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BuÇalışmaKitabı" defaultThemeVersion="166925"/>
  <mc:AlternateContent xmlns:mc="http://schemas.openxmlformats.org/markup-compatibility/2006">
    <mc:Choice Requires="x15">
      <x15ac:absPath xmlns:x15ac="http://schemas.microsoft.com/office/spreadsheetml/2010/11/ac" url="C:\Users\ETKO\Desktop\"/>
    </mc:Choice>
  </mc:AlternateContent>
  <xr:revisionPtr revIDLastSave="0" documentId="8_{A8DE4F1B-A0D3-4CCC-90FC-803F6A616726}" xr6:coauthVersionLast="47" xr6:coauthVersionMax="47" xr10:uidLastSave="{00000000-0000-0000-0000-000000000000}"/>
  <bookViews>
    <workbookView xWindow="-28920" yWindow="-120" windowWidth="29040" windowHeight="15720" tabRatio="658" xr2:uid="{00000000-000D-0000-FFFF-FFFF00000000}"/>
  </bookViews>
  <sheets>
    <sheet name="Application For TE&amp;GOTS" sheetId="1" r:id="rId1"/>
    <sheet name="Sub-unit Info" sheetId="10" r:id="rId2"/>
    <sheet name="Extracted info for SC" sheetId="7" r:id="rId3"/>
    <sheet name="PERCENTAGES" sheetId="9" state="hidden" r:id="rId4"/>
    <sheet name="PC&amp;PD" sheetId="2" state="hidden" r:id="rId5"/>
    <sheet name="Process Category" sheetId="4" state="hidden" r:id="rId6"/>
    <sheet name="Geographic Classification" sheetId="8" state="hidden" r:id="rId7"/>
    <sheet name="Raw Material" sheetId="6" state="hidden" r:id="rId8"/>
  </sheets>
  <externalReferences>
    <externalReference r:id="rId9"/>
    <externalReference r:id="rId10"/>
    <externalReference r:id="rId11"/>
  </externalReferences>
  <definedNames>
    <definedName name="_xlnm._FilterDatabase" localSheetId="2" hidden="1">'Extracted info for SC'!$A$21:$G$3021</definedName>
    <definedName name="_xlnm._FilterDatabase" localSheetId="3" hidden="1">PERCENTAGES!$A$1:$T$7</definedName>
    <definedName name="Afghanistan">'Geographic Classification'!$GC$2:$GC$35</definedName>
    <definedName name="Albania">'Geographic Classification'!$CO$2:$CO$13</definedName>
    <definedName name="Algeria">'Geographic Classification'!$GK$2:$GK$49</definedName>
    <definedName name="Andorra">'Geographic Classification'!$AQ$2:$AQ$8</definedName>
    <definedName name="Angola">'Geographic Classification'!$EJ$2:$EJ$19</definedName>
    <definedName name="Antigua_and_Barbuda">'Geographic Classification'!$AY$2:$AY$9</definedName>
    <definedName name="Argentina">'Geographic Classification'!$FH$2:$FH$25</definedName>
    <definedName name="Armenia">'Geographic Classification'!$CF$2:$CF$12</definedName>
    <definedName name="Australia">'Geographic Classification'!$AZ$2:$AZ$9</definedName>
    <definedName name="Austria">'Geographic Classification'!$BI$2:$BI$10</definedName>
    <definedName name="Azerbaijan">'Geographic Classification'!$GO$2:$GO$78</definedName>
    <definedName name="Babies_apparel">'PC&amp;PD'!$H$2:$H$4</definedName>
    <definedName name="Bahamas">'Geographic Classification'!$FZ$2:$FZ$33</definedName>
    <definedName name="Bahrain">'Geographic Classification'!$O$2:$O$5</definedName>
    <definedName name="Bangladesh">'Geographic Classification'!$BA$2:$BA$9</definedName>
    <definedName name="Barbados">'Geographic Classification'!$CG$2:$CG$12</definedName>
    <definedName name="Bedding">'PC&amp;PD'!$I$2:$I$4</definedName>
    <definedName name="Belarus">'Geographic Classification'!$AR$2:$AR$8</definedName>
    <definedName name="Belgium">'Geographic Classification'!$F$2:$F$4</definedName>
    <definedName name="Belize">'Geographic Classification'!$AF$2:$AF$7</definedName>
    <definedName name="Benin">'Geographic Classification'!$CP$2:$CP$13</definedName>
    <definedName name="Bhutan">'Geographic Classification'!$EU$2:$EU$21</definedName>
    <definedName name="Bolivia">'Geographic Classification'!$BJ$2:$BJ$10</definedName>
    <definedName name="Bonaire_Sint_Eustatius_and_Saba">'Geographic Classification'!$G$2:$G$4</definedName>
    <definedName name="Bosnia_and_Herzegovina">'Geographic Classification'!$H$2:$H$4</definedName>
    <definedName name="Botswana">'Geographic Classification'!$DT$2:$DT$17</definedName>
    <definedName name="Brazil">'Geographic Classification'!$FQ$2:$FQ$28</definedName>
    <definedName name="Brunei_Darussalam">'Geographic Classification'!$P$2:$P$5</definedName>
    <definedName name="Bulgaria">'Geographic Classification'!$FU$2:$FU$29</definedName>
    <definedName name="Burkina_Faso">'Geographic Classification'!$CY$2:$CY$14</definedName>
    <definedName name="Burundi">'Geographic Classification'!$EK$2:$EK$19</definedName>
    <definedName name="Cabo_Verde">'Geographic Classification'!$C$2:$C$3</definedName>
    <definedName name="Cambodia">'Geographic Classification'!$FL$2:$FL$26</definedName>
    <definedName name="Cameroon">'Geographic Classification'!$BR$2:$BR$11</definedName>
    <definedName name="Canada">'Geographic Classification'!$CZ$2:$CZ$14</definedName>
    <definedName name="Carried_accessories">'PC&amp;PD'!$J$2:$J$4</definedName>
    <definedName name="Central_African_Republic">'Geographic Classification'!$EC$2:$EC$18</definedName>
    <definedName name="Chad">'Geographic Classification'!$FG$2:$FG$24</definedName>
    <definedName name="Children_apparel">'PC&amp;PD'!$AK$2:$AK$14</definedName>
    <definedName name="Children_denim_apparel">'PC&amp;PD'!$AL$2:$AL$14</definedName>
    <definedName name="Chile">'Geographic Classification'!$DU$2:$DU$17</definedName>
    <definedName name="China">'Geographic Classification'!$FW$2:$FW$32</definedName>
    <definedName name="Colombia">'Geographic Classification'!$GB$2:$GB$34</definedName>
    <definedName name="Comoros">'Geographic Classification'!$I$2:$I$4</definedName>
    <definedName name="Congo">'Geographic Classification'!$CQ$2:$CQ$13</definedName>
    <definedName name="Congo_Democratic_Republic_of_the">'Geographic Classification'!$FN$2:$FN$27</definedName>
    <definedName name="Content_claimed" localSheetId="1">'[1]Raw Material'!$A$10</definedName>
    <definedName name="Content_claimed">'Raw Material'!#REF!</definedName>
    <definedName name="Costa_Rica">'Geographic Classification'!$AS$2:$AS$8</definedName>
    <definedName name="Cote_d_Ivoire">'Geographic Classification'!$DD$2:$DD$15</definedName>
    <definedName name="Côte_d_Ivoire">'Geographic Classification'!$DD$2:$DD$15</definedName>
    <definedName name="Countrylist">'Geographic Classification'!$A$2:$A$250</definedName>
    <definedName name="Croatia">'Geographic Classification'!$EX$2:$EX$22</definedName>
    <definedName name="Cuba">'Geographic Classification'!$DV$2:$DV$17</definedName>
    <definedName name="Cyprus">'Geographic Classification'!$AG$2:$AG$7</definedName>
    <definedName name="Czechia">'Geographic Classification'!$DE$2:$DE$15</definedName>
    <definedName name="DELETERM">'Raw Material'!$BF$2:$BF$3</definedName>
    <definedName name="Denmark">'Geographic Classification'!$V$2:$V$6</definedName>
    <definedName name="Djibouti">'Geographic Classification'!$AH$2:$AH$7</definedName>
    <definedName name="Dominica">'Geographic Classification'!$BS$2:$BS$11</definedName>
    <definedName name="Dominican_Republic">'Geographic Classification'!$BT$2:$BT$11</definedName>
    <definedName name="Dummy">'PC&amp;PD'!$D$2</definedName>
    <definedName name="Dyed_fabrics">'PC&amp;PD'!$P$2:$P$6</definedName>
    <definedName name="Dyed_fibers">'PC&amp;PD'!$AG$2:$AG$12</definedName>
    <definedName name="Dyed_yarns">'PC&amp;PD'!$AQ$2:$AQ$16</definedName>
    <definedName name="Ecuador">'Geographic Classification'!$FI$2:$FI$25</definedName>
    <definedName name="Egypt">'Geographic Classification'!$FR$2:$FR$28</definedName>
    <definedName name="El_Salvador">'Geographic Classification'!$DF$2:$DF$15</definedName>
    <definedName name="Equatorial_Guinea">'Geographic Classification'!$BU$2:$BU$11</definedName>
    <definedName name="Eritrea">'Geographic Classification'!$AI$2:$AI$7</definedName>
    <definedName name="Estonia">'Geographic Classification'!$DO$2:$DO$16</definedName>
    <definedName name="Eswatini">'Geographic Classification'!$Q$2:$Q$5</definedName>
    <definedName name="Ethiopia">'Geographic Classification'!$CH$2:$CH$12</definedName>
    <definedName name="Fabrics">'PC&amp;PD'!$R$2:$R$6</definedName>
    <definedName name="Fiji">'Geographic Classification'!$W$2:$W$6</definedName>
    <definedName name="Filling_stuffing">'PC&amp;PD'!$N$2:$N$5</definedName>
    <definedName name="Finland">'Geographic Classification'!$ER$2:$ER$20</definedName>
    <definedName name="Footwear">'PC&amp;PD'!$E$2:$E$3</definedName>
    <definedName name="France">'Geographic Classification'!$DG$2:$DG$15</definedName>
    <definedName name="Functional_accessories">'PC&amp;PD'!$Y$2:$Y$8</definedName>
    <definedName name="Gabon">'Geographic Classification'!$BK$2:$BK$10</definedName>
    <definedName name="Gambia">'Geographic Classification'!$AJ$2:$AJ$7</definedName>
    <definedName name="Georgia">'Geographic Classification'!$CR$2:$CR$13</definedName>
    <definedName name="Germany">'Geographic Classification'!$DW$2:$DW$17</definedName>
    <definedName name="Ghana">'Geographic Classification'!$DX$2:$DX$17</definedName>
    <definedName name="GOTS_conventional">'Raw Material'!$AJ$2:$AJ$33</definedName>
    <definedName name="GOTS_in_conversion">'Raw Material'!$AY$2:$AY$28</definedName>
    <definedName name="GOTS_Made_with_organic">PERCENTAGES!$B$2:$B$10</definedName>
    <definedName name="GOTS_Made_with_organic_in_conversion">PERCENTAGES!$D$2:$D$10</definedName>
    <definedName name="GOTS_Organic">PERCENTAGES!$A$2:$A$4</definedName>
    <definedName name="GOTS_Organic_in_conversion">PERCENTAGES!$C$2:$C$4</definedName>
    <definedName name="GOTS_Organic_raw">'Raw Material'!$AF$2:$AF$28</definedName>
    <definedName name="GOTS_pre_post">'Raw Material'!$AG$2:$AG$8</definedName>
    <definedName name="GOTS_recycled_organic">'Raw Material'!$AH$2:$AH$26</definedName>
    <definedName name="GOTS_Responsible">'Raw Material'!$AK$2:$AK$8</definedName>
    <definedName name="GOTS_RM">'Raw Material'!$AF$1:$AK$1</definedName>
    <definedName name="GOTS_RM_conversion">'Raw Material'!$AU$1:$AZ$1</definedName>
    <definedName name="GOTS_Sustainably">'Raw Material'!$AK$2</definedName>
    <definedName name="Grease">'PC&amp;PD'!$B$2</definedName>
    <definedName name="Greece">'Geographic Classification'!$DH$2:$DH$15</definedName>
    <definedName name="Greenland">'Geographic Classification'!$X$2:$X$6</definedName>
    <definedName name="Greige_fabrics">'PC&amp;PD'!$S$2:$S$6</definedName>
    <definedName name="Greige_yarns">'PC&amp;PD'!$AR$2:$AR$16</definedName>
    <definedName name="Grenada">'Geographic Classification'!$AT$2:$AT$8</definedName>
    <definedName name="GRS">PERCENTAGES!$K$2:$K$4</definedName>
    <definedName name="GRS_No_Label">PERCENTAGES!$L$2:$L$4</definedName>
    <definedName name="GRS_RCS_RM">'Raw Material'!$V$1:$AA$1</definedName>
    <definedName name="Guatemala">'Geographic Classification'!$FA$2:$FA$23</definedName>
    <definedName name="Guinea">'Geographic Classification'!$BB$2:$BB$9</definedName>
    <definedName name="Guinea_Bissau">'Geographic Classification'!$J$2:$J$4</definedName>
    <definedName name="Guyana">'Geographic Classification'!$BV$2:$BV$11</definedName>
    <definedName name="Haiti">'Geographic Classification'!$BW$2:$BW$11</definedName>
    <definedName name="Hard_goods">'PC&amp;PD'!$M$2:$M$4</definedName>
    <definedName name="Home_textiles">'PC&amp;PD'!$AD$2:$AD$11</definedName>
    <definedName name="Honduras">'Geographic Classification'!$EL$2:$EL$19</definedName>
    <definedName name="Hong_Kong" localSheetId="1">'[1]Geographic Classification'!#REF!</definedName>
    <definedName name="Hong_Kong">'Geographic Classification'!#REF!</definedName>
    <definedName name="Hungary">'Geographic Classification'!$GH$2:$GH$44</definedName>
    <definedName name="Iceland">'Geographic Classification'!$BC$2:$BC$9</definedName>
    <definedName name="In_Conversion">'Raw Material'!$R$2:$R$37</definedName>
    <definedName name="India">'Geographic Classification'!$GD$2:$GD$37</definedName>
    <definedName name="Indonesia">'Geographic Classification'!$AU$2:$AU$8</definedName>
    <definedName name="Industrial_technical">'PC&amp;PD'!$AC$2:$AC$10</definedName>
    <definedName name="Iran">'Geographic Classification'!$FX$2:$FX$32</definedName>
    <definedName name="Iraq">'Geographic Classification'!$EM$2:$EM$19</definedName>
    <definedName name="Ireland">'Geographic Classification'!$R$2:$R$5</definedName>
    <definedName name="Israel">'Geographic Classification'!$AK$2:$AK$7</definedName>
    <definedName name="Italy">'Geographic Classification'!$EV$2:$EV$21</definedName>
    <definedName name="Jamaica">'Geographic Classification'!$DI$2:$DI$15</definedName>
    <definedName name="Japan">'Geographic Classification'!$GI$2:$GI$48</definedName>
    <definedName name="Jordan">'Geographic Classification'!$CS$2:$CS$13</definedName>
    <definedName name="Kazakhstan">'Geographic Classification'!$ED$2:$ED$18</definedName>
    <definedName name="Kenya">'Geographic Classification'!$GJ$2:$GJ$48</definedName>
    <definedName name="Kiribati">'Geographic Classification'!$K$2:$K$4</definedName>
    <definedName name="Korea_North_Democratic_People’s_Republic_of">'Geographic Classification'!$CT$2:$CT$13</definedName>
    <definedName name="Krung_Thep_Maha_Nakhon">'Geographic Classification'!$GP$3:$GP$79</definedName>
    <definedName name="Kuwait">'Geographic Classification'!$AL$2:$AL$7</definedName>
    <definedName name="Kyrgyzstan">'Geographic Classification'!$BL$2:$BL$10</definedName>
    <definedName name="LabelGrades" localSheetId="1">[1]PERCENTAGES!$A$1:$O$1</definedName>
    <definedName name="LabelGrades">PERCENTAGES!$A$1:$T$1</definedName>
    <definedName name="labelgrds" localSheetId="1">OFFSET([1]PERCENTAGES!$B$28,,,,SUMPRODUCT(([1]PERCENTAGES!$B$28:$P$28&lt;&gt;"")*([1]PERCENTAGES!$B$28:$P$28&lt;&gt;0)))</definedName>
    <definedName name="labelgrds">OFFSET([2]PERCENTAGES!$B$28,,,,SUMPRODUCT(([2]PERCENTAGES!$B$28:$P$28&lt;&gt;"")*([2]PERCENTAGES!$B$28:$P$28&lt;&gt;0)))</definedName>
    <definedName name="Laos">'Geographic Classification'!$EN$2:$EN$19</definedName>
    <definedName name="Latex_and_rubber_material">'PC&amp;PD'!$C$2</definedName>
    <definedName name="Latvia">'Geographic Classification'!$BM$2:$BM$10</definedName>
    <definedName name="Lebanon">'Geographic Classification'!$BD$2:$BD$9</definedName>
    <definedName name="Lesotho">'Geographic Classification'!$BX$2:$BX$11</definedName>
    <definedName name="Liberia">'Geographic Classification'!$DP$2:$DP$16</definedName>
    <definedName name="Libya">'Geographic Classification'!$FB$2:$FB$23</definedName>
    <definedName name="Liechtenstein">'Geographic Classification'!$CI$2:$CI$12</definedName>
    <definedName name="Lithuania">'Geographic Classification'!$BY$2:$BY$11</definedName>
    <definedName name="Luxembourg">'Geographic Classification'!$CU$2:$CU$13</definedName>
    <definedName name="Madagascar">'Geographic Classification'!$AM$2:$AM$7</definedName>
    <definedName name="Malawi">'Geographic Classification'!$L$2:$L$4</definedName>
    <definedName name="Malaysia">'Geographic Classification'!$DY$2:$DY$17</definedName>
    <definedName name="Maldives">'Geographic Classification'!$EY$2:$EY$22</definedName>
    <definedName name="Mali">'Geographic Classification'!$CJ$2:$CJ$12</definedName>
    <definedName name="Malta">'Geographic Classification'!$GN$2:$GN$69</definedName>
    <definedName name="Marshall_Islands">'Geographic Classification'!$D$2:$D$3</definedName>
    <definedName name="Mauritania">'Geographic Classification'!$DQ$2:$DQ$16</definedName>
    <definedName name="Mauritius">'Geographic Classification'!$CV$2:$CV$13</definedName>
    <definedName name="Medical">'PC&amp;PD'!$F$2:$F$3</definedName>
    <definedName name="Men_apparel">'PC&amp;PD'!$AH$2:$AH$12</definedName>
    <definedName name="Men_denim_apparel">'PC&amp;PD'!$AI$2:$AI$12</definedName>
    <definedName name="Mexico">'Geographic Classification'!$GA$2:$GA$33</definedName>
    <definedName name="Micronesia">'Geographic Classification'!$S$2:$S$5</definedName>
    <definedName name="Moldova">'Geographic Classification'!$GE$2:$GE$38</definedName>
    <definedName name="Monaco">'Geographic Classification'!$EF$2:$EF$18</definedName>
    <definedName name="Mongolia">'Geographic Classification'!$FC$2:$FC$23</definedName>
    <definedName name="Montenegro">'Geographic Classification'!$FJ$2:$FJ$25</definedName>
    <definedName name="Morocco">'Geographic Classification'!$CW$2:$CW$13</definedName>
    <definedName name="Mozambique">'Geographic Classification'!$CK$2:$CK$12</definedName>
    <definedName name="Myanmar">'Geographic Classification'!$DR$2:$DR$16</definedName>
    <definedName name="Namibia">'Geographic Classification'!$DJ$2:$DJ$15</definedName>
    <definedName name="Nauru">'Geographic Classification'!$DK$2:$DK$15</definedName>
    <definedName name="Nepal">'Geographic Classification'!$Y$2:$Y$6</definedName>
    <definedName name="Netherlands">'Geographic Classification'!$CX$2:$CX$13</definedName>
    <definedName name="New_Zealand">'Geographic Classification'!$EG$2:$EG$18</definedName>
    <definedName name="Nicaragua">'Geographic Classification'!$EH$2:$EH$18</definedName>
    <definedName name="Niger">'Geographic Classification'!$BE$2:$BE$9</definedName>
    <definedName name="Nigeria">'Geographic Classification'!$GF$2:$GF$38</definedName>
    <definedName name="No_Attribute__Conventional">'Raw Material'!$Q$2:$Q$73</definedName>
    <definedName name="No_attribute_Conventional">'Raw Material'!$Q$2:$Q$62</definedName>
    <definedName name="North_Korea">'Geographic Classification'!$CT$2:$CT$13</definedName>
    <definedName name="North_Macedonia ">'Geographic Classification'!$GQ$2:$GQ$81</definedName>
    <definedName name="Norway">'Geographic Classification'!$CL$2:$CL$12</definedName>
    <definedName name="OCS_100">PERCENTAGES!$E$2:$E$4</definedName>
    <definedName name="OCS_Blended">PERCENTAGES!$F$2:$F$4</definedName>
    <definedName name="OCS_Conversion_RM">'Raw Material'!$AM$1:$AR$1</definedName>
    <definedName name="OCS_No_Label">PERCENTAGES!$G$2:$G$4</definedName>
    <definedName name="OCS_RM">'Raw Material'!$V$6:$AA$6</definedName>
    <definedName name="Oman">'Geographic Classification'!$CM$2:$CM$12</definedName>
    <definedName name="Organic">'Raw Material'!$M$2:$M$37</definedName>
    <definedName name="Other">'PC&amp;PD'!$A$2</definedName>
    <definedName name="Outdoor">'PC&amp;PD'!$Z$2:$Z$8</definedName>
    <definedName name="Packaging">'PC&amp;PD'!$O$2:$O$5</definedName>
    <definedName name="Pakistan">'Geographic Classification'!$AV$2:$AV$8</definedName>
    <definedName name="Palau">'Geographic Classification'!$DZ$2:$DZ$17</definedName>
    <definedName name="Palestine">'Geographic Classification'!$EA$2:$EA$17</definedName>
    <definedName name="Panama">'Geographic Classification'!$DA$2:$DA$14</definedName>
    <definedName name="Paper_products">'PC&amp;PD'!$U$2:$U$6</definedName>
    <definedName name="Papua_New_Guinea">'Geographic Classification'!$FD$2:$FD$23</definedName>
    <definedName name="Paraguay">'Geographic Classification'!$EO$2:$EO$19</definedName>
    <definedName name="PC表头" localSheetId="1">'[1]PC&amp;PD'!$AS$1:$AS$42</definedName>
    <definedName name="PC表头">'PC&amp;PD'!$A$1:$AS$1</definedName>
    <definedName name="Personal_care_hygiene">'PC&amp;PD'!$L$2:$L$4</definedName>
    <definedName name="Peru">'Geographic Classification'!$FO$2:$FO$27</definedName>
    <definedName name="Philippines">'Geographic Classification'!$EI$2:$EI$18</definedName>
    <definedName name="Poland">'Geographic Classification'!$EB$2:$EB$17</definedName>
    <definedName name="Portugal">'Geographic Classification'!$EW$2:$EW$21</definedName>
    <definedName name="Printed_fabrics">'PC&amp;PD'!$Q$2:$Q$6</definedName>
    <definedName name="PROCESS" localSheetId="1">'[1]Process Category'!$C$2:$C$44</definedName>
    <definedName name="PROCESS">'[2]Process Category'!$C$2:$C$44</definedName>
    <definedName name="Processed_post_consumer_materials">'PC&amp;PD'!$AA$2:$AA$8</definedName>
    <definedName name="Processed_pre_consumer_materials">'PC&amp;PD'!$AB$2:$AB$8</definedName>
    <definedName name="Qatar">'Geographic Classification'!$BF$2:$BF$9</definedName>
    <definedName name="RAS">PERCENTAGES!$S$2:$S$4</definedName>
    <definedName name="RAS_No_Label">PERCENTAGES!$T$2:$T$3</definedName>
    <definedName name="RCS_100">PERCENTAGES!$H$2:$H$4</definedName>
    <definedName name="RCS_Blended">PERCENTAGES!$I$2:$I$4</definedName>
    <definedName name="RCS_No_Label">PERCENTAGES!$J$2:$J$4</definedName>
    <definedName name="RDS">PERCENTAGES!$M$2:$M$4</definedName>
    <definedName name="RDS_No_Label">PERCENTAGES!$N$2:$N$3</definedName>
    <definedName name="Reclaimed_post_consumer_materials">'PC&amp;PD'!$V$2:$V$8</definedName>
    <definedName name="Reclaimed_pre_consumer_materials">'PC&amp;PD'!$W$2:$W$8</definedName>
    <definedName name="Recycled_Post_Consumer">'Raw Material'!$P$2:$P$86</definedName>
    <definedName name="Recycled_Pre_Consumer">'Raw Material'!$O$2:$O$86</definedName>
    <definedName name="Recycled_Pre_Post_Consumer">'Raw Material'!$N$2:$N$73</definedName>
    <definedName name="Responsible">'Raw Material'!$S$2:$S$17</definedName>
    <definedName name="Responsible_RM">'Raw Material'!$V$10:$AA$10</definedName>
    <definedName name="RM">'Raw Material'!$M$1:$S$1</definedName>
    <definedName name="RMS">PERCENTAGES!$Q$2:$Q$4</definedName>
    <definedName name="RMS_No_Label">PERCENTAGES!$R$2:$R$3</definedName>
    <definedName name="Romania">'Geographic Classification'!$GG$2:$GG$43</definedName>
    <definedName name="Russian_Federation">'Geographic Classification'!$GS$2:$GS$84</definedName>
    <definedName name="Rwanda">'Geographic Classification'!$Z$2:$Z$6</definedName>
    <definedName name="RWS">PERCENTAGES!$O$2:$O$4</definedName>
    <definedName name="RWS_No_Label">PERCENTAGES!$P$2:$P$3</definedName>
    <definedName name="Saint_Helena_Ascension_and_Tristan_da_Cunha">'Geographic Classification'!$M$2:$M$4</definedName>
    <definedName name="Saint_Kitts_and_Nevis">'Geographic Classification'!$E$2:$E$3</definedName>
    <definedName name="Saint_Lucia">'Geographic Classification'!$BZ$2:$BZ$11</definedName>
    <definedName name="Saint_Vincent_and_the_Grenadines">'Geographic Classification'!$AN$2:$AN$7</definedName>
    <definedName name="Samoa">'Geographic Classification'!$CN$2:$CN$12</definedName>
    <definedName name="San_Marino">'Geographic Classification'!$BN$2:$BN$10</definedName>
    <definedName name="Sao_Tome_and_Principe">'Geographic Classification'!$AW$2:$AW$8</definedName>
    <definedName name="Saudi_Arabia">'Geographic Classification'!$DB$2:$DB$14</definedName>
    <definedName name="Senegal">'Geographic Classification'!$DL$2:$DL$15</definedName>
    <definedName name="Serbia">'Geographic Classification'!$FV$2:$FV$31</definedName>
    <definedName name="Seychelles">'Geographic Classification'!$FS$2:$FS$28</definedName>
    <definedName name="Sierra_Leone">'Geographic Classification'!$AA$2:$AA$6</definedName>
    <definedName name="Singapore">'Geographic Classification'!$AB$2:$AB$6</definedName>
    <definedName name="Slovakia">'Geographic Classification'!$BG$2:$BG$9</definedName>
    <definedName name="Slovenia">'Geographic Classification'!$GT$2:$GT$213</definedName>
    <definedName name="Solomon_Islands">'Geographic Classification'!$CA$2:$CA$11</definedName>
    <definedName name="Somalia">'Geographic Classification'!$EP$2:$EP$19</definedName>
    <definedName name="South_Africa">'Geographic Classification'!$BO$2:$BO$10</definedName>
    <definedName name="South_Korea">'Geographic Classification'!$EE$2:$EE$18</definedName>
    <definedName name="South_Sudan">'Geographic Classification'!$CB$2:$CB$11</definedName>
    <definedName name="Spain">'Geographic Classification'!$ES$2:$ES$20</definedName>
    <definedName name="Sri_Lanka">'Geographic Classification'!$BP$2:$BP$10</definedName>
    <definedName name="Standards" localSheetId="1">[1]PERCENTAGES!$A$9:$H$9</definedName>
    <definedName name="Standards">'[3]Label Grade'!$A$1:$H$1</definedName>
    <definedName name="stndrds" localSheetId="1">OFFSET([1]PERCENTAGES!$B$23,,,,SUMPRODUCT(([1]PERCENTAGES!$B$23:$L$23&lt;&gt;"")*([1]PERCENTAGES!$B$23:$L$23&lt;&gt;0)))</definedName>
    <definedName name="stndrds">OFFSET([2]PERCENTAGES!$B$23,,,,SUMPRODUCT(([2]PERCENTAGES!$B$23:$L$23&lt;&gt;"")*([2]PERCENTAGES!$B$23:$L$23&lt;&gt;0)))</definedName>
    <definedName name="SubunitPage">'Sub-unit Info'!$B$5</definedName>
    <definedName name="Sudan">'Geographic Classification'!$EQ$2:$EQ$19</definedName>
    <definedName name="Suriname">'Geographic Classification'!$CC$2:$CC$11</definedName>
    <definedName name="Sustainably_sourced">'Raw Material'!$AZ$2</definedName>
    <definedName name="Sweden">'Geographic Classification'!$EZ$2:$EZ$22</definedName>
    <definedName name="Switzerland">'Geographic Classification'!$FP$2:$FP$27</definedName>
    <definedName name="Syrian_Arab_Republic">'Geographic Classification'!$DM$2:$DM$15</definedName>
    <definedName name="Taiwan">'Geographic Classification'!$FE$2:$FE$23</definedName>
    <definedName name="Tajikistan">'Geographic Classification'!$AC$2:$AC$6</definedName>
    <definedName name="Tanzania">'Geographic Classification'!$FY$2:$FY$32</definedName>
    <definedName name="Thailand">'Geographic Classification'!$GP$2:$GP$79</definedName>
    <definedName name="Timor_Leste">'Geographic Classification'!$DC$2:$DC$14</definedName>
    <definedName name="Togo">'Geographic Classification'!$AD$2:$AD$6</definedName>
    <definedName name="Tonga">'Geographic Classification'!$AE$2:$AE$6</definedName>
    <definedName name="Tops">'PC&amp;PD'!$G$2:$G$3</definedName>
    <definedName name="Toys">'PC&amp;PD'!$K$2:$K$4</definedName>
    <definedName name="Trinidad_and_Tobago">'Geographic Classification'!$DS$2:$DS$16</definedName>
    <definedName name="Tunisia">'Geographic Classification'!$FK$2:$FK$25</definedName>
    <definedName name="Turkey">'Geographic Classification'!$GR$2:$GR$82</definedName>
    <definedName name="Turkmenistan">'Geographic Classification'!$AO$2:$AO$7</definedName>
    <definedName name="Tuvalu">'Geographic Classification'!$BH$2:$BH$9</definedName>
    <definedName name="Uganda">'Geographic Classification'!$T$2:$T$5</definedName>
    <definedName name="Ukraine">'Geographic Classification'!$FT$2:$FT$28</definedName>
    <definedName name="Undyed_fabrics">'PC&amp;PD'!$T$2:$T$6</definedName>
    <definedName name="Undyed_fibers">'PC&amp;PD'!$AJ$2:$AJ$12</definedName>
    <definedName name="Undyed_yarns">'PC&amp;PD'!$AS$2:$AS$16</definedName>
    <definedName name="Unisex_apparel">'PC&amp;PD'!$AM$2:$AM$14</definedName>
    <definedName name="Unisex_denim_apparel">'PC&amp;PD'!$AN$2:$AN$14</definedName>
    <definedName name="United_Arab_Emirates">'Geographic Classification'!$AX$2:$AX$8</definedName>
    <definedName name="United_Kingdom">'Geographic Classification'!$U$2:$U$5</definedName>
    <definedName name="United_States">'Geographic Classification'!$GL$2:$GL$52</definedName>
    <definedName name="United_States_Minor_Outlying_Islands_">'Geographic Classification'!$BQ$2:$BQ$10</definedName>
    <definedName name="units">OFFSET(#REF!,0,0,(ROWS(#REF!)-COUNTBLANK(#REF!)+1),1)</definedName>
    <definedName name="Unprocessed_post_consumer_fibers_materials">'PC&amp;PD'!$AE$2:$AE$11</definedName>
    <definedName name="Unprocessed_pre_consumer_fibers_materials">'PC&amp;PD'!$AF$2:$AF$11</definedName>
    <definedName name="Uruguay">'Geographic Classification'!$ET$2:$ET$20</definedName>
    <definedName name="Uzbekistan">'Geographic Classification'!$DN$2:$DN$15</definedName>
    <definedName name="Vanuatu">'Geographic Classification'!$AP$2:$AP$7</definedName>
    <definedName name="Venezuela">'Geographic Classification'!$FM$2:$FM$26</definedName>
    <definedName name="Vietnam">'Geographic Classification'!$GM$2:$GM$64</definedName>
    <definedName name="Wallis_and_Futuna">'Geographic Classification'!$N$2:$N$4</definedName>
    <definedName name="Women_apparel">'PC&amp;PD'!$AO$2:$AO$14</definedName>
    <definedName name="Women_denim_apparel">'PC&amp;PD'!$AP$2:$AP$14</definedName>
    <definedName name="Worn_accessories">'PC&amp;PD'!$X$2:$X$8</definedName>
    <definedName name="_xlnm.Print_Area" localSheetId="0">'Application For TE&amp;GOTS'!$A$1:$P$74</definedName>
    <definedName name="_xlnm.Print_Area" localSheetId="1">'Sub-unit Info'!$A$2:$AM$305</definedName>
    <definedName name="Yemen">'Geographic Classification'!$FF$2:$FF$23</definedName>
    <definedName name="Zambia">'Geographic Classification'!$CD$2:$CD$11</definedName>
    <definedName name="Zimbabwe">'Geographic Classification'!$CE$2:$CE$11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8" i="7" l="1"/>
  <c r="O9" i="7" s="1"/>
  <c r="A9" i="10"/>
  <c r="Q9" i="10"/>
  <c r="T11" i="10"/>
  <c r="A13" i="10"/>
  <c r="Q13" i="10"/>
  <c r="T15" i="10"/>
  <c r="A17" i="10"/>
  <c r="Q17" i="10"/>
  <c r="T19" i="10"/>
  <c r="A21" i="10"/>
  <c r="Q21" i="10"/>
  <c r="T23" i="10"/>
  <c r="A25" i="10"/>
  <c r="Q25" i="10"/>
  <c r="T27" i="10"/>
  <c r="A29" i="10"/>
  <c r="Q29" i="10"/>
  <c r="T31" i="10"/>
  <c r="A33" i="10"/>
  <c r="Q33" i="10"/>
  <c r="T35" i="10"/>
  <c r="A37" i="10"/>
  <c r="Q37" i="10"/>
  <c r="T39" i="10"/>
  <c r="A41" i="10"/>
  <c r="Q41" i="10"/>
  <c r="T43" i="10"/>
  <c r="A45" i="10"/>
  <c r="Q45" i="10"/>
  <c r="T47" i="10"/>
  <c r="A49" i="10"/>
  <c r="Q49" i="10"/>
  <c r="T51" i="10"/>
  <c r="A53" i="10"/>
  <c r="Q53" i="10"/>
  <c r="T55" i="10"/>
  <c r="A57" i="10"/>
  <c r="Q57" i="10"/>
  <c r="T59" i="10"/>
  <c r="A61" i="10"/>
  <c r="Q61" i="10"/>
  <c r="T63" i="10"/>
  <c r="A65" i="10"/>
  <c r="Q65" i="10"/>
  <c r="T67" i="10"/>
  <c r="A69" i="10"/>
  <c r="Q69" i="10"/>
  <c r="T71" i="10"/>
  <c r="A73" i="10"/>
  <c r="Q73" i="10"/>
  <c r="T75" i="10"/>
  <c r="A77" i="10"/>
  <c r="Q77" i="10"/>
  <c r="T79" i="10"/>
  <c r="A81" i="10"/>
  <c r="Q81" i="10"/>
  <c r="T83" i="10"/>
  <c r="A85" i="10"/>
  <c r="Q85" i="10"/>
  <c r="T87" i="10"/>
  <c r="A89" i="10"/>
  <c r="Q89" i="10"/>
  <c r="T91" i="10"/>
  <c r="A93" i="10"/>
  <c r="Q93" i="10"/>
  <c r="T95" i="10"/>
  <c r="A97" i="10"/>
  <c r="Q97" i="10"/>
  <c r="T99" i="10"/>
  <c r="A101" i="10"/>
  <c r="Q101" i="10"/>
  <c r="T103" i="10"/>
  <c r="A105" i="10"/>
  <c r="Q105" i="10"/>
  <c r="T107" i="10"/>
  <c r="A109" i="10"/>
  <c r="Q109" i="10"/>
  <c r="T111" i="10"/>
  <c r="A113" i="10"/>
  <c r="Q113" i="10"/>
  <c r="T115" i="10"/>
  <c r="A117" i="10"/>
  <c r="Q117" i="10"/>
  <c r="T119" i="10"/>
  <c r="A121" i="10"/>
  <c r="Q121" i="10"/>
  <c r="T123" i="10"/>
  <c r="A125" i="10"/>
  <c r="Q125" i="10"/>
  <c r="T127" i="10"/>
  <c r="A129" i="10"/>
  <c r="Q129" i="10"/>
  <c r="T131" i="10"/>
  <c r="A133" i="10"/>
  <c r="Q133" i="10"/>
  <c r="T135" i="10"/>
  <c r="A137" i="10"/>
  <c r="Q137" i="10"/>
  <c r="T139" i="10"/>
  <c r="A141" i="10"/>
  <c r="Q141" i="10"/>
  <c r="T143" i="10"/>
  <c r="A145" i="10"/>
  <c r="Q145" i="10"/>
  <c r="T147" i="10"/>
  <c r="A149" i="10"/>
  <c r="Q149" i="10"/>
  <c r="T151" i="10"/>
  <c r="A153" i="10"/>
  <c r="Q153" i="10"/>
  <c r="T155" i="10"/>
  <c r="A157" i="10"/>
  <c r="Q157" i="10"/>
  <c r="T159" i="10"/>
  <c r="A161" i="10"/>
  <c r="Q161" i="10"/>
  <c r="T163" i="10"/>
  <c r="A165" i="10"/>
  <c r="Q165" i="10"/>
  <c r="T167" i="10"/>
  <c r="A169" i="10"/>
  <c r="Q169" i="10"/>
  <c r="T171" i="10"/>
  <c r="A173" i="10"/>
  <c r="Q173" i="10"/>
  <c r="T175" i="10"/>
  <c r="A177" i="10"/>
  <c r="Q177" i="10"/>
  <c r="T179" i="10"/>
  <c r="A181" i="10"/>
  <c r="Q181" i="10"/>
  <c r="T183" i="10"/>
  <c r="A185" i="10"/>
  <c r="Q185" i="10"/>
  <c r="T187" i="10"/>
  <c r="A189" i="10"/>
  <c r="Q189" i="10"/>
  <c r="T191" i="10"/>
  <c r="A193" i="10"/>
  <c r="Q193" i="10"/>
  <c r="T195" i="10"/>
  <c r="A197" i="10"/>
  <c r="Q197" i="10"/>
  <c r="T199" i="10"/>
  <c r="A201" i="10"/>
  <c r="Q201" i="10"/>
  <c r="T203" i="10"/>
  <c r="T7" i="10"/>
  <c r="Q5" i="10"/>
  <c r="A5" i="10"/>
  <c r="K7" i="7" a="1"/>
  <c r="Q9" i="1" a="1"/>
  <c r="Q37" i="1" a="1"/>
  <c r="AF6" i="9" a="1"/>
  <c r="L9" i="7" a="1"/>
  <c r="AF45" i="9" a="1"/>
  <c r="Q4" i="1" a="1"/>
  <c r="AF15" i="9" a="1"/>
  <c r="AF16" i="9" a="1"/>
  <c r="Q34" i="1" a="1"/>
  <c r="Q48" i="1" a="1"/>
  <c r="Q8" i="1" a="1"/>
  <c r="Q6" i="1" a="1"/>
  <c r="AF4" i="9" a="1"/>
  <c r="Q44" i="1" a="1"/>
  <c r="Q24" i="1" a="1"/>
  <c r="AF8" i="9" a="1"/>
  <c r="Q36" i="1" a="1"/>
  <c r="C8" i="7" a="1"/>
  <c r="Q43" i="1" a="1"/>
  <c r="AF26" i="9" a="1"/>
  <c r="Q38" i="1" a="1"/>
  <c r="AF18" i="9" a="1"/>
  <c r="AF36" i="9" a="1"/>
  <c r="M9" i="7" a="1"/>
  <c r="G8" i="7" a="1"/>
  <c r="K9" i="7" a="1"/>
  <c r="Q51" i="1" a="1"/>
  <c r="AF12" i="9" a="1"/>
  <c r="Q13" i="1" a="1"/>
  <c r="M8" i="7" a="1"/>
  <c r="AF39" i="9" a="1"/>
  <c r="E7" i="7" a="1"/>
  <c r="AF41" i="9" a="1"/>
  <c r="Q7" i="1" a="1"/>
  <c r="AF37" i="9" a="1"/>
  <c r="Q41" i="1" a="1"/>
  <c r="F8" i="7" a="1"/>
  <c r="AF31" i="9" a="1"/>
  <c r="Q39" i="1" a="1"/>
  <c r="AF9" i="9" a="1"/>
  <c r="AF25" i="9" a="1"/>
  <c r="Q32" i="1" a="1"/>
  <c r="F7" i="7" a="1"/>
  <c r="L7" i="7" a="1"/>
  <c r="Q31" i="1" a="1"/>
  <c r="Q17" i="1" a="1"/>
  <c r="AF35" i="9" a="1"/>
  <c r="AF22" i="9" a="1"/>
  <c r="AF30" i="9" a="1"/>
  <c r="Q18" i="1" a="1"/>
  <c r="AF2" i="9" a="1"/>
  <c r="AF46" i="9" a="1"/>
  <c r="Q45" i="1" a="1"/>
  <c r="AF33" i="9" a="1"/>
  <c r="Q23" i="1" a="1"/>
  <c r="Q22" i="1" a="1"/>
  <c r="Q25" i="1" a="1"/>
  <c r="M7" i="7" a="1"/>
  <c r="L8" i="7" a="1"/>
  <c r="D7" i="7" a="1"/>
  <c r="B7" i="7" a="1"/>
  <c r="AF32" i="9" a="1"/>
  <c r="H7" i="7" a="1"/>
  <c r="AF51" i="9" a="1"/>
  <c r="AF47" i="9" a="1"/>
  <c r="AF13" i="9" a="1"/>
  <c r="H8" i="7" a="1"/>
  <c r="Q11" i="1" a="1"/>
  <c r="AF43" i="9" a="1"/>
  <c r="E8" i="7" a="1"/>
  <c r="Q46" i="1" a="1"/>
  <c r="Q47" i="1" a="1"/>
  <c r="Q28" i="1" a="1"/>
  <c r="AF42" i="9" a="1"/>
  <c r="Q5" i="1" a="1"/>
  <c r="AF3" i="9" a="1"/>
  <c r="K8" i="7" a="1"/>
  <c r="AF29" i="9" a="1"/>
  <c r="I8" i="7" a="1"/>
  <c r="AF48" i="9" a="1"/>
  <c r="AF11" i="9" a="1"/>
  <c r="Q49" i="1" a="1"/>
  <c r="Q33" i="1" a="1"/>
  <c r="Q10" i="1" a="1"/>
  <c r="B8" i="7" a="1"/>
  <c r="Q21" i="1" a="1"/>
  <c r="AF34" i="9" a="1"/>
  <c r="AF20" i="9" a="1"/>
  <c r="AF21" i="9" a="1"/>
  <c r="AF17" i="9" a="1"/>
  <c r="C7" i="7" a="1"/>
  <c r="Q29" i="1" a="1"/>
  <c r="AF50" i="9" a="1"/>
  <c r="AF5" i="9" a="1"/>
  <c r="AF14" i="9" a="1"/>
  <c r="AF23" i="9" a="1"/>
  <c r="Q27" i="1" a="1"/>
  <c r="Q42" i="1" a="1"/>
  <c r="I7" i="7" a="1"/>
  <c r="AF27" i="9" a="1"/>
  <c r="AF38" i="9" a="1"/>
  <c r="Q26" i="1" a="1"/>
  <c r="Q19" i="1" a="1"/>
  <c r="AF49" i="9" a="1"/>
  <c r="Q12" i="1" a="1"/>
  <c r="Q14" i="1" a="1"/>
  <c r="Q53" i="1" a="1"/>
  <c r="Q20" i="1" a="1"/>
  <c r="Q35" i="1" a="1"/>
  <c r="AF7" i="9" a="1"/>
  <c r="AF24" i="9" a="1"/>
  <c r="Q40" i="1" a="1"/>
  <c r="Q30" i="1" a="1"/>
  <c r="AF28" i="9" a="1"/>
  <c r="G7" i="7" a="1"/>
  <c r="D8" i="7" a="1"/>
  <c r="AF19" i="9" a="1"/>
  <c r="AF10" i="9" a="1"/>
  <c r="Q52" i="1" a="1"/>
  <c r="Q16" i="1" a="1"/>
  <c r="Q50" i="1" a="1"/>
  <c r="Q15" i="1" a="1"/>
  <c r="AF40" i="9" a="1"/>
  <c r="AF44" i="9" a="1"/>
  <c r="D9" i="7" a="1"/>
  <c r="D8" i="7" l="1"/>
  <c r="D9" i="7"/>
  <c r="D7" i="7"/>
  <c r="AF44" i="9"/>
  <c r="AF38" i="9"/>
  <c r="AF32" i="9"/>
  <c r="AF26" i="9"/>
  <c r="AF20" i="9"/>
  <c r="AF14" i="9"/>
  <c r="AF8" i="9"/>
  <c r="AF49" i="9"/>
  <c r="AF43" i="9"/>
  <c r="AF37" i="9"/>
  <c r="AF31" i="9"/>
  <c r="AF25" i="9"/>
  <c r="AF19" i="9"/>
  <c r="AF13" i="9"/>
  <c r="AF7" i="9"/>
  <c r="AF48" i="9"/>
  <c r="AF42" i="9"/>
  <c r="AF36" i="9"/>
  <c r="AF30" i="9"/>
  <c r="AF24" i="9"/>
  <c r="AF18" i="9"/>
  <c r="AF12" i="9"/>
  <c r="AF6" i="9"/>
  <c r="AF50" i="9"/>
  <c r="AF47" i="9"/>
  <c r="AF41" i="9"/>
  <c r="AF35" i="9"/>
  <c r="AF29" i="9"/>
  <c r="AF23" i="9"/>
  <c r="AF17" i="9"/>
  <c r="AF11" i="9"/>
  <c r="AF5" i="9"/>
  <c r="AF46" i="9"/>
  <c r="AF40" i="9"/>
  <c r="AF34" i="9"/>
  <c r="AF28" i="9"/>
  <c r="AF22" i="9"/>
  <c r="AF16" i="9"/>
  <c r="AF10" i="9"/>
  <c r="AF4" i="9"/>
  <c r="AF51" i="9"/>
  <c r="AF45" i="9"/>
  <c r="AF39" i="9"/>
  <c r="AF33" i="9"/>
  <c r="AF27" i="9"/>
  <c r="AF21" i="9"/>
  <c r="AF15" i="9"/>
  <c r="AF9" i="9"/>
  <c r="AF3" i="9"/>
  <c r="AF2" i="9"/>
  <c r="M8" i="7"/>
  <c r="M9" i="7"/>
  <c r="L8" i="7"/>
  <c r="L9" i="7"/>
  <c r="K9" i="7"/>
  <c r="K8" i="7"/>
  <c r="M7" i="7"/>
  <c r="L7" i="7"/>
  <c r="K7" i="7"/>
  <c r="Q35" i="1"/>
  <c r="Q50" i="1"/>
  <c r="Q42" i="1"/>
  <c r="Q40" i="1"/>
  <c r="Q51" i="1"/>
  <c r="Q6" i="1"/>
  <c r="Q32" i="1"/>
  <c r="Q39" i="1"/>
  <c r="Q37" i="1"/>
  <c r="Q41" i="1"/>
  <c r="Q45" i="1"/>
  <c r="Q8" i="1"/>
  <c r="Q16" i="1"/>
  <c r="Q27" i="1"/>
  <c r="Q43" i="1"/>
  <c r="Q47" i="1"/>
  <c r="Q25" i="1"/>
  <c r="Q53" i="1"/>
  <c r="Q12" i="1"/>
  <c r="Q23" i="1"/>
  <c r="Q46" i="1"/>
  <c r="Q21" i="1"/>
  <c r="Q29" i="1"/>
  <c r="Q49" i="1"/>
  <c r="Q19" i="1"/>
  <c r="Q38" i="1"/>
  <c r="Q52" i="1"/>
  <c r="Q13" i="1"/>
  <c r="Q33" i="1"/>
  <c r="Q15" i="1"/>
  <c r="Q26" i="1"/>
  <c r="Q44" i="1"/>
  <c r="Q48" i="1"/>
  <c r="Q17" i="1"/>
  <c r="Q11" i="1"/>
  <c r="Q18" i="1"/>
  <c r="Q34" i="1"/>
  <c r="Q30" i="1"/>
  <c r="Q22" i="1"/>
  <c r="Q36" i="1"/>
  <c r="Q7" i="1"/>
  <c r="Q28" i="1"/>
  <c r="Q4" i="1"/>
  <c r="Q20" i="1"/>
  <c r="Q24" i="1"/>
  <c r="Q31" i="1"/>
  <c r="Q5" i="1"/>
  <c r="Q9" i="1"/>
  <c r="Q14" i="1"/>
  <c r="Q10" i="1"/>
  <c r="O10" i="7"/>
  <c r="G8" i="7"/>
  <c r="F8" i="7"/>
  <c r="I8" i="7"/>
  <c r="E8" i="7"/>
  <c r="H8" i="7"/>
  <c r="C8" i="7"/>
  <c r="B8" i="7"/>
  <c r="I7" i="7"/>
  <c r="H7" i="7"/>
  <c r="G7" i="7"/>
  <c r="F7" i="7"/>
  <c r="E7" i="7"/>
  <c r="C7" i="7"/>
  <c r="B7" i="7"/>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AB1010" i="1"/>
  <c r="AB1011" i="1"/>
  <c r="AB1012" i="1"/>
  <c r="AB1013" i="1"/>
  <c r="AB1014" i="1"/>
  <c r="AB1015" i="1"/>
  <c r="AB1016" i="1"/>
  <c r="AB1017" i="1"/>
  <c r="AB1018" i="1"/>
  <c r="AB1019" i="1"/>
  <c r="AB1020" i="1"/>
  <c r="AB1021" i="1"/>
  <c r="AB1022" i="1"/>
  <c r="AB1023" i="1"/>
  <c r="AB1024" i="1"/>
  <c r="AB1025" i="1"/>
  <c r="AB1026" i="1"/>
  <c r="AB1027" i="1"/>
  <c r="AB1028" i="1"/>
  <c r="AB1029" i="1"/>
  <c r="AB1030" i="1"/>
  <c r="AB1031" i="1"/>
  <c r="AB1032" i="1"/>
  <c r="AB1033" i="1"/>
  <c r="AB1034" i="1"/>
  <c r="AB1035" i="1"/>
  <c r="AB1036" i="1"/>
  <c r="AB1037" i="1"/>
  <c r="AB1038" i="1"/>
  <c r="AB1039" i="1"/>
  <c r="AB1040" i="1"/>
  <c r="AB1041" i="1"/>
  <c r="AB1042" i="1"/>
  <c r="AB1043" i="1"/>
  <c r="AB1044" i="1"/>
  <c r="AB1045" i="1"/>
  <c r="AB1046" i="1"/>
  <c r="AB1047" i="1"/>
  <c r="AB1048" i="1"/>
  <c r="AB1049" i="1"/>
  <c r="AB1050" i="1"/>
  <c r="AB1051" i="1"/>
  <c r="AB1052" i="1"/>
  <c r="AB1053" i="1"/>
  <c r="AB1054" i="1"/>
  <c r="AB1055" i="1"/>
  <c r="AB1056" i="1"/>
  <c r="AB1057" i="1"/>
  <c r="AB1058" i="1"/>
  <c r="AB1059" i="1"/>
  <c r="AB1060" i="1"/>
  <c r="AB1061" i="1"/>
  <c r="AB1062" i="1"/>
  <c r="AB1063" i="1"/>
  <c r="AB1064" i="1"/>
  <c r="AB1065" i="1"/>
  <c r="AB1066" i="1"/>
  <c r="AB1067" i="1"/>
  <c r="AB1068" i="1"/>
  <c r="AB1069" i="1"/>
  <c r="AB1070" i="1"/>
  <c r="AB1071" i="1"/>
  <c r="AB1072" i="1"/>
  <c r="AB1073" i="1"/>
  <c r="AB1074" i="1"/>
  <c r="AB1075" i="1"/>
  <c r="AB1076" i="1"/>
  <c r="AB1077" i="1"/>
  <c r="AB1078" i="1"/>
  <c r="AB1079" i="1"/>
  <c r="AB1080" i="1"/>
  <c r="AB1081" i="1"/>
  <c r="AB1082" i="1"/>
  <c r="AB1083" i="1"/>
  <c r="AB1084" i="1"/>
  <c r="AB1085" i="1"/>
  <c r="AB1086" i="1"/>
  <c r="AB1087" i="1"/>
  <c r="AB1088" i="1"/>
  <c r="AB1089" i="1"/>
  <c r="AB1090" i="1"/>
  <c r="AB1091" i="1"/>
  <c r="AB1092" i="1"/>
  <c r="AB1093" i="1"/>
  <c r="AB1094" i="1"/>
  <c r="AB1095" i="1"/>
  <c r="AB1096" i="1"/>
  <c r="AB1097" i="1"/>
  <c r="AB1098" i="1"/>
  <c r="AB1099" i="1"/>
  <c r="AB1100" i="1"/>
  <c r="AB1101" i="1"/>
  <c r="AB1102" i="1"/>
  <c r="AB1103" i="1"/>
  <c r="AB1104" i="1"/>
  <c r="AB1105" i="1"/>
  <c r="AB1106" i="1"/>
  <c r="AB1107" i="1"/>
  <c r="AB1108" i="1"/>
  <c r="AB1109" i="1"/>
  <c r="AB1110" i="1"/>
  <c r="AB1111" i="1"/>
  <c r="AB1112" i="1"/>
  <c r="AB1113" i="1"/>
  <c r="AB1114" i="1"/>
  <c r="AB1115" i="1"/>
  <c r="AB1116" i="1"/>
  <c r="AB1117" i="1"/>
  <c r="AB1118" i="1"/>
  <c r="AB1119" i="1"/>
  <c r="AB1120" i="1"/>
  <c r="AB1121" i="1"/>
  <c r="AB1122" i="1"/>
  <c r="AB1123" i="1"/>
  <c r="AB1124" i="1"/>
  <c r="AB1125" i="1"/>
  <c r="AB1126" i="1"/>
  <c r="AB1127" i="1"/>
  <c r="AB1128" i="1"/>
  <c r="AB1129" i="1"/>
  <c r="AB1130" i="1"/>
  <c r="AB1131" i="1"/>
  <c r="AB1132" i="1"/>
  <c r="AB1133" i="1"/>
  <c r="AB1134" i="1"/>
  <c r="AB1135" i="1"/>
  <c r="AB1136" i="1"/>
  <c r="AB1137" i="1"/>
  <c r="AB1138" i="1"/>
  <c r="AB1139" i="1"/>
  <c r="AB1140" i="1"/>
  <c r="AB1141" i="1"/>
  <c r="AB1142" i="1"/>
  <c r="AB1143" i="1"/>
  <c r="AB1144" i="1"/>
  <c r="AB1145" i="1"/>
  <c r="AB1146" i="1"/>
  <c r="AB1147" i="1"/>
  <c r="AB1148" i="1"/>
  <c r="AB1149" i="1"/>
  <c r="AB1150" i="1"/>
  <c r="AB1151" i="1"/>
  <c r="AB1152" i="1"/>
  <c r="AB1153" i="1"/>
  <c r="AB1154" i="1"/>
  <c r="AB1155" i="1"/>
  <c r="AB1156" i="1"/>
  <c r="AB1157" i="1"/>
  <c r="AB1158" i="1"/>
  <c r="AB1159" i="1"/>
  <c r="AB1160" i="1"/>
  <c r="AB1161" i="1"/>
  <c r="AB1162" i="1"/>
  <c r="AB1163" i="1"/>
  <c r="AB1164" i="1"/>
  <c r="AB1165" i="1"/>
  <c r="AB1166" i="1"/>
  <c r="AB1167" i="1"/>
  <c r="AB1168" i="1"/>
  <c r="AB1169" i="1"/>
  <c r="AB1170" i="1"/>
  <c r="AB1171" i="1"/>
  <c r="AB1172" i="1"/>
  <c r="AB1173" i="1"/>
  <c r="AB1174" i="1"/>
  <c r="AB1175" i="1"/>
  <c r="AB1176" i="1"/>
  <c r="AB1177" i="1"/>
  <c r="AB1178" i="1"/>
  <c r="AB1179" i="1"/>
  <c r="AB1180" i="1"/>
  <c r="AB1181" i="1"/>
  <c r="AB1182" i="1"/>
  <c r="AB1183" i="1"/>
  <c r="AB1184" i="1"/>
  <c r="AB1185" i="1"/>
  <c r="AB1186" i="1"/>
  <c r="AB1187" i="1"/>
  <c r="AB1188" i="1"/>
  <c r="AB1189" i="1"/>
  <c r="AB1190" i="1"/>
  <c r="AB1191" i="1"/>
  <c r="AB1192" i="1"/>
  <c r="AB1193" i="1"/>
  <c r="AB1194" i="1"/>
  <c r="AB1195" i="1"/>
  <c r="AB1196" i="1"/>
  <c r="AB1197" i="1"/>
  <c r="AB1198" i="1"/>
  <c r="AB1199" i="1"/>
  <c r="AB1200" i="1"/>
  <c r="AB1201" i="1"/>
  <c r="AB1202" i="1"/>
  <c r="AB1203" i="1"/>
  <c r="AB1204" i="1"/>
  <c r="AB1205" i="1"/>
  <c r="AB1206" i="1"/>
  <c r="AB1207" i="1"/>
  <c r="AB1208" i="1"/>
  <c r="AB1209" i="1"/>
  <c r="AB1210" i="1"/>
  <c r="AB1211" i="1"/>
  <c r="AB1212" i="1"/>
  <c r="AB1213" i="1"/>
  <c r="AB1214" i="1"/>
  <c r="AB1215" i="1"/>
  <c r="AB1216" i="1"/>
  <c r="AB1217" i="1"/>
  <c r="AB1218" i="1"/>
  <c r="AB1219" i="1"/>
  <c r="AB1220" i="1"/>
  <c r="AB1221" i="1"/>
  <c r="AB1222" i="1"/>
  <c r="AB1223" i="1"/>
  <c r="AB1224" i="1"/>
  <c r="AB1225" i="1"/>
  <c r="AB1226" i="1"/>
  <c r="AB1227" i="1"/>
  <c r="AB1228" i="1"/>
  <c r="AB1229" i="1"/>
  <c r="AB1230" i="1"/>
  <c r="AB1231" i="1"/>
  <c r="AB1232" i="1"/>
  <c r="AB1233" i="1"/>
  <c r="AB1234" i="1"/>
  <c r="AB1235" i="1"/>
  <c r="AB1236" i="1"/>
  <c r="AB1237" i="1"/>
  <c r="AB1238" i="1"/>
  <c r="AB1239" i="1"/>
  <c r="AB1240" i="1"/>
  <c r="AB1241" i="1"/>
  <c r="AB1242" i="1"/>
  <c r="AB1243" i="1"/>
  <c r="AB1244" i="1"/>
  <c r="AB1245" i="1"/>
  <c r="AB1246" i="1"/>
  <c r="AB1247" i="1"/>
  <c r="AB1248" i="1"/>
  <c r="AB1249" i="1"/>
  <c r="AB1250" i="1"/>
  <c r="AB1251" i="1"/>
  <c r="AB1252" i="1"/>
  <c r="AB1253" i="1"/>
  <c r="AB1254" i="1"/>
  <c r="AB1255" i="1"/>
  <c r="AB1256" i="1"/>
  <c r="AB1257" i="1"/>
  <c r="AB1258" i="1"/>
  <c r="AB1259" i="1"/>
  <c r="AB1260" i="1"/>
  <c r="AB1261" i="1"/>
  <c r="AB1262" i="1"/>
  <c r="AB1263" i="1"/>
  <c r="AB1264" i="1"/>
  <c r="AB1265" i="1"/>
  <c r="AB1266" i="1"/>
  <c r="AB1267" i="1"/>
  <c r="AB1268" i="1"/>
  <c r="AB1269" i="1"/>
  <c r="AB1270" i="1"/>
  <c r="AB1271" i="1"/>
  <c r="AB1272" i="1"/>
  <c r="AB1273" i="1"/>
  <c r="AB1274" i="1"/>
  <c r="AB1275" i="1"/>
  <c r="AB1276" i="1"/>
  <c r="AB1277" i="1"/>
  <c r="AB1278" i="1"/>
  <c r="AB1279" i="1"/>
  <c r="AB1280" i="1"/>
  <c r="AB1281" i="1"/>
  <c r="AB1282" i="1"/>
  <c r="AB1283" i="1"/>
  <c r="AB1284" i="1"/>
  <c r="AB1285" i="1"/>
  <c r="AB1286" i="1"/>
  <c r="AB1287" i="1"/>
  <c r="AB1288" i="1"/>
  <c r="AB1289" i="1"/>
  <c r="AB1290" i="1"/>
  <c r="AB1291" i="1"/>
  <c r="AB1292" i="1"/>
  <c r="AB1293" i="1"/>
  <c r="AB1294" i="1"/>
  <c r="AB1295" i="1"/>
  <c r="AB1296" i="1"/>
  <c r="AB1297" i="1"/>
  <c r="AB1298" i="1"/>
  <c r="AB1299" i="1"/>
  <c r="AB1300" i="1"/>
  <c r="AB1301" i="1"/>
  <c r="AB1302" i="1"/>
  <c r="AB1303" i="1"/>
  <c r="AB1304" i="1"/>
  <c r="AB1305" i="1"/>
  <c r="AB1306" i="1"/>
  <c r="AB1307" i="1"/>
  <c r="AB1308" i="1"/>
  <c r="AB1309" i="1"/>
  <c r="AB1310" i="1"/>
  <c r="AB1311" i="1"/>
  <c r="AB1312" i="1"/>
  <c r="AB1313" i="1"/>
  <c r="AB1314" i="1"/>
  <c r="AB1315" i="1"/>
  <c r="AB1316" i="1"/>
  <c r="AB1317" i="1"/>
  <c r="AB1318" i="1"/>
  <c r="AB1319" i="1"/>
  <c r="AB1320" i="1"/>
  <c r="AB1321" i="1"/>
  <c r="AB1322" i="1"/>
  <c r="AB1323" i="1"/>
  <c r="AB1324" i="1"/>
  <c r="AB1325" i="1"/>
  <c r="AB1326" i="1"/>
  <c r="AB1327" i="1"/>
  <c r="AB1328" i="1"/>
  <c r="AB1329" i="1"/>
  <c r="AB1330" i="1"/>
  <c r="AB1331" i="1"/>
  <c r="AB1332" i="1"/>
  <c r="AB1333" i="1"/>
  <c r="AB1334" i="1"/>
  <c r="AB1335" i="1"/>
  <c r="AB1336" i="1"/>
  <c r="AB1337" i="1"/>
  <c r="AB1338" i="1"/>
  <c r="AB1339" i="1"/>
  <c r="AB1340" i="1"/>
  <c r="AB1341" i="1"/>
  <c r="AB1342" i="1"/>
  <c r="AB1343" i="1"/>
  <c r="AB1344" i="1"/>
  <c r="AB1345" i="1"/>
  <c r="AB1346" i="1"/>
  <c r="AB1347" i="1"/>
  <c r="AB1348" i="1"/>
  <c r="AB1349" i="1"/>
  <c r="AB1350" i="1"/>
  <c r="AB1351" i="1"/>
  <c r="AB1352" i="1"/>
  <c r="AB1353" i="1"/>
  <c r="AB1354" i="1"/>
  <c r="AB1355" i="1"/>
  <c r="AB1356" i="1"/>
  <c r="AB1357" i="1"/>
  <c r="AB1358" i="1"/>
  <c r="AB1359" i="1"/>
  <c r="AB1360" i="1"/>
  <c r="AB1361" i="1"/>
  <c r="AB1362" i="1"/>
  <c r="AB1363" i="1"/>
  <c r="AB1364" i="1"/>
  <c r="AB1365" i="1"/>
  <c r="AB1366" i="1"/>
  <c r="AB1367" i="1"/>
  <c r="AB1368" i="1"/>
  <c r="AB1369" i="1"/>
  <c r="AB1370" i="1"/>
  <c r="AB1371" i="1"/>
  <c r="AB1372" i="1"/>
  <c r="AB1373" i="1"/>
  <c r="AB1374" i="1"/>
  <c r="AB1375" i="1"/>
  <c r="AB1376" i="1"/>
  <c r="AB1377" i="1"/>
  <c r="AB1378" i="1"/>
  <c r="AB1379" i="1"/>
  <c r="AB1380" i="1"/>
  <c r="AB1381" i="1"/>
  <c r="AB1382" i="1"/>
  <c r="AB1383" i="1"/>
  <c r="AB1384" i="1"/>
  <c r="AB1385" i="1"/>
  <c r="AB1386" i="1"/>
  <c r="AB1387" i="1"/>
  <c r="AB1388" i="1"/>
  <c r="AB1389" i="1"/>
  <c r="AB1390" i="1"/>
  <c r="AB1391" i="1"/>
  <c r="AB1392" i="1"/>
  <c r="AB1393" i="1"/>
  <c r="AB1394" i="1"/>
  <c r="AB1395" i="1"/>
  <c r="AB1396" i="1"/>
  <c r="AB1397" i="1"/>
  <c r="AB1398" i="1"/>
  <c r="AB1399" i="1"/>
  <c r="AB1400" i="1"/>
  <c r="AB1401" i="1"/>
  <c r="AB1402" i="1"/>
  <c r="AB1403" i="1"/>
  <c r="AB1404" i="1"/>
  <c r="AB1405" i="1"/>
  <c r="AB1406" i="1"/>
  <c r="AB1407" i="1"/>
  <c r="AB1408" i="1"/>
  <c r="AB1409" i="1"/>
  <c r="AB1410" i="1"/>
  <c r="AB1411" i="1"/>
  <c r="AB1412" i="1"/>
  <c r="AB1413" i="1"/>
  <c r="AB1414" i="1"/>
  <c r="AB1415" i="1"/>
  <c r="AB1416" i="1"/>
  <c r="AB1417" i="1"/>
  <c r="AB1418" i="1"/>
  <c r="AB1419" i="1"/>
  <c r="AB1420" i="1"/>
  <c r="AB1421" i="1"/>
  <c r="AB1422" i="1"/>
  <c r="AB1423" i="1"/>
  <c r="AB1424" i="1"/>
  <c r="AB1425" i="1"/>
  <c r="AB1426" i="1"/>
  <c r="AB1427" i="1"/>
  <c r="AB1428" i="1"/>
  <c r="AB1429" i="1"/>
  <c r="AB1430" i="1"/>
  <c r="AB1431" i="1"/>
  <c r="AB1432" i="1"/>
  <c r="AB1433" i="1"/>
  <c r="AB1434" i="1"/>
  <c r="AB1435" i="1"/>
  <c r="AB1436" i="1"/>
  <c r="AB1437" i="1"/>
  <c r="AB1438" i="1"/>
  <c r="AB1439" i="1"/>
  <c r="AB1440" i="1"/>
  <c r="AB1441" i="1"/>
  <c r="AB1442" i="1"/>
  <c r="AB1443" i="1"/>
  <c r="AB1444" i="1"/>
  <c r="AB1445" i="1"/>
  <c r="AB1446" i="1"/>
  <c r="AB1447" i="1"/>
  <c r="AB1448" i="1"/>
  <c r="AB1449" i="1"/>
  <c r="AB1450" i="1"/>
  <c r="AB1451" i="1"/>
  <c r="AB1452" i="1"/>
  <c r="AB1453" i="1"/>
  <c r="AB1454" i="1"/>
  <c r="AB1455" i="1"/>
  <c r="AB1456" i="1"/>
  <c r="AB1457" i="1"/>
  <c r="AB1458" i="1"/>
  <c r="AB1459" i="1"/>
  <c r="AB1460" i="1"/>
  <c r="AB1461" i="1"/>
  <c r="AB1462" i="1"/>
  <c r="AB1463" i="1"/>
  <c r="AB1464" i="1"/>
  <c r="AB1465" i="1"/>
  <c r="AB1466" i="1"/>
  <c r="AB1467" i="1"/>
  <c r="AB1468" i="1"/>
  <c r="AB1469" i="1"/>
  <c r="AB1470" i="1"/>
  <c r="AB1471" i="1"/>
  <c r="AB1472" i="1"/>
  <c r="AB1473" i="1"/>
  <c r="AB1474" i="1"/>
  <c r="AB1475" i="1"/>
  <c r="AB1476" i="1"/>
  <c r="AB1477" i="1"/>
  <c r="AB1478" i="1"/>
  <c r="AB1479" i="1"/>
  <c r="AB1480" i="1"/>
  <c r="AB1481" i="1"/>
  <c r="AB1482" i="1"/>
  <c r="AB1483" i="1"/>
  <c r="AB1484" i="1"/>
  <c r="AB1485" i="1"/>
  <c r="AB1486" i="1"/>
  <c r="AB1487" i="1"/>
  <c r="AB1488" i="1"/>
  <c r="AB1489" i="1"/>
  <c r="AB1490" i="1"/>
  <c r="AB1491" i="1"/>
  <c r="AB1492" i="1"/>
  <c r="AB1493" i="1"/>
  <c r="AB1494" i="1"/>
  <c r="AB1495" i="1"/>
  <c r="AB1496" i="1"/>
  <c r="AB1497" i="1"/>
  <c r="AB1498" i="1"/>
  <c r="AB1499" i="1"/>
  <c r="AB1500" i="1"/>
  <c r="AB1501" i="1"/>
  <c r="AB1502" i="1"/>
  <c r="AB1503" i="1"/>
  <c r="AB1504" i="1"/>
  <c r="AB1505" i="1"/>
  <c r="AB1506" i="1"/>
  <c r="AB1507" i="1"/>
  <c r="AB1508" i="1"/>
  <c r="AB1509" i="1"/>
  <c r="AB1510" i="1"/>
  <c r="AB1511" i="1"/>
  <c r="AB1512" i="1"/>
  <c r="AB1513" i="1"/>
  <c r="AB1514" i="1"/>
  <c r="AB1515" i="1"/>
  <c r="AB1516" i="1"/>
  <c r="AB1517" i="1"/>
  <c r="AB1518" i="1"/>
  <c r="AB1519" i="1"/>
  <c r="AB1520" i="1"/>
  <c r="AB1521" i="1"/>
  <c r="AB1522" i="1"/>
  <c r="AB1523" i="1"/>
  <c r="AB1524" i="1"/>
  <c r="AB1525" i="1"/>
  <c r="AB1526" i="1"/>
  <c r="AB1527" i="1"/>
  <c r="AB1528" i="1"/>
  <c r="AB1529" i="1"/>
  <c r="AB1530" i="1"/>
  <c r="AB1531" i="1"/>
  <c r="AB1532" i="1"/>
  <c r="AB1533" i="1"/>
  <c r="AB1534" i="1"/>
  <c r="AB1535" i="1"/>
  <c r="AB1536" i="1"/>
  <c r="AB1537" i="1"/>
  <c r="AB1538" i="1"/>
  <c r="AB1539" i="1"/>
  <c r="AB1540" i="1"/>
  <c r="AB1541" i="1"/>
  <c r="AB1542" i="1"/>
  <c r="AB1543" i="1"/>
  <c r="AB1544" i="1"/>
  <c r="AB1545" i="1"/>
  <c r="AB1546" i="1"/>
  <c r="AB1547" i="1"/>
  <c r="AB1548" i="1"/>
  <c r="AB1549" i="1"/>
  <c r="AB1550" i="1"/>
  <c r="AB1551" i="1"/>
  <c r="AB1552" i="1"/>
  <c r="AB1553" i="1"/>
  <c r="AB1554" i="1"/>
  <c r="AB1555" i="1"/>
  <c r="AB1556" i="1"/>
  <c r="AB1557" i="1"/>
  <c r="AB1558" i="1"/>
  <c r="AB1559" i="1"/>
  <c r="AB1560" i="1"/>
  <c r="AB1561" i="1"/>
  <c r="AB1562" i="1"/>
  <c r="AB1563" i="1"/>
  <c r="AB1564" i="1"/>
  <c r="AB1565" i="1"/>
  <c r="AB1566" i="1"/>
  <c r="AB1567" i="1"/>
  <c r="AB1568" i="1"/>
  <c r="AB1569" i="1"/>
  <c r="AB1570" i="1"/>
  <c r="AB1571" i="1"/>
  <c r="AB1572" i="1"/>
  <c r="AB1573" i="1"/>
  <c r="AB1574" i="1"/>
  <c r="AB1575" i="1"/>
  <c r="AB1576" i="1"/>
  <c r="AB1577" i="1"/>
  <c r="AB1578" i="1"/>
  <c r="AB1579" i="1"/>
  <c r="AB1580" i="1"/>
  <c r="AB1581" i="1"/>
  <c r="AB1582" i="1"/>
  <c r="AB1583" i="1"/>
  <c r="AB1584" i="1"/>
  <c r="AB1585" i="1"/>
  <c r="AB1586" i="1"/>
  <c r="AB1587" i="1"/>
  <c r="AB1588" i="1"/>
  <c r="AB1589" i="1"/>
  <c r="AB1590" i="1"/>
  <c r="AB1591" i="1"/>
  <c r="AB1592" i="1"/>
  <c r="AB1593" i="1"/>
  <c r="AB1594" i="1"/>
  <c r="AB1595" i="1"/>
  <c r="AB1596" i="1"/>
  <c r="AB1597" i="1"/>
  <c r="AB1598" i="1"/>
  <c r="AB1599" i="1"/>
  <c r="AB1600" i="1"/>
  <c r="AB1601" i="1"/>
  <c r="AB1602" i="1"/>
  <c r="AB1603" i="1"/>
  <c r="AB1604" i="1"/>
  <c r="AB1605" i="1"/>
  <c r="AB1606" i="1"/>
  <c r="AB1607" i="1"/>
  <c r="AB1608" i="1"/>
  <c r="AB1609" i="1"/>
  <c r="AB1610" i="1"/>
  <c r="AB1611" i="1"/>
  <c r="AB1612" i="1"/>
  <c r="AB1613" i="1"/>
  <c r="AB1614" i="1"/>
  <c r="AB1615" i="1"/>
  <c r="AB1616" i="1"/>
  <c r="AB1617" i="1"/>
  <c r="AB1618" i="1"/>
  <c r="AB1619" i="1"/>
  <c r="AB1620" i="1"/>
  <c r="AB1621" i="1"/>
  <c r="AB1622" i="1"/>
  <c r="AB1623" i="1"/>
  <c r="AB1624" i="1"/>
  <c r="AB1625" i="1"/>
  <c r="AB1626" i="1"/>
  <c r="AB1627" i="1"/>
  <c r="AB1628" i="1"/>
  <c r="AB1629" i="1"/>
  <c r="AB1630" i="1"/>
  <c r="AB1631" i="1"/>
  <c r="AB1632" i="1"/>
  <c r="AB1633" i="1"/>
  <c r="AB1634" i="1"/>
  <c r="AB1635" i="1"/>
  <c r="AB1636" i="1"/>
  <c r="AB1637" i="1"/>
  <c r="AB1638" i="1"/>
  <c r="AB1639" i="1"/>
  <c r="AB1640" i="1"/>
  <c r="AB1641" i="1"/>
  <c r="AB1642" i="1"/>
  <c r="AB1643" i="1"/>
  <c r="AB1644" i="1"/>
  <c r="AB1645" i="1"/>
  <c r="AB1646" i="1"/>
  <c r="AB1647" i="1"/>
  <c r="AB1648" i="1"/>
  <c r="AB1649" i="1"/>
  <c r="AB1650" i="1"/>
  <c r="AB1651" i="1"/>
  <c r="AB1652" i="1"/>
  <c r="AB1653" i="1"/>
  <c r="AB1654" i="1"/>
  <c r="AB1655" i="1"/>
  <c r="AB1656" i="1"/>
  <c r="AB1657" i="1"/>
  <c r="AB1658" i="1"/>
  <c r="AB1659" i="1"/>
  <c r="AB1660" i="1"/>
  <c r="AB1661" i="1"/>
  <c r="AB1662" i="1"/>
  <c r="AB1663" i="1"/>
  <c r="AB1664" i="1"/>
  <c r="AB1665" i="1"/>
  <c r="AB1666" i="1"/>
  <c r="AB1667" i="1"/>
  <c r="AB1668" i="1"/>
  <c r="AB1669" i="1"/>
  <c r="AB1670" i="1"/>
  <c r="AB1671" i="1"/>
  <c r="AB1672" i="1"/>
  <c r="AB1673" i="1"/>
  <c r="AB1674" i="1"/>
  <c r="AB1675" i="1"/>
  <c r="AB1676" i="1"/>
  <c r="AB1677" i="1"/>
  <c r="AB1678" i="1"/>
  <c r="AB1679" i="1"/>
  <c r="AB1680" i="1"/>
  <c r="AB1681" i="1"/>
  <c r="AB1682" i="1"/>
  <c r="AB1683" i="1"/>
  <c r="AB1684" i="1"/>
  <c r="AB1685" i="1"/>
  <c r="AB1686" i="1"/>
  <c r="AB1687" i="1"/>
  <c r="AB1688" i="1"/>
  <c r="AB1689" i="1"/>
  <c r="AB1690" i="1"/>
  <c r="AB1691" i="1"/>
  <c r="AB1692" i="1"/>
  <c r="AB1693" i="1"/>
  <c r="AB1694" i="1"/>
  <c r="AB1695" i="1"/>
  <c r="AB1696" i="1"/>
  <c r="AB1697" i="1"/>
  <c r="AB1698" i="1"/>
  <c r="AB1699" i="1"/>
  <c r="AB1700" i="1"/>
  <c r="AB1701" i="1"/>
  <c r="AB1702" i="1"/>
  <c r="AB1703" i="1"/>
  <c r="AB1704" i="1"/>
  <c r="AB1705" i="1"/>
  <c r="AB1706" i="1"/>
  <c r="AB1707" i="1"/>
  <c r="AB1708" i="1"/>
  <c r="AB1709" i="1"/>
  <c r="AB1710" i="1"/>
  <c r="AB1711" i="1"/>
  <c r="AB1712" i="1"/>
  <c r="AB1713" i="1"/>
  <c r="AB1714" i="1"/>
  <c r="AB1715" i="1"/>
  <c r="AB1716" i="1"/>
  <c r="AB1717" i="1"/>
  <c r="AB1718" i="1"/>
  <c r="AB1719" i="1"/>
  <c r="AB1720" i="1"/>
  <c r="AB1721" i="1"/>
  <c r="AB1722" i="1"/>
  <c r="AB1723" i="1"/>
  <c r="AB1724" i="1"/>
  <c r="AB1725" i="1"/>
  <c r="AB1726" i="1"/>
  <c r="AB1727" i="1"/>
  <c r="AB1728" i="1"/>
  <c r="AB1729" i="1"/>
  <c r="AB1730" i="1"/>
  <c r="AB1731" i="1"/>
  <c r="AB1732" i="1"/>
  <c r="AB1733" i="1"/>
  <c r="AB1734" i="1"/>
  <c r="AB1735" i="1"/>
  <c r="AB1736" i="1"/>
  <c r="AB1737" i="1"/>
  <c r="AB1738" i="1"/>
  <c r="AB1739" i="1"/>
  <c r="AB1740" i="1"/>
  <c r="AB1741" i="1"/>
  <c r="AB1742" i="1"/>
  <c r="AB1743" i="1"/>
  <c r="AB1744" i="1"/>
  <c r="AB1745" i="1"/>
  <c r="AB1746" i="1"/>
  <c r="AB1747" i="1"/>
  <c r="AB1748" i="1"/>
  <c r="AB1749" i="1"/>
  <c r="AB1750" i="1"/>
  <c r="AB1751" i="1"/>
  <c r="AB1752" i="1"/>
  <c r="AB1753" i="1"/>
  <c r="AB1754" i="1"/>
  <c r="AB1755" i="1"/>
  <c r="AB1756" i="1"/>
  <c r="AB1757" i="1"/>
  <c r="AB1758" i="1"/>
  <c r="AB1759" i="1"/>
  <c r="AB1760" i="1"/>
  <c r="AB1761" i="1"/>
  <c r="AB1762" i="1"/>
  <c r="AB1763" i="1"/>
  <c r="AB1764" i="1"/>
  <c r="AB1765" i="1"/>
  <c r="AB1766" i="1"/>
  <c r="AB1767" i="1"/>
  <c r="AB1768" i="1"/>
  <c r="AB1769" i="1"/>
  <c r="AB1770" i="1"/>
  <c r="AB1771" i="1"/>
  <c r="AB1772" i="1"/>
  <c r="AB1773" i="1"/>
  <c r="AB1774" i="1"/>
  <c r="AB1775" i="1"/>
  <c r="AB1776" i="1"/>
  <c r="AB1777" i="1"/>
  <c r="AB1778" i="1"/>
  <c r="AB1779" i="1"/>
  <c r="AB1780" i="1"/>
  <c r="AB1781" i="1"/>
  <c r="AB1782" i="1"/>
  <c r="AB1783" i="1"/>
  <c r="AB1784" i="1"/>
  <c r="AB1785" i="1"/>
  <c r="AB1786" i="1"/>
  <c r="AB1787" i="1"/>
  <c r="AB1788" i="1"/>
  <c r="AB1789" i="1"/>
  <c r="AB1790" i="1"/>
  <c r="AB1791" i="1"/>
  <c r="AB1792" i="1"/>
  <c r="AB1793" i="1"/>
  <c r="AB1794" i="1"/>
  <c r="AB1795" i="1"/>
  <c r="AB1796" i="1"/>
  <c r="AB1797" i="1"/>
  <c r="AB1798" i="1"/>
  <c r="AB1799" i="1"/>
  <c r="AB1800" i="1"/>
  <c r="AB1801" i="1"/>
  <c r="AB1802" i="1"/>
  <c r="AB1803" i="1"/>
  <c r="AB1804" i="1"/>
  <c r="AB1805" i="1"/>
  <c r="AB1806" i="1"/>
  <c r="AB1807" i="1"/>
  <c r="AB1808" i="1"/>
  <c r="AB1809" i="1"/>
  <c r="AB1810" i="1"/>
  <c r="AB1811" i="1"/>
  <c r="AB1812" i="1"/>
  <c r="AB1813" i="1"/>
  <c r="AB1814" i="1"/>
  <c r="AB1815" i="1"/>
  <c r="AB1816" i="1"/>
  <c r="AB1817" i="1"/>
  <c r="AB1818" i="1"/>
  <c r="AB1819" i="1"/>
  <c r="AB1820" i="1"/>
  <c r="AB1821" i="1"/>
  <c r="AB1822" i="1"/>
  <c r="AB1823" i="1"/>
  <c r="AB1824" i="1"/>
  <c r="AB1825" i="1"/>
  <c r="AB1826" i="1"/>
  <c r="AB1827" i="1"/>
  <c r="AB1828" i="1"/>
  <c r="AB1829" i="1"/>
  <c r="AB1830" i="1"/>
  <c r="AB1831" i="1"/>
  <c r="AB1832" i="1"/>
  <c r="AB1833" i="1"/>
  <c r="AB1834" i="1"/>
  <c r="AB1835" i="1"/>
  <c r="AB1836" i="1"/>
  <c r="AB1837" i="1"/>
  <c r="AB1838" i="1"/>
  <c r="AB1839" i="1"/>
  <c r="AB1840" i="1"/>
  <c r="AB1841" i="1"/>
  <c r="AB1842" i="1"/>
  <c r="AB1843" i="1"/>
  <c r="AB1844" i="1"/>
  <c r="AB1845" i="1"/>
  <c r="AB1846" i="1"/>
  <c r="AB1847" i="1"/>
  <c r="AB1848" i="1"/>
  <c r="AB1849" i="1"/>
  <c r="AB1850" i="1"/>
  <c r="AB1851" i="1"/>
  <c r="AB1852" i="1"/>
  <c r="AB1853" i="1"/>
  <c r="AB1854" i="1"/>
  <c r="AB1855" i="1"/>
  <c r="AB1856" i="1"/>
  <c r="AB1857" i="1"/>
  <c r="AB1858" i="1"/>
  <c r="AB1859" i="1"/>
  <c r="AB1860" i="1"/>
  <c r="AB1861" i="1"/>
  <c r="AB1862" i="1"/>
  <c r="AB1863" i="1"/>
  <c r="AB1864" i="1"/>
  <c r="AB1865" i="1"/>
  <c r="AB1866" i="1"/>
  <c r="AB1867" i="1"/>
  <c r="AB1868" i="1"/>
  <c r="AB1869" i="1"/>
  <c r="AB1870" i="1"/>
  <c r="AB1871" i="1"/>
  <c r="AB1872" i="1"/>
  <c r="AB1873" i="1"/>
  <c r="AB1874" i="1"/>
  <c r="AB1875" i="1"/>
  <c r="AB1876" i="1"/>
  <c r="AB1877" i="1"/>
  <c r="AB1878" i="1"/>
  <c r="AB1879" i="1"/>
  <c r="AB1880" i="1"/>
  <c r="AB1881" i="1"/>
  <c r="AB1882" i="1"/>
  <c r="AB1883" i="1"/>
  <c r="AB1884" i="1"/>
  <c r="AB1885" i="1"/>
  <c r="AB1886" i="1"/>
  <c r="AB1887" i="1"/>
  <c r="AB1888" i="1"/>
  <c r="AB1889" i="1"/>
  <c r="AB1890" i="1"/>
  <c r="AB1891" i="1"/>
  <c r="AB1892" i="1"/>
  <c r="AB1893" i="1"/>
  <c r="AB1894" i="1"/>
  <c r="AB1895" i="1"/>
  <c r="AB1896" i="1"/>
  <c r="AB1897" i="1"/>
  <c r="AB1898" i="1"/>
  <c r="AB1899" i="1"/>
  <c r="AB1900" i="1"/>
  <c r="AB1901" i="1"/>
  <c r="AB1902" i="1"/>
  <c r="AB1903" i="1"/>
  <c r="AB1904" i="1"/>
  <c r="AB1905" i="1"/>
  <c r="AB1906" i="1"/>
  <c r="AB1907" i="1"/>
  <c r="AB1908" i="1"/>
  <c r="AB1909" i="1"/>
  <c r="AB1910" i="1"/>
  <c r="AB1911" i="1"/>
  <c r="AB1912" i="1"/>
  <c r="AB1913" i="1"/>
  <c r="AB1914" i="1"/>
  <c r="AB1915" i="1"/>
  <c r="AB1916" i="1"/>
  <c r="AB1917" i="1"/>
  <c r="AB1918" i="1"/>
  <c r="AB1919" i="1"/>
  <c r="AB1920" i="1"/>
  <c r="AB1921" i="1"/>
  <c r="AB1922" i="1"/>
  <c r="AB1923" i="1"/>
  <c r="AB1924" i="1"/>
  <c r="AB1925" i="1"/>
  <c r="AB1926" i="1"/>
  <c r="AB1927" i="1"/>
  <c r="AB1928" i="1"/>
  <c r="AB1929" i="1"/>
  <c r="AB1930" i="1"/>
  <c r="AB1931" i="1"/>
  <c r="AB1932" i="1"/>
  <c r="AB1933" i="1"/>
  <c r="AB1934" i="1"/>
  <c r="AB1935" i="1"/>
  <c r="AB1936" i="1"/>
  <c r="AB1937" i="1"/>
  <c r="AB1938" i="1"/>
  <c r="AB1939" i="1"/>
  <c r="AB1940" i="1"/>
  <c r="AB1941" i="1"/>
  <c r="AB1942" i="1"/>
  <c r="AB1943" i="1"/>
  <c r="AB1944" i="1"/>
  <c r="AB1945" i="1"/>
  <c r="AB1946" i="1"/>
  <c r="AB1947" i="1"/>
  <c r="AB1948" i="1"/>
  <c r="AB1949" i="1"/>
  <c r="AB1950" i="1"/>
  <c r="AB1951" i="1"/>
  <c r="AB1952" i="1"/>
  <c r="AB1953" i="1"/>
  <c r="AB1954" i="1"/>
  <c r="AB1955" i="1"/>
  <c r="AB1956" i="1"/>
  <c r="AB1957" i="1"/>
  <c r="AB1958" i="1"/>
  <c r="AB1959" i="1"/>
  <c r="AB1960" i="1"/>
  <c r="AB1961" i="1"/>
  <c r="AB1962" i="1"/>
  <c r="AB1963" i="1"/>
  <c r="AB1964" i="1"/>
  <c r="AB1965" i="1"/>
  <c r="AB1966" i="1"/>
  <c r="AB1967" i="1"/>
  <c r="AB1968" i="1"/>
  <c r="AB1969" i="1"/>
  <c r="AB1970" i="1"/>
  <c r="AB1971" i="1"/>
  <c r="AB1972" i="1"/>
  <c r="AB1973" i="1"/>
  <c r="AB1974" i="1"/>
  <c r="AB1975" i="1"/>
  <c r="AB1976" i="1"/>
  <c r="AB1977" i="1"/>
  <c r="AB1978" i="1"/>
  <c r="AB1979" i="1"/>
  <c r="AB1980" i="1"/>
  <c r="AB1981" i="1"/>
  <c r="AB1982" i="1"/>
  <c r="AB1983" i="1"/>
  <c r="AB1984" i="1"/>
  <c r="AB1985" i="1"/>
  <c r="AB1986" i="1"/>
  <c r="AB1987" i="1"/>
  <c r="AB1988" i="1"/>
  <c r="AB1989" i="1"/>
  <c r="AB1990" i="1"/>
  <c r="AB1991" i="1"/>
  <c r="AB1992" i="1"/>
  <c r="AB1993" i="1"/>
  <c r="AB1994" i="1"/>
  <c r="AB1995" i="1"/>
  <c r="AB1996" i="1"/>
  <c r="AB1997" i="1"/>
  <c r="AB1998" i="1"/>
  <c r="AB1999" i="1"/>
  <c r="AB2000" i="1"/>
  <c r="AB2001" i="1"/>
  <c r="AB2002" i="1"/>
  <c r="AB2003" i="1"/>
  <c r="AB2004" i="1"/>
  <c r="AB2005" i="1"/>
  <c r="AB2006" i="1"/>
  <c r="AB2007" i="1"/>
  <c r="AB2008" i="1"/>
  <c r="AB2009" i="1"/>
  <c r="AB2010" i="1"/>
  <c r="AB2011" i="1"/>
  <c r="AB2012" i="1"/>
  <c r="AB2013" i="1"/>
  <c r="AB2014" i="1"/>
  <c r="AB2015" i="1"/>
  <c r="AB2016" i="1"/>
  <c r="AB2017" i="1"/>
  <c r="AB2018" i="1"/>
  <c r="AB2019" i="1"/>
  <c r="AB2020" i="1"/>
  <c r="AB2021" i="1"/>
  <c r="AB2022" i="1"/>
  <c r="AB2023" i="1"/>
  <c r="AB2024" i="1"/>
  <c r="AB2025" i="1"/>
  <c r="AB2026" i="1"/>
  <c r="AB2027" i="1"/>
  <c r="AB2028" i="1"/>
  <c r="AB2029" i="1"/>
  <c r="AB2030" i="1"/>
  <c r="AB2031" i="1"/>
  <c r="AB2032" i="1"/>
  <c r="AB2033" i="1"/>
  <c r="AB2034" i="1"/>
  <c r="AB2035" i="1"/>
  <c r="AB2036" i="1"/>
  <c r="AB2037" i="1"/>
  <c r="AB2038" i="1"/>
  <c r="AB2039" i="1"/>
  <c r="AB2040" i="1"/>
  <c r="AB2041" i="1"/>
  <c r="AB2042" i="1"/>
  <c r="AB2043" i="1"/>
  <c r="AB2044" i="1"/>
  <c r="AB2045" i="1"/>
  <c r="AB2046" i="1"/>
  <c r="AB2047" i="1"/>
  <c r="AB2048" i="1"/>
  <c r="AB2049" i="1"/>
  <c r="AB2050" i="1"/>
  <c r="AB2051" i="1"/>
  <c r="AB2052" i="1"/>
  <c r="AB2053" i="1"/>
  <c r="AB2054" i="1"/>
  <c r="AB2055" i="1"/>
  <c r="AB2056" i="1"/>
  <c r="AB2057" i="1"/>
  <c r="AB2058" i="1"/>
  <c r="AB2059" i="1"/>
  <c r="AB2060" i="1"/>
  <c r="AB2061" i="1"/>
  <c r="AB2062" i="1"/>
  <c r="AB2063" i="1"/>
  <c r="AB2064" i="1"/>
  <c r="AB2065" i="1"/>
  <c r="AB2066" i="1"/>
  <c r="AB2067" i="1"/>
  <c r="AB2068" i="1"/>
  <c r="AB2069" i="1"/>
  <c r="AB2070" i="1"/>
  <c r="AB2071" i="1"/>
  <c r="AB2072" i="1"/>
  <c r="AB2073" i="1"/>
  <c r="AB2074" i="1"/>
  <c r="AB2075" i="1"/>
  <c r="AB2076" i="1"/>
  <c r="AB2077" i="1"/>
  <c r="AB2078" i="1"/>
  <c r="AB2079" i="1"/>
  <c r="AB2080" i="1"/>
  <c r="AB2081" i="1"/>
  <c r="AB2082" i="1"/>
  <c r="AB2083" i="1"/>
  <c r="AB2084" i="1"/>
  <c r="AB2085" i="1"/>
  <c r="AB2086" i="1"/>
  <c r="AB2087" i="1"/>
  <c r="AB2088" i="1"/>
  <c r="AB2089" i="1"/>
  <c r="AB2090" i="1"/>
  <c r="AB2091" i="1"/>
  <c r="AB2092" i="1"/>
  <c r="AB2093" i="1"/>
  <c r="AB2094" i="1"/>
  <c r="AB2095" i="1"/>
  <c r="AB2096" i="1"/>
  <c r="AB2097" i="1"/>
  <c r="AB2098" i="1"/>
  <c r="AB2099" i="1"/>
  <c r="AB2100" i="1"/>
  <c r="AB2101" i="1"/>
  <c r="AB2102" i="1"/>
  <c r="AB2103" i="1"/>
  <c r="AB2104" i="1"/>
  <c r="AB2105" i="1"/>
  <c r="AB2106" i="1"/>
  <c r="AB2107" i="1"/>
  <c r="AB2108" i="1"/>
  <c r="AB2109" i="1"/>
  <c r="AB2110" i="1"/>
  <c r="AB2111" i="1"/>
  <c r="AB2112" i="1"/>
  <c r="AB2113" i="1"/>
  <c r="AB2114" i="1"/>
  <c r="AB2115" i="1"/>
  <c r="AB2116" i="1"/>
  <c r="AB2117" i="1"/>
  <c r="AB2118" i="1"/>
  <c r="AB2119" i="1"/>
  <c r="AB2120" i="1"/>
  <c r="AB2121" i="1"/>
  <c r="AB2122" i="1"/>
  <c r="AB2123" i="1"/>
  <c r="AB2124" i="1"/>
  <c r="AB2125" i="1"/>
  <c r="AB2126" i="1"/>
  <c r="AB2127" i="1"/>
  <c r="AB2128" i="1"/>
  <c r="AB2129" i="1"/>
  <c r="AB2130" i="1"/>
  <c r="AB2131" i="1"/>
  <c r="AB2132" i="1"/>
  <c r="AB2133" i="1"/>
  <c r="AB2134" i="1"/>
  <c r="AB2135" i="1"/>
  <c r="AB2136" i="1"/>
  <c r="AB2137" i="1"/>
  <c r="AB2138" i="1"/>
  <c r="AB2139" i="1"/>
  <c r="AB2140" i="1"/>
  <c r="AB2141" i="1"/>
  <c r="AB2142" i="1"/>
  <c r="AB2143" i="1"/>
  <c r="AB2144" i="1"/>
  <c r="AB2145" i="1"/>
  <c r="AB2146" i="1"/>
  <c r="AB2147" i="1"/>
  <c r="AB2148" i="1"/>
  <c r="AB2149" i="1"/>
  <c r="AB2150" i="1"/>
  <c r="AB2151" i="1"/>
  <c r="AB2152" i="1"/>
  <c r="AB2153" i="1"/>
  <c r="AB2154" i="1"/>
  <c r="AB2155" i="1"/>
  <c r="AB2156" i="1"/>
  <c r="AB2157" i="1"/>
  <c r="AB2158" i="1"/>
  <c r="AB2159" i="1"/>
  <c r="AB2160" i="1"/>
  <c r="AB2161" i="1"/>
  <c r="AB2162" i="1"/>
  <c r="AB2163" i="1"/>
  <c r="AB2164" i="1"/>
  <c r="AB2165" i="1"/>
  <c r="AB2166" i="1"/>
  <c r="AB2167" i="1"/>
  <c r="AB2168" i="1"/>
  <c r="AB2169" i="1"/>
  <c r="AB2170" i="1"/>
  <c r="AB2171" i="1"/>
  <c r="AB2172" i="1"/>
  <c r="AB2173" i="1"/>
  <c r="AB2174" i="1"/>
  <c r="AB2175" i="1"/>
  <c r="AB2176" i="1"/>
  <c r="AB2177" i="1"/>
  <c r="AB2178" i="1"/>
  <c r="AB2179" i="1"/>
  <c r="AB2180" i="1"/>
  <c r="AB2181" i="1"/>
  <c r="AB2182" i="1"/>
  <c r="AB2183" i="1"/>
  <c r="AB2184" i="1"/>
  <c r="AB2185" i="1"/>
  <c r="AB2186" i="1"/>
  <c r="AB2187" i="1"/>
  <c r="AB2188" i="1"/>
  <c r="AB2189" i="1"/>
  <c r="AB2190" i="1"/>
  <c r="AB2191" i="1"/>
  <c r="AB2192" i="1"/>
  <c r="AB2193" i="1"/>
  <c r="AB2194" i="1"/>
  <c r="AB2195" i="1"/>
  <c r="AB2196" i="1"/>
  <c r="AB2197" i="1"/>
  <c r="AB2198" i="1"/>
  <c r="AB2199" i="1"/>
  <c r="AB2200" i="1"/>
  <c r="AB2201" i="1"/>
  <c r="AB2202" i="1"/>
  <c r="AB2203" i="1"/>
  <c r="AB2204" i="1"/>
  <c r="AB2205" i="1"/>
  <c r="AB2206" i="1"/>
  <c r="AB2207" i="1"/>
  <c r="AB2208" i="1"/>
  <c r="AB2209" i="1"/>
  <c r="AB2210" i="1"/>
  <c r="AB2211" i="1"/>
  <c r="AB2212" i="1"/>
  <c r="AB2213" i="1"/>
  <c r="AB2214" i="1"/>
  <c r="AB2215" i="1"/>
  <c r="AB2216" i="1"/>
  <c r="AB2217" i="1"/>
  <c r="AB2218" i="1"/>
  <c r="AB2219" i="1"/>
  <c r="AB2220" i="1"/>
  <c r="AB2221" i="1"/>
  <c r="AB2222" i="1"/>
  <c r="AB2223" i="1"/>
  <c r="AB2224" i="1"/>
  <c r="AB2225" i="1"/>
  <c r="AB2226" i="1"/>
  <c r="AB2227" i="1"/>
  <c r="AB2228" i="1"/>
  <c r="AB2229" i="1"/>
  <c r="AB2230" i="1"/>
  <c r="AB2231" i="1"/>
  <c r="AB2232" i="1"/>
  <c r="AB2233" i="1"/>
  <c r="AB2234" i="1"/>
  <c r="AB2235" i="1"/>
  <c r="AB2236" i="1"/>
  <c r="AB2237" i="1"/>
  <c r="AB2238" i="1"/>
  <c r="AB2239" i="1"/>
  <c r="AB2240" i="1"/>
  <c r="AB2241" i="1"/>
  <c r="AB2242" i="1"/>
  <c r="AB2243" i="1"/>
  <c r="AB2244" i="1"/>
  <c r="AB2245" i="1"/>
  <c r="AB2246" i="1"/>
  <c r="AB2247" i="1"/>
  <c r="AB2248" i="1"/>
  <c r="AB2249" i="1"/>
  <c r="AB2250" i="1"/>
  <c r="AB2251" i="1"/>
  <c r="AB2252" i="1"/>
  <c r="AB2253" i="1"/>
  <c r="AB2254" i="1"/>
  <c r="AB2255" i="1"/>
  <c r="AB2256" i="1"/>
  <c r="AB2257" i="1"/>
  <c r="AB2258" i="1"/>
  <c r="AB2259" i="1"/>
  <c r="AB2260" i="1"/>
  <c r="AB2261" i="1"/>
  <c r="AB2262" i="1"/>
  <c r="AB2263" i="1"/>
  <c r="AB2264" i="1"/>
  <c r="AB2265" i="1"/>
  <c r="AB2266" i="1"/>
  <c r="AB2267" i="1"/>
  <c r="AB2268" i="1"/>
  <c r="AB2269" i="1"/>
  <c r="AB2270" i="1"/>
  <c r="AB2271" i="1"/>
  <c r="AB2272" i="1"/>
  <c r="AB2273" i="1"/>
  <c r="AB2274" i="1"/>
  <c r="AB2275" i="1"/>
  <c r="AB2276" i="1"/>
  <c r="AB2277" i="1"/>
  <c r="AB2278" i="1"/>
  <c r="AB2279" i="1"/>
  <c r="AB2280" i="1"/>
  <c r="AB2281" i="1"/>
  <c r="AB2282" i="1"/>
  <c r="AB2283" i="1"/>
  <c r="AB2284" i="1"/>
  <c r="AB2285" i="1"/>
  <c r="AB2286" i="1"/>
  <c r="AB2287" i="1"/>
  <c r="AB2288" i="1"/>
  <c r="AB2289" i="1"/>
  <c r="AB2290" i="1"/>
  <c r="AB2291" i="1"/>
  <c r="AB2292" i="1"/>
  <c r="AB2293" i="1"/>
  <c r="AB2294" i="1"/>
  <c r="AB2295" i="1"/>
  <c r="AB2296" i="1"/>
  <c r="AB2297" i="1"/>
  <c r="AB2298" i="1"/>
  <c r="AB2299" i="1"/>
  <c r="AB2300" i="1"/>
  <c r="AB2301" i="1"/>
  <c r="AB2302" i="1"/>
  <c r="AB2303" i="1"/>
  <c r="AB2304" i="1"/>
  <c r="AB2305" i="1"/>
  <c r="AB2306" i="1"/>
  <c r="AB2307" i="1"/>
  <c r="AB2308" i="1"/>
  <c r="AB2309" i="1"/>
  <c r="AB2310" i="1"/>
  <c r="AB2311" i="1"/>
  <c r="AB2312" i="1"/>
  <c r="AB2313" i="1"/>
  <c r="AB2314" i="1"/>
  <c r="AB2315" i="1"/>
  <c r="AB2316" i="1"/>
  <c r="AB2317" i="1"/>
  <c r="AB2318" i="1"/>
  <c r="AB2319" i="1"/>
  <c r="AB2320" i="1"/>
  <c r="AB2321" i="1"/>
  <c r="AB2322" i="1"/>
  <c r="AB2323" i="1"/>
  <c r="AB2324" i="1"/>
  <c r="AB2325" i="1"/>
  <c r="AB2326" i="1"/>
  <c r="AB2327" i="1"/>
  <c r="AB2328" i="1"/>
  <c r="AB2329" i="1"/>
  <c r="AB2330" i="1"/>
  <c r="AB2331" i="1"/>
  <c r="AB2332" i="1"/>
  <c r="AB2333" i="1"/>
  <c r="AB2334" i="1"/>
  <c r="AB2335" i="1"/>
  <c r="AB2336" i="1"/>
  <c r="AB2337" i="1"/>
  <c r="AB2338" i="1"/>
  <c r="AB2339" i="1"/>
  <c r="AB2340" i="1"/>
  <c r="AB2341" i="1"/>
  <c r="AB2342" i="1"/>
  <c r="AB2343" i="1"/>
  <c r="AB2344" i="1"/>
  <c r="AB2345" i="1"/>
  <c r="AB2346" i="1"/>
  <c r="AB2347" i="1"/>
  <c r="AB2348" i="1"/>
  <c r="AB2349" i="1"/>
  <c r="AB2350" i="1"/>
  <c r="AB2351" i="1"/>
  <c r="AB2352" i="1"/>
  <c r="AB2353" i="1"/>
  <c r="AB2354" i="1"/>
  <c r="AB2355" i="1"/>
  <c r="AB2356" i="1"/>
  <c r="AB2357" i="1"/>
  <c r="AB2358" i="1"/>
  <c r="AB2359" i="1"/>
  <c r="AB2360" i="1"/>
  <c r="AB2361" i="1"/>
  <c r="AB2362" i="1"/>
  <c r="AB2363" i="1"/>
  <c r="AB2364" i="1"/>
  <c r="AB2365" i="1"/>
  <c r="AB2366" i="1"/>
  <c r="AB2367" i="1"/>
  <c r="AB2368" i="1"/>
  <c r="AB2369" i="1"/>
  <c r="AB2370" i="1"/>
  <c r="AB2371" i="1"/>
  <c r="AB2372" i="1"/>
  <c r="AB2373" i="1"/>
  <c r="AB2374" i="1"/>
  <c r="AB2375" i="1"/>
  <c r="AB2376" i="1"/>
  <c r="AB2377" i="1"/>
  <c r="AB2378" i="1"/>
  <c r="AB2379" i="1"/>
  <c r="AB2380" i="1"/>
  <c r="AB2381" i="1"/>
  <c r="AB2382" i="1"/>
  <c r="AB2383" i="1"/>
  <c r="AB2384" i="1"/>
  <c r="AB2385" i="1"/>
  <c r="AB2386" i="1"/>
  <c r="AB2387" i="1"/>
  <c r="AB2388" i="1"/>
  <c r="AB2389" i="1"/>
  <c r="AB2390" i="1"/>
  <c r="AB2391" i="1"/>
  <c r="AB2392" i="1"/>
  <c r="AB2393" i="1"/>
  <c r="AB2394" i="1"/>
  <c r="AB2395" i="1"/>
  <c r="AB2396" i="1"/>
  <c r="AB2397" i="1"/>
  <c r="AB2398" i="1"/>
  <c r="AB2399" i="1"/>
  <c r="AB2400" i="1"/>
  <c r="AB2401" i="1"/>
  <c r="AB2402" i="1"/>
  <c r="AB2403" i="1"/>
  <c r="AB2404" i="1"/>
  <c r="AB2405" i="1"/>
  <c r="AB2406" i="1"/>
  <c r="AB2407" i="1"/>
  <c r="AB2408" i="1"/>
  <c r="AB2409" i="1"/>
  <c r="AB2410" i="1"/>
  <c r="AB2411" i="1"/>
  <c r="AB2412" i="1"/>
  <c r="AB2413" i="1"/>
  <c r="AB2414" i="1"/>
  <c r="AB2415" i="1"/>
  <c r="AB2416" i="1"/>
  <c r="AB2417" i="1"/>
  <c r="AB2418" i="1"/>
  <c r="AB2419" i="1"/>
  <c r="AB2420" i="1"/>
  <c r="AB2421" i="1"/>
  <c r="AB2422" i="1"/>
  <c r="AB2423" i="1"/>
  <c r="AB2424" i="1"/>
  <c r="AB2425" i="1"/>
  <c r="AB2426" i="1"/>
  <c r="AB2427" i="1"/>
  <c r="AB2428" i="1"/>
  <c r="AB2429" i="1"/>
  <c r="AB2430" i="1"/>
  <c r="AB2431" i="1"/>
  <c r="AB2432" i="1"/>
  <c r="AB2433" i="1"/>
  <c r="AB2434" i="1"/>
  <c r="AB2435" i="1"/>
  <c r="AB2436" i="1"/>
  <c r="AB2437" i="1"/>
  <c r="AB2438" i="1"/>
  <c r="AB2439" i="1"/>
  <c r="AB2440" i="1"/>
  <c r="AB2441" i="1"/>
  <c r="AB2442" i="1"/>
  <c r="AB2443" i="1"/>
  <c r="AB2444" i="1"/>
  <c r="AB2445" i="1"/>
  <c r="AB2446" i="1"/>
  <c r="AB2447" i="1"/>
  <c r="AB2448" i="1"/>
  <c r="AB2449" i="1"/>
  <c r="AB2450" i="1"/>
  <c r="AB2451" i="1"/>
  <c r="AB2452" i="1"/>
  <c r="AB2453" i="1"/>
  <c r="AB2454" i="1"/>
  <c r="AB2455" i="1"/>
  <c r="AB2456" i="1"/>
  <c r="AB2457" i="1"/>
  <c r="AB2458" i="1"/>
  <c r="AB2459" i="1"/>
  <c r="AB2460" i="1"/>
  <c r="AB2461" i="1"/>
  <c r="AB2462" i="1"/>
  <c r="AB2463" i="1"/>
  <c r="AB2464" i="1"/>
  <c r="AB2465" i="1"/>
  <c r="AB2466" i="1"/>
  <c r="AB2467" i="1"/>
  <c r="AB2468" i="1"/>
  <c r="AB2469" i="1"/>
  <c r="AB2470" i="1"/>
  <c r="AB2471" i="1"/>
  <c r="AB2472" i="1"/>
  <c r="AB2473" i="1"/>
  <c r="AB2474" i="1"/>
  <c r="AB2475" i="1"/>
  <c r="AB2476" i="1"/>
  <c r="AB2477" i="1"/>
  <c r="AB2478" i="1"/>
  <c r="AB2479" i="1"/>
  <c r="AB2480" i="1"/>
  <c r="AB2481" i="1"/>
  <c r="AB2482" i="1"/>
  <c r="AB2483" i="1"/>
  <c r="AB2484" i="1"/>
  <c r="AB2485" i="1"/>
  <c r="AB2486" i="1"/>
  <c r="AB2487" i="1"/>
  <c r="AB2488" i="1"/>
  <c r="AB2489" i="1"/>
  <c r="AB2490" i="1"/>
  <c r="AB2491" i="1"/>
  <c r="AB2492" i="1"/>
  <c r="AB2493" i="1"/>
  <c r="AB2494" i="1"/>
  <c r="AB2495" i="1"/>
  <c r="AB2496" i="1"/>
  <c r="AB2497" i="1"/>
  <c r="AB2498" i="1"/>
  <c r="AB2499" i="1"/>
  <c r="AB2500" i="1"/>
  <c r="AB2501" i="1"/>
  <c r="AB2502" i="1"/>
  <c r="AB2503" i="1"/>
  <c r="AB2504" i="1"/>
  <c r="AB2505" i="1"/>
  <c r="AB2506" i="1"/>
  <c r="AB2507" i="1"/>
  <c r="AB2508" i="1"/>
  <c r="AB2509" i="1"/>
  <c r="AB2510" i="1"/>
  <c r="AB2511" i="1"/>
  <c r="AB2512" i="1"/>
  <c r="AB2513" i="1"/>
  <c r="AB2514" i="1"/>
  <c r="AB2515" i="1"/>
  <c r="AB2516" i="1"/>
  <c r="AB2517" i="1"/>
  <c r="AB2518" i="1"/>
  <c r="AB2519" i="1"/>
  <c r="AB2520" i="1"/>
  <c r="AB2521" i="1"/>
  <c r="AB2522" i="1"/>
  <c r="AB2523" i="1"/>
  <c r="AB2524" i="1"/>
  <c r="AB2525" i="1"/>
  <c r="AB2526" i="1"/>
  <c r="AB2527" i="1"/>
  <c r="AB2528" i="1"/>
  <c r="AB2529" i="1"/>
  <c r="AB2530" i="1"/>
  <c r="AB2531" i="1"/>
  <c r="AB2532" i="1"/>
  <c r="AB2533" i="1"/>
  <c r="AB2534" i="1"/>
  <c r="AB2535" i="1"/>
  <c r="AB2536" i="1"/>
  <c r="AB2537" i="1"/>
  <c r="AB2538" i="1"/>
  <c r="AB2539" i="1"/>
  <c r="AB2540" i="1"/>
  <c r="AB2541" i="1"/>
  <c r="AB2542" i="1"/>
  <c r="AB2543" i="1"/>
  <c r="AB2544" i="1"/>
  <c r="AB2545" i="1"/>
  <c r="AB2546" i="1"/>
  <c r="AB2547" i="1"/>
  <c r="AB2548" i="1"/>
  <c r="AB2549" i="1"/>
  <c r="AB2550" i="1"/>
  <c r="AB2551" i="1"/>
  <c r="AB2552" i="1"/>
  <c r="AB2553" i="1"/>
  <c r="AB2554" i="1"/>
  <c r="AB2555" i="1"/>
  <c r="AB2556" i="1"/>
  <c r="AB2557" i="1"/>
  <c r="AB2558" i="1"/>
  <c r="AB2559" i="1"/>
  <c r="AB2560" i="1"/>
  <c r="AB2561" i="1"/>
  <c r="AB2562" i="1"/>
  <c r="AB2563" i="1"/>
  <c r="AB2564" i="1"/>
  <c r="AB2565" i="1"/>
  <c r="AB2566" i="1"/>
  <c r="AB2567" i="1"/>
  <c r="AB2568" i="1"/>
  <c r="AB2569" i="1"/>
  <c r="AB2570" i="1"/>
  <c r="AB2571" i="1"/>
  <c r="AB2572" i="1"/>
  <c r="AB2573" i="1"/>
  <c r="AB2574" i="1"/>
  <c r="AB2575" i="1"/>
  <c r="AB2576" i="1"/>
  <c r="AB2577" i="1"/>
  <c r="AB2578" i="1"/>
  <c r="AB2579" i="1"/>
  <c r="AB2580" i="1"/>
  <c r="AB2581" i="1"/>
  <c r="AB2582" i="1"/>
  <c r="AB2583" i="1"/>
  <c r="AB2584" i="1"/>
  <c r="AB2585" i="1"/>
  <c r="AB2586" i="1"/>
  <c r="AB2587" i="1"/>
  <c r="AB2588" i="1"/>
  <c r="AB2589" i="1"/>
  <c r="AB2590" i="1"/>
  <c r="AB2591" i="1"/>
  <c r="AB2592" i="1"/>
  <c r="AB2593" i="1"/>
  <c r="AB2594" i="1"/>
  <c r="AB2595" i="1"/>
  <c r="AB2596" i="1"/>
  <c r="AB2597" i="1"/>
  <c r="AB2598" i="1"/>
  <c r="AB2599" i="1"/>
  <c r="AB2600" i="1"/>
  <c r="AB2601" i="1"/>
  <c r="AB2602" i="1"/>
  <c r="AB2603" i="1"/>
  <c r="AB2604" i="1"/>
  <c r="AB2605" i="1"/>
  <c r="AB2606" i="1"/>
  <c r="AB2607" i="1"/>
  <c r="AB2608" i="1"/>
  <c r="AB2609" i="1"/>
  <c r="AB2610" i="1"/>
  <c r="AB2611" i="1"/>
  <c r="AB2612" i="1"/>
  <c r="AB2613" i="1"/>
  <c r="AB2614" i="1"/>
  <c r="AB2615" i="1"/>
  <c r="AB2616" i="1"/>
  <c r="AB2617" i="1"/>
  <c r="AB2618" i="1"/>
  <c r="AB2619" i="1"/>
  <c r="AB2620" i="1"/>
  <c r="AB2621" i="1"/>
  <c r="AB2622" i="1"/>
  <c r="AB2623" i="1"/>
  <c r="AB2624" i="1"/>
  <c r="AB2625" i="1"/>
  <c r="AB2626" i="1"/>
  <c r="AB2627" i="1"/>
  <c r="AB2628" i="1"/>
  <c r="AB2629" i="1"/>
  <c r="AB2630" i="1"/>
  <c r="AB2631" i="1"/>
  <c r="AB2632" i="1"/>
  <c r="AB2633" i="1"/>
  <c r="AB2634" i="1"/>
  <c r="AB2635" i="1"/>
  <c r="AB2636" i="1"/>
  <c r="AB2637" i="1"/>
  <c r="AB2638" i="1"/>
  <c r="AB2639" i="1"/>
  <c r="AB2640" i="1"/>
  <c r="AB2641" i="1"/>
  <c r="AB2642" i="1"/>
  <c r="AB2643" i="1"/>
  <c r="AB2644" i="1"/>
  <c r="AB2645" i="1"/>
  <c r="AB2646" i="1"/>
  <c r="AB2647" i="1"/>
  <c r="AB2648" i="1"/>
  <c r="AB2649" i="1"/>
  <c r="AB2650" i="1"/>
  <c r="AB2651" i="1"/>
  <c r="AB2652" i="1"/>
  <c r="AB2653" i="1"/>
  <c r="AB2654" i="1"/>
  <c r="AB2655" i="1"/>
  <c r="AB2656" i="1"/>
  <c r="AB2657" i="1"/>
  <c r="AB2658" i="1"/>
  <c r="AB2659" i="1"/>
  <c r="AB2660" i="1"/>
  <c r="AB2661" i="1"/>
  <c r="AB2662" i="1"/>
  <c r="AB2663" i="1"/>
  <c r="AB2664" i="1"/>
  <c r="AB2665" i="1"/>
  <c r="AB2666" i="1"/>
  <c r="AB2667" i="1"/>
  <c r="AB2668" i="1"/>
  <c r="AB2669" i="1"/>
  <c r="AB2670" i="1"/>
  <c r="AB2671" i="1"/>
  <c r="AB2672" i="1"/>
  <c r="AB2673" i="1"/>
  <c r="AB2674" i="1"/>
  <c r="AB2675" i="1"/>
  <c r="AB2676" i="1"/>
  <c r="AB2677" i="1"/>
  <c r="AB2678" i="1"/>
  <c r="AB2679" i="1"/>
  <c r="AB2680" i="1"/>
  <c r="AB2681" i="1"/>
  <c r="AB2682" i="1"/>
  <c r="AB2683" i="1"/>
  <c r="AB2684" i="1"/>
  <c r="AB2685" i="1"/>
  <c r="AB2686" i="1"/>
  <c r="AB2687" i="1"/>
  <c r="AB2688" i="1"/>
  <c r="AB2689" i="1"/>
  <c r="AB2690" i="1"/>
  <c r="AB2691" i="1"/>
  <c r="AB2692" i="1"/>
  <c r="AB2693" i="1"/>
  <c r="AB2694" i="1"/>
  <c r="AB2695" i="1"/>
  <c r="AB2696" i="1"/>
  <c r="AB2697" i="1"/>
  <c r="AB2698" i="1"/>
  <c r="AB2699" i="1"/>
  <c r="AB2700" i="1"/>
  <c r="AB2701" i="1"/>
  <c r="AB2702" i="1"/>
  <c r="AB2703" i="1"/>
  <c r="AB2704" i="1"/>
  <c r="AB2705" i="1"/>
  <c r="AB2706" i="1"/>
  <c r="AB2707" i="1"/>
  <c r="AB2708" i="1"/>
  <c r="AB2709" i="1"/>
  <c r="AB2710" i="1"/>
  <c r="AB2711" i="1"/>
  <c r="AB2712" i="1"/>
  <c r="AB2713" i="1"/>
  <c r="AB2714" i="1"/>
  <c r="AB2715" i="1"/>
  <c r="AB2716" i="1"/>
  <c r="AB2717" i="1"/>
  <c r="AB2718" i="1"/>
  <c r="AB2719" i="1"/>
  <c r="AB2720" i="1"/>
  <c r="AB2721" i="1"/>
  <c r="AB2722" i="1"/>
  <c r="AB2723" i="1"/>
  <c r="AB2724" i="1"/>
  <c r="AB2725" i="1"/>
  <c r="AB2726" i="1"/>
  <c r="AB2727" i="1"/>
  <c r="AB2728" i="1"/>
  <c r="AB2729" i="1"/>
  <c r="AB2730" i="1"/>
  <c r="AB2731" i="1"/>
  <c r="AB2732" i="1"/>
  <c r="AB2733" i="1"/>
  <c r="AB2734" i="1"/>
  <c r="AB2735" i="1"/>
  <c r="AB2736" i="1"/>
  <c r="AB2737" i="1"/>
  <c r="AB2738" i="1"/>
  <c r="AB2739" i="1"/>
  <c r="AB2740" i="1"/>
  <c r="AB2741" i="1"/>
  <c r="AB2742" i="1"/>
  <c r="AB2743" i="1"/>
  <c r="AB2744" i="1"/>
  <c r="AB2745" i="1"/>
  <c r="AB2746" i="1"/>
  <c r="AB2747" i="1"/>
  <c r="AB2748" i="1"/>
  <c r="AB2749" i="1"/>
  <c r="AB2750" i="1"/>
  <c r="AB2751" i="1"/>
  <c r="AB2752" i="1"/>
  <c r="AB2753" i="1"/>
  <c r="AB2754" i="1"/>
  <c r="AB2755" i="1"/>
  <c r="AB2756" i="1"/>
  <c r="AB2757" i="1"/>
  <c r="AB2758" i="1"/>
  <c r="AB2759" i="1"/>
  <c r="AB2760" i="1"/>
  <c r="AB2761" i="1"/>
  <c r="AB2762" i="1"/>
  <c r="AB2763" i="1"/>
  <c r="AB2764" i="1"/>
  <c r="AB2765" i="1"/>
  <c r="AB2766" i="1"/>
  <c r="AB2767" i="1"/>
  <c r="AB2768" i="1"/>
  <c r="AB2769" i="1"/>
  <c r="AB2770" i="1"/>
  <c r="AB2771" i="1"/>
  <c r="AB2772" i="1"/>
  <c r="AB2773" i="1"/>
  <c r="AB2774" i="1"/>
  <c r="AB2775" i="1"/>
  <c r="AB2776" i="1"/>
  <c r="AB2777" i="1"/>
  <c r="AB2778" i="1"/>
  <c r="AB2779" i="1"/>
  <c r="AB2780" i="1"/>
  <c r="AB2781" i="1"/>
  <c r="AB2782" i="1"/>
  <c r="AB2783" i="1"/>
  <c r="AB2784" i="1"/>
  <c r="AB2785" i="1"/>
  <c r="AB2786" i="1"/>
  <c r="AB2787" i="1"/>
  <c r="AB2788" i="1"/>
  <c r="AB2789" i="1"/>
  <c r="AB2790" i="1"/>
  <c r="AB2791" i="1"/>
  <c r="AB2792" i="1"/>
  <c r="AB2793" i="1"/>
  <c r="AB2794" i="1"/>
  <c r="AB2795" i="1"/>
  <c r="AB2796" i="1"/>
  <c r="AB2797" i="1"/>
  <c r="AB2798" i="1"/>
  <c r="AB2799" i="1"/>
  <c r="AB2800" i="1"/>
  <c r="AB2801" i="1"/>
  <c r="AB2802" i="1"/>
  <c r="AB2803" i="1"/>
  <c r="AB2804" i="1"/>
  <c r="AB2805" i="1"/>
  <c r="AB2806" i="1"/>
  <c r="AB2807" i="1"/>
  <c r="AB2808" i="1"/>
  <c r="AB2809" i="1"/>
  <c r="AB2810" i="1"/>
  <c r="AB2811" i="1"/>
  <c r="AB2812" i="1"/>
  <c r="AB2813" i="1"/>
  <c r="AB2814" i="1"/>
  <c r="AB2815" i="1"/>
  <c r="AB2816" i="1"/>
  <c r="AB2817" i="1"/>
  <c r="AB2818" i="1"/>
  <c r="AB2819" i="1"/>
  <c r="AB2820" i="1"/>
  <c r="AB2821" i="1"/>
  <c r="AB2822" i="1"/>
  <c r="AB2823" i="1"/>
  <c r="AB2824" i="1"/>
  <c r="AB2825" i="1"/>
  <c r="AB2826" i="1"/>
  <c r="AB2827" i="1"/>
  <c r="AB2828" i="1"/>
  <c r="AB2829" i="1"/>
  <c r="AB2830" i="1"/>
  <c r="AB2831" i="1"/>
  <c r="AB2832" i="1"/>
  <c r="AB2833" i="1"/>
  <c r="AB2834" i="1"/>
  <c r="AB2835" i="1"/>
  <c r="AB2836" i="1"/>
  <c r="AB2837" i="1"/>
  <c r="AB2838" i="1"/>
  <c r="AB2839" i="1"/>
  <c r="AB2840" i="1"/>
  <c r="AB2841" i="1"/>
  <c r="AB2842" i="1"/>
  <c r="AB2843" i="1"/>
  <c r="AB2844" i="1"/>
  <c r="AB2845" i="1"/>
  <c r="AB2846" i="1"/>
  <c r="AB2847" i="1"/>
  <c r="AB2848" i="1"/>
  <c r="AB2849" i="1"/>
  <c r="AB2850" i="1"/>
  <c r="AB2851" i="1"/>
  <c r="AB2852" i="1"/>
  <c r="AB2853" i="1"/>
  <c r="AB2854" i="1"/>
  <c r="AB2855" i="1"/>
  <c r="AB2856" i="1"/>
  <c r="AB2857" i="1"/>
  <c r="AB2858" i="1"/>
  <c r="AB2859" i="1"/>
  <c r="AB2860" i="1"/>
  <c r="AB2861" i="1"/>
  <c r="AB2862" i="1"/>
  <c r="AB2863" i="1"/>
  <c r="AB2864" i="1"/>
  <c r="AB2865" i="1"/>
  <c r="AB2866" i="1"/>
  <c r="AB2867" i="1"/>
  <c r="AB2868" i="1"/>
  <c r="AB2869" i="1"/>
  <c r="AB2870" i="1"/>
  <c r="AB2871" i="1"/>
  <c r="AB2872" i="1"/>
  <c r="AB2873" i="1"/>
  <c r="AB2874" i="1"/>
  <c r="AB2875" i="1"/>
  <c r="AB2876" i="1"/>
  <c r="AB2877" i="1"/>
  <c r="AB2878" i="1"/>
  <c r="AB2879" i="1"/>
  <c r="AB2880" i="1"/>
  <c r="AB2881" i="1"/>
  <c r="AB2882" i="1"/>
  <c r="AB2883" i="1"/>
  <c r="AB2884" i="1"/>
  <c r="AB2885" i="1"/>
  <c r="AB2886" i="1"/>
  <c r="AB2887" i="1"/>
  <c r="AB2888" i="1"/>
  <c r="AB2889" i="1"/>
  <c r="AB2890" i="1"/>
  <c r="AB2891" i="1"/>
  <c r="AB2892" i="1"/>
  <c r="AB2893" i="1"/>
  <c r="AB2894" i="1"/>
  <c r="AB2895" i="1"/>
  <c r="AB2896" i="1"/>
  <c r="AB2897" i="1"/>
  <c r="AB2898" i="1"/>
  <c r="AB2899" i="1"/>
  <c r="AB2900" i="1"/>
  <c r="AB2901" i="1"/>
  <c r="AB2902" i="1"/>
  <c r="AB2903" i="1"/>
  <c r="AB2904" i="1"/>
  <c r="AB2905" i="1"/>
  <c r="AB2906" i="1"/>
  <c r="AB2907" i="1"/>
  <c r="AB2908" i="1"/>
  <c r="AB2909" i="1"/>
  <c r="AB2910" i="1"/>
  <c r="AB2911" i="1"/>
  <c r="AB2912" i="1"/>
  <c r="AB2913" i="1"/>
  <c r="AB2914" i="1"/>
  <c r="AB2915" i="1"/>
  <c r="AB2916" i="1"/>
  <c r="AB2917" i="1"/>
  <c r="AB2918" i="1"/>
  <c r="AB2919" i="1"/>
  <c r="AB2920" i="1"/>
  <c r="AB2921" i="1"/>
  <c r="AB2922" i="1"/>
  <c r="AB2923" i="1"/>
  <c r="AB2924" i="1"/>
  <c r="AB2925" i="1"/>
  <c r="AB2926" i="1"/>
  <c r="AB2927" i="1"/>
  <c r="AB2928" i="1"/>
  <c r="AB2929" i="1"/>
  <c r="AB2930" i="1"/>
  <c r="AB2931" i="1"/>
  <c r="AB2932" i="1"/>
  <c r="AB2933" i="1"/>
  <c r="AB2934" i="1"/>
  <c r="AB2935" i="1"/>
  <c r="AB2936" i="1"/>
  <c r="AB2937" i="1"/>
  <c r="AB2938" i="1"/>
  <c r="AB2939" i="1"/>
  <c r="AB2940" i="1"/>
  <c r="AB2941" i="1"/>
  <c r="AB2942" i="1"/>
  <c r="AB2943" i="1"/>
  <c r="AB2944" i="1"/>
  <c r="AB2945" i="1"/>
  <c r="AB2946" i="1"/>
  <c r="AB2947" i="1"/>
  <c r="AB2948" i="1"/>
  <c r="AB2949" i="1"/>
  <c r="AB2950" i="1"/>
  <c r="AB2951" i="1"/>
  <c r="AB2952" i="1"/>
  <c r="AB2953" i="1"/>
  <c r="AB2954" i="1"/>
  <c r="AB2955" i="1"/>
  <c r="AB2956" i="1"/>
  <c r="AB2957" i="1"/>
  <c r="AB2958" i="1"/>
  <c r="AB2959" i="1"/>
  <c r="AB2960" i="1"/>
  <c r="AB2961" i="1"/>
  <c r="AB2962" i="1"/>
  <c r="AB2963" i="1"/>
  <c r="AB2964" i="1"/>
  <c r="AB2965" i="1"/>
  <c r="AB2966" i="1"/>
  <c r="AB2967" i="1"/>
  <c r="AB2968" i="1"/>
  <c r="AB2969" i="1"/>
  <c r="AB2970" i="1"/>
  <c r="AB2971" i="1"/>
  <c r="AB2972" i="1"/>
  <c r="AB2973" i="1"/>
  <c r="AB2974" i="1"/>
  <c r="AB2975" i="1"/>
  <c r="AB2976" i="1"/>
  <c r="AB2977" i="1"/>
  <c r="AB2978" i="1"/>
  <c r="AB2979" i="1"/>
  <c r="AB2980" i="1"/>
  <c r="AB2981" i="1"/>
  <c r="AB2982" i="1"/>
  <c r="AB2983" i="1"/>
  <c r="AB2984" i="1"/>
  <c r="AB2985" i="1"/>
  <c r="AB2986" i="1"/>
  <c r="AB2987" i="1"/>
  <c r="AB2988" i="1"/>
  <c r="AB2989" i="1"/>
  <c r="AB2990" i="1"/>
  <c r="AB2991" i="1"/>
  <c r="AB2992" i="1"/>
  <c r="AB2993" i="1"/>
  <c r="AB2994" i="1"/>
  <c r="AB2995" i="1"/>
  <c r="AB2996" i="1"/>
  <c r="AB2997" i="1"/>
  <c r="AB2998" i="1"/>
  <c r="AB2999" i="1"/>
  <c r="AB3000" i="1"/>
  <c r="AB3001" i="1"/>
  <c r="AB3002" i="1"/>
  <c r="AB3003" i="1"/>
  <c r="AB3004" i="1"/>
  <c r="AB3005" i="1"/>
  <c r="AB3006" i="1"/>
  <c r="AB3007" i="1"/>
  <c r="AB3008" i="1"/>
  <c r="AB3009" i="1"/>
  <c r="AB3010" i="1"/>
  <c r="AB3011" i="1"/>
  <c r="AB3012" i="1"/>
  <c r="AB3013" i="1"/>
  <c r="AB3014" i="1"/>
  <c r="AB3015" i="1"/>
  <c r="AB3016" i="1"/>
  <c r="AB3017" i="1"/>
  <c r="AB3018" i="1"/>
  <c r="AB3019" i="1"/>
  <c r="AB3020" i="1"/>
  <c r="AB3021" i="1"/>
  <c r="AB3022" i="1"/>
  <c r="AB3023" i="1"/>
  <c r="AB3024" i="1"/>
  <c r="AB3025" i="1"/>
  <c r="AB3026" i="1"/>
  <c r="AB3027" i="1"/>
  <c r="AB3028" i="1"/>
  <c r="AB3029" i="1"/>
  <c r="AB3030" i="1"/>
  <c r="AB3031" i="1"/>
  <c r="AB3032" i="1"/>
  <c r="AB3033" i="1"/>
  <c r="AB3034" i="1"/>
  <c r="AB3035" i="1"/>
  <c r="AB3036" i="1"/>
  <c r="AB3037" i="1"/>
  <c r="AB3038" i="1"/>
  <c r="AB3039" i="1"/>
  <c r="AB3040" i="1"/>
  <c r="AB3041" i="1"/>
  <c r="AB3042" i="1"/>
  <c r="AB3043" i="1"/>
  <c r="AB3044" i="1"/>
  <c r="AB3045" i="1"/>
  <c r="AB3046" i="1"/>
  <c r="AB3047" i="1"/>
  <c r="AB3048" i="1"/>
  <c r="AB3049" i="1"/>
  <c r="AB3050" i="1"/>
  <c r="AB3051" i="1"/>
  <c r="AB3052" i="1"/>
  <c r="AB3053" i="1"/>
  <c r="AB3054" i="1"/>
  <c r="AB3055" i="1"/>
  <c r="AB3056" i="1"/>
  <c r="AB3057" i="1"/>
  <c r="AB3058" i="1"/>
  <c r="AB3059" i="1"/>
  <c r="AB3060" i="1"/>
  <c r="AB3061" i="1"/>
  <c r="AB3062" i="1"/>
  <c r="AB3063" i="1"/>
  <c r="AB3064" i="1"/>
  <c r="AB3065" i="1"/>
  <c r="AB3066" i="1"/>
  <c r="AB3067" i="1"/>
  <c r="AB3068" i="1"/>
  <c r="AB3069" i="1"/>
  <c r="AB3070" i="1"/>
  <c r="AB3071" i="1"/>
  <c r="AB3072" i="1"/>
  <c r="AB3073" i="1"/>
  <c r="AB3074" i="1"/>
  <c r="AB3075" i="1"/>
  <c r="AB3076" i="1"/>
  <c r="AB3077" i="1"/>
  <c r="AB3078" i="1"/>
  <c r="AB3079" i="1"/>
  <c r="AB3080" i="1"/>
  <c r="AB3081" i="1"/>
  <c r="AB3082" i="1"/>
  <c r="AB3083" i="1"/>
  <c r="AB3084" i="1"/>
  <c r="AB3085" i="1"/>
  <c r="AB3086" i="1"/>
  <c r="AB3087" i="1"/>
  <c r="AB3088" i="1"/>
  <c r="AB3089" i="1"/>
  <c r="AB3090" i="1"/>
  <c r="AB3091" i="1"/>
  <c r="AB3092" i="1"/>
  <c r="AB3093" i="1"/>
  <c r="AB3094" i="1"/>
  <c r="AB3095" i="1"/>
  <c r="AB3096" i="1"/>
  <c r="AB3097" i="1"/>
  <c r="AB3098" i="1"/>
  <c r="AB3099" i="1"/>
  <c r="AB3100" i="1"/>
  <c r="AB3101" i="1"/>
  <c r="AB3102" i="1"/>
  <c r="AB3103" i="1"/>
  <c r="AB3104" i="1"/>
  <c r="AB3105" i="1"/>
  <c r="AB3106" i="1"/>
  <c r="AB3107" i="1"/>
  <c r="AB3108" i="1"/>
  <c r="AB3109" i="1"/>
  <c r="AB3110" i="1"/>
  <c r="AB3111" i="1"/>
  <c r="AB3112" i="1"/>
  <c r="AB3113" i="1"/>
  <c r="AB3114" i="1"/>
  <c r="AB3115" i="1"/>
  <c r="AB3116" i="1"/>
  <c r="AB3117" i="1"/>
  <c r="AB3118" i="1"/>
  <c r="AB3119" i="1"/>
  <c r="AB3120" i="1"/>
  <c r="AB3121" i="1"/>
  <c r="AB3122" i="1"/>
  <c r="AB3123" i="1"/>
  <c r="AB3124" i="1"/>
  <c r="AB3125" i="1"/>
  <c r="AB3126" i="1"/>
  <c r="AB3127" i="1"/>
  <c r="AB3128" i="1"/>
  <c r="AB3129" i="1"/>
  <c r="AB3130" i="1"/>
  <c r="AB3131" i="1"/>
  <c r="AB3132" i="1"/>
  <c r="AB3133" i="1"/>
  <c r="AB3134" i="1"/>
  <c r="AB3135" i="1"/>
  <c r="AB3136" i="1"/>
  <c r="AB3137" i="1"/>
  <c r="AB3138" i="1"/>
  <c r="AB3139" i="1"/>
  <c r="AB3140" i="1"/>
  <c r="AB3141" i="1"/>
  <c r="AB3142" i="1"/>
  <c r="AB3143" i="1"/>
  <c r="AB3144" i="1"/>
  <c r="AB3145" i="1"/>
  <c r="AB3146" i="1"/>
  <c r="AB3147" i="1"/>
  <c r="AB3148" i="1"/>
  <c r="AB3149" i="1"/>
  <c r="AB3150" i="1"/>
  <c r="AB3151" i="1"/>
  <c r="AB3152" i="1"/>
  <c r="AB3153" i="1"/>
  <c r="AB3154" i="1"/>
  <c r="AB3155" i="1"/>
  <c r="AB3156" i="1"/>
  <c r="AB3157" i="1"/>
  <c r="AB3158" i="1"/>
  <c r="AB3159" i="1"/>
  <c r="AB3160" i="1"/>
  <c r="AB3161" i="1"/>
  <c r="AB3162" i="1"/>
  <c r="AB3163" i="1"/>
  <c r="AB3164" i="1"/>
  <c r="AB3165" i="1"/>
  <c r="AB3166" i="1"/>
  <c r="AB3167" i="1"/>
  <c r="AB3168" i="1"/>
  <c r="AB3169" i="1"/>
  <c r="AB3170" i="1"/>
  <c r="AB3171" i="1"/>
  <c r="AB3172" i="1"/>
  <c r="AB3173" i="1"/>
  <c r="AB3174" i="1"/>
  <c r="AB3175" i="1"/>
  <c r="AB3176" i="1"/>
  <c r="AB3177" i="1"/>
  <c r="AB3178" i="1"/>
  <c r="AB3179" i="1"/>
  <c r="AB3180" i="1"/>
  <c r="AB3181" i="1"/>
  <c r="AB3182" i="1"/>
  <c r="AB3183" i="1"/>
  <c r="AB3184" i="1"/>
  <c r="AB3185" i="1"/>
  <c r="AB3186" i="1"/>
  <c r="AB3187" i="1"/>
  <c r="AB3188" i="1"/>
  <c r="AB3189" i="1"/>
  <c r="AB3190" i="1"/>
  <c r="AB3191" i="1"/>
  <c r="AB3192" i="1"/>
  <c r="AB3193" i="1"/>
  <c r="AB3194" i="1"/>
  <c r="AB3195" i="1"/>
  <c r="AB3196" i="1"/>
  <c r="AB3197" i="1"/>
  <c r="AB3198" i="1"/>
  <c r="AB3199" i="1"/>
  <c r="AB3200" i="1"/>
  <c r="AB3201" i="1"/>
  <c r="AB3202" i="1"/>
  <c r="AB3203" i="1"/>
  <c r="AB3204" i="1"/>
  <c r="AB3205" i="1"/>
  <c r="AB3206" i="1"/>
  <c r="AB3207" i="1"/>
  <c r="AB3208" i="1"/>
  <c r="AB3209" i="1"/>
  <c r="AB3210" i="1"/>
  <c r="AB3211" i="1"/>
  <c r="AB3212" i="1"/>
  <c r="AB3213" i="1"/>
  <c r="AB3214" i="1"/>
  <c r="AB3215" i="1"/>
  <c r="AB3216" i="1"/>
  <c r="AB3217" i="1"/>
  <c r="AB3218" i="1"/>
  <c r="AB3219" i="1"/>
  <c r="AB3220" i="1"/>
  <c r="AB3221" i="1"/>
  <c r="AB3222" i="1"/>
  <c r="AB3223" i="1"/>
  <c r="AB3224" i="1"/>
  <c r="AB3225" i="1"/>
  <c r="AB3226" i="1"/>
  <c r="AB3227" i="1"/>
  <c r="AB3228" i="1"/>
  <c r="AB3229" i="1"/>
  <c r="AB3230" i="1"/>
  <c r="AB3231" i="1"/>
  <c r="AB3232" i="1"/>
  <c r="AB3233" i="1"/>
  <c r="AB3234" i="1"/>
  <c r="AB3235" i="1"/>
  <c r="AB3236" i="1"/>
  <c r="AB3237" i="1"/>
  <c r="AB3238" i="1"/>
  <c r="AB3239" i="1"/>
  <c r="AB3240" i="1"/>
  <c r="AB3241" i="1"/>
  <c r="AB3242" i="1"/>
  <c r="AB3243" i="1"/>
  <c r="AB3244" i="1"/>
  <c r="AB3245" i="1"/>
  <c r="AB3246" i="1"/>
  <c r="AB3247" i="1"/>
  <c r="AB3248" i="1"/>
  <c r="AB3249" i="1"/>
  <c r="AB3250" i="1"/>
  <c r="AB3251" i="1"/>
  <c r="AB3252" i="1"/>
  <c r="AB3253" i="1"/>
  <c r="AB3254" i="1"/>
  <c r="AB3255" i="1"/>
  <c r="AB3256" i="1"/>
  <c r="AB3257" i="1"/>
  <c r="AB3258" i="1"/>
  <c r="AB3259" i="1"/>
  <c r="AB3260" i="1"/>
  <c r="AB3261" i="1"/>
  <c r="AB3262" i="1"/>
  <c r="AB3263" i="1"/>
  <c r="AB3264" i="1"/>
  <c r="AB3265" i="1"/>
  <c r="AB3266" i="1"/>
  <c r="AB3267" i="1"/>
  <c r="AB3268" i="1"/>
  <c r="AB3269" i="1"/>
  <c r="AB3270" i="1"/>
  <c r="AB3271" i="1"/>
  <c r="AB3272" i="1"/>
  <c r="AB3273" i="1"/>
  <c r="AB3274" i="1"/>
  <c r="AB3275" i="1"/>
  <c r="AB3276" i="1"/>
  <c r="AB3277" i="1"/>
  <c r="AB3278" i="1"/>
  <c r="AB3279" i="1"/>
  <c r="AB3280" i="1"/>
  <c r="AB3281" i="1"/>
  <c r="AB3282" i="1"/>
  <c r="AB3283" i="1"/>
  <c r="AB3284" i="1"/>
  <c r="AB3285" i="1"/>
  <c r="AB3286" i="1"/>
  <c r="AB3287" i="1"/>
  <c r="AB3288" i="1"/>
  <c r="AB3289" i="1"/>
  <c r="AB3290" i="1"/>
  <c r="AB3291" i="1"/>
  <c r="AB3292" i="1"/>
  <c r="AB3293" i="1"/>
  <c r="AB3294" i="1"/>
  <c r="AB3295" i="1"/>
  <c r="AB3296" i="1"/>
  <c r="AB3297" i="1"/>
  <c r="AB3298" i="1"/>
  <c r="AB3299" i="1"/>
  <c r="AB3300" i="1"/>
  <c r="AB3301" i="1"/>
  <c r="AB3302" i="1"/>
  <c r="AB3303" i="1"/>
  <c r="AB3304" i="1"/>
  <c r="AB3305" i="1"/>
  <c r="AB3306" i="1"/>
  <c r="AB3307" i="1"/>
  <c r="AB3308" i="1"/>
  <c r="AB3309" i="1"/>
  <c r="AB3310" i="1"/>
  <c r="AB3311" i="1"/>
  <c r="AB3312" i="1"/>
  <c r="AB3313" i="1"/>
  <c r="AB3314" i="1"/>
  <c r="AB3315" i="1"/>
  <c r="AB3316" i="1"/>
  <c r="AB3317" i="1"/>
  <c r="AB3318" i="1"/>
  <c r="AB3319" i="1"/>
  <c r="AB3320" i="1"/>
  <c r="AB3321" i="1"/>
  <c r="AB3322" i="1"/>
  <c r="AB3323" i="1"/>
  <c r="AB3324" i="1"/>
  <c r="AB3325" i="1"/>
  <c r="AB3326" i="1"/>
  <c r="AB3327" i="1"/>
  <c r="AB3328" i="1"/>
  <c r="AB3329" i="1"/>
  <c r="AB3330" i="1"/>
  <c r="AB3331" i="1"/>
  <c r="AB3332" i="1"/>
  <c r="AB3333" i="1"/>
  <c r="AB3334" i="1"/>
  <c r="AB3335" i="1"/>
  <c r="AB3336" i="1"/>
  <c r="AB3337" i="1"/>
  <c r="AB3338" i="1"/>
  <c r="AB3339" i="1"/>
  <c r="AB3340" i="1"/>
  <c r="AB3341" i="1"/>
  <c r="AB3342" i="1"/>
  <c r="AB3343" i="1"/>
  <c r="AB3344" i="1"/>
  <c r="AB3345" i="1"/>
  <c r="AB3346" i="1"/>
  <c r="AB3347" i="1"/>
  <c r="AB3348" i="1"/>
  <c r="AB3349" i="1"/>
  <c r="AB3350" i="1"/>
  <c r="AB3351" i="1"/>
  <c r="AB3352" i="1"/>
  <c r="AB3353" i="1"/>
  <c r="AB3354" i="1"/>
  <c r="AB3355" i="1"/>
  <c r="AB3356" i="1"/>
  <c r="AB3357" i="1"/>
  <c r="AB3358" i="1"/>
  <c r="AB3359" i="1"/>
  <c r="AB3360" i="1"/>
  <c r="AB3361" i="1"/>
  <c r="AB3362" i="1"/>
  <c r="AB3363" i="1"/>
  <c r="AB3364" i="1"/>
  <c r="AB3365" i="1"/>
  <c r="AB3366" i="1"/>
  <c r="AB3367" i="1"/>
  <c r="AB3368" i="1"/>
  <c r="AB3369" i="1"/>
  <c r="AB3370" i="1"/>
  <c r="AB3371" i="1"/>
  <c r="AB3372" i="1"/>
  <c r="AB3373" i="1"/>
  <c r="AB3374" i="1"/>
  <c r="AB3375" i="1"/>
  <c r="AB3376" i="1"/>
  <c r="AB3377" i="1"/>
  <c r="AB3378" i="1"/>
  <c r="AB3379" i="1"/>
  <c r="AB3380" i="1"/>
  <c r="AB3381" i="1"/>
  <c r="AB3382" i="1"/>
  <c r="AB3383" i="1"/>
  <c r="AB3384" i="1"/>
  <c r="AB3385" i="1"/>
  <c r="AB3386" i="1"/>
  <c r="AB3387" i="1"/>
  <c r="AB3388" i="1"/>
  <c r="AB3389" i="1"/>
  <c r="AB3390" i="1"/>
  <c r="AB3391" i="1"/>
  <c r="AB3392" i="1"/>
  <c r="AB3393" i="1"/>
  <c r="AB3394" i="1"/>
  <c r="AB3395" i="1"/>
  <c r="AB3396" i="1"/>
  <c r="AB3397" i="1"/>
  <c r="AB3398" i="1"/>
  <c r="AB3399" i="1"/>
  <c r="AB3400" i="1"/>
  <c r="AB3401" i="1"/>
  <c r="AB3402" i="1"/>
  <c r="AB3403" i="1"/>
  <c r="AB3404" i="1"/>
  <c r="AB3405" i="1"/>
  <c r="AB3406" i="1"/>
  <c r="AB3407" i="1"/>
  <c r="AB3408" i="1"/>
  <c r="AB3409" i="1"/>
  <c r="AB3410" i="1"/>
  <c r="AB3411" i="1"/>
  <c r="AB3412" i="1"/>
  <c r="AB3413" i="1"/>
  <c r="AB3414" i="1"/>
  <c r="AB3415" i="1"/>
  <c r="AB3416" i="1"/>
  <c r="AB3417" i="1"/>
  <c r="AB3418" i="1"/>
  <c r="AB3419" i="1"/>
  <c r="AB3420" i="1"/>
  <c r="AB3421" i="1"/>
  <c r="AB3422" i="1"/>
  <c r="AB3423" i="1"/>
  <c r="AB3424" i="1"/>
  <c r="AB3425" i="1"/>
  <c r="AB3426" i="1"/>
  <c r="AB3427" i="1"/>
  <c r="AB3428" i="1"/>
  <c r="AB3429" i="1"/>
  <c r="AB3430" i="1"/>
  <c r="AB3431" i="1"/>
  <c r="AB3432" i="1"/>
  <c r="AB3433" i="1"/>
  <c r="AB3434" i="1"/>
  <c r="AB3435" i="1"/>
  <c r="AB3436" i="1"/>
  <c r="AB3437" i="1"/>
  <c r="AB3438" i="1"/>
  <c r="AB3439" i="1"/>
  <c r="AB3440" i="1"/>
  <c r="AB3441" i="1"/>
  <c r="AB3442" i="1"/>
  <c r="AB3443" i="1"/>
  <c r="AB3444" i="1"/>
  <c r="AB3445" i="1"/>
  <c r="AB3446" i="1"/>
  <c r="AB3447" i="1"/>
  <c r="AB3448" i="1"/>
  <c r="AB3449" i="1"/>
  <c r="AB3450" i="1"/>
  <c r="AB3451" i="1"/>
  <c r="AB3452" i="1"/>
  <c r="AB3453" i="1"/>
  <c r="AB3454" i="1"/>
  <c r="AB3455" i="1"/>
  <c r="AB3456" i="1"/>
  <c r="AB3457" i="1"/>
  <c r="AB3458" i="1"/>
  <c r="AB3459" i="1"/>
  <c r="AB3460" i="1"/>
  <c r="AB3461" i="1"/>
  <c r="AB3462" i="1"/>
  <c r="AB3463" i="1"/>
  <c r="AB3464" i="1"/>
  <c r="AB3465" i="1"/>
  <c r="AB3466" i="1"/>
  <c r="AB3467" i="1"/>
  <c r="AB3468" i="1"/>
  <c r="AB3469" i="1"/>
  <c r="AB3470" i="1"/>
  <c r="AB3471" i="1"/>
  <c r="AB3472" i="1"/>
  <c r="AB3473" i="1"/>
  <c r="AB3474" i="1"/>
  <c r="AB3475" i="1"/>
  <c r="AB3476" i="1"/>
  <c r="AB3477" i="1"/>
  <c r="AB3478" i="1"/>
  <c r="AB3479" i="1"/>
  <c r="AB3480" i="1"/>
  <c r="AB3481" i="1"/>
  <c r="AB3482" i="1"/>
  <c r="AB3483" i="1"/>
  <c r="AB3484" i="1"/>
  <c r="AB3485" i="1"/>
  <c r="AB3486" i="1"/>
  <c r="AB3487" i="1"/>
  <c r="AB3488" i="1"/>
  <c r="AB3489" i="1"/>
  <c r="AB3490" i="1"/>
  <c r="AB3491" i="1"/>
  <c r="AB3492" i="1"/>
  <c r="AB3493" i="1"/>
  <c r="AB3494" i="1"/>
  <c r="AB3495" i="1"/>
  <c r="AB3496" i="1"/>
  <c r="AB3497" i="1"/>
  <c r="AB3498" i="1"/>
  <c r="AB3499" i="1"/>
  <c r="AB3500" i="1"/>
  <c r="AB3501" i="1"/>
  <c r="AB3502" i="1"/>
  <c r="AB3503" i="1"/>
  <c r="AB3504" i="1"/>
  <c r="AB3505" i="1"/>
  <c r="AB3506" i="1"/>
  <c r="AB3507" i="1"/>
  <c r="AB3508" i="1"/>
  <c r="AB3509" i="1"/>
  <c r="AB3510" i="1"/>
  <c r="AB3511" i="1"/>
  <c r="AB3512" i="1"/>
  <c r="AB3513" i="1"/>
  <c r="AB3514" i="1"/>
  <c r="AB3515" i="1"/>
  <c r="AB3516" i="1"/>
  <c r="AB3517" i="1"/>
  <c r="AB3518" i="1"/>
  <c r="AB3519" i="1"/>
  <c r="AB3520" i="1"/>
  <c r="AB3521" i="1"/>
  <c r="AB3522" i="1"/>
  <c r="AB3523" i="1"/>
  <c r="AB3524" i="1"/>
  <c r="AB3525" i="1"/>
  <c r="AB3526" i="1"/>
  <c r="AB3527" i="1"/>
  <c r="AB3528" i="1"/>
  <c r="AB3529" i="1"/>
  <c r="AB3530" i="1"/>
  <c r="AB100" i="1"/>
  <c r="AB101" i="1"/>
  <c r="AB102" i="1"/>
  <c r="AB103" i="1"/>
  <c r="AB104" i="1"/>
  <c r="AB105" i="1"/>
  <c r="AB106" i="1"/>
  <c r="AB107" i="1"/>
  <c r="AB108" i="1"/>
  <c r="AB109" i="1"/>
  <c r="AB110" i="1"/>
  <c r="AB99" i="1"/>
  <c r="AB88" i="1"/>
  <c r="AB89" i="1"/>
  <c r="AB90" i="1"/>
  <c r="AB91" i="1"/>
  <c r="AB92" i="1"/>
  <c r="AB93" i="1"/>
  <c r="AB94" i="1"/>
  <c r="AB95" i="1"/>
  <c r="AB96" i="1"/>
  <c r="AB97" i="1"/>
  <c r="AB98" i="1"/>
  <c r="AB87" i="1"/>
  <c r="AB76" i="1"/>
  <c r="AB77" i="1"/>
  <c r="AB78" i="1"/>
  <c r="AB79" i="1"/>
  <c r="AB80" i="1"/>
  <c r="AB81" i="1"/>
  <c r="AB82" i="1"/>
  <c r="AB83" i="1"/>
  <c r="AB84" i="1"/>
  <c r="AB85" i="1"/>
  <c r="AB86" i="1"/>
  <c r="AB64" i="1"/>
  <c r="AB65" i="1"/>
  <c r="AB66" i="1"/>
  <c r="AB67" i="1"/>
  <c r="AB68" i="1"/>
  <c r="AB69" i="1"/>
  <c r="AB70" i="1"/>
  <c r="AB71" i="1"/>
  <c r="AB72" i="1"/>
  <c r="AB73" i="1"/>
  <c r="AB74" i="1"/>
  <c r="AB75" i="1"/>
  <c r="AB63" i="1"/>
  <c r="Z64" i="1"/>
  <c r="Z65" i="1"/>
  <c r="Z66" i="1"/>
  <c r="Z67" i="1"/>
  <c r="Z68" i="1"/>
  <c r="Z69" i="1"/>
  <c r="Z70" i="1"/>
  <c r="Z71" i="1"/>
  <c r="Z72" i="1"/>
  <c r="Z73" i="1"/>
  <c r="Z74" i="1"/>
  <c r="Z75" i="1"/>
  <c r="Z76" i="1"/>
  <c r="Z77" i="1"/>
  <c r="Z78" i="1"/>
  <c r="Z79" i="1"/>
  <c r="Z80" i="1"/>
  <c r="Z81" i="1"/>
  <c r="Z82" i="1"/>
  <c r="Z83" i="1"/>
  <c r="Z84" i="1"/>
  <c r="Z85" i="1"/>
  <c r="Z86" i="1"/>
  <c r="Z87" i="1"/>
  <c r="Z63"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5" i="1"/>
  <c r="Q2006" i="1"/>
  <c r="Q2007" i="1"/>
  <c r="Q2008" i="1"/>
  <c r="Q2009" i="1"/>
  <c r="Q2010" i="1"/>
  <c r="Q2011" i="1"/>
  <c r="Q2012" i="1"/>
  <c r="Q2013" i="1"/>
  <c r="Q2014" i="1"/>
  <c r="Q2015" i="1"/>
  <c r="Q2016" i="1"/>
  <c r="Q2017" i="1"/>
  <c r="Q2018" i="1"/>
  <c r="Q2019" i="1"/>
  <c r="Q2020" i="1"/>
  <c r="Q2021" i="1"/>
  <c r="Q2022" i="1"/>
  <c r="Q2023" i="1"/>
  <c r="Q2024" i="1"/>
  <c r="Q2025" i="1"/>
  <c r="Q2026" i="1"/>
  <c r="Q2027" i="1"/>
  <c r="Q2028" i="1"/>
  <c r="Q2029" i="1"/>
  <c r="Q2030" i="1"/>
  <c r="Q2031" i="1"/>
  <c r="Q2032" i="1"/>
  <c r="Q2033" i="1"/>
  <c r="Q2034" i="1"/>
  <c r="Q2035" i="1"/>
  <c r="Q2036" i="1"/>
  <c r="Q2037" i="1"/>
  <c r="Q2038" i="1"/>
  <c r="Q2039" i="1"/>
  <c r="Q2040" i="1"/>
  <c r="Q2041" i="1"/>
  <c r="Q2042" i="1"/>
  <c r="Q2043"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Q2389" i="1"/>
  <c r="Q2390" i="1"/>
  <c r="Q2391" i="1"/>
  <c r="Q2392" i="1"/>
  <c r="Q2393" i="1"/>
  <c r="Q2394" i="1"/>
  <c r="Q2395" i="1"/>
  <c r="Q2396" i="1"/>
  <c r="Q2397" i="1"/>
  <c r="Q2398" i="1"/>
  <c r="Q2399" i="1"/>
  <c r="Q2400" i="1"/>
  <c r="Q2401" i="1"/>
  <c r="Q2402" i="1"/>
  <c r="Q2403" i="1"/>
  <c r="Q2404" i="1"/>
  <c r="Q2405" i="1"/>
  <c r="Q2406" i="1"/>
  <c r="Q2407" i="1"/>
  <c r="Q2408" i="1"/>
  <c r="Q2409" i="1"/>
  <c r="Q2410" i="1"/>
  <c r="Q2411" i="1"/>
  <c r="Q2412" i="1"/>
  <c r="Q2413" i="1"/>
  <c r="Q2414" i="1"/>
  <c r="Q2415" i="1"/>
  <c r="Q2416" i="1"/>
  <c r="Q2417" i="1"/>
  <c r="Q2418" i="1"/>
  <c r="Q2419" i="1"/>
  <c r="Q2420" i="1"/>
  <c r="Q2421" i="1"/>
  <c r="Q2422" i="1"/>
  <c r="Q2423" i="1"/>
  <c r="Q2424" i="1"/>
  <c r="Q2425" i="1"/>
  <c r="Q2426" i="1"/>
  <c r="Q2427" i="1"/>
  <c r="Q2428" i="1"/>
  <c r="Q2429" i="1"/>
  <c r="Q2430" i="1"/>
  <c r="Q2431" i="1"/>
  <c r="Q2432" i="1"/>
  <c r="Q2433" i="1"/>
  <c r="Q2434" i="1"/>
  <c r="Q2435" i="1"/>
  <c r="Q2436" i="1"/>
  <c r="Q2437" i="1"/>
  <c r="Q2438" i="1"/>
  <c r="Q2439" i="1"/>
  <c r="Q2440" i="1"/>
  <c r="Q2441" i="1"/>
  <c r="Q2442" i="1"/>
  <c r="Q2443" i="1"/>
  <c r="Q2444" i="1"/>
  <c r="Q2445" i="1"/>
  <c r="Q2446" i="1"/>
  <c r="Q2447" i="1"/>
  <c r="Q2448" i="1"/>
  <c r="Q2449" i="1"/>
  <c r="Q2450" i="1"/>
  <c r="Q2451" i="1"/>
  <c r="Q2452" i="1"/>
  <c r="Q2453" i="1"/>
  <c r="Q2454" i="1"/>
  <c r="Q2455" i="1"/>
  <c r="Q2456" i="1"/>
  <c r="Q2457" i="1"/>
  <c r="Q2458" i="1"/>
  <c r="Q2459" i="1"/>
  <c r="Q2460" i="1"/>
  <c r="Q2461" i="1"/>
  <c r="Q2462" i="1"/>
  <c r="Q2463" i="1"/>
  <c r="Q2464" i="1"/>
  <c r="Q2465" i="1"/>
  <c r="Q2466" i="1"/>
  <c r="Q2467" i="1"/>
  <c r="Q2468" i="1"/>
  <c r="Q2469" i="1"/>
  <c r="Q2470" i="1"/>
  <c r="Q2471" i="1"/>
  <c r="Q2472" i="1"/>
  <c r="Q2473" i="1"/>
  <c r="Q2474" i="1"/>
  <c r="Q2475" i="1"/>
  <c r="Q2476" i="1"/>
  <c r="Q2477" i="1"/>
  <c r="Q2478" i="1"/>
  <c r="Q2479" i="1"/>
  <c r="Q2480" i="1"/>
  <c r="Q2481" i="1"/>
  <c r="Q2482" i="1"/>
  <c r="Q2483" i="1"/>
  <c r="Q2484" i="1"/>
  <c r="Q2485" i="1"/>
  <c r="Q2486" i="1"/>
  <c r="Q2487" i="1"/>
  <c r="Q2488" i="1"/>
  <c r="Q2489" i="1"/>
  <c r="Q2490" i="1"/>
  <c r="Q2491" i="1"/>
  <c r="Q2492" i="1"/>
  <c r="Q2493" i="1"/>
  <c r="Q2494" i="1"/>
  <c r="Q2495" i="1"/>
  <c r="Q2496" i="1"/>
  <c r="Q2497" i="1"/>
  <c r="Q2498" i="1"/>
  <c r="Q2499" i="1"/>
  <c r="Q2500" i="1"/>
  <c r="Q2501" i="1"/>
  <c r="Q2502" i="1"/>
  <c r="Q2503" i="1"/>
  <c r="Q2504" i="1"/>
  <c r="Q2505" i="1"/>
  <c r="Q2506" i="1"/>
  <c r="Q2507" i="1"/>
  <c r="Q2508" i="1"/>
  <c r="Q2509" i="1"/>
  <c r="Q2510" i="1"/>
  <c r="Q2511" i="1"/>
  <c r="Q2512" i="1"/>
  <c r="Q2513" i="1"/>
  <c r="Q2514" i="1"/>
  <c r="Q2515" i="1"/>
  <c r="Q2516" i="1"/>
  <c r="Q2517" i="1"/>
  <c r="Q2518" i="1"/>
  <c r="Q2519" i="1"/>
  <c r="Q2520" i="1"/>
  <c r="Q2521" i="1"/>
  <c r="Q2522" i="1"/>
  <c r="Q2523" i="1"/>
  <c r="Q2524" i="1"/>
  <c r="Q2525" i="1"/>
  <c r="Q2526" i="1"/>
  <c r="Q2527" i="1"/>
  <c r="Q2528" i="1"/>
  <c r="Q2529" i="1"/>
  <c r="Q2530" i="1"/>
  <c r="Q2531" i="1"/>
  <c r="Q2532" i="1"/>
  <c r="Q2533" i="1"/>
  <c r="Q2534" i="1"/>
  <c r="Q2535" i="1"/>
  <c r="Q2536" i="1"/>
  <c r="Q2537" i="1"/>
  <c r="Q2538" i="1"/>
  <c r="Q2539" i="1"/>
  <c r="Q2540" i="1"/>
  <c r="Q2541" i="1"/>
  <c r="Q2542" i="1"/>
  <c r="Q2543" i="1"/>
  <c r="Q2544" i="1"/>
  <c r="Q2545" i="1"/>
  <c r="Q2546" i="1"/>
  <c r="Q2547" i="1"/>
  <c r="Q2548" i="1"/>
  <c r="Q2549" i="1"/>
  <c r="Q2550" i="1"/>
  <c r="Q2551" i="1"/>
  <c r="Q2552" i="1"/>
  <c r="Q2553" i="1"/>
  <c r="Q2554" i="1"/>
  <c r="Q2555" i="1"/>
  <c r="Q2556" i="1"/>
  <c r="Q2557" i="1"/>
  <c r="Q2558" i="1"/>
  <c r="Q2559" i="1"/>
  <c r="Q2560" i="1"/>
  <c r="Q2561" i="1"/>
  <c r="Q2562" i="1"/>
  <c r="Q2563" i="1"/>
  <c r="Q2564" i="1"/>
  <c r="Q2565" i="1"/>
  <c r="Q2566" i="1"/>
  <c r="Q2567" i="1"/>
  <c r="Q2568" i="1"/>
  <c r="Q2569" i="1"/>
  <c r="Q2570" i="1"/>
  <c r="Q2571" i="1"/>
  <c r="Q2572" i="1"/>
  <c r="Q2573" i="1"/>
  <c r="Q2574" i="1"/>
  <c r="Q2575" i="1"/>
  <c r="Q2576" i="1"/>
  <c r="Q2577" i="1"/>
  <c r="Q2578" i="1"/>
  <c r="Q2579" i="1"/>
  <c r="Q2580" i="1"/>
  <c r="Q2581" i="1"/>
  <c r="Q2582" i="1"/>
  <c r="Q2583" i="1"/>
  <c r="Q2584" i="1"/>
  <c r="Q2585" i="1"/>
  <c r="Q2586" i="1"/>
  <c r="Q2587" i="1"/>
  <c r="Q2588" i="1"/>
  <c r="Q2589" i="1"/>
  <c r="Q2590" i="1"/>
  <c r="Q2591" i="1"/>
  <c r="Q2592" i="1"/>
  <c r="Q2593" i="1"/>
  <c r="Q2594" i="1"/>
  <c r="Q2595" i="1"/>
  <c r="Q2596" i="1"/>
  <c r="Q2597" i="1"/>
  <c r="Q2598" i="1"/>
  <c r="Q2599" i="1"/>
  <c r="Q2600" i="1"/>
  <c r="Q2601" i="1"/>
  <c r="Q2602" i="1"/>
  <c r="Q2603" i="1"/>
  <c r="Q2604" i="1"/>
  <c r="Q2605" i="1"/>
  <c r="Q2606" i="1"/>
  <c r="Q2607" i="1"/>
  <c r="Q2608" i="1"/>
  <c r="Q2609" i="1"/>
  <c r="Q2610" i="1"/>
  <c r="Q2611" i="1"/>
  <c r="Q2612" i="1"/>
  <c r="Q2613" i="1"/>
  <c r="Q2614" i="1"/>
  <c r="Q2615" i="1"/>
  <c r="Q2616" i="1"/>
  <c r="Q2617" i="1"/>
  <c r="Q2618" i="1"/>
  <c r="Q2619" i="1"/>
  <c r="Q2620" i="1"/>
  <c r="Q2621" i="1"/>
  <c r="Q2622" i="1"/>
  <c r="Q2623" i="1"/>
  <c r="Q2624" i="1"/>
  <c r="Q2625" i="1"/>
  <c r="Q2626" i="1"/>
  <c r="Q2627" i="1"/>
  <c r="Q2628" i="1"/>
  <c r="Q2629" i="1"/>
  <c r="Q2630" i="1"/>
  <c r="Q2631" i="1"/>
  <c r="Q2632" i="1"/>
  <c r="Q2633" i="1"/>
  <c r="Q2634" i="1"/>
  <c r="Q2635" i="1"/>
  <c r="Q2636" i="1"/>
  <c r="Q2637" i="1"/>
  <c r="Q2638" i="1"/>
  <c r="Q2639" i="1"/>
  <c r="Q2640" i="1"/>
  <c r="Q2641" i="1"/>
  <c r="Q2642" i="1"/>
  <c r="Q2643" i="1"/>
  <c r="Q2644" i="1"/>
  <c r="Q2645" i="1"/>
  <c r="Q2646" i="1"/>
  <c r="Q2647" i="1"/>
  <c r="Q2648" i="1"/>
  <c r="Q2649" i="1"/>
  <c r="Q2650" i="1"/>
  <c r="Q2651" i="1"/>
  <c r="Q2652" i="1"/>
  <c r="Q2653" i="1"/>
  <c r="Q2654" i="1"/>
  <c r="Q2655" i="1"/>
  <c r="Q2656" i="1"/>
  <c r="Q2657" i="1"/>
  <c r="Q2658" i="1"/>
  <c r="Q2659" i="1"/>
  <c r="Q2660" i="1"/>
  <c r="Q2661" i="1"/>
  <c r="Q2662" i="1"/>
  <c r="Q2663" i="1"/>
  <c r="Q2664" i="1"/>
  <c r="Q2665" i="1"/>
  <c r="Q2666" i="1"/>
  <c r="Q2667" i="1"/>
  <c r="Q2668" i="1"/>
  <c r="Q2669" i="1"/>
  <c r="Q2670" i="1"/>
  <c r="Q2671" i="1"/>
  <c r="Q2672" i="1"/>
  <c r="Q2673" i="1"/>
  <c r="Q2674" i="1"/>
  <c r="Q2675" i="1"/>
  <c r="Q2676" i="1"/>
  <c r="Q2677" i="1"/>
  <c r="Q2678" i="1"/>
  <c r="Q2679" i="1"/>
  <c r="Q2680" i="1"/>
  <c r="Q2681" i="1"/>
  <c r="Q2682" i="1"/>
  <c r="Q2683" i="1"/>
  <c r="Q2684" i="1"/>
  <c r="Q2685" i="1"/>
  <c r="Q2686" i="1"/>
  <c r="Q2687" i="1"/>
  <c r="Q2688" i="1"/>
  <c r="Q2689" i="1"/>
  <c r="Q2690" i="1"/>
  <c r="Q2691" i="1"/>
  <c r="Q2692" i="1"/>
  <c r="Q2693" i="1"/>
  <c r="Q2694" i="1"/>
  <c r="Q2695" i="1"/>
  <c r="Q2696" i="1"/>
  <c r="Q2697" i="1"/>
  <c r="Q2698" i="1"/>
  <c r="Q2699" i="1"/>
  <c r="Q2700" i="1"/>
  <c r="Q2701" i="1"/>
  <c r="Q2702" i="1"/>
  <c r="Q2703" i="1"/>
  <c r="Q2704" i="1"/>
  <c r="Q2705" i="1"/>
  <c r="Q2706" i="1"/>
  <c r="Q2707" i="1"/>
  <c r="Q2708" i="1"/>
  <c r="Q2709" i="1"/>
  <c r="Q2710" i="1"/>
  <c r="Q2711" i="1"/>
  <c r="Q2712" i="1"/>
  <c r="Q2713" i="1"/>
  <c r="Q2714" i="1"/>
  <c r="Q2715" i="1"/>
  <c r="Q2716" i="1"/>
  <c r="Q2717" i="1"/>
  <c r="Q2718" i="1"/>
  <c r="Q2719" i="1"/>
  <c r="Q2720" i="1"/>
  <c r="Q2721" i="1"/>
  <c r="Q2722" i="1"/>
  <c r="Q2723" i="1"/>
  <c r="Q2724" i="1"/>
  <c r="Q2725" i="1"/>
  <c r="Q2726" i="1"/>
  <c r="Q2727" i="1"/>
  <c r="Q2728" i="1"/>
  <c r="Q2729" i="1"/>
  <c r="Q2730" i="1"/>
  <c r="Q2731" i="1"/>
  <c r="Q2732" i="1"/>
  <c r="Q2733" i="1"/>
  <c r="Q2734" i="1"/>
  <c r="Q2735" i="1"/>
  <c r="Q2736" i="1"/>
  <c r="Q2737" i="1"/>
  <c r="Q2738" i="1"/>
  <c r="Q2739" i="1"/>
  <c r="Q2740" i="1"/>
  <c r="Q2741" i="1"/>
  <c r="Q2742" i="1"/>
  <c r="Q2743" i="1"/>
  <c r="Q2744" i="1"/>
  <c r="Q2745" i="1"/>
  <c r="Q2746" i="1"/>
  <c r="Q2747" i="1"/>
  <c r="Q2748" i="1"/>
  <c r="Q2749" i="1"/>
  <c r="Q2750" i="1"/>
  <c r="Q2751" i="1"/>
  <c r="Q2752" i="1"/>
  <c r="Q2753" i="1"/>
  <c r="Q2754" i="1"/>
  <c r="Q2755" i="1"/>
  <c r="Q2756" i="1"/>
  <c r="Q2757" i="1"/>
  <c r="Q2758" i="1"/>
  <c r="Q2759" i="1"/>
  <c r="Q2760" i="1"/>
  <c r="Q2761" i="1"/>
  <c r="Q2762" i="1"/>
  <c r="Q2763" i="1"/>
  <c r="Q2764" i="1"/>
  <c r="Q2765" i="1"/>
  <c r="Q2766" i="1"/>
  <c r="Q2767" i="1"/>
  <c r="Q2768" i="1"/>
  <c r="Q2769" i="1"/>
  <c r="Q2770" i="1"/>
  <c r="Q2771" i="1"/>
  <c r="Q2772" i="1"/>
  <c r="Q2773" i="1"/>
  <c r="Q2774" i="1"/>
  <c r="Q2775" i="1"/>
  <c r="Q2776" i="1"/>
  <c r="Q2777" i="1"/>
  <c r="Q2778" i="1"/>
  <c r="Q2779" i="1"/>
  <c r="Q2780" i="1"/>
  <c r="Q2781" i="1"/>
  <c r="Q2782" i="1"/>
  <c r="Q2783" i="1"/>
  <c r="Q2784" i="1"/>
  <c r="Q2785" i="1"/>
  <c r="Q2786" i="1"/>
  <c r="Q2787" i="1"/>
  <c r="Q2788" i="1"/>
  <c r="Q2789" i="1"/>
  <c r="Q2790" i="1"/>
  <c r="Q2791" i="1"/>
  <c r="Q2792" i="1"/>
  <c r="Q2793" i="1"/>
  <c r="Q2794" i="1"/>
  <c r="Q2795" i="1"/>
  <c r="Q2796" i="1"/>
  <c r="Q2797" i="1"/>
  <c r="Q2798" i="1"/>
  <c r="Q2799" i="1"/>
  <c r="Q2800" i="1"/>
  <c r="Q2801" i="1"/>
  <c r="Q2802" i="1"/>
  <c r="Q2803" i="1"/>
  <c r="Q2804" i="1"/>
  <c r="Q2805" i="1"/>
  <c r="Q2806" i="1"/>
  <c r="Q2807" i="1"/>
  <c r="Q2808" i="1"/>
  <c r="Q2809" i="1"/>
  <c r="Q2810" i="1"/>
  <c r="Q2811" i="1"/>
  <c r="Q2812" i="1"/>
  <c r="Q2813" i="1"/>
  <c r="Q2814" i="1"/>
  <c r="Q2815" i="1"/>
  <c r="Q2816" i="1"/>
  <c r="Q2817" i="1"/>
  <c r="Q2818" i="1"/>
  <c r="Q2819" i="1"/>
  <c r="Q2820" i="1"/>
  <c r="Q2821" i="1"/>
  <c r="Q2822" i="1"/>
  <c r="Q2823" i="1"/>
  <c r="Q2824" i="1"/>
  <c r="Q2825" i="1"/>
  <c r="Q2826" i="1"/>
  <c r="Q2827" i="1"/>
  <c r="Q2828" i="1"/>
  <c r="Q2829" i="1"/>
  <c r="Q2830" i="1"/>
  <c r="Q2831" i="1"/>
  <c r="Q2832" i="1"/>
  <c r="Q2833" i="1"/>
  <c r="Q2834" i="1"/>
  <c r="Q2835" i="1"/>
  <c r="Q2836" i="1"/>
  <c r="Q2837" i="1"/>
  <c r="Q2838" i="1"/>
  <c r="Q2839" i="1"/>
  <c r="Q2840" i="1"/>
  <c r="Q2841" i="1"/>
  <c r="Q2842" i="1"/>
  <c r="Q2843" i="1"/>
  <c r="Q2844" i="1"/>
  <c r="Q2845" i="1"/>
  <c r="Q2846" i="1"/>
  <c r="Q2847" i="1"/>
  <c r="Q2848" i="1"/>
  <c r="Q2849" i="1"/>
  <c r="Q2850" i="1"/>
  <c r="Q2851" i="1"/>
  <c r="Q2852" i="1"/>
  <c r="Q2853" i="1"/>
  <c r="Q2854" i="1"/>
  <c r="Q2855" i="1"/>
  <c r="Q2856" i="1"/>
  <c r="Q2857" i="1"/>
  <c r="Q2858" i="1"/>
  <c r="Q2859" i="1"/>
  <c r="Q2860" i="1"/>
  <c r="Q2861" i="1"/>
  <c r="Q2862" i="1"/>
  <c r="Q2863" i="1"/>
  <c r="Q2864" i="1"/>
  <c r="Q2865" i="1"/>
  <c r="Q2866" i="1"/>
  <c r="Q2867" i="1"/>
  <c r="Q2868" i="1"/>
  <c r="Q2869" i="1"/>
  <c r="Q2870" i="1"/>
  <c r="Q2871" i="1"/>
  <c r="Q2872" i="1"/>
  <c r="Q2873" i="1"/>
  <c r="Q2874" i="1"/>
  <c r="Q2875" i="1"/>
  <c r="Q2876" i="1"/>
  <c r="Q2877" i="1"/>
  <c r="Q2878" i="1"/>
  <c r="Q2879" i="1"/>
  <c r="Q2880" i="1"/>
  <c r="Q2881" i="1"/>
  <c r="Q2882" i="1"/>
  <c r="Q2883" i="1"/>
  <c r="Q2884" i="1"/>
  <c r="Q2885" i="1"/>
  <c r="Q2886" i="1"/>
  <c r="Q2887" i="1"/>
  <c r="Q2888" i="1"/>
  <c r="Q2889" i="1"/>
  <c r="Q2890" i="1"/>
  <c r="Q2891" i="1"/>
  <c r="Q2892" i="1"/>
  <c r="Q2893" i="1"/>
  <c r="Q2894" i="1"/>
  <c r="Q2895" i="1"/>
  <c r="Q2896" i="1"/>
  <c r="Q2897" i="1"/>
  <c r="Q2898" i="1"/>
  <c r="Q2899" i="1"/>
  <c r="Q2900" i="1"/>
  <c r="Q2901" i="1"/>
  <c r="Q2902" i="1"/>
  <c r="Q2903" i="1"/>
  <c r="Q2904" i="1"/>
  <c r="Q2905" i="1"/>
  <c r="Q2906" i="1"/>
  <c r="Q2907" i="1"/>
  <c r="Q2908" i="1"/>
  <c r="Q2909" i="1"/>
  <c r="Q2910" i="1"/>
  <c r="Q2911" i="1"/>
  <c r="Q2912" i="1"/>
  <c r="Q2913" i="1"/>
  <c r="Q2914" i="1"/>
  <c r="Q2915" i="1"/>
  <c r="Q2916" i="1"/>
  <c r="Q2917" i="1"/>
  <c r="Q2918" i="1"/>
  <c r="Q2919" i="1"/>
  <c r="Q2920" i="1"/>
  <c r="Q2921" i="1"/>
  <c r="Q2922" i="1"/>
  <c r="Q2923" i="1"/>
  <c r="Q2924" i="1"/>
  <c r="Q2925" i="1"/>
  <c r="Q2926" i="1"/>
  <c r="Q2927" i="1"/>
  <c r="Q2928" i="1"/>
  <c r="Q2929" i="1"/>
  <c r="Q2930" i="1"/>
  <c r="Q2931" i="1"/>
  <c r="Q2932" i="1"/>
  <c r="Q2933" i="1"/>
  <c r="Q2934" i="1"/>
  <c r="Q2935" i="1"/>
  <c r="Q2936" i="1"/>
  <c r="Q2937" i="1"/>
  <c r="Q2938" i="1"/>
  <c r="Q2939" i="1"/>
  <c r="Q2940" i="1"/>
  <c r="Q2941" i="1"/>
  <c r="Q2942" i="1"/>
  <c r="Q2943" i="1"/>
  <c r="Q2944" i="1"/>
  <c r="Q2945" i="1"/>
  <c r="Q2946" i="1"/>
  <c r="Q2947" i="1"/>
  <c r="Q2948" i="1"/>
  <c r="Q2949" i="1"/>
  <c r="Q2950" i="1"/>
  <c r="Q2951" i="1"/>
  <c r="Q2952" i="1"/>
  <c r="Q2953" i="1"/>
  <c r="Q2954" i="1"/>
  <c r="Q2955" i="1"/>
  <c r="Q2956" i="1"/>
  <c r="Q2957" i="1"/>
  <c r="Q2958" i="1"/>
  <c r="Q2959" i="1"/>
  <c r="Q2960" i="1"/>
  <c r="Q2961" i="1"/>
  <c r="Q2962" i="1"/>
  <c r="Q2963" i="1"/>
  <c r="Q2964" i="1"/>
  <c r="Q2965" i="1"/>
  <c r="Q2966" i="1"/>
  <c r="Q2967" i="1"/>
  <c r="Q2968" i="1"/>
  <c r="Q2969" i="1"/>
  <c r="Q2970" i="1"/>
  <c r="Q2971" i="1"/>
  <c r="Q2972" i="1"/>
  <c r="Q2973" i="1"/>
  <c r="Q2974" i="1"/>
  <c r="Q2975" i="1"/>
  <c r="Q2976" i="1"/>
  <c r="Q2977" i="1"/>
  <c r="Q2978" i="1"/>
  <c r="Q2979" i="1"/>
  <c r="Q2980" i="1"/>
  <c r="Q2981" i="1"/>
  <c r="Q2982" i="1"/>
  <c r="Q2983" i="1"/>
  <c r="Q2984" i="1"/>
  <c r="Q2985" i="1"/>
  <c r="Q2986" i="1"/>
  <c r="Q2987" i="1"/>
  <c r="Q2988" i="1"/>
  <c r="Q2989" i="1"/>
  <c r="Q2990" i="1"/>
  <c r="Q2991" i="1"/>
  <c r="Q2992" i="1"/>
  <c r="Q2993" i="1"/>
  <c r="Q2994" i="1"/>
  <c r="Q2995" i="1"/>
  <c r="Q2996" i="1"/>
  <c r="Q2997" i="1"/>
  <c r="Q2998" i="1"/>
  <c r="Q2999" i="1"/>
  <c r="Q3000" i="1"/>
  <c r="Q3001" i="1"/>
  <c r="Q3002" i="1"/>
  <c r="Q3003" i="1"/>
  <c r="Q3004" i="1"/>
  <c r="Q3005" i="1"/>
  <c r="Q3006" i="1"/>
  <c r="Q3007" i="1"/>
  <c r="Q3008" i="1"/>
  <c r="Q3009" i="1"/>
  <c r="Q3010" i="1"/>
  <c r="Q3011" i="1"/>
  <c r="Q3012" i="1"/>
  <c r="Q3013" i="1"/>
  <c r="Q3014" i="1"/>
  <c r="Q3015" i="1"/>
  <c r="Q3016" i="1"/>
  <c r="Q3017" i="1"/>
  <c r="Q3018" i="1"/>
  <c r="Q3019" i="1"/>
  <c r="Q3020" i="1"/>
  <c r="Q3021" i="1"/>
  <c r="Q3022" i="1"/>
  <c r="Q3023" i="1"/>
  <c r="Q3024" i="1"/>
  <c r="Q3025" i="1"/>
  <c r="Q3026" i="1"/>
  <c r="Q3027" i="1"/>
  <c r="Q3028" i="1"/>
  <c r="Q3029" i="1"/>
  <c r="Q3030" i="1"/>
  <c r="Q3031" i="1"/>
  <c r="Q3032" i="1"/>
  <c r="Q3033" i="1"/>
  <c r="Q3034" i="1"/>
  <c r="Q3035" i="1"/>
  <c r="Q3036" i="1"/>
  <c r="Q3037" i="1"/>
  <c r="Q3038" i="1"/>
  <c r="Q3039" i="1"/>
  <c r="Q3040" i="1"/>
  <c r="Q3041" i="1"/>
  <c r="Q3042" i="1"/>
  <c r="Q3043" i="1"/>
  <c r="Q3044" i="1"/>
  <c r="Q3045" i="1"/>
  <c r="Q3046" i="1"/>
  <c r="Q3047" i="1"/>
  <c r="Q3048" i="1"/>
  <c r="Q3049" i="1"/>
  <c r="Q3050" i="1"/>
  <c r="Q3051" i="1"/>
  <c r="Q3052" i="1"/>
  <c r="Q3053" i="1"/>
  <c r="Q3054" i="1"/>
  <c r="Q3055" i="1"/>
  <c r="Q3056" i="1"/>
  <c r="Q3057" i="1"/>
  <c r="Q3058" i="1"/>
  <c r="Q3059" i="1"/>
  <c r="Q3060" i="1"/>
  <c r="Q3061" i="1"/>
  <c r="Q3062" i="1"/>
  <c r="Q3063" i="1"/>
  <c r="Q3064" i="1"/>
  <c r="Q3065" i="1"/>
  <c r="Q3066" i="1"/>
  <c r="Q3067" i="1"/>
  <c r="Q3068" i="1"/>
  <c r="Q3069" i="1"/>
  <c r="Q3070" i="1"/>
  <c r="Q3071" i="1"/>
  <c r="Q3072" i="1"/>
  <c r="Q3073" i="1"/>
  <c r="Q3074" i="1"/>
  <c r="Q3075" i="1"/>
  <c r="Q3076" i="1"/>
  <c r="Q3077" i="1"/>
  <c r="Q3078" i="1"/>
  <c r="Q3079" i="1"/>
  <c r="Q3080" i="1"/>
  <c r="Q3081" i="1"/>
  <c r="Q3082" i="1"/>
  <c r="Q3083" i="1"/>
  <c r="Q3084" i="1"/>
  <c r="Q3085" i="1"/>
  <c r="Q3086" i="1"/>
  <c r="Q3087" i="1"/>
  <c r="Q3088" i="1"/>
  <c r="Q3089" i="1"/>
  <c r="Q3090" i="1"/>
  <c r="Q3091" i="1"/>
  <c r="Q3092" i="1"/>
  <c r="Q3093" i="1"/>
  <c r="Q3094" i="1"/>
  <c r="Q3095" i="1"/>
  <c r="Q3096" i="1"/>
  <c r="Q3097" i="1"/>
  <c r="Q3098" i="1"/>
  <c r="Q3099" i="1"/>
  <c r="Q3100" i="1"/>
  <c r="Q3101" i="1"/>
  <c r="Q3102" i="1"/>
  <c r="Q3103" i="1"/>
  <c r="Q3104" i="1"/>
  <c r="Q3105" i="1"/>
  <c r="Q3106" i="1"/>
  <c r="Q3107" i="1"/>
  <c r="Q3108" i="1"/>
  <c r="Q3109" i="1"/>
  <c r="Q3110" i="1"/>
  <c r="Q3111" i="1"/>
  <c r="Q3112" i="1"/>
  <c r="Q3113" i="1"/>
  <c r="Q3114" i="1"/>
  <c r="Q3115" i="1"/>
  <c r="Q3116" i="1"/>
  <c r="Q3117" i="1"/>
  <c r="Q3118" i="1"/>
  <c r="Q3119" i="1"/>
  <c r="Q3120" i="1"/>
  <c r="Q3121" i="1"/>
  <c r="Q3122" i="1"/>
  <c r="Q3123" i="1"/>
  <c r="Q3124" i="1"/>
  <c r="Q3125" i="1"/>
  <c r="Q3126" i="1"/>
  <c r="Q3127" i="1"/>
  <c r="Q3128" i="1"/>
  <c r="Q3129" i="1"/>
  <c r="Q3130" i="1"/>
  <c r="Q3131" i="1"/>
  <c r="Q3132" i="1"/>
  <c r="Q3133" i="1"/>
  <c r="Q3134" i="1"/>
  <c r="Q3135" i="1"/>
  <c r="Q3136" i="1"/>
  <c r="Q3137" i="1"/>
  <c r="Q3138" i="1"/>
  <c r="Q3139" i="1"/>
  <c r="Q3140" i="1"/>
  <c r="Q3141" i="1"/>
  <c r="Q3142" i="1"/>
  <c r="Q3143" i="1"/>
  <c r="Q3144" i="1"/>
  <c r="Q3145" i="1"/>
  <c r="Q3146" i="1"/>
  <c r="Q3147" i="1"/>
  <c r="Q3148" i="1"/>
  <c r="Q3149" i="1"/>
  <c r="Q3150" i="1"/>
  <c r="Q3151" i="1"/>
  <c r="Q3152" i="1"/>
  <c r="Q3153" i="1"/>
  <c r="Q3154" i="1"/>
  <c r="Q3155" i="1"/>
  <c r="Q3156" i="1"/>
  <c r="Q3157" i="1"/>
  <c r="Q3158" i="1"/>
  <c r="Q3159" i="1"/>
  <c r="Q3160" i="1"/>
  <c r="Q3161" i="1"/>
  <c r="Q3162" i="1"/>
  <c r="Q3163" i="1"/>
  <c r="Q3164" i="1"/>
  <c r="Q3165" i="1"/>
  <c r="Q3166" i="1"/>
  <c r="Q3167" i="1"/>
  <c r="Q3168" i="1"/>
  <c r="Q3169" i="1"/>
  <c r="Q3170" i="1"/>
  <c r="Q3171" i="1"/>
  <c r="Q3172" i="1"/>
  <c r="Q3173" i="1"/>
  <c r="Q3174" i="1"/>
  <c r="Q3175" i="1"/>
  <c r="Q3176" i="1"/>
  <c r="Q3177" i="1"/>
  <c r="Q3178" i="1"/>
  <c r="Q3179" i="1"/>
  <c r="Q3180" i="1"/>
  <c r="Q3181" i="1"/>
  <c r="Q3182" i="1"/>
  <c r="Q3183" i="1"/>
  <c r="Q3184" i="1"/>
  <c r="Q3185" i="1"/>
  <c r="Q3186" i="1"/>
  <c r="Q3187" i="1"/>
  <c r="Q3188" i="1"/>
  <c r="Q3189" i="1"/>
  <c r="Q3190" i="1"/>
  <c r="Q3191" i="1"/>
  <c r="Q3192" i="1"/>
  <c r="Q3193" i="1"/>
  <c r="Q3194" i="1"/>
  <c r="Q3195" i="1"/>
  <c r="Q3196" i="1"/>
  <c r="Q3197" i="1"/>
  <c r="Q3198" i="1"/>
  <c r="Q3199" i="1"/>
  <c r="Q3200" i="1"/>
  <c r="Q3201" i="1"/>
  <c r="Q3202" i="1"/>
  <c r="Q3203" i="1"/>
  <c r="Q3204" i="1"/>
  <c r="Q3205" i="1"/>
  <c r="Q3206" i="1"/>
  <c r="Q3207" i="1"/>
  <c r="Q3208" i="1"/>
  <c r="Q3209" i="1"/>
  <c r="Q3210" i="1"/>
  <c r="Q3211" i="1"/>
  <c r="Q3212" i="1"/>
  <c r="Q3213" i="1"/>
  <c r="Q3214" i="1"/>
  <c r="Q3215" i="1"/>
  <c r="Q3216" i="1"/>
  <c r="Q3217" i="1"/>
  <c r="Q3218" i="1"/>
  <c r="Q3219" i="1"/>
  <c r="Q3220" i="1"/>
  <c r="Q3221" i="1"/>
  <c r="Q3222" i="1"/>
  <c r="Q3223" i="1"/>
  <c r="Q3224" i="1"/>
  <c r="Q3225" i="1"/>
  <c r="Q3226" i="1"/>
  <c r="Q3227" i="1"/>
  <c r="Q3228" i="1"/>
  <c r="Q3229" i="1"/>
  <c r="Q3230" i="1"/>
  <c r="Q3231" i="1"/>
  <c r="Q3232" i="1"/>
  <c r="Q3233" i="1"/>
  <c r="Q3234" i="1"/>
  <c r="Q3235" i="1"/>
  <c r="Q3236" i="1"/>
  <c r="Q3237" i="1"/>
  <c r="Q3238" i="1"/>
  <c r="Q3239" i="1"/>
  <c r="Q3240" i="1"/>
  <c r="Q3241" i="1"/>
  <c r="Q3242" i="1"/>
  <c r="Q3243" i="1"/>
  <c r="Q3244" i="1"/>
  <c r="Q3245" i="1"/>
  <c r="Q3246" i="1"/>
  <c r="Q3247" i="1"/>
  <c r="Q3248" i="1"/>
  <c r="Q3249" i="1"/>
  <c r="Q3250" i="1"/>
  <c r="Q3251" i="1"/>
  <c r="Q3252" i="1"/>
  <c r="Q3253" i="1"/>
  <c r="Q3254" i="1"/>
  <c r="Q3255" i="1"/>
  <c r="Q3256" i="1"/>
  <c r="Q3257" i="1"/>
  <c r="Q3258" i="1"/>
  <c r="Q3259" i="1"/>
  <c r="Q3260" i="1"/>
  <c r="Q3261" i="1"/>
  <c r="Q3262" i="1"/>
  <c r="Q3263" i="1"/>
  <c r="Q3264" i="1"/>
  <c r="Q3265" i="1"/>
  <c r="Q3266" i="1"/>
  <c r="Q3267" i="1"/>
  <c r="Q3268" i="1"/>
  <c r="Q3269" i="1"/>
  <c r="Q3270" i="1"/>
  <c r="Q3271" i="1"/>
  <c r="Q3272" i="1"/>
  <c r="Q3273" i="1"/>
  <c r="Q3274" i="1"/>
  <c r="Q3275" i="1"/>
  <c r="Q3276" i="1"/>
  <c r="Q3277" i="1"/>
  <c r="Q3278" i="1"/>
  <c r="Q3279" i="1"/>
  <c r="Q3280" i="1"/>
  <c r="Q3281" i="1"/>
  <c r="Q3282" i="1"/>
  <c r="Q3283" i="1"/>
  <c r="Q3284" i="1"/>
  <c r="Q3285" i="1"/>
  <c r="Q3286" i="1"/>
  <c r="Q3287" i="1"/>
  <c r="Q3288" i="1"/>
  <c r="Q3289" i="1"/>
  <c r="Q3290" i="1"/>
  <c r="Q3291" i="1"/>
  <c r="Q3292" i="1"/>
  <c r="Q3293" i="1"/>
  <c r="Q3294" i="1"/>
  <c r="Q3295" i="1"/>
  <c r="Q3296" i="1"/>
  <c r="Q3297" i="1"/>
  <c r="Q3298" i="1"/>
  <c r="Q3299" i="1"/>
  <c r="Q3300" i="1"/>
  <c r="Q3301" i="1"/>
  <c r="Q3302" i="1"/>
  <c r="Q3303" i="1"/>
  <c r="Q3304" i="1"/>
  <c r="Q3305" i="1"/>
  <c r="Q3306" i="1"/>
  <c r="Q3307" i="1"/>
  <c r="Q3308" i="1"/>
  <c r="Q3309" i="1"/>
  <c r="Q3310" i="1"/>
  <c r="Q3311" i="1"/>
  <c r="Q3312" i="1"/>
  <c r="Q3313" i="1"/>
  <c r="Q3314" i="1"/>
  <c r="Q3315" i="1"/>
  <c r="Q3316" i="1"/>
  <c r="Q3317" i="1"/>
  <c r="Q3318" i="1"/>
  <c r="Q3319" i="1"/>
  <c r="Q3320" i="1"/>
  <c r="Q3321" i="1"/>
  <c r="Q3322" i="1"/>
  <c r="Q3323" i="1"/>
  <c r="Q3324" i="1"/>
  <c r="Q3325" i="1"/>
  <c r="Q3326" i="1"/>
  <c r="Q3327" i="1"/>
  <c r="Q3328" i="1"/>
  <c r="Q3329" i="1"/>
  <c r="Q3330" i="1"/>
  <c r="Q3331" i="1"/>
  <c r="Q3332" i="1"/>
  <c r="Q3333" i="1"/>
  <c r="Q3334" i="1"/>
  <c r="Q3335" i="1"/>
  <c r="Q3336" i="1"/>
  <c r="Q3337" i="1"/>
  <c r="Q3338" i="1"/>
  <c r="Q3339" i="1"/>
  <c r="Q3340" i="1"/>
  <c r="Q3341" i="1"/>
  <c r="Q3342" i="1"/>
  <c r="Q3343" i="1"/>
  <c r="Q3344" i="1"/>
  <c r="Q3345" i="1"/>
  <c r="Q3346" i="1"/>
  <c r="Q3347" i="1"/>
  <c r="Q3348" i="1"/>
  <c r="Q3349" i="1"/>
  <c r="Q3350" i="1"/>
  <c r="Q3351" i="1"/>
  <c r="Q3352" i="1"/>
  <c r="Q3353" i="1"/>
  <c r="Q3354" i="1"/>
  <c r="Q3355" i="1"/>
  <c r="Q3356" i="1"/>
  <c r="Q3357" i="1"/>
  <c r="Q3358" i="1"/>
  <c r="Q3359" i="1"/>
  <c r="Q3360" i="1"/>
  <c r="Q3361" i="1"/>
  <c r="Q3362" i="1"/>
  <c r="Q3363" i="1"/>
  <c r="Q3364" i="1"/>
  <c r="Q3365" i="1"/>
  <c r="Q3366" i="1"/>
  <c r="Q3367" i="1"/>
  <c r="Q3368" i="1"/>
  <c r="Q3369" i="1"/>
  <c r="Q3370" i="1"/>
  <c r="Q3371" i="1"/>
  <c r="Q3372" i="1"/>
  <c r="Q3373" i="1"/>
  <c r="Q3374" i="1"/>
  <c r="Q3375" i="1"/>
  <c r="Q3376" i="1"/>
  <c r="Q3377" i="1"/>
  <c r="Q3378" i="1"/>
  <c r="Q3379" i="1"/>
  <c r="Q3380" i="1"/>
  <c r="Q3381" i="1"/>
  <c r="Q3382" i="1"/>
  <c r="Q3383" i="1"/>
  <c r="Q3384" i="1"/>
  <c r="Q3385" i="1"/>
  <c r="Q3386" i="1"/>
  <c r="Q3387" i="1"/>
  <c r="Q3388" i="1"/>
  <c r="Q3389" i="1"/>
  <c r="Q3390" i="1"/>
  <c r="Q3391" i="1"/>
  <c r="Q3392" i="1"/>
  <c r="Q3393" i="1"/>
  <c r="Q3394" i="1"/>
  <c r="Q3395" i="1"/>
  <c r="Q3396" i="1"/>
  <c r="Q3397" i="1"/>
  <c r="Q3398" i="1"/>
  <c r="Q3399" i="1"/>
  <c r="Q3400" i="1"/>
  <c r="Q3401" i="1"/>
  <c r="Q3402" i="1"/>
  <c r="Q3403" i="1"/>
  <c r="Q3404" i="1"/>
  <c r="Q3405" i="1"/>
  <c r="Q3406" i="1"/>
  <c r="Q3407" i="1"/>
  <c r="Q3408" i="1"/>
  <c r="Q3409" i="1"/>
  <c r="Q3410" i="1"/>
  <c r="Q3411" i="1"/>
  <c r="Q3412" i="1"/>
  <c r="Q3413" i="1"/>
  <c r="Q3414" i="1"/>
  <c r="Q3415" i="1"/>
  <c r="Q3416" i="1"/>
  <c r="Q3417" i="1"/>
  <c r="Q3418" i="1"/>
  <c r="Q3419" i="1"/>
  <c r="Q3420" i="1"/>
  <c r="Q3421" i="1"/>
  <c r="Q3422" i="1"/>
  <c r="Q3423" i="1"/>
  <c r="Q3424" i="1"/>
  <c r="Q3425" i="1"/>
  <c r="Q3426" i="1"/>
  <c r="Q3427" i="1"/>
  <c r="Q3428" i="1"/>
  <c r="Q3429" i="1"/>
  <c r="Q3430" i="1"/>
  <c r="Q3431" i="1"/>
  <c r="Q3432" i="1"/>
  <c r="Q3433" i="1"/>
  <c r="Q3434" i="1"/>
  <c r="Q3435" i="1"/>
  <c r="Q3436" i="1"/>
  <c r="Q3437" i="1"/>
  <c r="Q3438" i="1"/>
  <c r="Q3439" i="1"/>
  <c r="Q3440" i="1"/>
  <c r="Q3441" i="1"/>
  <c r="Q3442" i="1"/>
  <c r="Q3443" i="1"/>
  <c r="Q3444" i="1"/>
  <c r="Q3445" i="1"/>
  <c r="Q3446" i="1"/>
  <c r="Q3447" i="1"/>
  <c r="Q3448" i="1"/>
  <c r="Q3449" i="1"/>
  <c r="Q3450" i="1"/>
  <c r="Q3451" i="1"/>
  <c r="Q3452" i="1"/>
  <c r="Q3453" i="1"/>
  <c r="Q3454" i="1"/>
  <c r="Q3455" i="1"/>
  <c r="Q3456" i="1"/>
  <c r="Q3457" i="1"/>
  <c r="Q3458" i="1"/>
  <c r="Q3459" i="1"/>
  <c r="Q3460" i="1"/>
  <c r="Q3461" i="1"/>
  <c r="Q3462" i="1"/>
  <c r="Q3463" i="1"/>
  <c r="Q3464" i="1"/>
  <c r="Q3465" i="1"/>
  <c r="Q3466" i="1"/>
  <c r="Q3467" i="1"/>
  <c r="Q3468" i="1"/>
  <c r="Q3469" i="1"/>
  <c r="Q3470" i="1"/>
  <c r="Q3471" i="1"/>
  <c r="Q3472" i="1"/>
  <c r="Q3473" i="1"/>
  <c r="Q3474" i="1"/>
  <c r="Q3475" i="1"/>
  <c r="Q3476" i="1"/>
  <c r="Q3477" i="1"/>
  <c r="Q3478" i="1"/>
  <c r="Q3479" i="1"/>
  <c r="Q3480" i="1"/>
  <c r="Q3481" i="1"/>
  <c r="Q3482" i="1"/>
  <c r="Q3483" i="1"/>
  <c r="Q3484" i="1"/>
  <c r="Q3485" i="1"/>
  <c r="Q3486" i="1"/>
  <c r="Q3487" i="1"/>
  <c r="Q3488" i="1"/>
  <c r="Q3489" i="1"/>
  <c r="Q3490" i="1"/>
  <c r="Q3491" i="1"/>
  <c r="Q3492" i="1"/>
  <c r="Q3493" i="1"/>
  <c r="Q3494" i="1"/>
  <c r="Q3495" i="1"/>
  <c r="Q3496" i="1"/>
  <c r="Q3497" i="1"/>
  <c r="Q3498" i="1"/>
  <c r="Q3499" i="1"/>
  <c r="Q3500" i="1"/>
  <c r="Q3501" i="1"/>
  <c r="Q3502" i="1"/>
  <c r="Q3503" i="1"/>
  <c r="Q3504" i="1"/>
  <c r="Q3505" i="1"/>
  <c r="Q3506" i="1"/>
  <c r="Q3507" i="1"/>
  <c r="Q3508" i="1"/>
  <c r="Q3509" i="1"/>
  <c r="Q3510" i="1"/>
  <c r="Q3511" i="1"/>
  <c r="Q3512" i="1"/>
  <c r="Q3513" i="1"/>
  <c r="Q3514" i="1"/>
  <c r="Q3515" i="1"/>
  <c r="Q3516" i="1"/>
  <c r="Q3517" i="1"/>
  <c r="Q3518" i="1"/>
  <c r="Q3519" i="1"/>
  <c r="Q3520" i="1"/>
  <c r="Q3521" i="1"/>
  <c r="Q3522" i="1"/>
  <c r="Q3523" i="1"/>
  <c r="Q3524" i="1"/>
  <c r="Q3525" i="1"/>
  <c r="Q3526" i="1"/>
  <c r="Q3527" i="1"/>
  <c r="Q3528" i="1"/>
  <c r="Q3529" i="1"/>
  <c r="Q3530" i="1"/>
  <c r="Q63" i="1"/>
  <c r="AA64" i="1"/>
  <c r="Q64" i="1" s="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0" i="1"/>
  <c r="AA2111" i="1"/>
  <c r="AA2112" i="1"/>
  <c r="AA2113" i="1"/>
  <c r="AA2114" i="1"/>
  <c r="AA2115" i="1"/>
  <c r="AA2116" i="1"/>
  <c r="AA2117" i="1"/>
  <c r="AA2118" i="1"/>
  <c r="AA2119" i="1"/>
  <c r="AA2120" i="1"/>
  <c r="AA2121" i="1"/>
  <c r="AA2122" i="1"/>
  <c r="AA2123" i="1"/>
  <c r="AA2124" i="1"/>
  <c r="AA2125" i="1"/>
  <c r="AA2126" i="1"/>
  <c r="AA2127" i="1"/>
  <c r="AA2128" i="1"/>
  <c r="AA2129" i="1"/>
  <c r="AA2130" i="1"/>
  <c r="AA2131" i="1"/>
  <c r="AA2132"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AA2233" i="1"/>
  <c r="AA2234" i="1"/>
  <c r="AA2235" i="1"/>
  <c r="AA2236" i="1"/>
  <c r="AA2237" i="1"/>
  <c r="AA2238" i="1"/>
  <c r="AA2239" i="1"/>
  <c r="AA2240" i="1"/>
  <c r="AA2241" i="1"/>
  <c r="AA2242" i="1"/>
  <c r="AA2243" i="1"/>
  <c r="AA2244" i="1"/>
  <c r="AA2245" i="1"/>
  <c r="AA2246"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06" i="1"/>
  <c r="AA2307" i="1"/>
  <c r="AA2308" i="1"/>
  <c r="AA2309" i="1"/>
  <c r="AA2310" i="1"/>
  <c r="AA2311" i="1"/>
  <c r="AA2312" i="1"/>
  <c r="AA2313" i="1"/>
  <c r="AA2314" i="1"/>
  <c r="AA2315" i="1"/>
  <c r="AA2316" i="1"/>
  <c r="AA2317" i="1"/>
  <c r="AA2318" i="1"/>
  <c r="AA2319" i="1"/>
  <c r="AA2320" i="1"/>
  <c r="AA2321" i="1"/>
  <c r="AA2322" i="1"/>
  <c r="AA2323" i="1"/>
  <c r="AA2324" i="1"/>
  <c r="AA2325" i="1"/>
  <c r="AA2326" i="1"/>
  <c r="AA2327" i="1"/>
  <c r="AA2328" i="1"/>
  <c r="AA2329" i="1"/>
  <c r="AA2330" i="1"/>
  <c r="AA2331" i="1"/>
  <c r="AA2332" i="1"/>
  <c r="AA2333" i="1"/>
  <c r="AA2334" i="1"/>
  <c r="AA2335" i="1"/>
  <c r="AA2336" i="1"/>
  <c r="AA2337" i="1"/>
  <c r="AA2338" i="1"/>
  <c r="AA2339" i="1"/>
  <c r="AA2340" i="1"/>
  <c r="AA2341"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AA2378" i="1"/>
  <c r="AA2379" i="1"/>
  <c r="AA2380" i="1"/>
  <c r="AA2381" i="1"/>
  <c r="AA2382" i="1"/>
  <c r="AA2383" i="1"/>
  <c r="AA2384" i="1"/>
  <c r="AA2385" i="1"/>
  <c r="AA2386" i="1"/>
  <c r="AA2387" i="1"/>
  <c r="AA2388" i="1"/>
  <c r="AA2389" i="1"/>
  <c r="AA2390" i="1"/>
  <c r="AA2391" i="1"/>
  <c r="AA2392" i="1"/>
  <c r="AA2393" i="1"/>
  <c r="AA2394" i="1"/>
  <c r="AA2395" i="1"/>
  <c r="AA2396" i="1"/>
  <c r="AA2397" i="1"/>
  <c r="AA2398" i="1"/>
  <c r="AA2399" i="1"/>
  <c r="AA2400" i="1"/>
  <c r="AA2401" i="1"/>
  <c r="AA2402" i="1"/>
  <c r="AA2403" i="1"/>
  <c r="AA2404" i="1"/>
  <c r="AA2405" i="1"/>
  <c r="AA2406" i="1"/>
  <c r="AA2407" i="1"/>
  <c r="AA2408" i="1"/>
  <c r="AA2409" i="1"/>
  <c r="AA2410" i="1"/>
  <c r="AA2411" i="1"/>
  <c r="AA2412" i="1"/>
  <c r="AA2413" i="1"/>
  <c r="AA2414" i="1"/>
  <c r="AA2415" i="1"/>
  <c r="AA2416" i="1"/>
  <c r="AA2417" i="1"/>
  <c r="AA2418" i="1"/>
  <c r="AA2419" i="1"/>
  <c r="AA2420" i="1"/>
  <c r="AA2421" i="1"/>
  <c r="AA2422" i="1"/>
  <c r="AA2423" i="1"/>
  <c r="AA2424" i="1"/>
  <c r="AA2425" i="1"/>
  <c r="AA2426" i="1"/>
  <c r="AA2427" i="1"/>
  <c r="AA2428" i="1"/>
  <c r="AA2429" i="1"/>
  <c r="AA2430" i="1"/>
  <c r="AA2431" i="1"/>
  <c r="AA2432" i="1"/>
  <c r="AA2433" i="1"/>
  <c r="AA2434" i="1"/>
  <c r="AA2435" i="1"/>
  <c r="AA2436" i="1"/>
  <c r="AA2437" i="1"/>
  <c r="AA2438" i="1"/>
  <c r="AA2439" i="1"/>
  <c r="AA2440" i="1"/>
  <c r="AA2441" i="1"/>
  <c r="AA2442" i="1"/>
  <c r="AA2443" i="1"/>
  <c r="AA2444" i="1"/>
  <c r="AA2445" i="1"/>
  <c r="AA2446" i="1"/>
  <c r="AA2447" i="1"/>
  <c r="AA2448" i="1"/>
  <c r="AA2449" i="1"/>
  <c r="AA2450" i="1"/>
  <c r="AA2451" i="1"/>
  <c r="AA2452" i="1"/>
  <c r="AA2453" i="1"/>
  <c r="AA2454" i="1"/>
  <c r="AA2455" i="1"/>
  <c r="AA2456" i="1"/>
  <c r="AA2457" i="1"/>
  <c r="AA2458" i="1"/>
  <c r="AA2459" i="1"/>
  <c r="AA2460" i="1"/>
  <c r="AA2461" i="1"/>
  <c r="AA2462" i="1"/>
  <c r="AA2463" i="1"/>
  <c r="AA2464" i="1"/>
  <c r="AA2465" i="1"/>
  <c r="AA2466" i="1"/>
  <c r="AA2467" i="1"/>
  <c r="AA2468" i="1"/>
  <c r="AA2469" i="1"/>
  <c r="AA2470" i="1"/>
  <c r="AA2471" i="1"/>
  <c r="AA2472" i="1"/>
  <c r="AA2473" i="1"/>
  <c r="AA2474" i="1"/>
  <c r="AA2475" i="1"/>
  <c r="AA2476" i="1"/>
  <c r="AA2477" i="1"/>
  <c r="AA2478" i="1"/>
  <c r="AA2479" i="1"/>
  <c r="AA2480" i="1"/>
  <c r="AA2481" i="1"/>
  <c r="AA2482" i="1"/>
  <c r="AA2483" i="1"/>
  <c r="AA2484" i="1"/>
  <c r="AA2485" i="1"/>
  <c r="AA2486" i="1"/>
  <c r="AA2487" i="1"/>
  <c r="AA2488" i="1"/>
  <c r="AA2489" i="1"/>
  <c r="AA2490" i="1"/>
  <c r="AA2491" i="1"/>
  <c r="AA2492" i="1"/>
  <c r="AA2493" i="1"/>
  <c r="AA2494" i="1"/>
  <c r="AA2495" i="1"/>
  <c r="AA2496" i="1"/>
  <c r="AA2497" i="1"/>
  <c r="AA2498" i="1"/>
  <c r="AA2499" i="1"/>
  <c r="AA2500" i="1"/>
  <c r="AA2501" i="1"/>
  <c r="AA2502" i="1"/>
  <c r="AA2503" i="1"/>
  <c r="AA2504" i="1"/>
  <c r="AA2505" i="1"/>
  <c r="AA2506" i="1"/>
  <c r="AA2507" i="1"/>
  <c r="AA2508" i="1"/>
  <c r="AA2509" i="1"/>
  <c r="AA2510" i="1"/>
  <c r="AA2511" i="1"/>
  <c r="AA2512" i="1"/>
  <c r="AA2513" i="1"/>
  <c r="AA2514" i="1"/>
  <c r="AA2515" i="1"/>
  <c r="AA2516" i="1"/>
  <c r="AA2517" i="1"/>
  <c r="AA2518" i="1"/>
  <c r="AA2519" i="1"/>
  <c r="AA2520" i="1"/>
  <c r="AA2521" i="1"/>
  <c r="AA2522" i="1"/>
  <c r="AA2523" i="1"/>
  <c r="AA2524" i="1"/>
  <c r="AA2525" i="1"/>
  <c r="AA2526" i="1"/>
  <c r="AA2527" i="1"/>
  <c r="AA2528" i="1"/>
  <c r="AA2529" i="1"/>
  <c r="AA2530" i="1"/>
  <c r="AA2531" i="1"/>
  <c r="AA2532" i="1"/>
  <c r="AA2533" i="1"/>
  <c r="AA2534" i="1"/>
  <c r="AA2535" i="1"/>
  <c r="AA2536" i="1"/>
  <c r="AA2537" i="1"/>
  <c r="AA2538" i="1"/>
  <c r="AA2539" i="1"/>
  <c r="AA2540" i="1"/>
  <c r="AA2541" i="1"/>
  <c r="AA2542" i="1"/>
  <c r="AA2543" i="1"/>
  <c r="AA2544" i="1"/>
  <c r="AA2545" i="1"/>
  <c r="AA2546" i="1"/>
  <c r="AA2547" i="1"/>
  <c r="AA2548" i="1"/>
  <c r="AA2549" i="1"/>
  <c r="AA2550" i="1"/>
  <c r="AA2551" i="1"/>
  <c r="AA2552" i="1"/>
  <c r="AA2553" i="1"/>
  <c r="AA2554" i="1"/>
  <c r="AA2555" i="1"/>
  <c r="AA2556" i="1"/>
  <c r="AA2557" i="1"/>
  <c r="AA2558" i="1"/>
  <c r="AA2559" i="1"/>
  <c r="AA2560" i="1"/>
  <c r="AA2561" i="1"/>
  <c r="AA2562" i="1"/>
  <c r="AA2563" i="1"/>
  <c r="AA2564" i="1"/>
  <c r="AA2565" i="1"/>
  <c r="AA2566" i="1"/>
  <c r="AA2567" i="1"/>
  <c r="AA2568" i="1"/>
  <c r="AA2569" i="1"/>
  <c r="AA2570" i="1"/>
  <c r="AA2571" i="1"/>
  <c r="AA2572" i="1"/>
  <c r="AA2573" i="1"/>
  <c r="AA2574" i="1"/>
  <c r="AA2575" i="1"/>
  <c r="AA2576" i="1"/>
  <c r="AA2577" i="1"/>
  <c r="AA2578" i="1"/>
  <c r="AA2579" i="1"/>
  <c r="AA2580" i="1"/>
  <c r="AA2581" i="1"/>
  <c r="AA2582" i="1"/>
  <c r="AA2583" i="1"/>
  <c r="AA2584" i="1"/>
  <c r="AA2585" i="1"/>
  <c r="AA2586" i="1"/>
  <c r="AA2587" i="1"/>
  <c r="AA2588" i="1"/>
  <c r="AA2589" i="1"/>
  <c r="AA2590" i="1"/>
  <c r="AA2591" i="1"/>
  <c r="AA2592" i="1"/>
  <c r="AA2593" i="1"/>
  <c r="AA2594" i="1"/>
  <c r="AA2595" i="1"/>
  <c r="AA2596" i="1"/>
  <c r="AA2597" i="1"/>
  <c r="AA2598" i="1"/>
  <c r="AA2599" i="1"/>
  <c r="AA2600" i="1"/>
  <c r="AA2601" i="1"/>
  <c r="AA2602" i="1"/>
  <c r="AA2603" i="1"/>
  <c r="AA2604" i="1"/>
  <c r="AA2605" i="1"/>
  <c r="AA2606" i="1"/>
  <c r="AA2607" i="1"/>
  <c r="AA2608" i="1"/>
  <c r="AA2609" i="1"/>
  <c r="AA2610" i="1"/>
  <c r="AA2611" i="1"/>
  <c r="AA2612" i="1"/>
  <c r="AA2613" i="1"/>
  <c r="AA2614" i="1"/>
  <c r="AA2615" i="1"/>
  <c r="AA2616" i="1"/>
  <c r="AA2617" i="1"/>
  <c r="AA2618" i="1"/>
  <c r="AA2619" i="1"/>
  <c r="AA2620" i="1"/>
  <c r="AA2621" i="1"/>
  <c r="AA2622" i="1"/>
  <c r="AA2623" i="1"/>
  <c r="AA2624" i="1"/>
  <c r="AA2625" i="1"/>
  <c r="AA2626" i="1"/>
  <c r="AA2627" i="1"/>
  <c r="AA2628" i="1"/>
  <c r="AA2629" i="1"/>
  <c r="AA2630" i="1"/>
  <c r="AA2631" i="1"/>
  <c r="AA2632" i="1"/>
  <c r="AA2633" i="1"/>
  <c r="AA2634" i="1"/>
  <c r="AA2635" i="1"/>
  <c r="AA2636" i="1"/>
  <c r="AA2637" i="1"/>
  <c r="AA2638" i="1"/>
  <c r="AA2639" i="1"/>
  <c r="AA2640" i="1"/>
  <c r="AA2641" i="1"/>
  <c r="AA2642" i="1"/>
  <c r="AA2643" i="1"/>
  <c r="AA2644" i="1"/>
  <c r="AA2645" i="1"/>
  <c r="AA2646" i="1"/>
  <c r="AA2647" i="1"/>
  <c r="AA2648" i="1"/>
  <c r="AA2649" i="1"/>
  <c r="AA2650" i="1"/>
  <c r="AA2651" i="1"/>
  <c r="AA2652" i="1"/>
  <c r="AA2653" i="1"/>
  <c r="AA2654" i="1"/>
  <c r="AA2655" i="1"/>
  <c r="AA2656" i="1"/>
  <c r="AA2657" i="1"/>
  <c r="AA2658" i="1"/>
  <c r="AA2659" i="1"/>
  <c r="AA2660" i="1"/>
  <c r="AA2661" i="1"/>
  <c r="AA2662" i="1"/>
  <c r="AA2663" i="1"/>
  <c r="AA2664" i="1"/>
  <c r="AA2665" i="1"/>
  <c r="AA2666" i="1"/>
  <c r="AA2667" i="1"/>
  <c r="AA2668" i="1"/>
  <c r="AA2669" i="1"/>
  <c r="AA2670" i="1"/>
  <c r="AA2671" i="1"/>
  <c r="AA2672" i="1"/>
  <c r="AA2673" i="1"/>
  <c r="AA2674" i="1"/>
  <c r="AA2675" i="1"/>
  <c r="AA2676" i="1"/>
  <c r="AA2677" i="1"/>
  <c r="AA2678" i="1"/>
  <c r="AA2679" i="1"/>
  <c r="AA2680" i="1"/>
  <c r="AA2681" i="1"/>
  <c r="AA2682" i="1"/>
  <c r="AA2683" i="1"/>
  <c r="AA2684" i="1"/>
  <c r="AA2685" i="1"/>
  <c r="AA2686" i="1"/>
  <c r="AA2687" i="1"/>
  <c r="AA2688" i="1"/>
  <c r="AA2689" i="1"/>
  <c r="AA2690" i="1"/>
  <c r="AA2691" i="1"/>
  <c r="AA2692" i="1"/>
  <c r="AA2693" i="1"/>
  <c r="AA2694" i="1"/>
  <c r="AA2695" i="1"/>
  <c r="AA2696" i="1"/>
  <c r="AA2697" i="1"/>
  <c r="AA2698" i="1"/>
  <c r="AA2699" i="1"/>
  <c r="AA2700" i="1"/>
  <c r="AA2701" i="1"/>
  <c r="AA2702" i="1"/>
  <c r="AA2703" i="1"/>
  <c r="AA2704" i="1"/>
  <c r="AA2705" i="1"/>
  <c r="AA2706" i="1"/>
  <c r="AA2707" i="1"/>
  <c r="AA2708" i="1"/>
  <c r="AA2709" i="1"/>
  <c r="AA2710" i="1"/>
  <c r="AA2711" i="1"/>
  <c r="AA2712" i="1"/>
  <c r="AA2713" i="1"/>
  <c r="AA2714" i="1"/>
  <c r="AA2715" i="1"/>
  <c r="AA2716" i="1"/>
  <c r="AA2717" i="1"/>
  <c r="AA2718" i="1"/>
  <c r="AA2719" i="1"/>
  <c r="AA2720" i="1"/>
  <c r="AA2721" i="1"/>
  <c r="AA2722" i="1"/>
  <c r="AA2723" i="1"/>
  <c r="AA2724" i="1"/>
  <c r="AA2725" i="1"/>
  <c r="AA2726" i="1"/>
  <c r="AA2727" i="1"/>
  <c r="AA2728" i="1"/>
  <c r="AA2729" i="1"/>
  <c r="AA2730" i="1"/>
  <c r="AA2731" i="1"/>
  <c r="AA2732" i="1"/>
  <c r="AA2733" i="1"/>
  <c r="AA2734" i="1"/>
  <c r="AA2735" i="1"/>
  <c r="AA2736" i="1"/>
  <c r="AA2737" i="1"/>
  <c r="AA2738" i="1"/>
  <c r="AA2739" i="1"/>
  <c r="AA2740" i="1"/>
  <c r="AA2741" i="1"/>
  <c r="AA2742" i="1"/>
  <c r="AA2743" i="1"/>
  <c r="AA2744" i="1"/>
  <c r="AA2745" i="1"/>
  <c r="AA2746" i="1"/>
  <c r="AA2747" i="1"/>
  <c r="AA2748" i="1"/>
  <c r="AA2749" i="1"/>
  <c r="AA2750" i="1"/>
  <c r="AA2751" i="1"/>
  <c r="AA2752" i="1"/>
  <c r="AA2753" i="1"/>
  <c r="AA2754" i="1"/>
  <c r="AA2755" i="1"/>
  <c r="AA2756" i="1"/>
  <c r="AA2757" i="1"/>
  <c r="AA2758" i="1"/>
  <c r="AA2759" i="1"/>
  <c r="AA2760" i="1"/>
  <c r="AA2761" i="1"/>
  <c r="AA2762" i="1"/>
  <c r="AA2763" i="1"/>
  <c r="AA2764" i="1"/>
  <c r="AA2765" i="1"/>
  <c r="AA2766" i="1"/>
  <c r="AA2767" i="1"/>
  <c r="AA2768" i="1"/>
  <c r="AA2769" i="1"/>
  <c r="AA2770" i="1"/>
  <c r="AA2771" i="1"/>
  <c r="AA2772" i="1"/>
  <c r="AA2773" i="1"/>
  <c r="AA2774" i="1"/>
  <c r="AA2775" i="1"/>
  <c r="AA2776" i="1"/>
  <c r="AA2777" i="1"/>
  <c r="AA2778" i="1"/>
  <c r="AA2779" i="1"/>
  <c r="AA2780" i="1"/>
  <c r="AA2781" i="1"/>
  <c r="AA2782" i="1"/>
  <c r="AA2783" i="1"/>
  <c r="AA2784" i="1"/>
  <c r="AA2785" i="1"/>
  <c r="AA2786" i="1"/>
  <c r="AA2787" i="1"/>
  <c r="AA2788" i="1"/>
  <c r="AA2789" i="1"/>
  <c r="AA2790" i="1"/>
  <c r="AA2791" i="1"/>
  <c r="AA2792" i="1"/>
  <c r="AA2793" i="1"/>
  <c r="AA2794" i="1"/>
  <c r="AA2795" i="1"/>
  <c r="AA2796" i="1"/>
  <c r="AA2797" i="1"/>
  <c r="AA2798" i="1"/>
  <c r="AA2799" i="1"/>
  <c r="AA2800" i="1"/>
  <c r="AA2801" i="1"/>
  <c r="AA2802" i="1"/>
  <c r="AA2803" i="1"/>
  <c r="AA2804" i="1"/>
  <c r="AA2805" i="1"/>
  <c r="AA2806" i="1"/>
  <c r="AA2807" i="1"/>
  <c r="AA2808" i="1"/>
  <c r="AA2809" i="1"/>
  <c r="AA2810" i="1"/>
  <c r="AA2811" i="1"/>
  <c r="AA2812" i="1"/>
  <c r="AA2813" i="1"/>
  <c r="AA2814" i="1"/>
  <c r="AA2815" i="1"/>
  <c r="AA2816" i="1"/>
  <c r="AA2817" i="1"/>
  <c r="AA2818" i="1"/>
  <c r="AA2819" i="1"/>
  <c r="AA2820" i="1"/>
  <c r="AA2821" i="1"/>
  <c r="AA2822" i="1"/>
  <c r="AA2823" i="1"/>
  <c r="AA2824" i="1"/>
  <c r="AA2825" i="1"/>
  <c r="AA2826" i="1"/>
  <c r="AA2827" i="1"/>
  <c r="AA2828" i="1"/>
  <c r="AA2829" i="1"/>
  <c r="AA2830" i="1"/>
  <c r="AA2831" i="1"/>
  <c r="AA2832" i="1"/>
  <c r="AA2833" i="1"/>
  <c r="AA2834" i="1"/>
  <c r="AA2835" i="1"/>
  <c r="AA2836" i="1"/>
  <c r="AA2837" i="1"/>
  <c r="AA2838" i="1"/>
  <c r="AA2839" i="1"/>
  <c r="AA2840" i="1"/>
  <c r="AA2841" i="1"/>
  <c r="AA2842" i="1"/>
  <c r="AA2843" i="1"/>
  <c r="AA2844" i="1"/>
  <c r="AA2845" i="1"/>
  <c r="AA2846" i="1"/>
  <c r="AA2847" i="1"/>
  <c r="AA2848" i="1"/>
  <c r="AA2849" i="1"/>
  <c r="AA2850" i="1"/>
  <c r="AA2851" i="1"/>
  <c r="AA2852" i="1"/>
  <c r="AA2853" i="1"/>
  <c r="AA2854" i="1"/>
  <c r="AA2855" i="1"/>
  <c r="AA2856" i="1"/>
  <c r="AA2857" i="1"/>
  <c r="AA2858" i="1"/>
  <c r="AA2859" i="1"/>
  <c r="AA2860" i="1"/>
  <c r="AA2861" i="1"/>
  <c r="AA2862" i="1"/>
  <c r="AA2863" i="1"/>
  <c r="AA2864" i="1"/>
  <c r="AA2865" i="1"/>
  <c r="AA2866" i="1"/>
  <c r="AA2867" i="1"/>
  <c r="AA2868" i="1"/>
  <c r="AA2869" i="1"/>
  <c r="AA2870" i="1"/>
  <c r="AA2871" i="1"/>
  <c r="AA2872" i="1"/>
  <c r="AA2873" i="1"/>
  <c r="AA2874" i="1"/>
  <c r="AA2875" i="1"/>
  <c r="AA2876" i="1"/>
  <c r="AA2877" i="1"/>
  <c r="AA2878" i="1"/>
  <c r="AA2879" i="1"/>
  <c r="AA2880" i="1"/>
  <c r="AA2881" i="1"/>
  <c r="AA2882" i="1"/>
  <c r="AA2883" i="1"/>
  <c r="AA2884" i="1"/>
  <c r="AA2885" i="1"/>
  <c r="AA2886" i="1"/>
  <c r="AA2887" i="1"/>
  <c r="AA2888" i="1"/>
  <c r="AA2889" i="1"/>
  <c r="AA2890" i="1"/>
  <c r="AA2891" i="1"/>
  <c r="AA2892" i="1"/>
  <c r="AA2893" i="1"/>
  <c r="AA2894" i="1"/>
  <c r="AA2895" i="1"/>
  <c r="AA2896" i="1"/>
  <c r="AA2897" i="1"/>
  <c r="AA2898" i="1"/>
  <c r="AA2899" i="1"/>
  <c r="AA2900" i="1"/>
  <c r="AA2901" i="1"/>
  <c r="AA2902" i="1"/>
  <c r="AA2903" i="1"/>
  <c r="AA2904" i="1"/>
  <c r="AA2905" i="1"/>
  <c r="AA2906" i="1"/>
  <c r="AA2907" i="1"/>
  <c r="AA2908" i="1"/>
  <c r="AA2909" i="1"/>
  <c r="AA2910" i="1"/>
  <c r="AA2911" i="1"/>
  <c r="AA2912" i="1"/>
  <c r="AA2913" i="1"/>
  <c r="AA2914" i="1"/>
  <c r="AA2915" i="1"/>
  <c r="AA2916" i="1"/>
  <c r="AA2917" i="1"/>
  <c r="AA2918" i="1"/>
  <c r="AA2919" i="1"/>
  <c r="AA2920" i="1"/>
  <c r="AA2921" i="1"/>
  <c r="AA2922" i="1"/>
  <c r="AA2923" i="1"/>
  <c r="AA2924" i="1"/>
  <c r="AA2925" i="1"/>
  <c r="AA2926" i="1"/>
  <c r="AA2927" i="1"/>
  <c r="AA2928" i="1"/>
  <c r="AA2929" i="1"/>
  <c r="AA2930" i="1"/>
  <c r="AA2931" i="1"/>
  <c r="AA2932" i="1"/>
  <c r="AA2933" i="1"/>
  <c r="AA2934" i="1"/>
  <c r="AA2935" i="1"/>
  <c r="AA2936" i="1"/>
  <c r="AA2937" i="1"/>
  <c r="AA2938" i="1"/>
  <c r="AA2939" i="1"/>
  <c r="AA2940" i="1"/>
  <c r="AA2941" i="1"/>
  <c r="AA2942" i="1"/>
  <c r="AA2943" i="1"/>
  <c r="AA2944" i="1"/>
  <c r="AA2945" i="1"/>
  <c r="AA2946" i="1"/>
  <c r="AA2947" i="1"/>
  <c r="AA2948" i="1"/>
  <c r="AA2949" i="1"/>
  <c r="AA2950" i="1"/>
  <c r="AA2951" i="1"/>
  <c r="AA2952" i="1"/>
  <c r="AA2953" i="1"/>
  <c r="AA2954" i="1"/>
  <c r="AA2955" i="1"/>
  <c r="AA2956" i="1"/>
  <c r="AA2957" i="1"/>
  <c r="AA2958" i="1"/>
  <c r="AA2959" i="1"/>
  <c r="AA2960" i="1"/>
  <c r="AA2961" i="1"/>
  <c r="AA2962" i="1"/>
  <c r="AA2963" i="1"/>
  <c r="AA2964" i="1"/>
  <c r="AA2965" i="1"/>
  <c r="AA2966" i="1"/>
  <c r="AA2967" i="1"/>
  <c r="AA2968" i="1"/>
  <c r="AA2969" i="1"/>
  <c r="AA2970" i="1"/>
  <c r="AA2971" i="1"/>
  <c r="AA2972" i="1"/>
  <c r="AA2973" i="1"/>
  <c r="AA2974" i="1"/>
  <c r="AA2975" i="1"/>
  <c r="AA2976" i="1"/>
  <c r="AA2977" i="1"/>
  <c r="AA2978" i="1"/>
  <c r="AA2979" i="1"/>
  <c r="AA2980" i="1"/>
  <c r="AA2981" i="1"/>
  <c r="AA2982" i="1"/>
  <c r="AA2983" i="1"/>
  <c r="AA2984" i="1"/>
  <c r="AA2985" i="1"/>
  <c r="AA2986" i="1"/>
  <c r="AA2987" i="1"/>
  <c r="AA2988" i="1"/>
  <c r="AA2989" i="1"/>
  <c r="AA2990" i="1"/>
  <c r="AA2991" i="1"/>
  <c r="AA2992" i="1"/>
  <c r="AA2993" i="1"/>
  <c r="AA2994" i="1"/>
  <c r="AA2995" i="1"/>
  <c r="AA2996" i="1"/>
  <c r="AA2997" i="1"/>
  <c r="AA2998" i="1"/>
  <c r="AA2999" i="1"/>
  <c r="AA3000" i="1"/>
  <c r="AA3001" i="1"/>
  <c r="AA3002" i="1"/>
  <c r="AA3003" i="1"/>
  <c r="AA3004" i="1"/>
  <c r="AA3005" i="1"/>
  <c r="AA3006" i="1"/>
  <c r="AA3007" i="1"/>
  <c r="AA3008" i="1"/>
  <c r="AA3009" i="1"/>
  <c r="AA3010" i="1"/>
  <c r="AA3011" i="1"/>
  <c r="AA3012" i="1"/>
  <c r="AA3013" i="1"/>
  <c r="AA3014" i="1"/>
  <c r="AA3015" i="1"/>
  <c r="AA3016" i="1"/>
  <c r="AA3017" i="1"/>
  <c r="AA3018" i="1"/>
  <c r="AA3019" i="1"/>
  <c r="AA3020" i="1"/>
  <c r="AA3021" i="1"/>
  <c r="AA3022" i="1"/>
  <c r="AA3023" i="1"/>
  <c r="AA3024" i="1"/>
  <c r="AA3025" i="1"/>
  <c r="AA3026" i="1"/>
  <c r="AA3027" i="1"/>
  <c r="AA3028" i="1"/>
  <c r="AA3029" i="1"/>
  <c r="AA3030" i="1"/>
  <c r="AA3031" i="1"/>
  <c r="AA3032" i="1"/>
  <c r="AA3033" i="1"/>
  <c r="AA3034" i="1"/>
  <c r="AA3035" i="1"/>
  <c r="AA3036" i="1"/>
  <c r="AA3037" i="1"/>
  <c r="AA3038" i="1"/>
  <c r="AA3039" i="1"/>
  <c r="AA3040" i="1"/>
  <c r="AA3041" i="1"/>
  <c r="AA3042" i="1"/>
  <c r="AA3043" i="1"/>
  <c r="AA3044" i="1"/>
  <c r="AA3045" i="1"/>
  <c r="AA3046" i="1"/>
  <c r="AA3047" i="1"/>
  <c r="AA3048" i="1"/>
  <c r="AA3049" i="1"/>
  <c r="AA3050" i="1"/>
  <c r="AA3051" i="1"/>
  <c r="AA3052" i="1"/>
  <c r="AA3053" i="1"/>
  <c r="AA3054" i="1"/>
  <c r="AA3055" i="1"/>
  <c r="AA3056" i="1"/>
  <c r="AA3057" i="1"/>
  <c r="AA3058" i="1"/>
  <c r="AA3059" i="1"/>
  <c r="AA3060" i="1"/>
  <c r="AA3061" i="1"/>
  <c r="AA3062" i="1"/>
  <c r="AA3063" i="1"/>
  <c r="AA3064" i="1"/>
  <c r="AA3065" i="1"/>
  <c r="AA3066" i="1"/>
  <c r="AA3067" i="1"/>
  <c r="AA3068" i="1"/>
  <c r="AA3069" i="1"/>
  <c r="AA3070" i="1"/>
  <c r="AA3071" i="1"/>
  <c r="AA3072" i="1"/>
  <c r="AA3073" i="1"/>
  <c r="AA3074" i="1"/>
  <c r="AA3075" i="1"/>
  <c r="AA3076" i="1"/>
  <c r="AA3077" i="1"/>
  <c r="AA3078" i="1"/>
  <c r="AA3079" i="1"/>
  <c r="AA3080" i="1"/>
  <c r="AA3081" i="1"/>
  <c r="AA3082" i="1"/>
  <c r="AA3083" i="1"/>
  <c r="AA3084" i="1"/>
  <c r="AA3085" i="1"/>
  <c r="AA3086" i="1"/>
  <c r="AA3087" i="1"/>
  <c r="AA3088" i="1"/>
  <c r="AA3089" i="1"/>
  <c r="AA3090" i="1"/>
  <c r="AA3091" i="1"/>
  <c r="AA3092" i="1"/>
  <c r="AA3093" i="1"/>
  <c r="AA3094" i="1"/>
  <c r="AA3095" i="1"/>
  <c r="AA3096" i="1"/>
  <c r="AA3097" i="1"/>
  <c r="AA3098" i="1"/>
  <c r="AA3099" i="1"/>
  <c r="AA3100" i="1"/>
  <c r="AA3101" i="1"/>
  <c r="AA3102" i="1"/>
  <c r="AA3103" i="1"/>
  <c r="AA3104" i="1"/>
  <c r="AA3105" i="1"/>
  <c r="AA3106" i="1"/>
  <c r="AA3107" i="1"/>
  <c r="AA3108" i="1"/>
  <c r="AA3109" i="1"/>
  <c r="AA3110" i="1"/>
  <c r="AA3111" i="1"/>
  <c r="AA3112" i="1"/>
  <c r="AA3113" i="1"/>
  <c r="AA3114" i="1"/>
  <c r="AA3115" i="1"/>
  <c r="AA3116" i="1"/>
  <c r="AA3117" i="1"/>
  <c r="AA3118" i="1"/>
  <c r="AA3119" i="1"/>
  <c r="AA3120" i="1"/>
  <c r="AA3121" i="1"/>
  <c r="AA3122" i="1"/>
  <c r="AA3123" i="1"/>
  <c r="AA3124" i="1"/>
  <c r="AA3125" i="1"/>
  <c r="AA3126" i="1"/>
  <c r="AA3127" i="1"/>
  <c r="AA3128" i="1"/>
  <c r="AA3129" i="1"/>
  <c r="AA3130" i="1"/>
  <c r="AA3131" i="1"/>
  <c r="AA3132" i="1"/>
  <c r="AA3133" i="1"/>
  <c r="AA3134" i="1"/>
  <c r="AA3135" i="1"/>
  <c r="AA3136" i="1"/>
  <c r="AA3137" i="1"/>
  <c r="AA3138" i="1"/>
  <c r="AA3139" i="1"/>
  <c r="AA3140" i="1"/>
  <c r="AA3141" i="1"/>
  <c r="AA3142" i="1"/>
  <c r="AA3143" i="1"/>
  <c r="AA3144" i="1"/>
  <c r="AA3145" i="1"/>
  <c r="AA3146" i="1"/>
  <c r="AA3147" i="1"/>
  <c r="AA3148" i="1"/>
  <c r="AA3149" i="1"/>
  <c r="AA3150" i="1"/>
  <c r="AA3151" i="1"/>
  <c r="AA3152" i="1"/>
  <c r="AA3153" i="1"/>
  <c r="AA3154" i="1"/>
  <c r="AA3155" i="1"/>
  <c r="AA3156" i="1"/>
  <c r="AA3157" i="1"/>
  <c r="AA3158" i="1"/>
  <c r="AA3159" i="1"/>
  <c r="AA3160" i="1"/>
  <c r="AA3161" i="1"/>
  <c r="AA3162" i="1"/>
  <c r="AA3163" i="1"/>
  <c r="AA3164" i="1"/>
  <c r="AA3165" i="1"/>
  <c r="AA3166" i="1"/>
  <c r="AA3167" i="1"/>
  <c r="AA3168" i="1"/>
  <c r="AA3169" i="1"/>
  <c r="AA3170" i="1"/>
  <c r="AA3171" i="1"/>
  <c r="AA3172" i="1"/>
  <c r="AA3173" i="1"/>
  <c r="AA3174" i="1"/>
  <c r="AA3175" i="1"/>
  <c r="AA3176" i="1"/>
  <c r="AA3177" i="1"/>
  <c r="AA3178" i="1"/>
  <c r="AA3179" i="1"/>
  <c r="AA3180" i="1"/>
  <c r="AA3181" i="1"/>
  <c r="AA3182" i="1"/>
  <c r="AA3183" i="1"/>
  <c r="AA3184" i="1"/>
  <c r="AA3185" i="1"/>
  <c r="AA3186" i="1"/>
  <c r="AA3187" i="1"/>
  <c r="AA3188" i="1"/>
  <c r="AA3189" i="1"/>
  <c r="AA3190" i="1"/>
  <c r="AA3191" i="1"/>
  <c r="AA3192" i="1"/>
  <c r="AA3193" i="1"/>
  <c r="AA3194" i="1"/>
  <c r="AA3195" i="1"/>
  <c r="AA3196" i="1"/>
  <c r="AA3197" i="1"/>
  <c r="AA3198" i="1"/>
  <c r="AA3199" i="1"/>
  <c r="AA3200" i="1"/>
  <c r="AA3201" i="1"/>
  <c r="AA3202" i="1"/>
  <c r="AA3203" i="1"/>
  <c r="AA3204" i="1"/>
  <c r="AA3205" i="1"/>
  <c r="AA3206" i="1"/>
  <c r="AA3207" i="1"/>
  <c r="AA3208" i="1"/>
  <c r="AA3209" i="1"/>
  <c r="AA3210" i="1"/>
  <c r="AA3211" i="1"/>
  <c r="AA3212" i="1"/>
  <c r="AA3213" i="1"/>
  <c r="AA3214" i="1"/>
  <c r="AA3215" i="1"/>
  <c r="AA3216" i="1"/>
  <c r="AA3217" i="1"/>
  <c r="AA3218" i="1"/>
  <c r="AA3219" i="1"/>
  <c r="AA3220" i="1"/>
  <c r="AA3221" i="1"/>
  <c r="AA3222" i="1"/>
  <c r="AA3223" i="1"/>
  <c r="AA3224" i="1"/>
  <c r="AA3225" i="1"/>
  <c r="AA3226" i="1"/>
  <c r="AA3227" i="1"/>
  <c r="AA3228" i="1"/>
  <c r="AA3229" i="1"/>
  <c r="AA3230" i="1"/>
  <c r="AA3231" i="1"/>
  <c r="AA3232" i="1"/>
  <c r="AA3233" i="1"/>
  <c r="AA3234" i="1"/>
  <c r="AA3235" i="1"/>
  <c r="AA3236" i="1"/>
  <c r="AA3237" i="1"/>
  <c r="AA3238" i="1"/>
  <c r="AA3239" i="1"/>
  <c r="AA3240" i="1"/>
  <c r="AA3241" i="1"/>
  <c r="AA3242" i="1"/>
  <c r="AA3243" i="1"/>
  <c r="AA3244" i="1"/>
  <c r="AA3245" i="1"/>
  <c r="AA3246" i="1"/>
  <c r="AA3247" i="1"/>
  <c r="AA3248" i="1"/>
  <c r="AA3249" i="1"/>
  <c r="AA3250" i="1"/>
  <c r="AA3251" i="1"/>
  <c r="AA3252" i="1"/>
  <c r="AA3253" i="1"/>
  <c r="AA3254" i="1"/>
  <c r="AA3255" i="1"/>
  <c r="AA3256" i="1"/>
  <c r="AA3257" i="1"/>
  <c r="AA3258" i="1"/>
  <c r="AA3259" i="1"/>
  <c r="AA3260" i="1"/>
  <c r="AA3261" i="1"/>
  <c r="AA3262" i="1"/>
  <c r="AA3263" i="1"/>
  <c r="AA3264" i="1"/>
  <c r="AA3265" i="1"/>
  <c r="AA3266" i="1"/>
  <c r="AA3267" i="1"/>
  <c r="AA3268" i="1"/>
  <c r="AA3269" i="1"/>
  <c r="AA3270" i="1"/>
  <c r="AA3271" i="1"/>
  <c r="AA3272" i="1"/>
  <c r="AA3273" i="1"/>
  <c r="AA3274" i="1"/>
  <c r="AA3275" i="1"/>
  <c r="AA3276" i="1"/>
  <c r="AA3277" i="1"/>
  <c r="AA3278" i="1"/>
  <c r="AA3279" i="1"/>
  <c r="AA3280" i="1"/>
  <c r="AA3281" i="1"/>
  <c r="AA3282" i="1"/>
  <c r="AA3283" i="1"/>
  <c r="AA3284" i="1"/>
  <c r="AA3285" i="1"/>
  <c r="AA3286" i="1"/>
  <c r="AA3287" i="1"/>
  <c r="AA3288" i="1"/>
  <c r="AA3289" i="1"/>
  <c r="AA3290" i="1"/>
  <c r="AA3291" i="1"/>
  <c r="AA3292" i="1"/>
  <c r="AA3293" i="1"/>
  <c r="AA3294" i="1"/>
  <c r="AA3295" i="1"/>
  <c r="AA3296" i="1"/>
  <c r="AA3297" i="1"/>
  <c r="AA3298" i="1"/>
  <c r="AA3299" i="1"/>
  <c r="AA3300" i="1"/>
  <c r="AA3301" i="1"/>
  <c r="AA3302" i="1"/>
  <c r="AA3303" i="1"/>
  <c r="AA3304" i="1"/>
  <c r="AA3305" i="1"/>
  <c r="AA3306" i="1"/>
  <c r="AA3307" i="1"/>
  <c r="AA3308" i="1"/>
  <c r="AA3309" i="1"/>
  <c r="AA3310" i="1"/>
  <c r="AA3311" i="1"/>
  <c r="AA3312" i="1"/>
  <c r="AA3313" i="1"/>
  <c r="AA3314" i="1"/>
  <c r="AA3315" i="1"/>
  <c r="AA3316" i="1"/>
  <c r="AA3317" i="1"/>
  <c r="AA3318" i="1"/>
  <c r="AA3319" i="1"/>
  <c r="AA3320" i="1"/>
  <c r="AA3321" i="1"/>
  <c r="AA3322" i="1"/>
  <c r="AA3323" i="1"/>
  <c r="AA3324" i="1"/>
  <c r="AA3325" i="1"/>
  <c r="AA3326" i="1"/>
  <c r="AA3327" i="1"/>
  <c r="AA3328" i="1"/>
  <c r="AA3329" i="1"/>
  <c r="AA3330" i="1"/>
  <c r="AA3331" i="1"/>
  <c r="AA3332" i="1"/>
  <c r="AA3333" i="1"/>
  <c r="AA3334" i="1"/>
  <c r="AA3335" i="1"/>
  <c r="AA3336" i="1"/>
  <c r="AA3337" i="1"/>
  <c r="AA3338" i="1"/>
  <c r="AA3339" i="1"/>
  <c r="AA3340" i="1"/>
  <c r="AA3341" i="1"/>
  <c r="AA3342" i="1"/>
  <c r="AA3343" i="1"/>
  <c r="AA3344" i="1"/>
  <c r="AA3345" i="1"/>
  <c r="AA3346" i="1"/>
  <c r="AA3347" i="1"/>
  <c r="AA3348" i="1"/>
  <c r="AA3349" i="1"/>
  <c r="AA3350" i="1"/>
  <c r="AA3351" i="1"/>
  <c r="AA3352" i="1"/>
  <c r="AA3353" i="1"/>
  <c r="AA3354" i="1"/>
  <c r="AA3355" i="1"/>
  <c r="AA3356" i="1"/>
  <c r="AA3357" i="1"/>
  <c r="AA3358" i="1"/>
  <c r="AA3359" i="1"/>
  <c r="AA3360" i="1"/>
  <c r="AA3361" i="1"/>
  <c r="AA3362" i="1"/>
  <c r="AA3363" i="1"/>
  <c r="AA3364" i="1"/>
  <c r="AA3365" i="1"/>
  <c r="AA3366" i="1"/>
  <c r="AA3367" i="1"/>
  <c r="AA3368" i="1"/>
  <c r="AA3369" i="1"/>
  <c r="AA3370" i="1"/>
  <c r="AA3371" i="1"/>
  <c r="AA3372" i="1"/>
  <c r="AA3373" i="1"/>
  <c r="AA3374" i="1"/>
  <c r="AA3375" i="1"/>
  <c r="AA3376" i="1"/>
  <c r="AA3377" i="1"/>
  <c r="AA3378" i="1"/>
  <c r="AA3379" i="1"/>
  <c r="AA3380" i="1"/>
  <c r="AA3381" i="1"/>
  <c r="AA3382" i="1"/>
  <c r="AA3383" i="1"/>
  <c r="AA3384" i="1"/>
  <c r="AA3385" i="1"/>
  <c r="AA3386" i="1"/>
  <c r="AA3387" i="1"/>
  <c r="AA3388" i="1"/>
  <c r="AA3389" i="1"/>
  <c r="AA3390" i="1"/>
  <c r="AA3391" i="1"/>
  <c r="AA3392" i="1"/>
  <c r="AA3393" i="1"/>
  <c r="AA3394" i="1"/>
  <c r="AA3395" i="1"/>
  <c r="AA3396" i="1"/>
  <c r="AA3397" i="1"/>
  <c r="AA3398" i="1"/>
  <c r="AA3399" i="1"/>
  <c r="AA3400" i="1"/>
  <c r="AA3401" i="1"/>
  <c r="AA3402" i="1"/>
  <c r="AA3403" i="1"/>
  <c r="AA3404" i="1"/>
  <c r="AA3405" i="1"/>
  <c r="AA3406" i="1"/>
  <c r="AA3407" i="1"/>
  <c r="AA3408" i="1"/>
  <c r="AA3409" i="1"/>
  <c r="AA3410" i="1"/>
  <c r="AA3411" i="1"/>
  <c r="AA3412" i="1"/>
  <c r="AA3413" i="1"/>
  <c r="AA3414" i="1"/>
  <c r="AA3415" i="1"/>
  <c r="AA3416" i="1"/>
  <c r="AA3417" i="1"/>
  <c r="AA3418" i="1"/>
  <c r="AA3419" i="1"/>
  <c r="AA3420" i="1"/>
  <c r="AA3421" i="1"/>
  <c r="AA3422" i="1"/>
  <c r="AA3423" i="1"/>
  <c r="AA3424" i="1"/>
  <c r="AA3425" i="1"/>
  <c r="AA3426" i="1"/>
  <c r="AA3427" i="1"/>
  <c r="AA3428" i="1"/>
  <c r="AA3429" i="1"/>
  <c r="AA3430" i="1"/>
  <c r="AA3431" i="1"/>
  <c r="AA3432" i="1"/>
  <c r="AA3433" i="1"/>
  <c r="AA3434" i="1"/>
  <c r="AA3435" i="1"/>
  <c r="AA3436" i="1"/>
  <c r="AA3437" i="1"/>
  <c r="AA3438" i="1"/>
  <c r="AA3439" i="1"/>
  <c r="AA3440" i="1"/>
  <c r="AA3441" i="1"/>
  <c r="AA3442" i="1"/>
  <c r="AA3443" i="1"/>
  <c r="AA3444" i="1"/>
  <c r="AA3445" i="1"/>
  <c r="AA3446" i="1"/>
  <c r="AA3447" i="1"/>
  <c r="AA3448" i="1"/>
  <c r="AA3449" i="1"/>
  <c r="AA3450" i="1"/>
  <c r="AA3451" i="1"/>
  <c r="AA3452" i="1"/>
  <c r="AA3453" i="1"/>
  <c r="AA3454" i="1"/>
  <c r="AA3455" i="1"/>
  <c r="AA3456" i="1"/>
  <c r="AA3457" i="1"/>
  <c r="AA3458" i="1"/>
  <c r="AA3459" i="1"/>
  <c r="AA3460" i="1"/>
  <c r="AA3461" i="1"/>
  <c r="AA3462" i="1"/>
  <c r="AA3463" i="1"/>
  <c r="AA3464" i="1"/>
  <c r="AA3465" i="1"/>
  <c r="AA3466" i="1"/>
  <c r="AA3467" i="1"/>
  <c r="AA3468" i="1"/>
  <c r="AA3469" i="1"/>
  <c r="AA3470" i="1"/>
  <c r="AA3471" i="1"/>
  <c r="AA3472" i="1"/>
  <c r="AA3473" i="1"/>
  <c r="AA3474" i="1"/>
  <c r="AA3475" i="1"/>
  <c r="AA3476" i="1"/>
  <c r="AA3477" i="1"/>
  <c r="AA3478" i="1"/>
  <c r="AA3479" i="1"/>
  <c r="AA3480" i="1"/>
  <c r="AA3481" i="1"/>
  <c r="AA3482" i="1"/>
  <c r="AA3483" i="1"/>
  <c r="AA3484" i="1"/>
  <c r="AA3485" i="1"/>
  <c r="AA3486" i="1"/>
  <c r="AA3487" i="1"/>
  <c r="AA3488" i="1"/>
  <c r="AA3489" i="1"/>
  <c r="AA3490" i="1"/>
  <c r="AA3491" i="1"/>
  <c r="AA3492" i="1"/>
  <c r="AA3493" i="1"/>
  <c r="AA3494" i="1"/>
  <c r="AA3495" i="1"/>
  <c r="AA3496" i="1"/>
  <c r="AA3497" i="1"/>
  <c r="AA3498" i="1"/>
  <c r="AA3499" i="1"/>
  <c r="AA3500" i="1"/>
  <c r="AA3501" i="1"/>
  <c r="AA3502" i="1"/>
  <c r="AA3503" i="1"/>
  <c r="AA3504" i="1"/>
  <c r="AA3505" i="1"/>
  <c r="AA3506" i="1"/>
  <c r="AA3507" i="1"/>
  <c r="AA3508" i="1"/>
  <c r="AA3509" i="1"/>
  <c r="AA3510" i="1"/>
  <c r="AA3511" i="1"/>
  <c r="AA3512" i="1"/>
  <c r="AA3513" i="1"/>
  <c r="AA3514" i="1"/>
  <c r="AA3515" i="1"/>
  <c r="AA3516" i="1"/>
  <c r="AA3517" i="1"/>
  <c r="AA3518" i="1"/>
  <c r="AA3519" i="1"/>
  <c r="AA3520" i="1"/>
  <c r="AA3521" i="1"/>
  <c r="AA3522" i="1"/>
  <c r="AA3523" i="1"/>
  <c r="AA3524" i="1"/>
  <c r="AA3525" i="1"/>
  <c r="AA3526" i="1"/>
  <c r="AA3527" i="1"/>
  <c r="AA3528" i="1"/>
  <c r="AA3529" i="1"/>
  <c r="AA3530"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B9" i="7" a="1"/>
  <c r="G9" i="7" a="1"/>
  <c r="I9" i="7" a="1"/>
  <c r="E9" i="7" a="1"/>
  <c r="F9" i="7" a="1"/>
  <c r="H9" i="7" a="1"/>
  <c r="C9" i="7" a="1"/>
  <c r="G27" i="1" l="1"/>
  <c r="I9" i="7"/>
  <c r="G9" i="7"/>
  <c r="E9" i="7"/>
  <c r="H9" i="7"/>
  <c r="C9" i="7"/>
  <c r="B9" i="7"/>
  <c r="F9" i="7"/>
  <c r="O11" i="7"/>
  <c r="D6" i="7"/>
  <c r="M6" i="7"/>
  <c r="L6" i="7"/>
  <c r="K6" i="7"/>
  <c r="B10" i="7" a="1"/>
  <c r="G10" i="7" a="1"/>
  <c r="E10" i="7" a="1"/>
  <c r="K10" i="7" a="1"/>
  <c r="F10" i="7" a="1"/>
  <c r="H10" i="7" a="1"/>
  <c r="M10" i="7" a="1"/>
  <c r="L10" i="7" a="1"/>
  <c r="I10" i="7" a="1"/>
  <c r="D10" i="7" a="1"/>
  <c r="C10" i="7" a="1"/>
  <c r="K10" i="7" l="1"/>
  <c r="M10" i="7"/>
  <c r="D10" i="7"/>
  <c r="L10" i="7"/>
  <c r="F10" i="7"/>
  <c r="B10" i="7"/>
  <c r="I10" i="7"/>
  <c r="G10" i="7"/>
  <c r="E10" i="7"/>
  <c r="C10" i="7"/>
  <c r="H10" i="7"/>
  <c r="O12" i="7"/>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AJ1005" i="1"/>
  <c r="AJ1006" i="1"/>
  <c r="AJ1007" i="1"/>
  <c r="AJ1008" i="1"/>
  <c r="AJ1009" i="1"/>
  <c r="AJ1010" i="1"/>
  <c r="AJ1011" i="1"/>
  <c r="AJ1012" i="1"/>
  <c r="AJ1013" i="1"/>
  <c r="AJ1014" i="1"/>
  <c r="AJ1015" i="1"/>
  <c r="AJ1016" i="1"/>
  <c r="AJ1017" i="1"/>
  <c r="AJ1018" i="1"/>
  <c r="AJ1019" i="1"/>
  <c r="AJ1020" i="1"/>
  <c r="AJ1021" i="1"/>
  <c r="AJ1022" i="1"/>
  <c r="AJ1023" i="1"/>
  <c r="AJ1024" i="1"/>
  <c r="AJ1025" i="1"/>
  <c r="AJ1026" i="1"/>
  <c r="AJ1027" i="1"/>
  <c r="AJ1028" i="1"/>
  <c r="AJ1029" i="1"/>
  <c r="AJ1030" i="1"/>
  <c r="AJ1031" i="1"/>
  <c r="AJ1032" i="1"/>
  <c r="AJ1033" i="1"/>
  <c r="AJ1034" i="1"/>
  <c r="AJ1035" i="1"/>
  <c r="AJ1036" i="1"/>
  <c r="AJ1037" i="1"/>
  <c r="AJ1038" i="1"/>
  <c r="AJ1039" i="1"/>
  <c r="AJ1040" i="1"/>
  <c r="AJ1041" i="1"/>
  <c r="AJ1042" i="1"/>
  <c r="AJ1043" i="1"/>
  <c r="AJ1044" i="1"/>
  <c r="AJ1045" i="1"/>
  <c r="AJ1046" i="1"/>
  <c r="AJ1047" i="1"/>
  <c r="AJ1048" i="1"/>
  <c r="AJ1049" i="1"/>
  <c r="AJ1050" i="1"/>
  <c r="AJ1051" i="1"/>
  <c r="AJ1052" i="1"/>
  <c r="AJ1053" i="1"/>
  <c r="AJ1054" i="1"/>
  <c r="AJ1055" i="1"/>
  <c r="AJ1056" i="1"/>
  <c r="AJ1057" i="1"/>
  <c r="AJ1058" i="1"/>
  <c r="AJ1059" i="1"/>
  <c r="AJ1060" i="1"/>
  <c r="AJ1061" i="1"/>
  <c r="AJ1062" i="1"/>
  <c r="AJ1063" i="1"/>
  <c r="AJ1064" i="1"/>
  <c r="AJ1065" i="1"/>
  <c r="AJ1066" i="1"/>
  <c r="AJ1067" i="1"/>
  <c r="AJ1068" i="1"/>
  <c r="AJ1069" i="1"/>
  <c r="AJ1070" i="1"/>
  <c r="AJ1071" i="1"/>
  <c r="AJ1072" i="1"/>
  <c r="AJ1073" i="1"/>
  <c r="AJ1074" i="1"/>
  <c r="AJ1075" i="1"/>
  <c r="AJ1076" i="1"/>
  <c r="AJ1077" i="1"/>
  <c r="AJ1078" i="1"/>
  <c r="AJ1079" i="1"/>
  <c r="AJ1080" i="1"/>
  <c r="AJ1081" i="1"/>
  <c r="AJ1082" i="1"/>
  <c r="AJ1083" i="1"/>
  <c r="AJ1084" i="1"/>
  <c r="AJ1085" i="1"/>
  <c r="AJ1086" i="1"/>
  <c r="AJ1087" i="1"/>
  <c r="AJ1088" i="1"/>
  <c r="AJ1089" i="1"/>
  <c r="AJ1090" i="1"/>
  <c r="AJ1091" i="1"/>
  <c r="AJ1092" i="1"/>
  <c r="AJ1093" i="1"/>
  <c r="AJ1094" i="1"/>
  <c r="AJ1095" i="1"/>
  <c r="AJ1096" i="1"/>
  <c r="AJ1097" i="1"/>
  <c r="AJ1098" i="1"/>
  <c r="AJ1099" i="1"/>
  <c r="AJ1100" i="1"/>
  <c r="AJ1101" i="1"/>
  <c r="AJ1102" i="1"/>
  <c r="AJ1103" i="1"/>
  <c r="AJ1104" i="1"/>
  <c r="AJ1105" i="1"/>
  <c r="AJ1106" i="1"/>
  <c r="AJ1107" i="1"/>
  <c r="AJ1108" i="1"/>
  <c r="AJ1109" i="1"/>
  <c r="AJ1110" i="1"/>
  <c r="AJ1111" i="1"/>
  <c r="AJ1112" i="1"/>
  <c r="AJ1113" i="1"/>
  <c r="AJ1114" i="1"/>
  <c r="AJ1115" i="1"/>
  <c r="AJ1116" i="1"/>
  <c r="AJ1117" i="1"/>
  <c r="AJ1118" i="1"/>
  <c r="AJ1119" i="1"/>
  <c r="AJ1120" i="1"/>
  <c r="AJ1121" i="1"/>
  <c r="AJ1122" i="1"/>
  <c r="AJ1123" i="1"/>
  <c r="AJ1124" i="1"/>
  <c r="AJ1125" i="1"/>
  <c r="AJ1126" i="1"/>
  <c r="AJ1127" i="1"/>
  <c r="AJ1128" i="1"/>
  <c r="AJ1129" i="1"/>
  <c r="AJ1130" i="1"/>
  <c r="AJ1131" i="1"/>
  <c r="AJ1132" i="1"/>
  <c r="AJ1133" i="1"/>
  <c r="AJ1134" i="1"/>
  <c r="AJ1135" i="1"/>
  <c r="AJ1136" i="1"/>
  <c r="AJ1137" i="1"/>
  <c r="AJ1138" i="1"/>
  <c r="AJ1139" i="1"/>
  <c r="AJ1140" i="1"/>
  <c r="AJ1141" i="1"/>
  <c r="AJ1142" i="1"/>
  <c r="AJ1143" i="1"/>
  <c r="AJ1144" i="1"/>
  <c r="AJ1145" i="1"/>
  <c r="AJ1146" i="1"/>
  <c r="AJ1147" i="1"/>
  <c r="AJ1148" i="1"/>
  <c r="AJ1149" i="1"/>
  <c r="AJ1150" i="1"/>
  <c r="AJ1151" i="1"/>
  <c r="AJ1152" i="1"/>
  <c r="AJ1153" i="1"/>
  <c r="AJ1154" i="1"/>
  <c r="AJ1155" i="1"/>
  <c r="AJ1156" i="1"/>
  <c r="AJ1157" i="1"/>
  <c r="AJ1158" i="1"/>
  <c r="AJ1159" i="1"/>
  <c r="AJ1160" i="1"/>
  <c r="AJ1161" i="1"/>
  <c r="AJ1162" i="1"/>
  <c r="AJ1163" i="1"/>
  <c r="AJ1164" i="1"/>
  <c r="AJ1165" i="1"/>
  <c r="AJ1166" i="1"/>
  <c r="AJ1167" i="1"/>
  <c r="AJ1168" i="1"/>
  <c r="AJ1169" i="1"/>
  <c r="AJ1170" i="1"/>
  <c r="AJ1171" i="1"/>
  <c r="AJ1172" i="1"/>
  <c r="AJ1173" i="1"/>
  <c r="AJ1174" i="1"/>
  <c r="AJ1175" i="1"/>
  <c r="AJ1176" i="1"/>
  <c r="AJ1177" i="1"/>
  <c r="AJ1178" i="1"/>
  <c r="AJ1179" i="1"/>
  <c r="AJ1180" i="1"/>
  <c r="AJ1181" i="1"/>
  <c r="AJ1182" i="1"/>
  <c r="AJ1183" i="1"/>
  <c r="AJ1184" i="1"/>
  <c r="AJ1185" i="1"/>
  <c r="AJ1186" i="1"/>
  <c r="AJ1187" i="1"/>
  <c r="AJ1188" i="1"/>
  <c r="AJ1189" i="1"/>
  <c r="AJ1190" i="1"/>
  <c r="AJ1191" i="1"/>
  <c r="AJ1192" i="1"/>
  <c r="AJ1193" i="1"/>
  <c r="AJ1194" i="1"/>
  <c r="AJ1195" i="1"/>
  <c r="AJ1196" i="1"/>
  <c r="AJ1197" i="1"/>
  <c r="AJ1198" i="1"/>
  <c r="AJ1199" i="1"/>
  <c r="AJ1200" i="1"/>
  <c r="AJ1201" i="1"/>
  <c r="AJ1202" i="1"/>
  <c r="AJ1203" i="1"/>
  <c r="AJ1204" i="1"/>
  <c r="AJ1205" i="1"/>
  <c r="AJ1206" i="1"/>
  <c r="AJ1207" i="1"/>
  <c r="AJ1208" i="1"/>
  <c r="AJ1209" i="1"/>
  <c r="AJ1210" i="1"/>
  <c r="AJ1211" i="1"/>
  <c r="AJ1212" i="1"/>
  <c r="AJ1213" i="1"/>
  <c r="AJ1214" i="1"/>
  <c r="AJ1215" i="1"/>
  <c r="AJ1216" i="1"/>
  <c r="AJ1217" i="1"/>
  <c r="AJ1218" i="1"/>
  <c r="AJ1219" i="1"/>
  <c r="AJ1220" i="1"/>
  <c r="AJ1221" i="1"/>
  <c r="AJ1222" i="1"/>
  <c r="AJ1223" i="1"/>
  <c r="AJ1224" i="1"/>
  <c r="AJ1225" i="1"/>
  <c r="AJ1226" i="1"/>
  <c r="AJ1227" i="1"/>
  <c r="AJ1228" i="1"/>
  <c r="AJ1229" i="1"/>
  <c r="AJ1230" i="1"/>
  <c r="AJ1231" i="1"/>
  <c r="AJ1232" i="1"/>
  <c r="AJ1233" i="1"/>
  <c r="AJ1234" i="1"/>
  <c r="AJ1235" i="1"/>
  <c r="AJ1236" i="1"/>
  <c r="AJ1237" i="1"/>
  <c r="AJ1238" i="1"/>
  <c r="AJ1239" i="1"/>
  <c r="AJ1240" i="1"/>
  <c r="AJ1241" i="1"/>
  <c r="AJ1242" i="1"/>
  <c r="AJ1243" i="1"/>
  <c r="AJ1244" i="1"/>
  <c r="AJ1245" i="1"/>
  <c r="AJ1246" i="1"/>
  <c r="AJ1247" i="1"/>
  <c r="AJ1248" i="1"/>
  <c r="AJ1249" i="1"/>
  <c r="AJ1250" i="1"/>
  <c r="AJ1251" i="1"/>
  <c r="AJ1252" i="1"/>
  <c r="AJ1253" i="1"/>
  <c r="AJ1254" i="1"/>
  <c r="AJ1255" i="1"/>
  <c r="AJ1256" i="1"/>
  <c r="AJ1257" i="1"/>
  <c r="AJ1258" i="1"/>
  <c r="AJ1259" i="1"/>
  <c r="AJ1260" i="1"/>
  <c r="AJ1261" i="1"/>
  <c r="AJ1262" i="1"/>
  <c r="AJ1263" i="1"/>
  <c r="AJ1264" i="1"/>
  <c r="AJ1265" i="1"/>
  <c r="AJ1266" i="1"/>
  <c r="AJ1267" i="1"/>
  <c r="AJ1268" i="1"/>
  <c r="AJ1269" i="1"/>
  <c r="AJ1270" i="1"/>
  <c r="AJ1271" i="1"/>
  <c r="AJ1272" i="1"/>
  <c r="AJ1273" i="1"/>
  <c r="AJ1274" i="1"/>
  <c r="AJ1275" i="1"/>
  <c r="AJ1276" i="1"/>
  <c r="AJ1277" i="1"/>
  <c r="AJ1278" i="1"/>
  <c r="AJ1279" i="1"/>
  <c r="AJ1280" i="1"/>
  <c r="AJ1281" i="1"/>
  <c r="AJ1282" i="1"/>
  <c r="AJ1283" i="1"/>
  <c r="AJ1284" i="1"/>
  <c r="AJ1285" i="1"/>
  <c r="AJ1286" i="1"/>
  <c r="AJ1287" i="1"/>
  <c r="AJ1288" i="1"/>
  <c r="AJ1289" i="1"/>
  <c r="AJ1290" i="1"/>
  <c r="AJ1291" i="1"/>
  <c r="AJ1292" i="1"/>
  <c r="AJ1293" i="1"/>
  <c r="AJ1294" i="1"/>
  <c r="AJ1295" i="1"/>
  <c r="AJ1296" i="1"/>
  <c r="AJ1297" i="1"/>
  <c r="AJ1298" i="1"/>
  <c r="AJ1299" i="1"/>
  <c r="AJ1300" i="1"/>
  <c r="AJ1301" i="1"/>
  <c r="AJ1302" i="1"/>
  <c r="AJ1303" i="1"/>
  <c r="AJ1304" i="1"/>
  <c r="AJ1305" i="1"/>
  <c r="AJ1306" i="1"/>
  <c r="AJ1307" i="1"/>
  <c r="AJ1308" i="1"/>
  <c r="AJ1309" i="1"/>
  <c r="AJ1310" i="1"/>
  <c r="AJ1311" i="1"/>
  <c r="AJ1312" i="1"/>
  <c r="AJ1313" i="1"/>
  <c r="AJ1314" i="1"/>
  <c r="AJ1315" i="1"/>
  <c r="AJ1316" i="1"/>
  <c r="AJ1317" i="1"/>
  <c r="AJ1318" i="1"/>
  <c r="AJ1319" i="1"/>
  <c r="AJ1320" i="1"/>
  <c r="AJ1321" i="1"/>
  <c r="AJ1322" i="1"/>
  <c r="AJ1323" i="1"/>
  <c r="AJ1324" i="1"/>
  <c r="AJ1325" i="1"/>
  <c r="AJ1326" i="1"/>
  <c r="AJ1327" i="1"/>
  <c r="AJ1328" i="1"/>
  <c r="AJ1329" i="1"/>
  <c r="AJ1330" i="1"/>
  <c r="AJ1331" i="1"/>
  <c r="AJ1332" i="1"/>
  <c r="AJ1333" i="1"/>
  <c r="AJ1334" i="1"/>
  <c r="AJ1335" i="1"/>
  <c r="AJ1336" i="1"/>
  <c r="AJ1337" i="1"/>
  <c r="AJ1338" i="1"/>
  <c r="AJ1339" i="1"/>
  <c r="AJ1340" i="1"/>
  <c r="AJ1341" i="1"/>
  <c r="AJ1342" i="1"/>
  <c r="AJ1343" i="1"/>
  <c r="AJ1344" i="1"/>
  <c r="AJ1345" i="1"/>
  <c r="AJ1346" i="1"/>
  <c r="AJ1347" i="1"/>
  <c r="AJ1348" i="1"/>
  <c r="AJ1349" i="1"/>
  <c r="AJ1350" i="1"/>
  <c r="AJ1351" i="1"/>
  <c r="AJ1352" i="1"/>
  <c r="AJ1353" i="1"/>
  <c r="AJ1354" i="1"/>
  <c r="AJ1355" i="1"/>
  <c r="AJ1356" i="1"/>
  <c r="AJ1357" i="1"/>
  <c r="AJ1358" i="1"/>
  <c r="AJ1359" i="1"/>
  <c r="AJ1360" i="1"/>
  <c r="AJ1361" i="1"/>
  <c r="AJ1362" i="1"/>
  <c r="AJ1363" i="1"/>
  <c r="AJ1364" i="1"/>
  <c r="AJ1365" i="1"/>
  <c r="AJ1366" i="1"/>
  <c r="AJ1367" i="1"/>
  <c r="AJ1368" i="1"/>
  <c r="AJ1369" i="1"/>
  <c r="AJ1370" i="1"/>
  <c r="AJ1371" i="1"/>
  <c r="AJ1372" i="1"/>
  <c r="AJ1373" i="1"/>
  <c r="AJ1374" i="1"/>
  <c r="AJ1375" i="1"/>
  <c r="AJ1376" i="1"/>
  <c r="AJ1377" i="1"/>
  <c r="AJ1378" i="1"/>
  <c r="AJ1379" i="1"/>
  <c r="AJ1380" i="1"/>
  <c r="AJ1381" i="1"/>
  <c r="AJ1382" i="1"/>
  <c r="AJ1383" i="1"/>
  <c r="AJ1384" i="1"/>
  <c r="AJ1385" i="1"/>
  <c r="AJ1386" i="1"/>
  <c r="AJ1387" i="1"/>
  <c r="AJ1388" i="1"/>
  <c r="AJ1389" i="1"/>
  <c r="AJ1390" i="1"/>
  <c r="AJ1391" i="1"/>
  <c r="AJ1392" i="1"/>
  <c r="AJ1393" i="1"/>
  <c r="AJ1394" i="1"/>
  <c r="AJ1395" i="1"/>
  <c r="AJ1396" i="1"/>
  <c r="AJ1397" i="1"/>
  <c r="AJ1398" i="1"/>
  <c r="AJ1399" i="1"/>
  <c r="AJ1400" i="1"/>
  <c r="AJ1401" i="1"/>
  <c r="AJ1402" i="1"/>
  <c r="AJ1403" i="1"/>
  <c r="AJ1404" i="1"/>
  <c r="AJ1405" i="1"/>
  <c r="AJ1406" i="1"/>
  <c r="AJ1407" i="1"/>
  <c r="AJ1408" i="1"/>
  <c r="AJ1409" i="1"/>
  <c r="AJ1410" i="1"/>
  <c r="AJ1411" i="1"/>
  <c r="AJ1412" i="1"/>
  <c r="AJ1413" i="1"/>
  <c r="AJ1414" i="1"/>
  <c r="AJ1415" i="1"/>
  <c r="AJ1416" i="1"/>
  <c r="AJ1417" i="1"/>
  <c r="AJ1418" i="1"/>
  <c r="AJ1419" i="1"/>
  <c r="AJ1420" i="1"/>
  <c r="AJ1421" i="1"/>
  <c r="AJ1422" i="1"/>
  <c r="AJ1423" i="1"/>
  <c r="AJ1424" i="1"/>
  <c r="AJ1425" i="1"/>
  <c r="AJ1426" i="1"/>
  <c r="AJ1427" i="1"/>
  <c r="AJ1428" i="1"/>
  <c r="AJ1429" i="1"/>
  <c r="AJ1430" i="1"/>
  <c r="AJ1431" i="1"/>
  <c r="AJ1432" i="1"/>
  <c r="AJ1433" i="1"/>
  <c r="AJ1434" i="1"/>
  <c r="AJ1435" i="1"/>
  <c r="AJ1436" i="1"/>
  <c r="AJ1437" i="1"/>
  <c r="AJ1438" i="1"/>
  <c r="AJ1439" i="1"/>
  <c r="AJ1440" i="1"/>
  <c r="AJ1441" i="1"/>
  <c r="AJ1442" i="1"/>
  <c r="AJ1443" i="1"/>
  <c r="AJ1444" i="1"/>
  <c r="AJ1445" i="1"/>
  <c r="AJ1446" i="1"/>
  <c r="AJ1447" i="1"/>
  <c r="AJ1448" i="1"/>
  <c r="AJ1449" i="1"/>
  <c r="AJ1450" i="1"/>
  <c r="AJ1451" i="1"/>
  <c r="AJ1452" i="1"/>
  <c r="AJ1453" i="1"/>
  <c r="AJ1454" i="1"/>
  <c r="AJ1455" i="1"/>
  <c r="AJ1456" i="1"/>
  <c r="AJ1457" i="1"/>
  <c r="AJ1458" i="1"/>
  <c r="AJ1459" i="1"/>
  <c r="AJ1460" i="1"/>
  <c r="AJ1461" i="1"/>
  <c r="AJ1462" i="1"/>
  <c r="AJ1463" i="1"/>
  <c r="AJ1464" i="1"/>
  <c r="AJ1465" i="1"/>
  <c r="AJ1466" i="1"/>
  <c r="AJ1467" i="1"/>
  <c r="AJ1468" i="1"/>
  <c r="AJ1469" i="1"/>
  <c r="AJ1470" i="1"/>
  <c r="AJ1471" i="1"/>
  <c r="AJ1472" i="1"/>
  <c r="AJ1473" i="1"/>
  <c r="AJ1474" i="1"/>
  <c r="AJ1475" i="1"/>
  <c r="AJ1476" i="1"/>
  <c r="AJ1477" i="1"/>
  <c r="AJ1478" i="1"/>
  <c r="AJ1479" i="1"/>
  <c r="AJ1480" i="1"/>
  <c r="AJ1481" i="1"/>
  <c r="AJ1482" i="1"/>
  <c r="AJ1483" i="1"/>
  <c r="AJ1484" i="1"/>
  <c r="AJ1485" i="1"/>
  <c r="AJ1486" i="1"/>
  <c r="AJ1487" i="1"/>
  <c r="AJ1488" i="1"/>
  <c r="AJ1489" i="1"/>
  <c r="AJ1490" i="1"/>
  <c r="AJ1491" i="1"/>
  <c r="AJ1492" i="1"/>
  <c r="AJ1493" i="1"/>
  <c r="AJ1494" i="1"/>
  <c r="AJ1495" i="1"/>
  <c r="AJ1496" i="1"/>
  <c r="AJ1497" i="1"/>
  <c r="AJ1498" i="1"/>
  <c r="AJ1499" i="1"/>
  <c r="AJ1500" i="1"/>
  <c r="AJ1501" i="1"/>
  <c r="AJ1502" i="1"/>
  <c r="AJ1503" i="1"/>
  <c r="AJ1504" i="1"/>
  <c r="AJ1505" i="1"/>
  <c r="AJ1506" i="1"/>
  <c r="AJ1507" i="1"/>
  <c r="AJ1508" i="1"/>
  <c r="AJ1509" i="1"/>
  <c r="AJ1510" i="1"/>
  <c r="AJ1511" i="1"/>
  <c r="AJ1512" i="1"/>
  <c r="AJ1513" i="1"/>
  <c r="AJ1514" i="1"/>
  <c r="AJ1515" i="1"/>
  <c r="AJ1516" i="1"/>
  <c r="AJ1517" i="1"/>
  <c r="AJ1518" i="1"/>
  <c r="AJ1519" i="1"/>
  <c r="AJ1520" i="1"/>
  <c r="AJ1521" i="1"/>
  <c r="AJ1522" i="1"/>
  <c r="AJ1523" i="1"/>
  <c r="AJ1524" i="1"/>
  <c r="AJ1525" i="1"/>
  <c r="AJ1526" i="1"/>
  <c r="AJ1527" i="1"/>
  <c r="AJ1528" i="1"/>
  <c r="AJ1529" i="1"/>
  <c r="AJ1530" i="1"/>
  <c r="AJ1531" i="1"/>
  <c r="AJ1532" i="1"/>
  <c r="AJ1533" i="1"/>
  <c r="AJ1534" i="1"/>
  <c r="AJ1535" i="1"/>
  <c r="AJ1536" i="1"/>
  <c r="AJ1537" i="1"/>
  <c r="AJ1538" i="1"/>
  <c r="AJ1539" i="1"/>
  <c r="AJ1540" i="1"/>
  <c r="AJ1541" i="1"/>
  <c r="AJ1542" i="1"/>
  <c r="AJ1543" i="1"/>
  <c r="AJ1544" i="1"/>
  <c r="AJ1545" i="1"/>
  <c r="AJ1546" i="1"/>
  <c r="AJ1547" i="1"/>
  <c r="AJ1548" i="1"/>
  <c r="AJ1549" i="1"/>
  <c r="AJ1550" i="1"/>
  <c r="AJ1551" i="1"/>
  <c r="AJ1552" i="1"/>
  <c r="AJ1553" i="1"/>
  <c r="AJ1554" i="1"/>
  <c r="AJ1555" i="1"/>
  <c r="AJ1556" i="1"/>
  <c r="AJ1557" i="1"/>
  <c r="AJ1558" i="1"/>
  <c r="AJ1559" i="1"/>
  <c r="AJ1560" i="1"/>
  <c r="AJ1561" i="1"/>
  <c r="AJ1562" i="1"/>
  <c r="AJ1563" i="1"/>
  <c r="AJ1564" i="1"/>
  <c r="AJ1565" i="1"/>
  <c r="AJ1566" i="1"/>
  <c r="AJ1567" i="1"/>
  <c r="AJ1568" i="1"/>
  <c r="AJ1569" i="1"/>
  <c r="AJ1570" i="1"/>
  <c r="AJ1571" i="1"/>
  <c r="AJ1572" i="1"/>
  <c r="AJ1573" i="1"/>
  <c r="AJ1574" i="1"/>
  <c r="AJ1575" i="1"/>
  <c r="AJ1576" i="1"/>
  <c r="AJ1577" i="1"/>
  <c r="AJ1578" i="1"/>
  <c r="AJ1579" i="1"/>
  <c r="AJ1580" i="1"/>
  <c r="AJ1581" i="1"/>
  <c r="AJ1582" i="1"/>
  <c r="AJ1583" i="1"/>
  <c r="AJ1584" i="1"/>
  <c r="AJ1585" i="1"/>
  <c r="AJ1586" i="1"/>
  <c r="AJ1587" i="1"/>
  <c r="AJ1588" i="1"/>
  <c r="AJ1589" i="1"/>
  <c r="AJ1590" i="1"/>
  <c r="AJ1591" i="1"/>
  <c r="AJ1592" i="1"/>
  <c r="AJ1593" i="1"/>
  <c r="AJ1594" i="1"/>
  <c r="AJ1595" i="1"/>
  <c r="AJ1596" i="1"/>
  <c r="AJ1597" i="1"/>
  <c r="AJ1598" i="1"/>
  <c r="AJ1599" i="1"/>
  <c r="AJ1600" i="1"/>
  <c r="AJ1601" i="1"/>
  <c r="AJ1602" i="1"/>
  <c r="AJ1603" i="1"/>
  <c r="AJ1604" i="1"/>
  <c r="AJ1605" i="1"/>
  <c r="AJ1606" i="1"/>
  <c r="AJ1607" i="1"/>
  <c r="AJ1608" i="1"/>
  <c r="AJ1609" i="1"/>
  <c r="AJ1610" i="1"/>
  <c r="AJ1611" i="1"/>
  <c r="AJ1612" i="1"/>
  <c r="AJ1613" i="1"/>
  <c r="AJ1614" i="1"/>
  <c r="AJ1615" i="1"/>
  <c r="AJ1616" i="1"/>
  <c r="AJ1617" i="1"/>
  <c r="AJ1618" i="1"/>
  <c r="AJ1619" i="1"/>
  <c r="AJ1620" i="1"/>
  <c r="AJ1621" i="1"/>
  <c r="AJ1622" i="1"/>
  <c r="AJ1623" i="1"/>
  <c r="AJ1624" i="1"/>
  <c r="AJ1625" i="1"/>
  <c r="AJ1626" i="1"/>
  <c r="AJ1627" i="1"/>
  <c r="AJ1628" i="1"/>
  <c r="AJ1629" i="1"/>
  <c r="AJ1630" i="1"/>
  <c r="AJ1631" i="1"/>
  <c r="AJ1632" i="1"/>
  <c r="AJ1633" i="1"/>
  <c r="AJ1634" i="1"/>
  <c r="AJ1635" i="1"/>
  <c r="AJ1636" i="1"/>
  <c r="AJ1637" i="1"/>
  <c r="AJ1638" i="1"/>
  <c r="AJ1639" i="1"/>
  <c r="AJ1640" i="1"/>
  <c r="AJ1641" i="1"/>
  <c r="AJ1642" i="1"/>
  <c r="AJ1643" i="1"/>
  <c r="AJ1644" i="1"/>
  <c r="AJ1645" i="1"/>
  <c r="AJ1646" i="1"/>
  <c r="AJ1647" i="1"/>
  <c r="AJ1648" i="1"/>
  <c r="AJ1649" i="1"/>
  <c r="AJ1650" i="1"/>
  <c r="AJ1651" i="1"/>
  <c r="AJ1652" i="1"/>
  <c r="AJ1653" i="1"/>
  <c r="AJ1654" i="1"/>
  <c r="AJ1655" i="1"/>
  <c r="AJ1656" i="1"/>
  <c r="AJ1657" i="1"/>
  <c r="AJ1658" i="1"/>
  <c r="AJ1659" i="1"/>
  <c r="AJ1660" i="1"/>
  <c r="AJ1661" i="1"/>
  <c r="AJ1662" i="1"/>
  <c r="AJ1663" i="1"/>
  <c r="AJ1664" i="1"/>
  <c r="AJ1665" i="1"/>
  <c r="AJ1666" i="1"/>
  <c r="AJ1667" i="1"/>
  <c r="AJ1668" i="1"/>
  <c r="AJ1669" i="1"/>
  <c r="AJ1670" i="1"/>
  <c r="AJ1671" i="1"/>
  <c r="AJ1672" i="1"/>
  <c r="AJ1673" i="1"/>
  <c r="AJ1674" i="1"/>
  <c r="AJ1675" i="1"/>
  <c r="AJ1676" i="1"/>
  <c r="AJ1677" i="1"/>
  <c r="AJ1678" i="1"/>
  <c r="AJ1679" i="1"/>
  <c r="AJ1680" i="1"/>
  <c r="AJ1681" i="1"/>
  <c r="AJ1682" i="1"/>
  <c r="AJ1683" i="1"/>
  <c r="AJ1684" i="1"/>
  <c r="AJ1685" i="1"/>
  <c r="AJ1686" i="1"/>
  <c r="AJ1687" i="1"/>
  <c r="AJ1688" i="1"/>
  <c r="AJ1689" i="1"/>
  <c r="AJ1690" i="1"/>
  <c r="AJ1691" i="1"/>
  <c r="AJ1692" i="1"/>
  <c r="AJ1693" i="1"/>
  <c r="AJ1694" i="1"/>
  <c r="AJ1695" i="1"/>
  <c r="AJ1696" i="1"/>
  <c r="AJ1697" i="1"/>
  <c r="AJ1698" i="1"/>
  <c r="AJ1699" i="1"/>
  <c r="AJ1700" i="1"/>
  <c r="AJ1701" i="1"/>
  <c r="AJ1702" i="1"/>
  <c r="AJ1703" i="1"/>
  <c r="AJ1704" i="1"/>
  <c r="AJ1705" i="1"/>
  <c r="AJ1706" i="1"/>
  <c r="AJ1707" i="1"/>
  <c r="AJ1708" i="1"/>
  <c r="AJ1709" i="1"/>
  <c r="AJ1710" i="1"/>
  <c r="AJ1711" i="1"/>
  <c r="AJ1712" i="1"/>
  <c r="AJ1713" i="1"/>
  <c r="AJ1714" i="1"/>
  <c r="AJ1715" i="1"/>
  <c r="AJ1716" i="1"/>
  <c r="AJ1717" i="1"/>
  <c r="AJ1718" i="1"/>
  <c r="AJ1719" i="1"/>
  <c r="AJ1720" i="1"/>
  <c r="AJ1721" i="1"/>
  <c r="AJ1722" i="1"/>
  <c r="AJ1723" i="1"/>
  <c r="AJ1724" i="1"/>
  <c r="AJ1725" i="1"/>
  <c r="AJ1726" i="1"/>
  <c r="AJ1727" i="1"/>
  <c r="AJ1728" i="1"/>
  <c r="AJ1729" i="1"/>
  <c r="AJ1730" i="1"/>
  <c r="AJ1731" i="1"/>
  <c r="AJ1732" i="1"/>
  <c r="AJ1733" i="1"/>
  <c r="AJ1734" i="1"/>
  <c r="AJ1735" i="1"/>
  <c r="AJ1736" i="1"/>
  <c r="AJ1737" i="1"/>
  <c r="AJ1738" i="1"/>
  <c r="AJ1739" i="1"/>
  <c r="AJ1740" i="1"/>
  <c r="AJ1741" i="1"/>
  <c r="AJ1742" i="1"/>
  <c r="AJ1743" i="1"/>
  <c r="AJ1744" i="1"/>
  <c r="AJ1745" i="1"/>
  <c r="AJ1746" i="1"/>
  <c r="AJ1747" i="1"/>
  <c r="AJ1748" i="1"/>
  <c r="AJ1749" i="1"/>
  <c r="AJ1750" i="1"/>
  <c r="AJ1751" i="1"/>
  <c r="AJ1752" i="1"/>
  <c r="AJ1753" i="1"/>
  <c r="AJ1754" i="1"/>
  <c r="AJ1755" i="1"/>
  <c r="AJ1756" i="1"/>
  <c r="AJ1757" i="1"/>
  <c r="AJ1758" i="1"/>
  <c r="AJ1759" i="1"/>
  <c r="AJ1760" i="1"/>
  <c r="AJ1761" i="1"/>
  <c r="AJ1762" i="1"/>
  <c r="AJ1763" i="1"/>
  <c r="AJ1764" i="1"/>
  <c r="AJ1765" i="1"/>
  <c r="AJ1766" i="1"/>
  <c r="AJ1767" i="1"/>
  <c r="AJ1768" i="1"/>
  <c r="AJ1769" i="1"/>
  <c r="AJ1770" i="1"/>
  <c r="AJ1771" i="1"/>
  <c r="AJ1772" i="1"/>
  <c r="AJ1773" i="1"/>
  <c r="AJ1774" i="1"/>
  <c r="AJ1775" i="1"/>
  <c r="AJ1776" i="1"/>
  <c r="AJ1777" i="1"/>
  <c r="AJ1778" i="1"/>
  <c r="AJ1779" i="1"/>
  <c r="AJ1780" i="1"/>
  <c r="AJ1781" i="1"/>
  <c r="AJ1782" i="1"/>
  <c r="AJ1783" i="1"/>
  <c r="AJ1784" i="1"/>
  <c r="AJ1785" i="1"/>
  <c r="AJ1786" i="1"/>
  <c r="AJ1787" i="1"/>
  <c r="AJ1788" i="1"/>
  <c r="AJ1789" i="1"/>
  <c r="AJ1790" i="1"/>
  <c r="AJ1791" i="1"/>
  <c r="AJ1792" i="1"/>
  <c r="AJ1793" i="1"/>
  <c r="AJ1794" i="1"/>
  <c r="AJ1795" i="1"/>
  <c r="AJ1796" i="1"/>
  <c r="AJ1797" i="1"/>
  <c r="AJ1798" i="1"/>
  <c r="AJ1799" i="1"/>
  <c r="AJ1800" i="1"/>
  <c r="AJ1801" i="1"/>
  <c r="AJ1802" i="1"/>
  <c r="AJ1803" i="1"/>
  <c r="AJ1804" i="1"/>
  <c r="AJ1805" i="1"/>
  <c r="AJ1806" i="1"/>
  <c r="AJ1807" i="1"/>
  <c r="AJ1808" i="1"/>
  <c r="AJ1809" i="1"/>
  <c r="AJ1810" i="1"/>
  <c r="AJ1811" i="1"/>
  <c r="AJ1812" i="1"/>
  <c r="AJ1813" i="1"/>
  <c r="AJ1814" i="1"/>
  <c r="AJ1815" i="1"/>
  <c r="AJ1816" i="1"/>
  <c r="AJ1817" i="1"/>
  <c r="AJ1818" i="1"/>
  <c r="AJ1819" i="1"/>
  <c r="AJ1820" i="1"/>
  <c r="AJ1821" i="1"/>
  <c r="AJ1822" i="1"/>
  <c r="AJ1823" i="1"/>
  <c r="AJ1824" i="1"/>
  <c r="AJ1825" i="1"/>
  <c r="AJ1826" i="1"/>
  <c r="AJ1827" i="1"/>
  <c r="AJ1828" i="1"/>
  <c r="AJ1829" i="1"/>
  <c r="AJ1830" i="1"/>
  <c r="AJ1831" i="1"/>
  <c r="AJ1832" i="1"/>
  <c r="AJ1833" i="1"/>
  <c r="AJ1834" i="1"/>
  <c r="AJ1835" i="1"/>
  <c r="AJ1836" i="1"/>
  <c r="AJ1837" i="1"/>
  <c r="AJ1838" i="1"/>
  <c r="AJ1839" i="1"/>
  <c r="AJ1840" i="1"/>
  <c r="AJ1841" i="1"/>
  <c r="AJ1842" i="1"/>
  <c r="AJ1843" i="1"/>
  <c r="AJ1844" i="1"/>
  <c r="AJ1845" i="1"/>
  <c r="AJ1846" i="1"/>
  <c r="AJ1847" i="1"/>
  <c r="AJ1848" i="1"/>
  <c r="AJ1849" i="1"/>
  <c r="AJ1850" i="1"/>
  <c r="AJ1851" i="1"/>
  <c r="AJ1852" i="1"/>
  <c r="AJ1853" i="1"/>
  <c r="AJ1854" i="1"/>
  <c r="AJ1855" i="1"/>
  <c r="AJ1856" i="1"/>
  <c r="AJ1857" i="1"/>
  <c r="AJ1858" i="1"/>
  <c r="AJ1859" i="1"/>
  <c r="AJ1860" i="1"/>
  <c r="AJ1861" i="1"/>
  <c r="AJ1862" i="1"/>
  <c r="AJ1863" i="1"/>
  <c r="AJ1864" i="1"/>
  <c r="AJ1865" i="1"/>
  <c r="AJ1866" i="1"/>
  <c r="AJ1867" i="1"/>
  <c r="AJ1868" i="1"/>
  <c r="AJ1869" i="1"/>
  <c r="AJ1870" i="1"/>
  <c r="AJ1871" i="1"/>
  <c r="AJ1872" i="1"/>
  <c r="AJ1873" i="1"/>
  <c r="AJ1874" i="1"/>
  <c r="AJ1875" i="1"/>
  <c r="AJ1876" i="1"/>
  <c r="AJ1877" i="1"/>
  <c r="AJ1878" i="1"/>
  <c r="AJ1879" i="1"/>
  <c r="AJ1880" i="1"/>
  <c r="AJ1881" i="1"/>
  <c r="AJ1882" i="1"/>
  <c r="AJ1883" i="1"/>
  <c r="AJ1884" i="1"/>
  <c r="AJ1885" i="1"/>
  <c r="AJ1886" i="1"/>
  <c r="AJ1887" i="1"/>
  <c r="AJ1888" i="1"/>
  <c r="AJ1889" i="1"/>
  <c r="AJ1890" i="1"/>
  <c r="AJ1891" i="1"/>
  <c r="AJ1892" i="1"/>
  <c r="AJ1893" i="1"/>
  <c r="AJ1894" i="1"/>
  <c r="AJ1895" i="1"/>
  <c r="AJ1896" i="1"/>
  <c r="AJ1897" i="1"/>
  <c r="AJ1898" i="1"/>
  <c r="AJ1899" i="1"/>
  <c r="AJ1900" i="1"/>
  <c r="AJ1901" i="1"/>
  <c r="AJ1902" i="1"/>
  <c r="AJ1903" i="1"/>
  <c r="AJ1904" i="1"/>
  <c r="AJ1905" i="1"/>
  <c r="AJ1906" i="1"/>
  <c r="AJ1907" i="1"/>
  <c r="AJ1908" i="1"/>
  <c r="AJ1909" i="1"/>
  <c r="AJ1910" i="1"/>
  <c r="AJ1911" i="1"/>
  <c r="AJ1912" i="1"/>
  <c r="AJ1913" i="1"/>
  <c r="AJ1914" i="1"/>
  <c r="AJ1915" i="1"/>
  <c r="AJ1916" i="1"/>
  <c r="AJ1917" i="1"/>
  <c r="AJ1918" i="1"/>
  <c r="AJ1919" i="1"/>
  <c r="AJ1920" i="1"/>
  <c r="AJ1921" i="1"/>
  <c r="AJ1922" i="1"/>
  <c r="AJ1923" i="1"/>
  <c r="AJ1924" i="1"/>
  <c r="AJ1925" i="1"/>
  <c r="AJ1926" i="1"/>
  <c r="AJ1927" i="1"/>
  <c r="AJ1928" i="1"/>
  <c r="AJ1929" i="1"/>
  <c r="AJ1930" i="1"/>
  <c r="AJ1931" i="1"/>
  <c r="AJ1932" i="1"/>
  <c r="AJ1933" i="1"/>
  <c r="AJ1934" i="1"/>
  <c r="AJ1935" i="1"/>
  <c r="AJ1936" i="1"/>
  <c r="AJ1937" i="1"/>
  <c r="AJ1938" i="1"/>
  <c r="AJ1939" i="1"/>
  <c r="AJ1940" i="1"/>
  <c r="AJ1941" i="1"/>
  <c r="AJ1942" i="1"/>
  <c r="AJ1943" i="1"/>
  <c r="AJ1944" i="1"/>
  <c r="AJ1945" i="1"/>
  <c r="AJ1946" i="1"/>
  <c r="AJ1947" i="1"/>
  <c r="AJ1948" i="1"/>
  <c r="AJ1949" i="1"/>
  <c r="AJ1950" i="1"/>
  <c r="AJ1951" i="1"/>
  <c r="AJ1952" i="1"/>
  <c r="AJ1953" i="1"/>
  <c r="AJ1954" i="1"/>
  <c r="AJ1955" i="1"/>
  <c r="AJ1956" i="1"/>
  <c r="AJ1957" i="1"/>
  <c r="AJ1958" i="1"/>
  <c r="AJ1959" i="1"/>
  <c r="AJ1960" i="1"/>
  <c r="AJ1961" i="1"/>
  <c r="AJ1962" i="1"/>
  <c r="AJ1963" i="1"/>
  <c r="AJ1964" i="1"/>
  <c r="AJ1965" i="1"/>
  <c r="AJ1966" i="1"/>
  <c r="AJ1967" i="1"/>
  <c r="AJ1968" i="1"/>
  <c r="AJ1969" i="1"/>
  <c r="AJ1970" i="1"/>
  <c r="AJ1971" i="1"/>
  <c r="AJ1972" i="1"/>
  <c r="AJ1973" i="1"/>
  <c r="AJ1974" i="1"/>
  <c r="AJ1975" i="1"/>
  <c r="AJ1976" i="1"/>
  <c r="AJ1977" i="1"/>
  <c r="AJ1978" i="1"/>
  <c r="AJ1979" i="1"/>
  <c r="AJ1980" i="1"/>
  <c r="AJ1981" i="1"/>
  <c r="AJ1982" i="1"/>
  <c r="AJ1983" i="1"/>
  <c r="AJ1984" i="1"/>
  <c r="AJ1985" i="1"/>
  <c r="AJ1986" i="1"/>
  <c r="AJ1987" i="1"/>
  <c r="AJ1988" i="1"/>
  <c r="AJ1989" i="1"/>
  <c r="AJ1990" i="1"/>
  <c r="AJ1991" i="1"/>
  <c r="AJ1992" i="1"/>
  <c r="AJ1993" i="1"/>
  <c r="AJ1994" i="1"/>
  <c r="AJ1995" i="1"/>
  <c r="AJ1996" i="1"/>
  <c r="AJ1997" i="1"/>
  <c r="AJ1998" i="1"/>
  <c r="AJ1999" i="1"/>
  <c r="AJ2000" i="1"/>
  <c r="AJ2001" i="1"/>
  <c r="AJ2002" i="1"/>
  <c r="AJ2003" i="1"/>
  <c r="AJ2004" i="1"/>
  <c r="AJ2005" i="1"/>
  <c r="AJ2006" i="1"/>
  <c r="AJ2007" i="1"/>
  <c r="AJ2008" i="1"/>
  <c r="AJ2009" i="1"/>
  <c r="AJ2010" i="1"/>
  <c r="AJ2011" i="1"/>
  <c r="AJ2012" i="1"/>
  <c r="AJ2013" i="1"/>
  <c r="AJ2014" i="1"/>
  <c r="AJ2015" i="1"/>
  <c r="AJ2016" i="1"/>
  <c r="AJ2017" i="1"/>
  <c r="AJ2018" i="1"/>
  <c r="AJ2019" i="1"/>
  <c r="AJ2020" i="1"/>
  <c r="AJ2021" i="1"/>
  <c r="AJ2022" i="1"/>
  <c r="AJ2023" i="1"/>
  <c r="AJ2024" i="1"/>
  <c r="AJ2025" i="1"/>
  <c r="AJ2026" i="1"/>
  <c r="AJ2027" i="1"/>
  <c r="AJ2028" i="1"/>
  <c r="AJ2029" i="1"/>
  <c r="AJ2030" i="1"/>
  <c r="AJ2031" i="1"/>
  <c r="AJ2032" i="1"/>
  <c r="AJ2033" i="1"/>
  <c r="AJ2034" i="1"/>
  <c r="AJ2035" i="1"/>
  <c r="AJ2036" i="1"/>
  <c r="AJ2037" i="1"/>
  <c r="AJ2038" i="1"/>
  <c r="AJ2039" i="1"/>
  <c r="AJ2040" i="1"/>
  <c r="AJ2041" i="1"/>
  <c r="AJ2042" i="1"/>
  <c r="AJ2043" i="1"/>
  <c r="AJ2044" i="1"/>
  <c r="AJ2045" i="1"/>
  <c r="AJ2046" i="1"/>
  <c r="AJ2047" i="1"/>
  <c r="AJ2048" i="1"/>
  <c r="AJ2049" i="1"/>
  <c r="AJ2050" i="1"/>
  <c r="AJ2051" i="1"/>
  <c r="AJ2052" i="1"/>
  <c r="AJ2053" i="1"/>
  <c r="AJ2054" i="1"/>
  <c r="AJ2055" i="1"/>
  <c r="AJ2056" i="1"/>
  <c r="AJ2057" i="1"/>
  <c r="AJ2058" i="1"/>
  <c r="AJ2059" i="1"/>
  <c r="AJ2060" i="1"/>
  <c r="AJ2061" i="1"/>
  <c r="AJ2062" i="1"/>
  <c r="AJ2063" i="1"/>
  <c r="AJ2064" i="1"/>
  <c r="AJ2065" i="1"/>
  <c r="AJ2066" i="1"/>
  <c r="AJ2067" i="1"/>
  <c r="AJ2068" i="1"/>
  <c r="AJ2069" i="1"/>
  <c r="AJ2070" i="1"/>
  <c r="AJ2071" i="1"/>
  <c r="AJ2072" i="1"/>
  <c r="AJ2073" i="1"/>
  <c r="AJ2074" i="1"/>
  <c r="AJ2075" i="1"/>
  <c r="AJ2076" i="1"/>
  <c r="AJ2077" i="1"/>
  <c r="AJ2078" i="1"/>
  <c r="AJ2079" i="1"/>
  <c r="AJ2080" i="1"/>
  <c r="AJ2081" i="1"/>
  <c r="AJ2082" i="1"/>
  <c r="AJ2083" i="1"/>
  <c r="AJ2084" i="1"/>
  <c r="AJ2085" i="1"/>
  <c r="AJ2086" i="1"/>
  <c r="AJ2087" i="1"/>
  <c r="AJ2088" i="1"/>
  <c r="AJ2089" i="1"/>
  <c r="AJ2090" i="1"/>
  <c r="AJ2091" i="1"/>
  <c r="AJ2092" i="1"/>
  <c r="AJ2093" i="1"/>
  <c r="AJ2094" i="1"/>
  <c r="AJ2095" i="1"/>
  <c r="AJ2096" i="1"/>
  <c r="AJ2097" i="1"/>
  <c r="AJ2098" i="1"/>
  <c r="AJ2099" i="1"/>
  <c r="AJ2100" i="1"/>
  <c r="AJ2101" i="1"/>
  <c r="AJ2102" i="1"/>
  <c r="AJ2103" i="1"/>
  <c r="AJ2104" i="1"/>
  <c r="AJ2105" i="1"/>
  <c r="AJ2106" i="1"/>
  <c r="AJ2107" i="1"/>
  <c r="AJ2108" i="1"/>
  <c r="AJ2109" i="1"/>
  <c r="AJ2110" i="1"/>
  <c r="AJ2111" i="1"/>
  <c r="AJ2112" i="1"/>
  <c r="AJ2113" i="1"/>
  <c r="AJ2114" i="1"/>
  <c r="AJ2115" i="1"/>
  <c r="AJ2116" i="1"/>
  <c r="AJ2117" i="1"/>
  <c r="AJ2118" i="1"/>
  <c r="AJ2119" i="1"/>
  <c r="AJ2120" i="1"/>
  <c r="AJ2121" i="1"/>
  <c r="AJ2122" i="1"/>
  <c r="AJ2123" i="1"/>
  <c r="AJ2124" i="1"/>
  <c r="AJ2125" i="1"/>
  <c r="AJ2126" i="1"/>
  <c r="AJ2127" i="1"/>
  <c r="AJ2128" i="1"/>
  <c r="AJ2129" i="1"/>
  <c r="AJ2130" i="1"/>
  <c r="AJ2131" i="1"/>
  <c r="AJ2132" i="1"/>
  <c r="AJ2133" i="1"/>
  <c r="AJ2134" i="1"/>
  <c r="AJ2135" i="1"/>
  <c r="AJ2136" i="1"/>
  <c r="AJ2137" i="1"/>
  <c r="AJ2138" i="1"/>
  <c r="AJ2139" i="1"/>
  <c r="AJ2140" i="1"/>
  <c r="AJ2141" i="1"/>
  <c r="AJ2142" i="1"/>
  <c r="AJ2143" i="1"/>
  <c r="AJ2144" i="1"/>
  <c r="AJ2145" i="1"/>
  <c r="AJ2146" i="1"/>
  <c r="AJ2147" i="1"/>
  <c r="AJ2148" i="1"/>
  <c r="AJ2149" i="1"/>
  <c r="AJ2150" i="1"/>
  <c r="AJ2151" i="1"/>
  <c r="AJ2152" i="1"/>
  <c r="AJ2153" i="1"/>
  <c r="AJ2154" i="1"/>
  <c r="AJ2155" i="1"/>
  <c r="AJ2156" i="1"/>
  <c r="AJ2157" i="1"/>
  <c r="AJ2158" i="1"/>
  <c r="AJ2159" i="1"/>
  <c r="AJ2160" i="1"/>
  <c r="AJ2161" i="1"/>
  <c r="AJ2162" i="1"/>
  <c r="AJ2163" i="1"/>
  <c r="AJ2164" i="1"/>
  <c r="AJ2165" i="1"/>
  <c r="AJ2166" i="1"/>
  <c r="AJ2167" i="1"/>
  <c r="AJ2168" i="1"/>
  <c r="AJ2169" i="1"/>
  <c r="AJ2170" i="1"/>
  <c r="AJ2171" i="1"/>
  <c r="AJ2172" i="1"/>
  <c r="AJ2173" i="1"/>
  <c r="AJ2174" i="1"/>
  <c r="AJ2175" i="1"/>
  <c r="AJ2176" i="1"/>
  <c r="AJ2177" i="1"/>
  <c r="AJ2178" i="1"/>
  <c r="AJ2179" i="1"/>
  <c r="AJ2180" i="1"/>
  <c r="AJ2181" i="1"/>
  <c r="AJ2182" i="1"/>
  <c r="AJ2183" i="1"/>
  <c r="AJ2184" i="1"/>
  <c r="AJ2185" i="1"/>
  <c r="AJ2186" i="1"/>
  <c r="AJ2187" i="1"/>
  <c r="AJ2188" i="1"/>
  <c r="AJ2189" i="1"/>
  <c r="AJ2190" i="1"/>
  <c r="AJ2191" i="1"/>
  <c r="AJ2192" i="1"/>
  <c r="AJ2193" i="1"/>
  <c r="AJ2194" i="1"/>
  <c r="AJ2195" i="1"/>
  <c r="AJ2196" i="1"/>
  <c r="AJ2197" i="1"/>
  <c r="AJ2198" i="1"/>
  <c r="AJ2199" i="1"/>
  <c r="AJ2200" i="1"/>
  <c r="AJ2201" i="1"/>
  <c r="AJ2202" i="1"/>
  <c r="AJ2203" i="1"/>
  <c r="AJ2204" i="1"/>
  <c r="AJ2205" i="1"/>
  <c r="AJ2206" i="1"/>
  <c r="AJ2207" i="1"/>
  <c r="AJ2208" i="1"/>
  <c r="AJ2209" i="1"/>
  <c r="AJ2210" i="1"/>
  <c r="AJ2211" i="1"/>
  <c r="AJ2212" i="1"/>
  <c r="AJ2213" i="1"/>
  <c r="AJ2214" i="1"/>
  <c r="AJ2215" i="1"/>
  <c r="AJ2216" i="1"/>
  <c r="AJ2217" i="1"/>
  <c r="AJ2218" i="1"/>
  <c r="AJ2219" i="1"/>
  <c r="AJ2220" i="1"/>
  <c r="AJ2221" i="1"/>
  <c r="AJ2222" i="1"/>
  <c r="AJ2223" i="1"/>
  <c r="AJ2224" i="1"/>
  <c r="AJ2225" i="1"/>
  <c r="AJ2226" i="1"/>
  <c r="AJ2227" i="1"/>
  <c r="AJ2228" i="1"/>
  <c r="AJ2229" i="1"/>
  <c r="AJ2230" i="1"/>
  <c r="AJ2231" i="1"/>
  <c r="AJ2232" i="1"/>
  <c r="AJ2233" i="1"/>
  <c r="AJ2234" i="1"/>
  <c r="AJ2235" i="1"/>
  <c r="AJ2236" i="1"/>
  <c r="AJ2237" i="1"/>
  <c r="AJ2238" i="1"/>
  <c r="AJ2239" i="1"/>
  <c r="AJ2240" i="1"/>
  <c r="AJ2241" i="1"/>
  <c r="AJ2242" i="1"/>
  <c r="AJ2243" i="1"/>
  <c r="AJ2244" i="1"/>
  <c r="AJ2245" i="1"/>
  <c r="AJ2246" i="1"/>
  <c r="AJ2247" i="1"/>
  <c r="AJ2248" i="1"/>
  <c r="AJ2249" i="1"/>
  <c r="AJ2250" i="1"/>
  <c r="AJ2251" i="1"/>
  <c r="AJ2252" i="1"/>
  <c r="AJ2253" i="1"/>
  <c r="AJ2254" i="1"/>
  <c r="AJ2255" i="1"/>
  <c r="AJ2256" i="1"/>
  <c r="AJ2257" i="1"/>
  <c r="AJ2258" i="1"/>
  <c r="AJ2259" i="1"/>
  <c r="AJ2260" i="1"/>
  <c r="AJ2261" i="1"/>
  <c r="AJ2262" i="1"/>
  <c r="AJ2263" i="1"/>
  <c r="AJ2264" i="1"/>
  <c r="AJ2265" i="1"/>
  <c r="AJ2266" i="1"/>
  <c r="AJ2267" i="1"/>
  <c r="AJ2268" i="1"/>
  <c r="AJ2269" i="1"/>
  <c r="AJ2270" i="1"/>
  <c r="AJ2271" i="1"/>
  <c r="AJ2272" i="1"/>
  <c r="AJ2273" i="1"/>
  <c r="AJ2274" i="1"/>
  <c r="AJ2275" i="1"/>
  <c r="AJ2276" i="1"/>
  <c r="AJ2277" i="1"/>
  <c r="AJ2278" i="1"/>
  <c r="AJ2279" i="1"/>
  <c r="AJ2280" i="1"/>
  <c r="AJ2281" i="1"/>
  <c r="AJ2282" i="1"/>
  <c r="AJ2283" i="1"/>
  <c r="AJ2284" i="1"/>
  <c r="AJ2285" i="1"/>
  <c r="AJ2286" i="1"/>
  <c r="AJ2287" i="1"/>
  <c r="AJ2288" i="1"/>
  <c r="AJ2289" i="1"/>
  <c r="AJ2290" i="1"/>
  <c r="AJ2291" i="1"/>
  <c r="AJ2292" i="1"/>
  <c r="AJ2293" i="1"/>
  <c r="AJ2294" i="1"/>
  <c r="AJ2295" i="1"/>
  <c r="AJ2296" i="1"/>
  <c r="AJ2297" i="1"/>
  <c r="AJ2298" i="1"/>
  <c r="AJ2299" i="1"/>
  <c r="AJ2300" i="1"/>
  <c r="AJ2301" i="1"/>
  <c r="AJ2302" i="1"/>
  <c r="AJ2303" i="1"/>
  <c r="AJ2304" i="1"/>
  <c r="AJ2305" i="1"/>
  <c r="AJ2306" i="1"/>
  <c r="AJ2307" i="1"/>
  <c r="AJ2308" i="1"/>
  <c r="AJ2309" i="1"/>
  <c r="AJ2310" i="1"/>
  <c r="AJ2311" i="1"/>
  <c r="AJ2312" i="1"/>
  <c r="AJ2313" i="1"/>
  <c r="AJ2314" i="1"/>
  <c r="AJ2315" i="1"/>
  <c r="AJ2316" i="1"/>
  <c r="AJ2317" i="1"/>
  <c r="AJ2318" i="1"/>
  <c r="AJ2319" i="1"/>
  <c r="AJ2320" i="1"/>
  <c r="AJ2321" i="1"/>
  <c r="AJ2322" i="1"/>
  <c r="AJ2323" i="1"/>
  <c r="AJ2324" i="1"/>
  <c r="AJ2325" i="1"/>
  <c r="AJ2326" i="1"/>
  <c r="AJ2327" i="1"/>
  <c r="AJ2328" i="1"/>
  <c r="AJ2329" i="1"/>
  <c r="AJ2330" i="1"/>
  <c r="AJ2331" i="1"/>
  <c r="AJ2332" i="1"/>
  <c r="AJ2333" i="1"/>
  <c r="AJ2334" i="1"/>
  <c r="AJ2335" i="1"/>
  <c r="AJ2336" i="1"/>
  <c r="AJ2337" i="1"/>
  <c r="AJ2338" i="1"/>
  <c r="AJ2339" i="1"/>
  <c r="AJ2340" i="1"/>
  <c r="AJ2341" i="1"/>
  <c r="AJ2342" i="1"/>
  <c r="AJ2343" i="1"/>
  <c r="AJ2344" i="1"/>
  <c r="AJ2345" i="1"/>
  <c r="AJ2346" i="1"/>
  <c r="AJ2347" i="1"/>
  <c r="AJ2348" i="1"/>
  <c r="AJ2349" i="1"/>
  <c r="AJ2350" i="1"/>
  <c r="AJ2351" i="1"/>
  <c r="AJ2352" i="1"/>
  <c r="AJ2353" i="1"/>
  <c r="AJ2354" i="1"/>
  <c r="AJ2355" i="1"/>
  <c r="AJ2356" i="1"/>
  <c r="AJ2357" i="1"/>
  <c r="AJ2358" i="1"/>
  <c r="AJ2359" i="1"/>
  <c r="AJ2360" i="1"/>
  <c r="AJ2361" i="1"/>
  <c r="AJ2362" i="1"/>
  <c r="AJ2363" i="1"/>
  <c r="AJ2364" i="1"/>
  <c r="AJ2365" i="1"/>
  <c r="AJ2366" i="1"/>
  <c r="AJ2367" i="1"/>
  <c r="AJ2368" i="1"/>
  <c r="AJ2369" i="1"/>
  <c r="AJ2370" i="1"/>
  <c r="AJ2371" i="1"/>
  <c r="AJ2372" i="1"/>
  <c r="AJ2373" i="1"/>
  <c r="AJ2374" i="1"/>
  <c r="AJ2375" i="1"/>
  <c r="AJ2376" i="1"/>
  <c r="AJ2377" i="1"/>
  <c r="AJ2378" i="1"/>
  <c r="AJ2379" i="1"/>
  <c r="AJ2380" i="1"/>
  <c r="AJ2381" i="1"/>
  <c r="AJ2382" i="1"/>
  <c r="AJ2383" i="1"/>
  <c r="AJ2384" i="1"/>
  <c r="AJ2385" i="1"/>
  <c r="AJ2386" i="1"/>
  <c r="AJ2387" i="1"/>
  <c r="AJ2388" i="1"/>
  <c r="AJ2389" i="1"/>
  <c r="AJ2390" i="1"/>
  <c r="AJ2391" i="1"/>
  <c r="AJ2392" i="1"/>
  <c r="AJ2393" i="1"/>
  <c r="AJ2394" i="1"/>
  <c r="AJ2395" i="1"/>
  <c r="AJ2396" i="1"/>
  <c r="AJ2397" i="1"/>
  <c r="AJ2398" i="1"/>
  <c r="AJ2399" i="1"/>
  <c r="AJ2400" i="1"/>
  <c r="AJ2401" i="1"/>
  <c r="AJ2402" i="1"/>
  <c r="AJ2403" i="1"/>
  <c r="AJ2404" i="1"/>
  <c r="AJ2405" i="1"/>
  <c r="AJ2406" i="1"/>
  <c r="AJ2407" i="1"/>
  <c r="AJ2408" i="1"/>
  <c r="AJ2409" i="1"/>
  <c r="AJ2410" i="1"/>
  <c r="AJ2411" i="1"/>
  <c r="AJ2412" i="1"/>
  <c r="AJ2413" i="1"/>
  <c r="AJ2414" i="1"/>
  <c r="AJ2415" i="1"/>
  <c r="AJ2416" i="1"/>
  <c r="AJ2417" i="1"/>
  <c r="AJ2418" i="1"/>
  <c r="AJ2419" i="1"/>
  <c r="AJ2420" i="1"/>
  <c r="AJ2421" i="1"/>
  <c r="AJ2422" i="1"/>
  <c r="AJ2423" i="1"/>
  <c r="AJ2424" i="1"/>
  <c r="AJ2425" i="1"/>
  <c r="AJ2426" i="1"/>
  <c r="AJ2427" i="1"/>
  <c r="AJ2428" i="1"/>
  <c r="AJ2429" i="1"/>
  <c r="AJ2430" i="1"/>
  <c r="AJ2431" i="1"/>
  <c r="AJ2432" i="1"/>
  <c r="AJ2433" i="1"/>
  <c r="AJ2434" i="1"/>
  <c r="AJ2435" i="1"/>
  <c r="AJ2436" i="1"/>
  <c r="AJ2437" i="1"/>
  <c r="AJ2438" i="1"/>
  <c r="AJ2439" i="1"/>
  <c r="AJ2440" i="1"/>
  <c r="AJ2441" i="1"/>
  <c r="AJ2442" i="1"/>
  <c r="AJ2443" i="1"/>
  <c r="AJ2444" i="1"/>
  <c r="AJ2445" i="1"/>
  <c r="AJ2446" i="1"/>
  <c r="AJ2447" i="1"/>
  <c r="AJ2448" i="1"/>
  <c r="AJ2449" i="1"/>
  <c r="AJ2450" i="1"/>
  <c r="AJ2451" i="1"/>
  <c r="AJ2452" i="1"/>
  <c r="AJ2453" i="1"/>
  <c r="AJ2454" i="1"/>
  <c r="AJ2455" i="1"/>
  <c r="AJ2456" i="1"/>
  <c r="AJ2457" i="1"/>
  <c r="AJ2458" i="1"/>
  <c r="AJ2459" i="1"/>
  <c r="AJ2460" i="1"/>
  <c r="AJ2461" i="1"/>
  <c r="AJ2462" i="1"/>
  <c r="AJ2463" i="1"/>
  <c r="AJ2464" i="1"/>
  <c r="AJ2465" i="1"/>
  <c r="AJ2466" i="1"/>
  <c r="AJ2467" i="1"/>
  <c r="AJ2468" i="1"/>
  <c r="AJ2469" i="1"/>
  <c r="AJ2470" i="1"/>
  <c r="AJ2471" i="1"/>
  <c r="AJ2472" i="1"/>
  <c r="AJ2473" i="1"/>
  <c r="AJ2474" i="1"/>
  <c r="AJ2475" i="1"/>
  <c r="AJ2476" i="1"/>
  <c r="AJ2477" i="1"/>
  <c r="AJ2478" i="1"/>
  <c r="AJ2479" i="1"/>
  <c r="AJ2480" i="1"/>
  <c r="AJ2481" i="1"/>
  <c r="AJ2482" i="1"/>
  <c r="AJ2483" i="1"/>
  <c r="AJ2484" i="1"/>
  <c r="AJ2485" i="1"/>
  <c r="AJ2486" i="1"/>
  <c r="AJ2487" i="1"/>
  <c r="AJ2488" i="1"/>
  <c r="AJ2489" i="1"/>
  <c r="AJ2490" i="1"/>
  <c r="AJ2491" i="1"/>
  <c r="AJ2492" i="1"/>
  <c r="AJ2493" i="1"/>
  <c r="AJ2494" i="1"/>
  <c r="AJ2495" i="1"/>
  <c r="AJ2496" i="1"/>
  <c r="AJ2497" i="1"/>
  <c r="AJ2498" i="1"/>
  <c r="AJ2499" i="1"/>
  <c r="AJ2500" i="1"/>
  <c r="AJ2501" i="1"/>
  <c r="AJ2502" i="1"/>
  <c r="AJ2503" i="1"/>
  <c r="AJ2504" i="1"/>
  <c r="AJ2505" i="1"/>
  <c r="AJ2506" i="1"/>
  <c r="AJ2507" i="1"/>
  <c r="AJ2508" i="1"/>
  <c r="AJ2509" i="1"/>
  <c r="AJ2510" i="1"/>
  <c r="AJ2511" i="1"/>
  <c r="AJ2512" i="1"/>
  <c r="AJ2513" i="1"/>
  <c r="AJ2514" i="1"/>
  <c r="AJ2515" i="1"/>
  <c r="AJ2516" i="1"/>
  <c r="AJ2517" i="1"/>
  <c r="AJ2518" i="1"/>
  <c r="AJ2519" i="1"/>
  <c r="AJ2520" i="1"/>
  <c r="AJ2521" i="1"/>
  <c r="AJ2522" i="1"/>
  <c r="AJ2523" i="1"/>
  <c r="AJ2524" i="1"/>
  <c r="AJ2525" i="1"/>
  <c r="AJ2526" i="1"/>
  <c r="AJ2527" i="1"/>
  <c r="AJ2528" i="1"/>
  <c r="AJ2529" i="1"/>
  <c r="AJ2530" i="1"/>
  <c r="AJ2531" i="1"/>
  <c r="AJ2532" i="1"/>
  <c r="AJ2533" i="1"/>
  <c r="AJ2534" i="1"/>
  <c r="AJ2535" i="1"/>
  <c r="AJ2536" i="1"/>
  <c r="AJ2537" i="1"/>
  <c r="AJ2538" i="1"/>
  <c r="AJ2539" i="1"/>
  <c r="AJ2540" i="1"/>
  <c r="AJ2541" i="1"/>
  <c r="AJ2542" i="1"/>
  <c r="AJ2543" i="1"/>
  <c r="AJ2544" i="1"/>
  <c r="AJ2545" i="1"/>
  <c r="AJ2546" i="1"/>
  <c r="AJ2547" i="1"/>
  <c r="AJ2548" i="1"/>
  <c r="AJ2549" i="1"/>
  <c r="AJ2550" i="1"/>
  <c r="AJ2551" i="1"/>
  <c r="AJ2552" i="1"/>
  <c r="AJ2553" i="1"/>
  <c r="AJ2554" i="1"/>
  <c r="AJ2555" i="1"/>
  <c r="AJ2556" i="1"/>
  <c r="AJ2557" i="1"/>
  <c r="AJ2558" i="1"/>
  <c r="AJ2559" i="1"/>
  <c r="AJ2560" i="1"/>
  <c r="AJ2561" i="1"/>
  <c r="AJ2562" i="1"/>
  <c r="AJ2563" i="1"/>
  <c r="AJ2564" i="1"/>
  <c r="AJ2565" i="1"/>
  <c r="AJ2566" i="1"/>
  <c r="AJ2567" i="1"/>
  <c r="AJ2568" i="1"/>
  <c r="AJ2569" i="1"/>
  <c r="AJ2570" i="1"/>
  <c r="AJ2571" i="1"/>
  <c r="AJ2572" i="1"/>
  <c r="AJ2573" i="1"/>
  <c r="AJ2574" i="1"/>
  <c r="AJ2575" i="1"/>
  <c r="AJ2576" i="1"/>
  <c r="AJ2577" i="1"/>
  <c r="AJ2578" i="1"/>
  <c r="AJ2579" i="1"/>
  <c r="AJ2580" i="1"/>
  <c r="AJ2581" i="1"/>
  <c r="AJ2582" i="1"/>
  <c r="AJ2583" i="1"/>
  <c r="AJ2584" i="1"/>
  <c r="AJ2585" i="1"/>
  <c r="AJ2586" i="1"/>
  <c r="AJ2587" i="1"/>
  <c r="AJ2588" i="1"/>
  <c r="AJ2589" i="1"/>
  <c r="AJ2590" i="1"/>
  <c r="AJ2591" i="1"/>
  <c r="AJ2592" i="1"/>
  <c r="AJ2593" i="1"/>
  <c r="AJ2594" i="1"/>
  <c r="AJ2595" i="1"/>
  <c r="AJ2596" i="1"/>
  <c r="AJ2597" i="1"/>
  <c r="AJ2598" i="1"/>
  <c r="AJ2599" i="1"/>
  <c r="AJ2600" i="1"/>
  <c r="AJ2601" i="1"/>
  <c r="AJ2602" i="1"/>
  <c r="AJ2603" i="1"/>
  <c r="AJ2604" i="1"/>
  <c r="AJ2605" i="1"/>
  <c r="AJ2606" i="1"/>
  <c r="AJ2607" i="1"/>
  <c r="AJ2608" i="1"/>
  <c r="AJ2609" i="1"/>
  <c r="AJ2610" i="1"/>
  <c r="AJ2611" i="1"/>
  <c r="AJ2612" i="1"/>
  <c r="AJ2613" i="1"/>
  <c r="AJ2614" i="1"/>
  <c r="AJ2615" i="1"/>
  <c r="AJ2616" i="1"/>
  <c r="AJ2617" i="1"/>
  <c r="AJ2618" i="1"/>
  <c r="AJ2619" i="1"/>
  <c r="AJ2620" i="1"/>
  <c r="AJ2621" i="1"/>
  <c r="AJ2622" i="1"/>
  <c r="AJ2623" i="1"/>
  <c r="AJ2624" i="1"/>
  <c r="AJ2625" i="1"/>
  <c r="AJ2626" i="1"/>
  <c r="AJ2627" i="1"/>
  <c r="AJ2628" i="1"/>
  <c r="AJ2629" i="1"/>
  <c r="AJ2630" i="1"/>
  <c r="AJ2631" i="1"/>
  <c r="AJ2632" i="1"/>
  <c r="AJ2633" i="1"/>
  <c r="AJ2634" i="1"/>
  <c r="AJ2635" i="1"/>
  <c r="AJ2636" i="1"/>
  <c r="AJ2637" i="1"/>
  <c r="AJ2638" i="1"/>
  <c r="AJ2639" i="1"/>
  <c r="AJ2640" i="1"/>
  <c r="AJ2641" i="1"/>
  <c r="AJ2642" i="1"/>
  <c r="AJ2643" i="1"/>
  <c r="AJ2644" i="1"/>
  <c r="AJ2645" i="1"/>
  <c r="AJ2646" i="1"/>
  <c r="AJ2647" i="1"/>
  <c r="AJ2648" i="1"/>
  <c r="AJ2649" i="1"/>
  <c r="AJ2650" i="1"/>
  <c r="AJ2651" i="1"/>
  <c r="AJ2652" i="1"/>
  <c r="AJ2653" i="1"/>
  <c r="AJ2654" i="1"/>
  <c r="AJ2655" i="1"/>
  <c r="AJ2656" i="1"/>
  <c r="AJ2657" i="1"/>
  <c r="AJ2658" i="1"/>
  <c r="AJ2659" i="1"/>
  <c r="AJ2660" i="1"/>
  <c r="AJ2661" i="1"/>
  <c r="AJ2662" i="1"/>
  <c r="AJ2663" i="1"/>
  <c r="AJ2664" i="1"/>
  <c r="AJ2665" i="1"/>
  <c r="AJ2666" i="1"/>
  <c r="AJ2667" i="1"/>
  <c r="AJ2668" i="1"/>
  <c r="AJ2669" i="1"/>
  <c r="AJ2670" i="1"/>
  <c r="AJ2671" i="1"/>
  <c r="AJ2672" i="1"/>
  <c r="AJ2673" i="1"/>
  <c r="AJ2674" i="1"/>
  <c r="AJ2675" i="1"/>
  <c r="AJ2676" i="1"/>
  <c r="AJ2677" i="1"/>
  <c r="AJ2678" i="1"/>
  <c r="AJ2679" i="1"/>
  <c r="AJ2680" i="1"/>
  <c r="AJ2681" i="1"/>
  <c r="AJ2682" i="1"/>
  <c r="AJ2683" i="1"/>
  <c r="AJ2684" i="1"/>
  <c r="AJ2685" i="1"/>
  <c r="AJ2686" i="1"/>
  <c r="AJ2687" i="1"/>
  <c r="AJ2688" i="1"/>
  <c r="AJ2689" i="1"/>
  <c r="AJ2690" i="1"/>
  <c r="AJ2691" i="1"/>
  <c r="AJ2692" i="1"/>
  <c r="AJ2693" i="1"/>
  <c r="AJ2694" i="1"/>
  <c r="AJ2695" i="1"/>
  <c r="AJ2696" i="1"/>
  <c r="AJ2697" i="1"/>
  <c r="AJ2698" i="1"/>
  <c r="AJ2699" i="1"/>
  <c r="AJ2700" i="1"/>
  <c r="AJ2701" i="1"/>
  <c r="AJ2702" i="1"/>
  <c r="AJ2703" i="1"/>
  <c r="AJ2704" i="1"/>
  <c r="AJ2705" i="1"/>
  <c r="AJ2706" i="1"/>
  <c r="AJ2707" i="1"/>
  <c r="AJ2708" i="1"/>
  <c r="AJ2709" i="1"/>
  <c r="AJ2710" i="1"/>
  <c r="AJ2711" i="1"/>
  <c r="AJ2712" i="1"/>
  <c r="AJ2713" i="1"/>
  <c r="AJ2714" i="1"/>
  <c r="AJ2715" i="1"/>
  <c r="AJ2716" i="1"/>
  <c r="AJ2717" i="1"/>
  <c r="AJ2718" i="1"/>
  <c r="AJ2719" i="1"/>
  <c r="AJ2720" i="1"/>
  <c r="AJ2721" i="1"/>
  <c r="AJ2722" i="1"/>
  <c r="AJ2723" i="1"/>
  <c r="AJ2724" i="1"/>
  <c r="AJ2725" i="1"/>
  <c r="AJ2726" i="1"/>
  <c r="AJ2727" i="1"/>
  <c r="AJ2728" i="1"/>
  <c r="AJ2729" i="1"/>
  <c r="AJ2730" i="1"/>
  <c r="AJ2731" i="1"/>
  <c r="AJ2732" i="1"/>
  <c r="AJ2733" i="1"/>
  <c r="AJ2734" i="1"/>
  <c r="AJ2735" i="1"/>
  <c r="AJ2736" i="1"/>
  <c r="AJ2737" i="1"/>
  <c r="AJ2738" i="1"/>
  <c r="AJ2739" i="1"/>
  <c r="AJ2740" i="1"/>
  <c r="AJ2741" i="1"/>
  <c r="AJ2742" i="1"/>
  <c r="AJ2743" i="1"/>
  <c r="AJ2744" i="1"/>
  <c r="AJ2745" i="1"/>
  <c r="AJ2746" i="1"/>
  <c r="AJ2747" i="1"/>
  <c r="AJ2748" i="1"/>
  <c r="AJ2749" i="1"/>
  <c r="AJ2750" i="1"/>
  <c r="AJ2751" i="1"/>
  <c r="AJ2752" i="1"/>
  <c r="AJ2753" i="1"/>
  <c r="AJ2754" i="1"/>
  <c r="AJ2755" i="1"/>
  <c r="AJ2756" i="1"/>
  <c r="AJ2757" i="1"/>
  <c r="AJ2758" i="1"/>
  <c r="AJ2759" i="1"/>
  <c r="AJ2760" i="1"/>
  <c r="AJ2761" i="1"/>
  <c r="AJ2762" i="1"/>
  <c r="AJ2763" i="1"/>
  <c r="AJ2764" i="1"/>
  <c r="AJ2765" i="1"/>
  <c r="AJ2766" i="1"/>
  <c r="AJ2767" i="1"/>
  <c r="AJ2768" i="1"/>
  <c r="AJ2769" i="1"/>
  <c r="AJ2770" i="1"/>
  <c r="AJ2771" i="1"/>
  <c r="AJ2772" i="1"/>
  <c r="AJ2773" i="1"/>
  <c r="AJ2774" i="1"/>
  <c r="AJ2775" i="1"/>
  <c r="AJ2776" i="1"/>
  <c r="AJ2777" i="1"/>
  <c r="AJ2778" i="1"/>
  <c r="AJ2779" i="1"/>
  <c r="AJ2780" i="1"/>
  <c r="AJ2781" i="1"/>
  <c r="AJ2782" i="1"/>
  <c r="AJ2783" i="1"/>
  <c r="AJ2784" i="1"/>
  <c r="AJ2785" i="1"/>
  <c r="AJ2786" i="1"/>
  <c r="AJ2787" i="1"/>
  <c r="AJ2788" i="1"/>
  <c r="AJ2789" i="1"/>
  <c r="AJ2790" i="1"/>
  <c r="AJ2791" i="1"/>
  <c r="AJ2792" i="1"/>
  <c r="AJ2793" i="1"/>
  <c r="AJ2794" i="1"/>
  <c r="AJ2795" i="1"/>
  <c r="AJ2796" i="1"/>
  <c r="AJ2797" i="1"/>
  <c r="AJ2798" i="1"/>
  <c r="AJ2799" i="1"/>
  <c r="AJ2800" i="1"/>
  <c r="AJ2801" i="1"/>
  <c r="AJ2802" i="1"/>
  <c r="AJ2803" i="1"/>
  <c r="AJ2804" i="1"/>
  <c r="AJ2805" i="1"/>
  <c r="AJ2806" i="1"/>
  <c r="AJ2807" i="1"/>
  <c r="AJ2808" i="1"/>
  <c r="AJ2809" i="1"/>
  <c r="AJ2810" i="1"/>
  <c r="AJ2811" i="1"/>
  <c r="AJ2812" i="1"/>
  <c r="AJ2813" i="1"/>
  <c r="AJ2814" i="1"/>
  <c r="AJ2815" i="1"/>
  <c r="AJ2816" i="1"/>
  <c r="AJ2817" i="1"/>
  <c r="AJ2818" i="1"/>
  <c r="AJ2819" i="1"/>
  <c r="AJ2820" i="1"/>
  <c r="AJ2821" i="1"/>
  <c r="AJ2822" i="1"/>
  <c r="AJ2823" i="1"/>
  <c r="AJ2824" i="1"/>
  <c r="AJ2825" i="1"/>
  <c r="AJ2826" i="1"/>
  <c r="AJ2827" i="1"/>
  <c r="AJ2828" i="1"/>
  <c r="AJ2829" i="1"/>
  <c r="AJ2830" i="1"/>
  <c r="AJ2831" i="1"/>
  <c r="AJ2832" i="1"/>
  <c r="AJ2833" i="1"/>
  <c r="AJ2834" i="1"/>
  <c r="AJ2835" i="1"/>
  <c r="AJ2836" i="1"/>
  <c r="AJ2837" i="1"/>
  <c r="AJ2838" i="1"/>
  <c r="AJ2839" i="1"/>
  <c r="AJ2840" i="1"/>
  <c r="AJ2841" i="1"/>
  <c r="AJ2842" i="1"/>
  <c r="AJ2843" i="1"/>
  <c r="AJ2844" i="1"/>
  <c r="AJ2845" i="1"/>
  <c r="AJ2846" i="1"/>
  <c r="AJ2847" i="1"/>
  <c r="AJ2848" i="1"/>
  <c r="AJ2849" i="1"/>
  <c r="AJ2850" i="1"/>
  <c r="AJ2851" i="1"/>
  <c r="AJ2852" i="1"/>
  <c r="AJ2853" i="1"/>
  <c r="AJ2854" i="1"/>
  <c r="AJ2855" i="1"/>
  <c r="AJ2856" i="1"/>
  <c r="AJ2857" i="1"/>
  <c r="AJ2858" i="1"/>
  <c r="AJ2859" i="1"/>
  <c r="AJ2860" i="1"/>
  <c r="AJ2861" i="1"/>
  <c r="AJ2862" i="1"/>
  <c r="AJ2863" i="1"/>
  <c r="AJ2864" i="1"/>
  <c r="AJ2865" i="1"/>
  <c r="AJ2866" i="1"/>
  <c r="AJ2867" i="1"/>
  <c r="AJ2868" i="1"/>
  <c r="AJ2869" i="1"/>
  <c r="AJ2870" i="1"/>
  <c r="AJ2871" i="1"/>
  <c r="AJ2872" i="1"/>
  <c r="AJ2873" i="1"/>
  <c r="AJ2874" i="1"/>
  <c r="AJ2875" i="1"/>
  <c r="AJ2876" i="1"/>
  <c r="AJ2877" i="1"/>
  <c r="AJ2878" i="1"/>
  <c r="AJ2879" i="1"/>
  <c r="AJ2880" i="1"/>
  <c r="AJ2881" i="1"/>
  <c r="AJ2882" i="1"/>
  <c r="AJ2883" i="1"/>
  <c r="AJ2884" i="1"/>
  <c r="AJ2885" i="1"/>
  <c r="AJ2886" i="1"/>
  <c r="AJ2887" i="1"/>
  <c r="AJ2888" i="1"/>
  <c r="AJ2889" i="1"/>
  <c r="AJ2890" i="1"/>
  <c r="AJ2891" i="1"/>
  <c r="AJ2892" i="1"/>
  <c r="AJ2893" i="1"/>
  <c r="AJ2894" i="1"/>
  <c r="AJ2895" i="1"/>
  <c r="AJ2896" i="1"/>
  <c r="AJ2897" i="1"/>
  <c r="AJ2898" i="1"/>
  <c r="AJ2899" i="1"/>
  <c r="AJ2900" i="1"/>
  <c r="AJ2901" i="1"/>
  <c r="AJ2902" i="1"/>
  <c r="AJ2903" i="1"/>
  <c r="AJ2904" i="1"/>
  <c r="AJ2905" i="1"/>
  <c r="AJ2906" i="1"/>
  <c r="AJ2907" i="1"/>
  <c r="AJ2908" i="1"/>
  <c r="AJ2909" i="1"/>
  <c r="AJ2910" i="1"/>
  <c r="AJ2911" i="1"/>
  <c r="AJ2912" i="1"/>
  <c r="AJ2913" i="1"/>
  <c r="AJ2914" i="1"/>
  <c r="AJ2915" i="1"/>
  <c r="AJ2916" i="1"/>
  <c r="AJ2917" i="1"/>
  <c r="AJ2918" i="1"/>
  <c r="AJ2919" i="1"/>
  <c r="AJ2920" i="1"/>
  <c r="AJ2921" i="1"/>
  <c r="AJ2922" i="1"/>
  <c r="AJ2923" i="1"/>
  <c r="AJ2924" i="1"/>
  <c r="AJ2925" i="1"/>
  <c r="AJ2926" i="1"/>
  <c r="AJ2927" i="1"/>
  <c r="AJ2928" i="1"/>
  <c r="AJ2929" i="1"/>
  <c r="AJ2930" i="1"/>
  <c r="AJ2931" i="1"/>
  <c r="AJ2932" i="1"/>
  <c r="AJ2933" i="1"/>
  <c r="AJ2934" i="1"/>
  <c r="AJ2935" i="1"/>
  <c r="AJ2936" i="1"/>
  <c r="AJ2937" i="1"/>
  <c r="AJ2938" i="1"/>
  <c r="AJ2939" i="1"/>
  <c r="AJ2940" i="1"/>
  <c r="AJ2941" i="1"/>
  <c r="AJ2942" i="1"/>
  <c r="AJ2943" i="1"/>
  <c r="AJ2944" i="1"/>
  <c r="AJ2945" i="1"/>
  <c r="AJ2946" i="1"/>
  <c r="AJ2947" i="1"/>
  <c r="AJ2948" i="1"/>
  <c r="AJ2949" i="1"/>
  <c r="AJ2950" i="1"/>
  <c r="AJ2951" i="1"/>
  <c r="AJ2952" i="1"/>
  <c r="AJ2953" i="1"/>
  <c r="AJ2954" i="1"/>
  <c r="AJ2955" i="1"/>
  <c r="AJ2956" i="1"/>
  <c r="AJ2957" i="1"/>
  <c r="AJ2958" i="1"/>
  <c r="AJ2959" i="1"/>
  <c r="AJ2960" i="1"/>
  <c r="AJ2961" i="1"/>
  <c r="AJ2962" i="1"/>
  <c r="AJ2963" i="1"/>
  <c r="AJ2964" i="1"/>
  <c r="AJ2965" i="1"/>
  <c r="AJ2966" i="1"/>
  <c r="AJ2967" i="1"/>
  <c r="AJ2968" i="1"/>
  <c r="AJ2969" i="1"/>
  <c r="AJ2970" i="1"/>
  <c r="AJ2971" i="1"/>
  <c r="AJ2972" i="1"/>
  <c r="AJ2973" i="1"/>
  <c r="AJ2974" i="1"/>
  <c r="AJ2975" i="1"/>
  <c r="AJ2976" i="1"/>
  <c r="AJ2977" i="1"/>
  <c r="AJ2978" i="1"/>
  <c r="AJ2979" i="1"/>
  <c r="AJ2980" i="1"/>
  <c r="AJ2981" i="1"/>
  <c r="AJ2982" i="1"/>
  <c r="AJ2983" i="1"/>
  <c r="AJ2984" i="1"/>
  <c r="AJ2985" i="1"/>
  <c r="AJ2986" i="1"/>
  <c r="AJ2987" i="1"/>
  <c r="AJ2988" i="1"/>
  <c r="AJ2989" i="1"/>
  <c r="AJ2990" i="1"/>
  <c r="AJ2991" i="1"/>
  <c r="AJ2992" i="1"/>
  <c r="AJ2993" i="1"/>
  <c r="AJ2994" i="1"/>
  <c r="AJ2995" i="1"/>
  <c r="AJ2996" i="1"/>
  <c r="AJ2997" i="1"/>
  <c r="AJ2998" i="1"/>
  <c r="AJ2999" i="1"/>
  <c r="AJ3000" i="1"/>
  <c r="AJ3001" i="1"/>
  <c r="AJ3002" i="1"/>
  <c r="AJ3003" i="1"/>
  <c r="AJ3004" i="1"/>
  <c r="AJ3005" i="1"/>
  <c r="AJ3006" i="1"/>
  <c r="AJ3007" i="1"/>
  <c r="AJ3008" i="1"/>
  <c r="AJ3009" i="1"/>
  <c r="AJ3010" i="1"/>
  <c r="AJ3011" i="1"/>
  <c r="AJ3012" i="1"/>
  <c r="AJ3013" i="1"/>
  <c r="AJ3014" i="1"/>
  <c r="AJ3015" i="1"/>
  <c r="AJ3016" i="1"/>
  <c r="AJ3017" i="1"/>
  <c r="AJ3018" i="1"/>
  <c r="AJ3019" i="1"/>
  <c r="AJ3020" i="1"/>
  <c r="AJ3021" i="1"/>
  <c r="AJ3022" i="1"/>
  <c r="AJ3023" i="1"/>
  <c r="AJ3024" i="1"/>
  <c r="AJ3025" i="1"/>
  <c r="AJ3026" i="1"/>
  <c r="AJ3027" i="1"/>
  <c r="AJ3028" i="1"/>
  <c r="AJ3029" i="1"/>
  <c r="AJ3030" i="1"/>
  <c r="AJ3031" i="1"/>
  <c r="AJ3032" i="1"/>
  <c r="AJ3033" i="1"/>
  <c r="AJ3034" i="1"/>
  <c r="AJ3035" i="1"/>
  <c r="AJ3036" i="1"/>
  <c r="AJ3037" i="1"/>
  <c r="AJ3038" i="1"/>
  <c r="AJ3039" i="1"/>
  <c r="AJ3040" i="1"/>
  <c r="AJ3041" i="1"/>
  <c r="AJ3042" i="1"/>
  <c r="AJ3043" i="1"/>
  <c r="AJ3044" i="1"/>
  <c r="AJ3045" i="1"/>
  <c r="AJ3046" i="1"/>
  <c r="AJ3047" i="1"/>
  <c r="AJ3048" i="1"/>
  <c r="AJ3049" i="1"/>
  <c r="AJ3050" i="1"/>
  <c r="AJ3051" i="1"/>
  <c r="AJ3052" i="1"/>
  <c r="AJ3053" i="1"/>
  <c r="AJ3054" i="1"/>
  <c r="AJ3055" i="1"/>
  <c r="AJ3056" i="1"/>
  <c r="AJ3057" i="1"/>
  <c r="AJ3058" i="1"/>
  <c r="AJ3059" i="1"/>
  <c r="AJ3060" i="1"/>
  <c r="AJ3061" i="1"/>
  <c r="AJ3062" i="1"/>
  <c r="AJ3063" i="1"/>
  <c r="AJ3064" i="1"/>
  <c r="AJ3065" i="1"/>
  <c r="AJ3066" i="1"/>
  <c r="AJ3067" i="1"/>
  <c r="AJ3068" i="1"/>
  <c r="AJ3069" i="1"/>
  <c r="AJ3070" i="1"/>
  <c r="AJ3071" i="1"/>
  <c r="AJ3072" i="1"/>
  <c r="AJ3073" i="1"/>
  <c r="AJ3074" i="1"/>
  <c r="AJ3075" i="1"/>
  <c r="AJ3076" i="1"/>
  <c r="AJ3077" i="1"/>
  <c r="AJ3078" i="1"/>
  <c r="AJ3079" i="1"/>
  <c r="AJ3080" i="1"/>
  <c r="AJ3081" i="1"/>
  <c r="AJ3082" i="1"/>
  <c r="AJ3083" i="1"/>
  <c r="AJ3084" i="1"/>
  <c r="AJ3085" i="1"/>
  <c r="AJ3086" i="1"/>
  <c r="AJ3087" i="1"/>
  <c r="AJ3088" i="1"/>
  <c r="AJ3089" i="1"/>
  <c r="AJ3090" i="1"/>
  <c r="AJ3091" i="1"/>
  <c r="AJ3092" i="1"/>
  <c r="AJ3093" i="1"/>
  <c r="AJ3094" i="1"/>
  <c r="AJ3095" i="1"/>
  <c r="AJ3096" i="1"/>
  <c r="AJ3097" i="1"/>
  <c r="AJ3098" i="1"/>
  <c r="AJ3099" i="1"/>
  <c r="AJ3100" i="1"/>
  <c r="AJ3101" i="1"/>
  <c r="AJ3102" i="1"/>
  <c r="AJ3103" i="1"/>
  <c r="AJ3104" i="1"/>
  <c r="AJ3105" i="1"/>
  <c r="AJ3106" i="1"/>
  <c r="AJ3107" i="1"/>
  <c r="AJ3108" i="1"/>
  <c r="AJ3109" i="1"/>
  <c r="AJ3110" i="1"/>
  <c r="AJ3111" i="1"/>
  <c r="AJ3112" i="1"/>
  <c r="AJ3113" i="1"/>
  <c r="AJ3114" i="1"/>
  <c r="AJ3115" i="1"/>
  <c r="AJ3116" i="1"/>
  <c r="AJ3117" i="1"/>
  <c r="AJ3118" i="1"/>
  <c r="AJ3119" i="1"/>
  <c r="AJ3120" i="1"/>
  <c r="AJ3121" i="1"/>
  <c r="AJ3122" i="1"/>
  <c r="AJ3123" i="1"/>
  <c r="AJ3124" i="1"/>
  <c r="AJ3125" i="1"/>
  <c r="AJ3126" i="1"/>
  <c r="AJ3127" i="1"/>
  <c r="AJ3128" i="1"/>
  <c r="AJ3129" i="1"/>
  <c r="AJ3130" i="1"/>
  <c r="AJ3131" i="1"/>
  <c r="AJ3132" i="1"/>
  <c r="AJ3133" i="1"/>
  <c r="AJ3134" i="1"/>
  <c r="AJ3135" i="1"/>
  <c r="AJ3136" i="1"/>
  <c r="AJ3137" i="1"/>
  <c r="AJ3138" i="1"/>
  <c r="AJ3139" i="1"/>
  <c r="AJ3140" i="1"/>
  <c r="AJ3141" i="1"/>
  <c r="AJ3142" i="1"/>
  <c r="AJ3143" i="1"/>
  <c r="AJ3144" i="1"/>
  <c r="AJ3145" i="1"/>
  <c r="AJ3146" i="1"/>
  <c r="AJ3147" i="1"/>
  <c r="AJ3148" i="1"/>
  <c r="AJ3149" i="1"/>
  <c r="AJ3150" i="1"/>
  <c r="AJ3151" i="1"/>
  <c r="AJ3152" i="1"/>
  <c r="AJ3153" i="1"/>
  <c r="AJ3154" i="1"/>
  <c r="AJ3155" i="1"/>
  <c r="AJ3156" i="1"/>
  <c r="AJ3157" i="1"/>
  <c r="AJ3158" i="1"/>
  <c r="AJ3159" i="1"/>
  <c r="AJ3160" i="1"/>
  <c r="AJ3161" i="1"/>
  <c r="AJ3162" i="1"/>
  <c r="AJ3163" i="1"/>
  <c r="AJ3164" i="1"/>
  <c r="AJ3165" i="1"/>
  <c r="AJ3166" i="1"/>
  <c r="AJ3167" i="1"/>
  <c r="AJ3168" i="1"/>
  <c r="AJ3169" i="1"/>
  <c r="AJ3170" i="1"/>
  <c r="AJ3171" i="1"/>
  <c r="AJ3172" i="1"/>
  <c r="AJ3173" i="1"/>
  <c r="AJ3174" i="1"/>
  <c r="AJ3175" i="1"/>
  <c r="AJ3176" i="1"/>
  <c r="AJ3177" i="1"/>
  <c r="AJ3178" i="1"/>
  <c r="AJ3179" i="1"/>
  <c r="AJ3180" i="1"/>
  <c r="AJ3181" i="1"/>
  <c r="AJ3182" i="1"/>
  <c r="AJ3183" i="1"/>
  <c r="AJ3184" i="1"/>
  <c r="AJ3185" i="1"/>
  <c r="AJ3186" i="1"/>
  <c r="AJ3187" i="1"/>
  <c r="AJ3188" i="1"/>
  <c r="AJ3189" i="1"/>
  <c r="AJ3190" i="1"/>
  <c r="AJ3191" i="1"/>
  <c r="AJ3192" i="1"/>
  <c r="AJ3193" i="1"/>
  <c r="AJ3194" i="1"/>
  <c r="AJ3195" i="1"/>
  <c r="AJ3196" i="1"/>
  <c r="AJ3197" i="1"/>
  <c r="AJ3198" i="1"/>
  <c r="AJ3199" i="1"/>
  <c r="AJ3200" i="1"/>
  <c r="AJ3201" i="1"/>
  <c r="AJ3202" i="1"/>
  <c r="AJ3203" i="1"/>
  <c r="AJ3204" i="1"/>
  <c r="AJ3205" i="1"/>
  <c r="AJ3206" i="1"/>
  <c r="AJ3207" i="1"/>
  <c r="AJ3208" i="1"/>
  <c r="AJ3209" i="1"/>
  <c r="AJ3210" i="1"/>
  <c r="AJ3211" i="1"/>
  <c r="AJ3212" i="1"/>
  <c r="AJ3213" i="1"/>
  <c r="AJ3214" i="1"/>
  <c r="AJ3215" i="1"/>
  <c r="AJ3216" i="1"/>
  <c r="AJ3217" i="1"/>
  <c r="AJ3218" i="1"/>
  <c r="AJ3219" i="1"/>
  <c r="AJ3220" i="1"/>
  <c r="AJ3221" i="1"/>
  <c r="AJ3222" i="1"/>
  <c r="AJ3223" i="1"/>
  <c r="AJ3224" i="1"/>
  <c r="AJ3225" i="1"/>
  <c r="AJ3226" i="1"/>
  <c r="AJ3227" i="1"/>
  <c r="AJ3228" i="1"/>
  <c r="AJ3229" i="1"/>
  <c r="AJ3230" i="1"/>
  <c r="AJ3231" i="1"/>
  <c r="AJ3232" i="1"/>
  <c r="AJ3233" i="1"/>
  <c r="AJ3234" i="1"/>
  <c r="AJ3235" i="1"/>
  <c r="AJ3236" i="1"/>
  <c r="AJ3237" i="1"/>
  <c r="AJ3238" i="1"/>
  <c r="AJ3239" i="1"/>
  <c r="AJ3240" i="1"/>
  <c r="AJ3241" i="1"/>
  <c r="AJ3242" i="1"/>
  <c r="AJ3243" i="1"/>
  <c r="AJ3244" i="1"/>
  <c r="AJ3245" i="1"/>
  <c r="AJ3246" i="1"/>
  <c r="AJ3247" i="1"/>
  <c r="AJ3248" i="1"/>
  <c r="AJ3249" i="1"/>
  <c r="AJ3250" i="1"/>
  <c r="AJ3251" i="1"/>
  <c r="AJ3252" i="1"/>
  <c r="AJ3253" i="1"/>
  <c r="AJ3254" i="1"/>
  <c r="AJ3255" i="1"/>
  <c r="AJ3256" i="1"/>
  <c r="AJ3257" i="1"/>
  <c r="AJ3258" i="1"/>
  <c r="AJ3259" i="1"/>
  <c r="AJ3260" i="1"/>
  <c r="AJ3261" i="1"/>
  <c r="AJ3262" i="1"/>
  <c r="AJ3263" i="1"/>
  <c r="AJ3264" i="1"/>
  <c r="AJ3265" i="1"/>
  <c r="AJ3266" i="1"/>
  <c r="AJ3267" i="1"/>
  <c r="AJ3268" i="1"/>
  <c r="AJ3269" i="1"/>
  <c r="AJ3270" i="1"/>
  <c r="AJ3271" i="1"/>
  <c r="AJ3272" i="1"/>
  <c r="AJ3273" i="1"/>
  <c r="AJ3274" i="1"/>
  <c r="AJ3275" i="1"/>
  <c r="AJ3276" i="1"/>
  <c r="AJ3277" i="1"/>
  <c r="AJ3278" i="1"/>
  <c r="AJ3279" i="1"/>
  <c r="AJ3280" i="1"/>
  <c r="AJ3281" i="1"/>
  <c r="AJ3282" i="1"/>
  <c r="AJ3283" i="1"/>
  <c r="AJ3284" i="1"/>
  <c r="AJ3285" i="1"/>
  <c r="AJ3286" i="1"/>
  <c r="AJ3287" i="1"/>
  <c r="AJ3288" i="1"/>
  <c r="AJ3289" i="1"/>
  <c r="AJ3290" i="1"/>
  <c r="AJ3291" i="1"/>
  <c r="AJ3292" i="1"/>
  <c r="AJ3293" i="1"/>
  <c r="AJ3294" i="1"/>
  <c r="AJ3295" i="1"/>
  <c r="AJ3296" i="1"/>
  <c r="AJ3297" i="1"/>
  <c r="AJ3298" i="1"/>
  <c r="AJ3299" i="1"/>
  <c r="AJ3300" i="1"/>
  <c r="AJ3301" i="1"/>
  <c r="AJ3302" i="1"/>
  <c r="AJ3303" i="1"/>
  <c r="AJ3304" i="1"/>
  <c r="AJ3305" i="1"/>
  <c r="AJ3306" i="1"/>
  <c r="AJ3307" i="1"/>
  <c r="AJ3308" i="1"/>
  <c r="AJ3309" i="1"/>
  <c r="AJ3310" i="1"/>
  <c r="AJ3311" i="1"/>
  <c r="AJ3312" i="1"/>
  <c r="AJ3313" i="1"/>
  <c r="AJ3314" i="1"/>
  <c r="AJ3315" i="1"/>
  <c r="AJ3316" i="1"/>
  <c r="AJ3317" i="1"/>
  <c r="AJ3318" i="1"/>
  <c r="AJ3319" i="1"/>
  <c r="AJ3320" i="1"/>
  <c r="AJ3321" i="1"/>
  <c r="AJ3322" i="1"/>
  <c r="AJ3323" i="1"/>
  <c r="AJ3324" i="1"/>
  <c r="AJ3325" i="1"/>
  <c r="AJ3326" i="1"/>
  <c r="AJ3327" i="1"/>
  <c r="AJ3328" i="1"/>
  <c r="AJ3329" i="1"/>
  <c r="AJ3330" i="1"/>
  <c r="AJ3331" i="1"/>
  <c r="AJ3332" i="1"/>
  <c r="AJ3333" i="1"/>
  <c r="AJ3334" i="1"/>
  <c r="AJ3335" i="1"/>
  <c r="AJ3336" i="1"/>
  <c r="AJ3337" i="1"/>
  <c r="AJ3338" i="1"/>
  <c r="AJ3339" i="1"/>
  <c r="AJ3340" i="1"/>
  <c r="AJ3341" i="1"/>
  <c r="AJ3342" i="1"/>
  <c r="AJ3343" i="1"/>
  <c r="AJ3344" i="1"/>
  <c r="AJ3345" i="1"/>
  <c r="AJ3346" i="1"/>
  <c r="AJ3347" i="1"/>
  <c r="AJ3348" i="1"/>
  <c r="AJ3349" i="1"/>
  <c r="AJ3350" i="1"/>
  <c r="AJ3351" i="1"/>
  <c r="AJ3352" i="1"/>
  <c r="AJ3353" i="1"/>
  <c r="AJ3354" i="1"/>
  <c r="AJ3355" i="1"/>
  <c r="AJ3356" i="1"/>
  <c r="AJ3357" i="1"/>
  <c r="AJ3358" i="1"/>
  <c r="AJ3359" i="1"/>
  <c r="AJ3360" i="1"/>
  <c r="AJ3361" i="1"/>
  <c r="AJ3362" i="1"/>
  <c r="AJ3363" i="1"/>
  <c r="AJ3364" i="1"/>
  <c r="AJ3365" i="1"/>
  <c r="AJ3366" i="1"/>
  <c r="AJ3367" i="1"/>
  <c r="AJ3368" i="1"/>
  <c r="AJ3369" i="1"/>
  <c r="AJ3370" i="1"/>
  <c r="AJ3371" i="1"/>
  <c r="AJ3372" i="1"/>
  <c r="AJ3373" i="1"/>
  <c r="AJ3374" i="1"/>
  <c r="AJ3375" i="1"/>
  <c r="AJ3376" i="1"/>
  <c r="AJ3377" i="1"/>
  <c r="AJ3378" i="1"/>
  <c r="AJ3379" i="1"/>
  <c r="AJ3380" i="1"/>
  <c r="AJ3381" i="1"/>
  <c r="AJ3382" i="1"/>
  <c r="AJ3383" i="1"/>
  <c r="AJ3384" i="1"/>
  <c r="AJ3385" i="1"/>
  <c r="AJ3386" i="1"/>
  <c r="AJ3387" i="1"/>
  <c r="AJ3388" i="1"/>
  <c r="AJ3389" i="1"/>
  <c r="AJ3390" i="1"/>
  <c r="AJ3391" i="1"/>
  <c r="AJ3392" i="1"/>
  <c r="AJ3393" i="1"/>
  <c r="AJ3394" i="1"/>
  <c r="AJ3395" i="1"/>
  <c r="AJ3396" i="1"/>
  <c r="AJ3397" i="1"/>
  <c r="AJ3398" i="1"/>
  <c r="AJ3399" i="1"/>
  <c r="AJ3400" i="1"/>
  <c r="AJ3401" i="1"/>
  <c r="AJ3402" i="1"/>
  <c r="AJ3403" i="1"/>
  <c r="AJ3404" i="1"/>
  <c r="AJ3405" i="1"/>
  <c r="AJ3406" i="1"/>
  <c r="AJ3407" i="1"/>
  <c r="AJ3408" i="1"/>
  <c r="AJ3409" i="1"/>
  <c r="AJ3410" i="1"/>
  <c r="AJ3411" i="1"/>
  <c r="AJ3412" i="1"/>
  <c r="AJ3413" i="1"/>
  <c r="AJ3414" i="1"/>
  <c r="AJ3415" i="1"/>
  <c r="AJ3416" i="1"/>
  <c r="AJ3417" i="1"/>
  <c r="AJ3418" i="1"/>
  <c r="AJ3419" i="1"/>
  <c r="AJ3420" i="1"/>
  <c r="AJ3421" i="1"/>
  <c r="AJ3422" i="1"/>
  <c r="AJ3423" i="1"/>
  <c r="AJ3424" i="1"/>
  <c r="AJ3425" i="1"/>
  <c r="AJ3426" i="1"/>
  <c r="AJ3427" i="1"/>
  <c r="AJ3428" i="1"/>
  <c r="AJ3429" i="1"/>
  <c r="AJ3430" i="1"/>
  <c r="AJ3431" i="1"/>
  <c r="AJ3432" i="1"/>
  <c r="AJ3433" i="1"/>
  <c r="AJ3434" i="1"/>
  <c r="AJ3435" i="1"/>
  <c r="AJ3436" i="1"/>
  <c r="AJ3437" i="1"/>
  <c r="AJ3438" i="1"/>
  <c r="AJ3439" i="1"/>
  <c r="AJ3440" i="1"/>
  <c r="AJ3441" i="1"/>
  <c r="AJ3442" i="1"/>
  <c r="AJ3443" i="1"/>
  <c r="AJ3444" i="1"/>
  <c r="AJ3445" i="1"/>
  <c r="AJ3446" i="1"/>
  <c r="AJ3447" i="1"/>
  <c r="AJ3448" i="1"/>
  <c r="AJ3449" i="1"/>
  <c r="AJ3450" i="1"/>
  <c r="AJ3451" i="1"/>
  <c r="AJ3452" i="1"/>
  <c r="AJ3453" i="1"/>
  <c r="AJ3454" i="1"/>
  <c r="AJ3455" i="1"/>
  <c r="AJ3456" i="1"/>
  <c r="AJ3457" i="1"/>
  <c r="AJ3458" i="1"/>
  <c r="AJ3459" i="1"/>
  <c r="AJ3460" i="1"/>
  <c r="AJ3461" i="1"/>
  <c r="AJ3462" i="1"/>
  <c r="AJ3463" i="1"/>
  <c r="AJ3464" i="1"/>
  <c r="AJ3465" i="1"/>
  <c r="AJ3466" i="1"/>
  <c r="AJ3467" i="1"/>
  <c r="AJ3468" i="1"/>
  <c r="AJ3469" i="1"/>
  <c r="AJ3470" i="1"/>
  <c r="AJ3471" i="1"/>
  <c r="AJ3472" i="1"/>
  <c r="AJ3473" i="1"/>
  <c r="AJ3474" i="1"/>
  <c r="AJ3475" i="1"/>
  <c r="AJ3476" i="1"/>
  <c r="AJ3477" i="1"/>
  <c r="AJ3478" i="1"/>
  <c r="AJ3479" i="1"/>
  <c r="AJ3480" i="1"/>
  <c r="AJ3481" i="1"/>
  <c r="AJ3482" i="1"/>
  <c r="AJ3483" i="1"/>
  <c r="AJ3484" i="1"/>
  <c r="AJ3485" i="1"/>
  <c r="AJ3486" i="1"/>
  <c r="AJ3487" i="1"/>
  <c r="AJ3488" i="1"/>
  <c r="AJ3489" i="1"/>
  <c r="AJ3490" i="1"/>
  <c r="AJ3491" i="1"/>
  <c r="AJ3492" i="1"/>
  <c r="AJ3493" i="1"/>
  <c r="AJ3494" i="1"/>
  <c r="AJ3495" i="1"/>
  <c r="AJ3496" i="1"/>
  <c r="AJ3497" i="1"/>
  <c r="AJ3498" i="1"/>
  <c r="AJ3499" i="1"/>
  <c r="AJ3500" i="1"/>
  <c r="AJ3501" i="1"/>
  <c r="AJ3502" i="1"/>
  <c r="AJ3503" i="1"/>
  <c r="AJ3504" i="1"/>
  <c r="AJ3505" i="1"/>
  <c r="AJ3506" i="1"/>
  <c r="AJ3507" i="1"/>
  <c r="AJ3508" i="1"/>
  <c r="AJ3509" i="1"/>
  <c r="AJ3510" i="1"/>
  <c r="AJ3511" i="1"/>
  <c r="AJ3512" i="1"/>
  <c r="AJ3513" i="1"/>
  <c r="AJ3514" i="1"/>
  <c r="AJ3515" i="1"/>
  <c r="AJ3516" i="1"/>
  <c r="AJ3517" i="1"/>
  <c r="AJ3518" i="1"/>
  <c r="AJ3519" i="1"/>
  <c r="AJ3520" i="1"/>
  <c r="AJ3521" i="1"/>
  <c r="AJ3522" i="1"/>
  <c r="AJ3523" i="1"/>
  <c r="AJ3524" i="1"/>
  <c r="AJ3525" i="1"/>
  <c r="AJ3526" i="1"/>
  <c r="AJ3527" i="1"/>
  <c r="AJ3528" i="1"/>
  <c r="AJ3529" i="1"/>
  <c r="AJ3530" i="1"/>
  <c r="AG3530" i="1" s="1"/>
  <c r="Y63" i="1"/>
  <c r="AJ63" i="1" s="1"/>
  <c r="M11" i="7" a="1"/>
  <c r="C11" i="7" a="1"/>
  <c r="H11" i="7" a="1"/>
  <c r="F11" i="7" a="1"/>
  <c r="B11" i="7" a="1"/>
  <c r="G11" i="7" a="1"/>
  <c r="L11" i="7" a="1"/>
  <c r="D11" i="7" a="1"/>
  <c r="I11" i="7" a="1"/>
  <c r="K11" i="7" a="1"/>
  <c r="E11" i="7" a="1"/>
  <c r="K11" i="7" l="1"/>
  <c r="M11" i="7"/>
  <c r="L11" i="7"/>
  <c r="D11" i="7"/>
  <c r="B11" i="7"/>
  <c r="E11" i="7"/>
  <c r="I11" i="7"/>
  <c r="H11" i="7"/>
  <c r="F11" i="7"/>
  <c r="G11" i="7"/>
  <c r="C11" i="7"/>
  <c r="O13" i="7"/>
  <c r="AG3500" i="1"/>
  <c r="AG3512" i="1"/>
  <c r="AG3488" i="1"/>
  <c r="AG3440" i="1"/>
  <c r="AG3526" i="1"/>
  <c r="AG3308" i="1"/>
  <c r="AG3464" i="1"/>
  <c r="AG3476" i="1"/>
  <c r="AG3524" i="1"/>
  <c r="AG3452" i="1"/>
  <c r="AG3392" i="1"/>
  <c r="AG3356" i="1"/>
  <c r="AG3332" i="1"/>
  <c r="AG3284" i="1"/>
  <c r="AG3248" i="1"/>
  <c r="AG3224" i="1"/>
  <c r="AG3188" i="1"/>
  <c r="AG3152" i="1"/>
  <c r="AG3128" i="1"/>
  <c r="AG3104" i="1"/>
  <c r="AG3068" i="1"/>
  <c r="AG3044" i="1"/>
  <c r="AG3008" i="1"/>
  <c r="AG2984" i="1"/>
  <c r="AG2948" i="1"/>
  <c r="AG2924" i="1"/>
  <c r="AG2888" i="1"/>
  <c r="AG2864" i="1"/>
  <c r="AG2828" i="1"/>
  <c r="AG2792" i="1"/>
  <c r="AG2756" i="1"/>
  <c r="AG2720" i="1"/>
  <c r="AG2684" i="1"/>
  <c r="AG2648" i="1"/>
  <c r="AG2612" i="1"/>
  <c r="AG2576" i="1"/>
  <c r="AG2552" i="1"/>
  <c r="AG2516" i="1"/>
  <c r="AG2480" i="1"/>
  <c r="AG2456" i="1"/>
  <c r="AG2420" i="1"/>
  <c r="AG2384" i="1"/>
  <c r="AG2360" i="1"/>
  <c r="AG2324" i="1"/>
  <c r="AG2288" i="1"/>
  <c r="AG2264" i="1"/>
  <c r="AG2228" i="1"/>
  <c r="AG2192" i="1"/>
  <c r="AG2156" i="1"/>
  <c r="AG2120" i="1"/>
  <c r="AG2060" i="1"/>
  <c r="AG1868" i="1"/>
  <c r="AG1856" i="1"/>
  <c r="AG3416" i="1"/>
  <c r="AG3368" i="1"/>
  <c r="AG3260" i="1"/>
  <c r="AG3428" i="1"/>
  <c r="AG3404" i="1"/>
  <c r="AG3380" i="1"/>
  <c r="AG3344" i="1"/>
  <c r="AG3320" i="1"/>
  <c r="AG3296" i="1"/>
  <c r="AG3272" i="1"/>
  <c r="AG3236" i="1"/>
  <c r="AG3212" i="1"/>
  <c r="AG3200" i="1"/>
  <c r="AG3176" i="1"/>
  <c r="AG3164" i="1"/>
  <c r="AG3140" i="1"/>
  <c r="AG3116" i="1"/>
  <c r="AG3092" i="1"/>
  <c r="AG3080" i="1"/>
  <c r="AG3056" i="1"/>
  <c r="AG3032" i="1"/>
  <c r="AG3020" i="1"/>
  <c r="AG2996" i="1"/>
  <c r="AG2972" i="1"/>
  <c r="AG2960" i="1"/>
  <c r="AG2936" i="1"/>
  <c r="AG2912" i="1"/>
  <c r="AG2900" i="1"/>
  <c r="AG2876" i="1"/>
  <c r="AG2852" i="1"/>
  <c r="AG2840" i="1"/>
  <c r="AG2816" i="1"/>
  <c r="AG2804" i="1"/>
  <c r="AG2780" i="1"/>
  <c r="AG2768" i="1"/>
  <c r="AG2744" i="1"/>
  <c r="AG2732" i="1"/>
  <c r="AG2708" i="1"/>
  <c r="AG2696" i="1"/>
  <c r="AG2672" i="1"/>
  <c r="AG2660" i="1"/>
  <c r="AG2636" i="1"/>
  <c r="AG2624" i="1"/>
  <c r="AG2600" i="1"/>
  <c r="AG2588" i="1"/>
  <c r="AG2564" i="1"/>
  <c r="AG2540" i="1"/>
  <c r="AG2528" i="1"/>
  <c r="AG2504" i="1"/>
  <c r="AG2492" i="1"/>
  <c r="AG2468" i="1"/>
  <c r="AG2444" i="1"/>
  <c r="AG2432" i="1"/>
  <c r="AG2408" i="1"/>
  <c r="AG2396" i="1"/>
  <c r="AG2372" i="1"/>
  <c r="AG2348" i="1"/>
  <c r="AG2336" i="1"/>
  <c r="AG2312" i="1"/>
  <c r="AG2300" i="1"/>
  <c r="AG2276" i="1"/>
  <c r="AG2252" i="1"/>
  <c r="AG2240" i="1"/>
  <c r="AG2216" i="1"/>
  <c r="AG2204" i="1"/>
  <c r="AG2180" i="1"/>
  <c r="AG2168" i="1"/>
  <c r="AG2144" i="1"/>
  <c r="AG2132" i="1"/>
  <c r="AG2108" i="1"/>
  <c r="AG2096" i="1"/>
  <c r="AG2084" i="1"/>
  <c r="AG2072" i="1"/>
  <c r="AG2048" i="1"/>
  <c r="AG2036" i="1"/>
  <c r="AG2024" i="1"/>
  <c r="AG2012" i="1"/>
  <c r="AG2000" i="1"/>
  <c r="AG1988" i="1"/>
  <c r="AG1976" i="1"/>
  <c r="AG1964" i="1"/>
  <c r="AG1952" i="1"/>
  <c r="AG1940" i="1"/>
  <c r="AG1928" i="1"/>
  <c r="AG1916" i="1"/>
  <c r="AG1904" i="1"/>
  <c r="AG1892" i="1"/>
  <c r="AG1880" i="1"/>
  <c r="AG1844" i="1"/>
  <c r="AG1832" i="1"/>
  <c r="AG1820" i="1"/>
  <c r="AG1808" i="1"/>
  <c r="AG1796" i="1"/>
  <c r="AG1784" i="1"/>
  <c r="AG1772" i="1"/>
  <c r="AG1760" i="1"/>
  <c r="AG1748" i="1"/>
  <c r="AG1736" i="1"/>
  <c r="AG1724" i="1"/>
  <c r="AG1712" i="1"/>
  <c r="AG1700" i="1"/>
  <c r="AG1688" i="1"/>
  <c r="AG1676" i="1"/>
  <c r="AG1664" i="1"/>
  <c r="AG1652" i="1"/>
  <c r="AG1640" i="1"/>
  <c r="AG1628" i="1"/>
  <c r="AG1616" i="1"/>
  <c r="AG1604" i="1"/>
  <c r="AG1592" i="1"/>
  <c r="AG1568" i="1"/>
  <c r="AG1556" i="1"/>
  <c r="AG1544" i="1"/>
  <c r="AG1532" i="1"/>
  <c r="AG1520" i="1"/>
  <c r="AG1508" i="1"/>
  <c r="AG1496" i="1"/>
  <c r="AG1484" i="1"/>
  <c r="AG1472" i="1"/>
  <c r="AG1460" i="1"/>
  <c r="AG1448" i="1"/>
  <c r="AG1436" i="1"/>
  <c r="AG1424" i="1"/>
  <c r="AG1412" i="1"/>
  <c r="AG1400" i="1"/>
  <c r="AG1388" i="1"/>
  <c r="AG1376" i="1"/>
  <c r="AG1364" i="1"/>
  <c r="AG1352" i="1"/>
  <c r="AG1340" i="1"/>
  <c r="AG1328" i="1"/>
  <c r="AG1316" i="1"/>
  <c r="AG1304" i="1"/>
  <c r="AG1292" i="1"/>
  <c r="AG1280" i="1"/>
  <c r="AG1268" i="1"/>
  <c r="AG1256" i="1"/>
  <c r="AG1244" i="1"/>
  <c r="AG1232" i="1"/>
  <c r="AG1220" i="1"/>
  <c r="AG1208" i="1"/>
  <c r="AG1196" i="1"/>
  <c r="AG1184" i="1"/>
  <c r="AG1172" i="1"/>
  <c r="AG1160" i="1"/>
  <c r="AG1148" i="1"/>
  <c r="AG1136" i="1"/>
  <c r="AG1124" i="1"/>
  <c r="AG1112" i="1"/>
  <c r="AG1100" i="1"/>
  <c r="AG1088" i="1"/>
  <c r="AG1076" i="1"/>
  <c r="AG1064" i="1"/>
  <c r="AG1052" i="1"/>
  <c r="AG1040" i="1"/>
  <c r="AG1028" i="1"/>
  <c r="AG1016" i="1"/>
  <c r="AG1004" i="1"/>
  <c r="AG992" i="1"/>
  <c r="AG980" i="1"/>
  <c r="AG968" i="1"/>
  <c r="AG956" i="1"/>
  <c r="AG944" i="1"/>
  <c r="AG932" i="1"/>
  <c r="AG920" i="1"/>
  <c r="AG908" i="1"/>
  <c r="AG896" i="1"/>
  <c r="AG884" i="1"/>
  <c r="AG872" i="1"/>
  <c r="AG860" i="1"/>
  <c r="AG848" i="1"/>
  <c r="AG836" i="1"/>
  <c r="AG824" i="1"/>
  <c r="AG1590" i="1"/>
  <c r="AG3527" i="1"/>
  <c r="AG3394" i="1"/>
  <c r="AG3382" i="1"/>
  <c r="AG3370" i="1"/>
  <c r="AG3358" i="1"/>
  <c r="AG3346" i="1"/>
  <c r="AG3334" i="1"/>
  <c r="AG3322" i="1"/>
  <c r="AG3310" i="1"/>
  <c r="AG3298" i="1"/>
  <c r="AG3286" i="1"/>
  <c r="AG3274" i="1"/>
  <c r="AG3262" i="1"/>
  <c r="AG3250" i="1"/>
  <c r="AG3238" i="1"/>
  <c r="AG3226" i="1"/>
  <c r="AG3214" i="1"/>
  <c r="AG3202" i="1"/>
  <c r="AG3190" i="1"/>
  <c r="AG3178" i="1"/>
  <c r="AG3166" i="1"/>
  <c r="AG3154" i="1"/>
  <c r="AG3142" i="1"/>
  <c r="AG3130" i="1"/>
  <c r="AG3118" i="1"/>
  <c r="AG3106" i="1"/>
  <c r="AG3094" i="1"/>
  <c r="AG3082" i="1"/>
  <c r="AG3070" i="1"/>
  <c r="AG3058" i="1"/>
  <c r="AG3046" i="1"/>
  <c r="AG3034" i="1"/>
  <c r="AG3022" i="1"/>
  <c r="AG3010" i="1"/>
  <c r="AG2998" i="1"/>
  <c r="AG2986" i="1"/>
  <c r="AG2974" i="1"/>
  <c r="AG2962" i="1"/>
  <c r="AG2950" i="1"/>
  <c r="AG2938" i="1"/>
  <c r="AG2926" i="1"/>
  <c r="AG2914" i="1"/>
  <c r="AG2902" i="1"/>
  <c r="AG2890" i="1"/>
  <c r="AG2878" i="1"/>
  <c r="AG2866" i="1"/>
  <c r="AG2854" i="1"/>
  <c r="AG2842" i="1"/>
  <c r="AG3427" i="1"/>
  <c r="AG3295" i="1"/>
  <c r="AG3211" i="1"/>
  <c r="AG3079" i="1"/>
  <c r="AG2971" i="1"/>
  <c r="AG2875" i="1"/>
  <c r="AG2779" i="1"/>
  <c r="AG2683" i="1"/>
  <c r="AG2575" i="1"/>
  <c r="AG2491" i="1"/>
  <c r="AG2383" i="1"/>
  <c r="AG2287" i="1"/>
  <c r="AG2215" i="1"/>
  <c r="AG2143" i="1"/>
  <c r="AG2071" i="1"/>
  <c r="AG1987" i="1"/>
  <c r="AG1867" i="1"/>
  <c r="AG3498" i="1"/>
  <c r="AG3402" i="1"/>
  <c r="AG3318" i="1"/>
  <c r="AG3234" i="1"/>
  <c r="AG3150" i="1"/>
  <c r="AG3042" i="1"/>
  <c r="AG2898" i="1"/>
  <c r="AG2586" i="1"/>
  <c r="AG3514" i="1"/>
  <c r="AG3502" i="1"/>
  <c r="AG3490" i="1"/>
  <c r="AG3478" i="1"/>
  <c r="AG3466" i="1"/>
  <c r="AG3454" i="1"/>
  <c r="AG3442" i="1"/>
  <c r="AG3430" i="1"/>
  <c r="AG3418" i="1"/>
  <c r="AG3406" i="1"/>
  <c r="AG3525" i="1"/>
  <c r="AG3513" i="1"/>
  <c r="AG3501" i="1"/>
  <c r="AG3489" i="1"/>
  <c r="AG3477" i="1"/>
  <c r="AG3465" i="1"/>
  <c r="AG3453" i="1"/>
  <c r="AG3441" i="1"/>
  <c r="AG3429" i="1"/>
  <c r="AG3417" i="1"/>
  <c r="AG3405" i="1"/>
  <c r="AG3393" i="1"/>
  <c r="AG3381" i="1"/>
  <c r="AG3369" i="1"/>
  <c r="AG3357" i="1"/>
  <c r="AG3345" i="1"/>
  <c r="AG3333" i="1"/>
  <c r="AG3321" i="1"/>
  <c r="AG3309" i="1"/>
  <c r="AG3297" i="1"/>
  <c r="AG3285" i="1"/>
  <c r="AG3273" i="1"/>
  <c r="AG3261" i="1"/>
  <c r="AG3249" i="1"/>
  <c r="AG3237" i="1"/>
  <c r="AG3225" i="1"/>
  <c r="AG3213" i="1"/>
  <c r="AG3201" i="1"/>
  <c r="AG3189" i="1"/>
  <c r="AG3177" i="1"/>
  <c r="AG3165" i="1"/>
  <c r="AG3153" i="1"/>
  <c r="AG3141" i="1"/>
  <c r="AG3129" i="1"/>
  <c r="AG3117" i="1"/>
  <c r="AG3105" i="1"/>
  <c r="AG3093" i="1"/>
  <c r="AG3081" i="1"/>
  <c r="AG3069" i="1"/>
  <c r="AG3057" i="1"/>
  <c r="AG3045" i="1"/>
  <c r="AG3033" i="1"/>
  <c r="AG3021" i="1"/>
  <c r="AG3009" i="1"/>
  <c r="AG2997" i="1"/>
  <c r="AG2985" i="1"/>
  <c r="AG2973" i="1"/>
  <c r="AG2961" i="1"/>
  <c r="AG2949" i="1"/>
  <c r="AG2937" i="1"/>
  <c r="AG2925" i="1"/>
  <c r="AG2913" i="1"/>
  <c r="AG2901" i="1"/>
  <c r="AG2889" i="1"/>
  <c r="AG2877" i="1"/>
  <c r="AG2865" i="1"/>
  <c r="AG2853" i="1"/>
  <c r="AG2841" i="1"/>
  <c r="AG2829" i="1"/>
  <c r="AG2817" i="1"/>
  <c r="AG2805" i="1"/>
  <c r="AG2793" i="1"/>
  <c r="AG2781" i="1"/>
  <c r="AG2769" i="1"/>
  <c r="AG2757" i="1"/>
  <c r="AG2745" i="1"/>
  <c r="AG2733" i="1"/>
  <c r="AG2721" i="1"/>
  <c r="AG2709" i="1"/>
  <c r="AG2697" i="1"/>
  <c r="AG2685" i="1"/>
  <c r="AG2673" i="1"/>
  <c r="AG2661" i="1"/>
  <c r="AG2649" i="1"/>
  <c r="AG2637" i="1"/>
  <c r="AG2625" i="1"/>
  <c r="AG2613" i="1"/>
  <c r="AG2601" i="1"/>
  <c r="AG2589" i="1"/>
  <c r="AG2577" i="1"/>
  <c r="AG2565" i="1"/>
  <c r="AG2553" i="1"/>
  <c r="AG2541" i="1"/>
  <c r="AG2529" i="1"/>
  <c r="AG2517" i="1"/>
  <c r="AG2505" i="1"/>
  <c r="AG2493" i="1"/>
  <c r="AG2481" i="1"/>
  <c r="AG2469" i="1"/>
  <c r="AG2457" i="1"/>
  <c r="AG2445" i="1"/>
  <c r="AG2433" i="1"/>
  <c r="AG2421" i="1"/>
  <c r="AG2409" i="1"/>
  <c r="AG2397" i="1"/>
  <c r="AG2385" i="1"/>
  <c r="AG2373" i="1"/>
  <c r="AG2361" i="1"/>
  <c r="AG2349" i="1"/>
  <c r="AG2337" i="1"/>
  <c r="AG2325" i="1"/>
  <c r="AG2313" i="1"/>
  <c r="AG2301" i="1"/>
  <c r="AG2289" i="1"/>
  <c r="AG2277" i="1"/>
  <c r="AG2265" i="1"/>
  <c r="AG2253" i="1"/>
  <c r="AG2241" i="1"/>
  <c r="AG2229" i="1"/>
  <c r="AG2217" i="1"/>
  <c r="AG2205" i="1"/>
  <c r="AG2193" i="1"/>
  <c r="AG2181" i="1"/>
  <c r="AG2169" i="1"/>
  <c r="AG2157" i="1"/>
  <c r="AG2145" i="1"/>
  <c r="AG2133" i="1"/>
  <c r="AG2121" i="1"/>
  <c r="AG2109" i="1"/>
  <c r="AG2097" i="1"/>
  <c r="AG2085" i="1"/>
  <c r="AG2073" i="1"/>
  <c r="AG2061" i="1"/>
  <c r="AG2049" i="1"/>
  <c r="AG1855" i="1"/>
  <c r="AG1807" i="1"/>
  <c r="AG1795" i="1"/>
  <c r="AG1783" i="1"/>
  <c r="AG1771" i="1"/>
  <c r="AG1759" i="1"/>
  <c r="AG1747" i="1"/>
  <c r="AG1735" i="1"/>
  <c r="AG1723" i="1"/>
  <c r="AG1711" i="1"/>
  <c r="AG1699" i="1"/>
  <c r="AG1687" i="1"/>
  <c r="AG1675" i="1"/>
  <c r="AG1663" i="1"/>
  <c r="AG1651" i="1"/>
  <c r="AG1639" i="1"/>
  <c r="AG1627" i="1"/>
  <c r="AG1615" i="1"/>
  <c r="AG1603" i="1"/>
  <c r="AG1591" i="1"/>
  <c r="AG1579" i="1"/>
  <c r="AG1567" i="1"/>
  <c r="AG1555" i="1"/>
  <c r="AG1543" i="1"/>
  <c r="AG1531" i="1"/>
  <c r="AG1519" i="1"/>
  <c r="AG1507" i="1"/>
  <c r="AG1495" i="1"/>
  <c r="AG1483" i="1"/>
  <c r="AG1471" i="1"/>
  <c r="AG1459" i="1"/>
  <c r="AG1447" i="1"/>
  <c r="AG1435" i="1"/>
  <c r="AG1423" i="1"/>
  <c r="AG1411" i="1"/>
  <c r="AG1399" i="1"/>
  <c r="AG1387" i="1"/>
  <c r="AG1375" i="1"/>
  <c r="AG1363" i="1"/>
  <c r="AG1351" i="1"/>
  <c r="AG1339" i="1"/>
  <c r="AG1327" i="1"/>
  <c r="AG1315" i="1"/>
  <c r="AG1303" i="1"/>
  <c r="AG1291" i="1"/>
  <c r="AG1279" i="1"/>
  <c r="AG1267" i="1"/>
  <c r="AG1255" i="1"/>
  <c r="AG1243" i="1"/>
  <c r="AG1231" i="1"/>
  <c r="AG1219" i="1"/>
  <c r="AG1207" i="1"/>
  <c r="AG1195" i="1"/>
  <c r="AG1183" i="1"/>
  <c r="AG1171" i="1"/>
  <c r="AG1159" i="1"/>
  <c r="AG1147" i="1"/>
  <c r="AG1135" i="1"/>
  <c r="AG1123" i="1"/>
  <c r="AG1111" i="1"/>
  <c r="AG1099" i="1"/>
  <c r="AG1087" i="1"/>
  <c r="AG1075" i="1"/>
  <c r="AG1063" i="1"/>
  <c r="AG1051" i="1"/>
  <c r="AG1039" i="1"/>
  <c r="AG1027" i="1"/>
  <c r="AG1015" i="1"/>
  <c r="AG1003" i="1"/>
  <c r="AG991" i="1"/>
  <c r="AG979" i="1"/>
  <c r="AG967" i="1"/>
  <c r="AG955" i="1"/>
  <c r="AG943" i="1"/>
  <c r="AG931" i="1"/>
  <c r="AG919" i="1"/>
  <c r="AG907" i="1"/>
  <c r="AG895" i="1"/>
  <c r="AG883" i="1"/>
  <c r="AG871" i="1"/>
  <c r="AG859" i="1"/>
  <c r="AG847" i="1"/>
  <c r="AG835" i="1"/>
  <c r="AG823" i="1"/>
  <c r="AG3499" i="1"/>
  <c r="AG3379" i="1"/>
  <c r="AG3283" i="1"/>
  <c r="AG3199" i="1"/>
  <c r="AG3115" i="1"/>
  <c r="AG3019" i="1"/>
  <c r="AG2923" i="1"/>
  <c r="AG2839" i="1"/>
  <c r="AG2755" i="1"/>
  <c r="AG2671" i="1"/>
  <c r="AG2587" i="1"/>
  <c r="AG2527" i="1"/>
  <c r="AG2443" i="1"/>
  <c r="AG2371" i="1"/>
  <c r="AG2299" i="1"/>
  <c r="AG2227" i="1"/>
  <c r="AG2167" i="1"/>
  <c r="AG2107" i="1"/>
  <c r="AG2023" i="1"/>
  <c r="AG1891" i="1"/>
  <c r="AG3486" i="1"/>
  <c r="AG3390" i="1"/>
  <c r="AG3306" i="1"/>
  <c r="AG3222" i="1"/>
  <c r="AG3114" i="1"/>
  <c r="AG3018" i="1"/>
  <c r="AG2934" i="1"/>
  <c r="AG2850" i="1"/>
  <c r="AG2778" i="1"/>
  <c r="AG2694" i="1"/>
  <c r="AG2610" i="1"/>
  <c r="AG2514" i="1"/>
  <c r="AG2442" i="1"/>
  <c r="AG2370" i="1"/>
  <c r="AG2274" i="1"/>
  <c r="AG2178" i="1"/>
  <c r="AG2070" i="1"/>
  <c r="AG1998" i="1"/>
  <c r="AG1962" i="1"/>
  <c r="AG1938" i="1"/>
  <c r="AG1890" i="1"/>
  <c r="AG1878" i="1"/>
  <c r="AG1854" i="1"/>
  <c r="AG1842" i="1"/>
  <c r="AG1830" i="1"/>
  <c r="AG1818" i="1"/>
  <c r="AG1806" i="1"/>
  <c r="AG1794" i="1"/>
  <c r="AG1782" i="1"/>
  <c r="AG1770" i="1"/>
  <c r="AG1758" i="1"/>
  <c r="AG1734" i="1"/>
  <c r="AG1722" i="1"/>
  <c r="AG1710" i="1"/>
  <c r="AG1698" i="1"/>
  <c r="AG1686" i="1"/>
  <c r="AG1674" i="1"/>
  <c r="AG1662" i="1"/>
  <c r="AG1650" i="1"/>
  <c r="AG1638" i="1"/>
  <c r="AG1602" i="1"/>
  <c r="AG1542" i="1"/>
  <c r="AG1530" i="1"/>
  <c r="AG1518" i="1"/>
  <c r="AG1506" i="1"/>
  <c r="AG1494" i="1"/>
  <c r="AG1482" i="1"/>
  <c r="AG1470" i="1"/>
  <c r="AG1458" i="1"/>
  <c r="AG1446" i="1"/>
  <c r="AG1434" i="1"/>
  <c r="AG1422" i="1"/>
  <c r="AG1410" i="1"/>
  <c r="AG1398" i="1"/>
  <c r="AG1386" i="1"/>
  <c r="AG1374" i="1"/>
  <c r="AG1362" i="1"/>
  <c r="AG1350" i="1"/>
  <c r="AG1338" i="1"/>
  <c r="AG1326" i="1"/>
  <c r="AG1314" i="1"/>
  <c r="AG1302" i="1"/>
  <c r="AG1290" i="1"/>
  <c r="AG1278" i="1"/>
  <c r="AG1266" i="1"/>
  <c r="AG1254" i="1"/>
  <c r="AG1242" i="1"/>
  <c r="AG1230" i="1"/>
  <c r="AG1218" i="1"/>
  <c r="AG1206" i="1"/>
  <c r="AG1194" i="1"/>
  <c r="AG1182" i="1"/>
  <c r="AG1170" i="1"/>
  <c r="AG1158" i="1"/>
  <c r="AG1146" i="1"/>
  <c r="AG1134" i="1"/>
  <c r="AG1122" i="1"/>
  <c r="AG1110" i="1"/>
  <c r="AG1098" i="1"/>
  <c r="AG1086" i="1"/>
  <c r="AG1074" i="1"/>
  <c r="AG1062" i="1"/>
  <c r="AG1050" i="1"/>
  <c r="AG1038" i="1"/>
  <c r="AG1026" i="1"/>
  <c r="AG1014" i="1"/>
  <c r="AG1002" i="1"/>
  <c r="AG990" i="1"/>
  <c r="AG978" i="1"/>
  <c r="AG966" i="1"/>
  <c r="AG954" i="1"/>
  <c r="AG942" i="1"/>
  <c r="AG930" i="1"/>
  <c r="AG918" i="1"/>
  <c r="AG906" i="1"/>
  <c r="AG894" i="1"/>
  <c r="AG882" i="1"/>
  <c r="AG870" i="1"/>
  <c r="AG858" i="1"/>
  <c r="AG846" i="1"/>
  <c r="AG834" i="1"/>
  <c r="AG822" i="1"/>
  <c r="AG3475" i="1"/>
  <c r="AG3403" i="1"/>
  <c r="AG3343" i="1"/>
  <c r="AG3235" i="1"/>
  <c r="AG3127" i="1"/>
  <c r="AG3031" i="1"/>
  <c r="AG2947" i="1"/>
  <c r="AG2851" i="1"/>
  <c r="AG2767" i="1"/>
  <c r="AG2635" i="1"/>
  <c r="AG2455" i="1"/>
  <c r="AG2119" i="1"/>
  <c r="AG2047" i="1"/>
  <c r="AG1999" i="1"/>
  <c r="AG1927" i="1"/>
  <c r="AG1843" i="1"/>
  <c r="AG3474" i="1"/>
  <c r="AG3414" i="1"/>
  <c r="AG3342" i="1"/>
  <c r="AG3258" i="1"/>
  <c r="AG3198" i="1"/>
  <c r="AG3126" i="1"/>
  <c r="AG3054" i="1"/>
  <c r="AG2982" i="1"/>
  <c r="AG2886" i="1"/>
  <c r="AG2838" i="1"/>
  <c r="AG2766" i="1"/>
  <c r="AG2730" i="1"/>
  <c r="AG2682" i="1"/>
  <c r="AG2622" i="1"/>
  <c r="AG2550" i="1"/>
  <c r="AG2478" i="1"/>
  <c r="AG2430" i="1"/>
  <c r="AG2346" i="1"/>
  <c r="AG2298" i="1"/>
  <c r="AG2250" i="1"/>
  <c r="AG2190" i="1"/>
  <c r="AG2118" i="1"/>
  <c r="AG2058" i="1"/>
  <c r="AG1986" i="1"/>
  <c r="AG1950" i="1"/>
  <c r="AG1914" i="1"/>
  <c r="AG1866" i="1"/>
  <c r="AG1554" i="1"/>
  <c r="AG3521" i="1"/>
  <c r="AG3509" i="1"/>
  <c r="AG3497" i="1"/>
  <c r="AG3485" i="1"/>
  <c r="AG3473" i="1"/>
  <c r="AG3461" i="1"/>
  <c r="AG3449" i="1"/>
  <c r="AG3437" i="1"/>
  <c r="AG3425" i="1"/>
  <c r="AG3413" i="1"/>
  <c r="AG3401" i="1"/>
  <c r="AG3389" i="1"/>
  <c r="AG3377" i="1"/>
  <c r="AG3365" i="1"/>
  <c r="AG3353" i="1"/>
  <c r="AG3341" i="1"/>
  <c r="AG3329" i="1"/>
  <c r="AG3317" i="1"/>
  <c r="AG3305" i="1"/>
  <c r="AG3293" i="1"/>
  <c r="AG3281" i="1"/>
  <c r="AG3269" i="1"/>
  <c r="AG3257" i="1"/>
  <c r="AG3245" i="1"/>
  <c r="AG3233" i="1"/>
  <c r="AG3221" i="1"/>
  <c r="AG3209" i="1"/>
  <c r="AG3197" i="1"/>
  <c r="AG3185" i="1"/>
  <c r="AG3173" i="1"/>
  <c r="AG3161" i="1"/>
  <c r="AG3149" i="1"/>
  <c r="AG3137" i="1"/>
  <c r="AG3125" i="1"/>
  <c r="AG3113" i="1"/>
  <c r="AG3101" i="1"/>
  <c r="AG3089" i="1"/>
  <c r="AG3077" i="1"/>
  <c r="AG3065" i="1"/>
  <c r="AG3053" i="1"/>
  <c r="AG3041" i="1"/>
  <c r="AG3029" i="1"/>
  <c r="AG3017" i="1"/>
  <c r="AG3005" i="1"/>
  <c r="AG2993" i="1"/>
  <c r="AG2981" i="1"/>
  <c r="AG2969" i="1"/>
  <c r="AG2957" i="1"/>
  <c r="AG2945" i="1"/>
  <c r="AG2933" i="1"/>
  <c r="AG2921" i="1"/>
  <c r="AG2909" i="1"/>
  <c r="AG2897" i="1"/>
  <c r="AG2885" i="1"/>
  <c r="AG2873" i="1"/>
  <c r="AG2861" i="1"/>
  <c r="AG3451" i="1"/>
  <c r="AG3307" i="1"/>
  <c r="AG3187" i="1"/>
  <c r="AG3103" i="1"/>
  <c r="AG2995" i="1"/>
  <c r="AG2899" i="1"/>
  <c r="AG2803" i="1"/>
  <c r="AG2719" i="1"/>
  <c r="AG2647" i="1"/>
  <c r="AG2563" i="1"/>
  <c r="AG2503" i="1"/>
  <c r="AG2419" i="1"/>
  <c r="AG2347" i="1"/>
  <c r="AG2275" i="1"/>
  <c r="AG2203" i="1"/>
  <c r="AG2131" i="1"/>
  <c r="AG2035" i="1"/>
  <c r="AG1963" i="1"/>
  <c r="AG1879" i="1"/>
  <c r="AG3510" i="1"/>
  <c r="AG3438" i="1"/>
  <c r="AG3366" i="1"/>
  <c r="AG3294" i="1"/>
  <c r="AG3210" i="1"/>
  <c r="AG3138" i="1"/>
  <c r="AG3066" i="1"/>
  <c r="AG2970" i="1"/>
  <c r="AG2874" i="1"/>
  <c r="AG2814" i="1"/>
  <c r="AG2706" i="1"/>
  <c r="AG2634" i="1"/>
  <c r="AG2538" i="1"/>
  <c r="AG2466" i="1"/>
  <c r="AG2418" i="1"/>
  <c r="AG2358" i="1"/>
  <c r="AG2286" i="1"/>
  <c r="AG2214" i="1"/>
  <c r="AG2154" i="1"/>
  <c r="AG2094" i="1"/>
  <c r="AG2034" i="1"/>
  <c r="AG1926" i="1"/>
  <c r="AG1566" i="1"/>
  <c r="AG3520" i="1"/>
  <c r="AG3508" i="1"/>
  <c r="AG3496" i="1"/>
  <c r="AG3484" i="1"/>
  <c r="AG3472" i="1"/>
  <c r="AG3460" i="1"/>
  <c r="AG3448" i="1"/>
  <c r="AG3436" i="1"/>
  <c r="AG3424" i="1"/>
  <c r="AG3412" i="1"/>
  <c r="AG3400" i="1"/>
  <c r="AG3388" i="1"/>
  <c r="AG3376" i="1"/>
  <c r="AG3364" i="1"/>
  <c r="AG3352" i="1"/>
  <c r="AG3340" i="1"/>
  <c r="AG3328" i="1"/>
  <c r="AG3316" i="1"/>
  <c r="AG3304" i="1"/>
  <c r="AG3292" i="1"/>
  <c r="AG3280" i="1"/>
  <c r="AG3268" i="1"/>
  <c r="AG3256" i="1"/>
  <c r="AG3244" i="1"/>
  <c r="AG3232" i="1"/>
  <c r="AG3220" i="1"/>
  <c r="AG3208" i="1"/>
  <c r="AG3196" i="1"/>
  <c r="AG3184" i="1"/>
  <c r="AG3172" i="1"/>
  <c r="AG3160" i="1"/>
  <c r="AG3148" i="1"/>
  <c r="AG3136" i="1"/>
  <c r="AG3124" i="1"/>
  <c r="AG3112" i="1"/>
  <c r="AG3100" i="1"/>
  <c r="AG3088" i="1"/>
  <c r="AG3076" i="1"/>
  <c r="AG3064" i="1"/>
  <c r="AG3052" i="1"/>
  <c r="AG3040" i="1"/>
  <c r="AG3028" i="1"/>
  <c r="AG3016" i="1"/>
  <c r="AG3004" i="1"/>
  <c r="AG2992" i="1"/>
  <c r="AG2980" i="1"/>
  <c r="AG2968" i="1"/>
  <c r="AG2956" i="1"/>
  <c r="AG2944" i="1"/>
  <c r="AG2932" i="1"/>
  <c r="AG2920" i="1"/>
  <c r="AG2908" i="1"/>
  <c r="AG2896" i="1"/>
  <c r="AG2884" i="1"/>
  <c r="AG2872" i="1"/>
  <c r="AG2860" i="1"/>
  <c r="AG2848" i="1"/>
  <c r="AG3519" i="1"/>
  <c r="AG3483" i="1"/>
  <c r="AG3471" i="1"/>
  <c r="AG3459" i="1"/>
  <c r="AG3447" i="1"/>
  <c r="AG3435" i="1"/>
  <c r="AG3423" i="1"/>
  <c r="AG3411" i="1"/>
  <c r="AG3399" i="1"/>
  <c r="AG3387" i="1"/>
  <c r="AG3375" i="1"/>
  <c r="AG3363" i="1"/>
  <c r="AG3351" i="1"/>
  <c r="AG3339" i="1"/>
  <c r="AG3327" i="1"/>
  <c r="AG3315" i="1"/>
  <c r="AG3303" i="1"/>
  <c r="AG3291" i="1"/>
  <c r="AG3279" i="1"/>
  <c r="AG3267" i="1"/>
  <c r="AG3255" i="1"/>
  <c r="AG3243" i="1"/>
  <c r="AG3231" i="1"/>
  <c r="AG3219" i="1"/>
  <c r="AG3207" i="1"/>
  <c r="AG3195" i="1"/>
  <c r="AG3183" i="1"/>
  <c r="AG3171" i="1"/>
  <c r="AG3159" i="1"/>
  <c r="AG3147" i="1"/>
  <c r="AG3135" i="1"/>
  <c r="AG3123" i="1"/>
  <c r="AG3111" i="1"/>
  <c r="AG3099" i="1"/>
  <c r="AG3087" i="1"/>
  <c r="AG3075" i="1"/>
  <c r="AG3063" i="1"/>
  <c r="AG3051" i="1"/>
  <c r="AG3039" i="1"/>
  <c r="AG3027" i="1"/>
  <c r="AG3015" i="1"/>
  <c r="AG3003" i="1"/>
  <c r="AG2991" i="1"/>
  <c r="AG2979" i="1"/>
  <c r="AG2967" i="1"/>
  <c r="AG2955" i="1"/>
  <c r="AG2943" i="1"/>
  <c r="AG2931" i="1"/>
  <c r="AG2919" i="1"/>
  <c r="AG2907" i="1"/>
  <c r="AG2895" i="1"/>
  <c r="AG2883" i="1"/>
  <c r="AG2871" i="1"/>
  <c r="AG2859" i="1"/>
  <c r="AG2847" i="1"/>
  <c r="AG2835" i="1"/>
  <c r="AG2823" i="1"/>
  <c r="AG2811" i="1"/>
  <c r="AG2799" i="1"/>
  <c r="AG2787" i="1"/>
  <c r="AG2775" i="1"/>
  <c r="AG2763" i="1"/>
  <c r="AG2751" i="1"/>
  <c r="AG2739" i="1"/>
  <c r="AG2727" i="1"/>
  <c r="AG2715" i="1"/>
  <c r="AG2703" i="1"/>
  <c r="AG2691" i="1"/>
  <c r="AG2679" i="1"/>
  <c r="AG2667" i="1"/>
  <c r="AG3523" i="1"/>
  <c r="AG3439" i="1"/>
  <c r="AG3367" i="1"/>
  <c r="AG3271" i="1"/>
  <c r="AG3163" i="1"/>
  <c r="AG3067" i="1"/>
  <c r="AG2983" i="1"/>
  <c r="AG2887" i="1"/>
  <c r="AG2791" i="1"/>
  <c r="AG2695" i="1"/>
  <c r="AG2599" i="1"/>
  <c r="AG2515" i="1"/>
  <c r="AG2407" i="1"/>
  <c r="AG2335" i="1"/>
  <c r="AG2251" i="1"/>
  <c r="AG2179" i="1"/>
  <c r="AG2083" i="1"/>
  <c r="AG1975" i="1"/>
  <c r="AG1939" i="1"/>
  <c r="AG1903" i="1"/>
  <c r="AG3522" i="1"/>
  <c r="AG3426" i="1"/>
  <c r="AG3330" i="1"/>
  <c r="AG3246" i="1"/>
  <c r="AG3162" i="1"/>
  <c r="AG3090" i="1"/>
  <c r="AG3006" i="1"/>
  <c r="AG2922" i="1"/>
  <c r="AG2826" i="1"/>
  <c r="AG2742" i="1"/>
  <c r="AG2658" i="1"/>
  <c r="AG2574" i="1"/>
  <c r="AG2502" i="1"/>
  <c r="AG2394" i="1"/>
  <c r="AG2310" i="1"/>
  <c r="AG2226" i="1"/>
  <c r="AG2130" i="1"/>
  <c r="AG2010" i="1"/>
  <c r="AG1614" i="1"/>
  <c r="AG3494" i="1"/>
  <c r="AG3458" i="1"/>
  <c r="AG3434" i="1"/>
  <c r="AG3410" i="1"/>
  <c r="AG3398" i="1"/>
  <c r="AG3386" i="1"/>
  <c r="AG3374" i="1"/>
  <c r="AG3362" i="1"/>
  <c r="AG3350" i="1"/>
  <c r="AG3338" i="1"/>
  <c r="AG3326" i="1"/>
  <c r="AG3314" i="1"/>
  <c r="AG3302" i="1"/>
  <c r="AG3290" i="1"/>
  <c r="AG3278" i="1"/>
  <c r="AG3266" i="1"/>
  <c r="AG3254" i="1"/>
  <c r="AG3242" i="1"/>
  <c r="AG3230" i="1"/>
  <c r="AG3218" i="1"/>
  <c r="AG3206" i="1"/>
  <c r="AG3194" i="1"/>
  <c r="AG3182" i="1"/>
  <c r="AG3170" i="1"/>
  <c r="AG3158" i="1"/>
  <c r="AG3146" i="1"/>
  <c r="AG3134" i="1"/>
  <c r="AG3122" i="1"/>
  <c r="AG3110" i="1"/>
  <c r="AG3098" i="1"/>
  <c r="AG3086" i="1"/>
  <c r="AG3074" i="1"/>
  <c r="AG3062" i="1"/>
  <c r="AG3050" i="1"/>
  <c r="AG3038" i="1"/>
  <c r="AG3026" i="1"/>
  <c r="AG3014" i="1"/>
  <c r="AG3002" i="1"/>
  <c r="AG2990" i="1"/>
  <c r="AG2978" i="1"/>
  <c r="AG2966" i="1"/>
  <c r="AG2954" i="1"/>
  <c r="AG2942" i="1"/>
  <c r="AG2930" i="1"/>
  <c r="AG2918" i="1"/>
  <c r="AG2906" i="1"/>
  <c r="AG2894" i="1"/>
  <c r="AG2882" i="1"/>
  <c r="AG2870" i="1"/>
  <c r="AG2858" i="1"/>
  <c r="AG3511" i="1"/>
  <c r="AG3355" i="1"/>
  <c r="AG3259" i="1"/>
  <c r="AG3175" i="1"/>
  <c r="AG3091" i="1"/>
  <c r="AG3007" i="1"/>
  <c r="AG2911" i="1"/>
  <c r="AG2815" i="1"/>
  <c r="AG2707" i="1"/>
  <c r="AG2623" i="1"/>
  <c r="AG2539" i="1"/>
  <c r="AG2431" i="1"/>
  <c r="AG2359" i="1"/>
  <c r="AG2263" i="1"/>
  <c r="AG2191" i="1"/>
  <c r="AG2095" i="1"/>
  <c r="AG2011" i="1"/>
  <c r="AG1831" i="1"/>
  <c r="AG3462" i="1"/>
  <c r="AG3354" i="1"/>
  <c r="AG3270" i="1"/>
  <c r="AG3186" i="1"/>
  <c r="AG3102" i="1"/>
  <c r="AG3030" i="1"/>
  <c r="AG2958" i="1"/>
  <c r="AG2862" i="1"/>
  <c r="AG2802" i="1"/>
  <c r="AG2754" i="1"/>
  <c r="AG2670" i="1"/>
  <c r="AG2598" i="1"/>
  <c r="AG2526" i="1"/>
  <c r="AG2454" i="1"/>
  <c r="AG2382" i="1"/>
  <c r="AG2322" i="1"/>
  <c r="AG2262" i="1"/>
  <c r="AG2202" i="1"/>
  <c r="AG2142" i="1"/>
  <c r="AG2082" i="1"/>
  <c r="AG2046" i="1"/>
  <c r="AG1974" i="1"/>
  <c r="AG1902" i="1"/>
  <c r="AG1578" i="1"/>
  <c r="AG3507" i="1"/>
  <c r="AG3518" i="1"/>
  <c r="AG3506" i="1"/>
  <c r="AG3482" i="1"/>
  <c r="AG3446" i="1"/>
  <c r="AG3529" i="1"/>
  <c r="AG3505" i="1"/>
  <c r="AG3481" i="1"/>
  <c r="AG3469" i="1"/>
  <c r="AG3457" i="1"/>
  <c r="AG3445" i="1"/>
  <c r="AG3433" i="1"/>
  <c r="AG3421" i="1"/>
  <c r="AG3409" i="1"/>
  <c r="AG3397" i="1"/>
  <c r="AG3385" i="1"/>
  <c r="AG3373" i="1"/>
  <c r="AG3361" i="1"/>
  <c r="AG3349" i="1"/>
  <c r="AG3337" i="1"/>
  <c r="AG3325" i="1"/>
  <c r="AG3313" i="1"/>
  <c r="AG3301" i="1"/>
  <c r="AG3289" i="1"/>
  <c r="AG3277" i="1"/>
  <c r="AG3265" i="1"/>
  <c r="AG3253" i="1"/>
  <c r="AG3241" i="1"/>
  <c r="AG3229" i="1"/>
  <c r="AG3217" i="1"/>
  <c r="AG3205" i="1"/>
  <c r="AG3193" i="1"/>
  <c r="AG3181" i="1"/>
  <c r="AG3169" i="1"/>
  <c r="AG3157" i="1"/>
  <c r="AG3145" i="1"/>
  <c r="AG3133" i="1"/>
  <c r="AG3121" i="1"/>
  <c r="AG3109" i="1"/>
  <c r="AG3097" i="1"/>
  <c r="AG3085" i="1"/>
  <c r="AG3073" i="1"/>
  <c r="AG3061" i="1"/>
  <c r="AG3049" i="1"/>
  <c r="AG3037" i="1"/>
  <c r="AG3025" i="1"/>
  <c r="AG3013" i="1"/>
  <c r="AG3001" i="1"/>
  <c r="AG2989" i="1"/>
  <c r="AG2977" i="1"/>
  <c r="AG2965" i="1"/>
  <c r="AG2953" i="1"/>
  <c r="AG2941" i="1"/>
  <c r="AG2929" i="1"/>
  <c r="AG2917" i="1"/>
  <c r="AG2905" i="1"/>
  <c r="AG2893" i="1"/>
  <c r="AG2881" i="1"/>
  <c r="AG2869" i="1"/>
  <c r="AG2857" i="1"/>
  <c r="AG2845" i="1"/>
  <c r="AG2833" i="1"/>
  <c r="AG2821" i="1"/>
  <c r="AG2809" i="1"/>
  <c r="AG2797" i="1"/>
  <c r="AG2785" i="1"/>
  <c r="AG2773" i="1"/>
  <c r="AG2761" i="1"/>
  <c r="AG2749" i="1"/>
  <c r="AG2737" i="1"/>
  <c r="AG2725" i="1"/>
  <c r="AG2713" i="1"/>
  <c r="AG2701" i="1"/>
  <c r="AG2689" i="1"/>
  <c r="AG2677" i="1"/>
  <c r="AG2665" i="1"/>
  <c r="AG2653" i="1"/>
  <c r="AG2641" i="1"/>
  <c r="AG2629" i="1"/>
  <c r="AG2617" i="1"/>
  <c r="AG2605" i="1"/>
  <c r="AG2593" i="1"/>
  <c r="AG2581" i="1"/>
  <c r="AG2569" i="1"/>
  <c r="AG2557" i="1"/>
  <c r="AG2545" i="1"/>
  <c r="AG2533" i="1"/>
  <c r="AG2521" i="1"/>
  <c r="AG2509" i="1"/>
  <c r="AG2497" i="1"/>
  <c r="AG2485" i="1"/>
  <c r="AG2473" i="1"/>
  <c r="AG2461" i="1"/>
  <c r="AG2449" i="1"/>
  <c r="AG2437" i="1"/>
  <c r="AG2425" i="1"/>
  <c r="AG2413" i="1"/>
  <c r="AG2401" i="1"/>
  <c r="AG2389" i="1"/>
  <c r="AG2377" i="1"/>
  <c r="AG2365" i="1"/>
  <c r="AG2353" i="1"/>
  <c r="AG2341" i="1"/>
  <c r="AG2329" i="1"/>
  <c r="AG2317" i="1"/>
  <c r="AG2305" i="1"/>
  <c r="AG2293" i="1"/>
  <c r="AG2281" i="1"/>
  <c r="AG2269" i="1"/>
  <c r="AG2257" i="1"/>
  <c r="AG2245" i="1"/>
  <c r="AG2233" i="1"/>
  <c r="AG2221" i="1"/>
  <c r="AG2209" i="1"/>
  <c r="AG2197" i="1"/>
  <c r="AG2185" i="1"/>
  <c r="AG2173" i="1"/>
  <c r="AG2161" i="1"/>
  <c r="AG2149" i="1"/>
  <c r="AG2137" i="1"/>
  <c r="AG2125" i="1"/>
  <c r="AG2113" i="1"/>
  <c r="AG2101" i="1"/>
  <c r="AG2089" i="1"/>
  <c r="AG2077" i="1"/>
  <c r="AG1580" i="1"/>
  <c r="AG3463" i="1"/>
  <c r="AG3391" i="1"/>
  <c r="AG3319" i="1"/>
  <c r="AG3247" i="1"/>
  <c r="AG3151" i="1"/>
  <c r="AG3043" i="1"/>
  <c r="AG2935" i="1"/>
  <c r="AG2827" i="1"/>
  <c r="AG2731" i="1"/>
  <c r="AG2611" i="1"/>
  <c r="AG2467" i="1"/>
  <c r="AG2311" i="1"/>
  <c r="AG1915" i="1"/>
  <c r="AG2946" i="1"/>
  <c r="AG2166" i="1"/>
  <c r="AG2022" i="1"/>
  <c r="AG1626" i="1"/>
  <c r="AG3495" i="1"/>
  <c r="AG3470" i="1"/>
  <c r="AG3422" i="1"/>
  <c r="AG3517" i="1"/>
  <c r="AG3493" i="1"/>
  <c r="AG3528" i="1"/>
  <c r="AG3516" i="1"/>
  <c r="AG3504" i="1"/>
  <c r="AG3492" i="1"/>
  <c r="AG3480" i="1"/>
  <c r="AG3468" i="1"/>
  <c r="AG3456" i="1"/>
  <c r="AG3444" i="1"/>
  <c r="AG3432" i="1"/>
  <c r="AG3420" i="1"/>
  <c r="AG3408" i="1"/>
  <c r="AG3396" i="1"/>
  <c r="AG3384" i="1"/>
  <c r="AG3372" i="1"/>
  <c r="AG3360" i="1"/>
  <c r="AG3348" i="1"/>
  <c r="AG3336" i="1"/>
  <c r="AG3324" i="1"/>
  <c r="AG3312" i="1"/>
  <c r="AG3300" i="1"/>
  <c r="AG3288" i="1"/>
  <c r="AG3276" i="1"/>
  <c r="AG3264" i="1"/>
  <c r="AG3252" i="1"/>
  <c r="AG3240" i="1"/>
  <c r="AG3228" i="1"/>
  <c r="AG3216" i="1"/>
  <c r="AG3204" i="1"/>
  <c r="AG3192" i="1"/>
  <c r="AG3180" i="1"/>
  <c r="AG3168" i="1"/>
  <c r="AG3156" i="1"/>
  <c r="AG3144" i="1"/>
  <c r="AG3132" i="1"/>
  <c r="AG3120" i="1"/>
  <c r="AG3108" i="1"/>
  <c r="AG3096" i="1"/>
  <c r="AG3084" i="1"/>
  <c r="AG3072" i="1"/>
  <c r="AG3060" i="1"/>
  <c r="AG3048" i="1"/>
  <c r="AG3036" i="1"/>
  <c r="AG3024" i="1"/>
  <c r="AG3012" i="1"/>
  <c r="AG3000" i="1"/>
  <c r="AG2988" i="1"/>
  <c r="AG2976" i="1"/>
  <c r="AG2964" i="1"/>
  <c r="AG2952" i="1"/>
  <c r="AG2940" i="1"/>
  <c r="AG2928" i="1"/>
  <c r="AG2916" i="1"/>
  <c r="AG2904" i="1"/>
  <c r="AG2892" i="1"/>
  <c r="AG2880" i="1"/>
  <c r="AG2868" i="1"/>
  <c r="AG2856" i="1"/>
  <c r="AG2844" i="1"/>
  <c r="AG2832" i="1"/>
  <c r="AG2820" i="1"/>
  <c r="AG2808" i="1"/>
  <c r="AG2796" i="1"/>
  <c r="AG2784" i="1"/>
  <c r="AG2772" i="1"/>
  <c r="AG2760" i="1"/>
  <c r="AG2748" i="1"/>
  <c r="AG2736" i="1"/>
  <c r="AG2724" i="1"/>
  <c r="AG2712" i="1"/>
  <c r="AG2700" i="1"/>
  <c r="AG2688" i="1"/>
  <c r="AG2676" i="1"/>
  <c r="AG2664" i="1"/>
  <c r="AG2652" i="1"/>
  <c r="AG2640" i="1"/>
  <c r="AG2628" i="1"/>
  <c r="AG2616" i="1"/>
  <c r="AG2604" i="1"/>
  <c r="AG2592" i="1"/>
  <c r="AG2580" i="1"/>
  <c r="AG2568" i="1"/>
  <c r="AG2556" i="1"/>
  <c r="AG2544" i="1"/>
  <c r="AG2532" i="1"/>
  <c r="AG2520" i="1"/>
  <c r="AG2508" i="1"/>
  <c r="AG2496" i="1"/>
  <c r="AG2484" i="1"/>
  <c r="AG2472" i="1"/>
  <c r="AG2460" i="1"/>
  <c r="AG2448" i="1"/>
  <c r="AG2436" i="1"/>
  <c r="AG2424" i="1"/>
  <c r="AG2412" i="1"/>
  <c r="AG2400" i="1"/>
  <c r="AG3487" i="1"/>
  <c r="AG3415" i="1"/>
  <c r="AG3331" i="1"/>
  <c r="AG3223" i="1"/>
  <c r="AG3139" i="1"/>
  <c r="AG3055" i="1"/>
  <c r="AG2959" i="1"/>
  <c r="AG2863" i="1"/>
  <c r="AG2743" i="1"/>
  <c r="AG2659" i="1"/>
  <c r="AG2551" i="1"/>
  <c r="AG2479" i="1"/>
  <c r="AG2395" i="1"/>
  <c r="AG2323" i="1"/>
  <c r="AG2239" i="1"/>
  <c r="AG2155" i="1"/>
  <c r="AG2059" i="1"/>
  <c r="AG1951" i="1"/>
  <c r="AG1819" i="1"/>
  <c r="AG3450" i="1"/>
  <c r="AG3378" i="1"/>
  <c r="AG3282" i="1"/>
  <c r="AG3174" i="1"/>
  <c r="AG3078" i="1"/>
  <c r="AG2994" i="1"/>
  <c r="AG2910" i="1"/>
  <c r="AG2790" i="1"/>
  <c r="AG2718" i="1"/>
  <c r="AG2646" i="1"/>
  <c r="AG2562" i="1"/>
  <c r="AG2490" i="1"/>
  <c r="AG2406" i="1"/>
  <c r="AG2334" i="1"/>
  <c r="AG2238" i="1"/>
  <c r="AG2106" i="1"/>
  <c r="AG1746" i="1"/>
  <c r="AG3515" i="1"/>
  <c r="AG3503" i="1"/>
  <c r="AG3491" i="1"/>
  <c r="AG3479" i="1"/>
  <c r="AG3467" i="1"/>
  <c r="AG3455" i="1"/>
  <c r="AG3443" i="1"/>
  <c r="AG3431" i="1"/>
  <c r="AG3419" i="1"/>
  <c r="AG3407" i="1"/>
  <c r="AG3395" i="1"/>
  <c r="AG3383" i="1"/>
  <c r="AG3371" i="1"/>
  <c r="AG3359" i="1"/>
  <c r="AG3347" i="1"/>
  <c r="AG3335" i="1"/>
  <c r="AG3323" i="1"/>
  <c r="AG3311" i="1"/>
  <c r="AG3299" i="1"/>
  <c r="AG3287" i="1"/>
  <c r="AG3275" i="1"/>
  <c r="AG3263" i="1"/>
  <c r="AG3251" i="1"/>
  <c r="AG3239" i="1"/>
  <c r="AG3227" i="1"/>
  <c r="AG3215" i="1"/>
  <c r="AG3203" i="1"/>
  <c r="AG3191" i="1"/>
  <c r="AG3179" i="1"/>
  <c r="AG3167" i="1"/>
  <c r="AG3155" i="1"/>
  <c r="AG3143" i="1"/>
  <c r="AG3131" i="1"/>
  <c r="AG3119" i="1"/>
  <c r="AG3107" i="1"/>
  <c r="AG3095" i="1"/>
  <c r="AG3083" i="1"/>
  <c r="AG3071" i="1"/>
  <c r="AG3059" i="1"/>
  <c r="AG3047" i="1"/>
  <c r="AG3035" i="1"/>
  <c r="AG3023" i="1"/>
  <c r="AG3011" i="1"/>
  <c r="AG2999" i="1"/>
  <c r="AG2987" i="1"/>
  <c r="AG2975" i="1"/>
  <c r="AG2963" i="1"/>
  <c r="AG2951" i="1"/>
  <c r="AG2939" i="1"/>
  <c r="AG2927" i="1"/>
  <c r="AG2915" i="1"/>
  <c r="AG2903" i="1"/>
  <c r="AG2891" i="1"/>
  <c r="AG2879" i="1"/>
  <c r="AG2867" i="1"/>
  <c r="AG2855" i="1"/>
  <c r="AG2830" i="1"/>
  <c r="AG2818" i="1"/>
  <c r="AG2806" i="1"/>
  <c r="AG2794" i="1"/>
  <c r="AG2782" i="1"/>
  <c r="AG2770" i="1"/>
  <c r="AG2758" i="1"/>
  <c r="AG2746" i="1"/>
  <c r="AG2734" i="1"/>
  <c r="AG2722" i="1"/>
  <c r="AG2710" i="1"/>
  <c r="AG2698" i="1"/>
  <c r="AG2686" i="1"/>
  <c r="AG2674" i="1"/>
  <c r="AG2662" i="1"/>
  <c r="AG2650" i="1"/>
  <c r="AG2638" i="1"/>
  <c r="AG2626" i="1"/>
  <c r="AG2614" i="1"/>
  <c r="AG2602" i="1"/>
  <c r="AG2590" i="1"/>
  <c r="AG2578" i="1"/>
  <c r="AG2566" i="1"/>
  <c r="AG2554" i="1"/>
  <c r="AG2542" i="1"/>
  <c r="AG2530" i="1"/>
  <c r="AG2518" i="1"/>
  <c r="AG2506" i="1"/>
  <c r="AG2494" i="1"/>
  <c r="AG2482" i="1"/>
  <c r="AG2470" i="1"/>
  <c r="AG2458" i="1"/>
  <c r="AG2446" i="1"/>
  <c r="AG2434" i="1"/>
  <c r="AG2422" i="1"/>
  <c r="AG2410" i="1"/>
  <c r="AG2398" i="1"/>
  <c r="AG2386" i="1"/>
  <c r="AG2374" i="1"/>
  <c r="AG2362" i="1"/>
  <c r="AG2350" i="1"/>
  <c r="AG2338" i="1"/>
  <c r="AG2326" i="1"/>
  <c r="AG2314" i="1"/>
  <c r="AG2302" i="1"/>
  <c r="AG2290" i="1"/>
  <c r="AG2278" i="1"/>
  <c r="AG2266" i="1"/>
  <c r="AG2254" i="1"/>
  <c r="AG2242" i="1"/>
  <c r="AG2230" i="1"/>
  <c r="AG2218" i="1"/>
  <c r="AG2206" i="1"/>
  <c r="AG2194" i="1"/>
  <c r="AG2182" i="1"/>
  <c r="AG2170" i="1"/>
  <c r="AG2158" i="1"/>
  <c r="AG2146" i="1"/>
  <c r="AG2134" i="1"/>
  <c r="AG2122" i="1"/>
  <c r="AG2110" i="1"/>
  <c r="AG2098" i="1"/>
  <c r="AG2086" i="1"/>
  <c r="AG2074" i="1"/>
  <c r="AG2062" i="1"/>
  <c r="AG2050" i="1"/>
  <c r="AG2038" i="1"/>
  <c r="AG2026" i="1"/>
  <c r="AG2014" i="1"/>
  <c r="AG2002" i="1"/>
  <c r="AG1990" i="1"/>
  <c r="AG1978" i="1"/>
  <c r="AG1966" i="1"/>
  <c r="AG1954" i="1"/>
  <c r="AG1942" i="1"/>
  <c r="AG1930" i="1"/>
  <c r="AG1918" i="1"/>
  <c r="AG1906" i="1"/>
  <c r="AG1894" i="1"/>
  <c r="AG1882" i="1"/>
  <c r="AG1870" i="1"/>
  <c r="AG1858" i="1"/>
  <c r="AG1846" i="1"/>
  <c r="AG1834" i="1"/>
  <c r="AG1822" i="1"/>
  <c r="AG1810" i="1"/>
  <c r="AG1798" i="1"/>
  <c r="AG1786" i="1"/>
  <c r="AG1774" i="1"/>
  <c r="AG1762" i="1"/>
  <c r="AG1750" i="1"/>
  <c r="AG1738" i="1"/>
  <c r="AG1726" i="1"/>
  <c r="AG1714" i="1"/>
  <c r="AG1702" i="1"/>
  <c r="AG1690" i="1"/>
  <c r="AG1678" i="1"/>
  <c r="AG1666" i="1"/>
  <c r="AG1654" i="1"/>
  <c r="AG1642" i="1"/>
  <c r="AG1630" i="1"/>
  <c r="AG1618" i="1"/>
  <c r="AG1606" i="1"/>
  <c r="AG1594" i="1"/>
  <c r="AG1582" i="1"/>
  <c r="AG1570" i="1"/>
  <c r="AG1558" i="1"/>
  <c r="AG1546" i="1"/>
  <c r="AG1534" i="1"/>
  <c r="AG1522" i="1"/>
  <c r="AG1510" i="1"/>
  <c r="AG1498" i="1"/>
  <c r="AG1486" i="1"/>
  <c r="AG1474" i="1"/>
  <c r="AG1462" i="1"/>
  <c r="AG1450" i="1"/>
  <c r="AG1438" i="1"/>
  <c r="AG1426" i="1"/>
  <c r="AG1414" i="1"/>
  <c r="AG1402" i="1"/>
  <c r="AG1390" i="1"/>
  <c r="AG1378" i="1"/>
  <c r="AG1366" i="1"/>
  <c r="AG1354" i="1"/>
  <c r="AG1342" i="1"/>
  <c r="AG1330" i="1"/>
  <c r="AG1318" i="1"/>
  <c r="AG1306" i="1"/>
  <c r="AG1294" i="1"/>
  <c r="AG1282" i="1"/>
  <c r="AG1270" i="1"/>
  <c r="AG1258" i="1"/>
  <c r="AG1246" i="1"/>
  <c r="AG1234" i="1"/>
  <c r="AG1222" i="1"/>
  <c r="AG1210" i="1"/>
  <c r="AG1198" i="1"/>
  <c r="AG1186" i="1"/>
  <c r="AG1174" i="1"/>
  <c r="AG1162" i="1"/>
  <c r="AG1150" i="1"/>
  <c r="AG1138" i="1"/>
  <c r="AG1126" i="1"/>
  <c r="AG1114" i="1"/>
  <c r="AG1102" i="1"/>
  <c r="AG1090" i="1"/>
  <c r="AG1078" i="1"/>
  <c r="AG1066" i="1"/>
  <c r="AG1054" i="1"/>
  <c r="AG1042" i="1"/>
  <c r="AG1030" i="1"/>
  <c r="AG1018" i="1"/>
  <c r="AG1006" i="1"/>
  <c r="AG994" i="1"/>
  <c r="AG982" i="1"/>
  <c r="AG970" i="1"/>
  <c r="AG958" i="1"/>
  <c r="AG946" i="1"/>
  <c r="AG934" i="1"/>
  <c r="AG922" i="1"/>
  <c r="AG910" i="1"/>
  <c r="AG898" i="1"/>
  <c r="AG886" i="1"/>
  <c r="AG874" i="1"/>
  <c r="AG862" i="1"/>
  <c r="AG850" i="1"/>
  <c r="AG838" i="1"/>
  <c r="AG826" i="1"/>
  <c r="AG2037" i="1"/>
  <c r="AG2025" i="1"/>
  <c r="AG2013" i="1"/>
  <c r="AG2001" i="1"/>
  <c r="AG1989" i="1"/>
  <c r="AG1977" i="1"/>
  <c r="AG1965" i="1"/>
  <c r="AG1953" i="1"/>
  <c r="AG1941" i="1"/>
  <c r="AG1929" i="1"/>
  <c r="AG1917" i="1"/>
  <c r="AG1905" i="1"/>
  <c r="AG1893" i="1"/>
  <c r="AG1881" i="1"/>
  <c r="AG1869" i="1"/>
  <c r="AG1857" i="1"/>
  <c r="AG1845" i="1"/>
  <c r="AG1833" i="1"/>
  <c r="AG1821" i="1"/>
  <c r="AG1809" i="1"/>
  <c r="AG1797" i="1"/>
  <c r="AG1785" i="1"/>
  <c r="AG1773" i="1"/>
  <c r="AG1761" i="1"/>
  <c r="AG1749" i="1"/>
  <c r="AG1737" i="1"/>
  <c r="AG1725" i="1"/>
  <c r="AG1713" i="1"/>
  <c r="AG1701" i="1"/>
  <c r="AG1689" i="1"/>
  <c r="AG1677" i="1"/>
  <c r="AG1665" i="1"/>
  <c r="AG1653" i="1"/>
  <c r="AG1641" i="1"/>
  <c r="AG1629" i="1"/>
  <c r="AG1617" i="1"/>
  <c r="AG1605" i="1"/>
  <c r="AG1593" i="1"/>
  <c r="AG1581" i="1"/>
  <c r="AG1569" i="1"/>
  <c r="AG1557" i="1"/>
  <c r="AG1545" i="1"/>
  <c r="AG1533" i="1"/>
  <c r="AG1521" i="1"/>
  <c r="AG1509" i="1"/>
  <c r="AG1497" i="1"/>
  <c r="AG1485" i="1"/>
  <c r="AG1473" i="1"/>
  <c r="AG1461" i="1"/>
  <c r="AG1449" i="1"/>
  <c r="AG1437" i="1"/>
  <c r="AG1425" i="1"/>
  <c r="AG1413" i="1"/>
  <c r="AG1401" i="1"/>
  <c r="AG1389" i="1"/>
  <c r="AG1377" i="1"/>
  <c r="AG1365" i="1"/>
  <c r="AG1353" i="1"/>
  <c r="AG1341" i="1"/>
  <c r="AG1329" i="1"/>
  <c r="AG1317" i="1"/>
  <c r="AG1305" i="1"/>
  <c r="AG1293" i="1"/>
  <c r="AG1281" i="1"/>
  <c r="AG1269" i="1"/>
  <c r="AG1257" i="1"/>
  <c r="AG1245" i="1"/>
  <c r="AG1233" i="1"/>
  <c r="AG1221" i="1"/>
  <c r="AG1209" i="1"/>
  <c r="AG1197" i="1"/>
  <c r="AG1185" i="1"/>
  <c r="AG1173" i="1"/>
  <c r="AG1161" i="1"/>
  <c r="AG1149" i="1"/>
  <c r="AG1137" i="1"/>
  <c r="AG1125" i="1"/>
  <c r="AG1113" i="1"/>
  <c r="AG1101" i="1"/>
  <c r="AG1089" i="1"/>
  <c r="AG1077" i="1"/>
  <c r="AG1065" i="1"/>
  <c r="AG1053" i="1"/>
  <c r="AG1041" i="1"/>
  <c r="AG1029" i="1"/>
  <c r="AG1017" i="1"/>
  <c r="AG1005" i="1"/>
  <c r="AG993" i="1"/>
  <c r="AG981" i="1"/>
  <c r="AG969" i="1"/>
  <c r="AG957" i="1"/>
  <c r="AG945" i="1"/>
  <c r="AG933" i="1"/>
  <c r="AG921" i="1"/>
  <c r="AG909" i="1"/>
  <c r="AG897" i="1"/>
  <c r="AG885" i="1"/>
  <c r="AG873" i="1"/>
  <c r="AG861" i="1"/>
  <c r="AG849" i="1"/>
  <c r="AG837" i="1"/>
  <c r="AG825" i="1"/>
  <c r="AG2849" i="1"/>
  <c r="AG2837" i="1"/>
  <c r="AG2825" i="1"/>
  <c r="AG2813" i="1"/>
  <c r="AG2801" i="1"/>
  <c r="AG2789" i="1"/>
  <c r="AG2777" i="1"/>
  <c r="AG2765" i="1"/>
  <c r="AG2753" i="1"/>
  <c r="AG2741" i="1"/>
  <c r="AG2729" i="1"/>
  <c r="AG2717" i="1"/>
  <c r="AG2705" i="1"/>
  <c r="AG2693" i="1"/>
  <c r="AG2681" i="1"/>
  <c r="AG2669" i="1"/>
  <c r="AG2657" i="1"/>
  <c r="AG2645" i="1"/>
  <c r="AG2633" i="1"/>
  <c r="AG2621" i="1"/>
  <c r="AG2609" i="1"/>
  <c r="AG2597" i="1"/>
  <c r="AG2585" i="1"/>
  <c r="AG2573" i="1"/>
  <c r="AG2561" i="1"/>
  <c r="AG2549" i="1"/>
  <c r="AG2537" i="1"/>
  <c r="AG2525" i="1"/>
  <c r="AG2513" i="1"/>
  <c r="AG2501" i="1"/>
  <c r="AG2489" i="1"/>
  <c r="AG2477" i="1"/>
  <c r="AG2465" i="1"/>
  <c r="AG2453" i="1"/>
  <c r="AG2441" i="1"/>
  <c r="AG2429" i="1"/>
  <c r="AG2417" i="1"/>
  <c r="AG2405" i="1"/>
  <c r="AG2393" i="1"/>
  <c r="AG2381" i="1"/>
  <c r="AG2369" i="1"/>
  <c r="AG2357" i="1"/>
  <c r="AG2345" i="1"/>
  <c r="AG2333" i="1"/>
  <c r="AG2321" i="1"/>
  <c r="AG2309" i="1"/>
  <c r="AG2297" i="1"/>
  <c r="AG2285" i="1"/>
  <c r="AG2273" i="1"/>
  <c r="AG2261" i="1"/>
  <c r="AG2249" i="1"/>
  <c r="AG2237" i="1"/>
  <c r="AG2225" i="1"/>
  <c r="AG2213" i="1"/>
  <c r="AG2201" i="1"/>
  <c r="AG2189" i="1"/>
  <c r="AG2177" i="1"/>
  <c r="AG2165" i="1"/>
  <c r="AG2153" i="1"/>
  <c r="AG2141" i="1"/>
  <c r="AG2129" i="1"/>
  <c r="AG2117" i="1"/>
  <c r="AG2105" i="1"/>
  <c r="AG2093" i="1"/>
  <c r="AG2081" i="1"/>
  <c r="AG2069" i="1"/>
  <c r="AG2057" i="1"/>
  <c r="AG2045" i="1"/>
  <c r="AG2033" i="1"/>
  <c r="AG2021" i="1"/>
  <c r="AG2009" i="1"/>
  <c r="AG1997" i="1"/>
  <c r="AG1985" i="1"/>
  <c r="AG1973" i="1"/>
  <c r="AG1961" i="1"/>
  <c r="AG1949" i="1"/>
  <c r="AG1937" i="1"/>
  <c r="AG1925" i="1"/>
  <c r="AG1913" i="1"/>
  <c r="AG1901" i="1"/>
  <c r="AG1889" i="1"/>
  <c r="AG1877" i="1"/>
  <c r="AG1865" i="1"/>
  <c r="AG1853" i="1"/>
  <c r="AG1841" i="1"/>
  <c r="AG1829" i="1"/>
  <c r="AG1817" i="1"/>
  <c r="AG1805" i="1"/>
  <c r="AG1793" i="1"/>
  <c r="AG1781" i="1"/>
  <c r="AG1769" i="1"/>
  <c r="AG1757" i="1"/>
  <c r="AG1745" i="1"/>
  <c r="AG1733" i="1"/>
  <c r="AG1721" i="1"/>
  <c r="AG1709" i="1"/>
  <c r="AG1697" i="1"/>
  <c r="AG1685" i="1"/>
  <c r="AG1673" i="1"/>
  <c r="AG1661" i="1"/>
  <c r="AG1649" i="1"/>
  <c r="AG1637" i="1"/>
  <c r="AG1625" i="1"/>
  <c r="AG1613" i="1"/>
  <c r="AG1601" i="1"/>
  <c r="AG1589" i="1"/>
  <c r="AG1577" i="1"/>
  <c r="AG1565" i="1"/>
  <c r="AG1553" i="1"/>
  <c r="AG1541" i="1"/>
  <c r="AG1529" i="1"/>
  <c r="AG1517" i="1"/>
  <c r="AG1505" i="1"/>
  <c r="AG1493" i="1"/>
  <c r="AG1481" i="1"/>
  <c r="AG1469" i="1"/>
  <c r="AG1457" i="1"/>
  <c r="AG1445" i="1"/>
  <c r="AG1433" i="1"/>
  <c r="AG1421" i="1"/>
  <c r="AG1409" i="1"/>
  <c r="AG1397" i="1"/>
  <c r="AG1385" i="1"/>
  <c r="AG1373" i="1"/>
  <c r="AG1361" i="1"/>
  <c r="AG1349" i="1"/>
  <c r="AG1337" i="1"/>
  <c r="AG1325" i="1"/>
  <c r="AG1313" i="1"/>
  <c r="AG1301" i="1"/>
  <c r="AG1289" i="1"/>
  <c r="AG1277" i="1"/>
  <c r="AG1265" i="1"/>
  <c r="AG1253" i="1"/>
  <c r="AG1241" i="1"/>
  <c r="AG1229" i="1"/>
  <c r="AG1217" i="1"/>
  <c r="AG1205" i="1"/>
  <c r="AG1193" i="1"/>
  <c r="AG1181" i="1"/>
  <c r="AG1169" i="1"/>
  <c r="AG1157" i="1"/>
  <c r="AG1145" i="1"/>
  <c r="AG1133" i="1"/>
  <c r="AG1121" i="1"/>
  <c r="AG1109" i="1"/>
  <c r="AG1097" i="1"/>
  <c r="AG1085" i="1"/>
  <c r="AG1073" i="1"/>
  <c r="AG1061" i="1"/>
  <c r="AG1049" i="1"/>
  <c r="AG1037" i="1"/>
  <c r="AG1025" i="1"/>
  <c r="AG1013" i="1"/>
  <c r="AG1001" i="1"/>
  <c r="AG989" i="1"/>
  <c r="AG977" i="1"/>
  <c r="AG965" i="1"/>
  <c r="AG953" i="1"/>
  <c r="AG941" i="1"/>
  <c r="AG929" i="1"/>
  <c r="AG917" i="1"/>
  <c r="AG905" i="1"/>
  <c r="AG893" i="1"/>
  <c r="AG881" i="1"/>
  <c r="AG869" i="1"/>
  <c r="AG857" i="1"/>
  <c r="AG845" i="1"/>
  <c r="AG833" i="1"/>
  <c r="AG821" i="1"/>
  <c r="AG2836" i="1"/>
  <c r="AG2824" i="1"/>
  <c r="AG2812" i="1"/>
  <c r="AG2800" i="1"/>
  <c r="AG2788" i="1"/>
  <c r="AG2776" i="1"/>
  <c r="AG2764" i="1"/>
  <c r="AG2752" i="1"/>
  <c r="AG2740" i="1"/>
  <c r="AG2728" i="1"/>
  <c r="AG2716" i="1"/>
  <c r="AG2704" i="1"/>
  <c r="AG2692" i="1"/>
  <c r="AG2680" i="1"/>
  <c r="AG2668" i="1"/>
  <c r="AG2656" i="1"/>
  <c r="AG2644" i="1"/>
  <c r="AG2632" i="1"/>
  <c r="AG2620" i="1"/>
  <c r="AG2608" i="1"/>
  <c r="AG2596" i="1"/>
  <c r="AG2584" i="1"/>
  <c r="AG2572" i="1"/>
  <c r="AG2560" i="1"/>
  <c r="AG2548" i="1"/>
  <c r="AG2536" i="1"/>
  <c r="AG2524" i="1"/>
  <c r="AG2512" i="1"/>
  <c r="AG2500" i="1"/>
  <c r="AG2488" i="1"/>
  <c r="AG2476" i="1"/>
  <c r="AG2464" i="1"/>
  <c r="AG2452" i="1"/>
  <c r="AG2440" i="1"/>
  <c r="AG2428" i="1"/>
  <c r="AG2416" i="1"/>
  <c r="AG2404" i="1"/>
  <c r="AG2392" i="1"/>
  <c r="AG2380" i="1"/>
  <c r="AG2368" i="1"/>
  <c r="AG2356" i="1"/>
  <c r="AG2344" i="1"/>
  <c r="AG2332" i="1"/>
  <c r="AG2320" i="1"/>
  <c r="AG2308" i="1"/>
  <c r="AG2296" i="1"/>
  <c r="AG2284" i="1"/>
  <c r="AG2272" i="1"/>
  <c r="AG2260" i="1"/>
  <c r="AG2248" i="1"/>
  <c r="AG2236" i="1"/>
  <c r="AG2224" i="1"/>
  <c r="AG2212" i="1"/>
  <c r="AG2200" i="1"/>
  <c r="AG2188" i="1"/>
  <c r="AG2176" i="1"/>
  <c r="AG2164" i="1"/>
  <c r="AG2152" i="1"/>
  <c r="AG2140" i="1"/>
  <c r="AG2128" i="1"/>
  <c r="AG2116" i="1"/>
  <c r="AG2104" i="1"/>
  <c r="AG2092" i="1"/>
  <c r="AG2080" i="1"/>
  <c r="AG2068" i="1"/>
  <c r="AG2056" i="1"/>
  <c r="AG2044" i="1"/>
  <c r="AG2032" i="1"/>
  <c r="AG2020" i="1"/>
  <c r="AG2008" i="1"/>
  <c r="AG1996" i="1"/>
  <c r="AG1984" i="1"/>
  <c r="AG1972" i="1"/>
  <c r="AG1960" i="1"/>
  <c r="AG1948" i="1"/>
  <c r="AG1936" i="1"/>
  <c r="AG1924" i="1"/>
  <c r="AG1912" i="1"/>
  <c r="AG1900" i="1"/>
  <c r="AG1888" i="1"/>
  <c r="AG1876" i="1"/>
  <c r="AG1864" i="1"/>
  <c r="AG1852" i="1"/>
  <c r="AG1840" i="1"/>
  <c r="AG1828" i="1"/>
  <c r="AG1816" i="1"/>
  <c r="AG1804" i="1"/>
  <c r="AG1792" i="1"/>
  <c r="AG1780" i="1"/>
  <c r="AG1768" i="1"/>
  <c r="AG1756" i="1"/>
  <c r="AG1744" i="1"/>
  <c r="AG1732" i="1"/>
  <c r="AG1720" i="1"/>
  <c r="AG1708" i="1"/>
  <c r="AG1696" i="1"/>
  <c r="AG1684" i="1"/>
  <c r="AG1672" i="1"/>
  <c r="AG1660" i="1"/>
  <c r="AG1648" i="1"/>
  <c r="AG1636" i="1"/>
  <c r="AG1624" i="1"/>
  <c r="AG1612" i="1"/>
  <c r="AG1600" i="1"/>
  <c r="AG1588" i="1"/>
  <c r="AG1576" i="1"/>
  <c r="AG1564" i="1"/>
  <c r="AG1552" i="1"/>
  <c r="AG1540" i="1"/>
  <c r="AG1528" i="1"/>
  <c r="AG1516" i="1"/>
  <c r="AG1504" i="1"/>
  <c r="AG1492" i="1"/>
  <c r="AG1480" i="1"/>
  <c r="AG1468" i="1"/>
  <c r="AG1456" i="1"/>
  <c r="AG1444" i="1"/>
  <c r="AG1432" i="1"/>
  <c r="AG1420" i="1"/>
  <c r="AG1408" i="1"/>
  <c r="AG1396" i="1"/>
  <c r="AG1384" i="1"/>
  <c r="AG1372" i="1"/>
  <c r="AG1360" i="1"/>
  <c r="AG1348" i="1"/>
  <c r="AG1336" i="1"/>
  <c r="AG1324" i="1"/>
  <c r="AG1312" i="1"/>
  <c r="AG1300" i="1"/>
  <c r="AG1288" i="1"/>
  <c r="AG1276" i="1"/>
  <c r="AG1264" i="1"/>
  <c r="AG1252" i="1"/>
  <c r="AG1240" i="1"/>
  <c r="AG1228" i="1"/>
  <c r="AG1216" i="1"/>
  <c r="AG1204" i="1"/>
  <c r="AG1192" i="1"/>
  <c r="AG1180" i="1"/>
  <c r="AG1168" i="1"/>
  <c r="AG1156" i="1"/>
  <c r="AG1144" i="1"/>
  <c r="AG1132" i="1"/>
  <c r="AG1120" i="1"/>
  <c r="AG1108" i="1"/>
  <c r="AG1096" i="1"/>
  <c r="AG1084" i="1"/>
  <c r="AG1072" i="1"/>
  <c r="AG1060" i="1"/>
  <c r="AG1048" i="1"/>
  <c r="AG1036" i="1"/>
  <c r="AG1024" i="1"/>
  <c r="AG1012" i="1"/>
  <c r="AG1000" i="1"/>
  <c r="AG988" i="1"/>
  <c r="AG976" i="1"/>
  <c r="AG964" i="1"/>
  <c r="AG952" i="1"/>
  <c r="AG940" i="1"/>
  <c r="AG928" i="1"/>
  <c r="AG916" i="1"/>
  <c r="AG904" i="1"/>
  <c r="AG892" i="1"/>
  <c r="AG880" i="1"/>
  <c r="AG868" i="1"/>
  <c r="AG856" i="1"/>
  <c r="AG844" i="1"/>
  <c r="AG832" i="1"/>
  <c r="AG820" i="1"/>
  <c r="AG2655" i="1"/>
  <c r="AG2643" i="1"/>
  <c r="AG2631" i="1"/>
  <c r="AG2619" i="1"/>
  <c r="AG2607" i="1"/>
  <c r="AG2595" i="1"/>
  <c r="AG2583" i="1"/>
  <c r="AG2571" i="1"/>
  <c r="AG2559" i="1"/>
  <c r="AG2547" i="1"/>
  <c r="AG2535" i="1"/>
  <c r="AG2523" i="1"/>
  <c r="AG2511" i="1"/>
  <c r="AG2499" i="1"/>
  <c r="AG2487" i="1"/>
  <c r="AG2475" i="1"/>
  <c r="AG2463" i="1"/>
  <c r="AG2451" i="1"/>
  <c r="AG2439" i="1"/>
  <c r="AG2427" i="1"/>
  <c r="AG2415" i="1"/>
  <c r="AG2403" i="1"/>
  <c r="AG2391" i="1"/>
  <c r="AG2379" i="1"/>
  <c r="AG2367" i="1"/>
  <c r="AG2355" i="1"/>
  <c r="AG2343" i="1"/>
  <c r="AG2331" i="1"/>
  <c r="AG2319" i="1"/>
  <c r="AG2307" i="1"/>
  <c r="AG2295" i="1"/>
  <c r="AG2283" i="1"/>
  <c r="AG2271" i="1"/>
  <c r="AG2259" i="1"/>
  <c r="AG2247" i="1"/>
  <c r="AG2235" i="1"/>
  <c r="AG2223" i="1"/>
  <c r="AG2211" i="1"/>
  <c r="AG2199" i="1"/>
  <c r="AG2187" i="1"/>
  <c r="AG2175" i="1"/>
  <c r="AG2163" i="1"/>
  <c r="AG2151" i="1"/>
  <c r="AG2139" i="1"/>
  <c r="AG2127" i="1"/>
  <c r="AG2115" i="1"/>
  <c r="AG2103" i="1"/>
  <c r="AG2091" i="1"/>
  <c r="AG2079" i="1"/>
  <c r="AG2067" i="1"/>
  <c r="AG2055" i="1"/>
  <c r="AG2043" i="1"/>
  <c r="AG2031" i="1"/>
  <c r="AG2019" i="1"/>
  <c r="AG2007" i="1"/>
  <c r="AG1995" i="1"/>
  <c r="AG1983" i="1"/>
  <c r="AG1971" i="1"/>
  <c r="AG1959" i="1"/>
  <c r="AG1947" i="1"/>
  <c r="AG1935" i="1"/>
  <c r="AG1923" i="1"/>
  <c r="AG1911" i="1"/>
  <c r="AG1899" i="1"/>
  <c r="AG1887" i="1"/>
  <c r="AG1875" i="1"/>
  <c r="AG1863" i="1"/>
  <c r="AG1851" i="1"/>
  <c r="AG1839" i="1"/>
  <c r="AG1827" i="1"/>
  <c r="AG1815" i="1"/>
  <c r="AG1803" i="1"/>
  <c r="AG1791" i="1"/>
  <c r="AG1779" i="1"/>
  <c r="AG1767" i="1"/>
  <c r="AG1755" i="1"/>
  <c r="AG1743" i="1"/>
  <c r="AG1731" i="1"/>
  <c r="AG1719" i="1"/>
  <c r="AG1707" i="1"/>
  <c r="AG1695" i="1"/>
  <c r="AG1683" i="1"/>
  <c r="AG1671" i="1"/>
  <c r="AG1659" i="1"/>
  <c r="AG1647" i="1"/>
  <c r="AG1635" i="1"/>
  <c r="AG1623" i="1"/>
  <c r="AG1611" i="1"/>
  <c r="AG1599" i="1"/>
  <c r="AG1587" i="1"/>
  <c r="AG1575" i="1"/>
  <c r="AG1563" i="1"/>
  <c r="AG1551" i="1"/>
  <c r="AG1539" i="1"/>
  <c r="AG1527" i="1"/>
  <c r="AG1515" i="1"/>
  <c r="AG1503" i="1"/>
  <c r="AG1491" i="1"/>
  <c r="AG1479" i="1"/>
  <c r="AG1467" i="1"/>
  <c r="AG1455" i="1"/>
  <c r="AG1443" i="1"/>
  <c r="AG1431" i="1"/>
  <c r="AG1419" i="1"/>
  <c r="AG1407" i="1"/>
  <c r="AG1395" i="1"/>
  <c r="AG1383" i="1"/>
  <c r="AG1371" i="1"/>
  <c r="AG1359" i="1"/>
  <c r="AG1347" i="1"/>
  <c r="AG1335" i="1"/>
  <c r="AG1323" i="1"/>
  <c r="AG1311" i="1"/>
  <c r="AG1299" i="1"/>
  <c r="AG1287" i="1"/>
  <c r="AG1275" i="1"/>
  <c r="AG1263" i="1"/>
  <c r="AG1251" i="1"/>
  <c r="AG1239" i="1"/>
  <c r="AG1227" i="1"/>
  <c r="AG1215" i="1"/>
  <c r="AG1203" i="1"/>
  <c r="AG1191" i="1"/>
  <c r="AG1179" i="1"/>
  <c r="AG1167" i="1"/>
  <c r="AG1155" i="1"/>
  <c r="AG1143" i="1"/>
  <c r="AG1131" i="1"/>
  <c r="AG1119" i="1"/>
  <c r="AG1107" i="1"/>
  <c r="AG1095" i="1"/>
  <c r="AG1083" i="1"/>
  <c r="AG1071" i="1"/>
  <c r="AG1059" i="1"/>
  <c r="AG1047" i="1"/>
  <c r="AG1035" i="1"/>
  <c r="AG1023" i="1"/>
  <c r="AG1011" i="1"/>
  <c r="AG999" i="1"/>
  <c r="AG987" i="1"/>
  <c r="AG975" i="1"/>
  <c r="AG963" i="1"/>
  <c r="AG951" i="1"/>
  <c r="AG939" i="1"/>
  <c r="AG927" i="1"/>
  <c r="AG915" i="1"/>
  <c r="AG903" i="1"/>
  <c r="AG891" i="1"/>
  <c r="AG879" i="1"/>
  <c r="AG867" i="1"/>
  <c r="AG855" i="1"/>
  <c r="AG843" i="1"/>
  <c r="AG831" i="1"/>
  <c r="AG819" i="1"/>
  <c r="AG2846" i="1"/>
  <c r="AG2834" i="1"/>
  <c r="AG2822" i="1"/>
  <c r="AG2810" i="1"/>
  <c r="AG2798" i="1"/>
  <c r="AG2786" i="1"/>
  <c r="AG2774" i="1"/>
  <c r="AG2762" i="1"/>
  <c r="AG2750" i="1"/>
  <c r="AG2738" i="1"/>
  <c r="AG2726" i="1"/>
  <c r="AG2714" i="1"/>
  <c r="AG2702" i="1"/>
  <c r="AG2690" i="1"/>
  <c r="AG2678" i="1"/>
  <c r="AG2666" i="1"/>
  <c r="AG2654" i="1"/>
  <c r="AG2642" i="1"/>
  <c r="AG2630" i="1"/>
  <c r="AG2618" i="1"/>
  <c r="AG2606" i="1"/>
  <c r="AG2594" i="1"/>
  <c r="AG2582" i="1"/>
  <c r="AG2570" i="1"/>
  <c r="AG2558" i="1"/>
  <c r="AG2546" i="1"/>
  <c r="AG2534" i="1"/>
  <c r="AG2522" i="1"/>
  <c r="AG2510" i="1"/>
  <c r="AG2498" i="1"/>
  <c r="AG2486" i="1"/>
  <c r="AG2474" i="1"/>
  <c r="AG2462" i="1"/>
  <c r="AG2450" i="1"/>
  <c r="AG2438" i="1"/>
  <c r="AG2426" i="1"/>
  <c r="AG2414" i="1"/>
  <c r="AG2402" i="1"/>
  <c r="AG2390" i="1"/>
  <c r="AG2378" i="1"/>
  <c r="AG2366" i="1"/>
  <c r="AG2354" i="1"/>
  <c r="AG2342" i="1"/>
  <c r="AG2330" i="1"/>
  <c r="AG2318" i="1"/>
  <c r="AG2306" i="1"/>
  <c r="AG2294" i="1"/>
  <c r="AG2282" i="1"/>
  <c r="AG2270" i="1"/>
  <c r="AG2258" i="1"/>
  <c r="AG2246" i="1"/>
  <c r="AG2234" i="1"/>
  <c r="AG2222" i="1"/>
  <c r="AG2210" i="1"/>
  <c r="AG2198" i="1"/>
  <c r="AG2186" i="1"/>
  <c r="AG2174" i="1"/>
  <c r="AG2162" i="1"/>
  <c r="AG2150" i="1"/>
  <c r="AG2138" i="1"/>
  <c r="AG2126" i="1"/>
  <c r="AG2114" i="1"/>
  <c r="AG2102" i="1"/>
  <c r="AG2090" i="1"/>
  <c r="AG2078" i="1"/>
  <c r="AG2066" i="1"/>
  <c r="AG2054" i="1"/>
  <c r="AG2042" i="1"/>
  <c r="AG2030" i="1"/>
  <c r="AG2018" i="1"/>
  <c r="AG2006" i="1"/>
  <c r="AG1994" i="1"/>
  <c r="AG1982" i="1"/>
  <c r="AG1970" i="1"/>
  <c r="AG1958" i="1"/>
  <c r="AG1946" i="1"/>
  <c r="AG1934" i="1"/>
  <c r="AG1922" i="1"/>
  <c r="AG1910" i="1"/>
  <c r="AG1898" i="1"/>
  <c r="AG1886" i="1"/>
  <c r="AG1874" i="1"/>
  <c r="AG1862" i="1"/>
  <c r="AG1850" i="1"/>
  <c r="AG1838" i="1"/>
  <c r="AG1826" i="1"/>
  <c r="AG1814" i="1"/>
  <c r="AG1802" i="1"/>
  <c r="AG1790" i="1"/>
  <c r="AG1778" i="1"/>
  <c r="AG1766" i="1"/>
  <c r="AG1754" i="1"/>
  <c r="AG1742" i="1"/>
  <c r="AG1730" i="1"/>
  <c r="AG1718" i="1"/>
  <c r="AG1706" i="1"/>
  <c r="AG1694" i="1"/>
  <c r="AG1682" i="1"/>
  <c r="AG1670" i="1"/>
  <c r="AG1658" i="1"/>
  <c r="AG1646" i="1"/>
  <c r="AG1634" i="1"/>
  <c r="AG1622" i="1"/>
  <c r="AG1610" i="1"/>
  <c r="AG1598" i="1"/>
  <c r="AG1586" i="1"/>
  <c r="AG1574" i="1"/>
  <c r="AG1562" i="1"/>
  <c r="AG1550" i="1"/>
  <c r="AG1538" i="1"/>
  <c r="AG1526" i="1"/>
  <c r="AG1514" i="1"/>
  <c r="AG1502" i="1"/>
  <c r="AG1490" i="1"/>
  <c r="AG1478" i="1"/>
  <c r="AG1466" i="1"/>
  <c r="AG1454" i="1"/>
  <c r="AG1442" i="1"/>
  <c r="AG1430" i="1"/>
  <c r="AG1418" i="1"/>
  <c r="AG1406" i="1"/>
  <c r="AG1394" i="1"/>
  <c r="AG1382" i="1"/>
  <c r="AG1370" i="1"/>
  <c r="AG1358" i="1"/>
  <c r="AG1346" i="1"/>
  <c r="AG1334" i="1"/>
  <c r="AG1322" i="1"/>
  <c r="AG1310" i="1"/>
  <c r="AG1298" i="1"/>
  <c r="AG1286" i="1"/>
  <c r="AG1274" i="1"/>
  <c r="AG1262" i="1"/>
  <c r="AG1250" i="1"/>
  <c r="AG1238" i="1"/>
  <c r="AG1226" i="1"/>
  <c r="AG1214" i="1"/>
  <c r="AG1202" i="1"/>
  <c r="AG1190" i="1"/>
  <c r="AG1178" i="1"/>
  <c r="AG1166" i="1"/>
  <c r="AG1154" i="1"/>
  <c r="AG1142" i="1"/>
  <c r="AG1130" i="1"/>
  <c r="AG1118" i="1"/>
  <c r="AG1106" i="1"/>
  <c r="AG1094" i="1"/>
  <c r="AG1082" i="1"/>
  <c r="AG1070" i="1"/>
  <c r="AG1058" i="1"/>
  <c r="AG1046" i="1"/>
  <c r="AG1034" i="1"/>
  <c r="AG1022" i="1"/>
  <c r="AG1010" i="1"/>
  <c r="AG998" i="1"/>
  <c r="AG986" i="1"/>
  <c r="AG974" i="1"/>
  <c r="AG962" i="1"/>
  <c r="AG950" i="1"/>
  <c r="AG938" i="1"/>
  <c r="AG926" i="1"/>
  <c r="AG914" i="1"/>
  <c r="AG902" i="1"/>
  <c r="AG890" i="1"/>
  <c r="AG878" i="1"/>
  <c r="AG866" i="1"/>
  <c r="AG854" i="1"/>
  <c r="AG842" i="1"/>
  <c r="AG830" i="1"/>
  <c r="AG818" i="1"/>
  <c r="AG2065" i="1"/>
  <c r="AG2053" i="1"/>
  <c r="AG2041" i="1"/>
  <c r="AG2029" i="1"/>
  <c r="AG2017" i="1"/>
  <c r="AG2005" i="1"/>
  <c r="AG1993" i="1"/>
  <c r="AG1981" i="1"/>
  <c r="AG1969" i="1"/>
  <c r="AG1957" i="1"/>
  <c r="AG1945" i="1"/>
  <c r="AG1933" i="1"/>
  <c r="AG1921" i="1"/>
  <c r="AG1909" i="1"/>
  <c r="AG1897" i="1"/>
  <c r="AG1885" i="1"/>
  <c r="AG1873" i="1"/>
  <c r="AG1861" i="1"/>
  <c r="AG1849" i="1"/>
  <c r="AG1837" i="1"/>
  <c r="AG1825" i="1"/>
  <c r="AG1813" i="1"/>
  <c r="AG1801" i="1"/>
  <c r="AG1789" i="1"/>
  <c r="AG1777" i="1"/>
  <c r="AG1765" i="1"/>
  <c r="AG1753" i="1"/>
  <c r="AG1741" i="1"/>
  <c r="AG1729" i="1"/>
  <c r="AG1717" i="1"/>
  <c r="AG1705" i="1"/>
  <c r="AG1693" i="1"/>
  <c r="AG1681" i="1"/>
  <c r="AG1669" i="1"/>
  <c r="AG1657" i="1"/>
  <c r="AG1645" i="1"/>
  <c r="AG1633" i="1"/>
  <c r="AG1621" i="1"/>
  <c r="AG1609" i="1"/>
  <c r="AG1597" i="1"/>
  <c r="AG1585" i="1"/>
  <c r="AG1573" i="1"/>
  <c r="AG1561" i="1"/>
  <c r="AG1549" i="1"/>
  <c r="AG1537" i="1"/>
  <c r="AG1525" i="1"/>
  <c r="AG1513" i="1"/>
  <c r="AG1501" i="1"/>
  <c r="AG1489" i="1"/>
  <c r="AG1477" i="1"/>
  <c r="AG1465" i="1"/>
  <c r="AG1453" i="1"/>
  <c r="AG1441" i="1"/>
  <c r="AG1429" i="1"/>
  <c r="AG1417" i="1"/>
  <c r="AG1405" i="1"/>
  <c r="AG1393" i="1"/>
  <c r="AG1381" i="1"/>
  <c r="AG1369" i="1"/>
  <c r="AG1357" i="1"/>
  <c r="AG1345" i="1"/>
  <c r="AG1333" i="1"/>
  <c r="AG1321" i="1"/>
  <c r="AG1309" i="1"/>
  <c r="AG1297" i="1"/>
  <c r="AG1285" i="1"/>
  <c r="AG1273" i="1"/>
  <c r="AG1261" i="1"/>
  <c r="AG1249" i="1"/>
  <c r="AG1237" i="1"/>
  <c r="AG1225" i="1"/>
  <c r="AG1213" i="1"/>
  <c r="AG1201" i="1"/>
  <c r="AG1189" i="1"/>
  <c r="AG1177" i="1"/>
  <c r="AG1165" i="1"/>
  <c r="AG1153" i="1"/>
  <c r="AG1141" i="1"/>
  <c r="AG1129" i="1"/>
  <c r="AG1117" i="1"/>
  <c r="AG1105" i="1"/>
  <c r="AG1093" i="1"/>
  <c r="AG1081" i="1"/>
  <c r="AG1069" i="1"/>
  <c r="AG1057" i="1"/>
  <c r="AG1045" i="1"/>
  <c r="AG1033" i="1"/>
  <c r="AG1021" i="1"/>
  <c r="AG1009" i="1"/>
  <c r="AG997" i="1"/>
  <c r="AG985" i="1"/>
  <c r="AG973" i="1"/>
  <c r="AG961" i="1"/>
  <c r="AG949" i="1"/>
  <c r="AG937" i="1"/>
  <c r="AG925" i="1"/>
  <c r="AG913" i="1"/>
  <c r="AG901" i="1"/>
  <c r="AG889" i="1"/>
  <c r="AG877" i="1"/>
  <c r="AG865" i="1"/>
  <c r="AG853" i="1"/>
  <c r="AG841" i="1"/>
  <c r="AG829" i="1"/>
  <c r="AG817" i="1"/>
  <c r="AG2388" i="1"/>
  <c r="AG2376" i="1"/>
  <c r="AG2364" i="1"/>
  <c r="AG2352" i="1"/>
  <c r="AG2340" i="1"/>
  <c r="AG2328" i="1"/>
  <c r="AG2316" i="1"/>
  <c r="AG2304" i="1"/>
  <c r="AG2292" i="1"/>
  <c r="AG2280" i="1"/>
  <c r="AG2268" i="1"/>
  <c r="AG2256" i="1"/>
  <c r="AG2244" i="1"/>
  <c r="AG2232" i="1"/>
  <c r="AG2220" i="1"/>
  <c r="AG2208" i="1"/>
  <c r="AG2196" i="1"/>
  <c r="AG2184" i="1"/>
  <c r="AG2172" i="1"/>
  <c r="AG2160" i="1"/>
  <c r="AG2148" i="1"/>
  <c r="AG2136" i="1"/>
  <c r="AG2124" i="1"/>
  <c r="AG2112" i="1"/>
  <c r="AG2100" i="1"/>
  <c r="AG2088" i="1"/>
  <c r="AG2076" i="1"/>
  <c r="AG2064" i="1"/>
  <c r="AG2052" i="1"/>
  <c r="AG2040" i="1"/>
  <c r="AG2028" i="1"/>
  <c r="AG2016" i="1"/>
  <c r="AG2004" i="1"/>
  <c r="AG1992" i="1"/>
  <c r="AG1980" i="1"/>
  <c r="AG1968" i="1"/>
  <c r="AG1956" i="1"/>
  <c r="AG1944" i="1"/>
  <c r="AG1932" i="1"/>
  <c r="AG1920" i="1"/>
  <c r="AG1908" i="1"/>
  <c r="AG1896" i="1"/>
  <c r="AG1884" i="1"/>
  <c r="AG1872" i="1"/>
  <c r="AG1860" i="1"/>
  <c r="AG1848" i="1"/>
  <c r="AG1836" i="1"/>
  <c r="AG1824" i="1"/>
  <c r="AG1812" i="1"/>
  <c r="AG1800" i="1"/>
  <c r="AG1788" i="1"/>
  <c r="AG1776" i="1"/>
  <c r="AG1764" i="1"/>
  <c r="AG1752" i="1"/>
  <c r="AG1740" i="1"/>
  <c r="AG1728" i="1"/>
  <c r="AG1716" i="1"/>
  <c r="AG1704" i="1"/>
  <c r="AG1692" i="1"/>
  <c r="AG1680" i="1"/>
  <c r="AG1668" i="1"/>
  <c r="AG1656" i="1"/>
  <c r="AG1644" i="1"/>
  <c r="AG1632" i="1"/>
  <c r="AG1620" i="1"/>
  <c r="AG1608" i="1"/>
  <c r="AG1596" i="1"/>
  <c r="AG1584" i="1"/>
  <c r="AG1572" i="1"/>
  <c r="AG1560" i="1"/>
  <c r="AG1548" i="1"/>
  <c r="AG1536" i="1"/>
  <c r="AG1524" i="1"/>
  <c r="AG1512" i="1"/>
  <c r="AG1500" i="1"/>
  <c r="AG1488" i="1"/>
  <c r="AG1476" i="1"/>
  <c r="AG1464" i="1"/>
  <c r="AG1452" i="1"/>
  <c r="AG1440" i="1"/>
  <c r="AG1428" i="1"/>
  <c r="AG1416" i="1"/>
  <c r="AG1404" i="1"/>
  <c r="AG1392" i="1"/>
  <c r="AG1380" i="1"/>
  <c r="AG1368" i="1"/>
  <c r="AG1356" i="1"/>
  <c r="AG1344" i="1"/>
  <c r="AG1332" i="1"/>
  <c r="AG1320" i="1"/>
  <c r="AG1308" i="1"/>
  <c r="AG1296" i="1"/>
  <c r="AG1284" i="1"/>
  <c r="AG1272" i="1"/>
  <c r="AG1260" i="1"/>
  <c r="AG1248" i="1"/>
  <c r="AG1236" i="1"/>
  <c r="AG1224" i="1"/>
  <c r="AG1212" i="1"/>
  <c r="AG1200" i="1"/>
  <c r="AG1188" i="1"/>
  <c r="AG1176" i="1"/>
  <c r="AG1164" i="1"/>
  <c r="AG1152" i="1"/>
  <c r="AG1140" i="1"/>
  <c r="AG1128" i="1"/>
  <c r="AG1116" i="1"/>
  <c r="AG1104" i="1"/>
  <c r="AG1092" i="1"/>
  <c r="AG1080" i="1"/>
  <c r="AG1068" i="1"/>
  <c r="AG1056" i="1"/>
  <c r="AG1044" i="1"/>
  <c r="AG1032" i="1"/>
  <c r="AG1020" i="1"/>
  <c r="AG1008" i="1"/>
  <c r="AG996" i="1"/>
  <c r="AG984" i="1"/>
  <c r="AG972" i="1"/>
  <c r="AG960" i="1"/>
  <c r="AG948" i="1"/>
  <c r="AG936" i="1"/>
  <c r="AG924" i="1"/>
  <c r="AG912" i="1"/>
  <c r="AG900" i="1"/>
  <c r="AG888" i="1"/>
  <c r="AG876" i="1"/>
  <c r="AG864" i="1"/>
  <c r="AG852" i="1"/>
  <c r="AG840" i="1"/>
  <c r="AG828" i="1"/>
  <c r="AG816" i="1"/>
  <c r="AG2843" i="1"/>
  <c r="AG2831" i="1"/>
  <c r="AG2819" i="1"/>
  <c r="AG2807" i="1"/>
  <c r="AG2795" i="1"/>
  <c r="AG2783" i="1"/>
  <c r="AG2771" i="1"/>
  <c r="AG2759" i="1"/>
  <c r="AG2747" i="1"/>
  <c r="AG2735" i="1"/>
  <c r="AG2723" i="1"/>
  <c r="AG2711" i="1"/>
  <c r="AG2699" i="1"/>
  <c r="AG2687" i="1"/>
  <c r="AG2675" i="1"/>
  <c r="AG2663" i="1"/>
  <c r="AG2651" i="1"/>
  <c r="AG2639" i="1"/>
  <c r="AG2627" i="1"/>
  <c r="AG2615" i="1"/>
  <c r="AG2603" i="1"/>
  <c r="AG2591" i="1"/>
  <c r="AG2579" i="1"/>
  <c r="AG2567" i="1"/>
  <c r="AG2555" i="1"/>
  <c r="AG2543" i="1"/>
  <c r="AG2531" i="1"/>
  <c r="AG2519" i="1"/>
  <c r="AG2507" i="1"/>
  <c r="AG2495" i="1"/>
  <c r="AG2483" i="1"/>
  <c r="AG2471" i="1"/>
  <c r="AG2459" i="1"/>
  <c r="AG2447" i="1"/>
  <c r="AG2435" i="1"/>
  <c r="AG2423" i="1"/>
  <c r="AG2411" i="1"/>
  <c r="AG2399" i="1"/>
  <c r="AG2387" i="1"/>
  <c r="AG2375" i="1"/>
  <c r="AG2363" i="1"/>
  <c r="AG2351" i="1"/>
  <c r="AG2339" i="1"/>
  <c r="AG2327" i="1"/>
  <c r="AG2315" i="1"/>
  <c r="AG2303" i="1"/>
  <c r="AG2291" i="1"/>
  <c r="AG2279" i="1"/>
  <c r="AG2267" i="1"/>
  <c r="AG2255" i="1"/>
  <c r="AG2243" i="1"/>
  <c r="AG2231" i="1"/>
  <c r="AG2219" i="1"/>
  <c r="AG2207" i="1"/>
  <c r="AG2195" i="1"/>
  <c r="AG2183" i="1"/>
  <c r="AG2171" i="1"/>
  <c r="AG2159" i="1"/>
  <c r="AG2147" i="1"/>
  <c r="AG2135" i="1"/>
  <c r="AG2123" i="1"/>
  <c r="AG2111" i="1"/>
  <c r="AG2099" i="1"/>
  <c r="AG2087" i="1"/>
  <c r="AG2075" i="1"/>
  <c r="AG2063" i="1"/>
  <c r="AG2051" i="1"/>
  <c r="AG2039" i="1"/>
  <c r="AG2027" i="1"/>
  <c r="AG2015" i="1"/>
  <c r="AG2003" i="1"/>
  <c r="AG1991" i="1"/>
  <c r="AG1979" i="1"/>
  <c r="AG1967" i="1"/>
  <c r="AG1955" i="1"/>
  <c r="AG1943" i="1"/>
  <c r="AG1931" i="1"/>
  <c r="AG1919" i="1"/>
  <c r="AG1907" i="1"/>
  <c r="AG1895" i="1"/>
  <c r="AG1883" i="1"/>
  <c r="AG1871" i="1"/>
  <c r="AG1859" i="1"/>
  <c r="AG1847" i="1"/>
  <c r="AG1835" i="1"/>
  <c r="AG1823" i="1"/>
  <c r="AG1811" i="1"/>
  <c r="AG1799" i="1"/>
  <c r="AG1787" i="1"/>
  <c r="AG1775" i="1"/>
  <c r="AG1763" i="1"/>
  <c r="AG1751" i="1"/>
  <c r="AG1739" i="1"/>
  <c r="AG1727" i="1"/>
  <c r="AG1715" i="1"/>
  <c r="AG1703" i="1"/>
  <c r="AG1691" i="1"/>
  <c r="AG1679" i="1"/>
  <c r="AG1667" i="1"/>
  <c r="AG1655" i="1"/>
  <c r="AG1643" i="1"/>
  <c r="AG1631" i="1"/>
  <c r="AG1619" i="1"/>
  <c r="AG1607" i="1"/>
  <c r="AG1595" i="1"/>
  <c r="AG1583" i="1"/>
  <c r="AG1571" i="1"/>
  <c r="AG1559" i="1"/>
  <c r="AG1547" i="1"/>
  <c r="AG1535" i="1"/>
  <c r="AG1523" i="1"/>
  <c r="AG1511" i="1"/>
  <c r="AG1499" i="1"/>
  <c r="AG1487" i="1"/>
  <c r="AG1475" i="1"/>
  <c r="AG1463" i="1"/>
  <c r="AG1451" i="1"/>
  <c r="AG1439" i="1"/>
  <c r="AG1427" i="1"/>
  <c r="AG1415" i="1"/>
  <c r="AG1403" i="1"/>
  <c r="AG1391" i="1"/>
  <c r="AG1379" i="1"/>
  <c r="AG1367" i="1"/>
  <c r="AG1355" i="1"/>
  <c r="AG1343" i="1"/>
  <c r="AG1331" i="1"/>
  <c r="AG1319" i="1"/>
  <c r="AG1307" i="1"/>
  <c r="AG1295" i="1"/>
  <c r="AG1283" i="1"/>
  <c r="AG1271" i="1"/>
  <c r="AG1259" i="1"/>
  <c r="AG1247" i="1"/>
  <c r="AG1235" i="1"/>
  <c r="AG1223" i="1"/>
  <c r="AG1211" i="1"/>
  <c r="AG1199" i="1"/>
  <c r="AG1187" i="1"/>
  <c r="AG1175" i="1"/>
  <c r="AG1163" i="1"/>
  <c r="AG1151" i="1"/>
  <c r="AG1139" i="1"/>
  <c r="AG1127" i="1"/>
  <c r="AG1115" i="1"/>
  <c r="AG1103" i="1"/>
  <c r="AG1091" i="1"/>
  <c r="AG1079" i="1"/>
  <c r="AG1067" i="1"/>
  <c r="AG1055" i="1"/>
  <c r="AG1043" i="1"/>
  <c r="AG1031" i="1"/>
  <c r="AG1019" i="1"/>
  <c r="AG1007" i="1"/>
  <c r="AG995" i="1"/>
  <c r="AG983" i="1"/>
  <c r="AG971" i="1"/>
  <c r="AG959" i="1"/>
  <c r="AG947" i="1"/>
  <c r="AG935" i="1"/>
  <c r="AG923" i="1"/>
  <c r="AG911" i="1"/>
  <c r="AG899" i="1"/>
  <c r="AG887" i="1"/>
  <c r="AG875" i="1"/>
  <c r="AG863" i="1"/>
  <c r="AG851" i="1"/>
  <c r="AG839" i="1"/>
  <c r="AG827" i="1"/>
  <c r="AG815" i="1"/>
  <c r="Z99" i="1"/>
  <c r="Z111" i="1"/>
  <c r="Z123" i="1"/>
  <c r="Z135" i="1"/>
  <c r="Z147" i="1"/>
  <c r="Z159" i="1"/>
  <c r="Z171" i="1"/>
  <c r="Z183" i="1"/>
  <c r="Z195" i="1"/>
  <c r="Z207" i="1"/>
  <c r="Z219" i="1"/>
  <c r="Z231" i="1"/>
  <c r="Z243" i="1"/>
  <c r="Z255" i="1"/>
  <c r="Z267" i="1"/>
  <c r="Z279" i="1"/>
  <c r="Z291" i="1"/>
  <c r="Z303" i="1"/>
  <c r="Z315" i="1"/>
  <c r="Z327" i="1"/>
  <c r="Z339" i="1"/>
  <c r="Z351" i="1"/>
  <c r="Z363" i="1"/>
  <c r="Z375" i="1"/>
  <c r="Z387" i="1"/>
  <c r="Z399" i="1"/>
  <c r="Z411" i="1"/>
  <c r="Z423" i="1"/>
  <c r="Z435" i="1"/>
  <c r="Z447" i="1"/>
  <c r="Z459" i="1"/>
  <c r="Z471" i="1"/>
  <c r="Z483" i="1"/>
  <c r="Z495" i="1"/>
  <c r="Z507" i="1"/>
  <c r="Z519" i="1"/>
  <c r="Z531" i="1"/>
  <c r="Z543" i="1"/>
  <c r="Z555" i="1"/>
  <c r="Z567" i="1"/>
  <c r="Z579" i="1"/>
  <c r="Z591" i="1"/>
  <c r="Z603" i="1"/>
  <c r="Z615" i="1"/>
  <c r="Z627" i="1"/>
  <c r="Z639" i="1"/>
  <c r="Z651" i="1"/>
  <c r="Z663" i="1"/>
  <c r="Z675" i="1"/>
  <c r="Z687" i="1"/>
  <c r="Z699" i="1"/>
  <c r="Z711" i="1"/>
  <c r="Z723" i="1"/>
  <c r="Z735" i="1"/>
  <c r="Z747" i="1"/>
  <c r="Z759" i="1"/>
  <c r="Z771" i="1"/>
  <c r="Z783" i="1"/>
  <c r="Z795" i="1"/>
  <c r="Z807" i="1"/>
  <c r="Z819" i="1"/>
  <c r="Z831" i="1"/>
  <c r="Z843" i="1"/>
  <c r="Z855" i="1"/>
  <c r="Z867" i="1"/>
  <c r="Z879" i="1"/>
  <c r="Z891" i="1"/>
  <c r="Z903" i="1"/>
  <c r="Z915" i="1"/>
  <c r="Z927" i="1"/>
  <c r="Z939" i="1"/>
  <c r="Z951" i="1"/>
  <c r="Z963" i="1"/>
  <c r="Z975" i="1"/>
  <c r="Z987" i="1"/>
  <c r="Z999" i="1"/>
  <c r="Z1011" i="1"/>
  <c r="Z1023" i="1"/>
  <c r="Z1035" i="1"/>
  <c r="Z1047" i="1"/>
  <c r="Z1059" i="1"/>
  <c r="Z1071" i="1"/>
  <c r="Z1083" i="1"/>
  <c r="Z1095" i="1"/>
  <c r="Z1107" i="1"/>
  <c r="Z1119" i="1"/>
  <c r="Z1131" i="1"/>
  <c r="Z1143" i="1"/>
  <c r="Z1155" i="1"/>
  <c r="Z1167" i="1"/>
  <c r="Z1179" i="1"/>
  <c r="Z1191" i="1"/>
  <c r="Z1203" i="1"/>
  <c r="Z1215" i="1"/>
  <c r="Z1227" i="1"/>
  <c r="Z1239" i="1"/>
  <c r="Z1251" i="1"/>
  <c r="Z1263" i="1"/>
  <c r="Z1275" i="1"/>
  <c r="Z1287" i="1"/>
  <c r="Z1299" i="1"/>
  <c r="Z1311" i="1"/>
  <c r="Z1323" i="1"/>
  <c r="Z1335" i="1"/>
  <c r="Z1347" i="1"/>
  <c r="Z1359" i="1"/>
  <c r="Z1371" i="1"/>
  <c r="Z1383" i="1"/>
  <c r="Z1395" i="1"/>
  <c r="Z1407" i="1"/>
  <c r="Z1419" i="1"/>
  <c r="Z1431" i="1"/>
  <c r="Z1443" i="1"/>
  <c r="Z1455" i="1"/>
  <c r="Z1467" i="1"/>
  <c r="Z1479" i="1"/>
  <c r="Z1491" i="1"/>
  <c r="Z1503" i="1"/>
  <c r="Z1515" i="1"/>
  <c r="Z1527" i="1"/>
  <c r="Z1539" i="1"/>
  <c r="Z1551" i="1"/>
  <c r="Z1563" i="1"/>
  <c r="Z1575" i="1"/>
  <c r="Z1587" i="1"/>
  <c r="Z1599" i="1"/>
  <c r="Z1611" i="1"/>
  <c r="Z1623" i="1"/>
  <c r="Z1635" i="1"/>
  <c r="Z1647" i="1"/>
  <c r="Z1659" i="1"/>
  <c r="Z1671" i="1"/>
  <c r="Z1683" i="1"/>
  <c r="Z1695" i="1"/>
  <c r="Z1707" i="1"/>
  <c r="Z1719" i="1"/>
  <c r="Z1731" i="1"/>
  <c r="Z1743" i="1"/>
  <c r="Z1755" i="1"/>
  <c r="Z1767" i="1"/>
  <c r="Z1779" i="1"/>
  <c r="Z1791" i="1"/>
  <c r="Z1803" i="1"/>
  <c r="Z1815" i="1"/>
  <c r="Z1827" i="1"/>
  <c r="Z1839" i="1"/>
  <c r="Z1851" i="1"/>
  <c r="Z1863" i="1"/>
  <c r="Z1875" i="1"/>
  <c r="Z1887" i="1"/>
  <c r="Z1899" i="1"/>
  <c r="Z1911" i="1"/>
  <c r="Z1923" i="1"/>
  <c r="Z1935" i="1"/>
  <c r="Z1947" i="1"/>
  <c r="Z1959" i="1"/>
  <c r="Z1971" i="1"/>
  <c r="Z1983" i="1"/>
  <c r="Z1995" i="1"/>
  <c r="Z2007" i="1"/>
  <c r="Z2019" i="1"/>
  <c r="Z2031" i="1"/>
  <c r="Z2043" i="1"/>
  <c r="Z2055" i="1"/>
  <c r="Z2067" i="1"/>
  <c r="Z2079" i="1"/>
  <c r="Z2091" i="1"/>
  <c r="Z2103" i="1"/>
  <c r="Z2115" i="1"/>
  <c r="Z2127" i="1"/>
  <c r="Z2139" i="1"/>
  <c r="Z2151" i="1"/>
  <c r="Z2163" i="1"/>
  <c r="Z2175" i="1"/>
  <c r="Z2187" i="1"/>
  <c r="Z2199" i="1"/>
  <c r="Z2211" i="1"/>
  <c r="Z2223" i="1"/>
  <c r="Z2235" i="1"/>
  <c r="Z2247" i="1"/>
  <c r="Z2259" i="1"/>
  <c r="Z2271" i="1"/>
  <c r="Z2283" i="1"/>
  <c r="Z2295" i="1"/>
  <c r="Z2307" i="1"/>
  <c r="Z2319" i="1"/>
  <c r="Z2331" i="1"/>
  <c r="Z2343" i="1"/>
  <c r="Z2355" i="1"/>
  <c r="Z2367" i="1"/>
  <c r="Z2379" i="1"/>
  <c r="Z2391" i="1"/>
  <c r="Z2403" i="1"/>
  <c r="Z2415" i="1"/>
  <c r="Z2427" i="1"/>
  <c r="Z2439" i="1"/>
  <c r="Z2451" i="1"/>
  <c r="Z2463" i="1"/>
  <c r="Z2475" i="1"/>
  <c r="Z2487" i="1"/>
  <c r="Z2499" i="1"/>
  <c r="Z2511" i="1"/>
  <c r="Z2523" i="1"/>
  <c r="Z2535" i="1"/>
  <c r="Z2547" i="1"/>
  <c r="Z2559" i="1"/>
  <c r="Z2571" i="1"/>
  <c r="Z2583" i="1"/>
  <c r="Z2595" i="1"/>
  <c r="Z2607" i="1"/>
  <c r="Z2619" i="1"/>
  <c r="Z2631" i="1"/>
  <c r="Z2643" i="1"/>
  <c r="Z2655" i="1"/>
  <c r="Z2667" i="1"/>
  <c r="Z2679" i="1"/>
  <c r="Z2691" i="1"/>
  <c r="Z2703" i="1"/>
  <c r="Z2715" i="1"/>
  <c r="Z2727" i="1"/>
  <c r="Z2739" i="1"/>
  <c r="Z2751" i="1"/>
  <c r="Z2763" i="1"/>
  <c r="Z2775" i="1"/>
  <c r="Z2787" i="1"/>
  <c r="Z2799" i="1"/>
  <c r="Z2811" i="1"/>
  <c r="Z2823" i="1"/>
  <c r="Z2835" i="1"/>
  <c r="Z2847" i="1"/>
  <c r="Z2859" i="1"/>
  <c r="Z2871" i="1"/>
  <c r="Z2883" i="1"/>
  <c r="Z2895" i="1"/>
  <c r="Z2907" i="1"/>
  <c r="Z2919" i="1"/>
  <c r="Z2931" i="1"/>
  <c r="Z2943" i="1"/>
  <c r="Z2955" i="1"/>
  <c r="Z2967" i="1"/>
  <c r="Z2979" i="1"/>
  <c r="Z2991" i="1"/>
  <c r="Z3003" i="1"/>
  <c r="Z3015" i="1"/>
  <c r="Z3027" i="1"/>
  <c r="Z3039" i="1"/>
  <c r="Z3051" i="1"/>
  <c r="Z3063" i="1"/>
  <c r="Z3075" i="1"/>
  <c r="Z3087" i="1"/>
  <c r="Z3099" i="1"/>
  <c r="Z3111" i="1"/>
  <c r="Z3123" i="1"/>
  <c r="Z3135" i="1"/>
  <c r="Z3147" i="1"/>
  <c r="Z3159" i="1"/>
  <c r="Z3171" i="1"/>
  <c r="Z3183" i="1"/>
  <c r="Z3195" i="1"/>
  <c r="Z3207" i="1"/>
  <c r="Z3219" i="1"/>
  <c r="Z3231" i="1"/>
  <c r="Z3243" i="1"/>
  <c r="Z3255" i="1"/>
  <c r="Z3267" i="1"/>
  <c r="Z3279" i="1"/>
  <c r="Z3291" i="1"/>
  <c r="Z3303" i="1"/>
  <c r="Z3315" i="1"/>
  <c r="Z3327" i="1"/>
  <c r="Z3339" i="1"/>
  <c r="Z3351" i="1"/>
  <c r="Z3363" i="1"/>
  <c r="Z3375" i="1"/>
  <c r="Z3387" i="1"/>
  <c r="Z3399" i="1"/>
  <c r="Z3411" i="1"/>
  <c r="Z3423" i="1"/>
  <c r="Z3435" i="1"/>
  <c r="Z3447" i="1"/>
  <c r="Z3459" i="1"/>
  <c r="Z3471" i="1"/>
  <c r="Z3483" i="1"/>
  <c r="Z3495" i="1"/>
  <c r="Z3507" i="1"/>
  <c r="Z3519" i="1"/>
  <c r="AA63" i="1"/>
  <c r="B4" i="8" a="1"/>
  <c r="B4" i="8" s="1"/>
  <c r="B3" i="8"/>
  <c r="C3021" i="7"/>
  <c r="C3020" i="7"/>
  <c r="C3019" i="7"/>
  <c r="C3018" i="7"/>
  <c r="C3017" i="7"/>
  <c r="C3016" i="7"/>
  <c r="C3015" i="7"/>
  <c r="C3014" i="7"/>
  <c r="C3013" i="7"/>
  <c r="C3012" i="7"/>
  <c r="C3011" i="7"/>
  <c r="C3010" i="7"/>
  <c r="C3009" i="7"/>
  <c r="C3008" i="7"/>
  <c r="C3007" i="7"/>
  <c r="C3006" i="7"/>
  <c r="C3005" i="7"/>
  <c r="C3004" i="7"/>
  <c r="C3003" i="7"/>
  <c r="C3002" i="7"/>
  <c r="C3001" i="7"/>
  <c r="C3000" i="7"/>
  <c r="C2999" i="7"/>
  <c r="C2998" i="7"/>
  <c r="C2997" i="7"/>
  <c r="C2996" i="7"/>
  <c r="C2995" i="7"/>
  <c r="C2994" i="7"/>
  <c r="C2993" i="7"/>
  <c r="C2992" i="7"/>
  <c r="C2991" i="7"/>
  <c r="C2990" i="7"/>
  <c r="C2989" i="7"/>
  <c r="C2988" i="7"/>
  <c r="C2987" i="7"/>
  <c r="C2986" i="7"/>
  <c r="C2985" i="7"/>
  <c r="C2984" i="7"/>
  <c r="C2983" i="7"/>
  <c r="C2982" i="7"/>
  <c r="C2981" i="7"/>
  <c r="C2980" i="7"/>
  <c r="C2979" i="7"/>
  <c r="C2978" i="7"/>
  <c r="C2977" i="7"/>
  <c r="C2976" i="7"/>
  <c r="C2975" i="7"/>
  <c r="C2974" i="7"/>
  <c r="C2973" i="7"/>
  <c r="C2972" i="7"/>
  <c r="C2971" i="7"/>
  <c r="C2970" i="7"/>
  <c r="C2969" i="7"/>
  <c r="C2968" i="7"/>
  <c r="C2967" i="7"/>
  <c r="C2966" i="7"/>
  <c r="C2965" i="7"/>
  <c r="C2964" i="7"/>
  <c r="C2963" i="7"/>
  <c r="C2962" i="7"/>
  <c r="C2961" i="7"/>
  <c r="C2960" i="7"/>
  <c r="C2959" i="7"/>
  <c r="C2958" i="7"/>
  <c r="C2957" i="7"/>
  <c r="C2956" i="7"/>
  <c r="C2955" i="7"/>
  <c r="C2954" i="7"/>
  <c r="C2953" i="7"/>
  <c r="C2952" i="7"/>
  <c r="C2951" i="7"/>
  <c r="C2950" i="7"/>
  <c r="C2949" i="7"/>
  <c r="C2948" i="7"/>
  <c r="C2947" i="7"/>
  <c r="C2946" i="7"/>
  <c r="C2945" i="7"/>
  <c r="C2944" i="7"/>
  <c r="C2943" i="7"/>
  <c r="C2942" i="7"/>
  <c r="C2941" i="7"/>
  <c r="C2940" i="7"/>
  <c r="C2939" i="7"/>
  <c r="C2938" i="7"/>
  <c r="C2937" i="7"/>
  <c r="C2936" i="7"/>
  <c r="C2935" i="7"/>
  <c r="C2934" i="7"/>
  <c r="C2933" i="7"/>
  <c r="C2932" i="7"/>
  <c r="C2931" i="7"/>
  <c r="C2930" i="7"/>
  <c r="C2929" i="7"/>
  <c r="C2928" i="7"/>
  <c r="C2927" i="7"/>
  <c r="C2926" i="7"/>
  <c r="C2925" i="7"/>
  <c r="C2924" i="7"/>
  <c r="C2923" i="7"/>
  <c r="C2922" i="7"/>
  <c r="C2921" i="7"/>
  <c r="C2920" i="7"/>
  <c r="C2919" i="7"/>
  <c r="C2918" i="7"/>
  <c r="C2917" i="7"/>
  <c r="C2916" i="7"/>
  <c r="C2915" i="7"/>
  <c r="C2914" i="7"/>
  <c r="C2913" i="7"/>
  <c r="C2912" i="7"/>
  <c r="C2911" i="7"/>
  <c r="C2910" i="7"/>
  <c r="C2909" i="7"/>
  <c r="C2908" i="7"/>
  <c r="C2907" i="7"/>
  <c r="C2906" i="7"/>
  <c r="C2905" i="7"/>
  <c r="C2904" i="7"/>
  <c r="C2903" i="7"/>
  <c r="C2902" i="7"/>
  <c r="C2901" i="7"/>
  <c r="C2900" i="7"/>
  <c r="C2899" i="7"/>
  <c r="C2898" i="7"/>
  <c r="C2897" i="7"/>
  <c r="C2896" i="7"/>
  <c r="C2895" i="7"/>
  <c r="C2894" i="7"/>
  <c r="C2893" i="7"/>
  <c r="C2892" i="7"/>
  <c r="C2891" i="7"/>
  <c r="C2890" i="7"/>
  <c r="C2889" i="7"/>
  <c r="C2888" i="7"/>
  <c r="C2887" i="7"/>
  <c r="C2886" i="7"/>
  <c r="C2885" i="7"/>
  <c r="C2884" i="7"/>
  <c r="C2883" i="7"/>
  <c r="C2882" i="7"/>
  <c r="C2881" i="7"/>
  <c r="C2880" i="7"/>
  <c r="C2879" i="7"/>
  <c r="C2878" i="7"/>
  <c r="C2877" i="7"/>
  <c r="C2876" i="7"/>
  <c r="C2875" i="7"/>
  <c r="C2874" i="7"/>
  <c r="C2873" i="7"/>
  <c r="C2872" i="7"/>
  <c r="C2871" i="7"/>
  <c r="C2870" i="7"/>
  <c r="C2869" i="7"/>
  <c r="C2868" i="7"/>
  <c r="C2867" i="7"/>
  <c r="C2866" i="7"/>
  <c r="C2865" i="7"/>
  <c r="C2864" i="7"/>
  <c r="C2863" i="7"/>
  <c r="C2862" i="7"/>
  <c r="C2861" i="7"/>
  <c r="C2860" i="7"/>
  <c r="C2859" i="7"/>
  <c r="C2858" i="7"/>
  <c r="C2857" i="7"/>
  <c r="C2856" i="7"/>
  <c r="C2855" i="7"/>
  <c r="C2854" i="7"/>
  <c r="C2853" i="7"/>
  <c r="C2852" i="7"/>
  <c r="C2851" i="7"/>
  <c r="C2850" i="7"/>
  <c r="C2849" i="7"/>
  <c r="C2848" i="7"/>
  <c r="C2847" i="7"/>
  <c r="C2846" i="7"/>
  <c r="C2845" i="7"/>
  <c r="C2844" i="7"/>
  <c r="C2843" i="7"/>
  <c r="C2842" i="7"/>
  <c r="C2841" i="7"/>
  <c r="C2840" i="7"/>
  <c r="C2839" i="7"/>
  <c r="C2838" i="7"/>
  <c r="C2837" i="7"/>
  <c r="C2836" i="7"/>
  <c r="C2835" i="7"/>
  <c r="C2834" i="7"/>
  <c r="C2833" i="7"/>
  <c r="C2832" i="7"/>
  <c r="C2831" i="7"/>
  <c r="C2830" i="7"/>
  <c r="C2829" i="7"/>
  <c r="C2828" i="7"/>
  <c r="C2827" i="7"/>
  <c r="C2826" i="7"/>
  <c r="C2825" i="7"/>
  <c r="C2824" i="7"/>
  <c r="C2823" i="7"/>
  <c r="C2822" i="7"/>
  <c r="C2821" i="7"/>
  <c r="C2820" i="7"/>
  <c r="C2819" i="7"/>
  <c r="C2818" i="7"/>
  <c r="C2817" i="7"/>
  <c r="C2816" i="7"/>
  <c r="C2815" i="7"/>
  <c r="C2814" i="7"/>
  <c r="C2813" i="7"/>
  <c r="C2812" i="7"/>
  <c r="C2811" i="7"/>
  <c r="C2810" i="7"/>
  <c r="C2809" i="7"/>
  <c r="C2808" i="7"/>
  <c r="C2807" i="7"/>
  <c r="C2806" i="7"/>
  <c r="C2805" i="7"/>
  <c r="C2804" i="7"/>
  <c r="C2803" i="7"/>
  <c r="C2802" i="7"/>
  <c r="C2801" i="7"/>
  <c r="C2800" i="7"/>
  <c r="C2799" i="7"/>
  <c r="C2798" i="7"/>
  <c r="C2797" i="7"/>
  <c r="C2796" i="7"/>
  <c r="C2795" i="7"/>
  <c r="C2794" i="7"/>
  <c r="C2793" i="7"/>
  <c r="C2792" i="7"/>
  <c r="C2791" i="7"/>
  <c r="C2790" i="7"/>
  <c r="C2789" i="7"/>
  <c r="C2788" i="7"/>
  <c r="C2787" i="7"/>
  <c r="C2786" i="7"/>
  <c r="C2785" i="7"/>
  <c r="C2784" i="7"/>
  <c r="C2783" i="7"/>
  <c r="C2782" i="7"/>
  <c r="C2781" i="7"/>
  <c r="C2780" i="7"/>
  <c r="C2779" i="7"/>
  <c r="C2778" i="7"/>
  <c r="C2777" i="7"/>
  <c r="C2776" i="7"/>
  <c r="C2775" i="7"/>
  <c r="C2774" i="7"/>
  <c r="C2773" i="7"/>
  <c r="C2772" i="7"/>
  <c r="C2771" i="7"/>
  <c r="C2770" i="7"/>
  <c r="C2769" i="7"/>
  <c r="C2768" i="7"/>
  <c r="C2767" i="7"/>
  <c r="C2766" i="7"/>
  <c r="C2765" i="7"/>
  <c r="C2764" i="7"/>
  <c r="C2763" i="7"/>
  <c r="C2762" i="7"/>
  <c r="C2761" i="7"/>
  <c r="C2760" i="7"/>
  <c r="C2759" i="7"/>
  <c r="C2758" i="7"/>
  <c r="C2757" i="7"/>
  <c r="C2756" i="7"/>
  <c r="C2755" i="7"/>
  <c r="C2754" i="7"/>
  <c r="C2753" i="7"/>
  <c r="C2752" i="7"/>
  <c r="C2751" i="7"/>
  <c r="C2750" i="7"/>
  <c r="C2749" i="7"/>
  <c r="C2748" i="7"/>
  <c r="C2747" i="7"/>
  <c r="C2746" i="7"/>
  <c r="C2745" i="7"/>
  <c r="C2744" i="7"/>
  <c r="C2743" i="7"/>
  <c r="C2742" i="7"/>
  <c r="C2741" i="7"/>
  <c r="C2740" i="7"/>
  <c r="C2739" i="7"/>
  <c r="C2738" i="7"/>
  <c r="C2737" i="7"/>
  <c r="C2736" i="7"/>
  <c r="C2735" i="7"/>
  <c r="C2734" i="7"/>
  <c r="C2733" i="7"/>
  <c r="C2732" i="7"/>
  <c r="C2731" i="7"/>
  <c r="C2730" i="7"/>
  <c r="C2729" i="7"/>
  <c r="C2728" i="7"/>
  <c r="C2727" i="7"/>
  <c r="C2726" i="7"/>
  <c r="C2725" i="7"/>
  <c r="C2724" i="7"/>
  <c r="C2723" i="7"/>
  <c r="C2722" i="7"/>
  <c r="C2721" i="7"/>
  <c r="C2720" i="7"/>
  <c r="C2719" i="7"/>
  <c r="C2718" i="7"/>
  <c r="C2717" i="7"/>
  <c r="C2716" i="7"/>
  <c r="C2715" i="7"/>
  <c r="C2714" i="7"/>
  <c r="C2713" i="7"/>
  <c r="C2712" i="7"/>
  <c r="C2711" i="7"/>
  <c r="C2710" i="7"/>
  <c r="C2709" i="7"/>
  <c r="C2708" i="7"/>
  <c r="C2707" i="7"/>
  <c r="C2706" i="7"/>
  <c r="C2705" i="7"/>
  <c r="C2704" i="7"/>
  <c r="C2703" i="7"/>
  <c r="C2702" i="7"/>
  <c r="C2701" i="7"/>
  <c r="C2700" i="7"/>
  <c r="C2699" i="7"/>
  <c r="C2698" i="7"/>
  <c r="C2697" i="7"/>
  <c r="C2696" i="7"/>
  <c r="C2695" i="7"/>
  <c r="C2694" i="7"/>
  <c r="C2693" i="7"/>
  <c r="C2692" i="7"/>
  <c r="C2691" i="7"/>
  <c r="C2690" i="7"/>
  <c r="C2689" i="7"/>
  <c r="C2688" i="7"/>
  <c r="C2687" i="7"/>
  <c r="C2686" i="7"/>
  <c r="C2685" i="7"/>
  <c r="C2684" i="7"/>
  <c r="C2683" i="7"/>
  <c r="C2682" i="7"/>
  <c r="C2681" i="7"/>
  <c r="C2680" i="7"/>
  <c r="C2679" i="7"/>
  <c r="C2678" i="7"/>
  <c r="C2677" i="7"/>
  <c r="C2676" i="7"/>
  <c r="C2675" i="7"/>
  <c r="C2674" i="7"/>
  <c r="C2673" i="7"/>
  <c r="C2672" i="7"/>
  <c r="C2671" i="7"/>
  <c r="C2670" i="7"/>
  <c r="C2669" i="7"/>
  <c r="C2668" i="7"/>
  <c r="C2667" i="7"/>
  <c r="C2666" i="7"/>
  <c r="C2665" i="7"/>
  <c r="C2664" i="7"/>
  <c r="C2663" i="7"/>
  <c r="C2662" i="7"/>
  <c r="C2661" i="7"/>
  <c r="C2660" i="7"/>
  <c r="C2659" i="7"/>
  <c r="C2658" i="7"/>
  <c r="C2657" i="7"/>
  <c r="C2656" i="7"/>
  <c r="C2655" i="7"/>
  <c r="C2654" i="7"/>
  <c r="C2653" i="7"/>
  <c r="C2652" i="7"/>
  <c r="C2651" i="7"/>
  <c r="C2650" i="7"/>
  <c r="C2649" i="7"/>
  <c r="C2648" i="7"/>
  <c r="C2647" i="7"/>
  <c r="C2646" i="7"/>
  <c r="C2645" i="7"/>
  <c r="C2644" i="7"/>
  <c r="C2643" i="7"/>
  <c r="C2642" i="7"/>
  <c r="C2641" i="7"/>
  <c r="C2640" i="7"/>
  <c r="C2639" i="7"/>
  <c r="C2638" i="7"/>
  <c r="C2637" i="7"/>
  <c r="C2636" i="7"/>
  <c r="C2635" i="7"/>
  <c r="C2634" i="7"/>
  <c r="C2633" i="7"/>
  <c r="C2632" i="7"/>
  <c r="C2631" i="7"/>
  <c r="C2630" i="7"/>
  <c r="C2629" i="7"/>
  <c r="C2628" i="7"/>
  <c r="C2627" i="7"/>
  <c r="C2626" i="7"/>
  <c r="C2625" i="7"/>
  <c r="C2624" i="7"/>
  <c r="C2623" i="7"/>
  <c r="C2622" i="7"/>
  <c r="C2621" i="7"/>
  <c r="C2620" i="7"/>
  <c r="C2619" i="7"/>
  <c r="C2618" i="7"/>
  <c r="C2617" i="7"/>
  <c r="C2616" i="7"/>
  <c r="C2615" i="7"/>
  <c r="C2614" i="7"/>
  <c r="C2613" i="7"/>
  <c r="C2612" i="7"/>
  <c r="C2611" i="7"/>
  <c r="C2610" i="7"/>
  <c r="C2609" i="7"/>
  <c r="C2608" i="7"/>
  <c r="C2607" i="7"/>
  <c r="C2606" i="7"/>
  <c r="C2605" i="7"/>
  <c r="C2604" i="7"/>
  <c r="C2603" i="7"/>
  <c r="C2602" i="7"/>
  <c r="C2601" i="7"/>
  <c r="C2600" i="7"/>
  <c r="C2599" i="7"/>
  <c r="C2598" i="7"/>
  <c r="C2597" i="7"/>
  <c r="C2596" i="7"/>
  <c r="C2595" i="7"/>
  <c r="C2594" i="7"/>
  <c r="C2593" i="7"/>
  <c r="C2592" i="7"/>
  <c r="C2591" i="7"/>
  <c r="C2590" i="7"/>
  <c r="C2589" i="7"/>
  <c r="C2588" i="7"/>
  <c r="C2587" i="7"/>
  <c r="C2586" i="7"/>
  <c r="C2585" i="7"/>
  <c r="C2584" i="7"/>
  <c r="C2583" i="7"/>
  <c r="C2582" i="7"/>
  <c r="C2581" i="7"/>
  <c r="C2580" i="7"/>
  <c r="C2579" i="7"/>
  <c r="C2578" i="7"/>
  <c r="C2577" i="7"/>
  <c r="C2576" i="7"/>
  <c r="C2575" i="7"/>
  <c r="C2574" i="7"/>
  <c r="C2573" i="7"/>
  <c r="C2572" i="7"/>
  <c r="C2571" i="7"/>
  <c r="C2570" i="7"/>
  <c r="C2569" i="7"/>
  <c r="C2568" i="7"/>
  <c r="C2567" i="7"/>
  <c r="C2566" i="7"/>
  <c r="C2565" i="7"/>
  <c r="C2564" i="7"/>
  <c r="C2563" i="7"/>
  <c r="C2562" i="7"/>
  <c r="C2561" i="7"/>
  <c r="C2560" i="7"/>
  <c r="C2559" i="7"/>
  <c r="C2558" i="7"/>
  <c r="C2557" i="7"/>
  <c r="C2556" i="7"/>
  <c r="C2555" i="7"/>
  <c r="C2554" i="7"/>
  <c r="C2553" i="7"/>
  <c r="C2552" i="7"/>
  <c r="C2551" i="7"/>
  <c r="C2550" i="7"/>
  <c r="C2549" i="7"/>
  <c r="C2548" i="7"/>
  <c r="C2547" i="7"/>
  <c r="C2546" i="7"/>
  <c r="C2545" i="7"/>
  <c r="C2544" i="7"/>
  <c r="C2543" i="7"/>
  <c r="C2542" i="7"/>
  <c r="C2541" i="7"/>
  <c r="C2540" i="7"/>
  <c r="C2539" i="7"/>
  <c r="C2538" i="7"/>
  <c r="C2537" i="7"/>
  <c r="C2536" i="7"/>
  <c r="C2535" i="7"/>
  <c r="C2534" i="7"/>
  <c r="C2533" i="7"/>
  <c r="C2532" i="7"/>
  <c r="C2531" i="7"/>
  <c r="C2530" i="7"/>
  <c r="C2529" i="7"/>
  <c r="C2528" i="7"/>
  <c r="C2527" i="7"/>
  <c r="C2526" i="7"/>
  <c r="C2525" i="7"/>
  <c r="C2524" i="7"/>
  <c r="C2523" i="7"/>
  <c r="C2522" i="7"/>
  <c r="C2521" i="7"/>
  <c r="C2520" i="7"/>
  <c r="C2519" i="7"/>
  <c r="C2518" i="7"/>
  <c r="C2517" i="7"/>
  <c r="C2516" i="7"/>
  <c r="C2515" i="7"/>
  <c r="C2514" i="7"/>
  <c r="C2513" i="7"/>
  <c r="C2512" i="7"/>
  <c r="C2511" i="7"/>
  <c r="C2510" i="7"/>
  <c r="C2509" i="7"/>
  <c r="C2508" i="7"/>
  <c r="C2507" i="7"/>
  <c r="C2506" i="7"/>
  <c r="C2505" i="7"/>
  <c r="C2504" i="7"/>
  <c r="C2503" i="7"/>
  <c r="C2502" i="7"/>
  <c r="C2501" i="7"/>
  <c r="C2500" i="7"/>
  <c r="C2499" i="7"/>
  <c r="C2498" i="7"/>
  <c r="C2497" i="7"/>
  <c r="C2496" i="7"/>
  <c r="C2495" i="7"/>
  <c r="C2494" i="7"/>
  <c r="C2493" i="7"/>
  <c r="C2492" i="7"/>
  <c r="C2491" i="7"/>
  <c r="C2490" i="7"/>
  <c r="C2489" i="7"/>
  <c r="C2488" i="7"/>
  <c r="C2487" i="7"/>
  <c r="C2486" i="7"/>
  <c r="C2485" i="7"/>
  <c r="C2484" i="7"/>
  <c r="C2483" i="7"/>
  <c r="C2482" i="7"/>
  <c r="C2481" i="7"/>
  <c r="C2480" i="7"/>
  <c r="C2479" i="7"/>
  <c r="C2478" i="7"/>
  <c r="C2477" i="7"/>
  <c r="C2476" i="7"/>
  <c r="C2475" i="7"/>
  <c r="C2474" i="7"/>
  <c r="C2473" i="7"/>
  <c r="C2472" i="7"/>
  <c r="C2471" i="7"/>
  <c r="C2470" i="7"/>
  <c r="C2469" i="7"/>
  <c r="C2468" i="7"/>
  <c r="C2467" i="7"/>
  <c r="C2466" i="7"/>
  <c r="C2465" i="7"/>
  <c r="C2464" i="7"/>
  <c r="C2463" i="7"/>
  <c r="C2462" i="7"/>
  <c r="C2461" i="7"/>
  <c r="C2460" i="7"/>
  <c r="C2459" i="7"/>
  <c r="C2458" i="7"/>
  <c r="C2457" i="7"/>
  <c r="C2456" i="7"/>
  <c r="C2455" i="7"/>
  <c r="C2454" i="7"/>
  <c r="C2453" i="7"/>
  <c r="C2452" i="7"/>
  <c r="C2451" i="7"/>
  <c r="C2450" i="7"/>
  <c r="C2449" i="7"/>
  <c r="C2448" i="7"/>
  <c r="C2447" i="7"/>
  <c r="C2446" i="7"/>
  <c r="C2445" i="7"/>
  <c r="C2444" i="7"/>
  <c r="C2443" i="7"/>
  <c r="C2442" i="7"/>
  <c r="C2441" i="7"/>
  <c r="C2440" i="7"/>
  <c r="C2439" i="7"/>
  <c r="C2438" i="7"/>
  <c r="C2437" i="7"/>
  <c r="C2436" i="7"/>
  <c r="C2435" i="7"/>
  <c r="C2434" i="7"/>
  <c r="C2433" i="7"/>
  <c r="C2432" i="7"/>
  <c r="C2431" i="7"/>
  <c r="C2430" i="7"/>
  <c r="C2429" i="7"/>
  <c r="C2428" i="7"/>
  <c r="C2427" i="7"/>
  <c r="C2426" i="7"/>
  <c r="C2425" i="7"/>
  <c r="C2424" i="7"/>
  <c r="C2423" i="7"/>
  <c r="C2422" i="7"/>
  <c r="C2421" i="7"/>
  <c r="C2420" i="7"/>
  <c r="C2419" i="7"/>
  <c r="C2418" i="7"/>
  <c r="C2417" i="7"/>
  <c r="C2416" i="7"/>
  <c r="C2415" i="7"/>
  <c r="C2414" i="7"/>
  <c r="C2413" i="7"/>
  <c r="C2412" i="7"/>
  <c r="C2411" i="7"/>
  <c r="C2410" i="7"/>
  <c r="C2409" i="7"/>
  <c r="C2408" i="7"/>
  <c r="C2407" i="7"/>
  <c r="C2406" i="7"/>
  <c r="C2405" i="7"/>
  <c r="C2404" i="7"/>
  <c r="C2403" i="7"/>
  <c r="C2402" i="7"/>
  <c r="C2401" i="7"/>
  <c r="C2400" i="7"/>
  <c r="C2399" i="7"/>
  <c r="C2398" i="7"/>
  <c r="C2397" i="7"/>
  <c r="C2396" i="7"/>
  <c r="C2395" i="7"/>
  <c r="C2394" i="7"/>
  <c r="C2393" i="7"/>
  <c r="C2392" i="7"/>
  <c r="C2391" i="7"/>
  <c r="C2390" i="7"/>
  <c r="C2389" i="7"/>
  <c r="C2388" i="7"/>
  <c r="C2387" i="7"/>
  <c r="C2386" i="7"/>
  <c r="C2385" i="7"/>
  <c r="C2384" i="7"/>
  <c r="C2383" i="7"/>
  <c r="C2382" i="7"/>
  <c r="C2381" i="7"/>
  <c r="C2380" i="7"/>
  <c r="C2379" i="7"/>
  <c r="C2378" i="7"/>
  <c r="C2377" i="7"/>
  <c r="C2376" i="7"/>
  <c r="C2375" i="7"/>
  <c r="C2374" i="7"/>
  <c r="C2373" i="7"/>
  <c r="C2372" i="7"/>
  <c r="C2371" i="7"/>
  <c r="C2370" i="7"/>
  <c r="C2369" i="7"/>
  <c r="C2368" i="7"/>
  <c r="C2367" i="7"/>
  <c r="C2366" i="7"/>
  <c r="C2365" i="7"/>
  <c r="C2364" i="7"/>
  <c r="C2363" i="7"/>
  <c r="C2362" i="7"/>
  <c r="C2361" i="7"/>
  <c r="C2360" i="7"/>
  <c r="C2359" i="7"/>
  <c r="C2358" i="7"/>
  <c r="C2357" i="7"/>
  <c r="C2356" i="7"/>
  <c r="C2355" i="7"/>
  <c r="C2354" i="7"/>
  <c r="C2353" i="7"/>
  <c r="C2352" i="7"/>
  <c r="C2351" i="7"/>
  <c r="C2350" i="7"/>
  <c r="C2349" i="7"/>
  <c r="C2348" i="7"/>
  <c r="C2347" i="7"/>
  <c r="C2346" i="7"/>
  <c r="C2345" i="7"/>
  <c r="C2344" i="7"/>
  <c r="C2343" i="7"/>
  <c r="C2342" i="7"/>
  <c r="C2341" i="7"/>
  <c r="C2340" i="7"/>
  <c r="C2339" i="7"/>
  <c r="C2338" i="7"/>
  <c r="C2337" i="7"/>
  <c r="C2336" i="7"/>
  <c r="C2335" i="7"/>
  <c r="C2334" i="7"/>
  <c r="C2333" i="7"/>
  <c r="C2332" i="7"/>
  <c r="C2331" i="7"/>
  <c r="C2330" i="7"/>
  <c r="C2329" i="7"/>
  <c r="C2328" i="7"/>
  <c r="C2327" i="7"/>
  <c r="C2326" i="7"/>
  <c r="C2325" i="7"/>
  <c r="C2324" i="7"/>
  <c r="C2323" i="7"/>
  <c r="C2322" i="7"/>
  <c r="C2321" i="7"/>
  <c r="C2320" i="7"/>
  <c r="C2319" i="7"/>
  <c r="C2318" i="7"/>
  <c r="C2317" i="7"/>
  <c r="C2316" i="7"/>
  <c r="C2315" i="7"/>
  <c r="C2314" i="7"/>
  <c r="C2313" i="7"/>
  <c r="C2312" i="7"/>
  <c r="C2311" i="7"/>
  <c r="C2310" i="7"/>
  <c r="C2309" i="7"/>
  <c r="C2308" i="7"/>
  <c r="C2307" i="7"/>
  <c r="C2306" i="7"/>
  <c r="C2305" i="7"/>
  <c r="C2304" i="7"/>
  <c r="C2303" i="7"/>
  <c r="C2302" i="7"/>
  <c r="C2301" i="7"/>
  <c r="C2300" i="7"/>
  <c r="C2299" i="7"/>
  <c r="C2298" i="7"/>
  <c r="C2297" i="7"/>
  <c r="C2296" i="7"/>
  <c r="C2295" i="7"/>
  <c r="C2294" i="7"/>
  <c r="C2293" i="7"/>
  <c r="C2292" i="7"/>
  <c r="C2291" i="7"/>
  <c r="C2290" i="7"/>
  <c r="C2289" i="7"/>
  <c r="C2288" i="7"/>
  <c r="C2287" i="7"/>
  <c r="C2286" i="7"/>
  <c r="C2285" i="7"/>
  <c r="C2284" i="7"/>
  <c r="C2283" i="7"/>
  <c r="C2282" i="7"/>
  <c r="C2281" i="7"/>
  <c r="C2280" i="7"/>
  <c r="C2279" i="7"/>
  <c r="C2278" i="7"/>
  <c r="C2277" i="7"/>
  <c r="C2276" i="7"/>
  <c r="C2275" i="7"/>
  <c r="C2274" i="7"/>
  <c r="C2273" i="7"/>
  <c r="C2272" i="7"/>
  <c r="C2271" i="7"/>
  <c r="C2270" i="7"/>
  <c r="C2269" i="7"/>
  <c r="C2268" i="7"/>
  <c r="C2267" i="7"/>
  <c r="C2266" i="7"/>
  <c r="C2265" i="7"/>
  <c r="C2264" i="7"/>
  <c r="C2263" i="7"/>
  <c r="C2262" i="7"/>
  <c r="C2261" i="7"/>
  <c r="C2260" i="7"/>
  <c r="C2259" i="7"/>
  <c r="C2258" i="7"/>
  <c r="C2257" i="7"/>
  <c r="C2256" i="7"/>
  <c r="C2255" i="7"/>
  <c r="C2254" i="7"/>
  <c r="C2253" i="7"/>
  <c r="C2252" i="7"/>
  <c r="C2251" i="7"/>
  <c r="C2250" i="7"/>
  <c r="C2249" i="7"/>
  <c r="C2248" i="7"/>
  <c r="C2247" i="7"/>
  <c r="C2246" i="7"/>
  <c r="C2245" i="7"/>
  <c r="C2244" i="7"/>
  <c r="C2243" i="7"/>
  <c r="C2242" i="7"/>
  <c r="C2241" i="7"/>
  <c r="C2240" i="7"/>
  <c r="C2239" i="7"/>
  <c r="C2238" i="7"/>
  <c r="C2237" i="7"/>
  <c r="C2236" i="7"/>
  <c r="C2235" i="7"/>
  <c r="C2234" i="7"/>
  <c r="C2233" i="7"/>
  <c r="C2232" i="7"/>
  <c r="C2231" i="7"/>
  <c r="C2230" i="7"/>
  <c r="C2229" i="7"/>
  <c r="C2228" i="7"/>
  <c r="C2227" i="7"/>
  <c r="C2226" i="7"/>
  <c r="C2225" i="7"/>
  <c r="C2224" i="7"/>
  <c r="C2223" i="7"/>
  <c r="C2222" i="7"/>
  <c r="C2221" i="7"/>
  <c r="C2220" i="7"/>
  <c r="C2219" i="7"/>
  <c r="C2218" i="7"/>
  <c r="C2217" i="7"/>
  <c r="C2216" i="7"/>
  <c r="C2215" i="7"/>
  <c r="C2214" i="7"/>
  <c r="C2213" i="7"/>
  <c r="C2212" i="7"/>
  <c r="C2211" i="7"/>
  <c r="C2210" i="7"/>
  <c r="C2209" i="7"/>
  <c r="C2208" i="7"/>
  <c r="C2207" i="7"/>
  <c r="C2206" i="7"/>
  <c r="C2205" i="7"/>
  <c r="C2204" i="7"/>
  <c r="C2203" i="7"/>
  <c r="C2202" i="7"/>
  <c r="C2201" i="7"/>
  <c r="C2200" i="7"/>
  <c r="C2199" i="7"/>
  <c r="C2198" i="7"/>
  <c r="C2197" i="7"/>
  <c r="C2196" i="7"/>
  <c r="C2195" i="7"/>
  <c r="C2194" i="7"/>
  <c r="C2193" i="7"/>
  <c r="C2192" i="7"/>
  <c r="C2191" i="7"/>
  <c r="C2190" i="7"/>
  <c r="C2189" i="7"/>
  <c r="C2188" i="7"/>
  <c r="C2187" i="7"/>
  <c r="C2186" i="7"/>
  <c r="C2185" i="7"/>
  <c r="C2184" i="7"/>
  <c r="C2183" i="7"/>
  <c r="C2182" i="7"/>
  <c r="C2181" i="7"/>
  <c r="C2180" i="7"/>
  <c r="C2179" i="7"/>
  <c r="C2178" i="7"/>
  <c r="C2177" i="7"/>
  <c r="C2176" i="7"/>
  <c r="C2175" i="7"/>
  <c r="C2174" i="7"/>
  <c r="C2173" i="7"/>
  <c r="C2172" i="7"/>
  <c r="C2171" i="7"/>
  <c r="C2170" i="7"/>
  <c r="C2169" i="7"/>
  <c r="C2168" i="7"/>
  <c r="C2167" i="7"/>
  <c r="C2166" i="7"/>
  <c r="C2165" i="7"/>
  <c r="C2164" i="7"/>
  <c r="C2163" i="7"/>
  <c r="C2162" i="7"/>
  <c r="C2161" i="7"/>
  <c r="C2160" i="7"/>
  <c r="C2159" i="7"/>
  <c r="C2158" i="7"/>
  <c r="C2157" i="7"/>
  <c r="C2156" i="7"/>
  <c r="C2155" i="7"/>
  <c r="C2154" i="7"/>
  <c r="C2153" i="7"/>
  <c r="C2152" i="7"/>
  <c r="C2151" i="7"/>
  <c r="C2150" i="7"/>
  <c r="C2149" i="7"/>
  <c r="C2148" i="7"/>
  <c r="C2147" i="7"/>
  <c r="C2146" i="7"/>
  <c r="C2145" i="7"/>
  <c r="C2144" i="7"/>
  <c r="C2143" i="7"/>
  <c r="C2142" i="7"/>
  <c r="C2141" i="7"/>
  <c r="C2140" i="7"/>
  <c r="C2139" i="7"/>
  <c r="C2138" i="7"/>
  <c r="C2137" i="7"/>
  <c r="C2136" i="7"/>
  <c r="C2135" i="7"/>
  <c r="C2134" i="7"/>
  <c r="C2133" i="7"/>
  <c r="C2132" i="7"/>
  <c r="C2131" i="7"/>
  <c r="C2130" i="7"/>
  <c r="C2129" i="7"/>
  <c r="C2128" i="7"/>
  <c r="C2127" i="7"/>
  <c r="C2126" i="7"/>
  <c r="C2125" i="7"/>
  <c r="C2124" i="7"/>
  <c r="C2123" i="7"/>
  <c r="C2122" i="7"/>
  <c r="C2121" i="7"/>
  <c r="C2120" i="7"/>
  <c r="C2119" i="7"/>
  <c r="C2118" i="7"/>
  <c r="C2117" i="7"/>
  <c r="C2116" i="7"/>
  <c r="C2115" i="7"/>
  <c r="C2114" i="7"/>
  <c r="C2113" i="7"/>
  <c r="C2112" i="7"/>
  <c r="C2111" i="7"/>
  <c r="C2110" i="7"/>
  <c r="C2109" i="7"/>
  <c r="C2108" i="7"/>
  <c r="C2107" i="7"/>
  <c r="C2106" i="7"/>
  <c r="C2105" i="7"/>
  <c r="C2104" i="7"/>
  <c r="C2103" i="7"/>
  <c r="C2102" i="7"/>
  <c r="C2101" i="7"/>
  <c r="C2100" i="7"/>
  <c r="C2099" i="7"/>
  <c r="C2098" i="7"/>
  <c r="C2097" i="7"/>
  <c r="C2096" i="7"/>
  <c r="C2095" i="7"/>
  <c r="C2094" i="7"/>
  <c r="C2093" i="7"/>
  <c r="C2092" i="7"/>
  <c r="C2091" i="7"/>
  <c r="C2090" i="7"/>
  <c r="C2089" i="7"/>
  <c r="C2088" i="7"/>
  <c r="C2087" i="7"/>
  <c r="C2086" i="7"/>
  <c r="C2085" i="7"/>
  <c r="C2084" i="7"/>
  <c r="C2083" i="7"/>
  <c r="C2082" i="7"/>
  <c r="C2081" i="7"/>
  <c r="C2080" i="7"/>
  <c r="C2079" i="7"/>
  <c r="C2078" i="7"/>
  <c r="C2077" i="7"/>
  <c r="C2076" i="7"/>
  <c r="C2075" i="7"/>
  <c r="C2074" i="7"/>
  <c r="C2073" i="7"/>
  <c r="C2072" i="7"/>
  <c r="C2071" i="7"/>
  <c r="C2070" i="7"/>
  <c r="C2069" i="7"/>
  <c r="C2068" i="7"/>
  <c r="C2067" i="7"/>
  <c r="C2066" i="7"/>
  <c r="C2065" i="7"/>
  <c r="C2064" i="7"/>
  <c r="C2063" i="7"/>
  <c r="C2062" i="7"/>
  <c r="C2061" i="7"/>
  <c r="C2060" i="7"/>
  <c r="C2059" i="7"/>
  <c r="C2058" i="7"/>
  <c r="C2057" i="7"/>
  <c r="C2056" i="7"/>
  <c r="C2055" i="7"/>
  <c r="C2054" i="7"/>
  <c r="C2053" i="7"/>
  <c r="C2052" i="7"/>
  <c r="C2051" i="7"/>
  <c r="C2050" i="7"/>
  <c r="C2049" i="7"/>
  <c r="C2048" i="7"/>
  <c r="C2047" i="7"/>
  <c r="C2046" i="7"/>
  <c r="C2045" i="7"/>
  <c r="C2044" i="7"/>
  <c r="C2043" i="7"/>
  <c r="C2042" i="7"/>
  <c r="C2041" i="7"/>
  <c r="C2040" i="7"/>
  <c r="C2039" i="7"/>
  <c r="C2038" i="7"/>
  <c r="C2037" i="7"/>
  <c r="C2036" i="7"/>
  <c r="C2035" i="7"/>
  <c r="C2034" i="7"/>
  <c r="C2033" i="7"/>
  <c r="C2032" i="7"/>
  <c r="C2031" i="7"/>
  <c r="C2030" i="7"/>
  <c r="C2029" i="7"/>
  <c r="C2028" i="7"/>
  <c r="C2027" i="7"/>
  <c r="C2026" i="7"/>
  <c r="C2025" i="7"/>
  <c r="C2024" i="7"/>
  <c r="C2023" i="7"/>
  <c r="C2022" i="7"/>
  <c r="C2021" i="7"/>
  <c r="C2020" i="7"/>
  <c r="C2019" i="7"/>
  <c r="C2018" i="7"/>
  <c r="C2017" i="7"/>
  <c r="C2016" i="7"/>
  <c r="C2015" i="7"/>
  <c r="C2014" i="7"/>
  <c r="C2013" i="7"/>
  <c r="C2012" i="7"/>
  <c r="C2011" i="7"/>
  <c r="C2010" i="7"/>
  <c r="C2009" i="7"/>
  <c r="C2008" i="7"/>
  <c r="C2007" i="7"/>
  <c r="C2006" i="7"/>
  <c r="C2005" i="7"/>
  <c r="C2004" i="7"/>
  <c r="C2003" i="7"/>
  <c r="C2002" i="7"/>
  <c r="C2001" i="7"/>
  <c r="C2000" i="7"/>
  <c r="C1999" i="7"/>
  <c r="C1998" i="7"/>
  <c r="C1997" i="7"/>
  <c r="C1996" i="7"/>
  <c r="C1995" i="7"/>
  <c r="C1994" i="7"/>
  <c r="C1993" i="7"/>
  <c r="C1992" i="7"/>
  <c r="C1991" i="7"/>
  <c r="C1990" i="7"/>
  <c r="C1989" i="7"/>
  <c r="C1988" i="7"/>
  <c r="C1987" i="7"/>
  <c r="C1986" i="7"/>
  <c r="C1985" i="7"/>
  <c r="C1984" i="7"/>
  <c r="C1983" i="7"/>
  <c r="C1982" i="7"/>
  <c r="C1981" i="7"/>
  <c r="C1980" i="7"/>
  <c r="C1979" i="7"/>
  <c r="C1978" i="7"/>
  <c r="C1977" i="7"/>
  <c r="C1976" i="7"/>
  <c r="C1975" i="7"/>
  <c r="C1974" i="7"/>
  <c r="C1973" i="7"/>
  <c r="C1972" i="7"/>
  <c r="C1971" i="7"/>
  <c r="C1970" i="7"/>
  <c r="C1969" i="7"/>
  <c r="C1968" i="7"/>
  <c r="C1967" i="7"/>
  <c r="C1966" i="7"/>
  <c r="C1965" i="7"/>
  <c r="C1964" i="7"/>
  <c r="C1963" i="7"/>
  <c r="C1962" i="7"/>
  <c r="C1961" i="7"/>
  <c r="C1960" i="7"/>
  <c r="C1959" i="7"/>
  <c r="C1958" i="7"/>
  <c r="C1957" i="7"/>
  <c r="C1956" i="7"/>
  <c r="C1955" i="7"/>
  <c r="C1954" i="7"/>
  <c r="C1953" i="7"/>
  <c r="C1952" i="7"/>
  <c r="C1951" i="7"/>
  <c r="C1950" i="7"/>
  <c r="C1949" i="7"/>
  <c r="C1948" i="7"/>
  <c r="C1947" i="7"/>
  <c r="C1946" i="7"/>
  <c r="C1945" i="7"/>
  <c r="C1944" i="7"/>
  <c r="C1943" i="7"/>
  <c r="C1942" i="7"/>
  <c r="C1941" i="7"/>
  <c r="C1940" i="7"/>
  <c r="C1939" i="7"/>
  <c r="C1938" i="7"/>
  <c r="C1937" i="7"/>
  <c r="C1936" i="7"/>
  <c r="C1935" i="7"/>
  <c r="C1934" i="7"/>
  <c r="C1933" i="7"/>
  <c r="C1932" i="7"/>
  <c r="C1931" i="7"/>
  <c r="C1930" i="7"/>
  <c r="C1929" i="7"/>
  <c r="C1928" i="7"/>
  <c r="C1927" i="7"/>
  <c r="C1926" i="7"/>
  <c r="C1925" i="7"/>
  <c r="C1924" i="7"/>
  <c r="C1923" i="7"/>
  <c r="C1922" i="7"/>
  <c r="C1921" i="7"/>
  <c r="C1920" i="7"/>
  <c r="C1919" i="7"/>
  <c r="C1918" i="7"/>
  <c r="C1917" i="7"/>
  <c r="C1916" i="7"/>
  <c r="C1915" i="7"/>
  <c r="C1914" i="7"/>
  <c r="C1913" i="7"/>
  <c r="C1912" i="7"/>
  <c r="C1911" i="7"/>
  <c r="C1910" i="7"/>
  <c r="C1909" i="7"/>
  <c r="C1908" i="7"/>
  <c r="C1907" i="7"/>
  <c r="C1906" i="7"/>
  <c r="C1905" i="7"/>
  <c r="C1904" i="7"/>
  <c r="C1903" i="7"/>
  <c r="C1902" i="7"/>
  <c r="C1901" i="7"/>
  <c r="C1900" i="7"/>
  <c r="C1899" i="7"/>
  <c r="C1898" i="7"/>
  <c r="C1897" i="7"/>
  <c r="C1896" i="7"/>
  <c r="C1895" i="7"/>
  <c r="C1894" i="7"/>
  <c r="C1893" i="7"/>
  <c r="C1892" i="7"/>
  <c r="C1891" i="7"/>
  <c r="C1890" i="7"/>
  <c r="C1889" i="7"/>
  <c r="C1888" i="7"/>
  <c r="C1887" i="7"/>
  <c r="C1886" i="7"/>
  <c r="C1885" i="7"/>
  <c r="C1884" i="7"/>
  <c r="C1883" i="7"/>
  <c r="C1882" i="7"/>
  <c r="C1881" i="7"/>
  <c r="C1880" i="7"/>
  <c r="C1879" i="7"/>
  <c r="C1878" i="7"/>
  <c r="C1877" i="7"/>
  <c r="C1876" i="7"/>
  <c r="C1875" i="7"/>
  <c r="C1874" i="7"/>
  <c r="C1873" i="7"/>
  <c r="C1872" i="7"/>
  <c r="C1871" i="7"/>
  <c r="C1870" i="7"/>
  <c r="C1869" i="7"/>
  <c r="C1868" i="7"/>
  <c r="C1867" i="7"/>
  <c r="C1866" i="7"/>
  <c r="C1865" i="7"/>
  <c r="C1864" i="7"/>
  <c r="C1863" i="7"/>
  <c r="C1862" i="7"/>
  <c r="C1861" i="7"/>
  <c r="C1860" i="7"/>
  <c r="C1859" i="7"/>
  <c r="C1858" i="7"/>
  <c r="C1857" i="7"/>
  <c r="C1856" i="7"/>
  <c r="C1855" i="7"/>
  <c r="C1854" i="7"/>
  <c r="C1853" i="7"/>
  <c r="C1852" i="7"/>
  <c r="C1851" i="7"/>
  <c r="C1850" i="7"/>
  <c r="C1849" i="7"/>
  <c r="C1848" i="7"/>
  <c r="C1847" i="7"/>
  <c r="C1846" i="7"/>
  <c r="C1845" i="7"/>
  <c r="C1844" i="7"/>
  <c r="C1843" i="7"/>
  <c r="C1842" i="7"/>
  <c r="C1841" i="7"/>
  <c r="C1840" i="7"/>
  <c r="C1839" i="7"/>
  <c r="C1838" i="7"/>
  <c r="C1837" i="7"/>
  <c r="C1836" i="7"/>
  <c r="C1835" i="7"/>
  <c r="C1834" i="7"/>
  <c r="C1833" i="7"/>
  <c r="C1832" i="7"/>
  <c r="C1831" i="7"/>
  <c r="C1830" i="7"/>
  <c r="C1829" i="7"/>
  <c r="C1828" i="7"/>
  <c r="C1827" i="7"/>
  <c r="C1826" i="7"/>
  <c r="C1825" i="7"/>
  <c r="C1824" i="7"/>
  <c r="C1823" i="7"/>
  <c r="C1822" i="7"/>
  <c r="C1821" i="7"/>
  <c r="C1820" i="7"/>
  <c r="C1819" i="7"/>
  <c r="C1818" i="7"/>
  <c r="C1817" i="7"/>
  <c r="C1816" i="7"/>
  <c r="C1815" i="7"/>
  <c r="C1814" i="7"/>
  <c r="C1813" i="7"/>
  <c r="C1812" i="7"/>
  <c r="C1811" i="7"/>
  <c r="C1810" i="7"/>
  <c r="C1809" i="7"/>
  <c r="C1808" i="7"/>
  <c r="C1807" i="7"/>
  <c r="C1806" i="7"/>
  <c r="C1805" i="7"/>
  <c r="C1804" i="7"/>
  <c r="C1803" i="7"/>
  <c r="C1802" i="7"/>
  <c r="C1801" i="7"/>
  <c r="C1800" i="7"/>
  <c r="C1799" i="7"/>
  <c r="C1798" i="7"/>
  <c r="C1797" i="7"/>
  <c r="C1796" i="7"/>
  <c r="C1795" i="7"/>
  <c r="C1794" i="7"/>
  <c r="C1793" i="7"/>
  <c r="C1792" i="7"/>
  <c r="C1791" i="7"/>
  <c r="C1790" i="7"/>
  <c r="C1789" i="7"/>
  <c r="C1788" i="7"/>
  <c r="C1787" i="7"/>
  <c r="C1786" i="7"/>
  <c r="C1785" i="7"/>
  <c r="C1784" i="7"/>
  <c r="C1783" i="7"/>
  <c r="C1782" i="7"/>
  <c r="C1781" i="7"/>
  <c r="C1780" i="7"/>
  <c r="C1779" i="7"/>
  <c r="C1778" i="7"/>
  <c r="C1777" i="7"/>
  <c r="C1776" i="7"/>
  <c r="C1775" i="7"/>
  <c r="C1774" i="7"/>
  <c r="C1773" i="7"/>
  <c r="C1772" i="7"/>
  <c r="C1771" i="7"/>
  <c r="C1770" i="7"/>
  <c r="C1769" i="7"/>
  <c r="C1768" i="7"/>
  <c r="C1767" i="7"/>
  <c r="C1766" i="7"/>
  <c r="C1765" i="7"/>
  <c r="C1764" i="7"/>
  <c r="C1763" i="7"/>
  <c r="C1762" i="7"/>
  <c r="C1761" i="7"/>
  <c r="C1760" i="7"/>
  <c r="C1759" i="7"/>
  <c r="C1758" i="7"/>
  <c r="C1757" i="7"/>
  <c r="C1756" i="7"/>
  <c r="C1755" i="7"/>
  <c r="C1754" i="7"/>
  <c r="C1753" i="7"/>
  <c r="C1752" i="7"/>
  <c r="C1751" i="7"/>
  <c r="C1750" i="7"/>
  <c r="C1749" i="7"/>
  <c r="C1748" i="7"/>
  <c r="C1747" i="7"/>
  <c r="C1746" i="7"/>
  <c r="C1745" i="7"/>
  <c r="C1744" i="7"/>
  <c r="C1743" i="7"/>
  <c r="C1742" i="7"/>
  <c r="C1741" i="7"/>
  <c r="C1740" i="7"/>
  <c r="C1739" i="7"/>
  <c r="C1738" i="7"/>
  <c r="C1737" i="7"/>
  <c r="C1736" i="7"/>
  <c r="C1735" i="7"/>
  <c r="C1734" i="7"/>
  <c r="C1733" i="7"/>
  <c r="C1732" i="7"/>
  <c r="C1731" i="7"/>
  <c r="C1730" i="7"/>
  <c r="C1729" i="7"/>
  <c r="C1728" i="7"/>
  <c r="C1727" i="7"/>
  <c r="C1726" i="7"/>
  <c r="C1725" i="7"/>
  <c r="C1724" i="7"/>
  <c r="C1723" i="7"/>
  <c r="C1722" i="7"/>
  <c r="C1721" i="7"/>
  <c r="C1720" i="7"/>
  <c r="C1719" i="7"/>
  <c r="C1718" i="7"/>
  <c r="C1717" i="7"/>
  <c r="C1716" i="7"/>
  <c r="C1715" i="7"/>
  <c r="C1714" i="7"/>
  <c r="C1713" i="7"/>
  <c r="C1712" i="7"/>
  <c r="C1711" i="7"/>
  <c r="C1710" i="7"/>
  <c r="C1709" i="7"/>
  <c r="C1708" i="7"/>
  <c r="C1707" i="7"/>
  <c r="C1706" i="7"/>
  <c r="C1705" i="7"/>
  <c r="C1704" i="7"/>
  <c r="C1703" i="7"/>
  <c r="C1702" i="7"/>
  <c r="C1701" i="7"/>
  <c r="C1700" i="7"/>
  <c r="C1699" i="7"/>
  <c r="C1698" i="7"/>
  <c r="C1697" i="7"/>
  <c r="C1696" i="7"/>
  <c r="C1695" i="7"/>
  <c r="C1694" i="7"/>
  <c r="C1693" i="7"/>
  <c r="C1692" i="7"/>
  <c r="C1691" i="7"/>
  <c r="C1690" i="7"/>
  <c r="C1689" i="7"/>
  <c r="C1688" i="7"/>
  <c r="C1687" i="7"/>
  <c r="C1686" i="7"/>
  <c r="C1685" i="7"/>
  <c r="C1684" i="7"/>
  <c r="C1683" i="7"/>
  <c r="C1682" i="7"/>
  <c r="C1681" i="7"/>
  <c r="C1680" i="7"/>
  <c r="C1679" i="7"/>
  <c r="C1678" i="7"/>
  <c r="C1677" i="7"/>
  <c r="C1676" i="7"/>
  <c r="C1675" i="7"/>
  <c r="C1674" i="7"/>
  <c r="C1673" i="7"/>
  <c r="C1672" i="7"/>
  <c r="C1671" i="7"/>
  <c r="C1670" i="7"/>
  <c r="C1669" i="7"/>
  <c r="C1668" i="7"/>
  <c r="C1667" i="7"/>
  <c r="C1666" i="7"/>
  <c r="C1665" i="7"/>
  <c r="C1664" i="7"/>
  <c r="C1663" i="7"/>
  <c r="C1662" i="7"/>
  <c r="C1661" i="7"/>
  <c r="C1660" i="7"/>
  <c r="C1659" i="7"/>
  <c r="C1658" i="7"/>
  <c r="C1657" i="7"/>
  <c r="C1656" i="7"/>
  <c r="C1655" i="7"/>
  <c r="C1654" i="7"/>
  <c r="C1653" i="7"/>
  <c r="C1652" i="7"/>
  <c r="C1651" i="7"/>
  <c r="C1650" i="7"/>
  <c r="C1649" i="7"/>
  <c r="C1648" i="7"/>
  <c r="C1647" i="7"/>
  <c r="C1646" i="7"/>
  <c r="C1645" i="7"/>
  <c r="C1644" i="7"/>
  <c r="C1643" i="7"/>
  <c r="C1642" i="7"/>
  <c r="C1641" i="7"/>
  <c r="C1640" i="7"/>
  <c r="C1639" i="7"/>
  <c r="C1638" i="7"/>
  <c r="C1637" i="7"/>
  <c r="C1636" i="7"/>
  <c r="C1635" i="7"/>
  <c r="C1634" i="7"/>
  <c r="C1633" i="7"/>
  <c r="C1632" i="7"/>
  <c r="C1631" i="7"/>
  <c r="C1630" i="7"/>
  <c r="C1629" i="7"/>
  <c r="C1628" i="7"/>
  <c r="C1627" i="7"/>
  <c r="C1626" i="7"/>
  <c r="C1625" i="7"/>
  <c r="C1624" i="7"/>
  <c r="C1623" i="7"/>
  <c r="C1622" i="7"/>
  <c r="C1621" i="7"/>
  <c r="C1620" i="7"/>
  <c r="C1619" i="7"/>
  <c r="C1618" i="7"/>
  <c r="C1617" i="7"/>
  <c r="C1616" i="7"/>
  <c r="C1615" i="7"/>
  <c r="C1614" i="7"/>
  <c r="C1613" i="7"/>
  <c r="C1612" i="7"/>
  <c r="C1611" i="7"/>
  <c r="C1610" i="7"/>
  <c r="C1609" i="7"/>
  <c r="C1608" i="7"/>
  <c r="C1607" i="7"/>
  <c r="C1606" i="7"/>
  <c r="C1605" i="7"/>
  <c r="C1604" i="7"/>
  <c r="C1603" i="7"/>
  <c r="C1602" i="7"/>
  <c r="C1601" i="7"/>
  <c r="C1600" i="7"/>
  <c r="C1599" i="7"/>
  <c r="C1598" i="7"/>
  <c r="C1597" i="7"/>
  <c r="C1596" i="7"/>
  <c r="C1595" i="7"/>
  <c r="C1594" i="7"/>
  <c r="C1593" i="7"/>
  <c r="C1592" i="7"/>
  <c r="C1591" i="7"/>
  <c r="C1590" i="7"/>
  <c r="C1589" i="7"/>
  <c r="C1588" i="7"/>
  <c r="C1587" i="7"/>
  <c r="C1586" i="7"/>
  <c r="C1585" i="7"/>
  <c r="C1584" i="7"/>
  <c r="C1583" i="7"/>
  <c r="C1582" i="7"/>
  <c r="C1581" i="7"/>
  <c r="C1580" i="7"/>
  <c r="C1579" i="7"/>
  <c r="C1578" i="7"/>
  <c r="C1577" i="7"/>
  <c r="C1576" i="7"/>
  <c r="C1575" i="7"/>
  <c r="C1574" i="7"/>
  <c r="C1573" i="7"/>
  <c r="C1572" i="7"/>
  <c r="C1571" i="7"/>
  <c r="C1570" i="7"/>
  <c r="C1569" i="7"/>
  <c r="C1568" i="7"/>
  <c r="C1567" i="7"/>
  <c r="C1566" i="7"/>
  <c r="C1565" i="7"/>
  <c r="C1564" i="7"/>
  <c r="C1563" i="7"/>
  <c r="C1562" i="7"/>
  <c r="C1561" i="7"/>
  <c r="C1560" i="7"/>
  <c r="C1559" i="7"/>
  <c r="C1558" i="7"/>
  <c r="C1557" i="7"/>
  <c r="C1556" i="7"/>
  <c r="C1555" i="7"/>
  <c r="C1554" i="7"/>
  <c r="C1553" i="7"/>
  <c r="C1552" i="7"/>
  <c r="C1551" i="7"/>
  <c r="C1550" i="7"/>
  <c r="C1549" i="7"/>
  <c r="C1548" i="7"/>
  <c r="C1547" i="7"/>
  <c r="C1546" i="7"/>
  <c r="C1545" i="7"/>
  <c r="C1544" i="7"/>
  <c r="C1543" i="7"/>
  <c r="C1542" i="7"/>
  <c r="C1541" i="7"/>
  <c r="C1540" i="7"/>
  <c r="C1539" i="7"/>
  <c r="C1538" i="7"/>
  <c r="C1537" i="7"/>
  <c r="C1536" i="7"/>
  <c r="C1535" i="7"/>
  <c r="C1534" i="7"/>
  <c r="C1533" i="7"/>
  <c r="C1532" i="7"/>
  <c r="C1531" i="7"/>
  <c r="C1530" i="7"/>
  <c r="C1529" i="7"/>
  <c r="C1528" i="7"/>
  <c r="C1527" i="7"/>
  <c r="C1526" i="7"/>
  <c r="C1525" i="7"/>
  <c r="C1524" i="7"/>
  <c r="C1523" i="7"/>
  <c r="C1522" i="7"/>
  <c r="C1521" i="7"/>
  <c r="C1520" i="7"/>
  <c r="C1519" i="7"/>
  <c r="C1518" i="7"/>
  <c r="C1517" i="7"/>
  <c r="C1516" i="7"/>
  <c r="C1515" i="7"/>
  <c r="C1514" i="7"/>
  <c r="C1513" i="7"/>
  <c r="C1512" i="7"/>
  <c r="C1511" i="7"/>
  <c r="C1510" i="7"/>
  <c r="C1509" i="7"/>
  <c r="C1508" i="7"/>
  <c r="C1507" i="7"/>
  <c r="C1506" i="7"/>
  <c r="C1505" i="7"/>
  <c r="C1504" i="7"/>
  <c r="C1503" i="7"/>
  <c r="C1502" i="7"/>
  <c r="C1501" i="7"/>
  <c r="C1500" i="7"/>
  <c r="C1499" i="7"/>
  <c r="C1498" i="7"/>
  <c r="C1497" i="7"/>
  <c r="C1496" i="7"/>
  <c r="C1495" i="7"/>
  <c r="C1494" i="7"/>
  <c r="C1493" i="7"/>
  <c r="C1492" i="7"/>
  <c r="C1491" i="7"/>
  <c r="C1490" i="7"/>
  <c r="C1489" i="7"/>
  <c r="C1488" i="7"/>
  <c r="C1487" i="7"/>
  <c r="C1486" i="7"/>
  <c r="C1485" i="7"/>
  <c r="C1484" i="7"/>
  <c r="C1483" i="7"/>
  <c r="C1482" i="7"/>
  <c r="C1481" i="7"/>
  <c r="C1480" i="7"/>
  <c r="C1479" i="7"/>
  <c r="C1478" i="7"/>
  <c r="C1477" i="7"/>
  <c r="C1476" i="7"/>
  <c r="C1475" i="7"/>
  <c r="C1474" i="7"/>
  <c r="C1473" i="7"/>
  <c r="C1472" i="7"/>
  <c r="C1471" i="7"/>
  <c r="C1470" i="7"/>
  <c r="C1469" i="7"/>
  <c r="C1468" i="7"/>
  <c r="C1467" i="7"/>
  <c r="C1466" i="7"/>
  <c r="C1465" i="7"/>
  <c r="C1464" i="7"/>
  <c r="C1463" i="7"/>
  <c r="C1462" i="7"/>
  <c r="C1461" i="7"/>
  <c r="C1460" i="7"/>
  <c r="C1459" i="7"/>
  <c r="C1458" i="7"/>
  <c r="C1457" i="7"/>
  <c r="C1456" i="7"/>
  <c r="C1455" i="7"/>
  <c r="C1454" i="7"/>
  <c r="C1453" i="7"/>
  <c r="C1452" i="7"/>
  <c r="C1451" i="7"/>
  <c r="C1450" i="7"/>
  <c r="C1449" i="7"/>
  <c r="C1448" i="7"/>
  <c r="C1447" i="7"/>
  <c r="C1446" i="7"/>
  <c r="C1445" i="7"/>
  <c r="C1444" i="7"/>
  <c r="C1443" i="7"/>
  <c r="C1442" i="7"/>
  <c r="C1441" i="7"/>
  <c r="C1440" i="7"/>
  <c r="C1439" i="7"/>
  <c r="C1438" i="7"/>
  <c r="C1437" i="7"/>
  <c r="C1436" i="7"/>
  <c r="C1435" i="7"/>
  <c r="C1434" i="7"/>
  <c r="C1433" i="7"/>
  <c r="C1432" i="7"/>
  <c r="C1431" i="7"/>
  <c r="C1430" i="7"/>
  <c r="C1429" i="7"/>
  <c r="C1428" i="7"/>
  <c r="C1427" i="7"/>
  <c r="C1426" i="7"/>
  <c r="C1425" i="7"/>
  <c r="C1424" i="7"/>
  <c r="C1423" i="7"/>
  <c r="C1422" i="7"/>
  <c r="C1421" i="7"/>
  <c r="C1420" i="7"/>
  <c r="C1419" i="7"/>
  <c r="C1418" i="7"/>
  <c r="C1417" i="7"/>
  <c r="C1416" i="7"/>
  <c r="C1415" i="7"/>
  <c r="C1414" i="7"/>
  <c r="C1413" i="7"/>
  <c r="C1412" i="7"/>
  <c r="C1411" i="7"/>
  <c r="C1410" i="7"/>
  <c r="C1409" i="7"/>
  <c r="C1408" i="7"/>
  <c r="C1407" i="7"/>
  <c r="C1406" i="7"/>
  <c r="C1405" i="7"/>
  <c r="C1404" i="7"/>
  <c r="C1403" i="7"/>
  <c r="C1402" i="7"/>
  <c r="C1401" i="7"/>
  <c r="C1400" i="7"/>
  <c r="C1399" i="7"/>
  <c r="C1398" i="7"/>
  <c r="C1397" i="7"/>
  <c r="C1396" i="7"/>
  <c r="C1395" i="7"/>
  <c r="C1394" i="7"/>
  <c r="C1393" i="7"/>
  <c r="C1392" i="7"/>
  <c r="C1391" i="7"/>
  <c r="C1390" i="7"/>
  <c r="C1389" i="7"/>
  <c r="C1388" i="7"/>
  <c r="C1387" i="7"/>
  <c r="C1386" i="7"/>
  <c r="C1385" i="7"/>
  <c r="C1384" i="7"/>
  <c r="C1383" i="7"/>
  <c r="C1382" i="7"/>
  <c r="C1381" i="7"/>
  <c r="C1380" i="7"/>
  <c r="C1379" i="7"/>
  <c r="C1378" i="7"/>
  <c r="C1377" i="7"/>
  <c r="C1376" i="7"/>
  <c r="C1375" i="7"/>
  <c r="C1374" i="7"/>
  <c r="C1373" i="7"/>
  <c r="C1372" i="7"/>
  <c r="C1371" i="7"/>
  <c r="C1370" i="7"/>
  <c r="C1369" i="7"/>
  <c r="C1368" i="7"/>
  <c r="C1367" i="7"/>
  <c r="C1366" i="7"/>
  <c r="C1365" i="7"/>
  <c r="C1364" i="7"/>
  <c r="C1363" i="7"/>
  <c r="C1362" i="7"/>
  <c r="C1361" i="7"/>
  <c r="C1360" i="7"/>
  <c r="C1359" i="7"/>
  <c r="C1358" i="7"/>
  <c r="C1357" i="7"/>
  <c r="C1356" i="7"/>
  <c r="C1355" i="7"/>
  <c r="C1354" i="7"/>
  <c r="C1353" i="7"/>
  <c r="C1352" i="7"/>
  <c r="C1351" i="7"/>
  <c r="C1350" i="7"/>
  <c r="C1349" i="7"/>
  <c r="C1348" i="7"/>
  <c r="C1347" i="7"/>
  <c r="C1346" i="7"/>
  <c r="C1345" i="7"/>
  <c r="C1344" i="7"/>
  <c r="C1343" i="7"/>
  <c r="C1342" i="7"/>
  <c r="C1341" i="7"/>
  <c r="C1340" i="7"/>
  <c r="C1339" i="7"/>
  <c r="C1338" i="7"/>
  <c r="C1337" i="7"/>
  <c r="C1336" i="7"/>
  <c r="C1335" i="7"/>
  <c r="C1334" i="7"/>
  <c r="C1333" i="7"/>
  <c r="C1332" i="7"/>
  <c r="C1331" i="7"/>
  <c r="C1330" i="7"/>
  <c r="C1329" i="7"/>
  <c r="C1328" i="7"/>
  <c r="C1327" i="7"/>
  <c r="C1326" i="7"/>
  <c r="C1325" i="7"/>
  <c r="C1324" i="7"/>
  <c r="C1323" i="7"/>
  <c r="C1322" i="7"/>
  <c r="C1321" i="7"/>
  <c r="C1320" i="7"/>
  <c r="C1319" i="7"/>
  <c r="C1318" i="7"/>
  <c r="C1317" i="7"/>
  <c r="C1316" i="7"/>
  <c r="C1315" i="7"/>
  <c r="C1314" i="7"/>
  <c r="C1313" i="7"/>
  <c r="C1312" i="7"/>
  <c r="C1311" i="7"/>
  <c r="C1310" i="7"/>
  <c r="C1309" i="7"/>
  <c r="C1308" i="7"/>
  <c r="C1307" i="7"/>
  <c r="C1306" i="7"/>
  <c r="C1305" i="7"/>
  <c r="C1304" i="7"/>
  <c r="C1303" i="7"/>
  <c r="C1302" i="7"/>
  <c r="C1301" i="7"/>
  <c r="C1300" i="7"/>
  <c r="C1299" i="7"/>
  <c r="C1298" i="7"/>
  <c r="C1297" i="7"/>
  <c r="C1296" i="7"/>
  <c r="C1295" i="7"/>
  <c r="C1294" i="7"/>
  <c r="C1293" i="7"/>
  <c r="C1292" i="7"/>
  <c r="C1291" i="7"/>
  <c r="C1290" i="7"/>
  <c r="C1289" i="7"/>
  <c r="C1288" i="7"/>
  <c r="C1287" i="7"/>
  <c r="C1286" i="7"/>
  <c r="C1285" i="7"/>
  <c r="C1284" i="7"/>
  <c r="C1283" i="7"/>
  <c r="C1282" i="7"/>
  <c r="C1281" i="7"/>
  <c r="C1280" i="7"/>
  <c r="C1279" i="7"/>
  <c r="C1278" i="7"/>
  <c r="C1277" i="7"/>
  <c r="C1276" i="7"/>
  <c r="C1275" i="7"/>
  <c r="C1274" i="7"/>
  <c r="C1273" i="7"/>
  <c r="C1272" i="7"/>
  <c r="C1271" i="7"/>
  <c r="C1270" i="7"/>
  <c r="C1269" i="7"/>
  <c r="C1268" i="7"/>
  <c r="C1267" i="7"/>
  <c r="C1266" i="7"/>
  <c r="C1265" i="7"/>
  <c r="C1264" i="7"/>
  <c r="C1263" i="7"/>
  <c r="C1262" i="7"/>
  <c r="C1261" i="7"/>
  <c r="C1260" i="7"/>
  <c r="C1259" i="7"/>
  <c r="C1258" i="7"/>
  <c r="C1257" i="7"/>
  <c r="C1256" i="7"/>
  <c r="C1255" i="7"/>
  <c r="C1254" i="7"/>
  <c r="C1253" i="7"/>
  <c r="C1252" i="7"/>
  <c r="C1251" i="7"/>
  <c r="C1250" i="7"/>
  <c r="C1249" i="7"/>
  <c r="C1248" i="7"/>
  <c r="C1247" i="7"/>
  <c r="C1246" i="7"/>
  <c r="C1245" i="7"/>
  <c r="C1244" i="7"/>
  <c r="C1243" i="7"/>
  <c r="C1242" i="7"/>
  <c r="C1241" i="7"/>
  <c r="C1240" i="7"/>
  <c r="C1239" i="7"/>
  <c r="C1238" i="7"/>
  <c r="C1237" i="7"/>
  <c r="C1236" i="7"/>
  <c r="C1235" i="7"/>
  <c r="C1234" i="7"/>
  <c r="C1233" i="7"/>
  <c r="C1232" i="7"/>
  <c r="C1231" i="7"/>
  <c r="C1230" i="7"/>
  <c r="C1229" i="7"/>
  <c r="C1228" i="7"/>
  <c r="C1227" i="7"/>
  <c r="C1226" i="7"/>
  <c r="C1225" i="7"/>
  <c r="C1224" i="7"/>
  <c r="C1223" i="7"/>
  <c r="C1222" i="7"/>
  <c r="C1221" i="7"/>
  <c r="C1220" i="7"/>
  <c r="C1219" i="7"/>
  <c r="C1218" i="7"/>
  <c r="C1217" i="7"/>
  <c r="C1216" i="7"/>
  <c r="C1215" i="7"/>
  <c r="C1214" i="7"/>
  <c r="C1213" i="7"/>
  <c r="C1212" i="7"/>
  <c r="C1211" i="7"/>
  <c r="C1210" i="7"/>
  <c r="C1209" i="7"/>
  <c r="C1208" i="7"/>
  <c r="C1207" i="7"/>
  <c r="C1206" i="7"/>
  <c r="C1205" i="7"/>
  <c r="C1204" i="7"/>
  <c r="C1203" i="7"/>
  <c r="C1202" i="7"/>
  <c r="C1201" i="7"/>
  <c r="C1200" i="7"/>
  <c r="C1199" i="7"/>
  <c r="C1198" i="7"/>
  <c r="C1197" i="7"/>
  <c r="C1196" i="7"/>
  <c r="C1195" i="7"/>
  <c r="C1194" i="7"/>
  <c r="C1193" i="7"/>
  <c r="C1192" i="7"/>
  <c r="C1191" i="7"/>
  <c r="C1190" i="7"/>
  <c r="C1189" i="7"/>
  <c r="C1188" i="7"/>
  <c r="C1187" i="7"/>
  <c r="C1186" i="7"/>
  <c r="C1185" i="7"/>
  <c r="C1184" i="7"/>
  <c r="C1183" i="7"/>
  <c r="C1182" i="7"/>
  <c r="C1181" i="7"/>
  <c r="C1180" i="7"/>
  <c r="C1179" i="7"/>
  <c r="C1178" i="7"/>
  <c r="C1177" i="7"/>
  <c r="C1176" i="7"/>
  <c r="C1175" i="7"/>
  <c r="C1174" i="7"/>
  <c r="C1173" i="7"/>
  <c r="C1172" i="7"/>
  <c r="C1171" i="7"/>
  <c r="C1170" i="7"/>
  <c r="C1169" i="7"/>
  <c r="C1168" i="7"/>
  <c r="C1167" i="7"/>
  <c r="C1166" i="7"/>
  <c r="C1165" i="7"/>
  <c r="C1164" i="7"/>
  <c r="C1163" i="7"/>
  <c r="C1162" i="7"/>
  <c r="C1161" i="7"/>
  <c r="C1160" i="7"/>
  <c r="C1159" i="7"/>
  <c r="C1158" i="7"/>
  <c r="C1157" i="7"/>
  <c r="C1156" i="7"/>
  <c r="C1155" i="7"/>
  <c r="C1154" i="7"/>
  <c r="C1153" i="7"/>
  <c r="C1152" i="7"/>
  <c r="C1151" i="7"/>
  <c r="C1150" i="7"/>
  <c r="C1149" i="7"/>
  <c r="C1148" i="7"/>
  <c r="C1147" i="7"/>
  <c r="C1146" i="7"/>
  <c r="C1145" i="7"/>
  <c r="C1144" i="7"/>
  <c r="C1143" i="7"/>
  <c r="C1142" i="7"/>
  <c r="C1141" i="7"/>
  <c r="C1140" i="7"/>
  <c r="C1139" i="7"/>
  <c r="C1138" i="7"/>
  <c r="C1137" i="7"/>
  <c r="C1136" i="7"/>
  <c r="C1135" i="7"/>
  <c r="C1134" i="7"/>
  <c r="C1133" i="7"/>
  <c r="C1132" i="7"/>
  <c r="C1131" i="7"/>
  <c r="C1130" i="7"/>
  <c r="C1129" i="7"/>
  <c r="C1128" i="7"/>
  <c r="C1127" i="7"/>
  <c r="C1126" i="7"/>
  <c r="C1125" i="7"/>
  <c r="C1124" i="7"/>
  <c r="C1123" i="7"/>
  <c r="C1122" i="7"/>
  <c r="C1121" i="7"/>
  <c r="C1120" i="7"/>
  <c r="C1119" i="7"/>
  <c r="C1118" i="7"/>
  <c r="C1117" i="7"/>
  <c r="C1116" i="7"/>
  <c r="C1115" i="7"/>
  <c r="C1114" i="7"/>
  <c r="C1113" i="7"/>
  <c r="C1112" i="7"/>
  <c r="C1111" i="7"/>
  <c r="C1110" i="7"/>
  <c r="C1109" i="7"/>
  <c r="C1108" i="7"/>
  <c r="C1107" i="7"/>
  <c r="C1106" i="7"/>
  <c r="C1105" i="7"/>
  <c r="C1104" i="7"/>
  <c r="C1103" i="7"/>
  <c r="C1102" i="7"/>
  <c r="C1101" i="7"/>
  <c r="C1100" i="7"/>
  <c r="C1099" i="7"/>
  <c r="C1098" i="7"/>
  <c r="C1097" i="7"/>
  <c r="C1096" i="7"/>
  <c r="C1095" i="7"/>
  <c r="C1094" i="7"/>
  <c r="C1093" i="7"/>
  <c r="C1092" i="7"/>
  <c r="C1091" i="7"/>
  <c r="C1090" i="7"/>
  <c r="C1089" i="7"/>
  <c r="C1088" i="7"/>
  <c r="C1087" i="7"/>
  <c r="C1086" i="7"/>
  <c r="C1085" i="7"/>
  <c r="C1084" i="7"/>
  <c r="C1083" i="7"/>
  <c r="C1082" i="7"/>
  <c r="C1081" i="7"/>
  <c r="C1080" i="7"/>
  <c r="C1079" i="7"/>
  <c r="C1078" i="7"/>
  <c r="C1077" i="7"/>
  <c r="C1076" i="7"/>
  <c r="C1075" i="7"/>
  <c r="C1074" i="7"/>
  <c r="C1073" i="7"/>
  <c r="C1072" i="7"/>
  <c r="C1071" i="7"/>
  <c r="C1070" i="7"/>
  <c r="C1069" i="7"/>
  <c r="C1068" i="7"/>
  <c r="C1067" i="7"/>
  <c r="C1066" i="7"/>
  <c r="C1065" i="7"/>
  <c r="C1064" i="7"/>
  <c r="C1063" i="7"/>
  <c r="C1062" i="7"/>
  <c r="C1061" i="7"/>
  <c r="C1060" i="7"/>
  <c r="C1059" i="7"/>
  <c r="C1058" i="7"/>
  <c r="C1057" i="7"/>
  <c r="C1056" i="7"/>
  <c r="C1055" i="7"/>
  <c r="C1054" i="7"/>
  <c r="C1053" i="7"/>
  <c r="C1052" i="7"/>
  <c r="C1051" i="7"/>
  <c r="C1050" i="7"/>
  <c r="C1049" i="7"/>
  <c r="C1048" i="7"/>
  <c r="C1047" i="7"/>
  <c r="C1046" i="7"/>
  <c r="C1045" i="7"/>
  <c r="C1044" i="7"/>
  <c r="C1043" i="7"/>
  <c r="C1042" i="7"/>
  <c r="C1041" i="7"/>
  <c r="C1040" i="7"/>
  <c r="C1039" i="7"/>
  <c r="C1038" i="7"/>
  <c r="C1037" i="7"/>
  <c r="C1036" i="7"/>
  <c r="C1035" i="7"/>
  <c r="C1034" i="7"/>
  <c r="C1033" i="7"/>
  <c r="C1032" i="7"/>
  <c r="C1031" i="7"/>
  <c r="C1030" i="7"/>
  <c r="C1029" i="7"/>
  <c r="C1028" i="7"/>
  <c r="C1027" i="7"/>
  <c r="C1026" i="7"/>
  <c r="C1025" i="7"/>
  <c r="C1024" i="7"/>
  <c r="C1023" i="7"/>
  <c r="C1022" i="7"/>
  <c r="C1021" i="7"/>
  <c r="C1020" i="7"/>
  <c r="C1019" i="7"/>
  <c r="C1018" i="7"/>
  <c r="C1017" i="7"/>
  <c r="C1016" i="7"/>
  <c r="C1015" i="7"/>
  <c r="C1014" i="7"/>
  <c r="C1013" i="7"/>
  <c r="C1012" i="7"/>
  <c r="C1011" i="7"/>
  <c r="C1010" i="7"/>
  <c r="C1009" i="7"/>
  <c r="C1008" i="7"/>
  <c r="C1007" i="7"/>
  <c r="C1006" i="7"/>
  <c r="C1005" i="7"/>
  <c r="C1004" i="7"/>
  <c r="C1003" i="7"/>
  <c r="C1002" i="7"/>
  <c r="C1001" i="7"/>
  <c r="C1000" i="7"/>
  <c r="C999" i="7"/>
  <c r="C998" i="7"/>
  <c r="C997" i="7"/>
  <c r="C996" i="7"/>
  <c r="C995" i="7"/>
  <c r="C994" i="7"/>
  <c r="C993" i="7"/>
  <c r="C992" i="7"/>
  <c r="C991" i="7"/>
  <c r="C990" i="7"/>
  <c r="C989" i="7"/>
  <c r="C988" i="7"/>
  <c r="C987" i="7"/>
  <c r="C986" i="7"/>
  <c r="C985" i="7"/>
  <c r="C984" i="7"/>
  <c r="C983" i="7"/>
  <c r="C982" i="7"/>
  <c r="C981" i="7"/>
  <c r="C980" i="7"/>
  <c r="C979" i="7"/>
  <c r="C978" i="7"/>
  <c r="C977" i="7"/>
  <c r="C976" i="7"/>
  <c r="C975" i="7"/>
  <c r="C974" i="7"/>
  <c r="C973" i="7"/>
  <c r="C972" i="7"/>
  <c r="C971" i="7"/>
  <c r="C970" i="7"/>
  <c r="C969" i="7"/>
  <c r="C968" i="7"/>
  <c r="C967" i="7"/>
  <c r="C966" i="7"/>
  <c r="C965" i="7"/>
  <c r="C964" i="7"/>
  <c r="C963" i="7"/>
  <c r="C962" i="7"/>
  <c r="C961" i="7"/>
  <c r="C960" i="7"/>
  <c r="C959" i="7"/>
  <c r="C958" i="7"/>
  <c r="C957" i="7"/>
  <c r="C956" i="7"/>
  <c r="C955" i="7"/>
  <c r="C954" i="7"/>
  <c r="C953" i="7"/>
  <c r="C952" i="7"/>
  <c r="C951" i="7"/>
  <c r="C950" i="7"/>
  <c r="C949" i="7"/>
  <c r="C948" i="7"/>
  <c r="C947" i="7"/>
  <c r="C946" i="7"/>
  <c r="C945" i="7"/>
  <c r="C944" i="7"/>
  <c r="C943" i="7"/>
  <c r="C942" i="7"/>
  <c r="C941" i="7"/>
  <c r="C940" i="7"/>
  <c r="C939" i="7"/>
  <c r="C938" i="7"/>
  <c r="C937" i="7"/>
  <c r="C936" i="7"/>
  <c r="C935" i="7"/>
  <c r="C934" i="7"/>
  <c r="C933" i="7"/>
  <c r="C932" i="7"/>
  <c r="C931" i="7"/>
  <c r="C930" i="7"/>
  <c r="C929" i="7"/>
  <c r="C928" i="7"/>
  <c r="C927" i="7"/>
  <c r="C926" i="7"/>
  <c r="C925" i="7"/>
  <c r="C924" i="7"/>
  <c r="C923" i="7"/>
  <c r="C922" i="7"/>
  <c r="C921" i="7"/>
  <c r="C920" i="7"/>
  <c r="C919" i="7"/>
  <c r="C918" i="7"/>
  <c r="C917" i="7"/>
  <c r="C916" i="7"/>
  <c r="C915" i="7"/>
  <c r="C914" i="7"/>
  <c r="C913" i="7"/>
  <c r="C912" i="7"/>
  <c r="C911" i="7"/>
  <c r="C910" i="7"/>
  <c r="C909" i="7"/>
  <c r="C908" i="7"/>
  <c r="C907" i="7"/>
  <c r="C906" i="7"/>
  <c r="C905" i="7"/>
  <c r="C904" i="7"/>
  <c r="C903" i="7"/>
  <c r="C902" i="7"/>
  <c r="C901" i="7"/>
  <c r="C900" i="7"/>
  <c r="C899" i="7"/>
  <c r="C898" i="7"/>
  <c r="C897" i="7"/>
  <c r="C896" i="7"/>
  <c r="C895" i="7"/>
  <c r="C894" i="7"/>
  <c r="C893" i="7"/>
  <c r="C892" i="7"/>
  <c r="C891" i="7"/>
  <c r="C890" i="7"/>
  <c r="C889" i="7"/>
  <c r="C888" i="7"/>
  <c r="C887" i="7"/>
  <c r="C886" i="7"/>
  <c r="C885" i="7"/>
  <c r="C884" i="7"/>
  <c r="C883" i="7"/>
  <c r="C882" i="7"/>
  <c r="C881" i="7"/>
  <c r="C880" i="7"/>
  <c r="C879" i="7"/>
  <c r="C878" i="7"/>
  <c r="C877" i="7"/>
  <c r="C876" i="7"/>
  <c r="C875" i="7"/>
  <c r="C874" i="7"/>
  <c r="C873" i="7"/>
  <c r="C872" i="7"/>
  <c r="C871" i="7"/>
  <c r="C870" i="7"/>
  <c r="C869" i="7"/>
  <c r="C868" i="7"/>
  <c r="C867" i="7"/>
  <c r="C866" i="7"/>
  <c r="C865" i="7"/>
  <c r="C864" i="7"/>
  <c r="C863" i="7"/>
  <c r="C862" i="7"/>
  <c r="C861" i="7"/>
  <c r="C860" i="7"/>
  <c r="C859" i="7"/>
  <c r="C858" i="7"/>
  <c r="C857" i="7"/>
  <c r="C856" i="7"/>
  <c r="C855" i="7"/>
  <c r="C854" i="7"/>
  <c r="C853" i="7"/>
  <c r="C852" i="7"/>
  <c r="C851" i="7"/>
  <c r="C850" i="7"/>
  <c r="C849" i="7"/>
  <c r="C848" i="7"/>
  <c r="C847" i="7"/>
  <c r="C846" i="7"/>
  <c r="C845" i="7"/>
  <c r="C844" i="7"/>
  <c r="C843" i="7"/>
  <c r="C842" i="7"/>
  <c r="C841" i="7"/>
  <c r="C840" i="7"/>
  <c r="C839" i="7"/>
  <c r="C838" i="7"/>
  <c r="C837" i="7"/>
  <c r="C836" i="7"/>
  <c r="C835" i="7"/>
  <c r="C834" i="7"/>
  <c r="C833" i="7"/>
  <c r="C832" i="7"/>
  <c r="C831" i="7"/>
  <c r="C830" i="7"/>
  <c r="C829" i="7"/>
  <c r="C828" i="7"/>
  <c r="C827" i="7"/>
  <c r="C826" i="7"/>
  <c r="C825" i="7"/>
  <c r="C824" i="7"/>
  <c r="C823" i="7"/>
  <c r="C822" i="7"/>
  <c r="C821" i="7"/>
  <c r="C820" i="7"/>
  <c r="C819" i="7"/>
  <c r="C818" i="7"/>
  <c r="C817" i="7"/>
  <c r="C816" i="7"/>
  <c r="C815" i="7"/>
  <c r="C814" i="7"/>
  <c r="C813" i="7"/>
  <c r="C812" i="7"/>
  <c r="C811" i="7"/>
  <c r="C810" i="7"/>
  <c r="C809" i="7"/>
  <c r="C808" i="7"/>
  <c r="C807" i="7"/>
  <c r="C806" i="7"/>
  <c r="C805" i="7"/>
  <c r="C804" i="7"/>
  <c r="C803" i="7"/>
  <c r="C802" i="7"/>
  <c r="C801" i="7"/>
  <c r="C800" i="7"/>
  <c r="C799" i="7"/>
  <c r="C798" i="7"/>
  <c r="C797" i="7"/>
  <c r="C796" i="7"/>
  <c r="C795" i="7"/>
  <c r="C794" i="7"/>
  <c r="C793" i="7"/>
  <c r="C792" i="7"/>
  <c r="C791" i="7"/>
  <c r="C790" i="7"/>
  <c r="C789" i="7"/>
  <c r="C788" i="7"/>
  <c r="C787" i="7"/>
  <c r="C786" i="7"/>
  <c r="C785" i="7"/>
  <c r="C784" i="7"/>
  <c r="C783" i="7"/>
  <c r="C782" i="7"/>
  <c r="C781" i="7"/>
  <c r="C780" i="7"/>
  <c r="C779" i="7"/>
  <c r="C778" i="7"/>
  <c r="C777" i="7"/>
  <c r="C776" i="7"/>
  <c r="C775" i="7"/>
  <c r="C774" i="7"/>
  <c r="C773" i="7"/>
  <c r="C772" i="7"/>
  <c r="C771" i="7"/>
  <c r="C770" i="7"/>
  <c r="C769" i="7"/>
  <c r="C768" i="7"/>
  <c r="C767" i="7"/>
  <c r="C766" i="7"/>
  <c r="C765" i="7"/>
  <c r="C764" i="7"/>
  <c r="C763" i="7"/>
  <c r="C762" i="7"/>
  <c r="C761" i="7"/>
  <c r="C760" i="7"/>
  <c r="C759" i="7"/>
  <c r="C758" i="7"/>
  <c r="C757" i="7"/>
  <c r="C756" i="7"/>
  <c r="C755" i="7"/>
  <c r="C754" i="7"/>
  <c r="C753" i="7"/>
  <c r="C752" i="7"/>
  <c r="C751" i="7"/>
  <c r="C750" i="7"/>
  <c r="C749" i="7"/>
  <c r="C748" i="7"/>
  <c r="C747" i="7"/>
  <c r="C746" i="7"/>
  <c r="C745" i="7"/>
  <c r="C744" i="7"/>
  <c r="C743" i="7"/>
  <c r="C742" i="7"/>
  <c r="C741" i="7"/>
  <c r="C740" i="7"/>
  <c r="C739" i="7"/>
  <c r="C738" i="7"/>
  <c r="C737" i="7"/>
  <c r="C736" i="7"/>
  <c r="C735" i="7"/>
  <c r="C734" i="7"/>
  <c r="C733" i="7"/>
  <c r="C732" i="7"/>
  <c r="C731" i="7"/>
  <c r="C730" i="7"/>
  <c r="C729" i="7"/>
  <c r="C728" i="7"/>
  <c r="C727" i="7"/>
  <c r="C726" i="7"/>
  <c r="C725" i="7"/>
  <c r="C724" i="7"/>
  <c r="C723" i="7"/>
  <c r="C722" i="7"/>
  <c r="C721" i="7"/>
  <c r="C720" i="7"/>
  <c r="C719" i="7"/>
  <c r="C718" i="7"/>
  <c r="C717" i="7"/>
  <c r="C716" i="7"/>
  <c r="C715" i="7"/>
  <c r="C714" i="7"/>
  <c r="C713" i="7"/>
  <c r="C712" i="7"/>
  <c r="C711" i="7"/>
  <c r="C710" i="7"/>
  <c r="C709" i="7"/>
  <c r="C708" i="7"/>
  <c r="C707" i="7"/>
  <c r="C706" i="7"/>
  <c r="C705" i="7"/>
  <c r="C704" i="7"/>
  <c r="C703" i="7"/>
  <c r="C702" i="7"/>
  <c r="C701" i="7"/>
  <c r="C700" i="7"/>
  <c r="C699" i="7"/>
  <c r="C698" i="7"/>
  <c r="C697" i="7"/>
  <c r="C696" i="7"/>
  <c r="C695" i="7"/>
  <c r="C694" i="7"/>
  <c r="C693" i="7"/>
  <c r="C692" i="7"/>
  <c r="C691" i="7"/>
  <c r="C690" i="7"/>
  <c r="C689" i="7"/>
  <c r="C688" i="7"/>
  <c r="C687" i="7"/>
  <c r="C686" i="7"/>
  <c r="C685" i="7"/>
  <c r="C684" i="7"/>
  <c r="C683" i="7"/>
  <c r="C682" i="7"/>
  <c r="C681" i="7"/>
  <c r="C680" i="7"/>
  <c r="C679" i="7"/>
  <c r="C678" i="7"/>
  <c r="C677" i="7"/>
  <c r="C676" i="7"/>
  <c r="C675" i="7"/>
  <c r="C674" i="7"/>
  <c r="C673" i="7"/>
  <c r="C672" i="7"/>
  <c r="C671" i="7"/>
  <c r="C670" i="7"/>
  <c r="C669" i="7"/>
  <c r="C668" i="7"/>
  <c r="C667" i="7"/>
  <c r="C666" i="7"/>
  <c r="C665" i="7"/>
  <c r="C664" i="7"/>
  <c r="C663" i="7"/>
  <c r="C662" i="7"/>
  <c r="C661" i="7"/>
  <c r="C660" i="7"/>
  <c r="C659" i="7"/>
  <c r="C658" i="7"/>
  <c r="C657" i="7"/>
  <c r="C656" i="7"/>
  <c r="C655" i="7"/>
  <c r="C654" i="7"/>
  <c r="C653" i="7"/>
  <c r="C652" i="7"/>
  <c r="C651" i="7"/>
  <c r="C650" i="7"/>
  <c r="C649" i="7"/>
  <c r="C648" i="7"/>
  <c r="C647" i="7"/>
  <c r="C646" i="7"/>
  <c r="C645" i="7"/>
  <c r="C644" i="7"/>
  <c r="C643" i="7"/>
  <c r="C642" i="7"/>
  <c r="C641" i="7"/>
  <c r="C640" i="7"/>
  <c r="C639" i="7"/>
  <c r="C638" i="7"/>
  <c r="C637" i="7"/>
  <c r="C636" i="7"/>
  <c r="C635" i="7"/>
  <c r="C634" i="7"/>
  <c r="C633" i="7"/>
  <c r="C632" i="7"/>
  <c r="C631" i="7"/>
  <c r="C630" i="7"/>
  <c r="C629" i="7"/>
  <c r="C628" i="7"/>
  <c r="C627" i="7"/>
  <c r="C626" i="7"/>
  <c r="C625" i="7"/>
  <c r="C624" i="7"/>
  <c r="C623" i="7"/>
  <c r="C622" i="7"/>
  <c r="C621" i="7"/>
  <c r="C620" i="7"/>
  <c r="C619" i="7"/>
  <c r="C618" i="7"/>
  <c r="C617" i="7"/>
  <c r="C616" i="7"/>
  <c r="C615" i="7"/>
  <c r="C614" i="7"/>
  <c r="C613" i="7"/>
  <c r="C612" i="7"/>
  <c r="C611" i="7"/>
  <c r="C610" i="7"/>
  <c r="C609" i="7"/>
  <c r="C608" i="7"/>
  <c r="C607" i="7"/>
  <c r="C606" i="7"/>
  <c r="C605" i="7"/>
  <c r="C604" i="7"/>
  <c r="C603" i="7"/>
  <c r="C602" i="7"/>
  <c r="C601" i="7"/>
  <c r="C600" i="7"/>
  <c r="C599" i="7"/>
  <c r="C598" i="7"/>
  <c r="C597" i="7"/>
  <c r="C596" i="7"/>
  <c r="C595" i="7"/>
  <c r="C594" i="7"/>
  <c r="C593" i="7"/>
  <c r="C592" i="7"/>
  <c r="C591" i="7"/>
  <c r="C590" i="7"/>
  <c r="C589" i="7"/>
  <c r="C588" i="7"/>
  <c r="C587" i="7"/>
  <c r="C586" i="7"/>
  <c r="C585" i="7"/>
  <c r="C584" i="7"/>
  <c r="C583" i="7"/>
  <c r="C582" i="7"/>
  <c r="C581" i="7"/>
  <c r="C580" i="7"/>
  <c r="C579" i="7"/>
  <c r="C578" i="7"/>
  <c r="C577" i="7"/>
  <c r="C576" i="7"/>
  <c r="C575" i="7"/>
  <c r="C574" i="7"/>
  <c r="C573" i="7"/>
  <c r="C572" i="7"/>
  <c r="C571" i="7"/>
  <c r="C570" i="7"/>
  <c r="C569" i="7"/>
  <c r="C568" i="7"/>
  <c r="C567" i="7"/>
  <c r="C566" i="7"/>
  <c r="C565" i="7"/>
  <c r="C564" i="7"/>
  <c r="C563" i="7"/>
  <c r="C562" i="7"/>
  <c r="C561" i="7"/>
  <c r="C560" i="7"/>
  <c r="C559" i="7"/>
  <c r="C558" i="7"/>
  <c r="C557" i="7"/>
  <c r="C556" i="7"/>
  <c r="C555" i="7"/>
  <c r="C554" i="7"/>
  <c r="C553" i="7"/>
  <c r="C552" i="7"/>
  <c r="C551" i="7"/>
  <c r="C550" i="7"/>
  <c r="C549" i="7"/>
  <c r="C548" i="7"/>
  <c r="C547" i="7"/>
  <c r="C546" i="7"/>
  <c r="C545" i="7"/>
  <c r="C544" i="7"/>
  <c r="C543" i="7"/>
  <c r="C542" i="7"/>
  <c r="C541" i="7"/>
  <c r="C540" i="7"/>
  <c r="C539" i="7"/>
  <c r="C538" i="7"/>
  <c r="C537" i="7"/>
  <c r="C536" i="7"/>
  <c r="C535" i="7"/>
  <c r="C534" i="7"/>
  <c r="C533" i="7"/>
  <c r="C532" i="7"/>
  <c r="C531" i="7"/>
  <c r="C530" i="7"/>
  <c r="C529" i="7"/>
  <c r="C528" i="7"/>
  <c r="C527" i="7"/>
  <c r="C526" i="7"/>
  <c r="C525" i="7"/>
  <c r="C524" i="7"/>
  <c r="C523" i="7"/>
  <c r="C522" i="7"/>
  <c r="C521" i="7"/>
  <c r="C520" i="7"/>
  <c r="C519" i="7"/>
  <c r="C518" i="7"/>
  <c r="C517" i="7"/>
  <c r="C516" i="7"/>
  <c r="C515" i="7"/>
  <c r="C514" i="7"/>
  <c r="C513" i="7"/>
  <c r="C512" i="7"/>
  <c r="C511" i="7"/>
  <c r="C510" i="7"/>
  <c r="C509" i="7"/>
  <c r="C508" i="7"/>
  <c r="C507" i="7"/>
  <c r="C506" i="7"/>
  <c r="C505" i="7"/>
  <c r="C504" i="7"/>
  <c r="C503" i="7"/>
  <c r="C502" i="7"/>
  <c r="C501" i="7"/>
  <c r="C500" i="7"/>
  <c r="C499" i="7"/>
  <c r="C498" i="7"/>
  <c r="C497" i="7"/>
  <c r="C496" i="7"/>
  <c r="C495" i="7"/>
  <c r="C494" i="7"/>
  <c r="C493" i="7"/>
  <c r="C492" i="7"/>
  <c r="C491" i="7"/>
  <c r="C490" i="7"/>
  <c r="C489" i="7"/>
  <c r="C488" i="7"/>
  <c r="C487" i="7"/>
  <c r="C486" i="7"/>
  <c r="C485" i="7"/>
  <c r="C484" i="7"/>
  <c r="C483" i="7"/>
  <c r="C482" i="7"/>
  <c r="C481" i="7"/>
  <c r="C480" i="7"/>
  <c r="C479" i="7"/>
  <c r="C478" i="7"/>
  <c r="C477" i="7"/>
  <c r="C476" i="7"/>
  <c r="C475" i="7"/>
  <c r="C474" i="7"/>
  <c r="C473" i="7"/>
  <c r="C472" i="7"/>
  <c r="C471" i="7"/>
  <c r="C470" i="7"/>
  <c r="C469" i="7"/>
  <c r="C468" i="7"/>
  <c r="C467" i="7"/>
  <c r="C466" i="7"/>
  <c r="C465" i="7"/>
  <c r="C464" i="7"/>
  <c r="C463" i="7"/>
  <c r="C462" i="7"/>
  <c r="C461" i="7"/>
  <c r="C460" i="7"/>
  <c r="C459" i="7"/>
  <c r="C458" i="7"/>
  <c r="C457" i="7"/>
  <c r="C456" i="7"/>
  <c r="C455" i="7"/>
  <c r="C454" i="7"/>
  <c r="C453" i="7"/>
  <c r="C452" i="7"/>
  <c r="C451" i="7"/>
  <c r="C450" i="7"/>
  <c r="C449" i="7"/>
  <c r="C448" i="7"/>
  <c r="C447" i="7"/>
  <c r="C446" i="7"/>
  <c r="C445" i="7"/>
  <c r="C444" i="7"/>
  <c r="C443" i="7"/>
  <c r="C442" i="7"/>
  <c r="C441" i="7"/>
  <c r="C440" i="7"/>
  <c r="C439" i="7"/>
  <c r="C438" i="7"/>
  <c r="C437" i="7"/>
  <c r="C436" i="7"/>
  <c r="C435" i="7"/>
  <c r="C434" i="7"/>
  <c r="C433" i="7"/>
  <c r="C432" i="7"/>
  <c r="C431" i="7"/>
  <c r="C430" i="7"/>
  <c r="C429" i="7"/>
  <c r="C428" i="7"/>
  <c r="C427" i="7"/>
  <c r="C426" i="7"/>
  <c r="C425" i="7"/>
  <c r="C424" i="7"/>
  <c r="C423" i="7"/>
  <c r="C422" i="7"/>
  <c r="C421" i="7"/>
  <c r="C420" i="7"/>
  <c r="C419" i="7"/>
  <c r="C418" i="7"/>
  <c r="C417" i="7"/>
  <c r="C416" i="7"/>
  <c r="C415" i="7"/>
  <c r="C414" i="7"/>
  <c r="C413" i="7"/>
  <c r="C412" i="7"/>
  <c r="C411" i="7"/>
  <c r="C410" i="7"/>
  <c r="C409" i="7"/>
  <c r="C408" i="7"/>
  <c r="C407" i="7"/>
  <c r="C406" i="7"/>
  <c r="C405" i="7"/>
  <c r="C404" i="7"/>
  <c r="C403" i="7"/>
  <c r="C402" i="7"/>
  <c r="C401" i="7"/>
  <c r="C400" i="7"/>
  <c r="C399" i="7"/>
  <c r="C398" i="7"/>
  <c r="C397" i="7"/>
  <c r="C396" i="7"/>
  <c r="C395" i="7"/>
  <c r="C394" i="7"/>
  <c r="C393" i="7"/>
  <c r="C392" i="7"/>
  <c r="C391" i="7"/>
  <c r="C390" i="7"/>
  <c r="C389" i="7"/>
  <c r="C388" i="7"/>
  <c r="C387" i="7"/>
  <c r="C386" i="7"/>
  <c r="C385" i="7"/>
  <c r="C384" i="7"/>
  <c r="C383" i="7"/>
  <c r="C382" i="7"/>
  <c r="C381" i="7"/>
  <c r="C380" i="7"/>
  <c r="C379" i="7"/>
  <c r="C378" i="7"/>
  <c r="C377" i="7"/>
  <c r="C376" i="7"/>
  <c r="C375" i="7"/>
  <c r="C374" i="7"/>
  <c r="C373" i="7"/>
  <c r="C372" i="7"/>
  <c r="C371" i="7"/>
  <c r="C370" i="7"/>
  <c r="C369" i="7"/>
  <c r="C368" i="7"/>
  <c r="C367" i="7"/>
  <c r="C366" i="7"/>
  <c r="C365" i="7"/>
  <c r="C364" i="7"/>
  <c r="C363" i="7"/>
  <c r="C362" i="7"/>
  <c r="C361" i="7"/>
  <c r="C360" i="7"/>
  <c r="C359" i="7"/>
  <c r="C358" i="7"/>
  <c r="C357" i="7"/>
  <c r="C356" i="7"/>
  <c r="C355" i="7"/>
  <c r="C354" i="7"/>
  <c r="C353" i="7"/>
  <c r="C352" i="7"/>
  <c r="C351" i="7"/>
  <c r="C350" i="7"/>
  <c r="C349" i="7"/>
  <c r="C348" i="7"/>
  <c r="C347" i="7"/>
  <c r="C346" i="7"/>
  <c r="C345" i="7"/>
  <c r="C344" i="7"/>
  <c r="C343" i="7"/>
  <c r="C342" i="7"/>
  <c r="C341" i="7"/>
  <c r="C340" i="7"/>
  <c r="C339" i="7"/>
  <c r="C338" i="7"/>
  <c r="C337" i="7"/>
  <c r="C336" i="7"/>
  <c r="C335" i="7"/>
  <c r="C334" i="7"/>
  <c r="C333" i="7"/>
  <c r="C332" i="7"/>
  <c r="C331" i="7"/>
  <c r="C330" i="7"/>
  <c r="C329" i="7"/>
  <c r="C328" i="7"/>
  <c r="C327" i="7"/>
  <c r="C326" i="7"/>
  <c r="C325" i="7"/>
  <c r="C324" i="7"/>
  <c r="C323" i="7"/>
  <c r="C322" i="7"/>
  <c r="C321" i="7"/>
  <c r="C320" i="7"/>
  <c r="C319" i="7"/>
  <c r="C318" i="7"/>
  <c r="C317" i="7"/>
  <c r="C316" i="7"/>
  <c r="C315" i="7"/>
  <c r="C314" i="7"/>
  <c r="C313" i="7"/>
  <c r="C312" i="7"/>
  <c r="C311" i="7"/>
  <c r="C310" i="7"/>
  <c r="C309" i="7"/>
  <c r="C308" i="7"/>
  <c r="C307" i="7"/>
  <c r="C306" i="7"/>
  <c r="C305" i="7"/>
  <c r="C304" i="7"/>
  <c r="C303" i="7"/>
  <c r="C302" i="7"/>
  <c r="C301" i="7"/>
  <c r="C300" i="7"/>
  <c r="C299" i="7"/>
  <c r="C298" i="7"/>
  <c r="C297" i="7"/>
  <c r="C296" i="7"/>
  <c r="C295" i="7"/>
  <c r="C294" i="7"/>
  <c r="C293" i="7"/>
  <c r="C292" i="7"/>
  <c r="C291" i="7"/>
  <c r="C290" i="7"/>
  <c r="C289" i="7"/>
  <c r="C288" i="7"/>
  <c r="C287" i="7"/>
  <c r="C286" i="7"/>
  <c r="C285" i="7"/>
  <c r="C284" i="7"/>
  <c r="C283" i="7"/>
  <c r="C282" i="7"/>
  <c r="C281" i="7"/>
  <c r="C280" i="7"/>
  <c r="C279" i="7"/>
  <c r="C278" i="7"/>
  <c r="C277" i="7"/>
  <c r="C276" i="7"/>
  <c r="C275" i="7"/>
  <c r="C274" i="7"/>
  <c r="C273" i="7"/>
  <c r="C272" i="7"/>
  <c r="C271" i="7"/>
  <c r="C270" i="7"/>
  <c r="C269" i="7"/>
  <c r="C268" i="7"/>
  <c r="C267" i="7"/>
  <c r="C266" i="7"/>
  <c r="C265" i="7"/>
  <c r="C264" i="7"/>
  <c r="C263" i="7"/>
  <c r="C262" i="7"/>
  <c r="C261" i="7"/>
  <c r="C260" i="7"/>
  <c r="C259" i="7"/>
  <c r="C258" i="7"/>
  <c r="C257" i="7"/>
  <c r="C256" i="7"/>
  <c r="C255" i="7"/>
  <c r="C254" i="7"/>
  <c r="C253" i="7"/>
  <c r="C252" i="7"/>
  <c r="C251" i="7"/>
  <c r="C250" i="7"/>
  <c r="C249" i="7"/>
  <c r="C248" i="7"/>
  <c r="C247" i="7"/>
  <c r="C246" i="7"/>
  <c r="C245" i="7"/>
  <c r="C244" i="7"/>
  <c r="C243" i="7"/>
  <c r="C242" i="7"/>
  <c r="C241" i="7"/>
  <c r="C240" i="7"/>
  <c r="C239" i="7"/>
  <c r="C238" i="7"/>
  <c r="C237" i="7"/>
  <c r="C236" i="7"/>
  <c r="C235" i="7"/>
  <c r="C234" i="7"/>
  <c r="C233" i="7"/>
  <c r="C232" i="7"/>
  <c r="C231" i="7"/>
  <c r="C230" i="7"/>
  <c r="C229" i="7"/>
  <c r="C228" i="7"/>
  <c r="C227" i="7"/>
  <c r="C226" i="7"/>
  <c r="C225" i="7"/>
  <c r="C224" i="7"/>
  <c r="C223" i="7"/>
  <c r="C222" i="7"/>
  <c r="C221" i="7"/>
  <c r="C220" i="7"/>
  <c r="C219" i="7"/>
  <c r="C218" i="7"/>
  <c r="C217" i="7"/>
  <c r="C216" i="7"/>
  <c r="C215" i="7"/>
  <c r="C214" i="7"/>
  <c r="C213" i="7"/>
  <c r="C212" i="7"/>
  <c r="C211" i="7"/>
  <c r="C210" i="7"/>
  <c r="C209" i="7"/>
  <c r="C208" i="7"/>
  <c r="C207" i="7"/>
  <c r="C206"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2" i="7"/>
  <c r="C161" i="7"/>
  <c r="C160" i="7"/>
  <c r="C159" i="7"/>
  <c r="C158" i="7"/>
  <c r="C157" i="7"/>
  <c r="C156" i="7"/>
  <c r="C155" i="7"/>
  <c r="C154" i="7"/>
  <c r="C153" i="7"/>
  <c r="C152" i="7"/>
  <c r="C151" i="7"/>
  <c r="C150" i="7"/>
  <c r="C149" i="7"/>
  <c r="C148" i="7"/>
  <c r="C147" i="7"/>
  <c r="C146" i="7"/>
  <c r="C145" i="7"/>
  <c r="C144" i="7"/>
  <c r="C143" i="7"/>
  <c r="C142" i="7"/>
  <c r="C141" i="7"/>
  <c r="C140" i="7"/>
  <c r="C139" i="7"/>
  <c r="C138" i="7"/>
  <c r="C137" i="7"/>
  <c r="C136" i="7"/>
  <c r="C135" i="7"/>
  <c r="C134" i="7"/>
  <c r="C133" i="7"/>
  <c r="C132" i="7"/>
  <c r="C131" i="7"/>
  <c r="C130" i="7"/>
  <c r="C129" i="7"/>
  <c r="C128" i="7"/>
  <c r="C127" i="7"/>
  <c r="C126" i="7"/>
  <c r="C125" i="7"/>
  <c r="C124" i="7"/>
  <c r="C123" i="7"/>
  <c r="C122" i="7"/>
  <c r="C121" i="7"/>
  <c r="C120" i="7"/>
  <c r="C119" i="7"/>
  <c r="C118" i="7"/>
  <c r="C117" i="7"/>
  <c r="C116" i="7"/>
  <c r="C115" i="7"/>
  <c r="C114" i="7"/>
  <c r="C113" i="7"/>
  <c r="C112" i="7"/>
  <c r="C111" i="7"/>
  <c r="C110" i="7"/>
  <c r="C109" i="7"/>
  <c r="C108" i="7"/>
  <c r="C107" i="7"/>
  <c r="C106" i="7"/>
  <c r="C105" i="7"/>
  <c r="C104" i="7"/>
  <c r="C103" i="7"/>
  <c r="C102" i="7"/>
  <c r="C101" i="7"/>
  <c r="C100" i="7"/>
  <c r="C99" i="7"/>
  <c r="C98" i="7"/>
  <c r="C97" i="7"/>
  <c r="C96" i="7"/>
  <c r="C95" i="7"/>
  <c r="C94" i="7"/>
  <c r="C93" i="7"/>
  <c r="C92" i="7"/>
  <c r="C91" i="7"/>
  <c r="C90" i="7"/>
  <c r="C89" i="7"/>
  <c r="C88" i="7"/>
  <c r="C87" i="7"/>
  <c r="C86" i="7"/>
  <c r="C85" i="7"/>
  <c r="C84" i="7"/>
  <c r="C83" i="7"/>
  <c r="C82" i="7"/>
  <c r="C81" i="7"/>
  <c r="C80" i="7"/>
  <c r="C79" i="7"/>
  <c r="C78" i="7"/>
  <c r="C77" i="7"/>
  <c r="C76" i="7"/>
  <c r="C75" i="7"/>
  <c r="C74" i="7"/>
  <c r="C73" i="7"/>
  <c r="C72" i="7"/>
  <c r="C71" i="7"/>
  <c r="C70" i="7"/>
  <c r="C69" i="7"/>
  <c r="C68" i="7"/>
  <c r="C67" i="7"/>
  <c r="C66" i="7"/>
  <c r="C65" i="7"/>
  <c r="C64" i="7"/>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I6" i="7"/>
  <c r="H6" i="7"/>
  <c r="G6" i="7"/>
  <c r="F6" i="7"/>
  <c r="C6" i="7"/>
  <c r="B6" i="7"/>
  <c r="I2" i="7"/>
  <c r="H2" i="7"/>
  <c r="G2" i="7"/>
  <c r="F2" i="7"/>
  <c r="C2" i="7"/>
  <c r="C1" i="7"/>
  <c r="W3530" i="1"/>
  <c r="U3530" i="1" s="1"/>
  <c r="W3529" i="1"/>
  <c r="U3529" i="1" s="1"/>
  <c r="W3528" i="1"/>
  <c r="U3528" i="1" s="1"/>
  <c r="W3527" i="1"/>
  <c r="U3527" i="1" s="1"/>
  <c r="W3526" i="1"/>
  <c r="U3526" i="1" s="1"/>
  <c r="W3525" i="1"/>
  <c r="U3525" i="1" s="1"/>
  <c r="W3524" i="1"/>
  <c r="U3524" i="1" s="1"/>
  <c r="W3523" i="1"/>
  <c r="U3523" i="1" s="1"/>
  <c r="W3522" i="1"/>
  <c r="U3522" i="1" s="1"/>
  <c r="W3521" i="1"/>
  <c r="U3521" i="1" s="1"/>
  <c r="W3520" i="1"/>
  <c r="U3520" i="1" s="1"/>
  <c r="W3519" i="1"/>
  <c r="U3519" i="1" s="1"/>
  <c r="A3519" i="1"/>
  <c r="W3518" i="1"/>
  <c r="U3518" i="1" s="1"/>
  <c r="W3517" i="1"/>
  <c r="U3517" i="1" s="1"/>
  <c r="W3516" i="1"/>
  <c r="U3516" i="1" s="1"/>
  <c r="W3515" i="1"/>
  <c r="U3515" i="1" s="1"/>
  <c r="W3514" i="1"/>
  <c r="U3514" i="1" s="1"/>
  <c r="W3513" i="1"/>
  <c r="U3513" i="1" s="1"/>
  <c r="W3512" i="1"/>
  <c r="U3512" i="1" s="1"/>
  <c r="W3511" i="1"/>
  <c r="U3511" i="1" s="1"/>
  <c r="W3510" i="1"/>
  <c r="U3510" i="1" s="1"/>
  <c r="W3509" i="1"/>
  <c r="U3509" i="1" s="1"/>
  <c r="W3508" i="1"/>
  <c r="U3508" i="1" s="1"/>
  <c r="W3507" i="1"/>
  <c r="U3507" i="1" s="1"/>
  <c r="A3507" i="1"/>
  <c r="W3506" i="1"/>
  <c r="U3506" i="1" s="1"/>
  <c r="W3505" i="1"/>
  <c r="U3505" i="1" s="1"/>
  <c r="W3504" i="1"/>
  <c r="U3504" i="1" s="1"/>
  <c r="W3503" i="1"/>
  <c r="U3503" i="1" s="1"/>
  <c r="W3502" i="1"/>
  <c r="U3502" i="1" s="1"/>
  <c r="W3501" i="1"/>
  <c r="U3501" i="1" s="1"/>
  <c r="W3500" i="1"/>
  <c r="U3500" i="1" s="1"/>
  <c r="W3499" i="1"/>
  <c r="U3499" i="1" s="1"/>
  <c r="W3498" i="1"/>
  <c r="U3498" i="1" s="1"/>
  <c r="W3497" i="1"/>
  <c r="U3497" i="1" s="1"/>
  <c r="W3496" i="1"/>
  <c r="U3496" i="1" s="1"/>
  <c r="W3495" i="1"/>
  <c r="U3495" i="1" s="1"/>
  <c r="A3495" i="1"/>
  <c r="W3494" i="1"/>
  <c r="U3494" i="1" s="1"/>
  <c r="W3493" i="1"/>
  <c r="U3493" i="1" s="1"/>
  <c r="W3492" i="1"/>
  <c r="U3492" i="1" s="1"/>
  <c r="W3491" i="1"/>
  <c r="U3491" i="1" s="1"/>
  <c r="W3490" i="1"/>
  <c r="U3490" i="1" s="1"/>
  <c r="W3489" i="1"/>
  <c r="U3489" i="1" s="1"/>
  <c r="W3488" i="1"/>
  <c r="U3488" i="1" s="1"/>
  <c r="W3487" i="1"/>
  <c r="U3487" i="1" s="1"/>
  <c r="W3486" i="1"/>
  <c r="U3486" i="1" s="1"/>
  <c r="W3485" i="1"/>
  <c r="U3485" i="1" s="1"/>
  <c r="W3484" i="1"/>
  <c r="U3484" i="1" s="1"/>
  <c r="W3483" i="1"/>
  <c r="U3483" i="1" s="1"/>
  <c r="A3483" i="1"/>
  <c r="W3482" i="1"/>
  <c r="U3482" i="1" s="1"/>
  <c r="W3481" i="1"/>
  <c r="U3481" i="1" s="1"/>
  <c r="W3480" i="1"/>
  <c r="U3480" i="1" s="1"/>
  <c r="W3479" i="1"/>
  <c r="U3479" i="1" s="1"/>
  <c r="W3478" i="1"/>
  <c r="U3478" i="1" s="1"/>
  <c r="W3477" i="1"/>
  <c r="U3477" i="1" s="1"/>
  <c r="W3476" i="1"/>
  <c r="U3476" i="1" s="1"/>
  <c r="W3475" i="1"/>
  <c r="U3475" i="1" s="1"/>
  <c r="W3474" i="1"/>
  <c r="U3474" i="1" s="1"/>
  <c r="W3473" i="1"/>
  <c r="U3473" i="1" s="1"/>
  <c r="W3472" i="1"/>
  <c r="U3472" i="1" s="1"/>
  <c r="W3471" i="1"/>
  <c r="U3471" i="1" s="1"/>
  <c r="A3471" i="1"/>
  <c r="W3470" i="1"/>
  <c r="U3470" i="1" s="1"/>
  <c r="W3469" i="1"/>
  <c r="U3469" i="1" s="1"/>
  <c r="W3468" i="1"/>
  <c r="U3468" i="1" s="1"/>
  <c r="W3467" i="1"/>
  <c r="U3467" i="1" s="1"/>
  <c r="W3466" i="1"/>
  <c r="U3466" i="1" s="1"/>
  <c r="W3465" i="1"/>
  <c r="U3465" i="1" s="1"/>
  <c r="W3464" i="1"/>
  <c r="U3464" i="1" s="1"/>
  <c r="W3463" i="1"/>
  <c r="U3463" i="1" s="1"/>
  <c r="W3462" i="1"/>
  <c r="U3462" i="1" s="1"/>
  <c r="W3461" i="1"/>
  <c r="U3461" i="1" s="1"/>
  <c r="W3460" i="1"/>
  <c r="U3460" i="1" s="1"/>
  <c r="W3459" i="1"/>
  <c r="U3459" i="1" s="1"/>
  <c r="A3459" i="1"/>
  <c r="W3458" i="1"/>
  <c r="U3458" i="1" s="1"/>
  <c r="W3457" i="1"/>
  <c r="U3457" i="1" s="1"/>
  <c r="W3456" i="1"/>
  <c r="U3456" i="1" s="1"/>
  <c r="W3455" i="1"/>
  <c r="U3455" i="1" s="1"/>
  <c r="W3454" i="1"/>
  <c r="U3454" i="1" s="1"/>
  <c r="W3453" i="1"/>
  <c r="U3453" i="1" s="1"/>
  <c r="W3452" i="1"/>
  <c r="U3452" i="1" s="1"/>
  <c r="W3451" i="1"/>
  <c r="U3451" i="1" s="1"/>
  <c r="W3450" i="1"/>
  <c r="U3450" i="1" s="1"/>
  <c r="W3449" i="1"/>
  <c r="U3449" i="1" s="1"/>
  <c r="W3448" i="1"/>
  <c r="U3448" i="1" s="1"/>
  <c r="W3447" i="1"/>
  <c r="U3447" i="1" s="1"/>
  <c r="A3447" i="1"/>
  <c r="W3446" i="1"/>
  <c r="U3446" i="1" s="1"/>
  <c r="W3445" i="1"/>
  <c r="U3445" i="1" s="1"/>
  <c r="W3444" i="1"/>
  <c r="U3444" i="1" s="1"/>
  <c r="W3443" i="1"/>
  <c r="U3443" i="1" s="1"/>
  <c r="W3442" i="1"/>
  <c r="U3442" i="1" s="1"/>
  <c r="W3441" i="1"/>
  <c r="U3441" i="1" s="1"/>
  <c r="W3440" i="1"/>
  <c r="U3440" i="1" s="1"/>
  <c r="W3439" i="1"/>
  <c r="U3439" i="1" s="1"/>
  <c r="W3438" i="1"/>
  <c r="U3438" i="1" s="1"/>
  <c r="W3437" i="1"/>
  <c r="U3437" i="1" s="1"/>
  <c r="W3436" i="1"/>
  <c r="U3436" i="1" s="1"/>
  <c r="W3435" i="1"/>
  <c r="U3435" i="1" s="1"/>
  <c r="A3435" i="1"/>
  <c r="W3434" i="1"/>
  <c r="U3434" i="1" s="1"/>
  <c r="W3433" i="1"/>
  <c r="U3433" i="1" s="1"/>
  <c r="W3432" i="1"/>
  <c r="U3432" i="1" s="1"/>
  <c r="W3431" i="1"/>
  <c r="U3431" i="1" s="1"/>
  <c r="W3430" i="1"/>
  <c r="U3430" i="1" s="1"/>
  <c r="W3429" i="1"/>
  <c r="U3429" i="1" s="1"/>
  <c r="W3428" i="1"/>
  <c r="U3428" i="1" s="1"/>
  <c r="W3427" i="1"/>
  <c r="U3427" i="1" s="1"/>
  <c r="W3426" i="1"/>
  <c r="U3426" i="1" s="1"/>
  <c r="W3425" i="1"/>
  <c r="U3425" i="1" s="1"/>
  <c r="W3424" i="1"/>
  <c r="U3424" i="1" s="1"/>
  <c r="W3423" i="1"/>
  <c r="U3423" i="1" s="1"/>
  <c r="A3423" i="1"/>
  <c r="W3422" i="1"/>
  <c r="U3422" i="1" s="1"/>
  <c r="W3421" i="1"/>
  <c r="U3421" i="1" s="1"/>
  <c r="W3420" i="1"/>
  <c r="U3420" i="1" s="1"/>
  <c r="W3419" i="1"/>
  <c r="U3419" i="1" s="1"/>
  <c r="W3418" i="1"/>
  <c r="U3418" i="1" s="1"/>
  <c r="W3417" i="1"/>
  <c r="U3417" i="1" s="1"/>
  <c r="W3416" i="1"/>
  <c r="U3416" i="1" s="1"/>
  <c r="W3415" i="1"/>
  <c r="U3415" i="1" s="1"/>
  <c r="W3414" i="1"/>
  <c r="U3414" i="1" s="1"/>
  <c r="W3413" i="1"/>
  <c r="U3413" i="1" s="1"/>
  <c r="W3412" i="1"/>
  <c r="U3412" i="1" s="1"/>
  <c r="W3411" i="1"/>
  <c r="U3411" i="1" s="1"/>
  <c r="A3411" i="1"/>
  <c r="W3410" i="1"/>
  <c r="U3410" i="1" s="1"/>
  <c r="W3409" i="1"/>
  <c r="U3409" i="1" s="1"/>
  <c r="W3408" i="1"/>
  <c r="U3408" i="1" s="1"/>
  <c r="W3407" i="1"/>
  <c r="U3407" i="1" s="1"/>
  <c r="W3406" i="1"/>
  <c r="U3406" i="1" s="1"/>
  <c r="W3405" i="1"/>
  <c r="U3405" i="1" s="1"/>
  <c r="W3404" i="1"/>
  <c r="U3404" i="1" s="1"/>
  <c r="W3403" i="1"/>
  <c r="U3403" i="1" s="1"/>
  <c r="W3402" i="1"/>
  <c r="U3402" i="1" s="1"/>
  <c r="W3401" i="1"/>
  <c r="U3401" i="1" s="1"/>
  <c r="W3400" i="1"/>
  <c r="U3400" i="1" s="1"/>
  <c r="W3399" i="1"/>
  <c r="U3399" i="1" s="1"/>
  <c r="A3399" i="1"/>
  <c r="W3398" i="1"/>
  <c r="U3398" i="1" s="1"/>
  <c r="W3397" i="1"/>
  <c r="U3397" i="1" s="1"/>
  <c r="W3396" i="1"/>
  <c r="U3396" i="1" s="1"/>
  <c r="W3395" i="1"/>
  <c r="U3395" i="1" s="1"/>
  <c r="W3394" i="1"/>
  <c r="U3394" i="1" s="1"/>
  <c r="W3393" i="1"/>
  <c r="U3393" i="1" s="1"/>
  <c r="W3392" i="1"/>
  <c r="U3392" i="1" s="1"/>
  <c r="W3391" i="1"/>
  <c r="U3391" i="1" s="1"/>
  <c r="W3390" i="1"/>
  <c r="U3390" i="1" s="1"/>
  <c r="W3389" i="1"/>
  <c r="U3389" i="1" s="1"/>
  <c r="W3388" i="1"/>
  <c r="U3388" i="1" s="1"/>
  <c r="W3387" i="1"/>
  <c r="U3387" i="1" s="1"/>
  <c r="A3387" i="1"/>
  <c r="W3386" i="1"/>
  <c r="U3386" i="1" s="1"/>
  <c r="W3385" i="1"/>
  <c r="U3385" i="1" s="1"/>
  <c r="W3384" i="1"/>
  <c r="U3384" i="1" s="1"/>
  <c r="W3383" i="1"/>
  <c r="U3383" i="1" s="1"/>
  <c r="W3382" i="1"/>
  <c r="U3382" i="1" s="1"/>
  <c r="W3381" i="1"/>
  <c r="U3381" i="1" s="1"/>
  <c r="W3380" i="1"/>
  <c r="U3380" i="1" s="1"/>
  <c r="W3379" i="1"/>
  <c r="U3379" i="1" s="1"/>
  <c r="W3378" i="1"/>
  <c r="U3378" i="1" s="1"/>
  <c r="W3377" i="1"/>
  <c r="U3377" i="1" s="1"/>
  <c r="W3376" i="1"/>
  <c r="U3376" i="1" s="1"/>
  <c r="W3375" i="1"/>
  <c r="U3375" i="1" s="1"/>
  <c r="A3375" i="1"/>
  <c r="W3374" i="1"/>
  <c r="U3374" i="1" s="1"/>
  <c r="W3373" i="1"/>
  <c r="U3373" i="1" s="1"/>
  <c r="W3372" i="1"/>
  <c r="U3372" i="1" s="1"/>
  <c r="W3371" i="1"/>
  <c r="U3371" i="1" s="1"/>
  <c r="W3370" i="1"/>
  <c r="U3370" i="1" s="1"/>
  <c r="W3369" i="1"/>
  <c r="U3369" i="1" s="1"/>
  <c r="W3368" i="1"/>
  <c r="U3368" i="1" s="1"/>
  <c r="W3367" i="1"/>
  <c r="U3367" i="1" s="1"/>
  <c r="W3366" i="1"/>
  <c r="U3366" i="1" s="1"/>
  <c r="W3365" i="1"/>
  <c r="U3365" i="1" s="1"/>
  <c r="W3364" i="1"/>
  <c r="U3364" i="1" s="1"/>
  <c r="W3363" i="1"/>
  <c r="U3363" i="1" s="1"/>
  <c r="A3363" i="1"/>
  <c r="W3362" i="1"/>
  <c r="U3362" i="1" s="1"/>
  <c r="W3361" i="1"/>
  <c r="U3361" i="1" s="1"/>
  <c r="W3360" i="1"/>
  <c r="U3360" i="1" s="1"/>
  <c r="W3359" i="1"/>
  <c r="U3359" i="1" s="1"/>
  <c r="W3358" i="1"/>
  <c r="U3358" i="1" s="1"/>
  <c r="W3357" i="1"/>
  <c r="U3357" i="1" s="1"/>
  <c r="W3356" i="1"/>
  <c r="U3356" i="1" s="1"/>
  <c r="W3355" i="1"/>
  <c r="U3355" i="1" s="1"/>
  <c r="W3354" i="1"/>
  <c r="U3354" i="1" s="1"/>
  <c r="W3353" i="1"/>
  <c r="U3353" i="1" s="1"/>
  <c r="W3352" i="1"/>
  <c r="U3352" i="1" s="1"/>
  <c r="W3351" i="1"/>
  <c r="U3351" i="1" s="1"/>
  <c r="A3351" i="1"/>
  <c r="W3350" i="1"/>
  <c r="U3350" i="1" s="1"/>
  <c r="W3349" i="1"/>
  <c r="U3349" i="1" s="1"/>
  <c r="W3348" i="1"/>
  <c r="U3348" i="1" s="1"/>
  <c r="W3347" i="1"/>
  <c r="U3347" i="1" s="1"/>
  <c r="W3346" i="1"/>
  <c r="U3346" i="1" s="1"/>
  <c r="W3345" i="1"/>
  <c r="U3345" i="1" s="1"/>
  <c r="W3344" i="1"/>
  <c r="U3344" i="1" s="1"/>
  <c r="W3343" i="1"/>
  <c r="U3343" i="1" s="1"/>
  <c r="W3342" i="1"/>
  <c r="U3342" i="1" s="1"/>
  <c r="W3341" i="1"/>
  <c r="U3341" i="1" s="1"/>
  <c r="W3340" i="1"/>
  <c r="U3340" i="1" s="1"/>
  <c r="W3339" i="1"/>
  <c r="U3339" i="1" s="1"/>
  <c r="A3339" i="1"/>
  <c r="W3338" i="1"/>
  <c r="U3338" i="1" s="1"/>
  <c r="W3337" i="1"/>
  <c r="U3337" i="1" s="1"/>
  <c r="W3336" i="1"/>
  <c r="U3336" i="1" s="1"/>
  <c r="W3335" i="1"/>
  <c r="U3335" i="1" s="1"/>
  <c r="W3334" i="1"/>
  <c r="U3334" i="1" s="1"/>
  <c r="W3333" i="1"/>
  <c r="U3333" i="1" s="1"/>
  <c r="W3332" i="1"/>
  <c r="U3332" i="1" s="1"/>
  <c r="W3331" i="1"/>
  <c r="U3331" i="1" s="1"/>
  <c r="W3330" i="1"/>
  <c r="U3330" i="1" s="1"/>
  <c r="W3329" i="1"/>
  <c r="U3329" i="1" s="1"/>
  <c r="W3328" i="1"/>
  <c r="U3328" i="1" s="1"/>
  <c r="W3327" i="1"/>
  <c r="U3327" i="1" s="1"/>
  <c r="A3327" i="1"/>
  <c r="W3326" i="1"/>
  <c r="U3326" i="1" s="1"/>
  <c r="W3325" i="1"/>
  <c r="U3325" i="1" s="1"/>
  <c r="W3324" i="1"/>
  <c r="U3324" i="1" s="1"/>
  <c r="W3323" i="1"/>
  <c r="U3323" i="1" s="1"/>
  <c r="W3322" i="1"/>
  <c r="U3322" i="1" s="1"/>
  <c r="W3321" i="1"/>
  <c r="U3321" i="1" s="1"/>
  <c r="W3320" i="1"/>
  <c r="U3320" i="1" s="1"/>
  <c r="W3319" i="1"/>
  <c r="U3319" i="1" s="1"/>
  <c r="W3318" i="1"/>
  <c r="U3318" i="1" s="1"/>
  <c r="W3317" i="1"/>
  <c r="U3317" i="1" s="1"/>
  <c r="W3316" i="1"/>
  <c r="U3316" i="1" s="1"/>
  <c r="W3315" i="1"/>
  <c r="U3315" i="1" s="1"/>
  <c r="A3315" i="1"/>
  <c r="W3314" i="1"/>
  <c r="U3314" i="1" s="1"/>
  <c r="W3313" i="1"/>
  <c r="U3313" i="1" s="1"/>
  <c r="W3312" i="1"/>
  <c r="U3312" i="1" s="1"/>
  <c r="W3311" i="1"/>
  <c r="U3311" i="1" s="1"/>
  <c r="W3310" i="1"/>
  <c r="U3310" i="1" s="1"/>
  <c r="W3309" i="1"/>
  <c r="U3309" i="1" s="1"/>
  <c r="W3308" i="1"/>
  <c r="U3308" i="1" s="1"/>
  <c r="W3307" i="1"/>
  <c r="U3307" i="1" s="1"/>
  <c r="W3306" i="1"/>
  <c r="U3306" i="1" s="1"/>
  <c r="W3305" i="1"/>
  <c r="U3305" i="1" s="1"/>
  <c r="W3304" i="1"/>
  <c r="U3304" i="1" s="1"/>
  <c r="W3303" i="1"/>
  <c r="U3303" i="1" s="1"/>
  <c r="A3303" i="1"/>
  <c r="W3302" i="1"/>
  <c r="U3302" i="1" s="1"/>
  <c r="W3301" i="1"/>
  <c r="U3301" i="1" s="1"/>
  <c r="W3300" i="1"/>
  <c r="U3300" i="1" s="1"/>
  <c r="W3299" i="1"/>
  <c r="U3299" i="1" s="1"/>
  <c r="W3298" i="1"/>
  <c r="U3298" i="1" s="1"/>
  <c r="W3297" i="1"/>
  <c r="U3297" i="1" s="1"/>
  <c r="W3296" i="1"/>
  <c r="U3296" i="1" s="1"/>
  <c r="W3295" i="1"/>
  <c r="U3295" i="1" s="1"/>
  <c r="W3294" i="1"/>
  <c r="U3294" i="1" s="1"/>
  <c r="W3293" i="1"/>
  <c r="U3293" i="1" s="1"/>
  <c r="W3292" i="1"/>
  <c r="U3292" i="1" s="1"/>
  <c r="W3291" i="1"/>
  <c r="U3291" i="1" s="1"/>
  <c r="A3291" i="1"/>
  <c r="W3290" i="1"/>
  <c r="U3290" i="1" s="1"/>
  <c r="W3289" i="1"/>
  <c r="U3289" i="1" s="1"/>
  <c r="W3288" i="1"/>
  <c r="U3288" i="1" s="1"/>
  <c r="W3287" i="1"/>
  <c r="U3287" i="1" s="1"/>
  <c r="W3286" i="1"/>
  <c r="U3286" i="1" s="1"/>
  <c r="W3285" i="1"/>
  <c r="U3285" i="1" s="1"/>
  <c r="W3284" i="1"/>
  <c r="U3284" i="1" s="1"/>
  <c r="W3283" i="1"/>
  <c r="U3283" i="1" s="1"/>
  <c r="W3282" i="1"/>
  <c r="U3282" i="1" s="1"/>
  <c r="W3281" i="1"/>
  <c r="U3281" i="1" s="1"/>
  <c r="W3280" i="1"/>
  <c r="U3280" i="1" s="1"/>
  <c r="W3279" i="1"/>
  <c r="U3279" i="1" s="1"/>
  <c r="A3279" i="1"/>
  <c r="W3278" i="1"/>
  <c r="U3278" i="1" s="1"/>
  <c r="W3277" i="1"/>
  <c r="U3277" i="1" s="1"/>
  <c r="W3276" i="1"/>
  <c r="U3276" i="1" s="1"/>
  <c r="W3275" i="1"/>
  <c r="U3275" i="1" s="1"/>
  <c r="W3274" i="1"/>
  <c r="U3274" i="1" s="1"/>
  <c r="W3273" i="1"/>
  <c r="U3273" i="1" s="1"/>
  <c r="W3272" i="1"/>
  <c r="U3272" i="1" s="1"/>
  <c r="W3271" i="1"/>
  <c r="U3271" i="1" s="1"/>
  <c r="W3270" i="1"/>
  <c r="U3270" i="1" s="1"/>
  <c r="W3269" i="1"/>
  <c r="U3269" i="1" s="1"/>
  <c r="W3268" i="1"/>
  <c r="U3268" i="1" s="1"/>
  <c r="W3267" i="1"/>
  <c r="U3267" i="1" s="1"/>
  <c r="A3267" i="1"/>
  <c r="W3266" i="1"/>
  <c r="U3266" i="1" s="1"/>
  <c r="W3265" i="1"/>
  <c r="U3265" i="1" s="1"/>
  <c r="W3264" i="1"/>
  <c r="U3264" i="1" s="1"/>
  <c r="W3263" i="1"/>
  <c r="U3263" i="1" s="1"/>
  <c r="W3262" i="1"/>
  <c r="U3262" i="1" s="1"/>
  <c r="W3261" i="1"/>
  <c r="U3261" i="1" s="1"/>
  <c r="W3260" i="1"/>
  <c r="U3260" i="1" s="1"/>
  <c r="W3259" i="1"/>
  <c r="U3259" i="1" s="1"/>
  <c r="W3258" i="1"/>
  <c r="U3258" i="1" s="1"/>
  <c r="W3257" i="1"/>
  <c r="U3257" i="1" s="1"/>
  <c r="W3256" i="1"/>
  <c r="U3256" i="1" s="1"/>
  <c r="W3255" i="1"/>
  <c r="U3255" i="1" s="1"/>
  <c r="A3255" i="1"/>
  <c r="W3254" i="1"/>
  <c r="U3254" i="1" s="1"/>
  <c r="W3253" i="1"/>
  <c r="U3253" i="1" s="1"/>
  <c r="W3252" i="1"/>
  <c r="U3252" i="1" s="1"/>
  <c r="W3251" i="1"/>
  <c r="U3251" i="1" s="1"/>
  <c r="W3250" i="1"/>
  <c r="U3250" i="1" s="1"/>
  <c r="W3249" i="1"/>
  <c r="U3249" i="1" s="1"/>
  <c r="W3248" i="1"/>
  <c r="U3248" i="1" s="1"/>
  <c r="W3247" i="1"/>
  <c r="U3247" i="1" s="1"/>
  <c r="W3246" i="1"/>
  <c r="U3246" i="1" s="1"/>
  <c r="W3245" i="1"/>
  <c r="U3245" i="1" s="1"/>
  <c r="W3244" i="1"/>
  <c r="U3244" i="1" s="1"/>
  <c r="W3243" i="1"/>
  <c r="U3243" i="1" s="1"/>
  <c r="A3243" i="1"/>
  <c r="W3242" i="1"/>
  <c r="U3242" i="1" s="1"/>
  <c r="W3241" i="1"/>
  <c r="U3241" i="1" s="1"/>
  <c r="W3240" i="1"/>
  <c r="U3240" i="1" s="1"/>
  <c r="W3239" i="1"/>
  <c r="U3239" i="1" s="1"/>
  <c r="W3238" i="1"/>
  <c r="U3238" i="1" s="1"/>
  <c r="W3237" i="1"/>
  <c r="U3237" i="1" s="1"/>
  <c r="W3236" i="1"/>
  <c r="U3236" i="1" s="1"/>
  <c r="W3235" i="1"/>
  <c r="U3235" i="1" s="1"/>
  <c r="W3234" i="1"/>
  <c r="U3234" i="1" s="1"/>
  <c r="W3233" i="1"/>
  <c r="U3233" i="1" s="1"/>
  <c r="W3232" i="1"/>
  <c r="U3232" i="1" s="1"/>
  <c r="W3231" i="1"/>
  <c r="U3231" i="1" s="1"/>
  <c r="A3231" i="1"/>
  <c r="W3230" i="1"/>
  <c r="U3230" i="1" s="1"/>
  <c r="W3229" i="1"/>
  <c r="U3229" i="1" s="1"/>
  <c r="W3228" i="1"/>
  <c r="U3228" i="1" s="1"/>
  <c r="W3227" i="1"/>
  <c r="U3227" i="1" s="1"/>
  <c r="W3226" i="1"/>
  <c r="U3226" i="1" s="1"/>
  <c r="W3225" i="1"/>
  <c r="U3225" i="1" s="1"/>
  <c r="W3224" i="1"/>
  <c r="U3224" i="1" s="1"/>
  <c r="W3223" i="1"/>
  <c r="U3223" i="1" s="1"/>
  <c r="W3222" i="1"/>
  <c r="U3222" i="1" s="1"/>
  <c r="W3221" i="1"/>
  <c r="U3221" i="1" s="1"/>
  <c r="W3220" i="1"/>
  <c r="U3220" i="1" s="1"/>
  <c r="W3219" i="1"/>
  <c r="U3219" i="1" s="1"/>
  <c r="A3219" i="1"/>
  <c r="W3218" i="1"/>
  <c r="U3218" i="1" s="1"/>
  <c r="W3217" i="1"/>
  <c r="U3217" i="1" s="1"/>
  <c r="W3216" i="1"/>
  <c r="U3216" i="1" s="1"/>
  <c r="W3215" i="1"/>
  <c r="U3215" i="1" s="1"/>
  <c r="W3214" i="1"/>
  <c r="U3214" i="1" s="1"/>
  <c r="W3213" i="1"/>
  <c r="U3213" i="1" s="1"/>
  <c r="W3212" i="1"/>
  <c r="U3212" i="1" s="1"/>
  <c r="W3211" i="1"/>
  <c r="U3211" i="1" s="1"/>
  <c r="W3210" i="1"/>
  <c r="U3210" i="1" s="1"/>
  <c r="W3209" i="1"/>
  <c r="U3209" i="1" s="1"/>
  <c r="W3208" i="1"/>
  <c r="U3208" i="1" s="1"/>
  <c r="W3207" i="1"/>
  <c r="U3207" i="1" s="1"/>
  <c r="A3207" i="1"/>
  <c r="W3206" i="1"/>
  <c r="U3206" i="1" s="1"/>
  <c r="W3205" i="1"/>
  <c r="U3205" i="1" s="1"/>
  <c r="W3204" i="1"/>
  <c r="U3204" i="1" s="1"/>
  <c r="W3203" i="1"/>
  <c r="U3203" i="1" s="1"/>
  <c r="W3202" i="1"/>
  <c r="U3202" i="1" s="1"/>
  <c r="W3201" i="1"/>
  <c r="U3201" i="1" s="1"/>
  <c r="W3200" i="1"/>
  <c r="U3200" i="1" s="1"/>
  <c r="W3199" i="1"/>
  <c r="U3199" i="1" s="1"/>
  <c r="W3198" i="1"/>
  <c r="U3198" i="1" s="1"/>
  <c r="W3197" i="1"/>
  <c r="U3197" i="1" s="1"/>
  <c r="W3196" i="1"/>
  <c r="U3196" i="1" s="1"/>
  <c r="W3195" i="1"/>
  <c r="U3195" i="1" s="1"/>
  <c r="A3195" i="1"/>
  <c r="W3194" i="1"/>
  <c r="U3194" i="1" s="1"/>
  <c r="W3193" i="1"/>
  <c r="U3193" i="1" s="1"/>
  <c r="W3192" i="1"/>
  <c r="U3192" i="1" s="1"/>
  <c r="W3191" i="1"/>
  <c r="U3191" i="1" s="1"/>
  <c r="W3190" i="1"/>
  <c r="U3190" i="1" s="1"/>
  <c r="W3189" i="1"/>
  <c r="U3189" i="1" s="1"/>
  <c r="W3188" i="1"/>
  <c r="U3188" i="1" s="1"/>
  <c r="W3187" i="1"/>
  <c r="U3187" i="1" s="1"/>
  <c r="W3186" i="1"/>
  <c r="U3186" i="1" s="1"/>
  <c r="W3185" i="1"/>
  <c r="U3185" i="1" s="1"/>
  <c r="W3184" i="1"/>
  <c r="U3184" i="1" s="1"/>
  <c r="W3183" i="1"/>
  <c r="U3183" i="1" s="1"/>
  <c r="A3183" i="1"/>
  <c r="W3182" i="1"/>
  <c r="U3182" i="1" s="1"/>
  <c r="W3181" i="1"/>
  <c r="U3181" i="1" s="1"/>
  <c r="W3180" i="1"/>
  <c r="U3180" i="1" s="1"/>
  <c r="W3179" i="1"/>
  <c r="U3179" i="1" s="1"/>
  <c r="W3178" i="1"/>
  <c r="U3178" i="1" s="1"/>
  <c r="W3177" i="1"/>
  <c r="U3177" i="1" s="1"/>
  <c r="W3176" i="1"/>
  <c r="U3176" i="1" s="1"/>
  <c r="W3175" i="1"/>
  <c r="U3175" i="1" s="1"/>
  <c r="W3174" i="1"/>
  <c r="U3174" i="1" s="1"/>
  <c r="W3173" i="1"/>
  <c r="U3173" i="1" s="1"/>
  <c r="W3172" i="1"/>
  <c r="U3172" i="1" s="1"/>
  <c r="W3171" i="1"/>
  <c r="U3171" i="1" s="1"/>
  <c r="A3171" i="1"/>
  <c r="W3170" i="1"/>
  <c r="U3170" i="1" s="1"/>
  <c r="W3169" i="1"/>
  <c r="U3169" i="1" s="1"/>
  <c r="W3168" i="1"/>
  <c r="U3168" i="1" s="1"/>
  <c r="W3167" i="1"/>
  <c r="U3167" i="1" s="1"/>
  <c r="W3166" i="1"/>
  <c r="U3166" i="1" s="1"/>
  <c r="W3165" i="1"/>
  <c r="U3165" i="1" s="1"/>
  <c r="W3164" i="1"/>
  <c r="U3164" i="1" s="1"/>
  <c r="W3163" i="1"/>
  <c r="U3163" i="1" s="1"/>
  <c r="W3162" i="1"/>
  <c r="U3162" i="1" s="1"/>
  <c r="W3161" i="1"/>
  <c r="U3161" i="1" s="1"/>
  <c r="W3160" i="1"/>
  <c r="U3160" i="1" s="1"/>
  <c r="W3159" i="1"/>
  <c r="U3159" i="1" s="1"/>
  <c r="A3159" i="1"/>
  <c r="W3158" i="1"/>
  <c r="U3158" i="1" s="1"/>
  <c r="W3157" i="1"/>
  <c r="U3157" i="1" s="1"/>
  <c r="W3156" i="1"/>
  <c r="U3156" i="1" s="1"/>
  <c r="W3155" i="1"/>
  <c r="U3155" i="1" s="1"/>
  <c r="W3154" i="1"/>
  <c r="U3154" i="1" s="1"/>
  <c r="W3153" i="1"/>
  <c r="U3153" i="1" s="1"/>
  <c r="W3152" i="1"/>
  <c r="U3152" i="1" s="1"/>
  <c r="W3151" i="1"/>
  <c r="U3151" i="1" s="1"/>
  <c r="W3150" i="1"/>
  <c r="U3150" i="1" s="1"/>
  <c r="W3149" i="1"/>
  <c r="U3149" i="1" s="1"/>
  <c r="W3148" i="1"/>
  <c r="U3148" i="1" s="1"/>
  <c r="W3147" i="1"/>
  <c r="U3147" i="1" s="1"/>
  <c r="A3147" i="1"/>
  <c r="W3146" i="1"/>
  <c r="U3146" i="1" s="1"/>
  <c r="W3145" i="1"/>
  <c r="U3145" i="1" s="1"/>
  <c r="W3144" i="1"/>
  <c r="U3144" i="1" s="1"/>
  <c r="W3143" i="1"/>
  <c r="U3143" i="1" s="1"/>
  <c r="W3142" i="1"/>
  <c r="U3142" i="1" s="1"/>
  <c r="W3141" i="1"/>
  <c r="U3141" i="1" s="1"/>
  <c r="W3140" i="1"/>
  <c r="U3140" i="1" s="1"/>
  <c r="W3139" i="1"/>
  <c r="U3139" i="1" s="1"/>
  <c r="W3138" i="1"/>
  <c r="U3138" i="1" s="1"/>
  <c r="W3137" i="1"/>
  <c r="U3137" i="1" s="1"/>
  <c r="W3136" i="1"/>
  <c r="U3136" i="1" s="1"/>
  <c r="W3135" i="1"/>
  <c r="U3135" i="1" s="1"/>
  <c r="A3135" i="1"/>
  <c r="W3134" i="1"/>
  <c r="U3134" i="1" s="1"/>
  <c r="W3133" i="1"/>
  <c r="U3133" i="1" s="1"/>
  <c r="W3132" i="1"/>
  <c r="U3132" i="1" s="1"/>
  <c r="W3131" i="1"/>
  <c r="U3131" i="1" s="1"/>
  <c r="W3130" i="1"/>
  <c r="U3130" i="1" s="1"/>
  <c r="W3129" i="1"/>
  <c r="U3129" i="1" s="1"/>
  <c r="W3128" i="1"/>
  <c r="U3128" i="1" s="1"/>
  <c r="W3127" i="1"/>
  <c r="U3127" i="1" s="1"/>
  <c r="W3126" i="1"/>
  <c r="U3126" i="1" s="1"/>
  <c r="W3125" i="1"/>
  <c r="U3125" i="1" s="1"/>
  <c r="W3124" i="1"/>
  <c r="U3124" i="1" s="1"/>
  <c r="W3123" i="1"/>
  <c r="U3123" i="1" s="1"/>
  <c r="A3123" i="1"/>
  <c r="W3122" i="1"/>
  <c r="U3122" i="1" s="1"/>
  <c r="W3121" i="1"/>
  <c r="U3121" i="1" s="1"/>
  <c r="W3120" i="1"/>
  <c r="U3120" i="1" s="1"/>
  <c r="W3119" i="1"/>
  <c r="U3119" i="1" s="1"/>
  <c r="W3118" i="1"/>
  <c r="U3118" i="1" s="1"/>
  <c r="W3117" i="1"/>
  <c r="U3117" i="1" s="1"/>
  <c r="W3116" i="1"/>
  <c r="U3116" i="1" s="1"/>
  <c r="W3115" i="1"/>
  <c r="U3115" i="1" s="1"/>
  <c r="W3114" i="1"/>
  <c r="U3114" i="1" s="1"/>
  <c r="W3113" i="1"/>
  <c r="U3113" i="1" s="1"/>
  <c r="W3112" i="1"/>
  <c r="U3112" i="1" s="1"/>
  <c r="W3111" i="1"/>
  <c r="U3111" i="1" s="1"/>
  <c r="A3111" i="1"/>
  <c r="W3110" i="1"/>
  <c r="U3110" i="1" s="1"/>
  <c r="W3109" i="1"/>
  <c r="U3109" i="1" s="1"/>
  <c r="W3108" i="1"/>
  <c r="U3108" i="1" s="1"/>
  <c r="W3107" i="1"/>
  <c r="U3107" i="1" s="1"/>
  <c r="W3106" i="1"/>
  <c r="U3106" i="1" s="1"/>
  <c r="W3105" i="1"/>
  <c r="U3105" i="1" s="1"/>
  <c r="W3104" i="1"/>
  <c r="U3104" i="1" s="1"/>
  <c r="W3103" i="1"/>
  <c r="U3103" i="1" s="1"/>
  <c r="W3102" i="1"/>
  <c r="U3102" i="1" s="1"/>
  <c r="W3101" i="1"/>
  <c r="U3101" i="1" s="1"/>
  <c r="W3100" i="1"/>
  <c r="U3100" i="1" s="1"/>
  <c r="W3099" i="1"/>
  <c r="U3099" i="1" s="1"/>
  <c r="A3099" i="1"/>
  <c r="W3098" i="1"/>
  <c r="U3098" i="1" s="1"/>
  <c r="W3097" i="1"/>
  <c r="U3097" i="1" s="1"/>
  <c r="W3096" i="1"/>
  <c r="U3096" i="1" s="1"/>
  <c r="W3095" i="1"/>
  <c r="U3095" i="1" s="1"/>
  <c r="W3094" i="1"/>
  <c r="U3094" i="1" s="1"/>
  <c r="W3093" i="1"/>
  <c r="U3093" i="1" s="1"/>
  <c r="W3092" i="1"/>
  <c r="U3092" i="1" s="1"/>
  <c r="W3091" i="1"/>
  <c r="U3091" i="1" s="1"/>
  <c r="W3090" i="1"/>
  <c r="U3090" i="1" s="1"/>
  <c r="W3089" i="1"/>
  <c r="U3089" i="1" s="1"/>
  <c r="W3088" i="1"/>
  <c r="U3088" i="1" s="1"/>
  <c r="W3087" i="1"/>
  <c r="U3087" i="1" s="1"/>
  <c r="A3087" i="1"/>
  <c r="W3086" i="1"/>
  <c r="U3086" i="1" s="1"/>
  <c r="W3085" i="1"/>
  <c r="U3085" i="1" s="1"/>
  <c r="W3084" i="1"/>
  <c r="U3084" i="1" s="1"/>
  <c r="W3083" i="1"/>
  <c r="U3083" i="1" s="1"/>
  <c r="W3082" i="1"/>
  <c r="U3082" i="1" s="1"/>
  <c r="W3081" i="1"/>
  <c r="U3081" i="1" s="1"/>
  <c r="W3080" i="1"/>
  <c r="U3080" i="1" s="1"/>
  <c r="W3079" i="1"/>
  <c r="U3079" i="1" s="1"/>
  <c r="W3078" i="1"/>
  <c r="U3078" i="1" s="1"/>
  <c r="W3077" i="1"/>
  <c r="U3077" i="1" s="1"/>
  <c r="W3076" i="1"/>
  <c r="U3076" i="1" s="1"/>
  <c r="W3075" i="1"/>
  <c r="U3075" i="1" s="1"/>
  <c r="A3075" i="1"/>
  <c r="W3074" i="1"/>
  <c r="U3074" i="1" s="1"/>
  <c r="W3073" i="1"/>
  <c r="U3073" i="1" s="1"/>
  <c r="W3072" i="1"/>
  <c r="U3072" i="1" s="1"/>
  <c r="W3071" i="1"/>
  <c r="U3071" i="1" s="1"/>
  <c r="W3070" i="1"/>
  <c r="U3070" i="1" s="1"/>
  <c r="W3069" i="1"/>
  <c r="U3069" i="1" s="1"/>
  <c r="W3068" i="1"/>
  <c r="U3068" i="1" s="1"/>
  <c r="W3067" i="1"/>
  <c r="U3067" i="1" s="1"/>
  <c r="W3066" i="1"/>
  <c r="U3066" i="1" s="1"/>
  <c r="W3065" i="1"/>
  <c r="U3065" i="1" s="1"/>
  <c r="W3064" i="1"/>
  <c r="U3064" i="1" s="1"/>
  <c r="W3063" i="1"/>
  <c r="U3063" i="1" s="1"/>
  <c r="A3063" i="1"/>
  <c r="W3062" i="1"/>
  <c r="U3062" i="1" s="1"/>
  <c r="W3061" i="1"/>
  <c r="U3061" i="1" s="1"/>
  <c r="W3060" i="1"/>
  <c r="U3060" i="1" s="1"/>
  <c r="W3059" i="1"/>
  <c r="U3059" i="1" s="1"/>
  <c r="W3058" i="1"/>
  <c r="U3058" i="1" s="1"/>
  <c r="W3057" i="1"/>
  <c r="U3057" i="1" s="1"/>
  <c r="W3056" i="1"/>
  <c r="U3056" i="1" s="1"/>
  <c r="W3055" i="1"/>
  <c r="U3055" i="1" s="1"/>
  <c r="W3054" i="1"/>
  <c r="U3054" i="1" s="1"/>
  <c r="W3053" i="1"/>
  <c r="U3053" i="1" s="1"/>
  <c r="W3052" i="1"/>
  <c r="U3052" i="1" s="1"/>
  <c r="W3051" i="1"/>
  <c r="U3051" i="1" s="1"/>
  <c r="A3051" i="1"/>
  <c r="W3050" i="1"/>
  <c r="U3050" i="1" s="1"/>
  <c r="W3049" i="1"/>
  <c r="U3049" i="1" s="1"/>
  <c r="W3048" i="1"/>
  <c r="U3048" i="1" s="1"/>
  <c r="W3047" i="1"/>
  <c r="U3047" i="1" s="1"/>
  <c r="W3046" i="1"/>
  <c r="U3046" i="1" s="1"/>
  <c r="W3045" i="1"/>
  <c r="U3045" i="1" s="1"/>
  <c r="W3044" i="1"/>
  <c r="U3044" i="1" s="1"/>
  <c r="W3043" i="1"/>
  <c r="U3043" i="1" s="1"/>
  <c r="W3042" i="1"/>
  <c r="U3042" i="1" s="1"/>
  <c r="W3041" i="1"/>
  <c r="U3041" i="1" s="1"/>
  <c r="W3040" i="1"/>
  <c r="U3040" i="1" s="1"/>
  <c r="W3039" i="1"/>
  <c r="U3039" i="1" s="1"/>
  <c r="A3039" i="1"/>
  <c r="W3038" i="1"/>
  <c r="U3038" i="1" s="1"/>
  <c r="W3037" i="1"/>
  <c r="U3037" i="1" s="1"/>
  <c r="W3036" i="1"/>
  <c r="U3036" i="1" s="1"/>
  <c r="W3035" i="1"/>
  <c r="U3035" i="1" s="1"/>
  <c r="W3034" i="1"/>
  <c r="U3034" i="1" s="1"/>
  <c r="W3033" i="1"/>
  <c r="U3033" i="1" s="1"/>
  <c r="W3032" i="1"/>
  <c r="U3032" i="1" s="1"/>
  <c r="W3031" i="1"/>
  <c r="U3031" i="1" s="1"/>
  <c r="W3030" i="1"/>
  <c r="U3030" i="1" s="1"/>
  <c r="W3029" i="1"/>
  <c r="U3029" i="1" s="1"/>
  <c r="W3028" i="1"/>
  <c r="U3028" i="1" s="1"/>
  <c r="W3027" i="1"/>
  <c r="U3027" i="1" s="1"/>
  <c r="A3027" i="1"/>
  <c r="W3026" i="1"/>
  <c r="U3026" i="1" s="1"/>
  <c r="W3025" i="1"/>
  <c r="U3025" i="1" s="1"/>
  <c r="W3024" i="1"/>
  <c r="U3024" i="1" s="1"/>
  <c r="W3023" i="1"/>
  <c r="U3023" i="1" s="1"/>
  <c r="W3022" i="1"/>
  <c r="U3022" i="1" s="1"/>
  <c r="W3021" i="1"/>
  <c r="U3021" i="1" s="1"/>
  <c r="W3020" i="1"/>
  <c r="U3020" i="1" s="1"/>
  <c r="W3019" i="1"/>
  <c r="U3019" i="1" s="1"/>
  <c r="W3018" i="1"/>
  <c r="U3018" i="1" s="1"/>
  <c r="W3017" i="1"/>
  <c r="U3017" i="1" s="1"/>
  <c r="W3016" i="1"/>
  <c r="U3016" i="1" s="1"/>
  <c r="W3015" i="1"/>
  <c r="U3015" i="1" s="1"/>
  <c r="A3015" i="1"/>
  <c r="W3014" i="1"/>
  <c r="U3014" i="1" s="1"/>
  <c r="W3013" i="1"/>
  <c r="U3013" i="1" s="1"/>
  <c r="W3012" i="1"/>
  <c r="U3012" i="1" s="1"/>
  <c r="W3011" i="1"/>
  <c r="U3011" i="1" s="1"/>
  <c r="W3010" i="1"/>
  <c r="U3010" i="1" s="1"/>
  <c r="W3009" i="1"/>
  <c r="U3009" i="1" s="1"/>
  <c r="W3008" i="1"/>
  <c r="U3008" i="1" s="1"/>
  <c r="W3007" i="1"/>
  <c r="U3007" i="1" s="1"/>
  <c r="W3006" i="1"/>
  <c r="U3006" i="1" s="1"/>
  <c r="W3005" i="1"/>
  <c r="U3005" i="1" s="1"/>
  <c r="W3004" i="1"/>
  <c r="U3004" i="1" s="1"/>
  <c r="W3003" i="1"/>
  <c r="U3003" i="1" s="1"/>
  <c r="A3003" i="1"/>
  <c r="W3002" i="1"/>
  <c r="U3002" i="1" s="1"/>
  <c r="W3001" i="1"/>
  <c r="U3001" i="1" s="1"/>
  <c r="W3000" i="1"/>
  <c r="U3000" i="1" s="1"/>
  <c r="W2999" i="1"/>
  <c r="U2999" i="1" s="1"/>
  <c r="W2998" i="1"/>
  <c r="U2998" i="1" s="1"/>
  <c r="W2997" i="1"/>
  <c r="U2997" i="1" s="1"/>
  <c r="W2996" i="1"/>
  <c r="U2996" i="1" s="1"/>
  <c r="W2995" i="1"/>
  <c r="U2995" i="1" s="1"/>
  <c r="W2994" i="1"/>
  <c r="U2994" i="1" s="1"/>
  <c r="W2993" i="1"/>
  <c r="U2993" i="1" s="1"/>
  <c r="W2992" i="1"/>
  <c r="U2992" i="1" s="1"/>
  <c r="W2991" i="1"/>
  <c r="U2991" i="1" s="1"/>
  <c r="A2991" i="1"/>
  <c r="W2990" i="1"/>
  <c r="U2990" i="1" s="1"/>
  <c r="W2989" i="1"/>
  <c r="U2989" i="1" s="1"/>
  <c r="W2988" i="1"/>
  <c r="U2988" i="1" s="1"/>
  <c r="W2987" i="1"/>
  <c r="U2987" i="1" s="1"/>
  <c r="W2986" i="1"/>
  <c r="U2986" i="1" s="1"/>
  <c r="W2985" i="1"/>
  <c r="U2985" i="1" s="1"/>
  <c r="W2984" i="1"/>
  <c r="U2984" i="1" s="1"/>
  <c r="W2983" i="1"/>
  <c r="U2983" i="1" s="1"/>
  <c r="W2982" i="1"/>
  <c r="U2982" i="1" s="1"/>
  <c r="W2981" i="1"/>
  <c r="U2981" i="1" s="1"/>
  <c r="W2980" i="1"/>
  <c r="U2980" i="1" s="1"/>
  <c r="W2979" i="1"/>
  <c r="U2979" i="1" s="1"/>
  <c r="A2979" i="1"/>
  <c r="W2978" i="1"/>
  <c r="U2978" i="1" s="1"/>
  <c r="W2977" i="1"/>
  <c r="U2977" i="1" s="1"/>
  <c r="W2976" i="1"/>
  <c r="U2976" i="1" s="1"/>
  <c r="W2975" i="1"/>
  <c r="U2975" i="1" s="1"/>
  <c r="W2974" i="1"/>
  <c r="U2974" i="1" s="1"/>
  <c r="W2973" i="1"/>
  <c r="U2973" i="1" s="1"/>
  <c r="W2972" i="1"/>
  <c r="U2972" i="1" s="1"/>
  <c r="W2971" i="1"/>
  <c r="U2971" i="1" s="1"/>
  <c r="W2970" i="1"/>
  <c r="U2970" i="1" s="1"/>
  <c r="W2969" i="1"/>
  <c r="U2969" i="1" s="1"/>
  <c r="W2968" i="1"/>
  <c r="U2968" i="1" s="1"/>
  <c r="W2967" i="1"/>
  <c r="U2967" i="1" s="1"/>
  <c r="A2967" i="1"/>
  <c r="W2966" i="1"/>
  <c r="U2966" i="1" s="1"/>
  <c r="W2965" i="1"/>
  <c r="U2965" i="1" s="1"/>
  <c r="W2964" i="1"/>
  <c r="U2964" i="1" s="1"/>
  <c r="W2963" i="1"/>
  <c r="U2963" i="1" s="1"/>
  <c r="W2962" i="1"/>
  <c r="U2962" i="1" s="1"/>
  <c r="W2961" i="1"/>
  <c r="U2961" i="1" s="1"/>
  <c r="W2960" i="1"/>
  <c r="U2960" i="1" s="1"/>
  <c r="W2959" i="1"/>
  <c r="U2959" i="1" s="1"/>
  <c r="W2958" i="1"/>
  <c r="U2958" i="1" s="1"/>
  <c r="W2957" i="1"/>
  <c r="U2957" i="1" s="1"/>
  <c r="W2956" i="1"/>
  <c r="U2956" i="1" s="1"/>
  <c r="W2955" i="1"/>
  <c r="U2955" i="1" s="1"/>
  <c r="A2955" i="1"/>
  <c r="W2954" i="1"/>
  <c r="U2954" i="1" s="1"/>
  <c r="W2953" i="1"/>
  <c r="U2953" i="1" s="1"/>
  <c r="W2952" i="1"/>
  <c r="U2952" i="1" s="1"/>
  <c r="W2951" i="1"/>
  <c r="U2951" i="1" s="1"/>
  <c r="W2950" i="1"/>
  <c r="U2950" i="1" s="1"/>
  <c r="W2949" i="1"/>
  <c r="U2949" i="1" s="1"/>
  <c r="W2948" i="1"/>
  <c r="U2948" i="1" s="1"/>
  <c r="W2947" i="1"/>
  <c r="U2947" i="1" s="1"/>
  <c r="W2946" i="1"/>
  <c r="U2946" i="1" s="1"/>
  <c r="W2945" i="1"/>
  <c r="U2945" i="1" s="1"/>
  <c r="W2944" i="1"/>
  <c r="U2944" i="1" s="1"/>
  <c r="W2943" i="1"/>
  <c r="U2943" i="1" s="1"/>
  <c r="A2943" i="1"/>
  <c r="W2942" i="1"/>
  <c r="U2942" i="1" s="1"/>
  <c r="W2941" i="1"/>
  <c r="U2941" i="1" s="1"/>
  <c r="W2940" i="1"/>
  <c r="U2940" i="1" s="1"/>
  <c r="W2939" i="1"/>
  <c r="U2939" i="1" s="1"/>
  <c r="W2938" i="1"/>
  <c r="U2938" i="1" s="1"/>
  <c r="W2937" i="1"/>
  <c r="U2937" i="1" s="1"/>
  <c r="W2936" i="1"/>
  <c r="U2936" i="1" s="1"/>
  <c r="W2935" i="1"/>
  <c r="U2935" i="1" s="1"/>
  <c r="W2934" i="1"/>
  <c r="U2934" i="1" s="1"/>
  <c r="W2933" i="1"/>
  <c r="U2933" i="1" s="1"/>
  <c r="W2932" i="1"/>
  <c r="U2932" i="1" s="1"/>
  <c r="W2931" i="1"/>
  <c r="U2931" i="1" s="1"/>
  <c r="A2931" i="1"/>
  <c r="W2930" i="1"/>
  <c r="U2930" i="1" s="1"/>
  <c r="W2929" i="1"/>
  <c r="U2929" i="1" s="1"/>
  <c r="W2928" i="1"/>
  <c r="U2928" i="1" s="1"/>
  <c r="W2927" i="1"/>
  <c r="U2927" i="1" s="1"/>
  <c r="W2926" i="1"/>
  <c r="U2926" i="1" s="1"/>
  <c r="W2925" i="1"/>
  <c r="U2925" i="1" s="1"/>
  <c r="W2924" i="1"/>
  <c r="U2924" i="1" s="1"/>
  <c r="W2923" i="1"/>
  <c r="U2923" i="1" s="1"/>
  <c r="W2922" i="1"/>
  <c r="U2922" i="1" s="1"/>
  <c r="W2921" i="1"/>
  <c r="U2921" i="1" s="1"/>
  <c r="W2920" i="1"/>
  <c r="U2920" i="1" s="1"/>
  <c r="W2919" i="1"/>
  <c r="U2919" i="1" s="1"/>
  <c r="A2919" i="1"/>
  <c r="W2918" i="1"/>
  <c r="U2918" i="1" s="1"/>
  <c r="W2917" i="1"/>
  <c r="U2917" i="1" s="1"/>
  <c r="W2916" i="1"/>
  <c r="U2916" i="1" s="1"/>
  <c r="W2915" i="1"/>
  <c r="U2915" i="1" s="1"/>
  <c r="W2914" i="1"/>
  <c r="U2914" i="1" s="1"/>
  <c r="W2913" i="1"/>
  <c r="U2913" i="1" s="1"/>
  <c r="W2912" i="1"/>
  <c r="U2912" i="1" s="1"/>
  <c r="W2911" i="1"/>
  <c r="U2911" i="1" s="1"/>
  <c r="W2910" i="1"/>
  <c r="U2910" i="1" s="1"/>
  <c r="W2909" i="1"/>
  <c r="U2909" i="1" s="1"/>
  <c r="W2908" i="1"/>
  <c r="U2908" i="1" s="1"/>
  <c r="W2907" i="1"/>
  <c r="U2907" i="1" s="1"/>
  <c r="A2907" i="1"/>
  <c r="W2906" i="1"/>
  <c r="U2906" i="1" s="1"/>
  <c r="W2905" i="1"/>
  <c r="U2905" i="1" s="1"/>
  <c r="W2904" i="1"/>
  <c r="U2904" i="1" s="1"/>
  <c r="W2903" i="1"/>
  <c r="U2903" i="1" s="1"/>
  <c r="W2902" i="1"/>
  <c r="U2902" i="1" s="1"/>
  <c r="W2901" i="1"/>
  <c r="U2901" i="1" s="1"/>
  <c r="W2900" i="1"/>
  <c r="U2900" i="1" s="1"/>
  <c r="W2899" i="1"/>
  <c r="U2899" i="1" s="1"/>
  <c r="W2898" i="1"/>
  <c r="U2898" i="1" s="1"/>
  <c r="W2897" i="1"/>
  <c r="U2897" i="1" s="1"/>
  <c r="W2896" i="1"/>
  <c r="U2896" i="1" s="1"/>
  <c r="W2895" i="1"/>
  <c r="U2895" i="1" s="1"/>
  <c r="A2895" i="1"/>
  <c r="W2894" i="1"/>
  <c r="U2894" i="1" s="1"/>
  <c r="W2893" i="1"/>
  <c r="U2893" i="1" s="1"/>
  <c r="W2892" i="1"/>
  <c r="U2892" i="1" s="1"/>
  <c r="W2891" i="1"/>
  <c r="U2891" i="1" s="1"/>
  <c r="W2890" i="1"/>
  <c r="U2890" i="1" s="1"/>
  <c r="W2889" i="1"/>
  <c r="U2889" i="1" s="1"/>
  <c r="W2888" i="1"/>
  <c r="U2888" i="1" s="1"/>
  <c r="W2887" i="1"/>
  <c r="U2887" i="1" s="1"/>
  <c r="W2886" i="1"/>
  <c r="U2886" i="1" s="1"/>
  <c r="W2885" i="1"/>
  <c r="U2885" i="1" s="1"/>
  <c r="W2884" i="1"/>
  <c r="U2884" i="1" s="1"/>
  <c r="W2883" i="1"/>
  <c r="U2883" i="1" s="1"/>
  <c r="A2883" i="1"/>
  <c r="W2882" i="1"/>
  <c r="U2882" i="1" s="1"/>
  <c r="W2881" i="1"/>
  <c r="U2881" i="1" s="1"/>
  <c r="W2880" i="1"/>
  <c r="U2880" i="1" s="1"/>
  <c r="W2879" i="1"/>
  <c r="U2879" i="1" s="1"/>
  <c r="W2878" i="1"/>
  <c r="U2878" i="1" s="1"/>
  <c r="W2877" i="1"/>
  <c r="U2877" i="1" s="1"/>
  <c r="W2876" i="1"/>
  <c r="U2876" i="1" s="1"/>
  <c r="W2875" i="1"/>
  <c r="U2875" i="1" s="1"/>
  <c r="W2874" i="1"/>
  <c r="U2874" i="1" s="1"/>
  <c r="W2873" i="1"/>
  <c r="U2873" i="1" s="1"/>
  <c r="W2872" i="1"/>
  <c r="U2872" i="1" s="1"/>
  <c r="W2871" i="1"/>
  <c r="U2871" i="1" s="1"/>
  <c r="A2871" i="1"/>
  <c r="W2870" i="1"/>
  <c r="U2870" i="1" s="1"/>
  <c r="W2869" i="1"/>
  <c r="U2869" i="1" s="1"/>
  <c r="W2868" i="1"/>
  <c r="U2868" i="1" s="1"/>
  <c r="W2867" i="1"/>
  <c r="U2867" i="1" s="1"/>
  <c r="W2866" i="1"/>
  <c r="U2866" i="1" s="1"/>
  <c r="W2865" i="1"/>
  <c r="U2865" i="1" s="1"/>
  <c r="W2864" i="1"/>
  <c r="U2864" i="1" s="1"/>
  <c r="W2863" i="1"/>
  <c r="U2863" i="1" s="1"/>
  <c r="W2862" i="1"/>
  <c r="U2862" i="1" s="1"/>
  <c r="W2861" i="1"/>
  <c r="U2861" i="1" s="1"/>
  <c r="W2860" i="1"/>
  <c r="U2860" i="1" s="1"/>
  <c r="W2859" i="1"/>
  <c r="U2859" i="1" s="1"/>
  <c r="A2859" i="1"/>
  <c r="W2858" i="1"/>
  <c r="U2858" i="1" s="1"/>
  <c r="W2857" i="1"/>
  <c r="U2857" i="1" s="1"/>
  <c r="W2856" i="1"/>
  <c r="U2856" i="1" s="1"/>
  <c r="W2855" i="1"/>
  <c r="U2855" i="1" s="1"/>
  <c r="W2854" i="1"/>
  <c r="U2854" i="1" s="1"/>
  <c r="W2853" i="1"/>
  <c r="U2853" i="1" s="1"/>
  <c r="W2852" i="1"/>
  <c r="U2852" i="1" s="1"/>
  <c r="W2851" i="1"/>
  <c r="U2851" i="1" s="1"/>
  <c r="W2850" i="1"/>
  <c r="U2850" i="1" s="1"/>
  <c r="W2849" i="1"/>
  <c r="U2849" i="1" s="1"/>
  <c r="W2848" i="1"/>
  <c r="U2848" i="1" s="1"/>
  <c r="W2847" i="1"/>
  <c r="U2847" i="1" s="1"/>
  <c r="A2847" i="1"/>
  <c r="W2846" i="1"/>
  <c r="U2846" i="1" s="1"/>
  <c r="W2845" i="1"/>
  <c r="U2845" i="1" s="1"/>
  <c r="W2844" i="1"/>
  <c r="U2844" i="1" s="1"/>
  <c r="W2843" i="1"/>
  <c r="U2843" i="1" s="1"/>
  <c r="W2842" i="1"/>
  <c r="U2842" i="1" s="1"/>
  <c r="W2841" i="1"/>
  <c r="U2841" i="1" s="1"/>
  <c r="W2840" i="1"/>
  <c r="U2840" i="1" s="1"/>
  <c r="W2839" i="1"/>
  <c r="U2839" i="1" s="1"/>
  <c r="W2838" i="1"/>
  <c r="U2838" i="1" s="1"/>
  <c r="W2837" i="1"/>
  <c r="U2837" i="1" s="1"/>
  <c r="W2836" i="1"/>
  <c r="U2836" i="1" s="1"/>
  <c r="W2835" i="1"/>
  <c r="U2835" i="1" s="1"/>
  <c r="A2835" i="1"/>
  <c r="W2834" i="1"/>
  <c r="U2834" i="1" s="1"/>
  <c r="W2833" i="1"/>
  <c r="U2833" i="1" s="1"/>
  <c r="W2832" i="1"/>
  <c r="U2832" i="1" s="1"/>
  <c r="W2831" i="1"/>
  <c r="U2831" i="1" s="1"/>
  <c r="W2830" i="1"/>
  <c r="U2830" i="1" s="1"/>
  <c r="W2829" i="1"/>
  <c r="U2829" i="1" s="1"/>
  <c r="W2828" i="1"/>
  <c r="U2828" i="1" s="1"/>
  <c r="W2827" i="1"/>
  <c r="U2827" i="1" s="1"/>
  <c r="W2826" i="1"/>
  <c r="U2826" i="1" s="1"/>
  <c r="W2825" i="1"/>
  <c r="U2825" i="1" s="1"/>
  <c r="W2824" i="1"/>
  <c r="U2824" i="1" s="1"/>
  <c r="W2823" i="1"/>
  <c r="U2823" i="1" s="1"/>
  <c r="A2823" i="1"/>
  <c r="W2822" i="1"/>
  <c r="U2822" i="1" s="1"/>
  <c r="W2821" i="1"/>
  <c r="U2821" i="1" s="1"/>
  <c r="W2820" i="1"/>
  <c r="U2820" i="1" s="1"/>
  <c r="W2819" i="1"/>
  <c r="U2819" i="1" s="1"/>
  <c r="W2818" i="1"/>
  <c r="U2818" i="1" s="1"/>
  <c r="W2817" i="1"/>
  <c r="U2817" i="1" s="1"/>
  <c r="W2816" i="1"/>
  <c r="U2816" i="1" s="1"/>
  <c r="W2815" i="1"/>
  <c r="U2815" i="1" s="1"/>
  <c r="W2814" i="1"/>
  <c r="U2814" i="1" s="1"/>
  <c r="W2813" i="1"/>
  <c r="U2813" i="1" s="1"/>
  <c r="W2812" i="1"/>
  <c r="U2812" i="1" s="1"/>
  <c r="W2811" i="1"/>
  <c r="U2811" i="1" s="1"/>
  <c r="A2811" i="1"/>
  <c r="W2810" i="1"/>
  <c r="U2810" i="1" s="1"/>
  <c r="W2809" i="1"/>
  <c r="U2809" i="1" s="1"/>
  <c r="W2808" i="1"/>
  <c r="U2808" i="1" s="1"/>
  <c r="W2807" i="1"/>
  <c r="U2807" i="1" s="1"/>
  <c r="W2806" i="1"/>
  <c r="U2806" i="1" s="1"/>
  <c r="W2805" i="1"/>
  <c r="U2805" i="1" s="1"/>
  <c r="W2804" i="1"/>
  <c r="U2804" i="1" s="1"/>
  <c r="W2803" i="1"/>
  <c r="U2803" i="1" s="1"/>
  <c r="W2802" i="1"/>
  <c r="U2802" i="1" s="1"/>
  <c r="W2801" i="1"/>
  <c r="U2801" i="1" s="1"/>
  <c r="W2800" i="1"/>
  <c r="U2800" i="1" s="1"/>
  <c r="W2799" i="1"/>
  <c r="U2799" i="1" s="1"/>
  <c r="A2799" i="1"/>
  <c r="W2798" i="1"/>
  <c r="U2798" i="1" s="1"/>
  <c r="W2797" i="1"/>
  <c r="U2797" i="1" s="1"/>
  <c r="W2796" i="1"/>
  <c r="U2796" i="1" s="1"/>
  <c r="W2795" i="1"/>
  <c r="U2795" i="1" s="1"/>
  <c r="W2794" i="1"/>
  <c r="U2794" i="1" s="1"/>
  <c r="W2793" i="1"/>
  <c r="U2793" i="1" s="1"/>
  <c r="W2792" i="1"/>
  <c r="U2792" i="1" s="1"/>
  <c r="W2791" i="1"/>
  <c r="U2791" i="1" s="1"/>
  <c r="W2790" i="1"/>
  <c r="U2790" i="1" s="1"/>
  <c r="W2789" i="1"/>
  <c r="U2789" i="1" s="1"/>
  <c r="W2788" i="1"/>
  <c r="U2788" i="1" s="1"/>
  <c r="W2787" i="1"/>
  <c r="U2787" i="1" s="1"/>
  <c r="A2787" i="1"/>
  <c r="W2786" i="1"/>
  <c r="U2786" i="1" s="1"/>
  <c r="W2785" i="1"/>
  <c r="U2785" i="1" s="1"/>
  <c r="W2784" i="1"/>
  <c r="U2784" i="1" s="1"/>
  <c r="W2783" i="1"/>
  <c r="U2783" i="1" s="1"/>
  <c r="W2782" i="1"/>
  <c r="U2782" i="1" s="1"/>
  <c r="W2781" i="1"/>
  <c r="U2781" i="1" s="1"/>
  <c r="W2780" i="1"/>
  <c r="U2780" i="1" s="1"/>
  <c r="W2779" i="1"/>
  <c r="U2779" i="1" s="1"/>
  <c r="W2778" i="1"/>
  <c r="U2778" i="1" s="1"/>
  <c r="W2777" i="1"/>
  <c r="U2777" i="1" s="1"/>
  <c r="W2776" i="1"/>
  <c r="U2776" i="1" s="1"/>
  <c r="W2775" i="1"/>
  <c r="U2775" i="1" s="1"/>
  <c r="A2775" i="1"/>
  <c r="W2774" i="1"/>
  <c r="U2774" i="1" s="1"/>
  <c r="W2773" i="1"/>
  <c r="U2773" i="1" s="1"/>
  <c r="W2772" i="1"/>
  <c r="U2772" i="1" s="1"/>
  <c r="W2771" i="1"/>
  <c r="U2771" i="1" s="1"/>
  <c r="W2770" i="1"/>
  <c r="U2770" i="1" s="1"/>
  <c r="W2769" i="1"/>
  <c r="U2769" i="1" s="1"/>
  <c r="W2768" i="1"/>
  <c r="U2768" i="1" s="1"/>
  <c r="W2767" i="1"/>
  <c r="U2767" i="1" s="1"/>
  <c r="W2766" i="1"/>
  <c r="U2766" i="1" s="1"/>
  <c r="W2765" i="1"/>
  <c r="U2765" i="1" s="1"/>
  <c r="W2764" i="1"/>
  <c r="U2764" i="1" s="1"/>
  <c r="W2763" i="1"/>
  <c r="U2763" i="1" s="1"/>
  <c r="A2763" i="1"/>
  <c r="W2762" i="1"/>
  <c r="U2762" i="1" s="1"/>
  <c r="W2761" i="1"/>
  <c r="U2761" i="1" s="1"/>
  <c r="W2760" i="1"/>
  <c r="U2760" i="1" s="1"/>
  <c r="W2759" i="1"/>
  <c r="U2759" i="1" s="1"/>
  <c r="W2758" i="1"/>
  <c r="U2758" i="1" s="1"/>
  <c r="W2757" i="1"/>
  <c r="U2757" i="1" s="1"/>
  <c r="W2756" i="1"/>
  <c r="U2756" i="1" s="1"/>
  <c r="W2755" i="1"/>
  <c r="U2755" i="1" s="1"/>
  <c r="W2754" i="1"/>
  <c r="U2754" i="1" s="1"/>
  <c r="W2753" i="1"/>
  <c r="U2753" i="1" s="1"/>
  <c r="W2752" i="1"/>
  <c r="U2752" i="1" s="1"/>
  <c r="W2751" i="1"/>
  <c r="U2751" i="1" s="1"/>
  <c r="A2751" i="1"/>
  <c r="W2750" i="1"/>
  <c r="U2750" i="1" s="1"/>
  <c r="W2749" i="1"/>
  <c r="U2749" i="1" s="1"/>
  <c r="W2748" i="1"/>
  <c r="U2748" i="1" s="1"/>
  <c r="W2747" i="1"/>
  <c r="U2747" i="1" s="1"/>
  <c r="W2746" i="1"/>
  <c r="U2746" i="1" s="1"/>
  <c r="W2745" i="1"/>
  <c r="U2745" i="1" s="1"/>
  <c r="W2744" i="1"/>
  <c r="U2744" i="1" s="1"/>
  <c r="W2743" i="1"/>
  <c r="U2743" i="1" s="1"/>
  <c r="W2742" i="1"/>
  <c r="U2742" i="1" s="1"/>
  <c r="W2741" i="1"/>
  <c r="U2741" i="1" s="1"/>
  <c r="W2740" i="1"/>
  <c r="U2740" i="1" s="1"/>
  <c r="W2739" i="1"/>
  <c r="U2739" i="1" s="1"/>
  <c r="A2739" i="1"/>
  <c r="W2738" i="1"/>
  <c r="U2738" i="1" s="1"/>
  <c r="W2737" i="1"/>
  <c r="U2737" i="1" s="1"/>
  <c r="W2736" i="1"/>
  <c r="U2736" i="1" s="1"/>
  <c r="W2735" i="1"/>
  <c r="U2735" i="1" s="1"/>
  <c r="W2734" i="1"/>
  <c r="U2734" i="1" s="1"/>
  <c r="W2733" i="1"/>
  <c r="U2733" i="1" s="1"/>
  <c r="W2732" i="1"/>
  <c r="U2732" i="1" s="1"/>
  <c r="W2731" i="1"/>
  <c r="U2731" i="1" s="1"/>
  <c r="W2730" i="1"/>
  <c r="U2730" i="1" s="1"/>
  <c r="W2729" i="1"/>
  <c r="U2729" i="1" s="1"/>
  <c r="W2728" i="1"/>
  <c r="U2728" i="1" s="1"/>
  <c r="W2727" i="1"/>
  <c r="U2727" i="1" s="1"/>
  <c r="A2727" i="1"/>
  <c r="W2726" i="1"/>
  <c r="U2726" i="1" s="1"/>
  <c r="W2725" i="1"/>
  <c r="U2725" i="1" s="1"/>
  <c r="W2724" i="1"/>
  <c r="U2724" i="1" s="1"/>
  <c r="W2723" i="1"/>
  <c r="U2723" i="1" s="1"/>
  <c r="W2722" i="1"/>
  <c r="U2722" i="1" s="1"/>
  <c r="W2721" i="1"/>
  <c r="U2721" i="1" s="1"/>
  <c r="W2720" i="1"/>
  <c r="U2720" i="1" s="1"/>
  <c r="W2719" i="1"/>
  <c r="U2719" i="1" s="1"/>
  <c r="W2718" i="1"/>
  <c r="U2718" i="1" s="1"/>
  <c r="W2717" i="1"/>
  <c r="U2717" i="1" s="1"/>
  <c r="W2716" i="1"/>
  <c r="U2716" i="1" s="1"/>
  <c r="W2715" i="1"/>
  <c r="U2715" i="1" s="1"/>
  <c r="A2715" i="1"/>
  <c r="W2714" i="1"/>
  <c r="U2714" i="1" s="1"/>
  <c r="W2713" i="1"/>
  <c r="U2713" i="1" s="1"/>
  <c r="W2712" i="1"/>
  <c r="U2712" i="1" s="1"/>
  <c r="W2711" i="1"/>
  <c r="U2711" i="1" s="1"/>
  <c r="W2710" i="1"/>
  <c r="U2710" i="1" s="1"/>
  <c r="W2709" i="1"/>
  <c r="U2709" i="1" s="1"/>
  <c r="W2708" i="1"/>
  <c r="U2708" i="1" s="1"/>
  <c r="W2707" i="1"/>
  <c r="U2707" i="1" s="1"/>
  <c r="W2706" i="1"/>
  <c r="U2706" i="1" s="1"/>
  <c r="W2705" i="1"/>
  <c r="U2705" i="1" s="1"/>
  <c r="W2704" i="1"/>
  <c r="U2704" i="1" s="1"/>
  <c r="W2703" i="1"/>
  <c r="U2703" i="1" s="1"/>
  <c r="A2703" i="1"/>
  <c r="W2702" i="1"/>
  <c r="U2702" i="1" s="1"/>
  <c r="W2701" i="1"/>
  <c r="U2701" i="1" s="1"/>
  <c r="W2700" i="1"/>
  <c r="U2700" i="1" s="1"/>
  <c r="W2699" i="1"/>
  <c r="U2699" i="1" s="1"/>
  <c r="W2698" i="1"/>
  <c r="U2698" i="1" s="1"/>
  <c r="W2697" i="1"/>
  <c r="U2697" i="1" s="1"/>
  <c r="W2696" i="1"/>
  <c r="U2696" i="1" s="1"/>
  <c r="W2695" i="1"/>
  <c r="U2695" i="1" s="1"/>
  <c r="W2694" i="1"/>
  <c r="U2694" i="1" s="1"/>
  <c r="W2693" i="1"/>
  <c r="U2693" i="1" s="1"/>
  <c r="W2692" i="1"/>
  <c r="U2692" i="1" s="1"/>
  <c r="W2691" i="1"/>
  <c r="U2691" i="1" s="1"/>
  <c r="A2691" i="1"/>
  <c r="W2690" i="1"/>
  <c r="U2690" i="1" s="1"/>
  <c r="W2689" i="1"/>
  <c r="U2689" i="1" s="1"/>
  <c r="W2688" i="1"/>
  <c r="U2688" i="1" s="1"/>
  <c r="W2687" i="1"/>
  <c r="U2687" i="1" s="1"/>
  <c r="W2686" i="1"/>
  <c r="U2686" i="1" s="1"/>
  <c r="W2685" i="1"/>
  <c r="U2685" i="1" s="1"/>
  <c r="W2684" i="1"/>
  <c r="U2684" i="1" s="1"/>
  <c r="W2683" i="1"/>
  <c r="U2683" i="1" s="1"/>
  <c r="W2682" i="1"/>
  <c r="U2682" i="1" s="1"/>
  <c r="W2681" i="1"/>
  <c r="U2681" i="1" s="1"/>
  <c r="W2680" i="1"/>
  <c r="U2680" i="1" s="1"/>
  <c r="W2679" i="1"/>
  <c r="U2679" i="1" s="1"/>
  <c r="A2679" i="1"/>
  <c r="W2678" i="1"/>
  <c r="U2678" i="1" s="1"/>
  <c r="W2677" i="1"/>
  <c r="U2677" i="1" s="1"/>
  <c r="W2676" i="1"/>
  <c r="U2676" i="1" s="1"/>
  <c r="W2675" i="1"/>
  <c r="U2675" i="1" s="1"/>
  <c r="W2674" i="1"/>
  <c r="U2674" i="1" s="1"/>
  <c r="W2673" i="1"/>
  <c r="U2673" i="1" s="1"/>
  <c r="W2672" i="1"/>
  <c r="U2672" i="1" s="1"/>
  <c r="W2671" i="1"/>
  <c r="U2671" i="1" s="1"/>
  <c r="W2670" i="1"/>
  <c r="U2670" i="1" s="1"/>
  <c r="W2669" i="1"/>
  <c r="U2669" i="1" s="1"/>
  <c r="W2668" i="1"/>
  <c r="U2668" i="1" s="1"/>
  <c r="W2667" i="1"/>
  <c r="U2667" i="1" s="1"/>
  <c r="A2667" i="1"/>
  <c r="W2666" i="1"/>
  <c r="U2666" i="1" s="1"/>
  <c r="W2665" i="1"/>
  <c r="U2665" i="1" s="1"/>
  <c r="W2664" i="1"/>
  <c r="U2664" i="1" s="1"/>
  <c r="W2663" i="1"/>
  <c r="U2663" i="1" s="1"/>
  <c r="W2662" i="1"/>
  <c r="U2662" i="1" s="1"/>
  <c r="W2661" i="1"/>
  <c r="U2661" i="1" s="1"/>
  <c r="W2660" i="1"/>
  <c r="U2660" i="1" s="1"/>
  <c r="W2659" i="1"/>
  <c r="U2659" i="1" s="1"/>
  <c r="W2658" i="1"/>
  <c r="U2658" i="1" s="1"/>
  <c r="W2657" i="1"/>
  <c r="U2657" i="1" s="1"/>
  <c r="W2656" i="1"/>
  <c r="U2656" i="1" s="1"/>
  <c r="W2655" i="1"/>
  <c r="U2655" i="1" s="1"/>
  <c r="A2655" i="1"/>
  <c r="W2654" i="1"/>
  <c r="U2654" i="1" s="1"/>
  <c r="W2653" i="1"/>
  <c r="U2653" i="1" s="1"/>
  <c r="W2652" i="1"/>
  <c r="U2652" i="1" s="1"/>
  <c r="W2651" i="1"/>
  <c r="U2651" i="1" s="1"/>
  <c r="W2650" i="1"/>
  <c r="U2650" i="1" s="1"/>
  <c r="W2649" i="1"/>
  <c r="U2649" i="1" s="1"/>
  <c r="W2648" i="1"/>
  <c r="U2648" i="1" s="1"/>
  <c r="W2647" i="1"/>
  <c r="U2647" i="1" s="1"/>
  <c r="W2646" i="1"/>
  <c r="U2646" i="1" s="1"/>
  <c r="W2645" i="1"/>
  <c r="U2645" i="1" s="1"/>
  <c r="W2644" i="1"/>
  <c r="U2644" i="1" s="1"/>
  <c r="W2643" i="1"/>
  <c r="U2643" i="1" s="1"/>
  <c r="A2643" i="1"/>
  <c r="W2642" i="1"/>
  <c r="U2642" i="1" s="1"/>
  <c r="W2641" i="1"/>
  <c r="U2641" i="1" s="1"/>
  <c r="W2640" i="1"/>
  <c r="U2640" i="1" s="1"/>
  <c r="W2639" i="1"/>
  <c r="U2639" i="1" s="1"/>
  <c r="W2638" i="1"/>
  <c r="U2638" i="1" s="1"/>
  <c r="W2637" i="1"/>
  <c r="U2637" i="1" s="1"/>
  <c r="W2636" i="1"/>
  <c r="U2636" i="1" s="1"/>
  <c r="W2635" i="1"/>
  <c r="U2635" i="1" s="1"/>
  <c r="W2634" i="1"/>
  <c r="U2634" i="1" s="1"/>
  <c r="W2633" i="1"/>
  <c r="U2633" i="1" s="1"/>
  <c r="W2632" i="1"/>
  <c r="U2632" i="1" s="1"/>
  <c r="W2631" i="1"/>
  <c r="U2631" i="1" s="1"/>
  <c r="A2631" i="1"/>
  <c r="W2630" i="1"/>
  <c r="U2630" i="1" s="1"/>
  <c r="W2629" i="1"/>
  <c r="U2629" i="1" s="1"/>
  <c r="W2628" i="1"/>
  <c r="U2628" i="1" s="1"/>
  <c r="W2627" i="1"/>
  <c r="U2627" i="1" s="1"/>
  <c r="W2626" i="1"/>
  <c r="U2626" i="1" s="1"/>
  <c r="W2625" i="1"/>
  <c r="U2625" i="1" s="1"/>
  <c r="W2624" i="1"/>
  <c r="U2624" i="1" s="1"/>
  <c r="W2623" i="1"/>
  <c r="U2623" i="1" s="1"/>
  <c r="W2622" i="1"/>
  <c r="U2622" i="1" s="1"/>
  <c r="W2621" i="1"/>
  <c r="U2621" i="1" s="1"/>
  <c r="W2620" i="1"/>
  <c r="U2620" i="1" s="1"/>
  <c r="W2619" i="1"/>
  <c r="U2619" i="1" s="1"/>
  <c r="A2619" i="1"/>
  <c r="W2618" i="1"/>
  <c r="U2618" i="1" s="1"/>
  <c r="W2617" i="1"/>
  <c r="U2617" i="1" s="1"/>
  <c r="W2616" i="1"/>
  <c r="U2616" i="1" s="1"/>
  <c r="W2615" i="1"/>
  <c r="U2615" i="1" s="1"/>
  <c r="W2614" i="1"/>
  <c r="U2614" i="1" s="1"/>
  <c r="W2613" i="1"/>
  <c r="U2613" i="1" s="1"/>
  <c r="W2612" i="1"/>
  <c r="U2612" i="1" s="1"/>
  <c r="W2611" i="1"/>
  <c r="U2611" i="1" s="1"/>
  <c r="W2610" i="1"/>
  <c r="U2610" i="1" s="1"/>
  <c r="W2609" i="1"/>
  <c r="U2609" i="1" s="1"/>
  <c r="W2608" i="1"/>
  <c r="U2608" i="1" s="1"/>
  <c r="W2607" i="1"/>
  <c r="U2607" i="1" s="1"/>
  <c r="A2607" i="1"/>
  <c r="W2606" i="1"/>
  <c r="U2606" i="1" s="1"/>
  <c r="W2605" i="1"/>
  <c r="U2605" i="1" s="1"/>
  <c r="W2604" i="1"/>
  <c r="U2604" i="1" s="1"/>
  <c r="W2603" i="1"/>
  <c r="U2603" i="1" s="1"/>
  <c r="W2602" i="1"/>
  <c r="U2602" i="1" s="1"/>
  <c r="W2601" i="1"/>
  <c r="U2601" i="1" s="1"/>
  <c r="W2600" i="1"/>
  <c r="U2600" i="1" s="1"/>
  <c r="W2599" i="1"/>
  <c r="U2599" i="1" s="1"/>
  <c r="W2598" i="1"/>
  <c r="U2598" i="1" s="1"/>
  <c r="W2597" i="1"/>
  <c r="U2597" i="1" s="1"/>
  <c r="W2596" i="1"/>
  <c r="U2596" i="1" s="1"/>
  <c r="W2595" i="1"/>
  <c r="U2595" i="1" s="1"/>
  <c r="A2595" i="1"/>
  <c r="W2594" i="1"/>
  <c r="U2594" i="1" s="1"/>
  <c r="W2593" i="1"/>
  <c r="U2593" i="1" s="1"/>
  <c r="W2592" i="1"/>
  <c r="U2592" i="1" s="1"/>
  <c r="W2591" i="1"/>
  <c r="U2591" i="1" s="1"/>
  <c r="W2590" i="1"/>
  <c r="U2590" i="1" s="1"/>
  <c r="W2589" i="1"/>
  <c r="U2589" i="1" s="1"/>
  <c r="W2588" i="1"/>
  <c r="U2588" i="1" s="1"/>
  <c r="W2587" i="1"/>
  <c r="U2587" i="1" s="1"/>
  <c r="W2586" i="1"/>
  <c r="U2586" i="1" s="1"/>
  <c r="W2585" i="1"/>
  <c r="U2585" i="1" s="1"/>
  <c r="W2584" i="1"/>
  <c r="U2584" i="1" s="1"/>
  <c r="W2583" i="1"/>
  <c r="U2583" i="1" s="1"/>
  <c r="A2583" i="1"/>
  <c r="W2582" i="1"/>
  <c r="U2582" i="1" s="1"/>
  <c r="W2581" i="1"/>
  <c r="U2581" i="1" s="1"/>
  <c r="W2580" i="1"/>
  <c r="U2580" i="1" s="1"/>
  <c r="W2579" i="1"/>
  <c r="U2579" i="1" s="1"/>
  <c r="W2578" i="1"/>
  <c r="U2578" i="1" s="1"/>
  <c r="W2577" i="1"/>
  <c r="U2577" i="1" s="1"/>
  <c r="W2576" i="1"/>
  <c r="U2576" i="1" s="1"/>
  <c r="W2575" i="1"/>
  <c r="U2575" i="1" s="1"/>
  <c r="W2574" i="1"/>
  <c r="U2574" i="1" s="1"/>
  <c r="W2573" i="1"/>
  <c r="U2573" i="1" s="1"/>
  <c r="W2572" i="1"/>
  <c r="U2572" i="1" s="1"/>
  <c r="W2571" i="1"/>
  <c r="U2571" i="1" s="1"/>
  <c r="A2571" i="1"/>
  <c r="W2570" i="1"/>
  <c r="U2570" i="1" s="1"/>
  <c r="W2569" i="1"/>
  <c r="U2569" i="1" s="1"/>
  <c r="W2568" i="1"/>
  <c r="U2568" i="1" s="1"/>
  <c r="W2567" i="1"/>
  <c r="U2567" i="1" s="1"/>
  <c r="W2566" i="1"/>
  <c r="U2566" i="1" s="1"/>
  <c r="W2565" i="1"/>
  <c r="U2565" i="1" s="1"/>
  <c r="W2564" i="1"/>
  <c r="U2564" i="1" s="1"/>
  <c r="W2563" i="1"/>
  <c r="U2563" i="1" s="1"/>
  <c r="W2562" i="1"/>
  <c r="U2562" i="1" s="1"/>
  <c r="W2561" i="1"/>
  <c r="U2561" i="1" s="1"/>
  <c r="W2560" i="1"/>
  <c r="U2560" i="1" s="1"/>
  <c r="W2559" i="1"/>
  <c r="U2559" i="1" s="1"/>
  <c r="A2559" i="1"/>
  <c r="W2558" i="1"/>
  <c r="U2558" i="1" s="1"/>
  <c r="W2557" i="1"/>
  <c r="U2557" i="1" s="1"/>
  <c r="W2556" i="1"/>
  <c r="U2556" i="1" s="1"/>
  <c r="W2555" i="1"/>
  <c r="U2555" i="1" s="1"/>
  <c r="W2554" i="1"/>
  <c r="U2554" i="1" s="1"/>
  <c r="W2553" i="1"/>
  <c r="U2553" i="1" s="1"/>
  <c r="W2552" i="1"/>
  <c r="U2552" i="1" s="1"/>
  <c r="W2551" i="1"/>
  <c r="U2551" i="1" s="1"/>
  <c r="W2550" i="1"/>
  <c r="U2550" i="1" s="1"/>
  <c r="W2549" i="1"/>
  <c r="U2549" i="1" s="1"/>
  <c r="W2548" i="1"/>
  <c r="U2548" i="1" s="1"/>
  <c r="W2547" i="1"/>
  <c r="U2547" i="1" s="1"/>
  <c r="A2547" i="1"/>
  <c r="W2546" i="1"/>
  <c r="U2546" i="1" s="1"/>
  <c r="W2545" i="1"/>
  <c r="U2545" i="1" s="1"/>
  <c r="W2544" i="1"/>
  <c r="U2544" i="1" s="1"/>
  <c r="W2543" i="1"/>
  <c r="U2543" i="1" s="1"/>
  <c r="W2542" i="1"/>
  <c r="U2542" i="1" s="1"/>
  <c r="W2541" i="1"/>
  <c r="U2541" i="1" s="1"/>
  <c r="W2540" i="1"/>
  <c r="U2540" i="1" s="1"/>
  <c r="W2539" i="1"/>
  <c r="U2539" i="1" s="1"/>
  <c r="W2538" i="1"/>
  <c r="U2538" i="1" s="1"/>
  <c r="W2537" i="1"/>
  <c r="U2537" i="1" s="1"/>
  <c r="W2536" i="1"/>
  <c r="U2536" i="1" s="1"/>
  <c r="W2535" i="1"/>
  <c r="U2535" i="1" s="1"/>
  <c r="A2535" i="1"/>
  <c r="W2534" i="1"/>
  <c r="U2534" i="1" s="1"/>
  <c r="W2533" i="1"/>
  <c r="U2533" i="1" s="1"/>
  <c r="W2532" i="1"/>
  <c r="U2532" i="1" s="1"/>
  <c r="W2531" i="1"/>
  <c r="U2531" i="1" s="1"/>
  <c r="W2530" i="1"/>
  <c r="U2530" i="1" s="1"/>
  <c r="W2529" i="1"/>
  <c r="U2529" i="1" s="1"/>
  <c r="W2528" i="1"/>
  <c r="U2528" i="1" s="1"/>
  <c r="W2527" i="1"/>
  <c r="U2527" i="1" s="1"/>
  <c r="W2526" i="1"/>
  <c r="U2526" i="1" s="1"/>
  <c r="W2525" i="1"/>
  <c r="U2525" i="1" s="1"/>
  <c r="W2524" i="1"/>
  <c r="U2524" i="1" s="1"/>
  <c r="W2523" i="1"/>
  <c r="U2523" i="1" s="1"/>
  <c r="A2523" i="1"/>
  <c r="W2522" i="1"/>
  <c r="U2522" i="1" s="1"/>
  <c r="W2521" i="1"/>
  <c r="U2521" i="1" s="1"/>
  <c r="W2520" i="1"/>
  <c r="U2520" i="1" s="1"/>
  <c r="W2519" i="1"/>
  <c r="U2519" i="1" s="1"/>
  <c r="W2518" i="1"/>
  <c r="U2518" i="1" s="1"/>
  <c r="W2517" i="1"/>
  <c r="U2517" i="1" s="1"/>
  <c r="W2516" i="1"/>
  <c r="U2516" i="1" s="1"/>
  <c r="W2515" i="1"/>
  <c r="U2515" i="1" s="1"/>
  <c r="W2514" i="1"/>
  <c r="U2514" i="1" s="1"/>
  <c r="W2513" i="1"/>
  <c r="U2513" i="1" s="1"/>
  <c r="W2512" i="1"/>
  <c r="U2512" i="1" s="1"/>
  <c r="W2511" i="1"/>
  <c r="U2511" i="1" s="1"/>
  <c r="A2511" i="1"/>
  <c r="W2510" i="1"/>
  <c r="U2510" i="1" s="1"/>
  <c r="W2509" i="1"/>
  <c r="U2509" i="1" s="1"/>
  <c r="W2508" i="1"/>
  <c r="U2508" i="1" s="1"/>
  <c r="W2507" i="1"/>
  <c r="U2507" i="1" s="1"/>
  <c r="W2506" i="1"/>
  <c r="U2506" i="1" s="1"/>
  <c r="W2505" i="1"/>
  <c r="U2505" i="1" s="1"/>
  <c r="W2504" i="1"/>
  <c r="U2504" i="1" s="1"/>
  <c r="W2503" i="1"/>
  <c r="U2503" i="1" s="1"/>
  <c r="W2502" i="1"/>
  <c r="U2502" i="1" s="1"/>
  <c r="W2501" i="1"/>
  <c r="U2501" i="1" s="1"/>
  <c r="W2500" i="1"/>
  <c r="U2500" i="1" s="1"/>
  <c r="W2499" i="1"/>
  <c r="U2499" i="1" s="1"/>
  <c r="A2499" i="1"/>
  <c r="W2498" i="1"/>
  <c r="U2498" i="1" s="1"/>
  <c r="W2497" i="1"/>
  <c r="U2497" i="1" s="1"/>
  <c r="W2496" i="1"/>
  <c r="U2496" i="1" s="1"/>
  <c r="W2495" i="1"/>
  <c r="U2495" i="1" s="1"/>
  <c r="W2494" i="1"/>
  <c r="U2494" i="1" s="1"/>
  <c r="W2493" i="1"/>
  <c r="U2493" i="1" s="1"/>
  <c r="W2492" i="1"/>
  <c r="U2492" i="1" s="1"/>
  <c r="W2491" i="1"/>
  <c r="U2491" i="1" s="1"/>
  <c r="W2490" i="1"/>
  <c r="U2490" i="1" s="1"/>
  <c r="W2489" i="1"/>
  <c r="U2489" i="1" s="1"/>
  <c r="W2488" i="1"/>
  <c r="U2488" i="1" s="1"/>
  <c r="W2487" i="1"/>
  <c r="U2487" i="1" s="1"/>
  <c r="A2487" i="1"/>
  <c r="W2486" i="1"/>
  <c r="U2486" i="1" s="1"/>
  <c r="W2485" i="1"/>
  <c r="U2485" i="1" s="1"/>
  <c r="W2484" i="1"/>
  <c r="U2484" i="1" s="1"/>
  <c r="W2483" i="1"/>
  <c r="U2483" i="1" s="1"/>
  <c r="W2482" i="1"/>
  <c r="U2482" i="1" s="1"/>
  <c r="W2481" i="1"/>
  <c r="U2481" i="1" s="1"/>
  <c r="W2480" i="1"/>
  <c r="U2480" i="1" s="1"/>
  <c r="W2479" i="1"/>
  <c r="U2479" i="1" s="1"/>
  <c r="W2478" i="1"/>
  <c r="U2478" i="1" s="1"/>
  <c r="W2477" i="1"/>
  <c r="U2477" i="1" s="1"/>
  <c r="W2476" i="1"/>
  <c r="U2476" i="1" s="1"/>
  <c r="W2475" i="1"/>
  <c r="U2475" i="1" s="1"/>
  <c r="A2475" i="1"/>
  <c r="W2474" i="1"/>
  <c r="U2474" i="1" s="1"/>
  <c r="W2473" i="1"/>
  <c r="U2473" i="1" s="1"/>
  <c r="W2472" i="1"/>
  <c r="U2472" i="1" s="1"/>
  <c r="W2471" i="1"/>
  <c r="U2471" i="1" s="1"/>
  <c r="W2470" i="1"/>
  <c r="U2470" i="1" s="1"/>
  <c r="W2469" i="1"/>
  <c r="U2469" i="1" s="1"/>
  <c r="W2468" i="1"/>
  <c r="U2468" i="1" s="1"/>
  <c r="W2467" i="1"/>
  <c r="U2467" i="1" s="1"/>
  <c r="W2466" i="1"/>
  <c r="U2466" i="1" s="1"/>
  <c r="W2465" i="1"/>
  <c r="U2465" i="1" s="1"/>
  <c r="W2464" i="1"/>
  <c r="U2464" i="1" s="1"/>
  <c r="W2463" i="1"/>
  <c r="U2463" i="1" s="1"/>
  <c r="A2463" i="1"/>
  <c r="W2462" i="1"/>
  <c r="U2462" i="1" s="1"/>
  <c r="W2461" i="1"/>
  <c r="U2461" i="1" s="1"/>
  <c r="W2460" i="1"/>
  <c r="U2460" i="1" s="1"/>
  <c r="W2459" i="1"/>
  <c r="U2459" i="1" s="1"/>
  <c r="W2458" i="1"/>
  <c r="U2458" i="1" s="1"/>
  <c r="W2457" i="1"/>
  <c r="U2457" i="1" s="1"/>
  <c r="W2456" i="1"/>
  <c r="U2456" i="1" s="1"/>
  <c r="W2455" i="1"/>
  <c r="U2455" i="1" s="1"/>
  <c r="W2454" i="1"/>
  <c r="U2454" i="1" s="1"/>
  <c r="W2453" i="1"/>
  <c r="U2453" i="1" s="1"/>
  <c r="W2452" i="1"/>
  <c r="U2452" i="1" s="1"/>
  <c r="W2451" i="1"/>
  <c r="U2451" i="1" s="1"/>
  <c r="A2451" i="1"/>
  <c r="W2450" i="1"/>
  <c r="U2450" i="1" s="1"/>
  <c r="W2449" i="1"/>
  <c r="U2449" i="1" s="1"/>
  <c r="W2448" i="1"/>
  <c r="U2448" i="1" s="1"/>
  <c r="W2447" i="1"/>
  <c r="U2447" i="1" s="1"/>
  <c r="W2446" i="1"/>
  <c r="U2446" i="1" s="1"/>
  <c r="W2445" i="1"/>
  <c r="U2445" i="1" s="1"/>
  <c r="W2444" i="1"/>
  <c r="U2444" i="1" s="1"/>
  <c r="W2443" i="1"/>
  <c r="U2443" i="1" s="1"/>
  <c r="W2442" i="1"/>
  <c r="U2442" i="1" s="1"/>
  <c r="W2441" i="1"/>
  <c r="U2441" i="1" s="1"/>
  <c r="W2440" i="1"/>
  <c r="U2440" i="1" s="1"/>
  <c r="W2439" i="1"/>
  <c r="U2439" i="1" s="1"/>
  <c r="A2439" i="1"/>
  <c r="W2438" i="1"/>
  <c r="U2438" i="1" s="1"/>
  <c r="W2437" i="1"/>
  <c r="U2437" i="1" s="1"/>
  <c r="W2436" i="1"/>
  <c r="U2436" i="1" s="1"/>
  <c r="W2435" i="1"/>
  <c r="U2435" i="1" s="1"/>
  <c r="W2434" i="1"/>
  <c r="U2434" i="1" s="1"/>
  <c r="W2433" i="1"/>
  <c r="U2433" i="1" s="1"/>
  <c r="W2432" i="1"/>
  <c r="U2432" i="1" s="1"/>
  <c r="W2431" i="1"/>
  <c r="U2431" i="1" s="1"/>
  <c r="W2430" i="1"/>
  <c r="U2430" i="1" s="1"/>
  <c r="W2429" i="1"/>
  <c r="U2429" i="1" s="1"/>
  <c r="W2428" i="1"/>
  <c r="U2428" i="1" s="1"/>
  <c r="W2427" i="1"/>
  <c r="U2427" i="1" s="1"/>
  <c r="A2427" i="1"/>
  <c r="W2426" i="1"/>
  <c r="U2426" i="1" s="1"/>
  <c r="W2425" i="1"/>
  <c r="U2425" i="1" s="1"/>
  <c r="W2424" i="1"/>
  <c r="U2424" i="1" s="1"/>
  <c r="W2423" i="1"/>
  <c r="U2423" i="1" s="1"/>
  <c r="W2422" i="1"/>
  <c r="U2422" i="1" s="1"/>
  <c r="W2421" i="1"/>
  <c r="U2421" i="1" s="1"/>
  <c r="W2420" i="1"/>
  <c r="U2420" i="1" s="1"/>
  <c r="W2419" i="1"/>
  <c r="U2419" i="1" s="1"/>
  <c r="W2418" i="1"/>
  <c r="U2418" i="1" s="1"/>
  <c r="W2417" i="1"/>
  <c r="U2417" i="1" s="1"/>
  <c r="W2416" i="1"/>
  <c r="U2416" i="1" s="1"/>
  <c r="W2415" i="1"/>
  <c r="U2415" i="1" s="1"/>
  <c r="A2415" i="1"/>
  <c r="W2414" i="1"/>
  <c r="U2414" i="1" s="1"/>
  <c r="W2413" i="1"/>
  <c r="U2413" i="1" s="1"/>
  <c r="W2412" i="1"/>
  <c r="U2412" i="1" s="1"/>
  <c r="W2411" i="1"/>
  <c r="U2411" i="1" s="1"/>
  <c r="W2410" i="1"/>
  <c r="U2410" i="1" s="1"/>
  <c r="W2409" i="1"/>
  <c r="U2409" i="1" s="1"/>
  <c r="W2408" i="1"/>
  <c r="U2408" i="1" s="1"/>
  <c r="W2407" i="1"/>
  <c r="U2407" i="1" s="1"/>
  <c r="W2406" i="1"/>
  <c r="U2406" i="1" s="1"/>
  <c r="W2405" i="1"/>
  <c r="U2405" i="1" s="1"/>
  <c r="W2404" i="1"/>
  <c r="U2404" i="1" s="1"/>
  <c r="W2403" i="1"/>
  <c r="U2403" i="1" s="1"/>
  <c r="A2403" i="1"/>
  <c r="W2402" i="1"/>
  <c r="U2402" i="1" s="1"/>
  <c r="W2401" i="1"/>
  <c r="U2401" i="1" s="1"/>
  <c r="W2400" i="1"/>
  <c r="U2400" i="1" s="1"/>
  <c r="W2399" i="1"/>
  <c r="U2399" i="1" s="1"/>
  <c r="W2398" i="1"/>
  <c r="U2398" i="1" s="1"/>
  <c r="W2397" i="1"/>
  <c r="U2397" i="1" s="1"/>
  <c r="W2396" i="1"/>
  <c r="U2396" i="1" s="1"/>
  <c r="W2395" i="1"/>
  <c r="U2395" i="1" s="1"/>
  <c r="W2394" i="1"/>
  <c r="U2394" i="1" s="1"/>
  <c r="W2393" i="1"/>
  <c r="U2393" i="1" s="1"/>
  <c r="W2392" i="1"/>
  <c r="U2392" i="1" s="1"/>
  <c r="W2391" i="1"/>
  <c r="U2391" i="1" s="1"/>
  <c r="A2391" i="1"/>
  <c r="W2390" i="1"/>
  <c r="U2390" i="1" s="1"/>
  <c r="W2389" i="1"/>
  <c r="U2389" i="1" s="1"/>
  <c r="W2388" i="1"/>
  <c r="U2388" i="1" s="1"/>
  <c r="W2387" i="1"/>
  <c r="U2387" i="1" s="1"/>
  <c r="W2386" i="1"/>
  <c r="U2386" i="1" s="1"/>
  <c r="W2385" i="1"/>
  <c r="U2385" i="1" s="1"/>
  <c r="W2384" i="1"/>
  <c r="U2384" i="1" s="1"/>
  <c r="W2383" i="1"/>
  <c r="U2383" i="1" s="1"/>
  <c r="W2382" i="1"/>
  <c r="U2382" i="1" s="1"/>
  <c r="W2381" i="1"/>
  <c r="U2381" i="1" s="1"/>
  <c r="W2380" i="1"/>
  <c r="U2380" i="1" s="1"/>
  <c r="W2379" i="1"/>
  <c r="U2379" i="1" s="1"/>
  <c r="A2379" i="1"/>
  <c r="W2378" i="1"/>
  <c r="U2378" i="1" s="1"/>
  <c r="W2377" i="1"/>
  <c r="U2377" i="1" s="1"/>
  <c r="W2376" i="1"/>
  <c r="U2376" i="1" s="1"/>
  <c r="W2375" i="1"/>
  <c r="U2375" i="1" s="1"/>
  <c r="W2374" i="1"/>
  <c r="U2374" i="1" s="1"/>
  <c r="W2373" i="1"/>
  <c r="U2373" i="1" s="1"/>
  <c r="W2372" i="1"/>
  <c r="U2372" i="1" s="1"/>
  <c r="W2371" i="1"/>
  <c r="U2371" i="1" s="1"/>
  <c r="W2370" i="1"/>
  <c r="U2370" i="1" s="1"/>
  <c r="W2369" i="1"/>
  <c r="U2369" i="1" s="1"/>
  <c r="W2368" i="1"/>
  <c r="U2368" i="1" s="1"/>
  <c r="W2367" i="1"/>
  <c r="U2367" i="1" s="1"/>
  <c r="A2367" i="1"/>
  <c r="W2366" i="1"/>
  <c r="U2366" i="1" s="1"/>
  <c r="W2365" i="1"/>
  <c r="U2365" i="1" s="1"/>
  <c r="W2364" i="1"/>
  <c r="U2364" i="1" s="1"/>
  <c r="W2363" i="1"/>
  <c r="U2363" i="1" s="1"/>
  <c r="W2362" i="1"/>
  <c r="U2362" i="1" s="1"/>
  <c r="W2361" i="1"/>
  <c r="U2361" i="1" s="1"/>
  <c r="W2360" i="1"/>
  <c r="U2360" i="1" s="1"/>
  <c r="W2359" i="1"/>
  <c r="U2359" i="1" s="1"/>
  <c r="W2358" i="1"/>
  <c r="U2358" i="1" s="1"/>
  <c r="W2357" i="1"/>
  <c r="U2357" i="1" s="1"/>
  <c r="W2356" i="1"/>
  <c r="U2356" i="1" s="1"/>
  <c r="W2355" i="1"/>
  <c r="U2355" i="1" s="1"/>
  <c r="A2355" i="1"/>
  <c r="W2354" i="1"/>
  <c r="U2354" i="1" s="1"/>
  <c r="W2353" i="1"/>
  <c r="U2353" i="1" s="1"/>
  <c r="W2352" i="1"/>
  <c r="U2352" i="1" s="1"/>
  <c r="W2351" i="1"/>
  <c r="U2351" i="1" s="1"/>
  <c r="W2350" i="1"/>
  <c r="U2350" i="1" s="1"/>
  <c r="W2349" i="1"/>
  <c r="U2349" i="1" s="1"/>
  <c r="W2348" i="1"/>
  <c r="U2348" i="1" s="1"/>
  <c r="W2347" i="1"/>
  <c r="U2347" i="1" s="1"/>
  <c r="W2346" i="1"/>
  <c r="U2346" i="1" s="1"/>
  <c r="W2345" i="1"/>
  <c r="U2345" i="1" s="1"/>
  <c r="W2344" i="1"/>
  <c r="U2344" i="1" s="1"/>
  <c r="W2343" i="1"/>
  <c r="U2343" i="1" s="1"/>
  <c r="A2343" i="1"/>
  <c r="W2342" i="1"/>
  <c r="U2342" i="1" s="1"/>
  <c r="W2341" i="1"/>
  <c r="U2341" i="1" s="1"/>
  <c r="W2340" i="1"/>
  <c r="U2340" i="1" s="1"/>
  <c r="W2339" i="1"/>
  <c r="U2339" i="1" s="1"/>
  <c r="W2338" i="1"/>
  <c r="U2338" i="1" s="1"/>
  <c r="W2337" i="1"/>
  <c r="U2337" i="1" s="1"/>
  <c r="W2336" i="1"/>
  <c r="U2336" i="1" s="1"/>
  <c r="W2335" i="1"/>
  <c r="U2335" i="1" s="1"/>
  <c r="W2334" i="1"/>
  <c r="U2334" i="1" s="1"/>
  <c r="W2333" i="1"/>
  <c r="U2333" i="1" s="1"/>
  <c r="W2332" i="1"/>
  <c r="U2332" i="1" s="1"/>
  <c r="W2331" i="1"/>
  <c r="U2331" i="1" s="1"/>
  <c r="A2331" i="1"/>
  <c r="W2330" i="1"/>
  <c r="U2330" i="1" s="1"/>
  <c r="W2329" i="1"/>
  <c r="U2329" i="1" s="1"/>
  <c r="W2328" i="1"/>
  <c r="U2328" i="1" s="1"/>
  <c r="W2327" i="1"/>
  <c r="U2327" i="1" s="1"/>
  <c r="W2326" i="1"/>
  <c r="U2326" i="1" s="1"/>
  <c r="W2325" i="1"/>
  <c r="U2325" i="1" s="1"/>
  <c r="W2324" i="1"/>
  <c r="U2324" i="1" s="1"/>
  <c r="W2323" i="1"/>
  <c r="U2323" i="1" s="1"/>
  <c r="W2322" i="1"/>
  <c r="U2322" i="1" s="1"/>
  <c r="W2321" i="1"/>
  <c r="U2321" i="1" s="1"/>
  <c r="W2320" i="1"/>
  <c r="U2320" i="1" s="1"/>
  <c r="W2319" i="1"/>
  <c r="U2319" i="1" s="1"/>
  <c r="A2319" i="1"/>
  <c r="W2318" i="1"/>
  <c r="U2318" i="1" s="1"/>
  <c r="W2317" i="1"/>
  <c r="U2317" i="1" s="1"/>
  <c r="W2316" i="1"/>
  <c r="U2316" i="1" s="1"/>
  <c r="W2315" i="1"/>
  <c r="U2315" i="1" s="1"/>
  <c r="W2314" i="1"/>
  <c r="U2314" i="1" s="1"/>
  <c r="W2313" i="1"/>
  <c r="U2313" i="1" s="1"/>
  <c r="W2312" i="1"/>
  <c r="U2312" i="1" s="1"/>
  <c r="W2311" i="1"/>
  <c r="U2311" i="1" s="1"/>
  <c r="W2310" i="1"/>
  <c r="U2310" i="1" s="1"/>
  <c r="W2309" i="1"/>
  <c r="U2309" i="1" s="1"/>
  <c r="W2308" i="1"/>
  <c r="U2308" i="1" s="1"/>
  <c r="W2307" i="1"/>
  <c r="U2307" i="1" s="1"/>
  <c r="A2307" i="1"/>
  <c r="W2306" i="1"/>
  <c r="U2306" i="1" s="1"/>
  <c r="W2305" i="1"/>
  <c r="U2305" i="1" s="1"/>
  <c r="W2304" i="1"/>
  <c r="U2304" i="1" s="1"/>
  <c r="W2303" i="1"/>
  <c r="U2303" i="1" s="1"/>
  <c r="W2302" i="1"/>
  <c r="U2302" i="1" s="1"/>
  <c r="W2301" i="1"/>
  <c r="U2301" i="1" s="1"/>
  <c r="W2300" i="1"/>
  <c r="U2300" i="1" s="1"/>
  <c r="W2299" i="1"/>
  <c r="U2299" i="1" s="1"/>
  <c r="W2298" i="1"/>
  <c r="U2298" i="1" s="1"/>
  <c r="W2297" i="1"/>
  <c r="U2297" i="1" s="1"/>
  <c r="W2296" i="1"/>
  <c r="U2296" i="1" s="1"/>
  <c r="W2295" i="1"/>
  <c r="U2295" i="1" s="1"/>
  <c r="A2295" i="1"/>
  <c r="W2294" i="1"/>
  <c r="U2294" i="1" s="1"/>
  <c r="W2293" i="1"/>
  <c r="U2293" i="1" s="1"/>
  <c r="W2292" i="1"/>
  <c r="U2292" i="1" s="1"/>
  <c r="W2291" i="1"/>
  <c r="U2291" i="1" s="1"/>
  <c r="W2290" i="1"/>
  <c r="U2290" i="1" s="1"/>
  <c r="W2289" i="1"/>
  <c r="U2289" i="1" s="1"/>
  <c r="W2288" i="1"/>
  <c r="U2288" i="1" s="1"/>
  <c r="W2287" i="1"/>
  <c r="U2287" i="1" s="1"/>
  <c r="W2286" i="1"/>
  <c r="U2286" i="1" s="1"/>
  <c r="W2285" i="1"/>
  <c r="U2285" i="1" s="1"/>
  <c r="W2284" i="1"/>
  <c r="U2284" i="1" s="1"/>
  <c r="W2283" i="1"/>
  <c r="U2283" i="1" s="1"/>
  <c r="A2283" i="1"/>
  <c r="W2282" i="1"/>
  <c r="U2282" i="1" s="1"/>
  <c r="W2281" i="1"/>
  <c r="U2281" i="1" s="1"/>
  <c r="W2280" i="1"/>
  <c r="U2280" i="1" s="1"/>
  <c r="W2279" i="1"/>
  <c r="U2279" i="1" s="1"/>
  <c r="W2278" i="1"/>
  <c r="U2278" i="1" s="1"/>
  <c r="W2277" i="1"/>
  <c r="U2277" i="1" s="1"/>
  <c r="W2276" i="1"/>
  <c r="U2276" i="1" s="1"/>
  <c r="W2275" i="1"/>
  <c r="U2275" i="1" s="1"/>
  <c r="W2274" i="1"/>
  <c r="U2274" i="1" s="1"/>
  <c r="W2273" i="1"/>
  <c r="U2273" i="1" s="1"/>
  <c r="W2272" i="1"/>
  <c r="U2272" i="1" s="1"/>
  <c r="W2271" i="1"/>
  <c r="U2271" i="1" s="1"/>
  <c r="A2271" i="1"/>
  <c r="W2270" i="1"/>
  <c r="U2270" i="1" s="1"/>
  <c r="W2269" i="1"/>
  <c r="U2269" i="1" s="1"/>
  <c r="W2268" i="1"/>
  <c r="U2268" i="1" s="1"/>
  <c r="W2267" i="1"/>
  <c r="U2267" i="1" s="1"/>
  <c r="W2266" i="1"/>
  <c r="U2266" i="1" s="1"/>
  <c r="W2265" i="1"/>
  <c r="U2265" i="1" s="1"/>
  <c r="W2264" i="1"/>
  <c r="U2264" i="1" s="1"/>
  <c r="W2263" i="1"/>
  <c r="U2263" i="1" s="1"/>
  <c r="W2262" i="1"/>
  <c r="U2262" i="1" s="1"/>
  <c r="W2261" i="1"/>
  <c r="U2261" i="1" s="1"/>
  <c r="W2260" i="1"/>
  <c r="U2260" i="1" s="1"/>
  <c r="W2259" i="1"/>
  <c r="U2259" i="1" s="1"/>
  <c r="A2259" i="1"/>
  <c r="W2258" i="1"/>
  <c r="U2258" i="1" s="1"/>
  <c r="W2257" i="1"/>
  <c r="U2257" i="1" s="1"/>
  <c r="W2256" i="1"/>
  <c r="U2256" i="1" s="1"/>
  <c r="W2255" i="1"/>
  <c r="U2255" i="1" s="1"/>
  <c r="W2254" i="1"/>
  <c r="U2254" i="1" s="1"/>
  <c r="W2253" i="1"/>
  <c r="U2253" i="1" s="1"/>
  <c r="W2252" i="1"/>
  <c r="U2252" i="1" s="1"/>
  <c r="W2251" i="1"/>
  <c r="U2251" i="1" s="1"/>
  <c r="W2250" i="1"/>
  <c r="U2250" i="1" s="1"/>
  <c r="W2249" i="1"/>
  <c r="U2249" i="1" s="1"/>
  <c r="W2248" i="1"/>
  <c r="U2248" i="1" s="1"/>
  <c r="W2247" i="1"/>
  <c r="U2247" i="1" s="1"/>
  <c r="A2247" i="1"/>
  <c r="W2246" i="1"/>
  <c r="U2246" i="1" s="1"/>
  <c r="W2245" i="1"/>
  <c r="U2245" i="1" s="1"/>
  <c r="W2244" i="1"/>
  <c r="U2244" i="1" s="1"/>
  <c r="W2243" i="1"/>
  <c r="U2243" i="1" s="1"/>
  <c r="W2242" i="1"/>
  <c r="U2242" i="1" s="1"/>
  <c r="W2241" i="1"/>
  <c r="U2241" i="1" s="1"/>
  <c r="W2240" i="1"/>
  <c r="U2240" i="1" s="1"/>
  <c r="W2239" i="1"/>
  <c r="U2239" i="1" s="1"/>
  <c r="W2238" i="1"/>
  <c r="U2238" i="1" s="1"/>
  <c r="W2237" i="1"/>
  <c r="U2237" i="1" s="1"/>
  <c r="W2236" i="1"/>
  <c r="U2236" i="1" s="1"/>
  <c r="W2235" i="1"/>
  <c r="U2235" i="1" s="1"/>
  <c r="A2235" i="1"/>
  <c r="W2234" i="1"/>
  <c r="U2234" i="1" s="1"/>
  <c r="W2233" i="1"/>
  <c r="U2233" i="1" s="1"/>
  <c r="W2232" i="1"/>
  <c r="U2232" i="1" s="1"/>
  <c r="W2231" i="1"/>
  <c r="U2231" i="1" s="1"/>
  <c r="W2230" i="1"/>
  <c r="U2230" i="1" s="1"/>
  <c r="W2229" i="1"/>
  <c r="U2229" i="1" s="1"/>
  <c r="W2228" i="1"/>
  <c r="U2228" i="1" s="1"/>
  <c r="W2227" i="1"/>
  <c r="U2227" i="1" s="1"/>
  <c r="W2226" i="1"/>
  <c r="U2226" i="1" s="1"/>
  <c r="W2225" i="1"/>
  <c r="U2225" i="1" s="1"/>
  <c r="W2224" i="1"/>
  <c r="U2224" i="1" s="1"/>
  <c r="W2223" i="1"/>
  <c r="U2223" i="1" s="1"/>
  <c r="A2223" i="1"/>
  <c r="W2222" i="1"/>
  <c r="U2222" i="1" s="1"/>
  <c r="W2221" i="1"/>
  <c r="U2221" i="1" s="1"/>
  <c r="W2220" i="1"/>
  <c r="U2220" i="1" s="1"/>
  <c r="W2219" i="1"/>
  <c r="U2219" i="1" s="1"/>
  <c r="W2218" i="1"/>
  <c r="U2218" i="1" s="1"/>
  <c r="W2217" i="1"/>
  <c r="U2217" i="1" s="1"/>
  <c r="W2216" i="1"/>
  <c r="U2216" i="1" s="1"/>
  <c r="W2215" i="1"/>
  <c r="U2215" i="1" s="1"/>
  <c r="W2214" i="1"/>
  <c r="U2214" i="1" s="1"/>
  <c r="W2213" i="1"/>
  <c r="U2213" i="1" s="1"/>
  <c r="W2212" i="1"/>
  <c r="U2212" i="1" s="1"/>
  <c r="W2211" i="1"/>
  <c r="U2211" i="1" s="1"/>
  <c r="A2211" i="1"/>
  <c r="W2210" i="1"/>
  <c r="U2210" i="1" s="1"/>
  <c r="W2209" i="1"/>
  <c r="U2209" i="1" s="1"/>
  <c r="W2208" i="1"/>
  <c r="U2208" i="1" s="1"/>
  <c r="W2207" i="1"/>
  <c r="U2207" i="1" s="1"/>
  <c r="W2206" i="1"/>
  <c r="U2206" i="1" s="1"/>
  <c r="W2205" i="1"/>
  <c r="U2205" i="1" s="1"/>
  <c r="W2204" i="1"/>
  <c r="U2204" i="1" s="1"/>
  <c r="W2203" i="1"/>
  <c r="U2203" i="1" s="1"/>
  <c r="W2202" i="1"/>
  <c r="U2202" i="1" s="1"/>
  <c r="W2201" i="1"/>
  <c r="U2201" i="1" s="1"/>
  <c r="W2200" i="1"/>
  <c r="U2200" i="1" s="1"/>
  <c r="W2199" i="1"/>
  <c r="U2199" i="1" s="1"/>
  <c r="A2199" i="1"/>
  <c r="W2198" i="1"/>
  <c r="U2198" i="1" s="1"/>
  <c r="W2197" i="1"/>
  <c r="U2197" i="1" s="1"/>
  <c r="W2196" i="1"/>
  <c r="U2196" i="1" s="1"/>
  <c r="W2195" i="1"/>
  <c r="U2195" i="1" s="1"/>
  <c r="W2194" i="1"/>
  <c r="U2194" i="1" s="1"/>
  <c r="W2193" i="1"/>
  <c r="U2193" i="1" s="1"/>
  <c r="W2192" i="1"/>
  <c r="U2192" i="1" s="1"/>
  <c r="W2191" i="1"/>
  <c r="U2191" i="1" s="1"/>
  <c r="W2190" i="1"/>
  <c r="U2190" i="1" s="1"/>
  <c r="W2189" i="1"/>
  <c r="U2189" i="1" s="1"/>
  <c r="W2188" i="1"/>
  <c r="U2188" i="1" s="1"/>
  <c r="W2187" i="1"/>
  <c r="U2187" i="1" s="1"/>
  <c r="A2187" i="1"/>
  <c r="W2186" i="1"/>
  <c r="U2186" i="1" s="1"/>
  <c r="W2185" i="1"/>
  <c r="U2185" i="1" s="1"/>
  <c r="W2184" i="1"/>
  <c r="U2184" i="1" s="1"/>
  <c r="W2183" i="1"/>
  <c r="U2183" i="1" s="1"/>
  <c r="W2182" i="1"/>
  <c r="U2182" i="1" s="1"/>
  <c r="W2181" i="1"/>
  <c r="U2181" i="1" s="1"/>
  <c r="W2180" i="1"/>
  <c r="U2180" i="1" s="1"/>
  <c r="W2179" i="1"/>
  <c r="U2179" i="1" s="1"/>
  <c r="W2178" i="1"/>
  <c r="U2178" i="1" s="1"/>
  <c r="W2177" i="1"/>
  <c r="U2177" i="1" s="1"/>
  <c r="W2176" i="1"/>
  <c r="U2176" i="1" s="1"/>
  <c r="W2175" i="1"/>
  <c r="U2175" i="1" s="1"/>
  <c r="A2175" i="1"/>
  <c r="W2174" i="1"/>
  <c r="U2174" i="1" s="1"/>
  <c r="W2173" i="1"/>
  <c r="U2173" i="1" s="1"/>
  <c r="W2172" i="1"/>
  <c r="U2172" i="1" s="1"/>
  <c r="W2171" i="1"/>
  <c r="U2171" i="1" s="1"/>
  <c r="W2170" i="1"/>
  <c r="U2170" i="1" s="1"/>
  <c r="W2169" i="1"/>
  <c r="U2169" i="1" s="1"/>
  <c r="W2168" i="1"/>
  <c r="U2168" i="1" s="1"/>
  <c r="W2167" i="1"/>
  <c r="U2167" i="1" s="1"/>
  <c r="W2166" i="1"/>
  <c r="U2166" i="1" s="1"/>
  <c r="W2165" i="1"/>
  <c r="U2165" i="1" s="1"/>
  <c r="W2164" i="1"/>
  <c r="U2164" i="1" s="1"/>
  <c r="W2163" i="1"/>
  <c r="U2163" i="1" s="1"/>
  <c r="A2163" i="1"/>
  <c r="W2162" i="1"/>
  <c r="U2162" i="1" s="1"/>
  <c r="W2161" i="1"/>
  <c r="U2161" i="1" s="1"/>
  <c r="W2160" i="1"/>
  <c r="U2160" i="1" s="1"/>
  <c r="W2159" i="1"/>
  <c r="U2159" i="1" s="1"/>
  <c r="W2158" i="1"/>
  <c r="U2158" i="1" s="1"/>
  <c r="W2157" i="1"/>
  <c r="U2157" i="1" s="1"/>
  <c r="W2156" i="1"/>
  <c r="U2156" i="1" s="1"/>
  <c r="W2155" i="1"/>
  <c r="U2155" i="1" s="1"/>
  <c r="W2154" i="1"/>
  <c r="U2154" i="1" s="1"/>
  <c r="W2153" i="1"/>
  <c r="U2153" i="1" s="1"/>
  <c r="W2152" i="1"/>
  <c r="U2152" i="1" s="1"/>
  <c r="W2151" i="1"/>
  <c r="U2151" i="1" s="1"/>
  <c r="A2151" i="1"/>
  <c r="W2150" i="1"/>
  <c r="U2150" i="1" s="1"/>
  <c r="W2149" i="1"/>
  <c r="U2149" i="1" s="1"/>
  <c r="W2148" i="1"/>
  <c r="U2148" i="1" s="1"/>
  <c r="W2147" i="1"/>
  <c r="U2147" i="1" s="1"/>
  <c r="W2146" i="1"/>
  <c r="U2146" i="1" s="1"/>
  <c r="W2145" i="1"/>
  <c r="U2145" i="1" s="1"/>
  <c r="W2144" i="1"/>
  <c r="U2144" i="1" s="1"/>
  <c r="W2143" i="1"/>
  <c r="U2143" i="1" s="1"/>
  <c r="W2142" i="1"/>
  <c r="U2142" i="1" s="1"/>
  <c r="W2141" i="1"/>
  <c r="U2141" i="1" s="1"/>
  <c r="W2140" i="1"/>
  <c r="U2140" i="1" s="1"/>
  <c r="W2139" i="1"/>
  <c r="U2139" i="1" s="1"/>
  <c r="A2139" i="1"/>
  <c r="W2138" i="1"/>
  <c r="U2138" i="1" s="1"/>
  <c r="W2137" i="1"/>
  <c r="U2137" i="1" s="1"/>
  <c r="W2136" i="1"/>
  <c r="U2136" i="1" s="1"/>
  <c r="W2135" i="1"/>
  <c r="U2135" i="1" s="1"/>
  <c r="W2134" i="1"/>
  <c r="U2134" i="1" s="1"/>
  <c r="W2133" i="1"/>
  <c r="U2133" i="1" s="1"/>
  <c r="W2132" i="1"/>
  <c r="U2132" i="1" s="1"/>
  <c r="W2131" i="1"/>
  <c r="U2131" i="1" s="1"/>
  <c r="W2130" i="1"/>
  <c r="U2130" i="1" s="1"/>
  <c r="W2129" i="1"/>
  <c r="U2129" i="1" s="1"/>
  <c r="W2128" i="1"/>
  <c r="U2128" i="1" s="1"/>
  <c r="W2127" i="1"/>
  <c r="U2127" i="1" s="1"/>
  <c r="A2127" i="1"/>
  <c r="W2126" i="1"/>
  <c r="U2126" i="1" s="1"/>
  <c r="W2125" i="1"/>
  <c r="U2125" i="1" s="1"/>
  <c r="W2124" i="1"/>
  <c r="U2124" i="1" s="1"/>
  <c r="W2123" i="1"/>
  <c r="U2123" i="1" s="1"/>
  <c r="W2122" i="1"/>
  <c r="U2122" i="1" s="1"/>
  <c r="W2121" i="1"/>
  <c r="U2121" i="1" s="1"/>
  <c r="W2120" i="1"/>
  <c r="U2120" i="1" s="1"/>
  <c r="W2119" i="1"/>
  <c r="U2119" i="1" s="1"/>
  <c r="W2118" i="1"/>
  <c r="U2118" i="1" s="1"/>
  <c r="W2117" i="1"/>
  <c r="U2117" i="1" s="1"/>
  <c r="W2116" i="1"/>
  <c r="U2116" i="1" s="1"/>
  <c r="W2115" i="1"/>
  <c r="U2115" i="1" s="1"/>
  <c r="A2115" i="1"/>
  <c r="W2114" i="1"/>
  <c r="U2114" i="1" s="1"/>
  <c r="W2113" i="1"/>
  <c r="U2113" i="1" s="1"/>
  <c r="W2112" i="1"/>
  <c r="U2112" i="1" s="1"/>
  <c r="W2111" i="1"/>
  <c r="U2111" i="1" s="1"/>
  <c r="W2110" i="1"/>
  <c r="U2110" i="1" s="1"/>
  <c r="W2109" i="1"/>
  <c r="U2109" i="1" s="1"/>
  <c r="W2108" i="1"/>
  <c r="U2108" i="1" s="1"/>
  <c r="W2107" i="1"/>
  <c r="U2107" i="1" s="1"/>
  <c r="W2106" i="1"/>
  <c r="U2106" i="1" s="1"/>
  <c r="W2105" i="1"/>
  <c r="U2105" i="1" s="1"/>
  <c r="W2104" i="1"/>
  <c r="U2104" i="1" s="1"/>
  <c r="W2103" i="1"/>
  <c r="U2103" i="1" s="1"/>
  <c r="A2103" i="1"/>
  <c r="W2102" i="1"/>
  <c r="U2102" i="1" s="1"/>
  <c r="W2101" i="1"/>
  <c r="U2101" i="1" s="1"/>
  <c r="W2100" i="1"/>
  <c r="U2100" i="1" s="1"/>
  <c r="W2099" i="1"/>
  <c r="U2099" i="1" s="1"/>
  <c r="W2098" i="1"/>
  <c r="U2098" i="1" s="1"/>
  <c r="W2097" i="1"/>
  <c r="U2097" i="1" s="1"/>
  <c r="W2096" i="1"/>
  <c r="U2096" i="1" s="1"/>
  <c r="W2095" i="1"/>
  <c r="U2095" i="1" s="1"/>
  <c r="W2094" i="1"/>
  <c r="U2094" i="1" s="1"/>
  <c r="W2093" i="1"/>
  <c r="U2093" i="1" s="1"/>
  <c r="W2092" i="1"/>
  <c r="U2092" i="1" s="1"/>
  <c r="W2091" i="1"/>
  <c r="U2091" i="1" s="1"/>
  <c r="A2091" i="1"/>
  <c r="W2090" i="1"/>
  <c r="U2090" i="1" s="1"/>
  <c r="W2089" i="1"/>
  <c r="U2089" i="1" s="1"/>
  <c r="W2088" i="1"/>
  <c r="U2088" i="1" s="1"/>
  <c r="W2087" i="1"/>
  <c r="U2087" i="1" s="1"/>
  <c r="W2086" i="1"/>
  <c r="U2086" i="1" s="1"/>
  <c r="W2085" i="1"/>
  <c r="U2085" i="1" s="1"/>
  <c r="W2084" i="1"/>
  <c r="U2084" i="1" s="1"/>
  <c r="W2083" i="1"/>
  <c r="U2083" i="1" s="1"/>
  <c r="W2082" i="1"/>
  <c r="U2082" i="1" s="1"/>
  <c r="W2081" i="1"/>
  <c r="U2081" i="1" s="1"/>
  <c r="W2080" i="1"/>
  <c r="U2080" i="1" s="1"/>
  <c r="W2079" i="1"/>
  <c r="U2079" i="1" s="1"/>
  <c r="A2079" i="1"/>
  <c r="W2078" i="1"/>
  <c r="U2078" i="1" s="1"/>
  <c r="W2077" i="1"/>
  <c r="U2077" i="1" s="1"/>
  <c r="W2076" i="1"/>
  <c r="U2076" i="1" s="1"/>
  <c r="W2075" i="1"/>
  <c r="U2075" i="1" s="1"/>
  <c r="W2074" i="1"/>
  <c r="U2074" i="1" s="1"/>
  <c r="W2073" i="1"/>
  <c r="U2073" i="1" s="1"/>
  <c r="W2072" i="1"/>
  <c r="U2072" i="1" s="1"/>
  <c r="W2071" i="1"/>
  <c r="U2071" i="1" s="1"/>
  <c r="W2070" i="1"/>
  <c r="U2070" i="1" s="1"/>
  <c r="W2069" i="1"/>
  <c r="U2069" i="1" s="1"/>
  <c r="W2068" i="1"/>
  <c r="U2068" i="1" s="1"/>
  <c r="W2067" i="1"/>
  <c r="U2067" i="1" s="1"/>
  <c r="A2067" i="1"/>
  <c r="W2066" i="1"/>
  <c r="U2066" i="1" s="1"/>
  <c r="W2065" i="1"/>
  <c r="U2065" i="1" s="1"/>
  <c r="W2064" i="1"/>
  <c r="U2064" i="1" s="1"/>
  <c r="W2063" i="1"/>
  <c r="U2063" i="1" s="1"/>
  <c r="W2062" i="1"/>
  <c r="U2062" i="1" s="1"/>
  <c r="W2061" i="1"/>
  <c r="U2061" i="1" s="1"/>
  <c r="W2060" i="1"/>
  <c r="U2060" i="1" s="1"/>
  <c r="W2059" i="1"/>
  <c r="U2059" i="1" s="1"/>
  <c r="W2058" i="1"/>
  <c r="U2058" i="1" s="1"/>
  <c r="W2057" i="1"/>
  <c r="U2057" i="1" s="1"/>
  <c r="W2056" i="1"/>
  <c r="U2056" i="1" s="1"/>
  <c r="W2055" i="1"/>
  <c r="U2055" i="1" s="1"/>
  <c r="A2055" i="1"/>
  <c r="W2054" i="1"/>
  <c r="U2054" i="1" s="1"/>
  <c r="W2053" i="1"/>
  <c r="U2053" i="1" s="1"/>
  <c r="W2052" i="1"/>
  <c r="U2052" i="1" s="1"/>
  <c r="W2051" i="1"/>
  <c r="U2051" i="1" s="1"/>
  <c r="W2050" i="1"/>
  <c r="U2050" i="1" s="1"/>
  <c r="W2049" i="1"/>
  <c r="U2049" i="1" s="1"/>
  <c r="W2048" i="1"/>
  <c r="U2048" i="1" s="1"/>
  <c r="W2047" i="1"/>
  <c r="U2047" i="1" s="1"/>
  <c r="W2046" i="1"/>
  <c r="U2046" i="1" s="1"/>
  <c r="W2045" i="1"/>
  <c r="U2045" i="1" s="1"/>
  <c r="W2044" i="1"/>
  <c r="U2044" i="1" s="1"/>
  <c r="W2043" i="1"/>
  <c r="U2043" i="1" s="1"/>
  <c r="A2043" i="1"/>
  <c r="W2042" i="1"/>
  <c r="U2042" i="1" s="1"/>
  <c r="W2041" i="1"/>
  <c r="U2041" i="1" s="1"/>
  <c r="W2040" i="1"/>
  <c r="U2040" i="1" s="1"/>
  <c r="W2039" i="1"/>
  <c r="U2039" i="1" s="1"/>
  <c r="W2038" i="1"/>
  <c r="U2038" i="1" s="1"/>
  <c r="W2037" i="1"/>
  <c r="U2037" i="1" s="1"/>
  <c r="W2036" i="1"/>
  <c r="U2036" i="1" s="1"/>
  <c r="W2035" i="1"/>
  <c r="U2035" i="1" s="1"/>
  <c r="W2034" i="1"/>
  <c r="U2034" i="1" s="1"/>
  <c r="W2033" i="1"/>
  <c r="U2033" i="1" s="1"/>
  <c r="W2032" i="1"/>
  <c r="U2032" i="1" s="1"/>
  <c r="W2031" i="1"/>
  <c r="U2031" i="1" s="1"/>
  <c r="A2031" i="1"/>
  <c r="W2030" i="1"/>
  <c r="U2030" i="1" s="1"/>
  <c r="W2029" i="1"/>
  <c r="U2029" i="1" s="1"/>
  <c r="W2028" i="1"/>
  <c r="U2028" i="1" s="1"/>
  <c r="W2027" i="1"/>
  <c r="U2027" i="1" s="1"/>
  <c r="W2026" i="1"/>
  <c r="U2026" i="1" s="1"/>
  <c r="W2025" i="1"/>
  <c r="U2025" i="1" s="1"/>
  <c r="W2024" i="1"/>
  <c r="U2024" i="1" s="1"/>
  <c r="W2023" i="1"/>
  <c r="U2023" i="1" s="1"/>
  <c r="W2022" i="1"/>
  <c r="U2022" i="1" s="1"/>
  <c r="W2021" i="1"/>
  <c r="U2021" i="1" s="1"/>
  <c r="W2020" i="1"/>
  <c r="U2020" i="1" s="1"/>
  <c r="W2019" i="1"/>
  <c r="U2019" i="1" s="1"/>
  <c r="A2019" i="1"/>
  <c r="W2018" i="1"/>
  <c r="U2018" i="1" s="1"/>
  <c r="W2017" i="1"/>
  <c r="U2017" i="1" s="1"/>
  <c r="W2016" i="1"/>
  <c r="U2016" i="1" s="1"/>
  <c r="W2015" i="1"/>
  <c r="U2015" i="1" s="1"/>
  <c r="W2014" i="1"/>
  <c r="U2014" i="1" s="1"/>
  <c r="W2013" i="1"/>
  <c r="U2013" i="1" s="1"/>
  <c r="W2012" i="1"/>
  <c r="U2012" i="1" s="1"/>
  <c r="W2011" i="1"/>
  <c r="U2011" i="1" s="1"/>
  <c r="W2010" i="1"/>
  <c r="U2010" i="1" s="1"/>
  <c r="W2009" i="1"/>
  <c r="U2009" i="1" s="1"/>
  <c r="W2008" i="1"/>
  <c r="U2008" i="1" s="1"/>
  <c r="W2007" i="1"/>
  <c r="U2007" i="1" s="1"/>
  <c r="A2007" i="1"/>
  <c r="W2006" i="1"/>
  <c r="U2006" i="1" s="1"/>
  <c r="W2005" i="1"/>
  <c r="U2005" i="1" s="1"/>
  <c r="W2004" i="1"/>
  <c r="U2004" i="1" s="1"/>
  <c r="W2003" i="1"/>
  <c r="U2003" i="1" s="1"/>
  <c r="W2002" i="1"/>
  <c r="U2002" i="1" s="1"/>
  <c r="W2001" i="1"/>
  <c r="U2001" i="1" s="1"/>
  <c r="W2000" i="1"/>
  <c r="U2000" i="1" s="1"/>
  <c r="W1999" i="1"/>
  <c r="U1999" i="1" s="1"/>
  <c r="W1998" i="1"/>
  <c r="U1998" i="1" s="1"/>
  <c r="W1997" i="1"/>
  <c r="U1997" i="1" s="1"/>
  <c r="W1996" i="1"/>
  <c r="U1996" i="1" s="1"/>
  <c r="W1995" i="1"/>
  <c r="U1995" i="1" s="1"/>
  <c r="A1995" i="1"/>
  <c r="W1994" i="1"/>
  <c r="U1994" i="1" s="1"/>
  <c r="W1993" i="1"/>
  <c r="U1993" i="1" s="1"/>
  <c r="W1992" i="1"/>
  <c r="U1992" i="1" s="1"/>
  <c r="W1991" i="1"/>
  <c r="U1991" i="1" s="1"/>
  <c r="W1990" i="1"/>
  <c r="U1990" i="1" s="1"/>
  <c r="W1989" i="1"/>
  <c r="U1989" i="1" s="1"/>
  <c r="W1988" i="1"/>
  <c r="U1988" i="1" s="1"/>
  <c r="W1987" i="1"/>
  <c r="U1987" i="1" s="1"/>
  <c r="W1986" i="1"/>
  <c r="U1986" i="1" s="1"/>
  <c r="W1985" i="1"/>
  <c r="U1985" i="1" s="1"/>
  <c r="W1984" i="1"/>
  <c r="U1984" i="1" s="1"/>
  <c r="W1983" i="1"/>
  <c r="U1983" i="1" s="1"/>
  <c r="A1983" i="1"/>
  <c r="W1982" i="1"/>
  <c r="U1982" i="1" s="1"/>
  <c r="W1981" i="1"/>
  <c r="U1981" i="1" s="1"/>
  <c r="W1980" i="1"/>
  <c r="U1980" i="1" s="1"/>
  <c r="W1979" i="1"/>
  <c r="U1979" i="1" s="1"/>
  <c r="W1978" i="1"/>
  <c r="U1978" i="1" s="1"/>
  <c r="W1977" i="1"/>
  <c r="U1977" i="1" s="1"/>
  <c r="W1976" i="1"/>
  <c r="U1976" i="1" s="1"/>
  <c r="W1975" i="1"/>
  <c r="U1975" i="1" s="1"/>
  <c r="W1974" i="1"/>
  <c r="U1974" i="1" s="1"/>
  <c r="W1973" i="1"/>
  <c r="U1973" i="1" s="1"/>
  <c r="W1972" i="1"/>
  <c r="U1972" i="1" s="1"/>
  <c r="W1971" i="1"/>
  <c r="U1971" i="1" s="1"/>
  <c r="A1971" i="1"/>
  <c r="W1970" i="1"/>
  <c r="U1970" i="1" s="1"/>
  <c r="W1969" i="1"/>
  <c r="U1969" i="1" s="1"/>
  <c r="W1968" i="1"/>
  <c r="U1968" i="1" s="1"/>
  <c r="W1967" i="1"/>
  <c r="U1967" i="1" s="1"/>
  <c r="W1966" i="1"/>
  <c r="U1966" i="1" s="1"/>
  <c r="W1965" i="1"/>
  <c r="U1965" i="1" s="1"/>
  <c r="W1964" i="1"/>
  <c r="U1964" i="1" s="1"/>
  <c r="W1963" i="1"/>
  <c r="U1963" i="1" s="1"/>
  <c r="W1962" i="1"/>
  <c r="U1962" i="1" s="1"/>
  <c r="W1961" i="1"/>
  <c r="U1961" i="1" s="1"/>
  <c r="W1960" i="1"/>
  <c r="U1960" i="1" s="1"/>
  <c r="W1959" i="1"/>
  <c r="U1959" i="1" s="1"/>
  <c r="A1959" i="1"/>
  <c r="W1958" i="1"/>
  <c r="U1958" i="1" s="1"/>
  <c r="W1957" i="1"/>
  <c r="U1957" i="1" s="1"/>
  <c r="W1956" i="1"/>
  <c r="U1956" i="1" s="1"/>
  <c r="W1955" i="1"/>
  <c r="U1955" i="1" s="1"/>
  <c r="W1954" i="1"/>
  <c r="U1954" i="1" s="1"/>
  <c r="W1953" i="1"/>
  <c r="U1953" i="1" s="1"/>
  <c r="W1952" i="1"/>
  <c r="U1952" i="1" s="1"/>
  <c r="W1951" i="1"/>
  <c r="U1951" i="1" s="1"/>
  <c r="W1950" i="1"/>
  <c r="U1950" i="1" s="1"/>
  <c r="W1949" i="1"/>
  <c r="U1949" i="1" s="1"/>
  <c r="W1948" i="1"/>
  <c r="U1948" i="1" s="1"/>
  <c r="W1947" i="1"/>
  <c r="U1947" i="1" s="1"/>
  <c r="A1947" i="1"/>
  <c r="W1946" i="1"/>
  <c r="U1946" i="1" s="1"/>
  <c r="W1945" i="1"/>
  <c r="U1945" i="1" s="1"/>
  <c r="W1944" i="1"/>
  <c r="U1944" i="1" s="1"/>
  <c r="W1943" i="1"/>
  <c r="U1943" i="1" s="1"/>
  <c r="W1942" i="1"/>
  <c r="U1942" i="1" s="1"/>
  <c r="W1941" i="1"/>
  <c r="U1941" i="1" s="1"/>
  <c r="W1940" i="1"/>
  <c r="U1940" i="1" s="1"/>
  <c r="W1939" i="1"/>
  <c r="U1939" i="1" s="1"/>
  <c r="W1938" i="1"/>
  <c r="U1938" i="1" s="1"/>
  <c r="W1937" i="1"/>
  <c r="U1937" i="1" s="1"/>
  <c r="W1936" i="1"/>
  <c r="U1936" i="1" s="1"/>
  <c r="W1935" i="1"/>
  <c r="U1935" i="1" s="1"/>
  <c r="A1935" i="1"/>
  <c r="W1934" i="1"/>
  <c r="U1934" i="1" s="1"/>
  <c r="W1933" i="1"/>
  <c r="U1933" i="1" s="1"/>
  <c r="W1932" i="1"/>
  <c r="U1932" i="1" s="1"/>
  <c r="W1931" i="1"/>
  <c r="U1931" i="1" s="1"/>
  <c r="W1930" i="1"/>
  <c r="U1930" i="1" s="1"/>
  <c r="W1929" i="1"/>
  <c r="U1929" i="1" s="1"/>
  <c r="W1928" i="1"/>
  <c r="U1928" i="1" s="1"/>
  <c r="W1927" i="1"/>
  <c r="U1927" i="1" s="1"/>
  <c r="W1926" i="1"/>
  <c r="U1926" i="1" s="1"/>
  <c r="W1925" i="1"/>
  <c r="U1925" i="1" s="1"/>
  <c r="W1924" i="1"/>
  <c r="U1924" i="1" s="1"/>
  <c r="W1923" i="1"/>
  <c r="U1923" i="1" s="1"/>
  <c r="A1923" i="1"/>
  <c r="W1922" i="1"/>
  <c r="U1922" i="1" s="1"/>
  <c r="W1921" i="1"/>
  <c r="U1921" i="1" s="1"/>
  <c r="W1920" i="1"/>
  <c r="U1920" i="1" s="1"/>
  <c r="W1919" i="1"/>
  <c r="U1919" i="1" s="1"/>
  <c r="W1918" i="1"/>
  <c r="U1918" i="1" s="1"/>
  <c r="W1917" i="1"/>
  <c r="U1917" i="1" s="1"/>
  <c r="W1916" i="1"/>
  <c r="U1916" i="1" s="1"/>
  <c r="W1915" i="1"/>
  <c r="U1915" i="1" s="1"/>
  <c r="W1914" i="1"/>
  <c r="U1914" i="1" s="1"/>
  <c r="W1913" i="1"/>
  <c r="U1913" i="1" s="1"/>
  <c r="W1912" i="1"/>
  <c r="U1912" i="1" s="1"/>
  <c r="W1911" i="1"/>
  <c r="U1911" i="1" s="1"/>
  <c r="A1911" i="1"/>
  <c r="W1910" i="1"/>
  <c r="U1910" i="1" s="1"/>
  <c r="W1909" i="1"/>
  <c r="U1909" i="1" s="1"/>
  <c r="W1908" i="1"/>
  <c r="U1908" i="1" s="1"/>
  <c r="W1907" i="1"/>
  <c r="U1907" i="1" s="1"/>
  <c r="W1906" i="1"/>
  <c r="U1906" i="1" s="1"/>
  <c r="W1905" i="1"/>
  <c r="U1905" i="1" s="1"/>
  <c r="W1904" i="1"/>
  <c r="U1904" i="1" s="1"/>
  <c r="W1903" i="1"/>
  <c r="U1903" i="1" s="1"/>
  <c r="W1902" i="1"/>
  <c r="U1902" i="1" s="1"/>
  <c r="W1901" i="1"/>
  <c r="U1901" i="1" s="1"/>
  <c r="W1900" i="1"/>
  <c r="U1900" i="1" s="1"/>
  <c r="W1899" i="1"/>
  <c r="U1899" i="1" s="1"/>
  <c r="A1899" i="1"/>
  <c r="W1898" i="1"/>
  <c r="U1898" i="1" s="1"/>
  <c r="W1897" i="1"/>
  <c r="U1897" i="1" s="1"/>
  <c r="W1896" i="1"/>
  <c r="U1896" i="1" s="1"/>
  <c r="W1895" i="1"/>
  <c r="U1895" i="1" s="1"/>
  <c r="W1894" i="1"/>
  <c r="U1894" i="1" s="1"/>
  <c r="W1893" i="1"/>
  <c r="U1893" i="1" s="1"/>
  <c r="W1892" i="1"/>
  <c r="U1892" i="1" s="1"/>
  <c r="W1891" i="1"/>
  <c r="U1891" i="1" s="1"/>
  <c r="W1890" i="1"/>
  <c r="U1890" i="1" s="1"/>
  <c r="W1889" i="1"/>
  <c r="U1889" i="1" s="1"/>
  <c r="W1888" i="1"/>
  <c r="U1888" i="1" s="1"/>
  <c r="W1887" i="1"/>
  <c r="U1887" i="1" s="1"/>
  <c r="A1887" i="1"/>
  <c r="W1886" i="1"/>
  <c r="U1886" i="1" s="1"/>
  <c r="W1885" i="1"/>
  <c r="U1885" i="1" s="1"/>
  <c r="W1884" i="1"/>
  <c r="U1884" i="1" s="1"/>
  <c r="W1883" i="1"/>
  <c r="U1883" i="1" s="1"/>
  <c r="W1882" i="1"/>
  <c r="U1882" i="1" s="1"/>
  <c r="W1881" i="1"/>
  <c r="U1881" i="1" s="1"/>
  <c r="W1880" i="1"/>
  <c r="U1880" i="1" s="1"/>
  <c r="W1879" i="1"/>
  <c r="U1879" i="1" s="1"/>
  <c r="W1878" i="1"/>
  <c r="U1878" i="1" s="1"/>
  <c r="W1877" i="1"/>
  <c r="U1877" i="1" s="1"/>
  <c r="W1876" i="1"/>
  <c r="U1876" i="1" s="1"/>
  <c r="W1875" i="1"/>
  <c r="U1875" i="1" s="1"/>
  <c r="A1875" i="1"/>
  <c r="W1874" i="1"/>
  <c r="U1874" i="1" s="1"/>
  <c r="W1873" i="1"/>
  <c r="U1873" i="1" s="1"/>
  <c r="W1872" i="1"/>
  <c r="U1872" i="1" s="1"/>
  <c r="W1871" i="1"/>
  <c r="U1871" i="1" s="1"/>
  <c r="W1870" i="1"/>
  <c r="U1870" i="1" s="1"/>
  <c r="W1869" i="1"/>
  <c r="U1869" i="1" s="1"/>
  <c r="W1868" i="1"/>
  <c r="U1868" i="1" s="1"/>
  <c r="W1867" i="1"/>
  <c r="U1867" i="1" s="1"/>
  <c r="W1866" i="1"/>
  <c r="U1866" i="1" s="1"/>
  <c r="W1865" i="1"/>
  <c r="U1865" i="1" s="1"/>
  <c r="W1864" i="1"/>
  <c r="U1864" i="1" s="1"/>
  <c r="W1863" i="1"/>
  <c r="U1863" i="1" s="1"/>
  <c r="A1863" i="1"/>
  <c r="W1862" i="1"/>
  <c r="U1862" i="1" s="1"/>
  <c r="W1861" i="1"/>
  <c r="U1861" i="1" s="1"/>
  <c r="W1860" i="1"/>
  <c r="U1860" i="1" s="1"/>
  <c r="W1859" i="1"/>
  <c r="U1859" i="1" s="1"/>
  <c r="W1858" i="1"/>
  <c r="U1858" i="1" s="1"/>
  <c r="W1857" i="1"/>
  <c r="U1857" i="1" s="1"/>
  <c r="W1856" i="1"/>
  <c r="U1856" i="1" s="1"/>
  <c r="W1855" i="1"/>
  <c r="U1855" i="1" s="1"/>
  <c r="W1854" i="1"/>
  <c r="U1854" i="1" s="1"/>
  <c r="W1853" i="1"/>
  <c r="U1853" i="1" s="1"/>
  <c r="W1852" i="1"/>
  <c r="U1852" i="1" s="1"/>
  <c r="W1851" i="1"/>
  <c r="U1851" i="1" s="1"/>
  <c r="A1851" i="1"/>
  <c r="W1850" i="1"/>
  <c r="U1850" i="1" s="1"/>
  <c r="W1849" i="1"/>
  <c r="U1849" i="1" s="1"/>
  <c r="W1848" i="1"/>
  <c r="U1848" i="1" s="1"/>
  <c r="W1847" i="1"/>
  <c r="U1847" i="1" s="1"/>
  <c r="W1846" i="1"/>
  <c r="U1846" i="1" s="1"/>
  <c r="W1845" i="1"/>
  <c r="U1845" i="1" s="1"/>
  <c r="W1844" i="1"/>
  <c r="U1844" i="1" s="1"/>
  <c r="W1843" i="1"/>
  <c r="U1843" i="1" s="1"/>
  <c r="W1842" i="1"/>
  <c r="U1842" i="1" s="1"/>
  <c r="W1841" i="1"/>
  <c r="U1841" i="1" s="1"/>
  <c r="W1840" i="1"/>
  <c r="U1840" i="1" s="1"/>
  <c r="W1839" i="1"/>
  <c r="U1839" i="1" s="1"/>
  <c r="A1839" i="1"/>
  <c r="W1838" i="1"/>
  <c r="U1838" i="1" s="1"/>
  <c r="W1837" i="1"/>
  <c r="U1837" i="1" s="1"/>
  <c r="W1836" i="1"/>
  <c r="U1836" i="1" s="1"/>
  <c r="W1835" i="1"/>
  <c r="U1835" i="1" s="1"/>
  <c r="W1834" i="1"/>
  <c r="U1834" i="1" s="1"/>
  <c r="W1833" i="1"/>
  <c r="U1833" i="1" s="1"/>
  <c r="W1832" i="1"/>
  <c r="U1832" i="1" s="1"/>
  <c r="W1831" i="1"/>
  <c r="U1831" i="1" s="1"/>
  <c r="W1830" i="1"/>
  <c r="U1830" i="1" s="1"/>
  <c r="W1829" i="1"/>
  <c r="U1829" i="1" s="1"/>
  <c r="W1828" i="1"/>
  <c r="U1828" i="1" s="1"/>
  <c r="W1827" i="1"/>
  <c r="U1827" i="1" s="1"/>
  <c r="A1827" i="1"/>
  <c r="W1826" i="1"/>
  <c r="U1826" i="1" s="1"/>
  <c r="W1825" i="1"/>
  <c r="U1825" i="1" s="1"/>
  <c r="W1824" i="1"/>
  <c r="U1824" i="1" s="1"/>
  <c r="W1823" i="1"/>
  <c r="U1823" i="1" s="1"/>
  <c r="W1822" i="1"/>
  <c r="U1822" i="1" s="1"/>
  <c r="W1821" i="1"/>
  <c r="U1821" i="1" s="1"/>
  <c r="W1820" i="1"/>
  <c r="U1820" i="1" s="1"/>
  <c r="W1819" i="1"/>
  <c r="U1819" i="1" s="1"/>
  <c r="W1818" i="1"/>
  <c r="U1818" i="1" s="1"/>
  <c r="W1817" i="1"/>
  <c r="U1817" i="1" s="1"/>
  <c r="W1816" i="1"/>
  <c r="U1816" i="1" s="1"/>
  <c r="W1815" i="1"/>
  <c r="U1815" i="1" s="1"/>
  <c r="A1815" i="1"/>
  <c r="W1814" i="1"/>
  <c r="U1814" i="1" s="1"/>
  <c r="W1813" i="1"/>
  <c r="U1813" i="1" s="1"/>
  <c r="W1812" i="1"/>
  <c r="U1812" i="1" s="1"/>
  <c r="W1811" i="1"/>
  <c r="U1811" i="1" s="1"/>
  <c r="W1810" i="1"/>
  <c r="U1810" i="1" s="1"/>
  <c r="W1809" i="1"/>
  <c r="U1809" i="1" s="1"/>
  <c r="W1808" i="1"/>
  <c r="U1808" i="1" s="1"/>
  <c r="W1807" i="1"/>
  <c r="U1807" i="1" s="1"/>
  <c r="W1806" i="1"/>
  <c r="U1806" i="1" s="1"/>
  <c r="W1805" i="1"/>
  <c r="U1805" i="1" s="1"/>
  <c r="W1804" i="1"/>
  <c r="U1804" i="1" s="1"/>
  <c r="W1803" i="1"/>
  <c r="U1803" i="1" s="1"/>
  <c r="A1803" i="1"/>
  <c r="W1802" i="1"/>
  <c r="U1802" i="1" s="1"/>
  <c r="W1801" i="1"/>
  <c r="U1801" i="1" s="1"/>
  <c r="W1800" i="1"/>
  <c r="U1800" i="1" s="1"/>
  <c r="W1799" i="1"/>
  <c r="U1799" i="1" s="1"/>
  <c r="W1798" i="1"/>
  <c r="U1798" i="1" s="1"/>
  <c r="W1797" i="1"/>
  <c r="U1797" i="1" s="1"/>
  <c r="W1796" i="1"/>
  <c r="U1796" i="1" s="1"/>
  <c r="W1795" i="1"/>
  <c r="U1795" i="1" s="1"/>
  <c r="W1794" i="1"/>
  <c r="U1794" i="1" s="1"/>
  <c r="W1793" i="1"/>
  <c r="U1793" i="1" s="1"/>
  <c r="W1792" i="1"/>
  <c r="U1792" i="1" s="1"/>
  <c r="W1791" i="1"/>
  <c r="U1791" i="1" s="1"/>
  <c r="A1791" i="1"/>
  <c r="W1790" i="1"/>
  <c r="U1790" i="1" s="1"/>
  <c r="W1789" i="1"/>
  <c r="U1789" i="1" s="1"/>
  <c r="W1788" i="1"/>
  <c r="U1788" i="1" s="1"/>
  <c r="W1787" i="1"/>
  <c r="U1787" i="1" s="1"/>
  <c r="W1786" i="1"/>
  <c r="U1786" i="1" s="1"/>
  <c r="W1785" i="1"/>
  <c r="U1785" i="1" s="1"/>
  <c r="W1784" i="1"/>
  <c r="U1784" i="1" s="1"/>
  <c r="W1783" i="1"/>
  <c r="U1783" i="1" s="1"/>
  <c r="W1782" i="1"/>
  <c r="U1782" i="1" s="1"/>
  <c r="W1781" i="1"/>
  <c r="U1781" i="1" s="1"/>
  <c r="W1780" i="1"/>
  <c r="U1780" i="1" s="1"/>
  <c r="W1779" i="1"/>
  <c r="U1779" i="1" s="1"/>
  <c r="A1779" i="1"/>
  <c r="W1778" i="1"/>
  <c r="U1778" i="1" s="1"/>
  <c r="W1777" i="1"/>
  <c r="U1777" i="1" s="1"/>
  <c r="W1776" i="1"/>
  <c r="U1776" i="1" s="1"/>
  <c r="W1775" i="1"/>
  <c r="U1775" i="1" s="1"/>
  <c r="W1774" i="1"/>
  <c r="U1774" i="1" s="1"/>
  <c r="W1773" i="1"/>
  <c r="U1773" i="1" s="1"/>
  <c r="W1772" i="1"/>
  <c r="U1772" i="1" s="1"/>
  <c r="W1771" i="1"/>
  <c r="U1771" i="1" s="1"/>
  <c r="W1770" i="1"/>
  <c r="U1770" i="1" s="1"/>
  <c r="W1769" i="1"/>
  <c r="U1769" i="1" s="1"/>
  <c r="W1768" i="1"/>
  <c r="U1768" i="1" s="1"/>
  <c r="W1767" i="1"/>
  <c r="U1767" i="1" s="1"/>
  <c r="A1767" i="1"/>
  <c r="W1766" i="1"/>
  <c r="U1766" i="1" s="1"/>
  <c r="W1765" i="1"/>
  <c r="U1765" i="1" s="1"/>
  <c r="W1764" i="1"/>
  <c r="U1764" i="1" s="1"/>
  <c r="W1763" i="1"/>
  <c r="U1763" i="1" s="1"/>
  <c r="W1762" i="1"/>
  <c r="U1762" i="1" s="1"/>
  <c r="W1761" i="1"/>
  <c r="U1761" i="1" s="1"/>
  <c r="W1760" i="1"/>
  <c r="U1760" i="1" s="1"/>
  <c r="W1759" i="1"/>
  <c r="U1759" i="1" s="1"/>
  <c r="W1758" i="1"/>
  <c r="U1758" i="1" s="1"/>
  <c r="W1757" i="1"/>
  <c r="U1757" i="1" s="1"/>
  <c r="W1756" i="1"/>
  <c r="U1756" i="1" s="1"/>
  <c r="W1755" i="1"/>
  <c r="U1755" i="1" s="1"/>
  <c r="A1755" i="1"/>
  <c r="W1754" i="1"/>
  <c r="U1754" i="1" s="1"/>
  <c r="W1753" i="1"/>
  <c r="U1753" i="1" s="1"/>
  <c r="W1752" i="1"/>
  <c r="U1752" i="1" s="1"/>
  <c r="W1751" i="1"/>
  <c r="U1751" i="1" s="1"/>
  <c r="W1750" i="1"/>
  <c r="U1750" i="1" s="1"/>
  <c r="W1749" i="1"/>
  <c r="U1749" i="1" s="1"/>
  <c r="W1748" i="1"/>
  <c r="U1748" i="1" s="1"/>
  <c r="W1747" i="1"/>
  <c r="U1747" i="1" s="1"/>
  <c r="W1746" i="1"/>
  <c r="U1746" i="1" s="1"/>
  <c r="W1745" i="1"/>
  <c r="U1745" i="1" s="1"/>
  <c r="W1744" i="1"/>
  <c r="U1744" i="1" s="1"/>
  <c r="W1743" i="1"/>
  <c r="U1743" i="1" s="1"/>
  <c r="A1743" i="1"/>
  <c r="W1742" i="1"/>
  <c r="U1742" i="1" s="1"/>
  <c r="W1741" i="1"/>
  <c r="U1741" i="1" s="1"/>
  <c r="W1740" i="1"/>
  <c r="U1740" i="1" s="1"/>
  <c r="W1739" i="1"/>
  <c r="U1739" i="1" s="1"/>
  <c r="W1738" i="1"/>
  <c r="U1738" i="1" s="1"/>
  <c r="W1737" i="1"/>
  <c r="U1737" i="1" s="1"/>
  <c r="W1736" i="1"/>
  <c r="U1736" i="1" s="1"/>
  <c r="W1735" i="1"/>
  <c r="U1735" i="1" s="1"/>
  <c r="W1734" i="1"/>
  <c r="U1734" i="1" s="1"/>
  <c r="W1733" i="1"/>
  <c r="U1733" i="1" s="1"/>
  <c r="W1732" i="1"/>
  <c r="U1732" i="1" s="1"/>
  <c r="W1731" i="1"/>
  <c r="U1731" i="1" s="1"/>
  <c r="A1731" i="1"/>
  <c r="W1730" i="1"/>
  <c r="U1730" i="1" s="1"/>
  <c r="W1729" i="1"/>
  <c r="U1729" i="1" s="1"/>
  <c r="W1728" i="1"/>
  <c r="U1728" i="1" s="1"/>
  <c r="W1727" i="1"/>
  <c r="U1727" i="1" s="1"/>
  <c r="W1726" i="1"/>
  <c r="U1726" i="1" s="1"/>
  <c r="W1725" i="1"/>
  <c r="U1725" i="1" s="1"/>
  <c r="W1724" i="1"/>
  <c r="U1724" i="1" s="1"/>
  <c r="W1723" i="1"/>
  <c r="U1723" i="1" s="1"/>
  <c r="W1722" i="1"/>
  <c r="U1722" i="1" s="1"/>
  <c r="W1721" i="1"/>
  <c r="U1721" i="1" s="1"/>
  <c r="W1720" i="1"/>
  <c r="U1720" i="1" s="1"/>
  <c r="W1719" i="1"/>
  <c r="U1719" i="1" s="1"/>
  <c r="A1719" i="1"/>
  <c r="W1718" i="1"/>
  <c r="U1718" i="1" s="1"/>
  <c r="W1717" i="1"/>
  <c r="U1717" i="1" s="1"/>
  <c r="W1716" i="1"/>
  <c r="U1716" i="1" s="1"/>
  <c r="W1715" i="1"/>
  <c r="U1715" i="1" s="1"/>
  <c r="W1714" i="1"/>
  <c r="U1714" i="1" s="1"/>
  <c r="W1713" i="1"/>
  <c r="U1713" i="1" s="1"/>
  <c r="W1712" i="1"/>
  <c r="U1712" i="1" s="1"/>
  <c r="W1711" i="1"/>
  <c r="U1711" i="1" s="1"/>
  <c r="W1710" i="1"/>
  <c r="U1710" i="1" s="1"/>
  <c r="W1709" i="1"/>
  <c r="U1709" i="1" s="1"/>
  <c r="W1708" i="1"/>
  <c r="U1708" i="1" s="1"/>
  <c r="W1707" i="1"/>
  <c r="U1707" i="1" s="1"/>
  <c r="A1707" i="1"/>
  <c r="W1706" i="1"/>
  <c r="U1706" i="1" s="1"/>
  <c r="W1705" i="1"/>
  <c r="U1705" i="1" s="1"/>
  <c r="W1704" i="1"/>
  <c r="U1704" i="1" s="1"/>
  <c r="W1703" i="1"/>
  <c r="U1703" i="1" s="1"/>
  <c r="W1702" i="1"/>
  <c r="U1702" i="1" s="1"/>
  <c r="W1701" i="1"/>
  <c r="U1701" i="1" s="1"/>
  <c r="W1700" i="1"/>
  <c r="U1700" i="1" s="1"/>
  <c r="W1699" i="1"/>
  <c r="U1699" i="1" s="1"/>
  <c r="W1698" i="1"/>
  <c r="U1698" i="1" s="1"/>
  <c r="W1697" i="1"/>
  <c r="U1697" i="1" s="1"/>
  <c r="W1696" i="1"/>
  <c r="U1696" i="1" s="1"/>
  <c r="W1695" i="1"/>
  <c r="U1695" i="1" s="1"/>
  <c r="A1695" i="1"/>
  <c r="W1694" i="1"/>
  <c r="U1694" i="1" s="1"/>
  <c r="W1693" i="1"/>
  <c r="U1693" i="1" s="1"/>
  <c r="W1692" i="1"/>
  <c r="U1692" i="1" s="1"/>
  <c r="W1691" i="1"/>
  <c r="U1691" i="1" s="1"/>
  <c r="W1690" i="1"/>
  <c r="U1690" i="1" s="1"/>
  <c r="W1689" i="1"/>
  <c r="U1689" i="1" s="1"/>
  <c r="W1688" i="1"/>
  <c r="U1688" i="1" s="1"/>
  <c r="W1687" i="1"/>
  <c r="U1687" i="1" s="1"/>
  <c r="W1686" i="1"/>
  <c r="U1686" i="1" s="1"/>
  <c r="W1685" i="1"/>
  <c r="U1685" i="1" s="1"/>
  <c r="W1684" i="1"/>
  <c r="U1684" i="1" s="1"/>
  <c r="W1683" i="1"/>
  <c r="U1683" i="1" s="1"/>
  <c r="A1683" i="1"/>
  <c r="W1682" i="1"/>
  <c r="U1682" i="1" s="1"/>
  <c r="W1681" i="1"/>
  <c r="U1681" i="1" s="1"/>
  <c r="W1680" i="1"/>
  <c r="U1680" i="1" s="1"/>
  <c r="W1679" i="1"/>
  <c r="U1679" i="1" s="1"/>
  <c r="W1678" i="1"/>
  <c r="U1678" i="1" s="1"/>
  <c r="W1677" i="1"/>
  <c r="U1677" i="1" s="1"/>
  <c r="W1676" i="1"/>
  <c r="U1676" i="1" s="1"/>
  <c r="W1675" i="1"/>
  <c r="U1675" i="1" s="1"/>
  <c r="W1674" i="1"/>
  <c r="U1674" i="1" s="1"/>
  <c r="W1673" i="1"/>
  <c r="U1673" i="1" s="1"/>
  <c r="W1672" i="1"/>
  <c r="U1672" i="1" s="1"/>
  <c r="W1671" i="1"/>
  <c r="U1671" i="1" s="1"/>
  <c r="A1671" i="1"/>
  <c r="W1670" i="1"/>
  <c r="U1670" i="1" s="1"/>
  <c r="W1669" i="1"/>
  <c r="U1669" i="1" s="1"/>
  <c r="W1668" i="1"/>
  <c r="U1668" i="1" s="1"/>
  <c r="W1667" i="1"/>
  <c r="U1667" i="1" s="1"/>
  <c r="W1666" i="1"/>
  <c r="U1666" i="1" s="1"/>
  <c r="W1665" i="1"/>
  <c r="U1665" i="1" s="1"/>
  <c r="W1664" i="1"/>
  <c r="U1664" i="1" s="1"/>
  <c r="W1663" i="1"/>
  <c r="U1663" i="1" s="1"/>
  <c r="W1662" i="1"/>
  <c r="U1662" i="1" s="1"/>
  <c r="W1661" i="1"/>
  <c r="U1661" i="1" s="1"/>
  <c r="W1660" i="1"/>
  <c r="U1660" i="1" s="1"/>
  <c r="W1659" i="1"/>
  <c r="U1659" i="1" s="1"/>
  <c r="A1659" i="1"/>
  <c r="W1658" i="1"/>
  <c r="U1658" i="1" s="1"/>
  <c r="W1657" i="1"/>
  <c r="U1657" i="1" s="1"/>
  <c r="W1656" i="1"/>
  <c r="U1656" i="1" s="1"/>
  <c r="W1655" i="1"/>
  <c r="U1655" i="1" s="1"/>
  <c r="W1654" i="1"/>
  <c r="U1654" i="1" s="1"/>
  <c r="W1653" i="1"/>
  <c r="U1653" i="1" s="1"/>
  <c r="W1652" i="1"/>
  <c r="U1652" i="1" s="1"/>
  <c r="W1651" i="1"/>
  <c r="U1651" i="1" s="1"/>
  <c r="W1650" i="1"/>
  <c r="U1650" i="1" s="1"/>
  <c r="W1649" i="1"/>
  <c r="U1649" i="1" s="1"/>
  <c r="W1648" i="1"/>
  <c r="U1648" i="1" s="1"/>
  <c r="W1647" i="1"/>
  <c r="U1647" i="1" s="1"/>
  <c r="A1647" i="1"/>
  <c r="W1646" i="1"/>
  <c r="U1646" i="1" s="1"/>
  <c r="W1645" i="1"/>
  <c r="U1645" i="1" s="1"/>
  <c r="W1644" i="1"/>
  <c r="U1644" i="1" s="1"/>
  <c r="W1643" i="1"/>
  <c r="U1643" i="1" s="1"/>
  <c r="W1642" i="1"/>
  <c r="U1642" i="1" s="1"/>
  <c r="W1641" i="1"/>
  <c r="U1641" i="1" s="1"/>
  <c r="W1640" i="1"/>
  <c r="U1640" i="1" s="1"/>
  <c r="W1639" i="1"/>
  <c r="U1639" i="1" s="1"/>
  <c r="W1638" i="1"/>
  <c r="U1638" i="1" s="1"/>
  <c r="W1637" i="1"/>
  <c r="U1637" i="1" s="1"/>
  <c r="W1636" i="1"/>
  <c r="U1636" i="1" s="1"/>
  <c r="W1635" i="1"/>
  <c r="U1635" i="1" s="1"/>
  <c r="A1635" i="1"/>
  <c r="W1634" i="1"/>
  <c r="U1634" i="1" s="1"/>
  <c r="W1633" i="1"/>
  <c r="U1633" i="1" s="1"/>
  <c r="W1632" i="1"/>
  <c r="U1632" i="1" s="1"/>
  <c r="W1631" i="1"/>
  <c r="U1631" i="1" s="1"/>
  <c r="W1630" i="1"/>
  <c r="U1630" i="1" s="1"/>
  <c r="W1629" i="1"/>
  <c r="U1629" i="1" s="1"/>
  <c r="W1628" i="1"/>
  <c r="U1628" i="1" s="1"/>
  <c r="W1627" i="1"/>
  <c r="U1627" i="1" s="1"/>
  <c r="W1626" i="1"/>
  <c r="U1626" i="1" s="1"/>
  <c r="W1625" i="1"/>
  <c r="U1625" i="1" s="1"/>
  <c r="W1624" i="1"/>
  <c r="U1624" i="1" s="1"/>
  <c r="W1623" i="1"/>
  <c r="U1623" i="1" s="1"/>
  <c r="A1623" i="1"/>
  <c r="W1622" i="1"/>
  <c r="U1622" i="1" s="1"/>
  <c r="W1621" i="1"/>
  <c r="U1621" i="1" s="1"/>
  <c r="W1620" i="1"/>
  <c r="U1620" i="1" s="1"/>
  <c r="W1619" i="1"/>
  <c r="U1619" i="1" s="1"/>
  <c r="W1618" i="1"/>
  <c r="U1618" i="1" s="1"/>
  <c r="W1617" i="1"/>
  <c r="U1617" i="1" s="1"/>
  <c r="W1616" i="1"/>
  <c r="U1616" i="1" s="1"/>
  <c r="W1615" i="1"/>
  <c r="U1615" i="1" s="1"/>
  <c r="W1614" i="1"/>
  <c r="U1614" i="1" s="1"/>
  <c r="W1613" i="1"/>
  <c r="U1613" i="1" s="1"/>
  <c r="W1612" i="1"/>
  <c r="U1612" i="1" s="1"/>
  <c r="W1611" i="1"/>
  <c r="U1611" i="1" s="1"/>
  <c r="A1611" i="1"/>
  <c r="W1610" i="1"/>
  <c r="U1610" i="1" s="1"/>
  <c r="W1609" i="1"/>
  <c r="U1609" i="1" s="1"/>
  <c r="W1608" i="1"/>
  <c r="U1608" i="1" s="1"/>
  <c r="W1607" i="1"/>
  <c r="U1607" i="1" s="1"/>
  <c r="W1606" i="1"/>
  <c r="U1606" i="1" s="1"/>
  <c r="W1605" i="1"/>
  <c r="U1605" i="1" s="1"/>
  <c r="W1604" i="1"/>
  <c r="U1604" i="1" s="1"/>
  <c r="W1603" i="1"/>
  <c r="U1603" i="1" s="1"/>
  <c r="W1602" i="1"/>
  <c r="U1602" i="1" s="1"/>
  <c r="W1601" i="1"/>
  <c r="U1601" i="1" s="1"/>
  <c r="W1600" i="1"/>
  <c r="U1600" i="1" s="1"/>
  <c r="W1599" i="1"/>
  <c r="U1599" i="1" s="1"/>
  <c r="A1599" i="1"/>
  <c r="W1598" i="1"/>
  <c r="U1598" i="1" s="1"/>
  <c r="W1597" i="1"/>
  <c r="U1597" i="1" s="1"/>
  <c r="W1596" i="1"/>
  <c r="U1596" i="1" s="1"/>
  <c r="W1595" i="1"/>
  <c r="U1595" i="1" s="1"/>
  <c r="W1594" i="1"/>
  <c r="U1594" i="1" s="1"/>
  <c r="W1593" i="1"/>
  <c r="U1593" i="1" s="1"/>
  <c r="W1592" i="1"/>
  <c r="U1592" i="1" s="1"/>
  <c r="W1591" i="1"/>
  <c r="U1591" i="1" s="1"/>
  <c r="W1590" i="1"/>
  <c r="U1590" i="1" s="1"/>
  <c r="W1589" i="1"/>
  <c r="U1589" i="1" s="1"/>
  <c r="W1588" i="1"/>
  <c r="U1588" i="1" s="1"/>
  <c r="W1587" i="1"/>
  <c r="U1587" i="1" s="1"/>
  <c r="A1587" i="1"/>
  <c r="W1586" i="1"/>
  <c r="U1586" i="1" s="1"/>
  <c r="W1585" i="1"/>
  <c r="U1585" i="1" s="1"/>
  <c r="W1584" i="1"/>
  <c r="U1584" i="1" s="1"/>
  <c r="W1583" i="1"/>
  <c r="U1583" i="1" s="1"/>
  <c r="W1582" i="1"/>
  <c r="U1582" i="1" s="1"/>
  <c r="W1581" i="1"/>
  <c r="U1581" i="1" s="1"/>
  <c r="W1580" i="1"/>
  <c r="U1580" i="1" s="1"/>
  <c r="W1579" i="1"/>
  <c r="U1579" i="1" s="1"/>
  <c r="W1578" i="1"/>
  <c r="U1578" i="1" s="1"/>
  <c r="W1577" i="1"/>
  <c r="U1577" i="1" s="1"/>
  <c r="W1576" i="1"/>
  <c r="U1576" i="1" s="1"/>
  <c r="W1575" i="1"/>
  <c r="U1575" i="1" s="1"/>
  <c r="A1575" i="1"/>
  <c r="W1574" i="1"/>
  <c r="U1574" i="1" s="1"/>
  <c r="W1573" i="1"/>
  <c r="U1573" i="1" s="1"/>
  <c r="W1572" i="1"/>
  <c r="U1572" i="1" s="1"/>
  <c r="W1571" i="1"/>
  <c r="U1571" i="1" s="1"/>
  <c r="W1570" i="1"/>
  <c r="U1570" i="1" s="1"/>
  <c r="W1569" i="1"/>
  <c r="U1569" i="1" s="1"/>
  <c r="W1568" i="1"/>
  <c r="U1568" i="1" s="1"/>
  <c r="W1567" i="1"/>
  <c r="U1567" i="1" s="1"/>
  <c r="W1566" i="1"/>
  <c r="U1566" i="1" s="1"/>
  <c r="W1565" i="1"/>
  <c r="U1565" i="1" s="1"/>
  <c r="W1564" i="1"/>
  <c r="U1564" i="1" s="1"/>
  <c r="W1563" i="1"/>
  <c r="U1563" i="1" s="1"/>
  <c r="A1563" i="1"/>
  <c r="W1562" i="1"/>
  <c r="U1562" i="1" s="1"/>
  <c r="W1561" i="1"/>
  <c r="U1561" i="1" s="1"/>
  <c r="W1560" i="1"/>
  <c r="U1560" i="1" s="1"/>
  <c r="W1559" i="1"/>
  <c r="U1559" i="1" s="1"/>
  <c r="W1558" i="1"/>
  <c r="U1558" i="1" s="1"/>
  <c r="W1557" i="1"/>
  <c r="U1557" i="1" s="1"/>
  <c r="W1556" i="1"/>
  <c r="U1556" i="1" s="1"/>
  <c r="W1555" i="1"/>
  <c r="U1555" i="1" s="1"/>
  <c r="W1554" i="1"/>
  <c r="U1554" i="1" s="1"/>
  <c r="W1553" i="1"/>
  <c r="U1553" i="1" s="1"/>
  <c r="W1552" i="1"/>
  <c r="U1552" i="1" s="1"/>
  <c r="W1551" i="1"/>
  <c r="U1551" i="1" s="1"/>
  <c r="A1551" i="1"/>
  <c r="W1550" i="1"/>
  <c r="U1550" i="1" s="1"/>
  <c r="W1549" i="1"/>
  <c r="U1549" i="1" s="1"/>
  <c r="W1548" i="1"/>
  <c r="U1548" i="1" s="1"/>
  <c r="W1547" i="1"/>
  <c r="U1547" i="1" s="1"/>
  <c r="W1546" i="1"/>
  <c r="U1546" i="1" s="1"/>
  <c r="W1545" i="1"/>
  <c r="U1545" i="1" s="1"/>
  <c r="W1544" i="1"/>
  <c r="U1544" i="1" s="1"/>
  <c r="W1543" i="1"/>
  <c r="U1543" i="1" s="1"/>
  <c r="W1542" i="1"/>
  <c r="U1542" i="1" s="1"/>
  <c r="W1541" i="1"/>
  <c r="U1541" i="1" s="1"/>
  <c r="W1540" i="1"/>
  <c r="U1540" i="1" s="1"/>
  <c r="W1539" i="1"/>
  <c r="U1539" i="1" s="1"/>
  <c r="A1539" i="1"/>
  <c r="W1538" i="1"/>
  <c r="U1538" i="1" s="1"/>
  <c r="W1537" i="1"/>
  <c r="U1537" i="1" s="1"/>
  <c r="W1536" i="1"/>
  <c r="U1536" i="1" s="1"/>
  <c r="W1535" i="1"/>
  <c r="U1535" i="1" s="1"/>
  <c r="W1534" i="1"/>
  <c r="U1534" i="1" s="1"/>
  <c r="W1533" i="1"/>
  <c r="U1533" i="1" s="1"/>
  <c r="W1532" i="1"/>
  <c r="U1532" i="1" s="1"/>
  <c r="W1531" i="1"/>
  <c r="U1531" i="1" s="1"/>
  <c r="W1530" i="1"/>
  <c r="U1530" i="1" s="1"/>
  <c r="W1529" i="1"/>
  <c r="U1529" i="1" s="1"/>
  <c r="W1528" i="1"/>
  <c r="U1528" i="1" s="1"/>
  <c r="W1527" i="1"/>
  <c r="U1527" i="1" s="1"/>
  <c r="A1527" i="1"/>
  <c r="W1526" i="1"/>
  <c r="U1526" i="1" s="1"/>
  <c r="W1525" i="1"/>
  <c r="U1525" i="1" s="1"/>
  <c r="W1524" i="1"/>
  <c r="U1524" i="1" s="1"/>
  <c r="W1523" i="1"/>
  <c r="U1523" i="1" s="1"/>
  <c r="W1522" i="1"/>
  <c r="U1522" i="1" s="1"/>
  <c r="W1521" i="1"/>
  <c r="U1521" i="1" s="1"/>
  <c r="W1520" i="1"/>
  <c r="U1520" i="1" s="1"/>
  <c r="W1519" i="1"/>
  <c r="U1519" i="1" s="1"/>
  <c r="W1518" i="1"/>
  <c r="U1518" i="1" s="1"/>
  <c r="W1517" i="1"/>
  <c r="U1517" i="1" s="1"/>
  <c r="W1516" i="1"/>
  <c r="U1516" i="1" s="1"/>
  <c r="W1515" i="1"/>
  <c r="U1515" i="1" s="1"/>
  <c r="A1515" i="1"/>
  <c r="W1514" i="1"/>
  <c r="U1514" i="1" s="1"/>
  <c r="W1513" i="1"/>
  <c r="U1513" i="1" s="1"/>
  <c r="W1512" i="1"/>
  <c r="U1512" i="1" s="1"/>
  <c r="W1511" i="1"/>
  <c r="U1511" i="1" s="1"/>
  <c r="W1510" i="1"/>
  <c r="U1510" i="1" s="1"/>
  <c r="W1509" i="1"/>
  <c r="U1509" i="1" s="1"/>
  <c r="W1508" i="1"/>
  <c r="U1508" i="1" s="1"/>
  <c r="W1507" i="1"/>
  <c r="U1507" i="1" s="1"/>
  <c r="W1506" i="1"/>
  <c r="U1506" i="1" s="1"/>
  <c r="W1505" i="1"/>
  <c r="U1505" i="1" s="1"/>
  <c r="W1504" i="1"/>
  <c r="U1504" i="1" s="1"/>
  <c r="W1503" i="1"/>
  <c r="U1503" i="1" s="1"/>
  <c r="A1503" i="1"/>
  <c r="W1502" i="1"/>
  <c r="U1502" i="1" s="1"/>
  <c r="W1501" i="1"/>
  <c r="U1501" i="1" s="1"/>
  <c r="W1500" i="1"/>
  <c r="U1500" i="1" s="1"/>
  <c r="W1499" i="1"/>
  <c r="U1499" i="1" s="1"/>
  <c r="W1498" i="1"/>
  <c r="U1498" i="1" s="1"/>
  <c r="W1497" i="1"/>
  <c r="U1497" i="1" s="1"/>
  <c r="W1496" i="1"/>
  <c r="U1496" i="1" s="1"/>
  <c r="W1495" i="1"/>
  <c r="U1495" i="1" s="1"/>
  <c r="W1494" i="1"/>
  <c r="U1494" i="1" s="1"/>
  <c r="W1493" i="1"/>
  <c r="U1493" i="1" s="1"/>
  <c r="W1492" i="1"/>
  <c r="U1492" i="1" s="1"/>
  <c r="W1491" i="1"/>
  <c r="U1491" i="1" s="1"/>
  <c r="A1491" i="1"/>
  <c r="W1490" i="1"/>
  <c r="U1490" i="1" s="1"/>
  <c r="W1489" i="1"/>
  <c r="U1489" i="1" s="1"/>
  <c r="W1488" i="1"/>
  <c r="U1488" i="1" s="1"/>
  <c r="W1487" i="1"/>
  <c r="U1487" i="1" s="1"/>
  <c r="W1486" i="1"/>
  <c r="U1486" i="1" s="1"/>
  <c r="W1485" i="1"/>
  <c r="U1485" i="1" s="1"/>
  <c r="W1484" i="1"/>
  <c r="U1484" i="1" s="1"/>
  <c r="W1483" i="1"/>
  <c r="U1483" i="1" s="1"/>
  <c r="W1482" i="1"/>
  <c r="U1482" i="1" s="1"/>
  <c r="W1481" i="1"/>
  <c r="U1481" i="1" s="1"/>
  <c r="W1480" i="1"/>
  <c r="U1480" i="1" s="1"/>
  <c r="W1479" i="1"/>
  <c r="U1479" i="1" s="1"/>
  <c r="A1479" i="1"/>
  <c r="W1478" i="1"/>
  <c r="U1478" i="1" s="1"/>
  <c r="W1477" i="1"/>
  <c r="U1477" i="1" s="1"/>
  <c r="W1476" i="1"/>
  <c r="U1476" i="1" s="1"/>
  <c r="W1475" i="1"/>
  <c r="U1475" i="1" s="1"/>
  <c r="W1474" i="1"/>
  <c r="U1474" i="1" s="1"/>
  <c r="W1473" i="1"/>
  <c r="U1473" i="1" s="1"/>
  <c r="W1472" i="1"/>
  <c r="U1472" i="1" s="1"/>
  <c r="W1471" i="1"/>
  <c r="U1471" i="1" s="1"/>
  <c r="W1470" i="1"/>
  <c r="U1470" i="1" s="1"/>
  <c r="W1469" i="1"/>
  <c r="U1469" i="1" s="1"/>
  <c r="W1468" i="1"/>
  <c r="U1468" i="1" s="1"/>
  <c r="W1467" i="1"/>
  <c r="U1467" i="1" s="1"/>
  <c r="A1467" i="1"/>
  <c r="W1466" i="1"/>
  <c r="U1466" i="1" s="1"/>
  <c r="W1465" i="1"/>
  <c r="U1465" i="1" s="1"/>
  <c r="W1464" i="1"/>
  <c r="U1464" i="1" s="1"/>
  <c r="W1463" i="1"/>
  <c r="U1463" i="1" s="1"/>
  <c r="W1462" i="1"/>
  <c r="U1462" i="1" s="1"/>
  <c r="W1461" i="1"/>
  <c r="U1461" i="1" s="1"/>
  <c r="W1460" i="1"/>
  <c r="U1460" i="1" s="1"/>
  <c r="W1459" i="1"/>
  <c r="U1459" i="1" s="1"/>
  <c r="W1458" i="1"/>
  <c r="U1458" i="1" s="1"/>
  <c r="W1457" i="1"/>
  <c r="U1457" i="1" s="1"/>
  <c r="W1456" i="1"/>
  <c r="U1456" i="1" s="1"/>
  <c r="W1455" i="1"/>
  <c r="U1455" i="1" s="1"/>
  <c r="A1455" i="1"/>
  <c r="W1454" i="1"/>
  <c r="U1454" i="1" s="1"/>
  <c r="W1453" i="1"/>
  <c r="U1453" i="1" s="1"/>
  <c r="W1452" i="1"/>
  <c r="U1452" i="1" s="1"/>
  <c r="W1451" i="1"/>
  <c r="U1451" i="1" s="1"/>
  <c r="W1450" i="1"/>
  <c r="U1450" i="1" s="1"/>
  <c r="W1449" i="1"/>
  <c r="U1449" i="1" s="1"/>
  <c r="W1448" i="1"/>
  <c r="U1448" i="1" s="1"/>
  <c r="W1447" i="1"/>
  <c r="U1447" i="1" s="1"/>
  <c r="W1446" i="1"/>
  <c r="U1446" i="1" s="1"/>
  <c r="W1445" i="1"/>
  <c r="U1445" i="1" s="1"/>
  <c r="W1444" i="1"/>
  <c r="U1444" i="1" s="1"/>
  <c r="W1443" i="1"/>
  <c r="U1443" i="1" s="1"/>
  <c r="A1443" i="1"/>
  <c r="W1442" i="1"/>
  <c r="U1442" i="1" s="1"/>
  <c r="W1441" i="1"/>
  <c r="U1441" i="1" s="1"/>
  <c r="W1440" i="1"/>
  <c r="U1440" i="1" s="1"/>
  <c r="W1439" i="1"/>
  <c r="U1439" i="1" s="1"/>
  <c r="W1438" i="1"/>
  <c r="U1438" i="1" s="1"/>
  <c r="W1437" i="1"/>
  <c r="U1437" i="1" s="1"/>
  <c r="W1436" i="1"/>
  <c r="U1436" i="1" s="1"/>
  <c r="W1435" i="1"/>
  <c r="U1435" i="1" s="1"/>
  <c r="W1434" i="1"/>
  <c r="U1434" i="1" s="1"/>
  <c r="W1433" i="1"/>
  <c r="U1433" i="1" s="1"/>
  <c r="W1432" i="1"/>
  <c r="U1432" i="1" s="1"/>
  <c r="W1431" i="1"/>
  <c r="U1431" i="1" s="1"/>
  <c r="A1431" i="1"/>
  <c r="W1430" i="1"/>
  <c r="U1430" i="1" s="1"/>
  <c r="W1429" i="1"/>
  <c r="U1429" i="1" s="1"/>
  <c r="W1428" i="1"/>
  <c r="U1428" i="1" s="1"/>
  <c r="W1427" i="1"/>
  <c r="U1427" i="1" s="1"/>
  <c r="W1426" i="1"/>
  <c r="U1426" i="1" s="1"/>
  <c r="W1425" i="1"/>
  <c r="U1425" i="1" s="1"/>
  <c r="W1424" i="1"/>
  <c r="U1424" i="1" s="1"/>
  <c r="W1423" i="1"/>
  <c r="U1423" i="1" s="1"/>
  <c r="W1422" i="1"/>
  <c r="U1422" i="1" s="1"/>
  <c r="W1421" i="1"/>
  <c r="U1421" i="1" s="1"/>
  <c r="W1420" i="1"/>
  <c r="U1420" i="1" s="1"/>
  <c r="W1419" i="1"/>
  <c r="U1419" i="1" s="1"/>
  <c r="A1419" i="1"/>
  <c r="W1418" i="1"/>
  <c r="U1418" i="1" s="1"/>
  <c r="W1417" i="1"/>
  <c r="U1417" i="1" s="1"/>
  <c r="W1416" i="1"/>
  <c r="U1416" i="1" s="1"/>
  <c r="W1415" i="1"/>
  <c r="U1415" i="1" s="1"/>
  <c r="W1414" i="1"/>
  <c r="U1414" i="1" s="1"/>
  <c r="W1413" i="1"/>
  <c r="U1413" i="1" s="1"/>
  <c r="W1412" i="1"/>
  <c r="U1412" i="1" s="1"/>
  <c r="W1411" i="1"/>
  <c r="U1411" i="1" s="1"/>
  <c r="W1410" i="1"/>
  <c r="U1410" i="1" s="1"/>
  <c r="W1409" i="1"/>
  <c r="U1409" i="1" s="1"/>
  <c r="W1408" i="1"/>
  <c r="U1408" i="1" s="1"/>
  <c r="W1407" i="1"/>
  <c r="U1407" i="1" s="1"/>
  <c r="A1407" i="1"/>
  <c r="W1406" i="1"/>
  <c r="U1406" i="1" s="1"/>
  <c r="W1405" i="1"/>
  <c r="U1405" i="1" s="1"/>
  <c r="W1404" i="1"/>
  <c r="U1404" i="1" s="1"/>
  <c r="W1403" i="1"/>
  <c r="U1403" i="1" s="1"/>
  <c r="W1402" i="1"/>
  <c r="U1402" i="1" s="1"/>
  <c r="W1401" i="1"/>
  <c r="U1401" i="1" s="1"/>
  <c r="W1400" i="1"/>
  <c r="U1400" i="1" s="1"/>
  <c r="W1399" i="1"/>
  <c r="U1399" i="1" s="1"/>
  <c r="W1398" i="1"/>
  <c r="U1398" i="1" s="1"/>
  <c r="W1397" i="1"/>
  <c r="U1397" i="1" s="1"/>
  <c r="W1396" i="1"/>
  <c r="U1396" i="1" s="1"/>
  <c r="W1395" i="1"/>
  <c r="U1395" i="1" s="1"/>
  <c r="A1395" i="1"/>
  <c r="W1394" i="1"/>
  <c r="U1394" i="1" s="1"/>
  <c r="W1393" i="1"/>
  <c r="U1393" i="1" s="1"/>
  <c r="W1392" i="1"/>
  <c r="U1392" i="1" s="1"/>
  <c r="W1391" i="1"/>
  <c r="U1391" i="1" s="1"/>
  <c r="W1390" i="1"/>
  <c r="U1390" i="1" s="1"/>
  <c r="W1389" i="1"/>
  <c r="U1389" i="1" s="1"/>
  <c r="W1388" i="1"/>
  <c r="U1388" i="1" s="1"/>
  <c r="W1387" i="1"/>
  <c r="U1387" i="1" s="1"/>
  <c r="W1386" i="1"/>
  <c r="U1386" i="1" s="1"/>
  <c r="W1385" i="1"/>
  <c r="U1385" i="1" s="1"/>
  <c r="W1384" i="1"/>
  <c r="U1384" i="1" s="1"/>
  <c r="W1383" i="1"/>
  <c r="U1383" i="1" s="1"/>
  <c r="A1383" i="1"/>
  <c r="W1382" i="1"/>
  <c r="U1382" i="1" s="1"/>
  <c r="W1381" i="1"/>
  <c r="U1381" i="1" s="1"/>
  <c r="W1380" i="1"/>
  <c r="U1380" i="1" s="1"/>
  <c r="W1379" i="1"/>
  <c r="U1379" i="1" s="1"/>
  <c r="W1378" i="1"/>
  <c r="U1378" i="1" s="1"/>
  <c r="W1377" i="1"/>
  <c r="U1377" i="1" s="1"/>
  <c r="W1376" i="1"/>
  <c r="U1376" i="1" s="1"/>
  <c r="W1375" i="1"/>
  <c r="U1375" i="1" s="1"/>
  <c r="W1374" i="1"/>
  <c r="U1374" i="1" s="1"/>
  <c r="W1373" i="1"/>
  <c r="U1373" i="1" s="1"/>
  <c r="W1372" i="1"/>
  <c r="U1372" i="1" s="1"/>
  <c r="W1371" i="1"/>
  <c r="U1371" i="1" s="1"/>
  <c r="A1371" i="1"/>
  <c r="W1370" i="1"/>
  <c r="U1370" i="1" s="1"/>
  <c r="W1369" i="1"/>
  <c r="U1369" i="1" s="1"/>
  <c r="W1368" i="1"/>
  <c r="U1368" i="1" s="1"/>
  <c r="W1367" i="1"/>
  <c r="U1367" i="1" s="1"/>
  <c r="W1366" i="1"/>
  <c r="U1366" i="1" s="1"/>
  <c r="W1365" i="1"/>
  <c r="U1365" i="1" s="1"/>
  <c r="W1364" i="1"/>
  <c r="U1364" i="1" s="1"/>
  <c r="W1363" i="1"/>
  <c r="U1363" i="1" s="1"/>
  <c r="W1362" i="1"/>
  <c r="U1362" i="1" s="1"/>
  <c r="W1361" i="1"/>
  <c r="U1361" i="1" s="1"/>
  <c r="W1360" i="1"/>
  <c r="U1360" i="1" s="1"/>
  <c r="W1359" i="1"/>
  <c r="U1359" i="1" s="1"/>
  <c r="A1359" i="1"/>
  <c r="W1358" i="1"/>
  <c r="U1358" i="1" s="1"/>
  <c r="W1357" i="1"/>
  <c r="U1357" i="1" s="1"/>
  <c r="W1356" i="1"/>
  <c r="U1356" i="1" s="1"/>
  <c r="W1355" i="1"/>
  <c r="U1355" i="1" s="1"/>
  <c r="W1354" i="1"/>
  <c r="U1354" i="1" s="1"/>
  <c r="W1353" i="1"/>
  <c r="U1353" i="1" s="1"/>
  <c r="W1352" i="1"/>
  <c r="U1352" i="1" s="1"/>
  <c r="W1351" i="1"/>
  <c r="U1351" i="1" s="1"/>
  <c r="W1350" i="1"/>
  <c r="U1350" i="1" s="1"/>
  <c r="W1349" i="1"/>
  <c r="U1349" i="1" s="1"/>
  <c r="W1348" i="1"/>
  <c r="U1348" i="1" s="1"/>
  <c r="W1347" i="1"/>
  <c r="U1347" i="1" s="1"/>
  <c r="A1347" i="1"/>
  <c r="W1346" i="1"/>
  <c r="U1346" i="1" s="1"/>
  <c r="W1345" i="1"/>
  <c r="U1345" i="1" s="1"/>
  <c r="W1344" i="1"/>
  <c r="U1344" i="1" s="1"/>
  <c r="W1343" i="1"/>
  <c r="U1343" i="1" s="1"/>
  <c r="W1342" i="1"/>
  <c r="U1342" i="1" s="1"/>
  <c r="W1341" i="1"/>
  <c r="U1341" i="1" s="1"/>
  <c r="W1340" i="1"/>
  <c r="U1340" i="1" s="1"/>
  <c r="W1339" i="1"/>
  <c r="U1339" i="1" s="1"/>
  <c r="W1338" i="1"/>
  <c r="U1338" i="1" s="1"/>
  <c r="W1337" i="1"/>
  <c r="U1337" i="1" s="1"/>
  <c r="W1336" i="1"/>
  <c r="U1336" i="1" s="1"/>
  <c r="W1335" i="1"/>
  <c r="U1335" i="1" s="1"/>
  <c r="A1335" i="1"/>
  <c r="W1334" i="1"/>
  <c r="U1334" i="1" s="1"/>
  <c r="W1333" i="1"/>
  <c r="U1333" i="1" s="1"/>
  <c r="W1332" i="1"/>
  <c r="U1332" i="1" s="1"/>
  <c r="W1331" i="1"/>
  <c r="U1331" i="1" s="1"/>
  <c r="W1330" i="1"/>
  <c r="U1330" i="1" s="1"/>
  <c r="W1329" i="1"/>
  <c r="U1329" i="1" s="1"/>
  <c r="W1328" i="1"/>
  <c r="U1328" i="1" s="1"/>
  <c r="W1327" i="1"/>
  <c r="U1327" i="1" s="1"/>
  <c r="W1326" i="1"/>
  <c r="U1326" i="1" s="1"/>
  <c r="W1325" i="1"/>
  <c r="U1325" i="1" s="1"/>
  <c r="W1324" i="1"/>
  <c r="U1324" i="1" s="1"/>
  <c r="W1323" i="1"/>
  <c r="U1323" i="1" s="1"/>
  <c r="A1323" i="1"/>
  <c r="W1322" i="1"/>
  <c r="U1322" i="1" s="1"/>
  <c r="W1321" i="1"/>
  <c r="U1321" i="1" s="1"/>
  <c r="W1320" i="1"/>
  <c r="U1320" i="1" s="1"/>
  <c r="W1319" i="1"/>
  <c r="U1319" i="1" s="1"/>
  <c r="W1318" i="1"/>
  <c r="U1318" i="1" s="1"/>
  <c r="W1317" i="1"/>
  <c r="U1317" i="1" s="1"/>
  <c r="W1316" i="1"/>
  <c r="U1316" i="1" s="1"/>
  <c r="W1315" i="1"/>
  <c r="U1315" i="1" s="1"/>
  <c r="W1314" i="1"/>
  <c r="U1314" i="1" s="1"/>
  <c r="W1313" i="1"/>
  <c r="U1313" i="1" s="1"/>
  <c r="W1312" i="1"/>
  <c r="U1312" i="1" s="1"/>
  <c r="W1311" i="1"/>
  <c r="U1311" i="1" s="1"/>
  <c r="A1311" i="1"/>
  <c r="W1310" i="1"/>
  <c r="U1310" i="1" s="1"/>
  <c r="W1309" i="1"/>
  <c r="U1309" i="1" s="1"/>
  <c r="W1308" i="1"/>
  <c r="U1308" i="1" s="1"/>
  <c r="W1307" i="1"/>
  <c r="U1307" i="1" s="1"/>
  <c r="W1306" i="1"/>
  <c r="U1306" i="1" s="1"/>
  <c r="W1305" i="1"/>
  <c r="U1305" i="1" s="1"/>
  <c r="W1304" i="1"/>
  <c r="U1304" i="1" s="1"/>
  <c r="W1303" i="1"/>
  <c r="U1303" i="1" s="1"/>
  <c r="W1302" i="1"/>
  <c r="U1302" i="1" s="1"/>
  <c r="W1301" i="1"/>
  <c r="U1301" i="1" s="1"/>
  <c r="W1300" i="1"/>
  <c r="U1300" i="1" s="1"/>
  <c r="W1299" i="1"/>
  <c r="U1299" i="1" s="1"/>
  <c r="A1299" i="1"/>
  <c r="W1298" i="1"/>
  <c r="U1298" i="1" s="1"/>
  <c r="W1297" i="1"/>
  <c r="U1297" i="1" s="1"/>
  <c r="W1296" i="1"/>
  <c r="U1296" i="1" s="1"/>
  <c r="W1295" i="1"/>
  <c r="U1295" i="1" s="1"/>
  <c r="W1294" i="1"/>
  <c r="U1294" i="1" s="1"/>
  <c r="W1293" i="1"/>
  <c r="U1293" i="1" s="1"/>
  <c r="W1292" i="1"/>
  <c r="U1292" i="1" s="1"/>
  <c r="W1291" i="1"/>
  <c r="U1291" i="1" s="1"/>
  <c r="W1290" i="1"/>
  <c r="U1290" i="1" s="1"/>
  <c r="W1289" i="1"/>
  <c r="U1289" i="1" s="1"/>
  <c r="W1288" i="1"/>
  <c r="U1288" i="1" s="1"/>
  <c r="W1287" i="1"/>
  <c r="U1287" i="1" s="1"/>
  <c r="A1287" i="1"/>
  <c r="W1286" i="1"/>
  <c r="U1286" i="1" s="1"/>
  <c r="W1285" i="1"/>
  <c r="U1285" i="1" s="1"/>
  <c r="W1284" i="1"/>
  <c r="U1284" i="1" s="1"/>
  <c r="W1283" i="1"/>
  <c r="U1283" i="1" s="1"/>
  <c r="W1282" i="1"/>
  <c r="U1282" i="1" s="1"/>
  <c r="W1281" i="1"/>
  <c r="U1281" i="1" s="1"/>
  <c r="W1280" i="1"/>
  <c r="U1280" i="1" s="1"/>
  <c r="W1279" i="1"/>
  <c r="U1279" i="1" s="1"/>
  <c r="W1278" i="1"/>
  <c r="U1278" i="1" s="1"/>
  <c r="W1277" i="1"/>
  <c r="U1277" i="1" s="1"/>
  <c r="W1276" i="1"/>
  <c r="U1276" i="1" s="1"/>
  <c r="W1275" i="1"/>
  <c r="U1275" i="1" s="1"/>
  <c r="A1275" i="1"/>
  <c r="W1274" i="1"/>
  <c r="U1274" i="1" s="1"/>
  <c r="W1273" i="1"/>
  <c r="U1273" i="1" s="1"/>
  <c r="W1272" i="1"/>
  <c r="U1272" i="1" s="1"/>
  <c r="W1271" i="1"/>
  <c r="U1271" i="1" s="1"/>
  <c r="W1270" i="1"/>
  <c r="U1270" i="1" s="1"/>
  <c r="W1269" i="1"/>
  <c r="U1269" i="1" s="1"/>
  <c r="W1268" i="1"/>
  <c r="U1268" i="1" s="1"/>
  <c r="W1267" i="1"/>
  <c r="U1267" i="1" s="1"/>
  <c r="W1266" i="1"/>
  <c r="U1266" i="1" s="1"/>
  <c r="W1265" i="1"/>
  <c r="U1265" i="1" s="1"/>
  <c r="W1264" i="1"/>
  <c r="U1264" i="1" s="1"/>
  <c r="W1263" i="1"/>
  <c r="U1263" i="1" s="1"/>
  <c r="A1263" i="1"/>
  <c r="W1262" i="1"/>
  <c r="U1262" i="1" s="1"/>
  <c r="W1261" i="1"/>
  <c r="U1261" i="1" s="1"/>
  <c r="W1260" i="1"/>
  <c r="U1260" i="1" s="1"/>
  <c r="W1259" i="1"/>
  <c r="U1259" i="1" s="1"/>
  <c r="W1258" i="1"/>
  <c r="U1258" i="1" s="1"/>
  <c r="W1257" i="1"/>
  <c r="U1257" i="1" s="1"/>
  <c r="W1256" i="1"/>
  <c r="U1256" i="1" s="1"/>
  <c r="W1255" i="1"/>
  <c r="U1255" i="1" s="1"/>
  <c r="W1254" i="1"/>
  <c r="U1254" i="1" s="1"/>
  <c r="W1253" i="1"/>
  <c r="U1253" i="1" s="1"/>
  <c r="W1252" i="1"/>
  <c r="U1252" i="1" s="1"/>
  <c r="W1251" i="1"/>
  <c r="U1251" i="1" s="1"/>
  <c r="A1251" i="1"/>
  <c r="W1250" i="1"/>
  <c r="U1250" i="1" s="1"/>
  <c r="W1249" i="1"/>
  <c r="U1249" i="1" s="1"/>
  <c r="W1248" i="1"/>
  <c r="U1248" i="1" s="1"/>
  <c r="W1247" i="1"/>
  <c r="U1247" i="1" s="1"/>
  <c r="W1246" i="1"/>
  <c r="U1246" i="1" s="1"/>
  <c r="W1245" i="1"/>
  <c r="U1245" i="1" s="1"/>
  <c r="W1244" i="1"/>
  <c r="U1244" i="1" s="1"/>
  <c r="W1243" i="1"/>
  <c r="U1243" i="1" s="1"/>
  <c r="W1242" i="1"/>
  <c r="U1242" i="1" s="1"/>
  <c r="W1241" i="1"/>
  <c r="U1241" i="1" s="1"/>
  <c r="W1240" i="1"/>
  <c r="U1240" i="1" s="1"/>
  <c r="W1239" i="1"/>
  <c r="U1239" i="1" s="1"/>
  <c r="A1239" i="1"/>
  <c r="W1238" i="1"/>
  <c r="U1238" i="1" s="1"/>
  <c r="W1237" i="1"/>
  <c r="U1237" i="1" s="1"/>
  <c r="W1236" i="1"/>
  <c r="U1236" i="1" s="1"/>
  <c r="W1235" i="1"/>
  <c r="U1235" i="1" s="1"/>
  <c r="W1234" i="1"/>
  <c r="U1234" i="1" s="1"/>
  <c r="W1233" i="1"/>
  <c r="U1233" i="1" s="1"/>
  <c r="W1232" i="1"/>
  <c r="U1232" i="1" s="1"/>
  <c r="W1231" i="1"/>
  <c r="U1231" i="1" s="1"/>
  <c r="W1230" i="1"/>
  <c r="U1230" i="1" s="1"/>
  <c r="W1229" i="1"/>
  <c r="U1229" i="1" s="1"/>
  <c r="W1228" i="1"/>
  <c r="U1228" i="1" s="1"/>
  <c r="W1227" i="1"/>
  <c r="U1227" i="1" s="1"/>
  <c r="A1227" i="1"/>
  <c r="W1226" i="1"/>
  <c r="U1226" i="1" s="1"/>
  <c r="W1225" i="1"/>
  <c r="U1225" i="1" s="1"/>
  <c r="W1224" i="1"/>
  <c r="U1224" i="1" s="1"/>
  <c r="W1223" i="1"/>
  <c r="U1223" i="1" s="1"/>
  <c r="W1222" i="1"/>
  <c r="U1222" i="1" s="1"/>
  <c r="W1221" i="1"/>
  <c r="U1221" i="1" s="1"/>
  <c r="W1220" i="1"/>
  <c r="U1220" i="1" s="1"/>
  <c r="W1219" i="1"/>
  <c r="U1219" i="1" s="1"/>
  <c r="W1218" i="1"/>
  <c r="U1218" i="1" s="1"/>
  <c r="W1217" i="1"/>
  <c r="U1217" i="1" s="1"/>
  <c r="W1216" i="1"/>
  <c r="U1216" i="1" s="1"/>
  <c r="W1215" i="1"/>
  <c r="U1215" i="1" s="1"/>
  <c r="A1215" i="1"/>
  <c r="W1214" i="1"/>
  <c r="U1214" i="1" s="1"/>
  <c r="W1213" i="1"/>
  <c r="U1213" i="1" s="1"/>
  <c r="W1212" i="1"/>
  <c r="U1212" i="1" s="1"/>
  <c r="W1211" i="1"/>
  <c r="U1211" i="1" s="1"/>
  <c r="W1210" i="1"/>
  <c r="U1210" i="1" s="1"/>
  <c r="W1209" i="1"/>
  <c r="U1209" i="1" s="1"/>
  <c r="W1208" i="1"/>
  <c r="U1208" i="1" s="1"/>
  <c r="W1207" i="1"/>
  <c r="U1207" i="1" s="1"/>
  <c r="W1206" i="1"/>
  <c r="U1206" i="1" s="1"/>
  <c r="W1205" i="1"/>
  <c r="U1205" i="1" s="1"/>
  <c r="W1204" i="1"/>
  <c r="U1204" i="1" s="1"/>
  <c r="W1203" i="1"/>
  <c r="U1203" i="1" s="1"/>
  <c r="A1203" i="1"/>
  <c r="W1202" i="1"/>
  <c r="U1202" i="1" s="1"/>
  <c r="W1201" i="1"/>
  <c r="U1201" i="1" s="1"/>
  <c r="W1200" i="1"/>
  <c r="U1200" i="1" s="1"/>
  <c r="W1199" i="1"/>
  <c r="U1199" i="1" s="1"/>
  <c r="W1198" i="1"/>
  <c r="U1198" i="1" s="1"/>
  <c r="W1197" i="1"/>
  <c r="U1197" i="1" s="1"/>
  <c r="W1196" i="1"/>
  <c r="U1196" i="1" s="1"/>
  <c r="W1195" i="1"/>
  <c r="U1195" i="1" s="1"/>
  <c r="W1194" i="1"/>
  <c r="U1194" i="1" s="1"/>
  <c r="W1193" i="1"/>
  <c r="U1193" i="1" s="1"/>
  <c r="W1192" i="1"/>
  <c r="U1192" i="1" s="1"/>
  <c r="W1191" i="1"/>
  <c r="U1191" i="1" s="1"/>
  <c r="A1191" i="1"/>
  <c r="W1190" i="1"/>
  <c r="U1190" i="1" s="1"/>
  <c r="W1189" i="1"/>
  <c r="U1189" i="1" s="1"/>
  <c r="W1188" i="1"/>
  <c r="U1188" i="1" s="1"/>
  <c r="W1187" i="1"/>
  <c r="U1187" i="1" s="1"/>
  <c r="W1186" i="1"/>
  <c r="U1186" i="1" s="1"/>
  <c r="W1185" i="1"/>
  <c r="U1185" i="1" s="1"/>
  <c r="W1184" i="1"/>
  <c r="U1184" i="1" s="1"/>
  <c r="W1183" i="1"/>
  <c r="U1183" i="1" s="1"/>
  <c r="W1182" i="1"/>
  <c r="U1182" i="1" s="1"/>
  <c r="W1181" i="1"/>
  <c r="U1181" i="1" s="1"/>
  <c r="W1180" i="1"/>
  <c r="U1180" i="1" s="1"/>
  <c r="W1179" i="1"/>
  <c r="U1179" i="1" s="1"/>
  <c r="A1179" i="1"/>
  <c r="W1178" i="1"/>
  <c r="U1178" i="1" s="1"/>
  <c r="W1177" i="1"/>
  <c r="U1177" i="1" s="1"/>
  <c r="W1176" i="1"/>
  <c r="U1176" i="1" s="1"/>
  <c r="W1175" i="1"/>
  <c r="U1175" i="1" s="1"/>
  <c r="W1174" i="1"/>
  <c r="U1174" i="1" s="1"/>
  <c r="W1173" i="1"/>
  <c r="U1173" i="1" s="1"/>
  <c r="W1172" i="1"/>
  <c r="U1172" i="1" s="1"/>
  <c r="W1171" i="1"/>
  <c r="U1171" i="1" s="1"/>
  <c r="W1170" i="1"/>
  <c r="U1170" i="1" s="1"/>
  <c r="W1169" i="1"/>
  <c r="U1169" i="1" s="1"/>
  <c r="W1168" i="1"/>
  <c r="U1168" i="1" s="1"/>
  <c r="W1167" i="1"/>
  <c r="U1167" i="1" s="1"/>
  <c r="A1167" i="1"/>
  <c r="W1166" i="1"/>
  <c r="U1166" i="1" s="1"/>
  <c r="W1165" i="1"/>
  <c r="U1165" i="1" s="1"/>
  <c r="W1164" i="1"/>
  <c r="U1164" i="1" s="1"/>
  <c r="W1163" i="1"/>
  <c r="U1163" i="1" s="1"/>
  <c r="W1162" i="1"/>
  <c r="U1162" i="1" s="1"/>
  <c r="W1161" i="1"/>
  <c r="U1161" i="1" s="1"/>
  <c r="W1160" i="1"/>
  <c r="U1160" i="1" s="1"/>
  <c r="W1159" i="1"/>
  <c r="U1159" i="1" s="1"/>
  <c r="W1158" i="1"/>
  <c r="U1158" i="1" s="1"/>
  <c r="W1157" i="1"/>
  <c r="U1157" i="1" s="1"/>
  <c r="W1156" i="1"/>
  <c r="U1156" i="1" s="1"/>
  <c r="W1155" i="1"/>
  <c r="U1155" i="1" s="1"/>
  <c r="A1155" i="1"/>
  <c r="W1154" i="1"/>
  <c r="U1154" i="1" s="1"/>
  <c r="W1153" i="1"/>
  <c r="U1153" i="1" s="1"/>
  <c r="W1152" i="1"/>
  <c r="U1152" i="1" s="1"/>
  <c r="W1151" i="1"/>
  <c r="U1151" i="1" s="1"/>
  <c r="W1150" i="1"/>
  <c r="U1150" i="1" s="1"/>
  <c r="W1149" i="1"/>
  <c r="U1149" i="1" s="1"/>
  <c r="W1148" i="1"/>
  <c r="U1148" i="1" s="1"/>
  <c r="W1147" i="1"/>
  <c r="U1147" i="1" s="1"/>
  <c r="W1146" i="1"/>
  <c r="U1146" i="1" s="1"/>
  <c r="W1145" i="1"/>
  <c r="U1145" i="1" s="1"/>
  <c r="W1144" i="1"/>
  <c r="U1144" i="1" s="1"/>
  <c r="W1143" i="1"/>
  <c r="U1143" i="1" s="1"/>
  <c r="A1143" i="1"/>
  <c r="W1142" i="1"/>
  <c r="U1142" i="1" s="1"/>
  <c r="W1141" i="1"/>
  <c r="U1141" i="1" s="1"/>
  <c r="W1140" i="1"/>
  <c r="U1140" i="1" s="1"/>
  <c r="W1139" i="1"/>
  <c r="U1139" i="1" s="1"/>
  <c r="W1138" i="1"/>
  <c r="U1138" i="1" s="1"/>
  <c r="W1137" i="1"/>
  <c r="U1137" i="1" s="1"/>
  <c r="W1136" i="1"/>
  <c r="U1136" i="1" s="1"/>
  <c r="W1135" i="1"/>
  <c r="U1135" i="1" s="1"/>
  <c r="W1134" i="1"/>
  <c r="U1134" i="1" s="1"/>
  <c r="W1133" i="1"/>
  <c r="U1133" i="1" s="1"/>
  <c r="W1132" i="1"/>
  <c r="U1132" i="1" s="1"/>
  <c r="W1131" i="1"/>
  <c r="U1131" i="1" s="1"/>
  <c r="A1131" i="1"/>
  <c r="W1130" i="1"/>
  <c r="U1130" i="1" s="1"/>
  <c r="W1129" i="1"/>
  <c r="U1129" i="1" s="1"/>
  <c r="W1128" i="1"/>
  <c r="U1128" i="1" s="1"/>
  <c r="W1127" i="1"/>
  <c r="U1127" i="1" s="1"/>
  <c r="W1126" i="1"/>
  <c r="U1126" i="1" s="1"/>
  <c r="W1125" i="1"/>
  <c r="U1125" i="1" s="1"/>
  <c r="W1124" i="1"/>
  <c r="U1124" i="1" s="1"/>
  <c r="W1123" i="1"/>
  <c r="U1123" i="1" s="1"/>
  <c r="W1122" i="1"/>
  <c r="U1122" i="1" s="1"/>
  <c r="W1121" i="1"/>
  <c r="U1121" i="1" s="1"/>
  <c r="W1120" i="1"/>
  <c r="U1120" i="1" s="1"/>
  <c r="W1119" i="1"/>
  <c r="U1119" i="1" s="1"/>
  <c r="A1119" i="1"/>
  <c r="W1118" i="1"/>
  <c r="U1118" i="1" s="1"/>
  <c r="W1117" i="1"/>
  <c r="U1117" i="1" s="1"/>
  <c r="W1116" i="1"/>
  <c r="U1116" i="1" s="1"/>
  <c r="W1115" i="1"/>
  <c r="U1115" i="1" s="1"/>
  <c r="W1114" i="1"/>
  <c r="U1114" i="1" s="1"/>
  <c r="W1113" i="1"/>
  <c r="U1113" i="1" s="1"/>
  <c r="W1112" i="1"/>
  <c r="U1112" i="1" s="1"/>
  <c r="W1111" i="1"/>
  <c r="U1111" i="1" s="1"/>
  <c r="W1110" i="1"/>
  <c r="U1110" i="1" s="1"/>
  <c r="W1109" i="1"/>
  <c r="U1109" i="1" s="1"/>
  <c r="W1108" i="1"/>
  <c r="U1108" i="1" s="1"/>
  <c r="W1107" i="1"/>
  <c r="U1107" i="1" s="1"/>
  <c r="A1107" i="1"/>
  <c r="W1106" i="1"/>
  <c r="U1106" i="1" s="1"/>
  <c r="W1105" i="1"/>
  <c r="U1105" i="1" s="1"/>
  <c r="W1104" i="1"/>
  <c r="U1104" i="1" s="1"/>
  <c r="W1103" i="1"/>
  <c r="U1103" i="1" s="1"/>
  <c r="W1102" i="1"/>
  <c r="U1102" i="1" s="1"/>
  <c r="W1101" i="1"/>
  <c r="U1101" i="1" s="1"/>
  <c r="W1100" i="1"/>
  <c r="U1100" i="1" s="1"/>
  <c r="W1099" i="1"/>
  <c r="U1099" i="1" s="1"/>
  <c r="W1098" i="1"/>
  <c r="U1098" i="1" s="1"/>
  <c r="W1097" i="1"/>
  <c r="U1097" i="1" s="1"/>
  <c r="W1096" i="1"/>
  <c r="U1096" i="1" s="1"/>
  <c r="W1095" i="1"/>
  <c r="U1095" i="1" s="1"/>
  <c r="A1095" i="1"/>
  <c r="W1094" i="1"/>
  <c r="U1094" i="1" s="1"/>
  <c r="W1093" i="1"/>
  <c r="U1093" i="1" s="1"/>
  <c r="W1092" i="1"/>
  <c r="U1092" i="1" s="1"/>
  <c r="W1091" i="1"/>
  <c r="U1091" i="1" s="1"/>
  <c r="W1090" i="1"/>
  <c r="U1090" i="1" s="1"/>
  <c r="W1089" i="1"/>
  <c r="U1089" i="1" s="1"/>
  <c r="W1088" i="1"/>
  <c r="U1088" i="1" s="1"/>
  <c r="W1087" i="1"/>
  <c r="U1087" i="1" s="1"/>
  <c r="W1086" i="1"/>
  <c r="U1086" i="1" s="1"/>
  <c r="W1085" i="1"/>
  <c r="U1085" i="1" s="1"/>
  <c r="W1084" i="1"/>
  <c r="U1084" i="1" s="1"/>
  <c r="W1083" i="1"/>
  <c r="U1083" i="1" s="1"/>
  <c r="A1083" i="1"/>
  <c r="W1082" i="1"/>
  <c r="U1082" i="1" s="1"/>
  <c r="W1081" i="1"/>
  <c r="U1081" i="1" s="1"/>
  <c r="W1080" i="1"/>
  <c r="U1080" i="1" s="1"/>
  <c r="W1079" i="1"/>
  <c r="U1079" i="1" s="1"/>
  <c r="W1078" i="1"/>
  <c r="U1078" i="1" s="1"/>
  <c r="W1077" i="1"/>
  <c r="U1077" i="1" s="1"/>
  <c r="W1076" i="1"/>
  <c r="U1076" i="1" s="1"/>
  <c r="W1075" i="1"/>
  <c r="U1075" i="1" s="1"/>
  <c r="W1074" i="1"/>
  <c r="U1074" i="1" s="1"/>
  <c r="W1073" i="1"/>
  <c r="U1073" i="1" s="1"/>
  <c r="W1072" i="1"/>
  <c r="U1072" i="1" s="1"/>
  <c r="W1071" i="1"/>
  <c r="U1071" i="1" s="1"/>
  <c r="A1071" i="1"/>
  <c r="W1070" i="1"/>
  <c r="U1070" i="1" s="1"/>
  <c r="W1069" i="1"/>
  <c r="U1069" i="1" s="1"/>
  <c r="W1068" i="1"/>
  <c r="U1068" i="1" s="1"/>
  <c r="W1067" i="1"/>
  <c r="U1067" i="1" s="1"/>
  <c r="W1066" i="1"/>
  <c r="U1066" i="1" s="1"/>
  <c r="W1065" i="1"/>
  <c r="U1065" i="1" s="1"/>
  <c r="W1064" i="1"/>
  <c r="U1064" i="1" s="1"/>
  <c r="W1063" i="1"/>
  <c r="U1063" i="1" s="1"/>
  <c r="W1062" i="1"/>
  <c r="U1062" i="1" s="1"/>
  <c r="W1061" i="1"/>
  <c r="U1061" i="1" s="1"/>
  <c r="W1060" i="1"/>
  <c r="U1060" i="1" s="1"/>
  <c r="W1059" i="1"/>
  <c r="U1059" i="1" s="1"/>
  <c r="A1059" i="1"/>
  <c r="W1058" i="1"/>
  <c r="U1058" i="1" s="1"/>
  <c r="W1057" i="1"/>
  <c r="U1057" i="1" s="1"/>
  <c r="W1056" i="1"/>
  <c r="U1056" i="1" s="1"/>
  <c r="W1055" i="1"/>
  <c r="U1055" i="1" s="1"/>
  <c r="W1054" i="1"/>
  <c r="U1054" i="1" s="1"/>
  <c r="W1053" i="1"/>
  <c r="U1053" i="1" s="1"/>
  <c r="W1052" i="1"/>
  <c r="U1052" i="1" s="1"/>
  <c r="W1051" i="1"/>
  <c r="U1051" i="1" s="1"/>
  <c r="W1050" i="1"/>
  <c r="U1050" i="1" s="1"/>
  <c r="W1049" i="1"/>
  <c r="U1049" i="1" s="1"/>
  <c r="W1048" i="1"/>
  <c r="U1048" i="1" s="1"/>
  <c r="W1047" i="1"/>
  <c r="U1047" i="1" s="1"/>
  <c r="A1047" i="1"/>
  <c r="W1046" i="1"/>
  <c r="U1046" i="1" s="1"/>
  <c r="W1045" i="1"/>
  <c r="U1045" i="1" s="1"/>
  <c r="W1044" i="1"/>
  <c r="U1044" i="1" s="1"/>
  <c r="W1043" i="1"/>
  <c r="U1043" i="1" s="1"/>
  <c r="W1042" i="1"/>
  <c r="U1042" i="1" s="1"/>
  <c r="W1041" i="1"/>
  <c r="U1041" i="1" s="1"/>
  <c r="W1040" i="1"/>
  <c r="U1040" i="1" s="1"/>
  <c r="W1039" i="1"/>
  <c r="U1039" i="1" s="1"/>
  <c r="W1038" i="1"/>
  <c r="U1038" i="1" s="1"/>
  <c r="W1037" i="1"/>
  <c r="U1037" i="1" s="1"/>
  <c r="W1036" i="1"/>
  <c r="U1036" i="1" s="1"/>
  <c r="W1035" i="1"/>
  <c r="U1035" i="1" s="1"/>
  <c r="A1035" i="1"/>
  <c r="W1034" i="1"/>
  <c r="U1034" i="1" s="1"/>
  <c r="W1033" i="1"/>
  <c r="U1033" i="1" s="1"/>
  <c r="W1032" i="1"/>
  <c r="U1032" i="1" s="1"/>
  <c r="W1031" i="1"/>
  <c r="U1031" i="1" s="1"/>
  <c r="W1030" i="1"/>
  <c r="U1030" i="1" s="1"/>
  <c r="W1029" i="1"/>
  <c r="U1029" i="1" s="1"/>
  <c r="W1028" i="1"/>
  <c r="U1028" i="1" s="1"/>
  <c r="W1027" i="1"/>
  <c r="U1027" i="1" s="1"/>
  <c r="W1026" i="1"/>
  <c r="U1026" i="1" s="1"/>
  <c r="W1025" i="1"/>
  <c r="U1025" i="1" s="1"/>
  <c r="W1024" i="1"/>
  <c r="U1024" i="1" s="1"/>
  <c r="W1023" i="1"/>
  <c r="U1023" i="1" s="1"/>
  <c r="A1023" i="1"/>
  <c r="W1022" i="1"/>
  <c r="U1022" i="1" s="1"/>
  <c r="W1021" i="1"/>
  <c r="U1021" i="1" s="1"/>
  <c r="W1020" i="1"/>
  <c r="U1020" i="1" s="1"/>
  <c r="W1019" i="1"/>
  <c r="U1019" i="1" s="1"/>
  <c r="W1018" i="1"/>
  <c r="U1018" i="1" s="1"/>
  <c r="W1017" i="1"/>
  <c r="U1017" i="1" s="1"/>
  <c r="W1016" i="1"/>
  <c r="U1016" i="1" s="1"/>
  <c r="W1015" i="1"/>
  <c r="U1015" i="1" s="1"/>
  <c r="W1014" i="1"/>
  <c r="U1014" i="1" s="1"/>
  <c r="W1013" i="1"/>
  <c r="U1013" i="1" s="1"/>
  <c r="W1012" i="1"/>
  <c r="U1012" i="1" s="1"/>
  <c r="W1011" i="1"/>
  <c r="U1011" i="1" s="1"/>
  <c r="A1011" i="1"/>
  <c r="W1010" i="1"/>
  <c r="U1010" i="1" s="1"/>
  <c r="W1009" i="1"/>
  <c r="U1009" i="1" s="1"/>
  <c r="W1008" i="1"/>
  <c r="U1008" i="1" s="1"/>
  <c r="W1007" i="1"/>
  <c r="U1007" i="1" s="1"/>
  <c r="W1006" i="1"/>
  <c r="U1006" i="1" s="1"/>
  <c r="W1005" i="1"/>
  <c r="U1005" i="1" s="1"/>
  <c r="W1004" i="1"/>
  <c r="U1004" i="1" s="1"/>
  <c r="W1003" i="1"/>
  <c r="U1003" i="1" s="1"/>
  <c r="W1002" i="1"/>
  <c r="U1002" i="1" s="1"/>
  <c r="W1001" i="1"/>
  <c r="U1001" i="1" s="1"/>
  <c r="W1000" i="1"/>
  <c r="U1000" i="1" s="1"/>
  <c r="W999" i="1"/>
  <c r="U999" i="1" s="1"/>
  <c r="A999" i="1"/>
  <c r="W998" i="1"/>
  <c r="U998" i="1" s="1"/>
  <c r="W997" i="1"/>
  <c r="U997" i="1" s="1"/>
  <c r="W996" i="1"/>
  <c r="U996" i="1" s="1"/>
  <c r="W995" i="1"/>
  <c r="U995" i="1" s="1"/>
  <c r="W994" i="1"/>
  <c r="U994" i="1" s="1"/>
  <c r="W993" i="1"/>
  <c r="U993" i="1" s="1"/>
  <c r="W992" i="1"/>
  <c r="U992" i="1" s="1"/>
  <c r="W991" i="1"/>
  <c r="U991" i="1" s="1"/>
  <c r="W990" i="1"/>
  <c r="U990" i="1" s="1"/>
  <c r="W989" i="1"/>
  <c r="U989" i="1" s="1"/>
  <c r="W988" i="1"/>
  <c r="U988" i="1" s="1"/>
  <c r="W987" i="1"/>
  <c r="U987" i="1" s="1"/>
  <c r="A987" i="1"/>
  <c r="W986" i="1"/>
  <c r="U986" i="1" s="1"/>
  <c r="W985" i="1"/>
  <c r="U985" i="1" s="1"/>
  <c r="W984" i="1"/>
  <c r="U984" i="1" s="1"/>
  <c r="W983" i="1"/>
  <c r="U983" i="1" s="1"/>
  <c r="W982" i="1"/>
  <c r="U982" i="1" s="1"/>
  <c r="W981" i="1"/>
  <c r="U981" i="1" s="1"/>
  <c r="W980" i="1"/>
  <c r="U980" i="1" s="1"/>
  <c r="W979" i="1"/>
  <c r="U979" i="1" s="1"/>
  <c r="W978" i="1"/>
  <c r="U978" i="1" s="1"/>
  <c r="W977" i="1"/>
  <c r="U977" i="1" s="1"/>
  <c r="W976" i="1"/>
  <c r="U976" i="1" s="1"/>
  <c r="W975" i="1"/>
  <c r="U975" i="1" s="1"/>
  <c r="A975" i="1"/>
  <c r="W974" i="1"/>
  <c r="U974" i="1" s="1"/>
  <c r="W973" i="1"/>
  <c r="U973" i="1" s="1"/>
  <c r="W972" i="1"/>
  <c r="U972" i="1" s="1"/>
  <c r="W971" i="1"/>
  <c r="U971" i="1" s="1"/>
  <c r="W970" i="1"/>
  <c r="U970" i="1" s="1"/>
  <c r="W969" i="1"/>
  <c r="U969" i="1" s="1"/>
  <c r="W968" i="1"/>
  <c r="U968" i="1" s="1"/>
  <c r="W967" i="1"/>
  <c r="U967" i="1" s="1"/>
  <c r="W966" i="1"/>
  <c r="U966" i="1" s="1"/>
  <c r="W965" i="1"/>
  <c r="U965" i="1" s="1"/>
  <c r="W964" i="1"/>
  <c r="U964" i="1" s="1"/>
  <c r="W963" i="1"/>
  <c r="U963" i="1" s="1"/>
  <c r="A963" i="1"/>
  <c r="W962" i="1"/>
  <c r="U962" i="1" s="1"/>
  <c r="W961" i="1"/>
  <c r="U961" i="1" s="1"/>
  <c r="W960" i="1"/>
  <c r="U960" i="1" s="1"/>
  <c r="W959" i="1"/>
  <c r="U959" i="1" s="1"/>
  <c r="W958" i="1"/>
  <c r="U958" i="1" s="1"/>
  <c r="W957" i="1"/>
  <c r="U957" i="1" s="1"/>
  <c r="W956" i="1"/>
  <c r="U956" i="1" s="1"/>
  <c r="W955" i="1"/>
  <c r="U955" i="1" s="1"/>
  <c r="W954" i="1"/>
  <c r="U954" i="1" s="1"/>
  <c r="W953" i="1"/>
  <c r="U953" i="1" s="1"/>
  <c r="W952" i="1"/>
  <c r="U952" i="1" s="1"/>
  <c r="W951" i="1"/>
  <c r="U951" i="1" s="1"/>
  <c r="A951" i="1"/>
  <c r="W950" i="1"/>
  <c r="U950" i="1" s="1"/>
  <c r="W949" i="1"/>
  <c r="U949" i="1" s="1"/>
  <c r="W948" i="1"/>
  <c r="U948" i="1" s="1"/>
  <c r="W947" i="1"/>
  <c r="U947" i="1" s="1"/>
  <c r="W946" i="1"/>
  <c r="U946" i="1" s="1"/>
  <c r="W945" i="1"/>
  <c r="U945" i="1" s="1"/>
  <c r="W944" i="1"/>
  <c r="U944" i="1" s="1"/>
  <c r="W943" i="1"/>
  <c r="U943" i="1" s="1"/>
  <c r="W942" i="1"/>
  <c r="U942" i="1" s="1"/>
  <c r="W941" i="1"/>
  <c r="U941" i="1" s="1"/>
  <c r="W940" i="1"/>
  <c r="U940" i="1" s="1"/>
  <c r="W939" i="1"/>
  <c r="U939" i="1" s="1"/>
  <c r="A939" i="1"/>
  <c r="W938" i="1"/>
  <c r="U938" i="1" s="1"/>
  <c r="W937" i="1"/>
  <c r="U937" i="1" s="1"/>
  <c r="W936" i="1"/>
  <c r="U936" i="1" s="1"/>
  <c r="W935" i="1"/>
  <c r="U935" i="1" s="1"/>
  <c r="W934" i="1"/>
  <c r="U934" i="1" s="1"/>
  <c r="W933" i="1"/>
  <c r="U933" i="1" s="1"/>
  <c r="W932" i="1"/>
  <c r="U932" i="1" s="1"/>
  <c r="W931" i="1"/>
  <c r="U931" i="1" s="1"/>
  <c r="W930" i="1"/>
  <c r="U930" i="1" s="1"/>
  <c r="W929" i="1"/>
  <c r="U929" i="1" s="1"/>
  <c r="W928" i="1"/>
  <c r="U928" i="1" s="1"/>
  <c r="W927" i="1"/>
  <c r="U927" i="1" s="1"/>
  <c r="A927" i="1"/>
  <c r="W926" i="1"/>
  <c r="U926" i="1" s="1"/>
  <c r="W925" i="1"/>
  <c r="U925" i="1" s="1"/>
  <c r="W924" i="1"/>
  <c r="U924" i="1" s="1"/>
  <c r="W923" i="1"/>
  <c r="U923" i="1" s="1"/>
  <c r="W922" i="1"/>
  <c r="U922" i="1" s="1"/>
  <c r="W921" i="1"/>
  <c r="U921" i="1" s="1"/>
  <c r="W920" i="1"/>
  <c r="U920" i="1" s="1"/>
  <c r="W919" i="1"/>
  <c r="U919" i="1" s="1"/>
  <c r="W918" i="1"/>
  <c r="U918" i="1" s="1"/>
  <c r="W917" i="1"/>
  <c r="U917" i="1" s="1"/>
  <c r="W916" i="1"/>
  <c r="U916" i="1" s="1"/>
  <c r="W915" i="1"/>
  <c r="U915" i="1" s="1"/>
  <c r="A915" i="1"/>
  <c r="W914" i="1"/>
  <c r="U914" i="1" s="1"/>
  <c r="W913" i="1"/>
  <c r="U913" i="1" s="1"/>
  <c r="W912" i="1"/>
  <c r="U912" i="1" s="1"/>
  <c r="W911" i="1"/>
  <c r="U911" i="1" s="1"/>
  <c r="W910" i="1"/>
  <c r="U910" i="1" s="1"/>
  <c r="W909" i="1"/>
  <c r="U909" i="1" s="1"/>
  <c r="W908" i="1"/>
  <c r="U908" i="1" s="1"/>
  <c r="W907" i="1"/>
  <c r="U907" i="1" s="1"/>
  <c r="W906" i="1"/>
  <c r="U906" i="1" s="1"/>
  <c r="W905" i="1"/>
  <c r="U905" i="1" s="1"/>
  <c r="W904" i="1"/>
  <c r="U904" i="1" s="1"/>
  <c r="W903" i="1"/>
  <c r="U903" i="1" s="1"/>
  <c r="A903" i="1"/>
  <c r="W902" i="1"/>
  <c r="U902" i="1" s="1"/>
  <c r="W901" i="1"/>
  <c r="U901" i="1" s="1"/>
  <c r="W900" i="1"/>
  <c r="U900" i="1" s="1"/>
  <c r="W899" i="1"/>
  <c r="U899" i="1" s="1"/>
  <c r="W898" i="1"/>
  <c r="U898" i="1" s="1"/>
  <c r="W897" i="1"/>
  <c r="U897" i="1" s="1"/>
  <c r="W896" i="1"/>
  <c r="U896" i="1" s="1"/>
  <c r="W895" i="1"/>
  <c r="U895" i="1" s="1"/>
  <c r="W894" i="1"/>
  <c r="U894" i="1" s="1"/>
  <c r="W893" i="1"/>
  <c r="U893" i="1" s="1"/>
  <c r="W892" i="1"/>
  <c r="U892" i="1" s="1"/>
  <c r="W891" i="1"/>
  <c r="U891" i="1" s="1"/>
  <c r="A891" i="1"/>
  <c r="W890" i="1"/>
  <c r="U890" i="1" s="1"/>
  <c r="W889" i="1"/>
  <c r="U889" i="1" s="1"/>
  <c r="W888" i="1"/>
  <c r="U888" i="1" s="1"/>
  <c r="W887" i="1"/>
  <c r="U887" i="1" s="1"/>
  <c r="W886" i="1"/>
  <c r="U886" i="1" s="1"/>
  <c r="W885" i="1"/>
  <c r="U885" i="1" s="1"/>
  <c r="W884" i="1"/>
  <c r="U884" i="1" s="1"/>
  <c r="W883" i="1"/>
  <c r="U883" i="1" s="1"/>
  <c r="W882" i="1"/>
  <c r="U882" i="1" s="1"/>
  <c r="W881" i="1"/>
  <c r="U881" i="1" s="1"/>
  <c r="W880" i="1"/>
  <c r="U880" i="1" s="1"/>
  <c r="W879" i="1"/>
  <c r="U879" i="1" s="1"/>
  <c r="A879" i="1"/>
  <c r="W878" i="1"/>
  <c r="U878" i="1" s="1"/>
  <c r="W877" i="1"/>
  <c r="U877" i="1" s="1"/>
  <c r="W876" i="1"/>
  <c r="U876" i="1" s="1"/>
  <c r="W875" i="1"/>
  <c r="U875" i="1" s="1"/>
  <c r="W874" i="1"/>
  <c r="U874" i="1" s="1"/>
  <c r="W873" i="1"/>
  <c r="U873" i="1" s="1"/>
  <c r="W872" i="1"/>
  <c r="U872" i="1" s="1"/>
  <c r="W871" i="1"/>
  <c r="U871" i="1" s="1"/>
  <c r="W870" i="1"/>
  <c r="U870" i="1" s="1"/>
  <c r="W869" i="1"/>
  <c r="U869" i="1" s="1"/>
  <c r="W868" i="1"/>
  <c r="U868" i="1" s="1"/>
  <c r="W867" i="1"/>
  <c r="U867" i="1" s="1"/>
  <c r="A867" i="1"/>
  <c r="W866" i="1"/>
  <c r="U866" i="1" s="1"/>
  <c r="W865" i="1"/>
  <c r="U865" i="1" s="1"/>
  <c r="W864" i="1"/>
  <c r="U864" i="1" s="1"/>
  <c r="W863" i="1"/>
  <c r="U863" i="1" s="1"/>
  <c r="W862" i="1"/>
  <c r="U862" i="1" s="1"/>
  <c r="W861" i="1"/>
  <c r="U861" i="1" s="1"/>
  <c r="W860" i="1"/>
  <c r="U860" i="1" s="1"/>
  <c r="W859" i="1"/>
  <c r="U859" i="1" s="1"/>
  <c r="W858" i="1"/>
  <c r="U858" i="1" s="1"/>
  <c r="W857" i="1"/>
  <c r="U857" i="1" s="1"/>
  <c r="W856" i="1"/>
  <c r="U856" i="1" s="1"/>
  <c r="W855" i="1"/>
  <c r="U855" i="1" s="1"/>
  <c r="A855" i="1"/>
  <c r="W854" i="1"/>
  <c r="U854" i="1" s="1"/>
  <c r="W853" i="1"/>
  <c r="U853" i="1" s="1"/>
  <c r="W852" i="1"/>
  <c r="U852" i="1" s="1"/>
  <c r="W851" i="1"/>
  <c r="U851" i="1" s="1"/>
  <c r="W850" i="1"/>
  <c r="U850" i="1" s="1"/>
  <c r="W849" i="1"/>
  <c r="U849" i="1" s="1"/>
  <c r="W848" i="1"/>
  <c r="U848" i="1" s="1"/>
  <c r="W847" i="1"/>
  <c r="U847" i="1" s="1"/>
  <c r="W846" i="1"/>
  <c r="U846" i="1" s="1"/>
  <c r="W845" i="1"/>
  <c r="U845" i="1" s="1"/>
  <c r="W844" i="1"/>
  <c r="U844" i="1" s="1"/>
  <c r="W843" i="1"/>
  <c r="U843" i="1" s="1"/>
  <c r="A843" i="1"/>
  <c r="W842" i="1"/>
  <c r="U842" i="1" s="1"/>
  <c r="W841" i="1"/>
  <c r="U841" i="1" s="1"/>
  <c r="W840" i="1"/>
  <c r="U840" i="1" s="1"/>
  <c r="W839" i="1"/>
  <c r="U839" i="1" s="1"/>
  <c r="W838" i="1"/>
  <c r="U838" i="1" s="1"/>
  <c r="W837" i="1"/>
  <c r="U837" i="1" s="1"/>
  <c r="W836" i="1"/>
  <c r="U836" i="1" s="1"/>
  <c r="W835" i="1"/>
  <c r="U835" i="1" s="1"/>
  <c r="W834" i="1"/>
  <c r="U834" i="1" s="1"/>
  <c r="W833" i="1"/>
  <c r="U833" i="1" s="1"/>
  <c r="W832" i="1"/>
  <c r="U832" i="1" s="1"/>
  <c r="W831" i="1"/>
  <c r="U831" i="1" s="1"/>
  <c r="A831" i="1"/>
  <c r="W830" i="1"/>
  <c r="U830" i="1" s="1"/>
  <c r="W829" i="1"/>
  <c r="U829" i="1" s="1"/>
  <c r="W828" i="1"/>
  <c r="U828" i="1" s="1"/>
  <c r="W827" i="1"/>
  <c r="U827" i="1" s="1"/>
  <c r="W826" i="1"/>
  <c r="U826" i="1" s="1"/>
  <c r="W825" i="1"/>
  <c r="U825" i="1" s="1"/>
  <c r="W824" i="1"/>
  <c r="U824" i="1" s="1"/>
  <c r="W823" i="1"/>
  <c r="U823" i="1" s="1"/>
  <c r="W822" i="1"/>
  <c r="U822" i="1" s="1"/>
  <c r="W821" i="1"/>
  <c r="U821" i="1" s="1"/>
  <c r="W820" i="1"/>
  <c r="U820" i="1" s="1"/>
  <c r="W819" i="1"/>
  <c r="U819" i="1" s="1"/>
  <c r="A819" i="1"/>
  <c r="W818" i="1"/>
  <c r="U818" i="1" s="1"/>
  <c r="W817" i="1"/>
  <c r="U817" i="1" s="1"/>
  <c r="W816" i="1"/>
  <c r="U816" i="1" s="1"/>
  <c r="W815" i="1"/>
  <c r="U815" i="1" s="1"/>
  <c r="AJ814" i="1"/>
  <c r="AG814" i="1" s="1"/>
  <c r="W814" i="1"/>
  <c r="U814" i="1" s="1"/>
  <c r="AJ813" i="1"/>
  <c r="W813" i="1"/>
  <c r="U813" i="1" s="1"/>
  <c r="AJ812" i="1"/>
  <c r="W812" i="1"/>
  <c r="U812" i="1" s="1"/>
  <c r="AJ811" i="1"/>
  <c r="W811" i="1"/>
  <c r="U811" i="1" s="1"/>
  <c r="AJ810" i="1"/>
  <c r="W810" i="1"/>
  <c r="U810" i="1" s="1"/>
  <c r="AJ809" i="1"/>
  <c r="W809" i="1"/>
  <c r="U809" i="1" s="1"/>
  <c r="AJ808" i="1"/>
  <c r="W808" i="1"/>
  <c r="U808" i="1" s="1"/>
  <c r="AJ807" i="1"/>
  <c r="W807" i="1"/>
  <c r="U807" i="1" s="1"/>
  <c r="A807" i="1"/>
  <c r="AJ806" i="1"/>
  <c r="W806" i="1"/>
  <c r="U806" i="1" s="1"/>
  <c r="AJ805" i="1"/>
  <c r="W805" i="1"/>
  <c r="U805" i="1" s="1"/>
  <c r="AJ804" i="1"/>
  <c r="W804" i="1"/>
  <c r="U804" i="1" s="1"/>
  <c r="AJ803" i="1"/>
  <c r="W803" i="1"/>
  <c r="U803" i="1" s="1"/>
  <c r="AJ802" i="1"/>
  <c r="W802" i="1"/>
  <c r="U802" i="1" s="1"/>
  <c r="AJ801" i="1"/>
  <c r="W801" i="1"/>
  <c r="U801" i="1" s="1"/>
  <c r="AJ800" i="1"/>
  <c r="W800" i="1"/>
  <c r="U800" i="1" s="1"/>
  <c r="AJ799" i="1"/>
  <c r="W799" i="1"/>
  <c r="U799" i="1" s="1"/>
  <c r="AJ798" i="1"/>
  <c r="W798" i="1"/>
  <c r="U798" i="1" s="1"/>
  <c r="AJ797" i="1"/>
  <c r="W797" i="1"/>
  <c r="U797" i="1" s="1"/>
  <c r="AJ796" i="1"/>
  <c r="W796" i="1"/>
  <c r="U796" i="1" s="1"/>
  <c r="AJ795" i="1"/>
  <c r="W795" i="1"/>
  <c r="U795" i="1" s="1"/>
  <c r="A795" i="1"/>
  <c r="AJ794" i="1"/>
  <c r="W794" i="1"/>
  <c r="U794" i="1" s="1"/>
  <c r="AJ793" i="1"/>
  <c r="W793" i="1"/>
  <c r="U793" i="1" s="1"/>
  <c r="AJ792" i="1"/>
  <c r="W792" i="1"/>
  <c r="U792" i="1" s="1"/>
  <c r="AJ791" i="1"/>
  <c r="W791" i="1"/>
  <c r="U791" i="1" s="1"/>
  <c r="AJ790" i="1"/>
  <c r="W790" i="1"/>
  <c r="U790" i="1" s="1"/>
  <c r="AJ789" i="1"/>
  <c r="W789" i="1"/>
  <c r="U789" i="1" s="1"/>
  <c r="AJ788" i="1"/>
  <c r="W788" i="1"/>
  <c r="U788" i="1" s="1"/>
  <c r="AJ787" i="1"/>
  <c r="W787" i="1"/>
  <c r="U787" i="1" s="1"/>
  <c r="AJ786" i="1"/>
  <c r="W786" i="1"/>
  <c r="U786" i="1" s="1"/>
  <c r="AJ785" i="1"/>
  <c r="W785" i="1"/>
  <c r="U785" i="1" s="1"/>
  <c r="AJ784" i="1"/>
  <c r="W784" i="1"/>
  <c r="U784" i="1" s="1"/>
  <c r="AJ783" i="1"/>
  <c r="W783" i="1"/>
  <c r="U783" i="1" s="1"/>
  <c r="A783" i="1"/>
  <c r="AJ782" i="1"/>
  <c r="W782" i="1"/>
  <c r="U782" i="1" s="1"/>
  <c r="AJ781" i="1"/>
  <c r="W781" i="1"/>
  <c r="U781" i="1" s="1"/>
  <c r="AJ780" i="1"/>
  <c r="W780" i="1"/>
  <c r="U780" i="1" s="1"/>
  <c r="AJ779" i="1"/>
  <c r="W779" i="1"/>
  <c r="U779" i="1" s="1"/>
  <c r="AJ778" i="1"/>
  <c r="W778" i="1"/>
  <c r="U778" i="1" s="1"/>
  <c r="AJ777" i="1"/>
  <c r="W777" i="1"/>
  <c r="U777" i="1" s="1"/>
  <c r="AJ776" i="1"/>
  <c r="W776" i="1"/>
  <c r="U776" i="1" s="1"/>
  <c r="AJ775" i="1"/>
  <c r="W775" i="1"/>
  <c r="U775" i="1" s="1"/>
  <c r="AJ774" i="1"/>
  <c r="W774" i="1"/>
  <c r="U774" i="1" s="1"/>
  <c r="AJ773" i="1"/>
  <c r="W773" i="1"/>
  <c r="U773" i="1" s="1"/>
  <c r="AJ772" i="1"/>
  <c r="W772" i="1"/>
  <c r="U772" i="1" s="1"/>
  <c r="AJ771" i="1"/>
  <c r="W771" i="1"/>
  <c r="U771" i="1" s="1"/>
  <c r="A771" i="1"/>
  <c r="AJ770" i="1"/>
  <c r="W770" i="1"/>
  <c r="U770" i="1" s="1"/>
  <c r="AJ769" i="1"/>
  <c r="W769" i="1"/>
  <c r="U769" i="1" s="1"/>
  <c r="AJ768" i="1"/>
  <c r="W768" i="1"/>
  <c r="U768" i="1" s="1"/>
  <c r="AJ767" i="1"/>
  <c r="W767" i="1"/>
  <c r="U767" i="1" s="1"/>
  <c r="AJ766" i="1"/>
  <c r="W766" i="1"/>
  <c r="U766" i="1" s="1"/>
  <c r="AJ765" i="1"/>
  <c r="W765" i="1"/>
  <c r="U765" i="1" s="1"/>
  <c r="AJ764" i="1"/>
  <c r="W764" i="1"/>
  <c r="U764" i="1" s="1"/>
  <c r="AJ763" i="1"/>
  <c r="W763" i="1"/>
  <c r="U763" i="1" s="1"/>
  <c r="AJ762" i="1"/>
  <c r="W762" i="1"/>
  <c r="U762" i="1" s="1"/>
  <c r="AJ761" i="1"/>
  <c r="W761" i="1"/>
  <c r="U761" i="1" s="1"/>
  <c r="AJ760" i="1"/>
  <c r="W760" i="1"/>
  <c r="U760" i="1" s="1"/>
  <c r="AJ759" i="1"/>
  <c r="W759" i="1"/>
  <c r="U759" i="1" s="1"/>
  <c r="A759" i="1"/>
  <c r="AJ758" i="1"/>
  <c r="W758" i="1"/>
  <c r="U758" i="1" s="1"/>
  <c r="AJ757" i="1"/>
  <c r="W757" i="1"/>
  <c r="U757" i="1" s="1"/>
  <c r="AJ756" i="1"/>
  <c r="W756" i="1"/>
  <c r="U756" i="1" s="1"/>
  <c r="AJ755" i="1"/>
  <c r="W755" i="1"/>
  <c r="U755" i="1" s="1"/>
  <c r="AJ754" i="1"/>
  <c r="W754" i="1"/>
  <c r="U754" i="1" s="1"/>
  <c r="AJ753" i="1"/>
  <c r="W753" i="1"/>
  <c r="U753" i="1" s="1"/>
  <c r="AJ752" i="1"/>
  <c r="W752" i="1"/>
  <c r="U752" i="1" s="1"/>
  <c r="AJ751" i="1"/>
  <c r="W751" i="1"/>
  <c r="U751" i="1" s="1"/>
  <c r="AJ750" i="1"/>
  <c r="W750" i="1"/>
  <c r="U750" i="1" s="1"/>
  <c r="AJ749" i="1"/>
  <c r="W749" i="1"/>
  <c r="U749" i="1" s="1"/>
  <c r="AJ748" i="1"/>
  <c r="W748" i="1"/>
  <c r="U748" i="1" s="1"/>
  <c r="AJ747" i="1"/>
  <c r="W747" i="1"/>
  <c r="U747" i="1" s="1"/>
  <c r="A747" i="1"/>
  <c r="AJ746" i="1"/>
  <c r="W746" i="1"/>
  <c r="U746" i="1" s="1"/>
  <c r="AJ745" i="1"/>
  <c r="W745" i="1"/>
  <c r="U745" i="1" s="1"/>
  <c r="AJ744" i="1"/>
  <c r="W744" i="1"/>
  <c r="U744" i="1" s="1"/>
  <c r="AJ743" i="1"/>
  <c r="W743" i="1"/>
  <c r="U743" i="1" s="1"/>
  <c r="AJ742" i="1"/>
  <c r="W742" i="1"/>
  <c r="U742" i="1" s="1"/>
  <c r="AJ741" i="1"/>
  <c r="W741" i="1"/>
  <c r="U741" i="1" s="1"/>
  <c r="AJ740" i="1"/>
  <c r="W740" i="1"/>
  <c r="U740" i="1" s="1"/>
  <c r="AJ739" i="1"/>
  <c r="W739" i="1"/>
  <c r="U739" i="1" s="1"/>
  <c r="AJ738" i="1"/>
  <c r="W738" i="1"/>
  <c r="U738" i="1" s="1"/>
  <c r="AJ737" i="1"/>
  <c r="W737" i="1"/>
  <c r="U737" i="1" s="1"/>
  <c r="AJ736" i="1"/>
  <c r="W736" i="1"/>
  <c r="U736" i="1" s="1"/>
  <c r="AJ735" i="1"/>
  <c r="W735" i="1"/>
  <c r="U735" i="1" s="1"/>
  <c r="A735" i="1"/>
  <c r="AJ734" i="1"/>
  <c r="W734" i="1"/>
  <c r="U734" i="1" s="1"/>
  <c r="AJ733" i="1"/>
  <c r="W733" i="1"/>
  <c r="U733" i="1" s="1"/>
  <c r="AJ732" i="1"/>
  <c r="W732" i="1"/>
  <c r="U732" i="1" s="1"/>
  <c r="AJ731" i="1"/>
  <c r="W731" i="1"/>
  <c r="U731" i="1" s="1"/>
  <c r="AJ730" i="1"/>
  <c r="W730" i="1"/>
  <c r="U730" i="1" s="1"/>
  <c r="AJ729" i="1"/>
  <c r="W729" i="1"/>
  <c r="U729" i="1" s="1"/>
  <c r="AJ728" i="1"/>
  <c r="W728" i="1"/>
  <c r="U728" i="1" s="1"/>
  <c r="AJ727" i="1"/>
  <c r="W727" i="1"/>
  <c r="U727" i="1" s="1"/>
  <c r="AJ726" i="1"/>
  <c r="W726" i="1"/>
  <c r="U726" i="1" s="1"/>
  <c r="AJ725" i="1"/>
  <c r="W725" i="1"/>
  <c r="U725" i="1" s="1"/>
  <c r="AJ724" i="1"/>
  <c r="W724" i="1"/>
  <c r="U724" i="1" s="1"/>
  <c r="AJ723" i="1"/>
  <c r="W723" i="1"/>
  <c r="U723" i="1" s="1"/>
  <c r="A723" i="1"/>
  <c r="AJ722" i="1"/>
  <c r="W722" i="1"/>
  <c r="U722" i="1" s="1"/>
  <c r="AJ721" i="1"/>
  <c r="W721" i="1"/>
  <c r="U721" i="1" s="1"/>
  <c r="AJ720" i="1"/>
  <c r="W720" i="1"/>
  <c r="U720" i="1" s="1"/>
  <c r="AJ719" i="1"/>
  <c r="W719" i="1"/>
  <c r="U719" i="1" s="1"/>
  <c r="AJ718" i="1"/>
  <c r="W718" i="1"/>
  <c r="U718" i="1" s="1"/>
  <c r="AJ717" i="1"/>
  <c r="W717" i="1"/>
  <c r="U717" i="1" s="1"/>
  <c r="AJ716" i="1"/>
  <c r="W716" i="1"/>
  <c r="U716" i="1" s="1"/>
  <c r="AJ715" i="1"/>
  <c r="W715" i="1"/>
  <c r="U715" i="1" s="1"/>
  <c r="AJ714" i="1"/>
  <c r="W714" i="1"/>
  <c r="U714" i="1" s="1"/>
  <c r="AJ713" i="1"/>
  <c r="W713" i="1"/>
  <c r="U713" i="1" s="1"/>
  <c r="AJ712" i="1"/>
  <c r="W712" i="1"/>
  <c r="U712" i="1" s="1"/>
  <c r="AJ711" i="1"/>
  <c r="W711" i="1"/>
  <c r="U711" i="1" s="1"/>
  <c r="A711" i="1"/>
  <c r="AJ710" i="1"/>
  <c r="W710" i="1"/>
  <c r="U710" i="1" s="1"/>
  <c r="AJ709" i="1"/>
  <c r="W709" i="1"/>
  <c r="U709" i="1" s="1"/>
  <c r="AJ708" i="1"/>
  <c r="W708" i="1"/>
  <c r="U708" i="1" s="1"/>
  <c r="AJ707" i="1"/>
  <c r="W707" i="1"/>
  <c r="U707" i="1" s="1"/>
  <c r="AJ706" i="1"/>
  <c r="W706" i="1"/>
  <c r="U706" i="1" s="1"/>
  <c r="AJ705" i="1"/>
  <c r="W705" i="1"/>
  <c r="U705" i="1" s="1"/>
  <c r="AJ704" i="1"/>
  <c r="W704" i="1"/>
  <c r="U704" i="1" s="1"/>
  <c r="AJ703" i="1"/>
  <c r="W703" i="1"/>
  <c r="U703" i="1" s="1"/>
  <c r="AJ702" i="1"/>
  <c r="W702" i="1"/>
  <c r="U702" i="1" s="1"/>
  <c r="AJ701" i="1"/>
  <c r="W701" i="1"/>
  <c r="U701" i="1" s="1"/>
  <c r="AJ700" i="1"/>
  <c r="W700" i="1"/>
  <c r="U700" i="1" s="1"/>
  <c r="AJ699" i="1"/>
  <c r="W699" i="1"/>
  <c r="U699" i="1" s="1"/>
  <c r="A699" i="1"/>
  <c r="AJ698" i="1"/>
  <c r="W698" i="1"/>
  <c r="U698" i="1" s="1"/>
  <c r="AJ697" i="1"/>
  <c r="W697" i="1"/>
  <c r="U697" i="1" s="1"/>
  <c r="AJ696" i="1"/>
  <c r="W696" i="1"/>
  <c r="U696" i="1" s="1"/>
  <c r="AJ695" i="1"/>
  <c r="W695" i="1"/>
  <c r="U695" i="1" s="1"/>
  <c r="AJ694" i="1"/>
  <c r="W694" i="1"/>
  <c r="U694" i="1" s="1"/>
  <c r="AJ693" i="1"/>
  <c r="W693" i="1"/>
  <c r="U693" i="1" s="1"/>
  <c r="AJ692" i="1"/>
  <c r="W692" i="1"/>
  <c r="U692" i="1" s="1"/>
  <c r="AJ691" i="1"/>
  <c r="W691" i="1"/>
  <c r="U691" i="1" s="1"/>
  <c r="AJ690" i="1"/>
  <c r="W690" i="1"/>
  <c r="U690" i="1" s="1"/>
  <c r="AJ689" i="1"/>
  <c r="W689" i="1"/>
  <c r="U689" i="1" s="1"/>
  <c r="AJ688" i="1"/>
  <c r="W688" i="1"/>
  <c r="U688" i="1" s="1"/>
  <c r="AJ687" i="1"/>
  <c r="W687" i="1"/>
  <c r="U687" i="1" s="1"/>
  <c r="A687" i="1"/>
  <c r="AJ686" i="1"/>
  <c r="W686" i="1"/>
  <c r="U686" i="1" s="1"/>
  <c r="AJ685" i="1"/>
  <c r="W685" i="1"/>
  <c r="U685" i="1" s="1"/>
  <c r="AJ684" i="1"/>
  <c r="W684" i="1"/>
  <c r="U684" i="1" s="1"/>
  <c r="AJ683" i="1"/>
  <c r="W683" i="1"/>
  <c r="U683" i="1" s="1"/>
  <c r="AJ682" i="1"/>
  <c r="W682" i="1"/>
  <c r="U682" i="1" s="1"/>
  <c r="AJ681" i="1"/>
  <c r="W681" i="1"/>
  <c r="U681" i="1" s="1"/>
  <c r="AJ680" i="1"/>
  <c r="W680" i="1"/>
  <c r="U680" i="1" s="1"/>
  <c r="AJ679" i="1"/>
  <c r="W679" i="1"/>
  <c r="U679" i="1" s="1"/>
  <c r="AJ678" i="1"/>
  <c r="W678" i="1"/>
  <c r="U678" i="1" s="1"/>
  <c r="AJ677" i="1"/>
  <c r="W677" i="1"/>
  <c r="U677" i="1" s="1"/>
  <c r="AJ676" i="1"/>
  <c r="W676" i="1"/>
  <c r="U676" i="1" s="1"/>
  <c r="AJ675" i="1"/>
  <c r="W675" i="1"/>
  <c r="U675" i="1" s="1"/>
  <c r="A675" i="1"/>
  <c r="AJ674" i="1"/>
  <c r="W674" i="1"/>
  <c r="U674" i="1" s="1"/>
  <c r="AJ673" i="1"/>
  <c r="W673" i="1"/>
  <c r="U673" i="1" s="1"/>
  <c r="AJ672" i="1"/>
  <c r="W672" i="1"/>
  <c r="U672" i="1" s="1"/>
  <c r="AJ671" i="1"/>
  <c r="W671" i="1"/>
  <c r="U671" i="1" s="1"/>
  <c r="AJ670" i="1"/>
  <c r="W670" i="1"/>
  <c r="U670" i="1" s="1"/>
  <c r="AJ669" i="1"/>
  <c r="W669" i="1"/>
  <c r="U669" i="1" s="1"/>
  <c r="AJ668" i="1"/>
  <c r="W668" i="1"/>
  <c r="U668" i="1" s="1"/>
  <c r="AJ667" i="1"/>
  <c r="W667" i="1"/>
  <c r="U667" i="1" s="1"/>
  <c r="AJ666" i="1"/>
  <c r="W666" i="1"/>
  <c r="U666" i="1" s="1"/>
  <c r="AJ665" i="1"/>
  <c r="W665" i="1"/>
  <c r="U665" i="1" s="1"/>
  <c r="AJ664" i="1"/>
  <c r="W664" i="1"/>
  <c r="U664" i="1" s="1"/>
  <c r="AJ663" i="1"/>
  <c r="W663" i="1"/>
  <c r="U663" i="1" s="1"/>
  <c r="A663" i="1"/>
  <c r="AJ662" i="1"/>
  <c r="W662" i="1"/>
  <c r="U662" i="1" s="1"/>
  <c r="AJ661" i="1"/>
  <c r="W661" i="1"/>
  <c r="U661" i="1" s="1"/>
  <c r="AJ660" i="1"/>
  <c r="W660" i="1"/>
  <c r="U660" i="1" s="1"/>
  <c r="AJ659" i="1"/>
  <c r="W659" i="1"/>
  <c r="U659" i="1" s="1"/>
  <c r="AJ658" i="1"/>
  <c r="W658" i="1"/>
  <c r="U658" i="1" s="1"/>
  <c r="AJ657" i="1"/>
  <c r="W657" i="1"/>
  <c r="U657" i="1" s="1"/>
  <c r="AJ656" i="1"/>
  <c r="W656" i="1"/>
  <c r="U656" i="1" s="1"/>
  <c r="AJ655" i="1"/>
  <c r="W655" i="1"/>
  <c r="U655" i="1" s="1"/>
  <c r="AJ654" i="1"/>
  <c r="W654" i="1"/>
  <c r="U654" i="1" s="1"/>
  <c r="AJ653" i="1"/>
  <c r="W653" i="1"/>
  <c r="U653" i="1" s="1"/>
  <c r="AJ652" i="1"/>
  <c r="W652" i="1"/>
  <c r="U652" i="1" s="1"/>
  <c r="AJ651" i="1"/>
  <c r="W651" i="1"/>
  <c r="U651" i="1" s="1"/>
  <c r="A651" i="1"/>
  <c r="AJ650" i="1"/>
  <c r="W650" i="1"/>
  <c r="U650" i="1" s="1"/>
  <c r="AJ649" i="1"/>
  <c r="W649" i="1"/>
  <c r="U649" i="1" s="1"/>
  <c r="AJ648" i="1"/>
  <c r="W648" i="1"/>
  <c r="U648" i="1" s="1"/>
  <c r="AJ647" i="1"/>
  <c r="W647" i="1"/>
  <c r="U647" i="1" s="1"/>
  <c r="AJ646" i="1"/>
  <c r="W646" i="1"/>
  <c r="U646" i="1" s="1"/>
  <c r="AJ645" i="1"/>
  <c r="W645" i="1"/>
  <c r="U645" i="1" s="1"/>
  <c r="AJ644" i="1"/>
  <c r="W644" i="1"/>
  <c r="U644" i="1" s="1"/>
  <c r="AJ643" i="1"/>
  <c r="W643" i="1"/>
  <c r="U643" i="1" s="1"/>
  <c r="AJ642" i="1"/>
  <c r="W642" i="1"/>
  <c r="U642" i="1" s="1"/>
  <c r="AJ641" i="1"/>
  <c r="W641" i="1"/>
  <c r="U641" i="1" s="1"/>
  <c r="AJ640" i="1"/>
  <c r="W640" i="1"/>
  <c r="U640" i="1" s="1"/>
  <c r="AJ639" i="1"/>
  <c r="W639" i="1"/>
  <c r="U639" i="1" s="1"/>
  <c r="A639" i="1"/>
  <c r="AJ638" i="1"/>
  <c r="W638" i="1"/>
  <c r="U638" i="1" s="1"/>
  <c r="AJ637" i="1"/>
  <c r="W637" i="1"/>
  <c r="U637" i="1" s="1"/>
  <c r="AJ636" i="1"/>
  <c r="W636" i="1"/>
  <c r="U636" i="1" s="1"/>
  <c r="AJ635" i="1"/>
  <c r="W635" i="1"/>
  <c r="U635" i="1" s="1"/>
  <c r="AJ634" i="1"/>
  <c r="W634" i="1"/>
  <c r="U634" i="1" s="1"/>
  <c r="AJ633" i="1"/>
  <c r="W633" i="1"/>
  <c r="U633" i="1" s="1"/>
  <c r="AJ632" i="1"/>
  <c r="W632" i="1"/>
  <c r="U632" i="1" s="1"/>
  <c r="AJ631" i="1"/>
  <c r="W631" i="1"/>
  <c r="U631" i="1" s="1"/>
  <c r="AJ630" i="1"/>
  <c r="W630" i="1"/>
  <c r="U630" i="1" s="1"/>
  <c r="AJ629" i="1"/>
  <c r="W629" i="1"/>
  <c r="U629" i="1" s="1"/>
  <c r="AJ628" i="1"/>
  <c r="W628" i="1"/>
  <c r="U628" i="1" s="1"/>
  <c r="AJ627" i="1"/>
  <c r="W627" i="1"/>
  <c r="U627" i="1" s="1"/>
  <c r="A627" i="1"/>
  <c r="AJ626" i="1"/>
  <c r="W626" i="1"/>
  <c r="U626" i="1" s="1"/>
  <c r="AJ625" i="1"/>
  <c r="W625" i="1"/>
  <c r="U625" i="1" s="1"/>
  <c r="AJ624" i="1"/>
  <c r="W624" i="1"/>
  <c r="U624" i="1" s="1"/>
  <c r="AJ623" i="1"/>
  <c r="W623" i="1"/>
  <c r="U623" i="1" s="1"/>
  <c r="AJ622" i="1"/>
  <c r="W622" i="1"/>
  <c r="U622" i="1" s="1"/>
  <c r="AJ621" i="1"/>
  <c r="W621" i="1"/>
  <c r="U621" i="1" s="1"/>
  <c r="AJ620" i="1"/>
  <c r="W620" i="1"/>
  <c r="U620" i="1" s="1"/>
  <c r="AJ619" i="1"/>
  <c r="W619" i="1"/>
  <c r="U619" i="1" s="1"/>
  <c r="AJ618" i="1"/>
  <c r="W618" i="1"/>
  <c r="U618" i="1" s="1"/>
  <c r="AJ617" i="1"/>
  <c r="W617" i="1"/>
  <c r="U617" i="1" s="1"/>
  <c r="AJ616" i="1"/>
  <c r="W616" i="1"/>
  <c r="U616" i="1" s="1"/>
  <c r="AJ615" i="1"/>
  <c r="W615" i="1"/>
  <c r="U615" i="1" s="1"/>
  <c r="A615" i="1"/>
  <c r="AJ614" i="1"/>
  <c r="W614" i="1"/>
  <c r="U614" i="1" s="1"/>
  <c r="AJ613" i="1"/>
  <c r="W613" i="1"/>
  <c r="U613" i="1" s="1"/>
  <c r="AJ612" i="1"/>
  <c r="W612" i="1"/>
  <c r="U612" i="1" s="1"/>
  <c r="AJ611" i="1"/>
  <c r="W611" i="1"/>
  <c r="U611" i="1" s="1"/>
  <c r="AJ610" i="1"/>
  <c r="W610" i="1"/>
  <c r="U610" i="1" s="1"/>
  <c r="AJ609" i="1"/>
  <c r="W609" i="1"/>
  <c r="U609" i="1" s="1"/>
  <c r="AJ608" i="1"/>
  <c r="W608" i="1"/>
  <c r="U608" i="1" s="1"/>
  <c r="AJ607" i="1"/>
  <c r="W607" i="1"/>
  <c r="U607" i="1" s="1"/>
  <c r="AJ606" i="1"/>
  <c r="W606" i="1"/>
  <c r="U606" i="1" s="1"/>
  <c r="AJ605" i="1"/>
  <c r="W605" i="1"/>
  <c r="U605" i="1" s="1"/>
  <c r="AJ604" i="1"/>
  <c r="W604" i="1"/>
  <c r="U604" i="1" s="1"/>
  <c r="AJ603" i="1"/>
  <c r="W603" i="1"/>
  <c r="U603" i="1" s="1"/>
  <c r="A603" i="1"/>
  <c r="AJ602" i="1"/>
  <c r="W602" i="1"/>
  <c r="U602" i="1" s="1"/>
  <c r="AJ601" i="1"/>
  <c r="W601" i="1"/>
  <c r="U601" i="1" s="1"/>
  <c r="AJ600" i="1"/>
  <c r="W600" i="1"/>
  <c r="U600" i="1" s="1"/>
  <c r="AJ599" i="1"/>
  <c r="W599" i="1"/>
  <c r="U599" i="1" s="1"/>
  <c r="AJ598" i="1"/>
  <c r="W598" i="1"/>
  <c r="U598" i="1" s="1"/>
  <c r="AJ597" i="1"/>
  <c r="W597" i="1"/>
  <c r="U597" i="1" s="1"/>
  <c r="AJ596" i="1"/>
  <c r="W596" i="1"/>
  <c r="U596" i="1" s="1"/>
  <c r="AJ595" i="1"/>
  <c r="W595" i="1"/>
  <c r="U595" i="1" s="1"/>
  <c r="AJ594" i="1"/>
  <c r="W594" i="1"/>
  <c r="U594" i="1" s="1"/>
  <c r="AJ593" i="1"/>
  <c r="W593" i="1"/>
  <c r="U593" i="1" s="1"/>
  <c r="AJ592" i="1"/>
  <c r="W592" i="1"/>
  <c r="U592" i="1" s="1"/>
  <c r="AJ591" i="1"/>
  <c r="W591" i="1"/>
  <c r="U591" i="1" s="1"/>
  <c r="A591" i="1"/>
  <c r="AJ590" i="1"/>
  <c r="W590" i="1"/>
  <c r="U590" i="1" s="1"/>
  <c r="AJ589" i="1"/>
  <c r="W589" i="1"/>
  <c r="U589" i="1" s="1"/>
  <c r="AJ588" i="1"/>
  <c r="W588" i="1"/>
  <c r="U588" i="1" s="1"/>
  <c r="AJ587" i="1"/>
  <c r="W587" i="1"/>
  <c r="U587" i="1" s="1"/>
  <c r="AJ586" i="1"/>
  <c r="W586" i="1"/>
  <c r="U586" i="1" s="1"/>
  <c r="AJ585" i="1"/>
  <c r="W585" i="1"/>
  <c r="U585" i="1" s="1"/>
  <c r="AJ584" i="1"/>
  <c r="W584" i="1"/>
  <c r="U584" i="1" s="1"/>
  <c r="AJ583" i="1"/>
  <c r="W583" i="1"/>
  <c r="U583" i="1" s="1"/>
  <c r="AJ582" i="1"/>
  <c r="W582" i="1"/>
  <c r="U582" i="1" s="1"/>
  <c r="AJ581" i="1"/>
  <c r="W581" i="1"/>
  <c r="U581" i="1" s="1"/>
  <c r="AJ580" i="1"/>
  <c r="W580" i="1"/>
  <c r="U580" i="1" s="1"/>
  <c r="AJ579" i="1"/>
  <c r="W579" i="1"/>
  <c r="U579" i="1" s="1"/>
  <c r="A579" i="1"/>
  <c r="AJ578" i="1"/>
  <c r="W578" i="1"/>
  <c r="U578" i="1" s="1"/>
  <c r="AJ577" i="1"/>
  <c r="W577" i="1"/>
  <c r="U577" i="1" s="1"/>
  <c r="AJ576" i="1"/>
  <c r="W576" i="1"/>
  <c r="U576" i="1" s="1"/>
  <c r="AJ575" i="1"/>
  <c r="W575" i="1"/>
  <c r="U575" i="1" s="1"/>
  <c r="AJ574" i="1"/>
  <c r="W574" i="1"/>
  <c r="U574" i="1" s="1"/>
  <c r="AJ573" i="1"/>
  <c r="W573" i="1"/>
  <c r="U573" i="1" s="1"/>
  <c r="AJ572" i="1"/>
  <c r="W572" i="1"/>
  <c r="U572" i="1" s="1"/>
  <c r="AJ571" i="1"/>
  <c r="W571" i="1"/>
  <c r="U571" i="1" s="1"/>
  <c r="AJ570" i="1"/>
  <c r="W570" i="1"/>
  <c r="U570" i="1" s="1"/>
  <c r="AJ569" i="1"/>
  <c r="W569" i="1"/>
  <c r="U569" i="1" s="1"/>
  <c r="AJ568" i="1"/>
  <c r="W568" i="1"/>
  <c r="U568" i="1" s="1"/>
  <c r="AJ567" i="1"/>
  <c r="W567" i="1"/>
  <c r="U567" i="1" s="1"/>
  <c r="A567" i="1"/>
  <c r="AJ566" i="1"/>
  <c r="W566" i="1"/>
  <c r="U566" i="1" s="1"/>
  <c r="AJ565" i="1"/>
  <c r="W565" i="1"/>
  <c r="U565" i="1" s="1"/>
  <c r="AJ564" i="1"/>
  <c r="W564" i="1"/>
  <c r="U564" i="1" s="1"/>
  <c r="AJ563" i="1"/>
  <c r="W563" i="1"/>
  <c r="U563" i="1" s="1"/>
  <c r="AJ562" i="1"/>
  <c r="W562" i="1"/>
  <c r="U562" i="1" s="1"/>
  <c r="AJ561" i="1"/>
  <c r="W561" i="1"/>
  <c r="U561" i="1" s="1"/>
  <c r="AJ560" i="1"/>
  <c r="W560" i="1"/>
  <c r="U560" i="1" s="1"/>
  <c r="AJ559" i="1"/>
  <c r="W559" i="1"/>
  <c r="U559" i="1" s="1"/>
  <c r="AJ558" i="1"/>
  <c r="W558" i="1"/>
  <c r="U558" i="1" s="1"/>
  <c r="AJ557" i="1"/>
  <c r="W557" i="1"/>
  <c r="U557" i="1" s="1"/>
  <c r="AJ556" i="1"/>
  <c r="W556" i="1"/>
  <c r="U556" i="1" s="1"/>
  <c r="AJ555" i="1"/>
  <c r="W555" i="1"/>
  <c r="U555" i="1" s="1"/>
  <c r="A555" i="1"/>
  <c r="AJ554" i="1"/>
  <c r="W554" i="1"/>
  <c r="U554" i="1" s="1"/>
  <c r="AJ553" i="1"/>
  <c r="W553" i="1"/>
  <c r="U553" i="1" s="1"/>
  <c r="AJ552" i="1"/>
  <c r="W552" i="1"/>
  <c r="U552" i="1" s="1"/>
  <c r="AJ551" i="1"/>
  <c r="W551" i="1"/>
  <c r="U551" i="1" s="1"/>
  <c r="AJ550" i="1"/>
  <c r="W550" i="1"/>
  <c r="U550" i="1" s="1"/>
  <c r="AJ549" i="1"/>
  <c r="W549" i="1"/>
  <c r="U549" i="1" s="1"/>
  <c r="AJ548" i="1"/>
  <c r="W548" i="1"/>
  <c r="U548" i="1" s="1"/>
  <c r="AJ547" i="1"/>
  <c r="W547" i="1"/>
  <c r="U547" i="1" s="1"/>
  <c r="AJ546" i="1"/>
  <c r="W546" i="1"/>
  <c r="U546" i="1" s="1"/>
  <c r="AJ545" i="1"/>
  <c r="W545" i="1"/>
  <c r="U545" i="1" s="1"/>
  <c r="AJ544" i="1"/>
  <c r="W544" i="1"/>
  <c r="U544" i="1" s="1"/>
  <c r="AJ543" i="1"/>
  <c r="W543" i="1"/>
  <c r="U543" i="1" s="1"/>
  <c r="A543" i="1"/>
  <c r="AJ542" i="1"/>
  <c r="W542" i="1"/>
  <c r="U542" i="1" s="1"/>
  <c r="AJ541" i="1"/>
  <c r="W541" i="1"/>
  <c r="U541" i="1" s="1"/>
  <c r="AJ540" i="1"/>
  <c r="W540" i="1"/>
  <c r="U540" i="1" s="1"/>
  <c r="AJ539" i="1"/>
  <c r="W539" i="1"/>
  <c r="U539" i="1" s="1"/>
  <c r="AJ538" i="1"/>
  <c r="W538" i="1"/>
  <c r="U538" i="1" s="1"/>
  <c r="AJ537" i="1"/>
  <c r="W537" i="1"/>
  <c r="U537" i="1" s="1"/>
  <c r="AJ536" i="1"/>
  <c r="W536" i="1"/>
  <c r="U536" i="1" s="1"/>
  <c r="AJ535" i="1"/>
  <c r="W535" i="1"/>
  <c r="U535" i="1" s="1"/>
  <c r="AJ534" i="1"/>
  <c r="W534" i="1"/>
  <c r="U534" i="1" s="1"/>
  <c r="AJ533" i="1"/>
  <c r="W533" i="1"/>
  <c r="U533" i="1" s="1"/>
  <c r="AJ532" i="1"/>
  <c r="W532" i="1"/>
  <c r="U532" i="1" s="1"/>
  <c r="AJ531" i="1"/>
  <c r="W531" i="1"/>
  <c r="U531" i="1" s="1"/>
  <c r="A531" i="1"/>
  <c r="AJ530" i="1"/>
  <c r="W530" i="1"/>
  <c r="U530" i="1" s="1"/>
  <c r="AJ529" i="1"/>
  <c r="W529" i="1"/>
  <c r="U529" i="1" s="1"/>
  <c r="AJ528" i="1"/>
  <c r="W528" i="1"/>
  <c r="U528" i="1" s="1"/>
  <c r="AJ527" i="1"/>
  <c r="W527" i="1"/>
  <c r="U527" i="1" s="1"/>
  <c r="AJ526" i="1"/>
  <c r="W526" i="1"/>
  <c r="U526" i="1" s="1"/>
  <c r="AJ525" i="1"/>
  <c r="W525" i="1"/>
  <c r="U525" i="1" s="1"/>
  <c r="AJ524" i="1"/>
  <c r="W524" i="1"/>
  <c r="U524" i="1" s="1"/>
  <c r="AJ523" i="1"/>
  <c r="W523" i="1"/>
  <c r="U523" i="1" s="1"/>
  <c r="AJ522" i="1"/>
  <c r="W522" i="1"/>
  <c r="U522" i="1" s="1"/>
  <c r="AJ521" i="1"/>
  <c r="W521" i="1"/>
  <c r="U521" i="1" s="1"/>
  <c r="AJ520" i="1"/>
  <c r="W520" i="1"/>
  <c r="U520" i="1" s="1"/>
  <c r="AJ519" i="1"/>
  <c r="W519" i="1"/>
  <c r="U519" i="1" s="1"/>
  <c r="A519" i="1"/>
  <c r="AJ518" i="1"/>
  <c r="W518" i="1"/>
  <c r="U518" i="1" s="1"/>
  <c r="AJ517" i="1"/>
  <c r="W517" i="1"/>
  <c r="U517" i="1" s="1"/>
  <c r="AJ516" i="1"/>
  <c r="W516" i="1"/>
  <c r="U516" i="1" s="1"/>
  <c r="AJ515" i="1"/>
  <c r="W515" i="1"/>
  <c r="U515" i="1" s="1"/>
  <c r="AJ514" i="1"/>
  <c r="W514" i="1"/>
  <c r="U514" i="1" s="1"/>
  <c r="AJ513" i="1"/>
  <c r="W513" i="1"/>
  <c r="U513" i="1" s="1"/>
  <c r="AJ512" i="1"/>
  <c r="W512" i="1"/>
  <c r="U512" i="1" s="1"/>
  <c r="AJ511" i="1"/>
  <c r="W511" i="1"/>
  <c r="U511" i="1" s="1"/>
  <c r="AJ510" i="1"/>
  <c r="W510" i="1"/>
  <c r="U510" i="1" s="1"/>
  <c r="AJ509" i="1"/>
  <c r="W509" i="1"/>
  <c r="U509" i="1" s="1"/>
  <c r="AJ508" i="1"/>
  <c r="W508" i="1"/>
  <c r="U508" i="1" s="1"/>
  <c r="AJ507" i="1"/>
  <c r="W507" i="1"/>
  <c r="U507" i="1" s="1"/>
  <c r="A507" i="1"/>
  <c r="AJ506" i="1"/>
  <c r="W506" i="1"/>
  <c r="U506" i="1" s="1"/>
  <c r="AJ505" i="1"/>
  <c r="W505" i="1"/>
  <c r="U505" i="1" s="1"/>
  <c r="AJ504" i="1"/>
  <c r="W504" i="1"/>
  <c r="U504" i="1" s="1"/>
  <c r="AJ503" i="1"/>
  <c r="W503" i="1"/>
  <c r="U503" i="1" s="1"/>
  <c r="AJ502" i="1"/>
  <c r="W502" i="1"/>
  <c r="U502" i="1" s="1"/>
  <c r="AJ501" i="1"/>
  <c r="W501" i="1"/>
  <c r="U501" i="1" s="1"/>
  <c r="AJ500" i="1"/>
  <c r="W500" i="1"/>
  <c r="U500" i="1" s="1"/>
  <c r="AJ499" i="1"/>
  <c r="W499" i="1"/>
  <c r="U499" i="1" s="1"/>
  <c r="AJ498" i="1"/>
  <c r="W498" i="1"/>
  <c r="U498" i="1" s="1"/>
  <c r="AJ497" i="1"/>
  <c r="W497" i="1"/>
  <c r="U497" i="1" s="1"/>
  <c r="AJ496" i="1"/>
  <c r="W496" i="1"/>
  <c r="U496" i="1" s="1"/>
  <c r="AJ495" i="1"/>
  <c r="W495" i="1"/>
  <c r="U495" i="1" s="1"/>
  <c r="A495" i="1"/>
  <c r="AJ494" i="1"/>
  <c r="W494" i="1"/>
  <c r="U494" i="1" s="1"/>
  <c r="AJ493" i="1"/>
  <c r="W493" i="1"/>
  <c r="U493" i="1" s="1"/>
  <c r="AJ492" i="1"/>
  <c r="W492" i="1"/>
  <c r="U492" i="1" s="1"/>
  <c r="AJ491" i="1"/>
  <c r="W491" i="1"/>
  <c r="U491" i="1" s="1"/>
  <c r="AJ490" i="1"/>
  <c r="W490" i="1"/>
  <c r="U490" i="1" s="1"/>
  <c r="AJ489" i="1"/>
  <c r="W489" i="1"/>
  <c r="U489" i="1" s="1"/>
  <c r="AJ488" i="1"/>
  <c r="W488" i="1"/>
  <c r="U488" i="1" s="1"/>
  <c r="AJ487" i="1"/>
  <c r="W487" i="1"/>
  <c r="U487" i="1" s="1"/>
  <c r="AJ486" i="1"/>
  <c r="W486" i="1"/>
  <c r="U486" i="1" s="1"/>
  <c r="AJ485" i="1"/>
  <c r="W485" i="1"/>
  <c r="U485" i="1" s="1"/>
  <c r="AJ484" i="1"/>
  <c r="W484" i="1"/>
  <c r="U484" i="1" s="1"/>
  <c r="AJ483" i="1"/>
  <c r="W483" i="1"/>
  <c r="U483" i="1" s="1"/>
  <c r="A483" i="1"/>
  <c r="AJ482" i="1"/>
  <c r="W482" i="1"/>
  <c r="U482" i="1" s="1"/>
  <c r="AJ481" i="1"/>
  <c r="W481" i="1"/>
  <c r="U481" i="1" s="1"/>
  <c r="AJ480" i="1"/>
  <c r="W480" i="1"/>
  <c r="U480" i="1" s="1"/>
  <c r="AJ479" i="1"/>
  <c r="W479" i="1"/>
  <c r="U479" i="1" s="1"/>
  <c r="AJ478" i="1"/>
  <c r="W478" i="1"/>
  <c r="U478" i="1" s="1"/>
  <c r="AJ477" i="1"/>
  <c r="W477" i="1"/>
  <c r="U477" i="1" s="1"/>
  <c r="AJ476" i="1"/>
  <c r="W476" i="1"/>
  <c r="U476" i="1" s="1"/>
  <c r="AJ475" i="1"/>
  <c r="W475" i="1"/>
  <c r="U475" i="1" s="1"/>
  <c r="AJ474" i="1"/>
  <c r="W474" i="1"/>
  <c r="U474" i="1" s="1"/>
  <c r="AJ473" i="1"/>
  <c r="W473" i="1"/>
  <c r="U473" i="1" s="1"/>
  <c r="AJ472" i="1"/>
  <c r="W472" i="1"/>
  <c r="U472" i="1" s="1"/>
  <c r="AJ471" i="1"/>
  <c r="W471" i="1"/>
  <c r="U471" i="1" s="1"/>
  <c r="A471" i="1"/>
  <c r="AJ470" i="1"/>
  <c r="W470" i="1"/>
  <c r="U470" i="1" s="1"/>
  <c r="AJ469" i="1"/>
  <c r="W469" i="1"/>
  <c r="U469" i="1" s="1"/>
  <c r="AJ468" i="1"/>
  <c r="W468" i="1"/>
  <c r="U468" i="1" s="1"/>
  <c r="AJ467" i="1"/>
  <c r="W467" i="1"/>
  <c r="U467" i="1" s="1"/>
  <c r="AJ466" i="1"/>
  <c r="W466" i="1"/>
  <c r="U466" i="1" s="1"/>
  <c r="AJ465" i="1"/>
  <c r="W465" i="1"/>
  <c r="U465" i="1" s="1"/>
  <c r="AJ464" i="1"/>
  <c r="W464" i="1"/>
  <c r="U464" i="1" s="1"/>
  <c r="AJ463" i="1"/>
  <c r="W463" i="1"/>
  <c r="U463" i="1" s="1"/>
  <c r="AJ462" i="1"/>
  <c r="W462" i="1"/>
  <c r="U462" i="1" s="1"/>
  <c r="AJ461" i="1"/>
  <c r="W461" i="1"/>
  <c r="U461" i="1" s="1"/>
  <c r="AJ460" i="1"/>
  <c r="W460" i="1"/>
  <c r="U460" i="1" s="1"/>
  <c r="AJ459" i="1"/>
  <c r="W459" i="1"/>
  <c r="U459" i="1" s="1"/>
  <c r="A459" i="1"/>
  <c r="AJ458" i="1"/>
  <c r="W458" i="1"/>
  <c r="U458" i="1" s="1"/>
  <c r="AJ457" i="1"/>
  <c r="W457" i="1"/>
  <c r="U457" i="1" s="1"/>
  <c r="AJ456" i="1"/>
  <c r="W456" i="1"/>
  <c r="U456" i="1" s="1"/>
  <c r="AJ455" i="1"/>
  <c r="W455" i="1"/>
  <c r="U455" i="1" s="1"/>
  <c r="AJ454" i="1"/>
  <c r="W454" i="1"/>
  <c r="U454" i="1" s="1"/>
  <c r="AJ453" i="1"/>
  <c r="W453" i="1"/>
  <c r="U453" i="1" s="1"/>
  <c r="AJ452" i="1"/>
  <c r="W452" i="1"/>
  <c r="U452" i="1" s="1"/>
  <c r="AJ451" i="1"/>
  <c r="W451" i="1"/>
  <c r="U451" i="1" s="1"/>
  <c r="AJ450" i="1"/>
  <c r="W450" i="1"/>
  <c r="U450" i="1" s="1"/>
  <c r="AJ449" i="1"/>
  <c r="W449" i="1"/>
  <c r="U449" i="1" s="1"/>
  <c r="AJ448" i="1"/>
  <c r="W448" i="1"/>
  <c r="U448" i="1" s="1"/>
  <c r="AJ447" i="1"/>
  <c r="W447" i="1"/>
  <c r="U447" i="1" s="1"/>
  <c r="A447" i="1"/>
  <c r="AJ446" i="1"/>
  <c r="W446" i="1"/>
  <c r="U446" i="1" s="1"/>
  <c r="AJ445" i="1"/>
  <c r="W445" i="1"/>
  <c r="U445" i="1" s="1"/>
  <c r="AJ444" i="1"/>
  <c r="W444" i="1"/>
  <c r="U444" i="1" s="1"/>
  <c r="AJ443" i="1"/>
  <c r="W443" i="1"/>
  <c r="U443" i="1" s="1"/>
  <c r="AJ442" i="1"/>
  <c r="W442" i="1"/>
  <c r="U442" i="1" s="1"/>
  <c r="AJ441" i="1"/>
  <c r="W441" i="1"/>
  <c r="U441" i="1" s="1"/>
  <c r="AJ440" i="1"/>
  <c r="W440" i="1"/>
  <c r="U440" i="1" s="1"/>
  <c r="AJ439" i="1"/>
  <c r="W439" i="1"/>
  <c r="U439" i="1" s="1"/>
  <c r="AJ438" i="1"/>
  <c r="W438" i="1"/>
  <c r="U438" i="1" s="1"/>
  <c r="AJ437" i="1"/>
  <c r="W437" i="1"/>
  <c r="U437" i="1" s="1"/>
  <c r="AJ436" i="1"/>
  <c r="W436" i="1"/>
  <c r="U436" i="1" s="1"/>
  <c r="AJ435" i="1"/>
  <c r="W435" i="1"/>
  <c r="U435" i="1" s="1"/>
  <c r="A435" i="1"/>
  <c r="AJ434" i="1"/>
  <c r="W434" i="1"/>
  <c r="U434" i="1" s="1"/>
  <c r="AJ433" i="1"/>
  <c r="W433" i="1"/>
  <c r="U433" i="1" s="1"/>
  <c r="AJ432" i="1"/>
  <c r="W432" i="1"/>
  <c r="U432" i="1" s="1"/>
  <c r="AJ431" i="1"/>
  <c r="W431" i="1"/>
  <c r="U431" i="1" s="1"/>
  <c r="AJ430" i="1"/>
  <c r="W430" i="1"/>
  <c r="U430" i="1" s="1"/>
  <c r="AJ429" i="1"/>
  <c r="W429" i="1"/>
  <c r="U429" i="1" s="1"/>
  <c r="AJ428" i="1"/>
  <c r="W428" i="1"/>
  <c r="U428" i="1" s="1"/>
  <c r="AJ427" i="1"/>
  <c r="W427" i="1"/>
  <c r="U427" i="1" s="1"/>
  <c r="AJ426" i="1"/>
  <c r="W426" i="1"/>
  <c r="U426" i="1" s="1"/>
  <c r="AJ425" i="1"/>
  <c r="W425" i="1"/>
  <c r="U425" i="1" s="1"/>
  <c r="AJ424" i="1"/>
  <c r="W424" i="1"/>
  <c r="U424" i="1" s="1"/>
  <c r="AJ423" i="1"/>
  <c r="W423" i="1"/>
  <c r="U423" i="1" s="1"/>
  <c r="A423" i="1"/>
  <c r="AJ422" i="1"/>
  <c r="W422" i="1"/>
  <c r="U422" i="1" s="1"/>
  <c r="AJ421" i="1"/>
  <c r="W421" i="1"/>
  <c r="U421" i="1" s="1"/>
  <c r="AJ420" i="1"/>
  <c r="W420" i="1"/>
  <c r="U420" i="1" s="1"/>
  <c r="AJ419" i="1"/>
  <c r="W419" i="1"/>
  <c r="U419" i="1" s="1"/>
  <c r="AJ418" i="1"/>
  <c r="W418" i="1"/>
  <c r="U418" i="1" s="1"/>
  <c r="AJ417" i="1"/>
  <c r="W417" i="1"/>
  <c r="U417" i="1" s="1"/>
  <c r="AJ416" i="1"/>
  <c r="W416" i="1"/>
  <c r="U416" i="1" s="1"/>
  <c r="AJ415" i="1"/>
  <c r="W415" i="1"/>
  <c r="U415" i="1" s="1"/>
  <c r="AJ414" i="1"/>
  <c r="W414" i="1"/>
  <c r="U414" i="1" s="1"/>
  <c r="AJ413" i="1"/>
  <c r="W413" i="1"/>
  <c r="U413" i="1" s="1"/>
  <c r="AJ412" i="1"/>
  <c r="W412" i="1"/>
  <c r="U412" i="1" s="1"/>
  <c r="AJ411" i="1"/>
  <c r="W411" i="1"/>
  <c r="U411" i="1" s="1"/>
  <c r="A411" i="1"/>
  <c r="AJ410" i="1"/>
  <c r="W410" i="1"/>
  <c r="U410" i="1" s="1"/>
  <c r="AJ409" i="1"/>
  <c r="W409" i="1"/>
  <c r="U409" i="1" s="1"/>
  <c r="AJ408" i="1"/>
  <c r="W408" i="1"/>
  <c r="U408" i="1" s="1"/>
  <c r="AJ407" i="1"/>
  <c r="W407" i="1"/>
  <c r="U407" i="1" s="1"/>
  <c r="AJ406" i="1"/>
  <c r="W406" i="1"/>
  <c r="U406" i="1" s="1"/>
  <c r="AJ405" i="1"/>
  <c r="W405" i="1"/>
  <c r="U405" i="1" s="1"/>
  <c r="AJ404" i="1"/>
  <c r="W404" i="1"/>
  <c r="U404" i="1" s="1"/>
  <c r="AJ403" i="1"/>
  <c r="W403" i="1"/>
  <c r="U403" i="1" s="1"/>
  <c r="AJ402" i="1"/>
  <c r="W402" i="1"/>
  <c r="U402" i="1" s="1"/>
  <c r="AJ401" i="1"/>
  <c r="W401" i="1"/>
  <c r="U401" i="1" s="1"/>
  <c r="AJ400" i="1"/>
  <c r="W400" i="1"/>
  <c r="U400" i="1" s="1"/>
  <c r="AJ399" i="1"/>
  <c r="W399" i="1"/>
  <c r="U399" i="1" s="1"/>
  <c r="A399" i="1"/>
  <c r="AJ398" i="1"/>
  <c r="W398" i="1"/>
  <c r="U398" i="1" s="1"/>
  <c r="AJ397" i="1"/>
  <c r="W397" i="1"/>
  <c r="U397" i="1" s="1"/>
  <c r="AJ396" i="1"/>
  <c r="W396" i="1"/>
  <c r="U396" i="1" s="1"/>
  <c r="AJ395" i="1"/>
  <c r="W395" i="1"/>
  <c r="U395" i="1" s="1"/>
  <c r="AJ394" i="1"/>
  <c r="W394" i="1"/>
  <c r="U394" i="1" s="1"/>
  <c r="AJ393" i="1"/>
  <c r="W393" i="1"/>
  <c r="U393" i="1" s="1"/>
  <c r="AJ392" i="1"/>
  <c r="W392" i="1"/>
  <c r="U392" i="1" s="1"/>
  <c r="AJ391" i="1"/>
  <c r="W391" i="1"/>
  <c r="U391" i="1" s="1"/>
  <c r="AJ390" i="1"/>
  <c r="W390" i="1"/>
  <c r="U390" i="1" s="1"/>
  <c r="AJ389" i="1"/>
  <c r="W389" i="1"/>
  <c r="U389" i="1" s="1"/>
  <c r="AJ388" i="1"/>
  <c r="W388" i="1"/>
  <c r="U388" i="1" s="1"/>
  <c r="AJ387" i="1"/>
  <c r="W387" i="1"/>
  <c r="U387" i="1" s="1"/>
  <c r="A387" i="1"/>
  <c r="AJ386" i="1"/>
  <c r="W386" i="1"/>
  <c r="U386" i="1" s="1"/>
  <c r="AJ385" i="1"/>
  <c r="W385" i="1"/>
  <c r="U385" i="1" s="1"/>
  <c r="AJ384" i="1"/>
  <c r="W384" i="1"/>
  <c r="U384" i="1" s="1"/>
  <c r="AJ383" i="1"/>
  <c r="W383" i="1"/>
  <c r="U383" i="1" s="1"/>
  <c r="AJ382" i="1"/>
  <c r="W382" i="1"/>
  <c r="U382" i="1" s="1"/>
  <c r="AJ381" i="1"/>
  <c r="W381" i="1"/>
  <c r="U381" i="1" s="1"/>
  <c r="AJ380" i="1"/>
  <c r="W380" i="1"/>
  <c r="U380" i="1" s="1"/>
  <c r="AJ379" i="1"/>
  <c r="W379" i="1"/>
  <c r="U379" i="1" s="1"/>
  <c r="AJ378" i="1"/>
  <c r="W378" i="1"/>
  <c r="U378" i="1" s="1"/>
  <c r="AJ377" i="1"/>
  <c r="W377" i="1"/>
  <c r="U377" i="1" s="1"/>
  <c r="AJ376" i="1"/>
  <c r="W376" i="1"/>
  <c r="U376" i="1" s="1"/>
  <c r="AJ375" i="1"/>
  <c r="W375" i="1"/>
  <c r="U375" i="1" s="1"/>
  <c r="A375" i="1"/>
  <c r="AJ374" i="1"/>
  <c r="W374" i="1"/>
  <c r="U374" i="1" s="1"/>
  <c r="AJ373" i="1"/>
  <c r="W373" i="1"/>
  <c r="U373" i="1" s="1"/>
  <c r="AJ372" i="1"/>
  <c r="W372" i="1"/>
  <c r="U372" i="1" s="1"/>
  <c r="AJ371" i="1"/>
  <c r="W371" i="1"/>
  <c r="U371" i="1" s="1"/>
  <c r="AJ370" i="1"/>
  <c r="W370" i="1"/>
  <c r="U370" i="1" s="1"/>
  <c r="AJ369" i="1"/>
  <c r="W369" i="1"/>
  <c r="U369" i="1" s="1"/>
  <c r="AJ368" i="1"/>
  <c r="W368" i="1"/>
  <c r="U368" i="1" s="1"/>
  <c r="AJ367" i="1"/>
  <c r="W367" i="1"/>
  <c r="U367" i="1" s="1"/>
  <c r="AJ366" i="1"/>
  <c r="W366" i="1"/>
  <c r="U366" i="1" s="1"/>
  <c r="AJ365" i="1"/>
  <c r="W365" i="1"/>
  <c r="U365" i="1" s="1"/>
  <c r="AJ364" i="1"/>
  <c r="W364" i="1"/>
  <c r="U364" i="1" s="1"/>
  <c r="AJ363" i="1"/>
  <c r="W363" i="1"/>
  <c r="U363" i="1" s="1"/>
  <c r="A363" i="1"/>
  <c r="AJ362" i="1"/>
  <c r="W362" i="1"/>
  <c r="U362" i="1" s="1"/>
  <c r="AJ361" i="1"/>
  <c r="W361" i="1"/>
  <c r="U361" i="1" s="1"/>
  <c r="AJ360" i="1"/>
  <c r="W360" i="1"/>
  <c r="U360" i="1" s="1"/>
  <c r="AJ359" i="1"/>
  <c r="W359" i="1"/>
  <c r="U359" i="1" s="1"/>
  <c r="AJ358" i="1"/>
  <c r="W358" i="1"/>
  <c r="U358" i="1" s="1"/>
  <c r="AJ357" i="1"/>
  <c r="W357" i="1"/>
  <c r="U357" i="1" s="1"/>
  <c r="AJ356" i="1"/>
  <c r="W356" i="1"/>
  <c r="U356" i="1" s="1"/>
  <c r="AJ355" i="1"/>
  <c r="W355" i="1"/>
  <c r="U355" i="1" s="1"/>
  <c r="AJ354" i="1"/>
  <c r="W354" i="1"/>
  <c r="U354" i="1" s="1"/>
  <c r="AJ353" i="1"/>
  <c r="W353" i="1"/>
  <c r="U353" i="1" s="1"/>
  <c r="AJ352" i="1"/>
  <c r="W352" i="1"/>
  <c r="U352" i="1" s="1"/>
  <c r="AJ351" i="1"/>
  <c r="W351" i="1"/>
  <c r="U351" i="1" s="1"/>
  <c r="A351" i="1"/>
  <c r="AJ350" i="1"/>
  <c r="W350" i="1"/>
  <c r="U350" i="1" s="1"/>
  <c r="AJ349" i="1"/>
  <c r="W349" i="1"/>
  <c r="U349" i="1" s="1"/>
  <c r="AJ348" i="1"/>
  <c r="W348" i="1"/>
  <c r="U348" i="1" s="1"/>
  <c r="AJ347" i="1"/>
  <c r="W347" i="1"/>
  <c r="U347" i="1" s="1"/>
  <c r="AJ346" i="1"/>
  <c r="W346" i="1"/>
  <c r="U346" i="1" s="1"/>
  <c r="AJ345" i="1"/>
  <c r="W345" i="1"/>
  <c r="U345" i="1" s="1"/>
  <c r="AJ344" i="1"/>
  <c r="W344" i="1"/>
  <c r="U344" i="1" s="1"/>
  <c r="AJ343" i="1"/>
  <c r="W343" i="1"/>
  <c r="U343" i="1" s="1"/>
  <c r="AJ342" i="1"/>
  <c r="W342" i="1"/>
  <c r="U342" i="1" s="1"/>
  <c r="AJ341" i="1"/>
  <c r="W341" i="1"/>
  <c r="U341" i="1" s="1"/>
  <c r="AJ340" i="1"/>
  <c r="W340" i="1"/>
  <c r="U340" i="1" s="1"/>
  <c r="AJ339" i="1"/>
  <c r="W339" i="1"/>
  <c r="U339" i="1" s="1"/>
  <c r="A339" i="1"/>
  <c r="AJ338" i="1"/>
  <c r="W338" i="1"/>
  <c r="U338" i="1" s="1"/>
  <c r="AJ337" i="1"/>
  <c r="W337" i="1"/>
  <c r="U337" i="1" s="1"/>
  <c r="AJ336" i="1"/>
  <c r="W336" i="1"/>
  <c r="U336" i="1" s="1"/>
  <c r="AJ335" i="1"/>
  <c r="W335" i="1"/>
  <c r="U335" i="1" s="1"/>
  <c r="AJ334" i="1"/>
  <c r="W334" i="1"/>
  <c r="U334" i="1" s="1"/>
  <c r="AJ333" i="1"/>
  <c r="W333" i="1"/>
  <c r="U333" i="1" s="1"/>
  <c r="AJ332" i="1"/>
  <c r="W332" i="1"/>
  <c r="U332" i="1" s="1"/>
  <c r="AJ331" i="1"/>
  <c r="W331" i="1"/>
  <c r="U331" i="1" s="1"/>
  <c r="AJ330" i="1"/>
  <c r="W330" i="1"/>
  <c r="U330" i="1" s="1"/>
  <c r="AJ329" i="1"/>
  <c r="W329" i="1"/>
  <c r="U329" i="1" s="1"/>
  <c r="AJ328" i="1"/>
  <c r="W328" i="1"/>
  <c r="U328" i="1" s="1"/>
  <c r="AJ327" i="1"/>
  <c r="W327" i="1"/>
  <c r="U327" i="1" s="1"/>
  <c r="A327" i="1"/>
  <c r="AJ326" i="1"/>
  <c r="W326" i="1"/>
  <c r="U326" i="1" s="1"/>
  <c r="AJ325" i="1"/>
  <c r="W325" i="1"/>
  <c r="U325" i="1" s="1"/>
  <c r="AJ324" i="1"/>
  <c r="W324" i="1"/>
  <c r="U324" i="1" s="1"/>
  <c r="AJ323" i="1"/>
  <c r="W323" i="1"/>
  <c r="U323" i="1" s="1"/>
  <c r="AJ322" i="1"/>
  <c r="W322" i="1"/>
  <c r="U322" i="1" s="1"/>
  <c r="AJ321" i="1"/>
  <c r="W321" i="1"/>
  <c r="U321" i="1" s="1"/>
  <c r="AJ320" i="1"/>
  <c r="W320" i="1"/>
  <c r="U320" i="1" s="1"/>
  <c r="AJ319" i="1"/>
  <c r="W319" i="1"/>
  <c r="U319" i="1" s="1"/>
  <c r="AJ318" i="1"/>
  <c r="W318" i="1"/>
  <c r="U318" i="1" s="1"/>
  <c r="AJ317" i="1"/>
  <c r="W317" i="1"/>
  <c r="U317" i="1" s="1"/>
  <c r="AJ316" i="1"/>
  <c r="W316" i="1"/>
  <c r="U316" i="1" s="1"/>
  <c r="AJ315" i="1"/>
  <c r="W315" i="1"/>
  <c r="U315" i="1" s="1"/>
  <c r="A315" i="1"/>
  <c r="AJ314" i="1"/>
  <c r="W314" i="1"/>
  <c r="U314" i="1" s="1"/>
  <c r="AJ313" i="1"/>
  <c r="W313" i="1"/>
  <c r="U313" i="1" s="1"/>
  <c r="AJ312" i="1"/>
  <c r="W312" i="1"/>
  <c r="U312" i="1" s="1"/>
  <c r="AJ311" i="1"/>
  <c r="W311" i="1"/>
  <c r="U311" i="1" s="1"/>
  <c r="AJ310" i="1"/>
  <c r="W310" i="1"/>
  <c r="U310" i="1" s="1"/>
  <c r="AJ309" i="1"/>
  <c r="W309" i="1"/>
  <c r="U309" i="1" s="1"/>
  <c r="AJ308" i="1"/>
  <c r="W308" i="1"/>
  <c r="U308" i="1" s="1"/>
  <c r="AJ307" i="1"/>
  <c r="W307" i="1"/>
  <c r="U307" i="1" s="1"/>
  <c r="AJ306" i="1"/>
  <c r="W306" i="1"/>
  <c r="U306" i="1" s="1"/>
  <c r="AJ305" i="1"/>
  <c r="W305" i="1"/>
  <c r="U305" i="1" s="1"/>
  <c r="AJ304" i="1"/>
  <c r="W304" i="1"/>
  <c r="U304" i="1" s="1"/>
  <c r="AJ303" i="1"/>
  <c r="W303" i="1"/>
  <c r="U303" i="1" s="1"/>
  <c r="A303" i="1"/>
  <c r="AJ302" i="1"/>
  <c r="W302" i="1"/>
  <c r="U302" i="1" s="1"/>
  <c r="AJ301" i="1"/>
  <c r="W301" i="1"/>
  <c r="U301" i="1" s="1"/>
  <c r="AJ300" i="1"/>
  <c r="W300" i="1"/>
  <c r="U300" i="1" s="1"/>
  <c r="AJ299" i="1"/>
  <c r="W299" i="1"/>
  <c r="U299" i="1" s="1"/>
  <c r="AJ298" i="1"/>
  <c r="W298" i="1"/>
  <c r="U298" i="1" s="1"/>
  <c r="AJ297" i="1"/>
  <c r="W297" i="1"/>
  <c r="U297" i="1" s="1"/>
  <c r="AJ296" i="1"/>
  <c r="W296" i="1"/>
  <c r="U296" i="1" s="1"/>
  <c r="AJ295" i="1"/>
  <c r="W295" i="1"/>
  <c r="U295" i="1" s="1"/>
  <c r="AJ294" i="1"/>
  <c r="W294" i="1"/>
  <c r="U294" i="1" s="1"/>
  <c r="AJ293" i="1"/>
  <c r="W293" i="1"/>
  <c r="U293" i="1" s="1"/>
  <c r="AJ292" i="1"/>
  <c r="W292" i="1"/>
  <c r="U292" i="1" s="1"/>
  <c r="AJ291" i="1"/>
  <c r="W291" i="1"/>
  <c r="U291" i="1" s="1"/>
  <c r="A291" i="1"/>
  <c r="AJ290" i="1"/>
  <c r="W290" i="1"/>
  <c r="U290" i="1" s="1"/>
  <c r="AJ289" i="1"/>
  <c r="W289" i="1"/>
  <c r="U289" i="1" s="1"/>
  <c r="AJ288" i="1"/>
  <c r="W288" i="1"/>
  <c r="U288" i="1" s="1"/>
  <c r="AJ287" i="1"/>
  <c r="W287" i="1"/>
  <c r="U287" i="1" s="1"/>
  <c r="AJ286" i="1"/>
  <c r="W286" i="1"/>
  <c r="U286" i="1" s="1"/>
  <c r="AJ285" i="1"/>
  <c r="W285" i="1"/>
  <c r="U285" i="1" s="1"/>
  <c r="AJ284" i="1"/>
  <c r="W284" i="1"/>
  <c r="U284" i="1" s="1"/>
  <c r="AJ283" i="1"/>
  <c r="W283" i="1"/>
  <c r="U283" i="1" s="1"/>
  <c r="AJ282" i="1"/>
  <c r="W282" i="1"/>
  <c r="U282" i="1" s="1"/>
  <c r="AJ281" i="1"/>
  <c r="W281" i="1"/>
  <c r="U281" i="1" s="1"/>
  <c r="AJ280" i="1"/>
  <c r="W280" i="1"/>
  <c r="U280" i="1" s="1"/>
  <c r="AJ279" i="1"/>
  <c r="W279" i="1"/>
  <c r="U279" i="1" s="1"/>
  <c r="A279" i="1"/>
  <c r="AJ278" i="1"/>
  <c r="W278" i="1"/>
  <c r="U278" i="1" s="1"/>
  <c r="AJ277" i="1"/>
  <c r="W277" i="1"/>
  <c r="U277" i="1" s="1"/>
  <c r="AJ276" i="1"/>
  <c r="W276" i="1"/>
  <c r="U276" i="1" s="1"/>
  <c r="AJ275" i="1"/>
  <c r="W275" i="1"/>
  <c r="U275" i="1" s="1"/>
  <c r="AJ274" i="1"/>
  <c r="W274" i="1"/>
  <c r="U274" i="1" s="1"/>
  <c r="AJ273" i="1"/>
  <c r="W273" i="1"/>
  <c r="U273" i="1" s="1"/>
  <c r="AJ272" i="1"/>
  <c r="W272" i="1"/>
  <c r="U272" i="1" s="1"/>
  <c r="AJ271" i="1"/>
  <c r="W271" i="1"/>
  <c r="U271" i="1" s="1"/>
  <c r="AJ270" i="1"/>
  <c r="W270" i="1"/>
  <c r="U270" i="1" s="1"/>
  <c r="AJ269" i="1"/>
  <c r="W269" i="1"/>
  <c r="U269" i="1" s="1"/>
  <c r="AJ268" i="1"/>
  <c r="W268" i="1"/>
  <c r="U268" i="1" s="1"/>
  <c r="AJ267" i="1"/>
  <c r="W267" i="1"/>
  <c r="U267" i="1" s="1"/>
  <c r="A267" i="1"/>
  <c r="AJ266" i="1"/>
  <c r="W266" i="1"/>
  <c r="U266" i="1" s="1"/>
  <c r="AJ265" i="1"/>
  <c r="W265" i="1"/>
  <c r="U265" i="1" s="1"/>
  <c r="AJ264" i="1"/>
  <c r="W264" i="1"/>
  <c r="U264" i="1" s="1"/>
  <c r="AJ263" i="1"/>
  <c r="W263" i="1"/>
  <c r="U263" i="1" s="1"/>
  <c r="AJ262" i="1"/>
  <c r="W262" i="1"/>
  <c r="U262" i="1" s="1"/>
  <c r="AJ261" i="1"/>
  <c r="W261" i="1"/>
  <c r="U261" i="1" s="1"/>
  <c r="AJ260" i="1"/>
  <c r="W260" i="1"/>
  <c r="U260" i="1" s="1"/>
  <c r="AJ259" i="1"/>
  <c r="W259" i="1"/>
  <c r="U259" i="1" s="1"/>
  <c r="AJ258" i="1"/>
  <c r="W258" i="1"/>
  <c r="U258" i="1" s="1"/>
  <c r="AJ257" i="1"/>
  <c r="W257" i="1"/>
  <c r="U257" i="1" s="1"/>
  <c r="AJ256" i="1"/>
  <c r="W256" i="1"/>
  <c r="U256" i="1" s="1"/>
  <c r="AJ255" i="1"/>
  <c r="W255" i="1"/>
  <c r="U255" i="1" s="1"/>
  <c r="A255" i="1"/>
  <c r="AJ254" i="1"/>
  <c r="W254" i="1"/>
  <c r="U254" i="1" s="1"/>
  <c r="AJ253" i="1"/>
  <c r="W253" i="1"/>
  <c r="U253" i="1" s="1"/>
  <c r="AJ252" i="1"/>
  <c r="W252" i="1"/>
  <c r="U252" i="1" s="1"/>
  <c r="AJ251" i="1"/>
  <c r="W251" i="1"/>
  <c r="U251" i="1" s="1"/>
  <c r="AJ250" i="1"/>
  <c r="W250" i="1"/>
  <c r="U250" i="1" s="1"/>
  <c r="AJ249" i="1"/>
  <c r="W249" i="1"/>
  <c r="U249" i="1" s="1"/>
  <c r="AJ248" i="1"/>
  <c r="W248" i="1"/>
  <c r="U248" i="1" s="1"/>
  <c r="AJ247" i="1"/>
  <c r="W247" i="1"/>
  <c r="U247" i="1" s="1"/>
  <c r="AJ246" i="1"/>
  <c r="W246" i="1"/>
  <c r="U246" i="1" s="1"/>
  <c r="AJ245" i="1"/>
  <c r="W245" i="1"/>
  <c r="U245" i="1" s="1"/>
  <c r="AJ244" i="1"/>
  <c r="W244" i="1"/>
  <c r="U244" i="1" s="1"/>
  <c r="AJ243" i="1"/>
  <c r="W243" i="1"/>
  <c r="U243" i="1" s="1"/>
  <c r="A243" i="1"/>
  <c r="AJ242" i="1"/>
  <c r="W242" i="1"/>
  <c r="U242" i="1" s="1"/>
  <c r="AJ241" i="1"/>
  <c r="W241" i="1"/>
  <c r="U241" i="1" s="1"/>
  <c r="AJ240" i="1"/>
  <c r="W240" i="1"/>
  <c r="U240" i="1" s="1"/>
  <c r="AJ239" i="1"/>
  <c r="W239" i="1"/>
  <c r="U239" i="1" s="1"/>
  <c r="AJ238" i="1"/>
  <c r="W238" i="1"/>
  <c r="U238" i="1" s="1"/>
  <c r="AJ237" i="1"/>
  <c r="W237" i="1"/>
  <c r="U237" i="1" s="1"/>
  <c r="AJ236" i="1"/>
  <c r="W236" i="1"/>
  <c r="U236" i="1" s="1"/>
  <c r="AJ235" i="1"/>
  <c r="W235" i="1"/>
  <c r="U235" i="1" s="1"/>
  <c r="AJ234" i="1"/>
  <c r="W234" i="1"/>
  <c r="U234" i="1" s="1"/>
  <c r="AJ233" i="1"/>
  <c r="W233" i="1"/>
  <c r="U233" i="1" s="1"/>
  <c r="AJ232" i="1"/>
  <c r="W232" i="1"/>
  <c r="U232" i="1" s="1"/>
  <c r="AJ231" i="1"/>
  <c r="W231" i="1"/>
  <c r="U231" i="1" s="1"/>
  <c r="A231" i="1"/>
  <c r="AJ230" i="1"/>
  <c r="W230" i="1"/>
  <c r="U230" i="1" s="1"/>
  <c r="AJ229" i="1"/>
  <c r="W229" i="1"/>
  <c r="U229" i="1" s="1"/>
  <c r="AJ228" i="1"/>
  <c r="W228" i="1"/>
  <c r="U228" i="1" s="1"/>
  <c r="AJ227" i="1"/>
  <c r="W227" i="1"/>
  <c r="U227" i="1" s="1"/>
  <c r="AJ226" i="1"/>
  <c r="W226" i="1"/>
  <c r="U226" i="1" s="1"/>
  <c r="AJ225" i="1"/>
  <c r="W225" i="1"/>
  <c r="U225" i="1" s="1"/>
  <c r="AJ224" i="1"/>
  <c r="W224" i="1"/>
  <c r="U224" i="1" s="1"/>
  <c r="AJ223" i="1"/>
  <c r="W223" i="1"/>
  <c r="U223" i="1" s="1"/>
  <c r="AJ222" i="1"/>
  <c r="W222" i="1"/>
  <c r="U222" i="1" s="1"/>
  <c r="AJ221" i="1"/>
  <c r="W221" i="1"/>
  <c r="U221" i="1" s="1"/>
  <c r="AJ220" i="1"/>
  <c r="W220" i="1"/>
  <c r="U220" i="1" s="1"/>
  <c r="AJ219" i="1"/>
  <c r="W219" i="1"/>
  <c r="U219" i="1" s="1"/>
  <c r="A219" i="1"/>
  <c r="AJ218" i="1"/>
  <c r="W218" i="1"/>
  <c r="U218" i="1" s="1"/>
  <c r="AJ217" i="1"/>
  <c r="W217" i="1"/>
  <c r="U217" i="1" s="1"/>
  <c r="AJ216" i="1"/>
  <c r="W216" i="1"/>
  <c r="U216" i="1" s="1"/>
  <c r="AJ215" i="1"/>
  <c r="W215" i="1"/>
  <c r="U215" i="1" s="1"/>
  <c r="AJ214" i="1"/>
  <c r="W214" i="1"/>
  <c r="U214" i="1" s="1"/>
  <c r="AJ213" i="1"/>
  <c r="W213" i="1"/>
  <c r="U213" i="1" s="1"/>
  <c r="AJ212" i="1"/>
  <c r="W212" i="1"/>
  <c r="U212" i="1" s="1"/>
  <c r="AJ211" i="1"/>
  <c r="W211" i="1"/>
  <c r="U211" i="1" s="1"/>
  <c r="AJ210" i="1"/>
  <c r="W210" i="1"/>
  <c r="U210" i="1" s="1"/>
  <c r="AJ209" i="1"/>
  <c r="W209" i="1"/>
  <c r="U209" i="1" s="1"/>
  <c r="AJ208" i="1"/>
  <c r="W208" i="1"/>
  <c r="U208" i="1" s="1"/>
  <c r="AJ207" i="1"/>
  <c r="W207" i="1"/>
  <c r="U207" i="1" s="1"/>
  <c r="A207" i="1"/>
  <c r="AJ206" i="1"/>
  <c r="W206" i="1"/>
  <c r="U206" i="1" s="1"/>
  <c r="AJ205" i="1"/>
  <c r="W205" i="1"/>
  <c r="U205" i="1" s="1"/>
  <c r="AJ204" i="1"/>
  <c r="W204" i="1"/>
  <c r="U204" i="1" s="1"/>
  <c r="AJ203" i="1"/>
  <c r="W203" i="1"/>
  <c r="U203" i="1" s="1"/>
  <c r="AJ202" i="1"/>
  <c r="W202" i="1"/>
  <c r="U202" i="1" s="1"/>
  <c r="AJ201" i="1"/>
  <c r="W201" i="1"/>
  <c r="U201" i="1" s="1"/>
  <c r="AJ200" i="1"/>
  <c r="W200" i="1"/>
  <c r="U200" i="1" s="1"/>
  <c r="AJ199" i="1"/>
  <c r="W199" i="1"/>
  <c r="U199" i="1" s="1"/>
  <c r="AJ198" i="1"/>
  <c r="W198" i="1"/>
  <c r="U198" i="1" s="1"/>
  <c r="AJ197" i="1"/>
  <c r="W197" i="1"/>
  <c r="U197" i="1" s="1"/>
  <c r="AJ196" i="1"/>
  <c r="W196" i="1"/>
  <c r="U196" i="1" s="1"/>
  <c r="AJ195" i="1"/>
  <c r="W195" i="1"/>
  <c r="U195" i="1" s="1"/>
  <c r="A195" i="1"/>
  <c r="AJ194" i="1"/>
  <c r="W194" i="1"/>
  <c r="U194" i="1" s="1"/>
  <c r="AJ193" i="1"/>
  <c r="W193" i="1"/>
  <c r="U193" i="1" s="1"/>
  <c r="AJ192" i="1"/>
  <c r="W192" i="1"/>
  <c r="U192" i="1" s="1"/>
  <c r="AJ191" i="1"/>
  <c r="W191" i="1"/>
  <c r="U191" i="1" s="1"/>
  <c r="AJ190" i="1"/>
  <c r="W190" i="1"/>
  <c r="U190" i="1" s="1"/>
  <c r="AJ189" i="1"/>
  <c r="W189" i="1"/>
  <c r="U189" i="1" s="1"/>
  <c r="AJ188" i="1"/>
  <c r="W188" i="1"/>
  <c r="U188" i="1" s="1"/>
  <c r="AJ187" i="1"/>
  <c r="W187" i="1"/>
  <c r="U187" i="1" s="1"/>
  <c r="AJ186" i="1"/>
  <c r="W186" i="1"/>
  <c r="U186" i="1" s="1"/>
  <c r="AJ185" i="1"/>
  <c r="W185" i="1"/>
  <c r="U185" i="1" s="1"/>
  <c r="AJ184" i="1"/>
  <c r="W184" i="1"/>
  <c r="U184" i="1" s="1"/>
  <c r="AJ183" i="1"/>
  <c r="W183" i="1"/>
  <c r="U183" i="1" s="1"/>
  <c r="A183" i="1"/>
  <c r="AJ182" i="1"/>
  <c r="W182" i="1"/>
  <c r="U182" i="1" s="1"/>
  <c r="AJ181" i="1"/>
  <c r="W181" i="1"/>
  <c r="U181" i="1" s="1"/>
  <c r="AJ180" i="1"/>
  <c r="W180" i="1"/>
  <c r="U180" i="1" s="1"/>
  <c r="AJ179" i="1"/>
  <c r="W179" i="1"/>
  <c r="U179" i="1" s="1"/>
  <c r="AJ178" i="1"/>
  <c r="W178" i="1"/>
  <c r="U178" i="1" s="1"/>
  <c r="AJ177" i="1"/>
  <c r="W177" i="1"/>
  <c r="U177" i="1" s="1"/>
  <c r="AJ176" i="1"/>
  <c r="W176" i="1"/>
  <c r="U176" i="1" s="1"/>
  <c r="AJ175" i="1"/>
  <c r="W175" i="1"/>
  <c r="U175" i="1" s="1"/>
  <c r="AJ174" i="1"/>
  <c r="W174" i="1"/>
  <c r="U174" i="1" s="1"/>
  <c r="AJ173" i="1"/>
  <c r="W173" i="1"/>
  <c r="U173" i="1" s="1"/>
  <c r="AJ172" i="1"/>
  <c r="W172" i="1"/>
  <c r="U172" i="1" s="1"/>
  <c r="AJ171" i="1"/>
  <c r="W171" i="1"/>
  <c r="U171" i="1" s="1"/>
  <c r="A171" i="1"/>
  <c r="AJ170" i="1"/>
  <c r="W170" i="1"/>
  <c r="U170" i="1" s="1"/>
  <c r="AJ169" i="1"/>
  <c r="W169" i="1"/>
  <c r="U169" i="1" s="1"/>
  <c r="AJ168" i="1"/>
  <c r="W168" i="1"/>
  <c r="U168" i="1" s="1"/>
  <c r="AJ167" i="1"/>
  <c r="W167" i="1"/>
  <c r="U167" i="1" s="1"/>
  <c r="AJ166" i="1"/>
  <c r="W166" i="1"/>
  <c r="U166" i="1" s="1"/>
  <c r="AJ165" i="1"/>
  <c r="W165" i="1"/>
  <c r="U165" i="1" s="1"/>
  <c r="AJ164" i="1"/>
  <c r="W164" i="1"/>
  <c r="U164" i="1" s="1"/>
  <c r="AJ163" i="1"/>
  <c r="W163" i="1"/>
  <c r="U163" i="1" s="1"/>
  <c r="AJ162" i="1"/>
  <c r="W162" i="1"/>
  <c r="U162" i="1" s="1"/>
  <c r="AJ161" i="1"/>
  <c r="W161" i="1"/>
  <c r="U161" i="1" s="1"/>
  <c r="AJ160" i="1"/>
  <c r="W160" i="1"/>
  <c r="U160" i="1" s="1"/>
  <c r="AJ159" i="1"/>
  <c r="W159" i="1"/>
  <c r="U159" i="1" s="1"/>
  <c r="A159" i="1"/>
  <c r="AJ158" i="1"/>
  <c r="W158" i="1"/>
  <c r="U158" i="1" s="1"/>
  <c r="AJ157" i="1"/>
  <c r="W157" i="1"/>
  <c r="U157" i="1" s="1"/>
  <c r="AJ156" i="1"/>
  <c r="W156" i="1"/>
  <c r="U156" i="1" s="1"/>
  <c r="AJ155" i="1"/>
  <c r="W155" i="1"/>
  <c r="U155" i="1" s="1"/>
  <c r="AJ154" i="1"/>
  <c r="W154" i="1"/>
  <c r="U154" i="1" s="1"/>
  <c r="AJ153" i="1"/>
  <c r="W153" i="1"/>
  <c r="U153" i="1" s="1"/>
  <c r="AJ152" i="1"/>
  <c r="W152" i="1"/>
  <c r="U152" i="1" s="1"/>
  <c r="AJ151" i="1"/>
  <c r="W151" i="1"/>
  <c r="U151" i="1" s="1"/>
  <c r="AJ150" i="1"/>
  <c r="W150" i="1"/>
  <c r="U150" i="1" s="1"/>
  <c r="AJ149" i="1"/>
  <c r="W149" i="1"/>
  <c r="U149" i="1" s="1"/>
  <c r="AJ148" i="1"/>
  <c r="W148" i="1"/>
  <c r="U148" i="1" s="1"/>
  <c r="AJ147" i="1"/>
  <c r="W147" i="1"/>
  <c r="U147" i="1" s="1"/>
  <c r="A147" i="1"/>
  <c r="AJ146" i="1"/>
  <c r="W146" i="1"/>
  <c r="U146" i="1" s="1"/>
  <c r="AJ145" i="1"/>
  <c r="W145" i="1"/>
  <c r="U145" i="1" s="1"/>
  <c r="AJ144" i="1"/>
  <c r="W144" i="1"/>
  <c r="U144" i="1" s="1"/>
  <c r="AJ143" i="1"/>
  <c r="W143" i="1"/>
  <c r="U143" i="1" s="1"/>
  <c r="AJ142" i="1"/>
  <c r="W142" i="1"/>
  <c r="U142" i="1" s="1"/>
  <c r="AJ141" i="1"/>
  <c r="W141" i="1"/>
  <c r="U141" i="1" s="1"/>
  <c r="AJ140" i="1"/>
  <c r="W140" i="1"/>
  <c r="U140" i="1" s="1"/>
  <c r="AJ139" i="1"/>
  <c r="W139" i="1"/>
  <c r="U139" i="1" s="1"/>
  <c r="AJ138" i="1"/>
  <c r="W138" i="1"/>
  <c r="U138" i="1" s="1"/>
  <c r="AJ137" i="1"/>
  <c r="W137" i="1"/>
  <c r="U137" i="1" s="1"/>
  <c r="AJ136" i="1"/>
  <c r="W136" i="1"/>
  <c r="U136" i="1" s="1"/>
  <c r="AJ135" i="1"/>
  <c r="W135" i="1"/>
  <c r="U135" i="1" s="1"/>
  <c r="A135" i="1"/>
  <c r="AJ134" i="1"/>
  <c r="W134" i="1"/>
  <c r="U134" i="1" s="1"/>
  <c r="AJ133" i="1"/>
  <c r="W133" i="1"/>
  <c r="U133" i="1" s="1"/>
  <c r="AJ132" i="1"/>
  <c r="W132" i="1"/>
  <c r="U132" i="1" s="1"/>
  <c r="AJ131" i="1"/>
  <c r="W131" i="1"/>
  <c r="U131" i="1" s="1"/>
  <c r="AJ130" i="1"/>
  <c r="W130" i="1"/>
  <c r="U130" i="1" s="1"/>
  <c r="AJ129" i="1"/>
  <c r="W129" i="1"/>
  <c r="U129" i="1" s="1"/>
  <c r="AJ128" i="1"/>
  <c r="W128" i="1"/>
  <c r="U128" i="1" s="1"/>
  <c r="AJ127" i="1"/>
  <c r="W127" i="1"/>
  <c r="U127" i="1" s="1"/>
  <c r="AJ126" i="1"/>
  <c r="W126" i="1"/>
  <c r="U126" i="1" s="1"/>
  <c r="AJ125" i="1"/>
  <c r="W125" i="1"/>
  <c r="U125" i="1" s="1"/>
  <c r="AJ124" i="1"/>
  <c r="W124" i="1"/>
  <c r="U124" i="1" s="1"/>
  <c r="AJ123" i="1"/>
  <c r="W123" i="1"/>
  <c r="U123" i="1" s="1"/>
  <c r="A123" i="1"/>
  <c r="AJ122" i="1"/>
  <c r="W122" i="1"/>
  <c r="U122" i="1" s="1"/>
  <c r="AJ121" i="1"/>
  <c r="W121" i="1"/>
  <c r="U121" i="1" s="1"/>
  <c r="AJ120" i="1"/>
  <c r="W120" i="1"/>
  <c r="U120" i="1" s="1"/>
  <c r="AJ119" i="1"/>
  <c r="W119" i="1"/>
  <c r="U119" i="1" s="1"/>
  <c r="AJ118" i="1"/>
  <c r="W118" i="1"/>
  <c r="U118" i="1" s="1"/>
  <c r="AJ117" i="1"/>
  <c r="W117" i="1"/>
  <c r="U117" i="1" s="1"/>
  <c r="AJ116" i="1"/>
  <c r="W116" i="1"/>
  <c r="U116" i="1" s="1"/>
  <c r="AJ115" i="1"/>
  <c r="W115" i="1"/>
  <c r="U115" i="1" s="1"/>
  <c r="AJ114" i="1"/>
  <c r="W114" i="1"/>
  <c r="U114" i="1" s="1"/>
  <c r="AJ113" i="1"/>
  <c r="W113" i="1"/>
  <c r="U113" i="1" s="1"/>
  <c r="AJ112" i="1"/>
  <c r="W112" i="1"/>
  <c r="U112" i="1" s="1"/>
  <c r="AJ111" i="1"/>
  <c r="W111" i="1"/>
  <c r="U111" i="1" s="1"/>
  <c r="A111" i="1"/>
  <c r="AJ110" i="1"/>
  <c r="W110" i="1"/>
  <c r="U110" i="1" s="1"/>
  <c r="AJ109" i="1"/>
  <c r="W109" i="1"/>
  <c r="U109" i="1" s="1"/>
  <c r="AJ108" i="1"/>
  <c r="W108" i="1"/>
  <c r="U108" i="1" s="1"/>
  <c r="AJ107" i="1"/>
  <c r="W107" i="1"/>
  <c r="U107" i="1" s="1"/>
  <c r="AJ106" i="1"/>
  <c r="W106" i="1"/>
  <c r="U106" i="1" s="1"/>
  <c r="AJ105" i="1"/>
  <c r="W105" i="1"/>
  <c r="U105" i="1" s="1"/>
  <c r="AJ104" i="1"/>
  <c r="W104" i="1"/>
  <c r="U104" i="1" s="1"/>
  <c r="AJ103" i="1"/>
  <c r="W103" i="1"/>
  <c r="U103" i="1" s="1"/>
  <c r="AJ102" i="1"/>
  <c r="W102" i="1"/>
  <c r="U102" i="1" s="1"/>
  <c r="AJ101" i="1"/>
  <c r="W101" i="1"/>
  <c r="U101" i="1" s="1"/>
  <c r="AJ100" i="1"/>
  <c r="W100" i="1"/>
  <c r="U100" i="1" s="1"/>
  <c r="AJ99" i="1"/>
  <c r="W99" i="1"/>
  <c r="U99" i="1" s="1"/>
  <c r="A99" i="1"/>
  <c r="AJ98" i="1"/>
  <c r="W98" i="1"/>
  <c r="U98" i="1" s="1"/>
  <c r="AJ97" i="1"/>
  <c r="W97" i="1"/>
  <c r="U97" i="1" s="1"/>
  <c r="AJ96" i="1"/>
  <c r="W96" i="1"/>
  <c r="U96" i="1" s="1"/>
  <c r="AJ95" i="1"/>
  <c r="W95" i="1"/>
  <c r="U95" i="1" s="1"/>
  <c r="AJ94" i="1"/>
  <c r="W94" i="1"/>
  <c r="U94" i="1" s="1"/>
  <c r="AJ93" i="1"/>
  <c r="W93" i="1"/>
  <c r="U93" i="1" s="1"/>
  <c r="AJ92" i="1"/>
  <c r="W92" i="1"/>
  <c r="U92" i="1" s="1"/>
  <c r="AJ91" i="1"/>
  <c r="W91" i="1"/>
  <c r="U91" i="1" s="1"/>
  <c r="AJ90" i="1"/>
  <c r="W90" i="1"/>
  <c r="U90" i="1" s="1"/>
  <c r="AJ89" i="1"/>
  <c r="W89" i="1"/>
  <c r="U89" i="1" s="1"/>
  <c r="AJ88" i="1"/>
  <c r="W88" i="1"/>
  <c r="U88" i="1" s="1"/>
  <c r="AJ87" i="1"/>
  <c r="W87" i="1"/>
  <c r="U87" i="1" s="1"/>
  <c r="A87" i="1"/>
  <c r="AJ86" i="1"/>
  <c r="W86" i="1"/>
  <c r="U86" i="1" s="1"/>
  <c r="AJ85" i="1"/>
  <c r="W85" i="1"/>
  <c r="U85" i="1" s="1"/>
  <c r="AJ84" i="1"/>
  <c r="W84" i="1"/>
  <c r="U84" i="1" s="1"/>
  <c r="AJ83" i="1"/>
  <c r="W83" i="1"/>
  <c r="U83" i="1" s="1"/>
  <c r="AJ82" i="1"/>
  <c r="W82" i="1"/>
  <c r="U82" i="1" s="1"/>
  <c r="AJ81" i="1"/>
  <c r="W81" i="1"/>
  <c r="U81" i="1" s="1"/>
  <c r="AJ80" i="1"/>
  <c r="W80" i="1"/>
  <c r="U80" i="1" s="1"/>
  <c r="AJ79" i="1"/>
  <c r="W79" i="1"/>
  <c r="U79" i="1" s="1"/>
  <c r="AJ78" i="1"/>
  <c r="W78" i="1"/>
  <c r="U78" i="1" s="1"/>
  <c r="AJ77" i="1"/>
  <c r="W77" i="1"/>
  <c r="U77" i="1" s="1"/>
  <c r="AJ76" i="1"/>
  <c r="W76" i="1"/>
  <c r="U76" i="1" s="1"/>
  <c r="AJ75" i="1"/>
  <c r="W75" i="1"/>
  <c r="U75" i="1" s="1"/>
  <c r="A75" i="1"/>
  <c r="AJ74" i="1"/>
  <c r="AJ73" i="1"/>
  <c r="AJ72" i="1"/>
  <c r="AJ71" i="1"/>
  <c r="AJ70" i="1"/>
  <c r="AJ69" i="1"/>
  <c r="AJ68" i="1"/>
  <c r="AJ67" i="1"/>
  <c r="AJ66" i="1"/>
  <c r="AJ65" i="1"/>
  <c r="Y64" i="1"/>
  <c r="AJ64" i="1" s="1"/>
  <c r="A63" i="1"/>
  <c r="C3" i="7"/>
  <c r="M14" i="1"/>
  <c r="Q3" i="1"/>
  <c r="AL2" i="1"/>
  <c r="AK2" i="1"/>
  <c r="AJ2" i="1"/>
  <c r="AI2" i="1"/>
  <c r="AH2" i="1"/>
  <c r="AG2" i="1"/>
  <c r="AF2" i="1"/>
  <c r="AE2" i="1"/>
  <c r="AD2" i="1"/>
  <c r="AC2" i="1"/>
  <c r="AB2" i="1"/>
  <c r="AA2" i="1"/>
  <c r="H12" i="7" a="1"/>
  <c r="K12" i="7" a="1"/>
  <c r="E12" i="7" a="1"/>
  <c r="L12" i="7" a="1"/>
  <c r="F12" i="7" a="1"/>
  <c r="D12" i="7" a="1"/>
  <c r="C12" i="7" a="1"/>
  <c r="G12" i="7" a="1"/>
  <c r="B12" i="7" a="1"/>
  <c r="I12" i="7" a="1"/>
  <c r="M12" i="7" a="1"/>
  <c r="K12" i="7" l="1"/>
  <c r="M12" i="7"/>
  <c r="L12" i="7"/>
  <c r="D12" i="7"/>
  <c r="H12" i="7"/>
  <c r="I12" i="7"/>
  <c r="G12" i="7"/>
  <c r="E12" i="7"/>
  <c r="C12" i="7"/>
  <c r="B12" i="7"/>
  <c r="F12" i="7"/>
  <c r="O14" i="7"/>
  <c r="AG193" i="1"/>
  <c r="AG216" i="1"/>
  <c r="AG279" i="1"/>
  <c r="AG253" i="1"/>
  <c r="AG276" i="1"/>
  <c r="AG299" i="1"/>
  <c r="AG322" i="1"/>
  <c r="AG345" i="1"/>
  <c r="AG368" i="1"/>
  <c r="AG374" i="1"/>
  <c r="AG391" i="1"/>
  <c r="AG397" i="1"/>
  <c r="AG414" i="1"/>
  <c r="AG437" i="1"/>
  <c r="AG460" i="1"/>
  <c r="AG483" i="1"/>
  <c r="AG518" i="1"/>
  <c r="AG541" i="1"/>
  <c r="AG564" i="1"/>
  <c r="AG587" i="1"/>
  <c r="AG610" i="1"/>
  <c r="AG633" i="1"/>
  <c r="AG656" i="1"/>
  <c r="AG662" i="1"/>
  <c r="AG690" i="1"/>
  <c r="AG736" i="1"/>
  <c r="AG742" i="1"/>
  <c r="AG765" i="1"/>
  <c r="AG92" i="1"/>
  <c r="AG138" i="1"/>
  <c r="AG88" i="1"/>
  <c r="AG146" i="1"/>
  <c r="AG169" i="1"/>
  <c r="AG192" i="1"/>
  <c r="AG215" i="1"/>
  <c r="AG238" i="1"/>
  <c r="AG249" i="1"/>
  <c r="AG272" i="1"/>
  <c r="AG318" i="1"/>
  <c r="AG341" i="1"/>
  <c r="AG364" i="1"/>
  <c r="AG387" i="1"/>
  <c r="AG422" i="1"/>
  <c r="AG445" i="1"/>
  <c r="AG468" i="1"/>
  <c r="AG491" i="1"/>
  <c r="AG514" i="1"/>
  <c r="AG537" i="1"/>
  <c r="AG560" i="1"/>
  <c r="AG566" i="1"/>
  <c r="AG583" i="1"/>
  <c r="AG589" i="1"/>
  <c r="AG606" i="1"/>
  <c r="AG629" i="1"/>
  <c r="AG652" i="1"/>
  <c r="AG675" i="1"/>
  <c r="AG698" i="1"/>
  <c r="AG721" i="1"/>
  <c r="AG738" i="1"/>
  <c r="AG744" i="1"/>
  <c r="AG761" i="1"/>
  <c r="AG767" i="1"/>
  <c r="AG221" i="1"/>
  <c r="AG713" i="1"/>
  <c r="AG759" i="1"/>
  <c r="AG256" i="1"/>
  <c r="AG96" i="1"/>
  <c r="AG188" i="1"/>
  <c r="AG194" i="1"/>
  <c r="AG211" i="1"/>
  <c r="AG234" i="1"/>
  <c r="AG245" i="1"/>
  <c r="AG291" i="1"/>
  <c r="AG326" i="1"/>
  <c r="AG349" i="1"/>
  <c r="AG372" i="1"/>
  <c r="AG395" i="1"/>
  <c r="AG418" i="1"/>
  <c r="AG441" i="1"/>
  <c r="AG464" i="1"/>
  <c r="AG470" i="1"/>
  <c r="AG487" i="1"/>
  <c r="AG493" i="1"/>
  <c r="AG510" i="1"/>
  <c r="AG533" i="1"/>
  <c r="AG556" i="1"/>
  <c r="AG579" i="1"/>
  <c r="AG614" i="1"/>
  <c r="AG637" i="1"/>
  <c r="AG660" i="1"/>
  <c r="AG683" i="1"/>
  <c r="AG694" i="1"/>
  <c r="AG717" i="1"/>
  <c r="AG740" i="1"/>
  <c r="AG746" i="1"/>
  <c r="AG763" i="1"/>
  <c r="AG769" i="1"/>
  <c r="AG142" i="1"/>
  <c r="AG125" i="1"/>
  <c r="AG171" i="1"/>
  <c r="AG303" i="1"/>
  <c r="AG447" i="1"/>
  <c r="AG591" i="1"/>
  <c r="AG723" i="1"/>
  <c r="AG222" i="1"/>
  <c r="AG119" i="1"/>
  <c r="AG218" i="1"/>
  <c r="AG810" i="1"/>
  <c r="AG126" i="1"/>
  <c r="AG149" i="1"/>
  <c r="AG172" i="1"/>
  <c r="AG195" i="1"/>
  <c r="AG304" i="1"/>
  <c r="AG448" i="1"/>
  <c r="AG592" i="1"/>
  <c r="AG679" i="1"/>
  <c r="AG76" i="1"/>
  <c r="AG99" i="1"/>
  <c r="AG220" i="1"/>
  <c r="AG306" i="1"/>
  <c r="AG352" i="1"/>
  <c r="AG375" i="1"/>
  <c r="AG496" i="1"/>
  <c r="AG519" i="1"/>
  <c r="AG640" i="1"/>
  <c r="AG663" i="1"/>
  <c r="AG111" i="1"/>
  <c r="AG165" i="1"/>
  <c r="AG615" i="1"/>
  <c r="AG795" i="1"/>
  <c r="AG784" i="1"/>
  <c r="AG788" i="1"/>
  <c r="AG792" i="1"/>
  <c r="AG807" i="1"/>
  <c r="AG811" i="1"/>
  <c r="AG268" i="1"/>
  <c r="AG148" i="1"/>
  <c r="AG305" i="1"/>
  <c r="AG184" i="1"/>
  <c r="AG786" i="1"/>
  <c r="AG790" i="1"/>
  <c r="AG794" i="1"/>
  <c r="AG809" i="1"/>
  <c r="AG813" i="1"/>
  <c r="AG399" i="1"/>
  <c r="AG771" i="1"/>
  <c r="AG798" i="1"/>
  <c r="AG242" i="1"/>
  <c r="AG217" i="1"/>
  <c r="AG328" i="1"/>
  <c r="AG351" i="1"/>
  <c r="AG401" i="1"/>
  <c r="AG424" i="1"/>
  <c r="AG543" i="1"/>
  <c r="AG773" i="1"/>
  <c r="AG796" i="1"/>
  <c r="AG329" i="1"/>
  <c r="AG402" i="1"/>
  <c r="AG544" i="1"/>
  <c r="AG295" i="1"/>
  <c r="AG161" i="1"/>
  <c r="AG207" i="1"/>
  <c r="AG115" i="1"/>
  <c r="AG77" i="1"/>
  <c r="AG81" i="1"/>
  <c r="AG85" i="1"/>
  <c r="AG100" i="1"/>
  <c r="AG104" i="1"/>
  <c r="AG108" i="1"/>
  <c r="AG123" i="1"/>
  <c r="AG127" i="1"/>
  <c r="AG131" i="1"/>
  <c r="AG150" i="1"/>
  <c r="AG154" i="1"/>
  <c r="AG158" i="1"/>
  <c r="AG173" i="1"/>
  <c r="AG177" i="1"/>
  <c r="AG181" i="1"/>
  <c r="AG196" i="1"/>
  <c r="AG200" i="1"/>
  <c r="AG204" i="1"/>
  <c r="AG219" i="1"/>
  <c r="AG223" i="1"/>
  <c r="AG227" i="1"/>
  <c r="AG257" i="1"/>
  <c r="AG261" i="1"/>
  <c r="AG265" i="1"/>
  <c r="AG280" i="1"/>
  <c r="AG284" i="1"/>
  <c r="AG288" i="1"/>
  <c r="AG307" i="1"/>
  <c r="AG311" i="1"/>
  <c r="AG330" i="1"/>
  <c r="AG334" i="1"/>
  <c r="AG338" i="1"/>
  <c r="AG353" i="1"/>
  <c r="AG357" i="1"/>
  <c r="AG361" i="1"/>
  <c r="AG376" i="1"/>
  <c r="AG380" i="1"/>
  <c r="AG384" i="1"/>
  <c r="AG403" i="1"/>
  <c r="AG407" i="1"/>
  <c r="AG426" i="1"/>
  <c r="AG430" i="1"/>
  <c r="AG434" i="1"/>
  <c r="AG449" i="1"/>
  <c r="AG453" i="1"/>
  <c r="AG457" i="1"/>
  <c r="AG472" i="1"/>
  <c r="AG476" i="1"/>
  <c r="AG480" i="1"/>
  <c r="AG495" i="1"/>
  <c r="AG499" i="1"/>
  <c r="AG503" i="1"/>
  <c r="AG522" i="1"/>
  <c r="AG526" i="1"/>
  <c r="AG530" i="1"/>
  <c r="AG545" i="1"/>
  <c r="AG549" i="1"/>
  <c r="AG553" i="1"/>
  <c r="AG568" i="1"/>
  <c r="AG572" i="1"/>
  <c r="AG576" i="1"/>
  <c r="AG595" i="1"/>
  <c r="AG599" i="1"/>
  <c r="AG618" i="1"/>
  <c r="AG622" i="1"/>
  <c r="AG626" i="1"/>
  <c r="AG641" i="1"/>
  <c r="AG645" i="1"/>
  <c r="AG649" i="1"/>
  <c r="AG664" i="1"/>
  <c r="AG668" i="1"/>
  <c r="AG672" i="1"/>
  <c r="AG702" i="1"/>
  <c r="AG706" i="1"/>
  <c r="AG710" i="1"/>
  <c r="AG725" i="1"/>
  <c r="AG729" i="1"/>
  <c r="AG733" i="1"/>
  <c r="AG748" i="1"/>
  <c r="AG752" i="1"/>
  <c r="AG756" i="1"/>
  <c r="AG775" i="1"/>
  <c r="AG779" i="1"/>
  <c r="AG802" i="1"/>
  <c r="AG806" i="1"/>
  <c r="AG74" i="1"/>
  <c r="AG89" i="1"/>
  <c r="AG93" i="1"/>
  <c r="AG97" i="1"/>
  <c r="AG112" i="1"/>
  <c r="AG116" i="1"/>
  <c r="AG120" i="1"/>
  <c r="AG135" i="1"/>
  <c r="AG139" i="1"/>
  <c r="AG143" i="1"/>
  <c r="AG162" i="1"/>
  <c r="AG166" i="1"/>
  <c r="AG170" i="1"/>
  <c r="AG185" i="1"/>
  <c r="AG189" i="1"/>
  <c r="AG208" i="1"/>
  <c r="AG212" i="1"/>
  <c r="AG231" i="1"/>
  <c r="AG235" i="1"/>
  <c r="AG239" i="1"/>
  <c r="AG246" i="1"/>
  <c r="AG250" i="1"/>
  <c r="AG254" i="1"/>
  <c r="AG269" i="1"/>
  <c r="AG273" i="1"/>
  <c r="AG277" i="1"/>
  <c r="AG292" i="1"/>
  <c r="AG296" i="1"/>
  <c r="AG300" i="1"/>
  <c r="AG315" i="1"/>
  <c r="AG319" i="1"/>
  <c r="AG323" i="1"/>
  <c r="AG342" i="1"/>
  <c r="AG346" i="1"/>
  <c r="AG350" i="1"/>
  <c r="AG365" i="1"/>
  <c r="AG369" i="1"/>
  <c r="AG373" i="1"/>
  <c r="AG388" i="1"/>
  <c r="AG392" i="1"/>
  <c r="AG396" i="1"/>
  <c r="AG411" i="1"/>
  <c r="AG415" i="1"/>
  <c r="AG419" i="1"/>
  <c r="AG438" i="1"/>
  <c r="AG442" i="1"/>
  <c r="AG446" i="1"/>
  <c r="AG461" i="1"/>
  <c r="AG465" i="1"/>
  <c r="AG469" i="1"/>
  <c r="AG484" i="1"/>
  <c r="AG488" i="1"/>
  <c r="AG492" i="1"/>
  <c r="AG507" i="1"/>
  <c r="AG511" i="1"/>
  <c r="AG515" i="1"/>
  <c r="AG534" i="1"/>
  <c r="AG538" i="1"/>
  <c r="AG542" i="1"/>
  <c r="AG557" i="1"/>
  <c r="AG561" i="1"/>
  <c r="AG565" i="1"/>
  <c r="AG580" i="1"/>
  <c r="AG584" i="1"/>
  <c r="AG588" i="1"/>
  <c r="AG603" i="1"/>
  <c r="AG607" i="1"/>
  <c r="AG611" i="1"/>
  <c r="AG630" i="1"/>
  <c r="AG634" i="1"/>
  <c r="AG638" i="1"/>
  <c r="AG653" i="1"/>
  <c r="AG657" i="1"/>
  <c r="AG661" i="1"/>
  <c r="AG676" i="1"/>
  <c r="AG680" i="1"/>
  <c r="AG687" i="1"/>
  <c r="AG691" i="1"/>
  <c r="AG695" i="1"/>
  <c r="AG714" i="1"/>
  <c r="AG718" i="1"/>
  <c r="AG722" i="1"/>
  <c r="AG737" i="1"/>
  <c r="AG741" i="1"/>
  <c r="AG745" i="1"/>
  <c r="AG760" i="1"/>
  <c r="AG764" i="1"/>
  <c r="AG768" i="1"/>
  <c r="AG783" i="1"/>
  <c r="AG787" i="1"/>
  <c r="AG791" i="1"/>
  <c r="AG78" i="1"/>
  <c r="AG82" i="1"/>
  <c r="AG86" i="1"/>
  <c r="AG101" i="1"/>
  <c r="AG105" i="1"/>
  <c r="AG109" i="1"/>
  <c r="AG124" i="1"/>
  <c r="AG128" i="1"/>
  <c r="AG132" i="1"/>
  <c r="AG147" i="1"/>
  <c r="AG151" i="1"/>
  <c r="AG155" i="1"/>
  <c r="AG174" i="1"/>
  <c r="AG178" i="1"/>
  <c r="AG182" i="1"/>
  <c r="AG197" i="1"/>
  <c r="AG201" i="1"/>
  <c r="AG205" i="1"/>
  <c r="AG224" i="1"/>
  <c r="AG228" i="1"/>
  <c r="AG243" i="1"/>
  <c r="AG258" i="1"/>
  <c r="AG262" i="1"/>
  <c r="AG266" i="1"/>
  <c r="AG281" i="1"/>
  <c r="AG285" i="1"/>
  <c r="AG289" i="1"/>
  <c r="AG308" i="1"/>
  <c r="AG312" i="1"/>
  <c r="AG327" i="1"/>
  <c r="AG331" i="1"/>
  <c r="AG335" i="1"/>
  <c r="AG354" i="1"/>
  <c r="AG358" i="1"/>
  <c r="AG362" i="1"/>
  <c r="AG377" i="1"/>
  <c r="AG381" i="1"/>
  <c r="AG385" i="1"/>
  <c r="AG400" i="1"/>
  <c r="AG404" i="1"/>
  <c r="AG408" i="1"/>
  <c r="AG423" i="1"/>
  <c r="AG427" i="1"/>
  <c r="AG431" i="1"/>
  <c r="AG450" i="1"/>
  <c r="AG454" i="1"/>
  <c r="AG458" i="1"/>
  <c r="AG473" i="1"/>
  <c r="AG477" i="1"/>
  <c r="AG481" i="1"/>
  <c r="AG500" i="1"/>
  <c r="AG504" i="1"/>
  <c r="AG523" i="1"/>
  <c r="AG527" i="1"/>
  <c r="AG546" i="1"/>
  <c r="AG550" i="1"/>
  <c r="AG554" i="1"/>
  <c r="AG569" i="1"/>
  <c r="AG573" i="1"/>
  <c r="AG577" i="1"/>
  <c r="AG596" i="1"/>
  <c r="AG600" i="1"/>
  <c r="AG619" i="1"/>
  <c r="AG623" i="1"/>
  <c r="AG642" i="1"/>
  <c r="AG646" i="1"/>
  <c r="AG650" i="1"/>
  <c r="AG665" i="1"/>
  <c r="AG669" i="1"/>
  <c r="AG673" i="1"/>
  <c r="AG684" i="1"/>
  <c r="AG699" i="1"/>
  <c r="AG703" i="1"/>
  <c r="AG707" i="1"/>
  <c r="AG726" i="1"/>
  <c r="AG730" i="1"/>
  <c r="AG734" i="1"/>
  <c r="AG749" i="1"/>
  <c r="AG753" i="1"/>
  <c r="AG757" i="1"/>
  <c r="AG772" i="1"/>
  <c r="AG776" i="1"/>
  <c r="AG780" i="1"/>
  <c r="AG799" i="1"/>
  <c r="AG803" i="1"/>
  <c r="AG90" i="1"/>
  <c r="AG94" i="1"/>
  <c r="AG98" i="1"/>
  <c r="AG113" i="1"/>
  <c r="AG117" i="1"/>
  <c r="AG121" i="1"/>
  <c r="AG136" i="1"/>
  <c r="AG140" i="1"/>
  <c r="AG144" i="1"/>
  <c r="AG159" i="1"/>
  <c r="AG163" i="1"/>
  <c r="AG167" i="1"/>
  <c r="AG186" i="1"/>
  <c r="AG190" i="1"/>
  <c r="AG209" i="1"/>
  <c r="AG213" i="1"/>
  <c r="AG232" i="1"/>
  <c r="AG236" i="1"/>
  <c r="AG240" i="1"/>
  <c r="AG247" i="1"/>
  <c r="AG251" i="1"/>
  <c r="AG270" i="1"/>
  <c r="AG274" i="1"/>
  <c r="AG278" i="1"/>
  <c r="AG293" i="1"/>
  <c r="AG297" i="1"/>
  <c r="AG301" i="1"/>
  <c r="AG316" i="1"/>
  <c r="AG320" i="1"/>
  <c r="AG324" i="1"/>
  <c r="AG339" i="1"/>
  <c r="AG343" i="1"/>
  <c r="AG347" i="1"/>
  <c r="AG366" i="1"/>
  <c r="AG370" i="1"/>
  <c r="AG389" i="1"/>
  <c r="AG393" i="1"/>
  <c r="AG412" i="1"/>
  <c r="AG416" i="1"/>
  <c r="AG420" i="1"/>
  <c r="AG435" i="1"/>
  <c r="AG439" i="1"/>
  <c r="AG443" i="1"/>
  <c r="AG462" i="1"/>
  <c r="AG466" i="1"/>
  <c r="AG485" i="1"/>
  <c r="AG489" i="1"/>
  <c r="AG508" i="1"/>
  <c r="AG512" i="1"/>
  <c r="AG516" i="1"/>
  <c r="AG531" i="1"/>
  <c r="AG535" i="1"/>
  <c r="AG539" i="1"/>
  <c r="AG558" i="1"/>
  <c r="AG562" i="1"/>
  <c r="AG581" i="1"/>
  <c r="AG585" i="1"/>
  <c r="AG604" i="1"/>
  <c r="AG608" i="1"/>
  <c r="AG612" i="1"/>
  <c r="AG627" i="1"/>
  <c r="AG631" i="1"/>
  <c r="AG635" i="1"/>
  <c r="AG654" i="1"/>
  <c r="AG658" i="1"/>
  <c r="AG677" i="1"/>
  <c r="AG681" i="1"/>
  <c r="AG688" i="1"/>
  <c r="AG692" i="1"/>
  <c r="AG696" i="1"/>
  <c r="AG711" i="1"/>
  <c r="AG715" i="1"/>
  <c r="AG719" i="1"/>
  <c r="AG75" i="1"/>
  <c r="AG79" i="1"/>
  <c r="AG83" i="1"/>
  <c r="AG102" i="1"/>
  <c r="AG106" i="1"/>
  <c r="AG110" i="1"/>
  <c r="AG129" i="1"/>
  <c r="AG133" i="1"/>
  <c r="AG152" i="1"/>
  <c r="AG156" i="1"/>
  <c r="AG175" i="1"/>
  <c r="AG179" i="1"/>
  <c r="AG198" i="1"/>
  <c r="AG202" i="1"/>
  <c r="AG206" i="1"/>
  <c r="AG225" i="1"/>
  <c r="AG229" i="1"/>
  <c r="AG255" i="1"/>
  <c r="AG259" i="1"/>
  <c r="AG263" i="1"/>
  <c r="AG282" i="1"/>
  <c r="AG286" i="1"/>
  <c r="AG290" i="1"/>
  <c r="AG309" i="1"/>
  <c r="AG313" i="1"/>
  <c r="AG332" i="1"/>
  <c r="AG336" i="1"/>
  <c r="AG355" i="1"/>
  <c r="AG359" i="1"/>
  <c r="AG378" i="1"/>
  <c r="AG382" i="1"/>
  <c r="AG386" i="1"/>
  <c r="AG405" i="1"/>
  <c r="AG409" i="1"/>
  <c r="AG428" i="1"/>
  <c r="AG432" i="1"/>
  <c r="AG451" i="1"/>
  <c r="AG455" i="1"/>
  <c r="AG474" i="1"/>
  <c r="AG478" i="1"/>
  <c r="AG482" i="1"/>
  <c r="AG497" i="1"/>
  <c r="AG501" i="1"/>
  <c r="AG505" i="1"/>
  <c r="AG520" i="1"/>
  <c r="AG524" i="1"/>
  <c r="AG528" i="1"/>
  <c r="AG547" i="1"/>
  <c r="AG551" i="1"/>
  <c r="AG570" i="1"/>
  <c r="AG574" i="1"/>
  <c r="AG578" i="1"/>
  <c r="AG593" i="1"/>
  <c r="AG597" i="1"/>
  <c r="AG601" i="1"/>
  <c r="AG616" i="1"/>
  <c r="AG620" i="1"/>
  <c r="AG624" i="1"/>
  <c r="AG639" i="1"/>
  <c r="AG643" i="1"/>
  <c r="AG647" i="1"/>
  <c r="AG666" i="1"/>
  <c r="AG670" i="1"/>
  <c r="AG674" i="1"/>
  <c r="AG685" i="1"/>
  <c r="AG700" i="1"/>
  <c r="AG704" i="1"/>
  <c r="AG708" i="1"/>
  <c r="AG727" i="1"/>
  <c r="AG731" i="1"/>
  <c r="AG750" i="1"/>
  <c r="AG754" i="1"/>
  <c r="AG758" i="1"/>
  <c r="AG777" i="1"/>
  <c r="AG781" i="1"/>
  <c r="AG800" i="1"/>
  <c r="AG804" i="1"/>
  <c r="AG87" i="1"/>
  <c r="AG91" i="1"/>
  <c r="AG95" i="1"/>
  <c r="AG114" i="1"/>
  <c r="AG118" i="1"/>
  <c r="AG122" i="1"/>
  <c r="AG137" i="1"/>
  <c r="AG141" i="1"/>
  <c r="AG145" i="1"/>
  <c r="AG160" i="1"/>
  <c r="AG164" i="1"/>
  <c r="AG168" i="1"/>
  <c r="AG183" i="1"/>
  <c r="AG187" i="1"/>
  <c r="AG191" i="1"/>
  <c r="AG210" i="1"/>
  <c r="AG214" i="1"/>
  <c r="AG233" i="1"/>
  <c r="AG237" i="1"/>
  <c r="AG241" i="1"/>
  <c r="AG244" i="1"/>
  <c r="AG248" i="1"/>
  <c r="AG252" i="1"/>
  <c r="AG267" i="1"/>
  <c r="AG271" i="1"/>
  <c r="AG275" i="1"/>
  <c r="AG294" i="1"/>
  <c r="AG298" i="1"/>
  <c r="AG302" i="1"/>
  <c r="AG317" i="1"/>
  <c r="AG321" i="1"/>
  <c r="AG325" i="1"/>
  <c r="AG340" i="1"/>
  <c r="AG344" i="1"/>
  <c r="AG348" i="1"/>
  <c r="AG363" i="1"/>
  <c r="AG367" i="1"/>
  <c r="AG371" i="1"/>
  <c r="AG390" i="1"/>
  <c r="AG394" i="1"/>
  <c r="AG398" i="1"/>
  <c r="AG413" i="1"/>
  <c r="AG417" i="1"/>
  <c r="AG421" i="1"/>
  <c r="AG436" i="1"/>
  <c r="AG440" i="1"/>
  <c r="AG444" i="1"/>
  <c r="AG459" i="1"/>
  <c r="AG463" i="1"/>
  <c r="AG467" i="1"/>
  <c r="AG486" i="1"/>
  <c r="AG490" i="1"/>
  <c r="AG494" i="1"/>
  <c r="AG509" i="1"/>
  <c r="AG513" i="1"/>
  <c r="AG517" i="1"/>
  <c r="AG532" i="1"/>
  <c r="AG536" i="1"/>
  <c r="AG540" i="1"/>
  <c r="AG555" i="1"/>
  <c r="AG559" i="1"/>
  <c r="AG563" i="1"/>
  <c r="AG582" i="1"/>
  <c r="AG586" i="1"/>
  <c r="AG590" i="1"/>
  <c r="AG605" i="1"/>
  <c r="AG609" i="1"/>
  <c r="AG613" i="1"/>
  <c r="AG628" i="1"/>
  <c r="AG632" i="1"/>
  <c r="AG636" i="1"/>
  <c r="AG651" i="1"/>
  <c r="AG655" i="1"/>
  <c r="AG659" i="1"/>
  <c r="AG678" i="1"/>
  <c r="AG682" i="1"/>
  <c r="AG689" i="1"/>
  <c r="AG693" i="1"/>
  <c r="AG697" i="1"/>
  <c r="AG712" i="1"/>
  <c r="AG716" i="1"/>
  <c r="AG720" i="1"/>
  <c r="AG735" i="1"/>
  <c r="AG739" i="1"/>
  <c r="AG743" i="1"/>
  <c r="AG762" i="1"/>
  <c r="AG766" i="1"/>
  <c r="AG770" i="1"/>
  <c r="AG785" i="1"/>
  <c r="AG789" i="1"/>
  <c r="AG793" i="1"/>
  <c r="AG808" i="1"/>
  <c r="AG812" i="1"/>
  <c r="AG80" i="1"/>
  <c r="AG84" i="1"/>
  <c r="AG103" i="1"/>
  <c r="AG107" i="1"/>
  <c r="AG130" i="1"/>
  <c r="AG134" i="1"/>
  <c r="AG153" i="1"/>
  <c r="AG157" i="1"/>
  <c r="AG176" i="1"/>
  <c r="AG180" i="1"/>
  <c r="AG199" i="1"/>
  <c r="AG203" i="1"/>
  <c r="AG226" i="1"/>
  <c r="AG230" i="1"/>
  <c r="AG260" i="1"/>
  <c r="AG264" i="1"/>
  <c r="AG283" i="1"/>
  <c r="AG287" i="1"/>
  <c r="AG310" i="1"/>
  <c r="AG314" i="1"/>
  <c r="AG333" i="1"/>
  <c r="AG337" i="1"/>
  <c r="AG356" i="1"/>
  <c r="AG360" i="1"/>
  <c r="AG379" i="1"/>
  <c r="AG383" i="1"/>
  <c r="AG406" i="1"/>
  <c r="AG410" i="1"/>
  <c r="AG425" i="1"/>
  <c r="AG429" i="1"/>
  <c r="AG433" i="1"/>
  <c r="AG452" i="1"/>
  <c r="AG456" i="1"/>
  <c r="AG471" i="1"/>
  <c r="AG475" i="1"/>
  <c r="AG479" i="1"/>
  <c r="AG498" i="1"/>
  <c r="AG502" i="1"/>
  <c r="AG506" i="1"/>
  <c r="AG521" i="1"/>
  <c r="AG525" i="1"/>
  <c r="AG529" i="1"/>
  <c r="AG548" i="1"/>
  <c r="AG552" i="1"/>
  <c r="AG567" i="1"/>
  <c r="AG571" i="1"/>
  <c r="AG575" i="1"/>
  <c r="AG594" i="1"/>
  <c r="AG598" i="1"/>
  <c r="AG602" i="1"/>
  <c r="AG617" i="1"/>
  <c r="AG621" i="1"/>
  <c r="AG625" i="1"/>
  <c r="AG644" i="1"/>
  <c r="AG648" i="1"/>
  <c r="AG667" i="1"/>
  <c r="AG671" i="1"/>
  <c r="AG686" i="1"/>
  <c r="AG701" i="1"/>
  <c r="AG705" i="1"/>
  <c r="AG709" i="1"/>
  <c r="AG724" i="1"/>
  <c r="AG728" i="1"/>
  <c r="AG732" i="1"/>
  <c r="AG747" i="1"/>
  <c r="AG751" i="1"/>
  <c r="AG755" i="1"/>
  <c r="AG774" i="1"/>
  <c r="AG778" i="1"/>
  <c r="AG782" i="1"/>
  <c r="AG797" i="1"/>
  <c r="AG801" i="1"/>
  <c r="AG805" i="1"/>
  <c r="AG72" i="1"/>
  <c r="AG73" i="1"/>
  <c r="AG68" i="1"/>
  <c r="AG69" i="1"/>
  <c r="AG70" i="1"/>
  <c r="AG71" i="1"/>
  <c r="AG64" i="1"/>
  <c r="AG66" i="1"/>
  <c r="AG65" i="1"/>
  <c r="AG67" i="1"/>
  <c r="AG23" i="7"/>
  <c r="AG31" i="7"/>
  <c r="AG39" i="7"/>
  <c r="AG55" i="7"/>
  <c r="AG24" i="7"/>
  <c r="AG32" i="7"/>
  <c r="AG40" i="7"/>
  <c r="AG48" i="7"/>
  <c r="AG56" i="7"/>
  <c r="AG64" i="7"/>
  <c r="AG72" i="7"/>
  <c r="AG80" i="7"/>
  <c r="AG88" i="7"/>
  <c r="AG96" i="7"/>
  <c r="AG104" i="7"/>
  <c r="AG112" i="7"/>
  <c r="AG120" i="7"/>
  <c r="AG128" i="7"/>
  <c r="AG136" i="7"/>
  <c r="AG144" i="7"/>
  <c r="AG152" i="7"/>
  <c r="AG160" i="7"/>
  <c r="AG168" i="7"/>
  <c r="AG176" i="7"/>
  <c r="AG184" i="7"/>
  <c r="AG192" i="7"/>
  <c r="AG200" i="7"/>
  <c r="AG208" i="7"/>
  <c r="AG216" i="7"/>
  <c r="AG224" i="7"/>
  <c r="AG232" i="7"/>
  <c r="AG47" i="7"/>
  <c r="AG79" i="7"/>
  <c r="AG87" i="7"/>
  <c r="AG63" i="7"/>
  <c r="AG71" i="7"/>
  <c r="AG240" i="7"/>
  <c r="AG248" i="7"/>
  <c r="AG256" i="7"/>
  <c r="AG264" i="7"/>
  <c r="AG272" i="7"/>
  <c r="AG280" i="7"/>
  <c r="AG288" i="7"/>
  <c r="AG296" i="7"/>
  <c r="AG304" i="7"/>
  <c r="AG312" i="7"/>
  <c r="AG320" i="7"/>
  <c r="AG328" i="7"/>
  <c r="AG336" i="7"/>
  <c r="AG344" i="7"/>
  <c r="AG352" i="7"/>
  <c r="AG360" i="7"/>
  <c r="AG368" i="7"/>
  <c r="AG376" i="7"/>
  <c r="AG384" i="7"/>
  <c r="AG392" i="7"/>
  <c r="AG400" i="7"/>
  <c r="AG408" i="7"/>
  <c r="AG416" i="7"/>
  <c r="AG424" i="7"/>
  <c r="AG432" i="7"/>
  <c r="AG440" i="7"/>
  <c r="AG448" i="7"/>
  <c r="AG456" i="7"/>
  <c r="AG464" i="7"/>
  <c r="AG472" i="7"/>
  <c r="AG480" i="7"/>
  <c r="AG488" i="7"/>
  <c r="AG496" i="7"/>
  <c r="AG504" i="7"/>
  <c r="AG512" i="7"/>
  <c r="AG520" i="7"/>
  <c r="AG528" i="7"/>
  <c r="AG536" i="7"/>
  <c r="AG544" i="7"/>
  <c r="AG552" i="7"/>
  <c r="AG560" i="7"/>
  <c r="AG568" i="7"/>
  <c r="AG576" i="7"/>
  <c r="AG584" i="7"/>
  <c r="AG592" i="7"/>
  <c r="AG600" i="7"/>
  <c r="AG608" i="7"/>
  <c r="AG616" i="7"/>
  <c r="AG624" i="7"/>
  <c r="AG632" i="7"/>
  <c r="AG640" i="7"/>
  <c r="AG648" i="7"/>
  <c r="AG656" i="7"/>
  <c r="AG664" i="7"/>
  <c r="AG672" i="7"/>
  <c r="AG680" i="7"/>
  <c r="AG688" i="7"/>
  <c r="AG696" i="7"/>
  <c r="AG704" i="7"/>
  <c r="AG712" i="7"/>
  <c r="AG720" i="7"/>
  <c r="AG728" i="7"/>
  <c r="AG736" i="7"/>
  <c r="AG744" i="7"/>
  <c r="AG752" i="7"/>
  <c r="AG760" i="7"/>
  <c r="AG768" i="7"/>
  <c r="AG776" i="7"/>
  <c r="AG784" i="7"/>
  <c r="AG792" i="7"/>
  <c r="AG800" i="7"/>
  <c r="AG808" i="7"/>
  <c r="AG816" i="7"/>
  <c r="AG824" i="7"/>
  <c r="AG832" i="7"/>
  <c r="AG840" i="7"/>
  <c r="AG848" i="7"/>
  <c r="AG856" i="7"/>
  <c r="AG864" i="7"/>
  <c r="AG872" i="7"/>
  <c r="AG880" i="7"/>
  <c r="AG888" i="7"/>
  <c r="AG896" i="7"/>
  <c r="AG904" i="7"/>
  <c r="AG912" i="7"/>
  <c r="AG920" i="7"/>
  <c r="AG928" i="7"/>
  <c r="AG936" i="7"/>
  <c r="AG944" i="7"/>
  <c r="AG952" i="7"/>
  <c r="AG960" i="7"/>
  <c r="AG968" i="7"/>
  <c r="AG976" i="7"/>
  <c r="AG984" i="7"/>
  <c r="AG992" i="7"/>
  <c r="AG1000" i="7"/>
  <c r="AG1008" i="7"/>
  <c r="AG1016" i="7"/>
  <c r="AG1024" i="7"/>
  <c r="AG1032" i="7"/>
  <c r="AG1040" i="7"/>
  <c r="AG1048" i="7"/>
  <c r="AG1056" i="7"/>
  <c r="AG1064" i="7"/>
  <c r="AG1072" i="7"/>
  <c r="AG1080" i="7"/>
  <c r="AG1088" i="7"/>
  <c r="AG1096" i="7"/>
  <c r="AG1104" i="7"/>
  <c r="AG1112" i="7"/>
  <c r="AG1120" i="7"/>
  <c r="AG1128" i="7"/>
  <c r="AG1136" i="7"/>
  <c r="AG1144" i="7"/>
  <c r="AG1152" i="7"/>
  <c r="AG1160" i="7"/>
  <c r="AG1168" i="7"/>
  <c r="AG1176" i="7"/>
  <c r="AG1184" i="7"/>
  <c r="AG1192" i="7"/>
  <c r="AG1200" i="7"/>
  <c r="AG1208" i="7"/>
  <c r="AG1216" i="7"/>
  <c r="AG1224" i="7"/>
  <c r="AG1232" i="7"/>
  <c r="AG1240" i="7"/>
  <c r="AG1248" i="7"/>
  <c r="AG1256" i="7"/>
  <c r="AG1264" i="7"/>
  <c r="AG1272" i="7"/>
  <c r="AG1280" i="7"/>
  <c r="AG1288" i="7"/>
  <c r="AG1296" i="7"/>
  <c r="AG1304" i="7"/>
  <c r="AG1312" i="7"/>
  <c r="AG1320" i="7"/>
  <c r="AG1328" i="7"/>
  <c r="AG1336" i="7"/>
  <c r="AG1344" i="7"/>
  <c r="AG1352" i="7"/>
  <c r="AG1360" i="7"/>
  <c r="AG1368" i="7"/>
  <c r="AG1376" i="7"/>
  <c r="AG1384" i="7"/>
  <c r="AG1392" i="7"/>
  <c r="AG1400" i="7"/>
  <c r="AG1408" i="7"/>
  <c r="AG1416" i="7"/>
  <c r="AG1424" i="7"/>
  <c r="AG1432" i="7"/>
  <c r="AG1440" i="7"/>
  <c r="AG1448" i="7"/>
  <c r="AG1456" i="7"/>
  <c r="AG1464" i="7"/>
  <c r="AG1472" i="7"/>
  <c r="AG1480" i="7"/>
  <c r="AG1488" i="7"/>
  <c r="AG1496" i="7"/>
  <c r="AG1504" i="7"/>
  <c r="AG1512" i="7"/>
  <c r="AG1520" i="7"/>
  <c r="AG1528" i="7"/>
  <c r="AG1536" i="7"/>
  <c r="AG1544" i="7"/>
  <c r="AG1552" i="7"/>
  <c r="AG1560" i="7"/>
  <c r="AG1568" i="7"/>
  <c r="AG1576" i="7"/>
  <c r="AG1584" i="7"/>
  <c r="AG1592" i="7"/>
  <c r="AG1600" i="7"/>
  <c r="AG1608" i="7"/>
  <c r="AG1616" i="7"/>
  <c r="AG1624" i="7"/>
  <c r="AG1632" i="7"/>
  <c r="AG1640" i="7"/>
  <c r="AG1648" i="7"/>
  <c r="AG1656" i="7"/>
  <c r="AG1664" i="7"/>
  <c r="AG1672" i="7"/>
  <c r="AG1680" i="7"/>
  <c r="AG1688" i="7"/>
  <c r="AG1696" i="7"/>
  <c r="AG1704" i="7"/>
  <c r="AG1712" i="7"/>
  <c r="AG1720" i="7"/>
  <c r="AG1728" i="7"/>
  <c r="AG1736" i="7"/>
  <c r="AG1744" i="7"/>
  <c r="AG1752" i="7"/>
  <c r="AG1760" i="7"/>
  <c r="AG1768" i="7"/>
  <c r="AG1776" i="7"/>
  <c r="AG1784" i="7"/>
  <c r="AG1792" i="7"/>
  <c r="AG1800" i="7"/>
  <c r="AG1808" i="7"/>
  <c r="AG1816" i="7"/>
  <c r="AG1824" i="7"/>
  <c r="AG1832" i="7"/>
  <c r="AG1840" i="7"/>
  <c r="AG1848" i="7"/>
  <c r="AG1856" i="7"/>
  <c r="AG1864" i="7"/>
  <c r="AG1872" i="7"/>
  <c r="AG1880" i="7"/>
  <c r="AG1888" i="7"/>
  <c r="AG1896" i="7"/>
  <c r="AG1904" i="7"/>
  <c r="AG1912" i="7"/>
  <c r="AG1920" i="7"/>
  <c r="AG1928" i="7"/>
  <c r="AG1936" i="7"/>
  <c r="AG1944" i="7"/>
  <c r="AG1952" i="7"/>
  <c r="AG1960" i="7"/>
  <c r="AG1968" i="7"/>
  <c r="AG1976" i="7"/>
  <c r="AG1984" i="7"/>
  <c r="AG1992" i="7"/>
  <c r="AG2000" i="7"/>
  <c r="AG2008" i="7"/>
  <c r="AG2016" i="7"/>
  <c r="AG2024" i="7"/>
  <c r="AG2032" i="7"/>
  <c r="AG2040" i="7"/>
  <c r="AG2048" i="7"/>
  <c r="AG2056" i="7"/>
  <c r="AG2064" i="7"/>
  <c r="AG2072" i="7"/>
  <c r="AG2080" i="7"/>
  <c r="AG2088" i="7"/>
  <c r="AG2096" i="7"/>
  <c r="AG2104" i="7"/>
  <c r="AG2112" i="7"/>
  <c r="AG2120" i="7"/>
  <c r="AG2128" i="7"/>
  <c r="AG2136" i="7"/>
  <c r="AG2144" i="7"/>
  <c r="AG2152" i="7"/>
  <c r="AG2160" i="7"/>
  <c r="AG2168" i="7"/>
  <c r="AG2176" i="7"/>
  <c r="AG2184" i="7"/>
  <c r="AG2192" i="7"/>
  <c r="AG2200" i="7"/>
  <c r="AG2208" i="7"/>
  <c r="AG2216" i="7"/>
  <c r="AG2224" i="7"/>
  <c r="AG2232" i="7"/>
  <c r="AG2240" i="7"/>
  <c r="AG2248" i="7"/>
  <c r="AG2256" i="7"/>
  <c r="AG2264" i="7"/>
  <c r="AG2272" i="7"/>
  <c r="AG2280" i="7"/>
  <c r="AG2288" i="7"/>
  <c r="AG2296" i="7"/>
  <c r="AG2304" i="7"/>
  <c r="AG2312" i="7"/>
  <c r="AG2320" i="7"/>
  <c r="AG2328" i="7"/>
  <c r="AG2336" i="7"/>
  <c r="AG2344" i="7"/>
  <c r="AG2352" i="7"/>
  <c r="AG2360" i="7"/>
  <c r="AG2368" i="7"/>
  <c r="AG2376" i="7"/>
  <c r="AG2384" i="7"/>
  <c r="AG2392" i="7"/>
  <c r="AG2400" i="7"/>
  <c r="AG2408" i="7"/>
  <c r="AG2416" i="7"/>
  <c r="AG2424" i="7"/>
  <c r="AG2432" i="7"/>
  <c r="AG2440" i="7"/>
  <c r="AG2448" i="7"/>
  <c r="AG2456" i="7"/>
  <c r="AG2464" i="7"/>
  <c r="AG2472" i="7"/>
  <c r="AG2480" i="7"/>
  <c r="AG2488" i="7"/>
  <c r="AG2496" i="7"/>
  <c r="AG2504" i="7"/>
  <c r="AG2512" i="7"/>
  <c r="AG2520" i="7"/>
  <c r="AG2528" i="7"/>
  <c r="AG2536" i="7"/>
  <c r="AG2544" i="7"/>
  <c r="AG2552" i="7"/>
  <c r="AG2560" i="7"/>
  <c r="AG2568" i="7"/>
  <c r="AG2576" i="7"/>
  <c r="AG2584" i="7"/>
  <c r="AG2592" i="7"/>
  <c r="AG2600" i="7"/>
  <c r="AG2608" i="7"/>
  <c r="AG2616" i="7"/>
  <c r="AG2624" i="7"/>
  <c r="AG2632" i="7"/>
  <c r="AG2640" i="7"/>
  <c r="AG2648" i="7"/>
  <c r="AG2656" i="7"/>
  <c r="AG2664" i="7"/>
  <c r="AG2672" i="7"/>
  <c r="AG2680" i="7"/>
  <c r="AG2688" i="7"/>
  <c r="AG2696" i="7"/>
  <c r="AG2704" i="7"/>
  <c r="AG2712" i="7"/>
  <c r="AG2720" i="7"/>
  <c r="AG2728" i="7"/>
  <c r="AG2736" i="7"/>
  <c r="AG2744" i="7"/>
  <c r="AG2752" i="7"/>
  <c r="AG2760" i="7"/>
  <c r="AG2768" i="7"/>
  <c r="AG2776" i="7"/>
  <c r="AG2784" i="7"/>
  <c r="AG2792" i="7"/>
  <c r="AG2800" i="7"/>
  <c r="AG2808" i="7"/>
  <c r="AG2816" i="7"/>
  <c r="AG2824" i="7"/>
  <c r="AG2832" i="7"/>
  <c r="AG2840" i="7"/>
  <c r="AG2848" i="7"/>
  <c r="AG2856" i="7"/>
  <c r="AG2864" i="7"/>
  <c r="AG2872" i="7"/>
  <c r="AG2880" i="7"/>
  <c r="AG2888" i="7"/>
  <c r="AG2896" i="7"/>
  <c r="AG2904" i="7"/>
  <c r="AG2912" i="7"/>
  <c r="AG2920" i="7"/>
  <c r="AG2928" i="7"/>
  <c r="AG2936" i="7"/>
  <c r="AG2944" i="7"/>
  <c r="AG2952" i="7"/>
  <c r="AG2960" i="7"/>
  <c r="AG2968" i="7"/>
  <c r="AG2976" i="7"/>
  <c r="AG2984" i="7"/>
  <c r="AG2992" i="7"/>
  <c r="AG3000" i="7"/>
  <c r="AG3008" i="7"/>
  <c r="AG3016" i="7"/>
  <c r="AG95" i="7"/>
  <c r="AG103" i="7"/>
  <c r="AG111" i="7"/>
  <c r="AG119" i="7"/>
  <c r="AG127" i="7"/>
  <c r="AG135" i="7"/>
  <c r="AG143" i="7"/>
  <c r="AG151" i="7"/>
  <c r="AG159" i="7"/>
  <c r="AG167" i="7"/>
  <c r="AG175" i="7"/>
  <c r="AG183" i="7"/>
  <c r="AG191" i="7"/>
  <c r="AG199" i="7"/>
  <c r="AG207" i="7"/>
  <c r="AG215" i="7"/>
  <c r="AG223" i="7"/>
  <c r="AG231" i="7"/>
  <c r="AG239" i="7"/>
  <c r="AG247" i="7"/>
  <c r="AG255" i="7"/>
  <c r="AG263" i="7"/>
  <c r="AG271" i="7"/>
  <c r="AG279" i="7"/>
  <c r="AG287" i="7"/>
  <c r="AG295" i="7"/>
  <c r="AG303" i="7"/>
  <c r="AG311" i="7"/>
  <c r="AG319" i="7"/>
  <c r="AG327" i="7"/>
  <c r="AG335" i="7"/>
  <c r="AG343" i="7"/>
  <c r="AG351" i="7"/>
  <c r="AG359" i="7"/>
  <c r="AG367" i="7"/>
  <c r="AG375" i="7"/>
  <c r="AG383" i="7"/>
  <c r="AG391" i="7"/>
  <c r="AG399" i="7"/>
  <c r="AG407" i="7"/>
  <c r="AG415" i="7"/>
  <c r="AG423" i="7"/>
  <c r="AG431" i="7"/>
  <c r="AG439" i="7"/>
  <c r="AG447" i="7"/>
  <c r="AG455" i="7"/>
  <c r="AG463" i="7"/>
  <c r="AG471" i="7"/>
  <c r="AG479" i="7"/>
  <c r="AG487" i="7"/>
  <c r="AG495" i="7"/>
  <c r="AG503" i="7"/>
  <c r="AG511" i="7"/>
  <c r="AG519" i="7"/>
  <c r="AG527" i="7"/>
  <c r="AG535" i="7"/>
  <c r="AG543" i="7"/>
  <c r="AG551" i="7"/>
  <c r="AG559" i="7"/>
  <c r="AG567" i="7"/>
  <c r="AG575" i="7"/>
  <c r="AG583" i="7"/>
  <c r="AG591" i="7"/>
  <c r="AG599" i="7"/>
  <c r="AG607" i="7"/>
  <c r="AG615" i="7"/>
  <c r="AG623" i="7"/>
  <c r="AG631" i="7"/>
  <c r="AG639" i="7"/>
  <c r="AG647" i="7"/>
  <c r="AG655" i="7"/>
  <c r="AG663" i="7"/>
  <c r="AG671" i="7"/>
  <c r="AG679" i="7"/>
  <c r="AG687" i="7"/>
  <c r="AG695" i="7"/>
  <c r="AG703" i="7"/>
  <c r="AG711" i="7"/>
  <c r="AG719" i="7"/>
  <c r="AG727" i="7"/>
  <c r="AG735" i="7"/>
  <c r="AG743" i="7"/>
  <c r="AG751" i="7"/>
  <c r="AG759" i="7"/>
  <c r="AG767" i="7"/>
  <c r="AG775" i="7"/>
  <c r="AG783" i="7"/>
  <c r="AG791" i="7"/>
  <c r="AG799" i="7"/>
  <c r="AG807" i="7"/>
  <c r="AG815" i="7"/>
  <c r="AG823" i="7"/>
  <c r="AG831" i="7"/>
  <c r="AG839" i="7"/>
  <c r="AG847" i="7"/>
  <c r="AG855" i="7"/>
  <c r="AG863" i="7"/>
  <c r="AG871" i="7"/>
  <c r="AG879" i="7"/>
  <c r="AG887" i="7"/>
  <c r="AG895" i="7"/>
  <c r="AG903" i="7"/>
  <c r="AG25" i="7"/>
  <c r="AG33" i="7"/>
  <c r="AG41" i="7"/>
  <c r="AG49" i="7"/>
  <c r="AG57" i="7"/>
  <c r="AG65" i="7"/>
  <c r="AG73" i="7"/>
  <c r="AG81" i="7"/>
  <c r="AG89" i="7"/>
  <c r="AG97" i="7"/>
  <c r="AG105" i="7"/>
  <c r="AG113" i="7"/>
  <c r="AG121" i="7"/>
  <c r="AG129" i="7"/>
  <c r="AG137" i="7"/>
  <c r="AG145" i="7"/>
  <c r="AG153" i="7"/>
  <c r="AG161" i="7"/>
  <c r="AG169" i="7"/>
  <c r="AG177" i="7"/>
  <c r="AG185" i="7"/>
  <c r="AG193" i="7"/>
  <c r="AG201" i="7"/>
  <c r="AG209" i="7"/>
  <c r="AG217" i="7"/>
  <c r="AG225" i="7"/>
  <c r="AG233" i="7"/>
  <c r="AG241" i="7"/>
  <c r="AG249" i="7"/>
  <c r="AG257" i="7"/>
  <c r="AG265" i="7"/>
  <c r="AG273" i="7"/>
  <c r="AG281" i="7"/>
  <c r="AG289" i="7"/>
  <c r="AG297" i="7"/>
  <c r="AG305" i="7"/>
  <c r="AG313" i="7"/>
  <c r="AG321" i="7"/>
  <c r="AG329" i="7"/>
  <c r="AG337" i="7"/>
  <c r="AG345" i="7"/>
  <c r="AG353" i="7"/>
  <c r="AG361" i="7"/>
  <c r="AG369" i="7"/>
  <c r="AG377" i="7"/>
  <c r="AG385" i="7"/>
  <c r="AG393" i="7"/>
  <c r="AG401" i="7"/>
  <c r="AG409" i="7"/>
  <c r="AG417" i="7"/>
  <c r="AG425" i="7"/>
  <c r="AG433" i="7"/>
  <c r="AG441" i="7"/>
  <c r="AG449" i="7"/>
  <c r="AG457" i="7"/>
  <c r="AG465" i="7"/>
  <c r="AG473" i="7"/>
  <c r="AG481" i="7"/>
  <c r="AG489" i="7"/>
  <c r="AG497" i="7"/>
  <c r="AG505" i="7"/>
  <c r="AG513" i="7"/>
  <c r="AG521" i="7"/>
  <c r="AG529" i="7"/>
  <c r="AG537" i="7"/>
  <c r="AG545" i="7"/>
  <c r="AG553" i="7"/>
  <c r="AG561" i="7"/>
  <c r="AG569" i="7"/>
  <c r="AG577" i="7"/>
  <c r="AG585" i="7"/>
  <c r="AG593" i="7"/>
  <c r="AG601" i="7"/>
  <c r="AG609" i="7"/>
  <c r="AG617" i="7"/>
  <c r="AG625" i="7"/>
  <c r="AG633" i="7"/>
  <c r="AG641" i="7"/>
  <c r="AG649" i="7"/>
  <c r="AG657" i="7"/>
  <c r="AG665" i="7"/>
  <c r="AG673" i="7"/>
  <c r="AG681" i="7"/>
  <c r="AG689" i="7"/>
  <c r="AG697" i="7"/>
  <c r="AG705" i="7"/>
  <c r="AG713" i="7"/>
  <c r="AG721" i="7"/>
  <c r="AG729" i="7"/>
  <c r="AG737" i="7"/>
  <c r="AG745" i="7"/>
  <c r="AG753" i="7"/>
  <c r="AG761" i="7"/>
  <c r="AG769" i="7"/>
  <c r="AG777" i="7"/>
  <c r="AG785" i="7"/>
  <c r="AG793" i="7"/>
  <c r="AG801" i="7"/>
  <c r="AG809" i="7"/>
  <c r="AG817" i="7"/>
  <c r="AG825" i="7"/>
  <c r="AG833" i="7"/>
  <c r="AG841" i="7"/>
  <c r="AG849" i="7"/>
  <c r="AG857" i="7"/>
  <c r="AG865" i="7"/>
  <c r="AG873" i="7"/>
  <c r="AG881" i="7"/>
  <c r="AG889" i="7"/>
  <c r="AG897" i="7"/>
  <c r="AG26" i="7"/>
  <c r="AG42" i="7"/>
  <c r="AG50" i="7"/>
  <c r="AG58" i="7"/>
  <c r="AG66" i="7"/>
  <c r="AG74" i="7"/>
  <c r="AG82" i="7"/>
  <c r="AG90" i="7"/>
  <c r="AG98" i="7"/>
  <c r="AG106" i="7"/>
  <c r="AG114" i="7"/>
  <c r="AG122" i="7"/>
  <c r="AG130" i="7"/>
  <c r="AG138" i="7"/>
  <c r="AG146" i="7"/>
  <c r="AG154" i="7"/>
  <c r="AG162" i="7"/>
  <c r="AG170" i="7"/>
  <c r="AG178" i="7"/>
  <c r="AG186" i="7"/>
  <c r="AG194" i="7"/>
  <c r="AG202" i="7"/>
  <c r="AG210" i="7"/>
  <c r="AG218" i="7"/>
  <c r="AG226" i="7"/>
  <c r="AG234" i="7"/>
  <c r="AG242" i="7"/>
  <c r="AG250" i="7"/>
  <c r="AG258" i="7"/>
  <c r="AG266" i="7"/>
  <c r="AG274" i="7"/>
  <c r="AG282" i="7"/>
  <c r="AG290" i="7"/>
  <c r="AG298" i="7"/>
  <c r="AG306" i="7"/>
  <c r="AG314" i="7"/>
  <c r="AG322" i="7"/>
  <c r="AG330" i="7"/>
  <c r="AG338" i="7"/>
  <c r="AG346" i="7"/>
  <c r="AG354" i="7"/>
  <c r="AG362" i="7"/>
  <c r="AG370" i="7"/>
  <c r="AG378" i="7"/>
  <c r="AG386" i="7"/>
  <c r="AG394" i="7"/>
  <c r="AG402" i="7"/>
  <c r="AG410" i="7"/>
  <c r="AG418" i="7"/>
  <c r="AG426" i="7"/>
  <c r="AG434" i="7"/>
  <c r="AG442" i="7"/>
  <c r="AG450" i="7"/>
  <c r="AG458" i="7"/>
  <c r="AG466" i="7"/>
  <c r="AG474" i="7"/>
  <c r="AG482" i="7"/>
  <c r="AG490" i="7"/>
  <c r="AG498" i="7"/>
  <c r="AG506" i="7"/>
  <c r="AG514" i="7"/>
  <c r="AG522" i="7"/>
  <c r="AG530" i="7"/>
  <c r="AG538" i="7"/>
  <c r="AG546" i="7"/>
  <c r="AG554" i="7"/>
  <c r="AG562" i="7"/>
  <c r="AG570" i="7"/>
  <c r="AG578" i="7"/>
  <c r="AG586" i="7"/>
  <c r="AG594" i="7"/>
  <c r="AG602" i="7"/>
  <c r="AG610" i="7"/>
  <c r="AG618" i="7"/>
  <c r="AG626" i="7"/>
  <c r="AG634" i="7"/>
  <c r="AG642" i="7"/>
  <c r="AG650" i="7"/>
  <c r="AG658" i="7"/>
  <c r="AG666" i="7"/>
  <c r="AG674" i="7"/>
  <c r="AG682" i="7"/>
  <c r="AG690" i="7"/>
  <c r="AG698" i="7"/>
  <c r="AG706" i="7"/>
  <c r="AG714" i="7"/>
  <c r="AG722" i="7"/>
  <c r="AG730" i="7"/>
  <c r="AG738" i="7"/>
  <c r="AG746" i="7"/>
  <c r="AG754" i="7"/>
  <c r="AG762" i="7"/>
  <c r="AG770" i="7"/>
  <c r="AG778" i="7"/>
  <c r="AG786" i="7"/>
  <c r="AG794" i="7"/>
  <c r="AG802" i="7"/>
  <c r="AG810" i="7"/>
  <c r="AG818" i="7"/>
  <c r="AG826" i="7"/>
  <c r="AG834" i="7"/>
  <c r="AG842" i="7"/>
  <c r="AG850" i="7"/>
  <c r="AG858" i="7"/>
  <c r="AG866" i="7"/>
  <c r="AG874" i="7"/>
  <c r="AG882" i="7"/>
  <c r="AG890" i="7"/>
  <c r="AG898" i="7"/>
  <c r="AG27" i="7"/>
  <c r="AG35" i="7"/>
  <c r="AG43" i="7"/>
  <c r="AG51" i="7"/>
  <c r="AG59" i="7"/>
  <c r="AG67" i="7"/>
  <c r="AG75" i="7"/>
  <c r="AG83" i="7"/>
  <c r="AG91" i="7"/>
  <c r="AG99" i="7"/>
  <c r="AG107" i="7"/>
  <c r="AG115" i="7"/>
  <c r="AG123" i="7"/>
  <c r="AG131" i="7"/>
  <c r="AG139" i="7"/>
  <c r="AG147" i="7"/>
  <c r="AG155" i="7"/>
  <c r="AG163" i="7"/>
  <c r="AG171" i="7"/>
  <c r="AG179" i="7"/>
  <c r="AG187" i="7"/>
  <c r="AG195" i="7"/>
  <c r="AG203" i="7"/>
  <c r="AG211" i="7"/>
  <c r="AG219" i="7"/>
  <c r="AG227" i="7"/>
  <c r="AG235" i="7"/>
  <c r="AG243" i="7"/>
  <c r="AG251" i="7"/>
  <c r="AG259" i="7"/>
  <c r="AG267" i="7"/>
  <c r="AG275" i="7"/>
  <c r="AG283" i="7"/>
  <c r="AG291" i="7"/>
  <c r="AG299" i="7"/>
  <c r="AG307" i="7"/>
  <c r="AG315" i="7"/>
  <c r="AG323" i="7"/>
  <c r="AG331" i="7"/>
  <c r="AG339" i="7"/>
  <c r="AG347" i="7"/>
  <c r="AG355" i="7"/>
  <c r="AG363" i="7"/>
  <c r="AG371" i="7"/>
  <c r="AG379" i="7"/>
  <c r="AG387" i="7"/>
  <c r="AG395" i="7"/>
  <c r="AG403" i="7"/>
  <c r="AG411" i="7"/>
  <c r="AG419" i="7"/>
  <c r="AG427" i="7"/>
  <c r="AG435" i="7"/>
  <c r="AG443" i="7"/>
  <c r="AG451" i="7"/>
  <c r="AG459" i="7"/>
  <c r="AG467" i="7"/>
  <c r="AG475" i="7"/>
  <c r="AG483" i="7"/>
  <c r="AG491" i="7"/>
  <c r="AG499" i="7"/>
  <c r="AG507" i="7"/>
  <c r="AG515" i="7"/>
  <c r="AG523" i="7"/>
  <c r="AG531" i="7"/>
  <c r="AG539" i="7"/>
  <c r="AG547" i="7"/>
  <c r="AG555" i="7"/>
  <c r="AG563" i="7"/>
  <c r="AG571" i="7"/>
  <c r="AG579" i="7"/>
  <c r="AG587" i="7"/>
  <c r="AG595" i="7"/>
  <c r="AG603" i="7"/>
  <c r="AG611" i="7"/>
  <c r="AG619" i="7"/>
  <c r="AG627" i="7"/>
  <c r="AG635" i="7"/>
  <c r="AG643" i="7"/>
  <c r="AG651" i="7"/>
  <c r="AG659" i="7"/>
  <c r="AG667" i="7"/>
  <c r="AG675" i="7"/>
  <c r="AG683" i="7"/>
  <c r="AG691" i="7"/>
  <c r="AG699" i="7"/>
  <c r="AG707" i="7"/>
  <c r="AG715" i="7"/>
  <c r="AG723" i="7"/>
  <c r="AG731" i="7"/>
  <c r="AG739" i="7"/>
  <c r="AG747" i="7"/>
  <c r="AG755" i="7"/>
  <c r="AG763" i="7"/>
  <c r="AG771" i="7"/>
  <c r="AG779" i="7"/>
  <c r="AG787" i="7"/>
  <c r="AG795" i="7"/>
  <c r="AG803" i="7"/>
  <c r="AG811" i="7"/>
  <c r="AG819" i="7"/>
  <c r="AG827" i="7"/>
  <c r="AG835" i="7"/>
  <c r="AG843" i="7"/>
  <c r="AG851" i="7"/>
  <c r="AG859" i="7"/>
  <c r="AG867" i="7"/>
  <c r="AG875" i="7"/>
  <c r="AG883" i="7"/>
  <c r="AG891" i="7"/>
  <c r="AG899" i="7"/>
  <c r="AG28" i="7"/>
  <c r="AG36" i="7"/>
  <c r="AG44" i="7"/>
  <c r="AG52" i="7"/>
  <c r="AG60" i="7"/>
  <c r="AG68" i="7"/>
  <c r="AG76" i="7"/>
  <c r="AG84" i="7"/>
  <c r="AG92" i="7"/>
  <c r="AG100" i="7"/>
  <c r="AG108" i="7"/>
  <c r="AG116" i="7"/>
  <c r="AG124" i="7"/>
  <c r="AG132" i="7"/>
  <c r="AG140" i="7"/>
  <c r="AG148" i="7"/>
  <c r="AG156" i="7"/>
  <c r="AG164" i="7"/>
  <c r="AG172" i="7"/>
  <c r="AG180" i="7"/>
  <c r="AG188" i="7"/>
  <c r="AG196" i="7"/>
  <c r="AG204" i="7"/>
  <c r="AG212" i="7"/>
  <c r="AG220" i="7"/>
  <c r="AG228" i="7"/>
  <c r="AG236" i="7"/>
  <c r="AG244" i="7"/>
  <c r="AG252" i="7"/>
  <c r="AG260" i="7"/>
  <c r="AG268" i="7"/>
  <c r="AG276" i="7"/>
  <c r="AG284" i="7"/>
  <c r="AG292" i="7"/>
  <c r="AG300" i="7"/>
  <c r="AG308" i="7"/>
  <c r="AG316" i="7"/>
  <c r="AG324" i="7"/>
  <c r="AG332" i="7"/>
  <c r="AG340" i="7"/>
  <c r="AG348" i="7"/>
  <c r="AG356" i="7"/>
  <c r="AG364" i="7"/>
  <c r="AG372" i="7"/>
  <c r="AG380" i="7"/>
  <c r="AG388" i="7"/>
  <c r="AG396" i="7"/>
  <c r="AG404" i="7"/>
  <c r="AG412" i="7"/>
  <c r="AG420" i="7"/>
  <c r="AG428" i="7"/>
  <c r="AG436" i="7"/>
  <c r="AG444" i="7"/>
  <c r="AG452" i="7"/>
  <c r="AG460" i="7"/>
  <c r="AG468" i="7"/>
  <c r="AG476" i="7"/>
  <c r="AG484" i="7"/>
  <c r="AG492" i="7"/>
  <c r="AG500" i="7"/>
  <c r="AG508" i="7"/>
  <c r="AG516" i="7"/>
  <c r="AG524" i="7"/>
  <c r="AG532" i="7"/>
  <c r="AG540" i="7"/>
  <c r="AG548" i="7"/>
  <c r="AG556" i="7"/>
  <c r="AG564" i="7"/>
  <c r="AG572" i="7"/>
  <c r="AG580" i="7"/>
  <c r="AG588" i="7"/>
  <c r="AG596" i="7"/>
  <c r="AG604" i="7"/>
  <c r="AG612" i="7"/>
  <c r="AG620" i="7"/>
  <c r="AG628" i="7"/>
  <c r="AG636" i="7"/>
  <c r="AG644" i="7"/>
  <c r="AG652" i="7"/>
  <c r="AG660" i="7"/>
  <c r="AG668" i="7"/>
  <c r="AG676" i="7"/>
  <c r="AG684" i="7"/>
  <c r="AG692" i="7"/>
  <c r="AG700" i="7"/>
  <c r="AG708" i="7"/>
  <c r="AG716" i="7"/>
  <c r="AG724" i="7"/>
  <c r="AG732" i="7"/>
  <c r="AG740" i="7"/>
  <c r="AG748" i="7"/>
  <c r="AG756" i="7"/>
  <c r="AG764" i="7"/>
  <c r="AG772" i="7"/>
  <c r="AG780" i="7"/>
  <c r="AG788" i="7"/>
  <c r="AG796" i="7"/>
  <c r="AG804" i="7"/>
  <c r="AG812" i="7"/>
  <c r="AG820" i="7"/>
  <c r="AG828" i="7"/>
  <c r="AG836" i="7"/>
  <c r="AG844" i="7"/>
  <c r="AG852" i="7"/>
  <c r="AG860" i="7"/>
  <c r="AG868" i="7"/>
  <c r="AG876" i="7"/>
  <c r="AG884" i="7"/>
  <c r="AG892" i="7"/>
  <c r="AG900" i="7"/>
  <c r="AG29" i="7"/>
  <c r="AG37" i="7"/>
  <c r="AG45" i="7"/>
  <c r="AG53" i="7"/>
  <c r="AG61" i="7"/>
  <c r="AG69" i="7"/>
  <c r="AG77" i="7"/>
  <c r="AG85" i="7"/>
  <c r="AG93" i="7"/>
  <c r="AG101" i="7"/>
  <c r="AG109" i="7"/>
  <c r="AG117" i="7"/>
  <c r="AG125" i="7"/>
  <c r="AG133" i="7"/>
  <c r="AG141" i="7"/>
  <c r="AG149" i="7"/>
  <c r="AG157" i="7"/>
  <c r="AG165" i="7"/>
  <c r="AG173" i="7"/>
  <c r="AG181" i="7"/>
  <c r="AG189" i="7"/>
  <c r="AG197" i="7"/>
  <c r="AG205" i="7"/>
  <c r="AG213" i="7"/>
  <c r="AG221" i="7"/>
  <c r="AG229" i="7"/>
  <c r="AG237" i="7"/>
  <c r="AG245" i="7"/>
  <c r="AG253" i="7"/>
  <c r="AG261" i="7"/>
  <c r="AG269" i="7"/>
  <c r="AG277" i="7"/>
  <c r="AG285" i="7"/>
  <c r="AG293" i="7"/>
  <c r="AG301" i="7"/>
  <c r="AG309" i="7"/>
  <c r="AG317" i="7"/>
  <c r="AG325" i="7"/>
  <c r="AG333" i="7"/>
  <c r="AG341" i="7"/>
  <c r="AG349" i="7"/>
  <c r="AG357" i="7"/>
  <c r="AG365" i="7"/>
  <c r="AG373" i="7"/>
  <c r="AG381" i="7"/>
  <c r="AG389" i="7"/>
  <c r="AG397" i="7"/>
  <c r="AG405" i="7"/>
  <c r="AG413" i="7"/>
  <c r="AG421" i="7"/>
  <c r="AG429" i="7"/>
  <c r="AG437" i="7"/>
  <c r="AG445" i="7"/>
  <c r="AG453" i="7"/>
  <c r="AG461" i="7"/>
  <c r="AG469" i="7"/>
  <c r="AG477" i="7"/>
  <c r="AG485" i="7"/>
  <c r="AG493" i="7"/>
  <c r="AG501" i="7"/>
  <c r="AG509" i="7"/>
  <c r="AG517" i="7"/>
  <c r="AG525" i="7"/>
  <c r="AG533" i="7"/>
  <c r="AG541" i="7"/>
  <c r="AG549" i="7"/>
  <c r="AG557" i="7"/>
  <c r="AG565" i="7"/>
  <c r="AG573" i="7"/>
  <c r="AG581" i="7"/>
  <c r="AG589" i="7"/>
  <c r="AG597" i="7"/>
  <c r="AG605" i="7"/>
  <c r="AG613" i="7"/>
  <c r="AG621" i="7"/>
  <c r="AG629" i="7"/>
  <c r="AG637" i="7"/>
  <c r="AG645" i="7"/>
  <c r="AG653" i="7"/>
  <c r="AG661" i="7"/>
  <c r="AG669" i="7"/>
  <c r="AG677" i="7"/>
  <c r="AG685" i="7"/>
  <c r="AG693" i="7"/>
  <c r="AG701" i="7"/>
  <c r="AG709" i="7"/>
  <c r="AG717" i="7"/>
  <c r="AG725" i="7"/>
  <c r="AG733" i="7"/>
  <c r="AG741" i="7"/>
  <c r="AG749" i="7"/>
  <c r="AG757" i="7"/>
  <c r="AG765" i="7"/>
  <c r="AG773" i="7"/>
  <c r="AG781" i="7"/>
  <c r="AG789" i="7"/>
  <c r="AG797" i="7"/>
  <c r="AG805" i="7"/>
  <c r="AG813" i="7"/>
  <c r="AG821" i="7"/>
  <c r="AG829" i="7"/>
  <c r="AG837" i="7"/>
  <c r="AG845" i="7"/>
  <c r="AG853" i="7"/>
  <c r="AG861" i="7"/>
  <c r="AG869" i="7"/>
  <c r="AG877" i="7"/>
  <c r="AG885" i="7"/>
  <c r="AG893" i="7"/>
  <c r="AG901" i="7"/>
  <c r="AG30" i="7"/>
  <c r="AG38" i="7"/>
  <c r="AG46" i="7"/>
  <c r="AG54" i="7"/>
  <c r="AG62" i="7"/>
  <c r="AG70" i="7"/>
  <c r="AG78" i="7"/>
  <c r="AG86" i="7"/>
  <c r="AG94" i="7"/>
  <c r="AG102" i="7"/>
  <c r="AG110" i="7"/>
  <c r="AG118" i="7"/>
  <c r="AG126" i="7"/>
  <c r="AG134" i="7"/>
  <c r="AG142" i="7"/>
  <c r="AG150" i="7"/>
  <c r="AG158" i="7"/>
  <c r="AG166" i="7"/>
  <c r="AG174" i="7"/>
  <c r="AG182" i="7"/>
  <c r="AG190" i="7"/>
  <c r="AG198" i="7"/>
  <c r="AG206" i="7"/>
  <c r="AG214" i="7"/>
  <c r="AG222" i="7"/>
  <c r="AG230" i="7"/>
  <c r="AG238" i="7"/>
  <c r="AG246" i="7"/>
  <c r="AG254" i="7"/>
  <c r="AG262" i="7"/>
  <c r="AG270" i="7"/>
  <c r="AG278" i="7"/>
  <c r="AG286" i="7"/>
  <c r="AG294" i="7"/>
  <c r="AG302" i="7"/>
  <c r="AG310" i="7"/>
  <c r="AG318" i="7"/>
  <c r="AG326" i="7"/>
  <c r="AG334" i="7"/>
  <c r="AG342" i="7"/>
  <c r="AG350" i="7"/>
  <c r="AG358" i="7"/>
  <c r="AG366" i="7"/>
  <c r="AG374" i="7"/>
  <c r="AG382" i="7"/>
  <c r="AG390" i="7"/>
  <c r="AG398" i="7"/>
  <c r="AG406" i="7"/>
  <c r="AG414" i="7"/>
  <c r="AG422" i="7"/>
  <c r="AG430" i="7"/>
  <c r="AG438" i="7"/>
  <c r="AG446" i="7"/>
  <c r="AG454" i="7"/>
  <c r="AG462" i="7"/>
  <c r="AG470" i="7"/>
  <c r="AG478" i="7"/>
  <c r="AG486" i="7"/>
  <c r="AG494" i="7"/>
  <c r="AG502" i="7"/>
  <c r="AG510" i="7"/>
  <c r="AG518" i="7"/>
  <c r="AG526" i="7"/>
  <c r="AG534" i="7"/>
  <c r="AG542" i="7"/>
  <c r="AG550" i="7"/>
  <c r="AG558" i="7"/>
  <c r="AG566" i="7"/>
  <c r="AG574" i="7"/>
  <c r="AG582" i="7"/>
  <c r="AG590" i="7"/>
  <c r="AG598" i="7"/>
  <c r="AG606" i="7"/>
  <c r="AG614" i="7"/>
  <c r="AG622" i="7"/>
  <c r="AG630" i="7"/>
  <c r="AG638" i="7"/>
  <c r="AG646" i="7"/>
  <c r="AG654" i="7"/>
  <c r="AG662" i="7"/>
  <c r="AG670" i="7"/>
  <c r="AG678" i="7"/>
  <c r="AG686" i="7"/>
  <c r="AG694" i="7"/>
  <c r="AG702" i="7"/>
  <c r="AG710" i="7"/>
  <c r="AG718" i="7"/>
  <c r="AG726" i="7"/>
  <c r="AG734" i="7"/>
  <c r="AG742" i="7"/>
  <c r="AG750" i="7"/>
  <c r="AG758" i="7"/>
  <c r="AG766" i="7"/>
  <c r="AG774" i="7"/>
  <c r="AG782" i="7"/>
  <c r="AG790" i="7"/>
  <c r="AG798" i="7"/>
  <c r="AG806" i="7"/>
  <c r="AG814" i="7"/>
  <c r="AG822" i="7"/>
  <c r="AG830" i="7"/>
  <c r="AG838" i="7"/>
  <c r="AG846" i="7"/>
  <c r="AG854" i="7"/>
  <c r="AG862" i="7"/>
  <c r="AG870" i="7"/>
  <c r="AG878" i="7"/>
  <c r="AG886" i="7"/>
  <c r="AG894" i="7"/>
  <c r="AG902" i="7"/>
  <c r="AG911" i="7"/>
  <c r="AG919" i="7"/>
  <c r="AG927" i="7"/>
  <c r="AG935" i="7"/>
  <c r="AG943" i="7"/>
  <c r="AG951" i="7"/>
  <c r="AG959" i="7"/>
  <c r="AG967" i="7"/>
  <c r="AG975" i="7"/>
  <c r="AG983" i="7"/>
  <c r="AG991" i="7"/>
  <c r="AG999" i="7"/>
  <c r="AG1007" i="7"/>
  <c r="AG1015" i="7"/>
  <c r="AG1023" i="7"/>
  <c r="AG1031" i="7"/>
  <c r="AG1039" i="7"/>
  <c r="AG1047" i="7"/>
  <c r="AG1055" i="7"/>
  <c r="AG1063" i="7"/>
  <c r="AG1071" i="7"/>
  <c r="AG1079" i="7"/>
  <c r="AG1087" i="7"/>
  <c r="AG1095" i="7"/>
  <c r="AG1103" i="7"/>
  <c r="AG1111" i="7"/>
  <c r="AG1119" i="7"/>
  <c r="AG1127" i="7"/>
  <c r="AG1135" i="7"/>
  <c r="AG1143" i="7"/>
  <c r="AG1151" i="7"/>
  <c r="AG1159" i="7"/>
  <c r="AG1167" i="7"/>
  <c r="AG1175" i="7"/>
  <c r="AG1183" i="7"/>
  <c r="AG1191" i="7"/>
  <c r="AG1199" i="7"/>
  <c r="AG1207" i="7"/>
  <c r="AG1215" i="7"/>
  <c r="AG1223" i="7"/>
  <c r="AG1231" i="7"/>
  <c r="AG1239" i="7"/>
  <c r="AG1247" i="7"/>
  <c r="AG1255" i="7"/>
  <c r="AG1263" i="7"/>
  <c r="AG1271" i="7"/>
  <c r="AG1279" i="7"/>
  <c r="AG1287" i="7"/>
  <c r="AG1295" i="7"/>
  <c r="AG1303" i="7"/>
  <c r="AG1311" i="7"/>
  <c r="AG1319" i="7"/>
  <c r="AG1327" i="7"/>
  <c r="AG1335" i="7"/>
  <c r="AG1343" i="7"/>
  <c r="AG1351" i="7"/>
  <c r="AG1359" i="7"/>
  <c r="AG1367" i="7"/>
  <c r="AG1375" i="7"/>
  <c r="AG1383" i="7"/>
  <c r="AG1391" i="7"/>
  <c r="AG1399" i="7"/>
  <c r="AG1407" i="7"/>
  <c r="AG1415" i="7"/>
  <c r="AG1423" i="7"/>
  <c r="AG1431" i="7"/>
  <c r="AG1439" i="7"/>
  <c r="AG1447" i="7"/>
  <c r="AG1455" i="7"/>
  <c r="AG1463" i="7"/>
  <c r="AG1471" i="7"/>
  <c r="AG1479" i="7"/>
  <c r="AG1487" i="7"/>
  <c r="AG1495" i="7"/>
  <c r="AG1503" i="7"/>
  <c r="AG1511" i="7"/>
  <c r="AG1519" i="7"/>
  <c r="AG1527" i="7"/>
  <c r="AG1535" i="7"/>
  <c r="AG1543" i="7"/>
  <c r="AG1551" i="7"/>
  <c r="AG1559" i="7"/>
  <c r="AG1567" i="7"/>
  <c r="AG1575" i="7"/>
  <c r="AG1583" i="7"/>
  <c r="AG1591" i="7"/>
  <c r="AG1599" i="7"/>
  <c r="AG1607" i="7"/>
  <c r="AG1615" i="7"/>
  <c r="AG1623" i="7"/>
  <c r="AG1631" i="7"/>
  <c r="AG1639" i="7"/>
  <c r="AG1647" i="7"/>
  <c r="AG1655" i="7"/>
  <c r="AG1663" i="7"/>
  <c r="AG1671" i="7"/>
  <c r="AG1679" i="7"/>
  <c r="AG1687" i="7"/>
  <c r="AG1695" i="7"/>
  <c r="AG1703" i="7"/>
  <c r="AG1711" i="7"/>
  <c r="AG1719" i="7"/>
  <c r="AG1727" i="7"/>
  <c r="AG1735" i="7"/>
  <c r="AG1743" i="7"/>
  <c r="AG1751" i="7"/>
  <c r="AG1759" i="7"/>
  <c r="AG1767" i="7"/>
  <c r="AG1775" i="7"/>
  <c r="AG1783" i="7"/>
  <c r="AG1791" i="7"/>
  <c r="AG1799" i="7"/>
  <c r="AG1807" i="7"/>
  <c r="AG1815" i="7"/>
  <c r="AG1823" i="7"/>
  <c r="AG1831" i="7"/>
  <c r="AG1839" i="7"/>
  <c r="AG1847" i="7"/>
  <c r="AG1855" i="7"/>
  <c r="AG1863" i="7"/>
  <c r="AG1871" i="7"/>
  <c r="AG1879" i="7"/>
  <c r="AG1887" i="7"/>
  <c r="AG1895" i="7"/>
  <c r="AG1903" i="7"/>
  <c r="AG1911" i="7"/>
  <c r="AG1919" i="7"/>
  <c r="AG1927" i="7"/>
  <c r="AG1935" i="7"/>
  <c r="AG1943" i="7"/>
  <c r="AG1951" i="7"/>
  <c r="AG1959" i="7"/>
  <c r="AG1967" i="7"/>
  <c r="AG1975" i="7"/>
  <c r="AG1983" i="7"/>
  <c r="AG1991" i="7"/>
  <c r="AG1999" i="7"/>
  <c r="AG2007" i="7"/>
  <c r="AG2015" i="7"/>
  <c r="AG2023" i="7"/>
  <c r="AG2031" i="7"/>
  <c r="AG2039" i="7"/>
  <c r="AG2047" i="7"/>
  <c r="AG2055" i="7"/>
  <c r="AG2063" i="7"/>
  <c r="AG2071" i="7"/>
  <c r="AG2079" i="7"/>
  <c r="AG2087" i="7"/>
  <c r="AG2095" i="7"/>
  <c r="AG2103" i="7"/>
  <c r="AG2111" i="7"/>
  <c r="AG2119" i="7"/>
  <c r="AG2127" i="7"/>
  <c r="AG2135" i="7"/>
  <c r="AG2143" i="7"/>
  <c r="AG2151" i="7"/>
  <c r="AG2159" i="7"/>
  <c r="AG2167" i="7"/>
  <c r="AG2175" i="7"/>
  <c r="AG2183" i="7"/>
  <c r="AG2191" i="7"/>
  <c r="AG2199" i="7"/>
  <c r="AG2207" i="7"/>
  <c r="AG2215" i="7"/>
  <c r="AG2223" i="7"/>
  <c r="AG2231" i="7"/>
  <c r="AG2239" i="7"/>
  <c r="AG2247" i="7"/>
  <c r="AG2255" i="7"/>
  <c r="AG2263" i="7"/>
  <c r="AG905" i="7"/>
  <c r="AG913" i="7"/>
  <c r="AG921" i="7"/>
  <c r="AG929" i="7"/>
  <c r="AG937" i="7"/>
  <c r="AG945" i="7"/>
  <c r="AG953" i="7"/>
  <c r="AG961" i="7"/>
  <c r="AG969" i="7"/>
  <c r="AG977" i="7"/>
  <c r="AG985" i="7"/>
  <c r="AG993" i="7"/>
  <c r="AG1001" i="7"/>
  <c r="AG1009" i="7"/>
  <c r="AG1017" i="7"/>
  <c r="AG1025" i="7"/>
  <c r="AG1033" i="7"/>
  <c r="AG1041" i="7"/>
  <c r="AG1049" i="7"/>
  <c r="AG1057" i="7"/>
  <c r="AG1065" i="7"/>
  <c r="AG1073" i="7"/>
  <c r="AG1081" i="7"/>
  <c r="AG1089" i="7"/>
  <c r="AG1097" i="7"/>
  <c r="AG1105" i="7"/>
  <c r="AG1113" i="7"/>
  <c r="AG1121" i="7"/>
  <c r="AG1129" i="7"/>
  <c r="AG1137" i="7"/>
  <c r="AG1145" i="7"/>
  <c r="AG1153" i="7"/>
  <c r="AG1161" i="7"/>
  <c r="AG1169" i="7"/>
  <c r="AG1177" i="7"/>
  <c r="AG1185" i="7"/>
  <c r="AG1193" i="7"/>
  <c r="AG1201" i="7"/>
  <c r="AG1209" i="7"/>
  <c r="AG1217" i="7"/>
  <c r="AG1225" i="7"/>
  <c r="AG1233" i="7"/>
  <c r="AG1241" i="7"/>
  <c r="AG1249" i="7"/>
  <c r="AG1257" i="7"/>
  <c r="AG1265" i="7"/>
  <c r="AG1273" i="7"/>
  <c r="AG1281" i="7"/>
  <c r="AG1289" i="7"/>
  <c r="AG1297" i="7"/>
  <c r="AG1305" i="7"/>
  <c r="AG1313" i="7"/>
  <c r="AG1321" i="7"/>
  <c r="AG1329" i="7"/>
  <c r="AG1337" i="7"/>
  <c r="AG1345" i="7"/>
  <c r="AG1353" i="7"/>
  <c r="AG1361" i="7"/>
  <c r="AG1369" i="7"/>
  <c r="AG1377" i="7"/>
  <c r="AG1385" i="7"/>
  <c r="AG1393" i="7"/>
  <c r="AG1401" i="7"/>
  <c r="AG1409" i="7"/>
  <c r="AG1417" i="7"/>
  <c r="AG1425" i="7"/>
  <c r="AG1433" i="7"/>
  <c r="AG1441" i="7"/>
  <c r="AG1449" i="7"/>
  <c r="AG1457" i="7"/>
  <c r="AG1465" i="7"/>
  <c r="AG1473" i="7"/>
  <c r="AG1481" i="7"/>
  <c r="AG1489" i="7"/>
  <c r="AG1497" i="7"/>
  <c r="AG1505" i="7"/>
  <c r="AG1513" i="7"/>
  <c r="AG1521" i="7"/>
  <c r="AG1529" i="7"/>
  <c r="AG1537" i="7"/>
  <c r="AG1545" i="7"/>
  <c r="AG1553" i="7"/>
  <c r="AG1561" i="7"/>
  <c r="AG1569" i="7"/>
  <c r="AG1577" i="7"/>
  <c r="AG1585" i="7"/>
  <c r="AG1593" i="7"/>
  <c r="AG1601" i="7"/>
  <c r="AG1609" i="7"/>
  <c r="AG1617" i="7"/>
  <c r="AG1625" i="7"/>
  <c r="AG1633" i="7"/>
  <c r="AG1641" i="7"/>
  <c r="AG1649" i="7"/>
  <c r="AG1657" i="7"/>
  <c r="AG1665" i="7"/>
  <c r="AG1673" i="7"/>
  <c r="AG1681" i="7"/>
  <c r="AG1689" i="7"/>
  <c r="AG1697" i="7"/>
  <c r="AG1705" i="7"/>
  <c r="AG1713" i="7"/>
  <c r="AG1721" i="7"/>
  <c r="AG1729" i="7"/>
  <c r="AG1737" i="7"/>
  <c r="AG1745" i="7"/>
  <c r="AG1753" i="7"/>
  <c r="AG1761" i="7"/>
  <c r="AG1769" i="7"/>
  <c r="AG1777" i="7"/>
  <c r="AG1785" i="7"/>
  <c r="AG1793" i="7"/>
  <c r="AG1801" i="7"/>
  <c r="AG1809" i="7"/>
  <c r="AG1817" i="7"/>
  <c r="AG1825" i="7"/>
  <c r="AG1833" i="7"/>
  <c r="AG1841" i="7"/>
  <c r="AG1849" i="7"/>
  <c r="AG1857" i="7"/>
  <c r="AG1865" i="7"/>
  <c r="AG1873" i="7"/>
  <c r="AG1881" i="7"/>
  <c r="AG1889" i="7"/>
  <c r="AG1897" i="7"/>
  <c r="AG1905" i="7"/>
  <c r="AG1913" i="7"/>
  <c r="AG1921" i="7"/>
  <c r="AG1929" i="7"/>
  <c r="AG1937" i="7"/>
  <c r="AG1945" i="7"/>
  <c r="AG1953" i="7"/>
  <c r="AG1961" i="7"/>
  <c r="AG1969" i="7"/>
  <c r="AG1977" i="7"/>
  <c r="AG1985" i="7"/>
  <c r="AG1993" i="7"/>
  <c r="AG2001" i="7"/>
  <c r="AG2009" i="7"/>
  <c r="AG2017" i="7"/>
  <c r="AG2025" i="7"/>
  <c r="AG2033" i="7"/>
  <c r="AG2041" i="7"/>
  <c r="AG2049" i="7"/>
  <c r="AG2057" i="7"/>
  <c r="AG2065" i="7"/>
  <c r="AG2073" i="7"/>
  <c r="AG2081" i="7"/>
  <c r="AG2089" i="7"/>
  <c r="AG2097" i="7"/>
  <c r="AG2105" i="7"/>
  <c r="AG2113" i="7"/>
  <c r="AG2121" i="7"/>
  <c r="AG2129" i="7"/>
  <c r="AG906" i="7"/>
  <c r="AG914" i="7"/>
  <c r="AG922" i="7"/>
  <c r="AG930" i="7"/>
  <c r="AG938" i="7"/>
  <c r="AG946" i="7"/>
  <c r="AG954" i="7"/>
  <c r="AG962" i="7"/>
  <c r="AG970" i="7"/>
  <c r="AG978" i="7"/>
  <c r="AG986" i="7"/>
  <c r="AG994" i="7"/>
  <c r="AG1002" i="7"/>
  <c r="AG1010" i="7"/>
  <c r="AG1018" i="7"/>
  <c r="AG1026" i="7"/>
  <c r="AG1034" i="7"/>
  <c r="AG1042" i="7"/>
  <c r="AG1050" i="7"/>
  <c r="AG1058" i="7"/>
  <c r="AG1066" i="7"/>
  <c r="AG1074" i="7"/>
  <c r="AG1082" i="7"/>
  <c r="AG1090" i="7"/>
  <c r="AG1098" i="7"/>
  <c r="AG1106" i="7"/>
  <c r="AG1114" i="7"/>
  <c r="AG1122" i="7"/>
  <c r="AG1130" i="7"/>
  <c r="AG1138" i="7"/>
  <c r="AG1146" i="7"/>
  <c r="AG1154" i="7"/>
  <c r="AG1162" i="7"/>
  <c r="AG1170" i="7"/>
  <c r="AG1178" i="7"/>
  <c r="AG1186" i="7"/>
  <c r="AG1194" i="7"/>
  <c r="AG1202" i="7"/>
  <c r="AG1210" i="7"/>
  <c r="AG1218" i="7"/>
  <c r="AG1226" i="7"/>
  <c r="AG1234" i="7"/>
  <c r="AG1242" i="7"/>
  <c r="AG1250" i="7"/>
  <c r="AG1258" i="7"/>
  <c r="AG1266" i="7"/>
  <c r="AG1274" i="7"/>
  <c r="AG1282" i="7"/>
  <c r="AG1290" i="7"/>
  <c r="AG1298" i="7"/>
  <c r="AG1306" i="7"/>
  <c r="AG1314" i="7"/>
  <c r="AG1322" i="7"/>
  <c r="AG1330" i="7"/>
  <c r="AG1338" i="7"/>
  <c r="AG1346" i="7"/>
  <c r="AG1354" i="7"/>
  <c r="AG1362" i="7"/>
  <c r="AG1370" i="7"/>
  <c r="AG1378" i="7"/>
  <c r="AG1386" i="7"/>
  <c r="AG1394" i="7"/>
  <c r="AG1402" i="7"/>
  <c r="AG1410" i="7"/>
  <c r="AG1418" i="7"/>
  <c r="AG1426" i="7"/>
  <c r="AG1434" i="7"/>
  <c r="AG1442" i="7"/>
  <c r="AG1450" i="7"/>
  <c r="AG1458" i="7"/>
  <c r="AG1466" i="7"/>
  <c r="AG1474" i="7"/>
  <c r="AG1482" i="7"/>
  <c r="AG1490" i="7"/>
  <c r="AG1498" i="7"/>
  <c r="AG1506" i="7"/>
  <c r="AG1514" i="7"/>
  <c r="AG1522" i="7"/>
  <c r="AG1530" i="7"/>
  <c r="AG1538" i="7"/>
  <c r="AG1546" i="7"/>
  <c r="AG1554" i="7"/>
  <c r="AG1562" i="7"/>
  <c r="AG1570" i="7"/>
  <c r="AG1578" i="7"/>
  <c r="AG1586" i="7"/>
  <c r="AG1594" i="7"/>
  <c r="AG1602" i="7"/>
  <c r="AG1610" i="7"/>
  <c r="AG1618" i="7"/>
  <c r="AG1626" i="7"/>
  <c r="AG1634" i="7"/>
  <c r="AG1642" i="7"/>
  <c r="AG1650" i="7"/>
  <c r="AG1658" i="7"/>
  <c r="AG1666" i="7"/>
  <c r="AG1674" i="7"/>
  <c r="AG1682" i="7"/>
  <c r="AG1690" i="7"/>
  <c r="AG1698" i="7"/>
  <c r="AG1706" i="7"/>
  <c r="AG1714" i="7"/>
  <c r="AG1722" i="7"/>
  <c r="AG1730" i="7"/>
  <c r="AG1738" i="7"/>
  <c r="AG1746" i="7"/>
  <c r="AG1754" i="7"/>
  <c r="AG1762" i="7"/>
  <c r="AG1770" i="7"/>
  <c r="AG1778" i="7"/>
  <c r="AG1786" i="7"/>
  <c r="AG1794" i="7"/>
  <c r="AG1802" i="7"/>
  <c r="AG1810" i="7"/>
  <c r="AG1818" i="7"/>
  <c r="AG1826" i="7"/>
  <c r="AG1834" i="7"/>
  <c r="AG1842" i="7"/>
  <c r="AG1850" i="7"/>
  <c r="AG1858" i="7"/>
  <c r="AG1866" i="7"/>
  <c r="AG1874" i="7"/>
  <c r="AG1882" i="7"/>
  <c r="AG1890" i="7"/>
  <c r="AG1898" i="7"/>
  <c r="AG1906" i="7"/>
  <c r="AG1914" i="7"/>
  <c r="AG1922" i="7"/>
  <c r="AG1930" i="7"/>
  <c r="AG1938" i="7"/>
  <c r="AG1946" i="7"/>
  <c r="AG1954" i="7"/>
  <c r="AG1962" i="7"/>
  <c r="AG1970" i="7"/>
  <c r="AG1978" i="7"/>
  <c r="AG1986" i="7"/>
  <c r="AG1994" i="7"/>
  <c r="AG2002" i="7"/>
  <c r="AG2010" i="7"/>
  <c r="AG2018" i="7"/>
  <c r="AG2026" i="7"/>
  <c r="AG2034" i="7"/>
  <c r="AG2042" i="7"/>
  <c r="AG2050" i="7"/>
  <c r="AG2058" i="7"/>
  <c r="AG2066" i="7"/>
  <c r="AG2074" i="7"/>
  <c r="AG2082" i="7"/>
  <c r="AG2090" i="7"/>
  <c r="AG2098" i="7"/>
  <c r="AG2106" i="7"/>
  <c r="AG2114" i="7"/>
  <c r="AG2122" i="7"/>
  <c r="AG2130" i="7"/>
  <c r="AG907" i="7"/>
  <c r="AG915" i="7"/>
  <c r="AG923" i="7"/>
  <c r="AG931" i="7"/>
  <c r="AG939" i="7"/>
  <c r="AG947" i="7"/>
  <c r="AG955" i="7"/>
  <c r="AG963" i="7"/>
  <c r="AG971" i="7"/>
  <c r="AG979" i="7"/>
  <c r="AG987" i="7"/>
  <c r="AG995" i="7"/>
  <c r="AG1003" i="7"/>
  <c r="AG1011" i="7"/>
  <c r="AG1019" i="7"/>
  <c r="AG1027" i="7"/>
  <c r="AG1035" i="7"/>
  <c r="AG1043" i="7"/>
  <c r="AG1051" i="7"/>
  <c r="AG1059" i="7"/>
  <c r="AG1067" i="7"/>
  <c r="AG1075" i="7"/>
  <c r="AG1083" i="7"/>
  <c r="AG1091" i="7"/>
  <c r="AG1099" i="7"/>
  <c r="AG1107" i="7"/>
  <c r="AG1115" i="7"/>
  <c r="AG1123" i="7"/>
  <c r="AG1131" i="7"/>
  <c r="AG1139" i="7"/>
  <c r="AG1147" i="7"/>
  <c r="AG1155" i="7"/>
  <c r="AG1163" i="7"/>
  <c r="AG1171" i="7"/>
  <c r="AG1179" i="7"/>
  <c r="AG1187" i="7"/>
  <c r="AG1195" i="7"/>
  <c r="AG1203" i="7"/>
  <c r="AG1211" i="7"/>
  <c r="AG1219" i="7"/>
  <c r="AG1227" i="7"/>
  <c r="AG1235" i="7"/>
  <c r="AG1243" i="7"/>
  <c r="AG1251" i="7"/>
  <c r="AG1259" i="7"/>
  <c r="AG1267" i="7"/>
  <c r="AG1275" i="7"/>
  <c r="AG1283" i="7"/>
  <c r="AG1291" i="7"/>
  <c r="AG1299" i="7"/>
  <c r="AG1307" i="7"/>
  <c r="AG1315" i="7"/>
  <c r="AG1323" i="7"/>
  <c r="AG1331" i="7"/>
  <c r="AG1339" i="7"/>
  <c r="AG1347" i="7"/>
  <c r="AG1355" i="7"/>
  <c r="AG1363" i="7"/>
  <c r="AG1371" i="7"/>
  <c r="AG1379" i="7"/>
  <c r="AG1387" i="7"/>
  <c r="AG1395" i="7"/>
  <c r="AG1403" i="7"/>
  <c r="AG1411" i="7"/>
  <c r="AG1419" i="7"/>
  <c r="AG1427" i="7"/>
  <c r="AG1435" i="7"/>
  <c r="AG1443" i="7"/>
  <c r="AG1451" i="7"/>
  <c r="AG1459" i="7"/>
  <c r="AG1467" i="7"/>
  <c r="AG1475" i="7"/>
  <c r="AG1483" i="7"/>
  <c r="AG1491" i="7"/>
  <c r="AG1499" i="7"/>
  <c r="AG1507" i="7"/>
  <c r="AG1515" i="7"/>
  <c r="AG1523" i="7"/>
  <c r="AG1531" i="7"/>
  <c r="AG1539" i="7"/>
  <c r="AG1547" i="7"/>
  <c r="AG1555" i="7"/>
  <c r="AG1563" i="7"/>
  <c r="AG1571" i="7"/>
  <c r="AG1579" i="7"/>
  <c r="AG1587" i="7"/>
  <c r="AG1595" i="7"/>
  <c r="AG1603" i="7"/>
  <c r="AG1611" i="7"/>
  <c r="AG1619" i="7"/>
  <c r="AG1627" i="7"/>
  <c r="AG1635" i="7"/>
  <c r="AG1643" i="7"/>
  <c r="AG1651" i="7"/>
  <c r="AG1659" i="7"/>
  <c r="AG1667" i="7"/>
  <c r="AG1675" i="7"/>
  <c r="AG1683" i="7"/>
  <c r="AG1691" i="7"/>
  <c r="AG1699" i="7"/>
  <c r="AG1707" i="7"/>
  <c r="AG1715" i="7"/>
  <c r="AG1723" i="7"/>
  <c r="AG1731" i="7"/>
  <c r="AG1739" i="7"/>
  <c r="AG1747" i="7"/>
  <c r="AG1755" i="7"/>
  <c r="AG1763" i="7"/>
  <c r="AG1771" i="7"/>
  <c r="AG1779" i="7"/>
  <c r="AG1787" i="7"/>
  <c r="AG1795" i="7"/>
  <c r="AG1803" i="7"/>
  <c r="AG1811" i="7"/>
  <c r="AG1819" i="7"/>
  <c r="AG1827" i="7"/>
  <c r="AG1835" i="7"/>
  <c r="AG1843" i="7"/>
  <c r="AG1851" i="7"/>
  <c r="AG1859" i="7"/>
  <c r="AG1867" i="7"/>
  <c r="AG1875" i="7"/>
  <c r="AG1883" i="7"/>
  <c r="AG1891" i="7"/>
  <c r="AG1899" i="7"/>
  <c r="AG1907" i="7"/>
  <c r="AG1915" i="7"/>
  <c r="AG1923" i="7"/>
  <c r="AG1931" i="7"/>
  <c r="AG1939" i="7"/>
  <c r="AG1947" i="7"/>
  <c r="AG1955" i="7"/>
  <c r="AG1963" i="7"/>
  <c r="AG1971" i="7"/>
  <c r="AG1979" i="7"/>
  <c r="AG1987" i="7"/>
  <c r="AG1995" i="7"/>
  <c r="AG2003" i="7"/>
  <c r="AG2011" i="7"/>
  <c r="AG2019" i="7"/>
  <c r="AG2027" i="7"/>
  <c r="AG2035" i="7"/>
  <c r="AG2043" i="7"/>
  <c r="AG2051" i="7"/>
  <c r="AG2059" i="7"/>
  <c r="AG2067" i="7"/>
  <c r="AG2075" i="7"/>
  <c r="AG2083" i="7"/>
  <c r="AG2091" i="7"/>
  <c r="AG2099" i="7"/>
  <c r="AG2107" i="7"/>
  <c r="AG2115" i="7"/>
  <c r="AG2123" i="7"/>
  <c r="AG2131" i="7"/>
  <c r="AG2139" i="7"/>
  <c r="AG2147" i="7"/>
  <c r="AG908" i="7"/>
  <c r="AG916" i="7"/>
  <c r="AG924" i="7"/>
  <c r="AG932" i="7"/>
  <c r="AG940" i="7"/>
  <c r="AG948" i="7"/>
  <c r="AG956" i="7"/>
  <c r="AG964" i="7"/>
  <c r="AG972" i="7"/>
  <c r="AG980" i="7"/>
  <c r="AG988" i="7"/>
  <c r="AG996" i="7"/>
  <c r="AG1004" i="7"/>
  <c r="AG1012" i="7"/>
  <c r="AG1020" i="7"/>
  <c r="AG1028" i="7"/>
  <c r="AG1036" i="7"/>
  <c r="AG1044" i="7"/>
  <c r="AG1052" i="7"/>
  <c r="AG1060" i="7"/>
  <c r="AG1068" i="7"/>
  <c r="AG1076" i="7"/>
  <c r="AG1084" i="7"/>
  <c r="AG1092" i="7"/>
  <c r="AG1100" i="7"/>
  <c r="AG1108" i="7"/>
  <c r="AG1116" i="7"/>
  <c r="AG1124" i="7"/>
  <c r="AG1132" i="7"/>
  <c r="AG1140" i="7"/>
  <c r="AG1148" i="7"/>
  <c r="AG1156" i="7"/>
  <c r="AG1164" i="7"/>
  <c r="AG1172" i="7"/>
  <c r="AG1180" i="7"/>
  <c r="AG1188" i="7"/>
  <c r="AG1196" i="7"/>
  <c r="AG1204" i="7"/>
  <c r="AG1212" i="7"/>
  <c r="AG1220" i="7"/>
  <c r="AG1228" i="7"/>
  <c r="AG1236" i="7"/>
  <c r="AG1244" i="7"/>
  <c r="AG1252" i="7"/>
  <c r="AG1260" i="7"/>
  <c r="AG1268" i="7"/>
  <c r="AG1276" i="7"/>
  <c r="AG1284" i="7"/>
  <c r="AG1292" i="7"/>
  <c r="AG1300" i="7"/>
  <c r="AG1308" i="7"/>
  <c r="AG1316" i="7"/>
  <c r="AG1324" i="7"/>
  <c r="AG1332" i="7"/>
  <c r="AG1340" i="7"/>
  <c r="AG1348" i="7"/>
  <c r="AG1356" i="7"/>
  <c r="AG1364" i="7"/>
  <c r="AG1372" i="7"/>
  <c r="AG1380" i="7"/>
  <c r="AG1388" i="7"/>
  <c r="AG1396" i="7"/>
  <c r="AG1404" i="7"/>
  <c r="AG1412" i="7"/>
  <c r="AG1420" i="7"/>
  <c r="AG1428" i="7"/>
  <c r="AG1436" i="7"/>
  <c r="AG1444" i="7"/>
  <c r="AG1452" i="7"/>
  <c r="AG1460" i="7"/>
  <c r="AG1468" i="7"/>
  <c r="AG1476" i="7"/>
  <c r="AG1484" i="7"/>
  <c r="AG1492" i="7"/>
  <c r="AG1500" i="7"/>
  <c r="AG1508" i="7"/>
  <c r="AG1516" i="7"/>
  <c r="AG1524" i="7"/>
  <c r="AG1532" i="7"/>
  <c r="AG1540" i="7"/>
  <c r="AG1548" i="7"/>
  <c r="AG1556" i="7"/>
  <c r="AG1564" i="7"/>
  <c r="AG1572" i="7"/>
  <c r="AG1580" i="7"/>
  <c r="AG1588" i="7"/>
  <c r="AG1596" i="7"/>
  <c r="AG1604" i="7"/>
  <c r="AG1612" i="7"/>
  <c r="AG1620" i="7"/>
  <c r="AG1628" i="7"/>
  <c r="AG1636" i="7"/>
  <c r="AG1644" i="7"/>
  <c r="AG1652" i="7"/>
  <c r="AG1660" i="7"/>
  <c r="AG1668" i="7"/>
  <c r="AG1676" i="7"/>
  <c r="AG1684" i="7"/>
  <c r="AG1692" i="7"/>
  <c r="AG1700" i="7"/>
  <c r="AG1708" i="7"/>
  <c r="AG1716" i="7"/>
  <c r="AG1724" i="7"/>
  <c r="AG1732" i="7"/>
  <c r="AG1740" i="7"/>
  <c r="AG1748" i="7"/>
  <c r="AG1756" i="7"/>
  <c r="AG1764" i="7"/>
  <c r="AG1772" i="7"/>
  <c r="AG1780" i="7"/>
  <c r="AG1788" i="7"/>
  <c r="AG1796" i="7"/>
  <c r="AG1804" i="7"/>
  <c r="AG1812" i="7"/>
  <c r="AG1820" i="7"/>
  <c r="AG1828" i="7"/>
  <c r="AG1836" i="7"/>
  <c r="AG1844" i="7"/>
  <c r="AG1852" i="7"/>
  <c r="AG1860" i="7"/>
  <c r="AG1868" i="7"/>
  <c r="AG1876" i="7"/>
  <c r="AG1884" i="7"/>
  <c r="AG1892" i="7"/>
  <c r="AG1900" i="7"/>
  <c r="AG1908" i="7"/>
  <c r="AG1916" i="7"/>
  <c r="AG1924" i="7"/>
  <c r="AG1932" i="7"/>
  <c r="AG1940" i="7"/>
  <c r="AG1948" i="7"/>
  <c r="AG1956" i="7"/>
  <c r="AG1964" i="7"/>
  <c r="AG1972" i="7"/>
  <c r="AG1980" i="7"/>
  <c r="AG1988" i="7"/>
  <c r="AG1996" i="7"/>
  <c r="AG2004" i="7"/>
  <c r="AG2012" i="7"/>
  <c r="AG2020" i="7"/>
  <c r="AG2028" i="7"/>
  <c r="AG2036" i="7"/>
  <c r="AG2044" i="7"/>
  <c r="AG2052" i="7"/>
  <c r="AG2060" i="7"/>
  <c r="AG2068" i="7"/>
  <c r="AG2076" i="7"/>
  <c r="AG2084" i="7"/>
  <c r="AG2092" i="7"/>
  <c r="AG2100" i="7"/>
  <c r="AG2108" i="7"/>
  <c r="AG2116" i="7"/>
  <c r="AG2124" i="7"/>
  <c r="AG2132" i="7"/>
  <c r="AG909" i="7"/>
  <c r="AG917" i="7"/>
  <c r="AG925" i="7"/>
  <c r="AG933" i="7"/>
  <c r="AG941" i="7"/>
  <c r="AG949" i="7"/>
  <c r="AG957" i="7"/>
  <c r="AG965" i="7"/>
  <c r="AG973" i="7"/>
  <c r="AG981" i="7"/>
  <c r="AG989" i="7"/>
  <c r="AG997" i="7"/>
  <c r="AG1005" i="7"/>
  <c r="AG1013" i="7"/>
  <c r="AG1021" i="7"/>
  <c r="AG1029" i="7"/>
  <c r="AG1037" i="7"/>
  <c r="AG1045" i="7"/>
  <c r="AG1053" i="7"/>
  <c r="AG1061" i="7"/>
  <c r="AG1069" i="7"/>
  <c r="AG1077" i="7"/>
  <c r="AG1085" i="7"/>
  <c r="AG1093" i="7"/>
  <c r="AG1101" i="7"/>
  <c r="AG1109" i="7"/>
  <c r="AG1117" i="7"/>
  <c r="AG1125" i="7"/>
  <c r="AG1133" i="7"/>
  <c r="AG1141" i="7"/>
  <c r="AG1149" i="7"/>
  <c r="AG1157" i="7"/>
  <c r="AG1165" i="7"/>
  <c r="AG1173" i="7"/>
  <c r="AG1181" i="7"/>
  <c r="AG1189" i="7"/>
  <c r="AG1197" i="7"/>
  <c r="AG1205" i="7"/>
  <c r="AG1213" i="7"/>
  <c r="AG1221" i="7"/>
  <c r="AG1229" i="7"/>
  <c r="AG1237" i="7"/>
  <c r="AG1245" i="7"/>
  <c r="AG1253" i="7"/>
  <c r="AG1261" i="7"/>
  <c r="AG1269" i="7"/>
  <c r="AG1277" i="7"/>
  <c r="AG1285" i="7"/>
  <c r="AG1293" i="7"/>
  <c r="AG1301" i="7"/>
  <c r="AG1309" i="7"/>
  <c r="AG1317" i="7"/>
  <c r="AG1325" i="7"/>
  <c r="AG1333" i="7"/>
  <c r="AG1341" i="7"/>
  <c r="AG1349" i="7"/>
  <c r="AG1357" i="7"/>
  <c r="AG1365" i="7"/>
  <c r="AG1373" i="7"/>
  <c r="AG1381" i="7"/>
  <c r="AG1389" i="7"/>
  <c r="AG1397" i="7"/>
  <c r="AG1405" i="7"/>
  <c r="AG1413" i="7"/>
  <c r="AG1421" i="7"/>
  <c r="AG1429" i="7"/>
  <c r="AG1437" i="7"/>
  <c r="AG1445" i="7"/>
  <c r="AG1453" i="7"/>
  <c r="AG1461" i="7"/>
  <c r="AG1469" i="7"/>
  <c r="AG1477" i="7"/>
  <c r="AG1485" i="7"/>
  <c r="AG1493" i="7"/>
  <c r="AG1501" i="7"/>
  <c r="AG1509" i="7"/>
  <c r="AG1517" i="7"/>
  <c r="AG1525" i="7"/>
  <c r="AG1533" i="7"/>
  <c r="AG1541" i="7"/>
  <c r="AG1549" i="7"/>
  <c r="AG1557" i="7"/>
  <c r="AG1565" i="7"/>
  <c r="AG1573" i="7"/>
  <c r="AG1581" i="7"/>
  <c r="AG1589" i="7"/>
  <c r="AG1597" i="7"/>
  <c r="AG1605" i="7"/>
  <c r="AG1613" i="7"/>
  <c r="AG1621" i="7"/>
  <c r="AG1629" i="7"/>
  <c r="AG1637" i="7"/>
  <c r="AG1645" i="7"/>
  <c r="AG1653" i="7"/>
  <c r="AG1661" i="7"/>
  <c r="AG1669" i="7"/>
  <c r="AG1677" i="7"/>
  <c r="AG1685" i="7"/>
  <c r="AG1693" i="7"/>
  <c r="AG1701" i="7"/>
  <c r="AG1709" i="7"/>
  <c r="AG1717" i="7"/>
  <c r="AG1725" i="7"/>
  <c r="AG1733" i="7"/>
  <c r="AG1741" i="7"/>
  <c r="AG1749" i="7"/>
  <c r="AG1757" i="7"/>
  <c r="AG1765" i="7"/>
  <c r="AG1773" i="7"/>
  <c r="AG1781" i="7"/>
  <c r="AG1789" i="7"/>
  <c r="AG1797" i="7"/>
  <c r="AG1805" i="7"/>
  <c r="AG1813" i="7"/>
  <c r="AG1821" i="7"/>
  <c r="AG1829" i="7"/>
  <c r="AG1837" i="7"/>
  <c r="AG1845" i="7"/>
  <c r="AG1853" i="7"/>
  <c r="AG1861" i="7"/>
  <c r="AG1869" i="7"/>
  <c r="AG1877" i="7"/>
  <c r="AG1885" i="7"/>
  <c r="AG1893" i="7"/>
  <c r="AG1901" i="7"/>
  <c r="AG1909" i="7"/>
  <c r="AG1917" i="7"/>
  <c r="AG1925" i="7"/>
  <c r="AG1933" i="7"/>
  <c r="AG1941" i="7"/>
  <c r="AG1949" i="7"/>
  <c r="AG1957" i="7"/>
  <c r="AG1965" i="7"/>
  <c r="AG1973" i="7"/>
  <c r="AG1981" i="7"/>
  <c r="AG1989" i="7"/>
  <c r="AG1997" i="7"/>
  <c r="AG2005" i="7"/>
  <c r="AG2013" i="7"/>
  <c r="AG2021" i="7"/>
  <c r="AG2029" i="7"/>
  <c r="AG2037" i="7"/>
  <c r="AG2045" i="7"/>
  <c r="AG2053" i="7"/>
  <c r="AG2061" i="7"/>
  <c r="AG2069" i="7"/>
  <c r="AG2077" i="7"/>
  <c r="AG2085" i="7"/>
  <c r="AG2093" i="7"/>
  <c r="AG2101" i="7"/>
  <c r="AG2109" i="7"/>
  <c r="AG2117" i="7"/>
  <c r="AG2125" i="7"/>
  <c r="AG2133" i="7"/>
  <c r="AG910" i="7"/>
  <c r="AG918" i="7"/>
  <c r="AG926" i="7"/>
  <c r="AG934" i="7"/>
  <c r="AG942" i="7"/>
  <c r="AG950" i="7"/>
  <c r="AG958" i="7"/>
  <c r="AG966" i="7"/>
  <c r="AG974" i="7"/>
  <c r="AG982" i="7"/>
  <c r="AG990" i="7"/>
  <c r="AG998" i="7"/>
  <c r="AG1006" i="7"/>
  <c r="AG1014" i="7"/>
  <c r="AG1022" i="7"/>
  <c r="AG1030" i="7"/>
  <c r="AG1038" i="7"/>
  <c r="AG1046" i="7"/>
  <c r="AG1054" i="7"/>
  <c r="AG1062" i="7"/>
  <c r="AG1070" i="7"/>
  <c r="AG1078" i="7"/>
  <c r="AG1086" i="7"/>
  <c r="AG1094" i="7"/>
  <c r="AG1102" i="7"/>
  <c r="AG1110" i="7"/>
  <c r="AG1118" i="7"/>
  <c r="AG1126" i="7"/>
  <c r="AG1134" i="7"/>
  <c r="AG1142" i="7"/>
  <c r="AG1150" i="7"/>
  <c r="AG1158" i="7"/>
  <c r="AG1166" i="7"/>
  <c r="AG1174" i="7"/>
  <c r="AG1182" i="7"/>
  <c r="AG1190" i="7"/>
  <c r="AG1198" i="7"/>
  <c r="AG1206" i="7"/>
  <c r="AG1214" i="7"/>
  <c r="AG1222" i="7"/>
  <c r="AG1230" i="7"/>
  <c r="AG1238" i="7"/>
  <c r="AG1246" i="7"/>
  <c r="AG1254" i="7"/>
  <c r="AG1262" i="7"/>
  <c r="AG1270" i="7"/>
  <c r="AG1278" i="7"/>
  <c r="AG1286" i="7"/>
  <c r="AG1294" i="7"/>
  <c r="AG1302" i="7"/>
  <c r="AG1310" i="7"/>
  <c r="AG1318" i="7"/>
  <c r="AG1326" i="7"/>
  <c r="AG1334" i="7"/>
  <c r="AG1342" i="7"/>
  <c r="AG1350" i="7"/>
  <c r="AG1358" i="7"/>
  <c r="AG1366" i="7"/>
  <c r="AG1374" i="7"/>
  <c r="AG1382" i="7"/>
  <c r="AG1390" i="7"/>
  <c r="AG1398" i="7"/>
  <c r="AG1406" i="7"/>
  <c r="AG1414" i="7"/>
  <c r="AG1422" i="7"/>
  <c r="AG1430" i="7"/>
  <c r="AG1438" i="7"/>
  <c r="AG1446" i="7"/>
  <c r="AG1454" i="7"/>
  <c r="AG1462" i="7"/>
  <c r="AG1470" i="7"/>
  <c r="AG1478" i="7"/>
  <c r="AG1486" i="7"/>
  <c r="AG1494" i="7"/>
  <c r="AG1502" i="7"/>
  <c r="AG1510" i="7"/>
  <c r="AG1518" i="7"/>
  <c r="AG1526" i="7"/>
  <c r="AG1534" i="7"/>
  <c r="AG1542" i="7"/>
  <c r="AG1550" i="7"/>
  <c r="AG1558" i="7"/>
  <c r="AG1566" i="7"/>
  <c r="AG1574" i="7"/>
  <c r="AG1582" i="7"/>
  <c r="AG1590" i="7"/>
  <c r="AG1598" i="7"/>
  <c r="AG1606" i="7"/>
  <c r="AG1614" i="7"/>
  <c r="AG1622" i="7"/>
  <c r="AG1630" i="7"/>
  <c r="AG1638" i="7"/>
  <c r="AG1646" i="7"/>
  <c r="AG1654" i="7"/>
  <c r="AG1662" i="7"/>
  <c r="AG1670" i="7"/>
  <c r="AG1678" i="7"/>
  <c r="AG1686" i="7"/>
  <c r="AG1694" i="7"/>
  <c r="AG1702" i="7"/>
  <c r="AG1710" i="7"/>
  <c r="AG1718" i="7"/>
  <c r="AG1726" i="7"/>
  <c r="AG1734" i="7"/>
  <c r="AG1742" i="7"/>
  <c r="AG1750" i="7"/>
  <c r="AG1758" i="7"/>
  <c r="AG1766" i="7"/>
  <c r="AG1774" i="7"/>
  <c r="AG1782" i="7"/>
  <c r="AG1790" i="7"/>
  <c r="AG1798" i="7"/>
  <c r="AG1806" i="7"/>
  <c r="AG1814" i="7"/>
  <c r="AG1822" i="7"/>
  <c r="AG1830" i="7"/>
  <c r="AG1838" i="7"/>
  <c r="AG1846" i="7"/>
  <c r="AG1854" i="7"/>
  <c r="AG1862" i="7"/>
  <c r="AG1870" i="7"/>
  <c r="AG1878" i="7"/>
  <c r="AG1886" i="7"/>
  <c r="AG1894" i="7"/>
  <c r="AG1902" i="7"/>
  <c r="AG1910" i="7"/>
  <c r="AG1918" i="7"/>
  <c r="AG1926" i="7"/>
  <c r="AG1934" i="7"/>
  <c r="AG1942" i="7"/>
  <c r="AG1950" i="7"/>
  <c r="AG1958" i="7"/>
  <c r="AG1966" i="7"/>
  <c r="AG1974" i="7"/>
  <c r="AG1982" i="7"/>
  <c r="AG1990" i="7"/>
  <c r="AG1998" i="7"/>
  <c r="AG2006" i="7"/>
  <c r="AG2014" i="7"/>
  <c r="AG2022" i="7"/>
  <c r="AG2030" i="7"/>
  <c r="AG2038" i="7"/>
  <c r="AG2046" i="7"/>
  <c r="AG2054" i="7"/>
  <c r="AG2062" i="7"/>
  <c r="AG2070" i="7"/>
  <c r="AG2078" i="7"/>
  <c r="AG2086" i="7"/>
  <c r="AG2094" i="7"/>
  <c r="AG2102" i="7"/>
  <c r="AG2110" i="7"/>
  <c r="AG2118" i="7"/>
  <c r="AG2126" i="7"/>
  <c r="AG2134" i="7"/>
  <c r="AG2271" i="7"/>
  <c r="AG2279" i="7"/>
  <c r="AG2287" i="7"/>
  <c r="AG2295" i="7"/>
  <c r="AG2303" i="7"/>
  <c r="AG2311" i="7"/>
  <c r="AG2319" i="7"/>
  <c r="AG2327" i="7"/>
  <c r="AG2335" i="7"/>
  <c r="AG2343" i="7"/>
  <c r="AG2351" i="7"/>
  <c r="AG2359" i="7"/>
  <c r="AG2367" i="7"/>
  <c r="AG2375" i="7"/>
  <c r="AG2383" i="7"/>
  <c r="AG2391" i="7"/>
  <c r="AG2399" i="7"/>
  <c r="AG2407" i="7"/>
  <c r="AG2415" i="7"/>
  <c r="AG2423" i="7"/>
  <c r="AG2431" i="7"/>
  <c r="AG2439" i="7"/>
  <c r="AG2447" i="7"/>
  <c r="AG2455" i="7"/>
  <c r="AG2463" i="7"/>
  <c r="AG2471" i="7"/>
  <c r="AG2479" i="7"/>
  <c r="AG2487" i="7"/>
  <c r="AG2495" i="7"/>
  <c r="AG2503" i="7"/>
  <c r="AG2511" i="7"/>
  <c r="AG2519" i="7"/>
  <c r="AG2527" i="7"/>
  <c r="AG2535" i="7"/>
  <c r="AG2543" i="7"/>
  <c r="AG2551" i="7"/>
  <c r="AG2559" i="7"/>
  <c r="AG2567" i="7"/>
  <c r="AG2575" i="7"/>
  <c r="AG2583" i="7"/>
  <c r="AG2591" i="7"/>
  <c r="AG2599" i="7"/>
  <c r="AG2607" i="7"/>
  <c r="AG2615" i="7"/>
  <c r="AG2623" i="7"/>
  <c r="AG2631" i="7"/>
  <c r="AG2639" i="7"/>
  <c r="AG2647" i="7"/>
  <c r="AG2655" i="7"/>
  <c r="AG2663" i="7"/>
  <c r="AG2671" i="7"/>
  <c r="AG2679" i="7"/>
  <c r="AG2687" i="7"/>
  <c r="AG2695" i="7"/>
  <c r="AG2703" i="7"/>
  <c r="AG2711" i="7"/>
  <c r="AG2719" i="7"/>
  <c r="AG2727" i="7"/>
  <c r="AG2735" i="7"/>
  <c r="AG2743" i="7"/>
  <c r="AG2751" i="7"/>
  <c r="AG2759" i="7"/>
  <c r="AG2767" i="7"/>
  <c r="AG2775" i="7"/>
  <c r="AG2783" i="7"/>
  <c r="AG2791" i="7"/>
  <c r="AG2799" i="7"/>
  <c r="AG2807" i="7"/>
  <c r="AG2815" i="7"/>
  <c r="AG2823" i="7"/>
  <c r="AG2831" i="7"/>
  <c r="AG2839" i="7"/>
  <c r="AG2847" i="7"/>
  <c r="AG2855" i="7"/>
  <c r="AG2863" i="7"/>
  <c r="AG2871" i="7"/>
  <c r="AG2879" i="7"/>
  <c r="AG2887" i="7"/>
  <c r="AG2895" i="7"/>
  <c r="AG2903" i="7"/>
  <c r="AG2911" i="7"/>
  <c r="AG2919" i="7"/>
  <c r="AG2927" i="7"/>
  <c r="AG2935" i="7"/>
  <c r="AG2943" i="7"/>
  <c r="AG2951" i="7"/>
  <c r="AG2959" i="7"/>
  <c r="AG2967" i="7"/>
  <c r="AG2975" i="7"/>
  <c r="AG2983" i="7"/>
  <c r="AG2991" i="7"/>
  <c r="AG2999" i="7"/>
  <c r="AG3007" i="7"/>
  <c r="AG3015" i="7"/>
  <c r="AG2137" i="7"/>
  <c r="AG2145" i="7"/>
  <c r="AG2153" i="7"/>
  <c r="AG2161" i="7"/>
  <c r="AG2169" i="7"/>
  <c r="AG2177" i="7"/>
  <c r="AG2185" i="7"/>
  <c r="AG2193" i="7"/>
  <c r="AG2201" i="7"/>
  <c r="AG2209" i="7"/>
  <c r="AG2217" i="7"/>
  <c r="AG2225" i="7"/>
  <c r="AG2233" i="7"/>
  <c r="AG2241" i="7"/>
  <c r="AG2249" i="7"/>
  <c r="AG2257" i="7"/>
  <c r="AG2265" i="7"/>
  <c r="AG2273" i="7"/>
  <c r="AG2281" i="7"/>
  <c r="AG2289" i="7"/>
  <c r="AG2297" i="7"/>
  <c r="AG2305" i="7"/>
  <c r="AG2313" i="7"/>
  <c r="AG2321" i="7"/>
  <c r="AG2329" i="7"/>
  <c r="AG2337" i="7"/>
  <c r="AG2345" i="7"/>
  <c r="AG2353" i="7"/>
  <c r="AG2361" i="7"/>
  <c r="AG2369" i="7"/>
  <c r="AG2377" i="7"/>
  <c r="AG2385" i="7"/>
  <c r="AG2393" i="7"/>
  <c r="AG2401" i="7"/>
  <c r="AG2409" i="7"/>
  <c r="AG2417" i="7"/>
  <c r="AG2425" i="7"/>
  <c r="AG2433" i="7"/>
  <c r="AG2441" i="7"/>
  <c r="AG2449" i="7"/>
  <c r="AG2457" i="7"/>
  <c r="AG2465" i="7"/>
  <c r="AG2473" i="7"/>
  <c r="AG2481" i="7"/>
  <c r="AG2489" i="7"/>
  <c r="AG2497" i="7"/>
  <c r="AG2505" i="7"/>
  <c r="AG2513" i="7"/>
  <c r="AG2521" i="7"/>
  <c r="AG2529" i="7"/>
  <c r="AG2537" i="7"/>
  <c r="AG2545" i="7"/>
  <c r="AG2553" i="7"/>
  <c r="AG2561" i="7"/>
  <c r="AG2569" i="7"/>
  <c r="AG2577" i="7"/>
  <c r="AG2585" i="7"/>
  <c r="AG2593" i="7"/>
  <c r="AG2601" i="7"/>
  <c r="AG2609" i="7"/>
  <c r="AG2617" i="7"/>
  <c r="AG2625" i="7"/>
  <c r="AG2633" i="7"/>
  <c r="AG2641" i="7"/>
  <c r="AG2649" i="7"/>
  <c r="AG2657" i="7"/>
  <c r="AG2665" i="7"/>
  <c r="AG2673" i="7"/>
  <c r="AG2681" i="7"/>
  <c r="AG2689" i="7"/>
  <c r="AG2697" i="7"/>
  <c r="AG2705" i="7"/>
  <c r="AG2713" i="7"/>
  <c r="AG2721" i="7"/>
  <c r="AG2729" i="7"/>
  <c r="AG2737" i="7"/>
  <c r="AG2745" i="7"/>
  <c r="AG2753" i="7"/>
  <c r="AG2761" i="7"/>
  <c r="AG2769" i="7"/>
  <c r="AG2777" i="7"/>
  <c r="AG2785" i="7"/>
  <c r="AG2793" i="7"/>
  <c r="AG2801" i="7"/>
  <c r="AG2809" i="7"/>
  <c r="AG2138" i="7"/>
  <c r="AG2146" i="7"/>
  <c r="AG2154" i="7"/>
  <c r="AG2162" i="7"/>
  <c r="AG2170" i="7"/>
  <c r="AG2178" i="7"/>
  <c r="AG2186" i="7"/>
  <c r="AG2194" i="7"/>
  <c r="AG2202" i="7"/>
  <c r="AG2210" i="7"/>
  <c r="AG2218" i="7"/>
  <c r="AG2226" i="7"/>
  <c r="AG2234" i="7"/>
  <c r="AG2242" i="7"/>
  <c r="AG2250" i="7"/>
  <c r="AG2258" i="7"/>
  <c r="AG2266" i="7"/>
  <c r="AG2274" i="7"/>
  <c r="AG2282" i="7"/>
  <c r="AG2290" i="7"/>
  <c r="AG2298" i="7"/>
  <c r="AG2306" i="7"/>
  <c r="AG2314" i="7"/>
  <c r="AG2322" i="7"/>
  <c r="AG2330" i="7"/>
  <c r="AG2338" i="7"/>
  <c r="AG2346" i="7"/>
  <c r="AG2354" i="7"/>
  <c r="AG2362" i="7"/>
  <c r="AG2370" i="7"/>
  <c r="AG2378" i="7"/>
  <c r="AG2386" i="7"/>
  <c r="AG2394" i="7"/>
  <c r="AG2402" i="7"/>
  <c r="AG2410" i="7"/>
  <c r="AG2418" i="7"/>
  <c r="AG2426" i="7"/>
  <c r="AG2434" i="7"/>
  <c r="AG2442" i="7"/>
  <c r="AG2450" i="7"/>
  <c r="AG2458" i="7"/>
  <c r="AG2466" i="7"/>
  <c r="AG2474" i="7"/>
  <c r="AG2482" i="7"/>
  <c r="AG2490" i="7"/>
  <c r="AG2498" i="7"/>
  <c r="AG2506" i="7"/>
  <c r="AG2514" i="7"/>
  <c r="AG2522" i="7"/>
  <c r="AG2530" i="7"/>
  <c r="AG2538" i="7"/>
  <c r="AG2546" i="7"/>
  <c r="AG2554" i="7"/>
  <c r="AG2562" i="7"/>
  <c r="AG2570" i="7"/>
  <c r="AG2578" i="7"/>
  <c r="AG2586" i="7"/>
  <c r="AG2594" i="7"/>
  <c r="AG2602" i="7"/>
  <c r="AG2610" i="7"/>
  <c r="AG2618" i="7"/>
  <c r="AG2626" i="7"/>
  <c r="AG2634" i="7"/>
  <c r="AG2642" i="7"/>
  <c r="AG2650" i="7"/>
  <c r="AG2658" i="7"/>
  <c r="AG2666" i="7"/>
  <c r="AG2674" i="7"/>
  <c r="AG2682" i="7"/>
  <c r="AG2690" i="7"/>
  <c r="AG2698" i="7"/>
  <c r="AG2706" i="7"/>
  <c r="AG2714" i="7"/>
  <c r="AG2722" i="7"/>
  <c r="AG2730" i="7"/>
  <c r="AG2738" i="7"/>
  <c r="AG2746" i="7"/>
  <c r="AG2754" i="7"/>
  <c r="AG2762" i="7"/>
  <c r="AG2770" i="7"/>
  <c r="AG2778" i="7"/>
  <c r="AG2786" i="7"/>
  <c r="AG2794" i="7"/>
  <c r="AG2802" i="7"/>
  <c r="AG2810" i="7"/>
  <c r="AG2155" i="7"/>
  <c r="AG2163" i="7"/>
  <c r="AG2171" i="7"/>
  <c r="AG2179" i="7"/>
  <c r="AG2187" i="7"/>
  <c r="AG2195" i="7"/>
  <c r="AG2203" i="7"/>
  <c r="AG2211" i="7"/>
  <c r="AG2219" i="7"/>
  <c r="AG2227" i="7"/>
  <c r="AG2235" i="7"/>
  <c r="AG2243" i="7"/>
  <c r="AG2251" i="7"/>
  <c r="AG2259" i="7"/>
  <c r="AG2267" i="7"/>
  <c r="AG2275" i="7"/>
  <c r="AG2283" i="7"/>
  <c r="AG2291" i="7"/>
  <c r="AG2299" i="7"/>
  <c r="AG2307" i="7"/>
  <c r="AG2315" i="7"/>
  <c r="AG2323" i="7"/>
  <c r="AG2331" i="7"/>
  <c r="AG2339" i="7"/>
  <c r="AG2347" i="7"/>
  <c r="AG2355" i="7"/>
  <c r="AG2363" i="7"/>
  <c r="AG2371" i="7"/>
  <c r="AG2379" i="7"/>
  <c r="AG2387" i="7"/>
  <c r="AG2395" i="7"/>
  <c r="AG2403" i="7"/>
  <c r="AG2411" i="7"/>
  <c r="AG2419" i="7"/>
  <c r="AG2427" i="7"/>
  <c r="AG2435" i="7"/>
  <c r="AG2443" i="7"/>
  <c r="AG2451" i="7"/>
  <c r="AG2459" i="7"/>
  <c r="AG2467" i="7"/>
  <c r="AG2475" i="7"/>
  <c r="AG2483" i="7"/>
  <c r="AG2491" i="7"/>
  <c r="AG2499" i="7"/>
  <c r="AG2507" i="7"/>
  <c r="AG2515" i="7"/>
  <c r="AG2523" i="7"/>
  <c r="AG2531" i="7"/>
  <c r="AG2539" i="7"/>
  <c r="AG2547" i="7"/>
  <c r="AG2555" i="7"/>
  <c r="AG2563" i="7"/>
  <c r="AG2571" i="7"/>
  <c r="AG2579" i="7"/>
  <c r="AG2587" i="7"/>
  <c r="AG2595" i="7"/>
  <c r="AG2603" i="7"/>
  <c r="AG2611" i="7"/>
  <c r="AG2619" i="7"/>
  <c r="AG2627" i="7"/>
  <c r="AG2635" i="7"/>
  <c r="AG2643" i="7"/>
  <c r="AG2651" i="7"/>
  <c r="AG2659" i="7"/>
  <c r="AG2667" i="7"/>
  <c r="AG2675" i="7"/>
  <c r="AG2683" i="7"/>
  <c r="AG2691" i="7"/>
  <c r="AG2699" i="7"/>
  <c r="AG2707" i="7"/>
  <c r="AG2715" i="7"/>
  <c r="AG2723" i="7"/>
  <c r="AG2731" i="7"/>
  <c r="AG2739" i="7"/>
  <c r="AG2747" i="7"/>
  <c r="AG2755" i="7"/>
  <c r="AG2763" i="7"/>
  <c r="AG2771" i="7"/>
  <c r="AG2779" i="7"/>
  <c r="AG2787" i="7"/>
  <c r="AG2795" i="7"/>
  <c r="AG2803" i="7"/>
  <c r="AG2811" i="7"/>
  <c r="AG2140" i="7"/>
  <c r="AG2148" i="7"/>
  <c r="AG2156" i="7"/>
  <c r="AG2164" i="7"/>
  <c r="AG2172" i="7"/>
  <c r="AG2180" i="7"/>
  <c r="AG2188" i="7"/>
  <c r="AG2196" i="7"/>
  <c r="AG2204" i="7"/>
  <c r="AG2212" i="7"/>
  <c r="AG2220" i="7"/>
  <c r="AG2228" i="7"/>
  <c r="AG2236" i="7"/>
  <c r="AG2244" i="7"/>
  <c r="AG2252" i="7"/>
  <c r="AG2260" i="7"/>
  <c r="AG2268" i="7"/>
  <c r="AG2276" i="7"/>
  <c r="AG2284" i="7"/>
  <c r="AG2292" i="7"/>
  <c r="AG2300" i="7"/>
  <c r="AG2308" i="7"/>
  <c r="AG2316" i="7"/>
  <c r="AG2324" i="7"/>
  <c r="AG2332" i="7"/>
  <c r="AG2340" i="7"/>
  <c r="AG2348" i="7"/>
  <c r="AG2356" i="7"/>
  <c r="AG2364" i="7"/>
  <c r="AG2372" i="7"/>
  <c r="AG2380" i="7"/>
  <c r="AG2388" i="7"/>
  <c r="AG2396" i="7"/>
  <c r="AG2404" i="7"/>
  <c r="AG2412" i="7"/>
  <c r="AG2420" i="7"/>
  <c r="AG2428" i="7"/>
  <c r="AG2436" i="7"/>
  <c r="AG2444" i="7"/>
  <c r="AG2452" i="7"/>
  <c r="AG2460" i="7"/>
  <c r="AG2468" i="7"/>
  <c r="AG2476" i="7"/>
  <c r="AG2484" i="7"/>
  <c r="AG2492" i="7"/>
  <c r="AG2500" i="7"/>
  <c r="AG2508" i="7"/>
  <c r="AG2516" i="7"/>
  <c r="AG2524" i="7"/>
  <c r="AG2532" i="7"/>
  <c r="AG2540" i="7"/>
  <c r="AG2548" i="7"/>
  <c r="AG2556" i="7"/>
  <c r="AG2564" i="7"/>
  <c r="AG2572" i="7"/>
  <c r="AG2580" i="7"/>
  <c r="AG2588" i="7"/>
  <c r="AG2596" i="7"/>
  <c r="AG2604" i="7"/>
  <c r="AG2612" i="7"/>
  <c r="AG2620" i="7"/>
  <c r="AG2628" i="7"/>
  <c r="AG2636" i="7"/>
  <c r="AG2644" i="7"/>
  <c r="AG2652" i="7"/>
  <c r="AG2660" i="7"/>
  <c r="AG2668" i="7"/>
  <c r="AG2676" i="7"/>
  <c r="AG2684" i="7"/>
  <c r="AG2692" i="7"/>
  <c r="AG2700" i="7"/>
  <c r="AG2708" i="7"/>
  <c r="AG2716" i="7"/>
  <c r="AG2724" i="7"/>
  <c r="AG2732" i="7"/>
  <c r="AG2740" i="7"/>
  <c r="AG2748" i="7"/>
  <c r="AG2756" i="7"/>
  <c r="AG2764" i="7"/>
  <c r="AG2772" i="7"/>
  <c r="AG2780" i="7"/>
  <c r="AG2788" i="7"/>
  <c r="AG2796" i="7"/>
  <c r="AG2804" i="7"/>
  <c r="AG2141" i="7"/>
  <c r="AG2149" i="7"/>
  <c r="AG2157" i="7"/>
  <c r="AG2165" i="7"/>
  <c r="AG2173" i="7"/>
  <c r="AG2181" i="7"/>
  <c r="AG2189" i="7"/>
  <c r="AG2197" i="7"/>
  <c r="AG2205" i="7"/>
  <c r="AG2213" i="7"/>
  <c r="AG2221" i="7"/>
  <c r="AG2229" i="7"/>
  <c r="AG2237" i="7"/>
  <c r="AG2245" i="7"/>
  <c r="AG2253" i="7"/>
  <c r="AG2261" i="7"/>
  <c r="AG2269" i="7"/>
  <c r="AG2277" i="7"/>
  <c r="AG2285" i="7"/>
  <c r="AG2293" i="7"/>
  <c r="AG2301" i="7"/>
  <c r="AG2309" i="7"/>
  <c r="AG2317" i="7"/>
  <c r="AG2325" i="7"/>
  <c r="AG2333" i="7"/>
  <c r="AG2341" i="7"/>
  <c r="AG2349" i="7"/>
  <c r="AG2357" i="7"/>
  <c r="AG2365" i="7"/>
  <c r="AG2373" i="7"/>
  <c r="AG2381" i="7"/>
  <c r="AG2389" i="7"/>
  <c r="AG2397" i="7"/>
  <c r="AG2405" i="7"/>
  <c r="AG2413" i="7"/>
  <c r="AG2421" i="7"/>
  <c r="AG2429" i="7"/>
  <c r="AG2437" i="7"/>
  <c r="AG2445" i="7"/>
  <c r="AG2453" i="7"/>
  <c r="AG2461" i="7"/>
  <c r="AG2469" i="7"/>
  <c r="AG2477" i="7"/>
  <c r="AG2485" i="7"/>
  <c r="AG2493" i="7"/>
  <c r="AG2501" i="7"/>
  <c r="AG2509" i="7"/>
  <c r="AG2517" i="7"/>
  <c r="AG2525" i="7"/>
  <c r="AG2533" i="7"/>
  <c r="AG2541" i="7"/>
  <c r="AG2549" i="7"/>
  <c r="AG2557" i="7"/>
  <c r="AG2565" i="7"/>
  <c r="AG2573" i="7"/>
  <c r="AG2581" i="7"/>
  <c r="AG2589" i="7"/>
  <c r="AG2597" i="7"/>
  <c r="AG2605" i="7"/>
  <c r="AG2613" i="7"/>
  <c r="AG2621" i="7"/>
  <c r="AG2629" i="7"/>
  <c r="AG2637" i="7"/>
  <c r="AG2645" i="7"/>
  <c r="AG2653" i="7"/>
  <c r="AG2661" i="7"/>
  <c r="AG2669" i="7"/>
  <c r="AG2677" i="7"/>
  <c r="AG2685" i="7"/>
  <c r="AG2693" i="7"/>
  <c r="AG2701" i="7"/>
  <c r="AG2709" i="7"/>
  <c r="AG2717" i="7"/>
  <c r="AG2725" i="7"/>
  <c r="AG2733" i="7"/>
  <c r="AG2741" i="7"/>
  <c r="AG2749" i="7"/>
  <c r="AG2757" i="7"/>
  <c r="AG2765" i="7"/>
  <c r="AG2773" i="7"/>
  <c r="AG2781" i="7"/>
  <c r="AG2789" i="7"/>
  <c r="AG2797" i="7"/>
  <c r="AG2805" i="7"/>
  <c r="AG2813" i="7"/>
  <c r="AG2821" i="7"/>
  <c r="AG2142" i="7"/>
  <c r="AG2150" i="7"/>
  <c r="AG2158" i="7"/>
  <c r="AG2166" i="7"/>
  <c r="AG2174" i="7"/>
  <c r="AG2182" i="7"/>
  <c r="AG2190" i="7"/>
  <c r="AG2198" i="7"/>
  <c r="AG2206" i="7"/>
  <c r="AG2214" i="7"/>
  <c r="AG2222" i="7"/>
  <c r="AG2230" i="7"/>
  <c r="AG2238" i="7"/>
  <c r="AG2246" i="7"/>
  <c r="AG2254" i="7"/>
  <c r="AG2262" i="7"/>
  <c r="AG2270" i="7"/>
  <c r="AG2278" i="7"/>
  <c r="AG2286" i="7"/>
  <c r="AG2294" i="7"/>
  <c r="AG2302" i="7"/>
  <c r="AG2310" i="7"/>
  <c r="AG2318" i="7"/>
  <c r="AG2326" i="7"/>
  <c r="AG2334" i="7"/>
  <c r="AG2342" i="7"/>
  <c r="AG2350" i="7"/>
  <c r="AG2358" i="7"/>
  <c r="AG2366" i="7"/>
  <c r="AG2374" i="7"/>
  <c r="AG2382" i="7"/>
  <c r="AG2390" i="7"/>
  <c r="AG2398" i="7"/>
  <c r="AG2406" i="7"/>
  <c r="AG2414" i="7"/>
  <c r="AG2422" i="7"/>
  <c r="AG2430" i="7"/>
  <c r="AG2438" i="7"/>
  <c r="AG2446" i="7"/>
  <c r="AG2454" i="7"/>
  <c r="AG2462" i="7"/>
  <c r="AG2470" i="7"/>
  <c r="AG2478" i="7"/>
  <c r="AG2486" i="7"/>
  <c r="AG2494" i="7"/>
  <c r="AG2502" i="7"/>
  <c r="AG2510" i="7"/>
  <c r="AG2518" i="7"/>
  <c r="AG2526" i="7"/>
  <c r="AG2534" i="7"/>
  <c r="AG2542" i="7"/>
  <c r="AG2550" i="7"/>
  <c r="AG2558" i="7"/>
  <c r="AG2566" i="7"/>
  <c r="AG2574" i="7"/>
  <c r="AG2582" i="7"/>
  <c r="AG2590" i="7"/>
  <c r="AG2598" i="7"/>
  <c r="AG2606" i="7"/>
  <c r="AG2614" i="7"/>
  <c r="AG2622" i="7"/>
  <c r="AG2630" i="7"/>
  <c r="AG2638" i="7"/>
  <c r="AG2646" i="7"/>
  <c r="AG2654" i="7"/>
  <c r="AG2662" i="7"/>
  <c r="AG2670" i="7"/>
  <c r="AG2678" i="7"/>
  <c r="AG2686" i="7"/>
  <c r="AG2694" i="7"/>
  <c r="AG2702" i="7"/>
  <c r="AG2710" i="7"/>
  <c r="AG2718" i="7"/>
  <c r="AG2726" i="7"/>
  <c r="AG2734" i="7"/>
  <c r="AG2742" i="7"/>
  <c r="AG2750" i="7"/>
  <c r="AG2758" i="7"/>
  <c r="AG2766" i="7"/>
  <c r="AG2774" i="7"/>
  <c r="AG2782" i="7"/>
  <c r="AG2790" i="7"/>
  <c r="AG2798" i="7"/>
  <c r="AG2806" i="7"/>
  <c r="AG2814" i="7"/>
  <c r="AG2822" i="7"/>
  <c r="AG2830" i="7"/>
  <c r="AG2838" i="7"/>
  <c r="AG2846" i="7"/>
  <c r="AG2817" i="7"/>
  <c r="AG2825" i="7"/>
  <c r="AG2833" i="7"/>
  <c r="AG2841" i="7"/>
  <c r="AG2849" i="7"/>
  <c r="AG2857" i="7"/>
  <c r="AG2865" i="7"/>
  <c r="AG2873" i="7"/>
  <c r="AG2881" i="7"/>
  <c r="AG2889" i="7"/>
  <c r="AG2897" i="7"/>
  <c r="AG2905" i="7"/>
  <c r="AG2913" i="7"/>
  <c r="AG2921" i="7"/>
  <c r="AG2929" i="7"/>
  <c r="AG2937" i="7"/>
  <c r="AG2945" i="7"/>
  <c r="AG2953" i="7"/>
  <c r="AG2961" i="7"/>
  <c r="AG2969" i="7"/>
  <c r="AG2977" i="7"/>
  <c r="AG2985" i="7"/>
  <c r="AG2993" i="7"/>
  <c r="AG3001" i="7"/>
  <c r="AG3009" i="7"/>
  <c r="AG3017" i="7"/>
  <c r="AG2818" i="7"/>
  <c r="AG2826" i="7"/>
  <c r="AG2834" i="7"/>
  <c r="AG2842" i="7"/>
  <c r="AG2850" i="7"/>
  <c r="AG2858" i="7"/>
  <c r="AG2866" i="7"/>
  <c r="AG2874" i="7"/>
  <c r="AG2882" i="7"/>
  <c r="AG2890" i="7"/>
  <c r="AG2898" i="7"/>
  <c r="AG2906" i="7"/>
  <c r="AG2914" i="7"/>
  <c r="AG2922" i="7"/>
  <c r="AG2930" i="7"/>
  <c r="AG2938" i="7"/>
  <c r="AG2946" i="7"/>
  <c r="AG2954" i="7"/>
  <c r="AG2962" i="7"/>
  <c r="AG2970" i="7"/>
  <c r="AG2978" i="7"/>
  <c r="AG2986" i="7"/>
  <c r="AG2994" i="7"/>
  <c r="AG3002" i="7"/>
  <c r="AG3010" i="7"/>
  <c r="AG3018" i="7"/>
  <c r="R3519" i="1"/>
  <c r="L3519" i="1" s="1"/>
  <c r="R3495" i="1"/>
  <c r="L3495" i="1" s="1"/>
  <c r="R3471" i="1"/>
  <c r="L3471" i="1" s="1"/>
  <c r="R3447" i="1"/>
  <c r="L3447" i="1" s="1"/>
  <c r="R3423" i="1"/>
  <c r="L3423" i="1" s="1"/>
  <c r="R3399" i="1"/>
  <c r="L3399" i="1" s="1"/>
  <c r="R3375" i="1"/>
  <c r="L3375" i="1" s="1"/>
  <c r="R3351" i="1"/>
  <c r="L3351" i="1" s="1"/>
  <c r="R3327" i="1"/>
  <c r="L3327" i="1" s="1"/>
  <c r="R3303" i="1"/>
  <c r="L3303" i="1" s="1"/>
  <c r="R3279" i="1"/>
  <c r="L3279" i="1" s="1"/>
  <c r="R3255" i="1"/>
  <c r="L3255" i="1" s="1"/>
  <c r="R3231" i="1"/>
  <c r="L3231" i="1" s="1"/>
  <c r="R3207" i="1"/>
  <c r="L3207" i="1" s="1"/>
  <c r="R3183" i="1"/>
  <c r="L3183" i="1" s="1"/>
  <c r="R3159" i="1"/>
  <c r="L3159" i="1" s="1"/>
  <c r="R3135" i="1"/>
  <c r="L3135" i="1" s="1"/>
  <c r="R3111" i="1"/>
  <c r="L3111" i="1" s="1"/>
  <c r="R3087" i="1"/>
  <c r="L3087" i="1" s="1"/>
  <c r="R3063" i="1"/>
  <c r="L3063" i="1" s="1"/>
  <c r="R3039" i="1"/>
  <c r="L3039" i="1" s="1"/>
  <c r="R3015" i="1"/>
  <c r="L3015" i="1" s="1"/>
  <c r="R2991" i="1"/>
  <c r="L2991" i="1" s="1"/>
  <c r="R2967" i="1"/>
  <c r="L2967" i="1" s="1"/>
  <c r="R2943" i="1"/>
  <c r="L2943" i="1" s="1"/>
  <c r="R2919" i="1"/>
  <c r="L2919" i="1" s="1"/>
  <c r="R2895" i="1"/>
  <c r="L2895" i="1" s="1"/>
  <c r="R2871" i="1"/>
  <c r="L2871" i="1" s="1"/>
  <c r="R2847" i="1"/>
  <c r="L2847" i="1" s="1"/>
  <c r="R2823" i="1"/>
  <c r="L2823" i="1" s="1"/>
  <c r="R2799" i="1"/>
  <c r="L2799" i="1" s="1"/>
  <c r="R2775" i="1"/>
  <c r="L2775" i="1" s="1"/>
  <c r="R2751" i="1"/>
  <c r="L2751" i="1" s="1"/>
  <c r="R2727" i="1"/>
  <c r="L2727" i="1" s="1"/>
  <c r="R2703" i="1"/>
  <c r="L2703" i="1" s="1"/>
  <c r="R2679" i="1"/>
  <c r="L2679" i="1" s="1"/>
  <c r="R2655" i="1"/>
  <c r="L2655" i="1" s="1"/>
  <c r="R2631" i="1"/>
  <c r="L2631" i="1" s="1"/>
  <c r="R2607" i="1"/>
  <c r="L2607" i="1" s="1"/>
  <c r="R2583" i="1"/>
  <c r="L2583" i="1" s="1"/>
  <c r="R2559" i="1"/>
  <c r="L2559" i="1" s="1"/>
  <c r="R2535" i="1"/>
  <c r="L2535" i="1" s="1"/>
  <c r="R2511" i="1"/>
  <c r="L2511" i="1" s="1"/>
  <c r="R2487" i="1"/>
  <c r="L2487" i="1" s="1"/>
  <c r="R2463" i="1"/>
  <c r="L2463" i="1" s="1"/>
  <c r="R2439" i="1"/>
  <c r="L2439" i="1" s="1"/>
  <c r="R2415" i="1"/>
  <c r="L2415" i="1" s="1"/>
  <c r="R2391" i="1"/>
  <c r="L2391" i="1" s="1"/>
  <c r="R2367" i="1"/>
  <c r="L2367" i="1" s="1"/>
  <c r="R2343" i="1"/>
  <c r="L2343" i="1" s="1"/>
  <c r="R2319" i="1"/>
  <c r="L2319" i="1" s="1"/>
  <c r="R2295" i="1"/>
  <c r="L2295" i="1" s="1"/>
  <c r="R2271" i="1"/>
  <c r="L2271" i="1" s="1"/>
  <c r="R2247" i="1"/>
  <c r="L2247" i="1" s="1"/>
  <c r="R2223" i="1"/>
  <c r="L2223" i="1" s="1"/>
  <c r="R2199" i="1"/>
  <c r="L2199" i="1" s="1"/>
  <c r="R2175" i="1"/>
  <c r="L2175" i="1" s="1"/>
  <c r="R2151" i="1"/>
  <c r="L2151" i="1" s="1"/>
  <c r="R2127" i="1"/>
  <c r="L2127" i="1" s="1"/>
  <c r="R2103" i="1"/>
  <c r="L2103" i="1" s="1"/>
  <c r="R2079" i="1"/>
  <c r="L2079" i="1" s="1"/>
  <c r="R2055" i="1"/>
  <c r="L2055" i="1" s="1"/>
  <c r="R2031" i="1"/>
  <c r="L2031" i="1" s="1"/>
  <c r="R2007" i="1"/>
  <c r="L2007" i="1" s="1"/>
  <c r="R1983" i="1"/>
  <c r="L1983" i="1" s="1"/>
  <c r="R1959" i="1"/>
  <c r="L1959" i="1" s="1"/>
  <c r="R1935" i="1"/>
  <c r="L1935" i="1" s="1"/>
  <c r="R1911" i="1"/>
  <c r="L1911" i="1" s="1"/>
  <c r="R1887" i="1"/>
  <c r="R1863" i="1"/>
  <c r="L1863" i="1" s="1"/>
  <c r="R1839" i="1"/>
  <c r="L1839" i="1" s="1"/>
  <c r="R1815" i="1"/>
  <c r="R1791" i="1"/>
  <c r="L1791" i="1" s="1"/>
  <c r="R1767" i="1"/>
  <c r="L1767" i="1" s="1"/>
  <c r="R1743" i="1"/>
  <c r="L1743" i="1" s="1"/>
  <c r="R1719" i="1"/>
  <c r="L1719" i="1" s="1"/>
  <c r="R1695" i="1"/>
  <c r="L1695" i="1" s="1"/>
  <c r="R1671" i="1"/>
  <c r="R1647" i="1"/>
  <c r="L1647" i="1" s="1"/>
  <c r="R1623" i="1"/>
  <c r="L1623" i="1" s="1"/>
  <c r="R1599" i="1"/>
  <c r="L1599" i="1" s="1"/>
  <c r="R1575" i="1"/>
  <c r="L1575" i="1" s="1"/>
  <c r="R1551" i="1"/>
  <c r="L1551" i="1" s="1"/>
  <c r="R1527" i="1"/>
  <c r="L1527" i="1" s="1"/>
  <c r="R1503" i="1"/>
  <c r="L1503" i="1" s="1"/>
  <c r="R1479" i="1"/>
  <c r="L1479" i="1" s="1"/>
  <c r="R1455" i="1"/>
  <c r="R1431" i="1"/>
  <c r="L1431" i="1" s="1"/>
  <c r="R1407" i="1"/>
  <c r="L1407" i="1" s="1"/>
  <c r="R1383" i="1"/>
  <c r="L1383" i="1" s="1"/>
  <c r="R1359" i="1"/>
  <c r="L1359" i="1" s="1"/>
  <c r="R1335" i="1"/>
  <c r="L1335" i="1" s="1"/>
  <c r="R1311" i="1"/>
  <c r="L1311" i="1" s="1"/>
  <c r="R1287" i="1"/>
  <c r="L1287" i="1" s="1"/>
  <c r="R1263" i="1"/>
  <c r="L1263" i="1" s="1"/>
  <c r="R1239" i="1"/>
  <c r="L1239" i="1" s="1"/>
  <c r="R1215" i="1"/>
  <c r="L1215" i="1" s="1"/>
  <c r="R1191" i="1"/>
  <c r="L1191" i="1" s="1"/>
  <c r="R1167" i="1"/>
  <c r="L1167" i="1" s="1"/>
  <c r="R1143" i="1"/>
  <c r="L1143" i="1" s="1"/>
  <c r="R1119" i="1"/>
  <c r="L1119" i="1" s="1"/>
  <c r="R1095" i="1"/>
  <c r="L1095" i="1" s="1"/>
  <c r="R1071" i="1"/>
  <c r="L1071" i="1" s="1"/>
  <c r="R1047" i="1"/>
  <c r="L1047" i="1" s="1"/>
  <c r="R1023" i="1"/>
  <c r="L1023" i="1" s="1"/>
  <c r="R999" i="1"/>
  <c r="L999" i="1" s="1"/>
  <c r="R975" i="1"/>
  <c r="L975" i="1" s="1"/>
  <c r="R951" i="1"/>
  <c r="L951" i="1" s="1"/>
  <c r="R927" i="1"/>
  <c r="L927" i="1" s="1"/>
  <c r="R903" i="1"/>
  <c r="L903" i="1" s="1"/>
  <c r="R879" i="1"/>
  <c r="L879" i="1" s="1"/>
  <c r="R855" i="1"/>
  <c r="L855" i="1" s="1"/>
  <c r="R831" i="1"/>
  <c r="L831" i="1" s="1"/>
  <c r="R807" i="1"/>
  <c r="L807" i="1" s="1"/>
  <c r="R783" i="1"/>
  <c r="L783" i="1" s="1"/>
  <c r="R759" i="1"/>
  <c r="L759" i="1" s="1"/>
  <c r="R735" i="1"/>
  <c r="L735" i="1" s="1"/>
  <c r="R711" i="1"/>
  <c r="L711" i="1" s="1"/>
  <c r="R687" i="1"/>
  <c r="L687" i="1" s="1"/>
  <c r="R663" i="1"/>
  <c r="L663" i="1" s="1"/>
  <c r="R639" i="1"/>
  <c r="L639" i="1" s="1"/>
  <c r="R615" i="1"/>
  <c r="L615" i="1" s="1"/>
  <c r="R591" i="1"/>
  <c r="L591" i="1" s="1"/>
  <c r="R567" i="1"/>
  <c r="L567" i="1" s="1"/>
  <c r="R543" i="1"/>
  <c r="L543" i="1" s="1"/>
  <c r="R519" i="1"/>
  <c r="L519" i="1" s="1"/>
  <c r="R495" i="1"/>
  <c r="L495" i="1" s="1"/>
  <c r="R471" i="1"/>
  <c r="L471" i="1" s="1"/>
  <c r="R447" i="1"/>
  <c r="L447" i="1" s="1"/>
  <c r="R423" i="1"/>
  <c r="L423" i="1" s="1"/>
  <c r="R399" i="1"/>
  <c r="L399" i="1" s="1"/>
  <c r="R375" i="1"/>
  <c r="L375" i="1" s="1"/>
  <c r="R351" i="1"/>
  <c r="L351" i="1" s="1"/>
  <c r="R327" i="1"/>
  <c r="L327" i="1" s="1"/>
  <c r="R303" i="1"/>
  <c r="L303" i="1" s="1"/>
  <c r="R279" i="1"/>
  <c r="L279" i="1" s="1"/>
  <c r="R255" i="1"/>
  <c r="L255" i="1" s="1"/>
  <c r="R231" i="1"/>
  <c r="R207" i="1"/>
  <c r="L207" i="1" s="1"/>
  <c r="R183" i="1"/>
  <c r="L183" i="1" s="1"/>
  <c r="R159" i="1"/>
  <c r="L159" i="1" s="1"/>
  <c r="R135" i="1"/>
  <c r="L135" i="1" s="1"/>
  <c r="R111" i="1"/>
  <c r="L111" i="1" s="1"/>
  <c r="R87" i="1"/>
  <c r="L87" i="1" s="1"/>
  <c r="AG2819" i="7"/>
  <c r="AG2827" i="7"/>
  <c r="AG2835" i="7"/>
  <c r="AG2843" i="7"/>
  <c r="AG2851" i="7"/>
  <c r="AG2859" i="7"/>
  <c r="AG2867" i="7"/>
  <c r="AG2875" i="7"/>
  <c r="AG2883" i="7"/>
  <c r="AG2891" i="7"/>
  <c r="AG2899" i="7"/>
  <c r="AG2907" i="7"/>
  <c r="AG2915" i="7"/>
  <c r="AG2923" i="7"/>
  <c r="AG2931" i="7"/>
  <c r="AG2939" i="7"/>
  <c r="AG2947" i="7"/>
  <c r="AG2955" i="7"/>
  <c r="AG2963" i="7"/>
  <c r="AG2971" i="7"/>
  <c r="AG2979" i="7"/>
  <c r="AG2987" i="7"/>
  <c r="AG2995" i="7"/>
  <c r="AG3003" i="7"/>
  <c r="AG3011" i="7"/>
  <c r="AG3019" i="7"/>
  <c r="AG2812" i="7"/>
  <c r="AG2820" i="7"/>
  <c r="AG2828" i="7"/>
  <c r="AG2836" i="7"/>
  <c r="AG2844" i="7"/>
  <c r="AG2852" i="7"/>
  <c r="AG2860" i="7"/>
  <c r="AG2868" i="7"/>
  <c r="AG2876" i="7"/>
  <c r="AG2884" i="7"/>
  <c r="AG2892" i="7"/>
  <c r="AG2900" i="7"/>
  <c r="AG2908" i="7"/>
  <c r="AG2916" i="7"/>
  <c r="AG2924" i="7"/>
  <c r="AG2932" i="7"/>
  <c r="AG2940" i="7"/>
  <c r="AG2948" i="7"/>
  <c r="AG2956" i="7"/>
  <c r="AG2964" i="7"/>
  <c r="AG2972" i="7"/>
  <c r="AG2980" i="7"/>
  <c r="AG2988" i="7"/>
  <c r="AG2996" i="7"/>
  <c r="AG3004" i="7"/>
  <c r="AG3012" i="7"/>
  <c r="AG3020" i="7"/>
  <c r="AG2829" i="7"/>
  <c r="AG2837" i="7"/>
  <c r="AG2845" i="7"/>
  <c r="AG2853" i="7"/>
  <c r="AG2861" i="7"/>
  <c r="AG2869" i="7"/>
  <c r="AG2877" i="7"/>
  <c r="AG2885" i="7"/>
  <c r="AG2893" i="7"/>
  <c r="AG2901" i="7"/>
  <c r="AG2909" i="7"/>
  <c r="AG2917" i="7"/>
  <c r="AG2925" i="7"/>
  <c r="AG2933" i="7"/>
  <c r="AG2941" i="7"/>
  <c r="AG2949" i="7"/>
  <c r="AG2957" i="7"/>
  <c r="AG2965" i="7"/>
  <c r="AG2973" i="7"/>
  <c r="AG2981" i="7"/>
  <c r="AG2989" i="7"/>
  <c r="AG2997" i="7"/>
  <c r="AG3005" i="7"/>
  <c r="AG3013" i="7"/>
  <c r="AG3021" i="7"/>
  <c r="R75" i="1"/>
  <c r="L75" i="1" s="1"/>
  <c r="AG2854" i="7"/>
  <c r="AG2862" i="7"/>
  <c r="AG2870" i="7"/>
  <c r="AG2878" i="7"/>
  <c r="AG2886" i="7"/>
  <c r="AG2894" i="7"/>
  <c r="AG2902" i="7"/>
  <c r="AG2910" i="7"/>
  <c r="AG2918" i="7"/>
  <c r="AG2926" i="7"/>
  <c r="AG2934" i="7"/>
  <c r="AG2942" i="7"/>
  <c r="AG2950" i="7"/>
  <c r="AG2958" i="7"/>
  <c r="AG2966" i="7"/>
  <c r="AG2974" i="7"/>
  <c r="AG2982" i="7"/>
  <c r="AG2990" i="7"/>
  <c r="AG2998" i="7"/>
  <c r="AG3006" i="7"/>
  <c r="AG3014" i="7"/>
  <c r="R3507" i="1"/>
  <c r="L3507" i="1" s="1"/>
  <c r="R3483" i="1"/>
  <c r="L3483" i="1" s="1"/>
  <c r="R3459" i="1"/>
  <c r="L3459" i="1" s="1"/>
  <c r="R3435" i="1"/>
  <c r="L3435" i="1" s="1"/>
  <c r="R3411" i="1"/>
  <c r="L3411" i="1" s="1"/>
  <c r="R3387" i="1"/>
  <c r="L3387" i="1" s="1"/>
  <c r="R3363" i="1"/>
  <c r="L3363" i="1" s="1"/>
  <c r="R3339" i="1"/>
  <c r="L3339" i="1" s="1"/>
  <c r="R3315" i="1"/>
  <c r="L3315" i="1" s="1"/>
  <c r="R3291" i="1"/>
  <c r="L3291" i="1" s="1"/>
  <c r="R3267" i="1"/>
  <c r="L3267" i="1" s="1"/>
  <c r="R3243" i="1"/>
  <c r="R3219" i="1"/>
  <c r="L3219" i="1" s="1"/>
  <c r="R3195" i="1"/>
  <c r="L3195" i="1" s="1"/>
  <c r="R3171" i="1"/>
  <c r="L3171" i="1" s="1"/>
  <c r="R3147" i="1"/>
  <c r="L3147" i="1" s="1"/>
  <c r="R3123" i="1"/>
  <c r="R3099" i="1"/>
  <c r="L3099" i="1" s="1"/>
  <c r="R3075" i="1"/>
  <c r="L3075" i="1" s="1"/>
  <c r="R3051" i="1"/>
  <c r="R3027" i="1"/>
  <c r="L3027" i="1" s="1"/>
  <c r="R3003" i="1"/>
  <c r="L3003" i="1" s="1"/>
  <c r="R2979" i="1"/>
  <c r="L2979" i="1" s="1"/>
  <c r="R2955" i="1"/>
  <c r="L2955" i="1" s="1"/>
  <c r="R2931" i="1"/>
  <c r="L2931" i="1" s="1"/>
  <c r="R2907" i="1"/>
  <c r="L2907" i="1" s="1"/>
  <c r="R2883" i="1"/>
  <c r="L2883" i="1" s="1"/>
  <c r="R2859" i="1"/>
  <c r="L2859" i="1" s="1"/>
  <c r="R2835" i="1"/>
  <c r="L2835" i="1" s="1"/>
  <c r="R2811" i="1"/>
  <c r="L2811" i="1" s="1"/>
  <c r="R2787" i="1"/>
  <c r="L2787" i="1" s="1"/>
  <c r="R2763" i="1"/>
  <c r="L2763" i="1" s="1"/>
  <c r="R2739" i="1"/>
  <c r="L2739" i="1" s="1"/>
  <c r="R2715" i="1"/>
  <c r="L2715" i="1" s="1"/>
  <c r="R2691" i="1"/>
  <c r="L2691" i="1" s="1"/>
  <c r="R2667" i="1"/>
  <c r="R2643" i="1"/>
  <c r="L2643" i="1" s="1"/>
  <c r="R2619" i="1"/>
  <c r="L2619" i="1" s="1"/>
  <c r="R2595" i="1"/>
  <c r="L2595" i="1" s="1"/>
  <c r="R2571" i="1"/>
  <c r="L2571" i="1" s="1"/>
  <c r="R2547" i="1"/>
  <c r="L2547" i="1" s="1"/>
  <c r="R2523" i="1"/>
  <c r="L2523" i="1" s="1"/>
  <c r="R2499" i="1"/>
  <c r="L2499" i="1" s="1"/>
  <c r="R2475" i="1"/>
  <c r="L2475" i="1" s="1"/>
  <c r="R2451" i="1"/>
  <c r="L2451" i="1" s="1"/>
  <c r="R2427" i="1"/>
  <c r="L2427" i="1" s="1"/>
  <c r="R2403" i="1"/>
  <c r="L2403" i="1" s="1"/>
  <c r="R2379" i="1"/>
  <c r="L2379" i="1" s="1"/>
  <c r="R2355" i="1"/>
  <c r="L2355" i="1" s="1"/>
  <c r="R2331" i="1"/>
  <c r="L2331" i="1" s="1"/>
  <c r="R2307" i="1"/>
  <c r="L2307" i="1" s="1"/>
  <c r="R2283" i="1"/>
  <c r="L2283" i="1" s="1"/>
  <c r="R2259" i="1"/>
  <c r="L2259" i="1" s="1"/>
  <c r="R2235" i="1"/>
  <c r="L2235" i="1" s="1"/>
  <c r="R2211" i="1"/>
  <c r="L2211" i="1" s="1"/>
  <c r="R2187" i="1"/>
  <c r="L2187" i="1" s="1"/>
  <c r="R2163" i="1"/>
  <c r="L2163" i="1" s="1"/>
  <c r="R2139" i="1"/>
  <c r="L2139" i="1" s="1"/>
  <c r="R2115" i="1"/>
  <c r="L2115" i="1" s="1"/>
  <c r="R2091" i="1"/>
  <c r="L2091" i="1" s="1"/>
  <c r="R2067" i="1"/>
  <c r="L2067" i="1" s="1"/>
  <c r="R2043" i="1"/>
  <c r="L2043" i="1" s="1"/>
  <c r="R2019" i="1"/>
  <c r="L2019" i="1" s="1"/>
  <c r="R1995" i="1"/>
  <c r="L1995" i="1" s="1"/>
  <c r="R1971" i="1"/>
  <c r="L1971" i="1" s="1"/>
  <c r="R1947" i="1"/>
  <c r="L1947" i="1" s="1"/>
  <c r="R1923" i="1"/>
  <c r="L1923" i="1" s="1"/>
  <c r="R1899" i="1"/>
  <c r="L1899" i="1" s="1"/>
  <c r="R1875" i="1"/>
  <c r="L1875" i="1" s="1"/>
  <c r="R1851" i="1"/>
  <c r="L1851" i="1" s="1"/>
  <c r="R1827" i="1"/>
  <c r="L1827" i="1" s="1"/>
  <c r="R1803" i="1"/>
  <c r="L1803" i="1" s="1"/>
  <c r="R1779" i="1"/>
  <c r="L1779" i="1" s="1"/>
  <c r="R1755" i="1"/>
  <c r="L1755" i="1" s="1"/>
  <c r="R1731" i="1"/>
  <c r="L1731" i="1" s="1"/>
  <c r="R1707" i="1"/>
  <c r="L1707" i="1" s="1"/>
  <c r="R1683" i="1"/>
  <c r="L1683" i="1" s="1"/>
  <c r="R1659" i="1"/>
  <c r="L1659" i="1" s="1"/>
  <c r="R1635" i="1"/>
  <c r="L1635" i="1" s="1"/>
  <c r="R1611" i="1"/>
  <c r="L1611" i="1" s="1"/>
  <c r="R1587" i="1"/>
  <c r="L1587" i="1" s="1"/>
  <c r="R1563" i="1"/>
  <c r="L1563" i="1" s="1"/>
  <c r="R1539" i="1"/>
  <c r="L1539" i="1" s="1"/>
  <c r="R1515" i="1"/>
  <c r="L1515" i="1" s="1"/>
  <c r="R1491" i="1"/>
  <c r="L1491" i="1" s="1"/>
  <c r="R1467" i="1"/>
  <c r="L1467" i="1" s="1"/>
  <c r="R1443" i="1"/>
  <c r="L1443" i="1" s="1"/>
  <c r="R1419" i="1"/>
  <c r="L1419" i="1" s="1"/>
  <c r="R1395" i="1"/>
  <c r="L1395" i="1" s="1"/>
  <c r="R1371" i="1"/>
  <c r="L1371" i="1" s="1"/>
  <c r="R1347" i="1"/>
  <c r="L1347" i="1" s="1"/>
  <c r="R1323" i="1"/>
  <c r="L1323" i="1" s="1"/>
  <c r="R1299" i="1"/>
  <c r="L1299" i="1" s="1"/>
  <c r="R1275" i="1"/>
  <c r="L1275" i="1" s="1"/>
  <c r="R1251" i="1"/>
  <c r="L1251" i="1" s="1"/>
  <c r="R1227" i="1"/>
  <c r="L1227" i="1" s="1"/>
  <c r="R1203" i="1"/>
  <c r="L1203" i="1" s="1"/>
  <c r="R1179" i="1"/>
  <c r="L1179" i="1" s="1"/>
  <c r="R1155" i="1"/>
  <c r="L1155" i="1" s="1"/>
  <c r="R1131" i="1"/>
  <c r="L1131" i="1" s="1"/>
  <c r="R1107" i="1"/>
  <c r="L1107" i="1" s="1"/>
  <c r="R1083" i="1"/>
  <c r="L1083" i="1" s="1"/>
  <c r="R1059" i="1"/>
  <c r="L1059" i="1" s="1"/>
  <c r="R1035" i="1"/>
  <c r="L1035" i="1" s="1"/>
  <c r="R1011" i="1"/>
  <c r="L1011" i="1" s="1"/>
  <c r="R987" i="1"/>
  <c r="L987" i="1" s="1"/>
  <c r="R963" i="1"/>
  <c r="L963" i="1" s="1"/>
  <c r="R939" i="1"/>
  <c r="R915" i="1"/>
  <c r="L915" i="1" s="1"/>
  <c r="R891" i="1"/>
  <c r="L891" i="1" s="1"/>
  <c r="R867" i="1"/>
  <c r="L867" i="1" s="1"/>
  <c r="R843" i="1"/>
  <c r="L843" i="1" s="1"/>
  <c r="R819" i="1"/>
  <c r="L819" i="1" s="1"/>
  <c r="R795" i="1"/>
  <c r="L795" i="1" s="1"/>
  <c r="R771" i="1"/>
  <c r="L771" i="1" s="1"/>
  <c r="R747" i="1"/>
  <c r="L747" i="1" s="1"/>
  <c r="R723" i="1"/>
  <c r="L723" i="1" s="1"/>
  <c r="R699" i="1"/>
  <c r="L699" i="1" s="1"/>
  <c r="R675" i="1"/>
  <c r="L675" i="1" s="1"/>
  <c r="R651" i="1"/>
  <c r="L651" i="1" s="1"/>
  <c r="R627" i="1"/>
  <c r="L627" i="1" s="1"/>
  <c r="R603" i="1"/>
  <c r="L603" i="1" s="1"/>
  <c r="R579" i="1"/>
  <c r="L579" i="1" s="1"/>
  <c r="R555" i="1"/>
  <c r="L555" i="1" s="1"/>
  <c r="R531" i="1"/>
  <c r="L531" i="1" s="1"/>
  <c r="R507" i="1"/>
  <c r="L507" i="1" s="1"/>
  <c r="R483" i="1"/>
  <c r="L483" i="1" s="1"/>
  <c r="R459" i="1"/>
  <c r="L459" i="1" s="1"/>
  <c r="R435" i="1"/>
  <c r="L435" i="1" s="1"/>
  <c r="R411" i="1"/>
  <c r="L411" i="1" s="1"/>
  <c r="R387" i="1"/>
  <c r="L387" i="1" s="1"/>
  <c r="R363" i="1"/>
  <c r="L363" i="1" s="1"/>
  <c r="R339" i="1"/>
  <c r="L339" i="1" s="1"/>
  <c r="R315" i="1"/>
  <c r="L315" i="1" s="1"/>
  <c r="R291" i="1"/>
  <c r="L291" i="1" s="1"/>
  <c r="R267" i="1"/>
  <c r="L267" i="1" s="1"/>
  <c r="R243" i="1"/>
  <c r="L243" i="1" s="1"/>
  <c r="R219" i="1"/>
  <c r="L219" i="1" s="1"/>
  <c r="R195" i="1"/>
  <c r="L195" i="1" s="1"/>
  <c r="R171" i="1"/>
  <c r="L171" i="1" s="1"/>
  <c r="R147" i="1"/>
  <c r="L147" i="1" s="1"/>
  <c r="R123" i="1"/>
  <c r="L123" i="1" s="1"/>
  <c r="R99" i="1"/>
  <c r="L99" i="1" s="1"/>
  <c r="AG34" i="7"/>
  <c r="R63" i="1"/>
  <c r="S66" i="1"/>
  <c r="S70" i="1"/>
  <c r="S74" i="1"/>
  <c r="S67" i="1"/>
  <c r="S71" i="1"/>
  <c r="S63" i="1"/>
  <c r="S64" i="1"/>
  <c r="S68" i="1"/>
  <c r="S72" i="1"/>
  <c r="S65" i="1"/>
  <c r="S69" i="1"/>
  <c r="S73" i="1"/>
  <c r="L231" i="1"/>
  <c r="AG63" i="1"/>
  <c r="U22" i="7"/>
  <c r="T22" i="7"/>
  <c r="S22" i="7"/>
  <c r="X22" i="7"/>
  <c r="P22" i="7"/>
  <c r="W22" i="7"/>
  <c r="V22" i="7"/>
  <c r="Q22" i="7"/>
  <c r="O22" i="7"/>
  <c r="R22" i="7"/>
  <c r="L1887" i="1"/>
  <c r="L1815" i="1"/>
  <c r="L1671" i="1"/>
  <c r="L1455" i="1"/>
  <c r="L939" i="1"/>
  <c r="L3243" i="1"/>
  <c r="L3123" i="1"/>
  <c r="L3051" i="1"/>
  <c r="L2667" i="1"/>
  <c r="AF64" i="1" a="1"/>
  <c r="AF73" i="1" a="1"/>
  <c r="AF70" i="1" a="1"/>
  <c r="AF74" i="1" a="1"/>
  <c r="AF65" i="1" a="1"/>
  <c r="AF69" i="1" a="1"/>
  <c r="AF66" i="1" a="1"/>
  <c r="AF71" i="1" a="1"/>
  <c r="AF67" i="1" a="1"/>
  <c r="AE65" i="1" a="1"/>
  <c r="AD67" i="1" a="1"/>
  <c r="AH69" i="1" a="1"/>
  <c r="AD73" i="1" a="1"/>
  <c r="I13" i="7" a="1"/>
  <c r="AI73" i="1" a="1"/>
  <c r="AE69" i="1" a="1"/>
  <c r="AH66" i="1" a="1"/>
  <c r="AE73" i="1" a="1"/>
  <c r="AH74" i="1" a="1"/>
  <c r="AI66" i="1" a="1"/>
  <c r="AD71" i="1" a="1"/>
  <c r="C13" i="7" a="1"/>
  <c r="AE63" i="1" a="1"/>
  <c r="AD69" i="1" a="1"/>
  <c r="AH70" i="1" a="1"/>
  <c r="AD63" i="1" a="1"/>
  <c r="AD74" i="1" a="1"/>
  <c r="AE66" i="1" a="1"/>
  <c r="K13" i="7" a="1"/>
  <c r="AE70" i="1" a="1"/>
  <c r="AD72" i="1" a="1"/>
  <c r="G13" i="7" a="1"/>
  <c r="AE71" i="1" a="1"/>
  <c r="E13" i="7" a="1"/>
  <c r="AI70" i="1" a="1"/>
  <c r="M13" i="7" a="1"/>
  <c r="AE74" i="1" a="1"/>
  <c r="H13" i="7" a="1"/>
  <c r="AD70" i="1" a="1"/>
  <c r="AD65" i="1" a="1"/>
  <c r="AE67" i="1" a="1"/>
  <c r="L13" i="7" a="1"/>
  <c r="AI65" i="1" a="1"/>
  <c r="AE64" i="1" a="1"/>
  <c r="F13" i="7" a="1"/>
  <c r="AE68" i="1" a="1"/>
  <c r="AI69" i="1" a="1"/>
  <c r="AH67" i="1" a="1"/>
  <c r="D13" i="7" a="1"/>
  <c r="AE72" i="1" a="1"/>
  <c r="AD66" i="1" a="1"/>
  <c r="AH73" i="1" a="1"/>
  <c r="B13" i="7" a="1"/>
  <c r="AI74" i="1" a="1"/>
  <c r="AI67" i="1" a="1"/>
  <c r="AH65" i="1" a="1"/>
  <c r="AE67" i="1" l="1"/>
  <c r="AE74" i="1"/>
  <c r="AE71" i="1"/>
  <c r="AE70" i="1"/>
  <c r="AE66" i="1"/>
  <c r="AE73" i="1"/>
  <c r="AE69" i="1"/>
  <c r="AE63" i="1"/>
  <c r="AE65" i="1"/>
  <c r="AE72" i="1"/>
  <c r="AE68" i="1"/>
  <c r="AE64" i="1"/>
  <c r="D13" i="7"/>
  <c r="L13" i="7"/>
  <c r="M13" i="7"/>
  <c r="K13" i="7"/>
  <c r="C13" i="7"/>
  <c r="H13" i="7"/>
  <c r="B13" i="7"/>
  <c r="F13" i="7"/>
  <c r="I13" i="7"/>
  <c r="G13" i="7"/>
  <c r="E13" i="7"/>
  <c r="O15" i="7"/>
  <c r="AF64" i="1"/>
  <c r="AF71" i="1"/>
  <c r="AD71" i="1"/>
  <c r="AI73" i="1"/>
  <c r="AH73" i="1"/>
  <c r="AF73" i="1"/>
  <c r="AD73" i="1"/>
  <c r="AI67" i="1"/>
  <c r="AH67" i="1"/>
  <c r="AF67" i="1"/>
  <c r="AD67" i="1"/>
  <c r="AI69" i="1"/>
  <c r="AH69" i="1"/>
  <c r="AF69" i="1"/>
  <c r="AD69" i="1"/>
  <c r="AI74" i="1"/>
  <c r="AH74" i="1"/>
  <c r="AF74" i="1"/>
  <c r="AD74" i="1"/>
  <c r="AI65" i="1"/>
  <c r="AH65" i="1"/>
  <c r="AF65" i="1"/>
  <c r="AD65" i="1"/>
  <c r="AI70" i="1"/>
  <c r="AH70" i="1"/>
  <c r="AF70" i="1"/>
  <c r="AD70" i="1"/>
  <c r="AD72" i="1"/>
  <c r="AI66" i="1"/>
  <c r="AH66" i="1"/>
  <c r="AF66" i="1"/>
  <c r="AD66" i="1"/>
  <c r="AC64" i="1"/>
  <c r="AC68" i="1"/>
  <c r="AC71" i="1"/>
  <c r="AC73" i="1"/>
  <c r="AC67" i="1"/>
  <c r="AC69" i="1"/>
  <c r="AC74" i="1"/>
  <c r="AC65" i="1"/>
  <c r="AC70" i="1"/>
  <c r="AC72" i="1"/>
  <c r="AC66" i="1"/>
  <c r="AD63" i="1"/>
  <c r="T74" i="1"/>
  <c r="T69" i="1"/>
  <c r="T73" i="1"/>
  <c r="T68" i="1"/>
  <c r="T72" i="1"/>
  <c r="T65" i="1"/>
  <c r="AC63" i="1"/>
  <c r="T63" i="1"/>
  <c r="T66" i="1"/>
  <c r="T70" i="1"/>
  <c r="Y22" i="7"/>
  <c r="T67" i="1"/>
  <c r="T71" i="1"/>
  <c r="T64" i="1"/>
  <c r="L63" i="1"/>
  <c r="AF63" i="1" a="1"/>
  <c r="AF68" i="1" a="1"/>
  <c r="AF72" i="1" a="1"/>
  <c r="X70" i="1" a="1"/>
  <c r="E14" i="7" a="1"/>
  <c r="H14" i="7" a="1"/>
  <c r="D23" i="7" a="1"/>
  <c r="D26" i="7" a="1"/>
  <c r="AH71" i="1" a="1"/>
  <c r="D32" i="7" a="1"/>
  <c r="D24" i="7" a="1"/>
  <c r="D25" i="7" a="1"/>
  <c r="AH64" i="1" a="1"/>
  <c r="AI71" i="1" a="1"/>
  <c r="D14" i="7" a="1"/>
  <c r="D27" i="7" a="1"/>
  <c r="G14" i="7" a="1"/>
  <c r="D33" i="7" a="1"/>
  <c r="C14" i="7" a="1"/>
  <c r="X65" i="1" a="1"/>
  <c r="X74" i="1" a="1"/>
  <c r="I14" i="7" a="1"/>
  <c r="L14" i="7" a="1"/>
  <c r="AD64" i="1" a="1"/>
  <c r="X64" i="1" a="1"/>
  <c r="X67" i="1" a="1"/>
  <c r="X68" i="1" a="1"/>
  <c r="AI68" i="1" a="1"/>
  <c r="D22" i="7" a="1"/>
  <c r="X69" i="1" a="1"/>
  <c r="X66" i="1" a="1"/>
  <c r="D30" i="7" a="1"/>
  <c r="AD68" i="1" a="1"/>
  <c r="AH72" i="1" a="1"/>
  <c r="X73" i="1" a="1"/>
  <c r="AI72" i="1" a="1"/>
  <c r="AI64" i="1" a="1"/>
  <c r="X63" i="1" a="1"/>
  <c r="X72" i="1" a="1"/>
  <c r="D29" i="7" a="1"/>
  <c r="D31" i="7" a="1"/>
  <c r="X71" i="1" a="1"/>
  <c r="B14" i="7" a="1"/>
  <c r="F14" i="7" a="1"/>
  <c r="D28" i="7" a="1"/>
  <c r="M14" i="7" a="1"/>
  <c r="AH68" i="1" a="1"/>
  <c r="K14" i="7" a="1"/>
  <c r="M14" i="7" l="1"/>
  <c r="K14" i="7"/>
  <c r="D14" i="7"/>
  <c r="AH71" i="1"/>
  <c r="AI71" i="1"/>
  <c r="L14" i="7"/>
  <c r="AF72" i="1"/>
  <c r="E31" i="7" s="1"/>
  <c r="AF68" i="1"/>
  <c r="E27" i="7" s="1"/>
  <c r="I14" i="7"/>
  <c r="G14" i="7"/>
  <c r="H14" i="7"/>
  <c r="B14" i="7"/>
  <c r="F14" i="7"/>
  <c r="C14" i="7"/>
  <c r="E14" i="7"/>
  <c r="O16" i="7"/>
  <c r="AI72" i="1"/>
  <c r="AI68" i="1"/>
  <c r="AD68" i="1"/>
  <c r="AH72" i="1"/>
  <c r="AH68" i="1"/>
  <c r="AI64" i="1"/>
  <c r="AH64" i="1"/>
  <c r="AD64" i="1"/>
  <c r="D27" i="7"/>
  <c r="D25" i="7"/>
  <c r="D31" i="7"/>
  <c r="D29" i="7"/>
  <c r="D24" i="7"/>
  <c r="D33" i="7"/>
  <c r="D28" i="7"/>
  <c r="D26" i="7"/>
  <c r="D32" i="7"/>
  <c r="D30" i="7"/>
  <c r="D22" i="7"/>
  <c r="D23" i="7"/>
  <c r="X74" i="1"/>
  <c r="X64" i="1"/>
  <c r="X72" i="1"/>
  <c r="X66" i="1"/>
  <c r="X68" i="1"/>
  <c r="X67" i="1"/>
  <c r="X65" i="1"/>
  <c r="X71" i="1"/>
  <c r="X73" i="1"/>
  <c r="X69" i="1"/>
  <c r="X63" i="1"/>
  <c r="X70" i="1"/>
  <c r="E25" i="7"/>
  <c r="E24" i="7"/>
  <c r="E23" i="7"/>
  <c r="E32" i="7"/>
  <c r="E29" i="7"/>
  <c r="E28" i="7"/>
  <c r="E30" i="7"/>
  <c r="E26" i="7"/>
  <c r="E33" i="7"/>
  <c r="AF63" i="1"/>
  <c r="E22" i="7" s="1"/>
  <c r="G15" i="7" a="1"/>
  <c r="B15" i="7" a="1"/>
  <c r="C15" i="7" a="1"/>
  <c r="K15" i="7" a="1"/>
  <c r="I15" i="7" a="1"/>
  <c r="D15" i="7" a="1"/>
  <c r="H15" i="7" a="1"/>
  <c r="L15" i="7" a="1"/>
  <c r="E15" i="7" a="1"/>
  <c r="F15" i="7" a="1"/>
  <c r="M15" i="7" a="1"/>
  <c r="K15" i="7" l="1"/>
  <c r="L15" i="7"/>
  <c r="D15" i="7"/>
  <c r="M15" i="7"/>
  <c r="G15" i="7"/>
  <c r="B15" i="7"/>
  <c r="H15" i="7"/>
  <c r="E15" i="7"/>
  <c r="I15" i="7"/>
  <c r="F15" i="7"/>
  <c r="C15" i="7"/>
  <c r="O17" i="7"/>
  <c r="D16" i="7" a="1"/>
  <c r="M16" i="7" a="1"/>
  <c r="H16" i="7" a="1"/>
  <c r="G16" i="7" a="1"/>
  <c r="C16" i="7" a="1"/>
  <c r="I16" i="7" a="1"/>
  <c r="L16" i="7" a="1"/>
  <c r="E16" i="7" a="1"/>
  <c r="K16" i="7" a="1"/>
  <c r="F16" i="7" a="1"/>
  <c r="B16" i="7" a="1"/>
  <c r="D16" i="7" l="1"/>
  <c r="M16" i="7"/>
  <c r="K16" i="7"/>
  <c r="L16" i="7"/>
  <c r="I16" i="7"/>
  <c r="G16" i="7"/>
  <c r="H16" i="7"/>
  <c r="C16" i="7"/>
  <c r="F16" i="7"/>
  <c r="E16" i="7"/>
  <c r="B16" i="7"/>
  <c r="O18" i="7"/>
  <c r="B26" i="7"/>
  <c r="B30" i="7"/>
  <c r="B25" i="7"/>
  <c r="B27" i="7"/>
  <c r="B29" i="7"/>
  <c r="B33" i="7"/>
  <c r="B24" i="7"/>
  <c r="B28" i="7"/>
  <c r="B31" i="7"/>
  <c r="B32" i="7"/>
  <c r="B22" i="7"/>
  <c r="B23" i="7"/>
  <c r="L17" i="7" a="1"/>
  <c r="F17" i="7" a="1"/>
  <c r="C17" i="7" a="1"/>
  <c r="H17" i="7" a="1"/>
  <c r="B17" i="7" a="1"/>
  <c r="E17" i="7" a="1"/>
  <c r="G17" i="7" a="1"/>
  <c r="K17" i="7" a="1"/>
  <c r="I17" i="7" a="1"/>
  <c r="M17" i="7" a="1"/>
  <c r="D17" i="7" a="1"/>
  <c r="L17" i="7" l="1"/>
  <c r="M17" i="7"/>
  <c r="D17" i="7"/>
  <c r="K17" i="7"/>
  <c r="F17" i="7"/>
  <c r="I17" i="7"/>
  <c r="B17" i="7"/>
  <c r="H17" i="7"/>
  <c r="C17" i="7"/>
  <c r="G17" i="7"/>
  <c r="E17" i="7"/>
  <c r="C18" i="7" a="1"/>
  <c r="L18" i="7" a="1"/>
  <c r="G18" i="7" a="1"/>
  <c r="H18" i="7" a="1"/>
  <c r="D18" i="7" a="1"/>
  <c r="I18" i="7" a="1"/>
  <c r="F18" i="7" a="1"/>
  <c r="M18" i="7" a="1"/>
  <c r="E18" i="7" a="1"/>
  <c r="K18" i="7" a="1"/>
  <c r="B18" i="7" a="1"/>
  <c r="K18" i="7" l="1"/>
  <c r="D18" i="7"/>
  <c r="AH22" i="7" s="1"/>
  <c r="M18" i="7"/>
  <c r="L18" i="7"/>
  <c r="H18" i="7"/>
  <c r="I18" i="7"/>
  <c r="G18" i="7"/>
  <c r="F18" i="7"/>
  <c r="E18" i="7"/>
  <c r="AI22" i="7" s="1"/>
  <c r="B18" i="7"/>
  <c r="AF32" i="7" s="1"/>
  <c r="C18" i="7"/>
  <c r="AG22" i="7" s="1"/>
  <c r="AG3" i="7" s="1"/>
  <c r="G26" i="7"/>
  <c r="F32" i="7"/>
  <c r="G27" i="7"/>
  <c r="F28" i="7"/>
  <c r="F30" i="7"/>
  <c r="G23" i="7"/>
  <c r="F33" i="7"/>
  <c r="F29" i="7"/>
  <c r="F26" i="7"/>
  <c r="G28" i="7"/>
  <c r="G25" i="7"/>
  <c r="F27" i="7"/>
  <c r="G31" i="7"/>
  <c r="G29" i="7"/>
  <c r="G33" i="7"/>
  <c r="F23" i="7"/>
  <c r="G24" i="7"/>
  <c r="G32" i="7"/>
  <c r="F25" i="7"/>
  <c r="F31" i="7"/>
  <c r="F24" i="7"/>
  <c r="G30" i="7"/>
  <c r="AI28" i="7" l="1"/>
  <c r="AI24" i="7"/>
  <c r="AI32" i="7"/>
  <c r="AI31" i="7"/>
  <c r="AI30" i="7"/>
  <c r="AI25" i="7"/>
  <c r="AF23" i="7"/>
  <c r="AF25" i="7"/>
  <c r="AF30" i="7"/>
  <c r="AF31" i="7"/>
  <c r="AF29" i="7"/>
  <c r="AF33" i="7"/>
  <c r="AF26" i="7"/>
  <c r="AF24" i="7"/>
  <c r="AF28" i="7"/>
  <c r="AF22" i="7"/>
  <c r="AF27" i="7"/>
  <c r="AI29" i="7"/>
  <c r="AI23" i="7"/>
  <c r="AI27" i="7"/>
  <c r="AI26" i="7"/>
  <c r="AI33" i="7"/>
  <c r="AH25" i="7"/>
  <c r="AH23" i="7"/>
  <c r="AH29" i="7"/>
  <c r="AH32" i="7"/>
  <c r="AH26" i="7"/>
  <c r="AH24" i="7"/>
  <c r="AH27" i="7"/>
  <c r="AH33" i="7"/>
  <c r="AH28" i="7"/>
  <c r="AH30" i="7"/>
  <c r="AH31" i="7"/>
  <c r="S949" i="1"/>
  <c r="S2297" i="1"/>
  <c r="S1561" i="1"/>
  <c r="S1550" i="1"/>
  <c r="S2744" i="1"/>
  <c r="S498" i="1"/>
  <c r="S2824" i="1"/>
  <c r="S355" i="1"/>
  <c r="S334" i="1"/>
  <c r="S3195" i="1"/>
  <c r="S3123" i="1"/>
  <c r="S1927" i="1"/>
  <c r="S631" i="1"/>
  <c r="S2514" i="1"/>
  <c r="S3270" i="1"/>
  <c r="S3377" i="1"/>
  <c r="S471" i="1"/>
  <c r="S2161" i="1"/>
  <c r="S2160" i="1"/>
  <c r="S3454" i="1"/>
  <c r="S2319" i="1"/>
  <c r="S1503" i="1"/>
  <c r="S543" i="1"/>
  <c r="S2969" i="1"/>
  <c r="S1573" i="1"/>
  <c r="S1663" i="1"/>
  <c r="S1205" i="1"/>
  <c r="S1332" i="1"/>
  <c r="S2926" i="1"/>
  <c r="S2605" i="1"/>
  <c r="S1960" i="1"/>
  <c r="S3013" i="1"/>
  <c r="S1958" i="1"/>
  <c r="S1702" i="1"/>
  <c r="S1567" i="1"/>
  <c r="S1350" i="1"/>
  <c r="S283" i="1"/>
  <c r="S619" i="1"/>
  <c r="S136" i="1"/>
  <c r="S414" i="1"/>
  <c r="S403" i="1"/>
  <c r="S751" i="1"/>
  <c r="S550" i="1"/>
  <c r="S1418" i="1"/>
  <c r="S3155" i="1"/>
  <c r="S2694" i="1"/>
  <c r="S3131" i="1"/>
  <c r="S2185" i="1"/>
  <c r="S143" i="1"/>
  <c r="S3004" i="1"/>
  <c r="S1261" i="1"/>
  <c r="S1872" i="1"/>
  <c r="S312" i="1"/>
  <c r="S2837" i="1"/>
  <c r="S998" i="1"/>
  <c r="S2354" i="1"/>
  <c r="S1603" i="1"/>
  <c r="S1974" i="1"/>
  <c r="S1945" i="1"/>
  <c r="S2703" i="1"/>
  <c r="S217" i="1"/>
  <c r="S2121" i="1"/>
  <c r="S2938" i="1"/>
  <c r="S2639" i="1"/>
  <c r="S1609" i="1"/>
  <c r="S2588" i="1"/>
  <c r="S1813" i="1"/>
  <c r="S443" i="1"/>
  <c r="S3139" i="1"/>
  <c r="S3347" i="1"/>
  <c r="S3166" i="1"/>
  <c r="S133" i="1"/>
  <c r="S2371" i="1"/>
  <c r="S778" i="1"/>
  <c r="S193" i="1"/>
  <c r="S157" i="1"/>
  <c r="S1671" i="1"/>
  <c r="S2622" i="1"/>
  <c r="S3221" i="1"/>
  <c r="S1402" i="1"/>
  <c r="S3414" i="1"/>
  <c r="S3393" i="1"/>
  <c r="S1043" i="1"/>
  <c r="S3390" i="1"/>
  <c r="S1435" i="1"/>
  <c r="S1356" i="1"/>
  <c r="S353" i="1"/>
  <c r="S3357" i="1"/>
  <c r="S1566" i="1"/>
  <c r="S1579" i="1"/>
  <c r="S226" i="1"/>
  <c r="S359" i="1"/>
  <c r="S2475" i="1"/>
  <c r="S484" i="1"/>
  <c r="S3230" i="1"/>
  <c r="S1855" i="1"/>
  <c r="S2989" i="1"/>
  <c r="S1743" i="1"/>
  <c r="S3476" i="1"/>
  <c r="S1589" i="1"/>
  <c r="S2841" i="1"/>
  <c r="S3246" i="1"/>
  <c r="S1527" i="1"/>
  <c r="S321" i="1"/>
  <c r="S3282" i="1"/>
  <c r="S2526" i="1"/>
  <c r="S663" i="1"/>
  <c r="S3006" i="1"/>
  <c r="S3248" i="1"/>
  <c r="S700" i="1"/>
  <c r="S3452" i="1"/>
  <c r="S2811" i="1"/>
  <c r="S3435" i="1"/>
  <c r="S958" i="1"/>
  <c r="S680" i="1"/>
  <c r="S611" i="1"/>
  <c r="S1513" i="1"/>
  <c r="S2519" i="1"/>
  <c r="S1023" i="1"/>
  <c r="S1507" i="1"/>
  <c r="S1451" i="1"/>
  <c r="S2073" i="1"/>
  <c r="S357" i="1"/>
  <c r="S2183" i="1"/>
  <c r="S1922" i="1"/>
  <c r="S698" i="1"/>
  <c r="S138" i="1"/>
  <c r="S3399" i="1"/>
  <c r="S1152" i="1"/>
  <c r="S2337" i="1"/>
  <c r="S864" i="1"/>
  <c r="S3369" i="1"/>
  <c r="S2634" i="1"/>
  <c r="S2760" i="1"/>
  <c r="S1055" i="1"/>
  <c r="S2927" i="1"/>
  <c r="S2443" i="1"/>
  <c r="S1014" i="1"/>
  <c r="S1481" i="1"/>
  <c r="S2879" i="1"/>
  <c r="S2617" i="1"/>
  <c r="S853" i="1"/>
  <c r="S1001" i="1"/>
  <c r="S921" i="1"/>
  <c r="S936" i="1"/>
  <c r="S718" i="1"/>
  <c r="S3212" i="1"/>
  <c r="S2884" i="1"/>
  <c r="S2142" i="1"/>
  <c r="S1634" i="1"/>
  <c r="S311" i="1"/>
  <c r="S1729" i="1"/>
  <c r="S2992" i="1"/>
  <c r="S439" i="1"/>
  <c r="S89" i="1"/>
  <c r="S344" i="1"/>
  <c r="S2213" i="1"/>
  <c r="S2758" i="1"/>
  <c r="S3029" i="1"/>
  <c r="S3152" i="1"/>
  <c r="S3009" i="1"/>
  <c r="S608" i="1"/>
  <c r="S1845" i="1"/>
  <c r="S1377" i="1"/>
  <c r="S1253" i="1"/>
  <c r="S1300" i="1"/>
  <c r="S3311" i="1"/>
  <c r="S907" i="1"/>
  <c r="S480" i="1"/>
  <c r="S3128" i="1"/>
  <c r="S1343" i="1"/>
  <c r="S2548" i="1"/>
  <c r="S2251" i="1"/>
  <c r="S3216" i="1"/>
  <c r="S2125" i="1"/>
  <c r="S3379" i="1"/>
  <c r="S1376" i="1"/>
  <c r="S1640" i="1"/>
  <c r="S2567" i="1"/>
  <c r="S256" i="1"/>
  <c r="S1748" i="1"/>
  <c r="S803" i="1"/>
  <c r="S1987" i="1"/>
  <c r="S2011" i="1"/>
  <c r="S3101" i="1"/>
  <c r="S2621" i="1"/>
  <c r="S458" i="1"/>
  <c r="S2496" i="1"/>
  <c r="S3033" i="1"/>
  <c r="S1379" i="1"/>
  <c r="S1585" i="1"/>
  <c r="S2148" i="1"/>
  <c r="S2296" i="1"/>
  <c r="S1508" i="1"/>
  <c r="S843" i="1"/>
  <c r="S1171" i="1"/>
  <c r="S1714" i="1"/>
  <c r="S606" i="1"/>
  <c r="S3069" i="1"/>
  <c r="S2566" i="1"/>
  <c r="S3061" i="1"/>
  <c r="S2301" i="1"/>
  <c r="S2641" i="1"/>
  <c r="S1646" i="1"/>
  <c r="S90" i="1"/>
  <c r="S792" i="1"/>
  <c r="S1988" i="1"/>
  <c r="S1538" i="1"/>
  <c r="S3177" i="1"/>
  <c r="S219" i="1"/>
  <c r="S3149" i="1"/>
  <c r="S3073" i="1"/>
  <c r="S1062" i="1"/>
  <c r="S2400" i="1"/>
  <c r="S436" i="1"/>
  <c r="S1996" i="1"/>
  <c r="S2131" i="1"/>
  <c r="S2474" i="1"/>
  <c r="S210" i="1"/>
  <c r="S931" i="1"/>
  <c r="S1039" i="1"/>
  <c r="S709" i="1"/>
  <c r="S1650" i="1"/>
  <c r="S2994" i="1"/>
  <c r="S1993" i="1"/>
  <c r="S395" i="1"/>
  <c r="S1094" i="1"/>
  <c r="S1606" i="1"/>
  <c r="S1463" i="1"/>
  <c r="S809" i="1"/>
  <c r="S2779" i="1"/>
  <c r="S172" i="1"/>
  <c r="S1984" i="1"/>
  <c r="S2542" i="1"/>
  <c r="S2504" i="1"/>
  <c r="S514" i="1"/>
  <c r="S3278" i="1"/>
  <c r="S833" i="1"/>
  <c r="S978" i="1"/>
  <c r="S237" i="1"/>
  <c r="S665" i="1"/>
  <c r="S1323" i="1"/>
  <c r="S871" i="1"/>
  <c r="S1444" i="1"/>
  <c r="S3026" i="1"/>
  <c r="S2905" i="1"/>
  <c r="S2733" i="1"/>
  <c r="S2348" i="1"/>
  <c r="S2165" i="1"/>
  <c r="S2280" i="1"/>
  <c r="S3114" i="1"/>
  <c r="S1254" i="1"/>
  <c r="S2351" i="1"/>
  <c r="S1352" i="1"/>
  <c r="S3252" i="1"/>
  <c r="S2818" i="1"/>
  <c r="S976" i="1"/>
  <c r="S2798" i="1"/>
  <c r="S2347" i="1"/>
  <c r="S2259" i="1"/>
  <c r="S3205" i="1"/>
  <c r="S1936" i="1"/>
  <c r="S1258" i="1"/>
  <c r="S1284" i="1"/>
  <c r="S1704" i="1"/>
  <c r="S2724" i="1"/>
  <c r="S1408" i="1"/>
  <c r="S305" i="1"/>
  <c r="S519" i="1"/>
  <c r="S618" i="1"/>
  <c r="S1245" i="1"/>
  <c r="S2729" i="1"/>
  <c r="S1373" i="1"/>
  <c r="S2932" i="1"/>
  <c r="S2384" i="1"/>
  <c r="S666" i="1"/>
  <c r="S3480" i="1"/>
  <c r="S3373" i="1"/>
  <c r="S2424" i="1"/>
  <c r="S1823" i="1"/>
  <c r="S3100" i="1"/>
  <c r="S622" i="1"/>
  <c r="S2898" i="1"/>
  <c r="S2442" i="1"/>
  <c r="S135" i="1"/>
  <c r="S201" i="1"/>
  <c r="S875" i="1"/>
  <c r="S2141" i="1"/>
  <c r="S1172" i="1"/>
  <c r="S840" i="1"/>
  <c r="S906" i="1"/>
  <c r="S454" i="1"/>
  <c r="S604" i="1"/>
  <c r="S332" i="1"/>
  <c r="S1890" i="1"/>
  <c r="S3210" i="1"/>
  <c r="S2177" i="1"/>
  <c r="S2270" i="1"/>
  <c r="S2616" i="1"/>
  <c r="S429" i="1"/>
  <c r="S1471" i="1"/>
  <c r="S533" i="1"/>
  <c r="S1836" i="1"/>
  <c r="S3262" i="1"/>
  <c r="S1185" i="1"/>
  <c r="S988" i="1"/>
  <c r="S544" i="1"/>
  <c r="S2591" i="1"/>
  <c r="S2851" i="1"/>
  <c r="S2769" i="1"/>
  <c r="S1934" i="1"/>
  <c r="S3103" i="1"/>
  <c r="S586" i="1"/>
  <c r="S3223" i="1"/>
  <c r="S2340" i="1"/>
  <c r="S150" i="1"/>
  <c r="S780" i="1"/>
  <c r="S481" i="1"/>
  <c r="S2102" i="1"/>
  <c r="S2525" i="1"/>
  <c r="S2700" i="1"/>
  <c r="S1534" i="1"/>
  <c r="S3521" i="1"/>
  <c r="S1604" i="1"/>
  <c r="S644" i="1"/>
  <c r="S1096" i="1"/>
  <c r="S737" i="1"/>
  <c r="S2454" i="1"/>
  <c r="S1716" i="1"/>
  <c r="S3336" i="1"/>
  <c r="S1766" i="1"/>
  <c r="S3140" i="1"/>
  <c r="S1956" i="1"/>
  <c r="S3086" i="1"/>
  <c r="S2034" i="1"/>
  <c r="S1967" i="1"/>
  <c r="S3164" i="1"/>
  <c r="S2026" i="1"/>
  <c r="S3446" i="1"/>
  <c r="S1854" i="1"/>
  <c r="S3375" i="1"/>
  <c r="S823" i="1"/>
  <c r="S1128" i="1"/>
  <c r="S108" i="1"/>
  <c r="S199" i="1"/>
  <c r="S3001" i="1"/>
  <c r="S99" i="1"/>
  <c r="S2118" i="1"/>
  <c r="S1229" i="1"/>
  <c r="S114" i="1"/>
  <c r="S2097" i="1"/>
  <c r="S1627" i="1"/>
  <c r="S2368" i="1"/>
  <c r="S1791" i="1"/>
  <c r="S563" i="1"/>
  <c r="S1436" i="1"/>
  <c r="S1361" i="1"/>
  <c r="S1992" i="1"/>
  <c r="S851" i="1"/>
  <c r="S695" i="1"/>
  <c r="S3260" i="1"/>
  <c r="S2186" i="1"/>
  <c r="S1456" i="1"/>
  <c r="S177" i="1"/>
  <c r="S174" i="1"/>
  <c r="S1577" i="1"/>
  <c r="S975" i="1"/>
  <c r="S2480" i="1"/>
  <c r="S1968" i="1"/>
  <c r="S979" i="1"/>
  <c r="S479" i="1"/>
  <c r="S910" i="1"/>
  <c r="S477" i="1"/>
  <c r="S375" i="1"/>
  <c r="S3066" i="1"/>
  <c r="S144" i="1"/>
  <c r="S3222" i="1"/>
  <c r="S362" i="1"/>
  <c r="S2310" i="1"/>
  <c r="S3110" i="1"/>
  <c r="S343" i="1"/>
  <c r="S3394" i="1"/>
  <c r="S3372" i="1"/>
  <c r="S2300" i="1"/>
  <c r="S1468" i="1"/>
  <c r="S3077" i="1"/>
  <c r="S3380" i="1"/>
  <c r="S1742" i="1"/>
  <c r="S1772" i="1"/>
  <c r="S971" i="1"/>
  <c r="S3345" i="1"/>
  <c r="S1336" i="1"/>
  <c r="S3023" i="1"/>
  <c r="S3518" i="1"/>
  <c r="S2998" i="1"/>
  <c r="S670" i="1"/>
  <c r="S1965" i="1"/>
  <c r="S2979" i="1"/>
  <c r="S290" i="1"/>
  <c r="S3479" i="1"/>
  <c r="S2503" i="1"/>
  <c r="S227" i="1"/>
  <c r="S1495" i="1"/>
  <c r="S3054" i="1"/>
  <c r="S1143" i="1"/>
  <c r="S3494" i="1"/>
  <c r="S2250" i="1"/>
  <c r="S2554" i="1"/>
  <c r="S1449" i="1"/>
  <c r="S2822" i="1"/>
  <c r="S1723" i="1"/>
  <c r="S2449" i="1"/>
  <c r="S3167" i="1"/>
  <c r="S2490" i="1"/>
  <c r="S1048" i="1"/>
  <c r="S273" i="1"/>
  <c r="S690" i="1"/>
  <c r="S2282" i="1"/>
  <c r="S530" i="1"/>
  <c r="S3391" i="1"/>
  <c r="S170" i="1"/>
  <c r="S783" i="1"/>
  <c r="S1950" i="1"/>
  <c r="S1391" i="1"/>
  <c r="S2433" i="1"/>
  <c r="S2439" i="1"/>
  <c r="S2008" i="1"/>
  <c r="S3516" i="1"/>
  <c r="S2190" i="1"/>
  <c r="S1568" i="1"/>
  <c r="S2027" i="1"/>
  <c r="S2827" i="1"/>
  <c r="S2794" i="1"/>
  <c r="S2966" i="1"/>
  <c r="S474" i="1"/>
  <c r="S3047" i="1"/>
  <c r="S740" i="1"/>
  <c r="S3505" i="1"/>
  <c r="S2307" i="1"/>
  <c r="S412" i="1"/>
  <c r="S1638" i="1"/>
  <c r="S1442" i="1"/>
  <c r="S2560" i="1"/>
  <c r="S649" i="1"/>
  <c r="S214" i="1"/>
  <c r="S546" i="1"/>
  <c r="S3300" i="1"/>
  <c r="S127" i="1"/>
  <c r="S2063" i="1"/>
  <c r="S1546" i="1"/>
  <c r="S1091" i="1"/>
  <c r="S2072" i="1"/>
  <c r="S2876" i="1"/>
  <c r="S804" i="1"/>
  <c r="S1329" i="1"/>
  <c r="S380" i="1"/>
  <c r="S2309" i="1"/>
  <c r="S2249" i="1"/>
  <c r="S1393" i="1"/>
  <c r="S2323" i="1"/>
  <c r="S1732" i="1"/>
  <c r="S3334" i="1"/>
  <c r="S2398" i="1"/>
  <c r="S1220" i="1"/>
  <c r="S1673" i="1"/>
  <c r="S253" i="1"/>
  <c r="S3117" i="1"/>
  <c r="S2878" i="1"/>
  <c r="S235" i="1"/>
  <c r="S1301" i="1"/>
  <c r="S820" i="1"/>
  <c r="S207" i="1"/>
  <c r="S2559" i="1"/>
  <c r="S2705" i="1"/>
  <c r="S330" i="1"/>
  <c r="S629" i="1"/>
  <c r="S189" i="1"/>
  <c r="S361" i="1"/>
  <c r="S3477" i="1"/>
  <c r="S2656" i="1"/>
  <c r="S2522" i="1"/>
  <c r="S2006" i="1"/>
  <c r="S1871" i="1"/>
  <c r="S2599" i="1"/>
  <c r="S1324" i="1"/>
  <c r="S1078" i="1"/>
  <c r="S2891" i="1"/>
  <c r="S2592" i="1"/>
  <c r="S1778" i="1"/>
  <c r="S2568" i="1"/>
  <c r="S562" i="1"/>
  <c r="S2431" i="1"/>
  <c r="S3031" i="1"/>
  <c r="S2315" i="1"/>
  <c r="S1405" i="1"/>
  <c r="S3159" i="1"/>
  <c r="S2447" i="1"/>
  <c r="S3307" i="1"/>
  <c r="S191" i="1"/>
  <c r="S2048" i="1"/>
  <c r="S2385" i="1"/>
  <c r="S190" i="1"/>
  <c r="S904" i="1"/>
  <c r="S1103" i="1"/>
  <c r="S3175" i="1"/>
  <c r="S2470" i="1"/>
  <c r="S2663" i="1"/>
  <c r="S2628" i="1"/>
  <c r="S2040" i="1"/>
  <c r="S1572" i="1"/>
  <c r="S711" i="1"/>
  <c r="S3204" i="1"/>
  <c r="S802" i="1"/>
  <c r="S2842" i="1"/>
  <c r="S1526" i="1"/>
  <c r="S2316" i="1"/>
  <c r="S784" i="1"/>
  <c r="S1612" i="1"/>
  <c r="S1826" i="1"/>
  <c r="S656" i="1"/>
  <c r="S2564" i="1"/>
  <c r="S1686" i="1"/>
  <c r="S1345" i="1"/>
  <c r="S542" i="1"/>
  <c r="S1312" i="1"/>
  <c r="S1831" i="1"/>
  <c r="S2279" i="1"/>
  <c r="S637" i="1"/>
  <c r="S1547" i="1"/>
  <c r="S2489" i="1"/>
  <c r="S1095" i="1"/>
  <c r="S1259" i="1"/>
  <c r="S744" i="1"/>
  <c r="S2346" i="1"/>
  <c r="S1213" i="1"/>
  <c r="S727" i="1"/>
  <c r="S746" i="1"/>
  <c r="S346" i="1"/>
  <c r="S3397" i="1"/>
  <c r="S897" i="1"/>
  <c r="S660" i="1"/>
  <c r="S3331" i="1"/>
  <c r="S787" i="1"/>
  <c r="S2923" i="1"/>
  <c r="S316" i="1"/>
  <c r="S723" i="1"/>
  <c r="S1368" i="1"/>
  <c r="S2538" i="1"/>
  <c r="S1199" i="1"/>
  <c r="S2536" i="1"/>
  <c r="S1842" i="1"/>
  <c r="S3266" i="1"/>
  <c r="S1923" i="1"/>
  <c r="S3095" i="1"/>
  <c r="S1898" i="1"/>
  <c r="S2212" i="1"/>
  <c r="S2389" i="1"/>
  <c r="S3219" i="1"/>
  <c r="S3138" i="1"/>
  <c r="S1370" i="1"/>
  <c r="S3051" i="1"/>
  <c r="S1924" i="1"/>
  <c r="S3288" i="1"/>
  <c r="S943" i="1"/>
  <c r="S1137" i="1"/>
  <c r="S270" i="1"/>
  <c r="S2680" i="1"/>
  <c r="S3015" i="1"/>
  <c r="S1035" i="1"/>
  <c r="S1717" i="1"/>
  <c r="S2440" i="1"/>
  <c r="S2780" i="1"/>
  <c r="S2028" i="1"/>
  <c r="S1474" i="1"/>
  <c r="S1693" i="1"/>
  <c r="S1696" i="1"/>
  <c r="S2409" i="1"/>
  <c r="S3368" i="1"/>
  <c r="S3292" i="1"/>
  <c r="S1599" i="1"/>
  <c r="S3488" i="1"/>
  <c r="S966" i="1"/>
  <c r="S2594" i="1"/>
  <c r="S1109" i="1"/>
  <c r="S1364" i="1"/>
  <c r="S1571" i="1"/>
  <c r="S2603" i="1"/>
  <c r="S2132" i="1"/>
  <c r="S3354" i="1"/>
  <c r="S2916" i="1"/>
  <c r="S2531" i="1"/>
  <c r="S687" i="1"/>
  <c r="S2860" i="1"/>
  <c r="S1642" i="1"/>
  <c r="S2836" i="1"/>
  <c r="S667" i="1"/>
  <c r="S1846" i="1"/>
  <c r="S1678" i="1"/>
  <c r="S3184" i="1"/>
  <c r="S3445" i="1"/>
  <c r="S1957" i="1"/>
  <c r="S3467" i="1"/>
  <c r="S3430" i="1"/>
  <c r="S676" i="1"/>
  <c r="S3057" i="1"/>
  <c r="S3072" i="1"/>
  <c r="S2095" i="1"/>
  <c r="S1306" i="1"/>
  <c r="S1256" i="1"/>
  <c r="S1955" i="1"/>
  <c r="S521" i="1"/>
  <c r="S3250" i="1"/>
  <c r="S400" i="1"/>
  <c r="S272" i="1"/>
  <c r="S2859" i="1"/>
  <c r="S3220" i="1"/>
  <c r="S1969" i="1"/>
  <c r="S2963" i="1"/>
  <c r="S2041" i="1"/>
  <c r="S2016" i="1"/>
  <c r="S1406" i="1"/>
  <c r="S173" i="1"/>
  <c r="S1008" i="1"/>
  <c r="S3456" i="1"/>
  <c r="S858" i="1"/>
  <c r="S494" i="1"/>
  <c r="S1460" i="1"/>
  <c r="S3497" i="1"/>
  <c r="S1500" i="1"/>
  <c r="S1895" i="1"/>
  <c r="S2985" i="1"/>
  <c r="S3458" i="1"/>
  <c r="S2053" i="1"/>
  <c r="S2521" i="1"/>
  <c r="S1818" i="1"/>
  <c r="S1736" i="1"/>
  <c r="S927" i="1"/>
  <c r="S3371" i="1"/>
  <c r="S249" i="1"/>
  <c r="S2367" i="1"/>
  <c r="S2766" i="1"/>
  <c r="S1715" i="1"/>
  <c r="S1499" i="1"/>
  <c r="S2109" i="1"/>
  <c r="S1083" i="1"/>
  <c r="S2084" i="1"/>
  <c r="S2941" i="1"/>
  <c r="S773" i="1"/>
  <c r="S1058" i="1"/>
  <c r="S268" i="1"/>
  <c r="S3109" i="1"/>
  <c r="S1991" i="1"/>
  <c r="S1798" i="1"/>
  <c r="S2013" i="1"/>
  <c r="S3258" i="1"/>
  <c r="S2915" i="1"/>
  <c r="S3525" i="1"/>
  <c r="S3327" i="1"/>
  <c r="S2741" i="1"/>
  <c r="S1786" i="1"/>
  <c r="S2635" i="1"/>
  <c r="S405" i="1"/>
  <c r="S438" i="1"/>
  <c r="S1850" i="1"/>
  <c r="S397" i="1"/>
  <c r="S3151" i="1"/>
  <c r="S271" i="1"/>
  <c r="S3180" i="1"/>
  <c r="S2469" i="1"/>
  <c r="S2129" i="1"/>
  <c r="S1013" i="1"/>
  <c r="S668" i="1"/>
  <c r="S3091" i="1"/>
  <c r="S2328" i="1"/>
  <c r="S3378" i="1"/>
  <c r="S756" i="1"/>
  <c r="S1810" i="1"/>
  <c r="S1860" i="1"/>
  <c r="S1510" i="1"/>
  <c r="S168" i="1"/>
  <c r="S3132" i="1"/>
  <c r="S1601" i="1"/>
  <c r="S2849" i="1"/>
  <c r="S1746" i="1"/>
  <c r="S2540" i="1"/>
  <c r="S2056" i="1"/>
  <c r="S1024" i="1"/>
  <c r="S3483" i="1"/>
  <c r="S2289" i="1"/>
  <c r="S891" i="1"/>
  <c r="S2376" i="1"/>
  <c r="S2286" i="1"/>
  <c r="S3243" i="1"/>
  <c r="S2959" i="1"/>
  <c r="S1951" i="1"/>
  <c r="S2804" i="1"/>
  <c r="S1976" i="1"/>
  <c r="S3021" i="1"/>
  <c r="S2505" i="1"/>
  <c r="S2580" i="1"/>
  <c r="S1626" i="1"/>
  <c r="S1249" i="1"/>
  <c r="S2393" i="1"/>
  <c r="S1457" i="1"/>
  <c r="S855" i="1"/>
  <c r="S2557" i="1"/>
  <c r="S486" i="1"/>
  <c r="S1190" i="1"/>
  <c r="S567" i="1"/>
  <c r="S2509" i="1"/>
  <c r="S1382" i="1"/>
  <c r="S1241" i="1"/>
  <c r="S2116" i="1"/>
  <c r="S382" i="1"/>
  <c r="S194" i="1"/>
  <c r="S156" i="1"/>
  <c r="S1029" i="1"/>
  <c r="S280" i="1"/>
  <c r="S1919" i="1"/>
  <c r="S2386" i="1"/>
  <c r="S3421" i="1"/>
  <c r="S3489" i="1"/>
  <c r="S328" i="1"/>
  <c r="S2870" i="1"/>
  <c r="S1201" i="1"/>
  <c r="S2575" i="1"/>
  <c r="S192" i="1"/>
  <c r="S1628" i="1"/>
  <c r="S1459" i="1"/>
  <c r="S2075" i="1"/>
  <c r="S527" i="1"/>
  <c r="S2996" i="1"/>
  <c r="S1480" i="1"/>
  <c r="S786" i="1"/>
  <c r="S794" i="1"/>
  <c r="S639" i="1"/>
  <c r="S2078" i="1"/>
  <c r="S2843" i="1"/>
  <c r="S898" i="1"/>
  <c r="S1975" i="1"/>
  <c r="S1325" i="1"/>
  <c r="S2291" i="1"/>
  <c r="S2895" i="1"/>
  <c r="S3388" i="1"/>
  <c r="S641" i="1"/>
  <c r="S381" i="1"/>
  <c r="S2009" i="1"/>
  <c r="S3002" i="1"/>
  <c r="S1053" i="1"/>
  <c r="S1369" i="1"/>
  <c r="S653" i="1"/>
  <c r="S2678" i="1"/>
  <c r="S430" i="1"/>
  <c r="S2253" i="1"/>
  <c r="S3115" i="1"/>
  <c r="S2642" i="1"/>
  <c r="S1518" i="1"/>
  <c r="S2846" i="1"/>
  <c r="S1017" i="1"/>
  <c r="S1160" i="1"/>
  <c r="S1242" i="1"/>
  <c r="S3133" i="1"/>
  <c r="S3404" i="1"/>
  <c r="S2735" i="1"/>
  <c r="S1186" i="1"/>
  <c r="S1675" i="1"/>
  <c r="S236" i="1"/>
  <c r="S1423" i="1"/>
  <c r="S2572" i="1"/>
  <c r="S1216" i="1"/>
  <c r="S2482" i="1"/>
  <c r="S2785" i="1"/>
  <c r="S329" i="1"/>
  <c r="S2284" i="1"/>
  <c r="S982" i="1"/>
  <c r="S1485" i="1"/>
  <c r="S531" i="1"/>
  <c r="S3017" i="1"/>
  <c r="S1629" i="1"/>
  <c r="S2862" i="1"/>
  <c r="S1881" i="1"/>
  <c r="S3486" i="1"/>
  <c r="S2233" i="1"/>
  <c r="S2857" i="1"/>
  <c r="S612" i="1"/>
  <c r="S306" i="1"/>
  <c r="S1045" i="1"/>
  <c r="S164" i="1"/>
  <c r="S2920" i="1"/>
  <c r="S2246" i="1"/>
  <c r="S2502" i="1"/>
  <c r="S2391" i="1"/>
  <c r="S662" i="1"/>
  <c r="S3457" i="1"/>
  <c r="S3032" i="1"/>
  <c r="S1353" i="1"/>
  <c r="S1490" i="1"/>
  <c r="S1835" i="1"/>
  <c r="S2168" i="1"/>
  <c r="S1424" i="1"/>
  <c r="S2806" i="1"/>
  <c r="S1432" i="1"/>
  <c r="S1309" i="1"/>
  <c r="S1110" i="1"/>
  <c r="S2298" i="1"/>
  <c r="S2545" i="1"/>
  <c r="S85" i="1"/>
  <c r="S2269" i="1"/>
  <c r="S1187" i="1"/>
  <c r="S2059" i="1"/>
  <c r="S83" i="1"/>
  <c r="S625" i="1"/>
  <c r="S2450" i="1"/>
  <c r="S295" i="1"/>
  <c r="S3508" i="1"/>
  <c r="S2293" i="1"/>
  <c r="S404" i="1"/>
  <c r="S2787" i="1"/>
  <c r="S2544" i="1"/>
  <c r="S3036" i="1"/>
  <c r="S1067" i="1"/>
  <c r="S706" i="1"/>
  <c r="S284" i="1"/>
  <c r="S2823" i="1"/>
  <c r="S1700" i="1"/>
  <c r="S3020" i="1"/>
  <c r="S888" i="1"/>
  <c r="S3257" i="1"/>
  <c r="S598" i="1"/>
  <c r="S2649" i="1"/>
  <c r="S2886" i="1"/>
  <c r="S2950" i="1"/>
  <c r="S3382" i="1"/>
  <c r="S972" i="1"/>
  <c r="S307" i="1"/>
  <c r="S3141" i="1"/>
  <c r="S2643" i="1"/>
  <c r="S1191" i="1"/>
  <c r="S1113" i="1"/>
  <c r="S1132" i="1"/>
  <c r="S452" i="1"/>
  <c r="S2458" i="1"/>
  <c r="S1837" i="1"/>
  <c r="S679" i="1"/>
  <c r="S2653" i="1"/>
  <c r="S1198" i="1"/>
  <c r="S1102" i="1"/>
  <c r="S2261" i="1"/>
  <c r="S354" i="1"/>
  <c r="S3411" i="1"/>
  <c r="S2235" i="1"/>
  <c r="S2206" i="1"/>
  <c r="S3192" i="1"/>
  <c r="S2954" i="1"/>
  <c r="S3524" i="1"/>
  <c r="S333" i="1"/>
  <c r="S1428" i="1"/>
  <c r="S572" i="1"/>
  <c r="S106" i="1"/>
  <c r="S844" i="1"/>
  <c r="S76" i="1"/>
  <c r="S1217" i="1"/>
  <c r="S3433" i="1"/>
  <c r="S640" i="1"/>
  <c r="S292" i="1"/>
  <c r="S1882" i="1"/>
  <c r="S1509" i="1"/>
  <c r="S1479" i="1"/>
  <c r="S588" i="1"/>
  <c r="S2748" i="1"/>
  <c r="S2740" i="1"/>
  <c r="S2492" i="1"/>
  <c r="S995" i="1"/>
  <c r="S1930" i="1"/>
  <c r="S3280" i="1"/>
  <c r="S456" i="1"/>
  <c r="S1796" i="1"/>
  <c r="S3226" i="1"/>
  <c r="S1011" i="1"/>
  <c r="S2957" i="1"/>
  <c r="S2313" i="1"/>
  <c r="S3229" i="1"/>
  <c r="S2978" i="1"/>
  <c r="S317" i="1"/>
  <c r="S985" i="1"/>
  <c r="S187" i="1"/>
  <c r="S1645" i="1"/>
  <c r="S2791" i="1"/>
  <c r="S2494" i="1"/>
  <c r="S2039" i="1"/>
  <c r="S1949" i="1"/>
  <c r="S3346" i="1"/>
  <c r="S1731" i="1"/>
  <c r="S3432" i="1"/>
  <c r="S1260" i="1"/>
  <c r="S2317" i="1"/>
  <c r="S1824" i="1"/>
  <c r="S878" i="1"/>
  <c r="S500" i="1"/>
  <c r="S1464" i="1"/>
  <c r="S457" i="1"/>
  <c r="S2815" i="1"/>
  <c r="S1470" i="1"/>
  <c r="S3160" i="1"/>
  <c r="S2817" i="1"/>
  <c r="S3178" i="1"/>
  <c r="S2227" i="1"/>
  <c r="S2682" i="1"/>
  <c r="S511" i="1"/>
  <c r="S3453" i="1"/>
  <c r="S215" i="1"/>
  <c r="S526" i="1"/>
  <c r="S771" i="1"/>
  <c r="S1739" i="1"/>
  <c r="S2241" i="1"/>
  <c r="S810" i="1"/>
  <c r="S2137" i="1"/>
  <c r="S3498" i="1"/>
  <c r="S1286" i="1"/>
  <c r="S1486" i="1"/>
  <c r="S2654" i="1"/>
  <c r="S2375" i="1"/>
  <c r="S2721" i="1"/>
  <c r="S2350" i="1"/>
  <c r="S513" i="1"/>
  <c r="S734" i="1"/>
  <c r="S3436" i="1"/>
  <c r="S3310" i="1"/>
  <c r="AH63" i="1" a="1"/>
  <c r="S81" i="1"/>
  <c r="S1374" i="1"/>
  <c r="S1414" i="1"/>
  <c r="S1793" i="1"/>
  <c r="S3238" i="1"/>
  <c r="S1940" i="1"/>
  <c r="S1917" i="1"/>
  <c r="S181" i="1"/>
  <c r="S603" i="1"/>
  <c r="S1136" i="1"/>
  <c r="S1560" i="1"/>
  <c r="S1880" i="1"/>
  <c r="S3239" i="1"/>
  <c r="S2501" i="1"/>
  <c r="S1401" i="1"/>
  <c r="S3387" i="1"/>
  <c r="S2230" i="1"/>
  <c r="S2262" i="1"/>
  <c r="S3355" i="1"/>
  <c r="S1038" i="1"/>
  <c r="S3490" i="1"/>
  <c r="S2025" i="1"/>
  <c r="S752" i="1"/>
  <c r="S2942" i="1"/>
  <c r="S944" i="1"/>
  <c r="S1610" i="1"/>
  <c r="S3465" i="1"/>
  <c r="S960" i="1"/>
  <c r="S3268" i="1"/>
  <c r="S3125" i="1"/>
  <c r="S874" i="1"/>
  <c r="S2940" i="1"/>
  <c r="S1659" i="1"/>
  <c r="S1410" i="1"/>
  <c r="S939" i="1"/>
  <c r="S2463" i="1"/>
  <c r="S1944" i="1"/>
  <c r="S3129" i="1"/>
  <c r="S254" i="1"/>
  <c r="S3041" i="1"/>
  <c r="S1183" i="1"/>
  <c r="S2207" i="1"/>
  <c r="S2552" i="1"/>
  <c r="S2345" i="1"/>
  <c r="S1771" i="1"/>
  <c r="S3351" i="1"/>
  <c r="S672" i="1"/>
  <c r="S1535" i="1"/>
  <c r="S2583" i="1"/>
  <c r="S2238" i="1"/>
  <c r="S2910" i="1"/>
  <c r="S2486" i="1"/>
  <c r="S2324" i="1"/>
  <c r="S2606" i="1"/>
  <c r="S2416" i="1"/>
  <c r="S1593" i="1"/>
  <c r="S3090" i="1"/>
  <c r="S2770" i="1"/>
  <c r="S195" i="1"/>
  <c r="S3105" i="1"/>
  <c r="S3529" i="1"/>
  <c r="S198" i="1"/>
  <c r="S3098" i="1"/>
  <c r="S2248" i="1"/>
  <c r="S1781" i="1"/>
  <c r="S3276" i="1"/>
  <c r="S2598" i="1"/>
  <c r="S867" i="1"/>
  <c r="S2336" i="1"/>
  <c r="S1174" i="1"/>
  <c r="S2222" i="1"/>
  <c r="S661" i="1"/>
  <c r="S1605" i="1"/>
  <c r="S2068" i="1"/>
  <c r="S1047" i="1"/>
  <c r="S1159" i="1"/>
  <c r="S250" i="1"/>
  <c r="S1271" i="1"/>
  <c r="S1799" i="1"/>
  <c r="S462" i="1"/>
  <c r="S652" i="1"/>
  <c r="S126" i="1"/>
  <c r="S2033" i="1"/>
  <c r="S2551" i="1"/>
  <c r="S2099" i="1"/>
  <c r="S3154" i="1"/>
  <c r="S1155" i="1"/>
  <c r="S1255" i="1"/>
  <c r="S2445" i="1"/>
  <c r="S1264" i="1"/>
  <c r="S287" i="1"/>
  <c r="S437" i="1"/>
  <c r="S2953" i="1"/>
  <c r="S453" i="1"/>
  <c r="S147" i="1"/>
  <c r="S574" i="1"/>
  <c r="S2383" i="1"/>
  <c r="S2167" i="1"/>
  <c r="S3038" i="1"/>
  <c r="S2215" i="1"/>
  <c r="S184" i="1"/>
  <c r="S895" i="1"/>
  <c r="S766" i="1"/>
  <c r="S1977" i="1"/>
  <c r="S3384" i="1"/>
  <c r="S1050" i="1"/>
  <c r="S1138" i="1"/>
  <c r="S2789" i="1"/>
  <c r="S890" i="1"/>
  <c r="S476" i="1"/>
  <c r="S1532" i="1"/>
  <c r="S1359" i="1"/>
  <c r="S1519" i="1"/>
  <c r="S1446" i="1"/>
  <c r="S2704" i="1"/>
  <c r="S503" i="1"/>
  <c r="S466" i="1"/>
  <c r="S301" i="1"/>
  <c r="S2638" i="1"/>
  <c r="S2365" i="1"/>
  <c r="S2010" i="1"/>
  <c r="S2074" i="1"/>
  <c r="S1631" i="1"/>
  <c r="S277" i="1"/>
  <c r="S1088" i="1"/>
  <c r="S2327" i="1"/>
  <c r="S1002" i="1"/>
  <c r="S326" i="1"/>
  <c r="S1204" i="1"/>
  <c r="S1433" i="1"/>
  <c r="S2738" i="1"/>
  <c r="S1120" i="1"/>
  <c r="S3495" i="1"/>
  <c r="S2277" i="1"/>
  <c r="S3182" i="1"/>
  <c r="S3322" i="1"/>
  <c r="S179" i="1"/>
  <c r="S229" i="1"/>
  <c r="S1072" i="1"/>
  <c r="S657" i="1"/>
  <c r="S1910" i="1"/>
  <c r="S255" i="1"/>
  <c r="S2045" i="1"/>
  <c r="S1660" i="1"/>
  <c r="S2274" i="1"/>
  <c r="S2534" i="1"/>
  <c r="S585" i="1"/>
  <c r="S379" i="1"/>
  <c r="S228" i="1"/>
  <c r="S2252" i="1"/>
  <c r="S2054" i="1"/>
  <c r="S548" i="1"/>
  <c r="S365" i="1"/>
  <c r="S3007" i="1"/>
  <c r="S86" i="1"/>
  <c r="S2122" i="1"/>
  <c r="S3213" i="1"/>
  <c r="S886" i="1"/>
  <c r="S760" i="1"/>
  <c r="S313" i="1"/>
  <c r="S3297" i="1"/>
  <c r="S2562" i="1"/>
  <c r="S2370" i="1"/>
  <c r="S1302" i="1"/>
  <c r="S808" i="1"/>
  <c r="S221" i="1"/>
  <c r="S2889" i="1"/>
  <c r="S1092" i="1"/>
  <c r="S2696" i="1"/>
  <c r="S1214" i="1"/>
  <c r="S609" i="1"/>
  <c r="S2108" i="1"/>
  <c r="S1411" i="1"/>
  <c r="S1625" i="1"/>
  <c r="S962" i="1"/>
  <c r="S1147" i="1"/>
  <c r="S3056" i="1"/>
  <c r="S2256" i="1"/>
  <c r="S1170" i="1"/>
  <c r="S1931" i="1"/>
  <c r="S3228" i="1"/>
  <c r="S1331" i="1"/>
  <c r="S3234" i="1"/>
  <c r="S539" i="1"/>
  <c r="S2802" i="1"/>
  <c r="S3438" i="1"/>
  <c r="S3198" i="1"/>
  <c r="S2485" i="1"/>
  <c r="S812" i="1"/>
  <c r="S2881" i="1"/>
  <c r="S2098" i="1"/>
  <c r="S1184" i="1"/>
  <c r="S2844" i="1"/>
  <c r="S900" i="1"/>
  <c r="S733" i="1"/>
  <c r="S2630" i="1"/>
  <c r="S623" i="1"/>
  <c r="S2973" i="1"/>
  <c r="S148" i="1"/>
  <c r="S595" i="1"/>
  <c r="S1097" i="1"/>
  <c r="S1188" i="1"/>
  <c r="S1010" i="1"/>
  <c r="S251" i="1"/>
  <c r="S1299" i="1"/>
  <c r="S1123" i="1"/>
  <c r="S1713" i="1"/>
  <c r="S2037" i="1"/>
  <c r="S2311" i="1"/>
  <c r="S269" i="1"/>
  <c r="S1695" i="1"/>
  <c r="S1970" i="1"/>
  <c r="S1909" i="1"/>
  <c r="S1341" i="1"/>
  <c r="S2711" i="1"/>
  <c r="S1278" i="1"/>
  <c r="S281" i="1"/>
  <c r="S1158" i="1"/>
  <c r="S554" i="1"/>
  <c r="S2195" i="1"/>
  <c r="S3146" i="1"/>
  <c r="S3366" i="1"/>
  <c r="S1643" i="1"/>
  <c r="S2197" i="1"/>
  <c r="S3120" i="1"/>
  <c r="S1676" i="1"/>
  <c r="S263" i="1"/>
  <c r="S455" i="1"/>
  <c r="S2320" i="1"/>
  <c r="S2500" i="1"/>
  <c r="S795" i="1"/>
  <c r="S2139" i="1"/>
  <c r="S1389" i="1"/>
  <c r="S175" i="1"/>
  <c r="S3249" i="1"/>
  <c r="S3491" i="1"/>
  <c r="S1246" i="1"/>
  <c r="S1427" i="1"/>
  <c r="S1941" i="1"/>
  <c r="S3049" i="1"/>
  <c r="S392" i="1"/>
  <c r="S441" i="1"/>
  <c r="S2052" i="1"/>
  <c r="S1800" i="1"/>
  <c r="S240" i="1"/>
  <c r="S3027" i="1"/>
  <c r="S120" i="1"/>
  <c r="S1980" i="1"/>
  <c r="S1297" i="1"/>
  <c r="S3106" i="1"/>
  <c r="S161" i="1"/>
  <c r="S1623" i="1"/>
  <c r="S1076" i="1"/>
  <c r="S2134" i="1"/>
  <c r="S2698" i="1"/>
  <c r="S3370" i="1"/>
  <c r="S1210" i="1"/>
  <c r="S1719" i="1"/>
  <c r="S1873" i="1"/>
  <c r="S1966" i="1"/>
  <c r="S319" i="1"/>
  <c r="S1630" i="1"/>
  <c r="S2342" i="1"/>
  <c r="S3402" i="1"/>
  <c r="S601" i="1"/>
  <c r="S2707" i="1"/>
  <c r="S2326" i="1"/>
  <c r="S3173" i="1"/>
  <c r="S485" i="1"/>
  <c r="S1883" i="1"/>
  <c r="S2726" i="1"/>
  <c r="S1821" i="1"/>
  <c r="S1104" i="1"/>
  <c r="S2716" i="1"/>
  <c r="S483" i="1"/>
  <c r="S3156" i="1"/>
  <c r="S1661" i="1"/>
  <c r="S537" i="1"/>
  <c r="S1517" i="1"/>
  <c r="S1920" i="1"/>
  <c r="S294" i="1"/>
  <c r="S348" i="1"/>
  <c r="S1576" i="1"/>
  <c r="S2971" i="1"/>
  <c r="S3348" i="1"/>
  <c r="S954" i="1"/>
  <c r="S2050" i="1"/>
  <c r="S2864" i="1"/>
  <c r="S2193" i="1"/>
  <c r="S104" i="1"/>
  <c r="S3190" i="1"/>
  <c r="S811" i="1"/>
  <c r="S1583" i="1"/>
  <c r="S1948" i="1"/>
  <c r="S1176" i="1"/>
  <c r="S715" i="1"/>
  <c r="S183" i="1"/>
  <c r="S3124" i="1"/>
  <c r="S398" i="1"/>
  <c r="S2508" i="1"/>
  <c r="S1501" i="1"/>
  <c r="S1274" i="1"/>
  <c r="S2029" i="1"/>
  <c r="S3231" i="1"/>
  <c r="S461" i="1"/>
  <c r="S196" i="1"/>
  <c r="S2149" i="1"/>
  <c r="S266" i="1"/>
  <c r="S1179" i="1"/>
  <c r="S688" i="1"/>
  <c r="S1522" i="1"/>
  <c r="S1077" i="1"/>
  <c r="S2714" i="1"/>
  <c r="S930" i="1"/>
  <c r="S2124" i="1"/>
  <c r="S435" i="1"/>
  <c r="S1100" i="1"/>
  <c r="S2219" i="1"/>
  <c r="S2172" i="1"/>
  <c r="S710" i="1"/>
  <c r="S2672" i="1"/>
  <c r="S2553" i="1"/>
  <c r="S817" i="1"/>
  <c r="S2046" i="1"/>
  <c r="S3082" i="1"/>
  <c r="S3261" i="1"/>
  <c r="S2730" i="1"/>
  <c r="S1178" i="1"/>
  <c r="S1647" i="1"/>
  <c r="S2210" i="1"/>
  <c r="S3025" i="1"/>
  <c r="S707" i="1"/>
  <c r="S2664" i="1"/>
  <c r="S3274" i="1"/>
  <c r="S564" i="1"/>
  <c r="S2438" i="1"/>
  <c r="S965" i="1"/>
  <c r="S3291" i="1"/>
  <c r="S2939" i="1"/>
  <c r="S3096" i="1"/>
  <c r="S3232" i="1"/>
  <c r="S1169" i="1"/>
  <c r="S929" i="1"/>
  <c r="S2800" i="1"/>
  <c r="S2670" i="1"/>
  <c r="S3126" i="1"/>
  <c r="S1711" i="1"/>
  <c r="S1817" i="1"/>
  <c r="S549" i="1"/>
  <c r="S1985" i="1"/>
  <c r="S589" i="1"/>
  <c r="S3469" i="1"/>
  <c r="S899" i="1"/>
  <c r="S141" i="1"/>
  <c r="S1616" i="1"/>
  <c r="S1554" i="1"/>
  <c r="S2218" i="1"/>
  <c r="S3422" i="1"/>
  <c r="S163" i="1"/>
  <c r="S1445" i="1"/>
  <c r="S3087" i="1"/>
  <c r="S2764" i="1"/>
  <c r="S1784" i="1"/>
  <c r="S824" i="1"/>
  <c r="S937" i="1"/>
  <c r="S1450" i="1"/>
  <c r="S955" i="1"/>
  <c r="S445" i="1"/>
  <c r="S1954" i="1"/>
  <c r="S3150" i="1"/>
  <c r="S646" i="1"/>
  <c r="S1618" i="1"/>
  <c r="S3441" i="1"/>
  <c r="S2831" i="1"/>
  <c r="S683" i="1"/>
  <c r="S1118" i="1"/>
  <c r="S504" i="1"/>
  <c r="S1419" i="1"/>
  <c r="S2372" i="1"/>
  <c r="S3039" i="1"/>
  <c r="S322" i="1"/>
  <c r="S497" i="1"/>
  <c r="S506" i="1"/>
  <c r="S1244" i="1"/>
  <c r="S1688" i="1"/>
  <c r="S1801" i="1"/>
  <c r="S1928" i="1"/>
  <c r="S1498" i="1"/>
  <c r="S1112" i="1"/>
  <c r="S1932" i="1"/>
  <c r="S2162" i="1"/>
  <c r="S472" i="1"/>
  <c r="S961" i="1"/>
  <c r="S1971" i="1"/>
  <c r="S731" i="1"/>
  <c r="S426" i="1"/>
  <c r="S278" i="1"/>
  <c r="S1668" i="1"/>
  <c r="S1520" i="1"/>
  <c r="S1734" i="1"/>
  <c r="S1674" i="1"/>
  <c r="S2169" i="1"/>
  <c r="S1777" i="1"/>
  <c r="S3362" i="1"/>
  <c r="S613" i="1"/>
  <c r="S805" i="1"/>
  <c r="S1061" i="1"/>
  <c r="S2107" i="1"/>
  <c r="S2868" i="1"/>
  <c r="S2652" i="1"/>
  <c r="S493" i="1"/>
  <c r="S1615" i="1"/>
  <c r="S2419" i="1"/>
  <c r="S1524" i="1"/>
  <c r="S3342" i="1"/>
  <c r="S2612" i="1"/>
  <c r="S2576" i="1"/>
  <c r="S1504" i="1"/>
  <c r="S2961" i="1"/>
  <c r="S2855" i="1"/>
  <c r="S1477" i="1"/>
  <c r="S495" i="1"/>
  <c r="S3443" i="1"/>
  <c r="S1339" i="1"/>
  <c r="S1054" i="1"/>
  <c r="S2771" i="1"/>
  <c r="S1018" i="1"/>
  <c r="S2379" i="1"/>
  <c r="S956" i="1"/>
  <c r="S475" i="1"/>
  <c r="S3201" i="1"/>
  <c r="S2861" i="1"/>
  <c r="S1049" i="1"/>
  <c r="S2928" i="1"/>
  <c r="S1677" i="1"/>
  <c r="S2604" i="1"/>
  <c r="S1115" i="1"/>
  <c r="S2555" i="1"/>
  <c r="S2750" i="1"/>
  <c r="S258" i="1"/>
  <c r="S224" i="1"/>
  <c r="S2411" i="1"/>
  <c r="S2539" i="1"/>
  <c r="S1403" i="1"/>
  <c r="S1232" i="1"/>
  <c r="S2520" i="1"/>
  <c r="S3448" i="1"/>
  <c r="S2511" i="1"/>
  <c r="S1530" i="1"/>
  <c r="S3018" i="1"/>
  <c r="S839" i="1"/>
  <c r="S2436" i="1"/>
  <c r="S1163" i="1"/>
  <c r="S2456" i="1"/>
  <c r="S1407" i="1"/>
  <c r="S2746" i="1"/>
  <c r="S3215" i="1"/>
  <c r="S3289" i="1"/>
  <c r="S1416" i="1"/>
  <c r="S1289" i="1"/>
  <c r="S1334" i="1"/>
  <c r="S912" i="1"/>
  <c r="S1363" i="1"/>
  <c r="S335" i="1"/>
  <c r="S3507" i="1"/>
  <c r="S3281" i="1"/>
  <c r="S1399" i="1"/>
  <c r="S2892" i="1"/>
  <c r="S2488" i="1"/>
  <c r="S3365" i="1"/>
  <c r="S873" i="1"/>
  <c r="S446" i="1"/>
  <c r="S1489" i="1"/>
  <c r="S868" i="1"/>
  <c r="S1222" i="1"/>
  <c r="S2578" i="1"/>
  <c r="S1046" i="1"/>
  <c r="S3271" i="1"/>
  <c r="S742" i="1"/>
  <c r="S2014" i="1"/>
  <c r="S616" i="1"/>
  <c r="S1926" i="1"/>
  <c r="S1237" i="1"/>
  <c r="S2777" i="1"/>
  <c r="S3466" i="1"/>
  <c r="S1322" i="1"/>
  <c r="S3011" i="1"/>
  <c r="S2626" i="1"/>
  <c r="S2890" i="1"/>
  <c r="S1342" i="1"/>
  <c r="S418" i="1"/>
  <c r="S233" i="1"/>
  <c r="S2123" i="1"/>
  <c r="S2516" i="1"/>
  <c r="S2900" i="1"/>
  <c r="S2871" i="1"/>
  <c r="S1848" i="1"/>
  <c r="S3003" i="1"/>
  <c r="S1973" i="1"/>
  <c r="S3312" i="1"/>
  <c r="S2414" i="1"/>
  <c r="S2224" i="1"/>
  <c r="S274" i="1"/>
  <c r="S3350" i="1"/>
  <c r="S559" i="1"/>
  <c r="S1282" i="1"/>
  <c r="S3514" i="1"/>
  <c r="S684" i="1"/>
  <c r="S1531" i="1"/>
  <c r="S1840" i="1"/>
  <c r="S829" i="1"/>
  <c r="S2584" i="1"/>
  <c r="S1844" i="1"/>
  <c r="S545" i="1"/>
  <c r="S1085" i="1"/>
  <c r="S3168" i="1"/>
  <c r="S3099" i="1"/>
  <c r="S1706" i="1"/>
  <c r="S2967" i="1"/>
  <c r="S762" i="1"/>
  <c r="S2513" i="1"/>
  <c r="S1750" i="1"/>
  <c r="S2094" i="1"/>
  <c r="S422" i="1"/>
  <c r="S101" i="1"/>
  <c r="S2381" i="1"/>
  <c r="S2699" i="1"/>
  <c r="S2676" i="1"/>
  <c r="S1680" i="1"/>
  <c r="S3321" i="1"/>
  <c r="S1267" i="1"/>
  <c r="S1211" i="1"/>
  <c r="S643" i="1"/>
  <c r="S2460" i="1"/>
  <c r="S1206" i="1"/>
  <c r="S1121" i="1"/>
  <c r="S2754" i="1"/>
  <c r="S581" i="1"/>
  <c r="S1360" i="1"/>
  <c r="S2623" i="1"/>
  <c r="S1493" i="1"/>
  <c r="S1929" i="1"/>
  <c r="S1803" i="1"/>
  <c r="S3279" i="1"/>
  <c r="S2747" i="1"/>
  <c r="S2710" i="1"/>
  <c r="S109" i="1"/>
  <c r="S2661" i="1"/>
  <c r="S1025" i="1"/>
  <c r="S2579" i="1"/>
  <c r="S3306" i="1"/>
  <c r="S1337" i="1"/>
  <c r="S1683" i="1"/>
  <c r="S2231" i="1"/>
  <c r="S3360" i="1"/>
  <c r="S386" i="1"/>
  <c r="S3444" i="1"/>
  <c r="S2255" i="1"/>
  <c r="S2334" i="1"/>
  <c r="S2877" i="1"/>
  <c r="S1381" i="1"/>
  <c r="S1933" i="1"/>
  <c r="S2972" i="1"/>
  <c r="S450" i="1"/>
  <c r="S77" i="1"/>
  <c r="S830" i="1"/>
  <c r="S1740" i="1"/>
  <c r="S2100" i="1"/>
  <c r="S246" i="1"/>
  <c r="S1708" i="1"/>
  <c r="S3284" i="1"/>
  <c r="S691" i="1"/>
  <c r="S1555" i="1"/>
  <c r="S2062" i="1"/>
  <c r="S1421" i="1"/>
  <c r="S2101" i="1"/>
  <c r="S358" i="1"/>
  <c r="S758" i="1"/>
  <c r="S3303" i="1"/>
  <c r="S1592" i="1"/>
  <c r="S3142" i="1"/>
  <c r="S427" i="1"/>
  <c r="S2031" i="1"/>
  <c r="S1858" i="1"/>
  <c r="S3503" i="1"/>
  <c r="S3062" i="1"/>
  <c r="S1594" i="1"/>
  <c r="S1157" i="1"/>
  <c r="S401" i="1"/>
  <c r="S1142" i="1"/>
  <c r="S3376" i="1"/>
  <c r="S1165" i="1"/>
  <c r="S2321" i="1"/>
  <c r="S2272" i="1"/>
  <c r="S1916" i="1"/>
  <c r="S2360" i="1"/>
  <c r="S2874" i="1"/>
  <c r="S2422" i="1"/>
  <c r="S1466" i="1"/>
  <c r="S3078" i="1"/>
  <c r="S1622" i="1"/>
  <c r="S1972" i="1"/>
  <c r="S2151" i="1"/>
  <c r="S185" i="1"/>
  <c r="S2199" i="1"/>
  <c r="S594" i="1"/>
  <c r="S1698" i="1"/>
  <c r="S2069" i="1"/>
  <c r="S1586" i="1"/>
  <c r="S2150" i="1"/>
  <c r="S610" i="1"/>
  <c r="S3181" i="1"/>
  <c r="S2749" i="1"/>
  <c r="S1398" i="1"/>
  <c r="S849" i="1"/>
  <c r="S2176" i="1"/>
  <c r="S2221" i="1"/>
  <c r="S1866" i="1"/>
  <c r="S2674" i="1"/>
  <c r="S534" i="1"/>
  <c r="S798" i="1"/>
  <c r="S3358" i="1"/>
  <c r="S1658" i="1"/>
  <c r="S1491" i="1"/>
  <c r="S1611" i="1"/>
  <c r="S3044" i="1"/>
  <c r="S2930" i="1"/>
  <c r="S894" i="1"/>
  <c r="S3450" i="1"/>
  <c r="S1620" i="1"/>
  <c r="S674" i="1"/>
  <c r="S2795" i="1"/>
  <c r="S2993" i="1"/>
  <c r="S1117" i="1"/>
  <c r="S587" i="1"/>
  <c r="S2693" i="1"/>
  <c r="S264" i="1"/>
  <c r="S1315" i="1"/>
  <c r="S2799" i="1"/>
  <c r="S1266" i="1"/>
  <c r="S387" i="1"/>
  <c r="S388" i="1"/>
  <c r="S848" i="1"/>
  <c r="S1107" i="1"/>
  <c r="S2894" i="1"/>
  <c r="S681" i="1"/>
  <c r="S2105" i="1"/>
  <c r="S1296" i="1"/>
  <c r="S2625" i="1"/>
  <c r="S3083" i="1"/>
  <c r="S759" i="1"/>
  <c r="S2091" i="1"/>
  <c r="S1979" i="1"/>
  <c r="S3127" i="1"/>
  <c r="S1651" i="1"/>
  <c r="S2276" i="1"/>
  <c r="S88" i="1"/>
  <c r="S153" i="1"/>
  <c r="S3515" i="1"/>
  <c r="S1816" i="1"/>
  <c r="S2329" i="1"/>
  <c r="S815" i="1"/>
  <c r="S92" i="1"/>
  <c r="S1335" i="1"/>
  <c r="S2049" i="1"/>
  <c r="S2821" i="1"/>
  <c r="S675" i="1"/>
  <c r="S1069" i="1"/>
  <c r="S510" i="1"/>
  <c r="S2805" i="1"/>
  <c r="S520" i="1"/>
  <c r="S2569" i="1"/>
  <c r="S97" i="1"/>
  <c r="S2825" i="1"/>
  <c r="S3363" i="1"/>
  <c r="S2487" i="1"/>
  <c r="S2683" i="1"/>
  <c r="S1820" i="1"/>
  <c r="S1447" i="1"/>
  <c r="S1026" i="1"/>
  <c r="S905" i="1"/>
  <c r="S3338" i="1"/>
  <c r="S924" i="1"/>
  <c r="S1193" i="1"/>
  <c r="S3295" i="1"/>
  <c r="S2035" i="1"/>
  <c r="S664" i="1"/>
  <c r="S1707" i="1"/>
  <c r="S1238" i="1"/>
  <c r="S428" i="1"/>
  <c r="S2713" i="1"/>
  <c r="S128" i="1"/>
  <c r="S1071" i="1"/>
  <c r="S3367" i="1"/>
  <c r="S1074" i="1"/>
  <c r="S2258" i="1"/>
  <c r="S1827" i="1"/>
  <c r="S442" i="1"/>
  <c r="S984" i="1"/>
  <c r="S124" i="1"/>
  <c r="S638" i="1"/>
  <c r="S1595" i="1"/>
  <c r="S1129" i="1"/>
  <c r="S989" i="1"/>
  <c r="S415" i="1"/>
  <c r="S1181" i="1"/>
  <c r="S3468" i="1"/>
  <c r="S919" i="1"/>
  <c r="S2017" i="1"/>
  <c r="S1030" i="1"/>
  <c r="S2363" i="1"/>
  <c r="S241" i="1"/>
  <c r="S1005" i="1"/>
  <c r="S2832" i="1"/>
  <c r="S315" i="1"/>
  <c r="S722" i="1"/>
  <c r="S2792" i="1"/>
  <c r="S2586" i="1"/>
  <c r="S1000" i="1"/>
  <c r="S1453" i="1"/>
  <c r="S2366" i="1"/>
  <c r="S3349" i="1"/>
  <c r="S2793" i="1"/>
  <c r="S2163" i="1"/>
  <c r="S3254" i="1"/>
  <c r="S512" i="1"/>
  <c r="S1175" i="1"/>
  <c r="S1390" i="1"/>
  <c r="S1749" i="1"/>
  <c r="S726" i="1"/>
  <c r="S2763" i="1"/>
  <c r="S130" i="1"/>
  <c r="S2681" i="1"/>
  <c r="S1034" i="1"/>
  <c r="S2945" i="1"/>
  <c r="S1279" i="1"/>
  <c r="S3030" i="1"/>
  <c r="S3137" i="1"/>
  <c r="S1114" i="1"/>
  <c r="S3102" i="1"/>
  <c r="S846" i="1"/>
  <c r="S2675" i="1"/>
  <c r="S2943" i="1"/>
  <c r="S2627" i="1"/>
  <c r="S3081" i="1"/>
  <c r="S94" i="1"/>
  <c r="S1537" i="1"/>
  <c r="S938" i="1"/>
  <c r="S2021" i="1"/>
  <c r="S2467" i="1"/>
  <c r="S2114" i="1"/>
  <c r="S3396" i="1"/>
  <c r="S3134" i="1"/>
  <c r="S1273" i="1"/>
  <c r="S1617" i="1"/>
  <c r="S2338" i="1"/>
  <c r="S3059" i="1"/>
  <c r="S1089" i="1"/>
  <c r="S1687" i="1"/>
  <c r="S630" i="1"/>
  <c r="S2666" i="1"/>
  <c r="S1119" i="1"/>
  <c r="S3293" i="1"/>
  <c r="S791" i="1"/>
  <c r="S100" i="1"/>
  <c r="S3415" i="1"/>
  <c r="S2055" i="1"/>
  <c r="S125" i="1"/>
  <c r="S1215" i="1"/>
  <c r="S1963" i="1"/>
  <c r="S308" i="1"/>
  <c r="S1182" i="1"/>
  <c r="S3071" i="1"/>
  <c r="S828" i="1"/>
  <c r="S2448" i="1"/>
  <c r="S841" i="1"/>
  <c r="S741" i="1"/>
  <c r="S813" i="1"/>
  <c r="S1080" i="1"/>
  <c r="S3236" i="1"/>
  <c r="S1081" i="1"/>
  <c r="S2757" i="1"/>
  <c r="S2820" i="1"/>
  <c r="S1808" i="1"/>
  <c r="S2866" i="1"/>
  <c r="S1425" i="1"/>
  <c r="S1649" i="1"/>
  <c r="S111" i="1"/>
  <c r="S3046" i="1"/>
  <c r="S1394" i="1"/>
  <c r="S2024" i="1"/>
  <c r="S1652" i="1"/>
  <c r="S1852" i="1"/>
  <c r="S3328" i="1"/>
  <c r="S1415" i="1"/>
  <c r="S2845" i="1"/>
  <c r="S3251" i="1"/>
  <c r="S482" i="1"/>
  <c r="S79" i="1"/>
  <c r="S2629" i="1"/>
  <c r="S3136" i="1"/>
  <c r="S2044" i="1"/>
  <c r="S1947" i="1"/>
  <c r="S304" i="1"/>
  <c r="S2018" i="1"/>
  <c r="S1162" i="1"/>
  <c r="S1395" i="1"/>
  <c r="S1065" i="1"/>
  <c r="S1857" i="1"/>
  <c r="S2558" i="1"/>
  <c r="S160" i="1"/>
  <c r="S1082" i="1"/>
  <c r="S2935" i="1"/>
  <c r="S1787" i="1"/>
  <c r="S2200" i="1"/>
  <c r="S1409" i="1"/>
  <c r="S2305" i="1"/>
  <c r="S2863" i="1"/>
  <c r="S2914" i="1"/>
  <c r="S2618" i="1"/>
  <c r="S383" i="1"/>
  <c r="S470" i="1"/>
  <c r="S3022" i="1"/>
  <c r="S444" i="1"/>
  <c r="S2662" i="1"/>
  <c r="S850" i="1"/>
  <c r="S2782" i="1"/>
  <c r="S923" i="1"/>
  <c r="S948" i="1"/>
  <c r="S575" i="1"/>
  <c r="S166" i="1"/>
  <c r="S865" i="1"/>
  <c r="S300" i="1"/>
  <c r="S289" i="1"/>
  <c r="S3147" i="1"/>
  <c r="S3504" i="1"/>
  <c r="S204" i="1"/>
  <c r="S2893" i="1"/>
  <c r="S1208" i="1"/>
  <c r="S732" i="1"/>
  <c r="S2395" i="1"/>
  <c r="S3361" i="1"/>
  <c r="S1952" i="1"/>
  <c r="S3455" i="1"/>
  <c r="S1942" i="1"/>
  <c r="S1221" i="1"/>
  <c r="S105" i="1"/>
  <c r="S2468" i="1"/>
  <c r="S1995" i="1"/>
  <c r="S1721" i="1"/>
  <c r="S1502" i="1"/>
  <c r="S2541" i="1"/>
  <c r="S3076" i="1"/>
  <c r="S1514" i="1"/>
  <c r="S2615" i="1"/>
  <c r="S1281" i="1"/>
  <c r="S774" i="1"/>
  <c r="S1354" i="1"/>
  <c r="S2090" i="1"/>
  <c r="S571" i="1"/>
  <c r="S1849" i="1"/>
  <c r="S327" i="1"/>
  <c r="S323" i="1"/>
  <c r="S2133" i="1"/>
  <c r="S2082" i="1"/>
  <c r="S2303" i="1"/>
  <c r="S2322" i="1"/>
  <c r="S356" i="1"/>
  <c r="S2111" i="1"/>
  <c r="S2687" i="1"/>
  <c r="S2295" i="1"/>
  <c r="S2582" i="1"/>
  <c r="S299" i="1"/>
  <c r="S1574" i="1"/>
  <c r="S1544" i="1"/>
  <c r="S1467" i="1"/>
  <c r="S879" i="1"/>
  <c r="S2933" i="1"/>
  <c r="S1367" i="1"/>
  <c r="S2234" i="1"/>
  <c r="S154" i="1"/>
  <c r="S1434" i="1"/>
  <c r="S806" i="1"/>
  <c r="S2453" i="1"/>
  <c r="S1779" i="1"/>
  <c r="S2394" i="1"/>
  <c r="S2872" i="1"/>
  <c r="S3353" i="1"/>
  <c r="S2077" i="1"/>
  <c r="S2697" i="1"/>
  <c r="S957" i="1"/>
  <c r="S3502" i="1"/>
  <c r="S2273" i="1"/>
  <c r="S2130" i="1"/>
  <c r="S659" i="1"/>
  <c r="S600" i="1"/>
  <c r="S2767" i="1"/>
  <c r="S573" i="1"/>
  <c r="S1590" i="1"/>
  <c r="S1236" i="1"/>
  <c r="S3319" i="1"/>
  <c r="S1989" i="1"/>
  <c r="S1383" i="1"/>
  <c r="S748" i="1"/>
  <c r="S91" i="1"/>
  <c r="S2925" i="1"/>
  <c r="S1761" i="1"/>
  <c r="S3207" i="1"/>
  <c r="S1543" i="1"/>
  <c r="S2624" i="1"/>
  <c r="S1116" i="1"/>
  <c r="S3522" i="1"/>
  <c r="S377" i="1"/>
  <c r="S3045" i="1"/>
  <c r="S3408" i="1"/>
  <c r="S977" i="1"/>
  <c r="S832" i="1"/>
  <c r="S1727" i="1"/>
  <c r="S3104" i="1"/>
  <c r="S788" i="1"/>
  <c r="S1946" i="1"/>
  <c r="S2173" i="1"/>
  <c r="S2931" i="1"/>
  <c r="S223" i="1"/>
  <c r="S911" i="1"/>
  <c r="S1867" i="1"/>
  <c r="S947" i="1"/>
  <c r="S3506" i="1"/>
  <c r="S1685" i="1"/>
  <c r="S816" i="1"/>
  <c r="S536" i="1"/>
  <c r="S3245" i="1"/>
  <c r="S93" i="1"/>
  <c r="S2828" i="1"/>
  <c r="S1722" i="1"/>
  <c r="S225" i="1"/>
  <c r="S2955" i="1"/>
  <c r="S1737" i="1"/>
  <c r="S3265" i="1"/>
  <c r="S2223" i="1"/>
  <c r="S1250" i="1"/>
  <c r="S1441" i="1"/>
  <c r="S2512" i="1"/>
  <c r="S2835" i="1"/>
  <c r="S561" i="1"/>
  <c r="S1639" i="1"/>
  <c r="S2373" i="1"/>
  <c r="S1733" i="1"/>
  <c r="S708" i="1"/>
  <c r="S770" i="1"/>
  <c r="S2655" i="1"/>
  <c r="S1317" i="1"/>
  <c r="S1318" i="1"/>
  <c r="S385" i="1"/>
  <c r="S3340" i="1"/>
  <c r="S2518" i="1"/>
  <c r="S2686" i="1"/>
  <c r="S568" i="1"/>
  <c r="S1098" i="1"/>
  <c r="S1059" i="1"/>
  <c r="S2651" i="1"/>
  <c r="S78" i="1"/>
  <c r="S1126" i="1"/>
  <c r="S2403" i="1"/>
  <c r="S1031" i="1"/>
  <c r="S785" i="1"/>
  <c r="S3364" i="1"/>
  <c r="S1998" i="1"/>
  <c r="S1877" i="1"/>
  <c r="S3121" i="1"/>
  <c r="S2965" i="1"/>
  <c r="S2499" i="1"/>
  <c r="S3341" i="1"/>
  <c r="S3464" i="1"/>
  <c r="S433" i="1"/>
  <c r="S1020" i="1"/>
  <c r="S3520" i="1"/>
  <c r="S1830" i="1"/>
  <c r="S1724" i="1"/>
  <c r="S1194" i="1"/>
  <c r="S1525" i="1"/>
  <c r="S336" i="1"/>
  <c r="S738" i="1"/>
  <c r="S1536" i="1"/>
  <c r="S3227" i="1"/>
  <c r="S750" i="1"/>
  <c r="S1637" i="1"/>
  <c r="S1060" i="1"/>
  <c r="S2455" i="1"/>
  <c r="S1234" i="1"/>
  <c r="S3203" i="1"/>
  <c r="S1903" i="1"/>
  <c r="S1298" i="1"/>
  <c r="S2076" i="1"/>
  <c r="S1598" i="1"/>
  <c r="S115" i="1"/>
  <c r="S566" i="1"/>
  <c r="S1150" i="1"/>
  <c r="S3206" i="1"/>
  <c r="S790" i="1"/>
  <c r="S3185" i="1"/>
  <c r="S440" i="1"/>
  <c r="S338" i="1"/>
  <c r="S129" i="1"/>
  <c r="S302" i="1"/>
  <c r="S655" i="1"/>
  <c r="S2117" i="1"/>
  <c r="S3482" i="1"/>
  <c r="S1130" i="1"/>
  <c r="S2413" i="1"/>
  <c r="S2288" i="1"/>
  <c r="S1994" i="1"/>
  <c r="S2619" i="1"/>
  <c r="S2374" i="1"/>
  <c r="S2691" i="1"/>
  <c r="S933" i="1"/>
  <c r="S2883" i="1"/>
  <c r="S3392" i="1"/>
  <c r="S2243" i="1"/>
  <c r="S1563" i="1"/>
  <c r="S2660" i="1"/>
  <c r="S932" i="1"/>
  <c r="S3042" i="1"/>
  <c r="S1196" i="1"/>
  <c r="S3330" i="1"/>
  <c r="S1921" i="1"/>
  <c r="S1802" i="1"/>
  <c r="S1125" i="1"/>
  <c r="S1251" i="1"/>
  <c r="S1233" i="1"/>
  <c r="S1806" i="1"/>
  <c r="S3187" i="1"/>
  <c r="S541" i="1"/>
  <c r="S1270" i="1"/>
  <c r="S238" i="1"/>
  <c r="S699" i="1"/>
  <c r="S2030" i="1"/>
  <c r="S801" i="1"/>
  <c r="S1768" i="1"/>
  <c r="S677" i="1"/>
  <c r="S3517" i="1"/>
  <c r="S1400" i="1"/>
  <c r="S3462" i="1"/>
  <c r="S3264" i="1"/>
  <c r="S3339" i="1"/>
  <c r="S2549" i="1"/>
  <c r="S1741" i="1"/>
  <c r="S1767" i="1"/>
  <c r="S1022" i="1"/>
  <c r="S837" i="1"/>
  <c r="S413" i="1"/>
  <c r="S2908" i="1"/>
  <c r="S3093" i="1"/>
  <c r="S2174" i="1"/>
  <c r="S2242" i="1"/>
  <c r="S1511" i="1"/>
  <c r="S1859" i="1"/>
  <c r="S1694" i="1"/>
  <c r="S1529" i="1"/>
  <c r="S1730" i="1"/>
  <c r="S1552" i="1"/>
  <c r="S772" i="1"/>
  <c r="S2659" i="1"/>
  <c r="S2637" i="1"/>
  <c r="S1068" i="1"/>
  <c r="S1914" i="1"/>
  <c r="S1146" i="1"/>
  <c r="S2991" i="1"/>
  <c r="S2196" i="1"/>
  <c r="S761" i="1"/>
  <c r="S213" i="1"/>
  <c r="S1228" i="1"/>
  <c r="S285" i="1"/>
  <c r="S2573" i="1"/>
  <c r="S3343" i="1"/>
  <c r="S3089" i="1"/>
  <c r="S959" i="1"/>
  <c r="S3499" i="1"/>
  <c r="S3463" i="1"/>
  <c r="S3176" i="1"/>
  <c r="S2734" i="1"/>
  <c r="S2294" i="1"/>
  <c r="S872" i="1"/>
  <c r="S2392" i="1"/>
  <c r="S2807" i="1"/>
  <c r="S3122" i="1"/>
  <c r="S2058" i="1"/>
  <c r="S137" i="1"/>
  <c r="S3097" i="1"/>
  <c r="S1218" i="1"/>
  <c r="S3209" i="1"/>
  <c r="S1523" i="1"/>
  <c r="S1327" i="1"/>
  <c r="S3472" i="1"/>
  <c r="S1003" i="1"/>
  <c r="S3315" i="1"/>
  <c r="S2708" i="1"/>
  <c r="S3299" i="1"/>
  <c r="S2515" i="1"/>
  <c r="S1021" i="1"/>
  <c r="S3055" i="1"/>
  <c r="S3263" i="1"/>
  <c r="S2483" i="1"/>
  <c r="S838" i="1"/>
  <c r="S2647" i="1"/>
  <c r="S2444" i="1"/>
  <c r="S478" i="1"/>
  <c r="S1757" i="1"/>
  <c r="S2830" i="1"/>
  <c r="S1745" i="1"/>
  <c r="S913" i="1"/>
  <c r="S2281" i="1"/>
  <c r="S796" i="1"/>
  <c r="S942" i="1"/>
  <c r="S2423" i="1"/>
  <c r="S928" i="1"/>
  <c r="S2408" i="1"/>
  <c r="S3065" i="1"/>
  <c r="S917" i="1"/>
  <c r="S1876" i="1"/>
  <c r="S1788" i="1"/>
  <c r="S621" i="1"/>
  <c r="S558" i="1"/>
  <c r="S3283" i="1"/>
  <c r="S3208" i="1"/>
  <c r="S1439" i="1"/>
  <c r="S1166" i="1"/>
  <c r="S505" i="1"/>
  <c r="S98" i="1"/>
  <c r="S626" i="1"/>
  <c r="S3172" i="1"/>
  <c r="S3157" i="1"/>
  <c r="S1653" i="1"/>
  <c r="S3478" i="1"/>
  <c r="S3383" i="1"/>
  <c r="S158" i="1"/>
  <c r="S492" i="1"/>
  <c r="S2530" i="1"/>
  <c r="S628" i="1"/>
  <c r="S2873" i="1"/>
  <c r="S2537" i="1"/>
  <c r="S1656" i="1"/>
  <c r="S2426" i="1"/>
  <c r="S1349" i="1"/>
  <c r="S522" i="1"/>
  <c r="S1682" i="1"/>
  <c r="S2264" i="1"/>
  <c r="S3074" i="1"/>
  <c r="S1277" i="1"/>
  <c r="S2888" i="1"/>
  <c r="S3352" i="1"/>
  <c r="S1684" i="1"/>
  <c r="S2405" i="1"/>
  <c r="S2138" i="1"/>
  <c r="S789" i="1"/>
  <c r="S3242" i="1"/>
  <c r="S2983" i="1"/>
  <c r="S369" i="1"/>
  <c r="S2962" i="1"/>
  <c r="S3269" i="1"/>
  <c r="S318" i="1"/>
  <c r="S747" i="1"/>
  <c r="S2809" i="1"/>
  <c r="S2126" i="1"/>
  <c r="S3413" i="1"/>
  <c r="S3509" i="1"/>
  <c r="S765" i="1"/>
  <c r="S2924" i="1"/>
  <c r="S3224" i="1"/>
  <c r="S693" i="1"/>
  <c r="S615" i="1"/>
  <c r="S1556" i="1"/>
  <c r="S411" i="1"/>
  <c r="S3302" i="1"/>
  <c r="S3407" i="1"/>
  <c r="S3335" i="1"/>
  <c r="S2331" i="1"/>
  <c r="S1588" i="1"/>
  <c r="S532" i="1"/>
  <c r="S1754" i="1"/>
  <c r="S2814" i="1"/>
  <c r="S3197" i="1"/>
  <c r="S1908" i="1"/>
  <c r="S1037" i="1"/>
  <c r="S763" i="1"/>
  <c r="S2585" i="1"/>
  <c r="S1804" i="1"/>
  <c r="S1505" i="1"/>
  <c r="S2471" i="1"/>
  <c r="S152" i="1"/>
  <c r="S1075" i="1"/>
  <c r="S2677" i="1"/>
  <c r="S1937" i="1"/>
  <c r="S2887" i="1"/>
  <c r="S112" i="1"/>
  <c r="S1388" i="1"/>
  <c r="S1139" i="1"/>
  <c r="S1015" i="1"/>
  <c r="S2853" i="1"/>
  <c r="S230" i="1"/>
  <c r="S2260" i="1"/>
  <c r="S1760" i="1"/>
  <c r="S2919" i="1"/>
  <c r="S1288" i="1"/>
  <c r="S1283" i="1"/>
  <c r="S2609" i="1"/>
  <c r="S1701" i="1"/>
  <c r="S555" i="1"/>
  <c r="S2790" i="1"/>
  <c r="S417" i="1"/>
  <c r="S431" i="1"/>
  <c r="S2731" i="1"/>
  <c r="S2880" i="1"/>
  <c r="S1386" i="1"/>
  <c r="S599" i="1"/>
  <c r="S745" i="1"/>
  <c r="S884" i="1"/>
  <c r="S2997" i="1"/>
  <c r="S2208" i="1"/>
  <c r="S2529" i="1"/>
  <c r="S2743" i="1"/>
  <c r="S2000" i="1"/>
  <c r="S2032" i="1"/>
  <c r="S489" i="1"/>
  <c r="S1292" i="1"/>
  <c r="S1231" i="1"/>
  <c r="S2057" i="1"/>
  <c r="S3359" i="1"/>
  <c r="S2170" i="1"/>
  <c r="S863" i="1"/>
  <c r="S3145" i="1"/>
  <c r="S634" i="1"/>
  <c r="S2080" i="1"/>
  <c r="S2136" i="1"/>
  <c r="S389" i="1"/>
  <c r="S963" i="1"/>
  <c r="S3019" i="1"/>
  <c r="S2089" i="1"/>
  <c r="S2669" i="1"/>
  <c r="S880" i="1"/>
  <c r="S547" i="1"/>
  <c r="S1528" i="1"/>
  <c r="S3511" i="1"/>
  <c r="S1276" i="1"/>
  <c r="S1313" i="1"/>
  <c r="S992" i="1"/>
  <c r="S1889" i="1"/>
  <c r="S1497" i="1"/>
  <c r="S3058" i="1"/>
  <c r="S1549" i="1"/>
  <c r="S3481" i="1"/>
  <c r="S3094" i="1"/>
  <c r="S3401" i="1"/>
  <c r="S350" i="1"/>
  <c r="S75" i="1"/>
  <c r="S2356" i="1"/>
  <c r="S1596" i="1"/>
  <c r="S2451" i="1"/>
  <c r="S3431" i="1"/>
  <c r="S2759" i="1"/>
  <c r="S421" i="1"/>
  <c r="S390" i="1"/>
  <c r="S1986" i="1"/>
  <c r="S981" i="1"/>
  <c r="S2427" i="1"/>
  <c r="S705" i="1"/>
  <c r="S2093" i="1"/>
  <c r="S2325" i="1"/>
  <c r="S3116" i="1"/>
  <c r="S2948" i="1"/>
  <c r="S134" i="1"/>
  <c r="S1904" i="1"/>
  <c r="S2829" i="1"/>
  <c r="S1358" i="1"/>
  <c r="S728" i="1"/>
  <c r="S1578" i="1"/>
  <c r="S3374" i="1"/>
  <c r="S1580" i="1"/>
  <c r="S2081" i="1"/>
  <c r="S887" i="1"/>
  <c r="S1455" i="1"/>
  <c r="S2022" i="1"/>
  <c r="S1794" i="1"/>
  <c r="S140" i="1"/>
  <c r="S3070" i="1"/>
  <c r="S1633" i="1"/>
  <c r="S3333" i="1"/>
  <c r="S3412" i="1"/>
  <c r="S1326" i="1"/>
  <c r="S200" i="1"/>
  <c r="S1591" i="1"/>
  <c r="S591" i="1"/>
  <c r="S3323" i="1"/>
  <c r="S694" i="1"/>
  <c r="S2645" i="1"/>
  <c r="S2595" i="1"/>
  <c r="S1939" i="1"/>
  <c r="S1133" i="1"/>
  <c r="S275" i="1"/>
  <c r="S3214" i="1"/>
  <c r="S781" i="1"/>
  <c r="S856" i="1"/>
  <c r="S2361" i="1"/>
  <c r="S1269" i="1"/>
  <c r="S407" i="1"/>
  <c r="S370" i="1"/>
  <c r="S1454" i="1"/>
  <c r="S1357" i="1"/>
  <c r="S2042" i="1"/>
  <c r="S1665" i="1"/>
  <c r="S288" i="1"/>
  <c r="S2110" i="1"/>
  <c r="S3425" i="1"/>
  <c r="S2768" i="1"/>
  <c r="S1224" i="1"/>
  <c r="S3332" i="1"/>
  <c r="S2781" i="1"/>
  <c r="S2043" i="1"/>
  <c r="S926" i="1"/>
  <c r="S2563" i="1"/>
  <c r="S1681" i="1"/>
  <c r="S2106" i="1"/>
  <c r="S654" i="1"/>
  <c r="S1056" i="1"/>
  <c r="S2546" i="1"/>
  <c r="S2188" i="1"/>
  <c r="S825" i="1"/>
  <c r="S1189" i="1"/>
  <c r="S3163" i="1"/>
  <c r="S685" i="1"/>
  <c r="S3179" i="1"/>
  <c r="S3144" i="1"/>
  <c r="S2581" i="1"/>
  <c r="S1275" i="1"/>
  <c r="S1004" i="1"/>
  <c r="S3416" i="1"/>
  <c r="S2937" i="1"/>
  <c r="S1581" i="1"/>
  <c r="S952" i="1"/>
  <c r="S1878" i="1"/>
  <c r="S2435" i="1"/>
  <c r="S314" i="1"/>
  <c r="S434" i="1"/>
  <c r="S1280" i="1"/>
  <c r="S3052" i="1"/>
  <c r="S2225" i="1"/>
  <c r="S265" i="1"/>
  <c r="S755" i="1"/>
  <c r="S2561" i="1"/>
  <c r="S1090" i="1"/>
  <c r="S2970" i="1"/>
  <c r="S169" i="1"/>
  <c r="S267" i="1"/>
  <c r="S2596" i="1"/>
  <c r="S2984" i="1"/>
  <c r="S1154" i="1"/>
  <c r="S724" i="1"/>
  <c r="S951" i="1"/>
  <c r="S1012" i="1"/>
  <c r="S2362" i="1"/>
  <c r="S3287" i="1"/>
  <c r="S557" i="1"/>
  <c r="S714" i="1"/>
  <c r="S2145" i="1"/>
  <c r="S3493" i="1"/>
  <c r="S3000" i="1"/>
  <c r="S2867" i="1"/>
  <c r="S968" i="1"/>
  <c r="S2067" i="1"/>
  <c r="S1333" i="1"/>
  <c r="S2086" i="1"/>
  <c r="S2755" i="1"/>
  <c r="S408" i="1"/>
  <c r="S1545" i="1"/>
  <c r="S324" i="1"/>
  <c r="S1469" i="1"/>
  <c r="S3108" i="1"/>
  <c r="S1016" i="1"/>
  <c r="S1834" i="1"/>
  <c r="S922" i="1"/>
  <c r="S990" i="1"/>
  <c r="S110" i="1"/>
  <c r="S2065" i="1"/>
  <c r="S3423" i="1"/>
  <c r="S1879" i="1"/>
  <c r="S2390" i="1"/>
  <c r="S339" i="1"/>
  <c r="S1751" i="1"/>
  <c r="S3420" i="1"/>
  <c r="S1763" i="1"/>
  <c r="S2720" i="1"/>
  <c r="S2314" i="1"/>
  <c r="S1099" i="1"/>
  <c r="S831" i="1"/>
  <c r="S2602" i="1"/>
  <c r="S2201" i="1"/>
  <c r="S2060" i="1"/>
  <c r="S1712" i="1"/>
  <c r="S3191" i="1"/>
  <c r="S648" i="1"/>
  <c r="S2839" i="1"/>
  <c r="S178" i="1"/>
  <c r="S1953" i="1"/>
  <c r="S602" i="1"/>
  <c r="S432" i="1"/>
  <c r="S3296" i="1"/>
  <c r="S1792" i="1"/>
  <c r="S1351" i="1"/>
  <c r="S1990" i="1"/>
  <c r="S2085" i="1"/>
  <c r="S1805" i="1"/>
  <c r="S1006" i="1"/>
  <c r="S1494" i="1"/>
  <c r="S1897" i="1"/>
  <c r="S2751" i="1"/>
  <c r="S1472" i="1"/>
  <c r="S3171" i="1"/>
  <c r="S212" i="1"/>
  <c r="S2995" i="1"/>
  <c r="S2999" i="1"/>
  <c r="S2203" i="1"/>
  <c r="S1156" i="1"/>
  <c r="S3428" i="1"/>
  <c r="S857" i="1"/>
  <c r="S2493" i="1"/>
  <c r="S2784" i="1"/>
  <c r="S1515" i="1"/>
  <c r="S2589" i="1"/>
  <c r="S2736" i="1"/>
  <c r="S2684" i="1"/>
  <c r="S2466" i="1"/>
  <c r="S3063" i="1"/>
  <c r="S1417" i="1"/>
  <c r="S374" i="1"/>
  <c r="S692" i="1"/>
  <c r="S1145" i="1"/>
  <c r="S1587" i="1"/>
  <c r="S2146" i="1"/>
  <c r="S2944" i="1"/>
  <c r="S1372" i="1"/>
  <c r="S2189" i="1"/>
  <c r="S2020" i="1"/>
  <c r="S920" i="1"/>
  <c r="S876" i="1"/>
  <c r="S208" i="1"/>
  <c r="S1294" i="1"/>
  <c r="S776" i="1"/>
  <c r="S340" i="1"/>
  <c r="S1569" i="1"/>
  <c r="S2712" i="1"/>
  <c r="S3286" i="1"/>
  <c r="AI63" i="1" a="1"/>
  <c r="S1815" i="1"/>
  <c r="S2397" i="1"/>
  <c r="S2610" i="1"/>
  <c r="S2571" i="1"/>
  <c r="S2918" i="1"/>
  <c r="S1087" i="1"/>
  <c r="S2434" i="1"/>
  <c r="S499" i="1"/>
  <c r="S2752" i="1"/>
  <c r="S1539" i="1"/>
  <c r="S2144" i="1"/>
  <c r="S352" i="1"/>
  <c r="S1981" i="1"/>
  <c r="S261" i="1"/>
  <c r="S2355" i="1"/>
  <c r="S980" i="1"/>
  <c r="S2742" i="1"/>
  <c r="S1396" i="1"/>
  <c r="S2601" i="1"/>
  <c r="S3193" i="1"/>
  <c r="S524" i="1"/>
  <c r="S1893" i="1"/>
  <c r="S627" i="1"/>
  <c r="S2156" i="1"/>
  <c r="S252" i="1"/>
  <c r="S1551" i="1"/>
  <c r="S3512" i="1"/>
  <c r="S3337" i="1"/>
  <c r="S757" i="1"/>
  <c r="S2528" i="1"/>
  <c r="S262" i="1"/>
  <c r="S2481" i="1"/>
  <c r="S320" i="1"/>
  <c r="S376" i="1"/>
  <c r="S116" i="1"/>
  <c r="S2128" i="1"/>
  <c r="S2847" i="1"/>
  <c r="S1541" i="1"/>
  <c r="S818" i="1"/>
  <c r="S1726" i="1"/>
  <c r="S2143" i="1"/>
  <c r="S1239" i="1"/>
  <c r="S3389" i="1"/>
  <c r="S1533" i="1"/>
  <c r="S1371" i="1"/>
  <c r="S945" i="1"/>
  <c r="S735" i="1"/>
  <c r="S633" i="1"/>
  <c r="S2813" i="1"/>
  <c r="S2473" i="1"/>
  <c r="S529" i="1"/>
  <c r="S449" i="1"/>
  <c r="S2808" i="1"/>
  <c r="S103" i="1"/>
  <c r="S517" i="1"/>
  <c r="S1755" i="1"/>
  <c r="S1063" i="1"/>
  <c r="S2214" i="1"/>
  <c r="S1168" i="1"/>
  <c r="S1797" i="1"/>
  <c r="S1636" i="1"/>
  <c r="S1756" i="1"/>
  <c r="S1338" i="1"/>
  <c r="S1052" i="1"/>
  <c r="S276" i="1"/>
  <c r="S946" i="1"/>
  <c r="S689" i="1"/>
  <c r="S769" i="1"/>
  <c r="S2377" i="1"/>
  <c r="S3294" i="1"/>
  <c r="S635" i="1"/>
  <c r="S384" i="1"/>
  <c r="S1773" i="1"/>
  <c r="S2833" i="1"/>
  <c r="S3237" i="1"/>
  <c r="S834" i="1"/>
  <c r="S2112" i="1"/>
  <c r="S2854" i="1"/>
  <c r="S941" i="1"/>
  <c r="S1892" i="1"/>
  <c r="S2064" i="1"/>
  <c r="S1776" i="1"/>
  <c r="S1070" i="1"/>
  <c r="S1465" i="1"/>
  <c r="S516" i="1"/>
  <c r="S518" i="1"/>
  <c r="S3527" i="1"/>
  <c r="S2477" i="1"/>
  <c r="S743" i="1"/>
  <c r="S1366" i="1"/>
  <c r="S2396" i="1"/>
  <c r="S2184" i="1"/>
  <c r="S180" i="1"/>
  <c r="S658" i="1"/>
  <c r="S1887" i="1"/>
  <c r="S2527" i="1"/>
  <c r="S1240" i="1"/>
  <c r="S821" i="1"/>
  <c r="S186" i="1"/>
  <c r="S1775" i="1"/>
  <c r="S1915" i="1"/>
  <c r="S754" i="1"/>
  <c r="S1832" i="1"/>
  <c r="S1106" i="1"/>
  <c r="S1902" i="1"/>
  <c r="S1177" i="1"/>
  <c r="S2701" i="1"/>
  <c r="S1720" i="1"/>
  <c r="S2826" i="1"/>
  <c r="S351" i="1"/>
  <c r="S1875" i="1"/>
  <c r="S3426" i="1"/>
  <c r="S1387" i="1"/>
  <c r="S393" i="1"/>
  <c r="S580" i="1"/>
  <c r="S2088" i="1"/>
  <c r="S309" i="1"/>
  <c r="S2464" i="1"/>
  <c r="S720" i="1"/>
  <c r="S310" i="1"/>
  <c r="S651" i="1"/>
  <c r="S2988" i="1"/>
  <c r="S1308" i="1"/>
  <c r="S2306" i="1"/>
  <c r="S1906" i="1"/>
  <c r="S1293" i="1"/>
  <c r="S2535" i="1"/>
  <c r="S1475" i="1"/>
  <c r="S1440" i="1"/>
  <c r="S2858" i="1"/>
  <c r="S2688" i="1"/>
  <c r="S2577" i="1"/>
  <c r="S1901" i="1"/>
  <c r="S425" i="1"/>
  <c r="S1203" i="1"/>
  <c r="S712" i="1"/>
  <c r="S303" i="1"/>
  <c r="S3526" i="1"/>
  <c r="S826" i="1"/>
  <c r="S2240" i="1"/>
  <c r="S2178" i="1"/>
  <c r="S617" i="1"/>
  <c r="S2432" i="1"/>
  <c r="S753" i="1"/>
  <c r="S1641" i="1"/>
  <c r="S2976" i="1"/>
  <c r="S1785" i="1"/>
  <c r="S3329" i="1"/>
  <c r="S593" i="1"/>
  <c r="S1564" i="1"/>
  <c r="S1644" i="1"/>
  <c r="S146" i="1"/>
  <c r="S717" i="1"/>
  <c r="S167" i="1"/>
  <c r="S2312" i="1"/>
  <c r="S523" i="1"/>
  <c r="S1180" i="1"/>
  <c r="S1108" i="1"/>
  <c r="S113" i="1"/>
  <c r="S3158" i="1"/>
  <c r="S2727" i="1"/>
  <c r="S703" i="1"/>
  <c r="S1134" i="1"/>
  <c r="S2951" i="1"/>
  <c r="S2406" i="1"/>
  <c r="S3403" i="1"/>
  <c r="S3496" i="1"/>
  <c r="S2104" i="1"/>
  <c r="S419" i="1"/>
  <c r="S560" i="1"/>
  <c r="S3012" i="1"/>
  <c r="S1086" i="1"/>
  <c r="S1856" i="1"/>
  <c r="S2909" i="1"/>
  <c r="S1226" i="1"/>
  <c r="S974" i="1"/>
  <c r="S1064" i="1"/>
  <c r="S2667" i="1"/>
  <c r="S1007" i="1"/>
  <c r="S2690" i="1"/>
  <c r="S3418" i="1"/>
  <c r="S3528" i="1"/>
  <c r="S1862" i="1"/>
  <c r="S2257" i="1"/>
  <c r="S171" i="1"/>
  <c r="S1392" i="1"/>
  <c r="S764" i="1"/>
  <c r="S3016" i="1"/>
  <c r="S1042" i="1"/>
  <c r="S3255" i="1"/>
  <c r="S2590" i="1"/>
  <c r="S701" i="1"/>
  <c r="S1340" i="1"/>
  <c r="S2838" i="1"/>
  <c r="S2268" i="1"/>
  <c r="S2103" i="1"/>
  <c r="S1705" i="1"/>
  <c r="S349" i="1"/>
  <c r="S969" i="1"/>
  <c r="S2229" i="1"/>
  <c r="S2341" i="1"/>
  <c r="S1164" i="1"/>
  <c r="S188" i="1"/>
  <c r="S1420" i="1"/>
  <c r="S647" i="1"/>
  <c r="S1230" i="1"/>
  <c r="S996" i="1"/>
  <c r="S3460" i="1"/>
  <c r="S736" i="1"/>
  <c r="S1886" i="1"/>
  <c r="S416" i="1"/>
  <c r="S1912" i="1"/>
  <c r="S1752" i="1"/>
  <c r="S1621" i="1"/>
  <c r="S2155" i="1"/>
  <c r="S3037" i="1"/>
  <c r="S2283" i="1"/>
  <c r="S1330" i="1"/>
  <c r="S1851" i="1"/>
  <c r="S3186" i="1"/>
  <c r="S1151" i="1"/>
  <c r="S2271" i="1"/>
  <c r="S3092" i="1"/>
  <c r="S1397" i="1"/>
  <c r="S1355" i="1"/>
  <c r="S1662" i="1"/>
  <c r="S2421" i="1"/>
  <c r="S423" i="1"/>
  <c r="S535" i="1"/>
  <c r="S2205" i="1"/>
  <c r="S914" i="1"/>
  <c r="S1093" i="1"/>
  <c r="S2646" i="1"/>
  <c r="S2912" i="1"/>
  <c r="S1487" i="1"/>
  <c r="S2901" i="1"/>
  <c r="S1885" i="1"/>
  <c r="S218" i="1"/>
  <c r="S341" i="1"/>
  <c r="S3119" i="1"/>
  <c r="S1290" i="1"/>
  <c r="S1303" i="1"/>
  <c r="S2608" i="1"/>
  <c r="S1597" i="1"/>
  <c r="S2917" i="1"/>
  <c r="S1542" i="1"/>
  <c r="S1829" i="1"/>
  <c r="S121" i="1"/>
  <c r="S1265" i="1"/>
  <c r="S749" i="1"/>
  <c r="S2478" i="1"/>
  <c r="S909" i="1"/>
  <c r="S552" i="1"/>
  <c r="S1814" i="1"/>
  <c r="S1795" i="1"/>
  <c r="S569" i="1"/>
  <c r="S2239" i="1"/>
  <c r="S596" i="1"/>
  <c r="S1600" i="1"/>
  <c r="S1557" i="1"/>
  <c r="S1019" i="1"/>
  <c r="S1124" i="1"/>
  <c r="S2237" i="1"/>
  <c r="S2775" i="1"/>
  <c r="S2695" i="1"/>
  <c r="S889" i="1"/>
  <c r="S342" i="1"/>
  <c r="S2510" i="1"/>
  <c r="S993" i="1"/>
  <c r="S1667" i="1"/>
  <c r="S1036" i="1"/>
  <c r="S2245" i="1"/>
  <c r="S1841" i="1"/>
  <c r="S1413" i="1"/>
  <c r="S242" i="1"/>
  <c r="S2428" i="1"/>
  <c r="S2547" i="1"/>
  <c r="S1148" i="1"/>
  <c r="S216" i="1"/>
  <c r="S1863" i="1"/>
  <c r="S1703" i="1"/>
  <c r="S3024" i="1"/>
  <c r="S488" i="1"/>
  <c r="S854" i="1"/>
  <c r="S1212" i="1"/>
  <c r="S2441" i="1"/>
  <c r="S2119" i="1"/>
  <c r="S2745" i="1"/>
  <c r="S2657" i="1"/>
  <c r="S1202" i="1"/>
  <c r="S1257" i="1"/>
  <c r="S908" i="1"/>
  <c r="S206" i="1"/>
  <c r="S1811" i="1"/>
  <c r="S2479" i="1"/>
  <c r="S2968" i="1"/>
  <c r="S953" i="1"/>
  <c r="S2816" i="1"/>
  <c r="S2765" i="1"/>
  <c r="S2665" i="1"/>
  <c r="S2079" i="1"/>
  <c r="S3235" i="1"/>
  <c r="S1496" i="1"/>
  <c r="S800" i="1"/>
  <c r="S2936" i="1"/>
  <c r="S368" i="1"/>
  <c r="S2507" i="1"/>
  <c r="S2840" i="1"/>
  <c r="S2087" i="1"/>
  <c r="S2728" i="1"/>
  <c r="S3148" i="1"/>
  <c r="S1512" i="1"/>
  <c r="S2002" i="1"/>
  <c r="S2352" i="1"/>
  <c r="S973" i="1"/>
  <c r="S925" i="1"/>
  <c r="S2679" i="1"/>
  <c r="S3217" i="1"/>
  <c r="S1149" i="1"/>
  <c r="S1348" i="1"/>
  <c r="S2198" i="1"/>
  <c r="S986" i="1"/>
  <c r="S394" i="1"/>
  <c r="S3130" i="1"/>
  <c r="S102" i="1"/>
  <c r="S3400" i="1"/>
  <c r="S501" i="1"/>
  <c r="S3005" i="1"/>
  <c r="S3356" i="1"/>
  <c r="S3285" i="1"/>
  <c r="S3277" i="1"/>
  <c r="S987" i="1"/>
  <c r="S1144" i="1"/>
  <c r="S1040" i="1"/>
  <c r="S2417" i="1"/>
  <c r="S2788" i="1"/>
  <c r="S3165" i="1"/>
  <c r="S3305" i="1"/>
  <c r="S1725" i="1"/>
  <c r="S1167" i="1"/>
  <c r="S2911" i="1"/>
  <c r="S1575" i="1"/>
  <c r="S934" i="1"/>
  <c r="S2796" i="1"/>
  <c r="S1430" i="1"/>
  <c r="S2226" i="1"/>
  <c r="S1896" i="1"/>
  <c r="S1999" i="1"/>
  <c r="S1959" i="1"/>
  <c r="S222" i="1"/>
  <c r="S779" i="1"/>
  <c r="S3075" i="1"/>
  <c r="S2452" i="1"/>
  <c r="S2607" i="1"/>
  <c r="S1458" i="1"/>
  <c r="S1462" i="1"/>
  <c r="S1759" i="1"/>
  <c r="S2982" i="1"/>
  <c r="S2019" i="1"/>
  <c r="S2004" i="1"/>
  <c r="S671" i="1"/>
  <c r="S2980" i="1"/>
  <c r="S1819" i="1"/>
  <c r="S3501" i="1"/>
  <c r="S3189" i="1"/>
  <c r="S3314" i="1"/>
  <c r="S2964" i="1"/>
  <c r="S3240" i="1"/>
  <c r="S1227" i="1"/>
  <c r="S793" i="1"/>
  <c r="S528" i="1"/>
  <c r="S248" i="1"/>
  <c r="S162" i="1"/>
  <c r="S3043" i="1"/>
  <c r="S2171" i="1"/>
  <c r="S1200" i="1"/>
  <c r="S2228" i="1"/>
  <c r="S2756" i="1"/>
  <c r="S2202" i="1"/>
  <c r="S538" i="1"/>
  <c r="S84" i="1"/>
  <c r="S3447" i="1"/>
  <c r="S597" i="1"/>
  <c r="S1764" i="1"/>
  <c r="S3112" i="1"/>
  <c r="S3530" i="1"/>
  <c r="S3161" i="1"/>
  <c r="S3174" i="1"/>
  <c r="S2175" i="1"/>
  <c r="S1285" i="1"/>
  <c r="S2083" i="1"/>
  <c r="S2401" i="1"/>
  <c r="S3386" i="1"/>
  <c r="S2005" i="1"/>
  <c r="S682" i="1"/>
  <c r="S1738" i="1"/>
  <c r="S1692" i="1"/>
  <c r="S3437" i="1"/>
  <c r="S2166" i="1"/>
  <c r="S916" i="1"/>
  <c r="S1127" i="1"/>
  <c r="S260" i="1"/>
  <c r="S2882" i="1"/>
  <c r="S502" i="1"/>
  <c r="S1899" i="1"/>
  <c r="S2164" i="1"/>
  <c r="S1907" i="1"/>
  <c r="S3118" i="1"/>
  <c r="S3471" i="1"/>
  <c r="S3406" i="1"/>
  <c r="S3385" i="1"/>
  <c r="S870" i="1"/>
  <c r="S2216" i="1"/>
  <c r="S1347" i="1"/>
  <c r="S970" i="1"/>
  <c r="S3500" i="1"/>
  <c r="S859" i="1"/>
  <c r="S399" i="1"/>
  <c r="S3064" i="1"/>
  <c r="S2191" i="1"/>
  <c r="S3068" i="1"/>
  <c r="S1153" i="1"/>
  <c r="S296" i="1"/>
  <c r="S1320" i="1"/>
  <c r="S2977" i="1"/>
  <c r="S1602" i="1"/>
  <c r="S3442" i="1"/>
  <c r="S3084" i="1"/>
  <c r="S3028" i="1"/>
  <c r="S2761" i="1"/>
  <c r="S2003" i="1"/>
  <c r="S3053" i="1"/>
  <c r="S2723" i="1"/>
  <c r="S2484" i="1"/>
  <c r="S371" i="1"/>
  <c r="S182" i="1"/>
  <c r="S3196" i="1"/>
  <c r="S2658" i="1"/>
  <c r="S607" i="1"/>
  <c r="S578" i="1"/>
  <c r="S1690" i="1"/>
  <c r="S2127" i="1"/>
  <c r="S2689" i="1"/>
  <c r="S702" i="1"/>
  <c r="S1140" i="1"/>
  <c r="S3309" i="1"/>
  <c r="S1321" i="1"/>
  <c r="S2332" i="1"/>
  <c r="S1869" i="1"/>
  <c r="S3050" i="1"/>
  <c r="S1865" i="1"/>
  <c r="S1032" i="1"/>
  <c r="S1033" i="1"/>
  <c r="S203" i="1"/>
  <c r="S1448" i="1"/>
  <c r="S1888" i="1"/>
  <c r="S1192" i="1"/>
  <c r="S508" i="1"/>
  <c r="S2921" i="1"/>
  <c r="S155" i="1"/>
  <c r="S2739" i="1"/>
  <c r="S3417" i="1"/>
  <c r="S2446" i="1"/>
  <c r="S2023" i="1"/>
  <c r="S3304" i="1"/>
  <c r="S209" i="1"/>
  <c r="S1380" i="1"/>
  <c r="S151" i="1"/>
  <c r="S1807" i="1"/>
  <c r="S2620" i="1"/>
  <c r="S378" i="1"/>
  <c r="S2850" i="1"/>
  <c r="S257" i="1"/>
  <c r="S570" i="1"/>
  <c r="S3487" i="1"/>
  <c r="S1884" i="1"/>
  <c r="S3474" i="1"/>
  <c r="S1438" i="1"/>
  <c r="S2587" i="1"/>
  <c r="S1197" i="1"/>
  <c r="S1689" i="1"/>
  <c r="S2353" i="1"/>
  <c r="S2975" i="1"/>
  <c r="S132" i="1"/>
  <c r="S107" i="1"/>
  <c r="S1287" i="1"/>
  <c r="S2636" i="1"/>
  <c r="S2611" i="1"/>
  <c r="S1111" i="1"/>
  <c r="S1247" i="1"/>
  <c r="S883" i="1"/>
  <c r="S2220" i="1"/>
  <c r="S2753" i="1"/>
  <c r="S2875" i="1"/>
  <c r="S994" i="1"/>
  <c r="S279" i="1"/>
  <c r="S2388" i="1"/>
  <c r="S211" i="1"/>
  <c r="S2359" i="1"/>
  <c r="S3449" i="1"/>
  <c r="S1057" i="1"/>
  <c r="S2797" i="1"/>
  <c r="S145" i="1"/>
  <c r="S1262" i="1"/>
  <c r="S2333" i="1"/>
  <c r="S2899" i="1"/>
  <c r="S1219" i="1"/>
  <c r="S2343" i="1"/>
  <c r="S2299" i="1"/>
  <c r="S3485" i="1"/>
  <c r="S347" i="1"/>
  <c r="S2648" i="1"/>
  <c r="S2644" i="1"/>
  <c r="S866" i="1"/>
  <c r="S159" i="1"/>
  <c r="S460" i="1"/>
  <c r="S2852" i="1"/>
  <c r="S950" i="1"/>
  <c r="S2810" i="1"/>
  <c r="S3034" i="1"/>
  <c r="S3440" i="1"/>
  <c r="S345" i="1"/>
  <c r="S2194" i="1"/>
  <c r="S797" i="1"/>
  <c r="S1314" i="1"/>
  <c r="S1135" i="1"/>
  <c r="S122" i="1"/>
  <c r="S2907" i="1"/>
  <c r="S1248" i="1"/>
  <c r="S777" i="1"/>
  <c r="S2302" i="1"/>
  <c r="S967" i="1"/>
  <c r="S3211" i="1"/>
  <c r="S291" i="1"/>
  <c r="S3225" i="1"/>
  <c r="S1632" i="1"/>
  <c r="S2737" i="1"/>
  <c r="S2819" i="1"/>
  <c r="S232" i="1"/>
  <c r="S2543" i="1"/>
  <c r="S2382" i="1"/>
  <c r="S1769" i="1"/>
  <c r="S3324" i="1"/>
  <c r="S2115" i="1"/>
  <c r="S3170" i="1"/>
  <c r="S1362" i="1"/>
  <c r="S1426" i="1"/>
  <c r="S2120" i="1"/>
  <c r="S366" i="1"/>
  <c r="S2692" i="1"/>
  <c r="S1843" i="1"/>
  <c r="S496" i="1"/>
  <c r="S3513" i="1"/>
  <c r="S2650" i="1"/>
  <c r="S1853" i="1"/>
  <c r="S1833" i="1"/>
  <c r="S3318" i="1"/>
  <c r="S1328" i="1"/>
  <c r="S3510" i="1"/>
  <c r="S2574" i="1"/>
  <c r="S2974" i="1"/>
  <c r="S2600" i="1"/>
  <c r="S1521" i="1"/>
  <c r="S1666" i="1"/>
  <c r="S2036" i="1"/>
  <c r="S2457" i="1"/>
  <c r="S3409" i="1"/>
  <c r="S165" i="1"/>
  <c r="S3079" i="1"/>
  <c r="S3492" i="1"/>
  <c r="S725" i="1"/>
  <c r="S2318" i="1"/>
  <c r="S3523" i="1"/>
  <c r="S1997" i="1"/>
  <c r="S3419" i="1"/>
  <c r="S1670" i="1"/>
  <c r="S1252" i="1"/>
  <c r="S139" i="1"/>
  <c r="S686" i="1"/>
  <c r="S2865" i="1"/>
  <c r="S2532" i="1"/>
  <c r="S861" i="1"/>
  <c r="S1437" i="1"/>
  <c r="S2275" i="1"/>
  <c r="S325" i="1"/>
  <c r="S3325" i="1"/>
  <c r="S2498" i="1"/>
  <c r="S915" i="1"/>
  <c r="S2061" i="1"/>
  <c r="S2803" i="1"/>
  <c r="S2236" i="1"/>
  <c r="S2956" i="1"/>
  <c r="S3218" i="1"/>
  <c r="S1900" i="1"/>
  <c r="S3298" i="1"/>
  <c r="S1679" i="1"/>
  <c r="S3308" i="1"/>
  <c r="S1304" i="1"/>
  <c r="S605" i="1"/>
  <c r="S2947" i="1"/>
  <c r="S2247" i="1"/>
  <c r="S1443" i="1"/>
  <c r="S704" i="1"/>
  <c r="S2402" i="1"/>
  <c r="S451" i="1"/>
  <c r="S579" i="1"/>
  <c r="S642" i="1"/>
  <c r="S2278" i="1"/>
  <c r="S2232" i="1"/>
  <c r="S3475" i="1"/>
  <c r="S298" i="1"/>
  <c r="S624" i="1"/>
  <c r="S1790" i="1"/>
  <c r="S1207" i="1"/>
  <c r="S1173" i="1"/>
  <c r="S2179" i="1"/>
  <c r="S234" i="1"/>
  <c r="S650" i="1"/>
  <c r="S1195" i="1"/>
  <c r="S1291" i="1"/>
  <c r="S767" i="1"/>
  <c r="S259" i="1"/>
  <c r="S1758" i="1"/>
  <c r="S1559" i="1"/>
  <c r="S2929" i="1"/>
  <c r="S1506" i="1"/>
  <c r="S1607" i="1"/>
  <c r="S2290" i="1"/>
  <c r="S2339" i="1"/>
  <c r="S467" i="1"/>
  <c r="S402" i="1"/>
  <c r="S1624" i="1"/>
  <c r="S2497" i="1"/>
  <c r="S1492" i="1"/>
  <c r="S2051" i="1"/>
  <c r="S2292" i="1"/>
  <c r="S716" i="1"/>
  <c r="S2523" i="1"/>
  <c r="S3316" i="1"/>
  <c r="S2476" i="1"/>
  <c r="S2869" i="1"/>
  <c r="S2007" i="1"/>
  <c r="S3259" i="1"/>
  <c r="S2254" i="1"/>
  <c r="S1783" i="1"/>
  <c r="S1654" i="1"/>
  <c r="S2154" i="1"/>
  <c r="S3014" i="1"/>
  <c r="S117" i="1"/>
  <c r="S3429" i="1"/>
  <c r="S852" i="1"/>
  <c r="S3241" i="1"/>
  <c r="S997" i="1"/>
  <c r="S1243" i="1"/>
  <c r="S590" i="1"/>
  <c r="S2593" i="1"/>
  <c r="S2357" i="1"/>
  <c r="S1782" i="1"/>
  <c r="S2152" i="1"/>
  <c r="S2570" i="1"/>
  <c r="S729" i="1"/>
  <c r="S1735" i="1"/>
  <c r="S1864" i="1"/>
  <c r="S1822" i="1"/>
  <c r="S2633" i="1"/>
  <c r="S2425" i="1"/>
  <c r="S2304" i="1"/>
  <c r="S903" i="1"/>
  <c r="S1378" i="1"/>
  <c r="S882" i="1"/>
  <c r="S551" i="1"/>
  <c r="S2783" i="1"/>
  <c r="S576" i="1"/>
  <c r="S1473" i="1"/>
  <c r="S3273" i="1"/>
  <c r="S1935" i="1"/>
  <c r="S131" i="1"/>
  <c r="S636" i="1"/>
  <c r="S775" i="1"/>
  <c r="S2565" i="1"/>
  <c r="S1412" i="1"/>
  <c r="S2614" i="1"/>
  <c r="S799" i="1"/>
  <c r="S583" i="1"/>
  <c r="S842" i="1"/>
  <c r="S2285" i="1"/>
  <c r="S1041" i="1"/>
  <c r="S669" i="1"/>
  <c r="S515" i="1"/>
  <c r="S1365" i="1"/>
  <c r="S149" i="1"/>
  <c r="S2387" i="1"/>
  <c r="S1747" i="1"/>
  <c r="S3434" i="1"/>
  <c r="S1161" i="1"/>
  <c r="S396" i="1"/>
  <c r="S3326" i="1"/>
  <c r="S678" i="1"/>
  <c r="S1461" i="1"/>
  <c r="S2495" i="1"/>
  <c r="S1141" i="1"/>
  <c r="S3470" i="1"/>
  <c r="S3153" i="1"/>
  <c r="S1664" i="1"/>
  <c r="S696" i="1"/>
  <c r="S3183" i="1"/>
  <c r="S1718" i="1"/>
  <c r="S3253" i="1"/>
  <c r="S3247" i="1"/>
  <c r="S1548" i="1"/>
  <c r="S3035" i="1"/>
  <c r="S964" i="1"/>
  <c r="S3451" i="1"/>
  <c r="S940" i="1"/>
  <c r="S2717" i="1"/>
  <c r="S2934" i="1"/>
  <c r="S3107" i="1"/>
  <c r="S697" i="1"/>
  <c r="S3162" i="1"/>
  <c r="S2147" i="1"/>
  <c r="S2465" i="1"/>
  <c r="S2404" i="1"/>
  <c r="S2180" i="1"/>
  <c r="S1570" i="1"/>
  <c r="S3405" i="1"/>
  <c r="S1938" i="1"/>
  <c r="S465" i="1"/>
  <c r="S1268" i="1"/>
  <c r="S123" i="1"/>
  <c r="S1780" i="1"/>
  <c r="S2776" i="1"/>
  <c r="S901" i="1"/>
  <c r="S1697" i="1"/>
  <c r="S2960" i="1"/>
  <c r="S2952" i="1"/>
  <c r="S2904" i="1"/>
  <c r="S2335" i="1"/>
  <c r="S1710" i="1"/>
  <c r="S2157" i="1"/>
  <c r="S845" i="1"/>
  <c r="S1235" i="1"/>
  <c r="S1691" i="1"/>
  <c r="S2556" i="1"/>
  <c r="S2715" i="1"/>
  <c r="S3395" i="1"/>
  <c r="S1874" i="1"/>
  <c r="S673" i="1"/>
  <c r="S2981" i="1"/>
  <c r="S860" i="1"/>
  <c r="S892" i="1"/>
  <c r="S1044" i="1"/>
  <c r="S2181" i="1"/>
  <c r="S2113" i="1"/>
  <c r="S2429" i="1"/>
  <c r="S2096" i="1"/>
  <c r="S2415" i="1"/>
  <c r="S2158" i="1"/>
  <c r="S877" i="1"/>
  <c r="S2946" i="1"/>
  <c r="S372" i="1"/>
  <c r="S2550" i="1"/>
  <c r="S2673" i="1"/>
  <c r="S2773" i="1"/>
  <c r="S1983" i="1"/>
  <c r="S202" i="1"/>
  <c r="S2267" i="1"/>
  <c r="S1311" i="1"/>
  <c r="S3398" i="1"/>
  <c r="S2399" i="1"/>
  <c r="S3439" i="1"/>
  <c r="S2364" i="1"/>
  <c r="S2668" i="1"/>
  <c r="S1765" i="1"/>
  <c r="S2140" i="1"/>
  <c r="S1868" i="1"/>
  <c r="S935" i="1"/>
  <c r="S3301" i="1"/>
  <c r="S1870" i="1"/>
  <c r="S197" i="1"/>
  <c r="S1384" i="1"/>
  <c r="S487" i="1"/>
  <c r="S2344" i="1"/>
  <c r="S297" i="1"/>
  <c r="S1911" i="1"/>
  <c r="S2906" i="1"/>
  <c r="S1825" i="1"/>
  <c r="S373" i="1"/>
  <c r="S1553" i="1"/>
  <c r="S2012" i="1"/>
  <c r="S2958" i="1"/>
  <c r="S2632" i="1"/>
  <c r="S2459" i="1"/>
  <c r="S835" i="1"/>
  <c r="S420" i="1"/>
  <c r="S807" i="1"/>
  <c r="S983" i="1"/>
  <c r="S2038" i="1"/>
  <c r="S1614" i="1"/>
  <c r="S2066" i="1"/>
  <c r="S1009" i="1"/>
  <c r="S3111" i="1"/>
  <c r="S3169" i="1"/>
  <c r="S836" i="1"/>
  <c r="S2987" i="1"/>
  <c r="S2437" i="1"/>
  <c r="S1346" i="1"/>
  <c r="S1905" i="1"/>
  <c r="S447" i="1"/>
  <c r="S2380" i="1"/>
  <c r="S464" i="1"/>
  <c r="S2725" i="1"/>
  <c r="S1584" i="1"/>
  <c r="S473" i="1"/>
  <c r="S582" i="1"/>
  <c r="S2533" i="1"/>
  <c r="S2517" i="1"/>
  <c r="S1619" i="1"/>
  <c r="S118" i="1"/>
  <c r="S1105" i="1"/>
  <c r="S2410" i="1"/>
  <c r="S360" i="1"/>
  <c r="S3199" i="1"/>
  <c r="S119" i="1"/>
  <c r="S1223" i="1"/>
  <c r="S1809" i="1"/>
  <c r="S1828" i="1"/>
  <c r="S1484" i="1"/>
  <c r="S2897" i="1"/>
  <c r="S3424" i="1"/>
  <c r="S893" i="1"/>
  <c r="S337" i="1"/>
  <c r="S2430" i="1"/>
  <c r="S1812" i="1"/>
  <c r="S1861" i="1"/>
  <c r="S1051" i="1"/>
  <c r="S142" i="1"/>
  <c r="S2092" i="1"/>
  <c r="S2266" i="1"/>
  <c r="S1962" i="1"/>
  <c r="S525" i="1"/>
  <c r="S3135" i="1"/>
  <c r="S1422" i="1"/>
  <c r="S1079" i="1"/>
  <c r="S1770" i="1"/>
  <c r="S1744" i="1"/>
  <c r="S2896" i="1"/>
  <c r="S1558" i="1"/>
  <c r="S1978" i="1"/>
  <c r="S632" i="1"/>
  <c r="S231" i="1"/>
  <c r="S1263" i="1"/>
  <c r="S2204" i="1"/>
  <c r="S239" i="1"/>
  <c r="S1028" i="1"/>
  <c r="S1943" i="1"/>
  <c r="S3113" i="1"/>
  <c r="S1982" i="1"/>
  <c r="S565" i="1"/>
  <c r="S719" i="1"/>
  <c r="S2990" i="1"/>
  <c r="S1429" i="1"/>
  <c r="S2718" i="1"/>
  <c r="S3088" i="1"/>
  <c r="S1478" i="1"/>
  <c r="S1482" i="1"/>
  <c r="S367" i="1"/>
  <c r="S2778" i="1"/>
  <c r="S2192" i="1"/>
  <c r="S1839" i="1"/>
  <c r="S3461" i="1"/>
  <c r="S584" i="1"/>
  <c r="S2070" i="1"/>
  <c r="S999" i="1"/>
  <c r="S1310" i="1"/>
  <c r="S2412" i="1"/>
  <c r="S540" i="1"/>
  <c r="S2702" i="1"/>
  <c r="S2597" i="1"/>
  <c r="S1709" i="1"/>
  <c r="S2244" i="1"/>
  <c r="S3256" i="1"/>
  <c r="S3473" i="1"/>
  <c r="S2786" i="1"/>
  <c r="S827" i="1"/>
  <c r="S3040" i="1"/>
  <c r="S2722" i="1"/>
  <c r="S3143" i="1"/>
  <c r="S3320" i="1"/>
  <c r="S2217" i="1"/>
  <c r="S2330" i="1"/>
  <c r="S1918" i="1"/>
  <c r="S1582" i="1"/>
  <c r="S2420" i="1"/>
  <c r="S3317" i="1"/>
  <c r="S3010" i="1"/>
  <c r="S2153" i="1"/>
  <c r="S713" i="1"/>
  <c r="S293" i="1"/>
  <c r="S3410" i="1"/>
  <c r="S862" i="1"/>
  <c r="S1027" i="1"/>
  <c r="S847" i="1"/>
  <c r="S2613" i="1"/>
  <c r="S424" i="1"/>
  <c r="S1319" i="1"/>
  <c r="S1272" i="1"/>
  <c r="S1635" i="1"/>
  <c r="S1488" i="1"/>
  <c r="S1847" i="1"/>
  <c r="S2418" i="1"/>
  <c r="S1483" i="1"/>
  <c r="S3188" i="1"/>
  <c r="S331" i="1"/>
  <c r="S2182" i="1"/>
  <c r="S2369" i="1"/>
  <c r="S869" i="1"/>
  <c r="S2159" i="1"/>
  <c r="S2187" i="1"/>
  <c r="S739" i="1"/>
  <c r="S3233" i="1"/>
  <c r="S1774" i="1"/>
  <c r="S3381" i="1"/>
  <c r="S82" i="1"/>
  <c r="S1613" i="1"/>
  <c r="S1913" i="1"/>
  <c r="S3008" i="1"/>
  <c r="S902" i="1"/>
  <c r="S1648" i="1"/>
  <c r="S2709" i="1"/>
  <c r="S247" i="1"/>
  <c r="S282" i="1"/>
  <c r="S2211" i="1"/>
  <c r="S2001" i="1"/>
  <c r="S2071" i="1"/>
  <c r="S2506" i="1"/>
  <c r="S2209" i="1"/>
  <c r="S507" i="1"/>
  <c r="S2762" i="1"/>
  <c r="S1894" i="1"/>
  <c r="S2856" i="1"/>
  <c r="S881" i="1"/>
  <c r="S2801" i="1"/>
  <c r="S1728" i="1"/>
  <c r="S176" i="1"/>
  <c r="S1101" i="1"/>
  <c r="S2135" i="1"/>
  <c r="S3275" i="1"/>
  <c r="S3244" i="1"/>
  <c r="S2812" i="1"/>
  <c r="S468" i="1"/>
  <c r="S1964" i="1"/>
  <c r="S1925" i="1"/>
  <c r="S391" i="1"/>
  <c r="S1565" i="1"/>
  <c r="S1562" i="1"/>
  <c r="S782" i="1"/>
  <c r="S3060" i="1"/>
  <c r="S3427" i="1"/>
  <c r="S463" i="1"/>
  <c r="S1516" i="1"/>
  <c r="S1122" i="1"/>
  <c r="S1655" i="1"/>
  <c r="S2848" i="1"/>
  <c r="S2986" i="1"/>
  <c r="S1476" i="1"/>
  <c r="S2047" i="1"/>
  <c r="S620" i="1"/>
  <c r="S3290" i="1"/>
  <c r="S2922" i="1"/>
  <c r="S1699" i="1"/>
  <c r="S2349" i="1"/>
  <c r="S885" i="1"/>
  <c r="S822" i="1"/>
  <c r="S592" i="1"/>
  <c r="S1452" i="1"/>
  <c r="S2913" i="1"/>
  <c r="S721" i="1"/>
  <c r="S3085" i="1"/>
  <c r="S95" i="1"/>
  <c r="S448" i="1"/>
  <c r="S1084" i="1"/>
  <c r="S2719" i="1"/>
  <c r="S80" i="1"/>
  <c r="S3519" i="1"/>
  <c r="S1305" i="1"/>
  <c r="S220" i="1"/>
  <c r="S2631" i="1"/>
  <c r="S2308" i="1"/>
  <c r="S1307" i="1"/>
  <c r="S3344" i="1"/>
  <c r="S2774" i="1"/>
  <c r="S2407" i="1"/>
  <c r="S2885" i="1"/>
  <c r="S730" i="1"/>
  <c r="S3313" i="1"/>
  <c r="S1762" i="1"/>
  <c r="S2462" i="1"/>
  <c r="S991" i="1"/>
  <c r="S2732" i="1"/>
  <c r="S363" i="1"/>
  <c r="S2903" i="1"/>
  <c r="S1608" i="1"/>
  <c r="S2287" i="1"/>
  <c r="S2640" i="1"/>
  <c r="S896" i="1"/>
  <c r="S556" i="1"/>
  <c r="S87" i="1"/>
  <c r="S2015" i="1"/>
  <c r="S1209" i="1"/>
  <c r="S2685" i="1"/>
  <c r="S1961" i="1"/>
  <c r="S509" i="1"/>
  <c r="S1669" i="1"/>
  <c r="S2263" i="1"/>
  <c r="S96" i="1"/>
  <c r="S2461" i="1"/>
  <c r="S410" i="1"/>
  <c r="S3080" i="1"/>
  <c r="S409" i="1"/>
  <c r="S2524" i="1"/>
  <c r="S2834" i="1"/>
  <c r="S1066" i="1"/>
  <c r="S577" i="1"/>
  <c r="S244" i="1"/>
  <c r="S2491" i="1"/>
  <c r="S1385" i="1"/>
  <c r="S490" i="1"/>
  <c r="S1344" i="1"/>
  <c r="S1131" i="1"/>
  <c r="S2772" i="1"/>
  <c r="S819" i="1"/>
  <c r="S3459" i="1"/>
  <c r="S553" i="1"/>
  <c r="S1657" i="1"/>
  <c r="S1672" i="1"/>
  <c r="S2949" i="1"/>
  <c r="S1540" i="1"/>
  <c r="S2265" i="1"/>
  <c r="S243" i="1"/>
  <c r="S2358" i="1"/>
  <c r="S768" i="1"/>
  <c r="S2671" i="1"/>
  <c r="S491" i="1"/>
  <c r="S1838" i="1"/>
  <c r="S205" i="1"/>
  <c r="S364" i="1"/>
  <c r="S1073" i="1"/>
  <c r="S469" i="1"/>
  <c r="S406" i="1"/>
  <c r="S1225" i="1"/>
  <c r="S1316" i="1"/>
  <c r="S3202" i="1"/>
  <c r="S3194" i="1"/>
  <c r="S286" i="1"/>
  <c r="S1295" i="1"/>
  <c r="S245" i="1"/>
  <c r="S459" i="1"/>
  <c r="S1431" i="1"/>
  <c r="S2902" i="1"/>
  <c r="S1753" i="1"/>
  <c r="S3067" i="1"/>
  <c r="S3048" i="1"/>
  <c r="S1789" i="1"/>
  <c r="S2472" i="1"/>
  <c r="S814" i="1"/>
  <c r="S3200" i="1"/>
  <c r="S3267" i="1"/>
  <c r="S2706" i="1"/>
  <c r="S1404" i="1"/>
  <c r="S3484" i="1"/>
  <c r="S3272" i="1"/>
  <c r="S1375" i="1"/>
  <c r="S1891" i="1"/>
  <c r="S614" i="1"/>
  <c r="S2378" i="1"/>
  <c r="S918" i="1"/>
  <c r="S645" i="1"/>
  <c r="AF2088" i="1" l="1" a="1"/>
  <c r="AF2088" i="1" s="1"/>
  <c r="E2047" i="7" s="1"/>
  <c r="T2088" i="1"/>
  <c r="AC2088" i="1"/>
  <c r="T743" i="1"/>
  <c r="AF743" i="1" a="1"/>
  <c r="AF743" i="1" s="1"/>
  <c r="E702" i="7" s="1"/>
  <c r="AC743" i="1"/>
  <c r="AC2685" i="1"/>
  <c r="T2685" i="1"/>
  <c r="AF2685" i="1" a="1"/>
  <c r="AF2685" i="1" s="1"/>
  <c r="E2644" i="7" s="1"/>
  <c r="T2922" i="1"/>
  <c r="AC2922" i="1"/>
  <c r="AF2922" i="1" a="1"/>
  <c r="AF2922" i="1" s="1"/>
  <c r="E2881" i="7" s="1"/>
  <c r="AC862" i="1"/>
  <c r="AF862" i="1" a="1"/>
  <c r="AF862" i="1" s="1"/>
  <c r="E821" i="7" s="1"/>
  <c r="T862" i="1"/>
  <c r="AF3111" i="1" a="1"/>
  <c r="AF3111" i="1" s="1"/>
  <c r="AC3111" i="1"/>
  <c r="T3111" i="1"/>
  <c r="AF1565" i="1" a="1"/>
  <c r="AF1565" i="1" s="1"/>
  <c r="E1524" i="7" s="1"/>
  <c r="T1565" i="1"/>
  <c r="AC1565" i="1"/>
  <c r="AC1161" i="1"/>
  <c r="AF1161" i="1" a="1"/>
  <c r="AF1161" i="1" s="1"/>
  <c r="E1120" i="7" s="1"/>
  <c r="T1161" i="1"/>
  <c r="AC298" i="1"/>
  <c r="T298" i="1"/>
  <c r="AF298" i="1" a="1"/>
  <c r="AF298" i="1" s="1"/>
  <c r="E257" i="7" s="1"/>
  <c r="AF2353" i="1" a="1"/>
  <c r="AF2353" i="1" s="1"/>
  <c r="E2312" i="7" s="1"/>
  <c r="T2353" i="1"/>
  <c r="AC2353" i="1"/>
  <c r="AC647" i="1"/>
  <c r="T647" i="1"/>
  <c r="AF647" i="1" a="1"/>
  <c r="AF647" i="1" s="1"/>
  <c r="E606" i="7" s="1"/>
  <c r="AC1420" i="1"/>
  <c r="AF1420" i="1" a="1"/>
  <c r="AF1420" i="1" s="1"/>
  <c r="E1379" i="7" s="1"/>
  <c r="T1420" i="1"/>
  <c r="T2103" i="1"/>
  <c r="AC2103" i="1"/>
  <c r="AF2103" i="1" a="1"/>
  <c r="AF2103" i="1" s="1"/>
  <c r="E2062" i="7" s="1"/>
  <c r="AF2477" i="1" a="1"/>
  <c r="AF2477" i="1" s="1"/>
  <c r="E2436" i="7" s="1"/>
  <c r="AC2477" i="1"/>
  <c r="T2477" i="1"/>
  <c r="AC1101" i="1"/>
  <c r="T1101" i="1"/>
  <c r="AF1101" i="1" a="1"/>
  <c r="AF1101" i="1" s="1"/>
  <c r="E1060" i="7" s="1"/>
  <c r="AC247" i="1"/>
  <c r="T247" i="1"/>
  <c r="AF247" i="1" a="1"/>
  <c r="AF247" i="1" s="1"/>
  <c r="E206" i="7" s="1"/>
  <c r="T3424" i="1"/>
  <c r="AC3424" i="1"/>
  <c r="AF3424" i="1" a="1"/>
  <c r="AF3424" i="1" s="1"/>
  <c r="AF1009" i="1" a="1"/>
  <c r="AF1009" i="1" s="1"/>
  <c r="E968" i="7" s="1"/>
  <c r="T1009" i="1"/>
  <c r="AC1009" i="1"/>
  <c r="T2369" i="1"/>
  <c r="AC2369" i="1"/>
  <c r="AF2369" i="1" a="1"/>
  <c r="AF2369" i="1" s="1"/>
  <c r="E2328" i="7" s="1"/>
  <c r="AF1262" i="1" a="1"/>
  <c r="AF1262" i="1" s="1"/>
  <c r="E1221" i="7" s="1"/>
  <c r="T1262" i="1"/>
  <c r="AC1262" i="1"/>
  <c r="T3475" i="1"/>
  <c r="AC3475" i="1"/>
  <c r="AF3475" i="1" a="1"/>
  <c r="AF3475" i="1" s="1"/>
  <c r="AC1689" i="1"/>
  <c r="T1689" i="1"/>
  <c r="AF1689" i="1" a="1"/>
  <c r="AF1689" i="1" s="1"/>
  <c r="E1648" i="7" s="1"/>
  <c r="AF2306" i="1" a="1"/>
  <c r="AF2306" i="1" s="1"/>
  <c r="E2265" i="7" s="1"/>
  <c r="AC2306" i="1"/>
  <c r="T2306" i="1"/>
  <c r="T2745" i="1"/>
  <c r="AC2745" i="1"/>
  <c r="AF2745" i="1" a="1"/>
  <c r="AF2745" i="1" s="1"/>
  <c r="E2704" i="7" s="1"/>
  <c r="AF580" i="1" a="1"/>
  <c r="AF580" i="1" s="1"/>
  <c r="E539" i="7" s="1"/>
  <c r="T580" i="1"/>
  <c r="AC580" i="1"/>
  <c r="AC3527" i="1"/>
  <c r="AF3527" i="1" a="1"/>
  <c r="AF3527" i="1" s="1"/>
  <c r="T3527" i="1"/>
  <c r="AC2885" i="1"/>
  <c r="T2885" i="1"/>
  <c r="AF2885" i="1" a="1"/>
  <c r="AF2885" i="1" s="1"/>
  <c r="E2844" i="7" s="1"/>
  <c r="T3272" i="1"/>
  <c r="AF3272" i="1" a="1"/>
  <c r="AF3272" i="1" s="1"/>
  <c r="AC3272" i="1"/>
  <c r="T3410" i="1"/>
  <c r="AC3410" i="1"/>
  <c r="AF3410" i="1" a="1"/>
  <c r="AF3410" i="1" s="1"/>
  <c r="T2066" i="1"/>
  <c r="AF2066" i="1" a="1"/>
  <c r="AF2066" i="1" s="1"/>
  <c r="E2025" i="7" s="1"/>
  <c r="AC2066" i="1"/>
  <c r="T2472" i="1"/>
  <c r="AF2472" i="1" a="1"/>
  <c r="AF2472" i="1" s="1"/>
  <c r="E2431" i="7" s="1"/>
  <c r="AC2472" i="1"/>
  <c r="T1624" i="1"/>
  <c r="AC1624" i="1"/>
  <c r="AF1624" i="1" a="1"/>
  <c r="AF1624" i="1" s="1"/>
  <c r="E1583" i="7" s="1"/>
  <c r="AC2232" i="1"/>
  <c r="T2232" i="1"/>
  <c r="AF2232" i="1" a="1"/>
  <c r="AF2232" i="1" s="1"/>
  <c r="E2191" i="7" s="1"/>
  <c r="AF1197" i="1" a="1"/>
  <c r="AF1197" i="1" s="1"/>
  <c r="E1156" i="7" s="1"/>
  <c r="T1197" i="1"/>
  <c r="AC1197" i="1"/>
  <c r="AF1764" i="1" a="1"/>
  <c r="AF1764" i="1" s="1"/>
  <c r="E1723" i="7" s="1"/>
  <c r="T1764" i="1"/>
  <c r="AC1764" i="1"/>
  <c r="AF188" i="1" a="1"/>
  <c r="AF188" i="1" s="1"/>
  <c r="E147" i="7" s="1"/>
  <c r="T188" i="1"/>
  <c r="AC188" i="1"/>
  <c r="AC2268" i="1"/>
  <c r="AF2268" i="1" a="1"/>
  <c r="AF2268" i="1" s="1"/>
  <c r="E2227" i="7" s="1"/>
  <c r="T2268" i="1"/>
  <c r="AF518" i="1" a="1"/>
  <c r="AF518" i="1" s="1"/>
  <c r="E477" i="7" s="1"/>
  <c r="AC518" i="1"/>
  <c r="T518" i="1"/>
  <c r="AC406" i="1"/>
  <c r="T406" i="1"/>
  <c r="AF406" i="1" a="1"/>
  <c r="AF406" i="1" s="1"/>
  <c r="E365" i="7" s="1"/>
  <c r="T244" i="1"/>
  <c r="AF244" i="1" a="1"/>
  <c r="AF244" i="1" s="1"/>
  <c r="E203" i="7" s="1"/>
  <c r="AC244" i="1"/>
  <c r="AC2897" i="1"/>
  <c r="AF2897" i="1" a="1"/>
  <c r="AF2897" i="1" s="1"/>
  <c r="E2856" i="7" s="1"/>
  <c r="T2897" i="1"/>
  <c r="AC1614" i="1"/>
  <c r="AF1614" i="1" a="1"/>
  <c r="AF1614" i="1" s="1"/>
  <c r="E1573" i="7" s="1"/>
  <c r="T1614" i="1"/>
  <c r="AF410" i="1" a="1"/>
  <c r="AF410" i="1" s="1"/>
  <c r="E369" i="7" s="1"/>
  <c r="T410" i="1"/>
  <c r="AC410" i="1"/>
  <c r="AF145" i="1" a="1"/>
  <c r="AF145" i="1" s="1"/>
  <c r="E104" i="7" s="1"/>
  <c r="T145" i="1"/>
  <c r="AC145" i="1"/>
  <c r="AF2278" i="1" a="1"/>
  <c r="AF2278" i="1" s="1"/>
  <c r="E2237" i="7" s="1"/>
  <c r="T2278" i="1"/>
  <c r="AC2278" i="1"/>
  <c r="AF2587" i="1" a="1"/>
  <c r="AF2587" i="1" s="1"/>
  <c r="E2546" i="7" s="1"/>
  <c r="T2587" i="1"/>
  <c r="AC2587" i="1"/>
  <c r="T597" i="1"/>
  <c r="AF597" i="1" a="1"/>
  <c r="AF597" i="1" s="1"/>
  <c r="E556" i="7" s="1"/>
  <c r="AC597" i="1"/>
  <c r="AC1308" i="1"/>
  <c r="T1308" i="1"/>
  <c r="AF1308" i="1" a="1"/>
  <c r="AF1308" i="1" s="1"/>
  <c r="E1267" i="7" s="1"/>
  <c r="T393" i="1"/>
  <c r="AF393" i="1" a="1"/>
  <c r="AF393" i="1" s="1"/>
  <c r="E352" i="7" s="1"/>
  <c r="AC393" i="1"/>
  <c r="T516" i="1"/>
  <c r="AC516" i="1"/>
  <c r="AF516" i="1" a="1"/>
  <c r="AF516" i="1" s="1"/>
  <c r="E475" i="7" s="1"/>
  <c r="AF2020" i="1" a="1"/>
  <c r="AF2020" i="1" s="1"/>
  <c r="E1979" i="7" s="1"/>
  <c r="T2020" i="1"/>
  <c r="AC2020" i="1"/>
  <c r="T1209" i="1"/>
  <c r="AC1209" i="1"/>
  <c r="AF1209" i="1" a="1"/>
  <c r="AF1209" i="1" s="1"/>
  <c r="E1168" i="7" s="1"/>
  <c r="AF293" i="1" a="1"/>
  <c r="AF293" i="1" s="1"/>
  <c r="E252" i="7" s="1"/>
  <c r="AC293" i="1"/>
  <c r="T293" i="1"/>
  <c r="AF2038" i="1" a="1"/>
  <c r="AF2038" i="1" s="1"/>
  <c r="E1997" i="7" s="1"/>
  <c r="AC2038" i="1"/>
  <c r="T2038" i="1"/>
  <c r="T3290" i="1"/>
  <c r="AC3290" i="1"/>
  <c r="AF3290" i="1" a="1"/>
  <c r="AF3290" i="1" s="1"/>
  <c r="T402" i="1"/>
  <c r="AF402" i="1" a="1"/>
  <c r="AF402" i="1" s="1"/>
  <c r="E361" i="7" s="1"/>
  <c r="AC402" i="1"/>
  <c r="AC642" i="1"/>
  <c r="T642" i="1"/>
  <c r="AF642" i="1" a="1"/>
  <c r="AF642" i="1" s="1"/>
  <c r="E601" i="7" s="1"/>
  <c r="AC1438" i="1"/>
  <c r="T1438" i="1"/>
  <c r="AF1438" i="1" a="1"/>
  <c r="AF1438" i="1" s="1"/>
  <c r="E1397" i="7" s="1"/>
  <c r="AF3447" i="1" a="1"/>
  <c r="AF3447" i="1" s="1"/>
  <c r="AC3447" i="1"/>
  <c r="T3447" i="1"/>
  <c r="AC1164" i="1"/>
  <c r="T1164" i="1"/>
  <c r="AF1164" i="1" a="1"/>
  <c r="AF1164" i="1" s="1"/>
  <c r="E1123" i="7" s="1"/>
  <c r="AF1387" i="1" a="1"/>
  <c r="AF1387" i="1" s="1"/>
  <c r="E1346" i="7" s="1"/>
  <c r="AC1387" i="1"/>
  <c r="T1387" i="1"/>
  <c r="AC1465" i="1"/>
  <c r="T1465" i="1"/>
  <c r="AF1465" i="1" a="1"/>
  <c r="AF1465" i="1" s="1"/>
  <c r="E1424" i="7" s="1"/>
  <c r="AC2189" i="1"/>
  <c r="T2189" i="1"/>
  <c r="AF2189" i="1" a="1"/>
  <c r="AF2189" i="1" s="1"/>
  <c r="E2148" i="7" s="1"/>
  <c r="T3313" i="1"/>
  <c r="AC3313" i="1"/>
  <c r="AF3313" i="1" a="1"/>
  <c r="AF3313" i="1" s="1"/>
  <c r="T1484" i="1"/>
  <c r="AC1484" i="1"/>
  <c r="AF1484" i="1" a="1"/>
  <c r="AF1484" i="1" s="1"/>
  <c r="E1443" i="7" s="1"/>
  <c r="AF983" i="1" a="1"/>
  <c r="AF983" i="1" s="1"/>
  <c r="E942" i="7" s="1"/>
  <c r="AC983" i="1"/>
  <c r="T983" i="1"/>
  <c r="AF176" i="1" a="1"/>
  <c r="AF176" i="1" s="1"/>
  <c r="E135" i="7" s="1"/>
  <c r="AC176" i="1"/>
  <c r="T176" i="1"/>
  <c r="AC3434" i="1"/>
  <c r="AF3434" i="1" a="1"/>
  <c r="AF3434" i="1" s="1"/>
  <c r="T3434" i="1"/>
  <c r="AC579" i="1"/>
  <c r="AF579" i="1" a="1"/>
  <c r="AF579" i="1" s="1"/>
  <c r="E538" i="7" s="1"/>
  <c r="T579" i="1"/>
  <c r="T3474" i="1"/>
  <c r="AC3474" i="1"/>
  <c r="AF3474" i="1" a="1"/>
  <c r="AF3474" i="1" s="1"/>
  <c r="AF84" i="1" a="1"/>
  <c r="AF84" i="1" s="1"/>
  <c r="E43" i="7" s="1"/>
  <c r="T84" i="1"/>
  <c r="AC84" i="1"/>
  <c r="AF2988" i="1" a="1"/>
  <c r="AF2988" i="1" s="1"/>
  <c r="E2947" i="7" s="1"/>
  <c r="T2988" i="1"/>
  <c r="AC2988" i="1"/>
  <c r="AC2838" i="1"/>
  <c r="AF2838" i="1" a="1"/>
  <c r="AF2838" i="1" s="1"/>
  <c r="E2797" i="7" s="1"/>
  <c r="T2838" i="1"/>
  <c r="AF1070" i="1" a="1"/>
  <c r="AF1070" i="1" s="1"/>
  <c r="E1029" i="7" s="1"/>
  <c r="T1070" i="1"/>
  <c r="AC1070" i="1"/>
  <c r="AC1372" i="1"/>
  <c r="T1372" i="1"/>
  <c r="AF1372" i="1" a="1"/>
  <c r="AF1372" i="1" s="1"/>
  <c r="E1331" i="7" s="1"/>
  <c r="AC2709" i="1"/>
  <c r="T2709" i="1"/>
  <c r="AF2709" i="1" a="1"/>
  <c r="AF2709" i="1" s="1"/>
  <c r="E2668" i="7" s="1"/>
  <c r="T713" i="1"/>
  <c r="AC713" i="1"/>
  <c r="AF713" i="1" a="1"/>
  <c r="AF713" i="1" s="1"/>
  <c r="E672" i="7" s="1"/>
  <c r="AF807" i="1" a="1"/>
  <c r="AF807" i="1" s="1"/>
  <c r="E766" i="7" s="1"/>
  <c r="T807" i="1"/>
  <c r="AC807" i="1"/>
  <c r="T2182" i="1"/>
  <c r="AF2182" i="1" a="1"/>
  <c r="AF2182" i="1" s="1"/>
  <c r="E2141" i="7" s="1"/>
  <c r="AC2182" i="1"/>
  <c r="AF2797" i="1" a="1"/>
  <c r="AF2797" i="1" s="1"/>
  <c r="E2756" i="7" s="1"/>
  <c r="AC2797" i="1"/>
  <c r="T2797" i="1"/>
  <c r="T451" i="1"/>
  <c r="AC451" i="1"/>
  <c r="AF451" i="1" a="1"/>
  <c r="AF451" i="1" s="1"/>
  <c r="E410" i="7" s="1"/>
  <c r="AF1884" i="1" a="1"/>
  <c r="AF1884" i="1" s="1"/>
  <c r="E1843" i="7" s="1"/>
  <c r="AC1884" i="1"/>
  <c r="T1884" i="1"/>
  <c r="AF538" i="1" a="1"/>
  <c r="AF538" i="1" s="1"/>
  <c r="E497" i="7" s="1"/>
  <c r="AC538" i="1"/>
  <c r="T538" i="1"/>
  <c r="AC2119" i="1"/>
  <c r="T2119" i="1"/>
  <c r="AF2119" i="1" a="1"/>
  <c r="AF2119" i="1" s="1"/>
  <c r="E2078" i="7" s="1"/>
  <c r="AF3426" i="1" a="1"/>
  <c r="AF3426" i="1" s="1"/>
  <c r="T3426" i="1"/>
  <c r="AC3426" i="1"/>
  <c r="AF1776" i="1" a="1"/>
  <c r="AF1776" i="1" s="1"/>
  <c r="E1735" i="7" s="1"/>
  <c r="T1776" i="1"/>
  <c r="AC1776" i="1"/>
  <c r="AF2944" i="1" a="1"/>
  <c r="AF2944" i="1" s="1"/>
  <c r="E2903" i="7" s="1"/>
  <c r="T2944" i="1"/>
  <c r="AC2944" i="1"/>
  <c r="T553" i="1"/>
  <c r="AC553" i="1"/>
  <c r="AF553" i="1" a="1"/>
  <c r="AF553" i="1" s="1"/>
  <c r="E512" i="7" s="1"/>
  <c r="AC1828" i="1"/>
  <c r="T1828" i="1"/>
  <c r="AF1828" i="1" a="1"/>
  <c r="AF1828" i="1" s="1"/>
  <c r="E1787" i="7" s="1"/>
  <c r="AF420" i="1" a="1"/>
  <c r="AF420" i="1" s="1"/>
  <c r="E379" i="7" s="1"/>
  <c r="AC420" i="1"/>
  <c r="T420" i="1"/>
  <c r="AC2631" i="1"/>
  <c r="AF2631" i="1" a="1"/>
  <c r="AF2631" i="1" s="1"/>
  <c r="E2590" i="7" s="1"/>
  <c r="T2631" i="1"/>
  <c r="AC467" i="1"/>
  <c r="AF467" i="1" a="1"/>
  <c r="AF467" i="1" s="1"/>
  <c r="E426" i="7" s="1"/>
  <c r="T467" i="1"/>
  <c r="AC2402" i="1"/>
  <c r="T2402" i="1"/>
  <c r="AF2402" i="1" a="1"/>
  <c r="AF2402" i="1" s="1"/>
  <c r="E2361" i="7" s="1"/>
  <c r="T3487" i="1"/>
  <c r="AC3487" i="1"/>
  <c r="AF3487" i="1" a="1"/>
  <c r="AF3487" i="1" s="1"/>
  <c r="AF2202" i="1" a="1"/>
  <c r="AF2202" i="1" s="1"/>
  <c r="E2161" i="7" s="1"/>
  <c r="AC2202" i="1"/>
  <c r="T2202" i="1"/>
  <c r="T2341" i="1"/>
  <c r="AF2341" i="1" a="1"/>
  <c r="AF2341" i="1" s="1"/>
  <c r="E2300" i="7" s="1"/>
  <c r="AC2341" i="1"/>
  <c r="AC1340" i="1"/>
  <c r="T1340" i="1"/>
  <c r="AF1340" i="1" a="1"/>
  <c r="AF1340" i="1" s="1"/>
  <c r="E1299" i="7" s="1"/>
  <c r="T2064" i="1"/>
  <c r="AF2064" i="1" a="1"/>
  <c r="AF2064" i="1" s="1"/>
  <c r="E2023" i="7" s="1"/>
  <c r="AC2064" i="1"/>
  <c r="T2146" i="1"/>
  <c r="AC2146" i="1"/>
  <c r="AF2146" i="1" a="1"/>
  <c r="AF2146" i="1" s="1"/>
  <c r="E2105" i="7" s="1"/>
  <c r="AF1789" i="1" a="1"/>
  <c r="AF1789" i="1" s="1"/>
  <c r="E1748" i="7" s="1"/>
  <c r="AC1789" i="1"/>
  <c r="T1789" i="1"/>
  <c r="T1809" i="1"/>
  <c r="AF1809" i="1" a="1"/>
  <c r="AF1809" i="1" s="1"/>
  <c r="E1768" i="7" s="1"/>
  <c r="AC1809" i="1"/>
  <c r="T835" i="1"/>
  <c r="AF835" i="1" a="1"/>
  <c r="AF835" i="1" s="1"/>
  <c r="E794" i="7" s="1"/>
  <c r="AC835" i="1"/>
  <c r="T469" i="1"/>
  <c r="AF469" i="1" a="1"/>
  <c r="AF469" i="1" s="1"/>
  <c r="E428" i="7" s="1"/>
  <c r="AC469" i="1"/>
  <c r="AC1057" i="1"/>
  <c r="AF1057" i="1" a="1"/>
  <c r="AF1057" i="1" s="1"/>
  <c r="E1016" i="7" s="1"/>
  <c r="T1057" i="1"/>
  <c r="T704" i="1"/>
  <c r="AC704" i="1"/>
  <c r="AF704" i="1" a="1"/>
  <c r="AF704" i="1" s="1"/>
  <c r="E663" i="7" s="1"/>
  <c r="T570" i="1"/>
  <c r="AC570" i="1"/>
  <c r="AF570" i="1" a="1"/>
  <c r="AF570" i="1" s="1"/>
  <c r="E529" i="7" s="1"/>
  <c r="AC2756" i="1"/>
  <c r="T2756" i="1"/>
  <c r="AF2756" i="1" a="1"/>
  <c r="AF2756" i="1" s="1"/>
  <c r="E2715" i="7" s="1"/>
  <c r="AC651" i="1"/>
  <c r="AF651" i="1" a="1"/>
  <c r="AF651" i="1" s="1"/>
  <c r="E610" i="7" s="1"/>
  <c r="T651" i="1"/>
  <c r="AF1875" i="1" a="1"/>
  <c r="AF1875" i="1" s="1"/>
  <c r="E1834" i="7" s="1"/>
  <c r="AC1875" i="1"/>
  <c r="T1875" i="1"/>
  <c r="AF1892" i="1" a="1"/>
  <c r="AF1892" i="1" s="1"/>
  <c r="E1851" i="7" s="1"/>
  <c r="AC1892" i="1"/>
  <c r="T1892" i="1"/>
  <c r="AF1587" i="1" a="1"/>
  <c r="AF1587" i="1" s="1"/>
  <c r="E1546" i="7" s="1"/>
  <c r="AC1587" i="1"/>
  <c r="T1587" i="1"/>
  <c r="T80" i="1"/>
  <c r="AF80" i="1" a="1"/>
  <c r="AF80" i="1" s="1"/>
  <c r="E39" i="7" s="1"/>
  <c r="AC80" i="1"/>
  <c r="T2153" i="1"/>
  <c r="AC2153" i="1"/>
  <c r="AF2153" i="1" a="1"/>
  <c r="AF2153" i="1" s="1"/>
  <c r="E2112" i="7" s="1"/>
  <c r="AF2459" i="1" a="1"/>
  <c r="AF2459" i="1" s="1"/>
  <c r="E2418" i="7" s="1"/>
  <c r="T2459" i="1"/>
  <c r="AC2459" i="1"/>
  <c r="AF2913" i="1" a="1"/>
  <c r="AF2913" i="1" s="1"/>
  <c r="E2872" i="7" s="1"/>
  <c r="T2913" i="1"/>
  <c r="AC2913" i="1"/>
  <c r="AF2339" i="1" a="1"/>
  <c r="AF2339" i="1" s="1"/>
  <c r="E2298" i="7" s="1"/>
  <c r="T2339" i="1"/>
  <c r="AC2339" i="1"/>
  <c r="AC1443" i="1"/>
  <c r="AF1443" i="1" a="1"/>
  <c r="AF1443" i="1" s="1"/>
  <c r="E1402" i="7" s="1"/>
  <c r="T1443" i="1"/>
  <c r="AF257" i="1" a="1"/>
  <c r="AF257" i="1" s="1"/>
  <c r="E216" i="7" s="1"/>
  <c r="T257" i="1"/>
  <c r="AC257" i="1"/>
  <c r="T2228" i="1"/>
  <c r="AC2228" i="1"/>
  <c r="AF2228" i="1" a="1"/>
  <c r="AF2228" i="1" s="1"/>
  <c r="E2187" i="7" s="1"/>
  <c r="AF2229" i="1" a="1"/>
  <c r="AF2229" i="1" s="1"/>
  <c r="E2188" i="7" s="1"/>
  <c r="T2229" i="1"/>
  <c r="AC2229" i="1"/>
  <c r="AC701" i="1"/>
  <c r="AF701" i="1" a="1"/>
  <c r="AF701" i="1" s="1"/>
  <c r="E660" i="7" s="1"/>
  <c r="T701" i="1"/>
  <c r="T941" i="1"/>
  <c r="AC941" i="1"/>
  <c r="AF941" i="1" a="1"/>
  <c r="AF941" i="1" s="1"/>
  <c r="E900" i="7" s="1"/>
  <c r="T1145" i="1"/>
  <c r="AC1145" i="1"/>
  <c r="AF1145" i="1" a="1"/>
  <c r="AF1145" i="1" s="1"/>
  <c r="E1104" i="7" s="1"/>
  <c r="AC2015" i="1"/>
  <c r="T2015" i="1"/>
  <c r="AF2015" i="1" a="1"/>
  <c r="AF2015" i="1" s="1"/>
  <c r="E1974" i="7" s="1"/>
  <c r="AF1223" i="1" a="1"/>
  <c r="AF1223" i="1" s="1"/>
  <c r="E1182" i="7" s="1"/>
  <c r="T1223" i="1"/>
  <c r="AC1223" i="1"/>
  <c r="AF2632" i="1" a="1"/>
  <c r="AF2632" i="1" s="1"/>
  <c r="E2591" i="7" s="1"/>
  <c r="AC2632" i="1"/>
  <c r="T2632" i="1"/>
  <c r="AC620" i="1"/>
  <c r="T620" i="1"/>
  <c r="AF620" i="1" a="1"/>
  <c r="AF620" i="1" s="1"/>
  <c r="E579" i="7" s="1"/>
  <c r="AC3449" i="1"/>
  <c r="AF3449" i="1" a="1"/>
  <c r="AF3449" i="1" s="1"/>
  <c r="T3449" i="1"/>
  <c r="AC2247" i="1"/>
  <c r="T2247" i="1"/>
  <c r="AF2247" i="1" a="1"/>
  <c r="AF2247" i="1" s="1"/>
  <c r="E2206" i="7" s="1"/>
  <c r="T2850" i="1"/>
  <c r="AF2850" i="1" a="1"/>
  <c r="AF2850" i="1" s="1"/>
  <c r="E2809" i="7" s="1"/>
  <c r="AC2850" i="1"/>
  <c r="AF1200" i="1" a="1"/>
  <c r="AF1200" i="1" s="1"/>
  <c r="E1159" i="7" s="1"/>
  <c r="AC1200" i="1"/>
  <c r="T1200" i="1"/>
  <c r="T310" i="1"/>
  <c r="AF310" i="1" a="1"/>
  <c r="AF310" i="1" s="1"/>
  <c r="E269" i="7" s="1"/>
  <c r="AC310" i="1"/>
  <c r="AC351" i="1"/>
  <c r="T351" i="1"/>
  <c r="AF351" i="1" a="1"/>
  <c r="AF351" i="1" s="1"/>
  <c r="E310" i="7" s="1"/>
  <c r="AC2854" i="1"/>
  <c r="AF2854" i="1" a="1"/>
  <c r="AF2854" i="1" s="1"/>
  <c r="E2813" i="7" s="1"/>
  <c r="T2854" i="1"/>
  <c r="AC692" i="1"/>
  <c r="AF692" i="1" a="1"/>
  <c r="AF692" i="1" s="1"/>
  <c r="E651" i="7" s="1"/>
  <c r="T692" i="1"/>
  <c r="AF645" i="1" a="1"/>
  <c r="AF645" i="1" s="1"/>
  <c r="E604" i="7" s="1"/>
  <c r="T645" i="1"/>
  <c r="AC645" i="1"/>
  <c r="AF3010" i="1" a="1"/>
  <c r="AF3010" i="1" s="1"/>
  <c r="E2969" i="7" s="1"/>
  <c r="AC3010" i="1"/>
  <c r="T3010" i="1"/>
  <c r="AC2958" i="1"/>
  <c r="AF2958" i="1" a="1"/>
  <c r="AF2958" i="1" s="1"/>
  <c r="E2917" i="7" s="1"/>
  <c r="T2958" i="1"/>
  <c r="AF1728" i="1" a="1"/>
  <c r="AF1728" i="1" s="1"/>
  <c r="E1687" i="7" s="1"/>
  <c r="AC1728" i="1"/>
  <c r="T1728" i="1"/>
  <c r="AC1747" i="1"/>
  <c r="AF1747" i="1" a="1"/>
  <c r="AF1747" i="1" s="1"/>
  <c r="E1706" i="7" s="1"/>
  <c r="T1747" i="1"/>
  <c r="T2947" i="1"/>
  <c r="AC2947" i="1"/>
  <c r="AF2947" i="1" a="1"/>
  <c r="AF2947" i="1" s="1"/>
  <c r="E2906" i="7" s="1"/>
  <c r="AC378" i="1"/>
  <c r="AF378" i="1" a="1"/>
  <c r="AF378" i="1" s="1"/>
  <c r="E337" i="7" s="1"/>
  <c r="T378" i="1"/>
  <c r="AC2171" i="1"/>
  <c r="T2171" i="1"/>
  <c r="AF2171" i="1" a="1"/>
  <c r="AF2171" i="1" s="1"/>
  <c r="E2130" i="7" s="1"/>
  <c r="AC2441" i="1"/>
  <c r="AF2441" i="1" a="1"/>
  <c r="AF2441" i="1" s="1"/>
  <c r="E2400" i="7" s="1"/>
  <c r="T2441" i="1"/>
  <c r="T2590" i="1"/>
  <c r="AC2590" i="1"/>
  <c r="AF2590" i="1" a="1"/>
  <c r="AF2590" i="1" s="1"/>
  <c r="E2549" i="7" s="1"/>
  <c r="AF2112" i="1" a="1"/>
  <c r="AF2112" i="1" s="1"/>
  <c r="E2071" i="7" s="1"/>
  <c r="T2112" i="1"/>
  <c r="AC2112" i="1"/>
  <c r="AF374" i="1" a="1"/>
  <c r="AF374" i="1" s="1"/>
  <c r="E333" i="7" s="1"/>
  <c r="T374" i="1"/>
  <c r="AC374" i="1"/>
  <c r="AC1648" i="1"/>
  <c r="AF1648" i="1" a="1"/>
  <c r="AF1648" i="1" s="1"/>
  <c r="E1607" i="7" s="1"/>
  <c r="T1648" i="1"/>
  <c r="AF119" i="1" a="1"/>
  <c r="AF119" i="1" s="1"/>
  <c r="E78" i="7" s="1"/>
  <c r="AC119" i="1"/>
  <c r="T119" i="1"/>
  <c r="AF2012" i="1" a="1"/>
  <c r="AF2012" i="1" s="1"/>
  <c r="E1971" i="7" s="1"/>
  <c r="AC2012" i="1"/>
  <c r="T2012" i="1"/>
  <c r="T331" i="1"/>
  <c r="AF331" i="1" a="1"/>
  <c r="AF331" i="1" s="1"/>
  <c r="E290" i="7" s="1"/>
  <c r="AC331" i="1"/>
  <c r="T2290" i="1"/>
  <c r="AC2290" i="1"/>
  <c r="AF2290" i="1" a="1"/>
  <c r="AF2290" i="1" s="1"/>
  <c r="E2249" i="7" s="1"/>
  <c r="AF605" i="1" a="1"/>
  <c r="AF605" i="1" s="1"/>
  <c r="E564" i="7" s="1"/>
  <c r="T605" i="1"/>
  <c r="AC605" i="1"/>
  <c r="AF2620" i="1" a="1"/>
  <c r="AF2620" i="1" s="1"/>
  <c r="E2579" i="7" s="1"/>
  <c r="AC2620" i="1"/>
  <c r="T2620" i="1"/>
  <c r="AF3043" i="1" a="1"/>
  <c r="AF3043" i="1" s="1"/>
  <c r="E3002" i="7" s="1"/>
  <c r="AC3043" i="1"/>
  <c r="T3043" i="1"/>
  <c r="T969" i="1"/>
  <c r="AC969" i="1"/>
  <c r="AF969" i="1" a="1"/>
  <c r="AF969" i="1" s="1"/>
  <c r="E928" i="7" s="1"/>
  <c r="AC2826" i="1"/>
  <c r="T2826" i="1"/>
  <c r="AF2826" i="1" a="1"/>
  <c r="AF2826" i="1" s="1"/>
  <c r="E2785" i="7" s="1"/>
  <c r="T834" i="1"/>
  <c r="AF834" i="1" a="1"/>
  <c r="AF834" i="1" s="1"/>
  <c r="E793" i="7" s="1"/>
  <c r="AC834" i="1"/>
  <c r="T1417" i="1"/>
  <c r="AF1417" i="1" a="1"/>
  <c r="AF1417" i="1" s="1"/>
  <c r="E1376" i="7" s="1"/>
  <c r="AC1417" i="1"/>
  <c r="AF2407" i="1" a="1"/>
  <c r="AF2407" i="1" s="1"/>
  <c r="E2366" i="7" s="1"/>
  <c r="T2407" i="1"/>
  <c r="AC2407" i="1"/>
  <c r="AC3317" i="1"/>
  <c r="AF3317" i="1" a="1"/>
  <c r="AF3317" i="1" s="1"/>
  <c r="T3317" i="1"/>
  <c r="T1553" i="1"/>
  <c r="AC1553" i="1"/>
  <c r="AF1553" i="1" a="1"/>
  <c r="AF1553" i="1" s="1"/>
  <c r="E1512" i="7" s="1"/>
  <c r="AF1344" i="1" a="1"/>
  <c r="AF1344" i="1" s="1"/>
  <c r="E1303" i="7" s="1"/>
  <c r="AC1344" i="1"/>
  <c r="T1344" i="1"/>
  <c r="T2359" i="1"/>
  <c r="AF2359" i="1" a="1"/>
  <c r="AF2359" i="1" s="1"/>
  <c r="E2318" i="7" s="1"/>
  <c r="AC2359" i="1"/>
  <c r="T1304" i="1"/>
  <c r="AF1304" i="1" a="1"/>
  <c r="AF1304" i="1" s="1"/>
  <c r="E1263" i="7" s="1"/>
  <c r="AC1304" i="1"/>
  <c r="AC1807" i="1"/>
  <c r="T1807" i="1"/>
  <c r="AF1807" i="1" a="1"/>
  <c r="AF1807" i="1" s="1"/>
  <c r="E1766" i="7" s="1"/>
  <c r="T162" i="1"/>
  <c r="AF162" i="1" a="1"/>
  <c r="AF162" i="1" s="1"/>
  <c r="E121" i="7" s="1"/>
  <c r="AC162" i="1"/>
  <c r="T720" i="1"/>
  <c r="AC720" i="1"/>
  <c r="AF720" i="1" a="1"/>
  <c r="AF720" i="1" s="1"/>
  <c r="E679" i="7" s="1"/>
  <c r="T1720" i="1"/>
  <c r="AF1720" i="1" a="1"/>
  <c r="AF1720" i="1" s="1"/>
  <c r="E1679" i="7" s="1"/>
  <c r="AC1720" i="1"/>
  <c r="T3237" i="1"/>
  <c r="AF3237" i="1" a="1"/>
  <c r="AF3237" i="1" s="1"/>
  <c r="AC3237" i="1"/>
  <c r="T3063" i="1"/>
  <c r="AF3063" i="1" a="1"/>
  <c r="AF3063" i="1" s="1"/>
  <c r="AC3063" i="1"/>
  <c r="T3048" i="1"/>
  <c r="AC3048" i="1"/>
  <c r="AF3048" i="1" a="1"/>
  <c r="AF3048" i="1" s="1"/>
  <c r="E3007" i="7" s="1"/>
  <c r="AC3199" i="1"/>
  <c r="T3199" i="1"/>
  <c r="AF3199" i="1" a="1"/>
  <c r="AF3199" i="1" s="1"/>
  <c r="AF373" i="1" a="1"/>
  <c r="AF373" i="1" s="1"/>
  <c r="E332" i="7" s="1"/>
  <c r="T373" i="1"/>
  <c r="AC373" i="1"/>
  <c r="AF1073" i="1" a="1"/>
  <c r="AF1073" i="1" s="1"/>
  <c r="E1032" i="7" s="1"/>
  <c r="AC1073" i="1"/>
  <c r="T1073" i="1"/>
  <c r="AF1607" i="1" a="1"/>
  <c r="AF1607" i="1" s="1"/>
  <c r="E1566" i="7" s="1"/>
  <c r="T1607" i="1"/>
  <c r="AC1607" i="1"/>
  <c r="T3308" i="1"/>
  <c r="AF3308" i="1" a="1"/>
  <c r="AF3308" i="1" s="1"/>
  <c r="AC3308" i="1"/>
  <c r="AF151" i="1" a="1"/>
  <c r="AF151" i="1" s="1"/>
  <c r="E110" i="7" s="1"/>
  <c r="T151" i="1"/>
  <c r="AC151" i="1"/>
  <c r="AC248" i="1"/>
  <c r="T248" i="1"/>
  <c r="AF248" i="1" a="1"/>
  <c r="AF248" i="1" s="1"/>
  <c r="E207" i="7" s="1"/>
  <c r="AF1212" i="1" a="1"/>
  <c r="AF1212" i="1" s="1"/>
  <c r="E1171" i="7" s="1"/>
  <c r="T1212" i="1"/>
  <c r="AC1212" i="1"/>
  <c r="AF3255" i="1" a="1"/>
  <c r="AF3255" i="1" s="1"/>
  <c r="AC3255" i="1"/>
  <c r="T3255" i="1"/>
  <c r="AC2833" i="1"/>
  <c r="T2833" i="1"/>
  <c r="AF2833" i="1" a="1"/>
  <c r="AF2833" i="1" s="1"/>
  <c r="E2792" i="7" s="1"/>
  <c r="AC2466" i="1"/>
  <c r="AF2466" i="1" a="1"/>
  <c r="AF2466" i="1" s="1"/>
  <c r="E2425" i="7" s="1"/>
  <c r="T2466" i="1"/>
  <c r="T577" i="1"/>
  <c r="AC577" i="1"/>
  <c r="AF577" i="1" a="1"/>
  <c r="AF577" i="1" s="1"/>
  <c r="E536" i="7" s="1"/>
  <c r="T2420" i="1"/>
  <c r="AC2420" i="1"/>
  <c r="AF2420" i="1" a="1"/>
  <c r="AF2420" i="1" s="1"/>
  <c r="E2379" i="7" s="1"/>
  <c r="AF1825" i="1" a="1"/>
  <c r="AF1825" i="1" s="1"/>
  <c r="E1784" i="7" s="1"/>
  <c r="T1825" i="1"/>
  <c r="AC1825" i="1"/>
  <c r="T2461" i="1"/>
  <c r="AC2461" i="1"/>
  <c r="AF2461" i="1" a="1"/>
  <c r="AF2461" i="1" s="1"/>
  <c r="E2420" i="7" s="1"/>
  <c r="AC211" i="1"/>
  <c r="T211" i="1"/>
  <c r="AF211" i="1" a="1"/>
  <c r="AF211" i="1" s="1"/>
  <c r="E170" i="7" s="1"/>
  <c r="AF1679" i="1" a="1"/>
  <c r="AF1679" i="1" s="1"/>
  <c r="E1638" i="7" s="1"/>
  <c r="T1679" i="1"/>
  <c r="AC1679" i="1"/>
  <c r="AC1380" i="1"/>
  <c r="T1380" i="1"/>
  <c r="AF1380" i="1" a="1"/>
  <c r="AF1380" i="1" s="1"/>
  <c r="E1339" i="7" s="1"/>
  <c r="AC528" i="1"/>
  <c r="T528" i="1"/>
  <c r="AF528" i="1" a="1"/>
  <c r="AF528" i="1" s="1"/>
  <c r="E487" i="7" s="1"/>
  <c r="AC349" i="1"/>
  <c r="T349" i="1"/>
  <c r="AF349" i="1" a="1"/>
  <c r="AF349" i="1" s="1"/>
  <c r="E308" i="7" s="1"/>
  <c r="AF2701" i="1" a="1"/>
  <c r="AF2701" i="1" s="1"/>
  <c r="E2660" i="7" s="1"/>
  <c r="T2701" i="1"/>
  <c r="AC2701" i="1"/>
  <c r="AC1773" i="1"/>
  <c r="T1773" i="1"/>
  <c r="AF1773" i="1" a="1"/>
  <c r="AF1773" i="1" s="1"/>
  <c r="E1732" i="7" s="1"/>
  <c r="AC2684" i="1"/>
  <c r="T2684" i="1"/>
  <c r="AF2684" i="1" a="1"/>
  <c r="AF2684" i="1" s="1"/>
  <c r="E2643" i="7" s="1"/>
  <c r="T87" i="1"/>
  <c r="AF87" i="1" a="1"/>
  <c r="AF87" i="1" s="1"/>
  <c r="E46" i="7" s="1"/>
  <c r="AC87" i="1"/>
  <c r="T360" i="1"/>
  <c r="AC360" i="1"/>
  <c r="AF360" i="1" a="1"/>
  <c r="AF360" i="1" s="1"/>
  <c r="E319" i="7" s="1"/>
  <c r="T2906" i="1"/>
  <c r="AC2906" i="1"/>
  <c r="AF2906" i="1" a="1"/>
  <c r="AF2906" i="1" s="1"/>
  <c r="E2865" i="7" s="1"/>
  <c r="T2047" i="1"/>
  <c r="AC2047" i="1"/>
  <c r="AF2047" i="1" a="1"/>
  <c r="AF2047" i="1" s="1"/>
  <c r="E2006" i="7" s="1"/>
  <c r="AF1506" i="1" a="1"/>
  <c r="AF1506" i="1" s="1"/>
  <c r="E1465" i="7" s="1"/>
  <c r="T1506" i="1"/>
  <c r="AC1506" i="1"/>
  <c r="T3298" i="1"/>
  <c r="AC3298" i="1"/>
  <c r="AF3298" i="1" a="1"/>
  <c r="AF3298" i="1" s="1"/>
  <c r="AC209" i="1"/>
  <c r="T209" i="1"/>
  <c r="AF209" i="1" a="1"/>
  <c r="AF209" i="1" s="1"/>
  <c r="E168" i="7" s="1"/>
  <c r="T793" i="1"/>
  <c r="AF793" i="1" a="1"/>
  <c r="AF793" i="1" s="1"/>
  <c r="E752" i="7" s="1"/>
  <c r="AC793" i="1"/>
  <c r="AC2464" i="1"/>
  <c r="AF2464" i="1" a="1"/>
  <c r="AF2464" i="1" s="1"/>
  <c r="E2423" i="7" s="1"/>
  <c r="T2464" i="1"/>
  <c r="T1042" i="1"/>
  <c r="AC1042" i="1"/>
  <c r="AF1042" i="1" a="1"/>
  <c r="AF1042" i="1" s="1"/>
  <c r="E1001" i="7" s="1"/>
  <c r="AF384" i="1" a="1"/>
  <c r="AF384" i="1" s="1"/>
  <c r="E343" i="7" s="1"/>
  <c r="AC384" i="1"/>
  <c r="T384" i="1"/>
  <c r="T2736" i="1"/>
  <c r="AC2736" i="1"/>
  <c r="AF2736" i="1" a="1"/>
  <c r="AF2736" i="1" s="1"/>
  <c r="E2695" i="7" s="1"/>
  <c r="AC1672" i="1"/>
  <c r="T1672" i="1"/>
  <c r="AF1672" i="1" a="1"/>
  <c r="AF1672" i="1" s="1"/>
  <c r="E1631" i="7" s="1"/>
  <c r="AF2410" i="1" a="1"/>
  <c r="AF2410" i="1" s="1"/>
  <c r="E2369" i="7" s="1"/>
  <c r="AC2410" i="1"/>
  <c r="T2410" i="1"/>
  <c r="AF1911" i="1" a="1"/>
  <c r="AF1911" i="1" s="1"/>
  <c r="E1870" i="7" s="1"/>
  <c r="AC1911" i="1"/>
  <c r="T1911" i="1"/>
  <c r="AF2801" i="1" a="1"/>
  <c r="AF2801" i="1" s="1"/>
  <c r="E2760" i="7" s="1"/>
  <c r="AC2801" i="1"/>
  <c r="T2801" i="1"/>
  <c r="AF2387" i="1" a="1"/>
  <c r="AF2387" i="1" s="1"/>
  <c r="E2346" i="7" s="1"/>
  <c r="AC2387" i="1"/>
  <c r="T2387" i="1"/>
  <c r="T1900" i="1"/>
  <c r="AF1900" i="1" a="1"/>
  <c r="AF1900" i="1" s="1"/>
  <c r="E1859" i="7" s="1"/>
  <c r="AC1900" i="1"/>
  <c r="T3304" i="1"/>
  <c r="AF3304" i="1" a="1"/>
  <c r="AF3304" i="1" s="1"/>
  <c r="AC3304" i="1"/>
  <c r="AC1227" i="1"/>
  <c r="T1227" i="1"/>
  <c r="AF1227" i="1" a="1"/>
  <c r="AF1227" i="1" s="1"/>
  <c r="E1186" i="7" s="1"/>
  <c r="AC854" i="1"/>
  <c r="AF854" i="1" a="1"/>
  <c r="AF854" i="1" s="1"/>
  <c r="E813" i="7" s="1"/>
  <c r="T854" i="1"/>
  <c r="T1177" i="1"/>
  <c r="AF1177" i="1" a="1"/>
  <c r="AF1177" i="1" s="1"/>
  <c r="E1136" i="7" s="1"/>
  <c r="AC1177" i="1"/>
  <c r="AC635" i="1"/>
  <c r="AF635" i="1" a="1"/>
  <c r="AF635" i="1" s="1"/>
  <c r="E594" i="7" s="1"/>
  <c r="T635" i="1"/>
  <c r="AC2589" i="1"/>
  <c r="AF2589" i="1" a="1"/>
  <c r="AF2589" i="1" s="1"/>
  <c r="E2548" i="7" s="1"/>
  <c r="T2589" i="1"/>
  <c r="AF902" i="1" a="1"/>
  <c r="AF902" i="1" s="1"/>
  <c r="E861" i="7" s="1"/>
  <c r="AC902" i="1"/>
  <c r="T902" i="1"/>
  <c r="T1582" i="1"/>
  <c r="AF1582" i="1" a="1"/>
  <c r="AF1582" i="1" s="1"/>
  <c r="E1541" i="7" s="1"/>
  <c r="AC1582" i="1"/>
  <c r="AC297" i="1"/>
  <c r="AF297" i="1" a="1"/>
  <c r="AF297" i="1" s="1"/>
  <c r="E256" i="7" s="1"/>
  <c r="T297" i="1"/>
  <c r="AC3188" i="1"/>
  <c r="AF3188" i="1" a="1"/>
  <c r="AF3188" i="1" s="1"/>
  <c r="T3188" i="1"/>
  <c r="AC2388" i="1"/>
  <c r="AF2388" i="1" a="1"/>
  <c r="AF2388" i="1" s="1"/>
  <c r="E2347" i="7" s="1"/>
  <c r="T2388" i="1"/>
  <c r="T3218" i="1"/>
  <c r="AC3218" i="1"/>
  <c r="AF3218" i="1" a="1"/>
  <c r="AF3218" i="1" s="1"/>
  <c r="AC2023" i="1"/>
  <c r="T2023" i="1"/>
  <c r="AF2023" i="1" a="1"/>
  <c r="AF2023" i="1" s="1"/>
  <c r="E1982" i="7" s="1"/>
  <c r="AC3240" i="1"/>
  <c r="T3240" i="1"/>
  <c r="AF3240" i="1" a="1"/>
  <c r="AF3240" i="1" s="1"/>
  <c r="T488" i="1"/>
  <c r="AF488" i="1" a="1"/>
  <c r="AF488" i="1" s="1"/>
  <c r="E447" i="7" s="1"/>
  <c r="AC488" i="1"/>
  <c r="T1902" i="1"/>
  <c r="AF1902" i="1" a="1"/>
  <c r="AF1902" i="1" s="1"/>
  <c r="E1861" i="7" s="1"/>
  <c r="AC1902" i="1"/>
  <c r="T3294" i="1"/>
  <c r="AF3294" i="1" a="1"/>
  <c r="AF3294" i="1" s="1"/>
  <c r="AC3294" i="1"/>
  <c r="AF1515" i="1" a="1"/>
  <c r="AF1515" i="1" s="1"/>
  <c r="E1474" i="7" s="1"/>
  <c r="AC1515" i="1"/>
  <c r="T1515" i="1"/>
  <c r="AC2378" i="1"/>
  <c r="AF2378" i="1" a="1"/>
  <c r="AF2378" i="1" s="1"/>
  <c r="E2337" i="7" s="1"/>
  <c r="T2378" i="1"/>
  <c r="AC1105" i="1"/>
  <c r="T1105" i="1"/>
  <c r="AF1105" i="1" a="1"/>
  <c r="AF1105" i="1" s="1"/>
  <c r="E1064" i="7" s="1"/>
  <c r="AF2344" i="1" a="1"/>
  <c r="AF2344" i="1" s="1"/>
  <c r="E2303" i="7" s="1"/>
  <c r="T2344" i="1"/>
  <c r="AC2344" i="1"/>
  <c r="AF3484" i="1" a="1"/>
  <c r="AF3484" i="1" s="1"/>
  <c r="T3484" i="1"/>
  <c r="AC3484" i="1"/>
  <c r="AC2929" i="1"/>
  <c r="T2929" i="1"/>
  <c r="AF2929" i="1" a="1"/>
  <c r="AF2929" i="1" s="1"/>
  <c r="E2888" i="7" s="1"/>
  <c r="AC2956" i="1"/>
  <c r="T2956" i="1"/>
  <c r="AF2956" i="1" a="1"/>
  <c r="AF2956" i="1" s="1"/>
  <c r="E2915" i="7" s="1"/>
  <c r="T2446" i="1"/>
  <c r="AF2446" i="1" a="1"/>
  <c r="AF2446" i="1" s="1"/>
  <c r="E2405" i="7" s="1"/>
  <c r="AC2446" i="1"/>
  <c r="AF2964" i="1" a="1"/>
  <c r="AF2964" i="1" s="1"/>
  <c r="E2923" i="7" s="1"/>
  <c r="T2964" i="1"/>
  <c r="AC2964" i="1"/>
  <c r="AF3024" i="1" a="1"/>
  <c r="AF3024" i="1" s="1"/>
  <c r="E2983" i="7" s="1"/>
  <c r="AC3024" i="1"/>
  <c r="T3024" i="1"/>
  <c r="T3016" i="1"/>
  <c r="AF3016" i="1" a="1"/>
  <c r="AF3016" i="1" s="1"/>
  <c r="E2975" i="7" s="1"/>
  <c r="AC3016" i="1"/>
  <c r="AC2377" i="1"/>
  <c r="T2377" i="1"/>
  <c r="AF2377" i="1" a="1"/>
  <c r="AF2377" i="1" s="1"/>
  <c r="E2336" i="7" s="1"/>
  <c r="AC2784" i="1"/>
  <c r="T2784" i="1"/>
  <c r="AF2784" i="1" a="1"/>
  <c r="AF2784" i="1" s="1"/>
  <c r="E2743" i="7" s="1"/>
  <c r="T3067" i="1"/>
  <c r="AF3067" i="1" a="1"/>
  <c r="AF3067" i="1" s="1"/>
  <c r="AC3067" i="1"/>
  <c r="T1918" i="1"/>
  <c r="AF1918" i="1" a="1"/>
  <c r="AF1918" i="1" s="1"/>
  <c r="E1877" i="7" s="1"/>
  <c r="AC1918" i="1"/>
  <c r="AF487" i="1" a="1"/>
  <c r="AF487" i="1" s="1"/>
  <c r="E446" i="7" s="1"/>
  <c r="T487" i="1"/>
  <c r="AC487" i="1"/>
  <c r="T364" i="1"/>
  <c r="AF364" i="1" a="1"/>
  <c r="AF364" i="1" s="1"/>
  <c r="E323" i="7" s="1"/>
  <c r="AC364" i="1"/>
  <c r="AC279" i="1"/>
  <c r="AF279" i="1" a="1"/>
  <c r="AF279" i="1" s="1"/>
  <c r="E238" i="7" s="1"/>
  <c r="T279" i="1"/>
  <c r="AF2236" i="1" a="1"/>
  <c r="AF2236" i="1" s="1"/>
  <c r="E2195" i="7" s="1"/>
  <c r="AC2236" i="1"/>
  <c r="T2236" i="1"/>
  <c r="AF3417" i="1" a="1"/>
  <c r="AF3417" i="1" s="1"/>
  <c r="AC3417" i="1"/>
  <c r="T3417" i="1"/>
  <c r="AC3314" i="1"/>
  <c r="T3314" i="1"/>
  <c r="AF3314" i="1" a="1"/>
  <c r="AF3314" i="1" s="1"/>
  <c r="AC309" i="1"/>
  <c r="T309" i="1"/>
  <c r="AF309" i="1" a="1"/>
  <c r="AF309" i="1" s="1"/>
  <c r="E268" i="7" s="1"/>
  <c r="T1106" i="1"/>
  <c r="AF1106" i="1" a="1"/>
  <c r="AF1106" i="1" s="1"/>
  <c r="E1065" i="7" s="1"/>
  <c r="AC1106" i="1"/>
  <c r="AC769" i="1"/>
  <c r="T769" i="1"/>
  <c r="AF769" i="1" a="1"/>
  <c r="AF769" i="1" s="1"/>
  <c r="E728" i="7" s="1"/>
  <c r="AC2493" i="1"/>
  <c r="AF2493" i="1" a="1"/>
  <c r="AF2493" i="1" s="1"/>
  <c r="E2452" i="7" s="1"/>
  <c r="T2493" i="1"/>
  <c r="AC2719" i="1"/>
  <c r="T2719" i="1"/>
  <c r="AF2719" i="1" a="1"/>
  <c r="AF2719" i="1" s="1"/>
  <c r="E2678" i="7" s="1"/>
  <c r="T118" i="1"/>
  <c r="AF118" i="1" a="1"/>
  <c r="AF118" i="1" s="1"/>
  <c r="E77" i="7" s="1"/>
  <c r="AC118" i="1"/>
  <c r="AF1384" i="1" a="1"/>
  <c r="AF1384" i="1" s="1"/>
  <c r="E1343" i="7" s="1"/>
  <c r="T1384" i="1"/>
  <c r="AC1384" i="1"/>
  <c r="T1452" i="1"/>
  <c r="AF1452" i="1" a="1"/>
  <c r="AF1452" i="1" s="1"/>
  <c r="E1411" i="7" s="1"/>
  <c r="AC1452" i="1"/>
  <c r="AC1559" i="1"/>
  <c r="AF1559" i="1" a="1"/>
  <c r="AF1559" i="1" s="1"/>
  <c r="E1518" i="7" s="1"/>
  <c r="T1559" i="1"/>
  <c r="AC2803" i="1"/>
  <c r="AF2803" i="1" a="1"/>
  <c r="AF2803" i="1" s="1"/>
  <c r="E2762" i="7" s="1"/>
  <c r="T2803" i="1"/>
  <c r="T2739" i="1"/>
  <c r="AC2739" i="1"/>
  <c r="AF2739" i="1" a="1"/>
  <c r="AF2739" i="1" s="1"/>
  <c r="E2698" i="7" s="1"/>
  <c r="AF3189" i="1" a="1"/>
  <c r="AF3189" i="1" s="1"/>
  <c r="T3189" i="1"/>
  <c r="AC3189" i="1"/>
  <c r="AC1705" i="1"/>
  <c r="AF1705" i="1" a="1"/>
  <c r="AF1705" i="1" s="1"/>
  <c r="E1664" i="7" s="1"/>
  <c r="T1705" i="1"/>
  <c r="T764" i="1"/>
  <c r="AC764" i="1"/>
  <c r="AF764" i="1" a="1"/>
  <c r="AF764" i="1" s="1"/>
  <c r="E723" i="7" s="1"/>
  <c r="T689" i="1"/>
  <c r="AF689" i="1" a="1"/>
  <c r="AF689" i="1" s="1"/>
  <c r="E648" i="7" s="1"/>
  <c r="AC689" i="1"/>
  <c r="AF857" i="1" a="1"/>
  <c r="AF857" i="1" s="1"/>
  <c r="E816" i="7" s="1"/>
  <c r="T857" i="1"/>
  <c r="AC857" i="1"/>
  <c r="T556" i="1"/>
  <c r="AC556" i="1"/>
  <c r="AF556" i="1" a="1"/>
  <c r="AF556" i="1" s="1"/>
  <c r="E515" i="7" s="1"/>
  <c r="AC2330" i="1"/>
  <c r="AF2330" i="1" a="1"/>
  <c r="AF2330" i="1" s="1"/>
  <c r="E2289" i="7" s="1"/>
  <c r="T2330" i="1"/>
  <c r="AC197" i="1"/>
  <c r="T197" i="1"/>
  <c r="AF197" i="1" a="1"/>
  <c r="AF197" i="1" s="1"/>
  <c r="E156" i="7" s="1"/>
  <c r="T1476" i="1"/>
  <c r="AC1476" i="1"/>
  <c r="AF1476" i="1" a="1"/>
  <c r="AF1476" i="1" s="1"/>
  <c r="E1435" i="7" s="1"/>
  <c r="AF149" i="1" a="1"/>
  <c r="AF149" i="1" s="1"/>
  <c r="E108" i="7" s="1"/>
  <c r="AC149" i="1"/>
  <c r="T149" i="1"/>
  <c r="AF2061" i="1" a="1"/>
  <c r="AF2061" i="1" s="1"/>
  <c r="E2020" i="7" s="1"/>
  <c r="AC2061" i="1"/>
  <c r="T2061" i="1"/>
  <c r="AC155" i="1"/>
  <c r="AF155" i="1" a="1"/>
  <c r="AF155" i="1" s="1"/>
  <c r="E114" i="7" s="1"/>
  <c r="T155" i="1"/>
  <c r="AF3501" i="1" a="1"/>
  <c r="AF3501" i="1" s="1"/>
  <c r="AC3501" i="1"/>
  <c r="T3501" i="1"/>
  <c r="AC1703" i="1"/>
  <c r="AF1703" i="1" a="1"/>
  <c r="AF1703" i="1" s="1"/>
  <c r="E1662" i="7" s="1"/>
  <c r="T1703" i="1"/>
  <c r="T1832" i="1"/>
  <c r="AF1832" i="1" a="1"/>
  <c r="AF1832" i="1" s="1"/>
  <c r="E1791" i="7" s="1"/>
  <c r="AC1832" i="1"/>
  <c r="AF946" i="1" a="1"/>
  <c r="AF946" i="1" s="1"/>
  <c r="E905" i="7" s="1"/>
  <c r="T946" i="1"/>
  <c r="AC946" i="1"/>
  <c r="AF3428" i="1" a="1"/>
  <c r="AF3428" i="1" s="1"/>
  <c r="T3428" i="1"/>
  <c r="AC3428" i="1"/>
  <c r="AF391" i="1" a="1"/>
  <c r="AF391" i="1" s="1"/>
  <c r="E350" i="7" s="1"/>
  <c r="T391" i="1"/>
  <c r="AC391" i="1"/>
  <c r="AF1619" i="1" a="1"/>
  <c r="AF1619" i="1" s="1"/>
  <c r="E1578" i="7" s="1"/>
  <c r="AC1619" i="1"/>
  <c r="T1619" i="1"/>
  <c r="T1870" i="1"/>
  <c r="AC1870" i="1"/>
  <c r="AF1870" i="1" a="1"/>
  <c r="AF1870" i="1" s="1"/>
  <c r="E1829" i="7" s="1"/>
  <c r="AF881" i="1" a="1"/>
  <c r="AF881" i="1" s="1"/>
  <c r="E840" i="7" s="1"/>
  <c r="AC881" i="1"/>
  <c r="T881" i="1"/>
  <c r="AC994" i="1"/>
  <c r="AF994" i="1" a="1"/>
  <c r="AF994" i="1" s="1"/>
  <c r="E953" i="7" s="1"/>
  <c r="T994" i="1"/>
  <c r="AF915" i="1" a="1"/>
  <c r="AF915" i="1" s="1"/>
  <c r="E874" i="7" s="1"/>
  <c r="AC915" i="1"/>
  <c r="T915" i="1"/>
  <c r="AC2921" i="1"/>
  <c r="T2921" i="1"/>
  <c r="AF2921" i="1" a="1"/>
  <c r="AF2921" i="1" s="1"/>
  <c r="E2880" i="7" s="1"/>
  <c r="AC1819" i="1"/>
  <c r="AF1819" i="1" a="1"/>
  <c r="AF1819" i="1" s="1"/>
  <c r="E1778" i="7" s="1"/>
  <c r="T1819" i="1"/>
  <c r="AF1863" i="1" a="1"/>
  <c r="AF1863" i="1" s="1"/>
  <c r="E1822" i="7" s="1"/>
  <c r="AC1863" i="1"/>
  <c r="T1863" i="1"/>
  <c r="AC1392" i="1"/>
  <c r="AF1392" i="1" a="1"/>
  <c r="AF1392" i="1" s="1"/>
  <c r="E1351" i="7" s="1"/>
  <c r="T1392" i="1"/>
  <c r="AF276" i="1" a="1"/>
  <c r="AF276" i="1" s="1"/>
  <c r="E235" i="7" s="1"/>
  <c r="T276" i="1"/>
  <c r="AC276" i="1"/>
  <c r="T1156" i="1"/>
  <c r="AF1156" i="1" a="1"/>
  <c r="AF1156" i="1" s="1"/>
  <c r="E1115" i="7" s="1"/>
  <c r="AC1156" i="1"/>
  <c r="AC3008" i="1"/>
  <c r="AF3008" i="1" a="1"/>
  <c r="AF3008" i="1" s="1"/>
  <c r="E2967" i="7" s="1"/>
  <c r="T3008" i="1"/>
  <c r="AF2217" i="1" a="1"/>
  <c r="AF2217" i="1" s="1"/>
  <c r="E2176" i="7" s="1"/>
  <c r="AC2217" i="1"/>
  <c r="T2217" i="1"/>
  <c r="T3301" i="1"/>
  <c r="AC3301" i="1"/>
  <c r="AF3301" i="1" a="1"/>
  <c r="AF3301" i="1" s="1"/>
  <c r="AF1483" i="1" a="1"/>
  <c r="AF1483" i="1" s="1"/>
  <c r="E1442" i="7" s="1"/>
  <c r="T1483" i="1"/>
  <c r="AC1483" i="1"/>
  <c r="T1758" i="1"/>
  <c r="AC1758" i="1"/>
  <c r="AF1758" i="1" a="1"/>
  <c r="AF1758" i="1" s="1"/>
  <c r="E1717" i="7" s="1"/>
  <c r="AF2498" i="1" a="1"/>
  <c r="AF2498" i="1" s="1"/>
  <c r="E2457" i="7" s="1"/>
  <c r="T2498" i="1"/>
  <c r="AC2498" i="1"/>
  <c r="T508" i="1"/>
  <c r="AF508" i="1" a="1"/>
  <c r="AF508" i="1" s="1"/>
  <c r="E467" i="7" s="1"/>
  <c r="AC508" i="1"/>
  <c r="AC2980" i="1"/>
  <c r="AF2980" i="1" a="1"/>
  <c r="AF2980" i="1" s="1"/>
  <c r="E2939" i="7" s="1"/>
  <c r="T2980" i="1"/>
  <c r="AC216" i="1"/>
  <c r="T216" i="1"/>
  <c r="AF216" i="1" a="1"/>
  <c r="AF216" i="1" s="1"/>
  <c r="E175" i="7" s="1"/>
  <c r="T754" i="1"/>
  <c r="AC754" i="1"/>
  <c r="AF754" i="1" a="1"/>
  <c r="AF754" i="1" s="1"/>
  <c r="E713" i="7" s="1"/>
  <c r="AF1052" i="1" a="1"/>
  <c r="AF1052" i="1" s="1"/>
  <c r="E1011" i="7" s="1"/>
  <c r="AC1052" i="1"/>
  <c r="T1052" i="1"/>
  <c r="AF2203" i="1" a="1"/>
  <c r="AF2203" i="1" s="1"/>
  <c r="E2162" i="7" s="1"/>
  <c r="AC2203" i="1"/>
  <c r="T2203" i="1"/>
  <c r="AC3459" i="1"/>
  <c r="T3459" i="1"/>
  <c r="AF3459" i="1" a="1"/>
  <c r="AF3459" i="1" s="1"/>
  <c r="T2517" i="1"/>
  <c r="AC2517" i="1"/>
  <c r="AF2517" i="1" a="1"/>
  <c r="AF2517" i="1" s="1"/>
  <c r="E2476" i="7" s="1"/>
  <c r="AF935" i="1" a="1"/>
  <c r="AF935" i="1" s="1"/>
  <c r="E894" i="7" s="1"/>
  <c r="AC935" i="1"/>
  <c r="T935" i="1"/>
  <c r="AF220" i="1" a="1"/>
  <c r="AF220" i="1" s="1"/>
  <c r="E179" i="7" s="1"/>
  <c r="AC220" i="1"/>
  <c r="T220" i="1"/>
  <c r="T2875" i="1"/>
  <c r="AC2875" i="1"/>
  <c r="AF2875" i="1" a="1"/>
  <c r="AF2875" i="1" s="1"/>
  <c r="E2834" i="7" s="1"/>
  <c r="AC3325" i="1"/>
  <c r="T3325" i="1"/>
  <c r="AF3325" i="1" a="1"/>
  <c r="AF3325" i="1" s="1"/>
  <c r="AC1192" i="1"/>
  <c r="T1192" i="1"/>
  <c r="AF1192" i="1" a="1"/>
  <c r="AF1192" i="1" s="1"/>
  <c r="E1151" i="7" s="1"/>
  <c r="AC671" i="1"/>
  <c r="AF671" i="1" a="1"/>
  <c r="AF671" i="1" s="1"/>
  <c r="E630" i="7" s="1"/>
  <c r="T671" i="1"/>
  <c r="AF1148" i="1" a="1"/>
  <c r="AF1148" i="1" s="1"/>
  <c r="E1107" i="7" s="1"/>
  <c r="AC1148" i="1"/>
  <c r="T1148" i="1"/>
  <c r="T171" i="1"/>
  <c r="AC171" i="1"/>
  <c r="AF171" i="1" a="1"/>
  <c r="AF171" i="1" s="1"/>
  <c r="E130" i="7" s="1"/>
  <c r="AF1338" i="1" a="1"/>
  <c r="AF1338" i="1" s="1"/>
  <c r="E1297" i="7" s="1"/>
  <c r="AC1338" i="1"/>
  <c r="T1338" i="1"/>
  <c r="AC2999" i="1"/>
  <c r="AF2999" i="1" a="1"/>
  <c r="AF2999" i="1" s="1"/>
  <c r="E2958" i="7" s="1"/>
  <c r="T2999" i="1"/>
  <c r="T1753" i="1"/>
  <c r="AF1753" i="1" a="1"/>
  <c r="AF1753" i="1" s="1"/>
  <c r="E1712" i="7" s="1"/>
  <c r="AC1753" i="1"/>
  <c r="AF2533" i="1" a="1"/>
  <c r="AF2533" i="1" s="1"/>
  <c r="E2492" i="7" s="1"/>
  <c r="T2533" i="1"/>
  <c r="AC2533" i="1"/>
  <c r="T1868" i="1"/>
  <c r="AF1868" i="1" a="1"/>
  <c r="AF1868" i="1" s="1"/>
  <c r="E1827" i="7" s="1"/>
  <c r="AC1868" i="1"/>
  <c r="AC205" i="1"/>
  <c r="AF205" i="1" a="1"/>
  <c r="AF205" i="1" s="1"/>
  <c r="E164" i="7" s="1"/>
  <c r="T205" i="1"/>
  <c r="AF259" i="1" a="1"/>
  <c r="AF259" i="1" s="1"/>
  <c r="E218" i="7" s="1"/>
  <c r="AC259" i="1"/>
  <c r="T259" i="1"/>
  <c r="AC325" i="1"/>
  <c r="AF325" i="1" a="1"/>
  <c r="AF325" i="1" s="1"/>
  <c r="E284" i="7" s="1"/>
  <c r="T325" i="1"/>
  <c r="AC1888" i="1"/>
  <c r="AF1888" i="1" a="1"/>
  <c r="AF1888" i="1" s="1"/>
  <c r="E1847" i="7" s="1"/>
  <c r="T1888" i="1"/>
  <c r="AF2004" i="1" a="1"/>
  <c r="AF2004" i="1" s="1"/>
  <c r="E1963" i="7" s="1"/>
  <c r="AC2004" i="1"/>
  <c r="T2004" i="1"/>
  <c r="AC2547" i="1"/>
  <c r="T2547" i="1"/>
  <c r="AF2547" i="1" a="1"/>
  <c r="AF2547" i="1" s="1"/>
  <c r="E2506" i="7" s="1"/>
  <c r="AF1915" i="1" a="1"/>
  <c r="AF1915" i="1" s="1"/>
  <c r="E1874" i="7" s="1"/>
  <c r="AC1915" i="1"/>
  <c r="T1915" i="1"/>
  <c r="AF1756" i="1" a="1"/>
  <c r="AF1756" i="1" s="1"/>
  <c r="E1715" i="7" s="1"/>
  <c r="AC1756" i="1"/>
  <c r="T1756" i="1"/>
  <c r="AF2995" i="1" a="1"/>
  <c r="AF2995" i="1" s="1"/>
  <c r="E2954" i="7" s="1"/>
  <c r="AC2995" i="1"/>
  <c r="T2995" i="1"/>
  <c r="AF1066" i="1" a="1"/>
  <c r="AF1066" i="1" s="1"/>
  <c r="E1025" i="7" s="1"/>
  <c r="T1066" i="1"/>
  <c r="AC1066" i="1"/>
  <c r="T3320" i="1"/>
  <c r="AC3320" i="1"/>
  <c r="AF3320" i="1" a="1"/>
  <c r="AF3320" i="1" s="1"/>
  <c r="AC2140" i="1"/>
  <c r="AF2140" i="1" a="1"/>
  <c r="AF2140" i="1" s="1"/>
  <c r="E2099" i="7" s="1"/>
  <c r="T2140" i="1"/>
  <c r="AC96" i="1"/>
  <c r="AF96" i="1" a="1"/>
  <c r="AF96" i="1" s="1"/>
  <c r="E55" i="7" s="1"/>
  <c r="T96" i="1"/>
  <c r="AC2753" i="1"/>
  <c r="AF2753" i="1" a="1"/>
  <c r="AF2753" i="1" s="1"/>
  <c r="E2712" i="7" s="1"/>
  <c r="T2753" i="1"/>
  <c r="T2275" i="1"/>
  <c r="AF2275" i="1" a="1"/>
  <c r="AF2275" i="1" s="1"/>
  <c r="E2234" i="7" s="1"/>
  <c r="AC2275" i="1"/>
  <c r="AC1448" i="1"/>
  <c r="AF1448" i="1" a="1"/>
  <c r="AF1448" i="1" s="1"/>
  <c r="E1407" i="7" s="1"/>
  <c r="T1448" i="1"/>
  <c r="AC2019" i="1"/>
  <c r="T2019" i="1"/>
  <c r="AF2019" i="1" a="1"/>
  <c r="AF2019" i="1" s="1"/>
  <c r="E1978" i="7" s="1"/>
  <c r="AF2428" i="1" a="1"/>
  <c r="AF2428" i="1" s="1"/>
  <c r="E2387" i="7" s="1"/>
  <c r="T2428" i="1"/>
  <c r="AC2428" i="1"/>
  <c r="AC2257" i="1"/>
  <c r="T2257" i="1"/>
  <c r="AF2257" i="1" a="1"/>
  <c r="AF2257" i="1" s="1"/>
  <c r="E2216" i="7" s="1"/>
  <c r="AC1636" i="1"/>
  <c r="T1636" i="1"/>
  <c r="AF1636" i="1" a="1"/>
  <c r="AF1636" i="1" s="1"/>
  <c r="E1595" i="7" s="1"/>
  <c r="AF212" i="1" a="1"/>
  <c r="AF212" i="1" s="1"/>
  <c r="E171" i="7" s="1"/>
  <c r="AC212" i="1"/>
  <c r="T212" i="1"/>
  <c r="AF896" i="1" a="1"/>
  <c r="AF896" i="1" s="1"/>
  <c r="E855" i="7" s="1"/>
  <c r="AC896" i="1"/>
  <c r="T896" i="1"/>
  <c r="T582" i="1"/>
  <c r="AC582" i="1"/>
  <c r="AF582" i="1" a="1"/>
  <c r="AF582" i="1" s="1"/>
  <c r="E541" i="7" s="1"/>
  <c r="AC1765" i="1"/>
  <c r="AF1765" i="1" a="1"/>
  <c r="AF1765" i="1" s="1"/>
  <c r="E1724" i="7" s="1"/>
  <c r="T1765" i="1"/>
  <c r="T2986" i="1"/>
  <c r="AF2986" i="1" a="1"/>
  <c r="AF2986" i="1" s="1"/>
  <c r="E2945" i="7" s="1"/>
  <c r="AC2986" i="1"/>
  <c r="T1365" i="1"/>
  <c r="AC1365" i="1"/>
  <c r="AF1365" i="1" a="1"/>
  <c r="AF1365" i="1" s="1"/>
  <c r="E1324" i="7" s="1"/>
  <c r="T1437" i="1"/>
  <c r="AC1437" i="1"/>
  <c r="AF1437" i="1" a="1"/>
  <c r="AF1437" i="1" s="1"/>
  <c r="E1396" i="7" s="1"/>
  <c r="AF203" i="1" a="1"/>
  <c r="AF203" i="1" s="1"/>
  <c r="E162" i="7" s="1"/>
  <c r="AC203" i="1"/>
  <c r="T203" i="1"/>
  <c r="T2982" i="1"/>
  <c r="AC2982" i="1"/>
  <c r="AF2982" i="1" a="1"/>
  <c r="AF2982" i="1" s="1"/>
  <c r="E2941" i="7" s="1"/>
  <c r="T242" i="1"/>
  <c r="AF242" i="1" a="1"/>
  <c r="AF242" i="1" s="1"/>
  <c r="E201" i="7" s="1"/>
  <c r="AC242" i="1"/>
  <c r="AF1775" i="1" a="1"/>
  <c r="AF1775" i="1" s="1"/>
  <c r="E1734" i="7" s="1"/>
  <c r="T1775" i="1"/>
  <c r="AC1775" i="1"/>
  <c r="AC1797" i="1"/>
  <c r="T1797" i="1"/>
  <c r="AF1797" i="1" a="1"/>
  <c r="AF1797" i="1" s="1"/>
  <c r="E1756" i="7" s="1"/>
  <c r="AF3171" i="1" a="1"/>
  <c r="AF3171" i="1" s="1"/>
  <c r="T3171" i="1"/>
  <c r="AC3171" i="1"/>
  <c r="AC730" i="1"/>
  <c r="T730" i="1"/>
  <c r="AF730" i="1" a="1"/>
  <c r="AF730" i="1" s="1"/>
  <c r="E689" i="7" s="1"/>
  <c r="AF3143" i="1" a="1"/>
  <c r="AF3143" i="1" s="1"/>
  <c r="T3143" i="1"/>
  <c r="AC3143" i="1"/>
  <c r="AC2668" i="1"/>
  <c r="AF2668" i="1" a="1"/>
  <c r="AF2668" i="1" s="1"/>
  <c r="E2627" i="7" s="1"/>
  <c r="T2668" i="1"/>
  <c r="AF2856" i="1" a="1"/>
  <c r="AF2856" i="1" s="1"/>
  <c r="E2815" i="7" s="1"/>
  <c r="AC2856" i="1"/>
  <c r="T2856" i="1"/>
  <c r="AF767" i="1" a="1"/>
  <c r="AF767" i="1" s="1"/>
  <c r="E726" i="7" s="1"/>
  <c r="AC767" i="1"/>
  <c r="T767" i="1"/>
  <c r="AC861" i="1"/>
  <c r="T861" i="1"/>
  <c r="AF861" i="1" a="1"/>
  <c r="AF861" i="1" s="1"/>
  <c r="E820" i="7" s="1"/>
  <c r="AF1033" i="1" a="1"/>
  <c r="AF1033" i="1" s="1"/>
  <c r="E992" i="7" s="1"/>
  <c r="AC1033" i="1"/>
  <c r="T1033" i="1"/>
  <c r="T1759" i="1"/>
  <c r="AF1759" i="1" a="1"/>
  <c r="AF1759" i="1" s="1"/>
  <c r="E1718" i="7" s="1"/>
  <c r="AC1759" i="1"/>
  <c r="AF1413" i="1" a="1"/>
  <c r="AF1413" i="1" s="1"/>
  <c r="E1372" i="7" s="1"/>
  <c r="T1413" i="1"/>
  <c r="AC1413" i="1"/>
  <c r="AF1862" i="1" a="1"/>
  <c r="AF1862" i="1" s="1"/>
  <c r="E1821" i="7" s="1"/>
  <c r="T1862" i="1"/>
  <c r="AC1862" i="1"/>
  <c r="AC1168" i="1"/>
  <c r="AF1168" i="1" a="1"/>
  <c r="AF1168" i="1" s="1"/>
  <c r="E1127" i="7" s="1"/>
  <c r="T1168" i="1"/>
  <c r="T1472" i="1"/>
  <c r="AF1472" i="1" a="1"/>
  <c r="AF1472" i="1" s="1"/>
  <c r="E1431" i="7" s="1"/>
  <c r="AC1472" i="1"/>
  <c r="AF1913" i="1" a="1"/>
  <c r="AF1913" i="1" s="1"/>
  <c r="E1872" i="7" s="1"/>
  <c r="T1913" i="1"/>
  <c r="AC1913" i="1"/>
  <c r="T473" i="1"/>
  <c r="AF473" i="1" a="1"/>
  <c r="AF473" i="1" s="1"/>
  <c r="E432" i="7" s="1"/>
  <c r="AC473" i="1"/>
  <c r="AF2364" i="1" a="1"/>
  <c r="AF2364" i="1" s="1"/>
  <c r="E2323" i="7" s="1"/>
  <c r="AC2364" i="1"/>
  <c r="T2364" i="1"/>
  <c r="T2418" i="1"/>
  <c r="AC2418" i="1"/>
  <c r="AF2418" i="1" a="1"/>
  <c r="AF2418" i="1" s="1"/>
  <c r="E2377" i="7" s="1"/>
  <c r="AF2220" i="1" a="1"/>
  <c r="AF2220" i="1" s="1"/>
  <c r="E2179" i="7" s="1"/>
  <c r="AC2220" i="1"/>
  <c r="T2220" i="1"/>
  <c r="AF2532" i="1" a="1"/>
  <c r="AF2532" i="1" s="1"/>
  <c r="E2491" i="7" s="1"/>
  <c r="AC2532" i="1"/>
  <c r="T2532" i="1"/>
  <c r="AC1032" i="1"/>
  <c r="AF1032" i="1" a="1"/>
  <c r="AF1032" i="1" s="1"/>
  <c r="E991" i="7" s="1"/>
  <c r="T1032" i="1"/>
  <c r="T1462" i="1"/>
  <c r="AC1462" i="1"/>
  <c r="AF1462" i="1" a="1"/>
  <c r="AF1462" i="1" s="1"/>
  <c r="E1421" i="7" s="1"/>
  <c r="AC1841" i="1"/>
  <c r="T1841" i="1"/>
  <c r="AF1841" i="1" a="1"/>
  <c r="AF1841" i="1" s="1"/>
  <c r="E1800" i="7" s="1"/>
  <c r="T186" i="1"/>
  <c r="AC186" i="1"/>
  <c r="AF186" i="1" a="1"/>
  <c r="AF186" i="1" s="1"/>
  <c r="E145" i="7" s="1"/>
  <c r="AF2214" i="1" a="1"/>
  <c r="AF2214" i="1" s="1"/>
  <c r="E2173" i="7" s="1"/>
  <c r="T2214" i="1"/>
  <c r="AC2214" i="1"/>
  <c r="AF2751" i="1" a="1"/>
  <c r="AF2751" i="1" s="1"/>
  <c r="E2710" i="7" s="1"/>
  <c r="T2751" i="1"/>
  <c r="AC2751" i="1"/>
  <c r="AC2774" i="1"/>
  <c r="T2774" i="1"/>
  <c r="AF2774" i="1" a="1"/>
  <c r="AF2774" i="1" s="1"/>
  <c r="E2733" i="7" s="1"/>
  <c r="AC2722" i="1"/>
  <c r="T2722" i="1"/>
  <c r="AF2722" i="1" a="1"/>
  <c r="AF2722" i="1" s="1"/>
  <c r="E2681" i="7" s="1"/>
  <c r="AC3439" i="1"/>
  <c r="AF3439" i="1" a="1"/>
  <c r="AF3439" i="1" s="1"/>
  <c r="T3439" i="1"/>
  <c r="AC490" i="1"/>
  <c r="AF490" i="1" a="1"/>
  <c r="AF490" i="1" s="1"/>
  <c r="E449" i="7" s="1"/>
  <c r="T490" i="1"/>
  <c r="AF1291" i="1" a="1"/>
  <c r="AF1291" i="1" s="1"/>
  <c r="E1250" i="7" s="1"/>
  <c r="AC1291" i="1"/>
  <c r="T1291" i="1"/>
  <c r="AF2865" i="1" a="1"/>
  <c r="AF2865" i="1" s="1"/>
  <c r="E2824" i="7" s="1"/>
  <c r="T2865" i="1"/>
  <c r="AC2865" i="1"/>
  <c r="AC1865" i="1"/>
  <c r="T1865" i="1"/>
  <c r="AF1865" i="1" a="1"/>
  <c r="AF1865" i="1" s="1"/>
  <c r="E1824" i="7" s="1"/>
  <c r="T1458" i="1"/>
  <c r="AC1458" i="1"/>
  <c r="AF1458" i="1" a="1"/>
  <c r="AF1458" i="1" s="1"/>
  <c r="E1417" i="7" s="1"/>
  <c r="AC2245" i="1"/>
  <c r="AF2245" i="1" a="1"/>
  <c r="AF2245" i="1" s="1"/>
  <c r="E2204" i="7" s="1"/>
  <c r="T2245" i="1"/>
  <c r="AC3528" i="1"/>
  <c r="T3528" i="1"/>
  <c r="AF3528" i="1" a="1"/>
  <c r="AF3528" i="1" s="1"/>
  <c r="T1063" i="1"/>
  <c r="AC1063" i="1"/>
  <c r="AF1063" i="1" a="1"/>
  <c r="AF1063" i="1" s="1"/>
  <c r="E1022" i="7" s="1"/>
  <c r="AC1897" i="1"/>
  <c r="T1897" i="1"/>
  <c r="AF1897" i="1" a="1"/>
  <c r="AF1897" i="1" s="1"/>
  <c r="E1856" i="7" s="1"/>
  <c r="AC2902" i="1"/>
  <c r="AF2902" i="1" a="1"/>
  <c r="AF2902" i="1" s="1"/>
  <c r="E2861" i="7" s="1"/>
  <c r="T2902" i="1"/>
  <c r="AF1584" i="1" a="1"/>
  <c r="AF1584" i="1" s="1"/>
  <c r="E1543" i="7" s="1"/>
  <c r="T1584" i="1"/>
  <c r="AC1584" i="1"/>
  <c r="AC2399" i="1"/>
  <c r="T2399" i="1"/>
  <c r="AF2399" i="1" a="1"/>
  <c r="AF2399" i="1" s="1"/>
  <c r="E2358" i="7" s="1"/>
  <c r="T1838" i="1"/>
  <c r="AC1838" i="1"/>
  <c r="AF1838" i="1" a="1"/>
  <c r="AF1838" i="1" s="1"/>
  <c r="E1797" i="7" s="1"/>
  <c r="AC883" i="1"/>
  <c r="AF883" i="1" a="1"/>
  <c r="AF883" i="1" s="1"/>
  <c r="E842" i="7" s="1"/>
  <c r="T883" i="1"/>
  <c r="AF686" i="1" a="1"/>
  <c r="AF686" i="1" s="1"/>
  <c r="E645" i="7" s="1"/>
  <c r="T686" i="1"/>
  <c r="AC686" i="1"/>
  <c r="T3050" i="1"/>
  <c r="AF3050" i="1" a="1"/>
  <c r="AF3050" i="1" s="1"/>
  <c r="E3009" i="7" s="1"/>
  <c r="AC3050" i="1"/>
  <c r="AF2607" i="1" a="1"/>
  <c r="AF2607" i="1" s="1"/>
  <c r="E2566" i="7" s="1"/>
  <c r="T2607" i="1"/>
  <c r="AC2607" i="1"/>
  <c r="T1036" i="1"/>
  <c r="AF1036" i="1" a="1"/>
  <c r="AF1036" i="1" s="1"/>
  <c r="E995" i="7" s="1"/>
  <c r="AC1036" i="1"/>
  <c r="AC821" i="1"/>
  <c r="AF821" i="1" a="1"/>
  <c r="AF821" i="1" s="1"/>
  <c r="E780" i="7" s="1"/>
  <c r="T821" i="1"/>
  <c r="AF1755" i="1" a="1"/>
  <c r="AF1755" i="1" s="1"/>
  <c r="E1714" i="7" s="1"/>
  <c r="T1755" i="1"/>
  <c r="AC1755" i="1"/>
  <c r="T1494" i="1"/>
  <c r="AC1494" i="1"/>
  <c r="AF1494" i="1" a="1"/>
  <c r="AF1494" i="1" s="1"/>
  <c r="E1453" i="7" s="1"/>
  <c r="AC1084" i="1"/>
  <c r="AF1084" i="1" a="1"/>
  <c r="AF1084" i="1" s="1"/>
  <c r="E1043" i="7" s="1"/>
  <c r="T1084" i="1"/>
  <c r="T3040" i="1"/>
  <c r="AF3040" i="1" a="1"/>
  <c r="AF3040" i="1" s="1"/>
  <c r="E2999" i="7" s="1"/>
  <c r="AC3040" i="1"/>
  <c r="AC3398" i="1"/>
  <c r="T3398" i="1"/>
  <c r="AF3398" i="1" a="1"/>
  <c r="AF3398" i="1" s="1"/>
  <c r="T592" i="1"/>
  <c r="AC592" i="1"/>
  <c r="AF592" i="1" a="1"/>
  <c r="AF592" i="1" s="1"/>
  <c r="E551" i="7" s="1"/>
  <c r="T1195" i="1"/>
  <c r="AF1195" i="1" a="1"/>
  <c r="AF1195" i="1" s="1"/>
  <c r="E1154" i="7" s="1"/>
  <c r="AC1195" i="1"/>
  <c r="AC139" i="1"/>
  <c r="AF139" i="1" a="1"/>
  <c r="AF139" i="1" s="1"/>
  <c r="E98" i="7" s="1"/>
  <c r="T139" i="1"/>
  <c r="T1869" i="1"/>
  <c r="AC1869" i="1"/>
  <c r="AF1869" i="1" a="1"/>
  <c r="AF1869" i="1" s="1"/>
  <c r="E1828" i="7" s="1"/>
  <c r="T2452" i="1"/>
  <c r="AF2452" i="1" a="1"/>
  <c r="AF2452" i="1" s="1"/>
  <c r="E2411" i="7" s="1"/>
  <c r="AC2452" i="1"/>
  <c r="AF1667" i="1" a="1"/>
  <c r="AF1667" i="1" s="1"/>
  <c r="E1626" i="7" s="1"/>
  <c r="T1667" i="1"/>
  <c r="AC1667" i="1"/>
  <c r="T1240" i="1"/>
  <c r="AF1240" i="1" a="1"/>
  <c r="AF1240" i="1" s="1"/>
  <c r="E1199" i="7" s="1"/>
  <c r="AC1240" i="1"/>
  <c r="AC517" i="1"/>
  <c r="AF517" i="1" a="1"/>
  <c r="AF517" i="1" s="1"/>
  <c r="E476" i="7" s="1"/>
  <c r="T517" i="1"/>
  <c r="AC1006" i="1"/>
  <c r="T1006" i="1"/>
  <c r="AF1006" i="1" a="1"/>
  <c r="AF1006" i="1" s="1"/>
  <c r="E965" i="7" s="1"/>
  <c r="AC2640" i="1"/>
  <c r="T2640" i="1"/>
  <c r="AF2640" i="1" a="1"/>
  <c r="AF2640" i="1" s="1"/>
  <c r="E2599" i="7" s="1"/>
  <c r="AC2725" i="1"/>
  <c r="AF2725" i="1" a="1"/>
  <c r="AF2725" i="1" s="1"/>
  <c r="E2684" i="7" s="1"/>
  <c r="T2725" i="1"/>
  <c r="AF1311" i="1" a="1"/>
  <c r="AF1311" i="1" s="1"/>
  <c r="E1270" i="7" s="1"/>
  <c r="AC1311" i="1"/>
  <c r="T1311" i="1"/>
  <c r="AF2848" i="1" a="1"/>
  <c r="AF2848" i="1" s="1"/>
  <c r="E2807" i="7" s="1"/>
  <c r="T2848" i="1"/>
  <c r="AC2848" i="1"/>
  <c r="AC515" i="1"/>
  <c r="AF515" i="1" a="1"/>
  <c r="AF515" i="1" s="1"/>
  <c r="E474" i="7" s="1"/>
  <c r="T515" i="1"/>
  <c r="AF1252" i="1" a="1"/>
  <c r="AF1252" i="1" s="1"/>
  <c r="E1211" i="7" s="1"/>
  <c r="T1252" i="1"/>
  <c r="AC1252" i="1"/>
  <c r="T2332" i="1"/>
  <c r="AC2332" i="1"/>
  <c r="AF2332" i="1" a="1"/>
  <c r="AF2332" i="1" s="1"/>
  <c r="E2291" i="7" s="1"/>
  <c r="AF3075" i="1" a="1"/>
  <c r="AF3075" i="1" s="1"/>
  <c r="T3075" i="1"/>
  <c r="AC3075" i="1"/>
  <c r="T993" i="1"/>
  <c r="AC993" i="1"/>
  <c r="AF993" i="1" a="1"/>
  <c r="AF993" i="1" s="1"/>
  <c r="E952" i="7" s="1"/>
  <c r="T3418" i="1"/>
  <c r="AC3418" i="1"/>
  <c r="AF3418" i="1" a="1"/>
  <c r="AF3418" i="1" s="1"/>
  <c r="AC103" i="1"/>
  <c r="AF103" i="1" a="1"/>
  <c r="AF103" i="1" s="1"/>
  <c r="E62" i="7" s="1"/>
  <c r="T103" i="1"/>
  <c r="AC1805" i="1"/>
  <c r="AF1805" i="1" a="1"/>
  <c r="AF1805" i="1" s="1"/>
  <c r="E1764" i="7" s="1"/>
  <c r="T1805" i="1"/>
  <c r="AF918" i="1" a="1"/>
  <c r="AF918" i="1" s="1"/>
  <c r="E877" i="7" s="1"/>
  <c r="T918" i="1"/>
  <c r="AC918" i="1"/>
  <c r="AC827" i="1"/>
  <c r="T827" i="1"/>
  <c r="AF827" i="1" a="1"/>
  <c r="AF827" i="1" s="1"/>
  <c r="E786" i="7" s="1"/>
  <c r="AF2267" i="1" a="1"/>
  <c r="AF2267" i="1" s="1"/>
  <c r="E2226" i="7" s="1"/>
  <c r="AC2267" i="1"/>
  <c r="T2267" i="1"/>
  <c r="AF1894" i="1" a="1"/>
  <c r="AF1894" i="1" s="1"/>
  <c r="E1853" i="7" s="1"/>
  <c r="T1894" i="1"/>
  <c r="AC1894" i="1"/>
  <c r="T1247" i="1"/>
  <c r="AF1247" i="1" a="1"/>
  <c r="AF1247" i="1" s="1"/>
  <c r="E1206" i="7" s="1"/>
  <c r="AC1247" i="1"/>
  <c r="AF1670" i="1" a="1"/>
  <c r="AF1670" i="1" s="1"/>
  <c r="E1629" i="7" s="1"/>
  <c r="AC1670" i="1"/>
  <c r="T1670" i="1"/>
  <c r="AF1321" i="1" a="1"/>
  <c r="AF1321" i="1" s="1"/>
  <c r="E1280" i="7" s="1"/>
  <c r="AC1321" i="1"/>
  <c r="T1321" i="1"/>
  <c r="T779" i="1"/>
  <c r="AF779" i="1" a="1"/>
  <c r="AF779" i="1" s="1"/>
  <c r="E738" i="7" s="1"/>
  <c r="AC779" i="1"/>
  <c r="AC2510" i="1"/>
  <c r="AF2510" i="1" a="1"/>
  <c r="AF2510" i="1" s="1"/>
  <c r="E2469" i="7" s="1"/>
  <c r="T2510" i="1"/>
  <c r="T2527" i="1"/>
  <c r="AC2527" i="1"/>
  <c r="AF2527" i="1" a="1"/>
  <c r="AF2527" i="1" s="1"/>
  <c r="E2486" i="7" s="1"/>
  <c r="AF2808" i="1" a="1"/>
  <c r="AF2808" i="1" s="1"/>
  <c r="E2767" i="7" s="1"/>
  <c r="T2808" i="1"/>
  <c r="AC2808" i="1"/>
  <c r="AC2085" i="1"/>
  <c r="T2085" i="1"/>
  <c r="AF2085" i="1" a="1"/>
  <c r="AF2085" i="1" s="1"/>
  <c r="E2044" i="7" s="1"/>
  <c r="T1613" i="1"/>
  <c r="AF1613" i="1" a="1"/>
  <c r="AF1613" i="1" s="1"/>
  <c r="E1572" i="7" s="1"/>
  <c r="AC1613" i="1"/>
  <c r="AC464" i="1"/>
  <c r="T464" i="1"/>
  <c r="AF464" i="1" a="1"/>
  <c r="AF464" i="1" s="1"/>
  <c r="E423" i="7" s="1"/>
  <c r="T202" i="1"/>
  <c r="AF202" i="1" a="1"/>
  <c r="AF202" i="1" s="1"/>
  <c r="E161" i="7" s="1"/>
  <c r="AC202" i="1"/>
  <c r="T1847" i="1"/>
  <c r="AF1847" i="1" a="1"/>
  <c r="AF1847" i="1" s="1"/>
  <c r="E1806" i="7" s="1"/>
  <c r="AC1847" i="1"/>
  <c r="AC650" i="1"/>
  <c r="T650" i="1"/>
  <c r="AF650" i="1" a="1"/>
  <c r="AF650" i="1" s="1"/>
  <c r="E609" i="7" s="1"/>
  <c r="T3419" i="1"/>
  <c r="AC3419" i="1"/>
  <c r="AF3419" i="1" a="1"/>
  <c r="AF3419" i="1" s="1"/>
  <c r="T3309" i="1"/>
  <c r="AC3309" i="1"/>
  <c r="AF3309" i="1" a="1"/>
  <c r="AF3309" i="1" s="1"/>
  <c r="AC222" i="1"/>
  <c r="T222" i="1"/>
  <c r="AF222" i="1" a="1"/>
  <c r="AF222" i="1" s="1"/>
  <c r="E181" i="7" s="1"/>
  <c r="AF342" i="1" a="1"/>
  <c r="AF342" i="1" s="1"/>
  <c r="E301" i="7" s="1"/>
  <c r="AC342" i="1"/>
  <c r="T342" i="1"/>
  <c r="AC1887" i="1"/>
  <c r="AF1887" i="1" a="1"/>
  <c r="AF1887" i="1" s="1"/>
  <c r="E1846" i="7" s="1"/>
  <c r="T1887" i="1"/>
  <c r="AC449" i="1"/>
  <c r="AF449" i="1" a="1"/>
  <c r="AF449" i="1" s="1"/>
  <c r="E408" i="7" s="1"/>
  <c r="T449" i="1"/>
  <c r="AF1990" i="1" a="1"/>
  <c r="AF1990" i="1" s="1"/>
  <c r="E1949" i="7" s="1"/>
  <c r="T1990" i="1"/>
  <c r="AC1990" i="1"/>
  <c r="T614" i="1"/>
  <c r="AC614" i="1"/>
  <c r="AF614" i="1" a="1"/>
  <c r="AF614" i="1" s="1"/>
  <c r="E573" i="7" s="1"/>
  <c r="AF2380" i="1" a="1"/>
  <c r="AF2380" i="1" s="1"/>
  <c r="E2339" i="7" s="1"/>
  <c r="T2380" i="1"/>
  <c r="AC2380" i="1"/>
  <c r="AF1983" i="1" a="1"/>
  <c r="AF1983" i="1" s="1"/>
  <c r="E1942" i="7" s="1"/>
  <c r="T1983" i="1"/>
  <c r="AC1983" i="1"/>
  <c r="AF1404" i="1" a="1"/>
  <c r="AF1404" i="1" s="1"/>
  <c r="E1363" i="7" s="1"/>
  <c r="AC1404" i="1"/>
  <c r="T1404" i="1"/>
  <c r="AF1111" i="1" a="1"/>
  <c r="AF1111" i="1" s="1"/>
  <c r="E1070" i="7" s="1"/>
  <c r="AC1111" i="1"/>
  <c r="T1111" i="1"/>
  <c r="T1997" i="1"/>
  <c r="AF1997" i="1" a="1"/>
  <c r="AF1997" i="1" s="1"/>
  <c r="E1956" i="7" s="1"/>
  <c r="AC1997" i="1"/>
  <c r="AF1140" i="1" a="1"/>
  <c r="AF1140" i="1" s="1"/>
  <c r="E1099" i="7" s="1"/>
  <c r="AC1140" i="1"/>
  <c r="T1140" i="1"/>
  <c r="AC1959" i="1"/>
  <c r="T1959" i="1"/>
  <c r="AF1959" i="1" a="1"/>
  <c r="AF1959" i="1" s="1"/>
  <c r="E1918" i="7" s="1"/>
  <c r="T889" i="1"/>
  <c r="AC889" i="1"/>
  <c r="AF889" i="1" a="1"/>
  <c r="AF889" i="1" s="1"/>
  <c r="E848" i="7" s="1"/>
  <c r="T2690" i="1"/>
  <c r="AC2690" i="1"/>
  <c r="AF2690" i="1" a="1"/>
  <c r="AF2690" i="1" s="1"/>
  <c r="E2649" i="7" s="1"/>
  <c r="AC529" i="1"/>
  <c r="AF529" i="1" a="1"/>
  <c r="AF529" i="1" s="1"/>
  <c r="E488" i="7" s="1"/>
  <c r="T529" i="1"/>
  <c r="AF1351" i="1" a="1"/>
  <c r="AF1351" i="1" s="1"/>
  <c r="E1310" i="7" s="1"/>
  <c r="AC1351" i="1"/>
  <c r="T1351" i="1"/>
  <c r="AC1431" i="1"/>
  <c r="AF1431" i="1" a="1"/>
  <c r="AF1431" i="1" s="1"/>
  <c r="E1390" i="7" s="1"/>
  <c r="T1431" i="1"/>
  <c r="T2786" i="1"/>
  <c r="AF2786" i="1" a="1"/>
  <c r="AF2786" i="1" s="1"/>
  <c r="E2745" i="7" s="1"/>
  <c r="AC2786" i="1"/>
  <c r="AC2773" i="1"/>
  <c r="T2773" i="1"/>
  <c r="AF2773" i="1" a="1"/>
  <c r="AF2773" i="1" s="1"/>
  <c r="E2732" i="7" s="1"/>
  <c r="T491" i="1"/>
  <c r="AF491" i="1" a="1"/>
  <c r="AF491" i="1" s="1"/>
  <c r="E450" i="7" s="1"/>
  <c r="AC491" i="1"/>
  <c r="T234" i="1"/>
  <c r="AC234" i="1"/>
  <c r="AF234" i="1" a="1"/>
  <c r="AF234" i="1" s="1"/>
  <c r="E193" i="7" s="1"/>
  <c r="T3523" i="1"/>
  <c r="AC3523" i="1"/>
  <c r="AF3523" i="1" a="1"/>
  <c r="AF3523" i="1" s="1"/>
  <c r="AF702" i="1" a="1"/>
  <c r="AF702" i="1" s="1"/>
  <c r="E661" i="7" s="1"/>
  <c r="T702" i="1"/>
  <c r="AC702" i="1"/>
  <c r="T1999" i="1"/>
  <c r="AC1999" i="1"/>
  <c r="AF1999" i="1" a="1"/>
  <c r="AF1999" i="1" s="1"/>
  <c r="E1958" i="7" s="1"/>
  <c r="AC2695" i="1"/>
  <c r="AF2695" i="1" a="1"/>
  <c r="AF2695" i="1" s="1"/>
  <c r="E2654" i="7" s="1"/>
  <c r="T2695" i="1"/>
  <c r="AF658" i="1" a="1"/>
  <c r="AF658" i="1" s="1"/>
  <c r="E617" i="7" s="1"/>
  <c r="T658" i="1"/>
  <c r="AC658" i="1"/>
  <c r="T2473" i="1"/>
  <c r="AC2473" i="1"/>
  <c r="AF2473" i="1" a="1"/>
  <c r="AF2473" i="1" s="1"/>
  <c r="E2432" i="7" s="1"/>
  <c r="AF1792" i="1" a="1"/>
  <c r="AF1792" i="1" s="1"/>
  <c r="E1751" i="7" s="1"/>
  <c r="AC1792" i="1"/>
  <c r="T1792" i="1"/>
  <c r="T2834" i="1"/>
  <c r="AF2834" i="1" a="1"/>
  <c r="AF2834" i="1" s="1"/>
  <c r="E2793" i="7" s="1"/>
  <c r="AC2834" i="1"/>
  <c r="AF447" i="1" a="1"/>
  <c r="AF447" i="1" s="1"/>
  <c r="E406" i="7" s="1"/>
  <c r="T447" i="1"/>
  <c r="AC447" i="1"/>
  <c r="AC2673" i="1"/>
  <c r="T2673" i="1"/>
  <c r="AF2673" i="1" a="1"/>
  <c r="AF2673" i="1" s="1"/>
  <c r="E2632" i="7" s="1"/>
  <c r="AF822" i="1" a="1"/>
  <c r="AF822" i="1" s="1"/>
  <c r="E781" i="7" s="1"/>
  <c r="AC822" i="1"/>
  <c r="T822" i="1"/>
  <c r="AC669" i="1"/>
  <c r="AF669" i="1" a="1"/>
  <c r="AF669" i="1" s="1"/>
  <c r="E628" i="7" s="1"/>
  <c r="T669" i="1"/>
  <c r="AC2318" i="1"/>
  <c r="T2318" i="1"/>
  <c r="AF2318" i="1" a="1"/>
  <c r="AF2318" i="1" s="1"/>
  <c r="E2277" i="7" s="1"/>
  <c r="T2689" i="1"/>
  <c r="AF2689" i="1" a="1"/>
  <c r="AF2689" i="1" s="1"/>
  <c r="E2648" i="7" s="1"/>
  <c r="AC2689" i="1"/>
  <c r="AC1896" i="1"/>
  <c r="AF1896" i="1" a="1"/>
  <c r="AF1896" i="1" s="1"/>
  <c r="E1855" i="7" s="1"/>
  <c r="T1896" i="1"/>
  <c r="AF2775" i="1" a="1"/>
  <c r="AF2775" i="1" s="1"/>
  <c r="E2734" i="7" s="1"/>
  <c r="AC2775" i="1"/>
  <c r="T2775" i="1"/>
  <c r="T1007" i="1"/>
  <c r="AC1007" i="1"/>
  <c r="AF1007" i="1" a="1"/>
  <c r="AF1007" i="1" s="1"/>
  <c r="E966" i="7" s="1"/>
  <c r="AC2813" i="1"/>
  <c r="T2813" i="1"/>
  <c r="AF2813" i="1" a="1"/>
  <c r="AF2813" i="1" s="1"/>
  <c r="E2772" i="7" s="1"/>
  <c r="T3296" i="1"/>
  <c r="AC3296" i="1"/>
  <c r="AF3296" i="1" a="1"/>
  <c r="AF3296" i="1" s="1"/>
  <c r="AF2287" i="1" a="1"/>
  <c r="AF2287" i="1" s="1"/>
  <c r="E2246" i="7" s="1"/>
  <c r="T2287" i="1"/>
  <c r="AC2287" i="1"/>
  <c r="AC3473" i="1"/>
  <c r="AF3473" i="1" a="1"/>
  <c r="AF3473" i="1" s="1"/>
  <c r="T3473" i="1"/>
  <c r="T2550" i="1"/>
  <c r="AF2550" i="1" a="1"/>
  <c r="AF2550" i="1" s="1"/>
  <c r="E2509" i="7" s="1"/>
  <c r="AC2550" i="1"/>
  <c r="AF1655" i="1" a="1"/>
  <c r="AF1655" i="1" s="1"/>
  <c r="E1614" i="7" s="1"/>
  <c r="T1655" i="1"/>
  <c r="AC1655" i="1"/>
  <c r="AC2611" i="1"/>
  <c r="AF2611" i="1" a="1"/>
  <c r="AF2611" i="1" s="1"/>
  <c r="E2570" i="7" s="1"/>
  <c r="T2611" i="1"/>
  <c r="T725" i="1"/>
  <c r="AC725" i="1"/>
  <c r="AF725" i="1" a="1"/>
  <c r="AF725" i="1" s="1"/>
  <c r="E684" i="7" s="1"/>
  <c r="AF2127" i="1" a="1"/>
  <c r="AF2127" i="1" s="1"/>
  <c r="E2086" i="7" s="1"/>
  <c r="T2127" i="1"/>
  <c r="AC2127" i="1"/>
  <c r="AF2226" i="1" a="1"/>
  <c r="AF2226" i="1" s="1"/>
  <c r="E2185" i="7" s="1"/>
  <c r="AC2226" i="1"/>
  <c r="T2226" i="1"/>
  <c r="T2237" i="1"/>
  <c r="AC2237" i="1"/>
  <c r="AF2237" i="1" a="1"/>
  <c r="AF2237" i="1" s="1"/>
  <c r="E2196" i="7" s="1"/>
  <c r="T180" i="1"/>
  <c r="AC180" i="1"/>
  <c r="AF180" i="1" a="1"/>
  <c r="AF180" i="1" s="1"/>
  <c r="E139" i="7" s="1"/>
  <c r="AF633" i="1" a="1"/>
  <c r="AF633" i="1" s="1"/>
  <c r="E592" i="7" s="1"/>
  <c r="AC633" i="1"/>
  <c r="T633" i="1"/>
  <c r="T432" i="1"/>
  <c r="AF432" i="1" a="1"/>
  <c r="AF432" i="1" s="1"/>
  <c r="E391" i="7" s="1"/>
  <c r="AC432" i="1"/>
  <c r="AF1925" i="1" a="1"/>
  <c r="AF1925" i="1" s="1"/>
  <c r="E1884" i="7" s="1"/>
  <c r="AC1925" i="1"/>
  <c r="T1925" i="1"/>
  <c r="AF1905" i="1" a="1"/>
  <c r="AF1905" i="1" s="1"/>
  <c r="E1864" i="7" s="1"/>
  <c r="AC1905" i="1"/>
  <c r="T1905" i="1"/>
  <c r="AC372" i="1"/>
  <c r="T372" i="1"/>
  <c r="AF372" i="1" a="1"/>
  <c r="AF372" i="1" s="1"/>
  <c r="E331" i="7" s="1"/>
  <c r="T2762" i="1"/>
  <c r="AF2762" i="1" a="1"/>
  <c r="AF2762" i="1" s="1"/>
  <c r="E2721" i="7" s="1"/>
  <c r="AC2762" i="1"/>
  <c r="AC2179" i="1"/>
  <c r="T2179" i="1"/>
  <c r="AF2179" i="1" a="1"/>
  <c r="AF2179" i="1" s="1"/>
  <c r="E2138" i="7" s="1"/>
  <c r="AF3492" i="1" a="1"/>
  <c r="AF3492" i="1" s="1"/>
  <c r="AC3492" i="1"/>
  <c r="T3492" i="1"/>
  <c r="AF1690" i="1" a="1"/>
  <c r="AF1690" i="1" s="1"/>
  <c r="E1649" i="7" s="1"/>
  <c r="T1690" i="1"/>
  <c r="AC1690" i="1"/>
  <c r="AC1430" i="1"/>
  <c r="T1430" i="1"/>
  <c r="AF1430" i="1" a="1"/>
  <c r="AF1430" i="1" s="1"/>
  <c r="E1389" i="7" s="1"/>
  <c r="AC1124" i="1"/>
  <c r="T1124" i="1"/>
  <c r="AF1124" i="1" a="1"/>
  <c r="AF1124" i="1" s="1"/>
  <c r="E1083" i="7" s="1"/>
  <c r="AF2667" i="1" a="1"/>
  <c r="AF2667" i="1" s="1"/>
  <c r="E2626" i="7" s="1"/>
  <c r="T2667" i="1"/>
  <c r="AC2667" i="1"/>
  <c r="AC735" i="1"/>
  <c r="AF735" i="1" a="1"/>
  <c r="AF735" i="1" s="1"/>
  <c r="E694" i="7" s="1"/>
  <c r="T735" i="1"/>
  <c r="AF602" i="1" a="1"/>
  <c r="AF602" i="1" s="1"/>
  <c r="E561" i="7" s="1"/>
  <c r="T602" i="1"/>
  <c r="AC602" i="1"/>
  <c r="T489" i="1"/>
  <c r="AC489" i="1"/>
  <c r="AF489" i="1" a="1"/>
  <c r="AF489" i="1" s="1"/>
  <c r="E448" i="7" s="1"/>
  <c r="AF82" i="1" a="1"/>
  <c r="AF82" i="1" s="1"/>
  <c r="E41" i="7" s="1"/>
  <c r="AC82" i="1"/>
  <c r="T82" i="1"/>
  <c r="T3256" i="1"/>
  <c r="AC3256" i="1"/>
  <c r="AF3256" i="1" a="1"/>
  <c r="AF3256" i="1" s="1"/>
  <c r="T2946" i="1"/>
  <c r="AC2946" i="1"/>
  <c r="AF2946" i="1" a="1"/>
  <c r="AF2946" i="1" s="1"/>
  <c r="E2905" i="7" s="1"/>
  <c r="T785" i="1"/>
  <c r="AC785" i="1"/>
  <c r="AF785" i="1" a="1"/>
  <c r="AF785" i="1" s="1"/>
  <c r="E744" i="7" s="1"/>
  <c r="T1488" i="1"/>
  <c r="AF1488" i="1" a="1"/>
  <c r="AF1488" i="1" s="1"/>
  <c r="E1447" i="7" s="1"/>
  <c r="AC1488" i="1"/>
  <c r="AF2636" i="1" a="1"/>
  <c r="AF2636" i="1" s="1"/>
  <c r="E2595" i="7" s="1"/>
  <c r="AC2636" i="1"/>
  <c r="T2636" i="1"/>
  <c r="T3079" i="1"/>
  <c r="AF3079" i="1" a="1"/>
  <c r="AF3079" i="1" s="1"/>
  <c r="AC3079" i="1"/>
  <c r="AC2511" i="1"/>
  <c r="AF2511" i="1" a="1"/>
  <c r="AF2511" i="1" s="1"/>
  <c r="E2470" i="7" s="1"/>
  <c r="T2511" i="1"/>
  <c r="AC578" i="1"/>
  <c r="AF578" i="1" a="1"/>
  <c r="AF578" i="1" s="1"/>
  <c r="E537" i="7" s="1"/>
  <c r="T578" i="1"/>
  <c r="AF2796" i="1" a="1"/>
  <c r="AF2796" i="1" s="1"/>
  <c r="E2755" i="7" s="1"/>
  <c r="AC2796" i="1"/>
  <c r="T2796" i="1"/>
  <c r="T1019" i="1"/>
  <c r="AF1019" i="1" a="1"/>
  <c r="AF1019" i="1" s="1"/>
  <c r="E978" i="7" s="1"/>
  <c r="AC1019" i="1"/>
  <c r="AF2032" i="1" a="1"/>
  <c r="AF2032" i="1" s="1"/>
  <c r="E1991" i="7" s="1"/>
  <c r="T2032" i="1"/>
  <c r="AC2032" i="1"/>
  <c r="AF2184" i="1" a="1"/>
  <c r="AF2184" i="1" s="1"/>
  <c r="E2143" i="7" s="1"/>
  <c r="T2184" i="1"/>
  <c r="AC2184" i="1"/>
  <c r="AC945" i="1"/>
  <c r="T945" i="1"/>
  <c r="AF945" i="1" a="1"/>
  <c r="AF945" i="1" s="1"/>
  <c r="E904" i="7" s="1"/>
  <c r="AC1953" i="1"/>
  <c r="T1953" i="1"/>
  <c r="AF1953" i="1" a="1"/>
  <c r="AF1953" i="1" s="1"/>
  <c r="E1912" i="7" s="1"/>
  <c r="AF1031" i="1" a="1"/>
  <c r="AF1031" i="1" s="1"/>
  <c r="E990" i="7" s="1"/>
  <c r="T1031" i="1"/>
  <c r="AC1031" i="1"/>
  <c r="AC819" i="1"/>
  <c r="AF819" i="1" a="1"/>
  <c r="AF819" i="1" s="1"/>
  <c r="E778" i="7" s="1"/>
  <c r="T819" i="1"/>
  <c r="AF1346" i="1" a="1"/>
  <c r="AF1346" i="1" s="1"/>
  <c r="E1305" i="7" s="1"/>
  <c r="T1346" i="1"/>
  <c r="AC1346" i="1"/>
  <c r="AC877" i="1"/>
  <c r="T877" i="1"/>
  <c r="AF877" i="1" a="1"/>
  <c r="AF877" i="1" s="1"/>
  <c r="E836" i="7" s="1"/>
  <c r="AF3448" i="1" a="1"/>
  <c r="AF3448" i="1" s="1"/>
  <c r="T3448" i="1"/>
  <c r="AC3448" i="1"/>
  <c r="AF1385" i="1" a="1"/>
  <c r="AF1385" i="1" s="1"/>
  <c r="E1344" i="7" s="1"/>
  <c r="AC1385" i="1"/>
  <c r="T1385" i="1"/>
  <c r="T1041" i="1"/>
  <c r="AC1041" i="1"/>
  <c r="AF1041" i="1" a="1"/>
  <c r="AF1041" i="1" s="1"/>
  <c r="E1000" i="7" s="1"/>
  <c r="AC165" i="1"/>
  <c r="AF165" i="1" a="1"/>
  <c r="AF165" i="1" s="1"/>
  <c r="E124" i="7" s="1"/>
  <c r="T165" i="1"/>
  <c r="AF2000" i="1" a="1"/>
  <c r="AF2000" i="1" s="1"/>
  <c r="E1959" i="7" s="1"/>
  <c r="T2000" i="1"/>
  <c r="AC2000" i="1"/>
  <c r="AF607" i="1" a="1"/>
  <c r="AF607" i="1" s="1"/>
  <c r="E566" i="7" s="1"/>
  <c r="AC607" i="1"/>
  <c r="T607" i="1"/>
  <c r="AF934" i="1" a="1"/>
  <c r="AF934" i="1" s="1"/>
  <c r="E893" i="7" s="1"/>
  <c r="T934" i="1"/>
  <c r="AC934" i="1"/>
  <c r="AF1557" i="1" a="1"/>
  <c r="AF1557" i="1" s="1"/>
  <c r="E1516" i="7" s="1"/>
  <c r="T1557" i="1"/>
  <c r="AC1557" i="1"/>
  <c r="AC2403" i="1"/>
  <c r="T2403" i="1"/>
  <c r="AF2403" i="1" a="1"/>
  <c r="AF2403" i="1" s="1"/>
  <c r="E2362" i="7" s="1"/>
  <c r="AF1064" i="1" a="1"/>
  <c r="AF1064" i="1" s="1"/>
  <c r="E1023" i="7" s="1"/>
  <c r="AC1064" i="1"/>
  <c r="T1064" i="1"/>
  <c r="AC1371" i="1"/>
  <c r="AF1371" i="1" a="1"/>
  <c r="AF1371" i="1" s="1"/>
  <c r="E1330" i="7" s="1"/>
  <c r="T1371" i="1"/>
  <c r="AC178" i="1"/>
  <c r="AF178" i="1" a="1"/>
  <c r="AF178" i="1" s="1"/>
  <c r="E137" i="7" s="1"/>
  <c r="T178" i="1"/>
  <c r="AF2520" i="1" a="1"/>
  <c r="AF2520" i="1" s="1"/>
  <c r="E2479" i="7" s="1"/>
  <c r="AC2520" i="1"/>
  <c r="T2520" i="1"/>
  <c r="AF459" i="1" a="1"/>
  <c r="AF459" i="1" s="1"/>
  <c r="E418" i="7" s="1"/>
  <c r="T459" i="1"/>
  <c r="AC459" i="1"/>
  <c r="AC2244" i="1"/>
  <c r="T2244" i="1"/>
  <c r="AF2244" i="1" a="1"/>
  <c r="AF2244" i="1" s="1"/>
  <c r="E2203" i="7" s="1"/>
  <c r="AF2158" i="1" a="1"/>
  <c r="AF2158" i="1" s="1"/>
  <c r="E2117" i="7" s="1"/>
  <c r="T2158" i="1"/>
  <c r="AC2158" i="1"/>
  <c r="AF2743" i="1" a="1"/>
  <c r="AF2743" i="1" s="1"/>
  <c r="E2702" i="7" s="1"/>
  <c r="AC2743" i="1"/>
  <c r="T2743" i="1"/>
  <c r="AF2671" i="1" a="1"/>
  <c r="AF2671" i="1" s="1"/>
  <c r="E2630" i="7" s="1"/>
  <c r="T2671" i="1"/>
  <c r="AC2671" i="1"/>
  <c r="AC1173" i="1"/>
  <c r="AF1173" i="1" a="1"/>
  <c r="AF1173" i="1" s="1"/>
  <c r="E1132" i="7" s="1"/>
  <c r="T1173" i="1"/>
  <c r="T3409" i="1"/>
  <c r="AC3409" i="1"/>
  <c r="AF3409" i="1" a="1"/>
  <c r="AF3409" i="1" s="1"/>
  <c r="T1126" i="1"/>
  <c r="AF1126" i="1" a="1"/>
  <c r="AF1126" i="1" s="1"/>
  <c r="E1085" i="7" s="1"/>
  <c r="AC1126" i="1"/>
  <c r="AC2658" i="1"/>
  <c r="T2658" i="1"/>
  <c r="AF2658" i="1" a="1"/>
  <c r="AF2658" i="1" s="1"/>
  <c r="E2617" i="7" s="1"/>
  <c r="T1575" i="1"/>
  <c r="AC1575" i="1"/>
  <c r="AF1575" i="1" a="1"/>
  <c r="AF1575" i="1" s="1"/>
  <c r="E1534" i="7" s="1"/>
  <c r="AC1600" i="1"/>
  <c r="T1600" i="1"/>
  <c r="AF1600" i="1" a="1"/>
  <c r="AF1600" i="1" s="1"/>
  <c r="E1559" i="7" s="1"/>
  <c r="T1232" i="1"/>
  <c r="AF1232" i="1" a="1"/>
  <c r="AF1232" i="1" s="1"/>
  <c r="E1191" i="7" s="1"/>
  <c r="AC1232" i="1"/>
  <c r="T974" i="1"/>
  <c r="AF974" i="1" a="1"/>
  <c r="AF974" i="1" s="1"/>
  <c r="E933" i="7" s="1"/>
  <c r="AC974" i="1"/>
  <c r="AF1533" i="1" a="1"/>
  <c r="AF1533" i="1" s="1"/>
  <c r="E1492" i="7" s="1"/>
  <c r="AC1533" i="1"/>
  <c r="T1533" i="1"/>
  <c r="AC2839" i="1"/>
  <c r="T2839" i="1"/>
  <c r="AF2839" i="1" a="1"/>
  <c r="AF2839" i="1" s="1"/>
  <c r="E2798" i="7" s="1"/>
  <c r="AC2529" i="1"/>
  <c r="T2529" i="1"/>
  <c r="AF2529" i="1" a="1"/>
  <c r="AF2529" i="1" s="1"/>
  <c r="E2488" i="7" s="1"/>
  <c r="T448" i="1"/>
  <c r="AF448" i="1" a="1"/>
  <c r="AF448" i="1" s="1"/>
  <c r="E407" i="7" s="1"/>
  <c r="AC448" i="1"/>
  <c r="AC2437" i="1"/>
  <c r="AF2437" i="1" a="1"/>
  <c r="AF2437" i="1" s="1"/>
  <c r="E2396" i="7" s="1"/>
  <c r="T2437" i="1"/>
  <c r="AF2415" i="1" a="1"/>
  <c r="AF2415" i="1" s="1"/>
  <c r="E2374" i="7" s="1"/>
  <c r="AC2415" i="1"/>
  <c r="T2415" i="1"/>
  <c r="AC78" i="1"/>
  <c r="AF78" i="1" a="1"/>
  <c r="AF78" i="1" s="1"/>
  <c r="E37" i="7" s="1"/>
  <c r="T78" i="1"/>
  <c r="AC2263" i="1"/>
  <c r="T2263" i="1"/>
  <c r="AF2263" i="1" a="1"/>
  <c r="AF2263" i="1" s="1"/>
  <c r="E2222" i="7" s="1"/>
  <c r="T1287" i="1"/>
  <c r="AC1287" i="1"/>
  <c r="AF1287" i="1" a="1"/>
  <c r="AF1287" i="1" s="1"/>
  <c r="E1246" i="7" s="1"/>
  <c r="AF2457" i="1" a="1"/>
  <c r="AF2457" i="1" s="1"/>
  <c r="E2416" i="7" s="1"/>
  <c r="AC2457" i="1"/>
  <c r="T2457" i="1"/>
  <c r="AC1403" i="1"/>
  <c r="AF1403" i="1" a="1"/>
  <c r="AF1403" i="1" s="1"/>
  <c r="E1362" i="7" s="1"/>
  <c r="T1403" i="1"/>
  <c r="AC3196" i="1"/>
  <c r="AF3196" i="1" a="1"/>
  <c r="AF3196" i="1" s="1"/>
  <c r="T3196" i="1"/>
  <c r="AF2911" i="1" a="1"/>
  <c r="AF2911" i="1" s="1"/>
  <c r="E2870" i="7" s="1"/>
  <c r="AC2911" i="1"/>
  <c r="T2911" i="1"/>
  <c r="T596" i="1"/>
  <c r="AC596" i="1"/>
  <c r="AF596" i="1" a="1"/>
  <c r="AF596" i="1" s="1"/>
  <c r="E555" i="7" s="1"/>
  <c r="T2208" i="1"/>
  <c r="AC2208" i="1"/>
  <c r="AF2208" i="1" a="1"/>
  <c r="AF2208" i="1" s="1"/>
  <c r="E2167" i="7" s="1"/>
  <c r="AF2396" i="1" a="1"/>
  <c r="AF2396" i="1" s="1"/>
  <c r="E2355" i="7" s="1"/>
  <c r="AC2396" i="1"/>
  <c r="T2396" i="1"/>
  <c r="T3389" i="1"/>
  <c r="AF3389" i="1" a="1"/>
  <c r="AF3389" i="1" s="1"/>
  <c r="AC3389" i="1"/>
  <c r="AF648" i="1" a="1"/>
  <c r="AF648" i="1" s="1"/>
  <c r="E607" i="7" s="1"/>
  <c r="T648" i="1"/>
  <c r="AC648" i="1"/>
  <c r="T2651" i="1"/>
  <c r="AF2651" i="1" a="1"/>
  <c r="AF2651" i="1" s="1"/>
  <c r="E2610" i="7" s="1"/>
  <c r="AC2651" i="1"/>
  <c r="AC1608" i="1"/>
  <c r="AF1608" i="1" a="1"/>
  <c r="AF1608" i="1" s="1"/>
  <c r="E1567" i="7" s="1"/>
  <c r="T1608" i="1"/>
  <c r="T1709" i="1"/>
  <c r="AC1709" i="1"/>
  <c r="AF1709" i="1" a="1"/>
  <c r="AF1709" i="1" s="1"/>
  <c r="E1668" i="7" s="1"/>
  <c r="AF2096" i="1" a="1"/>
  <c r="AF2096" i="1" s="1"/>
  <c r="E2055" i="7" s="1"/>
  <c r="T2096" i="1"/>
  <c r="AC2096" i="1"/>
  <c r="AF2539" i="1" a="1"/>
  <c r="AF2539" i="1" s="1"/>
  <c r="E2498" i="7" s="1"/>
  <c r="AC2539" i="1"/>
  <c r="T2539" i="1"/>
  <c r="AC1122" i="1"/>
  <c r="AF1122" i="1" a="1"/>
  <c r="AF1122" i="1" s="1"/>
  <c r="E1081" i="7" s="1"/>
  <c r="T1122" i="1"/>
  <c r="T1207" i="1"/>
  <c r="AF1207" i="1" a="1"/>
  <c r="AF1207" i="1" s="1"/>
  <c r="E1166" i="7" s="1"/>
  <c r="AC1207" i="1"/>
  <c r="T2036" i="1"/>
  <c r="AF2036" i="1" a="1"/>
  <c r="AF2036" i="1" s="1"/>
  <c r="E1995" i="7" s="1"/>
  <c r="AC2036" i="1"/>
  <c r="AF2997" i="1" a="1"/>
  <c r="AF2997" i="1" s="1"/>
  <c r="E2956" i="7" s="1"/>
  <c r="AC2997" i="1"/>
  <c r="T2997" i="1"/>
  <c r="AC182" i="1"/>
  <c r="AF182" i="1" a="1"/>
  <c r="AF182" i="1" s="1"/>
  <c r="E141" i="7" s="1"/>
  <c r="T182" i="1"/>
  <c r="AC1167" i="1"/>
  <c r="AF1167" i="1" a="1"/>
  <c r="AF1167" i="1" s="1"/>
  <c r="E1126" i="7" s="1"/>
  <c r="T1167" i="1"/>
  <c r="AC2239" i="1"/>
  <c r="AF2239" i="1" a="1"/>
  <c r="AF2239" i="1" s="1"/>
  <c r="E2198" i="7" s="1"/>
  <c r="T2239" i="1"/>
  <c r="AC1059" i="1"/>
  <c r="AF1059" i="1" a="1"/>
  <c r="AF1059" i="1" s="1"/>
  <c r="E1018" i="7" s="1"/>
  <c r="T1059" i="1"/>
  <c r="T1226" i="1"/>
  <c r="AF1226" i="1" a="1"/>
  <c r="AF1226" i="1" s="1"/>
  <c r="E1185" i="7" s="1"/>
  <c r="AC1226" i="1"/>
  <c r="AC1239" i="1"/>
  <c r="AF1239" i="1" a="1"/>
  <c r="AF1239" i="1" s="1"/>
  <c r="E1198" i="7" s="1"/>
  <c r="T1239" i="1"/>
  <c r="AC3191" i="1"/>
  <c r="T3191" i="1"/>
  <c r="AF3191" i="1" a="1"/>
  <c r="AF3191" i="1" s="1"/>
  <c r="AF2411" i="1" a="1"/>
  <c r="AF2411" i="1" s="1"/>
  <c r="E2370" i="7" s="1"/>
  <c r="T2411" i="1"/>
  <c r="AC2411" i="1"/>
  <c r="AC1657" i="1"/>
  <c r="T1657" i="1"/>
  <c r="AF1657" i="1" a="1"/>
  <c r="AF1657" i="1" s="1"/>
  <c r="E1616" i="7" s="1"/>
  <c r="AC2987" i="1"/>
  <c r="AF2987" i="1" a="1"/>
  <c r="AF2987" i="1" s="1"/>
  <c r="E2946" i="7" s="1"/>
  <c r="T2987" i="1"/>
  <c r="AC2429" i="1"/>
  <c r="AF2429" i="1" a="1"/>
  <c r="AF2429" i="1" s="1"/>
  <c r="E2388" i="7" s="1"/>
  <c r="T2429" i="1"/>
  <c r="AF884" i="1" a="1"/>
  <c r="AF884" i="1" s="1"/>
  <c r="E843" i="7" s="1"/>
  <c r="AC884" i="1"/>
  <c r="T884" i="1"/>
  <c r="AF507" i="1" a="1"/>
  <c r="AF507" i="1" s="1"/>
  <c r="E466" i="7" s="1"/>
  <c r="AC507" i="1"/>
  <c r="T507" i="1"/>
  <c r="T2285" i="1"/>
  <c r="AC2285" i="1"/>
  <c r="AF2285" i="1" a="1"/>
  <c r="AF2285" i="1" s="1"/>
  <c r="E2244" i="7" s="1"/>
  <c r="T1666" i="1"/>
  <c r="AF1666" i="1" a="1"/>
  <c r="AF1666" i="1" s="1"/>
  <c r="E1625" i="7" s="1"/>
  <c r="AC1666" i="1"/>
  <c r="AC1098" i="1"/>
  <c r="T1098" i="1"/>
  <c r="AF1098" i="1" a="1"/>
  <c r="AF1098" i="1" s="1"/>
  <c r="E1057" i="7" s="1"/>
  <c r="AF371" i="1" a="1"/>
  <c r="AF371" i="1" s="1"/>
  <c r="E330" i="7" s="1"/>
  <c r="AC371" i="1"/>
  <c r="T371" i="1"/>
  <c r="AC1725" i="1"/>
  <c r="T1725" i="1"/>
  <c r="AF1725" i="1" a="1"/>
  <c r="AF1725" i="1" s="1"/>
  <c r="E1684" i="7" s="1"/>
  <c r="AC569" i="1"/>
  <c r="T569" i="1"/>
  <c r="AF569" i="1" a="1"/>
  <c r="AF569" i="1" s="1"/>
  <c r="E528" i="7" s="1"/>
  <c r="AC224" i="1"/>
  <c r="AF224" i="1" a="1"/>
  <c r="AF224" i="1" s="1"/>
  <c r="E183" i="7" s="1"/>
  <c r="T224" i="1"/>
  <c r="T2909" i="1"/>
  <c r="AF2909" i="1" a="1"/>
  <c r="AF2909" i="1" s="1"/>
  <c r="E2868" i="7" s="1"/>
  <c r="AC2909" i="1"/>
  <c r="AC2143" i="1"/>
  <c r="AF2143" i="1" a="1"/>
  <c r="AF2143" i="1" s="1"/>
  <c r="E2102" i="7" s="1"/>
  <c r="T2143" i="1"/>
  <c r="AC1712" i="1"/>
  <c r="AF1712" i="1" a="1"/>
  <c r="AF1712" i="1" s="1"/>
  <c r="E1671" i="7" s="1"/>
  <c r="T1712" i="1"/>
  <c r="AF745" i="1" a="1"/>
  <c r="AF745" i="1" s="1"/>
  <c r="E704" i="7" s="1"/>
  <c r="T745" i="1"/>
  <c r="AC745" i="1"/>
  <c r="AC3381" i="1"/>
  <c r="T3381" i="1"/>
  <c r="AF3381" i="1" a="1"/>
  <c r="AF3381" i="1" s="1"/>
  <c r="AC2597" i="1"/>
  <c r="T2597" i="1"/>
  <c r="AF2597" i="1" a="1"/>
  <c r="AF2597" i="1" s="1"/>
  <c r="E2556" i="7" s="1"/>
  <c r="AF2113" i="1" a="1"/>
  <c r="AF2113" i="1" s="1"/>
  <c r="E2072" i="7" s="1"/>
  <c r="AC2113" i="1"/>
  <c r="T2113" i="1"/>
  <c r="AC568" i="1"/>
  <c r="AF568" i="1" a="1"/>
  <c r="AF568" i="1" s="1"/>
  <c r="E527" i="7" s="1"/>
  <c r="T568" i="1"/>
  <c r="T1635" i="1"/>
  <c r="AC1635" i="1"/>
  <c r="AF1635" i="1" a="1"/>
  <c r="AF1635" i="1" s="1"/>
  <c r="E1594" i="7" s="1"/>
  <c r="AF107" i="1" a="1"/>
  <c r="AF107" i="1" s="1"/>
  <c r="E66" i="7" s="1"/>
  <c r="AC107" i="1"/>
  <c r="T107" i="1"/>
  <c r="AC1521" i="1"/>
  <c r="T1521" i="1"/>
  <c r="AF1521" i="1" a="1"/>
  <c r="AF1521" i="1" s="1"/>
  <c r="E1480" i="7" s="1"/>
  <c r="T258" i="1"/>
  <c r="AC258" i="1"/>
  <c r="AF258" i="1" a="1"/>
  <c r="AF258" i="1" s="1"/>
  <c r="E217" i="7" s="1"/>
  <c r="T2484" i="1"/>
  <c r="AF2484" i="1" a="1"/>
  <c r="AF2484" i="1" s="1"/>
  <c r="E2443" i="7" s="1"/>
  <c r="AC2484" i="1"/>
  <c r="AC3305" i="1"/>
  <c r="T3305" i="1"/>
  <c r="AF3305" i="1" a="1"/>
  <c r="AF3305" i="1" s="1"/>
  <c r="AF1795" i="1" a="1"/>
  <c r="AF1795" i="1" s="1"/>
  <c r="E1754" i="7" s="1"/>
  <c r="T1795" i="1"/>
  <c r="AC1795" i="1"/>
  <c r="T599" i="1"/>
  <c r="AC599" i="1"/>
  <c r="AF599" i="1" a="1"/>
  <c r="AF599" i="1" s="1"/>
  <c r="E558" i="7" s="1"/>
  <c r="AF1856" i="1" a="1"/>
  <c r="AF1856" i="1" s="1"/>
  <c r="E1815" i="7" s="1"/>
  <c r="AC1856" i="1"/>
  <c r="T1856" i="1"/>
  <c r="AC1726" i="1"/>
  <c r="AF1726" i="1" a="1"/>
  <c r="AF1726" i="1" s="1"/>
  <c r="E1685" i="7" s="1"/>
  <c r="T1726" i="1"/>
  <c r="AF2060" i="1" a="1"/>
  <c r="AF2060" i="1" s="1"/>
  <c r="E2019" i="7" s="1"/>
  <c r="AC2060" i="1"/>
  <c r="T2060" i="1"/>
  <c r="AF2686" i="1" a="1"/>
  <c r="AF2686" i="1" s="1"/>
  <c r="E2645" i="7" s="1"/>
  <c r="AC2686" i="1"/>
  <c r="T2686" i="1"/>
  <c r="AC3344" i="1"/>
  <c r="AF3344" i="1" a="1"/>
  <c r="AF3344" i="1" s="1"/>
  <c r="T3344" i="1"/>
  <c r="AF836" i="1" a="1"/>
  <c r="AF836" i="1" s="1"/>
  <c r="E795" i="7" s="1"/>
  <c r="AC836" i="1"/>
  <c r="T836" i="1"/>
  <c r="AC2181" i="1"/>
  <c r="T2181" i="1"/>
  <c r="AF2181" i="1" a="1"/>
  <c r="AF2181" i="1" s="1"/>
  <c r="E2140" i="7" s="1"/>
  <c r="AC2750" i="1"/>
  <c r="T2750" i="1"/>
  <c r="AF2750" i="1" a="1"/>
  <c r="AF2750" i="1" s="1"/>
  <c r="E2709" i="7" s="1"/>
  <c r="AC1305" i="1"/>
  <c r="T1305" i="1"/>
  <c r="AF1305" i="1" a="1"/>
  <c r="AF1305" i="1" s="1"/>
  <c r="E1264" i="7" s="1"/>
  <c r="AF1790" i="1" a="1"/>
  <c r="AF1790" i="1" s="1"/>
  <c r="E1749" i="7" s="1"/>
  <c r="AC1790" i="1"/>
  <c r="T1790" i="1"/>
  <c r="AF2600" i="1" a="1"/>
  <c r="AF2600" i="1" s="1"/>
  <c r="E2559" i="7" s="1"/>
  <c r="T2600" i="1"/>
  <c r="AC2600" i="1"/>
  <c r="T1386" i="1"/>
  <c r="AF1386" i="1" a="1"/>
  <c r="AF1386" i="1" s="1"/>
  <c r="E1345" i="7" s="1"/>
  <c r="AC1386" i="1"/>
  <c r="AF2723" i="1" a="1"/>
  <c r="AF2723" i="1" s="1"/>
  <c r="E2682" i="7" s="1"/>
  <c r="T2723" i="1"/>
  <c r="AC2723" i="1"/>
  <c r="AC3165" i="1"/>
  <c r="T3165" i="1"/>
  <c r="AF3165" i="1" a="1"/>
  <c r="AF3165" i="1" s="1"/>
  <c r="AC1814" i="1"/>
  <c r="AF1814" i="1" a="1"/>
  <c r="AF1814" i="1" s="1"/>
  <c r="E1773" i="7" s="1"/>
  <c r="T1814" i="1"/>
  <c r="AF2518" i="1" a="1"/>
  <c r="AF2518" i="1" s="1"/>
  <c r="E2477" i="7" s="1"/>
  <c r="T2518" i="1"/>
  <c r="AC2518" i="1"/>
  <c r="AC1086" i="1"/>
  <c r="T1086" i="1"/>
  <c r="AF1086" i="1" a="1"/>
  <c r="AF1086" i="1" s="1"/>
  <c r="E1045" i="7" s="1"/>
  <c r="AC818" i="1"/>
  <c r="AF818" i="1" a="1"/>
  <c r="AF818" i="1" s="1"/>
  <c r="E777" i="7" s="1"/>
  <c r="T818" i="1"/>
  <c r="AC2201" i="1"/>
  <c r="AF2201" i="1" a="1"/>
  <c r="AF2201" i="1" s="1"/>
  <c r="E2160" i="7" s="1"/>
  <c r="T2201" i="1"/>
  <c r="AC2555" i="1"/>
  <c r="AF2555" i="1" a="1"/>
  <c r="AF2555" i="1" s="1"/>
  <c r="E2514" i="7" s="1"/>
  <c r="T2555" i="1"/>
  <c r="AF245" i="1" a="1"/>
  <c r="AF245" i="1" s="1"/>
  <c r="E204" i="7" s="1"/>
  <c r="T245" i="1"/>
  <c r="AC245" i="1"/>
  <c r="AF2702" i="1" a="1"/>
  <c r="AF2702" i="1" s="1"/>
  <c r="E2661" i="7" s="1"/>
  <c r="T2702" i="1"/>
  <c r="AC2702" i="1"/>
  <c r="AC1044" i="1"/>
  <c r="T1044" i="1"/>
  <c r="AF1044" i="1" a="1"/>
  <c r="AF1044" i="1" s="1"/>
  <c r="E1003" i="7" s="1"/>
  <c r="AC2880" i="1"/>
  <c r="AF2880" i="1" a="1"/>
  <c r="AF2880" i="1" s="1"/>
  <c r="E2839" i="7" s="1"/>
  <c r="T2880" i="1"/>
  <c r="T768" i="1"/>
  <c r="AC768" i="1"/>
  <c r="AF768" i="1" a="1"/>
  <c r="AF768" i="1" s="1"/>
  <c r="E727" i="7" s="1"/>
  <c r="AF842" i="1" a="1"/>
  <c r="AF842" i="1" s="1"/>
  <c r="E801" i="7" s="1"/>
  <c r="AC842" i="1"/>
  <c r="T842" i="1"/>
  <c r="AC2974" i="1"/>
  <c r="AF2974" i="1" a="1"/>
  <c r="AF2974" i="1" s="1"/>
  <c r="E2933" i="7" s="1"/>
  <c r="T2974" i="1"/>
  <c r="AF3340" i="1" a="1"/>
  <c r="AF3340" i="1" s="1"/>
  <c r="T3340" i="1"/>
  <c r="AC3340" i="1"/>
  <c r="AF3053" i="1" a="1"/>
  <c r="AF3053" i="1" s="1"/>
  <c r="E3012" i="7" s="1"/>
  <c r="T3053" i="1"/>
  <c r="AC3053" i="1"/>
  <c r="AF2788" i="1" a="1"/>
  <c r="AF2788" i="1" s="1"/>
  <c r="E2747" i="7" s="1"/>
  <c r="AC2788" i="1"/>
  <c r="T2788" i="1"/>
  <c r="T552" i="1"/>
  <c r="AF552" i="1" a="1"/>
  <c r="AF552" i="1" s="1"/>
  <c r="E511" i="7" s="1"/>
  <c r="AC552" i="1"/>
  <c r="AC1115" i="1"/>
  <c r="T1115" i="1"/>
  <c r="AF1115" i="1" a="1"/>
  <c r="AF1115" i="1" s="1"/>
  <c r="E1074" i="7" s="1"/>
  <c r="AF3012" i="1" a="1"/>
  <c r="AF3012" i="1" s="1"/>
  <c r="E2971" i="7" s="1"/>
  <c r="AC3012" i="1"/>
  <c r="T3012" i="1"/>
  <c r="T1541" i="1"/>
  <c r="AF1541" i="1" a="1"/>
  <c r="AF1541" i="1" s="1"/>
  <c r="E1500" i="7" s="1"/>
  <c r="AC1541" i="1"/>
  <c r="T2602" i="1"/>
  <c r="AC2602" i="1"/>
  <c r="AF2602" i="1" a="1"/>
  <c r="AF2602" i="1" s="1"/>
  <c r="E2561" i="7" s="1"/>
  <c r="AF2731" i="1" a="1"/>
  <c r="AF2731" i="1" s="1"/>
  <c r="E2690" i="7" s="1"/>
  <c r="T2731" i="1"/>
  <c r="AC2731" i="1"/>
  <c r="T2524" i="1"/>
  <c r="AC2524" i="1"/>
  <c r="AF2524" i="1" a="1"/>
  <c r="AF2524" i="1" s="1"/>
  <c r="E2483" i="7" s="1"/>
  <c r="AF540" i="1" a="1"/>
  <c r="AF540" i="1" s="1"/>
  <c r="E499" i="7" s="1"/>
  <c r="AC540" i="1"/>
  <c r="T540" i="1"/>
  <c r="T892" i="1"/>
  <c r="AC892" i="1"/>
  <c r="AF892" i="1" a="1"/>
  <c r="AF892" i="1" s="1"/>
  <c r="E851" i="7" s="1"/>
  <c r="T385" i="1"/>
  <c r="AF385" i="1" a="1"/>
  <c r="AF385" i="1" s="1"/>
  <c r="E344" i="7" s="1"/>
  <c r="AC385" i="1"/>
  <c r="AF885" i="1" a="1"/>
  <c r="AF885" i="1" s="1"/>
  <c r="E844" i="7" s="1"/>
  <c r="T885" i="1"/>
  <c r="AC885" i="1"/>
  <c r="T132" i="1"/>
  <c r="AC132" i="1"/>
  <c r="AF132" i="1" a="1"/>
  <c r="AF132" i="1" s="1"/>
  <c r="E91" i="7" s="1"/>
  <c r="T2574" i="1"/>
  <c r="AC2574" i="1"/>
  <c r="AF2574" i="1" a="1"/>
  <c r="AF2574" i="1" s="1"/>
  <c r="E2533" i="7" s="1"/>
  <c r="AF2604" i="1" a="1"/>
  <c r="AF2604" i="1" s="1"/>
  <c r="E2563" i="7" s="1"/>
  <c r="AC2604" i="1"/>
  <c r="T2604" i="1"/>
  <c r="AC2003" i="1"/>
  <c r="AF2003" i="1" a="1"/>
  <c r="AF2003" i="1" s="1"/>
  <c r="E1962" i="7" s="1"/>
  <c r="T2003" i="1"/>
  <c r="T2417" i="1"/>
  <c r="AF2417" i="1" a="1"/>
  <c r="AF2417" i="1" s="1"/>
  <c r="E2376" i="7" s="1"/>
  <c r="AC2417" i="1"/>
  <c r="T909" i="1"/>
  <c r="AC909" i="1"/>
  <c r="AF909" i="1" a="1"/>
  <c r="AF909" i="1" s="1"/>
  <c r="E868" i="7" s="1"/>
  <c r="AF431" i="1" a="1"/>
  <c r="AF431" i="1" s="1"/>
  <c r="E390" i="7" s="1"/>
  <c r="T431" i="1"/>
  <c r="AC431" i="1"/>
  <c r="T560" i="1"/>
  <c r="AF560" i="1" a="1"/>
  <c r="AF560" i="1" s="1"/>
  <c r="E519" i="7" s="1"/>
  <c r="AC560" i="1"/>
  <c r="AF2847" i="1" a="1"/>
  <c r="AF2847" i="1" s="1"/>
  <c r="E2806" i="7" s="1"/>
  <c r="AC2847" i="1"/>
  <c r="T2847" i="1"/>
  <c r="AC831" i="1"/>
  <c r="T831" i="1"/>
  <c r="AF831" i="1" a="1"/>
  <c r="AF831" i="1" s="1"/>
  <c r="E790" i="7" s="1"/>
  <c r="T1318" i="1"/>
  <c r="AC1318" i="1"/>
  <c r="AF1318" i="1" a="1"/>
  <c r="AF1318" i="1" s="1"/>
  <c r="E1277" i="7" s="1"/>
  <c r="AF2903" i="1" a="1"/>
  <c r="AF2903" i="1" s="1"/>
  <c r="E2862" i="7" s="1"/>
  <c r="AC2903" i="1"/>
  <c r="T2903" i="1"/>
  <c r="AC2412" i="1"/>
  <c r="AF2412" i="1" a="1"/>
  <c r="AF2412" i="1" s="1"/>
  <c r="E2371" i="7" s="1"/>
  <c r="T2412" i="1"/>
  <c r="AF860" i="1" a="1"/>
  <c r="AF860" i="1" s="1"/>
  <c r="E819" i="7" s="1"/>
  <c r="AC860" i="1"/>
  <c r="T860" i="1"/>
  <c r="AF1677" i="1" a="1"/>
  <c r="AF1677" i="1" s="1"/>
  <c r="E1636" i="7" s="1"/>
  <c r="T1677" i="1"/>
  <c r="AC1677" i="1"/>
  <c r="AF1516" i="1" a="1"/>
  <c r="AF1516" i="1" s="1"/>
  <c r="E1475" i="7" s="1"/>
  <c r="T1516" i="1"/>
  <c r="AC1516" i="1"/>
  <c r="AF583" i="1" a="1"/>
  <c r="AF583" i="1" s="1"/>
  <c r="E542" i="7" s="1"/>
  <c r="T583" i="1"/>
  <c r="AC583" i="1"/>
  <c r="AF3510" i="1" a="1"/>
  <c r="AF3510" i="1" s="1"/>
  <c r="AC3510" i="1"/>
  <c r="T3510" i="1"/>
  <c r="AF417" i="1" a="1"/>
  <c r="AF417" i="1" s="1"/>
  <c r="E376" i="7" s="1"/>
  <c r="AC417" i="1"/>
  <c r="T417" i="1"/>
  <c r="AF2761" i="1" a="1"/>
  <c r="AF2761" i="1" s="1"/>
  <c r="E2720" i="7" s="1"/>
  <c r="AC2761" i="1"/>
  <c r="T2761" i="1"/>
  <c r="AF1040" i="1" a="1"/>
  <c r="AF1040" i="1" s="1"/>
  <c r="E999" i="7" s="1"/>
  <c r="T1040" i="1"/>
  <c r="AC1040" i="1"/>
  <c r="T2478" i="1"/>
  <c r="AC2478" i="1"/>
  <c r="AF2478" i="1" a="1"/>
  <c r="AF2478" i="1" s="1"/>
  <c r="E2437" i="7" s="1"/>
  <c r="AC1317" i="1"/>
  <c r="AF1317" i="1" a="1"/>
  <c r="AF1317" i="1" s="1"/>
  <c r="E1276" i="7" s="1"/>
  <c r="T1317" i="1"/>
  <c r="T419" i="1"/>
  <c r="AC419" i="1"/>
  <c r="AF419" i="1" a="1"/>
  <c r="AF419" i="1" s="1"/>
  <c r="E378" i="7" s="1"/>
  <c r="T2128" i="1"/>
  <c r="AC2128" i="1"/>
  <c r="AF2128" i="1" a="1"/>
  <c r="AF2128" i="1" s="1"/>
  <c r="E2087" i="7" s="1"/>
  <c r="T1099" i="1"/>
  <c r="AF1099" i="1" a="1"/>
  <c r="AF1099" i="1" s="1"/>
  <c r="E1058" i="7" s="1"/>
  <c r="AC1099" i="1"/>
  <c r="T2928" i="1"/>
  <c r="AC2928" i="1"/>
  <c r="AF2928" i="1" a="1"/>
  <c r="AF2928" i="1" s="1"/>
  <c r="E2887" i="7" s="1"/>
  <c r="AF1964" i="1" a="1"/>
  <c r="AF1964" i="1" s="1"/>
  <c r="E1923" i="7" s="1"/>
  <c r="AC1964" i="1"/>
  <c r="T1964" i="1"/>
  <c r="AC1310" i="1"/>
  <c r="AF1310" i="1" a="1"/>
  <c r="AF1310" i="1" s="1"/>
  <c r="E1269" i="7" s="1"/>
  <c r="T1310" i="1"/>
  <c r="AC2981" i="1"/>
  <c r="T2981" i="1"/>
  <c r="AF2981" i="1" a="1"/>
  <c r="AF2981" i="1" s="1"/>
  <c r="E2940" i="7" s="1"/>
  <c r="T2790" i="1"/>
  <c r="AC2790" i="1"/>
  <c r="AF2790" i="1" a="1"/>
  <c r="AF2790" i="1" s="1"/>
  <c r="E2749" i="7" s="1"/>
  <c r="AC2209" i="1"/>
  <c r="AF2209" i="1" a="1"/>
  <c r="AF2209" i="1" s="1"/>
  <c r="E2168" i="7" s="1"/>
  <c r="T2209" i="1"/>
  <c r="AC799" i="1"/>
  <c r="T799" i="1"/>
  <c r="AF799" i="1" a="1"/>
  <c r="AF799" i="1" s="1"/>
  <c r="E758" i="7" s="1"/>
  <c r="AF1328" i="1" a="1"/>
  <c r="AF1328" i="1" s="1"/>
  <c r="E1287" i="7" s="1"/>
  <c r="AC1328" i="1"/>
  <c r="T1328" i="1"/>
  <c r="T2655" i="1"/>
  <c r="AC2655" i="1"/>
  <c r="AF2655" i="1" a="1"/>
  <c r="AF2655" i="1" s="1"/>
  <c r="E2614" i="7" s="1"/>
  <c r="AF3028" i="1" a="1"/>
  <c r="AF3028" i="1" s="1"/>
  <c r="E2987" i="7" s="1"/>
  <c r="T3028" i="1"/>
  <c r="AC3028" i="1"/>
  <c r="T1144" i="1"/>
  <c r="AF1144" i="1" a="1"/>
  <c r="AF1144" i="1" s="1"/>
  <c r="E1103" i="7" s="1"/>
  <c r="AC1144" i="1"/>
  <c r="T749" i="1"/>
  <c r="AC749" i="1"/>
  <c r="AF749" i="1" a="1"/>
  <c r="AF749" i="1" s="1"/>
  <c r="E708" i="7" s="1"/>
  <c r="AF1049" i="1" a="1"/>
  <c r="AF1049" i="1" s="1"/>
  <c r="E1008" i="7" s="1"/>
  <c r="AC1049" i="1"/>
  <c r="T1049" i="1"/>
  <c r="AC2104" i="1"/>
  <c r="AF2104" i="1" a="1"/>
  <c r="AF2104" i="1" s="1"/>
  <c r="E2063" i="7" s="1"/>
  <c r="T2104" i="1"/>
  <c r="AF116" i="1" a="1"/>
  <c r="AF116" i="1" s="1"/>
  <c r="E75" i="7" s="1"/>
  <c r="T116" i="1"/>
  <c r="AC116" i="1"/>
  <c r="T2314" i="1"/>
  <c r="AC2314" i="1"/>
  <c r="AF2314" i="1" a="1"/>
  <c r="AF2314" i="1" s="1"/>
  <c r="E2273" i="7" s="1"/>
  <c r="AF555" i="1" a="1"/>
  <c r="AF555" i="1" s="1"/>
  <c r="E514" i="7" s="1"/>
  <c r="AC555" i="1"/>
  <c r="T555" i="1"/>
  <c r="AF1774" i="1" a="1"/>
  <c r="AF1774" i="1" s="1"/>
  <c r="E1733" i="7" s="1"/>
  <c r="T1774" i="1"/>
  <c r="AC1774" i="1"/>
  <c r="AC999" i="1"/>
  <c r="AF999" i="1" a="1"/>
  <c r="AF999" i="1" s="1"/>
  <c r="E958" i="7" s="1"/>
  <c r="T999" i="1"/>
  <c r="AC673" i="1"/>
  <c r="AF673" i="1" a="1"/>
  <c r="AF673" i="1" s="1"/>
  <c r="E632" i="7" s="1"/>
  <c r="T673" i="1"/>
  <c r="AF770" i="1" a="1"/>
  <c r="AF770" i="1" s="1"/>
  <c r="E729" i="7" s="1"/>
  <c r="AC770" i="1"/>
  <c r="T770" i="1"/>
  <c r="T1272" i="1"/>
  <c r="AF1272" i="1" a="1"/>
  <c r="AF1272" i="1" s="1"/>
  <c r="E1231" i="7" s="1"/>
  <c r="AC1272" i="1"/>
  <c r="T2614" i="1"/>
  <c r="AC2614" i="1"/>
  <c r="AF2614" i="1" a="1"/>
  <c r="AF2614" i="1" s="1"/>
  <c r="E2573" i="7" s="1"/>
  <c r="T3318" i="1"/>
  <c r="AF3318" i="1" a="1"/>
  <c r="AF3318" i="1" s="1"/>
  <c r="AC3318" i="1"/>
  <c r="AF2861" i="1" a="1"/>
  <c r="AF2861" i="1" s="1"/>
  <c r="E2820" i="7" s="1"/>
  <c r="AC2861" i="1"/>
  <c r="T2861" i="1"/>
  <c r="AC3084" i="1"/>
  <c r="T3084" i="1"/>
  <c r="AF3084" i="1" a="1"/>
  <c r="AF3084" i="1" s="1"/>
  <c r="AC987" i="1"/>
  <c r="AF987" i="1" a="1"/>
  <c r="AF987" i="1" s="1"/>
  <c r="E946" i="7" s="1"/>
  <c r="T987" i="1"/>
  <c r="AF1265" i="1" a="1"/>
  <c r="AF1265" i="1" s="1"/>
  <c r="E1224" i="7" s="1"/>
  <c r="T1265" i="1"/>
  <c r="AC1265" i="1"/>
  <c r="T1701" i="1"/>
  <c r="AF1701" i="1" a="1"/>
  <c r="AF1701" i="1" s="1"/>
  <c r="E1660" i="7" s="1"/>
  <c r="AC1701" i="1"/>
  <c r="AC3496" i="1"/>
  <c r="T3496" i="1"/>
  <c r="AF3496" i="1" a="1"/>
  <c r="AF3496" i="1" s="1"/>
  <c r="AF376" i="1" a="1"/>
  <c r="AF376" i="1" s="1"/>
  <c r="E335" i="7" s="1"/>
  <c r="AC376" i="1"/>
  <c r="T376" i="1"/>
  <c r="AF2720" i="1" a="1"/>
  <c r="AF2720" i="1" s="1"/>
  <c r="E2679" i="7" s="1"/>
  <c r="T2720" i="1"/>
  <c r="AC2720" i="1"/>
  <c r="AC708" i="1"/>
  <c r="T708" i="1"/>
  <c r="AF708" i="1" a="1"/>
  <c r="AF708" i="1" s="1"/>
  <c r="E667" i="7" s="1"/>
  <c r="T1891" i="1"/>
  <c r="AF1891" i="1" a="1"/>
  <c r="AF1891" i="1" s="1"/>
  <c r="E1850" i="7" s="1"/>
  <c r="AC1891" i="1"/>
  <c r="T2070" i="1"/>
  <c r="AC2070" i="1"/>
  <c r="AF2070" i="1" a="1"/>
  <c r="AF2070" i="1" s="1"/>
  <c r="E2029" i="7" s="1"/>
  <c r="T1874" i="1"/>
  <c r="AC1874" i="1"/>
  <c r="AF1874" i="1" a="1"/>
  <c r="AF1874" i="1" s="1"/>
  <c r="E1833" i="7" s="1"/>
  <c r="AC3201" i="1"/>
  <c r="T3201" i="1"/>
  <c r="AF3201" i="1" a="1"/>
  <c r="AF3201" i="1" s="1"/>
  <c r="AF2706" i="1" a="1"/>
  <c r="AF2706" i="1" s="1"/>
  <c r="E2665" i="7" s="1"/>
  <c r="AC2706" i="1"/>
  <c r="T2706" i="1"/>
  <c r="T1412" i="1"/>
  <c r="AC1412" i="1"/>
  <c r="AF1412" i="1" a="1"/>
  <c r="AF1412" i="1" s="1"/>
  <c r="E1371" i="7" s="1"/>
  <c r="AF1833" i="1" a="1"/>
  <c r="AF1833" i="1" s="1"/>
  <c r="E1792" i="7" s="1"/>
  <c r="AC1833" i="1"/>
  <c r="T1833" i="1"/>
  <c r="AF2609" i="1" a="1"/>
  <c r="AF2609" i="1" s="1"/>
  <c r="E2568" i="7" s="1"/>
  <c r="T2609" i="1"/>
  <c r="AC2609" i="1"/>
  <c r="AF3442" i="1" a="1"/>
  <c r="AF3442" i="1" s="1"/>
  <c r="AC3442" i="1"/>
  <c r="T3442" i="1"/>
  <c r="AF3277" i="1" a="1"/>
  <c r="AF3277" i="1" s="1"/>
  <c r="T3277" i="1"/>
  <c r="AC3277" i="1"/>
  <c r="AF121" i="1" a="1"/>
  <c r="AF121" i="1" s="1"/>
  <c r="E80" i="7" s="1"/>
  <c r="T121" i="1"/>
  <c r="AC121" i="1"/>
  <c r="AC1733" i="1"/>
  <c r="AF1733" i="1" a="1"/>
  <c r="AF1733" i="1" s="1"/>
  <c r="E1692" i="7" s="1"/>
  <c r="T1733" i="1"/>
  <c r="AC3403" i="1"/>
  <c r="T3403" i="1"/>
  <c r="AF3403" i="1" a="1"/>
  <c r="AF3403" i="1" s="1"/>
  <c r="AC320" i="1"/>
  <c r="T320" i="1"/>
  <c r="AF320" i="1" a="1"/>
  <c r="AF320" i="1" s="1"/>
  <c r="E279" i="7" s="1"/>
  <c r="T1763" i="1"/>
  <c r="AF1763" i="1" a="1"/>
  <c r="AF1763" i="1" s="1"/>
  <c r="E1722" i="7" s="1"/>
  <c r="AC1763" i="1"/>
  <c r="T475" i="1"/>
  <c r="AF475" i="1" a="1"/>
  <c r="AF475" i="1" s="1"/>
  <c r="E434" i="7" s="1"/>
  <c r="AC475" i="1"/>
  <c r="AC1295" i="1"/>
  <c r="T1295" i="1"/>
  <c r="AF1295" i="1" a="1"/>
  <c r="AF1295" i="1" s="1"/>
  <c r="E1254" i="7" s="1"/>
  <c r="T584" i="1"/>
  <c r="AC584" i="1"/>
  <c r="AF584" i="1" a="1"/>
  <c r="AF584" i="1" s="1"/>
  <c r="E543" i="7" s="1"/>
  <c r="AC3395" i="1"/>
  <c r="AF3395" i="1" a="1"/>
  <c r="AF3395" i="1" s="1"/>
  <c r="T3395" i="1"/>
  <c r="T1283" i="1"/>
  <c r="AC1283" i="1"/>
  <c r="AF1283" i="1" a="1"/>
  <c r="AF1283" i="1" s="1"/>
  <c r="E1242" i="7" s="1"/>
  <c r="AF2358" i="1" a="1"/>
  <c r="AF2358" i="1" s="1"/>
  <c r="E2317" i="7" s="1"/>
  <c r="T2358" i="1"/>
  <c r="AC2358" i="1"/>
  <c r="AC2565" i="1"/>
  <c r="T2565" i="1"/>
  <c r="AF2565" i="1" a="1"/>
  <c r="AF2565" i="1" s="1"/>
  <c r="E2524" i="7" s="1"/>
  <c r="AC1853" i="1"/>
  <c r="T1853" i="1"/>
  <c r="AF1853" i="1" a="1"/>
  <c r="AF1853" i="1" s="1"/>
  <c r="E1812" i="7" s="1"/>
  <c r="AF2373" i="1" a="1"/>
  <c r="AF2373" i="1" s="1"/>
  <c r="E2332" i="7" s="1"/>
  <c r="T2373" i="1"/>
  <c r="AC2373" i="1"/>
  <c r="AF1602" i="1" a="1"/>
  <c r="AF1602" i="1" s="1"/>
  <c r="E1561" i="7" s="1"/>
  <c r="AC1602" i="1"/>
  <c r="T1602" i="1"/>
  <c r="AF3285" i="1" a="1"/>
  <c r="AF3285" i="1" s="1"/>
  <c r="AC3285" i="1"/>
  <c r="T3285" i="1"/>
  <c r="AC1829" i="1"/>
  <c r="AF1829" i="1" a="1"/>
  <c r="AF1829" i="1" s="1"/>
  <c r="E1788" i="7" s="1"/>
  <c r="T1829" i="1"/>
  <c r="AC956" i="1"/>
  <c r="AF956" i="1" a="1"/>
  <c r="AF956" i="1" s="1"/>
  <c r="E915" i="7" s="1"/>
  <c r="T956" i="1"/>
  <c r="AC1366" i="1"/>
  <c r="AF1366" i="1" a="1"/>
  <c r="AF1366" i="1" s="1"/>
  <c r="E1325" i="7" s="1"/>
  <c r="T1366" i="1"/>
  <c r="AC2481" i="1"/>
  <c r="T2481" i="1"/>
  <c r="AF2481" i="1" a="1"/>
  <c r="AF2481" i="1" s="1"/>
  <c r="E2440" i="7" s="1"/>
  <c r="T3420" i="1"/>
  <c r="AF3420" i="1" a="1"/>
  <c r="AF3420" i="1" s="1"/>
  <c r="AC3420" i="1"/>
  <c r="T1288" i="1"/>
  <c r="AF1288" i="1" a="1"/>
  <c r="AF1288" i="1" s="1"/>
  <c r="E1247" i="7" s="1"/>
  <c r="AC1288" i="1"/>
  <c r="AC95" i="1"/>
  <c r="T95" i="1"/>
  <c r="AF95" i="1" a="1"/>
  <c r="AF95" i="1" s="1"/>
  <c r="E54" i="7" s="1"/>
  <c r="AC3461" i="1"/>
  <c r="AF3461" i="1" a="1"/>
  <c r="AF3461" i="1" s="1"/>
  <c r="T3461" i="1"/>
  <c r="AF2715" i="1" a="1"/>
  <c r="AF2715" i="1" s="1"/>
  <c r="E2674" i="7" s="1"/>
  <c r="AC2715" i="1"/>
  <c r="T2715" i="1"/>
  <c r="T1639" i="1"/>
  <c r="AF1639" i="1" a="1"/>
  <c r="AF1639" i="1" s="1"/>
  <c r="E1598" i="7" s="1"/>
  <c r="AC1639" i="1"/>
  <c r="AF2935" i="1" a="1"/>
  <c r="AF2935" i="1" s="1"/>
  <c r="E2894" i="7" s="1"/>
  <c r="AC2935" i="1"/>
  <c r="T2935" i="1"/>
  <c r="AF1669" i="1" a="1"/>
  <c r="AF1669" i="1" s="1"/>
  <c r="E1628" i="7" s="1"/>
  <c r="AC1669" i="1"/>
  <c r="T1669" i="1"/>
  <c r="T775" i="1"/>
  <c r="AC775" i="1"/>
  <c r="AF775" i="1" a="1"/>
  <c r="AF775" i="1" s="1"/>
  <c r="E734" i="7" s="1"/>
  <c r="T2379" i="1"/>
  <c r="AC2379" i="1"/>
  <c r="AF2379" i="1" a="1"/>
  <c r="AF2379" i="1" s="1"/>
  <c r="E2338" i="7" s="1"/>
  <c r="T2650" i="1"/>
  <c r="AC2650" i="1"/>
  <c r="AF2650" i="1" a="1"/>
  <c r="AF2650" i="1" s="1"/>
  <c r="E2609" i="7" s="1"/>
  <c r="AC2977" i="1"/>
  <c r="AF2977" i="1" a="1"/>
  <c r="AF2977" i="1" s="1"/>
  <c r="E2936" i="7" s="1"/>
  <c r="T2977" i="1"/>
  <c r="T3356" i="1"/>
  <c r="AF3356" i="1" a="1"/>
  <c r="AF3356" i="1" s="1"/>
  <c r="AC3356" i="1"/>
  <c r="T2919" i="1"/>
  <c r="AF2919" i="1" a="1"/>
  <c r="AF2919" i="1" s="1"/>
  <c r="E2878" i="7" s="1"/>
  <c r="AC2919" i="1"/>
  <c r="AC1542" i="1"/>
  <c r="T1542" i="1"/>
  <c r="AF1542" i="1" a="1"/>
  <c r="AF1542" i="1" s="1"/>
  <c r="E1501" i="7" s="1"/>
  <c r="T2406" i="1"/>
  <c r="AC2406" i="1"/>
  <c r="AF2406" i="1" a="1"/>
  <c r="AF2406" i="1" s="1"/>
  <c r="E2365" i="7" s="1"/>
  <c r="AC262" i="1"/>
  <c r="T262" i="1"/>
  <c r="AF262" i="1" a="1"/>
  <c r="AF262" i="1" s="1"/>
  <c r="E221" i="7" s="1"/>
  <c r="AC561" i="1"/>
  <c r="AF561" i="1" a="1"/>
  <c r="AF561" i="1" s="1"/>
  <c r="E520" i="7" s="1"/>
  <c r="T561" i="1"/>
  <c r="T1082" i="1"/>
  <c r="AC1082" i="1"/>
  <c r="AF1082" i="1" a="1"/>
  <c r="AF1082" i="1" s="1"/>
  <c r="E1041" i="7" s="1"/>
  <c r="AF1751" i="1" a="1"/>
  <c r="AF1751" i="1" s="1"/>
  <c r="E1710" i="7" s="1"/>
  <c r="AC1751" i="1"/>
  <c r="T1751" i="1"/>
  <c r="AC363" i="1"/>
  <c r="T363" i="1"/>
  <c r="AF363" i="1" a="1"/>
  <c r="AF363" i="1" s="1"/>
  <c r="E322" i="7" s="1"/>
  <c r="AF1018" i="1" a="1"/>
  <c r="AF1018" i="1" s="1"/>
  <c r="E977" i="7" s="1"/>
  <c r="T1018" i="1"/>
  <c r="AC1018" i="1"/>
  <c r="AC1839" i="1"/>
  <c r="AF1839" i="1" a="1"/>
  <c r="AF1839" i="1" s="1"/>
  <c r="E1798" i="7" s="1"/>
  <c r="T1839" i="1"/>
  <c r="AF2556" i="1" a="1"/>
  <c r="AF2556" i="1" s="1"/>
  <c r="E2515" i="7" s="1"/>
  <c r="AC2556" i="1"/>
  <c r="T2556" i="1"/>
  <c r="T463" i="1"/>
  <c r="AC463" i="1"/>
  <c r="AF463" i="1" a="1"/>
  <c r="AF463" i="1" s="1"/>
  <c r="E422" i="7" s="1"/>
  <c r="T1760" i="1"/>
  <c r="AF1760" i="1" a="1"/>
  <c r="AF1760" i="1" s="1"/>
  <c r="E1719" i="7" s="1"/>
  <c r="AC1760" i="1"/>
  <c r="AF636" i="1" a="1"/>
  <c r="AF636" i="1" s="1"/>
  <c r="E595" i="7" s="1"/>
  <c r="T636" i="1"/>
  <c r="AC636" i="1"/>
  <c r="AC3513" i="1"/>
  <c r="T3513" i="1"/>
  <c r="AF3513" i="1" a="1"/>
  <c r="AF3513" i="1" s="1"/>
  <c r="AF1320" i="1" a="1"/>
  <c r="AF1320" i="1" s="1"/>
  <c r="E1279" i="7" s="1"/>
  <c r="AC1320" i="1"/>
  <c r="T1320" i="1"/>
  <c r="T2835" i="1"/>
  <c r="AC2835" i="1"/>
  <c r="AF2835" i="1" a="1"/>
  <c r="AF2835" i="1" s="1"/>
  <c r="E2794" i="7" s="1"/>
  <c r="AF160" i="1" a="1"/>
  <c r="AF160" i="1" s="1"/>
  <c r="E119" i="7" s="1"/>
  <c r="AC160" i="1"/>
  <c r="T160" i="1"/>
  <c r="AC3005" i="1"/>
  <c r="T3005" i="1"/>
  <c r="AF3005" i="1" a="1"/>
  <c r="AF3005" i="1" s="1"/>
  <c r="E2964" i="7" s="1"/>
  <c r="AF2917" i="1" a="1"/>
  <c r="AF2917" i="1" s="1"/>
  <c r="E2876" i="7" s="1"/>
  <c r="T2917" i="1"/>
  <c r="AC2917" i="1"/>
  <c r="T2771" i="1"/>
  <c r="AF2771" i="1" a="1"/>
  <c r="AF2771" i="1" s="1"/>
  <c r="E2730" i="7" s="1"/>
  <c r="AC2771" i="1"/>
  <c r="T2951" i="1"/>
  <c r="AF2951" i="1" a="1"/>
  <c r="AF2951" i="1" s="1"/>
  <c r="E2910" i="7" s="1"/>
  <c r="AC2951" i="1"/>
  <c r="AC2528" i="1"/>
  <c r="T2528" i="1"/>
  <c r="AF2528" i="1" a="1"/>
  <c r="AF2528" i="1" s="1"/>
  <c r="E2487" i="7" s="1"/>
  <c r="AF339" i="1" a="1"/>
  <c r="AF339" i="1" s="1"/>
  <c r="E298" i="7" s="1"/>
  <c r="T339" i="1"/>
  <c r="AC339" i="1"/>
  <c r="T2260" i="1"/>
  <c r="AC2260" i="1"/>
  <c r="AF2260" i="1" a="1"/>
  <c r="AF2260" i="1" s="1"/>
  <c r="E2219" i="7" s="1"/>
  <c r="AC468" i="1"/>
  <c r="AF468" i="1" a="1"/>
  <c r="AF468" i="1" s="1"/>
  <c r="E427" i="7" s="1"/>
  <c r="T468" i="1"/>
  <c r="AC2192" i="1"/>
  <c r="T2192" i="1"/>
  <c r="AF2192" i="1" a="1"/>
  <c r="AF2192" i="1" s="1"/>
  <c r="E2151" i="7" s="1"/>
  <c r="T1691" i="1"/>
  <c r="AC1691" i="1"/>
  <c r="AF1691" i="1" a="1"/>
  <c r="AF1691" i="1" s="1"/>
  <c r="E1650" i="7" s="1"/>
  <c r="AF2512" i="1" a="1"/>
  <c r="AF2512" i="1" s="1"/>
  <c r="E2471" i="7" s="1"/>
  <c r="T2512" i="1"/>
  <c r="AC2512" i="1"/>
  <c r="T2558" i="1"/>
  <c r="AF2558" i="1" a="1"/>
  <c r="AF2558" i="1" s="1"/>
  <c r="E2517" i="7" s="1"/>
  <c r="AC2558" i="1"/>
  <c r="T2506" i="1"/>
  <c r="AF2506" i="1" a="1"/>
  <c r="AF2506" i="1" s="1"/>
  <c r="E2465" i="7" s="1"/>
  <c r="AC2506" i="1"/>
  <c r="T131" i="1"/>
  <c r="AC131" i="1"/>
  <c r="AF131" i="1" a="1"/>
  <c r="AF131" i="1" s="1"/>
  <c r="E90" i="7" s="1"/>
  <c r="T1054" i="1"/>
  <c r="AF1054" i="1" a="1"/>
  <c r="AF1054" i="1" s="1"/>
  <c r="E1013" i="7" s="1"/>
  <c r="AC1054" i="1"/>
  <c r="T496" i="1"/>
  <c r="AC496" i="1"/>
  <c r="AF496" i="1" a="1"/>
  <c r="AF496" i="1" s="1"/>
  <c r="E455" i="7" s="1"/>
  <c r="AF296" i="1" a="1"/>
  <c r="AF296" i="1" s="1"/>
  <c r="E255" i="7" s="1"/>
  <c r="AC296" i="1"/>
  <c r="T296" i="1"/>
  <c r="T501" i="1"/>
  <c r="AC501" i="1"/>
  <c r="AF501" i="1" a="1"/>
  <c r="AF501" i="1" s="1"/>
  <c r="E460" i="7" s="1"/>
  <c r="T230" i="1"/>
  <c r="AF230" i="1" a="1"/>
  <c r="AF230" i="1" s="1"/>
  <c r="E189" i="7" s="1"/>
  <c r="AC230" i="1"/>
  <c r="T1597" i="1"/>
  <c r="AC1597" i="1"/>
  <c r="AF1597" i="1" a="1"/>
  <c r="AF1597" i="1" s="1"/>
  <c r="E1556" i="7" s="1"/>
  <c r="AC1134" i="1"/>
  <c r="T1134" i="1"/>
  <c r="AF1134" i="1" a="1"/>
  <c r="AF1134" i="1" s="1"/>
  <c r="E1093" i="7" s="1"/>
  <c r="AC757" i="1"/>
  <c r="T757" i="1"/>
  <c r="AF757" i="1" a="1"/>
  <c r="AF757" i="1" s="1"/>
  <c r="E716" i="7" s="1"/>
  <c r="AF1441" i="1" a="1"/>
  <c r="AF1441" i="1" s="1"/>
  <c r="E1400" i="7" s="1"/>
  <c r="AC1441" i="1"/>
  <c r="T1441" i="1"/>
  <c r="AF1857" i="1" a="1"/>
  <c r="AF1857" i="1" s="1"/>
  <c r="E1816" i="7" s="1"/>
  <c r="T1857" i="1"/>
  <c r="AC1857" i="1"/>
  <c r="AF2390" i="1" a="1"/>
  <c r="AF2390" i="1" s="1"/>
  <c r="E2349" i="7" s="1"/>
  <c r="AC2390" i="1"/>
  <c r="T2390" i="1"/>
  <c r="AF3233" i="1" a="1"/>
  <c r="AF3233" i="1" s="1"/>
  <c r="AC3233" i="1"/>
  <c r="T3233" i="1"/>
  <c r="AF1339" i="1" a="1"/>
  <c r="AF1339" i="1" s="1"/>
  <c r="E1298" i="7" s="1"/>
  <c r="T1339" i="1"/>
  <c r="AC1339" i="1"/>
  <c r="AC3169" i="1"/>
  <c r="T3169" i="1"/>
  <c r="AF3169" i="1" a="1"/>
  <c r="AF3169" i="1" s="1"/>
  <c r="T1235" i="1"/>
  <c r="AC1235" i="1"/>
  <c r="AF1235" i="1" a="1"/>
  <c r="AF1235" i="1" s="1"/>
  <c r="E1194" i="7" s="1"/>
  <c r="T1319" i="1"/>
  <c r="AF1319" i="1" a="1"/>
  <c r="AF1319" i="1" s="1"/>
  <c r="E1278" i="7" s="1"/>
  <c r="AC1319" i="1"/>
  <c r="AF2853" i="1" a="1"/>
  <c r="AF2853" i="1" s="1"/>
  <c r="E2812" i="7" s="1"/>
  <c r="T2853" i="1"/>
  <c r="AC2853" i="1"/>
  <c r="AF1935" i="1" a="1"/>
  <c r="AF1935" i="1" s="1"/>
  <c r="E1894" i="7" s="1"/>
  <c r="T1935" i="1"/>
  <c r="AC1935" i="1"/>
  <c r="AF1843" i="1" a="1"/>
  <c r="AF1843" i="1" s="1"/>
  <c r="E1802" i="7" s="1"/>
  <c r="T1843" i="1"/>
  <c r="AC1843" i="1"/>
  <c r="AC1153" i="1"/>
  <c r="AF1153" i="1" a="1"/>
  <c r="AF1153" i="1" s="1"/>
  <c r="E1112" i="7" s="1"/>
  <c r="T1153" i="1"/>
  <c r="T1250" i="1"/>
  <c r="AF1250" i="1" a="1"/>
  <c r="AF1250" i="1" s="1"/>
  <c r="E1209" i="7" s="1"/>
  <c r="AC1250" i="1"/>
  <c r="AF1065" i="1" a="1"/>
  <c r="AF1065" i="1" s="1"/>
  <c r="E1024" i="7" s="1"/>
  <c r="AC1065" i="1"/>
  <c r="T1065" i="1"/>
  <c r="AF3400" i="1" a="1"/>
  <c r="AF3400" i="1" s="1"/>
  <c r="T3400" i="1"/>
  <c r="AC3400" i="1"/>
  <c r="AF2608" i="1" a="1"/>
  <c r="AF2608" i="1" s="1"/>
  <c r="E2567" i="7" s="1"/>
  <c r="T2608" i="1"/>
  <c r="AC2608" i="1"/>
  <c r="AC3443" i="1"/>
  <c r="T3443" i="1"/>
  <c r="AF3443" i="1" a="1"/>
  <c r="AF3443" i="1" s="1"/>
  <c r="T703" i="1"/>
  <c r="AC703" i="1"/>
  <c r="AF703" i="1" a="1"/>
  <c r="AF703" i="1" s="1"/>
  <c r="E662" i="7" s="1"/>
  <c r="T3337" i="1"/>
  <c r="AC3337" i="1"/>
  <c r="AF3337" i="1" a="1"/>
  <c r="AF3337" i="1" s="1"/>
  <c r="AF1879" i="1" a="1"/>
  <c r="AF1879" i="1" s="1"/>
  <c r="E1838" i="7" s="1"/>
  <c r="AC1879" i="1"/>
  <c r="T1879" i="1"/>
  <c r="T1015" i="1"/>
  <c r="AF1015" i="1" a="1"/>
  <c r="AF1015" i="1" s="1"/>
  <c r="E974" i="7" s="1"/>
  <c r="AC1015" i="1"/>
  <c r="T2772" i="1"/>
  <c r="AC2772" i="1"/>
  <c r="AF2772" i="1" a="1"/>
  <c r="AF2772" i="1" s="1"/>
  <c r="E2731" i="7" s="1"/>
  <c r="AC2778" i="1"/>
  <c r="AF2778" i="1" a="1"/>
  <c r="AF2778" i="1" s="1"/>
  <c r="E2737" i="7" s="1"/>
  <c r="T2778" i="1"/>
  <c r="T845" i="1"/>
  <c r="AC845" i="1"/>
  <c r="AF845" i="1" a="1"/>
  <c r="AF845" i="1" s="1"/>
  <c r="E804" i="7" s="1"/>
  <c r="T2223" i="1"/>
  <c r="AF2223" i="1" a="1"/>
  <c r="AF2223" i="1" s="1"/>
  <c r="E2182" i="7" s="1"/>
  <c r="AC2223" i="1"/>
  <c r="T1395" i="1"/>
  <c r="AF1395" i="1" a="1"/>
  <c r="AF1395" i="1" s="1"/>
  <c r="E1354" i="7" s="1"/>
  <c r="AC1395" i="1"/>
  <c r="AF1026" i="1" a="1"/>
  <c r="AF1026" i="1" s="1"/>
  <c r="E985" i="7" s="1"/>
  <c r="T1026" i="1"/>
  <c r="AC1026" i="1"/>
  <c r="T2491" i="1"/>
  <c r="AC2491" i="1"/>
  <c r="AF2491" i="1" a="1"/>
  <c r="AF2491" i="1" s="1"/>
  <c r="E2450" i="7" s="1"/>
  <c r="AC495" i="1"/>
  <c r="AF495" i="1" a="1"/>
  <c r="AF495" i="1" s="1"/>
  <c r="E454" i="7" s="1"/>
  <c r="T495" i="1"/>
  <c r="AF2975" i="1" a="1"/>
  <c r="AF2975" i="1" s="1"/>
  <c r="E2934" i="7" s="1"/>
  <c r="T2975" i="1"/>
  <c r="AC2975" i="1"/>
  <c r="AF2692" i="1" a="1"/>
  <c r="AF2692" i="1" s="1"/>
  <c r="E2651" i="7" s="1"/>
  <c r="T2692" i="1"/>
  <c r="AC2692" i="1"/>
  <c r="T3068" i="1"/>
  <c r="AF3068" i="1" a="1"/>
  <c r="AF3068" i="1" s="1"/>
  <c r="AC3068" i="1"/>
  <c r="T1139" i="1"/>
  <c r="AC1139" i="1"/>
  <c r="AF1139" i="1" a="1"/>
  <c r="AF1139" i="1" s="1"/>
  <c r="E1098" i="7" s="1"/>
  <c r="T102" i="1"/>
  <c r="AF102" i="1" a="1"/>
  <c r="AF102" i="1" s="1"/>
  <c r="E61" i="7" s="1"/>
  <c r="AC102" i="1"/>
  <c r="AC1303" i="1"/>
  <c r="T1303" i="1"/>
  <c r="AF1303" i="1" a="1"/>
  <c r="AF1303" i="1" s="1"/>
  <c r="E1262" i="7" s="1"/>
  <c r="T2727" i="1"/>
  <c r="AC2727" i="1"/>
  <c r="AF2727" i="1" a="1"/>
  <c r="AF2727" i="1" s="1"/>
  <c r="E2686" i="7" s="1"/>
  <c r="AF3265" i="1" a="1"/>
  <c r="AF3265" i="1" s="1"/>
  <c r="T3265" i="1"/>
  <c r="AC3265" i="1"/>
  <c r="AC1162" i="1"/>
  <c r="T1162" i="1"/>
  <c r="AF1162" i="1" a="1"/>
  <c r="AF1162" i="1" s="1"/>
  <c r="E1121" i="7" s="1"/>
  <c r="T1447" i="1"/>
  <c r="AC1447" i="1"/>
  <c r="AF1447" i="1" a="1"/>
  <c r="AF1447" i="1" s="1"/>
  <c r="E1406" i="7" s="1"/>
  <c r="T3512" i="1"/>
  <c r="AF3512" i="1" a="1"/>
  <c r="AF3512" i="1" s="1"/>
  <c r="AC3512" i="1"/>
  <c r="T1477" i="1"/>
  <c r="AC1477" i="1"/>
  <c r="AF1477" i="1" a="1"/>
  <c r="AF1477" i="1" s="1"/>
  <c r="E1436" i="7" s="1"/>
  <c r="AF3423" i="1" a="1"/>
  <c r="AF3423" i="1" s="1"/>
  <c r="T3423" i="1"/>
  <c r="AC3423" i="1"/>
  <c r="AC286" i="1"/>
  <c r="AF286" i="1" a="1"/>
  <c r="AF286" i="1" s="1"/>
  <c r="E245" i="7" s="1"/>
  <c r="T286" i="1"/>
  <c r="AC367" i="1"/>
  <c r="AF367" i="1" a="1"/>
  <c r="AF367" i="1" s="1"/>
  <c r="E326" i="7" s="1"/>
  <c r="T367" i="1"/>
  <c r="AC1388" i="1"/>
  <c r="T1388" i="1"/>
  <c r="AF1388" i="1" a="1"/>
  <c r="AF1388" i="1" s="1"/>
  <c r="E1347" i="7" s="1"/>
  <c r="AF2157" i="1" a="1"/>
  <c r="AF2157" i="1" s="1"/>
  <c r="E2116" i="7" s="1"/>
  <c r="T2157" i="1"/>
  <c r="AC2157" i="1"/>
  <c r="AF243" i="1" a="1"/>
  <c r="AF243" i="1" s="1"/>
  <c r="E202" i="7" s="1"/>
  <c r="AC243" i="1"/>
  <c r="T243" i="1"/>
  <c r="T624" i="1"/>
  <c r="AF624" i="1" a="1"/>
  <c r="AF624" i="1" s="1"/>
  <c r="E583" i="7" s="1"/>
  <c r="AC624" i="1"/>
  <c r="T1737" i="1"/>
  <c r="AC1737" i="1"/>
  <c r="AF1737" i="1" a="1"/>
  <c r="AF1737" i="1" s="1"/>
  <c r="E1696" i="7" s="1"/>
  <c r="AC2018" i="1"/>
  <c r="T2018" i="1"/>
  <c r="AF2018" i="1" a="1"/>
  <c r="AF2018" i="1" s="1"/>
  <c r="E1977" i="7" s="1"/>
  <c r="AF1820" i="1" a="1"/>
  <c r="AF1820" i="1" s="1"/>
  <c r="E1779" i="7" s="1"/>
  <c r="AC1820" i="1"/>
  <c r="T1820" i="1"/>
  <c r="AC366" i="1"/>
  <c r="AF366" i="1" a="1"/>
  <c r="AF366" i="1" s="1"/>
  <c r="E325" i="7" s="1"/>
  <c r="T366" i="1"/>
  <c r="AC2855" i="1"/>
  <c r="T2855" i="1"/>
  <c r="AF2855" i="1" a="1"/>
  <c r="AF2855" i="1" s="1"/>
  <c r="E2814" i="7" s="1"/>
  <c r="AF2191" i="1" a="1"/>
  <c r="AF2191" i="1" s="1"/>
  <c r="E2150" i="7" s="1"/>
  <c r="AC2191" i="1"/>
  <c r="T2191" i="1"/>
  <c r="T3130" i="1"/>
  <c r="AC3130" i="1"/>
  <c r="AF3130" i="1" a="1"/>
  <c r="AF3130" i="1" s="1"/>
  <c r="AC1290" i="1"/>
  <c r="T1290" i="1"/>
  <c r="AF1290" i="1" a="1"/>
  <c r="AF1290" i="1" s="1"/>
  <c r="E1249" i="7" s="1"/>
  <c r="AC112" i="1"/>
  <c r="T112" i="1"/>
  <c r="AF112" i="1" a="1"/>
  <c r="AF112" i="1" s="1"/>
  <c r="E71" i="7" s="1"/>
  <c r="AF3158" i="1" a="1"/>
  <c r="AF3158" i="1" s="1"/>
  <c r="AC3158" i="1"/>
  <c r="T3158" i="1"/>
  <c r="AC1551" i="1"/>
  <c r="T1551" i="1"/>
  <c r="AF1551" i="1" a="1"/>
  <c r="AF1551" i="1" s="1"/>
  <c r="E1510" i="7" s="1"/>
  <c r="AF2065" i="1" a="1"/>
  <c r="AF2065" i="1" s="1"/>
  <c r="E2024" i="7" s="1"/>
  <c r="AC2065" i="1"/>
  <c r="T2065" i="1"/>
  <c r="T2955" i="1"/>
  <c r="AF2955" i="1" a="1"/>
  <c r="AF2955" i="1" s="1"/>
  <c r="E2914" i="7" s="1"/>
  <c r="AC2955" i="1"/>
  <c r="AF304" i="1" a="1"/>
  <c r="AF304" i="1" s="1"/>
  <c r="E263" i="7" s="1"/>
  <c r="AC304" i="1"/>
  <c r="T304" i="1"/>
  <c r="AF2683" i="1" a="1"/>
  <c r="AF2683" i="1" s="1"/>
  <c r="E2642" i="7" s="1"/>
  <c r="AC2683" i="1"/>
  <c r="T2683" i="1"/>
  <c r="T409" i="1"/>
  <c r="AF409" i="1" a="1"/>
  <c r="AF409" i="1" s="1"/>
  <c r="E368" i="7" s="1"/>
  <c r="AC409" i="1"/>
  <c r="AF2961" i="1" a="1"/>
  <c r="AF2961" i="1" s="1"/>
  <c r="E2920" i="7" s="1"/>
  <c r="T2961" i="1"/>
  <c r="AC2961" i="1"/>
  <c r="AF1482" i="1" a="1"/>
  <c r="AF1482" i="1" s="1"/>
  <c r="E1441" i="7" s="1"/>
  <c r="T1482" i="1"/>
  <c r="AC1482" i="1"/>
  <c r="AC1710" i="1"/>
  <c r="T1710" i="1"/>
  <c r="AF1710" i="1" a="1"/>
  <c r="AF1710" i="1" s="1"/>
  <c r="E1669" i="7" s="1"/>
  <c r="T265" i="1"/>
  <c r="AC265" i="1"/>
  <c r="AF265" i="1" a="1"/>
  <c r="AF265" i="1" s="1"/>
  <c r="E224" i="7" s="1"/>
  <c r="T2887" i="1"/>
  <c r="AC2887" i="1"/>
  <c r="AF2887" i="1" a="1"/>
  <c r="AF2887" i="1" s="1"/>
  <c r="E2846" i="7" s="1"/>
  <c r="T2349" i="1"/>
  <c r="AC2349" i="1"/>
  <c r="AF2349" i="1" a="1"/>
  <c r="AF2349" i="1" s="1"/>
  <c r="E2308" i="7" s="1"/>
  <c r="AF3273" i="1" a="1"/>
  <c r="AF3273" i="1" s="1"/>
  <c r="AC3273" i="1"/>
  <c r="T3273" i="1"/>
  <c r="AF2120" i="1" a="1"/>
  <c r="AF2120" i="1" s="1"/>
  <c r="E2079" i="7" s="1"/>
  <c r="T2120" i="1"/>
  <c r="AC2120" i="1"/>
  <c r="AC225" i="1"/>
  <c r="T225" i="1"/>
  <c r="AF225" i="1" a="1"/>
  <c r="AF225" i="1" s="1"/>
  <c r="E184" i="7" s="1"/>
  <c r="AC1947" i="1"/>
  <c r="T1947" i="1"/>
  <c r="AF1947" i="1" a="1"/>
  <c r="AF1947" i="1" s="1"/>
  <c r="E1906" i="7" s="1"/>
  <c r="AC2487" i="1"/>
  <c r="T2487" i="1"/>
  <c r="AF2487" i="1" a="1"/>
  <c r="AF2487" i="1" s="1"/>
  <c r="E2446" i="7" s="1"/>
  <c r="AF3064" i="1" a="1"/>
  <c r="AF3064" i="1" s="1"/>
  <c r="AC3064" i="1"/>
  <c r="T3064" i="1"/>
  <c r="AF1504" i="1" a="1"/>
  <c r="AF1504" i="1" s="1"/>
  <c r="E1463" i="7" s="1"/>
  <c r="AC1504" i="1"/>
  <c r="T1504" i="1"/>
  <c r="AF394" i="1" a="1"/>
  <c r="AF394" i="1" s="1"/>
  <c r="E353" i="7" s="1"/>
  <c r="T394" i="1"/>
  <c r="AC394" i="1"/>
  <c r="T3119" i="1"/>
  <c r="AF3119" i="1" a="1"/>
  <c r="AF3119" i="1" s="1"/>
  <c r="AC3119" i="1"/>
  <c r="AF2225" i="1" a="1"/>
  <c r="AF2225" i="1" s="1"/>
  <c r="E2184" i="7" s="1"/>
  <c r="T2225" i="1"/>
  <c r="AC2225" i="1"/>
  <c r="AC1937" i="1"/>
  <c r="T1937" i="1"/>
  <c r="AF1937" i="1" a="1"/>
  <c r="AF1937" i="1" s="1"/>
  <c r="E1896" i="7" s="1"/>
  <c r="T113" i="1"/>
  <c r="AF113" i="1" a="1"/>
  <c r="AF113" i="1" s="1"/>
  <c r="E72" i="7" s="1"/>
  <c r="AC113" i="1"/>
  <c r="AF252" i="1" a="1"/>
  <c r="AF252" i="1" s="1"/>
  <c r="E211" i="7" s="1"/>
  <c r="AC252" i="1"/>
  <c r="T252" i="1"/>
  <c r="AF110" i="1" a="1"/>
  <c r="AF110" i="1" s="1"/>
  <c r="E69" i="7" s="1"/>
  <c r="AC110" i="1"/>
  <c r="T110" i="1"/>
  <c r="AC1722" i="1"/>
  <c r="AF1722" i="1" a="1"/>
  <c r="AF1722" i="1" s="1"/>
  <c r="E1681" i="7" s="1"/>
  <c r="T1722" i="1"/>
  <c r="AF2044" i="1" a="1"/>
  <c r="AF2044" i="1" s="1"/>
  <c r="E2003" i="7" s="1"/>
  <c r="AC2044" i="1"/>
  <c r="T2044" i="1"/>
  <c r="T3363" i="1"/>
  <c r="AC3363" i="1"/>
  <c r="AF3363" i="1" a="1"/>
  <c r="AF3363" i="1" s="1"/>
  <c r="AC2732" i="1"/>
  <c r="AF2732" i="1" a="1"/>
  <c r="AF2732" i="1" s="1"/>
  <c r="E2691" i="7" s="1"/>
  <c r="T2732" i="1"/>
  <c r="AC2576" i="1"/>
  <c r="T2576" i="1"/>
  <c r="AF2576" i="1" a="1"/>
  <c r="AF2576" i="1" s="1"/>
  <c r="E2535" i="7" s="1"/>
  <c r="AC1478" i="1"/>
  <c r="T1478" i="1"/>
  <c r="AF1478" i="1" a="1"/>
  <c r="AF1478" i="1" s="1"/>
  <c r="E1437" i="7" s="1"/>
  <c r="AF2335" i="1" a="1"/>
  <c r="AF2335" i="1" s="1"/>
  <c r="E2294" i="7" s="1"/>
  <c r="T2335" i="1"/>
  <c r="AC2335" i="1"/>
  <c r="T3052" i="1"/>
  <c r="AC3052" i="1"/>
  <c r="AF3052" i="1" a="1"/>
  <c r="AF3052" i="1" s="1"/>
  <c r="E3011" i="7" s="1"/>
  <c r="T2677" i="1"/>
  <c r="AF2677" i="1" a="1"/>
  <c r="AF2677" i="1" s="1"/>
  <c r="E2636" i="7" s="1"/>
  <c r="AC2677" i="1"/>
  <c r="AF3427" i="1" a="1"/>
  <c r="AF3427" i="1" s="1"/>
  <c r="AC3427" i="1"/>
  <c r="T3427" i="1"/>
  <c r="T1473" i="1"/>
  <c r="AC1473" i="1"/>
  <c r="AF1473" i="1" a="1"/>
  <c r="AF1473" i="1" s="1"/>
  <c r="E1432" i="7" s="1"/>
  <c r="T1426" i="1"/>
  <c r="AC1426" i="1"/>
  <c r="AF1426" i="1" a="1"/>
  <c r="AF1426" i="1" s="1"/>
  <c r="E1385" i="7" s="1"/>
  <c r="T2828" i="1"/>
  <c r="AC2828" i="1"/>
  <c r="AF2828" i="1" a="1"/>
  <c r="AF2828" i="1" s="1"/>
  <c r="E2787" i="7" s="1"/>
  <c r="AC3136" i="1"/>
  <c r="T3136" i="1"/>
  <c r="AF3136" i="1" a="1"/>
  <c r="AF3136" i="1" s="1"/>
  <c r="AF2825" i="1" a="1"/>
  <c r="AF2825" i="1" s="1"/>
  <c r="E2784" i="7" s="1"/>
  <c r="AC2825" i="1"/>
  <c r="T2825" i="1"/>
  <c r="T399" i="1"/>
  <c r="AC399" i="1"/>
  <c r="AF399" i="1" a="1"/>
  <c r="AF399" i="1" s="1"/>
  <c r="E358" i="7" s="1"/>
  <c r="AF2612" i="1" a="1"/>
  <c r="AF2612" i="1" s="1"/>
  <c r="E2571" i="7" s="1"/>
  <c r="T2612" i="1"/>
  <c r="AC2612" i="1"/>
  <c r="T986" i="1"/>
  <c r="AF986" i="1" a="1"/>
  <c r="AF986" i="1" s="1"/>
  <c r="E945" i="7" s="1"/>
  <c r="AC986" i="1"/>
  <c r="T341" i="1"/>
  <c r="AC341" i="1"/>
  <c r="AF341" i="1" a="1"/>
  <c r="AF341" i="1" s="1"/>
  <c r="E300" i="7" s="1"/>
  <c r="T1280" i="1"/>
  <c r="AC1280" i="1"/>
  <c r="AF1280" i="1" a="1"/>
  <c r="AF1280" i="1" s="1"/>
  <c r="E1239" i="7" s="1"/>
  <c r="AC1075" i="1"/>
  <c r="T1075" i="1"/>
  <c r="AF1075" i="1" a="1"/>
  <c r="AF1075" i="1" s="1"/>
  <c r="E1034" i="7" s="1"/>
  <c r="AF1108" i="1" a="1"/>
  <c r="AF1108" i="1" s="1"/>
  <c r="E1067" i="7" s="1"/>
  <c r="AC1108" i="1"/>
  <c r="T1108" i="1"/>
  <c r="AC2156" i="1"/>
  <c r="AF2156" i="1" a="1"/>
  <c r="AF2156" i="1" s="1"/>
  <c r="E2115" i="7" s="1"/>
  <c r="T2156" i="1"/>
  <c r="AC990" i="1"/>
  <c r="T990" i="1"/>
  <c r="AF990" i="1" a="1"/>
  <c r="AF990" i="1" s="1"/>
  <c r="E949" i="7" s="1"/>
  <c r="T93" i="1"/>
  <c r="AF93" i="1" a="1"/>
  <c r="AF93" i="1" s="1"/>
  <c r="E52" i="7" s="1"/>
  <c r="AC93" i="1"/>
  <c r="T2629" i="1"/>
  <c r="AF2629" i="1" a="1"/>
  <c r="AF2629" i="1" s="1"/>
  <c r="E2588" i="7" s="1"/>
  <c r="AC2629" i="1"/>
  <c r="T97" i="1"/>
  <c r="AC97" i="1"/>
  <c r="AF97" i="1" a="1"/>
  <c r="AF97" i="1" s="1"/>
  <c r="E56" i="7" s="1"/>
  <c r="AF2812" i="1" a="1"/>
  <c r="AF2812" i="1" s="1"/>
  <c r="E2771" i="7" s="1"/>
  <c r="AC2812" i="1"/>
  <c r="T2812" i="1"/>
  <c r="AF3342" i="1" a="1"/>
  <c r="AF3342" i="1" s="1"/>
  <c r="AC3342" i="1"/>
  <c r="T3342" i="1"/>
  <c r="AF3088" i="1" a="1"/>
  <c r="AF3088" i="1" s="1"/>
  <c r="T3088" i="1"/>
  <c r="AC3088" i="1"/>
  <c r="AC2904" i="1"/>
  <c r="AF2904" i="1" a="1"/>
  <c r="AF2904" i="1" s="1"/>
  <c r="E2863" i="7" s="1"/>
  <c r="T2904" i="1"/>
  <c r="AF434" i="1" a="1"/>
  <c r="AF434" i="1" s="1"/>
  <c r="E393" i="7" s="1"/>
  <c r="AC434" i="1"/>
  <c r="T434" i="1"/>
  <c r="AF152" i="1" a="1"/>
  <c r="AF152" i="1" s="1"/>
  <c r="E111" i="7" s="1"/>
  <c r="T152" i="1"/>
  <c r="AC152" i="1"/>
  <c r="AF2071" i="1" a="1"/>
  <c r="AF2071" i="1" s="1"/>
  <c r="E2030" i="7" s="1"/>
  <c r="T2071" i="1"/>
  <c r="AC2071" i="1"/>
  <c r="AF576" i="1" a="1"/>
  <c r="AF576" i="1" s="1"/>
  <c r="E535" i="7" s="1"/>
  <c r="AC576" i="1"/>
  <c r="T576" i="1"/>
  <c r="AF1362" i="1" a="1"/>
  <c r="AF1362" i="1" s="1"/>
  <c r="E1321" i="7" s="1"/>
  <c r="T1362" i="1"/>
  <c r="AC1362" i="1"/>
  <c r="T3245" i="1"/>
  <c r="AF3245" i="1" a="1"/>
  <c r="AF3245" i="1" s="1"/>
  <c r="AC3245" i="1"/>
  <c r="T79" i="1"/>
  <c r="AC79" i="1"/>
  <c r="AF79" i="1" a="1"/>
  <c r="AF79" i="1" s="1"/>
  <c r="E38" i="7" s="1"/>
  <c r="T2569" i="1"/>
  <c r="AF2569" i="1" a="1"/>
  <c r="AF2569" i="1" s="1"/>
  <c r="E2528" i="7" s="1"/>
  <c r="AC2569" i="1"/>
  <c r="AF859" i="1" a="1"/>
  <c r="AF859" i="1" s="1"/>
  <c r="E818" i="7" s="1"/>
  <c r="AC859" i="1"/>
  <c r="T859" i="1"/>
  <c r="AF1524" i="1" a="1"/>
  <c r="AF1524" i="1" s="1"/>
  <c r="E1483" i="7" s="1"/>
  <c r="AC1524" i="1"/>
  <c r="T1524" i="1"/>
  <c r="T2198" i="1"/>
  <c r="AC2198" i="1"/>
  <c r="AF2198" i="1" a="1"/>
  <c r="AF2198" i="1" s="1"/>
  <c r="E2157" i="7" s="1"/>
  <c r="AF218" i="1" a="1"/>
  <c r="AF218" i="1" s="1"/>
  <c r="E177" i="7" s="1"/>
  <c r="AC218" i="1"/>
  <c r="T218" i="1"/>
  <c r="AF314" i="1" a="1"/>
  <c r="AF314" i="1" s="1"/>
  <c r="E273" i="7" s="1"/>
  <c r="AC314" i="1"/>
  <c r="T314" i="1"/>
  <c r="AF2471" i="1" a="1"/>
  <c r="AF2471" i="1" s="1"/>
  <c r="E2430" i="7" s="1"/>
  <c r="AC2471" i="1"/>
  <c r="T2471" i="1"/>
  <c r="AF1180" i="1" a="1"/>
  <c r="AF1180" i="1" s="1"/>
  <c r="E1139" i="7" s="1"/>
  <c r="AC1180" i="1"/>
  <c r="T1180" i="1"/>
  <c r="AF627" i="1" a="1"/>
  <c r="AF627" i="1" s="1"/>
  <c r="E586" i="7" s="1"/>
  <c r="T627" i="1"/>
  <c r="AC627" i="1"/>
  <c r="AF922" i="1" a="1"/>
  <c r="AF922" i="1" s="1"/>
  <c r="E881" i="7" s="1"/>
  <c r="AC922" i="1"/>
  <c r="T922" i="1"/>
  <c r="AC536" i="1"/>
  <c r="T536" i="1"/>
  <c r="AF536" i="1" a="1"/>
  <c r="AF536" i="1" s="1"/>
  <c r="E495" i="7" s="1"/>
  <c r="AC482" i="1"/>
  <c r="AF482" i="1" a="1"/>
  <c r="AF482" i="1" s="1"/>
  <c r="E441" i="7" s="1"/>
  <c r="T482" i="1"/>
  <c r="AF520" i="1" a="1"/>
  <c r="AF520" i="1" s="1"/>
  <c r="E479" i="7" s="1"/>
  <c r="T520" i="1"/>
  <c r="AC520" i="1"/>
  <c r="T739" i="1"/>
  <c r="AC739" i="1"/>
  <c r="AF739" i="1" a="1"/>
  <c r="AF739" i="1" s="1"/>
  <c r="E698" i="7" s="1"/>
  <c r="AF2419" i="1" a="1"/>
  <c r="AF2419" i="1" s="1"/>
  <c r="E2378" i="7" s="1"/>
  <c r="AC2419" i="1"/>
  <c r="T2419" i="1"/>
  <c r="AC2718" i="1"/>
  <c r="AF2718" i="1" a="1"/>
  <c r="AF2718" i="1" s="1"/>
  <c r="E2677" i="7" s="1"/>
  <c r="T2718" i="1"/>
  <c r="AF2952" i="1" a="1"/>
  <c r="AF2952" i="1" s="1"/>
  <c r="E2911" i="7" s="1"/>
  <c r="AC2952" i="1"/>
  <c r="T2952" i="1"/>
  <c r="T2435" i="1"/>
  <c r="AC2435" i="1"/>
  <c r="AF2435" i="1" a="1"/>
  <c r="AF2435" i="1" s="1"/>
  <c r="E2394" i="7" s="1"/>
  <c r="AC1505" i="1"/>
  <c r="AF1505" i="1" a="1"/>
  <c r="AF1505" i="1" s="1"/>
  <c r="E1464" i="7" s="1"/>
  <c r="T1505" i="1"/>
  <c r="AC424" i="1"/>
  <c r="AF424" i="1" a="1"/>
  <c r="AF424" i="1" s="1"/>
  <c r="E383" i="7" s="1"/>
  <c r="T424" i="1"/>
  <c r="T2783" i="1"/>
  <c r="AC2783" i="1"/>
  <c r="AF2783" i="1" a="1"/>
  <c r="AF2783" i="1" s="1"/>
  <c r="E2742" i="7" s="1"/>
  <c r="AF3170" i="1" a="1"/>
  <c r="AF3170" i="1" s="1"/>
  <c r="AC3170" i="1"/>
  <c r="T3170" i="1"/>
  <c r="T816" i="1"/>
  <c r="AC816" i="1"/>
  <c r="AF816" i="1" a="1"/>
  <c r="AF816" i="1" s="1"/>
  <c r="E775" i="7" s="1"/>
  <c r="AC3251" i="1"/>
  <c r="T3251" i="1"/>
  <c r="AF3251" i="1" a="1"/>
  <c r="AF3251" i="1" s="1"/>
  <c r="AF2805" i="1" a="1"/>
  <c r="AF2805" i="1" s="1"/>
  <c r="E2764" i="7" s="1"/>
  <c r="T2805" i="1"/>
  <c r="AC2805" i="1"/>
  <c r="AC3500" i="1"/>
  <c r="AF3500" i="1" a="1"/>
  <c r="AF3500" i="1" s="1"/>
  <c r="T3500" i="1"/>
  <c r="T1615" i="1"/>
  <c r="AC1615" i="1"/>
  <c r="AF1615" i="1" a="1"/>
  <c r="AF1615" i="1" s="1"/>
  <c r="E1574" i="7" s="1"/>
  <c r="AC1348" i="1"/>
  <c r="AF1348" i="1" a="1"/>
  <c r="AF1348" i="1" s="1"/>
  <c r="E1307" i="7" s="1"/>
  <c r="T1348" i="1"/>
  <c r="T1885" i="1"/>
  <c r="AF1885" i="1" a="1"/>
  <c r="AF1885" i="1" s="1"/>
  <c r="E1844" i="7" s="1"/>
  <c r="AC1885" i="1"/>
  <c r="AF1878" i="1" a="1"/>
  <c r="AF1878" i="1" s="1"/>
  <c r="E1837" i="7" s="1"/>
  <c r="AC1878" i="1"/>
  <c r="T1878" i="1"/>
  <c r="AC1804" i="1"/>
  <c r="AF1804" i="1" a="1"/>
  <c r="AF1804" i="1" s="1"/>
  <c r="E1763" i="7" s="1"/>
  <c r="T1804" i="1"/>
  <c r="AC523" i="1"/>
  <c r="AF523" i="1" a="1"/>
  <c r="AF523" i="1" s="1"/>
  <c r="E482" i="7" s="1"/>
  <c r="T523" i="1"/>
  <c r="T1893" i="1"/>
  <c r="AF1893" i="1" a="1"/>
  <c r="AF1893" i="1" s="1"/>
  <c r="E1852" i="7" s="1"/>
  <c r="AC1893" i="1"/>
  <c r="T1834" i="1"/>
  <c r="AC1834" i="1"/>
  <c r="AF1834" i="1" a="1"/>
  <c r="AF1834" i="1" s="1"/>
  <c r="E1793" i="7" s="1"/>
  <c r="AF1685" i="1" a="1"/>
  <c r="AF1685" i="1" s="1"/>
  <c r="E1644" i="7" s="1"/>
  <c r="T1685" i="1"/>
  <c r="AC1685" i="1"/>
  <c r="T2845" i="1"/>
  <c r="AF2845" i="1" a="1"/>
  <c r="AF2845" i="1" s="1"/>
  <c r="E2804" i="7" s="1"/>
  <c r="AC2845" i="1"/>
  <c r="AF510" i="1" a="1"/>
  <c r="AF510" i="1" s="1"/>
  <c r="E469" i="7" s="1"/>
  <c r="AC510" i="1"/>
  <c r="T510" i="1"/>
  <c r="AC1307" i="1"/>
  <c r="T1307" i="1"/>
  <c r="AF1307" i="1" a="1"/>
  <c r="AF1307" i="1" s="1"/>
  <c r="E1266" i="7" s="1"/>
  <c r="AF493" i="1" a="1"/>
  <c r="AF493" i="1" s="1"/>
  <c r="E452" i="7" s="1"/>
  <c r="T493" i="1"/>
  <c r="AC493" i="1"/>
  <c r="AF1429" i="1" a="1"/>
  <c r="AF1429" i="1" s="1"/>
  <c r="E1388" i="7" s="1"/>
  <c r="AC1429" i="1"/>
  <c r="T1429" i="1"/>
  <c r="T2960" i="1"/>
  <c r="AF2960" i="1" a="1"/>
  <c r="AF2960" i="1" s="1"/>
  <c r="E2919" i="7" s="1"/>
  <c r="AC2960" i="1"/>
  <c r="AF952" i="1" a="1"/>
  <c r="AF952" i="1" s="1"/>
  <c r="E911" i="7" s="1"/>
  <c r="AC952" i="1"/>
  <c r="T952" i="1"/>
  <c r="AF2585" i="1" a="1"/>
  <c r="AF2585" i="1" s="1"/>
  <c r="E2544" i="7" s="1"/>
  <c r="T2585" i="1"/>
  <c r="AC2585" i="1"/>
  <c r="AC3267" i="1"/>
  <c r="T3267" i="1"/>
  <c r="AF3267" i="1" a="1"/>
  <c r="AF3267" i="1" s="1"/>
  <c r="AF551" i="1" a="1"/>
  <c r="AF551" i="1" s="1"/>
  <c r="E510" i="7" s="1"/>
  <c r="AC551" i="1"/>
  <c r="T551" i="1"/>
  <c r="AF2115" i="1" a="1"/>
  <c r="AF2115" i="1" s="1"/>
  <c r="E2074" i="7" s="1"/>
  <c r="AC2115" i="1"/>
  <c r="T2115" i="1"/>
  <c r="AF3506" i="1" a="1"/>
  <c r="AF3506" i="1" s="1"/>
  <c r="AC3506" i="1"/>
  <c r="T3506" i="1"/>
  <c r="AC1415" i="1"/>
  <c r="T1415" i="1"/>
  <c r="AF1415" i="1" a="1"/>
  <c r="AF1415" i="1" s="1"/>
  <c r="E1374" i="7" s="1"/>
  <c r="AF1069" i="1" a="1"/>
  <c r="AF1069" i="1" s="1"/>
  <c r="E1028" i="7" s="1"/>
  <c r="T1069" i="1"/>
  <c r="AC1069" i="1"/>
  <c r="AF970" i="1" a="1"/>
  <c r="AF970" i="1" s="1"/>
  <c r="E929" i="7" s="1"/>
  <c r="T970" i="1"/>
  <c r="AC970" i="1"/>
  <c r="AC2652" i="1"/>
  <c r="T2652" i="1"/>
  <c r="AF2652" i="1" a="1"/>
  <c r="AF2652" i="1" s="1"/>
  <c r="E2611" i="7" s="1"/>
  <c r="AC1149" i="1"/>
  <c r="T1149" i="1"/>
  <c r="AF1149" i="1" a="1"/>
  <c r="AF1149" i="1" s="1"/>
  <c r="E1108" i="7" s="1"/>
  <c r="AF2901" i="1" a="1"/>
  <c r="AF2901" i="1" s="1"/>
  <c r="E2860" i="7" s="1"/>
  <c r="T2901" i="1"/>
  <c r="AC2901" i="1"/>
  <c r="AF1581" i="1" a="1"/>
  <c r="AF1581" i="1" s="1"/>
  <c r="E1540" i="7" s="1"/>
  <c r="T1581" i="1"/>
  <c r="AC1581" i="1"/>
  <c r="AF763" i="1" a="1"/>
  <c r="AF763" i="1" s="1"/>
  <c r="E722" i="7" s="1"/>
  <c r="AC763" i="1"/>
  <c r="T763" i="1"/>
  <c r="AC2312" i="1"/>
  <c r="T2312" i="1"/>
  <c r="AF2312" i="1" a="1"/>
  <c r="AF2312" i="1" s="1"/>
  <c r="E2271" i="7" s="1"/>
  <c r="T524" i="1"/>
  <c r="AC524" i="1"/>
  <c r="AF524" i="1" a="1"/>
  <c r="AF524" i="1" s="1"/>
  <c r="E483" i="7" s="1"/>
  <c r="AF1016" i="1" a="1"/>
  <c r="AF1016" i="1" s="1"/>
  <c r="E975" i="7" s="1"/>
  <c r="T1016" i="1"/>
  <c r="AC1016" i="1"/>
  <c r="AC947" i="1"/>
  <c r="T947" i="1"/>
  <c r="AF947" i="1" a="1"/>
  <c r="AF947" i="1" s="1"/>
  <c r="E906" i="7" s="1"/>
  <c r="AF3328" i="1" a="1"/>
  <c r="AF3328" i="1" s="1"/>
  <c r="T3328" i="1"/>
  <c r="AC3328" i="1"/>
  <c r="AC675" i="1"/>
  <c r="T675" i="1"/>
  <c r="AF675" i="1" a="1"/>
  <c r="AF675" i="1" s="1"/>
  <c r="E634" i="7" s="1"/>
  <c r="AF3194" i="1" a="1"/>
  <c r="AF3194" i="1" s="1"/>
  <c r="AC3194" i="1"/>
  <c r="T3194" i="1"/>
  <c r="AF2868" i="1" a="1"/>
  <c r="AF2868" i="1" s="1"/>
  <c r="E2827" i="7" s="1"/>
  <c r="T2868" i="1"/>
  <c r="AC2868" i="1"/>
  <c r="AF2990" i="1" a="1"/>
  <c r="AF2990" i="1" s="1"/>
  <c r="E2949" i="7" s="1"/>
  <c r="T2990" i="1"/>
  <c r="AC2990" i="1"/>
  <c r="AC1697" i="1"/>
  <c r="T1697" i="1"/>
  <c r="AF1697" i="1" a="1"/>
  <c r="AF1697" i="1" s="1"/>
  <c r="E1656" i="7" s="1"/>
  <c r="T2937" i="1"/>
  <c r="AF2937" i="1" a="1"/>
  <c r="AF2937" i="1" s="1"/>
  <c r="E2896" i="7" s="1"/>
  <c r="AC2937" i="1"/>
  <c r="AF1037" i="1" a="1"/>
  <c r="AF1037" i="1" s="1"/>
  <c r="E996" i="7" s="1"/>
  <c r="T1037" i="1"/>
  <c r="AC1037" i="1"/>
  <c r="T2265" i="1"/>
  <c r="AC2265" i="1"/>
  <c r="AF2265" i="1" a="1"/>
  <c r="AF2265" i="1" s="1"/>
  <c r="E2224" i="7" s="1"/>
  <c r="AF882" i="1" a="1"/>
  <c r="AF882" i="1" s="1"/>
  <c r="E841" i="7" s="1"/>
  <c r="T882" i="1"/>
  <c r="AC882" i="1"/>
  <c r="AF3324" i="1" a="1"/>
  <c r="AF3324" i="1" s="1"/>
  <c r="AC3324" i="1"/>
  <c r="T3324" i="1"/>
  <c r="AC1867" i="1"/>
  <c r="AF1867" i="1" a="1"/>
  <c r="AF1867" i="1" s="1"/>
  <c r="E1826" i="7" s="1"/>
  <c r="T1867" i="1"/>
  <c r="AF1852" i="1" a="1"/>
  <c r="AF1852" i="1" s="1"/>
  <c r="E1811" i="7" s="1"/>
  <c r="AC1852" i="1"/>
  <c r="T1852" i="1"/>
  <c r="AF2821" i="1" a="1"/>
  <c r="AF2821" i="1" s="1"/>
  <c r="E2780" i="7" s="1"/>
  <c r="AC2821" i="1"/>
  <c r="T2821" i="1"/>
  <c r="AF1347" i="1" a="1"/>
  <c r="AF1347" i="1" s="1"/>
  <c r="E1306" i="7" s="1"/>
  <c r="AC1347" i="1"/>
  <c r="T1347" i="1"/>
  <c r="AC2107" i="1"/>
  <c r="AF2107" i="1" a="1"/>
  <c r="AF2107" i="1" s="1"/>
  <c r="E2066" i="7" s="1"/>
  <c r="T2107" i="1"/>
  <c r="AC3217" i="1"/>
  <c r="T3217" i="1"/>
  <c r="AF3217" i="1" a="1"/>
  <c r="AF3217" i="1" s="1"/>
  <c r="AC1487" i="1"/>
  <c r="T1487" i="1"/>
  <c r="AF1487" i="1" a="1"/>
  <c r="AF1487" i="1" s="1"/>
  <c r="E1446" i="7" s="1"/>
  <c r="AC3416" i="1"/>
  <c r="T3416" i="1"/>
  <c r="AF3416" i="1" a="1"/>
  <c r="AF3416" i="1" s="1"/>
  <c r="AC1908" i="1"/>
  <c r="T1908" i="1"/>
  <c r="AF1908" i="1" a="1"/>
  <c r="AF1908" i="1" s="1"/>
  <c r="E1867" i="7" s="1"/>
  <c r="AC167" i="1"/>
  <c r="T167" i="1"/>
  <c r="AF167" i="1" a="1"/>
  <c r="AF167" i="1" s="1"/>
  <c r="E126" i="7" s="1"/>
  <c r="AF3193" i="1" a="1"/>
  <c r="AF3193" i="1" s="1"/>
  <c r="AC3193" i="1"/>
  <c r="T3193" i="1"/>
  <c r="AF3108" i="1" a="1"/>
  <c r="AF3108" i="1" s="1"/>
  <c r="AC3108" i="1"/>
  <c r="T3108" i="1"/>
  <c r="AF911" i="1" a="1"/>
  <c r="AF911" i="1" s="1"/>
  <c r="E870" i="7" s="1"/>
  <c r="AC911" i="1"/>
  <c r="T911" i="1"/>
  <c r="AF1652" i="1" a="1"/>
  <c r="AF1652" i="1" s="1"/>
  <c r="E1611" i="7" s="1"/>
  <c r="T1652" i="1"/>
  <c r="AC1652" i="1"/>
  <c r="AF2049" i="1" a="1"/>
  <c r="AF2049" i="1" s="1"/>
  <c r="E2008" i="7" s="1"/>
  <c r="AC2049" i="1"/>
  <c r="T2049" i="1"/>
  <c r="AC3085" i="1"/>
  <c r="AF3085" i="1" a="1"/>
  <c r="AF3085" i="1" s="1"/>
  <c r="T3085" i="1"/>
  <c r="AC1061" i="1"/>
  <c r="T1061" i="1"/>
  <c r="AF1061" i="1" a="1"/>
  <c r="AF1061" i="1" s="1"/>
  <c r="E1020" i="7" s="1"/>
  <c r="AC719" i="1"/>
  <c r="AF719" i="1" a="1"/>
  <c r="AF719" i="1" s="1"/>
  <c r="E678" i="7" s="1"/>
  <c r="T719" i="1"/>
  <c r="T901" i="1"/>
  <c r="AC901" i="1"/>
  <c r="AF901" i="1" a="1"/>
  <c r="AF901" i="1" s="1"/>
  <c r="E860" i="7" s="1"/>
  <c r="T1004" i="1"/>
  <c r="AC1004" i="1"/>
  <c r="AF1004" i="1" a="1"/>
  <c r="AF1004" i="1" s="1"/>
  <c r="E963" i="7" s="1"/>
  <c r="AF3197" i="1" a="1"/>
  <c r="AF3197" i="1" s="1"/>
  <c r="T3197" i="1"/>
  <c r="AC3197" i="1"/>
  <c r="AF509" i="1" a="1"/>
  <c r="AF509" i="1" s="1"/>
  <c r="E468" i="7" s="1"/>
  <c r="T509" i="1"/>
  <c r="AC509" i="1"/>
  <c r="AC1378" i="1"/>
  <c r="AF1378" i="1" a="1"/>
  <c r="AF1378" i="1" s="1"/>
  <c r="E1337" i="7" s="1"/>
  <c r="T1378" i="1"/>
  <c r="AF1769" i="1" a="1"/>
  <c r="AF1769" i="1" s="1"/>
  <c r="E1728" i="7" s="1"/>
  <c r="T1769" i="1"/>
  <c r="AC1769" i="1"/>
  <c r="AC223" i="1"/>
  <c r="AF223" i="1" a="1"/>
  <c r="AF223" i="1" s="1"/>
  <c r="E182" i="7" s="1"/>
  <c r="T223" i="1"/>
  <c r="T2024" i="1"/>
  <c r="AC2024" i="1"/>
  <c r="AF2024" i="1" a="1"/>
  <c r="AF2024" i="1" s="1"/>
  <c r="E1983" i="7" s="1"/>
  <c r="AF1335" i="1" a="1"/>
  <c r="AF1335" i="1" s="1"/>
  <c r="E1294" i="7" s="1"/>
  <c r="AC1335" i="1"/>
  <c r="T1335" i="1"/>
  <c r="T2216" i="1"/>
  <c r="AC2216" i="1"/>
  <c r="AF2216" i="1" a="1"/>
  <c r="AF2216" i="1" s="1"/>
  <c r="E2175" i="7" s="1"/>
  <c r="AC805" i="1"/>
  <c r="T805" i="1"/>
  <c r="AF805" i="1" a="1"/>
  <c r="AF805" i="1" s="1"/>
  <c r="E764" i="7" s="1"/>
  <c r="AC2679" i="1"/>
  <c r="AF2679" i="1" a="1"/>
  <c r="AF2679" i="1" s="1"/>
  <c r="E2638" i="7" s="1"/>
  <c r="T2679" i="1"/>
  <c r="AC2912" i="1"/>
  <c r="T2912" i="1"/>
  <c r="AF2912" i="1" a="1"/>
  <c r="AF2912" i="1" s="1"/>
  <c r="E2871" i="7" s="1"/>
  <c r="AC1275" i="1"/>
  <c r="T1275" i="1"/>
  <c r="AF1275" i="1" a="1"/>
  <c r="AF1275" i="1" s="1"/>
  <c r="E1234" i="7" s="1"/>
  <c r="AC2814" i="1"/>
  <c r="T2814" i="1"/>
  <c r="AF2814" i="1" a="1"/>
  <c r="AF2814" i="1" s="1"/>
  <c r="E2773" i="7" s="1"/>
  <c r="T717" i="1"/>
  <c r="AC717" i="1"/>
  <c r="AF717" i="1" a="1"/>
  <c r="AF717" i="1" s="1"/>
  <c r="E676" i="7" s="1"/>
  <c r="AC2601" i="1"/>
  <c r="AF2601" i="1" a="1"/>
  <c r="AF2601" i="1" s="1"/>
  <c r="E2560" i="7" s="1"/>
  <c r="T2601" i="1"/>
  <c r="AF1469" i="1" a="1"/>
  <c r="AF1469" i="1" s="1"/>
  <c r="E1428" i="7" s="1"/>
  <c r="T1469" i="1"/>
  <c r="AC1469" i="1"/>
  <c r="AF2931" i="1" a="1"/>
  <c r="AF2931" i="1" s="1"/>
  <c r="E2890" i="7" s="1"/>
  <c r="AC2931" i="1"/>
  <c r="T2931" i="1"/>
  <c r="AF1394" i="1" a="1"/>
  <c r="AF1394" i="1" s="1"/>
  <c r="E1353" i="7" s="1"/>
  <c r="AC1394" i="1"/>
  <c r="T1394" i="1"/>
  <c r="AC92" i="1"/>
  <c r="AF92" i="1" a="1"/>
  <c r="AF92" i="1" s="1"/>
  <c r="E51" i="7" s="1"/>
  <c r="T92" i="1"/>
  <c r="T991" i="1"/>
  <c r="AC991" i="1"/>
  <c r="AF991" i="1" a="1"/>
  <c r="AF991" i="1" s="1"/>
  <c r="E950" i="7" s="1"/>
  <c r="T613" i="1"/>
  <c r="AF613" i="1" a="1"/>
  <c r="AF613" i="1" s="1"/>
  <c r="E572" i="7" s="1"/>
  <c r="AC613" i="1"/>
  <c r="T565" i="1"/>
  <c r="AF565" i="1" a="1"/>
  <c r="AF565" i="1" s="1"/>
  <c r="E524" i="7" s="1"/>
  <c r="AC565" i="1"/>
  <c r="AF2776" i="1" a="1"/>
  <c r="AF2776" i="1" s="1"/>
  <c r="E2735" i="7" s="1"/>
  <c r="T2776" i="1"/>
  <c r="AC2776" i="1"/>
  <c r="AF2581" i="1" a="1"/>
  <c r="AF2581" i="1" s="1"/>
  <c r="E2540" i="7" s="1"/>
  <c r="AC2581" i="1"/>
  <c r="T2581" i="1"/>
  <c r="T1754" i="1"/>
  <c r="AF1754" i="1" a="1"/>
  <c r="AF1754" i="1" s="1"/>
  <c r="E1713" i="7" s="1"/>
  <c r="AC1754" i="1"/>
  <c r="AC2644" i="1"/>
  <c r="T2644" i="1"/>
  <c r="AF2644" i="1" a="1"/>
  <c r="AF2644" i="1" s="1"/>
  <c r="E2603" i="7" s="1"/>
  <c r="AC903" i="1"/>
  <c r="AF903" i="1" a="1"/>
  <c r="AF903" i="1" s="1"/>
  <c r="E862" i="7" s="1"/>
  <c r="T903" i="1"/>
  <c r="AF2382" i="1" a="1"/>
  <c r="AF2382" i="1" s="1"/>
  <c r="E2341" i="7" s="1"/>
  <c r="AC2382" i="1"/>
  <c r="T2382" i="1"/>
  <c r="AF2173" i="1" a="1"/>
  <c r="AF2173" i="1" s="1"/>
  <c r="E2132" i="7" s="1"/>
  <c r="AC2173" i="1"/>
  <c r="T2173" i="1"/>
  <c r="AC3046" i="1"/>
  <c r="T3046" i="1"/>
  <c r="AF3046" i="1" a="1"/>
  <c r="AF3046" i="1" s="1"/>
  <c r="E3005" i="7" s="1"/>
  <c r="AC815" i="1"/>
  <c r="T815" i="1"/>
  <c r="AF815" i="1" a="1"/>
  <c r="AF815" i="1" s="1"/>
  <c r="E774" i="7" s="1"/>
  <c r="AC870" i="1"/>
  <c r="AF870" i="1" a="1"/>
  <c r="AF870" i="1" s="1"/>
  <c r="E829" i="7" s="1"/>
  <c r="T870" i="1"/>
  <c r="AF3362" i="1" a="1"/>
  <c r="AF3362" i="1" s="1"/>
  <c r="T3362" i="1"/>
  <c r="AC3362" i="1"/>
  <c r="AF925" i="1" a="1"/>
  <c r="AF925" i="1" s="1"/>
  <c r="E884" i="7" s="1"/>
  <c r="T925" i="1"/>
  <c r="AC925" i="1"/>
  <c r="AC2646" i="1"/>
  <c r="AF2646" i="1" a="1"/>
  <c r="AF2646" i="1" s="1"/>
  <c r="E2605" i="7" s="1"/>
  <c r="T2646" i="1"/>
  <c r="AC3144" i="1"/>
  <c r="T3144" i="1"/>
  <c r="AF3144" i="1" a="1"/>
  <c r="AF3144" i="1" s="1"/>
  <c r="AF532" i="1" a="1"/>
  <c r="AF532" i="1" s="1"/>
  <c r="E491" i="7" s="1"/>
  <c r="AC532" i="1"/>
  <c r="T532" i="1"/>
  <c r="AF146" i="1" a="1"/>
  <c r="AF146" i="1" s="1"/>
  <c r="E105" i="7" s="1"/>
  <c r="AC146" i="1"/>
  <c r="T146" i="1"/>
  <c r="AF1396" i="1" a="1"/>
  <c r="AF1396" i="1" s="1"/>
  <c r="E1355" i="7" s="1"/>
  <c r="T1396" i="1"/>
  <c r="AC1396" i="1"/>
  <c r="AF324" i="1" a="1"/>
  <c r="AF324" i="1" s="1"/>
  <c r="E283" i="7" s="1"/>
  <c r="AC324" i="1"/>
  <c r="T324" i="1"/>
  <c r="AC1946" i="1"/>
  <c r="T1946" i="1"/>
  <c r="AF1946" i="1" a="1"/>
  <c r="AF1946" i="1" s="1"/>
  <c r="E1905" i="7" s="1"/>
  <c r="AC111" i="1"/>
  <c r="AF111" i="1" a="1"/>
  <c r="AF111" i="1" s="1"/>
  <c r="E70" i="7" s="1"/>
  <c r="T111" i="1"/>
  <c r="AF2329" i="1" a="1"/>
  <c r="AF2329" i="1" s="1"/>
  <c r="E2288" i="7" s="1"/>
  <c r="AC2329" i="1"/>
  <c r="T2329" i="1"/>
  <c r="AF3060" i="1" a="1"/>
  <c r="AF3060" i="1" s="1"/>
  <c r="E3019" i="7" s="1"/>
  <c r="T3060" i="1"/>
  <c r="AC3060" i="1"/>
  <c r="AC1777" i="1"/>
  <c r="T1777" i="1"/>
  <c r="AF1777" i="1" a="1"/>
  <c r="AF1777" i="1" s="1"/>
  <c r="E1736" i="7" s="1"/>
  <c r="AF1982" i="1" a="1"/>
  <c r="AF1982" i="1" s="1"/>
  <c r="E1941" i="7" s="1"/>
  <c r="AC1982" i="1"/>
  <c r="T1982" i="1"/>
  <c r="AC1780" i="1"/>
  <c r="T1780" i="1"/>
  <c r="AF1780" i="1" a="1"/>
  <c r="AF1780" i="1" s="1"/>
  <c r="E1739" i="7" s="1"/>
  <c r="T3179" i="1"/>
  <c r="AC3179" i="1"/>
  <c r="AF3179" i="1" a="1"/>
  <c r="AF3179" i="1" s="1"/>
  <c r="T1588" i="1"/>
  <c r="AF1588" i="1" a="1"/>
  <c r="AF1588" i="1" s="1"/>
  <c r="E1547" i="7" s="1"/>
  <c r="AC1588" i="1"/>
  <c r="AF3470" i="1" a="1"/>
  <c r="AF3470" i="1" s="1"/>
  <c r="AC3470" i="1"/>
  <c r="T3470" i="1"/>
  <c r="AC2304" i="1"/>
  <c r="T2304" i="1"/>
  <c r="AF2304" i="1" a="1"/>
  <c r="AF2304" i="1" s="1"/>
  <c r="E2263" i="7" s="1"/>
  <c r="AF2543" i="1" a="1"/>
  <c r="AF2543" i="1" s="1"/>
  <c r="E2502" i="7" s="1"/>
  <c r="T2543" i="1"/>
  <c r="AC2543" i="1"/>
  <c r="AF788" i="1" a="1"/>
  <c r="AF788" i="1" s="1"/>
  <c r="E747" i="7" s="1"/>
  <c r="AC788" i="1"/>
  <c r="T788" i="1"/>
  <c r="AC1649" i="1"/>
  <c r="T1649" i="1"/>
  <c r="AF1649" i="1" a="1"/>
  <c r="AF1649" i="1" s="1"/>
  <c r="E1608" i="7" s="1"/>
  <c r="T1816" i="1"/>
  <c r="AC1816" i="1"/>
  <c r="AF1816" i="1" a="1"/>
  <c r="AF1816" i="1" s="1"/>
  <c r="E1775" i="7" s="1"/>
  <c r="T3385" i="1"/>
  <c r="AC3385" i="1"/>
  <c r="AF3385" i="1" a="1"/>
  <c r="AF3385" i="1" s="1"/>
  <c r="AC2169" i="1"/>
  <c r="T2169" i="1"/>
  <c r="AF2169" i="1" a="1"/>
  <c r="AF2169" i="1" s="1"/>
  <c r="E2128" i="7" s="1"/>
  <c r="AF973" i="1" a="1"/>
  <c r="AF973" i="1" s="1"/>
  <c r="E932" i="7" s="1"/>
  <c r="AC973" i="1"/>
  <c r="T973" i="1"/>
  <c r="T1093" i="1"/>
  <c r="AF1093" i="1" a="1"/>
  <c r="AF1093" i="1" s="1"/>
  <c r="E1052" i="7" s="1"/>
  <c r="AC1093" i="1"/>
  <c r="T685" i="1"/>
  <c r="AF685" i="1" a="1"/>
  <c r="AF685" i="1" s="1"/>
  <c r="E644" i="7" s="1"/>
  <c r="AC685" i="1"/>
  <c r="AF2331" i="1" a="1"/>
  <c r="AF2331" i="1" s="1"/>
  <c r="E2290" i="7" s="1"/>
  <c r="AC2331" i="1"/>
  <c r="T2331" i="1"/>
  <c r="AF1644" i="1" a="1"/>
  <c r="AF1644" i="1" s="1"/>
  <c r="E1603" i="7" s="1"/>
  <c r="AC1644" i="1"/>
  <c r="T1644" i="1"/>
  <c r="T2742" i="1"/>
  <c r="AF2742" i="1" a="1"/>
  <c r="AF2742" i="1" s="1"/>
  <c r="E2701" i="7" s="1"/>
  <c r="AC2742" i="1"/>
  <c r="AC1545" i="1"/>
  <c r="T1545" i="1"/>
  <c r="AF1545" i="1" a="1"/>
  <c r="AF1545" i="1" s="1"/>
  <c r="E1504" i="7" s="1"/>
  <c r="AF3104" i="1" a="1"/>
  <c r="AF3104" i="1" s="1"/>
  <c r="AC3104" i="1"/>
  <c r="T3104" i="1"/>
  <c r="T1425" i="1"/>
  <c r="AC1425" i="1"/>
  <c r="AF1425" i="1" a="1"/>
  <c r="AF1425" i="1" s="1"/>
  <c r="E1384" i="7" s="1"/>
  <c r="T3515" i="1"/>
  <c r="AC3515" i="1"/>
  <c r="AF3515" i="1" a="1"/>
  <c r="AF3515" i="1" s="1"/>
  <c r="T1683" i="1"/>
  <c r="AC1683" i="1"/>
  <c r="AF1683" i="1" a="1"/>
  <c r="AF1683" i="1" s="1"/>
  <c r="E1642" i="7" s="1"/>
  <c r="AC1674" i="1"/>
  <c r="AF1674" i="1" a="1"/>
  <c r="AF1674" i="1" s="1"/>
  <c r="E1633" i="7" s="1"/>
  <c r="T1674" i="1"/>
  <c r="T715" i="1"/>
  <c r="AC715" i="1"/>
  <c r="AF715" i="1" a="1"/>
  <c r="AF715" i="1" s="1"/>
  <c r="E674" i="7" s="1"/>
  <c r="AF3244" i="1" a="1"/>
  <c r="AF3244" i="1" s="1"/>
  <c r="T3244" i="1"/>
  <c r="AC3244" i="1"/>
  <c r="AC3163" i="1"/>
  <c r="T3163" i="1"/>
  <c r="AF3163" i="1" a="1"/>
  <c r="AF3163" i="1" s="1"/>
  <c r="AC3335" i="1"/>
  <c r="T3335" i="1"/>
  <c r="AF3335" i="1" a="1"/>
  <c r="AF3335" i="1" s="1"/>
  <c r="AC3113" i="1"/>
  <c r="T3113" i="1"/>
  <c r="AF3113" i="1" a="1"/>
  <c r="AF3113" i="1" s="1"/>
  <c r="AF213" i="1" a="1"/>
  <c r="AF213" i="1" s="1"/>
  <c r="E172" i="7" s="1"/>
  <c r="AC213" i="1"/>
  <c r="T213" i="1"/>
  <c r="T123" i="1"/>
  <c r="AC123" i="1"/>
  <c r="AF123" i="1" a="1"/>
  <c r="AF123" i="1" s="1"/>
  <c r="E82" i="7" s="1"/>
  <c r="T1727" i="1"/>
  <c r="AF1727" i="1" a="1"/>
  <c r="AF1727" i="1" s="1"/>
  <c r="E1686" i="7" s="1"/>
  <c r="AC1727" i="1"/>
  <c r="T2866" i="1"/>
  <c r="AC2866" i="1"/>
  <c r="AF2866" i="1" a="1"/>
  <c r="AF2866" i="1" s="1"/>
  <c r="E2825" i="7" s="1"/>
  <c r="AF153" i="1" a="1"/>
  <c r="AF153" i="1" s="1"/>
  <c r="E112" i="7" s="1"/>
  <c r="T153" i="1"/>
  <c r="AC153" i="1"/>
  <c r="AC1337" i="1"/>
  <c r="AF1337" i="1" a="1"/>
  <c r="AF1337" i="1" s="1"/>
  <c r="E1296" i="7" s="1"/>
  <c r="T1337" i="1"/>
  <c r="AF1734" i="1" a="1"/>
  <c r="AF1734" i="1" s="1"/>
  <c r="E1693" i="7" s="1"/>
  <c r="T1734" i="1"/>
  <c r="AC1734" i="1"/>
  <c r="AC1176" i="1"/>
  <c r="AF1176" i="1" a="1"/>
  <c r="AF1176" i="1" s="1"/>
  <c r="E1135" i="7" s="1"/>
  <c r="T1176" i="1"/>
  <c r="AC2648" i="1"/>
  <c r="T2648" i="1"/>
  <c r="AF2648" i="1" a="1"/>
  <c r="AF2648" i="1" s="1"/>
  <c r="E2607" i="7" s="1"/>
  <c r="AC1189" i="1"/>
  <c r="T1189" i="1"/>
  <c r="AF1189" i="1" a="1"/>
  <c r="AF1189" i="1" s="1"/>
  <c r="E1148" i="7" s="1"/>
  <c r="T3407" i="1"/>
  <c r="AC3407" i="1"/>
  <c r="AF3407" i="1" a="1"/>
  <c r="AF3407" i="1" s="1"/>
  <c r="AF2425" i="1" a="1"/>
  <c r="AF2425" i="1" s="1"/>
  <c r="E2384" i="7" s="1"/>
  <c r="T2425" i="1"/>
  <c r="AC2425" i="1"/>
  <c r="AC761" i="1"/>
  <c r="AF761" i="1" a="1"/>
  <c r="AF761" i="1" s="1"/>
  <c r="E720" i="7" s="1"/>
  <c r="T761" i="1"/>
  <c r="AF232" i="1" a="1"/>
  <c r="AF232" i="1" s="1"/>
  <c r="E191" i="7" s="1"/>
  <c r="AC232" i="1"/>
  <c r="T232" i="1"/>
  <c r="AC832" i="1"/>
  <c r="T832" i="1"/>
  <c r="AF832" i="1" a="1"/>
  <c r="AF832" i="1" s="1"/>
  <c r="E791" i="7" s="1"/>
  <c r="AF1808" i="1" a="1"/>
  <c r="AF1808" i="1" s="1"/>
  <c r="E1767" i="7" s="1"/>
  <c r="T1808" i="1"/>
  <c r="AC1808" i="1"/>
  <c r="T88" i="1"/>
  <c r="AF88" i="1" a="1"/>
  <c r="AF88" i="1" s="1"/>
  <c r="E47" i="7" s="1"/>
  <c r="AC88" i="1"/>
  <c r="T3306" i="1"/>
  <c r="AC3306" i="1"/>
  <c r="AF3306" i="1" a="1"/>
  <c r="AF3306" i="1" s="1"/>
  <c r="AC1520" i="1"/>
  <c r="T1520" i="1"/>
  <c r="AF1520" i="1" a="1"/>
  <c r="AF1520" i="1" s="1"/>
  <c r="E1479" i="7" s="1"/>
  <c r="T1948" i="1"/>
  <c r="AF1948" i="1" a="1"/>
  <c r="AF1948" i="1" s="1"/>
  <c r="E1907" i="7" s="1"/>
  <c r="AC1948" i="1"/>
  <c r="AC3406" i="1"/>
  <c r="AF3406" i="1" a="1"/>
  <c r="AF3406" i="1" s="1"/>
  <c r="T3406" i="1"/>
  <c r="AC825" i="1"/>
  <c r="AF825" i="1" a="1"/>
  <c r="AF825" i="1" s="1"/>
  <c r="E784" i="7" s="1"/>
  <c r="T825" i="1"/>
  <c r="AF3302" i="1" a="1"/>
  <c r="AF3302" i="1" s="1"/>
  <c r="AC3302" i="1"/>
  <c r="T3302" i="1"/>
  <c r="T2352" i="1"/>
  <c r="AF2352" i="1" a="1"/>
  <c r="AF2352" i="1" s="1"/>
  <c r="E2311" i="7" s="1"/>
  <c r="AC2352" i="1"/>
  <c r="AF2196" i="1" a="1"/>
  <c r="AF2196" i="1" s="1"/>
  <c r="E2155" i="7" s="1"/>
  <c r="AC2196" i="1"/>
  <c r="T2196" i="1"/>
  <c r="AC914" i="1"/>
  <c r="AF914" i="1" a="1"/>
  <c r="AF914" i="1" s="1"/>
  <c r="E873" i="7" s="1"/>
  <c r="T914" i="1"/>
  <c r="T977" i="1"/>
  <c r="AF977" i="1" a="1"/>
  <c r="AF977" i="1" s="1"/>
  <c r="E936" i="7" s="1"/>
  <c r="AC977" i="1"/>
  <c r="T2820" i="1"/>
  <c r="AC2820" i="1"/>
  <c r="AF2820" i="1" a="1"/>
  <c r="AF2820" i="1" s="1"/>
  <c r="E2779" i="7" s="1"/>
  <c r="T2276" i="1"/>
  <c r="AF2276" i="1" a="1"/>
  <c r="AF2276" i="1" s="1"/>
  <c r="E2235" i="7" s="1"/>
  <c r="AC2276" i="1"/>
  <c r="T2579" i="1"/>
  <c r="AF2579" i="1" a="1"/>
  <c r="AF2579" i="1" s="1"/>
  <c r="E2538" i="7" s="1"/>
  <c r="AC2579" i="1"/>
  <c r="T1668" i="1"/>
  <c r="AC1668" i="1"/>
  <c r="AF1668" i="1" a="1"/>
  <c r="AF1668" i="1" s="1"/>
  <c r="E1627" i="7" s="1"/>
  <c r="AC1583" i="1"/>
  <c r="T1583" i="1"/>
  <c r="AF1583" i="1" a="1"/>
  <c r="AF1583" i="1" s="1"/>
  <c r="E1542" i="7" s="1"/>
  <c r="AF1564" i="1" a="1"/>
  <c r="AF1564" i="1" s="1"/>
  <c r="E1523" i="7" s="1"/>
  <c r="T1564" i="1"/>
  <c r="AC1564" i="1"/>
  <c r="T2188" i="1"/>
  <c r="AC2188" i="1"/>
  <c r="AF2188" i="1" a="1"/>
  <c r="AF2188" i="1" s="1"/>
  <c r="E2147" i="7" s="1"/>
  <c r="T411" i="1"/>
  <c r="AC411" i="1"/>
  <c r="AF411" i="1" a="1"/>
  <c r="AF411" i="1" s="1"/>
  <c r="E370" i="7" s="1"/>
  <c r="AC980" i="1"/>
  <c r="T980" i="1"/>
  <c r="AF980" i="1" a="1"/>
  <c r="AF980" i="1" s="1"/>
  <c r="E939" i="7" s="1"/>
  <c r="T2991" i="1"/>
  <c r="AC2991" i="1"/>
  <c r="AF2991" i="1" a="1"/>
  <c r="AF2991" i="1" s="1"/>
  <c r="E2950" i="7" s="1"/>
  <c r="AC408" i="1"/>
  <c r="T408" i="1"/>
  <c r="AF408" i="1" a="1"/>
  <c r="AF408" i="1" s="1"/>
  <c r="E367" i="7" s="1"/>
  <c r="AC3408" i="1"/>
  <c r="T3408" i="1"/>
  <c r="AF3408" i="1" a="1"/>
  <c r="AF3408" i="1" s="1"/>
  <c r="T2757" i="1"/>
  <c r="AF2757" i="1" a="1"/>
  <c r="AF2757" i="1" s="1"/>
  <c r="E2716" i="7" s="1"/>
  <c r="AC2757" i="1"/>
  <c r="AF1651" i="1" a="1"/>
  <c r="AF1651" i="1" s="1"/>
  <c r="E1610" i="7" s="1"/>
  <c r="T1651" i="1"/>
  <c r="AC1651" i="1"/>
  <c r="AC1025" i="1"/>
  <c r="T1025" i="1"/>
  <c r="AF1025" i="1" a="1"/>
  <c r="AF1025" i="1" s="1"/>
  <c r="E984" i="7" s="1"/>
  <c r="AC278" i="1"/>
  <c r="T278" i="1"/>
  <c r="AF278" i="1" a="1"/>
  <c r="AF278" i="1" s="1"/>
  <c r="E237" i="7" s="1"/>
  <c r="AF811" i="1" a="1"/>
  <c r="AF811" i="1" s="1"/>
  <c r="E770" i="7" s="1"/>
  <c r="T811" i="1"/>
  <c r="AC811" i="1"/>
  <c r="AC2001" i="1"/>
  <c r="T2001" i="1"/>
  <c r="AF2001" i="1" a="1"/>
  <c r="AF2001" i="1" s="1"/>
  <c r="E1960" i="7" s="1"/>
  <c r="AC2546" i="1"/>
  <c r="T2546" i="1"/>
  <c r="AF2546" i="1" a="1"/>
  <c r="AF2546" i="1" s="1"/>
  <c r="E2505" i="7" s="1"/>
  <c r="AC1556" i="1"/>
  <c r="AF1556" i="1" a="1"/>
  <c r="AF1556" i="1" s="1"/>
  <c r="E1515" i="7" s="1"/>
  <c r="T1556" i="1"/>
  <c r="AC1943" i="1"/>
  <c r="T1943" i="1"/>
  <c r="AF1943" i="1" a="1"/>
  <c r="AF1943" i="1" s="1"/>
  <c r="E1902" i="7" s="1"/>
  <c r="AF1146" i="1" a="1"/>
  <c r="AF1146" i="1" s="1"/>
  <c r="E1105" i="7" s="1"/>
  <c r="AC1146" i="1"/>
  <c r="T1146" i="1"/>
  <c r="T1268" i="1"/>
  <c r="AC1268" i="1"/>
  <c r="AF1268" i="1" a="1"/>
  <c r="AF1268" i="1" s="1"/>
  <c r="E1227" i="7" s="1"/>
  <c r="AC3045" i="1"/>
  <c r="AF3045" i="1" a="1"/>
  <c r="AF3045" i="1" s="1"/>
  <c r="E3004" i="7" s="1"/>
  <c r="T3045" i="1"/>
  <c r="T1081" i="1"/>
  <c r="AF1081" i="1" a="1"/>
  <c r="AF1081" i="1" s="1"/>
  <c r="E1040" i="7" s="1"/>
  <c r="AC1081" i="1"/>
  <c r="AC3127" i="1"/>
  <c r="T3127" i="1"/>
  <c r="AF3127" i="1" a="1"/>
  <c r="AF3127" i="1" s="1"/>
  <c r="T2661" i="1"/>
  <c r="AC2661" i="1"/>
  <c r="AF2661" i="1" a="1"/>
  <c r="AF2661" i="1" s="1"/>
  <c r="E2620" i="7" s="1"/>
  <c r="AC426" i="1"/>
  <c r="T426" i="1"/>
  <c r="AF426" i="1" a="1"/>
  <c r="AF426" i="1" s="1"/>
  <c r="E385" i="7" s="1"/>
  <c r="AF3190" i="1" a="1"/>
  <c r="AF3190" i="1" s="1"/>
  <c r="AC3190" i="1"/>
  <c r="T3190" i="1"/>
  <c r="AC2476" i="1"/>
  <c r="T2476" i="1"/>
  <c r="AF2476" i="1" a="1"/>
  <c r="AF2476" i="1" s="1"/>
  <c r="E2435" i="7" s="1"/>
  <c r="AF1056" i="1" a="1"/>
  <c r="AF1056" i="1" s="1"/>
  <c r="E1015" i="7" s="1"/>
  <c r="AC1056" i="1"/>
  <c r="T1056" i="1"/>
  <c r="AF615" i="1" a="1"/>
  <c r="AF615" i="1" s="1"/>
  <c r="E574" i="7" s="1"/>
  <c r="AC615" i="1"/>
  <c r="T615" i="1"/>
  <c r="AC2633" i="1"/>
  <c r="T2633" i="1"/>
  <c r="AF2633" i="1" a="1"/>
  <c r="AF2633" i="1" s="1"/>
  <c r="E2592" i="7" s="1"/>
  <c r="T1914" i="1"/>
  <c r="AC1914" i="1"/>
  <c r="AF1914" i="1" a="1"/>
  <c r="AF1914" i="1" s="1"/>
  <c r="E1873" i="7" s="1"/>
  <c r="T2819" i="1"/>
  <c r="AC2819" i="1"/>
  <c r="AF2819" i="1" a="1"/>
  <c r="AF2819" i="1" s="1"/>
  <c r="E2778" i="7" s="1"/>
  <c r="AF377" i="1" a="1"/>
  <c r="AF377" i="1" s="1"/>
  <c r="E336" i="7" s="1"/>
  <c r="T377" i="1"/>
  <c r="AC377" i="1"/>
  <c r="T3236" i="1"/>
  <c r="AC3236" i="1"/>
  <c r="AF3236" i="1" a="1"/>
  <c r="AF3236" i="1" s="1"/>
  <c r="AF1979" i="1" a="1"/>
  <c r="AF1979" i="1" s="1"/>
  <c r="E1938" i="7" s="1"/>
  <c r="AC1979" i="1"/>
  <c r="T1979" i="1"/>
  <c r="T109" i="1"/>
  <c r="AF109" i="1" a="1"/>
  <c r="AF109" i="1" s="1"/>
  <c r="E68" i="7" s="1"/>
  <c r="AC109" i="1"/>
  <c r="AF731" i="1" a="1"/>
  <c r="AF731" i="1" s="1"/>
  <c r="E690" i="7" s="1"/>
  <c r="AC731" i="1"/>
  <c r="T731" i="1"/>
  <c r="T104" i="1"/>
  <c r="AC104" i="1"/>
  <c r="AF104" i="1" a="1"/>
  <c r="AF104" i="1" s="1"/>
  <c r="E63" i="7" s="1"/>
  <c r="T3471" i="1"/>
  <c r="AF3471" i="1" a="1"/>
  <c r="AF3471" i="1" s="1"/>
  <c r="AC3471" i="1"/>
  <c r="AF654" i="1" a="1"/>
  <c r="AF654" i="1" s="1"/>
  <c r="E613" i="7" s="1"/>
  <c r="T654" i="1"/>
  <c r="AC654" i="1"/>
  <c r="AF693" i="1" a="1"/>
  <c r="AF693" i="1" s="1"/>
  <c r="E652" i="7" s="1"/>
  <c r="T693" i="1"/>
  <c r="AC693" i="1"/>
  <c r="AF2002" i="1" a="1"/>
  <c r="AF2002" i="1" s="1"/>
  <c r="E1961" i="7" s="1"/>
  <c r="AC2002" i="1"/>
  <c r="T2002" i="1"/>
  <c r="AC1068" i="1"/>
  <c r="T1068" i="1"/>
  <c r="AF1068" i="1" a="1"/>
  <c r="AF1068" i="1" s="1"/>
  <c r="E1027" i="7" s="1"/>
  <c r="AC2205" i="1"/>
  <c r="AF2205" i="1" a="1"/>
  <c r="AF2205" i="1" s="1"/>
  <c r="E2164" i="7" s="1"/>
  <c r="T2205" i="1"/>
  <c r="T3522" i="1"/>
  <c r="AF3522" i="1" a="1"/>
  <c r="AF3522" i="1" s="1"/>
  <c r="AC3522" i="1"/>
  <c r="AF1080" i="1" a="1"/>
  <c r="AF1080" i="1" s="1"/>
  <c r="E1039" i="7" s="1"/>
  <c r="AC1080" i="1"/>
  <c r="T1080" i="1"/>
  <c r="AF2091" i="1" a="1"/>
  <c r="AF2091" i="1" s="1"/>
  <c r="E2050" i="7" s="1"/>
  <c r="AC2091" i="1"/>
  <c r="T2091" i="1"/>
  <c r="AF2710" i="1" a="1"/>
  <c r="AF2710" i="1" s="1"/>
  <c r="E2669" i="7" s="1"/>
  <c r="AC2710" i="1"/>
  <c r="T2710" i="1"/>
  <c r="AF1971" i="1" a="1"/>
  <c r="AF1971" i="1" s="1"/>
  <c r="E1930" i="7" s="1"/>
  <c r="AC1971" i="1"/>
  <c r="T1971" i="1"/>
  <c r="AC2193" i="1"/>
  <c r="AF2193" i="1" a="1"/>
  <c r="AF2193" i="1" s="1"/>
  <c r="E2152" i="7" s="1"/>
  <c r="T2193" i="1"/>
  <c r="AF593" i="1" a="1"/>
  <c r="AF593" i="1" s="1"/>
  <c r="E552" i="7" s="1"/>
  <c r="AC593" i="1"/>
  <c r="T593" i="1"/>
  <c r="AF2106" i="1" a="1"/>
  <c r="AF2106" i="1" s="1"/>
  <c r="E2065" i="7" s="1"/>
  <c r="AC2106" i="1"/>
  <c r="T2106" i="1"/>
  <c r="AC3224" i="1"/>
  <c r="AF3224" i="1" a="1"/>
  <c r="AF3224" i="1" s="1"/>
  <c r="T3224" i="1"/>
  <c r="T2355" i="1"/>
  <c r="AF2355" i="1" a="1"/>
  <c r="AF2355" i="1" s="1"/>
  <c r="E2314" i="7" s="1"/>
  <c r="AC2355" i="1"/>
  <c r="T2637" i="1"/>
  <c r="AC2637" i="1"/>
  <c r="AF2637" i="1" a="1"/>
  <c r="AF2637" i="1" s="1"/>
  <c r="E2596" i="7" s="1"/>
  <c r="AC2755" i="1"/>
  <c r="AF2755" i="1" a="1"/>
  <c r="AF2755" i="1" s="1"/>
  <c r="E2714" i="7" s="1"/>
  <c r="T2755" i="1"/>
  <c r="AC1116" i="1"/>
  <c r="T1116" i="1"/>
  <c r="AF1116" i="1" a="1"/>
  <c r="AF1116" i="1" s="1"/>
  <c r="E1075" i="7" s="1"/>
  <c r="AC813" i="1"/>
  <c r="AF813" i="1" a="1"/>
  <c r="AF813" i="1" s="1"/>
  <c r="E772" i="7" s="1"/>
  <c r="T813" i="1"/>
  <c r="T759" i="1"/>
  <c r="AF759" i="1" a="1"/>
  <c r="AF759" i="1" s="1"/>
  <c r="E718" i="7" s="1"/>
  <c r="AC759" i="1"/>
  <c r="AC2747" i="1"/>
  <c r="AF2747" i="1" a="1"/>
  <c r="AF2747" i="1" s="1"/>
  <c r="E2706" i="7" s="1"/>
  <c r="T2747" i="1"/>
  <c r="AF961" i="1" a="1"/>
  <c r="AF961" i="1" s="1"/>
  <c r="E920" i="7" s="1"/>
  <c r="AC961" i="1"/>
  <c r="T961" i="1"/>
  <c r="T2864" i="1"/>
  <c r="AC2864" i="1"/>
  <c r="AF2864" i="1" a="1"/>
  <c r="AF2864" i="1" s="1"/>
  <c r="E2823" i="7" s="1"/>
  <c r="T2187" i="1"/>
  <c r="AC2187" i="1"/>
  <c r="AF2187" i="1" a="1"/>
  <c r="AF2187" i="1" s="1"/>
  <c r="E2146" i="7" s="1"/>
  <c r="AC1681" i="1"/>
  <c r="AF1681" i="1" a="1"/>
  <c r="AF1681" i="1" s="1"/>
  <c r="E1640" i="7" s="1"/>
  <c r="T1681" i="1"/>
  <c r="AF2924" i="1" a="1"/>
  <c r="AF2924" i="1" s="1"/>
  <c r="E2883" i="7" s="1"/>
  <c r="AC2924" i="1"/>
  <c r="T2924" i="1"/>
  <c r="AF1028" i="1" a="1"/>
  <c r="AF1028" i="1" s="1"/>
  <c r="E987" i="7" s="1"/>
  <c r="T1028" i="1"/>
  <c r="AC1028" i="1"/>
  <c r="AF2659" i="1" a="1"/>
  <c r="AF2659" i="1" s="1"/>
  <c r="E2618" i="7" s="1"/>
  <c r="AC2659" i="1"/>
  <c r="T2659" i="1"/>
  <c r="AC465" i="1"/>
  <c r="T465" i="1"/>
  <c r="AF465" i="1" a="1"/>
  <c r="AF465" i="1" s="1"/>
  <c r="E424" i="7" s="1"/>
  <c r="T2624" i="1"/>
  <c r="AC2624" i="1"/>
  <c r="AF2624" i="1" a="1"/>
  <c r="AF2624" i="1" s="1"/>
  <c r="E2583" i="7" s="1"/>
  <c r="T741" i="1"/>
  <c r="AC741" i="1"/>
  <c r="AF741" i="1" a="1"/>
  <c r="AF741" i="1" s="1"/>
  <c r="E700" i="7" s="1"/>
  <c r="AC3083" i="1"/>
  <c r="AF3083" i="1" a="1"/>
  <c r="AF3083" i="1" s="1"/>
  <c r="T3083" i="1"/>
  <c r="AC3279" i="1"/>
  <c r="T3279" i="1"/>
  <c r="AF3279" i="1" a="1"/>
  <c r="AF3279" i="1" s="1"/>
  <c r="AC472" i="1"/>
  <c r="T472" i="1"/>
  <c r="AF472" i="1" a="1"/>
  <c r="AF472" i="1" s="1"/>
  <c r="E431" i="7" s="1"/>
  <c r="AC2050" i="1"/>
  <c r="T2050" i="1"/>
  <c r="AF2050" i="1" a="1"/>
  <c r="AF2050" i="1" s="1"/>
  <c r="E2009" i="7" s="1"/>
  <c r="AF1141" i="1" a="1"/>
  <c r="AF1141" i="1" s="1"/>
  <c r="E1100" i="7" s="1"/>
  <c r="T1141" i="1"/>
  <c r="AC1141" i="1"/>
  <c r="T2563" i="1"/>
  <c r="AC2563" i="1"/>
  <c r="AF2563" i="1" a="1"/>
  <c r="AF2563" i="1" s="1"/>
  <c r="E2522" i="7" s="1"/>
  <c r="AF765" i="1" a="1"/>
  <c r="AF765" i="1" s="1"/>
  <c r="E724" i="7" s="1"/>
  <c r="T765" i="1"/>
  <c r="AC765" i="1"/>
  <c r="T1822" i="1"/>
  <c r="AF1822" i="1" a="1"/>
  <c r="AF1822" i="1" s="1"/>
  <c r="E1781" i="7" s="1"/>
  <c r="AC1822" i="1"/>
  <c r="T772" i="1"/>
  <c r="AF772" i="1" a="1"/>
  <c r="AF772" i="1" s="1"/>
  <c r="E731" i="7" s="1"/>
  <c r="AC772" i="1"/>
  <c r="AF2737" i="1" a="1"/>
  <c r="AF2737" i="1" s="1"/>
  <c r="E2696" i="7" s="1"/>
  <c r="T2737" i="1"/>
  <c r="AC2737" i="1"/>
  <c r="AF1543" i="1" a="1"/>
  <c r="AF1543" i="1" s="1"/>
  <c r="E1502" i="7" s="1"/>
  <c r="T1543" i="1"/>
  <c r="AC1543" i="1"/>
  <c r="T841" i="1"/>
  <c r="AF841" i="1" a="1"/>
  <c r="AF841" i="1" s="1"/>
  <c r="E800" i="7" s="1"/>
  <c r="AC841" i="1"/>
  <c r="AF2625" i="1" a="1"/>
  <c r="AF2625" i="1" s="1"/>
  <c r="E2584" i="7" s="1"/>
  <c r="AC2625" i="1"/>
  <c r="T2625" i="1"/>
  <c r="AC1803" i="1"/>
  <c r="T1803" i="1"/>
  <c r="AF1803" i="1" a="1"/>
  <c r="AF1803" i="1" s="1"/>
  <c r="E1762" i="7" s="1"/>
  <c r="T2162" i="1"/>
  <c r="AF2162" i="1" a="1"/>
  <c r="AF2162" i="1" s="1"/>
  <c r="E2121" i="7" s="1"/>
  <c r="AC2162" i="1"/>
  <c r="AC954" i="1"/>
  <c r="T954" i="1"/>
  <c r="AF954" i="1" a="1"/>
  <c r="AF954" i="1" s="1"/>
  <c r="E913" i="7" s="1"/>
  <c r="AC3118" i="1"/>
  <c r="T3118" i="1"/>
  <c r="AF3118" i="1" a="1"/>
  <c r="AF3118" i="1" s="1"/>
  <c r="AF926" i="1" a="1"/>
  <c r="AF926" i="1" s="1"/>
  <c r="E885" i="7" s="1"/>
  <c r="T926" i="1"/>
  <c r="AC926" i="1"/>
  <c r="T3509" i="1"/>
  <c r="AC3509" i="1"/>
  <c r="AF3509" i="1" a="1"/>
  <c r="AF3509" i="1" s="1"/>
  <c r="AC1512" i="1"/>
  <c r="T1512" i="1"/>
  <c r="AF1512" i="1" a="1"/>
  <c r="AF1512" i="1" s="1"/>
  <c r="E1471" i="7" s="1"/>
  <c r="AC1552" i="1"/>
  <c r="T1552" i="1"/>
  <c r="AF1552" i="1" a="1"/>
  <c r="AF1552" i="1" s="1"/>
  <c r="E1511" i="7" s="1"/>
  <c r="T535" i="1"/>
  <c r="AF535" i="1" a="1"/>
  <c r="AF535" i="1" s="1"/>
  <c r="E494" i="7" s="1"/>
  <c r="AC535" i="1"/>
  <c r="AF3207" i="1" a="1"/>
  <c r="AF3207" i="1" s="1"/>
  <c r="AC3207" i="1"/>
  <c r="T3207" i="1"/>
  <c r="AF2448" i="1" a="1"/>
  <c r="AF2448" i="1" s="1"/>
  <c r="E2407" i="7" s="1"/>
  <c r="T2448" i="1"/>
  <c r="AC2448" i="1"/>
  <c r="AF1296" i="1" a="1"/>
  <c r="AF1296" i="1" s="1"/>
  <c r="E1255" i="7" s="1"/>
  <c r="T1296" i="1"/>
  <c r="AC1296" i="1"/>
  <c r="AC1929" i="1"/>
  <c r="T1929" i="1"/>
  <c r="AF1929" i="1" a="1"/>
  <c r="AF1929" i="1" s="1"/>
  <c r="E1888" i="7" s="1"/>
  <c r="AC1932" i="1"/>
  <c r="T1932" i="1"/>
  <c r="AF1932" i="1" a="1"/>
  <c r="AF1932" i="1" s="1"/>
  <c r="E1891" i="7" s="1"/>
  <c r="AF3348" i="1" a="1"/>
  <c r="AF3348" i="1" s="1"/>
  <c r="AC3348" i="1"/>
  <c r="T3348" i="1"/>
  <c r="T3329" i="1"/>
  <c r="AC3329" i="1"/>
  <c r="AF3329" i="1" a="1"/>
  <c r="AF3329" i="1" s="1"/>
  <c r="T2043" i="1"/>
  <c r="AC2043" i="1"/>
  <c r="AF2043" i="1" a="1"/>
  <c r="AF2043" i="1" s="1"/>
  <c r="E2002" i="7" s="1"/>
  <c r="T3413" i="1"/>
  <c r="AC3413" i="1"/>
  <c r="AF3413" i="1" a="1"/>
  <c r="AF3413" i="1" s="1"/>
  <c r="AC261" i="1"/>
  <c r="T261" i="1"/>
  <c r="AF261" i="1" a="1"/>
  <c r="AF261" i="1" s="1"/>
  <c r="E220" i="7" s="1"/>
  <c r="T1730" i="1"/>
  <c r="AC1730" i="1"/>
  <c r="AF1730" i="1" a="1"/>
  <c r="AF1730" i="1" s="1"/>
  <c r="E1689" i="7" s="1"/>
  <c r="T2086" i="1"/>
  <c r="AF2086" i="1" a="1"/>
  <c r="AF2086" i="1" s="1"/>
  <c r="E2045" i="7" s="1"/>
  <c r="AC2086" i="1"/>
  <c r="AF1761" i="1" a="1"/>
  <c r="AF1761" i="1" s="1"/>
  <c r="E1720" i="7" s="1"/>
  <c r="T1761" i="1"/>
  <c r="AC1761" i="1"/>
  <c r="AF828" i="1" a="1"/>
  <c r="AF828" i="1" s="1"/>
  <c r="E787" i="7" s="1"/>
  <c r="AC828" i="1"/>
  <c r="T828" i="1"/>
  <c r="AC2105" i="1"/>
  <c r="T2105" i="1"/>
  <c r="AF2105" i="1" a="1"/>
  <c r="AF2105" i="1" s="1"/>
  <c r="E2064" i="7" s="1"/>
  <c r="T1493" i="1"/>
  <c r="AC1493" i="1"/>
  <c r="AF1493" i="1" a="1"/>
  <c r="AF1493" i="1" s="1"/>
  <c r="E1452" i="7" s="1"/>
  <c r="AF1112" i="1" a="1"/>
  <c r="AF1112" i="1" s="1"/>
  <c r="E1071" i="7" s="1"/>
  <c r="T1112" i="1"/>
  <c r="AC1112" i="1"/>
  <c r="AC2971" i="1"/>
  <c r="AF2971" i="1" a="1"/>
  <c r="AF2971" i="1" s="1"/>
  <c r="E2930" i="7" s="1"/>
  <c r="T2971" i="1"/>
  <c r="AF2613" i="1" a="1"/>
  <c r="AF2613" i="1" s="1"/>
  <c r="E2572" i="7" s="1"/>
  <c r="AC2613" i="1"/>
  <c r="T2613" i="1"/>
  <c r="AF2781" i="1" a="1"/>
  <c r="AF2781" i="1" s="1"/>
  <c r="E2740" i="7" s="1"/>
  <c r="T2781" i="1"/>
  <c r="AC2781" i="1"/>
  <c r="AF2126" i="1" a="1"/>
  <c r="AF2126" i="1" s="1"/>
  <c r="E2085" i="7" s="1"/>
  <c r="T2126" i="1"/>
  <c r="AC2126" i="1"/>
  <c r="AC239" i="1"/>
  <c r="T239" i="1"/>
  <c r="AF239" i="1" a="1"/>
  <c r="AF239" i="1" s="1"/>
  <c r="E198" i="7" s="1"/>
  <c r="AC1529" i="1"/>
  <c r="T1529" i="1"/>
  <c r="AF1529" i="1" a="1"/>
  <c r="AF1529" i="1" s="1"/>
  <c r="E1488" i="7" s="1"/>
  <c r="AF1938" i="1" a="1"/>
  <c r="AF1938" i="1" s="1"/>
  <c r="E1897" i="7" s="1"/>
  <c r="T1938" i="1"/>
  <c r="AC1938" i="1"/>
  <c r="AC2925" i="1"/>
  <c r="AF2925" i="1" a="1"/>
  <c r="AF2925" i="1" s="1"/>
  <c r="E2884" i="7" s="1"/>
  <c r="T2925" i="1"/>
  <c r="T3071" i="1"/>
  <c r="AF3071" i="1" a="1"/>
  <c r="AF3071" i="1" s="1"/>
  <c r="AC3071" i="1"/>
  <c r="T681" i="1"/>
  <c r="AC681" i="1"/>
  <c r="AF681" i="1" a="1"/>
  <c r="AF681" i="1" s="1"/>
  <c r="E640" i="7" s="1"/>
  <c r="AC2623" i="1"/>
  <c r="AF2623" i="1" a="1"/>
  <c r="AF2623" i="1" s="1"/>
  <c r="E2582" i="7" s="1"/>
  <c r="T2623" i="1"/>
  <c r="AF1498" i="1" a="1"/>
  <c r="AF1498" i="1" s="1"/>
  <c r="E1457" i="7" s="1"/>
  <c r="AC1498" i="1"/>
  <c r="T1498" i="1"/>
  <c r="AF1576" i="1" a="1"/>
  <c r="AF1576" i="1" s="1"/>
  <c r="E1535" i="7" s="1"/>
  <c r="T1576" i="1"/>
  <c r="AC1576" i="1"/>
  <c r="AC1131" i="1"/>
  <c r="AF1131" i="1" a="1"/>
  <c r="AF1131" i="1" s="1"/>
  <c r="E1090" i="7" s="1"/>
  <c r="T1131" i="1"/>
  <c r="T3332" i="1"/>
  <c r="AF3332" i="1" a="1"/>
  <c r="AF3332" i="1" s="1"/>
  <c r="AC3332" i="1"/>
  <c r="AC2809" i="1"/>
  <c r="AF2809" i="1" a="1"/>
  <c r="AF2809" i="1" s="1"/>
  <c r="E2768" i="7" s="1"/>
  <c r="T2809" i="1"/>
  <c r="AC1864" i="1"/>
  <c r="AF1864" i="1" a="1"/>
  <c r="AF1864" i="1" s="1"/>
  <c r="E1823" i="7" s="1"/>
  <c r="T1864" i="1"/>
  <c r="AC1694" i="1"/>
  <c r="AF1694" i="1" a="1"/>
  <c r="AF1694" i="1" s="1"/>
  <c r="E1653" i="7" s="1"/>
  <c r="T1694" i="1"/>
  <c r="AF1632" i="1" a="1"/>
  <c r="AF1632" i="1" s="1"/>
  <c r="E1591" i="7" s="1"/>
  <c r="AC1632" i="1"/>
  <c r="T1632" i="1"/>
  <c r="AC91" i="1"/>
  <c r="AF91" i="1" a="1"/>
  <c r="AF91" i="1" s="1"/>
  <c r="E50" i="7" s="1"/>
  <c r="T91" i="1"/>
  <c r="AF1182" i="1" a="1"/>
  <c r="AF1182" i="1" s="1"/>
  <c r="E1141" i="7" s="1"/>
  <c r="AC1182" i="1"/>
  <c r="T1182" i="1"/>
  <c r="T2894" i="1"/>
  <c r="AF2894" i="1" a="1"/>
  <c r="AF2894" i="1" s="1"/>
  <c r="E2853" i="7" s="1"/>
  <c r="AC2894" i="1"/>
  <c r="AC1360" i="1"/>
  <c r="AF1360" i="1" a="1"/>
  <c r="AF1360" i="1" s="1"/>
  <c r="E1319" i="7" s="1"/>
  <c r="T1360" i="1"/>
  <c r="AF1928" i="1" a="1"/>
  <c r="AF1928" i="1" s="1"/>
  <c r="E1887" i="7" s="1"/>
  <c r="T1928" i="1"/>
  <c r="AC1928" i="1"/>
  <c r="AC348" i="1"/>
  <c r="T348" i="1"/>
  <c r="AF348" i="1" a="1"/>
  <c r="AF348" i="1" s="1"/>
  <c r="E307" i="7" s="1"/>
  <c r="AC1907" i="1"/>
  <c r="T1907" i="1"/>
  <c r="AF1907" i="1" a="1"/>
  <c r="AF1907" i="1" s="1"/>
  <c r="E1866" i="7" s="1"/>
  <c r="AF1224" i="1" a="1"/>
  <c r="AF1224" i="1" s="1"/>
  <c r="E1183" i="7" s="1"/>
  <c r="T1224" i="1"/>
  <c r="AC1224" i="1"/>
  <c r="AC747" i="1"/>
  <c r="AF747" i="1" a="1"/>
  <c r="AF747" i="1" s="1"/>
  <c r="E706" i="7" s="1"/>
  <c r="T747" i="1"/>
  <c r="AF3148" i="1" a="1"/>
  <c r="AF3148" i="1" s="1"/>
  <c r="AC3148" i="1"/>
  <c r="T3148" i="1"/>
  <c r="AC1859" i="1"/>
  <c r="AF1859" i="1" a="1"/>
  <c r="AF1859" i="1" s="1"/>
  <c r="E1818" i="7" s="1"/>
  <c r="T1859" i="1"/>
  <c r="T423" i="1"/>
  <c r="AC423" i="1"/>
  <c r="AF423" i="1" a="1"/>
  <c r="AF423" i="1" s="1"/>
  <c r="E382" i="7" s="1"/>
  <c r="T748" i="1"/>
  <c r="AF748" i="1" a="1"/>
  <c r="AF748" i="1" s="1"/>
  <c r="E707" i="7" s="1"/>
  <c r="AC748" i="1"/>
  <c r="T308" i="1"/>
  <c r="AC308" i="1"/>
  <c r="AF308" i="1" a="1"/>
  <c r="AF308" i="1" s="1"/>
  <c r="E267" i="7" s="1"/>
  <c r="AC1107" i="1"/>
  <c r="AF1107" i="1" a="1"/>
  <c r="AF1107" i="1" s="1"/>
  <c r="E1066" i="7" s="1"/>
  <c r="T1107" i="1"/>
  <c r="AF581" i="1" a="1"/>
  <c r="AF581" i="1" s="1"/>
  <c r="E540" i="7" s="1"/>
  <c r="AC581" i="1"/>
  <c r="T581" i="1"/>
  <c r="AC1801" i="1"/>
  <c r="T1801" i="1"/>
  <c r="AF1801" i="1" a="1"/>
  <c r="AF1801" i="1" s="1"/>
  <c r="E1760" i="7" s="1"/>
  <c r="T294" i="1"/>
  <c r="AC294" i="1"/>
  <c r="AF294" i="1" a="1"/>
  <c r="AF294" i="1" s="1"/>
  <c r="E253" i="7" s="1"/>
  <c r="AC1785" i="1"/>
  <c r="T1785" i="1"/>
  <c r="AF1785" i="1" a="1"/>
  <c r="AF1785" i="1" s="1"/>
  <c r="E1744" i="7" s="1"/>
  <c r="AF2768" i="1" a="1"/>
  <c r="AF2768" i="1" s="1"/>
  <c r="E2727" i="7" s="1"/>
  <c r="AC2768" i="1"/>
  <c r="T2768" i="1"/>
  <c r="AF318" i="1" a="1"/>
  <c r="AF318" i="1" s="1"/>
  <c r="E277" i="7" s="1"/>
  <c r="AC318" i="1"/>
  <c r="T318" i="1"/>
  <c r="T1981" i="1"/>
  <c r="AF1981" i="1" a="1"/>
  <c r="AF1981" i="1" s="1"/>
  <c r="E1940" i="7" s="1"/>
  <c r="AC1981" i="1"/>
  <c r="AC1511" i="1"/>
  <c r="AF1511" i="1" a="1"/>
  <c r="AF1511" i="1" s="1"/>
  <c r="E1470" i="7" s="1"/>
  <c r="T1511" i="1"/>
  <c r="T1333" i="1"/>
  <c r="AF1333" i="1" a="1"/>
  <c r="AF1333" i="1" s="1"/>
  <c r="E1292" i="7" s="1"/>
  <c r="AC1333" i="1"/>
  <c r="T1383" i="1"/>
  <c r="AC1383" i="1"/>
  <c r="AF1383" i="1" a="1"/>
  <c r="AF1383" i="1" s="1"/>
  <c r="E1342" i="7" s="1"/>
  <c r="T1963" i="1"/>
  <c r="AF1963" i="1" a="1"/>
  <c r="AF1963" i="1" s="1"/>
  <c r="E1922" i="7" s="1"/>
  <c r="AC1963" i="1"/>
  <c r="T848" i="1"/>
  <c r="AF848" i="1" a="1"/>
  <c r="AF848" i="1" s="1"/>
  <c r="E807" i="7" s="1"/>
  <c r="AC848" i="1"/>
  <c r="AC2754" i="1"/>
  <c r="AF2754" i="1" a="1"/>
  <c r="AF2754" i="1" s="1"/>
  <c r="E2713" i="7" s="1"/>
  <c r="T2754" i="1"/>
  <c r="T1688" i="1"/>
  <c r="AF1688" i="1" a="1"/>
  <c r="AF1688" i="1" s="1"/>
  <c r="E1647" i="7" s="1"/>
  <c r="AC1688" i="1"/>
  <c r="T1920" i="1"/>
  <c r="AF1920" i="1" a="1"/>
  <c r="AF1920" i="1" s="1"/>
  <c r="E1879" i="7" s="1"/>
  <c r="AC1920" i="1"/>
  <c r="AF3519" i="1" a="1"/>
  <c r="AF3519" i="1" s="1"/>
  <c r="T3519" i="1"/>
  <c r="AC3519" i="1"/>
  <c r="AC3425" i="1"/>
  <c r="T3425" i="1"/>
  <c r="AF3425" i="1" a="1"/>
  <c r="AF3425" i="1" s="1"/>
  <c r="AF3269" i="1" a="1"/>
  <c r="AF3269" i="1" s="1"/>
  <c r="T3269" i="1"/>
  <c r="AC3269" i="1"/>
  <c r="AF2204" i="1" a="1"/>
  <c r="AF2204" i="1" s="1"/>
  <c r="E2163" i="7" s="1"/>
  <c r="AC2204" i="1"/>
  <c r="T2204" i="1"/>
  <c r="AC2242" i="1"/>
  <c r="AF2242" i="1" a="1"/>
  <c r="AF2242" i="1" s="1"/>
  <c r="E2201" i="7" s="1"/>
  <c r="T2242" i="1"/>
  <c r="AF3405" i="1" a="1"/>
  <c r="AF3405" i="1" s="1"/>
  <c r="T3405" i="1"/>
  <c r="AC3405" i="1"/>
  <c r="AC1989" i="1"/>
  <c r="T1989" i="1"/>
  <c r="AF1989" i="1" a="1"/>
  <c r="AF1989" i="1" s="1"/>
  <c r="E1948" i="7" s="1"/>
  <c r="T1215" i="1"/>
  <c r="AC1215" i="1"/>
  <c r="AF1215" i="1" a="1"/>
  <c r="AF1215" i="1" s="1"/>
  <c r="E1174" i="7" s="1"/>
  <c r="T388" i="1"/>
  <c r="AC388" i="1"/>
  <c r="AF388" i="1" a="1"/>
  <c r="AF388" i="1" s="1"/>
  <c r="E347" i="7" s="1"/>
  <c r="T1121" i="1"/>
  <c r="AC1121" i="1"/>
  <c r="AF1121" i="1" a="1"/>
  <c r="AF1121" i="1" s="1"/>
  <c r="E1080" i="7" s="1"/>
  <c r="AF1244" i="1" a="1"/>
  <c r="AF1244" i="1" s="1"/>
  <c r="E1203" i="7" s="1"/>
  <c r="T1244" i="1"/>
  <c r="AC1244" i="1"/>
  <c r="AF1517" i="1" a="1"/>
  <c r="AF1517" i="1" s="1"/>
  <c r="E1476" i="7" s="1"/>
  <c r="T1517" i="1"/>
  <c r="AC1517" i="1"/>
  <c r="AF347" i="1" a="1"/>
  <c r="AF347" i="1" s="1"/>
  <c r="E306" i="7" s="1"/>
  <c r="T347" i="1"/>
  <c r="AC347" i="1"/>
  <c r="AC2110" i="1"/>
  <c r="T2110" i="1"/>
  <c r="AF2110" i="1" a="1"/>
  <c r="AF2110" i="1" s="1"/>
  <c r="E2069" i="7" s="1"/>
  <c r="AF2962" i="1" a="1"/>
  <c r="AF2962" i="1" s="1"/>
  <c r="E2921" i="7" s="1"/>
  <c r="AC2962" i="1"/>
  <c r="T2962" i="1"/>
  <c r="AC1735" i="1"/>
  <c r="AF1735" i="1" a="1"/>
  <c r="AF1735" i="1" s="1"/>
  <c r="E1694" i="7" s="1"/>
  <c r="T1735" i="1"/>
  <c r="AF2174" i="1" a="1"/>
  <c r="AF2174" i="1" s="1"/>
  <c r="E2133" i="7" s="1"/>
  <c r="T2174" i="1"/>
  <c r="AC2174" i="1"/>
  <c r="T3225" i="1"/>
  <c r="AF3225" i="1" a="1"/>
  <c r="AF3225" i="1" s="1"/>
  <c r="AC3225" i="1"/>
  <c r="AF3319" i="1" a="1"/>
  <c r="AF3319" i="1" s="1"/>
  <c r="T3319" i="1"/>
  <c r="AC3319" i="1"/>
  <c r="AC125" i="1"/>
  <c r="T125" i="1"/>
  <c r="AF125" i="1" a="1"/>
  <c r="AF125" i="1" s="1"/>
  <c r="E84" i="7" s="1"/>
  <c r="AC387" i="1"/>
  <c r="AF387" i="1" a="1"/>
  <c r="AF387" i="1" s="1"/>
  <c r="E346" i="7" s="1"/>
  <c r="T387" i="1"/>
  <c r="T1206" i="1"/>
  <c r="AF1206" i="1" a="1"/>
  <c r="AF1206" i="1" s="1"/>
  <c r="E1165" i="7" s="1"/>
  <c r="AC1206" i="1"/>
  <c r="T506" i="1"/>
  <c r="AC506" i="1"/>
  <c r="AF506" i="1" a="1"/>
  <c r="AF506" i="1" s="1"/>
  <c r="E465" i="7" s="1"/>
  <c r="AF537" i="1" a="1"/>
  <c r="AF537" i="1" s="1"/>
  <c r="E496" i="7" s="1"/>
  <c r="T537" i="1"/>
  <c r="AC537" i="1"/>
  <c r="AC2164" i="1"/>
  <c r="T2164" i="1"/>
  <c r="AF2164" i="1" a="1"/>
  <c r="AF2164" i="1" s="1"/>
  <c r="E2123" i="7" s="1"/>
  <c r="T288" i="1"/>
  <c r="AF288" i="1" a="1"/>
  <c r="AF288" i="1" s="1"/>
  <c r="E247" i="7" s="1"/>
  <c r="AC288" i="1"/>
  <c r="T369" i="1"/>
  <c r="AF369" i="1" a="1"/>
  <c r="AF369" i="1" s="1"/>
  <c r="E328" i="7" s="1"/>
  <c r="AC369" i="1"/>
  <c r="T2728" i="1"/>
  <c r="AC2728" i="1"/>
  <c r="AF2728" i="1" a="1"/>
  <c r="AF2728" i="1" s="1"/>
  <c r="E2687" i="7" s="1"/>
  <c r="AC3093" i="1"/>
  <c r="AF3093" i="1" a="1"/>
  <c r="AF3093" i="1" s="1"/>
  <c r="T3093" i="1"/>
  <c r="T2421" i="1"/>
  <c r="AF2421" i="1" a="1"/>
  <c r="AF2421" i="1" s="1"/>
  <c r="E2380" i="7" s="1"/>
  <c r="AC2421" i="1"/>
  <c r="AF1236" i="1" a="1"/>
  <c r="AF1236" i="1" s="1"/>
  <c r="E1195" i="7" s="1"/>
  <c r="T1236" i="1"/>
  <c r="AC1236" i="1"/>
  <c r="AC2055" i="1"/>
  <c r="T2055" i="1"/>
  <c r="AF2055" i="1" a="1"/>
  <c r="AF2055" i="1" s="1"/>
  <c r="E2014" i="7" s="1"/>
  <c r="T1266" i="1"/>
  <c r="AF1266" i="1" a="1"/>
  <c r="AF1266" i="1" s="1"/>
  <c r="E1225" i="7" s="1"/>
  <c r="AC1266" i="1"/>
  <c r="AC2460" i="1"/>
  <c r="AF2460" i="1" a="1"/>
  <c r="AF2460" i="1" s="1"/>
  <c r="E2419" i="7" s="1"/>
  <c r="T2460" i="1"/>
  <c r="AC497" i="1"/>
  <c r="AF497" i="1" a="1"/>
  <c r="AF497" i="1" s="1"/>
  <c r="E456" i="7" s="1"/>
  <c r="T497" i="1"/>
  <c r="AC1661" i="1"/>
  <c r="AF1661" i="1" a="1"/>
  <c r="AF1661" i="1" s="1"/>
  <c r="E1620" i="7" s="1"/>
  <c r="T1661" i="1"/>
  <c r="AC2976" i="1"/>
  <c r="T2976" i="1"/>
  <c r="AF2976" i="1" a="1"/>
  <c r="AF2976" i="1" s="1"/>
  <c r="E2935" i="7" s="1"/>
  <c r="T1665" i="1"/>
  <c r="AF1665" i="1" a="1"/>
  <c r="AF1665" i="1" s="1"/>
  <c r="E1624" i="7" s="1"/>
  <c r="AC1665" i="1"/>
  <c r="AF2983" i="1" a="1"/>
  <c r="AF2983" i="1" s="1"/>
  <c r="E2942" i="7" s="1"/>
  <c r="T2983" i="1"/>
  <c r="AC2983" i="1"/>
  <c r="AC352" i="1"/>
  <c r="AF352" i="1" a="1"/>
  <c r="AF352" i="1" s="1"/>
  <c r="E311" i="7" s="1"/>
  <c r="T352" i="1"/>
  <c r="T2908" i="1"/>
  <c r="AF2908" i="1" a="1"/>
  <c r="AF2908" i="1" s="1"/>
  <c r="E2867" i="7" s="1"/>
  <c r="AC2908" i="1"/>
  <c r="AF2067" i="1" a="1"/>
  <c r="AF2067" i="1" s="1"/>
  <c r="E2026" i="7" s="1"/>
  <c r="T2067" i="1"/>
  <c r="AC2067" i="1"/>
  <c r="AC1590" i="1"/>
  <c r="AF1590" i="1" a="1"/>
  <c r="AF1590" i="1" s="1"/>
  <c r="E1549" i="7" s="1"/>
  <c r="T1590" i="1"/>
  <c r="AF3415" i="1" a="1"/>
  <c r="AF3415" i="1" s="1"/>
  <c r="T3415" i="1"/>
  <c r="AC3415" i="1"/>
  <c r="T2799" i="1"/>
  <c r="AC2799" i="1"/>
  <c r="AF2799" i="1" a="1"/>
  <c r="AF2799" i="1" s="1"/>
  <c r="E2758" i="7" s="1"/>
  <c r="T643" i="1"/>
  <c r="AC643" i="1"/>
  <c r="AF643" i="1" a="1"/>
  <c r="AF643" i="1" s="1"/>
  <c r="E602" i="7" s="1"/>
  <c r="AF322" i="1" a="1"/>
  <c r="AF322" i="1" s="1"/>
  <c r="E281" i="7" s="1"/>
  <c r="T322" i="1"/>
  <c r="AC322" i="1"/>
  <c r="AF3156" i="1" a="1"/>
  <c r="AF3156" i="1" s="1"/>
  <c r="T3156" i="1"/>
  <c r="AC3156" i="1"/>
  <c r="T3202" i="1"/>
  <c r="AF3202" i="1" a="1"/>
  <c r="AF3202" i="1" s="1"/>
  <c r="AC3202" i="1"/>
  <c r="T2042" i="1"/>
  <c r="AC2042" i="1"/>
  <c r="AF2042" i="1" a="1"/>
  <c r="AF2042" i="1" s="1"/>
  <c r="E2001" i="7" s="1"/>
  <c r="AC3242" i="1"/>
  <c r="T3242" i="1"/>
  <c r="AF3242" i="1" a="1"/>
  <c r="AF3242" i="1" s="1"/>
  <c r="AF1263" i="1" a="1"/>
  <c r="AF1263" i="1" s="1"/>
  <c r="E1222" i="7" s="1"/>
  <c r="T1263" i="1"/>
  <c r="AC1263" i="1"/>
  <c r="AC413" i="1"/>
  <c r="AF413" i="1" a="1"/>
  <c r="AF413" i="1" s="1"/>
  <c r="E372" i="7" s="1"/>
  <c r="T413" i="1"/>
  <c r="AF1570" i="1" a="1"/>
  <c r="AF1570" i="1" s="1"/>
  <c r="E1529" i="7" s="1"/>
  <c r="AC1570" i="1"/>
  <c r="T1570" i="1"/>
  <c r="AC573" i="1"/>
  <c r="AF573" i="1" a="1"/>
  <c r="AF573" i="1" s="1"/>
  <c r="E532" i="7" s="1"/>
  <c r="T573" i="1"/>
  <c r="AC100" i="1"/>
  <c r="AF100" i="1" a="1"/>
  <c r="AF100" i="1" s="1"/>
  <c r="E59" i="7" s="1"/>
  <c r="T100" i="1"/>
  <c r="T1315" i="1"/>
  <c r="AC1315" i="1"/>
  <c r="AF1315" i="1" a="1"/>
  <c r="AF1315" i="1" s="1"/>
  <c r="E1274" i="7" s="1"/>
  <c r="AF1211" i="1" a="1"/>
  <c r="AF1211" i="1" s="1"/>
  <c r="E1170" i="7" s="1"/>
  <c r="AC1211" i="1"/>
  <c r="T1211" i="1"/>
  <c r="AC3039" i="1"/>
  <c r="AF3039" i="1" a="1"/>
  <c r="AF3039" i="1" s="1"/>
  <c r="E2998" i="7" s="1"/>
  <c r="T3039" i="1"/>
  <c r="T483" i="1"/>
  <c r="AF483" i="1" a="1"/>
  <c r="AF483" i="1" s="1"/>
  <c r="E442" i="7" s="1"/>
  <c r="AC483" i="1"/>
  <c r="T3316" i="1"/>
  <c r="AF3316" i="1" a="1"/>
  <c r="AF3316" i="1" s="1"/>
  <c r="AC3316" i="1"/>
  <c r="T1357" i="1"/>
  <c r="AC1357" i="1"/>
  <c r="AF1357" i="1" a="1"/>
  <c r="AF1357" i="1" s="1"/>
  <c r="E1316" i="7" s="1"/>
  <c r="AF789" i="1" a="1"/>
  <c r="AF789" i="1" s="1"/>
  <c r="E748" i="7" s="1"/>
  <c r="T789" i="1"/>
  <c r="AC789" i="1"/>
  <c r="AF729" i="1" a="1"/>
  <c r="AF729" i="1" s="1"/>
  <c r="E688" i="7" s="1"/>
  <c r="AC729" i="1"/>
  <c r="T729" i="1"/>
  <c r="T837" i="1"/>
  <c r="AC837" i="1"/>
  <c r="AF837" i="1" a="1"/>
  <c r="AF837" i="1" s="1"/>
  <c r="E796" i="7" s="1"/>
  <c r="AC291" i="1"/>
  <c r="T291" i="1"/>
  <c r="AF291" i="1" a="1"/>
  <c r="AF291" i="1" s="1"/>
  <c r="E250" i="7" s="1"/>
  <c r="AF2767" i="1" a="1"/>
  <c r="AF2767" i="1" s="1"/>
  <c r="E2726" i="7" s="1"/>
  <c r="T2767" i="1"/>
  <c r="AC2767" i="1"/>
  <c r="AF791" i="1" a="1"/>
  <c r="AF791" i="1" s="1"/>
  <c r="E750" i="7" s="1"/>
  <c r="AC791" i="1"/>
  <c r="T791" i="1"/>
  <c r="T264" i="1"/>
  <c r="AF264" i="1" a="1"/>
  <c r="AF264" i="1" s="1"/>
  <c r="E223" i="7" s="1"/>
  <c r="AC264" i="1"/>
  <c r="AF1267" i="1" a="1"/>
  <c r="AF1267" i="1" s="1"/>
  <c r="E1226" i="7" s="1"/>
  <c r="AC1267" i="1"/>
  <c r="T1267" i="1"/>
  <c r="AF2372" i="1" a="1"/>
  <c r="AF2372" i="1" s="1"/>
  <c r="E2331" i="7" s="1"/>
  <c r="AC2372" i="1"/>
  <c r="T2372" i="1"/>
  <c r="T2716" i="1"/>
  <c r="AF2716" i="1" a="1"/>
  <c r="AF2716" i="1" s="1"/>
  <c r="E2675" i="7" s="1"/>
  <c r="AC2716" i="1"/>
  <c r="AF1899" i="1" a="1"/>
  <c r="AF1899" i="1" s="1"/>
  <c r="E1858" i="7" s="1"/>
  <c r="AC1899" i="1"/>
  <c r="T1899" i="1"/>
  <c r="AF1454" i="1" a="1"/>
  <c r="AF1454" i="1" s="1"/>
  <c r="E1413" i="7" s="1"/>
  <c r="T1454" i="1"/>
  <c r="AC1454" i="1"/>
  <c r="AF2138" i="1" a="1"/>
  <c r="AF2138" i="1" s="1"/>
  <c r="E2097" i="7" s="1"/>
  <c r="AC2138" i="1"/>
  <c r="T2138" i="1"/>
  <c r="AF2087" i="1" a="1"/>
  <c r="AF2087" i="1" s="1"/>
  <c r="E2046" i="7" s="1"/>
  <c r="T2087" i="1"/>
  <c r="AC2087" i="1"/>
  <c r="AF1022" i="1" a="1"/>
  <c r="AF1022" i="1" s="1"/>
  <c r="E981" i="7" s="1"/>
  <c r="AC1022" i="1"/>
  <c r="T1022" i="1"/>
  <c r="AF1662" i="1" a="1"/>
  <c r="AF1662" i="1" s="1"/>
  <c r="E1621" i="7" s="1"/>
  <c r="AC1662" i="1"/>
  <c r="T1662" i="1"/>
  <c r="AC600" i="1"/>
  <c r="T600" i="1"/>
  <c r="AF600" i="1" a="1"/>
  <c r="AF600" i="1" s="1"/>
  <c r="E559" i="7" s="1"/>
  <c r="T3293" i="1"/>
  <c r="AF3293" i="1" a="1"/>
  <c r="AF3293" i="1" s="1"/>
  <c r="AC3293" i="1"/>
  <c r="AF2693" i="1" a="1"/>
  <c r="AF2693" i="1" s="1"/>
  <c r="E2652" i="7" s="1"/>
  <c r="AC2693" i="1"/>
  <c r="T2693" i="1"/>
  <c r="T3321" i="1"/>
  <c r="AF3321" i="1" a="1"/>
  <c r="AF3321" i="1" s="1"/>
  <c r="AC3321" i="1"/>
  <c r="T1419" i="1"/>
  <c r="AF1419" i="1" a="1"/>
  <c r="AF1419" i="1" s="1"/>
  <c r="E1378" i="7" s="1"/>
  <c r="AC1419" i="1"/>
  <c r="T1104" i="1"/>
  <c r="AF1104" i="1" a="1"/>
  <c r="AF1104" i="1" s="1"/>
  <c r="E1063" i="7" s="1"/>
  <c r="AC1104" i="1"/>
  <c r="AC1641" i="1"/>
  <c r="AF1641" i="1" a="1"/>
  <c r="AF1641" i="1" s="1"/>
  <c r="E1600" i="7" s="1"/>
  <c r="T1641" i="1"/>
  <c r="T370" i="1"/>
  <c r="AF370" i="1" a="1"/>
  <c r="AF370" i="1" s="1"/>
  <c r="E329" i="7" s="1"/>
  <c r="AC370" i="1"/>
  <c r="AF2405" i="1" a="1"/>
  <c r="AF2405" i="1" s="1"/>
  <c r="E2364" i="7" s="1"/>
  <c r="AC2405" i="1"/>
  <c r="T2405" i="1"/>
  <c r="AC2144" i="1"/>
  <c r="AF2144" i="1" a="1"/>
  <c r="AF2144" i="1" s="1"/>
  <c r="E2103" i="7" s="1"/>
  <c r="T2144" i="1"/>
  <c r="T1767" i="1"/>
  <c r="AF1767" i="1" a="1"/>
  <c r="AF1767" i="1" s="1"/>
  <c r="E1726" i="7" s="1"/>
  <c r="AC1767" i="1"/>
  <c r="AC968" i="1"/>
  <c r="AF968" i="1" a="1"/>
  <c r="AF968" i="1" s="1"/>
  <c r="E927" i="7" s="1"/>
  <c r="T968" i="1"/>
  <c r="T659" i="1"/>
  <c r="AF659" i="1" a="1"/>
  <c r="AF659" i="1" s="1"/>
  <c r="E618" i="7" s="1"/>
  <c r="AC659" i="1"/>
  <c r="AC1119" i="1"/>
  <c r="T1119" i="1"/>
  <c r="AF1119" i="1" a="1"/>
  <c r="AF1119" i="1" s="1"/>
  <c r="E1078" i="7" s="1"/>
  <c r="AC587" i="1"/>
  <c r="AF587" i="1" a="1"/>
  <c r="AF587" i="1" s="1"/>
  <c r="E546" i="7" s="1"/>
  <c r="T587" i="1"/>
  <c r="T1680" i="1"/>
  <c r="AF1680" i="1" a="1"/>
  <c r="AF1680" i="1" s="1"/>
  <c r="E1639" i="7" s="1"/>
  <c r="AC1680" i="1"/>
  <c r="AF504" i="1" a="1"/>
  <c r="AF504" i="1" s="1"/>
  <c r="E463" i="7" s="1"/>
  <c r="T504" i="1"/>
  <c r="AC504" i="1"/>
  <c r="AF1821" i="1" a="1"/>
  <c r="AF1821" i="1" s="1"/>
  <c r="E1780" i="7" s="1"/>
  <c r="T1821" i="1"/>
  <c r="AC1821" i="1"/>
  <c r="AC1540" i="1"/>
  <c r="T1540" i="1"/>
  <c r="AF1540" i="1" a="1"/>
  <c r="AF1540" i="1" s="1"/>
  <c r="E1499" i="7" s="1"/>
  <c r="T407" i="1"/>
  <c r="AF407" i="1" a="1"/>
  <c r="AF407" i="1" s="1"/>
  <c r="E366" i="7" s="1"/>
  <c r="AC407" i="1"/>
  <c r="AC1684" i="1"/>
  <c r="AF1684" i="1" a="1"/>
  <c r="AF1684" i="1" s="1"/>
  <c r="E1643" i="7" s="1"/>
  <c r="T1684" i="1"/>
  <c r="T231" i="1"/>
  <c r="AF231" i="1" a="1"/>
  <c r="AF231" i="1" s="1"/>
  <c r="E190" i="7" s="1"/>
  <c r="AC231" i="1"/>
  <c r="T1741" i="1"/>
  <c r="AC1741" i="1"/>
  <c r="AF1741" i="1" a="1"/>
  <c r="AF1741" i="1" s="1"/>
  <c r="E1700" i="7" s="1"/>
  <c r="T2180" i="1"/>
  <c r="AF2180" i="1" a="1"/>
  <c r="AF2180" i="1" s="1"/>
  <c r="E2139" i="7" s="1"/>
  <c r="AC2180" i="1"/>
  <c r="AC2130" i="1"/>
  <c r="AF2130" i="1" a="1"/>
  <c r="AF2130" i="1" s="1"/>
  <c r="E2089" i="7" s="1"/>
  <c r="T2130" i="1"/>
  <c r="T2666" i="1"/>
  <c r="AF2666" i="1" a="1"/>
  <c r="AF2666" i="1" s="1"/>
  <c r="E2625" i="7" s="1"/>
  <c r="AC2666" i="1"/>
  <c r="AC1117" i="1"/>
  <c r="T1117" i="1"/>
  <c r="AF1117" i="1" a="1"/>
  <c r="AF1117" i="1" s="1"/>
  <c r="E1076" i="7" s="1"/>
  <c r="AF2676" i="1" a="1"/>
  <c r="AF2676" i="1" s="1"/>
  <c r="E2635" i="7" s="1"/>
  <c r="AC2676" i="1"/>
  <c r="T2676" i="1"/>
  <c r="AC1118" i="1"/>
  <c r="T1118" i="1"/>
  <c r="AF1118" i="1" a="1"/>
  <c r="AF1118" i="1" s="1"/>
  <c r="E1077" i="7" s="1"/>
  <c r="T2726" i="1"/>
  <c r="AF2726" i="1" a="1"/>
  <c r="AF2726" i="1" s="1"/>
  <c r="E2685" i="7" s="1"/>
  <c r="AC2726" i="1"/>
  <c r="AC721" i="1"/>
  <c r="AF721" i="1" a="1"/>
  <c r="AF721" i="1" s="1"/>
  <c r="E680" i="7" s="1"/>
  <c r="T721" i="1"/>
  <c r="T1269" i="1"/>
  <c r="AC1269" i="1"/>
  <c r="AF1269" i="1" a="1"/>
  <c r="AF1269" i="1" s="1"/>
  <c r="E1228" i="7" s="1"/>
  <c r="T3352" i="1"/>
  <c r="AF3352" i="1" a="1"/>
  <c r="AF3352" i="1" s="1"/>
  <c r="AC3352" i="1"/>
  <c r="AC2570" i="1"/>
  <c r="T2570" i="1"/>
  <c r="AF2570" i="1" a="1"/>
  <c r="AF2570" i="1" s="1"/>
  <c r="E2529" i="7" s="1"/>
  <c r="AF2549" i="1" a="1"/>
  <c r="AF2549" i="1" s="1"/>
  <c r="E2508" i="7" s="1"/>
  <c r="T2549" i="1"/>
  <c r="AC2549" i="1"/>
  <c r="AF3211" i="1" a="1"/>
  <c r="AF3211" i="1" s="1"/>
  <c r="AC3211" i="1"/>
  <c r="T3211" i="1"/>
  <c r="T2273" i="1"/>
  <c r="AC2273" i="1"/>
  <c r="AF2273" i="1" a="1"/>
  <c r="AF2273" i="1" s="1"/>
  <c r="E2232" i="7" s="1"/>
  <c r="AC630" i="1"/>
  <c r="AF630" i="1" a="1"/>
  <c r="AF630" i="1" s="1"/>
  <c r="E589" i="7" s="1"/>
  <c r="T630" i="1"/>
  <c r="AC2993" i="1"/>
  <c r="AF2993" i="1" a="1"/>
  <c r="AF2993" i="1" s="1"/>
  <c r="E2952" i="7" s="1"/>
  <c r="T2993" i="1"/>
  <c r="T2699" i="1"/>
  <c r="AF2699" i="1" a="1"/>
  <c r="AF2699" i="1" s="1"/>
  <c r="E2658" i="7" s="1"/>
  <c r="AC2699" i="1"/>
  <c r="AF683" i="1" a="1"/>
  <c r="AF683" i="1" s="1"/>
  <c r="E642" i="7" s="1"/>
  <c r="T683" i="1"/>
  <c r="AC683" i="1"/>
  <c r="AC1883" i="1"/>
  <c r="AF1883" i="1" a="1"/>
  <c r="AF1883" i="1" s="1"/>
  <c r="E1842" i="7" s="1"/>
  <c r="T1883" i="1"/>
  <c r="AF502" i="1" a="1"/>
  <c r="AF502" i="1" s="1"/>
  <c r="E461" i="7" s="1"/>
  <c r="AC502" i="1"/>
  <c r="T502" i="1"/>
  <c r="AF2361" i="1" a="1"/>
  <c r="AF2361" i="1" s="1"/>
  <c r="E2320" i="7" s="1"/>
  <c r="T2361" i="1"/>
  <c r="AC2361" i="1"/>
  <c r="AC2888" i="1"/>
  <c r="AF2888" i="1" a="1"/>
  <c r="AF2888" i="1" s="1"/>
  <c r="E2847" i="7" s="1"/>
  <c r="T2888" i="1"/>
  <c r="AF2840" i="1" a="1"/>
  <c r="AF2840" i="1" s="1"/>
  <c r="E2799" i="7" s="1"/>
  <c r="T2840" i="1"/>
  <c r="AC2840" i="1"/>
  <c r="AF3339" i="1" a="1"/>
  <c r="AF3339" i="1" s="1"/>
  <c r="AC3339" i="1"/>
  <c r="T3339" i="1"/>
  <c r="AC1355" i="1"/>
  <c r="T1355" i="1"/>
  <c r="AF1355" i="1" a="1"/>
  <c r="AF1355" i="1" s="1"/>
  <c r="E1314" i="7" s="1"/>
  <c r="T3502" i="1"/>
  <c r="AC3502" i="1"/>
  <c r="AF3502" i="1" a="1"/>
  <c r="AF3502" i="1" s="1"/>
  <c r="AF1687" i="1" a="1"/>
  <c r="AF1687" i="1" s="1"/>
  <c r="E1646" i="7" s="1"/>
  <c r="AC1687" i="1"/>
  <c r="T1687" i="1"/>
  <c r="AC2795" i="1"/>
  <c r="AF2795" i="1" a="1"/>
  <c r="AF2795" i="1" s="1"/>
  <c r="E2754" i="7" s="1"/>
  <c r="T2795" i="1"/>
  <c r="T2381" i="1"/>
  <c r="AF2381" i="1" a="1"/>
  <c r="AF2381" i="1" s="1"/>
  <c r="E2340" i="7" s="1"/>
  <c r="AC2381" i="1"/>
  <c r="AC2831" i="1"/>
  <c r="T2831" i="1"/>
  <c r="AF2831" i="1" a="1"/>
  <c r="AF2831" i="1" s="1"/>
  <c r="E2790" i="7" s="1"/>
  <c r="AC485" i="1"/>
  <c r="T485" i="1"/>
  <c r="AF485" i="1" a="1"/>
  <c r="AF485" i="1" s="1"/>
  <c r="E444" i="7" s="1"/>
  <c r="AF753" i="1" a="1"/>
  <c r="AF753" i="1" s="1"/>
  <c r="E712" i="7" s="1"/>
  <c r="T753" i="1"/>
  <c r="AC753" i="1"/>
  <c r="T856" i="1"/>
  <c r="AF856" i="1" a="1"/>
  <c r="AF856" i="1" s="1"/>
  <c r="E815" i="7" s="1"/>
  <c r="AC856" i="1"/>
  <c r="AF1277" i="1" a="1"/>
  <c r="AF1277" i="1" s="1"/>
  <c r="E1236" i="7" s="1"/>
  <c r="T1277" i="1"/>
  <c r="AC1277" i="1"/>
  <c r="AC1539" i="1"/>
  <c r="T1539" i="1"/>
  <c r="AF1539" i="1" a="1"/>
  <c r="AF1539" i="1" s="1"/>
  <c r="E1498" i="7" s="1"/>
  <c r="AC3264" i="1"/>
  <c r="T3264" i="1"/>
  <c r="AF3264" i="1" a="1"/>
  <c r="AF3264" i="1" s="1"/>
  <c r="T2867" i="1"/>
  <c r="AF2867" i="1" a="1"/>
  <c r="AF2867" i="1" s="1"/>
  <c r="E2826" i="7" s="1"/>
  <c r="AC2867" i="1"/>
  <c r="AF957" i="1" a="1"/>
  <c r="AF957" i="1" s="1"/>
  <c r="E916" i="7" s="1"/>
  <c r="AC957" i="1"/>
  <c r="T957" i="1"/>
  <c r="T1089" i="1"/>
  <c r="AF1089" i="1" a="1"/>
  <c r="AF1089" i="1" s="1"/>
  <c r="E1048" i="7" s="1"/>
  <c r="AC1089" i="1"/>
  <c r="AC674" i="1"/>
  <c r="AF674" i="1" a="1"/>
  <c r="AF674" i="1" s="1"/>
  <c r="E633" i="7" s="1"/>
  <c r="T674" i="1"/>
  <c r="AF101" i="1" a="1"/>
  <c r="AF101" i="1" s="1"/>
  <c r="E60" i="7" s="1"/>
  <c r="T101" i="1"/>
  <c r="AC101" i="1"/>
  <c r="T3441" i="1"/>
  <c r="AF3441" i="1" a="1"/>
  <c r="AF3441" i="1" s="1"/>
  <c r="AC3441" i="1"/>
  <c r="AF3173" i="1" a="1"/>
  <c r="AF3173" i="1" s="1"/>
  <c r="AC3173" i="1"/>
  <c r="T3173" i="1"/>
  <c r="AF1699" i="1" a="1"/>
  <c r="AF1699" i="1" s="1"/>
  <c r="E1658" i="7" s="1"/>
  <c r="AC1699" i="1"/>
  <c r="T1699" i="1"/>
  <c r="AF781" i="1" a="1"/>
  <c r="AF781" i="1" s="1"/>
  <c r="E740" i="7" s="1"/>
  <c r="AC781" i="1"/>
  <c r="T781" i="1"/>
  <c r="AC3074" i="1"/>
  <c r="T3074" i="1"/>
  <c r="AF3074" i="1" a="1"/>
  <c r="AF3074" i="1" s="1"/>
  <c r="T632" i="1"/>
  <c r="AC632" i="1"/>
  <c r="AF632" i="1" a="1"/>
  <c r="AF632" i="1" s="1"/>
  <c r="E591" i="7" s="1"/>
  <c r="AF3462" i="1" a="1"/>
  <c r="AF3462" i="1" s="1"/>
  <c r="T3462" i="1"/>
  <c r="AC3462" i="1"/>
  <c r="AC2404" i="1"/>
  <c r="T2404" i="1"/>
  <c r="AF2404" i="1" a="1"/>
  <c r="AF2404" i="1" s="1"/>
  <c r="E2363" i="7" s="1"/>
  <c r="AC2697" i="1"/>
  <c r="AF2697" i="1" a="1"/>
  <c r="AF2697" i="1" s="1"/>
  <c r="E2656" i="7" s="1"/>
  <c r="T2697" i="1"/>
  <c r="AF3059" i="1" a="1"/>
  <c r="AF3059" i="1" s="1"/>
  <c r="E3018" i="7" s="1"/>
  <c r="AC3059" i="1"/>
  <c r="T3059" i="1"/>
  <c r="AC1620" i="1"/>
  <c r="T1620" i="1"/>
  <c r="AF1620" i="1" a="1"/>
  <c r="AF1620" i="1" s="1"/>
  <c r="E1579" i="7" s="1"/>
  <c r="AC422" i="1"/>
  <c r="AF422" i="1" a="1"/>
  <c r="AF422" i="1" s="1"/>
  <c r="E381" i="7" s="1"/>
  <c r="T422" i="1"/>
  <c r="AF1618" i="1" a="1"/>
  <c r="AF1618" i="1" s="1"/>
  <c r="E1577" i="7" s="1"/>
  <c r="T1618" i="1"/>
  <c r="AC1618" i="1"/>
  <c r="AC2326" i="1"/>
  <c r="T2326" i="1"/>
  <c r="AF2326" i="1" a="1"/>
  <c r="AF2326" i="1" s="1"/>
  <c r="E2285" i="7" s="1"/>
  <c r="AF2462" i="1" a="1"/>
  <c r="AF2462" i="1" s="1"/>
  <c r="E2421" i="7" s="1"/>
  <c r="AC2462" i="1"/>
  <c r="T2462" i="1"/>
  <c r="AF3214" i="1" a="1"/>
  <c r="AF3214" i="1" s="1"/>
  <c r="AC3214" i="1"/>
  <c r="T3214" i="1"/>
  <c r="T2264" i="1"/>
  <c r="AF2264" i="1" a="1"/>
  <c r="AF2264" i="1" s="1"/>
  <c r="E2223" i="7" s="1"/>
  <c r="AC2264" i="1"/>
  <c r="T2152" i="1"/>
  <c r="AF2152" i="1" a="1"/>
  <c r="AF2152" i="1" s="1"/>
  <c r="E2111" i="7" s="1"/>
  <c r="AC2152" i="1"/>
  <c r="AC1400" i="1"/>
  <c r="AF1400" i="1" a="1"/>
  <c r="AF1400" i="1" s="1"/>
  <c r="E1359" i="7" s="1"/>
  <c r="T1400" i="1"/>
  <c r="AC967" i="1"/>
  <c r="AF967" i="1" a="1"/>
  <c r="AF967" i="1" s="1"/>
  <c r="E926" i="7" s="1"/>
  <c r="T967" i="1"/>
  <c r="T2077" i="1"/>
  <c r="AF2077" i="1" a="1"/>
  <c r="AF2077" i="1" s="1"/>
  <c r="E2036" i="7" s="1"/>
  <c r="AC2077" i="1"/>
  <c r="T2338" i="1"/>
  <c r="AF2338" i="1" a="1"/>
  <c r="AF2338" i="1" s="1"/>
  <c r="E2297" i="7" s="1"/>
  <c r="AC2338" i="1"/>
  <c r="AC3450" i="1"/>
  <c r="AF3450" i="1" a="1"/>
  <c r="AF3450" i="1" s="1"/>
  <c r="T3450" i="1"/>
  <c r="T2094" i="1"/>
  <c r="AF2094" i="1" a="1"/>
  <c r="AF2094" i="1" s="1"/>
  <c r="E2053" i="7" s="1"/>
  <c r="AC2094" i="1"/>
  <c r="AF646" i="1" a="1"/>
  <c r="AF646" i="1" s="1"/>
  <c r="E605" i="7" s="1"/>
  <c r="T646" i="1"/>
  <c r="AC646" i="1"/>
  <c r="AC2707" i="1"/>
  <c r="T2707" i="1"/>
  <c r="AF2707" i="1" a="1"/>
  <c r="AF2707" i="1" s="1"/>
  <c r="E2666" i="7" s="1"/>
  <c r="AF2882" i="1" a="1"/>
  <c r="AF2882" i="1" s="1"/>
  <c r="E2841" i="7" s="1"/>
  <c r="T2882" i="1"/>
  <c r="AC2882" i="1"/>
  <c r="AF275" i="1" a="1"/>
  <c r="AF275" i="1" s="1"/>
  <c r="E234" i="7" s="1"/>
  <c r="T275" i="1"/>
  <c r="AC275" i="1"/>
  <c r="T1682" i="1"/>
  <c r="AC1682" i="1"/>
  <c r="AF1682" i="1" a="1"/>
  <c r="AF1682" i="1" s="1"/>
  <c r="E1641" i="7" s="1"/>
  <c r="T2507" i="1"/>
  <c r="AC2507" i="1"/>
  <c r="AF2507" i="1" a="1"/>
  <c r="AF2507" i="1" s="1"/>
  <c r="E2466" i="7" s="1"/>
  <c r="AF3517" i="1" a="1"/>
  <c r="AF3517" i="1" s="1"/>
  <c r="AC3517" i="1"/>
  <c r="T3517" i="1"/>
  <c r="AF1397" i="1" a="1"/>
  <c r="AF1397" i="1" s="1"/>
  <c r="E1356" i="7" s="1"/>
  <c r="T1397" i="1"/>
  <c r="AC1397" i="1"/>
  <c r="T3353" i="1"/>
  <c r="AC3353" i="1"/>
  <c r="AF3353" i="1" a="1"/>
  <c r="AF3353" i="1" s="1"/>
  <c r="AC1617" i="1"/>
  <c r="AF1617" i="1" a="1"/>
  <c r="AF1617" i="1" s="1"/>
  <c r="E1576" i="7" s="1"/>
  <c r="T1617" i="1"/>
  <c r="AC894" i="1"/>
  <c r="T894" i="1"/>
  <c r="AF894" i="1" a="1"/>
  <c r="AF894" i="1" s="1"/>
  <c r="E853" i="7" s="1"/>
  <c r="AF1750" i="1" a="1"/>
  <c r="AF1750" i="1" s="1"/>
  <c r="E1709" i="7" s="1"/>
  <c r="T1750" i="1"/>
  <c r="AC1750" i="1"/>
  <c r="AC3150" i="1"/>
  <c r="AF3150" i="1" a="1"/>
  <c r="AF3150" i="1" s="1"/>
  <c r="T3150" i="1"/>
  <c r="T601" i="1"/>
  <c r="AF601" i="1" a="1"/>
  <c r="AF601" i="1" s="1"/>
  <c r="E560" i="7" s="1"/>
  <c r="AC601" i="1"/>
  <c r="AC2432" i="1"/>
  <c r="T2432" i="1"/>
  <c r="AF2432" i="1" a="1"/>
  <c r="AF2432" i="1" s="1"/>
  <c r="E2391" i="7" s="1"/>
  <c r="AC1133" i="1"/>
  <c r="T1133" i="1"/>
  <c r="AF1133" i="1" a="1"/>
  <c r="AF1133" i="1" s="1"/>
  <c r="E1092" i="7" s="1"/>
  <c r="AC522" i="1"/>
  <c r="AF522" i="1" a="1"/>
  <c r="AF522" i="1" s="1"/>
  <c r="E481" i="7" s="1"/>
  <c r="T522" i="1"/>
  <c r="T2752" i="1"/>
  <c r="AC2752" i="1"/>
  <c r="AF2752" i="1" a="1"/>
  <c r="AF2752" i="1" s="1"/>
  <c r="E2711" i="7" s="1"/>
  <c r="T677" i="1"/>
  <c r="AF677" i="1" a="1"/>
  <c r="AF677" i="1" s="1"/>
  <c r="E636" i="7" s="1"/>
  <c r="AC677" i="1"/>
  <c r="AF3000" i="1" a="1"/>
  <c r="AF3000" i="1" s="1"/>
  <c r="E2959" i="7" s="1"/>
  <c r="AC3000" i="1"/>
  <c r="T3000" i="1"/>
  <c r="AF2872" i="1" a="1"/>
  <c r="AF2872" i="1" s="1"/>
  <c r="E2831" i="7" s="1"/>
  <c r="T2872" i="1"/>
  <c r="AC2872" i="1"/>
  <c r="AF1273" i="1" a="1"/>
  <c r="AF1273" i="1" s="1"/>
  <c r="E1232" i="7" s="1"/>
  <c r="T1273" i="1"/>
  <c r="AC1273" i="1"/>
  <c r="AF2930" i="1" a="1"/>
  <c r="AF2930" i="1" s="1"/>
  <c r="E2889" i="7" s="1"/>
  <c r="AC2930" i="1"/>
  <c r="T2930" i="1"/>
  <c r="AC2513" i="1"/>
  <c r="T2513" i="1"/>
  <c r="AF2513" i="1" a="1"/>
  <c r="AF2513" i="1" s="1"/>
  <c r="E2472" i="7" s="1"/>
  <c r="AF1954" i="1" a="1"/>
  <c r="AF1954" i="1" s="1"/>
  <c r="E1913" i="7" s="1"/>
  <c r="AC1954" i="1"/>
  <c r="T1954" i="1"/>
  <c r="AC3402" i="1"/>
  <c r="AF3402" i="1" a="1"/>
  <c r="AF3402" i="1" s="1"/>
  <c r="T3402" i="1"/>
  <c r="AF782" i="1" a="1"/>
  <c r="AF782" i="1" s="1"/>
  <c r="E741" i="7" s="1"/>
  <c r="AC782" i="1"/>
  <c r="T782" i="1"/>
  <c r="AC1939" i="1"/>
  <c r="AF1939" i="1" a="1"/>
  <c r="AF1939" i="1" s="1"/>
  <c r="E1898" i="7" s="1"/>
  <c r="T1939" i="1"/>
  <c r="T1349" i="1"/>
  <c r="AF1349" i="1" a="1"/>
  <c r="AF1349" i="1" s="1"/>
  <c r="E1308" i="7" s="1"/>
  <c r="AC1349" i="1"/>
  <c r="AF1978" i="1" a="1"/>
  <c r="AF1978" i="1" s="1"/>
  <c r="E1937" i="7" s="1"/>
  <c r="AC1978" i="1"/>
  <c r="T1978" i="1"/>
  <c r="T1768" i="1"/>
  <c r="AF1768" i="1" a="1"/>
  <c r="AF1768" i="1" s="1"/>
  <c r="E1727" i="7" s="1"/>
  <c r="AC1768" i="1"/>
  <c r="AC2465" i="1"/>
  <c r="T2465" i="1"/>
  <c r="AF2465" i="1" a="1"/>
  <c r="AF2465" i="1" s="1"/>
  <c r="E2424" i="7" s="1"/>
  <c r="T2394" i="1"/>
  <c r="AC2394" i="1"/>
  <c r="AF2394" i="1" a="1"/>
  <c r="AF2394" i="1" s="1"/>
  <c r="E2353" i="7" s="1"/>
  <c r="AC3134" i="1"/>
  <c r="AF3134" i="1" a="1"/>
  <c r="AF3134" i="1" s="1"/>
  <c r="T3134" i="1"/>
  <c r="T3044" i="1"/>
  <c r="AC3044" i="1"/>
  <c r="AF3044" i="1" a="1"/>
  <c r="AF3044" i="1" s="1"/>
  <c r="E3003" i="7" s="1"/>
  <c r="T762" i="1"/>
  <c r="AC762" i="1"/>
  <c r="AF762" i="1" a="1"/>
  <c r="AF762" i="1" s="1"/>
  <c r="E721" i="7" s="1"/>
  <c r="T445" i="1"/>
  <c r="AF445" i="1" a="1"/>
  <c r="AF445" i="1" s="1"/>
  <c r="E404" i="7" s="1"/>
  <c r="AC445" i="1"/>
  <c r="AC2342" i="1"/>
  <c r="AF2342" i="1" a="1"/>
  <c r="AF2342" i="1" s="1"/>
  <c r="E2301" i="7" s="1"/>
  <c r="T2342" i="1"/>
  <c r="AF3275" i="1" a="1"/>
  <c r="AF3275" i="1" s="1"/>
  <c r="AC3275" i="1"/>
  <c r="T3275" i="1"/>
  <c r="AC2595" i="1"/>
  <c r="AF2595" i="1" a="1"/>
  <c r="AF2595" i="1" s="1"/>
  <c r="E2554" i="7" s="1"/>
  <c r="T2595" i="1"/>
  <c r="AC2426" i="1"/>
  <c r="AF2426" i="1" a="1"/>
  <c r="AF2426" i="1" s="1"/>
  <c r="E2385" i="7" s="1"/>
  <c r="T2426" i="1"/>
  <c r="AC1782" i="1"/>
  <c r="T1782" i="1"/>
  <c r="AF1782" i="1" a="1"/>
  <c r="AF1782" i="1" s="1"/>
  <c r="E1741" i="7" s="1"/>
  <c r="T801" i="1"/>
  <c r="AF801" i="1" a="1"/>
  <c r="AF801" i="1" s="1"/>
  <c r="E760" i="7" s="1"/>
  <c r="AC801" i="1"/>
  <c r="AC2302" i="1"/>
  <c r="T2302" i="1"/>
  <c r="AF2302" i="1" a="1"/>
  <c r="AF2302" i="1" s="1"/>
  <c r="E2261" i="7" s="1"/>
  <c r="AC1779" i="1"/>
  <c r="AF1779" i="1" a="1"/>
  <c r="AF1779" i="1" s="1"/>
  <c r="E1738" i="7" s="1"/>
  <c r="T1779" i="1"/>
  <c r="AC3396" i="1"/>
  <c r="AF3396" i="1" a="1"/>
  <c r="AF3396" i="1" s="1"/>
  <c r="T3396" i="1"/>
  <c r="T1611" i="1"/>
  <c r="AC1611" i="1"/>
  <c r="AF1611" i="1" a="1"/>
  <c r="AF1611" i="1" s="1"/>
  <c r="E1570" i="7" s="1"/>
  <c r="T2967" i="1"/>
  <c r="AC2967" i="1"/>
  <c r="AF2967" i="1" a="1"/>
  <c r="AF2967" i="1" s="1"/>
  <c r="E2926" i="7" s="1"/>
  <c r="T955" i="1"/>
  <c r="AC955" i="1"/>
  <c r="AF955" i="1" a="1"/>
  <c r="AF955" i="1" s="1"/>
  <c r="E914" i="7" s="1"/>
  <c r="T1630" i="1"/>
  <c r="AF1630" i="1" a="1"/>
  <c r="AF1630" i="1" s="1"/>
  <c r="E1589" i="7" s="1"/>
  <c r="AC1630" i="1"/>
  <c r="T260" i="1"/>
  <c r="AF260" i="1" a="1"/>
  <c r="AF260" i="1" s="1"/>
  <c r="E219" i="7" s="1"/>
  <c r="AC260" i="1"/>
  <c r="T2645" i="1"/>
  <c r="AC2645" i="1"/>
  <c r="AF2645" i="1" a="1"/>
  <c r="AF2645" i="1" s="1"/>
  <c r="E2604" i="7" s="1"/>
  <c r="T1656" i="1"/>
  <c r="AF1656" i="1" a="1"/>
  <c r="AF1656" i="1" s="1"/>
  <c r="E1615" i="7" s="1"/>
  <c r="AC1656" i="1"/>
  <c r="AF368" i="1" a="1"/>
  <c r="AF368" i="1" s="1"/>
  <c r="E327" i="7" s="1"/>
  <c r="AC368" i="1"/>
  <c r="T368" i="1"/>
  <c r="AF2030" i="1" a="1"/>
  <c r="AF2030" i="1" s="1"/>
  <c r="E1989" i="7" s="1"/>
  <c r="AC2030" i="1"/>
  <c r="T2030" i="1"/>
  <c r="AC3092" i="1"/>
  <c r="T3092" i="1"/>
  <c r="AF3092" i="1" a="1"/>
  <c r="AF3092" i="1" s="1"/>
  <c r="T2453" i="1"/>
  <c r="AF2453" i="1" a="1"/>
  <c r="AF2453" i="1" s="1"/>
  <c r="E2412" i="7" s="1"/>
  <c r="AC2453" i="1"/>
  <c r="AF2114" i="1" a="1"/>
  <c r="AF2114" i="1" s="1"/>
  <c r="E2073" i="7" s="1"/>
  <c r="T2114" i="1"/>
  <c r="AC2114" i="1"/>
  <c r="AF1491" i="1" a="1"/>
  <c r="AF1491" i="1" s="1"/>
  <c r="E1450" i="7" s="1"/>
  <c r="AC1491" i="1"/>
  <c r="T1491" i="1"/>
  <c r="AF1706" i="1" a="1"/>
  <c r="AF1706" i="1" s="1"/>
  <c r="E1665" i="7" s="1"/>
  <c r="T1706" i="1"/>
  <c r="AC1706" i="1"/>
  <c r="AC1450" i="1"/>
  <c r="T1450" i="1"/>
  <c r="AF1450" i="1" a="1"/>
  <c r="AF1450" i="1" s="1"/>
  <c r="E1409" i="7" s="1"/>
  <c r="AC319" i="1"/>
  <c r="AF319" i="1" a="1"/>
  <c r="AF319" i="1" s="1"/>
  <c r="E278" i="7" s="1"/>
  <c r="T319" i="1"/>
  <c r="AC617" i="1"/>
  <c r="AF617" i="1" a="1"/>
  <c r="AF617" i="1" s="1"/>
  <c r="E576" i="7" s="1"/>
  <c r="T617" i="1"/>
  <c r="T694" i="1"/>
  <c r="AC694" i="1"/>
  <c r="AF694" i="1" a="1"/>
  <c r="AF694" i="1" s="1"/>
  <c r="E653" i="7" s="1"/>
  <c r="T2537" i="1"/>
  <c r="AC2537" i="1"/>
  <c r="AF2537" i="1" a="1"/>
  <c r="AF2537" i="1" s="1"/>
  <c r="E2496" i="7" s="1"/>
  <c r="AF499" i="1" a="1"/>
  <c r="AF499" i="1" s="1"/>
  <c r="E458" i="7" s="1"/>
  <c r="T499" i="1"/>
  <c r="AC499" i="1"/>
  <c r="AC699" i="1"/>
  <c r="AF699" i="1" a="1"/>
  <c r="AF699" i="1" s="1"/>
  <c r="E658" i="7" s="1"/>
  <c r="T699" i="1"/>
  <c r="AC3493" i="1"/>
  <c r="T3493" i="1"/>
  <c r="AF3493" i="1" a="1"/>
  <c r="AF3493" i="1" s="1"/>
  <c r="AF806" i="1" a="1"/>
  <c r="AF806" i="1" s="1"/>
  <c r="E765" i="7" s="1"/>
  <c r="AC806" i="1"/>
  <c r="T806" i="1"/>
  <c r="T2467" i="1"/>
  <c r="AC2467" i="1"/>
  <c r="AF2467" i="1" a="1"/>
  <c r="AF2467" i="1" s="1"/>
  <c r="E2426" i="7" s="1"/>
  <c r="T1658" i="1"/>
  <c r="AC1658" i="1"/>
  <c r="AF1658" i="1" a="1"/>
  <c r="AF1658" i="1" s="1"/>
  <c r="E1617" i="7" s="1"/>
  <c r="AF3099" i="1" a="1"/>
  <c r="AF3099" i="1" s="1"/>
  <c r="T3099" i="1"/>
  <c r="AC3099" i="1"/>
  <c r="T937" i="1"/>
  <c r="AC937" i="1"/>
  <c r="AF937" i="1" a="1"/>
  <c r="AF937" i="1" s="1"/>
  <c r="E896" i="7" s="1"/>
  <c r="AC1966" i="1"/>
  <c r="T1966" i="1"/>
  <c r="AF1966" i="1" a="1"/>
  <c r="AF1966" i="1" s="1"/>
  <c r="E1925" i="7" s="1"/>
  <c r="AF2211" i="1" a="1"/>
  <c r="AF2211" i="1" s="1"/>
  <c r="E2170" i="7" s="1"/>
  <c r="T2211" i="1"/>
  <c r="AC2211" i="1"/>
  <c r="AF3323" i="1" a="1"/>
  <c r="AF3323" i="1" s="1"/>
  <c r="AC3323" i="1"/>
  <c r="T3323" i="1"/>
  <c r="T2873" i="1"/>
  <c r="AF2873" i="1" a="1"/>
  <c r="AF2873" i="1" s="1"/>
  <c r="E2832" i="7" s="1"/>
  <c r="AC2873" i="1"/>
  <c r="T1558" i="1"/>
  <c r="AF1558" i="1" a="1"/>
  <c r="AF1558" i="1" s="1"/>
  <c r="E1517" i="7" s="1"/>
  <c r="AC1558" i="1"/>
  <c r="AC238" i="1"/>
  <c r="T238" i="1"/>
  <c r="AF238" i="1" a="1"/>
  <c r="AF238" i="1" s="1"/>
  <c r="E197" i="7" s="1"/>
  <c r="AC2147" i="1"/>
  <c r="T2147" i="1"/>
  <c r="AF2147" i="1" a="1"/>
  <c r="AF2147" i="1" s="1"/>
  <c r="E2106" i="7" s="1"/>
  <c r="AF1434" i="1" a="1"/>
  <c r="AF1434" i="1" s="1"/>
  <c r="E1393" i="7" s="1"/>
  <c r="T1434" i="1"/>
  <c r="AC1434" i="1"/>
  <c r="AC2021" i="1"/>
  <c r="AF2021" i="1" a="1"/>
  <c r="AF2021" i="1" s="1"/>
  <c r="E1980" i="7" s="1"/>
  <c r="T2021" i="1"/>
  <c r="AC3358" i="1"/>
  <c r="T3358" i="1"/>
  <c r="AF3358" i="1" a="1"/>
  <c r="AF3358" i="1" s="1"/>
  <c r="AC3168" i="1"/>
  <c r="AF3168" i="1" a="1"/>
  <c r="AF3168" i="1" s="1"/>
  <c r="T3168" i="1"/>
  <c r="T824" i="1"/>
  <c r="AF824" i="1" a="1"/>
  <c r="AF824" i="1" s="1"/>
  <c r="E783" i="7" s="1"/>
  <c r="AC824" i="1"/>
  <c r="AC1873" i="1"/>
  <c r="AF1873" i="1" a="1"/>
  <c r="AF1873" i="1" s="1"/>
  <c r="E1832" i="7" s="1"/>
  <c r="T1873" i="1"/>
  <c r="AF3485" i="1" a="1"/>
  <c r="AF3485" i="1" s="1"/>
  <c r="T3485" i="1"/>
  <c r="AC3485" i="1"/>
  <c r="T591" i="1"/>
  <c r="AC591" i="1"/>
  <c r="AF591" i="1" a="1"/>
  <c r="AF591" i="1" s="1"/>
  <c r="E550" i="7" s="1"/>
  <c r="AF628" i="1" a="1"/>
  <c r="AF628" i="1" s="1"/>
  <c r="E587" i="7" s="1"/>
  <c r="AC628" i="1"/>
  <c r="T628" i="1"/>
  <c r="T2357" i="1"/>
  <c r="AF2357" i="1" a="1"/>
  <c r="AF2357" i="1" s="1"/>
  <c r="E2316" i="7" s="1"/>
  <c r="AC2357" i="1"/>
  <c r="T1270" i="1"/>
  <c r="AC1270" i="1"/>
  <c r="AF1270" i="1" a="1"/>
  <c r="AF1270" i="1" s="1"/>
  <c r="E1229" i="7" s="1"/>
  <c r="AF777" i="1" a="1"/>
  <c r="AF777" i="1" s="1"/>
  <c r="E736" i="7" s="1"/>
  <c r="AC777" i="1"/>
  <c r="T777" i="1"/>
  <c r="T154" i="1"/>
  <c r="AF154" i="1" a="1"/>
  <c r="AF154" i="1" s="1"/>
  <c r="E113" i="7" s="1"/>
  <c r="AC154" i="1"/>
  <c r="AC938" i="1"/>
  <c r="AF938" i="1" a="1"/>
  <c r="AF938" i="1" s="1"/>
  <c r="E897" i="7" s="1"/>
  <c r="T938" i="1"/>
  <c r="AC798" i="1"/>
  <c r="T798" i="1"/>
  <c r="AF798" i="1" a="1"/>
  <c r="AF798" i="1" s="1"/>
  <c r="E757" i="7" s="1"/>
  <c r="AF1085" i="1" a="1"/>
  <c r="AF1085" i="1" s="1"/>
  <c r="E1044" i="7" s="1"/>
  <c r="AC1085" i="1"/>
  <c r="T1085" i="1"/>
  <c r="AF1784" i="1" a="1"/>
  <c r="AF1784" i="1" s="1"/>
  <c r="E1743" i="7" s="1"/>
  <c r="AC1784" i="1"/>
  <c r="T1784" i="1"/>
  <c r="T1719" i="1"/>
  <c r="AF1719" i="1" a="1"/>
  <c r="AF1719" i="1" s="1"/>
  <c r="E1678" i="7" s="1"/>
  <c r="AC1719" i="1"/>
  <c r="T1127" i="1"/>
  <c r="AC1127" i="1"/>
  <c r="AF1127" i="1" a="1"/>
  <c r="AF1127" i="1" s="1"/>
  <c r="E1086" i="7" s="1"/>
  <c r="T1591" i="1"/>
  <c r="AF1591" i="1" a="1"/>
  <c r="AF1591" i="1" s="1"/>
  <c r="E1550" i="7" s="1"/>
  <c r="AC1591" i="1"/>
  <c r="T2530" i="1"/>
  <c r="AF2530" i="1" a="1"/>
  <c r="AF2530" i="1" s="1"/>
  <c r="E2489" i="7" s="1"/>
  <c r="AC2530" i="1"/>
  <c r="AC2936" i="1"/>
  <c r="T2936" i="1"/>
  <c r="AF2936" i="1" a="1"/>
  <c r="AF2936" i="1" s="1"/>
  <c r="E2895" i="7" s="1"/>
  <c r="AF541" i="1" a="1"/>
  <c r="AF541" i="1" s="1"/>
  <c r="E500" i="7" s="1"/>
  <c r="AC541" i="1"/>
  <c r="T541" i="1"/>
  <c r="AC2271" i="1"/>
  <c r="AF2271" i="1" a="1"/>
  <c r="AF2271" i="1" s="1"/>
  <c r="E2230" i="7" s="1"/>
  <c r="T2271" i="1"/>
  <c r="T2234" i="1"/>
  <c r="AC2234" i="1"/>
  <c r="AF2234" i="1" a="1"/>
  <c r="AF2234" i="1" s="1"/>
  <c r="E2193" i="7" s="1"/>
  <c r="AF1537" i="1" a="1"/>
  <c r="AF1537" i="1" s="1"/>
  <c r="E1496" i="7" s="1"/>
  <c r="AC1537" i="1"/>
  <c r="T1537" i="1"/>
  <c r="AF534" i="1" a="1"/>
  <c r="AF534" i="1" s="1"/>
  <c r="E493" i="7" s="1"/>
  <c r="AC534" i="1"/>
  <c r="T534" i="1"/>
  <c r="AF545" i="1" a="1"/>
  <c r="AF545" i="1" s="1"/>
  <c r="E504" i="7" s="1"/>
  <c r="T545" i="1"/>
  <c r="AC545" i="1"/>
  <c r="T2764" i="1"/>
  <c r="AC2764" i="1"/>
  <c r="AF2764" i="1" a="1"/>
  <c r="AF2764" i="1" s="1"/>
  <c r="E2723" i="7" s="1"/>
  <c r="AF1210" i="1" a="1"/>
  <c r="AF1210" i="1" s="1"/>
  <c r="E1169" i="7" s="1"/>
  <c r="T1210" i="1"/>
  <c r="AC1210" i="1"/>
  <c r="AF2178" i="1" a="1"/>
  <c r="AF2178" i="1" s="1"/>
  <c r="E2137" i="7" s="1"/>
  <c r="AC2178" i="1"/>
  <c r="T2178" i="1"/>
  <c r="T200" i="1"/>
  <c r="AF200" i="1" a="1"/>
  <c r="AF200" i="1" s="1"/>
  <c r="E159" i="7" s="1"/>
  <c r="AC200" i="1"/>
  <c r="AC492" i="1"/>
  <c r="AF492" i="1" a="1"/>
  <c r="AF492" i="1" s="1"/>
  <c r="E451" i="7" s="1"/>
  <c r="T492" i="1"/>
  <c r="AF2434" i="1" a="1"/>
  <c r="AF2434" i="1" s="1"/>
  <c r="E2393" i="7" s="1"/>
  <c r="T2434" i="1"/>
  <c r="AC2434" i="1"/>
  <c r="AC3187" i="1"/>
  <c r="AF3187" i="1" a="1"/>
  <c r="AF3187" i="1" s="1"/>
  <c r="T3187" i="1"/>
  <c r="AC2145" i="1"/>
  <c r="T2145" i="1"/>
  <c r="AF2145" i="1" a="1"/>
  <c r="AF2145" i="1" s="1"/>
  <c r="E2104" i="7" s="1"/>
  <c r="T1367" i="1"/>
  <c r="AC1367" i="1"/>
  <c r="AF1367" i="1" a="1"/>
  <c r="AF1367" i="1" s="1"/>
  <c r="E1326" i="7" s="1"/>
  <c r="AC94" i="1"/>
  <c r="AF94" i="1" a="1"/>
  <c r="AF94" i="1" s="1"/>
  <c r="E53" i="7" s="1"/>
  <c r="T94" i="1"/>
  <c r="AC2674" i="1"/>
  <c r="T2674" i="1"/>
  <c r="AF2674" i="1" a="1"/>
  <c r="AF2674" i="1" s="1"/>
  <c r="E2633" i="7" s="1"/>
  <c r="AF1844" i="1" a="1"/>
  <c r="AF1844" i="1" s="1"/>
  <c r="E1803" i="7" s="1"/>
  <c r="AC1844" i="1"/>
  <c r="T1844" i="1"/>
  <c r="AC3087" i="1"/>
  <c r="T3087" i="1"/>
  <c r="AF3087" i="1" a="1"/>
  <c r="AF3087" i="1" s="1"/>
  <c r="AF3370" i="1" a="1"/>
  <c r="AF3370" i="1" s="1"/>
  <c r="AC3370" i="1"/>
  <c r="T3370" i="1"/>
  <c r="AF2159" i="1" a="1"/>
  <c r="AF2159" i="1" s="1"/>
  <c r="E2118" i="7" s="1"/>
  <c r="AC2159" i="1"/>
  <c r="T2159" i="1"/>
  <c r="AF1326" i="1" a="1"/>
  <c r="AF1326" i="1" s="1"/>
  <c r="E1285" i="7" s="1"/>
  <c r="AC1326" i="1"/>
  <c r="T1326" i="1"/>
  <c r="AF158" i="1" a="1"/>
  <c r="AF158" i="1" s="1"/>
  <c r="E117" i="7" s="1"/>
  <c r="T158" i="1"/>
  <c r="AC158" i="1"/>
  <c r="T2896" i="1"/>
  <c r="AF2896" i="1" a="1"/>
  <c r="AF2896" i="1" s="1"/>
  <c r="E2855" i="7" s="1"/>
  <c r="AC2896" i="1"/>
  <c r="AF1806" i="1" a="1"/>
  <c r="AF1806" i="1" s="1"/>
  <c r="E1765" i="7" s="1"/>
  <c r="AC1806" i="1"/>
  <c r="T1806" i="1"/>
  <c r="AC3162" i="1"/>
  <c r="AF3162" i="1" a="1"/>
  <c r="AF3162" i="1" s="1"/>
  <c r="T3162" i="1"/>
  <c r="AC2933" i="1"/>
  <c r="T2933" i="1"/>
  <c r="AF2933" i="1" a="1"/>
  <c r="AF2933" i="1" s="1"/>
  <c r="E2892" i="7" s="1"/>
  <c r="T3081" i="1"/>
  <c r="AF3081" i="1" a="1"/>
  <c r="AF3081" i="1" s="1"/>
  <c r="AC3081" i="1"/>
  <c r="T1866" i="1"/>
  <c r="AF1866" i="1" a="1"/>
  <c r="AF1866" i="1" s="1"/>
  <c r="E1825" i="7" s="1"/>
  <c r="AC1866" i="1"/>
  <c r="AF2584" i="1" a="1"/>
  <c r="AF2584" i="1" s="1"/>
  <c r="E2543" i="7" s="1"/>
  <c r="T2584" i="1"/>
  <c r="AC2584" i="1"/>
  <c r="AF1445" i="1" a="1"/>
  <c r="AF1445" i="1" s="1"/>
  <c r="E1404" i="7" s="1"/>
  <c r="AC1445" i="1"/>
  <c r="T1445" i="1"/>
  <c r="AF2698" i="1" a="1"/>
  <c r="AF2698" i="1" s="1"/>
  <c r="E2657" i="7" s="1"/>
  <c r="AC2698" i="1"/>
  <c r="T2698" i="1"/>
  <c r="AF2495" i="1" a="1"/>
  <c r="AF2495" i="1" s="1"/>
  <c r="E2454" i="7" s="1"/>
  <c r="T2495" i="1"/>
  <c r="AC2495" i="1"/>
  <c r="AF3412" i="1" a="1"/>
  <c r="AF3412" i="1" s="1"/>
  <c r="T3412" i="1"/>
  <c r="AC3412" i="1"/>
  <c r="T3383" i="1"/>
  <c r="AC3383" i="1"/>
  <c r="AF3383" i="1" a="1"/>
  <c r="AF3383" i="1" s="1"/>
  <c r="T2593" i="1"/>
  <c r="AC2593" i="1"/>
  <c r="AF2593" i="1" a="1"/>
  <c r="AF2593" i="1" s="1"/>
  <c r="E2552" i="7" s="1"/>
  <c r="AF1233" i="1" a="1"/>
  <c r="AF1233" i="1" s="1"/>
  <c r="E1192" i="7" s="1"/>
  <c r="T1233" i="1"/>
  <c r="AC1233" i="1"/>
  <c r="AF1248" i="1" a="1"/>
  <c r="AF1248" i="1" s="1"/>
  <c r="E1207" i="7" s="1"/>
  <c r="T1248" i="1"/>
  <c r="AC1248" i="1"/>
  <c r="AC879" i="1"/>
  <c r="T879" i="1"/>
  <c r="AF879" i="1" a="1"/>
  <c r="AF879" i="1" s="1"/>
  <c r="E838" i="7" s="1"/>
  <c r="T2627" i="1"/>
  <c r="AF2627" i="1" a="1"/>
  <c r="AF2627" i="1" s="1"/>
  <c r="E2586" i="7" s="1"/>
  <c r="AC2627" i="1"/>
  <c r="AC2221" i="1"/>
  <c r="T2221" i="1"/>
  <c r="AF2221" i="1" a="1"/>
  <c r="AF2221" i="1" s="1"/>
  <c r="E2180" i="7" s="1"/>
  <c r="AF829" i="1" a="1"/>
  <c r="AF829" i="1" s="1"/>
  <c r="E788" i="7" s="1"/>
  <c r="AC829" i="1"/>
  <c r="T829" i="1"/>
  <c r="AC163" i="1"/>
  <c r="AF163" i="1" a="1"/>
  <c r="AF163" i="1" s="1"/>
  <c r="E122" i="7" s="1"/>
  <c r="T163" i="1"/>
  <c r="AF2134" i="1" a="1"/>
  <c r="AF2134" i="1" s="1"/>
  <c r="E2093" i="7" s="1"/>
  <c r="AC2134" i="1"/>
  <c r="T2134" i="1"/>
  <c r="T916" i="1"/>
  <c r="AF916" i="1" a="1"/>
  <c r="AF916" i="1" s="1"/>
  <c r="E875" i="7" s="1"/>
  <c r="AC916" i="1"/>
  <c r="AC3333" i="1"/>
  <c r="AF3333" i="1" a="1"/>
  <c r="AF3333" i="1" s="1"/>
  <c r="T3333" i="1"/>
  <c r="T3478" i="1"/>
  <c r="AF3478" i="1" a="1"/>
  <c r="AF3478" i="1" s="1"/>
  <c r="AC3478" i="1"/>
  <c r="AF800" i="1" a="1"/>
  <c r="AF800" i="1" s="1"/>
  <c r="E759" i="7" s="1"/>
  <c r="AC800" i="1"/>
  <c r="T800" i="1"/>
  <c r="T1251" i="1"/>
  <c r="AF1251" i="1" a="1"/>
  <c r="AF1251" i="1" s="1"/>
  <c r="E1210" i="7" s="1"/>
  <c r="AC1251" i="1"/>
  <c r="AC1151" i="1"/>
  <c r="AF1151" i="1" a="1"/>
  <c r="AF1151" i="1" s="1"/>
  <c r="E1110" i="7" s="1"/>
  <c r="T1151" i="1"/>
  <c r="AC1467" i="1"/>
  <c r="T1467" i="1"/>
  <c r="AF1467" i="1" a="1"/>
  <c r="AF1467" i="1" s="1"/>
  <c r="E1426" i="7" s="1"/>
  <c r="T2943" i="1"/>
  <c r="AF2943" i="1" a="1"/>
  <c r="AF2943" i="1" s="1"/>
  <c r="E2902" i="7" s="1"/>
  <c r="AC2943" i="1"/>
  <c r="AC2176" i="1"/>
  <c r="T2176" i="1"/>
  <c r="AF2176" i="1" a="1"/>
  <c r="AF2176" i="1" s="1"/>
  <c r="E2135" i="7" s="1"/>
  <c r="AF1840" i="1" a="1"/>
  <c r="AF1840" i="1" s="1"/>
  <c r="E1799" i="7" s="1"/>
  <c r="T1840" i="1"/>
  <c r="AC1840" i="1"/>
  <c r="AC3422" i="1"/>
  <c r="T3422" i="1"/>
  <c r="AF3422" i="1" a="1"/>
  <c r="AF3422" i="1" s="1"/>
  <c r="T1076" i="1"/>
  <c r="AF1076" i="1" a="1"/>
  <c r="AF1076" i="1" s="1"/>
  <c r="E1035" i="7" s="1"/>
  <c r="AC1076" i="1"/>
  <c r="T2240" i="1"/>
  <c r="AF2240" i="1" a="1"/>
  <c r="AF2240" i="1" s="1"/>
  <c r="E2199" i="7" s="1"/>
  <c r="AC2240" i="1"/>
  <c r="T1633" i="1"/>
  <c r="AF1633" i="1" a="1"/>
  <c r="AF1633" i="1" s="1"/>
  <c r="E1592" i="7" s="1"/>
  <c r="AC1633" i="1"/>
  <c r="T1653" i="1"/>
  <c r="AF1653" i="1" a="1"/>
  <c r="AF1653" i="1" s="1"/>
  <c r="E1612" i="7" s="1"/>
  <c r="AC1653" i="1"/>
  <c r="AC1087" i="1"/>
  <c r="T1087" i="1"/>
  <c r="AF1087" i="1" a="1"/>
  <c r="AF1087" i="1" s="1"/>
  <c r="E1046" i="7" s="1"/>
  <c r="AC1125" i="1"/>
  <c r="T1125" i="1"/>
  <c r="AF1125" i="1" a="1"/>
  <c r="AF1125" i="1" s="1"/>
  <c r="E1084" i="7" s="1"/>
  <c r="AC714" i="1"/>
  <c r="AF714" i="1" a="1"/>
  <c r="AF714" i="1" s="1"/>
  <c r="E673" i="7" s="1"/>
  <c r="T714" i="1"/>
  <c r="AC1544" i="1"/>
  <c r="T1544" i="1"/>
  <c r="AF1544" i="1" a="1"/>
  <c r="AF1544" i="1" s="1"/>
  <c r="E1503" i="7" s="1"/>
  <c r="AF2675" i="1" a="1"/>
  <c r="AF2675" i="1" s="1"/>
  <c r="E2634" i="7" s="1"/>
  <c r="AC2675" i="1"/>
  <c r="T2675" i="1"/>
  <c r="T849" i="1"/>
  <c r="AF849" i="1" a="1"/>
  <c r="AF849" i="1" s="1"/>
  <c r="E808" i="7" s="1"/>
  <c r="AC849" i="1"/>
  <c r="AC1531" i="1"/>
  <c r="AF1531" i="1" a="1"/>
  <c r="AF1531" i="1" s="1"/>
  <c r="E1490" i="7" s="1"/>
  <c r="T1531" i="1"/>
  <c r="AC2218" i="1"/>
  <c r="AF2218" i="1" a="1"/>
  <c r="AF2218" i="1" s="1"/>
  <c r="E2177" i="7" s="1"/>
  <c r="T2218" i="1"/>
  <c r="AC1623" i="1"/>
  <c r="T1623" i="1"/>
  <c r="AF1623" i="1" a="1"/>
  <c r="AF1623" i="1" s="1"/>
  <c r="E1582" i="7" s="1"/>
  <c r="AF847" i="1" a="1"/>
  <c r="AF847" i="1" s="1"/>
  <c r="E806" i="7" s="1"/>
  <c r="AC847" i="1"/>
  <c r="T847" i="1"/>
  <c r="T3070" i="1"/>
  <c r="AC3070" i="1"/>
  <c r="AF3070" i="1" a="1"/>
  <c r="AF3070" i="1" s="1"/>
  <c r="AF3157" i="1" a="1"/>
  <c r="AF3157" i="1" s="1"/>
  <c r="T3157" i="1"/>
  <c r="AC3157" i="1"/>
  <c r="AC1744" i="1"/>
  <c r="AF1744" i="1" a="1"/>
  <c r="AF1744" i="1" s="1"/>
  <c r="E1703" i="7" s="1"/>
  <c r="T1744" i="1"/>
  <c r="AF1802" i="1" a="1"/>
  <c r="AF1802" i="1" s="1"/>
  <c r="E1761" i="7" s="1"/>
  <c r="AC1802" i="1"/>
  <c r="T1802" i="1"/>
  <c r="T697" i="1"/>
  <c r="AF697" i="1" a="1"/>
  <c r="AF697" i="1" s="1"/>
  <c r="E656" i="7" s="1"/>
  <c r="AC697" i="1"/>
  <c r="AC1574" i="1"/>
  <c r="T1574" i="1"/>
  <c r="AF1574" i="1" a="1"/>
  <c r="AF1574" i="1" s="1"/>
  <c r="E1533" i="7" s="1"/>
  <c r="AF846" i="1" a="1"/>
  <c r="AF846" i="1" s="1"/>
  <c r="E805" i="7" s="1"/>
  <c r="AC846" i="1"/>
  <c r="T846" i="1"/>
  <c r="T1398" i="1"/>
  <c r="AC1398" i="1"/>
  <c r="AF1398" i="1" a="1"/>
  <c r="AF1398" i="1" s="1"/>
  <c r="E1357" i="7" s="1"/>
  <c r="AF684" i="1" a="1"/>
  <c r="AF684" i="1" s="1"/>
  <c r="E643" i="7" s="1"/>
  <c r="T684" i="1"/>
  <c r="AC684" i="1"/>
  <c r="AF1554" i="1" a="1"/>
  <c r="AF1554" i="1" s="1"/>
  <c r="E1513" i="7" s="1"/>
  <c r="AC1554" i="1"/>
  <c r="T1554" i="1"/>
  <c r="AC161" i="1"/>
  <c r="AF161" i="1" a="1"/>
  <c r="AF161" i="1" s="1"/>
  <c r="E120" i="7" s="1"/>
  <c r="T161" i="1"/>
  <c r="T2523" i="1"/>
  <c r="AC2523" i="1"/>
  <c r="AF2523" i="1" a="1"/>
  <c r="AF2523" i="1" s="1"/>
  <c r="E2482" i="7" s="1"/>
  <c r="T140" i="1"/>
  <c r="AC140" i="1"/>
  <c r="AF140" i="1" a="1"/>
  <c r="AF140" i="1" s="1"/>
  <c r="E99" i="7" s="1"/>
  <c r="T3172" i="1"/>
  <c r="AC3172" i="1"/>
  <c r="AF3172" i="1" a="1"/>
  <c r="AF3172" i="1" s="1"/>
  <c r="T590" i="1"/>
  <c r="AC590" i="1"/>
  <c r="AF590" i="1" a="1"/>
  <c r="AF590" i="1" s="1"/>
  <c r="E549" i="7" s="1"/>
  <c r="AF1921" i="1" a="1"/>
  <c r="AF1921" i="1" s="1"/>
  <c r="E1880" i="7" s="1"/>
  <c r="AC1921" i="1"/>
  <c r="T1921" i="1"/>
  <c r="AC2907" i="1"/>
  <c r="AF2907" i="1" a="1"/>
  <c r="AF2907" i="1" s="1"/>
  <c r="E2866" i="7" s="1"/>
  <c r="T2907" i="1"/>
  <c r="AF299" i="1" a="1"/>
  <c r="AF299" i="1" s="1"/>
  <c r="E258" i="7" s="1"/>
  <c r="AC299" i="1"/>
  <c r="T299" i="1"/>
  <c r="AC3102" i="1"/>
  <c r="AF3102" i="1" a="1"/>
  <c r="AF3102" i="1" s="1"/>
  <c r="T3102" i="1"/>
  <c r="AF2749" i="1" a="1"/>
  <c r="AF2749" i="1" s="1"/>
  <c r="E2708" i="7" s="1"/>
  <c r="T2749" i="1"/>
  <c r="AC2749" i="1"/>
  <c r="AC3514" i="1"/>
  <c r="AF3514" i="1" a="1"/>
  <c r="AF3514" i="1" s="1"/>
  <c r="T3514" i="1"/>
  <c r="AC1616" i="1"/>
  <c r="AF1616" i="1" a="1"/>
  <c r="AF1616" i="1" s="1"/>
  <c r="E1575" i="7" s="1"/>
  <c r="T1616" i="1"/>
  <c r="AF3106" i="1" a="1"/>
  <c r="AF3106" i="1" s="1"/>
  <c r="T3106" i="1"/>
  <c r="AC3106" i="1"/>
  <c r="T2166" i="1"/>
  <c r="AC2166" i="1"/>
  <c r="AF2166" i="1" a="1"/>
  <c r="AF2166" i="1" s="1"/>
  <c r="E2125" i="7" s="1"/>
  <c r="AF1794" i="1" a="1"/>
  <c r="AF1794" i="1" s="1"/>
  <c r="E1753" i="7" s="1"/>
  <c r="AC1794" i="1"/>
  <c r="T1794" i="1"/>
  <c r="T626" i="1"/>
  <c r="AF626" i="1" a="1"/>
  <c r="AF626" i="1" s="1"/>
  <c r="E585" i="7" s="1"/>
  <c r="AC626" i="1"/>
  <c r="T1496" i="1"/>
  <c r="AC1496" i="1"/>
  <c r="AF1496" i="1" a="1"/>
  <c r="AF1496" i="1" s="1"/>
  <c r="E1455" i="7" s="1"/>
  <c r="AF3330" i="1" a="1"/>
  <c r="AF3330" i="1" s="1"/>
  <c r="AC3330" i="1"/>
  <c r="T3330" i="1"/>
  <c r="AF3186" i="1" a="1"/>
  <c r="AF3186" i="1" s="1"/>
  <c r="T3186" i="1"/>
  <c r="AC3186" i="1"/>
  <c r="AC2582" i="1"/>
  <c r="AF2582" i="1" a="1"/>
  <c r="AF2582" i="1" s="1"/>
  <c r="E2541" i="7" s="1"/>
  <c r="T2582" i="1"/>
  <c r="AF1114" i="1" a="1"/>
  <c r="AF1114" i="1" s="1"/>
  <c r="E1073" i="7" s="1"/>
  <c r="AC1114" i="1"/>
  <c r="T1114" i="1"/>
  <c r="T3181" i="1"/>
  <c r="AF3181" i="1" a="1"/>
  <c r="AF3181" i="1" s="1"/>
  <c r="AC3181" i="1"/>
  <c r="T1282" i="1"/>
  <c r="AF1282" i="1" a="1"/>
  <c r="AF1282" i="1" s="1"/>
  <c r="E1241" i="7" s="1"/>
  <c r="AC1282" i="1"/>
  <c r="AC141" i="1"/>
  <c r="AF141" i="1" a="1"/>
  <c r="AF141" i="1" s="1"/>
  <c r="E100" i="7" s="1"/>
  <c r="T141" i="1"/>
  <c r="T1297" i="1"/>
  <c r="AF1297" i="1" a="1"/>
  <c r="AF1297" i="1" s="1"/>
  <c r="E1256" i="7" s="1"/>
  <c r="AC1297" i="1"/>
  <c r="T826" i="1"/>
  <c r="AC826" i="1"/>
  <c r="AF826" i="1" a="1"/>
  <c r="AF826" i="1" s="1"/>
  <c r="E785" i="7" s="1"/>
  <c r="T2022" i="1"/>
  <c r="AF2022" i="1" a="1"/>
  <c r="AF2022" i="1" s="1"/>
  <c r="E1981" i="7" s="1"/>
  <c r="AC2022" i="1"/>
  <c r="AF98" i="1" a="1"/>
  <c r="AF98" i="1" s="1"/>
  <c r="E57" i="7" s="1"/>
  <c r="AC98" i="1"/>
  <c r="T98" i="1"/>
  <c r="T2918" i="1"/>
  <c r="AF2918" i="1" a="1"/>
  <c r="AF2918" i="1" s="1"/>
  <c r="E2877" i="7" s="1"/>
  <c r="AC2918" i="1"/>
  <c r="AC1196" i="1"/>
  <c r="AF1196" i="1" a="1"/>
  <c r="AF1196" i="1" s="1"/>
  <c r="E1155" i="7" s="1"/>
  <c r="T1196" i="1"/>
  <c r="AC557" i="1"/>
  <c r="AF557" i="1" a="1"/>
  <c r="AF557" i="1" s="1"/>
  <c r="E516" i="7" s="1"/>
  <c r="T557" i="1"/>
  <c r="AC2295" i="1"/>
  <c r="AF2295" i="1" a="1"/>
  <c r="AF2295" i="1" s="1"/>
  <c r="E2254" i="7" s="1"/>
  <c r="T2295" i="1"/>
  <c r="T3137" i="1"/>
  <c r="AF3137" i="1" a="1"/>
  <c r="AF3137" i="1" s="1"/>
  <c r="AC3137" i="1"/>
  <c r="AF610" i="1" a="1"/>
  <c r="AF610" i="1" s="1"/>
  <c r="E569" i="7" s="1"/>
  <c r="AC610" i="1"/>
  <c r="T610" i="1"/>
  <c r="AC559" i="1"/>
  <c r="AF559" i="1" a="1"/>
  <c r="AF559" i="1" s="1"/>
  <c r="E518" i="7" s="1"/>
  <c r="T559" i="1"/>
  <c r="AF899" i="1" a="1"/>
  <c r="AF899" i="1" s="1"/>
  <c r="E858" i="7" s="1"/>
  <c r="AC899" i="1"/>
  <c r="T899" i="1"/>
  <c r="AF1980" i="1" a="1"/>
  <c r="AF1980" i="1" s="1"/>
  <c r="E1939" i="7" s="1"/>
  <c r="T1980" i="1"/>
  <c r="AC1980" i="1"/>
  <c r="T1375" i="1"/>
  <c r="AC1375" i="1"/>
  <c r="AF1375" i="1" a="1"/>
  <c r="AF1375" i="1" s="1"/>
  <c r="E1334" i="7" s="1"/>
  <c r="AF1455" i="1" a="1"/>
  <c r="AF1455" i="1" s="1"/>
  <c r="E1414" i="7" s="1"/>
  <c r="AC1455" i="1"/>
  <c r="T1455" i="1"/>
  <c r="AF505" i="1" a="1"/>
  <c r="AF505" i="1" s="1"/>
  <c r="E464" i="7" s="1"/>
  <c r="AC505" i="1"/>
  <c r="T505" i="1"/>
  <c r="AF1770" i="1" a="1"/>
  <c r="AF1770" i="1" s="1"/>
  <c r="E1729" i="7" s="1"/>
  <c r="AC1770" i="1"/>
  <c r="T1770" i="1"/>
  <c r="AC3042" i="1"/>
  <c r="AF3042" i="1" a="1"/>
  <c r="AF3042" i="1" s="1"/>
  <c r="E3001" i="7" s="1"/>
  <c r="T3042" i="1"/>
  <c r="AC3107" i="1"/>
  <c r="T3107" i="1"/>
  <c r="AF3107" i="1" a="1"/>
  <c r="AF3107" i="1" s="1"/>
  <c r="AF2687" i="1" a="1"/>
  <c r="AF2687" i="1" s="1"/>
  <c r="E2646" i="7" s="1"/>
  <c r="AC2687" i="1"/>
  <c r="T2687" i="1"/>
  <c r="T3030" i="1"/>
  <c r="AF3030" i="1" a="1"/>
  <c r="AF3030" i="1" s="1"/>
  <c r="E2989" i="7" s="1"/>
  <c r="AC3030" i="1"/>
  <c r="T2150" i="1"/>
  <c r="AF2150" i="1" a="1"/>
  <c r="AF2150" i="1" s="1"/>
  <c r="E2109" i="7" s="1"/>
  <c r="AC2150" i="1"/>
  <c r="AF3350" i="1" a="1"/>
  <c r="AF3350" i="1" s="1"/>
  <c r="AC3350" i="1"/>
  <c r="T3350" i="1"/>
  <c r="T3469" i="1"/>
  <c r="AF3469" i="1" a="1"/>
  <c r="AF3469" i="1" s="1"/>
  <c r="AC3469" i="1"/>
  <c r="AF120" i="1" a="1"/>
  <c r="AF120" i="1" s="1"/>
  <c r="E79" i="7" s="1"/>
  <c r="T120" i="1"/>
  <c r="AC120" i="1"/>
  <c r="AF2299" i="1" a="1"/>
  <c r="AF2299" i="1" s="1"/>
  <c r="E2258" i="7" s="1"/>
  <c r="AC2299" i="1"/>
  <c r="T2299" i="1"/>
  <c r="T887" i="1"/>
  <c r="AC887" i="1"/>
  <c r="AF887" i="1" a="1"/>
  <c r="AF887" i="1" s="1"/>
  <c r="E846" i="7" s="1"/>
  <c r="AC1166" i="1"/>
  <c r="T1166" i="1"/>
  <c r="AF1166" i="1" a="1"/>
  <c r="AF1166" i="1" s="1"/>
  <c r="E1125" i="7" s="1"/>
  <c r="T1243" i="1"/>
  <c r="AF1243" i="1" a="1"/>
  <c r="AF1243" i="1" s="1"/>
  <c r="E1202" i="7" s="1"/>
  <c r="AC1243" i="1"/>
  <c r="AF932" i="1" a="1"/>
  <c r="AF932" i="1" s="1"/>
  <c r="E891" i="7" s="1"/>
  <c r="T932" i="1"/>
  <c r="AC932" i="1"/>
  <c r="AF122" i="1" a="1"/>
  <c r="AF122" i="1" s="1"/>
  <c r="E81" i="7" s="1"/>
  <c r="T122" i="1"/>
  <c r="AC122" i="1"/>
  <c r="AC2111" i="1"/>
  <c r="T2111" i="1"/>
  <c r="AF2111" i="1" a="1"/>
  <c r="AF2111" i="1" s="1"/>
  <c r="E2070" i="7" s="1"/>
  <c r="T1279" i="1"/>
  <c r="AC1279" i="1"/>
  <c r="AF1279" i="1" a="1"/>
  <c r="AF1279" i="1" s="1"/>
  <c r="E1238" i="7" s="1"/>
  <c r="AC1586" i="1"/>
  <c r="AF1586" i="1" a="1"/>
  <c r="AF1586" i="1" s="1"/>
  <c r="E1545" i="7" s="1"/>
  <c r="T1586" i="1"/>
  <c r="AC274" i="1"/>
  <c r="AF274" i="1" a="1"/>
  <c r="AF274" i="1" s="1"/>
  <c r="E233" i="7" s="1"/>
  <c r="T274" i="1"/>
  <c r="AF589" i="1" a="1"/>
  <c r="AF589" i="1" s="1"/>
  <c r="E548" i="7" s="1"/>
  <c r="T589" i="1"/>
  <c r="AC589" i="1"/>
  <c r="T3027" i="1"/>
  <c r="AF3027" i="1" a="1"/>
  <c r="AF3027" i="1" s="1"/>
  <c r="E2986" i="7" s="1"/>
  <c r="AC3027" i="1"/>
  <c r="AF3437" i="1" a="1"/>
  <c r="AF3437" i="1" s="1"/>
  <c r="T3437" i="1"/>
  <c r="AC3437" i="1"/>
  <c r="T2081" i="1"/>
  <c r="AC2081" i="1"/>
  <c r="AF2081" i="1" a="1"/>
  <c r="AF2081" i="1" s="1"/>
  <c r="E2040" i="7" s="1"/>
  <c r="AC1439" i="1"/>
  <c r="AF1439" i="1" a="1"/>
  <c r="AF1439" i="1" s="1"/>
  <c r="E1398" i="7" s="1"/>
  <c r="T1439" i="1"/>
  <c r="T3235" i="1"/>
  <c r="AF3235" i="1" a="1"/>
  <c r="AF3235" i="1" s="1"/>
  <c r="AC3235" i="1"/>
  <c r="AF2660" i="1" a="1"/>
  <c r="AF2660" i="1" s="1"/>
  <c r="E2619" i="7" s="1"/>
  <c r="T2660" i="1"/>
  <c r="AC2660" i="1"/>
  <c r="AC1851" i="1"/>
  <c r="AF1851" i="1" a="1"/>
  <c r="AF1851" i="1" s="1"/>
  <c r="E1810" i="7" s="1"/>
  <c r="T1851" i="1"/>
  <c r="AC356" i="1"/>
  <c r="AF356" i="1" a="1"/>
  <c r="AF356" i="1" s="1"/>
  <c r="E315" i="7" s="1"/>
  <c r="T356" i="1"/>
  <c r="T2945" i="1"/>
  <c r="AF2945" i="1" a="1"/>
  <c r="AF2945" i="1" s="1"/>
  <c r="E2904" i="7" s="1"/>
  <c r="AC2945" i="1"/>
  <c r="AF2069" i="1" a="1"/>
  <c r="AF2069" i="1" s="1"/>
  <c r="E2028" i="7" s="1"/>
  <c r="T2069" i="1"/>
  <c r="AC2069" i="1"/>
  <c r="T2224" i="1"/>
  <c r="AC2224" i="1"/>
  <c r="AF2224" i="1" a="1"/>
  <c r="AF2224" i="1" s="1"/>
  <c r="E2183" i="7" s="1"/>
  <c r="T1985" i="1"/>
  <c r="AC1985" i="1"/>
  <c r="AF1985" i="1" a="1"/>
  <c r="AF1985" i="1" s="1"/>
  <c r="E1944" i="7" s="1"/>
  <c r="T240" i="1"/>
  <c r="AF240" i="1" a="1"/>
  <c r="AF240" i="1" s="1"/>
  <c r="E199" i="7" s="1"/>
  <c r="AC240" i="1"/>
  <c r="AF3526" i="1" a="1"/>
  <c r="AF3526" i="1" s="1"/>
  <c r="T3526" i="1"/>
  <c r="AC3526" i="1"/>
  <c r="AF1580" i="1" a="1"/>
  <c r="AF1580" i="1" s="1"/>
  <c r="E1539" i="7" s="1"/>
  <c r="AC1580" i="1"/>
  <c r="T1580" i="1"/>
  <c r="T3208" i="1"/>
  <c r="AF3208" i="1" a="1"/>
  <c r="AF3208" i="1" s="1"/>
  <c r="AC3208" i="1"/>
  <c r="AC2571" i="1"/>
  <c r="T2571" i="1"/>
  <c r="AF2571" i="1" a="1"/>
  <c r="AF2571" i="1" s="1"/>
  <c r="E2530" i="7" s="1"/>
  <c r="AC1563" i="1"/>
  <c r="T1563" i="1"/>
  <c r="AF1563" i="1" a="1"/>
  <c r="AF1563" i="1" s="1"/>
  <c r="E1522" i="7" s="1"/>
  <c r="T3287" i="1"/>
  <c r="AF3287" i="1" a="1"/>
  <c r="AF3287" i="1" s="1"/>
  <c r="AC3287" i="1"/>
  <c r="AC2322" i="1"/>
  <c r="T2322" i="1"/>
  <c r="AF2322" i="1" a="1"/>
  <c r="AF2322" i="1" s="1"/>
  <c r="E2281" i="7" s="1"/>
  <c r="T1034" i="1"/>
  <c r="AF1034" i="1" a="1"/>
  <c r="AF1034" i="1" s="1"/>
  <c r="E993" i="7" s="1"/>
  <c r="AC1034" i="1"/>
  <c r="AC1698" i="1"/>
  <c r="AF1698" i="1" a="1"/>
  <c r="AF1698" i="1" s="1"/>
  <c r="E1657" i="7" s="1"/>
  <c r="T1698" i="1"/>
  <c r="AC2414" i="1"/>
  <c r="T2414" i="1"/>
  <c r="AF2414" i="1" a="1"/>
  <c r="AF2414" i="1" s="1"/>
  <c r="E2373" i="7" s="1"/>
  <c r="AC549" i="1"/>
  <c r="T549" i="1"/>
  <c r="AF549" i="1" a="1"/>
  <c r="AF549" i="1" s="1"/>
  <c r="E508" i="7" s="1"/>
  <c r="AC1800" i="1"/>
  <c r="T1800" i="1"/>
  <c r="AF1800" i="1" a="1"/>
  <c r="AF1800" i="1" s="1"/>
  <c r="E1759" i="7" s="1"/>
  <c r="AF3200" i="1" a="1"/>
  <c r="AF3200" i="1" s="1"/>
  <c r="AC3200" i="1"/>
  <c r="T3200" i="1"/>
  <c r="AC3374" i="1"/>
  <c r="T3374" i="1"/>
  <c r="AF3374" i="1" a="1"/>
  <c r="AF3374" i="1" s="1"/>
  <c r="AC3283" i="1"/>
  <c r="AF3283" i="1" a="1"/>
  <c r="AF3283" i="1" s="1"/>
  <c r="T3283" i="1"/>
  <c r="T1079" i="1"/>
  <c r="AF1079" i="1" a="1"/>
  <c r="AF1079" i="1" s="1"/>
  <c r="E1038" i="7" s="1"/>
  <c r="AC1079" i="1"/>
  <c r="T2243" i="1"/>
  <c r="AC2243" i="1"/>
  <c r="AF2243" i="1" a="1"/>
  <c r="AF2243" i="1" s="1"/>
  <c r="E2202" i="7" s="1"/>
  <c r="T2934" i="1"/>
  <c r="AF2934" i="1" a="1"/>
  <c r="AF2934" i="1" s="1"/>
  <c r="E2893" i="7" s="1"/>
  <c r="AC2934" i="1"/>
  <c r="AC2303" i="1"/>
  <c r="AF2303" i="1" a="1"/>
  <c r="AF2303" i="1" s="1"/>
  <c r="E2262" i="7" s="1"/>
  <c r="T2303" i="1"/>
  <c r="AC2681" i="1"/>
  <c r="T2681" i="1"/>
  <c r="AF2681" i="1" a="1"/>
  <c r="AF2681" i="1" s="1"/>
  <c r="E2640" i="7" s="1"/>
  <c r="AF594" i="1" a="1"/>
  <c r="AF594" i="1" s="1"/>
  <c r="E553" i="7" s="1"/>
  <c r="AC594" i="1"/>
  <c r="T594" i="1"/>
  <c r="T3312" i="1"/>
  <c r="AC3312" i="1"/>
  <c r="AF3312" i="1" a="1"/>
  <c r="AF3312" i="1" s="1"/>
  <c r="T1817" i="1"/>
  <c r="AF1817" i="1" a="1"/>
  <c r="AF1817" i="1" s="1"/>
  <c r="E1776" i="7" s="1"/>
  <c r="AC1817" i="1"/>
  <c r="AC2052" i="1"/>
  <c r="T2052" i="1"/>
  <c r="AF2052" i="1" a="1"/>
  <c r="AF2052" i="1" s="1"/>
  <c r="E2011" i="7" s="1"/>
  <c r="AC716" i="1"/>
  <c r="AF716" i="1" a="1"/>
  <c r="AF716" i="1" s="1"/>
  <c r="E675" i="7" s="1"/>
  <c r="T716" i="1"/>
  <c r="T1578" i="1"/>
  <c r="AF1578" i="1" a="1"/>
  <c r="AF1578" i="1" s="1"/>
  <c r="E1537" i="7" s="1"/>
  <c r="AC1578" i="1"/>
  <c r="T558" i="1"/>
  <c r="AF558" i="1" a="1"/>
  <c r="AF558" i="1" s="1"/>
  <c r="E517" i="7" s="1"/>
  <c r="AC558" i="1"/>
  <c r="AF997" i="1" a="1"/>
  <c r="AF997" i="1" s="1"/>
  <c r="E956" i="7" s="1"/>
  <c r="AC997" i="1"/>
  <c r="T997" i="1"/>
  <c r="AF3392" i="1" a="1"/>
  <c r="AF3392" i="1" s="1"/>
  <c r="T3392" i="1"/>
  <c r="AC3392" i="1"/>
  <c r="AF1135" i="1" a="1"/>
  <c r="AF1135" i="1" s="1"/>
  <c r="E1094" i="7" s="1"/>
  <c r="T1135" i="1"/>
  <c r="AC1135" i="1"/>
  <c r="T2082" i="1"/>
  <c r="AC2082" i="1"/>
  <c r="AF2082" i="1" a="1"/>
  <c r="AF2082" i="1" s="1"/>
  <c r="E2041" i="7" s="1"/>
  <c r="AC130" i="1"/>
  <c r="T130" i="1"/>
  <c r="AF130" i="1" a="1"/>
  <c r="AF130" i="1" s="1"/>
  <c r="E89" i="7" s="1"/>
  <c r="AC2199" i="1"/>
  <c r="T2199" i="1"/>
  <c r="AF2199" i="1" a="1"/>
  <c r="AF2199" i="1" s="1"/>
  <c r="E2158" i="7" s="1"/>
  <c r="T1973" i="1"/>
  <c r="AF1973" i="1" a="1"/>
  <c r="AF1973" i="1" s="1"/>
  <c r="E1932" i="7" s="1"/>
  <c r="AC1973" i="1"/>
  <c r="AC1711" i="1"/>
  <c r="AF1711" i="1" a="1"/>
  <c r="AF1711" i="1" s="1"/>
  <c r="E1670" i="7" s="1"/>
  <c r="T1711" i="1"/>
  <c r="T441" i="1"/>
  <c r="AC441" i="1"/>
  <c r="AF441" i="1" a="1"/>
  <c r="AF441" i="1" s="1"/>
  <c r="E400" i="7" s="1"/>
  <c r="AF1692" i="1" a="1"/>
  <c r="AF1692" i="1" s="1"/>
  <c r="E1651" i="7" s="1"/>
  <c r="T1692" i="1"/>
  <c r="AC1692" i="1"/>
  <c r="AF728" i="1" a="1"/>
  <c r="AF728" i="1" s="1"/>
  <c r="E687" i="7" s="1"/>
  <c r="AC728" i="1"/>
  <c r="T728" i="1"/>
  <c r="AC621" i="1"/>
  <c r="T621" i="1"/>
  <c r="AF621" i="1" a="1"/>
  <c r="AF621" i="1" s="1"/>
  <c r="E580" i="7" s="1"/>
  <c r="T2079" i="1"/>
  <c r="AC2079" i="1"/>
  <c r="AF2079" i="1" a="1"/>
  <c r="AF2079" i="1" s="1"/>
  <c r="E2038" i="7" s="1"/>
  <c r="AC2883" i="1"/>
  <c r="AF2883" i="1" a="1"/>
  <c r="AF2883" i="1" s="1"/>
  <c r="E2842" i="7" s="1"/>
  <c r="T2883" i="1"/>
  <c r="AC1330" i="1"/>
  <c r="AF1330" i="1" a="1"/>
  <c r="AF1330" i="1" s="1"/>
  <c r="E1289" i="7" s="1"/>
  <c r="T1330" i="1"/>
  <c r="T2133" i="1"/>
  <c r="AF2133" i="1" a="1"/>
  <c r="AF2133" i="1" s="1"/>
  <c r="E2092" i="7" s="1"/>
  <c r="AC2133" i="1"/>
  <c r="T2763" i="1"/>
  <c r="AC2763" i="1"/>
  <c r="AF2763" i="1" a="1"/>
  <c r="AF2763" i="1" s="1"/>
  <c r="E2722" i="7" s="1"/>
  <c r="AF185" i="1" a="1"/>
  <c r="AF185" i="1" s="1"/>
  <c r="E144" i="7" s="1"/>
  <c r="T185" i="1"/>
  <c r="AC185" i="1"/>
  <c r="T3003" i="1"/>
  <c r="AF3003" i="1" a="1"/>
  <c r="AF3003" i="1" s="1"/>
  <c r="E2962" i="7" s="1"/>
  <c r="AC3003" i="1"/>
  <c r="AF3126" i="1" a="1"/>
  <c r="AF3126" i="1" s="1"/>
  <c r="T3126" i="1"/>
  <c r="AC3126" i="1"/>
  <c r="AC392" i="1"/>
  <c r="AF392" i="1" a="1"/>
  <c r="AF392" i="1" s="1"/>
  <c r="E351" i="7" s="1"/>
  <c r="T392" i="1"/>
  <c r="AC303" i="1"/>
  <c r="T303" i="1"/>
  <c r="AF303" i="1" a="1"/>
  <c r="AF303" i="1" s="1"/>
  <c r="E262" i="7" s="1"/>
  <c r="T1358" i="1"/>
  <c r="AC1358" i="1"/>
  <c r="AF1358" i="1" a="1"/>
  <c r="AF1358" i="1" s="1"/>
  <c r="E1317" i="7" s="1"/>
  <c r="T1788" i="1"/>
  <c r="AF1788" i="1" a="1"/>
  <c r="AF1788" i="1" s="1"/>
  <c r="E1747" i="7" s="1"/>
  <c r="AC1788" i="1"/>
  <c r="T2610" i="1"/>
  <c r="AC2610" i="1"/>
  <c r="AF2610" i="1" a="1"/>
  <c r="AF2610" i="1" s="1"/>
  <c r="E2569" i="7" s="1"/>
  <c r="AC933" i="1"/>
  <c r="T933" i="1"/>
  <c r="AF933" i="1" a="1"/>
  <c r="AF933" i="1" s="1"/>
  <c r="E892" i="7" s="1"/>
  <c r="AC2362" i="1"/>
  <c r="T2362" i="1"/>
  <c r="AF2362" i="1" a="1"/>
  <c r="AF2362" i="1" s="1"/>
  <c r="E2321" i="7" s="1"/>
  <c r="AC323" i="1"/>
  <c r="AF323" i="1" a="1"/>
  <c r="AF323" i="1" s="1"/>
  <c r="E282" i="7" s="1"/>
  <c r="T323" i="1"/>
  <c r="AF726" i="1" a="1"/>
  <c r="AF726" i="1" s="1"/>
  <c r="E685" i="7" s="1"/>
  <c r="AC726" i="1"/>
  <c r="T726" i="1"/>
  <c r="T2151" i="1"/>
  <c r="AF2151" i="1" a="1"/>
  <c r="AF2151" i="1" s="1"/>
  <c r="E2110" i="7" s="1"/>
  <c r="AC2151" i="1"/>
  <c r="AC1848" i="1"/>
  <c r="T1848" i="1"/>
  <c r="AF1848" i="1" a="1"/>
  <c r="AF1848" i="1" s="1"/>
  <c r="E1807" i="7" s="1"/>
  <c r="AC2670" i="1"/>
  <c r="T2670" i="1"/>
  <c r="AF2670" i="1" a="1"/>
  <c r="AF2670" i="1" s="1"/>
  <c r="E2629" i="7" s="1"/>
  <c r="AF3049" i="1" a="1"/>
  <c r="AF3049" i="1" s="1"/>
  <c r="E3008" i="7" s="1"/>
  <c r="AC3049" i="1"/>
  <c r="T3049" i="1"/>
  <c r="AF1316" i="1" a="1"/>
  <c r="AF1316" i="1" s="1"/>
  <c r="E1275" i="7" s="1"/>
  <c r="AC1316" i="1"/>
  <c r="T1316" i="1"/>
  <c r="T2829" i="1"/>
  <c r="AC2829" i="1"/>
  <c r="AF2829" i="1" a="1"/>
  <c r="AF2829" i="1" s="1"/>
  <c r="E2788" i="7" s="1"/>
  <c r="T1876" i="1"/>
  <c r="AC1876" i="1"/>
  <c r="AF1876" i="1" a="1"/>
  <c r="AF1876" i="1" s="1"/>
  <c r="E1835" i="7" s="1"/>
  <c r="AF1422" i="1" a="1"/>
  <c r="AF1422" i="1" s="1"/>
  <c r="E1381" i="7" s="1"/>
  <c r="AC1422" i="1"/>
  <c r="T1422" i="1"/>
  <c r="AF2691" i="1" a="1"/>
  <c r="AF2691" i="1" s="1"/>
  <c r="E2650" i="7" s="1"/>
  <c r="AC2691" i="1"/>
  <c r="T2691" i="1"/>
  <c r="AF2717" i="1" a="1"/>
  <c r="AF2717" i="1" s="1"/>
  <c r="E2676" i="7" s="1"/>
  <c r="T2717" i="1"/>
  <c r="AC2717" i="1"/>
  <c r="AF327" i="1" a="1"/>
  <c r="AF327" i="1" s="1"/>
  <c r="E286" i="7" s="1"/>
  <c r="AC327" i="1"/>
  <c r="T327" i="1"/>
  <c r="AC1749" i="1"/>
  <c r="T1749" i="1"/>
  <c r="AF1749" i="1" a="1"/>
  <c r="AF1749" i="1" s="1"/>
  <c r="E1708" i="7" s="1"/>
  <c r="AC1972" i="1"/>
  <c r="AF1972" i="1" a="1"/>
  <c r="AF1972" i="1" s="1"/>
  <c r="E1931" i="7" s="1"/>
  <c r="T1972" i="1"/>
  <c r="T2871" i="1"/>
  <c r="AC2871" i="1"/>
  <c r="AF2871" i="1" a="1"/>
  <c r="AF2871" i="1" s="1"/>
  <c r="E2830" i="7" s="1"/>
  <c r="AF2800" i="1" a="1"/>
  <c r="AF2800" i="1" s="1"/>
  <c r="E2759" i="7" s="1"/>
  <c r="AC2800" i="1"/>
  <c r="T2800" i="1"/>
  <c r="AF1941" i="1" a="1"/>
  <c r="AF1941" i="1" s="1"/>
  <c r="E1900" i="7" s="1"/>
  <c r="AC1941" i="1"/>
  <c r="T1941" i="1"/>
  <c r="AC1461" i="1"/>
  <c r="AF1461" i="1" a="1"/>
  <c r="AF1461" i="1" s="1"/>
  <c r="E1420" i="7" s="1"/>
  <c r="T1461" i="1"/>
  <c r="AF1904" i="1" a="1"/>
  <c r="AF1904" i="1" s="1"/>
  <c r="E1863" i="7" s="1"/>
  <c r="T1904" i="1"/>
  <c r="AC1904" i="1"/>
  <c r="AC917" i="1"/>
  <c r="T917" i="1"/>
  <c r="AF917" i="1" a="1"/>
  <c r="AF917" i="1" s="1"/>
  <c r="E876" i="7" s="1"/>
  <c r="T3241" i="1"/>
  <c r="AC3241" i="1"/>
  <c r="AF3241" i="1" a="1"/>
  <c r="AF3241" i="1" s="1"/>
  <c r="T2374" i="1"/>
  <c r="AF2374" i="1" a="1"/>
  <c r="AF2374" i="1" s="1"/>
  <c r="E2333" i="7" s="1"/>
  <c r="AC2374" i="1"/>
  <c r="T1314" i="1"/>
  <c r="AC1314" i="1"/>
  <c r="AF1314" i="1" a="1"/>
  <c r="AF1314" i="1" s="1"/>
  <c r="E1273" i="7" s="1"/>
  <c r="AF1849" i="1" a="1"/>
  <c r="AF1849" i="1" s="1"/>
  <c r="E1808" i="7" s="1"/>
  <c r="AC1849" i="1"/>
  <c r="T1849" i="1"/>
  <c r="T1390" i="1"/>
  <c r="AF1390" i="1" a="1"/>
  <c r="AF1390" i="1" s="1"/>
  <c r="E1349" i="7" s="1"/>
  <c r="AC1390" i="1"/>
  <c r="AF1622" i="1" a="1"/>
  <c r="AF1622" i="1" s="1"/>
  <c r="E1581" i="7" s="1"/>
  <c r="T1622" i="1"/>
  <c r="AC1622" i="1"/>
  <c r="T2900" i="1"/>
  <c r="AF2900" i="1" a="1"/>
  <c r="AF2900" i="1" s="1"/>
  <c r="E2859" i="7" s="1"/>
  <c r="AC2900" i="1"/>
  <c r="AF929" i="1" a="1"/>
  <c r="AF929" i="1" s="1"/>
  <c r="E888" i="7" s="1"/>
  <c r="T929" i="1"/>
  <c r="AC929" i="1"/>
  <c r="AF1427" i="1" a="1"/>
  <c r="AF1427" i="1" s="1"/>
  <c r="E1386" i="7" s="1"/>
  <c r="AC1427" i="1"/>
  <c r="T1427" i="1"/>
  <c r="AC1738" i="1"/>
  <c r="T1738" i="1"/>
  <c r="AF1738" i="1" a="1"/>
  <c r="AF1738" i="1" s="1"/>
  <c r="E1697" i="7" s="1"/>
  <c r="AF134" i="1" a="1"/>
  <c r="AF134" i="1" s="1"/>
  <c r="E93" i="7" s="1"/>
  <c r="AC134" i="1"/>
  <c r="T134" i="1"/>
  <c r="AC3065" i="1"/>
  <c r="T3065" i="1"/>
  <c r="AF3065" i="1" a="1"/>
  <c r="AF3065" i="1" s="1"/>
  <c r="AC2665" i="1"/>
  <c r="AF2665" i="1" a="1"/>
  <c r="AF2665" i="1" s="1"/>
  <c r="E2624" i="7" s="1"/>
  <c r="T2665" i="1"/>
  <c r="T2619" i="1"/>
  <c r="AC2619" i="1"/>
  <c r="AF2619" i="1" a="1"/>
  <c r="AF2619" i="1" s="1"/>
  <c r="E2578" i="7" s="1"/>
  <c r="T2283" i="1"/>
  <c r="AF2283" i="1" a="1"/>
  <c r="AF2283" i="1" s="1"/>
  <c r="E2242" i="7" s="1"/>
  <c r="AC2283" i="1"/>
  <c r="AF571" i="1" a="1"/>
  <c r="AF571" i="1" s="1"/>
  <c r="E530" i="7" s="1"/>
  <c r="AC571" i="1"/>
  <c r="T571" i="1"/>
  <c r="AC1175" i="1"/>
  <c r="AF1175" i="1" a="1"/>
  <c r="AF1175" i="1" s="1"/>
  <c r="E1134" i="7" s="1"/>
  <c r="T1175" i="1"/>
  <c r="AF3078" i="1" a="1"/>
  <c r="AF3078" i="1" s="1"/>
  <c r="AC3078" i="1"/>
  <c r="T3078" i="1"/>
  <c r="AC2516" i="1"/>
  <c r="AF2516" i="1" a="1"/>
  <c r="AF2516" i="1" s="1"/>
  <c r="E2475" i="7" s="1"/>
  <c r="T2516" i="1"/>
  <c r="T1169" i="1"/>
  <c r="AC1169" i="1"/>
  <c r="AF1169" i="1" a="1"/>
  <c r="AF1169" i="1" s="1"/>
  <c r="E1128" i="7" s="1"/>
  <c r="T1246" i="1"/>
  <c r="AC1246" i="1"/>
  <c r="AF1246" i="1" a="1"/>
  <c r="AF1246" i="1" s="1"/>
  <c r="E1205" i="7" s="1"/>
  <c r="AF712" i="1" a="1"/>
  <c r="AF712" i="1" s="1"/>
  <c r="E671" i="7" s="1"/>
  <c r="T712" i="1"/>
  <c r="AC712" i="1"/>
  <c r="T2948" i="1"/>
  <c r="AC2948" i="1"/>
  <c r="AF2948" i="1" a="1"/>
  <c r="AF2948" i="1" s="1"/>
  <c r="E2907" i="7" s="1"/>
  <c r="AF2408" i="1" a="1"/>
  <c r="AF2408" i="1" s="1"/>
  <c r="E2367" i="7" s="1"/>
  <c r="AC2408" i="1"/>
  <c r="T2408" i="1"/>
  <c r="AC2397" i="1"/>
  <c r="AF2397" i="1" a="1"/>
  <c r="AF2397" i="1" s="1"/>
  <c r="E2356" i="7" s="1"/>
  <c r="T2397" i="1"/>
  <c r="AF1994" i="1" a="1"/>
  <c r="AF1994" i="1" s="1"/>
  <c r="E1953" i="7" s="1"/>
  <c r="AC1994" i="1"/>
  <c r="T1994" i="1"/>
  <c r="AF1012" i="1" a="1"/>
  <c r="AF1012" i="1" s="1"/>
  <c r="E971" i="7" s="1"/>
  <c r="AC1012" i="1"/>
  <c r="T1012" i="1"/>
  <c r="AF2090" i="1" a="1"/>
  <c r="AF2090" i="1" s="1"/>
  <c r="E2049" i="7" s="1"/>
  <c r="AC2090" i="1"/>
  <c r="T2090" i="1"/>
  <c r="AC512" i="1"/>
  <c r="T512" i="1"/>
  <c r="AF512" i="1" a="1"/>
  <c r="AF512" i="1" s="1"/>
  <c r="E471" i="7" s="1"/>
  <c r="AF1466" i="1" a="1"/>
  <c r="AF1466" i="1" s="1"/>
  <c r="E1425" i="7" s="1"/>
  <c r="AC1466" i="1"/>
  <c r="T1466" i="1"/>
  <c r="AC2123" i="1"/>
  <c r="T2123" i="1"/>
  <c r="AF2123" i="1" a="1"/>
  <c r="AF2123" i="1" s="1"/>
  <c r="E2082" i="7" s="1"/>
  <c r="AF3232" i="1" a="1"/>
  <c r="AF3232" i="1" s="1"/>
  <c r="AC3232" i="1"/>
  <c r="T3232" i="1"/>
  <c r="T3491" i="1"/>
  <c r="AF3491" i="1" a="1"/>
  <c r="AF3491" i="1" s="1"/>
  <c r="AC3491" i="1"/>
  <c r="T2949" i="1"/>
  <c r="AC2949" i="1"/>
  <c r="AF2949" i="1" a="1"/>
  <c r="AF2949" i="1" s="1"/>
  <c r="E2908" i="7" s="1"/>
  <c r="AF3116" i="1" a="1"/>
  <c r="AF3116" i="1" s="1"/>
  <c r="T3116" i="1"/>
  <c r="AC3116" i="1"/>
  <c r="AC928" i="1"/>
  <c r="AF928" i="1" a="1"/>
  <c r="AF928" i="1" s="1"/>
  <c r="E887" i="7" s="1"/>
  <c r="T928" i="1"/>
  <c r="T3135" i="1"/>
  <c r="AC3135" i="1"/>
  <c r="AF3135" i="1" a="1"/>
  <c r="AF3135" i="1" s="1"/>
  <c r="T2288" i="1"/>
  <c r="AC2288" i="1"/>
  <c r="AF2288" i="1" a="1"/>
  <c r="AF2288" i="1" s="1"/>
  <c r="E2247" i="7" s="1"/>
  <c r="AC940" i="1"/>
  <c r="T940" i="1"/>
  <c r="AF940" i="1" a="1"/>
  <c r="AF940" i="1" s="1"/>
  <c r="E899" i="7" s="1"/>
  <c r="AF1354" i="1" a="1"/>
  <c r="AF1354" i="1" s="1"/>
  <c r="E1313" i="7" s="1"/>
  <c r="AC1354" i="1"/>
  <c r="T1354" i="1"/>
  <c r="T3254" i="1"/>
  <c r="AF3254" i="1" a="1"/>
  <c r="AF3254" i="1" s="1"/>
  <c r="AC3254" i="1"/>
  <c r="T2422" i="1"/>
  <c r="AC2422" i="1"/>
  <c r="AF2422" i="1" a="1"/>
  <c r="AF2422" i="1" s="1"/>
  <c r="E2381" i="7" s="1"/>
  <c r="AF233" i="1" a="1"/>
  <c r="AF233" i="1" s="1"/>
  <c r="E192" i="7" s="1"/>
  <c r="T233" i="1"/>
  <c r="AC233" i="1"/>
  <c r="AF3096" i="1" a="1"/>
  <c r="AF3096" i="1" s="1"/>
  <c r="AC3096" i="1"/>
  <c r="T3096" i="1"/>
  <c r="AF3249" i="1" a="1"/>
  <c r="AF3249" i="1" s="1"/>
  <c r="T3249" i="1"/>
  <c r="AC3249" i="1"/>
  <c r="AF2292" i="1" a="1"/>
  <c r="AF2292" i="1" s="1"/>
  <c r="E2251" i="7" s="1"/>
  <c r="AC2292" i="1"/>
  <c r="T2292" i="1"/>
  <c r="AF2325" i="1" a="1"/>
  <c r="AF2325" i="1" s="1"/>
  <c r="E2284" i="7" s="1"/>
  <c r="T2325" i="1"/>
  <c r="AC2325" i="1"/>
  <c r="AC2423" i="1"/>
  <c r="AF2423" i="1" a="1"/>
  <c r="AF2423" i="1" s="1"/>
  <c r="E2382" i="7" s="1"/>
  <c r="T2423" i="1"/>
  <c r="T852" i="1"/>
  <c r="AC852" i="1"/>
  <c r="AF852" i="1" a="1"/>
  <c r="AF852" i="1" s="1"/>
  <c r="E811" i="7" s="1"/>
  <c r="AF2413" i="1" a="1"/>
  <c r="AF2413" i="1" s="1"/>
  <c r="E2372" i="7" s="1"/>
  <c r="AC2413" i="1"/>
  <c r="T2413" i="1"/>
  <c r="T797" i="1"/>
  <c r="AF797" i="1" a="1"/>
  <c r="AF797" i="1" s="1"/>
  <c r="E756" i="7" s="1"/>
  <c r="AC797" i="1"/>
  <c r="T774" i="1"/>
  <c r="AF774" i="1" a="1"/>
  <c r="AF774" i="1" s="1"/>
  <c r="E733" i="7" s="1"/>
  <c r="AC774" i="1"/>
  <c r="AC2163" i="1"/>
  <c r="AF2163" i="1" a="1"/>
  <c r="AF2163" i="1" s="1"/>
  <c r="E2122" i="7" s="1"/>
  <c r="T2163" i="1"/>
  <c r="AC2874" i="1"/>
  <c r="T2874" i="1"/>
  <c r="AF2874" i="1" a="1"/>
  <c r="AF2874" i="1" s="1"/>
  <c r="E2833" i="7" s="1"/>
  <c r="AF418" i="1" a="1"/>
  <c r="AF418" i="1" s="1"/>
  <c r="E377" i="7" s="1"/>
  <c r="AC418" i="1"/>
  <c r="T418" i="1"/>
  <c r="AF2939" i="1" a="1"/>
  <c r="AF2939" i="1" s="1"/>
  <c r="E2898" i="7" s="1"/>
  <c r="AC2939" i="1"/>
  <c r="T2939" i="1"/>
  <c r="AC175" i="1"/>
  <c r="AF175" i="1" a="1"/>
  <c r="AF175" i="1" s="1"/>
  <c r="E134" i="7" s="1"/>
  <c r="T175" i="1"/>
  <c r="AC682" i="1"/>
  <c r="T682" i="1"/>
  <c r="AF682" i="1" a="1"/>
  <c r="AF682" i="1" s="1"/>
  <c r="E641" i="7" s="1"/>
  <c r="AC2093" i="1"/>
  <c r="AF2093" i="1" a="1"/>
  <c r="AF2093" i="1" s="1"/>
  <c r="E2052" i="7" s="1"/>
  <c r="T2093" i="1"/>
  <c r="T942" i="1"/>
  <c r="AC942" i="1"/>
  <c r="AF942" i="1" a="1"/>
  <c r="AF942" i="1" s="1"/>
  <c r="E901" i="7" s="1"/>
  <c r="AF2765" i="1" a="1"/>
  <c r="AF2765" i="1" s="1"/>
  <c r="E2724" i="7" s="1"/>
  <c r="AC2765" i="1"/>
  <c r="T2765" i="1"/>
  <c r="T1130" i="1"/>
  <c r="AC1130" i="1"/>
  <c r="AF1130" i="1" a="1"/>
  <c r="AF1130" i="1" s="1"/>
  <c r="E1089" i="7" s="1"/>
  <c r="AC3037" i="1"/>
  <c r="AF3037" i="1" a="1"/>
  <c r="AF3037" i="1" s="1"/>
  <c r="E2996" i="7" s="1"/>
  <c r="T3037" i="1"/>
  <c r="T1281" i="1"/>
  <c r="AC1281" i="1"/>
  <c r="AF1281" i="1" a="1"/>
  <c r="AF1281" i="1" s="1"/>
  <c r="E1240" i="7" s="1"/>
  <c r="AF2793" i="1" a="1"/>
  <c r="AF2793" i="1" s="1"/>
  <c r="E2752" i="7" s="1"/>
  <c r="AC2793" i="1"/>
  <c r="T2793" i="1"/>
  <c r="T2360" i="1"/>
  <c r="AC2360" i="1"/>
  <c r="AF2360" i="1" a="1"/>
  <c r="AF2360" i="1" s="1"/>
  <c r="E2319" i="7" s="1"/>
  <c r="AF1342" i="1" a="1"/>
  <c r="AF1342" i="1" s="1"/>
  <c r="E1301" i="7" s="1"/>
  <c r="AC1342" i="1"/>
  <c r="T1342" i="1"/>
  <c r="T3291" i="1"/>
  <c r="AF3291" i="1" a="1"/>
  <c r="AF3291" i="1" s="1"/>
  <c r="AC3291" i="1"/>
  <c r="AC1389" i="1"/>
  <c r="T1389" i="1"/>
  <c r="AF1389" i="1" a="1"/>
  <c r="AF1389" i="1" s="1"/>
  <c r="E1348" i="7" s="1"/>
  <c r="T1203" i="1"/>
  <c r="AF1203" i="1" a="1"/>
  <c r="AF1203" i="1" s="1"/>
  <c r="E1162" i="7" s="1"/>
  <c r="AC1203" i="1"/>
  <c r="AC705" i="1"/>
  <c r="AF705" i="1" a="1"/>
  <c r="AF705" i="1" s="1"/>
  <c r="E664" i="7" s="1"/>
  <c r="T705" i="1"/>
  <c r="T796" i="1"/>
  <c r="AF796" i="1" a="1"/>
  <c r="AF796" i="1" s="1"/>
  <c r="E755" i="7" s="1"/>
  <c r="AC796" i="1"/>
  <c r="T1815" i="1"/>
  <c r="AC1815" i="1"/>
  <c r="AF1815" i="1" a="1"/>
  <c r="AF1815" i="1" s="1"/>
  <c r="E1774" i="7" s="1"/>
  <c r="T3482" i="1"/>
  <c r="AF3482" i="1" a="1"/>
  <c r="AF3482" i="1" s="1"/>
  <c r="AC3482" i="1"/>
  <c r="AF951" i="1" a="1"/>
  <c r="AF951" i="1" s="1"/>
  <c r="E910" i="7" s="1"/>
  <c r="T951" i="1"/>
  <c r="AC951" i="1"/>
  <c r="AC2615" i="1"/>
  <c r="T2615" i="1"/>
  <c r="AF2615" i="1" a="1"/>
  <c r="AF2615" i="1" s="1"/>
  <c r="E2574" i="7" s="1"/>
  <c r="AC3349" i="1"/>
  <c r="AF3349" i="1" a="1"/>
  <c r="AF3349" i="1" s="1"/>
  <c r="T3349" i="1"/>
  <c r="AC1916" i="1"/>
  <c r="T1916" i="1"/>
  <c r="AF1916" i="1" a="1"/>
  <c r="AF1916" i="1" s="1"/>
  <c r="E1875" i="7" s="1"/>
  <c r="T2890" i="1"/>
  <c r="AC2890" i="1"/>
  <c r="AF2890" i="1" a="1"/>
  <c r="AF2890" i="1" s="1"/>
  <c r="E2849" i="7" s="1"/>
  <c r="T965" i="1"/>
  <c r="AC965" i="1"/>
  <c r="AF965" i="1" a="1"/>
  <c r="AF965" i="1" s="1"/>
  <c r="E924" i="7" s="1"/>
  <c r="T2139" i="1"/>
  <c r="AC2139" i="1"/>
  <c r="AF2139" i="1" a="1"/>
  <c r="AF2139" i="1" s="1"/>
  <c r="E2098" i="7" s="1"/>
  <c r="T3080" i="1"/>
  <c r="AC3080" i="1"/>
  <c r="AF3080" i="1" a="1"/>
  <c r="AF3080" i="1" s="1"/>
  <c r="T2427" i="1"/>
  <c r="AC2427" i="1"/>
  <c r="AF2427" i="1" a="1"/>
  <c r="AF2427" i="1" s="1"/>
  <c r="E2386" i="7" s="1"/>
  <c r="T2281" i="1"/>
  <c r="AC2281" i="1"/>
  <c r="AF2281" i="1" a="1"/>
  <c r="AF2281" i="1" s="1"/>
  <c r="E2240" i="7" s="1"/>
  <c r="T525" i="1"/>
  <c r="AC525" i="1"/>
  <c r="AF525" i="1" a="1"/>
  <c r="AF525" i="1" s="1"/>
  <c r="E484" i="7" s="1"/>
  <c r="T2117" i="1"/>
  <c r="AC2117" i="1"/>
  <c r="AF2117" i="1" a="1"/>
  <c r="AF2117" i="1" s="1"/>
  <c r="E2076" i="7" s="1"/>
  <c r="AC3451" i="1"/>
  <c r="AF3451" i="1" a="1"/>
  <c r="AF3451" i="1" s="1"/>
  <c r="T3451" i="1"/>
  <c r="T1514" i="1"/>
  <c r="AF1514" i="1" a="1"/>
  <c r="AF1514" i="1" s="1"/>
  <c r="E1473" i="7" s="1"/>
  <c r="AC1514" i="1"/>
  <c r="AF2366" i="1" a="1"/>
  <c r="AF2366" i="1" s="1"/>
  <c r="E2325" i="7" s="1"/>
  <c r="T2366" i="1"/>
  <c r="AC2366" i="1"/>
  <c r="AC2272" i="1"/>
  <c r="T2272" i="1"/>
  <c r="AF2272" i="1" a="1"/>
  <c r="AF2272" i="1" s="1"/>
  <c r="E2231" i="7" s="1"/>
  <c r="T2626" i="1"/>
  <c r="AF2626" i="1" a="1"/>
  <c r="AF2626" i="1" s="1"/>
  <c r="E2585" i="7" s="1"/>
  <c r="AC2626" i="1"/>
  <c r="AC2438" i="1"/>
  <c r="AF2438" i="1" a="1"/>
  <c r="AF2438" i="1" s="1"/>
  <c r="E2397" i="7" s="1"/>
  <c r="T2438" i="1"/>
  <c r="AF795" i="1" a="1"/>
  <c r="AF795" i="1" s="1"/>
  <c r="E754" i="7" s="1"/>
  <c r="T795" i="1"/>
  <c r="AC795" i="1"/>
  <c r="AC2343" i="1"/>
  <c r="AF2343" i="1" a="1"/>
  <c r="AF2343" i="1" s="1"/>
  <c r="E2302" i="7" s="1"/>
  <c r="T2343" i="1"/>
  <c r="AF981" i="1" a="1"/>
  <c r="AF981" i="1" s="1"/>
  <c r="E940" i="7" s="1"/>
  <c r="T981" i="1"/>
  <c r="AC981" i="1"/>
  <c r="AF913" i="1" a="1"/>
  <c r="AF913" i="1" s="1"/>
  <c r="E872" i="7" s="1"/>
  <c r="AC913" i="1"/>
  <c r="T913" i="1"/>
  <c r="T3429" i="1"/>
  <c r="AF3429" i="1" a="1"/>
  <c r="AF3429" i="1" s="1"/>
  <c r="AC3429" i="1"/>
  <c r="AF655" i="1" a="1"/>
  <c r="AF655" i="1" s="1"/>
  <c r="E614" i="7" s="1"/>
  <c r="AC655" i="1"/>
  <c r="T655" i="1"/>
  <c r="T2194" i="1"/>
  <c r="AC2194" i="1"/>
  <c r="AF2194" i="1" a="1"/>
  <c r="AF2194" i="1" s="1"/>
  <c r="E2153" i="7" s="1"/>
  <c r="AF3076" i="1" a="1"/>
  <c r="AF3076" i="1" s="1"/>
  <c r="AC3076" i="1"/>
  <c r="T3076" i="1"/>
  <c r="AC1453" i="1"/>
  <c r="T1453" i="1"/>
  <c r="AF1453" i="1" a="1"/>
  <c r="AF1453" i="1" s="1"/>
  <c r="E1412" i="7" s="1"/>
  <c r="AF2321" i="1" a="1"/>
  <c r="AF2321" i="1" s="1"/>
  <c r="E2280" i="7" s="1"/>
  <c r="AC2321" i="1"/>
  <c r="T2321" i="1"/>
  <c r="T3011" i="1"/>
  <c r="AF3011" i="1" a="1"/>
  <c r="AF3011" i="1" s="1"/>
  <c r="E2970" i="7" s="1"/>
  <c r="AC3011" i="1"/>
  <c r="AF564" i="1" a="1"/>
  <c r="AF564" i="1" s="1"/>
  <c r="E523" i="7" s="1"/>
  <c r="T564" i="1"/>
  <c r="AC564" i="1"/>
  <c r="AF2500" i="1" a="1"/>
  <c r="AF2500" i="1" s="1"/>
  <c r="E2459" i="7" s="1"/>
  <c r="T2500" i="1"/>
  <c r="AC2500" i="1"/>
  <c r="AF2005" i="1" a="1"/>
  <c r="AF2005" i="1" s="1"/>
  <c r="E1964" i="7" s="1"/>
  <c r="AC2005" i="1"/>
  <c r="T2005" i="1"/>
  <c r="AC1986" i="1"/>
  <c r="T1986" i="1"/>
  <c r="AF1986" i="1" a="1"/>
  <c r="AF1986" i="1" s="1"/>
  <c r="E1945" i="7" s="1"/>
  <c r="T1745" i="1"/>
  <c r="AF1745" i="1" a="1"/>
  <c r="AF1745" i="1" s="1"/>
  <c r="E1704" i="7" s="1"/>
  <c r="AC1745" i="1"/>
  <c r="AF2816" i="1" a="1"/>
  <c r="AF2816" i="1" s="1"/>
  <c r="E2775" i="7" s="1"/>
  <c r="T2816" i="1"/>
  <c r="AC2816" i="1"/>
  <c r="AC302" i="1"/>
  <c r="T302" i="1"/>
  <c r="AF302" i="1" a="1"/>
  <c r="AF302" i="1" s="1"/>
  <c r="E261" i="7" s="1"/>
  <c r="AF2155" i="1" a="1"/>
  <c r="AF2155" i="1" s="1"/>
  <c r="E2114" i="7" s="1"/>
  <c r="AC2155" i="1"/>
  <c r="T2155" i="1"/>
  <c r="AC2541" i="1"/>
  <c r="T2541" i="1"/>
  <c r="AF2541" i="1" a="1"/>
  <c r="AF2541" i="1" s="1"/>
  <c r="E2500" i="7" s="1"/>
  <c r="AC1000" i="1"/>
  <c r="AF1000" i="1" a="1"/>
  <c r="AF1000" i="1" s="1"/>
  <c r="E959" i="7" s="1"/>
  <c r="T1000" i="1"/>
  <c r="T1165" i="1"/>
  <c r="AF1165" i="1" a="1"/>
  <c r="AF1165" i="1" s="1"/>
  <c r="E1124" i="7" s="1"/>
  <c r="AC1165" i="1"/>
  <c r="AC1322" i="1"/>
  <c r="AF1322" i="1" a="1"/>
  <c r="AF1322" i="1" s="1"/>
  <c r="E1281" i="7" s="1"/>
  <c r="T1322" i="1"/>
  <c r="AC3274" i="1"/>
  <c r="AF3274" i="1" a="1"/>
  <c r="AF3274" i="1" s="1"/>
  <c r="T3274" i="1"/>
  <c r="AF2320" i="1" a="1"/>
  <c r="AF2320" i="1" s="1"/>
  <c r="E2279" i="7" s="1"/>
  <c r="AC2320" i="1"/>
  <c r="T2320" i="1"/>
  <c r="AF425" i="1" a="1"/>
  <c r="AF425" i="1" s="1"/>
  <c r="E384" i="7" s="1"/>
  <c r="AC425" i="1"/>
  <c r="T425" i="1"/>
  <c r="AF390" i="1" a="1"/>
  <c r="AF390" i="1" s="1"/>
  <c r="E349" i="7" s="1"/>
  <c r="T390" i="1"/>
  <c r="AC390" i="1"/>
  <c r="T2830" i="1"/>
  <c r="AF2830" i="1" a="1"/>
  <c r="AF2830" i="1" s="1"/>
  <c r="E2789" i="7" s="1"/>
  <c r="AC2830" i="1"/>
  <c r="AI63" i="1"/>
  <c r="G22" i="7" s="1"/>
  <c r="T129" i="1"/>
  <c r="AF129" i="1" a="1"/>
  <c r="AF129" i="1" s="1"/>
  <c r="E88" i="7" s="1"/>
  <c r="AC129" i="1"/>
  <c r="AC724" i="1"/>
  <c r="AF724" i="1" a="1"/>
  <c r="AF724" i="1" s="1"/>
  <c r="E683" i="7" s="1"/>
  <c r="T724" i="1"/>
  <c r="AF1502" i="1" a="1"/>
  <c r="AF1502" i="1" s="1"/>
  <c r="E1461" i="7" s="1"/>
  <c r="AC1502" i="1"/>
  <c r="T1502" i="1"/>
  <c r="T2586" i="1"/>
  <c r="AF2586" i="1" a="1"/>
  <c r="AF2586" i="1" s="1"/>
  <c r="E2545" i="7" s="1"/>
  <c r="AC2586" i="1"/>
  <c r="AC3376" i="1"/>
  <c r="T3376" i="1"/>
  <c r="AF3376" i="1" a="1"/>
  <c r="AF3376" i="1" s="1"/>
  <c r="T3466" i="1"/>
  <c r="AC3466" i="1"/>
  <c r="AF3466" i="1" a="1"/>
  <c r="AF3466" i="1" s="1"/>
  <c r="T2664" i="1"/>
  <c r="AC2664" i="1"/>
  <c r="AF2664" i="1" a="1"/>
  <c r="AF2664" i="1" s="1"/>
  <c r="E2623" i="7" s="1"/>
  <c r="T455" i="1"/>
  <c r="AF455" i="1" a="1"/>
  <c r="AF455" i="1" s="1"/>
  <c r="E414" i="7" s="1"/>
  <c r="AC455" i="1"/>
  <c r="T1961" i="1"/>
  <c r="AC1961" i="1"/>
  <c r="AF1961" i="1" a="1"/>
  <c r="AF1961" i="1" s="1"/>
  <c r="E1920" i="7" s="1"/>
  <c r="AF421" i="1" a="1"/>
  <c r="AF421" i="1" s="1"/>
  <c r="E380" i="7" s="1"/>
  <c r="T421" i="1"/>
  <c r="AC421" i="1"/>
  <c r="AF1757" i="1" a="1"/>
  <c r="AF1757" i="1" s="1"/>
  <c r="E1716" i="7" s="1"/>
  <c r="T1757" i="1"/>
  <c r="AC1757" i="1"/>
  <c r="AF1962" i="1" a="1"/>
  <c r="AF1962" i="1" s="1"/>
  <c r="E1921" i="7" s="1"/>
  <c r="AC1962" i="1"/>
  <c r="T1962" i="1"/>
  <c r="AF338" i="1" a="1"/>
  <c r="AF338" i="1" s="1"/>
  <c r="E297" i="7" s="1"/>
  <c r="AC338" i="1"/>
  <c r="T338" i="1"/>
  <c r="AF964" i="1" a="1"/>
  <c r="AF964" i="1" s="1"/>
  <c r="E923" i="7" s="1"/>
  <c r="AC964" i="1"/>
  <c r="T964" i="1"/>
  <c r="T1721" i="1"/>
  <c r="AC1721" i="1"/>
  <c r="AF1721" i="1" a="1"/>
  <c r="AF1721" i="1" s="1"/>
  <c r="E1680" i="7" s="1"/>
  <c r="T2792" i="1"/>
  <c r="AC2792" i="1"/>
  <c r="AF2792" i="1" a="1"/>
  <c r="AF2792" i="1" s="1"/>
  <c r="E2751" i="7" s="1"/>
  <c r="AF1142" i="1" a="1"/>
  <c r="AF1142" i="1" s="1"/>
  <c r="E1101" i="7" s="1"/>
  <c r="AC1142" i="1"/>
  <c r="T1142" i="1"/>
  <c r="T2777" i="1"/>
  <c r="AC2777" i="1"/>
  <c r="AF2777" i="1" a="1"/>
  <c r="AF2777" i="1" s="1"/>
  <c r="E2736" i="7" s="1"/>
  <c r="AC707" i="1"/>
  <c r="AF707" i="1" a="1"/>
  <c r="AF707" i="1" s="1"/>
  <c r="E666" i="7" s="1"/>
  <c r="T707" i="1"/>
  <c r="T263" i="1"/>
  <c r="AC263" i="1"/>
  <c r="AF263" i="1" a="1"/>
  <c r="AF263" i="1" s="1"/>
  <c r="E222" i="7" s="1"/>
  <c r="AC678" i="1"/>
  <c r="AF678" i="1" a="1"/>
  <c r="AF678" i="1" s="1"/>
  <c r="E637" i="7" s="1"/>
  <c r="T678" i="1"/>
  <c r="AC2759" i="1"/>
  <c r="T2759" i="1"/>
  <c r="AF2759" i="1" a="1"/>
  <c r="AF2759" i="1" s="1"/>
  <c r="E2718" i="7" s="1"/>
  <c r="T478" i="1"/>
  <c r="AC478" i="1"/>
  <c r="AF478" i="1" a="1"/>
  <c r="AF478" i="1" s="1"/>
  <c r="E437" i="7" s="1"/>
  <c r="AC117" i="1"/>
  <c r="T117" i="1"/>
  <c r="AF117" i="1" a="1"/>
  <c r="AF117" i="1" s="1"/>
  <c r="E76" i="7" s="1"/>
  <c r="T440" i="1"/>
  <c r="AC440" i="1"/>
  <c r="AF440" i="1" a="1"/>
  <c r="AF440" i="1" s="1"/>
  <c r="E399" i="7" s="1"/>
  <c r="AC345" i="1"/>
  <c r="T345" i="1"/>
  <c r="AF345" i="1" a="1"/>
  <c r="AF345" i="1" s="1"/>
  <c r="E304" i="7" s="1"/>
  <c r="AF1995" i="1" a="1"/>
  <c r="AF1995" i="1" s="1"/>
  <c r="E1954" i="7" s="1"/>
  <c r="AC1995" i="1"/>
  <c r="T1995" i="1"/>
  <c r="AC722" i="1"/>
  <c r="T722" i="1"/>
  <c r="AF722" i="1" a="1"/>
  <c r="AF722" i="1" s="1"/>
  <c r="E681" i="7" s="1"/>
  <c r="T401" i="1"/>
  <c r="AC401" i="1"/>
  <c r="AF401" i="1" a="1"/>
  <c r="AF401" i="1" s="1"/>
  <c r="E360" i="7" s="1"/>
  <c r="AF1237" i="1" a="1"/>
  <c r="AF1237" i="1" s="1"/>
  <c r="E1196" i="7" s="1"/>
  <c r="T1237" i="1"/>
  <c r="AC1237" i="1"/>
  <c r="AC3025" i="1"/>
  <c r="T3025" i="1"/>
  <c r="AF3025" i="1" a="1"/>
  <c r="AF3025" i="1" s="1"/>
  <c r="E2984" i="7" s="1"/>
  <c r="AC1676" i="1"/>
  <c r="T1676" i="1"/>
  <c r="AF1676" i="1" a="1"/>
  <c r="AF1676" i="1" s="1"/>
  <c r="E1635" i="7" s="1"/>
  <c r="T3386" i="1"/>
  <c r="AF3386" i="1" a="1"/>
  <c r="AF3386" i="1" s="1"/>
  <c r="AC3386" i="1"/>
  <c r="T3431" i="1"/>
  <c r="AC3431" i="1"/>
  <c r="AF3431" i="1" a="1"/>
  <c r="AF3431" i="1" s="1"/>
  <c r="T2444" i="1"/>
  <c r="AF2444" i="1" a="1"/>
  <c r="AF2444" i="1" s="1"/>
  <c r="E2403" i="7" s="1"/>
  <c r="AC2444" i="1"/>
  <c r="AF953" i="1" a="1"/>
  <c r="AF953" i="1" s="1"/>
  <c r="E912" i="7" s="1"/>
  <c r="AC953" i="1"/>
  <c r="T953" i="1"/>
  <c r="AF3185" i="1" a="1"/>
  <c r="AF3185" i="1" s="1"/>
  <c r="T3185" i="1"/>
  <c r="AC3185" i="1"/>
  <c r="T1621" i="1"/>
  <c r="AC1621" i="1"/>
  <c r="AF1621" i="1" a="1"/>
  <c r="AF1621" i="1" s="1"/>
  <c r="E1580" i="7" s="1"/>
  <c r="T2468" i="1"/>
  <c r="AF2468" i="1" a="1"/>
  <c r="AF2468" i="1" s="1"/>
  <c r="E2427" i="7" s="1"/>
  <c r="AC2468" i="1"/>
  <c r="AF315" i="1" a="1"/>
  <c r="AF315" i="1" s="1"/>
  <c r="E274" i="7" s="1"/>
  <c r="T315" i="1"/>
  <c r="AC315" i="1"/>
  <c r="AC1157" i="1"/>
  <c r="AF1157" i="1" a="1"/>
  <c r="AF1157" i="1" s="1"/>
  <c r="E1116" i="7" s="1"/>
  <c r="T1157" i="1"/>
  <c r="AF1926" i="1" a="1"/>
  <c r="AF1926" i="1" s="1"/>
  <c r="E1885" i="7" s="1"/>
  <c r="AC1926" i="1"/>
  <c r="T1926" i="1"/>
  <c r="T2210" i="1"/>
  <c r="AC2210" i="1"/>
  <c r="AF2210" i="1" a="1"/>
  <c r="AF2210" i="1" s="1"/>
  <c r="E2169" i="7" s="1"/>
  <c r="AF3120" i="1" a="1"/>
  <c r="AF3120" i="1" s="1"/>
  <c r="T3120" i="1"/>
  <c r="AC3120" i="1"/>
  <c r="AC1901" i="1"/>
  <c r="AF1901" i="1" a="1"/>
  <c r="AF1901" i="1" s="1"/>
  <c r="E1860" i="7" s="1"/>
  <c r="T1901" i="1"/>
  <c r="AC2451" i="1"/>
  <c r="AF2451" i="1" a="1"/>
  <c r="AF2451" i="1" s="1"/>
  <c r="E2410" i="7" s="1"/>
  <c r="T2451" i="1"/>
  <c r="T2647" i="1"/>
  <c r="AF2647" i="1" a="1"/>
  <c r="AF2647" i="1" s="1"/>
  <c r="E2606" i="7" s="1"/>
  <c r="AC2647" i="1"/>
  <c r="T3286" i="1"/>
  <c r="AC3286" i="1"/>
  <c r="AF3286" i="1" a="1"/>
  <c r="AF3286" i="1" s="1"/>
  <c r="T1242" i="1"/>
  <c r="AC1242" i="1"/>
  <c r="AF1242" i="1" a="1"/>
  <c r="AF1242" i="1" s="1"/>
  <c r="E1201" i="7" s="1"/>
  <c r="T2521" i="1"/>
  <c r="AF2521" i="1" a="1"/>
  <c r="AF2521" i="1" s="1"/>
  <c r="E2480" i="7" s="1"/>
  <c r="AC2521" i="1"/>
  <c r="AC790" i="1"/>
  <c r="T790" i="1"/>
  <c r="AF790" i="1" a="1"/>
  <c r="AF790" i="1" s="1"/>
  <c r="E749" i="7" s="1"/>
  <c r="AF343" i="1" a="1"/>
  <c r="AF343" i="1" s="1"/>
  <c r="E302" i="7" s="1"/>
  <c r="AC343" i="1"/>
  <c r="T343" i="1"/>
  <c r="AC1352" i="1"/>
  <c r="AF1352" i="1" a="1"/>
  <c r="AF1352" i="1" s="1"/>
  <c r="E1311" i="7" s="1"/>
  <c r="T1352" i="1"/>
  <c r="T138" i="1"/>
  <c r="AF138" i="1" a="1"/>
  <c r="AF138" i="1" s="1"/>
  <c r="E97" i="7" s="1"/>
  <c r="AC138" i="1"/>
  <c r="T1154" i="1"/>
  <c r="AF1154" i="1" a="1"/>
  <c r="AF1154" i="1" s="1"/>
  <c r="E1113" i="7" s="1"/>
  <c r="AC1154" i="1"/>
  <c r="AF105" i="1" a="1"/>
  <c r="AF105" i="1" s="1"/>
  <c r="E64" i="7" s="1"/>
  <c r="T105" i="1"/>
  <c r="AC105" i="1"/>
  <c r="AF2598" i="1" a="1"/>
  <c r="AF2598" i="1" s="1"/>
  <c r="E2557" i="7" s="1"/>
  <c r="AC2598" i="1"/>
  <c r="T2598" i="1"/>
  <c r="AC2832" i="1"/>
  <c r="AF2832" i="1" a="1"/>
  <c r="AF2832" i="1" s="1"/>
  <c r="E2791" i="7" s="1"/>
  <c r="T2832" i="1"/>
  <c r="AF1594" i="1" a="1"/>
  <c r="AF1594" i="1" s="1"/>
  <c r="E1553" i="7" s="1"/>
  <c r="AC1594" i="1"/>
  <c r="T1594" i="1"/>
  <c r="T616" i="1"/>
  <c r="AF616" i="1" a="1"/>
  <c r="AF616" i="1" s="1"/>
  <c r="E575" i="7" s="1"/>
  <c r="AC616" i="1"/>
  <c r="T1160" i="1"/>
  <c r="AF1160" i="1" a="1"/>
  <c r="AF1160" i="1" s="1"/>
  <c r="E1119" i="7" s="1"/>
  <c r="AC1160" i="1"/>
  <c r="AC2053" i="1"/>
  <c r="T2053" i="1"/>
  <c r="AF2053" i="1" a="1"/>
  <c r="AF2053" i="1" s="1"/>
  <c r="E2012" i="7" s="1"/>
  <c r="T2663" i="1"/>
  <c r="AF2663" i="1" a="1"/>
  <c r="AF2663" i="1" s="1"/>
  <c r="E2622" i="7" s="1"/>
  <c r="AC2663" i="1"/>
  <c r="AC3110" i="1"/>
  <c r="AF3110" i="1" a="1"/>
  <c r="AF3110" i="1" s="1"/>
  <c r="T3110" i="1"/>
  <c r="AF2351" i="1" a="1"/>
  <c r="AF2351" i="1" s="1"/>
  <c r="E2310" i="7" s="1"/>
  <c r="AC2351" i="1"/>
  <c r="T2351" i="1"/>
  <c r="T698" i="1"/>
  <c r="AF698" i="1" a="1"/>
  <c r="AF698" i="1" s="1"/>
  <c r="E657" i="7" s="1"/>
  <c r="AC698" i="1"/>
  <c r="AC1647" i="1"/>
  <c r="T1647" i="1"/>
  <c r="AF1647" i="1" a="1"/>
  <c r="AF1647" i="1" s="1"/>
  <c r="E1606" i="7" s="1"/>
  <c r="AC2197" i="1"/>
  <c r="AF2197" i="1" a="1"/>
  <c r="AF2197" i="1" s="1"/>
  <c r="E2156" i="7" s="1"/>
  <c r="T2197" i="1"/>
  <c r="AF3276" i="1" a="1"/>
  <c r="AF3276" i="1" s="1"/>
  <c r="AC3276" i="1"/>
  <c r="T3276" i="1"/>
  <c r="T1762" i="1"/>
  <c r="AC1762" i="1"/>
  <c r="AF1762" i="1" a="1"/>
  <c r="AF1762" i="1" s="1"/>
  <c r="E1721" i="7" s="1"/>
  <c r="AF1596" i="1" a="1"/>
  <c r="AF1596" i="1" s="1"/>
  <c r="E1555" i="7" s="1"/>
  <c r="AC1596" i="1"/>
  <c r="T1596" i="1"/>
  <c r="AC838" i="1"/>
  <c r="AF838" i="1" a="1"/>
  <c r="AF838" i="1" s="1"/>
  <c r="E797" i="7" s="1"/>
  <c r="T838" i="1"/>
  <c r="T1017" i="1"/>
  <c r="AC1017" i="1"/>
  <c r="AF1017" i="1" a="1"/>
  <c r="AF1017" i="1" s="1"/>
  <c r="E976" i="7" s="1"/>
  <c r="AC3458" i="1"/>
  <c r="AF3458" i="1" a="1"/>
  <c r="AF3458" i="1" s="1"/>
  <c r="T3458" i="1"/>
  <c r="T2470" i="1"/>
  <c r="AC2470" i="1"/>
  <c r="AF2470" i="1" a="1"/>
  <c r="AF2470" i="1" s="1"/>
  <c r="E2429" i="7" s="1"/>
  <c r="T2310" i="1"/>
  <c r="AC2310" i="1"/>
  <c r="AF2310" i="1" a="1"/>
  <c r="AF2310" i="1" s="1"/>
  <c r="E2269" i="7" s="1"/>
  <c r="AC1254" i="1"/>
  <c r="AF1254" i="1" a="1"/>
  <c r="AF1254" i="1" s="1"/>
  <c r="E1213" i="7" s="1"/>
  <c r="T1254" i="1"/>
  <c r="AF1922" i="1" a="1"/>
  <c r="AF1922" i="1" s="1"/>
  <c r="E1881" i="7" s="1"/>
  <c r="T1922" i="1"/>
  <c r="AC1922" i="1"/>
  <c r="AC2266" i="1"/>
  <c r="AF2266" i="1" a="1"/>
  <c r="AF2266" i="1" s="1"/>
  <c r="E2225" i="7" s="1"/>
  <c r="T2266" i="1"/>
  <c r="AC3206" i="1"/>
  <c r="AF3206" i="1" a="1"/>
  <c r="AF3206" i="1" s="1"/>
  <c r="T3206" i="1"/>
  <c r="AF1781" i="1" a="1"/>
  <c r="AF1781" i="1" s="1"/>
  <c r="E1740" i="7" s="1"/>
  <c r="T1781" i="1"/>
  <c r="AC1781" i="1"/>
  <c r="AF3035" i="1" a="1"/>
  <c r="AF3035" i="1" s="1"/>
  <c r="E2994" i="7" s="1"/>
  <c r="AC3035" i="1"/>
  <c r="T3035" i="1"/>
  <c r="T1221" i="1"/>
  <c r="AC1221" i="1"/>
  <c r="AF1221" i="1" a="1"/>
  <c r="AF1221" i="1" s="1"/>
  <c r="E1180" i="7" s="1"/>
  <c r="AF1005" i="1" a="1"/>
  <c r="AF1005" i="1" s="1"/>
  <c r="E964" i="7" s="1"/>
  <c r="T1005" i="1"/>
  <c r="AC1005" i="1"/>
  <c r="T2846" i="1"/>
  <c r="AF2846" i="1" a="1"/>
  <c r="AF2846" i="1" s="1"/>
  <c r="E2805" i="7" s="1"/>
  <c r="AC2846" i="1"/>
  <c r="AC2985" i="1"/>
  <c r="AF2985" i="1" a="1"/>
  <c r="AF2985" i="1" s="1"/>
  <c r="E2944" i="7" s="1"/>
  <c r="T2985" i="1"/>
  <c r="AF3175" i="1" a="1"/>
  <c r="AF3175" i="1" s="1"/>
  <c r="T3175" i="1"/>
  <c r="AC3175" i="1"/>
  <c r="T362" i="1"/>
  <c r="AF362" i="1" a="1"/>
  <c r="AF362" i="1" s="1"/>
  <c r="E321" i="7" s="1"/>
  <c r="AC362" i="1"/>
  <c r="AC3114" i="1"/>
  <c r="T3114" i="1"/>
  <c r="AF3114" i="1" a="1"/>
  <c r="AF3114" i="1" s="1"/>
  <c r="T2183" i="1"/>
  <c r="AF2183" i="1" a="1"/>
  <c r="AF2183" i="1" s="1"/>
  <c r="E2142" i="7" s="1"/>
  <c r="AC2183" i="1"/>
  <c r="AF3062" i="1" a="1"/>
  <c r="AF3062" i="1" s="1"/>
  <c r="E3021" i="7" s="1"/>
  <c r="AC3062" i="1"/>
  <c r="T3062" i="1"/>
  <c r="AF2098" i="1" a="1"/>
  <c r="AF2098" i="1" s="1"/>
  <c r="E2057" i="7" s="1"/>
  <c r="AC2098" i="1"/>
  <c r="T2098" i="1"/>
  <c r="T2248" i="1"/>
  <c r="AF2248" i="1" a="1"/>
  <c r="AF2248" i="1" s="1"/>
  <c r="E2207" i="7" s="1"/>
  <c r="AC2248" i="1"/>
  <c r="T2014" i="1"/>
  <c r="AF2014" i="1" a="1"/>
  <c r="AF2014" i="1" s="1"/>
  <c r="E1973" i="7" s="1"/>
  <c r="AC2014" i="1"/>
  <c r="T1178" i="1"/>
  <c r="AF1178" i="1" a="1"/>
  <c r="AF1178" i="1" s="1"/>
  <c r="E1137" i="7" s="1"/>
  <c r="AC1178" i="1"/>
  <c r="AC1643" i="1"/>
  <c r="AF1643" i="1" a="1"/>
  <c r="AF1643" i="1" s="1"/>
  <c r="E1602" i="7" s="1"/>
  <c r="T1643" i="1"/>
  <c r="T1518" i="1"/>
  <c r="AC1518" i="1"/>
  <c r="AF1518" i="1" a="1"/>
  <c r="AF1518" i="1" s="1"/>
  <c r="E1477" i="7" s="1"/>
  <c r="T1895" i="1"/>
  <c r="AF1895" i="1" a="1"/>
  <c r="AF1895" i="1" s="1"/>
  <c r="E1854" i="7" s="1"/>
  <c r="AC1895" i="1"/>
  <c r="T1103" i="1"/>
  <c r="AF1103" i="1" a="1"/>
  <c r="AF1103" i="1" s="1"/>
  <c r="E1062" i="7" s="1"/>
  <c r="AC1103" i="1"/>
  <c r="AF3222" i="1" a="1"/>
  <c r="AF3222" i="1" s="1"/>
  <c r="AC3222" i="1"/>
  <c r="T3222" i="1"/>
  <c r="AC2280" i="1"/>
  <c r="T2280" i="1"/>
  <c r="AF2280" i="1" a="1"/>
  <c r="AF2280" i="1" s="1"/>
  <c r="E2239" i="7" s="1"/>
  <c r="T357" i="1"/>
  <c r="AF357" i="1" a="1"/>
  <c r="AF357" i="1" s="1"/>
  <c r="E316" i="7" s="1"/>
  <c r="AC357" i="1"/>
  <c r="AF2051" i="1" a="1"/>
  <c r="AF2051" i="1" s="1"/>
  <c r="E2010" i="7" s="1"/>
  <c r="T2051" i="1"/>
  <c r="AC2051" i="1"/>
  <c r="T2881" i="1"/>
  <c r="AF2881" i="1" a="1"/>
  <c r="AF2881" i="1" s="1"/>
  <c r="E2840" i="7" s="1"/>
  <c r="AC2881" i="1"/>
  <c r="AF3098" i="1" a="1"/>
  <c r="AF3098" i="1" s="1"/>
  <c r="AC3098" i="1"/>
  <c r="T3098" i="1"/>
  <c r="AC2356" i="1"/>
  <c r="T2356" i="1"/>
  <c r="AF2356" i="1" a="1"/>
  <c r="AF2356" i="1" s="1"/>
  <c r="E2315" i="7" s="1"/>
  <c r="T2483" i="1"/>
  <c r="AC2483" i="1"/>
  <c r="AF2483" i="1" a="1"/>
  <c r="AF2483" i="1" s="1"/>
  <c r="E2442" i="7" s="1"/>
  <c r="AC3014" i="1"/>
  <c r="T3014" i="1"/>
  <c r="AF3014" i="1" a="1"/>
  <c r="AF3014" i="1" s="1"/>
  <c r="E2973" i="7" s="1"/>
  <c r="AF2642" i="1" a="1"/>
  <c r="AF2642" i="1" s="1"/>
  <c r="E2601" i="7" s="1"/>
  <c r="AC2642" i="1"/>
  <c r="T2642" i="1"/>
  <c r="AC1500" i="1"/>
  <c r="AF1500" i="1" a="1"/>
  <c r="AF1500" i="1" s="1"/>
  <c r="E1459" i="7" s="1"/>
  <c r="T1500" i="1"/>
  <c r="AC904" i="1"/>
  <c r="T904" i="1"/>
  <c r="AF904" i="1" a="1"/>
  <c r="AF904" i="1" s="1"/>
  <c r="E863" i="7" s="1"/>
  <c r="AC144" i="1"/>
  <c r="AF144" i="1" a="1"/>
  <c r="AF144" i="1" s="1"/>
  <c r="E103" i="7" s="1"/>
  <c r="T144" i="1"/>
  <c r="AF2165" i="1" a="1"/>
  <c r="AF2165" i="1" s="1"/>
  <c r="E2124" i="7" s="1"/>
  <c r="T2165" i="1"/>
  <c r="AC2165" i="1"/>
  <c r="T2073" i="1"/>
  <c r="AC2073" i="1"/>
  <c r="AF2073" i="1" a="1"/>
  <c r="AF2073" i="1" s="1"/>
  <c r="E2032" i="7" s="1"/>
  <c r="T1150" i="1"/>
  <c r="AC1150" i="1"/>
  <c r="AF1150" i="1" a="1"/>
  <c r="AF1150" i="1" s="1"/>
  <c r="E1109" i="7" s="1"/>
  <c r="AF812" i="1" a="1"/>
  <c r="AF812" i="1" s="1"/>
  <c r="E771" i="7" s="1"/>
  <c r="T812" i="1"/>
  <c r="AC812" i="1"/>
  <c r="AC198" i="1"/>
  <c r="AF198" i="1" a="1"/>
  <c r="AF198" i="1" s="1"/>
  <c r="E157" i="7" s="1"/>
  <c r="T198" i="1"/>
  <c r="AF3440" i="1" a="1"/>
  <c r="AF3440" i="1" s="1"/>
  <c r="T3440" i="1"/>
  <c r="AC3440" i="1"/>
  <c r="AC1942" i="1"/>
  <c r="T1942" i="1"/>
  <c r="AF1942" i="1" a="1"/>
  <c r="AF1942" i="1" s="1"/>
  <c r="E1901" i="7" s="1"/>
  <c r="AC241" i="1"/>
  <c r="T241" i="1"/>
  <c r="AF241" i="1" a="1"/>
  <c r="AF241" i="1" s="1"/>
  <c r="E200" i="7" s="1"/>
  <c r="T3115" i="1"/>
  <c r="AF3115" i="1" a="1"/>
  <c r="AF3115" i="1" s="1"/>
  <c r="AC3115" i="1"/>
  <c r="AC3497" i="1"/>
  <c r="AF3497" i="1" a="1"/>
  <c r="AF3497" i="1" s="1"/>
  <c r="T3497" i="1"/>
  <c r="AC190" i="1"/>
  <c r="T190" i="1"/>
  <c r="AF190" i="1" a="1"/>
  <c r="AF190" i="1" s="1"/>
  <c r="E149" i="7" s="1"/>
  <c r="T3066" i="1"/>
  <c r="AC3066" i="1"/>
  <c r="AF3066" i="1" a="1"/>
  <c r="AF3066" i="1" s="1"/>
  <c r="AC2348" i="1"/>
  <c r="AF2348" i="1" a="1"/>
  <c r="AF2348" i="1" s="1"/>
  <c r="E2307" i="7" s="1"/>
  <c r="T2348" i="1"/>
  <c r="T1451" i="1"/>
  <c r="AF1451" i="1" a="1"/>
  <c r="AF1451" i="1" s="1"/>
  <c r="E1410" i="7" s="1"/>
  <c r="AC1451" i="1"/>
  <c r="T3503" i="1"/>
  <c r="AC3503" i="1"/>
  <c r="AF3503" i="1" a="1"/>
  <c r="AF3503" i="1" s="1"/>
  <c r="AF2485" i="1" a="1"/>
  <c r="AF2485" i="1" s="1"/>
  <c r="E2444" i="7" s="1"/>
  <c r="AC2485" i="1"/>
  <c r="T2485" i="1"/>
  <c r="T3529" i="1"/>
  <c r="AF3529" i="1" a="1"/>
  <c r="AF3529" i="1" s="1"/>
  <c r="AC3529" i="1"/>
  <c r="T742" i="1"/>
  <c r="AC742" i="1"/>
  <c r="AF742" i="1" a="1"/>
  <c r="AF742" i="1" s="1"/>
  <c r="E701" i="7" s="1"/>
  <c r="AF2730" i="1" a="1"/>
  <c r="AF2730" i="1" s="1"/>
  <c r="E2689" i="7" s="1"/>
  <c r="T2730" i="1"/>
  <c r="AC2730" i="1"/>
  <c r="AC3366" i="1"/>
  <c r="AF3366" i="1" a="1"/>
  <c r="AF3366" i="1" s="1"/>
  <c r="T3366" i="1"/>
  <c r="AF2253" i="1" a="1"/>
  <c r="AF2253" i="1" s="1"/>
  <c r="E2212" i="7" s="1"/>
  <c r="T2253" i="1"/>
  <c r="AC2253" i="1"/>
  <c r="AF1460" i="1" a="1"/>
  <c r="AF1460" i="1" s="1"/>
  <c r="E1419" i="7" s="1"/>
  <c r="AC1460" i="1"/>
  <c r="T1460" i="1"/>
  <c r="AF2385" i="1" a="1"/>
  <c r="AF2385" i="1" s="1"/>
  <c r="E2344" i="7" s="1"/>
  <c r="AC2385" i="1"/>
  <c r="T2385" i="1"/>
  <c r="AF375" i="1" a="1"/>
  <c r="AF375" i="1" s="1"/>
  <c r="E334" i="7" s="1"/>
  <c r="T375" i="1"/>
  <c r="AC375" i="1"/>
  <c r="T2733" i="1"/>
  <c r="AC2733" i="1"/>
  <c r="AF2733" i="1" a="1"/>
  <c r="AF2733" i="1" s="1"/>
  <c r="E2692" i="7" s="1"/>
  <c r="AC1507" i="1"/>
  <c r="T1507" i="1"/>
  <c r="AF1507" i="1" a="1"/>
  <c r="AF1507" i="1" s="1"/>
  <c r="E1466" i="7" s="1"/>
  <c r="AF2401" i="1" a="1"/>
  <c r="AF2401" i="1" s="1"/>
  <c r="E2360" i="7" s="1"/>
  <c r="T2401" i="1"/>
  <c r="AC2401" i="1"/>
  <c r="AC3198" i="1"/>
  <c r="AF3198" i="1" a="1"/>
  <c r="AF3198" i="1" s="1"/>
  <c r="T3198" i="1"/>
  <c r="AC3105" i="1"/>
  <c r="AF3105" i="1" a="1"/>
  <c r="AF3105" i="1" s="1"/>
  <c r="T3105" i="1"/>
  <c r="T75" i="1"/>
  <c r="AC75" i="1"/>
  <c r="AF75" i="1" a="1"/>
  <c r="AF75" i="1" s="1"/>
  <c r="E34" i="7" s="1"/>
  <c r="AI34" i="7" s="1"/>
  <c r="AF3263" i="1" a="1"/>
  <c r="AF3263" i="1" s="1"/>
  <c r="T3263" i="1"/>
  <c r="AC3263" i="1"/>
  <c r="AF2968" i="1" a="1"/>
  <c r="AF2968" i="1" s="1"/>
  <c r="E2927" i="7" s="1"/>
  <c r="T2968" i="1"/>
  <c r="AC2968" i="1"/>
  <c r="T430" i="1"/>
  <c r="AC430" i="1"/>
  <c r="AF430" i="1" a="1"/>
  <c r="AF430" i="1" s="1"/>
  <c r="E389" i="7" s="1"/>
  <c r="AF494" i="1" a="1"/>
  <c r="AF494" i="1" s="1"/>
  <c r="E453" i="7" s="1"/>
  <c r="AC494" i="1"/>
  <c r="T494" i="1"/>
  <c r="T2048" i="1"/>
  <c r="AF2048" i="1" a="1"/>
  <c r="AF2048" i="1" s="1"/>
  <c r="E2007" i="7" s="1"/>
  <c r="AC2048" i="1"/>
  <c r="AC477" i="1"/>
  <c r="T477" i="1"/>
  <c r="AF477" i="1" a="1"/>
  <c r="AF477" i="1" s="1"/>
  <c r="E436" i="7" s="1"/>
  <c r="AF2905" i="1" a="1"/>
  <c r="AF2905" i="1" s="1"/>
  <c r="E2864" i="7" s="1"/>
  <c r="AC2905" i="1"/>
  <c r="T2905" i="1"/>
  <c r="AF1023" i="1" a="1"/>
  <c r="AF1023" i="1" s="1"/>
  <c r="E982" i="7" s="1"/>
  <c r="AC1023" i="1"/>
  <c r="T1023" i="1"/>
  <c r="AF566" i="1" a="1"/>
  <c r="AF566" i="1" s="1"/>
  <c r="E525" i="7" s="1"/>
  <c r="AC566" i="1"/>
  <c r="T566" i="1"/>
  <c r="T3438" i="1"/>
  <c r="AF3438" i="1" a="1"/>
  <c r="AF3438" i="1" s="1"/>
  <c r="AC3438" i="1"/>
  <c r="AC195" i="1"/>
  <c r="T195" i="1"/>
  <c r="AF195" i="1" a="1"/>
  <c r="AF195" i="1" s="1"/>
  <c r="E154" i="7" s="1"/>
  <c r="T1752" i="1"/>
  <c r="AF1752" i="1" a="1"/>
  <c r="AF1752" i="1" s="1"/>
  <c r="E1711" i="7" s="1"/>
  <c r="AC1752" i="1"/>
  <c r="AC3455" i="1"/>
  <c r="T3455" i="1"/>
  <c r="AF3455" i="1" a="1"/>
  <c r="AF3455" i="1" s="1"/>
  <c r="AF2363" i="1" a="1"/>
  <c r="AF2363" i="1" s="1"/>
  <c r="E2322" i="7" s="1"/>
  <c r="T2363" i="1"/>
  <c r="AC2363" i="1"/>
  <c r="AC2678" i="1"/>
  <c r="T2678" i="1"/>
  <c r="AF2678" i="1" a="1"/>
  <c r="AF2678" i="1" s="1"/>
  <c r="E2637" i="7" s="1"/>
  <c r="AF858" i="1" a="1"/>
  <c r="AF858" i="1" s="1"/>
  <c r="E817" i="7" s="1"/>
  <c r="T858" i="1"/>
  <c r="AC858" i="1"/>
  <c r="T191" i="1"/>
  <c r="AC191" i="1"/>
  <c r="AF191" i="1" a="1"/>
  <c r="AF191" i="1" s="1"/>
  <c r="E150" i="7" s="1"/>
  <c r="T910" i="1"/>
  <c r="AC910" i="1"/>
  <c r="AF910" i="1" a="1"/>
  <c r="AF910" i="1" s="1"/>
  <c r="E869" i="7" s="1"/>
  <c r="T3026" i="1"/>
  <c r="AC3026" i="1"/>
  <c r="AF3026" i="1" a="1"/>
  <c r="AF3026" i="1" s="1"/>
  <c r="E2985" i="7" s="1"/>
  <c r="AF2519" i="1" a="1"/>
  <c r="AF2519" i="1" s="1"/>
  <c r="E2478" i="7" s="1"/>
  <c r="T2519" i="1"/>
  <c r="AC2519" i="1"/>
  <c r="AF1858" i="1" a="1"/>
  <c r="AF1858" i="1" s="1"/>
  <c r="E1817" i="7" s="1"/>
  <c r="T1858" i="1"/>
  <c r="AC1858" i="1"/>
  <c r="AF2802" i="1" a="1"/>
  <c r="AF2802" i="1" s="1"/>
  <c r="E2761" i="7" s="1"/>
  <c r="T2802" i="1"/>
  <c r="AC2802" i="1"/>
  <c r="AF2770" i="1" a="1"/>
  <c r="AF2770" i="1" s="1"/>
  <c r="E2729" i="7" s="1"/>
  <c r="T2770" i="1"/>
  <c r="AC2770" i="1"/>
  <c r="AF3271" i="1" a="1"/>
  <c r="AF3271" i="1" s="1"/>
  <c r="AC3271" i="1"/>
  <c r="T3271" i="1"/>
  <c r="T3261" i="1"/>
  <c r="AC3261" i="1"/>
  <c r="AF3261" i="1" a="1"/>
  <c r="AF3261" i="1" s="1"/>
  <c r="T3146" i="1"/>
  <c r="AC3146" i="1"/>
  <c r="AF3146" i="1" a="1"/>
  <c r="AF3146" i="1" s="1"/>
  <c r="T653" i="1"/>
  <c r="AC653" i="1"/>
  <c r="AF653" i="1" a="1"/>
  <c r="AF653" i="1" s="1"/>
  <c r="E612" i="7" s="1"/>
  <c r="AC3456" i="1"/>
  <c r="AF3456" i="1" a="1"/>
  <c r="AF3456" i="1" s="1"/>
  <c r="T3456" i="1"/>
  <c r="T3307" i="1"/>
  <c r="AC3307" i="1"/>
  <c r="AF3307" i="1" a="1"/>
  <c r="AF3307" i="1" s="1"/>
  <c r="T479" i="1"/>
  <c r="AF479" i="1" a="1"/>
  <c r="AF479" i="1" s="1"/>
  <c r="E438" i="7" s="1"/>
  <c r="AC479" i="1"/>
  <c r="AC1444" i="1"/>
  <c r="AF1444" i="1" a="1"/>
  <c r="AF1444" i="1" s="1"/>
  <c r="E1403" i="7" s="1"/>
  <c r="T1444" i="1"/>
  <c r="AC1513" i="1"/>
  <c r="T1513" i="1"/>
  <c r="AF1513" i="1" a="1"/>
  <c r="AF1513" i="1" s="1"/>
  <c r="E1472" i="7" s="1"/>
  <c r="AI1472" i="7" s="1"/>
  <c r="AC2577" i="1"/>
  <c r="T2577" i="1"/>
  <c r="AF2577" i="1" a="1"/>
  <c r="AF2577" i="1" s="1"/>
  <c r="E2536" i="7" s="1"/>
  <c r="AF539" i="1" a="1"/>
  <c r="AF539" i="1" s="1"/>
  <c r="E498" i="7" s="1"/>
  <c r="T539" i="1"/>
  <c r="AC539" i="1"/>
  <c r="T3090" i="1"/>
  <c r="AC3090" i="1"/>
  <c r="AF3090" i="1" a="1"/>
  <c r="AF3090" i="1" s="1"/>
  <c r="AC350" i="1"/>
  <c r="AF350" i="1" a="1"/>
  <c r="AF350" i="1" s="1"/>
  <c r="E309" i="7" s="1"/>
  <c r="T350" i="1"/>
  <c r="AC3055" i="1"/>
  <c r="AF3055" i="1" a="1"/>
  <c r="AF3055" i="1" s="1"/>
  <c r="E3014" i="7" s="1"/>
  <c r="T3055" i="1"/>
  <c r="AC2712" i="1"/>
  <c r="AF2712" i="1" a="1"/>
  <c r="AF2712" i="1" s="1"/>
  <c r="E2671" i="7" s="1"/>
  <c r="T2712" i="1"/>
  <c r="T1369" i="1"/>
  <c r="AC1369" i="1"/>
  <c r="AF1369" i="1" a="1"/>
  <c r="AF1369" i="1" s="1"/>
  <c r="E1328" i="7" s="1"/>
  <c r="AC1008" i="1"/>
  <c r="T1008" i="1"/>
  <c r="AF1008" i="1" a="1"/>
  <c r="AF1008" i="1" s="1"/>
  <c r="E967" i="7" s="1"/>
  <c r="AI967" i="7" s="1"/>
  <c r="AF2447" i="1" a="1"/>
  <c r="AF2447" i="1" s="1"/>
  <c r="E2406" i="7" s="1"/>
  <c r="T2447" i="1"/>
  <c r="AC2447" i="1"/>
  <c r="T979" i="1"/>
  <c r="AC979" i="1"/>
  <c r="AF979" i="1" a="1"/>
  <c r="AF979" i="1" s="1"/>
  <c r="E938" i="7" s="1"/>
  <c r="T871" i="1"/>
  <c r="AC871" i="1"/>
  <c r="AF871" i="1" a="1"/>
  <c r="AF871" i="1" s="1"/>
  <c r="E830" i="7" s="1"/>
  <c r="AF611" i="1" a="1"/>
  <c r="AF611" i="1" s="1"/>
  <c r="E570" i="7" s="1"/>
  <c r="AC611" i="1"/>
  <c r="T611" i="1"/>
  <c r="AC115" i="1"/>
  <c r="AF115" i="1" a="1"/>
  <c r="AF115" i="1" s="1"/>
  <c r="E74" i="7" s="1"/>
  <c r="T115" i="1"/>
  <c r="T3234" i="1"/>
  <c r="AF3234" i="1" a="1"/>
  <c r="AF3234" i="1" s="1"/>
  <c r="AC3234" i="1"/>
  <c r="AF1593" i="1" a="1"/>
  <c r="AF1593" i="1" s="1"/>
  <c r="E1552" i="7" s="1"/>
  <c r="AC1593" i="1"/>
  <c r="T1593" i="1"/>
  <c r="AC2984" i="1"/>
  <c r="AF2984" i="1" a="1"/>
  <c r="AF2984" i="1" s="1"/>
  <c r="E2943" i="7" s="1"/>
  <c r="T2984" i="1"/>
  <c r="AF1952" i="1" a="1"/>
  <c r="AF1952" i="1" s="1"/>
  <c r="E1911" i="7" s="1"/>
  <c r="AC1952" i="1"/>
  <c r="T1952" i="1"/>
  <c r="AF1030" i="1" a="1"/>
  <c r="AF1030" i="1" s="1"/>
  <c r="E989" i="7" s="1"/>
  <c r="T1030" i="1"/>
  <c r="AC1030" i="1"/>
  <c r="T1053" i="1"/>
  <c r="AC1053" i="1"/>
  <c r="AF1053" i="1" a="1"/>
  <c r="AF1053" i="1" s="1"/>
  <c r="E1012" i="7" s="1"/>
  <c r="AF173" i="1" a="1"/>
  <c r="AF173" i="1" s="1"/>
  <c r="E132" i="7" s="1"/>
  <c r="AC173" i="1"/>
  <c r="T173" i="1"/>
  <c r="AF3159" i="1" a="1"/>
  <c r="AF3159" i="1" s="1"/>
  <c r="T3159" i="1"/>
  <c r="AC3159" i="1"/>
  <c r="T1968" i="1"/>
  <c r="AF1968" i="1" a="1"/>
  <c r="AF1968" i="1" s="1"/>
  <c r="E1927" i="7" s="1"/>
  <c r="AC1968" i="1"/>
  <c r="AC1323" i="1"/>
  <c r="T1323" i="1"/>
  <c r="AF1323" i="1" a="1"/>
  <c r="AF1323" i="1" s="1"/>
  <c r="E1282" i="7" s="1"/>
  <c r="T680" i="1"/>
  <c r="AF680" i="1" a="1"/>
  <c r="AF680" i="1" s="1"/>
  <c r="E639" i="7" s="1"/>
  <c r="AC680" i="1"/>
  <c r="AF2031" i="1" a="1"/>
  <c r="AF2031" i="1" s="1"/>
  <c r="E1990" i="7" s="1"/>
  <c r="AC2031" i="1"/>
  <c r="T2031" i="1"/>
  <c r="AF1331" i="1" a="1"/>
  <c r="AF1331" i="1" s="1"/>
  <c r="E1290" i="7" s="1"/>
  <c r="T1331" i="1"/>
  <c r="AC1331" i="1"/>
  <c r="AF2416" i="1" a="1"/>
  <c r="AF2416" i="1" s="1"/>
  <c r="E2375" i="7" s="1"/>
  <c r="AC2416" i="1"/>
  <c r="T2416" i="1"/>
  <c r="T1046" i="1"/>
  <c r="AC1046" i="1"/>
  <c r="AF1046" i="1" a="1"/>
  <c r="AF1046" i="1" s="1"/>
  <c r="E1005" i="7" s="1"/>
  <c r="AI1005" i="7" s="1"/>
  <c r="AF3082" i="1" a="1"/>
  <c r="AF3082" i="1" s="1"/>
  <c r="AC3082" i="1"/>
  <c r="T3082" i="1"/>
  <c r="T2195" i="1"/>
  <c r="AF2195" i="1" a="1"/>
  <c r="AF2195" i="1" s="1"/>
  <c r="E2154" i="7" s="1"/>
  <c r="AC2195" i="1"/>
  <c r="T3002" i="1"/>
  <c r="AC3002" i="1"/>
  <c r="AF3002" i="1" a="1"/>
  <c r="AF3002" i="1" s="1"/>
  <c r="E2961" i="7" s="1"/>
  <c r="AF1406" i="1" a="1"/>
  <c r="AF1406" i="1" s="1"/>
  <c r="E1365" i="7" s="1"/>
  <c r="AC1406" i="1"/>
  <c r="T1406" i="1"/>
  <c r="AF1405" i="1" a="1"/>
  <c r="AF1405" i="1" s="1"/>
  <c r="E1364" i="7" s="1"/>
  <c r="T1405" i="1"/>
  <c r="AC1405" i="1"/>
  <c r="AC2480" i="1"/>
  <c r="T2480" i="1"/>
  <c r="AF2480" i="1" a="1"/>
  <c r="AF2480" i="1" s="1"/>
  <c r="E2439" i="7" s="1"/>
  <c r="T665" i="1"/>
  <c r="AF665" i="1" a="1"/>
  <c r="AF665" i="1" s="1"/>
  <c r="E624" i="7" s="1"/>
  <c r="AC665" i="1"/>
  <c r="AC958" i="1"/>
  <c r="AF958" i="1" a="1"/>
  <c r="AF958" i="1" s="1"/>
  <c r="E917" i="7" s="1"/>
  <c r="T958" i="1"/>
  <c r="T1562" i="1"/>
  <c r="AF1562" i="1" a="1"/>
  <c r="AF1562" i="1" s="1"/>
  <c r="E1521" i="7" s="1"/>
  <c r="AC1562" i="1"/>
  <c r="AC3228" i="1"/>
  <c r="T3228" i="1"/>
  <c r="AF3228" i="1" a="1"/>
  <c r="AF3228" i="1" s="1"/>
  <c r="T2606" i="1"/>
  <c r="AF2606" i="1" a="1"/>
  <c r="AF2606" i="1" s="1"/>
  <c r="E2565" i="7" s="1"/>
  <c r="AC2606" i="1"/>
  <c r="T3401" i="1"/>
  <c r="AC3401" i="1"/>
  <c r="AF3401" i="1" a="1"/>
  <c r="AF3401" i="1" s="1"/>
  <c r="AC1021" i="1"/>
  <c r="T1021" i="1"/>
  <c r="AF1021" i="1" a="1"/>
  <c r="AF1021" i="1" s="1"/>
  <c r="E980" i="7" s="1"/>
  <c r="AF2092" i="1" a="1"/>
  <c r="AF2092" i="1" s="1"/>
  <c r="E2051" i="7" s="1"/>
  <c r="T2092" i="1"/>
  <c r="AC2092" i="1"/>
  <c r="AF2009" i="1" a="1"/>
  <c r="AF2009" i="1" s="1"/>
  <c r="E1968" i="7" s="1"/>
  <c r="T2009" i="1"/>
  <c r="AC2009" i="1"/>
  <c r="AC2016" i="1"/>
  <c r="AF2016" i="1" a="1"/>
  <c r="AF2016" i="1" s="1"/>
  <c r="E1975" i="7" s="1"/>
  <c r="T2016" i="1"/>
  <c r="AC2315" i="1"/>
  <c r="AF2315" i="1" a="1"/>
  <c r="AF2315" i="1" s="1"/>
  <c r="E2274" i="7" s="1"/>
  <c r="T2315" i="1"/>
  <c r="AF975" i="1" a="1"/>
  <c r="AF975" i="1" s="1"/>
  <c r="E934" i="7" s="1"/>
  <c r="T975" i="1"/>
  <c r="AC975" i="1"/>
  <c r="AC237" i="1"/>
  <c r="T237" i="1"/>
  <c r="AF237" i="1" a="1"/>
  <c r="AF237" i="1" s="1"/>
  <c r="E196" i="7" s="1"/>
  <c r="AC3435" i="1"/>
  <c r="AF3435" i="1" a="1"/>
  <c r="AF3435" i="1" s="1"/>
  <c r="T3435" i="1"/>
  <c r="T1598" i="1"/>
  <c r="AC1598" i="1"/>
  <c r="AF1598" i="1" a="1"/>
  <c r="AF1598" i="1" s="1"/>
  <c r="E1557" i="7" s="1"/>
  <c r="AF1931" i="1" a="1"/>
  <c r="AF1931" i="1" s="1"/>
  <c r="E1890" i="7" s="1"/>
  <c r="T1931" i="1"/>
  <c r="AC1931" i="1"/>
  <c r="AF2324" i="1" a="1"/>
  <c r="AF2324" i="1" s="1"/>
  <c r="E2283" i="7" s="1"/>
  <c r="T2324" i="1"/>
  <c r="AC2324" i="1"/>
  <c r="AF1548" i="1" a="1"/>
  <c r="AF1548" i="1" s="1"/>
  <c r="E1507" i="7" s="1"/>
  <c r="AC1548" i="1"/>
  <c r="T1548" i="1"/>
  <c r="T3361" i="1"/>
  <c r="AC3361" i="1"/>
  <c r="AF3361" i="1" a="1"/>
  <c r="AF3361" i="1" s="1"/>
  <c r="T2017" i="1"/>
  <c r="AC2017" i="1"/>
  <c r="AF2017" i="1" a="1"/>
  <c r="AF2017" i="1" s="1"/>
  <c r="E1976" i="7" s="1"/>
  <c r="AF381" i="1" a="1"/>
  <c r="AF381" i="1" s="1"/>
  <c r="E340" i="7" s="1"/>
  <c r="AC381" i="1"/>
  <c r="T381" i="1"/>
  <c r="AC2041" i="1"/>
  <c r="T2041" i="1"/>
  <c r="AF2041" i="1" a="1"/>
  <c r="AF2041" i="1" s="1"/>
  <c r="E2000" i="7" s="1"/>
  <c r="AI2000" i="7" s="1"/>
  <c r="AC3031" i="1"/>
  <c r="AF3031" i="1" a="1"/>
  <c r="AF3031" i="1" s="1"/>
  <c r="E2990" i="7" s="1"/>
  <c r="T3031" i="1"/>
  <c r="AF1577" i="1" a="1"/>
  <c r="AF1577" i="1" s="1"/>
  <c r="E1536" i="7" s="1"/>
  <c r="T1577" i="1"/>
  <c r="AC1577" i="1"/>
  <c r="T978" i="1"/>
  <c r="AF978" i="1" a="1"/>
  <c r="AF978" i="1" s="1"/>
  <c r="E937" i="7" s="1"/>
  <c r="AC978" i="1"/>
  <c r="AF2811" i="1" a="1"/>
  <c r="AF2811" i="1" s="1"/>
  <c r="E2770" i="7" s="1"/>
  <c r="AC2811" i="1"/>
  <c r="T2811" i="1"/>
  <c r="AF427" i="1" a="1"/>
  <c r="AF427" i="1" s="1"/>
  <c r="E386" i="7" s="1"/>
  <c r="AC427" i="1"/>
  <c r="T427" i="1"/>
  <c r="AF1170" i="1" a="1"/>
  <c r="AF1170" i="1" s="1"/>
  <c r="E1129" i="7" s="1"/>
  <c r="T1170" i="1"/>
  <c r="AC1170" i="1"/>
  <c r="T2486" i="1"/>
  <c r="AC2486" i="1"/>
  <c r="AF2486" i="1" a="1"/>
  <c r="AF2486" i="1" s="1"/>
  <c r="E2445" i="7" s="1"/>
  <c r="AC2578" i="1"/>
  <c r="T2578" i="1"/>
  <c r="AF2578" i="1" a="1"/>
  <c r="AF2578" i="1" s="1"/>
  <c r="E2537" i="7" s="1"/>
  <c r="AI2537" i="7" s="1"/>
  <c r="T2046" i="1"/>
  <c r="AC2046" i="1"/>
  <c r="AF2046" i="1" a="1"/>
  <c r="AF2046" i="1" s="1"/>
  <c r="E2005" i="7" s="1"/>
  <c r="AC554" i="1"/>
  <c r="T554" i="1"/>
  <c r="AF554" i="1" a="1"/>
  <c r="AF554" i="1" s="1"/>
  <c r="E513" i="7" s="1"/>
  <c r="AC641" i="1"/>
  <c r="AF641" i="1" a="1"/>
  <c r="AF641" i="1" s="1"/>
  <c r="E600" i="7" s="1"/>
  <c r="T641" i="1"/>
  <c r="T2963" i="1"/>
  <c r="AC2963" i="1"/>
  <c r="AF2963" i="1" a="1"/>
  <c r="AF2963" i="1" s="1"/>
  <c r="E2922" i="7" s="1"/>
  <c r="AI2922" i="7" s="1"/>
  <c r="T2431" i="1"/>
  <c r="AC2431" i="1"/>
  <c r="AF2431" i="1" a="1"/>
  <c r="AF2431" i="1" s="1"/>
  <c r="E2390" i="7" s="1"/>
  <c r="AC174" i="1"/>
  <c r="T174" i="1"/>
  <c r="AF174" i="1" a="1"/>
  <c r="AF174" i="1" s="1"/>
  <c r="E133" i="7" s="1"/>
  <c r="T833" i="1"/>
  <c r="AC833" i="1"/>
  <c r="AF833" i="1" a="1"/>
  <c r="AF833" i="1" s="1"/>
  <c r="E792" i="7" s="1"/>
  <c r="AC3452" i="1"/>
  <c r="T3452" i="1"/>
  <c r="AF3452" i="1" a="1"/>
  <c r="AF3452" i="1" s="1"/>
  <c r="T1219" i="1"/>
  <c r="AC1219" i="1"/>
  <c r="AF1219" i="1" a="1"/>
  <c r="AF1219" i="1" s="1"/>
  <c r="E1178" i="7" s="1"/>
  <c r="AC2256" i="1"/>
  <c r="AF2256" i="1" a="1"/>
  <c r="AF2256" i="1" s="1"/>
  <c r="E2215" i="7" s="1"/>
  <c r="T2256" i="1"/>
  <c r="AF2910" i="1" a="1"/>
  <c r="AF2910" i="1" s="1"/>
  <c r="E2869" i="7" s="1"/>
  <c r="T2910" i="1"/>
  <c r="AC2910" i="1"/>
  <c r="AF3094" i="1" a="1"/>
  <c r="AF3094" i="1" s="1"/>
  <c r="AC3094" i="1"/>
  <c r="T3094" i="1"/>
  <c r="T2515" i="1"/>
  <c r="AC2515" i="1"/>
  <c r="AF2515" i="1" a="1"/>
  <c r="AF2515" i="1" s="1"/>
  <c r="E2474" i="7" s="1"/>
  <c r="AC2154" i="1"/>
  <c r="AF2154" i="1" a="1"/>
  <c r="AF2154" i="1" s="1"/>
  <c r="E2113" i="7" s="1"/>
  <c r="T2154" i="1"/>
  <c r="T3388" i="1"/>
  <c r="AF3388" i="1" a="1"/>
  <c r="AF3388" i="1" s="1"/>
  <c r="AC3388" i="1"/>
  <c r="T1969" i="1"/>
  <c r="AC1969" i="1"/>
  <c r="AF1969" i="1" a="1"/>
  <c r="AF1969" i="1" s="1"/>
  <c r="E1928" i="7" s="1"/>
  <c r="AI1928" i="7" s="1"/>
  <c r="T562" i="1"/>
  <c r="AC562" i="1"/>
  <c r="AF562" i="1" a="1"/>
  <c r="AF562" i="1" s="1"/>
  <c r="E521" i="7" s="1"/>
  <c r="AF177" i="1" a="1"/>
  <c r="AF177" i="1" s="1"/>
  <c r="E136" i="7" s="1"/>
  <c r="AC177" i="1"/>
  <c r="T177" i="1"/>
  <c r="T3278" i="1"/>
  <c r="AF3278" i="1" a="1"/>
  <c r="AF3278" i="1" s="1"/>
  <c r="AC3278" i="1"/>
  <c r="AF700" i="1" a="1"/>
  <c r="AF700" i="1" s="1"/>
  <c r="E659" i="7" s="1"/>
  <c r="AC700" i="1"/>
  <c r="T700" i="1"/>
  <c r="T2076" i="1"/>
  <c r="AF2076" i="1" a="1"/>
  <c r="AF2076" i="1" s="1"/>
  <c r="E2035" i="7" s="1"/>
  <c r="AC2076" i="1"/>
  <c r="AC3056" i="1"/>
  <c r="AF3056" i="1" a="1"/>
  <c r="AF3056" i="1" s="1"/>
  <c r="E3015" i="7" s="1"/>
  <c r="T3056" i="1"/>
  <c r="AC2238" i="1"/>
  <c r="T2238" i="1"/>
  <c r="AF2238" i="1" a="1"/>
  <c r="AF2238" i="1" s="1"/>
  <c r="E2197" i="7" s="1"/>
  <c r="AC3034" i="1"/>
  <c r="AF3034" i="1" a="1"/>
  <c r="AF3034" i="1" s="1"/>
  <c r="E2993" i="7" s="1"/>
  <c r="T3034" i="1"/>
  <c r="AF2395" i="1" a="1"/>
  <c r="AF2395" i="1" s="1"/>
  <c r="E2354" i="7" s="1"/>
  <c r="T2395" i="1"/>
  <c r="AC2395" i="1"/>
  <c r="AF919" i="1" a="1"/>
  <c r="AF919" i="1" s="1"/>
  <c r="E878" i="7" s="1"/>
  <c r="T919" i="1"/>
  <c r="AC919" i="1"/>
  <c r="AF2895" i="1" a="1"/>
  <c r="AF2895" i="1" s="1"/>
  <c r="E2854" i="7" s="1"/>
  <c r="T2895" i="1"/>
  <c r="AC2895" i="1"/>
  <c r="AF3220" i="1" a="1"/>
  <c r="AF3220" i="1" s="1"/>
  <c r="T3220" i="1"/>
  <c r="AC3220" i="1"/>
  <c r="T2568" i="1"/>
  <c r="AC2568" i="1"/>
  <c r="AF2568" i="1" a="1"/>
  <c r="AF2568" i="1" s="1"/>
  <c r="E2527" i="7" s="1"/>
  <c r="AC1456" i="1"/>
  <c r="T1456" i="1"/>
  <c r="AF1456" i="1" a="1"/>
  <c r="AF1456" i="1" s="1"/>
  <c r="E1415" i="7" s="1"/>
  <c r="T514" i="1"/>
  <c r="AC514" i="1"/>
  <c r="AF514" i="1" a="1"/>
  <c r="AF514" i="1" s="1"/>
  <c r="E473" i="7" s="1"/>
  <c r="T3248" i="1"/>
  <c r="AF3248" i="1" a="1"/>
  <c r="AF3248" i="1" s="1"/>
  <c r="AC3248" i="1"/>
  <c r="AF3142" i="1" a="1"/>
  <c r="AF3142" i="1" s="1"/>
  <c r="T3142" i="1"/>
  <c r="AC3142" i="1"/>
  <c r="AC1147" i="1"/>
  <c r="T1147" i="1"/>
  <c r="AF1147" i="1" a="1"/>
  <c r="AF1147" i="1" s="1"/>
  <c r="E1106" i="7" s="1"/>
  <c r="AF2583" i="1" a="1"/>
  <c r="AF2583" i="1" s="1"/>
  <c r="E2542" i="7" s="1"/>
  <c r="T2583" i="1"/>
  <c r="AC2583" i="1"/>
  <c r="AC1222" i="1"/>
  <c r="AF1222" i="1" a="1"/>
  <c r="AF1222" i="1" s="1"/>
  <c r="E1181" i="7" s="1"/>
  <c r="T1222" i="1"/>
  <c r="AC588" i="1"/>
  <c r="AF588" i="1" a="1"/>
  <c r="AF588" i="1" s="1"/>
  <c r="E547" i="7" s="1"/>
  <c r="T588" i="1"/>
  <c r="AF817" i="1" a="1"/>
  <c r="AF817" i="1" s="1"/>
  <c r="E776" i="7" s="1"/>
  <c r="AC817" i="1"/>
  <c r="T817" i="1"/>
  <c r="AC2291" i="1"/>
  <c r="AF2291" i="1" a="1"/>
  <c r="AF2291" i="1" s="1"/>
  <c r="E2250" i="7" s="1"/>
  <c r="T2291" i="1"/>
  <c r="AC2859" i="1"/>
  <c r="AF2859" i="1" a="1"/>
  <c r="AF2859" i="1" s="1"/>
  <c r="E2818" i="7" s="1"/>
  <c r="T2859" i="1"/>
  <c r="AC1778" i="1"/>
  <c r="AF1778" i="1" a="1"/>
  <c r="AF1778" i="1" s="1"/>
  <c r="E1737" i="7" s="1"/>
  <c r="T1778" i="1"/>
  <c r="AC2186" i="1"/>
  <c r="AF2186" i="1" a="1"/>
  <c r="AF2186" i="1" s="1"/>
  <c r="E2145" i="7" s="1"/>
  <c r="T2186" i="1"/>
  <c r="AC2504" i="1"/>
  <c r="AF2504" i="1" a="1"/>
  <c r="AF2504" i="1" s="1"/>
  <c r="E2463" i="7" s="1"/>
  <c r="T2504" i="1"/>
  <c r="AF3006" i="1" a="1"/>
  <c r="AF3006" i="1" s="1"/>
  <c r="E2965" i="7" s="1"/>
  <c r="AC3006" i="1"/>
  <c r="T3006" i="1"/>
  <c r="AF1158" i="1" a="1"/>
  <c r="AF1158" i="1" s="1"/>
  <c r="E1117" i="7" s="1"/>
  <c r="AC1158" i="1"/>
  <c r="T1158" i="1"/>
  <c r="AF962" i="1" a="1"/>
  <c r="AF962" i="1" s="1"/>
  <c r="E921" i="7" s="1"/>
  <c r="AC962" i="1"/>
  <c r="T962" i="1"/>
  <c r="AF1535" i="1" a="1"/>
  <c r="AF1535" i="1" s="1"/>
  <c r="E1494" i="7" s="1"/>
  <c r="AC1535" i="1"/>
  <c r="T1535" i="1"/>
  <c r="AC2083" i="1"/>
  <c r="T2083" i="1"/>
  <c r="AF2083" i="1" a="1"/>
  <c r="AF2083" i="1" s="1"/>
  <c r="E2042" i="7" s="1"/>
  <c r="AI2042" i="7" s="1"/>
  <c r="AF1479" i="1" a="1"/>
  <c r="AF1479" i="1" s="1"/>
  <c r="E1438" i="7" s="1"/>
  <c r="AC1479" i="1"/>
  <c r="T1479" i="1"/>
  <c r="AF3481" i="1" a="1"/>
  <c r="AF3481" i="1" s="1"/>
  <c r="T3481" i="1"/>
  <c r="AC3481" i="1"/>
  <c r="T1325" i="1"/>
  <c r="AF1325" i="1" a="1"/>
  <c r="AF1325" i="1" s="1"/>
  <c r="E1284" i="7" s="1"/>
  <c r="AC1325" i="1"/>
  <c r="AF272" i="1" a="1"/>
  <c r="AF272" i="1" s="1"/>
  <c r="E231" i="7" s="1"/>
  <c r="T272" i="1"/>
  <c r="AC272" i="1"/>
  <c r="AF2592" i="1" a="1"/>
  <c r="AF2592" i="1" s="1"/>
  <c r="E2551" i="7" s="1"/>
  <c r="T2592" i="1"/>
  <c r="AC2592" i="1"/>
  <c r="T3260" i="1"/>
  <c r="AC3260" i="1"/>
  <c r="AF3260" i="1" a="1"/>
  <c r="AF3260" i="1" s="1"/>
  <c r="AF2542" i="1" a="1"/>
  <c r="AF2542" i="1" s="1"/>
  <c r="E2501" i="7" s="1"/>
  <c r="T2542" i="1"/>
  <c r="AC2542" i="1"/>
  <c r="T663" i="1"/>
  <c r="AF663" i="1" a="1"/>
  <c r="AF663" i="1" s="1"/>
  <c r="E622" i="7" s="1"/>
  <c r="AC663" i="1"/>
  <c r="T3299" i="1"/>
  <c r="AF3299" i="1" a="1"/>
  <c r="AF3299" i="1" s="1"/>
  <c r="AC3299" i="1"/>
  <c r="T1625" i="1"/>
  <c r="AC1625" i="1"/>
  <c r="AF1625" i="1" a="1"/>
  <c r="AF1625" i="1" s="1"/>
  <c r="E1584" i="7" s="1"/>
  <c r="AF672" i="1" a="1"/>
  <c r="AF672" i="1" s="1"/>
  <c r="E631" i="7" s="1"/>
  <c r="T672" i="1"/>
  <c r="AC672" i="1"/>
  <c r="AC2479" i="1"/>
  <c r="T2479" i="1"/>
  <c r="AF2479" i="1" a="1"/>
  <c r="AF2479" i="1" s="1"/>
  <c r="E2438" i="7" s="1"/>
  <c r="AI2438" i="7" s="1"/>
  <c r="AC1509" i="1"/>
  <c r="T1509" i="1"/>
  <c r="AF1509" i="1" a="1"/>
  <c r="AF1509" i="1" s="1"/>
  <c r="E1468" i="7" s="1"/>
  <c r="AF1298" i="1" a="1"/>
  <c r="AF1298" i="1" s="1"/>
  <c r="E1257" i="7" s="1"/>
  <c r="AC1298" i="1"/>
  <c r="T1298" i="1"/>
  <c r="T1975" i="1"/>
  <c r="AF1975" i="1" a="1"/>
  <c r="AF1975" i="1" s="1"/>
  <c r="E1934" i="7" s="1"/>
  <c r="AC1975" i="1"/>
  <c r="AF400" i="1" a="1"/>
  <c r="AF400" i="1" s="1"/>
  <c r="E359" i="7" s="1"/>
  <c r="T400" i="1"/>
  <c r="AC400" i="1"/>
  <c r="AC2891" i="1"/>
  <c r="T2891" i="1"/>
  <c r="AF2891" i="1" a="1"/>
  <c r="AF2891" i="1" s="1"/>
  <c r="E2850" i="7" s="1"/>
  <c r="AF695" i="1" a="1"/>
  <c r="AF695" i="1" s="1"/>
  <c r="E654" i="7" s="1"/>
  <c r="T695" i="1"/>
  <c r="AC695" i="1"/>
  <c r="T1984" i="1"/>
  <c r="AC1984" i="1"/>
  <c r="AF1984" i="1" a="1"/>
  <c r="AF1984" i="1" s="1"/>
  <c r="E1943" i="7" s="1"/>
  <c r="AF2526" i="1" a="1"/>
  <c r="AF2526" i="1" s="1"/>
  <c r="E2485" i="7" s="1"/>
  <c r="AC2526" i="1"/>
  <c r="T2526" i="1"/>
  <c r="AC1912" i="1"/>
  <c r="AF1912" i="1" a="1"/>
  <c r="AF1912" i="1" s="1"/>
  <c r="E1871" i="7" s="1"/>
  <c r="T1912" i="1"/>
  <c r="T1411" i="1"/>
  <c r="AC1411" i="1"/>
  <c r="AF1411" i="1" a="1"/>
  <c r="AF1411" i="1" s="1"/>
  <c r="E1370" i="7" s="1"/>
  <c r="AC3351" i="1"/>
  <c r="T3351" i="1"/>
  <c r="AF3351" i="1" a="1"/>
  <c r="AF3351" i="1" s="1"/>
  <c r="AC732" i="1"/>
  <c r="AF732" i="1" a="1"/>
  <c r="AF732" i="1" s="1"/>
  <c r="E691" i="7" s="1"/>
  <c r="T732" i="1"/>
  <c r="T1882" i="1"/>
  <c r="AF1882" i="1" a="1"/>
  <c r="AF1882" i="1" s="1"/>
  <c r="E1841" i="7" s="1"/>
  <c r="AC1882" i="1"/>
  <c r="T3468" i="1"/>
  <c r="AC3468" i="1"/>
  <c r="AF3468" i="1" a="1"/>
  <c r="AF3468" i="1" s="1"/>
  <c r="T898" i="1"/>
  <c r="AC898" i="1"/>
  <c r="AF898" i="1" a="1"/>
  <c r="AF898" i="1" s="1"/>
  <c r="E857" i="7" s="1"/>
  <c r="AF3250" i="1" a="1"/>
  <c r="AF3250" i="1" s="1"/>
  <c r="T3250" i="1"/>
  <c r="AC3250" i="1"/>
  <c r="AF1078" i="1" a="1"/>
  <c r="AF1078" i="1" s="1"/>
  <c r="E1037" i="7" s="1"/>
  <c r="AC1078" i="1"/>
  <c r="T1078" i="1"/>
  <c r="AC851" i="1"/>
  <c r="T851" i="1"/>
  <c r="AF851" i="1" a="1"/>
  <c r="AF851" i="1" s="1"/>
  <c r="E810" i="7" s="1"/>
  <c r="T172" i="1"/>
  <c r="AC172" i="1"/>
  <c r="AF172" i="1" a="1"/>
  <c r="AF172" i="1" s="1"/>
  <c r="E131" i="7" s="1"/>
  <c r="AF3282" i="1" a="1"/>
  <c r="AF3282" i="1" s="1"/>
  <c r="AC3282" i="1"/>
  <c r="T3282" i="1"/>
  <c r="T1592" i="1"/>
  <c r="AF1592" i="1" a="1"/>
  <c r="AF1592" i="1" s="1"/>
  <c r="E1551" i="7" s="1"/>
  <c r="AC1592" i="1"/>
  <c r="T2108" i="1"/>
  <c r="AF2108" i="1" a="1"/>
  <c r="AF2108" i="1" s="1"/>
  <c r="E2067" i="7" s="1"/>
  <c r="AC2108" i="1"/>
  <c r="AC1771" i="1"/>
  <c r="AF1771" i="1" a="1"/>
  <c r="AF1771" i="1" s="1"/>
  <c r="E1730" i="7" s="1"/>
  <c r="T1771" i="1"/>
  <c r="AF868" i="1" a="1"/>
  <c r="AF868" i="1" s="1"/>
  <c r="E827" i="7" s="1"/>
  <c r="T868" i="1"/>
  <c r="AC868" i="1"/>
  <c r="AF292" i="1" a="1"/>
  <c r="AF292" i="1" s="1"/>
  <c r="E251" i="7" s="1"/>
  <c r="T292" i="1"/>
  <c r="AC292" i="1"/>
  <c r="AF2553" i="1" a="1"/>
  <c r="AF2553" i="1" s="1"/>
  <c r="E2512" i="7" s="1"/>
  <c r="AC2553" i="1"/>
  <c r="T2553" i="1"/>
  <c r="AF2843" i="1" a="1"/>
  <c r="AF2843" i="1" s="1"/>
  <c r="E2802" i="7" s="1"/>
  <c r="AC2843" i="1"/>
  <c r="T2843" i="1"/>
  <c r="AC521" i="1"/>
  <c r="T521" i="1"/>
  <c r="AF521" i="1" a="1"/>
  <c r="AF521" i="1" s="1"/>
  <c r="E480" i="7" s="1"/>
  <c r="AI480" i="7" s="1"/>
  <c r="T1324" i="1"/>
  <c r="AF1324" i="1" a="1"/>
  <c r="AF1324" i="1" s="1"/>
  <c r="E1283" i="7" s="1"/>
  <c r="AC1324" i="1"/>
  <c r="AF1992" i="1" a="1"/>
  <c r="AF1992" i="1" s="1"/>
  <c r="E1951" i="7" s="1"/>
  <c r="AC1992" i="1"/>
  <c r="T1992" i="1"/>
  <c r="AC2779" i="1"/>
  <c r="T2779" i="1"/>
  <c r="AF2779" i="1" a="1"/>
  <c r="AF2779" i="1" s="1"/>
  <c r="E2738" i="7" s="1"/>
  <c r="T321" i="1"/>
  <c r="AC321" i="1"/>
  <c r="AF321" i="1" a="1"/>
  <c r="AF321" i="1" s="1"/>
  <c r="E280" i="7" s="1"/>
  <c r="AI280" i="7" s="1"/>
  <c r="T281" i="1"/>
  <c r="AC281" i="1"/>
  <c r="AF281" i="1" a="1"/>
  <c r="AF281" i="1" s="1"/>
  <c r="E240" i="7" s="1"/>
  <c r="AF609" i="1" a="1"/>
  <c r="AF609" i="1" s="1"/>
  <c r="E568" i="7" s="1"/>
  <c r="AC609" i="1"/>
  <c r="T609" i="1"/>
  <c r="T2345" i="1"/>
  <c r="AF2345" i="1" a="1"/>
  <c r="AF2345" i="1" s="1"/>
  <c r="E2304" i="7" s="1"/>
  <c r="AC2345" i="1"/>
  <c r="AF2688" i="1" a="1"/>
  <c r="AF2688" i="1" s="1"/>
  <c r="E2647" i="7" s="1"/>
  <c r="T2688" i="1"/>
  <c r="AC2688" i="1"/>
  <c r="AF640" i="1" a="1"/>
  <c r="AF640" i="1" s="1"/>
  <c r="E599" i="7" s="1"/>
  <c r="AC640" i="1"/>
  <c r="T640" i="1"/>
  <c r="AC1549" i="1"/>
  <c r="T1549" i="1"/>
  <c r="AF1549" i="1" a="1"/>
  <c r="AF1549" i="1" s="1"/>
  <c r="E1508" i="7" s="1"/>
  <c r="AF2078" i="1" a="1"/>
  <c r="AF2078" i="1" s="1"/>
  <c r="E2037" i="7" s="1"/>
  <c r="AC2078" i="1"/>
  <c r="T2078" i="1"/>
  <c r="T1955" i="1"/>
  <c r="AC1955" i="1"/>
  <c r="AF1955" i="1" a="1"/>
  <c r="AF1955" i="1" s="1"/>
  <c r="E1914" i="7" s="1"/>
  <c r="AI1914" i="7" s="1"/>
  <c r="T2599" i="1"/>
  <c r="AF2599" i="1" a="1"/>
  <c r="AF2599" i="1" s="1"/>
  <c r="E2558" i="7" s="1"/>
  <c r="AC2599" i="1"/>
  <c r="AC1361" i="1"/>
  <c r="T1361" i="1"/>
  <c r="AF1361" i="1" a="1"/>
  <c r="AF1361" i="1" s="1"/>
  <c r="E1320" i="7" s="1"/>
  <c r="AC809" i="1"/>
  <c r="T809" i="1"/>
  <c r="AF809" i="1" a="1"/>
  <c r="AF809" i="1" s="1"/>
  <c r="E768" i="7" s="1"/>
  <c r="AF1527" i="1" a="1"/>
  <c r="AF1527" i="1" s="1"/>
  <c r="E1486" i="7" s="1"/>
  <c r="AC1527" i="1"/>
  <c r="T1527" i="1"/>
  <c r="AC2708" i="1"/>
  <c r="AF2708" i="1" a="1"/>
  <c r="AF2708" i="1" s="1"/>
  <c r="E2667" i="7" s="1"/>
  <c r="T2708" i="1"/>
  <c r="T1214" i="1"/>
  <c r="AC1214" i="1"/>
  <c r="AF1214" i="1" a="1"/>
  <c r="AF1214" i="1" s="1"/>
  <c r="E1173" i="7" s="1"/>
  <c r="AC2552" i="1"/>
  <c r="T2552" i="1"/>
  <c r="AF2552" i="1" a="1"/>
  <c r="AF2552" i="1" s="1"/>
  <c r="E2511" i="7" s="1"/>
  <c r="T1569" i="1"/>
  <c r="AC1569" i="1"/>
  <c r="AF1569" i="1" a="1"/>
  <c r="AF1569" i="1" s="1"/>
  <c r="E1528" i="7" s="1"/>
  <c r="AI1528" i="7" s="1"/>
  <c r="AC3433" i="1"/>
  <c r="T3433" i="1"/>
  <c r="AF3433" i="1" a="1"/>
  <c r="AF3433" i="1" s="1"/>
  <c r="AF1903" i="1" a="1"/>
  <c r="AF1903" i="1" s="1"/>
  <c r="E1862" i="7" s="1"/>
  <c r="AC1903" i="1"/>
  <c r="T1903" i="1"/>
  <c r="AF639" i="1" a="1"/>
  <c r="AF639" i="1" s="1"/>
  <c r="E598" i="7" s="1"/>
  <c r="AC639" i="1"/>
  <c r="T639" i="1"/>
  <c r="T1256" i="1"/>
  <c r="AF1256" i="1" a="1"/>
  <c r="AF1256" i="1" s="1"/>
  <c r="E1215" i="7" s="1"/>
  <c r="AC1256" i="1"/>
  <c r="AC1871" i="1"/>
  <c r="T1871" i="1"/>
  <c r="AF1871" i="1" a="1"/>
  <c r="AF1871" i="1" s="1"/>
  <c r="E1830" i="7" s="1"/>
  <c r="AF1436" i="1" a="1"/>
  <c r="AF1436" i="1" s="1"/>
  <c r="E1395" i="7" s="1"/>
  <c r="T1436" i="1"/>
  <c r="AC1436" i="1"/>
  <c r="AF1463" i="1" a="1"/>
  <c r="AF1463" i="1" s="1"/>
  <c r="E1422" i="7" s="1"/>
  <c r="T1463" i="1"/>
  <c r="AC1463" i="1"/>
  <c r="T3246" i="1"/>
  <c r="AC3246" i="1"/>
  <c r="AF3246" i="1" a="1"/>
  <c r="AF3246" i="1" s="1"/>
  <c r="AF2596" i="1" a="1"/>
  <c r="AF2596" i="1" s="1"/>
  <c r="E2555" i="7" s="1"/>
  <c r="AC2596" i="1"/>
  <c r="T2596" i="1"/>
  <c r="AC2696" i="1"/>
  <c r="T2696" i="1"/>
  <c r="AF2696" i="1" a="1"/>
  <c r="AF2696" i="1" s="1"/>
  <c r="E2655" i="7" s="1"/>
  <c r="T2207" i="1"/>
  <c r="AC2207" i="1"/>
  <c r="AF2207" i="1" a="1"/>
  <c r="AF2207" i="1" s="1"/>
  <c r="E2166" i="7" s="1"/>
  <c r="AF1208" i="1" a="1"/>
  <c r="AF1208" i="1" s="1"/>
  <c r="E1167" i="7" s="1"/>
  <c r="T1208" i="1"/>
  <c r="AC1208" i="1"/>
  <c r="AF1217" i="1" a="1"/>
  <c r="AF1217" i="1" s="1"/>
  <c r="E1176" i="7" s="1"/>
  <c r="AC1217" i="1"/>
  <c r="T1217" i="1"/>
  <c r="T1181" i="1"/>
  <c r="AF1181" i="1" a="1"/>
  <c r="AF1181" i="1" s="1"/>
  <c r="E1140" i="7" s="1"/>
  <c r="AC1181" i="1"/>
  <c r="AF794" i="1" a="1"/>
  <c r="AF794" i="1" s="1"/>
  <c r="E753" i="7" s="1"/>
  <c r="AC794" i="1"/>
  <c r="T794" i="1"/>
  <c r="AC1306" i="1"/>
  <c r="AF1306" i="1" a="1"/>
  <c r="AF1306" i="1" s="1"/>
  <c r="E1265" i="7" s="1"/>
  <c r="T1306" i="1"/>
  <c r="T2006" i="1"/>
  <c r="AF2006" i="1" a="1"/>
  <c r="AF2006" i="1" s="1"/>
  <c r="E1965" i="7" s="1"/>
  <c r="AC2006" i="1"/>
  <c r="AC563" i="1"/>
  <c r="AF563" i="1" a="1"/>
  <c r="AF563" i="1" s="1"/>
  <c r="E522" i="7" s="1"/>
  <c r="T563" i="1"/>
  <c r="AC1606" i="1"/>
  <c r="AF1606" i="1" a="1"/>
  <c r="AF1606" i="1" s="1"/>
  <c r="E1565" i="7" s="1"/>
  <c r="T1606" i="1"/>
  <c r="AF2841" i="1" a="1"/>
  <c r="AF2841" i="1" s="1"/>
  <c r="E2800" i="7" s="1"/>
  <c r="T2841" i="1"/>
  <c r="AC2841" i="1"/>
  <c r="T3303" i="1"/>
  <c r="AF3303" i="1" a="1"/>
  <c r="AF3303" i="1" s="1"/>
  <c r="AC3303" i="1"/>
  <c r="AC1092" i="1"/>
  <c r="AF1092" i="1" a="1"/>
  <c r="AF1092" i="1" s="1"/>
  <c r="E1051" i="7" s="1"/>
  <c r="T1092" i="1"/>
  <c r="T1183" i="1"/>
  <c r="AC1183" i="1"/>
  <c r="AF1183" i="1" a="1"/>
  <c r="AF1183" i="1" s="1"/>
  <c r="E1142" i="7" s="1"/>
  <c r="AC1489" i="1"/>
  <c r="AF1489" i="1" a="1"/>
  <c r="AF1489" i="1" s="1"/>
  <c r="E1448" i="7" s="1"/>
  <c r="T1489" i="1"/>
  <c r="AC76" i="1"/>
  <c r="T76" i="1"/>
  <c r="AF76" i="1" a="1"/>
  <c r="AF76" i="1" s="1"/>
  <c r="E35" i="7" s="1"/>
  <c r="T2672" i="1"/>
  <c r="AF2672" i="1" a="1"/>
  <c r="AF2672" i="1" s="1"/>
  <c r="E2631" i="7" s="1"/>
  <c r="AC2672" i="1"/>
  <c r="AC786" i="1"/>
  <c r="AF786" i="1" a="1"/>
  <c r="AF786" i="1" s="1"/>
  <c r="E745" i="7" s="1"/>
  <c r="T786" i="1"/>
  <c r="AF2095" i="1" a="1"/>
  <c r="AF2095" i="1" s="1"/>
  <c r="E2054" i="7" s="1"/>
  <c r="AC2095" i="1"/>
  <c r="T2095" i="1"/>
  <c r="T2522" i="1"/>
  <c r="AF2522" i="1" a="1"/>
  <c r="AF2522" i="1" s="1"/>
  <c r="E2481" i="7" s="1"/>
  <c r="AC2522" i="1"/>
  <c r="AC1791" i="1"/>
  <c r="AF1791" i="1" a="1"/>
  <c r="AF1791" i="1" s="1"/>
  <c r="E1750" i="7" s="1"/>
  <c r="T1791" i="1"/>
  <c r="AC1094" i="1"/>
  <c r="T1094" i="1"/>
  <c r="AF1094" i="1" a="1"/>
  <c r="AF1094" i="1" s="1"/>
  <c r="E1053" i="7" s="1"/>
  <c r="AF1589" i="1" a="1"/>
  <c r="AF1589" i="1" s="1"/>
  <c r="E1548" i="7" s="1"/>
  <c r="AC1589" i="1"/>
  <c r="T1589" i="1"/>
  <c r="T1278" i="1"/>
  <c r="AF1278" i="1" a="1"/>
  <c r="AF1278" i="1" s="1"/>
  <c r="E1237" i="7" s="1"/>
  <c r="AC1278" i="1"/>
  <c r="AF2889" i="1" a="1"/>
  <c r="AF2889" i="1" s="1"/>
  <c r="E2848" i="7" s="1"/>
  <c r="AC2889" i="1"/>
  <c r="T2889" i="1"/>
  <c r="AC3041" i="1"/>
  <c r="AF3041" i="1" a="1"/>
  <c r="AF3041" i="1" s="1"/>
  <c r="E3000" i="7" s="1"/>
  <c r="T3041" i="1"/>
  <c r="AC2135" i="1"/>
  <c r="T2135" i="1"/>
  <c r="AF2135" i="1" a="1"/>
  <c r="AF2135" i="1" s="1"/>
  <c r="E2094" i="7" s="1"/>
  <c r="AI2094" i="7" s="1"/>
  <c r="AF844" i="1" a="1"/>
  <c r="AF844" i="1" s="1"/>
  <c r="E803" i="7" s="1"/>
  <c r="AC844" i="1"/>
  <c r="T844" i="1"/>
  <c r="AC3058" i="1"/>
  <c r="T3058" i="1"/>
  <c r="AF3058" i="1" a="1"/>
  <c r="AF3058" i="1" s="1"/>
  <c r="E3017" i="7" s="1"/>
  <c r="AC1480" i="1"/>
  <c r="T1480" i="1"/>
  <c r="AF1480" i="1" a="1"/>
  <c r="AF1480" i="1" s="1"/>
  <c r="E1439" i="7" s="1"/>
  <c r="T3072" i="1"/>
  <c r="AF3072" i="1" a="1"/>
  <c r="AF3072" i="1" s="1"/>
  <c r="AC3072" i="1"/>
  <c r="AC2656" i="1"/>
  <c r="AF2656" i="1" a="1"/>
  <c r="AF2656" i="1" s="1"/>
  <c r="E2615" i="7" s="1"/>
  <c r="T2656" i="1"/>
  <c r="AC2368" i="1"/>
  <c r="T2368" i="1"/>
  <c r="AF2368" i="1" a="1"/>
  <c r="AF2368" i="1" s="1"/>
  <c r="E2327" i="7" s="1"/>
  <c r="AC395" i="1"/>
  <c r="T395" i="1"/>
  <c r="AF395" i="1" a="1"/>
  <c r="AF395" i="1" s="1"/>
  <c r="E354" i="7" s="1"/>
  <c r="AF3476" i="1" a="1"/>
  <c r="AF3476" i="1" s="1"/>
  <c r="AC3476" i="1"/>
  <c r="T3476" i="1"/>
  <c r="T3315" i="1"/>
  <c r="AC3315" i="1"/>
  <c r="AF3315" i="1" a="1"/>
  <c r="AF3315" i="1" s="1"/>
  <c r="AF221" i="1" a="1"/>
  <c r="AF221" i="1" s="1"/>
  <c r="E180" i="7" s="1"/>
  <c r="T221" i="1"/>
  <c r="AC221" i="1"/>
  <c r="AF254" i="1" a="1"/>
  <c r="AF254" i="1" s="1"/>
  <c r="E213" i="7" s="1"/>
  <c r="T254" i="1"/>
  <c r="AC254" i="1"/>
  <c r="AF142" i="1" a="1"/>
  <c r="AF142" i="1" s="1"/>
  <c r="E101" i="7" s="1"/>
  <c r="T142" i="1"/>
  <c r="AC142" i="1"/>
  <c r="T106" i="1"/>
  <c r="AF106" i="1" a="1"/>
  <c r="AF106" i="1" s="1"/>
  <c r="E65" i="7" s="1"/>
  <c r="AC106" i="1"/>
  <c r="T3203" i="1"/>
  <c r="AF3203" i="1" a="1"/>
  <c r="AF3203" i="1" s="1"/>
  <c r="AC3203" i="1"/>
  <c r="AC2996" i="1"/>
  <c r="AF2996" i="1" a="1"/>
  <c r="AF2996" i="1" s="1"/>
  <c r="E2955" i="7" s="1"/>
  <c r="T2996" i="1"/>
  <c r="AF3057" i="1" a="1"/>
  <c r="AF3057" i="1" s="1"/>
  <c r="E3016" i="7" s="1"/>
  <c r="AC3057" i="1"/>
  <c r="T3057" i="1"/>
  <c r="T3477" i="1"/>
  <c r="AF3477" i="1" a="1"/>
  <c r="AF3477" i="1" s="1"/>
  <c r="AC3477" i="1"/>
  <c r="T1627" i="1"/>
  <c r="AC1627" i="1"/>
  <c r="AF1627" i="1" a="1"/>
  <c r="AF1627" i="1" s="1"/>
  <c r="E1586" i="7" s="1"/>
  <c r="T1993" i="1"/>
  <c r="AF1993" i="1" a="1"/>
  <c r="AF1993" i="1" s="1"/>
  <c r="E1952" i="7" s="1"/>
  <c r="AC1993" i="1"/>
  <c r="AF1743" i="1" a="1"/>
  <c r="AF1743" i="1" s="1"/>
  <c r="E1702" i="7" s="1"/>
  <c r="T1743" i="1"/>
  <c r="AC1743" i="1"/>
  <c r="T3247" i="1"/>
  <c r="AF3247" i="1" a="1"/>
  <c r="AF3247" i="1" s="1"/>
  <c r="AC3247" i="1"/>
  <c r="AF808" i="1" a="1"/>
  <c r="AF808" i="1" s="1"/>
  <c r="E767" i="7" s="1"/>
  <c r="T808" i="1"/>
  <c r="AC808" i="1"/>
  <c r="AF3129" i="1" a="1"/>
  <c r="AF3129" i="1" s="1"/>
  <c r="AC3129" i="1"/>
  <c r="T3129" i="1"/>
  <c r="AC2893" i="1"/>
  <c r="T2893" i="1"/>
  <c r="AF2893" i="1" a="1"/>
  <c r="AF2893" i="1" s="1"/>
  <c r="E2852" i="7" s="1"/>
  <c r="AI2852" i="7" s="1"/>
  <c r="T572" i="1"/>
  <c r="AC572" i="1"/>
  <c r="AF572" i="1" a="1"/>
  <c r="AF572" i="1" s="1"/>
  <c r="E531" i="7" s="1"/>
  <c r="AC415" i="1"/>
  <c r="T415" i="1"/>
  <c r="AF415" i="1" a="1"/>
  <c r="AF415" i="1" s="1"/>
  <c r="E374" i="7" s="1"/>
  <c r="AC527" i="1"/>
  <c r="AF527" i="1" a="1"/>
  <c r="AF527" i="1" s="1"/>
  <c r="E486" i="7" s="1"/>
  <c r="T527" i="1"/>
  <c r="AC676" i="1"/>
  <c r="AF676" i="1" a="1"/>
  <c r="AF676" i="1" s="1"/>
  <c r="E635" i="7" s="1"/>
  <c r="T676" i="1"/>
  <c r="AF361" i="1" a="1"/>
  <c r="AF361" i="1" s="1"/>
  <c r="E320" i="7" s="1"/>
  <c r="AC361" i="1"/>
  <c r="T361" i="1"/>
  <c r="AF2097" i="1" a="1"/>
  <c r="AF2097" i="1" s="1"/>
  <c r="E2056" i="7" s="1"/>
  <c r="T2097" i="1"/>
  <c r="AC2097" i="1"/>
  <c r="T2994" i="1"/>
  <c r="AC2994" i="1"/>
  <c r="AF2994" i="1" a="1"/>
  <c r="AF2994" i="1" s="1"/>
  <c r="E2953" i="7" s="1"/>
  <c r="AF2989" i="1" a="1"/>
  <c r="AF2989" i="1" s="1"/>
  <c r="E2948" i="7" s="1"/>
  <c r="AC2989" i="1"/>
  <c r="T2989" i="1"/>
  <c r="T758" i="1"/>
  <c r="AC758" i="1"/>
  <c r="AF758" i="1" a="1"/>
  <c r="AF758" i="1" s="1"/>
  <c r="E717" i="7" s="1"/>
  <c r="T1302" i="1"/>
  <c r="AC1302" i="1"/>
  <c r="AF1302" i="1" a="1"/>
  <c r="AF1302" i="1" s="1"/>
  <c r="E1261" i="7" s="1"/>
  <c r="AF1944" i="1" a="1"/>
  <c r="AF1944" i="1" s="1"/>
  <c r="E1903" i="7" s="1"/>
  <c r="T1944" i="1"/>
  <c r="AC1944" i="1"/>
  <c r="AC446" i="1"/>
  <c r="T446" i="1"/>
  <c r="AF446" i="1" a="1"/>
  <c r="AF446" i="1" s="1"/>
  <c r="E405" i="7" s="1"/>
  <c r="AI405" i="7" s="1"/>
  <c r="AF1428" i="1" a="1"/>
  <c r="AF1428" i="1" s="1"/>
  <c r="E1387" i="7" s="1"/>
  <c r="AC1428" i="1"/>
  <c r="T1428" i="1"/>
  <c r="AC710" i="1"/>
  <c r="T710" i="1"/>
  <c r="AF710" i="1" a="1"/>
  <c r="AF710" i="1" s="1"/>
  <c r="E669" i="7" s="1"/>
  <c r="T2075" i="1"/>
  <c r="AC2075" i="1"/>
  <c r="AF2075" i="1" a="1"/>
  <c r="AF2075" i="1" s="1"/>
  <c r="E2034" i="7" s="1"/>
  <c r="AF3430" i="1" a="1"/>
  <c r="AF3430" i="1" s="1"/>
  <c r="T3430" i="1"/>
  <c r="AC3430" i="1"/>
  <c r="AC189" i="1"/>
  <c r="AF189" i="1" a="1"/>
  <c r="AF189" i="1" s="1"/>
  <c r="E148" i="7" s="1"/>
  <c r="T189" i="1"/>
  <c r="AF114" i="1" a="1"/>
  <c r="AF114" i="1" s="1"/>
  <c r="E73" i="7" s="1"/>
  <c r="T114" i="1"/>
  <c r="AC114" i="1"/>
  <c r="T1650" i="1"/>
  <c r="AC1650" i="1"/>
  <c r="AF1650" i="1" a="1"/>
  <c r="AF1650" i="1" s="1"/>
  <c r="E1609" i="7" s="1"/>
  <c r="T1855" i="1"/>
  <c r="AF1855" i="1" a="1"/>
  <c r="AF1855" i="1" s="1"/>
  <c r="E1814" i="7" s="1"/>
  <c r="AC1855" i="1"/>
  <c r="AC2711" i="1"/>
  <c r="AF2711" i="1" a="1"/>
  <c r="AF2711" i="1" s="1"/>
  <c r="E2670" i="7" s="1"/>
  <c r="T2711" i="1"/>
  <c r="AF2370" i="1" a="1"/>
  <c r="AF2370" i="1" s="1"/>
  <c r="E2329" i="7" s="1"/>
  <c r="T2370" i="1"/>
  <c r="AC2370" i="1"/>
  <c r="AC2463" i="1"/>
  <c r="T2463" i="1"/>
  <c r="AF2463" i="1" a="1"/>
  <c r="AF2463" i="1" s="1"/>
  <c r="E2422" i="7" s="1"/>
  <c r="AC3326" i="1"/>
  <c r="T3326" i="1"/>
  <c r="AF3326" i="1" a="1"/>
  <c r="AF3326" i="1" s="1"/>
  <c r="T333" i="1"/>
  <c r="AF333" i="1" a="1"/>
  <c r="AF333" i="1" s="1"/>
  <c r="E292" i="7" s="1"/>
  <c r="AC333" i="1"/>
  <c r="AF1497" i="1" a="1"/>
  <c r="AF1497" i="1" s="1"/>
  <c r="E1456" i="7" s="1"/>
  <c r="AC1497" i="1"/>
  <c r="T1497" i="1"/>
  <c r="AC1459" i="1"/>
  <c r="T1459" i="1"/>
  <c r="AF1459" i="1" a="1"/>
  <c r="AF1459" i="1" s="1"/>
  <c r="E1418" i="7" s="1"/>
  <c r="T3467" i="1"/>
  <c r="AC3467" i="1"/>
  <c r="AF3467" i="1" a="1"/>
  <c r="AF3467" i="1" s="1"/>
  <c r="AF629" i="1" a="1"/>
  <c r="AF629" i="1" s="1"/>
  <c r="E588" i="7" s="1"/>
  <c r="T629" i="1"/>
  <c r="AC629" i="1"/>
  <c r="AC1229" i="1"/>
  <c r="T1229" i="1"/>
  <c r="AF1229" i="1" a="1"/>
  <c r="AF1229" i="1" s="1"/>
  <c r="E1188" i="7" s="1"/>
  <c r="T709" i="1"/>
  <c r="AC709" i="1"/>
  <c r="AF709" i="1" a="1"/>
  <c r="AF709" i="1" s="1"/>
  <c r="E668" i="7" s="1"/>
  <c r="T3230" i="1"/>
  <c r="AF3230" i="1" a="1"/>
  <c r="AF3230" i="1" s="1"/>
  <c r="AC3230" i="1"/>
  <c r="AC1003" i="1"/>
  <c r="T1003" i="1"/>
  <c r="AF1003" i="1" a="1"/>
  <c r="AF1003" i="1" s="1"/>
  <c r="E962" i="7" s="1"/>
  <c r="AF2562" i="1" a="1"/>
  <c r="AF2562" i="1" s="1"/>
  <c r="E2521" i="7" s="1"/>
  <c r="AC2562" i="1"/>
  <c r="T2562" i="1"/>
  <c r="T939" i="1"/>
  <c r="AC939" i="1"/>
  <c r="AF939" i="1" a="1"/>
  <c r="AF939" i="1" s="1"/>
  <c r="E898" i="7" s="1"/>
  <c r="AC1654" i="1"/>
  <c r="AF1654" i="1" a="1"/>
  <c r="AF1654" i="1" s="1"/>
  <c r="E1613" i="7" s="1"/>
  <c r="T1654" i="1"/>
  <c r="AC3524" i="1"/>
  <c r="AF3524" i="1" a="1"/>
  <c r="AF3524" i="1" s="1"/>
  <c r="T3524" i="1"/>
  <c r="AF1234" i="1" a="1"/>
  <c r="AF1234" i="1" s="1"/>
  <c r="E1193" i="7" s="1"/>
  <c r="T1234" i="1"/>
  <c r="AC1234" i="1"/>
  <c r="AF1628" i="1" a="1"/>
  <c r="AF1628" i="1" s="1"/>
  <c r="E1587" i="7" s="1"/>
  <c r="T1628" i="1"/>
  <c r="AC1628" i="1"/>
  <c r="AC1957" i="1"/>
  <c r="AF1957" i="1" a="1"/>
  <c r="AF1957" i="1" s="1"/>
  <c r="E1916" i="7" s="1"/>
  <c r="T1957" i="1"/>
  <c r="T330" i="1"/>
  <c r="AC330" i="1"/>
  <c r="AF330" i="1" a="1"/>
  <c r="AF330" i="1" s="1"/>
  <c r="E289" i="7" s="1"/>
  <c r="AC2118" i="1"/>
  <c r="AF2118" i="1" a="1"/>
  <c r="AF2118" i="1" s="1"/>
  <c r="E2077" i="7" s="1"/>
  <c r="T2118" i="1"/>
  <c r="AC1039" i="1"/>
  <c r="AF1039" i="1" a="1"/>
  <c r="AF1039" i="1" s="1"/>
  <c r="E998" i="7" s="1"/>
  <c r="T1039" i="1"/>
  <c r="T484" i="1"/>
  <c r="AC484" i="1"/>
  <c r="AF484" i="1" a="1"/>
  <c r="AF484" i="1" s="1"/>
  <c r="E443" i="7" s="1"/>
  <c r="AI443" i="7" s="1"/>
  <c r="T2810" i="1"/>
  <c r="AC2810" i="1"/>
  <c r="AF2810" i="1" a="1"/>
  <c r="AF2810" i="1" s="1"/>
  <c r="E2769" i="7" s="1"/>
  <c r="AC3297" i="1"/>
  <c r="T3297" i="1"/>
  <c r="AF3297" i="1" a="1"/>
  <c r="AF3297" i="1" s="1"/>
  <c r="T1410" i="1"/>
  <c r="AF1410" i="1" a="1"/>
  <c r="AF1410" i="1" s="1"/>
  <c r="E1369" i="7" s="1"/>
  <c r="AC1410" i="1"/>
  <c r="T204" i="1"/>
  <c r="AF204" i="1" a="1"/>
  <c r="AF204" i="1" s="1"/>
  <c r="E163" i="7" s="1"/>
  <c r="AC204" i="1"/>
  <c r="T2954" i="1"/>
  <c r="AC2954" i="1"/>
  <c r="AF2954" i="1" a="1"/>
  <c r="AF2954" i="1" s="1"/>
  <c r="E2913" i="7" s="1"/>
  <c r="AC989" i="1"/>
  <c r="AF989" i="1" a="1"/>
  <c r="AF989" i="1" s="1"/>
  <c r="E948" i="7" s="1"/>
  <c r="T989" i="1"/>
  <c r="T192" i="1"/>
  <c r="AC192" i="1"/>
  <c r="AF192" i="1" a="1"/>
  <c r="AF192" i="1" s="1"/>
  <c r="E151" i="7" s="1"/>
  <c r="AC3445" i="1"/>
  <c r="T3445" i="1"/>
  <c r="AF3445" i="1" a="1"/>
  <c r="AF3445" i="1" s="1"/>
  <c r="AF2705" i="1" a="1"/>
  <c r="AF2705" i="1" s="1"/>
  <c r="E2664" i="7" s="1"/>
  <c r="T2705" i="1"/>
  <c r="AC2705" i="1"/>
  <c r="T99" i="1"/>
  <c r="AF99" i="1" a="1"/>
  <c r="AF99" i="1" s="1"/>
  <c r="E58" i="7" s="1"/>
  <c r="AC99" i="1"/>
  <c r="AC931" i="1"/>
  <c r="T931" i="1"/>
  <c r="AF931" i="1" a="1"/>
  <c r="AF931" i="1" s="1"/>
  <c r="E890" i="7" s="1"/>
  <c r="AF2475" i="1" a="1"/>
  <c r="AF2475" i="1" s="1"/>
  <c r="E2434" i="7" s="1"/>
  <c r="AC2475" i="1"/>
  <c r="T2475" i="1"/>
  <c r="AC358" i="1"/>
  <c r="T358" i="1"/>
  <c r="AF358" i="1" a="1"/>
  <c r="AF358" i="1" s="1"/>
  <c r="E317" i="7" s="1"/>
  <c r="AF313" i="1" a="1"/>
  <c r="AF313" i="1" s="1"/>
  <c r="E272" i="7" s="1"/>
  <c r="T313" i="1"/>
  <c r="AC313" i="1"/>
  <c r="T1659" i="1"/>
  <c r="AF1659" i="1" a="1"/>
  <c r="AF1659" i="1" s="1"/>
  <c r="E1618" i="7" s="1"/>
  <c r="AC1659" i="1"/>
  <c r="AF873" i="1" a="1"/>
  <c r="AF873" i="1" s="1"/>
  <c r="E832" i="7" s="1"/>
  <c r="AC873" i="1"/>
  <c r="T873" i="1"/>
  <c r="T3192" i="1"/>
  <c r="AC3192" i="1"/>
  <c r="AF3192" i="1" a="1"/>
  <c r="AF3192" i="1" s="1"/>
  <c r="T2172" i="1"/>
  <c r="AF2172" i="1" a="1"/>
  <c r="AF2172" i="1" s="1"/>
  <c r="E2131" i="7" s="1"/>
  <c r="AC2172" i="1"/>
  <c r="AC2575" i="1"/>
  <c r="T2575" i="1"/>
  <c r="AF2575" i="1" a="1"/>
  <c r="AF2575" i="1" s="1"/>
  <c r="E2534" i="7" s="1"/>
  <c r="T3184" i="1"/>
  <c r="AC3184" i="1"/>
  <c r="AF3184" i="1" a="1"/>
  <c r="AF3184" i="1" s="1"/>
  <c r="AF2559" i="1" a="1"/>
  <c r="AF2559" i="1" s="1"/>
  <c r="E2518" i="7" s="1"/>
  <c r="T2559" i="1"/>
  <c r="AC2559" i="1"/>
  <c r="T3001" i="1"/>
  <c r="AF3001" i="1" a="1"/>
  <c r="AF3001" i="1" s="1"/>
  <c r="E2960" i="7" s="1"/>
  <c r="AC3001" i="1"/>
  <c r="T210" i="1"/>
  <c r="AF210" i="1" a="1"/>
  <c r="AF210" i="1" s="1"/>
  <c r="E169" i="7" s="1"/>
  <c r="AC210" i="1"/>
  <c r="AC359" i="1"/>
  <c r="T359" i="1"/>
  <c r="AF359" i="1" a="1"/>
  <c r="AF359" i="1" s="1"/>
  <c r="E318" i="7" s="1"/>
  <c r="AI318" i="7" s="1"/>
  <c r="AF1341" i="1" a="1"/>
  <c r="AF1341" i="1" s="1"/>
  <c r="E1300" i="7" s="1"/>
  <c r="T1341" i="1"/>
  <c r="AC1341" i="1"/>
  <c r="AC760" i="1"/>
  <c r="AF760" i="1" a="1"/>
  <c r="AF760" i="1" s="1"/>
  <c r="E719" i="7" s="1"/>
  <c r="T760" i="1"/>
  <c r="T2940" i="1"/>
  <c r="AC2940" i="1"/>
  <c r="AF2940" i="1" a="1"/>
  <c r="AF2940" i="1" s="1"/>
  <c r="E2899" i="7" s="1"/>
  <c r="T1285" i="1"/>
  <c r="AC1285" i="1"/>
  <c r="AF1285" i="1" a="1"/>
  <c r="AF1285" i="1" s="1"/>
  <c r="E1244" i="7" s="1"/>
  <c r="AI1244" i="7" s="1"/>
  <c r="AC2206" i="1"/>
  <c r="AF2206" i="1" a="1"/>
  <c r="AF2206" i="1" s="1"/>
  <c r="E2165" i="7" s="1"/>
  <c r="T2206" i="1"/>
  <c r="T1889" i="1"/>
  <c r="AC1889" i="1"/>
  <c r="AF1889" i="1" a="1"/>
  <c r="AF1889" i="1" s="1"/>
  <c r="E1848" i="7" s="1"/>
  <c r="AF1201" i="1" a="1"/>
  <c r="AF1201" i="1" s="1"/>
  <c r="E1160" i="7" s="1"/>
  <c r="AC1201" i="1"/>
  <c r="T1201" i="1"/>
  <c r="AF1678" i="1" a="1"/>
  <c r="AF1678" i="1" s="1"/>
  <c r="E1637" i="7" s="1"/>
  <c r="T1678" i="1"/>
  <c r="AC1678" i="1"/>
  <c r="T207" i="1"/>
  <c r="AF207" i="1" a="1"/>
  <c r="AF207" i="1" s="1"/>
  <c r="E166" i="7" s="1"/>
  <c r="AC207" i="1"/>
  <c r="AC199" i="1"/>
  <c r="AF199" i="1" a="1"/>
  <c r="AF199" i="1" s="1"/>
  <c r="E158" i="7" s="1"/>
  <c r="T199" i="1"/>
  <c r="T2474" i="1"/>
  <c r="AC2474" i="1"/>
  <c r="AF2474" i="1" a="1"/>
  <c r="AF2474" i="1" s="1"/>
  <c r="E2433" i="7" s="1"/>
  <c r="T226" i="1"/>
  <c r="AC226" i="1"/>
  <c r="AF226" i="1" a="1"/>
  <c r="AF226" i="1" s="1"/>
  <c r="E185" i="7" s="1"/>
  <c r="AI185" i="7" s="1"/>
  <c r="AF3472" i="1" a="1"/>
  <c r="AF3472" i="1" s="1"/>
  <c r="AC3472" i="1"/>
  <c r="T3472" i="1"/>
  <c r="AF886" i="1" a="1"/>
  <c r="AF886" i="1" s="1"/>
  <c r="E845" i="7" s="1"/>
  <c r="T886" i="1"/>
  <c r="AC886" i="1"/>
  <c r="T874" i="1"/>
  <c r="AF874" i="1" a="1"/>
  <c r="AF874" i="1" s="1"/>
  <c r="E833" i="7" s="1"/>
  <c r="AC874" i="1"/>
  <c r="AC1811" i="1"/>
  <c r="T1811" i="1"/>
  <c r="AF1811" i="1" a="1"/>
  <c r="AF1811" i="1" s="1"/>
  <c r="E1770" i="7" s="1"/>
  <c r="AI1770" i="7" s="1"/>
  <c r="T2235" i="1"/>
  <c r="AC2235" i="1"/>
  <c r="AF2235" i="1" a="1"/>
  <c r="AF2235" i="1" s="1"/>
  <c r="E2194" i="7" s="1"/>
  <c r="AF2455" i="1" a="1"/>
  <c r="AF2455" i="1" s="1"/>
  <c r="E2414" i="7" s="1"/>
  <c r="AC2455" i="1"/>
  <c r="T2455" i="1"/>
  <c r="AC2870" i="1"/>
  <c r="T2870" i="1"/>
  <c r="AF2870" i="1" a="1"/>
  <c r="AF2870" i="1" s="1"/>
  <c r="E2829" i="7" s="1"/>
  <c r="AC1846" i="1"/>
  <c r="AF1846" i="1" a="1"/>
  <c r="AF1846" i="1" s="1"/>
  <c r="E1805" i="7" s="1"/>
  <c r="T1846" i="1"/>
  <c r="AF820" i="1" a="1"/>
  <c r="AF820" i="1" s="1"/>
  <c r="E779" i="7" s="1"/>
  <c r="AC820" i="1"/>
  <c r="T820" i="1"/>
  <c r="T108" i="1"/>
  <c r="AC108" i="1"/>
  <c r="AF108" i="1" a="1"/>
  <c r="AF108" i="1" s="1"/>
  <c r="E67" i="7" s="1"/>
  <c r="AC2131" i="1"/>
  <c r="T2131" i="1"/>
  <c r="AF2131" i="1" a="1"/>
  <c r="AF2131" i="1" s="1"/>
  <c r="E2090" i="7" s="1"/>
  <c r="T1579" i="1"/>
  <c r="AC1579" i="1"/>
  <c r="AF1579" i="1" a="1"/>
  <c r="AF1579" i="1" s="1"/>
  <c r="E1538" i="7" s="1"/>
  <c r="AI1538" i="7" s="1"/>
  <c r="AF416" i="1" a="1"/>
  <c r="AF416" i="1" s="1"/>
  <c r="E375" i="7" s="1"/>
  <c r="AC416" i="1"/>
  <c r="T416" i="1"/>
  <c r="AF3213" i="1" a="1"/>
  <c r="AF3213" i="1" s="1"/>
  <c r="T3213" i="1"/>
  <c r="AC3213" i="1"/>
  <c r="T3125" i="1"/>
  <c r="AF3125" i="1" a="1"/>
  <c r="AF3125" i="1" s="1"/>
  <c r="AC3125" i="1"/>
  <c r="T3504" i="1"/>
  <c r="AF3504" i="1" a="1"/>
  <c r="AF3504" i="1" s="1"/>
  <c r="AC3504" i="1"/>
  <c r="T3411" i="1"/>
  <c r="AC3411" i="1"/>
  <c r="AF3411" i="1" a="1"/>
  <c r="AF3411" i="1" s="1"/>
  <c r="T1129" i="1"/>
  <c r="AC1129" i="1"/>
  <c r="AF1129" i="1" a="1"/>
  <c r="AF1129" i="1" s="1"/>
  <c r="E1088" i="7" s="1"/>
  <c r="T328" i="1"/>
  <c r="AC328" i="1"/>
  <c r="AF328" i="1" a="1"/>
  <c r="AF328" i="1" s="1"/>
  <c r="E287" i="7" s="1"/>
  <c r="AC667" i="1"/>
  <c r="AF667" i="1" a="1"/>
  <c r="AF667" i="1" s="1"/>
  <c r="E626" i="7" s="1"/>
  <c r="T667" i="1"/>
  <c r="AC1301" i="1"/>
  <c r="T1301" i="1"/>
  <c r="AF1301" i="1" a="1"/>
  <c r="AF1301" i="1" s="1"/>
  <c r="E1260" i="7" s="1"/>
  <c r="AF1128" i="1" a="1"/>
  <c r="AF1128" i="1" s="1"/>
  <c r="E1087" i="7" s="1"/>
  <c r="T1128" i="1"/>
  <c r="AC1128" i="1"/>
  <c r="AF1996" i="1" a="1"/>
  <c r="AF1996" i="1" s="1"/>
  <c r="E1955" i="7" s="1"/>
  <c r="T1996" i="1"/>
  <c r="AC1996" i="1"/>
  <c r="T1566" i="1"/>
  <c r="AF1566" i="1" a="1"/>
  <c r="AF1566" i="1" s="1"/>
  <c r="E1525" i="7" s="1"/>
  <c r="AC1566" i="1"/>
  <c r="AC2101" i="1"/>
  <c r="T2101" i="1"/>
  <c r="AF2101" i="1" a="1"/>
  <c r="AF2101" i="1" s="1"/>
  <c r="E2060" i="7" s="1"/>
  <c r="AF2122" i="1" a="1"/>
  <c r="AF2122" i="1" s="1"/>
  <c r="E2081" i="7" s="1"/>
  <c r="T2122" i="1"/>
  <c r="AC2122" i="1"/>
  <c r="AC3268" i="1"/>
  <c r="T3268" i="1"/>
  <c r="AF3268" i="1" a="1"/>
  <c r="AF3268" i="1" s="1"/>
  <c r="T3365" i="1"/>
  <c r="AC3365" i="1"/>
  <c r="AF3365" i="1" a="1"/>
  <c r="AF3365" i="1" s="1"/>
  <c r="AC354" i="1"/>
  <c r="AF354" i="1" a="1"/>
  <c r="AF354" i="1" s="1"/>
  <c r="E313" i="7" s="1"/>
  <c r="T354" i="1"/>
  <c r="AF2219" i="1" a="1"/>
  <c r="AF2219" i="1" s="1"/>
  <c r="E2178" i="7" s="1"/>
  <c r="T2219" i="1"/>
  <c r="AC2219" i="1"/>
  <c r="T3489" i="1"/>
  <c r="AF3489" i="1" a="1"/>
  <c r="AF3489" i="1" s="1"/>
  <c r="AC3489" i="1"/>
  <c r="AC2836" i="1"/>
  <c r="AF2836" i="1" a="1"/>
  <c r="AF2836" i="1" s="1"/>
  <c r="E2795" i="7" s="1"/>
  <c r="T2836" i="1"/>
  <c r="AF235" i="1" a="1"/>
  <c r="AF235" i="1" s="1"/>
  <c r="E194" i="7" s="1"/>
  <c r="AC235" i="1"/>
  <c r="T235" i="1"/>
  <c r="T823" i="1"/>
  <c r="AC823" i="1"/>
  <c r="AF823" i="1" a="1"/>
  <c r="AF823" i="1" s="1"/>
  <c r="E782" i="7" s="1"/>
  <c r="AF436" i="1" a="1"/>
  <c r="AF436" i="1" s="1"/>
  <c r="E395" i="7" s="1"/>
  <c r="AC436" i="1"/>
  <c r="T436" i="1"/>
  <c r="T3357" i="1"/>
  <c r="AF3357" i="1" a="1"/>
  <c r="AF3357" i="1" s="1"/>
  <c r="AC3357" i="1"/>
  <c r="AF1909" i="1" a="1"/>
  <c r="AF1909" i="1" s="1"/>
  <c r="E1868" i="7" s="1"/>
  <c r="T1909" i="1"/>
  <c r="AC1909" i="1"/>
  <c r="AF86" i="1" a="1"/>
  <c r="AF86" i="1" s="1"/>
  <c r="E45" i="7" s="1"/>
  <c r="T86" i="1"/>
  <c r="AC86" i="1"/>
  <c r="AC960" i="1"/>
  <c r="T960" i="1"/>
  <c r="AF960" i="1" a="1"/>
  <c r="AF960" i="1" s="1"/>
  <c r="E919" i="7" s="1"/>
  <c r="T2858" i="1"/>
  <c r="AC2858" i="1"/>
  <c r="AF2858" i="1" a="1"/>
  <c r="AF2858" i="1" s="1"/>
  <c r="E2817" i="7" s="1"/>
  <c r="AI2817" i="7" s="1"/>
  <c r="T2261" i="1"/>
  <c r="AC2261" i="1"/>
  <c r="AF2261" i="1" a="1"/>
  <c r="AF2261" i="1" s="1"/>
  <c r="E2220" i="7" s="1"/>
  <c r="T992" i="1"/>
  <c r="AF992" i="1" a="1"/>
  <c r="AF992" i="1" s="1"/>
  <c r="E951" i="7" s="1"/>
  <c r="AC992" i="1"/>
  <c r="AF3421" i="1" a="1"/>
  <c r="AF3421" i="1" s="1"/>
  <c r="T3421" i="1"/>
  <c r="AC3421" i="1"/>
  <c r="AC1642" i="1"/>
  <c r="AF1642" i="1" a="1"/>
  <c r="AF1642" i="1" s="1"/>
  <c r="E1601" i="7" s="1"/>
  <c r="T1642" i="1"/>
  <c r="AF2878" i="1" a="1"/>
  <c r="AF2878" i="1" s="1"/>
  <c r="E2837" i="7" s="1"/>
  <c r="T2878" i="1"/>
  <c r="AC2878" i="1"/>
  <c r="AC3375" i="1"/>
  <c r="AF3375" i="1" a="1"/>
  <c r="AF3375" i="1" s="1"/>
  <c r="T3375" i="1"/>
  <c r="AF2400" i="1" a="1"/>
  <c r="AF2400" i="1" s="1"/>
  <c r="E2359" i="7" s="1"/>
  <c r="AC2400" i="1"/>
  <c r="T2400" i="1"/>
  <c r="AF353" i="1" a="1"/>
  <c r="AF353" i="1" s="1"/>
  <c r="E312" i="7" s="1"/>
  <c r="AC353" i="1"/>
  <c r="T353" i="1"/>
  <c r="T1327" i="1"/>
  <c r="AF1327" i="1" a="1"/>
  <c r="AF1327" i="1" s="1"/>
  <c r="E1286" i="7" s="1"/>
  <c r="AC1327" i="1"/>
  <c r="T3007" i="1"/>
  <c r="AC3007" i="1"/>
  <c r="AF3007" i="1" a="1"/>
  <c r="AF3007" i="1" s="1"/>
  <c r="E2966" i="7" s="1"/>
  <c r="AF3465" i="1" a="1"/>
  <c r="AF3465" i="1" s="1"/>
  <c r="T3465" i="1"/>
  <c r="AC3465" i="1"/>
  <c r="AC340" i="1"/>
  <c r="AF340" i="1" a="1"/>
  <c r="AF340" i="1" s="1"/>
  <c r="E299" i="7" s="1"/>
  <c r="T340" i="1"/>
  <c r="AF1102" i="1" a="1"/>
  <c r="AF1102" i="1" s="1"/>
  <c r="E1061" i="7" s="1"/>
  <c r="AC1102" i="1"/>
  <c r="T1102" i="1"/>
  <c r="AF1060" i="1" a="1"/>
  <c r="AF1060" i="1" s="1"/>
  <c r="E1019" i="7" s="1"/>
  <c r="AC1060" i="1"/>
  <c r="T1060" i="1"/>
  <c r="AF2386" i="1" a="1"/>
  <c r="AF2386" i="1" s="1"/>
  <c r="E2345" i="7" s="1"/>
  <c r="T2386" i="1"/>
  <c r="AC2386" i="1"/>
  <c r="T2860" i="1"/>
  <c r="AF2860" i="1" a="1"/>
  <c r="AF2860" i="1" s="1"/>
  <c r="E2819" i="7" s="1"/>
  <c r="AC2860" i="1"/>
  <c r="AC3117" i="1"/>
  <c r="AF3117" i="1" a="1"/>
  <c r="AF3117" i="1" s="1"/>
  <c r="T3117" i="1"/>
  <c r="AF1854" i="1" a="1"/>
  <c r="AF1854" i="1" s="1"/>
  <c r="E1813" i="7" s="1"/>
  <c r="AC1854" i="1"/>
  <c r="T1854" i="1"/>
  <c r="AC1062" i="1"/>
  <c r="AF1062" i="1" a="1"/>
  <c r="AF1062" i="1" s="1"/>
  <c r="E1021" i="7" s="1"/>
  <c r="T1062" i="1"/>
  <c r="AF1356" i="1" a="1"/>
  <c r="AF1356" i="1" s="1"/>
  <c r="E1315" i="7" s="1"/>
  <c r="AC1356" i="1"/>
  <c r="T1356" i="1"/>
  <c r="T267" i="1"/>
  <c r="AF267" i="1" a="1"/>
  <c r="AF267" i="1" s="1"/>
  <c r="E226" i="7" s="1"/>
  <c r="AC267" i="1"/>
  <c r="T365" i="1"/>
  <c r="AC365" i="1"/>
  <c r="AF365" i="1" a="1"/>
  <c r="AF365" i="1" s="1"/>
  <c r="E324" i="7" s="1"/>
  <c r="T1610" i="1"/>
  <c r="AC1610" i="1"/>
  <c r="AF1610" i="1" a="1"/>
  <c r="AF1610" i="1" s="1"/>
  <c r="E1569" i="7" s="1"/>
  <c r="T3147" i="1"/>
  <c r="AC3147" i="1"/>
  <c r="AF3147" i="1" a="1"/>
  <c r="AF3147" i="1" s="1"/>
  <c r="AC1198" i="1"/>
  <c r="T1198" i="1"/>
  <c r="AF1198" i="1" a="1"/>
  <c r="AF1198" i="1" s="1"/>
  <c r="E1157" i="7" s="1"/>
  <c r="AF1595" i="1" a="1"/>
  <c r="AF1595" i="1" s="1"/>
  <c r="E1554" i="7" s="1"/>
  <c r="T1595" i="1"/>
  <c r="AC1595" i="1"/>
  <c r="AC1919" i="1"/>
  <c r="T1919" i="1"/>
  <c r="AF1919" i="1" a="1"/>
  <c r="AF1919" i="1" s="1"/>
  <c r="E1878" i="7" s="1"/>
  <c r="AC687" i="1"/>
  <c r="AF687" i="1" a="1"/>
  <c r="AF687" i="1" s="1"/>
  <c r="E646" i="7" s="1"/>
  <c r="T687" i="1"/>
  <c r="T253" i="1"/>
  <c r="AF253" i="1" a="1"/>
  <c r="AF253" i="1" s="1"/>
  <c r="E212" i="7" s="1"/>
  <c r="AC253" i="1"/>
  <c r="AF3446" i="1" a="1"/>
  <c r="AF3446" i="1" s="1"/>
  <c r="T3446" i="1"/>
  <c r="AC3446" i="1"/>
  <c r="T3073" i="1"/>
  <c r="AC3073" i="1"/>
  <c r="AF3073" i="1" a="1"/>
  <c r="AF3073" i="1" s="1"/>
  <c r="AF1435" i="1" a="1"/>
  <c r="AF1435" i="1" s="1"/>
  <c r="E1394" i="7" s="1"/>
  <c r="AC1435" i="1"/>
  <c r="T1435" i="1"/>
  <c r="AF1421" i="1" a="1"/>
  <c r="AF1421" i="1" s="1"/>
  <c r="E1380" i="7" s="1"/>
  <c r="T1421" i="1"/>
  <c r="AC1421" i="1"/>
  <c r="AC548" i="1"/>
  <c r="AF548" i="1" a="1"/>
  <c r="AF548" i="1" s="1"/>
  <c r="E507" i="7" s="1"/>
  <c r="T548" i="1"/>
  <c r="AC944" i="1"/>
  <c r="T944" i="1"/>
  <c r="AF944" i="1" a="1"/>
  <c r="AF944" i="1" s="1"/>
  <c r="E903" i="7" s="1"/>
  <c r="AC2488" i="1"/>
  <c r="T2488" i="1"/>
  <c r="AF2488" i="1" a="1"/>
  <c r="AF2488" i="1" s="1"/>
  <c r="E2447" i="7" s="1"/>
  <c r="AI2447" i="7" s="1"/>
  <c r="AF2653" i="1" a="1"/>
  <c r="AF2653" i="1" s="1"/>
  <c r="E2612" i="7" s="1"/>
  <c r="T2653" i="1"/>
  <c r="AC2653" i="1"/>
  <c r="T1100" i="1"/>
  <c r="AC1100" i="1"/>
  <c r="AF1100" i="1" a="1"/>
  <c r="AF1100" i="1" s="1"/>
  <c r="E1059" i="7" s="1"/>
  <c r="AC280" i="1"/>
  <c r="AF280" i="1" a="1"/>
  <c r="AF280" i="1" s="1"/>
  <c r="E239" i="7" s="1"/>
  <c r="T280" i="1"/>
  <c r="AF2531" i="1" a="1"/>
  <c r="AF2531" i="1" s="1"/>
  <c r="E2490" i="7" s="1"/>
  <c r="AC2531" i="1"/>
  <c r="T2531" i="1"/>
  <c r="T1673" i="1"/>
  <c r="AC1673" i="1"/>
  <c r="AF1673" i="1" a="1"/>
  <c r="AF1673" i="1" s="1"/>
  <c r="E1632" i="7" s="1"/>
  <c r="T2026" i="1"/>
  <c r="AC2026" i="1"/>
  <c r="AF2026" i="1" a="1"/>
  <c r="AF2026" i="1" s="1"/>
  <c r="E1985" i="7" s="1"/>
  <c r="AC3149" i="1"/>
  <c r="T3149" i="1"/>
  <c r="AF3149" i="1" a="1"/>
  <c r="AF3149" i="1" s="1"/>
  <c r="T3390" i="1"/>
  <c r="AC3390" i="1"/>
  <c r="AF3390" i="1" a="1"/>
  <c r="AF3390" i="1" s="1"/>
  <c r="T1970" i="1"/>
  <c r="AF1970" i="1" a="1"/>
  <c r="AF1970" i="1" s="1"/>
  <c r="E1929" i="7" s="1"/>
  <c r="AC1970" i="1"/>
  <c r="AC2054" i="1"/>
  <c r="AF2054" i="1" a="1"/>
  <c r="AF2054" i="1" s="1"/>
  <c r="E2013" i="7" s="1"/>
  <c r="T2054" i="1"/>
  <c r="AF2942" i="1" a="1"/>
  <c r="AF2942" i="1" s="1"/>
  <c r="E2901" i="7" s="1"/>
  <c r="T2942" i="1"/>
  <c r="AC2942" i="1"/>
  <c r="AC282" i="1"/>
  <c r="T282" i="1"/>
  <c r="AF282" i="1" a="1"/>
  <c r="AF282" i="1" s="1"/>
  <c r="E241" i="7" s="1"/>
  <c r="AI241" i="7" s="1"/>
  <c r="AF679" i="1" a="1"/>
  <c r="AF679" i="1" s="1"/>
  <c r="E638" i="7" s="1"/>
  <c r="AC679" i="1"/>
  <c r="T679" i="1"/>
  <c r="T1313" i="1"/>
  <c r="AF1313" i="1" a="1"/>
  <c r="AF1313" i="1" s="1"/>
  <c r="E1272" i="7" s="1"/>
  <c r="AC1313" i="1"/>
  <c r="AC1029" i="1"/>
  <c r="AF1029" i="1" a="1"/>
  <c r="AF1029" i="1" s="1"/>
  <c r="E988" i="7" s="1"/>
  <c r="T1029" i="1"/>
  <c r="AF2916" i="1" a="1"/>
  <c r="AF2916" i="1" s="1"/>
  <c r="E2875" i="7" s="1"/>
  <c r="AC2916" i="1"/>
  <c r="T2916" i="1"/>
  <c r="AC1220" i="1"/>
  <c r="AF1220" i="1" a="1"/>
  <c r="AF1220" i="1" s="1"/>
  <c r="E1179" i="7" s="1"/>
  <c r="T1220" i="1"/>
  <c r="AC3164" i="1"/>
  <c r="AF3164" i="1" a="1"/>
  <c r="AF3164" i="1" s="1"/>
  <c r="T3164" i="1"/>
  <c r="AF219" i="1" a="1"/>
  <c r="AF219" i="1" s="1"/>
  <c r="E178" i="7" s="1"/>
  <c r="T219" i="1"/>
  <c r="AC219" i="1"/>
  <c r="AC1043" i="1"/>
  <c r="T1043" i="1"/>
  <c r="AF1043" i="1" a="1"/>
  <c r="AF1043" i="1" s="1"/>
  <c r="E1002" i="7" s="1"/>
  <c r="AI1002" i="7" s="1"/>
  <c r="AC1523" i="1"/>
  <c r="AF1523" i="1" a="1"/>
  <c r="AF1523" i="1" s="1"/>
  <c r="E1482" i="7" s="1"/>
  <c r="T1523" i="1"/>
  <c r="T2252" i="1"/>
  <c r="AC2252" i="1"/>
  <c r="AF2252" i="1" a="1"/>
  <c r="AF2252" i="1" s="1"/>
  <c r="E2211" i="7" s="1"/>
  <c r="T752" i="1"/>
  <c r="AF752" i="1" a="1"/>
  <c r="AF752" i="1" s="1"/>
  <c r="E711" i="7" s="1"/>
  <c r="AC752" i="1"/>
  <c r="T1051" i="1"/>
  <c r="AF1051" i="1" a="1"/>
  <c r="AF1051" i="1" s="1"/>
  <c r="E1010" i="7" s="1"/>
  <c r="AC1051" i="1"/>
  <c r="AC1837" i="1"/>
  <c r="T1837" i="1"/>
  <c r="AF1837" i="1" a="1"/>
  <c r="AF1837" i="1" s="1"/>
  <c r="E1796" i="7" s="1"/>
  <c r="T1637" i="1"/>
  <c r="AF1637" i="1" a="1"/>
  <c r="AF1637" i="1" s="1"/>
  <c r="E1596" i="7" s="1"/>
  <c r="AC1637" i="1"/>
  <c r="AC156" i="1"/>
  <c r="AF156" i="1" a="1"/>
  <c r="AF156" i="1" s="1"/>
  <c r="E115" i="7" s="1"/>
  <c r="T156" i="1"/>
  <c r="AC3354" i="1"/>
  <c r="T3354" i="1"/>
  <c r="AF3354" i="1" a="1"/>
  <c r="AF3354" i="1" s="1"/>
  <c r="AC2398" i="1"/>
  <c r="AF2398" i="1" a="1"/>
  <c r="AF2398" i="1" s="1"/>
  <c r="E2357" i="7" s="1"/>
  <c r="T2398" i="1"/>
  <c r="AC1967" i="1"/>
  <c r="AF1967" i="1" a="1"/>
  <c r="AF1967" i="1" s="1"/>
  <c r="E1926" i="7" s="1"/>
  <c r="T1967" i="1"/>
  <c r="AF3177" i="1" a="1"/>
  <c r="AF3177" i="1" s="1"/>
  <c r="AC3177" i="1"/>
  <c r="T3177" i="1"/>
  <c r="T3393" i="1"/>
  <c r="AF3393" i="1" a="1"/>
  <c r="AF3393" i="1" s="1"/>
  <c r="AC3393" i="1"/>
  <c r="AF3253" i="1" a="1"/>
  <c r="AF3253" i="1" s="1"/>
  <c r="T3253" i="1"/>
  <c r="AC3253" i="1"/>
  <c r="AF228" i="1" a="1"/>
  <c r="AF228" i="1" s="1"/>
  <c r="E187" i="7" s="1"/>
  <c r="T228" i="1"/>
  <c r="AC228" i="1"/>
  <c r="AF2025" i="1" a="1"/>
  <c r="AF2025" i="1" s="1"/>
  <c r="E1984" i="7" s="1"/>
  <c r="AC2025" i="1"/>
  <c r="T2025" i="1"/>
  <c r="AF289" i="1" a="1"/>
  <c r="AF289" i="1" s="1"/>
  <c r="E248" i="7" s="1"/>
  <c r="T289" i="1"/>
  <c r="AC289" i="1"/>
  <c r="AF2458" i="1" a="1"/>
  <c r="AF2458" i="1" s="1"/>
  <c r="E2417" i="7" s="1"/>
  <c r="AC2458" i="1"/>
  <c r="T2458" i="1"/>
  <c r="T638" i="1"/>
  <c r="AF638" i="1" a="1"/>
  <c r="AF638" i="1" s="1"/>
  <c r="E597" i="7" s="1"/>
  <c r="AC638" i="1"/>
  <c r="AC194" i="1"/>
  <c r="AF194" i="1" a="1"/>
  <c r="AF194" i="1" s="1"/>
  <c r="E153" i="7" s="1"/>
  <c r="T194" i="1"/>
  <c r="AC2132" i="1"/>
  <c r="T2132" i="1"/>
  <c r="AF2132" i="1" a="1"/>
  <c r="AF2132" i="1" s="1"/>
  <c r="E2091" i="7" s="1"/>
  <c r="AI2091" i="7" s="1"/>
  <c r="AC3334" i="1"/>
  <c r="T3334" i="1"/>
  <c r="AF3334" i="1" a="1"/>
  <c r="AF3334" i="1" s="1"/>
  <c r="AC2034" i="1"/>
  <c r="T2034" i="1"/>
  <c r="AF2034" i="1" a="1"/>
  <c r="AF2034" i="1" s="1"/>
  <c r="E1993" i="7" s="1"/>
  <c r="T1538" i="1"/>
  <c r="AF1538" i="1" a="1"/>
  <c r="AF1538" i="1" s="1"/>
  <c r="E1497" i="7" s="1"/>
  <c r="AC1538" i="1"/>
  <c r="T3414" i="1"/>
  <c r="AC3414" i="1"/>
  <c r="AF3414" i="1" a="1"/>
  <c r="AF3414" i="1" s="1"/>
  <c r="AC2062" i="1"/>
  <c r="T2062" i="1"/>
  <c r="AF2062" i="1" a="1"/>
  <c r="AF2062" i="1" s="1"/>
  <c r="E2021" i="7" s="1"/>
  <c r="T379" i="1"/>
  <c r="AC379" i="1"/>
  <c r="AF379" i="1" a="1"/>
  <c r="AF379" i="1" s="1"/>
  <c r="E338" i="7" s="1"/>
  <c r="T3490" i="1"/>
  <c r="AC3490" i="1"/>
  <c r="AF3490" i="1" a="1"/>
  <c r="AF3490" i="1" s="1"/>
  <c r="AC2892" i="1"/>
  <c r="T2892" i="1"/>
  <c r="AF2892" i="1" a="1"/>
  <c r="AF2892" i="1" s="1"/>
  <c r="E2851" i="7" s="1"/>
  <c r="AI2851" i="7" s="1"/>
  <c r="T452" i="1"/>
  <c r="AC452" i="1"/>
  <c r="AF452" i="1" a="1"/>
  <c r="AF452" i="1" s="1"/>
  <c r="E411" i="7" s="1"/>
  <c r="T435" i="1"/>
  <c r="AF435" i="1" a="1"/>
  <c r="AF435" i="1" s="1"/>
  <c r="E394" i="7" s="1"/>
  <c r="AC435" i="1"/>
  <c r="T382" i="1"/>
  <c r="AC382" i="1"/>
  <c r="AF382" i="1" a="1"/>
  <c r="AF382" i="1" s="1"/>
  <c r="E341" i="7" s="1"/>
  <c r="T2603" i="1"/>
  <c r="AC2603" i="1"/>
  <c r="AF2603" i="1" a="1"/>
  <c r="AF2603" i="1" s="1"/>
  <c r="E2562" i="7" s="1"/>
  <c r="AI2562" i="7" s="1"/>
  <c r="AF1732" i="1" a="1"/>
  <c r="AF1732" i="1" s="1"/>
  <c r="E1691" i="7" s="1"/>
  <c r="AC1732" i="1"/>
  <c r="T1732" i="1"/>
  <c r="T3086" i="1"/>
  <c r="AC3086" i="1"/>
  <c r="AF3086" i="1" a="1"/>
  <c r="AF3086" i="1" s="1"/>
  <c r="AC1988" i="1"/>
  <c r="AF1988" i="1" a="1"/>
  <c r="AF1988" i="1" s="1"/>
  <c r="E1947" i="7" s="1"/>
  <c r="T1988" i="1"/>
  <c r="T1402" i="1"/>
  <c r="AF1402" i="1" a="1"/>
  <c r="AF1402" i="1" s="1"/>
  <c r="E1361" i="7" s="1"/>
  <c r="AC1402" i="1"/>
  <c r="T1695" i="1"/>
  <c r="AC1695" i="1"/>
  <c r="AF1695" i="1" a="1"/>
  <c r="AF1695" i="1" s="1"/>
  <c r="E1654" i="7" s="1"/>
  <c r="AC585" i="1"/>
  <c r="AF585" i="1" a="1"/>
  <c r="AF585" i="1" s="1"/>
  <c r="E544" i="7" s="1"/>
  <c r="T585" i="1"/>
  <c r="T1038" i="1"/>
  <c r="AF1038" i="1" a="1"/>
  <c r="AF1038" i="1" s="1"/>
  <c r="E997" i="7" s="1"/>
  <c r="AC1038" i="1"/>
  <c r="T1492" i="1"/>
  <c r="AC1492" i="1"/>
  <c r="AF1492" i="1" a="1"/>
  <c r="AF1492" i="1" s="1"/>
  <c r="E1451" i="7" s="1"/>
  <c r="AI1451" i="7" s="1"/>
  <c r="AC1132" i="1"/>
  <c r="T1132" i="1"/>
  <c r="AF1132" i="1" a="1"/>
  <c r="AF1132" i="1" s="1"/>
  <c r="E1091" i="7" s="1"/>
  <c r="AC1276" i="1"/>
  <c r="T1276" i="1"/>
  <c r="AF1276" i="1" a="1"/>
  <c r="AF1276" i="1" s="1"/>
  <c r="E1235" i="7" s="1"/>
  <c r="T2116" i="1"/>
  <c r="AF2116" i="1" a="1"/>
  <c r="AF2116" i="1" s="1"/>
  <c r="E2075" i="7" s="1"/>
  <c r="AC2116" i="1"/>
  <c r="AF1571" i="1" a="1"/>
  <c r="AF1571" i="1" s="1"/>
  <c r="E1530" i="7" s="1"/>
  <c r="T1571" i="1"/>
  <c r="AC1571" i="1"/>
  <c r="T2323" i="1"/>
  <c r="AC2323" i="1"/>
  <c r="AF2323" i="1" a="1"/>
  <c r="AF2323" i="1" s="1"/>
  <c r="E2282" i="7" s="1"/>
  <c r="T1956" i="1"/>
  <c r="AF1956" i="1" a="1"/>
  <c r="AF1956" i="1" s="1"/>
  <c r="E1915" i="7" s="1"/>
  <c r="AC1956" i="1"/>
  <c r="AC792" i="1"/>
  <c r="AF792" i="1" a="1"/>
  <c r="AF792" i="1" s="1"/>
  <c r="E751" i="7" s="1"/>
  <c r="T792" i="1"/>
  <c r="T3221" i="1"/>
  <c r="AC3221" i="1"/>
  <c r="AF3221" i="1" a="1"/>
  <c r="AF3221" i="1" s="1"/>
  <c r="AC3209" i="1"/>
  <c r="AF3209" i="1" a="1"/>
  <c r="AF3209" i="1" s="1"/>
  <c r="T3209" i="1"/>
  <c r="AF2534" i="1" a="1"/>
  <c r="AF2534" i="1" s="1"/>
  <c r="E2493" i="7" s="1"/>
  <c r="AC2534" i="1"/>
  <c r="T2534" i="1"/>
  <c r="T3355" i="1"/>
  <c r="AF3355" i="1" a="1"/>
  <c r="AF3355" i="1" s="1"/>
  <c r="AC3355" i="1"/>
  <c r="AC1783" i="1"/>
  <c r="AF1783" i="1" a="1"/>
  <c r="AF1783" i="1" s="1"/>
  <c r="E1742" i="7" s="1"/>
  <c r="T1783" i="1"/>
  <c r="AC1113" i="1"/>
  <c r="T1113" i="1"/>
  <c r="AF1113" i="1" a="1"/>
  <c r="AF1113" i="1" s="1"/>
  <c r="E1072" i="7" s="1"/>
  <c r="AF750" i="1" a="1"/>
  <c r="AF750" i="1" s="1"/>
  <c r="E709" i="7" s="1"/>
  <c r="AC750" i="1"/>
  <c r="T750" i="1"/>
  <c r="AC1241" i="1"/>
  <c r="T1241" i="1"/>
  <c r="AF1241" i="1" a="1"/>
  <c r="AF1241" i="1" s="1"/>
  <c r="E1200" i="7" s="1"/>
  <c r="T1364" i="1"/>
  <c r="AC1364" i="1"/>
  <c r="AF1364" i="1" a="1"/>
  <c r="AF1364" i="1" s="1"/>
  <c r="E1323" i="7" s="1"/>
  <c r="AI1323" i="7" s="1"/>
  <c r="AF1393" i="1" a="1"/>
  <c r="AF1393" i="1" s="1"/>
  <c r="E1352" i="7" s="1"/>
  <c r="T1393" i="1"/>
  <c r="AC1393" i="1"/>
  <c r="AC3140" i="1"/>
  <c r="T3140" i="1"/>
  <c r="AF3140" i="1" a="1"/>
  <c r="AF3140" i="1" s="1"/>
  <c r="AF90" i="1" a="1"/>
  <c r="AF90" i="1" s="1"/>
  <c r="E49" i="7" s="1"/>
  <c r="T90" i="1"/>
  <c r="AC90" i="1"/>
  <c r="AF2622" i="1" a="1"/>
  <c r="AF2622" i="1" s="1"/>
  <c r="E2581" i="7" s="1"/>
  <c r="T2622" i="1"/>
  <c r="AC2622" i="1"/>
  <c r="AF950" i="1" a="1"/>
  <c r="AF950" i="1" s="1"/>
  <c r="E909" i="7" s="1"/>
  <c r="T950" i="1"/>
  <c r="AC950" i="1"/>
  <c r="AF2274" i="1" a="1"/>
  <c r="AF2274" i="1" s="1"/>
  <c r="E2233" i="7" s="1"/>
  <c r="T2274" i="1"/>
  <c r="AC2274" i="1"/>
  <c r="AF2262" i="1" a="1"/>
  <c r="AF2262" i="1" s="1"/>
  <c r="E2221" i="7" s="1"/>
  <c r="AC2262" i="1"/>
  <c r="T2262" i="1"/>
  <c r="T300" i="1"/>
  <c r="AC300" i="1"/>
  <c r="AF300" i="1" a="1"/>
  <c r="AF300" i="1" s="1"/>
  <c r="E259" i="7" s="1"/>
  <c r="AI259" i="7" s="1"/>
  <c r="AF1191" i="1" a="1"/>
  <c r="AF1191" i="1" s="1"/>
  <c r="E1150" i="7" s="1"/>
  <c r="T1191" i="1"/>
  <c r="AC1191" i="1"/>
  <c r="T124" i="1"/>
  <c r="AF124" i="1" a="1"/>
  <c r="AF124" i="1" s="1"/>
  <c r="E83" i="7" s="1"/>
  <c r="AC124" i="1"/>
  <c r="T1382" i="1"/>
  <c r="AC1382" i="1"/>
  <c r="AF1382" i="1" a="1"/>
  <c r="AF1382" i="1" s="1"/>
  <c r="E1341" i="7" s="1"/>
  <c r="AF1109" i="1" a="1"/>
  <c r="AF1109" i="1" s="1"/>
  <c r="E1068" i="7" s="1"/>
  <c r="T1109" i="1"/>
  <c r="AC1109" i="1"/>
  <c r="AF2249" i="1" a="1"/>
  <c r="AF2249" i="1" s="1"/>
  <c r="E2208" i="7" s="1"/>
  <c r="T2249" i="1"/>
  <c r="AC2249" i="1"/>
  <c r="AC1766" i="1"/>
  <c r="T1766" i="1"/>
  <c r="AF1766" i="1" a="1"/>
  <c r="AF1766" i="1" s="1"/>
  <c r="E1725" i="7" s="1"/>
  <c r="AC1646" i="1"/>
  <c r="AF1646" i="1" a="1"/>
  <c r="AF1646" i="1" s="1"/>
  <c r="E1605" i="7" s="1"/>
  <c r="T1646" i="1"/>
  <c r="AF1671" i="1" a="1"/>
  <c r="AF1671" i="1" s="1"/>
  <c r="E1630" i="7" s="1"/>
  <c r="T1671" i="1"/>
  <c r="AC1671" i="1"/>
  <c r="T1555" i="1"/>
  <c r="AC1555" i="1"/>
  <c r="AF1555" i="1" a="1"/>
  <c r="AF1555" i="1" s="1"/>
  <c r="E1514" i="7" s="1"/>
  <c r="AC1660" i="1"/>
  <c r="AF1660" i="1" a="1"/>
  <c r="AF1660" i="1" s="1"/>
  <c r="E1619" i="7" s="1"/>
  <c r="T1660" i="1"/>
  <c r="AC2230" i="1"/>
  <c r="T2230" i="1"/>
  <c r="AF2230" i="1" a="1"/>
  <c r="AF2230" i="1" s="1"/>
  <c r="E2189" i="7" s="1"/>
  <c r="AF1399" i="1" a="1"/>
  <c r="AF1399" i="1" s="1"/>
  <c r="E1358" i="7" s="1"/>
  <c r="T1399" i="1"/>
  <c r="AC1399" i="1"/>
  <c r="AC2643" i="1"/>
  <c r="AF2643" i="1" a="1"/>
  <c r="AF2643" i="1" s="1"/>
  <c r="E2602" i="7" s="1"/>
  <c r="T2643" i="1"/>
  <c r="AF2124" i="1" a="1"/>
  <c r="AF2124" i="1" s="1"/>
  <c r="E2083" i="7" s="1"/>
  <c r="AC2124" i="1"/>
  <c r="T2124" i="1"/>
  <c r="T2509" i="1"/>
  <c r="AF2509" i="1" a="1"/>
  <c r="AF2509" i="1" s="1"/>
  <c r="E2468" i="7" s="1"/>
  <c r="AC2509" i="1"/>
  <c r="T2594" i="1"/>
  <c r="AC2594" i="1"/>
  <c r="AF2594" i="1" a="1"/>
  <c r="AF2594" i="1" s="1"/>
  <c r="E2553" i="7" s="1"/>
  <c r="AI2553" i="7" s="1"/>
  <c r="AF2309" i="1" a="1"/>
  <c r="AF2309" i="1" s="1"/>
  <c r="E2268" i="7" s="1"/>
  <c r="T2309" i="1"/>
  <c r="AC2309" i="1"/>
  <c r="T3336" i="1"/>
  <c r="AC3336" i="1"/>
  <c r="AF3336" i="1" a="1"/>
  <c r="AF3336" i="1" s="1"/>
  <c r="T2641" i="1"/>
  <c r="AF2641" i="1" a="1"/>
  <c r="AF2641" i="1" s="1"/>
  <c r="E2600" i="7" s="1"/>
  <c r="AC2641" i="1"/>
  <c r="T157" i="1"/>
  <c r="AC157" i="1"/>
  <c r="AF157" i="1" a="1"/>
  <c r="AF157" i="1" s="1"/>
  <c r="E116" i="7" s="1"/>
  <c r="AI116" i="7" s="1"/>
  <c r="AC269" i="1"/>
  <c r="T269" i="1"/>
  <c r="AF269" i="1" a="1"/>
  <c r="AF269" i="1" s="1"/>
  <c r="E228" i="7" s="1"/>
  <c r="AF2045" i="1" a="1"/>
  <c r="AF2045" i="1" s="1"/>
  <c r="E2004" i="7" s="1"/>
  <c r="T2045" i="1"/>
  <c r="AC2045" i="1"/>
  <c r="AC3387" i="1"/>
  <c r="AF3387" i="1" a="1"/>
  <c r="AF3387" i="1" s="1"/>
  <c r="T3387" i="1"/>
  <c r="AC2175" i="1"/>
  <c r="T2175" i="1"/>
  <c r="AF2175" i="1" a="1"/>
  <c r="AF2175" i="1" s="1"/>
  <c r="E2134" i="7" s="1"/>
  <c r="AI2134" i="7" s="1"/>
  <c r="AC3141" i="1"/>
  <c r="AF3141" i="1" a="1"/>
  <c r="AF3141" i="1" s="1"/>
  <c r="T3141" i="1"/>
  <c r="AC3511" i="1"/>
  <c r="T3511" i="1"/>
  <c r="AF3511" i="1" a="1"/>
  <c r="AF3511" i="1" s="1"/>
  <c r="AC567" i="1"/>
  <c r="T567" i="1"/>
  <c r="AF567" i="1" a="1"/>
  <c r="AF567" i="1" s="1"/>
  <c r="E526" i="7" s="1"/>
  <c r="T966" i="1"/>
  <c r="AC966" i="1"/>
  <c r="AF966" i="1" a="1"/>
  <c r="AF966" i="1" s="1"/>
  <c r="E925" i="7" s="1"/>
  <c r="AI925" i="7" s="1"/>
  <c r="AF380" i="1" a="1"/>
  <c r="AF380" i="1" s="1"/>
  <c r="E339" i="7" s="1"/>
  <c r="AC380" i="1"/>
  <c r="T380" i="1"/>
  <c r="AC1716" i="1"/>
  <c r="T1716" i="1"/>
  <c r="AF1716" i="1" a="1"/>
  <c r="AF1716" i="1" s="1"/>
  <c r="E1675" i="7" s="1"/>
  <c r="T2301" i="1"/>
  <c r="AF2301" i="1" a="1"/>
  <c r="AF2301" i="1" s="1"/>
  <c r="E2260" i="7" s="1"/>
  <c r="AC2301" i="1"/>
  <c r="AF193" i="1" a="1"/>
  <c r="AF193" i="1" s="1"/>
  <c r="E152" i="7" s="1"/>
  <c r="AC193" i="1"/>
  <c r="T193" i="1"/>
  <c r="AF1218" i="1" a="1"/>
  <c r="AF1218" i="1" s="1"/>
  <c r="E1177" i="7" s="1"/>
  <c r="AC1218" i="1"/>
  <c r="T1218" i="1"/>
  <c r="AC255" i="1"/>
  <c r="AF255" i="1" a="1"/>
  <c r="AF255" i="1" s="1"/>
  <c r="E214" i="7" s="1"/>
  <c r="T255" i="1"/>
  <c r="AF1401" i="1" a="1"/>
  <c r="AF1401" i="1" s="1"/>
  <c r="E1360" i="7" s="1"/>
  <c r="T1401" i="1"/>
  <c r="AC1401" i="1"/>
  <c r="AF206" i="1" a="1"/>
  <c r="AF206" i="1" s="1"/>
  <c r="E165" i="7" s="1"/>
  <c r="T206" i="1"/>
  <c r="AC206" i="1"/>
  <c r="T307" i="1"/>
  <c r="AF307" i="1" a="1"/>
  <c r="AF307" i="1" s="1"/>
  <c r="E266" i="7" s="1"/>
  <c r="AC307" i="1"/>
  <c r="AF3227" i="1" a="1"/>
  <c r="AF3227" i="1" s="1"/>
  <c r="T3227" i="1"/>
  <c r="AC3227" i="1"/>
  <c r="AF1190" i="1" a="1"/>
  <c r="AF1190" i="1" s="1"/>
  <c r="E1149" i="7" s="1"/>
  <c r="T1190" i="1"/>
  <c r="AC1190" i="1"/>
  <c r="AC3488" i="1"/>
  <c r="T3488" i="1"/>
  <c r="AF3488" i="1" a="1"/>
  <c r="AF3488" i="1" s="1"/>
  <c r="AF1329" i="1" a="1"/>
  <c r="AF1329" i="1" s="1"/>
  <c r="E1288" i="7" s="1"/>
  <c r="AC1329" i="1"/>
  <c r="T1329" i="1"/>
  <c r="AC2454" i="1"/>
  <c r="T2454" i="1"/>
  <c r="AF2454" i="1" a="1"/>
  <c r="AF2454" i="1" s="1"/>
  <c r="E2413" i="7" s="1"/>
  <c r="T3061" i="1"/>
  <c r="AF3061" i="1" a="1"/>
  <c r="AF3061" i="1" s="1"/>
  <c r="E3020" i="7" s="1"/>
  <c r="AC3061" i="1"/>
  <c r="AF778" i="1" a="1"/>
  <c r="AF778" i="1" s="1"/>
  <c r="E737" i="7" s="1"/>
  <c r="AC778" i="1"/>
  <c r="T778" i="1"/>
  <c r="AF1886" i="1" a="1"/>
  <c r="AF1886" i="1" s="1"/>
  <c r="E1845" i="7" s="1"/>
  <c r="T1886" i="1"/>
  <c r="AC1886" i="1"/>
  <c r="T1910" i="1"/>
  <c r="AF1910" i="1" a="1"/>
  <c r="AF1910" i="1" s="1"/>
  <c r="E1869" i="7" s="1"/>
  <c r="AC1910" i="1"/>
  <c r="T2501" i="1"/>
  <c r="AF2501" i="1" a="1"/>
  <c r="AF2501" i="1" s="1"/>
  <c r="E2460" i="7" s="1"/>
  <c r="AC2501" i="1"/>
  <c r="AC865" i="1"/>
  <c r="AF865" i="1" a="1"/>
  <c r="AF865" i="1" s="1"/>
  <c r="E824" i="7" s="1"/>
  <c r="T865" i="1"/>
  <c r="AF972" i="1" a="1"/>
  <c r="AF972" i="1" s="1"/>
  <c r="E931" i="7" s="1"/>
  <c r="T972" i="1"/>
  <c r="AC972" i="1"/>
  <c r="T984" i="1"/>
  <c r="AC984" i="1"/>
  <c r="AF984" i="1" a="1"/>
  <c r="AF984" i="1" s="1"/>
  <c r="E943" i="7" s="1"/>
  <c r="AF486" i="1" a="1"/>
  <c r="AF486" i="1" s="1"/>
  <c r="E445" i="7" s="1"/>
  <c r="T486" i="1"/>
  <c r="AC486" i="1"/>
  <c r="AC1599" i="1"/>
  <c r="T1599" i="1"/>
  <c r="AF1599" i="1" a="1"/>
  <c r="AF1599" i="1" s="1"/>
  <c r="E1558" i="7" s="1"/>
  <c r="AI1558" i="7" s="1"/>
  <c r="T804" i="1"/>
  <c r="AF804" i="1" a="1"/>
  <c r="AF804" i="1" s="1"/>
  <c r="E763" i="7" s="1"/>
  <c r="AC804" i="1"/>
  <c r="T737" i="1"/>
  <c r="AC737" i="1"/>
  <c r="AF737" i="1" a="1"/>
  <c r="AF737" i="1" s="1"/>
  <c r="E696" i="7" s="1"/>
  <c r="T2566" i="1"/>
  <c r="AC2566" i="1"/>
  <c r="AF2566" i="1" a="1"/>
  <c r="AF2566" i="1" s="1"/>
  <c r="E2525" i="7" s="1"/>
  <c r="T2371" i="1"/>
  <c r="AC2371" i="1"/>
  <c r="AF2371" i="1" a="1"/>
  <c r="AF2371" i="1" s="1"/>
  <c r="E2330" i="7" s="1"/>
  <c r="AI2330" i="7" s="1"/>
  <c r="AC691" i="1"/>
  <c r="AF691" i="1" a="1"/>
  <c r="AF691" i="1" s="1"/>
  <c r="E650" i="7" s="1"/>
  <c r="T691" i="1"/>
  <c r="AC657" i="1"/>
  <c r="AF657" i="1" a="1"/>
  <c r="AF657" i="1" s="1"/>
  <c r="E616" i="7" s="1"/>
  <c r="T657" i="1"/>
  <c r="AF3239" i="1" a="1"/>
  <c r="AF3239" i="1" s="1"/>
  <c r="T3239" i="1"/>
  <c r="AC3239" i="1"/>
  <c r="AF3281" i="1" a="1"/>
  <c r="AF3281" i="1" s="1"/>
  <c r="T3281" i="1"/>
  <c r="AC3281" i="1"/>
  <c r="AC3382" i="1"/>
  <c r="AF3382" i="1" a="1"/>
  <c r="AF3382" i="1" s="1"/>
  <c r="T3382" i="1"/>
  <c r="AC930" i="1"/>
  <c r="AF930" i="1" a="1"/>
  <c r="AF930" i="1" s="1"/>
  <c r="E889" i="7" s="1"/>
  <c r="T930" i="1"/>
  <c r="T2557" i="1"/>
  <c r="AC2557" i="1"/>
  <c r="AF2557" i="1" a="1"/>
  <c r="AF2557" i="1" s="1"/>
  <c r="E2516" i="7" s="1"/>
  <c r="AF3292" i="1" a="1"/>
  <c r="AF3292" i="1" s="1"/>
  <c r="AC3292" i="1"/>
  <c r="T3292" i="1"/>
  <c r="AF2876" i="1" a="1"/>
  <c r="AF2876" i="1" s="1"/>
  <c r="E2835" i="7" s="1"/>
  <c r="T2876" i="1"/>
  <c r="AC2876" i="1"/>
  <c r="AC1096" i="1"/>
  <c r="T1096" i="1"/>
  <c r="AF1096" i="1" a="1"/>
  <c r="AF1096" i="1" s="1"/>
  <c r="E1055" i="7" s="1"/>
  <c r="AF3069" i="1" a="1"/>
  <c r="AF3069" i="1" s="1"/>
  <c r="AC3069" i="1"/>
  <c r="T3069" i="1"/>
  <c r="AF133" i="1" a="1"/>
  <c r="AF133" i="1" s="1"/>
  <c r="E92" i="7" s="1"/>
  <c r="T133" i="1"/>
  <c r="AC133" i="1"/>
  <c r="AF2311" i="1" a="1"/>
  <c r="AF2311" i="1" s="1"/>
  <c r="E2270" i="7" s="1"/>
  <c r="AC2311" i="1"/>
  <c r="T2311" i="1"/>
  <c r="AC1072" i="1"/>
  <c r="T1072" i="1"/>
  <c r="AF1072" i="1" a="1"/>
  <c r="AF1072" i="1" s="1"/>
  <c r="E1031" i="7" s="1"/>
  <c r="AF1880" i="1" a="1"/>
  <c r="AF1880" i="1" s="1"/>
  <c r="E1839" i="7" s="1"/>
  <c r="AC1880" i="1"/>
  <c r="T1880" i="1"/>
  <c r="T1440" i="1"/>
  <c r="AC1440" i="1"/>
  <c r="AF1440" i="1" a="1"/>
  <c r="AF1440" i="1" s="1"/>
  <c r="E1399" i="7" s="1"/>
  <c r="AI1399" i="7" s="1"/>
  <c r="T2950" i="1"/>
  <c r="AC2950" i="1"/>
  <c r="AF2950" i="1" a="1"/>
  <c r="AF2950" i="1" s="1"/>
  <c r="E2909" i="7" s="1"/>
  <c r="AC1528" i="1"/>
  <c r="T1528" i="1"/>
  <c r="AF1528" i="1" a="1"/>
  <c r="AF1528" i="1" s="1"/>
  <c r="E1487" i="7" s="1"/>
  <c r="AC855" i="1"/>
  <c r="AF855" i="1" a="1"/>
  <c r="AF855" i="1" s="1"/>
  <c r="E814" i="7" s="1"/>
  <c r="T855" i="1"/>
  <c r="T3368" i="1"/>
  <c r="AF3368" i="1" a="1"/>
  <c r="AF3368" i="1" s="1"/>
  <c r="AC3368" i="1"/>
  <c r="AF2072" i="1" a="1"/>
  <c r="AF2072" i="1" s="1"/>
  <c r="E2031" i="7" s="1"/>
  <c r="AC2072" i="1"/>
  <c r="T2072" i="1"/>
  <c r="T644" i="1"/>
  <c r="AC644" i="1"/>
  <c r="AF644" i="1" a="1"/>
  <c r="AF644" i="1" s="1"/>
  <c r="E603" i="7" s="1"/>
  <c r="AC606" i="1"/>
  <c r="T606" i="1"/>
  <c r="AF606" i="1" a="1"/>
  <c r="AF606" i="1" s="1"/>
  <c r="E565" i="7" s="1"/>
  <c r="T3166" i="1"/>
  <c r="AC3166" i="1"/>
  <c r="AF3166" i="1" a="1"/>
  <c r="AF3166" i="1" s="1"/>
  <c r="T3097" i="1"/>
  <c r="AC3097" i="1"/>
  <c r="AF3097" i="1" a="1"/>
  <c r="AF3097" i="1" s="1"/>
  <c r="AF229" i="1" a="1"/>
  <c r="AF229" i="1" s="1"/>
  <c r="E188" i="7" s="1"/>
  <c r="T229" i="1"/>
  <c r="AC229" i="1"/>
  <c r="AC1560" i="1"/>
  <c r="AF1560" i="1" a="1"/>
  <c r="AF1560" i="1" s="1"/>
  <c r="E1519" i="7" s="1"/>
  <c r="T1560" i="1"/>
  <c r="AF776" i="1" a="1"/>
  <c r="AF776" i="1" s="1"/>
  <c r="E735" i="7" s="1"/>
  <c r="AC776" i="1"/>
  <c r="T776" i="1"/>
  <c r="T2886" i="1"/>
  <c r="AF2886" i="1" a="1"/>
  <c r="AF2886" i="1" s="1"/>
  <c r="E2845" i="7" s="1"/>
  <c r="AC2886" i="1"/>
  <c r="AC1536" i="1"/>
  <c r="AF1536" i="1" a="1"/>
  <c r="AF1536" i="1" s="1"/>
  <c r="E1495" i="7" s="1"/>
  <c r="T1536" i="1"/>
  <c r="AC1457" i="1"/>
  <c r="AF1457" i="1" a="1"/>
  <c r="AF1457" i="1" s="1"/>
  <c r="E1416" i="7" s="1"/>
  <c r="T1457" i="1"/>
  <c r="AC2409" i="1"/>
  <c r="T2409" i="1"/>
  <c r="AF2409" i="1" a="1"/>
  <c r="AF2409" i="1" s="1"/>
  <c r="E2368" i="7" s="1"/>
  <c r="AI2368" i="7" s="1"/>
  <c r="T1091" i="1"/>
  <c r="AF1091" i="1" a="1"/>
  <c r="AF1091" i="1" s="1"/>
  <c r="E1050" i="7" s="1"/>
  <c r="AC1091" i="1"/>
  <c r="AF1604" i="1" a="1"/>
  <c r="AF1604" i="1" s="1"/>
  <c r="E1563" i="7" s="1"/>
  <c r="T1604" i="1"/>
  <c r="AC1604" i="1"/>
  <c r="AF1714" i="1" a="1"/>
  <c r="AF1714" i="1" s="1"/>
  <c r="E1673" i="7" s="1"/>
  <c r="AC1714" i="1"/>
  <c r="T1714" i="1"/>
  <c r="AF3347" i="1" a="1"/>
  <c r="AF3347" i="1" s="1"/>
  <c r="T3347" i="1"/>
  <c r="AC3347" i="1"/>
  <c r="T169" i="1"/>
  <c r="AF169" i="1" a="1"/>
  <c r="AF169" i="1" s="1"/>
  <c r="E128" i="7" s="1"/>
  <c r="AC169" i="1"/>
  <c r="AC179" i="1"/>
  <c r="AF179" i="1" a="1"/>
  <c r="AF179" i="1" s="1"/>
  <c r="E138" i="7" s="1"/>
  <c r="T179" i="1"/>
  <c r="AF1136" i="1" a="1"/>
  <c r="AF1136" i="1" s="1"/>
  <c r="E1095" i="7" s="1"/>
  <c r="AC1136" i="1"/>
  <c r="T1136" i="1"/>
  <c r="AC166" i="1"/>
  <c r="T166" i="1"/>
  <c r="AF166" i="1" a="1"/>
  <c r="AF166" i="1" s="1"/>
  <c r="E125" i="7" s="1"/>
  <c r="AI125" i="7" s="1"/>
  <c r="AF2649" i="1" a="1"/>
  <c r="AF2649" i="1" s="1"/>
  <c r="E2608" i="7" s="1"/>
  <c r="T2649" i="1"/>
  <c r="AC2649" i="1"/>
  <c r="AF442" i="1" a="1"/>
  <c r="AF442" i="1" s="1"/>
  <c r="E401" i="7" s="1"/>
  <c r="T442" i="1"/>
  <c r="AC442" i="1"/>
  <c r="T2393" i="1"/>
  <c r="AF2393" i="1" a="1"/>
  <c r="AF2393" i="1" s="1"/>
  <c r="E2352" i="7" s="1"/>
  <c r="AC2393" i="1"/>
  <c r="AF1696" i="1" a="1"/>
  <c r="AF1696" i="1" s="1"/>
  <c r="E1655" i="7" s="1"/>
  <c r="AC1696" i="1"/>
  <c r="T1696" i="1"/>
  <c r="AC1546" i="1"/>
  <c r="AF1546" i="1" a="1"/>
  <c r="AF1546" i="1" s="1"/>
  <c r="E1505" i="7" s="1"/>
  <c r="T1546" i="1"/>
  <c r="AC3521" i="1"/>
  <c r="T3521" i="1"/>
  <c r="AF3521" i="1" a="1"/>
  <c r="AF3521" i="1" s="1"/>
  <c r="AF1171" i="1" a="1"/>
  <c r="AF1171" i="1" s="1"/>
  <c r="E1130" i="7" s="1"/>
  <c r="T1171" i="1"/>
  <c r="AC1171" i="1"/>
  <c r="T3139" i="1"/>
  <c r="AF3139" i="1" a="1"/>
  <c r="AF3139" i="1" s="1"/>
  <c r="AC3139" i="1"/>
  <c r="T3284" i="1"/>
  <c r="AC3284" i="1"/>
  <c r="AF3284" i="1" a="1"/>
  <c r="AF3284" i="1" s="1"/>
  <c r="AC3322" i="1"/>
  <c r="T3322" i="1"/>
  <c r="AF3322" i="1" a="1"/>
  <c r="AF3322" i="1" s="1"/>
  <c r="T603" i="1"/>
  <c r="AC603" i="1"/>
  <c r="AF603" i="1" a="1"/>
  <c r="AF603" i="1" s="1"/>
  <c r="E562" i="7" s="1"/>
  <c r="AF3507" i="1" a="1"/>
  <c r="AF3507" i="1" s="1"/>
  <c r="T3507" i="1"/>
  <c r="AC3507" i="1"/>
  <c r="AC598" i="1"/>
  <c r="AF598" i="1" a="1"/>
  <c r="AF598" i="1" s="1"/>
  <c r="E557" i="7" s="1"/>
  <c r="T598" i="1"/>
  <c r="T2714" i="1"/>
  <c r="AC2714" i="1"/>
  <c r="AF2714" i="1" a="1"/>
  <c r="AF2714" i="1" s="1"/>
  <c r="E2673" i="7" s="1"/>
  <c r="AF1249" i="1" a="1"/>
  <c r="AF1249" i="1" s="1"/>
  <c r="E1208" i="7" s="1"/>
  <c r="AC1249" i="1"/>
  <c r="T1249" i="1"/>
  <c r="AC1693" i="1"/>
  <c r="T1693" i="1"/>
  <c r="AF1693" i="1" a="1"/>
  <c r="AF1693" i="1" s="1"/>
  <c r="E1652" i="7" s="1"/>
  <c r="AI1652" i="7" s="1"/>
  <c r="AC2063" i="1"/>
  <c r="AF2063" i="1" a="1"/>
  <c r="AF2063" i="1" s="1"/>
  <c r="E2022" i="7" s="1"/>
  <c r="T2063" i="1"/>
  <c r="T1534" i="1"/>
  <c r="AC1534" i="1"/>
  <c r="AF1534" i="1" a="1"/>
  <c r="AF1534" i="1" s="1"/>
  <c r="E1493" i="7" s="1"/>
  <c r="AF843" i="1" a="1"/>
  <c r="AF843" i="1" s="1"/>
  <c r="E802" i="7" s="1"/>
  <c r="T843" i="1"/>
  <c r="AC843" i="1"/>
  <c r="T443" i="1"/>
  <c r="AF443" i="1" a="1"/>
  <c r="AF443" i="1" s="1"/>
  <c r="E402" i="7" s="1"/>
  <c r="AC443" i="1"/>
  <c r="T2037" i="1"/>
  <c r="AF2037" i="1" a="1"/>
  <c r="AF2037" i="1" s="1"/>
  <c r="E1996" i="7" s="1"/>
  <c r="AC2037" i="1"/>
  <c r="T3182" i="1"/>
  <c r="AF3182" i="1" a="1"/>
  <c r="AF3182" i="1" s="1"/>
  <c r="AC3182" i="1"/>
  <c r="AF181" i="1" a="1"/>
  <c r="AF181" i="1" s="1"/>
  <c r="E140" i="7" s="1"/>
  <c r="T181" i="1"/>
  <c r="AC181" i="1"/>
  <c r="AF869" i="1" a="1"/>
  <c r="AF869" i="1" s="1"/>
  <c r="E828" i="7" s="1"/>
  <c r="AC869" i="1"/>
  <c r="T869" i="1"/>
  <c r="AF3257" i="1" a="1"/>
  <c r="AF3257" i="1" s="1"/>
  <c r="AC3257" i="1"/>
  <c r="T3257" i="1"/>
  <c r="T547" i="1"/>
  <c r="AC547" i="1"/>
  <c r="AF547" i="1" a="1"/>
  <c r="AF547" i="1" s="1"/>
  <c r="E506" i="7" s="1"/>
  <c r="T1626" i="1"/>
  <c r="AF1626" i="1" a="1"/>
  <c r="AF1626" i="1" s="1"/>
  <c r="E1585" i="7" s="1"/>
  <c r="AC1626" i="1"/>
  <c r="AF1474" i="1" a="1"/>
  <c r="AF1474" i="1" s="1"/>
  <c r="E1433" i="7" s="1"/>
  <c r="AC1474" i="1"/>
  <c r="T1474" i="1"/>
  <c r="T127" i="1"/>
  <c r="AC127" i="1"/>
  <c r="AF127" i="1" a="1"/>
  <c r="AF127" i="1" s="1"/>
  <c r="E86" i="7" s="1"/>
  <c r="T2700" i="1"/>
  <c r="AC2700" i="1"/>
  <c r="AF2700" i="1" a="1"/>
  <c r="AF2700" i="1" s="1"/>
  <c r="E2659" i="7" s="1"/>
  <c r="AF1508" i="1" a="1"/>
  <c r="AF1508" i="1" s="1"/>
  <c r="E1467" i="7" s="1"/>
  <c r="AC1508" i="1"/>
  <c r="T1508" i="1"/>
  <c r="AC1813" i="1"/>
  <c r="T1813" i="1"/>
  <c r="AF1813" i="1" a="1"/>
  <c r="AF1813" i="1" s="1"/>
  <c r="E1772" i="7" s="1"/>
  <c r="AI1772" i="7" s="1"/>
  <c r="T137" i="1"/>
  <c r="AF137" i="1" a="1"/>
  <c r="AF137" i="1" s="1"/>
  <c r="E96" i="7" s="1"/>
  <c r="AC137" i="1"/>
  <c r="AF2277" i="1" a="1"/>
  <c r="AF2277" i="1" s="1"/>
  <c r="E2236" i="7" s="1"/>
  <c r="AC2277" i="1"/>
  <c r="T2277" i="1"/>
  <c r="T1917" i="1"/>
  <c r="AC1917" i="1"/>
  <c r="AF1917" i="1" a="1"/>
  <c r="AF1917" i="1" s="1"/>
  <c r="E1876" i="7" s="1"/>
  <c r="AC1861" i="1"/>
  <c r="T1861" i="1"/>
  <c r="AF1861" i="1" a="1"/>
  <c r="AF1861" i="1" s="1"/>
  <c r="E1820" i="7" s="1"/>
  <c r="AI1820" i="7" s="1"/>
  <c r="T888" i="1"/>
  <c r="AC888" i="1"/>
  <c r="AF888" i="1" a="1"/>
  <c r="AF888" i="1" s="1"/>
  <c r="E847" i="7" s="1"/>
  <c r="AC738" i="1"/>
  <c r="T738" i="1"/>
  <c r="AF738" i="1" a="1"/>
  <c r="AF738" i="1" s="1"/>
  <c r="E697" i="7" s="1"/>
  <c r="AF2580" i="1" a="1"/>
  <c r="AF2580" i="1" s="1"/>
  <c r="E2539" i="7" s="1"/>
  <c r="AC2580" i="1"/>
  <c r="T2580" i="1"/>
  <c r="AC2028" i="1"/>
  <c r="T2028" i="1"/>
  <c r="AF2028" i="1" a="1"/>
  <c r="AF2028" i="1" s="1"/>
  <c r="E1987" i="7" s="1"/>
  <c r="AI1987" i="7" s="1"/>
  <c r="T3300" i="1"/>
  <c r="AF3300" i="1" a="1"/>
  <c r="AF3300" i="1" s="1"/>
  <c r="AC3300" i="1"/>
  <c r="AC2525" i="1"/>
  <c r="T2525" i="1"/>
  <c r="AF2525" i="1" a="1"/>
  <c r="AF2525" i="1" s="1"/>
  <c r="E2484" i="7" s="1"/>
  <c r="T2296" i="1"/>
  <c r="AF2296" i="1" a="1"/>
  <c r="AF2296" i="1" s="1"/>
  <c r="E2255" i="7" s="1"/>
  <c r="AC2296" i="1"/>
  <c r="AC2588" i="1"/>
  <c r="AF2588" i="1" a="1"/>
  <c r="AF2588" i="1" s="1"/>
  <c r="E2547" i="7" s="1"/>
  <c r="T2588" i="1"/>
  <c r="AF1718" i="1" a="1"/>
  <c r="AF1718" i="1" s="1"/>
  <c r="E1677" i="7" s="1"/>
  <c r="T1718" i="1"/>
  <c r="AC1718" i="1"/>
  <c r="T3495" i="1"/>
  <c r="AC3495" i="1"/>
  <c r="AF3495" i="1" a="1"/>
  <c r="AF3495" i="1" s="1"/>
  <c r="T1940" i="1"/>
  <c r="AF1940" i="1" a="1"/>
  <c r="AF1940" i="1" s="1"/>
  <c r="E1899" i="7" s="1"/>
  <c r="AC1940" i="1"/>
  <c r="AF575" i="1" a="1"/>
  <c r="AF575" i="1" s="1"/>
  <c r="E534" i="7" s="1"/>
  <c r="AC575" i="1"/>
  <c r="T575" i="1"/>
  <c r="T3020" i="1"/>
  <c r="AF3020" i="1" a="1"/>
  <c r="AF3020" i="1" s="1"/>
  <c r="E2979" i="7" s="1"/>
  <c r="AC3020" i="1"/>
  <c r="AC1827" i="1"/>
  <c r="T1827" i="1"/>
  <c r="AF1827" i="1" a="1"/>
  <c r="AF1827" i="1" s="1"/>
  <c r="E1786" i="7" s="1"/>
  <c r="T2505" i="1"/>
  <c r="AF2505" i="1" a="1"/>
  <c r="AF2505" i="1" s="1"/>
  <c r="E2464" i="7" s="1"/>
  <c r="AC2505" i="1"/>
  <c r="AF2780" i="1" a="1"/>
  <c r="AF2780" i="1" s="1"/>
  <c r="E2739" i="7" s="1"/>
  <c r="AC2780" i="1"/>
  <c r="T2780" i="1"/>
  <c r="AC546" i="1"/>
  <c r="AF546" i="1" a="1"/>
  <c r="AF546" i="1" s="1"/>
  <c r="E505" i="7" s="1"/>
  <c r="T546" i="1"/>
  <c r="T2102" i="1"/>
  <c r="AF2102" i="1" a="1"/>
  <c r="AF2102" i="1" s="1"/>
  <c r="E2061" i="7" s="1"/>
  <c r="AC2102" i="1"/>
  <c r="AC2148" i="1"/>
  <c r="AF2148" i="1" a="1"/>
  <c r="AF2148" i="1" s="1"/>
  <c r="E2107" i="7" s="1"/>
  <c r="T2148" i="1"/>
  <c r="AC1609" i="1"/>
  <c r="AF1609" i="1" a="1"/>
  <c r="AF1609" i="1" s="1"/>
  <c r="E1568" i="7" s="1"/>
  <c r="T1609" i="1"/>
  <c r="AC1708" i="1"/>
  <c r="AF1708" i="1" a="1"/>
  <c r="AF1708" i="1" s="1"/>
  <c r="E1667" i="7" s="1"/>
  <c r="T1708" i="1"/>
  <c r="AF1120" i="1" a="1"/>
  <c r="AF1120" i="1" s="1"/>
  <c r="E1079" i="7" s="1"/>
  <c r="T1120" i="1"/>
  <c r="AC1120" i="1"/>
  <c r="AC3238" i="1"/>
  <c r="AF3238" i="1" a="1"/>
  <c r="AF3238" i="1" s="1"/>
  <c r="T3238" i="1"/>
  <c r="AF335" i="1" a="1"/>
  <c r="AF335" i="1" s="1"/>
  <c r="E294" i="7" s="1"/>
  <c r="AC335" i="1"/>
  <c r="T335" i="1"/>
  <c r="T1700" i="1"/>
  <c r="AF1700" i="1" a="1"/>
  <c r="AF1700" i="1" s="1"/>
  <c r="E1659" i="7" s="1"/>
  <c r="AC1700" i="1"/>
  <c r="AF1077" i="1" a="1"/>
  <c r="AF1077" i="1" s="1"/>
  <c r="E1036" i="7" s="1"/>
  <c r="AC1077" i="1"/>
  <c r="T1077" i="1"/>
  <c r="AC3021" i="1"/>
  <c r="AF3021" i="1" a="1"/>
  <c r="AF3021" i="1" s="1"/>
  <c r="E2980" i="7" s="1"/>
  <c r="T3021" i="1"/>
  <c r="T2440" i="1"/>
  <c r="AF2440" i="1" a="1"/>
  <c r="AF2440" i="1" s="1"/>
  <c r="E2399" i="7" s="1"/>
  <c r="AC2440" i="1"/>
  <c r="AC214" i="1"/>
  <c r="AF214" i="1" a="1"/>
  <c r="AF214" i="1" s="1"/>
  <c r="E173" i="7" s="1"/>
  <c r="T214" i="1"/>
  <c r="AF481" i="1" a="1"/>
  <c r="AF481" i="1" s="1"/>
  <c r="E440" i="7" s="1"/>
  <c r="AC481" i="1"/>
  <c r="T481" i="1"/>
  <c r="AC1585" i="1"/>
  <c r="T1585" i="1"/>
  <c r="AF1585" i="1" a="1"/>
  <c r="AF1585" i="1" s="1"/>
  <c r="E1544" i="7" s="1"/>
  <c r="T2639" i="1"/>
  <c r="AC2639" i="1"/>
  <c r="AF2639" i="1" a="1"/>
  <c r="AF2639" i="1" s="1"/>
  <c r="E2598" i="7" s="1"/>
  <c r="AI2598" i="7" s="1"/>
  <c r="T1713" i="1"/>
  <c r="AC1713" i="1"/>
  <c r="AF1713" i="1" a="1"/>
  <c r="AF1713" i="1" s="1"/>
  <c r="E1672" i="7" s="1"/>
  <c r="T2738" i="1"/>
  <c r="AC2738" i="1"/>
  <c r="AF2738" i="1" a="1"/>
  <c r="AF2738" i="1" s="1"/>
  <c r="E2697" i="7" s="1"/>
  <c r="AF1793" i="1" a="1"/>
  <c r="AF1793" i="1" s="1"/>
  <c r="E1752" i="7" s="1"/>
  <c r="AC1793" i="1"/>
  <c r="T1793" i="1"/>
  <c r="AF2899" i="1" a="1"/>
  <c r="AF2899" i="1" s="1"/>
  <c r="E2858" i="7" s="1"/>
  <c r="T2899" i="1"/>
  <c r="AC2899" i="1"/>
  <c r="AF2823" i="1" a="1"/>
  <c r="AF2823" i="1" s="1"/>
  <c r="E2782" i="7" s="1"/>
  <c r="AC2823" i="1"/>
  <c r="T2823" i="1"/>
  <c r="AF880" i="1" a="1"/>
  <c r="AF880" i="1" s="1"/>
  <c r="E839" i="7" s="1"/>
  <c r="T880" i="1"/>
  <c r="AC880" i="1"/>
  <c r="AC1976" i="1"/>
  <c r="AF1976" i="1" a="1"/>
  <c r="AF1976" i="1" s="1"/>
  <c r="E1935" i="7" s="1"/>
  <c r="T1976" i="1"/>
  <c r="T1717" i="1"/>
  <c r="AF1717" i="1" a="1"/>
  <c r="AF1717" i="1" s="1"/>
  <c r="E1676" i="7" s="1"/>
  <c r="AC1717" i="1"/>
  <c r="AC649" i="1"/>
  <c r="T649" i="1"/>
  <c r="AF649" i="1" a="1"/>
  <c r="AF649" i="1" s="1"/>
  <c r="E608" i="7" s="1"/>
  <c r="AF780" i="1" a="1"/>
  <c r="AF780" i="1" s="1"/>
  <c r="E739" i="7" s="1"/>
  <c r="T780" i="1"/>
  <c r="AC780" i="1"/>
  <c r="AC1379" i="1"/>
  <c r="T1379" i="1"/>
  <c r="AF1379" i="1" a="1"/>
  <c r="AF1379" i="1" s="1"/>
  <c r="E1338" i="7" s="1"/>
  <c r="AC2938" i="1"/>
  <c r="AF2938" i="1" a="1"/>
  <c r="AF2938" i="1" s="1"/>
  <c r="E2897" i="7" s="1"/>
  <c r="T2938" i="1"/>
  <c r="AF2058" i="1" a="1"/>
  <c r="AF2058" i="1" s="1"/>
  <c r="E2017" i="7" s="1"/>
  <c r="AC2058" i="1"/>
  <c r="T2058" i="1"/>
  <c r="T1433" i="1"/>
  <c r="AF1433" i="1" a="1"/>
  <c r="AF1433" i="1" s="1"/>
  <c r="E1392" i="7" s="1"/>
  <c r="AC1433" i="1"/>
  <c r="T1414" i="1"/>
  <c r="AF1414" i="1" a="1"/>
  <c r="AF1414" i="1" s="1"/>
  <c r="E1373" i="7" s="1"/>
  <c r="AC1414" i="1"/>
  <c r="AC2254" i="1"/>
  <c r="T2254" i="1"/>
  <c r="AF2254" i="1" a="1"/>
  <c r="AF2254" i="1" s="1"/>
  <c r="E2213" i="7" s="1"/>
  <c r="AI2213" i="7" s="1"/>
  <c r="T284" i="1"/>
  <c r="AF284" i="1" a="1"/>
  <c r="AF284" i="1" s="1"/>
  <c r="E243" i="7" s="1"/>
  <c r="AC284" i="1"/>
  <c r="AC336" i="1"/>
  <c r="T336" i="1"/>
  <c r="AF336" i="1" a="1"/>
  <c r="AF336" i="1" s="1"/>
  <c r="E295" i="7" s="1"/>
  <c r="AF2804" i="1" a="1"/>
  <c r="AF2804" i="1" s="1"/>
  <c r="E2763" i="7" s="1"/>
  <c r="AC2804" i="1"/>
  <c r="T2804" i="1"/>
  <c r="AF1035" i="1" a="1"/>
  <c r="AF1035" i="1" s="1"/>
  <c r="E994" i="7" s="1"/>
  <c r="T1035" i="1"/>
  <c r="AC1035" i="1"/>
  <c r="AC2560" i="1"/>
  <c r="T2560" i="1"/>
  <c r="AF2560" i="1" a="1"/>
  <c r="AF2560" i="1" s="1"/>
  <c r="E2519" i="7" s="1"/>
  <c r="T150" i="1"/>
  <c r="AF150" i="1" a="1"/>
  <c r="AF150" i="1" s="1"/>
  <c r="E109" i="7" s="1"/>
  <c r="AC150" i="1"/>
  <c r="AC3033" i="1"/>
  <c r="T3033" i="1"/>
  <c r="AF3033" i="1" a="1"/>
  <c r="AF3033" i="1" s="1"/>
  <c r="E2992" i="7" s="1"/>
  <c r="T2121" i="1"/>
  <c r="AC2121" i="1"/>
  <c r="AF2121" i="1" a="1"/>
  <c r="AF2121" i="1" s="1"/>
  <c r="E2080" i="7" s="1"/>
  <c r="AI2080" i="7" s="1"/>
  <c r="T2852" i="1"/>
  <c r="AC2852" i="1"/>
  <c r="AF2852" i="1" a="1"/>
  <c r="AF2852" i="1" s="1"/>
  <c r="E2811" i="7" s="1"/>
  <c r="AC1204" i="1"/>
  <c r="T1204" i="1"/>
  <c r="AF1204" i="1" a="1"/>
  <c r="AF1204" i="1" s="1"/>
  <c r="E1163" i="7" s="1"/>
  <c r="T1374" i="1"/>
  <c r="AC1374" i="1"/>
  <c r="AF1374" i="1" a="1"/>
  <c r="AF1374" i="1" s="1"/>
  <c r="E1333" i="7" s="1"/>
  <c r="T948" i="1"/>
  <c r="AC948" i="1"/>
  <c r="AF948" i="1" a="1"/>
  <c r="AF948" i="1" s="1"/>
  <c r="E907" i="7" s="1"/>
  <c r="AI907" i="7" s="1"/>
  <c r="AF706" i="1" a="1"/>
  <c r="AF706" i="1" s="1"/>
  <c r="E665" i="7" s="1"/>
  <c r="T706" i="1"/>
  <c r="AC706" i="1"/>
  <c r="T2258" i="1"/>
  <c r="AC2258" i="1"/>
  <c r="AF2258" i="1" a="1"/>
  <c r="AF2258" i="1" s="1"/>
  <c r="E2217" i="7" s="1"/>
  <c r="AF1951" i="1" a="1"/>
  <c r="AF1951" i="1" s="1"/>
  <c r="E1910" i="7" s="1"/>
  <c r="T1951" i="1"/>
  <c r="AC1951" i="1"/>
  <c r="AF3015" i="1" a="1"/>
  <c r="AF3015" i="1" s="1"/>
  <c r="E2974" i="7" s="1"/>
  <c r="AC3015" i="1"/>
  <c r="T3015" i="1"/>
  <c r="T1442" i="1"/>
  <c r="AC1442" i="1"/>
  <c r="AF1442" i="1" a="1"/>
  <c r="AF1442" i="1" s="1"/>
  <c r="E1401" i="7" s="1"/>
  <c r="AC2340" i="1"/>
  <c r="AF2340" i="1" a="1"/>
  <c r="AF2340" i="1" s="1"/>
  <c r="E2299" i="7" s="1"/>
  <c r="T2340" i="1"/>
  <c r="AF2496" i="1" a="1"/>
  <c r="AF2496" i="1" s="1"/>
  <c r="E2455" i="7" s="1"/>
  <c r="T2496" i="1"/>
  <c r="AC2496" i="1"/>
  <c r="AF217" i="1" a="1"/>
  <c r="AF217" i="1" s="1"/>
  <c r="E176" i="7" s="1"/>
  <c r="AC217" i="1"/>
  <c r="T217" i="1"/>
  <c r="AC246" i="1"/>
  <c r="AF246" i="1" a="1"/>
  <c r="AF246" i="1" s="1"/>
  <c r="E205" i="7" s="1"/>
  <c r="T246" i="1"/>
  <c r="T326" i="1"/>
  <c r="AF326" i="1" a="1"/>
  <c r="AF326" i="1" s="1"/>
  <c r="E285" i="7" s="1"/>
  <c r="AC326" i="1"/>
  <c r="T81" i="1"/>
  <c r="AF81" i="1" a="1"/>
  <c r="AF81" i="1" s="1"/>
  <c r="E40" i="7" s="1"/>
  <c r="AC81" i="1"/>
  <c r="AC1363" i="1"/>
  <c r="AF1363" i="1" a="1"/>
  <c r="AF1363" i="1" s="1"/>
  <c r="E1322" i="7" s="1"/>
  <c r="T1363" i="1"/>
  <c r="AF1067" i="1" a="1"/>
  <c r="AF1067" i="1" s="1"/>
  <c r="E1026" i="7" s="1"/>
  <c r="T1067" i="1"/>
  <c r="AC1067" i="1"/>
  <c r="T1522" i="1"/>
  <c r="AC1522" i="1"/>
  <c r="AF1522" i="1" a="1"/>
  <c r="AF1522" i="1" s="1"/>
  <c r="E1481" i="7" s="1"/>
  <c r="AC2959" i="1"/>
  <c r="AF2959" i="1" a="1"/>
  <c r="AF2959" i="1" s="1"/>
  <c r="E2918" i="7" s="1"/>
  <c r="T2959" i="1"/>
  <c r="AC2680" i="1"/>
  <c r="AF2680" i="1" a="1"/>
  <c r="AF2680" i="1" s="1"/>
  <c r="E2639" i="7" s="1"/>
  <c r="T2680" i="1"/>
  <c r="AC1638" i="1"/>
  <c r="T1638" i="1"/>
  <c r="AF1638" i="1" a="1"/>
  <c r="AF1638" i="1" s="1"/>
  <c r="E1597" i="7" s="1"/>
  <c r="AF3223" i="1" a="1"/>
  <c r="AF3223" i="1" s="1"/>
  <c r="AC3223" i="1"/>
  <c r="T3223" i="1"/>
  <c r="AC458" i="1"/>
  <c r="AF458" i="1" a="1"/>
  <c r="AF458" i="1" s="1"/>
  <c r="E417" i="7" s="1"/>
  <c r="T458" i="1"/>
  <c r="AF2703" i="1" a="1"/>
  <c r="AF2703" i="1" s="1"/>
  <c r="E2662" i="7" s="1"/>
  <c r="T2703" i="1"/>
  <c r="AC2703" i="1"/>
  <c r="T1123" i="1"/>
  <c r="AF1123" i="1" a="1"/>
  <c r="AF1123" i="1" s="1"/>
  <c r="E1082" i="7" s="1"/>
  <c r="AC1123" i="1"/>
  <c r="T1002" i="1"/>
  <c r="AC1002" i="1"/>
  <c r="AF1002" i="1" a="1"/>
  <c r="AF1002" i="1" s="1"/>
  <c r="E961" i="7" s="1"/>
  <c r="AH63" i="1"/>
  <c r="F22" i="7" s="1"/>
  <c r="T3174" i="1"/>
  <c r="AC3174" i="1"/>
  <c r="AF3174" i="1" a="1"/>
  <c r="AF3174" i="1" s="1"/>
  <c r="AC3036" i="1"/>
  <c r="T3036" i="1"/>
  <c r="AF3036" i="1" a="1"/>
  <c r="AF3036" i="1" s="1"/>
  <c r="E2995" i="7" s="1"/>
  <c r="T2669" i="1"/>
  <c r="AF2669" i="1" a="1"/>
  <c r="AF2669" i="1" s="1"/>
  <c r="E2628" i="7" s="1"/>
  <c r="AC2669" i="1"/>
  <c r="AF3243" i="1" a="1"/>
  <c r="AF3243" i="1" s="1"/>
  <c r="AC3243" i="1"/>
  <c r="T3243" i="1"/>
  <c r="AC270" i="1"/>
  <c r="T270" i="1"/>
  <c r="AF270" i="1" a="1"/>
  <c r="AF270" i="1" s="1"/>
  <c r="E229" i="7" s="1"/>
  <c r="AC412" i="1"/>
  <c r="T412" i="1"/>
  <c r="AF412" i="1" a="1"/>
  <c r="AF412" i="1" s="1"/>
  <c r="E371" i="7" s="1"/>
  <c r="AC586" i="1"/>
  <c r="T586" i="1"/>
  <c r="AF586" i="1" a="1"/>
  <c r="AF586" i="1" s="1"/>
  <c r="E545" i="7" s="1"/>
  <c r="T2621" i="1"/>
  <c r="AC2621" i="1"/>
  <c r="AF2621" i="1" a="1"/>
  <c r="AF2621" i="1" s="1"/>
  <c r="E2580" i="7" s="1"/>
  <c r="T1945" i="1"/>
  <c r="AC1945" i="1"/>
  <c r="AF1945" i="1" a="1"/>
  <c r="AF1945" i="1" s="1"/>
  <c r="E1904" i="7" s="1"/>
  <c r="T3122" i="1"/>
  <c r="AF3122" i="1" a="1"/>
  <c r="AF3122" i="1" s="1"/>
  <c r="AC3122" i="1"/>
  <c r="AC2327" i="1"/>
  <c r="AF2327" i="1" a="1"/>
  <c r="AF2327" i="1" s="1"/>
  <c r="E2286" i="7" s="1"/>
  <c r="T2327" i="1"/>
  <c r="AC3310" i="1"/>
  <c r="T3310" i="1"/>
  <c r="AF3310" i="1" a="1"/>
  <c r="AF3310" i="1" s="1"/>
  <c r="T908" i="1"/>
  <c r="AC908" i="1"/>
  <c r="AF908" i="1" a="1"/>
  <c r="AF908" i="1" s="1"/>
  <c r="E867" i="7" s="1"/>
  <c r="AF2544" i="1" a="1"/>
  <c r="AF2544" i="1" s="1"/>
  <c r="E2503" i="7" s="1"/>
  <c r="AC2544" i="1"/>
  <c r="T2544" i="1"/>
  <c r="AF1525" i="1" a="1"/>
  <c r="AF1525" i="1" s="1"/>
  <c r="E1484" i="7" s="1"/>
  <c r="T1525" i="1"/>
  <c r="AC1525" i="1"/>
  <c r="AC2286" i="1"/>
  <c r="T2286" i="1"/>
  <c r="AF2286" i="1" a="1"/>
  <c r="AF2286" i="1" s="1"/>
  <c r="E2245" i="7" s="1"/>
  <c r="T1137" i="1"/>
  <c r="AF1137" i="1" a="1"/>
  <c r="AF1137" i="1" s="1"/>
  <c r="E1096" i="7" s="1"/>
  <c r="AC1137" i="1"/>
  <c r="T2307" i="1"/>
  <c r="AF2307" i="1" a="1"/>
  <c r="AF2307" i="1" s="1"/>
  <c r="E2266" i="7" s="1"/>
  <c r="AI2266" i="7" s="1"/>
  <c r="AC2307" i="1"/>
  <c r="AC3103" i="1"/>
  <c r="AF3103" i="1" a="1"/>
  <c r="AF3103" i="1" s="1"/>
  <c r="T3103" i="1"/>
  <c r="AC3101" i="1"/>
  <c r="AF3101" i="1" a="1"/>
  <c r="AF3101" i="1" s="1"/>
  <c r="T3101" i="1"/>
  <c r="AC1974" i="1"/>
  <c r="AF1974" i="1" a="1"/>
  <c r="AF1974" i="1" s="1"/>
  <c r="E1933" i="7" s="1"/>
  <c r="T1974" i="1"/>
  <c r="AF736" i="1" a="1"/>
  <c r="AF736" i="1" s="1"/>
  <c r="E695" i="7" s="1"/>
  <c r="T736" i="1"/>
  <c r="AC736" i="1"/>
  <c r="AC1088" i="1"/>
  <c r="T1088" i="1"/>
  <c r="AF1088" i="1" a="1"/>
  <c r="AF1088" i="1" s="1"/>
  <c r="E1047" i="7" s="1"/>
  <c r="T3436" i="1"/>
  <c r="AC3436" i="1"/>
  <c r="AF3436" i="1" a="1"/>
  <c r="AF3436" i="1" s="1"/>
  <c r="AC923" i="1"/>
  <c r="AF923" i="1" a="1"/>
  <c r="AF923" i="1" s="1"/>
  <c r="E882" i="7" s="1"/>
  <c r="T923" i="1"/>
  <c r="AF2787" i="1" a="1"/>
  <c r="AF2787" i="1" s="1"/>
  <c r="E2746" i="7" s="1"/>
  <c r="T2787" i="1"/>
  <c r="AC2787" i="1"/>
  <c r="T1074" i="1"/>
  <c r="AC1074" i="1"/>
  <c r="AF1074" i="1" a="1"/>
  <c r="AF1074" i="1" s="1"/>
  <c r="E1033" i="7" s="1"/>
  <c r="T2376" i="1"/>
  <c r="AF2376" i="1" a="1"/>
  <c r="AF2376" i="1" s="1"/>
  <c r="E2335" i="7" s="1"/>
  <c r="AC2376" i="1"/>
  <c r="AF943" i="1" a="1"/>
  <c r="AF943" i="1" s="1"/>
  <c r="E902" i="7" s="1"/>
  <c r="T943" i="1"/>
  <c r="AC943" i="1"/>
  <c r="T3505" i="1"/>
  <c r="AC3505" i="1"/>
  <c r="AF3505" i="1" a="1"/>
  <c r="AF3505" i="1" s="1"/>
  <c r="AF1934" i="1" a="1"/>
  <c r="AF1934" i="1" s="1"/>
  <c r="E1893" i="7" s="1"/>
  <c r="AC1934" i="1"/>
  <c r="T1934" i="1"/>
  <c r="AC2011" i="1"/>
  <c r="T2011" i="1"/>
  <c r="AF2011" i="1" a="1"/>
  <c r="AF2011" i="1" s="1"/>
  <c r="E1970" i="7" s="1"/>
  <c r="AF1603" i="1" a="1"/>
  <c r="AF1603" i="1" s="1"/>
  <c r="E1562" i="7" s="1"/>
  <c r="T1603" i="1"/>
  <c r="AC1603" i="1"/>
  <c r="AC2100" i="1"/>
  <c r="T2100" i="1"/>
  <c r="AF2100" i="1" a="1"/>
  <c r="AF2100" i="1" s="1"/>
  <c r="E2059" i="7" s="1"/>
  <c r="AC277" i="1"/>
  <c r="AF277" i="1" a="1"/>
  <c r="AF277" i="1" s="1"/>
  <c r="E236" i="7" s="1"/>
  <c r="T277" i="1"/>
  <c r="AC734" i="1"/>
  <c r="T734" i="1"/>
  <c r="AF734" i="1" a="1"/>
  <c r="AF734" i="1" s="1"/>
  <c r="E693" i="7" s="1"/>
  <c r="AF912" i="1" a="1"/>
  <c r="AF912" i="1" s="1"/>
  <c r="E871" i="7" s="1"/>
  <c r="T912" i="1"/>
  <c r="AC912" i="1"/>
  <c r="AC404" i="1"/>
  <c r="AF404" i="1" a="1"/>
  <c r="AF404" i="1" s="1"/>
  <c r="E363" i="7" s="1"/>
  <c r="AI363" i="7" s="1"/>
  <c r="T404" i="1"/>
  <c r="AF688" i="1" a="1"/>
  <c r="AF688" i="1" s="1"/>
  <c r="E647" i="7" s="1"/>
  <c r="AC688" i="1"/>
  <c r="T688" i="1"/>
  <c r="AC891" i="1"/>
  <c r="AF891" i="1" a="1"/>
  <c r="AF891" i="1" s="1"/>
  <c r="E850" i="7" s="1"/>
  <c r="T891" i="1"/>
  <c r="AF3288" i="1" a="1"/>
  <c r="AF3288" i="1" s="1"/>
  <c r="AC3288" i="1"/>
  <c r="T3288" i="1"/>
  <c r="AF740" i="1" a="1"/>
  <c r="AF740" i="1" s="1"/>
  <c r="E699" i="7" s="1"/>
  <c r="AC740" i="1"/>
  <c r="T740" i="1"/>
  <c r="AF2769" i="1" a="1"/>
  <c r="AF2769" i="1" s="1"/>
  <c r="E2728" i="7" s="1"/>
  <c r="T2769" i="1"/>
  <c r="AC2769" i="1"/>
  <c r="T1987" i="1"/>
  <c r="AC1987" i="1"/>
  <c r="AF1987" i="1" a="1"/>
  <c r="AF1987" i="1" s="1"/>
  <c r="E1946" i="7" s="1"/>
  <c r="T2354" i="1"/>
  <c r="AC2354" i="1"/>
  <c r="AF2354" i="1" a="1"/>
  <c r="AF2354" i="1" s="1"/>
  <c r="E2313" i="7" s="1"/>
  <c r="AF1299" i="1" a="1"/>
  <c r="AF1299" i="1" s="1"/>
  <c r="E1258" i="7" s="1"/>
  <c r="AC1299" i="1"/>
  <c r="T1299" i="1"/>
  <c r="AC1631" i="1"/>
  <c r="AF1631" i="1" a="1"/>
  <c r="AF1631" i="1" s="1"/>
  <c r="E1590" i="7" s="1"/>
  <c r="T1631" i="1"/>
  <c r="AF513" i="1" a="1"/>
  <c r="AF513" i="1" s="1"/>
  <c r="E472" i="7" s="1"/>
  <c r="T513" i="1"/>
  <c r="AC513" i="1"/>
  <c r="T1475" i="1"/>
  <c r="AF1475" i="1" a="1"/>
  <c r="AF1475" i="1" s="1"/>
  <c r="E1434" i="7" s="1"/>
  <c r="AC1475" i="1"/>
  <c r="T2293" i="1"/>
  <c r="AF2293" i="1" a="1"/>
  <c r="AF2293" i="1" s="1"/>
  <c r="E2252" i="7" s="1"/>
  <c r="AI2252" i="7" s="1"/>
  <c r="AC2293" i="1"/>
  <c r="T2089" i="1"/>
  <c r="AF2089" i="1" a="1"/>
  <c r="AF2089" i="1" s="1"/>
  <c r="E2048" i="7" s="1"/>
  <c r="AC2089" i="1"/>
  <c r="T2289" i="1"/>
  <c r="AF2289" i="1" a="1"/>
  <c r="AF2289" i="1" s="1"/>
  <c r="E2248" i="7" s="1"/>
  <c r="AC2289" i="1"/>
  <c r="AC1924" i="1"/>
  <c r="T1924" i="1"/>
  <c r="AF1924" i="1" a="1"/>
  <c r="AF1924" i="1" s="1"/>
  <c r="E1883" i="7" s="1"/>
  <c r="AF3047" i="1" a="1"/>
  <c r="AF3047" i="1" s="1"/>
  <c r="E3006" i="7" s="1"/>
  <c r="T3047" i="1"/>
  <c r="AC3047" i="1"/>
  <c r="AC2851" i="1"/>
  <c r="AF2851" i="1" a="1"/>
  <c r="AF2851" i="1" s="1"/>
  <c r="E2810" i="7" s="1"/>
  <c r="T2851" i="1"/>
  <c r="T803" i="1"/>
  <c r="AF803" i="1" a="1"/>
  <c r="AF803" i="1" s="1"/>
  <c r="E762" i="7" s="1"/>
  <c r="AC803" i="1"/>
  <c r="AF998" i="1" a="1"/>
  <c r="AF998" i="1" s="1"/>
  <c r="E957" i="7" s="1"/>
  <c r="T998" i="1"/>
  <c r="AC998" i="1"/>
  <c r="T2807" i="1"/>
  <c r="AF2807" i="1" a="1"/>
  <c r="AF2807" i="1" s="1"/>
  <c r="E2766" i="7" s="1"/>
  <c r="AI2766" i="7" s="1"/>
  <c r="AC2807" i="1"/>
  <c r="AC2074" i="1"/>
  <c r="AF2074" i="1" a="1"/>
  <c r="AF2074" i="1" s="1"/>
  <c r="E2033" i="7" s="1"/>
  <c r="T2074" i="1"/>
  <c r="AF2350" i="1" a="1"/>
  <c r="AF2350" i="1" s="1"/>
  <c r="E2309" i="7" s="1"/>
  <c r="AC2350" i="1"/>
  <c r="T2350" i="1"/>
  <c r="AC1294" i="1"/>
  <c r="T1294" i="1"/>
  <c r="AF1294" i="1" a="1"/>
  <c r="AF1294" i="1" s="1"/>
  <c r="E1253" i="7" s="1"/>
  <c r="AF3508" i="1" a="1"/>
  <c r="AF3508" i="1" s="1"/>
  <c r="AC3508" i="1"/>
  <c r="T3508" i="1"/>
  <c r="AF1194" i="1" a="1"/>
  <c r="AF1194" i="1" s="1"/>
  <c r="E1153" i="7" s="1"/>
  <c r="AC1194" i="1"/>
  <c r="T1194" i="1"/>
  <c r="T3483" i="1"/>
  <c r="AF3483" i="1" a="1"/>
  <c r="AF3483" i="1" s="1"/>
  <c r="AC3483" i="1"/>
  <c r="AF3051" i="1" a="1"/>
  <c r="AF3051" i="1" s="1"/>
  <c r="E3010" i="7" s="1"/>
  <c r="AC3051" i="1"/>
  <c r="T3051" i="1"/>
  <c r="T474" i="1"/>
  <c r="AC474" i="1"/>
  <c r="AF474" i="1" a="1"/>
  <c r="AF474" i="1" s="1"/>
  <c r="E433" i="7" s="1"/>
  <c r="T2591" i="1"/>
  <c r="AC2591" i="1"/>
  <c r="AF2591" i="1" a="1"/>
  <c r="AF2591" i="1" s="1"/>
  <c r="E2550" i="7" s="1"/>
  <c r="AF1748" i="1" a="1"/>
  <c r="AF1748" i="1" s="1"/>
  <c r="E1707" i="7" s="1"/>
  <c r="T1748" i="1"/>
  <c r="AC1748" i="1"/>
  <c r="AF2837" i="1" a="1"/>
  <c r="AF2837" i="1" s="1"/>
  <c r="E2796" i="7" s="1"/>
  <c r="T2837" i="1"/>
  <c r="AC2837" i="1"/>
  <c r="T2970" i="1"/>
  <c r="AC2970" i="1"/>
  <c r="AF2970" i="1" a="1"/>
  <c r="AF2970" i="1" s="1"/>
  <c r="E2929" i="7" s="1"/>
  <c r="AF2010" i="1" a="1"/>
  <c r="AF2010" i="1" s="1"/>
  <c r="E1969" i="7" s="1"/>
  <c r="AC2010" i="1"/>
  <c r="T2010" i="1"/>
  <c r="AC2721" i="1"/>
  <c r="AF2721" i="1" a="1"/>
  <c r="AF2721" i="1" s="1"/>
  <c r="E2680" i="7" s="1"/>
  <c r="T2721" i="1"/>
  <c r="AF2782" i="1" a="1"/>
  <c r="AF2782" i="1" s="1"/>
  <c r="E2741" i="7" s="1"/>
  <c r="T2782" i="1"/>
  <c r="AC2782" i="1"/>
  <c r="T295" i="1"/>
  <c r="AF295" i="1" a="1"/>
  <c r="AF295" i="1" s="1"/>
  <c r="E254" i="7" s="1"/>
  <c r="AI254" i="7" s="1"/>
  <c r="AC295" i="1"/>
  <c r="T3367" i="1"/>
  <c r="AC3367" i="1"/>
  <c r="AF3367" i="1" a="1"/>
  <c r="AF3367" i="1" s="1"/>
  <c r="T1024" i="1"/>
  <c r="AF1024" i="1" a="1"/>
  <c r="AF1024" i="1" s="1"/>
  <c r="E983" i="7" s="1"/>
  <c r="AC1024" i="1"/>
  <c r="AC1370" i="1"/>
  <c r="AF1370" i="1" a="1"/>
  <c r="AF1370" i="1" s="1"/>
  <c r="E1329" i="7" s="1"/>
  <c r="T1370" i="1"/>
  <c r="AF2966" i="1" a="1"/>
  <c r="AF2966" i="1" s="1"/>
  <c r="E2925" i="7" s="1"/>
  <c r="AC2966" i="1"/>
  <c r="T2966" i="1"/>
  <c r="AF544" i="1" a="1"/>
  <c r="AF544" i="1" s="1"/>
  <c r="E503" i="7" s="1"/>
  <c r="T544" i="1"/>
  <c r="AC544" i="1"/>
  <c r="AC256" i="1"/>
  <c r="AF256" i="1" a="1"/>
  <c r="AF256" i="1" s="1"/>
  <c r="E215" i="7" s="1"/>
  <c r="T256" i="1"/>
  <c r="T312" i="1"/>
  <c r="AC312" i="1"/>
  <c r="AF312" i="1" a="1"/>
  <c r="AF312" i="1" s="1"/>
  <c r="E271" i="7" s="1"/>
  <c r="AF1740" i="1" a="1"/>
  <c r="AF1740" i="1" s="1"/>
  <c r="E1699" i="7" s="1"/>
  <c r="AC1740" i="1"/>
  <c r="T1740" i="1"/>
  <c r="AC2365" i="1"/>
  <c r="T2365" i="1"/>
  <c r="AF2365" i="1" a="1"/>
  <c r="AF2365" i="1" s="1"/>
  <c r="E2324" i="7" s="1"/>
  <c r="T2375" i="1"/>
  <c r="AF2375" i="1" a="1"/>
  <c r="AF2375" i="1" s="1"/>
  <c r="E2334" i="7" s="1"/>
  <c r="AC2375" i="1"/>
  <c r="AC1334" i="1"/>
  <c r="T1334" i="1"/>
  <c r="AF1334" i="1" a="1"/>
  <c r="AF1334" i="1" s="1"/>
  <c r="E1293" i="7" s="1"/>
  <c r="AF2450" i="1" a="1"/>
  <c r="AF2450" i="1" s="1"/>
  <c r="E2409" i="7" s="1"/>
  <c r="T2450" i="1"/>
  <c r="AC2450" i="1"/>
  <c r="AF1179" i="1" a="1"/>
  <c r="AF1179" i="1" s="1"/>
  <c r="E1138" i="7" s="1"/>
  <c r="T1179" i="1"/>
  <c r="AC1179" i="1"/>
  <c r="T2056" i="1"/>
  <c r="AC2056" i="1"/>
  <c r="AF2056" i="1" a="1"/>
  <c r="AF2056" i="1" s="1"/>
  <c r="E2015" i="7" s="1"/>
  <c r="T3138" i="1"/>
  <c r="AC3138" i="1"/>
  <c r="AF3138" i="1" a="1"/>
  <c r="AF3138" i="1" s="1"/>
  <c r="AF2794" i="1" a="1"/>
  <c r="AF2794" i="1" s="1"/>
  <c r="E2753" i="7" s="1"/>
  <c r="T2794" i="1"/>
  <c r="AC2794" i="1"/>
  <c r="AC988" i="1"/>
  <c r="T988" i="1"/>
  <c r="AF988" i="1" a="1"/>
  <c r="AF988" i="1" s="1"/>
  <c r="E947" i="7" s="1"/>
  <c r="AC2567" i="1"/>
  <c r="AF2567" i="1" a="1"/>
  <c r="AF2567" i="1" s="1"/>
  <c r="E2526" i="7" s="1"/>
  <c r="T2567" i="1"/>
  <c r="AC1872" i="1"/>
  <c r="AF1872" i="1" a="1"/>
  <c r="AF1872" i="1" s="1"/>
  <c r="E1831" i="7" s="1"/>
  <c r="T1872" i="1"/>
  <c r="AF251" i="1" a="1"/>
  <c r="AF251" i="1" s="1"/>
  <c r="E210" i="7" s="1"/>
  <c r="AC251" i="1"/>
  <c r="T251" i="1"/>
  <c r="T2638" i="1"/>
  <c r="AC2638" i="1"/>
  <c r="AF2638" i="1" a="1"/>
  <c r="AF2638" i="1" s="1"/>
  <c r="E2597" i="7" s="1"/>
  <c r="AF2654" i="1" a="1"/>
  <c r="AF2654" i="1" s="1"/>
  <c r="E2613" i="7" s="1"/>
  <c r="AC2654" i="1"/>
  <c r="T2654" i="1"/>
  <c r="AF1027" i="1" a="1"/>
  <c r="AF1027" i="1" s="1"/>
  <c r="E986" i="7" s="1"/>
  <c r="AC1027" i="1"/>
  <c r="T1027" i="1"/>
  <c r="T625" i="1"/>
  <c r="AF625" i="1" a="1"/>
  <c r="AF625" i="1" s="1"/>
  <c r="E584" i="7" s="1"/>
  <c r="AI584" i="7" s="1"/>
  <c r="AC625" i="1"/>
  <c r="AF3019" i="1" a="1"/>
  <c r="AF3019" i="1" s="1"/>
  <c r="E2978" i="7" s="1"/>
  <c r="T3019" i="1"/>
  <c r="AC3019" i="1"/>
  <c r="T2540" i="1"/>
  <c r="AC2540" i="1"/>
  <c r="AF2540" i="1" a="1"/>
  <c r="AF2540" i="1" s="1"/>
  <c r="E2499" i="7" s="1"/>
  <c r="AF3219" i="1" a="1"/>
  <c r="AF3219" i="1" s="1"/>
  <c r="AC3219" i="1"/>
  <c r="T3219" i="1"/>
  <c r="AC2827" i="1"/>
  <c r="T2827" i="1"/>
  <c r="AF2827" i="1" a="1"/>
  <c r="AF2827" i="1" s="1"/>
  <c r="E2786" i="7" s="1"/>
  <c r="T1185" i="1"/>
  <c r="AC1185" i="1"/>
  <c r="AF1185" i="1" a="1"/>
  <c r="AF1185" i="1" s="1"/>
  <c r="E1144" i="7" s="1"/>
  <c r="T1640" i="1"/>
  <c r="AF1640" i="1" a="1"/>
  <c r="AF1640" i="1" s="1"/>
  <c r="E1599" i="7" s="1"/>
  <c r="AC1640" i="1"/>
  <c r="T1261" i="1"/>
  <c r="AC1261" i="1"/>
  <c r="AF1261" i="1" a="1"/>
  <c r="AF1261" i="1" s="1"/>
  <c r="E1220" i="7" s="1"/>
  <c r="AF2392" i="1" a="1"/>
  <c r="AF2392" i="1" s="1"/>
  <c r="E2351" i="7" s="1"/>
  <c r="AC2392" i="1"/>
  <c r="T2392" i="1"/>
  <c r="T301" i="1"/>
  <c r="AF301" i="1" a="1"/>
  <c r="AF301" i="1" s="1"/>
  <c r="E260" i="7" s="1"/>
  <c r="AC301" i="1"/>
  <c r="T1486" i="1"/>
  <c r="AC1486" i="1"/>
  <c r="AF1486" i="1" a="1"/>
  <c r="AF1486" i="1" s="1"/>
  <c r="E1445" i="7" s="1"/>
  <c r="AC1812" i="1"/>
  <c r="T1812" i="1"/>
  <c r="AF1812" i="1" a="1"/>
  <c r="AF1812" i="1" s="1"/>
  <c r="E1771" i="7" s="1"/>
  <c r="AC83" i="1"/>
  <c r="AF83" i="1" a="1"/>
  <c r="AF83" i="1" s="1"/>
  <c r="E42" i="7" s="1"/>
  <c r="AI42" i="7" s="1"/>
  <c r="T83" i="1"/>
  <c r="AC1724" i="1"/>
  <c r="AF1724" i="1" a="1"/>
  <c r="AF1724" i="1" s="1"/>
  <c r="E1683" i="7" s="1"/>
  <c r="T1724" i="1"/>
  <c r="AC1746" i="1"/>
  <c r="T1746" i="1"/>
  <c r="AF1746" i="1" a="1"/>
  <c r="AF1746" i="1" s="1"/>
  <c r="E1705" i="7" s="1"/>
  <c r="AC2389" i="1"/>
  <c r="T2389" i="1"/>
  <c r="AF2389" i="1" a="1"/>
  <c r="AF2389" i="1" s="1"/>
  <c r="E2348" i="7" s="1"/>
  <c r="AF2027" i="1" a="1"/>
  <c r="AF2027" i="1" s="1"/>
  <c r="E1986" i="7" s="1"/>
  <c r="AC2027" i="1"/>
  <c r="T2027" i="1"/>
  <c r="AC3262" i="1"/>
  <c r="AF3262" i="1" a="1"/>
  <c r="AF3262" i="1" s="1"/>
  <c r="T3262" i="1"/>
  <c r="T1376" i="1"/>
  <c r="AC1376" i="1"/>
  <c r="AF1376" i="1" a="1"/>
  <c r="AF1376" i="1" s="1"/>
  <c r="E1335" i="7" s="1"/>
  <c r="AC3004" i="1"/>
  <c r="AF3004" i="1" a="1"/>
  <c r="AF3004" i="1" s="1"/>
  <c r="E2963" i="7" s="1"/>
  <c r="T3004" i="1"/>
  <c r="AF3183" i="1" a="1"/>
  <c r="AF3183" i="1" s="1"/>
  <c r="AC3183" i="1"/>
  <c r="T3183" i="1"/>
  <c r="AC466" i="1"/>
  <c r="AF466" i="1" a="1"/>
  <c r="AF466" i="1" s="1"/>
  <c r="E425" i="7" s="1"/>
  <c r="T466" i="1"/>
  <c r="AF1286" i="1" a="1"/>
  <c r="AF1286" i="1" s="1"/>
  <c r="E1245" i="7" s="1"/>
  <c r="T1286" i="1"/>
  <c r="AC1286" i="1"/>
  <c r="AF850" i="1" a="1"/>
  <c r="AF850" i="1" s="1"/>
  <c r="E809" i="7" s="1"/>
  <c r="T850" i="1"/>
  <c r="AC850" i="1"/>
  <c r="T2059" i="1"/>
  <c r="AF2059" i="1" a="1"/>
  <c r="AF2059" i="1" s="1"/>
  <c r="E2018" i="7" s="1"/>
  <c r="AI2018" i="7" s="1"/>
  <c r="AC2059" i="1"/>
  <c r="AF1071" i="1" a="1"/>
  <c r="AF1071" i="1" s="1"/>
  <c r="E1030" i="7" s="1"/>
  <c r="T1071" i="1"/>
  <c r="AC1071" i="1"/>
  <c r="T2849" i="1"/>
  <c r="AF2849" i="1" a="1"/>
  <c r="AF2849" i="1" s="1"/>
  <c r="E2808" i="7" s="1"/>
  <c r="AC2849" i="1"/>
  <c r="T2212" i="1"/>
  <c r="AF2212" i="1" a="1"/>
  <c r="AF2212" i="1" s="1"/>
  <c r="E2171" i="7" s="1"/>
  <c r="AC2212" i="1"/>
  <c r="T1568" i="1"/>
  <c r="AF1568" i="1" a="1"/>
  <c r="AF1568" i="1" s="1"/>
  <c r="E1527" i="7" s="1"/>
  <c r="AI1527" i="7" s="1"/>
  <c r="AC1568" i="1"/>
  <c r="AC1836" i="1"/>
  <c r="T1836" i="1"/>
  <c r="AF1836" i="1" a="1"/>
  <c r="AF1836" i="1" s="1"/>
  <c r="E1795" i="7" s="1"/>
  <c r="AF3379" i="1" a="1"/>
  <c r="AF3379" i="1" s="1"/>
  <c r="T3379" i="1"/>
  <c r="AC3379" i="1"/>
  <c r="AF143" i="1" a="1"/>
  <c r="AF143" i="1" s="1"/>
  <c r="E102" i="7" s="1"/>
  <c r="AC143" i="1"/>
  <c r="T143" i="1"/>
  <c r="AC830" i="1"/>
  <c r="AF830" i="1" a="1"/>
  <c r="AF830" i="1" s="1"/>
  <c r="E789" i="7" s="1"/>
  <c r="AI789" i="7" s="1"/>
  <c r="T830" i="1"/>
  <c r="AF503" i="1" a="1"/>
  <c r="AF503" i="1" s="1"/>
  <c r="E462" i="7" s="1"/>
  <c r="AC503" i="1"/>
  <c r="T503" i="1"/>
  <c r="AC3498" i="1"/>
  <c r="AF3498" i="1" a="1"/>
  <c r="AF3498" i="1" s="1"/>
  <c r="T3498" i="1"/>
  <c r="AF1289" i="1" a="1"/>
  <c r="AF1289" i="1" s="1"/>
  <c r="E1248" i="7" s="1"/>
  <c r="T1289" i="1"/>
  <c r="AC1289" i="1"/>
  <c r="T1187" i="1"/>
  <c r="AC1187" i="1"/>
  <c r="AF1187" i="1" a="1"/>
  <c r="AF1187" i="1" s="1"/>
  <c r="E1146" i="7" s="1"/>
  <c r="T266" i="1"/>
  <c r="AC266" i="1"/>
  <c r="AF266" i="1" a="1"/>
  <c r="AF266" i="1" s="1"/>
  <c r="E225" i="7" s="1"/>
  <c r="T1601" i="1"/>
  <c r="AC1601" i="1"/>
  <c r="AF1601" i="1" a="1"/>
  <c r="AF1601" i="1" s="1"/>
  <c r="E1560" i="7" s="1"/>
  <c r="AC1898" i="1"/>
  <c r="AF1898" i="1" a="1"/>
  <c r="AF1898" i="1" s="1"/>
  <c r="E1857" i="7" s="1"/>
  <c r="T1898" i="1"/>
  <c r="AF2190" i="1" a="1"/>
  <c r="AF2190" i="1" s="1"/>
  <c r="E2149" i="7" s="1"/>
  <c r="AC2190" i="1"/>
  <c r="T2190" i="1"/>
  <c r="T533" i="1"/>
  <c r="AF533" i="1" a="1"/>
  <c r="AF533" i="1" s="1"/>
  <c r="E492" i="7" s="1"/>
  <c r="AC533" i="1"/>
  <c r="AF2125" i="1" a="1"/>
  <c r="AF2125" i="1" s="1"/>
  <c r="E2084" i="7" s="1"/>
  <c r="T2125" i="1"/>
  <c r="AC2125" i="1"/>
  <c r="AF2185" i="1" a="1"/>
  <c r="AF2185" i="1" s="1"/>
  <c r="E2144" i="7" s="1"/>
  <c r="AC2185" i="1"/>
  <c r="T2185" i="1"/>
  <c r="AF1010" i="1" a="1"/>
  <c r="AF1010" i="1" s="1"/>
  <c r="E969" i="7" s="1"/>
  <c r="AC1010" i="1"/>
  <c r="T1010" i="1"/>
  <c r="AC2704" i="1"/>
  <c r="AF2704" i="1" a="1"/>
  <c r="AF2704" i="1" s="1"/>
  <c r="E2663" i="7" s="1"/>
  <c r="T2704" i="1"/>
  <c r="AF2137" i="1" a="1"/>
  <c r="AF2137" i="1" s="1"/>
  <c r="E2096" i="7" s="1"/>
  <c r="T2137" i="1"/>
  <c r="AC2137" i="1"/>
  <c r="AC2497" i="1"/>
  <c r="T2497" i="1"/>
  <c r="AF2497" i="1" a="1"/>
  <c r="AF2497" i="1" s="1"/>
  <c r="E2456" i="7" s="1"/>
  <c r="T2269" i="1"/>
  <c r="AC2269" i="1"/>
  <c r="AF2269" i="1" a="1"/>
  <c r="AF2269" i="1" s="1"/>
  <c r="E2228" i="7" s="1"/>
  <c r="AC963" i="1"/>
  <c r="AF963" i="1" a="1"/>
  <c r="AF963" i="1" s="1"/>
  <c r="E922" i="7" s="1"/>
  <c r="T963" i="1"/>
  <c r="T3132" i="1"/>
  <c r="AF3132" i="1" a="1"/>
  <c r="AF3132" i="1" s="1"/>
  <c r="AC3132" i="1"/>
  <c r="T3095" i="1"/>
  <c r="AF3095" i="1" a="1"/>
  <c r="AF3095" i="1" s="1"/>
  <c r="AC3095" i="1"/>
  <c r="T3516" i="1"/>
  <c r="AF3516" i="1" a="1"/>
  <c r="AF3516" i="1" s="1"/>
  <c r="AC3516" i="1"/>
  <c r="T1471" i="1"/>
  <c r="AF1471" i="1" a="1"/>
  <c r="AF1471" i="1" s="1"/>
  <c r="E1430" i="7" s="1"/>
  <c r="AC1471" i="1"/>
  <c r="AF3216" i="1" a="1"/>
  <c r="AF3216" i="1" s="1"/>
  <c r="T3216" i="1"/>
  <c r="AC3216" i="1"/>
  <c r="AF3131" i="1" a="1"/>
  <c r="AF3131" i="1" s="1"/>
  <c r="T3131" i="1"/>
  <c r="AC3131" i="1"/>
  <c r="AF872" i="1" a="1"/>
  <c r="AF872" i="1" s="1"/>
  <c r="E831" i="7" s="1"/>
  <c r="AC872" i="1"/>
  <c r="T872" i="1"/>
  <c r="T1446" i="1"/>
  <c r="AF1446" i="1" a="1"/>
  <c r="AF1446" i="1" s="1"/>
  <c r="E1405" i="7" s="1"/>
  <c r="AC1446" i="1"/>
  <c r="AC810" i="1"/>
  <c r="T810" i="1"/>
  <c r="AF810" i="1" a="1"/>
  <c r="AF810" i="1" s="1"/>
  <c r="E769" i="7" s="1"/>
  <c r="AF3259" i="1" a="1"/>
  <c r="AF3259" i="1" s="1"/>
  <c r="AC3259" i="1"/>
  <c r="T3259" i="1"/>
  <c r="AF85" i="1" a="1"/>
  <c r="AF85" i="1" s="1"/>
  <c r="E44" i="7" s="1"/>
  <c r="AC85" i="1"/>
  <c r="T85" i="1"/>
  <c r="AC1830" i="1"/>
  <c r="AF1830" i="1" a="1"/>
  <c r="AF1830" i="1" s="1"/>
  <c r="E1789" i="7" s="1"/>
  <c r="T1830" i="1"/>
  <c r="AC168" i="1"/>
  <c r="AF168" i="1" a="1"/>
  <c r="AF168" i="1" s="1"/>
  <c r="E127" i="7" s="1"/>
  <c r="T168" i="1"/>
  <c r="AC1923" i="1"/>
  <c r="T1923" i="1"/>
  <c r="AF1923" i="1" a="1"/>
  <c r="AF1923" i="1" s="1"/>
  <c r="E1882" i="7" s="1"/>
  <c r="AC2008" i="1"/>
  <c r="AF2008" i="1" a="1"/>
  <c r="AF2008" i="1" s="1"/>
  <c r="E1967" i="7" s="1"/>
  <c r="AI1967" i="7" s="1"/>
  <c r="T2008" i="1"/>
  <c r="AF429" i="1" a="1"/>
  <c r="AF429" i="1" s="1"/>
  <c r="E388" i="7" s="1"/>
  <c r="T429" i="1"/>
  <c r="AC429" i="1"/>
  <c r="AF2251" i="1" a="1"/>
  <c r="AF2251" i="1" s="1"/>
  <c r="E2210" i="7" s="1"/>
  <c r="T2251" i="1"/>
  <c r="AC2251" i="1"/>
  <c r="AC2694" i="1"/>
  <c r="AF2694" i="1" a="1"/>
  <c r="AF2694" i="1" s="1"/>
  <c r="E2653" i="7" s="1"/>
  <c r="T2694" i="1"/>
  <c r="T460" i="1"/>
  <c r="AC460" i="1"/>
  <c r="AF460" i="1" a="1"/>
  <c r="AF460" i="1" s="1"/>
  <c r="E419" i="7" s="1"/>
  <c r="AC1519" i="1"/>
  <c r="T1519" i="1"/>
  <c r="AF1519" i="1" a="1"/>
  <c r="AF1519" i="1" s="1"/>
  <c r="E1478" i="7" s="1"/>
  <c r="T2241" i="1"/>
  <c r="AF2241" i="1" a="1"/>
  <c r="AF2241" i="1" s="1"/>
  <c r="E2200" i="7" s="1"/>
  <c r="AC2241" i="1"/>
  <c r="T2662" i="1"/>
  <c r="AF2662" i="1" a="1"/>
  <c r="AF2662" i="1" s="1"/>
  <c r="E2621" i="7" s="1"/>
  <c r="AC2662" i="1"/>
  <c r="AF2545" i="1" a="1"/>
  <c r="AF2545" i="1" s="1"/>
  <c r="E2504" i="7" s="1"/>
  <c r="T2545" i="1"/>
  <c r="AC2545" i="1"/>
  <c r="AC128" i="1"/>
  <c r="AF128" i="1" a="1"/>
  <c r="AF128" i="1" s="1"/>
  <c r="E87" i="7" s="1"/>
  <c r="T128" i="1"/>
  <c r="T1510" i="1"/>
  <c r="AF1510" i="1" a="1"/>
  <c r="AF1510" i="1" s="1"/>
  <c r="E1469" i="7" s="1"/>
  <c r="AC1510" i="1"/>
  <c r="AC3266" i="1"/>
  <c r="AF3266" i="1" a="1"/>
  <c r="AF3266" i="1" s="1"/>
  <c r="T3266" i="1"/>
  <c r="T2439" i="1"/>
  <c r="AF2439" i="1" a="1"/>
  <c r="AF2439" i="1" s="1"/>
  <c r="E2398" i="7" s="1"/>
  <c r="AI2398" i="7" s="1"/>
  <c r="AC2439" i="1"/>
  <c r="AC2616" i="1"/>
  <c r="AF2616" i="1" a="1"/>
  <c r="AF2616" i="1" s="1"/>
  <c r="E2575" i="7" s="1"/>
  <c r="T2616" i="1"/>
  <c r="AF2548" i="1" a="1"/>
  <c r="AF2548" i="1" s="1"/>
  <c r="E2507" i="7" s="1"/>
  <c r="AC2548" i="1"/>
  <c r="T2548" i="1"/>
  <c r="T3155" i="1"/>
  <c r="AF3155" i="1" a="1"/>
  <c r="AF3155" i="1" s="1"/>
  <c r="AC3155" i="1"/>
  <c r="AF77" i="1" a="1"/>
  <c r="AF77" i="1" s="1"/>
  <c r="E36" i="7" s="1"/>
  <c r="T77" i="1"/>
  <c r="AC77" i="1"/>
  <c r="AC1359" i="1"/>
  <c r="AF1359" i="1" a="1"/>
  <c r="AF1359" i="1" s="1"/>
  <c r="E1318" i="7" s="1"/>
  <c r="T1359" i="1"/>
  <c r="AF1739" i="1" a="1"/>
  <c r="AF1739" i="1" s="1"/>
  <c r="E1698" i="7" s="1"/>
  <c r="T1739" i="1"/>
  <c r="AC1739" i="1"/>
  <c r="T1416" i="1"/>
  <c r="AC1416" i="1"/>
  <c r="AF1416" i="1" a="1"/>
  <c r="AF1416" i="1" s="1"/>
  <c r="E1375" i="7" s="1"/>
  <c r="AC2298" i="1"/>
  <c r="T2298" i="1"/>
  <c r="AF2298" i="1" a="1"/>
  <c r="AF2298" i="1" s="1"/>
  <c r="E2257" i="7" s="1"/>
  <c r="AC2149" i="1"/>
  <c r="AF2149" i="1" a="1"/>
  <c r="AF2149" i="1" s="1"/>
  <c r="E2108" i="7" s="1"/>
  <c r="T2149" i="1"/>
  <c r="T1860" i="1"/>
  <c r="AF1860" i="1" a="1"/>
  <c r="AF1860" i="1" s="1"/>
  <c r="E1819" i="7" s="1"/>
  <c r="AC1860" i="1"/>
  <c r="T1842" i="1"/>
  <c r="AF1842" i="1" a="1"/>
  <c r="AF1842" i="1" s="1"/>
  <c r="E1801" i="7" s="1"/>
  <c r="AC1842" i="1"/>
  <c r="T2433" i="1"/>
  <c r="AC2433" i="1"/>
  <c r="AF2433" i="1" a="1"/>
  <c r="AF2433" i="1" s="1"/>
  <c r="E2392" i="7" s="1"/>
  <c r="AC2270" i="1"/>
  <c r="T2270" i="1"/>
  <c r="AF2270" i="1" a="1"/>
  <c r="AF2270" i="1" s="1"/>
  <c r="E2229" i="7" s="1"/>
  <c r="T1343" i="1"/>
  <c r="AC1343" i="1"/>
  <c r="AF1343" i="1" a="1"/>
  <c r="AF1343" i="1" s="1"/>
  <c r="E1302" i="7" s="1"/>
  <c r="T1418" i="1"/>
  <c r="AC1418" i="1"/>
  <c r="AF1418" i="1" a="1"/>
  <c r="AF1418" i="1" s="1"/>
  <c r="E1377" i="7" s="1"/>
  <c r="AC1188" i="1"/>
  <c r="AF1188" i="1" a="1"/>
  <c r="AF1188" i="1" s="1"/>
  <c r="E1147" i="7" s="1"/>
  <c r="AI1147" i="7" s="1"/>
  <c r="T1188" i="1"/>
  <c r="T1532" i="1"/>
  <c r="AC1532" i="1"/>
  <c r="AF1532" i="1" a="1"/>
  <c r="AF1532" i="1" s="1"/>
  <c r="E1491" i="7" s="1"/>
  <c r="T771" i="1"/>
  <c r="AC771" i="1"/>
  <c r="AF771" i="1" a="1"/>
  <c r="AF771" i="1" s="1"/>
  <c r="E730" i="7" s="1"/>
  <c r="T3161" i="1"/>
  <c r="AC3161" i="1"/>
  <c r="AF3161" i="1" a="1"/>
  <c r="AF3161" i="1" s="1"/>
  <c r="AC1110" i="1"/>
  <c r="T1110" i="1"/>
  <c r="AF1110" i="1" a="1"/>
  <c r="AF1110" i="1" s="1"/>
  <c r="E1069" i="7" s="1"/>
  <c r="AF389" i="1" a="1"/>
  <c r="AF389" i="1" s="1"/>
  <c r="E348" i="7" s="1"/>
  <c r="AC389" i="1"/>
  <c r="T389" i="1"/>
  <c r="T1810" i="1"/>
  <c r="AC1810" i="1"/>
  <c r="AF1810" i="1" a="1"/>
  <c r="AF1810" i="1" s="1"/>
  <c r="E1769" i="7" s="1"/>
  <c r="AF2536" i="1" a="1"/>
  <c r="AF2536" i="1" s="1"/>
  <c r="E2495" i="7" s="1"/>
  <c r="AC2536" i="1"/>
  <c r="T2536" i="1"/>
  <c r="AC1391" i="1"/>
  <c r="AF1391" i="1" a="1"/>
  <c r="AF1391" i="1" s="1"/>
  <c r="E1350" i="7" s="1"/>
  <c r="AI1350" i="7" s="1"/>
  <c r="T1391" i="1"/>
  <c r="T2177" i="1"/>
  <c r="AF2177" i="1" a="1"/>
  <c r="AF2177" i="1" s="1"/>
  <c r="E2136" i="7" s="1"/>
  <c r="AC2177" i="1"/>
  <c r="AC3128" i="1"/>
  <c r="T3128" i="1"/>
  <c r="AF3128" i="1" a="1"/>
  <c r="AF3128" i="1" s="1"/>
  <c r="AC550" i="1"/>
  <c r="T550" i="1"/>
  <c r="AF550" i="1" a="1"/>
  <c r="AF550" i="1" s="1"/>
  <c r="E509" i="7" s="1"/>
  <c r="AF2294" i="1" a="1"/>
  <c r="AF2294" i="1" s="1"/>
  <c r="E2253" i="7" s="1"/>
  <c r="T2294" i="1"/>
  <c r="AC2294" i="1"/>
  <c r="AC476" i="1"/>
  <c r="AF476" i="1" a="1"/>
  <c r="AF476" i="1" s="1"/>
  <c r="E435" i="7" s="1"/>
  <c r="T476" i="1"/>
  <c r="T526" i="1"/>
  <c r="AF526" i="1" a="1"/>
  <c r="AF526" i="1" s="1"/>
  <c r="E485" i="7" s="1"/>
  <c r="AC526" i="1"/>
  <c r="AF1257" i="1" a="1"/>
  <c r="AF1257" i="1" s="1"/>
  <c r="E1216" i="7" s="1"/>
  <c r="T1257" i="1"/>
  <c r="AC1257" i="1"/>
  <c r="AF1309" i="1" a="1"/>
  <c r="AF1309" i="1" s="1"/>
  <c r="E1268" i="7" s="1"/>
  <c r="T1309" i="1"/>
  <c r="AC1309" i="1"/>
  <c r="AF3520" i="1" a="1"/>
  <c r="AF3520" i="1" s="1"/>
  <c r="T3520" i="1"/>
  <c r="AC3520" i="1"/>
  <c r="AF756" i="1" a="1"/>
  <c r="AF756" i="1" s="1"/>
  <c r="E715" i="7" s="1"/>
  <c r="AC756" i="1"/>
  <c r="T756" i="1"/>
  <c r="AF1199" i="1" a="1"/>
  <c r="AF1199" i="1" s="1"/>
  <c r="E1158" i="7" s="1"/>
  <c r="T1199" i="1"/>
  <c r="AC1199" i="1"/>
  <c r="T1950" i="1"/>
  <c r="AC1950" i="1"/>
  <c r="AF1950" i="1" a="1"/>
  <c r="AF1950" i="1" s="1"/>
  <c r="E1909" i="7" s="1"/>
  <c r="T3210" i="1"/>
  <c r="AC3210" i="1"/>
  <c r="AF3210" i="1" a="1"/>
  <c r="AF3210" i="1" s="1"/>
  <c r="T480" i="1"/>
  <c r="AF480" i="1" a="1"/>
  <c r="AF480" i="1" s="1"/>
  <c r="E439" i="7" s="1"/>
  <c r="AC480" i="1"/>
  <c r="AC751" i="1"/>
  <c r="AF751" i="1" a="1"/>
  <c r="AF751" i="1" s="1"/>
  <c r="E710" i="7" s="1"/>
  <c r="T751" i="1"/>
  <c r="T3460" i="1"/>
  <c r="AC3460" i="1"/>
  <c r="AF3460" i="1" a="1"/>
  <c r="AF3460" i="1" s="1"/>
  <c r="AF890" i="1" a="1"/>
  <c r="AF890" i="1" s="1"/>
  <c r="E849" i="7" s="1"/>
  <c r="T890" i="1"/>
  <c r="AC890" i="1"/>
  <c r="T215" i="1"/>
  <c r="AC215" i="1"/>
  <c r="AF215" i="1" a="1"/>
  <c r="AF215" i="1" s="1"/>
  <c r="E174" i="7" s="1"/>
  <c r="AF444" i="1" a="1"/>
  <c r="AF444" i="1" s="1"/>
  <c r="E403" i="7" s="1"/>
  <c r="T444" i="1"/>
  <c r="AC444" i="1"/>
  <c r="AF1432" i="1" a="1"/>
  <c r="AF1432" i="1" s="1"/>
  <c r="E1391" i="7" s="1"/>
  <c r="T1432" i="1"/>
  <c r="AC1432" i="1"/>
  <c r="T2713" i="1"/>
  <c r="AF2713" i="1" a="1"/>
  <c r="AF2713" i="1" s="1"/>
  <c r="E2672" i="7" s="1"/>
  <c r="AC2713" i="1"/>
  <c r="T3378" i="1"/>
  <c r="AF3378" i="1" a="1"/>
  <c r="AF3378" i="1" s="1"/>
  <c r="AC3378" i="1"/>
  <c r="AF2538" i="1" a="1"/>
  <c r="AF2538" i="1" s="1"/>
  <c r="E2497" i="7" s="1"/>
  <c r="T2538" i="1"/>
  <c r="AC2538" i="1"/>
  <c r="AC783" i="1"/>
  <c r="T783" i="1"/>
  <c r="AF783" i="1" a="1"/>
  <c r="AF783" i="1" s="1"/>
  <c r="E742" i="7" s="1"/>
  <c r="AF1890" i="1" a="1"/>
  <c r="AF1890" i="1" s="1"/>
  <c r="E1849" i="7" s="1"/>
  <c r="T1890" i="1"/>
  <c r="AC1890" i="1"/>
  <c r="T907" i="1"/>
  <c r="AF907" i="1" a="1"/>
  <c r="AF907" i="1" s="1"/>
  <c r="E866" i="7" s="1"/>
  <c r="AC907" i="1"/>
  <c r="AC403" i="1"/>
  <c r="T403" i="1"/>
  <c r="AF403" i="1" a="1"/>
  <c r="AF403" i="1" s="1"/>
  <c r="E362" i="7" s="1"/>
  <c r="AF450" i="1" a="1"/>
  <c r="AF450" i="1" s="1"/>
  <c r="E409" i="7" s="1"/>
  <c r="T450" i="1"/>
  <c r="AC450" i="1"/>
  <c r="T2789" i="1"/>
  <c r="AF2789" i="1" a="1"/>
  <c r="AF2789" i="1" s="1"/>
  <c r="E2748" i="7" s="1"/>
  <c r="AC2789" i="1"/>
  <c r="AF3453" i="1" a="1"/>
  <c r="AF3453" i="1" s="1"/>
  <c r="AC3453" i="1"/>
  <c r="T3453" i="1"/>
  <c r="AC3289" i="1"/>
  <c r="AF3289" i="1" a="1"/>
  <c r="AF3289" i="1" s="1"/>
  <c r="T3289" i="1"/>
  <c r="T2806" i="1"/>
  <c r="AC2806" i="1"/>
  <c r="AF2806" i="1" a="1"/>
  <c r="AF2806" i="1" s="1"/>
  <c r="E2765" i="7" s="1"/>
  <c r="AF196" i="1" a="1"/>
  <c r="AF196" i="1" s="1"/>
  <c r="E155" i="7" s="1"/>
  <c r="T196" i="1"/>
  <c r="AC196" i="1"/>
  <c r="AC2328" i="1"/>
  <c r="T2328" i="1"/>
  <c r="AF2328" i="1" a="1"/>
  <c r="AF2328" i="1" s="1"/>
  <c r="E2287" i="7" s="1"/>
  <c r="AC1368" i="1"/>
  <c r="T1368" i="1"/>
  <c r="AF1368" i="1" a="1"/>
  <c r="AF1368" i="1" s="1"/>
  <c r="E1327" i="7" s="1"/>
  <c r="AF170" i="1" a="1"/>
  <c r="AF170" i="1" s="1"/>
  <c r="E129" i="7" s="1"/>
  <c r="T170" i="1"/>
  <c r="AC170" i="1"/>
  <c r="AC332" i="1"/>
  <c r="AF332" i="1" a="1"/>
  <c r="AF332" i="1" s="1"/>
  <c r="E291" i="7" s="1"/>
  <c r="T332" i="1"/>
  <c r="AF3311" i="1" a="1"/>
  <c r="AF3311" i="1" s="1"/>
  <c r="T3311" i="1"/>
  <c r="AC3311" i="1"/>
  <c r="T414" i="1"/>
  <c r="AF414" i="1" a="1"/>
  <c r="AF414" i="1" s="1"/>
  <c r="E373" i="7" s="1"/>
  <c r="AC414" i="1"/>
  <c r="AF1097" i="1" a="1"/>
  <c r="AF1097" i="1" s="1"/>
  <c r="E1056" i="7" s="1"/>
  <c r="T1097" i="1"/>
  <c r="AC1097" i="1"/>
  <c r="T1138" i="1"/>
  <c r="AF1138" i="1" a="1"/>
  <c r="AF1138" i="1" s="1"/>
  <c r="E1097" i="7" s="1"/>
  <c r="AC1138" i="1"/>
  <c r="T511" i="1"/>
  <c r="AF511" i="1" a="1"/>
  <c r="AF511" i="1" s="1"/>
  <c r="E470" i="7" s="1"/>
  <c r="AC511" i="1"/>
  <c r="T2535" i="1"/>
  <c r="AC2535" i="1"/>
  <c r="AF2535" i="1" a="1"/>
  <c r="AF2535" i="1" s="1"/>
  <c r="E2494" i="7" s="1"/>
  <c r="T1424" i="1"/>
  <c r="AC1424" i="1"/>
  <c r="AF1424" i="1" a="1"/>
  <c r="AF1424" i="1" s="1"/>
  <c r="E1383" i="7" s="1"/>
  <c r="T2136" i="1"/>
  <c r="AC2136" i="1"/>
  <c r="AF2136" i="1" a="1"/>
  <c r="AF2136" i="1" s="1"/>
  <c r="E2095" i="7" s="1"/>
  <c r="AC3091" i="1"/>
  <c r="AF3091" i="1" a="1"/>
  <c r="AF3091" i="1" s="1"/>
  <c r="T3091" i="1"/>
  <c r="T723" i="1"/>
  <c r="AF723" i="1" a="1"/>
  <c r="AF723" i="1" s="1"/>
  <c r="E682" i="7" s="1"/>
  <c r="AC723" i="1"/>
  <c r="AF3391" i="1" a="1"/>
  <c r="AF3391" i="1" s="1"/>
  <c r="AC3391" i="1"/>
  <c r="T3391" i="1"/>
  <c r="T604" i="1"/>
  <c r="AF604" i="1" a="1"/>
  <c r="AF604" i="1" s="1"/>
  <c r="E563" i="7" s="1"/>
  <c r="AC604" i="1"/>
  <c r="AC1300" i="1"/>
  <c r="T1300" i="1"/>
  <c r="AF1300" i="1" a="1"/>
  <c r="AF1300" i="1" s="1"/>
  <c r="E1259" i="7" s="1"/>
  <c r="AF136" i="1" a="1"/>
  <c r="AF136" i="1" s="1"/>
  <c r="E95" i="7" s="1"/>
  <c r="T136" i="1"/>
  <c r="AC136" i="1"/>
  <c r="AF2734" i="1" a="1"/>
  <c r="AF2734" i="1" s="1"/>
  <c r="E2693" i="7" s="1"/>
  <c r="AC2734" i="1"/>
  <c r="T2734" i="1"/>
  <c r="T1050" i="1"/>
  <c r="AC1050" i="1"/>
  <c r="AF1050" i="1" a="1"/>
  <c r="AF1050" i="1" s="1"/>
  <c r="E1009" i="7" s="1"/>
  <c r="AC2682" i="1"/>
  <c r="T2682" i="1"/>
  <c r="AF2682" i="1" a="1"/>
  <c r="AF2682" i="1" s="1"/>
  <c r="E2641" i="7" s="1"/>
  <c r="T208" i="1"/>
  <c r="AF208" i="1" a="1"/>
  <c r="AF208" i="1" s="1"/>
  <c r="E167" i="7" s="1"/>
  <c r="AC208" i="1"/>
  <c r="T2168" i="1"/>
  <c r="AF2168" i="1" a="1"/>
  <c r="AF2168" i="1" s="1"/>
  <c r="E2127" i="7" s="1"/>
  <c r="AI2127" i="7" s="1"/>
  <c r="AC2168" i="1"/>
  <c r="AC1020" i="1"/>
  <c r="AF1020" i="1" a="1"/>
  <c r="AF1020" i="1" s="1"/>
  <c r="E979" i="7" s="1"/>
  <c r="T1020" i="1"/>
  <c r="AC668" i="1"/>
  <c r="T668" i="1"/>
  <c r="AF668" i="1" a="1"/>
  <c r="AF668" i="1" s="1"/>
  <c r="E627" i="7" s="1"/>
  <c r="T316" i="1"/>
  <c r="AF316" i="1" a="1"/>
  <c r="AF316" i="1" s="1"/>
  <c r="E275" i="7" s="1"/>
  <c r="AC316" i="1"/>
  <c r="T530" i="1"/>
  <c r="AF530" i="1" a="1"/>
  <c r="AF530" i="1" s="1"/>
  <c r="E489" i="7" s="1"/>
  <c r="AI489" i="7" s="1"/>
  <c r="AC530" i="1"/>
  <c r="AF454" i="1" a="1"/>
  <c r="AF454" i="1" s="1"/>
  <c r="E413" i="7" s="1"/>
  <c r="T454" i="1"/>
  <c r="AC454" i="1"/>
  <c r="T1253" i="1"/>
  <c r="AF1253" i="1" a="1"/>
  <c r="AF1253" i="1" s="1"/>
  <c r="E1212" i="7" s="1"/>
  <c r="AC1253" i="1"/>
  <c r="AC619" i="1"/>
  <c r="T619" i="1"/>
  <c r="AF619" i="1" a="1"/>
  <c r="AF619" i="1" s="1"/>
  <c r="E578" i="7" s="1"/>
  <c r="T1090" i="1"/>
  <c r="AF1090" i="1" a="1"/>
  <c r="AF1090" i="1" s="1"/>
  <c r="E1049" i="7" s="1"/>
  <c r="AI1049" i="7" s="1"/>
  <c r="AC1090" i="1"/>
  <c r="AC3384" i="1"/>
  <c r="T3384" i="1"/>
  <c r="AF3384" i="1" a="1"/>
  <c r="AF3384" i="1" s="1"/>
  <c r="AC2227" i="1"/>
  <c r="T2227" i="1"/>
  <c r="AF2227" i="1" a="1"/>
  <c r="AF2227" i="1" s="1"/>
  <c r="E2186" i="7" s="1"/>
  <c r="AC3022" i="1"/>
  <c r="AF3022" i="1" a="1"/>
  <c r="AF3022" i="1" s="1"/>
  <c r="E2981" i="7" s="1"/>
  <c r="T3022" i="1"/>
  <c r="AF1835" i="1" a="1"/>
  <c r="AF1835" i="1" s="1"/>
  <c r="E1794" i="7" s="1"/>
  <c r="T1835" i="1"/>
  <c r="AC1835" i="1"/>
  <c r="T428" i="1"/>
  <c r="AC428" i="1"/>
  <c r="AF428" i="1" a="1"/>
  <c r="AF428" i="1" s="1"/>
  <c r="E387" i="7" s="1"/>
  <c r="AF1013" i="1" a="1"/>
  <c r="AF1013" i="1" s="1"/>
  <c r="E972" i="7" s="1"/>
  <c r="T1013" i="1"/>
  <c r="AC1013" i="1"/>
  <c r="T2923" i="1"/>
  <c r="AC2923" i="1"/>
  <c r="AF2923" i="1" a="1"/>
  <c r="AF2923" i="1" s="1"/>
  <c r="E2882" i="7" s="1"/>
  <c r="AF2282" i="1" a="1"/>
  <c r="AF2282" i="1" s="1"/>
  <c r="E2241" i="7" s="1"/>
  <c r="AC2282" i="1"/>
  <c r="T2282" i="1"/>
  <c r="AF906" i="1" a="1"/>
  <c r="AF906" i="1" s="1"/>
  <c r="E865" i="7" s="1"/>
  <c r="T906" i="1"/>
  <c r="AC906" i="1"/>
  <c r="AC1377" i="1"/>
  <c r="T1377" i="1"/>
  <c r="AF1377" i="1" a="1"/>
  <c r="AF1377" i="1" s="1"/>
  <c r="E1336" i="7" s="1"/>
  <c r="AC283" i="1"/>
  <c r="AF283" i="1" a="1"/>
  <c r="AF283" i="1" s="1"/>
  <c r="E242" i="7" s="1"/>
  <c r="T283" i="1"/>
  <c r="AF2972" i="1" a="1"/>
  <c r="AF2972" i="1" s="1"/>
  <c r="E2931" i="7" s="1"/>
  <c r="T2972" i="1"/>
  <c r="AC2972" i="1"/>
  <c r="AC1977" i="1"/>
  <c r="T1977" i="1"/>
  <c r="AF1977" i="1" a="1"/>
  <c r="AF1977" i="1" s="1"/>
  <c r="E1936" i="7" s="1"/>
  <c r="AC3178" i="1"/>
  <c r="T3178" i="1"/>
  <c r="AF3178" i="1" a="1"/>
  <c r="AF3178" i="1" s="1"/>
  <c r="AC3215" i="1"/>
  <c r="T3215" i="1"/>
  <c r="AF3215" i="1" a="1"/>
  <c r="AF3215" i="1" s="1"/>
  <c r="AC1490" i="1"/>
  <c r="T1490" i="1"/>
  <c r="AF1490" i="1" a="1"/>
  <c r="AF1490" i="1" s="1"/>
  <c r="E1449" i="7" s="1"/>
  <c r="AF461" i="1" a="1"/>
  <c r="AF461" i="1" s="1"/>
  <c r="E420" i="7" s="1"/>
  <c r="AC461" i="1"/>
  <c r="T461" i="1"/>
  <c r="AC2129" i="1"/>
  <c r="T2129" i="1"/>
  <c r="AF2129" i="1" a="1"/>
  <c r="AF2129" i="1" s="1"/>
  <c r="E2088" i="7" s="1"/>
  <c r="T787" i="1"/>
  <c r="AF787" i="1" a="1"/>
  <c r="AF787" i="1" s="1"/>
  <c r="E746" i="7" s="1"/>
  <c r="AC787" i="1"/>
  <c r="AF690" i="1" a="1"/>
  <c r="AF690" i="1" s="1"/>
  <c r="E649" i="7" s="1"/>
  <c r="T690" i="1"/>
  <c r="AC690" i="1"/>
  <c r="AF840" i="1" a="1"/>
  <c r="AF840" i="1" s="1"/>
  <c r="E799" i="7" s="1"/>
  <c r="AC840" i="1"/>
  <c r="T840" i="1"/>
  <c r="AF1845" i="1" a="1"/>
  <c r="AF1845" i="1" s="1"/>
  <c r="E1804" i="7" s="1"/>
  <c r="T1845" i="1"/>
  <c r="AC1845" i="1"/>
  <c r="AC1350" i="1"/>
  <c r="T1350" i="1"/>
  <c r="AF1350" i="1" a="1"/>
  <c r="AF1350" i="1" s="1"/>
  <c r="E1309" i="7" s="1"/>
  <c r="AF595" i="1" a="1"/>
  <c r="AF595" i="1" s="1"/>
  <c r="E554" i="7" s="1"/>
  <c r="T595" i="1"/>
  <c r="AC595" i="1"/>
  <c r="T766" i="1"/>
  <c r="AF766" i="1" a="1"/>
  <c r="AF766" i="1" s="1"/>
  <c r="E725" i="7" s="1"/>
  <c r="AC766" i="1"/>
  <c r="T2817" i="1"/>
  <c r="AF2817" i="1" a="1"/>
  <c r="AF2817" i="1" s="1"/>
  <c r="E2776" i="7" s="1"/>
  <c r="AC2817" i="1"/>
  <c r="AC2308" i="1"/>
  <c r="AF2308" i="1" a="1"/>
  <c r="AF2308" i="1" s="1"/>
  <c r="E2267" i="7" s="1"/>
  <c r="T2308" i="1"/>
  <c r="AC1353" i="1"/>
  <c r="AF1353" i="1" a="1"/>
  <c r="AF1353" i="1" s="1"/>
  <c r="E1312" i="7" s="1"/>
  <c r="AI1312" i="7" s="1"/>
  <c r="T1353" i="1"/>
  <c r="AF2080" i="1" a="1"/>
  <c r="AF2080" i="1" s="1"/>
  <c r="E2039" i="7" s="1"/>
  <c r="AC2080" i="1"/>
  <c r="T2080" i="1"/>
  <c r="T2469" i="1"/>
  <c r="AF2469" i="1" a="1"/>
  <c r="AF2469" i="1" s="1"/>
  <c r="E2428" i="7" s="1"/>
  <c r="AC2469" i="1"/>
  <c r="T3331" i="1"/>
  <c r="AC3331" i="1"/>
  <c r="AF3331" i="1" a="1"/>
  <c r="AF3331" i="1" s="1"/>
  <c r="AF273" i="1" a="1"/>
  <c r="AF273" i="1" s="1"/>
  <c r="E232" i="7" s="1"/>
  <c r="AC273" i="1"/>
  <c r="T273" i="1"/>
  <c r="AF1172" i="1" a="1"/>
  <c r="AF1172" i="1" s="1"/>
  <c r="E1131" i="7" s="1"/>
  <c r="AC1172" i="1"/>
  <c r="T1172" i="1"/>
  <c r="AC608" i="1"/>
  <c r="T608" i="1"/>
  <c r="AF608" i="1" a="1"/>
  <c r="AF608" i="1" s="1"/>
  <c r="E567" i="7" s="1"/>
  <c r="AC1567" i="1"/>
  <c r="AF1567" i="1" a="1"/>
  <c r="AF1567" i="1" s="1"/>
  <c r="E1526" i="7" s="1"/>
  <c r="T1567" i="1"/>
  <c r="AF3176" i="1" a="1"/>
  <c r="AF3176" i="1" s="1"/>
  <c r="T3176" i="1"/>
  <c r="AC3176" i="1"/>
  <c r="T895" i="1"/>
  <c r="AF895" i="1" a="1"/>
  <c r="AF895" i="1" s="1"/>
  <c r="E854" i="7" s="1"/>
  <c r="AC895" i="1"/>
  <c r="AF3160" i="1" a="1"/>
  <c r="AF3160" i="1" s="1"/>
  <c r="AC3160" i="1"/>
  <c r="T3160" i="1"/>
  <c r="AF2430" i="1" a="1"/>
  <c r="AF2430" i="1" s="1"/>
  <c r="E2389" i="7" s="1"/>
  <c r="T2430" i="1"/>
  <c r="AC2430" i="1"/>
  <c r="AC3032" i="1"/>
  <c r="AF3032" i="1" a="1"/>
  <c r="AF3032" i="1" s="1"/>
  <c r="E2991" i="7" s="1"/>
  <c r="AI2991" i="7" s="1"/>
  <c r="T3032" i="1"/>
  <c r="AF433" i="1" a="1"/>
  <c r="AF433" i="1" s="1"/>
  <c r="E392" i="7" s="1"/>
  <c r="T433" i="1"/>
  <c r="AC433" i="1"/>
  <c r="T3180" i="1"/>
  <c r="AF3180" i="1" a="1"/>
  <c r="AF3180" i="1" s="1"/>
  <c r="AC3180" i="1"/>
  <c r="AC660" i="1"/>
  <c r="AF660" i="1" a="1"/>
  <c r="AF660" i="1" s="1"/>
  <c r="E619" i="7" s="1"/>
  <c r="T660" i="1"/>
  <c r="AF1048" i="1" a="1"/>
  <c r="AF1048" i="1" s="1"/>
  <c r="E1007" i="7" s="1"/>
  <c r="AC1048" i="1"/>
  <c r="T1048" i="1"/>
  <c r="T2141" i="1"/>
  <c r="AC2141" i="1"/>
  <c r="AF2141" i="1" a="1"/>
  <c r="AF2141" i="1" s="1"/>
  <c r="E2100" i="7" s="1"/>
  <c r="AC3009" i="1"/>
  <c r="AF3009" i="1" a="1"/>
  <c r="AF3009" i="1" s="1"/>
  <c r="E2968" i="7" s="1"/>
  <c r="T3009" i="1"/>
  <c r="T1702" i="1"/>
  <c r="AC1702" i="1"/>
  <c r="AF1702" i="1" a="1"/>
  <c r="AF1702" i="1" s="1"/>
  <c r="E1661" i="7" s="1"/>
  <c r="AF696" i="1" a="1"/>
  <c r="AF696" i="1" s="1"/>
  <c r="E655" i="7" s="1"/>
  <c r="AC696" i="1"/>
  <c r="T696" i="1"/>
  <c r="AF184" i="1" a="1"/>
  <c r="AF184" i="1" s="1"/>
  <c r="E143" i="7" s="1"/>
  <c r="T184" i="1"/>
  <c r="AC184" i="1"/>
  <c r="AF1470" i="1" a="1"/>
  <c r="AF1470" i="1" s="1"/>
  <c r="E1429" i="7" s="1"/>
  <c r="AC1470" i="1"/>
  <c r="T1470" i="1"/>
  <c r="AF470" i="1" a="1"/>
  <c r="AF470" i="1" s="1"/>
  <c r="E429" i="7" s="1"/>
  <c r="AC470" i="1"/>
  <c r="T470" i="1"/>
  <c r="AC3457" i="1"/>
  <c r="AF3457" i="1" a="1"/>
  <c r="AF3457" i="1" s="1"/>
  <c r="T3457" i="1"/>
  <c r="AC1238" i="1"/>
  <c r="AF1238" i="1" a="1"/>
  <c r="AF1238" i="1" s="1"/>
  <c r="E1197" i="7" s="1"/>
  <c r="T1238" i="1"/>
  <c r="T271" i="1"/>
  <c r="AF271" i="1" a="1"/>
  <c r="AF271" i="1" s="1"/>
  <c r="E230" i="7" s="1"/>
  <c r="AC271" i="1"/>
  <c r="AC897" i="1"/>
  <c r="T897" i="1"/>
  <c r="AF897" i="1" a="1"/>
  <c r="AF897" i="1" s="1"/>
  <c r="E856" i="7" s="1"/>
  <c r="T2490" i="1"/>
  <c r="AF2490" i="1" a="1"/>
  <c r="AF2490" i="1" s="1"/>
  <c r="E2449" i="7" s="1"/>
  <c r="AI2449" i="7" s="1"/>
  <c r="AC2490" i="1"/>
  <c r="AC875" i="1"/>
  <c r="AF875" i="1" a="1"/>
  <c r="AF875" i="1" s="1"/>
  <c r="E834" i="7" s="1"/>
  <c r="T875" i="1"/>
  <c r="AC3152" i="1"/>
  <c r="AF3152" i="1" a="1"/>
  <c r="AF3152" i="1" s="1"/>
  <c r="T3152" i="1"/>
  <c r="AC1958" i="1"/>
  <c r="AF1958" i="1" a="1"/>
  <c r="AF1958" i="1" s="1"/>
  <c r="E1917" i="7" s="1"/>
  <c r="T1958" i="1"/>
  <c r="AC1933" i="1"/>
  <c r="AF1933" i="1" a="1"/>
  <c r="AF1933" i="1" s="1"/>
  <c r="E1892" i="7" s="1"/>
  <c r="AI1892" i="7" s="1"/>
  <c r="T1933" i="1"/>
  <c r="AC2215" i="1"/>
  <c r="T2215" i="1"/>
  <c r="AF2215" i="1" a="1"/>
  <c r="AF2215" i="1" s="1"/>
  <c r="E2174" i="7" s="1"/>
  <c r="T2815" i="1"/>
  <c r="AF2815" i="1" a="1"/>
  <c r="AF2815" i="1" s="1"/>
  <c r="E2774" i="7" s="1"/>
  <c r="AC2815" i="1"/>
  <c r="T2746" i="1"/>
  <c r="AF2746" i="1" a="1"/>
  <c r="AF2746" i="1" s="1"/>
  <c r="E2705" i="7" s="1"/>
  <c r="AC2746" i="1"/>
  <c r="T662" i="1"/>
  <c r="AC662" i="1"/>
  <c r="AF662" i="1" a="1"/>
  <c r="AF662" i="1" s="1"/>
  <c r="E621" i="7" s="1"/>
  <c r="AF3231" i="1" a="1"/>
  <c r="AF3231" i="1" s="1"/>
  <c r="AC3231" i="1"/>
  <c r="T3231" i="1"/>
  <c r="AF3151" i="1" a="1"/>
  <c r="AF3151" i="1" s="1"/>
  <c r="AC3151" i="1"/>
  <c r="T3151" i="1"/>
  <c r="AF3397" i="1" a="1"/>
  <c r="AF3397" i="1" s="1"/>
  <c r="T3397" i="1"/>
  <c r="AC3397" i="1"/>
  <c r="AC3167" i="1"/>
  <c r="AF3167" i="1" a="1"/>
  <c r="AF3167" i="1" s="1"/>
  <c r="T3167" i="1"/>
  <c r="AC201" i="1"/>
  <c r="AF201" i="1" a="1"/>
  <c r="AF201" i="1" s="1"/>
  <c r="E160" i="7" s="1"/>
  <c r="T201" i="1"/>
  <c r="AC3029" i="1"/>
  <c r="T3029" i="1"/>
  <c r="AF3029" i="1" a="1"/>
  <c r="AF3029" i="1" s="1"/>
  <c r="E2988" i="7" s="1"/>
  <c r="AC3013" i="1"/>
  <c r="AF3013" i="1" a="1"/>
  <c r="AF3013" i="1" s="1"/>
  <c r="E2972" i="7" s="1"/>
  <c r="T3013" i="1"/>
  <c r="T148" i="1"/>
  <c r="AF148" i="1" a="1"/>
  <c r="AF148" i="1" s="1"/>
  <c r="E107" i="7" s="1"/>
  <c r="AI107" i="7" s="1"/>
  <c r="AC148" i="1"/>
  <c r="AF3038" i="1" a="1"/>
  <c r="AF3038" i="1" s="1"/>
  <c r="E2997" i="7" s="1"/>
  <c r="T3038" i="1"/>
  <c r="AC3038" i="1"/>
  <c r="AF457" i="1" a="1"/>
  <c r="AF457" i="1" s="1"/>
  <c r="E416" i="7" s="1"/>
  <c r="AC457" i="1"/>
  <c r="T457" i="1"/>
  <c r="AC2333" i="1"/>
  <c r="AF2333" i="1" a="1"/>
  <c r="AF2333" i="1" s="1"/>
  <c r="E2292" i="7" s="1"/>
  <c r="T2333" i="1"/>
  <c r="T2391" i="1"/>
  <c r="AC2391" i="1"/>
  <c r="AF2391" i="1" a="1"/>
  <c r="AF2391" i="1" s="1"/>
  <c r="E2350" i="7" s="1"/>
  <c r="AF634" i="1" a="1"/>
  <c r="AF634" i="1" s="1"/>
  <c r="E593" i="7" s="1"/>
  <c r="T634" i="1"/>
  <c r="AC634" i="1"/>
  <c r="AC397" i="1"/>
  <c r="AF397" i="1" a="1"/>
  <c r="AF397" i="1" s="1"/>
  <c r="E356" i="7" s="1"/>
  <c r="T397" i="1"/>
  <c r="AF346" i="1" a="1"/>
  <c r="AF346" i="1" s="1"/>
  <c r="E305" i="7" s="1"/>
  <c r="AC346" i="1"/>
  <c r="T346" i="1"/>
  <c r="T2449" i="1"/>
  <c r="AF2449" i="1" a="1"/>
  <c r="AF2449" i="1" s="1"/>
  <c r="E2408" i="7" s="1"/>
  <c r="AI2408" i="7" s="1"/>
  <c r="AC2449" i="1"/>
  <c r="AF135" i="1" a="1"/>
  <c r="AF135" i="1" s="1"/>
  <c r="E94" i="7" s="1"/>
  <c r="T135" i="1"/>
  <c r="AC135" i="1"/>
  <c r="AC2758" i="1"/>
  <c r="AF2758" i="1" a="1"/>
  <c r="AF2758" i="1" s="1"/>
  <c r="E2717" i="7" s="1"/>
  <c r="T2758" i="1"/>
  <c r="AF1960" i="1" a="1"/>
  <c r="AF1960" i="1" s="1"/>
  <c r="E1919" i="7" s="1"/>
  <c r="T1960" i="1"/>
  <c r="AC1960" i="1"/>
  <c r="AF3463" i="1" a="1"/>
  <c r="AF3463" i="1" s="1"/>
  <c r="AC3463" i="1"/>
  <c r="T3463" i="1"/>
  <c r="AC2167" i="1"/>
  <c r="AF2167" i="1" a="1"/>
  <c r="AF2167" i="1" s="1"/>
  <c r="E2126" i="7" s="1"/>
  <c r="T2167" i="1"/>
  <c r="AC1464" i="1"/>
  <c r="AF1464" i="1" a="1"/>
  <c r="AF1464" i="1" s="1"/>
  <c r="E1423" i="7" s="1"/>
  <c r="T1464" i="1"/>
  <c r="AF2007" i="1" a="1"/>
  <c r="AF2007" i="1" s="1"/>
  <c r="E1966" i="7" s="1"/>
  <c r="T2007" i="1"/>
  <c r="AC2007" i="1"/>
  <c r="T2502" i="1"/>
  <c r="AF2502" i="1" a="1"/>
  <c r="AF2502" i="1" s="1"/>
  <c r="E2461" i="7" s="1"/>
  <c r="AI2461" i="7" s="1"/>
  <c r="AC2502" i="1"/>
  <c r="AF3464" i="1" a="1"/>
  <c r="AF3464" i="1" s="1"/>
  <c r="AC3464" i="1"/>
  <c r="T3464" i="1"/>
  <c r="T1850" i="1"/>
  <c r="AF1850" i="1" a="1"/>
  <c r="AF1850" i="1" s="1"/>
  <c r="E1809" i="7" s="1"/>
  <c r="AC1850" i="1"/>
  <c r="T746" i="1"/>
  <c r="AC746" i="1"/>
  <c r="AF746" i="1" a="1"/>
  <c r="AF746" i="1" s="1"/>
  <c r="E705" i="7" s="1"/>
  <c r="AF1723" i="1" a="1"/>
  <c r="AF1723" i="1" s="1"/>
  <c r="E1682" i="7" s="1"/>
  <c r="AC1723" i="1"/>
  <c r="T1723" i="1"/>
  <c r="AF2442" i="1" a="1"/>
  <c r="AF2442" i="1" s="1"/>
  <c r="E2401" i="7" s="1"/>
  <c r="T2442" i="1"/>
  <c r="AC2442" i="1"/>
  <c r="AF2213" i="1" a="1"/>
  <c r="AF2213" i="1" s="1"/>
  <c r="E2172" i="7" s="1"/>
  <c r="AC2213" i="1"/>
  <c r="T2213" i="1"/>
  <c r="T2605" i="1"/>
  <c r="AC2605" i="1"/>
  <c r="AF2605" i="1" a="1"/>
  <c r="AF2605" i="1" s="1"/>
  <c r="E2564" i="7" s="1"/>
  <c r="T159" i="1"/>
  <c r="AF159" i="1" a="1"/>
  <c r="AF159" i="1" s="1"/>
  <c r="E118" i="7" s="1"/>
  <c r="AI118" i="7" s="1"/>
  <c r="AC159" i="1"/>
  <c r="AC2383" i="1"/>
  <c r="AF2383" i="1" a="1"/>
  <c r="AF2383" i="1" s="1"/>
  <c r="E2342" i="7" s="1"/>
  <c r="T2383" i="1"/>
  <c r="AF500" i="1" a="1"/>
  <c r="AF500" i="1" s="1"/>
  <c r="E459" i="7" s="1"/>
  <c r="T500" i="1"/>
  <c r="AC500" i="1"/>
  <c r="AC383" i="1"/>
  <c r="AF383" i="1" a="1"/>
  <c r="AF383" i="1" s="1"/>
  <c r="E342" i="7" s="1"/>
  <c r="T383" i="1"/>
  <c r="AC2246" i="1"/>
  <c r="AF2246" i="1" a="1"/>
  <c r="AF2246" i="1" s="1"/>
  <c r="E2205" i="7" s="1"/>
  <c r="AI2205" i="7" s="1"/>
  <c r="T2246" i="1"/>
  <c r="AF1707" i="1" a="1"/>
  <c r="AF1707" i="1" s="1"/>
  <c r="E1666" i="7" s="1"/>
  <c r="T1707" i="1"/>
  <c r="AC1707" i="1"/>
  <c r="AF438" i="1" a="1"/>
  <c r="AF438" i="1" s="1"/>
  <c r="E397" i="7" s="1"/>
  <c r="T438" i="1"/>
  <c r="AC438" i="1"/>
  <c r="T727" i="1"/>
  <c r="AC727" i="1"/>
  <c r="AF727" i="1" a="1"/>
  <c r="AF727" i="1" s="1"/>
  <c r="E686" i="7" s="1"/>
  <c r="AC2822" i="1"/>
  <c r="T2822" i="1"/>
  <c r="AF2822" i="1" a="1"/>
  <c r="AF2822" i="1" s="1"/>
  <c r="E2781" i="7" s="1"/>
  <c r="AF2898" i="1" a="1"/>
  <c r="AF2898" i="1" s="1"/>
  <c r="E2857" i="7" s="1"/>
  <c r="AC2898" i="1"/>
  <c r="T2898" i="1"/>
  <c r="AF344" i="1" a="1"/>
  <c r="AF344" i="1" s="1"/>
  <c r="E303" i="7" s="1"/>
  <c r="AC344" i="1"/>
  <c r="T344" i="1"/>
  <c r="AC2926" i="1"/>
  <c r="T2926" i="1"/>
  <c r="AF2926" i="1" a="1"/>
  <c r="AF2926" i="1" s="1"/>
  <c r="E2885" i="7" s="1"/>
  <c r="AC1381" i="1"/>
  <c r="T1381" i="1"/>
  <c r="AF1381" i="1" a="1"/>
  <c r="AF1381" i="1" s="1"/>
  <c r="E1340" i="7" s="1"/>
  <c r="AC574" i="1"/>
  <c r="T574" i="1"/>
  <c r="AF574" i="1" a="1"/>
  <c r="AF574" i="1" s="1"/>
  <c r="E533" i="7" s="1"/>
  <c r="T878" i="1"/>
  <c r="AF878" i="1" a="1"/>
  <c r="AF878" i="1" s="1"/>
  <c r="E837" i="7" s="1"/>
  <c r="AC878" i="1"/>
  <c r="AF1407" i="1" a="1"/>
  <c r="AF1407" i="1" s="1"/>
  <c r="E1366" i="7" s="1"/>
  <c r="AC1407" i="1"/>
  <c r="T1407" i="1"/>
  <c r="AF2920" i="1" a="1"/>
  <c r="AF2920" i="1" s="1"/>
  <c r="E2879" i="7" s="1"/>
  <c r="AC2920" i="1"/>
  <c r="T2920" i="1"/>
  <c r="AF2029" i="1" a="1"/>
  <c r="AF2029" i="1" s="1"/>
  <c r="E1988" i="7" s="1"/>
  <c r="T2029" i="1"/>
  <c r="AC2029" i="1"/>
  <c r="T405" i="1"/>
  <c r="AF405" i="1" a="1"/>
  <c r="AF405" i="1" s="1"/>
  <c r="E364" i="7" s="1"/>
  <c r="AC405" i="1"/>
  <c r="AC1213" i="1"/>
  <c r="T1213" i="1"/>
  <c r="AF1213" i="1" a="1"/>
  <c r="AF1213" i="1" s="1"/>
  <c r="E1172" i="7" s="1"/>
  <c r="AF1449" i="1" a="1"/>
  <c r="AF1449" i="1" s="1"/>
  <c r="E1408" i="7" s="1"/>
  <c r="AC1449" i="1"/>
  <c r="T1449" i="1"/>
  <c r="AC622" i="1"/>
  <c r="T622" i="1"/>
  <c r="AF622" i="1" a="1"/>
  <c r="AF622" i="1" s="1"/>
  <c r="E581" i="7" s="1"/>
  <c r="AF89" i="1" a="1"/>
  <c r="AF89" i="1" s="1"/>
  <c r="E48" i="7" s="1"/>
  <c r="AC89" i="1"/>
  <c r="T89" i="1"/>
  <c r="AF1332" i="1" a="1"/>
  <c r="AF1332" i="1" s="1"/>
  <c r="E1291" i="7" s="1"/>
  <c r="AC1332" i="1"/>
  <c r="T1332" i="1"/>
  <c r="AF2973" i="1" a="1"/>
  <c r="AF2973" i="1" s="1"/>
  <c r="E2932" i="7" s="1"/>
  <c r="T2973" i="1"/>
  <c r="AC2973" i="1"/>
  <c r="AC147" i="1"/>
  <c r="T147" i="1"/>
  <c r="AF147" i="1" a="1"/>
  <c r="AF147" i="1" s="1"/>
  <c r="E106" i="7" s="1"/>
  <c r="T1824" i="1"/>
  <c r="AC1824" i="1"/>
  <c r="AF1824" i="1" a="1"/>
  <c r="AF1824" i="1" s="1"/>
  <c r="E1783" i="7" s="1"/>
  <c r="AF3530" i="1" a="1"/>
  <c r="AF3530" i="1" s="1"/>
  <c r="AC3530" i="1"/>
  <c r="T3530" i="1"/>
  <c r="AC164" i="1"/>
  <c r="T164" i="1"/>
  <c r="AF164" i="1" a="1"/>
  <c r="AF164" i="1" s="1"/>
  <c r="E123" i="7" s="1"/>
  <c r="AF3145" i="1" a="1"/>
  <c r="AF3145" i="1" s="1"/>
  <c r="AC3145" i="1"/>
  <c r="T3145" i="1"/>
  <c r="AF2635" i="1" a="1"/>
  <c r="AF2635" i="1" s="1"/>
  <c r="E2594" i="7" s="1"/>
  <c r="T2635" i="1"/>
  <c r="AC2635" i="1"/>
  <c r="AC2346" i="1"/>
  <c r="T2346" i="1"/>
  <c r="AF2346" i="1" a="1"/>
  <c r="AF2346" i="1" s="1"/>
  <c r="E2305" i="7" s="1"/>
  <c r="T2554" i="1"/>
  <c r="AC2554" i="1"/>
  <c r="AF2554" i="1" a="1"/>
  <c r="AF2554" i="1" s="1"/>
  <c r="E2513" i="7" s="1"/>
  <c r="AF3100" i="1" a="1"/>
  <c r="AF3100" i="1" s="1"/>
  <c r="AC3100" i="1"/>
  <c r="T3100" i="1"/>
  <c r="AC439" i="1"/>
  <c r="T439" i="1"/>
  <c r="AF439" i="1" a="1"/>
  <c r="AF439" i="1" s="1"/>
  <c r="E398" i="7" s="1"/>
  <c r="T1205" i="1"/>
  <c r="AF1205" i="1" a="1"/>
  <c r="AF1205" i="1" s="1"/>
  <c r="E1164" i="7" s="1"/>
  <c r="AC1205" i="1"/>
  <c r="AF3499" i="1" a="1"/>
  <c r="AF3499" i="1" s="1"/>
  <c r="T3499" i="1"/>
  <c r="AC3499" i="1"/>
  <c r="AC453" i="1"/>
  <c r="T453" i="1"/>
  <c r="AF453" i="1" a="1"/>
  <c r="AF453" i="1" s="1"/>
  <c r="E412" i="7" s="1"/>
  <c r="T2317" i="1"/>
  <c r="AF2317" i="1" a="1"/>
  <c r="AF2317" i="1" s="1"/>
  <c r="E2276" i="7" s="1"/>
  <c r="AC2317" i="1"/>
  <c r="AC1202" i="1"/>
  <c r="AF1202" i="1" a="1"/>
  <c r="AF1202" i="1" s="1"/>
  <c r="E1161" i="7" s="1"/>
  <c r="T1202" i="1"/>
  <c r="AF1045" i="1" a="1"/>
  <c r="AF1045" i="1" s="1"/>
  <c r="E1004" i="7" s="1"/>
  <c r="T1045" i="1"/>
  <c r="AC1045" i="1"/>
  <c r="T3341" i="1"/>
  <c r="AC3341" i="1"/>
  <c r="AF3341" i="1" a="1"/>
  <c r="AF3341" i="1" s="1"/>
  <c r="AC1786" i="1"/>
  <c r="AF1786" i="1" a="1"/>
  <c r="AF1786" i="1" s="1"/>
  <c r="E1745" i="7" s="1"/>
  <c r="T1786" i="1"/>
  <c r="AF744" i="1" a="1"/>
  <c r="AF744" i="1" s="1"/>
  <c r="E703" i="7" s="1"/>
  <c r="AC744" i="1"/>
  <c r="T744" i="1"/>
  <c r="AF2250" i="1" a="1"/>
  <c r="AF2250" i="1" s="1"/>
  <c r="E2209" i="7" s="1"/>
  <c r="AC2250" i="1"/>
  <c r="T2250" i="1"/>
  <c r="T1823" i="1"/>
  <c r="AF1823" i="1" a="1"/>
  <c r="AF1823" i="1" s="1"/>
  <c r="E1782" i="7" s="1"/>
  <c r="AC1823" i="1"/>
  <c r="T2992" i="1"/>
  <c r="AF2992" i="1" a="1"/>
  <c r="AF2992" i="1" s="1"/>
  <c r="E2951" i="7" s="1"/>
  <c r="AC2992" i="1"/>
  <c r="T1663" i="1"/>
  <c r="AF1663" i="1" a="1"/>
  <c r="AF1663" i="1" s="1"/>
  <c r="E1622" i="7" s="1"/>
  <c r="AC1663" i="1"/>
  <c r="AC996" i="1"/>
  <c r="T996" i="1"/>
  <c r="AF996" i="1" a="1"/>
  <c r="AF996" i="1" s="1"/>
  <c r="E955" i="7" s="1"/>
  <c r="T2953" i="1"/>
  <c r="AC2953" i="1"/>
  <c r="AF2953" i="1" a="1"/>
  <c r="AF2953" i="1" s="1"/>
  <c r="E2912" i="7" s="1"/>
  <c r="AF1260" i="1" a="1"/>
  <c r="AF1260" i="1" s="1"/>
  <c r="E1219" i="7" s="1"/>
  <c r="AC1260" i="1"/>
  <c r="T1260" i="1"/>
  <c r="AF2618" i="1" a="1"/>
  <c r="AF2618" i="1" s="1"/>
  <c r="E2577" i="7" s="1"/>
  <c r="AC2618" i="1"/>
  <c r="T2618" i="1"/>
  <c r="T306" i="1"/>
  <c r="AF306" i="1" a="1"/>
  <c r="AF306" i="1" s="1"/>
  <c r="E265" i="7" s="1"/>
  <c r="AI265" i="7" s="1"/>
  <c r="AC306" i="1"/>
  <c r="T664" i="1"/>
  <c r="AF664" i="1" a="1"/>
  <c r="AF664" i="1" s="1"/>
  <c r="E623" i="7" s="1"/>
  <c r="AC664" i="1"/>
  <c r="T2741" i="1"/>
  <c r="AF2741" i="1" a="1"/>
  <c r="AF2741" i="1" s="1"/>
  <c r="E2700" i="7" s="1"/>
  <c r="AC2741" i="1"/>
  <c r="T1259" i="1"/>
  <c r="AF1259" i="1" a="1"/>
  <c r="AF1259" i="1" s="1"/>
  <c r="E1218" i="7" s="1"/>
  <c r="AC1259" i="1"/>
  <c r="AF3494" i="1" a="1"/>
  <c r="AF3494" i="1" s="1"/>
  <c r="T3494" i="1"/>
  <c r="AC3494" i="1"/>
  <c r="AF2424" i="1" a="1"/>
  <c r="AF2424" i="1" s="1"/>
  <c r="E2383" i="7" s="1"/>
  <c r="T2424" i="1"/>
  <c r="AC2424" i="1"/>
  <c r="AF1729" i="1" a="1"/>
  <c r="AF1729" i="1" s="1"/>
  <c r="E1688" i="7" s="1"/>
  <c r="AC1729" i="1"/>
  <c r="T1729" i="1"/>
  <c r="AF1573" i="1" a="1"/>
  <c r="AF1573" i="1" s="1"/>
  <c r="E1532" i="7" s="1"/>
  <c r="T1573" i="1"/>
  <c r="AC1573" i="1"/>
  <c r="AF2877" i="1" a="1"/>
  <c r="AF2877" i="1" s="1"/>
  <c r="E2836" i="7" s="1"/>
  <c r="T2877" i="1"/>
  <c r="AC2877" i="1"/>
  <c r="AC437" i="1"/>
  <c r="T437" i="1"/>
  <c r="AF437" i="1" a="1"/>
  <c r="AF437" i="1" s="1"/>
  <c r="E396" i="7" s="1"/>
  <c r="AC3432" i="1"/>
  <c r="AF3432" i="1" a="1"/>
  <c r="AF3432" i="1" s="1"/>
  <c r="T3432" i="1"/>
  <c r="AF2456" i="1" a="1"/>
  <c r="AF2456" i="1" s="1"/>
  <c r="E2415" i="7" s="1"/>
  <c r="T2456" i="1"/>
  <c r="AC2456" i="1"/>
  <c r="T612" i="1"/>
  <c r="AC612" i="1"/>
  <c r="AF612" i="1" a="1"/>
  <c r="AF612" i="1" s="1"/>
  <c r="E571" i="7" s="1"/>
  <c r="AF1274" i="1" a="1"/>
  <c r="AF1274" i="1" s="1"/>
  <c r="E1233" i="7" s="1"/>
  <c r="T1274" i="1"/>
  <c r="AC1274" i="1"/>
  <c r="T3327" i="1"/>
  <c r="AC3327" i="1"/>
  <c r="AF3327" i="1" a="1"/>
  <c r="AF3327" i="1" s="1"/>
  <c r="AF1095" i="1" a="1"/>
  <c r="AF1095" i="1" s="1"/>
  <c r="E1054" i="7" s="1"/>
  <c r="T1095" i="1"/>
  <c r="AC1095" i="1"/>
  <c r="AF1143" i="1" a="1"/>
  <c r="AF1143" i="1" s="1"/>
  <c r="E1102" i="7" s="1"/>
  <c r="AC1143" i="1"/>
  <c r="T1143" i="1"/>
  <c r="AF3373" i="1" a="1"/>
  <c r="AF3373" i="1" s="1"/>
  <c r="AC3373" i="1"/>
  <c r="T3373" i="1"/>
  <c r="AF311" i="1" a="1"/>
  <c r="AF311" i="1" s="1"/>
  <c r="E270" i="7" s="1"/>
  <c r="AC311" i="1"/>
  <c r="T311" i="1"/>
  <c r="AC2969" i="1"/>
  <c r="T2969" i="1"/>
  <c r="AF2969" i="1" a="1"/>
  <c r="AF2969" i="1" s="1"/>
  <c r="E2928" i="7" s="1"/>
  <c r="AF623" i="1" a="1"/>
  <c r="AF623" i="1" s="1"/>
  <c r="E582" i="7" s="1"/>
  <c r="T623" i="1"/>
  <c r="AC623" i="1"/>
  <c r="AC287" i="1"/>
  <c r="T287" i="1"/>
  <c r="AF287" i="1" a="1"/>
  <c r="AF287" i="1" s="1"/>
  <c r="E246" i="7" s="1"/>
  <c r="T1731" i="1"/>
  <c r="AF1731" i="1" a="1"/>
  <c r="AF1731" i="1" s="1"/>
  <c r="E1690" i="7" s="1"/>
  <c r="AC1731" i="1"/>
  <c r="AF1293" i="1" a="1"/>
  <c r="AF1293" i="1" s="1"/>
  <c r="E1252" i="7" s="1"/>
  <c r="T1293" i="1"/>
  <c r="AC1293" i="1"/>
  <c r="AC2857" i="1"/>
  <c r="AF2857" i="1" a="1"/>
  <c r="AF2857" i="1" s="1"/>
  <c r="E2816" i="7" s="1"/>
  <c r="AI2816" i="7" s="1"/>
  <c r="T2857" i="1"/>
  <c r="T863" i="1"/>
  <c r="AF863" i="1" a="1"/>
  <c r="AF863" i="1" s="1"/>
  <c r="E822" i="7" s="1"/>
  <c r="AC863" i="1"/>
  <c r="T3525" i="1"/>
  <c r="AF3525" i="1" a="1"/>
  <c r="AF3525" i="1" s="1"/>
  <c r="AC3525" i="1"/>
  <c r="T2489" i="1"/>
  <c r="AC2489" i="1"/>
  <c r="AF2489" i="1" a="1"/>
  <c r="AF2489" i="1" s="1"/>
  <c r="E2448" i="7" s="1"/>
  <c r="T3054" i="1"/>
  <c r="AC3054" i="1"/>
  <c r="AF3054" i="1" a="1"/>
  <c r="AF3054" i="1" s="1"/>
  <c r="E3013" i="7" s="1"/>
  <c r="T3480" i="1"/>
  <c r="AF3480" i="1" a="1"/>
  <c r="AF3480" i="1" s="1"/>
  <c r="AC3480" i="1"/>
  <c r="AF1634" i="1" a="1"/>
  <c r="AF1634" i="1" s="1"/>
  <c r="E1593" i="7" s="1"/>
  <c r="T1634" i="1"/>
  <c r="AC1634" i="1"/>
  <c r="AF543" i="1" a="1"/>
  <c r="AF543" i="1" s="1"/>
  <c r="E502" i="7" s="1"/>
  <c r="AC543" i="1"/>
  <c r="T543" i="1"/>
  <c r="T959" i="1"/>
  <c r="AC959" i="1"/>
  <c r="AF959" i="1" a="1"/>
  <c r="AF959" i="1" s="1"/>
  <c r="E918" i="7" s="1"/>
  <c r="T1264" i="1"/>
  <c r="AF1264" i="1" a="1"/>
  <c r="AF1264" i="1" s="1"/>
  <c r="E1223" i="7" s="1"/>
  <c r="AC1264" i="1"/>
  <c r="AC3346" i="1"/>
  <c r="T3346" i="1"/>
  <c r="AF3346" i="1" a="1"/>
  <c r="AF3346" i="1" s="1"/>
  <c r="AF876" i="1" a="1"/>
  <c r="AF876" i="1" s="1"/>
  <c r="E835" i="7" s="1"/>
  <c r="AC876" i="1"/>
  <c r="T876" i="1"/>
  <c r="AC2233" i="1"/>
  <c r="T2233" i="1"/>
  <c r="AF2233" i="1" a="1"/>
  <c r="AF2233" i="1" s="1"/>
  <c r="E2192" i="7" s="1"/>
  <c r="AC2499" i="1"/>
  <c r="AF2499" i="1" a="1"/>
  <c r="AF2499" i="1" s="1"/>
  <c r="E2458" i="7" s="1"/>
  <c r="T2499" i="1"/>
  <c r="AC2915" i="1"/>
  <c r="T2915" i="1"/>
  <c r="AF2915" i="1" a="1"/>
  <c r="AF2915" i="1" s="1"/>
  <c r="E2874" i="7" s="1"/>
  <c r="AC1547" i="1"/>
  <c r="T1547" i="1"/>
  <c r="AF1547" i="1" a="1"/>
  <c r="AF1547" i="1" s="1"/>
  <c r="E1506" i="7" s="1"/>
  <c r="AF1495" i="1" a="1"/>
  <c r="AF1495" i="1" s="1"/>
  <c r="E1454" i="7" s="1"/>
  <c r="AC1495" i="1"/>
  <c r="T1495" i="1"/>
  <c r="T666" i="1"/>
  <c r="AF666" i="1" a="1"/>
  <c r="AF666" i="1" s="1"/>
  <c r="E625" i="7" s="1"/>
  <c r="AC666" i="1"/>
  <c r="AC2142" i="1"/>
  <c r="T2142" i="1"/>
  <c r="AF2142" i="1" a="1"/>
  <c r="AF2142" i="1" s="1"/>
  <c r="E2101" i="7" s="1"/>
  <c r="AC1503" i="1"/>
  <c r="T1503" i="1"/>
  <c r="AF1503" i="1" a="1"/>
  <c r="AF1503" i="1" s="1"/>
  <c r="E1462" i="7" s="1"/>
  <c r="T2561" i="1"/>
  <c r="AF2561" i="1" a="1"/>
  <c r="AF2561" i="1" s="1"/>
  <c r="E2520" i="7" s="1"/>
  <c r="AI2520" i="7" s="1"/>
  <c r="AC2561" i="1"/>
  <c r="AF2445" i="1" a="1"/>
  <c r="AF2445" i="1" s="1"/>
  <c r="E2404" i="7" s="1"/>
  <c r="AC2445" i="1"/>
  <c r="T2445" i="1"/>
  <c r="T1949" i="1"/>
  <c r="AF1949" i="1" a="1"/>
  <c r="AF1949" i="1" s="1"/>
  <c r="E1908" i="7" s="1"/>
  <c r="AC1949" i="1"/>
  <c r="AC2914" i="1"/>
  <c r="T2914" i="1"/>
  <c r="AF2914" i="1" a="1"/>
  <c r="AF2914" i="1" s="1"/>
  <c r="E2873" i="7" s="1"/>
  <c r="AF3486" i="1" a="1"/>
  <c r="AF3486" i="1" s="1"/>
  <c r="T3486" i="1"/>
  <c r="AC3486" i="1"/>
  <c r="AF2035" i="1" a="1"/>
  <c r="AF2035" i="1" s="1"/>
  <c r="E1994" i="7" s="1"/>
  <c r="AC2035" i="1"/>
  <c r="T2035" i="1"/>
  <c r="AC3258" i="1"/>
  <c r="T3258" i="1"/>
  <c r="AF3258" i="1" a="1"/>
  <c r="AF3258" i="1" s="1"/>
  <c r="AF637" i="1" a="1"/>
  <c r="AF637" i="1" s="1"/>
  <c r="E596" i="7" s="1"/>
  <c r="AC637" i="1"/>
  <c r="T637" i="1"/>
  <c r="AC227" i="1"/>
  <c r="AF227" i="1" a="1"/>
  <c r="AF227" i="1" s="1"/>
  <c r="E186" i="7" s="1"/>
  <c r="AI186" i="7" s="1"/>
  <c r="T227" i="1"/>
  <c r="AC2384" i="1"/>
  <c r="T2384" i="1"/>
  <c r="AF2384" i="1" a="1"/>
  <c r="AF2384" i="1" s="1"/>
  <c r="E2343" i="7" s="1"/>
  <c r="T2884" i="1"/>
  <c r="AC2884" i="1"/>
  <c r="AF2884" i="1" a="1"/>
  <c r="AF2884" i="1" s="1"/>
  <c r="E2843" i="7" s="1"/>
  <c r="T2319" i="1"/>
  <c r="AF2319" i="1" a="1"/>
  <c r="AF2319" i="1" s="1"/>
  <c r="E2278" i="7" s="1"/>
  <c r="AC2319" i="1"/>
  <c r="T2334" i="1"/>
  <c r="AF2334" i="1" a="1"/>
  <c r="AF2334" i="1" s="1"/>
  <c r="E2293" i="7" s="1"/>
  <c r="AI2293" i="7" s="1"/>
  <c r="AC2334" i="1"/>
  <c r="T1255" i="1"/>
  <c r="AF1255" i="1" a="1"/>
  <c r="AF1255" i="1" s="1"/>
  <c r="E1214" i="7" s="1"/>
  <c r="AC1255" i="1"/>
  <c r="AC2039" i="1"/>
  <c r="AF2039" i="1" a="1"/>
  <c r="AF2039" i="1" s="1"/>
  <c r="E1998" i="7" s="1"/>
  <c r="T2039" i="1"/>
  <c r="AF1163" i="1" a="1"/>
  <c r="AF1163" i="1" s="1"/>
  <c r="E1122" i="7" s="1"/>
  <c r="T1163" i="1"/>
  <c r="AC1163" i="1"/>
  <c r="AF1881" i="1" a="1"/>
  <c r="AF1881" i="1" s="1"/>
  <c r="E1840" i="7" s="1"/>
  <c r="T1881" i="1"/>
  <c r="AC1881" i="1"/>
  <c r="AF1501" i="1" a="1"/>
  <c r="AF1501" i="1" s="1"/>
  <c r="E1460" i="7" s="1"/>
  <c r="T1501" i="1"/>
  <c r="AC1501" i="1"/>
  <c r="AF2013" i="1" a="1"/>
  <c r="AF2013" i="1" s="1"/>
  <c r="E1972" i="7" s="1"/>
  <c r="AC2013" i="1"/>
  <c r="T2013" i="1"/>
  <c r="AF2279" i="1" a="1"/>
  <c r="AF2279" i="1" s="1"/>
  <c r="E2238" i="7" s="1"/>
  <c r="AC2279" i="1"/>
  <c r="T2279" i="1"/>
  <c r="T2503" i="1"/>
  <c r="AC2503" i="1"/>
  <c r="AF2503" i="1" a="1"/>
  <c r="AF2503" i="1" s="1"/>
  <c r="E2462" i="7" s="1"/>
  <c r="T2932" i="1"/>
  <c r="AC2932" i="1"/>
  <c r="AF2932" i="1" a="1"/>
  <c r="AF2932" i="1" s="1"/>
  <c r="E2891" i="7" s="1"/>
  <c r="AF3212" i="1" a="1"/>
  <c r="AF3212" i="1" s="1"/>
  <c r="AC3212" i="1"/>
  <c r="T3212" i="1"/>
  <c r="AC3454" i="1"/>
  <c r="AF3454" i="1" a="1"/>
  <c r="AF3454" i="1" s="1"/>
  <c r="T3454" i="1"/>
  <c r="AC2630" i="1"/>
  <c r="AF2630" i="1" a="1"/>
  <c r="AF2630" i="1" s="1"/>
  <c r="E2589" i="7" s="1"/>
  <c r="AI2589" i="7" s="1"/>
  <c r="T2630" i="1"/>
  <c r="AC1155" i="1"/>
  <c r="AF1155" i="1" a="1"/>
  <c r="AF1155" i="1" s="1"/>
  <c r="E1114" i="7" s="1"/>
  <c r="T1155" i="1"/>
  <c r="AC2494" i="1"/>
  <c r="T2494" i="1"/>
  <c r="AF2494" i="1" a="1"/>
  <c r="AF2494" i="1" s="1"/>
  <c r="E2453" i="7" s="1"/>
  <c r="AF814" i="1" a="1"/>
  <c r="AF814" i="1" s="1"/>
  <c r="E773" i="7" s="1"/>
  <c r="AC814" i="1"/>
  <c r="T814" i="1"/>
  <c r="AF2862" i="1" a="1"/>
  <c r="AF2862" i="1" s="1"/>
  <c r="E2821" i="7" s="1"/>
  <c r="AC2862" i="1"/>
  <c r="T2862" i="1"/>
  <c r="AF2170" i="1" a="1"/>
  <c r="AF2170" i="1" s="1"/>
  <c r="E2129" i="7" s="1"/>
  <c r="T2170" i="1"/>
  <c r="AC2170" i="1"/>
  <c r="T1798" i="1"/>
  <c r="AF1798" i="1" a="1"/>
  <c r="AF1798" i="1" s="1"/>
  <c r="E1757" i="7" s="1"/>
  <c r="AC1798" i="1"/>
  <c r="AF1831" i="1" a="1"/>
  <c r="AF1831" i="1" s="1"/>
  <c r="E1790" i="7" s="1"/>
  <c r="AC1831" i="1"/>
  <c r="T1831" i="1"/>
  <c r="T3479" i="1"/>
  <c r="AF3479" i="1" a="1"/>
  <c r="AF3479" i="1" s="1"/>
  <c r="AC3479" i="1"/>
  <c r="T1373" i="1"/>
  <c r="AC1373" i="1"/>
  <c r="AF1373" i="1" a="1"/>
  <c r="AF1373" i="1" s="1"/>
  <c r="E1332" i="7" s="1"/>
  <c r="AC718" i="1"/>
  <c r="T718" i="1"/>
  <c r="AF718" i="1" a="1"/>
  <c r="AF718" i="1" s="1"/>
  <c r="E677" i="7" s="1"/>
  <c r="AF2160" i="1" a="1"/>
  <c r="AF2160" i="1" s="1"/>
  <c r="E2119" i="7" s="1"/>
  <c r="AC2160" i="1"/>
  <c r="T2160" i="1"/>
  <c r="T3089" i="1"/>
  <c r="AC3089" i="1"/>
  <c r="AF3089" i="1" a="1"/>
  <c r="AF3089" i="1" s="1"/>
  <c r="T3154" i="1"/>
  <c r="AF3154" i="1" a="1"/>
  <c r="AF3154" i="1" s="1"/>
  <c r="AC3154" i="1"/>
  <c r="AF2791" i="1" a="1"/>
  <c r="AF2791" i="1" s="1"/>
  <c r="E2750" i="7" s="1"/>
  <c r="AC2791" i="1"/>
  <c r="T2791" i="1"/>
  <c r="AC337" i="1"/>
  <c r="AF337" i="1" a="1"/>
  <c r="AF337" i="1" s="1"/>
  <c r="E296" i="7" s="1"/>
  <c r="T337" i="1"/>
  <c r="AC1629" i="1"/>
  <c r="T1629" i="1"/>
  <c r="AF1629" i="1" a="1"/>
  <c r="AF1629" i="1" s="1"/>
  <c r="E1588" i="7" s="1"/>
  <c r="AC2965" i="1"/>
  <c r="AF2965" i="1" a="1"/>
  <c r="AF2965" i="1" s="1"/>
  <c r="E2924" i="7" s="1"/>
  <c r="T2965" i="1"/>
  <c r="AF1991" i="1" a="1"/>
  <c r="AF1991" i="1" s="1"/>
  <c r="E1950" i="7" s="1"/>
  <c r="T1991" i="1"/>
  <c r="AC1991" i="1"/>
  <c r="T1312" i="1"/>
  <c r="AF1312" i="1" a="1"/>
  <c r="AF1312" i="1" s="1"/>
  <c r="E1271" i="7" s="1"/>
  <c r="AC1312" i="1"/>
  <c r="T290" i="1"/>
  <c r="AC290" i="1"/>
  <c r="AF290" i="1" a="1"/>
  <c r="AF290" i="1" s="1"/>
  <c r="E249" i="7" s="1"/>
  <c r="AF2729" i="1" a="1"/>
  <c r="AF2729" i="1" s="1"/>
  <c r="E2688" i="7" s="1"/>
  <c r="T2729" i="1"/>
  <c r="AC2729" i="1"/>
  <c r="AF936" i="1" a="1"/>
  <c r="AF936" i="1" s="1"/>
  <c r="E895" i="7" s="1"/>
  <c r="T936" i="1"/>
  <c r="AC936" i="1"/>
  <c r="AC2161" i="1"/>
  <c r="AF2161" i="1" a="1"/>
  <c r="AF2161" i="1" s="1"/>
  <c r="E2120" i="7" s="1"/>
  <c r="T2161" i="1"/>
  <c r="AF1664" i="1" a="1"/>
  <c r="AF1664" i="1" s="1"/>
  <c r="E1623" i="7" s="1"/>
  <c r="AC1664" i="1"/>
  <c r="T1664" i="1"/>
  <c r="AF2099" i="1" a="1"/>
  <c r="AF2099" i="1" s="1"/>
  <c r="E2058" i="7" s="1"/>
  <c r="T2099" i="1"/>
  <c r="AC2099" i="1"/>
  <c r="T1645" i="1"/>
  <c r="AC1645" i="1"/>
  <c r="AF1645" i="1" a="1"/>
  <c r="AF1645" i="1" s="1"/>
  <c r="E1604" i="7" s="1"/>
  <c r="T2863" i="1"/>
  <c r="AC2863" i="1"/>
  <c r="AF2863" i="1" a="1"/>
  <c r="AF2863" i="1" s="1"/>
  <c r="E2822" i="7" s="1"/>
  <c r="T3017" i="1"/>
  <c r="AF3017" i="1" a="1"/>
  <c r="AF3017" i="1" s="1"/>
  <c r="E2976" i="7" s="1"/>
  <c r="AI2976" i="7" s="1"/>
  <c r="AC3017" i="1"/>
  <c r="AC3295" i="1"/>
  <c r="AF3295" i="1" a="1"/>
  <c r="AF3295" i="1" s="1"/>
  <c r="T3295" i="1"/>
  <c r="T3109" i="1"/>
  <c r="AF3109" i="1" a="1"/>
  <c r="AF3109" i="1" s="1"/>
  <c r="AC3109" i="1"/>
  <c r="T542" i="1"/>
  <c r="AC542" i="1"/>
  <c r="AF542" i="1" a="1"/>
  <c r="AF542" i="1" s="1"/>
  <c r="E501" i="7" s="1"/>
  <c r="AC2979" i="1"/>
  <c r="AF2979" i="1" a="1"/>
  <c r="AF2979" i="1" s="1"/>
  <c r="E2938" i="7" s="1"/>
  <c r="AI2938" i="7" s="1"/>
  <c r="T2979" i="1"/>
  <c r="AC1245" i="1"/>
  <c r="AF1245" i="1" a="1"/>
  <c r="AF1245" i="1" s="1"/>
  <c r="E1204" i="7" s="1"/>
  <c r="T1245" i="1"/>
  <c r="T921" i="1"/>
  <c r="AC921" i="1"/>
  <c r="AF921" i="1" a="1"/>
  <c r="AF921" i="1" s="1"/>
  <c r="E880" i="7" s="1"/>
  <c r="AF471" i="1" a="1"/>
  <c r="AF471" i="1" s="1"/>
  <c r="E430" i="7" s="1"/>
  <c r="AC471" i="1"/>
  <c r="T471" i="1"/>
  <c r="AF2255" i="1" a="1"/>
  <c r="AF2255" i="1" s="1"/>
  <c r="E2214" i="7" s="1"/>
  <c r="AC2255" i="1"/>
  <c r="T2255" i="1"/>
  <c r="AF2551" i="1" a="1"/>
  <c r="AF2551" i="1" s="1"/>
  <c r="E2510" i="7" s="1"/>
  <c r="T2551" i="1"/>
  <c r="AC2551" i="1"/>
  <c r="T187" i="1"/>
  <c r="AC187" i="1"/>
  <c r="AF187" i="1" a="1"/>
  <c r="AF187" i="1" s="1"/>
  <c r="E146" i="7" s="1"/>
  <c r="AC2436" i="1"/>
  <c r="AF2436" i="1" a="1"/>
  <c r="AF2436" i="1" s="1"/>
  <c r="E2395" i="7" s="1"/>
  <c r="T2436" i="1"/>
  <c r="AC531" i="1"/>
  <c r="AF531" i="1" a="1"/>
  <c r="AF531" i="1" s="1"/>
  <c r="E490" i="7" s="1"/>
  <c r="AI490" i="7" s="1"/>
  <c r="T531" i="1"/>
  <c r="AC2508" i="1"/>
  <c r="T2508" i="1"/>
  <c r="AF2508" i="1" a="1"/>
  <c r="AF2508" i="1" s="1"/>
  <c r="E2467" i="7" s="1"/>
  <c r="AF268" i="1" a="1"/>
  <c r="AF268" i="1" s="1"/>
  <c r="E227" i="7" s="1"/>
  <c r="AC268" i="1"/>
  <c r="T268" i="1"/>
  <c r="AC1345" i="1"/>
  <c r="AF1345" i="1" a="1"/>
  <c r="AF1345" i="1" s="1"/>
  <c r="E1304" i="7" s="1"/>
  <c r="T1345" i="1"/>
  <c r="AF1965" i="1" a="1"/>
  <c r="AF1965" i="1" s="1"/>
  <c r="E1924" i="7" s="1"/>
  <c r="AC1965" i="1"/>
  <c r="T1965" i="1"/>
  <c r="AF618" i="1" a="1"/>
  <c r="AF618" i="1" s="1"/>
  <c r="E577" i="7" s="1"/>
  <c r="AC618" i="1"/>
  <c r="T618" i="1"/>
  <c r="T1001" i="1"/>
  <c r="AF1001" i="1" a="1"/>
  <c r="AF1001" i="1" s="1"/>
  <c r="E960" i="7" s="1"/>
  <c r="AC1001" i="1"/>
  <c r="AC3377" i="1"/>
  <c r="T3377" i="1"/>
  <c r="AF3377" i="1" a="1"/>
  <c r="AF3377" i="1" s="1"/>
  <c r="T733" i="1"/>
  <c r="AF733" i="1" a="1"/>
  <c r="AF733" i="1" s="1"/>
  <c r="E692" i="7" s="1"/>
  <c r="AI692" i="7" s="1"/>
  <c r="AC733" i="1"/>
  <c r="AF2033" i="1" a="1"/>
  <c r="AF2033" i="1" s="1"/>
  <c r="E1992" i="7" s="1"/>
  <c r="AC2033" i="1"/>
  <c r="T2033" i="1"/>
  <c r="T985" i="1"/>
  <c r="AC985" i="1"/>
  <c r="AF985" i="1" a="1"/>
  <c r="AF985" i="1" s="1"/>
  <c r="E944" i="7" s="1"/>
  <c r="T396" i="1"/>
  <c r="AF396" i="1" a="1"/>
  <c r="AF396" i="1" s="1"/>
  <c r="E355" i="7" s="1"/>
  <c r="AC396" i="1"/>
  <c r="AF1485" i="1" a="1"/>
  <c r="AF1485" i="1" s="1"/>
  <c r="E1444" i="7" s="1"/>
  <c r="AC1485" i="1"/>
  <c r="T1485" i="1"/>
  <c r="AF3359" i="1" a="1"/>
  <c r="AF3359" i="1" s="1"/>
  <c r="T3359" i="1"/>
  <c r="AC3359" i="1"/>
  <c r="AC1058" i="1"/>
  <c r="AF1058" i="1" a="1"/>
  <c r="AF1058" i="1" s="1"/>
  <c r="E1017" i="7" s="1"/>
  <c r="T1058" i="1"/>
  <c r="T1686" i="1"/>
  <c r="AF1686" i="1" a="1"/>
  <c r="AF1686" i="1" s="1"/>
  <c r="E1645" i="7" s="1"/>
  <c r="AC1686" i="1"/>
  <c r="AC670" i="1"/>
  <c r="AF670" i="1" a="1"/>
  <c r="AF670" i="1" s="1"/>
  <c r="E629" i="7" s="1"/>
  <c r="AI629" i="7" s="1"/>
  <c r="T670" i="1"/>
  <c r="T519" i="1"/>
  <c r="AF519" i="1" a="1"/>
  <c r="AF519" i="1" s="1"/>
  <c r="E478" i="7" s="1"/>
  <c r="AC519" i="1"/>
  <c r="AF853" i="1" a="1"/>
  <c r="AF853" i="1" s="1"/>
  <c r="E812" i="7" s="1"/>
  <c r="T853" i="1"/>
  <c r="AC853" i="1"/>
  <c r="AF3270" i="1" a="1"/>
  <c r="AF3270" i="1" s="1"/>
  <c r="T3270" i="1"/>
  <c r="AC3270" i="1"/>
  <c r="AC3343" i="1"/>
  <c r="T3343" i="1"/>
  <c r="AF3343" i="1" a="1"/>
  <c r="AF3343" i="1" s="1"/>
  <c r="AC126" i="1"/>
  <c r="AF126" i="1" a="1"/>
  <c r="AF126" i="1" s="1"/>
  <c r="E85" i="7" s="1"/>
  <c r="T126" i="1"/>
  <c r="T317" i="1"/>
  <c r="AF317" i="1" a="1"/>
  <c r="AF317" i="1" s="1"/>
  <c r="E276" i="7" s="1"/>
  <c r="AC317" i="1"/>
  <c r="AC2869" i="1"/>
  <c r="T2869" i="1"/>
  <c r="AF2869" i="1" a="1"/>
  <c r="AF2869" i="1" s="1"/>
  <c r="E2828" i="7" s="1"/>
  <c r="T982" i="1"/>
  <c r="AF982" i="1" a="1"/>
  <c r="AF982" i="1" s="1"/>
  <c r="E941" i="7" s="1"/>
  <c r="AI941" i="7" s="1"/>
  <c r="AC982" i="1"/>
  <c r="AF3121" i="1" a="1"/>
  <c r="AF3121" i="1" s="1"/>
  <c r="T3121" i="1"/>
  <c r="AC3121" i="1"/>
  <c r="AF773" i="1" a="1"/>
  <c r="AF773" i="1" s="1"/>
  <c r="E732" i="7" s="1"/>
  <c r="AC773" i="1"/>
  <c r="T773" i="1"/>
  <c r="AC2564" i="1"/>
  <c r="T2564" i="1"/>
  <c r="AF2564" i="1" a="1"/>
  <c r="AF2564" i="1" s="1"/>
  <c r="E2523" i="7" s="1"/>
  <c r="AC2998" i="1"/>
  <c r="T2998" i="1"/>
  <c r="AF2998" i="1" a="1"/>
  <c r="AF2998" i="1" s="1"/>
  <c r="E2957" i="7" s="1"/>
  <c r="AF305" i="1" a="1"/>
  <c r="AF305" i="1" s="1"/>
  <c r="E264" i="7" s="1"/>
  <c r="T305" i="1"/>
  <c r="AC305" i="1"/>
  <c r="AC2617" i="1"/>
  <c r="T2617" i="1"/>
  <c r="AF2617" i="1" a="1"/>
  <c r="AF2617" i="1" s="1"/>
  <c r="E2576" i="7" s="1"/>
  <c r="T2514" i="1"/>
  <c r="AF2514" i="1" a="1"/>
  <c r="AF2514" i="1" s="1"/>
  <c r="E2473" i="7" s="1"/>
  <c r="AC2514" i="1"/>
  <c r="AC866" i="1"/>
  <c r="T866" i="1"/>
  <c r="AF866" i="1" a="1"/>
  <c r="AF866" i="1" s="1"/>
  <c r="E825" i="7" s="1"/>
  <c r="AC652" i="1"/>
  <c r="AF652" i="1" a="1"/>
  <c r="AF652" i="1" s="1"/>
  <c r="E611" i="7" s="1"/>
  <c r="T652" i="1"/>
  <c r="AC2978" i="1"/>
  <c r="AF2978" i="1" a="1"/>
  <c r="AF2978" i="1" s="1"/>
  <c r="E2937" i="7" s="1"/>
  <c r="T2978" i="1"/>
  <c r="T2305" i="1"/>
  <c r="AF2305" i="1" a="1"/>
  <c r="AF2305" i="1" s="1"/>
  <c r="E2264" i="7" s="1"/>
  <c r="AC2305" i="1"/>
  <c r="T2284" i="1"/>
  <c r="AF2284" i="1" a="1"/>
  <c r="AF2284" i="1" s="1"/>
  <c r="E2243" i="7" s="1"/>
  <c r="AI2243" i="7" s="1"/>
  <c r="AC2284" i="1"/>
  <c r="T1193" i="1"/>
  <c r="AF1193" i="1" a="1"/>
  <c r="AF1193" i="1" s="1"/>
  <c r="E1152" i="7" s="1"/>
  <c r="AC1193" i="1"/>
  <c r="AF2941" i="1" a="1"/>
  <c r="AF2941" i="1" s="1"/>
  <c r="E2900" i="7" s="1"/>
  <c r="AC2941" i="1"/>
  <c r="T2941" i="1"/>
  <c r="AF656" i="1" a="1"/>
  <c r="AF656" i="1" s="1"/>
  <c r="E615" i="7" s="1"/>
  <c r="T656" i="1"/>
  <c r="AC656" i="1"/>
  <c r="T3518" i="1"/>
  <c r="AF3518" i="1" a="1"/>
  <c r="AF3518" i="1" s="1"/>
  <c r="AC3518" i="1"/>
  <c r="T1408" i="1"/>
  <c r="AC1408" i="1"/>
  <c r="AF1408" i="1" a="1"/>
  <c r="AF1408" i="1" s="1"/>
  <c r="E1367" i="7" s="1"/>
  <c r="AF2879" i="1" a="1"/>
  <c r="AF2879" i="1" s="1"/>
  <c r="E2838" i="7" s="1"/>
  <c r="AC2879" i="1"/>
  <c r="T2879" i="1"/>
  <c r="AF631" i="1" a="1"/>
  <c r="AF631" i="1" s="1"/>
  <c r="E590" i="7" s="1"/>
  <c r="AC631" i="1"/>
  <c r="T631" i="1"/>
  <c r="AC3444" i="1"/>
  <c r="AF3444" i="1" a="1"/>
  <c r="AF3444" i="1" s="1"/>
  <c r="T3444" i="1"/>
  <c r="AF462" i="1" a="1"/>
  <c r="AF462" i="1" s="1"/>
  <c r="E421" i="7" s="1"/>
  <c r="AC462" i="1"/>
  <c r="T462" i="1"/>
  <c r="AF3229" i="1" a="1"/>
  <c r="AF3229" i="1" s="1"/>
  <c r="T3229" i="1"/>
  <c r="AC3229" i="1"/>
  <c r="T839" i="1"/>
  <c r="AC839" i="1"/>
  <c r="AF839" i="1" a="1"/>
  <c r="AF839" i="1" s="1"/>
  <c r="E798" i="7" s="1"/>
  <c r="AC329" i="1"/>
  <c r="T329" i="1"/>
  <c r="AF329" i="1" a="1"/>
  <c r="AF329" i="1" s="1"/>
  <c r="E288" i="7" s="1"/>
  <c r="AC398" i="1"/>
  <c r="T398" i="1"/>
  <c r="AF398" i="1" a="1"/>
  <c r="AF398" i="1" s="1"/>
  <c r="E357" i="7" s="1"/>
  <c r="AF2084" i="1" a="1"/>
  <c r="AF2084" i="1" s="1"/>
  <c r="E2043" i="7" s="1"/>
  <c r="T2084" i="1"/>
  <c r="AC2084" i="1"/>
  <c r="AC1826" i="1"/>
  <c r="AF1826" i="1" a="1"/>
  <c r="AF1826" i="1" s="1"/>
  <c r="E1785" i="7" s="1"/>
  <c r="T1826" i="1"/>
  <c r="AF3023" i="1" a="1"/>
  <c r="AF3023" i="1" s="1"/>
  <c r="E2982" i="7" s="1"/>
  <c r="T3023" i="1"/>
  <c r="AC3023" i="1"/>
  <c r="T2724" i="1"/>
  <c r="AC2724" i="1"/>
  <c r="AF2724" i="1" a="1"/>
  <c r="AF2724" i="1" s="1"/>
  <c r="E2683" i="7" s="1"/>
  <c r="AC1481" i="1"/>
  <c r="AF1481" i="1" a="1"/>
  <c r="AF1481" i="1" s="1"/>
  <c r="E1440" i="7" s="1"/>
  <c r="T1481" i="1"/>
  <c r="AC1927" i="1"/>
  <c r="T1927" i="1"/>
  <c r="AF1927" i="1" a="1"/>
  <c r="AF1927" i="1" s="1"/>
  <c r="E1886" i="7" s="1"/>
  <c r="AF900" i="1" a="1"/>
  <c r="AF900" i="1" s="1"/>
  <c r="E859" i="7" s="1"/>
  <c r="AC900" i="1"/>
  <c r="T900" i="1"/>
  <c r="AC1799" i="1"/>
  <c r="T1799" i="1"/>
  <c r="AF1799" i="1" a="1"/>
  <c r="AF1799" i="1" s="1"/>
  <c r="E1758" i="7" s="1"/>
  <c r="T2313" i="1"/>
  <c r="AF2313" i="1" a="1"/>
  <c r="AF2313" i="1" s="1"/>
  <c r="E2272" i="7" s="1"/>
  <c r="AC2313" i="1"/>
  <c r="T3112" i="1"/>
  <c r="AC3112" i="1"/>
  <c r="AF3112" i="1" a="1"/>
  <c r="AF3112" i="1" s="1"/>
  <c r="AC2785" i="1"/>
  <c r="T2785" i="1"/>
  <c r="AF2785" i="1" a="1"/>
  <c r="AF2785" i="1" s="1"/>
  <c r="E2744" i="7" s="1"/>
  <c r="T2057" i="1"/>
  <c r="AC2057" i="1"/>
  <c r="AF2057" i="1" a="1"/>
  <c r="AF2057" i="1" s="1"/>
  <c r="E2016" i="7" s="1"/>
  <c r="AC1083" i="1"/>
  <c r="AF1083" i="1" a="1"/>
  <c r="AF1083" i="1" s="1"/>
  <c r="E1042" i="7" s="1"/>
  <c r="T1083" i="1"/>
  <c r="T1612" i="1"/>
  <c r="AC1612" i="1"/>
  <c r="AF1612" i="1" a="1"/>
  <c r="AF1612" i="1" s="1"/>
  <c r="E1571" i="7" s="1"/>
  <c r="AF1336" i="1" a="1"/>
  <c r="AF1336" i="1" s="1"/>
  <c r="E1295" i="7" s="1"/>
  <c r="T1336" i="1"/>
  <c r="AC1336" i="1"/>
  <c r="AC1704" i="1"/>
  <c r="AF1704" i="1" a="1"/>
  <c r="AF1704" i="1" s="1"/>
  <c r="E1663" i="7" s="1"/>
  <c r="T1704" i="1"/>
  <c r="AF1014" i="1" a="1"/>
  <c r="AF1014" i="1" s="1"/>
  <c r="E973" i="7" s="1"/>
  <c r="T1014" i="1"/>
  <c r="AC1014" i="1"/>
  <c r="AC3123" i="1"/>
  <c r="T3123" i="1"/>
  <c r="AF3123" i="1" a="1"/>
  <c r="AF3123" i="1" s="1"/>
  <c r="T2573" i="1"/>
  <c r="AC2573" i="1"/>
  <c r="AF2573" i="1" a="1"/>
  <c r="AF2573" i="1" s="1"/>
  <c r="E2532" i="7" s="1"/>
  <c r="AC1271" i="1"/>
  <c r="T1271" i="1"/>
  <c r="AF1271" i="1" a="1"/>
  <c r="AF1271" i="1" s="1"/>
  <c r="E1230" i="7" s="1"/>
  <c r="AC2957" i="1"/>
  <c r="T2957" i="1"/>
  <c r="AF2957" i="1" a="1"/>
  <c r="AF2957" i="1" s="1"/>
  <c r="E2916" i="7" s="1"/>
  <c r="T2657" i="1"/>
  <c r="AF2657" i="1" a="1"/>
  <c r="AF2657" i="1" s="1"/>
  <c r="E2616" i="7" s="1"/>
  <c r="AC2657" i="1"/>
  <c r="AF2482" i="1" a="1"/>
  <c r="AF2482" i="1" s="1"/>
  <c r="E2441" i="7" s="1"/>
  <c r="T2482" i="1"/>
  <c r="AC2482" i="1"/>
  <c r="T1877" i="1"/>
  <c r="AC1877" i="1"/>
  <c r="AF1877" i="1" a="1"/>
  <c r="AF1877" i="1" s="1"/>
  <c r="E1836" i="7" s="1"/>
  <c r="AC2109" i="1"/>
  <c r="AF2109" i="1" a="1"/>
  <c r="AF2109" i="1" s="1"/>
  <c r="E2068" i="7" s="1"/>
  <c r="T2109" i="1"/>
  <c r="AF784" i="1" a="1"/>
  <c r="AF784" i="1" s="1"/>
  <c r="E743" i="7" s="1"/>
  <c r="T784" i="1"/>
  <c r="AC784" i="1"/>
  <c r="AC3345" i="1"/>
  <c r="T3345" i="1"/>
  <c r="AF3345" i="1" a="1"/>
  <c r="AF3345" i="1" s="1"/>
  <c r="AC1284" i="1"/>
  <c r="AF1284" i="1" a="1"/>
  <c r="AF1284" i="1" s="1"/>
  <c r="E1243" i="7" s="1"/>
  <c r="T1284" i="1"/>
  <c r="T2443" i="1"/>
  <c r="AF2443" i="1" a="1"/>
  <c r="AF2443" i="1" s="1"/>
  <c r="E2402" i="7" s="1"/>
  <c r="AC2443" i="1"/>
  <c r="AF3195" i="1" a="1"/>
  <c r="AF3195" i="1" s="1"/>
  <c r="AC3195" i="1"/>
  <c r="T3195" i="1"/>
  <c r="AC1230" i="1"/>
  <c r="AF1230" i="1" a="1"/>
  <c r="AF1230" i="1" s="1"/>
  <c r="E1189" i="7" s="1"/>
  <c r="AI1189" i="7" s="1"/>
  <c r="T1230" i="1"/>
  <c r="T250" i="1"/>
  <c r="AC250" i="1"/>
  <c r="AF250" i="1" a="1"/>
  <c r="AF250" i="1" s="1"/>
  <c r="E209" i="7" s="1"/>
  <c r="T1011" i="1"/>
  <c r="AF1011" i="1" a="1"/>
  <c r="AF1011" i="1" s="1"/>
  <c r="E970" i="7" s="1"/>
  <c r="AC1011" i="1"/>
  <c r="AF1409" i="1" a="1"/>
  <c r="AF1409" i="1" s="1"/>
  <c r="E1368" i="7" s="1"/>
  <c r="AC1409" i="1"/>
  <c r="T1409" i="1"/>
  <c r="AF1216" i="1" a="1"/>
  <c r="AF1216" i="1" s="1"/>
  <c r="E1175" i="7" s="1"/>
  <c r="T1216" i="1"/>
  <c r="AC1216" i="1"/>
  <c r="AC924" i="1"/>
  <c r="AF924" i="1" a="1"/>
  <c r="AF924" i="1" s="1"/>
  <c r="E883" i="7" s="1"/>
  <c r="T924" i="1"/>
  <c r="AF1499" i="1" a="1"/>
  <c r="AF1499" i="1" s="1"/>
  <c r="E1458" i="7" s="1"/>
  <c r="AC1499" i="1"/>
  <c r="T1499" i="1"/>
  <c r="AF2316" i="1" a="1"/>
  <c r="AF2316" i="1" s="1"/>
  <c r="E2275" i="7" s="1"/>
  <c r="AC2316" i="1"/>
  <c r="T2316" i="1"/>
  <c r="T971" i="1"/>
  <c r="AC971" i="1"/>
  <c r="AF971" i="1" a="1"/>
  <c r="AF971" i="1" s="1"/>
  <c r="E930" i="7" s="1"/>
  <c r="AF1258" i="1" a="1"/>
  <c r="AF1258" i="1" s="1"/>
  <c r="E1217" i="7" s="1"/>
  <c r="T1258" i="1"/>
  <c r="AC1258" i="1"/>
  <c r="AC2927" i="1"/>
  <c r="AF2927" i="1" a="1"/>
  <c r="AF2927" i="1" s="1"/>
  <c r="E2886" i="7" s="1"/>
  <c r="T2927" i="1"/>
  <c r="AC334" i="1"/>
  <c r="AF334" i="1" a="1"/>
  <c r="AF334" i="1" s="1"/>
  <c r="E293" i="7" s="1"/>
  <c r="T334" i="1"/>
  <c r="AC386" i="1"/>
  <c r="T386" i="1"/>
  <c r="AF386" i="1" a="1"/>
  <c r="AF386" i="1" s="1"/>
  <c r="E345" i="7" s="1"/>
  <c r="T1159" i="1"/>
  <c r="AF1159" i="1" a="1"/>
  <c r="AF1159" i="1" s="1"/>
  <c r="E1118" i="7" s="1"/>
  <c r="AC1159" i="1"/>
  <c r="T3226" i="1"/>
  <c r="AF3226" i="1" a="1"/>
  <c r="AF3226" i="1" s="1"/>
  <c r="AC3226" i="1"/>
  <c r="AF3018" i="1" a="1"/>
  <c r="AF3018" i="1" s="1"/>
  <c r="E2977" i="7" s="1"/>
  <c r="T3018" i="1"/>
  <c r="AC3018" i="1"/>
  <c r="T2572" i="1"/>
  <c r="AF2572" i="1" a="1"/>
  <c r="AF2572" i="1" s="1"/>
  <c r="E2531" i="7" s="1"/>
  <c r="AI2531" i="7" s="1"/>
  <c r="AC2572" i="1"/>
  <c r="AF3124" i="1" a="1"/>
  <c r="AF3124" i="1" s="1"/>
  <c r="T3124" i="1"/>
  <c r="AC3124" i="1"/>
  <c r="T1715" i="1"/>
  <c r="AC1715" i="1"/>
  <c r="AF1715" i="1" a="1"/>
  <c r="AF1715" i="1" s="1"/>
  <c r="E1674" i="7" s="1"/>
  <c r="T1526" i="1"/>
  <c r="AC1526" i="1"/>
  <c r="AF1526" i="1" a="1"/>
  <c r="AF1526" i="1" s="1"/>
  <c r="E1485" i="7" s="1"/>
  <c r="AC1772" i="1"/>
  <c r="T1772" i="1"/>
  <c r="AF1772" i="1" a="1"/>
  <c r="AF1772" i="1" s="1"/>
  <c r="E1731" i="7" s="1"/>
  <c r="T1936" i="1"/>
  <c r="AF1936" i="1" a="1"/>
  <c r="AF1936" i="1" s="1"/>
  <c r="E1895" i="7" s="1"/>
  <c r="AC1936" i="1"/>
  <c r="T1055" i="1"/>
  <c r="AC1055" i="1"/>
  <c r="AF1055" i="1" a="1"/>
  <c r="AF1055" i="1" s="1"/>
  <c r="E1014" i="7" s="1"/>
  <c r="AC355" i="1"/>
  <c r="AF355" i="1" a="1"/>
  <c r="AF355" i="1" s="1"/>
  <c r="E314" i="7" s="1"/>
  <c r="T355" i="1"/>
  <c r="AF2844" i="1" a="1"/>
  <c r="AF2844" i="1" s="1"/>
  <c r="E2803" i="7" s="1"/>
  <c r="T2844" i="1"/>
  <c r="AC2844" i="1"/>
  <c r="AF1047" i="1" a="1"/>
  <c r="AF1047" i="1" s="1"/>
  <c r="E1006" i="7" s="1"/>
  <c r="AC1047" i="1"/>
  <c r="T1047" i="1"/>
  <c r="AF1796" i="1" a="1"/>
  <c r="AF1796" i="1" s="1"/>
  <c r="E1755" i="7" s="1"/>
  <c r="T1796" i="1"/>
  <c r="AC1796" i="1"/>
  <c r="AF1906" i="1" a="1"/>
  <c r="AF1906" i="1" s="1"/>
  <c r="E1865" i="7" s="1"/>
  <c r="T1906" i="1"/>
  <c r="AC1906" i="1"/>
  <c r="AF1423" i="1" a="1"/>
  <c r="AF1423" i="1" s="1"/>
  <c r="E1382" i="7" s="1"/>
  <c r="AC1423" i="1"/>
  <c r="T1423" i="1"/>
  <c r="AF1231" i="1" a="1"/>
  <c r="AF1231" i="1" s="1"/>
  <c r="E1190" i="7" s="1"/>
  <c r="T1231" i="1"/>
  <c r="AC1231" i="1"/>
  <c r="AF2766" i="1" a="1"/>
  <c r="AF2766" i="1" s="1"/>
  <c r="E2725" i="7" s="1"/>
  <c r="AC2766" i="1"/>
  <c r="T2766" i="1"/>
  <c r="AF2842" i="1" a="1"/>
  <c r="AF2842" i="1" s="1"/>
  <c r="E2801" i="7" s="1"/>
  <c r="AC2842" i="1"/>
  <c r="T2842" i="1"/>
  <c r="AF1742" i="1" a="1"/>
  <c r="AF1742" i="1" s="1"/>
  <c r="E1701" i="7" s="1"/>
  <c r="T1742" i="1"/>
  <c r="AC1742" i="1"/>
  <c r="AC3205" i="1"/>
  <c r="AF3205" i="1" a="1"/>
  <c r="AF3205" i="1" s="1"/>
  <c r="T3205" i="1"/>
  <c r="T2760" i="1"/>
  <c r="AC2760" i="1"/>
  <c r="AF2760" i="1" a="1"/>
  <c r="AF2760" i="1" s="1"/>
  <c r="E2719" i="7" s="1"/>
  <c r="AC2824" i="1"/>
  <c r="AF2824" i="1" a="1"/>
  <c r="AF2824" i="1" s="1"/>
  <c r="E2783" i="7" s="1"/>
  <c r="T2824" i="1"/>
  <c r="T285" i="1"/>
  <c r="AC285" i="1"/>
  <c r="AF285" i="1" a="1"/>
  <c r="AF285" i="1" s="1"/>
  <c r="E244" i="7" s="1"/>
  <c r="T2068" i="1"/>
  <c r="AC2068" i="1"/>
  <c r="AF2068" i="1" a="1"/>
  <c r="AF2068" i="1" s="1"/>
  <c r="E2027" i="7" s="1"/>
  <c r="T456" i="1"/>
  <c r="AF456" i="1" a="1"/>
  <c r="AF456" i="1" s="1"/>
  <c r="E415" i="7" s="1"/>
  <c r="AC456" i="1"/>
  <c r="AF920" i="1" a="1"/>
  <c r="AF920" i="1" s="1"/>
  <c r="E879" i="7" s="1"/>
  <c r="T920" i="1"/>
  <c r="AC920" i="1"/>
  <c r="AC236" i="1"/>
  <c r="T236" i="1"/>
  <c r="AF236" i="1" a="1"/>
  <c r="AF236" i="1" s="1"/>
  <c r="E195" i="7" s="1"/>
  <c r="AC1998" i="1"/>
  <c r="T1998" i="1"/>
  <c r="AF1998" i="1" a="1"/>
  <c r="AF1998" i="1" s="1"/>
  <c r="E1957" i="7" s="1"/>
  <c r="T2367" i="1"/>
  <c r="AC2367" i="1"/>
  <c r="AF2367" i="1" a="1"/>
  <c r="AF2367" i="1" s="1"/>
  <c r="E2326" i="7" s="1"/>
  <c r="AF802" i="1" a="1"/>
  <c r="AF802" i="1" s="1"/>
  <c r="E761" i="7" s="1"/>
  <c r="T802" i="1"/>
  <c r="AC802" i="1"/>
  <c r="AC3380" i="1"/>
  <c r="AF3380" i="1" a="1"/>
  <c r="AF3380" i="1" s="1"/>
  <c r="T3380" i="1"/>
  <c r="AC2259" i="1"/>
  <c r="T2259" i="1"/>
  <c r="AF2259" i="1" a="1"/>
  <c r="AF2259" i="1" s="1"/>
  <c r="E2218" i="7" s="1"/>
  <c r="AF2634" i="1" a="1"/>
  <c r="AF2634" i="1" s="1"/>
  <c r="E2593" i="7" s="1"/>
  <c r="AC2634" i="1"/>
  <c r="T2634" i="1"/>
  <c r="AF498" i="1" a="1"/>
  <c r="AF498" i="1" s="1"/>
  <c r="E457" i="7" s="1"/>
  <c r="T498" i="1"/>
  <c r="AC498" i="1"/>
  <c r="AC755" i="1"/>
  <c r="AF755" i="1" a="1"/>
  <c r="AF755" i="1" s="1"/>
  <c r="E714" i="7" s="1"/>
  <c r="AI714" i="7" s="1"/>
  <c r="T755" i="1"/>
  <c r="AC1605" i="1"/>
  <c r="AF1605" i="1" a="1"/>
  <c r="AF1605" i="1" s="1"/>
  <c r="E1564" i="7" s="1"/>
  <c r="T1605" i="1"/>
  <c r="AC3280" i="1"/>
  <c r="AF3280" i="1" a="1"/>
  <c r="AF3280" i="1" s="1"/>
  <c r="T3280" i="1"/>
  <c r="T2200" i="1"/>
  <c r="AC2200" i="1"/>
  <c r="AF2200" i="1" a="1"/>
  <c r="AF2200" i="1" s="1"/>
  <c r="E2159" i="7" s="1"/>
  <c r="AF1675" i="1" a="1"/>
  <c r="AF1675" i="1" s="1"/>
  <c r="E1634" i="7" s="1"/>
  <c r="AC1675" i="1"/>
  <c r="T1675" i="1"/>
  <c r="T3338" i="1"/>
  <c r="AC3338" i="1"/>
  <c r="AF3338" i="1" a="1"/>
  <c r="AF3338" i="1" s="1"/>
  <c r="AC249" i="1"/>
  <c r="T249" i="1"/>
  <c r="AF249" i="1" a="1"/>
  <c r="AF249" i="1" s="1"/>
  <c r="E208" i="7" s="1"/>
  <c r="AC3204" i="1"/>
  <c r="AF3204" i="1" a="1"/>
  <c r="AF3204" i="1" s="1"/>
  <c r="T3204" i="1"/>
  <c r="AF3077" i="1" a="1"/>
  <c r="AF3077" i="1" s="1"/>
  <c r="AC3077" i="1"/>
  <c r="T3077" i="1"/>
  <c r="T2347" i="1"/>
  <c r="AF2347" i="1" a="1"/>
  <c r="AF2347" i="1" s="1"/>
  <c r="E2306" i="7" s="1"/>
  <c r="AC2347" i="1"/>
  <c r="T3369" i="1"/>
  <c r="AC3369" i="1"/>
  <c r="AF3369" i="1" a="1"/>
  <c r="AF3369" i="1" s="1"/>
  <c r="AC2744" i="1"/>
  <c r="T2744" i="1"/>
  <c r="AF2744" i="1" a="1"/>
  <c r="AF2744" i="1" s="1"/>
  <c r="E2703" i="7" s="1"/>
  <c r="AF3360" i="1" a="1"/>
  <c r="AF3360" i="1" s="1"/>
  <c r="T3360" i="1"/>
  <c r="AC3360" i="1"/>
  <c r="T661" i="1"/>
  <c r="AC661" i="1"/>
  <c r="AF661" i="1" a="1"/>
  <c r="AF661" i="1" s="1"/>
  <c r="E620" i="7" s="1"/>
  <c r="T1930" i="1"/>
  <c r="AF1930" i="1" a="1"/>
  <c r="AF1930" i="1" s="1"/>
  <c r="E1889" i="7" s="1"/>
  <c r="AC1930" i="1"/>
  <c r="T1530" i="1"/>
  <c r="AF1530" i="1" a="1"/>
  <c r="AF1530" i="1" s="1"/>
  <c r="E1489" i="7" s="1"/>
  <c r="AC1530" i="1"/>
  <c r="T1186" i="1"/>
  <c r="AF1186" i="1" a="1"/>
  <c r="AF1186" i="1" s="1"/>
  <c r="E1145" i="7" s="1"/>
  <c r="AI1145" i="7" s="1"/>
  <c r="AC1186" i="1"/>
  <c r="T183" i="1"/>
  <c r="AF183" i="1" a="1"/>
  <c r="AF183" i="1" s="1"/>
  <c r="E142" i="7" s="1"/>
  <c r="AC183" i="1"/>
  <c r="T3371" i="1"/>
  <c r="AF3371" i="1" a="1"/>
  <c r="AF3371" i="1" s="1"/>
  <c r="AC3371" i="1"/>
  <c r="T711" i="1"/>
  <c r="AC711" i="1"/>
  <c r="AF711" i="1" a="1"/>
  <c r="AF711" i="1" s="1"/>
  <c r="E670" i="7" s="1"/>
  <c r="AF1468" i="1" a="1"/>
  <c r="AF1468" i="1" s="1"/>
  <c r="E1427" i="7" s="1"/>
  <c r="AC1468" i="1"/>
  <c r="T1468" i="1"/>
  <c r="AF2798" i="1" a="1"/>
  <c r="AF2798" i="1" s="1"/>
  <c r="E2757" i="7" s="1"/>
  <c r="AC2798" i="1"/>
  <c r="T2798" i="1"/>
  <c r="AC864" i="1"/>
  <c r="AF864" i="1" a="1"/>
  <c r="AF864" i="1" s="1"/>
  <c r="E823" i="7" s="1"/>
  <c r="T864" i="1"/>
  <c r="AF1550" i="1" a="1"/>
  <c r="AF1550" i="1" s="1"/>
  <c r="E1509" i="7" s="1"/>
  <c r="T1550" i="1"/>
  <c r="AC1550" i="1"/>
  <c r="AC1184" i="1"/>
  <c r="AF1184" i="1" a="1"/>
  <c r="AF1184" i="1" s="1"/>
  <c r="E1143" i="7" s="1"/>
  <c r="AI1143" i="7" s="1"/>
  <c r="T1184" i="1"/>
  <c r="T2222" i="1"/>
  <c r="AC2222" i="1"/>
  <c r="AF2222" i="1" a="1"/>
  <c r="AF2222" i="1" s="1"/>
  <c r="E2181" i="7" s="1"/>
  <c r="AC995" i="1"/>
  <c r="AF995" i="1" a="1"/>
  <c r="AF995" i="1" s="1"/>
  <c r="E954" i="7" s="1"/>
  <c r="T995" i="1"/>
  <c r="AF1225" i="1" a="1"/>
  <c r="AF1225" i="1" s="1"/>
  <c r="E1184" i="7" s="1"/>
  <c r="AC1225" i="1"/>
  <c r="T1225" i="1"/>
  <c r="T2735" i="1"/>
  <c r="AC2735" i="1"/>
  <c r="AF2735" i="1" a="1"/>
  <c r="AF2735" i="1" s="1"/>
  <c r="E2694" i="7" s="1"/>
  <c r="AC1292" i="1"/>
  <c r="T1292" i="1"/>
  <c r="AF1292" i="1" a="1"/>
  <c r="AF1292" i="1" s="1"/>
  <c r="E1251" i="7" s="1"/>
  <c r="AC927" i="1"/>
  <c r="T927" i="1"/>
  <c r="AF927" i="1" a="1"/>
  <c r="AF927" i="1" s="1"/>
  <c r="E886" i="7" s="1"/>
  <c r="AC1572" i="1"/>
  <c r="T1572" i="1"/>
  <c r="AF1572" i="1" a="1"/>
  <c r="AF1572" i="1" s="1"/>
  <c r="E1531" i="7" s="1"/>
  <c r="AC2300" i="1"/>
  <c r="T2300" i="1"/>
  <c r="AF2300" i="1" a="1"/>
  <c r="AF2300" i="1" s="1"/>
  <c r="E2259" i="7" s="1"/>
  <c r="T976" i="1"/>
  <c r="AF976" i="1" a="1"/>
  <c r="AF976" i="1" s="1"/>
  <c r="E935" i="7" s="1"/>
  <c r="AC976" i="1"/>
  <c r="T2337" i="1"/>
  <c r="AC2337" i="1"/>
  <c r="AF2337" i="1" a="1"/>
  <c r="AF2337" i="1" s="1"/>
  <c r="E2296" i="7" s="1"/>
  <c r="AC1561" i="1"/>
  <c r="AF1561" i="1" a="1"/>
  <c r="AF1561" i="1" s="1"/>
  <c r="E1520" i="7" s="1"/>
  <c r="T1561" i="1"/>
  <c r="AC1228" i="1"/>
  <c r="AF1228" i="1" a="1"/>
  <c r="AF1228" i="1" s="1"/>
  <c r="E1187" i="7" s="1"/>
  <c r="AI1187" i="7" s="1"/>
  <c r="T1228" i="1"/>
  <c r="AF1174" i="1" a="1"/>
  <c r="AF1174" i="1" s="1"/>
  <c r="E1133" i="7" s="1"/>
  <c r="AC1174" i="1"/>
  <c r="T1174" i="1"/>
  <c r="AC2492" i="1"/>
  <c r="T2492" i="1"/>
  <c r="AF2492" i="1" a="1"/>
  <c r="AF2492" i="1" s="1"/>
  <c r="E2451" i="7" s="1"/>
  <c r="AF893" i="1" a="1"/>
  <c r="AF893" i="1" s="1"/>
  <c r="E852" i="7" s="1"/>
  <c r="T893" i="1"/>
  <c r="AC893" i="1"/>
  <c r="T3404" i="1"/>
  <c r="AF3404" i="1" a="1"/>
  <c r="AF3404" i="1" s="1"/>
  <c r="AC3404" i="1"/>
  <c r="AF3364" i="1" a="1"/>
  <c r="AF3364" i="1" s="1"/>
  <c r="T3364" i="1"/>
  <c r="AC3364" i="1"/>
  <c r="AF1736" i="1" a="1"/>
  <c r="AF1736" i="1" s="1"/>
  <c r="E1695" i="7" s="1"/>
  <c r="AC1736" i="1"/>
  <c r="T1736" i="1"/>
  <c r="AF2040" i="1" a="1"/>
  <c r="AF2040" i="1" s="1"/>
  <c r="E1999" i="7" s="1"/>
  <c r="T2040" i="1"/>
  <c r="AC2040" i="1"/>
  <c r="AF3372" i="1" a="1"/>
  <c r="AF3372" i="1" s="1"/>
  <c r="AC3372" i="1"/>
  <c r="T3372" i="1"/>
  <c r="AF2818" i="1" a="1"/>
  <c r="AF2818" i="1" s="1"/>
  <c r="E2777" i="7" s="1"/>
  <c r="AC2818" i="1"/>
  <c r="T2818" i="1"/>
  <c r="T1152" i="1"/>
  <c r="AC1152" i="1"/>
  <c r="AF1152" i="1" a="1"/>
  <c r="AF1152" i="1" s="1"/>
  <c r="E1111" i="7" s="1"/>
  <c r="AC2297" i="1"/>
  <c r="T2297" i="1"/>
  <c r="AF2297" i="1" a="1"/>
  <c r="AF2297" i="1" s="1"/>
  <c r="E2256" i="7" s="1"/>
  <c r="AC3153" i="1"/>
  <c r="AF3153" i="1" a="1"/>
  <c r="AF3153" i="1" s="1"/>
  <c r="T3153" i="1"/>
  <c r="T2336" i="1"/>
  <c r="AF2336" i="1" a="1"/>
  <c r="AF2336" i="1" s="1"/>
  <c r="E2295" i="7" s="1"/>
  <c r="AC2336" i="1"/>
  <c r="AC2740" i="1"/>
  <c r="T2740" i="1"/>
  <c r="AF2740" i="1" a="1"/>
  <c r="AF2740" i="1" s="1"/>
  <c r="E2699" i="7" s="1"/>
  <c r="AC1787" i="1"/>
  <c r="T1787" i="1"/>
  <c r="AF1787" i="1" a="1"/>
  <c r="AF1787" i="1" s="1"/>
  <c r="E1746" i="7" s="1"/>
  <c r="AF3133" i="1" a="1"/>
  <c r="AF3133" i="1" s="1"/>
  <c r="T3133" i="1"/>
  <c r="AC3133" i="1"/>
  <c r="AC905" i="1"/>
  <c r="AF905" i="1" a="1"/>
  <c r="AF905" i="1" s="1"/>
  <c r="E864" i="7" s="1"/>
  <c r="T905" i="1"/>
  <c r="AC1818" i="1"/>
  <c r="AF1818" i="1" a="1"/>
  <c r="AF1818" i="1" s="1"/>
  <c r="E1777" i="7" s="1"/>
  <c r="T1818" i="1"/>
  <c r="T2628" i="1"/>
  <c r="AC2628" i="1"/>
  <c r="AF2628" i="1" a="1"/>
  <c r="AF2628" i="1" s="1"/>
  <c r="E2587" i="7" s="1"/>
  <c r="AC3394" i="1"/>
  <c r="T3394" i="1"/>
  <c r="AF3394" i="1" a="1"/>
  <c r="AF3394" i="1" s="1"/>
  <c r="AC3252" i="1"/>
  <c r="T3252" i="1"/>
  <c r="AF3252" i="1" a="1"/>
  <c r="AF3252" i="1" s="1"/>
  <c r="T3399" i="1"/>
  <c r="AC3399" i="1"/>
  <c r="AF3399" i="1" a="1"/>
  <c r="AF3399" i="1" s="1"/>
  <c r="T949" i="1"/>
  <c r="AF949" i="1" a="1"/>
  <c r="AF949" i="1" s="1"/>
  <c r="E908" i="7" s="1"/>
  <c r="AC949" i="1"/>
  <c r="T2231" i="1"/>
  <c r="AC2231" i="1"/>
  <c r="AF2231" i="1" a="1"/>
  <c r="AF2231" i="1" s="1"/>
  <c r="E2190" i="7" s="1"/>
  <c r="T867" i="1"/>
  <c r="AC867" i="1"/>
  <c r="AF867" i="1" a="1"/>
  <c r="AF867" i="1" s="1"/>
  <c r="E826" i="7" s="1"/>
  <c r="AF2748" i="1" a="1"/>
  <c r="AF2748" i="1" s="1"/>
  <c r="E2707" i="7" s="1"/>
  <c r="T2748" i="1"/>
  <c r="AC2748" i="1"/>
  <c r="AI1972" i="7" l="1"/>
  <c r="AI270" i="7"/>
  <c r="AI1219" i="7"/>
  <c r="AI459" i="7"/>
  <c r="AI1804" i="7"/>
  <c r="AI2210" i="7"/>
  <c r="AI2096" i="7"/>
  <c r="AI2309" i="7"/>
  <c r="AI2299" i="7"/>
  <c r="AI1495" i="7"/>
  <c r="AI1869" i="7"/>
  <c r="AI1915" i="7"/>
  <c r="AI1926" i="7"/>
  <c r="AI507" i="7"/>
  <c r="AI48" i="7"/>
  <c r="AI2172" i="7"/>
  <c r="AI416" i="7"/>
  <c r="AI715" i="7"/>
  <c r="AI2613" i="7"/>
  <c r="AI1707" i="7"/>
  <c r="AI285" i="7"/>
  <c r="AI1392" i="7"/>
  <c r="AI138" i="7"/>
  <c r="AI616" i="7"/>
  <c r="AI83" i="7"/>
  <c r="AI394" i="7"/>
  <c r="AI951" i="7"/>
  <c r="AI1593" i="7"/>
  <c r="AI2594" i="7"/>
  <c r="AI397" i="7"/>
  <c r="AI972" i="7"/>
  <c r="AI2507" i="7"/>
  <c r="AI2084" i="7"/>
  <c r="AI109" i="7"/>
  <c r="AI214" i="7"/>
  <c r="AI1619" i="7"/>
  <c r="AI597" i="7"/>
  <c r="AI1272" i="7"/>
  <c r="AI1688" i="7"/>
  <c r="AI303" i="7"/>
  <c r="AI1429" i="7"/>
  <c r="AI1698" i="7"/>
  <c r="AI1245" i="7"/>
  <c r="AI472" i="7"/>
  <c r="AI2061" i="7"/>
  <c r="AI889" i="7"/>
  <c r="AI544" i="7"/>
  <c r="AI1596" i="7"/>
  <c r="AI2013" i="7"/>
  <c r="AI1382" i="7"/>
  <c r="AI1444" i="7"/>
  <c r="AI1701" i="7"/>
  <c r="AI1295" i="7"/>
  <c r="AI2587" i="7"/>
  <c r="AI1746" i="7"/>
  <c r="AI2256" i="7"/>
  <c r="AI1531" i="7"/>
  <c r="AI670" i="7"/>
  <c r="AI2703" i="7"/>
  <c r="AI2159" i="7"/>
  <c r="AI1485" i="7"/>
  <c r="AI1571" i="7"/>
  <c r="AI1427" i="7"/>
  <c r="AI2982" i="7"/>
  <c r="AI2214" i="7"/>
  <c r="AI1634" i="7"/>
  <c r="AI859" i="7"/>
  <c r="AI1924" i="7"/>
  <c r="AI1175" i="7"/>
  <c r="AI2803" i="7"/>
  <c r="AI2441" i="7"/>
  <c r="AI1623" i="7"/>
  <c r="AI620" i="7"/>
  <c r="AI209" i="7"/>
  <c r="AI1836" i="7"/>
  <c r="AI1230" i="7"/>
  <c r="AI2016" i="7"/>
  <c r="AI1758" i="7"/>
  <c r="AI2683" i="7"/>
  <c r="AI357" i="7"/>
  <c r="AI1367" i="7"/>
  <c r="AI2467" i="7"/>
  <c r="AI1332" i="7"/>
  <c r="AI2891" i="7"/>
  <c r="AI2343" i="7"/>
  <c r="AI246" i="7"/>
  <c r="AI396" i="7"/>
  <c r="AI2912" i="7"/>
  <c r="AI412" i="7"/>
  <c r="AI106" i="7"/>
  <c r="AI581" i="7"/>
  <c r="AI533" i="7"/>
  <c r="AI2174" i="7"/>
  <c r="AI2100" i="7"/>
  <c r="AI1936" i="7"/>
  <c r="AI387" i="7"/>
  <c r="AI1009" i="7"/>
  <c r="AI2095" i="7"/>
  <c r="AI1491" i="7"/>
  <c r="AI2229" i="7"/>
  <c r="AI1478" i="7"/>
  <c r="AI225" i="7"/>
  <c r="AI1795" i="7"/>
  <c r="AI1144" i="7"/>
  <c r="AI2597" i="7"/>
  <c r="AI947" i="7"/>
  <c r="AI2324" i="7"/>
  <c r="AI2550" i="7"/>
  <c r="AI1033" i="7"/>
  <c r="AI1047" i="7"/>
  <c r="AI545" i="7"/>
  <c r="AI739" i="7"/>
  <c r="AI839" i="7"/>
  <c r="AI440" i="7"/>
  <c r="AI1036" i="7"/>
  <c r="AI1079" i="7"/>
  <c r="AI2236" i="7"/>
  <c r="AI401" i="7"/>
  <c r="AI1563" i="7"/>
  <c r="AI188" i="7"/>
  <c r="AI2004" i="7"/>
  <c r="AI2083" i="7"/>
  <c r="AI2233" i="7"/>
  <c r="AI709" i="7"/>
  <c r="AI2493" i="7"/>
  <c r="AI187" i="7"/>
  <c r="AI1957" i="7"/>
  <c r="AI864" i="7"/>
  <c r="AI142" i="7"/>
  <c r="AI1895" i="7"/>
  <c r="AI883" i="7"/>
  <c r="AI1243" i="7"/>
  <c r="AI478" i="7"/>
  <c r="AI826" i="7"/>
  <c r="AI1251" i="7"/>
  <c r="AI2218" i="7"/>
  <c r="AI2295" i="7"/>
  <c r="AI2306" i="7"/>
  <c r="AI1118" i="7"/>
  <c r="AI1663" i="7"/>
  <c r="AI1152" i="7"/>
  <c r="AI85" i="7"/>
  <c r="AI2924" i="7"/>
  <c r="AI2777" i="7"/>
  <c r="AI1190" i="7"/>
  <c r="AI2181" i="7"/>
  <c r="AI2027" i="7"/>
  <c r="AI935" i="7"/>
  <c r="AI1564" i="7"/>
  <c r="AI611" i="7"/>
  <c r="AI1204" i="7"/>
  <c r="AI1133" i="7"/>
  <c r="AI2757" i="7"/>
  <c r="AI2462" i="7"/>
  <c r="AI2192" i="7"/>
  <c r="AI918" i="7"/>
  <c r="AI3013" i="7"/>
  <c r="AI571" i="7"/>
  <c r="AI955" i="7"/>
  <c r="AI2513" i="7"/>
  <c r="AI123" i="7"/>
  <c r="AI1340" i="7"/>
  <c r="AI1999" i="7"/>
  <c r="AI852" i="7"/>
  <c r="AI1184" i="7"/>
  <c r="AI1509" i="7"/>
  <c r="AI457" i="7"/>
  <c r="AI761" i="7"/>
  <c r="AI879" i="7"/>
  <c r="AI2801" i="7"/>
  <c r="AI1865" i="7"/>
  <c r="AI2977" i="7"/>
  <c r="AI2275" i="7"/>
  <c r="AI1368" i="7"/>
  <c r="AI743" i="7"/>
  <c r="AI590" i="7"/>
  <c r="AI615" i="7"/>
  <c r="AI430" i="7"/>
  <c r="AI2278" i="7"/>
  <c r="AI158" i="7"/>
  <c r="AI719" i="7"/>
  <c r="AI2960" i="7"/>
  <c r="AI2131" i="7"/>
  <c r="AI58" i="7"/>
  <c r="AI948" i="7"/>
  <c r="AI2077" i="7"/>
  <c r="AI1750" i="7"/>
  <c r="AI2631" i="7"/>
  <c r="AI1051" i="7"/>
  <c r="AI522" i="7"/>
  <c r="AI1140" i="7"/>
  <c r="AI2067" i="7"/>
  <c r="AI2145" i="7"/>
  <c r="AI3015" i="7"/>
  <c r="AI2113" i="7"/>
  <c r="AI2215" i="7"/>
  <c r="AI2154" i="7"/>
  <c r="AI1927" i="7"/>
  <c r="AI2671" i="7"/>
  <c r="AI438" i="7"/>
  <c r="AI103" i="7"/>
  <c r="AI2840" i="7"/>
  <c r="AI1602" i="7"/>
  <c r="AI321" i="7"/>
  <c r="AI797" i="7"/>
  <c r="AI2156" i="7"/>
  <c r="AI575" i="7"/>
  <c r="AI414" i="7"/>
  <c r="AI2545" i="7"/>
  <c r="AI2500" i="7"/>
  <c r="AI2240" i="7"/>
  <c r="AI924" i="7"/>
  <c r="AI2574" i="7"/>
  <c r="AI1240" i="7"/>
  <c r="AI901" i="7"/>
  <c r="AI1128" i="7"/>
  <c r="AI876" i="7"/>
  <c r="AI1835" i="7"/>
  <c r="AI2629" i="7"/>
  <c r="AI580" i="7"/>
  <c r="AI2041" i="7"/>
  <c r="AI508" i="7"/>
  <c r="AI2281" i="7"/>
  <c r="AI1944" i="7"/>
  <c r="AI2070" i="7"/>
  <c r="AI1125" i="7"/>
  <c r="AI1533" i="7"/>
  <c r="AI1554" i="7"/>
  <c r="AI1813" i="7"/>
  <c r="AI1019" i="7"/>
  <c r="AI45" i="7"/>
  <c r="AI2178" i="7"/>
  <c r="AI2081" i="7"/>
  <c r="AI1087" i="7"/>
  <c r="AI2414" i="7"/>
  <c r="AI845" i="7"/>
  <c r="AI272" i="7"/>
  <c r="AI1193" i="7"/>
  <c r="AI2521" i="7"/>
  <c r="AI1456" i="7"/>
  <c r="AI2329" i="7"/>
  <c r="AI73" i="7"/>
  <c r="AI2056" i="7"/>
  <c r="AI767" i="7"/>
  <c r="AI180" i="7"/>
  <c r="AI2848" i="7"/>
  <c r="AI1395" i="7"/>
  <c r="AI1862" i="7"/>
  <c r="AI568" i="7"/>
  <c r="AI1951" i="7"/>
  <c r="AI2512" i="7"/>
  <c r="AI654" i="7"/>
  <c r="AI1257" i="7"/>
  <c r="AI921" i="7"/>
  <c r="AI776" i="7"/>
  <c r="AI878" i="7"/>
  <c r="AI136" i="7"/>
  <c r="AI1129" i="7"/>
  <c r="AI1536" i="7"/>
  <c r="AI1890" i="7"/>
  <c r="AI934" i="7"/>
  <c r="AI2051" i="7"/>
  <c r="AI1290" i="7"/>
  <c r="AI989" i="7"/>
  <c r="AI498" i="7"/>
  <c r="AI2761" i="7"/>
  <c r="AI2322" i="7"/>
  <c r="AI2927" i="7"/>
  <c r="AI334" i="7"/>
  <c r="AI2444" i="7"/>
  <c r="AI771" i="7"/>
  <c r="AI2057" i="7"/>
  <c r="AI2190" i="7"/>
  <c r="AI2259" i="7"/>
  <c r="AI2694" i="7"/>
  <c r="AI195" i="7"/>
  <c r="AI244" i="7"/>
  <c r="AI1731" i="7"/>
  <c r="AI345" i="7"/>
  <c r="AI930" i="7"/>
  <c r="AI2532" i="7"/>
  <c r="AI2744" i="7"/>
  <c r="AI288" i="7"/>
  <c r="AI825" i="7"/>
  <c r="AI2957" i="7"/>
  <c r="AI249" i="7"/>
  <c r="AI1588" i="7"/>
  <c r="AI2129" i="7"/>
  <c r="AI1460" i="7"/>
  <c r="AI1994" i="7"/>
  <c r="AI2404" i="7"/>
  <c r="AI1233" i="7"/>
  <c r="AI2383" i="7"/>
  <c r="AI2781" i="7"/>
  <c r="AI2350" i="7"/>
  <c r="AI621" i="7"/>
  <c r="AI1449" i="7"/>
  <c r="AI1383" i="7"/>
  <c r="AI2765" i="7"/>
  <c r="AI742" i="7"/>
  <c r="AI1909" i="7"/>
  <c r="AI1069" i="7"/>
  <c r="AI2392" i="7"/>
  <c r="AI2257" i="7"/>
  <c r="AI419" i="7"/>
  <c r="AI2228" i="7"/>
  <c r="AI1146" i="7"/>
  <c r="AI2786" i="7"/>
  <c r="AI2929" i="7"/>
  <c r="AI433" i="7"/>
  <c r="AI2059" i="7"/>
  <c r="AI371" i="7"/>
  <c r="AI2995" i="7"/>
  <c r="AI1026" i="7"/>
  <c r="AI665" i="7"/>
  <c r="AI2017" i="7"/>
  <c r="AI2782" i="7"/>
  <c r="AI1677" i="7"/>
  <c r="AI2608" i="7"/>
  <c r="AI2031" i="7"/>
  <c r="AI2270" i="7"/>
  <c r="AI2835" i="7"/>
  <c r="AI931" i="7"/>
  <c r="AI1845" i="7"/>
  <c r="AI1288" i="7"/>
  <c r="AI1177" i="7"/>
  <c r="AI339" i="7"/>
  <c r="AI2268" i="7"/>
  <c r="AI2208" i="7"/>
  <c r="AI1150" i="7"/>
  <c r="AI909" i="7"/>
  <c r="AI1352" i="7"/>
  <c r="AI1691" i="7"/>
  <c r="AI2417" i="7"/>
  <c r="AI908" i="7"/>
  <c r="AI1520" i="7"/>
  <c r="AI1489" i="7"/>
  <c r="AI2783" i="7"/>
  <c r="AI314" i="7"/>
  <c r="AI293" i="7"/>
  <c r="AI2616" i="7"/>
  <c r="AI1622" i="7"/>
  <c r="AI1164" i="7"/>
  <c r="AI342" i="7"/>
  <c r="AI2699" i="7"/>
  <c r="AI1111" i="7"/>
  <c r="AI2451" i="7"/>
  <c r="AI2296" i="7"/>
  <c r="AI886" i="7"/>
  <c r="AI208" i="7"/>
  <c r="AI2326" i="7"/>
  <c r="AI2719" i="7"/>
  <c r="AI1014" i="7"/>
  <c r="AI1674" i="7"/>
  <c r="AI2916" i="7"/>
  <c r="AI2576" i="7"/>
  <c r="AI944" i="7"/>
  <c r="AI146" i="7"/>
  <c r="AI1161" i="7"/>
  <c r="AI2292" i="7"/>
  <c r="AI2972" i="7"/>
  <c r="AI1777" i="7"/>
  <c r="AI823" i="7"/>
  <c r="AI970" i="7"/>
  <c r="AI2402" i="7"/>
  <c r="AI1218" i="7"/>
  <c r="AI954" i="7"/>
  <c r="AI1889" i="7"/>
  <c r="AI415" i="7"/>
  <c r="AI2886" i="7"/>
  <c r="AI2707" i="7"/>
  <c r="AI1695" i="7"/>
  <c r="AI2593" i="7"/>
  <c r="AI2725" i="7"/>
  <c r="AI1755" i="7"/>
  <c r="AI1458" i="7"/>
  <c r="AI973" i="7"/>
  <c r="AI2043" i="7"/>
  <c r="AI2838" i="7"/>
  <c r="AI2900" i="7"/>
  <c r="AI732" i="7"/>
  <c r="AI964" i="7"/>
  <c r="AI64" i="7"/>
  <c r="AI302" i="7"/>
  <c r="AI274" i="7"/>
  <c r="AI912" i="7"/>
  <c r="AI1921" i="7"/>
  <c r="AI2789" i="7"/>
  <c r="AI1704" i="7"/>
  <c r="AI2397" i="7"/>
  <c r="AI1473" i="7"/>
  <c r="AI755" i="7"/>
  <c r="AI733" i="7"/>
  <c r="AI2382" i="7"/>
  <c r="AI887" i="7"/>
  <c r="AI282" i="7"/>
  <c r="AI1747" i="7"/>
  <c r="AI2092" i="7"/>
  <c r="AI1670" i="7"/>
  <c r="AI517" i="7"/>
  <c r="AI1776" i="7"/>
  <c r="AI2262" i="7"/>
  <c r="AI315" i="7"/>
  <c r="AI1398" i="7"/>
  <c r="AI2254" i="7"/>
  <c r="AI100" i="7"/>
  <c r="AI2541" i="7"/>
  <c r="AI585" i="7"/>
  <c r="AI1575" i="7"/>
  <c r="AI2177" i="7"/>
  <c r="AI1612" i="7"/>
  <c r="AI122" i="7"/>
  <c r="AI451" i="7"/>
  <c r="AI2489" i="7"/>
  <c r="AI113" i="7"/>
  <c r="AI783" i="7"/>
  <c r="AI2832" i="7"/>
  <c r="AI2412" i="7"/>
  <c r="AI1006" i="7"/>
  <c r="AI1217" i="7"/>
  <c r="AI421" i="7"/>
  <c r="AI264" i="7"/>
  <c r="AI1992" i="7"/>
  <c r="AI577" i="7"/>
  <c r="AI2510" i="7"/>
  <c r="AI2058" i="7"/>
  <c r="AI2688" i="7"/>
  <c r="AI1114" i="7"/>
  <c r="AI1214" i="7"/>
  <c r="AI625" i="7"/>
  <c r="AI2458" i="7"/>
  <c r="AI1223" i="7"/>
  <c r="AI822" i="7"/>
  <c r="AI623" i="7"/>
  <c r="AI1782" i="7"/>
  <c r="AI2342" i="7"/>
  <c r="AI2126" i="7"/>
  <c r="AI160" i="7"/>
  <c r="AI834" i="7"/>
  <c r="AI1197" i="7"/>
  <c r="AI854" i="7"/>
  <c r="AI725" i="7"/>
  <c r="AI979" i="7"/>
  <c r="AI563" i="7"/>
  <c r="AI1097" i="7"/>
  <c r="AI291" i="7"/>
  <c r="AI2748" i="7"/>
  <c r="AI2672" i="7"/>
  <c r="AI435" i="7"/>
  <c r="AI2136" i="7"/>
  <c r="AI2108" i="7"/>
  <c r="AI1318" i="7"/>
  <c r="AI2575" i="7"/>
  <c r="AI87" i="7"/>
  <c r="AI1789" i="7"/>
  <c r="AI1405" i="7"/>
  <c r="AI1430" i="7"/>
  <c r="AI922" i="7"/>
  <c r="AI2663" i="7"/>
  <c r="AI492" i="7"/>
  <c r="AI425" i="7"/>
  <c r="AI1683" i="7"/>
  <c r="AI1988" i="7"/>
  <c r="AI2857" i="7"/>
  <c r="AI1666" i="7"/>
  <c r="AI2401" i="7"/>
  <c r="AI94" i="7"/>
  <c r="AI593" i="7"/>
  <c r="AI2997" i="7"/>
  <c r="AI143" i="7"/>
  <c r="AI392" i="7"/>
  <c r="AI1131" i="7"/>
  <c r="AI2039" i="7"/>
  <c r="AI799" i="7"/>
  <c r="AI420" i="7"/>
  <c r="AI865" i="7"/>
  <c r="AI413" i="7"/>
  <c r="AI155" i="7"/>
  <c r="AI1849" i="7"/>
  <c r="AI849" i="7"/>
  <c r="AI348" i="7"/>
  <c r="AI388" i="7"/>
  <c r="AI462" i="7"/>
  <c r="AI1030" i="7"/>
  <c r="AI2978" i="7"/>
  <c r="AI1138" i="7"/>
  <c r="AI503" i="7"/>
  <c r="AI1969" i="7"/>
  <c r="AI1153" i="7"/>
  <c r="AI2728" i="7"/>
  <c r="AI647" i="7"/>
  <c r="AI1893" i="7"/>
  <c r="AI1484" i="7"/>
  <c r="AI1082" i="7"/>
  <c r="AI205" i="7"/>
  <c r="AI243" i="7"/>
  <c r="AI173" i="7"/>
  <c r="AI1659" i="7"/>
  <c r="AI1667" i="7"/>
  <c r="AI505" i="7"/>
  <c r="AI2979" i="7"/>
  <c r="AI96" i="7"/>
  <c r="AI1996" i="7"/>
  <c r="AI2022" i="7"/>
  <c r="AI557" i="7"/>
  <c r="AI1505" i="7"/>
  <c r="AI128" i="7"/>
  <c r="AI1050" i="7"/>
  <c r="AI2845" i="7"/>
  <c r="AI650" i="7"/>
  <c r="AI763" i="7"/>
  <c r="AI638" i="7"/>
  <c r="AI2612" i="7"/>
  <c r="AI1380" i="7"/>
  <c r="AI1061" i="7"/>
  <c r="AI2837" i="7"/>
  <c r="AI1868" i="7"/>
  <c r="AI194" i="7"/>
  <c r="AI375" i="7"/>
  <c r="AI779" i="7"/>
  <c r="AI1300" i="7"/>
  <c r="AI2518" i="7"/>
  <c r="AI2664" i="7"/>
  <c r="AI588" i="7"/>
  <c r="AI1387" i="7"/>
  <c r="AI320" i="7"/>
  <c r="AI803" i="7"/>
  <c r="AI1176" i="7"/>
  <c r="AI2555" i="7"/>
  <c r="AI599" i="7"/>
  <c r="AI251" i="7"/>
  <c r="AI1037" i="7"/>
  <c r="AI2551" i="7"/>
  <c r="AI1438" i="7"/>
  <c r="AI1117" i="7"/>
  <c r="AI2354" i="7"/>
  <c r="AI386" i="7"/>
  <c r="AI1364" i="7"/>
  <c r="AI1990" i="7"/>
  <c r="AI1911" i="7"/>
  <c r="AI2406" i="7"/>
  <c r="AI1817" i="7"/>
  <c r="AI525" i="7"/>
  <c r="AI2360" i="7"/>
  <c r="AI2344" i="7"/>
  <c r="AI2689" i="7"/>
  <c r="AI2010" i="7"/>
  <c r="AI3021" i="7"/>
  <c r="AI1555" i="7"/>
  <c r="AI1553" i="7"/>
  <c r="AI1954" i="7"/>
  <c r="AI1716" i="7"/>
  <c r="AI1886" i="7"/>
  <c r="AI798" i="7"/>
  <c r="AI2523" i="7"/>
  <c r="AI2828" i="7"/>
  <c r="AI501" i="7"/>
  <c r="AI2822" i="7"/>
  <c r="AI2821" i="7"/>
  <c r="AI1840" i="7"/>
  <c r="AI1454" i="7"/>
  <c r="AI582" i="7"/>
  <c r="AI1102" i="7"/>
  <c r="AI2836" i="7"/>
  <c r="AI2209" i="7"/>
  <c r="AI1004" i="7"/>
  <c r="AI2932" i="7"/>
  <c r="AI1408" i="7"/>
  <c r="AI2879" i="7"/>
  <c r="AI1682" i="7"/>
  <c r="AI655" i="7"/>
  <c r="AI1007" i="7"/>
  <c r="AI232" i="7"/>
  <c r="AI554" i="7"/>
  <c r="AI649" i="7"/>
  <c r="AI2931" i="7"/>
  <c r="AI2241" i="7"/>
  <c r="AI1794" i="7"/>
  <c r="AI2693" i="7"/>
  <c r="AI1056" i="7"/>
  <c r="AI129" i="7"/>
  <c r="AI409" i="7"/>
  <c r="AI1391" i="7"/>
  <c r="AI1268" i="7"/>
  <c r="AI2253" i="7"/>
  <c r="AI36" i="7"/>
  <c r="AI2504" i="7"/>
  <c r="AI44" i="7"/>
  <c r="AI831" i="7"/>
  <c r="AI969" i="7"/>
  <c r="AI2149" i="7"/>
  <c r="AI1986" i="7"/>
  <c r="AI2351" i="7"/>
  <c r="AI210" i="7"/>
  <c r="AI2753" i="7"/>
  <c r="AI2409" i="7"/>
  <c r="AI1785" i="7"/>
  <c r="AI2264" i="7"/>
  <c r="AI2473" i="7"/>
  <c r="AI1645" i="7"/>
  <c r="AI355" i="7"/>
  <c r="AI1304" i="7"/>
  <c r="AI2395" i="7"/>
  <c r="AI2120" i="7"/>
  <c r="AI1271" i="7"/>
  <c r="AI296" i="7"/>
  <c r="AI2873" i="7"/>
  <c r="AI1462" i="7"/>
  <c r="AI1506" i="7"/>
  <c r="AI2448" i="7"/>
  <c r="AI2928" i="7"/>
  <c r="AI2305" i="7"/>
  <c r="AI1172" i="7"/>
  <c r="AI2885" i="7"/>
  <c r="AI686" i="7"/>
  <c r="AI2564" i="7"/>
  <c r="AI705" i="7"/>
  <c r="AI856" i="7"/>
  <c r="AI1661" i="7"/>
  <c r="AI1309" i="7"/>
  <c r="AI2882" i="7"/>
  <c r="AI578" i="7"/>
  <c r="AI2494" i="7"/>
  <c r="AI1327" i="7"/>
  <c r="AI362" i="7"/>
  <c r="AI509" i="7"/>
  <c r="AI1377" i="7"/>
  <c r="AI1375" i="7"/>
  <c r="AI1882" i="7"/>
  <c r="AI2456" i="7"/>
  <c r="AI2348" i="7"/>
  <c r="AI1771" i="7"/>
  <c r="AI1220" i="7"/>
  <c r="AI1293" i="7"/>
  <c r="AI271" i="7"/>
  <c r="AI1253" i="7"/>
  <c r="AI1883" i="7"/>
  <c r="AI2313" i="7"/>
  <c r="AI867" i="7"/>
  <c r="AI1904" i="7"/>
  <c r="AI229" i="7"/>
  <c r="AI2662" i="7"/>
  <c r="AI176" i="7"/>
  <c r="AI2974" i="7"/>
  <c r="AI2705" i="7"/>
  <c r="AI1917" i="7"/>
  <c r="AI619" i="7"/>
  <c r="AI1526" i="7"/>
  <c r="AI2267" i="7"/>
  <c r="AI746" i="7"/>
  <c r="AI242" i="7"/>
  <c r="AI2981" i="7"/>
  <c r="AI275" i="7"/>
  <c r="AI167" i="7"/>
  <c r="AI682" i="7"/>
  <c r="AI373" i="7"/>
  <c r="AI710" i="7"/>
  <c r="AI1801" i="7"/>
  <c r="AI2621" i="7"/>
  <c r="AI2653" i="7"/>
  <c r="AI1857" i="7"/>
  <c r="AI2171" i="7"/>
  <c r="AI2963" i="7"/>
  <c r="AI1831" i="7"/>
  <c r="AI1329" i="7"/>
  <c r="AI1434" i="7"/>
  <c r="AI882" i="7"/>
  <c r="AI1933" i="7"/>
  <c r="AI1096" i="7"/>
  <c r="AI1333" i="7"/>
  <c r="AI2992" i="7"/>
  <c r="AI1338" i="7"/>
  <c r="AI1544" i="7"/>
  <c r="AI1876" i="7"/>
  <c r="AI562" i="7"/>
  <c r="AI565" i="7"/>
  <c r="AI2516" i="7"/>
  <c r="AI2525" i="7"/>
  <c r="AI526" i="7"/>
  <c r="AI2189" i="7"/>
  <c r="AI1341" i="7"/>
  <c r="AI1200" i="7"/>
  <c r="AI341" i="7"/>
  <c r="AI903" i="7"/>
  <c r="AI1878" i="7"/>
  <c r="AI1569" i="7"/>
  <c r="AI919" i="7"/>
  <c r="AI287" i="7"/>
  <c r="AI2090" i="7"/>
  <c r="AI2829" i="7"/>
  <c r="AI2433" i="7"/>
  <c r="AI880" i="7"/>
  <c r="AI1604" i="7"/>
  <c r="AI2119" i="7"/>
  <c r="AI1790" i="7"/>
  <c r="AI773" i="7"/>
  <c r="AI2238" i="7"/>
  <c r="AI1122" i="7"/>
  <c r="AI596" i="7"/>
  <c r="AI835" i="7"/>
  <c r="AI502" i="7"/>
  <c r="AI1252" i="7"/>
  <c r="AI1054" i="7"/>
  <c r="AI2415" i="7"/>
  <c r="AI1532" i="7"/>
  <c r="AI2577" i="7"/>
  <c r="AI703" i="7"/>
  <c r="AI1291" i="7"/>
  <c r="AI1366" i="7"/>
  <c r="AI1966" i="7"/>
  <c r="AI1919" i="7"/>
  <c r="AI305" i="7"/>
  <c r="AI429" i="7"/>
  <c r="AI2389" i="7"/>
  <c r="AI95" i="7"/>
  <c r="AI2497" i="7"/>
  <c r="AI403" i="7"/>
  <c r="AI1158" i="7"/>
  <c r="AI1216" i="7"/>
  <c r="AI2495" i="7"/>
  <c r="AI2144" i="7"/>
  <c r="AI1248" i="7"/>
  <c r="AI102" i="7"/>
  <c r="AI809" i="7"/>
  <c r="AI986" i="7"/>
  <c r="AI2741" i="7"/>
  <c r="AI2796" i="7"/>
  <c r="AI3010" i="7"/>
  <c r="AI957" i="7"/>
  <c r="AI871" i="7"/>
  <c r="AI1562" i="7"/>
  <c r="AI902" i="7"/>
  <c r="AI2068" i="7"/>
  <c r="AI1042" i="7"/>
  <c r="AI2272" i="7"/>
  <c r="AI1440" i="7"/>
  <c r="AI2937" i="7"/>
  <c r="AI276" i="7"/>
  <c r="AI1017" i="7"/>
  <c r="AI960" i="7"/>
  <c r="AI677" i="7"/>
  <c r="AI2453" i="7"/>
  <c r="AI2843" i="7"/>
  <c r="AI2101" i="7"/>
  <c r="AI2874" i="7"/>
  <c r="AI398" i="7"/>
  <c r="AI1783" i="7"/>
  <c r="AI2988" i="7"/>
  <c r="AI567" i="7"/>
  <c r="AI2088" i="7"/>
  <c r="AI1336" i="7"/>
  <c r="AI2186" i="7"/>
  <c r="AI627" i="7"/>
  <c r="AI2641" i="7"/>
  <c r="AI1259" i="7"/>
  <c r="AI2287" i="7"/>
  <c r="AI174" i="7"/>
  <c r="AI1769" i="7"/>
  <c r="AI730" i="7"/>
  <c r="AI1302" i="7"/>
  <c r="AI769" i="7"/>
  <c r="AI1560" i="7"/>
  <c r="AI1335" i="7"/>
  <c r="AI1705" i="7"/>
  <c r="AI1445" i="7"/>
  <c r="AI2499" i="7"/>
  <c r="AI2015" i="7"/>
  <c r="AI1946" i="7"/>
  <c r="AI693" i="7"/>
  <c r="AI1970" i="7"/>
  <c r="AI2245" i="7"/>
  <c r="AI2580" i="7"/>
  <c r="AI2455" i="7"/>
  <c r="AI1910" i="7"/>
  <c r="AI812" i="7"/>
  <c r="AI227" i="7"/>
  <c r="AI895" i="7"/>
  <c r="AI1950" i="7"/>
  <c r="AI2750" i="7"/>
  <c r="AI1757" i="7"/>
  <c r="AI1998" i="7"/>
  <c r="AI1908" i="7"/>
  <c r="AI1690" i="7"/>
  <c r="AI2700" i="7"/>
  <c r="AI2951" i="7"/>
  <c r="AI1745" i="7"/>
  <c r="AI2276" i="7"/>
  <c r="AI364" i="7"/>
  <c r="AI837" i="7"/>
  <c r="AI1809" i="7"/>
  <c r="AI1423" i="7"/>
  <c r="AI2717" i="7"/>
  <c r="AI356" i="7"/>
  <c r="AI2774" i="7"/>
  <c r="AI230" i="7"/>
  <c r="AI2968" i="7"/>
  <c r="AI2428" i="7"/>
  <c r="AI2776" i="7"/>
  <c r="AI1212" i="7"/>
  <c r="AI470" i="7"/>
  <c r="AI866" i="7"/>
  <c r="AI439" i="7"/>
  <c r="AI485" i="7"/>
  <c r="AI1819" i="7"/>
  <c r="AI1469" i="7"/>
  <c r="AI2200" i="7"/>
  <c r="AI127" i="7"/>
  <c r="AI2808" i="7"/>
  <c r="AI1599" i="7"/>
  <c r="AI2526" i="7"/>
  <c r="AI2334" i="7"/>
  <c r="AI215" i="7"/>
  <c r="AI983" i="7"/>
  <c r="AI2680" i="7"/>
  <c r="AI762" i="7"/>
  <c r="AI2248" i="7"/>
  <c r="AI850" i="7"/>
  <c r="AI2335" i="7"/>
  <c r="AI961" i="7"/>
  <c r="AI1481" i="7"/>
  <c r="AI2217" i="7"/>
  <c r="AI1163" i="7"/>
  <c r="AI295" i="7"/>
  <c r="AI2697" i="7"/>
  <c r="AI1786" i="7"/>
  <c r="AI1503" i="7"/>
  <c r="AI1426" i="7"/>
  <c r="AI838" i="7"/>
  <c r="AI2892" i="7"/>
  <c r="AI1326" i="7"/>
  <c r="AI2723" i="7"/>
  <c r="AI2193" i="7"/>
  <c r="AI896" i="7"/>
  <c r="AI2496" i="7"/>
  <c r="AI1409" i="7"/>
  <c r="AI914" i="7"/>
  <c r="AI2353" i="7"/>
  <c r="AI1641" i="7"/>
  <c r="AI2790" i="7"/>
  <c r="AI2232" i="7"/>
  <c r="AI1077" i="7"/>
  <c r="AI559" i="7"/>
  <c r="AI465" i="7"/>
  <c r="AI1948" i="7"/>
  <c r="AI1342" i="7"/>
  <c r="AI1760" i="7"/>
  <c r="AI1891" i="7"/>
  <c r="AI431" i="7"/>
  <c r="AI2583" i="7"/>
  <c r="AI1075" i="7"/>
  <c r="AI385" i="7"/>
  <c r="AI237" i="7"/>
  <c r="AI370" i="7"/>
  <c r="AI1627" i="7"/>
  <c r="AI1479" i="7"/>
  <c r="AI791" i="7"/>
  <c r="AI2128" i="7"/>
  <c r="AI1736" i="7"/>
  <c r="AI1905" i="7"/>
  <c r="AI2773" i="7"/>
  <c r="AI764" i="7"/>
  <c r="AI1020" i="7"/>
  <c r="AI1867" i="7"/>
  <c r="AI906" i="7"/>
  <c r="AI2611" i="7"/>
  <c r="AI1574" i="7"/>
  <c r="AI775" i="7"/>
  <c r="AI495" i="7"/>
  <c r="AI1034" i="7"/>
  <c r="AI2787" i="7"/>
  <c r="AI2535" i="7"/>
  <c r="AI260" i="7"/>
  <c r="AI2033" i="7"/>
  <c r="AI2810" i="7"/>
  <c r="AI2048" i="7"/>
  <c r="AI1590" i="7"/>
  <c r="AI236" i="7"/>
  <c r="AI2286" i="7"/>
  <c r="AI2628" i="7"/>
  <c r="AI1597" i="7"/>
  <c r="AI1401" i="7"/>
  <c r="AI2811" i="7"/>
  <c r="AI2519" i="7"/>
  <c r="AI608" i="7"/>
  <c r="AI1672" i="7"/>
  <c r="AI847" i="7"/>
  <c r="AI86" i="7"/>
  <c r="AI2909" i="7"/>
  <c r="AI228" i="7"/>
  <c r="AI1514" i="7"/>
  <c r="AI1072" i="7"/>
  <c r="AI2282" i="7"/>
  <c r="AI1091" i="7"/>
  <c r="AI1654" i="7"/>
  <c r="AI411" i="7"/>
  <c r="AI2021" i="7"/>
  <c r="AI1796" i="7"/>
  <c r="AI1632" i="7"/>
  <c r="AI1157" i="7"/>
  <c r="AI2220" i="7"/>
  <c r="AI2060" i="7"/>
  <c r="AI1260" i="7"/>
  <c r="AI2194" i="7"/>
  <c r="AI317" i="7"/>
  <c r="AI2913" i="7"/>
  <c r="AI2769" i="7"/>
  <c r="AI289" i="7"/>
  <c r="AI962" i="7"/>
  <c r="AI717" i="7"/>
  <c r="AI531" i="7"/>
  <c r="AI35" i="7"/>
  <c r="AI1830" i="7"/>
  <c r="AI240" i="7"/>
  <c r="AI2850" i="7"/>
  <c r="AI1468" i="7"/>
  <c r="AI2527" i="7"/>
  <c r="AI521" i="7"/>
  <c r="AI2474" i="7"/>
  <c r="AI1178" i="7"/>
  <c r="AI2390" i="7"/>
  <c r="AI2005" i="7"/>
  <c r="AI1557" i="7"/>
  <c r="AI980" i="7"/>
  <c r="AI2536" i="7"/>
  <c r="AI150" i="7"/>
  <c r="AI149" i="7"/>
  <c r="AI1901" i="7"/>
  <c r="AI1109" i="7"/>
  <c r="AI863" i="7"/>
  <c r="AI2442" i="7"/>
  <c r="AI1180" i="7"/>
  <c r="AI2429" i="7"/>
  <c r="AI1606" i="7"/>
  <c r="AI749" i="7"/>
  <c r="AI2169" i="7"/>
  <c r="AI2984" i="7"/>
  <c r="AI266" i="7"/>
  <c r="AI2602" i="7"/>
  <c r="AI2357" i="7"/>
  <c r="AI1482" i="7"/>
  <c r="AI1179" i="7"/>
  <c r="AI1929" i="7"/>
  <c r="AI212" i="7"/>
  <c r="AI226" i="7"/>
  <c r="AI1286" i="7"/>
  <c r="AI313" i="7"/>
  <c r="AI166" i="7"/>
  <c r="AI2165" i="7"/>
  <c r="AI292" i="7"/>
  <c r="AI2670" i="7"/>
  <c r="AI148" i="7"/>
  <c r="AI65" i="7"/>
  <c r="AI2615" i="7"/>
  <c r="AI1237" i="7"/>
  <c r="AI2481" i="7"/>
  <c r="AI1965" i="7"/>
  <c r="AI2667" i="7"/>
  <c r="AI2558" i="7"/>
  <c r="AI1283" i="7"/>
  <c r="AI1551" i="7"/>
  <c r="AI1841" i="7"/>
  <c r="AI1871" i="7"/>
  <c r="AI1737" i="7"/>
  <c r="AI547" i="7"/>
  <c r="AI2035" i="7"/>
  <c r="AI2990" i="7"/>
  <c r="AI2274" i="7"/>
  <c r="AI1461" i="7"/>
  <c r="AI1281" i="7"/>
  <c r="AI2970" i="7"/>
  <c r="AI2585" i="7"/>
  <c r="AI664" i="7"/>
  <c r="AI2996" i="7"/>
  <c r="AI2052" i="7"/>
  <c r="AI756" i="7"/>
  <c r="AI2475" i="7"/>
  <c r="AI2242" i="7"/>
  <c r="AI2859" i="7"/>
  <c r="AI1699" i="7"/>
  <c r="AI2925" i="7"/>
  <c r="AI3006" i="7"/>
  <c r="AI1258" i="7"/>
  <c r="AI699" i="7"/>
  <c r="AI2746" i="7"/>
  <c r="AI695" i="7"/>
  <c r="AI2503" i="7"/>
  <c r="AI2639" i="7"/>
  <c r="AI1322" i="7"/>
  <c r="AI2897" i="7"/>
  <c r="AI1676" i="7"/>
  <c r="AI2399" i="7"/>
  <c r="AI1568" i="7"/>
  <c r="AI2547" i="7"/>
  <c r="AI402" i="7"/>
  <c r="AI824" i="7"/>
  <c r="AI1742" i="7"/>
  <c r="AI1361" i="7"/>
  <c r="AI1010" i="7"/>
  <c r="AI646" i="7"/>
  <c r="AI2819" i="7"/>
  <c r="AI299" i="7"/>
  <c r="AI1601" i="7"/>
  <c r="AI2795" i="7"/>
  <c r="AI1525" i="7"/>
  <c r="AI626" i="7"/>
  <c r="AI1805" i="7"/>
  <c r="AI163" i="7"/>
  <c r="AI1916" i="7"/>
  <c r="AI1613" i="7"/>
  <c r="AI1814" i="7"/>
  <c r="AI635" i="7"/>
  <c r="AI1448" i="7"/>
  <c r="AI1265" i="7"/>
  <c r="AI1215" i="7"/>
  <c r="AI691" i="7"/>
  <c r="AI622" i="7"/>
  <c r="AI2818" i="7"/>
  <c r="AI1181" i="7"/>
  <c r="AI2993" i="7"/>
  <c r="AI1975" i="7"/>
  <c r="AI917" i="7"/>
  <c r="AI639" i="7"/>
  <c r="AI2943" i="7"/>
  <c r="AI309" i="7"/>
  <c r="AI1711" i="7"/>
  <c r="AI1410" i="7"/>
  <c r="AI1459" i="7"/>
  <c r="AI316" i="7"/>
  <c r="AI1854" i="7"/>
  <c r="AI1973" i="7"/>
  <c r="AI2142" i="7"/>
  <c r="AI2944" i="7"/>
  <c r="AI657" i="7"/>
  <c r="AI2791" i="7"/>
  <c r="AI97" i="7"/>
  <c r="AI2480" i="7"/>
  <c r="AI2410" i="7"/>
  <c r="AI683" i="7"/>
  <c r="AI261" i="7"/>
  <c r="AI2231" i="7"/>
  <c r="AI2076" i="7"/>
  <c r="AI1875" i="7"/>
  <c r="AI2319" i="7"/>
  <c r="AI1089" i="7"/>
  <c r="AI641" i="7"/>
  <c r="AI2833" i="7"/>
  <c r="AI2381" i="7"/>
  <c r="AI2247" i="7"/>
  <c r="AI2908" i="7"/>
  <c r="AI2578" i="7"/>
  <c r="AI1697" i="7"/>
  <c r="AI892" i="7"/>
  <c r="AI262" i="7"/>
  <c r="AI2158" i="7"/>
  <c r="AI2202" i="7"/>
  <c r="AI1522" i="7"/>
  <c r="AI1334" i="7"/>
  <c r="AI785" i="7"/>
  <c r="AI2125" i="7"/>
  <c r="AI2482" i="7"/>
  <c r="AI1357" i="7"/>
  <c r="AI1084" i="7"/>
  <c r="AI2135" i="7"/>
  <c r="AI994" i="7"/>
  <c r="AI2858" i="7"/>
  <c r="AI294" i="7"/>
  <c r="AI2739" i="7"/>
  <c r="AI534" i="7"/>
  <c r="AI1433" i="7"/>
  <c r="AI828" i="7"/>
  <c r="AI1655" i="7"/>
  <c r="AI735" i="7"/>
  <c r="AI92" i="7"/>
  <c r="AI737" i="7"/>
  <c r="AI165" i="7"/>
  <c r="AI152" i="7"/>
  <c r="AI1358" i="7"/>
  <c r="AI1630" i="7"/>
  <c r="AI1068" i="7"/>
  <c r="AI2581" i="7"/>
  <c r="AI1530" i="7"/>
  <c r="AI248" i="7"/>
  <c r="AI2875" i="7"/>
  <c r="AI2490" i="7"/>
  <c r="AI1394" i="7"/>
  <c r="AI1315" i="7"/>
  <c r="AI312" i="7"/>
  <c r="AI1637" i="7"/>
  <c r="AI832" i="7"/>
  <c r="AI2434" i="7"/>
  <c r="AI2948" i="7"/>
  <c r="AI1702" i="7"/>
  <c r="AI3016" i="7"/>
  <c r="AI101" i="7"/>
  <c r="AI1548" i="7"/>
  <c r="AI2054" i="7"/>
  <c r="AI2800" i="7"/>
  <c r="AI1167" i="7"/>
  <c r="AI1486" i="7"/>
  <c r="AI2647" i="7"/>
  <c r="AI827" i="7"/>
  <c r="AI2485" i="7"/>
  <c r="AI359" i="7"/>
  <c r="AI231" i="7"/>
  <c r="AI2965" i="7"/>
  <c r="AI659" i="7"/>
  <c r="AI2770" i="7"/>
  <c r="AI1507" i="7"/>
  <c r="AI2899" i="7"/>
  <c r="AI2534" i="7"/>
  <c r="AI890" i="7"/>
  <c r="AI151" i="7"/>
  <c r="AI898" i="7"/>
  <c r="AI668" i="7"/>
  <c r="AI1418" i="7"/>
  <c r="AI2422" i="7"/>
  <c r="AI1609" i="7"/>
  <c r="AI2034" i="7"/>
  <c r="AI2953" i="7"/>
  <c r="AI354" i="7"/>
  <c r="AI1439" i="7"/>
  <c r="AI1053" i="7"/>
  <c r="AI1142" i="7"/>
  <c r="AI2166" i="7"/>
  <c r="AI2511" i="7"/>
  <c r="AI768" i="7"/>
  <c r="AI2738" i="7"/>
  <c r="AI131" i="7"/>
  <c r="AI857" i="7"/>
  <c r="AI1943" i="7"/>
  <c r="AI473" i="7"/>
  <c r="AI2197" i="7"/>
  <c r="AI792" i="7"/>
  <c r="AI2445" i="7"/>
  <c r="AI196" i="7"/>
  <c r="AI2961" i="7"/>
  <c r="AI1282" i="7"/>
  <c r="AI1012" i="7"/>
  <c r="AI830" i="7"/>
  <c r="AI1328" i="7"/>
  <c r="AI612" i="7"/>
  <c r="AI2985" i="7"/>
  <c r="AI2637" i="7"/>
  <c r="AI154" i="7"/>
  <c r="AI417" i="7"/>
  <c r="AI2918" i="7"/>
  <c r="AI40" i="7"/>
  <c r="AI1373" i="7"/>
  <c r="AI1935" i="7"/>
  <c r="AI2980" i="7"/>
  <c r="AI2107" i="7"/>
  <c r="AI2464" i="7"/>
  <c r="AI1899" i="7"/>
  <c r="AI2255" i="7"/>
  <c r="AI1585" i="7"/>
  <c r="AI2352" i="7"/>
  <c r="AI1416" i="7"/>
  <c r="AI1519" i="7"/>
  <c r="AI814" i="7"/>
  <c r="AI2460" i="7"/>
  <c r="AI3020" i="7"/>
  <c r="AI2260" i="7"/>
  <c r="AI2600" i="7"/>
  <c r="AI2468" i="7"/>
  <c r="AI1605" i="7"/>
  <c r="AI751" i="7"/>
  <c r="AI2075" i="7"/>
  <c r="AI997" i="7"/>
  <c r="AI1947" i="7"/>
  <c r="AI1497" i="7"/>
  <c r="AI153" i="7"/>
  <c r="AI115" i="7"/>
  <c r="AI711" i="7"/>
  <c r="AI988" i="7"/>
  <c r="AI239" i="7"/>
  <c r="AI1021" i="7"/>
  <c r="AI833" i="7"/>
  <c r="AI169" i="7"/>
  <c r="AI1618" i="7"/>
  <c r="AI1369" i="7"/>
  <c r="AI998" i="7"/>
  <c r="AI486" i="7"/>
  <c r="AI1952" i="7"/>
  <c r="AI2955" i="7"/>
  <c r="AI3000" i="7"/>
  <c r="AI745" i="7"/>
  <c r="AI1565" i="7"/>
  <c r="AI2304" i="7"/>
  <c r="AI1730" i="7"/>
  <c r="AI1934" i="7"/>
  <c r="AI1284" i="7"/>
  <c r="AI2463" i="7"/>
  <c r="AI2250" i="7"/>
  <c r="AI600" i="7"/>
  <c r="AI937" i="7"/>
  <c r="AI2565" i="7"/>
  <c r="AI624" i="7"/>
  <c r="AI1403" i="7"/>
  <c r="AI2307" i="7"/>
  <c r="AI157" i="7"/>
  <c r="AI2207" i="7"/>
  <c r="AI2805" i="7"/>
  <c r="AI1213" i="7"/>
  <c r="AI2763" i="7"/>
  <c r="AI1752" i="7"/>
  <c r="AI2539" i="7"/>
  <c r="AI1467" i="7"/>
  <c r="AI140" i="7"/>
  <c r="AI802" i="7"/>
  <c r="AI1208" i="7"/>
  <c r="AI1130" i="7"/>
  <c r="AI1095" i="7"/>
  <c r="AI1673" i="7"/>
  <c r="AI1839" i="7"/>
  <c r="AI445" i="7"/>
  <c r="AI1149" i="7"/>
  <c r="AI1360" i="7"/>
  <c r="AI2221" i="7"/>
  <c r="AI49" i="7"/>
  <c r="AI1984" i="7"/>
  <c r="AI178" i="7"/>
  <c r="AI2901" i="7"/>
  <c r="AI2345" i="7"/>
  <c r="AI2359" i="7"/>
  <c r="AI395" i="7"/>
  <c r="AI1955" i="7"/>
  <c r="AI1160" i="7"/>
  <c r="AI1587" i="7"/>
  <c r="AI1903" i="7"/>
  <c r="AI213" i="7"/>
  <c r="AI753" i="7"/>
  <c r="AI1422" i="7"/>
  <c r="AI598" i="7"/>
  <c r="AI2037" i="7"/>
  <c r="AI2802" i="7"/>
  <c r="AI631" i="7"/>
  <c r="AI2501" i="7"/>
  <c r="AI1494" i="7"/>
  <c r="AI2542" i="7"/>
  <c r="AI2854" i="7"/>
  <c r="AI2869" i="7"/>
  <c r="AI340" i="7"/>
  <c r="AI2283" i="7"/>
  <c r="AI1968" i="7"/>
  <c r="AI2375" i="7"/>
  <c r="AI1552" i="7"/>
  <c r="AI2729" i="7"/>
  <c r="AI2864" i="7"/>
  <c r="AI2212" i="7"/>
  <c r="AI2124" i="7"/>
  <c r="AI2601" i="7"/>
  <c r="AI1740" i="7"/>
  <c r="AI2310" i="7"/>
  <c r="AI2484" i="7"/>
  <c r="AI697" i="7"/>
  <c r="AI2659" i="7"/>
  <c r="AI506" i="7"/>
  <c r="AI1493" i="7"/>
  <c r="AI2673" i="7"/>
  <c r="AI603" i="7"/>
  <c r="AI1487" i="7"/>
  <c r="AI1031" i="7"/>
  <c r="AI1055" i="7"/>
  <c r="AI696" i="7"/>
  <c r="AI943" i="7"/>
  <c r="AI2413" i="7"/>
  <c r="AI1675" i="7"/>
  <c r="AI1725" i="7"/>
  <c r="AI1235" i="7"/>
  <c r="AI338" i="7"/>
  <c r="AI1993" i="7"/>
  <c r="AI2211" i="7"/>
  <c r="AI1985" i="7"/>
  <c r="AI1059" i="7"/>
  <c r="AI324" i="7"/>
  <c r="AI2966" i="7"/>
  <c r="AI782" i="7"/>
  <c r="AI1088" i="7"/>
  <c r="AI67" i="7"/>
  <c r="AI1848" i="7"/>
  <c r="AI1188" i="7"/>
  <c r="AI669" i="7"/>
  <c r="AI1261" i="7"/>
  <c r="AI374" i="7"/>
  <c r="AI1586" i="7"/>
  <c r="AI2327" i="7"/>
  <c r="AI3017" i="7"/>
  <c r="AI2655" i="7"/>
  <c r="AI1173" i="7"/>
  <c r="AI1320" i="7"/>
  <c r="AI1508" i="7"/>
  <c r="AI810" i="7"/>
  <c r="AI1370" i="7"/>
  <c r="AI1584" i="7"/>
  <c r="AI1106" i="7"/>
  <c r="AI437" i="7"/>
  <c r="AI1680" i="7"/>
  <c r="AI2623" i="7"/>
  <c r="AI523" i="7"/>
  <c r="AI872" i="7"/>
  <c r="AI2898" i="7"/>
  <c r="AI1313" i="7"/>
  <c r="AI2962" i="7"/>
  <c r="AI1289" i="7"/>
  <c r="AI1932" i="7"/>
  <c r="AI1537" i="7"/>
  <c r="AI2893" i="7"/>
  <c r="AI1810" i="7"/>
  <c r="AI233" i="7"/>
  <c r="AI518" i="7"/>
  <c r="AI516" i="7"/>
  <c r="AI1981" i="7"/>
  <c r="AI1241" i="7"/>
  <c r="AI2866" i="7"/>
  <c r="AI656" i="7"/>
  <c r="AI1490" i="7"/>
  <c r="AI673" i="7"/>
  <c r="AI1592" i="7"/>
  <c r="AI1110" i="7"/>
  <c r="AI159" i="7"/>
  <c r="AI2230" i="7"/>
  <c r="AI1550" i="7"/>
  <c r="AI2554" i="7"/>
  <c r="AI1898" i="7"/>
  <c r="AI2053" i="7"/>
  <c r="AI926" i="7"/>
  <c r="AI381" i="7"/>
  <c r="AI2826" i="7"/>
  <c r="AI815" i="7"/>
  <c r="AI2340" i="7"/>
  <c r="AI2658" i="7"/>
  <c r="AI2139" i="7"/>
  <c r="AI366" i="7"/>
  <c r="AI1639" i="7"/>
  <c r="AI927" i="7"/>
  <c r="AI329" i="7"/>
  <c r="AI1624" i="7"/>
  <c r="AI2419" i="7"/>
  <c r="AI2380" i="7"/>
  <c r="AI247" i="7"/>
  <c r="AI1165" i="7"/>
  <c r="AI2713" i="7"/>
  <c r="AI1292" i="7"/>
  <c r="AI1319" i="7"/>
  <c r="AI2582" i="7"/>
  <c r="AI2045" i="7"/>
  <c r="AI494" i="7"/>
  <c r="AI1640" i="7"/>
  <c r="AI2706" i="7"/>
  <c r="AI2714" i="7"/>
  <c r="AI2164" i="7"/>
  <c r="AI68" i="7"/>
  <c r="AI2538" i="7"/>
  <c r="AI873" i="7"/>
  <c r="AI784" i="7"/>
  <c r="AI1296" i="7"/>
  <c r="AI644" i="7"/>
  <c r="AI829" i="7"/>
  <c r="AI2896" i="7"/>
  <c r="AI2691" i="7"/>
  <c r="AI368" i="7"/>
  <c r="AI325" i="7"/>
  <c r="AI583" i="7"/>
  <c r="AI326" i="7"/>
  <c r="AI1112" i="7"/>
  <c r="AI1278" i="7"/>
  <c r="AI2180" i="7"/>
  <c r="AI2633" i="7"/>
  <c r="AI1086" i="7"/>
  <c r="AI757" i="7"/>
  <c r="AI1229" i="7"/>
  <c r="AI197" i="7"/>
  <c r="AI1617" i="7"/>
  <c r="AI1570" i="7"/>
  <c r="AI3003" i="7"/>
  <c r="AI2391" i="7"/>
  <c r="AI853" i="7"/>
  <c r="AI1579" i="7"/>
  <c r="AI1076" i="7"/>
  <c r="AI1700" i="7"/>
  <c r="AI1499" i="7"/>
  <c r="AI796" i="7"/>
  <c r="AI1274" i="7"/>
  <c r="AI2758" i="7"/>
  <c r="AI2935" i="7"/>
  <c r="AI2123" i="7"/>
  <c r="AI347" i="7"/>
  <c r="AI1744" i="7"/>
  <c r="AI1866" i="7"/>
  <c r="AI640" i="7"/>
  <c r="AI1488" i="7"/>
  <c r="AI2064" i="7"/>
  <c r="AI1689" i="7"/>
  <c r="AI1511" i="7"/>
  <c r="AI2146" i="7"/>
  <c r="AI2596" i="7"/>
  <c r="AI1027" i="7"/>
  <c r="AI1873" i="7"/>
  <c r="AI2435" i="7"/>
  <c r="AI1960" i="7"/>
  <c r="AI2950" i="7"/>
  <c r="AI2607" i="7"/>
  <c r="AI1521" i="7"/>
  <c r="AI74" i="7"/>
  <c r="AI3014" i="7"/>
  <c r="AI1365" i="7"/>
  <c r="AI132" i="7"/>
  <c r="AI570" i="7"/>
  <c r="AI2478" i="7"/>
  <c r="AI817" i="7"/>
  <c r="AI982" i="7"/>
  <c r="AI453" i="7"/>
  <c r="AI1419" i="7"/>
  <c r="AI2994" i="7"/>
  <c r="AI1881" i="7"/>
  <c r="AI1885" i="7"/>
  <c r="AI1196" i="7"/>
  <c r="AI1119" i="7"/>
  <c r="AI1311" i="7"/>
  <c r="AI1860" i="7"/>
  <c r="AI1116" i="7"/>
  <c r="AI1415" i="7"/>
  <c r="AI133" i="7"/>
  <c r="AI513" i="7"/>
  <c r="AI1976" i="7"/>
  <c r="AI2439" i="7"/>
  <c r="AI938" i="7"/>
  <c r="AI869" i="7"/>
  <c r="AI436" i="7"/>
  <c r="AI200" i="7"/>
  <c r="AI2973" i="7"/>
  <c r="AI1896" i="7"/>
  <c r="AI184" i="7"/>
  <c r="AI2846" i="7"/>
  <c r="AI71" i="7"/>
  <c r="AI2814" i="7"/>
  <c r="AI1696" i="7"/>
  <c r="AI1347" i="7"/>
  <c r="AI1436" i="7"/>
  <c r="AI1098" i="7"/>
  <c r="AI2219" i="7"/>
  <c r="AI2794" i="7"/>
  <c r="AI2338" i="7"/>
  <c r="AI1242" i="7"/>
  <c r="AI667" i="7"/>
  <c r="AI2614" i="7"/>
  <c r="AI2749" i="7"/>
  <c r="AI2887" i="7"/>
  <c r="AI1277" i="7"/>
  <c r="AI1074" i="7"/>
  <c r="AI2709" i="7"/>
  <c r="AI558" i="7"/>
  <c r="AI217" i="7"/>
  <c r="AI1057" i="7"/>
  <c r="AI2167" i="7"/>
  <c r="AI2488" i="7"/>
  <c r="AI2362" i="7"/>
  <c r="AI744" i="7"/>
  <c r="AI448" i="7"/>
  <c r="AI1083" i="7"/>
  <c r="AI2138" i="7"/>
  <c r="AI2196" i="7"/>
  <c r="AI193" i="7"/>
  <c r="AI848" i="7"/>
  <c r="AI573" i="7"/>
  <c r="AI609" i="7"/>
  <c r="AI952" i="7"/>
  <c r="AI2599" i="7"/>
  <c r="AI2733" i="7"/>
  <c r="AI1800" i="7"/>
  <c r="AI689" i="7"/>
  <c r="AI1324" i="7"/>
  <c r="AI2506" i="7"/>
  <c r="AI2834" i="7"/>
  <c r="AI175" i="7"/>
  <c r="AI1717" i="7"/>
  <c r="AI515" i="7"/>
  <c r="AI2678" i="7"/>
  <c r="AI268" i="7"/>
  <c r="AI2888" i="7"/>
  <c r="AI1631" i="7"/>
  <c r="AI308" i="7"/>
  <c r="AI170" i="7"/>
  <c r="AI536" i="7"/>
  <c r="AI3007" i="7"/>
  <c r="AI679" i="7"/>
  <c r="AI928" i="7"/>
  <c r="AI2249" i="7"/>
  <c r="AI1974" i="7"/>
  <c r="AI512" i="7"/>
  <c r="AI2078" i="7"/>
  <c r="AI2668" i="7"/>
  <c r="AI1123" i="7"/>
  <c r="AI1168" i="7"/>
  <c r="AI1267" i="7"/>
  <c r="AI1583" i="7"/>
  <c r="AI2704" i="7"/>
  <c r="AI206" i="7"/>
  <c r="AI2881" i="7"/>
  <c r="AI1615" i="7"/>
  <c r="AI1738" i="7"/>
  <c r="AI2385" i="7"/>
  <c r="AI404" i="7"/>
  <c r="AI1308" i="7"/>
  <c r="AI481" i="7"/>
  <c r="AI2036" i="7"/>
  <c r="AI2223" i="7"/>
  <c r="AI2656" i="7"/>
  <c r="AI2847" i="7"/>
  <c r="AI2089" i="7"/>
  <c r="AI1643" i="7"/>
  <c r="AI618" i="7"/>
  <c r="AI1378" i="7"/>
  <c r="AI2998" i="7"/>
  <c r="AI532" i="7"/>
  <c r="AI1549" i="7"/>
  <c r="AI456" i="7"/>
  <c r="AI328" i="7"/>
  <c r="AI1647" i="7"/>
  <c r="AI707" i="7"/>
  <c r="AI706" i="7"/>
  <c r="AI50" i="7"/>
  <c r="AI2768" i="7"/>
  <c r="AI2884" i="7"/>
  <c r="AI2121" i="7"/>
  <c r="AI3004" i="7"/>
  <c r="AI1515" i="7"/>
  <c r="AI936" i="7"/>
  <c r="AI1686" i="7"/>
  <c r="AI1633" i="7"/>
  <c r="AI1547" i="7"/>
  <c r="AI1713" i="7"/>
  <c r="AI572" i="7"/>
  <c r="AI182" i="7"/>
  <c r="AI2066" i="7"/>
  <c r="AI1826" i="7"/>
  <c r="AI1763" i="7"/>
  <c r="AI1464" i="7"/>
  <c r="AI52" i="7"/>
  <c r="AI2636" i="7"/>
  <c r="AI1681" i="7"/>
  <c r="AI2914" i="7"/>
  <c r="AI454" i="7"/>
  <c r="AI2182" i="7"/>
  <c r="AI974" i="7"/>
  <c r="AI1209" i="7"/>
  <c r="AI189" i="7"/>
  <c r="AI1013" i="7"/>
  <c r="AI2730" i="7"/>
  <c r="AI1719" i="7"/>
  <c r="AI520" i="7"/>
  <c r="AI2049" i="7"/>
  <c r="AI2367" i="7"/>
  <c r="AI530" i="7"/>
  <c r="AI888" i="7"/>
  <c r="AI1808" i="7"/>
  <c r="AI2759" i="7"/>
  <c r="AI286" i="7"/>
  <c r="AI548" i="7"/>
  <c r="AI2646" i="7"/>
  <c r="AI464" i="7"/>
  <c r="AI858" i="7"/>
  <c r="AI57" i="7"/>
  <c r="AI258" i="7"/>
  <c r="AI1513" i="7"/>
  <c r="AI1404" i="7"/>
  <c r="AI117" i="7"/>
  <c r="AI1743" i="7"/>
  <c r="AI587" i="7"/>
  <c r="AI1393" i="7"/>
  <c r="AI765" i="7"/>
  <c r="AI1913" i="7"/>
  <c r="AI2831" i="7"/>
  <c r="AI605" i="7"/>
  <c r="AI1577" i="7"/>
  <c r="AI916" i="7"/>
  <c r="AI1236" i="7"/>
  <c r="AI642" i="7"/>
  <c r="AI463" i="7"/>
  <c r="AI2364" i="7"/>
  <c r="AI2097" i="7"/>
  <c r="AI2331" i="7"/>
  <c r="AI2726" i="7"/>
  <c r="AI748" i="7"/>
  <c r="AI281" i="7"/>
  <c r="AI2942" i="7"/>
  <c r="AI1195" i="7"/>
  <c r="AI2921" i="7"/>
  <c r="AI1203" i="7"/>
  <c r="AI277" i="7"/>
  <c r="AI1887" i="7"/>
  <c r="AI2007" i="7"/>
  <c r="AI1062" i="7"/>
  <c r="AI1137" i="7"/>
  <c r="AI2225" i="7"/>
  <c r="AI2622" i="7"/>
  <c r="AI923" i="7"/>
  <c r="AI380" i="7"/>
  <c r="AI1124" i="7"/>
  <c r="AI2302" i="7"/>
  <c r="AI1162" i="7"/>
  <c r="AI2333" i="7"/>
  <c r="AI2557" i="7"/>
  <c r="AI1101" i="7"/>
  <c r="AI297" i="7"/>
  <c r="AI959" i="7"/>
  <c r="AI2269" i="7"/>
  <c r="AI1635" i="7"/>
  <c r="AI681" i="7"/>
  <c r="AI76" i="7"/>
  <c r="AI2878" i="7"/>
  <c r="AI1598" i="7"/>
  <c r="AI1247" i="7"/>
  <c r="AI915" i="7"/>
  <c r="AI434" i="7"/>
  <c r="AI1692" i="7"/>
  <c r="AI1660" i="7"/>
  <c r="AI1276" i="7"/>
  <c r="AI344" i="7"/>
  <c r="AI2839" i="7"/>
  <c r="AI2514" i="7"/>
  <c r="AI1345" i="7"/>
  <c r="AI527" i="7"/>
  <c r="AI183" i="7"/>
  <c r="AI1018" i="7"/>
  <c r="AI2610" i="7"/>
  <c r="AI1362" i="7"/>
  <c r="AI37" i="7"/>
  <c r="AI1191" i="7"/>
  <c r="AI1085" i="7"/>
  <c r="AI2470" i="7"/>
  <c r="AI2570" i="7"/>
  <c r="AI628" i="7"/>
  <c r="AI2793" i="7"/>
  <c r="AI2654" i="7"/>
  <c r="AI1390" i="7"/>
  <c r="AI1572" i="7"/>
  <c r="AI2469" i="7"/>
  <c r="AI1206" i="7"/>
  <c r="AI474" i="7"/>
  <c r="AI1154" i="7"/>
  <c r="AI1043" i="7"/>
  <c r="AI995" i="7"/>
  <c r="AI842" i="7"/>
  <c r="AI2861" i="7"/>
  <c r="AI2204" i="7"/>
  <c r="AI201" i="7"/>
  <c r="AI2712" i="7"/>
  <c r="AI1712" i="7"/>
  <c r="AI2967" i="7"/>
  <c r="AI953" i="7"/>
  <c r="AI1662" i="7"/>
  <c r="AI1664" i="7"/>
  <c r="AI1518" i="7"/>
  <c r="AI238" i="7"/>
  <c r="AI2337" i="7"/>
  <c r="AI447" i="7"/>
  <c r="AI2347" i="7"/>
  <c r="AI813" i="7"/>
  <c r="AI2423" i="7"/>
  <c r="AI46" i="7"/>
  <c r="AI2318" i="7"/>
  <c r="AI1607" i="7"/>
  <c r="AI2400" i="7"/>
  <c r="AI1706" i="7"/>
  <c r="AI269" i="7"/>
  <c r="AI39" i="7"/>
  <c r="AI610" i="7"/>
  <c r="AI1016" i="7"/>
  <c r="AI2300" i="7"/>
  <c r="AI426" i="7"/>
  <c r="AI361" i="7"/>
  <c r="AI203" i="7"/>
  <c r="AI1379" i="7"/>
  <c r="AI1120" i="7"/>
  <c r="AI1457" i="7"/>
  <c r="AI2085" i="7"/>
  <c r="AI1071" i="7"/>
  <c r="AI1720" i="7"/>
  <c r="AI1502" i="7"/>
  <c r="AI724" i="7"/>
  <c r="AI2883" i="7"/>
  <c r="AI920" i="7"/>
  <c r="AI1930" i="7"/>
  <c r="AI652" i="7"/>
  <c r="AI690" i="7"/>
  <c r="AI336" i="7"/>
  <c r="AI574" i="7"/>
  <c r="AI1693" i="7"/>
  <c r="AI2290" i="7"/>
  <c r="AI747" i="7"/>
  <c r="AI491" i="7"/>
  <c r="AI2132" i="7"/>
  <c r="AI2890" i="7"/>
  <c r="AI870" i="7"/>
  <c r="AI996" i="7"/>
  <c r="AI2827" i="7"/>
  <c r="AI722" i="7"/>
  <c r="AI2544" i="7"/>
  <c r="AI452" i="7"/>
  <c r="AI1644" i="7"/>
  <c r="AI2378" i="7"/>
  <c r="AI2430" i="7"/>
  <c r="AI1483" i="7"/>
  <c r="AI111" i="7"/>
  <c r="AI2571" i="7"/>
  <c r="AI1463" i="7"/>
  <c r="AI2920" i="7"/>
  <c r="AI2812" i="7"/>
  <c r="AI1298" i="7"/>
  <c r="AI1400" i="7"/>
  <c r="AI2471" i="7"/>
  <c r="AI977" i="7"/>
  <c r="AI2332" i="7"/>
  <c r="AI2568" i="7"/>
  <c r="AI2820" i="7"/>
  <c r="AI729" i="7"/>
  <c r="AI514" i="7"/>
  <c r="AI1008" i="7"/>
  <c r="AI376" i="7"/>
  <c r="AI1636" i="7"/>
  <c r="AI390" i="7"/>
  <c r="AI2563" i="7"/>
  <c r="AI2690" i="7"/>
  <c r="AI2477" i="7"/>
  <c r="AI2645" i="7"/>
  <c r="AI704" i="7"/>
  <c r="AI843" i="7"/>
  <c r="AI2370" i="7"/>
  <c r="AI2956" i="7"/>
  <c r="AI2498" i="7"/>
  <c r="AI2702" i="7"/>
  <c r="AI2479" i="7"/>
  <c r="AI1959" i="7"/>
  <c r="AI990" i="7"/>
  <c r="AI1991" i="7"/>
  <c r="AI1884" i="7"/>
  <c r="AI1113" i="7"/>
  <c r="AI2606" i="7"/>
  <c r="AI2427" i="7"/>
  <c r="AI2403" i="7"/>
  <c r="AI666" i="7"/>
  <c r="AI1945" i="7"/>
  <c r="AI2153" i="7"/>
  <c r="AI2386" i="7"/>
  <c r="AI2849" i="7"/>
  <c r="AI899" i="7"/>
  <c r="AI2082" i="7"/>
  <c r="AI2907" i="7"/>
  <c r="AI1273" i="7"/>
  <c r="AI2830" i="7"/>
  <c r="AI2788" i="7"/>
  <c r="AI1807" i="7"/>
  <c r="AI2321" i="7"/>
  <c r="AI1317" i="7"/>
  <c r="AI2373" i="7"/>
  <c r="AI2183" i="7"/>
  <c r="AI2040" i="7"/>
  <c r="AI846" i="7"/>
  <c r="AI99" i="7"/>
  <c r="AI2104" i="7"/>
  <c r="AI550" i="7"/>
  <c r="AI2106" i="7"/>
  <c r="AI653" i="7"/>
  <c r="AI2604" i="7"/>
  <c r="AI2926" i="7"/>
  <c r="AI2261" i="7"/>
  <c r="AI721" i="7"/>
  <c r="AI2424" i="7"/>
  <c r="AI2472" i="7"/>
  <c r="AI1092" i="7"/>
  <c r="AI2363" i="7"/>
  <c r="AI1314" i="7"/>
  <c r="AI1228" i="7"/>
  <c r="AI250" i="7"/>
  <c r="AI1316" i="7"/>
  <c r="AI2001" i="7"/>
  <c r="AI602" i="7"/>
  <c r="AI2069" i="7"/>
  <c r="AI1080" i="7"/>
  <c r="AI382" i="7"/>
  <c r="AI1452" i="7"/>
  <c r="AI2002" i="7"/>
  <c r="AI1888" i="7"/>
  <c r="AI1762" i="7"/>
  <c r="AI2522" i="7"/>
  <c r="AI424" i="7"/>
  <c r="AI2778" i="7"/>
  <c r="AI2620" i="7"/>
  <c r="AI1227" i="7"/>
  <c r="AI2505" i="7"/>
  <c r="AI984" i="7"/>
  <c r="AI367" i="7"/>
  <c r="AI2147" i="7"/>
  <c r="AI1148" i="7"/>
  <c r="AI82" i="7"/>
  <c r="AI1642" i="7"/>
  <c r="AI1504" i="7"/>
  <c r="AI950" i="7"/>
  <c r="AI1234" i="7"/>
  <c r="AI2175" i="7"/>
  <c r="AI963" i="7"/>
  <c r="AI1266" i="7"/>
  <c r="AI1793" i="7"/>
  <c r="AI2394" i="7"/>
  <c r="AI1788" i="7"/>
  <c r="AI1722" i="7"/>
  <c r="AI632" i="7"/>
  <c r="AI1058" i="7"/>
  <c r="AI511" i="7"/>
  <c r="AI2933" i="7"/>
  <c r="AI2160" i="7"/>
  <c r="AI1773" i="7"/>
  <c r="AI1671" i="7"/>
  <c r="AI1625" i="7"/>
  <c r="AI2388" i="7"/>
  <c r="AI2198" i="7"/>
  <c r="AI1995" i="7"/>
  <c r="AI137" i="7"/>
  <c r="AI124" i="7"/>
  <c r="AI978" i="7"/>
  <c r="AI2721" i="7"/>
  <c r="AI391" i="7"/>
  <c r="AI1855" i="7"/>
  <c r="AI450" i="7"/>
  <c r="AI1806" i="7"/>
  <c r="AI738" i="7"/>
  <c r="AI1764" i="7"/>
  <c r="AI2411" i="7"/>
  <c r="AI449" i="7"/>
  <c r="AI1431" i="7"/>
  <c r="AI1718" i="7"/>
  <c r="AI2945" i="7"/>
  <c r="AI55" i="7"/>
  <c r="AI164" i="7"/>
  <c r="AI2958" i="7"/>
  <c r="AI630" i="7"/>
  <c r="AI2939" i="7"/>
  <c r="AI1115" i="7"/>
  <c r="AI1778" i="7"/>
  <c r="AI1411" i="7"/>
  <c r="AI2452" i="7"/>
  <c r="AI323" i="7"/>
  <c r="AI2548" i="7"/>
  <c r="AI752" i="7"/>
  <c r="AI2425" i="7"/>
  <c r="AI121" i="7"/>
  <c r="AI1376" i="7"/>
  <c r="AI290" i="7"/>
  <c r="AI651" i="7"/>
  <c r="AI428" i="7"/>
  <c r="AI2590" i="7"/>
  <c r="AI2141" i="7"/>
  <c r="AI556" i="7"/>
  <c r="AI2431" i="7"/>
  <c r="AI1466" i="7"/>
  <c r="AI701" i="7"/>
  <c r="AI2032" i="7"/>
  <c r="AI2315" i="7"/>
  <c r="AI1721" i="7"/>
  <c r="AI2012" i="7"/>
  <c r="AI1580" i="7"/>
  <c r="AI304" i="7"/>
  <c r="AI2718" i="7"/>
  <c r="AI2736" i="7"/>
  <c r="AI349" i="7"/>
  <c r="AI2114" i="7"/>
  <c r="AI940" i="7"/>
  <c r="AI910" i="7"/>
  <c r="AI1301" i="7"/>
  <c r="AI377" i="7"/>
  <c r="AI2284" i="7"/>
  <c r="AI192" i="7"/>
  <c r="AI971" i="7"/>
  <c r="AI93" i="7"/>
  <c r="AI1863" i="7"/>
  <c r="AI2676" i="7"/>
  <c r="AI687" i="7"/>
  <c r="AI1094" i="7"/>
  <c r="AI1539" i="7"/>
  <c r="AI81" i="7"/>
  <c r="AI1414" i="7"/>
  <c r="AI1753" i="7"/>
  <c r="AI643" i="7"/>
  <c r="AI1799" i="7"/>
  <c r="AI788" i="7"/>
  <c r="AI1207" i="7"/>
  <c r="AI2543" i="7"/>
  <c r="AI1285" i="7"/>
  <c r="AI1803" i="7"/>
  <c r="AI504" i="7"/>
  <c r="AI1044" i="7"/>
  <c r="AI736" i="7"/>
  <c r="AI1665" i="7"/>
  <c r="AI2959" i="7"/>
  <c r="AI1709" i="7"/>
  <c r="AI1356" i="7"/>
  <c r="AI234" i="7"/>
  <c r="AI740" i="7"/>
  <c r="AI60" i="7"/>
  <c r="AI2320" i="7"/>
  <c r="AI2635" i="7"/>
  <c r="AI1621" i="7"/>
  <c r="AI1413" i="7"/>
  <c r="AI1226" i="7"/>
  <c r="AI1170" i="7"/>
  <c r="AI1529" i="7"/>
  <c r="AI2026" i="7"/>
  <c r="AI2727" i="7"/>
  <c r="AI540" i="7"/>
  <c r="AI1183" i="7"/>
  <c r="AI1591" i="7"/>
  <c r="AI1897" i="7"/>
  <c r="AI2740" i="7"/>
  <c r="AI885" i="7"/>
  <c r="AI2696" i="7"/>
  <c r="AI2065" i="7"/>
  <c r="AI2669" i="7"/>
  <c r="AI613" i="7"/>
  <c r="AI1015" i="7"/>
  <c r="AI191" i="7"/>
  <c r="AI2502" i="7"/>
  <c r="AI3019" i="7"/>
  <c r="AI283" i="7"/>
  <c r="AI2341" i="7"/>
  <c r="AI2540" i="7"/>
  <c r="AI1428" i="7"/>
  <c r="AI1728" i="7"/>
  <c r="AI1306" i="7"/>
  <c r="AI975" i="7"/>
  <c r="AI1540" i="7"/>
  <c r="AI929" i="7"/>
  <c r="AI2074" i="7"/>
  <c r="AI911" i="7"/>
  <c r="AI1837" i="7"/>
  <c r="AI1775" i="7"/>
  <c r="AI2263" i="7"/>
  <c r="AI1739" i="7"/>
  <c r="AI774" i="7"/>
  <c r="AI2871" i="7"/>
  <c r="AI860" i="7"/>
  <c r="AI1446" i="7"/>
  <c r="AI1656" i="7"/>
  <c r="AI634" i="7"/>
  <c r="AI483" i="7"/>
  <c r="AI2742" i="7"/>
  <c r="AI56" i="7"/>
  <c r="AI300" i="7"/>
  <c r="AI1432" i="7"/>
  <c r="AI2446" i="7"/>
  <c r="AI1669" i="7"/>
  <c r="AI1510" i="7"/>
  <c r="AI1406" i="7"/>
  <c r="AI1262" i="7"/>
  <c r="AI1194" i="7"/>
  <c r="AI1093" i="7"/>
  <c r="AI2151" i="7"/>
  <c r="AI2487" i="7"/>
  <c r="AI2964" i="7"/>
  <c r="AI2365" i="7"/>
  <c r="AI2440" i="7"/>
  <c r="AI2524" i="7"/>
  <c r="AI543" i="7"/>
  <c r="AI279" i="7"/>
  <c r="AI1371" i="7"/>
  <c r="AI2029" i="7"/>
  <c r="AI2573" i="7"/>
  <c r="AI758" i="7"/>
  <c r="AI2087" i="7"/>
  <c r="AI91" i="7"/>
  <c r="AI2556" i="7"/>
  <c r="AI1684" i="7"/>
  <c r="AI2244" i="7"/>
  <c r="AI1668" i="7"/>
  <c r="AI1246" i="7"/>
  <c r="AI1534" i="7"/>
  <c r="AI2203" i="7"/>
  <c r="AI1000" i="7"/>
  <c r="AI904" i="7"/>
  <c r="AI331" i="7"/>
  <c r="AI2772" i="7"/>
  <c r="AI2632" i="7"/>
  <c r="AI2432" i="7"/>
  <c r="AI2732" i="7"/>
  <c r="AI2291" i="7"/>
  <c r="AI1828" i="7"/>
  <c r="AI2358" i="7"/>
  <c r="AI1022" i="7"/>
  <c r="AI1824" i="7"/>
  <c r="AI1756" i="7"/>
  <c r="AI1595" i="7"/>
  <c r="AI1151" i="7"/>
  <c r="AI2880" i="7"/>
  <c r="AI1829" i="7"/>
  <c r="AI156" i="7"/>
  <c r="AI2698" i="7"/>
  <c r="AI728" i="7"/>
  <c r="AI2336" i="7"/>
  <c r="AI1982" i="7"/>
  <c r="AI168" i="7"/>
  <c r="AI2865" i="7"/>
  <c r="AI1732" i="7"/>
  <c r="AI1339" i="7"/>
  <c r="AI2792" i="7"/>
  <c r="AI1766" i="7"/>
  <c r="AI1512" i="7"/>
  <c r="AI900" i="7"/>
  <c r="AI529" i="7"/>
  <c r="AI1424" i="7"/>
  <c r="AI1397" i="7"/>
  <c r="AI475" i="7"/>
  <c r="AI1648" i="7"/>
  <c r="AI1420" i="7"/>
  <c r="AI1931" i="7"/>
  <c r="AI2110" i="7"/>
  <c r="AI2842" i="7"/>
  <c r="AI675" i="7"/>
  <c r="AI1657" i="7"/>
  <c r="AI1545" i="7"/>
  <c r="AI2109" i="7"/>
  <c r="AI3001" i="7"/>
  <c r="AI1155" i="7"/>
  <c r="AI808" i="7"/>
  <c r="AI2199" i="7"/>
  <c r="AI1210" i="7"/>
  <c r="AI875" i="7"/>
  <c r="AI1825" i="7"/>
  <c r="AI658" i="7"/>
  <c r="AI576" i="7"/>
  <c r="AI219" i="7"/>
  <c r="AI760" i="7"/>
  <c r="AI1727" i="7"/>
  <c r="AI636" i="7"/>
  <c r="AI1359" i="7"/>
  <c r="AI633" i="7"/>
  <c r="AI2754" i="7"/>
  <c r="AI2952" i="7"/>
  <c r="AI680" i="7"/>
  <c r="AI546" i="7"/>
  <c r="AI1726" i="7"/>
  <c r="AI1600" i="7"/>
  <c r="AI223" i="7"/>
  <c r="AI372" i="7"/>
  <c r="AI2867" i="7"/>
  <c r="AI1225" i="7"/>
  <c r="AI346" i="7"/>
  <c r="AI2201" i="7"/>
  <c r="AI807" i="7"/>
  <c r="AI1470" i="7"/>
  <c r="AI1066" i="7"/>
  <c r="AI1818" i="7"/>
  <c r="AI2853" i="7"/>
  <c r="AI1653" i="7"/>
  <c r="AI1090" i="7"/>
  <c r="AI731" i="7"/>
  <c r="AI718" i="7"/>
  <c r="AI2235" i="7"/>
  <c r="AI47" i="7"/>
  <c r="AI720" i="7"/>
  <c r="AI2701" i="7"/>
  <c r="AI1052" i="7"/>
  <c r="AI2605" i="7"/>
  <c r="AI862" i="7"/>
  <c r="AI51" i="7"/>
  <c r="AI2560" i="7"/>
  <c r="AI389" i="7"/>
  <c r="AI2692" i="7"/>
  <c r="AI2239" i="7"/>
  <c r="AI1477" i="7"/>
  <c r="AI976" i="7"/>
  <c r="AI1201" i="7"/>
  <c r="AI360" i="7"/>
  <c r="AI399" i="7"/>
  <c r="AI1920" i="7"/>
  <c r="AI384" i="7"/>
  <c r="AI1964" i="7"/>
  <c r="AI2280" i="7"/>
  <c r="AI614" i="7"/>
  <c r="AI2372" i="7"/>
  <c r="AI2251" i="7"/>
  <c r="AI1425" i="7"/>
  <c r="AI1953" i="7"/>
  <c r="AI671" i="7"/>
  <c r="AI1581" i="7"/>
  <c r="AI2650" i="7"/>
  <c r="AI1275" i="7"/>
  <c r="AI144" i="7"/>
  <c r="AI1651" i="7"/>
  <c r="AI553" i="7"/>
  <c r="AI2028" i="7"/>
  <c r="AI2619" i="7"/>
  <c r="AI891" i="7"/>
  <c r="AI2258" i="7"/>
  <c r="AI569" i="7"/>
  <c r="AI2708" i="7"/>
  <c r="AI1880" i="7"/>
  <c r="AI1761" i="7"/>
  <c r="AI806" i="7"/>
  <c r="AI1192" i="7"/>
  <c r="AI2454" i="7"/>
  <c r="AI1765" i="7"/>
  <c r="AI2118" i="7"/>
  <c r="AI2137" i="7"/>
  <c r="AI493" i="7"/>
  <c r="AI500" i="7"/>
  <c r="AI2170" i="7"/>
  <c r="AI1450" i="7"/>
  <c r="AI1989" i="7"/>
  <c r="AI741" i="7"/>
  <c r="AI2889" i="7"/>
  <c r="AI2841" i="7"/>
  <c r="AI2421" i="7"/>
  <c r="AI1658" i="7"/>
  <c r="AI712" i="7"/>
  <c r="AI461" i="7"/>
  <c r="AI2508" i="7"/>
  <c r="AI2652" i="7"/>
  <c r="AI981" i="7"/>
  <c r="AI1858" i="7"/>
  <c r="AI2133" i="7"/>
  <c r="AI306" i="7"/>
  <c r="AI2572" i="7"/>
  <c r="AI1255" i="7"/>
  <c r="AI2584" i="7"/>
  <c r="AI1100" i="7"/>
  <c r="AI2618" i="7"/>
  <c r="AI552" i="7"/>
  <c r="AI2050" i="7"/>
  <c r="AI1938" i="7"/>
  <c r="AI1105" i="7"/>
  <c r="AI1610" i="7"/>
  <c r="AI1523" i="7"/>
  <c r="AI2155" i="7"/>
  <c r="AI112" i="7"/>
  <c r="AI172" i="7"/>
  <c r="AI2288" i="7"/>
  <c r="AI1355" i="7"/>
  <c r="AI2735" i="7"/>
  <c r="AI1294" i="7"/>
  <c r="AI2008" i="7"/>
  <c r="AI2780" i="7"/>
  <c r="AI841" i="7"/>
  <c r="AI2860" i="7"/>
  <c r="AI1028" i="7"/>
  <c r="AI510" i="7"/>
  <c r="AI469" i="7"/>
  <c r="AI2764" i="7"/>
  <c r="AI2911" i="7"/>
  <c r="AI637" i="7"/>
  <c r="AI88" i="7"/>
  <c r="AI1412" i="7"/>
  <c r="AI484" i="7"/>
  <c r="AI2098" i="7"/>
  <c r="AI1774" i="7"/>
  <c r="AI1348" i="7"/>
  <c r="AI811" i="7"/>
  <c r="AI471" i="7"/>
  <c r="AI1205" i="7"/>
  <c r="AI1708" i="7"/>
  <c r="AI2569" i="7"/>
  <c r="AI2722" i="7"/>
  <c r="AI2038" i="7"/>
  <c r="AI400" i="7"/>
  <c r="AI89" i="7"/>
  <c r="AI2011" i="7"/>
  <c r="AI2640" i="7"/>
  <c r="AI1759" i="7"/>
  <c r="AI2530" i="7"/>
  <c r="AI1238" i="7"/>
  <c r="AI1455" i="7"/>
  <c r="AI549" i="7"/>
  <c r="AI1582" i="7"/>
  <c r="AI1046" i="7"/>
  <c r="AI2552" i="7"/>
  <c r="AI2895" i="7"/>
  <c r="AI1925" i="7"/>
  <c r="AI2426" i="7"/>
  <c r="AI1741" i="7"/>
  <c r="AI2711" i="7"/>
  <c r="AI2466" i="7"/>
  <c r="AI2666" i="7"/>
  <c r="AI2285" i="7"/>
  <c r="AI591" i="7"/>
  <c r="AI1498" i="7"/>
  <c r="AI444" i="7"/>
  <c r="AI2529" i="7"/>
  <c r="AI1078" i="7"/>
  <c r="AI2014" i="7"/>
  <c r="AI2687" i="7"/>
  <c r="AI84" i="7"/>
  <c r="AI1174" i="7"/>
  <c r="AI253" i="7"/>
  <c r="AI267" i="7"/>
  <c r="AI307" i="7"/>
  <c r="AI198" i="7"/>
  <c r="AI220" i="7"/>
  <c r="AI1471" i="7"/>
  <c r="AI913" i="7"/>
  <c r="AI2009" i="7"/>
  <c r="AI700" i="7"/>
  <c r="AI2823" i="7"/>
  <c r="AI63" i="7"/>
  <c r="AI2592" i="7"/>
  <c r="AI1902" i="7"/>
  <c r="AI939" i="7"/>
  <c r="AI1542" i="7"/>
  <c r="AI2779" i="7"/>
  <c r="AI2825" i="7"/>
  <c r="AI674" i="7"/>
  <c r="AI1384" i="7"/>
  <c r="AI1608" i="7"/>
  <c r="AI3005" i="7"/>
  <c r="AI2603" i="7"/>
  <c r="AI676" i="7"/>
  <c r="AI1983" i="7"/>
  <c r="AI126" i="7"/>
  <c r="AI2224" i="7"/>
  <c r="AI2271" i="7"/>
  <c r="AI134" i="7"/>
  <c r="AI2122" i="7"/>
  <c r="AI2356" i="7"/>
  <c r="AI1134" i="7"/>
  <c r="AI2624" i="7"/>
  <c r="AI1349" i="7"/>
  <c r="AI351" i="7"/>
  <c r="AI1038" i="7"/>
  <c r="AI993" i="7"/>
  <c r="AI199" i="7"/>
  <c r="AI2904" i="7"/>
  <c r="AI2986" i="7"/>
  <c r="AI1202" i="7"/>
  <c r="AI2989" i="7"/>
  <c r="AI2877" i="7"/>
  <c r="AI1256" i="7"/>
  <c r="AI120" i="7"/>
  <c r="AI1703" i="7"/>
  <c r="AI1035" i="7"/>
  <c r="AI2902" i="7"/>
  <c r="AI2586" i="7"/>
  <c r="AI2855" i="7"/>
  <c r="AI53" i="7"/>
  <c r="AI1678" i="7"/>
  <c r="AI897" i="7"/>
  <c r="AI2316" i="7"/>
  <c r="AI1832" i="7"/>
  <c r="AI1980" i="7"/>
  <c r="AI1517" i="7"/>
  <c r="AI278" i="7"/>
  <c r="AI1589" i="7"/>
  <c r="AI2301" i="7"/>
  <c r="AI560" i="7"/>
  <c r="AI1576" i="7"/>
  <c r="AI2297" i="7"/>
  <c r="AI2111" i="7"/>
  <c r="AI1048" i="7"/>
  <c r="AI1842" i="7"/>
  <c r="AI589" i="7"/>
  <c r="AI2685" i="7"/>
  <c r="AI2625" i="7"/>
  <c r="AI190" i="7"/>
  <c r="AI2103" i="7"/>
  <c r="AI1063" i="7"/>
  <c r="AI2675" i="7"/>
  <c r="AI442" i="7"/>
  <c r="AI59" i="7"/>
  <c r="AI311" i="7"/>
  <c r="AI1620" i="7"/>
  <c r="AI1694" i="7"/>
  <c r="AI1879" i="7"/>
  <c r="AI1922" i="7"/>
  <c r="AI1940" i="7"/>
  <c r="AI1823" i="7"/>
  <c r="AI2930" i="7"/>
  <c r="AI800" i="7"/>
  <c r="AI1781" i="7"/>
  <c r="AI772" i="7"/>
  <c r="AI2314" i="7"/>
  <c r="AI2152" i="7"/>
  <c r="AI1040" i="7"/>
  <c r="AI2716" i="7"/>
  <c r="AI2311" i="7"/>
  <c r="AI1907" i="7"/>
  <c r="AI1135" i="7"/>
  <c r="AI70" i="7"/>
  <c r="AI524" i="7"/>
  <c r="AI2638" i="7"/>
  <c r="AI678" i="7"/>
  <c r="AI222" i="7"/>
  <c r="AI2751" i="7"/>
  <c r="AI2279" i="7"/>
  <c r="AI2775" i="7"/>
  <c r="AI2459" i="7"/>
  <c r="AI754" i="7"/>
  <c r="AI2325" i="7"/>
  <c r="AI2752" i="7"/>
  <c r="AI2724" i="7"/>
  <c r="AI1386" i="7"/>
  <c r="AI1900" i="7"/>
  <c r="AI1381" i="7"/>
  <c r="AI3008" i="7"/>
  <c r="AI685" i="7"/>
  <c r="AI956" i="7"/>
  <c r="AI79" i="7"/>
  <c r="AI1729" i="7"/>
  <c r="AI1939" i="7"/>
  <c r="AI1073" i="7"/>
  <c r="AI805" i="7"/>
  <c r="AI2634" i="7"/>
  <c r="AI759" i="7"/>
  <c r="AI2093" i="7"/>
  <c r="AI2657" i="7"/>
  <c r="AI2393" i="7"/>
  <c r="AI1169" i="7"/>
  <c r="AI1496" i="7"/>
  <c r="AI458" i="7"/>
  <c r="AI2073" i="7"/>
  <c r="AI327" i="7"/>
  <c r="AI1937" i="7"/>
  <c r="AI1232" i="7"/>
  <c r="AI3018" i="7"/>
  <c r="AI1646" i="7"/>
  <c r="AI2799" i="7"/>
  <c r="AI1780" i="7"/>
  <c r="AI2046" i="7"/>
  <c r="AI750" i="7"/>
  <c r="AI688" i="7"/>
  <c r="AI1222" i="7"/>
  <c r="AI496" i="7"/>
  <c r="AI1476" i="7"/>
  <c r="AI2163" i="7"/>
  <c r="AI1141" i="7"/>
  <c r="AI1535" i="7"/>
  <c r="AI787" i="7"/>
  <c r="AI2407" i="7"/>
  <c r="AI987" i="7"/>
  <c r="AI1039" i="7"/>
  <c r="AI1961" i="7"/>
  <c r="AI770" i="7"/>
  <c r="AI1767" i="7"/>
  <c r="AI2384" i="7"/>
  <c r="AI1603" i="7"/>
  <c r="AI932" i="7"/>
  <c r="AI1941" i="7"/>
  <c r="AI105" i="7"/>
  <c r="AI884" i="7"/>
  <c r="AI1353" i="7"/>
  <c r="AI468" i="7"/>
  <c r="AI1611" i="7"/>
  <c r="AI1811" i="7"/>
  <c r="AI2949" i="7"/>
  <c r="AI1388" i="7"/>
  <c r="AI1139" i="7"/>
  <c r="AI2030" i="7"/>
  <c r="AI1067" i="7"/>
  <c r="AI2246" i="7"/>
  <c r="AI2734" i="7"/>
  <c r="AI1070" i="7"/>
  <c r="AI301" i="7"/>
  <c r="AI877" i="7"/>
  <c r="AI1626" i="7"/>
  <c r="AI1250" i="7"/>
  <c r="AI2179" i="7"/>
  <c r="AI1872" i="7"/>
  <c r="AI1372" i="7"/>
  <c r="AI726" i="7"/>
  <c r="AI855" i="7"/>
  <c r="AI2387" i="7"/>
  <c r="AI1025" i="7"/>
  <c r="AI218" i="7"/>
  <c r="AI1107" i="7"/>
  <c r="AI1822" i="7"/>
  <c r="AI350" i="7"/>
  <c r="AI108" i="7"/>
  <c r="AI2983" i="7"/>
  <c r="AI861" i="7"/>
  <c r="AI2346" i="7"/>
  <c r="AI1465" i="7"/>
  <c r="AI1171" i="7"/>
  <c r="AI1566" i="7"/>
  <c r="AI2366" i="7"/>
  <c r="AI604" i="7"/>
  <c r="AI2188" i="7"/>
  <c r="AI2298" i="7"/>
  <c r="AI1748" i="7"/>
  <c r="AI2756" i="7"/>
  <c r="AI2947" i="7"/>
  <c r="AI104" i="7"/>
  <c r="AI147" i="7"/>
  <c r="AI1221" i="7"/>
  <c r="AI698" i="7"/>
  <c r="AI949" i="7"/>
  <c r="AI1239" i="7"/>
  <c r="AI358" i="7"/>
  <c r="AI1385" i="7"/>
  <c r="AI3011" i="7"/>
  <c r="AI224" i="7"/>
  <c r="AI1249" i="7"/>
  <c r="AI2686" i="7"/>
  <c r="AI2450" i="7"/>
  <c r="AI804" i="7"/>
  <c r="AI716" i="7"/>
  <c r="AI460" i="7"/>
  <c r="AI90" i="7"/>
  <c r="AI1650" i="7"/>
  <c r="AI422" i="7"/>
  <c r="AI322" i="7"/>
  <c r="AI221" i="7"/>
  <c r="AI734" i="7"/>
  <c r="AI1812" i="7"/>
  <c r="AI1833" i="7"/>
  <c r="AI2273" i="7"/>
  <c r="AI708" i="7"/>
  <c r="AI2940" i="7"/>
  <c r="AI2437" i="7"/>
  <c r="AI790" i="7"/>
  <c r="AI868" i="7"/>
  <c r="AI2533" i="7"/>
  <c r="AI851" i="7"/>
  <c r="AI2561" i="7"/>
  <c r="AI1003" i="7"/>
  <c r="AI2140" i="7"/>
  <c r="AI1480" i="7"/>
  <c r="AI528" i="7"/>
  <c r="AI555" i="7"/>
  <c r="AI2798" i="7"/>
  <c r="AI1559" i="7"/>
  <c r="AI836" i="7"/>
  <c r="AI1912" i="7"/>
  <c r="AI2905" i="7"/>
  <c r="AI1389" i="7"/>
  <c r="AI1958" i="7"/>
  <c r="AI1918" i="7"/>
  <c r="AI181" i="7"/>
  <c r="AI2044" i="7"/>
  <c r="AI965" i="7"/>
  <c r="AI551" i="7"/>
  <c r="AI1453" i="7"/>
  <c r="AI1797" i="7"/>
  <c r="AI1856" i="7"/>
  <c r="AI1417" i="7"/>
  <c r="AI1421" i="7"/>
  <c r="AI2377" i="7"/>
  <c r="AI2941" i="7"/>
  <c r="AI1978" i="7"/>
  <c r="AI1435" i="7"/>
  <c r="AI2743" i="7"/>
  <c r="AI1186" i="7"/>
  <c r="AI2695" i="7"/>
  <c r="AI2006" i="7"/>
  <c r="AI2643" i="7"/>
  <c r="AI487" i="7"/>
  <c r="AI2420" i="7"/>
  <c r="AI207" i="7"/>
  <c r="AI2130" i="7"/>
  <c r="AI579" i="7"/>
  <c r="AI1104" i="7"/>
  <c r="AI2187" i="7"/>
  <c r="AI2715" i="7"/>
  <c r="AI2105" i="7"/>
  <c r="AI1331" i="7"/>
  <c r="AI2148" i="7"/>
  <c r="AI365" i="7"/>
  <c r="AI2844" i="7"/>
  <c r="AI2328" i="7"/>
  <c r="AI1060" i="7"/>
  <c r="AI606" i="7"/>
  <c r="AI2644" i="7"/>
  <c r="AI881" i="7"/>
  <c r="AI273" i="7"/>
  <c r="AI818" i="7"/>
  <c r="AI1321" i="7"/>
  <c r="AI393" i="7"/>
  <c r="AI2771" i="7"/>
  <c r="AI69" i="7"/>
  <c r="AI2184" i="7"/>
  <c r="AI2079" i="7"/>
  <c r="AI2024" i="7"/>
  <c r="AI1838" i="7"/>
  <c r="AI2567" i="7"/>
  <c r="AI298" i="7"/>
  <c r="AI2876" i="7"/>
  <c r="AI1279" i="7"/>
  <c r="AI2674" i="7"/>
  <c r="AI80" i="7"/>
  <c r="AI1792" i="7"/>
  <c r="AI2679" i="7"/>
  <c r="AI1224" i="7"/>
  <c r="AI1287" i="7"/>
  <c r="AI819" i="7"/>
  <c r="AI2559" i="7"/>
  <c r="AI2019" i="7"/>
  <c r="AI1754" i="7"/>
  <c r="AI2072" i="7"/>
  <c r="AI2055" i="7"/>
  <c r="AI607" i="7"/>
  <c r="AI2416" i="7"/>
  <c r="AI2374" i="7"/>
  <c r="AI2117" i="7"/>
  <c r="AI1516" i="7"/>
  <c r="AI561" i="7"/>
  <c r="AI2185" i="7"/>
  <c r="AI1614" i="7"/>
  <c r="AI781" i="7"/>
  <c r="AI1751" i="7"/>
  <c r="AI1310" i="7"/>
  <c r="AI1363" i="7"/>
  <c r="AI1949" i="7"/>
  <c r="AI1853" i="7"/>
  <c r="AI2807" i="7"/>
  <c r="AI2566" i="7"/>
  <c r="AI2710" i="7"/>
  <c r="AI2815" i="7"/>
  <c r="AI171" i="7"/>
  <c r="AI2954" i="7"/>
  <c r="AI1963" i="7"/>
  <c r="AI179" i="7"/>
  <c r="AI2162" i="7"/>
  <c r="AI1442" i="7"/>
  <c r="AI840" i="7"/>
  <c r="AI816" i="7"/>
  <c r="AI2923" i="7"/>
  <c r="AI1474" i="7"/>
  <c r="AI2760" i="7"/>
  <c r="AI1032" i="7"/>
  <c r="AI1303" i="7"/>
  <c r="AI3002" i="7"/>
  <c r="AI333" i="7"/>
  <c r="AI1687" i="7"/>
  <c r="AI1159" i="7"/>
  <c r="AI2872" i="7"/>
  <c r="AI1546" i="7"/>
  <c r="AI2161" i="7"/>
  <c r="AI2903" i="7"/>
  <c r="AI497" i="7"/>
  <c r="AI43" i="7"/>
  <c r="AI135" i="7"/>
  <c r="AI1979" i="7"/>
  <c r="AI369" i="7"/>
  <c r="AI1723" i="7"/>
  <c r="AI2265" i="7"/>
  <c r="AI1524" i="7"/>
  <c r="AI1337" i="7"/>
  <c r="AI2919" i="7"/>
  <c r="AI1852" i="7"/>
  <c r="AI1844" i="7"/>
  <c r="AI2528" i="7"/>
  <c r="AI2863" i="7"/>
  <c r="AI2115" i="7"/>
  <c r="AI245" i="7"/>
  <c r="AI2737" i="7"/>
  <c r="AI2465" i="7"/>
  <c r="AI2936" i="7"/>
  <c r="AI946" i="7"/>
  <c r="AI958" i="7"/>
  <c r="AI1103" i="7"/>
  <c r="AI1269" i="7"/>
  <c r="AI2371" i="7"/>
  <c r="AI2376" i="7"/>
  <c r="AI1500" i="7"/>
  <c r="AI777" i="7"/>
  <c r="AI1685" i="7"/>
  <c r="AI2102" i="7"/>
  <c r="AI2946" i="7"/>
  <c r="AI1198" i="7"/>
  <c r="AI1126" i="7"/>
  <c r="AI1166" i="7"/>
  <c r="AI2396" i="7"/>
  <c r="AI1132" i="7"/>
  <c r="AI1330" i="7"/>
  <c r="AI694" i="7"/>
  <c r="AI2509" i="7"/>
  <c r="AI2648" i="7"/>
  <c r="AI488" i="7"/>
  <c r="AI408" i="7"/>
  <c r="AI161" i="7"/>
  <c r="AI62" i="7"/>
  <c r="AI476" i="7"/>
  <c r="AI3009" i="7"/>
  <c r="AI991" i="7"/>
  <c r="AI1127" i="7"/>
  <c r="AI2627" i="7"/>
  <c r="AI1724" i="7"/>
  <c r="AI1407" i="7"/>
  <c r="AI2099" i="7"/>
  <c r="AI1847" i="7"/>
  <c r="AI1827" i="7"/>
  <c r="AI467" i="7"/>
  <c r="AI114" i="7"/>
  <c r="AI648" i="7"/>
  <c r="AI2405" i="7"/>
  <c r="AI256" i="7"/>
  <c r="AI594" i="7"/>
  <c r="AI793" i="7"/>
  <c r="AI337" i="7"/>
  <c r="AI2917" i="7"/>
  <c r="AI2813" i="7"/>
  <c r="AI2809" i="7"/>
  <c r="AI794" i="7"/>
  <c r="AI2023" i="7"/>
  <c r="AI1573" i="7"/>
  <c r="AI2025" i="7"/>
  <c r="AI702" i="7"/>
  <c r="AI479" i="7"/>
  <c r="AI586" i="7"/>
  <c r="AI177" i="7"/>
  <c r="AI535" i="7"/>
  <c r="AI2784" i="7"/>
  <c r="AI2294" i="7"/>
  <c r="AI211" i="7"/>
  <c r="AI2642" i="7"/>
  <c r="AI1779" i="7"/>
  <c r="AI202" i="7"/>
  <c r="AI2651" i="7"/>
  <c r="AI985" i="7"/>
  <c r="AI1802" i="7"/>
  <c r="AI2349" i="7"/>
  <c r="AI255" i="7"/>
  <c r="AI2515" i="7"/>
  <c r="AI1710" i="7"/>
  <c r="AI1628" i="7"/>
  <c r="AI335" i="7"/>
  <c r="AI75" i="7"/>
  <c r="AI999" i="7"/>
  <c r="AI542" i="7"/>
  <c r="AI2806" i="7"/>
  <c r="AI499" i="7"/>
  <c r="AI2747" i="7"/>
  <c r="AI801" i="7"/>
  <c r="AI2661" i="7"/>
  <c r="AI1749" i="7"/>
  <c r="AI795" i="7"/>
  <c r="AI66" i="7"/>
  <c r="AI2870" i="7"/>
  <c r="AI1492" i="7"/>
  <c r="AI893" i="7"/>
  <c r="AI1305" i="7"/>
  <c r="AI2755" i="7"/>
  <c r="AI2595" i="7"/>
  <c r="AI1649" i="7"/>
  <c r="AI592" i="7"/>
  <c r="AI2086" i="7"/>
  <c r="AI661" i="7"/>
  <c r="AI1099" i="7"/>
  <c r="AI1942" i="7"/>
  <c r="AI2767" i="7"/>
  <c r="AI1280" i="7"/>
  <c r="AI2226" i="7"/>
  <c r="AI1270" i="7"/>
  <c r="AI1714" i="7"/>
  <c r="AI2173" i="7"/>
  <c r="AI2323" i="7"/>
  <c r="AI992" i="7"/>
  <c r="AI162" i="7"/>
  <c r="AI1715" i="7"/>
  <c r="AI1297" i="7"/>
  <c r="AI894" i="7"/>
  <c r="AI1011" i="7"/>
  <c r="AI235" i="7"/>
  <c r="AI905" i="7"/>
  <c r="AI1343" i="7"/>
  <c r="AI446" i="7"/>
  <c r="AI2303" i="7"/>
  <c r="AI1870" i="7"/>
  <c r="AI343" i="7"/>
  <c r="AI1784" i="7"/>
  <c r="AI110" i="7"/>
  <c r="AI332" i="7"/>
  <c r="AI2579" i="7"/>
  <c r="AI1971" i="7"/>
  <c r="AI2071" i="7"/>
  <c r="AI2591" i="7"/>
  <c r="AI216" i="7"/>
  <c r="AI2418" i="7"/>
  <c r="AI1851" i="7"/>
  <c r="AI379" i="7"/>
  <c r="AI1735" i="7"/>
  <c r="AI1843" i="7"/>
  <c r="AI766" i="7"/>
  <c r="AI1029" i="7"/>
  <c r="AI942" i="7"/>
  <c r="AI1997" i="7"/>
  <c r="AI2546" i="7"/>
  <c r="AI477" i="7"/>
  <c r="AI1156" i="7"/>
  <c r="AI968" i="7"/>
  <c r="AI2436" i="7"/>
  <c r="AI2312" i="7"/>
  <c r="AI1108" i="7"/>
  <c r="AI1374" i="7"/>
  <c r="AI2157" i="7"/>
  <c r="AI38" i="7"/>
  <c r="AI1437" i="7"/>
  <c r="AI1906" i="7"/>
  <c r="AI2308" i="7"/>
  <c r="AI1977" i="7"/>
  <c r="AI1121" i="7"/>
  <c r="AI2731" i="7"/>
  <c r="AI662" i="7"/>
  <c r="AI1556" i="7"/>
  <c r="AI455" i="7"/>
  <c r="AI1041" i="7"/>
  <c r="AI1501" i="7"/>
  <c r="AI2609" i="7"/>
  <c r="AI54" i="7"/>
  <c r="AI1254" i="7"/>
  <c r="AI378" i="7"/>
  <c r="AI2483" i="7"/>
  <c r="AI727" i="7"/>
  <c r="AI1045" i="7"/>
  <c r="AI1264" i="7"/>
  <c r="AI1594" i="7"/>
  <c r="AI1616" i="7"/>
  <c r="AI2222" i="7"/>
  <c r="AI2617" i="7"/>
  <c r="AI139" i="7"/>
  <c r="AI684" i="7"/>
  <c r="AI966" i="7"/>
  <c r="AI2277" i="7"/>
  <c r="AI2649" i="7"/>
  <c r="AI423" i="7"/>
  <c r="AI2486" i="7"/>
  <c r="AI786" i="7"/>
  <c r="AI2681" i="7"/>
  <c r="AI145" i="7"/>
  <c r="AI820" i="7"/>
  <c r="AI1396" i="7"/>
  <c r="AI541" i="7"/>
  <c r="AI2216" i="7"/>
  <c r="AI130" i="7"/>
  <c r="AI2476" i="7"/>
  <c r="AI713" i="7"/>
  <c r="AI723" i="7"/>
  <c r="AI2915" i="7"/>
  <c r="AI1064" i="7"/>
  <c r="AI1001" i="7"/>
  <c r="AI319" i="7"/>
  <c r="AI2379" i="7"/>
  <c r="AI2785" i="7"/>
  <c r="AI2549" i="7"/>
  <c r="AI2906" i="7"/>
  <c r="AI310" i="7"/>
  <c r="AI2206" i="7"/>
  <c r="AI2112" i="7"/>
  <c r="AI663" i="7"/>
  <c r="AI1299" i="7"/>
  <c r="AI2361" i="7"/>
  <c r="AI1787" i="7"/>
  <c r="AI410" i="7"/>
  <c r="AI672" i="7"/>
  <c r="AI1443" i="7"/>
  <c r="AI601" i="7"/>
  <c r="AI2191" i="7"/>
  <c r="AI2062" i="7"/>
  <c r="AI257" i="7"/>
  <c r="AI2804" i="7"/>
  <c r="AI482" i="7"/>
  <c r="AI1307" i="7"/>
  <c r="AI383" i="7"/>
  <c r="AI2677" i="7"/>
  <c r="AI441" i="7"/>
  <c r="AI2588" i="7"/>
  <c r="AI945" i="7"/>
  <c r="AI72" i="7"/>
  <c r="AI61" i="7"/>
  <c r="AI1354" i="7"/>
  <c r="AI2517" i="7"/>
  <c r="AI427" i="7"/>
  <c r="AI2910" i="7"/>
  <c r="AI1798" i="7"/>
  <c r="AI1325" i="7"/>
  <c r="AI1850" i="7"/>
  <c r="AI1231" i="7"/>
  <c r="AI2063" i="7"/>
  <c r="AI2168" i="7"/>
  <c r="AI519" i="7"/>
  <c r="AI1962" i="7"/>
  <c r="AI2443" i="7"/>
  <c r="AI2868" i="7"/>
  <c r="AI1185" i="7"/>
  <c r="AI141" i="7"/>
  <c r="AI1081" i="7"/>
  <c r="AI1567" i="7"/>
  <c r="AI407" i="7"/>
  <c r="AI933" i="7"/>
  <c r="AI778" i="7"/>
  <c r="AI537" i="7"/>
  <c r="AI1447" i="7"/>
  <c r="AI2745" i="7"/>
  <c r="AI1956" i="7"/>
  <c r="AI1846" i="7"/>
  <c r="AI2684" i="7"/>
  <c r="AI1199" i="7"/>
  <c r="AI98" i="7"/>
  <c r="AI2999" i="7"/>
  <c r="AI780" i="7"/>
  <c r="AI432" i="7"/>
  <c r="AI2234" i="7"/>
  <c r="AI284" i="7"/>
  <c r="AI1351" i="7"/>
  <c r="AI1791" i="7"/>
  <c r="AI2289" i="7"/>
  <c r="AI2762" i="7"/>
  <c r="AI77" i="7"/>
  <c r="AI1065" i="7"/>
  <c r="AI1877" i="7"/>
  <c r="AI2975" i="7"/>
  <c r="AI1861" i="7"/>
  <c r="AI1541" i="7"/>
  <c r="AI1136" i="7"/>
  <c r="AI1859" i="7"/>
  <c r="AI1679" i="7"/>
  <c r="AI1263" i="7"/>
  <c r="AI660" i="7"/>
  <c r="AI1402" i="7"/>
  <c r="AI1768" i="7"/>
  <c r="AI2797" i="7"/>
  <c r="AI538" i="7"/>
  <c r="AI352" i="7"/>
  <c r="AI2856" i="7"/>
  <c r="AI2227" i="7"/>
  <c r="AI821" i="7"/>
  <c r="AI2003" i="7"/>
  <c r="AI353" i="7"/>
  <c r="AI1441" i="7"/>
  <c r="AI263" i="7"/>
  <c r="AI2150" i="7"/>
  <c r="AI2116" i="7"/>
  <c r="AI2934" i="7"/>
  <c r="AI1024" i="7"/>
  <c r="AI1894" i="7"/>
  <c r="AI1816" i="7"/>
  <c r="AI119" i="7"/>
  <c r="AI595" i="7"/>
  <c r="AI2894" i="7"/>
  <c r="AI1561" i="7"/>
  <c r="AI2317" i="7"/>
  <c r="AI2665" i="7"/>
  <c r="AI1733" i="7"/>
  <c r="AI2987" i="7"/>
  <c r="AI1923" i="7"/>
  <c r="AI2720" i="7"/>
  <c r="AI1475" i="7"/>
  <c r="AI2862" i="7"/>
  <c r="AI844" i="7"/>
  <c r="AI2971" i="7"/>
  <c r="AI3012" i="7"/>
  <c r="AI204" i="7"/>
  <c r="AI2682" i="7"/>
  <c r="AI1815" i="7"/>
  <c r="AI330" i="7"/>
  <c r="AI466" i="7"/>
  <c r="AI2355" i="7"/>
  <c r="AI2630" i="7"/>
  <c r="AI418" i="7"/>
  <c r="AI1023" i="7"/>
  <c r="AI566" i="7"/>
  <c r="AI1344" i="7"/>
  <c r="AI2143" i="7"/>
  <c r="AI41" i="7"/>
  <c r="AI2626" i="7"/>
  <c r="AI1864" i="7"/>
  <c r="AI406" i="7"/>
  <c r="AI617" i="7"/>
  <c r="AI2339" i="7"/>
  <c r="AI1629" i="7"/>
  <c r="AI1211" i="7"/>
  <c r="AI645" i="7"/>
  <c r="AI1543" i="7"/>
  <c r="AI2824" i="7"/>
  <c r="AI2491" i="7"/>
  <c r="AI1821" i="7"/>
  <c r="AI1734" i="7"/>
  <c r="AI1874" i="7"/>
  <c r="AI2492" i="7"/>
  <c r="AI2457" i="7"/>
  <c r="AI2176" i="7"/>
  <c r="AI874" i="7"/>
  <c r="AI1578" i="7"/>
  <c r="AI2020" i="7"/>
  <c r="AI2195" i="7"/>
  <c r="AI2369" i="7"/>
  <c r="AI2660" i="7"/>
  <c r="AI1638" i="7"/>
  <c r="AI564" i="7"/>
  <c r="AI78" i="7"/>
  <c r="AI2969" i="7"/>
  <c r="AI1182" i="7"/>
  <c r="AI1834" i="7"/>
  <c r="AI1346" i="7"/>
  <c r="AI252" i="7"/>
  <c r="AI2237" i="7"/>
  <c r="AI539" i="7"/>
  <c r="AI2047" i="7"/>
  <c r="AE351" i="1" a="1"/>
  <c r="AE1832" i="1" a="1"/>
  <c r="AE3418" i="1" a="1"/>
  <c r="AE3196" i="1" a="1"/>
  <c r="AE3084" i="1" a="1"/>
  <c r="AE2191" i="1" a="1"/>
  <c r="AE1776" i="1" a="1"/>
  <c r="AE3294" i="1" a="1"/>
  <c r="AE2214" i="1" a="1"/>
  <c r="AE2796" i="1" a="1"/>
  <c r="AE2417" i="1" a="1"/>
  <c r="AE1235" i="1" a="1"/>
  <c r="AE406" i="1" a="1"/>
  <c r="AE2466" i="1" a="1"/>
  <c r="AE2995" i="1" a="1"/>
  <c r="AE1792" i="1" a="1"/>
  <c r="AE1795" i="1" a="1"/>
  <c r="AE3356" i="1" a="1"/>
  <c r="AE1280" i="1" a="1"/>
  <c r="AE3144" i="1" a="1"/>
  <c r="AE2563" i="1" a="1"/>
  <c r="AE1357" i="1" a="1"/>
  <c r="AE2595" i="1" a="1"/>
  <c r="AE3272" i="1" a="1"/>
  <c r="AE3048" i="1" a="1"/>
  <c r="AE1753" i="1" a="1"/>
  <c r="AE1431" i="1" a="1"/>
  <c r="AE745" i="1" a="1"/>
  <c r="AE1288" i="1" a="1"/>
  <c r="AE2677" i="1" a="1"/>
  <c r="AE1754" i="1" a="1"/>
  <c r="AE2924" i="1" a="1"/>
  <c r="AE3242" i="1" a="1"/>
  <c r="AE1349" i="1" a="1"/>
  <c r="AE3157" i="1" a="1"/>
  <c r="AE1876" i="1" a="1"/>
  <c r="AE1962" i="1" a="1"/>
  <c r="AE2363" i="1" a="1"/>
  <c r="AE3010" i="1" a="1"/>
  <c r="AE1619" i="1" a="1"/>
  <c r="AE827" i="1" a="1"/>
  <c r="AE2396" i="1" a="1"/>
  <c r="AE3496" i="1" a="1"/>
  <c r="AE3158" i="1" a="1"/>
  <c r="AE167" i="1" a="1"/>
  <c r="AE2633" i="1" a="1"/>
  <c r="AE1735" i="1" a="1"/>
  <c r="AE2152" i="1" a="1"/>
  <c r="AE2593" i="1" a="1"/>
  <c r="AE997" i="1" a="1"/>
  <c r="AE2631" i="1" a="1"/>
  <c r="AE3484" i="1" a="1"/>
  <c r="AE490" i="1" a="1"/>
  <c r="AE1953" i="1" a="1"/>
  <c r="AE831" i="1" a="1"/>
  <c r="AE1153" i="1" a="1"/>
  <c r="AE1834" i="1" a="1"/>
  <c r="AE232" i="1" a="1"/>
  <c r="AE1632" i="1" a="1"/>
  <c r="AE3211" i="1" a="1"/>
  <c r="AE1161" i="1" a="1"/>
  <c r="AE2290" i="1" a="1"/>
  <c r="AE1758" i="1" a="1"/>
  <c r="AE650" i="1" a="1"/>
  <c r="AE1059" i="1" a="1"/>
  <c r="AE1733" i="1" a="1"/>
  <c r="AE225" i="1" a="1"/>
  <c r="AE1443" i="1" a="1"/>
  <c r="AE2803" i="1" a="1"/>
  <c r="AE139" i="1" a="1"/>
  <c r="AE2658" i="1" a="1"/>
  <c r="AE3028" i="1" a="1"/>
  <c r="AE1162" i="1" a="1"/>
  <c r="AE570" i="1" a="1"/>
  <c r="AE3417" i="1" a="1"/>
  <c r="AE3050" i="1" a="1"/>
  <c r="AE1371" i="1" a="1"/>
  <c r="AE2128" i="1" a="1"/>
  <c r="AE1026" i="1" a="1"/>
  <c r="AE1069" i="1" a="1"/>
  <c r="AE2276" i="1" a="1"/>
  <c r="AE1107" i="1" a="1"/>
  <c r="AE2795" i="1" a="1"/>
  <c r="AE487" i="1" a="1"/>
  <c r="AE2778" i="1" a="1"/>
  <c r="AE2820" i="1" a="1"/>
  <c r="AE1641" i="1" a="1"/>
  <c r="AE829" i="1" a="1"/>
  <c r="AE2691" i="1" a="1"/>
  <c r="AE722" i="1" a="1"/>
  <c r="AE2447" i="1" a="1"/>
  <c r="AE1324" i="1" a="1"/>
  <c r="AE2559" i="1" a="1"/>
  <c r="AE1732" i="1" a="1"/>
  <c r="AE2063" i="1" a="1"/>
  <c r="AE2769" i="1" a="1"/>
  <c r="AE2270" i="1" a="1"/>
  <c r="AE201" i="1" a="1"/>
  <c r="AE2932" i="1" a="1"/>
  <c r="AE1936" i="1" a="1"/>
  <c r="AE793" i="1" a="1"/>
  <c r="AE2917" i="1" a="1"/>
  <c r="AE1176" i="1" a="1"/>
  <c r="AE791" i="1" a="1"/>
  <c r="AE3081" i="1" a="1"/>
  <c r="AE1358" i="1" a="1"/>
  <c r="AE2792" i="1" a="1"/>
  <c r="AE479" i="1" a="1"/>
  <c r="AE851" i="1" a="1"/>
  <c r="AE99" i="1" a="1"/>
  <c r="AE2034" i="1" a="1"/>
  <c r="AE3521" i="1" a="1"/>
  <c r="AE2011" i="1" a="1"/>
  <c r="AE2548" i="1" a="1"/>
  <c r="AE3152" i="1" a="1"/>
  <c r="AE2884" i="1" a="1"/>
  <c r="AE2927" i="1" a="1"/>
  <c r="AE969" i="1" a="1"/>
  <c r="AE475" i="1" a="1"/>
  <c r="AE3104" i="1" a="1"/>
  <c r="AE3156" i="1" a="1"/>
  <c r="AE2145" i="1" a="1"/>
  <c r="AE1692" i="1" a="1"/>
  <c r="AE2586" i="1" a="1"/>
  <c r="AE3026" i="1" a="1"/>
  <c r="AE1984" i="1" a="1"/>
  <c r="AE1039" i="1" a="1"/>
  <c r="AE3177" i="1" a="1"/>
  <c r="AE1714" i="1" a="1"/>
  <c r="AE1974" i="1" a="1"/>
  <c r="AE2694" i="1" a="1"/>
  <c r="AE1702" i="1" a="1"/>
  <c r="AE1503" i="1" a="1"/>
  <c r="AE3195" i="1" a="1"/>
  <c r="AE2459" i="1" a="1"/>
  <c r="AE799" i="1" a="1"/>
  <c r="AE1777" i="1" a="1"/>
  <c r="AE1236" i="1" a="1"/>
  <c r="AE1127" i="1" a="1"/>
  <c r="AE2052" i="1" a="1"/>
  <c r="AE2541" i="1" a="1"/>
  <c r="AE2905" i="1" a="1"/>
  <c r="AE663" i="1" a="1"/>
  <c r="AE3230" i="1" a="1"/>
  <c r="AE1043" i="1" a="1"/>
  <c r="AE3166" i="1" a="1"/>
  <c r="AE3122" i="1" a="1"/>
  <c r="AE872" i="1" a="1"/>
  <c r="AE3176" i="1" a="1"/>
  <c r="AE959" i="1" a="1"/>
  <c r="AE2573" i="1" a="1"/>
  <c r="AE84" i="1" a="1"/>
  <c r="AE552" i="1" a="1"/>
  <c r="AE903" i="1" a="1"/>
  <c r="AE1244" i="1" a="1"/>
  <c r="AE824" i="1" a="1"/>
  <c r="AE549" i="1" a="1"/>
  <c r="AE3076" i="1" a="1"/>
  <c r="AE2733" i="1" a="1"/>
  <c r="AE1158" i="1" a="1"/>
  <c r="AE2711" i="1" a="1"/>
  <c r="AE1970" i="1" a="1"/>
  <c r="AE2311" i="1" a="1"/>
  <c r="AE1123" i="1" a="1"/>
  <c r="AE2704" i="1" a="1"/>
  <c r="AE766" i="1" a="1"/>
  <c r="AE287" i="1" a="1"/>
  <c r="AE1799" i="1" a="1"/>
  <c r="AE2745" i="1" a="1"/>
  <c r="AE224" i="1" a="1"/>
  <c r="AE2216" i="1" a="1"/>
  <c r="AE1511" i="1" a="1"/>
  <c r="AE2467" i="1" a="1"/>
  <c r="AE2224" i="1" a="1"/>
  <c r="AE1514" i="1" a="1"/>
  <c r="AE2348" i="1" a="1"/>
  <c r="AE1147" i="1" a="1"/>
  <c r="AE1302" i="1" a="1"/>
  <c r="AE548" i="1" a="1"/>
  <c r="AE657" i="1" a="1"/>
  <c r="AE326" i="1" a="1"/>
  <c r="AE3498" i="1" a="1"/>
  <c r="AE3178" i="1" a="1"/>
  <c r="AE3432" i="1" a="1"/>
  <c r="AE3229" i="1" a="1"/>
  <c r="AE2748" i="1" a="1"/>
  <c r="AE2437" i="1" a="1"/>
  <c r="AE1487" i="1" a="1"/>
  <c r="AE1360" i="1" a="1"/>
  <c r="AE260" i="1" a="1"/>
  <c r="AE1586" i="1" a="1"/>
  <c r="AE2615" i="1" a="1"/>
  <c r="AE2165" i="1" a="1"/>
  <c r="AE2238" i="1" a="1"/>
  <c r="AE3129" i="1" a="1"/>
  <c r="AE1610" i="1" a="1"/>
  <c r="AE2501" i="1" a="1"/>
  <c r="AE1374" i="1" a="1"/>
  <c r="AE850" i="1" a="1"/>
  <c r="AE3022" i="1" a="1"/>
  <c r="AE2618" i="1" a="1"/>
  <c r="AE2305" i="1" a="1"/>
  <c r="AE1787" i="1" a="1"/>
  <c r="AE2457" i="1" a="1"/>
  <c r="AE3193" i="1" a="1"/>
  <c r="AE1928" i="1" a="1"/>
  <c r="AE2030" i="1" a="1"/>
  <c r="AE274" i="1" a="1"/>
  <c r="AE3349" i="1" a="1"/>
  <c r="AE2073" i="1" a="1"/>
  <c r="AE3034" i="1" a="1"/>
  <c r="AE2893" i="1" a="1"/>
  <c r="AE3147" i="1" a="1"/>
  <c r="AE488" i="1" a="1"/>
  <c r="AE1339" i="1" a="1"/>
  <c r="AE1948" i="1" a="1"/>
  <c r="AE3293" i="1" a="1"/>
  <c r="AE1248" i="1" a="1"/>
  <c r="AE2670" i="1" a="1"/>
  <c r="AE478" i="1" a="1"/>
  <c r="AE3055" i="1" a="1"/>
  <c r="AE292" i="1" a="1"/>
  <c r="AE3192" i="1" a="1"/>
  <c r="AE452" i="1" a="1"/>
  <c r="AE598" i="1" a="1"/>
  <c r="AE688" i="1" a="1"/>
  <c r="AE2149" i="1" a="1"/>
  <c r="AE3231" i="1" a="1"/>
  <c r="AE1501" i="1" a="1"/>
  <c r="AE3124" i="1" a="1"/>
  <c r="AE2344" i="1" a="1"/>
  <c r="AE1843" i="1" a="1"/>
  <c r="AE3406" i="1" a="1"/>
  <c r="AE3321" i="1" a="1"/>
  <c r="AE879" i="1" a="1"/>
  <c r="AE3049" i="1" a="1"/>
  <c r="AE440" i="1" a="1"/>
  <c r="AE2712" i="1" a="1"/>
  <c r="AE2553" i="1" a="1"/>
  <c r="AE2172" i="1" a="1"/>
  <c r="AE435" i="1" a="1"/>
  <c r="AE2714" i="1" a="1"/>
  <c r="AE891" i="1" a="1"/>
  <c r="AE1860" i="1" a="1"/>
  <c r="AE3151" i="1" a="1"/>
  <c r="AE2013" i="1" a="1"/>
  <c r="AE1715" i="1" a="1"/>
  <c r="AE2964" i="1" a="1"/>
  <c r="AE2608" i="1" a="1"/>
  <c r="AE2196" i="1" a="1"/>
  <c r="AE1419" i="1" a="1"/>
  <c r="AE2627" i="1" a="1"/>
  <c r="AE1316" i="1" a="1"/>
  <c r="AE345" i="1" a="1"/>
  <c r="AE1369" i="1" a="1"/>
  <c r="AE2088" i="1" a="1"/>
  <c r="AE2590" i="1" a="1"/>
  <c r="AE1392" i="1" a="1"/>
  <c r="AE2527" i="1" a="1"/>
  <c r="AE1122" i="1" a="1"/>
  <c r="AE2706" i="1" a="1"/>
  <c r="AE1482" i="1" a="1"/>
  <c r="AE2064" i="1" a="1"/>
  <c r="AE2377" i="1" a="1"/>
  <c r="AE1063" i="1" a="1"/>
  <c r="AE1041" i="1" a="1"/>
  <c r="AE583" i="1" a="1"/>
  <c r="AE3337" i="1" a="1"/>
  <c r="AE2020" i="1" a="1"/>
  <c r="AE2684" i="1" a="1"/>
  <c r="AE212" i="1" a="1"/>
  <c r="AE3296" i="1" a="1"/>
  <c r="AE2600" i="1" a="1"/>
  <c r="AE463" i="1" a="1"/>
  <c r="AE434" i="1" a="1"/>
  <c r="AE3179" i="1" a="1"/>
  <c r="AE926" i="1" a="1"/>
  <c r="AE1454" i="1" a="1"/>
  <c r="AE2645" i="1" a="1"/>
  <c r="AE244" i="1" a="1"/>
  <c r="AE577" i="1" a="1"/>
  <c r="AE1066" i="1" a="1"/>
  <c r="AE2834" i="1" a="1"/>
  <c r="AE599" i="1" a="1"/>
  <c r="AE2919" i="1" a="1"/>
  <c r="AE1075" i="1" a="1"/>
  <c r="AE532" i="1" a="1"/>
  <c r="AE765" i="1" a="1"/>
  <c r="AE789" i="1" a="1"/>
  <c r="AE2426" i="1" a="1"/>
  <c r="AE3172" i="1" a="1"/>
  <c r="AE917" i="1" a="1"/>
  <c r="AE117" i="1" a="1"/>
  <c r="AE862" i="1" a="1"/>
  <c r="AE119" i="1" a="1"/>
  <c r="AE2217" i="1" a="1"/>
  <c r="AE464" i="1" a="1"/>
  <c r="AE182" i="1" a="1"/>
  <c r="AE3442" i="1" a="1"/>
  <c r="AE2349" i="1" a="1"/>
  <c r="AE509" i="1" a="1"/>
  <c r="AE2002" i="1" a="1"/>
  <c r="AE2728" i="1" a="1"/>
  <c r="AE2507" i="1" a="1"/>
  <c r="AE800" i="1" a="1"/>
  <c r="AE2079" i="1" a="1"/>
  <c r="AE469" i="1" a="1"/>
  <c r="AE364" i="1" a="1"/>
  <c r="AE1838" i="1" a="1"/>
  <c r="AE1557" i="1" a="1"/>
  <c r="AE2478" i="1" a="1"/>
  <c r="AE845" i="1" a="1"/>
  <c r="AE2115" i="1" a="1"/>
  <c r="AE914" i="1" a="1"/>
  <c r="AE423" i="1" a="1"/>
  <c r="AE1355" i="1" a="1"/>
  <c r="AE1262" i="1" a="1"/>
  <c r="AE2359" i="1" a="1"/>
  <c r="AE2875" i="1" a="1"/>
  <c r="AE1111" i="1" a="1"/>
  <c r="AE1098" i="1" a="1"/>
  <c r="AE2373" i="1" a="1"/>
  <c r="AE1722" i="1" a="1"/>
  <c r="AE2247" i="1" a="1"/>
  <c r="AE2061" i="1" a="1"/>
  <c r="AE1252" i="1" a="1"/>
  <c r="AE2263" i="1" a="1"/>
  <c r="AE1272" i="1" a="1"/>
  <c r="AE2018" i="1" a="1"/>
  <c r="AE257" i="1" a="1"/>
  <c r="AE2739" i="1" a="1"/>
  <c r="AE1869" i="1" a="1"/>
  <c r="AE1575" i="1" a="1"/>
  <c r="AE1144" i="1" a="1"/>
  <c r="AE1447" i="1" a="1"/>
  <c r="AE675" i="1" a="1"/>
  <c r="AE1651" i="1" a="1"/>
  <c r="AE848" i="1" a="1"/>
  <c r="AE674" i="1" a="1"/>
  <c r="AE3301" i="1" a="1"/>
  <c r="AE3273" i="1" a="1"/>
  <c r="AE1146" i="1" a="1"/>
  <c r="AE1118" i="1" a="1"/>
  <c r="AE2240" i="1" a="1"/>
  <c r="AE1849" i="1" a="1"/>
  <c r="AE1157" i="1" a="1"/>
  <c r="AE3159" i="1" a="1"/>
  <c r="AE2599" i="1" a="1"/>
  <c r="AE207" i="1" a="1"/>
  <c r="AE2323" i="1" a="1"/>
  <c r="AE127" i="1" a="1"/>
  <c r="AE2851" i="1" a="1"/>
  <c r="AE2177" i="1" a="1"/>
  <c r="AE135" i="1" a="1"/>
  <c r="AE1373" i="1" a="1"/>
  <c r="AE3205" i="1" a="1"/>
  <c r="AE3314" i="1" a="1"/>
  <c r="AE2491" i="1" a="1"/>
  <c r="AE2579" i="1" a="1"/>
  <c r="AE1767" i="1" a="1"/>
  <c r="AE163" i="1" a="1"/>
  <c r="AE2717" i="1" a="1"/>
  <c r="AE401" i="1" a="1"/>
  <c r="AE979" i="1" a="1"/>
  <c r="AE1992" i="1" a="1"/>
  <c r="AE3001" i="1" a="1"/>
  <c r="AE3086" i="1" a="1"/>
  <c r="AE1534" i="1" a="1"/>
  <c r="AE1987" i="1" a="1"/>
  <c r="AE1343" i="1" a="1"/>
  <c r="AE3029" i="1" a="1"/>
  <c r="AE3212" i="1" a="1"/>
  <c r="AE1055" i="1" a="1"/>
  <c r="AE2464" i="1" a="1"/>
  <c r="AE2771" i="1" a="1"/>
  <c r="AE2648" i="1" a="1"/>
  <c r="AE1267" i="1" a="1"/>
  <c r="AE1866" i="1" a="1"/>
  <c r="AE933" i="1" a="1"/>
  <c r="AE1142" i="1" a="1"/>
  <c r="AE1444" i="1" a="1"/>
  <c r="AE172" i="1" a="1"/>
  <c r="AE931" i="1" a="1"/>
  <c r="AE1538" i="1" a="1"/>
  <c r="AE1171" i="1" a="1"/>
  <c r="AE1603" i="1" a="1"/>
  <c r="AE3155" i="1" a="1"/>
  <c r="AE1958" i="1" a="1"/>
  <c r="AE2319" i="1" a="1"/>
  <c r="AE334" i="1" a="1"/>
  <c r="AE1553" i="1" a="1"/>
  <c r="AE2565" i="1" a="1"/>
  <c r="AE1425" i="1" a="1"/>
  <c r="AE3202" i="1" a="1"/>
  <c r="AE1367" i="1" a="1"/>
  <c r="AE728" i="1" a="1"/>
  <c r="AE3376" i="1" a="1"/>
  <c r="AE2519" i="1" a="1"/>
  <c r="AE2526" i="1" a="1"/>
  <c r="AE484" i="1" a="1"/>
  <c r="AE3393" i="1" a="1"/>
  <c r="AE3347" i="1" a="1"/>
  <c r="AE736" i="1" a="1"/>
  <c r="AE460" i="1" a="1"/>
  <c r="AE696" i="1" a="1"/>
  <c r="AE2561" i="1" a="1"/>
  <c r="AE1230" i="1" a="1"/>
  <c r="AE2228" i="1" a="1"/>
  <c r="AE749" i="1" a="1"/>
  <c r="AE1982" i="1" a="1"/>
  <c r="AE2055" i="1" a="1"/>
  <c r="AE541" i="1" a="1"/>
  <c r="AE716" i="1" a="1"/>
  <c r="AE1000" i="1" a="1"/>
  <c r="AE1023" i="1" a="1"/>
  <c r="AE3299" i="1" a="1"/>
  <c r="AE1003" i="1" a="1"/>
  <c r="AE1523" i="1" a="1"/>
  <c r="AE3097" i="1" a="1"/>
  <c r="AE2327" i="1" a="1"/>
  <c r="AE1446" i="1" a="1"/>
  <c r="AE895" i="1" a="1"/>
  <c r="AE1264" i="1" a="1"/>
  <c r="AE1271" i="1" a="1"/>
  <c r="AE2988" i="1" a="1"/>
  <c r="AE1115" i="1" a="1"/>
  <c r="AE2173" i="1" a="1"/>
  <c r="AE1517" i="1" a="1"/>
  <c r="AE1873" i="1" a="1"/>
  <c r="AE1800" i="1" a="1"/>
  <c r="AE1453" i="1" a="1"/>
  <c r="AE1507" i="1" a="1"/>
  <c r="AE962" i="1" a="1"/>
  <c r="AE2370" i="1" a="1"/>
  <c r="AE2054" i="1" a="1"/>
  <c r="AE1072" i="1" a="1"/>
  <c r="AE1002" i="1" a="1"/>
  <c r="AE580" i="1" a="1"/>
  <c r="AE1720" i="1" a="1"/>
  <c r="AE171" i="1" a="1"/>
  <c r="AE2690" i="1" a="1"/>
  <c r="AE2909" i="1" a="1"/>
  <c r="AE1366" i="1" a="1"/>
  <c r="AE1478" i="1" a="1"/>
  <c r="AE941" i="1" a="1"/>
  <c r="AE689" i="1" a="1"/>
  <c r="AE517" i="1" a="1"/>
  <c r="AE1533" i="1" a="1"/>
  <c r="AE116" i="1" a="1"/>
  <c r="AE286" i="1" a="1"/>
  <c r="AE1372" i="1" a="1"/>
  <c r="AE2589" i="1" a="1"/>
  <c r="AE1472" i="1" a="1"/>
  <c r="AE602" i="1" a="1"/>
  <c r="AE2602" i="1" a="1"/>
  <c r="AE501" i="1" a="1"/>
  <c r="AE2435" i="1" a="1"/>
  <c r="AE3163" i="1" a="1"/>
  <c r="AE2781" i="1" a="1"/>
  <c r="AE407" i="1" a="1"/>
  <c r="AE3323" i="1" a="1"/>
  <c r="AE3313" i="1" a="1"/>
  <c r="AE1672" i="1" a="1"/>
  <c r="AE730" i="1" a="1"/>
  <c r="AE1925" i="1" a="1"/>
  <c r="AE2880" i="1" a="1"/>
  <c r="AE2260" i="1" a="1"/>
  <c r="AE2471" i="1" a="1"/>
  <c r="AE2331" i="1" a="1"/>
  <c r="AE3413" i="1" a="1"/>
  <c r="AE2405" i="1" a="1"/>
  <c r="AE2537" i="1" a="1"/>
  <c r="AE98" i="1" a="1"/>
  <c r="AE2408" i="1" a="1"/>
  <c r="AE3286" i="1" a="1"/>
  <c r="AE3410" i="1" a="1"/>
  <c r="AE3199" i="1" a="1"/>
  <c r="AE2533" i="1" a="1"/>
  <c r="AE2786" i="1" a="1"/>
  <c r="AE3381" i="1" a="1"/>
  <c r="AE95" i="1" a="1"/>
  <c r="AE3427" i="1" a="1"/>
  <c r="AE2644" i="1" a="1"/>
  <c r="AE1028" i="1" a="1"/>
  <c r="AE1263" i="1" a="1"/>
  <c r="AE1978" i="1" a="1"/>
  <c r="AE1744" i="1" a="1"/>
  <c r="AE1422" i="1" a="1"/>
  <c r="AE620" i="1" a="1"/>
  <c r="AE1476" i="1" a="1"/>
  <c r="AE2848" i="1" a="1"/>
  <c r="AE2415" i="1" a="1"/>
  <c r="AE673" i="1" a="1"/>
  <c r="AE624" i="1" a="1"/>
  <c r="AE3324" i="1" a="1"/>
  <c r="AE1268" i="1" a="1"/>
  <c r="AE3405" i="1" a="1"/>
  <c r="AE2404" i="1" a="1"/>
  <c r="AE145" i="1" a="1"/>
  <c r="AE211" i="1" a="1"/>
  <c r="AE2753" i="1" a="1"/>
  <c r="AE669" i="1" a="1"/>
  <c r="AE2686" i="1" a="1"/>
  <c r="AE561" i="1" a="1"/>
  <c r="AE298" i="1" a="1"/>
  <c r="AE605" i="1" a="1"/>
  <c r="AE2498" i="1" a="1"/>
  <c r="AE3419" i="1" a="1"/>
  <c r="AE1226" i="1" a="1"/>
  <c r="AE3403" i="1" a="1"/>
  <c r="AE1947" i="1" a="1"/>
  <c r="AE378" i="1" a="1"/>
  <c r="AE2921" i="1" a="1"/>
  <c r="AE1321" i="1" a="1"/>
  <c r="AE1709" i="1" a="1"/>
  <c r="AE2070" i="1" a="1"/>
  <c r="AE2683" i="1" a="1"/>
  <c r="AE2049" i="1" a="1"/>
  <c r="AE1979" i="1" a="1"/>
  <c r="AE387" i="1" a="1"/>
  <c r="AE3450" i="1" a="1"/>
  <c r="AE2399" i="1" a="1"/>
  <c r="AE218" i="1" a="1"/>
  <c r="AE2747" i="1" a="1"/>
  <c r="AE3462" i="1" a="1"/>
  <c r="AE299" i="1" a="1"/>
  <c r="AE1466" i="1" a="1"/>
  <c r="AE1647" i="1" a="1"/>
  <c r="AE2315" i="1" a="1"/>
  <c r="AE2006" i="1" a="1"/>
  <c r="AE1301" i="1" a="1"/>
  <c r="AE2249" i="1" a="1"/>
  <c r="AE546" i="1" a="1"/>
  <c r="AE544" i="1" a="1"/>
  <c r="AE1890" i="1" a="1"/>
  <c r="AE2898" i="1" a="1"/>
  <c r="AE1245" i="1" a="1"/>
  <c r="AE2347" i="1" a="1"/>
  <c r="AE2982" i="1" a="1"/>
  <c r="AE2629" i="1" a="1"/>
  <c r="AE3471" i="1" a="1"/>
  <c r="AE2381" i="1" a="1"/>
  <c r="AE697" i="1" a="1"/>
  <c r="AE3078" i="1" a="1"/>
  <c r="AE1154" i="1" a="1"/>
  <c r="AE2480" i="1" a="1"/>
  <c r="AE1436" i="1" a="1"/>
  <c r="AE108" i="1" a="1"/>
  <c r="AE3140" i="1" a="1"/>
  <c r="AE2525" i="1" a="1"/>
  <c r="AE1748" i="1" a="1"/>
  <c r="AE480" i="1" a="1"/>
  <c r="AE2213" i="1" a="1"/>
  <c r="AE936" i="1" a="1"/>
  <c r="AE2634" i="1" a="1"/>
  <c r="AE216" i="1" a="1"/>
  <c r="AE1504" i="1" a="1"/>
  <c r="AE1081" i="1" a="1"/>
  <c r="AE721" i="1" a="1"/>
  <c r="AE1125" i="1" a="1"/>
  <c r="AE1622" i="1" a="1"/>
  <c r="AE2210" i="1" a="1"/>
  <c r="AE1323" i="1" a="1"/>
  <c r="AE809" i="1" a="1"/>
  <c r="AE2474" i="1" a="1"/>
  <c r="AE792" i="1" a="1"/>
  <c r="AE1508" i="1" a="1"/>
  <c r="AE998" i="1" a="1"/>
  <c r="AE550" i="1" a="1"/>
  <c r="AE1960" i="1" a="1"/>
  <c r="AE2160" i="1" a="1"/>
  <c r="AE2824" i="1" a="1"/>
  <c r="AE1384" i="1" a="1"/>
  <c r="AE1303" i="1" a="1"/>
  <c r="AE1583" i="1" a="1"/>
  <c r="AE1119" i="1" a="1"/>
  <c r="AE916" i="1" a="1"/>
  <c r="AE1749" i="1" a="1"/>
  <c r="AE3025" i="1" a="1"/>
  <c r="AE611" i="1" a="1"/>
  <c r="AE321" i="1" a="1"/>
  <c r="AE359" i="1" a="1"/>
  <c r="AE1402" i="1" a="1"/>
  <c r="AE443" i="1" a="1"/>
  <c r="AE1299" i="1" a="1"/>
  <c r="AE1188" i="1" a="1"/>
  <c r="AE148" i="1" a="1"/>
  <c r="AE2630" i="1" a="1"/>
  <c r="AE2844" i="1" a="1"/>
  <c r="AE1227" i="1" a="1"/>
  <c r="AE131" i="1" a="1"/>
  <c r="AE832" i="1" a="1"/>
  <c r="AE2716" i="1" a="1"/>
  <c r="AE1445" i="1" a="1"/>
  <c r="AE323" i="1" a="1"/>
  <c r="AE707" i="1" a="1"/>
  <c r="AE2577" i="1" a="1"/>
  <c r="AE1592" i="1" a="1"/>
  <c r="AE358" i="1" a="1"/>
  <c r="AE2062" i="1" a="1"/>
  <c r="AE3284" i="1" a="1"/>
  <c r="AE277" i="1" a="1"/>
  <c r="AE1359" i="1" a="1"/>
  <c r="AE2215" i="1" a="1"/>
  <c r="AE1255" i="1" a="1"/>
  <c r="AE1159" i="1" a="1"/>
  <c r="AE720" i="1" a="1"/>
  <c r="AE956" i="1" a="1"/>
  <c r="AE1674" i="1" a="1"/>
  <c r="AE573" i="1" a="1"/>
  <c r="AE2674" i="1" a="1"/>
  <c r="AE1330" i="1" a="1"/>
  <c r="AE2664" i="1" a="1"/>
  <c r="AE2802" i="1" a="1"/>
  <c r="AE1411" i="1" a="1"/>
  <c r="AE3297" i="1" a="1"/>
  <c r="AE228" i="1" a="1"/>
  <c r="AE179" i="1" a="1"/>
  <c r="AE3436" i="1" a="1"/>
  <c r="AE2241" i="1" a="1"/>
  <c r="AE1470" i="1" a="1"/>
  <c r="AE1949" i="1" a="1"/>
  <c r="AE1011" i="1" a="1"/>
  <c r="AE2632" i="1" a="1"/>
  <c r="AE999" i="1" a="1"/>
  <c r="AE2304" i="1" a="1"/>
  <c r="AE497" i="1" a="1"/>
  <c r="AE2234" i="1" a="1"/>
  <c r="AE3392" i="1" a="1"/>
  <c r="AE1322" i="1" a="1"/>
  <c r="AE3438" i="1" a="1"/>
  <c r="AE672" i="1" a="1"/>
  <c r="AE939" i="1" a="1"/>
  <c r="AE752" i="1" a="1"/>
  <c r="AE1560" i="1" a="1"/>
  <c r="AE908" i="1" a="1"/>
  <c r="AE3259" i="1" a="1"/>
  <c r="AE2430" i="1" a="1"/>
  <c r="AE876" i="1" a="1"/>
  <c r="AE2657" i="1" a="1"/>
  <c r="AE1200" i="1" a="1"/>
  <c r="AE3318" i="1" a="1"/>
  <c r="AE788" i="1" a="1"/>
  <c r="AE1661" i="1" a="1"/>
  <c r="AE1537" i="1" a="1"/>
  <c r="AE1135" i="1" a="1"/>
  <c r="AE3274" i="1" a="1"/>
  <c r="AE195" i="1" a="1"/>
  <c r="AE2479" i="1" a="1"/>
  <c r="AE1654" i="1" a="1"/>
  <c r="AE1051" i="1" a="1"/>
  <c r="AE1841" i="1" a="1"/>
  <c r="AE79" i="1" a="1"/>
  <c r="AE593" i="1" a="1"/>
  <c r="AE101" i="1" a="1"/>
  <c r="AE2523" i="1" a="1"/>
  <c r="AE1994" i="1" a="1"/>
  <c r="AE2663" i="1" a="1"/>
  <c r="AE1021" i="1" a="1"/>
  <c r="AE1217" i="1" a="1"/>
  <c r="AE3411" i="1" a="1"/>
  <c r="AE1191" i="1" a="1"/>
  <c r="AE3020" i="1" a="1"/>
  <c r="AE3367" i="1" a="1"/>
  <c r="AE2713" i="1" a="1"/>
  <c r="AE1707" i="1" a="1"/>
  <c r="AE3295" i="1" a="1"/>
  <c r="AE3338" i="1" a="1"/>
  <c r="AE3439" i="1" a="1"/>
  <c r="AE859" i="1" a="1"/>
  <c r="AE2637" i="1" a="1"/>
  <c r="AE3441" i="1" a="1"/>
  <c r="AE140" i="1" a="1"/>
  <c r="AE1012" i="1" a="1"/>
  <c r="AE3110" i="1" a="1"/>
  <c r="AE2092" i="1" a="1"/>
  <c r="AE1181" i="1" a="1"/>
  <c r="AE1129" i="1" a="1"/>
  <c r="AE124" i="1" a="1"/>
  <c r="AE1827" i="1" a="1"/>
  <c r="AE1024" i="1" a="1"/>
  <c r="AE3378" i="1" a="1"/>
  <c r="AE438" i="1" a="1"/>
  <c r="AE3109" i="1" a="1"/>
  <c r="AE249" i="1" a="1"/>
  <c r="AE1458" i="1" a="1"/>
  <c r="AE1524" i="1" a="1"/>
  <c r="AE1116" i="1" a="1"/>
  <c r="AE3173" i="1" a="1"/>
  <c r="AE1921" i="1" a="1"/>
  <c r="AE2090" i="1" a="1"/>
  <c r="AE2351" i="1" a="1"/>
  <c r="AE2268" i="1" a="1"/>
  <c r="AE3255" i="1" a="1"/>
  <c r="AE1915" i="1" a="1"/>
  <c r="AE658" i="1" a="1"/>
  <c r="AE2484" i="1" a="1"/>
  <c r="AE2650" i="1" a="1"/>
  <c r="AE986" i="1" a="1"/>
  <c r="AE2854" i="1" a="1"/>
  <c r="AE946" i="1" a="1"/>
  <c r="AE103" i="1" a="1"/>
  <c r="AE2911" i="1" a="1"/>
  <c r="AE987" i="1" a="1"/>
  <c r="AE3130" i="1" a="1"/>
  <c r="AE2944" i="1" a="1"/>
  <c r="AE1515" i="1" a="1"/>
  <c r="AE2751" i="1" a="1"/>
  <c r="AE1019" i="1" a="1"/>
  <c r="AE909" i="1" a="1"/>
  <c r="AE1319" i="1" a="1"/>
  <c r="AE1878" i="1" a="1"/>
  <c r="AE1189" i="1" a="1"/>
  <c r="AE3332" i="1" a="1"/>
  <c r="AE1269" i="1" a="1"/>
  <c r="AE591" i="1" a="1"/>
  <c r="AE2709" i="1" a="1"/>
  <c r="AE902" i="1" a="1"/>
  <c r="AE1913" i="1" a="1"/>
  <c r="AE489" i="1" a="1"/>
  <c r="AE2731" i="1" a="1"/>
  <c r="AE230" i="1" a="1"/>
  <c r="AE1505" i="1" a="1"/>
  <c r="AE3335" i="1" a="1"/>
  <c r="AE2126" i="1" a="1"/>
  <c r="AE1684" i="1" a="1"/>
  <c r="AE2873" i="1" a="1"/>
  <c r="AE505" i="1" a="1"/>
  <c r="AE928" i="1" a="1"/>
  <c r="AE616" i="1" a="1"/>
  <c r="AE2897" i="1" a="1"/>
  <c r="AE2420" i="1" a="1"/>
  <c r="AE3320" i="1" a="1"/>
  <c r="AE447" i="1" a="1"/>
  <c r="AE1856" i="1" a="1"/>
  <c r="AE1542" i="1" a="1"/>
  <c r="AE1108" i="1" a="1"/>
  <c r="AE146" i="1" a="1"/>
  <c r="AE1822" i="1" a="1"/>
  <c r="AE729" i="1" a="1"/>
  <c r="AE1782" i="1" a="1"/>
  <c r="AE590" i="1" a="1"/>
  <c r="AE3241" i="1" a="1"/>
  <c r="AE1728" i="1" a="1"/>
  <c r="AE881" i="1" a="1"/>
  <c r="AE1894" i="1" a="1"/>
  <c r="AE648" i="1" a="1"/>
  <c r="AE2720" i="1" a="1"/>
  <c r="AE2065" i="1" a="1"/>
  <c r="AE3108" i="1" a="1"/>
  <c r="AE2819" i="1" a="1"/>
  <c r="AE3225" i="1" a="1"/>
  <c r="AE967" i="1" a="1"/>
  <c r="AE402" i="1" a="1"/>
  <c r="AE1506" i="1" a="1"/>
  <c r="AE1365" i="1" a="1"/>
  <c r="AE2611" i="1" a="1"/>
  <c r="AE2518" i="1" a="1"/>
  <c r="AE2835" i="1" a="1"/>
  <c r="AE3475" i="1" a="1"/>
  <c r="AE1304" i="1" a="1"/>
  <c r="AE3325" i="1" a="1"/>
  <c r="AE1997" i="1" a="1"/>
  <c r="AE371" i="1" a="1"/>
  <c r="AE1602" i="1" a="1"/>
  <c r="AE2353" i="1" a="1"/>
  <c r="AE2620" i="1" a="1"/>
  <c r="AE508" i="1" a="1"/>
  <c r="AE3309" i="1" a="1"/>
  <c r="AE1239" i="1" a="1"/>
  <c r="AE320" i="1" a="1"/>
  <c r="AE2487" i="1" a="1"/>
  <c r="AE1335" i="1" a="1"/>
  <c r="AE2091" i="1" a="1"/>
  <c r="AE1266" i="1" a="1"/>
  <c r="AE894" i="1" a="1"/>
  <c r="AE202" i="1" a="1"/>
  <c r="AE1615" i="1" a="1"/>
  <c r="AE1543" i="1" a="1"/>
  <c r="AE2707" i="1" a="1"/>
  <c r="AE3181" i="1" a="1"/>
  <c r="AE233" i="1" a="1"/>
  <c r="AE3206" i="1" a="1"/>
  <c r="AE3031" i="1" a="1"/>
  <c r="AE2522" i="1" a="1"/>
  <c r="AE235" i="1" a="1"/>
  <c r="AE2309" i="1" a="1"/>
  <c r="AE214" i="1" a="1"/>
  <c r="AE988" i="1" a="1"/>
  <c r="AE332" i="1" a="1"/>
  <c r="AE622" i="1" a="1"/>
  <c r="AE618" i="1" a="1"/>
  <c r="AE2798" i="1" a="1"/>
  <c r="AE2607" i="1" a="1"/>
  <c r="AE627" i="1" a="1"/>
  <c r="AE961" i="1" a="1"/>
  <c r="AE2697" i="1" a="1"/>
  <c r="AE3102" i="1" a="1"/>
  <c r="AE2123" i="1" a="1"/>
  <c r="AE2197" i="1" a="1"/>
  <c r="AE975" i="1" a="1"/>
  <c r="AE563" i="1" a="1"/>
  <c r="AE1128" i="1" a="1"/>
  <c r="AE1766" i="1" a="1"/>
  <c r="AE2102" i="1" a="1"/>
  <c r="AE256" i="1" a="1"/>
  <c r="AE907" i="1" a="1"/>
  <c r="AE344" i="1" a="1"/>
  <c r="AE921" i="1" a="1"/>
  <c r="AE3369" i="1" a="1"/>
  <c r="AE242" i="1" a="1"/>
  <c r="AE2812" i="1" a="1"/>
  <c r="AE1068" i="1" a="1"/>
  <c r="AE2831" i="1" a="1"/>
  <c r="AE1574" i="1" a="1"/>
  <c r="AE2516" i="1" a="1"/>
  <c r="AE105" i="1" a="1"/>
  <c r="AE665" i="1" a="1"/>
  <c r="AE1463" i="1" a="1"/>
  <c r="AE2131" i="1" a="1"/>
  <c r="AE90" i="1" a="1"/>
  <c r="AE2296" i="1" a="1"/>
  <c r="AE2837" i="1" a="1"/>
  <c r="AE751" i="1" a="1"/>
  <c r="AE2605" i="1" a="1"/>
  <c r="AE2161" i="1" a="1"/>
  <c r="AE498" i="1" a="1"/>
  <c r="AE935" i="1" a="1"/>
  <c r="AE252" i="1" a="1"/>
  <c r="AE2661" i="1" a="1"/>
  <c r="AE2549" i="1" a="1"/>
  <c r="AE714" i="1" a="1"/>
  <c r="AE2900" i="1" a="1"/>
  <c r="AE3120" i="1" a="1"/>
  <c r="AE680" i="1" a="1"/>
  <c r="AE1527" i="1" a="1"/>
  <c r="AE226" i="1" a="1"/>
  <c r="AE3221" i="1" a="1"/>
  <c r="AE1813" i="1" a="1"/>
  <c r="AE2807" i="1" a="1"/>
  <c r="AE2294" i="1" a="1"/>
  <c r="AE3463" i="1" a="1"/>
  <c r="AE3089" i="1" a="1"/>
  <c r="AE285" i="1" a="1"/>
  <c r="AE3189" i="1" a="1"/>
  <c r="AE3512" i="1" a="1"/>
  <c r="AE1564" i="1" a="1"/>
  <c r="AE1680" i="1" a="1"/>
  <c r="AE1251" i="1" a="1"/>
  <c r="AE1972" i="1" a="1"/>
  <c r="AE1676" i="1" a="1"/>
  <c r="AE115" i="1" a="1"/>
  <c r="AE281" i="1" a="1"/>
  <c r="AE1341" i="1" a="1"/>
  <c r="AE1695" i="1" a="1"/>
  <c r="AE2037" i="1" a="1"/>
  <c r="AE1631" i="1" a="1"/>
  <c r="AE1532" i="1" a="1"/>
  <c r="AE3038" i="1" a="1"/>
  <c r="AE1155" i="1" a="1"/>
  <c r="AE1047" i="1" a="1"/>
  <c r="AE854" i="1" a="1"/>
  <c r="AE1054" i="1" a="1"/>
  <c r="AE1808" i="1" a="1"/>
  <c r="AE1899" i="1" a="1"/>
  <c r="AE2698" i="1" a="1"/>
  <c r="AE726" i="1" a="1"/>
  <c r="AE263" i="1" a="1"/>
  <c r="AE539" i="1" a="1"/>
  <c r="AE2108" i="1" a="1"/>
  <c r="AE313" i="1" a="1"/>
  <c r="AE379" i="1" a="1"/>
  <c r="AE3322" i="1" a="1"/>
  <c r="AE2838" i="1" a="1"/>
  <c r="AE1177" i="1" a="1"/>
  <c r="AE1862" i="1" a="1"/>
  <c r="AE2667" i="1" a="1"/>
  <c r="AE3012" i="1" a="1"/>
  <c r="AE496" i="1" a="1"/>
  <c r="AE3527" i="1" a="1"/>
  <c r="AE3237" i="1" a="1"/>
  <c r="AE1338" i="1" a="1"/>
  <c r="AE529" i="1" a="1"/>
  <c r="AE2143" i="1" a="1"/>
  <c r="AE2481" i="1" a="1"/>
  <c r="AE2335" i="1" a="1"/>
  <c r="AE1145" i="1" a="1"/>
  <c r="AE857" i="1" a="1"/>
  <c r="AE1006" i="1" a="1"/>
  <c r="AE2839" i="1" a="1"/>
  <c r="AE2314" i="1" a="1"/>
  <c r="AE367" i="1" a="1"/>
  <c r="AE2937" i="1" a="1"/>
  <c r="AE2546" i="1" a="1"/>
  <c r="AE3425" i="1" a="1"/>
  <c r="AE781" i="1" a="1"/>
  <c r="AE1326" i="1" a="1"/>
  <c r="AE80" i="1" a="1"/>
  <c r="AE2719" i="1" a="1"/>
  <c r="AE1084" i="1" a="1"/>
  <c r="AE2743" i="1" a="1"/>
  <c r="AE2790" i="1" a="1"/>
  <c r="AE1139" i="1" a="1"/>
  <c r="AE763" i="1" a="1"/>
  <c r="AE411" i="1" a="1"/>
  <c r="AE318" i="1" a="1"/>
  <c r="AE1277" i="1" a="1"/>
  <c r="AE492" i="1" a="1"/>
  <c r="AE3208" i="1" a="1"/>
  <c r="AE796" i="1" a="1"/>
  <c r="AE1643" i="1" a="1"/>
  <c r="AE713" i="1" a="1"/>
  <c r="AE1582" i="1" a="1"/>
  <c r="AE473" i="1" a="1"/>
  <c r="AE82" i="1" a="1"/>
  <c r="AE2524" i="1" a="1"/>
  <c r="AE1597" i="1" a="1"/>
  <c r="AE424" i="1" a="1"/>
  <c r="AE3113" i="1" a="1"/>
  <c r="AE239" i="1" a="1"/>
  <c r="AE231" i="1" a="1"/>
  <c r="AE1558" i="1" a="1"/>
  <c r="AE1770" i="1" a="1"/>
  <c r="AE2472" i="1" a="1"/>
  <c r="AE1073" i="1" a="1"/>
  <c r="AE205" i="1" a="1"/>
  <c r="AE491" i="1" a="1"/>
  <c r="AE2113" i="1" a="1"/>
  <c r="AE2715" i="1" a="1"/>
  <c r="AE1426" i="1" a="1"/>
  <c r="AE2382" i="1" a="1"/>
  <c r="AE465" i="1" a="1"/>
  <c r="AE1570" i="1" a="1"/>
  <c r="AE2465" i="1" a="1"/>
  <c r="AE467" i="1" a="1"/>
  <c r="AE2929" i="1" a="1"/>
  <c r="AE1291" i="1" a="1"/>
  <c r="AE1031" i="1" a="1"/>
  <c r="AE1318" i="1" a="1"/>
  <c r="AE1250" i="1" a="1"/>
  <c r="AE642" i="1" a="1"/>
  <c r="AE3298" i="1" a="1"/>
  <c r="AE1437" i="1" a="1"/>
  <c r="AE725" i="1" a="1"/>
  <c r="AE1086" i="1" a="1"/>
  <c r="AE160" i="1" a="1"/>
  <c r="AE2587" i="1" a="1"/>
  <c r="AE1380" i="1" a="1"/>
  <c r="AE1448" i="1" a="1"/>
  <c r="AE2689" i="1" a="1"/>
  <c r="AE836" i="1" a="1"/>
  <c r="AE1751" i="1" a="1"/>
  <c r="AE97" i="1" a="1"/>
  <c r="AE2329" i="1" a="1"/>
  <c r="AE2625" i="1" a="1"/>
  <c r="AE264" i="1" a="1"/>
  <c r="AE1042" i="1" a="1"/>
  <c r="AE1887" i="1" a="1"/>
  <c r="AE1964" i="1" a="1"/>
  <c r="AE518" i="1" a="1"/>
  <c r="AE276" i="1" a="1"/>
  <c r="AE735" i="1" a="1"/>
  <c r="AE2556" i="1" a="1"/>
  <c r="AE1587" i="1" a="1"/>
  <c r="AE3171" i="1" a="1"/>
  <c r="AE2429" i="1" a="1"/>
  <c r="AE1290" i="1" a="1"/>
  <c r="AE825" i="1" a="1"/>
  <c r="AE2042" i="1" a="1"/>
  <c r="AE3333" i="1" a="1"/>
  <c r="AE3067" i="1" a="1"/>
  <c r="AE2287" i="1" a="1"/>
  <c r="AE2609" i="1" a="1"/>
  <c r="AE1037" i="1" a="1"/>
  <c r="AE2809" i="1" a="1"/>
  <c r="AE522" i="1" a="1"/>
  <c r="AE558" i="1" a="1"/>
  <c r="AE1005" i="1" a="1"/>
  <c r="AE3317" i="1" a="1"/>
  <c r="AE3040" i="1" a="1"/>
  <c r="AE560" i="1" a="1"/>
  <c r="AE2071" i="1" a="1"/>
  <c r="AE1943" i="1" a="1"/>
  <c r="AE2840" i="1" a="1"/>
  <c r="AE2918" i="1" a="1"/>
  <c r="AE2913" i="1" a="1"/>
  <c r="AE2856" i="1" a="1"/>
  <c r="AE2060" i="1" a="1"/>
  <c r="AE2120" i="1" a="1"/>
  <c r="AE123" i="1" a="1"/>
  <c r="AE1662" i="1" a="1"/>
  <c r="AE2797" i="1" a="1"/>
  <c r="AE259" i="1" a="1"/>
  <c r="AE78" i="1" a="1"/>
  <c r="AE2223" i="1" a="1"/>
  <c r="AE3308" i="1" a="1"/>
  <c r="AE686" i="1" a="1"/>
  <c r="AE885" i="1" a="1"/>
  <c r="AE1197" i="1" a="1"/>
  <c r="AE155" i="1" a="1"/>
  <c r="AE2636" i="1" a="1"/>
  <c r="AE3005" i="1" a="1"/>
  <c r="AE92" i="1" a="1"/>
  <c r="AE2894" i="1" a="1"/>
  <c r="AE2038" i="1" a="1"/>
  <c r="AE93" i="1" a="1"/>
  <c r="AE1902" i="1" a="1"/>
  <c r="AE1007" i="1" a="1"/>
  <c r="AE2104" i="1" a="1"/>
  <c r="AE516" i="1" a="1"/>
  <c r="AE1052" i="1" a="1"/>
  <c r="AE2244" i="1" a="1"/>
  <c r="AE2528" i="1" a="1"/>
  <c r="AE692" i="1" a="1"/>
  <c r="AE1897" i="1" a="1"/>
  <c r="AE1712" i="1" a="1"/>
  <c r="AE265" i="1" a="1"/>
  <c r="AE3016" i="1" a="1"/>
  <c r="AE180" i="1" a="1"/>
  <c r="AE1295" i="1" a="1"/>
  <c r="AE1465" i="1" a="1"/>
  <c r="AE1756" i="1" a="1"/>
  <c r="AE1207" i="1" a="1"/>
  <c r="AE296" i="1" a="1"/>
  <c r="AE374" i="1" a="1"/>
  <c r="AE1494" i="1" a="1"/>
  <c r="AE1044" i="1" a="1"/>
  <c r="AE2225" i="1" a="1"/>
  <c r="AE1056" i="1" a="1"/>
  <c r="AE2361" i="1" a="1"/>
  <c r="AE247" i="1" a="1"/>
  <c r="AE391" i="1" a="1"/>
  <c r="AE2000" i="1" a="1"/>
  <c r="AE1760" i="1" a="1"/>
  <c r="AE3197" i="1" a="1"/>
  <c r="AE3269" i="1" a="1"/>
  <c r="AE628" i="1" a="1"/>
  <c r="AE1788" i="1" a="1"/>
  <c r="AE241" i="1" a="1"/>
  <c r="AE2410" i="1" a="1"/>
  <c r="AE2380" i="1" a="1"/>
  <c r="AE2209" i="1" a="1"/>
  <c r="AE523" i="1" a="1"/>
  <c r="AE1512" i="1" a="1"/>
  <c r="AE632" i="1" a="1"/>
  <c r="AE3235" i="1" a="1"/>
  <c r="AE1344" i="1" a="1"/>
  <c r="AE592" i="1" a="1"/>
  <c r="AE2974" i="1" a="1"/>
  <c r="AE990" i="1" a="1"/>
  <c r="AE2205" i="1" a="1"/>
  <c r="AE2180" i="1" a="1"/>
  <c r="AE2339" i="1" a="1"/>
  <c r="AE2220" i="1" a="1"/>
  <c r="AE568" i="1" a="1"/>
  <c r="AE1737" i="1" a="1"/>
  <c r="AE1900" i="1" a="1"/>
  <c r="AE3523" i="1" a="1"/>
  <c r="AE419" i="1" a="1"/>
  <c r="AE3474" i="1" a="1"/>
  <c r="AE1888" i="1" a="1"/>
  <c r="AE1287" i="1" a="1"/>
  <c r="AE2390" i="1" a="1"/>
  <c r="AE1816" i="1" a="1"/>
  <c r="AE2799" i="1" a="1"/>
  <c r="AE2012" i="1" a="1"/>
  <c r="AE882" i="1" a="1"/>
  <c r="AE643" i="1" a="1"/>
  <c r="AE2299" i="1" a="1"/>
  <c r="AE724" i="1" a="1"/>
  <c r="AE562" i="1" a="1"/>
  <c r="AE330" i="1" a="1"/>
  <c r="AE1329" i="1" a="1"/>
  <c r="AE3103" i="1" a="1"/>
  <c r="AE454" i="1" a="1"/>
  <c r="AE666" i="1" a="1"/>
  <c r="AE2818" i="1" a="1"/>
  <c r="AE1099" i="1" a="1"/>
  <c r="AE1730" i="1" a="1"/>
  <c r="AE1784" i="1" a="1"/>
  <c r="AE175" i="1" a="1"/>
  <c r="AE2048" i="1" a="1"/>
  <c r="AE2368" i="1" a="1"/>
  <c r="AE3164" i="1" a="1"/>
  <c r="AE780" i="1" a="1"/>
  <c r="AE3216" i="1" a="1"/>
  <c r="AE439" i="1" a="1"/>
  <c r="AE1014" i="1" a="1"/>
  <c r="AE342" i="1" a="1"/>
  <c r="AE565" i="1" a="1"/>
  <c r="AE3517" i="1" a="1"/>
  <c r="AE1698" i="1" a="1"/>
  <c r="AE3035" i="1" a="1"/>
  <c r="AE2504" i="1" a="1"/>
  <c r="AE436" i="1" a="1"/>
  <c r="AE3069" i="1" a="1"/>
  <c r="AE1872" i="1" a="1"/>
  <c r="AE1350" i="1" a="1"/>
  <c r="AE3377" i="1" a="1"/>
  <c r="AE1009" i="1" a="1"/>
  <c r="AE482" i="1" a="1"/>
  <c r="AE294" i="1" a="1"/>
  <c r="AE3514" i="1" a="1"/>
  <c r="AE2117" i="1" a="1"/>
  <c r="AE3435" i="1" a="1"/>
  <c r="AE2989" i="1" a="1"/>
  <c r="AE1671" i="1" a="1"/>
  <c r="AE217" i="1" a="1"/>
  <c r="AE450" i="1" a="1"/>
  <c r="AE2877" i="1" a="1"/>
  <c r="AE3360" i="1" a="1"/>
  <c r="AE1600" i="1" a="1"/>
  <c r="AE1080" i="1" a="1"/>
  <c r="AE955" i="1" a="1"/>
  <c r="AE1246" i="1" a="1"/>
  <c r="AE904" i="1" a="1"/>
  <c r="AE2596" i="1" a="1"/>
  <c r="AE267" i="1" a="1"/>
  <c r="AE1718" i="1" a="1"/>
  <c r="AE466" i="1" a="1"/>
  <c r="AE2383" i="1" a="1"/>
  <c r="AE652" i="1" a="1"/>
  <c r="AE1148" i="1" a="1"/>
  <c r="AE524" i="1" a="1"/>
  <c r="AE630" i="1" a="1"/>
  <c r="AE3107" i="1" a="1"/>
  <c r="AE2451" i="1" a="1"/>
  <c r="AE2256" i="1" a="1"/>
  <c r="AE886" i="1" a="1"/>
  <c r="AE255" i="1" a="1"/>
  <c r="AE513" i="1" a="1"/>
  <c r="AE215" i="1" a="1"/>
  <c r="AE1824" i="1" a="1"/>
  <c r="AE2978" i="1" a="1"/>
  <c r="AE807" i="1" a="1"/>
  <c r="AE1134" i="1" a="1"/>
  <c r="AE2476" i="1" a="1"/>
  <c r="AE2462" i="1" a="1"/>
  <c r="AE2687" i="1" a="1"/>
  <c r="AE2321" i="1" a="1"/>
  <c r="AE3090" i="1" a="1"/>
  <c r="AE2552" i="1" a="1"/>
  <c r="AE3268" i="1" a="1"/>
  <c r="AE1401" i="1" a="1"/>
  <c r="AE3174" i="1" a="1"/>
  <c r="AE1416" i="1" a="1"/>
  <c r="AE2007" i="1" a="1"/>
  <c r="AE2436" i="1" a="1"/>
  <c r="AE893" i="1" a="1"/>
  <c r="AE2574" i="1" a="1"/>
  <c r="AE1520" i="1" a="1"/>
  <c r="AE683" i="1" a="1"/>
  <c r="AE1794" i="1" a="1"/>
  <c r="AE1281" i="1" a="1"/>
  <c r="AE3198" i="1" a="1"/>
  <c r="AE868" i="1" a="1"/>
  <c r="AE1811" i="1" a="1"/>
  <c r="AE2119" i="1" a="1"/>
  <c r="AE2379" i="1" a="1"/>
  <c r="AE377" i="1" a="1"/>
  <c r="AE2432" i="1" a="1"/>
  <c r="AE589" i="1" a="1"/>
  <c r="AE564" i="1" a="1"/>
  <c r="AE3261" i="1" a="1"/>
  <c r="AE3433" i="1" a="1"/>
  <c r="AE2261" i="1" a="1"/>
  <c r="AE972" i="1" a="1"/>
  <c r="AE2669" i="1" a="1"/>
  <c r="AE128" i="1" a="1"/>
  <c r="AE3464" i="1" a="1"/>
  <c r="AE3359" i="1" a="1"/>
  <c r="AE905" i="1" a="1"/>
  <c r="AE2847" i="1" a="1"/>
  <c r="AE1727" i="1" a="1"/>
  <c r="AE502" i="1" a="1"/>
  <c r="AE3137" i="1" a="1"/>
  <c r="AE2890" i="1" a="1"/>
  <c r="AE75" i="1" a="1"/>
  <c r="AE3468" i="1" a="1"/>
  <c r="AE2455" i="1" a="1"/>
  <c r="AE3511" i="1" a="1"/>
  <c r="AE2258" i="1" a="1"/>
  <c r="AE3132" i="1" a="1"/>
  <c r="AE271" i="1" a="1"/>
  <c r="AE1991" i="1" a="1"/>
  <c r="AE927" i="1" a="1"/>
  <c r="AE2103" i="1" a="1"/>
  <c r="AE1106" i="1" a="1"/>
  <c r="AE578" i="1" a="1"/>
  <c r="AE1839" i="1" a="1"/>
  <c r="AE1070" i="1" a="1"/>
  <c r="AE1636" i="1" a="1"/>
  <c r="AE2987" i="1" a="1"/>
  <c r="AE2692" i="1" a="1"/>
  <c r="AE1417" i="1" a="1"/>
  <c r="AE1805" i="1" a="1"/>
  <c r="AE3510" i="1" a="1"/>
  <c r="AE3052" i="1" a="1"/>
  <c r="AE654" i="1" a="1"/>
  <c r="AE856" i="1" a="1"/>
  <c r="AE1209" i="1" a="1"/>
  <c r="AE3008" i="1" a="1"/>
  <c r="AE2529" i="1" a="1"/>
  <c r="AE2853" i="1" a="1"/>
  <c r="AE2814" i="1" a="1"/>
  <c r="AE2962" i="1" a="1"/>
  <c r="AE2530" i="1" a="1"/>
  <c r="AE3065" i="1" a="1"/>
  <c r="AE3366" i="1" a="1"/>
  <c r="AE1105" i="1" a="1"/>
  <c r="AE3473" i="1" a="1"/>
  <c r="AE1774" i="1" a="1"/>
  <c r="AE3267" i="1" a="1"/>
  <c r="AE261" i="1" a="1"/>
  <c r="AE2752" i="1" a="1"/>
  <c r="AE2571" i="1" a="1"/>
  <c r="AE2461" i="1" a="1"/>
  <c r="AE1847" i="1" a="1"/>
  <c r="AE892" i="1" a="1"/>
  <c r="AE1362" i="1" a="1"/>
  <c r="AE2755" i="1" a="1"/>
  <c r="AE2867" i="1" a="1"/>
  <c r="AE3449" i="1" a="1"/>
  <c r="AE883" i="1" a="1"/>
  <c r="AE3340" i="1" a="1"/>
  <c r="AE2955" i="1" a="1"/>
  <c r="AE3218" i="1" a="1"/>
  <c r="AE2318" i="1" a="1"/>
  <c r="AE1891" i="1" a="1"/>
  <c r="AE1884" i="1" a="1"/>
  <c r="AE203" i="1" a="1"/>
  <c r="AE1725" i="1" a="1"/>
  <c r="AE3400" i="1" a="1"/>
  <c r="AE3515" i="1" a="1"/>
  <c r="AE1315" i="1" a="1"/>
  <c r="AE2906" i="1" a="1"/>
  <c r="AE719" i="1" a="1"/>
  <c r="AE2767" i="1" a="1"/>
  <c r="AE2660" i="1" a="1"/>
  <c r="AE1721" i="1" a="1"/>
  <c r="AE2568" i="1" a="1"/>
  <c r="AE2705" i="1" a="1"/>
  <c r="AE804" i="1" a="1"/>
  <c r="AE1934" i="1" a="1"/>
  <c r="AE906" i="1" a="1"/>
  <c r="AE2384" i="1" a="1"/>
  <c r="AE3252" i="1" a="1"/>
  <c r="AE1763" i="1" a="1"/>
  <c r="AE1576" i="1" a="1"/>
  <c r="AE3187" i="1" a="1"/>
  <c r="AE1203" i="1" a="1"/>
  <c r="AE393" i="1" a="1"/>
  <c r="AE764" i="1" a="1"/>
  <c r="AE1385" i="1" a="1"/>
  <c r="AE2951" i="1" a="1"/>
  <c r="AE1892" i="1" a="1"/>
  <c r="AE1797" i="1" a="1"/>
  <c r="AE3305" i="1" a="1"/>
  <c r="AE1710" i="1" a="1"/>
  <c r="AE3063" i="1" a="1"/>
  <c r="AE2085" i="1" a="1"/>
  <c r="AE2981" i="1" a="1"/>
  <c r="AE314" i="1" a="1"/>
  <c r="AE2106" i="1" a="1"/>
  <c r="AE3214" i="1" a="1"/>
  <c r="AE553" i="1" a="1"/>
  <c r="AE3459" i="1" a="1"/>
  <c r="AE2208" i="1" a="1"/>
  <c r="AE1015" i="1" a="1"/>
  <c r="AE1588" i="1" a="1"/>
  <c r="AE369" i="1" a="1"/>
  <c r="AE158" i="1" a="1"/>
  <c r="AE2423" i="1" a="1"/>
  <c r="AE2968" i="1" a="1"/>
  <c r="AE1918" i="1" a="1"/>
  <c r="AE1905" i="1" a="1"/>
  <c r="AE2358" i="1" a="1"/>
  <c r="AE2312" i="1" a="1"/>
  <c r="AE1864" i="1" a="1"/>
  <c r="AE368" i="1" a="1"/>
  <c r="AE1079" i="1" a="1"/>
  <c r="AE2047" i="1" a="1"/>
  <c r="AE1404" i="1" a="1"/>
  <c r="AE1328" i="1" a="1"/>
  <c r="AE922" i="1" a="1"/>
  <c r="AE2737" i="1" a="1"/>
  <c r="AE1397" i="1" a="1"/>
  <c r="AE1747" i="1" a="1"/>
  <c r="AE1195" i="1" a="1"/>
  <c r="AE385" i="1" a="1"/>
  <c r="AE2828" i="1" a="1"/>
  <c r="AE2956" i="1" a="1"/>
  <c r="AE3492" i="1" a="1"/>
  <c r="AE2935" i="1" a="1"/>
  <c r="AE3487" i="1" a="1"/>
  <c r="AE1033" i="1" a="1"/>
  <c r="AE107" i="1" a="1"/>
  <c r="AE1820" i="1" a="1"/>
  <c r="AE153" i="1" a="1"/>
  <c r="AE2693" i="1" a="1"/>
  <c r="AE1765" i="1" a="1"/>
  <c r="AE991" i="1" a="1"/>
  <c r="AE1687" i="1" a="1"/>
  <c r="AE2322" i="1" a="1"/>
  <c r="AE138" i="1" a="1"/>
  <c r="AE1778" i="1" a="1"/>
  <c r="AE820" i="1" a="1"/>
  <c r="AE2876" i="1" a="1"/>
  <c r="AE2591" i="1" a="1"/>
  <c r="AE840" i="1" a="1"/>
  <c r="AE2729" i="1" a="1"/>
  <c r="AE647" i="1" a="1"/>
  <c r="AE3064" i="1" a="1"/>
  <c r="AE581" i="1" a="1"/>
  <c r="AE1633" i="1" a="1"/>
  <c r="AE2427" i="1" a="1"/>
  <c r="AE1968" i="1" a="1"/>
  <c r="AE2097" i="1" a="1"/>
  <c r="AE1956" i="1" a="1"/>
  <c r="AE2340" i="1" a="1"/>
  <c r="AE3128" i="1" a="1"/>
  <c r="AE1729" i="1" a="1"/>
  <c r="AE2760" i="1" a="1"/>
  <c r="AE2520" i="1" a="1"/>
  <c r="AE1668" i="1" a="1"/>
  <c r="AE1611" i="1" a="1"/>
  <c r="AE327" i="1" a="1"/>
  <c r="AE2642" i="1" a="1"/>
  <c r="AE2779" i="1" a="1"/>
  <c r="AE1062" i="1" a="1"/>
  <c r="AE843" i="1" a="1"/>
  <c r="AE3004" i="1" a="1"/>
  <c r="AE3013" i="1" a="1"/>
  <c r="AE2514" i="1" a="1"/>
  <c r="AE1911" i="1" a="1"/>
  <c r="AE1149" i="1" a="1"/>
  <c r="AE2372" i="1" a="1"/>
  <c r="AE1455" i="1" a="1"/>
  <c r="AE2777" i="1" a="1"/>
  <c r="AE3452" i="1" a="1"/>
  <c r="AE2475" i="1" a="1"/>
  <c r="AE193" i="1" a="1"/>
  <c r="AE2100" i="1" a="1"/>
  <c r="AE2734" i="1" a="1"/>
  <c r="AE2334" i="1" a="1"/>
  <c r="AE1228" i="1" a="1"/>
  <c r="AE1829" i="1" a="1"/>
  <c r="AE954" i="1" a="1"/>
  <c r="AE94" i="1" a="1"/>
  <c r="AE2325" i="1" a="1"/>
  <c r="AE1858" i="1" a="1"/>
  <c r="AE1278" i="1" a="1"/>
  <c r="AE3253" i="1" a="1"/>
  <c r="AE1713" i="1" a="1"/>
  <c r="AE1519" i="1" a="1"/>
  <c r="AE147" i="1" a="1"/>
  <c r="AE250" i="1" a="1"/>
  <c r="AE1667" i="1" a="1"/>
  <c r="AE1780" i="1" a="1"/>
  <c r="AE2326" i="1" a="1"/>
  <c r="AE1578" i="1" a="1"/>
  <c r="AE1017" i="1" a="1"/>
  <c r="AE1625" i="1" a="1"/>
  <c r="AE2122" i="1" a="1"/>
  <c r="AE229" i="1" a="1"/>
  <c r="AE2721" i="1" a="1"/>
  <c r="AE511" i="1" a="1"/>
  <c r="AE1260" i="1" a="1"/>
  <c r="AE2957" i="1" a="1"/>
  <c r="AE297" i="1" a="1"/>
  <c r="AE2576" i="1" a="1"/>
  <c r="AE741" i="1" a="1"/>
  <c r="AE3134" i="1" a="1"/>
  <c r="AE3200" i="1" a="1"/>
  <c r="AE678" i="1" a="1"/>
  <c r="AE2416" i="1" a="1"/>
  <c r="AE1183" i="1" a="1"/>
  <c r="AE3465" i="1" a="1"/>
  <c r="AE1880" i="1" a="1"/>
  <c r="AE1387" i="1" a="1"/>
  <c r="AE754" i="1" a="1"/>
  <c r="AE459" i="1" a="1"/>
  <c r="AE3169" i="1" a="1"/>
  <c r="AE2112" i="1" a="1"/>
  <c r="AE1168" i="1" a="1"/>
  <c r="AE1790" i="1" a="1"/>
  <c r="AE3119" i="1" a="1"/>
  <c r="AE2736" i="1" a="1"/>
  <c r="AE1990" i="1" a="1"/>
  <c r="AE1265" i="1" a="1"/>
  <c r="AE952" i="1" a="1"/>
  <c r="AE1681" i="1" a="1"/>
  <c r="AE275" i="1" a="1"/>
  <c r="AE1789" i="1" a="1"/>
  <c r="AE896" i="1" a="1"/>
  <c r="AE2997" i="1" a="1"/>
  <c r="AE1388" i="1" a="1"/>
  <c r="AE3407" i="1" a="1"/>
  <c r="AE2983" i="1" a="1"/>
  <c r="AE3383" i="1" a="1"/>
  <c r="AE942" i="1" a="1"/>
  <c r="AE3424" i="1" a="1"/>
  <c r="AE118" i="1" a="1"/>
  <c r="AE2184" i="1" a="1"/>
  <c r="AE636" i="1" a="1"/>
  <c r="AE2265" i="1" a="1"/>
  <c r="AE3148" i="1" a="1"/>
  <c r="AE499" i="1" a="1"/>
  <c r="AE2610" i="1" a="1"/>
  <c r="AE2801" i="1" a="1"/>
  <c r="AE822" i="1" a="1"/>
  <c r="AE121" i="1" a="1"/>
  <c r="AE3170" i="1" a="1"/>
  <c r="AE535" i="1" a="1"/>
  <c r="AE3000" i="1" a="1"/>
  <c r="AE1607" i="1" a="1"/>
  <c r="AE515" i="1" a="1"/>
  <c r="AE1317" i="1" a="1"/>
  <c r="AE2232" i="1" a="1"/>
  <c r="AE2236" i="1" a="1"/>
  <c r="AE1488" i="1" a="1"/>
  <c r="AE1082" i="1" a="1"/>
  <c r="AE2850" i="1" a="1"/>
  <c r="AE1032" i="1" a="1"/>
  <c r="AE818" i="1" a="1"/>
  <c r="AE3363" i="1" a="1"/>
  <c r="AE88" i="1" a="1"/>
  <c r="AE587" i="1" a="1"/>
  <c r="AE2550" i="1" a="1"/>
  <c r="AE1946" i="1" a="1"/>
  <c r="AE2513" i="1" a="1"/>
  <c r="AE594" i="1" a="1"/>
  <c r="AE2248" i="1" a="1"/>
  <c r="AE2592" i="1" a="1"/>
  <c r="AE2878" i="1" a="1"/>
  <c r="AE2072" i="1" a="1"/>
  <c r="AE1185" i="1" a="1"/>
  <c r="AE1172" i="1" a="1"/>
  <c r="AE519" i="1" a="1"/>
  <c r="AE3447" i="1" a="1"/>
  <c r="AE1348" i="1" a="1"/>
  <c r="AE1989" i="1" a="1"/>
  <c r="AE1282" i="1" a="1"/>
  <c r="AE3429" i="1" a="1"/>
  <c r="AE3426" i="1" a="1"/>
  <c r="AE2257" i="1" a="1"/>
  <c r="AE974" i="1" a="1"/>
  <c r="AE703" i="1" a="1"/>
  <c r="AE834" i="1" a="1"/>
  <c r="AE1755" i="1" a="1"/>
  <c r="AE2702" i="1" a="1"/>
  <c r="AE341" i="1" a="1"/>
  <c r="AE2784" i="1" a="1"/>
  <c r="AE1351" i="1" a="1"/>
  <c r="AE1833" i="1" a="1"/>
  <c r="AE1581" i="1" a="1"/>
  <c r="AE2043" i="1" a="1"/>
  <c r="AE1133" i="1" a="1"/>
  <c r="AE2015" i="1" a="1"/>
  <c r="AE2774" i="1" a="1"/>
  <c r="AE884" i="1" a="1"/>
  <c r="AE112" i="1" a="1"/>
  <c r="AE3302" i="1" a="1"/>
  <c r="AE2138" i="1" a="1"/>
  <c r="AE3478" i="1" a="1"/>
  <c r="AE2281" i="1" a="1"/>
  <c r="AE293" i="1" a="1"/>
  <c r="AE2330" i="1" a="1"/>
  <c r="AE607" i="1" a="1"/>
  <c r="AE468" i="1" a="1"/>
  <c r="AE717" i="1" a="1"/>
  <c r="AE1981" i="1" a="1"/>
  <c r="AE2357" i="1" a="1"/>
  <c r="AE1565" i="1" a="1"/>
  <c r="AE3188" i="1" a="1"/>
  <c r="AE1655" i="1" a="1"/>
  <c r="AE1853" i="1" a="1"/>
  <c r="AE1016" i="1" a="1"/>
  <c r="AE2086" i="1" a="1"/>
  <c r="AE2302" i="1" a="1"/>
  <c r="AE2387" i="1" a="1"/>
  <c r="AE1247" i="1" a="1"/>
  <c r="AE2655" i="1" a="1"/>
  <c r="AE2278" i="1" a="1"/>
  <c r="AE915" i="1" a="1"/>
  <c r="AE819" i="1" a="1"/>
  <c r="AE2558" i="1" a="1"/>
  <c r="AE1807" i="1" a="1"/>
  <c r="AE1865" i="1" a="1"/>
  <c r="AE2788" i="1" a="1"/>
  <c r="AE2825" i="1" a="1"/>
  <c r="AE3127" i="1" a="1"/>
  <c r="AE1117" i="1" a="1"/>
  <c r="AE934" i="1" a="1"/>
  <c r="AE1093" i="1" a="1"/>
  <c r="AE1779" i="1" a="1"/>
  <c r="AE1711" i="1" a="1"/>
  <c r="AE2356" i="1" a="1"/>
  <c r="AE2891" i="1" a="1"/>
  <c r="AE3117" i="1" a="1"/>
  <c r="AE1091" i="1" a="1"/>
  <c r="AE3262" i="1" a="1"/>
  <c r="AE2141" i="1" a="1"/>
  <c r="AE305" i="1" a="1"/>
  <c r="AE2756" i="1" a="1"/>
  <c r="AE970" i="1" a="1"/>
  <c r="AE2164" i="1" a="1"/>
  <c r="AE1980" i="1" a="1"/>
  <c r="AE302" i="1" a="1"/>
  <c r="AE174" i="1" a="1"/>
  <c r="AE1229" i="1" a="1"/>
  <c r="AE1716" i="1" a="1"/>
  <c r="AE2621" i="1" a="1"/>
  <c r="AE1300" i="1" a="1"/>
  <c r="AE1634" i="1" a="1"/>
  <c r="AE2337" i="1" a="1"/>
  <c r="AE2555" i="1" a="1"/>
  <c r="AE1803" i="1" a="1"/>
  <c r="AE3358" i="1" a="1"/>
  <c r="AE3249" i="1" a="1"/>
  <c r="AE1340" i="1" a="1"/>
  <c r="AE1775" i="1" a="1"/>
  <c r="AE1657" i="1" a="1"/>
  <c r="AE2975" i="1" a="1"/>
  <c r="AE2833" i="1" a="1"/>
  <c r="AE2808" i="1" a="1"/>
  <c r="AE1541" i="1" a="1"/>
  <c r="AE2685" i="1" a="1"/>
  <c r="AE2493" i="1" a="1"/>
  <c r="AE432" i="1" a="1"/>
  <c r="AE3395" i="1" a="1"/>
  <c r="AE3416" i="1" a="1"/>
  <c r="AE1224" i="1" a="1"/>
  <c r="AE1939" i="1" a="1"/>
  <c r="AE645" i="1" a="1"/>
  <c r="AE2902" i="1" a="1"/>
  <c r="AE1386" i="1" a="1"/>
  <c r="AE2887" i="1" a="1"/>
  <c r="AE1556" i="1" a="1"/>
  <c r="AE3352" i="1" a="1"/>
  <c r="AE1653" i="1" a="1"/>
  <c r="AE913" i="1" a="1"/>
  <c r="AE1484" i="1" a="1"/>
  <c r="AE2517" i="1" a="1"/>
  <c r="AE2671" i="1" a="1"/>
  <c r="AE1935" i="1" a="1"/>
  <c r="AE3470" i="1" a="1"/>
  <c r="AE2204" i="1" a="1"/>
  <c r="AE2936" i="1" a="1"/>
  <c r="AE2369" i="1" a="1"/>
  <c r="AE1452" i="1" a="1"/>
  <c r="AE2762" i="1" a="1"/>
  <c r="AE262" i="1" a="1"/>
  <c r="AE1769" i="1" a="1"/>
  <c r="AE1938" i="1" a="1"/>
  <c r="AE3092" i="1" a="1"/>
  <c r="AE2388" i="1" a="1"/>
  <c r="AE234" i="1" a="1"/>
  <c r="AE770" i="1" a="1"/>
  <c r="AE579" i="1" a="1"/>
  <c r="AE325" i="1" a="1"/>
  <c r="AE1064" i="1" a="1"/>
  <c r="AE1857" i="1" a="1"/>
  <c r="AE151" i="1" a="1"/>
  <c r="AE2332" i="1" a="1"/>
  <c r="AE132" i="1" a="1"/>
  <c r="AE2569" i="1" a="1"/>
  <c r="AE759" i="1" a="1"/>
  <c r="AE2993" i="1" a="1"/>
  <c r="AE1167" i="1" a="1"/>
  <c r="AE1734" i="1" a="1"/>
  <c r="AE1450" i="1" a="1"/>
  <c r="AE303" i="1" a="1"/>
  <c r="AE1942" i="1" a="1"/>
  <c r="AE1078" i="1" a="1"/>
  <c r="AE253" i="1" a="1"/>
  <c r="AE1546" i="1" a="1"/>
  <c r="AE1836" i="1" a="1"/>
  <c r="AE875" i="1" a="1"/>
  <c r="AE1408" i="1" a="1"/>
  <c r="AE3043" i="1" a="1"/>
  <c r="AE1867" i="1" a="1"/>
  <c r="AE322" i="1" a="1"/>
  <c r="AE887" i="1" a="1"/>
  <c r="AE1502" i="1" a="1"/>
  <c r="AE177" i="1" a="1"/>
  <c r="AE2118" i="1" a="1"/>
  <c r="AE2454" i="1" a="1"/>
  <c r="AE3101" i="1" a="1"/>
  <c r="AE1253" i="1" a="1"/>
  <c r="AE2142" i="1" a="1"/>
  <c r="AE1152" i="1" a="1"/>
  <c r="AE2928" i="1" a="1"/>
  <c r="AE1761" i="1" a="1"/>
  <c r="AE1719" i="1" a="1"/>
  <c r="AE682" i="1" a="1"/>
  <c r="AE477" i="1" a="1"/>
  <c r="AE395" i="1" a="1"/>
  <c r="AE219" i="1" a="1"/>
  <c r="AE1379" i="1" a="1"/>
  <c r="AE3131" i="1" a="1"/>
  <c r="AE1205" i="1" a="1"/>
  <c r="AE3123" i="1" a="1"/>
  <c r="AE1983" i="1" a="1"/>
  <c r="AE2776" i="1" a="1"/>
  <c r="AE3353" i="1" a="1"/>
  <c r="AE2414" i="1" a="1"/>
  <c r="AE1221" i="1" a="1"/>
  <c r="AE3006" i="1" a="1"/>
  <c r="AE3357" i="1" a="1"/>
  <c r="AE133" i="1" a="1"/>
  <c r="AE251" i="1" a="1"/>
  <c r="AE595" i="1" a="1"/>
  <c r="AE733" i="1" a="1"/>
  <c r="AE2306" i="1" a="1"/>
  <c r="AE739" i="1" a="1"/>
  <c r="AE1785" i="1" a="1"/>
  <c r="AE1616" i="1" a="1"/>
  <c r="AE3451" i="1" a="1"/>
  <c r="AE1598" i="1" a="1"/>
  <c r="AE758" i="1" a="1"/>
  <c r="AE1555" i="1" a="1"/>
  <c r="AE246" i="1" a="1"/>
  <c r="AE2789" i="1" a="1"/>
  <c r="AE437" i="1" a="1"/>
  <c r="AE661" i="1" a="1"/>
  <c r="AE1232" i="1" a="1"/>
  <c r="AE2710" i="1" a="1"/>
  <c r="AE1630" i="1" a="1"/>
  <c r="AE712" i="1" a="1"/>
  <c r="AE144" i="1" a="1"/>
  <c r="AE2696" i="1" a="1"/>
  <c r="AE365" i="1" a="1"/>
  <c r="AE3495" i="1" a="1"/>
  <c r="AE1486" i="1" a="1"/>
  <c r="AE2817" i="1" a="1"/>
  <c r="AE2039" i="1" a="1"/>
  <c r="AE456" i="1" a="1"/>
  <c r="AE2364" i="1" a="1"/>
  <c r="AE1307" i="1" a="1"/>
  <c r="AE1383" i="1" a="1"/>
  <c r="AE1844" i="1" a="1"/>
  <c r="AE2800" i="1" a="1"/>
  <c r="AE1160" i="1" a="1"/>
  <c r="AE2486" i="1" a="1"/>
  <c r="AE1944" i="1" a="1"/>
  <c r="AE2025" i="1" a="1"/>
  <c r="AE1875" i="1" a="1"/>
  <c r="AE186" i="1" a="1"/>
  <c r="AE1305" i="1" a="1"/>
  <c r="AE3423" i="1" a="1"/>
  <c r="AE1773" i="1" a="1"/>
  <c r="AE449" i="1" a="1"/>
  <c r="AE1310" i="1" a="1"/>
  <c r="AE1101" i="1" a="1"/>
  <c r="AE3428" i="1" a="1"/>
  <c r="AE165" i="1" a="1"/>
  <c r="AE3420" i="1" a="1"/>
  <c r="AE1004" i="1" a="1"/>
  <c r="AE2768" i="1" a="1"/>
  <c r="AE694" i="1" a="1"/>
  <c r="AE1648" i="1" a="1"/>
  <c r="AE2640" i="1" a="1"/>
  <c r="AE431" i="1" a="1"/>
  <c r="AE1937" i="1" a="1"/>
  <c r="AE615" i="1" a="1"/>
  <c r="AE2888" i="1" a="1"/>
  <c r="AE626" i="1" a="1"/>
  <c r="AE1745" i="1" a="1"/>
  <c r="AE1828" i="1" a="1"/>
  <c r="AE582" i="1" a="1"/>
  <c r="AE448" i="1" a="1"/>
  <c r="AE2772" i="1" a="1"/>
  <c r="AE1644" i="1" a="1"/>
  <c r="AE352" i="1" a="1"/>
  <c r="AE2434" i="1" a="1"/>
  <c r="AE410" i="1" a="1"/>
  <c r="AE1483" i="1" a="1"/>
  <c r="AE2946" i="1" a="1"/>
  <c r="AE1320" i="1" a="1"/>
  <c r="AE1469" i="1" a="1"/>
  <c r="AE1333" i="1" a="1"/>
  <c r="AE3493" i="1" a="1"/>
  <c r="AE279" i="1" a="1"/>
  <c r="AE2179" i="1" a="1"/>
  <c r="AE708" i="1" a="1"/>
  <c r="AE451" i="1" a="1"/>
  <c r="AE2275" i="1" a="1"/>
  <c r="AE1608" i="1" a="1"/>
  <c r="AE1065" i="1" a="1"/>
  <c r="AE209" i="1" a="1"/>
  <c r="AE1140" i="1" a="1"/>
  <c r="AE2412" i="1" a="1"/>
  <c r="AE520" i="1" a="1"/>
  <c r="AE3083" i="1" a="1"/>
  <c r="AE1620" i="1" a="1"/>
  <c r="AE3165" i="1" a="1"/>
  <c r="AE104" i="1" a="1"/>
  <c r="AE1434" i="1" a="1"/>
  <c r="AE1175" i="1" a="1"/>
  <c r="AE2253" i="1" a="1"/>
  <c r="AE1871" i="1" a="1"/>
  <c r="AE1673" i="1" a="1"/>
  <c r="AE3300" i="1" a="1"/>
  <c r="AE533" i="1" a="1"/>
  <c r="AE2442" i="1" a="1"/>
  <c r="AE2724" i="1" a="1"/>
  <c r="AE2980" i="1" a="1"/>
  <c r="AE901" i="1" a="1"/>
  <c r="AE2726" i="1" a="1"/>
  <c r="AE1851" i="1" a="1"/>
  <c r="AE1926" i="1" a="1"/>
  <c r="AE1456" i="1" a="1"/>
  <c r="AE199" i="1" a="1"/>
  <c r="AE737" i="1" a="1"/>
  <c r="AE803" i="1" a="1"/>
  <c r="AE1377" i="1" a="1"/>
  <c r="AE718" i="1" a="1"/>
  <c r="AE3399" i="1" a="1"/>
  <c r="AE495" i="1" a="1"/>
  <c r="AE1131" i="1" a="1"/>
  <c r="AE2134" i="1" a="1"/>
  <c r="AE705" i="1" a="1"/>
  <c r="AE245" i="1" a="1"/>
  <c r="AE1412" i="1" a="1"/>
  <c r="AE339" i="1" a="1"/>
  <c r="AE200" i="1" a="1"/>
  <c r="AE555" i="1" a="1"/>
  <c r="AE2264" i="1" a="1"/>
  <c r="AE2153" i="1" a="1"/>
  <c r="AE2157" i="1" a="1"/>
  <c r="AE1087" i="1" a="1"/>
  <c r="AE2239" i="1" a="1"/>
  <c r="AE2067" i="1" a="1"/>
  <c r="AE2403" i="1" a="1"/>
  <c r="AE2532" i="1" a="1"/>
  <c r="AE2023" i="1" a="1"/>
  <c r="AE510" i="1" a="1"/>
  <c r="AE3277" i="1" a="1"/>
  <c r="AE899" i="1" a="1"/>
  <c r="AE3477" i="1" a="1"/>
  <c r="AE1638" i="1" a="1"/>
  <c r="AE1704" i="1" a="1"/>
  <c r="AE2742" i="1" a="1"/>
  <c r="AE3096" i="1" a="1"/>
  <c r="AE1791" i="1" a="1"/>
  <c r="AE1604" i="1" a="1"/>
  <c r="AE1845" i="1" a="1"/>
  <c r="AE2443" i="1" a="1"/>
  <c r="AE1852" i="1" a="1"/>
  <c r="AE141" i="1" a="1"/>
  <c r="AE3497" i="1" a="1"/>
  <c r="AE2994" i="1" a="1"/>
  <c r="AE3061" i="1" a="1"/>
  <c r="AE143" i="1" a="1"/>
  <c r="AE1573" i="1" a="1"/>
  <c r="AE2297" i="1" a="1"/>
  <c r="AE1347" i="1" a="1"/>
  <c r="AE2967" i="1" a="1"/>
  <c r="AE2093" i="1" a="1"/>
  <c r="AE700" i="1" a="1"/>
  <c r="AE1356" i="1" a="1"/>
  <c r="AE2938" i="1" a="1"/>
  <c r="AE1090" i="1" a="1"/>
  <c r="AE866" i="1" a="1"/>
  <c r="AE1959" i="1" a="1"/>
  <c r="AE1493" i="1" a="1"/>
  <c r="AE3042" i="1" a="1"/>
  <c r="AE2846" i="1" a="1"/>
  <c r="AE3315" i="1" a="1"/>
  <c r="AE1218" i="1" a="1"/>
  <c r="AE2638" i="1" a="1"/>
  <c r="AE453" i="1" a="1"/>
  <c r="AE1174" i="1" a="1"/>
  <c r="AE2419" i="1" a="1"/>
  <c r="AE1750" i="1" a="1"/>
  <c r="AE852" i="1" a="1"/>
  <c r="AE1931" i="1" a="1"/>
  <c r="AE86" i="1" a="1"/>
  <c r="AE2738" i="1" a="1"/>
  <c r="AE771" i="1" a="1"/>
  <c r="AE1731" i="1" a="1"/>
  <c r="AE1930" i="1" a="1"/>
  <c r="AE540" i="1" a="1"/>
  <c r="AE1552" i="1" a="1"/>
  <c r="AE1467" i="1" a="1"/>
  <c r="AE3037" i="1" a="1"/>
  <c r="AE2606" i="1" a="1"/>
  <c r="AE1410" i="1" a="1"/>
  <c r="AE2230" i="1" a="1"/>
  <c r="AE923" i="1" a="1"/>
  <c r="AE1257" i="1" a="1"/>
  <c r="AE3530" i="1" a="1"/>
  <c r="AE3112" i="1" a="1"/>
  <c r="AE3501" i="1" a="1"/>
  <c r="AE2952" i="1" a="1"/>
  <c r="AE1963" i="1" a="1"/>
  <c r="AE1233" i="1" a="1"/>
  <c r="AE2397" i="1" a="1"/>
  <c r="AE2280" i="1" a="1"/>
  <c r="AE732" i="1" a="1"/>
  <c r="AE3504" i="1" a="1"/>
  <c r="AE1212" i="1" a="1"/>
  <c r="AE2783" i="1" a="1"/>
  <c r="AE348" i="1" a="1"/>
  <c r="AE534" i="1" a="1"/>
  <c r="AE2665" i="1" a="1"/>
  <c r="AE357" i="1" a="1"/>
  <c r="AE1479" i="1" a="1"/>
  <c r="AE2206" i="1" a="1"/>
  <c r="AE3141" i="1" a="1"/>
  <c r="AE1067" i="1" a="1"/>
  <c r="AE389" i="1" a="1"/>
  <c r="AE3145" i="1" a="1"/>
  <c r="AE398" i="1" a="1"/>
  <c r="AE1825" i="1" a="1"/>
  <c r="AE816" i="1" a="1"/>
  <c r="AE1907" i="1" a="1"/>
  <c r="AE2003" i="1" a="1"/>
  <c r="AE584" i="1" a="1"/>
  <c r="AE1879" i="1" a="1"/>
  <c r="AE3412" i="1" a="1"/>
  <c r="AE1701" i="1" a="1"/>
  <c r="AE1682" i="1" a="1"/>
  <c r="AE1223" i="1" a="1"/>
  <c r="AE113" i="1" a="1"/>
  <c r="AE1496" i="1" a="1"/>
  <c r="AE1666" i="1" a="1"/>
  <c r="AE291" i="1" a="1"/>
  <c r="AE1126" i="1" a="1"/>
  <c r="AE2865" i="1" a="1"/>
  <c r="AE2446" i="1" a="1"/>
  <c r="AE2821" i="1" a="1"/>
  <c r="AE3513" i="1" a="1"/>
  <c r="AE2939" i="1" a="1"/>
  <c r="AE361" i="1" a="1"/>
  <c r="AE586" i="1" a="1"/>
  <c r="AE1284" i="1" a="1"/>
  <c r="AE3045" i="1" a="1"/>
  <c r="AE1781" i="1" a="1"/>
  <c r="AE1627" i="1" a="1"/>
  <c r="AE2700" i="1" a="1"/>
  <c r="AE608" i="1" a="1"/>
  <c r="AE864" i="1" a="1"/>
  <c r="AE1378" i="1" a="1"/>
  <c r="AE1375" i="1" a="1"/>
  <c r="AE2385" i="1" a="1"/>
  <c r="AE1650" i="1" a="1"/>
  <c r="AE2566" i="1" a="1"/>
  <c r="AE2185" i="1" a="1"/>
  <c r="AE2969" i="1" a="1"/>
  <c r="AE949" i="1" a="1"/>
  <c r="AE223" i="1" a="1"/>
  <c r="AE699" i="1" a="1"/>
  <c r="AE1815" i="1" a="1"/>
  <c r="AE3248" i="1" a="1"/>
  <c r="AE1435" i="1" a="1"/>
  <c r="AE2121" i="1" a="1"/>
  <c r="AE2972" i="1" a="1"/>
  <c r="AE3444" i="1" a="1"/>
  <c r="AE1430" i="1" a="1"/>
  <c r="AE91" i="1" a="1"/>
  <c r="AE2111" i="1" a="1"/>
  <c r="AE1895" i="1" a="1"/>
  <c r="AE3247" i="1" a="1"/>
  <c r="AE1886" i="1" a="1"/>
  <c r="AE301" i="1" a="1"/>
  <c r="AE2953" i="1" a="1"/>
  <c r="AE2336" i="1" a="1"/>
  <c r="AE2845" i="1" a="1"/>
  <c r="AE2394" i="1" a="1"/>
  <c r="AE1130" i="1" a="1"/>
  <c r="AE1170" i="1" a="1"/>
  <c r="AE3007" i="1" a="1"/>
  <c r="AE1433" i="1" a="1"/>
  <c r="AE526" i="1" a="1"/>
  <c r="AE3346" i="1" a="1"/>
  <c r="AE995" i="1" a="1"/>
  <c r="AE3461" i="1" a="1"/>
  <c r="AE2971" i="1" a="1"/>
  <c r="AE849" i="1" a="1"/>
  <c r="AE2366" i="1" a="1"/>
  <c r="AE2324" i="1" a="1"/>
  <c r="AE1659" i="1" a="1"/>
  <c r="AE3387" i="1" a="1"/>
  <c r="AE912" i="1" a="1"/>
  <c r="AE444" i="1" a="1"/>
  <c r="AE1202" i="1" a="1"/>
  <c r="AE1409" i="1" a="1"/>
  <c r="AE2004" i="1" a="1"/>
  <c r="AE493" i="1" a="1"/>
  <c r="AE2174" i="1" a="1"/>
  <c r="AE2943" i="1" a="1"/>
  <c r="AE2288" i="1" a="1"/>
  <c r="AE3503" i="1" a="1"/>
  <c r="AE394" i="1" a="1"/>
  <c r="AE2885" i="1" a="1"/>
  <c r="AE1275" i="1" a="1"/>
  <c r="AE2407" i="1" a="1"/>
  <c r="AE152" i="1" a="1"/>
  <c r="AE1166" i="1" a="1"/>
  <c r="AE3143" i="1" a="1"/>
  <c r="AE2425" i="1" a="1"/>
  <c r="AE3290" i="1" a="1"/>
  <c r="AE1691" i="1" a="1"/>
  <c r="AE2147" i="1" a="1"/>
  <c r="AE1639" i="1" a="1"/>
  <c r="AE1635" i="1" a="1"/>
  <c r="AE702" i="1" a="1"/>
  <c r="AE1296" i="1" a="1"/>
  <c r="AE3329" i="1" a="1"/>
  <c r="AE3080" i="1" a="1"/>
  <c r="AE629" i="1" a="1"/>
  <c r="AE429" i="1" a="1"/>
  <c r="AE2259" i="1" a="1"/>
  <c r="AE2882" i="1" a="1"/>
  <c r="AE2483" i="1" a="1"/>
  <c r="AE823" i="1" a="1"/>
  <c r="AE150" i="1" a="1"/>
  <c r="AE2758" i="1" a="1"/>
  <c r="AE1164" i="1" a="1"/>
  <c r="AE2864" i="1" a="1"/>
  <c r="AE356" i="1" a="1"/>
  <c r="AE237" i="1" a="1"/>
  <c r="AE210" i="1" a="1"/>
  <c r="AE2148" i="1" a="1"/>
  <c r="AE403" i="1" a="1"/>
  <c r="AE3454" i="1" a="1"/>
  <c r="AE2668" i="1" a="1"/>
  <c r="AE3522" i="1" a="1"/>
  <c r="AE2584" i="1" a="1"/>
  <c r="AE2598" i="1" a="1"/>
  <c r="AE3246" i="1" a="1"/>
  <c r="AE3414" i="1" a="1"/>
  <c r="AE2970" i="1" a="1"/>
  <c r="AE159" i="1" a="1"/>
  <c r="AE386" i="1" a="1"/>
  <c r="AE2044" i="1" a="1"/>
  <c r="AE2273" i="1" a="1"/>
  <c r="AE2883" i="1" a="1"/>
  <c r="AE2031" i="1" a="1"/>
  <c r="AE3472" i="1" a="1"/>
  <c r="AE169" i="1" a="1"/>
  <c r="AE476" i="1" a="1"/>
  <c r="AE3154" i="1" a="1"/>
  <c r="AE2229" i="1" a="1"/>
  <c r="AE2991" i="1" a="1"/>
  <c r="AE1151" i="1" a="1"/>
  <c r="AE1165" i="1" a="1"/>
  <c r="AE609" i="1" a="1"/>
  <c r="AE585" i="1" a="1"/>
  <c r="AE3310" i="1" a="1"/>
  <c r="AE2682" i="1" a="1"/>
  <c r="AE2791" i="1" a="1"/>
  <c r="AE2740" i="1" a="1"/>
  <c r="AE576" i="1" a="1"/>
  <c r="AE100" i="1" a="1"/>
  <c r="AE2166" i="1" a="1"/>
  <c r="AE3431" i="1" a="1"/>
  <c r="AE2583" i="1" a="1"/>
  <c r="AE874" i="1" a="1"/>
  <c r="AE1136" i="1" a="1"/>
  <c r="AE1294" i="1" a="1"/>
  <c r="AE2535" i="1" a="1"/>
  <c r="AE1293" i="1" a="1"/>
  <c r="AE1906" i="1" a="1"/>
  <c r="AE3075" i="1" a="1"/>
  <c r="AE2679" i="1" a="1"/>
  <c r="AE600" i="1" a="1"/>
  <c r="AE161" i="1" a="1"/>
  <c r="AE2272" i="1" a="1"/>
  <c r="AE350" i="1" a="1"/>
  <c r="AE1208" i="1" a="1"/>
  <c r="AE340" i="1" a="1"/>
  <c r="AE993" i="1" a="1"/>
  <c r="AE911" i="1" a="1"/>
  <c r="AE2976" i="1" a="1"/>
  <c r="AE2218" i="1" a="1"/>
  <c r="AE2793" i="1" a="1"/>
  <c r="AE3105" i="1" a="1"/>
  <c r="AE640" i="1" a="1"/>
  <c r="AE1102" i="1" a="1"/>
  <c r="AE2950" i="1" a="1"/>
  <c r="AE2089" i="1" a="1"/>
  <c r="AE2136" i="1" a="1"/>
  <c r="AE1274" i="1" a="1"/>
  <c r="AE924" i="1" a="1"/>
  <c r="AE2267" i="1" a="1"/>
  <c r="AE1652" i="1" a="1"/>
  <c r="AE2908" i="1" a="1"/>
  <c r="AE1623" i="1" a="1"/>
  <c r="AE2360" i="1" a="1"/>
  <c r="AE3455" i="1" a="1"/>
  <c r="AE1903" i="1" a="1"/>
  <c r="AE1060" i="1" a="1"/>
  <c r="AE1528" i="1" a="1"/>
  <c r="AE2289" i="1" a="1"/>
  <c r="AE3091" i="1" a="1"/>
  <c r="AE3327" i="1" a="1"/>
  <c r="AE1499" i="1" a="1"/>
  <c r="AE779" i="1" a="1"/>
  <c r="AE2990" i="1" a="1"/>
  <c r="AE1920" i="1" a="1"/>
  <c r="AE2764" i="1" a="1"/>
  <c r="AE2374" i="1" a="1"/>
  <c r="AE1922" i="1" a="1"/>
  <c r="AE641" i="1" a="1"/>
  <c r="AE1480" i="1" a="1"/>
  <c r="AE3421" i="1" a="1"/>
  <c r="AE567" i="1" a="1"/>
  <c r="AE1976" i="1" a="1"/>
  <c r="AE3219" i="1" a="1"/>
  <c r="AE723" i="1" a="1"/>
  <c r="AE2346" i="1" a="1"/>
  <c r="AE1686" i="1" a="1"/>
  <c r="AE1572" i="1" a="1"/>
  <c r="AE2775" i="1" a="1"/>
  <c r="AE3506" i="1" a="1"/>
  <c r="AE3348" i="1" a="1"/>
  <c r="AE1273" i="1" a="1"/>
  <c r="AE559" i="1" a="1"/>
  <c r="AE418" i="1" a="1"/>
  <c r="AE743" i="1" a="1"/>
  <c r="AE2189" i="1" a="1"/>
  <c r="AE2581" i="1" a="1"/>
  <c r="AE87" i="1" a="1"/>
  <c r="AE1804" i="1" a="1"/>
  <c r="AE1439" i="1" a="1"/>
  <c r="AE2722" i="1" a="1"/>
  <c r="AE2352" i="1" a="1"/>
  <c r="AE176" i="1" a="1"/>
  <c r="AE757" i="1" a="1"/>
  <c r="AE1624" i="1" a="1"/>
  <c r="AE2512" i="1" a="1"/>
  <c r="AE3344" i="1" a="1"/>
  <c r="AE2127" i="1" a="1"/>
  <c r="AE2105" i="1" a="1"/>
  <c r="AE1498" i="1" a="1"/>
  <c r="AE981" i="1" a="1"/>
  <c r="AE1220" i="1" a="1"/>
  <c r="AE2616" i="1" a="1"/>
  <c r="AE976" i="1" a="1"/>
  <c r="AE1954" i="1" a="1"/>
  <c r="AE3115" i="1" a="1"/>
  <c r="AE3375" i="1" a="1"/>
  <c r="AE3223" i="1" a="1"/>
  <c r="AE89" i="1" a="1"/>
  <c r="AE651" i="1" a="1"/>
  <c r="AE1801" i="1" a="1"/>
  <c r="AE1817" i="1" a="1"/>
  <c r="AE978" i="1" a="1"/>
  <c r="AE1996" i="1" a="1"/>
  <c r="AE1585" i="1" a="1"/>
  <c r="AE414" i="1" a="1"/>
  <c r="AE471" i="1" a="1"/>
  <c r="AE3398" i="1" a="1"/>
  <c r="AE2187" i="1" a="1"/>
  <c r="AE846" i="1" a="1"/>
  <c r="AE1762" i="1" a="1"/>
  <c r="AE2841" i="1" a="1"/>
  <c r="AE2622" i="1" a="1"/>
  <c r="AE1740" i="1" a="1"/>
  <c r="AE1381" i="1" a="1"/>
  <c r="AE755" i="1" a="1"/>
  <c r="AE3088" i="1" a="1"/>
  <c r="AE753" i="1" a="1"/>
  <c r="AE929" i="1" a="1"/>
  <c r="AE1562" i="1" a="1"/>
  <c r="AE416" i="1" a="1"/>
  <c r="AE137" i="1" a="1"/>
  <c r="AE890" i="1" a="1"/>
  <c r="AE2099" i="1" a="1"/>
  <c r="AE1705" i="1" a="1"/>
  <c r="AE3190" i="1" a="1"/>
  <c r="AE2675" i="1" a="1"/>
  <c r="AE3386" i="1" a="1"/>
  <c r="AE1214" i="1" a="1"/>
  <c r="AE2534" i="1" a="1"/>
  <c r="AE734" i="1" a="1"/>
  <c r="AE2227" i="1" a="1"/>
  <c r="AE1645" i="1" a="1"/>
  <c r="AE2066" i="1" a="1"/>
  <c r="AE2718" i="1" a="1"/>
  <c r="AE1022" i="1" a="1"/>
  <c r="AE1196" i="1" a="1"/>
  <c r="AE2647" i="1" a="1"/>
  <c r="AE1535" i="1" a="1"/>
  <c r="AE3125" i="1" a="1"/>
  <c r="AE603" i="1" a="1"/>
  <c r="AE2782" i="1" a="1"/>
  <c r="AE208" i="1" a="1"/>
  <c r="AE2914" i="1" a="1"/>
  <c r="AE920" i="1" a="1"/>
  <c r="AE1999" i="1" a="1"/>
  <c r="AE870" i="1" a="1"/>
  <c r="AE1540" i="1" a="1"/>
  <c r="AE557" i="1" a="1"/>
  <c r="AE3011" i="1" a="1"/>
  <c r="AE2984" i="1" a="1"/>
  <c r="AE1489" i="1" a="1"/>
  <c r="AE2488" i="1" a="1"/>
  <c r="AE2695" i="1" a="1"/>
  <c r="AE2912" i="1" a="1"/>
  <c r="AE3039" i="1" a="1"/>
  <c r="AE3330" i="1" a="1"/>
  <c r="AE1916" i="1" a="1"/>
  <c r="AE1752" i="1" a="1"/>
  <c r="AE76" i="1" a="1"/>
  <c r="AE1198" i="1" a="1"/>
  <c r="AE2886" i="1" a="1"/>
  <c r="AE1194" i="1" a="1"/>
  <c r="AE1020" i="1" a="1"/>
  <c r="AE863" i="1" a="1"/>
  <c r="AE1231" i="1" a="1"/>
  <c r="AE2673" i="1" a="1"/>
  <c r="AE2601" i="1" a="1"/>
  <c r="AE483" i="1" a="1"/>
  <c r="AE3186" i="1" a="1"/>
  <c r="AE2438" i="1" a="1"/>
  <c r="AE3146" i="1" a="1"/>
  <c r="AE2672" i="1" a="1"/>
  <c r="AE1595" i="1" a="1"/>
  <c r="AE1536" i="1" a="1"/>
  <c r="AE3483" i="1" a="1"/>
  <c r="AE668" i="1" a="1"/>
  <c r="AE3525" i="1" a="1"/>
  <c r="AE2766" i="1" a="1"/>
  <c r="AE1896" i="1" a="1"/>
  <c r="AE3085" i="1" a="1"/>
  <c r="AE1206" i="1" a="1"/>
  <c r="AE1806" i="1" a="1"/>
  <c r="AE2283" i="1" a="1"/>
  <c r="AE3062" i="1" a="1"/>
  <c r="AE3388" i="1" a="1"/>
  <c r="AE2996" i="1" a="1"/>
  <c r="AE2386" i="1" a="1"/>
  <c r="AE1190" i="1" a="1"/>
  <c r="AE2804" i="1" a="1"/>
  <c r="AE2389" i="1" a="1"/>
  <c r="AE316" i="1" a="1"/>
  <c r="AE744" i="1" a="1"/>
  <c r="AE2564" i="1" a="1"/>
  <c r="AE2040" i="1" a="1"/>
  <c r="AE3448" i="1" a="1"/>
  <c r="AE1697" i="1" a="1"/>
  <c r="AE2623" i="1" a="1"/>
  <c r="AE801" i="1" a="1"/>
  <c r="AE120" i="1" a="1"/>
  <c r="AE3291" i="1" a="1"/>
  <c r="AE3098" i="1" a="1"/>
  <c r="AE1969" i="1" a="1"/>
  <c r="AE3057" i="1" a="1"/>
  <c r="AE2860" i="1" a="1"/>
  <c r="AE3488" i="1" a="1"/>
  <c r="AE1035" i="1" a="1"/>
  <c r="AE2027" i="1" a="1"/>
  <c r="AE530" i="1" a="1"/>
  <c r="AE2250" i="1" a="1"/>
  <c r="AE2998" i="1" a="1"/>
  <c r="AE3372" i="1" a="1"/>
  <c r="AE2806" i="1" a="1"/>
  <c r="AE2254" i="1" a="1"/>
  <c r="AE3133" i="1" a="1"/>
  <c r="AE2785" i="1" a="1"/>
  <c r="AE1216" i="1" a="1"/>
  <c r="AE1423" i="1" a="1"/>
  <c r="AH647" i="1" a="1"/>
  <c r="D352" i="7" a="1"/>
  <c r="D1331" i="7" a="1"/>
  <c r="D2023" i="7" a="1"/>
  <c r="AD1200" i="1" a="1"/>
  <c r="D1766" i="7" a="1"/>
  <c r="AH2906" i="1" a="1"/>
  <c r="AD3294" i="1" a="1"/>
  <c r="AI2739" i="1" a="1"/>
  <c r="X276" i="1" a="1"/>
  <c r="AH2004" i="1" a="1"/>
  <c r="AD3143" i="1" a="1"/>
  <c r="AH186" i="1" a="1"/>
  <c r="AH1084" i="1" a="1"/>
  <c r="AD2085" i="1" a="1"/>
  <c r="D1958" i="7" a="1"/>
  <c r="AD1905" i="1" a="1"/>
  <c r="AI1385" i="1" a="1"/>
  <c r="AH2208" i="1" a="1"/>
  <c r="X569" i="1" a="1"/>
  <c r="AD2181" i="1" a="1"/>
  <c r="AH2524" i="1" a="1"/>
  <c r="AE2477" i="1" a="1"/>
  <c r="AE2146" i="1" a="1"/>
  <c r="AE685" i="1" a="1"/>
  <c r="AE2378" i="1" a="1"/>
  <c r="AE2585" i="1" a="1"/>
  <c r="AE3283" i="1" a="1"/>
  <c r="AE1584" i="1" a="1"/>
  <c r="AE980" i="1" a="1"/>
  <c r="AE2182" i="1" a="1"/>
  <c r="AE2727" i="1" a="1"/>
  <c r="AE3434" i="1" a="1"/>
  <c r="AE1441" i="1" a="1"/>
  <c r="AE3053" i="1" a="1"/>
  <c r="AE1690" i="1" a="1"/>
  <c r="AE681" i="1" a="1"/>
  <c r="AE308" i="1" a="1"/>
  <c r="AE2816" i="1" a="1"/>
  <c r="AE2398" i="1" a="1"/>
  <c r="AE3210" i="1" a="1"/>
  <c r="AE222" i="1" a="1"/>
  <c r="AE3396" i="1" a="1"/>
  <c r="AE1460" i="1" a="1"/>
  <c r="AE1854" i="1" a="1"/>
  <c r="AE2567" i="1" a="1"/>
  <c r="AE2992" i="1" a="1"/>
  <c r="AE309" i="1" a="1"/>
  <c r="AE1215" i="1" a="1"/>
  <c r="AE3232" i="1" a="1"/>
  <c r="AE833" i="1" a="1"/>
  <c r="AE2400" i="1" a="1"/>
  <c r="AE3033" i="1" a="1"/>
  <c r="AE136" i="1" a="1"/>
  <c r="AE3270" i="1" a="1"/>
  <c r="AE372" i="1" a="1"/>
  <c r="AE2162" i="1" a="1"/>
  <c r="AE1297" i="1" a="1"/>
  <c r="AE1518" i="1" a="1"/>
  <c r="AE1589" i="1" a="1"/>
  <c r="AE157" i="1" a="1"/>
  <c r="AE2392" i="1" a="1"/>
  <c r="AE2973" i="1" a="1"/>
  <c r="AE1184" i="1" a="1"/>
  <c r="AE1685" i="1" a="1"/>
  <c r="AE1618" i="1" a="1"/>
  <c r="AE2949" i="1" a="1"/>
  <c r="AE427" i="1" a="1"/>
  <c r="AE2101" i="1" a="1"/>
  <c r="AE1708" i="1" a="1"/>
  <c r="AE1138" i="1" a="1"/>
  <c r="AE2551" i="1" a="1"/>
  <c r="AE1413" i="1" a="1"/>
  <c r="AE2624" i="1" a="1"/>
  <c r="AE684" i="1" a="1"/>
  <c r="AE1594" i="1" a="1"/>
  <c r="AE1092" i="1" a="1"/>
  <c r="AE2274" i="1" a="1"/>
  <c r="AE2350" i="1" a="1"/>
  <c r="AE3160" i="1" a="1"/>
  <c r="AE187" i="1" a="1"/>
  <c r="AE373" i="1" a="1"/>
  <c r="AE947" i="1" a="1"/>
  <c r="AE1821" i="1" a="1"/>
  <c r="AE1985" i="1" a="1"/>
  <c r="AE3458" i="1" a="1"/>
  <c r="AE3351" i="1" a="1"/>
  <c r="AE960" i="1" a="1"/>
  <c r="AE181" i="1" a="1"/>
  <c r="AE1334" i="1" a="1"/>
  <c r="AE3215" i="1" a="1"/>
  <c r="AE1163" i="1" a="1"/>
  <c r="AE2200" i="1" a="1"/>
  <c r="AE3079" i="1" a="1"/>
  <c r="AE3244" i="1" a="1"/>
  <c r="AE1089" i="1" a="1"/>
  <c r="AE3030" i="1" a="1"/>
  <c r="AE1961" i="1" a="1"/>
  <c r="AE1046" i="1" a="1"/>
  <c r="AE2135" i="1" a="1"/>
  <c r="AE282" i="1" a="1"/>
  <c r="AE2511" i="1" a="1"/>
  <c r="AE3362" i="1" a="1"/>
  <c r="AE1741" i="1" a="1"/>
  <c r="AE2295" i="1" a="1"/>
  <c r="AE2626" i="1" a="1"/>
  <c r="AE1952" i="1" a="1"/>
  <c r="AE844" i="1" a="1"/>
  <c r="AE2653" i="1" a="1"/>
  <c r="AE2649" i="1" a="1"/>
  <c r="AE1179" i="1" a="1"/>
  <c r="AE428" i="1" a="1"/>
  <c r="AE2499" i="1" a="1"/>
  <c r="AE1998" i="1" a="1"/>
  <c r="AE945" i="1" a="1"/>
  <c r="AE925" i="1" a="1"/>
  <c r="AE2130" i="1" a="1"/>
  <c r="AE3350" i="1" a="1"/>
  <c r="AE2500" i="1" a="1"/>
  <c r="AE1030" i="1" a="1"/>
  <c r="AE3058" i="1" a="1"/>
  <c r="AE1100" i="1" a="1"/>
  <c r="AE442" i="1" a="1"/>
  <c r="AE2056" i="1" a="1"/>
  <c r="AE1013" i="1" a="1"/>
  <c r="AE2915" i="1" a="1"/>
  <c r="AE2367" i="1" a="1"/>
  <c r="AE877" i="1" a="1"/>
  <c r="AE2931" i="1" a="1"/>
  <c r="AE1590" i="1" a="1"/>
  <c r="AE3422" i="1" a="1"/>
  <c r="AE3254" i="1" a="1"/>
  <c r="AE2881" i="1" a="1"/>
  <c r="AE2895" i="1" a="1"/>
  <c r="AE527" i="1" a="1"/>
  <c r="AE1919" i="1" a="1"/>
  <c r="AE486" i="1" a="1"/>
  <c r="AE1951" i="1" a="1"/>
  <c r="AE2212" i="1" a="1"/>
  <c r="AE2923" i="1" a="1"/>
  <c r="AE1259" i="1" a="1"/>
  <c r="AE656" i="1" a="1"/>
  <c r="AE2628" i="1" a="1"/>
  <c r="AE2539" i="1" a="1"/>
  <c r="AE1061" i="1" a="1"/>
  <c r="AE748" i="1" a="1"/>
  <c r="AE1706" i="1" a="1"/>
  <c r="AE2081" i="1" a="1"/>
  <c r="AE2139" i="1" a="1"/>
  <c r="AE3440" i="1" a="1"/>
  <c r="AE3220" i="1" a="1"/>
  <c r="AE701" i="1" a="1"/>
  <c r="AE384" i="1" a="1"/>
  <c r="AE1156" i="1" a="1"/>
  <c r="AE2188" i="1" a="1"/>
  <c r="AE556" i="1" a="1"/>
  <c r="AE1908" i="1" a="1"/>
  <c r="AE621" i="1" a="1"/>
  <c r="AE2725" i="1" a="1"/>
  <c r="AE2355" i="1" a="1"/>
  <c r="AE331" i="1" a="1"/>
  <c r="AE110" i="1" a="1"/>
  <c r="AE1057" i="1" a="1"/>
  <c r="AE3265" i="1" a="1"/>
  <c r="AE2903" i="1" a="1"/>
  <c r="AE1346" i="1" a="1"/>
  <c r="AE388" i="1" a="1"/>
  <c r="AE2242" i="1" a="1"/>
  <c r="AE494" i="1" a="1"/>
  <c r="AE3334" i="1" a="1"/>
  <c r="AE604" i="1" a="1"/>
  <c r="AE2226" i="1" a="1"/>
  <c r="AE319" i="1" a="1"/>
  <c r="AE910" i="1" a="1"/>
  <c r="AE3446" i="1" a="1"/>
  <c r="AE1640" i="1" a="1"/>
  <c r="AE311" i="1" a="1"/>
  <c r="AE1036" i="1" a="1"/>
  <c r="AE3093" i="1" a="1"/>
  <c r="AE525" i="1" a="1"/>
  <c r="AE3278" i="1" a="1"/>
  <c r="AE3073" i="1" a="1"/>
  <c r="AE2496" i="1" a="1"/>
  <c r="AE619" i="1" a="1"/>
  <c r="AE631" i="1" a="1"/>
  <c r="AE1173" i="1" a="1"/>
  <c r="AE828" i="1" a="1"/>
  <c r="AE122" i="1" a="1"/>
  <c r="AE1500" i="1" a="1"/>
  <c r="AE3476" i="1" a="1"/>
  <c r="AE778" i="1" a="1"/>
  <c r="AE3183" i="1" a="1"/>
  <c r="AE3499" i="1" a="1"/>
  <c r="AE3153" i="1" a="1"/>
  <c r="AE2901" i="1" a="1"/>
  <c r="AE1617" i="1" a="1"/>
  <c r="AE2765" i="1" a="1"/>
  <c r="AE1219" i="1" a="1"/>
  <c r="AE1909" i="1" a="1"/>
  <c r="AE2058" i="1" a="1"/>
  <c r="AE1050" i="1" a="1"/>
  <c r="AE2033" i="1" a="1"/>
  <c r="AE889" i="1" a="1"/>
  <c r="AE3118" i="1" a="1"/>
  <c r="AE3106" i="1" a="1"/>
  <c r="AE2985" i="1" a="1"/>
  <c r="AE2889" i="1" a="1"/>
  <c r="AE1660" i="1" a="1"/>
  <c r="AE2375" i="1" a="1"/>
  <c r="AE2815" i="1" a="1"/>
  <c r="AE985" i="1" a="1"/>
  <c r="AE197" i="1" a="1"/>
  <c r="AE805" i="1" a="1"/>
  <c r="AE2699" i="1" a="1"/>
  <c r="AE2133" i="1" a="1"/>
  <c r="AE3175" i="1" a="1"/>
  <c r="AE1771" i="1" a="1"/>
  <c r="AE944" i="1" a="1"/>
  <c r="AE1917" i="1" a="1"/>
  <c r="AE1027" i="1" a="1"/>
  <c r="AE2308" i="1" a="1"/>
  <c r="AE814" i="1" a="1"/>
  <c r="AE1530" i="1" a="1"/>
  <c r="AE1521" i="1" a="1"/>
  <c r="AE2757" i="1" a="1"/>
  <c r="AE1400" i="1" a="1"/>
  <c r="AE240" i="1" a="1"/>
  <c r="AE2759" i="1" a="1"/>
  <c r="AE3401" i="1" a="1"/>
  <c r="AE142" i="1" a="1"/>
  <c r="AE289" i="1" a="1"/>
  <c r="AE1403" i="1" a="1"/>
  <c r="AE1649" i="1" a="1"/>
  <c r="AE1883" i="1" a="1"/>
  <c r="AE2150" i="1" a="1"/>
  <c r="AE2320" i="1" a="1"/>
  <c r="AE3082" i="1" a="1"/>
  <c r="AE106" i="1" a="1"/>
  <c r="AE679" i="1" a="1"/>
  <c r="AE3257" i="1" a="1"/>
  <c r="AE3019" i="1" a="1"/>
  <c r="AE461" i="1" a="1"/>
  <c r="AE2035" i="1" a="1"/>
  <c r="AE183" i="1" a="1"/>
  <c r="AE3389" i="1" a="1"/>
  <c r="AE3385" i="1" a="1"/>
  <c r="AE2338" i="1" a="1"/>
  <c r="AE3027" i="1" a="1"/>
  <c r="AE425" i="1" a="1"/>
  <c r="AE2195" i="1" a="1"/>
  <c r="AE3203" i="1" a="1"/>
  <c r="AE1313" i="1" a="1"/>
  <c r="AE547" i="1" a="1"/>
  <c r="AE2540" i="1" a="1"/>
  <c r="AE2129" i="1" a="1"/>
  <c r="AE3258" i="1" a="1"/>
  <c r="AE3371" i="1" a="1"/>
  <c r="AE2096" i="1" a="1"/>
  <c r="AE2646" i="1" a="1"/>
  <c r="AE3316" i="1" a="1"/>
  <c r="AE847" i="1" a="1"/>
  <c r="AE2874" i="1" a="1"/>
  <c r="AE198" i="1" a="1"/>
  <c r="AE2291" i="1" a="1"/>
  <c r="AE2075" i="1" a="1"/>
  <c r="AE280" i="1" a="1"/>
  <c r="AE2557" i="1" a="1"/>
  <c r="AE2959" i="1" a="1"/>
  <c r="AE1898" i="1" a="1"/>
  <c r="AE787" i="1" a="1"/>
  <c r="AE1095" i="1" a="1"/>
  <c r="AE1826" i="1" a="1"/>
  <c r="AE1308" i="1" a="1"/>
  <c r="AE2750" i="1" a="1"/>
  <c r="AE1394" i="1" a="1"/>
  <c r="AE3519" i="1" a="1"/>
  <c r="AE238" i="1" a="1"/>
  <c r="AE3287" i="1" a="1"/>
  <c r="AE2343" i="1" a="1"/>
  <c r="AE2826" i="1" a="1"/>
  <c r="AE635" i="1" a="1"/>
  <c r="AE2203" i="1" a="1"/>
  <c r="AE2110" i="1" a="1"/>
  <c r="AE918" i="1" a="1"/>
  <c r="AE693" i="1" a="1"/>
  <c r="AE2830" i="1" a="1"/>
  <c r="AE507" i="1" a="1"/>
  <c r="AE2087" i="1" a="1"/>
  <c r="AE220" i="1" a="1"/>
  <c r="AE324" i="1" a="1"/>
  <c r="AE1559" i="1" a="1"/>
  <c r="AE2402" i="1" a="1"/>
  <c r="AE1395" i="1" a="1"/>
  <c r="AE2614" i="1" a="1"/>
  <c r="AE2930" i="1" a="1"/>
  <c r="AE537" i="1" a="1"/>
  <c r="AE191" i="1" a="1"/>
  <c r="AE1393" i="1" a="1"/>
  <c r="AE3100" i="1" a="1"/>
  <c r="AE178" i="1" a="1"/>
  <c r="AE2021" i="1" a="1"/>
  <c r="AE1577" i="1" a="1"/>
  <c r="AE2026" i="1" a="1"/>
  <c r="AE1376" i="1" a="1"/>
  <c r="AE1001" i="1" a="1"/>
  <c r="AE2237" i="1" a="1"/>
  <c r="AE659" i="1" a="1"/>
  <c r="AE655" i="1" a="1"/>
  <c r="AE514" i="1" a="1"/>
  <c r="AE3149" i="1" a="1"/>
  <c r="AE458" i="1" a="1"/>
  <c r="AE283" i="1" a="1"/>
  <c r="AE1927" i="1" a="1"/>
  <c r="AE2285" i="1" a="1"/>
  <c r="AE1694" i="1" a="1"/>
  <c r="AE2945" i="1" a="1"/>
  <c r="AE190" i="1" a="1"/>
  <c r="AE1743" i="1" a="1"/>
  <c r="AE2371" i="1" a="1"/>
  <c r="AE830" i="1" a="1"/>
  <c r="AE996" i="1" a="1"/>
  <c r="AE2231" i="1" a="1"/>
  <c r="AE2107" i="1" a="1"/>
  <c r="AE1768" i="1" a="1"/>
  <c r="AE3482" i="1" a="1"/>
  <c r="AE2076" i="1" a="1"/>
  <c r="AE1327" i="1" a="1"/>
  <c r="AE2852" i="1" a="1"/>
  <c r="AE3384" i="1" a="1"/>
  <c r="AE126" i="1" a="1"/>
  <c r="AE1124" i="1" a="1"/>
  <c r="AE1112" i="1" a="1"/>
  <c r="AE2022" i="1" a="1"/>
  <c r="AE1103" i="1" a="1"/>
  <c r="AE221" i="1" a="1"/>
  <c r="AE2045" i="1" a="1"/>
  <c r="AE2654" i="1" a="1"/>
  <c r="AE457" i="1" a="1"/>
  <c r="AE317" i="1" a="1"/>
  <c r="AE1868" i="1" a="1"/>
  <c r="AE3046" i="1" a="1"/>
  <c r="AE957" i="1" a="1"/>
  <c r="AE2151" i="1" a="1"/>
  <c r="AE3222" i="1" a="1"/>
  <c r="AE2345" i="1" a="1"/>
  <c r="AE2942" i="1" a="1"/>
  <c r="AE1940" i="1" a="1"/>
  <c r="AE1812" i="1" a="1"/>
  <c r="AE470" i="1" a="1"/>
  <c r="AE337" i="1" a="1"/>
  <c r="AE1225" i="1" a="1"/>
  <c r="AE775" i="1" a="1"/>
  <c r="AE1914" i="1" a="1"/>
  <c r="AE601" i="1" a="1"/>
  <c r="AE3374" i="1" a="1"/>
  <c r="AE2444" i="1" a="1"/>
  <c r="AE1548" i="1" a="1"/>
  <c r="AE446" i="1" a="1"/>
  <c r="AE2892" i="1" a="1"/>
  <c r="AE258" i="1" a="1"/>
  <c r="AE213" i="1" a="1"/>
  <c r="AE2077" i="1" a="1"/>
  <c r="AE3526" i="1" a="1"/>
  <c r="AE421" i="1" a="1"/>
  <c r="AE3361" i="1" a="1"/>
  <c r="AE572" i="1" a="1"/>
  <c r="AE1837" i="1" a="1"/>
  <c r="AE888" i="1" a="1"/>
  <c r="AE1724" i="1" a="1"/>
  <c r="AE2080" i="1" a="1"/>
  <c r="AE2170" i="1" a="1"/>
  <c r="AE1292" i="1" a="1"/>
  <c r="AE1726" i="1" a="1"/>
  <c r="AE278" i="1" a="1"/>
  <c r="AE677" i="1" a="1"/>
  <c r="AE1580" i="1" a="1"/>
  <c r="AE1757" i="1" a="1"/>
  <c r="AE2017" i="1" a="1"/>
  <c r="AE415" i="1" a="1"/>
  <c r="AE1637" i="1" a="1"/>
  <c r="AE738" i="1" a="1"/>
  <c r="AE1746" i="1" a="1"/>
  <c r="AE2469" i="1" a="1"/>
  <c r="AE1798" i="1" a="1"/>
  <c r="AE1736" i="1" a="1"/>
  <c r="AE2181" i="1" a="1"/>
  <c r="AE2169" i="1" a="1"/>
  <c r="AE2666" i="1" a="1"/>
  <c r="AE2582" i="1" a="1"/>
  <c r="AE1342" i="1" a="1"/>
  <c r="AE742" i="1" a="1"/>
  <c r="AE1325" i="1" a="1"/>
  <c r="AE1459" i="1" a="1"/>
  <c r="AE1029" i="1" a="1"/>
  <c r="AE855" i="1" a="1"/>
  <c r="AE270" i="1" a="1"/>
  <c r="AE3095" i="1" a="1"/>
  <c r="AE3331" i="1" a="1"/>
  <c r="AE2489" i="1" a="1"/>
  <c r="AE1612" i="1" a="1"/>
  <c r="AE2341" i="1" a="1"/>
  <c r="AE1677" i="1" a="1"/>
  <c r="AE1396" i="1" a="1"/>
  <c r="AE506" i="1" a="1"/>
  <c r="AE798" i="1" a="1"/>
  <c r="AE2681" i="1" a="1"/>
  <c r="AE2701" i="1" a="1"/>
  <c r="AE769" i="1" a="1"/>
  <c r="AE2999" i="1" a="1"/>
  <c r="AE288" i="1" a="1"/>
  <c r="AE1613" i="1" a="1"/>
  <c r="AE3224" i="1" a="1"/>
  <c r="AE953" i="1" a="1"/>
  <c r="AE2723" i="1" a="1"/>
  <c r="AE2144" i="1" a="1"/>
  <c r="AE96" i="1" a="1"/>
  <c r="AE2543" i="1" a="1"/>
  <c r="AE149" i="1" a="1"/>
  <c r="AE704" i="1" a="1"/>
  <c r="AE304" i="1" a="1"/>
  <c r="AE3285" i="1" a="1"/>
  <c r="AE3044" i="1" a="1"/>
  <c r="AE1085" i="1" a="1"/>
  <c r="AE3307" i="1" a="1"/>
  <c r="AE380" i="1" a="1"/>
  <c r="AE1823" i="1" a="1"/>
  <c r="AE3191" i="1" a="1"/>
  <c r="AE1034" i="1" a="1"/>
  <c r="AE2186" i="1" a="1"/>
  <c r="AE1967" i="1" a="1"/>
  <c r="AE3379" i="1" a="1"/>
  <c r="AE853" i="1" a="1"/>
  <c r="AE2411" i="1" a="1"/>
  <c r="AE3059" i="1" a="1"/>
  <c r="AE2155" i="1" a="1"/>
  <c r="AE2542" i="1" a="1"/>
  <c r="AE1988" i="1" a="1"/>
  <c r="AE1945" i="1" a="1"/>
  <c r="AE1567" i="1" a="1"/>
  <c r="AE355" i="1" a="1"/>
  <c r="AE842" i="1" a="1"/>
  <c r="AE1121" i="1" a="1"/>
  <c r="AE2362" i="1" a="1"/>
  <c r="AE375" i="1" a="1"/>
  <c r="AE1855" i="1" a="1"/>
  <c r="AE3139" i="1" a="1"/>
  <c r="AE1010" i="1" a="1"/>
  <c r="AE623" i="1" a="1"/>
  <c r="AE162" i="1" a="1"/>
  <c r="AE2024" i="1" a="1"/>
  <c r="AE806" i="1" a="1"/>
  <c r="AE3466" i="1" a="1"/>
  <c r="AE3142" i="1" a="1"/>
  <c r="AE1421" i="1" a="1"/>
  <c r="AE1088" i="1" a="1"/>
  <c r="AE1977" i="1" a="1"/>
  <c r="AE462" i="1" a="1"/>
  <c r="AE1049" i="1" a="1"/>
  <c r="AE1182" i="1" a="1"/>
  <c r="AE1279" i="1" a="1"/>
  <c r="AE566" i="1" a="1"/>
  <c r="AE808" i="1" a="1"/>
  <c r="AE1910" i="1" a="1"/>
  <c r="AE1286" i="1" a="1"/>
  <c r="AE1464" i="1" a="1"/>
  <c r="AE2313" i="1" a="1"/>
  <c r="AE1311" i="1" a="1"/>
  <c r="AE715" i="1" a="1"/>
  <c r="AE3150" i="1" a="1"/>
  <c r="AE1738" i="1" a="1"/>
  <c r="AE1451" i="1" a="1"/>
  <c r="AE2207" i="1" a="1"/>
  <c r="AE3490" i="1" a="1"/>
  <c r="AE3238" i="1" a="1"/>
  <c r="AE1289" i="1" a="1"/>
  <c r="AE2746" i="1" a="1"/>
  <c r="AE2863" i="1" a="1"/>
  <c r="AE1764" i="1" a="1"/>
  <c r="AE3233" i="1" a="1"/>
  <c r="AE2193" i="1" a="1"/>
  <c r="AE762" i="1" a="1"/>
  <c r="AE2763" i="1" a="1"/>
  <c r="AE1242" i="1" a="1"/>
  <c r="AE2578" i="1" a="1"/>
  <c r="AE3326" i="1" a="1"/>
  <c r="AE1492" i="1" a="1"/>
  <c r="AE2604" i="1" a="1"/>
  <c r="AE1025" i="1" a="1"/>
  <c r="AE445" i="1" a="1"/>
  <c r="AE2243" i="1" a="1"/>
  <c r="AE3185" i="1" a="1"/>
  <c r="AE2046" i="1" a="1"/>
  <c r="AE1428" i="1" a="1"/>
  <c r="AE2458" i="1" a="1"/>
  <c r="AE1700" i="1" a="1"/>
  <c r="AE1071" i="1" a="1"/>
  <c r="AE433" i="1" a="1"/>
  <c r="AE2965" i="1" a="1"/>
  <c r="AE3364" i="1" a="1"/>
  <c r="AE376" i="1" a="1"/>
  <c r="AE3236" i="1" a="1"/>
  <c r="AE3528" i="1" a="1"/>
  <c r="AE2473" i="1" a="1"/>
  <c r="AE2158" i="1" a="1"/>
  <c r="AE1665" i="1" a="1"/>
  <c r="AE614" i="1" a="1"/>
  <c r="AE3509" i="1" a="1"/>
  <c r="AE838" i="1" a="1"/>
  <c r="AE768" i="1" a="1"/>
  <c r="AE2570" i="1" a="1"/>
  <c r="AE2986" i="1" a="1"/>
  <c r="AE1545" i="1" a="1"/>
  <c r="AE994" i="1" a="1"/>
  <c r="AE2947" i="1" a="1"/>
  <c r="AE1689" i="1" a="1"/>
  <c r="AE1669" i="1" a="1"/>
  <c r="AE3111" i="1" a="1"/>
  <c r="AE2178" i="1" a="1"/>
  <c r="AE1405" i="1" a="1"/>
  <c r="AE649" i="1" a="1"/>
  <c r="AE2424" i="1" a="1"/>
  <c r="AE2201" i="1" a="1"/>
  <c r="AE3312" i="1" a="1"/>
  <c r="AE3260" i="1" a="1"/>
  <c r="AE3336" i="1" a="1"/>
  <c r="AE2125" i="1" a="1"/>
  <c r="AE2617" i="1" a="1"/>
  <c r="AE536" i="1" a="1"/>
  <c r="AE3402" i="1" a="1"/>
  <c r="AE1237" i="1" a="1"/>
  <c r="AE1606" i="1" a="1"/>
  <c r="AE1646" i="1" a="1"/>
  <c r="AE2354" i="1" a="1"/>
  <c r="AE2926" i="1" a="1"/>
  <c r="AE2744" i="1" a="1"/>
  <c r="AE2192" i="1" a="1"/>
  <c r="AE485" i="1" a="1"/>
  <c r="AE1169" i="1" a="1"/>
  <c r="AE1513" i="1" a="1"/>
  <c r="AE1579" i="1" a="1"/>
  <c r="AE2588" i="1" a="1"/>
  <c r="AE77" i="1" a="1"/>
  <c r="AE1664" i="1" a="1"/>
  <c r="AE671" i="1" a="1"/>
  <c r="AE1683" i="1" a="1"/>
  <c r="AE1544" i="1" a="1"/>
  <c r="AE1901" i="1" a="1"/>
  <c r="AE1912" i="1" a="1"/>
  <c r="AE3209" i="1" a="1"/>
  <c r="AE2074" i="1" a="1"/>
  <c r="AE184" i="1" a="1"/>
  <c r="AE2068" i="1" a="1"/>
  <c r="AE1477" i="1" a="1"/>
  <c r="AE2460" i="1" a="1"/>
  <c r="AE2871" i="1" a="1"/>
  <c r="AE3234" i="1" a="1"/>
  <c r="AE2562" i="1" a="1"/>
  <c r="AE3182" i="1" a="1"/>
  <c r="AE2137" i="1" a="1"/>
  <c r="AE500" i="1" a="1"/>
  <c r="AE3226" i="1" a="1"/>
  <c r="AE2773" i="1" a="1"/>
  <c r="AE3306" i="1" a="1"/>
  <c r="AE1658" i="1" a="1"/>
  <c r="AE2948" i="1" a="1"/>
  <c r="AE2401" i="1" a="1"/>
  <c r="AE3041" i="1" a="1"/>
  <c r="AE1038" i="1" a="1"/>
  <c r="AE1793" i="1" a="1"/>
  <c r="AE2497" i="1" a="1"/>
  <c r="AE2333" i="1" a="1"/>
  <c r="AE396" i="1" a="1"/>
  <c r="AE538" i="1" a="1"/>
  <c r="AE366" i="1" a="1"/>
  <c r="AE3279" i="1" a="1"/>
  <c r="AE3099" i="1" a="1"/>
  <c r="AE1848" i="1" a="1"/>
  <c r="AE2053" i="1" a="1"/>
  <c r="AE3094" i="1" a="1"/>
  <c r="AE204" i="1" a="1"/>
  <c r="AE1783" i="1" a="1"/>
  <c r="AE2861" i="1" a="1"/>
  <c r="AE472" i="1" a="1"/>
  <c r="AE2453" i="1" a="1"/>
  <c r="AE2082" i="1" a="1"/>
  <c r="AE2521" i="1" a="1"/>
  <c r="AE2515" i="1" a="1"/>
  <c r="AE333" i="1" a="1"/>
  <c r="AE1132" i="1" a="1"/>
  <c r="AE2823" i="1" a="1"/>
  <c r="AE266" i="1" a="1"/>
  <c r="AE1238" i="1" a="1"/>
  <c r="AE2508" i="1" a="1"/>
  <c r="AE1614" i="1" a="1"/>
  <c r="AE2406" i="1" a="1"/>
  <c r="AE2050" i="1" a="1"/>
  <c r="AE2114" i="1" a="1"/>
  <c r="AE130" i="1" a="1"/>
  <c r="AE790" i="1" a="1"/>
  <c r="AE2154" i="1" a="1"/>
  <c r="AE1497" i="1" a="1"/>
  <c r="AE1276" i="1" a="1"/>
  <c r="AE880" i="1" a="1"/>
  <c r="AE1601" i="1" a="1"/>
  <c r="AE397" i="1" a="1"/>
  <c r="AE1058" i="1" a="1"/>
  <c r="AE597" i="1" a="1"/>
  <c r="AE1874" i="1" a="1"/>
  <c r="AE811" i="1" a="1"/>
  <c r="AE2094" i="1" a="1"/>
  <c r="AE3469" i="1" a="1"/>
  <c r="AE795" i="1" a="1"/>
  <c r="AE2678" i="1" a="1"/>
  <c r="AE898" i="1" a="1"/>
  <c r="AE192" i="1" a="1"/>
  <c r="AE194" i="1" a="1"/>
  <c r="AE2393" i="1" a="1"/>
  <c r="AE943" i="1" a="1"/>
  <c r="AE3266" i="1" a="1"/>
  <c r="AE897" i="1" a="1"/>
  <c r="AE637" i="1" a="1"/>
  <c r="AE2316" i="1" a="1"/>
  <c r="AE349" i="1" a="1"/>
  <c r="AE1018" i="1" a="1"/>
  <c r="AE1337" i="1" a="1"/>
  <c r="AE837" i="1" a="1"/>
  <c r="AE3162" i="1" a="1"/>
  <c r="AE392" i="1" a="1"/>
  <c r="AE633" i="1" a="1"/>
  <c r="AE3074" i="1" a="1"/>
  <c r="AE3409" i="1" a="1"/>
  <c r="AE3304" i="1" a="1"/>
  <c r="AE2656" i="1" a="1"/>
  <c r="AE1390" i="1" a="1"/>
  <c r="AE1481" i="1" a="1"/>
  <c r="AE1993" i="1" a="1"/>
  <c r="AE1561" i="1" a="1"/>
  <c r="AE2811" i="1" a="1"/>
  <c r="AE3343" i="1" a="1"/>
  <c r="AE1596" i="1" a="1"/>
  <c r="AE574" i="1" a="1"/>
  <c r="AE3116" i="1" a="1"/>
  <c r="AE1739" i="1" a="1"/>
  <c r="AE1971" i="1" a="1"/>
  <c r="AE2463" i="1" a="1"/>
  <c r="AE1407" i="1" a="1"/>
  <c r="AE2613" i="1" a="1"/>
  <c r="AE2083" i="1" a="1"/>
  <c r="AE3136" i="1" a="1"/>
  <c r="AE1461" i="1" a="1"/>
  <c r="AE2954" i="1" a="1"/>
  <c r="AE1830" i="1" a="1"/>
  <c r="AE2958" i="1" a="1"/>
  <c r="AE1966" i="1" a="1"/>
  <c r="AE1254" i="1" a="1"/>
  <c r="AE1234" i="1" a="1"/>
  <c r="AE336" i="1" a="1"/>
  <c r="AE1850" i="1" a="1"/>
  <c r="AE2202" i="1" a="1"/>
  <c r="AE109" i="1" a="1"/>
  <c r="AE3437" i="1" a="1"/>
  <c r="AE653" i="1" a="1"/>
  <c r="AE2575" i="1" a="1"/>
  <c r="AE1249" i="1" a="1"/>
  <c r="AE1842" i="1" a="1"/>
  <c r="AE2279" i="1" a="1"/>
  <c r="AE3024" i="1" a="1"/>
  <c r="AE977" i="1" a="1"/>
  <c r="AE2221" i="1" a="1"/>
  <c r="AE129" i="1" a="1"/>
  <c r="AE1008" i="1" a="1"/>
  <c r="AE1256" i="1" a="1"/>
  <c r="AE667" i="1" a="1"/>
  <c r="AE2594" i="1" a="1"/>
  <c r="AE1717" i="1" a="1"/>
  <c r="AE1568" i="1" a="1"/>
  <c r="AE690" i="1" a="1"/>
  <c r="AE3054" i="1" a="1"/>
  <c r="AE3345" i="1" a="1"/>
  <c r="AE1432" i="1" a="1"/>
  <c r="AE625" i="1" a="1"/>
  <c r="AE948" i="1" a="1"/>
  <c r="AE3036" i="1" a="1"/>
  <c r="AE2545" i="1" a="1"/>
  <c r="AE2391" i="1" a="1"/>
  <c r="X2353" i="1" a="1"/>
  <c r="AD1209" i="1" a="1"/>
  <c r="D766" i="7" a="1"/>
  <c r="AH1892" i="1" a="1"/>
  <c r="X378" i="1" a="1"/>
  <c r="AI151" i="1" a="1"/>
  <c r="D813" i="7" a="1"/>
  <c r="AI1106" i="1" a="1"/>
  <c r="D1662" i="7" a="1"/>
  <c r="X171" i="1" a="1"/>
  <c r="X1775" i="1" a="1"/>
  <c r="AD1462" i="1" a="1"/>
  <c r="X3398" i="1" a="1"/>
  <c r="AH342" i="1" a="1"/>
  <c r="AH447" i="1" a="1"/>
  <c r="AI2946" i="1" a="1"/>
  <c r="D2702" i="7" a="1"/>
  <c r="AD2036" i="1" a="1"/>
  <c r="AI258" i="1" a="1"/>
  <c r="AD3340" i="1" a="1"/>
  <c r="AH2478" i="1" a="1"/>
  <c r="AH555" i="1" a="1"/>
  <c r="AI1833" i="1" a="1"/>
  <c r="X1669" i="1" a="1"/>
  <c r="AH1320" i="1" a="1"/>
  <c r="AD3169" i="1" a="1"/>
  <c r="AI1303" i="1" a="1"/>
  <c r="AI1482" i="1" a="1"/>
  <c r="D1437" i="7" a="1"/>
  <c r="X2569" i="1" a="1"/>
  <c r="AD1685" i="1" a="1"/>
  <c r="X3328" i="1" a="1"/>
  <c r="AH911" i="1" a="1"/>
  <c r="X2382" i="1" a="1"/>
  <c r="AH2331" i="1" a="1"/>
  <c r="X232" i="1" a="1"/>
  <c r="AH1268" i="1" a="1"/>
  <c r="X2864" i="1" a="1"/>
  <c r="AI1730" i="1" a="1"/>
  <c r="D1887" i="7" a="1"/>
  <c r="D1922" i="7" a="1"/>
  <c r="D346" i="7" a="1"/>
  <c r="D2001" i="7" a="1"/>
  <c r="AH1454" i="1" a="1"/>
  <c r="X1117" i="1" a="1"/>
  <c r="X3264" i="1" a="1"/>
  <c r="AI2077" i="1" a="1"/>
  <c r="AH3000" i="1" a="1"/>
  <c r="X3396" i="1" a="1"/>
  <c r="AD3168" i="1" a="1"/>
  <c r="AI545" i="1" a="1"/>
  <c r="X879" i="1" a="1"/>
  <c r="X849" i="1" a="1"/>
  <c r="AI3106" i="1" a="1"/>
  <c r="AH3030" i="1" a="1"/>
  <c r="D1810" i="7" a="1"/>
  <c r="AD1578" i="1" a="1"/>
  <c r="D282" i="7" a="1"/>
  <c r="X3065" i="1" a="1"/>
  <c r="D899" i="7" a="1"/>
  <c r="D2574" i="7" a="1"/>
  <c r="AI2194" i="1" a="1"/>
  <c r="AD3466" i="1" a="1"/>
  <c r="AD1995" i="1" a="1"/>
  <c r="AH3424" i="1" a="1"/>
  <c r="AI410" i="1" a="1"/>
  <c r="AH84" i="1" a="1"/>
  <c r="AI1809" i="1" a="1"/>
  <c r="AH645" i="1" a="1"/>
  <c r="AI834" i="1" a="1"/>
  <c r="X211" i="1" a="1"/>
  <c r="AH1911" i="1" a="1"/>
  <c r="AH3016" i="1" a="1"/>
  <c r="AD1703" i="1" a="1"/>
  <c r="AI2980" i="1" a="1"/>
  <c r="AH3320" i="1" a="1"/>
  <c r="AI2856" i="1" a="1"/>
  <c r="AI821" i="1" a="1"/>
  <c r="X827" i="1" a="1"/>
  <c r="D1070" i="7" a="1"/>
  <c r="X2689" i="1" a="1"/>
  <c r="AI735" i="1" a="1"/>
  <c r="AD1371" i="1" a="1"/>
  <c r="D2222" i="7" a="1"/>
  <c r="X2987" i="1" a="1"/>
  <c r="X599" i="1" a="1"/>
  <c r="AI3340" i="1" a="1"/>
  <c r="D390" i="7" a="1"/>
  <c r="AH2790" i="1" a="1"/>
  <c r="X1412" i="1" a="1"/>
  <c r="D2440" i="7" a="1"/>
  <c r="X463" i="1" a="1"/>
  <c r="AH3169" i="1" a="1"/>
  <c r="X1447" i="1" a="1"/>
  <c r="D1441" i="7" a="1"/>
  <c r="AH2576" i="1" a="1"/>
  <c r="AI218" i="1" a="1"/>
  <c r="X2845" i="1" a="1"/>
  <c r="D1811" i="7" a="1"/>
  <c r="D2871" i="7" a="1"/>
  <c r="AI815" i="1" a="1"/>
  <c r="AD685" i="1" a="1"/>
  <c r="D370" i="7" a="1"/>
  <c r="X377" i="1" a="1"/>
  <c r="X465" i="1" a="1"/>
  <c r="X1552" i="1" a="1"/>
  <c r="AH3071" i="1" a="1"/>
  <c r="X423" i="1" a="1"/>
  <c r="AH2204" i="1" a="1"/>
  <c r="AH1661" i="1" a="1"/>
  <c r="AI729" i="1" a="1"/>
  <c r="AH1540" i="1" a="1"/>
  <c r="AI1277" i="1" a="1"/>
  <c r="AH2882" i="1" a="1"/>
  <c r="D760" i="7" a="1"/>
  <c r="X806" i="1" a="1"/>
  <c r="AH1127" i="1" a="1"/>
  <c r="X1326" i="1" a="1"/>
  <c r="AE2977" i="1" a="1"/>
  <c r="AE1656" i="1" a="1"/>
  <c r="AE1814" i="1" a="1"/>
  <c r="AE1192" i="1" a="1"/>
  <c r="AE189" i="1" a="1"/>
  <c r="AE2014" i="1" a="1"/>
  <c r="AE1420" i="1" a="1"/>
  <c r="AE709" i="1" a="1"/>
  <c r="AE983" i="1" a="1"/>
  <c r="AE3282" i="1" a="1"/>
  <c r="AE900" i="1" a="1"/>
  <c r="AE3066" i="1" a="1"/>
  <c r="AE2445" i="1" a="1"/>
  <c r="AE951" i="1" a="1"/>
  <c r="AE3453" i="1" a="1"/>
  <c r="AE347" i="1" a="1"/>
  <c r="AE2940" i="1" a="1"/>
  <c r="AE2456" i="1" a="1"/>
  <c r="AE1211" i="1" a="1"/>
  <c r="AE2688" i="1" a="1"/>
  <c r="AE1429" i="1" a="1"/>
  <c r="AE940" i="1" a="1"/>
  <c r="AE2235" i="1" a="1"/>
  <c r="AE3520" i="1" a="1"/>
  <c r="AE1870" i="1" a="1"/>
  <c r="AE154" i="1" a="1"/>
  <c r="AE2183" i="1" a="1"/>
  <c r="AE989" i="1" a="1"/>
  <c r="AE1522" i="1" a="1"/>
  <c r="AE405" i="1" a="1"/>
  <c r="AE2171" i="1" a="1"/>
  <c r="AE1141" i="1" a="1"/>
  <c r="AE1563" i="1" a="1"/>
  <c r="AE1053" i="1" a="1"/>
  <c r="AE1201" i="1" a="1"/>
  <c r="AE1626" i="1" a="1"/>
  <c r="AE2536" i="1" a="1"/>
  <c r="AE1831" i="1" a="1"/>
  <c r="AE1863" i="1" a="1"/>
  <c r="AE2001" i="1" a="1"/>
  <c r="AE1076" i="1" a="1"/>
  <c r="AE964" i="1" a="1"/>
  <c r="AE173" i="1" a="1"/>
  <c r="AE1306" i="1" a="1"/>
  <c r="AE2836" i="1" a="1"/>
  <c r="AE966" i="1" a="1"/>
  <c r="AE3015" i="1" a="1"/>
  <c r="AE2190" i="1" a="1"/>
  <c r="AE273" i="1" a="1"/>
  <c r="AE1495" i="1" a="1"/>
  <c r="AE971" i="1" a="1"/>
  <c r="AE2246" i="1" a="1"/>
  <c r="AE1424" i="1" a="1"/>
  <c r="AE2059" i="1" a="1"/>
  <c r="AE2269" i="1" a="1"/>
  <c r="AE3457" i="1" a="1"/>
  <c r="AE2862" i="1" a="1"/>
  <c r="X247" i="1" a="1"/>
  <c r="X2038" i="1" a="1"/>
  <c r="AH2797" i="1" a="1"/>
  <c r="X2913" i="1" a="1"/>
  <c r="AH2171" i="1" a="1"/>
  <c r="D1171" i="7" a="1"/>
  <c r="X635" i="1" a="1"/>
  <c r="X2493" i="1" a="1"/>
  <c r="AD3428" i="1" a="1"/>
  <c r="X1753" i="1" a="1"/>
  <c r="D1756" i="7" a="1"/>
  <c r="AH2214" i="1" a="1"/>
  <c r="X139" i="1" a="1"/>
  <c r="X449" i="1" a="1"/>
  <c r="AH669" i="1" a="1"/>
  <c r="D744" i="7" a="1"/>
  <c r="AI3409" i="1" a="1"/>
  <c r="AI1226" i="1" a="1"/>
  <c r="D1754" i="7" a="1"/>
  <c r="X2788" i="1" a="1"/>
  <c r="AE596" i="1" a="1"/>
  <c r="AE3014" i="1" a="1"/>
  <c r="AE408" i="1" a="1"/>
  <c r="AE2506" i="1" a="1"/>
  <c r="AE2560" i="1" a="1"/>
  <c r="AE695" i="1" a="1"/>
  <c r="AE1885" i="1" a="1"/>
  <c r="AE2641" i="1" a="1"/>
  <c r="AE3342" i="1" a="1"/>
  <c r="AE1566" i="1" a="1"/>
  <c r="AE1759" i="1" a="1"/>
  <c r="AE2708" i="1" a="1"/>
  <c r="AE1605" i="1" a="1"/>
  <c r="AE1331" i="1" a="1"/>
  <c r="AE878" i="1" a="1"/>
  <c r="AE3485" i="1" a="1"/>
  <c r="AE3355" i="1" a="1"/>
  <c r="AE2869" i="1" a="1"/>
  <c r="AE1270" i="1" a="1"/>
  <c r="AE1569" i="1" a="1"/>
  <c r="AE3194" i="1" a="1"/>
  <c r="AE774" i="1" a="1"/>
  <c r="AE354" i="1" a="1"/>
  <c r="AE196" i="1" a="1"/>
  <c r="AE2140" i="1" a="1"/>
  <c r="AE545" i="1" a="1"/>
  <c r="AE2051" i="1" a="1"/>
  <c r="AE1889" i="1" a="1"/>
  <c r="AE3243" i="1" a="1"/>
  <c r="AE2635" i="1" a="1"/>
  <c r="AE528" i="1" a="1"/>
  <c r="AE1932" i="1" a="1"/>
  <c r="AE2303" i="1" a="1"/>
  <c r="AE3002" i="1" a="1"/>
  <c r="AE2870" i="1" a="1"/>
  <c r="AE2580" i="1" a="1"/>
  <c r="AE1199" i="1" a="1"/>
  <c r="AE1312" i="1" a="1"/>
  <c r="AE2428" i="1" a="1"/>
  <c r="AE731" i="1" a="1"/>
  <c r="AE3070" i="1" a="1"/>
  <c r="AE1995" i="1" a="1"/>
  <c r="AE1406" i="1" a="1"/>
  <c r="AE2095" i="1" a="1"/>
  <c r="AE1642" i="1" a="1"/>
  <c r="AE1599" i="1" a="1"/>
  <c r="AE2680" i="1" a="1"/>
  <c r="AE3516" i="1" a="1"/>
  <c r="AE1048" i="1" a="1"/>
  <c r="AE227" i="1" a="1"/>
  <c r="AE1772" i="1" a="1"/>
  <c r="AE3017" i="1" a="1"/>
  <c r="AE164" i="1" a="1"/>
  <c r="AE1835" i="1" a="1"/>
  <c r="AE1353" i="1" a="1"/>
  <c r="AE3486" i="1" a="1"/>
  <c r="AE1861" i="1" a="1"/>
  <c r="D1221" i="7" a="1"/>
  <c r="AH3290" i="1" a="1"/>
  <c r="AI451" i="1" a="1"/>
  <c r="AH2339" i="1" a="1"/>
  <c r="AH119" i="1" a="1"/>
  <c r="AI2466" i="1" a="1"/>
  <c r="AD2589" i="1" a="1"/>
  <c r="AH2719" i="1" a="1"/>
  <c r="AH1870" i="1" a="1"/>
  <c r="AD2533" i="1" a="1"/>
  <c r="D2815" i="7" a="1"/>
  <c r="AH2774" i="1" a="1"/>
  <c r="D1199" i="7" a="1"/>
  <c r="D1942" i="7" a="1"/>
  <c r="AH2318" i="1" a="1"/>
  <c r="AI2636" i="1" a="1"/>
  <c r="AI974" i="1" a="1"/>
  <c r="D2370" i="7" a="1"/>
  <c r="D1815" i="7" a="1"/>
  <c r="X3012" i="1" a="1"/>
  <c r="AH1099" i="1" a="1"/>
  <c r="AH673" i="1" a="1"/>
  <c r="AH475" i="1" a="1"/>
  <c r="AH2919" i="1" a="1"/>
  <c r="X2771" i="1" a="1"/>
  <c r="AH1153" i="1" a="1"/>
  <c r="AD3512" i="1" a="1"/>
  <c r="D2846" i="7" a="1"/>
  <c r="AD1473" i="1" a="1"/>
  <c r="X2198" i="1" a="1"/>
  <c r="AH1307" i="1" a="1"/>
  <c r="AI2868" i="1" a="1"/>
  <c r="X3197" i="1" a="1"/>
  <c r="AI532" i="1" a="1"/>
  <c r="AI1545" i="1" a="1"/>
  <c r="AD3306" i="1" a="1"/>
  <c r="AH3236" i="1" a="1"/>
  <c r="AI2624" i="1" a="1"/>
  <c r="X1493" i="1" a="1"/>
  <c r="X3148" i="1" a="1"/>
  <c r="AI1688" i="1" a="1"/>
  <c r="AD369" i="1" a="1"/>
  <c r="X573" i="1" a="1"/>
  <c r="AI1022" i="1" a="1"/>
  <c r="X3211" i="1" a="1"/>
  <c r="AD674" i="1" a="1"/>
  <c r="AH2094" i="1" a="1"/>
  <c r="AI2930" i="1" a="1"/>
  <c r="AI1630" i="1" a="1"/>
  <c r="X628" i="1" a="1"/>
  <c r="AI2674" i="1" a="1"/>
  <c r="AI3333" i="1" a="1"/>
  <c r="X3157" i="1" a="1"/>
  <c r="AD626" i="1" a="1"/>
  <c r="X120" i="1" a="1"/>
  <c r="D2028" i="7" a="1"/>
  <c r="AD2082" i="1" a="1"/>
  <c r="AI1316" i="1" a="1"/>
  <c r="X3078" i="1" a="1"/>
  <c r="AI2325" i="1" a="1"/>
  <c r="D2849" i="7" a="1"/>
  <c r="AD2321" i="1" a="1"/>
  <c r="AH1757" i="1" a="1"/>
  <c r="D1196" i="7" a="1"/>
  <c r="AH1689" i="1" a="1"/>
  <c r="AI2587" i="1" a="1"/>
  <c r="AD713" i="1" a="1"/>
  <c r="AH2756" i="1" a="1"/>
  <c r="AH1747" i="1" a="1"/>
  <c r="AI1344" i="1" a="1"/>
  <c r="X528" i="1" a="1"/>
  <c r="AH1900" i="1" a="1"/>
  <c r="AH364" i="1" a="1"/>
  <c r="AH3428" i="1" a="1"/>
  <c r="D1011" i="7" a="1"/>
  <c r="AH2753" i="1" a="1"/>
  <c r="AI1913" i="1" a="1"/>
  <c r="AD592" i="1" a="1"/>
  <c r="D1629" i="7" a="1"/>
  <c r="D1918" i="7" a="1"/>
  <c r="X1007" i="1" a="1"/>
  <c r="X1488" i="1" a="1"/>
  <c r="D418" i="7" a="1"/>
  <c r="AI1403" i="1" a="1"/>
  <c r="X507" i="1" a="1"/>
  <c r="AH2686" i="1" a="1"/>
  <c r="AI552" i="1" a="1"/>
  <c r="D790" i="7" a="1"/>
  <c r="AH2104" i="1" a="1"/>
  <c r="AI3277" i="1" a="1"/>
  <c r="AD1639" i="1" a="1"/>
  <c r="D2964" i="7" a="1"/>
  <c r="AD1153" i="1" a="1"/>
  <c r="X3423" i="1" a="1"/>
  <c r="D2079" i="7" a="1"/>
  <c r="D1432" i="7" a="1"/>
  <c r="X520" i="1" a="1"/>
  <c r="AD2585" i="1" a="1"/>
  <c r="D126" i="7" a="1"/>
  <c r="AD1469" i="1" a="1"/>
  <c r="AI925" i="1" a="1"/>
  <c r="AD1425" i="1" a="1"/>
  <c r="AH1651" i="1" a="1"/>
  <c r="AI2002" i="1" a="1"/>
  <c r="AD3279" i="1" a="1"/>
  <c r="D1255" i="7" a="1"/>
  <c r="AH1498" i="1" a="1"/>
  <c r="D540" i="7" a="1"/>
  <c r="X1215" i="1" a="1"/>
  <c r="D2026" i="7" a="1"/>
  <c r="X264" i="1" a="1"/>
  <c r="D2089" i="7" a="1"/>
  <c r="AH3441" i="1" a="1"/>
  <c r="D853" i="7" a="1"/>
  <c r="AE2036" i="1" a="1"/>
  <c r="AE1809" i="1" a="1"/>
  <c r="AE2421" i="1" a="1"/>
  <c r="AE2805" i="1" a="1"/>
  <c r="AE1442" i="1" a="1"/>
  <c r="AE1361" i="1" a="1"/>
  <c r="AE2652" i="1" a="1"/>
  <c r="AE2301" i="1" a="1"/>
  <c r="AE1893" i="1" a="1"/>
  <c r="AE353" i="1" a="1"/>
  <c r="AE2452" i="1" a="1"/>
  <c r="AE3303" i="1" a="1"/>
  <c r="AE2222" i="1" a="1"/>
  <c r="AE3228" i="1" a="1"/>
  <c r="AE2317" i="1" a="1"/>
  <c r="AE2495" i="1" a="1"/>
  <c r="AE2262" i="1" a="1"/>
  <c r="AE839" i="1" a="1"/>
  <c r="AE3087" i="1" a="1"/>
  <c r="AE873" i="1" a="1"/>
  <c r="AE2448" i="1" a="1"/>
  <c r="AE2310" i="1" a="1"/>
  <c r="AE1113" i="1" a="1"/>
  <c r="AE634" i="1" a="1"/>
  <c r="AE1551" i="1" a="1"/>
  <c r="AE2159" i="1" a="1"/>
  <c r="AE812" i="1" a="1"/>
  <c r="AE2219" i="1" a="1"/>
  <c r="AE2286" i="1" a="1"/>
  <c r="AE1786" i="1" a="1"/>
  <c r="AE1819" i="1" a="1"/>
  <c r="AE3071" i="1" a="1"/>
  <c r="AE2199" i="1" a="1"/>
  <c r="AE2009" i="1" a="1"/>
  <c r="AE328" i="1" a="1"/>
  <c r="AE2505" i="1" a="1"/>
  <c r="AE2538" i="1" a="1"/>
  <c r="AE542" i="1" a="1"/>
  <c r="AE2245" i="1" a="1"/>
  <c r="AE813" i="1" a="1"/>
  <c r="AE2907" i="1" a="1"/>
  <c r="AE315" i="1" a="1"/>
  <c r="AE2016" i="1" a="1"/>
  <c r="AE3072" i="1" a="1"/>
  <c r="AE687" i="1" a="1"/>
  <c r="AE3292" i="1" a="1"/>
  <c r="AE412" i="1" a="1"/>
  <c r="AE2008" i="1" a="1"/>
  <c r="AE2490" i="1" a="1"/>
  <c r="AE2503" i="1" a="1"/>
  <c r="AE1742" i="1" a="1"/>
  <c r="AE1675" i="1" a="1"/>
  <c r="AE1485" i="1" a="1"/>
  <c r="AE306" i="1" a="1"/>
  <c r="AE2857" i="1" a="1"/>
  <c r="AE3507" i="1" a="1"/>
  <c r="AE3508" i="1" a="1"/>
  <c r="AD2306" i="1" a="1"/>
  <c r="AD1438" i="1" a="1"/>
  <c r="AD538" i="1" a="1"/>
  <c r="X257" i="1" a="1"/>
  <c r="AD2290" i="1" a="1"/>
  <c r="X2420" i="1" a="1"/>
  <c r="AD297" i="1" a="1"/>
  <c r="AI1452" i="1" a="1"/>
  <c r="D1822" i="7" a="1"/>
  <c r="D1715" i="7" a="1"/>
  <c r="AD1033" i="1" a="1"/>
  <c r="AD2722" i="1" a="1"/>
  <c r="X1311" i="1" a="1"/>
  <c r="X1111" i="1" a="1"/>
  <c r="AH1896" i="1" a="1"/>
  <c r="AD578" i="1" a="1"/>
  <c r="AD2529" i="1" a="1"/>
  <c r="AI2429" i="1" a="1"/>
  <c r="AD1726" i="1" a="1"/>
  <c r="D1500" i="7" a="1"/>
  <c r="D1923" i="7" a="1"/>
  <c r="D729" i="7" a="1"/>
  <c r="AD3395" i="1" a="1"/>
  <c r="AI1542" i="1" a="1"/>
  <c r="AI2260" i="1" a="1"/>
  <c r="X1065" i="1" a="1"/>
  <c r="AD286" i="1" a="1"/>
  <c r="AD2349" i="1" a="1"/>
  <c r="X2828" i="1" a="1"/>
  <c r="D177" i="7" a="1"/>
  <c r="D1388" i="7" a="1"/>
  <c r="D2949" i="7" a="1"/>
  <c r="X1335" i="1" a="1"/>
  <c r="AD324" i="1" a="1"/>
  <c r="AH1425" i="1" a="1"/>
  <c r="AH1948" i="1" a="1"/>
  <c r="AD731" i="1" a="1"/>
  <c r="AH3279" i="1" a="1"/>
  <c r="AD1112" i="1" a="1"/>
  <c r="AD1859" i="1" a="1"/>
  <c r="AI3519" i="1" a="1"/>
  <c r="AD2421" i="1" a="1"/>
  <c r="AD100" i="1" a="1"/>
  <c r="AD600" i="1" a="1"/>
  <c r="D2232" i="7" a="1"/>
  <c r="AI781" i="1" a="1"/>
  <c r="AD2882" i="1" a="1"/>
  <c r="D2472" i="7" a="1"/>
  <c r="D1615" i="7" a="1"/>
  <c r="AI2357" i="1" a="1"/>
  <c r="D1803" i="7" a="1"/>
  <c r="AI800" i="1" a="1"/>
  <c r="D1703" i="7" a="1"/>
  <c r="X3330" i="1" a="1"/>
  <c r="AH2299" i="1" a="1"/>
  <c r="AH2224" i="1" a="1"/>
  <c r="AH130" i="1" a="1"/>
  <c r="X1876" i="1" a="1"/>
  <c r="D671" i="7" a="1"/>
  <c r="AD2413" i="1" a="1"/>
  <c r="AH3080" i="1" a="1"/>
  <c r="X564" i="1" a="1"/>
  <c r="AD1962" i="1" a="1"/>
  <c r="D1635" i="7" a="1"/>
  <c r="X2745" i="1" a="1"/>
  <c r="AI1308" i="1" a="1"/>
  <c r="X2182" i="1" a="1"/>
  <c r="X1875" i="1" a="1"/>
  <c r="AI2171" i="1" a="1"/>
  <c r="X1304" i="1" a="1"/>
  <c r="AD349" i="1" a="1"/>
  <c r="AH635" i="1" a="1"/>
  <c r="AI3417" i="1" a="1"/>
  <c r="X1619" i="1" a="1"/>
  <c r="AI2203" i="1" a="1"/>
  <c r="X1448" i="1" a="1"/>
  <c r="AH2418" i="1" a="1"/>
  <c r="D1828" i="7" a="1"/>
  <c r="X2808" i="1" a="1"/>
  <c r="D488" i="7" a="1"/>
  <c r="AD2813" i="1" a="1"/>
  <c r="X945" i="1" a="1"/>
  <c r="AH1173" i="1" a="1"/>
  <c r="AI596" i="1" a="1"/>
  <c r="AH2285" i="1" a="1"/>
  <c r="X1305" i="1" a="1"/>
  <c r="AD3012" i="1" a="1"/>
  <c r="AD1318" i="1" a="1"/>
  <c r="X2314" i="1" a="1"/>
  <c r="X1733" i="1" a="1"/>
  <c r="AH1669" i="1" a="1"/>
  <c r="AD2951" i="1" a="1"/>
  <c r="AH1065" i="1" a="1"/>
  <c r="D245" i="7" a="1"/>
  <c r="X1947" i="1" a="1"/>
  <c r="AD3136" i="1" a="1"/>
  <c r="D698" i="7" a="1"/>
  <c r="AI2115" i="1" a="1"/>
  <c r="AI911" i="1" a="1"/>
  <c r="D2890" i="7" a="1"/>
  <c r="AH532" i="1" a="1"/>
  <c r="AH3113" i="1" a="1"/>
  <c r="D770" i="7" a="1"/>
  <c r="D1027" i="7" a="1"/>
  <c r="AD1141" i="1" a="1"/>
  <c r="AI3348" i="1" a="1"/>
  <c r="X1131" i="1" a="1"/>
  <c r="X294" i="1" a="1"/>
  <c r="AI388" i="1" a="1"/>
  <c r="X643" i="1" a="1"/>
  <c r="X2716" i="1" a="1"/>
  <c r="AD2676" i="1" a="1"/>
  <c r="AI3462" i="1" a="1"/>
  <c r="D1709" i="7" a="1"/>
  <c r="X260" i="1" a="1"/>
  <c r="AE3068" i="1" a="1"/>
  <c r="AE360" i="1" a="1"/>
  <c r="AE968" i="1" a="1"/>
  <c r="AE815" i="1" a="1"/>
  <c r="AE1471" i="1" a="1"/>
  <c r="AE114" i="1" a="1"/>
  <c r="AE3060" i="1" a="1"/>
  <c r="AE606" i="1" a="1"/>
  <c r="AE761" i="1" a="1"/>
  <c r="AE3390" i="1" a="1"/>
  <c r="AE569" i="1" a="1"/>
  <c r="AE2810" i="1" a="1"/>
  <c r="AE867" i="1" a="1"/>
  <c r="AE3056" i="1" a="1"/>
  <c r="AE2494" i="1" a="1"/>
  <c r="AE1554" i="1" a="1"/>
  <c r="AE3239" i="1" a="1"/>
  <c r="AE3018" i="1" a="1"/>
  <c r="AE1531" i="1" a="1"/>
  <c r="AE1285" i="1" a="1"/>
  <c r="AE1529" i="1" a="1"/>
  <c r="AE3114" i="1" a="1"/>
  <c r="AE2643" i="1" a="1"/>
  <c r="AE2029" i="1" a="1"/>
  <c r="AE399" i="1" a="1"/>
  <c r="AE1840" i="1" a="1"/>
  <c r="AE3529" i="1" a="1"/>
  <c r="AE992" i="1" a="1"/>
  <c r="AE2376" i="1" a="1"/>
  <c r="AE2741" i="1" a="1"/>
  <c r="AE2019" i="1" a="1"/>
  <c r="AE1859" i="1" a="1"/>
  <c r="AE3126" i="1" a="1"/>
  <c r="AE381" i="1" a="1"/>
  <c r="AE3489" i="1" a="1"/>
  <c r="AE3021" i="1" a="1"/>
  <c r="AE1368" i="1" a="1"/>
  <c r="AE1345" i="1" a="1"/>
  <c r="AE2510" i="1" a="1"/>
  <c r="AE772" i="1" a="1"/>
  <c r="AE1114" i="1" a="1"/>
  <c r="AE1352" i="1" a="1"/>
  <c r="AE2041" i="1" a="1"/>
  <c r="AE676" i="1" a="1"/>
  <c r="AE2531" i="1" a="1"/>
  <c r="AE3368" i="1" a="1"/>
  <c r="AE2307" i="1" a="1"/>
  <c r="AE2439" i="1" a="1"/>
  <c r="AE3167" i="1" a="1"/>
  <c r="AE3479" i="1" a="1"/>
  <c r="AE3380" i="1" a="1"/>
  <c r="AE1399" i="1" a="1"/>
  <c r="AE2735" i="1" a="1"/>
  <c r="AE2284" i="1" a="1"/>
  <c r="AE776" i="1" a="1"/>
  <c r="AE404" i="1" a="1"/>
  <c r="AE1309" i="1" a="1"/>
  <c r="AD580" i="1" a="1"/>
  <c r="D1123" i="7" a="1"/>
  <c r="AI2119" i="1" a="1"/>
  <c r="AI2228" i="1" a="1"/>
  <c r="X2620" i="1" a="1"/>
  <c r="AH349" i="1" a="1"/>
  <c r="D2347" i="7" a="1"/>
  <c r="X2803" i="1" a="1"/>
  <c r="AE370" i="1" a="1"/>
  <c r="AE2761" i="1" a="1"/>
  <c r="AE767" i="1" a="1"/>
  <c r="AE835" i="1" a="1"/>
  <c r="AE3373" i="1" a="1"/>
  <c r="AE1096" i="1" a="1"/>
  <c r="AE617" i="1" a="1"/>
  <c r="AE312" i="1" a="1"/>
  <c r="AE422" i="1" a="1"/>
  <c r="AE1609" i="1" a="1"/>
  <c r="AE426" i="1" a="1"/>
  <c r="AE950" i="1" a="1"/>
  <c r="AE2732" i="1" a="1"/>
  <c r="AE760" i="1" a="1"/>
  <c r="AE1796" i="1" a="1"/>
  <c r="AE3135" i="1" a="1"/>
  <c r="AE1414" i="1" a="1"/>
  <c r="AE248" i="1" a="1"/>
  <c r="AE1941" i="1" a="1"/>
  <c r="AE3365" i="1" a="1"/>
  <c r="AE2754" i="1" a="1"/>
  <c r="AE1150" i="1" a="1"/>
  <c r="AE307" i="1" a="1"/>
  <c r="AE3341" i="1" a="1"/>
  <c r="AE2960" i="1" a="1"/>
  <c r="AE2934" i="1" a="1"/>
  <c r="AE554" i="1" a="1"/>
  <c r="AE638" i="1" a="1"/>
  <c r="AE2849" i="1" a="1"/>
  <c r="AE268" i="1" a="1"/>
  <c r="AE860" i="1" a="1"/>
  <c r="AE3339" i="1" a="1"/>
  <c r="AE965" i="1" a="1"/>
  <c r="AE1975" i="1" a="1"/>
  <c r="AE156" i="1" a="1"/>
  <c r="AE1137" i="1" a="1"/>
  <c r="AE660" i="1" a="1"/>
  <c r="AE784" i="1" a="1"/>
  <c r="AE3201" i="1" a="1"/>
  <c r="AE3415" i="1" a="1"/>
  <c r="AE1973" i="1" a="1"/>
  <c r="AE698" i="1" a="1"/>
  <c r="AE2963" i="1" a="1"/>
  <c r="AE3430" i="1" a="1"/>
  <c r="AE2916" i="1" a="1"/>
  <c r="AE2409" i="1" a="1"/>
  <c r="AE3505" i="1" a="1"/>
  <c r="AE2433" i="1" a="1"/>
  <c r="AE2449" i="1" a="1"/>
  <c r="AE290" i="1" a="1"/>
  <c r="AE3077" i="1" a="1"/>
  <c r="AE335" i="1" a="1"/>
  <c r="AE206" i="1" a="1"/>
  <c r="AE3281" i="1" a="1"/>
  <c r="AE2544" i="1" a="1"/>
  <c r="AE2298" i="1" a="1"/>
  <c r="AE2502" i="1" a="1"/>
  <c r="AH3272" i="1" a="1"/>
  <c r="AI2189" i="1" a="1"/>
  <c r="X553" i="1" a="1"/>
  <c r="D900" i="7" a="1"/>
  <c r="D3002" i="7" a="1"/>
  <c r="AD2684" i="1" a="1"/>
  <c r="AI3240" i="1" a="1"/>
  <c r="AI764" i="1" a="1"/>
  <c r="AI2498" i="1" a="1"/>
  <c r="AI2753" i="1" a="1"/>
  <c r="AH1862" i="1" a="1"/>
  <c r="AI1865" i="1" a="1"/>
  <c r="AD993" i="1" a="1"/>
  <c r="AH889" i="1" a="1"/>
  <c r="AI3473" i="1" a="1"/>
  <c r="D1991" i="7" a="1"/>
  <c r="X1403" i="1" a="1"/>
  <c r="AI371" i="1" a="1"/>
  <c r="AD1790" i="1" a="1"/>
  <c r="AH2574" i="1" a="1"/>
  <c r="AD2790" i="1" a="1"/>
  <c r="AD3084" i="1" a="1"/>
  <c r="AH2565" i="1" a="1"/>
  <c r="AD561" i="1" a="1"/>
  <c r="X1054" i="1" a="1"/>
  <c r="AD3443" i="1" a="1"/>
  <c r="AH2157" i="1" a="1"/>
  <c r="AD2487" i="1" a="1"/>
  <c r="AH1280" i="1" a="1"/>
  <c r="AD536" i="1" a="1"/>
  <c r="AI2585" i="1" a="1"/>
  <c r="AD1037" i="1" a="1"/>
  <c r="AI2912" i="1" a="1"/>
  <c r="AH1982" i="1" a="1"/>
  <c r="X3244" i="1" a="1"/>
  <c r="AD914" i="1" a="1"/>
  <c r="X2002" i="1" a="1"/>
  <c r="X2625" i="1" a="1"/>
  <c r="AI3071" i="1" a="1"/>
  <c r="AH581" i="1" a="1"/>
  <c r="AH1989" i="1" a="1"/>
  <c r="X497" i="1" a="1"/>
  <c r="AD3039" i="1" a="1"/>
  <c r="AD1641" i="1" a="1"/>
  <c r="AH2699" i="1" a="1"/>
  <c r="D3018" i="7" a="1"/>
  <c r="AI2507" i="1" a="1"/>
  <c r="X1768" i="1" a="1"/>
  <c r="AI1450" i="1" a="1"/>
  <c r="D113" i="7" a="1"/>
  <c r="AH158" i="1" a="1"/>
  <c r="AI1467" i="1" a="1"/>
  <c r="AD684" i="1" a="1"/>
  <c r="AH2022" i="1" a="1"/>
  <c r="D1202" i="7" a="1"/>
  <c r="X1563" i="1" a="1"/>
  <c r="AI1692" i="1" a="1"/>
  <c r="AH327" i="1" a="1"/>
  <c r="AI2090" i="1" a="1"/>
  <c r="AH2939" i="1" a="1"/>
  <c r="X3451" i="1" a="1"/>
  <c r="X1986" i="1" a="1"/>
  <c r="D1101" i="7" a="1"/>
  <c r="X3185" i="1" a="1"/>
  <c r="X2885" i="1" a="1"/>
  <c r="AD2020" i="1" a="1"/>
  <c r="AH538" i="1" a="1"/>
  <c r="D2298" i="7" a="1"/>
  <c r="AD2112" i="1" a="1"/>
  <c r="X720" i="1" a="1"/>
  <c r="AI2684" i="1" a="1"/>
  <c r="AI1582" i="1" a="1"/>
  <c r="D1343" i="7" a="1"/>
  <c r="D874" i="7" a="1"/>
  <c r="AI671" i="1" a="1"/>
  <c r="D1595" i="7" a="1"/>
  <c r="AD2774" i="1" a="1"/>
  <c r="AI1240" i="1" a="1"/>
  <c r="X464" i="1" a="1"/>
  <c r="AD2786" i="1" a="1"/>
  <c r="AH2611" i="1" a="1"/>
  <c r="AH1346" i="1" a="1"/>
  <c r="D2617" i="7" a="1"/>
  <c r="X2096" i="1" a="1"/>
  <c r="D183" i="7" a="1"/>
  <c r="X1814" i="1" a="1"/>
  <c r="AH2731" i="1" a="1"/>
  <c r="AI1516" i="1" a="1"/>
  <c r="X1272" i="1" a="1"/>
  <c r="D1722" i="7" a="1"/>
  <c r="AI2650" i="1" a="1"/>
  <c r="AH2260" i="1" a="1"/>
  <c r="AI2778" i="1" a="1"/>
  <c r="AD1737" i="1" a="1"/>
  <c r="X1504" i="1" a="1"/>
  <c r="AD1280" i="1" a="1"/>
  <c r="AH424" i="1" a="1"/>
  <c r="AH1149" i="1" a="1"/>
  <c r="X719" i="1" a="1"/>
  <c r="AD991" i="1" a="1"/>
  <c r="AI324" i="1" a="1"/>
  <c r="X1176" i="1" a="1"/>
  <c r="AD1556" i="1" a="1"/>
  <c r="AD2710" i="1" a="1"/>
  <c r="AH1822" i="1" a="1"/>
  <c r="X261" i="1" a="1"/>
  <c r="D1823" i="7" a="1"/>
  <c r="AH1981" i="1" a="1"/>
  <c r="AD2962" i="1" a="1"/>
  <c r="AH2042" i="1" a="1"/>
  <c r="D2046" i="7" a="1"/>
  <c r="AH2570" i="1" a="1"/>
  <c r="AD3059" i="1" a="1"/>
  <c r="AI522" i="1" a="1"/>
  <c r="D1989" i="7" a="1"/>
  <c r="AH1558" i="1" a="1"/>
  <c r="AI534" i="1" a="1"/>
  <c r="AI1445" i="1" a="1"/>
  <c r="AD1531" i="1" a="1"/>
  <c r="X1616" i="1" a="1"/>
  <c r="AH2687" i="1" a="1"/>
  <c r="X1985" i="1" a="1"/>
  <c r="AH1973" i="1" a="1"/>
  <c r="X2717" i="1" a="1"/>
  <c r="AI571" i="1" a="1"/>
  <c r="AD3096" i="1" a="1"/>
  <c r="X951" i="1" a="1"/>
  <c r="X724" i="1" a="1"/>
  <c r="AH1676" i="1" a="1"/>
  <c r="D1524" i="7" a="1"/>
  <c r="X1624" i="1" a="1"/>
  <c r="AI3434" i="1" a="1"/>
  <c r="AH2064" i="1" a="1"/>
  <c r="AH2228" i="1" a="1"/>
  <c r="AI1648" i="1" a="1"/>
  <c r="AH2466" i="1" a="1"/>
  <c r="AI635" i="1" a="1"/>
  <c r="AD3417" i="1" a="1"/>
  <c r="AI994" i="1" a="1"/>
  <c r="AH1338" i="1" a="1"/>
  <c r="AH896" i="1" a="1"/>
  <c r="AH1913" i="1" a="1"/>
  <c r="D3009" i="7" a="1"/>
  <c r="X103" i="1" a="1"/>
  <c r="X491" i="1" a="1"/>
  <c r="AH2127" i="1" a="1"/>
  <c r="D537" i="7" a="1"/>
  <c r="AI459" i="1" a="1"/>
  <c r="AE1591" i="1" a="1"/>
  <c r="AE102" i="1" a="1"/>
  <c r="AE785" i="1" a="1"/>
  <c r="AE1040" i="1" a="1"/>
  <c r="AE3480" i="1" a="1"/>
  <c r="AE644" i="1" a="1"/>
  <c r="AE2749" i="1" a="1"/>
  <c r="AE1261" i="1" a="1"/>
  <c r="AE782" i="1" a="1"/>
  <c r="AE2639" i="1" a="1"/>
  <c r="AE2659" i="1" a="1"/>
  <c r="AE269" i="1" a="1"/>
  <c r="AE2904" i="1" a="1"/>
  <c r="AE3213" i="1" a="1"/>
  <c r="AE3280" i="1" a="1"/>
  <c r="AE2413" i="1" a="1"/>
  <c r="AE81" i="1" a="1"/>
  <c r="AE3240" i="1" a="1"/>
  <c r="AE134" i="1" a="1"/>
  <c r="AE2858" i="1" a="1"/>
  <c r="AE3319" i="1" a="1"/>
  <c r="AE2485" i="1" a="1"/>
  <c r="AE3382" i="1" a="1"/>
  <c r="AE664" i="1" a="1"/>
  <c r="AE2868" i="1" a="1"/>
  <c r="AE3003" i="1" a="1"/>
  <c r="AE919" i="1" a="1"/>
  <c r="AE750" i="1" a="1"/>
  <c r="AE168" i="1" a="1"/>
  <c r="AE773" i="1" a="1"/>
  <c r="AE363" i="1" a="1"/>
  <c r="AE2872" i="1" a="1"/>
  <c r="AE2005" i="1" a="1"/>
  <c r="AE2843" i="1" a="1"/>
  <c r="AE382" i="1" a="1"/>
  <c r="AE3288" i="1" a="1"/>
  <c r="AE3397" i="1" a="1"/>
  <c r="AE1526" i="1" a="1"/>
  <c r="AE3443" i="1" a="1"/>
  <c r="AE1104" i="1" a="1"/>
  <c r="AE2829" i="1" a="1"/>
  <c r="AE2266" i="1" a="1"/>
  <c r="AE2859" i="1" a="1"/>
  <c r="AE3467" i="1" a="1"/>
  <c r="AE3354" i="1" a="1"/>
  <c r="AE1696" i="1" a="1"/>
  <c r="AE740" i="1" a="1"/>
  <c r="AE1391" i="1" a="1"/>
  <c r="AE1723" i="1" a="1"/>
  <c r="AE2979" i="1" a="1"/>
  <c r="AE1468" i="1" a="1"/>
  <c r="AE2450" i="1" a="1"/>
  <c r="AE83" i="1" a="1"/>
  <c r="AE1363" i="1" a="1"/>
  <c r="AE85" i="1" a="1"/>
  <c r="AE662" i="1" a="1"/>
  <c r="AE1629" i="1" a="1"/>
  <c r="AI2472" i="1" a="1"/>
  <c r="D942" i="7" a="1"/>
  <c r="D426" i="7" a="1"/>
  <c r="X2015" i="1" a="1"/>
  <c r="AH834" i="1" a="1"/>
  <c r="X360" i="1" a="1"/>
  <c r="X2378" i="1" a="1"/>
  <c r="D816" i="7" a="1"/>
  <c r="X2980" i="1" a="1"/>
  <c r="AI2019" i="1" a="1"/>
  <c r="AI1168" i="1" a="1"/>
  <c r="AH3528" i="1" a="1"/>
  <c r="AI2267" i="1" a="1"/>
  <c r="X529" i="1" a="1"/>
  <c r="X1655" i="1" a="1"/>
  <c r="D1912" i="7" a="1"/>
  <c r="AH3196" i="1" a="1"/>
  <c r="AD224" i="1" a="1"/>
  <c r="X1386" i="1" a="1"/>
  <c r="X2003" i="1" a="1"/>
  <c r="AI2209" i="1" a="1"/>
  <c r="X1265" i="1" a="1"/>
  <c r="AH2373" i="1" a="1"/>
  <c r="D1710" i="7" a="1"/>
  <c r="AD496" i="1" a="1"/>
  <c r="X3337" i="1" a="1"/>
  <c r="D1696" i="7" a="1"/>
  <c r="AH394" i="1" a="1"/>
  <c r="AD2156" i="1" a="1"/>
  <c r="AH739" i="1" a="1"/>
  <c r="AH2115" i="1" a="1"/>
  <c r="D841" i="7" a="1"/>
  <c r="AH717" i="1" a="1"/>
  <c r="X3179" i="1" a="1"/>
  <c r="AD3163" i="1" a="1"/>
  <c r="D1542" i="7" a="1"/>
  <c r="AI1080" i="1" a="1"/>
  <c r="AI1803" i="1" a="1"/>
  <c r="AI3332" i="1" a="1"/>
  <c r="D1760" i="7" a="1"/>
  <c r="AD388" i="1" a="1"/>
  <c r="D1620" i="7" a="1"/>
  <c r="AH1357" i="1" a="1"/>
  <c r="AI2144" i="1" a="1"/>
  <c r="AH1883" i="1" a="1"/>
  <c r="X422" i="1" a="1"/>
  <c r="X1397" i="1" a="1"/>
  <c r="AD2465" i="1" a="1"/>
  <c r="AI694" i="1" a="1"/>
  <c r="AI1085" i="1" a="1"/>
  <c r="AD3162" i="1" a="1"/>
  <c r="AD1840" i="1" a="1"/>
  <c r="X161" i="1" a="1"/>
  <c r="AD1196" i="1" a="1"/>
  <c r="X122" i="1" a="1"/>
  <c r="AD3287" i="1" a="1"/>
  <c r="AI2079" i="1" a="1"/>
  <c r="D2830" i="7" a="1"/>
  <c r="AD1466" i="1" a="1"/>
  <c r="D2052" i="7" a="1"/>
  <c r="AH1514" i="1" a="1"/>
  <c r="D1704" i="7" a="1"/>
  <c r="AI2777" i="1" a="1"/>
  <c r="D1580" i="7" a="1"/>
  <c r="D2191" i="7" a="1"/>
  <c r="AH1209" i="1" a="1"/>
  <c r="AH1776" i="1" a="1"/>
  <c r="X701" i="1" a="1"/>
  <c r="X1648" i="1" a="1"/>
  <c r="AD1720" i="1" a="1"/>
  <c r="D2865" i="7" a="1"/>
  <c r="AD2388" i="1" a="1"/>
  <c r="D1411" i="7" a="1"/>
  <c r="X1819" i="1" a="1"/>
  <c r="D1297" i="7" a="1"/>
  <c r="X896" i="1" a="1"/>
  <c r="AH490" i="1" a="1"/>
  <c r="D2599" i="7" a="1"/>
  <c r="AH202" i="1" a="1"/>
  <c r="AE821" i="1" a="1"/>
  <c r="AE2032" i="1" a="1"/>
  <c r="AE1539" i="1" a="1"/>
  <c r="AE1679" i="1" a="1"/>
  <c r="AE2933" i="1" a="1"/>
  <c r="AE613" i="1" a="1"/>
  <c r="AE2251" i="1" a="1"/>
  <c r="AE3276" i="1" a="1"/>
  <c r="AE1332" i="1" a="1"/>
  <c r="AE3491" i="1" a="1"/>
  <c r="AE3460" i="1" a="1"/>
  <c r="AE1398" i="1" a="1"/>
  <c r="AE2010" i="1" a="1"/>
  <c r="AE504" i="1" a="1"/>
  <c r="AE2277" i="1" a="1"/>
  <c r="AE3256" i="1" a="1"/>
  <c r="AE2770" i="1" a="1"/>
  <c r="AE2662" i="1" a="1"/>
  <c r="AE1473" i="1" a="1"/>
  <c r="AE2470" i="1" a="1"/>
  <c r="AE310" i="1" a="1"/>
  <c r="AE777" i="1" a="1"/>
  <c r="AE588" i="1" a="1"/>
  <c r="AE706" i="1" a="1"/>
  <c r="AE1193" i="1" a="1"/>
  <c r="AE2925" i="1" a="1"/>
  <c r="AE2619" i="1" a="1"/>
  <c r="AE3481" i="1" a="1"/>
  <c r="AE3227" i="1" a="1"/>
  <c r="AE1810" i="1" a="1"/>
  <c r="AE2084" i="1" a="1"/>
  <c r="AE2612" i="1" a="1"/>
  <c r="AE1491" i="1" a="1"/>
  <c r="AE338" i="1" a="1"/>
  <c r="AE639" i="1" a="1"/>
  <c r="AE1241" i="1" a="1"/>
  <c r="AE3051" i="1" a="1"/>
  <c r="AE746" i="1" a="1"/>
  <c r="AE802" i="1" a="1"/>
  <c r="AE2156" i="1" a="1"/>
  <c r="AE3502" i="1" a="1"/>
  <c r="AE571" i="1" a="1"/>
  <c r="AE2730" i="1" a="1"/>
  <c r="AE400" i="1" a="1"/>
  <c r="AE3445" i="1" a="1"/>
  <c r="AE2603" i="1" a="1"/>
  <c r="AE1474" i="1" a="1"/>
  <c r="AE474" i="1" a="1"/>
  <c r="AE783" i="1" a="1"/>
  <c r="AE1449" i="1" a="1"/>
  <c r="AE670" i="1" a="1"/>
  <c r="AE3394" i="1" a="1"/>
  <c r="AE531" i="1" a="1"/>
  <c r="AE1045" i="1" a="1"/>
  <c r="AE1490" i="1" a="1"/>
  <c r="AE2233" i="1" a="1"/>
  <c r="AE2572" i="1" a="1"/>
  <c r="AH743" i="1" a="1"/>
  <c r="AD2268" i="1" a="1"/>
  <c r="AD84" i="1" a="1"/>
  <c r="D2161" i="7" a="1"/>
  <c r="X620" i="1" a="1"/>
  <c r="AI162" i="1" a="1"/>
  <c r="AH2464" i="1" a="1"/>
  <c r="AI2446" i="1" a="1"/>
  <c r="AH197" i="1" a="1"/>
  <c r="X1052" i="1" a="1"/>
  <c r="AH1636" i="1" a="1"/>
  <c r="D432" i="7" a="1"/>
  <c r="AH2902" i="1" a="1"/>
  <c r="AH1670" i="1" a="1"/>
  <c r="AI2773" i="1" a="1"/>
  <c r="AI2226" i="1" a="1"/>
  <c r="X934" i="1" a="1"/>
  <c r="X2651" i="1" a="1"/>
  <c r="X3381" i="1" a="1"/>
  <c r="AH2201" i="1" a="1"/>
  <c r="AI1318" i="1" a="1"/>
  <c r="D2614" i="7" a="1"/>
  <c r="X376" i="1" a="1"/>
  <c r="AD2481" i="1" a="1"/>
  <c r="AH1839" i="1" a="1"/>
  <c r="AH230" i="1" a="1"/>
  <c r="AD1395" i="1" a="1"/>
  <c r="AI3130" i="1" a="1"/>
  <c r="X252" i="1" a="1"/>
  <c r="AI434" i="1" a="1"/>
  <c r="AI3500" i="1" a="1"/>
  <c r="AH1069" i="1" a="1"/>
  <c r="AI2107" i="1" a="1"/>
  <c r="X92" i="1" a="1"/>
  <c r="AD2543" i="1" a="1"/>
  <c r="X153" i="1" a="1"/>
  <c r="AD1651" i="1" a="1"/>
  <c r="AH2106" i="1" a="1"/>
  <c r="AD3509" i="1" a="1"/>
  <c r="AD1694" i="1" a="1"/>
  <c r="D2727" i="7" a="1"/>
  <c r="AH2962" i="1" a="1"/>
  <c r="AH2067" i="1" a="1"/>
  <c r="AD837" i="1" a="1"/>
  <c r="X1821" i="1" a="1"/>
  <c r="AD2795" i="1" a="1"/>
  <c r="X2462" i="1" a="1"/>
  <c r="AI1750" i="1" a="1"/>
  <c r="AI2342" i="1" a="1"/>
  <c r="X3099" i="1" a="1"/>
  <c r="D2895" i="7" a="1"/>
  <c r="AD1445" i="1" a="1"/>
  <c r="AD2240" i="1" a="1"/>
  <c r="AI590" i="1" a="1"/>
  <c r="AI899" i="1" a="1"/>
  <c r="D233" i="7" a="1"/>
  <c r="AD1800" i="1" a="1"/>
  <c r="AH2763" i="1" a="1"/>
  <c r="AI3241" i="1" a="1"/>
  <c r="AD3491" i="1" a="1"/>
  <c r="D1089" i="7" a="1"/>
  <c r="AH2626" i="1" a="1"/>
  <c r="AH1165" i="1" a="1"/>
  <c r="AD678" i="1" a="1"/>
  <c r="D821" i="7" a="1"/>
  <c r="AH2268" i="1" a="1"/>
  <c r="AH642" i="1" a="1"/>
  <c r="AI467" i="1" a="1"/>
  <c r="AD3449" i="1" a="1"/>
  <c r="AD331" i="1" a="1"/>
  <c r="D1032" i="7" a="1"/>
  <c r="AI3298" i="1" a="1"/>
  <c r="AD2378" i="1" a="1"/>
  <c r="AD1705" i="1" a="1"/>
  <c r="X2217" i="1" a="1"/>
  <c r="AD259" i="1" a="1"/>
  <c r="D1324" i="7" a="1"/>
  <c r="D1824" i="7" a="1"/>
  <c r="AH1252" i="1" a="1"/>
  <c r="AI3419" i="1" a="1"/>
  <c r="AH2473" i="1" a="1"/>
  <c r="X1925" i="1" a="1"/>
  <c r="X165" i="1" a="1"/>
  <c r="D2798" i="7" a="1"/>
  <c r="AD1167" i="1" a="1"/>
  <c r="AE1240" i="1" a="1"/>
  <c r="AE417" i="1" a="1"/>
  <c r="AE2896" i="1" a="1"/>
  <c r="AE861" i="1" a="1"/>
  <c r="AE1802" i="1" a="1"/>
  <c r="AE111" i="1" a="1"/>
  <c r="AE3311" i="1" a="1"/>
  <c r="AE1178" i="1" a="1"/>
  <c r="AE1663" i="1" a="1"/>
  <c r="AE2292" i="1" a="1"/>
  <c r="AE1097" i="1" a="1"/>
  <c r="AE826" i="1" a="1"/>
  <c r="AE2365" i="1" a="1"/>
  <c r="AE3264" i="1" a="1"/>
  <c r="AE1120" i="1" a="1"/>
  <c r="AE2597" i="1" a="1"/>
  <c r="AE1593" i="1" a="1"/>
  <c r="AE3161" i="1" a="1"/>
  <c r="AE3245" i="1" a="1"/>
  <c r="AE362" i="1" a="1"/>
  <c r="AE1703" i="1" a="1"/>
  <c r="AE3370" i="1" a="1"/>
  <c r="AE1509" i="1" a="1"/>
  <c r="AE1525" i="1" a="1"/>
  <c r="AE2057" i="1" a="1"/>
  <c r="AE1688" i="1" a="1"/>
  <c r="AE1354" i="1" a="1"/>
  <c r="AE1298" i="1" a="1"/>
  <c r="AE984" i="1" a="1"/>
  <c r="AE756" i="1" a="1"/>
  <c r="AE1083" i="1" a="1"/>
  <c r="AE3251" i="1" a="1"/>
  <c r="AE2211" i="1" a="1"/>
  <c r="AE2468" i="1" a="1"/>
  <c r="AE794" i="1" a="1"/>
  <c r="AE1382" i="1" a="1"/>
  <c r="AE1370" i="1" a="1"/>
  <c r="AE727" i="1" a="1"/>
  <c r="AE3204" i="1" a="1"/>
  <c r="AE2198" i="1" a="1"/>
  <c r="AE1699" i="1" a="1"/>
  <c r="AE512" i="1" a="1"/>
  <c r="AE430" i="1" a="1"/>
  <c r="AE3250" i="1" a="1"/>
  <c r="AE3184" i="1" a="1"/>
  <c r="AE1571" i="1" a="1"/>
  <c r="AE2028" i="1" a="1"/>
  <c r="AE2966" i="1" a="1"/>
  <c r="AE170" i="1" a="1"/>
  <c r="AE2554" i="1" a="1"/>
  <c r="AE3518" i="1" a="1"/>
  <c r="AE300" i="1" a="1"/>
  <c r="AE1186" i="1" a="1"/>
  <c r="AE982" i="1" a="1"/>
  <c r="AE612" i="1" a="1"/>
  <c r="AE2482" i="1" a="1"/>
  <c r="AE869" i="1" a="1"/>
  <c r="X2922" i="1" a="1"/>
  <c r="AD244" i="1" a="1"/>
  <c r="D2947" i="7" a="1"/>
  <c r="X1340" i="1" a="1"/>
  <c r="AH3010" i="1" a="1"/>
  <c r="D1679" i="7" a="1"/>
  <c r="AI2736" i="1" a="1"/>
  <c r="AI2964" i="1" a="1"/>
  <c r="AI1476" i="1" a="1"/>
  <c r="D2476" i="7" a="1"/>
  <c r="AH582" i="1" a="1"/>
  <c r="AI2418" i="1" a="1"/>
  <c r="X2399" i="1" a="1"/>
  <c r="X779" i="1" a="1"/>
  <c r="AH3523" i="1" a="1"/>
  <c r="AD2179" i="1" a="1"/>
  <c r="AI1557" i="1" a="1"/>
  <c r="AI1608" i="1" a="1"/>
  <c r="AH2597" i="1" a="1"/>
  <c r="X245" i="1" a="1"/>
  <c r="X2412" i="1" a="1"/>
  <c r="D1103" i="7" a="1"/>
  <c r="AD2070" i="1" a="1"/>
  <c r="AI95" i="1" a="1"/>
  <c r="AD2556" i="1" a="1"/>
  <c r="AI757" i="1" a="1"/>
  <c r="AI495" i="1" a="1"/>
  <c r="AD3158" i="1" a="1"/>
  <c r="AH110" i="1" a="1"/>
  <c r="AH2071" i="1" a="1"/>
  <c r="AD1348" i="1" a="1"/>
  <c r="X2652" i="1" a="1"/>
  <c r="X1487" i="1" a="1"/>
  <c r="AI991" i="1" a="1"/>
  <c r="AH1816" i="1" a="1"/>
  <c r="AH1337" i="1" a="1"/>
  <c r="AI811" i="1" a="1"/>
  <c r="AI2355" i="1" a="1"/>
  <c r="X2448" i="1" a="1"/>
  <c r="X91" i="1" a="1"/>
  <c r="AI1981" i="1" a="1"/>
  <c r="D1694" i="7" a="1"/>
  <c r="AD2799" i="1" a="1"/>
  <c r="AD1267" i="1" a="1"/>
  <c r="AD1540" i="1" a="1"/>
  <c r="X2831" i="1" a="1"/>
  <c r="AH3214" i="1" a="1"/>
  <c r="AI601" i="1" a="1"/>
  <c r="X2595" i="1" a="1"/>
  <c r="AI937" i="1" a="1"/>
  <c r="X2271" i="1" a="1"/>
  <c r="AD2698" i="1" a="1"/>
  <c r="X1653" i="1" a="1"/>
  <c r="AD2907" i="1" a="1"/>
  <c r="AD1455" i="1" a="1"/>
  <c r="AD3437" i="1" a="1"/>
  <c r="AD2681" i="1" a="1"/>
  <c r="D262" i="7" a="1"/>
  <c r="X1622" i="1" a="1"/>
  <c r="X3116" i="1" a="1"/>
  <c r="AH2793" i="1" a="1"/>
  <c r="D754" i="7" a="1"/>
  <c r="AI2830" i="1" a="1"/>
  <c r="D437" i="7" a="1"/>
  <c r="D1120" i="7" a="1"/>
  <c r="AH406" i="1" a="1"/>
  <c r="X1465" i="1" a="1"/>
  <c r="AI2202" i="1" a="1"/>
  <c r="AH1200" i="1" a="1"/>
  <c r="AI2290" i="1" a="1"/>
  <c r="AI1212" i="1" a="1"/>
  <c r="X384" i="1" a="1"/>
  <c r="AH1105" i="1" a="1"/>
  <c r="X689" i="1" a="1"/>
  <c r="AH3301" i="1" a="1"/>
  <c r="AI2004" i="1" a="1"/>
  <c r="X203" i="1" a="1"/>
  <c r="AI3528" i="1" a="1"/>
  <c r="D2291" i="7" a="1"/>
  <c r="D408" i="7" a="1"/>
  <c r="X2834" i="1" a="1"/>
  <c r="AI2179" i="1" a="1"/>
  <c r="AH2000" i="1" a="1"/>
  <c r="D2488" i="7" a="1"/>
  <c r="D1185" i="7" a="1"/>
  <c r="AD1635" i="1" a="1"/>
  <c r="X2880" i="1" a="1"/>
  <c r="D2533" i="7" a="1"/>
  <c r="AH2128" i="1" a="1"/>
  <c r="D2679" i="7" a="1"/>
  <c r="AD2358" i="1" a="1"/>
  <c r="X1082" i="1" a="1"/>
  <c r="D189" i="7" a="1"/>
  <c r="D61" i="7" a="1"/>
  <c r="D71" i="7" a="1"/>
  <c r="AH252" i="1" a="1"/>
  <c r="D2863" i="7" a="1"/>
  <c r="D1307" i="7" a="1"/>
  <c r="D2896" i="7" a="1"/>
  <c r="AD1335" i="1" a="1"/>
  <c r="D2603" i="7" a="1"/>
  <c r="AD1649" i="1" a="1"/>
  <c r="X2196" i="1" a="1"/>
  <c r="AD1056" i="1" a="1"/>
  <c r="D2706" i="7" a="1"/>
  <c r="AH1803" i="1" a="1"/>
  <c r="AH1112" i="1" a="1"/>
  <c r="AD1928" i="1" a="1"/>
  <c r="D2713" i="7" a="1"/>
  <c r="D328" i="7" a="1"/>
  <c r="D1170" i="7" a="1"/>
  <c r="X968" i="1" a="1"/>
  <c r="AI1355" i="1" a="1"/>
  <c r="AH2152" i="1" a="1"/>
  <c r="AD1349" i="1" a="1"/>
  <c r="D653" i="7" a="1"/>
  <c r="AE1516" i="1" a="1"/>
  <c r="AE1283" i="1" a="1"/>
  <c r="AE1243" i="1" a="1"/>
  <c r="AE1670" i="1" a="1"/>
  <c r="AE1389" i="1" a="1"/>
  <c r="AE841" i="1" a="1"/>
  <c r="AE3009" i="1" a="1"/>
  <c r="AE871" i="1" a="1"/>
  <c r="AE543" i="1" a="1"/>
  <c r="AE2194" i="1" a="1"/>
  <c r="AE1933" i="1" a="1"/>
  <c r="AE2069" i="1" a="1"/>
  <c r="AE503" i="1" a="1"/>
  <c r="AE2271" i="1" a="1"/>
  <c r="AE1204" i="1" a="1"/>
  <c r="AE243" i="1" a="1"/>
  <c r="AE2910" i="1" a="1"/>
  <c r="AE3289" i="1" a="1"/>
  <c r="AE3328" i="1" a="1"/>
  <c r="AE3271" i="1" a="1"/>
  <c r="AE2547" i="1" a="1"/>
  <c r="AE2176" i="1" a="1"/>
  <c r="AE1882" i="1" a="1"/>
  <c r="AE1074" i="1" a="1"/>
  <c r="AE1877" i="1" a="1"/>
  <c r="AE125" i="1" a="1"/>
  <c r="AE2163" i="1" a="1"/>
  <c r="AE1549" i="1" a="1"/>
  <c r="AE930" i="1" a="1"/>
  <c r="AE2328" i="1" a="1"/>
  <c r="AE2109" i="1" a="1"/>
  <c r="AE551" i="1" a="1"/>
  <c r="AE938" i="1" a="1"/>
  <c r="AE343" i="1" a="1"/>
  <c r="AE786" i="1" a="1"/>
  <c r="AE2509" i="1" a="1"/>
  <c r="AE3138" i="1" a="1"/>
  <c r="AE1213" i="1" a="1"/>
  <c r="AE711" i="1" a="1"/>
  <c r="AE3500" i="1" a="1"/>
  <c r="AE646" i="1" a="1"/>
  <c r="AE2422" i="1" a="1"/>
  <c r="AE858" i="1" a="1"/>
  <c r="AE521" i="1" a="1"/>
  <c r="AE1678" i="1" a="1"/>
  <c r="AE1364" i="1" a="1"/>
  <c r="AE2780" i="1" a="1"/>
  <c r="AE2794" i="1" a="1"/>
  <c r="AE3391" i="1" a="1"/>
  <c r="AE3494" i="1" a="1"/>
  <c r="AE3023" i="1" a="1"/>
  <c r="AE575" i="1" a="1"/>
  <c r="AE2175" i="1" a="1"/>
  <c r="AE3404" i="1" a="1"/>
  <c r="AE329" i="1" a="1"/>
  <c r="AE166" i="1" a="1"/>
  <c r="AE2293" i="1" a="1"/>
  <c r="X1565" i="1" a="1"/>
  <c r="X1614" i="1" a="1"/>
  <c r="AD1070" i="1" a="1"/>
  <c r="D1768" i="7" a="1"/>
  <c r="X1728" i="1" a="1"/>
  <c r="X3063" i="1" a="1"/>
  <c r="D1870" i="7" a="1"/>
  <c r="AD3016" i="1" a="1"/>
  <c r="AD2061" i="1" a="1"/>
  <c r="AH2875" i="1" a="1"/>
  <c r="AI1365" i="1" a="1"/>
  <c r="AH2220" i="1" a="1"/>
  <c r="X686" i="1" a="1"/>
  <c r="AI2510" i="1" a="1"/>
  <c r="AI2473" i="1" a="1"/>
  <c r="AI1430" i="1" a="1"/>
  <c r="AH1371" i="1" a="1"/>
  <c r="AD2539" i="1" a="1"/>
  <c r="X568" i="1" a="1"/>
  <c r="AD2702" i="1" a="1"/>
  <c r="AD860" i="1" a="1"/>
  <c r="AH749" i="1" a="1"/>
  <c r="AH3201" i="1" a="1"/>
  <c r="X2715" i="1" a="1"/>
  <c r="AI1760" i="1" a="1"/>
  <c r="D2349" i="7" a="1"/>
  <c r="X2692" i="1" a="1"/>
  <c r="AI2955" i="1" a="1"/>
  <c r="X2044" i="1" a="1"/>
  <c r="AI576" i="1" a="1"/>
  <c r="AI1885" i="1" a="1"/>
  <c r="AI1149" i="1" a="1"/>
  <c r="AI3416" i="1" a="1"/>
  <c r="AI2776" i="1" a="1"/>
  <c r="D932" i="7" a="1"/>
  <c r="AI2648" i="1" a="1"/>
  <c r="AI1556" i="1" a="1"/>
  <c r="X759" i="1" a="1"/>
  <c r="X1932" i="1" a="1"/>
  <c r="AD1182" i="1" a="1"/>
  <c r="AD1511" i="1" a="1"/>
  <c r="AI3225" i="1" a="1"/>
  <c r="D281" i="7" a="1"/>
  <c r="D2331" i="7" a="1"/>
  <c r="D190" i="7" a="1"/>
  <c r="D444" i="7" a="1"/>
  <c r="AI2152" i="1" a="1"/>
  <c r="AD522" i="1" a="1"/>
  <c r="D2385" i="7" a="1"/>
  <c r="AI238" i="1" a="1"/>
  <c r="AI2234" i="1" a="1"/>
  <c r="AH3412" i="1" a="1"/>
  <c r="D1046" i="7" a="1"/>
  <c r="AD299" i="1" a="1"/>
  <c r="X1770" i="1" a="1"/>
  <c r="X1439" i="1" a="1"/>
  <c r="D1776" i="7" a="1"/>
  <c r="X1788" i="1" a="1"/>
  <c r="AD2900" i="1" a="1"/>
  <c r="D887" i="7" a="1"/>
  <c r="X1342" i="1" a="1"/>
  <c r="AD2343" i="1" a="1"/>
  <c r="D1461" i="7" a="1"/>
  <c r="AI117" i="1" a="1"/>
  <c r="D606" i="7" a="1"/>
  <c r="AI244" i="1" a="1"/>
  <c r="AD2189" i="1" a="1"/>
  <c r="AD2064" i="1" a="1"/>
  <c r="AH351" i="1" a="1"/>
  <c r="AH3043" i="1" a="1"/>
  <c r="AE2813" i="1" a="1"/>
  <c r="AE747" i="1" a="1"/>
  <c r="AE2418" i="1" a="1"/>
  <c r="AE1438" i="1" a="1"/>
  <c r="AE2431" i="1" a="1"/>
  <c r="AE441" i="1" a="1"/>
  <c r="AE2879" i="1" a="1"/>
  <c r="AE1094" i="1" a="1"/>
  <c r="AE1550" i="1" a="1"/>
  <c r="AE958" i="1" a="1"/>
  <c r="AE2255" i="1" a="1"/>
  <c r="AE2832" i="1" a="1"/>
  <c r="AE2167" i="1" a="1"/>
  <c r="AE1427" i="1" a="1"/>
  <c r="AE810" i="1" a="1"/>
  <c r="AE3408" i="1" a="1"/>
  <c r="AE254" i="1" a="1"/>
  <c r="AE383" i="1" a="1"/>
  <c r="AE3207" i="1" a="1"/>
  <c r="AE1222" i="1" a="1"/>
  <c r="AE2855" i="1" a="1"/>
  <c r="AE185" i="1" a="1"/>
  <c r="AE3524" i="1" a="1"/>
  <c r="AE963" i="1" a="1"/>
  <c r="AE420" i="1" a="1"/>
  <c r="AE2342" i="1" a="1"/>
  <c r="AE1621" i="1" a="1"/>
  <c r="AE710" i="1" a="1"/>
  <c r="AE1077" i="1" a="1"/>
  <c r="AE3180" i="1" a="1"/>
  <c r="AE1818" i="1" a="1"/>
  <c r="AE2866" i="1" a="1"/>
  <c r="AE610" i="1" a="1"/>
  <c r="AE3263" i="1" a="1"/>
  <c r="AE1628" i="1" a="1"/>
  <c r="AE1457" i="1" a="1"/>
  <c r="AE1923" i="1" a="1"/>
  <c r="AE1547" i="1" a="1"/>
  <c r="AE2441" i="1" a="1"/>
  <c r="AE973" i="1" a="1"/>
  <c r="AE1210" i="1" a="1"/>
  <c r="AE1986" i="1" a="1"/>
  <c r="AE3456" i="1" a="1"/>
  <c r="AE1955" i="1" a="1"/>
  <c r="AE1846" i="1" a="1"/>
  <c r="AE1109" i="1" a="1"/>
  <c r="AE2440" i="1" a="1"/>
  <c r="AE2827" i="1" a="1"/>
  <c r="AE2282" i="1" a="1"/>
  <c r="AE1143" i="1" a="1"/>
  <c r="AE1336" i="1" a="1"/>
  <c r="AE295" i="1" a="1"/>
  <c r="AE2899" i="1" a="1"/>
  <c r="AE865" i="1" a="1"/>
  <c r="AE1440" i="1" a="1"/>
  <c r="AE2787" i="1" a="1"/>
  <c r="AE1110" i="1" a="1"/>
  <c r="AI1161" i="1" a="1"/>
  <c r="D2546" i="7" a="1"/>
  <c r="D672" i="7" a="1"/>
  <c r="AI2756" i="1" a="1"/>
  <c r="D1706" i="7" a="1"/>
  <c r="AI3048" i="1" a="1"/>
  <c r="D1859" i="7" a="1"/>
  <c r="AH3067" i="1" a="1"/>
  <c r="AE691" i="1" a="1"/>
  <c r="AE3121" i="1" a="1"/>
  <c r="AE1924" i="1" a="1"/>
  <c r="AE1950" i="1" a="1"/>
  <c r="X3487" i="1" a="1"/>
  <c r="AI2982" i="1" a="1"/>
  <c r="AI1792" i="1" a="1"/>
  <c r="AH1635" i="1" a="1"/>
  <c r="AI2614" i="1" a="1"/>
  <c r="X2558" i="1" a="1"/>
  <c r="AI2120" i="1" a="1"/>
  <c r="D2919" i="7" a="1"/>
  <c r="AD2329" i="1" a="1"/>
  <c r="AH654" i="1" a="1"/>
  <c r="AH308" i="1" a="1"/>
  <c r="X1211" i="1" a="1"/>
  <c r="X2697" i="1" a="1"/>
  <c r="X2453" i="1" a="1"/>
  <c r="AD1251" i="1" a="1"/>
  <c r="X1166" i="1" a="1"/>
  <c r="AH1422" i="1" a="1"/>
  <c r="AD525" i="1" a="1"/>
  <c r="X3431" i="1" a="1"/>
  <c r="D2756" i="7" a="1"/>
  <c r="AH1807" i="1" a="1"/>
  <c r="AD3484" i="1" a="1"/>
  <c r="D175" i="7" a="1"/>
  <c r="X2865" i="1" a="1"/>
  <c r="AH1983" i="1" a="1"/>
  <c r="AH2667" i="1" a="1"/>
  <c r="AD2415" i="1" a="1"/>
  <c r="D217" i="7" a="1"/>
  <c r="D851" i="7" a="1"/>
  <c r="D632" i="7" a="1"/>
  <c r="AD1829" i="1" a="1"/>
  <c r="AI2506" i="1" a="1"/>
  <c r="X1820" i="1" a="1"/>
  <c r="AI3052" i="1" a="1"/>
  <c r="AH1804" i="1" a="1"/>
  <c r="AD509" i="1" a="1"/>
  <c r="X1396" i="1" a="1"/>
  <c r="AD1583" i="1" a="1"/>
  <c r="AD1116" i="1" a="1"/>
  <c r="AD1730" i="1" a="1"/>
  <c r="AH748" i="1" a="1"/>
  <c r="X3093" i="1" a="1"/>
  <c r="D1600" i="7" a="1"/>
  <c r="AD2697" i="1" a="1"/>
  <c r="D2554" i="7" a="1"/>
  <c r="X2873" i="1" a="1"/>
  <c r="AH2178" i="1" a="1"/>
  <c r="D122" i="7" a="1"/>
  <c r="D1533" i="7" a="1"/>
  <c r="X2295" i="1" a="1"/>
  <c r="AI3437" i="1" a="1"/>
  <c r="D675" i="7" a="1"/>
  <c r="AI323" i="1" a="1"/>
  <c r="D2624" i="7" a="1"/>
  <c r="X233" i="1" a="1"/>
  <c r="AI2615" i="1" a="1"/>
  <c r="X2664" i="1" a="1"/>
  <c r="AD315" i="1" a="1"/>
  <c r="AI2477" i="1" a="1"/>
  <c r="X516" i="1" a="1"/>
  <c r="X3426" i="1" a="1"/>
  <c r="AH80" i="1" a="1"/>
  <c r="AD1728" i="1" a="1"/>
  <c r="AH3048" i="1" a="1"/>
  <c r="AD1227" i="1" a="1"/>
  <c r="X2236" i="1" a="1"/>
  <c r="AI915" i="1" a="1"/>
  <c r="X205" i="1" a="1"/>
  <c r="AD1365" i="1" a="1"/>
  <c r="X2751" i="1" a="1"/>
  <c r="X1195" i="1" a="1"/>
  <c r="AH449" i="1" a="1"/>
  <c r="AI1896" i="1" a="1"/>
  <c r="X3256" i="1" a="1"/>
  <c r="AH1064" i="1" a="1"/>
  <c r="AH1608" i="1" a="1"/>
  <c r="AD3381" i="1" a="1"/>
  <c r="D2477" i="7" a="1"/>
  <c r="AI831" i="1" a="1"/>
  <c r="AH1144" i="1" a="1"/>
  <c r="AI3201" i="1" a="1"/>
  <c r="X3356" i="1" a="1"/>
  <c r="AI496" i="1" a="1"/>
  <c r="AH1879" i="1" a="1"/>
  <c r="AH624" i="1" a="1"/>
  <c r="D2446" i="7" a="1"/>
  <c r="D300" i="7" a="1"/>
  <c r="X922" i="1" a="1"/>
  <c r="D1793" i="7" a="1"/>
  <c r="AD524" i="1" a="1"/>
  <c r="AI901" i="1" a="1"/>
  <c r="AD925" i="1" a="1"/>
  <c r="D2701" i="7" a="1"/>
  <c r="AD232" i="1" a="1"/>
  <c r="AH408" i="1" a="1"/>
  <c r="AD2002" i="1" a="1"/>
  <c r="X2563" i="1" a="1"/>
  <c r="D2002" i="7" a="1"/>
  <c r="X2894" i="1" a="1"/>
  <c r="X1244" i="1" a="1"/>
  <c r="AH497" i="1" a="1"/>
  <c r="AD729" i="1" a="1"/>
  <c r="AH587" i="1" a="1"/>
  <c r="AH3211" i="1" a="1"/>
  <c r="D1048" i="7" a="1"/>
  <c r="X1133" i="1" a="1"/>
  <c r="AD2595" i="1" a="1"/>
  <c r="D2170" i="7" a="1"/>
  <c r="D2489" i="7" a="1"/>
  <c r="AI1806" i="1" a="1"/>
  <c r="X2176" i="1" a="1"/>
  <c r="X2166" i="1" a="1"/>
  <c r="AD559" i="1" a="1"/>
  <c r="AI3027" i="1" a="1"/>
  <c r="AH1079" i="1" a="1"/>
  <c r="X621" i="1" a="1"/>
  <c r="X1972" i="1" a="1"/>
  <c r="D971" i="7" a="1"/>
  <c r="AH682" i="1" a="1"/>
  <c r="AI2139" i="1" a="1"/>
  <c r="D1412" i="7" a="1"/>
  <c r="AE2922" i="1" a="1"/>
  <c r="AE3217" i="1" a="1"/>
  <c r="AE1929" i="1" a="1"/>
  <c r="AE346" i="1" a="1"/>
  <c r="AE2822" i="1" a="1"/>
  <c r="AH1223" i="1" a="1"/>
  <c r="AD1759" i="1" a="1"/>
  <c r="AH2813" i="1" a="1"/>
  <c r="AD2686" i="1" a="1"/>
  <c r="D1660" i="7" a="1"/>
  <c r="X501" i="1" a="1"/>
  <c r="D1896" i="7" a="1"/>
  <c r="X1415" i="1" a="1"/>
  <c r="AH1588" i="1" a="1"/>
  <c r="D552" i="7" a="1"/>
  <c r="AD1785" i="1" a="1"/>
  <c r="AH729" i="1" a="1"/>
  <c r="D1577" i="7" a="1"/>
  <c r="AH699" i="1" a="1"/>
  <c r="X1076" i="1" a="1"/>
  <c r="AI2111" i="1" a="1"/>
  <c r="AI1461" i="1" a="1"/>
  <c r="AH2272" i="1" a="1"/>
  <c r="X2088" i="1" a="1"/>
  <c r="AH1828" i="1" a="1"/>
  <c r="AI373" i="1" a="1"/>
  <c r="AH2446" i="1" a="1"/>
  <c r="X1192" i="1" a="1"/>
  <c r="AI2902" i="1" a="1"/>
  <c r="AH1997" i="1" a="1"/>
  <c r="AH489" i="1" a="1"/>
  <c r="AH1287" i="1" a="1"/>
  <c r="AH3305" i="1" a="1"/>
  <c r="AD385" i="1" a="1"/>
  <c r="AD2614" i="1" a="1"/>
  <c r="AD2715" i="1" a="1"/>
  <c r="X1134" i="1" a="1"/>
  <c r="X2191" i="1" a="1"/>
  <c r="D2571" i="7" a="1"/>
  <c r="X1893" i="1" a="1"/>
  <c r="AH223" i="1" a="1"/>
  <c r="D2288" i="7" a="1"/>
  <c r="AI408" i="1" a="1"/>
  <c r="AI2187" i="1" a="1"/>
  <c r="X1761" i="1" a="1"/>
  <c r="AI1785" i="1" a="1"/>
  <c r="AI2055" i="1" a="1"/>
  <c r="X2405" i="1" a="1"/>
  <c r="AH1618" i="1" a="1"/>
  <c r="AI3396" i="1" a="1"/>
  <c r="AI3168" i="1" a="1"/>
  <c r="AH492" i="1" a="1"/>
  <c r="AD3333" i="1" a="1"/>
  <c r="AH1398" i="1" a="1"/>
  <c r="AH3137" i="1" a="1"/>
  <c r="AI1439" i="1" a="1"/>
  <c r="D1537" i="7" a="1"/>
  <c r="AD1848" i="1" a="1"/>
  <c r="AH2283" i="1" a="1"/>
  <c r="AH2292" i="1" a="1"/>
  <c r="AD2281" i="1" a="1"/>
  <c r="D414" i="7" a="1"/>
  <c r="AD1157" i="1" a="1"/>
  <c r="D206" i="7" a="1"/>
  <c r="AI2020" i="1" a="1"/>
  <c r="AI1776" i="1" a="1"/>
  <c r="AD2153" i="1" a="1"/>
  <c r="X2947" i="1" a="1"/>
  <c r="AD3308" i="1" a="1"/>
  <c r="X1177" i="1" a="1"/>
  <c r="D268" i="7" a="1"/>
  <c r="AI1819" i="1" a="1"/>
  <c r="AH259" i="1" a="1"/>
  <c r="D162" i="7" a="1"/>
  <c r="AI2774" i="1" a="1"/>
  <c r="AH139" i="1" a="1"/>
  <c r="X614" i="1" a="1"/>
  <c r="AI2813" i="1" a="1"/>
  <c r="AD2946" i="1" a="1"/>
  <c r="D1330" i="7" a="1"/>
  <c r="AH2036" i="1" a="1"/>
  <c r="D527" i="7" a="1"/>
  <c r="AI818" i="1" a="1"/>
  <c r="AI2412" i="1" a="1"/>
  <c r="AI2104" i="1" a="1"/>
  <c r="AH1833" i="1" a="1"/>
  <c r="AD2919" i="1" a="1"/>
  <c r="AD230" i="1" a="1"/>
  <c r="AD2772" i="1" a="1"/>
  <c r="AH1737" i="1" a="1"/>
  <c r="AD1504" i="1" a="1"/>
  <c r="AH1108" i="1" a="1"/>
  <c r="AI536" i="1" a="1"/>
  <c r="AD510" i="1" a="1"/>
  <c r="AD1016" i="1" a="1"/>
  <c r="AI3197" i="1" a="1"/>
  <c r="X3144" i="1" a="1"/>
  <c r="AI1425" i="1" a="1"/>
  <c r="AH88" i="1" a="1"/>
  <c r="D2716" i="7" a="1"/>
  <c r="AH3522" i="1" a="1"/>
  <c r="X772" i="1" a="1"/>
  <c r="D1689" i="7" a="1"/>
  <c r="AH1360" i="1" a="1"/>
  <c r="AE1180" i="1" a="1"/>
  <c r="AE2252" i="1" a="1"/>
  <c r="AE1904" i="1" a="1"/>
  <c r="AE2842" i="1" a="1"/>
  <c r="AE1965" i="1" a="1"/>
  <c r="AD1344" i="1" a="1"/>
  <c r="AD1913" i="1" a="1"/>
  <c r="X2127" i="1" a="1"/>
  <c r="AD2723" i="1" a="1"/>
  <c r="AI2706" i="1" a="1"/>
  <c r="X1339" i="1" a="1"/>
  <c r="AD3363" i="1" a="1"/>
  <c r="X1581" i="1" a="1"/>
  <c r="D644" i="7" a="1"/>
  <c r="AH2747" i="1" a="1"/>
  <c r="D1342" i="7" a="1"/>
  <c r="D1858" i="7" a="1"/>
  <c r="D1359" i="7" a="1"/>
  <c r="AI1434" i="1" a="1"/>
  <c r="AI1544" i="1" a="1"/>
  <c r="AD3235" i="1" a="1"/>
  <c r="AD1738" i="1" a="1"/>
  <c r="AI913" i="1" a="1"/>
  <c r="D2436" i="7" a="1"/>
  <c r="X1789" i="1" a="1"/>
  <c r="X2833" i="1" a="1"/>
  <c r="X487" i="1" a="1"/>
  <c r="AH2533" i="1" a="1"/>
  <c r="AI1838" i="1" a="1"/>
  <c r="AD1351" i="1" a="1"/>
  <c r="AI1953" i="1" a="1"/>
  <c r="AI3389" i="1" a="1"/>
  <c r="AI1856" i="1" a="1"/>
  <c r="AD2003" i="1" a="1"/>
  <c r="AD1701" i="1" a="1"/>
  <c r="AI775" i="1" a="1"/>
  <c r="X1857" i="1" a="1"/>
  <c r="AD3130" i="1" a="1"/>
  <c r="X1108" i="1" a="1"/>
  <c r="D469" i="7" a="1"/>
  <c r="AH2216" i="1" a="1"/>
  <c r="X1777" i="1" a="1"/>
  <c r="D2505" i="7" a="1"/>
  <c r="AI1028" i="1" a="1"/>
  <c r="AH828" i="1" a="1"/>
  <c r="X1333" i="1" a="1"/>
  <c r="AD2908" i="1" a="1"/>
  <c r="X587" i="1" a="1"/>
  <c r="AI2462" i="1" a="1"/>
  <c r="X2967" i="1" a="1"/>
  <c r="X1873" i="1" a="1"/>
  <c r="AD2434" i="1" a="1"/>
  <c r="AD800" i="1" a="1"/>
  <c r="D120" i="7" a="1"/>
  <c r="D1334" i="7" a="1"/>
  <c r="AH1851" i="1" a="1"/>
  <c r="AH997" i="1" a="1"/>
  <c r="AD1422" i="1" a="1"/>
  <c r="AH3078" i="1" a="1"/>
  <c r="AI774" i="1" a="1"/>
  <c r="AH3451" i="1" a="1"/>
  <c r="AD1757" i="1" a="1"/>
  <c r="AI2451" i="1" a="1"/>
  <c r="AD2369" i="1" a="1"/>
  <c r="AI2038" i="1" a="1"/>
  <c r="AI1828" i="1" a="1"/>
  <c r="D2872" i="7" a="1"/>
  <c r="AD378" i="1" a="1"/>
  <c r="X248" i="1" a="1"/>
  <c r="AH2388" i="1" a="1"/>
  <c r="D2452" i="7" a="1"/>
  <c r="AH1863" i="1" a="1"/>
  <c r="X1888" i="1" a="1"/>
  <c r="D1734" i="7" a="1"/>
  <c r="AD1865" i="1" a="1"/>
  <c r="X2452" i="1" a="1"/>
  <c r="AD2380" i="1" a="1"/>
  <c r="AD3473" i="1" a="1"/>
  <c r="AD2636" i="1" a="1"/>
  <c r="D2479" i="7" a="1"/>
  <c r="X182" i="1" a="1"/>
  <c r="AD1521" i="1" a="1"/>
  <c r="AD2201" i="1" a="1"/>
  <c r="AD1516" i="1" a="1"/>
  <c r="AD555" i="1" a="1"/>
  <c r="AH3277" i="1" a="1"/>
  <c r="D221" i="7" a="1"/>
  <c r="AH757" i="1" a="1"/>
  <c r="AH2778" i="1" a="1"/>
  <c r="AD1820" i="1" a="1"/>
  <c r="AH2225" i="1" a="1"/>
  <c r="D2115" i="7" a="1"/>
  <c r="AI739" i="1" a="1"/>
  <c r="X493" i="1" a="1"/>
  <c r="AI3328" i="1" a="1"/>
  <c r="AD1769" i="1" a="1"/>
  <c r="AD532" i="1" a="1"/>
  <c r="D1642" i="7" a="1"/>
  <c r="X1520" i="1" a="1"/>
  <c r="AD278" i="1" a="1"/>
  <c r="AH2710" i="1" a="1"/>
  <c r="AD2737" i="1" a="1"/>
  <c r="D1071" i="7" a="1"/>
  <c r="AH3148" i="1" a="1"/>
  <c r="X2110" i="1" a="1"/>
  <c r="AH2908" i="1" a="1"/>
  <c r="AH2767" i="1" a="1"/>
  <c r="AD1821" i="1" a="1"/>
  <c r="X683" i="1" a="1"/>
  <c r="X1699" i="1" a="1"/>
  <c r="X1273" i="1" a="1"/>
  <c r="AH3396" i="1" a="1"/>
  <c r="X2147" i="1" a="1"/>
  <c r="AH534" i="1" a="1"/>
  <c r="X2584" i="1" a="1"/>
  <c r="X714" i="1" a="1"/>
  <c r="X1496" i="1" a="1"/>
  <c r="D1729" i="7" a="1"/>
  <c r="AH1439" i="1" a="1"/>
  <c r="AD2303" i="1" a="1"/>
  <c r="D2092" i="7" a="1"/>
  <c r="AH1461" i="1" a="1"/>
  <c r="AH1466" i="1" a="1"/>
  <c r="D2724" i="7" a="1"/>
  <c r="D2240" i="7" a="1"/>
  <c r="AI564" i="1" a="1"/>
  <c r="AD263" i="1" a="1"/>
  <c r="AH343" i="1" a="1"/>
  <c r="AD3175" i="1" a="1"/>
  <c r="AI812" i="1" a="1"/>
  <c r="AI494" i="1" a="1"/>
  <c r="AH2712" i="1" a="1"/>
  <c r="AD2103" i="1" a="1"/>
  <c r="AD1614" i="1" a="1"/>
  <c r="AI713" i="1" a="1"/>
  <c r="AI1789" i="1" a="1"/>
  <c r="AD645" i="1" a="1"/>
  <c r="AH1720" i="1" a="1"/>
  <c r="D1732" i="7" a="1"/>
  <c r="AI2388" i="1" a="1"/>
  <c r="X769" i="1" a="1"/>
  <c r="D1578" i="7" a="1"/>
  <c r="AH171" i="1" a="1"/>
  <c r="AH2257" i="1" a="1"/>
  <c r="D991" i="7" a="1"/>
  <c r="AI139" i="1" a="1"/>
  <c r="AH2510" i="1" a="1"/>
  <c r="AI529" i="1" a="1"/>
  <c r="D2086" i="7" a="1"/>
  <c r="AD2511" i="1" a="1"/>
  <c r="AI2658" i="1" a="1"/>
  <c r="AI2096" i="1" a="1"/>
  <c r="D2102" i="7" a="1"/>
  <c r="AH2723" i="1" a="1"/>
  <c r="AH132" i="1" a="1"/>
  <c r="X1049" i="1" a="1"/>
  <c r="AI584" i="1" a="1"/>
  <c r="AI1751" i="1" a="1"/>
  <c r="D1013" i="7" a="1"/>
  <c r="X845" i="1" a="1"/>
  <c r="AD2065" i="1" a="1"/>
  <c r="AD3052" i="1" a="1"/>
  <c r="AD2071" i="1" a="1"/>
  <c r="AI1505" i="1" a="1"/>
  <c r="D1374" i="7" a="1"/>
  <c r="AI2049" i="1" a="1"/>
  <c r="X3046" i="1" a="1"/>
  <c r="X3104" i="1" a="1"/>
  <c r="X2352" i="1" a="1"/>
  <c r="X1943" i="1" a="1"/>
  <c r="D1961" i="7" a="1"/>
  <c r="AD1028" i="1" a="1"/>
  <c r="AH2043" i="1" a="1"/>
  <c r="D1090" i="7" a="1"/>
  <c r="AH125" i="1" a="1"/>
  <c r="AD3415" i="1" a="1"/>
  <c r="AD2693" i="1" a="1"/>
  <c r="AH2180" i="1" a="1"/>
  <c r="AD1355" i="1" a="1"/>
  <c r="X1620" i="1" a="1"/>
  <c r="AI894" i="1" a="1"/>
  <c r="X1782" i="1" a="1"/>
  <c r="AD699" i="1" a="1"/>
  <c r="AD1719" i="1" a="1"/>
  <c r="X2933" i="1" a="1"/>
  <c r="D808" i="7" a="1"/>
  <c r="AI3330" i="1" a="1"/>
  <c r="D2646" i="7" a="1"/>
  <c r="AH1563" i="1" a="1"/>
  <c r="X1330" i="1" a="1"/>
  <c r="AD2717" i="1" a="1"/>
  <c r="AI2408" i="1" a="1"/>
  <c r="D733" i="7" a="1"/>
  <c r="D2098" i="7" a="1"/>
  <c r="AH1000" i="1" a="1"/>
  <c r="X707" i="1" a="1"/>
  <c r="D749" i="7" a="1"/>
  <c r="AD1781" i="1" a="1"/>
  <c r="AD1150" i="1" a="1"/>
  <c r="D2328" i="7" a="1"/>
  <c r="AH1308" i="1" a="1"/>
  <c r="AD2709" i="1" a="1"/>
  <c r="AD2913" i="1" a="1"/>
  <c r="AH378" i="1" a="1"/>
  <c r="AH373" i="1" a="1"/>
  <c r="X2047" i="1" a="1"/>
  <c r="D1982" i="7" a="1"/>
  <c r="X3314" i="1" a="1"/>
  <c r="X1832" i="1" a="1"/>
  <c r="AD1192" i="1" a="1"/>
  <c r="AH203" i="1" a="1"/>
  <c r="AH1032" i="1" a="1"/>
  <c r="AD1494" i="1" a="1"/>
  <c r="D786" i="7" a="1"/>
  <c r="X1140" i="1" a="1"/>
  <c r="AH2689" i="1" a="1"/>
  <c r="AD1019" i="1" a="1"/>
  <c r="AH2658" i="1" a="1"/>
  <c r="AH2096" i="1" a="1"/>
  <c r="X2113" i="1" a="1"/>
  <c r="AI2880" i="1" a="1"/>
  <c r="AH1516" i="1" a="1"/>
  <c r="AD1144" i="1" a="1"/>
  <c r="D1850" i="7" a="1"/>
  <c r="X3420" i="1" a="1"/>
  <c r="AE2651" i="1" a="1"/>
  <c r="AE2492" i="1" a="1"/>
  <c r="AE817" i="1" a="1"/>
  <c r="AE2961" i="1" a="1"/>
  <c r="AE2300" i="1" a="1"/>
  <c r="AD3298" i="1" a="1"/>
  <c r="AD1032" i="1" a="1"/>
  <c r="AD82" i="1" a="1"/>
  <c r="AD768" i="1" a="1"/>
  <c r="AH2609" i="1" a="1"/>
  <c r="AD2853" i="1" a="1"/>
  <c r="AH2677" i="1" a="1"/>
  <c r="AI675" i="1" a="1"/>
  <c r="AD2742" i="1" a="1"/>
  <c r="AH1028" i="1" a="1"/>
  <c r="AH2754" i="1" a="1"/>
  <c r="AI2087" i="1" a="1"/>
  <c r="AH2338" i="1" a="1"/>
  <c r="AI3485" i="1" a="1"/>
  <c r="D1490" i="7" a="1"/>
  <c r="AD356" i="1" a="1"/>
  <c r="AH571" i="1" a="1"/>
  <c r="X1453" i="1" a="1"/>
  <c r="AI2369" i="1" a="1"/>
  <c r="AH1057" i="1" a="1"/>
  <c r="AD1825" i="1" a="1"/>
  <c r="AI2719" i="1" a="1"/>
  <c r="AI1756" i="1" a="1"/>
  <c r="D1043" i="7" a="1"/>
  <c r="AH2773" i="1" a="1"/>
  <c r="X3448" i="1" a="1"/>
  <c r="AH2539" i="1" a="1"/>
  <c r="AI1790" i="1" a="1"/>
  <c r="AI2417" i="1" a="1"/>
  <c r="AH376" i="1" a="1"/>
  <c r="AH2977" i="1" a="1"/>
  <c r="AD1843" i="1" a="1"/>
  <c r="AH2065" i="1" a="1"/>
  <c r="X2812" i="1" a="1"/>
  <c r="D1028" i="7" a="1"/>
  <c r="AD2679" i="1" a="1"/>
  <c r="D1941" i="7" a="1"/>
  <c r="AD1081" i="1" a="1"/>
  <c r="AH2624" i="1" a="1"/>
  <c r="AI2781" i="1" a="1"/>
  <c r="AH1383" i="1" a="1"/>
  <c r="AH322" i="1" a="1"/>
  <c r="D1639" i="7" a="1"/>
  <c r="X2264" i="1" a="1"/>
  <c r="AD2645" i="1" a="1"/>
  <c r="AH628" i="1" a="1"/>
  <c r="AI2145" i="1" a="1"/>
  <c r="AD1467" i="1" a="1"/>
  <c r="D2482" i="7" a="1"/>
  <c r="D1414" i="7" a="1"/>
  <c r="X2945" i="1" a="1"/>
  <c r="AH2082" i="1" a="1"/>
  <c r="AI327" i="1" a="1"/>
  <c r="X1169" i="1" a="1"/>
  <c r="AH2163" i="1" a="1"/>
  <c r="AD795" i="1" a="1"/>
  <c r="AH964" i="1" a="1"/>
  <c r="X3286" i="1" a="1"/>
  <c r="X3475" i="1" a="1"/>
  <c r="D601" i="7" a="1"/>
  <c r="X2631" i="1" a="1"/>
  <c r="AI2339" i="1" a="1"/>
  <c r="AH2590" i="1" a="1"/>
  <c r="D1784" i="7" a="1"/>
  <c r="AD3240" i="1" a="1"/>
  <c r="X118" i="1" a="1"/>
  <c r="AH276" i="1" a="1"/>
  <c r="X1915" i="1" a="1"/>
  <c r="AH1797" i="1" a="1"/>
  <c r="X2245" i="1" a="1"/>
  <c r="AI1667" i="1" a="1"/>
  <c r="AD1111" i="1" a="1"/>
  <c r="D1614" i="7" a="1"/>
  <c r="X2511" i="1" a="1"/>
  <c r="AH2743" i="1" a="1"/>
  <c r="D1126" i="7" a="1"/>
  <c r="X2484" i="1" a="1"/>
  <c r="AI2702" i="1" a="1"/>
  <c r="AI417" i="1" a="1"/>
  <c r="AI673" i="1" a="1"/>
  <c r="AH1763" i="1" a="1"/>
  <c r="X1018" i="1" a="1"/>
  <c r="AD2390" i="1" a="1"/>
  <c r="D2182" i="7" a="1"/>
  <c r="AI366" i="1" a="1"/>
  <c r="X113" i="1" a="1"/>
  <c r="AH2629" i="1" a="1"/>
  <c r="X2718" i="1" a="1"/>
  <c r="AD1429" i="1" a="1"/>
  <c r="AD2868" i="1" a="1"/>
  <c r="X2024" i="1" a="1"/>
  <c r="AH324" i="1" a="1"/>
  <c r="D1633" i="7" a="1"/>
  <c r="D1907" i="7" a="1"/>
  <c r="AD2546" i="1" a="1"/>
  <c r="AD593" i="1" a="1"/>
  <c r="X841" i="1" a="1"/>
  <c r="X2613" i="1" a="1"/>
  <c r="D707" i="7" a="1"/>
  <c r="D2921" i="7" a="1"/>
  <c r="AH3415" i="1" a="1"/>
  <c r="AI1267" i="1" a="1"/>
  <c r="AI1540" i="1" a="1"/>
  <c r="D1842" i="7" a="1"/>
  <c r="D740" i="7" a="1"/>
  <c r="D2889" i="7" a="1"/>
  <c r="AI955" i="1" a="1"/>
  <c r="AD1434" i="1" a="1"/>
  <c r="X2764" i="1" a="1"/>
  <c r="X2495" i="1" a="1"/>
  <c r="AH1531" i="1" a="1"/>
  <c r="AH3330" i="1" a="1"/>
  <c r="AI2687" i="1" a="1"/>
  <c r="X2660" i="1" a="1"/>
  <c r="AI2681" i="1" a="1"/>
  <c r="X185" i="1" a="1"/>
  <c r="D1273" i="7" a="1"/>
  <c r="AI3491" i="1" a="1"/>
  <c r="AD1281" i="1" a="1"/>
  <c r="X2117" i="1" a="1"/>
  <c r="AD2500" i="1" a="1"/>
  <c r="X2759" i="1" a="1"/>
  <c r="AH1154" i="1" a="1"/>
  <c r="AI3114" i="1" a="1"/>
  <c r="AI1942" i="1" a="1"/>
  <c r="AH3438" i="1" a="1"/>
  <c r="AD2447" i="1" a="1"/>
  <c r="AI247" i="1" a="1"/>
  <c r="X145" i="1" a="1"/>
  <c r="AI2797" i="1" a="1"/>
  <c r="X835" i="1" a="1"/>
  <c r="AI1728" i="1" a="1"/>
  <c r="AD373" i="1" a="1"/>
  <c r="D2643" i="7" a="1"/>
  <c r="AD2023" i="1" a="1"/>
  <c r="AH2493" i="1" a="1"/>
  <c r="D1778" i="7" a="1"/>
  <c r="AI1338" i="1" a="1"/>
  <c r="X1437" i="1" a="1"/>
  <c r="AI186" i="1" a="1"/>
  <c r="D1626" i="7" a="1"/>
  <c r="D2767" i="7" a="1"/>
  <c r="AI2786" i="1" a="1"/>
  <c r="X2237" i="1" a="1"/>
  <c r="AH578" i="1" a="1"/>
  <c r="X1600" i="1" a="1"/>
  <c r="D2498" i="7" a="1"/>
  <c r="AI568" i="1" a="1"/>
  <c r="D1773" i="7" a="1"/>
  <c r="D1962" i="7" a="1"/>
  <c r="AI555" i="1" a="1"/>
  <c r="AI2358" i="1" a="1"/>
  <c r="AI1839" i="1" a="1"/>
  <c r="D455" i="7" a="1"/>
  <c r="AH2223" i="1" a="1"/>
  <c r="X304" i="1" a="1"/>
  <c r="X3427" i="1" a="1"/>
  <c r="AD3245" i="1" a="1"/>
  <c r="AI424" i="1" a="1"/>
  <c r="AD3328" i="1" a="1"/>
  <c r="AI719" i="1" a="1"/>
  <c r="AH815" i="1" a="1"/>
  <c r="D1384" i="7" a="1"/>
  <c r="AH2196" i="1" a="1"/>
  <c r="AD1146" i="1" a="1"/>
  <c r="X2091" i="1" a="1"/>
  <c r="D424" i="7" a="1"/>
  <c r="AD261" i="1" a="1"/>
  <c r="AI1864" i="1" a="1"/>
  <c r="X1206" i="1" a="1"/>
  <c r="AH3202" i="1" a="1"/>
  <c r="X1419" i="1" a="1"/>
  <c r="X2666" i="1" a="1"/>
  <c r="AI1687" i="1" a="1"/>
  <c r="AD422" i="1" a="1"/>
  <c r="AH601" i="1" a="1"/>
  <c r="AI801" i="1" a="1"/>
  <c r="AI806" i="1" a="1"/>
  <c r="AD2530" i="1" a="1"/>
  <c r="AH1445" i="1" a="1"/>
  <c r="AI1531" i="1" a="1"/>
  <c r="AI2582" i="1" a="1"/>
  <c r="X887" i="1" a="1"/>
  <c r="X2322" i="1" a="1"/>
  <c r="AD2133" i="1" a="1"/>
  <c r="AD327" i="1" a="1"/>
  <c r="X1994" i="1" a="1"/>
  <c r="X2874" i="1" a="1"/>
  <c r="AI3451" i="1" a="1"/>
  <c r="AD3274" i="1" a="1"/>
  <c r="D222" i="7" a="1"/>
  <c r="AD343" i="1" a="1"/>
  <c r="AI1005" i="1" a="1"/>
  <c r="AI3440" i="1" a="1"/>
  <c r="AD1689" i="1" a="1"/>
  <c r="AH2020" i="1" a="1"/>
  <c r="AH713" i="1" a="1"/>
  <c r="AI257" i="1" a="1"/>
  <c r="X2441" i="1" a="1"/>
  <c r="AH3308" i="1" a="1"/>
  <c r="AH1506" i="1" a="1"/>
  <c r="AD1902" i="1" a="1"/>
  <c r="AD309" i="1" a="1"/>
  <c r="X391" i="1" a="1"/>
  <c r="AD1753" i="1" a="1"/>
  <c r="AD1775" i="1" a="1"/>
  <c r="AD1841" i="1" a="1"/>
  <c r="AD3398" i="1" a="1"/>
  <c r="X2527" i="1" a="1"/>
  <c r="AI1959" i="1" a="1"/>
  <c r="AH2287" i="1" a="1"/>
  <c r="AD945" i="1" a="1"/>
  <c r="AH1232" i="1" a="1"/>
  <c r="AD1207" i="1" a="1"/>
  <c r="X107" i="1" a="1"/>
  <c r="AD2974" i="1" a="1"/>
  <c r="X3510" i="1" a="1"/>
  <c r="AH1049" i="1" a="1"/>
  <c r="AD3201" i="1" a="1"/>
  <c r="AI1288" i="1" a="1"/>
  <c r="X2835" i="1" a="1"/>
  <c r="AH2608" i="1" a="1"/>
  <c r="D583" i="7" a="1"/>
  <c r="AH3273" i="1" a="1"/>
  <c r="AI341" i="1" a="1"/>
  <c r="D2430" i="7" a="1"/>
  <c r="AE1415" i="1" a="1"/>
  <c r="AE455" i="1" a="1"/>
  <c r="AE2124" i="1" a="1"/>
  <c r="AE2676" i="1" a="1"/>
  <c r="AE2920" i="1" a="1"/>
  <c r="AD1105" i="1" a="1"/>
  <c r="D449" i="7" a="1"/>
  <c r="X1019" i="1" a="1"/>
  <c r="AI385" i="1" a="1"/>
  <c r="AH2358" i="1" a="1"/>
  <c r="AI3400" i="1" a="1"/>
  <c r="AI2612" i="1" a="1"/>
  <c r="AH2937" i="1" a="1"/>
  <c r="AI1674" i="1" a="1"/>
  <c r="D1781" i="7" a="1"/>
  <c r="X3269" i="1" a="1"/>
  <c r="AI3321" i="1" a="1"/>
  <c r="X1682" i="1" a="1"/>
  <c r="X777" i="1" a="1"/>
  <c r="AD1574" i="1" a="1"/>
  <c r="AI3208" i="1" a="1"/>
  <c r="D2356" i="7" a="1"/>
  <c r="AI2500" i="1" a="1"/>
  <c r="AH580" i="1" a="1"/>
  <c r="D2112" i="7" a="1"/>
  <c r="AH1679" i="1" a="1"/>
  <c r="D2762" i="7" a="1"/>
  <c r="X1066" i="1" a="1"/>
  <c r="AD1667" i="1" a="1"/>
  <c r="AI1999" i="1" a="1"/>
  <c r="D1344" i="7" a="1"/>
  <c r="AI2036" i="1" a="1"/>
  <c r="AD2518" i="1" a="1"/>
  <c r="AI560" i="1" a="1"/>
  <c r="AD1891" i="1" a="1"/>
  <c r="AI2919" i="1" a="1"/>
  <c r="D1838" i="7" a="1"/>
  <c r="AI2683" i="1" a="1"/>
  <c r="AH3342" i="1" a="1"/>
  <c r="D722" i="7" a="1"/>
  <c r="AD2814" i="1" a="1"/>
  <c r="AH2169" i="1" a="1"/>
  <c r="X2661" i="1" a="1"/>
  <c r="AD765" i="1" a="1"/>
  <c r="X239" i="1" a="1"/>
  <c r="X848" i="1" a="1"/>
  <c r="D1222" i="7" a="1"/>
  <c r="X1684" i="1" a="1"/>
  <c r="AD2077" i="1" a="1"/>
  <c r="D2073" i="7" a="1"/>
  <c r="AH2357" i="1" a="1"/>
  <c r="AH3370" i="1" a="1"/>
  <c r="AI1840" i="1" a="1"/>
  <c r="AH3172" i="1" a="1"/>
  <c r="AI1770" i="1" a="1"/>
  <c r="AH2069" i="1" a="1"/>
  <c r="X441" i="1" a="1"/>
  <c r="AH2871" i="1" a="1"/>
  <c r="AD1246" i="1" a="1"/>
  <c r="D2898" i="7" a="1"/>
  <c r="AH913" i="1" a="1"/>
  <c r="X2792" i="1" a="1"/>
  <c r="D1201" i="7" a="1"/>
  <c r="D1648" i="7" a="1"/>
  <c r="AD1164" i="1" a="1"/>
  <c r="AH467" i="1" a="1"/>
  <c r="AD257" i="1" a="1"/>
  <c r="AH331" i="1" a="1"/>
  <c r="AI1679" i="1" a="1"/>
  <c r="D1861" i="7" a="1"/>
  <c r="AH1384" i="1" a="1"/>
  <c r="X508" i="1" a="1"/>
  <c r="AD96" i="1" a="1"/>
  <c r="AD2856" i="1" a="1"/>
  <c r="AD1897" i="1" a="1"/>
  <c r="AH1006" i="1" a="1"/>
  <c r="X2690" i="1" a="1"/>
  <c r="AD2611" i="1" a="1"/>
  <c r="AH2032" i="1" a="1"/>
  <c r="X1173" i="1" a="1"/>
  <c r="X1059" i="1" a="1"/>
  <c r="AD3305" i="1" a="1"/>
  <c r="AH2788" i="1" a="1"/>
  <c r="X1040" i="1" a="1"/>
  <c r="AH2614" i="1" a="1"/>
  <c r="X1853" i="1" a="1"/>
  <c r="AD1760" i="1" a="1"/>
  <c r="AH1339" i="1" a="1"/>
  <c r="D1354" i="7" a="1"/>
  <c r="D2150" i="7" a="1"/>
  <c r="AD252" i="1" a="1"/>
  <c r="AH2812" i="1" a="1"/>
  <c r="AI2952" i="1" a="1"/>
  <c r="X551" i="1" a="1"/>
  <c r="X1697" i="1" a="1"/>
  <c r="AI1335" i="1" a="1"/>
  <c r="X111" i="1" a="1"/>
  <c r="AH3244" i="1" a="1"/>
  <c r="X825" i="1" a="1"/>
  <c r="AI1146" i="1" a="1"/>
  <c r="X2755" i="1" a="1"/>
  <c r="AI2625" i="1" a="1"/>
  <c r="D2740" i="7" a="1"/>
  <c r="AI581" i="1" a="1"/>
  <c r="X2174" i="1" a="1"/>
  <c r="AI322" i="1" a="1"/>
  <c r="AD2087" i="1" a="1"/>
  <c r="AI1684" i="1" a="1"/>
  <c r="X2361" i="1" a="1"/>
  <c r="AD632" i="1" a="1"/>
  <c r="AD3402" i="1" a="1"/>
  <c r="AI2645" i="1" a="1"/>
  <c r="X3358" i="1" a="1"/>
  <c r="D1169" i="7" a="1"/>
  <c r="AI3412" i="1" a="1"/>
  <c r="AD847" i="1" a="1"/>
  <c r="X2582" i="1" a="1"/>
  <c r="AD3350" i="1" a="1"/>
  <c r="AD2069" i="1" a="1"/>
  <c r="AH3312" i="1" a="1"/>
  <c r="AH3003" i="1" a="1"/>
  <c r="AI1849" i="1" a="1"/>
  <c r="X3135" i="1" a="1"/>
  <c r="X2360" i="1" a="1"/>
  <c r="AD3451" i="1" a="1"/>
  <c r="D1945" i="7" a="1"/>
  <c r="AH345" i="1" a="1"/>
  <c r="X2598" i="1" a="1"/>
  <c r="X2014" i="1" a="1"/>
  <c r="AI3115" i="1" a="1"/>
  <c r="AI858" i="1" a="1"/>
  <c r="X871" i="1" a="1"/>
  <c r="X1009" i="1" a="1"/>
  <c r="D2237" i="7" a="1"/>
  <c r="X1884" i="1" a="1"/>
  <c r="AD469" i="1" a="1"/>
  <c r="D337" i="7" a="1"/>
  <c r="X1607" i="1" a="1"/>
  <c r="AD360" i="1" a="1"/>
  <c r="X488" i="1" a="1"/>
  <c r="AD2803" i="1" a="1"/>
  <c r="AI276" i="1" a="1"/>
  <c r="D2492" i="7" a="1"/>
  <c r="X242" i="1" a="1"/>
  <c r="D2733" i="7" a="1"/>
  <c r="D965" i="7" a="1"/>
  <c r="D2044" i="7" a="1"/>
  <c r="AH234" i="1" a="1"/>
  <c r="AI180" i="1" a="1"/>
  <c r="D978" i="7" a="1"/>
  <c r="D1191" i="7" a="1"/>
  <c r="D1995" i="7" a="1"/>
  <c r="AI1521" i="1" a="1"/>
  <c r="AD818" i="1" a="1"/>
  <c r="AI431" i="1" a="1"/>
  <c r="X999" i="1" a="1"/>
  <c r="AI2373" i="1" a="1"/>
  <c r="D1719" i="7" a="1"/>
  <c r="AH501" i="1" a="1"/>
  <c r="AH2491" i="1" a="1"/>
  <c r="D2642" i="7" a="1"/>
  <c r="AI1473" i="1" a="1"/>
  <c r="D2528" i="7" a="1"/>
  <c r="AH3170" i="1" a="1"/>
  <c r="AH882" i="1" a="1"/>
  <c r="X1004" i="1" a="1"/>
  <c r="X3362" i="1" a="1"/>
  <c r="X715" i="1" a="1"/>
  <c r="X977" i="1" a="1"/>
  <c r="AD426" i="1" a="1"/>
  <c r="AI2710" i="1" a="1"/>
  <c r="AD2624" i="1" a="1"/>
  <c r="AH1730" i="1" a="1"/>
  <c r="AH91" i="1" a="1"/>
  <c r="AI506" i="1" a="1"/>
  <c r="AH1263" i="1" a="1"/>
  <c r="AI1104" i="1" a="1"/>
  <c r="AI1117" i="1" a="1"/>
  <c r="X2381" i="1" a="1"/>
  <c r="X2326" i="1" a="1"/>
  <c r="D481" i="7" a="1"/>
  <c r="AD3396" i="1" a="1"/>
  <c r="X1658" i="1" a="1"/>
  <c r="AD2271" i="1" a="1"/>
  <c r="AH879" i="1" a="1"/>
  <c r="AI1623" i="1" a="1"/>
  <c r="AH1114" i="1" a="1"/>
  <c r="AH1166" i="1" a="1"/>
  <c r="X2414" i="1" a="1"/>
  <c r="AD3003" i="1" a="1"/>
  <c r="AD2871" i="1" a="1"/>
  <c r="AI1012" i="1" a="1"/>
  <c r="D377" i="7" a="1"/>
  <c r="AI2272" i="1" a="1"/>
  <c r="AD390" i="1" a="1"/>
  <c r="AH478" i="1" a="1"/>
  <c r="AI1154" i="1" a="1"/>
  <c r="X362" i="1" a="1"/>
  <c r="AD3115" i="1" a="1"/>
  <c r="AI2745" i="1" a="1"/>
  <c r="X293" i="1" a="1"/>
  <c r="AI2182" i="1" a="1"/>
  <c r="X2229" i="1" a="1"/>
  <c r="D1607" i="7" a="1"/>
  <c r="AI248" i="1" a="1"/>
  <c r="X209" i="1" a="1"/>
  <c r="X1515" i="1" a="1"/>
  <c r="AI2493" i="1" a="1"/>
  <c r="AH1619" i="1" a="1"/>
  <c r="X1868" i="1" a="1"/>
  <c r="X3171" i="1" a="1"/>
  <c r="AI2751" i="1" a="1"/>
  <c r="D98" i="7" a="1"/>
  <c r="AI2808" i="1" a="1"/>
  <c r="AD529" i="1" a="1"/>
  <c r="AD1655" i="1" a="1"/>
  <c r="AI819" i="1" a="1"/>
  <c r="X1533" i="1" a="1"/>
  <c r="AD182" i="1" a="1"/>
  <c r="AH1521" i="1" a="1"/>
  <c r="AD2788" i="1" a="1"/>
  <c r="AH417" i="1" a="1"/>
  <c r="AD2104" i="1" a="1"/>
  <c r="AD3442" i="1" a="1"/>
  <c r="AI2715" i="1" a="1"/>
  <c r="AI2192" i="1" a="1"/>
  <c r="X703" i="1" a="1"/>
  <c r="X2018" i="1" a="1"/>
  <c r="AI1947" i="1" a="1"/>
  <c r="X1075" i="1" a="1"/>
  <c r="AI922" i="1" a="1"/>
  <c r="AI952" i="1" a="1"/>
  <c r="D2827" i="7" a="1"/>
  <c r="AH3197" i="1" a="1"/>
  <c r="AE1258" i="1" a="1"/>
  <c r="AE1475" i="1" a="1"/>
  <c r="AE1510" i="1" a="1"/>
  <c r="AE1314" i="1" a="1"/>
  <c r="AE2168" i="1" a="1"/>
  <c r="AI556" i="1" a="1"/>
  <c r="X1897" i="1" a="1"/>
  <c r="AI1346" i="1" a="1"/>
  <c r="AH560" i="1" a="1"/>
  <c r="D1561" i="7" a="1"/>
  <c r="AD1879" i="1" a="1"/>
  <c r="D2588" i="7" a="1"/>
  <c r="AH1852" i="1" a="1"/>
  <c r="AI3113" i="1" a="1"/>
  <c r="AI3118" i="1" a="1"/>
  <c r="AH1517" i="1" a="1"/>
  <c r="D618" i="7" a="1"/>
  <c r="AI3353" i="1" a="1"/>
  <c r="D1086" i="7" a="1"/>
  <c r="AH2523" i="1" a="1"/>
  <c r="AH1698" i="1" a="1"/>
  <c r="AH2123" i="1" a="1"/>
  <c r="X302" i="1" a="1"/>
  <c r="AD188" i="1" a="1"/>
  <c r="AH941" i="1" a="1"/>
  <c r="X1773" i="1" a="1"/>
  <c r="AI857" i="1" a="1"/>
  <c r="X96" i="1" a="1"/>
  <c r="AI1311" i="1" a="1"/>
  <c r="D406" i="7" a="1"/>
  <c r="AD1557" i="1" a="1"/>
  <c r="X3191" i="1" a="1"/>
  <c r="X818" i="1" a="1"/>
  <c r="AI860" i="1" a="1"/>
  <c r="AH2070" i="1" a="1"/>
  <c r="X2406" i="1" a="1"/>
  <c r="AH1395" i="1" a="1"/>
  <c r="X265" i="1" a="1"/>
  <c r="D2030" i="7" a="1"/>
  <c r="AI1016" i="1" a="1"/>
  <c r="AH92" i="1" a="1"/>
  <c r="X1093" i="1" a="1"/>
  <c r="X2476" i="1" a="1"/>
  <c r="D2696" i="7" a="1"/>
  <c r="X2623" i="1" a="1"/>
  <c r="X1920" i="1" a="1"/>
  <c r="AD413" i="1" a="1"/>
  <c r="D680" i="7" a="1"/>
  <c r="X2707" i="1" a="1"/>
  <c r="X1706" i="1" a="1"/>
  <c r="AD1085" i="1" a="1"/>
  <c r="AI158" i="1" a="1"/>
  <c r="AI2240" i="1" a="1"/>
  <c r="AI2907" i="1" a="1"/>
  <c r="AI3042" i="1" a="1"/>
  <c r="AD240" i="1" a="1"/>
  <c r="D1651" i="7" a="1"/>
  <c r="D1420" i="7" a="1"/>
  <c r="X2948" i="1" a="1"/>
  <c r="AI682" i="1" a="1"/>
  <c r="AH1745" i="1" a="1"/>
  <c r="AD1142" i="1" a="1"/>
  <c r="X790" i="1" a="1"/>
  <c r="D539" i="7" a="1"/>
  <c r="D2148" i="7" a="1"/>
  <c r="AD1340" i="1" a="1"/>
  <c r="AD701" i="1" a="1"/>
  <c r="D2579" i="7" a="1"/>
  <c r="D308" i="7" a="1"/>
  <c r="AI2378" i="1" a="1"/>
  <c r="AH2803" i="1" a="1"/>
  <c r="D2939" i="7" a="1"/>
  <c r="AD2753" i="1" a="1"/>
  <c r="X861" i="1" a="1"/>
  <c r="AD2902" i="1" a="1"/>
  <c r="AH1311" i="1" a="1"/>
  <c r="AH529" i="1" a="1"/>
  <c r="D139" i="7" a="1"/>
  <c r="X819" i="1" a="1"/>
  <c r="X1126" i="1" a="1"/>
  <c r="D2946" i="7" a="1"/>
  <c r="AH1856" i="1" a="1"/>
  <c r="AI3012" i="1" a="1"/>
  <c r="AI2478" i="1" a="1"/>
  <c r="X2861" i="1" a="1"/>
  <c r="AH1829" i="1" a="1"/>
  <c r="X3513" i="1" a="1"/>
  <c r="X1235" i="1" a="1"/>
  <c r="AH495" i="1" a="1"/>
  <c r="AD112" i="1" a="1"/>
  <c r="AI2044" i="1" a="1"/>
  <c r="AH2904" i="1" a="1"/>
  <c r="X1505" i="1" a="1"/>
  <c r="AD2115" i="1" a="1"/>
  <c r="AI2937" i="1" a="1"/>
  <c r="AI2679" i="1" a="1"/>
  <c r="AI2329" i="1" a="1"/>
  <c r="X3335" i="1" a="1"/>
  <c r="AI3302" i="1" a="1"/>
  <c r="AH1081" i="1" a="1"/>
  <c r="AH1116" i="1" a="1"/>
  <c r="X2162" i="1" a="1"/>
  <c r="D1488" i="7" a="1"/>
  <c r="D1744" i="7" a="1"/>
  <c r="AH3225" i="1" a="1"/>
  <c r="AD2042" i="1" a="1"/>
  <c r="D559" i="7" a="1"/>
  <c r="AD231" i="1" a="1"/>
  <c r="AD2888" i="1" a="1"/>
  <c r="D2656" i="7" a="1"/>
  <c r="X1939" i="1" a="1"/>
  <c r="AI2030" i="1" a="1"/>
  <c r="AD1873" i="1" a="1"/>
  <c r="X200" i="1" a="1"/>
  <c r="D2552" i="7" a="1"/>
  <c r="AD697" i="1" a="1"/>
  <c r="AI1114" i="1" a="1"/>
  <c r="AH120" i="1" a="1"/>
  <c r="AH240" i="1" a="1"/>
  <c r="AH716" i="1" a="1"/>
  <c r="X392" i="1" a="1"/>
  <c r="D1581" i="7" a="1"/>
  <c r="AI3254" i="1" a="1"/>
  <c r="AI1342" i="1" a="1"/>
  <c r="X2366" i="1" a="1"/>
  <c r="AI1745" i="1" a="1"/>
  <c r="X722" i="1" a="1"/>
  <c r="AH2832" i="1" a="1"/>
  <c r="AI1178" i="1" a="1"/>
  <c r="X190" i="1" a="1"/>
  <c r="AH3026" i="1" a="1"/>
  <c r="AH611" i="1" a="1"/>
  <c r="AH2369" i="1" a="1"/>
  <c r="D1267" i="7" a="1"/>
  <c r="D497" i="7" a="1"/>
  <c r="X704" i="1" a="1"/>
  <c r="AD2590" i="1" a="1"/>
  <c r="AI3308" i="1" a="1"/>
  <c r="AI1506" i="1" a="1"/>
  <c r="AH1902" i="1" a="1"/>
  <c r="X3189" i="1" a="1"/>
  <c r="D2176" i="7" a="1"/>
  <c r="D164" i="7" a="1"/>
  <c r="AI1775" i="1" a="1"/>
  <c r="X3439" i="1" a="1"/>
  <c r="AD1311" i="1" a="1"/>
  <c r="AD464" i="1" a="1"/>
  <c r="AD1999" i="1" a="1"/>
  <c r="X432" i="1" a="1"/>
  <c r="AI2032" i="1" a="1"/>
  <c r="AD2839" i="1" a="1"/>
  <c r="AI182" i="1" a="1"/>
  <c r="AI3305" i="1" a="1"/>
  <c r="AH245" i="1" a="1"/>
  <c r="AD831" i="1" a="1"/>
  <c r="AH2861" i="1" a="1"/>
  <c r="X3285" i="1" a="1"/>
  <c r="AD160" i="1" a="1"/>
  <c r="AH1134" i="1" a="1"/>
  <c r="AI2692" i="1" a="1"/>
  <c r="AD2887" i="1" a="1"/>
  <c r="D2787" i="7" a="1"/>
  <c r="AI859" i="1" a="1"/>
  <c r="AH2805" i="1" a="1"/>
  <c r="AI1867" i="1" a="1"/>
  <c r="AD3197" i="1" a="1"/>
  <c r="D491" i="7" a="1"/>
  <c r="AD3244" i="1" a="1"/>
  <c r="AH2820" i="1" a="1"/>
  <c r="D2435" i="7" a="1"/>
  <c r="X2193" i="1" a="1"/>
  <c r="X472" i="1" a="1"/>
  <c r="D1720" i="7" a="1"/>
  <c r="X348" i="1" a="1"/>
  <c r="AH288" i="1" a="1"/>
  <c r="AH573" i="1" a="1"/>
  <c r="X370" i="1" a="1"/>
  <c r="X1269" i="1" a="1"/>
  <c r="AI3264" i="1" a="1"/>
  <c r="AH2462" i="1" a="1"/>
  <c r="AI3000" i="1" a="1"/>
  <c r="AD955" i="1" a="1"/>
  <c r="AH3099" i="1" a="1"/>
  <c r="AD534" i="1" a="1"/>
  <c r="AH829" i="1" a="1"/>
  <c r="D806" i="7" a="1"/>
  <c r="AI1282" i="1" a="1"/>
  <c r="AI122" i="1" a="1"/>
  <c r="AI549" i="1" a="1"/>
  <c r="D351" i="7" a="1"/>
  <c r="AD1461" i="1" a="1"/>
  <c r="X3232" i="1" a="1"/>
  <c r="AI2765" i="1" a="1"/>
  <c r="X2438" i="1" a="1"/>
  <c r="X129" i="1" a="1"/>
  <c r="AI345" i="1" a="1"/>
  <c r="D2557" i="7" a="1"/>
  <c r="AD2098" i="1" a="1"/>
  <c r="AI3066" i="1" a="1"/>
  <c r="AI2885" i="1" a="1"/>
  <c r="AH2038" i="1" a="1"/>
  <c r="AI538" i="1" a="1"/>
  <c r="D660" i="7" a="1"/>
  <c r="AD2012" i="1" a="1"/>
  <c r="AH1212" i="1" a="1"/>
  <c r="AI793" i="1" a="1"/>
  <c r="AI3484" i="1" a="1"/>
  <c r="AI1384" i="1" a="1"/>
  <c r="AH994" i="1" a="1"/>
  <c r="AI205" i="1" a="1"/>
  <c r="AD730" i="1" a="1"/>
  <c r="AI2865" i="1" a="1"/>
  <c r="AH1667" i="1" a="1"/>
  <c r="X1613" i="1" a="1"/>
  <c r="X1431" i="1" a="1"/>
  <c r="AI2127" i="1" a="1"/>
  <c r="AI165" i="1" a="1"/>
  <c r="AI2839" i="1" a="1"/>
  <c r="AD1059" i="1" a="1"/>
  <c r="AH2060" i="1" a="1"/>
  <c r="AH3012" i="1" a="1"/>
  <c r="AI1040" i="1" a="1"/>
  <c r="D514" i="7" a="1"/>
  <c r="X121" i="1" a="1"/>
  <c r="X2935" i="1" a="1"/>
  <c r="X131" i="1" a="1"/>
  <c r="AI3337" i="1" a="1"/>
  <c r="X2855" i="1" a="1"/>
  <c r="AD2225" i="1" a="1"/>
  <c r="AD1108" i="1" a="1"/>
  <c r="AI2718" i="1" a="1"/>
  <c r="AH2585" i="1" a="1"/>
  <c r="AI1697" i="1" a="1"/>
  <c r="X1378" i="1" a="1"/>
  <c r="AH925" i="1" a="1"/>
  <c r="AI2742" i="1" a="1"/>
  <c r="AE481" i="1" a="1"/>
  <c r="AE1462" i="1" a="1"/>
  <c r="AE2941" i="1" a="1"/>
  <c r="AE2098" i="1" a="1"/>
  <c r="AE1187" i="1" a="1"/>
  <c r="D114" i="7" a="1"/>
  <c r="AI3050" i="1" a="1"/>
  <c r="X2158" i="1" a="1"/>
  <c r="AI583" i="1" a="1"/>
  <c r="AI1639" i="1" a="1"/>
  <c r="AD3068" i="1" a="1"/>
  <c r="AI3245" i="1" a="1"/>
  <c r="AD3193" i="1" a="1"/>
  <c r="AH2425" i="1" a="1"/>
  <c r="AD3348" i="1" a="1"/>
  <c r="X125" i="1" a="1"/>
  <c r="AD2130" i="1" a="1"/>
  <c r="D2711" i="7" a="1"/>
  <c r="X534" i="1" a="1"/>
  <c r="AI2749" i="1" a="1"/>
  <c r="X716" i="1" a="1"/>
  <c r="AD2288" i="1" a="1"/>
  <c r="X3376" i="1" a="1"/>
  <c r="D1573" i="7" a="1"/>
  <c r="AI2854" i="1" a="1"/>
  <c r="X1506" i="1" a="1"/>
  <c r="AD197" i="1" a="1"/>
  <c r="D1978" i="7" a="1"/>
  <c r="D952" i="7" a="1"/>
  <c r="AD669" i="1" a="1"/>
  <c r="X1064" i="1" a="1"/>
  <c r="AI2411" i="1" a="1"/>
  <c r="AI2201" i="1" a="1"/>
  <c r="D542" i="7" a="1"/>
  <c r="AD1833" i="1" a="1"/>
  <c r="AH1751" i="1" a="1"/>
  <c r="D454" i="7" a="1"/>
  <c r="AH2487" i="1" a="1"/>
  <c r="AH3245" i="1" a="1"/>
  <c r="AH2868" i="1" a="1"/>
  <c r="D524" i="7" a="1"/>
  <c r="AH2742" i="1" a="1"/>
  <c r="X2633" i="1" a="1"/>
  <c r="AI1543" i="1" a="1"/>
  <c r="AD3332" i="1" a="1"/>
  <c r="AH3519" i="1" a="1"/>
  <c r="D59" i="7" a="1"/>
  <c r="AD3211" i="1" a="1"/>
  <c r="D2466" i="7" a="1"/>
  <c r="D1409" i="7" a="1"/>
  <c r="AH1719" i="1" a="1"/>
  <c r="X1806" i="1" a="1"/>
  <c r="AI1087" i="1" a="1"/>
  <c r="D2708" i="7" a="1"/>
  <c r="X2150" i="1" a="1"/>
  <c r="AH3287" i="1" a="1"/>
  <c r="AH2079" i="1" a="1"/>
  <c r="X917" i="1" a="1"/>
  <c r="AH2408" i="1" a="1"/>
  <c r="AD2093" i="1" a="1"/>
  <c r="AI2155" i="1" a="1"/>
  <c r="AI478" i="1" a="1"/>
  <c r="D302" i="7" a="1"/>
  <c r="AI3272" i="1" a="1"/>
  <c r="AI983" i="1" a="1"/>
  <c r="AH1789" i="1" a="1"/>
  <c r="AD941" i="1" a="1"/>
  <c r="X969" i="1" a="1"/>
  <c r="AI2906" i="1" a="1"/>
  <c r="X2956" i="1" a="1"/>
  <c r="AI1705" i="1" a="1"/>
  <c r="X754" i="1" a="1"/>
  <c r="AD1448" i="1" a="1"/>
  <c r="AH1033" i="1" a="1"/>
  <c r="D1797" i="7" a="1"/>
  <c r="AI1252" i="1" a="1"/>
  <c r="AI234" i="1" a="1"/>
  <c r="AH633" i="1" a="1"/>
  <c r="D1305" i="7" a="1"/>
  <c r="AD1232" i="1" a="1"/>
  <c r="D466" i="7" a="1"/>
  <c r="AI2686" i="1" a="1"/>
  <c r="X2602" i="1" a="1"/>
  <c r="D2087" i="7" a="1"/>
  <c r="AI3084" i="1" a="1"/>
  <c r="X1366" i="1" a="1"/>
  <c r="AD1320" i="1" a="1"/>
  <c r="AH1319" i="1" a="1"/>
  <c r="AH2692" i="1" a="1"/>
  <c r="X1551" i="1" a="1"/>
  <c r="AI2576" i="1" a="1"/>
  <c r="X152" i="1" a="1"/>
  <c r="AD424" i="1" a="1"/>
  <c r="AD1415" i="1" a="1"/>
  <c r="X1867" i="1" a="1"/>
  <c r="AH2814" i="1" a="1"/>
  <c r="AD1982" i="1" a="1"/>
  <c r="AD3113" i="1" a="1"/>
  <c r="D2155" i="7" a="1"/>
  <c r="D385" i="7" a="1"/>
  <c r="AD2747" i="1" a="1"/>
  <c r="X926" i="1" a="1"/>
  <c r="X2925" i="1" a="1"/>
  <c r="AD1981" i="1" a="1"/>
  <c r="AD125" i="1" a="1"/>
  <c r="AD573" i="1" a="1"/>
  <c r="X2693" i="1" a="1"/>
  <c r="AD2180" i="1" a="1"/>
  <c r="D1314" i="7" a="1"/>
  <c r="AH422" i="1" a="1"/>
  <c r="AI1349" i="1" a="1"/>
  <c r="AD2114" i="1" a="1"/>
  <c r="X591" i="1" a="1"/>
  <c r="AD492" i="1" a="1"/>
  <c r="AH1233" i="1" a="1"/>
  <c r="AI1398" i="1" a="1"/>
  <c r="D1241" i="7" a="1"/>
  <c r="D2258" i="7" a="1"/>
  <c r="X1580" i="1" a="1"/>
  <c r="X558" i="1" a="1"/>
  <c r="AD2610" i="1" a="1"/>
  <c r="AH2900" i="1" a="1"/>
  <c r="AI3096" i="1" a="1"/>
  <c r="X1389" i="1" a="1"/>
  <c r="D2231" i="7" a="1"/>
  <c r="D261" i="7" a="1"/>
  <c r="D360" i="7" a="1"/>
  <c r="AH1160" i="1" a="1"/>
  <c r="X1518" i="1" a="1"/>
  <c r="AD3066" i="1" a="1"/>
  <c r="AI2802" i="1" a="1"/>
  <c r="X3234" i="1" a="1"/>
  <c r="AI1689" i="1" a="1"/>
  <c r="D1997" i="7" a="1"/>
  <c r="D1735" i="7" a="1"/>
  <c r="AD1875" i="1" a="1"/>
  <c r="X374" i="1" a="1"/>
  <c r="AD1212" i="1" a="1"/>
  <c r="AD793" i="1" a="1"/>
  <c r="AH2378" i="1" a="1"/>
  <c r="AH1705" i="1" a="1"/>
  <c r="X1483" i="1" a="1"/>
  <c r="AI259" i="1" a="1"/>
  <c r="AI730" i="1" a="1"/>
  <c r="AD490" i="1" a="1"/>
  <c r="X3075" i="1" a="1"/>
  <c r="AD202" i="1" a="1"/>
  <c r="D2432" i="7" a="1"/>
  <c r="D1884" i="7" a="1"/>
  <c r="AI945" i="1" a="1"/>
  <c r="AD2437" i="1" a="1"/>
  <c r="AH1167" i="1" a="1"/>
  <c r="AD1856" i="1" a="1"/>
  <c r="D2839" i="7" a="1"/>
  <c r="AD2412" i="1" a="1"/>
  <c r="AH1265" i="1" a="1"/>
  <c r="AI1829" i="1" a="1"/>
  <c r="AH3005" i="1" a="1"/>
  <c r="AD757" i="1" a="1"/>
  <c r="AI102" i="1" a="1"/>
  <c r="X3273" i="1" a="1"/>
  <c r="AI399" i="1" a="1"/>
  <c r="AI2198" i="1" a="1"/>
  <c r="AH1348" i="1" a="1"/>
  <c r="AI1852" i="1" a="1"/>
  <c r="D1728" i="7" a="1"/>
  <c r="AH2329" i="1" a="1"/>
  <c r="AI123" i="1" a="1"/>
  <c r="X2579" i="1" a="1"/>
  <c r="AH1056" i="1" a="1"/>
  <c r="AI593" i="1" a="1"/>
  <c r="AD2050" i="1" a="1"/>
  <c r="AI828" i="1" a="1"/>
  <c r="AI1907" i="1" a="1"/>
  <c r="X2728" i="1" a="1"/>
  <c r="AH1211" i="1" a="1"/>
  <c r="AD2405" i="1" a="1"/>
  <c r="AH3352" i="1" a="1"/>
  <c r="AD1089" i="1" a="1"/>
  <c r="D2111" i="7" a="1"/>
  <c r="X1954" i="1" a="1"/>
  <c r="D2604" i="7" a="1"/>
  <c r="X1966" i="1" a="1"/>
  <c r="AD1210" i="1" a="1"/>
  <c r="AI916" i="1" a="1"/>
  <c r="AD3157" i="1" a="1"/>
  <c r="X1297" i="1" a="1"/>
  <c r="X1279" i="1" a="1"/>
  <c r="AH3374" i="1" a="1"/>
  <c r="AH303" i="1" a="1"/>
  <c r="AI917" i="1" a="1"/>
  <c r="X2949" i="1" a="1"/>
  <c r="AI1281" i="1" a="1"/>
  <c r="AI795" i="1" a="1"/>
  <c r="AH724" i="1" a="1"/>
  <c r="AI1676" i="1" a="1"/>
  <c r="D2791" i="7" a="1"/>
  <c r="AD1178" i="1" a="1"/>
  <c r="AI2088" i="1" a="1"/>
  <c r="AI2066" i="1" a="1"/>
  <c r="AI402" i="1" a="1"/>
  <c r="AI3426" i="1" a="1"/>
  <c r="AH2015" i="1" a="1"/>
  <c r="AI2620" i="1" a="1"/>
  <c r="AD2833" i="1" a="1"/>
  <c r="AE932" i="1" a="1"/>
  <c r="AE797" i="1" a="1"/>
  <c r="AE409" i="1" a="1"/>
  <c r="AE272" i="1" a="1"/>
  <c r="AE3032" i="1" a="1"/>
  <c r="AH1156" i="1" a="1"/>
  <c r="AD2848" i="1" a="1"/>
  <c r="X2437" i="1" a="1"/>
  <c r="AD2128" i="1" a="1"/>
  <c r="AD775" i="1" a="1"/>
  <c r="AH1162" i="1" a="1"/>
  <c r="AD859" i="1" a="1"/>
  <c r="AH3085" i="1" a="1"/>
  <c r="D791" i="7" a="1"/>
  <c r="D787" i="7" a="1"/>
  <c r="D496" i="7" a="1"/>
  <c r="AH721" i="1" a="1"/>
  <c r="AD2872" i="1" a="1"/>
  <c r="X492" i="1" a="1"/>
  <c r="X1794" i="1" a="1"/>
  <c r="X997" i="1" a="1"/>
  <c r="X2292" i="1" a="1"/>
  <c r="D1920" i="7" a="1"/>
  <c r="AD2278" i="1" a="1"/>
  <c r="D2969" i="7" a="1"/>
  <c r="AH2736" i="1" a="1"/>
  <c r="X946" i="1" a="1"/>
  <c r="AD582" i="1" a="1"/>
  <c r="AD1805" i="1" a="1"/>
  <c r="D1855" i="7" a="1"/>
  <c r="X2520" i="1" a="1"/>
  <c r="AD2429" i="1" a="1"/>
  <c r="AI768" i="1" a="1"/>
  <c r="D376" i="7" a="1"/>
  <c r="AH3403" i="1" a="1"/>
  <c r="AD1839" i="1" a="1"/>
  <c r="AI3068" i="1" a="1"/>
  <c r="AI394" i="1" a="1"/>
  <c r="AD1180" i="1" a="1"/>
  <c r="X2265" i="1" a="1"/>
  <c r="D2735" i="7" a="1"/>
  <c r="AD1727" i="1" a="1"/>
  <c r="AH1914" i="1" a="1"/>
  <c r="AD2625" i="1" a="1"/>
  <c r="AH1694" i="1" a="1"/>
  <c r="AI3405" i="1" a="1"/>
  <c r="AH3039" i="1" a="1"/>
  <c r="AD1883" i="1" a="1"/>
  <c r="AD601" i="1" a="1"/>
  <c r="X499" i="1" a="1"/>
  <c r="AI2530" i="1" a="1"/>
  <c r="AI3162" i="1" a="1"/>
  <c r="D1503" i="7" a="1"/>
  <c r="AD1794" i="1" a="1"/>
  <c r="AI3350" i="1" a="1"/>
  <c r="AI1034" i="1" a="1"/>
  <c r="AH2133" i="1" a="1"/>
  <c r="AD3241" i="1" a="1"/>
  <c r="AD1012" i="1" a="1"/>
  <c r="D1240" i="7" a="1"/>
  <c r="X1000" i="1" a="1"/>
  <c r="X440" i="1" a="1"/>
  <c r="D702" i="7" a="1"/>
  <c r="AD2066" i="1" a="1"/>
  <c r="X3474" i="1" a="1"/>
  <c r="AH1809" i="1" a="1"/>
  <c r="AD1223" i="1" a="1"/>
  <c r="AD2826" i="1" a="1"/>
  <c r="AH3298" i="1" a="1"/>
  <c r="AD2446" i="1" a="1"/>
  <c r="D156" i="7" a="1"/>
  <c r="AH1052" i="1" a="1"/>
  <c r="AD2019" i="1" a="1"/>
  <c r="X1413" i="1" a="1"/>
  <c r="AH686" i="1" a="1"/>
  <c r="D1764" i="7" a="1"/>
  <c r="X702" i="1" a="1"/>
  <c r="AD1925" i="1" a="1"/>
  <c r="AD1385" i="1" a="1"/>
  <c r="X448" i="1" a="1"/>
  <c r="AI2285" i="1" a="1"/>
  <c r="X836" i="1" a="1"/>
  <c r="D2690" i="7" a="1"/>
  <c r="AI1964" i="1" a="1"/>
  <c r="D1224" i="7" a="1"/>
  <c r="AI2481" i="1" a="1"/>
  <c r="X160" i="1" a="1"/>
  <c r="AI1843" i="1" a="1"/>
  <c r="X1139" i="1" a="1"/>
  <c r="AI2065" i="1" a="1"/>
  <c r="X2335" i="1" a="1"/>
  <c r="AI2071" i="1" a="1"/>
  <c r="X3170" i="1" a="1"/>
  <c r="AD1069" i="1" a="1"/>
  <c r="AD1852" i="1" a="1"/>
  <c r="X613" i="1" a="1"/>
  <c r="D1547" i="7" a="1"/>
  <c r="AI1727" i="1" a="1"/>
  <c r="AH914" i="1" a="1"/>
  <c r="D1015" i="7" a="1"/>
  <c r="AH2187" i="1" a="1"/>
  <c r="D494" i="7" a="1"/>
  <c r="AD3071" i="1" a="1"/>
  <c r="AD1383" i="1" a="1"/>
  <c r="AI387" i="1" a="1"/>
  <c r="X1315" i="1" a="1"/>
  <c r="AD3321" i="1" a="1"/>
  <c r="D1076" i="7" a="1"/>
  <c r="AI2795" i="1" a="1"/>
  <c r="AI2094" i="1" a="1"/>
  <c r="D2424" i="7" a="1"/>
  <c r="AD1450" i="1" a="1"/>
  <c r="AD628" i="1" a="1"/>
  <c r="AD2145" i="1" a="1"/>
  <c r="D838" i="7" a="1"/>
  <c r="AH161" i="1" a="1"/>
  <c r="AI141" i="1" a="1"/>
  <c r="AH1243" i="1" a="1"/>
  <c r="AD3208" i="1" a="1"/>
  <c r="AD997" i="1" a="1"/>
  <c r="AH323" i="1" a="1"/>
  <c r="AI1427" i="1" a="1"/>
  <c r="D2251" i="7" a="1"/>
  <c r="D1162" i="7" a="1"/>
  <c r="AH795" i="1" a="1"/>
  <c r="D2114" i="7" a="1"/>
  <c r="X3025" i="1" a="1"/>
  <c r="AH3110" i="1" a="1"/>
  <c r="AI2280" i="1" a="1"/>
  <c r="AD3529" i="1" a="1"/>
  <c r="X3271" i="1" a="1"/>
  <c r="AH1593" i="1" a="1"/>
  <c r="AI580" i="1" a="1"/>
  <c r="AD642" i="1" a="1"/>
  <c r="AD553" i="1" a="1"/>
  <c r="D39" i="7" a="1"/>
  <c r="AH1648" i="1" a="1"/>
  <c r="AI2833" i="1" a="1"/>
  <c r="X1042" i="1" a="1"/>
  <c r="X2344" i="1" a="1"/>
  <c r="AD857" i="1" a="1"/>
  <c r="AH1758" i="1" a="1"/>
  <c r="D1847" i="7" a="1"/>
  <c r="X2668" i="1" a="1"/>
  <c r="AH2245" i="1" a="1"/>
  <c r="AH993" i="1" a="1"/>
  <c r="D609" i="7" a="1"/>
  <c r="X822" i="1" a="1"/>
  <c r="AH2762" i="1" a="1"/>
  <c r="AH1953" i="1" a="1"/>
  <c r="AI2263" i="1" a="1"/>
  <c r="AI1059" i="1" a="1"/>
  <c r="X2060" i="1" a="1"/>
  <c r="AI2974" i="1" a="1"/>
  <c r="X1677" i="1" a="1"/>
  <c r="X708" i="1" a="1"/>
  <c r="AI1366" i="1" a="1"/>
  <c r="AD2771" i="1" a="1"/>
  <c r="AI1857" i="1" a="1"/>
  <c r="AD3265" i="1" a="1"/>
  <c r="AD2120" i="1" a="1"/>
  <c r="X986" i="1" a="1"/>
  <c r="AD218" i="1" a="1"/>
  <c r="X1878" i="1" a="1"/>
  <c r="D1306" i="7" a="1"/>
  <c r="D1294" i="7" a="1"/>
  <c r="AD1777" i="1" a="1"/>
  <c r="X2866" i="1" a="1"/>
  <c r="AD1668" i="1" a="1"/>
  <c r="AI2633" i="1" a="1"/>
  <c r="X3224" i="1" a="1"/>
  <c r="AH765" i="1" a="1"/>
  <c r="D1452" i="7" a="1"/>
  <c r="AD748" i="1" a="1"/>
  <c r="AI3093" i="1" a="1"/>
  <c r="AD2767" i="1" a="1"/>
  <c r="X1767" i="1" a="1"/>
  <c r="X2549" i="1" a="1"/>
  <c r="X101" i="1" a="1"/>
  <c r="X967" i="1" a="1"/>
  <c r="AI3402" i="1" a="1"/>
  <c r="X368" i="1" a="1"/>
  <c r="AH2211" i="1" a="1"/>
  <c r="AI492" i="1" a="1"/>
  <c r="D759" i="7" a="1"/>
  <c r="AE1418" i="1" a="1"/>
  <c r="AE188" i="1" a="1"/>
  <c r="AE3275" i="1" a="1"/>
  <c r="AE1957" i="1" a="1"/>
  <c r="AE1881" i="1" a="1"/>
  <c r="AI216" i="1" a="1"/>
  <c r="AE3168" i="1" a="1"/>
  <c r="AE937" i="1" a="1"/>
  <c r="AE390" i="1" a="1"/>
  <c r="AE2132" i="1" a="1"/>
  <c r="AE236" i="1" a="1"/>
  <c r="D630" i="7" a="1"/>
  <c r="D161" i="7" a="1"/>
  <c r="X1207" i="1" a="1"/>
  <c r="AD1328" i="1" a="1"/>
  <c r="D322" i="7" a="1"/>
  <c r="D325" i="7" a="1"/>
  <c r="AD2952" i="1" a="1"/>
  <c r="AH2931" i="1" a="1"/>
  <c r="AI411" i="1" a="1"/>
  <c r="X1864" i="1" a="1"/>
  <c r="D2942" i="7" a="1"/>
  <c r="AH2840" i="1" a="1"/>
  <c r="D3003" i="7" a="1"/>
  <c r="AD1866" i="1" a="1"/>
  <c r="X559" i="1" a="1"/>
  <c r="AH2883" i="1" a="1"/>
  <c r="X2765" i="1" a="1"/>
  <c r="AH263" i="1" a="1"/>
  <c r="X402" i="1" a="1"/>
  <c r="D78" i="7" a="1"/>
  <c r="X2387" i="1" a="1"/>
  <c r="AI1156" i="1" a="1"/>
  <c r="D689" i="7" a="1"/>
  <c r="AI2085" i="1" a="1"/>
  <c r="D2185" i="7" a="1"/>
  <c r="D1534" i="7" a="1"/>
  <c r="X2143" i="1" a="1"/>
  <c r="D2747" i="7" a="1"/>
  <c r="X2928" i="1" a="1"/>
  <c r="AH584" i="1" a="1"/>
  <c r="X339" i="1" a="1"/>
  <c r="AI3265" i="1" a="1"/>
  <c r="AH1937" i="1" a="1"/>
  <c r="AI816" i="1" a="1"/>
  <c r="D2066" i="7" a="1"/>
  <c r="AI2382" i="1" a="1"/>
  <c r="AD832" i="1" a="1"/>
  <c r="AI3522" i="1" a="1"/>
  <c r="AI3509" i="1" a="1"/>
  <c r="AD1360" i="1" a="1"/>
  <c r="AD3225" i="1" a="1"/>
  <c r="D2726" i="7" a="1"/>
  <c r="X1687" i="1" a="1"/>
  <c r="AD2930" i="1" a="1"/>
  <c r="AH2467" i="1" a="1"/>
  <c r="D2230" i="7" a="1"/>
  <c r="AD3412" i="1" a="1"/>
  <c r="AH847" i="1" a="1"/>
  <c r="AD141" i="1" a="1"/>
  <c r="D2070" i="7" a="1"/>
  <c r="D2202" i="7" a="1"/>
  <c r="AI303" i="1" a="1"/>
  <c r="AI2900" i="1" a="1"/>
  <c r="AH928" i="1" a="1"/>
  <c r="AD1342" i="1" a="1"/>
  <c r="AI2320" i="1" a="1"/>
  <c r="AI401" i="1" a="1"/>
  <c r="AH1161" i="1" a="1"/>
  <c r="AI1614" i="1" a="1"/>
  <c r="D1029" i="7" a="1"/>
  <c r="AI570" i="1" a="1"/>
  <c r="X310" i="1" a="1"/>
  <c r="AI2407" i="1" a="1"/>
  <c r="D343" i="7" a="1"/>
  <c r="X2784" i="1" a="1"/>
  <c r="AI3428" i="1" a="1"/>
  <c r="AI2875" i="1" a="1"/>
  <c r="AD1636" i="1" a="1"/>
  <c r="AI1032" i="1" a="1"/>
  <c r="AH1494" i="1" a="1"/>
  <c r="AD2510" i="1" a="1"/>
  <c r="AD2473" i="1" a="1"/>
  <c r="D2721" i="7" a="1"/>
  <c r="AI2000" i="1" a="1"/>
  <c r="AH1403" i="1" a="1"/>
  <c r="AD569" i="1" a="1"/>
  <c r="D1749" i="7" a="1"/>
  <c r="AH2003" i="1" a="1"/>
  <c r="X799" i="1" a="1"/>
  <c r="D335" i="7" a="1"/>
  <c r="AE2703" i="1" a="1"/>
  <c r="AE2395" i="1" a="1"/>
  <c r="AE2078" i="1" a="1"/>
  <c r="AE1693" i="1" a="1"/>
  <c r="AH1197" i="1" a="1"/>
  <c r="AI3320" i="1" a="1"/>
  <c r="D1956" i="7" a="1"/>
  <c r="X1098" i="1" a="1"/>
  <c r="D2063" i="7" a="1"/>
  <c r="AI636" i="1" a="1"/>
  <c r="AH409" i="1" a="1"/>
  <c r="AI1834" i="1" a="1"/>
  <c r="AH2644" i="1" a="1"/>
  <c r="X1146" i="1" a="1"/>
  <c r="X1360" i="1" a="1"/>
  <c r="X3202" i="1" a="1"/>
  <c r="AH1277" i="1" a="1"/>
  <c r="D2261" i="7" a="1"/>
  <c r="AI1233" i="1" a="1"/>
  <c r="D3001" i="7" a="1"/>
  <c r="AI2610" i="1" a="1"/>
  <c r="AH1203" i="1" a="1"/>
  <c r="D304" i="7" a="1"/>
  <c r="X3434" i="1" a="1"/>
  <c r="AI2826" i="1" a="1"/>
  <c r="AI2589" i="1" a="1"/>
  <c r="AD1758" i="1" a="1"/>
  <c r="X1472" i="1" a="1"/>
  <c r="X650" i="1" a="1"/>
  <c r="AD633" i="1" a="1"/>
  <c r="AD974" i="1" a="1"/>
  <c r="D2556" i="7" a="1"/>
  <c r="AD1541" i="1" a="1"/>
  <c r="AD1964" i="1" a="1"/>
  <c r="X1283" i="1" a="1"/>
  <c r="X2192" i="1" a="1"/>
  <c r="AI3512" i="1" a="1"/>
  <c r="AI110" i="1" a="1"/>
  <c r="AD2805" i="1" a="1"/>
  <c r="AD3085" i="1" a="1"/>
  <c r="AD2173" i="1" a="1"/>
  <c r="AI1948" i="1" a="1"/>
  <c r="AH593" i="1" a="1"/>
  <c r="AD535" i="1" a="1"/>
  <c r="AH1907" i="1" a="1"/>
  <c r="AH387" i="1" a="1"/>
  <c r="AI1899" i="1" a="1"/>
  <c r="AI485" i="1" a="1"/>
  <c r="AH3402" i="1" a="1"/>
  <c r="D896" i="7" a="1"/>
  <c r="AH2234" i="1" a="1"/>
  <c r="AD1233" i="1" a="1"/>
  <c r="AD1744" i="1" a="1"/>
  <c r="AD2022" i="1" a="1"/>
  <c r="X1586" i="1" a="1"/>
  <c r="X2303" i="1" a="1"/>
  <c r="AH2610" i="1" a="1"/>
  <c r="X1427" i="1" a="1"/>
  <c r="D2247" i="7" a="1"/>
  <c r="X796" i="1" a="1"/>
  <c r="AD2830" i="1" a="1"/>
  <c r="AI2444" i="1" a="1"/>
  <c r="AI647" i="1" a="1"/>
  <c r="AH2278" i="1" a="1"/>
  <c r="X2709" i="1" a="1"/>
  <c r="AD2756" i="1" a="1"/>
  <c r="AI351" i="1" a="1"/>
  <c r="AI1807" i="1" a="1"/>
  <c r="AI1911" i="1" a="1"/>
  <c r="AI3067" i="1" a="1"/>
  <c r="AI1619" i="1" a="1"/>
  <c r="AH671" i="1" a="1"/>
  <c r="AI582" i="1" a="1"/>
  <c r="X1841" i="1" a="1"/>
  <c r="AD1084" i="1" a="1"/>
  <c r="AH3419" i="1" a="1"/>
  <c r="AI447" i="1" a="1"/>
  <c r="AH2179" i="1" a="1"/>
  <c r="D893" i="7" a="1"/>
  <c r="AD596" i="1" a="1"/>
  <c r="AH2143" i="1" a="1"/>
  <c r="AI2723" i="1" a="1"/>
  <c r="X909" i="1" a="1"/>
  <c r="AH1328" i="1" a="1"/>
  <c r="AI1891" i="1" a="1"/>
  <c r="X2379" i="1" a="1"/>
  <c r="AD1691" i="1" a="1"/>
  <c r="X2608" i="1" a="1"/>
  <c r="AI286" i="1" a="1"/>
  <c r="AH1482" i="1" a="1"/>
  <c r="AH399" i="1" a="1"/>
  <c r="X2471" i="1" a="1"/>
  <c r="AI1348" i="1" a="1"/>
  <c r="AI1581" i="1" a="1"/>
  <c r="X2049" i="1" a="1"/>
  <c r="AD2382" i="1" a="1"/>
  <c r="X3385" i="1" a="1"/>
  <c r="AD2648" i="1" a="1"/>
  <c r="AI1668" i="1" a="1"/>
  <c r="D68" i="7" a="1"/>
  <c r="X3083" i="1" a="1"/>
  <c r="AD1932" i="1" a="1"/>
  <c r="AH1864" i="1" a="1"/>
  <c r="AI3269" i="1" a="1"/>
  <c r="AD3093" i="1" a="1"/>
  <c r="AD3316" i="1" a="1"/>
  <c r="D2103" i="7" a="1"/>
  <c r="AD721" i="1" a="1"/>
  <c r="D1236" i="7" a="1"/>
  <c r="D1356" i="7" a="1"/>
  <c r="AI445" i="1" a="1"/>
  <c r="AH806" i="1" a="1"/>
  <c r="AH798" i="1" a="1"/>
  <c r="AD3370" i="1" a="1"/>
  <c r="AD916" i="1" a="1"/>
  <c r="AD2749" i="1" a="1"/>
  <c r="AI2918" i="1" a="1"/>
  <c r="AD1586" i="1" a="1"/>
  <c r="AH549" i="1" a="1"/>
  <c r="AD1973" i="1" a="1"/>
  <c r="D1275" i="7" a="1"/>
  <c r="AH1246" i="1" a="1"/>
  <c r="AH774" i="1" a="1"/>
  <c r="AD1916" i="1" a="1"/>
  <c r="X655" i="1" a="1"/>
  <c r="AD455" i="1" a="1"/>
  <c r="AH315" i="1" a="1"/>
  <c r="AI2470" i="1" a="1"/>
  <c r="AI2483" i="1" a="1"/>
  <c r="AH1507" i="1" a="1"/>
  <c r="AI479" i="1" a="1"/>
  <c r="AI2922" i="1" a="1"/>
  <c r="AH2066" i="1" a="1"/>
  <c r="AH1465" i="1" a="1"/>
  <c r="AH3487" i="1" a="1"/>
  <c r="AD2015" i="1" a="1"/>
  <c r="AH2620" i="1" a="1"/>
  <c r="AH211" i="1" a="1"/>
  <c r="AI2387" i="1" a="1"/>
  <c r="AD3067" i="1" a="1"/>
  <c r="AH2061" i="1" a="1"/>
  <c r="X3459" i="1" a="1"/>
  <c r="AD1756" i="1" a="1"/>
  <c r="D1821" i="7" a="1"/>
  <c r="AD686" i="1" a="1"/>
  <c r="AH2267" i="1" a="1"/>
  <c r="AI449" i="1" a="1"/>
  <c r="D2246" i="7" a="1"/>
  <c r="X602" i="1" a="1"/>
  <c r="AH934" i="1" a="1"/>
  <c r="AH596" i="1" a="1"/>
  <c r="AI2987" i="1" a="1"/>
  <c r="D2140" i="7" a="1"/>
  <c r="X1115" i="1" a="1"/>
  <c r="AH1964" i="1" a="1"/>
  <c r="AI1733" i="1" a="1"/>
  <c r="AH2715" i="1" a="1"/>
  <c r="D2219" i="7" a="1"/>
  <c r="AI1319" i="1" a="1"/>
  <c r="AH1820" i="1" a="1"/>
  <c r="X3119" i="1" a="1"/>
  <c r="X97" i="1" a="1"/>
  <c r="AI520" i="1" a="1"/>
  <c r="AI510" i="1" a="1"/>
  <c r="X1908" i="1" a="1"/>
  <c r="D1428" i="7" a="1"/>
  <c r="AI1649" i="1" a="1"/>
  <c r="AE413" i="1" a="1"/>
  <c r="AE284" i="1" a="1"/>
  <c r="AE2116" i="1" a="1"/>
  <c r="AE3047" i="1" a="1"/>
  <c r="D538" i="7" a="1"/>
  <c r="X2257" i="1" a="1"/>
  <c r="AI1351" i="1" a="1"/>
  <c r="AD1712" i="1" a="1"/>
  <c r="AI1774" i="1" a="1"/>
  <c r="AI3005" i="1" a="1"/>
  <c r="D1669" i="7" a="1"/>
  <c r="AH510" i="1" a="1"/>
  <c r="D884" i="7" a="1"/>
  <c r="AI426" i="1" a="1"/>
  <c r="AD1224" i="1" a="1"/>
  <c r="AI413" i="1" a="1"/>
  <c r="D2826" i="7" a="1"/>
  <c r="AH1611" i="1" a="1"/>
  <c r="AD2627" i="1" a="1"/>
  <c r="AH3350" i="1" a="1"/>
  <c r="X2151" i="1" a="1"/>
  <c r="X1916" i="1" a="1"/>
  <c r="AH401" i="1" a="1"/>
  <c r="AI1070" i="1" a="1"/>
  <c r="X1553" i="1" a="1"/>
  <c r="X2023" i="1" a="1"/>
  <c r="AH2498" i="1" a="1"/>
  <c r="D145" i="7" a="1"/>
  <c r="AH1990" i="1" a="1"/>
  <c r="AD1690" i="1" a="1"/>
  <c r="AH2437" i="1" a="1"/>
  <c r="AD568" i="1" a="1"/>
  <c r="D2483" i="7" a="1"/>
  <c r="AI1328" i="1" a="1"/>
  <c r="D2332" i="7" a="1"/>
  <c r="D1650" i="7" a="1"/>
  <c r="AI2157" i="1" a="1"/>
  <c r="AH2044" i="1" a="1"/>
  <c r="X1615" i="1" a="1"/>
  <c r="AD901" i="1" a="1"/>
  <c r="D829" i="7" a="1"/>
  <c r="AI2276" i="1" a="1"/>
  <c r="D2314" i="7" a="1"/>
  <c r="AD2043" i="1" a="1"/>
  <c r="AI3148" i="1" a="1"/>
  <c r="AH537" i="1" a="1"/>
  <c r="AH600" i="1" a="1"/>
  <c r="AH1089" i="1" a="1"/>
  <c r="AI3044" i="1" a="1"/>
  <c r="AI2211" i="1" a="1"/>
  <c r="AH1210" i="1" a="1"/>
  <c r="X829" i="1" a="1"/>
  <c r="D656" i="7" a="1"/>
  <c r="AH1196" i="1" a="1"/>
  <c r="AD274" i="1" a="1"/>
  <c r="AH1817" i="1" a="1"/>
  <c r="X2362" i="1" a="1"/>
  <c r="AI1738" i="1" a="1"/>
  <c r="AD3254" i="1" a="1"/>
  <c r="AI1815" i="1" a="1"/>
  <c r="AH1502" i="1" a="1"/>
  <c r="AI1621" i="1" a="1"/>
  <c r="AH2103" i="1" a="1"/>
  <c r="X597" i="1" a="1"/>
  <c r="AD2797" i="1" a="1"/>
  <c r="AD1892" i="1" a="1"/>
  <c r="AI645" i="1" a="1"/>
  <c r="AI1720" i="1" a="1"/>
  <c r="D2346" i="7" a="1"/>
  <c r="AI364" i="1" a="1"/>
  <c r="AI1870" i="1" a="1"/>
  <c r="AI2533" i="1" a="1"/>
  <c r="AD2986" i="1" a="1"/>
  <c r="AD186" i="1" a="1"/>
  <c r="AH3398" i="1" a="1"/>
  <c r="AI222" i="1" a="1"/>
  <c r="AI669" i="1" a="1"/>
  <c r="AH1690" i="1" a="1"/>
  <c r="D1516" i="7" a="1"/>
  <c r="AH3389" i="1" a="1"/>
  <c r="D1671" i="7" a="1"/>
  <c r="AI1814" i="1" a="1"/>
  <c r="AD431" i="1" a="1"/>
  <c r="X3028" i="1" a="1"/>
  <c r="X1874" i="1" a="1"/>
  <c r="AH2650" i="1" a="1"/>
  <c r="AH2506" i="1" a="1"/>
  <c r="AH3443" i="1" a="1"/>
  <c r="AD2157" i="1" a="1"/>
  <c r="AH2887" i="1" a="1"/>
  <c r="AH2612" i="1" a="1"/>
  <c r="AH1180" i="1" a="1"/>
  <c r="AD1804" i="1" a="1"/>
  <c r="AD763" i="1" a="1"/>
  <c r="D678" i="7" a="1"/>
  <c r="AD815" i="1" a="1"/>
  <c r="AI2169" i="1" a="1"/>
  <c r="AH3407" i="1" a="1"/>
  <c r="AD2188" i="1" a="1"/>
  <c r="AI3471" i="1" a="1"/>
  <c r="D2009" i="7" a="1"/>
  <c r="X3329" i="1" a="1"/>
  <c r="D50" i="7" a="1"/>
  <c r="AH388" i="1" a="1"/>
  <c r="D2014" i="7" a="1"/>
  <c r="X789" i="1" a="1"/>
  <c r="AI659" i="1" a="1"/>
  <c r="AD3352" i="1" a="1"/>
  <c r="AD3264" i="1" a="1"/>
  <c r="AH894" i="1" a="1"/>
  <c r="D2301" i="7" a="1"/>
  <c r="D2426" i="7" a="1"/>
  <c r="X1591" i="1" a="1"/>
  <c r="D117" i="7" a="1"/>
  <c r="X3478" i="1" a="1"/>
  <c r="D1575" i="7" a="1"/>
  <c r="AH2295" i="1" a="1"/>
  <c r="AH274" i="1" a="1"/>
  <c r="AI3374" i="1" a="1"/>
  <c r="AH1692" i="1" a="1"/>
  <c r="D1381" i="7" a="1"/>
  <c r="AD2408" i="1" a="1"/>
  <c r="AD418" i="1" a="1"/>
  <c r="AH2890" i="1" a="1"/>
  <c r="D2153" i="7" a="1"/>
  <c r="X421" i="1" a="1"/>
  <c r="AI2210" i="1" a="1"/>
  <c r="X1247" i="1" a="1"/>
  <c r="AI3370" i="1" a="1"/>
  <c r="AH3409" i="1" a="1"/>
  <c r="AI731" i="1" a="1"/>
  <c r="AD2299" i="1" a="1"/>
  <c r="D2809" i="7" a="1"/>
  <c r="D124" i="7" a="1"/>
  <c r="AI1065" i="1" a="1"/>
  <c r="D1108" i="7" a="1"/>
  <c r="AI3236" i="1" a="1"/>
  <c r="D1624" i="7" a="1"/>
  <c r="AD3441" i="1" a="1"/>
  <c r="AI2271" i="1" a="1"/>
  <c r="AD1375" i="1" a="1"/>
  <c r="X1941" i="1" a="1"/>
  <c r="D2280" i="7" a="1"/>
  <c r="D964" i="7" a="1"/>
  <c r="X3146" i="1" a="1"/>
  <c r="AI2232" i="1" a="1"/>
  <c r="X2146" i="1" a="1"/>
  <c r="AH1825" i="1" a="1"/>
  <c r="D2195" i="7" a="1"/>
  <c r="AD2004" i="1" a="1"/>
  <c r="AH1036" i="1" a="1"/>
  <c r="AD1959" i="1" a="1"/>
  <c r="X1041" i="1" a="1"/>
  <c r="AI569" i="1" a="1"/>
  <c r="AD417" i="1" a="1"/>
  <c r="AD1669" i="1" a="1"/>
  <c r="X1015" i="1" a="1"/>
  <c r="AI93" i="1" a="1"/>
  <c r="X952" i="1" a="1"/>
  <c r="AI1982" i="1" a="1"/>
  <c r="AI2991" i="1" a="1"/>
  <c r="AI1116" i="1" a="1"/>
  <c r="AD2613" i="1" a="1"/>
  <c r="AH2055" i="1" a="1"/>
  <c r="AD587" i="1" a="1"/>
  <c r="D1658" i="7" a="1"/>
  <c r="AD1768" i="1" a="1"/>
  <c r="D1393" i="7" a="1"/>
  <c r="AH1467" i="1" a="1"/>
  <c r="D785" i="7" a="1"/>
  <c r="D199" i="7" a="1"/>
  <c r="AH1848" i="1" a="1"/>
  <c r="AH2288" i="1" a="1"/>
  <c r="X965" i="1" a="1"/>
  <c r="X338" i="1" a="1"/>
  <c r="AI3276" i="1" a="1"/>
  <c r="AH2922" i="1" a="1"/>
  <c r="AH1614" i="1" a="1"/>
  <c r="D428" i="7" a="1"/>
  <c r="AH2407" i="1" a="1"/>
  <c r="AH360" i="1" a="1"/>
  <c r="D2975" i="7" a="1"/>
  <c r="AI2061" i="1" a="1"/>
  <c r="AH1448" i="1" a="1"/>
  <c r="AI2532" i="1" a="1"/>
  <c r="D1270" i="7" a="1"/>
  <c r="X1404" i="1" a="1"/>
  <c r="AI2667" i="1" a="1"/>
  <c r="D1132" i="7" a="1"/>
  <c r="AI1098" i="1" a="1"/>
  <c r="X1044" i="1" a="1"/>
  <c r="AH2928" i="1" a="1"/>
  <c r="AI376" i="1" a="1"/>
  <c r="AH262" i="1" a="1"/>
  <c r="D1278" i="7" a="1"/>
  <c r="AD2191" i="1" a="1"/>
  <c r="AD2732" i="1" a="1"/>
  <c r="X79" i="1" a="1"/>
  <c r="AH1429" i="1" a="1"/>
  <c r="AI2265" i="1" a="1"/>
  <c r="X2601" i="1" a="1"/>
  <c r="AI3179" i="1" a="1"/>
  <c r="X1734" i="1" a="1"/>
  <c r="D1627" i="7" a="1"/>
  <c r="AH426" i="1" a="1"/>
  <c r="AD2864" i="1" a="1"/>
  <c r="AI2043" i="1" a="1"/>
  <c r="X1632" i="1" a="1"/>
  <c r="D1940" i="7" a="1"/>
  <c r="AD506" i="1" a="1"/>
  <c r="AD1263" i="1" a="1"/>
  <c r="AH1899" i="1" a="1"/>
  <c r="AI3352" i="1" a="1"/>
  <c r="AH3264" i="1" a="1"/>
  <c r="X1617" i="1" a="1"/>
  <c r="X2394" i="1" a="1"/>
  <c r="AI1706" i="1" a="1"/>
  <c r="D736" i="7" a="1"/>
  <c r="AI3087" i="1" a="1"/>
  <c r="AD829" i="1" a="1"/>
  <c r="X3070" i="1" a="1"/>
  <c r="AD2582" i="1" a="1"/>
  <c r="X3469" i="1" a="1"/>
  <c r="AI240" i="1" a="1"/>
  <c r="D400" i="7" a="1"/>
  <c r="AH3049" i="1" a="1"/>
  <c r="AI3078" i="1" a="1"/>
  <c r="X2422" i="1" a="1"/>
  <c r="AD1203" i="1" a="1"/>
  <c r="X2541" i="1" a="1"/>
  <c r="AD707" i="1" a="1"/>
  <c r="AI1901" i="1" a="1"/>
  <c r="D1881" i="7" a="1"/>
  <c r="AD2881" i="1" a="1"/>
  <c r="D1466" i="7" a="1"/>
  <c r="D2881" i="7" a="1"/>
  <c r="AI406" i="1" a="1"/>
  <c r="AD3474" i="1" a="1"/>
  <c r="AH570" i="1" a="1"/>
  <c r="AD2850" i="1" a="1"/>
  <c r="D1971" i="7" a="1"/>
  <c r="X3237" i="1" a="1"/>
  <c r="D319" i="7" a="1"/>
  <c r="AD3188" i="1" a="1"/>
  <c r="D77" i="7" a="1"/>
  <c r="D953" i="7" a="1"/>
  <c r="D179" i="7" a="1"/>
  <c r="AI2986" i="1" a="1"/>
  <c r="X1462" i="1" a="1"/>
  <c r="AH1195" i="1" a="1"/>
  <c r="X1894" i="1" a="1"/>
  <c r="AH1140" i="1" a="1"/>
  <c r="AH1655" i="1" a="1"/>
  <c r="D2470" i="7" a="1"/>
  <c r="AH2158" i="1" a="1"/>
  <c r="X2208" i="1" a="1"/>
  <c r="AI2143" i="1" a="1"/>
  <c r="AD1386" i="1" a="1"/>
  <c r="AI2731" i="1" a="1"/>
  <c r="D1475" i="7" a="1"/>
  <c r="AH999" i="1" a="1"/>
  <c r="D1254" i="7" a="1"/>
  <c r="AD3356" i="1" a="1"/>
  <c r="D2517" i="7" a="1"/>
  <c r="AI2772" i="1" a="1"/>
  <c r="AD624" i="1" a="1"/>
  <c r="AH1504" i="1" a="1"/>
  <c r="AD93" i="1" a="1"/>
  <c r="AI1893" i="1" a="1"/>
  <c r="AD1697" i="1" a="1"/>
  <c r="AH1769" i="1" a="1"/>
  <c r="AI3046" i="1" a="1"/>
  <c r="D747" i="7" a="1"/>
  <c r="AH232" i="1" a="1"/>
  <c r="AH1943" i="1" a="1"/>
  <c r="AH2091" i="1" a="1"/>
  <c r="D724" i="7" a="1"/>
  <c r="X3413" i="1" a="1"/>
  <c r="AI2809" i="1" a="1"/>
  <c r="AI848" i="1" a="1"/>
  <c r="AI125" i="1" a="1"/>
  <c r="AI1263" i="1" a="1"/>
  <c r="AD1104" i="1" a="1"/>
  <c r="AI3339" i="1" a="1"/>
  <c r="AD2326" i="1" a="1"/>
  <c r="D1092" i="7" a="1"/>
  <c r="X1630" i="1" a="1"/>
  <c r="AD2211" i="1" a="1"/>
  <c r="AH2530" i="1" a="1"/>
  <c r="AD1806" i="1" a="1"/>
  <c r="AD1653" i="1" a="1"/>
  <c r="AI1921" i="1" a="1"/>
  <c r="AH559" i="1" a="1"/>
  <c r="AD2945" i="1" a="1"/>
  <c r="X594" i="1" a="1"/>
  <c r="AI2151" i="1" a="1"/>
  <c r="AH1427" i="1" a="1"/>
  <c r="AI1354" i="1" a="1"/>
  <c r="D1301" i="7" a="1"/>
  <c r="AI981" i="1" a="1"/>
  <c r="AI3376" i="1" a="1"/>
  <c r="AD3025" i="1" a="1"/>
  <c r="D97" i="7" a="1"/>
  <c r="AD1254" i="1" a="1"/>
  <c r="D2010" i="7" a="1"/>
  <c r="D1419" i="7" a="1"/>
  <c r="AI3410" i="1" a="1"/>
  <c r="AD402" i="1" a="1"/>
  <c r="AD2182" i="1" a="1"/>
  <c r="AH469" i="1" a="1"/>
  <c r="AH2632" i="1" a="1"/>
  <c r="AH1553" i="1" a="1"/>
  <c r="AI360" i="1" a="1"/>
  <c r="AI1902" i="1" a="1"/>
  <c r="AI769" i="1" a="1"/>
  <c r="AI881" i="1" a="1"/>
  <c r="D130" i="7" a="1"/>
  <c r="AI1448" i="1" a="1"/>
  <c r="AD1413" i="1" a="1"/>
  <c r="AI686" i="1" a="1"/>
  <c r="D62" i="7" a="1"/>
  <c r="D1390" i="7" a="1"/>
  <c r="AD180" i="1" a="1"/>
  <c r="D778" i="7" a="1"/>
  <c r="AD1600" i="1" a="1"/>
  <c r="X2239" i="1" a="1"/>
  <c r="X1635" i="1" a="1"/>
  <c r="AH1044" i="1" a="1"/>
  <c r="AD2604" i="1" a="1"/>
  <c r="AD2314" i="1" a="1"/>
  <c r="D1692" i="7" a="1"/>
  <c r="AH3356" i="1" a="1"/>
  <c r="AD2558" i="1" a="1"/>
  <c r="D804" i="7" a="1"/>
  <c r="AI624" i="1" a="1"/>
  <c r="X3064" i="1" a="1"/>
  <c r="AH341" i="1" a="1"/>
  <c r="AD2198" i="1" a="1"/>
  <c r="X1685" i="1" a="1"/>
  <c r="AD2312" i="1" a="1"/>
  <c r="AD1004" i="1" a="1"/>
  <c r="AD3046" i="1" a="1"/>
  <c r="X1545" i="1" a="1"/>
  <c r="AI1520" i="1" a="1"/>
  <c r="X1268" i="1" a="1"/>
  <c r="AH2755" i="1" a="1"/>
  <c r="D800" i="7" a="1"/>
  <c r="AD3389" i="1" a="1"/>
  <c r="AD1114" i="1" a="1"/>
  <c r="AD371" i="1" a="1"/>
  <c r="D913" i="7" a="1"/>
  <c r="AD3374" i="1" a="1"/>
  <c r="X1417" i="1" a="1"/>
  <c r="AD2263" i="1" a="1"/>
  <c r="AH102" i="1" a="1"/>
  <c r="X1347" i="1" a="1"/>
  <c r="X2924" i="1" a="1"/>
  <c r="AD1211" i="1" a="1"/>
  <c r="D2841" i="7" a="1"/>
  <c r="AD2674" i="1" a="1"/>
  <c r="AD122" i="1" a="1"/>
  <c r="D1697" i="7" a="1"/>
  <c r="D1124" i="7" a="1"/>
  <c r="X2985" i="1" a="1"/>
  <c r="AI653" i="1" a="1"/>
  <c r="X1764" i="1" a="1"/>
  <c r="AI2913" i="1" a="1"/>
  <c r="AD1679" i="1" a="1"/>
  <c r="AH309" i="1" a="1"/>
  <c r="AD1915" i="1" a="1"/>
  <c r="D1453" i="7" a="1"/>
  <c r="AD1896" i="1" a="1"/>
  <c r="AI1064" i="1" a="1"/>
  <c r="X2909" i="1" a="1"/>
  <c r="AD2478" i="1" a="1"/>
  <c r="D2878" i="7" a="1"/>
  <c r="AH3512" i="1" a="1"/>
  <c r="AI2812" i="1" a="1"/>
  <c r="D2544" i="7" a="1"/>
  <c r="AH2304" i="1" a="1"/>
  <c r="AH2757" i="1" a="1"/>
  <c r="D718" i="7" a="1"/>
  <c r="AH2781" i="1" a="1"/>
  <c r="AI497" i="1" a="1"/>
  <c r="AH1821" i="1" a="1"/>
  <c r="AH781" i="1" a="1"/>
  <c r="AI2465" i="1" a="1"/>
  <c r="X824" i="1" a="1"/>
  <c r="AH1840" i="1" a="1"/>
  <c r="AD2918" i="1" a="1"/>
  <c r="D1539" i="7" a="1"/>
  <c r="AD3049" i="1" a="1"/>
  <c r="X1354" i="1" a="1"/>
  <c r="AI655" i="1" a="1"/>
  <c r="AD964" i="1" a="1"/>
  <c r="D797" i="7" a="1"/>
  <c r="AH1565" i="1" a="1"/>
  <c r="AI2278" i="1" a="1"/>
  <c r="AD570" i="1" a="1"/>
  <c r="D1512" i="7" a="1"/>
  <c r="X1672" i="1" a="1"/>
  <c r="D2743" i="7" a="1"/>
  <c r="X2921" i="1" a="1"/>
  <c r="X2428" i="1" a="1"/>
  <c r="X1458" i="1" a="1"/>
  <c r="X515" i="1" a="1"/>
  <c r="AH2786" i="1" a="1"/>
  <c r="AD489" i="1" a="1"/>
  <c r="AI2437" i="1" a="1"/>
  <c r="X1725" i="1" a="1"/>
  <c r="X540" i="1" a="1"/>
  <c r="AH2981" i="1" a="1"/>
  <c r="AD1733" i="1" a="1"/>
  <c r="AH1082" i="1" a="1"/>
  <c r="AH1843" i="1" a="1"/>
  <c r="AI1551" i="1" a="1"/>
  <c r="D2535" i="7" a="1"/>
  <c r="AH2569" i="1" a="1"/>
  <c r="AD551" i="1" a="1"/>
  <c r="AI882" i="1" a="1"/>
  <c r="AI1469" i="1" a="1"/>
  <c r="AD2304" i="1" a="1"/>
  <c r="D1135" i="7" a="1"/>
  <c r="X1564" i="1" a="1"/>
  <c r="AD2476" i="1" a="1"/>
  <c r="X741" i="1" a="1"/>
  <c r="D220" i="7" a="1"/>
  <c r="AI91" i="1" a="1"/>
  <c r="AI1333" i="1" a="1"/>
  <c r="X2164" i="1" a="1"/>
  <c r="X1570" i="1" a="1"/>
  <c r="AD2138" i="1" a="1"/>
  <c r="AD630" i="1" a="1"/>
  <c r="X957" i="1" a="1"/>
  <c r="X3150" i="1" a="1"/>
  <c r="AH3134" i="1" a="1"/>
  <c r="AI617" i="1" a="1"/>
  <c r="X938" i="1" a="1"/>
  <c r="D1285" i="7" a="1"/>
  <c r="AH800" i="1" a="1"/>
  <c r="AI3157" i="1" a="1"/>
  <c r="X3181" i="1" a="1"/>
  <c r="D79" i="7" a="1"/>
  <c r="X2571" i="1" a="1"/>
  <c r="AD1692" i="1" a="1"/>
  <c r="X2829" i="1" a="1"/>
  <c r="D1128" i="7" a="1"/>
  <c r="AD233" i="1" a="1"/>
  <c r="AD1815" i="1" a="1"/>
  <c r="AI1000" i="1" a="1"/>
  <c r="AI263" i="1" a="1"/>
  <c r="AH2451" i="1" a="1"/>
  <c r="AD3206" i="1" a="1"/>
  <c r="AH2356" i="1" a="1"/>
  <c r="AI2905" i="1" a="1"/>
  <c r="AI1565" i="1" a="1"/>
  <c r="D2856" i="7" a="1"/>
  <c r="AH2838" i="1" a="1"/>
  <c r="X651" i="1" a="1"/>
  <c r="D269" i="7" a="1"/>
  <c r="AI331" i="1" a="1"/>
  <c r="AH3063" i="1" a="1"/>
  <c r="AD1506" i="1" a="1"/>
  <c r="X3218" i="1" a="1"/>
  <c r="AD1384" i="1" a="1"/>
  <c r="AH1819" i="1" a="1"/>
  <c r="AH1192" i="1" a="1"/>
  <c r="AD203" i="1" a="1"/>
  <c r="AH2751" i="1" a="1"/>
  <c r="AD139" i="1" a="1"/>
  <c r="AH1247" i="1" a="1"/>
  <c r="AH1959" i="1" a="1"/>
  <c r="AH180" i="1" a="1"/>
  <c r="X2184" i="1" a="1"/>
  <c r="AD1173" i="1" a="1"/>
  <c r="AI2396" i="1" a="1"/>
  <c r="AH3381" i="1" a="1"/>
  <c r="X3165" i="1" a="1"/>
  <c r="AH540" i="1" a="1"/>
  <c r="AD3510" i="1" a="1"/>
  <c r="D1231" i="7" a="1"/>
  <c r="AD584" i="1" a="1"/>
  <c r="D1041" i="7" a="1"/>
  <c r="AI1054" i="1" a="1"/>
  <c r="AI2223" i="1" a="1"/>
  <c r="D1779" i="7" a="1"/>
  <c r="D2184" i="7" a="1"/>
  <c r="AI3088" i="1" a="1"/>
  <c r="AH2845" i="1" a="1"/>
  <c r="AH2265" i="1" a="1"/>
  <c r="AH1335" i="1" a="1"/>
  <c r="D774" i="7" a="1"/>
  <c r="D1608" i="7" a="1"/>
  <c r="AD1808" i="1" a="1"/>
  <c r="D1105" i="7" a="1"/>
  <c r="AH2193" i="1" a="1"/>
  <c r="D731" i="7" a="1"/>
  <c r="AH261" i="1" a="1"/>
  <c r="AD1864" i="1" a="1"/>
  <c r="X1688" i="1" a="1"/>
  <c r="D465" i="7" a="1"/>
  <c r="D532" i="7" a="1"/>
  <c r="AI2405" i="1" a="1"/>
  <c r="D1646" i="7" a="1"/>
  <c r="AD2462" i="1" a="1"/>
  <c r="X2752" i="1" a="1"/>
  <c r="AD260" i="1" a="1"/>
  <c r="AD2873" i="1" a="1"/>
  <c r="D500" i="7" a="1"/>
  <c r="AD2933" i="1" a="1"/>
  <c r="X1125" i="1" a="1"/>
  <c r="AH3102" i="1" a="1"/>
  <c r="AD1980" i="1" a="1"/>
  <c r="X2224" i="1" a="1"/>
  <c r="D2011" i="7" a="1"/>
  <c r="X2670" i="1" a="1"/>
  <c r="X134" i="1" a="1"/>
  <c r="AH233" i="1" a="1"/>
  <c r="AD1389" i="1" a="1"/>
  <c r="X3429" i="1" a="1"/>
  <c r="AI2664" i="1" a="1"/>
  <c r="X3386" i="1" a="1"/>
  <c r="X105" i="1" a="1"/>
  <c r="AH3206" i="1" a="1"/>
  <c r="AD2356" i="1" a="1"/>
  <c r="AH2733" i="1" a="1"/>
  <c r="X2472" i="1" a="1"/>
  <c r="X1438" i="1" a="1"/>
  <c r="AH1884" i="1" a="1"/>
  <c r="D663" i="7" a="1"/>
  <c r="AH620" i="1" a="1"/>
  <c r="AH1304" i="1" a="1"/>
  <c r="AH209" i="1" a="1"/>
  <c r="AH1515" i="1" a="1"/>
  <c r="AI118" i="1" a="1"/>
  <c r="AD994" i="1" a="1"/>
  <c r="X2999" i="1" a="1"/>
  <c r="AD2428" i="1" a="1"/>
  <c r="D2323" i="7" a="1"/>
  <c r="AD2607" i="1" a="1"/>
  <c r="AD827" i="1" a="1"/>
  <c r="X3523" i="1" a="1"/>
  <c r="AI432" i="1" a="1"/>
  <c r="AH3448" i="1" a="1"/>
  <c r="X974" i="1" a="1"/>
  <c r="X1239" i="1" a="1"/>
  <c r="AI107" i="1" a="1"/>
  <c r="AD2880" i="1" a="1"/>
  <c r="X2417" i="1" a="1"/>
  <c r="X1774" i="1" a="1"/>
  <c r="AH320" i="1" a="1"/>
  <c r="X1542" i="1" a="1"/>
  <c r="AD1054" i="1" a="1"/>
  <c r="AD2223" i="1" a="1"/>
  <c r="AD2018" i="1" a="1"/>
  <c r="D1463" i="7" a="1"/>
  <c r="AD1075" i="1" a="1"/>
  <c r="X314" i="1" a="1"/>
  <c r="D2804" i="7" a="1"/>
  <c r="AI524" i="1" a="1"/>
  <c r="AI2024" i="1" a="1"/>
  <c r="AD3362" i="1" a="1"/>
  <c r="AH3104" i="1" a="1"/>
  <c r="D784" i="7" a="1"/>
  <c r="AH3045" i="1" a="1"/>
  <c r="X813" i="1" a="1"/>
  <c r="AD926" i="1" a="1"/>
  <c r="AI2894" i="1" a="1"/>
  <c r="AH1215" i="1" a="1"/>
  <c r="X1266" i="1" a="1"/>
  <c r="AI291" i="1" a="1"/>
  <c r="AI587" i="1" a="1"/>
  <c r="AD3339" i="1" a="1"/>
  <c r="D2285" i="7" a="1"/>
  <c r="AH1273" i="1" a="1"/>
  <c r="X3092" i="1" a="1"/>
  <c r="D783" i="7" a="1"/>
  <c r="D2723" i="7" a="1"/>
  <c r="D2093" i="7" a="1"/>
  <c r="AD846" i="1" a="1"/>
  <c r="AD826" i="1" a="1"/>
  <c r="AD1279" i="1" a="1"/>
  <c r="AH2934" i="1" a="1"/>
  <c r="D2704" i="7" a="1"/>
  <c r="AH516" i="1" a="1"/>
  <c r="D512" i="7" a="1"/>
  <c r="AD1443" i="1" a="1"/>
  <c r="D2400" i="7" a="1"/>
  <c r="AI1380" i="1" a="1"/>
  <c r="AH3188" i="1" a="1"/>
  <c r="X2719" i="1" a="1"/>
  <c r="AD2921" i="1" a="1"/>
  <c r="AI220" i="1" a="1"/>
  <c r="D2099" i="7" a="1"/>
  <c r="AI1310" i="1" a="1"/>
  <c r="D1932" i="7" a="1"/>
  <c r="X2974" i="1" a="1"/>
  <c r="AI1182" i="1" a="1"/>
  <c r="D2962" i="7" a="1"/>
  <c r="AI2464" i="1" a="1"/>
  <c r="D1057" i="7" a="1"/>
  <c r="X2727" i="1" a="1"/>
  <c r="AI167" i="1" a="1"/>
  <c r="D2583" i="7" a="1"/>
  <c r="X483" i="1" a="1"/>
  <c r="AD2507" i="1" a="1"/>
  <c r="X3087" i="1" a="1"/>
  <c r="AH2111" i="1" a="1"/>
  <c r="X2619" i="1" a="1"/>
  <c r="AH390" i="1" a="1"/>
  <c r="X2051" i="1" a="1"/>
  <c r="AD1513" i="1" a="1"/>
  <c r="D365" i="7" a="1"/>
  <c r="X1145" i="1" a="1"/>
  <c r="D487" i="7" a="1"/>
  <c r="X2330" i="1" a="1"/>
  <c r="AH1066" i="1" a="1"/>
  <c r="X3040" i="1" a="1"/>
  <c r="D2772" i="7" a="1"/>
  <c r="AD2520" i="1" a="1"/>
  <c r="D2645" i="7" a="1"/>
  <c r="D2749" i="7" a="1"/>
  <c r="AD262" i="1" a="1"/>
  <c r="AH1388" i="1" a="1"/>
  <c r="X3088" i="1" a="1"/>
  <c r="AH2107" i="1" a="1"/>
  <c r="AD2169" i="1" a="1"/>
  <c r="X1025" i="1" a="1"/>
  <c r="D2823" i="7" a="1"/>
  <c r="AI239" i="1" a="1"/>
  <c r="X2976" i="1" a="1"/>
  <c r="X407" i="1" a="1"/>
  <c r="D591" i="7" a="1"/>
  <c r="AI3134" i="1" a="1"/>
  <c r="D587" i="7" a="1"/>
  <c r="AH1076" i="1" a="1"/>
  <c r="D2254" i="7" a="1"/>
  <c r="X2934" i="1" a="1"/>
  <c r="AH1316" i="1" a="1"/>
  <c r="AH3254" i="1" a="1"/>
  <c r="AD2194" i="1" a="1"/>
  <c r="AI1142" i="1" a="1"/>
  <c r="X1254" i="1" a="1"/>
  <c r="X298" i="1" a="1"/>
  <c r="AI642" i="1" a="1"/>
  <c r="D1834" i="7" a="1"/>
  <c r="AH1344" i="1" a="1"/>
  <c r="D2369" i="7" a="1"/>
  <c r="X1918" i="1" a="1"/>
  <c r="AD1819" i="1" a="1"/>
  <c r="AD2257" i="1" a="1"/>
  <c r="D2204" i="7" a="1"/>
  <c r="AD1252" i="1" a="1"/>
  <c r="AD234" i="1" a="1"/>
  <c r="AH2946" i="1" a="1"/>
  <c r="X78" i="1" a="1"/>
  <c r="D528" i="7" a="1"/>
  <c r="AH892" i="1" a="1"/>
  <c r="AI2790" i="1" a="1"/>
  <c r="AD1763" i="1" a="1"/>
  <c r="AD1751" i="1" a="1"/>
  <c r="AD1065" i="1" a="1"/>
  <c r="D2024" i="7" a="1"/>
  <c r="AH2335" i="1" a="1"/>
  <c r="D2157" i="7" a="1"/>
  <c r="AH1415" i="1" a="1"/>
  <c r="D1826" i="7" a="1"/>
  <c r="X1394" i="1" a="1"/>
  <c r="X788" i="1" a="1"/>
  <c r="X1189" i="1" a="1"/>
  <c r="D2147" i="7" a="1"/>
  <c r="X2819" i="1" a="1"/>
  <c r="AI3083" i="1" a="1"/>
  <c r="X2086" i="1" a="1"/>
  <c r="D1319" i="7" a="1"/>
  <c r="AI2754" i="1" a="1"/>
  <c r="AD288" i="1" a="1"/>
  <c r="AI573" i="1" a="1"/>
  <c r="AH1662" i="1" a="1"/>
  <c r="AH2993" i="1" a="1"/>
  <c r="AI2697" i="1" a="1"/>
  <c r="D560" i="7" a="1"/>
  <c r="AD445" i="1" a="1"/>
  <c r="X2537" i="1" a="1"/>
  <c r="AI798" i="1" a="1"/>
  <c r="AH1806" i="1" a="1"/>
  <c r="AH1151" i="1" a="1"/>
  <c r="X1802" i="1" a="1"/>
  <c r="AH826" i="1" a="1"/>
  <c r="AD1166" i="1" a="1"/>
  <c r="AD1563" i="1" a="1"/>
  <c r="D580" i="7" a="1"/>
  <c r="AH1876" i="1" a="1"/>
  <c r="D1205" i="7" a="1"/>
  <c r="X3249" i="1" a="1"/>
  <c r="AH951" i="1" a="1"/>
  <c r="AH3274" i="1" a="1"/>
  <c r="D2718" i="7" a="1"/>
  <c r="X2521" i="1" a="1"/>
  <c r="AI1221" i="1" a="1"/>
  <c r="AH2642" i="1" a="1"/>
  <c r="X566" i="1" a="1"/>
  <c r="AD2353" i="1" a="1"/>
  <c r="AH597" i="1" a="1"/>
  <c r="AI2709" i="1" a="1"/>
  <c r="AI1875" i="1" a="1"/>
  <c r="D310" i="7" a="1"/>
  <c r="AD605" i="1" a="1"/>
  <c r="D332" i="7" a="1"/>
  <c r="AH793" i="1" a="1"/>
  <c r="AH2023" i="1" a="1"/>
  <c r="D1518" i="7" a="1"/>
  <c r="X1392" i="1" a="1"/>
  <c r="AD171" i="1" a="1"/>
  <c r="AH1775" i="1" a="1"/>
  <c r="AH3439" i="1" a="1"/>
  <c r="AD2452" i="1" a="1"/>
  <c r="AI779" i="1" a="1"/>
  <c r="AD2690" i="1" a="1"/>
  <c r="AI1925" i="1" a="1"/>
  <c r="D904" i="7" a="1"/>
  <c r="AH1126" i="1" a="1"/>
  <c r="X648" i="1" a="1"/>
  <c r="D2072" i="7" a="1"/>
  <c r="D777" i="7" a="1"/>
  <c r="AI892" i="1" a="1"/>
  <c r="AD1040" i="1" a="1"/>
  <c r="X3318" i="1" a="1"/>
  <c r="AD1283" i="1" a="1"/>
  <c r="AD1018" i="1" a="1"/>
  <c r="AD1857" i="1" a="1"/>
  <c r="AD2491" i="1" a="1"/>
  <c r="AI1290" i="1" a="1"/>
  <c r="D72" i="7" a="1"/>
  <c r="AD2569" i="1" a="1"/>
  <c r="AD493" i="1" a="1"/>
  <c r="AD1867" i="1" a="1"/>
  <c r="AI805" i="1" a="1"/>
  <c r="AI3144" i="1" a="1"/>
  <c r="AI3385" i="1" a="1"/>
  <c r="D47" i="7" a="1"/>
  <c r="AD3045" i="1" a="1"/>
  <c r="AH3224" i="1" a="1"/>
  <c r="AI841" i="1" a="1"/>
  <c r="AI1761" i="1" a="1"/>
  <c r="AH1632" i="1" a="1"/>
  <c r="AI1920" i="1" a="1"/>
  <c r="AH3093" i="1" a="1"/>
  <c r="AI1315" i="1" a="1"/>
  <c r="AD968" i="1" a="1"/>
  <c r="AI2831" i="1" a="1"/>
  <c r="AI2264" i="1" a="1"/>
  <c r="AH677" i="1" a="1"/>
  <c r="X1656" i="1" a="1"/>
  <c r="AD2147" i="1" a="1"/>
  <c r="AH2271" i="1" a="1"/>
  <c r="X1866" i="1" a="1"/>
  <c r="AH714" i="1" a="1"/>
  <c r="AD2166" i="1" a="1"/>
  <c r="AI1375" i="1" a="1"/>
  <c r="AD1985" i="1" a="1"/>
  <c r="AD716" i="1" a="1"/>
  <c r="D3008" i="7" a="1"/>
  <c r="AD3065" i="1" a="1"/>
  <c r="AD2292" i="1" a="1"/>
  <c r="AD796" i="1" a="1"/>
  <c r="AI1453" i="1" a="1"/>
  <c r="X1961" i="1" a="1"/>
  <c r="AI3431" i="1" a="1"/>
  <c r="D575" i="7" a="1"/>
  <c r="AD1221" i="1" a="1"/>
  <c r="X3014" i="1" a="1"/>
  <c r="AD3198" i="1" a="1"/>
  <c r="D1583" i="7" a="1"/>
  <c r="AI3447" i="1" a="1"/>
  <c r="X2119" i="1" a="1"/>
  <c r="D529" i="7" a="1"/>
  <c r="AH310" i="1" a="1"/>
  <c r="AH720" i="1" a="1"/>
  <c r="D752" i="7" a="1"/>
  <c r="AD2344" i="1" a="1"/>
  <c r="X1452" i="1" a="1"/>
  <c r="D235" i="7" a="1"/>
  <c r="AI1753" i="1" a="1"/>
  <c r="AI2257" i="1" a="1"/>
  <c r="AH1841" i="1" a="1"/>
  <c r="AD1036" i="1" a="1"/>
  <c r="D1206" i="7" a="1"/>
  <c r="D661" i="7" a="1"/>
  <c r="AH1925" i="1" a="1"/>
  <c r="D1000" i="7" a="1"/>
  <c r="AI262" i="1" a="1"/>
  <c r="X418" i="1" a="1"/>
  <c r="X419" i="1" a="1"/>
  <c r="D1476" i="7" a="1"/>
  <c r="AH1849" i="1" a="1"/>
  <c r="AI3016" i="1" a="1"/>
  <c r="AI2181" i="1" a="1"/>
  <c r="AH2683" i="1" a="1"/>
  <c r="AI565" i="1" a="1"/>
  <c r="D2407" i="7" a="1"/>
  <c r="X291" i="1" a="1"/>
  <c r="D2959" i="7" a="1"/>
  <c r="AD3081" i="1" a="1"/>
  <c r="X2081" i="1" a="1"/>
  <c r="X512" i="1" a="1"/>
  <c r="D1716" i="7" a="1"/>
  <c r="D2840" i="7" a="1"/>
  <c r="AD2577" i="1" a="1"/>
  <c r="X3447" i="1" a="1"/>
  <c r="D579" i="7" a="1"/>
  <c r="AI349" i="1" a="1"/>
  <c r="X149" i="1" a="1"/>
  <c r="X2275" i="1" a="1"/>
  <c r="AI103" i="1" a="1"/>
  <c r="X2550" i="1" a="1"/>
  <c r="AD2158" i="1" a="1"/>
  <c r="AD836" i="1" a="1"/>
  <c r="D1287" i="7" a="1"/>
  <c r="D2910" i="7" a="1"/>
  <c r="AH2191" i="1" a="1"/>
  <c r="AD2904" i="1" a="1"/>
  <c r="AD1487" i="1" a="1"/>
  <c r="AI685" i="1" a="1"/>
  <c r="D237" i="7" a="1"/>
  <c r="D2146" i="7" a="1"/>
  <c r="AI1529" i="1" a="1"/>
  <c r="AH1665" i="1" a="1"/>
  <c r="AD1684" i="1" a="1"/>
  <c r="X2404" i="1" a="1"/>
  <c r="X762" i="1" a="1"/>
  <c r="AH777" i="1" a="1"/>
  <c r="D2199" i="7" a="1"/>
  <c r="D518" i="7" a="1"/>
  <c r="D2262" i="7" a="1"/>
  <c r="AI1422" i="1" a="1"/>
  <c r="AI233" i="1" a="1"/>
  <c r="AD1453" i="1" a="1"/>
  <c r="AH3431" i="1" a="1"/>
  <c r="AI1922" i="1" a="1"/>
  <c r="AI2353" i="1" a="1"/>
  <c r="AD3447" i="1" a="1"/>
  <c r="X2459" i="1" a="1"/>
  <c r="AI1304" i="1" a="1"/>
  <c r="AH2387" i="1" a="1"/>
  <c r="D446" i="7" a="1"/>
  <c r="AH2217" i="1" a="1"/>
  <c r="AD896" i="1" a="1"/>
  <c r="D1856" i="7" a="1"/>
  <c r="AI993" i="1" a="1"/>
  <c r="AH702" i="1" a="1"/>
  <c r="AI1488" i="1" a="1"/>
  <c r="X2457" i="1" a="1"/>
  <c r="X745" i="1" a="1"/>
  <c r="AD132" i="1" a="1"/>
  <c r="AH799" i="1" a="1"/>
  <c r="D543" i="7" a="1"/>
  <c r="D1798" i="7" a="1"/>
  <c r="AH2772" i="1" a="1"/>
  <c r="AH304" i="1" a="1"/>
  <c r="D3011" i="7" a="1"/>
  <c r="X2435" i="1" a="1"/>
  <c r="X970" i="1" a="1"/>
  <c r="AD1347" i="1" a="1"/>
  <c r="AI92" i="1" a="1"/>
  <c r="D2128" i="7" a="1"/>
  <c r="AD3407" i="1" a="1"/>
  <c r="X980" i="1" a="1"/>
  <c r="AI377" i="1" a="1"/>
  <c r="AH2050" i="1" a="1"/>
  <c r="AH1761" i="1" a="1"/>
  <c r="D1866" i="7" a="1"/>
  <c r="AD1920" i="1" a="1"/>
  <c r="X2460" i="1" a="1"/>
  <c r="AI1211" i="1" a="1"/>
  <c r="AH2693" i="1" a="1"/>
  <c r="AD683" i="1" a="1"/>
  <c r="D381" i="7" a="1"/>
  <c r="AH1133" i="1" a="1"/>
  <c r="AH2595" i="1" a="1"/>
  <c r="D458" i="7" a="1"/>
  <c r="X1784" i="1" a="1"/>
  <c r="AI3081" i="1" a="1"/>
  <c r="D1426" i="7" a="1"/>
  <c r="AI697" i="1" a="1"/>
  <c r="AH2918" i="1" a="1"/>
  <c r="X932" i="1" a="1"/>
  <c r="AH1034" i="1" a="1"/>
  <c r="AD2079" i="1" a="1"/>
  <c r="D2676" i="7" a="1"/>
  <c r="AH2948" i="1" a="1"/>
  <c r="X2423" i="1" a="1"/>
  <c r="AH2281" i="1" a="1"/>
  <c r="X425" i="1" a="1"/>
  <c r="AD478" i="1" a="1"/>
  <c r="AH138" i="1" a="1"/>
  <c r="X2846" i="1" a="1"/>
  <c r="AD144" i="1" a="1"/>
  <c r="AI3438" i="1" a="1"/>
  <c r="X1420" i="1" a="1"/>
  <c r="AD1308" i="1" a="1"/>
  <c r="X451" i="1" a="1"/>
  <c r="X1587" i="1" a="1"/>
  <c r="AI692" i="1" a="1"/>
  <c r="AD2620" i="1" a="1"/>
  <c r="D1566" i="7" a="1"/>
  <c r="AD384" i="1" a="1"/>
  <c r="AI1515" i="1" a="1"/>
  <c r="AD3189" i="1" a="1"/>
  <c r="AD276" i="1" a="1"/>
  <c r="AH1753" i="1" a="1"/>
  <c r="AH730" i="1" a="1"/>
  <c r="D2824" i="7" a="1"/>
  <c r="D476" i="7" a="1"/>
  <c r="AD2808" i="1" a="1"/>
  <c r="AD1431" i="1" a="1"/>
  <c r="X3492" i="1" a="1"/>
  <c r="X1031" i="1" a="1"/>
  <c r="AD2658" i="1" a="1"/>
  <c r="AD2651" i="1" a="1"/>
  <c r="AH568" i="1" a="1"/>
  <c r="X2555" i="1" a="1"/>
  <c r="AI885" i="1" a="1"/>
  <c r="AI419" i="1" a="1"/>
  <c r="D2820" i="7" a="1"/>
  <c r="D1812" i="7" a="1"/>
  <c r="AD463" i="1" a="1"/>
  <c r="D1298" i="7" a="1"/>
  <c r="AD2692" i="1" a="1"/>
  <c r="AI112" i="1" a="1"/>
  <c r="D2003" i="7" a="1"/>
  <c r="AH2198" i="1" a="1"/>
  <c r="X2960" i="1" a="1"/>
  <c r="AH1347" i="1" a="1"/>
  <c r="AH2679" i="1" a="1"/>
  <c r="D1355" i="7" a="1"/>
  <c r="AI3104" i="1" a="1"/>
  <c r="AD1520" i="1" a="1"/>
  <c r="AI1081" i="1" a="1"/>
  <c r="AD2755" i="1" a="1"/>
  <c r="D2584" i="7" a="1"/>
  <c r="X2105" i="1" a="1"/>
  <c r="AD91" i="1" a="1"/>
  <c r="X3425" i="1" a="1"/>
  <c r="AD2055" i="1" a="1"/>
  <c r="AD483" i="1" a="1"/>
  <c r="D1780" i="7" a="1"/>
  <c r="AH856" i="1" a="1"/>
  <c r="AI967" i="1" a="1"/>
  <c r="AH1939" i="1" a="1"/>
  <c r="AI368" i="1" a="1"/>
  <c r="AI3358" i="1" a="1"/>
  <c r="AH1537" i="1" a="1"/>
  <c r="AI2584" i="1" a="1"/>
  <c r="AD1623" i="1" a="1"/>
  <c r="AI1794" i="1" a="1"/>
  <c r="D464" i="7" a="1"/>
  <c r="AI1580" i="1" a="1"/>
  <c r="D956" i="7" a="1"/>
  <c r="D1835" i="7" a="1"/>
  <c r="AH2619" i="1" a="1"/>
  <c r="AI852" i="1" a="1"/>
  <c r="X3482" i="1" a="1"/>
  <c r="AD564" i="1" a="1"/>
  <c r="AI421" i="1" a="1"/>
  <c r="X953" i="1" a="1"/>
  <c r="X2053" i="1" a="1"/>
  <c r="D2944" i="7" a="1"/>
  <c r="X904" i="1" a="1"/>
  <c r="AH2088" i="1" a="1"/>
  <c r="AH518" i="1" a="1"/>
  <c r="X1387" i="1" a="1"/>
  <c r="AH3426" i="1" a="1"/>
  <c r="AI651" i="1" a="1"/>
  <c r="AI2958" i="1" a="1"/>
  <c r="AI3063" i="1" a="1"/>
  <c r="AD1042" i="1" a="1"/>
  <c r="X2929" i="1" a="1"/>
  <c r="AH1559" i="1" a="1"/>
  <c r="AI3008" i="1" a="1"/>
  <c r="AH205" i="1" a="1"/>
  <c r="AD212" i="1" a="1"/>
  <c r="X2214" i="1" a="1"/>
  <c r="AD1755" i="1" a="1"/>
  <c r="X1321" i="1" a="1"/>
  <c r="AD658" i="1" a="1"/>
  <c r="AD372" i="1" a="1"/>
  <c r="AH165" i="1" a="1"/>
  <c r="D407" i="7" a="1"/>
  <c r="AH2987" i="1" a="1"/>
  <c r="AD2484" i="1" a="1"/>
  <c r="AH2974" i="1" a="1"/>
  <c r="X560" i="1" a="1"/>
  <c r="AI2861" i="1" a="1"/>
  <c r="AI1295" i="1" a="1"/>
  <c r="X363" i="1" a="1"/>
  <c r="D460" i="7" a="1"/>
  <c r="D2450" i="7" a="1"/>
  <c r="AI2855" i="1" a="1"/>
  <c r="AH113" i="1" a="1"/>
  <c r="AD990" i="1" a="1"/>
  <c r="AH922" i="1" a="1"/>
  <c r="D452" i="7" a="1"/>
  <c r="AD3194" i="1" a="1"/>
  <c r="AD805" i="1" a="1"/>
  <c r="AD1396" i="1" a="1"/>
  <c r="AI3335" i="1" a="1"/>
  <c r="AD977" i="1" a="1"/>
  <c r="AI2476" i="1" a="1"/>
  <c r="X961" i="1" a="1"/>
  <c r="X3207" i="1" a="1"/>
  <c r="AI747" i="1" a="1"/>
  <c r="X347" i="1" a="1"/>
  <c r="AH352" i="1" a="1"/>
  <c r="AI2716" i="1" a="1"/>
  <c r="AI407" i="1" a="1"/>
  <c r="D2340" i="7" a="1"/>
  <c r="AD3450" i="1" a="1"/>
  <c r="AH1954" i="1" a="1"/>
  <c r="X1491" i="1" a="1"/>
  <c r="AD591" i="1" a="1"/>
  <c r="AD94" i="1" a="1"/>
  <c r="AD3478" i="1" a="1"/>
  <c r="AH140" i="1" a="1"/>
  <c r="AH557" i="1" a="1"/>
  <c r="AD3027" i="1" a="1"/>
  <c r="AI2685" i="1" a="1"/>
  <c r="AH2885" i="1" a="1"/>
  <c r="D361" i="7" a="1"/>
  <c r="X1388" i="1" a="1"/>
  <c r="D1680" i="7" a="1"/>
  <c r="D434" i="7" a="1"/>
  <c r="AI3316" i="1" a="1"/>
  <c r="D1425" i="7" a="1"/>
  <c r="D2020" i="7" a="1"/>
  <c r="D91" i="7" a="1"/>
  <c r="X2961" i="1" a="1"/>
  <c r="AD1754" i="1" a="1"/>
  <c r="AI1296" i="1" a="1"/>
  <c r="AH1104" i="1" a="1"/>
  <c r="X3134" i="1" a="1"/>
  <c r="AI2627" i="1" a="1"/>
  <c r="AI1563" i="1" a="1"/>
  <c r="D811" i="7" a="1"/>
  <c r="AI964" i="1" a="1"/>
  <c r="X2642" i="1" a="1"/>
  <c r="AH3090" i="1" a="1"/>
  <c r="AI1164" i="1" a="1"/>
  <c r="X2247" i="1" a="1"/>
  <c r="AI384" i="1" a="1"/>
  <c r="X3501" i="1" a="1"/>
  <c r="D1407" i="7" a="1"/>
  <c r="AI1805" i="1" a="1"/>
  <c r="AI1655" i="1" a="1"/>
  <c r="D1362" i="7" a="1"/>
  <c r="AI1305" i="1" a="1"/>
  <c r="AI1144" i="1" a="1"/>
  <c r="AI339" i="1" a="1"/>
  <c r="X1290" i="1" a="1"/>
  <c r="AD922" i="1" a="1"/>
  <c r="AD167" i="1" a="1"/>
  <c r="X1644" i="1" a="1"/>
  <c r="X2001" i="1" a="1"/>
  <c r="AH2924" i="1" a="1"/>
  <c r="X681" i="1" a="1"/>
  <c r="D2867" i="7" a="1"/>
  <c r="X1741" i="1" a="1"/>
  <c r="AH2697" i="1" a="1"/>
  <c r="AI2595" i="1" a="1"/>
  <c r="AD798" i="1" a="1"/>
  <c r="AH1544" i="1" a="1"/>
  <c r="X1980" i="1" a="1"/>
  <c r="AD3312" i="1" a="1"/>
  <c r="X2374" i="1" a="1"/>
  <c r="AI2292" i="1" a="1"/>
  <c r="X3011" i="1" a="1"/>
  <c r="AI3185" i="1" a="1"/>
  <c r="X3206" i="1" a="1"/>
  <c r="AI2103" i="1" a="1"/>
  <c r="X3313" i="1" a="1"/>
  <c r="AD620" i="1" a="1"/>
  <c r="AD3063" i="1" a="1"/>
  <c r="AH1227" i="1" a="1"/>
  <c r="AD2236" i="1" a="1"/>
  <c r="AI1758" i="1" a="1"/>
  <c r="AH2986" i="1" a="1"/>
  <c r="X1584" i="1" a="1"/>
  <c r="AH103" i="1" a="1"/>
  <c r="AH1999" i="1" a="1"/>
  <c r="D2595" i="7" a="1"/>
  <c r="AD1403" i="1" a="1"/>
  <c r="AI3381" i="1" a="1"/>
  <c r="X2604" i="1" a="1"/>
  <c r="AD3028" i="1" a="1"/>
  <c r="D1242" i="7" a="1"/>
  <c r="AH463" i="1" a="1"/>
  <c r="X1026" i="1" a="1"/>
  <c r="AD2683" i="1" a="1"/>
  <c r="AH3427" i="1" a="1"/>
  <c r="AH1505" i="1" a="1"/>
  <c r="AH2652" i="1" a="1"/>
  <c r="AH1487" i="1" a="1"/>
  <c r="X2581" i="1" a="1"/>
  <c r="AD1093" i="1" a="1"/>
  <c r="X761" i="1" a="1"/>
  <c r="D2950" i="7" a="1"/>
  <c r="AH109" i="1" a="1"/>
  <c r="AI765" i="1" a="1"/>
  <c r="AH1493" i="1" a="1"/>
  <c r="X747" i="1" a="1"/>
  <c r="X2242" i="1" a="1"/>
  <c r="AD497" i="1" a="1"/>
  <c r="AH3316" i="1" a="1"/>
  <c r="AI968" i="1" a="1"/>
  <c r="AH2361" i="1" a="1"/>
  <c r="D2421" i="7" a="1"/>
  <c r="AH522" i="1" a="1"/>
  <c r="AD801" i="1" a="1"/>
  <c r="AI3099" i="1" a="1"/>
  <c r="D1678" i="7" a="1"/>
  <c r="AH2584" i="1" a="1"/>
  <c r="AD2176" i="1" a="1"/>
  <c r="X846" i="1" a="1"/>
  <c r="AD2295" i="1" a="1"/>
  <c r="AH122" i="1" a="1"/>
  <c r="AD549" i="1" a="1"/>
  <c r="D1289" i="7" a="1"/>
  <c r="AD1972" i="1" a="1"/>
  <c r="D2367" i="7" a="1"/>
  <c r="AD852" i="1" a="1"/>
  <c r="D2325" i="7" a="1"/>
  <c r="D349" i="7" a="1"/>
  <c r="AH440" i="1" a="1"/>
  <c r="AH2598" i="1" a="1"/>
  <c r="AI2985" i="1" a="1"/>
  <c r="X2073" i="1" a="1"/>
  <c r="AH1752" i="1" a="1"/>
  <c r="D2062" i="7" a="1"/>
  <c r="D1979" i="7" a="1"/>
  <c r="AD1884" i="1" a="1"/>
  <c r="AD80" i="1" a="1"/>
  <c r="AD2958" i="1" a="1"/>
  <c r="AI969" i="1" a="1"/>
  <c r="D207" i="7" a="1"/>
  <c r="AH2410" i="1" a="1"/>
  <c r="D2337" i="7" a="1"/>
  <c r="X764" i="1" a="1"/>
  <c r="X3008" i="1" a="1"/>
  <c r="X2547" i="1" a="1"/>
  <c r="AI2668" i="1" a="1"/>
  <c r="AD2245" i="1" a="1"/>
  <c r="AD1006" i="1" a="1"/>
  <c r="AH464" i="1" a="1"/>
  <c r="D2745" i="7" a="1"/>
  <c r="AI1690" i="1" a="1"/>
  <c r="AH819" i="1" a="1"/>
  <c r="AI1232" i="1" a="1"/>
  <c r="D2055" i="7" a="1"/>
  <c r="AD107" i="1" a="1"/>
  <c r="AI245" i="1" a="1"/>
  <c r="AI132" i="1" a="1"/>
  <c r="X1099" i="1" a="1"/>
  <c r="X987" i="1" a="1"/>
  <c r="AI3285" i="1" a="1"/>
  <c r="AH3513" i="1" a="1"/>
  <c r="AH1235" i="1" a="1"/>
  <c r="AD1139" i="1" a="1"/>
  <c r="D1510" i="7" a="1"/>
  <c r="AI2732" i="1" a="1"/>
  <c r="AH2471" i="1" a="1"/>
  <c r="AH952" i="1" a="1"/>
  <c r="X3217" i="1" a="1"/>
  <c r="AI2814" i="1" a="1"/>
  <c r="X1946" i="1" a="1"/>
  <c r="AD1683" i="1" a="1"/>
  <c r="AI2196" i="1" a="1"/>
  <c r="AD2661" i="1" a="1"/>
  <c r="AD759" i="1" a="1"/>
  <c r="AI2162" i="1" a="1"/>
  <c r="AI1493" i="1" a="1"/>
  <c r="D2853" i="7" a="1"/>
  <c r="AH3269" i="1" a="1"/>
  <c r="AH2460" i="1" a="1"/>
  <c r="X1357" i="1" a="1"/>
  <c r="AH1684" i="1" a="1"/>
  <c r="D916" i="7" a="1"/>
  <c r="X2338" i="1" a="1"/>
  <c r="AI1768" i="1" a="1"/>
  <c r="D2412" i="7" a="1"/>
  <c r="AI1873" i="1" a="1"/>
  <c r="D493" i="7" a="1"/>
  <c r="D2454" i="7" a="1"/>
  <c r="AH3157" i="1" a="1"/>
  <c r="AH1496" i="1" a="1"/>
  <c r="X3030" i="1" a="1"/>
  <c r="D1522" i="7" a="1"/>
  <c r="AH2199" i="1" a="1"/>
  <c r="AH2717" i="1" a="1"/>
  <c r="AI2283" i="1" a="1"/>
  <c r="AI797" i="1" a="1"/>
  <c r="D910" i="7" a="1"/>
  <c r="X2005" i="1" a="1"/>
  <c r="AI338" i="1" a="1"/>
  <c r="AD3185" i="1" a="1"/>
  <c r="AI2663" i="1" a="1"/>
  <c r="AD3114" i="1" a="1"/>
  <c r="D1109" i="7" a="1"/>
  <c r="X3111" i="1" a="1"/>
  <c r="X244" i="1" a="1"/>
  <c r="AI1465" i="1" a="1"/>
  <c r="AH553" i="1" a="1"/>
  <c r="AH1875" i="1" a="1"/>
  <c r="AH2947" i="1" a="1"/>
  <c r="AD3199" i="1" a="1"/>
  <c r="AH384" i="1" a="1"/>
  <c r="AI2956" i="1" a="1"/>
  <c r="X2739" i="1" a="1"/>
  <c r="AI2217" i="1" a="1"/>
  <c r="X325" i="1" a="1"/>
  <c r="AI896" i="1" a="1"/>
  <c r="X2722" i="1" a="1"/>
  <c r="X592" i="1" a="1"/>
  <c r="AH779" i="1" a="1"/>
  <c r="AD2834" i="1" a="1"/>
  <c r="AI2762" i="1" a="1"/>
  <c r="AI607" i="1" a="1"/>
  <c r="X1287" i="1" a="1"/>
  <c r="AD884" i="1" a="1"/>
  <c r="X1795" i="1" a="1"/>
  <c r="X552" i="1" a="1"/>
  <c r="AI2847" i="1" a="1"/>
  <c r="AI987" i="1" a="1"/>
  <c r="X2565" i="1" a="1"/>
  <c r="D977" i="7" a="1"/>
  <c r="AD1134" i="1" a="1"/>
  <c r="AD2975" i="1" a="1"/>
  <c r="AI2191" i="1" a="1"/>
  <c r="AI1722" i="1" a="1"/>
  <c r="D52" i="7" a="1"/>
  <c r="X482" i="1" a="1"/>
  <c r="AI1180" i="1" a="1"/>
  <c r="AH393" i="1" a="1"/>
  <c r="AI1320" i="1" a="1"/>
  <c r="D2847" i="7" a="1"/>
  <c r="AD2793" i="1" a="1"/>
  <c r="AI2517" i="1" a="1"/>
  <c r="X2981" i="1" a="1"/>
  <c r="AH3052" i="1" a="1"/>
  <c r="D2263" i="7" a="1"/>
  <c r="AI2623" i="1" a="1"/>
  <c r="D2364" i="7" a="1"/>
  <c r="AH3044" i="1" a="1"/>
  <c r="AD163" i="1" a="1"/>
  <c r="AD1034" i="1" a="1"/>
  <c r="X797" i="1" a="1"/>
  <c r="AH2444" i="1" a="1"/>
  <c r="D1459" i="7" a="1"/>
  <c r="D989" i="7" a="1"/>
  <c r="AI1484" i="1" a="1"/>
  <c r="AH2850" i="1" a="1"/>
  <c r="AI2410" i="1" a="1"/>
  <c r="AI1703" i="1" a="1"/>
  <c r="AH2856" i="1" a="1"/>
  <c r="AD1247" i="1" a="1"/>
  <c r="X725" i="1" a="1"/>
  <c r="X2911" i="1" a="1"/>
  <c r="AH1790" i="1" a="1"/>
  <c r="D1792" i="7" a="1"/>
  <c r="AI1691" i="1" a="1"/>
  <c r="AH112" i="1" a="1"/>
  <c r="AH536" i="1" a="1"/>
  <c r="X3108" i="1" a="1"/>
  <c r="AI153" i="1" a="1"/>
  <c r="AI1914" i="1" a="1"/>
  <c r="AI2737" i="1" a="1"/>
  <c r="X1107" i="1" a="1"/>
  <c r="AH1267" i="1" a="1"/>
  <c r="AI3211" i="1" a="1"/>
  <c r="AH2077" i="1" a="1"/>
  <c r="AH2030" i="1" a="1"/>
  <c r="D2104" i="7" a="1"/>
  <c r="AH697" i="1" a="1"/>
  <c r="AD1770" i="1" a="1"/>
  <c r="X2052" i="1" a="1"/>
  <c r="X1390" i="1" a="1"/>
  <c r="AH852" i="1" a="1"/>
  <c r="AH564" i="1" a="1"/>
  <c r="AI315" i="1" a="1"/>
  <c r="AD1895" i="1" a="1"/>
  <c r="X1101" i="1" a="1"/>
  <c r="AD1484" i="1" a="1"/>
  <c r="AI2850" i="1" a="1"/>
  <c r="X3199" i="1" a="1"/>
  <c r="D594" i="7" a="1"/>
  <c r="X1559" i="1" a="1"/>
  <c r="AH2980" i="1" a="1"/>
  <c r="AD861" i="1" a="1"/>
  <c r="AD2399" i="1" a="1"/>
  <c r="D423" i="7" a="1"/>
  <c r="AI658" i="1" a="1"/>
  <c r="AI934" i="1" a="1"/>
  <c r="AI2911" i="1" a="1"/>
  <c r="AI836" i="1" a="1"/>
  <c r="X2847" i="1" a="1"/>
  <c r="AD999" i="1" a="1"/>
  <c r="D2317" i="7" a="1"/>
  <c r="AH1760" i="1" a="1"/>
  <c r="AI2491" i="1" a="1"/>
  <c r="AH2961" i="1" a="1"/>
  <c r="X1426" i="1" a="1"/>
  <c r="X2783" i="1" a="1"/>
  <c r="X2901" i="1" a="1"/>
  <c r="AI3108" i="1" a="1"/>
  <c r="AI1754" i="1" a="1"/>
  <c r="AH685" i="1" a="1"/>
  <c r="AI232" i="1" a="1"/>
  <c r="X3408" i="1" a="1"/>
  <c r="X2205" i="1" a="1"/>
  <c r="AH2737" i="1" a="1"/>
  <c r="AH2613" i="1" a="1"/>
  <c r="AD3148" i="1" a="1"/>
  <c r="AD3405" i="1" a="1"/>
  <c r="AD1665" i="1" a="1"/>
  <c r="AH789" i="1" a="1"/>
  <c r="X1119" i="1" a="1"/>
  <c r="AH2888" i="1" a="1"/>
  <c r="D2223" i="7" a="1"/>
  <c r="AD677" i="1" a="1"/>
  <c r="X1779" i="1" a="1"/>
  <c r="AH2873" i="1" a="1"/>
  <c r="X541" i="1" a="1"/>
  <c r="D1404" i="7" a="1"/>
  <c r="D1799" i="7" a="1"/>
  <c r="X1554" i="1" a="1"/>
  <c r="X610" i="1" a="1"/>
  <c r="AH1586" i="1" a="1"/>
  <c r="X3200" i="1" a="1"/>
  <c r="AI2133" i="1" a="1"/>
  <c r="D1900" i="7" a="1"/>
  <c r="AI1994" i="1" a="1"/>
  <c r="AD774" i="1" a="1"/>
  <c r="AD2272" i="1" a="1"/>
  <c r="AD724" i="1" a="1"/>
  <c r="AI722" i="1" a="1"/>
  <c r="AD616" i="1" a="1"/>
  <c r="AH3114" i="1" a="1"/>
  <c r="AH1150" i="1" a="1"/>
  <c r="D2637" i="7" a="1"/>
  <c r="D968" i="7" a="1"/>
  <c r="AD2038" i="1" a="1"/>
  <c r="AD3426" i="1" a="1"/>
  <c r="X1443" i="1" a="1"/>
  <c r="D1687" i="7" a="1"/>
  <c r="D2785" i="7" a="1"/>
  <c r="D2792" i="7" a="1"/>
  <c r="X2801" i="1" a="1"/>
  <c r="AD2956" i="1" a="1"/>
  <c r="AH689" i="1" a="1"/>
  <c r="AD2217" i="1" a="1"/>
  <c r="AI1915" i="1" a="1"/>
  <c r="AI861" i="1" a="1"/>
  <c r="AH1897" i="1" a="1"/>
  <c r="AD2725" i="1" a="1"/>
  <c r="AI650" i="1" a="1"/>
  <c r="AH491" i="1" a="1"/>
  <c r="AD2667" i="1" a="1"/>
  <c r="X877" i="1" a="1"/>
  <c r="AH1533" i="1" a="1"/>
  <c r="AI1207" i="1" a="1"/>
  <c r="D1480" i="7" a="1"/>
  <c r="AH2880" i="1" a="1"/>
  <c r="AH2604" i="1" a="1"/>
  <c r="AI2981" i="1" a="1"/>
  <c r="AI1265" i="1" a="1"/>
  <c r="AD1366" i="1" a="1"/>
  <c r="D119" i="7" a="1"/>
  <c r="AD1319" i="1" a="1"/>
  <c r="AD102" i="1" a="1"/>
  <c r="X2955" i="1" a="1"/>
  <c r="D2294" i="7" a="1"/>
  <c r="X627" i="1" a="1"/>
  <c r="D510" i="7" a="1"/>
  <c r="AI1487" i="1" a="1"/>
  <c r="AH1469" i="1" a="1"/>
  <c r="AI111" i="1" a="1"/>
  <c r="AH3335" i="1" a="1"/>
  <c r="AH1668" i="1" a="1"/>
  <c r="D2592" i="7" a="1"/>
  <c r="AI2864" i="1" a="1"/>
  <c r="AI954" i="1" a="1"/>
  <c r="AI2613" i="1" a="1"/>
  <c r="AI1360" i="1" a="1"/>
  <c r="AH2242" i="1" a="1"/>
  <c r="D456" i="7" a="1"/>
  <c r="X837" i="1" a="1"/>
  <c r="AH1117" i="1" a="1"/>
  <c r="AI1089" i="1" a="1"/>
  <c r="AI3450" i="1" a="1"/>
  <c r="AD3134" i="1" a="1"/>
  <c r="AD1706" i="1" a="1"/>
  <c r="D550" i="7" a="1"/>
  <c r="AI1210" i="1" a="1"/>
  <c r="AI2593" i="1" a="1"/>
  <c r="AD1802" i="1" a="1"/>
  <c r="AH2582" i="1" a="1"/>
  <c r="D2109" i="7" a="1"/>
  <c r="D2281" i="7" a="1"/>
  <c r="AD441" i="1" a="1"/>
  <c r="X1749" i="1" a="1"/>
  <c r="D1134" i="7" a="1"/>
  <c r="AI418" i="1" a="1"/>
  <c r="AI1916" i="1" a="1"/>
  <c r="AI1986" i="1" a="1"/>
  <c r="X1721" i="1" a="1"/>
  <c r="AI2468" i="1" a="1"/>
  <c r="X2351" i="1" a="1"/>
  <c r="D3021" i="7" a="1"/>
  <c r="AH3440" i="1" a="1"/>
  <c r="AH298" i="1" a="1"/>
  <c r="AI2897" i="1" a="1"/>
  <c r="D1443" i="7" a="1"/>
  <c r="X420" i="1" a="1"/>
  <c r="AI80" i="1" a="1"/>
  <c r="AD2441" i="1" a="1"/>
  <c r="AI1607" i="1" a="1"/>
  <c r="D1631" i="7" a="1"/>
  <c r="X2964" i="1" a="1"/>
  <c r="D648" i="7" a="1"/>
  <c r="AD1483" i="1" a="1"/>
  <c r="AI1888" i="1" a="1"/>
  <c r="D2945" i="7" a="1"/>
  <c r="AI3439" i="1" a="1"/>
  <c r="D1154" i="7" a="1"/>
  <c r="AI3309" i="1" a="1"/>
  <c r="X2673" i="1" a="1"/>
  <c r="AI3492" i="1" a="1"/>
  <c r="D2362" i="7" a="1"/>
  <c r="AH2396" i="1" a="1"/>
  <c r="AI507" i="1" a="1"/>
  <c r="AI599" i="1" a="1"/>
  <c r="AI1115" i="1" a="1"/>
  <c r="X1318" i="1" a="1"/>
  <c r="AI3496" i="1" a="1"/>
  <c r="AH3285" i="1" a="1"/>
  <c r="X636" i="1" a="1"/>
  <c r="X1441" i="1" a="1"/>
  <c r="D2651" i="7" a="1"/>
  <c r="AH1551" i="1" a="1"/>
  <c r="X3363" i="1" a="1"/>
  <c r="AD97" i="1" a="1"/>
  <c r="AH520" i="1" a="1"/>
  <c r="X3267" i="1" a="1"/>
  <c r="X1037" i="1" a="1"/>
  <c r="X717" i="1" a="1"/>
  <c r="AH1777" i="1" a="1"/>
  <c r="AI2866" i="1" a="1"/>
  <c r="D2538" i="7" a="1"/>
  <c r="AD2633" i="1" a="1"/>
  <c r="AI2924" i="1" a="1"/>
  <c r="AH1929" i="1" a="1"/>
  <c r="AI1107" i="1" a="1"/>
  <c r="D2133" i="7" a="1"/>
  <c r="AH643" i="1" a="1"/>
  <c r="D2097" i="7" a="1"/>
  <c r="D2139" i="7" a="1"/>
  <c r="AD753" i="1" a="1"/>
  <c r="AD1682" i="1" a="1"/>
  <c r="AD1939" i="1" a="1"/>
  <c r="AD499" i="1" a="1"/>
  <c r="X154" i="1" a="1"/>
  <c r="AD2159" i="1" a="1"/>
  <c r="AI2176" i="1" a="1"/>
  <c r="X3514" i="1" a="1"/>
  <c r="AH1980" i="1" a="1"/>
  <c r="AI2660" i="1" a="1"/>
  <c r="AD3111" i="1" a="1"/>
  <c r="X1197" i="1" a="1"/>
  <c r="AD1465" i="1" a="1"/>
  <c r="AD2146" i="1" a="1"/>
  <c r="AI1145" i="1" a="1"/>
  <c r="AD1553" i="1" a="1"/>
  <c r="AI2047" i="1" a="1"/>
  <c r="X1105" i="1" a="1"/>
  <c r="AI2330" i="1" a="1"/>
  <c r="X3301" i="1" a="1"/>
  <c r="D2958" i="7" a="1"/>
  <c r="X582" i="1" a="1"/>
  <c r="AD2364" i="1" a="1"/>
  <c r="AI883" i="1" a="1"/>
  <c r="D877" i="7" a="1"/>
  <c r="X2679" i="1" a="1"/>
  <c r="D2549" i="7" a="1"/>
  <c r="D1262" i="7" a="1"/>
  <c r="X677" i="1" a="1"/>
  <c r="X3274" i="1" a="1"/>
  <c r="D2216" i="7" a="1"/>
  <c r="AI1701" i="1" a="1"/>
  <c r="AI3136" i="1" a="1"/>
  <c r="AH1649" i="1" a="1"/>
  <c r="AI1498" i="1" a="1"/>
  <c r="AH1680" i="1" a="1"/>
  <c r="AH801" i="1" a="1"/>
  <c r="AD1087" i="1" a="1"/>
  <c r="AD2243" i="1" a="1"/>
  <c r="X942" i="1" a="1"/>
  <c r="X2468" i="1" a="1"/>
  <c r="X144" i="1" a="1"/>
  <c r="AD743" i="1" a="1"/>
  <c r="D43" i="7" a="1"/>
  <c r="D290" i="7" a="1"/>
  <c r="X3304" i="1" a="1"/>
  <c r="AH946" i="1" a="1"/>
  <c r="D992" i="7" a="1"/>
  <c r="AI1670" i="1" a="1"/>
  <c r="X1124" i="1" a="1"/>
  <c r="X2396" i="1" a="1"/>
  <c r="D1345" i="7" a="1"/>
  <c r="X3442" i="1" a="1"/>
  <c r="AI2558" i="1" a="1"/>
  <c r="AD1947" i="1" a="1"/>
  <c r="AD739" i="1" a="1"/>
  <c r="AD911" i="1" a="1"/>
  <c r="AD1176" i="1" a="1"/>
  <c r="D336" i="7" a="1"/>
  <c r="AH2625" i="1" a="1"/>
  <c r="AD581" i="1" a="1"/>
  <c r="AD1899" i="1" a="1"/>
  <c r="X630" i="1" a="1"/>
  <c r="X3450" i="1" a="1"/>
  <c r="AH2114" i="1" a="1"/>
  <c r="X94" i="1" a="1"/>
  <c r="D1357" i="7" a="1"/>
  <c r="X3107" i="1" a="1"/>
  <c r="AI997" i="1" a="1"/>
  <c r="AD1427" i="1" a="1"/>
  <c r="AH1342" i="1" a="1"/>
  <c r="AD1986" i="1" a="1"/>
  <c r="AH2210" i="1" a="1"/>
  <c r="AH2280" i="1" a="1"/>
  <c r="AH247" i="1" a="1"/>
  <c r="AD3434" i="1" a="1"/>
  <c r="AD351" i="1" a="1"/>
  <c r="X577" i="1" a="1"/>
  <c r="X902" i="1" a="1"/>
  <c r="AI2803" i="1" a="1"/>
  <c r="AD2517" i="1" a="1"/>
  <c r="AI1033" i="1" a="1"/>
  <c r="X2607" i="1" a="1"/>
  <c r="X1847" i="1" a="1"/>
  <c r="D2793" i="7" a="1"/>
  <c r="X2403" i="1" a="1"/>
  <c r="D555" i="7" a="1"/>
  <c r="AH1305" i="1" a="1"/>
  <c r="AH831" i="1" a="1"/>
  <c r="AD673" i="1" a="1"/>
  <c r="AI1853" i="1" a="1"/>
  <c r="AH1054" i="1" a="1"/>
  <c r="X2975" i="1" a="1"/>
  <c r="AD1482" i="1" a="1"/>
  <c r="X990" i="1" a="1"/>
  <c r="AI3170" i="1" a="1"/>
  <c r="AH1581" i="1" a="1"/>
  <c r="AH2049" i="1" a="1"/>
  <c r="X903" i="1" a="1"/>
  <c r="AI1644" i="1" a="1"/>
  <c r="AI88" i="1" a="1"/>
  <c r="AI2757" i="1" a="1"/>
  <c r="AD3522" i="1" a="1"/>
  <c r="AH954" i="1" a="1"/>
  <c r="D198" i="7" a="1"/>
  <c r="AH423" i="1" a="1"/>
  <c r="AD1215" i="1" a="1"/>
  <c r="X352" i="1" a="1"/>
  <c r="D688" i="7" a="1"/>
  <c r="D546" i="7" a="1"/>
  <c r="X3502" i="1" a="1"/>
  <c r="AD2152" i="1" a="1"/>
  <c r="AD3000" i="1" a="1"/>
  <c r="AH955" i="1" a="1"/>
  <c r="D1517" i="7" a="1"/>
  <c r="X1537" i="1" a="1"/>
  <c r="AD2495" i="1" a="1"/>
  <c r="AI1076" i="1" a="1"/>
  <c r="AI3172" i="1" a="1"/>
  <c r="AI559" i="1" a="1"/>
  <c r="X589" i="1" a="1"/>
  <c r="AI1079" i="1" a="1"/>
  <c r="D144" i="7" a="1"/>
  <c r="AH1314" i="1" a="1"/>
  <c r="AH1012" i="1" a="1"/>
  <c r="AH418" i="1" a="1"/>
  <c r="D2397" i="7" a="1"/>
  <c r="AD3376" i="1" a="1"/>
  <c r="AD401" i="1" a="1"/>
  <c r="AH2663" i="1" a="1"/>
  <c r="X3062" i="1" a="1"/>
  <c r="X241" i="1" a="1"/>
  <c r="X191" i="1" a="1"/>
  <c r="AH2745" i="1" a="1"/>
  <c r="AH402" i="1" a="1"/>
  <c r="X2944" i="1" a="1"/>
  <c r="D216" i="7" a="1"/>
  <c r="AD2947" i="1" a="1"/>
  <c r="AD2407" i="1" a="1"/>
  <c r="AH2420" i="1" a="1"/>
  <c r="AD2387" i="1" a="1"/>
  <c r="AH3024" i="1" a="1"/>
  <c r="X556" i="1" a="1"/>
  <c r="AH1483" i="1" a="1"/>
  <c r="AI1066" i="1" a="1"/>
  <c r="X1759" i="1" a="1"/>
  <c r="D2358" i="7" a="1"/>
  <c r="AD515" i="1" a="1"/>
  <c r="AD222" i="1" a="1"/>
  <c r="D193" i="7" a="1"/>
  <c r="AI602" i="1" a="1"/>
  <c r="AD3448" i="1" a="1"/>
  <c r="AH2839" i="1" a="1"/>
  <c r="D141" i="7" a="1"/>
  <c r="AH2484" i="1" a="1"/>
  <c r="X842" i="1" a="1"/>
  <c r="AI2003" i="1" a="1"/>
  <c r="AI799" i="1" a="1"/>
  <c r="AD376" i="1" a="1"/>
  <c r="D1247" i="7" a="1"/>
  <c r="X2917" i="1" a="1"/>
  <c r="AI1935" i="1" a="1"/>
  <c r="AD2727" i="1" a="1"/>
  <c r="AI304" i="1" a="1"/>
  <c r="X2677" i="1" a="1"/>
  <c r="AD520" i="1" a="1"/>
  <c r="AI1415" i="1" a="1"/>
  <c r="D1867" i="7" a="1"/>
  <c r="AD1394" i="1" a="1"/>
  <c r="X3060" i="1" a="1"/>
  <c r="X213" i="1" a="1"/>
  <c r="AI2188" i="1" a="1"/>
  <c r="AH377" i="1" a="1"/>
  <c r="D2883" i="7" a="1"/>
  <c r="D885" i="7" a="1"/>
  <c r="X2126" i="1" a="1"/>
  <c r="AD1907" i="1" a="1"/>
  <c r="AI1215" i="1" a="1"/>
  <c r="AI1665" i="1" a="1"/>
  <c r="D250" i="7" a="1"/>
  <c r="AI2726" i="1" a="1"/>
  <c r="AD1699" i="1" a="1"/>
  <c r="X646" i="1" a="1"/>
  <c r="D404" i="7" a="1"/>
  <c r="AH617" i="1" a="1"/>
  <c r="AH1270" i="1" a="1"/>
  <c r="D159" i="7" a="1"/>
  <c r="AI829" i="1" a="1"/>
  <c r="D805" i="7" a="1"/>
  <c r="AD1282" i="1" a="1"/>
  <c r="AD120" i="1" a="1"/>
  <c r="D993" i="7" a="1"/>
  <c r="AI621" i="1" a="1"/>
  <c r="D1931" i="7" a="1"/>
  <c r="AH1169" i="1" a="1"/>
  <c r="D641" i="7" a="1"/>
  <c r="AH2139" i="1" a="1"/>
  <c r="D959" i="7" a="1"/>
  <c r="AD2792" i="1" a="1"/>
  <c r="D274" i="7" a="1"/>
  <c r="AI698" i="1" a="1"/>
  <c r="AH2098" i="1" a="1"/>
  <c r="AH3115" i="1" a="1"/>
  <c r="AH2353" i="1" a="1"/>
  <c r="AH145" i="1" a="1"/>
  <c r="AH176" i="1" a="1"/>
  <c r="AH2631" i="1" a="1"/>
  <c r="D2418" i="7" a="1"/>
  <c r="X2012" i="1" a="1"/>
  <c r="X151" i="1" a="1"/>
  <c r="AD2410" i="1" a="1"/>
  <c r="D2983" i="7" a="1"/>
  <c r="D2289" i="7" a="1"/>
  <c r="AH508" i="1" a="1"/>
  <c r="AH1915" i="1" a="1"/>
  <c r="AH1437" i="1" a="1"/>
  <c r="X1291" i="1" a="1"/>
  <c r="X1869" i="1" a="1"/>
  <c r="D1846" i="7" a="1"/>
  <c r="D781" i="7" a="1"/>
  <c r="AD1124" i="1" a="1"/>
  <c r="AD1064" i="1" a="1"/>
  <c r="D2610" i="7" a="1"/>
  <c r="AH1098" i="1" a="1"/>
  <c r="AI2060" i="1" a="1"/>
  <c r="X1541" i="1" a="1"/>
  <c r="AH2903" i="1" a="1"/>
  <c r="X2070" i="1" a="1"/>
  <c r="X956" i="1" a="1"/>
  <c r="AI3513" i="1" a="1"/>
  <c r="AH1857" i="1" a="1"/>
  <c r="X1162" i="1" a="1"/>
  <c r="D263" i="7" a="1"/>
  <c r="AH2732" i="1" a="1"/>
  <c r="D2771" i="7" a="1"/>
  <c r="X2419" i="1" a="1"/>
  <c r="AI551" i="1" a="1"/>
  <c r="D2224" i="7" a="1"/>
  <c r="AI2601" i="1" a="1"/>
  <c r="AH3179" i="1" a="1"/>
  <c r="D112" i="7" a="1"/>
  <c r="AH1564" i="1" a="1"/>
  <c r="AD377" i="1" a="1"/>
  <c r="X2659" i="1" a="1"/>
  <c r="AD1761" i="1" a="1"/>
  <c r="X1801" i="1" a="1"/>
  <c r="D1165" i="7" a="1"/>
  <c r="X3156" i="1" a="1"/>
  <c r="AI1662" i="1" a="1"/>
  <c r="AI2666" i="1" a="1"/>
  <c r="AI856" i="1" a="1"/>
  <c r="X3517" i="1" a="1"/>
  <c r="X1978" i="1" a="1"/>
  <c r="AD806" i="1" a="1"/>
  <c r="AI938" i="1" a="1"/>
  <c r="AI1326" i="1" a="1"/>
  <c r="X3422" i="1" a="1"/>
  <c r="AI1616" i="1" a="1"/>
  <c r="AD505" i="1" a="1"/>
  <c r="D2904" i="7" a="1"/>
  <c r="AI298" i="1" a="1"/>
  <c r="D1723" i="7" a="1"/>
  <c r="AH3313" i="1" a="1"/>
  <c r="X1809" i="1" a="1"/>
  <c r="AD2632" i="1" a="1"/>
  <c r="D679" i="7" a="1"/>
  <c r="D1465" i="7" a="1"/>
  <c r="D2303" i="7" a="1"/>
  <c r="AH149" i="1" a="1"/>
  <c r="AI1483" i="1" a="1"/>
  <c r="D1712" i="7" a="1"/>
  <c r="AI1765" i="1" a="1"/>
  <c r="X2220" i="1" a="1"/>
  <c r="X3050" i="1" a="1"/>
  <c r="AI827" i="1" a="1"/>
  <c r="AD614" i="1" a="1"/>
  <c r="AD822" i="1" a="1"/>
  <c r="AH1124" i="1" a="1"/>
  <c r="D137" i="7" a="1"/>
  <c r="AH2651" i="1" a="1"/>
  <c r="AH3302" i="1" a="1"/>
  <c r="X2410" i="1" a="1"/>
  <c r="AI2225" i="1" a="1"/>
  <c r="AI699" i="1" a="1"/>
  <c r="AD345" i="1" a="1"/>
  <c r="AI1862" i="1" a="1"/>
  <c r="AD1288" i="1" a="1"/>
  <c r="X1362" i="1" a="1"/>
  <c r="AH153" i="1" a="1"/>
  <c r="AD2754" i="1" a="1"/>
  <c r="AH2676" i="1" a="1"/>
  <c r="X617" i="1" a="1"/>
  <c r="X140" i="1" a="1"/>
  <c r="X1135" i="1" a="1"/>
  <c r="D1774" i="7" a="1"/>
  <c r="AD2451" i="1" a="1"/>
  <c r="AI3366" i="1" a="1"/>
  <c r="AD862" i="1" a="1"/>
  <c r="X2838" i="1" a="1"/>
  <c r="X605" i="1" a="1"/>
  <c r="AI1227" i="1" a="1"/>
  <c r="AD2980" i="1" a="1"/>
  <c r="X2364" i="1" a="1"/>
  <c r="AD779" i="1" a="1"/>
  <c r="D2626" i="7" a="1"/>
  <c r="AI2651" i="1" a="1"/>
  <c r="X3053" i="1" a="1"/>
  <c r="X320" i="1" a="1"/>
  <c r="AD2506" i="1" a="1"/>
  <c r="AI1504" i="1" a="1"/>
  <c r="D2677" i="7" a="1"/>
  <c r="X805" i="1" a="1"/>
  <c r="D191" i="7" a="1"/>
  <c r="AD109" i="1" a="1"/>
  <c r="AD954" i="1" a="1"/>
  <c r="X318" i="1" a="1"/>
  <c r="X2138" i="1" a="1"/>
  <c r="AI2993" i="1" a="1"/>
  <c r="D2053" i="7" a="1"/>
  <c r="AH1706" i="1" a="1"/>
  <c r="AH2674" i="1" a="1"/>
  <c r="AI161" i="1" a="1"/>
  <c r="AI1586" i="1" a="1"/>
  <c r="D2041" i="7" a="1"/>
  <c r="AH3065" i="1" a="1"/>
  <c r="AI1203" i="1" a="1"/>
  <c r="AD302" i="1" a="1"/>
  <c r="X1901" i="1" a="1"/>
  <c r="D2442" i="7" a="1"/>
  <c r="AD2232" i="1" a="1"/>
  <c r="D2797" i="7" a="1"/>
  <c r="X692" i="1" a="1"/>
  <c r="D2379" i="7" a="1"/>
  <c r="AH1582" i="1" a="1"/>
  <c r="D1664" i="7" a="1"/>
  <c r="AH220" i="1" a="1"/>
  <c r="AD1862" i="1" a="1"/>
  <c r="D995" i="7" a="1"/>
  <c r="AH650" i="1" a="1"/>
  <c r="AD447" i="1" a="1"/>
  <c r="D1023" i="7" a="1"/>
  <c r="AD2396" i="1" a="1"/>
  <c r="AI1386" i="1" a="1"/>
  <c r="X2903" i="1" a="1"/>
  <c r="AD1272" i="1" a="1"/>
  <c r="AD2373" i="1" a="1"/>
  <c r="AI501" i="1" a="1"/>
  <c r="AH3265" i="1" a="1"/>
  <c r="AD265" i="1" a="1"/>
  <c r="AH93" i="1" a="1"/>
  <c r="X3251" i="1" a="1"/>
  <c r="X2312" i="1" a="1"/>
  <c r="X1061" i="1" a="1"/>
  <c r="AH2382" i="1" a="1"/>
  <c r="AD3104" i="1" a="1"/>
  <c r="AH1520" i="1" a="1"/>
  <c r="AI278" i="1" a="1"/>
  <c r="AI2091" i="1" a="1"/>
  <c r="AH926" i="1" a="1"/>
  <c r="AD2925" i="1" a="1"/>
  <c r="AI748" i="1" a="1"/>
  <c r="D347" i="7" a="1"/>
  <c r="X1590" i="1" a="1"/>
  <c r="AD291" i="1" a="1"/>
  <c r="X504" i="1" a="1"/>
  <c r="AH1687" i="1" a="1"/>
  <c r="D926" i="7" a="1"/>
  <c r="AI1273" i="1" a="1"/>
  <c r="AH260" i="1" a="1"/>
  <c r="AI2147" i="1" a="1"/>
  <c r="D451" i="7" a="1"/>
  <c r="X3383" i="1" a="1"/>
  <c r="X1633" i="1" a="1"/>
  <c r="AD1921" i="1" a="1"/>
  <c r="AH1375" i="1" a="1"/>
  <c r="D2986" i="7" a="1"/>
  <c r="AH2303" i="1" a="1"/>
  <c r="AI3003" i="1" a="1"/>
  <c r="AD1622" i="1" a="1"/>
  <c r="AI512" i="1" a="1"/>
  <c r="X175" i="1" a="1"/>
  <c r="AD913" i="1" a="1"/>
  <c r="D2623" i="7" a="1"/>
  <c r="AD1676" i="1" a="1"/>
  <c r="D657" i="7" a="1"/>
  <c r="AI2098" i="1" a="1"/>
  <c r="AD190" i="1" a="1"/>
  <c r="D869" i="7" a="1"/>
  <c r="D2025" i="7" a="1"/>
  <c r="AH3447" i="1" a="1"/>
  <c r="D2590" i="7" a="1"/>
  <c r="AH701" i="1" a="1"/>
  <c r="AI378" i="1" a="1"/>
  <c r="AI1553" i="1" a="1"/>
  <c r="D170" i="7" a="1"/>
  <c r="D1186" i="7" a="1"/>
  <c r="AD2784" i="1" a="1"/>
  <c r="X1476" i="1" a="1"/>
  <c r="D1717" i="7" a="1"/>
  <c r="X2140" i="1" a="1"/>
  <c r="D1372" i="7" a="1"/>
  <c r="X883" i="1" a="1"/>
  <c r="D1211" i="7" a="1"/>
  <c r="AI1887" i="1" a="1"/>
  <c r="AI2834" i="1" a="1"/>
  <c r="D448" i="7" a="1"/>
  <c r="AD165" i="1" a="1"/>
  <c r="D2396" i="7" a="1"/>
  <c r="AH1059" i="1" a="1"/>
  <c r="AD599" i="1" a="1"/>
  <c r="D2933" i="7" a="1"/>
  <c r="D868" i="7" a="1"/>
  <c r="X2655" i="1" a="1"/>
  <c r="D667" i="7" a="1"/>
  <c r="X3461" i="1" a="1"/>
  <c r="AI2771" i="1" a="1"/>
  <c r="D1802" i="7" a="1"/>
  <c r="AI1447" i="1" a="1"/>
  <c r="X409" i="1" a="1"/>
  <c r="AD3427" i="1" a="1"/>
  <c r="AH2718" i="1" a="1"/>
  <c r="D2611" i="7" a="1"/>
  <c r="AH167" i="1" a="1"/>
  <c r="D51" i="7" a="1"/>
  <c r="AI1777" i="1" a="1"/>
  <c r="AD123" i="1" a="1"/>
  <c r="AD2991" i="1" a="1"/>
  <c r="X1979" i="1" a="1"/>
  <c r="AH465" i="1" a="1"/>
  <c r="X1512" i="1" a="1"/>
  <c r="AD239" i="1" a="1"/>
  <c r="D706" i="7" a="1"/>
  <c r="X1121" i="1" a="1"/>
  <c r="AI2908" i="1" a="1"/>
  <c r="D2675" i="7" a="1"/>
  <c r="D2508" i="7" a="1"/>
  <c r="X3074" i="1" a="1"/>
  <c r="AD2707" i="1" a="1"/>
  <c r="X3275" i="1" a="1"/>
  <c r="AH499" i="1" a="1"/>
  <c r="AI777" i="1" a="1"/>
  <c r="AD3187" i="1" a="1"/>
  <c r="X2134" i="1" a="1"/>
  <c r="AD1398" i="1" a="1"/>
  <c r="X98" i="1" a="1"/>
  <c r="D1125" i="7" a="1"/>
  <c r="AH2414" i="1" a="1"/>
  <c r="X2763" i="1" a="1"/>
  <c r="AI1941" i="1" a="1"/>
  <c r="AH1994" i="1" a="1"/>
  <c r="D901" i="7" a="1"/>
  <c r="AI2281" i="1" a="1"/>
  <c r="X1322" i="1" a="1"/>
  <c r="X2777" i="1" a="1"/>
  <c r="AD2210" i="1" a="1"/>
  <c r="X2197" i="1" a="1"/>
  <c r="AH2014" i="1" a="1"/>
  <c r="AH190" i="1" a="1"/>
  <c r="D1379" i="7" a="1"/>
  <c r="X393" i="1" a="1"/>
  <c r="X2988" i="1" a="1"/>
  <c r="AD3487" i="1" a="1"/>
  <c r="AH2913" i="1" a="1"/>
  <c r="X2290" i="1" a="1"/>
  <c r="AH248" i="1" a="1"/>
  <c r="AI2801" i="1" a="1"/>
  <c r="X2377" i="1" a="1"/>
  <c r="D108" i="7" a="1"/>
  <c r="AH754" i="1" a="1"/>
  <c r="X2995" i="1" a="1"/>
  <c r="AI203" i="1" a="1"/>
  <c r="AH2865" i="1" a="1"/>
  <c r="X1240" i="1" a="1"/>
  <c r="D573" i="7" a="1"/>
  <c r="X2318" i="1" a="1"/>
  <c r="AH602" i="1" a="1"/>
  <c r="AI178" i="1" a="1"/>
  <c r="AD2096" i="1" a="1"/>
  <c r="AH569" i="1" a="1"/>
  <c r="AH836" i="1" a="1"/>
  <c r="D2561" i="7" a="1"/>
  <c r="AH1677" i="1" a="1"/>
  <c r="D1833" i="7" a="1"/>
  <c r="AH1366" i="1" a="1"/>
  <c r="AH160" i="1" a="1"/>
  <c r="X3233" i="1" a="1"/>
  <c r="D1406" i="7" a="1"/>
  <c r="AI2961" i="1" a="1"/>
  <c r="X1478" i="1" a="1"/>
  <c r="AD3088" i="1" a="1"/>
  <c r="D1464" i="7" a="1"/>
  <c r="X3506" i="1" a="1"/>
  <c r="X2821" i="1" a="1"/>
  <c r="D1353" i="7" a="1"/>
  <c r="AH3470" i="1" a="1"/>
  <c r="AI1734" i="1" a="1"/>
  <c r="AI980" i="1" a="1"/>
  <c r="AH1979" i="1" a="1"/>
  <c r="AD465" i="1" a="1"/>
  <c r="X2971" i="1" a="1"/>
  <c r="AI294" i="1" a="1"/>
  <c r="AH506" i="1" a="1"/>
  <c r="AD3202" i="1" a="1"/>
  <c r="D1378" i="7" a="1"/>
  <c r="AD1117" i="1" a="1"/>
  <c r="X2867" i="1" a="1"/>
  <c r="AH1397" i="1" a="1"/>
  <c r="AH1768" i="1" a="1"/>
  <c r="AD1658" i="1" a="1"/>
  <c r="D1743" i="7" a="1"/>
  <c r="AD2896" i="1" a="1"/>
  <c r="D1612" i="7" a="1"/>
  <c r="AH1529" i="1" a="1"/>
  <c r="X994" i="1" a="1"/>
  <c r="D2911" i="7" a="1"/>
  <c r="AD2936" i="1" a="1"/>
  <c r="AH862" i="1" a="1"/>
  <c r="AH821" i="1" a="1"/>
  <c r="AH95" i="1" a="1"/>
  <c r="AH859" i="1" a="1"/>
  <c r="D1296" i="7" a="1"/>
  <c r="AD3519" i="1" a="1"/>
  <c r="D2685" i="7" a="1"/>
  <c r="D658" i="7" a="1"/>
  <c r="AD3172" i="1" a="1"/>
  <c r="X2199" i="1" a="1"/>
  <c r="AH2615" i="1" a="1"/>
  <c r="AH1242" i="1" a="1"/>
  <c r="D2344" i="7" a="1"/>
  <c r="AD1565" i="1" a="1"/>
  <c r="AD1828" i="1" a="1"/>
  <c r="D2366" i="7" a="1"/>
  <c r="D1541" i="7" a="1"/>
  <c r="AD1052" i="1" a="1"/>
  <c r="AD2418" i="1" a="1"/>
  <c r="X3309" i="1" a="1"/>
  <c r="AI489" i="1" a="1"/>
  <c r="D1567" i="7" a="1"/>
  <c r="AI2788" i="1" a="1"/>
  <c r="AI1763" i="1" a="1"/>
  <c r="AH2390" i="1" a="1"/>
  <c r="D211" i="7" a="1"/>
  <c r="AH2952" i="1" a="1"/>
  <c r="X1275" i="1" a="1"/>
  <c r="X1808" i="1" a="1"/>
  <c r="X104" i="1" a="1"/>
  <c r="AH3509" i="1" a="1"/>
  <c r="AI1383" i="1" a="1"/>
  <c r="AH2087" i="1" a="1"/>
  <c r="AI1883" i="1" a="1"/>
  <c r="D1641" i="7" a="1"/>
  <c r="D576" i="7" a="1"/>
  <c r="AH1326" i="1" a="1"/>
  <c r="X1921" i="1" a="1"/>
  <c r="AH3027" i="1" a="1"/>
  <c r="AI1973" i="1" a="1"/>
  <c r="AD2283" i="1" a="1"/>
  <c r="AH1815" i="1" a="1"/>
  <c r="X2586" i="1" a="1"/>
  <c r="D2410" i="7" a="1"/>
  <c r="D2601" i="7" a="1"/>
  <c r="D147" i="7" a="1"/>
  <c r="AH1070" i="1" a="1"/>
  <c r="D604" i="7" a="1"/>
  <c r="X2461" i="1" a="1"/>
  <c r="X3188" i="1" a="1"/>
  <c r="AD689" i="1" a="1"/>
  <c r="D2834" i="7" a="1"/>
  <c r="AI1472" i="1" a="1"/>
  <c r="X1755" i="1" a="1"/>
  <c r="AH222" i="1" a="1"/>
  <c r="D628" i="7" a="1"/>
  <c r="AI2520" i="1" a="1"/>
  <c r="X1709" i="1" a="1"/>
  <c r="AD1814" i="1" a="1"/>
  <c r="D2371" i="7" a="1"/>
  <c r="D2573" i="7" a="1"/>
  <c r="D1325" i="7" a="1"/>
  <c r="X1597" i="1" a="1"/>
  <c r="AH1447" i="1" a="1"/>
  <c r="AI2887" i="1" a="1"/>
  <c r="AD2812" i="1" a="1"/>
  <c r="AD1615" i="1" a="1"/>
  <c r="D483" i="7" a="1"/>
  <c r="AD719" i="1" a="1"/>
  <c r="AD1266" i="1" a="1"/>
  <c r="AD2982" i="1" a="1"/>
  <c r="AD882" i="1" a="1"/>
  <c r="AH3081" i="1" a="1"/>
  <c r="AH188" i="1" a="1"/>
  <c r="AD1670" i="1" a="1"/>
  <c r="AD3005" i="1" a="1"/>
  <c r="AH816" i="1" a="1"/>
  <c r="AI2820" i="1" a="1"/>
  <c r="AI1517" i="1" a="1"/>
  <c r="AD2993" i="1" a="1"/>
  <c r="AI1558" i="1" a="1"/>
  <c r="D1753" i="7" a="1"/>
  <c r="D2038" i="7" a="1"/>
  <c r="X2427" i="1" a="1"/>
  <c r="AD1647" i="1" a="1"/>
  <c r="AD3105" i="1" a="1"/>
  <c r="D2312" i="7" a="1"/>
  <c r="AD2631" i="1" a="1"/>
  <c r="D1303" i="7" a="1"/>
  <c r="AH3484" i="1" a="1"/>
  <c r="AH2517" i="1" a="1"/>
  <c r="X2532" i="1" a="1"/>
  <c r="D181" i="7" a="1"/>
  <c r="D2905" i="7" a="1"/>
  <c r="AD1226" i="1" a="1"/>
  <c r="AD2731" i="1" a="1"/>
  <c r="X1295" i="1" a="1"/>
  <c r="AI1339" i="1" a="1"/>
  <c r="X2732" i="1" a="1"/>
  <c r="D1763" i="7" a="1"/>
  <c r="AD92" i="1" a="1"/>
  <c r="AD88" i="1" a="1"/>
  <c r="AD3471" i="1" a="1"/>
  <c r="AH535" i="1" a="1"/>
  <c r="AD3269" i="1" a="1"/>
  <c r="X1662" i="1" a="1"/>
  <c r="AI2888" i="1" a="1"/>
  <c r="AH2507" i="1" a="1"/>
  <c r="AH694" i="1" a="1"/>
  <c r="X2896" i="1" a="1"/>
  <c r="AH2907" i="1" a="1"/>
  <c r="AD1439" i="1" a="1"/>
  <c r="AH1788" i="1" a="1"/>
  <c r="AD3078" i="1" a="1"/>
  <c r="AI951" i="1" a="1"/>
  <c r="AH3376" i="1" a="1"/>
  <c r="AD1242" i="1" a="1"/>
  <c r="AI1500" i="1" a="1"/>
  <c r="X518" i="1" a="1"/>
  <c r="AI553" i="1" a="1"/>
  <c r="X2958" i="1" a="1"/>
  <c r="AH528" i="1" a="1"/>
  <c r="D2915" i="7" a="1"/>
  <c r="AH857" i="1" a="1"/>
  <c r="AD1888" i="1" a="1"/>
  <c r="D1872" i="7" a="1"/>
  <c r="X517" i="1" a="1"/>
  <c r="X1887" i="1" a="1"/>
  <c r="X372" i="1" a="1"/>
  <c r="X2244" i="1" a="1"/>
  <c r="X1657" i="1" a="1"/>
  <c r="X1086" i="1" a="1"/>
  <c r="D2437" i="7" a="1"/>
  <c r="AD2861" i="1" a="1"/>
  <c r="AI1669" i="1" a="1"/>
  <c r="D1093" i="7" a="1"/>
  <c r="X1477" i="1" a="1"/>
  <c r="AI252" i="1" a="1"/>
  <c r="AI2904" i="1" a="1"/>
  <c r="AI1804" i="1" a="1"/>
  <c r="X947" i="1" a="1"/>
  <c r="AI1769" i="1" a="1"/>
  <c r="AH1396" i="1" a="1"/>
  <c r="AI1683" i="1" a="1"/>
  <c r="AH825" i="1" a="1"/>
  <c r="AH1146" i="1" a="1"/>
  <c r="AI3224" i="1" a="1"/>
  <c r="AH2448" i="1" a="1"/>
  <c r="X1576" i="1" a="1"/>
  <c r="AD294" i="1" a="1"/>
  <c r="AD1517" i="1" a="1"/>
  <c r="AI643" i="1" a="1"/>
  <c r="D223" i="7" a="1"/>
  <c r="AI2180" i="1" a="1"/>
  <c r="X753" i="1" a="1"/>
  <c r="AH3450" i="1" a="1"/>
  <c r="AI1954" i="1" a="1"/>
  <c r="AH368" i="1" a="1"/>
  <c r="AH3358" i="1" a="1"/>
  <c r="AH2145" i="1" a="1"/>
  <c r="X1248" i="1" a="1"/>
  <c r="AI714" i="1" a="1"/>
  <c r="AI3102" i="1" a="1"/>
  <c r="AH1770" i="1" a="1"/>
  <c r="AI1851" i="1" a="1"/>
  <c r="AI716" i="1" a="1"/>
  <c r="X1358" i="1" a="1"/>
  <c r="AI3065" i="1" a="1"/>
  <c r="AD3116" i="1" a="1"/>
  <c r="AH2765" i="1" a="1"/>
  <c r="AH1453" i="1" a="1"/>
  <c r="D297" i="7" a="1"/>
  <c r="AH3185" i="1" a="1"/>
  <c r="AI838" i="1" a="1"/>
  <c r="X3222" i="1" a="1"/>
  <c r="AH3366" i="1" a="1"/>
  <c r="AD3271" i="1" a="1"/>
  <c r="AI1764" i="1" a="1"/>
  <c r="AH1484" i="1" a="1"/>
  <c r="D1299" i="7" a="1"/>
  <c r="X2632" i="1" a="1"/>
  <c r="AI2590" i="1" a="1"/>
  <c r="D1263" i="7" a="1"/>
  <c r="AI528" i="1" a="1"/>
  <c r="AD635" i="1" a="1"/>
  <c r="AI309" i="1" a="1"/>
  <c r="AD3501" i="1" a="1"/>
  <c r="AI754" i="1" a="1"/>
  <c r="X212" i="1" a="1"/>
  <c r="X473" i="1" a="1"/>
  <c r="AI1036" i="1" a="1"/>
  <c r="X3418" i="1" a="1"/>
  <c r="D2339" i="7" a="1"/>
  <c r="AH1007" i="1" a="1"/>
  <c r="X785" i="1" a="1"/>
  <c r="AD934" i="1" a="1"/>
  <c r="AH2263" i="1" a="1"/>
  <c r="X884" i="1" a="1"/>
  <c r="D795" i="7" a="1"/>
  <c r="AD1115" i="1" a="1"/>
  <c r="AI2903" i="1" a="1"/>
  <c r="X749" i="1" a="1"/>
  <c r="AH1412" i="1" a="1"/>
  <c r="AI2935" i="1" a="1"/>
  <c r="D298" i="7" a="1"/>
  <c r="D1024" i="7" a="1"/>
  <c r="X367" i="1" a="1"/>
  <c r="X2349" i="1" a="1"/>
  <c r="X2825" i="1" a="1"/>
  <c r="AI2805" i="1" a="1"/>
  <c r="AH524" i="1" a="1"/>
  <c r="X1652" i="1" a="1"/>
  <c r="AH565" i="1" a="1"/>
  <c r="AD3179" i="1" a="1"/>
  <c r="AI1176" i="1" a="1"/>
  <c r="AH278" i="1" a="1"/>
  <c r="AI693" i="1" a="1"/>
  <c r="AD472" i="1" a="1"/>
  <c r="AI2448" i="1" a="1"/>
  <c r="AH2925" i="1" a="1"/>
  <c r="AD1107" i="1" a="1"/>
  <c r="AD2110" i="1" a="1"/>
  <c r="X2799" i="1" a="1"/>
  <c r="D1621" i="7" a="1"/>
  <c r="AH630" i="1" a="1"/>
  <c r="D2363" i="7" a="1"/>
  <c r="AH1682" i="1" a="1"/>
  <c r="AD1779" i="1" a="1"/>
  <c r="D765" i="7" a="1"/>
  <c r="AH1784" i="1" a="1"/>
  <c r="AH94" i="1" a="1"/>
  <c r="X1251" i="1" a="1"/>
  <c r="AD161" i="1" a="1"/>
  <c r="X557" i="1" a="1"/>
  <c r="D1545" i="7" a="1"/>
  <c r="AH3200" i="1" a="1"/>
  <c r="AD1788" i="1" a="1"/>
  <c r="AD917" i="1" a="1"/>
  <c r="AD3232" i="1" a="1"/>
  <c r="AI3037" i="1" a="1"/>
  <c r="X1514" i="1" a="1"/>
  <c r="AI425" i="1" a="1"/>
  <c r="AI2759" i="1" a="1"/>
  <c r="X2647" i="1" a="1"/>
  <c r="AD1596" i="1" a="1"/>
  <c r="AI1518" i="1" a="1"/>
  <c r="X2485" i="1" a="1"/>
  <c r="AD1009" i="1" a="1"/>
  <c r="X1209" i="1" a="1"/>
  <c r="X1372" i="1" a="1"/>
  <c r="AH1340" i="1" a="1"/>
  <c r="AI701" i="1" a="1"/>
  <c r="AH969" i="1" a="1"/>
  <c r="AI2420" i="1" a="1"/>
  <c r="AI902" i="1" a="1"/>
  <c r="X279" i="1" a="1"/>
  <c r="AI946" i="1" a="1"/>
  <c r="X3325" i="1" a="1"/>
  <c r="AI2140" i="1" a="1"/>
  <c r="AI3171" i="1" a="1"/>
  <c r="AI1897" i="1" a="1"/>
  <c r="AH2725" i="1" a="1"/>
  <c r="X1997" i="1" a="1"/>
  <c r="AD1007" i="1" a="1"/>
  <c r="AI2511" i="1" a="1"/>
  <c r="AI2158" i="1" a="1"/>
  <c r="AH1207" i="1" a="1"/>
  <c r="AD2143" i="1" a="1"/>
  <c r="AH1814" i="1" a="1"/>
  <c r="X385" i="1" a="1"/>
  <c r="AI2928" i="1" a="1"/>
  <c r="X2609" i="1" a="1"/>
  <c r="X1639" i="1" a="1"/>
  <c r="AH339" i="1" a="1"/>
  <c r="AI1250" i="1" a="1"/>
  <c r="AI367" i="1" a="1"/>
  <c r="AH265" i="1" a="1"/>
  <c r="AI2825" i="1" a="1"/>
  <c r="D1321" i="7" a="1"/>
  <c r="AH1615" i="1" a="1"/>
  <c r="AD2652" i="1" a="1"/>
  <c r="D1446" i="7" a="1"/>
  <c r="AD613" i="1" a="1"/>
  <c r="X1816" i="1" a="1"/>
  <c r="D720" i="7" a="1"/>
  <c r="AH3408" i="1" a="1"/>
  <c r="D63" i="7" a="1"/>
  <c r="AH2563" i="1" a="1"/>
  <c r="AI681" i="1" a="1"/>
  <c r="AH848" i="1" a="1"/>
  <c r="D247" i="7" a="1"/>
  <c r="AI1570" i="1" a="1"/>
  <c r="D329" i="7" a="1"/>
  <c r="AD2726" i="1" a="1"/>
  <c r="AH1699" i="1" a="1"/>
  <c r="AD3150" i="1" a="1"/>
  <c r="AI3275" i="1" a="1"/>
  <c r="AI1966" i="1" a="1"/>
  <c r="AD1591" i="1" a="1"/>
  <c r="AH2495" i="1" a="1"/>
  <c r="X2675" i="1" a="1"/>
  <c r="D1455" i="7" a="1"/>
  <c r="AI120" i="1" a="1"/>
  <c r="AD2571" i="1" a="1"/>
  <c r="X3424" i="1" a="1"/>
  <c r="X410" i="1" a="1"/>
  <c r="AH2709" i="1" a="1"/>
  <c r="AH651" i="1" a="1"/>
  <c r="AD692" i="1" a="1"/>
  <c r="X3255" i="1" a="1"/>
  <c r="AI1672" i="1" a="1"/>
  <c r="AH487" i="1" a="1"/>
  <c r="D905" i="7" a="1"/>
  <c r="X216" i="1" a="1"/>
  <c r="D2952" i="7" a="1"/>
  <c r="AD2267" i="1" a="1"/>
  <c r="D1713" i="7" a="1"/>
  <c r="X1623" i="1" a="1"/>
  <c r="AI84" i="1" a="1"/>
  <c r="X658" i="1" a="1"/>
  <c r="AI2951" i="1" a="1"/>
  <c r="D2764" i="7" a="1"/>
  <c r="AH2276" i="1" a="1"/>
  <c r="AI288" i="1" a="1"/>
  <c r="D2790" i="7" a="1"/>
  <c r="X1270" i="1" a="1"/>
  <c r="AI826" i="1" a="1"/>
  <c r="AI1848" i="1" a="1"/>
  <c r="X981" i="1" a="1"/>
  <c r="AD3276" i="1" a="1"/>
  <c r="AD3263" i="1" a="1"/>
  <c r="AD2885" i="1" a="1"/>
  <c r="X2341" i="1" a="1"/>
  <c r="AD1807" i="1" a="1"/>
  <c r="X3024" i="1" a="1"/>
  <c r="X220" i="1" a="1"/>
  <c r="X1063" i="1" a="1"/>
  <c r="AH2380" i="1" a="1"/>
  <c r="AH2636" i="1" a="1"/>
  <c r="AH3191" i="1" a="1"/>
  <c r="AD892" i="1" a="1"/>
  <c r="AH2481" i="1" a="1"/>
  <c r="X1935" i="1" a="1"/>
  <c r="AD2576" i="1" a="1"/>
  <c r="AD1834" i="1" a="1"/>
  <c r="AD565" i="1" a="1"/>
  <c r="AD825" i="1" a="1"/>
  <c r="X693" i="1" a="1"/>
  <c r="AH1932" i="1" a="1"/>
  <c r="AH3405" i="1" a="1"/>
  <c r="AI600" i="1" a="1"/>
  <c r="X3339" i="1" a="1"/>
  <c r="AD1397" i="1" a="1"/>
  <c r="AI499" i="1" a="1"/>
  <c r="D1765" i="7" a="1"/>
  <c r="X3102" i="1" a="1"/>
  <c r="AD1851" i="1" a="1"/>
  <c r="D2569" i="7" a="1"/>
  <c r="AI1246" i="1" a="1"/>
  <c r="AD2615" i="1" a="1"/>
  <c r="AI455" i="1" a="1"/>
  <c r="D2622" i="7" a="1"/>
  <c r="AH144" i="1" a="1"/>
  <c r="AD406" i="1" a="1"/>
  <c r="AI2631" i="1" a="1"/>
  <c r="AH1728" i="1" a="1"/>
  <c r="AI1773" i="1" a="1"/>
  <c r="D2405" i="7" a="1"/>
  <c r="AD2330" i="1" a="1"/>
  <c r="D1874" i="7" a="1"/>
  <c r="AH2364" i="1" a="1"/>
  <c r="AI1006" i="1" a="1"/>
  <c r="AD449" i="1" a="1"/>
  <c r="AD2762" i="1" a="1"/>
  <c r="D2117" i="7" a="1"/>
  <c r="AD2987" i="1" a="1"/>
  <c r="AH818" i="1" a="1"/>
  <c r="D378" i="7" a="1"/>
  <c r="AD1265" i="1" a="1"/>
  <c r="D2609" i="7" a="1"/>
  <c r="D1816" i="7" a="1"/>
  <c r="AI3423" i="1" a="1"/>
  <c r="X1722" i="1" a="1"/>
  <c r="AH152" i="1" a="1"/>
  <c r="AH1834" i="1" a="1"/>
  <c r="X3194" i="1" a="1"/>
  <c r="D2638" i="7" a="1"/>
  <c r="AH111" i="1" a="1"/>
  <c r="AI3244" i="1" a="1"/>
  <c r="AD2196" i="1" a="1"/>
  <c r="X3045" i="1" a="1"/>
  <c r="X2637" i="1" a="1"/>
  <c r="X1929" i="1" a="1"/>
  <c r="AH1131" i="1" a="1"/>
  <c r="AH1785" i="1" a="1"/>
  <c r="AI2962" i="1" a="1"/>
  <c r="AD322" i="1" a="1"/>
  <c r="D1226" i="7" a="1"/>
  <c r="X1118" i="1" a="1"/>
  <c r="D815" i="7" a="1"/>
  <c r="AH2707" i="1" a="1"/>
  <c r="AI1939" i="1" a="1"/>
  <c r="AD2030" i="1" a="1"/>
  <c r="D1832" i="7" a="1"/>
  <c r="AI94" i="1" a="1"/>
  <c r="AI879" i="1" a="1"/>
  <c r="AD849" i="1" a="1"/>
  <c r="AD1616" i="1" a="1"/>
  <c r="AD2687" i="1" a="1"/>
  <c r="AH2945" i="1" a="1"/>
  <c r="AD1135" i="1" a="1"/>
  <c r="AI1788" i="1" a="1"/>
  <c r="D2242" i="7" a="1"/>
  <c r="AI2288" i="1" a="1"/>
  <c r="X3037" i="1" a="1"/>
  <c r="X2816" i="1" a="1"/>
  <c r="D923" i="7" a="1"/>
  <c r="X1926" i="1" a="1"/>
  <c r="X3458" i="1" a="1"/>
  <c r="D2239" i="7" a="1"/>
  <c r="AI1460" i="1" a="1"/>
  <c r="AD2088" i="1" a="1"/>
  <c r="AI188" i="1" a="1"/>
  <c r="X176" i="1" a="1"/>
  <c r="D1748" i="7" a="1"/>
  <c r="AI620" i="1" a="1"/>
  <c r="AI374" i="1" a="1"/>
  <c r="X162" i="1" a="1"/>
  <c r="X2701" i="1" a="1"/>
  <c r="D861" i="7" a="1"/>
  <c r="D728" i="7" a="1"/>
  <c r="AD946" i="1" a="1"/>
  <c r="AI1052" i="1" a="1"/>
  <c r="D855" i="7" a="1"/>
  <c r="AI2364" i="1" a="1"/>
  <c r="AI1494" i="1" a="1"/>
  <c r="X918" i="1" a="1"/>
  <c r="D1363" i="7" a="1"/>
  <c r="X3296" i="1" a="1"/>
  <c r="AH1488" i="1" a="1"/>
  <c r="X178" i="1" a="1"/>
  <c r="D2416" i="7" a="1"/>
  <c r="AD507" i="1" a="1"/>
  <c r="X2750" i="1" a="1"/>
  <c r="D2971" i="7" a="1"/>
  <c r="AH2412" i="1" a="1"/>
  <c r="AD1049" i="1" a="1"/>
  <c r="AH3442" i="1" a="1"/>
  <c r="D1628" i="7" a="1"/>
  <c r="AD2192" i="1" a="1"/>
  <c r="D2567" i="7" a="1"/>
  <c r="AD1388" i="1" a="1"/>
  <c r="AI3273" i="1" a="1"/>
  <c r="AD399" i="1" a="1"/>
  <c r="X1885" i="1" a="1"/>
  <c r="AH3328" i="1" a="1"/>
  <c r="AD2049" i="1" a="1"/>
  <c r="AH1754" i="1" a="1"/>
  <c r="X3470" i="1" a="1"/>
  <c r="AI3407" i="1" a="1"/>
  <c r="AI2001" i="1" a="1"/>
  <c r="AH2002" i="1" a="1"/>
  <c r="AI2050" i="1" a="1"/>
  <c r="D1891" i="7" a="1"/>
  <c r="AH2623" i="1" a="1"/>
  <c r="AH318" i="1" a="1"/>
  <c r="AI2174" i="1" a="1"/>
  <c r="AD643" i="1" a="1"/>
  <c r="X3293" i="1" a="1"/>
  <c r="X2699" i="1" a="1"/>
  <c r="AH1620" i="1" a="1"/>
  <c r="AD1617" i="1" a="1"/>
  <c r="X1611" i="1" a="1"/>
  <c r="AD3099" i="1" a="1"/>
  <c r="AI1719" i="1" a="1"/>
  <c r="X2159" i="1" a="1"/>
  <c r="X2943" i="1" a="1"/>
  <c r="AD140" i="1" a="1"/>
  <c r="AI2295" i="1" a="1"/>
  <c r="AD2081" i="1" a="1"/>
  <c r="D1038" i="7" a="1"/>
  <c r="X933" i="1" a="1"/>
  <c r="AD1314" i="1" a="1"/>
  <c r="AH3116" i="1" a="1"/>
  <c r="AH1281" i="1" a="1"/>
  <c r="X2626" i="1" a="1"/>
  <c r="AI390" i="1" a="1"/>
  <c r="AI440" i="1" a="1"/>
  <c r="AD3286" i="1" a="1"/>
  <c r="AD838" i="1" a="1"/>
  <c r="AH1895" i="1" a="1"/>
  <c r="AI3529" i="1" a="1"/>
  <c r="AD3475" i="1" a="1"/>
  <c r="D252" i="7" a="1"/>
  <c r="D2668" i="7" a="1"/>
  <c r="AI2146" i="1" a="1"/>
  <c r="AD1145" i="1" a="1"/>
  <c r="X834" i="1" a="1"/>
  <c r="AI211" i="1" a="1"/>
  <c r="AI3188" i="1" a="1"/>
  <c r="AI2236" i="1" a="1"/>
  <c r="AH391" i="1" a="1"/>
  <c r="AI1192" i="1" a="1"/>
  <c r="AH96" i="1" a="1"/>
  <c r="AD2668" i="1" a="1"/>
  <c r="AH2399" i="1" a="1"/>
  <c r="X2332" i="1" a="1"/>
  <c r="AD1140" i="1" a="1"/>
  <c r="AD2127" i="1" a="1"/>
  <c r="X2796" i="1" a="1"/>
  <c r="AI1173" i="1" a="1"/>
  <c r="X2997" i="1" a="1"/>
  <c r="AI745" i="1" a="1"/>
  <c r="AD1086" i="1" a="1"/>
  <c r="AD885" i="1" a="1"/>
  <c r="D2987" i="7" a="1"/>
  <c r="AI3442" i="1" a="1"/>
  <c r="X775" i="1" a="1"/>
  <c r="X468" i="1" a="1"/>
  <c r="AH3337" i="1" a="1"/>
  <c r="AI1388" i="1" a="1"/>
  <c r="AD3273" i="1" a="1"/>
  <c r="D358" i="7" a="1"/>
  <c r="AI2569" i="1" a="1"/>
  <c r="AI1878" i="1" a="1"/>
  <c r="D2860" i="7" a="1"/>
  <c r="AI1908" i="1" a="1"/>
  <c r="AD2581" i="1" a="1"/>
  <c r="AH1093" i="1" a="1"/>
  <c r="D1767" i="7" a="1"/>
  <c r="D984" i="7" a="1"/>
  <c r="AD693" i="1" a="1"/>
  <c r="X1822" i="1" a="1"/>
  <c r="AD2623" i="1" a="1"/>
  <c r="AH1920" i="1" a="1"/>
  <c r="AI2728" i="1" a="1"/>
  <c r="AH1315" i="1" a="1"/>
  <c r="AH2405" i="1" a="1"/>
  <c r="AH2549" i="1" a="1"/>
  <c r="AI632" i="1" a="1"/>
  <c r="X2432" i="1" a="1"/>
  <c r="AD1782" i="1" a="1"/>
  <c r="AI2873" i="1" a="1"/>
  <c r="AH541" i="1" a="1"/>
  <c r="AH2593" i="1" a="1"/>
  <c r="AI849" i="1" a="1"/>
  <c r="X3186" i="1" a="1"/>
  <c r="D846" i="7" a="1"/>
  <c r="AD2414" i="1" a="1"/>
  <c r="X1262" i="1" a="1"/>
  <c r="D104" i="7" a="1"/>
  <c r="D2141" i="7" a="1"/>
  <c r="AI1587" i="1" a="1"/>
  <c r="D2917" i="7" a="1"/>
  <c r="AD2420" i="1" a="1"/>
  <c r="X1900" i="1" a="1"/>
  <c r="AH2236" i="1" a="1"/>
  <c r="AD391" i="1" a="1"/>
  <c r="AD754" i="1" a="1"/>
  <c r="AH1888" i="1" a="1"/>
  <c r="D201" i="7" a="1"/>
  <c r="D1308" i="7" a="1"/>
  <c r="X2287" i="1" a="1"/>
  <c r="AI2425" i="1" a="1"/>
  <c r="AD3330" i="1" a="1"/>
  <c r="AI1057" i="1" a="1"/>
  <c r="D1864" i="7" a="1"/>
  <c r="X1250" i="1" a="1"/>
  <c r="AI2652" i="1" a="1"/>
  <c r="D1873" i="7" a="1"/>
  <c r="AI369" i="1" a="1"/>
  <c r="AD856" i="1" a="1"/>
  <c r="AD777" i="1" a="1"/>
  <c r="D1981" i="7" a="1"/>
  <c r="X3049" i="1" a="1"/>
  <c r="D872" i="7" a="1"/>
  <c r="AI1781" i="1" a="1"/>
  <c r="X430" i="1" a="1"/>
  <c r="X3410" i="1" a="1"/>
  <c r="AI1340" i="1" a="1"/>
  <c r="AD2466" i="1" a="1"/>
  <c r="AD364" i="1" a="1"/>
  <c r="AD2875" i="1" a="1"/>
  <c r="AI2399" i="1" a="1"/>
  <c r="AI1111" i="1" a="1"/>
  <c r="AI3448" i="1" a="1"/>
  <c r="X1666" i="1" a="1"/>
  <c r="X885" i="1" a="1"/>
  <c r="AH1288" i="1" a="1"/>
  <c r="AI3443" i="1" a="1"/>
  <c r="AD341" i="1" a="1"/>
  <c r="AI1429" i="1" a="1"/>
  <c r="D2341" i="7" a="1"/>
  <c r="AH2188" i="1" a="1"/>
  <c r="AH2355" i="1" a="1"/>
  <c r="AI1112" i="1" a="1"/>
  <c r="X1236" i="1" a="1"/>
  <c r="AH968" i="1" a="1"/>
  <c r="AI3441" i="1" a="1"/>
  <c r="D1898" i="7" a="1"/>
  <c r="AD1558" i="1" a="1"/>
  <c r="X1151" i="1" a="1"/>
  <c r="AH1616" i="1" a="1"/>
  <c r="AI2069" i="1" a="1"/>
  <c r="D2110" i="7" a="1"/>
  <c r="AI3116" i="1" a="1"/>
  <c r="D1875" i="7" a="1"/>
  <c r="AI1757" i="1" a="1"/>
  <c r="AD698" i="1" a="1"/>
  <c r="AI2165" i="1" a="1"/>
  <c r="X2897" i="1" a="1"/>
  <c r="AI3487" i="1" a="1"/>
  <c r="AH2826" i="1" a="1"/>
  <c r="X87" i="1" a="1"/>
  <c r="AI3024" i="1" a="1"/>
  <c r="AI197" i="1" a="1"/>
  <c r="AI96" i="1" a="1"/>
  <c r="D2377" i="7" a="1"/>
  <c r="X2725" i="1" a="1"/>
  <c r="AI2380" i="1" a="1"/>
  <c r="D1649" i="7" a="1"/>
  <c r="X2671" i="1" a="1"/>
  <c r="AH507" i="1" a="1"/>
  <c r="AD245" i="1" a="1"/>
  <c r="AI2128" i="1" a="1"/>
  <c r="X3496" i="1" a="1"/>
  <c r="AH2406" i="1" a="1"/>
  <c r="AD1339" i="1" a="1"/>
  <c r="D1347" i="7" a="1"/>
  <c r="AD2044" i="1" a="1"/>
  <c r="AH1362" i="1" a="1"/>
  <c r="AH493" i="1" a="1"/>
  <c r="AD2937" i="1" a="1"/>
  <c r="D2773" i="7" a="1"/>
  <c r="D1736" i="7" a="1"/>
  <c r="AH123" i="1" a="1"/>
  <c r="D2779" i="7" a="1"/>
  <c r="D1040" i="7" a="1"/>
  <c r="AI2755" i="1" a="1"/>
  <c r="AI1932" i="1" a="1"/>
  <c r="X2809" i="1" a="1"/>
  <c r="AD318" i="1" a="1"/>
  <c r="D84" i="7" a="1"/>
  <c r="X3242" i="1" a="1"/>
  <c r="AH2716" i="1" a="1"/>
  <c r="AH2726" i="1" a="1"/>
  <c r="X1539" i="1" a="1"/>
  <c r="AI1397" i="1" a="1"/>
  <c r="D1727" i="7" a="1"/>
  <c r="AH2453" i="1" a="1"/>
  <c r="AI628" i="1" a="1"/>
  <c r="D2633" i="7" a="1"/>
  <c r="X2221" i="1" a="1"/>
  <c r="AH1623" i="1" a="1"/>
  <c r="AH1794" i="1" a="1"/>
  <c r="AI2150" i="1" a="1"/>
  <c r="AI1985" i="1" a="1"/>
  <c r="AI2082" i="1" a="1"/>
  <c r="D2321" i="7" a="1"/>
  <c r="X1175" i="1" a="1"/>
  <c r="AD1354" i="1" a="1"/>
  <c r="AH1389" i="1" a="1"/>
  <c r="AH302" i="1" a="1"/>
  <c r="AH1142" i="1" a="1"/>
  <c r="D2169" i="7" a="1"/>
  <c r="D2429" i="7" a="1"/>
  <c r="AH2051" i="1" a="1"/>
  <c r="D2692" i="7" a="1"/>
  <c r="X2685" i="1" a="1"/>
  <c r="AD518" i="1" a="1"/>
  <c r="AH3434" i="1" a="1"/>
  <c r="AI469" i="1" a="1"/>
  <c r="AH2247" i="1" a="1"/>
  <c r="AD1648" i="1" a="1"/>
  <c r="AI720" i="1" a="1"/>
  <c r="AD1773" i="1" a="1"/>
  <c r="AD1582" i="1" a="1"/>
  <c r="AD2493" i="1" a="1"/>
  <c r="X881" i="1" a="1"/>
  <c r="AI3459" i="1" a="1"/>
  <c r="X1765" i="1" a="1"/>
  <c r="AH2532" i="1" a="1"/>
  <c r="AI3398" i="1" a="1"/>
  <c r="AH827" i="1" a="1"/>
  <c r="AH1111" i="1" a="1"/>
  <c r="AD2287" i="1" a="1"/>
  <c r="X3079" i="1" a="1"/>
  <c r="AH2520" i="1" a="1"/>
  <c r="AH2911" i="1" a="1"/>
  <c r="AD1098" i="1" a="1"/>
  <c r="X2600" i="1" a="1"/>
  <c r="AI2602" i="1" a="1"/>
  <c r="AI1677" i="1" a="1"/>
  <c r="AI2314" i="1" a="1"/>
  <c r="AH1733" i="1" a="1"/>
  <c r="AD2650" i="1" a="1"/>
  <c r="X2512" i="1" a="1"/>
  <c r="AD3337" i="1" a="1"/>
  <c r="X243" i="1" a="1"/>
  <c r="X225" i="1" a="1"/>
  <c r="D1067" i="7" a="1"/>
  <c r="AD1878" i="1" a="1"/>
  <c r="AH3194" i="1" a="1"/>
  <c r="AH1378" i="1" a="1"/>
  <c r="AD903" i="1" a="1"/>
  <c r="AI2304" i="1" a="1"/>
  <c r="AD761" i="1" a="1"/>
  <c r="AH2546" i="1" a="1"/>
  <c r="D2164" i="7" a="1"/>
  <c r="AI2563" i="1" a="1"/>
  <c r="AI3329" i="1" a="1"/>
  <c r="AD1131" i="1" a="1"/>
  <c r="X1963" i="1" a="1"/>
  <c r="X3319" i="1" a="1"/>
  <c r="AI3202" i="1" a="1"/>
  <c r="D2652" i="7" a="1"/>
  <c r="AH683" i="1" a="1"/>
  <c r="AI422" i="1" a="1"/>
  <c r="AD894" i="1" a="1"/>
  <c r="AH2967" i="1" a="1"/>
  <c r="AH1966" i="1" a="1"/>
  <c r="AH1591" i="1" a="1"/>
  <c r="AD1326" i="1" a="1"/>
  <c r="D1035" i="7" a="1"/>
  <c r="X590" i="1" a="1"/>
  <c r="AI610" i="1" a="1"/>
  <c r="AD2660" i="1" a="1"/>
  <c r="AI2303" i="1" a="1"/>
  <c r="AD2362" i="1" a="1"/>
  <c r="AI1622" i="1" a="1"/>
  <c r="AH3135" i="1" a="1"/>
  <c r="AD2360" i="1" a="1"/>
  <c r="AH2438" i="1" a="1"/>
  <c r="D683" i="7" a="1"/>
  <c r="AD722" i="1" a="1"/>
  <c r="AH790" i="1" a="1"/>
  <c r="X2310" i="1" a="1"/>
  <c r="X357" i="1" a="1"/>
  <c r="D2689" i="7" a="1"/>
  <c r="D2844" i="7" a="1"/>
  <c r="X3290" i="1" a="1"/>
  <c r="X807" i="1" a="1"/>
  <c r="AD1789" i="1" a="1"/>
  <c r="D1974" i="7" a="1"/>
  <c r="AH1417" i="1" a="1"/>
  <c r="AD528" i="1" a="1"/>
  <c r="AI2023" i="1" a="1"/>
  <c r="X1106" i="1" a="1"/>
  <c r="AD1619" i="1" a="1"/>
  <c r="X1148" i="1" a="1"/>
  <c r="D2234" i="7" a="1"/>
  <c r="D820" i="7" a="1"/>
  <c r="AH883" i="1" a="1"/>
  <c r="AI3075" i="1" a="1"/>
  <c r="X889" i="1" a="1"/>
  <c r="AD2237" i="1" a="1"/>
  <c r="AI1019" i="1" a="1"/>
  <c r="X1575" i="1" a="1"/>
  <c r="AH182" i="1" a="1"/>
  <c r="AI2113" i="1" a="1"/>
  <c r="D204" i="7" a="1"/>
  <c r="X2574" i="1" a="1"/>
  <c r="X116" i="1" a="1"/>
  <c r="AI121" i="1" a="1"/>
  <c r="AH3144" i="1" a="1"/>
  <c r="AH2831" i="1" a="1"/>
  <c r="AI392" i="1" a="1"/>
  <c r="D1424" i="7" a="1"/>
  <c r="D645" i="7" a="1"/>
  <c r="AH1891" i="1" a="1"/>
  <c r="AD153" i="1" a="1"/>
  <c r="X275" i="1" a="1"/>
  <c r="AH512" i="1" a="1"/>
  <c r="AH2341" i="1" a="1"/>
  <c r="AI1404" i="1" a="1"/>
  <c r="AI909" i="1" a="1"/>
  <c r="D2731" i="7" a="1"/>
  <c r="X1524" i="1" a="1"/>
  <c r="X2216" i="1" a="1"/>
  <c r="AH2352" i="1" a="1"/>
  <c r="D1511" i="7" a="1"/>
  <c r="AH2164" i="1" a="1"/>
  <c r="D927" i="7" a="1"/>
  <c r="AI2707" i="1" a="1"/>
  <c r="X238" i="1" a="1"/>
  <c r="D875" i="7" a="1"/>
  <c r="D569" i="7" a="1"/>
  <c r="AD2922" i="1" a="1"/>
  <c r="AH1387" i="1" a="1"/>
  <c r="X2228" i="1" a="1"/>
  <c r="D2420" i="7" a="1"/>
  <c r="AI2784" i="1" a="1"/>
  <c r="X1156" i="1" a="1"/>
  <c r="AH2995" i="1" a="1"/>
  <c r="X1168" i="1" a="1"/>
  <c r="AI2607" i="1" a="1"/>
  <c r="D738" i="7" a="1"/>
  <c r="AI1431" i="1" a="1"/>
  <c r="AH2550" i="1" a="1"/>
  <c r="AH1019" i="1" a="1"/>
  <c r="AH448" i="1" a="1"/>
  <c r="X2285" i="1" a="1"/>
  <c r="D2559" i="7" a="1"/>
  <c r="X583" i="1" a="1"/>
  <c r="AI1049" i="1" a="1"/>
  <c r="D279" i="7" a="1"/>
  <c r="AH1018" i="1" a="1"/>
  <c r="AI2512" i="1" a="1"/>
  <c r="AD2608" i="1" a="1"/>
  <c r="AD367" i="1" a="1"/>
  <c r="AI3119" i="1" a="1"/>
  <c r="X3272" i="1" a="1"/>
  <c r="AI176" i="1" a="1"/>
  <c r="D2105" i="7" a="1"/>
  <c r="X1200" i="1" a="1"/>
  <c r="D928" i="7" a="1"/>
  <c r="AD577" i="1" a="1"/>
  <c r="X297" i="1" a="1"/>
  <c r="AI279" i="1" a="1"/>
  <c r="AI391" i="1" a="1"/>
  <c r="D284" i="7" a="1"/>
  <c r="AH2668" i="1" a="1"/>
  <c r="D2710" i="7" a="1"/>
  <c r="AH517" i="1" a="1"/>
  <c r="AH614" i="1" a="1"/>
  <c r="AD2775" i="1" a="1"/>
  <c r="AH3079" i="1" a="1"/>
  <c r="AI2244" i="1" a="1"/>
  <c r="D607" i="7" a="1"/>
  <c r="AD2113" i="1" a="1"/>
  <c r="AH1086" i="1" a="1"/>
  <c r="D2806" i="7" a="1"/>
  <c r="AD799" i="1" a="1"/>
  <c r="D2665" i="7" a="1"/>
  <c r="AI3420" i="1" a="1"/>
  <c r="AI1018" i="1" a="1"/>
  <c r="X230" i="1" a="1"/>
  <c r="AH2975" i="1" a="1"/>
  <c r="AH3064" i="1" a="1"/>
  <c r="AI1075" i="1" a="1"/>
  <c r="AH2419" i="1" a="1"/>
  <c r="AI3267" i="1" a="1"/>
  <c r="AI2821" i="1" a="1"/>
  <c r="X2931" i="1" a="1"/>
  <c r="AI1780" i="1" a="1"/>
  <c r="D2825" i="7" a="1"/>
  <c r="AH980" i="1" a="1"/>
  <c r="X3236" i="1" a="1"/>
  <c r="X2187" i="1" a="1"/>
  <c r="X535" i="1" a="1"/>
  <c r="X1694" i="1" a="1"/>
  <c r="AD1333" i="1" a="1"/>
  <c r="AD3319" i="1" a="1"/>
  <c r="AD3156" i="1" a="1"/>
  <c r="D1413" i="7" a="1"/>
  <c r="D2625" i="7" a="1"/>
  <c r="X485" i="1" a="1"/>
  <c r="AH2326" i="1" a="1"/>
  <c r="AI2432" i="1" a="1"/>
  <c r="AH1782" i="1" a="1"/>
  <c r="D2832" i="7" a="1"/>
  <c r="AI2159" i="1" a="1"/>
  <c r="AI1151" i="1" a="1"/>
  <c r="D1880" i="7" a="1"/>
  <c r="AI505" i="1" a="1"/>
  <c r="AI2945" i="1" a="1"/>
  <c r="AD2052" i="1" a="1"/>
  <c r="AD1358" i="1" a="1"/>
  <c r="AD134" i="1" a="1"/>
  <c r="X3491" i="1" a="1"/>
  <c r="X2093" i="1" a="1"/>
  <c r="AI1262" i="1" a="1"/>
  <c r="AI145" i="1" a="1"/>
  <c r="AD176" i="1" a="1"/>
  <c r="X2202" i="1" a="1"/>
  <c r="AI2247" i="1" a="1"/>
  <c r="D564" i="7" a="1"/>
  <c r="AD151" i="1" a="1"/>
  <c r="AH1042" i="1" a="1"/>
  <c r="D1064" i="7" a="1"/>
  <c r="AD2719" i="1" a="1"/>
  <c r="X1863" i="1" a="1"/>
  <c r="X2533" i="1" a="1"/>
  <c r="AH3143" i="1" a="1"/>
  <c r="X3528" i="1" a="1"/>
  <c r="AI517" i="1" a="1"/>
  <c r="AH1847" i="1" a="1"/>
  <c r="AD3523" i="1" a="1"/>
  <c r="AI2237" i="1" a="1"/>
  <c r="AI785" i="1" a="1"/>
  <c r="X1371" i="1" a="1"/>
  <c r="AI1287" i="1" a="1"/>
  <c r="D843" i="7" a="1"/>
  <c r="X2181" i="1" a="1"/>
  <c r="AI540" i="1" a="1"/>
  <c r="AI1317" i="1" a="1"/>
  <c r="X3084" i="1" a="1"/>
  <c r="AH1295" i="1" a="1"/>
  <c r="AI561" i="1" a="1"/>
  <c r="AH1441" i="1" a="1"/>
  <c r="D2934" i="7" a="1"/>
  <c r="AH3158" i="1" a="1"/>
  <c r="D69" i="7" a="1"/>
  <c r="AI3342" i="1" a="1"/>
  <c r="AD1885" i="1" a="1"/>
  <c r="X2937" i="1" a="1"/>
  <c r="AI2216" i="1" a="1"/>
  <c r="AH870" i="1" a="1"/>
  <c r="X2742" i="1" a="1"/>
  <c r="X1948" i="1" a="1"/>
  <c r="AD3190" i="1" a="1"/>
  <c r="X1028" i="1" a="1"/>
  <c r="AD3207" i="1" a="1"/>
  <c r="X1498" i="1" a="1"/>
  <c r="X1981" i="1" a="1"/>
  <c r="AI3319" i="1" a="1"/>
  <c r="D1549" i="7" a="1"/>
  <c r="AD1419" i="1" a="1"/>
  <c r="AI1269" i="1" a="1"/>
  <c r="AD101" i="1" a="1"/>
  <c r="AD275" i="1" a="1"/>
  <c r="AH2426" i="1" a="1"/>
  <c r="AI2537" i="1" a="1"/>
  <c r="D1044" i="7" a="1"/>
  <c r="AI2434" i="1" a="1"/>
  <c r="AI3422" i="1" a="1"/>
  <c r="AI1554" i="1" a="1"/>
  <c r="X1196" i="1" a="1"/>
  <c r="AI589" i="1" a="1"/>
  <c r="AI1817" i="1" a="1"/>
  <c r="X2133" i="1" a="1"/>
  <c r="AD2800" i="1" a="1"/>
  <c r="D2049" i="7" a="1"/>
  <c r="AH797" i="1" a="1"/>
  <c r="X1203" i="1" a="1"/>
  <c r="X2369" i="1" a="1"/>
  <c r="D1168" i="7" a="1"/>
  <c r="AI807" i="1" a="1"/>
  <c r="D1851" i="7" a="1"/>
  <c r="AH3449" i="1" a="1"/>
  <c r="AD834" i="1" a="1"/>
  <c r="AI577" i="1" a="1"/>
  <c r="AD1900" i="1" a="1"/>
  <c r="AD279" i="1" a="1"/>
  <c r="AH915" i="1" a="1"/>
  <c r="AD2999" i="1" a="1"/>
  <c r="D541" i="7" a="1"/>
  <c r="X2774" i="1" a="1"/>
  <c r="D2999" i="7" a="1"/>
  <c r="X1670" i="1" a="1"/>
  <c r="X2786" i="1" a="1"/>
  <c r="AD725" i="1" a="1"/>
  <c r="AI2184" i="1" a="1"/>
  <c r="AD1575" i="1" a="1"/>
  <c r="X1167" i="1" a="1"/>
  <c r="AI2909" i="1" a="1"/>
  <c r="AD3165" i="1" a="1"/>
  <c r="AH385" i="1" a="1"/>
  <c r="AH116" i="1" a="1"/>
  <c r="AD2565" i="1" a="1"/>
  <c r="AH2556" i="1" a="1"/>
  <c r="AH2853" i="1" a="1"/>
  <c r="D1121" i="7" a="1"/>
  <c r="AI2349" i="1" a="1"/>
  <c r="AH97" i="1" a="1"/>
  <c r="X424" i="1" a="1"/>
  <c r="AI1069" i="1" a="1"/>
  <c r="AD2821" i="1" a="1"/>
  <c r="D2175" i="7" a="1"/>
  <c r="X532" i="1" a="1"/>
  <c r="AI2331" i="1" a="1"/>
  <c r="AI832" i="1" a="1"/>
  <c r="D939" i="7" a="1"/>
  <c r="AD1979" i="1" a="1"/>
  <c r="AI2659" i="1" a="1"/>
  <c r="D2930" i="7" a="1"/>
  <c r="X1785" i="1" a="1"/>
  <c r="AD1735" i="1" a="1"/>
  <c r="D372" i="7" a="1"/>
  <c r="AI1641" i="1" a="1"/>
  <c r="AI2676" i="1" a="1"/>
  <c r="AD1277" i="1" a="1"/>
  <c r="AH1400" i="1" a="1"/>
  <c r="X3515" i="1" a="1"/>
  <c r="D2036" i="7" a="1"/>
  <c r="X929" i="1" a="1"/>
  <c r="X2402" i="1" a="1"/>
  <c r="AD3075" i="1" a="1"/>
  <c r="D2674" i="7" a="1"/>
  <c r="AD2757" i="1" a="1"/>
  <c r="D1741" i="7" a="1"/>
  <c r="AD2765" i="1" a="1"/>
  <c r="AH257" i="1" a="1"/>
  <c r="D2648" i="7" a="1"/>
  <c r="AD419" i="1" a="1"/>
  <c r="AD1026" i="1" a="1"/>
  <c r="AI2471" i="1" a="1"/>
  <c r="D1234" i="7" a="1"/>
  <c r="AD2820" i="1" a="1"/>
  <c r="AD2448" i="1" a="1"/>
  <c r="X2421" i="1" a="1"/>
  <c r="AI1821" i="1" a="1"/>
  <c r="AI1617" i="1" a="1"/>
  <c r="D2106" i="7" a="1"/>
  <c r="D1110" i="7" a="1"/>
  <c r="AI3107" i="1" a="1"/>
  <c r="AD1420" i="1" a="1"/>
  <c r="AH3474" i="1" a="1"/>
  <c r="AD2229" i="1" a="1"/>
  <c r="AD211" i="1" a="1"/>
  <c r="AH1918" i="1" a="1"/>
  <c r="D2967" i="7" a="1"/>
  <c r="AD1066" i="1" a="1"/>
  <c r="AD1472" i="1" a="1"/>
  <c r="AH1755" i="1" a="1"/>
  <c r="AD2527" i="1" a="1"/>
  <c r="X2773" i="1" a="1"/>
  <c r="D684" i="7" a="1"/>
  <c r="AH945" i="1" a="1"/>
  <c r="AD78" i="1" a="1"/>
  <c r="D1625" i="7" a="1"/>
  <c r="AH1386" i="1" a="1"/>
  <c r="AI3510" i="1" a="1"/>
  <c r="AH2314" i="1" a="1"/>
  <c r="AD1295" i="1" a="1"/>
  <c r="X2556" i="1" a="1"/>
  <c r="AH2558" i="1" a="1"/>
  <c r="AD703" i="1" a="1"/>
  <c r="D202" i="7" a="1"/>
  <c r="X743" i="1" a="1"/>
  <c r="AH3410" i="1" a="1"/>
  <c r="X579" i="1" a="1"/>
  <c r="AD835" i="1" a="1"/>
  <c r="X2854" i="1" a="1"/>
  <c r="D1376" i="7" a="1"/>
  <c r="AD1380" i="1" a="1"/>
  <c r="AD3218" i="1" a="1"/>
  <c r="AI3314" i="1" a="1"/>
  <c r="D840" i="7" a="1"/>
  <c r="AD2547" i="1" a="1"/>
  <c r="D726" i="7" a="1"/>
  <c r="D2681" i="7" a="1"/>
  <c r="D2684" i="7" a="1"/>
  <c r="AI1140" i="1" a="1"/>
  <c r="D966" i="7" a="1"/>
  <c r="D2755" i="7" a="1"/>
  <c r="AI2671" i="1" a="1"/>
  <c r="D1668" i="7" a="1"/>
  <c r="D66" i="7" a="1"/>
  <c r="AD2555" i="1" a="1"/>
  <c r="AD2903" i="1" a="1"/>
  <c r="AD749" i="1" a="1"/>
  <c r="AI1412" i="1" a="1"/>
  <c r="X95" i="1" a="1"/>
  <c r="AI463" i="1" a="1"/>
  <c r="D1556" i="7" a="1"/>
  <c r="D1098" i="7" a="1"/>
  <c r="X394" i="1" a="1"/>
  <c r="AH3088" i="1" a="1"/>
  <c r="D2394" i="7" a="1"/>
  <c r="X1069" i="1" a="1"/>
  <c r="AI3217" i="1" a="1"/>
  <c r="AI1394" i="1" a="1"/>
  <c r="AI3470" i="1" a="1"/>
  <c r="D1693" i="7" a="1"/>
  <c r="X408" i="1" a="1"/>
  <c r="AI1979" i="1" a="1"/>
  <c r="D1640" i="7" a="1"/>
  <c r="AI3207" i="1" a="1"/>
  <c r="AI1632" i="1" a="1"/>
  <c r="AD848" i="1" a="1"/>
  <c r="AH1206" i="1" a="1"/>
  <c r="AD3242" i="1" a="1"/>
  <c r="AD1022" i="1" a="1"/>
  <c r="D1228" i="7" a="1"/>
  <c r="D712" i="7" a="1"/>
  <c r="X3214" i="1" a="1"/>
  <c r="AI1133" i="1" a="1"/>
  <c r="AI1779" i="1" a="1"/>
  <c r="AH238" i="1" a="1"/>
  <c r="X158" i="1" a="1"/>
  <c r="AH2943" i="1" a="1"/>
  <c r="AI3514" i="1" a="1"/>
  <c r="X3042" i="1" a="1"/>
  <c r="AI2224" i="1" a="1"/>
  <c r="AI558" i="1" a="1"/>
  <c r="X2610" i="1" a="1"/>
  <c r="X2665" i="1" a="1"/>
  <c r="AD2949" i="1" a="1"/>
  <c r="AI942" i="1" a="1"/>
  <c r="AH2306" i="1" a="1"/>
  <c r="AH2587" i="1" a="1"/>
  <c r="AH579" i="1" a="1"/>
  <c r="AD2341" i="1" a="1"/>
  <c r="AI310" i="1" a="1"/>
  <c r="AD969" i="1" a="1"/>
  <c r="D536" i="7" a="1"/>
  <c r="X1911" i="1" a="1"/>
  <c r="AH2344" i="1" a="1"/>
  <c r="AH118" i="1" a="1"/>
  <c r="AH1392" i="1" a="1"/>
  <c r="AD1868" i="1" a="1"/>
  <c r="AD767" i="1" a="1"/>
  <c r="AD1063" i="1" a="1"/>
  <c r="AI2640" i="1" a="1"/>
  <c r="AD3309" i="1" a="1"/>
  <c r="X1999" i="1" a="1"/>
  <c r="X633" i="1" a="1"/>
  <c r="AI3079" i="1" a="1"/>
  <c r="AD2244" i="1" a="1"/>
  <c r="AI2457" i="1" a="1"/>
  <c r="AH1666" i="1" a="1"/>
  <c r="AD2600" i="1" a="1"/>
  <c r="D344" i="7" a="1"/>
  <c r="X2128" i="1" a="1"/>
  <c r="AH3496" i="1" a="1"/>
  <c r="AI3395" i="1" a="1"/>
  <c r="AI2556" i="1" a="1"/>
  <c r="AH3233" i="1" a="1"/>
  <c r="AH1139" i="1" a="1"/>
  <c r="AD2955" i="1" a="1"/>
  <c r="AD1722" i="1" a="1"/>
  <c r="D393" i="7" a="1"/>
  <c r="D482" i="7" a="1"/>
  <c r="D2780" i="7" a="1"/>
  <c r="AH805" i="1" a="1"/>
  <c r="AD2646" i="1" a="1"/>
  <c r="X1674" i="1" a="1"/>
  <c r="X914" i="1" a="1"/>
  <c r="X731" i="1" a="1"/>
  <c r="D700" i="7" a="1"/>
  <c r="AI1929" i="1" a="1"/>
  <c r="AI1576" i="1" a="1"/>
  <c r="X1383" i="1" a="1"/>
  <c r="X387" i="1" a="1"/>
  <c r="AI2799" i="1" a="1"/>
  <c r="X1641" i="1" a="1"/>
  <c r="D2529" i="7" a="1"/>
  <c r="AD3173" i="1" a="1"/>
  <c r="AD3517" i="1" a="1"/>
  <c r="AI1782" i="1" a="1"/>
  <c r="AI3493" i="1" a="1"/>
  <c r="AD1784" i="1" a="1"/>
  <c r="D1326" i="7" a="1"/>
  <c r="AH1633" i="1" a="1"/>
  <c r="AI2523" i="1" a="1"/>
  <c r="D516" i="7" a="1"/>
  <c r="AI2081" i="1" a="1"/>
  <c r="AI2052" i="1" a="1"/>
  <c r="AI2763" i="1" a="1"/>
  <c r="AI1904" i="1" a="1"/>
  <c r="D2082" i="7" a="1"/>
  <c r="D2122" i="7" a="1"/>
  <c r="AD705" i="1" a="1"/>
  <c r="AD1262" i="1" a="1"/>
  <c r="AD3290" i="1" a="1"/>
  <c r="D410" i="7" a="1"/>
  <c r="AH1587" i="1" a="1"/>
  <c r="X2850" i="1" a="1"/>
  <c r="AI3317" i="1" a="1"/>
  <c r="AD2461" i="1" a="1"/>
  <c r="AH854" i="1" a="1"/>
  <c r="X3417" i="1" a="1"/>
  <c r="D2880" i="7" a="1"/>
  <c r="AH1868" i="1" a="1"/>
  <c r="AH1765" i="1" a="1"/>
  <c r="AH2722" i="1" a="1"/>
  <c r="AI592" i="1" a="1"/>
  <c r="AH1321" i="1" a="1"/>
  <c r="X234" i="1" a="1"/>
  <c r="AH2226" i="1" a="1"/>
  <c r="D990" i="7" a="1"/>
  <c r="X1232" i="1" a="1"/>
  <c r="AD2239" i="1" a="1"/>
  <c r="AI1712" i="1" a="1"/>
  <c r="AH2518" i="1" a="1"/>
  <c r="X132" i="1" a="1"/>
  <c r="AH770" i="1" a="1"/>
  <c r="X2373" i="1" a="1"/>
  <c r="AD636" i="1" a="1"/>
  <c r="D1112" i="7" a="1"/>
  <c r="D326" i="7" a="1"/>
  <c r="AD225" i="1" a="1"/>
  <c r="X3342" i="1" a="1"/>
  <c r="AD2783" i="1" a="1"/>
  <c r="AH763" i="1" a="1"/>
  <c r="X2107" i="1" a="1"/>
  <c r="AD2912" i="1" a="1"/>
  <c r="D105" i="7" a="1"/>
  <c r="D1504" i="7" a="1"/>
  <c r="X88" i="1" a="1"/>
  <c r="AD408" i="1" a="1"/>
  <c r="D690" i="7" a="1"/>
  <c r="AH741" i="1" a="1"/>
  <c r="AD2126" i="1" a="1"/>
  <c r="AD2768" i="1" a="1"/>
  <c r="AH3319" i="1" a="1"/>
  <c r="AI3039" i="1" a="1"/>
  <c r="AH2144" i="1" a="1"/>
  <c r="D1077" i="7" a="1"/>
  <c r="AI1539" i="1" a="1"/>
  <c r="AI2338" i="1" a="1"/>
  <c r="AD762" i="1" a="1"/>
  <c r="D1617" i="7" a="1"/>
  <c r="AH2936" i="1" a="1"/>
  <c r="AH1866" i="1" a="1"/>
  <c r="X1467" i="1" a="1"/>
  <c r="X697" i="1" a="1"/>
  <c r="D100" i="7" a="1"/>
  <c r="AD1243" i="1" a="1"/>
  <c r="X3374" i="1" a="1"/>
  <c r="AH3126" i="1" a="1"/>
  <c r="D1863" i="7" a="1"/>
  <c r="AD712" i="1" a="1"/>
  <c r="AD2163" i="1" a="1"/>
  <c r="X2272" i="1" a="1"/>
  <c r="AD2320" i="1" a="1"/>
  <c r="AH3386" i="1" a="1"/>
  <c r="AD2053" i="1" a="1"/>
  <c r="AI2183" i="1" a="1"/>
  <c r="AH3497" i="1" a="1"/>
  <c r="X3438" i="1" a="1"/>
  <c r="AH350" i="1" a="1"/>
  <c r="AH3002" i="1" a="1"/>
  <c r="AD647" i="1" a="1"/>
  <c r="X406" i="1" a="1"/>
  <c r="AD579" i="1" a="1"/>
  <c r="D2361" i="7" a="1"/>
  <c r="AI1200" i="1" a="1"/>
  <c r="D2318" i="7" a="1"/>
  <c r="AH1380" i="1" a="1"/>
  <c r="AD1948" i="1" a="1"/>
  <c r="AH2930" i="1" a="1"/>
  <c r="AI1466" i="1" a="1"/>
  <c r="AI2015" i="1" a="1"/>
  <c r="AI614" i="1" a="1"/>
  <c r="X2528" i="1" a="1"/>
  <c r="AH3471" i="1" a="1"/>
  <c r="X3493" i="1" a="1"/>
  <c r="D2076" i="7" a="1"/>
  <c r="AI605" i="1" a="1"/>
  <c r="AD3256" i="1" a="1"/>
  <c r="AI1272" i="1" a="1"/>
  <c r="AD3423" i="1" a="1"/>
  <c r="AD3251" i="1" a="1"/>
  <c r="X991" i="1" a="1"/>
  <c r="AH2991" i="1" a="1"/>
  <c r="AI2925" i="1" a="1"/>
  <c r="D1195" i="7" a="1"/>
  <c r="D1700" i="7" a="1"/>
  <c r="D636" i="7" a="1"/>
  <c r="AH1873" i="1" a="1"/>
  <c r="AD714" i="1" a="1"/>
  <c r="AH2150" i="1" a="1"/>
  <c r="AH1101" i="1" a="1"/>
  <c r="AI2838" i="1" a="1"/>
  <c r="X941" i="1" a="1"/>
  <c r="AI2701" i="1" a="1"/>
  <c r="AH3314" i="1" a="1"/>
  <c r="X2498" i="1" a="1"/>
  <c r="AH2275" i="1" a="1"/>
  <c r="D2491" i="7" a="1"/>
  <c r="AD3040" i="1" a="1"/>
  <c r="AH2808" i="1" a="1"/>
  <c r="AI491" i="1" a="1"/>
  <c r="D2196" i="7" a="1"/>
  <c r="AD819" i="1" a="1"/>
  <c r="AD2457" i="1" a="1"/>
  <c r="AH1725" i="1" a="1"/>
  <c r="AI1086" i="1" a="1"/>
  <c r="X2761" i="1" a="1"/>
  <c r="AI999" i="1" a="1"/>
  <c r="AI1283" i="1" a="1"/>
  <c r="D422" i="7" a="1"/>
  <c r="AD131" i="1" a="1"/>
  <c r="AI1015" i="1" a="1"/>
  <c r="X1737" i="1" a="1"/>
  <c r="AD2685" i="1" a="1"/>
  <c r="AD1624" i="1" a="1"/>
  <c r="AI3474" i="1" a="1"/>
  <c r="X2756" i="1" a="1"/>
  <c r="AH692" i="1" a="1"/>
  <c r="X3317" i="1" a="1"/>
  <c r="X2906" i="1" a="1"/>
  <c r="AD488" i="1" a="1"/>
  <c r="AD118" i="1" a="1"/>
  <c r="AH2921" i="1" a="1"/>
  <c r="D2954" i="7" a="1"/>
  <c r="AH861" i="1" a="1"/>
  <c r="D1250" i="7" a="1"/>
  <c r="AH515" i="1" a="1"/>
  <c r="AI2690" i="1" a="1"/>
  <c r="AI3296" i="1" a="1"/>
  <c r="AD2184" i="1" a="1"/>
  <c r="AI1126" i="1" a="1"/>
  <c r="X2036" i="1" a="1"/>
  <c r="AI2484" i="1" a="1"/>
  <c r="X2702" i="1" a="1"/>
  <c r="X860" i="1" a="1"/>
  <c r="D1008" i="7" a="1"/>
  <c r="D2568" i="7" a="1"/>
  <c r="AH3461" i="1" a="1"/>
  <c r="AH2835" i="1" a="1"/>
  <c r="D1400" i="7" a="1"/>
  <c r="AH2727" i="1" a="1"/>
  <c r="X110" i="1" a="1"/>
  <c r="X434" i="1" a="1"/>
  <c r="AH3251" i="1" a="1"/>
  <c r="AD970" i="1" a="1"/>
  <c r="X3416" i="1" a="1"/>
  <c r="AI613" i="1" a="1"/>
  <c r="AI788" i="1" a="1"/>
  <c r="X2648" i="1" a="1"/>
  <c r="AH1025" i="1" a="1"/>
  <c r="AH104" i="1" a="1"/>
  <c r="AD2659" i="1" a="1"/>
  <c r="X1296" i="1" a="1"/>
  <c r="X1182" i="1" a="1"/>
  <c r="AD1688" i="1" a="1"/>
  <c r="X537" i="1" a="1"/>
  <c r="X413" i="1" a="1"/>
  <c r="AD1662" i="1" a="1"/>
  <c r="AD2549" i="1" a="1"/>
  <c r="X1277" i="1" a="1"/>
  <c r="AD2264" i="1" a="1"/>
  <c r="AH2752" i="1" a="1"/>
  <c r="D1570" i="7" a="1"/>
  <c r="AH2021" i="1" a="1"/>
  <c r="AI2896" i="1" a="1"/>
  <c r="AH2176" i="1" a="1"/>
  <c r="X3106" i="1" a="1"/>
  <c r="AD3107" i="1" a="1"/>
  <c r="D1944" i="7" a="1"/>
  <c r="D1094" i="7" a="1"/>
  <c r="D892" i="7" a="1"/>
  <c r="AD2619" i="1" a="1"/>
  <c r="X928" i="1" a="1"/>
  <c r="D2996" i="7" a="1"/>
  <c r="AD3527" i="1" a="1"/>
  <c r="AI597" i="1" a="1"/>
  <c r="AD2988" i="1" a="1"/>
  <c r="AH2146" i="1" a="1"/>
  <c r="D2813" i="7" a="1"/>
  <c r="D793" i="7" a="1"/>
  <c r="X1825" i="1" a="1"/>
  <c r="D2760" i="7" a="1"/>
  <c r="AD2929" i="1" a="1"/>
  <c r="AH1452" i="1" a="1"/>
  <c r="AH3008" i="1" a="1"/>
  <c r="D2506" i="7" a="1"/>
  <c r="D1718" i="7" a="1"/>
  <c r="X2902" i="1" a="1"/>
  <c r="AI2848" i="1" a="1"/>
  <c r="AD342" i="1" a="1"/>
  <c r="AI2695" i="1" a="1"/>
  <c r="AH432" i="1" a="1"/>
  <c r="AD2796" i="1" a="1"/>
  <c r="X2743" i="1" a="1"/>
  <c r="AI3196" i="1" a="1"/>
  <c r="X371" i="1" a="1"/>
  <c r="X2723" i="1" a="1"/>
  <c r="D844" i="7" a="1"/>
  <c r="D1058" i="7" a="1"/>
  <c r="AH2720" i="1" a="1"/>
  <c r="AD1602" i="1" a="1"/>
  <c r="X1760" i="1" a="1"/>
  <c r="AI2853" i="1" a="1"/>
  <c r="D2686" i="7" a="1"/>
  <c r="AD409" i="1" a="1"/>
  <c r="AI3363" i="1" a="1"/>
  <c r="X3245" i="1" a="1"/>
  <c r="X1834" i="1" a="1"/>
  <c r="AH3217" i="1" a="1"/>
  <c r="AH2912" i="1" a="1"/>
  <c r="AI146" i="1" a="1"/>
  <c r="AD715" i="1" a="1"/>
  <c r="D936" i="7" a="1"/>
  <c r="AI654" i="1" a="1"/>
  <c r="D431" i="7" a="1"/>
  <c r="X3348" i="1" a="1"/>
  <c r="AH2809" i="1" a="1"/>
  <c r="AI1963" i="1" a="1"/>
  <c r="D2123" i="7" a="1"/>
  <c r="AI3156" i="1" a="1"/>
  <c r="AI370" i="1" a="1"/>
  <c r="AI2699" i="1" a="1"/>
  <c r="AI3074" i="1" a="1"/>
  <c r="AH1617" i="1" a="1"/>
  <c r="AH2302" i="1" a="1"/>
  <c r="D1925" i="7" a="1"/>
  <c r="AD1127" i="1" a="1"/>
  <c r="AI1844" i="1" a="1"/>
  <c r="X1087" i="1" a="1"/>
  <c r="AI140" i="1" a="1"/>
  <c r="D858" i="7" a="1"/>
  <c r="AI3235" i="1" a="1"/>
  <c r="AH1578" i="1" a="1"/>
  <c r="X3003" i="1" a="1"/>
  <c r="AD2374" i="1" a="1"/>
  <c r="AH2949" i="1" a="1"/>
  <c r="AD2874" i="1" a="1"/>
  <c r="X1815" i="1" a="1"/>
  <c r="X1689" i="1" a="1"/>
  <c r="X642" i="1" a="1"/>
  <c r="X467" i="1" a="1"/>
  <c r="AI2153" i="1" a="1"/>
  <c r="D1159" i="7" a="1"/>
  <c r="AI2359" i="1" a="1"/>
  <c r="D1339" i="7" a="1"/>
  <c r="D2548" i="7" a="1"/>
  <c r="AD1106" i="1" a="1"/>
  <c r="AI1863" i="1" a="1"/>
  <c r="X259" i="1" a="1"/>
  <c r="D2941" i="7" a="1"/>
  <c r="X490" i="1" a="1"/>
  <c r="AH1869" i="1" a="1"/>
  <c r="X2510" i="1" a="1"/>
  <c r="D2654" i="7" a="1"/>
  <c r="D592" i="7" a="1"/>
  <c r="AD877" i="1" a="1"/>
  <c r="AH974" i="1" a="1"/>
  <c r="AH1239" i="1" a="1"/>
  <c r="AD745" i="1" a="1"/>
  <c r="D2160" i="7" a="1"/>
  <c r="AI2574" i="1" a="1"/>
  <c r="AH3318" i="1" a="1"/>
  <c r="AI1602" i="1" a="1"/>
  <c r="X1320" i="1" a="1"/>
  <c r="X3443" i="1" a="1"/>
  <c r="AH243" i="1" a="1"/>
  <c r="AD394" i="1" a="1"/>
  <c r="X2071" i="1" a="1"/>
  <c r="AD816" i="1" a="1"/>
  <c r="AI2312" i="1" a="1"/>
  <c r="AD3217" i="1" a="1"/>
  <c r="AD717" i="1" a="1"/>
  <c r="X324" i="1" a="1"/>
  <c r="AD3515" i="1" a="1"/>
  <c r="AH3306" i="1" a="1"/>
  <c r="X2757" i="1" a="1"/>
  <c r="AI104" i="1" a="1"/>
  <c r="D1100" i="7" a="1"/>
  <c r="AI2546" i="1" a="1"/>
  <c r="AH2645" i="1" a="1"/>
  <c r="AD682" i="1" a="1"/>
  <c r="AI2441" i="1" a="1"/>
  <c r="AH822" i="1" a="1"/>
  <c r="D1209" i="7" a="1"/>
  <c r="AD3083" i="1" a="1"/>
  <c r="D757" i="7" a="1"/>
  <c r="AI3274" i="1" a="1"/>
  <c r="AH2833" i="1" a="1"/>
  <c r="AH2244" i="1" a="1"/>
  <c r="D1371" i="7" a="1"/>
  <c r="AD243" i="1" a="1"/>
  <c r="D1852" i="7" a="1"/>
  <c r="AI903" i="1" a="1"/>
  <c r="D1960" i="7" a="1"/>
  <c r="AD1576" i="1" a="1"/>
  <c r="D2935" i="7" a="1"/>
  <c r="AI1118" i="1" a="1"/>
  <c r="X2872" i="1" a="1"/>
  <c r="X2357" i="1" a="1"/>
  <c r="X2218" i="1" a="1"/>
  <c r="AI1166" i="1" a="1"/>
  <c r="AI3475" i="1" a="1"/>
  <c r="D1843" i="7" a="1"/>
  <c r="D2206" i="7" a="1"/>
  <c r="AH1773" i="1" a="1"/>
  <c r="AD769" i="1" a="1"/>
  <c r="AD508" i="1" a="1"/>
  <c r="D2387" i="7" a="1"/>
  <c r="AI1841" i="1" a="1"/>
  <c r="D2411" i="7" a="1"/>
  <c r="AI1613" i="1" a="1"/>
  <c r="AD702" i="1" a="1"/>
  <c r="D391" i="7" a="1"/>
  <c r="AI1041" i="1" a="1"/>
  <c r="D2870" i="7" a="1"/>
  <c r="D2868" i="7" a="1"/>
  <c r="D2514" i="7" a="1"/>
  <c r="AH1040" i="1" a="1"/>
  <c r="X770" i="1" a="1"/>
  <c r="AH1853" i="1" a="1"/>
  <c r="AD3513" i="1" a="1"/>
  <c r="AD501" i="1" a="1"/>
  <c r="AH845" i="1" a="1"/>
  <c r="D1977" i="7" a="1"/>
  <c r="AH3111" i="1" a="1"/>
  <c r="AH1764" i="1" a="1"/>
  <c r="AI2988" i="1" a="1"/>
  <c r="AD651" i="1" a="1"/>
  <c r="X3010" i="1" a="1"/>
  <c r="AD2359" i="1" a="1"/>
  <c r="X3298" i="1" a="1"/>
  <c r="AD1515" i="1" a="1"/>
  <c r="AD1559" i="1" a="1"/>
  <c r="AI1392" i="1" a="1"/>
  <c r="X3320" i="1" a="1"/>
  <c r="AI1759" i="1" a="1"/>
  <c r="AD1458" i="1" a="1"/>
  <c r="AI3418" i="1" a="1"/>
  <c r="X1351" i="1" a="1"/>
  <c r="AI2550" i="1" a="1"/>
  <c r="AI1031" i="1" a="1"/>
  <c r="AI1600" i="1" a="1"/>
  <c r="AH2997" i="1" a="1"/>
  <c r="AD1795" i="1" a="1"/>
  <c r="D1003" i="7" a="1"/>
  <c r="AD1677" i="1" a="1"/>
  <c r="AI116" i="1" a="1"/>
  <c r="AH121" i="1" a="1"/>
  <c r="AH2935" i="1" a="1"/>
  <c r="AI2917" i="1" a="1"/>
  <c r="AI3233" i="1" a="1"/>
  <c r="AH1477" i="1" a="1"/>
  <c r="D1681" i="7" a="1"/>
  <c r="D111" i="7" a="1"/>
  <c r="X3500" i="1" a="1"/>
  <c r="X1149" i="1" a="1"/>
  <c r="AH1908" i="1" a="1"/>
  <c r="AI2581" i="1" a="1"/>
  <c r="AD3385" i="1" a="1"/>
  <c r="AI1189" i="1" a="1"/>
  <c r="AH2001" i="1" a="1"/>
  <c r="AD2205" i="1" a="1"/>
  <c r="X2624" i="1" a="1"/>
  <c r="D1888" i="7" a="1"/>
  <c r="AH2894" i="1" a="1"/>
  <c r="D1879" i="7" a="1"/>
  <c r="AD2164" i="1" a="1"/>
  <c r="AD1570" i="1" a="1"/>
  <c r="AI3293" i="1" a="1"/>
  <c r="AH2273" i="1" a="1"/>
  <c r="AH1539" i="1" a="1"/>
  <c r="AI1400" i="1" a="1"/>
  <c r="D2831" i="7" a="1"/>
  <c r="AI2967" i="1" a="1"/>
  <c r="AH824" i="1" a="1"/>
  <c r="AH2933" i="1" a="1"/>
  <c r="X2240" i="1" a="1"/>
  <c r="AH2166" i="1" a="1"/>
  <c r="D2989" i="7" a="1"/>
  <c r="X3208" i="1" a="1"/>
  <c r="D2158" i="7" a="1"/>
  <c r="D685" i="7" a="1"/>
  <c r="X571" i="1" a="1"/>
  <c r="AI940" i="1" a="1"/>
  <c r="X2793" i="1" a="1"/>
  <c r="AD3410" i="1" a="1"/>
  <c r="AI393" i="1" a="1"/>
  <c r="AH1372" i="1" a="1"/>
  <c r="AI835" i="1" a="1"/>
  <c r="D651" i="7" a="1"/>
  <c r="AI1417" i="1" a="1"/>
  <c r="AI2461" i="1" a="1"/>
  <c r="AI3304" i="1" a="1"/>
  <c r="X2446" i="1" a="1"/>
  <c r="D2698" i="7" a="1"/>
  <c r="AD2498" i="1" a="1"/>
  <c r="AD2995" i="1" a="1"/>
  <c r="AD1168" i="1" a="1"/>
  <c r="AH1584" i="1" a="1"/>
  <c r="D474" i="7" a="1"/>
  <c r="AH1887" i="1" a="1"/>
  <c r="X2473" i="1" a="1"/>
  <c r="X1905" i="1" a="1"/>
  <c r="X2032" i="1" a="1"/>
  <c r="AH2671" i="1" a="1"/>
  <c r="X596" i="1" a="1"/>
  <c r="AI1725" i="1" a="1"/>
  <c r="AI3165" i="1" a="1"/>
  <c r="AI2604" i="1" a="1"/>
  <c r="D1269" i="7" a="1"/>
  <c r="AI708" i="1" a="1"/>
  <c r="X2481" i="1" a="1"/>
  <c r="D595" i="7" a="1"/>
  <c r="AD1935" i="1" a="1"/>
  <c r="AI1162" i="1" a="1"/>
  <c r="AH1710" i="1" a="1"/>
  <c r="AI1478" i="1" a="1"/>
  <c r="AI79" i="1" a="1"/>
  <c r="AH2960" i="1" a="1"/>
  <c r="AD1908" i="1" a="1"/>
  <c r="AH1275" i="1" a="1"/>
  <c r="D1905" i="7" a="1"/>
  <c r="X3113" i="1" a="1"/>
  <c r="AD980" i="1" a="1"/>
  <c r="AH693" i="1" a="1"/>
  <c r="AH1141" i="1" a="1"/>
  <c r="X2043" i="1" a="1"/>
  <c r="AI1694" i="1" a="1"/>
  <c r="AI3425" i="1" a="1"/>
  <c r="D2380" i="7" a="1"/>
  <c r="D1529" i="7" a="1"/>
  <c r="X2144" i="1" a="1"/>
  <c r="AH502" i="1" a="1"/>
  <c r="AI2404" i="1" a="1"/>
  <c r="X601" i="1" a="1"/>
  <c r="AH1779" i="1" a="1"/>
  <c r="AH3323" i="1" a="1"/>
  <c r="D1550" i="7" a="1"/>
  <c r="D2669" i="7" a="1"/>
  <c r="AH1434" i="1" a="1"/>
  <c r="AH655" i="1" a="1"/>
  <c r="X2359" i="1" a="1"/>
  <c r="AI3256" i="1" a="1"/>
  <c r="AH3423" i="1" a="1"/>
  <c r="AH1552" i="1" a="1"/>
  <c r="X1367" i="1" a="1"/>
  <c r="AH707" i="1" a="1"/>
  <c r="AH3304" i="1" a="1"/>
  <c r="D1492" i="7" a="1"/>
  <c r="X475" i="1" a="1"/>
  <c r="AI1820" i="1" a="1"/>
  <c r="X1307" i="1" a="1"/>
  <c r="X146" i="1" a="1"/>
  <c r="AH2661" i="1" a="1"/>
  <c r="AI1131" i="1" a="1"/>
  <c r="AD1590" i="1" a="1"/>
  <c r="AI2361" i="1" a="1"/>
  <c r="X2513" i="1" a="1"/>
  <c r="X1127" i="1" a="1"/>
  <c r="AI1802" i="1" a="1"/>
  <c r="AI932" i="1" a="1"/>
  <c r="X2306" i="1" a="1"/>
  <c r="AH2944" i="1" a="1"/>
  <c r="AD310" i="1" a="1"/>
  <c r="D46" i="7" a="1"/>
  <c r="AI1559" i="1" a="1"/>
  <c r="AH3459" i="1" a="1"/>
  <c r="AI212" i="1" a="1"/>
  <c r="AD2751" i="1" a="1"/>
  <c r="X2640" i="1" a="1"/>
  <c r="AI464" i="1" a="1"/>
  <c r="X2695" i="1" a="1"/>
  <c r="AI372" i="1" a="1"/>
  <c r="AH607" i="1" a="1"/>
  <c r="AD648" i="1" a="1"/>
  <c r="D704" i="7" a="1"/>
  <c r="AD1044" i="1" a="1"/>
  <c r="X1317" i="1" a="1"/>
  <c r="AD987" i="1" a="1"/>
  <c r="X1602" i="1" a="1"/>
  <c r="D2794" i="7" a="1"/>
  <c r="AI1134" i="1" a="1"/>
  <c r="X1395" i="1" a="1"/>
  <c r="X3130" i="1" a="1"/>
  <c r="AD298" i="1" a="1"/>
  <c r="X2268" i="1" a="1"/>
  <c r="AI1372" i="1" a="1"/>
  <c r="D1546" i="7" a="1"/>
  <c r="X1747" i="1" a="1"/>
  <c r="AD1304" i="1" a="1"/>
  <c r="D168" i="7" a="1"/>
  <c r="AI2344" i="1" a="1"/>
  <c r="AI3189" i="1" a="1"/>
  <c r="AD3008" i="1" a="1"/>
  <c r="X2019" i="1" a="1"/>
  <c r="AI1413" i="1" a="1"/>
  <c r="AH1063" i="1" a="1"/>
  <c r="AD918" i="1" a="1"/>
  <c r="D450" i="7" a="1"/>
  <c r="AH725" i="1" a="1"/>
  <c r="D836" i="7" a="1"/>
  <c r="AD1533" i="1" a="1"/>
  <c r="X1226" i="1" a="1"/>
  <c r="D558" i="7" a="1"/>
  <c r="AD842" i="1" a="1"/>
  <c r="AH3510" i="1" a="1"/>
  <c r="D2273" i="7" a="1"/>
  <c r="X3403" i="1" a="1"/>
  <c r="D2338" i="7" a="1"/>
  <c r="X2951" i="1" a="1"/>
  <c r="X3169" i="1" a="1"/>
  <c r="AH367" i="1" a="1"/>
  <c r="D2691" i="7" a="1"/>
  <c r="AD576" i="1" a="1"/>
  <c r="D1574" i="7" a="1"/>
  <c r="AH2901" i="1" a="1"/>
  <c r="X3193" i="1" a="1"/>
  <c r="D862" i="7" a="1"/>
  <c r="AI1093" i="1" a="1"/>
  <c r="AH761" i="1" a="1"/>
  <c r="X1556" i="1" a="1"/>
  <c r="D1039" i="7" a="1"/>
  <c r="AI741" i="1" a="1"/>
  <c r="AH3329" i="1" a="1"/>
  <c r="AH348" i="1" a="1"/>
  <c r="AH3425" i="1" a="1"/>
  <c r="D2687" i="7" a="1"/>
  <c r="X100" i="1" a="1"/>
  <c r="X3321" i="1" a="1"/>
  <c r="D589" i="7" a="1"/>
  <c r="AD957" i="1" a="1"/>
  <c r="AD967" i="1" a="1"/>
  <c r="D1232" i="7" a="1"/>
  <c r="AD1656" i="1" a="1"/>
  <c r="X3485" i="1" a="1"/>
  <c r="AD2584" i="1" a="1"/>
  <c r="AI1633" i="1" a="1"/>
  <c r="AD1496" i="1" a="1"/>
  <c r="AI3469" i="1" a="1"/>
  <c r="AI2571" i="1" a="1"/>
  <c r="AD1711" i="1" a="1"/>
  <c r="AD2670" i="1" a="1"/>
  <c r="AD1175" i="1" a="1"/>
  <c r="D1313" i="7" a="1"/>
  <c r="D1348" i="7" a="1"/>
  <c r="AD2472" i="1" a="1"/>
  <c r="AI516" i="1" a="1"/>
  <c r="X713" i="1" a="1"/>
  <c r="X1057" i="1" a="1"/>
  <c r="AI3010" i="1" a="1"/>
  <c r="AD3317" i="1" a="1"/>
  <c r="X1679" i="1" a="1"/>
  <c r="AD854" i="1" a="1"/>
  <c r="X3016" i="1" a="1"/>
  <c r="AH764" i="1" a="1"/>
  <c r="AH216" i="1" a="1"/>
  <c r="AD2140" i="1" a="1"/>
  <c r="AH473" i="1" a="1"/>
  <c r="AD883" i="1" a="1"/>
  <c r="AH2332" i="1" a="1"/>
  <c r="D1949" i="7" a="1"/>
  <c r="AI2673" i="1" a="1"/>
  <c r="D331" i="7" a="1"/>
  <c r="AH2184" i="1" a="1"/>
  <c r="D1085" i="7" a="1"/>
  <c r="D2167" i="7" a="1"/>
  <c r="X224" i="1" a="1"/>
  <c r="D1045" i="7" a="1"/>
  <c r="AD2417" i="1" a="1"/>
  <c r="X2790" i="1" a="1"/>
  <c r="D2029" i="7" a="1"/>
  <c r="AD3420" i="1" a="1"/>
  <c r="X3005" i="1" a="1"/>
  <c r="AI1153" i="1" a="1"/>
  <c r="X3512" i="1" a="1"/>
  <c r="X2887" i="1" a="1"/>
  <c r="X3052" i="1" a="1"/>
  <c r="AD1524" i="1" a="1"/>
  <c r="AH3267" i="1" a="1"/>
  <c r="AI3193" i="1" a="1"/>
  <c r="AI717" i="1" a="1"/>
  <c r="AI3060" i="1" a="1"/>
  <c r="AD213" i="1" a="1"/>
  <c r="AI3408" i="1" a="1"/>
  <c r="AD1068" i="1" a="1"/>
  <c r="D2522" i="7" a="1"/>
  <c r="AD1552" i="1" a="1"/>
  <c r="X3187" i="1" a="1"/>
  <c r="AH455" i="1" a="1"/>
  <c r="X1380" i="1" a="1"/>
  <c r="X607" i="1" a="1"/>
  <c r="AD2961" i="1" a="1"/>
  <c r="X1938" i="1" a="1"/>
  <c r="AH916" i="1" a="1"/>
  <c r="AD1901" i="1" a="1"/>
  <c r="AI487" i="1" a="1"/>
  <c r="X1122" i="1" a="1"/>
  <c r="AI3461" i="1" a="1"/>
  <c r="X1710" i="1" a="1"/>
  <c r="AD952" i="1" a="1"/>
  <c r="D70" i="7" a="1"/>
  <c r="X615" i="1" a="1"/>
  <c r="AD348" i="1" a="1"/>
  <c r="AI3242" i="1" a="1"/>
  <c r="X2840" i="1" a="1"/>
  <c r="X782" i="1" a="1"/>
  <c r="X2234" i="1" a="1"/>
  <c r="X2523" i="1" a="1"/>
  <c r="D548" i="7" a="1"/>
  <c r="X3527" i="1" a="1"/>
  <c r="AH420" i="1" a="1"/>
  <c r="D2906" i="7" a="1"/>
  <c r="AI1042" i="1" a="1"/>
  <c r="AH3189" i="1" a="1"/>
  <c r="X935" i="1" a="1"/>
  <c r="X1365" i="1" a="1"/>
  <c r="AD3439" i="1" a="1"/>
  <c r="AI2725" i="1" a="1"/>
  <c r="AD650" i="1" a="1"/>
  <c r="D617" i="7" a="1"/>
  <c r="AD3492" i="1" a="1"/>
  <c r="AI2403" i="1" a="1"/>
  <c r="AI1709" i="1" a="1"/>
  <c r="X2597" i="1" a="1"/>
  <c r="X768" i="1" a="1"/>
  <c r="AH419" i="1" a="1"/>
  <c r="X1701" i="1" a="1"/>
  <c r="AD3285" i="1" a="1"/>
  <c r="AI160" i="1" a="1"/>
  <c r="AD1441" i="1" a="1"/>
  <c r="D985" i="7" a="1"/>
  <c r="AH1290" i="1" a="1"/>
  <c r="X647" i="1" a="1"/>
  <c r="AH2897" i="1" a="1"/>
  <c r="AD807" i="1" a="1"/>
  <c r="AI2459" i="1" a="1"/>
  <c r="AI2947" i="1" a="1"/>
  <c r="AH162" i="1" a="1"/>
  <c r="D1001" i="7" a="1"/>
  <c r="D2888" i="7" a="1"/>
  <c r="D723" i="7" a="1"/>
  <c r="D1442" i="7" a="1"/>
  <c r="AI2428" i="1" a="1"/>
  <c r="AH1168" i="1" a="1"/>
  <c r="D1543" i="7" a="1"/>
  <c r="AD1894" i="1" a="1"/>
  <c r="AI702" i="1" a="1"/>
  <c r="AH2237" i="1" a="1"/>
  <c r="AH1041" i="1" a="1"/>
  <c r="AD448" i="1" a="1"/>
  <c r="AD1239" i="1" a="1"/>
  <c r="AH1726" i="1" a="1"/>
  <c r="X3340" i="1" a="1"/>
  <c r="AH2761" i="1" a="1"/>
  <c r="AD1774" i="1" a="1"/>
  <c r="AD320" i="1" a="1"/>
  <c r="X2977" i="1" a="1"/>
  <c r="D2487" i="7" a="1"/>
  <c r="D1194" i="7" a="1"/>
  <c r="X2157" i="1" a="1"/>
  <c r="AH1478" i="1" a="1"/>
  <c r="AI1362" i="1" a="1"/>
  <c r="AH1878" i="1" a="1"/>
  <c r="AH2312" i="1" a="1"/>
  <c r="AD1061" i="1" a="1"/>
  <c r="X2173" i="1" a="1"/>
  <c r="D2290" i="7" a="1"/>
  <c r="D1479" i="7" a="1"/>
  <c r="AD1943" i="1" a="1"/>
  <c r="D2050" i="7" a="1"/>
  <c r="X3279" i="1" a="1"/>
  <c r="AI3413" i="1" a="1"/>
  <c r="AI423" i="1" a="1"/>
  <c r="X2204" i="1" a="1"/>
  <c r="AI1236" i="1" a="1"/>
  <c r="X3039" i="1" a="1"/>
  <c r="AD370" i="1" a="1"/>
  <c r="D2658" i="7" a="1"/>
  <c r="X674" i="1" a="1"/>
  <c r="AD2338" i="1" a="1"/>
  <c r="AH2513" i="1" a="1"/>
  <c r="D327" i="7" a="1"/>
  <c r="D1229" i="7" a="1"/>
  <c r="D2657" i="7" a="1"/>
  <c r="D1084" i="7" a="1"/>
  <c r="AH1297" i="1" a="1"/>
  <c r="D891" i="7" a="1"/>
  <c r="AI2322" i="1" a="1"/>
  <c r="AH441" i="1" a="1"/>
  <c r="AI2829" i="1" a="1"/>
  <c r="AH2516" i="1" a="1"/>
  <c r="AD2422" i="1" a="1"/>
  <c r="AI705" i="1" a="1"/>
  <c r="AH1624" i="1" a="1"/>
  <c r="AI1209" i="1" a="1"/>
  <c r="AH451" i="1" a="1"/>
  <c r="AD704" i="1" a="1"/>
  <c r="AH2958" i="1" a="1"/>
  <c r="AH2359" i="1" a="1"/>
  <c r="X349" i="1" a="1"/>
  <c r="AI1177" i="1" a="1"/>
  <c r="D2336" i="7" a="1"/>
  <c r="AD556" i="1" a="1"/>
  <c r="D713" i="7" a="1"/>
  <c r="X2753" i="1" a="1"/>
  <c r="X2418" i="1" a="1"/>
  <c r="X821" i="1" a="1"/>
  <c r="X993" i="1" a="1"/>
  <c r="AD1404" i="1" a="1"/>
  <c r="AI2318" i="1" a="1"/>
  <c r="AH3492" i="1" a="1"/>
  <c r="X1953" i="1" a="1"/>
  <c r="AH1575" i="1" a="1"/>
  <c r="X3389" i="1" a="1"/>
  <c r="AH2909" i="1" a="1"/>
  <c r="X2201" i="1" a="1"/>
  <c r="AD909" i="1" a="1"/>
  <c r="D2168" i="7" a="1"/>
  <c r="AH1874" i="1" a="1"/>
  <c r="AD3461" i="1" a="1"/>
  <c r="AI2528" i="1" a="1"/>
  <c r="AH3400" i="1" a="1"/>
  <c r="AI1477" i="1" a="1"/>
  <c r="X2120" i="1" a="1"/>
  <c r="AD2677" i="1" a="1"/>
  <c r="D586" i="7" a="1"/>
  <c r="AD3506" i="1" a="1"/>
  <c r="AD1652" i="1" a="1"/>
  <c r="D2560" i="7" a="1"/>
  <c r="AD1780" i="1" a="1"/>
  <c r="AH2866" i="1" a="1"/>
  <c r="AI1651" i="1" a="1"/>
  <c r="AH2205" i="1" a="1"/>
  <c r="AD1822" i="1" a="1"/>
  <c r="AH2105" i="1" a="1"/>
  <c r="AI1928" i="1" a="1"/>
  <c r="AI2242" i="1" a="1"/>
  <c r="D1225" i="7" a="1"/>
  <c r="D1274" i="7" a="1"/>
  <c r="AI504" i="1" a="1"/>
  <c r="AH3502" i="1" a="1"/>
  <c r="AI2326" i="1" a="1"/>
  <c r="AH2872" i="1" a="1"/>
  <c r="X955" i="1" a="1"/>
  <c r="D197" i="7" a="1"/>
  <c r="AI541" i="1" a="1"/>
  <c r="AI1866" i="1" a="1"/>
  <c r="AH2675" i="1" a="1"/>
  <c r="X2749" i="1" a="1"/>
  <c r="AD3030" i="1" a="1"/>
  <c r="AH3526" i="1" a="1"/>
  <c r="X2082" i="1" a="1"/>
  <c r="AH933" i="1" a="1"/>
  <c r="AH2665" i="1" a="1"/>
  <c r="AH940" i="1" a="1"/>
  <c r="AI2093" i="1" a="1"/>
  <c r="AH3349" i="1" a="1"/>
  <c r="X2066" i="1" a="1"/>
  <c r="AD3313" i="1" a="1"/>
  <c r="AI2341" i="1" a="1"/>
  <c r="D1402" i="7" a="1"/>
  <c r="AD1747" i="1" a="1"/>
  <c r="AD3048" i="1" a="1"/>
  <c r="AH2047" i="1" a="1"/>
  <c r="AI3218" i="1" a="1"/>
  <c r="X857" i="1" a="1"/>
  <c r="AD3301" i="1" a="1"/>
  <c r="AI2547" i="1" a="1"/>
  <c r="AI767" i="1" a="1"/>
  <c r="D2861" i="7" a="1"/>
  <c r="D2807" i="7" a="1"/>
  <c r="AD1847" i="1" a="1"/>
  <c r="AH2673" i="1" a="1"/>
  <c r="AH1430" i="1" a="1"/>
  <c r="AH1557" i="1" a="1"/>
  <c r="AD3196" i="1" a="1"/>
  <c r="D2388" i="7" a="1"/>
  <c r="AD258" i="1" a="1"/>
  <c r="AI1044" i="1" a="1"/>
  <c r="D1277" i="7" a="1"/>
  <c r="X1891" i="1" a="1"/>
  <c r="AH3420" i="1" a="1"/>
  <c r="AD2528" i="1" a="1"/>
  <c r="D2737" i="7" a="1"/>
  <c r="D2582" i="7" a="1"/>
  <c r="AD2593" i="1" a="1"/>
  <c r="AD3431" i="1" a="1"/>
  <c r="AD1177" i="1" a="1"/>
  <c r="D37" i="7" a="1"/>
  <c r="AI2828" i="1" a="1"/>
  <c r="X308" i="1" a="1"/>
  <c r="D1513" i="7" a="1"/>
  <c r="AH3276" i="1" a="1"/>
  <c r="AH3501" i="1" a="1"/>
  <c r="AD3191" i="1" a="1"/>
  <c r="AD2379" i="1" a="1"/>
  <c r="D1906" i="7" a="1"/>
  <c r="AI970" i="1" a="1"/>
  <c r="AD788" i="1" a="1"/>
  <c r="AI109" i="1" a="1"/>
  <c r="D382" i="7" a="1"/>
  <c r="AI483" i="1" a="1"/>
  <c r="AD1687" i="1" a="1"/>
  <c r="AH445" i="1" a="1"/>
  <c r="AI1537" i="1" a="1"/>
  <c r="AD3102" i="1" a="1"/>
  <c r="X3235" i="1" a="1"/>
  <c r="AI1624" i="1" a="1"/>
  <c r="AI2402" i="1" a="1"/>
  <c r="X2171" i="1" a="1"/>
  <c r="X2736" i="1" a="1"/>
  <c r="AI689" i="1" a="1"/>
  <c r="D1151" i="7" a="1"/>
  <c r="AI1437" i="1" a="1"/>
  <c r="AI1291" i="1" a="1"/>
  <c r="X2848" i="1" a="1"/>
  <c r="AH3309" i="1" a="1"/>
  <c r="X1792" i="1" a="1"/>
  <c r="X1430" i="1" a="1"/>
  <c r="D2203" i="7" a="1"/>
  <c r="D1081" i="7" a="1"/>
  <c r="AH2113" i="1" a="1"/>
  <c r="AI3053" i="1" a="1"/>
  <c r="D2887" i="7" a="1"/>
  <c r="AD3496" i="1" a="1"/>
  <c r="AH956" i="1" a="1"/>
  <c r="AD2917" i="1" a="1"/>
  <c r="AD3233" i="1" a="1"/>
  <c r="X3068" i="1" a="1"/>
  <c r="AD304" i="1" a="1"/>
  <c r="AH1420" i="1" a="1"/>
  <c r="AD145" i="1" a="1"/>
  <c r="AH2182" i="1" a="1"/>
  <c r="X2339" i="1" a="1"/>
  <c r="AH2441" i="1" a="1"/>
  <c r="AD720" i="1" a="1"/>
  <c r="AH1672" i="1" a="1"/>
  <c r="AH2956" i="1" a="1"/>
  <c r="D515" i="7" a="1"/>
  <c r="D467" i="7" a="1"/>
  <c r="X1636" i="1" a="1"/>
  <c r="AH1472" i="1" a="1"/>
  <c r="D842" i="7" a="1"/>
  <c r="AI1321" i="1" a="1"/>
  <c r="AD2695" i="1" a="1"/>
  <c r="AH372" i="1" a="1"/>
  <c r="X2000" i="1" a="1"/>
  <c r="X2415" i="1" a="1"/>
  <c r="X2411" i="1" a="1"/>
  <c r="D2019" i="7" a="1"/>
  <c r="AH3053" i="1" a="1"/>
  <c r="D999" i="7" a="1"/>
  <c r="D958" i="7" a="1"/>
  <c r="X3395" i="1" a="1"/>
  <c r="AI3356" i="1" a="1"/>
  <c r="X2260" i="1" a="1"/>
  <c r="D1894" i="7" a="1"/>
  <c r="AH2855" i="1" a="1"/>
  <c r="AI2335" i="1" a="1"/>
  <c r="AH79" i="1" a="1"/>
  <c r="AH523" i="1" a="1"/>
  <c r="X1016" i="1" a="1"/>
  <c r="AD1378" i="1" a="1"/>
  <c r="AH3046" i="1" a="1"/>
  <c r="D1603" i="7" a="1"/>
  <c r="AI3406" i="1" a="1"/>
  <c r="AI3045" i="1" a="1"/>
  <c r="AD1971" i="1" a="1"/>
  <c r="AI472" i="1" a="1"/>
  <c r="X1730" i="1" a="1"/>
  <c r="AD308" i="1" a="1"/>
  <c r="AI1989" i="1" a="1"/>
  <c r="AI2460" i="1" a="1"/>
  <c r="D748" i="7" a="1"/>
  <c r="AI1767" i="1" a="1"/>
  <c r="D642" i="7" a="1"/>
  <c r="AI101" i="1" a="1"/>
  <c r="X2094" i="1" a="1"/>
  <c r="D1913" i="7" a="1"/>
  <c r="AI3092" i="1" a="1"/>
  <c r="AH938" i="1" a="1"/>
  <c r="AD3383" i="1" a="1"/>
  <c r="D2177" i="7" a="1"/>
  <c r="D57" i="7" a="1"/>
  <c r="X2111" i="1" a="1"/>
  <c r="X1698" i="1" a="1"/>
  <c r="AH728" i="1" a="1"/>
  <c r="AI2691" i="1" a="1"/>
  <c r="AD1169" i="1" a="1"/>
  <c r="D2382" i="7" a="1"/>
  <c r="D2644" i="7" a="1"/>
  <c r="AD1197" i="1" a="1"/>
  <c r="AD293" i="1" a="1"/>
  <c r="AD2119" i="1" a="1"/>
  <c r="X1892" i="1" a="1"/>
  <c r="AI1747" i="1" a="1"/>
  <c r="D121" i="7" a="1"/>
  <c r="D2660" i="7" a="1"/>
  <c r="AH2589" i="1" a="1"/>
  <c r="X3067" i="1" a="1"/>
  <c r="AH1476" i="1" a="1"/>
  <c r="D2162" i="7" a="1"/>
  <c r="AD2275" i="1" a="1"/>
  <c r="AH1462" i="1" a="1"/>
  <c r="X1084" i="1" a="1"/>
  <c r="AD3418" i="1" a="1"/>
  <c r="D1099" i="7" a="1"/>
  <c r="D2734" i="7" a="1"/>
  <c r="D1389" i="7" a="1"/>
  <c r="AD1031" i="1" a="1"/>
  <c r="AH1600" i="1" a="1"/>
  <c r="AI1122" i="1" a="1"/>
  <c r="X1712" i="1" a="1"/>
  <c r="AH2555" i="1" a="1"/>
  <c r="AD2847" i="1" a="1"/>
  <c r="AH2655" i="1" a="1"/>
  <c r="X2706" i="1" a="1"/>
  <c r="AD2935" i="1" a="1"/>
  <c r="AD468" i="1" a="1"/>
  <c r="D662" i="7" a="1"/>
  <c r="X286" i="1" a="1"/>
  <c r="AI225" i="1" a="1"/>
  <c r="AI1426" i="1" a="1"/>
  <c r="X536" i="1" a="1"/>
  <c r="D929" i="7" a="1"/>
  <c r="AI1061" i="1" a="1"/>
  <c r="AH1394" i="1" a="1"/>
  <c r="AH2543" i="1" a="1"/>
  <c r="X1337" i="1" a="1"/>
  <c r="AD1025" i="1" a="1"/>
  <c r="D1930" i="7" a="1"/>
  <c r="AH1107" i="1" a="1"/>
  <c r="AH1653" i="1" a="1"/>
  <c r="X1596" i="1" a="1"/>
  <c r="AD487" i="1" a="1"/>
  <c r="AI3191" i="1" a="1"/>
  <c r="AD3170" i="1" a="1"/>
  <c r="AI1244" i="1" a="1"/>
  <c r="D2877" i="7" a="1"/>
  <c r="D1137" i="7" a="1"/>
  <c r="AD3459" i="1" a="1"/>
  <c r="AD2909" i="1" a="1"/>
  <c r="D2365" i="7" a="1"/>
  <c r="AD3119" i="1" a="1"/>
  <c r="D1540" i="7" a="1"/>
  <c r="AD1644" i="1" a="1"/>
  <c r="AD2193" i="1" a="1"/>
  <c r="D1292" i="7" a="1"/>
  <c r="AI789" i="1" a="1"/>
  <c r="AD2831" i="1" a="1"/>
  <c r="AD2967" i="1" a="1"/>
  <c r="AI3187" i="1" a="1"/>
  <c r="AI2166" i="1" a="1"/>
  <c r="X3526" i="1" a="1"/>
  <c r="AI518" i="1" a="1"/>
  <c r="X2064" i="1" a="1"/>
  <c r="X2112" i="1" a="1"/>
  <c r="AD3304" i="1" a="1"/>
  <c r="X155" i="1" a="1"/>
  <c r="AH1148" i="1" a="1"/>
  <c r="X2982" i="1" a="1"/>
  <c r="AD2865" i="1" a="1"/>
  <c r="AI515" i="1" a="1"/>
  <c r="AD1887" i="1" a="1"/>
  <c r="AH2834" i="1" a="1"/>
  <c r="D561" i="7" a="1"/>
  <c r="D2630" i="7" a="1"/>
  <c r="D1166" i="7" a="1"/>
  <c r="AH599" i="1" a="1"/>
  <c r="AH2602" i="1" a="1"/>
  <c r="X1310" i="1" a="1"/>
  <c r="X2720" i="1" a="1"/>
  <c r="D2894" i="7" a="1"/>
  <c r="AH2771" i="1" a="1"/>
  <c r="AD1235" i="1" a="1"/>
  <c r="AI1139" i="1" a="1"/>
  <c r="D2920" i="7" a="1"/>
  <c r="D1060" i="7" a="1"/>
  <c r="AD597" i="1" a="1"/>
  <c r="AI1884" i="1" a="1"/>
  <c r="AI1443" i="1" a="1"/>
  <c r="AH374" i="1" a="1"/>
  <c r="AI3237" i="1" a="1"/>
  <c r="AD2801" i="1" a="1"/>
  <c r="AH2964" i="1" a="1"/>
  <c r="AH2330" i="1" a="1"/>
  <c r="X2203" i="1" a="1"/>
  <c r="D1724" i="7" a="1"/>
  <c r="AI2220" i="1" a="1"/>
  <c r="D2566" i="7" a="1"/>
  <c r="AH1613" i="1" a="1"/>
  <c r="AH658" i="1" a="1"/>
  <c r="X2179" i="1" a="1"/>
  <c r="D566" i="7" a="1"/>
  <c r="AI78" i="1" a="1"/>
  <c r="AH1657" i="1" a="1"/>
  <c r="AD3344" i="1" a="1"/>
  <c r="D1074" i="7" a="1"/>
  <c r="AH1317" i="1" a="1"/>
  <c r="AH1272" i="1" a="1"/>
  <c r="AH1283" i="1" a="1"/>
  <c r="AD1542" i="1" a="1"/>
  <c r="X1691" i="1" a="1"/>
  <c r="X1153" i="1" a="1"/>
  <c r="AD1290" i="1" a="1"/>
  <c r="AI2677" i="1" a="1"/>
  <c r="D1483" i="7" a="1"/>
  <c r="AH1893" i="1" a="1"/>
  <c r="AI947" i="1" a="1"/>
  <c r="X223" i="1" a="1"/>
  <c r="X870" i="1" a="1"/>
  <c r="AH1545" i="1" a="1"/>
  <c r="AD2352" i="1" a="1"/>
  <c r="AI2661" i="1" a="1"/>
  <c r="D2152" i="7" a="1"/>
  <c r="AH772" i="1" a="1"/>
  <c r="AH2086" i="1" a="1"/>
  <c r="D1066" i="7" a="1"/>
  <c r="AI1121" i="1" a="1"/>
  <c r="X1661" i="1" a="1"/>
  <c r="AH291" i="1" a="1"/>
  <c r="AD1119" i="1" a="1"/>
  <c r="AD502" i="1" a="1"/>
  <c r="AI3173" i="1" a="1"/>
  <c r="AI275" i="1" a="1"/>
  <c r="AI782" i="1" a="1"/>
  <c r="AI1491" i="1" a="1"/>
  <c r="X1085" i="1" a="1"/>
  <c r="X1233" i="1" a="1"/>
  <c r="X1744" i="1" a="1"/>
  <c r="AD557" i="1" a="1"/>
  <c r="AH1279" i="1" a="1"/>
  <c r="D2373" i="7" a="1"/>
  <c r="AD621" i="1" a="1"/>
  <c r="AI1749" i="1" a="1"/>
  <c r="AH712" i="1" a="1"/>
  <c r="X2413" i="1" a="1"/>
  <c r="X1161" i="1" a="1"/>
  <c r="AD1764" i="1" a="1"/>
  <c r="AI1438" i="1" a="1"/>
  <c r="X1776" i="1" a="1"/>
  <c r="AD1587" i="1" a="1"/>
  <c r="D2071" i="7" a="1"/>
  <c r="X1720" i="1" a="1"/>
  <c r="X2684" i="1" a="1"/>
  <c r="AD902" i="1" a="1"/>
  <c r="AI1918" i="1" a="1"/>
  <c r="D1791" i="7" a="1"/>
  <c r="X2517" i="1" a="1"/>
  <c r="AH2428" i="1" a="1"/>
  <c r="X186" i="1" a="1"/>
  <c r="AH3040" i="1" a="1"/>
  <c r="AH918" i="1" a="1"/>
  <c r="AI889" i="1" a="1"/>
  <c r="AD3296" i="1" a="1"/>
  <c r="AI1124" i="1" a="1"/>
  <c r="X1346" i="1" a="1"/>
  <c r="AI1533" i="1" a="1"/>
  <c r="AI2997" i="1" a="1"/>
  <c r="AI1635" i="1" a="1"/>
  <c r="AI842" i="1" a="1"/>
  <c r="D2862" i="7" a="1"/>
  <c r="X1144" i="1" a="1"/>
  <c r="AI2609" i="1" a="1"/>
  <c r="D734" i="7" a="1"/>
  <c r="AH2512" i="1" a="1"/>
  <c r="X1879" i="1" a="1"/>
  <c r="AI243" i="1" a="1"/>
  <c r="X2487" i="1" a="1"/>
  <c r="X3136" i="1" a="1"/>
  <c r="D441" i="7" a="1"/>
  <c r="AI2901" i="1" a="1"/>
  <c r="AH1004" i="1" a="1"/>
  <c r="AH991" i="1" a="1"/>
  <c r="AH788" i="1" a="1"/>
  <c r="AH1734" i="1" a="1"/>
  <c r="AH811" i="1" a="1"/>
  <c r="AI2106" i="1" a="1"/>
  <c r="AD1803" i="1" a="1"/>
  <c r="AH2971" i="1" a="1"/>
  <c r="D1183" i="7" a="1"/>
  <c r="X388" i="1" a="1"/>
  <c r="AI1661" i="1" a="1"/>
  <c r="D1316" i="7" a="1"/>
  <c r="AI1741" i="1" a="1"/>
  <c r="AD2381" i="1" a="1"/>
  <c r="AD1400" i="1" a="1"/>
  <c r="X2465" i="1" a="1"/>
  <c r="AH1656" i="1" a="1"/>
  <c r="AH591" i="1" a="1"/>
  <c r="D1496" i="7" a="1"/>
  <c r="AI2221" i="1" a="1"/>
  <c r="AD3070" i="1" a="1"/>
  <c r="AI626" i="1" a="1"/>
  <c r="X2299" i="1" a="1"/>
  <c r="AD1698" i="1" a="1"/>
  <c r="X1973" i="1" a="1"/>
  <c r="X1848" i="1" a="1"/>
  <c r="AI1175" i="1" a="1"/>
  <c r="AH2422" i="1" a="1"/>
  <c r="AD1130" i="1" a="1"/>
  <c r="AI3111" i="1" a="1"/>
  <c r="D1156" i="7" a="1"/>
  <c r="D135" i="7" a="1"/>
  <c r="AH835" i="1" a="1"/>
  <c r="AH2229" i="1" a="1"/>
  <c r="X2590" i="1" a="1"/>
  <c r="X3308" i="1" a="1"/>
  <c r="D2423" i="7" a="1"/>
  <c r="AI3294" i="1" a="1"/>
  <c r="AH155" i="1" a="1"/>
  <c r="AH2203" i="1" a="1"/>
  <c r="AI2995" i="1" a="1"/>
  <c r="X1862" i="1" a="1"/>
  <c r="AH1838" i="1" a="1"/>
  <c r="AH3418" i="1" a="1"/>
  <c r="AI1990" i="1" a="1"/>
  <c r="AH2775" i="1" a="1"/>
  <c r="X489" i="1" a="1"/>
  <c r="AI1371" i="1" a="1"/>
  <c r="AI648" i="1" a="1"/>
  <c r="D2244" i="7" a="1"/>
  <c r="D1685" i="7" a="1"/>
  <c r="D801" i="7" a="1"/>
  <c r="D1276" i="7" a="1"/>
  <c r="AD121" i="1" a="1"/>
  <c r="D1598" i="7" a="1"/>
  <c r="D2471" i="7" a="1"/>
  <c r="AH1026" i="1" a="1"/>
  <c r="AH3130" i="1" a="1"/>
  <c r="AI1280" i="1" a="1"/>
  <c r="AH314" i="1" a="1"/>
  <c r="AD2960" i="1" a="1"/>
  <c r="AH2990" i="1" a="1"/>
  <c r="AH1061" i="1" a="1"/>
  <c r="AI2644" i="1" a="1"/>
  <c r="AD1588" i="1" a="1"/>
  <c r="D1686" i="7" a="1"/>
  <c r="D2235" i="7" a="1"/>
  <c r="X426" i="1" a="1"/>
  <c r="AI1971" i="1" a="1"/>
  <c r="AD1512" i="1" a="1"/>
  <c r="D1141" i="7" a="1"/>
  <c r="AD2204" i="1" a="1"/>
  <c r="AI1266" i="1" a="1"/>
  <c r="AD1454" i="1" a="1"/>
  <c r="D1499" i="7" a="1"/>
  <c r="AI2840" i="1" a="1"/>
  <c r="AD3074" i="1" a="1"/>
  <c r="D2391" i="7" a="1"/>
  <c r="AH1491" i="1" a="1"/>
  <c r="AI824" i="1" a="1"/>
  <c r="X2674" i="1" a="1"/>
  <c r="AH2627" i="1" a="1"/>
  <c r="AD2675" i="1" a="1"/>
  <c r="D258" i="7" a="1"/>
  <c r="X1375" i="1" a="1"/>
  <c r="AD2224" i="1" a="1"/>
  <c r="AH3392" i="1" a="1"/>
  <c r="AD2829" i="1" a="1"/>
  <c r="AH1738" i="1" a="1"/>
  <c r="D2381" i="7" a="1"/>
  <c r="AD3349" i="1" a="1"/>
  <c r="AH2500" i="1" a="1"/>
  <c r="AI1721" i="1" a="1"/>
  <c r="D2606" i="7" a="1"/>
  <c r="AI2310" i="1" a="1"/>
  <c r="AH3014" i="1" a="1"/>
  <c r="AD2401" i="1" a="1"/>
  <c r="D2729" i="7" a="1"/>
  <c r="X3159" i="1" a="1"/>
  <c r="AI2092" i="1" a="1"/>
  <c r="AH3527" i="1" a="1"/>
  <c r="AI3290" i="1" a="1"/>
  <c r="AH2119" i="1" a="1"/>
  <c r="AI1892" i="1" a="1"/>
  <c r="AI119" i="1" a="1"/>
  <c r="AI3255" i="1" a="1"/>
  <c r="X793" i="1" a="1"/>
  <c r="X3484" i="1" a="1"/>
  <c r="AD1452" i="1" a="1"/>
  <c r="D1115" i="7" a="1"/>
  <c r="D218" i="7" a="1"/>
  <c r="X730" i="1" a="1"/>
  <c r="AH1865" i="1" a="1"/>
  <c r="AD1240" i="1" a="1"/>
  <c r="AD1244" i="1" a="1"/>
  <c r="D2866" i="7" a="1"/>
  <c r="AI1895" i="1" a="1"/>
  <c r="AI149" i="1" a="1"/>
  <c r="AD2060" i="1" a="1"/>
  <c r="AD1581" i="1" a="1"/>
  <c r="AI1590" i="1" a="1"/>
  <c r="D81" i="7" a="1"/>
  <c r="AD1451" i="1" a="1"/>
  <c r="D1025" i="7" a="1"/>
  <c r="X258" i="1" a="1"/>
  <c r="D2730" i="7" a="1"/>
  <c r="AD2828" i="1" a="1"/>
  <c r="D906" i="7" a="1"/>
  <c r="AH1683" i="1" a="1"/>
  <c r="AI759" i="1" a="1"/>
  <c r="AD2242" i="1" a="1"/>
  <c r="AI264" i="1" a="1"/>
  <c r="D60" i="7" a="1"/>
  <c r="AI260" i="1" a="1"/>
  <c r="AD3087" i="1" a="1"/>
  <c r="X626" i="1" a="1"/>
  <c r="AH1580" i="1" a="1"/>
  <c r="AD2897" i="1" a="1"/>
  <c r="D794" i="7" a="1"/>
  <c r="AD374" i="1" a="1"/>
  <c r="D1136" i="7" a="1"/>
  <c r="AI3501" i="1" a="1"/>
  <c r="AI171" i="1" a="1"/>
  <c r="X3143" i="1" a="1"/>
  <c r="AI1458" i="1" a="1"/>
  <c r="AH3075" i="1" a="1"/>
  <c r="X1990" i="1" a="1"/>
  <c r="AD2689" i="1" a="1"/>
  <c r="AH3256" i="1" a="1"/>
  <c r="X3409" i="1" a="1"/>
  <c r="D2956" i="7" a="1"/>
  <c r="X1726" i="1" a="1"/>
  <c r="AD540" i="1" a="1"/>
  <c r="AD2981" i="1" a="1"/>
  <c r="AD708" i="1" a="1"/>
  <c r="AI2379" i="1" a="1"/>
  <c r="AH2528" i="1" a="1"/>
  <c r="X2853" i="1" a="1"/>
  <c r="X1303" i="1" a="1"/>
  <c r="AI265" i="1" a="1"/>
  <c r="AI1009" i="1" a="1"/>
  <c r="AD516" i="1" a="1"/>
  <c r="D2078" i="7" a="1"/>
  <c r="AI2229" i="1" a="1"/>
  <c r="X119" i="1" a="1"/>
  <c r="AH3199" i="1" a="1"/>
  <c r="X854" i="1" a="1"/>
  <c r="AD3024" i="1" a="1"/>
  <c r="AD1476" i="1" a="1"/>
  <c r="AD935" i="1" a="1"/>
  <c r="AD1437" i="1" a="1"/>
  <c r="AD2532" i="1" a="1"/>
  <c r="AI1755" i="1" a="1"/>
  <c r="X202" i="1" a="1"/>
  <c r="AD1792" i="1" a="1"/>
  <c r="D1083" i="7" a="1"/>
  <c r="X1557" i="1" a="1"/>
  <c r="AH2457" i="1" a="1"/>
  <c r="AH884" i="1" a="1"/>
  <c r="AI2750" i="1" a="1"/>
  <c r="AD2602" i="1" a="1"/>
  <c r="AD2928" i="1" a="1"/>
  <c r="AD3318" i="1" a="1"/>
  <c r="AI2565" i="1" a="1"/>
  <c r="AI2406" i="1" a="1"/>
  <c r="X2506" i="1" a="1"/>
  <c r="AH1250" i="1" a="1"/>
  <c r="X3158" i="1" a="1"/>
  <c r="X1473" i="1" a="1"/>
  <c r="AI314" i="1" a="1"/>
  <c r="AH1685" i="1" a="1"/>
  <c r="AD2990" i="1" a="1"/>
  <c r="AD2024" i="1" a="1"/>
  <c r="AI3362" i="1" a="1"/>
  <c r="X1425" i="1" a="1"/>
  <c r="AH977" i="1" a="1"/>
  <c r="AH3190" i="1" a="1"/>
  <c r="X2355" i="1" a="1"/>
  <c r="AH841" i="1" a="1"/>
  <c r="D2064" i="7" a="1"/>
  <c r="AD1801" i="1" a="1"/>
  <c r="AD347" i="1" a="1"/>
  <c r="AD2976" i="1" a="1"/>
  <c r="AI791" i="1" a="1"/>
  <c r="AD504" i="1" a="1"/>
  <c r="AD2361" i="1" a="1"/>
  <c r="AH3074" i="1" a="1"/>
  <c r="X2507" i="1" a="1"/>
  <c r="X1349" i="1" a="1"/>
  <c r="X694" i="1" a="1"/>
  <c r="AH2764" i="1" a="1"/>
  <c r="AI1248" i="1" a="1"/>
  <c r="AH846" i="1" a="1"/>
  <c r="AD610" i="1" a="1"/>
  <c r="X3437" i="1" a="1"/>
  <c r="AI3200" i="1" a="1"/>
  <c r="AD2883" i="1" a="1"/>
  <c r="X2871" i="1" a="1"/>
  <c r="D2907" i="7" a="1"/>
  <c r="X2163" i="1" a="1"/>
  <c r="D257" i="7" a="1"/>
  <c r="AI2268" i="1" a="1"/>
  <c r="X1164" i="1" a="1"/>
  <c r="AD2944" i="1" a="1"/>
  <c r="AH1443" i="1" a="1"/>
  <c r="D333" i="7" a="1"/>
  <c r="AD3237" i="1" a="1"/>
  <c r="AI87" i="1" a="1"/>
  <c r="D256" i="7" a="1"/>
  <c r="AH279" i="1" a="1"/>
  <c r="X3428" i="1" a="1"/>
  <c r="D894" i="7" a="1"/>
  <c r="AH212" i="1" a="1"/>
  <c r="D2173" i="7" a="1"/>
  <c r="AH592" i="1" a="1"/>
  <c r="AH1894" i="1" a="1"/>
  <c r="AH2690" i="1" a="1"/>
  <c r="AD2550" i="1" a="1"/>
  <c r="D694" i="7" a="1"/>
  <c r="AH877" i="1" a="1"/>
  <c r="AI2529" i="1" a="1"/>
  <c r="D2198" i="7" a="1"/>
  <c r="AH107" i="1" a="1"/>
  <c r="D3012" i="7" a="1"/>
  <c r="AH860" i="1" a="1"/>
  <c r="AD116" i="1" a="1"/>
  <c r="X3277" i="1" a="1"/>
  <c r="AH2379" i="1" a="1"/>
  <c r="D90" i="7" a="1"/>
  <c r="AD1015" i="1" a="1"/>
  <c r="AI2018" i="1" a="1"/>
  <c r="AI3064" i="1" a="1"/>
  <c r="AH2825" i="1" a="1"/>
  <c r="AI2419" i="1" a="1"/>
  <c r="X763" i="1" a="1"/>
  <c r="AH509" i="1" a="1"/>
  <c r="AH613" i="1" a="1"/>
  <c r="AD1816" i="1" a="1"/>
  <c r="AH1189" i="1" a="1"/>
  <c r="AH1556" i="1" a="1"/>
  <c r="X1116" i="1" a="1"/>
  <c r="AH2162" i="1" a="1"/>
  <c r="X2781" i="1" a="1"/>
  <c r="AH747" i="1" a="1"/>
  <c r="AD1121" i="1" a="1"/>
  <c r="AH2976" i="1" a="1"/>
  <c r="AI837" i="1" a="1"/>
  <c r="X2130" i="1" a="1"/>
  <c r="D1498" i="7" a="1"/>
  <c r="X2077" i="1" a="1"/>
  <c r="AI2394" i="1" a="1"/>
  <c r="AD3092" i="1" a="1"/>
  <c r="AD2357" i="1" a="1"/>
  <c r="AH545" i="1" a="1"/>
  <c r="X163" i="1" a="1"/>
  <c r="AH1802" i="1" a="1"/>
  <c r="AH3186" i="1" a="1"/>
  <c r="AI887" i="1" a="1"/>
  <c r="AI2414" i="1" a="1"/>
  <c r="D1670" i="7" a="1"/>
  <c r="AI2670" i="1" a="1"/>
  <c r="AD2516" i="1" a="1"/>
  <c r="AI3249" i="1" a="1"/>
  <c r="AD3037" i="1" a="1"/>
  <c r="AI1420" i="1" a="1"/>
  <c r="D2227" i="7" a="1"/>
  <c r="AI579" i="1" a="1"/>
  <c r="AD1057" i="1" a="1"/>
  <c r="AI941" i="1" a="1"/>
  <c r="AI2112" i="1" a="1"/>
  <c r="AH151" i="1" a="1"/>
  <c r="D2695" i="7" a="1"/>
  <c r="AI2929" i="1" a="1"/>
  <c r="X1703" i="1" a="1"/>
  <c r="AH935" i="1" a="1"/>
  <c r="AH2140" i="1" a="1"/>
  <c r="X1913" i="1" a="1"/>
  <c r="AD3050" i="1" a="1"/>
  <c r="X1805" i="1" a="1"/>
  <c r="AD1983" i="1" a="1"/>
  <c r="X2813" i="1" a="1"/>
  <c r="AH82" i="1" a="1"/>
  <c r="AH178" i="1" a="1"/>
  <c r="X1608" i="1" a="1"/>
  <c r="AD1666" i="1" a="1"/>
  <c r="AH3344" i="1" a="1"/>
  <c r="AH3340" i="1" a="1"/>
  <c r="AI1099" i="1" a="1"/>
  <c r="AI3403" i="1" a="1"/>
  <c r="X2650" i="1" a="1"/>
  <c r="D255" i="7" a="1"/>
  <c r="AI2975" i="1" a="1"/>
  <c r="AH2955" i="1" a="1"/>
  <c r="AH1075" i="1" a="1"/>
  <c r="X1180" i="1" a="1"/>
  <c r="X2585" i="1" a="1"/>
  <c r="AI1037" i="1" a="1"/>
  <c r="AH901" i="1" a="1"/>
  <c r="D2132" i="7" a="1"/>
  <c r="AI2543" i="1" a="1"/>
  <c r="AI1337" i="1" a="1"/>
  <c r="AH2579" i="1" a="1"/>
  <c r="AI3190" i="1" a="1"/>
  <c r="AD2106" i="1" a="1"/>
  <c r="AD1296" i="1" a="1"/>
  <c r="AI1224" i="1" a="1"/>
  <c r="D1948" i="7" a="1"/>
  <c r="X1665" i="1" a="1"/>
  <c r="X2087" i="1" a="1"/>
  <c r="D366" i="7" a="1"/>
  <c r="AD3502" i="1" a="1"/>
  <c r="AD3462" i="1" a="1"/>
  <c r="AI2752" i="1" a="1"/>
  <c r="AI319" i="1" a="1"/>
  <c r="AD3485" i="1" a="1"/>
  <c r="AH1844" i="1" a="1"/>
  <c r="D2180" i="7" a="1"/>
  <c r="X1531" i="1" a="1"/>
  <c r="AD3106" i="1" a="1"/>
  <c r="AH1455" i="1" a="1"/>
  <c r="AD3526" i="1" a="1"/>
  <c r="AI130" i="1" a="1"/>
  <c r="X1422" i="1" a="1"/>
  <c r="D93" i="7" a="1"/>
  <c r="X3096" i="1" a="1"/>
  <c r="AI2890" i="1" a="1"/>
  <c r="AD2005" i="1" a="1"/>
  <c r="D2736" i="7" a="1"/>
  <c r="D2480" i="7" a="1"/>
  <c r="X1922" i="1" a="1"/>
  <c r="AI3415" i="1" a="1"/>
  <c r="X505" i="1" a="1"/>
  <c r="AH3529" i="1" a="1"/>
  <c r="AI508" i="1" a="1"/>
  <c r="AD3053" i="1" a="1"/>
  <c r="AH3108" i="1" a="1"/>
  <c r="AH2138" i="1" a="1"/>
  <c r="D508" i="7" a="1"/>
  <c r="AD247" i="1" a="1"/>
  <c r="AD242" i="1" a="1"/>
  <c r="AD1305" i="1" a="1"/>
  <c r="AH2192" i="1" a="1"/>
  <c r="AI986" i="1" a="1"/>
  <c r="X2990" i="1" a="1"/>
  <c r="D82" i="7" a="1"/>
  <c r="X1681" i="1" a="1"/>
  <c r="X1989" i="1" a="1"/>
  <c r="X1454" i="1" a="1"/>
  <c r="AH2404" i="1" a="1"/>
  <c r="AD2453" i="1" a="1"/>
  <c r="D2892" i="7" a="1"/>
  <c r="AH1282" i="1" a="1"/>
  <c r="X3283" i="1" a="1"/>
  <c r="X2587" i="1" a="1"/>
  <c r="AI704" i="1" a="1"/>
  <c r="AD1417" i="1" a="1"/>
  <c r="D447" i="7" a="1"/>
  <c r="X1870" i="1" a="1"/>
  <c r="D1827" i="7" a="1"/>
  <c r="D2627" i="7" a="1"/>
  <c r="AI2245" i="1" a="1"/>
  <c r="AD103" i="1" a="1"/>
  <c r="X1983" i="1" a="1"/>
  <c r="X2775" i="1" a="1"/>
  <c r="AD1488" i="1" a="1"/>
  <c r="AD1126" i="1" a="1"/>
  <c r="AI2239" i="1" a="1"/>
  <c r="X3344" i="1" a="1"/>
  <c r="AH909" i="1" a="1"/>
  <c r="X2209" i="1" a="1"/>
  <c r="AI1874" i="1" a="1"/>
  <c r="AD2406" i="1" a="1"/>
  <c r="AD339" i="1" a="1"/>
  <c r="AH1935" i="1" a="1"/>
  <c r="AI2727" i="1" a="1"/>
  <c r="AH225" i="1" a="1"/>
  <c r="AH3475" i="1" a="1"/>
  <c r="AI293" i="1" a="1"/>
  <c r="AI2944" i="1" a="1"/>
  <c r="X1223" i="1" a="1"/>
  <c r="AH2012" i="1" a="1"/>
  <c r="X1073" i="1" a="1"/>
  <c r="AH1177" i="1" a="1"/>
  <c r="AI2377" i="1" a="1"/>
  <c r="AD149" i="1" a="1"/>
  <c r="AD220" i="1" a="1"/>
  <c r="AH242" i="1" a="1"/>
  <c r="D1421" i="7" a="1"/>
  <c r="AI3040" i="1" a="1"/>
  <c r="D1806" i="7" a="1"/>
  <c r="D2632" i="7" a="1"/>
  <c r="X735" i="1" a="1"/>
  <c r="AD2403" i="1" a="1"/>
  <c r="X3196" i="1" a="1"/>
  <c r="AI1666" i="1" a="1"/>
  <c r="AI2600" i="1" a="1"/>
  <c r="D499" i="7" a="1"/>
  <c r="AH1310" i="1" a="1"/>
  <c r="D946" i="7" a="1"/>
  <c r="AD1853" i="1" a="1"/>
  <c r="AH561" i="1" a="1"/>
  <c r="AI131" i="1" a="1"/>
  <c r="AI2608" i="1" a="1"/>
  <c r="AD1551" i="1" a="1"/>
  <c r="D1385" i="7" a="1"/>
  <c r="AH627" i="1" a="1"/>
  <c r="AI2845" i="1" a="1"/>
  <c r="AH1697" i="1" a="1"/>
  <c r="D764" i="7" a="1"/>
  <c r="AI2646" i="1" a="1"/>
  <c r="AH3515" i="1" a="1"/>
  <c r="AD2579" i="1" a="1"/>
  <c r="AD615" i="1" a="1"/>
  <c r="AI2637" i="1" a="1"/>
  <c r="D2121" i="7" a="1"/>
  <c r="X3071" i="1" a="1"/>
  <c r="AH294" i="1" a="1"/>
  <c r="D2069" i="7" a="1"/>
  <c r="AI352" i="1" a="1"/>
  <c r="AH264" i="1" a="1"/>
  <c r="X1540" i="1" a="1"/>
  <c r="D2799" i="7" a="1"/>
  <c r="X3462" i="1" a="1"/>
  <c r="AI3517" i="1" a="1"/>
  <c r="AD1978" i="1" a="1"/>
  <c r="AH3493" i="1" a="1"/>
  <c r="X2178" i="1" a="1"/>
  <c r="AD2221" i="1" a="1"/>
  <c r="AD1554" i="1" a="1"/>
  <c r="X899" i="1" a="1"/>
  <c r="D2040" i="7" a="1"/>
  <c r="AD3283" i="1" a="1"/>
  <c r="AI1330" i="1" a="1"/>
  <c r="X3241" i="1" a="1"/>
  <c r="AD1994" i="1" a="1"/>
  <c r="AH2874" i="1" a="1"/>
  <c r="X2477" i="1" a="1"/>
  <c r="D477" i="7" a="1"/>
  <c r="X2189" i="1" a="1"/>
  <c r="X1828" i="1" a="1"/>
  <c r="D2188" i="7" a="1"/>
  <c r="AD119" i="1" a="1"/>
  <c r="AI3199" i="1" a="1"/>
  <c r="D2006" i="7" a="1"/>
  <c r="AI2767" i="1" a="1"/>
  <c r="D1398" i="7" a="1"/>
  <c r="AI1858" i="1" a="1"/>
  <c r="D55" i="7" a="1"/>
  <c r="AH431" i="1" a="1"/>
  <c r="D572" i="7" a="1"/>
  <c r="X2273" i="1" a="1"/>
  <c r="AI185" i="1" a="1"/>
  <c r="D475" i="7" a="1"/>
  <c r="D1022" i="7" a="1"/>
  <c r="AH842" i="1" a="1"/>
  <c r="X296" i="1" a="1"/>
  <c r="AI1108" i="1" a="1"/>
  <c r="AI1347" i="1" a="1"/>
  <c r="AH1176" i="1" a="1"/>
  <c r="AH3083" i="1" a="1"/>
  <c r="D1203" i="7" a="1"/>
  <c r="D1063" i="7" a="1"/>
  <c r="D1579" i="7" a="1"/>
  <c r="X319" i="1" a="1"/>
  <c r="AD879" i="1" a="1"/>
  <c r="D1256" i="7" a="1"/>
  <c r="AD1079" i="1" a="1"/>
  <c r="D556" i="7" a="1"/>
  <c r="X2153" i="1" a="1"/>
  <c r="X3048" i="1" a="1"/>
  <c r="X3294" i="1" a="1"/>
  <c r="AD881" i="1" a="1"/>
  <c r="AD205" i="1" a="1"/>
  <c r="X767" i="1" a="1"/>
  <c r="AD1584" i="1" a="1"/>
  <c r="AI1247" i="1" a="1"/>
  <c r="AH1404" i="1" a="1"/>
  <c r="AI1007" i="1" a="1"/>
  <c r="AH2511" i="1" a="1"/>
  <c r="D1559" i="7" a="1"/>
  <c r="D1018" i="7" a="1"/>
  <c r="D2709" i="7" a="1"/>
  <c r="AH2847" i="1" a="1"/>
  <c r="D758" i="7" a="1"/>
  <c r="AD2706" i="1" a="1"/>
  <c r="X561" i="1" a="1"/>
  <c r="AI468" i="1" a="1"/>
  <c r="AD1250" i="1" a="1"/>
  <c r="AD1447" i="1" a="1"/>
  <c r="AH1947" i="1" a="1"/>
  <c r="AD2745" i="1" a="1"/>
  <c r="AH1438" i="1" a="1"/>
  <c r="AI420" i="1" a="1"/>
  <c r="AI2632" i="1" a="1"/>
  <c r="AH605" i="1" a="1"/>
  <c r="AD248" i="1" a="1"/>
  <c r="X2589" i="1" a="1"/>
  <c r="AH2784" i="1" a="1"/>
  <c r="AD155" i="1" a="1"/>
  <c r="AI3325" i="1" a="1"/>
  <c r="X1797" i="1" a="1"/>
  <c r="D1800" i="7" a="1"/>
  <c r="AD1195" i="1" a="1"/>
  <c r="X3419" i="1" a="1"/>
  <c r="AI822" i="1" a="1"/>
  <c r="X82" i="1" a="1"/>
  <c r="AD178" i="1" a="1"/>
  <c r="AD2911" i="1" a="1"/>
  <c r="D1684" i="7" a="1"/>
  <c r="AH3165" i="1" a="1"/>
  <c r="AH885" i="1" a="1"/>
  <c r="D2940" i="7" a="1"/>
  <c r="AH708" i="1" a="1"/>
  <c r="AH1602" i="1" a="1"/>
  <c r="AD1082" i="1" a="1"/>
  <c r="X496" i="1" a="1"/>
  <c r="AH1015" i="1" a="1"/>
  <c r="D224" i="7" a="1"/>
  <c r="X2612" i="1" a="1"/>
  <c r="AD482" i="1" a="1"/>
  <c r="D1266" i="7" a="1"/>
  <c r="D996" i="7" a="1"/>
  <c r="AI1275" i="1" a="1"/>
  <c r="AD146" i="1" a="1"/>
  <c r="AH715" i="1" a="1"/>
  <c r="X1583" i="1" a="1"/>
  <c r="X1914" i="1" a="1"/>
  <c r="AD813" i="1" a="1"/>
  <c r="AI926" i="1" a="1"/>
  <c r="AH681" i="1" a="1"/>
  <c r="AI318" i="1" a="1"/>
  <c r="X1735" i="1" a="1"/>
  <c r="AH1590" i="1" a="1"/>
  <c r="AD2372" i="1" a="1"/>
  <c r="AD407" i="1" a="1"/>
  <c r="AI3502" i="1" a="1"/>
  <c r="X3059" i="1" a="1"/>
  <c r="D1576" i="7" a="1"/>
  <c r="AI762" i="1" a="1"/>
  <c r="AH1658" i="1" a="1"/>
  <c r="AI200" i="1" a="1"/>
  <c r="AI3478" i="1" a="1"/>
  <c r="D99" i="7" a="1"/>
  <c r="D1939" i="7" a="1"/>
  <c r="D2619" i="7" a="1"/>
  <c r="X2681" i="1" a="1"/>
  <c r="D2722" i="7" a="1"/>
  <c r="AI1390" i="1" a="1"/>
  <c r="AD512" i="1" a="1"/>
  <c r="X2939" i="1" a="1"/>
  <c r="AD1101" i="1" a="1"/>
  <c r="D203" i="7" a="1"/>
  <c r="AI3313" i="1" a="1"/>
  <c r="D379" i="7" a="1"/>
  <c r="AH1145" i="1" a="1"/>
  <c r="AI2012" i="1" a="1"/>
  <c r="AI1073" i="1" a="1"/>
  <c r="AD209" i="1" a="1"/>
  <c r="X3240" i="1" a="1"/>
  <c r="D1065" i="7" a="1"/>
  <c r="X915" i="1" a="1"/>
  <c r="AH3325" i="1" a="1"/>
  <c r="D1396" i="7" a="1"/>
  <c r="X1865" i="1" a="1"/>
  <c r="AI1869" i="1" a="1"/>
  <c r="X2085" i="1" a="1"/>
  <c r="D2732" i="7" a="1"/>
  <c r="AI725" i="1" a="1"/>
  <c r="D41" i="7" a="1"/>
  <c r="AD1041" i="1" a="1"/>
  <c r="D2374" i="7" a="1"/>
  <c r="AD1657" i="1" a="1"/>
  <c r="D2443" i="7" a="1"/>
  <c r="AH1115" i="1" a="1"/>
  <c r="AD2761" i="1" a="1"/>
  <c r="AI770" i="1" a="1"/>
  <c r="AI320" i="1" a="1"/>
  <c r="X2919" i="1" a="1"/>
  <c r="AI1597" i="1" a="1"/>
  <c r="AI1026" i="1" a="1"/>
  <c r="AD2855" i="1" a="1"/>
  <c r="AI1937" i="1" a="1"/>
  <c r="AH990" i="1" a="1"/>
  <c r="AI3251" i="1" a="1"/>
  <c r="AH675" i="1" a="1"/>
  <c r="D182" i="7" a="1"/>
  <c r="AD2644" i="1" a="1"/>
  <c r="X685" i="1" a="1"/>
  <c r="AH1808" i="1" a="1"/>
  <c r="D1227" i="7" a="1"/>
  <c r="AI961" i="1" a="1"/>
  <c r="X3509" i="1" a="1"/>
  <c r="X1529" i="1" a="1"/>
  <c r="X748" i="1" a="1"/>
  <c r="AH1735" i="1" a="1"/>
  <c r="AD352" i="1" a="1"/>
  <c r="AH2372" i="1" a="1"/>
  <c r="AD1118" i="1" a="1"/>
  <c r="AH957" i="1" a="1"/>
  <c r="D605" i="7" a="1"/>
  <c r="X2342" i="1" a="1"/>
  <c r="X1450" i="1" a="1"/>
  <c r="AI154" i="1" a="1"/>
  <c r="AD2178" i="1" a="1"/>
  <c r="X3333" i="1" a="1"/>
  <c r="AI846" i="1" a="1"/>
  <c r="X141" i="1" a="1"/>
  <c r="D1238" i="7" a="1"/>
  <c r="AD2934" i="1" a="1"/>
  <c r="X2079" i="1" a="1"/>
  <c r="AH2691" i="1" a="1"/>
  <c r="AI712" i="1" a="1"/>
  <c r="AD2423" i="1" a="1"/>
  <c r="D2319" i="7" a="1"/>
  <c r="AI1101" i="1" a="1"/>
  <c r="D369" i="7" a="1"/>
  <c r="X1070" i="1" a="1"/>
  <c r="D2715" i="7" a="1"/>
  <c r="D1182" i="7" a="1"/>
  <c r="AH2290" i="1" a="1"/>
  <c r="AD3255" i="1" a="1"/>
  <c r="AD1911" i="1" a="1"/>
  <c r="AH2377" i="1" a="1"/>
  <c r="D1829" i="7" a="1"/>
  <c r="AI1148" i="1" a="1"/>
  <c r="AI1636" i="1" a="1"/>
  <c r="AD2220" i="1" a="1"/>
  <c r="D780" i="7" a="1"/>
  <c r="X2267" i="1" a="1"/>
  <c r="D848" i="7" a="1"/>
  <c r="D2509" i="7" a="1"/>
  <c r="X578" i="1" a="1"/>
  <c r="D1643" i="7" a="1"/>
  <c r="AI3312" i="1" a="1"/>
  <c r="AH2232" i="1" a="1"/>
  <c r="D1431" i="7" a="1"/>
  <c r="AI3028" i="1" a="1"/>
  <c r="X1780" i="1" a="1"/>
  <c r="AH632" i="1" a="1"/>
  <c r="X1904" i="1" a="1"/>
  <c r="AD2838" i="1" a="1"/>
  <c r="AD517" i="1" a="1"/>
  <c r="X2524" i="1" a="1"/>
  <c r="AI1235" i="1" a="1"/>
  <c r="AI152" i="1" a="1"/>
  <c r="AH719" i="1" a="1"/>
  <c r="X3306" i="1" a="1"/>
  <c r="AI772" i="1" a="1"/>
  <c r="AH2110" i="1" a="1"/>
  <c r="AH1767" i="1" a="1"/>
  <c r="AH967" i="1" a="1"/>
  <c r="X937" i="1" a="1"/>
  <c r="D788" i="7" a="1"/>
  <c r="AI98" i="1" a="1"/>
  <c r="D2047" i="7" a="1"/>
  <c r="AH293" i="1" a="1"/>
  <c r="AD2459" i="1" a="1"/>
  <c r="AH1607" i="1" a="1"/>
  <c r="D1474" i="7" a="1"/>
  <c r="AD1392" i="1" a="1"/>
  <c r="AH325" i="1" a="1"/>
  <c r="AH1413" i="1" a="1"/>
  <c r="X1838" i="1" a="1"/>
  <c r="AD1321" i="1" a="1"/>
  <c r="D2649" i="7" a="1"/>
  <c r="AI2287" i="1" a="1"/>
  <c r="AH2796" i="1" a="1"/>
  <c r="X2529" i="1" a="1"/>
  <c r="D1616" i="7" a="1"/>
  <c r="D1264" i="7" a="1"/>
  <c r="D1636" i="7" a="1"/>
  <c r="AH3028" i="1" a="1"/>
  <c r="AD1412" i="1" a="1"/>
  <c r="AI1082" i="1" a="1"/>
  <c r="D2151" i="7" a="1"/>
  <c r="X3400" i="1" a="1"/>
  <c r="D1436" i="7" a="1"/>
  <c r="AD3064" i="1" a="1"/>
  <c r="AI3527" i="1" a="1"/>
  <c r="D1346" i="7" a="1"/>
  <c r="D2300" i="7" a="1"/>
  <c r="AD2247" i="1" a="1"/>
  <c r="X3043" i="1" a="1"/>
  <c r="AH3255" i="1" a="1"/>
  <c r="AH902" i="1" a="1"/>
  <c r="X364" i="1" a="1"/>
  <c r="AD1832" i="1" a="1"/>
  <c r="AH2999" i="1" a="1"/>
  <c r="AH3171" i="1" a="1"/>
  <c r="AI2214" i="1" a="1"/>
  <c r="AH2452" i="1" a="1"/>
  <c r="X342" i="1" a="1"/>
  <c r="AI2689" i="1" a="1"/>
  <c r="D1447" i="7" a="1"/>
  <c r="X459" i="1" a="1"/>
  <c r="D2355" i="7" a="1"/>
  <c r="AH745" i="1" a="1"/>
  <c r="X2518" i="1" a="1"/>
  <c r="D2563" i="7" a="1"/>
  <c r="AD2209" i="1" a="1"/>
  <c r="AD1874" i="1" a="1"/>
  <c r="AI956" i="1" a="1"/>
  <c r="AH363" i="1" a="1"/>
  <c r="AH296" i="1" a="1"/>
  <c r="AD845" i="1" a="1"/>
  <c r="AH2349" i="1" a="1"/>
  <c r="AH986" i="1" a="1"/>
  <c r="X739" i="1" a="1"/>
  <c r="AI493" i="1" a="1"/>
  <c r="AD3324" i="1" a="1"/>
  <c r="AH2601" i="1" a="1"/>
  <c r="AD1946" i="1" a="1"/>
  <c r="D172" i="7" a="1"/>
  <c r="AD1564" i="1" a="1"/>
  <c r="D2778" i="7" a="1"/>
  <c r="D920" i="7" a="1"/>
  <c r="D1471" i="7" a="1"/>
  <c r="D2768" i="7" a="1"/>
  <c r="D1470" i="7" a="1"/>
  <c r="AH2174" i="1" a="1"/>
  <c r="AH2799" i="1" a="1"/>
  <c r="AD2716" i="1" a="1"/>
  <c r="AD1741" i="1" a="1"/>
  <c r="AH2381" i="1" a="1"/>
  <c r="AI1620" i="1" a="1"/>
  <c r="AI3150" i="1" a="1"/>
  <c r="X2426" i="1" a="1"/>
  <c r="X3323" i="1" a="1"/>
  <c r="AI1367" i="1" a="1"/>
  <c r="AI1251" i="1" a="1"/>
  <c r="AD590" i="1" a="1"/>
  <c r="X1455" i="1" a="1"/>
  <c r="AI356" i="1" a="1"/>
  <c r="AI594" i="1" a="1"/>
  <c r="AI3126" i="1" a="1"/>
  <c r="X1738" i="1" a="1"/>
  <c r="AD2123" i="1" a="1"/>
  <c r="AD175" i="1" a="1"/>
  <c r="AH1009" i="1" a="1"/>
  <c r="AD410" i="1" a="1"/>
  <c r="X983" i="1" a="1"/>
  <c r="AH2402" i="1" a="1"/>
  <c r="X3449" i="1" a="1"/>
  <c r="D2249" i="7" a="1"/>
  <c r="AD1607" i="1" a="1"/>
  <c r="X2464" i="1" a="1"/>
  <c r="AH488" i="1" a="1"/>
  <c r="AH769" i="1" a="1"/>
  <c r="AI2921" i="1" a="1"/>
  <c r="D1107" i="7" a="1"/>
  <c r="AD3171" i="1" a="1"/>
  <c r="AH1458" i="1" a="1"/>
  <c r="AI2452" i="1" a="1"/>
  <c r="D1572" i="7" a="1"/>
  <c r="AD491" i="1" a="1"/>
  <c r="X2226" i="1" a="1"/>
  <c r="X2946" i="1" a="1"/>
  <c r="AD607" i="1" a="1"/>
  <c r="AH78" i="1" a="1"/>
  <c r="X2429" i="1" a="1"/>
  <c r="AI3344" i="1" a="1"/>
  <c r="AD2524" i="1" a="1"/>
  <c r="X2478" i="1" a="1"/>
  <c r="X2614" i="1" a="1"/>
  <c r="AD475" i="1" a="1"/>
  <c r="D1501" i="7" a="1"/>
  <c r="X757" i="1" a="1"/>
  <c r="X495" i="1" a="1"/>
  <c r="D1249" i="7" a="1"/>
  <c r="AI113" i="1" a="1"/>
  <c r="D56" i="7" a="1"/>
  <c r="AD3500" i="1" a="1"/>
  <c r="AI2990" i="1" a="1"/>
  <c r="D1983" i="7" a="1"/>
  <c r="AH2173" i="1" a="1"/>
  <c r="AD2331" i="1" a="1"/>
  <c r="AI3306" i="1" a="1"/>
  <c r="AI3127" i="1" a="1"/>
  <c r="AH1681" i="1" a="1"/>
  <c r="AI1512" i="1" a="1"/>
  <c r="D1897" i="7" a="1"/>
  <c r="AI2768" i="1" a="1"/>
  <c r="X3225" i="1" a="1"/>
  <c r="AD2067" i="1" a="1"/>
  <c r="D981" i="7" a="1"/>
  <c r="X721" i="1" a="1"/>
  <c r="AI674" i="1" a="1"/>
  <c r="X2882" i="1" a="1"/>
  <c r="AD3275" i="1" a="1"/>
  <c r="AD319" i="1" a="1"/>
  <c r="AD938" i="1" a="1"/>
  <c r="AH200" i="1" a="1"/>
  <c r="D2902" i="7" a="1"/>
  <c r="AI684" i="1" a="1"/>
  <c r="AD1297" i="1" a="1"/>
  <c r="X274" i="1" a="1"/>
  <c r="D553" i="7" a="1"/>
  <c r="D2842" i="7" a="1"/>
  <c r="D1708" i="7" a="1"/>
  <c r="AH2397" i="1" a="1"/>
  <c r="AI2413" i="1" a="1"/>
  <c r="AH3291" i="1" a="1"/>
  <c r="AI3424" i="1" a="1"/>
  <c r="AD2587" i="1" a="1"/>
  <c r="AD1372" i="1" a="1"/>
  <c r="D610" i="7" a="1"/>
  <c r="D2591" i="7" a="1"/>
  <c r="AD3043" i="1" a="1"/>
  <c r="X2466" i="1" a="1"/>
  <c r="AH2801" i="1" a="1"/>
  <c r="AD1918" i="1" a="1"/>
  <c r="AH881" i="1" a="1"/>
  <c r="X1338" i="1" a="1"/>
  <c r="D171" i="7" a="1"/>
  <c r="AI1462" i="1" a="1"/>
  <c r="D1714" i="7" a="1"/>
  <c r="D1853" i="7" a="1"/>
  <c r="D1310" i="7" a="1"/>
  <c r="D2570" i="7" a="1"/>
  <c r="AI2796" i="1" a="1"/>
  <c r="AD2671" i="1" a="1"/>
  <c r="AD1122" i="1" a="1"/>
  <c r="AH224" i="1" a="1"/>
  <c r="AH2600" i="1" a="1"/>
  <c r="X892" i="1" a="1"/>
  <c r="AI749" i="1" a="1"/>
  <c r="X2358" i="1" a="1"/>
  <c r="AD363" i="1" a="1"/>
  <c r="X1319" i="1" a="1"/>
  <c r="AD1303" i="1" a="1"/>
  <c r="AD1710" i="1" a="1"/>
  <c r="AD2629" i="1" a="1"/>
  <c r="AH2435" i="1" a="1"/>
  <c r="AH3506" i="1" a="1"/>
  <c r="X1852" i="1" a="1"/>
  <c r="AD223" i="1" a="1"/>
  <c r="AH2646" i="1" a="1"/>
  <c r="AH973" i="1" a="1"/>
  <c r="D2384" i="7" a="1"/>
  <c r="AH411" i="1" a="1"/>
  <c r="AD2819" i="1" a="1"/>
  <c r="AD1681" i="1" a="1"/>
  <c r="AI2105" i="1" a="1"/>
  <c r="AI1801" i="1" a="1"/>
  <c r="AH347" i="1" a="1"/>
  <c r="X322" i="1" a="1"/>
  <c r="AH1419" i="1" a="1"/>
  <c r="AD2666" i="1" a="1"/>
  <c r="AI753" i="1" a="1"/>
  <c r="AI3214" i="1" a="1"/>
  <c r="D1937" i="7" a="1"/>
  <c r="AD3493" i="1" a="1"/>
  <c r="X1719" i="1" a="1"/>
  <c r="D2855" i="7" a="1"/>
  <c r="AH3333" i="1" a="1"/>
  <c r="AI3070" i="1" a="1"/>
  <c r="X1114" i="1" a="1"/>
  <c r="AH3469" i="1" a="1"/>
  <c r="D1657" i="7" a="1"/>
  <c r="D687" i="7" a="1"/>
  <c r="AI2800" i="1" a="1"/>
  <c r="D530" i="7" a="1"/>
  <c r="D2372" i="7" a="1"/>
  <c r="X2281" i="1" a="1"/>
  <c r="D2500" i="7" a="1"/>
  <c r="AI1237" i="1" a="1"/>
  <c r="X2832" i="1" a="1"/>
  <c r="AD2846" i="1" a="1"/>
  <c r="AH1942" i="1" a="1"/>
  <c r="AI2048" i="1" a="1"/>
  <c r="AH2577" i="1" a="1"/>
  <c r="AH1046" i="1" a="1"/>
  <c r="AI862" i="1" a="1"/>
  <c r="AI1197" i="1" a="1"/>
  <c r="X1484" i="1" a="1"/>
  <c r="AD420" i="1" a="1"/>
  <c r="AI1223" i="1" a="1"/>
  <c r="AH3317" i="1" a="1"/>
  <c r="AH2461" i="1" a="1"/>
  <c r="X1227" i="1" a="1"/>
  <c r="D1877" i="7" a="1"/>
  <c r="AH3218" i="1" a="1"/>
  <c r="AI448" i="1" a="1"/>
  <c r="X2156" i="1" a="1"/>
  <c r="X1112" i="1" a="1"/>
  <c r="AH483" i="1" a="1"/>
  <c r="D741" i="7" a="1"/>
  <c r="X3162" i="1" a="1"/>
  <c r="AH3042" i="1" a="1"/>
  <c r="AI1358" i="1" a="1"/>
  <c r="AI175" i="1" a="1"/>
  <c r="AD1387" i="1" a="1"/>
  <c r="AD3010" i="1" a="1"/>
  <c r="AH297" i="1" a="1"/>
  <c r="X2004" i="1" a="1"/>
  <c r="AH2640" i="1" a="1"/>
  <c r="AH1905" i="1" a="1"/>
  <c r="X2539" i="1" a="1"/>
  <c r="AH2702" i="1" a="1"/>
  <c r="X1763" i="1" a="1"/>
  <c r="AH703" i="1" a="1"/>
  <c r="AH1426" i="1" a="1"/>
  <c r="AD523" i="1" a="1"/>
  <c r="X911" i="1" a="1"/>
  <c r="AH3060" i="1" a="1"/>
  <c r="X3302" i="1" a="1"/>
  <c r="AI1068" i="1" a="1"/>
  <c r="AD681" i="1" a="1"/>
  <c r="X1517" i="1" a="1"/>
  <c r="D750" i="7" a="1"/>
  <c r="AD2570" i="1" a="1"/>
  <c r="AD646" i="1" a="1"/>
  <c r="AH1630" i="1" a="1"/>
  <c r="AD545" i="1" a="1"/>
  <c r="AH1248" i="1" a="1"/>
  <c r="AI1574" i="1" a="1"/>
  <c r="AH899" i="1" a="1"/>
  <c r="AI3283" i="1" a="1"/>
  <c r="X1316" i="1" a="1"/>
  <c r="AD2397" i="1" a="1"/>
  <c r="AH705" i="1" a="1"/>
  <c r="AI129" i="1" a="1"/>
  <c r="X2210" i="1" a="1"/>
  <c r="AH2248" i="1" a="1"/>
  <c r="AI375" i="1" a="1"/>
  <c r="AH479" i="1" a="1"/>
  <c r="AD1405" i="1" a="1"/>
  <c r="AH1262" i="1" a="1"/>
  <c r="AI1387" i="1" a="1"/>
  <c r="AH2202" i="1" a="1"/>
  <c r="AD2171" i="1" a="1"/>
  <c r="AH577" i="1" a="1"/>
  <c r="AI297" i="1" a="1"/>
  <c r="X309" i="1" a="1"/>
  <c r="AD1870" i="1" a="1"/>
  <c r="AI2999" i="1" a="1"/>
  <c r="AI1797" i="1" a="1"/>
  <c r="D1417" i="7" a="1"/>
  <c r="AD2640" i="1" a="1"/>
  <c r="AI1847" i="1" a="1"/>
  <c r="AI3523" i="1" a="1"/>
  <c r="X180" i="1" a="1"/>
  <c r="AD3079" i="1" a="1"/>
  <c r="X2658" i="1" a="1"/>
  <c r="AI2539" i="1" a="1"/>
  <c r="AH1712" i="1" a="1"/>
  <c r="D2661" i="7" a="1"/>
  <c r="D819" i="7" a="1"/>
  <c r="X2104" i="1" a="1"/>
  <c r="AH2706" i="1" a="1"/>
  <c r="AH775" i="1" a="1"/>
  <c r="AH2951" i="1" a="1"/>
  <c r="AI1441" i="1" a="1"/>
  <c r="X2491" i="1" a="1"/>
  <c r="X2065" i="1" a="1"/>
  <c r="AD110" i="1" a="1"/>
  <c r="X93" i="1" a="1"/>
  <c r="D495" i="7" a="1"/>
  <c r="AI523" i="1" a="1"/>
  <c r="AH1037" i="1" a="1"/>
  <c r="X1769" i="1" a="1"/>
  <c r="D2605" i="7" a="1"/>
  <c r="X1683" i="1" a="1"/>
  <c r="X2820" i="1" a="1"/>
  <c r="AD1268" i="1" a="1"/>
  <c r="AH1080" i="1" a="1"/>
  <c r="D987" i="7" a="1"/>
  <c r="AH3348" i="1" a="1"/>
  <c r="AH1928" i="1" a="1"/>
  <c r="D2163" i="7" a="1"/>
  <c r="AH1266" i="1" a="1"/>
  <c r="AI1357" i="1" a="1"/>
  <c r="AH1641" i="1" a="1"/>
  <c r="X2993" i="1" a="1"/>
  <c r="AH3173" i="1" a="1"/>
  <c r="AH1750" i="1" a="1"/>
  <c r="D2353" i="7" a="1"/>
  <c r="AI2114" i="1" a="1"/>
  <c r="AH3168" i="1" a="1"/>
  <c r="AD1844" i="1" a="1"/>
  <c r="AI2943" i="1" a="1"/>
  <c r="X2907" i="1" a="1"/>
  <c r="AI1196" i="1" a="1"/>
  <c r="AD2001" i="1" a="1"/>
  <c r="D278" i="7" a="1"/>
  <c r="AH3241" i="1" a="1"/>
  <c r="D384" i="7" a="1"/>
  <c r="AH2266" i="1" a="1"/>
  <c r="AI742" i="1" a="1"/>
  <c r="X3261" i="1" a="1"/>
  <c r="X2031" i="1" a="1"/>
  <c r="X2811" i="1" a="1"/>
  <c r="D2527" i="7" a="1"/>
  <c r="D691" i="7" a="1"/>
  <c r="X1955" i="1" a="1"/>
  <c r="X1606" i="1" a="1"/>
  <c r="AD106" i="1" a="1"/>
  <c r="AI1855" i="1" a="1"/>
  <c r="D1916" i="7" a="1"/>
  <c r="AD3001" i="1" a="1"/>
  <c r="AD2870" i="1" a="1"/>
  <c r="AD86" i="1" a="1"/>
  <c r="AH3147" i="1" a="1"/>
  <c r="D2901" i="7" a="1"/>
  <c r="AH2062" i="1" a="1"/>
  <c r="AH124" i="1" a="1"/>
  <c r="X1218" i="1" a="1"/>
  <c r="AD2876" i="1" a="1"/>
  <c r="D2608" i="7" a="1"/>
  <c r="AH1813" i="1" a="1"/>
  <c r="AI1077" i="1" a="1"/>
  <c r="AI1035" i="1" a="1"/>
  <c r="AD1638" i="1" a="1"/>
  <c r="AH2307" i="1" a="1"/>
  <c r="AI2769" i="1" a="1"/>
  <c r="AD544" i="1" a="1"/>
  <c r="AD1486" i="1" a="1"/>
  <c r="X1289" i="1" a="1"/>
  <c r="AD2008" i="1" a="1"/>
  <c r="AI1418" i="1" a="1"/>
  <c r="AD2538" i="1" a="1"/>
  <c r="AD136" i="1" a="1"/>
  <c r="X1377" i="1" a="1"/>
  <c r="AI3009" i="1" a="1"/>
  <c r="AD634" i="1" a="1"/>
  <c r="AI2926" i="1" a="1"/>
  <c r="AH453" i="1" a="1"/>
  <c r="AI1731" i="1" a="1"/>
  <c r="AH637" i="1" a="1"/>
  <c r="AD1373" i="1" a="1"/>
  <c r="AD2436" i="1" a="1"/>
  <c r="AH652" i="1" a="1"/>
  <c r="D1042" i="7" a="1"/>
  <c r="D930" i="7" a="1"/>
  <c r="AH3380" i="1" a="1"/>
  <c r="D2757" i="7" a="1"/>
  <c r="AI905" i="1" a="1"/>
  <c r="AH2262" i="1" a="1"/>
  <c r="D611" i="7" a="1"/>
  <c r="AI761" i="1" a="1"/>
  <c r="AH1741" i="1" a="1"/>
  <c r="AH1135" i="1" a="1"/>
  <c r="AI3349" i="1" a="1"/>
  <c r="X1237" i="1" a="1"/>
  <c r="D2225" i="7" a="1"/>
  <c r="D701" i="7" a="1"/>
  <c r="D1817" i="7" a="1"/>
  <c r="AI1046" i="1" a="1"/>
  <c r="AD427" i="1" a="1"/>
  <c r="D2197" i="7" a="1"/>
  <c r="AD1479" i="1" a="1"/>
  <c r="AD732" i="1" a="1"/>
  <c r="AD1549" i="1" a="1"/>
  <c r="AI2006" i="1" a="1"/>
  <c r="D354" i="7" a="1"/>
  <c r="AD2989" i="1" a="1"/>
  <c r="AH2562" i="1" a="1"/>
  <c r="AH1341" i="1" a="1"/>
  <c r="AD1301" i="1" a="1"/>
  <c r="X3375" i="1" a="1"/>
  <c r="X2054" i="1" a="1"/>
  <c r="AH3177" i="1" a="1"/>
  <c r="D1235" i="7" a="1"/>
  <c r="D1068" i="7" a="1"/>
  <c r="AI3141" i="1" a="1"/>
  <c r="AH486" i="1" a="1"/>
  <c r="AH1714" i="1" a="1"/>
  <c r="AD127" i="1" a="1"/>
  <c r="AH2148" i="1" a="1"/>
  <c r="AD3033" i="1" a="1"/>
  <c r="AD2669" i="1" a="1"/>
  <c r="AI912" i="1" a="1"/>
  <c r="X1194" i="1" a="1"/>
  <c r="D1831" i="7" a="1"/>
  <c r="D2018" i="7" a="1"/>
  <c r="D1789" i="7" a="1"/>
  <c r="AD2536" i="1" a="1"/>
  <c r="AI2328" i="1" a="1"/>
  <c r="AI619" i="1" a="1"/>
  <c r="AH3331" i="1" a="1"/>
  <c r="X1958" i="1" a="1"/>
  <c r="D705" i="7" a="1"/>
  <c r="D123" i="7" a="1"/>
  <c r="X3432" i="1" a="1"/>
  <c r="X2561" i="1" a="1"/>
  <c r="X3479" i="1" a="1"/>
  <c r="X542" i="1" a="1"/>
  <c r="D85" i="7" a="1"/>
  <c r="X2313" i="1" a="1"/>
  <c r="D970" i="7" a="1"/>
  <c r="X2842" i="1" a="1"/>
  <c r="AD3371" i="1" a="1"/>
  <c r="AI3364" i="1" a="1"/>
  <c r="AI1526" i="1" a="1"/>
  <c r="X3404" i="1" a="1"/>
  <c r="X2798" i="1" a="1"/>
  <c r="D1783" i="7" a="1"/>
  <c r="D2742" i="7" a="1"/>
  <c r="D1174" i="7" a="1"/>
  <c r="AH610" i="1" a="1"/>
  <c r="X2516" i="1" a="1"/>
  <c r="D924" i="7" a="1"/>
  <c r="AI1926" i="1" a="1"/>
  <c r="X1643" i="1" a="1"/>
  <c r="AD2363" i="1" a="1"/>
  <c r="AH173" i="1" a="1"/>
  <c r="X3435" i="1" a="1"/>
  <c r="X833" i="1" a="1"/>
  <c r="AI1147" i="1" a="1"/>
  <c r="AI1975" i="1" a="1"/>
  <c r="AI1549" i="1" a="1"/>
  <c r="D2054" i="7" a="1"/>
  <c r="AD415" i="1" a="1"/>
  <c r="D668" i="7" a="1"/>
  <c r="D2534" i="7" a="1"/>
  <c r="AD416" i="1" a="1"/>
  <c r="AD2261" i="1" a="1"/>
  <c r="AD1673" i="1" a="1"/>
  <c r="AH3354" i="1" a="1"/>
  <c r="X2534" i="1" a="1"/>
  <c r="X2509" i="1" a="1"/>
  <c r="AI2454" i="1" a="1"/>
  <c r="X644" i="1" a="1"/>
  <c r="AI3521" i="1" a="1"/>
  <c r="AI1917" i="1" a="1"/>
  <c r="AH1585" i="1" a="1"/>
  <c r="D1163" i="7" a="1"/>
  <c r="AD1137" i="1" a="1"/>
  <c r="AD1299" i="1" a="1"/>
  <c r="X2365" i="1" a="1"/>
  <c r="D1445" i="7" a="1"/>
  <c r="X830" i="1" a="1"/>
  <c r="AH3132" i="1" a="1"/>
  <c r="D87" i="7" a="1"/>
  <c r="D1069" i="7" a="1"/>
  <c r="X2713" i="1" a="1"/>
  <c r="AD3314" i="1" a="1"/>
  <c r="AI1239" i="1" a="1"/>
  <c r="AH2783" i="1" a="1"/>
  <c r="D2085" i="7" a="1"/>
  <c r="AH791" i="1" a="1"/>
  <c r="AH762" i="1" a="1"/>
  <c r="AD1248" i="1" a="1"/>
  <c r="AD3469" i="1" a="1"/>
  <c r="AD726" i="1" a="1"/>
  <c r="AH942" i="1" a="1"/>
  <c r="AH983" i="1" a="1"/>
  <c r="D2130" i="7" a="1"/>
  <c r="AI488" i="1" a="1"/>
  <c r="X1756" i="1" a="1"/>
  <c r="AD2332" i="1" a="1"/>
  <c r="AD735" i="1" a="1"/>
  <c r="AD2411" i="1" a="1"/>
  <c r="AH768" i="1" a="1"/>
  <c r="X584" i="1" a="1"/>
  <c r="D974" i="7" a="1"/>
  <c r="AD2825" i="1" a="1"/>
  <c r="AI1685" i="1" a="1"/>
  <c r="AH1652" i="1" a="1"/>
  <c r="X1982" i="1" a="1"/>
  <c r="AI2352" i="1" a="1"/>
  <c r="X3522" i="1" a="1"/>
  <c r="D1457" i="7" a="1"/>
  <c r="AD387" i="1" a="1"/>
  <c r="X600" i="1" a="1"/>
  <c r="AD2273" i="1" a="1"/>
  <c r="D234" i="7" a="1"/>
  <c r="D2496" i="7" a="1"/>
  <c r="D2137" i="7" a="1"/>
  <c r="AI163" i="1" a="1"/>
  <c r="X1398" i="1" a="1"/>
  <c r="AD3042" i="1" a="1"/>
  <c r="AI2243" i="1" a="1"/>
  <c r="X327" i="1" a="1"/>
  <c r="AD2090" i="1" a="1"/>
  <c r="AH965" i="1" a="1"/>
  <c r="AI1502" i="1" a="1"/>
  <c r="X343" i="1" a="1"/>
  <c r="X1178" i="1" a="1"/>
  <c r="X1507" i="1" a="1"/>
  <c r="AI1444" i="1" a="1"/>
  <c r="AI2480" i="1" a="1"/>
  <c r="D2265" i="7" a="1"/>
  <c r="AH2189" i="1" a="1"/>
  <c r="AD1809" i="1" a="1"/>
  <c r="AH2112" i="1" a="1"/>
  <c r="AI1825" i="1" a="1"/>
  <c r="X2388" i="1" a="1"/>
  <c r="AH1106" i="1" a="1"/>
  <c r="AD915" i="1" a="1"/>
  <c r="AI1868" i="1" a="1"/>
  <c r="AI3143" i="1" a="1"/>
  <c r="AD3528" i="1" a="1"/>
  <c r="AH2848" i="1" a="1"/>
  <c r="AD3419" i="1" a="1"/>
  <c r="AH2695" i="1" a="1"/>
  <c r="AI633" i="1" a="1"/>
  <c r="AI578" i="1" a="1"/>
  <c r="AI1575" i="1" a="1"/>
  <c r="AH1122" i="1" a="1"/>
  <c r="AD2597" i="1" a="1"/>
  <c r="D727" i="7" a="1"/>
  <c r="X1516" i="1" a="1"/>
  <c r="D75" i="7" a="1"/>
  <c r="X1833" i="1" a="1"/>
  <c r="D2936" i="7" a="1"/>
  <c r="AD2260" i="1" a="1"/>
  <c r="AI2390" i="1" a="1"/>
  <c r="AD495" i="1" a="1"/>
  <c r="D2914" i="7" a="1"/>
  <c r="AH3363" i="1" a="1"/>
  <c r="AI2629" i="1" a="1"/>
  <c r="AI482" i="1" a="1"/>
  <c r="D1644" i="7" a="1"/>
  <c r="AI3324" i="1" a="1"/>
  <c r="AI223" i="1" a="1"/>
  <c r="D283" i="7" a="1"/>
  <c r="AH1674" i="1" a="1"/>
  <c r="AD2276" i="1" a="1"/>
  <c r="AD3127" i="1" a="1"/>
  <c r="X2710" i="1" a="1"/>
  <c r="AH2659" i="1" a="1"/>
  <c r="AD3413" i="1" a="1"/>
  <c r="X1907" i="1" a="1"/>
  <c r="X3405" i="1" a="1"/>
  <c r="AD1661" i="1" a="1"/>
  <c r="X729" i="1" a="1"/>
  <c r="AD2144" i="1" a="1"/>
  <c r="AD2699" i="1" a="1"/>
  <c r="AD781" i="1" a="1"/>
  <c r="AD2432" i="1" a="1"/>
  <c r="AD3044" i="1" a="1"/>
  <c r="AD1491" i="1" a="1"/>
  <c r="AH3485" i="1" a="1"/>
  <c r="AD158" i="1" a="1"/>
  <c r="AH3422" i="1" a="1"/>
  <c r="AI299" i="1" a="1"/>
  <c r="AD3137" i="1" a="1"/>
  <c r="X3190" i="1" a="1"/>
  <c r="AD3358" i="1" a="1"/>
  <c r="AH3491" i="1" a="1"/>
  <c r="X455" i="1" a="1"/>
  <c r="AH1781" i="1" a="1"/>
  <c r="AD3366" i="1" a="1"/>
  <c r="AH3146" i="1" a="1"/>
  <c r="AI1331" i="1" a="1"/>
  <c r="AH427" i="1" a="1"/>
  <c r="AH1147" i="1" a="1"/>
  <c r="AI898" i="1" a="1"/>
  <c r="AH2599" i="1" a="1"/>
  <c r="D2800" i="7" a="1"/>
  <c r="D2955" i="7" a="1"/>
  <c r="AH2711" i="1" a="1"/>
  <c r="AI330" i="1" a="1"/>
  <c r="AD210" i="1" a="1"/>
  <c r="X1579" i="1" a="1"/>
  <c r="X2858" i="1" a="1"/>
  <c r="X1595" i="1" a="1"/>
  <c r="AD1220" i="1" a="1"/>
  <c r="X3490" i="1" a="1"/>
  <c r="X1646" i="1" a="1"/>
  <c r="AH1190" i="1" a="1"/>
  <c r="AI133" i="1" a="1"/>
  <c r="AH1696" i="1" a="1"/>
  <c r="X888" i="1" a="1"/>
  <c r="AH2440" i="1" a="1"/>
  <c r="AD2560" i="1" a="1"/>
  <c r="AI458" i="1" a="1"/>
  <c r="AH3101" i="1" a="1"/>
  <c r="X2354" i="1" a="1"/>
  <c r="D271" i="7" a="1"/>
  <c r="D1683" i="7" a="1"/>
  <c r="AH1187" i="1" a="1"/>
  <c r="D2653" i="7" a="1"/>
  <c r="D730" i="7" a="1"/>
  <c r="AI1890" i="1" a="1"/>
  <c r="X1050" i="1" a="1"/>
  <c r="D242" i="7" a="1"/>
  <c r="AI696" i="1" a="1"/>
  <c r="D2408" i="7" a="1"/>
  <c r="AH878" i="1" a="1"/>
  <c r="D1161" i="7" a="1"/>
  <c r="AD863" i="1" a="1"/>
  <c r="X2384" i="1" a="1"/>
  <c r="AD337" i="1" a="1"/>
  <c r="AD2508" i="1" a="1"/>
  <c r="X2305" i="1" a="1"/>
  <c r="D1663" i="7" a="1"/>
  <c r="AH1258" i="1" a="1"/>
  <c r="D2593" i="7" a="1"/>
  <c r="AI1184" i="1" a="1"/>
  <c r="D2587" i="7" a="1"/>
  <c r="AD2011" i="1" a="1"/>
  <c r="X1055" i="1" a="1"/>
  <c r="X3127" i="1" a="1"/>
  <c r="AI683" i="1" a="1"/>
  <c r="AD2199" i="1" a="1"/>
  <c r="AI3080" i="1" a="1"/>
  <c r="X2444" i="1" a="1"/>
  <c r="D1740" i="7" a="1"/>
  <c r="AH1460" i="1" a="1"/>
  <c r="D350" i="7" a="1"/>
  <c r="AH258" i="1" a="1"/>
  <c r="AD947" i="1" a="1"/>
  <c r="D1591" i="7" a="1"/>
  <c r="AI1119" i="1" a="1"/>
  <c r="AD1611" i="1" a="1"/>
  <c r="AD2134" i="1" a="1"/>
  <c r="AD2111" i="1" a="1"/>
  <c r="AH2829" i="1" a="1"/>
  <c r="AI2793" i="1" a="1"/>
  <c r="X84" i="1" a="1"/>
  <c r="X331" i="1" a="1"/>
  <c r="D2923" i="7" a="1"/>
  <c r="AI2275" i="1" a="1"/>
  <c r="AI918" i="1" a="1"/>
  <c r="AD785" i="1" a="1"/>
  <c r="AI1657" i="1" a="1"/>
  <c r="D511" i="7" a="1"/>
  <c r="X1829" i="1" a="1"/>
  <c r="AI845" i="1" a="1"/>
  <c r="D945" i="7" a="1"/>
  <c r="AI1307" i="1" a="1"/>
  <c r="X3085" i="1" a="1"/>
  <c r="AH1780" i="1" a="1"/>
  <c r="D873" i="7" a="1"/>
  <c r="AD1080" i="1" a="1"/>
  <c r="D1535" i="7" a="1"/>
  <c r="AD1206" i="1" a="1"/>
  <c r="AD3293" i="1" a="1"/>
  <c r="D461" i="7" a="1"/>
  <c r="AH3517" i="1" a="1"/>
  <c r="X699" i="1" a="1"/>
  <c r="AH2434" i="1" a="1"/>
  <c r="AI2134" i="1" a="1"/>
  <c r="D643" i="7" a="1"/>
  <c r="AI3030" i="1" a="1"/>
  <c r="D2893" i="7" a="1"/>
  <c r="AH1749" i="1" a="1"/>
  <c r="AI2123" i="1" a="1"/>
  <c r="AD3080" i="1" a="1"/>
  <c r="AH2586" i="1" a="1"/>
  <c r="D64" i="7" a="1"/>
  <c r="AI1643" i="1" a="1"/>
  <c r="X3105" i="1" a="1"/>
  <c r="AD539" i="1" a="1"/>
  <c r="AD1562" i="1" a="1"/>
  <c r="AD3272" i="1" a="1"/>
  <c r="AD983" i="1" a="1"/>
  <c r="X469" i="1" a="1"/>
  <c r="AI3043" i="1" a="1"/>
  <c r="D1638" i="7" a="1"/>
  <c r="AH3240" i="1" a="1"/>
  <c r="D2678" i="7" a="1"/>
  <c r="AD1863" i="1" a="1"/>
  <c r="AI325" i="1" a="1"/>
  <c r="X2856" i="1" a="1"/>
  <c r="AD1838" i="1" a="1"/>
  <c r="X1252" i="1" a="1"/>
  <c r="X222" i="1" a="1"/>
  <c r="D1751" i="7" a="1"/>
  <c r="AI1905" i="1" a="1"/>
  <c r="AD2032" i="1" a="1"/>
  <c r="D933" i="7" a="1"/>
  <c r="AD2997" i="1" a="1"/>
  <c r="X1521" i="1" a="1"/>
  <c r="AH552" i="1" a="1"/>
  <c r="AD583" i="1" a="1"/>
  <c r="X555" i="1" a="1"/>
  <c r="AD3277" i="1" a="1"/>
  <c r="AH1542" i="1" a="1"/>
  <c r="AH468" i="1" a="1"/>
  <c r="AI3169" i="1" a="1"/>
  <c r="AH1303" i="1" a="1"/>
  <c r="X2683" i="1" a="1"/>
  <c r="AD1478" i="1" a="1"/>
  <c r="AD3342" i="1" a="1"/>
  <c r="AD2419" i="1" a="1"/>
  <c r="X510" i="1" a="1"/>
  <c r="AH2821" i="1" a="1"/>
  <c r="AD2216" i="1" a="1"/>
  <c r="AH1946" i="1" a="1"/>
  <c r="AH3163" i="1" a="1"/>
  <c r="X1668" i="1" a="1"/>
  <c r="AI1056" i="1" a="1"/>
  <c r="AH1971" i="1" a="1"/>
  <c r="AI3279" i="1" a="1"/>
  <c r="D2045" i="7" a="1"/>
  <c r="AH1224" i="1" a="1"/>
  <c r="AH1121" i="1" a="1"/>
  <c r="AH2983" i="1" a="1"/>
  <c r="AH837" i="1" a="1"/>
  <c r="AD659" i="1" a="1"/>
  <c r="X1883" i="1" a="1"/>
  <c r="X632" i="1" a="1"/>
  <c r="X522" i="1" a="1"/>
  <c r="X445" i="1" a="1"/>
  <c r="AH1450" i="1" a="1"/>
  <c r="D2316" i="7" a="1"/>
  <c r="AH3162" i="1" a="1"/>
  <c r="AH2240" i="1" a="1"/>
  <c r="AH2749" i="1" a="1"/>
  <c r="AD899" i="1" a="1"/>
  <c r="X654" i="1" a="1"/>
  <c r="D1761" i="7" a="1"/>
  <c r="AD940" i="1" a="1"/>
  <c r="AD421" i="1" a="1"/>
  <c r="AH1221" i="1" a="1"/>
  <c r="AD1460" i="1" a="1"/>
  <c r="AD3456" i="1" a="1"/>
  <c r="AD3002" i="1" a="1"/>
  <c r="D2537" i="7" a="1"/>
  <c r="AI588" i="1" a="1"/>
  <c r="AH1078" i="1" a="1"/>
  <c r="AI1527" i="1" a="1"/>
  <c r="AD1092" i="1" a="1"/>
  <c r="D3016" i="7" a="1"/>
  <c r="AD2463" i="1" a="1"/>
  <c r="AH1039" i="1" a="1"/>
  <c r="D719" i="7" a="1"/>
  <c r="AI416" i="1" a="1"/>
  <c r="D2220" i="7" a="1"/>
  <c r="AH1919" i="1" a="1"/>
  <c r="AD1043" i="1" a="1"/>
  <c r="AD2892" i="1" a="1"/>
  <c r="X1660" i="1" a="1"/>
  <c r="X2501" i="1" a="1"/>
  <c r="X1072" i="1" a="1"/>
  <c r="X3521" i="1" a="1"/>
  <c r="AI738" i="1" a="1"/>
  <c r="AD214" i="1" a="1"/>
  <c r="AD1374" i="1" a="1"/>
  <c r="X1123" i="1" a="1"/>
  <c r="X736" i="1" a="1"/>
  <c r="AH1299" i="1" a="1"/>
  <c r="AH1740" i="1" a="1"/>
  <c r="X2389" i="1" a="1"/>
  <c r="AI2125" i="1" a="1"/>
  <c r="AH460" i="1" a="1"/>
  <c r="X2536" i="1" a="1"/>
  <c r="AI450" i="1" a="1"/>
  <c r="X2168" i="1" a="1"/>
  <c r="X1977" i="1" a="1"/>
  <c r="AD184" i="1" a="1"/>
  <c r="AD1960" i="1" a="1"/>
  <c r="D2879" i="7" a="1"/>
  <c r="AD1045" i="1" a="1"/>
  <c r="AD3054" i="1" a="1"/>
  <c r="AI2884" i="1" a="1"/>
  <c r="AH1991" i="1" a="1"/>
  <c r="AH1965" i="1" a="1"/>
  <c r="D2243" i="7" a="1"/>
  <c r="X2957" i="1" a="1"/>
  <c r="AD334" i="1" a="1"/>
  <c r="D457" i="7" a="1"/>
  <c r="X995" i="1" a="1"/>
  <c r="AH3399" i="1" a="1"/>
  <c r="X2875" i="1" a="1"/>
  <c r="AD552" i="1" a="1"/>
  <c r="AI1378" i="1" a="1"/>
  <c r="D307" i="7" a="1"/>
  <c r="AH407" i="1" a="1"/>
  <c r="X2645" i="1" a="1"/>
  <c r="AH1125" i="1" a="1"/>
  <c r="AH356" i="1" a="1"/>
  <c r="X1849" i="1" a="1"/>
  <c r="AD3482" i="1" a="1"/>
  <c r="AD2402" i="1" a="1"/>
  <c r="X1807" i="1" a="1"/>
  <c r="AH2739" i="1" a="1"/>
  <c r="AI242" i="1" a="1"/>
  <c r="D2486" i="7" a="1"/>
  <c r="AH1385" i="1" a="1"/>
  <c r="AI884" i="1" a="1"/>
  <c r="AI1541" i="1" a="1"/>
  <c r="AD956" i="1" a="1"/>
  <c r="AH3068" i="1" a="1"/>
  <c r="AH2156" i="1" a="1"/>
  <c r="AD3267" i="1" a="1"/>
  <c r="D963" i="7" a="1"/>
  <c r="AI1816" i="1" a="1"/>
  <c r="AH1583" i="1" a="1"/>
  <c r="AD2637" i="1" a="1"/>
  <c r="D1653" i="7" a="1"/>
  <c r="AD537" i="1" a="1"/>
  <c r="D1726" i="7" a="1"/>
  <c r="AH2795" i="1" a="1"/>
  <c r="AD3353" i="1" a="1"/>
  <c r="AI2467" i="1" a="1"/>
  <c r="X2145" i="1" a="1"/>
  <c r="D1210" i="7" a="1"/>
  <c r="X3172" i="1" a="1"/>
  <c r="AH887" i="1" a="1"/>
  <c r="AH2681" i="1" a="1"/>
  <c r="X1461" i="1" a="1"/>
  <c r="D2908" i="7" a="1"/>
  <c r="AI525" i="1" a="1"/>
  <c r="X1757" i="1" a="1"/>
  <c r="AI1594" i="1" a="1"/>
  <c r="X1895" i="1" a="1"/>
  <c r="AD75" i="1" a="1"/>
  <c r="AD979" i="1" a="1"/>
  <c r="AH2606" i="1" a="1"/>
  <c r="AH2472" i="1" a="1"/>
  <c r="AH2988" i="1" a="1"/>
  <c r="D1016" i="7" a="1"/>
  <c r="X2826" i="1" a="1"/>
  <c r="AD2701" i="1" a="1"/>
  <c r="X1902" i="1" a="1"/>
  <c r="X1384" i="1" a="1"/>
  <c r="AI3301" i="1" a="1"/>
  <c r="D1963" i="7" a="1"/>
  <c r="AH767" i="1" a="1"/>
  <c r="AH3050" i="1" a="1"/>
  <c r="AI2332" i="1" a="1"/>
  <c r="AI342" i="1" a="1"/>
  <c r="AD2673" i="1" a="1"/>
  <c r="X2762" i="1" a="1"/>
  <c r="D2143" i="7" a="1"/>
  <c r="X2839" i="1" a="1"/>
  <c r="AI1167" i="1" a="1"/>
  <c r="X3305" i="1" a="1"/>
  <c r="AH1541" i="1" a="1"/>
  <c r="X417" i="1" a="1"/>
  <c r="AH1774" i="1" a="1"/>
  <c r="AD3403" i="1" a="1"/>
  <c r="D520" i="7" a="1"/>
  <c r="AH1691" i="1" a="1"/>
  <c r="D2812" i="7" a="1"/>
  <c r="X3265" i="1" a="1"/>
  <c r="AI409" i="1" a="1"/>
  <c r="D2636" i="7" a="1"/>
  <c r="X2904" i="1" a="1"/>
  <c r="AD2435" i="1" a="1"/>
  <c r="AD1307" i="1" a="1"/>
  <c r="AD2107" i="1" a="1"/>
  <c r="X2814" i="1" a="1"/>
  <c r="D3019" i="7" a="1"/>
  <c r="X123" i="1" a="1"/>
  <c r="AI1583" i="1" a="1"/>
  <c r="AH615" i="1" a="1"/>
  <c r="X593" i="1" a="1"/>
  <c r="X2050" i="1" a="1"/>
  <c r="AD828" i="1" a="1"/>
  <c r="AI1859" i="1" a="1"/>
  <c r="D306" i="7" a="1"/>
  <c r="AI2067" i="1" a="1"/>
  <c r="AD791" i="1" a="1"/>
  <c r="AI1680" i="1" a="1"/>
  <c r="AI502" i="1" a="1"/>
  <c r="AH3462" i="1" a="1"/>
  <c r="AD2752" i="1" a="1"/>
  <c r="AD2342" i="1" a="1"/>
  <c r="AH319" i="1" a="1"/>
  <c r="AH154" i="1" a="1"/>
  <c r="D1825" i="7" a="1"/>
  <c r="AH1087" i="1" a="1"/>
  <c r="AH3106" i="1" a="1"/>
  <c r="AI1455" i="1" a="1"/>
  <c r="D2618" i="7" a="1"/>
  <c r="X2022" i="1" a="1"/>
  <c r="AI2422" i="1" a="1"/>
  <c r="X263" i="1" a="1"/>
  <c r="AI2846" i="1" a="1"/>
  <c r="D334" i="7" a="1"/>
  <c r="D438" i="7" a="1"/>
  <c r="AI1405" i="1" a="1"/>
  <c r="D600" i="7" a="1"/>
  <c r="AD2859" i="1" a="1"/>
  <c r="AI851" i="1" a="1"/>
  <c r="X1214" i="1" a="1"/>
  <c r="D1142" i="7" a="1"/>
  <c r="D1586" i="7" a="1"/>
  <c r="X333" i="1" a="1"/>
  <c r="AD484" i="1" a="1"/>
  <c r="AI1285" i="1" a="1"/>
  <c r="AI3504" i="1" a="1"/>
  <c r="AI1642" i="1" a="1"/>
  <c r="AI1435" i="1" a="1"/>
  <c r="D1596" i="7" a="1"/>
  <c r="D341" i="7" a="1"/>
  <c r="X2643" i="1" a="1"/>
  <c r="AD865" i="1" a="1"/>
  <c r="D1839" i="7" a="1"/>
  <c r="AI1171" i="1" a="1"/>
  <c r="AI2588" i="1" a="1"/>
  <c r="AI1585" i="1" a="1"/>
  <c r="D665" i="7" a="1"/>
  <c r="AD1002" i="1" a="1"/>
  <c r="D1047" i="7" a="1"/>
  <c r="D1434" i="7" a="1"/>
  <c r="D2334" i="7" a="1"/>
  <c r="AD2027" i="1" a="1"/>
  <c r="AI2704" i="1" a="1"/>
  <c r="AI2662" i="1" a="1"/>
  <c r="AI550" i="1" a="1"/>
  <c r="D2748" i="7" a="1"/>
  <c r="AH1020" i="1" a="1"/>
  <c r="AI787" i="1" a="1"/>
  <c r="AD271" i="1" a="1"/>
  <c r="X2167" i="1" a="1"/>
  <c r="D1988" i="7" a="1"/>
  <c r="AH1823" i="1" a="1"/>
  <c r="AH543" i="1" a="1"/>
  <c r="AH1255" i="1" a="1"/>
  <c r="AD2729" i="1" a="1"/>
  <c r="AD618" i="1" a="1"/>
  <c r="AI656" i="1" a="1"/>
  <c r="AD1765" i="1" a="1"/>
  <c r="AH583" i="1" a="1"/>
  <c r="D2540" i="7" a="1"/>
  <c r="AH1859" i="1" a="1"/>
  <c r="X2676" i="1" a="1"/>
  <c r="X2114" i="1" a="1"/>
  <c r="X1544" i="1" a="1"/>
  <c r="X240" i="1" a="1"/>
  <c r="D888" i="7" a="1"/>
  <c r="X2615" i="1" a="1"/>
  <c r="AD2202" i="1" a="1"/>
  <c r="AD162" i="1" a="1"/>
  <c r="AD764" i="1" a="1"/>
  <c r="AD1797" i="1" a="1"/>
  <c r="AD1613" i="1" a="1"/>
  <c r="D1959" i="7" a="1"/>
  <c r="D330" i="7" a="1"/>
  <c r="AH2417" i="1" a="1"/>
  <c r="AD95" i="1" a="1"/>
  <c r="X102" i="1" a="1"/>
  <c r="AI990" i="1" a="1"/>
  <c r="X2115" i="1" a="1"/>
  <c r="AI509" i="1" a="1"/>
  <c r="X2169" i="1" a="1"/>
  <c r="D1523" i="7" a="1"/>
  <c r="X2747" i="1" a="1"/>
  <c r="D1818" i="7" a="1"/>
  <c r="AD2728" i="1" a="1"/>
  <c r="AH659" i="1" a="1"/>
  <c r="AD485" i="1" a="1"/>
  <c r="AD1750" i="1" a="1"/>
  <c r="AD937" i="1" a="1"/>
  <c r="AD1367" i="1" a="1"/>
  <c r="AD2943" i="1" a="1"/>
  <c r="AH590" i="1" a="1"/>
  <c r="AD932" i="1" a="1"/>
  <c r="AH594" i="1" a="1"/>
  <c r="AI2374" i="1" a="1"/>
  <c r="AI928" i="1" a="1"/>
  <c r="X795" i="1" a="1"/>
  <c r="AI1962" i="1" a="1"/>
  <c r="X3110" i="1" a="1"/>
  <c r="X2280" i="1" a="1"/>
  <c r="AI2968" i="1" a="1"/>
  <c r="AH115" i="1" a="1"/>
  <c r="X1021" i="1" a="1"/>
  <c r="X2232" i="1" a="1"/>
  <c r="AH807" i="1" a="1"/>
  <c r="X570" i="1" a="1"/>
  <c r="X2407" i="1" a="1"/>
  <c r="AH2684" i="1" a="1"/>
  <c r="AH3294" i="1" a="1"/>
  <c r="AD2739" i="1" a="1"/>
  <c r="D2457" i="7" a="1"/>
  <c r="AH2547" i="1" a="1"/>
  <c r="X1033" i="1" a="1"/>
  <c r="X1036" i="1" a="1"/>
  <c r="AH1805" i="1" a="1"/>
  <c r="AD1990" i="1" a="1"/>
  <c r="X669" i="1" a="1"/>
  <c r="D2138" i="7" a="1"/>
  <c r="AD1953" i="1" a="1"/>
  <c r="AH2529" i="1" a="1"/>
  <c r="AH2239" i="1" a="1"/>
  <c r="AH1795" i="1" a="1"/>
  <c r="X2731" i="1" a="1"/>
  <c r="D2720" i="7" a="1"/>
  <c r="X673" i="1" a="1"/>
  <c r="AI475" i="1" a="1"/>
  <c r="X1751" i="1" a="1"/>
  <c r="AD2512" i="1" a="1"/>
  <c r="X1843" i="1" a="1"/>
  <c r="AD1162" i="1" a="1"/>
  <c r="AI1710" i="1" a="1"/>
  <c r="AH1473" i="1" a="1"/>
  <c r="AD434" i="1" a="1"/>
  <c r="D383" i="7" a="1"/>
  <c r="X1429" i="1" a="1"/>
  <c r="AD3416" i="1" a="1"/>
  <c r="D676" i="7" a="1"/>
  <c r="D1739" i="7" a="1"/>
  <c r="AH1727" i="1" a="1"/>
  <c r="X2188" i="1" a="1"/>
  <c r="AD1914" i="1" a="1"/>
  <c r="D2065" i="7" a="1"/>
  <c r="AI1141" i="1" a="1"/>
  <c r="AI2971" i="1" a="1"/>
  <c r="D267" i="7" a="1"/>
  <c r="X2962" i="1" a="1"/>
  <c r="X3415" i="1" a="1"/>
  <c r="X1267" i="1" a="1"/>
  <c r="AI231" i="1" a="1"/>
  <c r="X2888" i="1" a="1"/>
  <c r="AD1618" i="1" a="1"/>
  <c r="X3000" i="1" a="1"/>
  <c r="AI2426" i="1" a="1"/>
  <c r="AD694" i="1" a="1"/>
  <c r="X798" i="1" a="1"/>
  <c r="X1445" i="1" a="1"/>
  <c r="AI1125" i="1" a="1"/>
  <c r="AH626" i="1" a="1"/>
  <c r="X2687" i="1" a="1"/>
  <c r="AH1244" i="1" a="1"/>
  <c r="AD887" i="1" a="1"/>
  <c r="AH3482" i="1" a="1"/>
  <c r="AD2759" i="1" a="1"/>
  <c r="AH3175" i="1" a="1"/>
  <c r="AH430" i="1" a="1"/>
  <c r="X539" i="1" a="1"/>
  <c r="AD958" i="1" a="1"/>
  <c r="AI174" i="1" a="1"/>
  <c r="AI2504" i="1" a="1"/>
  <c r="AH3282" i="1" a="1"/>
  <c r="AD2552" i="1" a="1"/>
  <c r="AH76" i="1" a="1"/>
  <c r="AD3247" i="1" a="1"/>
  <c r="AH1497" i="1" a="1"/>
  <c r="AI3297" i="1" a="1"/>
  <c r="D2165" i="7" a="1"/>
  <c r="D1088" i="7" a="1"/>
  <c r="AD2400" i="1" a="1"/>
  <c r="AD1421" i="1" a="1"/>
  <c r="AD3177" i="1" a="1"/>
  <c r="AI3086" i="1" a="1"/>
  <c r="AH2124" i="1" a="1"/>
  <c r="X984" i="1" a="1"/>
  <c r="AD2072" i="1" a="1"/>
  <c r="AD3284" i="1" a="1"/>
  <c r="D1899" i="7" a="1"/>
  <c r="AD2639" i="1" a="1"/>
  <c r="AH3015" i="1" a="1"/>
  <c r="D2628" i="7" a="1"/>
  <c r="X923" i="1" a="1"/>
  <c r="X2089" i="1" a="1"/>
  <c r="AI1334" i="1" a="1"/>
  <c r="AD3004" i="1" a="1"/>
  <c r="X2497" i="1" a="1"/>
  <c r="AD128" i="1" a="1"/>
  <c r="D435" i="7" a="1"/>
  <c r="AI3289" i="1" a="1"/>
  <c r="X316" i="1" a="1"/>
  <c r="D649" i="7" a="1"/>
  <c r="X2490" i="1" a="1"/>
  <c r="AH3464" i="1" a="1"/>
  <c r="AI1213" i="1" a="1"/>
  <c r="X1663" i="1" a="1"/>
  <c r="AI3346" i="1" a="1"/>
  <c r="X1163" i="1" a="1"/>
  <c r="D1623" i="7" a="1"/>
  <c r="AD985" i="1" a="1"/>
  <c r="AI2879" i="1" a="1"/>
  <c r="AD2109" i="1" a="1"/>
  <c r="AH3226" i="1" a="1"/>
  <c r="X2200" i="1" a="1"/>
  <c r="AH927" i="1" a="1"/>
  <c r="AD1350" i="1" a="1"/>
  <c r="X2391" i="1" a="1"/>
  <c r="X2629" i="1" a="1"/>
  <c r="AD2162" i="1" a="1"/>
  <c r="D1450" i="7" a="1"/>
  <c r="AD1330" i="1" a="1"/>
  <c r="D1964" i="7" a="1"/>
  <c r="X1242" i="1" a="1"/>
  <c r="AD1291" i="1" a="1"/>
  <c r="D1733" i="7" a="1"/>
  <c r="AD973" i="1" a="1"/>
  <c r="AI2204" i="1" a="1"/>
  <c r="X1355" i="1" a="1"/>
  <c r="X1558" i="1" a="1"/>
  <c r="AI2218" i="1" a="1"/>
  <c r="AH2322" i="1" a="1"/>
  <c r="AD571" i="1" a="1"/>
  <c r="X862" i="1" a="1"/>
  <c r="AI2064" i="1" a="1"/>
  <c r="AH1073" i="1" a="1"/>
  <c r="X197" i="1" a="1"/>
  <c r="AH1759" i="1" a="1"/>
  <c r="D301" i="7" a="1"/>
  <c r="AH2403" i="1" a="1"/>
  <c r="AD1725" i="1" a="1"/>
  <c r="D519" i="7" a="1"/>
  <c r="AI2977" i="1" a="1"/>
  <c r="AI1737" i="1" a="1"/>
  <c r="D535" i="7" a="1"/>
  <c r="AH1016" i="1" a="1"/>
  <c r="AD2931" i="1" a="1"/>
  <c r="AD1674" i="1" a="1"/>
  <c r="D1515" i="7" a="1"/>
  <c r="AI1822" i="1" a="1"/>
  <c r="AI308" i="1" a="1"/>
  <c r="AH2421" i="1" a="1"/>
  <c r="AH1119" i="1" a="1"/>
  <c r="AI2867" i="1" a="1"/>
  <c r="AI2513" i="1" a="1"/>
  <c r="AD3323" i="1" a="1"/>
  <c r="X3370" i="1" a="1"/>
  <c r="X1840" i="1" a="1"/>
  <c r="D585" i="7" a="1"/>
  <c r="AI274" i="1" a="1"/>
  <c r="AH1711" i="1" a="1"/>
  <c r="AD1849" i="1" a="1"/>
  <c r="D2284" i="7" a="1"/>
  <c r="AD3429" i="1" a="1"/>
  <c r="X345" i="1" a="1"/>
  <c r="D2310" i="7" a="1"/>
  <c r="X1500" i="1" a="1"/>
  <c r="D982" i="7" a="1"/>
  <c r="D2943" i="7" a="1"/>
  <c r="AH2315" i="1" a="1"/>
  <c r="X188" i="1" a="1"/>
  <c r="X2797" i="1" a="1"/>
  <c r="X80" i="1" a="1"/>
  <c r="X1344" i="1" a="1"/>
  <c r="AD87" i="1" a="1"/>
  <c r="AI1105" i="1" a="1"/>
  <c r="X1705" i="1" a="1"/>
  <c r="AD216" i="1" a="1"/>
  <c r="AH1756" i="1" a="1"/>
  <c r="D1127" i="7" a="1"/>
  <c r="AD821" i="1" a="1"/>
  <c r="D2226" i="7" a="1"/>
  <c r="X2380" i="1" a="1"/>
  <c r="AD2318" i="1" a="1"/>
  <c r="X1690" i="1" a="1"/>
  <c r="AH1031" i="1" a="1"/>
  <c r="AH2415" i="1" a="1"/>
  <c r="AH1226" i="1" a="1"/>
  <c r="X1856" i="1" a="1"/>
  <c r="AI2524" i="1" a="1"/>
  <c r="AD1317" i="1" a="1"/>
  <c r="AD770" i="1" a="1"/>
  <c r="AH3395" i="1" a="1"/>
  <c r="AI363" i="1" a="1"/>
  <c r="D2465" i="7" a="1"/>
  <c r="AD3400" i="1" a="1"/>
  <c r="AD1477" i="1" a="1"/>
  <c r="D2308" i="7" a="1"/>
  <c r="AD1426" i="1" a="1"/>
  <c r="AH576" i="1" a="1"/>
  <c r="AI2783" i="1" a="1"/>
  <c r="AI2960" i="1" a="1"/>
  <c r="X167" i="1" a="1"/>
  <c r="X1469" i="1" a="1"/>
  <c r="AI1588" i="1" a="1"/>
  <c r="AD1337" i="1" a="1"/>
  <c r="AD411" i="1" a="1"/>
  <c r="AH2819" i="1" a="1"/>
  <c r="AD2355" i="1" a="1"/>
  <c r="X765" i="1" a="1"/>
  <c r="AD2781" i="1" a="1"/>
  <c r="X581" i="1" a="1"/>
  <c r="AI1735" i="1" a="1"/>
  <c r="D2758" i="7" a="1"/>
  <c r="AI2372" i="1" a="1"/>
  <c r="X2180" i="1" a="1"/>
  <c r="AD2840" i="1" a="1"/>
  <c r="AD3214" i="1" a="1"/>
  <c r="AI2872" i="1" a="1"/>
  <c r="AI2302" i="1" a="1"/>
  <c r="AD2537" i="1" a="1"/>
  <c r="AI1127" i="1" a="1"/>
  <c r="AI2698" i="1" a="1"/>
  <c r="AD1544" i="1" a="1"/>
  <c r="AI3186" i="1" a="1"/>
  <c r="X3350" i="1" a="1"/>
  <c r="AI2164" i="1" a="1"/>
  <c r="AI3526" i="1" a="1"/>
  <c r="X3349" i="1" a="1"/>
  <c r="AH3120" i="1" a="1"/>
  <c r="X2183" i="1" a="1"/>
  <c r="AD2048" i="1" a="1"/>
  <c r="AD3055" i="1" a="1"/>
  <c r="AI3228" i="1" a="1"/>
  <c r="D2869" i="7" a="1"/>
  <c r="X2083" i="1" a="1"/>
  <c r="X2108" i="1" a="1"/>
  <c r="AH1903" i="1" a="1"/>
  <c r="AI2522" i="1" a="1"/>
  <c r="AI2893" i="1" a="1"/>
  <c r="X3467" i="1" a="1"/>
  <c r="X204" i="1" a="1"/>
  <c r="AI1201" i="1" a="1"/>
  <c r="AH1301" i="1" a="1"/>
  <c r="AD3007" i="1" a="1"/>
  <c r="D903" i="7" a="1"/>
  <c r="X3253" i="1" a="1"/>
  <c r="AD1695" i="1" a="1"/>
  <c r="AH2309" i="1" a="1"/>
  <c r="D445" i="7" a="1"/>
  <c r="AD3166" i="1" a="1"/>
  <c r="AH3507" i="1" a="1"/>
  <c r="AH1827" i="1" a="1"/>
  <c r="AH2823" i="1" a="1"/>
  <c r="AD1442" i="1" a="1"/>
  <c r="X270" i="1" a="1"/>
  <c r="AH2787" i="1" a="1"/>
  <c r="AH2289" i="1" a="1"/>
  <c r="D1138" i="7" a="1"/>
  <c r="D425" i="7" a="1"/>
  <c r="AD2269" i="1" a="1"/>
  <c r="AD1510" i="1" a="1"/>
  <c r="D485" i="7" a="1"/>
  <c r="X196" i="1" a="1"/>
  <c r="AI530" i="1" a="1"/>
  <c r="AH1845" i="1" a="1"/>
  <c r="AH875" i="1" a="1"/>
  <c r="AD746" i="1" a="1"/>
  <c r="AD1449" i="1" a="1"/>
  <c r="AH996" i="1" a="1"/>
  <c r="AH2233" i="1" a="1"/>
  <c r="AH1881" i="1" a="1"/>
  <c r="D2822" i="7" a="1"/>
  <c r="AI670" i="1" a="1"/>
  <c r="AH462" i="1" a="1"/>
  <c r="X3345" i="1" a="1"/>
  <c r="X2572" i="1" a="1"/>
  <c r="AI1675" i="1" a="1"/>
  <c r="X1561" i="1" a="1"/>
  <c r="AH2915" i="1" a="1"/>
  <c r="AI500" i="1" a="1"/>
  <c r="AD2901" i="1" a="1"/>
  <c r="AD3329" i="1" a="1"/>
  <c r="D897" i="7" a="1"/>
  <c r="AD185" i="1" a="1"/>
  <c r="AD2155" i="1" a="1"/>
  <c r="X1352" i="1" a="1"/>
  <c r="AD1518" i="1" a="1"/>
  <c r="D2927" i="7" a="1"/>
  <c r="X611" i="1" a="1"/>
  <c r="AD975" i="1" a="1"/>
  <c r="AH2431" i="1" a="1"/>
  <c r="AD1147" i="1" a="1"/>
  <c r="X672" i="1" a="1"/>
  <c r="D1730" i="7" a="1"/>
  <c r="D1862" i="7" a="1"/>
  <c r="AI2095" i="1" a="1"/>
  <c r="X1743" i="1" a="1"/>
  <c r="AH2075" i="1" a="1"/>
  <c r="AD2954" i="1" a="1"/>
  <c r="AI199" i="1" a="1"/>
  <c r="D2178" i="7" a="1"/>
  <c r="AD267" i="1" a="1"/>
  <c r="D1179" i="7" a="1"/>
  <c r="X3414" i="1" a="1"/>
  <c r="AI1195" i="1" a="1"/>
  <c r="D80" i="7" a="1"/>
  <c r="AD2425" i="1" a="1"/>
  <c r="AD1989" i="1" a="1"/>
  <c r="X2795" i="1" a="1"/>
  <c r="D1980" i="7" a="1"/>
  <c r="AH1574" i="1" a="1"/>
  <c r="D1759" i="7" a="1"/>
  <c r="X1246" i="1" a="1"/>
  <c r="AD2477" i="1" a="1"/>
  <c r="AH704" i="1" a="1"/>
  <c r="X1212" i="1" a="1"/>
  <c r="AI1832" i="1" a="1"/>
  <c r="AI473" i="1" a="1"/>
  <c r="AD1997" i="1" a="1"/>
  <c r="AH459" i="1" a="1"/>
  <c r="AI2597" i="1" a="1"/>
  <c r="AI2761" i="1" a="1"/>
  <c r="X262" i="1" a="1"/>
  <c r="AH2018" i="1" a="1"/>
  <c r="AD79" i="1" a="1"/>
  <c r="AH947" i="1" a="1"/>
  <c r="X565" i="1" a="1"/>
  <c r="AI715" i="1" a="1"/>
  <c r="AI1268" i="1" a="1"/>
  <c r="D1502" i="7" a="1"/>
  <c r="AI1511" i="1" a="1"/>
  <c r="AI2983" i="1" a="1"/>
  <c r="AD1680" i="1" a="1"/>
  <c r="X1089" i="1" a="1"/>
  <c r="AH782" i="1" a="1"/>
  <c r="X1434" i="1" a="1"/>
  <c r="D2118" i="7" a="1"/>
  <c r="AD3422" i="1" a="1"/>
  <c r="AD3186" i="1" a="1"/>
  <c r="AH589" i="1" a="1"/>
  <c r="X1692" i="1" a="1"/>
  <c r="AH1390" i="1" a="1"/>
  <c r="X852" i="1" a="1"/>
  <c r="AI3076" i="1" a="1"/>
  <c r="AI1995" i="1" a="1"/>
  <c r="AH2197" i="1" a="1"/>
  <c r="AH904" i="1" a="1"/>
  <c r="AH195" i="1" a="1"/>
  <c r="X1030" i="1" a="1"/>
  <c r="AI743" i="1" a="1"/>
  <c r="AH410" i="1" a="1"/>
  <c r="AD451" i="1" a="1"/>
  <c r="AH2153" i="1" a="1"/>
  <c r="AH3237" i="1" a="1"/>
  <c r="AD2906" i="1" a="1"/>
  <c r="AH2929" i="1" a="1"/>
  <c r="AH556" i="1" a="1"/>
  <c r="AD2203" i="1" a="1"/>
  <c r="AD3320" i="1" a="1"/>
  <c r="AD473" i="1" a="1"/>
  <c r="X1494" i="1" a="1"/>
  <c r="AI1894" i="1" a="1"/>
  <c r="AI1983" i="1" a="1"/>
  <c r="X1896" i="1" a="1"/>
  <c r="AD1430" i="1" a="1"/>
  <c r="AD1346" i="1" a="1"/>
  <c r="X2263" i="1" a="1"/>
  <c r="D1198" i="7" a="1"/>
  <c r="AI1726" i="1" a="1"/>
  <c r="AD2574" i="1" a="1"/>
  <c r="AD1099" i="1" a="1"/>
  <c r="AI3318" i="1" a="1"/>
  <c r="D2524" i="7" a="1"/>
  <c r="X1839" i="1" a="1"/>
  <c r="AH131" i="1" a="1"/>
  <c r="AI703" i="1" a="1"/>
  <c r="AH286" i="1" a="1"/>
  <c r="AH2120" i="1" a="1"/>
  <c r="AH3136" i="1" a="1"/>
  <c r="D818" i="7" a="1"/>
  <c r="D775" i="7" a="1"/>
  <c r="D2074" i="7" a="1"/>
  <c r="AH3193" i="1" a="1"/>
  <c r="AI2931" i="1" a="1"/>
  <c r="X2304" i="1" a="1"/>
  <c r="D2607" i="7" a="1"/>
  <c r="X2991" i="1" a="1"/>
  <c r="AD3236" i="1" a="1"/>
  <c r="D2596" i="7" a="1"/>
  <c r="X2737" i="1" a="1"/>
  <c r="AH2126" i="1" a="1"/>
  <c r="AH1801" i="1" a="1"/>
  <c r="X506" i="1" a="1"/>
  <c r="AH3156" i="1" a="1"/>
  <c r="X1899" i="1" a="1"/>
  <c r="AH2130" i="1" a="1"/>
  <c r="AH1355" i="1" a="1"/>
  <c r="AD2094" i="1" a="1"/>
  <c r="X2930" i="1" a="1"/>
  <c r="AI1611" i="1" a="1"/>
  <c r="AD2467" i="1" a="1"/>
  <c r="D2193" i="7" a="1"/>
  <c r="X2593" i="1" a="1"/>
  <c r="AI2675" i="1" a="1"/>
  <c r="D1073" i="7" a="1"/>
  <c r="X1937" i="1" a="1"/>
  <c r="AH1570" i="1" a="1"/>
  <c r="AH2571" i="1" a="1"/>
  <c r="X525" i="1" a="1"/>
  <c r="AI3286" i="1" a="1"/>
  <c r="AD3062" i="1" a="1"/>
  <c r="X2905" i="1" a="1"/>
  <c r="D938" i="7" a="1"/>
  <c r="AH2016" i="1" a="1"/>
  <c r="X2515" i="1" a="1"/>
  <c r="AI1479" i="1" a="1"/>
  <c r="AI1771" i="1" a="1"/>
  <c r="AI1871" i="1" a="1"/>
  <c r="AI1589" i="1" a="1"/>
  <c r="X361" i="1" a="1"/>
  <c r="AH629" i="1" a="1"/>
  <c r="AI2954" i="1" a="1"/>
  <c r="AD1678" i="1" a="1"/>
  <c r="D1525" i="7" a="1"/>
  <c r="AI340" i="1" a="1"/>
  <c r="AD2488" i="1" a="1"/>
  <c r="AD228" i="1" a="1"/>
  <c r="AD1956" i="1" a="1"/>
  <c r="D2600" i="7" a="1"/>
  <c r="X804" i="1" a="1"/>
  <c r="D188" i="7" a="1"/>
  <c r="AD1249" i="1" a="1"/>
  <c r="X2780" i="1" a="1"/>
  <c r="AH1717" i="1" a="1"/>
  <c r="AH2496" i="1" a="1"/>
  <c r="AD412" i="1" a="1"/>
  <c r="AD943" i="1" a="1"/>
  <c r="AH1294" i="1" a="1"/>
  <c r="AH2056" i="1" a="1"/>
  <c r="AI1286" i="1" a="1"/>
  <c r="AH1471" i="1" a="1"/>
  <c r="AH2439" i="1" a="1"/>
  <c r="D1268" i="7" a="1"/>
  <c r="X170" i="1" a="1"/>
  <c r="X1253" i="1" a="1"/>
  <c r="AI1350" i="1" a="1"/>
  <c r="AI1933" i="1" a="1"/>
  <c r="AI2605" i="1" a="1"/>
  <c r="AI89" i="1" a="1"/>
  <c r="D2577" i="7" a="1"/>
  <c r="D2458" i="7" a="1"/>
  <c r="D2238" i="7" a="1"/>
  <c r="AH3109" i="1" a="1"/>
  <c r="X853" i="1" a="1"/>
  <c r="AI839" i="1" a="1"/>
  <c r="D1243" i="7" a="1"/>
  <c r="AH3124" i="1" a="1"/>
  <c r="X249" i="1" a="1"/>
  <c r="AI1228" i="1" a="1"/>
  <c r="AD1345" i="1" a="1"/>
  <c r="AH2926" i="1" a="1"/>
  <c r="AH1867" i="1" a="1"/>
  <c r="D640" i="7" a="1"/>
  <c r="AD200" i="1" a="1"/>
  <c r="AD392" i="1" a="1"/>
  <c r="X1165" i="1" a="1"/>
  <c r="X1594" i="1" a="1"/>
  <c r="X2881" i="1" a="1"/>
  <c r="D2007" i="7" a="1"/>
  <c r="AD1593" i="1" a="1"/>
  <c r="D1557" i="7" a="1"/>
  <c r="AD3452" i="1" a="1"/>
  <c r="X1222" i="1" a="1"/>
  <c r="AH2479" i="1" a="1"/>
  <c r="X292" i="1" a="1"/>
  <c r="D1830" i="7" a="1"/>
  <c r="D1053" i="7" a="1"/>
  <c r="AI3247" i="1" a="1"/>
  <c r="AD189" i="1" a="1"/>
  <c r="AD3445" i="1" a="1"/>
  <c r="X226" i="1" a="1"/>
  <c r="AI2836" i="1" a="1"/>
  <c r="AD3147" i="1" a="1"/>
  <c r="AI219" i="1" a="1"/>
  <c r="AI2892" i="1" a="1"/>
  <c r="AH1393" i="1" a="1"/>
  <c r="D2602" i="7" a="1"/>
  <c r="D165" i="7" a="1"/>
  <c r="AD1528" i="1" a="1"/>
  <c r="AD2714" i="1" a="1"/>
  <c r="AH2588" i="1" a="1"/>
  <c r="AI2823" i="1" a="1"/>
  <c r="D2455" i="7" a="1"/>
  <c r="AH1137" i="1" a="1"/>
  <c r="AI2289" i="1" a="1"/>
  <c r="AH2782" i="1" a="1"/>
  <c r="X83" i="1" a="1"/>
  <c r="X1010" i="1" a="1"/>
  <c r="D1698" i="7" a="1"/>
  <c r="D403" i="7" a="1"/>
  <c r="X723" i="1" a="1"/>
  <c r="AH3178" i="1" a="1"/>
  <c r="AI2141" i="1" a="1"/>
  <c r="X346" i="1" a="1"/>
  <c r="D303" i="7" a="1"/>
  <c r="AH1786" i="1" a="1"/>
  <c r="AI3054" i="1" a="1"/>
  <c r="D1840" i="7" a="1"/>
  <c r="AI1991" i="1" a="1"/>
  <c r="AD1965" i="1" a="1"/>
  <c r="AD2879" i="1" a="1"/>
  <c r="AD2573" i="1" a="1"/>
  <c r="D1731" i="7" a="1"/>
  <c r="AH802" i="1" a="1"/>
  <c r="AI927" i="1" a="1"/>
  <c r="AD3133" i="1" a="1"/>
  <c r="X285" i="1" a="1"/>
  <c r="AD612" i="1" a="1"/>
  <c r="D1909" i="7" a="1"/>
  <c r="AI637" i="1" a="1"/>
  <c r="AD3335" i="1" a="1"/>
  <c r="X2467" i="1" a="1"/>
  <c r="AH1330" i="1" a="1"/>
  <c r="AI2874" i="1" a="1"/>
  <c r="AD1502" i="1" a="1"/>
  <c r="AH1647" i="1" a="1"/>
  <c r="AI2485" i="1" a="1"/>
  <c r="AI3055" i="1" a="1"/>
  <c r="AI665" i="1" a="1"/>
  <c r="X978" i="1" a="1"/>
  <c r="X2076" i="1" a="1"/>
  <c r="AH1158" i="1" a="1"/>
  <c r="AH1771" i="1" a="1"/>
  <c r="AI1463" i="1" a="1"/>
  <c r="AD142" i="1" a="1"/>
  <c r="AI189" i="1" a="1"/>
  <c r="AI3445" i="1" a="1"/>
  <c r="D1160" i="7" a="1"/>
  <c r="AI3268" i="1" a="1"/>
  <c r="AI2527" i="1" a="1"/>
  <c r="AD2977" i="1" a="1"/>
  <c r="AI1943" i="1" a="1"/>
  <c r="AI347" i="1" a="1"/>
  <c r="AH2867" i="1" a="1"/>
  <c r="AD1270" i="1" a="1"/>
  <c r="D549" i="7" a="1"/>
  <c r="D517" i="7" a="1"/>
  <c r="AD928" i="1" a="1"/>
  <c r="AI2306" i="1" a="1"/>
  <c r="AH2459" i="1" a="1"/>
  <c r="AH2701" i="1" a="1"/>
  <c r="D1351" i="7" a="1"/>
  <c r="AH1291" i="1" a="1"/>
  <c r="AH1792" i="1" a="1"/>
  <c r="AI2743" i="1" a="1"/>
  <c r="D1594" i="7" a="1"/>
  <c r="AH2209" i="1" a="1"/>
  <c r="AI2835" i="1" a="1"/>
  <c r="AD366" i="1" a="1"/>
  <c r="X859" i="1" a="1"/>
  <c r="D634" i="7" a="1"/>
  <c r="AH2776" i="1" a="1"/>
  <c r="AI3163" i="1" a="1"/>
  <c r="X1081" i="1" a="1"/>
  <c r="D1762" i="7" a="1"/>
  <c r="AD1963" i="1" a="1"/>
  <c r="X2908" i="1" a="1"/>
  <c r="AH504" i="1" a="1"/>
  <c r="AH674" i="1" a="1"/>
  <c r="AD2394" i="1" a="1"/>
  <c r="AD2021" i="1" a="1"/>
  <c r="X3081" i="1" a="1"/>
  <c r="AD1633" i="1" a="1"/>
  <c r="AI3181" i="1" a="1"/>
  <c r="D315" i="7" a="1"/>
  <c r="AD2763" i="1" a="1"/>
  <c r="D2859" i="7" a="1"/>
  <c r="X774" i="1" a="1"/>
  <c r="AI2321" i="1" a="1"/>
  <c r="X1676" i="1" a="1"/>
  <c r="D1721" i="7" a="1"/>
  <c r="AH2073" i="1" a="1"/>
  <c r="X3455" i="1" a="1"/>
  <c r="D1012" i="7" a="1"/>
  <c r="AH2685" i="1" a="1"/>
  <c r="X2278" i="1" a="1"/>
  <c r="X538" i="1" a="1"/>
  <c r="D2187" i="7" a="1"/>
  <c r="D3007" i="7" a="1"/>
  <c r="AD2047" i="1" a="1"/>
  <c r="AD2964" i="1" a="1"/>
  <c r="D1435" i="7" a="1"/>
  <c r="AI935" i="1" a="1"/>
  <c r="D2712" i="7" a="1"/>
  <c r="D2179" i="7" a="1"/>
  <c r="AI1084" i="1" a="1"/>
  <c r="D1280" i="7" a="1"/>
  <c r="AI1997" i="1" a="1"/>
  <c r="AI2775" i="1" a="1"/>
  <c r="X2667" i="1" a="1"/>
  <c r="AI877" i="1" a="1"/>
  <c r="AD1287" i="1" a="1"/>
  <c r="AH2411" i="1" a="1"/>
  <c r="X2686" i="1" a="1"/>
  <c r="D2376" i="7" a="1"/>
  <c r="X1964" i="1" a="1"/>
  <c r="AH3084" i="1" a="1"/>
  <c r="D1788" i="7" a="1"/>
  <c r="D2515" i="7" a="1"/>
  <c r="AH496" i="1" a="1"/>
  <c r="AI1879" i="1" a="1"/>
  <c r="D2116" i="7" a="1"/>
  <c r="D184" i="7" a="1"/>
  <c r="X399" i="1" a="1"/>
  <c r="AI1524" i="1" a="1"/>
  <c r="X2805" i="1" a="1"/>
  <c r="AD1149" i="1" a="1"/>
  <c r="D870" i="7" a="1"/>
  <c r="D950" i="7" a="1"/>
  <c r="D2502" i="7" a="1"/>
  <c r="X3407" i="1" a="1"/>
  <c r="D367" i="7" a="1"/>
  <c r="X109" i="1" a="1"/>
  <c r="D1075" i="7" a="1"/>
  <c r="AD1543" i="1" a="1"/>
  <c r="AD1529" i="1" a="1"/>
  <c r="AH2768" i="1" a="1"/>
  <c r="AI537" i="1" a="1"/>
  <c r="AI2042" i="1" a="1"/>
  <c r="AI1454" i="1" a="1"/>
  <c r="D2635" i="7" a="1"/>
  <c r="D2754" i="7" a="1"/>
  <c r="AH646" i="1" a="1"/>
  <c r="AD2513" i="1" a="1"/>
  <c r="D914" i="7" a="1"/>
  <c r="AH937" i="1" a="1"/>
  <c r="D504" i="7" a="1"/>
  <c r="D2586" i="7" a="1"/>
  <c r="AH2218" i="1" a="1"/>
  <c r="X1282" i="1" a="1"/>
  <c r="D911" i="7" a="1"/>
  <c r="X2570" i="1" a="1"/>
  <c r="X549" i="1" a="1"/>
  <c r="AD2366" i="1" a="1"/>
  <c r="X2663" i="1" a="1"/>
  <c r="AD1103" i="1" a="1"/>
  <c r="D1711" i="7" a="1"/>
  <c r="AD115" i="1" a="1"/>
  <c r="D934" i="7" a="1"/>
  <c r="AI2154" i="1" a="1"/>
  <c r="AD272" i="1" a="1"/>
  <c r="AI2553" i="1" a="1"/>
  <c r="X1463" i="1" a="1"/>
  <c r="AD2889" i="1" a="1"/>
  <c r="X2989" i="1" a="1"/>
  <c r="AI3230" i="1" a="1"/>
  <c r="X192" i="1" a="1"/>
  <c r="AH199" i="1" a="1"/>
  <c r="X354" i="1" a="1"/>
  <c r="AI2386" i="1" a="1"/>
  <c r="D1059" i="7" a="1"/>
  <c r="D248" i="7" a="1"/>
  <c r="AH3355" i="1" a="1"/>
  <c r="AI157" i="1" a="1"/>
  <c r="AD737" i="1" a="1"/>
  <c r="AH2886" i="1" a="1"/>
  <c r="X2063" i="1" a="1"/>
  <c r="AD546" i="1" a="1"/>
  <c r="AH649" i="1" a="1"/>
  <c r="AI217" i="1" a="1"/>
  <c r="AH1945" i="1" a="1"/>
  <c r="AH1934" i="1" a="1"/>
  <c r="D2550" i="7" a="1"/>
  <c r="AH2794" i="1" a="1"/>
  <c r="D1030" i="7" a="1"/>
  <c r="X3131" i="1" a="1"/>
  <c r="AI3155" i="1" a="1"/>
  <c r="D1158" i="7" a="1"/>
  <c r="AH332" i="1" a="1"/>
  <c r="AD619" i="1" a="1"/>
  <c r="AI3331" i="1" a="1"/>
  <c r="D2705" i="7" a="1"/>
  <c r="AH2383" i="1" a="1"/>
  <c r="AD147" i="1" a="1"/>
  <c r="X664" i="1" a="1"/>
  <c r="D1506" i="7" a="1"/>
  <c r="AH2630" i="1" a="1"/>
  <c r="D2938" i="7" a="1"/>
  <c r="AD3270" i="1" a="1"/>
  <c r="AD329" i="1" a="1"/>
  <c r="X3195" i="1" a="1"/>
  <c r="AH1772" i="1" a="1"/>
  <c r="AI3204" i="1" a="1"/>
  <c r="AH893" i="1" a="1"/>
  <c r="AI3229" i="1" a="1"/>
  <c r="AD164" i="1" a="1"/>
  <c r="X901" i="1" a="1"/>
  <c r="AD747" i="1" a="1"/>
  <c r="AH3383" i="1" a="1"/>
  <c r="X726" i="1" a="1"/>
  <c r="X1502" i="1" a="1"/>
  <c r="AI1647" i="1" a="1"/>
  <c r="X2356" i="1" a="1"/>
  <c r="AH2905" i="1" a="1"/>
  <c r="D1911" i="7" a="1"/>
  <c r="D1507" i="7" a="1"/>
  <c r="AD2910" i="1" a="1"/>
  <c r="X2291" i="1" a="1"/>
  <c r="D1934" i="7" a="1"/>
  <c r="AD2553" i="1" a="1"/>
  <c r="AH2696" i="1" a="1"/>
  <c r="X1278" i="1" a="1"/>
  <c r="X3129" i="1" a="1"/>
  <c r="X1650" i="1" a="1"/>
  <c r="AH931" i="1" a="1"/>
  <c r="AD3472" i="1" a="1"/>
  <c r="X823" i="1" a="1"/>
  <c r="D1878" i="7" a="1"/>
  <c r="D1002" i="7" a="1"/>
  <c r="AH382" i="1" a="1"/>
  <c r="AH90" i="1" a="1"/>
  <c r="D2083" i="7" a="1"/>
  <c r="AD307" i="1" a="1"/>
  <c r="AI2072" i="1" a="1"/>
  <c r="AH1249" i="1" a="1"/>
  <c r="AD1940" i="1" a="1"/>
  <c r="AH1379" i="1" a="1"/>
  <c r="D285" i="7" a="1"/>
  <c r="AD3101" i="1" a="1"/>
  <c r="X3047" i="1" a="1"/>
  <c r="AD3367" i="1" a="1"/>
  <c r="AI1724" i="1" a="1"/>
  <c r="AD2704" i="1" a="1"/>
  <c r="AH2149" i="1" a="1"/>
  <c r="AD1432" i="1" a="1"/>
  <c r="AD3391" i="1" a="1"/>
  <c r="D1449" i="7" a="1"/>
  <c r="X1702" i="1" a="1"/>
  <c r="X2758" i="1" a="1"/>
  <c r="D533" i="7" a="1"/>
  <c r="AI996" i="1" a="1"/>
  <c r="AI543" i="1" a="1"/>
  <c r="X2013" i="1" a="1"/>
  <c r="AH2729" i="1" a="1"/>
  <c r="X1001" i="1" a="1"/>
  <c r="X3444" i="1" a="1"/>
  <c r="AH2657" i="1" a="1"/>
  <c r="D314" i="7" a="1"/>
  <c r="AH1605" i="1" a="1"/>
  <c r="AH2300" i="1" a="1"/>
  <c r="X3252" i="1" a="1"/>
  <c r="AI802" i="1" a="1"/>
  <c r="D2058" i="7" a="1"/>
  <c r="X3391" i="1" a="1"/>
  <c r="AH268" i="1" a="1"/>
  <c r="D2311" i="7" a="1"/>
  <c r="AH2147" i="1" a="1"/>
  <c r="AH185" i="1" a="1"/>
  <c r="AH175" i="1" a="1"/>
  <c r="AH421" i="1" a="1"/>
  <c r="X1762" i="1" a="1"/>
  <c r="AI1507" i="1" a="1"/>
  <c r="AI1369" i="1" a="1"/>
  <c r="X1562" i="1" a="1"/>
  <c r="AH2811" i="1" a="1"/>
  <c r="AI3056" i="1" a="1"/>
  <c r="AH962" i="1" a="1"/>
  <c r="AD1324" i="1" a="1"/>
  <c r="AI1217" i="1" a="1"/>
  <c r="X3203" i="1" a="1"/>
  <c r="AH1855" i="1" a="1"/>
  <c r="AD931" i="1" a="1"/>
  <c r="AD199" i="1" a="1"/>
  <c r="D313" i="7" a="1"/>
  <c r="D212" i="7" a="1"/>
  <c r="AI1220" i="1" a="1"/>
  <c r="AD435" i="1" a="1"/>
  <c r="AD1109" i="1" a="1"/>
  <c r="AH567" i="1" a="1"/>
  <c r="AI2876" i="1" a="1"/>
  <c r="D128" i="7" a="1"/>
  <c r="AH547" i="1" a="1"/>
  <c r="D2739" i="7" a="1"/>
  <c r="D1392" i="7" a="1"/>
  <c r="AI412" i="1" a="1"/>
  <c r="X1603" i="1" a="1"/>
  <c r="AI2837" i="1" a="1"/>
  <c r="AD2654" i="1" a="1"/>
  <c r="X850" i="1" a="1"/>
  <c r="AH1431" i="1" a="1"/>
  <c r="AI296" i="1" a="1"/>
  <c r="AH813" i="1" a="1"/>
  <c r="AD1236" i="1" a="1"/>
  <c r="AH3059" i="1" a="1"/>
  <c r="AI2936" i="1" a="1"/>
  <c r="AH299" i="1" a="1"/>
  <c r="AI3392" i="1" a="1"/>
  <c r="X2288" i="1" a="1"/>
  <c r="X580" i="1" a="1"/>
  <c r="AD2339" i="1" a="1"/>
  <c r="AH87" i="1" a="1"/>
  <c r="AD1156" i="1" a="1"/>
  <c r="AI1063" i="1" a="1"/>
  <c r="X447" i="1" a="1"/>
  <c r="AI2415" i="1" a="1"/>
  <c r="AI1795" i="1" a="1"/>
  <c r="AI2655" i="1" a="1"/>
  <c r="D2876" i="7" a="1"/>
  <c r="D2814" i="7" a="1"/>
  <c r="X218" i="1" a="1"/>
  <c r="X2868" i="1" a="1"/>
  <c r="X1754" i="1" a="1"/>
  <c r="AI213" i="1" a="1"/>
  <c r="AH3127" i="1" a="1"/>
  <c r="AD3118" i="1" a="1"/>
  <c r="AH1688" i="1" a="1"/>
  <c r="X3316" i="1" a="1"/>
  <c r="AH231" i="1" a="1"/>
  <c r="X3441" i="1" a="1"/>
  <c r="AH2342" i="1" a="1"/>
  <c r="X3168" i="1" a="1"/>
  <c r="AH2698" i="1" a="1"/>
  <c r="AD1125" i="1" a="1"/>
  <c r="AH98" i="1" a="1"/>
  <c r="X2069" i="1" a="1"/>
  <c r="D1317" i="7" a="1"/>
  <c r="AI929" i="1" a="1"/>
  <c r="AD2939" i="1" a="1"/>
  <c r="AI3011" i="1" a="1"/>
  <c r="D2403" i="7" a="1"/>
  <c r="AI1017" i="1" a="1"/>
  <c r="AI241" i="1" a="1"/>
  <c r="D2322" i="7" a="1"/>
  <c r="D1927" i="7" a="1"/>
  <c r="AD1161" i="1" a="1"/>
  <c r="X1308" i="1" a="1"/>
  <c r="AD1776" i="1" a="1"/>
  <c r="AI3449" i="1" a="1"/>
  <c r="X373" i="1" a="1"/>
  <c r="AD2464" i="1" a="1"/>
  <c r="AD2377" i="1" a="1"/>
  <c r="X2061" i="1" a="1"/>
  <c r="AD3325" i="1" a="1"/>
  <c r="AH2019" i="1" a="1"/>
  <c r="X1032" i="1" a="1"/>
  <c r="D551" i="7" a="1"/>
  <c r="D2469" i="7" a="1"/>
  <c r="X1959" i="1" a="1"/>
  <c r="AH3296" i="1" a="1"/>
  <c r="AH735" i="1" a="1"/>
  <c r="AD2000" i="1" a="1"/>
  <c r="AD2208" i="1" a="1"/>
  <c r="AH2429" i="1" a="1"/>
  <c r="AH2181" i="1" a="1"/>
  <c r="X431" i="1" a="1"/>
  <c r="AD1310" i="1" a="1"/>
  <c r="AH1701" i="1" a="1"/>
  <c r="D915" i="7" a="1"/>
  <c r="AH636" i="1" a="1"/>
  <c r="AD296" i="1" a="1"/>
  <c r="X2772" i="1" a="1"/>
  <c r="X624" i="1" a="1"/>
  <c r="AI2487" i="1" a="1"/>
  <c r="AD2612" i="1" a="1"/>
  <c r="AH218" i="1" a="1"/>
  <c r="AH3500" i="1" a="1"/>
  <c r="AI763" i="1" a="1"/>
  <c r="D1611" i="7" a="1"/>
  <c r="AD2776" i="1" a="1"/>
  <c r="X1649" i="1" a="1"/>
  <c r="AH832" i="1" a="1"/>
  <c r="D1610" i="7" a="1"/>
  <c r="AH731" i="1" a="1"/>
  <c r="AI813" i="1" a="1"/>
  <c r="X954" i="1" a="1"/>
  <c r="AI1938" i="1" a="1"/>
  <c r="AH1511" i="1" a="1"/>
  <c r="X288" i="1" a="1"/>
  <c r="X1263" i="1" a="1"/>
  <c r="AH1022" i="1" a="1"/>
  <c r="X2726" i="1" a="1"/>
  <c r="AH485" i="1" a="1"/>
  <c r="AI2882" i="1" a="1"/>
  <c r="X3402" i="1" a="1"/>
  <c r="AD1630" i="1" a="1"/>
  <c r="X2211" i="1" a="1"/>
  <c r="X1210" i="1" a="1"/>
  <c r="AH163" i="1" a="1"/>
  <c r="AI847" i="1" a="1"/>
  <c r="AH141" i="1" a="1"/>
  <c r="X509" i="1" a="1"/>
  <c r="AH753" i="1" a="1"/>
  <c r="AD933" i="1" a="1"/>
  <c r="AH2343" i="1" a="1"/>
  <c r="AI1596" i="1" a="1"/>
  <c r="X812" i="1" a="1"/>
  <c r="AI2363" i="1" a="1"/>
  <c r="AI1593" i="1" a="1"/>
  <c r="AH1598" i="1" a="1"/>
  <c r="AD562" i="1" a="1"/>
  <c r="AD2542" i="1" a="1"/>
  <c r="AI1324" i="1" a="1"/>
  <c r="AD3246" i="1" a="1"/>
  <c r="AI3041" i="1" a="1"/>
  <c r="AD446" i="1" a="1"/>
  <c r="X2562" i="1" a="1"/>
  <c r="D890" i="7" a="1"/>
  <c r="AD2474" i="1" a="1"/>
  <c r="AH2219" i="1" a="1"/>
  <c r="AD2860" i="1" a="1"/>
  <c r="AD280" i="1" a="1"/>
  <c r="AI2458" i="1" a="1"/>
  <c r="X1113" i="1" a="1"/>
  <c r="AD2045" i="1" a="1"/>
  <c r="X2371" i="1" a="1"/>
  <c r="AD2409" i="1" a="1"/>
  <c r="AD1534" i="1" a="1"/>
  <c r="X2148" i="1" a="1"/>
  <c r="D1338" i="7" a="1"/>
  <c r="AI326" i="1" a="1"/>
  <c r="X2327" i="1" a="1"/>
  <c r="AI2011" i="1" a="1"/>
  <c r="D2929" i="7" a="1"/>
  <c r="X2638" i="1" a="1"/>
  <c r="D2171" i="7" a="1"/>
  <c r="AD872" i="1" a="1"/>
  <c r="AI1739" i="1" a="1"/>
  <c r="X3210" i="1" a="1"/>
  <c r="AI1097" i="1" a="1"/>
  <c r="AD2227" i="1" a="1"/>
  <c r="D567" i="7" a="1"/>
  <c r="X3029" i="1" a="1"/>
  <c r="AI1707" i="1" a="1"/>
  <c r="AH1824" i="1" a="1"/>
  <c r="X1573" i="1" a="1"/>
  <c r="AD1495" i="1" a="1"/>
  <c r="AH1155" i="1" a="1"/>
  <c r="AD1245" i="1" a="1"/>
  <c r="AH126" i="1" a="1"/>
  <c r="AH2084" i="1" a="1"/>
  <c r="AI1230" i="1" a="1"/>
  <c r="AD355" i="1" a="1"/>
  <c r="AD2347" i="1" a="1"/>
  <c r="AH3364" i="1" a="1"/>
  <c r="AH2443" i="1" a="1"/>
  <c r="D412" i="7" a="1"/>
  <c r="AH903" i="1" a="1"/>
  <c r="X2768" i="1" a="1"/>
  <c r="D2135" i="7" a="1"/>
  <c r="AH2800" i="1" a="1"/>
  <c r="X3466" i="1" a="1"/>
  <c r="X3276" i="1" a="1"/>
  <c r="X3440" i="1" a="1"/>
  <c r="X195" i="1" a="1"/>
  <c r="X1053" i="1" a="1"/>
  <c r="AH2017" i="1" a="1"/>
  <c r="AD2154" i="1" a="1"/>
  <c r="X2186" i="1" a="1"/>
  <c r="X2891" i="1" a="1"/>
  <c r="X521" i="1" a="1"/>
  <c r="D2166" i="7" a="1"/>
  <c r="AI2889" i="1" a="1"/>
  <c r="AH415" i="1" a="1"/>
  <c r="D2422" i="7" a="1"/>
  <c r="X873" i="1" a="1"/>
  <c r="AH2870" i="1" a="1"/>
  <c r="X1909" i="1" a="1"/>
  <c r="AD3446" i="1" a="1"/>
  <c r="AH752" i="1" a="1"/>
  <c r="X1732" i="1" a="1"/>
  <c r="AD2622" i="1" a="1"/>
  <c r="AI2594" i="1" a="1"/>
  <c r="AI1190" i="1" a="1"/>
  <c r="AH606" i="1" a="1"/>
  <c r="D2022" i="7" a="1"/>
  <c r="AI3020" i="1" a="1"/>
  <c r="AI1433" i="1" a="1"/>
  <c r="AD2680" i="1" a="1"/>
  <c r="AD1088" i="1" a="1"/>
  <c r="AD2851" i="1" a="1"/>
  <c r="AI2966" i="1" a="1"/>
  <c r="AH2027" i="1" a="1"/>
  <c r="D2228" i="7" a="1"/>
  <c r="D1377" i="7" a="1"/>
  <c r="AI3378" i="1" a="1"/>
  <c r="X1300" i="1" a="1"/>
  <c r="AD1845" i="1" a="1"/>
  <c r="D655" i="7" a="1"/>
  <c r="AH1960" i="1" a="1"/>
  <c r="X2611" i="1" a="1"/>
  <c r="X2778" i="1" a="1"/>
  <c r="AH1543" i="1" a="1"/>
  <c r="D2419" i="7" a="1"/>
  <c r="X2152" i="1" a="1"/>
  <c r="AD2234" i="1" a="1"/>
  <c r="AD3514" i="1" a="1"/>
  <c r="AD130" i="1" a="1"/>
  <c r="X3254" i="1" a="1"/>
  <c r="D2431" i="7" a="1"/>
  <c r="AD2228" i="1" a="1"/>
  <c r="AI209" i="1" a="1"/>
  <c r="X1758" i="1" a="1"/>
  <c r="AI1584" i="1" a="1"/>
  <c r="D2277" i="7" a="1"/>
  <c r="D1246" i="7" a="1"/>
  <c r="AD2750" i="1" a="1"/>
  <c r="AH987" i="1" a="1"/>
  <c r="D427" i="7" a="1"/>
  <c r="D368" i="7" a="1"/>
  <c r="AH482" i="1" a="1"/>
  <c r="X882" i="1" a="1"/>
  <c r="AI870" i="1" a="1"/>
  <c r="AH2648" i="1" a="1"/>
  <c r="X1056" i="1" a="1"/>
  <c r="AI2086" i="1" a="1"/>
  <c r="X3519" i="1" a="1"/>
  <c r="AD1357" i="1" a="1"/>
  <c r="AI2130" i="1" a="1"/>
  <c r="X781" i="1" a="1"/>
  <c r="AD2426" i="1" a="1"/>
  <c r="AD154" i="1" a="1"/>
  <c r="X3412" i="1" a="1"/>
  <c r="AD2218" i="1" a="1"/>
  <c r="D1155" i="7" a="1"/>
  <c r="D2530" i="7" a="1"/>
  <c r="AI933" i="1" a="1"/>
  <c r="AD2665" i="1" a="1"/>
  <c r="AH1130" i="1" a="1"/>
  <c r="AD1745" i="1" a="1"/>
  <c r="D912" i="7" a="1"/>
  <c r="AI2266" i="1" a="1"/>
  <c r="AI2348" i="1" a="1"/>
  <c r="D150" i="7" a="1"/>
  <c r="AI2031" i="1" a="1"/>
  <c r="X2103" i="1" a="1"/>
  <c r="AD393" i="1" a="1"/>
  <c r="D2903" i="7" a="1"/>
  <c r="X351" i="1" a="1"/>
  <c r="AD1073" i="1" a="1"/>
  <c r="AD2736" i="1" a="1"/>
  <c r="D323" i="7" a="1"/>
  <c r="AI155" i="1" a="1"/>
  <c r="AD671" i="1" a="1"/>
  <c r="X2986" i="1" a="1"/>
  <c r="AD2214" i="1" a="1"/>
  <c r="AD1869" i="1" a="1"/>
  <c r="AH2527" i="1" a="1"/>
  <c r="AD889" i="1" a="1"/>
  <c r="AH3473" i="1" a="1"/>
  <c r="AI82" i="1" a="1"/>
  <c r="AD459" i="1" a="1"/>
  <c r="AH648" i="1" a="1"/>
  <c r="AD2285" i="1" a="1"/>
  <c r="AH2750" i="1" a="1"/>
  <c r="AD560" i="1" a="1"/>
  <c r="X1328" i="1" a="1"/>
  <c r="AI2720" i="1" a="1"/>
  <c r="X1288" i="1" a="1"/>
  <c r="D1279" i="7" a="1"/>
  <c r="AI230" i="1" a="1"/>
  <c r="AD2778" i="1" a="1"/>
  <c r="AH366" i="1" a="1"/>
  <c r="D353" i="7" a="1"/>
  <c r="X341" i="1" a="1"/>
  <c r="AD314" i="1" a="1"/>
  <c r="X1348" i="1" a="1"/>
  <c r="X524" i="1" a="1"/>
  <c r="AI3085" i="1" a="1"/>
  <c r="AI2173" i="1" a="1"/>
  <c r="D1775" i="7" a="1"/>
  <c r="AH3406" i="1" a="1"/>
  <c r="X278" i="1" a="1"/>
  <c r="X3471" i="1" a="1"/>
  <c r="AI2747" i="1" a="1"/>
  <c r="AH1512" i="1" a="1"/>
  <c r="AD1498" i="1" a="1"/>
  <c r="AH1963" i="1" a="1"/>
  <c r="AH369" i="1" a="1"/>
  <c r="AH413" i="1" a="1"/>
  <c r="AH3293" i="1" a="1"/>
  <c r="X3352" i="1" a="1"/>
  <c r="X856" i="1" a="1"/>
  <c r="AH275" i="1" a="1"/>
  <c r="AH1349" i="1" a="1"/>
  <c r="AI1656" i="1" a="1"/>
  <c r="AI3323" i="1" a="1"/>
  <c r="AI2178" i="1" a="1"/>
  <c r="X916" i="1" a="1"/>
  <c r="AI1744" i="1" a="1"/>
  <c r="X826" i="1" a="1"/>
  <c r="AD3060" i="1" a="1"/>
  <c r="X3173" i="1" a="1"/>
  <c r="D1807" i="7" a="1"/>
  <c r="AI2005" i="1" a="1"/>
  <c r="D976" i="7" a="1"/>
  <c r="AD3497" i="1" a="1"/>
  <c r="X910" i="1" a="1"/>
  <c r="X1952" i="1" a="1"/>
  <c r="X2324" i="1" a="1"/>
  <c r="D659" i="7" a="1"/>
  <c r="AD3299" i="1" a="1"/>
  <c r="AI321" i="1" a="1"/>
  <c r="AI2207" i="1" a="1"/>
  <c r="AH844" i="1" a="1"/>
  <c r="AD2075" i="1" a="1"/>
  <c r="AI939" i="1" a="1"/>
  <c r="X358" i="1" a="1"/>
  <c r="AH3472" i="1" a="1"/>
  <c r="D2795" i="7" a="1"/>
  <c r="AH1854" i="1" a="1"/>
  <c r="D1632" i="7" a="1"/>
  <c r="X194" i="1" a="1"/>
  <c r="AI750" i="1" a="1"/>
  <c r="AH3141" i="1" a="1"/>
  <c r="AD691" i="1" a="1"/>
  <c r="AD1714" i="1" a="1"/>
  <c r="AD181" i="1" a="1"/>
  <c r="AI1609" i="1" a="1"/>
  <c r="AH2938" i="1" a="1"/>
  <c r="D40" i="7" a="1"/>
  <c r="AH3310" i="1" a="1"/>
  <c r="AI2100" i="1" a="1"/>
  <c r="X2721" i="1" a="1"/>
  <c r="X625" i="1" a="1"/>
  <c r="AI1568" i="1" a="1"/>
  <c r="AH3259" i="1" a="1"/>
  <c r="X2298" i="1" a="1"/>
  <c r="D439" i="7" a="1"/>
  <c r="D2494" i="7" a="1"/>
  <c r="X1835" i="1" a="1"/>
  <c r="AH3032" i="1" a="1"/>
  <c r="AI3013" i="1" a="1"/>
  <c r="AD727" i="1" a="1"/>
  <c r="X2635" i="1" a="1"/>
  <c r="AD3327" i="1" a="1"/>
  <c r="AI1503" i="1" a="1"/>
  <c r="AH2862" i="1" a="1"/>
  <c r="AH471" i="1" a="1"/>
  <c r="D941" i="7" a="1"/>
  <c r="AD1826" i="1" a="1"/>
  <c r="AH1011" i="1" a="1"/>
  <c r="AI1742" i="1" a="1"/>
  <c r="AD3360" i="1" a="1"/>
  <c r="AI3372" i="1" a="1"/>
  <c r="AD2927" i="1" a="1"/>
  <c r="AI306" i="1" a="1"/>
  <c r="AI1946" i="1" a="1"/>
  <c r="D807" i="7" a="1"/>
  <c r="X356" i="1" a="1"/>
  <c r="D1808" i="7" a="1"/>
  <c r="D380" i="7" a="1"/>
  <c r="D1555" i="7" a="1"/>
  <c r="D200" i="7" a="1"/>
  <c r="AD1752" i="1" a="1"/>
  <c r="AD173" i="1" a="1"/>
  <c r="AD381" i="1" a="1"/>
  <c r="AH562" i="1" a="1"/>
  <c r="D2463" i="7" a="1"/>
  <c r="AI695" i="1" a="1"/>
  <c r="D1283" i="7" a="1"/>
  <c r="AD1217" i="1" a="1"/>
  <c r="AD844" i="1" a="1"/>
  <c r="AD527" i="1" a="1"/>
  <c r="AI1497" i="1" a="1"/>
  <c r="AH3192" i="1" a="1"/>
  <c r="AH108" i="1" a="1"/>
  <c r="D45" i="7" a="1"/>
  <c r="AI944" i="1" a="1"/>
  <c r="AH1837" i="1" a="1"/>
  <c r="AD1402" i="1" a="1"/>
  <c r="AD2274" i="1" a="1"/>
  <c r="AH2641" i="1" a="1"/>
  <c r="AH2454" i="1" a="1"/>
  <c r="X3097" i="1" a="1"/>
  <c r="AH2037" i="1" a="1"/>
  <c r="D1786" i="7" a="1"/>
  <c r="AI284" i="1" a="1"/>
  <c r="D417" i="7" a="1"/>
  <c r="AI2376" i="1" a="1"/>
  <c r="X998" i="1" a="1"/>
  <c r="AI2375" i="1" a="1"/>
  <c r="D1335" i="7" a="1"/>
  <c r="X3516" i="1" a="1"/>
  <c r="AD771" i="1" a="1"/>
  <c r="D1849" i="7" a="1"/>
  <c r="AH136" i="1" a="1"/>
  <c r="AD766" i="1" a="1"/>
  <c r="D429" i="7" a="1"/>
  <c r="AI2167" i="1" a="1"/>
  <c r="X405" i="1" a="1"/>
  <c r="X3494" i="1" a="1"/>
  <c r="AH1547" i="1" a="1"/>
  <c r="AD2630" i="1" a="1"/>
  <c r="AD1664" i="1" a="1"/>
  <c r="AD3359" i="1" a="1"/>
  <c r="AH839" i="1" a="1"/>
  <c r="AD1284" i="1" a="1"/>
  <c r="AI1796" i="1" a="1"/>
  <c r="D2306" i="7" a="1"/>
  <c r="AH1561" i="1" a="1"/>
  <c r="AI867" i="1" a="1"/>
  <c r="AI1292" i="1" a="1"/>
  <c r="X1284" i="1" a="1"/>
  <c r="AI3167" i="1" a="1"/>
  <c r="X802" i="1" a="1"/>
  <c r="AD961" i="1" a="1"/>
  <c r="AH2159" i="1" a="1"/>
  <c r="AD1316" i="1" a="1"/>
  <c r="AI2360" i="1" a="1"/>
  <c r="AH2759" i="1" a="1"/>
  <c r="AD1017" i="1" a="1"/>
  <c r="AH2968" i="1" a="1"/>
  <c r="AH979" i="1" a="1"/>
  <c r="AH3401" i="1" a="1"/>
  <c r="X2046" i="1" a="1"/>
  <c r="AD3220" i="1" a="1"/>
  <c r="AD3260" i="1" a="1"/>
  <c r="X609" i="1" a="1"/>
  <c r="AI1606" i="1" a="1"/>
  <c r="AH3247" i="1" a="1"/>
  <c r="AH2463" i="1" a="1"/>
  <c r="AH313" i="1" a="1"/>
  <c r="X2455" i="1" a="1"/>
  <c r="AD2836" i="1" a="1"/>
  <c r="AD1435" i="1" a="1"/>
  <c r="D2211" i="7" a="1"/>
  <c r="AI1038" i="1" a="1"/>
  <c r="X1555" i="1" a="1"/>
  <c r="AH1218" i="1" a="1"/>
  <c r="D92" i="7" a="1"/>
  <c r="AD2649" i="1" a="1"/>
  <c r="AD602" i="1" a="1"/>
  <c r="X366" i="1" a="1"/>
  <c r="AH3118" i="1" a="1"/>
  <c r="AD2983" i="1" a="1"/>
  <c r="D2297" i="7" a="1"/>
  <c r="AD2764" i="1" a="1"/>
  <c r="AD3181" i="1" a="1"/>
  <c r="AI728" i="1" a="1"/>
  <c r="AD2325" i="1" a="1"/>
  <c r="AH244" i="1" a="1"/>
  <c r="D1104" i="7" a="1"/>
  <c r="AD1672" i="1" a="1"/>
  <c r="X671" i="1" a="1"/>
  <c r="AH2607" i="1" a="1"/>
  <c r="X3473" i="1" a="1"/>
  <c r="AI2208" i="1" a="1"/>
  <c r="X1790" i="1" a="1"/>
  <c r="AD2720" i="1" a="1"/>
  <c r="AH1597" i="1" a="1"/>
  <c r="X1482" i="1" a="1"/>
  <c r="X2952" i="1" a="1"/>
  <c r="AH3324" i="1" a="1"/>
  <c r="X925" i="1" a="1"/>
  <c r="D1148" i="7" a="1"/>
  <c r="D574" i="7" a="1"/>
  <c r="X828" i="1" a="1"/>
  <c r="AD3425" i="1" a="1"/>
  <c r="D796" i="7" a="1"/>
  <c r="AI721" i="1" a="1"/>
  <c r="AI3059" i="1" a="1"/>
  <c r="X801" i="1" a="1"/>
  <c r="AH1085" i="1" a="1"/>
  <c r="AI3383" i="1" a="1"/>
  <c r="X847" i="1" a="1"/>
  <c r="AI557" i="1" a="1"/>
  <c r="X1034" i="1" a="1"/>
  <c r="X323" i="1" a="1"/>
  <c r="X2283" i="1" a="1"/>
  <c r="X1281" i="1" a="1"/>
  <c r="AH2155" i="1" a="1"/>
  <c r="AD1621" i="1" a="1"/>
  <c r="AH3035" i="1" a="1"/>
  <c r="AH2485" i="1" a="1"/>
  <c r="AI2519" i="1" a="1"/>
  <c r="X2416" i="1" a="1"/>
  <c r="AH2477" i="1" a="1"/>
  <c r="X2020" i="1" a="1"/>
  <c r="D1787" i="7" a="1"/>
  <c r="AH2854" i="1" a="1"/>
  <c r="D110" i="7" a="1"/>
  <c r="AI1900" i="1" a="1"/>
  <c r="D238" i="7" a="1"/>
  <c r="AH1703" i="1" a="1"/>
  <c r="AD1148" i="1" a="1"/>
  <c r="AH1365" i="1" a="1"/>
  <c r="AI2722" i="1" a="1"/>
  <c r="X1667" i="1" a="1"/>
  <c r="AH2085" i="1" a="1"/>
  <c r="AH1351" i="1" a="1"/>
  <c r="AI2611" i="1" a="1"/>
  <c r="AH785" i="1" a="1"/>
  <c r="AD2743" i="1" a="1"/>
  <c r="AD1608" i="1" a="1"/>
  <c r="AH371" i="1" a="1"/>
  <c r="D2682" i="7" a="1"/>
  <c r="X831" i="1" a="1"/>
  <c r="AD2655" i="1" a="1"/>
  <c r="AI2070" i="1" a="1"/>
  <c r="D54" i="7" a="1"/>
  <c r="AD2835" i="1" a="1"/>
  <c r="AD1597" i="1" a="1"/>
  <c r="X2223" i="1" a="1"/>
  <c r="X112" i="1" a="1"/>
  <c r="X2225" i="1" a="1"/>
  <c r="D1239" i="7" a="1"/>
  <c r="D1139" i="7" a="1"/>
  <c r="D1844" i="7" a="1"/>
  <c r="D975" i="7" a="1"/>
  <c r="D860" i="7" a="1"/>
  <c r="X815" i="1" a="1"/>
  <c r="AI973" i="1" a="1"/>
  <c r="AD3302" i="1" a="1"/>
  <c r="AD811" i="1" a="1"/>
  <c r="AD654" i="1" a="1"/>
  <c r="AH961" i="1" a="1"/>
  <c r="AI535" i="1" a="1"/>
  <c r="AH3332" i="1" a="1"/>
  <c r="X2754" i="1" a="1"/>
  <c r="AI2421" i="1" a="1"/>
  <c r="AI100" i="1" a="1"/>
  <c r="AH3321" i="1" a="1"/>
  <c r="AI2570" i="1" a="1"/>
  <c r="AD2867" i="1" a="1"/>
  <c r="AH3353" i="1" a="1"/>
  <c r="AI1978" i="1" a="1"/>
  <c r="X2030" i="1" a="1"/>
  <c r="AD238" i="1" a="1"/>
  <c r="D2393" i="7" a="1"/>
  <c r="X800" i="1" a="1"/>
  <c r="AH684" i="1" a="1"/>
  <c r="AI2022" i="1" a="1"/>
  <c r="AI977" i="1" a="1"/>
  <c r="X1618" i="1" a="1"/>
  <c r="AI1876" i="1" a="1"/>
  <c r="X2155" i="1" a="1"/>
  <c r="AH2470" i="1" a="1"/>
  <c r="AI1451" i="1" a="1"/>
  <c r="AH1858" i="1" a="1"/>
  <c r="AI1030" i="1" a="1"/>
  <c r="AH381" i="1" a="1"/>
  <c r="X3056" i="1" a="1"/>
  <c r="AD1975" i="1" a="1"/>
  <c r="AD2345" i="1" a="1"/>
  <c r="X1217" i="1" a="1"/>
  <c r="AI3072" i="1" a="1"/>
  <c r="D148" i="7" a="1"/>
  <c r="X3524" i="1" a="1"/>
  <c r="D272" i="7" a="1"/>
  <c r="X874" i="1" a="1"/>
  <c r="AI235" i="1" a="1"/>
  <c r="AI267" i="1" a="1"/>
  <c r="D1985" i="7" a="1"/>
  <c r="AH2132" i="1" a="1"/>
  <c r="AI1393" i="1" a="1"/>
  <c r="AH966" i="1" a="1"/>
  <c r="AD3281" i="1" a="1"/>
  <c r="AH179" i="1" a="1"/>
  <c r="AD869" i="1" a="1"/>
  <c r="AH3238" i="1" a="1"/>
  <c r="AD284" i="1" a="1"/>
  <c r="D1026" i="7" a="1"/>
  <c r="AD2544" i="1" a="1"/>
  <c r="D871" i="7" a="1"/>
  <c r="AD2782" i="1" a="1"/>
  <c r="AI3019" i="1" a="1"/>
  <c r="AH3379" i="1" a="1"/>
  <c r="AD1830" i="1" a="1"/>
  <c r="AI2149" i="1" a="1"/>
  <c r="AD890" i="1" a="1"/>
  <c r="AD3091" i="1" a="1"/>
  <c r="D387" i="7" a="1"/>
  <c r="AH660" i="1" a="1"/>
  <c r="X3038" i="1" a="1"/>
  <c r="AD2822" i="1" a="1"/>
  <c r="D2305" i="7" a="1"/>
  <c r="D1102" i="7" a="1"/>
  <c r="AH2445" i="1" a="1"/>
  <c r="AD1798" i="1" a="1"/>
  <c r="AH2255" i="1" a="1"/>
  <c r="AH2564" i="1" a="1"/>
  <c r="AD3112" i="1" a="1"/>
  <c r="D1368" i="7" a="1"/>
  <c r="D2783" i="7" a="1"/>
  <c r="AH1530" i="1" a="1"/>
  <c r="AH2297" i="1" a="1"/>
  <c r="X1796" i="1" a="1"/>
  <c r="AD623" i="1" a="1"/>
  <c r="AH1644" i="1" a="1"/>
  <c r="AI1419" i="1" a="1"/>
  <c r="D2183" i="7" a="1"/>
  <c r="X712" i="1" a="1"/>
  <c r="AD1721" i="1" a="1"/>
  <c r="AD2470" i="1" a="1"/>
  <c r="AI3497" i="1" a="1"/>
  <c r="AH2363" i="1" a="1"/>
  <c r="AD1323" i="1" a="1"/>
  <c r="D1536" i="7" a="1"/>
  <c r="AH700" i="1" a="1"/>
  <c r="X1158" i="1" a="1"/>
  <c r="AI1912" i="1" a="1"/>
  <c r="X2779" i="1" a="1"/>
  <c r="AH1181" i="1" a="1"/>
  <c r="AH3072" i="1" a="1"/>
  <c r="D320" i="7" a="1"/>
  <c r="AI629" i="1" a="1"/>
  <c r="AH2575" i="1" a="1"/>
  <c r="D375" i="7" a="1"/>
  <c r="X3421" i="1" a="1"/>
  <c r="AI1100" i="1" a="1"/>
  <c r="AI1637" i="1" a="1"/>
  <c r="D997" i="7" a="1"/>
  <c r="D2221" i="7" a="1"/>
  <c r="AI2045" i="1" a="1"/>
  <c r="AI1886" i="1" a="1"/>
  <c r="D2845" i="7" a="1"/>
  <c r="D140" i="7" a="1"/>
  <c r="AI2780" i="1" a="1"/>
  <c r="D994" i="7" a="1"/>
  <c r="AH1002" i="1" a="1"/>
  <c r="AH943" i="1" a="1"/>
  <c r="D2766" i="7" a="1"/>
  <c r="X3138" i="1" a="1"/>
  <c r="D2963" i="7" a="1"/>
  <c r="D1430" i="7" a="1"/>
  <c r="AI1110" i="1" a="1"/>
  <c r="D409" i="7" a="1"/>
  <c r="D2641" i="7" a="1"/>
  <c r="AH1353" i="1" a="1"/>
  <c r="D230" i="7" a="1"/>
  <c r="AH1464" i="1" a="1"/>
  <c r="AD1213" i="1" a="1"/>
  <c r="AD2424" i="1" a="1"/>
  <c r="X666" i="1" a="1"/>
  <c r="AD814" i="1" a="1"/>
  <c r="AD2863" i="1" a="1"/>
  <c r="AH670" i="1" a="1"/>
  <c r="AH2724" i="1" a="1"/>
  <c r="AD3195" i="1" a="1"/>
  <c r="X1423" i="1" a="1"/>
  <c r="X2744" i="1" a="1"/>
  <c r="AD1228" i="1" a="1"/>
  <c r="X2443" i="1" a="1"/>
  <c r="AD1561" i="1" a="1"/>
  <c r="X2824" i="1" a="1"/>
  <c r="D1682" i="7" a="1"/>
  <c r="D1143" i="7" a="1"/>
  <c r="X1141" i="1" a="1"/>
  <c r="X2698" i="1" a="1"/>
  <c r="AI2717" i="1" a="1"/>
  <c r="AI1389" i="1" a="1"/>
  <c r="D1954" i="7" a="1"/>
  <c r="AI1254" i="1" a="1"/>
  <c r="D2864" i="7" a="1"/>
  <c r="AD611" i="1" a="1"/>
  <c r="X1385" i="1" a="1"/>
  <c r="AH3119" i="1" a="1"/>
  <c r="AH3413" i="1" a="1"/>
  <c r="AH100" i="1" a="1"/>
  <c r="AH2432" i="1" a="1"/>
  <c r="AH2896" i="1" a="1"/>
  <c r="AI1980" i="1" a="1"/>
  <c r="X303" i="1" a="1"/>
  <c r="AI2939" i="1" a="1"/>
  <c r="D1397" i="7" a="1"/>
  <c r="AD2854" i="1" a="1"/>
  <c r="X1582" i="1" a="1"/>
  <c r="AD325" i="1" a="1"/>
  <c r="AH1240" i="1" a="1"/>
  <c r="AD432" i="1" a="1"/>
  <c r="AD1709" i="1" a="1"/>
  <c r="AI2555" i="1" a="1"/>
  <c r="AD2609" i="1" a="1"/>
  <c r="X2390" i="1" a="1"/>
  <c r="X2576" i="1" a="1"/>
  <c r="AH1885" i="1" a="1"/>
  <c r="AH3416" i="1" a="1"/>
  <c r="X2329" i="1" a="1"/>
  <c r="AD3406" i="1" a="1"/>
  <c r="D613" i="7" a="1"/>
  <c r="AH1938" i="1" a="1"/>
  <c r="D1080" i="7" a="1"/>
  <c r="X2767" i="1" a="1"/>
  <c r="AD1269" i="1" a="1"/>
  <c r="AI1618" i="1" a="1"/>
  <c r="AD2302" i="1" a="1"/>
  <c r="X2530" i="1" a="1"/>
  <c r="D1192" i="7" a="1"/>
  <c r="AH1744" i="1" a="1"/>
  <c r="AI3137" i="1" a="1"/>
  <c r="AH1800" i="1" a="1"/>
  <c r="AI726" i="1" a="1"/>
  <c r="AI2516" i="1" a="1"/>
  <c r="AI3291" i="1" a="1"/>
  <c r="AD1165" i="1" a="1"/>
  <c r="D1116" i="7" a="1"/>
  <c r="AD362" i="1" a="1"/>
  <c r="AD742" i="1" a="1"/>
  <c r="AI3456" i="1" a="1"/>
  <c r="AD2195" i="1" a="1"/>
  <c r="AD3424" i="1" a="1"/>
  <c r="AH1164" i="1" a="1"/>
  <c r="AD467" i="1" a="1"/>
  <c r="X645" i="1" a="1"/>
  <c r="D2425" i="7" a="1"/>
  <c r="AI854" i="1" a="1"/>
  <c r="AH3417" i="1" a="1"/>
  <c r="AH1832" i="1" a="1"/>
  <c r="AD1338" i="1" a="1"/>
  <c r="AH2982" i="1" a="1"/>
  <c r="AI490" i="1" a="1"/>
  <c r="X1006" i="1" a="1"/>
  <c r="AI202" i="1" a="1"/>
  <c r="AD2773" i="1" a="1"/>
  <c r="AD2226" i="1" a="1"/>
  <c r="X2636" i="1" a="1"/>
  <c r="AD3409" i="1" a="1"/>
  <c r="AH1709" i="1" a="1"/>
  <c r="AI224" i="1" a="1"/>
  <c r="AI2518" i="1" a="1"/>
  <c r="AH1318" i="1" a="1"/>
  <c r="D708" i="7" a="1"/>
  <c r="X3201" i="1" a="1"/>
  <c r="AH1639" i="1" a="1"/>
  <c r="AH2917" i="1" a="1"/>
  <c r="D716" i="7" a="1"/>
  <c r="AI1395" i="1" a="1"/>
  <c r="AI3158" i="1" a="1"/>
  <c r="AD1937" i="1" a="1"/>
  <c r="AI2156" i="1" a="1"/>
  <c r="AD627" i="1" a="1"/>
  <c r="X1804" i="1" a="1"/>
  <c r="AD675" i="1" a="1"/>
  <c r="D468" i="7" a="1"/>
  <c r="AD870" i="1" a="1"/>
  <c r="AD1545" i="1" a="1"/>
  <c r="AI914" i="1" a="1"/>
  <c r="X2546" i="1" a="1"/>
  <c r="AH1068" i="1" a="1"/>
  <c r="AD2187" i="1" a="1"/>
  <c r="AH1296" i="1" a="1"/>
  <c r="AH1182" i="1" a="1"/>
  <c r="D1647" i="7" a="1"/>
  <c r="X2055" i="1" a="1"/>
  <c r="D2998" i="7" a="1"/>
  <c r="X1104" i="1" a="1"/>
  <c r="AI2273" i="1" a="1"/>
  <c r="D633" i="7" a="1"/>
  <c r="X894" i="1" a="1"/>
  <c r="AH2465" i="1" a="1"/>
  <c r="AH3092" i="1" a="1"/>
  <c r="AI2021" i="1" a="1"/>
  <c r="AH1367" i="1" a="1"/>
  <c r="AH1251" i="1" a="1"/>
  <c r="AD2523" i="1" a="1"/>
  <c r="X2918" i="1" a="1"/>
  <c r="X411" i="1" a="1"/>
  <c r="AH3150" i="1" a="1"/>
  <c r="D2759" i="7" a="1"/>
  <c r="AD1000" i="1" a="1"/>
  <c r="D1213" i="7" a="1"/>
  <c r="AD2485" i="1" a="1"/>
  <c r="X2770" i="1" a="1"/>
  <c r="D1282" i="7" a="1"/>
  <c r="X3031" i="1" a="1"/>
  <c r="AD2238" i="1" a="1"/>
  <c r="AD1912" i="1" a="1"/>
  <c r="AH1549" i="1" a="1"/>
  <c r="X1306" i="1" a="1"/>
  <c r="AD221" i="1" a="1"/>
  <c r="AD114" i="1" a="1"/>
  <c r="AH1234" i="1" a="1"/>
  <c r="AI3192" i="1" a="1"/>
  <c r="AD1811" i="1" a="1"/>
  <c r="AH436" i="1" a="1"/>
  <c r="X1610" i="1" a="1"/>
  <c r="AD3390" i="1" a="1"/>
  <c r="AI2034" i="1" a="1"/>
  <c r="D2581" i="7" a="1"/>
  <c r="D2260" i="7" a="1"/>
  <c r="D889" i="7" a="1"/>
  <c r="X166" i="1" a="1"/>
  <c r="AI547" i="1" a="1"/>
  <c r="AD1700" i="1" a="1"/>
  <c r="AD336" i="1" a="1"/>
  <c r="AH2680" i="1" a="1"/>
  <c r="D1096" i="7" a="1"/>
  <c r="AI891" i="1" a="1"/>
  <c r="D983" i="7" a="1"/>
  <c r="AD1261" i="1" a="1"/>
  <c r="AH503" i="1" a="1"/>
  <c r="AI168" i="1" a="1"/>
  <c r="AH2433" i="1" a="1"/>
  <c r="AH1432" i="1" a="1"/>
  <c r="AH3391" i="1" a="1"/>
  <c r="AI2282" i="1" a="1"/>
  <c r="D2100" i="7" a="1"/>
  <c r="D416" i="7" a="1"/>
  <c r="AH344" i="1" a="1"/>
  <c r="AH439" i="1" a="1"/>
  <c r="D2928" i="7" a="1"/>
  <c r="AH1949" i="1" a="1"/>
  <c r="AI1831" i="1" a="1"/>
  <c r="AI187" i="1" a="1"/>
  <c r="AH2617" i="1" a="1"/>
  <c r="X2057" i="1" a="1"/>
  <c r="AI1499" i="1" a="1"/>
  <c r="AH1998" i="1" a="1"/>
  <c r="X1468" i="1" a="1"/>
  <c r="AI2740" i="1" a="1"/>
  <c r="AH920" i="1" a="1"/>
  <c r="D944" i="7" a="1"/>
  <c r="X1727" i="1" a="1"/>
  <c r="X659" i="1" a="1"/>
  <c r="AD558" i="1" a="1"/>
  <c r="X2123" i="1" a="1"/>
  <c r="AH1995" i="1" a="1"/>
  <c r="AH1254" i="1" a="1"/>
  <c r="AH1451" i="1" a="1"/>
  <c r="AD3026" i="1" a="1"/>
  <c r="AD2031" i="1" a="1"/>
  <c r="AD2811" i="1" a="1"/>
  <c r="AH3056" i="1" a="1"/>
  <c r="AD962" i="1" a="1"/>
  <c r="X3351" i="1" a="1"/>
  <c r="AD321" i="1" a="1"/>
  <c r="AD1306" i="1" a="1"/>
  <c r="X2368" i="1" a="1"/>
  <c r="D2056" i="7" a="1"/>
  <c r="AH3230" i="1" a="1"/>
  <c r="D2960" i="7" a="1"/>
  <c r="X3411" i="1" a="1"/>
  <c r="AD1642" i="1" a="1"/>
  <c r="AH1673" i="1" a="1"/>
  <c r="AI3354" i="1" a="1"/>
  <c r="AH1492" i="1" a="1"/>
  <c r="AD124" i="1" a="1"/>
  <c r="X2175" i="1" a="1"/>
  <c r="AI865" i="1" a="1"/>
  <c r="X1604" i="1" a="1"/>
  <c r="AD547" i="1" a="1"/>
  <c r="D505" i="7" a="1"/>
  <c r="X150" i="1" a="1"/>
  <c r="X3036" i="1" a="1"/>
  <c r="D2059" i="7" a="1"/>
  <c r="AI1294" i="1" a="1"/>
  <c r="D2753" i="7" a="1"/>
  <c r="AD466" i="1" a="1"/>
  <c r="AH872" i="1" a="1"/>
  <c r="AD389" i="1" a="1"/>
  <c r="AH3289" i="1" a="1"/>
  <c r="AH530" i="1" a="1"/>
  <c r="X2469" i="1" a="1"/>
  <c r="D834" i="7" a="1"/>
  <c r="X1850" i="1" a="1"/>
  <c r="D106" i="7" a="1"/>
  <c r="AH2877" i="1" a="1"/>
  <c r="AD2142" i="1" a="1"/>
  <c r="AH1798" i="1" a="1"/>
  <c r="X3295" i="1" a="1"/>
  <c r="AH3270" i="1" a="1"/>
  <c r="AD900" i="1" a="1"/>
  <c r="X250" i="1" a="1"/>
  <c r="D1190" i="7" a="1"/>
  <c r="D1489" i="7" a="1"/>
  <c r="AH2492" i="1" a="1"/>
  <c r="D2616" i="7" a="1"/>
  <c r="D1738" i="7" a="1"/>
  <c r="AI75" i="1" a="1"/>
  <c r="AD641" i="1" a="1"/>
  <c r="AI3282" i="1" a="1"/>
  <c r="AD1627" i="1" a="1"/>
  <c r="X207" i="1" a="1"/>
  <c r="X2916" i="1" a="1"/>
  <c r="D1630" i="7" a="1"/>
  <c r="AD1880" i="1" a="1"/>
  <c r="AI1700" i="1" a="1"/>
  <c r="X908" i="1" a="1"/>
  <c r="AH2654" i="1" a="1"/>
  <c r="D2200" i="7" a="1"/>
  <c r="AI2136" i="1" a="1"/>
  <c r="X3231" i="1" a="1"/>
  <c r="AI3499" i="1" a="1"/>
  <c r="D596" i="7" a="1"/>
  <c r="D430" i="7" a="1"/>
  <c r="X1336" i="1" a="1"/>
  <c r="AD2824" i="1" a="1"/>
  <c r="AI2297" i="1" a="1"/>
  <c r="AD1152" i="1" a="1"/>
  <c r="X696" i="1" a="1"/>
  <c r="AH146" i="1" a="1"/>
  <c r="AH2052" i="1" a="1"/>
  <c r="AH796" i="1" a="1"/>
  <c r="AI2351" i="1" a="1"/>
  <c r="AD479" i="1" a="1"/>
  <c r="AI975" i="1" a="1"/>
  <c r="AI1969" i="1" a="1"/>
  <c r="X1298" i="1" a="1"/>
  <c r="D1215" i="7" a="1"/>
  <c r="X572" i="1" a="1"/>
  <c r="AD1039" i="1" a="1"/>
  <c r="AI108" i="1" a="1"/>
  <c r="X1356" i="1" a="1"/>
  <c r="AH219" i="1" a="1"/>
  <c r="D709" i="7" a="1"/>
  <c r="X269" i="1" a="1"/>
  <c r="X3069" i="1" a="1"/>
  <c r="X3139" i="1" a="1"/>
  <c r="D2547" i="7" a="1"/>
  <c r="X780" i="1" a="1"/>
  <c r="AI2621" i="1" a="1"/>
  <c r="X740" i="1" a="1"/>
  <c r="AD2375" i="1" a="1"/>
  <c r="AH2389" i="1" a="1"/>
  <c r="AI1898" i="1" a="1"/>
  <c r="AH2008" i="1" a="1"/>
  <c r="AH1842" i="1" a="1"/>
  <c r="AH1309" i="1" a="1"/>
  <c r="AH414" i="1" a="1"/>
  <c r="D2241" i="7" a="1"/>
  <c r="AH2141" i="1" a="1"/>
  <c r="AD3167" i="1" a="1"/>
  <c r="AH746" i="1" a="1"/>
  <c r="AH89" i="1" a="1"/>
  <c r="X1260" i="1" a="1"/>
  <c r="X2857" i="1" a="1"/>
  <c r="AD2884" i="1" a="1"/>
  <c r="AD3089" i="1" a="1"/>
  <c r="AH3377" i="1" a="1"/>
  <c r="AI652" i="1" a="1"/>
  <c r="AI900" i="1" a="1"/>
  <c r="AI971" i="1" a="1"/>
  <c r="D1564" i="7" a="1"/>
  <c r="AI3133" i="1" a="1"/>
  <c r="X3205" i="1" a="1"/>
  <c r="AI920" i="1" a="1"/>
  <c r="AH397" i="1" a="1"/>
  <c r="AI623" i="1" a="1"/>
  <c r="AH3369" i="1" a="1"/>
  <c r="AD3019" i="1" a="1"/>
  <c r="X2815" i="1" a="1"/>
  <c r="AD2514" i="1" a="1"/>
  <c r="D2784" i="7" a="1"/>
  <c r="AH2633" i="1" a="1"/>
  <c r="AI2764" i="1" a="1"/>
  <c r="AH1972" i="1" a="1"/>
  <c r="AH2360" i="1" a="1"/>
  <c r="D399" i="7" a="1"/>
  <c r="AH1643" i="1" a="1"/>
  <c r="AD375" i="1" a="1"/>
  <c r="X2519" i="1" a="1"/>
  <c r="AH665" i="1" a="1"/>
  <c r="AD554" i="1" a="1"/>
  <c r="AH1222" i="1" a="1"/>
  <c r="AH695" i="1" a="1"/>
  <c r="AI2345" i="1" a="1"/>
  <c r="D1051" i="7" a="1"/>
  <c r="X254" i="1" a="1"/>
  <c r="AI2463" i="1" a="1"/>
  <c r="AI192" i="1" a="1"/>
  <c r="AI2870" i="1" a="1"/>
  <c r="AD1909" i="1" a="1"/>
  <c r="AH1610" i="1" a="1"/>
  <c r="AD2252" i="1" a="1"/>
  <c r="X452" i="1" a="1"/>
  <c r="D1323" i="7" a="1"/>
  <c r="AH2175" i="1" a="1"/>
  <c r="AH984" i="1" a="1"/>
  <c r="AI2950" i="1" a="1"/>
  <c r="AI3284" i="1" a="1"/>
  <c r="D2236" i="7" a="1"/>
  <c r="AI2440" i="1" a="1"/>
  <c r="AH3033" i="1" a="1"/>
  <c r="AH458" i="1" a="1"/>
  <c r="AI736" i="1" a="1"/>
  <c r="AH1475" i="1" a="1"/>
  <c r="AI3367" i="1" a="1"/>
  <c r="AD3219" i="1" a="1"/>
  <c r="AD503" i="1" a="1"/>
  <c r="X3266" i="1" a="1"/>
  <c r="AD1309" i="1" a="1"/>
  <c r="AI1050" i="1" a="1"/>
  <c r="X3215" i="1" a="1"/>
  <c r="AI3180" i="1" a="1"/>
  <c r="AH2391" i="1" a="1"/>
  <c r="D48" i="7" a="1"/>
  <c r="AD996" i="1" a="1"/>
  <c r="D2448" i="7" a="1"/>
  <c r="X2503" i="1" a="1"/>
  <c r="X3017" i="1" a="1"/>
  <c r="X519" i="1" a="1"/>
  <c r="AI3444" i="1" a="1"/>
  <c r="AI1011" i="1" a="1"/>
  <c r="D2027" i="7" a="1"/>
  <c r="D1889" i="7" a="1"/>
  <c r="AH3133" i="1" a="1"/>
  <c r="AH1408" i="1" a="1"/>
  <c r="AD1930" i="1" a="1"/>
  <c r="AI3373" i="1" a="1"/>
  <c r="D961" i="7" a="1"/>
  <c r="AI283" i="1" a="1"/>
  <c r="X1143" i="1" a="1"/>
  <c r="D2378" i="7" a="1"/>
  <c r="X1022" i="1" a="1"/>
  <c r="AI1972" i="1" a="1"/>
  <c r="AH3466" i="1" a="1"/>
  <c r="AI1160" i="1" a="1"/>
  <c r="AD3014" i="1" a="1"/>
  <c r="AH910" i="1" a="1"/>
  <c r="AI1053" i="1" a="1"/>
  <c r="AI2811" i="1" a="1"/>
  <c r="AH3142" i="1" a="1"/>
  <c r="AD672" i="1" a="1"/>
  <c r="X281" i="1" a="1"/>
  <c r="AH1217" i="1" a="1"/>
  <c r="D803" i="7" a="1"/>
  <c r="D2948" i="7" a="1"/>
  <c r="AH3524" i="1" a="1"/>
  <c r="AD2559" i="1" a="1"/>
  <c r="AD1579" i="1" a="1"/>
  <c r="X992" i="1" a="1"/>
  <c r="D507" i="7" a="1"/>
  <c r="X156" i="1" a="1"/>
  <c r="X585" i="1" a="1"/>
  <c r="AI2641" i="1" a="1"/>
  <c r="X1910" i="1" a="1"/>
  <c r="AH776" i="1" a="1"/>
  <c r="AI443" i="1" a="1"/>
  <c r="X1718" i="1" a="1"/>
  <c r="AH2738" i="1" a="1"/>
  <c r="AI1204" i="1" a="1"/>
  <c r="X586" i="1" a="1"/>
  <c r="AD891" i="1" a="1"/>
  <c r="AD2837" i="1" a="1"/>
  <c r="AI2638" i="1" a="1"/>
  <c r="D789" i="7" a="1"/>
  <c r="AH2694" i="1" a="1"/>
  <c r="AD1110" i="1" a="1"/>
  <c r="AD403" i="1" a="1"/>
  <c r="D275" i="7" a="1"/>
  <c r="AH840" i="1" a="1"/>
  <c r="AI470" i="1" a="1"/>
  <c r="D2126" i="7" a="1"/>
  <c r="AI1381" i="1" a="1"/>
  <c r="AD1202" i="1" a="1"/>
  <c r="D1233" i="7" a="1"/>
  <c r="AD1547" i="1" a="1"/>
  <c r="X3454" i="1" a="1"/>
  <c r="X936" i="1" a="1"/>
  <c r="AI1345" i="1" a="1"/>
  <c r="X2514" i="1" a="1"/>
  <c r="AH2057" i="1" a="1"/>
  <c r="D883" i="7" a="1"/>
  <c r="AD802" i="1" a="1"/>
  <c r="AD183" i="1" a="1"/>
  <c r="AH2628" i="1" a="1"/>
  <c r="X631" i="1" a="1"/>
  <c r="AD2337" i="1" a="1"/>
  <c r="AH2973" i="1" a="1"/>
  <c r="AH519" i="1" a="1"/>
  <c r="AI2540" i="1" a="1"/>
  <c r="X2920" i="1" a="1"/>
  <c r="AD317" i="1" a="1"/>
  <c r="X3133" i="1" a="1"/>
  <c r="AD772" i="1" a="1"/>
  <c r="AH3478" i="1" a="1"/>
  <c r="AH1354" i="1" a="1"/>
  <c r="AD338" i="1" a="1"/>
  <c r="AH1005" i="1" a="1"/>
  <c r="X1942" i="1" a="1"/>
  <c r="AD653" i="1" a="1"/>
  <c r="AD2416" i="1" a="1"/>
  <c r="D2000" i="7" a="1"/>
  <c r="X177" i="1" a="1"/>
  <c r="AI2083" i="1" a="1"/>
  <c r="AH521" i="1" a="1"/>
  <c r="D2555" i="7" a="1"/>
  <c r="X2522" i="1" a="1"/>
  <c r="D2953" i="7" a="1"/>
  <c r="D2521" i="7" a="1"/>
  <c r="X210" i="1" a="1"/>
  <c r="AD667" i="1" a="1"/>
  <c r="AI3421" i="1" a="1"/>
  <c r="AI253" i="1" a="1"/>
  <c r="D115" i="7" a="1"/>
  <c r="AH1988" i="1" a="1"/>
  <c r="D49" i="7" a="1"/>
  <c r="D2468" i="7" a="1"/>
  <c r="X972" i="1" a="1"/>
  <c r="AD644" i="1" a="1"/>
  <c r="X3322" i="1" a="1"/>
  <c r="AD575" i="1" a="1"/>
  <c r="D2213" i="7" a="1"/>
  <c r="X1522" i="1" a="1"/>
  <c r="X1974" i="1" a="1"/>
  <c r="AI2350" i="1" a="1"/>
  <c r="D2597" i="7" a="1"/>
  <c r="X1568" i="1" a="1"/>
  <c r="D1405" i="7" a="1"/>
  <c r="X1188" i="1" a="1"/>
  <c r="AD444" i="1" a="1"/>
  <c r="AH2136" i="1" a="1"/>
  <c r="AD2923" i="1" a="1"/>
  <c r="AI2430" i="1" a="1"/>
  <c r="X2333" i="1" a="1"/>
  <c r="AH159" i="1" a="1"/>
  <c r="D2276" i="7" a="1"/>
  <c r="X623" i="1" a="1"/>
  <c r="X227" i="1" a="1"/>
  <c r="D2750" i="7" a="1"/>
  <c r="AI2259" i="1" a="1"/>
  <c r="AI3215" i="1" a="1"/>
  <c r="AD3454" i="1" a="1"/>
  <c r="D2744" i="7" a="1"/>
  <c r="AD2328" i="1" a="1"/>
  <c r="AH1193" i="1" a="1"/>
  <c r="D2620" i="7" a="1"/>
  <c r="AD1966" i="1" a="1"/>
  <c r="D286" i="7" a="1"/>
  <c r="AI2541" i="1" a="1"/>
  <c r="X698" i="1" a="1"/>
  <c r="X1103" i="1" a="1"/>
  <c r="AD494" i="1" a="1"/>
  <c r="AI350" i="1" a="1"/>
  <c r="AH1406" i="1" a="1"/>
  <c r="AI833" i="1" a="1"/>
  <c r="AD2291" i="1" a="1"/>
  <c r="AH2526" i="1" a="1"/>
  <c r="AI809" i="1" a="1"/>
  <c r="D522" i="7" a="1"/>
  <c r="X106" i="1" a="1"/>
  <c r="AD2370" i="1" a="1"/>
  <c r="X989" i="1" a="1"/>
  <c r="AI2940" i="1" a="1"/>
  <c r="AD2122" i="1" a="1"/>
  <c r="X1062" i="1" a="1"/>
  <c r="AD282" i="1" a="1"/>
  <c r="AI638" i="1" a="1"/>
  <c r="X1956" i="1" a="1"/>
  <c r="AD1399" i="1" a="1"/>
  <c r="AH2501" i="1" a="1"/>
  <c r="D814" i="7" a="1"/>
  <c r="AI598" i="1" a="1"/>
  <c r="X1940" i="1" a="1"/>
  <c r="AI2254" i="1" a="1"/>
  <c r="AD3036" i="1" a="1"/>
  <c r="AD3436" i="1" a="1"/>
  <c r="X2074" i="1" a="1"/>
  <c r="AD256" i="1" a="1"/>
  <c r="D2351" i="7" a="1"/>
  <c r="AH386" i="1" a="1"/>
  <c r="AI441" i="1" a="1"/>
  <c r="X653" i="1" a="1"/>
  <c r="AH2395" i="1" a="1"/>
  <c r="AD2599" i="1" a="1"/>
  <c r="AH758" i="1" a="1"/>
  <c r="X1996" i="1" a="1"/>
  <c r="AH228" i="1" a="1"/>
  <c r="AH1660" i="1" a="1"/>
  <c r="AI179" i="1" a="1"/>
  <c r="AD2440" i="1" a="1"/>
  <c r="D2503" i="7" a="1"/>
  <c r="AH3019" i="1" a="1"/>
  <c r="AI2439" i="1" a="1"/>
  <c r="X3384" i="1" a="1"/>
  <c r="AH3167" i="1" a="1"/>
  <c r="X2317" i="1" a="1"/>
  <c r="AH2884" i="1" a="1"/>
  <c r="AH187" i="1" a="1"/>
  <c r="AI1704" i="1" a="1"/>
  <c r="AH2068" i="1" a="1"/>
  <c r="AI2336" i="1" a="1"/>
  <c r="D2256" i="7" a="1"/>
  <c r="D837" i="7" a="1"/>
  <c r="X2543" i="1" a="1"/>
  <c r="AH558" i="1" a="1"/>
  <c r="AH2366" i="1" a="1"/>
  <c r="AH1596" i="1" a="1"/>
  <c r="AI1513" i="1" a="1"/>
  <c r="AI1598" i="1" a="1"/>
  <c r="AI3278" i="1" a="1"/>
  <c r="D654" i="7" a="1"/>
  <c r="AD1871" i="1" a="1"/>
  <c r="AD361" i="1" a="1"/>
  <c r="D2913" i="7" a="1"/>
  <c r="AD3125" i="1" a="1"/>
  <c r="AI1595" i="1" a="1"/>
  <c r="X1051" i="1" a="1"/>
  <c r="AD1364" i="1" a="1"/>
  <c r="AH2045" i="1" a="1"/>
  <c r="AH1072" i="1" a="1"/>
  <c r="D562" i="7" a="1"/>
  <c r="AI3495" i="1" a="1"/>
  <c r="AI1379" i="1" a="1"/>
  <c r="AD1945" i="1" a="1"/>
  <c r="D2728" i="7" a="1"/>
  <c r="X2450" i="1" a="1"/>
  <c r="AI2027" i="1" a="1"/>
  <c r="AH533" i="1" a="1"/>
  <c r="X2251" i="1" a="1"/>
  <c r="D2392" i="7" a="1"/>
  <c r="X756" i="1" a="1"/>
  <c r="X1138" i="1" a="1"/>
  <c r="AD283" i="1" a="1"/>
  <c r="AH696" i="1" a="1"/>
  <c r="D2988" i="7" a="1"/>
  <c r="X2442" i="1" a="1"/>
  <c r="X2973" i="1" a="1"/>
  <c r="AH2618" i="1" a="1"/>
  <c r="AH2489" i="1" a="1"/>
  <c r="AD2334" i="1" a="1"/>
  <c r="AI2791" i="1" a="1"/>
  <c r="X2033" i="1" a="1"/>
  <c r="AI2284" i="1" a="1"/>
  <c r="AH3112" i="1" a="1"/>
  <c r="D293" i="7" a="1"/>
  <c r="AD249" i="1" a="1"/>
  <c r="AD2628" i="1" a="1"/>
  <c r="D879" i="7" a="1"/>
  <c r="X1998" i="1" a="1"/>
  <c r="AH135" i="1" a="1"/>
  <c r="AH876" i="1" a="1"/>
  <c r="AD711" i="1" a="1"/>
  <c r="D2786" i="7" a="1"/>
  <c r="AH2449" i="1" a="1"/>
  <c r="AH656" i="1" a="1"/>
  <c r="AI2435" i="1" a="1"/>
  <c r="AI2205" i="1" a="1"/>
  <c r="X1844" i="1" a="1"/>
  <c r="AD1904" i="1" a="1"/>
  <c r="AI796" i="1" a="1"/>
  <c r="AH1237" i="1" a="1"/>
  <c r="AD357" i="1" a="1"/>
  <c r="AD1507" i="1" a="1"/>
  <c r="AD1858" i="1" a="1"/>
  <c r="AH3228" i="1" a="1"/>
  <c r="D2390" i="7" a="1"/>
  <c r="AH2291" i="1" a="1"/>
  <c r="AI2526" i="1" a="1"/>
  <c r="AH640" i="1" a="1"/>
  <c r="X1489" i="1" a="1"/>
  <c r="D101" i="7" a="1"/>
  <c r="AI333" i="1" a="1"/>
  <c r="AI99" i="1" a="1"/>
  <c r="AI820" i="1" a="1"/>
  <c r="AH86" i="1" a="1"/>
  <c r="AH1595" i="1" a="1"/>
  <c r="AD1837" i="1" a="1"/>
  <c r="X2603" i="1" a="1"/>
  <c r="AI90" i="1" a="1"/>
  <c r="D526" i="7" a="1"/>
  <c r="AI486" i="1" a="1"/>
  <c r="AD3368" i="1" a="1"/>
  <c r="AH603" i="1" a="1"/>
  <c r="D1876" i="7" a="1"/>
  <c r="X481" i="1" a="1"/>
  <c r="AD1204" i="1" a="1"/>
  <c r="D1082" i="7" a="1"/>
  <c r="X3436" i="1" a="1"/>
  <c r="AD2089" i="1" a="1"/>
  <c r="X1370" i="1" a="1"/>
  <c r="X1185" i="1" a="1"/>
  <c r="AD1289" i="1" a="1"/>
  <c r="D2398" i="7" a="1"/>
  <c r="AD1199" i="1" a="1"/>
  <c r="AI2682" i="1" a="1"/>
  <c r="AI1490" i="1" a="1"/>
  <c r="X1048" i="1" a="1"/>
  <c r="AH346" i="1" a="1"/>
  <c r="AH147" i="1" a="1"/>
  <c r="AD2618" i="1" a="1"/>
  <c r="X3480" i="1" a="1"/>
  <c r="AH2932" i="1" a="1"/>
  <c r="AD2979" i="1" a="1"/>
  <c r="AH853" i="1" a="1"/>
  <c r="X3229" i="1" a="1"/>
  <c r="AD924" i="1" a="1"/>
  <c r="X920" i="1" a="1"/>
  <c r="X1186" i="1" a="1"/>
  <c r="X1818" i="1" a="1"/>
  <c r="X2785" i="1" a="1"/>
  <c r="AD1550" i="1" a="1"/>
  <c r="AD2499" i="1" a="1"/>
  <c r="D2266" i="7" a="1"/>
  <c r="AI3178" i="1" a="1"/>
  <c r="AI1881" i="1" a="1"/>
  <c r="AD2845" i="1" a="1"/>
  <c r="AI1699" i="1" a="1"/>
  <c r="D2333" i="7" a="1"/>
  <c r="AH338" i="1" a="1"/>
  <c r="AD2663" i="1" a="1"/>
  <c r="AH1500" i="1" a="1"/>
  <c r="AD2770" i="1" a="1"/>
  <c r="AD1968" i="1" a="1"/>
  <c r="D2445" i="7" a="1"/>
  <c r="AD1605" i="1" a="1"/>
  <c r="AH621" i="1" a="1"/>
  <c r="AH3456" i="1" a="1"/>
  <c r="AI919" i="1" a="1"/>
  <c r="X809" i="1" a="1"/>
  <c r="AI1944" i="1" a="1"/>
  <c r="X2122" i="1" a="1"/>
  <c r="AD2458" i="1" a="1"/>
  <c r="AI2230" i="1" a="1"/>
  <c r="D1655" i="7" a="1"/>
  <c r="X1713" i="1" a="1"/>
  <c r="D850" i="7" a="1"/>
  <c r="AI2827" i="1" a="1"/>
  <c r="X1359" i="1" a="1"/>
  <c r="AI2227" i="1" a="1"/>
  <c r="D2972" i="7" a="1"/>
  <c r="X3341" i="1" a="1"/>
  <c r="AI1255" i="1" a="1"/>
  <c r="AI2508" i="1" a="1"/>
  <c r="X3123" i="1" a="1"/>
  <c r="AI456" i="1" a="1"/>
  <c r="AD2740" i="1" a="1"/>
  <c r="AI1561" i="1" a="1"/>
  <c r="X1202" i="1" a="1"/>
  <c r="AI1025" i="1" a="1"/>
  <c r="AI1135" i="1" a="1"/>
  <c r="D2302" i="7" a="1"/>
  <c r="AD2266" i="1" a="1"/>
  <c r="X350" i="1" a="1"/>
  <c r="AD2324" i="1" a="1"/>
  <c r="AI2395" i="1" a="1"/>
  <c r="X2526" i="1" a="1"/>
  <c r="AH1306" i="1" a="1"/>
  <c r="X2994" i="1" a="1"/>
  <c r="AI358" i="1" a="1"/>
  <c r="AH1129" i="1" a="1"/>
  <c r="AD1919" i="1" a="1"/>
  <c r="D1796" i="7" a="1"/>
  <c r="AD1393" i="1" a="1"/>
  <c r="AD3141" i="1" a="1"/>
  <c r="D1487" i="7" a="1"/>
  <c r="AI2714" i="1" a="1"/>
  <c r="AH3020" i="1" a="1"/>
  <c r="X2254" i="1" a="1"/>
  <c r="AD2327" i="1" a="1"/>
  <c r="D2248" i="7" a="1"/>
  <c r="AD1179" i="1" a="1"/>
  <c r="AH1376" i="1" a="1"/>
  <c r="D2084" i="7" a="1"/>
  <c r="AI2694" i="1" a="1"/>
  <c r="AD1343" i="1" a="1"/>
  <c r="AI1199" i="1" a="1"/>
  <c r="AI511" i="1" a="1"/>
  <c r="AH1490" i="1" a="1"/>
  <c r="AH470" i="1" a="1"/>
  <c r="AH3013" i="1" a="1"/>
  <c r="AD2213" i="1" a="1"/>
  <c r="AI147" i="1" a="1"/>
  <c r="AI2741" i="1" a="1"/>
  <c r="AH1634" i="1" a="1"/>
  <c r="D1122" i="7" a="1"/>
  <c r="AI337" i="1" a="1"/>
  <c r="AI985" i="1" a="1"/>
  <c r="X2941" i="1" a="1"/>
  <c r="AI1083" i="1" a="1"/>
  <c r="AH355" i="1" a="1"/>
  <c r="AH3360" i="1" a="1"/>
  <c r="X949" i="1" a="1"/>
  <c r="D823" i="7" a="1"/>
  <c r="AI2200" i="1" a="1"/>
  <c r="X1960" i="1" a="1"/>
  <c r="AI666" i="1" a="1"/>
  <c r="X1225" i="1" a="1"/>
  <c r="X3132" i="1" a="1"/>
  <c r="X3499" i="1" a="1"/>
  <c r="AD462" i="1" a="1"/>
  <c r="AH970" i="1" a="1"/>
  <c r="D772" i="7" a="1"/>
  <c r="X2627" i="1" a="1"/>
  <c r="AI2665" i="1" a="1"/>
  <c r="AI965" i="1" a="1"/>
  <c r="X1621" i="1" a="1"/>
  <c r="AI2356" i="1" a="1"/>
  <c r="AI3198" i="1" a="1"/>
  <c r="AI2770" i="1" a="1"/>
  <c r="X2092" i="1" a="1"/>
  <c r="AI3452" i="1" a="1"/>
  <c r="AI1158" i="1" a="1"/>
  <c r="D1871" i="7" a="1"/>
  <c r="AI1955" i="1" a="1"/>
  <c r="D35" i="7" a="1"/>
  <c r="AD2996" i="1" a="1"/>
  <c r="AH709" i="1" a="1"/>
  <c r="AD358" i="1" a="1"/>
  <c r="AD108" i="1" a="1"/>
  <c r="AH2261" i="1" a="1"/>
  <c r="D1394" i="7" a="1"/>
  <c r="AD3354" i="1" a="1"/>
  <c r="AH1732" i="1" a="1"/>
  <c r="X950" i="1" a="1"/>
  <c r="D1177" i="7" a="1"/>
  <c r="AI737" i="1" a="1"/>
  <c r="AD606" i="1" a="1"/>
  <c r="D2673" i="7" a="1"/>
  <c r="AH888" i="1" a="1"/>
  <c r="AD1585" i="1" a="1"/>
  <c r="AH706" i="1" a="1"/>
  <c r="AI1002" i="1" a="1"/>
  <c r="AH923" i="1" a="1"/>
  <c r="D3006" i="7" a="1"/>
  <c r="AH2966" i="1" a="1"/>
  <c r="AD1640" i="1" a="1"/>
  <c r="X266" i="1" a="1"/>
  <c r="AI2548" i="1" a="1"/>
  <c r="AI3460" i="1" a="1"/>
  <c r="AI2168" i="1" a="1"/>
  <c r="AD787" i="1" a="1"/>
  <c r="AD696" i="1" a="1"/>
  <c r="AH2167" i="1" a="1"/>
  <c r="X3530" i="1" a="1"/>
  <c r="AH664" i="1" a="1"/>
  <c r="AI1634" i="1" a="1"/>
  <c r="D773" i="7" a="1"/>
  <c r="AD471" i="1" a="1"/>
  <c r="X3343" i="1" a="1"/>
  <c r="AD839" i="1" a="1"/>
  <c r="X2316" i="1" a="1"/>
  <c r="AH236" i="1" a="1"/>
  <c r="D142" i="7" a="1"/>
  <c r="AI2628" i="1" a="1"/>
  <c r="AD2957" i="1" a="1"/>
  <c r="D1251" i="7" a="1"/>
  <c r="AH2319" i="1" a="1"/>
  <c r="AI943" i="1" a="1"/>
  <c r="X1353" i="1" a="1"/>
  <c r="AD3212" i="1" a="1"/>
  <c r="D674" i="7" a="1"/>
  <c r="AD1954" i="1" a="1"/>
  <c r="D1184" i="7" a="1"/>
  <c r="AI2366" i="1" a="1"/>
  <c r="AH1513" i="1" a="1"/>
  <c r="AD514" i="1" a="1"/>
  <c r="AH2552" i="1" a="1"/>
  <c r="D405" i="7" a="1"/>
  <c r="AD3268" i="1" a="1"/>
  <c r="AD2132" i="1" a="1"/>
  <c r="AI567" i="1" a="1"/>
  <c r="AD1171" i="1" a="1"/>
  <c r="D2697" i="7" a="1"/>
  <c r="AH2769" i="1" a="1"/>
  <c r="AI1261" i="1" a="1"/>
  <c r="AD1391" i="1" a="1"/>
  <c r="AD1835" i="1" a="1"/>
  <c r="D593" i="7" a="1"/>
  <c r="AD2741" i="1" a="1"/>
  <c r="AH3212" i="1" a="1"/>
  <c r="AD3377" i="1" a="1"/>
  <c r="AH2109" i="1" a="1"/>
  <c r="AD3204" i="1" a="1"/>
  <c r="AD3399" i="1" a="1"/>
  <c r="AI1186" i="1" a="1"/>
  <c r="D2383" i="7" a="1"/>
  <c r="AD1938" i="1" a="1"/>
  <c r="AI2199" i="1" a="1"/>
  <c r="AH2194" i="1" a="1"/>
  <c r="D2973" i="7" a="1"/>
  <c r="X2447" i="1" a="1"/>
  <c r="AI1548" i="1" a="1"/>
  <c r="X1456" i="1" a="1"/>
  <c r="AH3468" i="1" a="1"/>
  <c r="X3303" i="1" a="1"/>
  <c r="AH2989" i="1" a="1"/>
  <c r="D832" i="7" a="1"/>
  <c r="X667" i="1" a="1"/>
  <c r="X3073" i="1" a="1"/>
  <c r="AD3253" i="1" a="1"/>
  <c r="X300" i="1" a="1"/>
  <c r="AI1716" i="1" a="1"/>
  <c r="AI606" i="1" a="1"/>
  <c r="AH2063" i="1" a="1"/>
  <c r="X2505" i="1" a="1"/>
  <c r="D243" i="7" a="1"/>
  <c r="X2286" i="1" a="1"/>
  <c r="D2810" i="7" a="1"/>
  <c r="AI2794" i="1" a="1"/>
  <c r="AI466" i="1" a="1"/>
  <c r="AD1010" i="1" a="1"/>
  <c r="X1519" i="1" a="1"/>
  <c r="AI1532" i="1" a="1"/>
  <c r="X215" i="1" a="1"/>
  <c r="X1424" i="1" a="1"/>
  <c r="X2129" i="1" a="1"/>
  <c r="X1238" i="1" a="1"/>
  <c r="D2997" i="7" a="1"/>
  <c r="AI2383" i="1" a="1"/>
  <c r="AH164" i="1" a="1"/>
  <c r="AI2424" i="1" a="1"/>
  <c r="X959" i="1" a="1"/>
  <c r="AD1881" i="1" a="1"/>
  <c r="AD1991" i="1" a="1"/>
  <c r="X1485" i="1" a="1"/>
  <c r="D615" i="7" a="1"/>
  <c r="AD1704" i="1" a="1"/>
  <c r="D1382" i="7" a="1"/>
  <c r="AD1530" i="1" a="1"/>
  <c r="AH2231" i="1" a="1"/>
  <c r="D2259" i="7" a="1"/>
  <c r="AH3077" i="1" a="1"/>
  <c r="X1464" i="1" a="1"/>
  <c r="AD1949" i="1" a="1"/>
  <c r="X1228" i="1" a="1"/>
  <c r="X1830" i="1" a="1"/>
  <c r="D2836" i="7" a="1"/>
  <c r="AI1612" i="1" a="1"/>
  <c r="AD2265" i="1" a="1"/>
  <c r="AD841" i="1" a="1"/>
  <c r="AD1151" i="1" a="1"/>
  <c r="D2475" i="7" a="1"/>
  <c r="AH525" i="1" a="1"/>
  <c r="AH1926" i="1" a="1"/>
  <c r="AD1500" i="1" a="1"/>
  <c r="D34" i="7" a="1"/>
  <c r="AD3261" i="1" a="1"/>
  <c r="D1968" i="7" a="1"/>
  <c r="X2256" i="1" a="1"/>
  <c r="D2042" i="7" a="1"/>
  <c r="AH3351" i="1" a="1"/>
  <c r="D2558" i="7" a="1"/>
  <c r="X786" i="1" a="1"/>
  <c r="AH1627" i="1" a="1"/>
  <c r="X1003" i="1" a="1"/>
  <c r="X1659" i="1" a="1"/>
  <c r="AI1579" i="1" a="1"/>
  <c r="AH3421" i="1" a="1"/>
  <c r="X548" i="1" a="1"/>
  <c r="X1967" i="1" a="1"/>
  <c r="D1361" i="7" a="1"/>
  <c r="AH2274" i="1" a="1"/>
  <c r="X1401" i="1" a="1"/>
  <c r="AD2371" i="1" a="1"/>
  <c r="AD229" i="1" a="1"/>
  <c r="X1693" i="1" a="1"/>
  <c r="AD738" i="1" a="1"/>
  <c r="AI2738" i="1" a="1"/>
  <c r="AD3015" i="1" a="1"/>
  <c r="AI3036" i="1" a="1"/>
  <c r="D2335" i="7" a="1"/>
  <c r="AH2851" i="1" a="1"/>
  <c r="X256" i="1" a="1"/>
  <c r="AD301" i="1" a="1"/>
  <c r="AH1601" i="1" a="1"/>
  <c r="X1416" i="1" a="1"/>
  <c r="AH444" i="1" a="1"/>
  <c r="D979" i="7" a="1"/>
  <c r="X840" i="1" a="1"/>
  <c r="X1470" i="1" a="1"/>
  <c r="X2007" i="1" a="1"/>
  <c r="AI164" i="1" a="1"/>
  <c r="D2700" i="7" a="1"/>
  <c r="AD1264" i="1" a="1"/>
  <c r="AI1798" i="1" a="1"/>
  <c r="AD187" i="1" a="1"/>
  <c r="AI126" i="1" a="1"/>
  <c r="AD2084" i="1" a="1"/>
  <c r="AD971" i="1" a="1"/>
  <c r="D761" i="7" a="1"/>
  <c r="AH1468" i="1" a="1"/>
  <c r="AH3252" i="1" a="1"/>
  <c r="AH1877" i="1" a="1"/>
  <c r="AH949" i="1" a="1"/>
  <c r="D1114" i="7" a="1"/>
  <c r="AI2970" i="1" a="1"/>
  <c r="AI3032" i="1" a="1"/>
  <c r="X814" i="1" a="1"/>
  <c r="X2276" i="1" a="1"/>
  <c r="AD617" i="1" a="1"/>
  <c r="AD3135" i="1" a="1"/>
  <c r="AD440" i="1" a="1"/>
  <c r="X3035" i="1" a="1"/>
  <c r="AD812" i="1" a="1"/>
  <c r="D612" i="7" a="1"/>
  <c r="AH2416" i="1" a="1"/>
  <c r="D2215" i="7" a="1"/>
  <c r="D2250" i="7" a="1"/>
  <c r="X1984" i="1" a="1"/>
  <c r="AH1955" i="1" a="1"/>
  <c r="AD1606" i="1" a="1"/>
  <c r="AH142" i="1" a="1"/>
  <c r="AH710" i="1" a="1"/>
  <c r="AH2118" i="1" a="1"/>
  <c r="AH2940" i="1" a="1"/>
  <c r="X328" i="1" a="1"/>
  <c r="X353" i="1" a="1"/>
  <c r="D2490" i="7" a="1"/>
  <c r="X2025" i="1" a="1"/>
  <c r="AI2534" i="1" a="1"/>
  <c r="X3511" i="1" a="1"/>
  <c r="X2566" i="1" a="1"/>
  <c r="AI1604" i="1" a="1"/>
  <c r="X1626" i="1" a="1"/>
  <c r="D2979" i="7" a="1"/>
  <c r="D1676" i="7" a="1"/>
  <c r="AH1951" i="1" a="1"/>
  <c r="AI3103" i="1" a="1"/>
  <c r="AH2354" i="1" a="1"/>
  <c r="AH3367" i="1" a="1"/>
  <c r="D260" i="7" a="1"/>
  <c r="AI1010" i="1" a="1"/>
  <c r="AH2545" i="1" a="1"/>
  <c r="D2253" i="7" a="1"/>
  <c r="AD867" i="1" a="1"/>
  <c r="AI2343" i="1" a="1"/>
  <c r="AD1369" i="1" a="1"/>
  <c r="X3142" i="1" a="1"/>
  <c r="X3433" i="1" a="1"/>
  <c r="AD710" i="1" a="1"/>
  <c r="AI354" i="1" a="1"/>
  <c r="AD2034" i="1" a="1"/>
  <c r="D1675" i="7" a="1"/>
  <c r="AH3284" i="1" a="1"/>
  <c r="X2852" i="1" a="1"/>
  <c r="D1258" i="7" a="1"/>
  <c r="AI1486" i="1" a="1"/>
  <c r="AI1309" i="1" a="1"/>
  <c r="AH2282" i="1" a="1"/>
  <c r="AI2213" i="1" a="1"/>
  <c r="AI2456" i="1" a="1"/>
  <c r="AH1373" i="1" a="1"/>
  <c r="AD982" i="1" a="1"/>
  <c r="AH924" i="1" a="1"/>
  <c r="AI1468" i="1" a="1"/>
  <c r="AI3124" i="1" a="1"/>
  <c r="X905" i="1" a="1"/>
  <c r="AI863" i="1" a="1"/>
  <c r="AI1206" i="1" a="1"/>
  <c r="AH392" i="1" a="1"/>
  <c r="AD2816" i="1" a="1"/>
  <c r="AD2073" i="1" a="1"/>
  <c r="D1552" i="7" a="1"/>
  <c r="AI2017" i="1" a="1"/>
  <c r="AI514" i="1" a="1"/>
  <c r="AD1078" i="1" a="1"/>
  <c r="AI76" i="1" a="1"/>
  <c r="X1302" i="1" a="1"/>
  <c r="X2172" i="1" a="1"/>
  <c r="D1260" i="7" a="1"/>
  <c r="X2653" i="1" a="1"/>
  <c r="X638" i="1" a="1"/>
  <c r="AD1191" i="1" a="1"/>
  <c r="AH206" i="1" a="1"/>
  <c r="AI229" i="1" a="1"/>
  <c r="AH443" i="1" a="1"/>
  <c r="X2102" i="1" a="1"/>
  <c r="AD1035" i="1" a="1"/>
  <c r="AH736" i="1" a="1"/>
  <c r="AD2807" i="1" a="1"/>
  <c r="X2567" i="1" a="1"/>
  <c r="AI2059" i="1" a="1"/>
  <c r="AH2704" i="1" a="1"/>
  <c r="AD2241" i="1" a="1"/>
  <c r="AI771" i="1" a="1"/>
  <c r="AD3378" i="1" a="1"/>
  <c r="AI3391" i="1" a="1"/>
  <c r="D746" i="7" a="1"/>
  <c r="AI271" i="1" a="1"/>
  <c r="AD457" i="1" a="1"/>
  <c r="AI2246" i="1" a="1"/>
  <c r="D2594" i="7" a="1"/>
  <c r="AH1573" i="1" a="1"/>
  <c r="AI2233" i="1" a="1"/>
  <c r="AI2013" i="1" a="1"/>
  <c r="D249" i="7" a="1"/>
  <c r="AH3359" i="1" a="1"/>
  <c r="AD1408" i="1" a="1"/>
  <c r="D2532" i="7" a="1"/>
  <c r="AD1231" i="1" a="1"/>
  <c r="X711" i="1" a="1"/>
  <c r="AD2033" i="1" a="1"/>
  <c r="AI1174" i="1" a="1"/>
  <c r="AD2744" i="1" a="1"/>
  <c r="D118" i="7" a="1"/>
  <c r="X1881" i="1" a="1"/>
  <c r="D1695" i="7" a="1"/>
  <c r="X1343" i="1" a="1"/>
  <c r="X1634" i="1" a="1"/>
  <c r="X1877" i="1" a="1"/>
  <c r="AD3108" i="1" a="1"/>
  <c r="AD1929" i="1" a="1"/>
  <c r="X684" i="1" a="1"/>
  <c r="AI2397" i="1" a="1"/>
  <c r="AD2438" i="1" a="1"/>
  <c r="AH1352" i="1" a="1"/>
  <c r="D103" i="7" a="1"/>
  <c r="AD2968" i="1" a="1"/>
  <c r="AH539" i="1" a="1"/>
  <c r="X2315" i="1" a="1"/>
  <c r="AH2910" i="1" a="1"/>
  <c r="X2592" i="1" a="1"/>
  <c r="X1882" i="1" a="1"/>
  <c r="D768" i="7" a="1"/>
  <c r="AH2095" i="1" a="1"/>
  <c r="AH1743" i="1" a="1"/>
  <c r="AD2562" i="1" a="1"/>
  <c r="AH873" i="1" a="1"/>
  <c r="AI3125" i="1" a="1"/>
  <c r="AI3375" i="1" a="1"/>
  <c r="AD944" i="1" a="1"/>
  <c r="AI3177" i="1" a="1"/>
  <c r="X466" i="1" a="1"/>
  <c r="D2427" i="7" a="1"/>
  <c r="D1364" i="7" a="1"/>
  <c r="AD1325" i="1" a="1"/>
  <c r="AH1606" i="1" a="1"/>
  <c r="AH939" i="1" a="1"/>
  <c r="AD1327" i="1" a="1"/>
  <c r="AI2116" i="1" a="1"/>
  <c r="AI2301" i="1" a="1"/>
  <c r="AI3507" i="1" a="1"/>
  <c r="AH1204" i="1" a="1"/>
  <c r="X513" i="1" a="1"/>
  <c r="X2849" i="1" a="1"/>
  <c r="AH1199" i="1" a="1"/>
  <c r="AH1377" i="1" a="1"/>
  <c r="X159" i="1" a="1"/>
  <c r="AI1274" i="1" a="1"/>
  <c r="AI3089" i="1" a="1"/>
  <c r="X305" i="1" a="1"/>
  <c r="AH971" i="1" a="1"/>
  <c r="AI2798" i="1" a="1"/>
  <c r="AD1772" i="1" a="1"/>
  <c r="X462" i="1" a="1"/>
  <c r="AI2499" i="1" a="1"/>
  <c r="D311" i="7" a="1"/>
  <c r="AH1904" i="1" a="1"/>
  <c r="AD425" i="1" a="1"/>
  <c r="D771" i="7" a="1"/>
  <c r="AI2080" i="1" a="1"/>
  <c r="AI3120" i="1" a="1"/>
  <c r="AI958" i="1" a="1"/>
  <c r="AH272" i="1" a="1"/>
  <c r="AH2841" i="1" a="1"/>
  <c r="AI3524" i="1" a="1"/>
  <c r="AI3007" i="1" a="1"/>
  <c r="AH2323" i="1" a="1"/>
  <c r="AI1218" i="1" a="1"/>
  <c r="D1772" i="7" a="1"/>
  <c r="X948" i="1" a="1"/>
  <c r="AD1475" i="1" a="1"/>
  <c r="AH2212" i="1" a="1"/>
  <c r="AI480" i="1" a="1"/>
  <c r="AI608" i="1" a="1"/>
  <c r="D2342" i="7" a="1"/>
  <c r="AD2969" i="1" a="1"/>
  <c r="X2791" i="1" a="1"/>
  <c r="D2576" i="7" a="1"/>
  <c r="AI334" i="1" a="1"/>
  <c r="AH1550" i="1" a="1"/>
  <c r="D1014" i="7" a="1"/>
  <c r="AI3338" i="1" a="1"/>
  <c r="X2445" i="1" a="1"/>
  <c r="AH3242" i="1" a="1"/>
  <c r="X2397" i="1" a="1"/>
  <c r="AH1721" i="1" a="1"/>
  <c r="AH241" i="1" a="1"/>
  <c r="X680" i="1" a="1"/>
  <c r="AI2486" i="1" a="1"/>
  <c r="D547" i="7" a="1"/>
  <c r="D280" i="7" a="1"/>
  <c r="X2135" i="1" a="1"/>
  <c r="X2370" i="1" a="1"/>
  <c r="AH3001" i="1" a="1"/>
  <c r="X3489" i="1" a="1"/>
  <c r="X3149" i="1" a="1"/>
  <c r="AD2062" i="1" a="1"/>
  <c r="AD1646" i="1" a="1"/>
  <c r="X778" i="1" a="1"/>
  <c r="X1457" i="1" a="1"/>
  <c r="X1474" i="1" a="1"/>
  <c r="D1079" i="7" a="1"/>
  <c r="X1951" i="1" a="1"/>
  <c r="AI923" i="1" a="1"/>
  <c r="D1153" i="7" a="1"/>
  <c r="X3219" i="1" a="1"/>
  <c r="X1836" i="1" a="1"/>
  <c r="AH2269" i="1" a="1"/>
  <c r="AD2439" i="1" a="1"/>
  <c r="D2495" i="7" a="1"/>
  <c r="AH1890" i="1" a="1"/>
  <c r="AH2682" i="1" a="1"/>
  <c r="X595" i="1" a="1"/>
  <c r="AD1958" i="1" a="1"/>
  <c r="AH634" i="1" a="1"/>
  <c r="AI727" i="1" a="1"/>
  <c r="AH3100" i="1" a="1"/>
  <c r="X612" i="1" a="1"/>
  <c r="AI1547" i="1" a="1"/>
  <c r="AD2932" i="1" a="1"/>
  <c r="AH2161" i="1" a="1"/>
  <c r="AD126" i="1" a="1"/>
  <c r="D798" i="7" a="1"/>
  <c r="D1836" i="7" a="1"/>
  <c r="AI2760" i="1" a="1"/>
  <c r="AI1550" i="1" a="1"/>
  <c r="X1014" i="1" a="1"/>
  <c r="AH1152" i="1" a="1"/>
  <c r="X927" i="1" a="1"/>
  <c r="AI1449" i="1" a="1"/>
  <c r="AI1058" i="1" a="1"/>
  <c r="X2274" i="1" a="1"/>
  <c r="AH2789" i="1" a="1"/>
  <c r="X2932" i="1" a="1"/>
  <c r="D1957" i="7" a="1"/>
  <c r="AH2581" i="1" a="1"/>
  <c r="X3332" i="1" a="1"/>
  <c r="AH3235" i="1" a="1"/>
  <c r="AH3249" i="1" a="1"/>
  <c r="X2321" i="1" a="1"/>
  <c r="AI2598" i="1" a="1"/>
  <c r="AH812" i="1" a="1"/>
  <c r="X477" i="1" a="1"/>
  <c r="AD1952" i="1" a="1"/>
  <c r="AI2324" i="1" a="1"/>
  <c r="AD3056" i="1" a="1"/>
  <c r="AH3299" i="1" a="1"/>
  <c r="AI1078" i="1" a="1"/>
  <c r="D2511" i="7" a="1"/>
  <c r="AI1094" i="1" a="1"/>
  <c r="D374" i="7" a="1"/>
  <c r="AD1957" i="1" a="1"/>
  <c r="AI1341" i="1" a="1"/>
  <c r="AI667" i="1" a="1"/>
  <c r="X3465" i="1" a="1"/>
  <c r="X2531" i="1" a="1"/>
  <c r="AH289" i="1" a="1"/>
  <c r="AH1276" i="1" a="1"/>
  <c r="X1766" i="1" a="1"/>
  <c r="D1149" i="7" a="1"/>
  <c r="AD930" i="1" a="1"/>
  <c r="AH2409" i="1" a="1"/>
  <c r="AD443" i="1" a="1"/>
  <c r="AH2780" i="1" a="1"/>
  <c r="AD1717" i="1" a="1"/>
  <c r="AD326" i="1" a="1"/>
  <c r="D2580" i="7" a="1"/>
  <c r="X688" i="1" a="1"/>
  <c r="AD2350" i="1" a="1"/>
  <c r="AH1179" i="1" a="1"/>
  <c r="AD1376" i="1" a="1"/>
  <c r="AD810" i="1" a="1"/>
  <c r="D1801" i="7" a="1"/>
  <c r="X2806" i="1" a="1"/>
  <c r="D578" i="7" a="1"/>
  <c r="X2308" i="1" a="1"/>
  <c r="AH1958" i="1" a="1"/>
  <c r="X383" i="1" a="1"/>
  <c r="AH3499" i="1" a="1"/>
  <c r="AD1274" i="1" a="1"/>
  <c r="D2101" i="7" a="1"/>
  <c r="AH3089" i="1" a="1"/>
  <c r="X1345" i="1" a="1"/>
  <c r="AI305" i="1" a="1"/>
  <c r="AD1083" i="1" a="1"/>
  <c r="AI2572" i="1" a="1"/>
  <c r="AD2200" i="1" a="1"/>
  <c r="AI2300" i="1" a="1"/>
  <c r="AI2965" i="1" a="1"/>
  <c r="AD2316" i="1" a="1"/>
  <c r="AD2129" i="1" a="1"/>
  <c r="X3270" i="1" a="1"/>
  <c r="X810" i="1" a="1"/>
  <c r="AI3151" i="1" a="1"/>
  <c r="AH3121" i="1" a="1"/>
  <c r="AH2637" i="1" a="1"/>
  <c r="X1243" i="1" a="1"/>
  <c r="D484" i="7" a="1"/>
  <c r="D1885" i="7" a="1"/>
  <c r="AD2014" i="1" a="1"/>
  <c r="X2733" i="1" a="1"/>
  <c r="AD350" i="1" a="1"/>
  <c r="AI3401" i="1" a="1"/>
  <c r="AD3278" i="1" a="1"/>
  <c r="AH2083" i="1" a="1"/>
  <c r="AD3468" i="1" a="1"/>
  <c r="X1569" i="1" a="1"/>
  <c r="AI786" i="1" a="1"/>
  <c r="X1993" i="1" a="1"/>
  <c r="D1814" i="7" a="1"/>
  <c r="X1410" i="1" a="1"/>
  <c r="AH1201" i="1" a="1"/>
  <c r="AI2122" i="1" a="1"/>
  <c r="AD1356" i="1" a="1"/>
  <c r="AD2054" i="1" a="1"/>
  <c r="D1993" i="7" a="1"/>
  <c r="X3140" i="1" a="1"/>
  <c r="AH1716" i="1" a="1"/>
  <c r="X3382" i="1" a="1"/>
  <c r="X442" i="1" a="1"/>
  <c r="AD1508" i="1" a="1"/>
  <c r="AI1120" i="1" a="1"/>
  <c r="AD1433" i="1" a="1"/>
  <c r="AH326" i="1" a="1"/>
  <c r="D1893" i="7" a="1"/>
  <c r="AD3047" i="1" a="1"/>
  <c r="D215" i="7" a="1"/>
  <c r="X1746" i="1" a="1"/>
  <c r="AD3132" i="1" a="1"/>
  <c r="AH2548" i="1" a="1"/>
  <c r="X1950" i="1" a="1"/>
  <c r="D470" i="7" a="1"/>
  <c r="X906" i="1" a="1"/>
  <c r="AI3176" i="1" a="1"/>
  <c r="AI3029" i="1" a="1"/>
  <c r="AD2383" i="1" a="1"/>
  <c r="AD2973" i="1" a="1"/>
  <c r="AD1260" i="1" a="1"/>
  <c r="AI2489" i="1" a="1"/>
  <c r="AD2384" i="1" a="1"/>
  <c r="AI3479" i="1" a="1"/>
  <c r="AH921" i="1" a="1"/>
  <c r="AH1485" i="1" a="1"/>
  <c r="AD3444" i="1" a="1"/>
  <c r="X2482" i="1" a="1"/>
  <c r="X2844" i="1" a="1"/>
  <c r="X3338" i="1" a="1"/>
  <c r="AD2300" i="1" a="1"/>
  <c r="AH3343" i="1" a="1"/>
  <c r="X2766" i="1" a="1"/>
  <c r="X3178" i="1" a="1"/>
  <c r="AD1729" i="1" a="1"/>
  <c r="AI3404" i="1" a="1"/>
  <c r="X1532" i="1" a="1"/>
  <c r="AH1664" i="1" a="1"/>
  <c r="AD386" i="1" a="1"/>
  <c r="AD111" i="1" a="1"/>
  <c r="AI2549" i="1" a="1"/>
  <c r="AH2362" i="1" a="1"/>
  <c r="X2500" i="1" a="1"/>
  <c r="AI790" i="1" a="1"/>
  <c r="AH3222" i="1" a="1"/>
  <c r="D453" i="7" a="1"/>
  <c r="AI611" i="1" a="1"/>
  <c r="AD2092" i="1" a="1"/>
  <c r="AI2431" i="1" a="1"/>
  <c r="X817" i="1" a="1"/>
  <c r="AI3468" i="1" a="1"/>
  <c r="AH809" i="1" a="1"/>
  <c r="AH563" i="1" a="1"/>
  <c r="AH3203" i="1" a="1"/>
  <c r="D2329" i="7" a="1"/>
  <c r="AI2810" i="1" a="1"/>
  <c r="X886" i="1" a="1"/>
  <c r="AD3489" i="1" a="1"/>
  <c r="X2860" i="1" a="1"/>
  <c r="D638" i="7" a="1"/>
  <c r="AH498" i="1" a="1"/>
  <c r="D1180" i="7" a="1"/>
  <c r="D980" i="7" a="1"/>
  <c r="X663" i="1" a="1"/>
  <c r="AH1092" i="1" a="1"/>
  <c r="X2810" i="1" a="1"/>
  <c r="D2345" i="7" a="1"/>
  <c r="AI3221" i="1" a="1"/>
  <c r="AI255" i="1" a="1"/>
  <c r="AH1917" i="1" a="1"/>
  <c r="AD706" i="1" a="1"/>
  <c r="AH3483" i="1" a="1"/>
  <c r="D462" i="7" a="1"/>
  <c r="D849" i="7" a="1"/>
  <c r="X3176" i="1" a="1"/>
  <c r="X2246" i="1" a="1"/>
  <c r="X287" i="1" a="1"/>
  <c r="AH337" i="1" a="1"/>
  <c r="X866" i="1" a="1"/>
  <c r="X1159" i="1" a="1"/>
  <c r="AD1184" i="1" a="1"/>
  <c r="D1006" i="7" a="1"/>
  <c r="D1133" i="7" a="1"/>
  <c r="AH2573" i="1" a="1"/>
  <c r="AD264" i="1" a="1"/>
  <c r="X2090" i="1" a="1"/>
  <c r="AD2468" i="1" a="1"/>
  <c r="X3503" i="1" a="1"/>
  <c r="AD1046" i="1" a="1"/>
  <c r="D513" i="7" a="1"/>
  <c r="AH2859" i="1" a="1"/>
  <c r="D2304" i="7" a="1"/>
  <c r="AI844" i="1" a="1"/>
  <c r="D1456" i="7" a="1"/>
  <c r="X359" i="1" a="1"/>
  <c r="AD436" i="1" a="1"/>
  <c r="AH3390" i="1" a="1"/>
  <c r="AD3490" i="1" a="1"/>
  <c r="D1619" i="7" a="1"/>
  <c r="AH1886" i="1" a="1"/>
  <c r="D2368" i="7" a="1"/>
  <c r="AH127" i="1" a="1"/>
  <c r="AH1700" i="1" a="1"/>
  <c r="D2974" i="7" a="1"/>
  <c r="X1074" i="1" a="1"/>
  <c r="AD474" i="1" a="1"/>
  <c r="AH2827" i="1" a="1"/>
  <c r="AI3379" i="1" a="1"/>
  <c r="AD1471" i="1" a="1"/>
  <c r="X2548" i="1" a="1"/>
  <c r="X2177" i="1" a="1"/>
  <c r="X403" i="1" a="1"/>
  <c r="AI1020" i="1" a="1"/>
  <c r="D725" i="7" a="1"/>
  <c r="AH1933" i="1" a="1"/>
  <c r="AD346" i="1" a="1"/>
  <c r="AI344" i="1" a="1"/>
  <c r="X1205" i="1" a="1"/>
  <c r="X1095" i="1" a="1"/>
  <c r="AH2142" i="1" a="1"/>
  <c r="AI2630" i="1" a="1"/>
  <c r="AI1664" i="1" a="1"/>
  <c r="X2869" i="1" a="1"/>
  <c r="X398" i="1" a="1"/>
  <c r="AI2109" i="1" a="1"/>
  <c r="AD2068" i="1" a="1"/>
  <c r="X2222" i="1" a="1"/>
  <c r="D1175" i="7" a="1"/>
  <c r="X3153" i="1" a="1"/>
  <c r="AD2972" i="1" a="1"/>
  <c r="AH3145" i="1" a="1"/>
  <c r="AD2998" i="1" a="1"/>
  <c r="AI404" i="1" a="1"/>
  <c r="AI2817" i="1" a="1"/>
  <c r="AD2862" i="1" a="1"/>
  <c r="X1605" i="1" a="1"/>
  <c r="X2646" i="1" a="1"/>
  <c r="AI348" i="1" a="1"/>
  <c r="X1800" i="1" a="1"/>
  <c r="AI2423" i="1" a="1"/>
  <c r="D523" i="7" a="1"/>
  <c r="D1119" i="7" a="1"/>
  <c r="AD3440" i="1" a="1"/>
  <c r="AD2905" i="1" a="1"/>
  <c r="D132" i="7" a="1"/>
  <c r="X3361" i="1" a="1"/>
  <c r="AD2395" i="1" a="1"/>
  <c r="AI672" i="1" a="1"/>
  <c r="AI292" i="1" a="1"/>
  <c r="AH3433" i="1" a="1"/>
  <c r="D2848" i="7" a="1"/>
  <c r="AH361" i="1" a="1"/>
  <c r="X2118" i="1" a="1"/>
  <c r="AD1201" i="1" a="1"/>
  <c r="AD1996" i="1" a="1"/>
  <c r="D299" i="7" a="1"/>
  <c r="X1970" i="1" a="1"/>
  <c r="D153" i="7" a="1"/>
  <c r="X1571" i="1" a="1"/>
  <c r="D1605" i="7" a="1"/>
  <c r="AH1329" i="1" a="1"/>
  <c r="X3292" i="1" a="1"/>
  <c r="D1673" i="7" a="1"/>
  <c r="AH181" i="1" a="1"/>
  <c r="D2107" i="7" a="1"/>
  <c r="AD1379" i="1" a="1"/>
  <c r="X1363" i="1" a="1"/>
  <c r="X3122" i="1" a="1"/>
  <c r="AH891" i="1" a="1"/>
  <c r="AD1294" i="1" a="1"/>
  <c r="AI2567" i="1" a="1"/>
  <c r="AH466" i="1" a="1"/>
  <c r="X85" i="1" a="1"/>
  <c r="AH1532" i="1" a="1"/>
  <c r="D155" i="7" a="1"/>
  <c r="AI3384" i="1" a="1"/>
  <c r="AD1353" i="1" a="1"/>
  <c r="AI2815" i="1" a="1"/>
  <c r="AD2246" i="1" a="1"/>
  <c r="AI1202" i="1" a="1"/>
  <c r="AH1143" i="1" a="1"/>
  <c r="AD2445" i="1" a="1"/>
  <c r="D2924" i="7" a="1"/>
  <c r="AI3377" i="1" a="1"/>
  <c r="AH866" i="1" a="1"/>
  <c r="AI1336" i="1" a="1"/>
  <c r="X1715" i="1" a="1"/>
  <c r="D1634" i="7" a="1"/>
  <c r="D1520" i="7" a="1"/>
  <c r="AD531" i="1" a="1"/>
  <c r="D2886" i="7" a="1"/>
  <c r="AD2817" i="1" a="1"/>
  <c r="D2937" i="7" a="1"/>
  <c r="X3128" i="1" a="1"/>
  <c r="X2213" i="1" a="1"/>
  <c r="D1758" i="7" a="1"/>
  <c r="AI465" i="1" a="1"/>
  <c r="AH3437" i="1" a="1"/>
  <c r="AH3429" i="1" a="1"/>
  <c r="AD790" i="1" a="1"/>
  <c r="D1602" i="7" a="1"/>
  <c r="AH75" i="1" a="1"/>
  <c r="AH1369" i="1" a="1"/>
  <c r="AI2009" i="1" a="1"/>
  <c r="D3015" i="7" a="1"/>
  <c r="X3481" i="1" a="1"/>
  <c r="AD172" i="1" a="1"/>
  <c r="AD3433" i="1" a="1"/>
  <c r="AD2095" i="1" a="1"/>
  <c r="AD1743" i="1" a="1"/>
  <c r="AD333" i="1" a="1"/>
  <c r="AI204" i="1" a="1"/>
  <c r="AD207" i="1" a="1"/>
  <c r="AH2836" i="1" a="1"/>
  <c r="X365" i="1" a="1"/>
  <c r="X282" i="1" a="1"/>
  <c r="X379" i="1" a="1"/>
  <c r="AD90" i="1" a="1"/>
  <c r="X193" i="1" a="1"/>
  <c r="AH3292" i="1" a="1"/>
  <c r="AD2393" i="1" a="1"/>
  <c r="X137" i="1" a="1"/>
  <c r="AH3021" i="1" a="1"/>
  <c r="D2763" i="7" a="1"/>
  <c r="D1322" i="7" a="1"/>
  <c r="AD1603" i="1" a="1"/>
  <c r="X803" i="1" a="1"/>
  <c r="AH312" i="1" a="1"/>
  <c r="AD2389" i="1" a="1"/>
  <c r="AH3131" i="1" a="1"/>
  <c r="X77" i="1" a="1"/>
  <c r="AD3210" i="1" a="1"/>
  <c r="D2095" i="7" a="1"/>
  <c r="AI1377" i="1" a="1"/>
  <c r="AD2430" i="1" a="1"/>
  <c r="AD3038" i="1" a="1"/>
  <c r="D342" i="7" a="1"/>
  <c r="AI3530" i="1" a="1"/>
  <c r="X306" i="1" a="1"/>
  <c r="D1593" i="7" a="1"/>
  <c r="AH2334" i="1" a="1"/>
  <c r="X3154" i="1" a="1"/>
  <c r="AI471" i="1" a="1"/>
  <c r="AI1686" i="1" a="1"/>
  <c r="D2043" i="7" a="1"/>
  <c r="X784" i="1" a="1"/>
  <c r="AD1047" i="1" a="1"/>
  <c r="AH249" i="1" a="1"/>
  <c r="X1174" i="1" a="1"/>
  <c r="X317" i="1" a="1"/>
  <c r="AD2760" i="1" a="1"/>
  <c r="D619" i="7" a="1"/>
  <c r="X1731" i="1" a="1"/>
  <c r="X1191" i="1" a="1"/>
  <c r="AI1391" i="1" a="1"/>
  <c r="AI2863" i="1" a="1"/>
  <c r="AD3018" i="1" a="1"/>
  <c r="AH3385" i="1" a="1"/>
  <c r="AH3275" i="1" a="1"/>
  <c r="AH2670" i="1" a="1"/>
  <c r="AH2816" i="1" a="1"/>
  <c r="AI1352" i="1" a="1"/>
  <c r="D316" i="7" a="1"/>
  <c r="AD566" i="1" a="1"/>
  <c r="AD3234" i="1" a="1"/>
  <c r="D2274" i="7" a="1"/>
  <c r="D792" i="7" a="1"/>
  <c r="AI2291" i="1" a="1"/>
  <c r="AH3250" i="1" a="1"/>
  <c r="D1173" i="7" a="1"/>
  <c r="D1565" i="7" a="1"/>
  <c r="AH3477" i="1" a="1"/>
  <c r="D292" i="7" a="1"/>
  <c r="AD192" i="1" a="1"/>
  <c r="D833" i="7" a="1"/>
  <c r="D782" i="7" a="1"/>
  <c r="AI3117" i="1" a="1"/>
  <c r="X1029" i="1" a="1"/>
  <c r="X1538" i="1" a="1"/>
  <c r="AH792" i="1" a="1"/>
  <c r="D1725" i="7" a="1"/>
  <c r="D152" i="7" a="1"/>
  <c r="X1096" i="1" a="1"/>
  <c r="AH169" i="1" a="1"/>
  <c r="D1467" i="7" a="1"/>
  <c r="X2639" i="1" a="1"/>
  <c r="X2258" i="1" a="1"/>
  <c r="AD2621" i="1" a="1"/>
  <c r="AI740" i="1" a="1"/>
  <c r="AH1370" i="1" a="1"/>
  <c r="AI2389" i="1" a="1"/>
  <c r="X963" i="1" a="1"/>
  <c r="D2507" i="7" a="1"/>
  <c r="AH756" i="1" a="1"/>
  <c r="AH170" i="1" a="1"/>
  <c r="X454" i="1" a="1"/>
  <c r="AH2308" i="1" a="1"/>
  <c r="AH3231" i="1" a="1"/>
  <c r="AD2007" i="1" a="1"/>
  <c r="AH622" i="1" a="1"/>
  <c r="D1532" i="7" a="1"/>
  <c r="AI876" i="1" a="1"/>
  <c r="AH3454" i="1" a="1"/>
  <c r="AH3444" i="1" a="1"/>
  <c r="AD2766" i="1" a="1"/>
  <c r="AD405" i="1" a="1"/>
  <c r="D880" i="7" a="1"/>
  <c r="D2707" i="7" a="1"/>
  <c r="AH2741" i="1" a="1"/>
  <c r="AD1893" i="1" a="1"/>
  <c r="AI2693" i="1" a="1"/>
  <c r="X1817" i="1" a="1"/>
  <c r="X2139" i="1" a="1"/>
  <c r="D681" i="7" a="1"/>
  <c r="AI3035" i="1" a="1"/>
  <c r="AI3503" i="1" a="1"/>
  <c r="AI910" i="1" a="1"/>
  <c r="AD680" i="1" a="1"/>
  <c r="AI2041" i="1" a="1"/>
  <c r="AI1456" i="1" a="1"/>
  <c r="AD2592" i="1" a="1"/>
  <c r="X2843" i="1" a="1"/>
  <c r="X2207" i="1" a="1"/>
  <c r="D1439" i="7" a="1"/>
  <c r="AD986" i="1" a="1"/>
  <c r="AH2846" i="1" a="1"/>
  <c r="AH2009" i="1" a="1"/>
  <c r="AI3299" i="1" a="1"/>
  <c r="AD76" i="1" a="1"/>
  <c r="AD3297" i="1" a="1"/>
  <c r="AI1854" i="1" a="1"/>
  <c r="AD3355" i="1" a="1"/>
  <c r="D650" i="7" a="1"/>
  <c r="AH738" i="1" a="1"/>
  <c r="AI3015" i="1" a="1"/>
  <c r="AI474" i="1" a="1"/>
  <c r="D1857" i="7" a="1"/>
  <c r="AI332" i="1" a="1"/>
  <c r="AD895" i="1" a="1"/>
  <c r="AH727" i="1" a="1"/>
  <c r="D822" i="7" a="1"/>
  <c r="X2965" i="1" a="1"/>
  <c r="AD2284" i="1" a="1"/>
  <c r="AD3226" i="1" a="1"/>
  <c r="AH995" i="1" a="1"/>
  <c r="AD1796" i="1" a="1"/>
  <c r="AD905" i="1" a="1"/>
  <c r="AD1362" i="1" a="1"/>
  <c r="AI2381" i="1" a="1"/>
  <c r="AD3249" i="1" a="1"/>
  <c r="AD3120" i="1" a="1"/>
  <c r="AH3198" i="1" a="1"/>
  <c r="AH2195" i="1" a="1"/>
  <c r="X2963" i="1" a="1"/>
  <c r="D2145" i="7" a="1"/>
  <c r="X640" i="1" a="1"/>
  <c r="X1480" i="1" a="1"/>
  <c r="AD629" i="1" a="1"/>
  <c r="AD1341" i="1" a="1"/>
  <c r="AI86" i="1" a="1"/>
  <c r="AH2054" i="1" a="1"/>
  <c r="D2851" i="7" a="1"/>
  <c r="AD2643" i="1" a="1"/>
  <c r="D824" i="7" a="1"/>
  <c r="AI1714" i="1" a="1"/>
  <c r="X1508" i="1" a="1"/>
  <c r="AD2738" i="1" a="1"/>
  <c r="AI2496" i="1" a="1"/>
  <c r="X3505" i="1" a="1"/>
  <c r="AD2721" i="1" a="1"/>
  <c r="AH1640" i="1" a="1"/>
  <c r="AI503" i="1" a="1"/>
  <c r="AI3131" i="1" a="1"/>
  <c r="AH3155" i="1" a="1"/>
  <c r="AH3128" i="1" a="1"/>
  <c r="AD3289" i="1" a="1"/>
  <c r="AD530" i="1" a="1"/>
  <c r="D1312" i="7" a="1"/>
  <c r="AH2815" i="1" a="1"/>
  <c r="AI2449" i="1" a="1"/>
  <c r="X1381" i="1" a="1"/>
  <c r="AH1202" i="1" a="1"/>
  <c r="AD1143" i="1" a="1"/>
  <c r="D2404" i="7" a="1"/>
  <c r="X2494" i="1" a="1"/>
  <c r="AD1645" i="1" a="1"/>
  <c r="AI982" i="1" a="1"/>
  <c r="AI2084" i="1" a="1"/>
  <c r="AH3345" i="1" a="1"/>
  <c r="D195" i="7" a="1"/>
  <c r="AI995" i="1" a="1"/>
  <c r="X3018" i="1" a="1"/>
  <c r="AI1818" i="1" a="1"/>
  <c r="AH3009" i="1" a="1"/>
  <c r="AH1205" i="1" a="1"/>
  <c r="AH2313" i="1" a="1"/>
  <c r="D762" i="7" a="1"/>
  <c r="AI895" i="1" a="1"/>
  <c r="D1332" i="7" a="1"/>
  <c r="X183" i="1" a="1"/>
  <c r="X1588" i="1" a="1"/>
  <c r="AH1333" i="1" a="1"/>
  <c r="AI2934" i="1" a="1"/>
  <c r="AD797" i="1" a="1"/>
  <c r="AI2816" i="1" a="1"/>
  <c r="AH2351" i="1" a="1"/>
  <c r="X2348" i="1" a="1"/>
  <c r="AH566" i="1" a="1"/>
  <c r="AH2031" i="1" a="1"/>
  <c r="X2041" i="1" a="1"/>
  <c r="X2895" i="1" a="1"/>
  <c r="AD2479" i="1" a="1"/>
  <c r="AH2553" i="1" a="1"/>
  <c r="AH1256" i="1" a="1"/>
  <c r="AD3072" i="1" a="1"/>
  <c r="AI2989" i="1" a="1"/>
  <c r="D998" i="7" a="1"/>
  <c r="AI3472" i="1" a="1"/>
  <c r="AD1566" i="1" a="1"/>
  <c r="X1060" i="1" a="1"/>
  <c r="AI2054" i="1" a="1"/>
  <c r="X3334" i="1" a="1"/>
  <c r="AI2323" i="1" a="1"/>
  <c r="AD1660" i="1" a="1"/>
  <c r="AD2454" i="1" a="1"/>
  <c r="AH2876" i="1" a="1"/>
  <c r="AI169" i="1" a="1"/>
  <c r="X3257" i="1" a="1"/>
  <c r="AH1120" i="1" a="1"/>
  <c r="X2058" i="1" a="1"/>
  <c r="AI1067" i="1" a="1"/>
  <c r="D2286" i="7" a="1"/>
  <c r="D699" i="7" a="1"/>
  <c r="AD1194" i="1" a="1"/>
  <c r="AI1872" i="1" a="1"/>
  <c r="AH2059" i="1" a="1"/>
  <c r="AH1830" i="1" a="1"/>
  <c r="X3161" i="1" a="1"/>
  <c r="AI170" i="1" a="1"/>
  <c r="D1794" i="7" a="1"/>
  <c r="AD3331" i="1" a="1"/>
  <c r="X662" i="1" a="1"/>
  <c r="X2898" i="1" a="1"/>
  <c r="D1745" i="7" a="1"/>
  <c r="D246" i="7" a="1"/>
  <c r="AH3486" i="1" a="1"/>
  <c r="X1312" i="1" a="1"/>
  <c r="D1992" i="7" a="1"/>
  <c r="AD652" i="1" a="1"/>
  <c r="AI3123" i="1" a="1"/>
  <c r="AD1526" i="1" a="1"/>
  <c r="D208" i="7" a="1"/>
  <c r="AD2492" i="1" a="1"/>
  <c r="AH1345" i="1" a="1"/>
  <c r="AI1159" i="1" a="1"/>
  <c r="X3032" i="1" a="1"/>
  <c r="AH3023" i="1" a="1"/>
  <c r="AH2538" i="1" a="1"/>
  <c r="AD2029" i="1" a="1"/>
  <c r="AH1409" i="1" a="1"/>
  <c r="AD2971" i="1" a="1"/>
  <c r="AD1580" i="1" a="1"/>
  <c r="AH2321" i="1" a="1"/>
  <c r="D1311" i="7" a="1"/>
  <c r="AI3222" i="1" a="1"/>
  <c r="AH494" i="1" a="1"/>
  <c r="AI2447" i="1" a="1"/>
  <c r="AD2315" i="1" a="1"/>
  <c r="X3034" i="1" a="1"/>
  <c r="AI1325" i="1" a="1"/>
  <c r="X1592" i="1" a="1"/>
  <c r="X1436" i="1" a="1"/>
  <c r="AH1791" i="1" a="1"/>
  <c r="X808" i="1" a="1"/>
  <c r="AH3467" i="1" a="1"/>
  <c r="X2705" i="1" a="1"/>
  <c r="D158" i="7" a="1"/>
  <c r="AD823" i="1" a="1"/>
  <c r="AI1610" i="1" a="1"/>
  <c r="D2875" i="7" a="1"/>
  <c r="AH3490" i="1" a="1"/>
  <c r="D2233" i="7" a="1"/>
  <c r="AD1218" i="1" a="1"/>
  <c r="AI3069" i="1" a="1"/>
  <c r="AD3521" i="1" a="1"/>
  <c r="AH2277" i="1" a="1"/>
  <c r="D2399" i="7" a="1"/>
  <c r="AH1035" i="1" a="1"/>
  <c r="AH1067" i="1" a="1"/>
  <c r="AD2100" i="1" a="1"/>
  <c r="AH998" i="1" a="1"/>
  <c r="AD2365" i="1" a="1"/>
  <c r="X3183" i="1" a="1"/>
  <c r="AH810" i="1" a="1"/>
  <c r="AH1359" i="1" a="1"/>
  <c r="AD3460" i="1" a="1"/>
  <c r="X604" i="1" a="1"/>
  <c r="X2972" i="1" a="1"/>
  <c r="AH3180" i="1" a="1"/>
  <c r="AI2391" i="1" a="1"/>
  <c r="D2205" i="7" a="1"/>
  <c r="AI2635" i="1" a="1"/>
  <c r="X1259" i="1" a="1"/>
  <c r="AH1264" i="1" a="1"/>
  <c r="AI1163" i="1" a="1"/>
  <c r="AD2791" i="1" a="1"/>
  <c r="AD2551" i="1" a="1"/>
  <c r="AD853" i="1" a="1"/>
  <c r="AI3023" i="1" a="1"/>
  <c r="AH3195" i="1" a="1"/>
  <c r="X1906" i="1" a="1"/>
  <c r="AD2091" i="1" a="1"/>
  <c r="AI3175" i="1" a="1"/>
  <c r="AH2486" i="1" a="1"/>
  <c r="AH898" i="1" a="1"/>
  <c r="D180" i="7" a="1"/>
  <c r="X2940" i="1" a="1"/>
  <c r="AD2942" i="1" a="1"/>
  <c r="AH750" i="1" a="1"/>
  <c r="X3239" i="1" a="1"/>
  <c r="X2028" i="1" a="1"/>
  <c r="AH270" i="1" a="1"/>
  <c r="AH2837" i="1" a="1"/>
  <c r="AH2125" i="1" a="1"/>
  <c r="AI414" i="1" a="1"/>
  <c r="AH2430" i="1" a="1"/>
  <c r="AI2920" i="1" a="1"/>
  <c r="AI1264" i="1" a="1"/>
  <c r="X2161" i="1" a="1"/>
  <c r="AI462" i="1" a="1"/>
  <c r="X1047" i="1" a="1"/>
  <c r="AH976" i="1" a="1"/>
  <c r="AH1742" i="1" a="1"/>
  <c r="AD1671" i="1" a="1"/>
  <c r="X523" i="1" a="1"/>
  <c r="X2936" i="1" a="1"/>
  <c r="AH2423" i="1" a="1"/>
  <c r="AD1352" i="1" a="1"/>
  <c r="AI566" i="1" a="1"/>
  <c r="AH1405" i="1" a="1"/>
  <c r="AH3452" i="1" a="1"/>
  <c r="AH2504" i="1" a="1"/>
  <c r="AH1527" i="1" a="1"/>
  <c r="AH395" i="1" a="1"/>
  <c r="AI2562" i="1" a="1"/>
  <c r="AH1285" i="1" a="1"/>
  <c r="AH1327" i="1" a="1"/>
  <c r="AH679" i="1" a="1"/>
  <c r="AI1732" i="1" a="1"/>
  <c r="AD2594" i="1" a="1"/>
  <c r="AD486" i="1" a="1"/>
  <c r="AD179" i="1" a="1"/>
  <c r="X2277" i="1" a="1"/>
  <c r="X2899" i="1" a="1"/>
  <c r="AD1067" i="1" a="1"/>
  <c r="AD1934" i="1" a="1"/>
  <c r="X295" i="1" a="1"/>
  <c r="AH1261" i="1" a="1"/>
  <c r="D1248" i="7" a="1"/>
  <c r="X1446" i="1" a="1"/>
  <c r="D1318" i="7" a="1"/>
  <c r="X2294" i="1" a="1"/>
  <c r="AI196" i="1" a="1"/>
  <c r="AH619" i="1" a="1"/>
  <c r="X1172" i="1" a="1"/>
  <c r="AI2746" i="1" a="1"/>
  <c r="AH2758" i="1" a="1"/>
  <c r="AD574" i="1" a="1"/>
  <c r="AD1786" i="1" a="1"/>
  <c r="X311" i="1" a="1"/>
  <c r="X2914" i="1" a="1"/>
  <c r="AH814" i="1" a="1"/>
  <c r="AH3295" i="1" a="1"/>
  <c r="X773" i="1" a="1"/>
  <c r="X3023" i="1" a="1"/>
  <c r="AI3195" i="1" a="1"/>
  <c r="X2367" i="1" a="1"/>
  <c r="X2735" i="1" a="1"/>
  <c r="D1485" i="7" a="1"/>
  <c r="AD2231" i="1" a="1"/>
  <c r="X271" i="1" a="1"/>
  <c r="X1823" i="1" a="1"/>
  <c r="AD1014" i="1" a="1"/>
  <c r="AI1024" i="1" a="1"/>
  <c r="AD3009" i="1" a="1"/>
  <c r="X1645" i="1" a="1"/>
  <c r="X2300" i="1" a="1"/>
  <c r="D1052" i="7" a="1"/>
  <c r="AI630" i="1" a="1"/>
  <c r="X3312" i="1" a="1"/>
  <c r="D2833" i="7" a="1"/>
  <c r="AH129" i="1" a="1"/>
  <c r="D1606" i="7" a="1"/>
  <c r="X3529" i="1" a="1"/>
  <c r="AI195" i="1" a="1"/>
  <c r="D1005" i="7" a="1"/>
  <c r="D2990" i="7" a="1"/>
  <c r="AI3220" i="1" a="1"/>
  <c r="AD1298" i="1" a="1"/>
  <c r="AD521" i="1" a="1"/>
  <c r="D2655" i="7" a="1"/>
  <c r="AH2368" i="1" a="1"/>
  <c r="D669" i="7" a="1"/>
  <c r="AH3297" i="1" a="1"/>
  <c r="AD874" i="1" a="1"/>
  <c r="X3365" i="1" a="1"/>
  <c r="AD2386" i="1" a="1"/>
  <c r="AD679" i="1" a="1"/>
  <c r="AH2034" i="1" a="1"/>
  <c r="AD3221" i="1" a="1"/>
  <c r="X1399" i="1" a="1"/>
  <c r="AI778" i="1" a="1"/>
  <c r="AH3069" i="1" a="1"/>
  <c r="D125" i="7" a="1"/>
  <c r="AH1474" i="1" a="1"/>
  <c r="X335" i="1" a="1"/>
  <c r="AH1433" i="1" a="1"/>
  <c r="X2959" i="1" a="1"/>
  <c r="AI2544" i="1" a="1"/>
  <c r="AD2769" i="1" a="1"/>
  <c r="AH474" i="1" a="1"/>
  <c r="AI2654" i="1" a="1"/>
  <c r="AD2212" i="1" a="1"/>
  <c r="AI2008" i="1" a="1"/>
  <c r="AH1110" i="1" a="1"/>
  <c r="AD414" i="1" a="1"/>
  <c r="D2882" i="7" a="1"/>
  <c r="AH3176" i="1" a="1"/>
  <c r="AD3231" i="1" a="1"/>
  <c r="AI574" i="1" a="1"/>
  <c r="AD2250" i="1" a="1"/>
  <c r="D1690" i="7" a="1"/>
  <c r="AI3258" i="1" a="1"/>
  <c r="AH290" i="1" a="1"/>
  <c r="AH985" i="1" a="1"/>
  <c r="AD2305" i="1" a="1"/>
  <c r="D2916" i="7" a="1"/>
  <c r="X1936" i="1" a="1"/>
  <c r="AH2347" i="1" a="1"/>
  <c r="AD3364" i="1" a="1"/>
  <c r="AD1485" i="1" a="1"/>
  <c r="AD285" i="1" a="1"/>
  <c r="AI3457" i="1" a="1"/>
  <c r="AI3153" i="1" a="1"/>
  <c r="AD332" i="1" a="1"/>
  <c r="AI2346" i="1" a="1"/>
  <c r="D1187" i="7" a="1"/>
  <c r="D2201" i="7" a="1"/>
  <c r="X3287" i="1" a="1"/>
  <c r="D2775" i="7" a="1"/>
  <c r="AD1154" i="1" a="1"/>
  <c r="AH357" i="1" a="1"/>
  <c r="D154" i="7" a="1"/>
  <c r="D570" i="7" a="1"/>
  <c r="X1931" i="1" a="1"/>
  <c r="D2354" i="7" a="1"/>
  <c r="AH3260" i="1" a="1"/>
  <c r="AI2108" i="1" a="1"/>
  <c r="AD1463" i="1" a="1"/>
  <c r="AH1094" i="1" a="1"/>
  <c r="AD3129" i="1" a="1"/>
  <c r="X1229" i="1" a="1"/>
  <c r="AD99" i="1" a="1"/>
  <c r="AH874" i="1" a="1"/>
  <c r="AI436" i="1" a="1"/>
  <c r="X1198" i="1" a="1"/>
  <c r="D178" i="7" a="1"/>
  <c r="D394" i="7" a="1"/>
  <c r="AH1191" i="1" a="1"/>
  <c r="AD1190" i="1" a="1"/>
  <c r="AD1072" i="1" a="1"/>
  <c r="X598" i="1" a="1"/>
  <c r="D1987" i="7" a="1"/>
  <c r="AI481" i="1" a="1"/>
  <c r="AD150" i="1" a="1"/>
  <c r="AI2959" i="1" a="1"/>
  <c r="AD734" i="1" a="1"/>
  <c r="D2309" i="7" a="1"/>
  <c r="D2409" i="7" a="1"/>
  <c r="D809" i="7" a="1"/>
  <c r="AD85" i="1" a="1"/>
  <c r="X2270" i="1" a="1"/>
  <c r="AI444" i="1" a="1"/>
  <c r="AH1300" i="1" a="1"/>
  <c r="AI1977" i="1" a="1"/>
  <c r="AD2141" i="1" a="1"/>
  <c r="AI346" i="1" a="1"/>
  <c r="D686" i="7" a="1"/>
  <c r="AD3100" i="1" a="1"/>
  <c r="AD3494" i="1" a="1"/>
  <c r="AD876" i="1" a="1"/>
  <c r="X1501" i="1" a="1"/>
  <c r="X1629" i="1" a="1"/>
  <c r="D146" i="7" a="1"/>
  <c r="AI1681" i="1" a="1"/>
  <c r="AH375" i="1" a="1"/>
  <c r="AD2578" i="1" a="1"/>
  <c r="D1037" i="7" a="1"/>
  <c r="AI142" i="1" a="1"/>
  <c r="AD1285" i="1" a="1"/>
  <c r="X679" i="1" a="1"/>
  <c r="D2208" i="7" a="1"/>
  <c r="AI3281" i="1" a="1"/>
  <c r="AD3300" i="1" a="1"/>
  <c r="D1904" i="7" a="1"/>
  <c r="AH2970" i="1" a="1"/>
  <c r="D1967" i="7" a="1"/>
  <c r="D1056" i="7" a="1"/>
  <c r="AD3180" i="1" a="1"/>
  <c r="X3100" i="1" a="1"/>
  <c r="AI3486" i="1" a="1"/>
  <c r="AH2979" i="1" a="1"/>
  <c r="AI3112" i="1" a="1"/>
  <c r="D1701" i="7" a="1"/>
  <c r="X2040" i="1" a="1"/>
  <c r="AH1675" i="1" a="1"/>
  <c r="D2746" i="7" a="1"/>
  <c r="X675" i="1" a="1"/>
  <c r="AH3070" i="1" a="1"/>
  <c r="D756" i="7" a="1"/>
  <c r="AD1594" i="1" a="1"/>
  <c r="AD858" i="1" a="1"/>
  <c r="AD3228" i="1" a="1"/>
  <c r="AI2910" i="1" a="1"/>
  <c r="AH1325" i="1" a="1"/>
  <c r="AI2552" i="1" a="1"/>
  <c r="AI2996" i="1" a="1"/>
  <c r="X1628" i="1" a="1"/>
  <c r="AH1811" i="1" a="1"/>
  <c r="AD340" i="1" a="1"/>
  <c r="AH1313" i="1" a="1"/>
  <c r="AD2323" i="1" a="1"/>
  <c r="X3336" i="1" a="1"/>
  <c r="AH737" i="1" a="1"/>
  <c r="D2352" i="7" a="1"/>
  <c r="AI3300" i="1" a="1"/>
  <c r="D2782" i="7" a="1"/>
  <c r="D2639" i="7" a="1"/>
  <c r="X734" i="1" a="1"/>
  <c r="D2925" i="7" a="1"/>
  <c r="AH83" i="1" a="1"/>
  <c r="AI1187" i="1" a="1"/>
  <c r="D769" i="7" a="1"/>
  <c r="AD1739" i="1" a="1"/>
  <c r="AH476" i="1" a="1"/>
  <c r="D2287" i="7" a="1"/>
  <c r="AH428" i="1" a="1"/>
  <c r="AD608" i="1" a="1"/>
  <c r="AI3231" i="1" a="1"/>
  <c r="D1919" i="7" a="1"/>
  <c r="D1172" i="7" a="1"/>
  <c r="X2250" i="1" a="1"/>
  <c r="AI2969" i="1" a="1"/>
  <c r="AD3486" i="1" a="1"/>
  <c r="X2170" i="1" a="1"/>
  <c r="X2551" i="1" a="1"/>
  <c r="AI2564" i="1" a="1"/>
  <c r="AD2724" i="1" a="1"/>
  <c r="X1216" i="1" a="1"/>
  <c r="X2259" i="1" a="1"/>
  <c r="X2337" i="1" a="1"/>
  <c r="AI1047" i="1" a="1"/>
  <c r="AH2748" i="1" a="1"/>
  <c r="X3151" i="1" a="1"/>
  <c r="X2424" i="1" a="1"/>
  <c r="AH3205" i="1" a="1"/>
  <c r="AD1334" i="1" a="1"/>
  <c r="X470" i="1" a="1"/>
  <c r="AI3359" i="1" a="1"/>
  <c r="AD3372" i="1" a="1"/>
  <c r="AD1189" i="1" a="1"/>
  <c r="AH2264" i="1" a="1"/>
  <c r="D1747" i="7" a="1"/>
  <c r="D134" i="7" a="1"/>
  <c r="AH2777" i="1" a="1"/>
  <c r="X1005" i="1" a="1"/>
  <c r="X2730" i="1" a="1"/>
  <c r="D817" i="7" a="1"/>
  <c r="AI2195" i="1" a="1"/>
  <c r="X1170" i="1" a="1"/>
  <c r="AH514" i="1" a="1"/>
  <c r="AH1975" i="1" a="1"/>
  <c r="D2738" i="7" a="1"/>
  <c r="X1208" i="1" a="1"/>
  <c r="AI395" i="1" a="1"/>
  <c r="X3430" i="1" a="1"/>
  <c r="AH204" i="1" a="1"/>
  <c r="AI1811" i="1" a="1"/>
  <c r="AD354" i="1" a="1"/>
  <c r="X3117" i="1" a="1"/>
  <c r="AH2916" i="1" a="1"/>
  <c r="AI3414" i="1" a="1"/>
  <c r="AD2534" i="1" a="1"/>
  <c r="AH2643" i="1" a="1"/>
  <c r="AD1886" i="1" a="1"/>
  <c r="D1031" i="7" a="1"/>
  <c r="AH2393" i="1" a="1"/>
  <c r="D86" i="7" a="1"/>
  <c r="D1659" i="7" a="1"/>
  <c r="AH284" i="1" a="1"/>
  <c r="AI2680" i="1" a="1"/>
  <c r="AI1137" i="1" a="1"/>
  <c r="AD2354" i="1" a="1"/>
  <c r="X1748" i="1" a="1"/>
  <c r="AH625" i="1" a="1"/>
  <c r="AD3379" i="1" a="1"/>
  <c r="AI2241" i="1" a="1"/>
  <c r="AD3128" i="1" a="1"/>
  <c r="AH511" i="1" a="1"/>
  <c r="AD1377" i="1" a="1"/>
  <c r="D2389" i="7" a="1"/>
  <c r="X148" i="1" a="1"/>
  <c r="X1407" i="1" a="1"/>
  <c r="D1782" i="7" a="1"/>
  <c r="AD2857" i="1" a="1"/>
  <c r="AH2384" i="1" a="1"/>
  <c r="AD2161" i="1" a="1"/>
  <c r="D1444" i="7" a="1"/>
  <c r="AH2941" i="1" a="1"/>
  <c r="AI1877" i="1" a="1"/>
  <c r="AI2842" i="1" a="1"/>
  <c r="D2703" i="7" a="1"/>
  <c r="AI1152" i="1" a="1"/>
  <c r="D1645" i="7" a="1"/>
  <c r="AD755" i="1" a="1"/>
  <c r="D1366" i="7" a="1"/>
  <c r="AH3394" i="1" a="1"/>
  <c r="AD2682" i="1" a="1"/>
  <c r="AH1045" i="1" a="1"/>
  <c r="AD3394" i="1" a="1"/>
  <c r="X369" i="1" a="1"/>
  <c r="AH3283" i="1" a="1"/>
  <c r="AI1165" i="1" a="1"/>
  <c r="AD2598" i="1" a="1"/>
  <c r="AH2881" i="1" a="1"/>
  <c r="X2678" i="1" a="1"/>
  <c r="AI3234" i="1" a="1"/>
  <c r="D1976" i="7" a="1"/>
  <c r="AH3220" i="1" a="1"/>
  <c r="AI663" i="1" a="1"/>
  <c r="AI521" i="1" a="1"/>
  <c r="X2596" i="1" a="1"/>
  <c r="AH1278" i="1" a="1"/>
  <c r="AI415" i="1" a="1"/>
  <c r="AD709" i="1" a="1"/>
  <c r="D317" i="7" a="1"/>
  <c r="X2235" i="1" a="1"/>
  <c r="D1868" i="7" a="1"/>
  <c r="AH253" i="1" a="1"/>
  <c r="X1523" i="1" a="1"/>
  <c r="X1988" i="1" a="1"/>
  <c r="AI2643" i="1" a="1"/>
  <c r="AD1329" i="1" a="1"/>
  <c r="AD2950" i="1" a="1"/>
  <c r="AH2714" i="1" a="1"/>
  <c r="X2525" i="1" a="1"/>
  <c r="D1544" i="7" a="1"/>
  <c r="D2992" i="7" a="1"/>
  <c r="AD1123" i="1" a="1"/>
  <c r="AD912" i="1" a="1"/>
  <c r="X3051" i="1" a="1"/>
  <c r="AI1179" i="1" a="1"/>
  <c r="AD2059" i="1" a="1"/>
  <c r="AI1830" i="1" a="1"/>
  <c r="AI1343" i="1" a="1"/>
  <c r="AH3378" i="1" a="1"/>
  <c r="X208" i="1" a="1"/>
  <c r="AD1490" i="1" a="1"/>
  <c r="AD1702" i="1" a="1"/>
  <c r="X135" i="1" a="1"/>
  <c r="AH2898" i="1" a="1"/>
  <c r="AD3499" i="1" a="1"/>
  <c r="X437" i="1" a="1"/>
  <c r="AD2233" i="1" a="1"/>
  <c r="AD2013" i="1" a="1"/>
  <c r="AD2965" i="1" a="1"/>
  <c r="D490" i="7" a="1"/>
  <c r="AH982" i="1" a="1"/>
  <c r="AI1927" i="1" a="1"/>
  <c r="AD1011" i="1" a="1"/>
  <c r="AH2842" i="1" a="1"/>
  <c r="AI2744" i="1" a="1"/>
  <c r="AD2336" i="1" a="1"/>
  <c r="D825" i="7" a="1"/>
  <c r="D2326" i="7" a="1"/>
  <c r="AH383" i="1" a="1"/>
  <c r="AH2561" i="1" a="1"/>
  <c r="X2966" i="1" a="1"/>
  <c r="D143" i="7" a="1"/>
  <c r="D692" i="7" a="1"/>
  <c r="AI1225" i="1" a="1"/>
  <c r="X2106" i="1" a="1"/>
  <c r="AI591" i="1" a="1"/>
  <c r="AD1390" i="1" a="1"/>
  <c r="D88" i="7" a="1"/>
  <c r="D2269" i="7" a="1"/>
  <c r="AI3014" i="1" a="1"/>
  <c r="AH2770" i="1" a="1"/>
  <c r="AD1053" i="1" a="1"/>
  <c r="AH2324" i="1" a="1"/>
  <c r="AD2515" i="1" a="1"/>
  <c r="X3006" i="1" a="1"/>
  <c r="X868" i="1" a="1"/>
  <c r="AD1256" i="1" a="1"/>
  <c r="X2672" i="1" a="1"/>
  <c r="AD676" i="1" a="1"/>
  <c r="AI709" i="1" a="1"/>
  <c r="AI873" i="1" a="1"/>
  <c r="X3213" i="1" a="1"/>
  <c r="X960" i="1" a="1"/>
  <c r="D1554" i="7" a="1"/>
  <c r="AI2252" i="1" a="1"/>
  <c r="AI435" i="1" a="1"/>
  <c r="D1072" i="7" a="1"/>
  <c r="AI1660" i="1" a="1"/>
  <c r="AH778" i="1" a="1"/>
  <c r="X855" i="1" a="1"/>
  <c r="AI2393" i="1" a="1"/>
  <c r="AH2028" i="1" a="1"/>
  <c r="D1935" i="7" a="1"/>
  <c r="X81" i="1" a="1"/>
  <c r="D2245" i="7" a="1"/>
  <c r="X3044" i="1" a="1"/>
  <c r="X3198" i="1" a="1"/>
  <c r="AI554" i="1" a="1"/>
  <c r="X172" i="1" a="1"/>
  <c r="X3477" i="1" a="1"/>
  <c r="X1889" i="1" a="1"/>
  <c r="AD1313" i="1" a="1"/>
  <c r="AH1646" i="1" a="1"/>
  <c r="AH930" i="1" a="1"/>
  <c r="D1568" i="7" a="1"/>
  <c r="AH2327" i="1" a="1"/>
  <c r="AI2721" i="1" a="1"/>
  <c r="AD2694" i="1" a="1"/>
  <c r="AD2535" i="1" a="1"/>
  <c r="D1892" i="7" a="1"/>
  <c r="AD439" i="1" a="1"/>
  <c r="X3258" i="1" a="1"/>
  <c r="X921" i="1" a="1"/>
  <c r="AH1083" i="1" a="1"/>
  <c r="AH2760" i="1" a="1"/>
  <c r="AH3372" i="1" a="1"/>
  <c r="AI2492" i="1" a="1"/>
  <c r="AH1510" i="1" a="1"/>
  <c r="D2008" i="7" a="1"/>
  <c r="AD594" i="1" a="1"/>
  <c r="AH3037" i="1" a="1"/>
  <c r="AD1160" i="1" a="1"/>
  <c r="X3307" i="1" a="1"/>
  <c r="AD2009" i="1" a="1"/>
  <c r="D2113" i="7" a="1"/>
  <c r="D2438" i="7" a="1"/>
  <c r="AD1903" i="1" a="1"/>
  <c r="AI3129" i="1" a="1"/>
  <c r="AI1957" i="1" a="1"/>
  <c r="X820" i="1" a="1"/>
  <c r="AD1854" i="1" a="1"/>
  <c r="AI2916" i="1" a="1"/>
  <c r="AH3221" i="1" a="1"/>
  <c r="AD2641" i="1" a="1"/>
  <c r="AI930" i="1" a="1"/>
  <c r="AD1696" i="1" a="1"/>
  <c r="D2255" i="7" a="1"/>
  <c r="AI1717" i="1" a="1"/>
  <c r="AD458" i="1" a="1"/>
  <c r="AH912" i="1" a="1"/>
  <c r="AI312" i="1" a="1"/>
  <c r="AD1724" i="1" a="1"/>
  <c r="AD1601" i="1" a="1"/>
  <c r="X1923" i="1" a="1"/>
  <c r="AI2298" i="1" a="1"/>
  <c r="X1257" i="1" a="1"/>
  <c r="D291" i="7" a="1"/>
  <c r="AH2923" i="1" a="1"/>
  <c r="AH895" i="1" a="1"/>
  <c r="X3397" i="1" a="1"/>
  <c r="D2461" i="7" a="1"/>
  <c r="X622" i="1" a="1"/>
  <c r="AD1823" i="1" a="1"/>
  <c r="AD1731" i="1" a="1"/>
  <c r="AD637" i="1" a="1"/>
  <c r="X2160" i="1" a="1"/>
  <c r="D1924" i="7" a="1"/>
  <c r="AI2617" i="1" a="1"/>
  <c r="X1927" i="1" a="1"/>
  <c r="AI924" i="1" a="1"/>
  <c r="AI2634" i="1" a="1"/>
  <c r="AH2336" i="1" a="1"/>
  <c r="AH1423" i="1" a="1"/>
  <c r="AI1936" i="1" a="1"/>
  <c r="AH148" i="1" a="1"/>
  <c r="AD1095" i="1" a="1"/>
  <c r="AH2259" i="1" a="1"/>
  <c r="AI988" i="1" a="1"/>
  <c r="AH271" i="1" a="1"/>
  <c r="X126" i="1" a="1"/>
  <c r="AH1722" i="1" a="1"/>
  <c r="X3406" i="1" a="1"/>
  <c r="AI1270" i="1" a="1"/>
  <c r="AH726" i="1" a="1"/>
  <c r="AD942" i="1" a="1"/>
  <c r="X478" i="1" a="1"/>
  <c r="D2142" i="7" a="1"/>
  <c r="X2253" i="1" a="1"/>
  <c r="AD910" i="1" a="1"/>
  <c r="X1406" i="1" a="1"/>
  <c r="AD2486" i="1" a="1"/>
  <c r="AD3142" i="1" a="1"/>
  <c r="AD2891" i="1" a="1"/>
  <c r="D568" i="7" a="1"/>
  <c r="D1265" i="7" a="1"/>
  <c r="AH3315" i="1" a="1"/>
  <c r="AD1855" i="1" a="1"/>
  <c r="AH2954" i="1" a="1"/>
  <c r="AI2455" i="1" a="1"/>
  <c r="D395" i="7" a="1"/>
  <c r="AH267" i="1" a="1"/>
  <c r="AD219" i="1" a="1"/>
  <c r="AI2062" i="1" a="1"/>
  <c r="AD1113" i="1" a="1"/>
  <c r="D2004" i="7" a="1"/>
  <c r="D2460" i="7" a="1"/>
  <c r="X1440" i="1" a="1"/>
  <c r="AH3521" i="1" a="1"/>
  <c r="AI1813" i="1" a="1"/>
  <c r="X3021" i="1" a="1"/>
  <c r="X2804" i="1" a="1"/>
  <c r="X3223" i="1" a="1"/>
  <c r="X3103" i="1" a="1"/>
  <c r="AD513" i="1" a="1"/>
  <c r="D2796" i="7" a="1"/>
  <c r="D2978" i="7" a="1"/>
  <c r="AI830" i="1" a="1"/>
  <c r="AI128" i="1" a="1"/>
  <c r="AI476" i="1" a="1"/>
  <c r="AD2136" i="1" a="1"/>
  <c r="D1936" i="7" a="1"/>
  <c r="X433" i="1" a="1"/>
  <c r="AH3038" i="1" a="1"/>
  <c r="AH2920" i="1" a="1"/>
  <c r="AI1663" i="1" a="1"/>
  <c r="AH863" i="1" a="1"/>
  <c r="X2319" i="1" a="1"/>
  <c r="AH1645" i="1" a="1"/>
  <c r="AD1686" i="1" a="1"/>
  <c r="AD656" i="1" a="1"/>
  <c r="AI3345" i="1" a="1"/>
  <c r="D2719" i="7" a="1"/>
  <c r="X661" i="1" a="1"/>
  <c r="X1787" i="1" a="1"/>
  <c r="AD2869" i="1" a="1"/>
  <c r="AD3077" i="1" a="1"/>
  <c r="AI1045" i="1" a="1"/>
  <c r="AI2249" i="1" a="1"/>
  <c r="AH2227" i="1" a="1"/>
  <c r="D955" i="7" a="1"/>
  <c r="AD152" i="1" a="1"/>
  <c r="AI2976" i="1" a="1"/>
  <c r="D2629" i="7" a="1"/>
  <c r="X390" i="1" a="1"/>
  <c r="D1553" i="7" a="1"/>
  <c r="D2315" i="7" a="1"/>
  <c r="AH858" i="1" a="1"/>
  <c r="AH1952" i="1" a="1"/>
  <c r="AI3031" i="1" a="1"/>
  <c r="D473" i="7" a="1"/>
  <c r="X1625" i="1" a="1"/>
  <c r="AI2779" i="1" a="1"/>
  <c r="AI2696" i="1" a="1"/>
  <c r="AH2889" i="1" a="1"/>
  <c r="X676" i="1" a="1"/>
  <c r="X1654" i="1" a="1"/>
  <c r="AD2575" i="1" a="1"/>
  <c r="D2414" i="7" a="1"/>
  <c r="AH2858" i="1" a="1"/>
  <c r="AH1435" i="1" a="1"/>
  <c r="AH2252" i="1" a="1"/>
  <c r="AI1402" i="1" a="1"/>
  <c r="D2553" i="7" a="1"/>
  <c r="X3061" i="1" a="1"/>
  <c r="AH3368" i="1" a="1"/>
  <c r="AI2063" i="1" a="1"/>
  <c r="AI2296" i="1" a="1"/>
  <c r="AD1713" i="1" a="1"/>
  <c r="AI2852" i="1" a="1"/>
  <c r="AH3036" i="1" a="1"/>
  <c r="AI688" i="1" a="1"/>
  <c r="D433" i="7" a="1"/>
  <c r="AD2567" i="1" a="1"/>
  <c r="D2808" i="7" a="1"/>
  <c r="AD2251" i="1" a="1"/>
  <c r="AD1532" i="1" a="1"/>
  <c r="AD1890" i="1" a="1"/>
  <c r="D2127" i="7" a="1"/>
  <c r="AH787" i="1" a="1"/>
  <c r="AH1470" i="1" a="1"/>
  <c r="D2717" i="7" a="1"/>
  <c r="AD344" i="1" a="1"/>
  <c r="AD2317" i="1" a="1"/>
  <c r="AH3432" i="1" a="1"/>
  <c r="AD2915" i="1" a="1"/>
  <c r="D2891" i="7" a="1"/>
  <c r="AD290" i="1" a="1"/>
  <c r="AH2508" i="1" a="1"/>
  <c r="AD305" i="1" a="1"/>
  <c r="AH900" i="1" a="1"/>
  <c r="AD1216" i="1" a="1"/>
  <c r="AI236" i="1" a="1"/>
  <c r="AH1930" i="1" a="1"/>
  <c r="AD1818" i="1" a="1"/>
  <c r="AH2305" i="1" a="1"/>
  <c r="D954" i="7" a="1"/>
  <c r="AD878" i="1" a="1"/>
  <c r="D1994" i="7" a="1"/>
  <c r="AD2794" i="1" a="1"/>
  <c r="AH2746" i="1" a="1"/>
  <c r="D629" i="7" a="1"/>
  <c r="AD2297" i="1" a="1"/>
  <c r="AD2924" i="1" a="1"/>
  <c r="AD1537" i="1" a="1"/>
  <c r="AI3135" i="1" a="1"/>
  <c r="AI3466" i="1" a="1"/>
  <c r="D2994" i="7" a="1"/>
  <c r="D2032" i="7" a="1"/>
  <c r="AH3261" i="1" a="1"/>
  <c r="AI1968" i="1" a="1"/>
  <c r="AD2017" i="1" a="1"/>
  <c r="D1928" i="7" a="1"/>
  <c r="X1535" i="1" a="1"/>
  <c r="AD292" i="1" a="1"/>
  <c r="AH1463" i="1" a="1"/>
  <c r="AD786" i="1" a="1"/>
  <c r="AI361" i="1" a="1"/>
  <c r="D962" i="7" a="1"/>
  <c r="AI2575" i="1" a="1"/>
  <c r="AD3411" i="1" a="1"/>
  <c r="D2817" i="7" a="1"/>
  <c r="X687" i="1" a="1"/>
  <c r="AI1837" i="1" a="1"/>
  <c r="D1691" i="7" a="1"/>
  <c r="AI1364" i="1" a="1"/>
  <c r="D1358" i="7" a="1"/>
  <c r="AD2501" i="1" a="1"/>
  <c r="AI3368" i="1" a="1"/>
  <c r="X1546" i="1" a="1"/>
  <c r="AH2296" i="1" a="1"/>
  <c r="X1414" i="1" a="1"/>
  <c r="AH1363" i="1" a="1"/>
  <c r="X2307" i="1" a="1"/>
  <c r="X1924" i="1" a="1"/>
  <c r="X988" i="1" a="1"/>
  <c r="AH2849" i="1" a="1"/>
  <c r="AD3131" i="1" a="1"/>
  <c r="D1302" i="7" a="1"/>
  <c r="AI215" i="1" a="1"/>
  <c r="AH1424" i="1" a="1"/>
  <c r="AI1835" i="1" a="1"/>
  <c r="X3160" i="1" a="1"/>
  <c r="AI3038" i="1" a="1"/>
  <c r="X2605" i="1" a="1"/>
  <c r="D1164" i="7" a="1"/>
  <c r="D270" i="7" a="1"/>
  <c r="AD3258" i="1" a="1"/>
  <c r="AD2160" i="1" a="1"/>
  <c r="AD3123" i="1" a="1"/>
  <c r="X893" i="1" a="1"/>
  <c r="AH2914" i="1" a="1"/>
  <c r="AH1799" i="1" a="1"/>
  <c r="X476" i="1" a="1"/>
  <c r="AI2255" i="1" a="1"/>
  <c r="X832" i="1" a="1"/>
  <c r="AI2453" i="1" a="1"/>
  <c r="D2788" i="7" a="1"/>
  <c r="AH1986" i="1" a="1"/>
  <c r="X616" i="1" a="1"/>
  <c r="X2248" i="1" a="1"/>
  <c r="AH1968" i="1" a="1"/>
  <c r="X776" i="1" a="1"/>
  <c r="AI136" i="1" a="1"/>
  <c r="AH2957" i="1" a="1"/>
  <c r="AH2024" i="1" a="1"/>
  <c r="X3250" i="1" a="1"/>
  <c r="AI1191" i="1" a="1"/>
  <c r="AD2823" i="1" a="1"/>
  <c r="D42" i="7" a="1"/>
  <c r="AD470" i="1" a="1"/>
  <c r="X531" i="1" a="1"/>
  <c r="AI2231" i="1" a="1"/>
  <c r="AH718" i="1" a="1"/>
  <c r="AD2351" i="1" a="1"/>
  <c r="AD2431" i="1" a="1"/>
  <c r="AD640" i="1" a="1"/>
  <c r="X1428" i="1" a="1"/>
  <c r="AI3411" i="1" a="1"/>
  <c r="X3393" i="1" a="1"/>
  <c r="D763" i="7" a="1"/>
  <c r="X575" i="1" a="1"/>
  <c r="AH2286" i="1" a="1"/>
  <c r="AH3219" i="1" a="1"/>
  <c r="AI3128" i="1" a="1"/>
  <c r="AI2923" i="1" a="1"/>
  <c r="D1809" i="7" a="1"/>
  <c r="D1622" i="7" a="1"/>
  <c r="D2589" i="7" a="1"/>
  <c r="X733" i="1" a="1"/>
  <c r="AH3123" i="1" a="1"/>
  <c r="AI755" i="1" a="1"/>
  <c r="D2190" i="7" a="1"/>
  <c r="AI2068" i="1" a="1"/>
  <c r="AD2953" i="1" a="1"/>
  <c r="D1986" i="7" a="1"/>
  <c r="X1965" i="1" a="1"/>
  <c r="D1337" i="7" a="1"/>
  <c r="AH1985" i="1" a="1"/>
  <c r="X678" i="1" a="1"/>
  <c r="AI2881" i="1" a="1"/>
  <c r="D309" i="7" a="1"/>
  <c r="D2770" i="7" a="1"/>
  <c r="AH2186" i="1" a="1"/>
  <c r="X1361" i="1" a="1"/>
  <c r="AI1480" i="1" a="1"/>
  <c r="AI1654" i="1" a="1"/>
  <c r="AD820" i="1" a="1"/>
  <c r="AI3465" i="1" a="1"/>
  <c r="AH3253" i="1" a="1"/>
  <c r="D2282" i="7" a="1"/>
  <c r="AI3336" i="1" a="1"/>
  <c r="AI3292" i="1" a="1"/>
  <c r="AD598" i="1" a="1"/>
  <c r="AD481" i="1" a="1"/>
  <c r="AI3223" i="1" a="1"/>
  <c r="D647" i="7" a="1"/>
  <c r="AD3138" i="1" a="1"/>
  <c r="X2190" i="1" a="1"/>
  <c r="X1510" i="1" a="1"/>
  <c r="AH3460" i="1" a="1"/>
  <c r="AH1050" i="1" a="1"/>
  <c r="X2817" i="1" a="1"/>
  <c r="AH3029" i="1" a="1"/>
  <c r="D2857" i="7" a="1"/>
  <c r="X1729" i="1" a="1"/>
  <c r="AD2914" i="1" a="1"/>
  <c r="AD3295" i="1" a="1"/>
  <c r="AD3252" i="1" a="1"/>
  <c r="X863" i="1" a="1"/>
  <c r="X1231" i="1" a="1"/>
  <c r="AH1707" i="1" a="1"/>
  <c r="AI3515" i="1" a="1"/>
  <c r="D1592" i="7" a="1"/>
  <c r="AH1916" i="1" a="1"/>
  <c r="X138" i="1" a="1"/>
  <c r="X2165" i="1" a="1"/>
  <c r="AH3455" i="1" a="1"/>
  <c r="X1331" i="1" a="1"/>
  <c r="D2005" i="7" a="1"/>
  <c r="AD2186" i="1" a="1"/>
  <c r="X898" i="1" a="1"/>
  <c r="D1422" i="7" a="1"/>
  <c r="X2656" i="1" a="1"/>
  <c r="AH3430" i="1" a="1"/>
  <c r="AH2810" i="1" a="1"/>
  <c r="AI359" i="1" a="1"/>
  <c r="AH3365" i="1" a="1"/>
  <c r="AD1595" i="1" a="1"/>
  <c r="AD2916" i="1" a="1"/>
  <c r="AD1732" i="1" a="1"/>
  <c r="AH1241" i="1" a="1"/>
  <c r="AI193" i="1" a="1"/>
  <c r="AD3069" i="1" a="1"/>
  <c r="AD442" i="1" a="1"/>
  <c r="AI2028" i="1" a="1"/>
  <c r="AI780" i="1" a="1"/>
  <c r="AH1123" i="1" a="1"/>
  <c r="D1033" i="7" a="1"/>
  <c r="X3508" i="1" a="1"/>
  <c r="AD2450" i="1" a="1"/>
  <c r="X1286" i="1" a="1"/>
  <c r="D2096" i="7" a="1"/>
  <c r="AH77" i="1" a="1"/>
  <c r="X3520" i="1" a="1"/>
  <c r="AD1368" i="1" a="1"/>
  <c r="AH1835" i="1" a="1"/>
  <c r="X273" i="1" a="1"/>
  <c r="AI1958" i="1" a="1"/>
  <c r="AI1850" i="1" a="1"/>
  <c r="X2029" i="1" a="1"/>
  <c r="X744" i="1" a="1"/>
  <c r="AI287" i="1" a="1"/>
  <c r="AI2319" i="1" a="1"/>
  <c r="AI1629" i="1" a="1"/>
  <c r="AI1485" i="1" a="1"/>
  <c r="AI1408" i="1" a="1"/>
  <c r="AD2443" i="1" a="1"/>
  <c r="AH1047" i="1" a="1"/>
  <c r="AH2200" i="1" a="1"/>
  <c r="AH1572" i="1" a="1"/>
  <c r="X3394" i="1" a="1"/>
  <c r="X2657" i="1" a="1"/>
  <c r="AH1736" i="1" a="1"/>
  <c r="D1462" i="7" a="1"/>
  <c r="AI2818" i="1" a="1"/>
  <c r="X1842" i="1" a="1"/>
  <c r="AD2279" i="1" a="1"/>
  <c r="AD1505" i="1" a="1"/>
  <c r="AD1632" i="1" a="1"/>
  <c r="AD541" i="1" a="1"/>
  <c r="X2691" i="1" a="1"/>
  <c r="X3291" i="1" a="1"/>
  <c r="D637" i="7" a="1"/>
  <c r="D1973" i="7" a="1"/>
  <c r="X2048" i="1" a="1"/>
  <c r="AH3234" i="1" a="1"/>
  <c r="X1598" i="1" a="1"/>
  <c r="D2474" i="7" a="1"/>
  <c r="AD3481" i="1" a="1"/>
  <c r="AD3250" i="1" a="1"/>
  <c r="D599" i="7" a="1"/>
  <c r="X2841" i="1" a="1"/>
  <c r="AI3203" i="1" a="1"/>
  <c r="AH2370" i="1" a="1"/>
  <c r="AH2172" i="1" a="1"/>
  <c r="D1538" i="7" a="1"/>
  <c r="D951" i="7" a="1"/>
  <c r="AD548" i="1" a="1"/>
  <c r="AH638" i="1" a="1"/>
  <c r="AH1783" i="1" a="1"/>
  <c r="X2309" i="1" a="1"/>
  <c r="AD1910" i="1" a="1"/>
  <c r="AH3097" i="1" a="1"/>
  <c r="AH1693" i="1" a="1"/>
  <c r="D847" i="7" a="1"/>
  <c r="AH481" i="1" a="1"/>
  <c r="AD1951" i="1" a="1"/>
  <c r="AI908" i="1" a="1"/>
  <c r="X404" i="1" a="1"/>
  <c r="AH3508" i="1" a="1"/>
  <c r="D2526" i="7" a="1"/>
  <c r="D102" i="7" a="1"/>
  <c r="AD1923" i="1" a="1"/>
  <c r="X771" i="1" a="1"/>
  <c r="AD3453" i="1" a="1"/>
  <c r="D1212" i="7" a="1"/>
  <c r="AH2469" i="1" a="1"/>
  <c r="X3457" i="1" a="1"/>
  <c r="X2449" i="1" a="1"/>
  <c r="X1449" i="1" a="1"/>
  <c r="D2912" i="7" a="1"/>
  <c r="AH623" i="1" a="1"/>
  <c r="D2520" i="7" a="1"/>
  <c r="AH2494" i="1" a="1"/>
  <c r="X2255" i="1" a="1"/>
  <c r="AI3343" i="1" a="1"/>
  <c r="D1230" i="7" a="1"/>
  <c r="AD2080" i="1" a="1"/>
  <c r="X1373" i="1" a="1"/>
  <c r="D1189" i="7" a="1"/>
  <c r="D1253" i="7" a="1"/>
  <c r="D563" i="7" a="1"/>
  <c r="AH2828" i="1" a="1"/>
  <c r="AH1236" i="1" a="1"/>
  <c r="AH849" i="1" a="1"/>
  <c r="AD2151" i="1" a="1"/>
  <c r="AD981" i="1" a="1"/>
  <c r="AD3386" i="1" a="1"/>
  <c r="AI362" i="1" a="1"/>
  <c r="AI430" i="1" a="1"/>
  <c r="AD871" i="1" a="1"/>
  <c r="AD237" i="1" a="1"/>
  <c r="AI3094" i="1" a="1"/>
  <c r="AI1535" i="1" a="1"/>
  <c r="X1324" i="1" a="1"/>
  <c r="AD3303" i="1" a="1"/>
  <c r="X1627" i="1" a="1"/>
  <c r="AI2370" i="1" a="1"/>
  <c r="X931" i="1" a="1"/>
  <c r="AH2474" i="1" a="1"/>
  <c r="AH2101" i="1" a="1"/>
  <c r="X267" i="1" a="1"/>
  <c r="D239" i="7" a="1"/>
  <c r="AH3393" i="1" a="1"/>
  <c r="X3355" i="1" a="1"/>
  <c r="AH157" i="1" a="1"/>
  <c r="AD1599" i="1" a="1"/>
  <c r="AH1560" i="1" a="1"/>
  <c r="AI1693" i="1" a="1"/>
  <c r="AH575" i="1" a="1"/>
  <c r="AI1713" i="1" a="1"/>
  <c r="AH1374" i="1" a="1"/>
  <c r="AI2703" i="1" a="1"/>
  <c r="AI3436" i="1" a="1"/>
  <c r="X2289" i="1" a="1"/>
  <c r="AH2365" i="1" a="1"/>
  <c r="AH1286" i="1" a="1"/>
  <c r="AD963" i="1" a="1"/>
  <c r="AH1519" i="1" a="1"/>
  <c r="AD3161" i="1" a="1"/>
  <c r="AI2538" i="1" a="1"/>
  <c r="D167" i="7" a="1"/>
  <c r="X3324" i="1" a="1"/>
  <c r="AH472" i="1" a="1"/>
  <c r="AI1591" i="1" a="1"/>
  <c r="AD728" i="1" a="1"/>
  <c r="AH1322" i="1" a="1"/>
  <c r="AH2053" i="1" a="1"/>
  <c r="AI2642" i="1" a="1"/>
  <c r="AI2678" i="1" a="1"/>
  <c r="AD1331" i="1" a="1"/>
  <c r="AI381" i="1" a="1"/>
  <c r="AH3388" i="1" a="1"/>
  <c r="D776" i="7" a="1"/>
  <c r="AD1625" i="1" a="1"/>
  <c r="D2802" i="7" a="1"/>
  <c r="AD2207" i="1" a="1"/>
  <c r="AD2656" i="1" a="1"/>
  <c r="AI2097" i="1" a="1"/>
  <c r="D1613" i="7" a="1"/>
  <c r="AD760" i="1" a="1"/>
  <c r="AI2101" i="1" a="1"/>
  <c r="AH2860" i="1" a="1"/>
  <c r="X1220" i="1" a="1"/>
  <c r="X2062" i="1" a="1"/>
  <c r="D1915" i="7" a="1"/>
  <c r="AH2249" i="1" a="1"/>
  <c r="AH255" i="1" a="1"/>
  <c r="AH2557" i="1" a="1"/>
  <c r="X179" i="1" a="1"/>
  <c r="AI843" i="1" a="1"/>
  <c r="AH1940" i="1" a="1"/>
  <c r="AD1793" i="1" a="1"/>
  <c r="AI1442" i="1" a="1"/>
  <c r="AD2787" i="1" a="1"/>
  <c r="AD3508" i="1" a="1"/>
  <c r="X2375" i="1" a="1"/>
  <c r="X1724" i="1" a="1"/>
  <c r="AD266" i="1" a="1"/>
  <c r="AH429" i="1" a="1"/>
  <c r="AH3031" i="1" a="1"/>
  <c r="X3182" i="1" a="1"/>
  <c r="D1804" i="7" a="1"/>
  <c r="D2801" i="7" a="1"/>
  <c r="AI2126" i="1" a="1"/>
  <c r="AD1527" i="1" a="1"/>
  <c r="AH1109" i="1" a="1"/>
  <c r="X1976" i="1" a="1"/>
  <c r="D2348" i="7" a="1"/>
  <c r="D1197" i="7" a="1"/>
  <c r="D2467" i="7" a="1"/>
  <c r="X2748" i="1" a="1"/>
  <c r="X290" i="1" a="1"/>
  <c r="AD2183" i="1" a="1"/>
  <c r="X3388" i="1" a="1"/>
  <c r="AD809" i="1" a="1"/>
  <c r="AH189" i="1" a="1"/>
  <c r="AH667" i="1" a="1"/>
  <c r="AD289" i="1" a="1"/>
  <c r="D2330" i="7" a="1"/>
  <c r="AI2148" i="1" a="1"/>
  <c r="AD923" i="1" a="1"/>
  <c r="X1812" i="1" a="1"/>
  <c r="AD476" i="1" a="1"/>
  <c r="AH595" i="1" a="1"/>
  <c r="AI746" i="1" a="1"/>
  <c r="X2953" i="1" a="1"/>
  <c r="AD2494" i="1" a="1"/>
  <c r="AH2033" i="1" a="1"/>
  <c r="X1271" i="1" a="1"/>
  <c r="AI1605" i="1" a="1"/>
  <c r="D2129" i="7" a="1"/>
  <c r="AD236" i="1" a="1"/>
  <c r="X2741" i="1" a="1"/>
  <c r="AH1898" i="1" a="1"/>
  <c r="AD2617" i="1" a="1"/>
  <c r="AD1734" i="1" a="1"/>
  <c r="AI1800" i="1" a="1"/>
  <c r="AD1237" i="1" a="1"/>
  <c r="X2483" i="1" a="1"/>
  <c r="X2712" i="1" a="1"/>
  <c r="AH1170" i="1" a="1"/>
  <c r="D1284" i="7" a="1"/>
  <c r="AI3433" i="1" a="1"/>
  <c r="AI3315" i="1" a="1"/>
  <c r="AD1628" i="1" a="1"/>
  <c r="X2131" i="1" a="1"/>
  <c r="AI1060" i="1" a="1"/>
  <c r="D1984" i="7" a="1"/>
  <c r="AH2534" i="1" a="1"/>
  <c r="X157" i="1" a="1"/>
  <c r="X2311" i="1" a="1"/>
  <c r="AD1693" i="1" a="1"/>
  <c r="D1672" i="7" a="1"/>
  <c r="X2703" i="1" a="1"/>
  <c r="AI2354" i="1" a="1"/>
  <c r="AI625" i="1" a="1"/>
  <c r="D492" i="7" a="1"/>
  <c r="AD1359" i="1" a="1"/>
  <c r="AD2713" i="1" a="1"/>
  <c r="AD2168" i="1" a="1"/>
  <c r="D2428" i="7" a="1"/>
  <c r="D2350" i="7" a="1"/>
  <c r="X878" i="1" a="1"/>
  <c r="AD3432" i="1" a="1"/>
  <c r="AI2384" i="1" a="1"/>
  <c r="AD921" i="1" a="1"/>
  <c r="AD2367" i="1" a="1"/>
  <c r="AD1831" i="1" a="1"/>
  <c r="AI1998" i="1" a="1"/>
  <c r="AH2456" i="1" a="1"/>
  <c r="AH2864" i="1" a="1"/>
  <c r="AD98" i="1" a="1"/>
  <c r="D2386" i="7" a="1"/>
  <c r="AD1762" i="1" a="1"/>
  <c r="X1150" i="1" a="1"/>
  <c r="AD2678" i="1" a="1"/>
  <c r="AI2416" i="1" a="1"/>
  <c r="AH2963" i="1" a="1"/>
  <c r="AH3006" i="1" a="1"/>
  <c r="X851" i="1" a="1"/>
  <c r="AI2596" i="1" a="1"/>
  <c r="D2327" i="7" a="1"/>
  <c r="X114" i="1" a="1"/>
  <c r="AD204" i="1" a="1"/>
  <c r="X1678" i="1" a="1"/>
  <c r="AI3489" i="1" a="1"/>
  <c r="AD687" i="1" a="1"/>
  <c r="AH3164" i="1" a="1"/>
  <c r="AD1988" i="1" a="1"/>
  <c r="AH1364" i="1" a="1"/>
  <c r="X307" i="1" a="1"/>
  <c r="AI2311" i="1" a="1"/>
  <c r="D1505" i="7" a="1"/>
  <c r="AI1222" i="1" a="1"/>
  <c r="AD2148" i="1" a="1"/>
  <c r="AD875" i="1" a="1"/>
  <c r="D1427" i="7" a="1"/>
  <c r="D2541" i="7" a="1"/>
  <c r="X1791" i="1" a="1"/>
  <c r="AD206" i="1" a="1"/>
  <c r="X2340" i="1" a="1"/>
  <c r="AI533" i="1" a="1"/>
  <c r="AD2502" i="1" a="1"/>
  <c r="AH773" i="1" a="1"/>
  <c r="AD3345" i="1" a="1"/>
  <c r="AD3408" i="1" a="1"/>
  <c r="X2098" i="1" a="1"/>
  <c r="AD1969" i="1" a="1"/>
  <c r="AI1214" i="1" a="1"/>
  <c r="AI1650" i="1" a="1"/>
  <c r="AI1996" i="1" a="1"/>
  <c r="AH194" i="1" a="1"/>
  <c r="AD3239" i="1" a="1"/>
  <c r="X1708" i="1" a="1"/>
  <c r="AD2376" i="1" a="1"/>
  <c r="AD83" i="1" a="1"/>
  <c r="AD756" i="1" a="1"/>
  <c r="AI766" i="1" a="1"/>
  <c r="AI2442" i="1" a="1"/>
  <c r="AI1095" i="1" a="1"/>
  <c r="AI814" i="1" a="1"/>
  <c r="X396" i="1" a="1"/>
  <c r="AI2957" i="1" a="1"/>
  <c r="D2159" i="7" a="1"/>
  <c r="AI542" i="1" a="1"/>
  <c r="X3371" i="1" a="1"/>
  <c r="AH959" i="1" a="1"/>
  <c r="X2008" i="1" a="1"/>
  <c r="AH2284" i="1" a="1"/>
  <c r="D652" i="7" a="1"/>
  <c r="X1079" i="1" a="1"/>
  <c r="AD1926" i="1" a="1"/>
  <c r="X3115" i="1" a="1"/>
  <c r="X2984" i="1" a="1"/>
  <c r="AH554" i="1" a="1"/>
  <c r="X1509" i="1" a="1"/>
  <c r="X639" i="1" a="1"/>
  <c r="AI254" i="1" a="1"/>
  <c r="X330" i="1" a="1"/>
  <c r="X1128" i="1" a="1"/>
  <c r="AI1356" i="1" a="1"/>
  <c r="AI289" i="1" a="1"/>
  <c r="X1783" i="1" a="1"/>
  <c r="AI269" i="1" a="1"/>
  <c r="AH2950" i="1" a="1"/>
  <c r="D802" i="7" a="1"/>
  <c r="AD2899" i="1" a="1"/>
  <c r="X3174" i="1" a="1"/>
  <c r="AH513" i="1" a="1"/>
  <c r="AI3219" i="1" a="1"/>
  <c r="X2185" i="1" a="1"/>
  <c r="AD2298" i="1" a="1"/>
  <c r="AI783" i="1" a="1"/>
  <c r="X668" i="1" a="1"/>
  <c r="AD1172" i="1" a="1"/>
  <c r="X397" i="1" a="1"/>
  <c r="AH1407" i="1" a="1"/>
  <c r="AH1274" i="1" a="1"/>
  <c r="D2293" i="7" a="1"/>
  <c r="D2510" i="7" a="1"/>
  <c r="X3280" i="1" a="1"/>
  <c r="AD718" i="1" a="1"/>
  <c r="D2181" i="7" a="1"/>
  <c r="D1252" i="7" a="1"/>
  <c r="X3118" i="1" a="1"/>
  <c r="AD3282" i="1" a="1"/>
  <c r="AI3033" i="1" a="1"/>
  <c r="AD2391" i="1" a="1"/>
  <c r="AH3229" i="1" a="1"/>
  <c r="AH2090" i="1" a="1"/>
  <c r="AH3129" i="1" a="1"/>
  <c r="X3227" i="1" a="1"/>
  <c r="X246" i="1" a="1"/>
  <c r="AD2497" i="1" a="1"/>
  <c r="AH2213" i="1" a="1"/>
  <c r="AD2564" i="1" a="1"/>
  <c r="AH250" i="1" a="1"/>
  <c r="AH2476" i="1" a="1"/>
  <c r="AI144" i="1" a="1"/>
  <c r="X2583" i="1" a="1"/>
  <c r="X794" i="1" a="1"/>
  <c r="D1587" i="7" a="1"/>
  <c r="X2878" i="1" a="1"/>
  <c r="AD1276" i="1" a="1"/>
  <c r="AH1457" i="1" a="1"/>
  <c r="AI2899" i="1" a="1"/>
  <c r="AH740" i="1" a="1"/>
  <c r="AI1601" i="1" a="1"/>
  <c r="AH450" i="1" a="1"/>
  <c r="AI1353" i="1" a="1"/>
  <c r="D2172" i="7" a="1"/>
  <c r="AI1143" i="1" a="1"/>
  <c r="AI2170" i="1" a="1"/>
  <c r="AI2869" i="1" a="1"/>
  <c r="AD250" i="1" a="1"/>
  <c r="X3077" i="1" a="1"/>
  <c r="AH1001" i="1" a="1"/>
  <c r="AI2735" i="1" a="1"/>
  <c r="AI1495" i="1" a="1"/>
  <c r="AH1739" i="1" a="1"/>
  <c r="X900" i="1" a="1"/>
  <c r="AH3207" i="1" a="1"/>
  <c r="AH1941" i="1" a="1"/>
  <c r="AH2647" i="1" a="1"/>
  <c r="AH3503" i="1" a="1"/>
  <c r="AI1952" i="1" a="1"/>
  <c r="AI2963" i="1" a="1"/>
  <c r="X400" i="1" a="1"/>
  <c r="AD2696" i="1" a="1"/>
  <c r="D1702" i="7" a="1"/>
  <c r="AD2118" i="1" a="1"/>
  <c r="AH1996" i="1" a="1"/>
  <c r="AD1610" i="1" a="1"/>
  <c r="AI194" i="1" a="1"/>
  <c r="D909" i="7" a="1"/>
  <c r="D339" i="7" a="1"/>
  <c r="D565" i="7" a="1"/>
  <c r="D402" i="7" a="1"/>
  <c r="AD2804" i="1" a="1"/>
  <c r="D2995" i="7" a="1"/>
  <c r="AI2089" i="1" a="1"/>
  <c r="D1599" i="7" a="1"/>
  <c r="AH1010" i="1" a="1"/>
  <c r="AI1842" i="1" a="1"/>
  <c r="X907" i="1" a="1"/>
  <c r="AD316" i="1" a="1"/>
  <c r="AD3176" i="1" a="1"/>
  <c r="D305" i="7" a="1"/>
  <c r="D364" i="7" a="1"/>
  <c r="AH1095" i="1" a="1"/>
  <c r="X2039" i="1" a="1"/>
  <c r="AI853" i="1" a="1"/>
  <c r="AH711" i="1" a="1"/>
  <c r="AD3154" i="1" a="1"/>
  <c r="X2297" i="1" a="1"/>
  <c r="X2334" i="1" a="1"/>
  <c r="AD2086" i="1" a="1"/>
  <c r="AI1698" i="1" a="1"/>
  <c r="D940" i="7" a="1"/>
  <c r="AD3458" i="1" a="1"/>
  <c r="AH2348" i="1" a="1"/>
  <c r="AH653" i="1" a="1"/>
  <c r="X3002" i="1" a="1"/>
  <c r="AI2515" i="1" a="1"/>
  <c r="AH1535" i="1" a="1"/>
  <c r="AH292" i="1" a="1"/>
  <c r="X1181" i="1" a="1"/>
  <c r="AH254" i="1" a="1"/>
  <c r="X3326" i="1" a="1"/>
  <c r="AH2705" i="1" a="1"/>
  <c r="AH226" i="1" a="1"/>
  <c r="AD2858" i="1" a="1"/>
  <c r="X1421" i="1" a="1"/>
  <c r="X752" i="1" a="1"/>
  <c r="AH585" i="1" a="1"/>
  <c r="AH950" i="1" a="1"/>
  <c r="X3488" i="1" a="1"/>
  <c r="D1399" i="7" a="1"/>
  <c r="AI603" i="1" a="1"/>
  <c r="AI575" i="1" a="1"/>
  <c r="AH2804" i="1" a="1"/>
  <c r="AI586" i="1" a="1"/>
  <c r="D1562" i="7" a="1"/>
  <c r="AD1094" i="1" a="1"/>
  <c r="AH1088" i="1" a="1"/>
  <c r="X438" i="1" a="1"/>
  <c r="AD2040" i="1" a="1"/>
  <c r="AI3429" i="1" a="1"/>
  <c r="AD3524" i="1" a="1"/>
  <c r="AI691" i="1" a="1"/>
  <c r="AI2669" i="1" a="1"/>
  <c r="AH2298" i="1" a="1"/>
  <c r="AH2635" i="1" a="1"/>
  <c r="D2683" i="7" a="1"/>
  <c r="AH2222" i="1" a="1"/>
  <c r="D2634" i="7" a="1"/>
  <c r="AD241" i="1" a="1"/>
  <c r="D1181" i="7" a="1"/>
  <c r="X563" i="1" a="1"/>
  <c r="AH1957" i="1" a="1"/>
  <c r="AD3375" i="1" a="1"/>
  <c r="X792" i="1" a="1"/>
  <c r="X1091" i="1" a="1"/>
  <c r="AH1976" i="1" a="1"/>
  <c r="X1987" i="1" a="1"/>
  <c r="AD533" i="1" a="1"/>
  <c r="AH196" i="1" a="1"/>
  <c r="AI2469" i="1" a="1"/>
  <c r="AH574" i="1" a="1"/>
  <c r="AD311" i="1" a="1"/>
  <c r="D1757" i="7" a="1"/>
  <c r="D2264" i="7" a="1"/>
  <c r="AH2927" i="1" a="1"/>
  <c r="AI2347" i="1" a="1"/>
  <c r="X1058" i="1" a="1"/>
  <c r="AH2040" i="1" a="1"/>
  <c r="D288" i="7" a="1"/>
  <c r="AH690" i="1" a="1"/>
  <c r="AI1014" i="1" a="1"/>
  <c r="AD2105" i="1" a="1"/>
  <c r="AH2374" i="1" a="1"/>
  <c r="AI1242" i="1" a="1"/>
  <c r="D2212" i="7" a="1"/>
  <c r="D2154" i="7" a="1"/>
  <c r="X1219" i="1" a="1"/>
  <c r="AI2891" i="1" a="1"/>
  <c r="AH1208" i="1" a="1"/>
  <c r="AI572" i="1" a="1"/>
  <c r="X484" i="1" a="1"/>
  <c r="X2101" i="1" a="1"/>
  <c r="AD3073" i="1" a="1"/>
  <c r="AH3334" i="1" a="1"/>
  <c r="AI2274" i="1" a="1"/>
  <c r="AD1716" i="1" a="1"/>
  <c r="AD3097" i="1" a="1"/>
  <c r="AH3257" i="1" a="1"/>
  <c r="AH150" i="1" a="1"/>
  <c r="AI270" i="1" a="1"/>
  <c r="AI1194" i="1" a="1"/>
  <c r="X2392" i="1" a="1"/>
  <c r="AI3132" i="1" a="1"/>
  <c r="D1491" i="7" a="1"/>
  <c r="AH403" i="1" a="1"/>
  <c r="AD1253" i="1" a="1"/>
  <c r="AI1048" i="1" a="1"/>
  <c r="AI2758" i="1" a="1"/>
  <c r="X1824" i="1" a="1"/>
  <c r="AH287" i="1" a="1"/>
  <c r="AD1163" i="1" a="1"/>
  <c r="AD398" i="1" a="1"/>
  <c r="AI3160" i="1" a="1"/>
  <c r="AH1312" i="1" a="1"/>
  <c r="AH217" i="1" a="1"/>
  <c r="AD456" i="1" a="1"/>
  <c r="D2884" i="7" a="1"/>
  <c r="X1578" i="1" a="1"/>
  <c r="D2279" i="7" a="1"/>
  <c r="AD2310" i="1" a="1"/>
  <c r="AH2730" i="1" a="1"/>
  <c r="X2577" i="1" a="1"/>
  <c r="AD665" i="1" a="1"/>
  <c r="AH1969" i="1" a="1"/>
  <c r="AD2083" i="1" a="1"/>
  <c r="X1992" i="1" a="1"/>
  <c r="AI794" i="1" a="1"/>
  <c r="AD3203" i="1" a="1"/>
  <c r="AH333" i="1" a="1"/>
  <c r="AH99" i="1" a="1"/>
  <c r="AI874" i="1" a="1"/>
  <c r="AD3421" i="1" a="1"/>
  <c r="X2488" i="1" a="1"/>
  <c r="AI1051" i="1" a="1"/>
  <c r="X1492" i="1" a="1"/>
  <c r="AD300" i="1" a="1"/>
  <c r="D1288" i="7" a="1"/>
  <c r="D2909" i="7" a="1"/>
  <c r="X1534" i="1" a="1"/>
  <c r="AD2505" i="1" a="1"/>
  <c r="X2560" i="1" a="1"/>
  <c r="AH2621" i="1" a="1"/>
  <c r="AD688" i="1" a="1"/>
  <c r="AD1748" i="1" a="1"/>
  <c r="AD2638" i="1" a="1"/>
  <c r="X143" i="1" a="1"/>
  <c r="AH85" i="1" a="1"/>
  <c r="AD1842" i="1" a="1"/>
  <c r="AH215" i="1" a="1"/>
  <c r="D1383" i="7" a="1"/>
  <c r="AD1944" i="1" a="1"/>
  <c r="X2350" i="1" a="1"/>
  <c r="AD2346" i="1" a="1"/>
  <c r="X1530" i="1" a="1"/>
  <c r="D1113" i="7" a="1"/>
  <c r="AI3001" i="1" a="1"/>
  <c r="AH3239" i="1" a="1"/>
  <c r="D229" i="7" a="1"/>
  <c r="X1860" i="1" a="1"/>
  <c r="X2554" i="1" a="1"/>
  <c r="D859" i="7" a="1"/>
  <c r="D2777" i="7" a="1"/>
  <c r="AH1921" i="1" a="1"/>
  <c r="AD2348" i="1" a="1"/>
  <c r="AI2186" i="1" a="1"/>
  <c r="AI1092" i="1" a="1"/>
  <c r="AI1039" i="1" a="1"/>
  <c r="AH340" i="1" a="1"/>
  <c r="AH1113" i="1" a="1"/>
  <c r="AD169" i="1" a="1"/>
  <c r="AH780" i="1" a="1"/>
  <c r="D472" i="7" a="1"/>
  <c r="X2137" i="1" a="1"/>
  <c r="X1368" i="1" a="1"/>
  <c r="D1131" i="7" a="1"/>
  <c r="AD2920" i="1" a="1"/>
  <c r="X2559" i="1" a="1"/>
  <c r="AH1872" i="1" a="1"/>
  <c r="AI2877" i="1" a="1"/>
  <c r="AI2822" i="1" a="1"/>
  <c r="AI2073" i="1" a="1"/>
  <c r="AI1129" i="1" a="1"/>
  <c r="AD2886" i="1" a="1"/>
  <c r="AI1934" i="1" a="1"/>
  <c r="AD450" i="1" a="1"/>
  <c r="AD1573" i="1" a="1"/>
  <c r="X2927" i="1" a="1"/>
  <c r="X1991" i="1" a="1"/>
  <c r="AI2949" i="1" a="1"/>
  <c r="AI3261" i="1" a="1"/>
  <c r="AD1158" i="1" a="1"/>
  <c r="AI1489" i="1" a="1"/>
  <c r="D2769" i="7" a="1"/>
  <c r="AH2386" i="1" a="1"/>
  <c r="X1241" i="1" a="1"/>
  <c r="AH166" i="1" a="1"/>
  <c r="AD2058" i="1" a="1"/>
  <c r="X2293" i="1" a="1"/>
  <c r="AH2497" i="1" a="1"/>
  <c r="D129" i="7" a="1"/>
  <c r="AI1238" i="1" a="1"/>
  <c r="AH1213" i="1" a="1"/>
  <c r="X3525" i="1" a="1"/>
  <c r="X2099" i="1" a="1"/>
  <c r="AD2941" i="1" a="1"/>
  <c r="AH1159" i="1" a="1"/>
  <c r="X864" i="1" a="1"/>
  <c r="X2998" i="1" a="1"/>
  <c r="D908" i="7" a="1"/>
  <c r="AH661" i="1" a="1"/>
  <c r="X1274" i="1" a="1"/>
  <c r="X2634" i="1" a="1"/>
  <c r="D277" i="7" a="1"/>
  <c r="AD951" i="1" a="1"/>
  <c r="AH1762" i="1" a="1"/>
  <c r="X2401" i="1" a="1"/>
  <c r="X2480" i="1" a="1"/>
  <c r="AH3278" i="1" a="1"/>
  <c r="D131" i="7" a="1"/>
  <c r="AD794" i="1" a="1"/>
  <c r="D1387" i="7" a="1"/>
  <c r="X2475" i="1" a="1"/>
  <c r="AH354" i="1" a="1"/>
  <c r="AI2653" i="1" a="1"/>
  <c r="AI3490" i="1" a="1"/>
  <c r="D1150" i="7" a="1"/>
  <c r="AI206" i="1" a="1"/>
  <c r="D1416" i="7" a="1"/>
  <c r="AI888" i="1" a="1"/>
  <c r="AD2852" i="1" a="1"/>
  <c r="D867" i="7" a="1"/>
  <c r="AI2010" i="1" a="1"/>
  <c r="AI83" i="1" a="1"/>
  <c r="X3216" i="1" a="1"/>
  <c r="AH2177" i="1" a="1"/>
  <c r="AI3453" i="1" a="1"/>
  <c r="X3022" i="1" a="1"/>
  <c r="AD1470" i="1" a="1"/>
  <c r="AD2167" i="1" a="1"/>
  <c r="AI3100" i="1" a="1"/>
  <c r="AD2489" i="1" a="1"/>
  <c r="AI2932" i="1" a="1"/>
  <c r="D2272" i="7" a="1"/>
  <c r="AH1048" i="1" a="1"/>
  <c r="AD542" i="1" a="1"/>
  <c r="AD1418" i="1" a="1"/>
  <c r="AH3371" i="1" a="1"/>
  <c r="AD789" i="1" a="1"/>
  <c r="AI2362" i="1" a="1"/>
  <c r="AD129" i="1" a="1"/>
  <c r="AI3206" i="1" a="1"/>
  <c r="AH2385" i="1" a="1"/>
  <c r="AD2712" i="1" a="1"/>
  <c r="AI2315" i="1" a="1"/>
  <c r="AD3034" i="1" a="1"/>
  <c r="X2542" i="1" a="1"/>
  <c r="X2078" i="1" a="1"/>
  <c r="AD1489" i="1" a="1"/>
  <c r="AI1743" i="1" a="1"/>
  <c r="AH1229" i="1" a="1"/>
  <c r="AH358" i="1" a="1"/>
  <c r="X1846" i="1" a="1"/>
  <c r="D312" i="7" a="1"/>
  <c r="AI2531" i="1" a="1"/>
  <c r="AH156" i="1" a="1"/>
  <c r="X2116" i="1" a="1"/>
  <c r="D1514" i="7" a="1"/>
  <c r="AD984" i="1" a="1"/>
  <c r="AI3097" i="1" a="1"/>
  <c r="AH3182" i="1" a="1"/>
  <c r="AH335" i="1" a="1"/>
  <c r="D1910" i="7" a="1"/>
  <c r="AD908" i="1" a="1"/>
  <c r="D2313" i="7" a="1"/>
  <c r="D1969" i="7" a="1"/>
  <c r="AD625" i="1" a="1"/>
  <c r="X3498" i="1" a="1"/>
  <c r="X429" i="1" a="1"/>
  <c r="AH1343" i="1" a="1"/>
  <c r="X2538" i="1" a="1"/>
  <c r="D1259" i="7" a="1"/>
  <c r="AI2129" i="1" a="1"/>
  <c r="AH1702" i="1" a="1"/>
  <c r="AD3029" i="1" a="1"/>
  <c r="AD438" i="1" a="1"/>
  <c r="AH2554" i="1" a="1"/>
  <c r="AH1729" i="1" a="1"/>
  <c r="AH666" i="1" a="1"/>
  <c r="AH2503" i="1" a="1"/>
  <c r="AH3017" i="1" a="1"/>
  <c r="D732" i="7" a="1"/>
  <c r="AH1566" i="1" a="1"/>
  <c r="AI2212" i="1" a="1"/>
  <c r="X2915" i="1" a="1"/>
  <c r="AH2170" i="1" a="1"/>
  <c r="X494" i="1" a="1"/>
  <c r="AI1327" i="1" a="1"/>
  <c r="AD1457" i="1" a="1"/>
  <c r="AH2100" i="1" a="1"/>
  <c r="X3453" i="1" a="1"/>
  <c r="AI3432" i="1" a="1"/>
  <c r="AI3226" i="1" a="1"/>
  <c r="AD733" i="1" a="1"/>
  <c r="D755" i="7" a="1"/>
  <c r="D1472" i="7" a="1"/>
  <c r="AI1298" i="1" a="1"/>
  <c r="AD1100" i="1" a="1"/>
  <c r="D2456" i="7" a="1"/>
  <c r="AI2279" i="1" a="1"/>
  <c r="AH1818" i="1" a="1"/>
  <c r="D1328" i="7" a="1"/>
  <c r="AH1100" i="1" a="1"/>
  <c r="AD2063" i="1" a="1"/>
  <c r="AI998" i="1" a="1"/>
  <c r="AH316" i="1" a="1"/>
  <c r="X876" i="1" a="1"/>
  <c r="AH2634" i="1" a="1"/>
  <c r="AD251" i="1" a="1"/>
  <c r="AD965" i="1" a="1"/>
  <c r="AI539" i="1" a="1"/>
  <c r="AH2891" i="1" a="1"/>
  <c r="AD3315" i="1" a="1"/>
  <c r="D1300" i="7" a="1"/>
  <c r="AH2653" i="1" a="1"/>
  <c r="D2134" i="7" a="1"/>
  <c r="AI3257" i="1" a="1"/>
  <c r="AI706" i="1" a="1"/>
  <c r="AH2721" i="1" a="1"/>
  <c r="AH2241" i="1" a="1"/>
  <c r="AI1253" i="1" a="1"/>
  <c r="D1917" i="7" a="1"/>
  <c r="AD89" i="1" a="1"/>
  <c r="AI2561" i="1" a="1"/>
  <c r="D501" i="7" a="1"/>
  <c r="D1367" i="7" a="1"/>
  <c r="AI1055" i="1" a="1"/>
  <c r="AD995" i="1" a="1"/>
  <c r="AI2057" i="1" a="1"/>
  <c r="AH2215" i="1" a="1"/>
  <c r="AI2337" i="1" a="1"/>
  <c r="AH2035" i="1" a="1"/>
  <c r="AD113" i="1" a="1"/>
  <c r="D1589" i="7" a="1"/>
  <c r="AI2438" i="1" a="1"/>
  <c r="D2057" i="7" a="1"/>
  <c r="X2802" i="1" a="1"/>
  <c r="AD3401" i="1" a="1"/>
  <c r="X2568" i="1" a="1"/>
  <c r="AD609" i="1" a="1"/>
  <c r="AH3303" i="1" a="1"/>
  <c r="AD3430" i="1" a="1"/>
  <c r="AD2940" i="1" a="1"/>
  <c r="AH1909" i="1" a="1"/>
  <c r="X2026" i="1" a="1"/>
  <c r="AD585" i="1" a="1"/>
  <c r="AI1109" i="1" a="1"/>
  <c r="X1599" i="1" a="1"/>
  <c r="X3347" i="1" a="1"/>
  <c r="AD2780" i="1" a="1"/>
  <c r="AH948" i="1" a="1"/>
  <c r="D882" i="7" a="1"/>
  <c r="D254" i="7" a="1"/>
  <c r="AI1376" i="1" a="1"/>
  <c r="AH1923" i="1" a="1"/>
  <c r="X526" i="1" a="1"/>
  <c r="D1097" i="7" a="1"/>
  <c r="AD3215" i="1" a="1"/>
  <c r="D2449" i="7" a="1"/>
  <c r="AD1850" i="1" a="1"/>
  <c r="AD1663" i="1" a="1"/>
  <c r="D918" i="7" a="1"/>
  <c r="AH3479" i="1" a="1"/>
  <c r="AH183" i="1" a="1"/>
  <c r="AD1707" i="1" a="1"/>
  <c r="X2284" i="1" a="1"/>
  <c r="AH2734" i="1" a="1"/>
  <c r="AI627" i="1" a="1"/>
  <c r="AI646" i="1" a="1"/>
  <c r="X1314" i="1" a="1"/>
  <c r="D2751" i="7" a="1"/>
  <c r="AH2985" i="1" a="1"/>
  <c r="AH477" i="1" a="1"/>
  <c r="D2406" i="7" a="1"/>
  <c r="D2283" i="7" a="1"/>
  <c r="AI3142" i="1" a="1"/>
  <c r="D631" i="7" a="1"/>
  <c r="X2708" i="1" a="1"/>
  <c r="AD1791" i="1" a="1"/>
  <c r="D531" i="7" a="1"/>
  <c r="X939" i="1" a="1"/>
  <c r="AD873" i="1" a="1"/>
  <c r="AH1579" i="1" a="1"/>
  <c r="AD3465" i="1" a="1"/>
  <c r="AI1970" i="1" a="1"/>
  <c r="AH2025" i="1" a="1"/>
  <c r="AI792" i="1" a="1"/>
  <c r="AI2175" i="1" a="1"/>
  <c r="AH2371" i="1" a="1"/>
  <c r="D735" i="7" a="1"/>
  <c r="AH1508" i="1" a="1"/>
  <c r="AH1713" i="1" a="1"/>
  <c r="AH246" i="1" a="1"/>
  <c r="AI2286" i="1" a="1"/>
  <c r="D2048" i="7" a="1"/>
  <c r="D1329" i="7" a="1"/>
  <c r="AI1640" i="1" a="1"/>
  <c r="AH266" i="1" a="1"/>
  <c r="AI1519" i="1" a="1"/>
  <c r="D1769" i="7" a="1"/>
  <c r="AI403" i="1" a="1"/>
  <c r="D1009" i="7" a="1"/>
  <c r="X1350" i="1" a="1"/>
  <c r="AI1470" i="1" a="1"/>
  <c r="AD397" i="1" a="1"/>
  <c r="AD2898" i="1" a="1"/>
  <c r="X453" i="1" a="1"/>
  <c r="D396" i="7" a="1"/>
  <c r="AD2561" i="1" a="1"/>
  <c r="AD2170" i="1" a="1"/>
  <c r="AI921" i="1" a="1"/>
  <c r="AI866" i="1" a="1"/>
  <c r="D2016" i="7" a="1"/>
  <c r="AH1526" i="1" a="1"/>
  <c r="AD920" i="1" a="1"/>
  <c r="D670" i="7" a="1"/>
  <c r="D1111" i="7" a="1"/>
  <c r="AD2057" i="1" a="1"/>
  <c r="AI1715" i="1" a="1"/>
  <c r="AI662" i="1" a="1"/>
  <c r="D209" i="7" a="1"/>
  <c r="AH3095" i="1" a="1"/>
  <c r="AI1786" i="1" a="1"/>
  <c r="AD1675" i="1" a="1"/>
  <c r="X1971" i="1" a="1"/>
  <c r="AD1620" i="1" a="1"/>
  <c r="X3392" i="1" a="1"/>
  <c r="D1953" i="7" a="1"/>
  <c r="AH2320" i="1" a="1"/>
  <c r="AH1922" i="1" a="1"/>
  <c r="AD2253" i="1" a="1"/>
  <c r="D1403" i="7" a="1"/>
  <c r="D2565" i="7" a="1"/>
  <c r="AD2963" i="1" a="1"/>
  <c r="AD1456" i="1" a="1"/>
  <c r="D2850" i="7" a="1"/>
  <c r="AH2779" i="1" a="1"/>
  <c r="X3246" i="1" a="1"/>
  <c r="AD1480" i="1" a="1"/>
  <c r="AH1302" i="1" a="1"/>
  <c r="D948" i="7" a="1"/>
  <c r="AD886" i="1" a="1"/>
  <c r="X235" i="1" a="1"/>
  <c r="AH365" i="1" a="1"/>
  <c r="X2398" i="1" a="1"/>
  <c r="AI1988" i="1" a="1"/>
  <c r="AH1555" i="1" a="1"/>
  <c r="AI3227" i="1" a="1"/>
  <c r="D2270" i="7" a="1"/>
  <c r="AH442" i="1" a="1"/>
  <c r="AI1508" i="1" a="1"/>
  <c r="AI335" i="1" a="1"/>
  <c r="AI2804" i="1" a="1"/>
  <c r="AD3243" i="1" a="1"/>
  <c r="AH3505" i="1" a="1"/>
  <c r="AI3047" i="1" a="1"/>
  <c r="AI2365" i="1" a="1"/>
  <c r="AI3183" i="1" a="1"/>
  <c r="AH3216" i="1" a="1"/>
  <c r="X2433" i="1" a="1"/>
  <c r="AD751" i="1" a="1"/>
  <c r="AD1050" i="1" a="1"/>
  <c r="D2088" i="7" a="1"/>
  <c r="AD1048" i="1" a="1"/>
  <c r="AD201" i="1" a="1"/>
  <c r="AI2898" i="1" a="1"/>
  <c r="AH2317" i="1" a="1"/>
  <c r="AH612" i="1" a="1"/>
  <c r="X2499" i="1" a="1"/>
  <c r="AD1501" i="1" a="1"/>
  <c r="X2863" i="1" a="1"/>
  <c r="AI2033" i="1" a="1"/>
  <c r="D590" i="7" a="1"/>
  <c r="D2296" i="7" a="1"/>
  <c r="AD622" i="1" a="1"/>
  <c r="AH631" i="1" a="1"/>
  <c r="AI1787" i="1" a="1"/>
  <c r="AI2616" i="1" a="1"/>
  <c r="AI3369" i="1" a="1"/>
  <c r="D2714" i="7" a="1"/>
  <c r="AD368" i="1" a="1"/>
  <c r="X2243" i="1" a="1"/>
  <c r="X2325" i="1" a="1"/>
  <c r="X964" i="1" a="1"/>
  <c r="AI1762" i="1" a="1"/>
  <c r="AI2253" i="1" a="1"/>
  <c r="AD1444" i="1" a="1"/>
  <c r="AH1562" i="1" a="1"/>
  <c r="X641" i="1" a="1"/>
  <c r="X1147" i="1" a="1"/>
  <c r="AI3250" i="1" a="1"/>
  <c r="D1528" i="7" a="1"/>
  <c r="AH3058" i="1" a="1"/>
  <c r="AI3430" i="1" a="1"/>
  <c r="AD2810" i="1" a="1"/>
  <c r="AI2206" i="1" a="1"/>
  <c r="X1129" i="1" a="1"/>
  <c r="AH3465" i="1" a="1"/>
  <c r="AI1421" i="1" a="1"/>
  <c r="AI1523" i="1" a="1"/>
  <c r="D1091" i="7" a="1"/>
  <c r="AH1399" i="1" a="1"/>
  <c r="AH3227" i="1" a="1"/>
  <c r="AI1440" i="1" a="1"/>
  <c r="AH3139" i="1" a="1"/>
  <c r="AI2580" i="1" a="1"/>
  <c r="D2980" i="7" a="1"/>
  <c r="AD2254" i="1" a="1"/>
  <c r="AD81" i="1" a="1"/>
  <c r="AH908" i="1" a="1"/>
  <c r="D1946" i="7" a="1"/>
  <c r="AH1024" i="1" a="1"/>
  <c r="AD1746" i="1" a="1"/>
  <c r="AD2190" i="1" a="1"/>
  <c r="AI1923" i="1" a="1"/>
  <c r="X1739" i="1" a="1"/>
  <c r="AD3520" i="1" a="1"/>
  <c r="AI1424" i="1" a="1"/>
  <c r="AI3427" i="1" a="1"/>
  <c r="X1651" i="1" a="1"/>
  <c r="AD2404" i="1" a="1"/>
  <c r="AI1578" i="1" a="1"/>
  <c r="AD2117" i="1" a="1"/>
  <c r="AH2521" i="1" a="1"/>
  <c r="AD194" i="1" a="1"/>
  <c r="X2545" i="1" a="1"/>
  <c r="D2688" i="7" a="1"/>
  <c r="AH3520" i="1" a="1"/>
  <c r="AI3435" i="1" a="1"/>
  <c r="AI3253" i="1" a="1"/>
  <c r="X843" i="1" a="1"/>
  <c r="AH2807" i="1" a="1"/>
  <c r="D489" i="7" a="1"/>
  <c r="D2192" i="7" a="1"/>
  <c r="X755" i="1" a="1"/>
  <c r="X301" i="1" a="1"/>
  <c r="AD2777" i="1" a="1"/>
  <c r="D1990" i="7" a="1"/>
  <c r="X1411" i="1" a="1"/>
  <c r="AH2996" i="1" a="1"/>
  <c r="D1244" i="7" a="1"/>
  <c r="AI1673" i="1" a="1"/>
  <c r="AD567" i="1" a="1"/>
  <c r="AD1474" i="1" a="1"/>
  <c r="AI2340" i="1" a="1"/>
  <c r="AD1370" i="1" a="1"/>
  <c r="AH128" i="1" a="1"/>
  <c r="X1090" i="1" a="1"/>
  <c r="X2215" i="1" a="1"/>
  <c r="AI3341" i="1" a="1"/>
  <c r="AI2445" i="1" a="1"/>
  <c r="AI2979" i="1" a="1"/>
  <c r="AI2724" i="1" a="1"/>
  <c r="AI1423" i="1" a="1"/>
  <c r="AH1292" i="1" a="1"/>
  <c r="D1295" i="7" a="1"/>
  <c r="X2346" i="1" a="1"/>
  <c r="X891" i="1" a="1"/>
  <c r="X2630" i="1" a="1"/>
  <c r="X1280" i="1" a="1"/>
  <c r="D1665" i="7" a="1"/>
  <c r="X3076" i="1" a="1"/>
  <c r="AI2014" i="1" a="1"/>
  <c r="AD3307" i="1" a="1"/>
  <c r="X237" i="1" a="1"/>
  <c r="D1415" i="7" a="1"/>
  <c r="X2688" i="1" a="1"/>
  <c r="X1183" i="1" a="1"/>
  <c r="AD1650" i="1" a="1"/>
  <c r="AH1889" i="1" a="1"/>
  <c r="AH3375" i="1" a="1"/>
  <c r="X3164" i="1" a="1"/>
  <c r="AH1038" i="1" a="1"/>
  <c r="AI1646" i="1" a="1"/>
  <c r="AD804" i="1" a="1"/>
  <c r="X1136" i="1" a="1"/>
  <c r="AI1708" i="1" a="1"/>
  <c r="X1442" i="1" a="1"/>
  <c r="AH2376" i="1" a="1"/>
  <c r="X1024" i="1" a="1"/>
  <c r="AD3183" i="1" a="1"/>
  <c r="X460" i="1" a="1"/>
  <c r="AH1257" i="1" a="1"/>
  <c r="AD511" i="1" a="1"/>
  <c r="AH2129" i="1" a="1"/>
  <c r="AD2815" i="1" a="1"/>
  <c r="D2401" i="7" a="1"/>
  <c r="AH1260" i="1" a="1"/>
  <c r="D1223" i="7" a="1"/>
  <c r="X718" i="1" a="1"/>
  <c r="AI1572" i="1" a="1"/>
  <c r="AH1381" i="1" a="1"/>
  <c r="AI1481" i="1" a="1"/>
  <c r="AH208" i="1" a="1"/>
  <c r="X816" i="1" a="1"/>
  <c r="AD1273" i="1" a="1"/>
  <c r="D1349" i="7" a="1"/>
  <c r="AI678" i="1" a="1"/>
  <c r="AH362" i="1" a="1"/>
  <c r="X1023" i="1" a="1"/>
  <c r="AH871" i="1" a="1"/>
  <c r="AD3361" i="1" a="1"/>
  <c r="AD2583" i="1" a="1"/>
  <c r="AH1298" i="1" a="1"/>
  <c r="AD1214" i="1" a="1"/>
  <c r="AI1278" i="1" a="1"/>
  <c r="X758" i="1" a="1"/>
  <c r="AD1654" i="1" a="1"/>
  <c r="AI2172" i="1" a="1"/>
  <c r="X3504" i="1" a="1"/>
  <c r="AD1060" i="1" a="1"/>
  <c r="D2013" i="7" a="1"/>
  <c r="AI3334" i="1" a="1"/>
  <c r="D2493" i="7" a="1"/>
  <c r="X966" i="1" a="1"/>
  <c r="X657" i="1" a="1"/>
  <c r="X1536" i="1" a="1"/>
  <c r="AI2277" i="1" a="1"/>
  <c r="D2858" i="7" a="1"/>
  <c r="AD2959" i="1" a="1"/>
  <c r="AD3103" i="1" a="1"/>
  <c r="AH3047" i="1" a="1"/>
  <c r="X544" i="1" a="1"/>
  <c r="AI301" i="1" a="1"/>
  <c r="D1560" i="7" a="1"/>
  <c r="AI2545" i="1" a="1"/>
  <c r="AI2177" i="1" a="1"/>
  <c r="AH3453" i="1" a="1"/>
  <c r="AI316" i="1" a="1"/>
  <c r="D554" i="7" a="1"/>
  <c r="AH1238" i="1" a="1"/>
  <c r="AD135" i="1" a="1"/>
  <c r="X2926" i="1" a="1"/>
  <c r="AI2317" i="1" a="1"/>
  <c r="AI612" i="1" a="1"/>
  <c r="X2035" i="1" a="1"/>
  <c r="AD3479" i="1" a="1"/>
  <c r="AH2551" i="1" a="1"/>
  <c r="X2978" i="1" a="1"/>
  <c r="AD1271" i="1" a="1"/>
  <c r="D1895" i="7" a="1"/>
  <c r="AI2367" i="1" a="1"/>
  <c r="AH864" i="1" a="1"/>
  <c r="AD3153" i="1" a="1"/>
  <c r="AD1336" i="1" a="1"/>
  <c r="AI2844" i="1" a="1"/>
  <c r="AD2605" i="1" a="1"/>
  <c r="AI3018" i="1" a="1"/>
  <c r="AI3259" i="1" a="1"/>
  <c r="AI2618" i="1" a="1"/>
  <c r="X1930" i="1" a="1"/>
  <c r="AH759" i="1" a="1"/>
  <c r="X1750" i="1" a="1"/>
  <c r="X130" i="1" a="1"/>
  <c r="D471" i="7" a="1"/>
  <c r="D2545" i="7" a="1"/>
  <c r="AD3035" i="1" a="1"/>
  <c r="AD2385" i="1" a="1"/>
  <c r="AI2712" i="1" a="1"/>
  <c r="AH2092" i="1" a="1"/>
  <c r="X174" i="1" a="1"/>
  <c r="AD1778" i="1" a="1"/>
  <c r="AD2526" i="1" a="1"/>
  <c r="AD281" i="1" a="1"/>
  <c r="AH2596" i="1" a="1"/>
  <c r="AI2368" i="1" a="1"/>
  <c r="X446" i="1" a="1"/>
  <c r="AH192" i="1" a="1"/>
  <c r="AD2455" i="1" a="1"/>
  <c r="AH823" i="1" a="1"/>
  <c r="D1569" i="7" a="1"/>
  <c r="D1926" i="7" a="1"/>
  <c r="D544" i="7" a="1"/>
  <c r="X2230" i="1" a="1"/>
  <c r="AI1329" i="1" a="1"/>
  <c r="AH1440" i="1" a="1"/>
  <c r="X1171" i="1" a="1"/>
  <c r="D96" i="7" a="1"/>
  <c r="X1077" i="1" a="1"/>
  <c r="AI150" i="1" a="1"/>
  <c r="X1945" i="1" a="1"/>
  <c r="AH1603" i="1" a="1"/>
  <c r="AD803" i="1" a="1"/>
  <c r="AI2450" i="1" a="1"/>
  <c r="AI850" i="1" a="1"/>
  <c r="AI1446" i="1" a="1"/>
  <c r="AI2270" i="1" a="1"/>
  <c r="X890" i="1" a="1"/>
  <c r="AH2168" i="1" a="1"/>
  <c r="D799" i="7" a="1"/>
  <c r="X3009" i="1" a="1"/>
  <c r="D107" i="7" a="1"/>
  <c r="D1340" i="7" a="1"/>
  <c r="AH3341" i="1" a="1"/>
  <c r="D1054" i="7" a="1"/>
  <c r="D2874" i="7" a="1"/>
  <c r="AD2503" i="1" a="1"/>
  <c r="D2976" i="7" a="1"/>
  <c r="AI396" i="1" a="1"/>
  <c r="AI398" i="1" a="1"/>
  <c r="AD3404" i="1" a="1"/>
  <c r="X543" i="1" a="1"/>
  <c r="AH398" i="1" a="1"/>
  <c r="X90" i="1" a="1"/>
  <c r="AI526" i="1" a="1"/>
  <c r="X1292" i="1" a="1"/>
  <c r="X1803" i="1" a="1"/>
  <c r="AI1658" i="1" a="1"/>
  <c r="X1711" i="1" a="1"/>
  <c r="AH2427" i="1" a="1"/>
  <c r="AH2792" i="1" a="1"/>
  <c r="X1017" i="1" a="1"/>
  <c r="AI2385" i="1" a="1"/>
  <c r="AI2577" i="1" a="1"/>
  <c r="AD2606" i="1" a="1"/>
  <c r="D2922" i="7" a="1"/>
  <c r="AI2583" i="1" a="1"/>
  <c r="AH851" i="1" a="1"/>
  <c r="AH639" i="1" a="1"/>
  <c r="AH1480" i="1" a="1"/>
  <c r="AI114" i="1" a="1"/>
  <c r="AI1410" i="1" a="1"/>
  <c r="AD1889" i="1" a="1"/>
  <c r="AI328" i="1" a="1"/>
  <c r="AI1102" i="1" a="1"/>
  <c r="AI548" i="1" a="1"/>
  <c r="AH1051" i="1" a="1"/>
  <c r="AH1571" i="1" a="1"/>
  <c r="X2124" i="1" a="1"/>
  <c r="AH3488" i="1" a="1"/>
  <c r="X1528" i="1" a="1"/>
  <c r="AH3322" i="1" a="1"/>
  <c r="X3300" i="1" a="1"/>
  <c r="D173" i="7" a="1"/>
  <c r="AI2560" i="1" a="1"/>
  <c r="AD1363" i="1" a="1"/>
  <c r="AH1525" i="1" a="1"/>
  <c r="D1590" i="7" a="1"/>
  <c r="AI544" i="1" a="1"/>
  <c r="AD3262" i="1" a="1"/>
  <c r="X2125" i="1" a="1"/>
  <c r="AD429" i="1" a="1"/>
  <c r="AI1416" i="1" a="1"/>
  <c r="AI1950" i="1" a="1"/>
  <c r="AI723" i="1" a="1"/>
  <c r="D949" i="7" a="1"/>
  <c r="D1938" i="7" a="1"/>
  <c r="X1400" i="1" a="1"/>
  <c r="AD3392" i="1" a="1"/>
  <c r="AD655" i="1" a="1"/>
  <c r="AD138" i="1" a="1"/>
  <c r="D1062" i="7" a="1"/>
  <c r="D389" i="7" a="1"/>
  <c r="AI115" i="1" a="1"/>
  <c r="X975" i="1" a="1"/>
  <c r="AH833" i="1" a="1"/>
  <c r="AI3248" i="1" a="1"/>
  <c r="D231" i="7" a="1"/>
  <c r="D810" i="7" a="1"/>
  <c r="AD639" i="1" a="1"/>
  <c r="AD3041" i="1" a="1"/>
  <c r="AD572" i="1" a="1"/>
  <c r="AI1229" i="1" a="1"/>
  <c r="AD2172" i="1" a="1"/>
  <c r="AH3213" i="1" a="1"/>
  <c r="AD353" i="1" a="1"/>
  <c r="AH1970" i="1" a="1"/>
  <c r="D597" i="7" a="1"/>
  <c r="AH1132" i="1" a="1"/>
  <c r="AD2262" i="1" a="1"/>
  <c r="D925" i="7" a="1"/>
  <c r="X486" i="1" a="1"/>
  <c r="AH1536" i="1" a="1"/>
  <c r="D1208" i="7" a="1"/>
  <c r="D2484" i="7" a="1"/>
  <c r="X2440" i="1" a="1"/>
  <c r="AH2560" i="1" a="1"/>
  <c r="X1137" i="1" a="1"/>
  <c r="AI803" i="1" a="1"/>
  <c r="X1382" i="1" a="1"/>
  <c r="X1810" i="1" a="1"/>
  <c r="AD670" i="1" a="1"/>
  <c r="D1214" i="7" a="1"/>
  <c r="AH2515" i="1" a="1"/>
  <c r="AD1038" i="1" a="1"/>
  <c r="AD3495" i="1" a="1"/>
  <c r="AD312" i="1" a="1"/>
  <c r="AI1845" i="1" a="1"/>
  <c r="AI1373" i="1" a="1"/>
  <c r="AD1292" i="1" a="1"/>
  <c r="AI875" i="1" a="1"/>
  <c r="AD2444" i="1" a="1"/>
  <c r="D1365" i="7" a="1"/>
  <c r="AI3351" i="1" a="1"/>
  <c r="AI3477" i="1" a="1"/>
  <c r="AI1889" i="1" a="1"/>
  <c r="AI3149" i="1" a="1"/>
  <c r="X380" i="1" a="1"/>
  <c r="X2700" i="1" a="1"/>
  <c r="AD2496" i="1" a="1"/>
  <c r="AD2966" i="1" a="1"/>
  <c r="AI3266" i="1" a="1"/>
  <c r="AD3384" i="1" a="1"/>
  <c r="AD3397" i="1" a="1"/>
  <c r="D2209" i="7" a="1"/>
  <c r="AI2914" i="1" a="1"/>
  <c r="AI1965" i="1" a="1"/>
  <c r="X1612" i="1" a="1"/>
  <c r="AD2259" i="1" a="1"/>
  <c r="D2451" i="7" a="1"/>
  <c r="D2402" i="7" a="1"/>
  <c r="AI453" i="1" a="1"/>
  <c r="AI3483" i="1" a="1"/>
  <c r="AH1831" i="1" a="1"/>
  <c r="AI3506" i="1" a="1"/>
  <c r="X1574" i="1" a="1"/>
  <c r="AD2541" i="1" a="1"/>
  <c r="AD1643" i="1" a="1"/>
  <c r="X1444" i="1" a="1"/>
  <c r="AH3435" i="1" a="1"/>
  <c r="X3248" i="1" a="1"/>
  <c r="AI640" i="1" a="1"/>
  <c r="D1750" i="7" a="1"/>
  <c r="X1459" i="1" a="1"/>
  <c r="X2474" i="1" a="1"/>
  <c r="AH353" i="1" a="1"/>
  <c r="AD1523" i="1" a="1"/>
  <c r="AI1276" i="1" a="1"/>
  <c r="AD1555" i="1" a="1"/>
  <c r="AD3382" i="1" a="1"/>
  <c r="AI166" i="1" a="1"/>
  <c r="AD1120" i="1" a="1"/>
  <c r="AI246" i="1" a="1"/>
  <c r="AI1603" i="1" a="1"/>
  <c r="AH2450" i="1" a="1"/>
  <c r="AI1836" i="1" a="1"/>
  <c r="X2662" i="1" a="1"/>
  <c r="AI3210" i="1" a="1"/>
  <c r="D682" i="7" a="1"/>
  <c r="AI840" i="1" a="1"/>
  <c r="AI3397" i="1" a="1"/>
  <c r="AD383" i="1" a="1"/>
  <c r="AI664" i="1" a="1"/>
  <c r="AD666" i="1" a="1"/>
  <c r="AI2161" i="1" a="1"/>
  <c r="X2818" i="1" a="1"/>
  <c r="AD744" i="1" a="1"/>
  <c r="AH2316" i="1" a="1"/>
  <c r="AI454" i="1" a="1"/>
  <c r="X2912" i="1" a="1"/>
  <c r="X2434" i="1" a="1"/>
  <c r="AH929" i="1" a="1"/>
  <c r="AH1621" i="1" a="1"/>
  <c r="AD3222" i="1" a="1"/>
  <c r="D525" i="7" a="1"/>
  <c r="AH2984" i="1" a="1"/>
  <c r="D937" i="7" a="1"/>
  <c r="AD1222" i="1" a="1"/>
  <c r="AD3351" i="1" a="1"/>
  <c r="AI1256" i="1" a="1"/>
  <c r="AD2135" i="1" a="1"/>
  <c r="D1261" i="7" a="1"/>
  <c r="X1234" i="1" a="1"/>
  <c r="X3184" i="1" a="1"/>
  <c r="AH3411" i="1" a="1"/>
  <c r="AH3117" i="1" a="1"/>
  <c r="AI679" i="1" a="1"/>
  <c r="AI452" i="1" a="1"/>
  <c r="D1742" i="7" a="1"/>
  <c r="AH380" i="1" a="1"/>
  <c r="AI3239" i="1" a="1"/>
  <c r="AD1604" i="1" a="1"/>
  <c r="AD888" i="1" a="1"/>
  <c r="X880" i="1" a="1"/>
  <c r="X1638" i="1" a="1"/>
  <c r="AD1974" i="1" a="1"/>
  <c r="D957" i="7" a="1"/>
  <c r="D2324" i="7" a="1"/>
  <c r="D1771" i="7" a="1"/>
  <c r="AD2185" i="1" a="1"/>
  <c r="AD3266" i="1" a="1"/>
  <c r="X550" i="1" a="1"/>
  <c r="AD2806" i="1" a="1"/>
  <c r="AH1253" i="1" a="1"/>
  <c r="D2267" i="7" a="1"/>
  <c r="AH2490" i="1" a="1"/>
  <c r="AD2758" i="1" a="1"/>
  <c r="AD1381" i="1" a="1"/>
  <c r="X1045" i="1" a="1"/>
  <c r="X3327" i="1" a="1"/>
  <c r="D186" i="7" a="1"/>
  <c r="D2119" i="7" a="1"/>
  <c r="D1304" i="7" a="1"/>
  <c r="AI2305" i="1" a="1"/>
  <c r="AD1877" i="1" a="1"/>
  <c r="AD1055" i="1" a="1"/>
  <c r="X498" i="1" a="1"/>
  <c r="AD2222" i="1" a="1"/>
  <c r="AH1787" i="1" a="1"/>
  <c r="AH1014" i="1" a="1"/>
  <c r="D714" i="7" a="1"/>
  <c r="X1332" i="1" a="1"/>
  <c r="AD1906" i="1" a="1"/>
  <c r="AI429" i="1" a="1"/>
  <c r="AH1731" i="1" a="1"/>
  <c r="AI97" i="1" a="1"/>
  <c r="AD2563" i="1" a="1"/>
  <c r="D721" i="7" a="1"/>
  <c r="X3126" i="1" a="1"/>
  <c r="AI3232" i="1" a="1"/>
  <c r="AD1961" i="1" a="1"/>
  <c r="AD2985" i="1" a="1"/>
  <c r="AD2733" i="1" a="1"/>
  <c r="AH2447" i="1" a="1"/>
  <c r="X2016" i="1" a="1"/>
  <c r="AD833" i="1" a="1"/>
  <c r="D2965" i="7" a="1"/>
  <c r="AI1411" i="1" a="1"/>
  <c r="AH609" i="1" a="1"/>
  <c r="AH794" i="1" a="1"/>
  <c r="AD3476" i="1" a="1"/>
  <c r="AH1428" i="1" a="1"/>
  <c r="D2434" i="7" a="1"/>
  <c r="AD1846" i="1" a="1"/>
  <c r="X1329" i="1" a="1"/>
  <c r="X783" i="1" a="1"/>
  <c r="AH2879" i="1" a="1"/>
  <c r="AH1231" i="1" a="1"/>
  <c r="AI3260" i="1" a="1"/>
  <c r="X1132" i="1" a="1"/>
  <c r="AD3020" i="1" a="1"/>
  <c r="AH2375" i="1" a="1"/>
  <c r="AH766" i="1" a="1"/>
  <c r="AI2160" i="1" a="1"/>
  <c r="X1572" i="1" a="1"/>
  <c r="AD1933" i="1" a="1"/>
  <c r="X315" i="1" a="1"/>
  <c r="X2606" i="1" a="1"/>
  <c r="AI609" i="1" a="1"/>
  <c r="D1903" i="7" a="1"/>
  <c r="AH3125" i="1" a="1"/>
  <c r="AD1967" i="1" a="1"/>
  <c r="AI2501" i="1" a="1"/>
  <c r="AH3495" i="1" a="1"/>
  <c r="AH2544" i="1" a="1"/>
  <c r="X2540" i="1" a="1"/>
  <c r="AH2536" i="1" a="1"/>
  <c r="X1013" i="1" a="1"/>
  <c r="AH2502" i="1" a="1"/>
  <c r="X2992" i="1" a="1"/>
  <c r="AH3258" i="1" a="1"/>
  <c r="AI1001" i="1" a="1"/>
  <c r="AH1336" i="1" a="1"/>
  <c r="AD2634" i="1" a="1"/>
  <c r="D1999" i="7" a="1"/>
  <c r="AH1055" i="1" a="1"/>
  <c r="AI2992" i="1" a="1"/>
  <c r="X1640" i="1" a="1"/>
  <c r="X2979" i="1" a="1"/>
  <c r="D1656" i="7" a="1"/>
  <c r="AI1496" i="1" a="1"/>
  <c r="X2320" i="1" a="1"/>
  <c r="D1854" i="7" a="1"/>
  <c r="D498" i="7" a="1"/>
  <c r="AD3031" i="1" a="1"/>
  <c r="X1778" i="1" a="1"/>
  <c r="D1914" i="7" a="1"/>
  <c r="AH2135" i="1" a="1"/>
  <c r="AD3467" i="1" a="1"/>
  <c r="AI226" i="1" a="1"/>
  <c r="D1286" i="7" a="1"/>
  <c r="AI1967" i="1" a="1"/>
  <c r="D1530" i="7" a="1"/>
  <c r="AH2594" i="1" a="1"/>
  <c r="X2557" i="1" a="1"/>
  <c r="AD603" i="1" a="1"/>
  <c r="D294" i="7" a="1"/>
  <c r="D2918" i="7" a="1"/>
  <c r="AH734" i="1" a="1"/>
  <c r="X2056" i="1" a="1"/>
  <c r="AI1289" i="1" a="1"/>
  <c r="D2504" i="7" a="1"/>
  <c r="X751" i="1" a="1"/>
  <c r="AD1300" i="1" a="1"/>
  <c r="AI595" i="1" a="1"/>
  <c r="X201" i="1" a="1"/>
  <c r="AH438" i="1" a="1"/>
  <c r="AI3494" i="1" a="1"/>
  <c r="X1949" i="1" a="1"/>
  <c r="D1604" i="7" a="1"/>
  <c r="D2295" i="7" a="1"/>
  <c r="X2877" i="1" a="1"/>
  <c r="D1118" i="7" a="1"/>
  <c r="X2430" i="1" a="1"/>
  <c r="AI1396" i="1" a="1"/>
  <c r="AI2495" i="1" a="1"/>
  <c r="D192" i="7" a="1"/>
  <c r="AD2647" i="1" a="1"/>
  <c r="AI357" i="1" a="1"/>
  <c r="AD195" i="1" a="1"/>
  <c r="AH1053" i="1" a="1"/>
  <c r="D1129" i="7" a="1"/>
  <c r="AD817" i="1" a="1"/>
  <c r="AD1882" i="1" a="1"/>
  <c r="AI1436" i="1" a="1"/>
  <c r="X3058" i="1" a="1"/>
  <c r="X2075" i="1" a="1"/>
  <c r="AI1628" i="1" a="1"/>
  <c r="AI2559" i="1" a="1"/>
  <c r="D626" i="7" a="1"/>
  <c r="D1315" i="7" a="1"/>
  <c r="AI1029" i="1" a="1"/>
  <c r="AH435" i="1" a="1"/>
  <c r="AI1113" i="1" a="1"/>
  <c r="X2301" i="1" a="1"/>
  <c r="AI3382" i="1" a="1"/>
  <c r="AD166" i="1" a="1"/>
  <c r="X2580" i="1" a="1"/>
  <c r="X649" i="1" a="1"/>
  <c r="AH3223" i="1" a="1"/>
  <c r="D695" i="7" a="1"/>
  <c r="AH2350" i="1" a="1"/>
  <c r="X1334" i="1" a="1"/>
  <c r="AH1746" i="1" a="1"/>
  <c r="D969" i="7" a="1"/>
  <c r="X2616" i="1" a="1"/>
  <c r="AI1257" i="1" a="1"/>
  <c r="AD196" i="1" a="1"/>
  <c r="AI3022" i="1" a="1"/>
  <c r="AD2469" i="1" a="1"/>
  <c r="X3152" i="1" a="1"/>
  <c r="AI2007" i="1" a="1"/>
  <c r="AI1407" i="1" a="1"/>
  <c r="AD3341" i="1" a="1"/>
  <c r="AH311" i="1" a="1"/>
  <c r="D2343" i="7" a="1"/>
  <c r="AH2791" i="1" a="1"/>
  <c r="AD1001" i="1" a="1"/>
  <c r="AI2941" i="1" a="1"/>
  <c r="AD784" i="1" a="1"/>
  <c r="D2803" i="7" a="1"/>
  <c r="AH755" i="1" a="1"/>
  <c r="AH2735" i="1" a="1"/>
  <c r="D1777" i="7" a="1"/>
  <c r="X2573" i="1" a="1"/>
  <c r="AD1572" i="1" a="1"/>
  <c r="AD3525" i="1" a="1"/>
  <c r="X3380" i="1" a="1"/>
  <c r="X128" i="1" a="1"/>
  <c r="X2489" i="1" a="1"/>
  <c r="D273" i="7" a="1"/>
  <c r="AH239" i="1" a="1"/>
  <c r="AD824" i="1" a="1"/>
  <c r="AH2151" i="1" a="1"/>
  <c r="X1130" i="1" a="1"/>
  <c r="AI2792" i="1" a="1"/>
  <c r="D321" i="7" a="1"/>
  <c r="AH3105" i="1" a="1"/>
  <c r="AI871" i="1" a="1"/>
  <c r="AH237" i="1" a="1"/>
  <c r="X3094" i="1" a="1"/>
  <c r="D1494" i="7" a="1"/>
  <c r="D1841" i="7" a="1"/>
  <c r="D2647" i="7" a="1"/>
  <c r="AI563" i="1" a="1"/>
  <c r="X221" i="1" a="1"/>
  <c r="X2711" i="1" a="1"/>
  <c r="X3192" i="1" a="1"/>
  <c r="AH820" i="1" a="1"/>
  <c r="AI2858" i="1" a="1"/>
  <c r="AH3073" i="1" a="1"/>
  <c r="X228" i="1" a="1"/>
  <c r="X3209" i="1" a="1"/>
  <c r="AI2509" i="1" a="1"/>
  <c r="AD778" i="1" a="1"/>
  <c r="AH644" i="1" a="1"/>
  <c r="AH598" i="1" a="1"/>
  <c r="AH1861" i="1" a="1"/>
  <c r="X214" i="1" a="1"/>
  <c r="AI948" i="1" a="1"/>
  <c r="X3310" i="1" a="1"/>
  <c r="AI734" i="1" a="1"/>
  <c r="AI2074" i="1" a="1"/>
  <c r="D947" i="7" a="1"/>
  <c r="D1795" i="7" a="1"/>
  <c r="X168" i="1" a="1"/>
  <c r="AH1188" i="1" a="1"/>
  <c r="D742" i="7" a="1"/>
  <c r="AH454" i="1" a="1"/>
  <c r="X2080" i="1" a="1"/>
  <c r="D1429" i="7" a="1"/>
  <c r="D356" i="7" a="1"/>
  <c r="AH405" i="1" a="1"/>
  <c r="AH2992" i="1" a="1"/>
  <c r="AI311" i="1" a="1"/>
  <c r="D625" i="7" a="1"/>
  <c r="X1155" i="1" a="1"/>
  <c r="X1245" i="1" a="1"/>
  <c r="AI519" i="1" a="1"/>
  <c r="X1481" i="1" a="1"/>
  <c r="AI461" i="1" a="1"/>
  <c r="AI2503" i="1" a="1"/>
  <c r="D2441" i="7" a="1"/>
  <c r="AD1987" i="1" a="1"/>
  <c r="AH1097" i="1" a="1"/>
  <c r="X1152" i="1" a="1"/>
  <c r="X1224" i="1" a="1"/>
  <c r="D2543" i="7" a="1"/>
  <c r="X2883" i="1" a="1"/>
  <c r="AD2626" i="1" a="1"/>
  <c r="AH722" i="1" a="1"/>
  <c r="AH2310" i="1" a="1"/>
  <c r="AH3263" i="1" a="1"/>
  <c r="X979" i="1" a="1"/>
  <c r="AI2016" i="1" a="1"/>
  <c r="AD2256" i="1" a="1"/>
  <c r="AH1778" i="1" a="1"/>
  <c r="D827" i="7" a="1"/>
  <c r="AI1208" i="1" a="1"/>
  <c r="D213" i="7" a="1"/>
  <c r="AD2711" i="1" a="1"/>
  <c r="D2664" i="7" a="1"/>
  <c r="AH207" i="1" a="1"/>
  <c r="X1566" i="1" a="1"/>
  <c r="AI1062" i="1" a="1"/>
  <c r="D2612" i="7" a="1"/>
  <c r="D2357" i="7" a="1"/>
  <c r="AD3209" i="1" a="1"/>
  <c r="AH3336" i="1" a="1"/>
  <c r="AI972" i="1" a="1"/>
  <c r="D603" i="7" a="1"/>
  <c r="X1249" i="1" a="1"/>
  <c r="AI1718" i="1" a="1"/>
  <c r="AI2639" i="1" a="1"/>
  <c r="D2080" i="7" a="1"/>
  <c r="D1597" i="7" a="1"/>
  <c r="X1088" i="1" a="1"/>
  <c r="AD2293" i="1" a="1"/>
  <c r="AI1740" i="1" a="1"/>
  <c r="AH3183" i="1" a="1"/>
  <c r="AD2137" i="1" a="1"/>
  <c r="D419" i="7" a="1"/>
  <c r="D2229" i="7" a="1"/>
  <c r="AH2713" i="1" a="1"/>
  <c r="AD2368" i="1" a="1"/>
  <c r="AI2142" i="1" a="1"/>
  <c r="AI897" i="1" a="1"/>
  <c r="AH2183" i="1" a="1"/>
  <c r="AI710" i="1" a="1"/>
  <c r="AI984" i="1" a="1"/>
  <c r="X3262" i="1" a="1"/>
  <c r="AI2502" i="1" a="1"/>
  <c r="AI2436" i="1" a="1"/>
  <c r="AI1961" i="1" a="1"/>
  <c r="AD3435" i="1" a="1"/>
  <c r="AH786" i="1" a="1"/>
  <c r="D779" i="7" a="1"/>
  <c r="AD1571" i="1" a="1"/>
  <c r="AI1474" i="1" a="1"/>
  <c r="X1525" i="1" a="1"/>
  <c r="X251" i="1" a="1"/>
  <c r="AI2251" i="1" a="1"/>
  <c r="AD1138" i="1" a="1"/>
  <c r="AD3160" i="1" a="1"/>
  <c r="X500" i="1" a="1"/>
  <c r="AI1260" i="1" a="1"/>
  <c r="AH1163" i="1" a="1"/>
  <c r="AD3343" i="1" a="1"/>
  <c r="AI2316" i="1" a="1"/>
  <c r="X456" i="1" a="1"/>
  <c r="X1736" i="1" a="1"/>
  <c r="AI250" i="1" a="1"/>
  <c r="AI3017" i="1" a="1"/>
  <c r="AI2851" i="1" a="1"/>
  <c r="X924" i="1" a="1"/>
  <c r="D253" i="7" a="1"/>
  <c r="AI3287" i="1" a="1"/>
  <c r="AD3076" i="1" a="1"/>
  <c r="D149" i="7" a="1"/>
  <c r="AI2984" i="1" a="1"/>
  <c r="X2578" i="1" a="1"/>
  <c r="AI1625" i="1" a="1"/>
  <c r="AH1361" i="1" a="1"/>
  <c r="D2094" i="7" a="1"/>
  <c r="AH1628" i="1" a="1"/>
  <c r="D1955" i="7" a="1"/>
  <c r="AH1356" i="1" a="1"/>
  <c r="AH3414" i="1" a="1"/>
  <c r="X1671" i="1" a="1"/>
  <c r="AI2371" i="1" a="1"/>
  <c r="AI1136" i="1" a="1"/>
  <c r="AD1718" i="1" a="1"/>
  <c r="AH2254" i="1" a="1"/>
  <c r="AH1974" i="1" a="1"/>
  <c r="AH1924" i="1" a="1"/>
  <c r="AD2540" i="1" a="1"/>
  <c r="AD3516" i="1" a="1"/>
  <c r="D2136" i="7" a="1"/>
  <c r="X2734" i="1" a="1"/>
  <c r="AD1567" i="1" a="1"/>
  <c r="AH662" i="1" a="1"/>
  <c r="AD1824" i="1" a="1"/>
  <c r="X2456" i="1" a="1"/>
  <c r="AD227" i="1" a="1"/>
  <c r="D1271" i="7" a="1"/>
  <c r="D264" i="7" a="1"/>
  <c r="AD864" i="1" a="1"/>
  <c r="AI3109" i="1" a="1"/>
  <c r="D1531" i="7" a="1"/>
  <c r="AI457" i="1" a="1"/>
  <c r="D3004" i="7" a="1"/>
  <c r="X3137" i="1" a="1"/>
  <c r="AH3232" i="1" a="1"/>
  <c r="AI105" i="1" a="1"/>
  <c r="AD2730" i="1" a="1"/>
  <c r="AH3159" i="1" a="1"/>
  <c r="AH2046" i="1" a="1"/>
  <c r="AD663" i="1" a="1"/>
  <c r="AI2708" i="1" a="1"/>
  <c r="X527" i="1" a="1"/>
  <c r="D443" i="7" a="1"/>
  <c r="AI2235" i="1" a="1"/>
  <c r="X2400" i="1" a="1"/>
  <c r="X3390" i="1" a="1"/>
  <c r="AD2603" i="1" a="1"/>
  <c r="AH3511" i="1" a="1"/>
  <c r="X133" i="1" a="1"/>
  <c r="X547" i="1" a="1"/>
  <c r="AD335" i="1" a="1"/>
  <c r="AI1951" i="1" a="1"/>
  <c r="AI3122" i="1" a="1"/>
  <c r="AH2074" i="1" a="1"/>
  <c r="AI1812" i="1" a="1"/>
  <c r="X872" i="1" a="1"/>
  <c r="AD77" i="1" a="1"/>
  <c r="D362" i="7" a="1"/>
  <c r="AI1013" i="1" a="1"/>
  <c r="AD3224" i="1" a="1"/>
  <c r="D673" i="7" a="1"/>
  <c r="X705" i="1" a="1"/>
  <c r="AI616" i="1" a="1"/>
  <c r="AI1150" i="1" a="1"/>
  <c r="AH1444" i="1" a="1"/>
  <c r="AI2606" i="1" a="1"/>
  <c r="AD174" i="1" a="1"/>
  <c r="X588" i="1" a="1"/>
  <c r="AD1509" i="1" a="1"/>
  <c r="X1549" i="1" a="1"/>
  <c r="AI2672" i="1" a="1"/>
  <c r="AD2893" i="1" a="1"/>
  <c r="AD939" i="1" a="1"/>
  <c r="AD2206" i="1" a="1"/>
  <c r="D919" i="7" a="1"/>
  <c r="X1100" i="1" a="1"/>
  <c r="AH2458" i="1" a="1"/>
  <c r="AI1571" i="1" a="1"/>
  <c r="AH1671" i="1" a="1"/>
  <c r="X2454" i="1" a="1"/>
  <c r="AH3166" i="1" a="1"/>
  <c r="D557" i="7" a="1"/>
  <c r="D1677" i="7" a="1"/>
  <c r="X1717" i="1" a="1"/>
  <c r="AH2703" i="1" a="1"/>
  <c r="AD3288" i="1" a="1"/>
  <c r="AD1024" i="1" a="1"/>
  <c r="AH1185" i="1" a="1"/>
  <c r="AD143" i="1" a="1"/>
  <c r="AH168" i="1" a="1"/>
  <c r="D1350" i="7" a="1"/>
  <c r="D2765" i="7" a="1"/>
  <c r="AI668" i="1" a="1"/>
  <c r="X766" i="1" a="1"/>
  <c r="AD897" i="1" a="1"/>
  <c r="D1966" i="7" a="1"/>
  <c r="AI1824" i="1" a="1"/>
  <c r="AD1259" i="1" a="1"/>
  <c r="AD1503" i="1" a="1"/>
  <c r="X337" i="1" a="1"/>
  <c r="D355" i="7" a="1"/>
  <c r="D1152" i="7" a="1"/>
  <c r="X3112" i="1" a="1"/>
  <c r="AD1409" i="1" a="1"/>
  <c r="AI1906" i="1" a="1"/>
  <c r="AD3369" i="1" a="1"/>
  <c r="AI976" i="1" a="1"/>
  <c r="AD3061" i="1" a="1"/>
  <c r="AD1091" i="1" a="1"/>
  <c r="D1036" i="7" a="1"/>
  <c r="AD3155" i="1" a="1"/>
  <c r="D935" i="7" a="1"/>
  <c r="X1543" i="1" a="1"/>
  <c r="AH1978" i="1" a="1"/>
  <c r="AD323" i="1" a="1"/>
  <c r="D664" i="7" a="1"/>
  <c r="AD117" i="1" a="1"/>
  <c r="X3114" i="1" a="1"/>
  <c r="X3497" i="1" a="1"/>
  <c r="AH3271" i="1" a="1"/>
  <c r="AI1323" i="1" a="1"/>
  <c r="AH1548" i="1" a="1"/>
  <c r="AD3388" i="1" a="1"/>
  <c r="AI2859" i="1" a="1"/>
  <c r="X1912" i="1" a="1"/>
  <c r="AI2078" i="1" a="1"/>
  <c r="AD1183" i="1" a="1"/>
  <c r="AI3057" i="1" a="1"/>
  <c r="D1418" i="7" a="1"/>
  <c r="AD3184" i="1" a="1"/>
  <c r="AD3213" i="1" a="1"/>
  <c r="AH1102" i="1" a="1"/>
  <c r="AI280" i="1" a="1"/>
  <c r="AD3393" i="1" a="1"/>
  <c r="D1654" i="7" a="1"/>
  <c r="AD2249" i="1" a="1"/>
  <c r="X1190" i="1" a="1"/>
  <c r="AH133" i="1" a="1"/>
  <c r="AH2649" i="1" a="1"/>
  <c r="AD2700" i="1" a="1"/>
  <c r="X1585" i="1" a="1"/>
  <c r="X1204" i="1" a="1"/>
  <c r="D371" i="7" a="1"/>
  <c r="X912" i="1" a="1"/>
  <c r="X474" i="1" a="1"/>
  <c r="AD2827" i="1" a="1"/>
  <c r="AD1187" i="1" a="1"/>
  <c r="AH2662" i="1" a="1"/>
  <c r="AH1391" i="1" a="1"/>
  <c r="AI907" i="1" a="1"/>
  <c r="AI604" i="1" a="1"/>
  <c r="AH283" i="1" a="1"/>
  <c r="X3180" i="1" a="1"/>
  <c r="AD3013" i="1" a="1"/>
  <c r="D2564" i="7" a="1"/>
  <c r="D398" i="7" a="1"/>
  <c r="AH3327" i="1" a="1"/>
  <c r="X2142" i="1" a="1"/>
  <c r="AD1155" i="1" a="1"/>
  <c r="AH2436" i="1" a="1"/>
  <c r="AH2514" i="1" a="1"/>
  <c r="X1704" i="1" a="1"/>
  <c r="D345" i="7" a="1"/>
  <c r="AD1275" i="1" a="1"/>
  <c r="D1410" i="7" a="1"/>
  <c r="AI3090" i="1" a="1"/>
  <c r="AH958" i="1" a="1"/>
  <c r="AH1219" i="1" a="1"/>
  <c r="AH1912" i="1" a="1"/>
  <c r="AH1324" i="1" a="1"/>
  <c r="X2889" i="1" a="1"/>
  <c r="AI1627" i="1" a="1"/>
  <c r="AD989" i="1" a="1"/>
  <c r="X199" i="1" a="1"/>
  <c r="AI1301" i="1" a="1"/>
  <c r="AD992" i="1" a="1"/>
  <c r="X1435" i="1" a="1"/>
  <c r="D1451" i="7" a="1"/>
  <c r="AH657" i="1" a="1"/>
  <c r="AI2953" i="1" a="1"/>
  <c r="D440" i="7" a="1"/>
  <c r="AI1974" i="1" a="1"/>
  <c r="X3055" i="1" a="1"/>
  <c r="X2859" i="1" a="1"/>
  <c r="D2037" i="7" a="1"/>
  <c r="AD792" i="1" a="1"/>
  <c r="AI1555" i="1" a="1"/>
  <c r="AI3061" i="1" a="1"/>
  <c r="X229" i="1" a="1"/>
  <c r="D1652" i="7" a="1"/>
  <c r="AH3174" i="1" a="1"/>
  <c r="AH544" i="1" a="1"/>
  <c r="AI3498" i="1" a="1"/>
  <c r="AH526" i="1" a="1"/>
  <c r="AH359" i="1" a="1"/>
  <c r="D2120" i="7" a="1"/>
  <c r="AD498" i="1" a="1"/>
  <c r="X2385" i="1" a="1"/>
  <c r="D58" i="7" a="1"/>
  <c r="AI776" i="1" a="1"/>
  <c r="AI3516" i="1" a="1"/>
  <c r="AH3530" i="1" a="1"/>
  <c r="AI1027" i="1" a="1"/>
  <c r="X838" i="1" a="1"/>
  <c r="AH2256" i="1" a="1"/>
  <c r="X3476" i="1" a="1"/>
  <c r="AI823" i="1" a="1"/>
  <c r="AI3140" i="1" a="1"/>
  <c r="AH2525" i="1" a="1"/>
  <c r="AD3505" i="1" a="1"/>
  <c r="X1027" i="1" a="1"/>
  <c r="AI1359" i="1" a="1"/>
  <c r="X2535" i="1" a="1"/>
  <c r="D392" i="7" a="1"/>
  <c r="AI383" i="1" a="1"/>
  <c r="AD664" i="1" a="1"/>
  <c r="AI1501" i="1" a="1"/>
  <c r="AH2869" i="1" a="1"/>
  <c r="X1258" i="1" a="1"/>
  <c r="AI249" i="1" a="1"/>
  <c r="AI2040" i="1" a="1"/>
  <c r="AH1216" i="1" a="1"/>
  <c r="AH531" i="1" a="1"/>
  <c r="AH143" i="1" a="1"/>
  <c r="AH1796" i="1" a="1"/>
  <c r="X2067" i="1" a="1"/>
  <c r="AH917" i="1" a="1"/>
  <c r="D2459" i="7" a="1"/>
  <c r="D2307" i="7" a="1"/>
  <c r="AD3159" i="1" a="1"/>
  <c r="AD2046" i="1" a="1"/>
  <c r="AH672" i="1" a="1"/>
  <c r="AD2708" i="1" a="1"/>
  <c r="X3057" i="1" a="1"/>
  <c r="D2077" i="7" a="1"/>
  <c r="AH2122" i="1" a="1"/>
  <c r="D1157" i="7" a="1"/>
  <c r="D338" i="7" a="1"/>
  <c r="AI1399" i="1" a="1"/>
  <c r="AI657" i="1" a="1"/>
  <c r="AD3139" i="1" a="1"/>
  <c r="D534" i="7" a="1"/>
  <c r="D2811" i="7" a="1"/>
  <c r="AH3436" i="1" a="1"/>
  <c r="AD998" i="1" a="1"/>
  <c r="AI1185" i="1" a="1"/>
  <c r="AI85" i="1" a="1"/>
  <c r="AD2294" i="1" a="1"/>
  <c r="AH668" i="1" a="1"/>
  <c r="X895" i="1" a="1"/>
  <c r="AD2333" i="1" a="1"/>
  <c r="AD3530" i="1" a="1"/>
  <c r="X3373" i="1" a="1"/>
  <c r="X2884" i="1" a="1"/>
  <c r="AH542" i="1" a="1"/>
  <c r="D2473" i="7" a="1"/>
  <c r="X3399" i="1" a="1"/>
  <c r="D1204" i="7" a="1"/>
  <c r="AH1638" i="1" a="1"/>
  <c r="D1218" i="7" a="1"/>
  <c r="D2572" i="7" a="1"/>
  <c r="AH3107" i="1" a="1"/>
  <c r="AD1514" i="1" a="1"/>
  <c r="AD2832" i="1" a="1"/>
  <c r="D2360" i="7" a="1"/>
  <c r="AI680" i="1" a="1"/>
  <c r="AI1219" i="1" a="1"/>
  <c r="AI1509" i="1" a="1"/>
  <c r="X1871" i="1" a="1"/>
  <c r="AI676" i="1" a="1"/>
  <c r="X2954" i="1" a="1"/>
  <c r="AH1846" i="1" a="1"/>
  <c r="AH1060" i="1" a="1"/>
  <c r="D1929" i="7" a="1"/>
  <c r="D751" i="7" a="1"/>
  <c r="AD380" i="1" a="1"/>
  <c r="X2072" i="1" a="1"/>
  <c r="D1585" i="7" a="1"/>
  <c r="AH944" i="1" a="1"/>
  <c r="AI3295" i="1" a="1"/>
  <c r="D2694" i="7" a="1"/>
  <c r="AD3455" i="1" a="1"/>
  <c r="AD359" i="1" a="1"/>
  <c r="D1563" i="7" a="1"/>
  <c r="AI810" i="1" a="1"/>
  <c r="AH2250" i="1" a="1"/>
  <c r="AH3091" i="1" a="1"/>
  <c r="AD1922" i="1" a="1"/>
  <c r="AH2076" i="1" a="1"/>
  <c r="AD3477" i="1" a="1"/>
  <c r="AD2878" i="1" a="1"/>
  <c r="X124" i="1" a="1"/>
  <c r="AD2296" i="1" a="1"/>
  <c r="X2011" i="1" a="1"/>
  <c r="D1144" i="7" a="1"/>
  <c r="D2257" i="7" a="1"/>
  <c r="AD723" i="1" a="1"/>
  <c r="D1007" i="7" a="1"/>
  <c r="X1707" i="1" a="1"/>
  <c r="AH3494" i="1" a="1"/>
  <c r="D1972" i="7" a="1"/>
  <c r="X3121" i="1" a="1"/>
  <c r="AI2927" i="1" a="1"/>
  <c r="AI3077" i="1" a="1"/>
  <c r="AD2818" i="1" a="1"/>
  <c r="X1499" i="1" a="1"/>
  <c r="X985" i="1" a="1"/>
  <c r="D509" i="7" a="1"/>
  <c r="AH2824" i="1" a="1"/>
  <c r="D1078" i="7" a="1"/>
  <c r="AD929" i="1" a="1"/>
  <c r="X1745" i="1" a="1"/>
  <c r="AD3503" i="1" a="1"/>
  <c r="X1323" i="1" a="1"/>
  <c r="X562" i="1" a="1"/>
  <c r="D1257" i="7" a="1"/>
  <c r="AH1214" i="1" a="1"/>
  <c r="D767" i="7" a="1"/>
  <c r="D163" i="7" a="1"/>
  <c r="AD3365" i="1" a="1"/>
  <c r="X280" i="1" a="1"/>
  <c r="X382" i="1" a="1"/>
  <c r="AD3336" i="1" a="1"/>
  <c r="AH3382" i="1" a="1"/>
  <c r="AH843" i="1" a="1"/>
  <c r="X1827" i="1" a="1"/>
  <c r="AD2340" i="1" a="1"/>
  <c r="X2787" i="1" a="1"/>
  <c r="X3483" i="1" a="1"/>
  <c r="X1261" i="1" a="1"/>
  <c r="D2210" i="7" a="1"/>
  <c r="D1216" i="7" a="1"/>
  <c r="AD1090" i="1" a="1"/>
  <c r="AH3160" i="1" a="1"/>
  <c r="AD3463" i="1" a="1"/>
  <c r="AI2554" i="1" a="1"/>
  <c r="AD287" i="1" a="1"/>
  <c r="D2278" i="7" a="1"/>
  <c r="AI2551" i="1" a="1"/>
  <c r="AD866" i="1" a="1"/>
  <c r="AH2333" i="1" a="1"/>
  <c r="AD2255" i="1" a="1"/>
  <c r="D503" i="7" a="1"/>
  <c r="X1408" i="1" a="1"/>
  <c r="X2042" i="1" a="1"/>
  <c r="AI2299" i="1" a="1"/>
  <c r="AH3076" i="1" a="1"/>
  <c r="AI2053" i="1" a="1"/>
  <c r="AI477" i="1" a="1"/>
  <c r="D1290" i="7" a="1"/>
  <c r="AI3388" i="1" a="1"/>
  <c r="X1975" i="1" a="1"/>
  <c r="AH1183" i="1" a="1"/>
  <c r="AH2994" i="1" a="1"/>
  <c r="AD2475" i="1" a="1"/>
  <c r="X108" i="1" a="1"/>
  <c r="D324" i="7" a="1"/>
  <c r="X2942" i="1" a="1"/>
  <c r="AD1241" i="1" a="1"/>
  <c r="AH193" i="1" a="1"/>
  <c r="X2886" i="1" a="1"/>
  <c r="X127" i="1" a="1"/>
  <c r="AH1793" i="1" a="1"/>
  <c r="D2299" i="7" a="1"/>
  <c r="AD1074" i="1" a="1"/>
  <c r="D3010" i="7" a="1"/>
  <c r="D228" i="7" a="1"/>
  <c r="X1193" i="1" a="1"/>
  <c r="AD273" i="1" a="1"/>
  <c r="AD1406" i="1" a="1"/>
  <c r="D2081" i="7" a="1"/>
  <c r="X1861" i="1" a="1"/>
  <c r="AI2536" i="1" a="1"/>
  <c r="X1293" i="1" a="1"/>
  <c r="AH3280" i="1" a="1"/>
  <c r="AD1005" i="1" a="1"/>
  <c r="D2854" i="7" a="1"/>
  <c r="AD808" i="1" a="1"/>
  <c r="X3007" i="1" a="1"/>
  <c r="AD2509" i="1" a="1"/>
  <c r="D2061" i="7" a="1"/>
  <c r="AD740" i="1" a="1"/>
  <c r="AD850" i="1" a="1"/>
  <c r="AH1860" i="1" a="1"/>
  <c r="D2693" i="7" a="1"/>
  <c r="X184" i="1" a="1"/>
  <c r="X2822" i="1" a="1"/>
  <c r="AI1573" i="1" a="1"/>
  <c r="D2453" i="7" a="1"/>
  <c r="AH305" i="1" a="1"/>
  <c r="X386" i="1" a="1"/>
  <c r="AH2744" i="1" a="1"/>
  <c r="AI3252" i="1" a="1"/>
  <c r="D2275" i="7" a="1"/>
  <c r="AI317" i="1" a="1"/>
  <c r="AH907" i="1" a="1"/>
  <c r="AD3380" i="1" a="1"/>
  <c r="X231" i="1" a="1"/>
  <c r="AI134" i="1" a="1"/>
  <c r="X117" i="1" a="1"/>
  <c r="X742" i="1" a="1"/>
  <c r="D639" i="7" a="1"/>
  <c r="D136" i="7" a="1"/>
  <c r="AD400" i="1" a="1"/>
  <c r="AH1569" i="1" a="1"/>
  <c r="X2893" i="1" a="1"/>
  <c r="D2518" i="7" a="1"/>
  <c r="X2219" i="1" a="1"/>
  <c r="AD3149" i="1" a="1"/>
  <c r="D2562" i="7" a="1"/>
  <c r="AH269" i="1" a="1"/>
  <c r="AD3292" i="1" a="1"/>
  <c r="AI3182" i="1" a="1"/>
  <c r="AI2102" i="1" a="1"/>
  <c r="X217" i="1" a="1"/>
  <c r="AI1074" i="1" a="1"/>
  <c r="AH1748" i="1" a="1"/>
  <c r="X1486" i="1" a="1"/>
  <c r="AD1519" i="1" a="1"/>
  <c r="AI756" i="1" a="1"/>
  <c r="D2981" i="7" a="1"/>
  <c r="AI433" i="1" a="1"/>
  <c r="AH2007" i="1" a="1"/>
  <c r="X439" i="1" a="1"/>
  <c r="AD1293" i="1" a="1"/>
  <c r="X1255" i="1" a="1"/>
  <c r="X2436" i="1" a="1"/>
  <c r="AD2978" i="1" a="1"/>
  <c r="AI3463" i="1" a="1"/>
  <c r="AD268" i="1" a="1"/>
  <c r="AD1872" i="1" a="1"/>
  <c r="X1526" i="1" a="1"/>
  <c r="D442" i="7" a="1"/>
  <c r="AH2081" i="1" a="1"/>
  <c r="D2970" i="7" a="1"/>
  <c r="AD3110" i="1" a="1"/>
  <c r="AD1023" i="1" a="1"/>
  <c r="D2375" i="7" a="1"/>
  <c r="AH177" i="1" a="1"/>
  <c r="AH1984" i="1" a="1"/>
  <c r="AH1489" i="1" a="1"/>
  <c r="AD1302" i="1" a="1"/>
  <c r="X313" i="1" a="1"/>
  <c r="D2090" i="7" a="1"/>
  <c r="X3147" i="1" a="1"/>
  <c r="AI282" i="1" a="1"/>
  <c r="X1393" i="1" a="1"/>
  <c r="X255" i="1" a="1"/>
  <c r="D1495" i="7" a="1"/>
  <c r="D2659" i="7" a="1"/>
  <c r="AI880" i="1" a="1"/>
  <c r="AD217" i="1" a="1"/>
  <c r="AI3505" i="1" a="1"/>
  <c r="AI1748" i="1" a="1"/>
  <c r="AD1071" i="1" a="1"/>
  <c r="D44" i="7" a="1"/>
  <c r="AD1810" i="1" a="1"/>
  <c r="AI3311" i="1" a="1"/>
  <c r="D479" i="7" a="1"/>
  <c r="AD2174" i="1" a="1"/>
  <c r="AD3200" i="1" a="1"/>
  <c r="AI302" i="1" a="1"/>
  <c r="AD2197" i="1" a="1"/>
  <c r="AI2733" i="1" a="1"/>
  <c r="AD1008" i="1" a="1"/>
  <c r="D1890" i="7" a="1"/>
  <c r="AI177" i="1" a="1"/>
  <c r="AI181" i="1" a="1"/>
  <c r="X3518" i="1" a="1"/>
  <c r="D1454" i="7" a="1"/>
  <c r="D624" i="7" a="1"/>
  <c r="X3357" i="1" a="1"/>
  <c r="AI2505" i="1" a="1"/>
  <c r="AI2294" i="1" a="1"/>
  <c r="AD1634" i="1" a="1"/>
  <c r="X1550" i="1" a="1"/>
  <c r="AI190" i="1" a="1"/>
  <c r="D1117" i="7" a="1"/>
  <c r="AH1650" i="1" a="1"/>
  <c r="AD253" i="1" a="1"/>
  <c r="AD3227" i="1" a="1"/>
  <c r="AI3021" i="1" a="1"/>
  <c r="X1631" i="1" a="1"/>
  <c r="X1071" i="1" a="1"/>
  <c r="AH2270" i="1" a="1"/>
  <c r="AD1013" i="1" a="1"/>
  <c r="D2174" i="7" a="1"/>
  <c r="AI405" i="1" a="1"/>
  <c r="D2816" i="7" a="1"/>
  <c r="AH2965" i="1" a="1"/>
  <c r="AD631" i="1" a="1"/>
  <c r="D2531" i="7" a="1"/>
  <c r="AD661" i="1" a="1"/>
  <c r="AI949" i="1" a="1"/>
  <c r="AD1159" i="1" a="1"/>
  <c r="AI3518" i="1" a="1"/>
  <c r="AH608" i="1" a="1"/>
  <c r="AI3194" i="1" a="1"/>
  <c r="AH1269" i="1" a="1"/>
  <c r="AI2619" i="1" a="1"/>
  <c r="AI3386" i="1" a="1"/>
  <c r="AI2730" i="1" a="1"/>
  <c r="AH3082" i="1" a="1"/>
  <c r="D2035" i="7" a="1"/>
  <c r="AI172" i="1" a="1"/>
  <c r="AI639" i="1" a="1"/>
  <c r="AH572" i="1" a="1"/>
  <c r="X760" i="1" a="1"/>
  <c r="AH3489" i="1" a="1"/>
  <c r="AD1970" i="1" a="1"/>
  <c r="X3086" i="1" a="1"/>
  <c r="X3387" i="1" a="1"/>
  <c r="AI1096" i="1" a="1"/>
  <c r="X869" i="1" a="1"/>
  <c r="AH1708" i="1" a="1"/>
  <c r="AD246" i="1" a="1"/>
  <c r="X943" i="1" a="1"/>
  <c r="AD2010" i="1" a="1"/>
  <c r="AH3262" i="1" a="1"/>
  <c r="AH3266" i="1" a="1"/>
  <c r="X480" i="1" a="1"/>
  <c r="X428" i="1" a="1"/>
  <c r="X660" i="1" a="1"/>
  <c r="AH1850" i="1" a="1"/>
  <c r="AD1205" i="1" a="1"/>
  <c r="AH2857" i="1" a="1"/>
  <c r="AI2039" i="1" a="1"/>
  <c r="AI531" i="1" a="1"/>
  <c r="AD1193" i="1" a="1"/>
  <c r="X3464" i="1" a="1"/>
  <c r="AD396" i="1" a="1"/>
  <c r="D1220" i="7" a="1"/>
  <c r="X236" i="1" a="1"/>
  <c r="X2372" i="1" a="1"/>
  <c r="AH3208" i="1" a="1"/>
  <c r="AH2541" i="1" a="1"/>
  <c r="D2156" i="7" a="1"/>
  <c r="AH2678" i="1" a="1"/>
  <c r="AI1406" i="1" a="1"/>
  <c r="X700" i="1" a="1"/>
  <c r="AH1882" i="1" a="1"/>
  <c r="D2631" i="7" a="1"/>
  <c r="AI1428" i="1" a="1"/>
  <c r="AH1659" i="1" a="1"/>
  <c r="AI3213" i="1" a="1"/>
  <c r="AD1198" i="1" a="1"/>
  <c r="AH1029" i="1" a="1"/>
  <c r="AH3140" i="1" a="1"/>
  <c r="AI1401" i="1" a="1"/>
  <c r="AH1091" i="1" a="1"/>
  <c r="X1917" i="1" a="1"/>
  <c r="AD1976" i="1" a="1"/>
  <c r="D205" i="7" a="1"/>
  <c r="AD277" i="1" a="1"/>
  <c r="AD295" i="1" a="1"/>
  <c r="AD2849" i="1" a="1"/>
  <c r="D127" i="7" a="1"/>
  <c r="X1391" i="1" a="1"/>
  <c r="AH1138" i="1" a="1"/>
  <c r="D1020" i="7" a="1"/>
  <c r="X2983" i="1" a="1"/>
  <c r="AD1817" i="1" a="1"/>
  <c r="AH2830" i="1" a="1"/>
  <c r="X2470" i="1" a="1"/>
  <c r="AI2401" i="1" a="1"/>
  <c r="D830" i="7" a="1"/>
  <c r="X1548" i="1" a="1"/>
  <c r="AD2076" i="1" a="1"/>
  <c r="AD3006" i="1" a="1"/>
  <c r="D1370" i="7" a="1"/>
  <c r="X1903" i="1" a="1"/>
  <c r="X3072" i="1" a="1"/>
  <c r="D717" i="7" a="1"/>
  <c r="AH989" i="1" a="1"/>
  <c r="X2870" i="1" a="1"/>
  <c r="AH2400" i="1" a="1"/>
  <c r="AD1029" i="1" a="1"/>
  <c r="AH452" i="1" a="1"/>
  <c r="X750" i="1" a="1"/>
  <c r="AD2309" i="1" a="1"/>
  <c r="AH972" i="1" a="1"/>
  <c r="AD3347" i="1" a="1"/>
  <c r="AH869" i="1" a="1"/>
  <c r="AD1609" i="1" a="1"/>
  <c r="AD1414" i="1" a="1"/>
  <c r="AD1525" i="1" a="1"/>
  <c r="X1294" i="1" a="1"/>
  <c r="D1293" i="7" a="1"/>
  <c r="X2027" i="1" a="1"/>
  <c r="AI2185" i="1" a="1"/>
  <c r="AI1510" i="1" a="1"/>
  <c r="AD1950" i="1" a="1"/>
  <c r="AI1138" i="1" a="1"/>
  <c r="AD428" i="1" a="1"/>
  <c r="AH273" i="1" a="1"/>
  <c r="AH201" i="1" a="1"/>
  <c r="D459" i="7" a="1"/>
  <c r="AI439" i="1" a="1"/>
  <c r="AD3373" i="1" a="1"/>
  <c r="AH1501" i="1" a="1"/>
  <c r="X1664" i="1" a="1"/>
  <c r="D478" i="7" a="1"/>
  <c r="AI631" i="1" a="1"/>
  <c r="AI1271" i="1" a="1"/>
  <c r="AI386" i="1" a="1"/>
  <c r="AH285" i="1" a="1"/>
  <c r="AI711" i="1" a="1"/>
  <c r="AH2818" i="1" a="1"/>
  <c r="AH691" i="1" a="1"/>
  <c r="D506" i="7" a="1"/>
  <c r="X2680" i="1" a="1"/>
  <c r="AD1020" i="1" a="1"/>
  <c r="AI1615" i="1" a="1"/>
  <c r="AH2728" i="1" a="1"/>
  <c r="AI1653" i="1" a="1"/>
  <c r="AH3096" i="1" a="1"/>
  <c r="AI2626" i="1" a="1"/>
  <c r="X3120" i="1" a="1"/>
  <c r="AH1103" i="1" a="1"/>
  <c r="X75" i="1" a="1"/>
  <c r="D907" i="7" a="1"/>
  <c r="AH334" i="1" a="1"/>
  <c r="AI2657" i="1" a="1"/>
  <c r="AI2256" i="1" a="1"/>
  <c r="AH548" i="1" a="1"/>
  <c r="X2121" i="1" a="1"/>
  <c r="X2789" i="1" a="1"/>
  <c r="AH2013" i="1" a="1"/>
  <c r="AD2460" i="1" a="1"/>
  <c r="AH2253" i="1" a="1"/>
  <c r="AI3481" i="1" a="1"/>
  <c r="AI3467" i="1" a="1"/>
  <c r="AD2653" i="1" a="1"/>
  <c r="D737" i="7" a="1"/>
  <c r="AI2058" i="1" a="1"/>
  <c r="AH1194" i="1" a="1"/>
  <c r="AH1836" i="1" a="1"/>
  <c r="D1147" i="7" a="1"/>
  <c r="D1336" i="7" a="1"/>
  <c r="D2774" i="7" a="1"/>
  <c r="AI622" i="1" a="1"/>
  <c r="AI3480" i="1" a="1"/>
  <c r="AI290" i="1" a="1"/>
  <c r="AD3229" i="1" a="1"/>
  <c r="AH1715" i="1" a="1"/>
  <c r="AI1930" i="1" a="1"/>
  <c r="X867" i="1" a="1"/>
  <c r="X2740" i="1" a="1"/>
  <c r="D1785" i="7" a="1"/>
  <c r="AI3464" i="1" a="1"/>
  <c r="AI1004" i="1" a="1"/>
  <c r="X502" i="1" a="1"/>
  <c r="AH1175" i="1" a="1"/>
  <c r="AH1901" i="1" a="1"/>
  <c r="D436" i="7" a="1"/>
  <c r="AD2480" i="1" a="1"/>
  <c r="X2238" i="1" a="1"/>
  <c r="D1551" i="7" a="1"/>
  <c r="D1395" i="7" a="1"/>
  <c r="AH676" i="1" a="1"/>
  <c r="D2899" i="7" a="1"/>
  <c r="AI1909" i="1" a="1"/>
  <c r="X1313" i="1" a="1"/>
  <c r="AD1132" i="1" a="1"/>
  <c r="AD2175" i="1" a="1"/>
  <c r="AI855" i="1" a="1"/>
  <c r="AD3257" i="1" a="1"/>
  <c r="AD3021" i="1" a="1"/>
  <c r="AI1363" i="1" a="1"/>
  <c r="X277" i="1" a="1"/>
  <c r="X2782" i="1" a="1"/>
  <c r="AI2849" i="1" a="1"/>
  <c r="D2575" i="7" a="1"/>
  <c r="X1432" i="1" a="1"/>
  <c r="D972" i="7" a="1"/>
  <c r="AI1702" i="1" a="1"/>
  <c r="X1723" i="1" a="1"/>
  <c r="AH744" i="1" a="1"/>
  <c r="AI3525" i="1" a="1"/>
  <c r="AI3454" i="1" a="1"/>
  <c r="X268" i="1" a="1"/>
  <c r="X1826" i="1" a="1"/>
  <c r="AD1723" i="1" a="1"/>
  <c r="D1886" i="7" a="1"/>
  <c r="AH1568" i="1" a="1"/>
  <c r="AD893" i="1" a="1"/>
  <c r="AI957" i="1" a="1"/>
  <c r="X728" i="1" a="1"/>
  <c r="AD1322" i="1" a="1"/>
  <c r="AI3458" i="1" a="1"/>
  <c r="AI191" i="1" a="1"/>
  <c r="D2051" i="7" a="1"/>
  <c r="AI2076" i="1" a="1"/>
  <c r="AH172" i="1" a="1"/>
  <c r="AI1791" i="1" a="1"/>
  <c r="D1609" i="7" a="1"/>
  <c r="D2131" i="7" a="1"/>
  <c r="AD1128" i="1" a="1"/>
  <c r="X1919" i="1" a="1"/>
  <c r="AD156" i="1" a="1"/>
  <c r="X2262" i="1" a="1"/>
  <c r="AI1910" i="1" a="1"/>
  <c r="AD1136" i="1" a="1"/>
  <c r="AD2525" i="1" a="1"/>
  <c r="D739" i="7" a="1"/>
  <c r="AD1522" i="1" a="1"/>
  <c r="D693" i="7" a="1"/>
  <c r="AI256" i="1" a="1"/>
  <c r="AD1836" i="1" a="1"/>
  <c r="AH2251" i="1" a="1"/>
  <c r="AD2177" i="1" a="1"/>
  <c r="AH604" i="1" a="1"/>
  <c r="AD2601" i="1" a="1"/>
  <c r="AD1767" i="1" a="1"/>
  <c r="D89" i="7" a="1"/>
  <c r="AI2586" i="1" a="1"/>
  <c r="X1781" i="1" a="1"/>
  <c r="AI3105" i="1" a="1"/>
  <c r="AD1030" i="1" a="1"/>
  <c r="AH2041" i="1" a="1"/>
  <c r="AI2238" i="1" a="1"/>
  <c r="X962" i="1" a="1"/>
  <c r="X732" i="1" a="1"/>
  <c r="AD1436" i="1" a="1"/>
  <c r="X395" i="1" a="1"/>
  <c r="AI1302" i="1" a="1"/>
  <c r="X3445" i="1" a="1"/>
  <c r="D1805" i="7" a="1"/>
  <c r="X2010" i="1" a="1"/>
  <c r="AD2572" i="1" a="1"/>
  <c r="AI1530" i="1" a="1"/>
  <c r="AH2895" i="1" a="1"/>
  <c r="AD2531" i="1" a="1"/>
  <c r="X1374" i="1" a="1"/>
  <c r="D373" i="7" a="1"/>
  <c r="AI2494" i="1" a="1"/>
  <c r="AH101" i="1" a="1"/>
  <c r="X3263" i="1" a="1"/>
  <c r="D622" i="7" a="1"/>
  <c r="AI1003" i="1" a="1"/>
  <c r="AH3149" i="1" a="1"/>
  <c r="AI804" i="1" a="1"/>
  <c r="X336" i="1" a="1"/>
  <c r="AH3051" i="1" a="1"/>
  <c r="AH830" i="1" a="1"/>
  <c r="D715" i="7" a="1"/>
  <c r="AI2972" i="1" a="1"/>
  <c r="AD662" i="1" a="1"/>
  <c r="D2932" i="7" a="1"/>
  <c r="AI959" i="1" a="1"/>
  <c r="AD936" i="1" a="1"/>
  <c r="X329" i="1" a="1"/>
  <c r="D1865" i="7" a="1"/>
  <c r="AD1186" i="1" a="1"/>
  <c r="D2900" i="7" a="1"/>
  <c r="AD2748" i="1" a="1"/>
  <c r="D1571" i="7" a="1"/>
  <c r="X2383" i="1" a="1"/>
  <c r="AD3144" i="1" a="1"/>
  <c r="AH3087" i="1" a="1"/>
  <c r="AI1169" i="1" a="1"/>
  <c r="AI2647" i="1" a="1"/>
  <c r="AI1023" i="1" a="1"/>
  <c r="AI1562" i="1" a="1"/>
  <c r="AI3034" i="1" a="1"/>
  <c r="D2067" i="7" a="1"/>
  <c r="AI3303" i="1" a="1"/>
  <c r="X2097" i="1" a="1"/>
  <c r="X2206" i="1" a="1"/>
  <c r="D2837" i="7" a="1"/>
  <c r="AD3164" i="1" a="1"/>
  <c r="X2622" i="1" a="1"/>
  <c r="AI3511" i="1" a="1"/>
  <c r="AD776" i="1" a="1"/>
  <c r="AI1626" i="1" a="1"/>
  <c r="X1793" i="1" a="1"/>
  <c r="AH2959" i="1" a="1"/>
  <c r="X3288" i="1" a="1"/>
  <c r="AI1370" i="1" a="1"/>
  <c r="AD830" i="1" a="1"/>
  <c r="AD2548" i="1" a="1"/>
  <c r="AI2806" i="1" a="1"/>
  <c r="D865" i="7" a="1"/>
  <c r="AD1238" i="1" a="1"/>
  <c r="AH2442" i="1" a="1"/>
  <c r="D1219" i="7" a="1"/>
  <c r="X3054" i="1" a="1"/>
  <c r="X2862" i="1" a="1"/>
  <c r="X618" i="1" a="1"/>
  <c r="AH2482" i="1" a="1"/>
  <c r="AH500" i="1" a="1"/>
  <c r="D1458" i="7" a="1"/>
  <c r="D1146" i="7" a="1"/>
  <c r="AH1524" i="1" a="1"/>
  <c r="X3353" i="1" a="1"/>
  <c r="AD2691" i="1" a="1"/>
  <c r="AD2586" i="1" a="1"/>
  <c r="X3098" i="1" a="1"/>
  <c r="D2478" i="7" a="1"/>
  <c r="AH1931" i="1" a="1"/>
  <c r="D2993" i="7" a="1"/>
  <c r="X321" i="1" a="1"/>
  <c r="AH1589" i="1" a="1"/>
  <c r="AI3326" i="1" a="1"/>
  <c r="AH2559" i="1" a="1"/>
  <c r="AI3365" i="1" a="1"/>
  <c r="AI687" i="1" a="1"/>
  <c r="AD2025" i="1" a="1"/>
  <c r="AH300" i="1" a="1"/>
  <c r="X737" i="1" a="1"/>
  <c r="D1478" i="7" a="1"/>
  <c r="AD1468" i="1" a="1"/>
  <c r="AD2894" i="1" a="1"/>
  <c r="D2485" i="7" a="1"/>
  <c r="AD3414" i="1" a="1"/>
  <c r="AI2327" i="1" a="1"/>
  <c r="AH3384" i="1" a="1"/>
  <c r="AD3023" i="1" a="1"/>
  <c r="AD2150" i="1" a="1"/>
  <c r="AD2519" i="1" a="1"/>
  <c r="AD2108" i="1" a="1"/>
  <c r="D151" i="7" a="1"/>
  <c r="AH1523" i="1" a="1"/>
  <c r="AI1072" i="1" a="1"/>
  <c r="AH2852" i="1" a="1"/>
  <c r="X2591" i="1" a="1"/>
  <c r="AH1289" i="1" a="1"/>
  <c r="AH3210" i="1" a="1"/>
  <c r="AH1977" i="1" a="1"/>
  <c r="AH3397" i="1" a="1"/>
  <c r="X3145" i="1" a="1"/>
  <c r="D835" i="7" a="1"/>
  <c r="AI2099" i="1" a="1"/>
  <c r="D357" i="7" a="1"/>
  <c r="AD1423" i="1" a="1"/>
  <c r="AI183" i="1" a="1"/>
  <c r="AH1927" i="1" a="1"/>
  <c r="AD840" i="1" a="1"/>
  <c r="X1109" i="1" a="1"/>
  <c r="D2781" i="7" a="1"/>
  <c r="AD2866" i="1" a="1"/>
  <c r="AH2134" i="1" a="1"/>
  <c r="AD2948" i="1" a="1"/>
  <c r="AI2197" i="1" a="1"/>
  <c r="X1752" i="1" a="1"/>
  <c r="AD1931" i="1" a="1"/>
  <c r="X919" i="1" a="1"/>
  <c r="D251" i="7" a="1"/>
  <c r="D1448" i="7" a="1"/>
  <c r="AI2994" i="1" a="1"/>
  <c r="D1848" i="7" a="1"/>
  <c r="AI353" i="1" a="1"/>
  <c r="X1043" i="1" a="1"/>
  <c r="AI950" i="1" a="1"/>
  <c r="AD193" i="1" a="1"/>
  <c r="AI1536" i="1" a="1"/>
  <c r="D1433" i="7" a="1"/>
  <c r="AH2899" i="1" a="1"/>
  <c r="AD3223" i="1" a="1"/>
  <c r="AH1987" i="1" a="1"/>
  <c r="AH256" i="1" a="1"/>
  <c r="AD3498" i="1" a="1"/>
  <c r="AH1416" i="1" a="1"/>
  <c r="AI1368" i="1" a="1"/>
  <c r="AH2972" i="1" a="1"/>
  <c r="D856" i="7" a="1"/>
  <c r="AD159" i="1" a="1"/>
  <c r="AD306" i="1" a="1"/>
  <c r="AH3480" i="1" a="1"/>
  <c r="X1831" i="1" a="1"/>
  <c r="D960" i="7" a="1"/>
  <c r="X1409" i="1" a="1"/>
  <c r="AI438" i="1" a="1"/>
  <c r="X1772" i="1" a="1"/>
  <c r="AD2125" i="1" a="1"/>
  <c r="AD2718" i="1" a="1"/>
  <c r="AI677" i="1" a="1"/>
  <c r="AI2871" i="1" a="1"/>
  <c r="X3311" i="1" a="1"/>
  <c r="D1509" i="7" a="1"/>
  <c r="D463" i="7" a="1"/>
  <c r="AH2108" i="1" a="1"/>
  <c r="AH1402" i="1" a="1"/>
  <c r="AD736" i="1" a="1"/>
  <c r="AD1977" i="1" a="1"/>
  <c r="X3369" i="1" a="1"/>
  <c r="AD303" i="1" a="1"/>
  <c r="X3090" i="1" a="1"/>
  <c r="AD2779" i="1" a="1"/>
  <c r="AH2475" i="1" a="1"/>
  <c r="X1637" i="1" a="1"/>
  <c r="X3166" i="1" a="1"/>
  <c r="AH2340" i="1" a="1"/>
  <c r="X2970" i="1" a="1"/>
  <c r="AI2497" i="1" a="1"/>
  <c r="AH751" i="1" a="1"/>
  <c r="AH3215" i="1" a="1"/>
  <c r="D160" i="7" a="1"/>
  <c r="AD2635" i="1" a="1"/>
  <c r="AI2915" i="1" a="1"/>
  <c r="AI1645" i="1" a="1"/>
  <c r="D2982" i="7" a="1"/>
  <c r="D2725" i="7" a="1"/>
  <c r="X976" i="1" a="1"/>
  <c r="AI2313" i="1" a="1"/>
  <c r="AD595" i="1" a="1"/>
  <c r="X2823" i="1" a="1"/>
  <c r="X89" i="1" a="1"/>
  <c r="AI825" i="1" a="1"/>
  <c r="D1582" i="7" a="1"/>
  <c r="X2890" i="1" a="1"/>
  <c r="AH838" i="1" a="1"/>
  <c r="AI3455" i="1" a="1"/>
  <c r="AI3361" i="1" a="1"/>
  <c r="AD2895" i="1" a="1"/>
  <c r="AH2843" i="1" a="1"/>
  <c r="D745" i="7" a="1"/>
  <c r="AH1459" i="1" a="1"/>
  <c r="AI207" i="1" a="1"/>
  <c r="X1102" i="1" a="1"/>
  <c r="D1010" i="7" a="1"/>
  <c r="AI300" i="1" a="1"/>
  <c r="D1360" i="7" a="1"/>
  <c r="AI1457" i="1" a="1"/>
  <c r="AH2700" i="1" a="1"/>
  <c r="AI1976" i="1" a="1"/>
  <c r="AI1123" i="1" a="1"/>
  <c r="AD1631" i="1" a="1"/>
  <c r="X1740" i="1" a="1"/>
  <c r="X1187" i="1" a="1"/>
  <c r="AD1860" i="1" a="1"/>
  <c r="AD3311" i="1" a="1"/>
  <c r="X461" i="1" a="1"/>
  <c r="AI2490" i="1" a="1"/>
  <c r="D397" i="7" a="1"/>
  <c r="D623" i="7" a="1"/>
  <c r="X3346" i="1" a="1"/>
  <c r="D677" i="7" a="1"/>
  <c r="AH733" i="1" a="1"/>
  <c r="AH2572" i="1" a="1"/>
  <c r="AH2029" i="1" a="1"/>
  <c r="AH2844" i="1" a="1"/>
  <c r="D831" i="7" a="1"/>
  <c r="D1837" i="7" a="1"/>
  <c r="X2302" i="1" a="1"/>
  <c r="D876" i="7" a="1"/>
  <c r="X1962" i="1" a="1"/>
  <c r="AD2165" i="1" a="1"/>
  <c r="AH3307" i="1" a="1"/>
  <c r="X381" i="1" a="1"/>
  <c r="AH3248" i="1" a="1"/>
  <c r="X2345" i="1" a="1"/>
  <c r="AI2135" i="1" a="1"/>
  <c r="AH1654" i="1" a="1"/>
  <c r="D318" i="7" a="1"/>
  <c r="AH3357" i="1" a="1"/>
  <c r="AI3073" i="1" a="1"/>
  <c r="AD638" i="1" a="1"/>
  <c r="AD1766" i="1" a="1"/>
  <c r="D616" i="7" a="1"/>
  <c r="AI1546" i="1" a="1"/>
  <c r="AH2102" i="1" a="1"/>
  <c r="D1373" i="7" a="1"/>
  <c r="X2669" i="1" a="1"/>
  <c r="AI3288" i="1" a="1"/>
  <c r="AD1027" i="1" a="1"/>
  <c r="D225" i="7" a="1"/>
  <c r="D1469" i="7" a="1"/>
  <c r="AD1257" i="1" a="1"/>
  <c r="X530" i="1" a="1"/>
  <c r="X2331" i="1" a="1"/>
  <c r="AI1682" i="1" a="1"/>
  <c r="AD3126" i="1" a="1"/>
  <c r="AI3025" i="1" a="1"/>
  <c r="D2207" i="7" a="1"/>
  <c r="X2363" i="1" a="1"/>
  <c r="AI3082" i="1" a="1"/>
  <c r="AI427" i="1" a="1"/>
  <c r="AI2895" i="1" a="1"/>
  <c r="AH3481" i="1" a="1"/>
  <c r="AD868" i="1" a="1"/>
  <c r="AD1181" i="1" a="1"/>
  <c r="D65" i="7" a="1"/>
  <c r="X1855" i="1" a="1"/>
  <c r="D1618" i="7" a="1"/>
  <c r="X1301" i="1" a="1"/>
  <c r="AD365" i="1" a="1"/>
  <c r="AD1051" i="1" a="1"/>
  <c r="AI1695" i="1" a="1"/>
  <c r="AD950" i="1" a="1"/>
  <c r="AD2301" i="1" a="1"/>
  <c r="AH2311" i="1" a="1"/>
  <c r="AH1546" i="1" a="1"/>
  <c r="AD137" i="1" a="1"/>
  <c r="AD1077" i="1" a="1"/>
  <c r="AD2258" i="1" a="1"/>
  <c r="D902" i="7" a="1"/>
  <c r="AD2970" i="1" a="1"/>
  <c r="D210" i="7" a="1"/>
  <c r="X2059" i="1" a="1"/>
  <c r="AD3095" i="1" a="1"/>
  <c r="AD1188" i="1" a="1"/>
  <c r="AI1432" i="1" a="1"/>
  <c r="AD604" i="1" a="1"/>
  <c r="AD461" i="1" a="1"/>
  <c r="AH433" i="1" a="1"/>
  <c r="AI2333" i="1" a="1"/>
  <c r="D2885" i="7" a="1"/>
  <c r="D2951" i="7" a="1"/>
  <c r="AD3480" i="1" a="1"/>
  <c r="X1798" i="1" a="1"/>
  <c r="X187" i="1" a="1"/>
  <c r="X2564" i="1" a="1"/>
  <c r="AH1826" i="1" a="1"/>
  <c r="AH1284" i="1" a="1"/>
  <c r="AD1715" i="1" a="1"/>
  <c r="AI498" i="1" a="1"/>
  <c r="AI2222" i="1" a="1"/>
  <c r="X2628" i="1" a="1"/>
  <c r="X2950" i="1" a="1"/>
  <c r="AH3300" i="1" a="1"/>
  <c r="AI2056" i="1" a="1"/>
  <c r="X471" i="1" a="1"/>
  <c r="AI2579" i="1" a="1"/>
  <c r="AI2138" i="1" a="1"/>
  <c r="AI1279" i="1" a="1"/>
  <c r="AH2093" i="1" a="1"/>
  <c r="AI724" i="1" a="1"/>
  <c r="AH105" i="1" a="1"/>
  <c r="AD2642" i="1" a="1"/>
  <c r="AH191" i="1" a="1"/>
  <c r="D74" i="7" a="1"/>
  <c r="AD2016" i="1" a="1"/>
  <c r="D133" i="7" a="1"/>
  <c r="D1106" i="7" a="1"/>
  <c r="AH1625" i="1" a="1"/>
  <c r="X2553" i="1" a="1"/>
  <c r="AH3246" i="1" a="1"/>
  <c r="AI2656" i="1" a="1"/>
  <c r="AH114" i="1" a="1"/>
  <c r="AI989" i="1" a="1"/>
  <c r="D2194" i="7" a="1"/>
  <c r="AI992" i="1" a="1"/>
  <c r="AH687" i="1" a="1"/>
  <c r="X2252" i="1" a="1"/>
  <c r="D411" i="7" a="1"/>
  <c r="AI1241" i="1" a="1"/>
  <c r="X3141" i="1" a="1"/>
  <c r="AD657" i="1" a="1"/>
  <c r="AI1091" i="1" a="1"/>
  <c r="D1996" i="7" a="1"/>
  <c r="AH546" i="1" a="1"/>
  <c r="D295" i="7" a="1"/>
  <c r="AI1638" i="1" a="1"/>
  <c r="X2376" i="1" a="1"/>
  <c r="X2851" i="1" a="1"/>
  <c r="AH251" i="1" a="1"/>
  <c r="AI1071" i="1" a="1"/>
  <c r="AI3095" i="1" a="1"/>
  <c r="AH1418" i="1" a="1"/>
  <c r="D1391" i="7" a="1"/>
  <c r="X511" i="1" a="1"/>
  <c r="AD3022" i="1" a="1"/>
  <c r="AH2080" i="1" a="1"/>
  <c r="D621" i="7" a="1"/>
  <c r="AI1464" i="1" a="1"/>
  <c r="X147" i="1" a="1"/>
  <c r="D1688" i="7" a="1"/>
  <c r="X2233" i="1" a="1"/>
  <c r="D1460" i="7" a="1"/>
  <c r="AH2863" i="1" a="1"/>
  <c r="AI3270" i="1" a="1"/>
  <c r="D1440" i="7" a="1"/>
  <c r="AD1230" i="1" a="1"/>
  <c r="AI1231" i="1" a="1"/>
  <c r="AI3371" i="1" a="1"/>
  <c r="AI3394" i="1" a="1"/>
  <c r="D1493" i="7" a="1"/>
  <c r="D2519" i="7" a="1"/>
  <c r="AI2807" i="1" a="1"/>
  <c r="AH2969" i="1" a="1"/>
  <c r="D1034" i="7" a="1"/>
  <c r="AH1576" i="1" a="1"/>
  <c r="D1207" i="7" a="1"/>
  <c r="X1466" i="1" a="1"/>
  <c r="D1921" i="7" a="1"/>
  <c r="AD105" i="1" a="1"/>
  <c r="AH3098" i="1" a="1"/>
  <c r="AI3026" i="1" a="1"/>
  <c r="AH1331" i="1" a="1"/>
  <c r="X554" i="1" a="1"/>
  <c r="AH919" i="1" a="1"/>
  <c r="D1468" i="7" a="1"/>
  <c r="AD1771" i="1" a="1"/>
  <c r="D1320" i="7" a="1"/>
  <c r="AI1183" i="1" a="1"/>
  <c r="X142" i="1" a="1"/>
  <c r="AH446" i="1" a="1"/>
  <c r="X1957" i="1" a="1"/>
  <c r="D169" i="7" a="1"/>
  <c r="AH416" i="1" a="1"/>
  <c r="X436" i="1" a="1"/>
  <c r="D226" i="7" a="1"/>
  <c r="AH1043" i="1" a="1"/>
  <c r="X435" i="1" a="1"/>
  <c r="D1352" i="7" a="1"/>
  <c r="D2413" i="7" a="1"/>
  <c r="X3495" i="1" a="1"/>
  <c r="AH2246" i="1" a="1"/>
  <c r="AD1492" i="1" a="1"/>
  <c r="X3089" i="1" a="1"/>
  <c r="AI2748" i="1" a="1"/>
  <c r="D2666" i="7" a="1"/>
  <c r="AH2165" i="1" a="1"/>
  <c r="X944" i="1" a="1"/>
  <c r="AH2603" i="1" a="1"/>
  <c r="AI2262" i="1" a="1"/>
  <c r="AD255" i="1" a="1"/>
  <c r="AI2557" i="1" a="1"/>
  <c r="D828" i="7" a="1"/>
  <c r="X3033" i="1" a="1"/>
  <c r="AD2074" i="1" a="1"/>
  <c r="D986" i="7" a="1"/>
  <c r="D388" i="7" a="1"/>
  <c r="D2497" i="7" a="1"/>
  <c r="AH1013" i="1" a="1"/>
  <c r="X1547" i="1" a="1"/>
  <c r="AD3121" i="1" a="1"/>
  <c r="X1083" i="1" a="1"/>
  <c r="AD1742" i="1" a="1"/>
  <c r="AI869" i="1" a="1"/>
  <c r="AI1522" i="1" a="1"/>
  <c r="D1699" i="7" a="1"/>
  <c r="AD2490" i="1" a="1"/>
  <c r="AD773" i="1" a="1"/>
  <c r="X682" i="1" a="1"/>
  <c r="D1176" i="7" a="1"/>
  <c r="D259" i="7" a="1"/>
  <c r="AD3051" i="1" a="1"/>
  <c r="D1661" i="7" a="1"/>
  <c r="AD433" i="1" a="1"/>
  <c r="AD1941" i="1" a="1"/>
  <c r="X1008" i="1" a="1"/>
  <c r="AD1955" i="1" a="1"/>
  <c r="AI1659" i="1" a="1"/>
  <c r="AH1967" i="1" a="1"/>
  <c r="X1560" i="1" a="1"/>
  <c r="X3243" i="1" a="1"/>
  <c r="AI295" i="1" a="1"/>
  <c r="X3095" i="1" a="1"/>
  <c r="D2672" i="7" a="1"/>
  <c r="X690" i="1" a="1"/>
  <c r="D2292" i="7" a="1"/>
  <c r="AI1205" i="1" a="1"/>
  <c r="X1503" i="1" a="1"/>
  <c r="X3109" i="1" a="1"/>
  <c r="X1799" i="1" a="1"/>
  <c r="AD2842" i="1" a="1"/>
  <c r="AH2337" i="1" a="1"/>
  <c r="AI2785" i="1" a="1"/>
  <c r="AD2308" i="1" a="1"/>
  <c r="AH412" i="1" a="1"/>
  <c r="AH618" i="1" a="1"/>
  <c r="X811" i="1" a="1"/>
  <c r="D2125" i="7" a="1"/>
  <c r="AI2427" i="1" a="1"/>
  <c r="AH3458" i="1" a="1"/>
  <c r="X3026" i="1" a="1"/>
  <c r="AD2041" i="1" a="1"/>
  <c r="X272" i="1" a="1"/>
  <c r="D480" i="7" a="1"/>
  <c r="X1589" i="1" a="1"/>
  <c r="AD1229" i="1" a="1"/>
  <c r="D185" i="7" a="1"/>
  <c r="D1019" i="7" a="1"/>
  <c r="AI3393" i="1" a="1"/>
  <c r="D1341" i="7" a="1"/>
  <c r="AH3061" i="1" a="1"/>
  <c r="D1050" i="7" a="1"/>
  <c r="AD2277" i="1" a="1"/>
  <c r="AD780" i="1" a="1"/>
  <c r="AH3122" i="1" a="1"/>
  <c r="AI513" i="1" a="1"/>
  <c r="AI3138" i="1" a="1"/>
  <c r="D2149" i="7" a="1"/>
  <c r="X1418" i="1" a="1"/>
  <c r="X1097" i="1" a="1"/>
  <c r="AI2308" i="1" a="1"/>
  <c r="AH3152" i="1" a="1"/>
  <c r="AD1407" i="1" a="1"/>
  <c r="AI1259" i="1" a="1"/>
  <c r="X1495" i="1" a="1"/>
  <c r="AH2160" i="1" a="1"/>
  <c r="D1017" i="7" a="1"/>
  <c r="AI285" i="1" a="1"/>
  <c r="AH227" i="1" a="1"/>
  <c r="X1742" i="1" a="1"/>
  <c r="X444" i="1" a="1"/>
  <c r="X2644" i="1" a="1"/>
  <c r="X2021" i="1" a="1"/>
  <c r="AH134" i="1" a="1"/>
  <c r="AH678" i="1" a="1"/>
  <c r="AH198" i="1" a="1"/>
  <c r="D967" i="7" a="1"/>
  <c r="AH978" i="1" a="1"/>
  <c r="AI817" i="1" a="1"/>
  <c r="AH2688" i="1" a="1"/>
  <c r="D2615" i="7" a="1"/>
  <c r="D1193" i="7" a="1"/>
  <c r="AH1678" i="1" a="1"/>
  <c r="AD960" i="1" a="1"/>
  <c r="AI2488" i="1" a="1"/>
  <c r="AI1538" i="1" a="1"/>
  <c r="AH2509" i="1" a="1"/>
  <c r="X3281" i="1" a="1"/>
  <c r="X3507" i="1" a="1"/>
  <c r="X1609" i="1" a="1"/>
  <c r="D109" i="7" a="1"/>
  <c r="AI3243" i="1" a="1"/>
  <c r="X1475" i="1" a="1"/>
  <c r="X2827" i="1" a="1"/>
  <c r="AH2185" i="1" a="1"/>
  <c r="X2439" i="1" a="1"/>
  <c r="D174" i="7" a="1"/>
  <c r="D413" i="7" a="1"/>
  <c r="X3163" i="1" a="1"/>
  <c r="AH2394" i="1" a="1"/>
  <c r="AI3049" i="1" a="1"/>
  <c r="AD953" i="1" a="1"/>
  <c r="AD3098" i="1" a="1"/>
  <c r="AD191" i="1" a="1"/>
  <c r="D2961" i="7" a="1"/>
  <c r="AI1170" i="1" a="1"/>
  <c r="AI2568" i="1" a="1"/>
  <c r="AI2592" i="1" a="1"/>
  <c r="D1951" i="7" a="1"/>
  <c r="D753" i="7" a="1"/>
  <c r="AH3057" i="1" a="1"/>
  <c r="AI2711" i="1" a="1"/>
  <c r="AI3184" i="1" a="1"/>
  <c r="X3268" i="1" a="1"/>
  <c r="AI1198" i="1" a="1"/>
  <c r="AI156" i="1" a="1"/>
  <c r="AI585" i="1" a="1"/>
  <c r="D83" i="7" a="1"/>
  <c r="AH1401" i="1" a="1"/>
  <c r="AI1880" i="1" a="1"/>
  <c r="D1130" i="7" a="1"/>
  <c r="D1820" i="7" a="1"/>
  <c r="AI214" i="1" a="1"/>
  <c r="X326" i="1" a="1"/>
  <c r="AH2011" i="1" a="1"/>
  <c r="AH2010" i="1" a="1"/>
  <c r="AH1027" i="1" a="1"/>
  <c r="AH1071" i="1" a="1"/>
  <c r="AI3216" i="1" a="1"/>
  <c r="AI3161" i="1" a="1"/>
  <c r="AI2713" i="1" a="1"/>
  <c r="X136" i="1" a="1"/>
  <c r="X787" i="1" a="1"/>
  <c r="X2141" i="1" a="1"/>
  <c r="D94" i="7" a="1"/>
  <c r="AI2029" i="1" a="1"/>
  <c r="X996" i="1" a="1"/>
  <c r="D502" i="7" a="1"/>
  <c r="AI718" i="1" a="1"/>
  <c r="D2395" i="7" a="1"/>
  <c r="AH2998" i="1" a="1"/>
  <c r="X2724" i="1" a="1"/>
  <c r="AI2443" i="1" a="1"/>
  <c r="AH1936" i="1" a="1"/>
  <c r="AI3280" i="1" a="1"/>
  <c r="AD1225" i="1" a="1"/>
  <c r="AD949" i="1" a="1"/>
  <c r="AH2072" i="1" a="1"/>
  <c r="X2296" i="1" a="1"/>
  <c r="X533" i="1" a="1"/>
  <c r="X1686" i="1" a="1"/>
  <c r="D1902" i="7" a="1"/>
  <c r="AD1539" i="1" a="1"/>
  <c r="X3027" i="1" a="1"/>
  <c r="AI1130" i="1" a="1"/>
  <c r="AD2664" i="1" a="1"/>
  <c r="AH616" i="1" a="1"/>
  <c r="AD904" i="1" a="1"/>
  <c r="D2985" i="7" a="1"/>
  <c r="X1593" i="1" a="1"/>
  <c r="AI237" i="1" a="1"/>
  <c r="D1178" i="7" a="1"/>
  <c r="D2542" i="7" a="1"/>
  <c r="AH1509" i="1" a="1"/>
  <c r="AD2843" i="1" a="1"/>
  <c r="D1140" i="7" a="1"/>
  <c r="AH3476" i="1" a="1"/>
  <c r="X2463" i="1" a="1"/>
  <c r="AD2705" i="1" a="1"/>
  <c r="AI1846" i="1" a="1"/>
  <c r="D1601" i="7" a="1"/>
  <c r="AH3446" i="1" a="1"/>
  <c r="AD752" i="1" a="1"/>
  <c r="AD382" i="1" a="1"/>
  <c r="AI2622" i="1" a="1"/>
  <c r="AD966" i="1" a="1"/>
  <c r="AH3281" i="1" a="1"/>
  <c r="X1714" i="1" a="1"/>
  <c r="X181" i="1" a="1"/>
  <c r="AH1609" i="1" a="1"/>
  <c r="X1035" i="1" a="1"/>
  <c r="X458" i="1" a="1"/>
  <c r="D1970" i="7" a="1"/>
  <c r="AH803" i="1" a="1"/>
  <c r="X2654" i="1" a="1"/>
  <c r="D1527" i="7" a="1"/>
  <c r="AI872" i="1" a="1"/>
  <c r="AI1188" i="1" a="1"/>
  <c r="X3378" i="1" a="1"/>
  <c r="AH2535" i="1" a="1"/>
  <c r="AI428" i="1" a="1"/>
  <c r="AI1567" i="1" a="1"/>
  <c r="AH3151" i="1" a="1"/>
  <c r="X2502" i="1" a="1"/>
  <c r="AD3145" i="1" a="1"/>
  <c r="AD2877" i="1" a="1"/>
  <c r="AH2499" i="1" a="1"/>
  <c r="AH2279" i="1" a="1"/>
  <c r="AD3109" i="1" a="1"/>
  <c r="AH317" i="1" a="1"/>
  <c r="AD1799" i="1" a="1"/>
  <c r="AI1409" i="1" a="1"/>
  <c r="AH2766" i="1" a="1"/>
  <c r="AD2798" i="1" a="1"/>
  <c r="X2231" i="1" a="1"/>
  <c r="AI2037" i="1" a="1"/>
  <c r="AH1442" i="1" a="1"/>
  <c r="AI2591" i="1" a="1"/>
  <c r="D3013" i="7" a="1"/>
  <c r="AH434" i="1" a="1"/>
  <c r="AD423" i="1" a="1"/>
  <c r="AD1076" i="1" a="1"/>
  <c r="AI3482" i="1" a="1"/>
  <c r="X1142" i="1" a="1"/>
  <c r="X1160" i="1" a="1"/>
  <c r="D863" i="7" a="1"/>
  <c r="AI3271" i="1" a="1"/>
  <c r="X2195" i="1" a="1"/>
  <c r="AH641" i="1" a="1"/>
  <c r="X3220" i="1" a="1"/>
  <c r="D359" i="7" a="1"/>
  <c r="AH868" i="1" a="1"/>
  <c r="D1486" i="7" a="1"/>
  <c r="AD2672" i="1" a="1"/>
  <c r="AH106" i="1" a="1"/>
  <c r="X710" i="1" a="1"/>
  <c r="X1039" i="1" a="1"/>
  <c r="AI760" i="1" a="1"/>
  <c r="X3125" i="1" a="1"/>
  <c r="AI3357" i="1" a="1"/>
  <c r="AI3147" i="1" a="1"/>
  <c r="D711" i="7" a="1"/>
  <c r="AI382" i="1" a="1"/>
  <c r="AD2230" i="1" a="1"/>
  <c r="D1845" i="7" a="1"/>
  <c r="X1120" i="1" a="1"/>
  <c r="X344" i="1" a="1"/>
  <c r="X3001" i="1" a="1"/>
  <c r="AI307" i="1" a="1"/>
  <c r="X3284" i="1" a="1"/>
  <c r="X738" i="1" a="1"/>
  <c r="AH81" i="1" a="1"/>
  <c r="AI277" i="1" a="1"/>
  <c r="D2741" i="7" a="1"/>
  <c r="X2212" i="1" a="1"/>
  <c r="AI690" i="1" a="1"/>
  <c r="AH3463" i="1" a="1"/>
  <c r="AH2953" i="1" a="1"/>
  <c r="AD959" i="1" a="1"/>
  <c r="AI268" i="1" a="1"/>
  <c r="X2617" i="1" a="1"/>
  <c r="AH1230" i="1" a="1"/>
  <c r="X355" i="1" a="1"/>
  <c r="X3204" i="1" a="1"/>
  <c r="AD2735" i="1" a="1"/>
  <c r="X606" i="1" a="1"/>
  <c r="AI1940" i="1" a="1"/>
  <c r="AI1471" i="1" a="1"/>
  <c r="AI2819" i="1" a="1"/>
  <c r="X1851" i="1" a="1"/>
  <c r="D2752" i="7" a="1"/>
  <c r="AH1962" i="1" a="1"/>
  <c r="X1858" i="1" a="1"/>
  <c r="X173" i="1" a="1"/>
  <c r="AD1598" i="1" a="1"/>
  <c r="X2910" i="1" a="1"/>
  <c r="AD588" i="1" a="1"/>
  <c r="AI400" i="1" a="1"/>
  <c r="AH1992" i="1" a="1"/>
  <c r="AD2006" i="1" a="1"/>
  <c r="AI221" i="1" a="1"/>
  <c r="AH3326" i="1" a="1"/>
  <c r="AI313" i="1" a="1"/>
  <c r="AD2131" i="1" a="1"/>
  <c r="D2359" i="7" a="1"/>
  <c r="AI3347" i="1" a="1"/>
  <c r="AH1077" i="1" a="1"/>
  <c r="D2662" i="7" a="1"/>
  <c r="AH771" i="1" a="1"/>
  <c r="X3167" i="1" a="1"/>
  <c r="AD3464" i="1" a="1"/>
  <c r="AH2346" i="1" a="1"/>
  <c r="AI437" i="1" a="1"/>
  <c r="D2462" i="7" a="1"/>
  <c r="AH1245" i="1" a="1"/>
  <c r="AH1499" i="1" a="1"/>
  <c r="D826" i="7" a="1"/>
  <c r="D581" i="7" a="1"/>
  <c r="AD1927" i="1" a="1"/>
  <c r="AD2427" i="1" a="1"/>
  <c r="AI1306" i="1" a="1"/>
  <c r="AD1382" i="1" a="1"/>
  <c r="D2680" i="7" a="1"/>
  <c r="X897" i="1" a="1"/>
  <c r="X634" i="1" a="1"/>
  <c r="D1473" i="7" a="1"/>
  <c r="X3082" i="1" a="1"/>
  <c r="D1167" i="7" a="1"/>
  <c r="D166" i="7" a="1"/>
  <c r="X1695" i="1" a="1"/>
  <c r="AI3139" i="1" a="1"/>
  <c r="AD270" i="1" a="1"/>
  <c r="AH3138" i="1" a="1"/>
  <c r="AH3516" i="1" a="1"/>
  <c r="AD783" i="1" a="1"/>
  <c r="AI1172" i="1" a="1"/>
  <c r="AD2442" i="1" a="1"/>
  <c r="AI2250" i="1" a="1"/>
  <c r="AI2334" i="1" a="1"/>
  <c r="AH1686" i="1" a="1"/>
  <c r="AD2313" i="1" a="1"/>
  <c r="AD3205" i="1" a="1"/>
  <c r="AH1174" i="1" a="1"/>
  <c r="D743" i="7" a="1"/>
  <c r="D232" i="7" a="1"/>
  <c r="AD3310" i="1" a="1"/>
  <c r="D2838" i="7" a="1"/>
  <c r="AD104" i="1" a="1"/>
  <c r="AI1243" i="1" a="1"/>
  <c r="AI1514" i="1" a="1"/>
  <c r="X198" i="1" a="1"/>
  <c r="AH2519" i="1" a="1"/>
  <c r="X1577" i="1" a="1"/>
  <c r="AH2592" i="1" a="1"/>
  <c r="AD1992" i="1" a="1"/>
  <c r="D1237" i="7" a="1"/>
  <c r="X3230" i="1" a="1"/>
  <c r="D287" i="7" a="1"/>
  <c r="AD3117" i="1" a="1"/>
  <c r="X2132" i="1" a="1"/>
  <c r="X2249" i="1" a="1"/>
  <c r="D943" i="7" a="1"/>
  <c r="AH1604" i="1" a="1"/>
  <c r="AD2580" i="1" a="1"/>
  <c r="X2938" i="1" a="1"/>
  <c r="AD2286" i="1" a="1"/>
  <c r="AI2293" i="1" a="1"/>
  <c r="AH2638" i="1" a="1"/>
  <c r="X2269" i="1" a="1"/>
  <c r="AH3161" i="1" a="1"/>
  <c r="AH723" i="1" a="1"/>
  <c r="AI273" i="1" a="1"/>
  <c r="AI2215" i="1" a="1"/>
  <c r="AD1332" i="1" a="1"/>
  <c r="AI1729" i="1" a="1"/>
  <c r="D2873" i="7" a="1"/>
  <c r="AH3154" i="1" a="1"/>
  <c r="D2828" i="7" a="1"/>
  <c r="D2218" i="7" a="1"/>
  <c r="D1588" i="7" a="1"/>
  <c r="D1145" i="7" a="1"/>
  <c r="D1309" i="7" a="1"/>
  <c r="X2425" i="1" a="1"/>
  <c r="AH1554" i="1" a="1"/>
  <c r="D2578" i="7" a="1"/>
  <c r="X1157" i="1" a="1"/>
  <c r="X3066" i="1" a="1"/>
  <c r="X115" i="1" a="1"/>
  <c r="X427" i="1" a="1"/>
  <c r="D2551" i="7" a="1"/>
  <c r="X2599" i="1" a="1"/>
  <c r="AI1993" i="1" a="1"/>
  <c r="D289" i="7" a="1"/>
  <c r="AD226" i="1" a="1"/>
  <c r="X2261" i="1" a="1"/>
  <c r="AH2531" i="1" a="1"/>
  <c r="X2892" i="1" a="1"/>
  <c r="AD269" i="1" a="1"/>
  <c r="AD2557" i="1" a="1"/>
  <c r="AD843" i="1" a="1"/>
  <c r="D1667" i="7" a="1"/>
  <c r="AD948" i="1" a="1"/>
  <c r="X412" i="1" a="1"/>
  <c r="D1883" i="7" a="1"/>
  <c r="AD1185" i="1" a="1"/>
  <c r="X1471" i="1" a="1"/>
  <c r="AH2616" i="1" a="1"/>
  <c r="AH783" i="1" a="1"/>
  <c r="D1049" i="7" a="1"/>
  <c r="AH213" i="1" a="1"/>
  <c r="D53" i="7" a="1"/>
  <c r="D2650" i="7" a="1"/>
  <c r="AH1157" i="1" a="1"/>
  <c r="AD2483" i="1" a="1"/>
  <c r="AH2802" i="1" a="1"/>
  <c r="AH2480" i="1" a="1"/>
  <c r="AI2578" i="1" a="1"/>
  <c r="X514" i="1" a="1"/>
  <c r="X3299" i="1" a="1"/>
  <c r="D240" i="7" a="1"/>
  <c r="D1965" i="7" a="1"/>
  <c r="D1952" i="7" a="1"/>
  <c r="AI1459" i="1" a="1"/>
  <c r="AH235" i="1" a="1"/>
  <c r="D646" i="7" a="1"/>
  <c r="AD2398" i="1" a="1"/>
  <c r="AI1382" i="1" a="1"/>
  <c r="AD855" i="1" a="1"/>
  <c r="X2738" i="1" a="1"/>
  <c r="X3019" i="1" a="1"/>
  <c r="AH1446" i="1" a="1"/>
  <c r="D348" i="7" a="1"/>
  <c r="D866" i="7" a="1"/>
  <c r="X2682" i="1" a="1"/>
  <c r="AH184" i="1" a="1"/>
  <c r="D1408" i="7" a="1"/>
  <c r="AD1481" i="1" a="1"/>
  <c r="AI2978" i="1" a="1"/>
  <c r="D2012" i="7" a="1"/>
  <c r="AD1637" i="1" a="1"/>
  <c r="X2100" i="1" a="1"/>
  <c r="X3379" i="1" a="1"/>
  <c r="X2136" i="1" a="1"/>
  <c r="D854" i="7" a="1"/>
  <c r="AI2857" i="1" a="1"/>
  <c r="D1746" i="7" a="1"/>
  <c r="AH1594" i="1" a="1"/>
  <c r="AH1944" i="1" a="1"/>
  <c r="AD1401" i="1" a="1"/>
  <c r="AH301" i="1" a="1"/>
  <c r="X3463" i="1" a="1"/>
  <c r="X2729" i="1" a="1"/>
  <c r="X2830" i="1" a="1"/>
  <c r="D1521" i="7" a="1"/>
  <c r="X2006" i="1" a="1"/>
  <c r="AH2455" i="1" a="1"/>
  <c r="AI1132" i="1" a="1"/>
  <c r="X2037" i="1" a="1"/>
  <c r="AD3122" i="1" a="1"/>
  <c r="AH2567" i="1" a="1"/>
  <c r="D1882" i="7" a="1"/>
  <c r="AD170" i="1" a="1"/>
  <c r="X1567" i="1" a="1"/>
  <c r="AI159" i="1" a="1"/>
  <c r="AH1663" i="1" a="1"/>
  <c r="AD2039" i="1" a="1"/>
  <c r="D812" i="7" a="1"/>
  <c r="AI1216" i="1" a="1"/>
  <c r="D244" i="7" a="1"/>
  <c r="AH3404" i="1" a="1"/>
  <c r="X1230" i="1" a="1"/>
  <c r="AI184" i="1" a="1"/>
  <c r="AI1631" i="1" a="1"/>
  <c r="AH1704" i="1" a="1"/>
  <c r="X1859" i="1" a="1"/>
  <c r="AH2660" i="1" a="1"/>
  <c r="AH981" i="1" a="1"/>
  <c r="D1901" i="7" a="1"/>
  <c r="AI3307" i="1" a="1"/>
  <c r="AD978" i="1" a="1"/>
  <c r="AH663" i="1" a="1"/>
  <c r="AD2078" i="1" a="1"/>
  <c r="X3041" i="1" a="1"/>
  <c r="AD1003" i="1" a="1"/>
  <c r="D1087" i="7" a="1"/>
  <c r="AD1062" i="1" a="1"/>
  <c r="AD3334" i="1" a="1"/>
  <c r="AH1766" i="1" a="1"/>
  <c r="AH804" i="1" a="1"/>
  <c r="AH3347" i="1" a="1"/>
  <c r="AD2028" i="1" a="1"/>
  <c r="AH2058" i="1" a="1"/>
  <c r="AH3103" i="1" a="1"/>
  <c r="AH2089" i="1" a="1"/>
  <c r="D584" i="7" a="1"/>
  <c r="AH963" i="1" a="1"/>
  <c r="AI1810" i="1" a="1"/>
  <c r="AI1300" i="1" a="1"/>
  <c r="AH1172" i="1" a="1"/>
  <c r="X2746" i="1" a="1"/>
  <c r="AI2973" i="1" a="1"/>
  <c r="AH437" i="1" a="1"/>
  <c r="AD2035" i="1" a="1"/>
  <c r="AH1629" i="1" a="1"/>
  <c r="AI773" i="1" a="1"/>
  <c r="AD3338" i="1" a="1"/>
  <c r="AI936" i="1" a="1"/>
  <c r="X1184" i="1" a="1"/>
  <c r="AI660" i="1" a="1"/>
  <c r="AI1564" i="1" a="1"/>
  <c r="AI1297" i="1" a="1"/>
  <c r="AI2948" i="1" a="1"/>
  <c r="D1860" i="7" a="1"/>
  <c r="X1451" i="1" a="1"/>
  <c r="AD2984" i="1" a="1"/>
  <c r="AD1170" i="1" a="1"/>
  <c r="D2501" i="7" a="1"/>
  <c r="AI1361" i="1" a="1"/>
  <c r="X3247" i="1" a="1"/>
  <c r="AI2118" i="1" a="1"/>
  <c r="AI886" i="1" a="1"/>
  <c r="AH2878" i="1" a="1"/>
  <c r="AI2026" i="1" a="1"/>
  <c r="AD452" i="1" a="1"/>
  <c r="AD3387" i="1" a="1"/>
  <c r="AD1096" i="1" a="1"/>
  <c r="AD3182" i="1" a="1"/>
  <c r="X3238" i="1" a="1"/>
  <c r="AI2258" i="1" a="1"/>
  <c r="AD586" i="1" a="1"/>
  <c r="X2807" i="1" a="1"/>
  <c r="AD2392" i="1" a="1"/>
  <c r="AD3216" i="1" a="1"/>
  <c r="X3155" i="1" a="1"/>
  <c r="AD907" i="1" a="1"/>
  <c r="X2227" i="1" a="1"/>
  <c r="X1080" i="1" a="1"/>
  <c r="AH2221" i="1" a="1"/>
  <c r="AI1314" i="1" a="1"/>
  <c r="AI2832" i="1" a="1"/>
  <c r="D2124" i="7" a="1"/>
  <c r="X479" i="1" a="1"/>
  <c r="X958" i="1" a="1"/>
  <c r="AI2046" i="1" a="1"/>
  <c r="AH2583" i="1" a="1"/>
  <c r="X2479" i="1" a="1"/>
  <c r="AD2688" i="1" a="1"/>
  <c r="AD563" i="1" a="1"/>
  <c r="AI808" i="1" a="1"/>
  <c r="AH1003" i="1" a="1"/>
  <c r="X1285" i="1" a="1"/>
  <c r="X86" i="1" a="1"/>
  <c r="D1380" i="7" a="1"/>
  <c r="AI2025" i="1" a="1"/>
  <c r="AH2116" i="1" a="1"/>
  <c r="AI1766" i="1" a="1"/>
  <c r="AI3488" i="1" a="1"/>
  <c r="AI644" i="1" a="1"/>
  <c r="AI3322" i="1" a="1"/>
  <c r="X2588" i="1" a="1"/>
  <c r="D839" i="7" a="1"/>
  <c r="D1481" i="7" a="1"/>
  <c r="AD404" i="1" a="1"/>
  <c r="AH295" i="1" a="1"/>
  <c r="D2499" i="7" a="1"/>
  <c r="AD1568" i="1" a="1"/>
  <c r="AD3259" i="1" a="1"/>
  <c r="AH1810" i="1" a="1"/>
  <c r="AI2789" i="1" a="1"/>
  <c r="AD208" i="1" a="1"/>
  <c r="AH1350" i="1" a="1"/>
  <c r="AD3457" i="1" a="1"/>
  <c r="D1423" i="7" a="1"/>
  <c r="D1291" i="7" a="1"/>
  <c r="D265" i="7" a="1"/>
  <c r="AD3346" i="1" a="1"/>
  <c r="AI3154" i="1" a="1"/>
  <c r="AI618" i="1" a="1"/>
  <c r="AI2514" i="1" a="1"/>
  <c r="AI1799" i="1" a="1"/>
  <c r="X1011" i="1" a="1"/>
  <c r="AD2844" i="1" a="1"/>
  <c r="X2347" i="1" a="1"/>
  <c r="D886" i="7" a="1"/>
  <c r="X206" i="1" a="1"/>
  <c r="D1519" i="7" a="1"/>
  <c r="AD1827" i="1" a="1"/>
  <c r="AD168" i="1" a="1"/>
  <c r="AD3124" i="1" a="1"/>
  <c r="X1068" i="1" a="1"/>
  <c r="AD1133" i="1" a="1"/>
  <c r="D2640" i="7" a="1"/>
  <c r="AD3291" i="1" a="1"/>
  <c r="D666" i="7" a="1"/>
  <c r="X2266" i="1" a="1"/>
  <c r="AD198" i="1" a="1"/>
  <c r="D2761" i="7" a="1"/>
  <c r="AI3159" i="1" a="1"/>
  <c r="AI1931" i="1" a="1"/>
  <c r="X2154" i="1" a="1"/>
  <c r="AH817" i="1" a="1"/>
  <c r="D1943" i="7" a="1"/>
  <c r="AI2688" i="1" a="1"/>
  <c r="AD2841" i="1" a="1"/>
  <c r="AI106" i="1" a="1"/>
  <c r="X1497" i="1" a="1"/>
  <c r="AD1659" i="1" a="1"/>
  <c r="X416" i="1" a="1"/>
  <c r="X1327" i="1" a="1"/>
  <c r="AH2488" i="1" a="1"/>
  <c r="AI2398" i="1" a="1"/>
  <c r="X1402" i="1" a="1"/>
  <c r="AI124" i="1" a="1"/>
  <c r="D266" i="7" a="1"/>
  <c r="D1055" i="7" a="1"/>
  <c r="AH1136" i="1" a="1"/>
  <c r="AD1626" i="1" a="1"/>
  <c r="AH214" i="1" a="1"/>
  <c r="AH2121" i="1" a="1"/>
  <c r="AI3174" i="1" a="1"/>
  <c r="AH277" i="1" a="1"/>
  <c r="AD3483" i="1" a="1"/>
  <c r="AH2540" i="1" a="1"/>
  <c r="X503" i="1" a="1"/>
  <c r="AD460" i="1" a="1"/>
  <c r="AH389" i="1" a="1"/>
  <c r="X1890" i="1" a="1"/>
  <c r="AI3091" i="1" a="1"/>
  <c r="AH906" i="1" a="1"/>
  <c r="AD3032" i="1" a="1"/>
  <c r="AI201" i="1" a="1"/>
  <c r="AH1723" i="1" a="1"/>
  <c r="AD2554" i="1" a="1"/>
  <c r="AD2456" i="1" a="1"/>
  <c r="AH1495" i="1" a="1"/>
  <c r="AI3212" i="1" a="1"/>
  <c r="D2214" i="7" a="1"/>
  <c r="AI2998" i="1" a="1"/>
  <c r="AD1612" i="1" a="1"/>
  <c r="AI1258" i="1" a="1"/>
  <c r="X2760" i="1" a="1"/>
  <c r="AD976" i="1" a="1"/>
  <c r="AH307" i="1" a="1"/>
  <c r="AH137" i="1" a="1"/>
  <c r="AD2703" i="1" a="1"/>
  <c r="D2613" i="7" a="1"/>
  <c r="D2843" i="7" a="1"/>
  <c r="D2271" i="7" a="1"/>
  <c r="AH370" i="1" a="1"/>
  <c r="AD2322" i="1" a="1"/>
  <c r="D2585" i="7" a="1"/>
  <c r="D76" i="7" a="1"/>
  <c r="AH1017" i="1" a="1"/>
  <c r="AH3066" i="1" a="1"/>
  <c r="X1513" i="1" a="1"/>
  <c r="X665" i="1" a="1"/>
  <c r="X3452" i="1" a="1"/>
  <c r="AH588" i="1" a="1"/>
  <c r="AI1984" i="1" a="1"/>
  <c r="AI2843" i="1" a="1"/>
  <c r="AI1569" i="1" a="1"/>
  <c r="AD2522" i="1" a="1"/>
  <c r="AD3057" i="1" a="1"/>
  <c r="X189" i="1" a="1"/>
  <c r="AH1410" i="1" a="1"/>
  <c r="AI1678" i="1" a="1"/>
  <c r="AD1129" i="1" a="1"/>
  <c r="AI2261" i="1" a="1"/>
  <c r="AI3446" i="1" a="1"/>
  <c r="AH1637" i="1" a="1"/>
  <c r="AH1695" i="1" a="1"/>
  <c r="AI2309" i="1" a="1"/>
  <c r="AI2566" i="1" a="1"/>
  <c r="AI2121" i="1" a="1"/>
  <c r="AI1823" i="1" a="1"/>
  <c r="X2068" i="1" a="1"/>
  <c r="AH1228" i="1" a="1"/>
  <c r="D2835" i="7" a="1"/>
  <c r="AD1917" i="1" a="1"/>
  <c r="X2621" i="1" a="1"/>
  <c r="AH1486" i="1" a="1"/>
  <c r="AI2729" i="1" a="1"/>
  <c r="X1680" i="1" a="1"/>
  <c r="AH2243" i="1" a="1"/>
  <c r="X2343" i="1" a="1"/>
  <c r="X1995" i="1" a="1"/>
  <c r="D2805" i="7" a="1"/>
  <c r="D2818" i="7" a="1"/>
  <c r="X1256" i="1" a="1"/>
  <c r="D73" i="7" a="1"/>
  <c r="X3354" i="1" a="1"/>
  <c r="AD157" i="1" a="1"/>
  <c r="X3015" i="1" a="1"/>
  <c r="D1401" i="7" a="1"/>
  <c r="AI3508" i="1" a="1"/>
  <c r="X3004" i="1" a="1"/>
  <c r="AD1446" i="1" a="1"/>
  <c r="AI1860" i="1" a="1"/>
  <c r="X2328" i="1" a="1"/>
  <c r="AD906" i="1" a="1"/>
  <c r="AD1493" i="1" a="1"/>
  <c r="AH3514" i="1" a="1"/>
  <c r="AD2139" i="1" a="1"/>
  <c r="AI3110" i="1" a="1"/>
  <c r="D157" i="7" a="1"/>
  <c r="AH1021" i="1" a="1"/>
  <c r="AD1219" i="1" a="1"/>
  <c r="AH400" i="1" a="1"/>
  <c r="AH2522" i="1" a="1"/>
  <c r="AI527" i="1" a="1"/>
  <c r="AD1234" i="1" a="1"/>
  <c r="AH886" i="1" a="1"/>
  <c r="AH992" i="1" a="1"/>
  <c r="AH280" i="1" a="1"/>
  <c r="D2091" i="7" a="1"/>
  <c r="AH2505" i="1" a="1"/>
  <c r="X2769" i="1" a="1"/>
  <c r="AI2392" i="1" a="1"/>
  <c r="AI460" i="1" a="1"/>
  <c r="AH1368" i="1" a="1"/>
  <c r="AH1961" i="1" a="1"/>
  <c r="AH1382" i="1" a="1"/>
  <c r="AH988" i="1" a="1"/>
  <c r="AD2734" i="1" a="1"/>
  <c r="AH117" i="1" a="1"/>
  <c r="AH1577" i="1" a="1"/>
  <c r="AH1592" i="1" a="1"/>
  <c r="AI2075" i="1" a="1"/>
  <c r="D1061" i="7" a="1"/>
  <c r="AH3209" i="1" a="1"/>
  <c r="AH1599" i="1" a="1"/>
  <c r="X1813" i="1" a="1"/>
  <c r="AH3243" i="1" a="1"/>
  <c r="D2015" i="7" a="1"/>
  <c r="AI963" i="1" a="1"/>
  <c r="AH3311" i="1" a="1"/>
  <c r="X3331" i="1" a="1"/>
  <c r="AH2605" i="1" a="1"/>
  <c r="D571" i="7" a="1"/>
  <c r="AH936" i="1" a="1"/>
  <c r="X2879" i="1" a="1"/>
  <c r="D1217" i="7" a="1"/>
  <c r="AH1186" i="1" a="1"/>
  <c r="D696" i="7" a="1"/>
  <c r="AH2258" i="1" a="1"/>
  <c r="D881" i="7" a="1"/>
  <c r="AI2933" i="1" a="1"/>
  <c r="AH2117" i="1" a="1"/>
  <c r="AH1518" i="1" a="1"/>
  <c r="D2536" i="7" a="1"/>
  <c r="X2017" i="1" a="1"/>
  <c r="AD2568" i="1" a="1"/>
  <c r="AD851" i="1" a="1"/>
  <c r="AH2672" i="1" a="1"/>
  <c r="AI446" i="1" a="1"/>
  <c r="D1637" i="7" a="1"/>
  <c r="X1854" i="1" a="1"/>
  <c r="D187" i="7" a="1"/>
  <c r="X3221" i="1" a="1"/>
  <c r="D931" i="7" a="1"/>
  <c r="AD3322" i="1" a="1"/>
  <c r="AI1827" i="1" a="1"/>
  <c r="D176" i="7" a="1"/>
  <c r="AI1987" i="1" a="1"/>
  <c r="AH2392" i="1" a="1"/>
  <c r="AI2137" i="1" a="1"/>
  <c r="AH1950" i="1" a="1"/>
  <c r="AI208" i="1" a="1"/>
  <c r="AH2817" i="1" a="1"/>
  <c r="AD2449" i="1" a="1"/>
  <c r="AD2992" i="1" a="1"/>
  <c r="D1908" i="7" a="1"/>
  <c r="D895" i="7" a="1"/>
  <c r="AH3518" i="1" a="1"/>
  <c r="D1674" i="7" a="1"/>
  <c r="AI661" i="1" a="1"/>
  <c r="AI2409" i="1" a="1"/>
  <c r="AI1088" i="1" a="1"/>
  <c r="D1526" i="7" a="1"/>
  <c r="AI1808" i="1" a="1"/>
  <c r="AH3187" i="1" a="1"/>
  <c r="AD3011" i="1" a="1"/>
  <c r="X1154" i="1" a="1"/>
  <c r="X1460" i="1" a="1"/>
  <c r="AH1323" i="1" a="1"/>
  <c r="X1969" i="1" a="1"/>
  <c r="AI2479" i="1" a="1"/>
  <c r="AI281" i="1" a="1"/>
  <c r="X1092" i="1" a="1"/>
  <c r="X415" i="1" a="1"/>
  <c r="AI1234" i="1" a="1"/>
  <c r="D1770" i="7" a="1"/>
  <c r="AD235" i="1" a="1"/>
  <c r="AD2026" i="1" a="1"/>
  <c r="AD379" i="1" a="1"/>
  <c r="AI966" i="1" a="1"/>
  <c r="AI127" i="1" a="1"/>
  <c r="D2957" i="7" a="1"/>
  <c r="AI904" i="1" a="1"/>
  <c r="AI251" i="1" a="1"/>
  <c r="AD668" i="1" a="1"/>
  <c r="X401" i="1" a="1"/>
  <c r="AI978" i="1" a="1"/>
  <c r="D2667" i="7" a="1"/>
  <c r="AD330" i="1" a="1"/>
  <c r="D1021" i="7" a="1"/>
  <c r="AH2566" i="1" a="1"/>
  <c r="AI546" i="1" a="1"/>
  <c r="X2794" i="1" a="1"/>
  <c r="AI2535" i="1" a="1"/>
  <c r="D1666" i="7" a="1"/>
  <c r="AD2099" i="1" a="1"/>
  <c r="X3226" i="1" a="1"/>
  <c r="D2516" i="7" a="1"/>
  <c r="X299" i="1" a="1"/>
  <c r="AI2051" i="1" a="1"/>
  <c r="AI1577" i="1" a="1"/>
  <c r="D2481" i="7" a="1"/>
  <c r="AH1062" i="1" a="1"/>
  <c r="AD1783" i="1" a="1"/>
  <c r="AD3507" i="1" a="1"/>
  <c r="X1067" i="1" a="1"/>
  <c r="D922" i="7" a="1"/>
  <c r="AI135" i="1" a="1"/>
  <c r="AH329" i="1" a="1"/>
  <c r="AH1503" i="1" a="1"/>
  <c r="AH2005" i="1" a="1"/>
  <c r="AI3002" i="1" a="1"/>
  <c r="X2095" i="1" a="1"/>
  <c r="AH960" i="1" a="1"/>
  <c r="X1716" i="1" a="1"/>
  <c r="D38" i="7" a="1"/>
  <c r="AD2307" i="1" a="1"/>
  <c r="AH1293" i="1" a="1"/>
  <c r="AH1096" i="1" a="1"/>
  <c r="AH3181" i="1" a="1"/>
  <c r="AH3055" i="1" a="1"/>
  <c r="D1737" i="7" a="1"/>
  <c r="AI365" i="1" a="1"/>
  <c r="AI2132" i="1" a="1"/>
  <c r="AI1671" i="1" a="1"/>
  <c r="AD2566" i="1" a="1"/>
  <c r="AI1793" i="1" a="1"/>
  <c r="AD2616" i="1" a="1"/>
  <c r="D2968" i="7" a="1"/>
  <c r="AI2193" i="1" a="1"/>
  <c r="AH1358" i="1" a="1"/>
  <c r="AI1322" i="1" a="1"/>
  <c r="AH2048" i="1" a="1"/>
  <c r="X3401" i="1" a="1"/>
  <c r="X3278" i="1" a="1"/>
  <c r="AH3041" i="1" a="1"/>
  <c r="AH3445" i="1" a="1"/>
  <c r="AH1642" i="1" a="1"/>
  <c r="AH2942" i="1" a="1"/>
  <c r="X1276" i="1" a="1"/>
  <c r="AI81" i="1" a="1"/>
  <c r="AI2705" i="1" a="1"/>
  <c r="AH3525" i="1" a="1"/>
  <c r="AH1184" i="1" a="1"/>
  <c r="AD2289" i="1" a="1"/>
  <c r="AH505" i="1" a="1"/>
  <c r="X1369" i="1" a="1"/>
  <c r="AI3006" i="1" a="1"/>
  <c r="AD1589" i="1" a="1"/>
  <c r="AH3504" i="1" a="1"/>
  <c r="AH1198" i="1" a="1"/>
  <c r="X2034" i="1" a="1"/>
  <c r="AI1249" i="1" a="1"/>
  <c r="D545" i="7" a="1"/>
  <c r="AH2293" i="1" a="1"/>
  <c r="AD454" i="1" a="1"/>
  <c r="AH3457" i="1" a="1"/>
  <c r="D227" i="7" a="1"/>
  <c r="AI355" i="1" a="1"/>
  <c r="AD741" i="1" a="1"/>
  <c r="AI2248" i="1" a="1"/>
  <c r="X844" i="1" a="1"/>
  <c r="AD2116" i="1" a="1"/>
  <c r="AH2669" i="1" a="1"/>
  <c r="X875" i="1" a="1"/>
  <c r="AD1736" i="1" a="1"/>
  <c r="AD1258" i="1" a="1"/>
  <c r="AH1178" i="1" a="1"/>
  <c r="X2395" i="1" a="1"/>
  <c r="AD3058" i="1" a="1"/>
  <c r="D2966" i="7" a="1"/>
  <c r="D2268" i="7" a="1"/>
  <c r="AI3310" i="1" a="1"/>
  <c r="AI3152" i="1" a="1"/>
  <c r="X3377" i="1" a="1"/>
  <c r="AI3360" i="1" a="1"/>
  <c r="AH2568" i="1" a="1"/>
  <c r="D2034" i="7" a="1"/>
  <c r="D116" i="7" a="1"/>
  <c r="AH2039" i="1" a="1"/>
  <c r="AI2269" i="1" a="1"/>
  <c r="AH3025" i="1" a="1"/>
  <c r="AD395" i="1" a="1"/>
  <c r="AI1128" i="1" a="1"/>
  <c r="AI3355" i="1" a="1"/>
  <c r="D921" i="7" a="1"/>
  <c r="AI1566" i="1" a="1"/>
  <c r="AI1772" i="1" a="1"/>
  <c r="D1508" i="7" a="1"/>
  <c r="AH1880" i="1" a="1"/>
  <c r="X1511" i="1" a="1"/>
  <c r="AI2782" i="1" a="1"/>
  <c r="AD1548" i="1" a="1"/>
  <c r="AD133" i="1" a="1"/>
  <c r="AD2802" i="1" a="1"/>
  <c r="AH3094" i="1" a="1"/>
  <c r="AD1410" i="1" a="1"/>
  <c r="X1673" i="1" a="1"/>
  <c r="AD988" i="1" a="1"/>
  <c r="AI864" i="1" a="1"/>
  <c r="D845" i="7" a="1"/>
  <c r="X2714" i="1" a="1"/>
  <c r="D2523" i="7" a="1"/>
  <c r="AI1245" i="1" a="1"/>
  <c r="AI1746" i="1" a="1"/>
  <c r="X637" i="1" a="1"/>
  <c r="AI1299" i="1" a="1"/>
  <c r="AI1021" i="1" a="1"/>
  <c r="AI2400" i="1" a="1"/>
  <c r="AH2424" i="1" a="1"/>
  <c r="AH975" i="1" a="1"/>
  <c r="AI1956" i="1" a="1"/>
  <c r="AI379" i="1" a="1"/>
  <c r="AD1255" i="1" a="1"/>
  <c r="D196" i="7" a="1"/>
  <c r="D1245" i="7" a="1"/>
  <c r="AD2504" i="1" a="1"/>
  <c r="AH3361" i="1" a="1"/>
  <c r="D401" i="7" a="1"/>
  <c r="AI143" i="1" a="1"/>
  <c r="AH3362" i="1" a="1"/>
  <c r="X1221" i="1" a="1"/>
  <c r="AH3034" i="1" a="1"/>
  <c r="AD2596" i="1" a="1"/>
  <c r="AD3140" i="1" a="1"/>
  <c r="AI1560" i="1" a="1"/>
  <c r="AD1708" i="1" a="1"/>
  <c r="AD1812" i="1" a="1"/>
  <c r="D2991" i="7" a="1"/>
  <c r="AI329" i="1" a="1"/>
  <c r="AD2215" i="1" a="1"/>
  <c r="AI3246" i="1" a="1"/>
  <c r="X2575" i="1" a="1"/>
  <c r="AH1456" i="1" a="1"/>
  <c r="D2464" i="7" a="1"/>
  <c r="AH3498" i="1" a="1"/>
  <c r="AD3470" i="1" a="1"/>
  <c r="X3175" i="1" a="1"/>
  <c r="D878" i="7" a="1"/>
  <c r="AD1208" i="1" a="1"/>
  <c r="AI2475" i="1" a="1"/>
  <c r="AI3164" i="1" a="1"/>
  <c r="AH2622" i="1" a="1"/>
  <c r="X2409" i="1" a="1"/>
  <c r="AD3238" i="1" a="1"/>
  <c r="AH1074" i="1" a="1"/>
  <c r="D1705" i="7" a="1"/>
  <c r="D1375" i="7" a="1"/>
  <c r="X619" i="1" a="1"/>
  <c r="AD3152" i="1" a="1"/>
  <c r="X164" i="1" a="1"/>
  <c r="AI1949" i="1" a="1"/>
  <c r="X3359" i="1" a="1"/>
  <c r="AH2785" i="1" a="1"/>
  <c r="AI2766" i="1" a="1"/>
  <c r="AD1174" i="1" a="1"/>
  <c r="X169" i="1" a="1"/>
  <c r="AD2433" i="1" a="1"/>
  <c r="AI1552" i="1" a="1"/>
  <c r="AD1749" i="1" a="1"/>
  <c r="D2984" i="7" a="1"/>
  <c r="AH742" i="1" a="1"/>
  <c r="AI1008" i="1" a="1"/>
  <c r="AH2578" i="1" a="1"/>
  <c r="AI962" i="1" a="1"/>
  <c r="AD1361" i="1" a="1"/>
  <c r="D3000" i="7" a="1"/>
  <c r="AH330" i="1" a="1"/>
  <c r="AD328" i="1" a="1"/>
  <c r="AI1919" i="1" a="1"/>
  <c r="AH1538" i="1" a="1"/>
  <c r="X2594" i="1" a="1"/>
  <c r="AD2311" i="1" a="1"/>
  <c r="AI1534" i="1" a="1"/>
  <c r="AD649" i="1" a="1"/>
  <c r="AI1945" i="1" a="1"/>
  <c r="AD1924" i="1" a="1"/>
  <c r="X1376" i="1" a="1"/>
  <c r="AD1416" i="1" a="1"/>
  <c r="X450" i="1" a="1"/>
  <c r="AH1090" i="1" a="1"/>
  <c r="AD2926" i="1" a="1"/>
  <c r="D577" i="7" a="1"/>
  <c r="X2800" i="1" a="1"/>
  <c r="D2186" i="7" a="1"/>
  <c r="X1837" i="1" a="1"/>
  <c r="AD2657" i="1" a="1"/>
  <c r="D2670" i="7" a="1"/>
  <c r="AH281" i="1" a="1"/>
  <c r="X546" i="1" a="1"/>
  <c r="X3259" i="1" a="1"/>
  <c r="AD2809" i="1" a="1"/>
  <c r="AD1942" i="1" a="1"/>
  <c r="AI1778" i="1" a="1"/>
  <c r="D1548" i="7" a="1"/>
  <c r="X1811" i="1" a="1"/>
  <c r="D1482" i="7" a="1"/>
  <c r="AH2230" i="1" a="1"/>
  <c r="D1095" i="7" a="1"/>
  <c r="X1700" i="1" a="1"/>
  <c r="D2252" i="7" a="1"/>
  <c r="AI3262" i="1" a="1"/>
  <c r="X2149" i="1" a="1"/>
  <c r="AI1090" i="1" a="1"/>
  <c r="X1933" i="1" a="1"/>
  <c r="AI3145" i="1" a="1"/>
  <c r="AI227" i="1" a="1"/>
  <c r="AH1058" i="1" a="1"/>
  <c r="AH1612" i="1" a="1"/>
  <c r="AI3205" i="1" a="1"/>
  <c r="AI893" i="1" a="1"/>
  <c r="AI2649" i="1" a="1"/>
  <c r="X1110" i="1" a="1"/>
  <c r="X1928" i="1" a="1"/>
  <c r="AH1622" i="1" a="1"/>
  <c r="AH953" i="1" a="1"/>
  <c r="X375" i="1" a="1"/>
  <c r="AD3082" i="1" a="1"/>
  <c r="AI641" i="1" a="1"/>
  <c r="D1438" i="7" a="1"/>
  <c r="X1527" i="1" a="1"/>
  <c r="AH2026" i="1" a="1"/>
  <c r="X1880" i="1" a="1"/>
  <c r="X1379" i="1" a="1"/>
  <c r="AD2789" i="1" a="1"/>
  <c r="AD2588" i="1" a="1"/>
  <c r="AD313" i="1" a="1"/>
  <c r="D1819" i="7" a="1"/>
  <c r="AH2398" i="1" a="1"/>
  <c r="AD1278" i="1" a="1"/>
  <c r="AD2938" i="1" a="1"/>
  <c r="AD2662" i="1" a="1"/>
  <c r="AH1118" i="1" a="1"/>
  <c r="AI3263" i="1" a="1"/>
  <c r="X2504" i="1" a="1"/>
  <c r="D3017" i="7" a="1"/>
  <c r="AH2235" i="1" a="1"/>
  <c r="AI752" i="1" a="1"/>
  <c r="AI2124" i="1" a="1"/>
  <c r="AI442" i="1" a="1"/>
  <c r="D608" i="7" a="1"/>
  <c r="D2033" i="7" a="1"/>
  <c r="AH3004" i="1" a="1"/>
  <c r="AI3520" i="1" a="1"/>
  <c r="AH3022" i="1" a="1"/>
  <c r="AD3151" i="1" a="1"/>
  <c r="D2513" i="7" a="1"/>
  <c r="D1998" i="7" a="1"/>
  <c r="X670" i="1" a="1"/>
  <c r="D973" i="7" a="1"/>
  <c r="AI2824" i="1" a="1"/>
  <c r="AI1736" i="1" a="1"/>
  <c r="AI1696" i="1" a="1"/>
  <c r="AD480" i="1" a="1"/>
  <c r="AI2110" i="1" a="1"/>
  <c r="X940" i="1" a="1"/>
  <c r="AI1157" i="1" a="1"/>
  <c r="AH2401" i="1" a="1"/>
  <c r="X1405" i="1" a="1"/>
  <c r="X2431" i="1" a="1"/>
  <c r="X1325" i="1" a="1"/>
  <c r="AD1569" i="1" a="1"/>
  <c r="AH1993" i="1" a="1"/>
  <c r="X3297" i="1" a="1"/>
  <c r="D2060" i="7" a="1"/>
  <c r="AI2942" i="1" a="1"/>
  <c r="D2897" i="7" a="1"/>
  <c r="D2931" i="7" a="1"/>
  <c r="X2336" i="1" a="1"/>
  <c r="AD1102" i="1" a="1"/>
  <c r="X629" i="1" a="1"/>
  <c r="D2017" i="7" a="1"/>
  <c r="AD2545" i="1" a="1"/>
  <c r="AH3339" i="1" a="1"/>
  <c r="AD477" i="1" a="1"/>
  <c r="AD1535" i="1" a="1"/>
  <c r="AI3476" i="1" a="1"/>
  <c r="AH2131" i="1" a="1"/>
  <c r="D1497" i="7" a="1"/>
  <c r="X2641" i="1" a="1"/>
  <c r="X1696" i="1" a="1"/>
  <c r="AI2938" i="1" a="1"/>
  <c r="AI3051" i="1" a="1"/>
  <c r="AD1286" i="1" a="1"/>
  <c r="X1199" i="1" a="1"/>
  <c r="X2282" i="1" a="1"/>
  <c r="X3013" i="1" a="1"/>
  <c r="AD453" i="1" a="1"/>
  <c r="X2279" i="1" a="1"/>
  <c r="D276" i="7" a="1"/>
  <c r="AD2482" i="1" a="1"/>
  <c r="D415" i="7" a="1"/>
  <c r="AH3153" i="1" a="1"/>
  <c r="AD1813" i="1" a="1"/>
  <c r="AD2282" i="1" a="1"/>
  <c r="D602" i="7" a="1"/>
  <c r="AH2325" i="1" a="1"/>
  <c r="AI2521" i="1" a="1"/>
  <c r="AD430" i="1" a="1"/>
  <c r="D2439" i="7" a="1"/>
  <c r="D521" i="7" a="1"/>
  <c r="X3260" i="1" a="1"/>
  <c r="AI1903" i="1" a="1"/>
  <c r="AH808" i="1" a="1"/>
  <c r="D1369" i="7" a="1"/>
  <c r="AD2219" i="1" a="1"/>
  <c r="D241" i="7" a="1"/>
  <c r="X1038" i="1" a="1"/>
  <c r="X2045" i="1" a="1"/>
  <c r="AH1528" i="1" a="1"/>
  <c r="AI1861" i="1" a="1"/>
  <c r="AH1414" i="1" a="1"/>
  <c r="AI2307" i="1" a="1"/>
  <c r="X3367" i="1" a="1"/>
  <c r="AI266" i="1" a="1"/>
  <c r="AI2433" i="1" a="1"/>
  <c r="AH2806" i="1" a="1"/>
  <c r="AD3178" i="1" a="1"/>
  <c r="AD2746" i="1" a="1"/>
  <c r="X1213" i="1" a="1"/>
  <c r="AI1293" i="1" a="1"/>
  <c r="AI2862" i="1" a="1"/>
  <c r="AD1058" i="1" a="1"/>
  <c r="AI2482" i="1" a="1"/>
  <c r="AI3380" i="1" a="1"/>
  <c r="D2699" i="7" a="1"/>
  <c r="AH2639" i="1" a="1"/>
  <c r="X2694" i="1" a="1"/>
  <c r="AI3399" i="1" a="1"/>
  <c r="D2320" i="7" a="1"/>
  <c r="X2408" i="1" a="1"/>
  <c r="AI953" i="1" a="1"/>
  <c r="AD2280" i="1" a="1"/>
  <c r="AH1008" i="1" a="1"/>
  <c r="D340" i="7" a="1"/>
  <c r="AD3326" i="1" a="1"/>
  <c r="AI210" i="1" a="1"/>
  <c r="X1002" i="1" a="1"/>
  <c r="X389" i="1" a="1"/>
  <c r="AD589" i="1" a="1"/>
  <c r="D2671" i="7" a="1"/>
  <c r="X1479" i="1" a="1"/>
  <c r="AD254" i="1" a="1"/>
  <c r="AH328" i="1" a="1"/>
  <c r="AH379" i="1" a="1"/>
  <c r="AD3511" i="1" a="1"/>
  <c r="AH1534" i="1" a="1"/>
  <c r="X1433" i="1" a="1"/>
  <c r="AH2591" i="1" a="1"/>
  <c r="X1898" i="1" a="1"/>
  <c r="AI751" i="1" a="1"/>
  <c r="AI906" i="1" a="1"/>
  <c r="AI148" i="1" a="1"/>
  <c r="D1004" i="7" a="1"/>
  <c r="X3212" i="1" a="1"/>
  <c r="X982" i="1" a="1"/>
  <c r="X2109" i="1" a="1"/>
  <c r="AD1998" i="1" a="1"/>
  <c r="AD1787" i="1" a="1"/>
  <c r="AD1861" i="1" a="1"/>
  <c r="AH461" i="1" a="1"/>
  <c r="AD1315" i="1" a="1"/>
  <c r="AH2413" i="1" a="1"/>
  <c r="AI343" i="1" a="1"/>
  <c r="AH1023" i="1" a="1"/>
  <c r="D917" i="7" a="1"/>
  <c r="AD177" i="1" a="1"/>
  <c r="AH2542" i="1" a="1"/>
  <c r="D598" i="7" a="1"/>
  <c r="AH2893" i="1" a="1"/>
  <c r="AH210" i="1" a="1"/>
  <c r="AD3357" i="1" a="1"/>
  <c r="AI1313" i="1" a="1"/>
  <c r="AI1492" i="1" a="1"/>
  <c r="AH3387" i="1" a="1"/>
  <c r="AH855" i="1" a="1"/>
  <c r="D2539" i="7" a="1"/>
  <c r="AI1374" i="1" a="1"/>
  <c r="X3101" i="1" a="1"/>
  <c r="AH1334" i="1" a="1"/>
  <c r="AD1898" i="1" a="1"/>
  <c r="AD2270" i="1" a="1"/>
  <c r="AH2328" i="1" a="1"/>
  <c r="X1490" i="1" a="1"/>
  <c r="AD148" i="1" a="1"/>
  <c r="AH1449" i="1" a="1"/>
  <c r="AH3054" i="1" a="1"/>
  <c r="D1790" i="7" a="1"/>
  <c r="AD519" i="1" a="1"/>
  <c r="D2068" i="7" a="1"/>
  <c r="AD3280" i="1" a="1"/>
  <c r="D864" i="7" a="1"/>
  <c r="D1752" i="7" a="1"/>
  <c r="AD2149" i="1" a="1"/>
  <c r="AD2335" i="1" a="1"/>
  <c r="AD782" i="1" a="1"/>
  <c r="X1012" i="1" a="1"/>
  <c r="AH2468" i="1" a="1"/>
  <c r="AD2051" i="1" a="1"/>
  <c r="AI979" i="1" a="1"/>
  <c r="AD1577" i="1" a="1"/>
  <c r="AH1479" i="1" a="1"/>
  <c r="AD1592" i="1" a="1"/>
  <c r="AH2207" i="1" a="1"/>
  <c r="AH221" i="1" a="1"/>
  <c r="AD1497" i="1" a="1"/>
  <c r="AH3184" i="1" a="1"/>
  <c r="AD2101" i="1" a="1"/>
  <c r="D1813" i="7" a="1"/>
  <c r="AI228" i="1" a="1"/>
  <c r="X1364" i="1" a="1"/>
  <c r="AI1528" i="1" a="1"/>
  <c r="AD1464" i="1" a="1"/>
  <c r="X2996" i="1" a="1"/>
  <c r="AD1459" i="1" a="1"/>
  <c r="X1201" i="1" a="1"/>
  <c r="AH3268" i="1" a="1"/>
  <c r="X253" i="1" a="1"/>
  <c r="AD2124" i="1" a="1"/>
  <c r="AI3166" i="1" a="1"/>
  <c r="AH1332" i="1" a="1"/>
  <c r="AH2238" i="1" a="1"/>
  <c r="AH760" i="1" a="1"/>
  <c r="X2386" i="1" a="1"/>
  <c r="AH1220" i="1" a="1"/>
  <c r="D1869" i="7" a="1"/>
  <c r="AH1718" i="1" a="1"/>
  <c r="D2217" i="7" a="1"/>
  <c r="AD2056" i="1" a="1"/>
  <c r="AD1097" i="1" a="1"/>
  <c r="AI634" i="1" a="1"/>
  <c r="X1264" i="1" a="1"/>
  <c r="AH2978" i="1" a="1"/>
  <c r="AH3338" i="1" a="1"/>
  <c r="AI1414" i="1" a="1"/>
  <c r="X3460" i="1" a="1"/>
  <c r="AH2537" i="1" a="1"/>
  <c r="D2444" i="7" a="1"/>
  <c r="AD3094" i="1" a="1"/>
  <c r="AD1993" i="1" a="1"/>
  <c r="AI2219" i="1" a="1"/>
  <c r="AD1538" i="1" a="1"/>
  <c r="AI1155" i="1" a="1"/>
  <c r="D1188" i="7" a="1"/>
  <c r="AH480" i="1" a="1"/>
  <c r="X2618" i="1" a="1"/>
  <c r="D138" i="7" a="1"/>
  <c r="AI562" i="1" a="1"/>
  <c r="AD2235" i="1" a="1"/>
  <c r="AD2785" i="1" a="1"/>
  <c r="AH698" i="1" a="1"/>
  <c r="X2876" i="1" a="1"/>
  <c r="D2621" i="7" a="1"/>
  <c r="AD3017" i="1" a="1"/>
  <c r="AI1652" i="1" a="1"/>
  <c r="AI3098" i="1" a="1"/>
  <c r="D386" i="7" a="1"/>
  <c r="X1094" i="1" a="1"/>
  <c r="AH1522" i="1" a="1"/>
  <c r="D710" i="7" a="1"/>
  <c r="X2084" i="1" a="1"/>
  <c r="AD2097" i="1" a="1"/>
  <c r="AH2301" i="1" a="1"/>
  <c r="X334" i="1" a="1"/>
  <c r="AH282" i="1" a="1"/>
  <c r="AH2822" i="1" a="1"/>
  <c r="X3124" i="1" a="1"/>
  <c r="X2776" i="1" a="1"/>
  <c r="AH2483" i="1" a="1"/>
  <c r="X2486" i="1" a="1"/>
  <c r="AI868" i="1" a="1"/>
  <c r="D898" i="7" a="1"/>
  <c r="D2189" i="7" a="1"/>
  <c r="AH880" i="1" a="1"/>
  <c r="AH732" i="1" a="1"/>
  <c r="AD927" i="1" a="1"/>
  <c r="AD2319" i="1" a="1"/>
  <c r="AI1475" i="1" a="1"/>
  <c r="AI261" i="1" a="1"/>
  <c r="X858" i="1" a="1"/>
  <c r="X3468" i="1" a="1"/>
  <c r="AI2131" i="1" a="1"/>
  <c r="AD3488" i="1" a="1"/>
  <c r="AI3058" i="1" a="1"/>
  <c r="D2108" i="7" a="1"/>
  <c r="AH1271" i="1" a="1"/>
  <c r="AI707" i="1" a="1"/>
  <c r="AH2708" i="1" a="1"/>
  <c r="X340" i="1" a="1"/>
  <c r="X1601" i="1" a="1"/>
  <c r="AD1440" i="1" a="1"/>
  <c r="D582" i="7" a="1"/>
  <c r="X2492" i="1" a="1"/>
  <c r="X1078" i="1" a="1"/>
  <c r="AD3192" i="1" a="1"/>
  <c r="X930" i="1" a="1"/>
  <c r="X3282" i="1" a="1"/>
  <c r="X3315" i="1" a="1"/>
  <c r="AD750" i="1" a="1"/>
  <c r="D194" i="7" a="1"/>
  <c r="AD3174" i="1" a="1"/>
  <c r="AD550" i="1" a="1"/>
  <c r="AI1711" i="1" a="1"/>
  <c r="AH680" i="1" a="1"/>
  <c r="X695" i="1" a="1"/>
  <c r="D635" i="7" a="1"/>
  <c r="X1642" i="1" a="1"/>
  <c r="AI2603" i="1" a="1"/>
  <c r="AI380" i="1" a="1"/>
  <c r="AD2037" i="1" a="1"/>
  <c r="X284" i="1" a="1"/>
  <c r="D1707" i="7" a="1"/>
  <c r="AI2190" i="1" a="1"/>
  <c r="AH890" i="1" a="1"/>
  <c r="X283" i="1" a="1"/>
  <c r="X457" i="1" a="1"/>
  <c r="D703" i="7" a="1"/>
  <c r="D2821" i="7" a="1"/>
  <c r="AI3121" i="1" a="1"/>
  <c r="AI784" i="1" a="1"/>
  <c r="AH2367" i="1" a="1"/>
  <c r="AH905" i="1" a="1"/>
  <c r="AH2580" i="1" a="1"/>
  <c r="AI3327" i="1" a="1"/>
  <c r="X791" i="1" a="1"/>
  <c r="AI2163" i="1" a="1"/>
  <c r="AI138" i="1" a="1"/>
  <c r="AD3438" i="1" a="1"/>
  <c r="X3228" i="1" a="1"/>
  <c r="AD700" i="1" a="1"/>
  <c r="AD1411" i="1" a="1"/>
  <c r="AH1871" i="1" a="1"/>
  <c r="D486" i="7" a="1"/>
  <c r="X1341" i="1" a="1"/>
  <c r="AI960" i="1" a="1"/>
  <c r="D988" i="7" a="1"/>
  <c r="D2075" i="7" a="1"/>
  <c r="D3020" i="7" a="1"/>
  <c r="D2031" i="7" a="1"/>
  <c r="AI2525" i="1" a="1"/>
  <c r="X706" i="1" a="1"/>
  <c r="AI2787" i="1" a="1"/>
  <c r="X1179" i="1" a="1"/>
  <c r="AH2190" i="1" a="1"/>
  <c r="AH550" i="1" a="1"/>
  <c r="X414" i="1" a="1"/>
  <c r="D420" i="7" a="1"/>
  <c r="AH457" i="1" a="1"/>
  <c r="AI1332" i="1" a="1"/>
  <c r="AD543" i="1" a="1"/>
  <c r="D296" i="7" a="1"/>
  <c r="X652" i="1" a="1"/>
  <c r="AH784" i="1" a="1"/>
  <c r="X1675" i="1" a="1"/>
  <c r="X3368" i="1" a="1"/>
  <c r="AI649" i="1" a="1"/>
  <c r="AI389" i="1" a="1"/>
  <c r="AD2471" i="1" a="1"/>
  <c r="D2926" i="7" a="1"/>
  <c r="AI2117" i="1" a="1"/>
  <c r="X2451" i="1" a="1"/>
  <c r="AI198" i="1" a="1"/>
  <c r="AH1030" i="1" a="1"/>
  <c r="AH174" i="1" a="1"/>
  <c r="AI272" i="1" a="1"/>
  <c r="D2512" i="7" a="1"/>
  <c r="AI1181" i="1" a="1"/>
  <c r="X289" i="1" a="1"/>
  <c r="AH1436" i="1" a="1"/>
  <c r="AD1560" i="1" a="1"/>
  <c r="AH404" i="1" a="1"/>
  <c r="D2144" i="7" a="1"/>
  <c r="AD690" i="1" a="1"/>
  <c r="X1786" i="1" a="1"/>
  <c r="D1950" i="7" a="1"/>
  <c r="AI1284" i="1" a="1"/>
  <c r="AH229" i="1" a="1"/>
  <c r="D3005" i="7" a="1"/>
  <c r="AH3286" i="1" a="1"/>
  <c r="AI173" i="1" a="1"/>
  <c r="AI2542" i="1" a="1"/>
  <c r="AI1992" i="1" a="1"/>
  <c r="AH2006" i="1" a="1"/>
  <c r="D588" i="7" a="1"/>
  <c r="D2433" i="7" a="1"/>
  <c r="AH1421" i="1" a="1"/>
  <c r="AI3387" i="1" a="1"/>
  <c r="AD1536" i="1" a="1"/>
  <c r="AI1592" i="1" a="1"/>
  <c r="AH1812" i="1" a="1"/>
  <c r="AD660" i="1" a="1"/>
  <c r="X3486" i="1" a="1"/>
  <c r="AH1225" i="1" a="1"/>
  <c r="AI615" i="1" a="1"/>
  <c r="X1647" i="1" a="1"/>
  <c r="AD695" i="1" a="1"/>
  <c r="AH527" i="1" a="1"/>
  <c r="AI3390" i="1" a="1"/>
  <c r="AD880" i="1" a="1"/>
  <c r="AH850" i="1" a="1"/>
  <c r="D1200" i="7" a="1"/>
  <c r="AH1567" i="1" a="1"/>
  <c r="X839" i="1" a="1"/>
  <c r="AI3101" i="1" a="1"/>
  <c r="D1281" i="7" a="1"/>
  <c r="X1771" i="1" a="1"/>
  <c r="AH1631" i="1" a="1"/>
  <c r="AI1960" i="1" a="1"/>
  <c r="AI2035" i="1" a="1"/>
  <c r="AD1936" i="1" a="1"/>
  <c r="X2393" i="1" a="1"/>
  <c r="D236" i="7" a="1"/>
  <c r="AH1411" i="1" a="1"/>
  <c r="X3091" i="1" a="1"/>
  <c r="D2789" i="7" a="1"/>
  <c r="AI77" i="1" a="1"/>
  <c r="AD500" i="1" a="1"/>
  <c r="AI1826" i="1" a="1"/>
  <c r="X603" i="1" a="1"/>
  <c r="AD1876" i="1" a="1"/>
  <c r="AI1752" i="1" a="1"/>
  <c r="AI758" i="1" a="1"/>
  <c r="D67" i="7" a="1"/>
  <c r="AI2573" i="1" a="1"/>
  <c r="AI931" i="1" a="1"/>
  <c r="X2837" i="1" a="1"/>
  <c r="AH1128" i="1" a="1"/>
  <c r="AD2591" i="1" a="1"/>
  <c r="AH3373" i="1" a="1"/>
  <c r="AH1906" i="1" a="1"/>
  <c r="AI1924" i="1" a="1"/>
  <c r="D1477" i="7" a="1"/>
  <c r="AH2656" i="1" a="1"/>
  <c r="AD972" i="1" a="1"/>
  <c r="AI137" i="1" a="1"/>
  <c r="X3289" i="1" a="1"/>
  <c r="AI733" i="1" a="1"/>
  <c r="AI3238" i="1" a="1"/>
  <c r="D1386" i="7" a="1"/>
  <c r="D95" i="7" a="1"/>
  <c r="X3177" i="1" a="1"/>
  <c r="X3446" i="1" a="1"/>
  <c r="D363" i="7" a="1"/>
  <c r="AH2294" i="1" a="1"/>
  <c r="AI2883" i="1" a="1"/>
  <c r="X1046" i="1" a="1"/>
  <c r="AD1984" i="1" a="1"/>
  <c r="AD2994" i="1" a="1"/>
  <c r="AI2878" i="1" a="1"/>
  <c r="AD3086" i="1" a="1"/>
  <c r="X1886" i="1" a="1"/>
  <c r="AH1626" i="1" a="1"/>
  <c r="AH336" i="1" a="1"/>
  <c r="X312" i="1" a="1"/>
  <c r="X2704" i="1" a="1"/>
  <c r="AD215" i="1" a="1"/>
  <c r="D2776" i="7" a="1"/>
  <c r="X746" i="1" a="1"/>
  <c r="AD437" i="1" a="1"/>
  <c r="AD1629" i="1" a="1"/>
  <c r="X656" i="1" a="1"/>
  <c r="AD1499" i="1" a="1"/>
  <c r="X3360" i="1" a="1"/>
  <c r="AH865" i="1" a="1"/>
  <c r="AI336" i="1" a="1"/>
  <c r="AH867" i="1" a="1"/>
  <c r="D219" i="7" a="1"/>
  <c r="AD2890" i="1" a="1"/>
  <c r="AI3062" i="1" a="1"/>
  <c r="AD3146" i="1" a="1"/>
  <c r="AD1021" i="1" a="1"/>
  <c r="AI732" i="1" a="1"/>
  <c r="AH2097" i="1" a="1"/>
  <c r="X2323" i="1" a="1"/>
  <c r="AD526" i="1" a="1"/>
  <c r="X913" i="1" a="1"/>
  <c r="X2552" i="1" a="1"/>
  <c r="D627" i="7" a="1"/>
  <c r="D2829" i="7" a="1"/>
  <c r="D1933" i="7" a="1"/>
  <c r="X691" i="1" a="1"/>
  <c r="AH1259" i="1" a="1"/>
  <c r="AH1481" i="1" a="1"/>
  <c r="AH2078" i="1" a="1"/>
  <c r="D214" i="7" a="1"/>
  <c r="D697" i="7" a="1"/>
  <c r="X1944" i="1" a="1"/>
  <c r="X443" i="1" a="1"/>
  <c r="AI3146" i="1" a="1"/>
  <c r="AI1525" i="1" a="1"/>
  <c r="AI1103" i="1" a="1"/>
  <c r="AI2860" i="1" a="1"/>
  <c r="AH897" i="1" a="1"/>
  <c r="X2458" i="1" a="1"/>
  <c r="AH688" i="1" a="1"/>
  <c r="D1327" i="7" a="1"/>
  <c r="AH3011" i="1" a="1"/>
  <c r="D1975" i="7" a="1"/>
  <c r="D857" i="7" a="1"/>
  <c r="AD1428" i="1" a="1"/>
  <c r="AH3007" i="1" a="1"/>
  <c r="D1947" i="7" a="1"/>
  <c r="AH1910" i="1" a="1"/>
  <c r="AI2700" i="1" a="1"/>
  <c r="AD2121" i="1" a="1"/>
  <c r="AD1740" i="1" a="1"/>
  <c r="AH2137" i="1" a="1"/>
  <c r="X332" i="1" a="1"/>
  <c r="D2039" i="7" a="1"/>
  <c r="AI1723" i="1" a="1"/>
  <c r="D2415" i="7" a="1"/>
  <c r="AD1312" i="1" a="1"/>
  <c r="AD3518" i="1" a="1"/>
  <c r="X971" i="1" a="1"/>
  <c r="D620" i="7" a="1"/>
  <c r="AI1599" i="1" a="1"/>
  <c r="D1333" i="7" a="1"/>
  <c r="X576" i="1" a="1"/>
  <c r="X545" i="1" a="1"/>
  <c r="X3080" i="1" a="1"/>
  <c r="AD2248" i="1" a="1"/>
  <c r="X3456" i="1" a="1"/>
  <c r="X2009" i="1" a="1"/>
  <c r="AD919" i="1" a="1"/>
  <c r="AI1882" i="1" a="1"/>
  <c r="X76" i="1" a="1"/>
  <c r="AD758" i="1" a="1"/>
  <c r="AH2206" i="1" a="1"/>
  <c r="D2819" i="7" a="1"/>
  <c r="AI1043" i="1" a="1"/>
  <c r="AH1956" i="1" a="1"/>
  <c r="X865" i="1" a="1"/>
  <c r="AD1546" i="1" a="1"/>
  <c r="X3020" i="1" a="1"/>
  <c r="X2496" i="1" a="1"/>
  <c r="AH3288" i="1" a="1"/>
  <c r="X1872" i="1" a="1"/>
  <c r="D2663" i="7" a="1"/>
  <c r="X1309" i="1" a="1"/>
  <c r="AI2734" i="1" a="1"/>
  <c r="X1845" i="1" a="1"/>
  <c r="AI397" i="1" a="1"/>
  <c r="AI744" i="1" a="1"/>
  <c r="AH3346" i="1" a="1"/>
  <c r="AI1312" i="1" a="1"/>
  <c r="AI1193" i="1" a="1"/>
  <c r="AH3018" i="1" a="1"/>
  <c r="AH3204" i="1" a="1"/>
  <c r="AI2886" i="1" a="1"/>
  <c r="D1484" i="7" a="1"/>
  <c r="X2923" i="1" a="1"/>
  <c r="X973" i="1" a="1"/>
  <c r="AI1784" i="1" a="1"/>
  <c r="X2194" i="1" a="1"/>
  <c r="AD2521" i="1" a="1"/>
  <c r="X3366" i="1" a="1"/>
  <c r="X1968" i="1" a="1"/>
  <c r="AH2154" i="1" a="1"/>
  <c r="D1584" i="7" a="1"/>
  <c r="AH321" i="1" a="1"/>
  <c r="AI2841" i="1" a="1"/>
  <c r="D2852" i="7" a="1"/>
  <c r="X709" i="1" a="1"/>
  <c r="X3472" i="1" a="1"/>
  <c r="X2836" i="1" a="1"/>
  <c r="D2447" i="7" a="1"/>
  <c r="D2021" i="7" a="1"/>
  <c r="X567" i="1" a="1"/>
  <c r="AH1171" i="1" a="1"/>
  <c r="AH396" i="1" a="1"/>
  <c r="D2525" i="7" a="1"/>
  <c r="AI1783" i="1" a="1"/>
  <c r="AH586" i="1" a="1"/>
  <c r="X2241" i="1" a="1"/>
  <c r="X608" i="1" a="1"/>
  <c r="X2969" i="1" a="1"/>
  <c r="D421" i="7" a="1"/>
  <c r="AH2798" i="1" a="1"/>
  <c r="X2544" i="1" a="1"/>
  <c r="AH551" i="1" a="1"/>
  <c r="D614" i="7" a="1"/>
  <c r="AD3090" i="1" a="1"/>
  <c r="AD3248" i="1" a="1"/>
  <c r="AI2474" i="1" a="1"/>
  <c r="D2417" i="7" a="1"/>
  <c r="D1558" i="7" a="1"/>
  <c r="D2598" i="7" a="1"/>
  <c r="X1299" i="1" a="1"/>
  <c r="X1020" i="1" a="1"/>
  <c r="AH2099" i="1" a="1"/>
  <c r="X1934" i="1" a="1"/>
  <c r="AH932" i="1" a="1"/>
  <c r="X2968" i="1" a="1"/>
  <c r="AH2345" i="1" a="1"/>
  <c r="AI484" i="1" a="1"/>
  <c r="AH3086" i="1" a="1"/>
  <c r="X2649" i="1" a="1"/>
  <c r="AD2102" i="1" a="1"/>
  <c r="AD1424" i="1" a="1"/>
  <c r="X727" i="1" a="1"/>
  <c r="D2977" i="7" a="1"/>
  <c r="AD3230" i="1" a="1"/>
  <c r="AH1724" i="1" a="1"/>
  <c r="AH306" i="1" a="1"/>
  <c r="X2508" i="1" a="1"/>
  <c r="D852" i="7" a="1"/>
  <c r="AH3062" i="1" a="1"/>
  <c r="D36" i="7" a="1"/>
  <c r="AI890" i="1" a="1"/>
  <c r="X3364" i="1" a="1"/>
  <c r="AH425" i="1" a="1"/>
  <c r="AI700" i="1" a="1"/>
  <c r="X99" i="1" a="1"/>
  <c r="D1272" i="7" a="1"/>
  <c r="D1755" i="7" a="1"/>
  <c r="AH2664" i="1" a="1"/>
  <c r="AI2599" i="1" a="1"/>
  <c r="X219" i="1" a="1"/>
  <c r="AH2740" i="1" a="1"/>
  <c r="AH484" i="1" a="1"/>
  <c r="AI3004" i="1" a="1"/>
  <c r="X574" i="1" a="1"/>
  <c r="X3372" i="1" a="1"/>
  <c r="X2900" i="1" a="1"/>
  <c r="AD898" i="1" a="1"/>
  <c r="AD3504" i="1" a="1"/>
  <c r="AI3209" i="1" a="1"/>
  <c r="AH2892" i="1" a="1"/>
  <c r="AI878" i="1" a="1"/>
  <c r="AH456" i="1" a="1"/>
  <c r="AH2666" i="1" a="1"/>
  <c r="D3014" i="7" a="1"/>
  <c r="X2696" i="1" a="1"/>
  <c r="X2696" i="1" l="1"/>
  <c r="B2655" i="7" s="1"/>
  <c r="AF2655" i="7" s="1"/>
  <c r="D3014" i="7"/>
  <c r="AH3014" i="7" s="1"/>
  <c r="AH2666" i="1"/>
  <c r="F2625" i="7" s="1"/>
  <c r="AH456" i="1"/>
  <c r="F415" i="7" s="1"/>
  <c r="AI878" i="1"/>
  <c r="G837" i="7" s="1"/>
  <c r="AH2892" i="1"/>
  <c r="F2851" i="7" s="1"/>
  <c r="AI3209" i="1"/>
  <c r="AD3504" i="1"/>
  <c r="AD898" i="1"/>
  <c r="X2900" i="1"/>
  <c r="B2859" i="7" s="1"/>
  <c r="AF2859" i="7" s="1"/>
  <c r="X3372" i="1"/>
  <c r="X574" i="1"/>
  <c r="B533" i="7" s="1"/>
  <c r="AF533" i="7" s="1"/>
  <c r="AI3004" i="1"/>
  <c r="G2963" i="7" s="1"/>
  <c r="AH484" i="1"/>
  <c r="F443" i="7" s="1"/>
  <c r="AH2740" i="1"/>
  <c r="F2699" i="7" s="1"/>
  <c r="X219" i="1"/>
  <c r="B178" i="7" s="1"/>
  <c r="AF178" i="7" s="1"/>
  <c r="AI2599" i="1"/>
  <c r="G2558" i="7" s="1"/>
  <c r="AH2664" i="1"/>
  <c r="F2623" i="7" s="1"/>
  <c r="D1755" i="7"/>
  <c r="AH1755" i="7" s="1"/>
  <c r="D1272" i="7"/>
  <c r="AH1272" i="7" s="1"/>
  <c r="X99" i="1"/>
  <c r="B58" i="7" s="1"/>
  <c r="AF58" i="7" s="1"/>
  <c r="AI700" i="1"/>
  <c r="G659" i="7" s="1"/>
  <c r="AH425" i="1"/>
  <c r="F384" i="7" s="1"/>
  <c r="X3364" i="1"/>
  <c r="AI890" i="1"/>
  <c r="G849" i="7" s="1"/>
  <c r="D36" i="7"/>
  <c r="AH36" i="7" s="1"/>
  <c r="AH3062" i="1"/>
  <c r="F3021" i="7" s="1"/>
  <c r="D852" i="7"/>
  <c r="AH852" i="7" s="1"/>
  <c r="X2508" i="1"/>
  <c r="B2467" i="7" s="1"/>
  <c r="AF2467" i="7" s="1"/>
  <c r="AH306" i="1"/>
  <c r="F265" i="7" s="1"/>
  <c r="AH1724" i="1"/>
  <c r="F1683" i="7" s="1"/>
  <c r="AD3230" i="1"/>
  <c r="D2977" i="7"/>
  <c r="AH2977" i="7" s="1"/>
  <c r="X727" i="1"/>
  <c r="B686" i="7" s="1"/>
  <c r="AF686" i="7" s="1"/>
  <c r="AD1424" i="1"/>
  <c r="AD2102" i="1"/>
  <c r="X2649" i="1"/>
  <c r="B2608" i="7" s="1"/>
  <c r="AF2608" i="7" s="1"/>
  <c r="AH3086" i="1"/>
  <c r="AI484" i="1"/>
  <c r="G443" i="7" s="1"/>
  <c r="AH2345" i="1"/>
  <c r="F2304" i="7" s="1"/>
  <c r="X2968" i="1"/>
  <c r="B2927" i="7" s="1"/>
  <c r="AF2927" i="7" s="1"/>
  <c r="AH932" i="1"/>
  <c r="F891" i="7" s="1"/>
  <c r="X1934" i="1"/>
  <c r="B1893" i="7" s="1"/>
  <c r="AF1893" i="7" s="1"/>
  <c r="AH2099" i="1"/>
  <c r="F2058" i="7" s="1"/>
  <c r="X1020" i="1"/>
  <c r="B979" i="7" s="1"/>
  <c r="AF979" i="7" s="1"/>
  <c r="X1299" i="1"/>
  <c r="B1258" i="7" s="1"/>
  <c r="AF1258" i="7" s="1"/>
  <c r="D2598" i="7"/>
  <c r="AH2598" i="7" s="1"/>
  <c r="D1558" i="7"/>
  <c r="AH1558" i="7" s="1"/>
  <c r="D2417" i="7"/>
  <c r="AH2417" i="7" s="1"/>
  <c r="AI2474" i="1"/>
  <c r="G2433" i="7" s="1"/>
  <c r="AD3248" i="1"/>
  <c r="AD3090" i="1"/>
  <c r="D614" i="7"/>
  <c r="AH614" i="7" s="1"/>
  <c r="AH551" i="1"/>
  <c r="F510" i="7" s="1"/>
  <c r="X2544" i="1"/>
  <c r="B2503" i="7" s="1"/>
  <c r="AF2503" i="7" s="1"/>
  <c r="AH2798" i="1"/>
  <c r="F2757" i="7" s="1"/>
  <c r="D421" i="7"/>
  <c r="AH421" i="7" s="1"/>
  <c r="X2969" i="1"/>
  <c r="B2928" i="7" s="1"/>
  <c r="AF2928" i="7" s="1"/>
  <c r="X608" i="1"/>
  <c r="B567" i="7" s="1"/>
  <c r="AF567" i="7" s="1"/>
  <c r="X2241" i="1"/>
  <c r="B2200" i="7" s="1"/>
  <c r="AF2200" i="7" s="1"/>
  <c r="AH586" i="1"/>
  <c r="F545" i="7" s="1"/>
  <c r="AI1783" i="1"/>
  <c r="G1742" i="7" s="1"/>
  <c r="D2525" i="7"/>
  <c r="AH2525" i="7" s="1"/>
  <c r="AH396" i="1"/>
  <c r="F355" i="7" s="1"/>
  <c r="AH1171" i="1"/>
  <c r="F1130" i="7" s="1"/>
  <c r="X567" i="1"/>
  <c r="B526" i="7" s="1"/>
  <c r="AF526" i="7" s="1"/>
  <c r="D2021" i="7"/>
  <c r="AH2021" i="7" s="1"/>
  <c r="D2447" i="7"/>
  <c r="AH2447" i="7" s="1"/>
  <c r="X2836" i="1"/>
  <c r="B2795" i="7" s="1"/>
  <c r="AF2795" i="7" s="1"/>
  <c r="X3472" i="1"/>
  <c r="X709" i="1"/>
  <c r="B668" i="7" s="1"/>
  <c r="AF668" i="7" s="1"/>
  <c r="D2852" i="7"/>
  <c r="AH2852" i="7" s="1"/>
  <c r="AI2841" i="1"/>
  <c r="G2800" i="7" s="1"/>
  <c r="AH321" i="1"/>
  <c r="F280" i="7" s="1"/>
  <c r="D1584" i="7"/>
  <c r="AH1584" i="7" s="1"/>
  <c r="AH2154" i="1"/>
  <c r="F2113" i="7" s="1"/>
  <c r="X1968" i="1"/>
  <c r="B1927" i="7" s="1"/>
  <c r="AF1927" i="7" s="1"/>
  <c r="X3366" i="1"/>
  <c r="AD2521" i="1"/>
  <c r="X2194" i="1"/>
  <c r="B2153" i="7" s="1"/>
  <c r="AF2153" i="7" s="1"/>
  <c r="AI1784" i="1"/>
  <c r="G1743" i="7" s="1"/>
  <c r="X973" i="1"/>
  <c r="B932" i="7" s="1"/>
  <c r="AF932" i="7" s="1"/>
  <c r="X2923" i="1"/>
  <c r="B2882" i="7" s="1"/>
  <c r="AF2882" i="7" s="1"/>
  <c r="D1484" i="7"/>
  <c r="AH1484" i="7" s="1"/>
  <c r="AI2886" i="1"/>
  <c r="G2845" i="7" s="1"/>
  <c r="AH3204" i="1"/>
  <c r="AH3018" i="1"/>
  <c r="F2977" i="7" s="1"/>
  <c r="AI1193" i="1"/>
  <c r="G1152" i="7" s="1"/>
  <c r="AI1312" i="1"/>
  <c r="G1271" i="7" s="1"/>
  <c r="AH3346" i="1"/>
  <c r="AI744" i="1"/>
  <c r="G703" i="7" s="1"/>
  <c r="AI397" i="1"/>
  <c r="G356" i="7" s="1"/>
  <c r="X1845" i="1"/>
  <c r="B1804" i="7" s="1"/>
  <c r="AF1804" i="7" s="1"/>
  <c r="AI2734" i="1"/>
  <c r="G2693" i="7" s="1"/>
  <c r="X1309" i="1"/>
  <c r="B1268" i="7" s="1"/>
  <c r="AF1268" i="7" s="1"/>
  <c r="D2663" i="7"/>
  <c r="AH2663" i="7" s="1"/>
  <c r="X1872" i="1"/>
  <c r="B1831" i="7" s="1"/>
  <c r="AF1831" i="7" s="1"/>
  <c r="AH3288" i="1"/>
  <c r="X2496" i="1"/>
  <c r="B2455" i="7" s="1"/>
  <c r="AF2455" i="7" s="1"/>
  <c r="X3020" i="1"/>
  <c r="B2979" i="7" s="1"/>
  <c r="AF2979" i="7" s="1"/>
  <c r="AD1546" i="1"/>
  <c r="X865" i="1"/>
  <c r="B824" i="7" s="1"/>
  <c r="AF824" i="7" s="1"/>
  <c r="AH1956" i="1"/>
  <c r="F1915" i="7" s="1"/>
  <c r="AI1043" i="1"/>
  <c r="G1002" i="7" s="1"/>
  <c r="D2819" i="7"/>
  <c r="AH2819" i="7" s="1"/>
  <c r="AH2206" i="1"/>
  <c r="F2165" i="7" s="1"/>
  <c r="AD758" i="1"/>
  <c r="X76" i="1"/>
  <c r="B35" i="7" s="1"/>
  <c r="AF35" i="7" s="1"/>
  <c r="AI1882" i="1"/>
  <c r="G1841" i="7" s="1"/>
  <c r="AD919" i="1"/>
  <c r="X2009" i="1"/>
  <c r="B1968" i="7" s="1"/>
  <c r="AF1968" i="7" s="1"/>
  <c r="X3456" i="1"/>
  <c r="AD2248" i="1"/>
  <c r="X3080" i="1"/>
  <c r="X545" i="1"/>
  <c r="B504" i="7" s="1"/>
  <c r="AF504" i="7" s="1"/>
  <c r="X576" i="1"/>
  <c r="B535" i="7" s="1"/>
  <c r="AF535" i="7" s="1"/>
  <c r="D1333" i="7"/>
  <c r="AH1333" i="7" s="1"/>
  <c r="AI1599" i="1"/>
  <c r="G1558" i="7" s="1"/>
  <c r="D620" i="7"/>
  <c r="AH620" i="7" s="1"/>
  <c r="X971" i="1"/>
  <c r="B930" i="7" s="1"/>
  <c r="AF930" i="7" s="1"/>
  <c r="AD3518" i="1"/>
  <c r="AD1312" i="1"/>
  <c r="D2415" i="7"/>
  <c r="AH2415" i="7" s="1"/>
  <c r="AI1723" i="1"/>
  <c r="G1682" i="7" s="1"/>
  <c r="D2039" i="7"/>
  <c r="AH2039" i="7" s="1"/>
  <c r="X332" i="1"/>
  <c r="B291" i="7" s="1"/>
  <c r="AF291" i="7" s="1"/>
  <c r="AH2137" i="1"/>
  <c r="F2096" i="7" s="1"/>
  <c r="AD1740" i="1"/>
  <c r="AD2121" i="1"/>
  <c r="AI2700" i="1"/>
  <c r="G2659" i="7" s="1"/>
  <c r="AH1910" i="1"/>
  <c r="F1869" i="7" s="1"/>
  <c r="D1947" i="7"/>
  <c r="AH1947" i="7" s="1"/>
  <c r="AH3007" i="1"/>
  <c r="F2966" i="7" s="1"/>
  <c r="AD1428" i="1"/>
  <c r="D857" i="7"/>
  <c r="AH857" i="7" s="1"/>
  <c r="D1975" i="7"/>
  <c r="AH1975" i="7" s="1"/>
  <c r="AH3011" i="1"/>
  <c r="F2970" i="7" s="1"/>
  <c r="D1327" i="7"/>
  <c r="AH1327" i="7" s="1"/>
  <c r="AH688" i="1"/>
  <c r="F647" i="7" s="1"/>
  <c r="X2458" i="1"/>
  <c r="B2417" i="7" s="1"/>
  <c r="AF2417" i="7" s="1"/>
  <c r="AH897" i="1"/>
  <c r="F856" i="7" s="1"/>
  <c r="AI2860" i="1"/>
  <c r="G2819" i="7" s="1"/>
  <c r="AI1103" i="1"/>
  <c r="G1062" i="7" s="1"/>
  <c r="AI1525" i="1"/>
  <c r="G1484" i="7" s="1"/>
  <c r="AI3146" i="1"/>
  <c r="X443" i="1"/>
  <c r="B402" i="7" s="1"/>
  <c r="AF402" i="7" s="1"/>
  <c r="X1944" i="1"/>
  <c r="B1903" i="7" s="1"/>
  <c r="AF1903" i="7" s="1"/>
  <c r="D697" i="7"/>
  <c r="AH697" i="7" s="1"/>
  <c r="D214" i="7"/>
  <c r="AH214" i="7" s="1"/>
  <c r="AH2078" i="1"/>
  <c r="F2037" i="7" s="1"/>
  <c r="AH1481" i="1"/>
  <c r="F1440" i="7" s="1"/>
  <c r="AH1259" i="1"/>
  <c r="F1218" i="7" s="1"/>
  <c r="X691" i="1"/>
  <c r="B650" i="7" s="1"/>
  <c r="AF650" i="7" s="1"/>
  <c r="D1933" i="7"/>
  <c r="AH1933" i="7" s="1"/>
  <c r="D2829" i="7"/>
  <c r="AH2829" i="7" s="1"/>
  <c r="D627" i="7"/>
  <c r="AH627" i="7" s="1"/>
  <c r="X2552" i="1"/>
  <c r="B2511" i="7" s="1"/>
  <c r="AF2511" i="7" s="1"/>
  <c r="X913" i="1"/>
  <c r="B872" i="7" s="1"/>
  <c r="AF872" i="7" s="1"/>
  <c r="AD526" i="1"/>
  <c r="X2323" i="1"/>
  <c r="B2282" i="7" s="1"/>
  <c r="AF2282" i="7" s="1"/>
  <c r="AH2097" i="1"/>
  <c r="F2056" i="7" s="1"/>
  <c r="AI732" i="1"/>
  <c r="G691" i="7" s="1"/>
  <c r="AD1021" i="1"/>
  <c r="AD3146" i="1"/>
  <c r="AI3062" i="1"/>
  <c r="G3021" i="7" s="1"/>
  <c r="AD2890" i="1"/>
  <c r="D219" i="7"/>
  <c r="AH219" i="7" s="1"/>
  <c r="AH867" i="1"/>
  <c r="F826" i="7" s="1"/>
  <c r="AI336" i="1"/>
  <c r="G295" i="7" s="1"/>
  <c r="AH865" i="1"/>
  <c r="F824" i="7" s="1"/>
  <c r="X3360" i="1"/>
  <c r="AD1499" i="1"/>
  <c r="X656" i="1"/>
  <c r="B615" i="7" s="1"/>
  <c r="AF615" i="7" s="1"/>
  <c r="AD1629" i="1"/>
  <c r="AD437" i="1"/>
  <c r="X746" i="1"/>
  <c r="B705" i="7" s="1"/>
  <c r="AF705" i="7" s="1"/>
  <c r="D2776" i="7"/>
  <c r="AH2776" i="7" s="1"/>
  <c r="AD215" i="1"/>
  <c r="X2704" i="1"/>
  <c r="B2663" i="7" s="1"/>
  <c r="AF2663" i="7" s="1"/>
  <c r="X312" i="1"/>
  <c r="B271" i="7" s="1"/>
  <c r="AF271" i="7" s="1"/>
  <c r="AH336" i="1"/>
  <c r="F295" i="7" s="1"/>
  <c r="AH1626" i="1"/>
  <c r="F1585" i="7" s="1"/>
  <c r="X1886" i="1"/>
  <c r="B1845" i="7" s="1"/>
  <c r="AF1845" i="7" s="1"/>
  <c r="AD3086" i="1"/>
  <c r="AI2878" i="1"/>
  <c r="G2837" i="7" s="1"/>
  <c r="AD2994" i="1"/>
  <c r="AD1984" i="1"/>
  <c r="X1046" i="1"/>
  <c r="B1005" i="7" s="1"/>
  <c r="AF1005" i="7" s="1"/>
  <c r="AI2883" i="1"/>
  <c r="G2842" i="7" s="1"/>
  <c r="AH2294" i="1"/>
  <c r="F2253" i="7" s="1"/>
  <c r="D363" i="7"/>
  <c r="AH363" i="7" s="1"/>
  <c r="X3446" i="1"/>
  <c r="X3177" i="1"/>
  <c r="D95" i="7"/>
  <c r="AH95" i="7" s="1"/>
  <c r="D1386" i="7"/>
  <c r="AH1386" i="7" s="1"/>
  <c r="AI3238" i="1"/>
  <c r="AI733" i="1"/>
  <c r="G692" i="7" s="1"/>
  <c r="X3289" i="1"/>
  <c r="AI137" i="1"/>
  <c r="G96" i="7" s="1"/>
  <c r="AD972" i="1"/>
  <c r="AH2656" i="1"/>
  <c r="F2615" i="7" s="1"/>
  <c r="D1477" i="7"/>
  <c r="AH1477" i="7" s="1"/>
  <c r="AI1924" i="1"/>
  <c r="G1883" i="7" s="1"/>
  <c r="AH1906" i="1"/>
  <c r="F1865" i="7" s="1"/>
  <c r="AH3373" i="1"/>
  <c r="AD2591" i="1"/>
  <c r="AH1128" i="1"/>
  <c r="F1087" i="7" s="1"/>
  <c r="X2837" i="1"/>
  <c r="B2796" i="7" s="1"/>
  <c r="AF2796" i="7" s="1"/>
  <c r="AI931" i="1"/>
  <c r="G890" i="7" s="1"/>
  <c r="AI2573" i="1"/>
  <c r="G2532" i="7" s="1"/>
  <c r="D67" i="7"/>
  <c r="AH67" i="7" s="1"/>
  <c r="AI758" i="1"/>
  <c r="G717" i="7" s="1"/>
  <c r="AI1752" i="1"/>
  <c r="G1711" i="7" s="1"/>
  <c r="AD1876" i="1"/>
  <c r="X603" i="1"/>
  <c r="B562" i="7" s="1"/>
  <c r="AF562" i="7" s="1"/>
  <c r="AI1826" i="1"/>
  <c r="G1785" i="7" s="1"/>
  <c r="AD500" i="1"/>
  <c r="AI77" i="1"/>
  <c r="G36" i="7" s="1"/>
  <c r="D2789" i="7"/>
  <c r="AH2789" i="7" s="1"/>
  <c r="X3091" i="1"/>
  <c r="AH1411" i="1"/>
  <c r="F1370" i="7" s="1"/>
  <c r="D236" i="7"/>
  <c r="AH236" i="7" s="1"/>
  <c r="X2393" i="1"/>
  <c r="B2352" i="7" s="1"/>
  <c r="AF2352" i="7" s="1"/>
  <c r="AD1936" i="1"/>
  <c r="AI2035" i="1"/>
  <c r="G1994" i="7" s="1"/>
  <c r="AI1960" i="1"/>
  <c r="G1919" i="7" s="1"/>
  <c r="AH1631" i="1"/>
  <c r="F1590" i="7" s="1"/>
  <c r="X1771" i="1"/>
  <c r="B1730" i="7" s="1"/>
  <c r="AF1730" i="7" s="1"/>
  <c r="D1281" i="7"/>
  <c r="AH1281" i="7" s="1"/>
  <c r="AI3101" i="1"/>
  <c r="X839" i="1"/>
  <c r="B798" i="7" s="1"/>
  <c r="AF798" i="7" s="1"/>
  <c r="AH1567" i="1"/>
  <c r="F1526" i="7" s="1"/>
  <c r="D1200" i="7"/>
  <c r="AH1200" i="7" s="1"/>
  <c r="AH850" i="1"/>
  <c r="F809" i="7" s="1"/>
  <c r="AD880" i="1"/>
  <c r="AI3390" i="1"/>
  <c r="AH527" i="1"/>
  <c r="F486" i="7" s="1"/>
  <c r="AD695" i="1"/>
  <c r="X1647" i="1"/>
  <c r="B1606" i="7" s="1"/>
  <c r="AF1606" i="7" s="1"/>
  <c r="AI615" i="1"/>
  <c r="G574" i="7" s="1"/>
  <c r="AH1225" i="1"/>
  <c r="F1184" i="7" s="1"/>
  <c r="X3486" i="1"/>
  <c r="AD660" i="1"/>
  <c r="AH1812" i="1"/>
  <c r="F1771" i="7" s="1"/>
  <c r="AI1592" i="1"/>
  <c r="G1551" i="7" s="1"/>
  <c r="AD1536" i="1"/>
  <c r="AI3387" i="1"/>
  <c r="AH1421" i="1"/>
  <c r="F1380" i="7" s="1"/>
  <c r="D2433" i="7"/>
  <c r="AH2433" i="7" s="1"/>
  <c r="D588" i="7"/>
  <c r="AH588" i="7" s="1"/>
  <c r="AH2006" i="1"/>
  <c r="F1965" i="7" s="1"/>
  <c r="AI1992" i="1"/>
  <c r="G1951" i="7" s="1"/>
  <c r="AI2542" i="1"/>
  <c r="G2501" i="7" s="1"/>
  <c r="AI173" i="1"/>
  <c r="G132" i="7" s="1"/>
  <c r="AH3286" i="1"/>
  <c r="D3005" i="7"/>
  <c r="AH3005" i="7" s="1"/>
  <c r="AH229" i="1"/>
  <c r="F188" i="7" s="1"/>
  <c r="AI1284" i="1"/>
  <c r="G1243" i="7" s="1"/>
  <c r="D1950" i="7"/>
  <c r="AH1950" i="7" s="1"/>
  <c r="X1786" i="1"/>
  <c r="B1745" i="7" s="1"/>
  <c r="AF1745" i="7" s="1"/>
  <c r="AD690" i="1"/>
  <c r="D2144" i="7"/>
  <c r="AH2144" i="7" s="1"/>
  <c r="AH404" i="1"/>
  <c r="F363" i="7" s="1"/>
  <c r="AD1560" i="1"/>
  <c r="AH1436" i="1"/>
  <c r="F1395" i="7" s="1"/>
  <c r="X289" i="1"/>
  <c r="B248" i="7" s="1"/>
  <c r="AF248" i="7" s="1"/>
  <c r="AI1181" i="1"/>
  <c r="G1140" i="7" s="1"/>
  <c r="D2512" i="7"/>
  <c r="AH2512" i="7" s="1"/>
  <c r="AI272" i="1"/>
  <c r="G231" i="7" s="1"/>
  <c r="AH174" i="1"/>
  <c r="F133" i="7" s="1"/>
  <c r="AH1030" i="1"/>
  <c r="F989" i="7" s="1"/>
  <c r="AI198" i="1"/>
  <c r="G157" i="7" s="1"/>
  <c r="X2451" i="1"/>
  <c r="B2410" i="7" s="1"/>
  <c r="AF2410" i="7" s="1"/>
  <c r="AI2117" i="1"/>
  <c r="G2076" i="7" s="1"/>
  <c r="D2926" i="7"/>
  <c r="AH2926" i="7" s="1"/>
  <c r="AD2471" i="1"/>
  <c r="AI389" i="1"/>
  <c r="G348" i="7" s="1"/>
  <c r="AI649" i="1"/>
  <c r="G608" i="7" s="1"/>
  <c r="X3368" i="1"/>
  <c r="X1675" i="1"/>
  <c r="B1634" i="7" s="1"/>
  <c r="AF1634" i="7" s="1"/>
  <c r="AH784" i="1"/>
  <c r="F743" i="7" s="1"/>
  <c r="X652" i="1"/>
  <c r="B611" i="7" s="1"/>
  <c r="AF611" i="7" s="1"/>
  <c r="D296" i="7"/>
  <c r="AH296" i="7" s="1"/>
  <c r="AD543" i="1"/>
  <c r="AI1332" i="1"/>
  <c r="G1291" i="7" s="1"/>
  <c r="AH457" i="1"/>
  <c r="F416" i="7" s="1"/>
  <c r="D420" i="7"/>
  <c r="AH420" i="7" s="1"/>
  <c r="X414" i="1"/>
  <c r="B373" i="7" s="1"/>
  <c r="AF373" i="7" s="1"/>
  <c r="AH550" i="1"/>
  <c r="F509" i="7" s="1"/>
  <c r="AH2190" i="1"/>
  <c r="F2149" i="7" s="1"/>
  <c r="X1179" i="1"/>
  <c r="B1138" i="7" s="1"/>
  <c r="AF1138" i="7" s="1"/>
  <c r="AI2787" i="1"/>
  <c r="G2746" i="7" s="1"/>
  <c r="X706" i="1"/>
  <c r="B665" i="7" s="1"/>
  <c r="AF665" i="7" s="1"/>
  <c r="AI2525" i="1"/>
  <c r="G2484" i="7" s="1"/>
  <c r="D2031" i="7"/>
  <c r="AH2031" i="7" s="1"/>
  <c r="D3020" i="7"/>
  <c r="AH3020" i="7" s="1"/>
  <c r="D2075" i="7"/>
  <c r="AH2075" i="7" s="1"/>
  <c r="D988" i="7"/>
  <c r="AH988" i="7" s="1"/>
  <c r="AI960" i="1"/>
  <c r="G919" i="7" s="1"/>
  <c r="X1341" i="1"/>
  <c r="B1300" i="7" s="1"/>
  <c r="AF1300" i="7" s="1"/>
  <c r="D486" i="7"/>
  <c r="AH486" i="7" s="1"/>
  <c r="AH1871" i="1"/>
  <c r="F1830" i="7" s="1"/>
  <c r="AD1411" i="1"/>
  <c r="AD700" i="1"/>
  <c r="X3228" i="1"/>
  <c r="AD3438" i="1"/>
  <c r="AI138" i="1"/>
  <c r="G97" i="7" s="1"/>
  <c r="AI2163" i="1"/>
  <c r="G2122" i="7" s="1"/>
  <c r="X791" i="1"/>
  <c r="B750" i="7" s="1"/>
  <c r="AF750" i="7" s="1"/>
  <c r="AI3327" i="1"/>
  <c r="AH2580" i="1"/>
  <c r="F2539" i="7" s="1"/>
  <c r="AH905" i="1"/>
  <c r="F864" i="7" s="1"/>
  <c r="AH2367" i="1"/>
  <c r="F2326" i="7" s="1"/>
  <c r="AI784" i="1"/>
  <c r="G743" i="7" s="1"/>
  <c r="AI3121" i="1"/>
  <c r="D2821" i="7"/>
  <c r="AH2821" i="7" s="1"/>
  <c r="D703" i="7"/>
  <c r="AH703" i="7" s="1"/>
  <c r="X457" i="1"/>
  <c r="B416" i="7" s="1"/>
  <c r="AF416" i="7" s="1"/>
  <c r="X283" i="1"/>
  <c r="B242" i="7" s="1"/>
  <c r="AF242" i="7" s="1"/>
  <c r="AH890" i="1"/>
  <c r="F849" i="7" s="1"/>
  <c r="AI2190" i="1"/>
  <c r="G2149" i="7" s="1"/>
  <c r="D1707" i="7"/>
  <c r="AH1707" i="7" s="1"/>
  <c r="X284" i="1"/>
  <c r="B243" i="7" s="1"/>
  <c r="AF243" i="7" s="1"/>
  <c r="AD2037" i="1"/>
  <c r="AI380" i="1"/>
  <c r="G339" i="7" s="1"/>
  <c r="AI2603" i="1"/>
  <c r="G2562" i="7" s="1"/>
  <c r="X1642" i="1"/>
  <c r="B1601" i="7" s="1"/>
  <c r="AF1601" i="7" s="1"/>
  <c r="D635" i="7"/>
  <c r="AH635" i="7" s="1"/>
  <c r="X695" i="1"/>
  <c r="B654" i="7" s="1"/>
  <c r="AF654" i="7" s="1"/>
  <c r="AH680" i="1"/>
  <c r="F639" i="7" s="1"/>
  <c r="AI1711" i="1"/>
  <c r="G1670" i="7" s="1"/>
  <c r="AD550" i="1"/>
  <c r="AD3174" i="1"/>
  <c r="D194" i="7"/>
  <c r="AH194" i="7" s="1"/>
  <c r="AD750" i="1"/>
  <c r="X3315" i="1"/>
  <c r="X3282" i="1"/>
  <c r="X930" i="1"/>
  <c r="B889" i="7" s="1"/>
  <c r="AF889" i="7" s="1"/>
  <c r="AD3192" i="1"/>
  <c r="X1078" i="1"/>
  <c r="B1037" i="7" s="1"/>
  <c r="AF1037" i="7" s="1"/>
  <c r="X2492" i="1"/>
  <c r="B2451" i="7" s="1"/>
  <c r="AF2451" i="7" s="1"/>
  <c r="D582" i="7"/>
  <c r="AH582" i="7" s="1"/>
  <c r="AD1440" i="1"/>
  <c r="X1601" i="1"/>
  <c r="B1560" i="7" s="1"/>
  <c r="AF1560" i="7" s="1"/>
  <c r="X340" i="1"/>
  <c r="B299" i="7" s="1"/>
  <c r="AF299" i="7" s="1"/>
  <c r="AH2708" i="1"/>
  <c r="F2667" i="7" s="1"/>
  <c r="AI707" i="1"/>
  <c r="G666" i="7" s="1"/>
  <c r="AH1271" i="1"/>
  <c r="F1230" i="7" s="1"/>
  <c r="D2108" i="7"/>
  <c r="AH2108" i="7" s="1"/>
  <c r="AI3058" i="1"/>
  <c r="G3017" i="7" s="1"/>
  <c r="AD3488" i="1"/>
  <c r="AI2131" i="1"/>
  <c r="G2090" i="7" s="1"/>
  <c r="X3468" i="1"/>
  <c r="X858" i="1"/>
  <c r="B817" i="7" s="1"/>
  <c r="AF817" i="7" s="1"/>
  <c r="AI261" i="1"/>
  <c r="G220" i="7" s="1"/>
  <c r="AI1475" i="1"/>
  <c r="G1434" i="7" s="1"/>
  <c r="AD2319" i="1"/>
  <c r="AD927" i="1"/>
  <c r="AH732" i="1"/>
  <c r="F691" i="7" s="1"/>
  <c r="AH880" i="1"/>
  <c r="F839" i="7" s="1"/>
  <c r="D2189" i="7"/>
  <c r="AH2189" i="7" s="1"/>
  <c r="D898" i="7"/>
  <c r="AH898" i="7" s="1"/>
  <c r="AI868" i="1"/>
  <c r="G827" i="7" s="1"/>
  <c r="X2486" i="1"/>
  <c r="B2445" i="7" s="1"/>
  <c r="AF2445" i="7" s="1"/>
  <c r="AH2483" i="1"/>
  <c r="F2442" i="7" s="1"/>
  <c r="X2776" i="1"/>
  <c r="B2735" i="7" s="1"/>
  <c r="AF2735" i="7" s="1"/>
  <c r="X3124" i="1"/>
  <c r="AH2822" i="1"/>
  <c r="F2781" i="7" s="1"/>
  <c r="AH282" i="1"/>
  <c r="F241" i="7" s="1"/>
  <c r="X334" i="1"/>
  <c r="B293" i="7" s="1"/>
  <c r="AF293" i="7" s="1"/>
  <c r="AH2301" i="1"/>
  <c r="F2260" i="7" s="1"/>
  <c r="AD2097" i="1"/>
  <c r="X2084" i="1"/>
  <c r="B2043" i="7" s="1"/>
  <c r="AF2043" i="7" s="1"/>
  <c r="D710" i="7"/>
  <c r="AH710" i="7" s="1"/>
  <c r="AH1522" i="1"/>
  <c r="F1481" i="7" s="1"/>
  <c r="X1094" i="1"/>
  <c r="B1053" i="7" s="1"/>
  <c r="AF1053" i="7" s="1"/>
  <c r="D386" i="7"/>
  <c r="AH386" i="7" s="1"/>
  <c r="AI3098" i="1"/>
  <c r="AI1652" i="1"/>
  <c r="G1611" i="7" s="1"/>
  <c r="AD3017" i="1"/>
  <c r="D2621" i="7"/>
  <c r="AH2621" i="7" s="1"/>
  <c r="X2876" i="1"/>
  <c r="B2835" i="7" s="1"/>
  <c r="AF2835" i="7" s="1"/>
  <c r="AH698" i="1"/>
  <c r="F657" i="7" s="1"/>
  <c r="AD2785" i="1"/>
  <c r="AD2235" i="1"/>
  <c r="AI562" i="1"/>
  <c r="G521" i="7" s="1"/>
  <c r="D138" i="7"/>
  <c r="AH138" i="7" s="1"/>
  <c r="X2618" i="1"/>
  <c r="B2577" i="7" s="1"/>
  <c r="AF2577" i="7" s="1"/>
  <c r="AH480" i="1"/>
  <c r="F439" i="7" s="1"/>
  <c r="D1188" i="7"/>
  <c r="AH1188" i="7" s="1"/>
  <c r="AI1155" i="1"/>
  <c r="G1114" i="7" s="1"/>
  <c r="AD1538" i="1"/>
  <c r="AI2219" i="1"/>
  <c r="G2178" i="7" s="1"/>
  <c r="AD1993" i="1"/>
  <c r="AD3094" i="1"/>
  <c r="D2444" i="7"/>
  <c r="AH2444" i="7" s="1"/>
  <c r="AH2537" i="1"/>
  <c r="F2496" i="7" s="1"/>
  <c r="X3460" i="1"/>
  <c r="AI1414" i="1"/>
  <c r="G1373" i="7" s="1"/>
  <c r="AH3338" i="1"/>
  <c r="AH2978" i="1"/>
  <c r="F2937" i="7" s="1"/>
  <c r="X1264" i="1"/>
  <c r="B1223" i="7" s="1"/>
  <c r="AF1223" i="7" s="1"/>
  <c r="AI634" i="1"/>
  <c r="G593" i="7" s="1"/>
  <c r="AD1097" i="1"/>
  <c r="AD2056" i="1"/>
  <c r="D2217" i="7"/>
  <c r="AH2217" i="7" s="1"/>
  <c r="AH1718" i="1"/>
  <c r="F1677" i="7" s="1"/>
  <c r="D1869" i="7"/>
  <c r="AH1869" i="7" s="1"/>
  <c r="AH1220" i="1"/>
  <c r="F1179" i="7" s="1"/>
  <c r="X2386" i="1"/>
  <c r="B2345" i="7" s="1"/>
  <c r="AF2345" i="7" s="1"/>
  <c r="AH760" i="1"/>
  <c r="F719" i="7" s="1"/>
  <c r="AH2238" i="1"/>
  <c r="F2197" i="7" s="1"/>
  <c r="AH1332" i="1"/>
  <c r="F1291" i="7" s="1"/>
  <c r="AI3166" i="1"/>
  <c r="AD2124" i="1"/>
  <c r="X253" i="1"/>
  <c r="B212" i="7" s="1"/>
  <c r="AF212" i="7" s="1"/>
  <c r="AH3268" i="1"/>
  <c r="X1201" i="1"/>
  <c r="B1160" i="7" s="1"/>
  <c r="AF1160" i="7" s="1"/>
  <c r="AD1459" i="1"/>
  <c r="X2996" i="1"/>
  <c r="B2955" i="7" s="1"/>
  <c r="AF2955" i="7" s="1"/>
  <c r="AD1464" i="1"/>
  <c r="AI1528" i="1"/>
  <c r="G1487" i="7" s="1"/>
  <c r="X1364" i="1"/>
  <c r="B1323" i="7" s="1"/>
  <c r="AF1323" i="7" s="1"/>
  <c r="AI228" i="1"/>
  <c r="G187" i="7" s="1"/>
  <c r="D1813" i="7"/>
  <c r="AH1813" i="7" s="1"/>
  <c r="AD2101" i="1"/>
  <c r="AH3184" i="1"/>
  <c r="AD1497" i="1"/>
  <c r="AH221" i="1"/>
  <c r="F180" i="7" s="1"/>
  <c r="AH2207" i="1"/>
  <c r="F2166" i="7" s="1"/>
  <c r="AD1592" i="1"/>
  <c r="AH1479" i="1"/>
  <c r="F1438" i="7" s="1"/>
  <c r="AD1577" i="1"/>
  <c r="AI979" i="1"/>
  <c r="G938" i="7" s="1"/>
  <c r="AD2051" i="1"/>
  <c r="AH2468" i="1"/>
  <c r="F2427" i="7" s="1"/>
  <c r="X1012" i="1"/>
  <c r="B971" i="7" s="1"/>
  <c r="AF971" i="7" s="1"/>
  <c r="AD782" i="1"/>
  <c r="AD2335" i="1"/>
  <c r="AD2149" i="1"/>
  <c r="D1752" i="7"/>
  <c r="AH1752" i="7" s="1"/>
  <c r="D864" i="7"/>
  <c r="AH864" i="7" s="1"/>
  <c r="AD3280" i="1"/>
  <c r="D2068" i="7"/>
  <c r="AH2068" i="7" s="1"/>
  <c r="AD519" i="1"/>
  <c r="D1790" i="7"/>
  <c r="AH1790" i="7" s="1"/>
  <c r="AH3054" i="1"/>
  <c r="F3013" i="7" s="1"/>
  <c r="AH1449" i="1"/>
  <c r="F1408" i="7" s="1"/>
  <c r="AD148" i="1"/>
  <c r="X1490" i="1"/>
  <c r="B1449" i="7" s="1"/>
  <c r="AF1449" i="7" s="1"/>
  <c r="AH2328" i="1"/>
  <c r="F2287" i="7" s="1"/>
  <c r="AD2270" i="1"/>
  <c r="AD1898" i="1"/>
  <c r="AH1334" i="1"/>
  <c r="F1293" i="7" s="1"/>
  <c r="X3101" i="1"/>
  <c r="AI1374" i="1"/>
  <c r="G1333" i="7" s="1"/>
  <c r="D2539" i="7"/>
  <c r="AH2539" i="7" s="1"/>
  <c r="AH855" i="1"/>
  <c r="F814" i="7" s="1"/>
  <c r="AH3387" i="1"/>
  <c r="AI1492" i="1"/>
  <c r="G1451" i="7" s="1"/>
  <c r="AI1313" i="1"/>
  <c r="G1272" i="7" s="1"/>
  <c r="AD3357" i="1"/>
  <c r="AH210" i="1"/>
  <c r="F169" i="7" s="1"/>
  <c r="AH2893" i="1"/>
  <c r="F2852" i="7" s="1"/>
  <c r="D598" i="7"/>
  <c r="AH598" i="7" s="1"/>
  <c r="AH2542" i="1"/>
  <c r="F2501" i="7" s="1"/>
  <c r="AD177" i="1"/>
  <c r="D917" i="7"/>
  <c r="AH917" i="7" s="1"/>
  <c r="AH1023" i="1"/>
  <c r="F982" i="7" s="1"/>
  <c r="AI343" i="1"/>
  <c r="G302" i="7" s="1"/>
  <c r="AH2413" i="1"/>
  <c r="F2372" i="7" s="1"/>
  <c r="AD1315" i="1"/>
  <c r="AH461" i="1"/>
  <c r="F420" i="7" s="1"/>
  <c r="AD1861" i="1"/>
  <c r="AD1787" i="1"/>
  <c r="AD1998" i="1"/>
  <c r="X2109" i="1"/>
  <c r="B2068" i="7" s="1"/>
  <c r="AF2068" i="7" s="1"/>
  <c r="X982" i="1"/>
  <c r="B941" i="7" s="1"/>
  <c r="AF941" i="7" s="1"/>
  <c r="X3212" i="1"/>
  <c r="D1004" i="7"/>
  <c r="AH1004" i="7" s="1"/>
  <c r="AI148" i="1"/>
  <c r="G107" i="7" s="1"/>
  <c r="AI906" i="1"/>
  <c r="G865" i="7" s="1"/>
  <c r="AI751" i="1"/>
  <c r="G710" i="7" s="1"/>
  <c r="X1898" i="1"/>
  <c r="B1857" i="7" s="1"/>
  <c r="AF1857" i="7" s="1"/>
  <c r="AH2591" i="1"/>
  <c r="F2550" i="7" s="1"/>
  <c r="X1433" i="1"/>
  <c r="B1392" i="7" s="1"/>
  <c r="AF1392" i="7" s="1"/>
  <c r="AH1534" i="1"/>
  <c r="F1493" i="7" s="1"/>
  <c r="AD3511" i="1"/>
  <c r="AH379" i="1"/>
  <c r="F338" i="7" s="1"/>
  <c r="AH328" i="1"/>
  <c r="F287" i="7" s="1"/>
  <c r="AD254" i="1"/>
  <c r="X1479" i="1"/>
  <c r="B1438" i="7" s="1"/>
  <c r="AF1438" i="7" s="1"/>
  <c r="D2671" i="7"/>
  <c r="AH2671" i="7" s="1"/>
  <c r="AD589" i="1"/>
  <c r="X389" i="1"/>
  <c r="B348" i="7" s="1"/>
  <c r="AF348" i="7" s="1"/>
  <c r="X1002" i="1"/>
  <c r="B961" i="7" s="1"/>
  <c r="AF961" i="7" s="1"/>
  <c r="AI210" i="1"/>
  <c r="G169" i="7" s="1"/>
  <c r="AD3326" i="1"/>
  <c r="D340" i="7"/>
  <c r="AH340" i="7" s="1"/>
  <c r="AH1008" i="1"/>
  <c r="F967" i="7" s="1"/>
  <c r="AD2280" i="1"/>
  <c r="AI953" i="1"/>
  <c r="G912" i="7" s="1"/>
  <c r="X2408" i="1"/>
  <c r="B2367" i="7" s="1"/>
  <c r="AF2367" i="7" s="1"/>
  <c r="D2320" i="7"/>
  <c r="AH2320" i="7" s="1"/>
  <c r="AI3399" i="1"/>
  <c r="X2694" i="1"/>
  <c r="B2653" i="7" s="1"/>
  <c r="AF2653" i="7" s="1"/>
  <c r="AH2639" i="1"/>
  <c r="F2598" i="7" s="1"/>
  <c r="D2699" i="7"/>
  <c r="AH2699" i="7" s="1"/>
  <c r="AI3380" i="1"/>
  <c r="AI2482" i="1"/>
  <c r="G2441" i="7" s="1"/>
  <c r="AD1058" i="1"/>
  <c r="AI2862" i="1"/>
  <c r="G2821" i="7" s="1"/>
  <c r="AI1293" i="1"/>
  <c r="G1252" i="7" s="1"/>
  <c r="X1213" i="1"/>
  <c r="B1172" i="7" s="1"/>
  <c r="AF1172" i="7" s="1"/>
  <c r="AD2746" i="1"/>
  <c r="AD3178" i="1"/>
  <c r="AH2806" i="1"/>
  <c r="F2765" i="7" s="1"/>
  <c r="AI2433" i="1"/>
  <c r="G2392" i="7" s="1"/>
  <c r="AI266" i="1"/>
  <c r="G225" i="7" s="1"/>
  <c r="X3367" i="1"/>
  <c r="AI2307" i="1"/>
  <c r="G2266" i="7" s="1"/>
  <c r="AH1414" i="1"/>
  <c r="F1373" i="7" s="1"/>
  <c r="AI1861" i="1"/>
  <c r="G1820" i="7" s="1"/>
  <c r="AH1528" i="1"/>
  <c r="F1487" i="7" s="1"/>
  <c r="X2045" i="1"/>
  <c r="B2004" i="7" s="1"/>
  <c r="AF2004" i="7" s="1"/>
  <c r="X1038" i="1"/>
  <c r="B997" i="7" s="1"/>
  <c r="AF997" i="7" s="1"/>
  <c r="D241" i="7"/>
  <c r="AH241" i="7" s="1"/>
  <c r="AD2219" i="1"/>
  <c r="D1369" i="7"/>
  <c r="AH1369" i="7" s="1"/>
  <c r="AH808" i="1"/>
  <c r="F767" i="7" s="1"/>
  <c r="AI1903" i="1"/>
  <c r="G1862" i="7" s="1"/>
  <c r="X3260" i="1"/>
  <c r="D521" i="7"/>
  <c r="AH521" i="7" s="1"/>
  <c r="D2439" i="7"/>
  <c r="AH2439" i="7" s="1"/>
  <c r="AD430" i="1"/>
  <c r="AI2521" i="1"/>
  <c r="G2480" i="7" s="1"/>
  <c r="AH2325" i="1"/>
  <c r="F2284" i="7" s="1"/>
  <c r="D602" i="7"/>
  <c r="AH602" i="7" s="1"/>
  <c r="AD2282" i="1"/>
  <c r="AD1813" i="1"/>
  <c r="AH3153" i="1"/>
  <c r="D415" i="7"/>
  <c r="AH415" i="7" s="1"/>
  <c r="AD2482" i="1"/>
  <c r="D276" i="7"/>
  <c r="AH276" i="7" s="1"/>
  <c r="X2279" i="1"/>
  <c r="B2238" i="7" s="1"/>
  <c r="AF2238" i="7" s="1"/>
  <c r="AD453" i="1"/>
  <c r="X3013" i="1"/>
  <c r="B2972" i="7" s="1"/>
  <c r="AF2972" i="7" s="1"/>
  <c r="X2282" i="1"/>
  <c r="B2241" i="7" s="1"/>
  <c r="AF2241" i="7" s="1"/>
  <c r="X1199" i="1"/>
  <c r="B1158" i="7" s="1"/>
  <c r="AF1158" i="7" s="1"/>
  <c r="AD1286" i="1"/>
  <c r="AI3051" i="1"/>
  <c r="G3010" i="7" s="1"/>
  <c r="AI2938" i="1"/>
  <c r="G2897" i="7" s="1"/>
  <c r="X1696" i="1"/>
  <c r="B1655" i="7" s="1"/>
  <c r="AF1655" i="7" s="1"/>
  <c r="X2641" i="1"/>
  <c r="B2600" i="7" s="1"/>
  <c r="AF2600" i="7" s="1"/>
  <c r="D1497" i="7"/>
  <c r="AH1497" i="7" s="1"/>
  <c r="AH2131" i="1"/>
  <c r="F2090" i="7" s="1"/>
  <c r="AI3476" i="1"/>
  <c r="AD1535" i="1"/>
  <c r="AD477" i="1"/>
  <c r="AH3339" i="1"/>
  <c r="AD2545" i="1"/>
  <c r="D2017" i="7"/>
  <c r="AH2017" i="7" s="1"/>
  <c r="X629" i="1"/>
  <c r="B588" i="7" s="1"/>
  <c r="AF588" i="7" s="1"/>
  <c r="AD1102" i="1"/>
  <c r="X2336" i="1"/>
  <c r="B2295" i="7" s="1"/>
  <c r="AF2295" i="7" s="1"/>
  <c r="D2931" i="7"/>
  <c r="AH2931" i="7" s="1"/>
  <c r="D2897" i="7"/>
  <c r="AH2897" i="7" s="1"/>
  <c r="AI2942" i="1"/>
  <c r="G2901" i="7" s="1"/>
  <c r="D2060" i="7"/>
  <c r="AH2060" i="7" s="1"/>
  <c r="X3297" i="1"/>
  <c r="AH1993" i="1"/>
  <c r="F1952" i="7" s="1"/>
  <c r="AD1569" i="1"/>
  <c r="X1325" i="1"/>
  <c r="B1284" i="7" s="1"/>
  <c r="AF1284" i="7" s="1"/>
  <c r="X2431" i="1"/>
  <c r="B2390" i="7" s="1"/>
  <c r="AF2390" i="7" s="1"/>
  <c r="X1405" i="1"/>
  <c r="B1364" i="7" s="1"/>
  <c r="AF1364" i="7" s="1"/>
  <c r="AH2401" i="1"/>
  <c r="F2360" i="7" s="1"/>
  <c r="AI1157" i="1"/>
  <c r="G1116" i="7" s="1"/>
  <c r="X940" i="1"/>
  <c r="B899" i="7" s="1"/>
  <c r="AF899" i="7" s="1"/>
  <c r="AI2110" i="1"/>
  <c r="G2069" i="7" s="1"/>
  <c r="AD480" i="1"/>
  <c r="AI1696" i="1"/>
  <c r="G1655" i="7" s="1"/>
  <c r="AI1736" i="1"/>
  <c r="G1695" i="7" s="1"/>
  <c r="AI2824" i="1"/>
  <c r="G2783" i="7" s="1"/>
  <c r="D973" i="7"/>
  <c r="AH973" i="7" s="1"/>
  <c r="X670" i="1"/>
  <c r="B629" i="7" s="1"/>
  <c r="AF629" i="7" s="1"/>
  <c r="D1998" i="7"/>
  <c r="AH1998" i="7" s="1"/>
  <c r="D2513" i="7"/>
  <c r="AH2513" i="7" s="1"/>
  <c r="AD3151" i="1"/>
  <c r="AH3022" i="1"/>
  <c r="F2981" i="7" s="1"/>
  <c r="AI3520" i="1"/>
  <c r="AH3004" i="1"/>
  <c r="F2963" i="7" s="1"/>
  <c r="D2033" i="7"/>
  <c r="AH2033" i="7" s="1"/>
  <c r="D608" i="7"/>
  <c r="AH608" i="7" s="1"/>
  <c r="AI442" i="1"/>
  <c r="G401" i="7" s="1"/>
  <c r="AI2124" i="1"/>
  <c r="G2083" i="7" s="1"/>
  <c r="AI752" i="1"/>
  <c r="G711" i="7" s="1"/>
  <c r="AH2235" i="1"/>
  <c r="F2194" i="7" s="1"/>
  <c r="D3017" i="7"/>
  <c r="AH3017" i="7" s="1"/>
  <c r="X2504" i="1"/>
  <c r="B2463" i="7" s="1"/>
  <c r="AF2463" i="7" s="1"/>
  <c r="AI3263" i="1"/>
  <c r="AH1118" i="1"/>
  <c r="F1077" i="7" s="1"/>
  <c r="AD2662" i="1"/>
  <c r="AD2938" i="1"/>
  <c r="AD1278" i="1"/>
  <c r="AH2398" i="1"/>
  <c r="F2357" i="7" s="1"/>
  <c r="D1819" i="7"/>
  <c r="AH1819" i="7" s="1"/>
  <c r="AD313" i="1"/>
  <c r="AD2588" i="1"/>
  <c r="AD2789" i="1"/>
  <c r="X1379" i="1"/>
  <c r="B1338" i="7" s="1"/>
  <c r="AF1338" i="7" s="1"/>
  <c r="X1880" i="1"/>
  <c r="B1839" i="7" s="1"/>
  <c r="AF1839" i="7" s="1"/>
  <c r="AH2026" i="1"/>
  <c r="F1985" i="7" s="1"/>
  <c r="X1527" i="1"/>
  <c r="B1486" i="7" s="1"/>
  <c r="AF1486" i="7" s="1"/>
  <c r="D1438" i="7"/>
  <c r="AH1438" i="7" s="1"/>
  <c r="AI641" i="1"/>
  <c r="G600" i="7" s="1"/>
  <c r="AD3082" i="1"/>
  <c r="X375" i="1"/>
  <c r="B334" i="7" s="1"/>
  <c r="AF334" i="7" s="1"/>
  <c r="AH953" i="1"/>
  <c r="F912" i="7" s="1"/>
  <c r="AH1622" i="1"/>
  <c r="F1581" i="7" s="1"/>
  <c r="X1928" i="1"/>
  <c r="B1887" i="7" s="1"/>
  <c r="AF1887" i="7" s="1"/>
  <c r="X1110" i="1"/>
  <c r="B1069" i="7" s="1"/>
  <c r="AF1069" i="7" s="1"/>
  <c r="AI2649" i="1"/>
  <c r="G2608" i="7" s="1"/>
  <c r="AI893" i="1"/>
  <c r="G852" i="7" s="1"/>
  <c r="AI3205" i="1"/>
  <c r="AH1612" i="1"/>
  <c r="F1571" i="7" s="1"/>
  <c r="AH1058" i="1"/>
  <c r="F1017" i="7" s="1"/>
  <c r="AI227" i="1"/>
  <c r="G186" i="7" s="1"/>
  <c r="AI3145" i="1"/>
  <c r="X1933" i="1"/>
  <c r="B1892" i="7" s="1"/>
  <c r="AF1892" i="7" s="1"/>
  <c r="AI1090" i="1"/>
  <c r="G1049" i="7" s="1"/>
  <c r="X2149" i="1"/>
  <c r="B2108" i="7" s="1"/>
  <c r="AF2108" i="7" s="1"/>
  <c r="AI3262" i="1"/>
  <c r="D2252" i="7"/>
  <c r="AH2252" i="7" s="1"/>
  <c r="X1700" i="1"/>
  <c r="B1659" i="7" s="1"/>
  <c r="AF1659" i="7" s="1"/>
  <c r="D1095" i="7"/>
  <c r="AH1095" i="7" s="1"/>
  <c r="AH2230" i="1"/>
  <c r="F2189" i="7" s="1"/>
  <c r="D1482" i="7"/>
  <c r="AH1482" i="7" s="1"/>
  <c r="X1811" i="1"/>
  <c r="B1770" i="7" s="1"/>
  <c r="AF1770" i="7" s="1"/>
  <c r="D1548" i="7"/>
  <c r="AH1548" i="7" s="1"/>
  <c r="AI1778" i="1"/>
  <c r="G1737" i="7" s="1"/>
  <c r="AD1942" i="1"/>
  <c r="AD2809" i="1"/>
  <c r="X3259" i="1"/>
  <c r="X546" i="1"/>
  <c r="B505" i="7" s="1"/>
  <c r="AF505" i="7" s="1"/>
  <c r="AH281" i="1"/>
  <c r="F240" i="7" s="1"/>
  <c r="D2670" i="7"/>
  <c r="AH2670" i="7" s="1"/>
  <c r="AD2657" i="1"/>
  <c r="X1837" i="1"/>
  <c r="B1796" i="7" s="1"/>
  <c r="AF1796" i="7" s="1"/>
  <c r="D2186" i="7"/>
  <c r="AH2186" i="7" s="1"/>
  <c r="X2800" i="1"/>
  <c r="B2759" i="7" s="1"/>
  <c r="AF2759" i="7" s="1"/>
  <c r="D577" i="7"/>
  <c r="AH577" i="7" s="1"/>
  <c r="AD2926" i="1"/>
  <c r="AH1090" i="1"/>
  <c r="F1049" i="7" s="1"/>
  <c r="X450" i="1"/>
  <c r="B409" i="7" s="1"/>
  <c r="AF409" i="7" s="1"/>
  <c r="AD1416" i="1"/>
  <c r="X1376" i="1"/>
  <c r="B1335" i="7" s="1"/>
  <c r="AF1335" i="7" s="1"/>
  <c r="AD1924" i="1"/>
  <c r="AI1945" i="1"/>
  <c r="G1904" i="7" s="1"/>
  <c r="AD649" i="1"/>
  <c r="AI1534" i="1"/>
  <c r="G1493" i="7" s="1"/>
  <c r="AD2311" i="1"/>
  <c r="X2594" i="1"/>
  <c r="B2553" i="7" s="1"/>
  <c r="AF2553" i="7" s="1"/>
  <c r="AH1538" i="1"/>
  <c r="F1497" i="7" s="1"/>
  <c r="AI1919" i="1"/>
  <c r="G1878" i="7" s="1"/>
  <c r="AD328" i="1"/>
  <c r="AH330" i="1"/>
  <c r="F289" i="7" s="1"/>
  <c r="D3000" i="7"/>
  <c r="AH3000" i="7" s="1"/>
  <c r="AD1361" i="1"/>
  <c r="AI962" i="1"/>
  <c r="G921" i="7" s="1"/>
  <c r="AH2578" i="1"/>
  <c r="F2537" i="7" s="1"/>
  <c r="AI1008" i="1"/>
  <c r="G967" i="7" s="1"/>
  <c r="AH742" i="1"/>
  <c r="F701" i="7" s="1"/>
  <c r="D2984" i="7"/>
  <c r="AH2984" i="7" s="1"/>
  <c r="AD1749" i="1"/>
  <c r="AI1552" i="1"/>
  <c r="G1511" i="7" s="1"/>
  <c r="AD2433" i="1"/>
  <c r="X169" i="1"/>
  <c r="B128" i="7" s="1"/>
  <c r="AF128" i="7" s="1"/>
  <c r="AD1174" i="1"/>
  <c r="AI2766" i="1"/>
  <c r="G2725" i="7" s="1"/>
  <c r="AH2785" i="1"/>
  <c r="F2744" i="7" s="1"/>
  <c r="X3359" i="1"/>
  <c r="AI1949" i="1"/>
  <c r="G1908" i="7" s="1"/>
  <c r="X164" i="1"/>
  <c r="B123" i="7" s="1"/>
  <c r="AF123" i="7" s="1"/>
  <c r="AD3152" i="1"/>
  <c r="X619" i="1"/>
  <c r="B578" i="7" s="1"/>
  <c r="AF578" i="7" s="1"/>
  <c r="D1375" i="7"/>
  <c r="AH1375" i="7" s="1"/>
  <c r="D1705" i="7"/>
  <c r="AH1705" i="7" s="1"/>
  <c r="AH1074" i="1"/>
  <c r="F1033" i="7" s="1"/>
  <c r="AD3238" i="1"/>
  <c r="X2409" i="1"/>
  <c r="B2368" i="7" s="1"/>
  <c r="AF2368" i="7" s="1"/>
  <c r="AH2622" i="1"/>
  <c r="F2581" i="7" s="1"/>
  <c r="AI3164" i="1"/>
  <c r="AI2475" i="1"/>
  <c r="G2434" i="7" s="1"/>
  <c r="AD1208" i="1"/>
  <c r="D878" i="7"/>
  <c r="AH878" i="7" s="1"/>
  <c r="X3175" i="1"/>
  <c r="AD3470" i="1"/>
  <c r="AH3498" i="1"/>
  <c r="D2464" i="7"/>
  <c r="AH2464" i="7" s="1"/>
  <c r="AH1456" i="1"/>
  <c r="F1415" i="7" s="1"/>
  <c r="X2575" i="1"/>
  <c r="B2534" i="7" s="1"/>
  <c r="AF2534" i="7" s="1"/>
  <c r="AI3246" i="1"/>
  <c r="AD2215" i="1"/>
  <c r="AI329" i="1"/>
  <c r="G288" i="7" s="1"/>
  <c r="D2991" i="7"/>
  <c r="AH2991" i="7" s="1"/>
  <c r="AD1812" i="1"/>
  <c r="AD1708" i="1"/>
  <c r="AI1560" i="1"/>
  <c r="G1519" i="7" s="1"/>
  <c r="AD3140" i="1"/>
  <c r="AD2596" i="1"/>
  <c r="AH3034" i="1"/>
  <c r="F2993" i="7" s="1"/>
  <c r="X1221" i="1"/>
  <c r="B1180" i="7" s="1"/>
  <c r="AF1180" i="7" s="1"/>
  <c r="AH3362" i="1"/>
  <c r="AI143" i="1"/>
  <c r="G102" i="7" s="1"/>
  <c r="D401" i="7"/>
  <c r="AH401" i="7" s="1"/>
  <c r="AH3361" i="1"/>
  <c r="AD2504" i="1"/>
  <c r="D1245" i="7"/>
  <c r="AH1245" i="7" s="1"/>
  <c r="D196" i="7"/>
  <c r="AH196" i="7" s="1"/>
  <c r="AD1255" i="1"/>
  <c r="AI379" i="1"/>
  <c r="G338" i="7" s="1"/>
  <c r="AI1956" i="1"/>
  <c r="G1915" i="7" s="1"/>
  <c r="AH975" i="1"/>
  <c r="F934" i="7" s="1"/>
  <c r="AH2424" i="1"/>
  <c r="F2383" i="7" s="1"/>
  <c r="AI2400" i="1"/>
  <c r="G2359" i="7" s="1"/>
  <c r="AI1021" i="1"/>
  <c r="G980" i="7" s="1"/>
  <c r="AI1299" i="1"/>
  <c r="G1258" i="7" s="1"/>
  <c r="X637" i="1"/>
  <c r="B596" i="7" s="1"/>
  <c r="AF596" i="7" s="1"/>
  <c r="AI1746" i="1"/>
  <c r="G1705" i="7" s="1"/>
  <c r="AI1245" i="1"/>
  <c r="G1204" i="7" s="1"/>
  <c r="D2523" i="7"/>
  <c r="AH2523" i="7" s="1"/>
  <c r="X2714" i="1"/>
  <c r="B2673" i="7" s="1"/>
  <c r="AF2673" i="7" s="1"/>
  <c r="D845" i="7"/>
  <c r="AH845" i="7" s="1"/>
  <c r="AI864" i="1"/>
  <c r="G823" i="7" s="1"/>
  <c r="AD988" i="1"/>
  <c r="X1673" i="1"/>
  <c r="B1632" i="7" s="1"/>
  <c r="AF1632" i="7" s="1"/>
  <c r="AD1410" i="1"/>
  <c r="AH3094" i="1"/>
  <c r="AD2802" i="1"/>
  <c r="AD133" i="1"/>
  <c r="AD1548" i="1"/>
  <c r="AI2782" i="1"/>
  <c r="G2741" i="7" s="1"/>
  <c r="X1511" i="1"/>
  <c r="B1470" i="7" s="1"/>
  <c r="AF1470" i="7" s="1"/>
  <c r="AH1880" i="1"/>
  <c r="F1839" i="7" s="1"/>
  <c r="D1508" i="7"/>
  <c r="AH1508" i="7" s="1"/>
  <c r="AI1772" i="1"/>
  <c r="G1731" i="7" s="1"/>
  <c r="AI1566" i="1"/>
  <c r="G1525" i="7" s="1"/>
  <c r="D921" i="7"/>
  <c r="AH921" i="7" s="1"/>
  <c r="AI3355" i="1"/>
  <c r="AI1128" i="1"/>
  <c r="G1087" i="7" s="1"/>
  <c r="AD395" i="1"/>
  <c r="AH3025" i="1"/>
  <c r="F2984" i="7" s="1"/>
  <c r="AI2269" i="1"/>
  <c r="G2228" i="7" s="1"/>
  <c r="AH2039" i="1"/>
  <c r="F1998" i="7" s="1"/>
  <c r="D116" i="7"/>
  <c r="AH116" i="7" s="1"/>
  <c r="D2034" i="7"/>
  <c r="AH2034" i="7" s="1"/>
  <c r="AH2568" i="1"/>
  <c r="F2527" i="7" s="1"/>
  <c r="AI3360" i="1"/>
  <c r="X3377" i="1"/>
  <c r="AI3152" i="1"/>
  <c r="AI3310" i="1"/>
  <c r="D2268" i="7"/>
  <c r="AH2268" i="7" s="1"/>
  <c r="D2966" i="7"/>
  <c r="AH2966" i="7" s="1"/>
  <c r="AD3058" i="1"/>
  <c r="X2395" i="1"/>
  <c r="B2354" i="7" s="1"/>
  <c r="AF2354" i="7" s="1"/>
  <c r="AH1178" i="1"/>
  <c r="F1137" i="7" s="1"/>
  <c r="AD1258" i="1"/>
  <c r="AD1736" i="1"/>
  <c r="X875" i="1"/>
  <c r="B834" i="7" s="1"/>
  <c r="AF834" i="7" s="1"/>
  <c r="AH2669" i="1"/>
  <c r="F2628" i="7" s="1"/>
  <c r="AD2116" i="1"/>
  <c r="X844" i="1"/>
  <c r="B803" i="7" s="1"/>
  <c r="AF803" i="7" s="1"/>
  <c r="AI2248" i="1"/>
  <c r="G2207" i="7" s="1"/>
  <c r="AD741" i="1"/>
  <c r="AI355" i="1"/>
  <c r="G314" i="7" s="1"/>
  <c r="D227" i="7"/>
  <c r="AH227" i="7" s="1"/>
  <c r="AH3457" i="1"/>
  <c r="AD454" i="1"/>
  <c r="AH2293" i="1"/>
  <c r="F2252" i="7" s="1"/>
  <c r="D545" i="7"/>
  <c r="AH545" i="7" s="1"/>
  <c r="AI1249" i="1"/>
  <c r="G1208" i="7" s="1"/>
  <c r="X2034" i="1"/>
  <c r="B1993" i="7" s="1"/>
  <c r="AF1993" i="7" s="1"/>
  <c r="AH1198" i="1"/>
  <c r="F1157" i="7" s="1"/>
  <c r="AH3504" i="1"/>
  <c r="AD1589" i="1"/>
  <c r="AI3006" i="1"/>
  <c r="G2965" i="7" s="1"/>
  <c r="X1369" i="1"/>
  <c r="B1328" i="7" s="1"/>
  <c r="AF1328" i="7" s="1"/>
  <c r="AH505" i="1"/>
  <c r="F464" i="7" s="1"/>
  <c r="AD2289" i="1"/>
  <c r="AH1184" i="1"/>
  <c r="F1143" i="7" s="1"/>
  <c r="AH3525" i="1"/>
  <c r="AI2705" i="1"/>
  <c r="G2664" i="7" s="1"/>
  <c r="AI81" i="1"/>
  <c r="G40" i="7" s="1"/>
  <c r="X1276" i="1"/>
  <c r="B1235" i="7" s="1"/>
  <c r="AF1235" i="7" s="1"/>
  <c r="AH2942" i="1"/>
  <c r="F2901" i="7" s="1"/>
  <c r="AH1642" i="1"/>
  <c r="F1601" i="7" s="1"/>
  <c r="AH3445" i="1"/>
  <c r="AH3041" i="1"/>
  <c r="F3000" i="7" s="1"/>
  <c r="X3278" i="1"/>
  <c r="X3401" i="1"/>
  <c r="AH2048" i="1"/>
  <c r="F2007" i="7" s="1"/>
  <c r="AI1322" i="1"/>
  <c r="G1281" i="7" s="1"/>
  <c r="AH1358" i="1"/>
  <c r="F1317" i="7" s="1"/>
  <c r="AI2193" i="1"/>
  <c r="G2152" i="7" s="1"/>
  <c r="D2968" i="7"/>
  <c r="AH2968" i="7" s="1"/>
  <c r="AD2616" i="1"/>
  <c r="AI1793" i="1"/>
  <c r="G1752" i="7" s="1"/>
  <c r="AD2566" i="1"/>
  <c r="AI1671" i="1"/>
  <c r="G1630" i="7" s="1"/>
  <c r="AI2132" i="1"/>
  <c r="G2091" i="7" s="1"/>
  <c r="AI365" i="1"/>
  <c r="G324" i="7" s="1"/>
  <c r="D1737" i="7"/>
  <c r="AH1737" i="7" s="1"/>
  <c r="AH3055" i="1"/>
  <c r="F3014" i="7" s="1"/>
  <c r="AH3181" i="1"/>
  <c r="AH1096" i="1"/>
  <c r="F1055" i="7" s="1"/>
  <c r="AH1293" i="1"/>
  <c r="F1252" i="7" s="1"/>
  <c r="AD2307" i="1"/>
  <c r="D38" i="7"/>
  <c r="AH38" i="7" s="1"/>
  <c r="X1716" i="1"/>
  <c r="B1675" i="7" s="1"/>
  <c r="AF1675" i="7" s="1"/>
  <c r="AH960" i="1"/>
  <c r="F919" i="7" s="1"/>
  <c r="X2095" i="1"/>
  <c r="B2054" i="7" s="1"/>
  <c r="AF2054" i="7" s="1"/>
  <c r="AI3002" i="1"/>
  <c r="G2961" i="7" s="1"/>
  <c r="AH2005" i="1"/>
  <c r="F1964" i="7" s="1"/>
  <c r="AH1503" i="1"/>
  <c r="F1462" i="7" s="1"/>
  <c r="AH329" i="1"/>
  <c r="F288" i="7" s="1"/>
  <c r="AI135" i="1"/>
  <c r="G94" i="7" s="1"/>
  <c r="D922" i="7"/>
  <c r="AH922" i="7" s="1"/>
  <c r="X1067" i="1"/>
  <c r="B1026" i="7" s="1"/>
  <c r="AF1026" i="7" s="1"/>
  <c r="AD3507" i="1"/>
  <c r="AD1783" i="1"/>
  <c r="AH1062" i="1"/>
  <c r="F1021" i="7" s="1"/>
  <c r="D2481" i="7"/>
  <c r="AH2481" i="7" s="1"/>
  <c r="AI1577" i="1"/>
  <c r="G1536" i="7" s="1"/>
  <c r="AI2051" i="1"/>
  <c r="G2010" i="7" s="1"/>
  <c r="X299" i="1"/>
  <c r="B258" i="7" s="1"/>
  <c r="AF258" i="7" s="1"/>
  <c r="D2516" i="7"/>
  <c r="AH2516" i="7" s="1"/>
  <c r="X3226" i="1"/>
  <c r="AD2099" i="1"/>
  <c r="D1666" i="7"/>
  <c r="AH1666" i="7" s="1"/>
  <c r="AI2535" i="1"/>
  <c r="G2494" i="7" s="1"/>
  <c r="X2794" i="1"/>
  <c r="B2753" i="7" s="1"/>
  <c r="AF2753" i="7" s="1"/>
  <c r="AI546" i="1"/>
  <c r="G505" i="7" s="1"/>
  <c r="AH2566" i="1"/>
  <c r="F2525" i="7" s="1"/>
  <c r="D1021" i="7"/>
  <c r="AH1021" i="7" s="1"/>
  <c r="AD330" i="1"/>
  <c r="D2667" i="7"/>
  <c r="AH2667" i="7" s="1"/>
  <c r="AI978" i="1"/>
  <c r="G937" i="7" s="1"/>
  <c r="X401" i="1"/>
  <c r="B360" i="7" s="1"/>
  <c r="AF360" i="7" s="1"/>
  <c r="AD668" i="1"/>
  <c r="AI251" i="1"/>
  <c r="G210" i="7" s="1"/>
  <c r="AI904" i="1"/>
  <c r="G863" i="7" s="1"/>
  <c r="D2957" i="7"/>
  <c r="AH2957" i="7" s="1"/>
  <c r="AI127" i="1"/>
  <c r="G86" i="7" s="1"/>
  <c r="AI966" i="1"/>
  <c r="G925" i="7" s="1"/>
  <c r="AD379" i="1"/>
  <c r="AD2026" i="1"/>
  <c r="AD235" i="1"/>
  <c r="D1770" i="7"/>
  <c r="AH1770" i="7" s="1"/>
  <c r="AI1234" i="1"/>
  <c r="G1193" i="7" s="1"/>
  <c r="X415" i="1"/>
  <c r="B374" i="7" s="1"/>
  <c r="AF374" i="7" s="1"/>
  <c r="X1092" i="1"/>
  <c r="B1051" i="7" s="1"/>
  <c r="AF1051" i="7" s="1"/>
  <c r="AI281" i="1"/>
  <c r="G240" i="7" s="1"/>
  <c r="AI2479" i="1"/>
  <c r="G2438" i="7" s="1"/>
  <c r="X1969" i="1"/>
  <c r="B1928" i="7" s="1"/>
  <c r="AF1928" i="7" s="1"/>
  <c r="AH1323" i="1"/>
  <c r="F1282" i="7" s="1"/>
  <c r="X1460" i="1"/>
  <c r="B1419" i="7" s="1"/>
  <c r="AF1419" i="7" s="1"/>
  <c r="X1154" i="1"/>
  <c r="B1113" i="7" s="1"/>
  <c r="AF1113" i="7" s="1"/>
  <c r="AD3011" i="1"/>
  <c r="AH3187" i="1"/>
  <c r="AI1808" i="1"/>
  <c r="G1767" i="7" s="1"/>
  <c r="D1526" i="7"/>
  <c r="AH1526" i="7" s="1"/>
  <c r="AI1088" i="1"/>
  <c r="G1047" i="7" s="1"/>
  <c r="AI2409" i="1"/>
  <c r="G2368" i="7" s="1"/>
  <c r="AI661" i="1"/>
  <c r="G620" i="7" s="1"/>
  <c r="D1674" i="7"/>
  <c r="AH1674" i="7" s="1"/>
  <c r="AH3518" i="1"/>
  <c r="D895" i="7"/>
  <c r="AH895" i="7" s="1"/>
  <c r="D1908" i="7"/>
  <c r="AH1908" i="7" s="1"/>
  <c r="AD2992" i="1"/>
  <c r="AD2449" i="1"/>
  <c r="AH2817" i="1"/>
  <c r="F2776" i="7" s="1"/>
  <c r="AI208" i="1"/>
  <c r="G167" i="7" s="1"/>
  <c r="AH1950" i="1"/>
  <c r="F1909" i="7" s="1"/>
  <c r="AI2137" i="1"/>
  <c r="G2096" i="7" s="1"/>
  <c r="AH2392" i="1"/>
  <c r="F2351" i="7" s="1"/>
  <c r="AI1987" i="1"/>
  <c r="G1946" i="7" s="1"/>
  <c r="D176" i="7"/>
  <c r="AH176" i="7" s="1"/>
  <c r="AI1827" i="1"/>
  <c r="G1786" i="7" s="1"/>
  <c r="AD3322" i="1"/>
  <c r="D931" i="7"/>
  <c r="AH931" i="7" s="1"/>
  <c r="X3221" i="1"/>
  <c r="D187" i="7"/>
  <c r="AH187" i="7" s="1"/>
  <c r="X1854" i="1"/>
  <c r="B1813" i="7" s="1"/>
  <c r="AF1813" i="7" s="1"/>
  <c r="D1637" i="7"/>
  <c r="AH1637" i="7" s="1"/>
  <c r="AI446" i="1"/>
  <c r="G405" i="7" s="1"/>
  <c r="AH2672" i="1"/>
  <c r="F2631" i="7" s="1"/>
  <c r="AD851" i="1"/>
  <c r="AD2568" i="1"/>
  <c r="X2017" i="1"/>
  <c r="B1976" i="7" s="1"/>
  <c r="AF1976" i="7" s="1"/>
  <c r="D2536" i="7"/>
  <c r="AH2536" i="7" s="1"/>
  <c r="AH1518" i="1"/>
  <c r="F1477" i="7" s="1"/>
  <c r="AH2117" i="1"/>
  <c r="F2076" i="7" s="1"/>
  <c r="AI2933" i="1"/>
  <c r="G2892" i="7" s="1"/>
  <c r="D881" i="7"/>
  <c r="AH881" i="7" s="1"/>
  <c r="AH2258" i="1"/>
  <c r="F2217" i="7" s="1"/>
  <c r="D696" i="7"/>
  <c r="AH696" i="7" s="1"/>
  <c r="AH1186" i="1"/>
  <c r="F1145" i="7" s="1"/>
  <c r="D1217" i="7"/>
  <c r="AH1217" i="7" s="1"/>
  <c r="X2879" i="1"/>
  <c r="B2838" i="7" s="1"/>
  <c r="AF2838" i="7" s="1"/>
  <c r="AH936" i="1"/>
  <c r="F895" i="7" s="1"/>
  <c r="D571" i="7"/>
  <c r="AH571" i="7" s="1"/>
  <c r="AH2605" i="1"/>
  <c r="F2564" i="7" s="1"/>
  <c r="X3331" i="1"/>
  <c r="AH3311" i="1"/>
  <c r="AI963" i="1"/>
  <c r="G922" i="7" s="1"/>
  <c r="D2015" i="7"/>
  <c r="AH2015" i="7" s="1"/>
  <c r="AH3243" i="1"/>
  <c r="X1813" i="1"/>
  <c r="B1772" i="7" s="1"/>
  <c r="AF1772" i="7" s="1"/>
  <c r="AH1599" i="1"/>
  <c r="F1558" i="7" s="1"/>
  <c r="AH3209" i="1"/>
  <c r="D1061" i="7"/>
  <c r="AH1061" i="7" s="1"/>
  <c r="AI2075" i="1"/>
  <c r="G2034" i="7" s="1"/>
  <c r="AH1592" i="1"/>
  <c r="F1551" i="7" s="1"/>
  <c r="AH1577" i="1"/>
  <c r="F1536" i="7" s="1"/>
  <c r="AH117" i="1"/>
  <c r="F76" i="7" s="1"/>
  <c r="AD2734" i="1"/>
  <c r="AH988" i="1"/>
  <c r="F947" i="7" s="1"/>
  <c r="AH1382" i="1"/>
  <c r="F1341" i="7" s="1"/>
  <c r="AH1961" i="1"/>
  <c r="F1920" i="7" s="1"/>
  <c r="AH1368" i="1"/>
  <c r="F1327" i="7" s="1"/>
  <c r="AI460" i="1"/>
  <c r="G419" i="7" s="1"/>
  <c r="AI2392" i="1"/>
  <c r="G2351" i="7" s="1"/>
  <c r="X2769" i="1"/>
  <c r="B2728" i="7" s="1"/>
  <c r="AF2728" i="7" s="1"/>
  <c r="AH2505" i="1"/>
  <c r="F2464" i="7" s="1"/>
  <c r="D2091" i="7"/>
  <c r="AH2091" i="7" s="1"/>
  <c r="AH280" i="1"/>
  <c r="F239" i="7" s="1"/>
  <c r="AH992" i="1"/>
  <c r="F951" i="7" s="1"/>
  <c r="AH886" i="1"/>
  <c r="F845" i="7" s="1"/>
  <c r="AD1234" i="1"/>
  <c r="AI527" i="1"/>
  <c r="G486" i="7" s="1"/>
  <c r="AH2522" i="1"/>
  <c r="F2481" i="7" s="1"/>
  <c r="AH400" i="1"/>
  <c r="F359" i="7" s="1"/>
  <c r="AD1219" i="1"/>
  <c r="AH1021" i="1"/>
  <c r="F980" i="7" s="1"/>
  <c r="D157" i="7"/>
  <c r="AH157" i="7" s="1"/>
  <c r="AI3110" i="1"/>
  <c r="AD2139" i="1"/>
  <c r="AH3514" i="1"/>
  <c r="AD1493" i="1"/>
  <c r="AD906" i="1"/>
  <c r="X2328" i="1"/>
  <c r="B2287" i="7" s="1"/>
  <c r="AF2287" i="7" s="1"/>
  <c r="AI1860" i="1"/>
  <c r="G1819" i="7" s="1"/>
  <c r="AD1446" i="1"/>
  <c r="X3004" i="1"/>
  <c r="B2963" i="7" s="1"/>
  <c r="AF2963" i="7" s="1"/>
  <c r="AI3508" i="1"/>
  <c r="D1401" i="7"/>
  <c r="AH1401" i="7" s="1"/>
  <c r="X3015" i="1"/>
  <c r="B2974" i="7" s="1"/>
  <c r="AF2974" i="7" s="1"/>
  <c r="AD157" i="1"/>
  <c r="X3354" i="1"/>
  <c r="D73" i="7"/>
  <c r="AH73" i="7" s="1"/>
  <c r="X1256" i="1"/>
  <c r="B1215" i="7" s="1"/>
  <c r="AF1215" i="7" s="1"/>
  <c r="D2818" i="7"/>
  <c r="AH2818" i="7" s="1"/>
  <c r="D2805" i="7"/>
  <c r="AH2805" i="7" s="1"/>
  <c r="X1995" i="1"/>
  <c r="B1954" i="7" s="1"/>
  <c r="AF1954" i="7" s="1"/>
  <c r="X2343" i="1"/>
  <c r="B2302" i="7" s="1"/>
  <c r="AF2302" i="7" s="1"/>
  <c r="AH2243" i="1"/>
  <c r="F2202" i="7" s="1"/>
  <c r="X1680" i="1"/>
  <c r="B1639" i="7" s="1"/>
  <c r="AF1639" i="7" s="1"/>
  <c r="AI2729" i="1"/>
  <c r="G2688" i="7" s="1"/>
  <c r="AH1486" i="1"/>
  <c r="F1445" i="7" s="1"/>
  <c r="X2621" i="1"/>
  <c r="B2580" i="7" s="1"/>
  <c r="AF2580" i="7" s="1"/>
  <c r="AD1917" i="1"/>
  <c r="D2835" i="7"/>
  <c r="AH2835" i="7" s="1"/>
  <c r="AH1228" i="1"/>
  <c r="F1187" i="7" s="1"/>
  <c r="X2068" i="1"/>
  <c r="B2027" i="7" s="1"/>
  <c r="AF2027" i="7" s="1"/>
  <c r="AI1823" i="1"/>
  <c r="G1782" i="7" s="1"/>
  <c r="AI2121" i="1"/>
  <c r="G2080" i="7" s="1"/>
  <c r="AI2566" i="1"/>
  <c r="G2525" i="7" s="1"/>
  <c r="AI2309" i="1"/>
  <c r="G2268" i="7" s="1"/>
  <c r="AH1695" i="1"/>
  <c r="F1654" i="7" s="1"/>
  <c r="AH1637" i="1"/>
  <c r="F1596" i="7" s="1"/>
  <c r="AI3446" i="1"/>
  <c r="AI2261" i="1"/>
  <c r="G2220" i="7" s="1"/>
  <c r="AD1129" i="1"/>
  <c r="AI1678" i="1"/>
  <c r="G1637" i="7" s="1"/>
  <c r="AH1410" i="1"/>
  <c r="F1369" i="7" s="1"/>
  <c r="X189" i="1"/>
  <c r="B148" i="7" s="1"/>
  <c r="AF148" i="7" s="1"/>
  <c r="AD3057" i="1"/>
  <c r="AD2522" i="1"/>
  <c r="AI1569" i="1"/>
  <c r="G1528" i="7" s="1"/>
  <c r="AI2843" i="1"/>
  <c r="G2802" i="7" s="1"/>
  <c r="AI1984" i="1"/>
  <c r="G1943" i="7" s="1"/>
  <c r="AH588" i="1"/>
  <c r="F547" i="7" s="1"/>
  <c r="X3452" i="1"/>
  <c r="X665" i="1"/>
  <c r="B624" i="7" s="1"/>
  <c r="AF624" i="7" s="1"/>
  <c r="X1513" i="1"/>
  <c r="B1472" i="7" s="1"/>
  <c r="AF1472" i="7" s="1"/>
  <c r="AH3066" i="1"/>
  <c r="AH1017" i="1"/>
  <c r="F976" i="7" s="1"/>
  <c r="D76" i="7"/>
  <c r="AH76" i="7" s="1"/>
  <c r="D2585" i="7"/>
  <c r="AH2585" i="7" s="1"/>
  <c r="AD2322" i="1"/>
  <c r="AH370" i="1"/>
  <c r="F329" i="7" s="1"/>
  <c r="D2271" i="7"/>
  <c r="AH2271" i="7" s="1"/>
  <c r="D2843" i="7"/>
  <c r="AH2843" i="7" s="1"/>
  <c r="D2613" i="7"/>
  <c r="AH2613" i="7" s="1"/>
  <c r="AD2703" i="1"/>
  <c r="AH137" i="1"/>
  <c r="F96" i="7" s="1"/>
  <c r="AH307" i="1"/>
  <c r="F266" i="7" s="1"/>
  <c r="AD976" i="1"/>
  <c r="X2760" i="1"/>
  <c r="B2719" i="7" s="1"/>
  <c r="AF2719" i="7" s="1"/>
  <c r="AI1258" i="1"/>
  <c r="G1217" i="7" s="1"/>
  <c r="AD1612" i="1"/>
  <c r="AI2998" i="1"/>
  <c r="G2957" i="7" s="1"/>
  <c r="D2214" i="7"/>
  <c r="AH2214" i="7" s="1"/>
  <c r="AI3212" i="1"/>
  <c r="AH1495" i="1"/>
  <c r="F1454" i="7" s="1"/>
  <c r="AD2456" i="1"/>
  <c r="AD2554" i="1"/>
  <c r="AH1723" i="1"/>
  <c r="F1682" i="7" s="1"/>
  <c r="AI201" i="1"/>
  <c r="G160" i="7" s="1"/>
  <c r="AD3032" i="1"/>
  <c r="AH906" i="1"/>
  <c r="F865" i="7" s="1"/>
  <c r="AI3091" i="1"/>
  <c r="X1890" i="1"/>
  <c r="B1849" i="7" s="1"/>
  <c r="AF1849" i="7" s="1"/>
  <c r="AH389" i="1"/>
  <c r="F348" i="7" s="1"/>
  <c r="AD460" i="1"/>
  <c r="X503" i="1"/>
  <c r="B462" i="7" s="1"/>
  <c r="AF462" i="7" s="1"/>
  <c r="AH2540" i="1"/>
  <c r="F2499" i="7" s="1"/>
  <c r="AD3483" i="1"/>
  <c r="AH277" i="1"/>
  <c r="F236" i="7" s="1"/>
  <c r="AI3174" i="1"/>
  <c r="AH2121" i="1"/>
  <c r="F2080" i="7" s="1"/>
  <c r="AH214" i="1"/>
  <c r="F173" i="7" s="1"/>
  <c r="AD1626" i="1"/>
  <c r="AH1136" i="1"/>
  <c r="F1095" i="7" s="1"/>
  <c r="D1055" i="7"/>
  <c r="AH1055" i="7" s="1"/>
  <c r="D266" i="7"/>
  <c r="AH266" i="7" s="1"/>
  <c r="AI124" i="1"/>
  <c r="G83" i="7" s="1"/>
  <c r="X1402" i="1"/>
  <c r="B1361" i="7" s="1"/>
  <c r="AF1361" i="7" s="1"/>
  <c r="AI2398" i="1"/>
  <c r="G2357" i="7" s="1"/>
  <c r="AH2488" i="1"/>
  <c r="F2447" i="7" s="1"/>
  <c r="X1327" i="1"/>
  <c r="B1286" i="7" s="1"/>
  <c r="AF1286" i="7" s="1"/>
  <c r="X416" i="1"/>
  <c r="B375" i="7" s="1"/>
  <c r="AF375" i="7" s="1"/>
  <c r="AD1659" i="1"/>
  <c r="X1497" i="1"/>
  <c r="B1456" i="7" s="1"/>
  <c r="AF1456" i="7" s="1"/>
  <c r="AI106" i="1"/>
  <c r="G65" i="7" s="1"/>
  <c r="AD2841" i="1"/>
  <c r="AI2688" i="1"/>
  <c r="G2647" i="7" s="1"/>
  <c r="D1943" i="7"/>
  <c r="AH1943" i="7" s="1"/>
  <c r="AH817" i="1"/>
  <c r="F776" i="7" s="1"/>
  <c r="X2154" i="1"/>
  <c r="B2113" i="7" s="1"/>
  <c r="AF2113" i="7" s="1"/>
  <c r="AI1931" i="1"/>
  <c r="G1890" i="7" s="1"/>
  <c r="AI3159" i="1"/>
  <c r="D2761" i="7"/>
  <c r="AH2761" i="7" s="1"/>
  <c r="AD198" i="1"/>
  <c r="X2266" i="1"/>
  <c r="B2225" i="7" s="1"/>
  <c r="AF2225" i="7" s="1"/>
  <c r="D666" i="7"/>
  <c r="AH666" i="7" s="1"/>
  <c r="AD3291" i="1"/>
  <c r="D2640" i="7"/>
  <c r="AH2640" i="7" s="1"/>
  <c r="AD1133" i="1"/>
  <c r="X1068" i="1"/>
  <c r="B1027" i="7" s="1"/>
  <c r="AF1027" i="7" s="1"/>
  <c r="AD3124" i="1"/>
  <c r="AD168" i="1"/>
  <c r="AD1827" i="1"/>
  <c r="D1519" i="7"/>
  <c r="AH1519" i="7" s="1"/>
  <c r="X206" i="1"/>
  <c r="B165" i="7" s="1"/>
  <c r="AF165" i="7" s="1"/>
  <c r="D886" i="7"/>
  <c r="AH886" i="7" s="1"/>
  <c r="X2347" i="1"/>
  <c r="B2306" i="7" s="1"/>
  <c r="AF2306" i="7" s="1"/>
  <c r="AD2844" i="1"/>
  <c r="X1011" i="1"/>
  <c r="B970" i="7" s="1"/>
  <c r="AF970" i="7" s="1"/>
  <c r="AI1799" i="1"/>
  <c r="G1758" i="7" s="1"/>
  <c r="AI2514" i="1"/>
  <c r="G2473" i="7" s="1"/>
  <c r="AI618" i="1"/>
  <c r="G577" i="7" s="1"/>
  <c r="AI3154" i="1"/>
  <c r="AD3346" i="1"/>
  <c r="D265" i="7"/>
  <c r="AH265" i="7" s="1"/>
  <c r="D1291" i="7"/>
  <c r="AH1291" i="7" s="1"/>
  <c r="D1423" i="7"/>
  <c r="AH1423" i="7" s="1"/>
  <c r="AD3457" i="1"/>
  <c r="AH1350" i="1"/>
  <c r="F1309" i="7" s="1"/>
  <c r="AD208" i="1"/>
  <c r="AI2789" i="1"/>
  <c r="G2748" i="7" s="1"/>
  <c r="AH1810" i="1"/>
  <c r="F1769" i="7" s="1"/>
  <c r="AD3259" i="1"/>
  <c r="AD1568" i="1"/>
  <c r="D2499" i="7"/>
  <c r="AH2499" i="7" s="1"/>
  <c r="AH295" i="1"/>
  <c r="F254" i="7" s="1"/>
  <c r="AD404" i="1"/>
  <c r="D1481" i="7"/>
  <c r="AH1481" i="7" s="1"/>
  <c r="D839" i="7"/>
  <c r="AH839" i="7" s="1"/>
  <c r="X2588" i="1"/>
  <c r="B2547" i="7" s="1"/>
  <c r="AF2547" i="7" s="1"/>
  <c r="AI3322" i="1"/>
  <c r="AI644" i="1"/>
  <c r="G603" i="7" s="1"/>
  <c r="AI3488" i="1"/>
  <c r="AI1766" i="1"/>
  <c r="G1725" i="7" s="1"/>
  <c r="AH2116" i="1"/>
  <c r="F2075" i="7" s="1"/>
  <c r="AI2025" i="1"/>
  <c r="G1984" i="7" s="1"/>
  <c r="D1380" i="7"/>
  <c r="AH1380" i="7" s="1"/>
  <c r="X86" i="1"/>
  <c r="B45" i="7" s="1"/>
  <c r="AF45" i="7" s="1"/>
  <c r="X1285" i="1"/>
  <c r="B1244" i="7" s="1"/>
  <c r="AF1244" i="7" s="1"/>
  <c r="AH1003" i="1"/>
  <c r="F962" i="7" s="1"/>
  <c r="AI808" i="1"/>
  <c r="G767" i="7" s="1"/>
  <c r="AD563" i="1"/>
  <c r="AD2688" i="1"/>
  <c r="X2479" i="1"/>
  <c r="B2438" i="7" s="1"/>
  <c r="AF2438" i="7" s="1"/>
  <c r="AH2583" i="1"/>
  <c r="F2542" i="7" s="1"/>
  <c r="AI2046" i="1"/>
  <c r="G2005" i="7" s="1"/>
  <c r="X958" i="1"/>
  <c r="B917" i="7" s="1"/>
  <c r="AF917" i="7" s="1"/>
  <c r="X479" i="1"/>
  <c r="B438" i="7" s="1"/>
  <c r="AF438" i="7" s="1"/>
  <c r="D2124" i="7"/>
  <c r="AH2124" i="7" s="1"/>
  <c r="AI2832" i="1"/>
  <c r="G2791" i="7" s="1"/>
  <c r="AI1314" i="1"/>
  <c r="G1273" i="7" s="1"/>
  <c r="AH2221" i="1"/>
  <c r="F2180" i="7" s="1"/>
  <c r="X1080" i="1"/>
  <c r="B1039" i="7" s="1"/>
  <c r="AF1039" i="7" s="1"/>
  <c r="X2227" i="1"/>
  <c r="B2186" i="7" s="1"/>
  <c r="AF2186" i="7" s="1"/>
  <c r="AD907" i="1"/>
  <c r="X3155" i="1"/>
  <c r="AD3216" i="1"/>
  <c r="AD2392" i="1"/>
  <c r="X2807" i="1"/>
  <c r="B2766" i="7" s="1"/>
  <c r="AF2766" i="7" s="1"/>
  <c r="AD586" i="1"/>
  <c r="AI2258" i="1"/>
  <c r="G2217" i="7" s="1"/>
  <c r="X3238" i="1"/>
  <c r="AD3182" i="1"/>
  <c r="AD1096" i="1"/>
  <c r="AD3387" i="1"/>
  <c r="AD452" i="1"/>
  <c r="AI2026" i="1"/>
  <c r="G1985" i="7" s="1"/>
  <c r="AH2878" i="1"/>
  <c r="F2837" i="7" s="1"/>
  <c r="AI886" i="1"/>
  <c r="G845" i="7" s="1"/>
  <c r="AI2118" i="1"/>
  <c r="G2077" i="7" s="1"/>
  <c r="X3247" i="1"/>
  <c r="AI1361" i="1"/>
  <c r="G1320" i="7" s="1"/>
  <c r="D2501" i="7"/>
  <c r="AH2501" i="7" s="1"/>
  <c r="AD1170" i="1"/>
  <c r="AD2984" i="1"/>
  <c r="X1451" i="1"/>
  <c r="B1410" i="7" s="1"/>
  <c r="AF1410" i="7" s="1"/>
  <c r="D1860" i="7"/>
  <c r="AH1860" i="7" s="1"/>
  <c r="AI2948" i="1"/>
  <c r="G2907" i="7" s="1"/>
  <c r="AI1297" i="1"/>
  <c r="G1256" i="7" s="1"/>
  <c r="AI1564" i="1"/>
  <c r="G1523" i="7" s="1"/>
  <c r="AI660" i="1"/>
  <c r="G619" i="7" s="1"/>
  <c r="X1184" i="1"/>
  <c r="B1143" i="7" s="1"/>
  <c r="AF1143" i="7" s="1"/>
  <c r="AI936" i="1"/>
  <c r="G895" i="7" s="1"/>
  <c r="AD3338" i="1"/>
  <c r="AI773" i="1"/>
  <c r="G732" i="7" s="1"/>
  <c r="AH1629" i="1"/>
  <c r="F1588" i="7" s="1"/>
  <c r="AD2035" i="1"/>
  <c r="AH437" i="1"/>
  <c r="F396" i="7" s="1"/>
  <c r="AI2973" i="1"/>
  <c r="G2932" i="7" s="1"/>
  <c r="X2746" i="1"/>
  <c r="B2705" i="7" s="1"/>
  <c r="AF2705" i="7" s="1"/>
  <c r="AH1172" i="1"/>
  <c r="F1131" i="7" s="1"/>
  <c r="AI1300" i="1"/>
  <c r="G1259" i="7" s="1"/>
  <c r="AI1810" i="1"/>
  <c r="G1769" i="7" s="1"/>
  <c r="AH963" i="1"/>
  <c r="F922" i="7" s="1"/>
  <c r="D584" i="7"/>
  <c r="AH584" i="7" s="1"/>
  <c r="AH2089" i="1"/>
  <c r="F2048" i="7" s="1"/>
  <c r="AH3103" i="1"/>
  <c r="AH2058" i="1"/>
  <c r="F2017" i="7" s="1"/>
  <c r="AD2028" i="1"/>
  <c r="AH3347" i="1"/>
  <c r="AH804" i="1"/>
  <c r="F763" i="7" s="1"/>
  <c r="AH1766" i="1"/>
  <c r="F1725" i="7" s="1"/>
  <c r="AD3334" i="1"/>
  <c r="AD1062" i="1"/>
  <c r="D1087" i="7"/>
  <c r="AH1087" i="7" s="1"/>
  <c r="AD1003" i="1"/>
  <c r="X3041" i="1"/>
  <c r="B3000" i="7" s="1"/>
  <c r="AF3000" i="7" s="1"/>
  <c r="AD2078" i="1"/>
  <c r="AH663" i="1"/>
  <c r="F622" i="7" s="1"/>
  <c r="AD978" i="1"/>
  <c r="AI3307" i="1"/>
  <c r="D1901" i="7"/>
  <c r="AH1901" i="7" s="1"/>
  <c r="AH981" i="1"/>
  <c r="F940" i="7" s="1"/>
  <c r="AH2660" i="1"/>
  <c r="F2619" i="7" s="1"/>
  <c r="X1859" i="1"/>
  <c r="B1818" i="7" s="1"/>
  <c r="AF1818" i="7" s="1"/>
  <c r="AH1704" i="1"/>
  <c r="F1663" i="7" s="1"/>
  <c r="AI1631" i="1"/>
  <c r="G1590" i="7" s="1"/>
  <c r="AI184" i="1"/>
  <c r="G143" i="7" s="1"/>
  <c r="X1230" i="1"/>
  <c r="B1189" i="7" s="1"/>
  <c r="AF1189" i="7" s="1"/>
  <c r="AH3404" i="1"/>
  <c r="D244" i="7"/>
  <c r="AH244" i="7" s="1"/>
  <c r="AI1216" i="1"/>
  <c r="G1175" i="7" s="1"/>
  <c r="D812" i="7"/>
  <c r="AH812" i="7" s="1"/>
  <c r="AD2039" i="1"/>
  <c r="AH1663" i="1"/>
  <c r="F1622" i="7" s="1"/>
  <c r="AI159" i="1"/>
  <c r="G118" i="7" s="1"/>
  <c r="X1567" i="1"/>
  <c r="B1526" i="7" s="1"/>
  <c r="AF1526" i="7" s="1"/>
  <c r="AD170" i="1"/>
  <c r="D1882" i="7"/>
  <c r="AH1882" i="7" s="1"/>
  <c r="AH2567" i="1"/>
  <c r="F2526" i="7" s="1"/>
  <c r="AD3122" i="1"/>
  <c r="X2037" i="1"/>
  <c r="B1996" i="7" s="1"/>
  <c r="AF1996" i="7" s="1"/>
  <c r="AI1132" i="1"/>
  <c r="G1091" i="7" s="1"/>
  <c r="AH2455" i="1"/>
  <c r="F2414" i="7" s="1"/>
  <c r="X2006" i="1"/>
  <c r="B1965" i="7" s="1"/>
  <c r="AF1965" i="7" s="1"/>
  <c r="D1521" i="7"/>
  <c r="AH1521" i="7" s="1"/>
  <c r="X2830" i="1"/>
  <c r="B2789" i="7" s="1"/>
  <c r="AF2789" i="7" s="1"/>
  <c r="X2729" i="1"/>
  <c r="B2688" i="7" s="1"/>
  <c r="AF2688" i="7" s="1"/>
  <c r="X3463" i="1"/>
  <c r="AH301" i="1"/>
  <c r="F260" i="7" s="1"/>
  <c r="AD1401" i="1"/>
  <c r="AH1944" i="1"/>
  <c r="F1903" i="7" s="1"/>
  <c r="AH1594" i="1"/>
  <c r="F1553" i="7" s="1"/>
  <c r="D1746" i="7"/>
  <c r="AH1746" i="7" s="1"/>
  <c r="AI2857" i="1"/>
  <c r="G2816" i="7" s="1"/>
  <c r="D854" i="7"/>
  <c r="AH854" i="7" s="1"/>
  <c r="X2136" i="1"/>
  <c r="B2095" i="7" s="1"/>
  <c r="AF2095" i="7" s="1"/>
  <c r="X3379" i="1"/>
  <c r="X2100" i="1"/>
  <c r="B2059" i="7" s="1"/>
  <c r="AF2059" i="7" s="1"/>
  <c r="AD1637" i="1"/>
  <c r="D2012" i="7"/>
  <c r="AH2012" i="7" s="1"/>
  <c r="AI2978" i="1"/>
  <c r="G2937" i="7" s="1"/>
  <c r="AD1481" i="1"/>
  <c r="D1408" i="7"/>
  <c r="AH1408" i="7" s="1"/>
  <c r="AH184" i="1"/>
  <c r="F143" i="7" s="1"/>
  <c r="X2682" i="1"/>
  <c r="B2641" i="7" s="1"/>
  <c r="AF2641" i="7" s="1"/>
  <c r="D866" i="7"/>
  <c r="AH866" i="7" s="1"/>
  <c r="D348" i="7"/>
  <c r="AH348" i="7" s="1"/>
  <c r="AH1446" i="1"/>
  <c r="F1405" i="7" s="1"/>
  <c r="X3019" i="1"/>
  <c r="B2978" i="7" s="1"/>
  <c r="AF2978" i="7" s="1"/>
  <c r="X2738" i="1"/>
  <c r="B2697" i="7" s="1"/>
  <c r="AF2697" i="7" s="1"/>
  <c r="AD855" i="1"/>
  <c r="AI1382" i="1"/>
  <c r="G1341" i="7" s="1"/>
  <c r="AD2398" i="1"/>
  <c r="D646" i="7"/>
  <c r="AH646" i="7" s="1"/>
  <c r="AH235" i="1"/>
  <c r="F194" i="7" s="1"/>
  <c r="AI1459" i="1"/>
  <c r="G1418" i="7" s="1"/>
  <c r="D1952" i="7"/>
  <c r="AH1952" i="7" s="1"/>
  <c r="D1965" i="7"/>
  <c r="AH1965" i="7" s="1"/>
  <c r="D240" i="7"/>
  <c r="AH240" i="7" s="1"/>
  <c r="X3299" i="1"/>
  <c r="X514" i="1"/>
  <c r="B473" i="7" s="1"/>
  <c r="AF473" i="7" s="1"/>
  <c r="AI2578" i="1"/>
  <c r="G2537" i="7" s="1"/>
  <c r="AH2480" i="1"/>
  <c r="F2439" i="7" s="1"/>
  <c r="AH2802" i="1"/>
  <c r="F2761" i="7" s="1"/>
  <c r="AD2483" i="1"/>
  <c r="AH1157" i="1"/>
  <c r="F1116" i="7" s="1"/>
  <c r="D2650" i="7"/>
  <c r="AH2650" i="7" s="1"/>
  <c r="D53" i="7"/>
  <c r="AH53" i="7" s="1"/>
  <c r="AH213" i="1"/>
  <c r="F172" i="7" s="1"/>
  <c r="D1049" i="7"/>
  <c r="AH1049" i="7" s="1"/>
  <c r="AH783" i="1"/>
  <c r="F742" i="7" s="1"/>
  <c r="AH2616" i="1"/>
  <c r="F2575" i="7" s="1"/>
  <c r="X1471" i="1"/>
  <c r="B1430" i="7" s="1"/>
  <c r="AF1430" i="7" s="1"/>
  <c r="AD1185" i="1"/>
  <c r="D1883" i="7"/>
  <c r="AH1883" i="7" s="1"/>
  <c r="X412" i="1"/>
  <c r="B371" i="7" s="1"/>
  <c r="AF371" i="7" s="1"/>
  <c r="AD948" i="1"/>
  <c r="D1667" i="7"/>
  <c r="AH1667" i="7" s="1"/>
  <c r="AD843" i="1"/>
  <c r="AD2557" i="1"/>
  <c r="AD269" i="1"/>
  <c r="X2892" i="1"/>
  <c r="B2851" i="7" s="1"/>
  <c r="AF2851" i="7" s="1"/>
  <c r="AH2531" i="1"/>
  <c r="F2490" i="7" s="1"/>
  <c r="X2261" i="1"/>
  <c r="B2220" i="7" s="1"/>
  <c r="AF2220" i="7" s="1"/>
  <c r="AD226" i="1"/>
  <c r="D289" i="7"/>
  <c r="AH289" i="7" s="1"/>
  <c r="AI1993" i="1"/>
  <c r="G1952" i="7" s="1"/>
  <c r="X2599" i="1"/>
  <c r="B2558" i="7" s="1"/>
  <c r="AF2558" i="7" s="1"/>
  <c r="D2551" i="7"/>
  <c r="AH2551" i="7" s="1"/>
  <c r="X427" i="1"/>
  <c r="B386" i="7" s="1"/>
  <c r="AF386" i="7" s="1"/>
  <c r="X115" i="1"/>
  <c r="B74" i="7" s="1"/>
  <c r="AF74" i="7" s="1"/>
  <c r="X3066" i="1"/>
  <c r="X1157" i="1"/>
  <c r="B1116" i="7" s="1"/>
  <c r="AF1116" i="7" s="1"/>
  <c r="D2578" i="7"/>
  <c r="AH2578" i="7" s="1"/>
  <c r="AH1554" i="1"/>
  <c r="F1513" i="7" s="1"/>
  <c r="X2425" i="1"/>
  <c r="B2384" i="7" s="1"/>
  <c r="AF2384" i="7" s="1"/>
  <c r="D1309" i="7"/>
  <c r="AH1309" i="7" s="1"/>
  <c r="D1145" i="7"/>
  <c r="AH1145" i="7" s="1"/>
  <c r="D1588" i="7"/>
  <c r="AH1588" i="7" s="1"/>
  <c r="D2218" i="7"/>
  <c r="AH2218" i="7" s="1"/>
  <c r="D2828" i="7"/>
  <c r="AH2828" i="7" s="1"/>
  <c r="AH3154" i="1"/>
  <c r="D2873" i="7"/>
  <c r="AH2873" i="7" s="1"/>
  <c r="AI1729" i="1"/>
  <c r="G1688" i="7" s="1"/>
  <c r="AD1332" i="1"/>
  <c r="AI2215" i="1"/>
  <c r="G2174" i="7" s="1"/>
  <c r="AI273" i="1"/>
  <c r="G232" i="7" s="1"/>
  <c r="AH723" i="1"/>
  <c r="F682" i="7" s="1"/>
  <c r="AH3161" i="1"/>
  <c r="X2269" i="1"/>
  <c r="B2228" i="7" s="1"/>
  <c r="AF2228" i="7" s="1"/>
  <c r="AH2638" i="1"/>
  <c r="F2597" i="7" s="1"/>
  <c r="AI2293" i="1"/>
  <c r="G2252" i="7" s="1"/>
  <c r="AD2286" i="1"/>
  <c r="X2938" i="1"/>
  <c r="B2897" i="7" s="1"/>
  <c r="AF2897" i="7" s="1"/>
  <c r="AD2580" i="1"/>
  <c r="AH1604" i="1"/>
  <c r="F1563" i="7" s="1"/>
  <c r="D943" i="7"/>
  <c r="AH943" i="7" s="1"/>
  <c r="X2249" i="1"/>
  <c r="B2208" i="7" s="1"/>
  <c r="AF2208" i="7" s="1"/>
  <c r="X2132" i="1"/>
  <c r="B2091" i="7" s="1"/>
  <c r="AF2091" i="7" s="1"/>
  <c r="AD3117" i="1"/>
  <c r="D287" i="7"/>
  <c r="AH287" i="7" s="1"/>
  <c r="X3230" i="1"/>
  <c r="D1237" i="7"/>
  <c r="AH1237" i="7" s="1"/>
  <c r="AD1992" i="1"/>
  <c r="AH2592" i="1"/>
  <c r="F2551" i="7" s="1"/>
  <c r="X1577" i="1"/>
  <c r="B1536" i="7" s="1"/>
  <c r="AF1536" i="7" s="1"/>
  <c r="AH2519" i="1"/>
  <c r="F2478" i="7" s="1"/>
  <c r="X198" i="1"/>
  <c r="B157" i="7" s="1"/>
  <c r="AF157" i="7" s="1"/>
  <c r="AI1514" i="1"/>
  <c r="G1473" i="7" s="1"/>
  <c r="AI1243" i="1"/>
  <c r="G1202" i="7" s="1"/>
  <c r="AD104" i="1"/>
  <c r="D2838" i="7"/>
  <c r="AH2838" i="7" s="1"/>
  <c r="AD3310" i="1"/>
  <c r="D232" i="7"/>
  <c r="AH232" i="7" s="1"/>
  <c r="D743" i="7"/>
  <c r="AH743" i="7" s="1"/>
  <c r="AH1174" i="1"/>
  <c r="F1133" i="7" s="1"/>
  <c r="AD3205" i="1"/>
  <c r="AD2313" i="1"/>
  <c r="AH1686" i="1"/>
  <c r="F1645" i="7" s="1"/>
  <c r="AI2334" i="1"/>
  <c r="G2293" i="7" s="1"/>
  <c r="AI2250" i="1"/>
  <c r="G2209" i="7" s="1"/>
  <c r="AD2442" i="1"/>
  <c r="AI1172" i="1"/>
  <c r="G1131" i="7" s="1"/>
  <c r="AD783" i="1"/>
  <c r="AH3516" i="1"/>
  <c r="AH3138" i="1"/>
  <c r="AD270" i="1"/>
  <c r="AI3139" i="1"/>
  <c r="X1695" i="1"/>
  <c r="B1654" i="7" s="1"/>
  <c r="AF1654" i="7" s="1"/>
  <c r="D166" i="7"/>
  <c r="AH166" i="7" s="1"/>
  <c r="D1167" i="7"/>
  <c r="AH1167" i="7" s="1"/>
  <c r="X3082" i="1"/>
  <c r="D1473" i="7"/>
  <c r="AH1473" i="7" s="1"/>
  <c r="X634" i="1"/>
  <c r="B593" i="7" s="1"/>
  <c r="AF593" i="7" s="1"/>
  <c r="X897" i="1"/>
  <c r="B856" i="7" s="1"/>
  <c r="AF856" i="7" s="1"/>
  <c r="D2680" i="7"/>
  <c r="AH2680" i="7" s="1"/>
  <c r="AD1382" i="1"/>
  <c r="AI1306" i="1"/>
  <c r="G1265" i="7" s="1"/>
  <c r="AD2427" i="1"/>
  <c r="AD1927" i="1"/>
  <c r="D581" i="7"/>
  <c r="AH581" i="7" s="1"/>
  <c r="D826" i="7"/>
  <c r="AH826" i="7" s="1"/>
  <c r="AH1499" i="1"/>
  <c r="F1458" i="7" s="1"/>
  <c r="AH1245" i="1"/>
  <c r="F1204" i="7" s="1"/>
  <c r="D2462" i="7"/>
  <c r="AH2462" i="7" s="1"/>
  <c r="AI437" i="1"/>
  <c r="G396" i="7" s="1"/>
  <c r="AH2346" i="1"/>
  <c r="F2305" i="7" s="1"/>
  <c r="AD3464" i="1"/>
  <c r="X3167" i="1"/>
  <c r="AH771" i="1"/>
  <c r="F730" i="7" s="1"/>
  <c r="D2662" i="7"/>
  <c r="AH2662" i="7" s="1"/>
  <c r="AH1077" i="1"/>
  <c r="F1036" i="7" s="1"/>
  <c r="AI3347" i="1"/>
  <c r="D2359" i="7"/>
  <c r="AH2359" i="7" s="1"/>
  <c r="AD2131" i="1"/>
  <c r="AI313" i="1"/>
  <c r="G272" i="7" s="1"/>
  <c r="AH3326" i="1"/>
  <c r="AI221" i="1"/>
  <c r="G180" i="7" s="1"/>
  <c r="AD2006" i="1"/>
  <c r="AH1992" i="1"/>
  <c r="F1951" i="7" s="1"/>
  <c r="AI400" i="1"/>
  <c r="G359" i="7" s="1"/>
  <c r="AD588" i="1"/>
  <c r="X2910" i="1"/>
  <c r="B2869" i="7" s="1"/>
  <c r="AF2869" i="7" s="1"/>
  <c r="AD1598" i="1"/>
  <c r="X173" i="1"/>
  <c r="B132" i="7" s="1"/>
  <c r="AF132" i="7" s="1"/>
  <c r="X1858" i="1"/>
  <c r="B1817" i="7" s="1"/>
  <c r="AF1817" i="7" s="1"/>
  <c r="AH1962" i="1"/>
  <c r="F1921" i="7" s="1"/>
  <c r="D2752" i="7"/>
  <c r="AH2752" i="7" s="1"/>
  <c r="X1851" i="1"/>
  <c r="B1810" i="7" s="1"/>
  <c r="AF1810" i="7" s="1"/>
  <c r="AI2819" i="1"/>
  <c r="G2778" i="7" s="1"/>
  <c r="AI1471" i="1"/>
  <c r="G1430" i="7" s="1"/>
  <c r="AI1940" i="1"/>
  <c r="G1899" i="7" s="1"/>
  <c r="X606" i="1"/>
  <c r="B565" i="7" s="1"/>
  <c r="AF565" i="7" s="1"/>
  <c r="AD2735" i="1"/>
  <c r="X3204" i="1"/>
  <c r="X355" i="1"/>
  <c r="B314" i="7" s="1"/>
  <c r="AF314" i="7" s="1"/>
  <c r="AH1230" i="1"/>
  <c r="F1189" i="7" s="1"/>
  <c r="X2617" i="1"/>
  <c r="B2576" i="7" s="1"/>
  <c r="AF2576" i="7" s="1"/>
  <c r="AI268" i="1"/>
  <c r="G227" i="7" s="1"/>
  <c r="AD959" i="1"/>
  <c r="AH2953" i="1"/>
  <c r="F2912" i="7" s="1"/>
  <c r="AH3463" i="1"/>
  <c r="AI690" i="1"/>
  <c r="G649" i="7" s="1"/>
  <c r="X2212" i="1"/>
  <c r="B2171" i="7" s="1"/>
  <c r="AF2171" i="7" s="1"/>
  <c r="D2741" i="7"/>
  <c r="AH2741" i="7" s="1"/>
  <c r="AI277" i="1"/>
  <c r="G236" i="7" s="1"/>
  <c r="AH81" i="1"/>
  <c r="F40" i="7" s="1"/>
  <c r="X738" i="1"/>
  <c r="B697" i="7" s="1"/>
  <c r="AF697" i="7" s="1"/>
  <c r="X3284" i="1"/>
  <c r="AI307" i="1"/>
  <c r="G266" i="7" s="1"/>
  <c r="X3001" i="1"/>
  <c r="B2960" i="7" s="1"/>
  <c r="AF2960" i="7" s="1"/>
  <c r="X344" i="1"/>
  <c r="B303" i="7" s="1"/>
  <c r="AF303" i="7" s="1"/>
  <c r="X1120" i="1"/>
  <c r="B1079" i="7" s="1"/>
  <c r="AF1079" i="7" s="1"/>
  <c r="D1845" i="7"/>
  <c r="AH1845" i="7" s="1"/>
  <c r="AD2230" i="1"/>
  <c r="AI382" i="1"/>
  <c r="G341" i="7" s="1"/>
  <c r="D711" i="7"/>
  <c r="AH711" i="7" s="1"/>
  <c r="AI3147" i="1"/>
  <c r="AI3357" i="1"/>
  <c r="X3125" i="1"/>
  <c r="AI760" i="1"/>
  <c r="G719" i="7" s="1"/>
  <c r="X1039" i="1"/>
  <c r="B998" i="7" s="1"/>
  <c r="AF998" i="7" s="1"/>
  <c r="X710" i="1"/>
  <c r="B669" i="7" s="1"/>
  <c r="AF669" i="7" s="1"/>
  <c r="AH106" i="1"/>
  <c r="F65" i="7" s="1"/>
  <c r="AD2672" i="1"/>
  <c r="D1486" i="7"/>
  <c r="AH1486" i="7" s="1"/>
  <c r="AH868" i="1"/>
  <c r="F827" i="7" s="1"/>
  <c r="D359" i="7"/>
  <c r="AH359" i="7" s="1"/>
  <c r="X3220" i="1"/>
  <c r="AH641" i="1"/>
  <c r="F600" i="7" s="1"/>
  <c r="X2195" i="1"/>
  <c r="B2154" i="7" s="1"/>
  <c r="AF2154" i="7" s="1"/>
  <c r="AI3271" i="1"/>
  <c r="D863" i="7"/>
  <c r="AH863" i="7" s="1"/>
  <c r="X1160" i="1"/>
  <c r="B1119" i="7" s="1"/>
  <c r="AF1119" i="7" s="1"/>
  <c r="X1142" i="1"/>
  <c r="B1101" i="7" s="1"/>
  <c r="AF1101" i="7" s="1"/>
  <c r="AI3482" i="1"/>
  <c r="AD1076" i="1"/>
  <c r="AD423" i="1"/>
  <c r="AH434" i="1"/>
  <c r="F393" i="7" s="1"/>
  <c r="D3013" i="7"/>
  <c r="AH3013" i="7" s="1"/>
  <c r="AI2591" i="1"/>
  <c r="G2550" i="7" s="1"/>
  <c r="AH1442" i="1"/>
  <c r="F1401" i="7" s="1"/>
  <c r="AI2037" i="1"/>
  <c r="G1996" i="7" s="1"/>
  <c r="X2231" i="1"/>
  <c r="B2190" i="7" s="1"/>
  <c r="AF2190" i="7" s="1"/>
  <c r="AD2798" i="1"/>
  <c r="AH2766" i="1"/>
  <c r="F2725" i="7" s="1"/>
  <c r="AI1409" i="1"/>
  <c r="G1368" i="7" s="1"/>
  <c r="AD1799" i="1"/>
  <c r="AH317" i="1"/>
  <c r="F276" i="7" s="1"/>
  <c r="AD3109" i="1"/>
  <c r="AH2279" i="1"/>
  <c r="F2238" i="7" s="1"/>
  <c r="AH2499" i="1"/>
  <c r="F2458" i="7" s="1"/>
  <c r="AD2877" i="1"/>
  <c r="AD3145" i="1"/>
  <c r="X2502" i="1"/>
  <c r="B2461" i="7" s="1"/>
  <c r="AF2461" i="7" s="1"/>
  <c r="AH3151" i="1"/>
  <c r="AI1567" i="1"/>
  <c r="G1526" i="7" s="1"/>
  <c r="AI428" i="1"/>
  <c r="G387" i="7" s="1"/>
  <c r="AH2535" i="1"/>
  <c r="F2494" i="7" s="1"/>
  <c r="X3378" i="1"/>
  <c r="AI1188" i="1"/>
  <c r="G1147" i="7" s="1"/>
  <c r="AI872" i="1"/>
  <c r="G831" i="7" s="1"/>
  <c r="D1527" i="7"/>
  <c r="AH1527" i="7" s="1"/>
  <c r="X2654" i="1"/>
  <c r="B2613" i="7" s="1"/>
  <c r="AF2613" i="7" s="1"/>
  <c r="AH803" i="1"/>
  <c r="F762" i="7" s="1"/>
  <c r="D1970" i="7"/>
  <c r="AH1970" i="7" s="1"/>
  <c r="X458" i="1"/>
  <c r="B417" i="7" s="1"/>
  <c r="AF417" i="7" s="1"/>
  <c r="X1035" i="1"/>
  <c r="B994" i="7" s="1"/>
  <c r="AF994" i="7" s="1"/>
  <c r="AH1609" i="1"/>
  <c r="F1568" i="7" s="1"/>
  <c r="X181" i="1"/>
  <c r="B140" i="7" s="1"/>
  <c r="AF140" i="7" s="1"/>
  <c r="X1714" i="1"/>
  <c r="B1673" i="7" s="1"/>
  <c r="AF1673" i="7" s="1"/>
  <c r="AH3281" i="1"/>
  <c r="AD966" i="1"/>
  <c r="AI2622" i="1"/>
  <c r="G2581" i="7" s="1"/>
  <c r="AD382" i="1"/>
  <c r="AD752" i="1"/>
  <c r="AH3446" i="1"/>
  <c r="D1601" i="7"/>
  <c r="AH1601" i="7" s="1"/>
  <c r="AI1846" i="1"/>
  <c r="G1805" i="7" s="1"/>
  <c r="AD2705" i="1"/>
  <c r="X2463" i="1"/>
  <c r="B2422" i="7" s="1"/>
  <c r="AF2422" i="7" s="1"/>
  <c r="AH3476" i="1"/>
  <c r="D1140" i="7"/>
  <c r="AH1140" i="7" s="1"/>
  <c r="AD2843" i="1"/>
  <c r="AH1509" i="1"/>
  <c r="F1468" i="7" s="1"/>
  <c r="D2542" i="7"/>
  <c r="AH2542" i="7" s="1"/>
  <c r="D1178" i="7"/>
  <c r="AH1178" i="7" s="1"/>
  <c r="AI237" i="1"/>
  <c r="G196" i="7" s="1"/>
  <c r="X1593" i="1"/>
  <c r="B1552" i="7" s="1"/>
  <c r="AF1552" i="7" s="1"/>
  <c r="D2985" i="7"/>
  <c r="AH2985" i="7" s="1"/>
  <c r="AD904" i="1"/>
  <c r="AH616" i="1"/>
  <c r="F575" i="7" s="1"/>
  <c r="AD2664" i="1"/>
  <c r="AI1130" i="1"/>
  <c r="G1089" i="7" s="1"/>
  <c r="X3027" i="1"/>
  <c r="B2986" i="7" s="1"/>
  <c r="AF2986" i="7" s="1"/>
  <c r="AD1539" i="1"/>
  <c r="D1902" i="7"/>
  <c r="AH1902" i="7" s="1"/>
  <c r="X1686" i="1"/>
  <c r="B1645" i="7" s="1"/>
  <c r="AF1645" i="7" s="1"/>
  <c r="X533" i="1"/>
  <c r="B492" i="7" s="1"/>
  <c r="AF492" i="7" s="1"/>
  <c r="X2296" i="1"/>
  <c r="B2255" i="7" s="1"/>
  <c r="AF2255" i="7" s="1"/>
  <c r="AH2072" i="1"/>
  <c r="F2031" i="7" s="1"/>
  <c r="AD949" i="1"/>
  <c r="AD1225" i="1"/>
  <c r="AI3280" i="1"/>
  <c r="AH1936" i="1"/>
  <c r="F1895" i="7" s="1"/>
  <c r="AI2443" i="1"/>
  <c r="G2402" i="7" s="1"/>
  <c r="X2724" i="1"/>
  <c r="B2683" i="7" s="1"/>
  <c r="AF2683" i="7" s="1"/>
  <c r="AH2998" i="1"/>
  <c r="F2957" i="7" s="1"/>
  <c r="D2395" i="7"/>
  <c r="AH2395" i="7" s="1"/>
  <c r="AI718" i="1"/>
  <c r="G677" i="7" s="1"/>
  <c r="D502" i="7"/>
  <c r="AH502" i="7" s="1"/>
  <c r="X996" i="1"/>
  <c r="B955" i="7" s="1"/>
  <c r="AF955" i="7" s="1"/>
  <c r="AI2029" i="1"/>
  <c r="G1988" i="7" s="1"/>
  <c r="D94" i="7"/>
  <c r="AH94" i="7" s="1"/>
  <c r="X2141" i="1"/>
  <c r="B2100" i="7" s="1"/>
  <c r="AF2100" i="7" s="1"/>
  <c r="X787" i="1"/>
  <c r="B746" i="7" s="1"/>
  <c r="AF746" i="7" s="1"/>
  <c r="X136" i="1"/>
  <c r="B95" i="7" s="1"/>
  <c r="AF95" i="7" s="1"/>
  <c r="AI2713" i="1"/>
  <c r="G2672" i="7" s="1"/>
  <c r="AI3161" i="1"/>
  <c r="AI3216" i="1"/>
  <c r="AH1071" i="1"/>
  <c r="F1030" i="7" s="1"/>
  <c r="AH1027" i="1"/>
  <c r="F986" i="7" s="1"/>
  <c r="AH2010" i="1"/>
  <c r="F1969" i="7" s="1"/>
  <c r="AH2011" i="1"/>
  <c r="F1970" i="7" s="1"/>
  <c r="X326" i="1"/>
  <c r="B285" i="7" s="1"/>
  <c r="AF285" i="7" s="1"/>
  <c r="AI214" i="1"/>
  <c r="G173" i="7" s="1"/>
  <c r="D1820" i="7"/>
  <c r="AH1820" i="7" s="1"/>
  <c r="D1130" i="7"/>
  <c r="AH1130" i="7" s="1"/>
  <c r="AI1880" i="1"/>
  <c r="G1839" i="7" s="1"/>
  <c r="AH1401" i="1"/>
  <c r="F1360" i="7" s="1"/>
  <c r="D83" i="7"/>
  <c r="AH83" i="7" s="1"/>
  <c r="AI585" i="1"/>
  <c r="G544" i="7" s="1"/>
  <c r="AI156" i="1"/>
  <c r="G115" i="7" s="1"/>
  <c r="AI1198" i="1"/>
  <c r="G1157" i="7" s="1"/>
  <c r="X3268" i="1"/>
  <c r="AI3184" i="1"/>
  <c r="AI2711" i="1"/>
  <c r="G2670" i="7" s="1"/>
  <c r="AH3057" i="1"/>
  <c r="F3016" i="7" s="1"/>
  <c r="D753" i="7"/>
  <c r="AH753" i="7" s="1"/>
  <c r="D1951" i="7"/>
  <c r="AH1951" i="7" s="1"/>
  <c r="AI2592" i="1"/>
  <c r="G2551" i="7" s="1"/>
  <c r="AI2568" i="1"/>
  <c r="G2527" i="7" s="1"/>
  <c r="AI1170" i="1"/>
  <c r="G1129" i="7" s="1"/>
  <c r="D2961" i="7"/>
  <c r="AH2961" i="7" s="1"/>
  <c r="AD191" i="1"/>
  <c r="AD3098" i="1"/>
  <c r="AD953" i="1"/>
  <c r="AI3049" i="1"/>
  <c r="G3008" i="7" s="1"/>
  <c r="AH2394" i="1"/>
  <c r="F2353" i="7" s="1"/>
  <c r="X3163" i="1"/>
  <c r="D413" i="7"/>
  <c r="AH413" i="7" s="1"/>
  <c r="D174" i="7"/>
  <c r="AH174" i="7" s="1"/>
  <c r="X2439" i="1"/>
  <c r="B2398" i="7" s="1"/>
  <c r="AF2398" i="7" s="1"/>
  <c r="AH2185" i="1"/>
  <c r="F2144" i="7" s="1"/>
  <c r="X2827" i="1"/>
  <c r="B2786" i="7" s="1"/>
  <c r="AF2786" i="7" s="1"/>
  <c r="X1475" i="1"/>
  <c r="B1434" i="7" s="1"/>
  <c r="AF1434" i="7" s="1"/>
  <c r="AI3243" i="1"/>
  <c r="D109" i="7"/>
  <c r="AH109" i="7" s="1"/>
  <c r="X1609" i="1"/>
  <c r="B1568" i="7" s="1"/>
  <c r="AF1568" i="7" s="1"/>
  <c r="X3507" i="1"/>
  <c r="X3281" i="1"/>
  <c r="AH2509" i="1"/>
  <c r="F2468" i="7" s="1"/>
  <c r="AI1538" i="1"/>
  <c r="G1497" i="7" s="1"/>
  <c r="AI2488" i="1"/>
  <c r="G2447" i="7" s="1"/>
  <c r="AD960" i="1"/>
  <c r="AH1678" i="1"/>
  <c r="F1637" i="7" s="1"/>
  <c r="D1193" i="7"/>
  <c r="AH1193" i="7" s="1"/>
  <c r="D2615" i="7"/>
  <c r="AH2615" i="7" s="1"/>
  <c r="AH2688" i="1"/>
  <c r="F2647" i="7" s="1"/>
  <c r="AI817" i="1"/>
  <c r="G776" i="7" s="1"/>
  <c r="AH978" i="1"/>
  <c r="F937" i="7" s="1"/>
  <c r="D967" i="7"/>
  <c r="AH967" i="7" s="1"/>
  <c r="AH198" i="1"/>
  <c r="F157" i="7" s="1"/>
  <c r="AH678" i="1"/>
  <c r="F637" i="7" s="1"/>
  <c r="AH134" i="1"/>
  <c r="F93" i="7" s="1"/>
  <c r="X2021" i="1"/>
  <c r="B1980" i="7" s="1"/>
  <c r="AF1980" i="7" s="1"/>
  <c r="X2644" i="1"/>
  <c r="B2603" i="7" s="1"/>
  <c r="AF2603" i="7" s="1"/>
  <c r="X444" i="1"/>
  <c r="B403" i="7" s="1"/>
  <c r="AF403" i="7" s="1"/>
  <c r="X1742" i="1"/>
  <c r="B1701" i="7" s="1"/>
  <c r="AF1701" i="7" s="1"/>
  <c r="AH227" i="1"/>
  <c r="F186" i="7" s="1"/>
  <c r="AI285" i="1"/>
  <c r="G244" i="7" s="1"/>
  <c r="D1017" i="7"/>
  <c r="AH1017" i="7" s="1"/>
  <c r="AH2160" i="1"/>
  <c r="F2119" i="7" s="1"/>
  <c r="X1495" i="1"/>
  <c r="B1454" i="7" s="1"/>
  <c r="AF1454" i="7" s="1"/>
  <c r="AI1259" i="1"/>
  <c r="G1218" i="7" s="1"/>
  <c r="AD1407" i="1"/>
  <c r="AH3152" i="1"/>
  <c r="AI2308" i="1"/>
  <c r="G2267" i="7" s="1"/>
  <c r="X1097" i="1"/>
  <c r="B1056" i="7" s="1"/>
  <c r="AF1056" i="7" s="1"/>
  <c r="X1418" i="1"/>
  <c r="B1377" i="7" s="1"/>
  <c r="AF1377" i="7" s="1"/>
  <c r="D2149" i="7"/>
  <c r="AH2149" i="7" s="1"/>
  <c r="AI3138" i="1"/>
  <c r="AI513" i="1"/>
  <c r="G472" i="7" s="1"/>
  <c r="AH3122" i="1"/>
  <c r="AD780" i="1"/>
  <c r="AD2277" i="1"/>
  <c r="D1050" i="7"/>
  <c r="AH1050" i="7" s="1"/>
  <c r="AH3061" i="1"/>
  <c r="F3020" i="7" s="1"/>
  <c r="D1341" i="7"/>
  <c r="AH1341" i="7" s="1"/>
  <c r="AI3393" i="1"/>
  <c r="D1019" i="7"/>
  <c r="AH1019" i="7" s="1"/>
  <c r="D185" i="7"/>
  <c r="AH185" i="7" s="1"/>
  <c r="AD1229" i="1"/>
  <c r="X1589" i="1"/>
  <c r="B1548" i="7" s="1"/>
  <c r="AF1548" i="7" s="1"/>
  <c r="D480" i="7"/>
  <c r="AH480" i="7" s="1"/>
  <c r="X272" i="1"/>
  <c r="B231" i="7" s="1"/>
  <c r="AF231" i="7" s="1"/>
  <c r="AD2041" i="1"/>
  <c r="X3026" i="1"/>
  <c r="B2985" i="7" s="1"/>
  <c r="AF2985" i="7" s="1"/>
  <c r="AH3458" i="1"/>
  <c r="AI2427" i="1"/>
  <c r="G2386" i="7" s="1"/>
  <c r="D2125" i="7"/>
  <c r="AH2125" i="7" s="1"/>
  <c r="X811" i="1"/>
  <c r="B770" i="7" s="1"/>
  <c r="AF770" i="7" s="1"/>
  <c r="AH618" i="1"/>
  <c r="F577" i="7" s="1"/>
  <c r="AH412" i="1"/>
  <c r="F371" i="7" s="1"/>
  <c r="AD2308" i="1"/>
  <c r="AI2785" i="1"/>
  <c r="G2744" i="7" s="1"/>
  <c r="AH2337" i="1"/>
  <c r="F2296" i="7" s="1"/>
  <c r="AD2842" i="1"/>
  <c r="X1799" i="1"/>
  <c r="B1758" i="7" s="1"/>
  <c r="AF1758" i="7" s="1"/>
  <c r="X3109" i="1"/>
  <c r="X1503" i="1"/>
  <c r="B1462" i="7" s="1"/>
  <c r="AF1462" i="7" s="1"/>
  <c r="AI1205" i="1"/>
  <c r="G1164" i="7" s="1"/>
  <c r="D2292" i="7"/>
  <c r="AH2292" i="7" s="1"/>
  <c r="X690" i="1"/>
  <c r="B649" i="7" s="1"/>
  <c r="AF649" i="7" s="1"/>
  <c r="D2672" i="7"/>
  <c r="AH2672" i="7" s="1"/>
  <c r="X3095" i="1"/>
  <c r="AI295" i="1"/>
  <c r="G254" i="7" s="1"/>
  <c r="X3243" i="1"/>
  <c r="X1560" i="1"/>
  <c r="B1519" i="7" s="1"/>
  <c r="AF1519" i="7" s="1"/>
  <c r="AH1967" i="1"/>
  <c r="F1926" i="7" s="1"/>
  <c r="AI1659" i="1"/>
  <c r="G1618" i="7" s="1"/>
  <c r="AD1955" i="1"/>
  <c r="X1008" i="1"/>
  <c r="B967" i="7" s="1"/>
  <c r="AF967" i="7" s="1"/>
  <c r="AD1941" i="1"/>
  <c r="AD433" i="1"/>
  <c r="D1661" i="7"/>
  <c r="AH1661" i="7" s="1"/>
  <c r="AD3051" i="1"/>
  <c r="D259" i="7"/>
  <c r="AH259" i="7" s="1"/>
  <c r="D1176" i="7"/>
  <c r="AH1176" i="7" s="1"/>
  <c r="X682" i="1"/>
  <c r="B641" i="7" s="1"/>
  <c r="AF641" i="7" s="1"/>
  <c r="AD773" i="1"/>
  <c r="AD2490" i="1"/>
  <c r="D1699" i="7"/>
  <c r="AH1699" i="7" s="1"/>
  <c r="AI1522" i="1"/>
  <c r="G1481" i="7" s="1"/>
  <c r="AI869" i="1"/>
  <c r="G828" i="7" s="1"/>
  <c r="AD1742" i="1"/>
  <c r="X1083" i="1"/>
  <c r="B1042" i="7" s="1"/>
  <c r="AF1042" i="7" s="1"/>
  <c r="AD3121" i="1"/>
  <c r="X1547" i="1"/>
  <c r="B1506" i="7" s="1"/>
  <c r="AF1506" i="7" s="1"/>
  <c r="AH1013" i="1"/>
  <c r="F972" i="7" s="1"/>
  <c r="D2497" i="7"/>
  <c r="AH2497" i="7" s="1"/>
  <c r="D388" i="7"/>
  <c r="AH388" i="7" s="1"/>
  <c r="D986" i="7"/>
  <c r="AH986" i="7" s="1"/>
  <c r="AD2074" i="1"/>
  <c r="X3033" i="1"/>
  <c r="B2992" i="7" s="1"/>
  <c r="AF2992" i="7" s="1"/>
  <c r="D828" i="7"/>
  <c r="AH828" i="7" s="1"/>
  <c r="AI2557" i="1"/>
  <c r="G2516" i="7" s="1"/>
  <c r="AD255" i="1"/>
  <c r="AI2262" i="1"/>
  <c r="G2221" i="7" s="1"/>
  <c r="AH2603" i="1"/>
  <c r="F2562" i="7" s="1"/>
  <c r="X944" i="1"/>
  <c r="B903" i="7" s="1"/>
  <c r="AF903" i="7" s="1"/>
  <c r="AH2165" i="1"/>
  <c r="F2124" i="7" s="1"/>
  <c r="D2666" i="7"/>
  <c r="AH2666" i="7" s="1"/>
  <c r="AI2748" i="1"/>
  <c r="G2707" i="7" s="1"/>
  <c r="X3089" i="1"/>
  <c r="AD1492" i="1"/>
  <c r="AH2246" i="1"/>
  <c r="F2205" i="7" s="1"/>
  <c r="X3495" i="1"/>
  <c r="D2413" i="7"/>
  <c r="AH2413" i="7" s="1"/>
  <c r="D1352" i="7"/>
  <c r="AH1352" i="7" s="1"/>
  <c r="X435" i="1"/>
  <c r="B394" i="7" s="1"/>
  <c r="AF394" i="7" s="1"/>
  <c r="AH1043" i="1"/>
  <c r="F1002" i="7" s="1"/>
  <c r="D226" i="7"/>
  <c r="AH226" i="7" s="1"/>
  <c r="X436" i="1"/>
  <c r="B395" i="7" s="1"/>
  <c r="AF395" i="7" s="1"/>
  <c r="AH416" i="1"/>
  <c r="F375" i="7" s="1"/>
  <c r="D169" i="7"/>
  <c r="AH169" i="7" s="1"/>
  <c r="X1957" i="1"/>
  <c r="B1916" i="7" s="1"/>
  <c r="AF1916" i="7" s="1"/>
  <c r="AH446" i="1"/>
  <c r="F405" i="7" s="1"/>
  <c r="X142" i="1"/>
  <c r="B101" i="7" s="1"/>
  <c r="AF101" i="7" s="1"/>
  <c r="AI1183" i="1"/>
  <c r="G1142" i="7" s="1"/>
  <c r="D1320" i="7"/>
  <c r="AH1320" i="7" s="1"/>
  <c r="AD1771" i="1"/>
  <c r="D1468" i="7"/>
  <c r="AH1468" i="7" s="1"/>
  <c r="AH919" i="1"/>
  <c r="F878" i="7" s="1"/>
  <c r="X554" i="1"/>
  <c r="B513" i="7" s="1"/>
  <c r="AF513" i="7" s="1"/>
  <c r="AH1331" i="1"/>
  <c r="F1290" i="7" s="1"/>
  <c r="AI3026" i="1"/>
  <c r="G2985" i="7" s="1"/>
  <c r="AH3098" i="1"/>
  <c r="AD105" i="1"/>
  <c r="D1921" i="7"/>
  <c r="AH1921" i="7" s="1"/>
  <c r="X1466" i="1"/>
  <c r="B1425" i="7" s="1"/>
  <c r="AF1425" i="7" s="1"/>
  <c r="D1207" i="7"/>
  <c r="AH1207" i="7" s="1"/>
  <c r="AH1576" i="1"/>
  <c r="F1535" i="7" s="1"/>
  <c r="D1034" i="7"/>
  <c r="AH1034" i="7" s="1"/>
  <c r="AH2969" i="1"/>
  <c r="F2928" i="7" s="1"/>
  <c r="AI2807" i="1"/>
  <c r="G2766" i="7" s="1"/>
  <c r="D2519" i="7"/>
  <c r="AH2519" i="7" s="1"/>
  <c r="D1493" i="7"/>
  <c r="AH1493" i="7" s="1"/>
  <c r="AI3394" i="1"/>
  <c r="AI3371" i="1"/>
  <c r="AI1231" i="1"/>
  <c r="G1190" i="7" s="1"/>
  <c r="AD1230" i="1"/>
  <c r="D1440" i="7"/>
  <c r="AH1440" i="7" s="1"/>
  <c r="AI3270" i="1"/>
  <c r="AH2863" i="1"/>
  <c r="F2822" i="7" s="1"/>
  <c r="D1460" i="7"/>
  <c r="AH1460" i="7" s="1"/>
  <c r="X2233" i="1"/>
  <c r="B2192" i="7" s="1"/>
  <c r="AF2192" i="7" s="1"/>
  <c r="D1688" i="7"/>
  <c r="AH1688" i="7" s="1"/>
  <c r="X147" i="1"/>
  <c r="B106" i="7" s="1"/>
  <c r="AF106" i="7" s="1"/>
  <c r="AI1464" i="1"/>
  <c r="G1423" i="7" s="1"/>
  <c r="D621" i="7"/>
  <c r="AH621" i="7" s="1"/>
  <c r="AH2080" i="1"/>
  <c r="F2039" i="7" s="1"/>
  <c r="AD3022" i="1"/>
  <c r="X511" i="1"/>
  <c r="B470" i="7" s="1"/>
  <c r="AF470" i="7" s="1"/>
  <c r="D1391" i="7"/>
  <c r="AH1391" i="7" s="1"/>
  <c r="AH1418" i="1"/>
  <c r="F1377" i="7" s="1"/>
  <c r="AI3095" i="1"/>
  <c r="AI1071" i="1"/>
  <c r="G1030" i="7" s="1"/>
  <c r="AH251" i="1"/>
  <c r="F210" i="7" s="1"/>
  <c r="X2851" i="1"/>
  <c r="B2810" i="7" s="1"/>
  <c r="AF2810" i="7" s="1"/>
  <c r="X2376" i="1"/>
  <c r="B2335" i="7" s="1"/>
  <c r="AF2335" i="7" s="1"/>
  <c r="AI1638" i="1"/>
  <c r="G1597" i="7" s="1"/>
  <c r="D295" i="7"/>
  <c r="AH295" i="7" s="1"/>
  <c r="AH546" i="1"/>
  <c r="F505" i="7" s="1"/>
  <c r="D1996" i="7"/>
  <c r="AH1996" i="7" s="1"/>
  <c r="AI1091" i="1"/>
  <c r="G1050" i="7" s="1"/>
  <c r="AD657" i="1"/>
  <c r="X3141" i="1"/>
  <c r="AI1241" i="1"/>
  <c r="G1200" i="7" s="1"/>
  <c r="D411" i="7"/>
  <c r="AH411" i="7" s="1"/>
  <c r="X2252" i="1"/>
  <c r="B2211" i="7" s="1"/>
  <c r="AF2211" i="7" s="1"/>
  <c r="AH687" i="1"/>
  <c r="F646" i="7" s="1"/>
  <c r="AI992" i="1"/>
  <c r="G951" i="7" s="1"/>
  <c r="D2194" i="7"/>
  <c r="AH2194" i="7" s="1"/>
  <c r="AI989" i="1"/>
  <c r="G948" i="7" s="1"/>
  <c r="AH114" i="1"/>
  <c r="F73" i="7" s="1"/>
  <c r="AI2656" i="1"/>
  <c r="G2615" i="7" s="1"/>
  <c r="AH3246" i="1"/>
  <c r="X2553" i="1"/>
  <c r="B2512" i="7" s="1"/>
  <c r="AF2512" i="7" s="1"/>
  <c r="AH1625" i="1"/>
  <c r="F1584" i="7" s="1"/>
  <c r="D1106" i="7"/>
  <c r="AH1106" i="7" s="1"/>
  <c r="D133" i="7"/>
  <c r="AH133" i="7" s="1"/>
  <c r="AD2016" i="1"/>
  <c r="D74" i="7"/>
  <c r="AH74" i="7" s="1"/>
  <c r="AH191" i="1"/>
  <c r="F150" i="7" s="1"/>
  <c r="AD2642" i="1"/>
  <c r="AH105" i="1"/>
  <c r="F64" i="7" s="1"/>
  <c r="AI724" i="1"/>
  <c r="G683" i="7" s="1"/>
  <c r="AH2093" i="1"/>
  <c r="F2052" i="7" s="1"/>
  <c r="AI1279" i="1"/>
  <c r="G1238" i="7" s="1"/>
  <c r="AI2138" i="1"/>
  <c r="G2097" i="7" s="1"/>
  <c r="AI2579" i="1"/>
  <c r="G2538" i="7" s="1"/>
  <c r="X471" i="1"/>
  <c r="B430" i="7" s="1"/>
  <c r="AF430" i="7" s="1"/>
  <c r="AI2056" i="1"/>
  <c r="G2015" i="7" s="1"/>
  <c r="AH3300" i="1"/>
  <c r="X2950" i="1"/>
  <c r="B2909" i="7" s="1"/>
  <c r="AF2909" i="7" s="1"/>
  <c r="X2628" i="1"/>
  <c r="B2587" i="7" s="1"/>
  <c r="AF2587" i="7" s="1"/>
  <c r="AI2222" i="1"/>
  <c r="G2181" i="7" s="1"/>
  <c r="AI498" i="1"/>
  <c r="G457" i="7" s="1"/>
  <c r="AD1715" i="1"/>
  <c r="AH1284" i="1"/>
  <c r="F1243" i="7" s="1"/>
  <c r="AH1826" i="1"/>
  <c r="F1785" i="7" s="1"/>
  <c r="X2564" i="1"/>
  <c r="B2523" i="7" s="1"/>
  <c r="AF2523" i="7" s="1"/>
  <c r="X187" i="1"/>
  <c r="B146" i="7" s="1"/>
  <c r="AF146" i="7" s="1"/>
  <c r="X1798" i="1"/>
  <c r="B1757" i="7" s="1"/>
  <c r="AF1757" i="7" s="1"/>
  <c r="AD3480" i="1"/>
  <c r="D2951" i="7"/>
  <c r="AH2951" i="7" s="1"/>
  <c r="D2885" i="7"/>
  <c r="AH2885" i="7" s="1"/>
  <c r="AI2333" i="1"/>
  <c r="G2292" i="7" s="1"/>
  <c r="AH433" i="1"/>
  <c r="F392" i="7" s="1"/>
  <c r="AD461" i="1"/>
  <c r="AD604" i="1"/>
  <c r="AI1432" i="1"/>
  <c r="G1391" i="7" s="1"/>
  <c r="AD1188" i="1"/>
  <c r="AD3095" i="1"/>
  <c r="X2059" i="1"/>
  <c r="B2018" i="7" s="1"/>
  <c r="AF2018" i="7" s="1"/>
  <c r="D210" i="7"/>
  <c r="AH210" i="7" s="1"/>
  <c r="AD2970" i="1"/>
  <c r="D902" i="7"/>
  <c r="AH902" i="7" s="1"/>
  <c r="AD2258" i="1"/>
  <c r="AD1077" i="1"/>
  <c r="AD137" i="1"/>
  <c r="AH1546" i="1"/>
  <c r="F1505" i="7" s="1"/>
  <c r="AH2311" i="1"/>
  <c r="F2270" i="7" s="1"/>
  <c r="AD2301" i="1"/>
  <c r="AD950" i="1"/>
  <c r="AI1695" i="1"/>
  <c r="G1654" i="7" s="1"/>
  <c r="AD1051" i="1"/>
  <c r="AD365" i="1"/>
  <c r="X1301" i="1"/>
  <c r="B1260" i="7" s="1"/>
  <c r="AF1260" i="7" s="1"/>
  <c r="D1618" i="7"/>
  <c r="AH1618" i="7" s="1"/>
  <c r="X1855" i="1"/>
  <c r="B1814" i="7" s="1"/>
  <c r="AF1814" i="7" s="1"/>
  <c r="D65" i="7"/>
  <c r="AH65" i="7" s="1"/>
  <c r="AD1181" i="1"/>
  <c r="AD868" i="1"/>
  <c r="AH3481" i="1"/>
  <c r="AI2895" i="1"/>
  <c r="G2854" i="7" s="1"/>
  <c r="AI427" i="1"/>
  <c r="G386" i="7" s="1"/>
  <c r="AI3082" i="1"/>
  <c r="X2363" i="1"/>
  <c r="B2322" i="7" s="1"/>
  <c r="AF2322" i="7" s="1"/>
  <c r="D2207" i="7"/>
  <c r="AH2207" i="7" s="1"/>
  <c r="AI3025" i="1"/>
  <c r="G2984" i="7" s="1"/>
  <c r="AD3126" i="1"/>
  <c r="AI1682" i="1"/>
  <c r="G1641" i="7" s="1"/>
  <c r="X2331" i="1"/>
  <c r="B2290" i="7" s="1"/>
  <c r="AF2290" i="7" s="1"/>
  <c r="X530" i="1"/>
  <c r="B489" i="7" s="1"/>
  <c r="AF489" i="7" s="1"/>
  <c r="AD1257" i="1"/>
  <c r="D1469" i="7"/>
  <c r="AH1469" i="7" s="1"/>
  <c r="D225" i="7"/>
  <c r="AH225" i="7" s="1"/>
  <c r="AD1027" i="1"/>
  <c r="AI3288" i="1"/>
  <c r="X2669" i="1"/>
  <c r="B2628" i="7" s="1"/>
  <c r="AF2628" i="7" s="1"/>
  <c r="D1373" i="7"/>
  <c r="AH1373" i="7" s="1"/>
  <c r="AH2102" i="1"/>
  <c r="F2061" i="7" s="1"/>
  <c r="AI1546" i="1"/>
  <c r="G1505" i="7" s="1"/>
  <c r="D616" i="7"/>
  <c r="AH616" i="7" s="1"/>
  <c r="AD1766" i="1"/>
  <c r="AD638" i="1"/>
  <c r="AI3073" i="1"/>
  <c r="AH3357" i="1"/>
  <c r="D318" i="7"/>
  <c r="AH318" i="7" s="1"/>
  <c r="AH1654" i="1"/>
  <c r="F1613" i="7" s="1"/>
  <c r="AI2135" i="1"/>
  <c r="G2094" i="7" s="1"/>
  <c r="X2345" i="1"/>
  <c r="B2304" i="7" s="1"/>
  <c r="AF2304" i="7" s="1"/>
  <c r="AH3248" i="1"/>
  <c r="X381" i="1"/>
  <c r="B340" i="7" s="1"/>
  <c r="AF340" i="7" s="1"/>
  <c r="AH3307" i="1"/>
  <c r="AD2165" i="1"/>
  <c r="X1962" i="1"/>
  <c r="B1921" i="7" s="1"/>
  <c r="AF1921" i="7" s="1"/>
  <c r="D876" i="7"/>
  <c r="AH876" i="7" s="1"/>
  <c r="X2302" i="1"/>
  <c r="B2261" i="7" s="1"/>
  <c r="AF2261" i="7" s="1"/>
  <c r="D1837" i="7"/>
  <c r="AH1837" i="7" s="1"/>
  <c r="D831" i="7"/>
  <c r="AH831" i="7" s="1"/>
  <c r="AH2844" i="1"/>
  <c r="F2803" i="7" s="1"/>
  <c r="AH2029" i="1"/>
  <c r="F1988" i="7" s="1"/>
  <c r="AH2572" i="1"/>
  <c r="F2531" i="7" s="1"/>
  <c r="AH733" i="1"/>
  <c r="F692" i="7" s="1"/>
  <c r="D677" i="7"/>
  <c r="AH677" i="7" s="1"/>
  <c r="X3346" i="1"/>
  <c r="D623" i="7"/>
  <c r="AH623" i="7" s="1"/>
  <c r="D397" i="7"/>
  <c r="AH397" i="7" s="1"/>
  <c r="AI2490" i="1"/>
  <c r="G2449" i="7" s="1"/>
  <c r="X461" i="1"/>
  <c r="B420" i="7" s="1"/>
  <c r="AF420" i="7" s="1"/>
  <c r="AD3311" i="1"/>
  <c r="AD1860" i="1"/>
  <c r="X1187" i="1"/>
  <c r="B1146" i="7" s="1"/>
  <c r="AF1146" i="7" s="1"/>
  <c r="X1740" i="1"/>
  <c r="B1699" i="7" s="1"/>
  <c r="AF1699" i="7" s="1"/>
  <c r="AD1631" i="1"/>
  <c r="AI1123" i="1"/>
  <c r="G1082" i="7" s="1"/>
  <c r="AI1976" i="1"/>
  <c r="G1935" i="7" s="1"/>
  <c r="AH2700" i="1"/>
  <c r="F2659" i="7" s="1"/>
  <c r="AI1457" i="1"/>
  <c r="G1416" i="7" s="1"/>
  <c r="D1360" i="7"/>
  <c r="AH1360" i="7" s="1"/>
  <c r="AI300" i="1"/>
  <c r="G259" i="7" s="1"/>
  <c r="D1010" i="7"/>
  <c r="AH1010" i="7" s="1"/>
  <c r="X1102" i="1"/>
  <c r="B1061" i="7" s="1"/>
  <c r="AF1061" i="7" s="1"/>
  <c r="AI207" i="1"/>
  <c r="G166" i="7" s="1"/>
  <c r="AH1459" i="1"/>
  <c r="F1418" i="7" s="1"/>
  <c r="D745" i="7"/>
  <c r="AH745" i="7" s="1"/>
  <c r="AH2843" i="1"/>
  <c r="F2802" i="7" s="1"/>
  <c r="AD2895" i="1"/>
  <c r="AI3361" i="1"/>
  <c r="AI3455" i="1"/>
  <c r="AH838" i="1"/>
  <c r="F797" i="7" s="1"/>
  <c r="X2890" i="1"/>
  <c r="B2849" i="7" s="1"/>
  <c r="AF2849" i="7" s="1"/>
  <c r="D1582" i="7"/>
  <c r="AH1582" i="7" s="1"/>
  <c r="AI825" i="1"/>
  <c r="G784" i="7" s="1"/>
  <c r="X89" i="1"/>
  <c r="B48" i="7" s="1"/>
  <c r="AF48" i="7" s="1"/>
  <c r="X2823" i="1"/>
  <c r="B2782" i="7" s="1"/>
  <c r="AF2782" i="7" s="1"/>
  <c r="AD595" i="1"/>
  <c r="AI2313" i="1"/>
  <c r="G2272" i="7" s="1"/>
  <c r="X976" i="1"/>
  <c r="B935" i="7" s="1"/>
  <c r="AF935" i="7" s="1"/>
  <c r="D2725" i="7"/>
  <c r="AH2725" i="7" s="1"/>
  <c r="D2982" i="7"/>
  <c r="AH2982" i="7" s="1"/>
  <c r="AI1645" i="1"/>
  <c r="G1604" i="7" s="1"/>
  <c r="AI2915" i="1"/>
  <c r="G2874" i="7" s="1"/>
  <c r="AD2635" i="1"/>
  <c r="D160" i="7"/>
  <c r="AH160" i="7" s="1"/>
  <c r="AH3215" i="1"/>
  <c r="AH751" i="1"/>
  <c r="F710" i="7" s="1"/>
  <c r="AI2497" i="1"/>
  <c r="G2456" i="7" s="1"/>
  <c r="X2970" i="1"/>
  <c r="B2929" i="7" s="1"/>
  <c r="AF2929" i="7" s="1"/>
  <c r="AH2340" i="1"/>
  <c r="F2299" i="7" s="1"/>
  <c r="X3166" i="1"/>
  <c r="X1637" i="1"/>
  <c r="B1596" i="7" s="1"/>
  <c r="AF1596" i="7" s="1"/>
  <c r="AH2475" i="1"/>
  <c r="F2434" i="7" s="1"/>
  <c r="AD2779" i="1"/>
  <c r="X3090" i="1"/>
  <c r="AD303" i="1"/>
  <c r="X3369" i="1"/>
  <c r="AD1977" i="1"/>
  <c r="AD736" i="1"/>
  <c r="AH1402" i="1"/>
  <c r="F1361" i="7" s="1"/>
  <c r="AH2108" i="1"/>
  <c r="F2067" i="7" s="1"/>
  <c r="D463" i="7"/>
  <c r="AH463" i="7" s="1"/>
  <c r="D1509" i="7"/>
  <c r="AH1509" i="7" s="1"/>
  <c r="X3311" i="1"/>
  <c r="AI2871" i="1"/>
  <c r="G2830" i="7" s="1"/>
  <c r="AI677" i="1"/>
  <c r="G636" i="7" s="1"/>
  <c r="AD2718" i="1"/>
  <c r="AD2125" i="1"/>
  <c r="X1772" i="1"/>
  <c r="B1731" i="7" s="1"/>
  <c r="AF1731" i="7" s="1"/>
  <c r="AI438" i="1"/>
  <c r="G397" i="7" s="1"/>
  <c r="X1409" i="1"/>
  <c r="B1368" i="7" s="1"/>
  <c r="AF1368" i="7" s="1"/>
  <c r="D960" i="7"/>
  <c r="AH960" i="7" s="1"/>
  <c r="X1831" i="1"/>
  <c r="B1790" i="7" s="1"/>
  <c r="AF1790" i="7" s="1"/>
  <c r="AH3480" i="1"/>
  <c r="AD306" i="1"/>
  <c r="AD159" i="1"/>
  <c r="D856" i="7"/>
  <c r="AH856" i="7" s="1"/>
  <c r="AH2972" i="1"/>
  <c r="F2931" i="7" s="1"/>
  <c r="AI1368" i="1"/>
  <c r="G1327" i="7" s="1"/>
  <c r="AH1416" i="1"/>
  <c r="F1375" i="7" s="1"/>
  <c r="AD3498" i="1"/>
  <c r="AH256" i="1"/>
  <c r="F215" i="7" s="1"/>
  <c r="AH1987" i="1"/>
  <c r="F1946" i="7" s="1"/>
  <c r="AD3223" i="1"/>
  <c r="AH2899" i="1"/>
  <c r="F2858" i="7" s="1"/>
  <c r="D1433" i="7"/>
  <c r="AH1433" i="7" s="1"/>
  <c r="AI1536" i="1"/>
  <c r="G1495" i="7" s="1"/>
  <c r="AD193" i="1"/>
  <c r="AI950" i="1"/>
  <c r="G909" i="7" s="1"/>
  <c r="X1043" i="1"/>
  <c r="B1002" i="7" s="1"/>
  <c r="AF1002" i="7" s="1"/>
  <c r="AI353" i="1"/>
  <c r="G312" i="7" s="1"/>
  <c r="D1848" i="7"/>
  <c r="AH1848" i="7" s="1"/>
  <c r="AI2994" i="1"/>
  <c r="G2953" i="7" s="1"/>
  <c r="D1448" i="7"/>
  <c r="AH1448" i="7" s="1"/>
  <c r="D251" i="7"/>
  <c r="AH251" i="7" s="1"/>
  <c r="X919" i="1"/>
  <c r="B878" i="7" s="1"/>
  <c r="AF878" i="7" s="1"/>
  <c r="AD1931" i="1"/>
  <c r="X1752" i="1"/>
  <c r="B1711" i="7" s="1"/>
  <c r="AF1711" i="7" s="1"/>
  <c r="AI2197" i="1"/>
  <c r="G2156" i="7" s="1"/>
  <c r="AD2948" i="1"/>
  <c r="AH2134" i="1"/>
  <c r="F2093" i="7" s="1"/>
  <c r="AD2866" i="1"/>
  <c r="D2781" i="7"/>
  <c r="AH2781" i="7" s="1"/>
  <c r="X1109" i="1"/>
  <c r="B1068" i="7" s="1"/>
  <c r="AF1068" i="7" s="1"/>
  <c r="AD840" i="1"/>
  <c r="AH1927" i="1"/>
  <c r="F1886" i="7" s="1"/>
  <c r="AI183" i="1"/>
  <c r="G142" i="7" s="1"/>
  <c r="AD1423" i="1"/>
  <c r="D357" i="7"/>
  <c r="AH357" i="7" s="1"/>
  <c r="AI2099" i="1"/>
  <c r="G2058" i="7" s="1"/>
  <c r="D835" i="7"/>
  <c r="AH835" i="7" s="1"/>
  <c r="X3145" i="1"/>
  <c r="AH3397" i="1"/>
  <c r="AH1977" i="1"/>
  <c r="F1936" i="7" s="1"/>
  <c r="AH3210" i="1"/>
  <c r="AH1289" i="1"/>
  <c r="F1248" i="7" s="1"/>
  <c r="X2591" i="1"/>
  <c r="B2550" i="7" s="1"/>
  <c r="AF2550" i="7" s="1"/>
  <c r="AH2852" i="1"/>
  <c r="F2811" i="7" s="1"/>
  <c r="AI1072" i="1"/>
  <c r="G1031" i="7" s="1"/>
  <c r="AH1523" i="1"/>
  <c r="F1482" i="7" s="1"/>
  <c r="D151" i="7"/>
  <c r="AH151" i="7" s="1"/>
  <c r="AD2108" i="1"/>
  <c r="AD2519" i="1"/>
  <c r="AD2150" i="1"/>
  <c r="AD3023" i="1"/>
  <c r="AH3384" i="1"/>
  <c r="AI2327" i="1"/>
  <c r="G2286" i="7" s="1"/>
  <c r="AD3414" i="1"/>
  <c r="D2485" i="7"/>
  <c r="AH2485" i="7" s="1"/>
  <c r="AD2894" i="1"/>
  <c r="AD1468" i="1"/>
  <c r="D1478" i="7"/>
  <c r="AH1478" i="7" s="1"/>
  <c r="X737" i="1"/>
  <c r="B696" i="7" s="1"/>
  <c r="AF696" i="7" s="1"/>
  <c r="AH300" i="1"/>
  <c r="F259" i="7" s="1"/>
  <c r="AD2025" i="1"/>
  <c r="AI687" i="1"/>
  <c r="G646" i="7" s="1"/>
  <c r="AI3365" i="1"/>
  <c r="AH2559" i="1"/>
  <c r="F2518" i="7" s="1"/>
  <c r="AI3326" i="1"/>
  <c r="AH1589" i="1"/>
  <c r="F1548" i="7" s="1"/>
  <c r="X321" i="1"/>
  <c r="B280" i="7" s="1"/>
  <c r="AF280" i="7" s="1"/>
  <c r="D2993" i="7"/>
  <c r="AH2993" i="7" s="1"/>
  <c r="AH1931" i="1"/>
  <c r="F1890" i="7" s="1"/>
  <c r="D2478" i="7"/>
  <c r="AH2478" i="7" s="1"/>
  <c r="X3098" i="1"/>
  <c r="AD2586" i="1"/>
  <c r="AD2691" i="1"/>
  <c r="X3353" i="1"/>
  <c r="AH1524" i="1"/>
  <c r="F1483" i="7" s="1"/>
  <c r="D1146" i="7"/>
  <c r="AH1146" i="7" s="1"/>
  <c r="D1458" i="7"/>
  <c r="AH1458" i="7" s="1"/>
  <c r="AH500" i="1"/>
  <c r="F459" i="7" s="1"/>
  <c r="AH2482" i="1"/>
  <c r="F2441" i="7" s="1"/>
  <c r="X618" i="1"/>
  <c r="B577" i="7" s="1"/>
  <c r="AF577" i="7" s="1"/>
  <c r="X2862" i="1"/>
  <c r="B2821" i="7" s="1"/>
  <c r="AF2821" i="7" s="1"/>
  <c r="X3054" i="1"/>
  <c r="B3013" i="7" s="1"/>
  <c r="AF3013" i="7" s="1"/>
  <c r="D1219" i="7"/>
  <c r="AH1219" i="7" s="1"/>
  <c r="AH2442" i="1"/>
  <c r="F2401" i="7" s="1"/>
  <c r="AD1238" i="1"/>
  <c r="D865" i="7"/>
  <c r="AH865" i="7" s="1"/>
  <c r="AI2806" i="1"/>
  <c r="G2765" i="7" s="1"/>
  <c r="AD2548" i="1"/>
  <c r="AD830" i="1"/>
  <c r="AI1370" i="1"/>
  <c r="G1329" i="7" s="1"/>
  <c r="X3288" i="1"/>
  <c r="AH2959" i="1"/>
  <c r="F2918" i="7" s="1"/>
  <c r="X1793" i="1"/>
  <c r="B1752" i="7" s="1"/>
  <c r="AF1752" i="7" s="1"/>
  <c r="AI1626" i="1"/>
  <c r="G1585" i="7" s="1"/>
  <c r="AD776" i="1"/>
  <c r="AI3511" i="1"/>
  <c r="X2622" i="1"/>
  <c r="B2581" i="7" s="1"/>
  <c r="AF2581" i="7" s="1"/>
  <c r="AD3164" i="1"/>
  <c r="D2837" i="7"/>
  <c r="AH2837" i="7" s="1"/>
  <c r="X2206" i="1"/>
  <c r="B2165" i="7" s="1"/>
  <c r="AF2165" i="7" s="1"/>
  <c r="X2097" i="1"/>
  <c r="B2056" i="7" s="1"/>
  <c r="AF2056" i="7" s="1"/>
  <c r="AI3303" i="1"/>
  <c r="D2067" i="7"/>
  <c r="AH2067" i="7" s="1"/>
  <c r="AI3034" i="1"/>
  <c r="G2993" i="7" s="1"/>
  <c r="AI1562" i="1"/>
  <c r="G1521" i="7" s="1"/>
  <c r="AI1023" i="1"/>
  <c r="G982" i="7" s="1"/>
  <c r="AI2647" i="1"/>
  <c r="G2606" i="7" s="1"/>
  <c r="AI1169" i="1"/>
  <c r="G1128" i="7" s="1"/>
  <c r="AH3087" i="1"/>
  <c r="AD3144" i="1"/>
  <c r="X2383" i="1"/>
  <c r="B2342" i="7" s="1"/>
  <c r="AF2342" i="7" s="1"/>
  <c r="D1571" i="7"/>
  <c r="AH1571" i="7" s="1"/>
  <c r="AD2748" i="1"/>
  <c r="D2900" i="7"/>
  <c r="AH2900" i="7" s="1"/>
  <c r="AD1186" i="1"/>
  <c r="D1865" i="7"/>
  <c r="AH1865" i="7" s="1"/>
  <c r="X329" i="1"/>
  <c r="B288" i="7" s="1"/>
  <c r="AF288" i="7" s="1"/>
  <c r="AD936" i="1"/>
  <c r="AI959" i="1"/>
  <c r="G918" i="7" s="1"/>
  <c r="D2932" i="7"/>
  <c r="AH2932" i="7" s="1"/>
  <c r="AD662" i="1"/>
  <c r="AI2972" i="1"/>
  <c r="G2931" i="7" s="1"/>
  <c r="D715" i="7"/>
  <c r="AH715" i="7" s="1"/>
  <c r="AH830" i="1"/>
  <c r="F789" i="7" s="1"/>
  <c r="AH3051" i="1"/>
  <c r="F3010" i="7" s="1"/>
  <c r="X336" i="1"/>
  <c r="B295" i="7" s="1"/>
  <c r="AF295" i="7" s="1"/>
  <c r="AI804" i="1"/>
  <c r="G763" i="7" s="1"/>
  <c r="AH3149" i="1"/>
  <c r="AI1003" i="1"/>
  <c r="G962" i="7" s="1"/>
  <c r="D622" i="7"/>
  <c r="AH622" i="7" s="1"/>
  <c r="X3263" i="1"/>
  <c r="AH101" i="1"/>
  <c r="F60" i="7" s="1"/>
  <c r="AI2494" i="1"/>
  <c r="G2453" i="7" s="1"/>
  <c r="D373" i="7"/>
  <c r="AH373" i="7" s="1"/>
  <c r="X1374" i="1"/>
  <c r="B1333" i="7" s="1"/>
  <c r="AF1333" i="7" s="1"/>
  <c r="AD2531" i="1"/>
  <c r="AH2895" i="1"/>
  <c r="F2854" i="7" s="1"/>
  <c r="AI1530" i="1"/>
  <c r="G1489" i="7" s="1"/>
  <c r="AD2572" i="1"/>
  <c r="X2010" i="1"/>
  <c r="B1969" i="7" s="1"/>
  <c r="AF1969" i="7" s="1"/>
  <c r="D1805" i="7"/>
  <c r="AH1805" i="7" s="1"/>
  <c r="X3445" i="1"/>
  <c r="AI1302" i="1"/>
  <c r="G1261" i="7" s="1"/>
  <c r="X395" i="1"/>
  <c r="B354" i="7" s="1"/>
  <c r="AF354" i="7" s="1"/>
  <c r="AD1436" i="1"/>
  <c r="X732" i="1"/>
  <c r="B691" i="7" s="1"/>
  <c r="AF691" i="7" s="1"/>
  <c r="X962" i="1"/>
  <c r="B921" i="7" s="1"/>
  <c r="AF921" i="7" s="1"/>
  <c r="AI2238" i="1"/>
  <c r="G2197" i="7" s="1"/>
  <c r="AH2041" i="1"/>
  <c r="F2000" i="7" s="1"/>
  <c r="AD1030" i="1"/>
  <c r="AI3105" i="1"/>
  <c r="X1781" i="1"/>
  <c r="B1740" i="7" s="1"/>
  <c r="AF1740" i="7" s="1"/>
  <c r="AI2586" i="1"/>
  <c r="G2545" i="7" s="1"/>
  <c r="D89" i="7"/>
  <c r="AH89" i="7" s="1"/>
  <c r="AD1767" i="1"/>
  <c r="AD2601" i="1"/>
  <c r="AH604" i="1"/>
  <c r="F563" i="7" s="1"/>
  <c r="AD2177" i="1"/>
  <c r="AH2251" i="1"/>
  <c r="F2210" i="7" s="1"/>
  <c r="AD1836" i="1"/>
  <c r="AI256" i="1"/>
  <c r="G215" i="7" s="1"/>
  <c r="D693" i="7"/>
  <c r="AH693" i="7" s="1"/>
  <c r="AD1522" i="1"/>
  <c r="D739" i="7"/>
  <c r="AH739" i="7" s="1"/>
  <c r="AD2525" i="1"/>
  <c r="AD1136" i="1"/>
  <c r="AI1910" i="1"/>
  <c r="G1869" i="7" s="1"/>
  <c r="X2262" i="1"/>
  <c r="B2221" i="7" s="1"/>
  <c r="AF2221" i="7" s="1"/>
  <c r="AD156" i="1"/>
  <c r="X1919" i="1"/>
  <c r="B1878" i="7" s="1"/>
  <c r="AF1878" i="7" s="1"/>
  <c r="AD1128" i="1"/>
  <c r="D2131" i="7"/>
  <c r="AH2131" i="7" s="1"/>
  <c r="D1609" i="7"/>
  <c r="AH1609" i="7" s="1"/>
  <c r="AI1791" i="1"/>
  <c r="G1750" i="7" s="1"/>
  <c r="AH172" i="1"/>
  <c r="F131" i="7" s="1"/>
  <c r="AI2076" i="1"/>
  <c r="G2035" i="7" s="1"/>
  <c r="D2051" i="7"/>
  <c r="AH2051" i="7" s="1"/>
  <c r="AI191" i="1"/>
  <c r="G150" i="7" s="1"/>
  <c r="AI3458" i="1"/>
  <c r="AD1322" i="1"/>
  <c r="X728" i="1"/>
  <c r="B687" i="7" s="1"/>
  <c r="AF687" i="7" s="1"/>
  <c r="AI957" i="1"/>
  <c r="G916" i="7" s="1"/>
  <c r="AD893" i="1"/>
  <c r="AH1568" i="1"/>
  <c r="F1527" i="7" s="1"/>
  <c r="D1886" i="7"/>
  <c r="AH1886" i="7" s="1"/>
  <c r="AD1723" i="1"/>
  <c r="X1826" i="1"/>
  <c r="B1785" i="7" s="1"/>
  <c r="AF1785" i="7" s="1"/>
  <c r="X268" i="1"/>
  <c r="B227" i="7" s="1"/>
  <c r="AF227" i="7" s="1"/>
  <c r="AI3454" i="1"/>
  <c r="AI3525" i="1"/>
  <c r="AH744" i="1"/>
  <c r="F703" i="7" s="1"/>
  <c r="X1723" i="1"/>
  <c r="B1682" i="7" s="1"/>
  <c r="AF1682" i="7" s="1"/>
  <c r="AI1702" i="1"/>
  <c r="G1661" i="7" s="1"/>
  <c r="D972" i="7"/>
  <c r="AH972" i="7" s="1"/>
  <c r="X1432" i="1"/>
  <c r="B1391" i="7" s="1"/>
  <c r="AF1391" i="7" s="1"/>
  <c r="D2575" i="7"/>
  <c r="AH2575" i="7" s="1"/>
  <c r="AI2849" i="1"/>
  <c r="G2808" i="7" s="1"/>
  <c r="X2782" i="1"/>
  <c r="B2741" i="7" s="1"/>
  <c r="AF2741" i="7" s="1"/>
  <c r="X277" i="1"/>
  <c r="B236" i="7" s="1"/>
  <c r="AF236" i="7" s="1"/>
  <c r="AI1363" i="1"/>
  <c r="G1322" i="7" s="1"/>
  <c r="AD3021" i="1"/>
  <c r="AD3257" i="1"/>
  <c r="AI855" i="1"/>
  <c r="G814" i="7" s="1"/>
  <c r="AD2175" i="1"/>
  <c r="AD1132" i="1"/>
  <c r="X1313" i="1"/>
  <c r="B1272" i="7" s="1"/>
  <c r="AF1272" i="7" s="1"/>
  <c r="AI1909" i="1"/>
  <c r="G1868" i="7" s="1"/>
  <c r="D2899" i="7"/>
  <c r="AH2899" i="7" s="1"/>
  <c r="AH676" i="1"/>
  <c r="F635" i="7" s="1"/>
  <c r="D1395" i="7"/>
  <c r="AH1395" i="7" s="1"/>
  <c r="D1551" i="7"/>
  <c r="AH1551" i="7" s="1"/>
  <c r="X2238" i="1"/>
  <c r="B2197" i="7" s="1"/>
  <c r="AF2197" i="7" s="1"/>
  <c r="AD2480" i="1"/>
  <c r="D436" i="7"/>
  <c r="AH436" i="7" s="1"/>
  <c r="AH1901" i="1"/>
  <c r="F1860" i="7" s="1"/>
  <c r="AH1175" i="1"/>
  <c r="F1134" i="7" s="1"/>
  <c r="X502" i="1"/>
  <c r="B461" i="7" s="1"/>
  <c r="AF461" i="7" s="1"/>
  <c r="AI1004" i="1"/>
  <c r="G963" i="7" s="1"/>
  <c r="AI3464" i="1"/>
  <c r="D1785" i="7"/>
  <c r="AH1785" i="7" s="1"/>
  <c r="X2740" i="1"/>
  <c r="B2699" i="7" s="1"/>
  <c r="AF2699" i="7" s="1"/>
  <c r="X867" i="1"/>
  <c r="B826" i="7" s="1"/>
  <c r="AF826" i="7" s="1"/>
  <c r="AI1930" i="1"/>
  <c r="G1889" i="7" s="1"/>
  <c r="AH1715" i="1"/>
  <c r="F1674" i="7" s="1"/>
  <c r="AD3229" i="1"/>
  <c r="AI290" i="1"/>
  <c r="G249" i="7" s="1"/>
  <c r="AI3480" i="1"/>
  <c r="AI622" i="1"/>
  <c r="G581" i="7" s="1"/>
  <c r="D2774" i="7"/>
  <c r="AH2774" i="7" s="1"/>
  <c r="D1336" i="7"/>
  <c r="AH1336" i="7" s="1"/>
  <c r="D1147" i="7"/>
  <c r="AH1147" i="7" s="1"/>
  <c r="AH1836" i="1"/>
  <c r="F1795" i="7" s="1"/>
  <c r="AH1194" i="1"/>
  <c r="F1153" i="7" s="1"/>
  <c r="AI2058" i="1"/>
  <c r="G2017" i="7" s="1"/>
  <c r="D737" i="7"/>
  <c r="AH737" i="7" s="1"/>
  <c r="AD2653" i="1"/>
  <c r="AI3467" i="1"/>
  <c r="AI3481" i="1"/>
  <c r="AH2253" i="1"/>
  <c r="F2212" i="7" s="1"/>
  <c r="AD2460" i="1"/>
  <c r="AH2013" i="1"/>
  <c r="F1972" i="7" s="1"/>
  <c r="X2789" i="1"/>
  <c r="B2748" i="7" s="1"/>
  <c r="AF2748" i="7" s="1"/>
  <c r="X2121" i="1"/>
  <c r="B2080" i="7" s="1"/>
  <c r="AF2080" i="7" s="1"/>
  <c r="AH548" i="1"/>
  <c r="F507" i="7" s="1"/>
  <c r="AI2256" i="1"/>
  <c r="G2215" i="7" s="1"/>
  <c r="AI2657" i="1"/>
  <c r="G2616" i="7" s="1"/>
  <c r="AH334" i="1"/>
  <c r="F293" i="7" s="1"/>
  <c r="D907" i="7"/>
  <c r="AH907" i="7" s="1"/>
  <c r="X75" i="1"/>
  <c r="B34" i="7" s="1"/>
  <c r="AF34" i="7" s="1"/>
  <c r="AH1103" i="1"/>
  <c r="F1062" i="7" s="1"/>
  <c r="X3120" i="1"/>
  <c r="AI2626" i="1"/>
  <c r="G2585" i="7" s="1"/>
  <c r="AH3096" i="1"/>
  <c r="AI1653" i="1"/>
  <c r="G1612" i="7" s="1"/>
  <c r="AH2728" i="1"/>
  <c r="F2687" i="7" s="1"/>
  <c r="AI1615" i="1"/>
  <c r="G1574" i="7" s="1"/>
  <c r="AD1020" i="1"/>
  <c r="X2680" i="1"/>
  <c r="B2639" i="7" s="1"/>
  <c r="AF2639" i="7" s="1"/>
  <c r="D506" i="7"/>
  <c r="AH506" i="7" s="1"/>
  <c r="AH691" i="1"/>
  <c r="F650" i="7" s="1"/>
  <c r="AH2818" i="1"/>
  <c r="F2777" i="7" s="1"/>
  <c r="AI711" i="1"/>
  <c r="G670" i="7" s="1"/>
  <c r="AH285" i="1"/>
  <c r="F244" i="7" s="1"/>
  <c r="AI386" i="1"/>
  <c r="G345" i="7" s="1"/>
  <c r="AI1271" i="1"/>
  <c r="G1230" i="7" s="1"/>
  <c r="AI631" i="1"/>
  <c r="G590" i="7" s="1"/>
  <c r="D478" i="7"/>
  <c r="AH478" i="7" s="1"/>
  <c r="X1664" i="1"/>
  <c r="B1623" i="7" s="1"/>
  <c r="AF1623" i="7" s="1"/>
  <c r="AH1501" i="1"/>
  <c r="F1460" i="7" s="1"/>
  <c r="AD3373" i="1"/>
  <c r="AI439" i="1"/>
  <c r="G398" i="7" s="1"/>
  <c r="D459" i="7"/>
  <c r="AH459" i="7" s="1"/>
  <c r="AH201" i="1"/>
  <c r="F160" i="7" s="1"/>
  <c r="AH273" i="1"/>
  <c r="F232" i="7" s="1"/>
  <c r="AD428" i="1"/>
  <c r="AI1138" i="1"/>
  <c r="G1097" i="7" s="1"/>
  <c r="AD1950" i="1"/>
  <c r="AI1510" i="1"/>
  <c r="G1469" i="7" s="1"/>
  <c r="AI2185" i="1"/>
  <c r="G2144" i="7" s="1"/>
  <c r="X2027" i="1"/>
  <c r="B1986" i="7" s="1"/>
  <c r="AF1986" i="7" s="1"/>
  <c r="D1293" i="7"/>
  <c r="AH1293" i="7" s="1"/>
  <c r="X1294" i="1"/>
  <c r="B1253" i="7" s="1"/>
  <c r="AF1253" i="7" s="1"/>
  <c r="AD1525" i="1"/>
  <c r="AD1414" i="1"/>
  <c r="AD1609" i="1"/>
  <c r="AH869" i="1"/>
  <c r="F828" i="7" s="1"/>
  <c r="AD3347" i="1"/>
  <c r="AH972" i="1"/>
  <c r="F931" i="7" s="1"/>
  <c r="AD2309" i="1"/>
  <c r="X750" i="1"/>
  <c r="B709" i="7" s="1"/>
  <c r="AF709" i="7" s="1"/>
  <c r="AH452" i="1"/>
  <c r="F411" i="7" s="1"/>
  <c r="AD1029" i="1"/>
  <c r="AH2400" i="1"/>
  <c r="F2359" i="7" s="1"/>
  <c r="X2870" i="1"/>
  <c r="B2829" i="7" s="1"/>
  <c r="AF2829" i="7" s="1"/>
  <c r="AH989" i="1"/>
  <c r="F948" i="7" s="1"/>
  <c r="D717" i="7"/>
  <c r="AH717" i="7" s="1"/>
  <c r="X3072" i="1"/>
  <c r="X1903" i="1"/>
  <c r="B1862" i="7" s="1"/>
  <c r="AF1862" i="7" s="1"/>
  <c r="D1370" i="7"/>
  <c r="AH1370" i="7" s="1"/>
  <c r="AD3006" i="1"/>
  <c r="AD2076" i="1"/>
  <c r="X1548" i="1"/>
  <c r="B1507" i="7" s="1"/>
  <c r="AF1507" i="7" s="1"/>
  <c r="D830" i="7"/>
  <c r="AH830" i="7" s="1"/>
  <c r="AI2401" i="1"/>
  <c r="G2360" i="7" s="1"/>
  <c r="X2470" i="1"/>
  <c r="B2429" i="7" s="1"/>
  <c r="AF2429" i="7" s="1"/>
  <c r="AH2830" i="1"/>
  <c r="F2789" i="7" s="1"/>
  <c r="AD1817" i="1"/>
  <c r="X2983" i="1"/>
  <c r="B2942" i="7" s="1"/>
  <c r="AF2942" i="7" s="1"/>
  <c r="D1020" i="7"/>
  <c r="AH1020" i="7" s="1"/>
  <c r="AH1138" i="1"/>
  <c r="F1097" i="7" s="1"/>
  <c r="X1391" i="1"/>
  <c r="B1350" i="7" s="1"/>
  <c r="AF1350" i="7" s="1"/>
  <c r="D127" i="7"/>
  <c r="AH127" i="7" s="1"/>
  <c r="AD2849" i="1"/>
  <c r="AD295" i="1"/>
  <c r="AD277" i="1"/>
  <c r="D205" i="7"/>
  <c r="AH205" i="7" s="1"/>
  <c r="AD1976" i="1"/>
  <c r="X1917" i="1"/>
  <c r="B1876" i="7" s="1"/>
  <c r="AF1876" i="7" s="1"/>
  <c r="AH1091" i="1"/>
  <c r="F1050" i="7" s="1"/>
  <c r="AI1401" i="1"/>
  <c r="G1360" i="7" s="1"/>
  <c r="AH3140" i="1"/>
  <c r="AH1029" i="1"/>
  <c r="F988" i="7" s="1"/>
  <c r="AD1198" i="1"/>
  <c r="AI3213" i="1"/>
  <c r="AH1659" i="1"/>
  <c r="F1618" i="7" s="1"/>
  <c r="AI1428" i="1"/>
  <c r="G1387" i="7" s="1"/>
  <c r="D2631" i="7"/>
  <c r="AH2631" i="7" s="1"/>
  <c r="AH1882" i="1"/>
  <c r="F1841" i="7" s="1"/>
  <c r="X700" i="1"/>
  <c r="B659" i="7" s="1"/>
  <c r="AF659" i="7" s="1"/>
  <c r="AI1406" i="1"/>
  <c r="G1365" i="7" s="1"/>
  <c r="AH2678" i="1"/>
  <c r="F2637" i="7" s="1"/>
  <c r="D2156" i="7"/>
  <c r="AH2156" i="7" s="1"/>
  <c r="AH2541" i="1"/>
  <c r="F2500" i="7" s="1"/>
  <c r="AH3208" i="1"/>
  <c r="X2372" i="1"/>
  <c r="B2331" i="7" s="1"/>
  <c r="AF2331" i="7" s="1"/>
  <c r="X236" i="1"/>
  <c r="B195" i="7" s="1"/>
  <c r="AF195" i="7" s="1"/>
  <c r="D1220" i="7"/>
  <c r="AH1220" i="7" s="1"/>
  <c r="AD396" i="1"/>
  <c r="X3464" i="1"/>
  <c r="AD1193" i="1"/>
  <c r="AI531" i="1"/>
  <c r="G490" i="7" s="1"/>
  <c r="AI2039" i="1"/>
  <c r="G1998" i="7" s="1"/>
  <c r="AH2857" i="1"/>
  <c r="F2816" i="7" s="1"/>
  <c r="AD1205" i="1"/>
  <c r="AH1850" i="1"/>
  <c r="F1809" i="7" s="1"/>
  <c r="X660" i="1"/>
  <c r="B619" i="7" s="1"/>
  <c r="AF619" i="7" s="1"/>
  <c r="X428" i="1"/>
  <c r="B387" i="7" s="1"/>
  <c r="AF387" i="7" s="1"/>
  <c r="X480" i="1"/>
  <c r="B439" i="7" s="1"/>
  <c r="AF439" i="7" s="1"/>
  <c r="AH3266" i="1"/>
  <c r="AH3262" i="1"/>
  <c r="AD2010" i="1"/>
  <c r="X943" i="1"/>
  <c r="B902" i="7" s="1"/>
  <c r="AF902" i="7" s="1"/>
  <c r="AD246" i="1"/>
  <c r="AH1708" i="1"/>
  <c r="F1667" i="7" s="1"/>
  <c r="X869" i="1"/>
  <c r="B828" i="7" s="1"/>
  <c r="AF828" i="7" s="1"/>
  <c r="AI1096" i="1"/>
  <c r="G1055" i="7" s="1"/>
  <c r="X3387" i="1"/>
  <c r="X3086" i="1"/>
  <c r="AD1970" i="1"/>
  <c r="AH3489" i="1"/>
  <c r="X760" i="1"/>
  <c r="B719" i="7" s="1"/>
  <c r="AF719" i="7" s="1"/>
  <c r="AH572" i="1"/>
  <c r="F531" i="7" s="1"/>
  <c r="AI639" i="1"/>
  <c r="G598" i="7" s="1"/>
  <c r="AI172" i="1"/>
  <c r="G131" i="7" s="1"/>
  <c r="D2035" i="7"/>
  <c r="AH2035" i="7" s="1"/>
  <c r="AH3082" i="1"/>
  <c r="AI2730" i="1"/>
  <c r="G2689" i="7" s="1"/>
  <c r="AI3386" i="1"/>
  <c r="AI2619" i="1"/>
  <c r="G2578" i="7" s="1"/>
  <c r="AH1269" i="1"/>
  <c r="F1228" i="7" s="1"/>
  <c r="AI3194" i="1"/>
  <c r="AH608" i="1"/>
  <c r="F567" i="7" s="1"/>
  <c r="AI3518" i="1"/>
  <c r="AD1159" i="1"/>
  <c r="AI949" i="1"/>
  <c r="G908" i="7" s="1"/>
  <c r="AD661" i="1"/>
  <c r="D2531" i="7"/>
  <c r="AH2531" i="7" s="1"/>
  <c r="AD631" i="1"/>
  <c r="AH2965" i="1"/>
  <c r="F2924" i="7" s="1"/>
  <c r="D2816" i="7"/>
  <c r="AH2816" i="7" s="1"/>
  <c r="AI405" i="1"/>
  <c r="G364" i="7" s="1"/>
  <c r="D2174" i="7"/>
  <c r="AH2174" i="7" s="1"/>
  <c r="AD1013" i="1"/>
  <c r="AH2270" i="1"/>
  <c r="F2229" i="7" s="1"/>
  <c r="X1071" i="1"/>
  <c r="B1030" i="7" s="1"/>
  <c r="AF1030" i="7" s="1"/>
  <c r="X1631" i="1"/>
  <c r="B1590" i="7" s="1"/>
  <c r="AF1590" i="7" s="1"/>
  <c r="AI3021" i="1"/>
  <c r="G2980" i="7" s="1"/>
  <c r="AD3227" i="1"/>
  <c r="AD253" i="1"/>
  <c r="AH1650" i="1"/>
  <c r="F1609" i="7" s="1"/>
  <c r="D1117" i="7"/>
  <c r="AH1117" i="7" s="1"/>
  <c r="AI190" i="1"/>
  <c r="G149" i="7" s="1"/>
  <c r="X1550" i="1"/>
  <c r="B1509" i="7" s="1"/>
  <c r="AF1509" i="7" s="1"/>
  <c r="AD1634" i="1"/>
  <c r="AI2294" i="1"/>
  <c r="G2253" i="7" s="1"/>
  <c r="AI2505" i="1"/>
  <c r="G2464" i="7" s="1"/>
  <c r="X3357" i="1"/>
  <c r="D624" i="7"/>
  <c r="AH624" i="7" s="1"/>
  <c r="D1454" i="7"/>
  <c r="AH1454" i="7" s="1"/>
  <c r="X3518" i="1"/>
  <c r="AI181" i="1"/>
  <c r="G140" i="7" s="1"/>
  <c r="AI177" i="1"/>
  <c r="G136" i="7" s="1"/>
  <c r="D1890" i="7"/>
  <c r="AH1890" i="7" s="1"/>
  <c r="AD1008" i="1"/>
  <c r="AI2733" i="1"/>
  <c r="G2692" i="7" s="1"/>
  <c r="AD2197" i="1"/>
  <c r="AI302" i="1"/>
  <c r="G261" i="7" s="1"/>
  <c r="AD3200" i="1"/>
  <c r="AD2174" i="1"/>
  <c r="D479" i="7"/>
  <c r="AH479" i="7" s="1"/>
  <c r="AI3311" i="1"/>
  <c r="AD1810" i="1"/>
  <c r="D44" i="7"/>
  <c r="AH44" i="7" s="1"/>
  <c r="AD1071" i="1"/>
  <c r="AI1748" i="1"/>
  <c r="G1707" i="7" s="1"/>
  <c r="AI3505" i="1"/>
  <c r="AD217" i="1"/>
  <c r="AI880" i="1"/>
  <c r="G839" i="7" s="1"/>
  <c r="D2659" i="7"/>
  <c r="AH2659" i="7" s="1"/>
  <c r="D1495" i="7"/>
  <c r="AH1495" i="7" s="1"/>
  <c r="X255" i="1"/>
  <c r="B214" i="7" s="1"/>
  <c r="AF214" i="7" s="1"/>
  <c r="X1393" i="1"/>
  <c r="B1352" i="7" s="1"/>
  <c r="AF1352" i="7" s="1"/>
  <c r="AI282" i="1"/>
  <c r="G241" i="7" s="1"/>
  <c r="X3147" i="1"/>
  <c r="D2090" i="7"/>
  <c r="AH2090" i="7" s="1"/>
  <c r="X313" i="1"/>
  <c r="B272" i="7" s="1"/>
  <c r="AF272" i="7" s="1"/>
  <c r="AD1302" i="1"/>
  <c r="AH1489" i="1"/>
  <c r="F1448" i="7" s="1"/>
  <c r="AH1984" i="1"/>
  <c r="F1943" i="7" s="1"/>
  <c r="AH177" i="1"/>
  <c r="F136" i="7" s="1"/>
  <c r="D2375" i="7"/>
  <c r="AH2375" i="7" s="1"/>
  <c r="AD1023" i="1"/>
  <c r="AD3110" i="1"/>
  <c r="D2970" i="7"/>
  <c r="AH2970" i="7" s="1"/>
  <c r="AH2081" i="1"/>
  <c r="F2040" i="7" s="1"/>
  <c r="D442" i="7"/>
  <c r="AH442" i="7" s="1"/>
  <c r="X1526" i="1"/>
  <c r="B1485" i="7" s="1"/>
  <c r="AF1485" i="7" s="1"/>
  <c r="AD1872" i="1"/>
  <c r="AD268" i="1"/>
  <c r="AI3463" i="1"/>
  <c r="AD2978" i="1"/>
  <c r="X2436" i="1"/>
  <c r="B2395" i="7" s="1"/>
  <c r="AF2395" i="7" s="1"/>
  <c r="X1255" i="1"/>
  <c r="B1214" i="7" s="1"/>
  <c r="AF1214" i="7" s="1"/>
  <c r="AD1293" i="1"/>
  <c r="X439" i="1"/>
  <c r="B398" i="7" s="1"/>
  <c r="AF398" i="7" s="1"/>
  <c r="AH2007" i="1"/>
  <c r="F1966" i="7" s="1"/>
  <c r="AI433" i="1"/>
  <c r="G392" i="7" s="1"/>
  <c r="D2981" i="7"/>
  <c r="AH2981" i="7" s="1"/>
  <c r="AI756" i="1"/>
  <c r="G715" i="7" s="1"/>
  <c r="AD1519" i="1"/>
  <c r="X1486" i="1"/>
  <c r="B1445" i="7" s="1"/>
  <c r="AF1445" i="7" s="1"/>
  <c r="AH1748" i="1"/>
  <c r="F1707" i="7" s="1"/>
  <c r="AI1074" i="1"/>
  <c r="G1033" i="7" s="1"/>
  <c r="X217" i="1"/>
  <c r="B176" i="7" s="1"/>
  <c r="AF176" i="7" s="1"/>
  <c r="AI2102" i="1"/>
  <c r="G2061" i="7" s="1"/>
  <c r="AI3182" i="1"/>
  <c r="AD3292" i="1"/>
  <c r="AH269" i="1"/>
  <c r="F228" i="7" s="1"/>
  <c r="D2562" i="7"/>
  <c r="AH2562" i="7" s="1"/>
  <c r="AD3149" i="1"/>
  <c r="X2219" i="1"/>
  <c r="B2178" i="7" s="1"/>
  <c r="AF2178" i="7" s="1"/>
  <c r="D2518" i="7"/>
  <c r="AH2518" i="7" s="1"/>
  <c r="X2893" i="1"/>
  <c r="B2852" i="7" s="1"/>
  <c r="AF2852" i="7" s="1"/>
  <c r="AH1569" i="1"/>
  <c r="F1528" i="7" s="1"/>
  <c r="AD400" i="1"/>
  <c r="D136" i="7"/>
  <c r="AH136" i="7" s="1"/>
  <c r="D639" i="7"/>
  <c r="AH639" i="7" s="1"/>
  <c r="X742" i="1"/>
  <c r="B701" i="7" s="1"/>
  <c r="AF701" i="7" s="1"/>
  <c r="X117" i="1"/>
  <c r="B76" i="7" s="1"/>
  <c r="AF76" i="7" s="1"/>
  <c r="AI134" i="1"/>
  <c r="G93" i="7" s="1"/>
  <c r="X231" i="1"/>
  <c r="B190" i="7" s="1"/>
  <c r="AF190" i="7" s="1"/>
  <c r="AD3380" i="1"/>
  <c r="AH907" i="1"/>
  <c r="F866" i="7" s="1"/>
  <c r="AI317" i="1"/>
  <c r="G276" i="7" s="1"/>
  <c r="D2275" i="7"/>
  <c r="AH2275" i="7" s="1"/>
  <c r="AI3252" i="1"/>
  <c r="AH2744" i="1"/>
  <c r="F2703" i="7" s="1"/>
  <c r="X386" i="1"/>
  <c r="B345" i="7" s="1"/>
  <c r="AF345" i="7" s="1"/>
  <c r="AH305" i="1"/>
  <c r="F264" i="7" s="1"/>
  <c r="D2453" i="7"/>
  <c r="AH2453" i="7" s="1"/>
  <c r="AI1573" i="1"/>
  <c r="G1532" i="7" s="1"/>
  <c r="X2822" i="1"/>
  <c r="B2781" i="7" s="1"/>
  <c r="AF2781" i="7" s="1"/>
  <c r="X184" i="1"/>
  <c r="B143" i="7" s="1"/>
  <c r="AF143" i="7" s="1"/>
  <c r="D2693" i="7"/>
  <c r="AH2693" i="7" s="1"/>
  <c r="AH1860" i="1"/>
  <c r="F1819" i="7" s="1"/>
  <c r="AD850" i="1"/>
  <c r="AD740" i="1"/>
  <c r="D2061" i="7"/>
  <c r="AH2061" i="7" s="1"/>
  <c r="AD2509" i="1"/>
  <c r="X3007" i="1"/>
  <c r="B2966" i="7" s="1"/>
  <c r="AF2966" i="7" s="1"/>
  <c r="AD808" i="1"/>
  <c r="D2854" i="7"/>
  <c r="AH2854" i="7" s="1"/>
  <c r="AD1005" i="1"/>
  <c r="AH3280" i="1"/>
  <c r="X1293" i="1"/>
  <c r="B1252" i="7" s="1"/>
  <c r="AF1252" i="7" s="1"/>
  <c r="AI2536" i="1"/>
  <c r="G2495" i="7" s="1"/>
  <c r="X1861" i="1"/>
  <c r="B1820" i="7" s="1"/>
  <c r="AF1820" i="7" s="1"/>
  <c r="D2081" i="7"/>
  <c r="AH2081" i="7" s="1"/>
  <c r="AD1406" i="1"/>
  <c r="AD273" i="1"/>
  <c r="X1193" i="1"/>
  <c r="B1152" i="7" s="1"/>
  <c r="AF1152" i="7" s="1"/>
  <c r="D228" i="7"/>
  <c r="AH228" i="7" s="1"/>
  <c r="D3010" i="7"/>
  <c r="AH3010" i="7" s="1"/>
  <c r="AD1074" i="1"/>
  <c r="D2299" i="7"/>
  <c r="AH2299" i="7" s="1"/>
  <c r="AH1793" i="1"/>
  <c r="F1752" i="7" s="1"/>
  <c r="X127" i="1"/>
  <c r="B86" i="7" s="1"/>
  <c r="AF86" i="7" s="1"/>
  <c r="X2886" i="1"/>
  <c r="B2845" i="7" s="1"/>
  <c r="AF2845" i="7" s="1"/>
  <c r="AH193" i="1"/>
  <c r="F152" i="7" s="1"/>
  <c r="AD1241" i="1"/>
  <c r="X2942" i="1"/>
  <c r="B2901" i="7" s="1"/>
  <c r="AF2901" i="7" s="1"/>
  <c r="D324" i="7"/>
  <c r="AH324" i="7" s="1"/>
  <c r="X108" i="1"/>
  <c r="B67" i="7" s="1"/>
  <c r="AF67" i="7" s="1"/>
  <c r="AD2475" i="1"/>
  <c r="AH2994" i="1"/>
  <c r="F2953" i="7" s="1"/>
  <c r="AH1183" i="1"/>
  <c r="F1142" i="7" s="1"/>
  <c r="X1975" i="1"/>
  <c r="B1934" i="7" s="1"/>
  <c r="AF1934" i="7" s="1"/>
  <c r="AI3388" i="1"/>
  <c r="D1290" i="7"/>
  <c r="AH1290" i="7" s="1"/>
  <c r="AI477" i="1"/>
  <c r="G436" i="7" s="1"/>
  <c r="AI2053" i="1"/>
  <c r="G2012" i="7" s="1"/>
  <c r="AH3076" i="1"/>
  <c r="AI2299" i="1"/>
  <c r="G2258" i="7" s="1"/>
  <c r="X2042" i="1"/>
  <c r="B2001" i="7" s="1"/>
  <c r="AF2001" i="7" s="1"/>
  <c r="X1408" i="1"/>
  <c r="B1367" i="7" s="1"/>
  <c r="AF1367" i="7" s="1"/>
  <c r="D503" i="7"/>
  <c r="AH503" i="7" s="1"/>
  <c r="AD2255" i="1"/>
  <c r="AH2333" i="1"/>
  <c r="F2292" i="7" s="1"/>
  <c r="AD866" i="1"/>
  <c r="AI2551" i="1"/>
  <c r="G2510" i="7" s="1"/>
  <c r="D2278" i="7"/>
  <c r="AH2278" i="7" s="1"/>
  <c r="AD287" i="1"/>
  <c r="AI2554" i="1"/>
  <c r="G2513" i="7" s="1"/>
  <c r="AD3463" i="1"/>
  <c r="AH3160" i="1"/>
  <c r="AD1090" i="1"/>
  <c r="D1216" i="7"/>
  <c r="AH1216" i="7" s="1"/>
  <c r="D2210" i="7"/>
  <c r="AH2210" i="7" s="1"/>
  <c r="X1261" i="1"/>
  <c r="B1220" i="7" s="1"/>
  <c r="AF1220" i="7" s="1"/>
  <c r="X3483" i="1"/>
  <c r="X2787" i="1"/>
  <c r="B2746" i="7" s="1"/>
  <c r="AF2746" i="7" s="1"/>
  <c r="AD2340" i="1"/>
  <c r="X1827" i="1"/>
  <c r="B1786" i="7" s="1"/>
  <c r="AF1786" i="7" s="1"/>
  <c r="AH843" i="1"/>
  <c r="F802" i="7" s="1"/>
  <c r="AH3382" i="1"/>
  <c r="AD3336" i="1"/>
  <c r="X382" i="1"/>
  <c r="B341" i="7" s="1"/>
  <c r="AF341" i="7" s="1"/>
  <c r="X280" i="1"/>
  <c r="B239" i="7" s="1"/>
  <c r="AF239" i="7" s="1"/>
  <c r="AD3365" i="1"/>
  <c r="D163" i="7"/>
  <c r="AH163" i="7" s="1"/>
  <c r="D767" i="7"/>
  <c r="AH767" i="7" s="1"/>
  <c r="AH1214" i="1"/>
  <c r="F1173" i="7" s="1"/>
  <c r="D1257" i="7"/>
  <c r="AH1257" i="7" s="1"/>
  <c r="X562" i="1"/>
  <c r="B521" i="7" s="1"/>
  <c r="AF521" i="7" s="1"/>
  <c r="X1323" i="1"/>
  <c r="B1282" i="7" s="1"/>
  <c r="AF1282" i="7" s="1"/>
  <c r="AD3503" i="1"/>
  <c r="X1745" i="1"/>
  <c r="B1704" i="7" s="1"/>
  <c r="AF1704" i="7" s="1"/>
  <c r="AD929" i="1"/>
  <c r="D1078" i="7"/>
  <c r="AH1078" i="7" s="1"/>
  <c r="AH2824" i="1"/>
  <c r="F2783" i="7" s="1"/>
  <c r="D509" i="7"/>
  <c r="AH509" i="7" s="1"/>
  <c r="X985" i="1"/>
  <c r="B944" i="7" s="1"/>
  <c r="AF944" i="7" s="1"/>
  <c r="X1499" i="1"/>
  <c r="B1458" i="7" s="1"/>
  <c r="AF1458" i="7" s="1"/>
  <c r="AD2818" i="1"/>
  <c r="AI3077" i="1"/>
  <c r="AI2927" i="1"/>
  <c r="G2886" i="7" s="1"/>
  <c r="X3121" i="1"/>
  <c r="D1972" i="7"/>
  <c r="AH1972" i="7" s="1"/>
  <c r="AH3494" i="1"/>
  <c r="X1707" i="1"/>
  <c r="B1666" i="7" s="1"/>
  <c r="AF1666" i="7" s="1"/>
  <c r="D1007" i="7"/>
  <c r="AH1007" i="7" s="1"/>
  <c r="AD723" i="1"/>
  <c r="D2257" i="7"/>
  <c r="AH2257" i="7" s="1"/>
  <c r="D1144" i="7"/>
  <c r="AH1144" i="7" s="1"/>
  <c r="X2011" i="1"/>
  <c r="B1970" i="7" s="1"/>
  <c r="AF1970" i="7" s="1"/>
  <c r="AD2296" i="1"/>
  <c r="X124" i="1"/>
  <c r="B83" i="7" s="1"/>
  <c r="AF83" i="7" s="1"/>
  <c r="AD2878" i="1"/>
  <c r="AD3477" i="1"/>
  <c r="AH2076" i="1"/>
  <c r="F2035" i="7" s="1"/>
  <c r="AD1922" i="1"/>
  <c r="AH3091" i="1"/>
  <c r="AH2250" i="1"/>
  <c r="F2209" i="7" s="1"/>
  <c r="AI810" i="1"/>
  <c r="G769" i="7" s="1"/>
  <c r="D1563" i="7"/>
  <c r="AH1563" i="7" s="1"/>
  <c r="AD359" i="1"/>
  <c r="AD3455" i="1"/>
  <c r="D2694" i="7"/>
  <c r="AH2694" i="7" s="1"/>
  <c r="AI3295" i="1"/>
  <c r="AH944" i="1"/>
  <c r="F903" i="7" s="1"/>
  <c r="D1585" i="7"/>
  <c r="AH1585" i="7" s="1"/>
  <c r="X2072" i="1"/>
  <c r="B2031" i="7" s="1"/>
  <c r="AF2031" i="7" s="1"/>
  <c r="AD380" i="1"/>
  <c r="D751" i="7"/>
  <c r="AH751" i="7" s="1"/>
  <c r="D1929" i="7"/>
  <c r="AH1929" i="7" s="1"/>
  <c r="AH1060" i="1"/>
  <c r="F1019" i="7" s="1"/>
  <c r="AH1846" i="1"/>
  <c r="F1805" i="7" s="1"/>
  <c r="X2954" i="1"/>
  <c r="B2913" i="7" s="1"/>
  <c r="AF2913" i="7" s="1"/>
  <c r="AI676" i="1"/>
  <c r="G635" i="7" s="1"/>
  <c r="X1871" i="1"/>
  <c r="B1830" i="7" s="1"/>
  <c r="AF1830" i="7" s="1"/>
  <c r="AI1509" i="1"/>
  <c r="G1468" i="7" s="1"/>
  <c r="AI1219" i="1"/>
  <c r="G1178" i="7" s="1"/>
  <c r="AI680" i="1"/>
  <c r="G639" i="7" s="1"/>
  <c r="D2360" i="7"/>
  <c r="AH2360" i="7" s="1"/>
  <c r="AD2832" i="1"/>
  <c r="AD1514" i="1"/>
  <c r="AH3107" i="1"/>
  <c r="D2572" i="7"/>
  <c r="AH2572" i="7" s="1"/>
  <c r="D1218" i="7"/>
  <c r="AH1218" i="7" s="1"/>
  <c r="AH1638" i="1"/>
  <c r="F1597" i="7" s="1"/>
  <c r="D1204" i="7"/>
  <c r="AH1204" i="7" s="1"/>
  <c r="X3399" i="1"/>
  <c r="D2473" i="7"/>
  <c r="AH2473" i="7" s="1"/>
  <c r="AH542" i="1"/>
  <c r="F501" i="7" s="1"/>
  <c r="X2884" i="1"/>
  <c r="B2843" i="7" s="1"/>
  <c r="AF2843" i="7" s="1"/>
  <c r="X3373" i="1"/>
  <c r="AD3530" i="1"/>
  <c r="AD2333" i="1"/>
  <c r="X895" i="1"/>
  <c r="B854" i="7" s="1"/>
  <c r="AF854" i="7" s="1"/>
  <c r="AH668" i="1"/>
  <c r="F627" i="7" s="1"/>
  <c r="AD2294" i="1"/>
  <c r="AI85" i="1"/>
  <c r="G44" i="7" s="1"/>
  <c r="AI1185" i="1"/>
  <c r="G1144" i="7" s="1"/>
  <c r="AD998" i="1"/>
  <c r="AH3436" i="1"/>
  <c r="D2811" i="7"/>
  <c r="AH2811" i="7" s="1"/>
  <c r="D534" i="7"/>
  <c r="AH534" i="7" s="1"/>
  <c r="AD3139" i="1"/>
  <c r="AI657" i="1"/>
  <c r="G616" i="7" s="1"/>
  <c r="AI1399" i="1"/>
  <c r="G1358" i="7" s="1"/>
  <c r="D338" i="7"/>
  <c r="AH338" i="7" s="1"/>
  <c r="D1157" i="7"/>
  <c r="AH1157" i="7" s="1"/>
  <c r="AH2122" i="1"/>
  <c r="F2081" i="7" s="1"/>
  <c r="D2077" i="7"/>
  <c r="AH2077" i="7" s="1"/>
  <c r="X3057" i="1"/>
  <c r="B3016" i="7" s="1"/>
  <c r="AF3016" i="7" s="1"/>
  <c r="AD2708" i="1"/>
  <c r="AH672" i="1"/>
  <c r="F631" i="7" s="1"/>
  <c r="AD2046" i="1"/>
  <c r="AD3159" i="1"/>
  <c r="D2307" i="7"/>
  <c r="AH2307" i="7" s="1"/>
  <c r="D2459" i="7"/>
  <c r="AH2459" i="7" s="1"/>
  <c r="AH917" i="1"/>
  <c r="F876" i="7" s="1"/>
  <c r="X2067" i="1"/>
  <c r="B2026" i="7" s="1"/>
  <c r="AF2026" i="7" s="1"/>
  <c r="AH1796" i="1"/>
  <c r="F1755" i="7" s="1"/>
  <c r="AH143" i="1"/>
  <c r="F102" i="7" s="1"/>
  <c r="AH531" i="1"/>
  <c r="F490" i="7" s="1"/>
  <c r="AH1216" i="1"/>
  <c r="F1175" i="7" s="1"/>
  <c r="AI2040" i="1"/>
  <c r="G1999" i="7" s="1"/>
  <c r="AI249" i="1"/>
  <c r="G208" i="7" s="1"/>
  <c r="X1258" i="1"/>
  <c r="B1217" i="7" s="1"/>
  <c r="AF1217" i="7" s="1"/>
  <c r="AH2869" i="1"/>
  <c r="F2828" i="7" s="1"/>
  <c r="AI1501" i="1"/>
  <c r="G1460" i="7" s="1"/>
  <c r="AD664" i="1"/>
  <c r="AI383" i="1"/>
  <c r="G342" i="7" s="1"/>
  <c r="D392" i="7"/>
  <c r="AH392" i="7" s="1"/>
  <c r="X2535" i="1"/>
  <c r="B2494" i="7" s="1"/>
  <c r="AF2494" i="7" s="1"/>
  <c r="AI1359" i="1"/>
  <c r="G1318" i="7" s="1"/>
  <c r="X1027" i="1"/>
  <c r="B986" i="7" s="1"/>
  <c r="AF986" i="7" s="1"/>
  <c r="AD3505" i="1"/>
  <c r="AH2525" i="1"/>
  <c r="F2484" i="7" s="1"/>
  <c r="AI3140" i="1"/>
  <c r="AI823" i="1"/>
  <c r="G782" i="7" s="1"/>
  <c r="X3476" i="1"/>
  <c r="AH2256" i="1"/>
  <c r="F2215" i="7" s="1"/>
  <c r="X838" i="1"/>
  <c r="B797" i="7" s="1"/>
  <c r="AF797" i="7" s="1"/>
  <c r="AI1027" i="1"/>
  <c r="G986" i="7" s="1"/>
  <c r="AH3530" i="1"/>
  <c r="AI3516" i="1"/>
  <c r="AI776" i="1"/>
  <c r="G735" i="7" s="1"/>
  <c r="D58" i="7"/>
  <c r="AH58" i="7" s="1"/>
  <c r="X2385" i="1"/>
  <c r="B2344" i="7" s="1"/>
  <c r="AF2344" i="7" s="1"/>
  <c r="AD498" i="1"/>
  <c r="D2120" i="7"/>
  <c r="AH2120" i="7" s="1"/>
  <c r="AH359" i="1"/>
  <c r="F318" i="7" s="1"/>
  <c r="AH526" i="1"/>
  <c r="F485" i="7" s="1"/>
  <c r="AI3498" i="1"/>
  <c r="AH544" i="1"/>
  <c r="F503" i="7" s="1"/>
  <c r="AH3174" i="1"/>
  <c r="D1652" i="7"/>
  <c r="AH1652" i="7" s="1"/>
  <c r="X229" i="1"/>
  <c r="B188" i="7" s="1"/>
  <c r="AF188" i="7" s="1"/>
  <c r="AI3061" i="1"/>
  <c r="G3020" i="7" s="1"/>
  <c r="AI1555" i="1"/>
  <c r="G1514" i="7" s="1"/>
  <c r="AD792" i="1"/>
  <c r="D2037" i="7"/>
  <c r="AH2037" i="7" s="1"/>
  <c r="X2859" i="1"/>
  <c r="B2818" i="7" s="1"/>
  <c r="AF2818" i="7" s="1"/>
  <c r="X3055" i="1"/>
  <c r="B3014" i="7" s="1"/>
  <c r="AF3014" i="7" s="1"/>
  <c r="AI1974" i="1"/>
  <c r="G1933" i="7" s="1"/>
  <c r="D440" i="7"/>
  <c r="AH440" i="7" s="1"/>
  <c r="AI2953" i="1"/>
  <c r="G2912" i="7" s="1"/>
  <c r="AH657" i="1"/>
  <c r="F616" i="7" s="1"/>
  <c r="D1451" i="7"/>
  <c r="AH1451" i="7" s="1"/>
  <c r="X1435" i="1"/>
  <c r="B1394" i="7" s="1"/>
  <c r="AF1394" i="7" s="1"/>
  <c r="AD992" i="1"/>
  <c r="AI1301" i="1"/>
  <c r="G1260" i="7" s="1"/>
  <c r="X199" i="1"/>
  <c r="B158" i="7" s="1"/>
  <c r="AF158" i="7" s="1"/>
  <c r="AD989" i="1"/>
  <c r="AI1627" i="1"/>
  <c r="G1586" i="7" s="1"/>
  <c r="X2889" i="1"/>
  <c r="B2848" i="7" s="1"/>
  <c r="AF2848" i="7" s="1"/>
  <c r="AH1324" i="1"/>
  <c r="F1283" i="7" s="1"/>
  <c r="AH1912" i="1"/>
  <c r="F1871" i="7" s="1"/>
  <c r="AH1219" i="1"/>
  <c r="F1178" i="7" s="1"/>
  <c r="AH958" i="1"/>
  <c r="F917" i="7" s="1"/>
  <c r="AI3090" i="1"/>
  <c r="D1410" i="7"/>
  <c r="AH1410" i="7" s="1"/>
  <c r="AD1275" i="1"/>
  <c r="D345" i="7"/>
  <c r="AH345" i="7" s="1"/>
  <c r="X1704" i="1"/>
  <c r="B1663" i="7" s="1"/>
  <c r="AF1663" i="7" s="1"/>
  <c r="AH2514" i="1"/>
  <c r="F2473" i="7" s="1"/>
  <c r="AH2436" i="1"/>
  <c r="F2395" i="7" s="1"/>
  <c r="AD1155" i="1"/>
  <c r="X2142" i="1"/>
  <c r="B2101" i="7" s="1"/>
  <c r="AF2101" i="7" s="1"/>
  <c r="AH3327" i="1"/>
  <c r="D398" i="7"/>
  <c r="AH398" i="7" s="1"/>
  <c r="D2564" i="7"/>
  <c r="AH2564" i="7" s="1"/>
  <c r="AD3013" i="1"/>
  <c r="X3180" i="1"/>
  <c r="AH283" i="1"/>
  <c r="F242" i="7" s="1"/>
  <c r="AI604" i="1"/>
  <c r="G563" i="7" s="1"/>
  <c r="AI907" i="1"/>
  <c r="G866" i="7" s="1"/>
  <c r="AH1391" i="1"/>
  <c r="F1350" i="7" s="1"/>
  <c r="AH2662" i="1"/>
  <c r="F2621" i="7" s="1"/>
  <c r="AD1187" i="1"/>
  <c r="AD2827" i="1"/>
  <c r="X474" i="1"/>
  <c r="B433" i="7" s="1"/>
  <c r="AF433" i="7" s="1"/>
  <c r="X912" i="1"/>
  <c r="B871" i="7" s="1"/>
  <c r="AF871" i="7" s="1"/>
  <c r="D371" i="7"/>
  <c r="AH371" i="7" s="1"/>
  <c r="X1204" i="1"/>
  <c r="B1163" i="7" s="1"/>
  <c r="AF1163" i="7" s="1"/>
  <c r="X1585" i="1"/>
  <c r="B1544" i="7" s="1"/>
  <c r="AF1544" i="7" s="1"/>
  <c r="AD2700" i="1"/>
  <c r="AH2649" i="1"/>
  <c r="F2608" i="7" s="1"/>
  <c r="AH133" i="1"/>
  <c r="F92" i="7" s="1"/>
  <c r="X1190" i="1"/>
  <c r="B1149" i="7" s="1"/>
  <c r="AF1149" i="7" s="1"/>
  <c r="AD2249" i="1"/>
  <c r="D1654" i="7"/>
  <c r="AH1654" i="7" s="1"/>
  <c r="AD3393" i="1"/>
  <c r="AI280" i="1"/>
  <c r="G239" i="7" s="1"/>
  <c r="AH1102" i="1"/>
  <c r="F1061" i="7" s="1"/>
  <c r="AD3213" i="1"/>
  <c r="AD3184" i="1"/>
  <c r="D1418" i="7"/>
  <c r="AH1418" i="7" s="1"/>
  <c r="AI3057" i="1"/>
  <c r="G3016" i="7" s="1"/>
  <c r="AD1183" i="1"/>
  <c r="AI2078" i="1"/>
  <c r="G2037" i="7" s="1"/>
  <c r="X1912" i="1"/>
  <c r="B1871" i="7" s="1"/>
  <c r="AF1871" i="7" s="1"/>
  <c r="AI2859" i="1"/>
  <c r="G2818" i="7" s="1"/>
  <c r="AD3388" i="1"/>
  <c r="AH1548" i="1"/>
  <c r="F1507" i="7" s="1"/>
  <c r="AI1323" i="1"/>
  <c r="G1282" i="7" s="1"/>
  <c r="AH3271" i="1"/>
  <c r="X3497" i="1"/>
  <c r="X3114" i="1"/>
  <c r="AD117" i="1"/>
  <c r="D664" i="7"/>
  <c r="AH664" i="7" s="1"/>
  <c r="AD323" i="1"/>
  <c r="AH1978" i="1"/>
  <c r="F1937" i="7" s="1"/>
  <c r="X1543" i="1"/>
  <c r="B1502" i="7" s="1"/>
  <c r="AF1502" i="7" s="1"/>
  <c r="D935" i="7"/>
  <c r="AH935" i="7" s="1"/>
  <c r="AD3155" i="1"/>
  <c r="D1036" i="7"/>
  <c r="AH1036" i="7" s="1"/>
  <c r="AD1091" i="1"/>
  <c r="AD3061" i="1"/>
  <c r="AI976" i="1"/>
  <c r="G935" i="7" s="1"/>
  <c r="AD3369" i="1"/>
  <c r="AI1906" i="1"/>
  <c r="G1865" i="7" s="1"/>
  <c r="AD1409" i="1"/>
  <c r="X3112" i="1"/>
  <c r="D1152" i="7"/>
  <c r="AH1152" i="7" s="1"/>
  <c r="D355" i="7"/>
  <c r="AH355" i="7" s="1"/>
  <c r="X337" i="1"/>
  <c r="B296" i="7" s="1"/>
  <c r="AF296" i="7" s="1"/>
  <c r="AD1503" i="1"/>
  <c r="AD1259" i="1"/>
  <c r="AI1824" i="1"/>
  <c r="G1783" i="7" s="1"/>
  <c r="D1966" i="7"/>
  <c r="AH1966" i="7" s="1"/>
  <c r="AD897" i="1"/>
  <c r="X766" i="1"/>
  <c r="B725" i="7" s="1"/>
  <c r="AF725" i="7" s="1"/>
  <c r="AI668" i="1"/>
  <c r="G627" i="7" s="1"/>
  <c r="D2765" i="7"/>
  <c r="AH2765" i="7" s="1"/>
  <c r="D1350" i="7"/>
  <c r="AH1350" i="7" s="1"/>
  <c r="AH168" i="1"/>
  <c r="F127" i="7" s="1"/>
  <c r="AD143" i="1"/>
  <c r="AH1185" i="1"/>
  <c r="F1144" i="7" s="1"/>
  <c r="AD1024" i="1"/>
  <c r="AD3288" i="1"/>
  <c r="AH2703" i="1"/>
  <c r="F2662" i="7" s="1"/>
  <c r="X1717" i="1"/>
  <c r="B1676" i="7" s="1"/>
  <c r="AF1676" i="7" s="1"/>
  <c r="D1677" i="7"/>
  <c r="AH1677" i="7" s="1"/>
  <c r="D557" i="7"/>
  <c r="AH557" i="7" s="1"/>
  <c r="AH3166" i="1"/>
  <c r="X2454" i="1"/>
  <c r="B2413" i="7" s="1"/>
  <c r="AF2413" i="7" s="1"/>
  <c r="AH1671" i="1"/>
  <c r="F1630" i="7" s="1"/>
  <c r="AI1571" i="1"/>
  <c r="G1530" i="7" s="1"/>
  <c r="AH2458" i="1"/>
  <c r="F2417" i="7" s="1"/>
  <c r="X1100" i="1"/>
  <c r="B1059" i="7" s="1"/>
  <c r="AF1059" i="7" s="1"/>
  <c r="D919" i="7"/>
  <c r="AH919" i="7" s="1"/>
  <c r="AD2206" i="1"/>
  <c r="AD939" i="1"/>
  <c r="AD2893" i="1"/>
  <c r="AI2672" i="1"/>
  <c r="G2631" i="7" s="1"/>
  <c r="X1549" i="1"/>
  <c r="B1508" i="7" s="1"/>
  <c r="AF1508" i="7" s="1"/>
  <c r="AD1509" i="1"/>
  <c r="X588" i="1"/>
  <c r="B547" i="7" s="1"/>
  <c r="AF547" i="7" s="1"/>
  <c r="AD174" i="1"/>
  <c r="AI2606" i="1"/>
  <c r="G2565" i="7" s="1"/>
  <c r="AH1444" i="1"/>
  <c r="F1403" i="7" s="1"/>
  <c r="AI1150" i="1"/>
  <c r="G1109" i="7" s="1"/>
  <c r="AI616" i="1"/>
  <c r="G575" i="7" s="1"/>
  <c r="X705" i="1"/>
  <c r="B664" i="7" s="1"/>
  <c r="AF664" i="7" s="1"/>
  <c r="D673" i="7"/>
  <c r="AH673" i="7" s="1"/>
  <c r="AD3224" i="1"/>
  <c r="AI1013" i="1"/>
  <c r="G972" i="7" s="1"/>
  <c r="D362" i="7"/>
  <c r="AH362" i="7" s="1"/>
  <c r="AD77" i="1"/>
  <c r="X872" i="1"/>
  <c r="B831" i="7" s="1"/>
  <c r="AF831" i="7" s="1"/>
  <c r="AI1812" i="1"/>
  <c r="G1771" i="7" s="1"/>
  <c r="AH2074" i="1"/>
  <c r="F2033" i="7" s="1"/>
  <c r="AI3122" i="1"/>
  <c r="AI1951" i="1"/>
  <c r="G1910" i="7" s="1"/>
  <c r="AD335" i="1"/>
  <c r="X547" i="1"/>
  <c r="B506" i="7" s="1"/>
  <c r="AF506" i="7" s="1"/>
  <c r="X133" i="1"/>
  <c r="B92" i="7" s="1"/>
  <c r="AF92" i="7" s="1"/>
  <c r="AH3511" i="1"/>
  <c r="AD2603" i="1"/>
  <c r="X3390" i="1"/>
  <c r="X2400" i="1"/>
  <c r="B2359" i="7" s="1"/>
  <c r="AF2359" i="7" s="1"/>
  <c r="AI2235" i="1"/>
  <c r="G2194" i="7" s="1"/>
  <c r="D443" i="7"/>
  <c r="AH443" i="7" s="1"/>
  <c r="X527" i="1"/>
  <c r="B486" i="7" s="1"/>
  <c r="AF486" i="7" s="1"/>
  <c r="AI2708" i="1"/>
  <c r="G2667" i="7" s="1"/>
  <c r="AD663" i="1"/>
  <c r="AH2046" i="1"/>
  <c r="F2005" i="7" s="1"/>
  <c r="AH3159" i="1"/>
  <c r="AD2730" i="1"/>
  <c r="AI105" i="1"/>
  <c r="G64" i="7" s="1"/>
  <c r="AH3232" i="1"/>
  <c r="X3137" i="1"/>
  <c r="D3004" i="7"/>
  <c r="AH3004" i="7" s="1"/>
  <c r="AI457" i="1"/>
  <c r="G416" i="7" s="1"/>
  <c r="D1531" i="7"/>
  <c r="AH1531" i="7" s="1"/>
  <c r="AI3109" i="1"/>
  <c r="AD864" i="1"/>
  <c r="D264" i="7"/>
  <c r="AH264" i="7" s="1"/>
  <c r="D1271" i="7"/>
  <c r="AH1271" i="7" s="1"/>
  <c r="AD227" i="1"/>
  <c r="X2456" i="1"/>
  <c r="B2415" i="7" s="1"/>
  <c r="AF2415" i="7" s="1"/>
  <c r="AD1824" i="1"/>
  <c r="AH662" i="1"/>
  <c r="F621" i="7" s="1"/>
  <c r="AD1567" i="1"/>
  <c r="X2734" i="1"/>
  <c r="B2693" i="7" s="1"/>
  <c r="AF2693" i="7" s="1"/>
  <c r="D2136" i="7"/>
  <c r="AH2136" i="7" s="1"/>
  <c r="AD3516" i="1"/>
  <c r="AD2540" i="1"/>
  <c r="AH1924" i="1"/>
  <c r="F1883" i="7" s="1"/>
  <c r="AH1974" i="1"/>
  <c r="F1933" i="7" s="1"/>
  <c r="AH2254" i="1"/>
  <c r="F2213" i="7" s="1"/>
  <c r="AD1718" i="1"/>
  <c r="AI1136" i="1"/>
  <c r="G1095" i="7" s="1"/>
  <c r="AI2371" i="1"/>
  <c r="G2330" i="7" s="1"/>
  <c r="X1671" i="1"/>
  <c r="B1630" i="7" s="1"/>
  <c r="AF1630" i="7" s="1"/>
  <c r="AH3414" i="1"/>
  <c r="AH1356" i="1"/>
  <c r="F1315" i="7" s="1"/>
  <c r="D1955" i="7"/>
  <c r="AH1955" i="7" s="1"/>
  <c r="AH1628" i="1"/>
  <c r="F1587" i="7" s="1"/>
  <c r="D2094" i="7"/>
  <c r="AH2094" i="7" s="1"/>
  <c r="AH1361" i="1"/>
  <c r="F1320" i="7" s="1"/>
  <c r="AI1625" i="1"/>
  <c r="G1584" i="7" s="1"/>
  <c r="X2578" i="1"/>
  <c r="B2537" i="7" s="1"/>
  <c r="AF2537" i="7" s="1"/>
  <c r="AI2984" i="1"/>
  <c r="G2943" i="7" s="1"/>
  <c r="D149" i="7"/>
  <c r="AH149" i="7" s="1"/>
  <c r="AD3076" i="1"/>
  <c r="AI3287" i="1"/>
  <c r="D253" i="7"/>
  <c r="AH253" i="7" s="1"/>
  <c r="X924" i="1"/>
  <c r="B883" i="7" s="1"/>
  <c r="AF883" i="7" s="1"/>
  <c r="AI2851" i="1"/>
  <c r="G2810" i="7" s="1"/>
  <c r="AI3017" i="1"/>
  <c r="G2976" i="7" s="1"/>
  <c r="AI250" i="1"/>
  <c r="G209" i="7" s="1"/>
  <c r="X1736" i="1"/>
  <c r="B1695" i="7" s="1"/>
  <c r="AF1695" i="7" s="1"/>
  <c r="X456" i="1"/>
  <c r="B415" i="7" s="1"/>
  <c r="AF415" i="7" s="1"/>
  <c r="AI2316" i="1"/>
  <c r="G2275" i="7" s="1"/>
  <c r="AD3343" i="1"/>
  <c r="AH1163" i="1"/>
  <c r="F1122" i="7" s="1"/>
  <c r="AI1260" i="1"/>
  <c r="G1219" i="7" s="1"/>
  <c r="X500" i="1"/>
  <c r="B459" i="7" s="1"/>
  <c r="AF459" i="7" s="1"/>
  <c r="AD3160" i="1"/>
  <c r="AD1138" i="1"/>
  <c r="AI2251" i="1"/>
  <c r="G2210" i="7" s="1"/>
  <c r="X251" i="1"/>
  <c r="B210" i="7" s="1"/>
  <c r="AF210" i="7" s="1"/>
  <c r="X1525" i="1"/>
  <c r="B1484" i="7" s="1"/>
  <c r="AF1484" i="7" s="1"/>
  <c r="AI1474" i="1"/>
  <c r="G1433" i="7" s="1"/>
  <c r="AD1571" i="1"/>
  <c r="D779" i="7"/>
  <c r="AH779" i="7" s="1"/>
  <c r="AH786" i="1"/>
  <c r="F745" i="7" s="1"/>
  <c r="AD3435" i="1"/>
  <c r="AI1961" i="1"/>
  <c r="G1920" i="7" s="1"/>
  <c r="AI2436" i="1"/>
  <c r="G2395" i="7" s="1"/>
  <c r="AI2502" i="1"/>
  <c r="G2461" i="7" s="1"/>
  <c r="X3262" i="1"/>
  <c r="AI984" i="1"/>
  <c r="G943" i="7" s="1"/>
  <c r="AI710" i="1"/>
  <c r="G669" i="7" s="1"/>
  <c r="AH2183" i="1"/>
  <c r="F2142" i="7" s="1"/>
  <c r="AI897" i="1"/>
  <c r="G856" i="7" s="1"/>
  <c r="AI2142" i="1"/>
  <c r="G2101" i="7" s="1"/>
  <c r="AD2368" i="1"/>
  <c r="AH2713" i="1"/>
  <c r="F2672" i="7" s="1"/>
  <c r="D2229" i="7"/>
  <c r="AH2229" i="7" s="1"/>
  <c r="D419" i="7"/>
  <c r="AH419" i="7" s="1"/>
  <c r="AD2137" i="1"/>
  <c r="AH3183" i="1"/>
  <c r="AI1740" i="1"/>
  <c r="G1699" i="7" s="1"/>
  <c r="AD2293" i="1"/>
  <c r="X1088" i="1"/>
  <c r="B1047" i="7" s="1"/>
  <c r="AF1047" i="7" s="1"/>
  <c r="D1597" i="7"/>
  <c r="AH1597" i="7" s="1"/>
  <c r="D2080" i="7"/>
  <c r="AH2080" i="7" s="1"/>
  <c r="AI2639" i="1"/>
  <c r="G2598" i="7" s="1"/>
  <c r="AI1718" i="1"/>
  <c r="G1677" i="7" s="1"/>
  <c r="X1249" i="1"/>
  <c r="B1208" i="7" s="1"/>
  <c r="AF1208" i="7" s="1"/>
  <c r="D603" i="7"/>
  <c r="AH603" i="7" s="1"/>
  <c r="AI972" i="1"/>
  <c r="G931" i="7" s="1"/>
  <c r="AH3336" i="1"/>
  <c r="AD3209" i="1"/>
  <c r="D2357" i="7"/>
  <c r="AH2357" i="7" s="1"/>
  <c r="D2612" i="7"/>
  <c r="AH2612" i="7" s="1"/>
  <c r="AI1062" i="1"/>
  <c r="G1021" i="7" s="1"/>
  <c r="X1566" i="1"/>
  <c r="B1525" i="7" s="1"/>
  <c r="AF1525" i="7" s="1"/>
  <c r="AH207" i="1"/>
  <c r="F166" i="7" s="1"/>
  <c r="D2664" i="7"/>
  <c r="AH2664" i="7" s="1"/>
  <c r="AD2711" i="1"/>
  <c r="D213" i="7"/>
  <c r="AH213" i="7" s="1"/>
  <c r="AI1208" i="1"/>
  <c r="G1167" i="7" s="1"/>
  <c r="D827" i="7"/>
  <c r="AH827" i="7" s="1"/>
  <c r="AH1778" i="1"/>
  <c r="F1737" i="7" s="1"/>
  <c r="AD2256" i="1"/>
  <c r="AI2016" i="1"/>
  <c r="G1975" i="7" s="1"/>
  <c r="X979" i="1"/>
  <c r="B938" i="7" s="1"/>
  <c r="AF938" i="7" s="1"/>
  <c r="AH3263" i="1"/>
  <c r="AH2310" i="1"/>
  <c r="F2269" i="7" s="1"/>
  <c r="AH722" i="1"/>
  <c r="F681" i="7" s="1"/>
  <c r="AD2626" i="1"/>
  <c r="X2883" i="1"/>
  <c r="B2842" i="7" s="1"/>
  <c r="AF2842" i="7" s="1"/>
  <c r="D2543" i="7"/>
  <c r="AH2543" i="7" s="1"/>
  <c r="X1224" i="1"/>
  <c r="B1183" i="7" s="1"/>
  <c r="AF1183" i="7" s="1"/>
  <c r="X1152" i="1"/>
  <c r="B1111" i="7" s="1"/>
  <c r="AF1111" i="7" s="1"/>
  <c r="AH1097" i="1"/>
  <c r="F1056" i="7" s="1"/>
  <c r="AD1987" i="1"/>
  <c r="D2441" i="7"/>
  <c r="AH2441" i="7" s="1"/>
  <c r="AI2503" i="1"/>
  <c r="G2462" i="7" s="1"/>
  <c r="AI461" i="1"/>
  <c r="G420" i="7" s="1"/>
  <c r="X1481" i="1"/>
  <c r="B1440" i="7" s="1"/>
  <c r="AF1440" i="7" s="1"/>
  <c r="AI519" i="1"/>
  <c r="G478" i="7" s="1"/>
  <c r="X1245" i="1"/>
  <c r="B1204" i="7" s="1"/>
  <c r="AF1204" i="7" s="1"/>
  <c r="X1155" i="1"/>
  <c r="B1114" i="7" s="1"/>
  <c r="AF1114" i="7" s="1"/>
  <c r="D625" i="7"/>
  <c r="AH625" i="7" s="1"/>
  <c r="AI311" i="1"/>
  <c r="G270" i="7" s="1"/>
  <c r="AH2992" i="1"/>
  <c r="F2951" i="7" s="1"/>
  <c r="AH405" i="1"/>
  <c r="F364" i="7" s="1"/>
  <c r="D356" i="7"/>
  <c r="AH356" i="7" s="1"/>
  <c r="D1429" i="7"/>
  <c r="AH1429" i="7" s="1"/>
  <c r="X2080" i="1"/>
  <c r="B2039" i="7" s="1"/>
  <c r="AF2039" i="7" s="1"/>
  <c r="AH454" i="1"/>
  <c r="F413" i="7" s="1"/>
  <c r="D742" i="7"/>
  <c r="AH742" i="7" s="1"/>
  <c r="AH1188" i="1"/>
  <c r="F1147" i="7" s="1"/>
  <c r="X168" i="1"/>
  <c r="B127" i="7" s="1"/>
  <c r="AF127" i="7" s="1"/>
  <c r="D1795" i="7"/>
  <c r="AH1795" i="7" s="1"/>
  <c r="D947" i="7"/>
  <c r="AH947" i="7" s="1"/>
  <c r="AI2074" i="1"/>
  <c r="G2033" i="7" s="1"/>
  <c r="AI734" i="1"/>
  <c r="G693" i="7" s="1"/>
  <c r="X3310" i="1"/>
  <c r="AI948" i="1"/>
  <c r="G907" i="7" s="1"/>
  <c r="X214" i="1"/>
  <c r="B173" i="7" s="1"/>
  <c r="AF173" i="7" s="1"/>
  <c r="AH1861" i="1"/>
  <c r="F1820" i="7" s="1"/>
  <c r="AH598" i="1"/>
  <c r="F557" i="7" s="1"/>
  <c r="AH644" i="1"/>
  <c r="F603" i="7" s="1"/>
  <c r="AD778" i="1"/>
  <c r="AI2509" i="1"/>
  <c r="G2468" i="7" s="1"/>
  <c r="X3209" i="1"/>
  <c r="X228" i="1"/>
  <c r="B187" i="7" s="1"/>
  <c r="AF187" i="7" s="1"/>
  <c r="AH3073" i="1"/>
  <c r="AI2858" i="1"/>
  <c r="G2817" i="7" s="1"/>
  <c r="AH820" i="1"/>
  <c r="F779" i="7" s="1"/>
  <c r="X3192" i="1"/>
  <c r="X2711" i="1"/>
  <c r="B2670" i="7" s="1"/>
  <c r="AF2670" i="7" s="1"/>
  <c r="X221" i="1"/>
  <c r="B180" i="7" s="1"/>
  <c r="AF180" i="7" s="1"/>
  <c r="AI563" i="1"/>
  <c r="G522" i="7" s="1"/>
  <c r="D2647" i="7"/>
  <c r="AH2647" i="7" s="1"/>
  <c r="D1841" i="7"/>
  <c r="AH1841" i="7" s="1"/>
  <c r="D1494" i="7"/>
  <c r="AH1494" i="7" s="1"/>
  <c r="X3094" i="1"/>
  <c r="AH237" i="1"/>
  <c r="F196" i="7" s="1"/>
  <c r="AI871" i="1"/>
  <c r="G830" i="7" s="1"/>
  <c r="AH3105" i="1"/>
  <c r="D321" i="7"/>
  <c r="AH321" i="7" s="1"/>
  <c r="AI2792" i="1"/>
  <c r="G2751" i="7" s="1"/>
  <c r="X1130" i="1"/>
  <c r="B1089" i="7" s="1"/>
  <c r="AF1089" i="7" s="1"/>
  <c r="AH2151" i="1"/>
  <c r="F2110" i="7" s="1"/>
  <c r="AD824" i="1"/>
  <c r="AH239" i="1"/>
  <c r="F198" i="7" s="1"/>
  <c r="D273" i="7"/>
  <c r="AH273" i="7" s="1"/>
  <c r="X2489" i="1"/>
  <c r="B2448" i="7" s="1"/>
  <c r="AF2448" i="7" s="1"/>
  <c r="X128" i="1"/>
  <c r="B87" i="7" s="1"/>
  <c r="AF87" i="7" s="1"/>
  <c r="X3380" i="1"/>
  <c r="AD3525" i="1"/>
  <c r="AD1572" i="1"/>
  <c r="X2573" i="1"/>
  <c r="B2532" i="7" s="1"/>
  <c r="AF2532" i="7" s="1"/>
  <c r="D1777" i="7"/>
  <c r="AH1777" i="7" s="1"/>
  <c r="AH2735" i="1"/>
  <c r="F2694" i="7" s="1"/>
  <c r="AH755" i="1"/>
  <c r="F714" i="7" s="1"/>
  <c r="D2803" i="7"/>
  <c r="AH2803" i="7" s="1"/>
  <c r="AD784" i="1"/>
  <c r="AI2941" i="1"/>
  <c r="G2900" i="7" s="1"/>
  <c r="AD1001" i="1"/>
  <c r="AH2791" i="1"/>
  <c r="F2750" i="7" s="1"/>
  <c r="D2343" i="7"/>
  <c r="AH2343" i="7" s="1"/>
  <c r="AH311" i="1"/>
  <c r="F270" i="7" s="1"/>
  <c r="AD3341" i="1"/>
  <c r="AI1407" i="1"/>
  <c r="G1366" i="7" s="1"/>
  <c r="AI2007" i="1"/>
  <c r="G1966" i="7" s="1"/>
  <c r="X3152" i="1"/>
  <c r="AD2469" i="1"/>
  <c r="AI3022" i="1"/>
  <c r="G2981" i="7" s="1"/>
  <c r="AD196" i="1"/>
  <c r="AI1257" i="1"/>
  <c r="G1216" i="7" s="1"/>
  <c r="X2616" i="1"/>
  <c r="B2575" i="7" s="1"/>
  <c r="AF2575" i="7" s="1"/>
  <c r="D969" i="7"/>
  <c r="AH969" i="7" s="1"/>
  <c r="AH1746" i="1"/>
  <c r="F1705" i="7" s="1"/>
  <c r="X1334" i="1"/>
  <c r="B1293" i="7" s="1"/>
  <c r="AF1293" i="7" s="1"/>
  <c r="AH2350" i="1"/>
  <c r="F2309" i="7" s="1"/>
  <c r="D695" i="7"/>
  <c r="AH695" i="7" s="1"/>
  <c r="AH3223" i="1"/>
  <c r="X649" i="1"/>
  <c r="B608" i="7" s="1"/>
  <c r="AF608" i="7" s="1"/>
  <c r="X2580" i="1"/>
  <c r="B2539" i="7" s="1"/>
  <c r="AF2539" i="7" s="1"/>
  <c r="AD166" i="1"/>
  <c r="AI3382" i="1"/>
  <c r="X2301" i="1"/>
  <c r="B2260" i="7" s="1"/>
  <c r="AF2260" i="7" s="1"/>
  <c r="AI1113" i="1"/>
  <c r="G1072" i="7" s="1"/>
  <c r="AH435" i="1"/>
  <c r="F394" i="7" s="1"/>
  <c r="AI1029" i="1"/>
  <c r="G988" i="7" s="1"/>
  <c r="D1315" i="7"/>
  <c r="AH1315" i="7" s="1"/>
  <c r="D626" i="7"/>
  <c r="AH626" i="7" s="1"/>
  <c r="AI2559" i="1"/>
  <c r="G2518" i="7" s="1"/>
  <c r="AI1628" i="1"/>
  <c r="G1587" i="7" s="1"/>
  <c r="X2075" i="1"/>
  <c r="B2034" i="7" s="1"/>
  <c r="AF2034" i="7" s="1"/>
  <c r="X3058" i="1"/>
  <c r="B3017" i="7" s="1"/>
  <c r="AF3017" i="7" s="1"/>
  <c r="AI1436" i="1"/>
  <c r="G1395" i="7" s="1"/>
  <c r="AD1882" i="1"/>
  <c r="AD817" i="1"/>
  <c r="D1129" i="7"/>
  <c r="AH1129" i="7" s="1"/>
  <c r="AH1053" i="1"/>
  <c r="F1012" i="7" s="1"/>
  <c r="AD195" i="1"/>
  <c r="AI357" i="1"/>
  <c r="G316" i="7" s="1"/>
  <c r="AD2647" i="1"/>
  <c r="D192" i="7"/>
  <c r="AH192" i="7" s="1"/>
  <c r="AI2495" i="1"/>
  <c r="G2454" i="7" s="1"/>
  <c r="AI1396" i="1"/>
  <c r="G1355" i="7" s="1"/>
  <c r="X2430" i="1"/>
  <c r="B2389" i="7" s="1"/>
  <c r="AF2389" i="7" s="1"/>
  <c r="D1118" i="7"/>
  <c r="AH1118" i="7" s="1"/>
  <c r="X2877" i="1"/>
  <c r="B2836" i="7" s="1"/>
  <c r="AF2836" i="7" s="1"/>
  <c r="D2295" i="7"/>
  <c r="AH2295" i="7" s="1"/>
  <c r="D1604" i="7"/>
  <c r="AH1604" i="7" s="1"/>
  <c r="X1949" i="1"/>
  <c r="B1908" i="7" s="1"/>
  <c r="AF1908" i="7" s="1"/>
  <c r="AI3494" i="1"/>
  <c r="AH438" i="1"/>
  <c r="F397" i="7" s="1"/>
  <c r="X201" i="1"/>
  <c r="B160" i="7" s="1"/>
  <c r="AF160" i="7" s="1"/>
  <c r="AI595" i="1"/>
  <c r="G554" i="7" s="1"/>
  <c r="AD1300" i="1"/>
  <c r="X751" i="1"/>
  <c r="B710" i="7" s="1"/>
  <c r="AF710" i="7" s="1"/>
  <c r="D2504" i="7"/>
  <c r="AH2504" i="7" s="1"/>
  <c r="AI1289" i="1"/>
  <c r="G1248" i="7" s="1"/>
  <c r="X2056" i="1"/>
  <c r="B2015" i="7" s="1"/>
  <c r="AF2015" i="7" s="1"/>
  <c r="AH734" i="1"/>
  <c r="F693" i="7" s="1"/>
  <c r="D2918" i="7"/>
  <c r="AH2918" i="7" s="1"/>
  <c r="D294" i="7"/>
  <c r="AH294" i="7" s="1"/>
  <c r="AD603" i="1"/>
  <c r="X2557" i="1"/>
  <c r="B2516" i="7" s="1"/>
  <c r="AF2516" i="7" s="1"/>
  <c r="AH2594" i="1"/>
  <c r="F2553" i="7" s="1"/>
  <c r="D1530" i="7"/>
  <c r="AH1530" i="7" s="1"/>
  <c r="AI1967" i="1"/>
  <c r="G1926" i="7" s="1"/>
  <c r="D1286" i="7"/>
  <c r="AH1286" i="7" s="1"/>
  <c r="AI226" i="1"/>
  <c r="G185" i="7" s="1"/>
  <c r="AD3467" i="1"/>
  <c r="AH2135" i="1"/>
  <c r="F2094" i="7" s="1"/>
  <c r="D1914" i="7"/>
  <c r="AH1914" i="7" s="1"/>
  <c r="X1778" i="1"/>
  <c r="B1737" i="7" s="1"/>
  <c r="AF1737" i="7" s="1"/>
  <c r="AD3031" i="1"/>
  <c r="D498" i="7"/>
  <c r="AH498" i="7" s="1"/>
  <c r="D1854" i="7"/>
  <c r="AH1854" i="7" s="1"/>
  <c r="X2320" i="1"/>
  <c r="B2279" i="7" s="1"/>
  <c r="AF2279" i="7" s="1"/>
  <c r="AI1496" i="1"/>
  <c r="G1455" i="7" s="1"/>
  <c r="D1656" i="7"/>
  <c r="AH1656" i="7" s="1"/>
  <c r="X2979" i="1"/>
  <c r="B2938" i="7" s="1"/>
  <c r="AF2938" i="7" s="1"/>
  <c r="X1640" i="1"/>
  <c r="B1599" i="7" s="1"/>
  <c r="AF1599" i="7" s="1"/>
  <c r="AI2992" i="1"/>
  <c r="G2951" i="7" s="1"/>
  <c r="AH1055" i="1"/>
  <c r="F1014" i="7" s="1"/>
  <c r="D1999" i="7"/>
  <c r="AH1999" i="7" s="1"/>
  <c r="AD2634" i="1"/>
  <c r="AH1336" i="1"/>
  <c r="F1295" i="7" s="1"/>
  <c r="AI1001" i="1"/>
  <c r="G960" i="7" s="1"/>
  <c r="AH3258" i="1"/>
  <c r="X2992" i="1"/>
  <c r="B2951" i="7" s="1"/>
  <c r="AF2951" i="7" s="1"/>
  <c r="AH2502" i="1"/>
  <c r="F2461" i="7" s="1"/>
  <c r="X1013" i="1"/>
  <c r="B972" i="7" s="1"/>
  <c r="AF972" i="7" s="1"/>
  <c r="AH2536" i="1"/>
  <c r="F2495" i="7" s="1"/>
  <c r="X2540" i="1"/>
  <c r="B2499" i="7" s="1"/>
  <c r="AF2499" i="7" s="1"/>
  <c r="AH2544" i="1"/>
  <c r="F2503" i="7" s="1"/>
  <c r="AH3495" i="1"/>
  <c r="AI2501" i="1"/>
  <c r="G2460" i="7" s="1"/>
  <c r="AD1967" i="1"/>
  <c r="AH3125" i="1"/>
  <c r="D1903" i="7"/>
  <c r="AH1903" i="7" s="1"/>
  <c r="AI609" i="1"/>
  <c r="G568" i="7" s="1"/>
  <c r="X2606" i="1"/>
  <c r="B2565" i="7" s="1"/>
  <c r="AF2565" i="7" s="1"/>
  <c r="X315" i="1"/>
  <c r="B274" i="7" s="1"/>
  <c r="AF274" i="7" s="1"/>
  <c r="AD1933" i="1"/>
  <c r="X1572" i="1"/>
  <c r="B1531" i="7" s="1"/>
  <c r="AF1531" i="7" s="1"/>
  <c r="AI2160" i="1"/>
  <c r="G2119" i="7" s="1"/>
  <c r="AH766" i="1"/>
  <c r="F725" i="7" s="1"/>
  <c r="AH2375" i="1"/>
  <c r="F2334" i="7" s="1"/>
  <c r="AD3020" i="1"/>
  <c r="X1132" i="1"/>
  <c r="B1091" i="7" s="1"/>
  <c r="AF1091" i="7" s="1"/>
  <c r="AI3260" i="1"/>
  <c r="AH1231" i="1"/>
  <c r="F1190" i="7" s="1"/>
  <c r="AH2879" i="1"/>
  <c r="F2838" i="7" s="1"/>
  <c r="X783" i="1"/>
  <c r="B742" i="7" s="1"/>
  <c r="AF742" i="7" s="1"/>
  <c r="X1329" i="1"/>
  <c r="B1288" i="7" s="1"/>
  <c r="AF1288" i="7" s="1"/>
  <c r="AD1846" i="1"/>
  <c r="D2434" i="7"/>
  <c r="AH2434" i="7" s="1"/>
  <c r="AH1428" i="1"/>
  <c r="F1387" i="7" s="1"/>
  <c r="AD3476" i="1"/>
  <c r="AH794" i="1"/>
  <c r="F753" i="7" s="1"/>
  <c r="AH609" i="1"/>
  <c r="F568" i="7" s="1"/>
  <c r="AI1411" i="1"/>
  <c r="G1370" i="7" s="1"/>
  <c r="D2965" i="7"/>
  <c r="AH2965" i="7" s="1"/>
  <c r="AD833" i="1"/>
  <c r="X2016" i="1"/>
  <c r="B1975" i="7" s="1"/>
  <c r="AF1975" i="7" s="1"/>
  <c r="AH2447" i="1"/>
  <c r="F2406" i="7" s="1"/>
  <c r="AD2733" i="1"/>
  <c r="AD2985" i="1"/>
  <c r="AD1961" i="1"/>
  <c r="AI3232" i="1"/>
  <c r="X3126" i="1"/>
  <c r="D721" i="7"/>
  <c r="AH721" i="7" s="1"/>
  <c r="AD2563" i="1"/>
  <c r="AI97" i="1"/>
  <c r="G56" i="7" s="1"/>
  <c r="AH1731" i="1"/>
  <c r="F1690" i="7" s="1"/>
  <c r="AI429" i="1"/>
  <c r="G388" i="7" s="1"/>
  <c r="AD1906" i="1"/>
  <c r="X1332" i="1"/>
  <c r="B1291" i="7" s="1"/>
  <c r="AF1291" i="7" s="1"/>
  <c r="D714" i="7"/>
  <c r="AH714" i="7" s="1"/>
  <c r="AH1014" i="1"/>
  <c r="F973" i="7" s="1"/>
  <c r="AH1787" i="1"/>
  <c r="F1746" i="7" s="1"/>
  <c r="AD2222" i="1"/>
  <c r="X498" i="1"/>
  <c r="B457" i="7" s="1"/>
  <c r="AF457" i="7" s="1"/>
  <c r="AD1055" i="1"/>
  <c r="AD1877" i="1"/>
  <c r="AI2305" i="1"/>
  <c r="G2264" i="7" s="1"/>
  <c r="D1304" i="7"/>
  <c r="AH1304" i="7" s="1"/>
  <c r="D2119" i="7"/>
  <c r="AH2119" i="7" s="1"/>
  <c r="D186" i="7"/>
  <c r="AH186" i="7" s="1"/>
  <c r="X3327" i="1"/>
  <c r="X1045" i="1"/>
  <c r="B1004" i="7" s="1"/>
  <c r="AF1004" i="7" s="1"/>
  <c r="AD1381" i="1"/>
  <c r="AD2758" i="1"/>
  <c r="AH2490" i="1"/>
  <c r="F2449" i="7" s="1"/>
  <c r="D2267" i="7"/>
  <c r="AH2267" i="7" s="1"/>
  <c r="AH1253" i="1"/>
  <c r="F1212" i="7" s="1"/>
  <c r="AD2806" i="1"/>
  <c r="X550" i="1"/>
  <c r="B509" i="7" s="1"/>
  <c r="AF509" i="7" s="1"/>
  <c r="AD3266" i="1"/>
  <c r="AD2185" i="1"/>
  <c r="D1771" i="7"/>
  <c r="AH1771" i="7" s="1"/>
  <c r="D2324" i="7"/>
  <c r="AH2324" i="7" s="1"/>
  <c r="D957" i="7"/>
  <c r="AH957" i="7" s="1"/>
  <c r="AD1974" i="1"/>
  <c r="X1638" i="1"/>
  <c r="B1597" i="7" s="1"/>
  <c r="AF1597" i="7" s="1"/>
  <c r="X880" i="1"/>
  <c r="B839" i="7" s="1"/>
  <c r="AF839" i="7" s="1"/>
  <c r="AD888" i="1"/>
  <c r="AD1604" i="1"/>
  <c r="AI3239" i="1"/>
  <c r="AH380" i="1"/>
  <c r="F339" i="7" s="1"/>
  <c r="D1742" i="7"/>
  <c r="AH1742" i="7" s="1"/>
  <c r="AI452" i="1"/>
  <c r="G411" i="7" s="1"/>
  <c r="AI679" i="1"/>
  <c r="G638" i="7" s="1"/>
  <c r="AH3117" i="1"/>
  <c r="AH3411" i="1"/>
  <c r="X3184" i="1"/>
  <c r="X1234" i="1"/>
  <c r="B1193" i="7" s="1"/>
  <c r="AF1193" i="7" s="1"/>
  <c r="D1261" i="7"/>
  <c r="AH1261" i="7" s="1"/>
  <c r="AD2135" i="1"/>
  <c r="AI1256" i="1"/>
  <c r="G1215" i="7" s="1"/>
  <c r="AD3351" i="1"/>
  <c r="AD1222" i="1"/>
  <c r="D937" i="7"/>
  <c r="AH937" i="7" s="1"/>
  <c r="AH2984" i="1"/>
  <c r="F2943" i="7" s="1"/>
  <c r="D525" i="7"/>
  <c r="AH525" i="7" s="1"/>
  <c r="AD3222" i="1"/>
  <c r="AH1621" i="1"/>
  <c r="F1580" i="7" s="1"/>
  <c r="AH929" i="1"/>
  <c r="F888" i="7" s="1"/>
  <c r="X2434" i="1"/>
  <c r="B2393" i="7" s="1"/>
  <c r="AF2393" i="7" s="1"/>
  <c r="X2912" i="1"/>
  <c r="B2871" i="7" s="1"/>
  <c r="AF2871" i="7" s="1"/>
  <c r="AI454" i="1"/>
  <c r="G413" i="7" s="1"/>
  <c r="AH2316" i="1"/>
  <c r="F2275" i="7" s="1"/>
  <c r="AD744" i="1"/>
  <c r="X2818" i="1"/>
  <c r="B2777" i="7" s="1"/>
  <c r="AF2777" i="7" s="1"/>
  <c r="AI2161" i="1"/>
  <c r="G2120" i="7" s="1"/>
  <c r="AD666" i="1"/>
  <c r="AI664" i="1"/>
  <c r="G623" i="7" s="1"/>
  <c r="AD383" i="1"/>
  <c r="AI3397" i="1"/>
  <c r="AI840" i="1"/>
  <c r="G799" i="7" s="1"/>
  <c r="D682" i="7"/>
  <c r="AH682" i="7" s="1"/>
  <c r="AI3210" i="1"/>
  <c r="X2662" i="1"/>
  <c r="B2621" i="7" s="1"/>
  <c r="AF2621" i="7" s="1"/>
  <c r="AI1836" i="1"/>
  <c r="G1795" i="7" s="1"/>
  <c r="AH2450" i="1"/>
  <c r="F2409" i="7" s="1"/>
  <c r="AI1603" i="1"/>
  <c r="G1562" i="7" s="1"/>
  <c r="AI246" i="1"/>
  <c r="G205" i="7" s="1"/>
  <c r="AD1120" i="1"/>
  <c r="AI166" i="1"/>
  <c r="G125" i="7" s="1"/>
  <c r="AD3382" i="1"/>
  <c r="AD1555" i="1"/>
  <c r="AI1276" i="1"/>
  <c r="G1235" i="7" s="1"/>
  <c r="AD1523" i="1"/>
  <c r="AH353" i="1"/>
  <c r="F312" i="7" s="1"/>
  <c r="X2474" i="1"/>
  <c r="B2433" i="7" s="1"/>
  <c r="AF2433" i="7" s="1"/>
  <c r="X1459" i="1"/>
  <c r="B1418" i="7" s="1"/>
  <c r="AF1418" i="7" s="1"/>
  <c r="D1750" i="7"/>
  <c r="AH1750" i="7" s="1"/>
  <c r="AI640" i="1"/>
  <c r="G599" i="7" s="1"/>
  <c r="X3248" i="1"/>
  <c r="AH3435" i="1"/>
  <c r="X1444" i="1"/>
  <c r="B1403" i="7" s="1"/>
  <c r="AF1403" i="7" s="1"/>
  <c r="AD1643" i="1"/>
  <c r="AD2541" i="1"/>
  <c r="X1574" i="1"/>
  <c r="B1533" i="7" s="1"/>
  <c r="AF1533" i="7" s="1"/>
  <c r="AI3506" i="1"/>
  <c r="AH1831" i="1"/>
  <c r="F1790" i="7" s="1"/>
  <c r="AI3483" i="1"/>
  <c r="AI453" i="1"/>
  <c r="G412" i="7" s="1"/>
  <c r="D2402" i="7"/>
  <c r="AH2402" i="7" s="1"/>
  <c r="D2451" i="7"/>
  <c r="AH2451" i="7" s="1"/>
  <c r="AD2259" i="1"/>
  <c r="X1612" i="1"/>
  <c r="B1571" i="7" s="1"/>
  <c r="AF1571" i="7" s="1"/>
  <c r="AI1965" i="1"/>
  <c r="G1924" i="7" s="1"/>
  <c r="AI2914" i="1"/>
  <c r="G2873" i="7" s="1"/>
  <c r="D2209" i="7"/>
  <c r="AH2209" i="7" s="1"/>
  <c r="AD3397" i="1"/>
  <c r="AD3384" i="1"/>
  <c r="AI3266" i="1"/>
  <c r="AD2966" i="1"/>
  <c r="AD2496" i="1"/>
  <c r="X2700" i="1"/>
  <c r="B2659" i="7" s="1"/>
  <c r="AF2659" i="7" s="1"/>
  <c r="X380" i="1"/>
  <c r="B339" i="7" s="1"/>
  <c r="AF339" i="7" s="1"/>
  <c r="AI3149" i="1"/>
  <c r="AI1889" i="1"/>
  <c r="G1848" i="7" s="1"/>
  <c r="AI3477" i="1"/>
  <c r="AI3351" i="1"/>
  <c r="D1365" i="7"/>
  <c r="AH1365" i="7" s="1"/>
  <c r="AD2444" i="1"/>
  <c r="AI875" i="1"/>
  <c r="G834" i="7" s="1"/>
  <c r="AD1292" i="1"/>
  <c r="AI1373" i="1"/>
  <c r="G1332" i="7" s="1"/>
  <c r="AI1845" i="1"/>
  <c r="G1804" i="7" s="1"/>
  <c r="AD312" i="1"/>
  <c r="AD3495" i="1"/>
  <c r="AD1038" i="1"/>
  <c r="AH2515" i="1"/>
  <c r="F2474" i="7" s="1"/>
  <c r="D1214" i="7"/>
  <c r="AH1214" i="7" s="1"/>
  <c r="AD670" i="1"/>
  <c r="X1810" i="1"/>
  <c r="B1769" i="7" s="1"/>
  <c r="AF1769" i="7" s="1"/>
  <c r="X1382" i="1"/>
  <c r="B1341" i="7" s="1"/>
  <c r="AF1341" i="7" s="1"/>
  <c r="AI803" i="1"/>
  <c r="G762" i="7" s="1"/>
  <c r="X1137" i="1"/>
  <c r="B1096" i="7" s="1"/>
  <c r="AF1096" i="7" s="1"/>
  <c r="AH2560" i="1"/>
  <c r="F2519" i="7" s="1"/>
  <c r="X2440" i="1"/>
  <c r="B2399" i="7" s="1"/>
  <c r="AF2399" i="7" s="1"/>
  <c r="D2484" i="7"/>
  <c r="AH2484" i="7" s="1"/>
  <c r="D1208" i="7"/>
  <c r="AH1208" i="7" s="1"/>
  <c r="AH1536" i="1"/>
  <c r="F1495" i="7" s="1"/>
  <c r="X486" i="1"/>
  <c r="B445" i="7" s="1"/>
  <c r="AF445" i="7" s="1"/>
  <c r="D925" i="7"/>
  <c r="AH925" i="7" s="1"/>
  <c r="AD2262" i="1"/>
  <c r="AH1132" i="1"/>
  <c r="F1091" i="7" s="1"/>
  <c r="D597" i="7"/>
  <c r="AH597" i="7" s="1"/>
  <c r="AH1970" i="1"/>
  <c r="F1929" i="7" s="1"/>
  <c r="AD353" i="1"/>
  <c r="AH3213" i="1"/>
  <c r="AD2172" i="1"/>
  <c r="AI1229" i="1"/>
  <c r="G1188" i="7" s="1"/>
  <c r="AD572" i="1"/>
  <c r="AD3041" i="1"/>
  <c r="AD639" i="1"/>
  <c r="D810" i="7"/>
  <c r="AH810" i="7" s="1"/>
  <c r="D231" i="7"/>
  <c r="AH231" i="7" s="1"/>
  <c r="AI3248" i="1"/>
  <c r="AH833" i="1"/>
  <c r="F792" i="7" s="1"/>
  <c r="X975" i="1"/>
  <c r="B934" i="7" s="1"/>
  <c r="AF934" i="7" s="1"/>
  <c r="AI115" i="1"/>
  <c r="G74" i="7" s="1"/>
  <c r="D389" i="7"/>
  <c r="AH389" i="7" s="1"/>
  <c r="D1062" i="7"/>
  <c r="AH1062" i="7" s="1"/>
  <c r="AD138" i="1"/>
  <c r="AD655" i="1"/>
  <c r="AD3392" i="1"/>
  <c r="X1400" i="1"/>
  <c r="B1359" i="7" s="1"/>
  <c r="AF1359" i="7" s="1"/>
  <c r="D1938" i="7"/>
  <c r="AH1938" i="7" s="1"/>
  <c r="D949" i="7"/>
  <c r="AH949" i="7" s="1"/>
  <c r="AI723" i="1"/>
  <c r="G682" i="7" s="1"/>
  <c r="AI1950" i="1"/>
  <c r="G1909" i="7" s="1"/>
  <c r="AI1416" i="1"/>
  <c r="G1375" i="7" s="1"/>
  <c r="AD429" i="1"/>
  <c r="X2125" i="1"/>
  <c r="B2084" i="7" s="1"/>
  <c r="AF2084" i="7" s="1"/>
  <c r="AD3262" i="1"/>
  <c r="AI544" i="1"/>
  <c r="G503" i="7" s="1"/>
  <c r="D1590" i="7"/>
  <c r="AH1590" i="7" s="1"/>
  <c r="AH1525" i="1"/>
  <c r="F1484" i="7" s="1"/>
  <c r="AD1363" i="1"/>
  <c r="AI2560" i="1"/>
  <c r="G2519" i="7" s="1"/>
  <c r="D173" i="7"/>
  <c r="AH173" i="7" s="1"/>
  <c r="X3300" i="1"/>
  <c r="AH3322" i="1"/>
  <c r="X1528" i="1"/>
  <c r="B1487" i="7" s="1"/>
  <c r="AF1487" i="7" s="1"/>
  <c r="AH3488" i="1"/>
  <c r="X2124" i="1"/>
  <c r="B2083" i="7" s="1"/>
  <c r="AF2083" i="7" s="1"/>
  <c r="AH1571" i="1"/>
  <c r="F1530" i="7" s="1"/>
  <c r="AH1051" i="1"/>
  <c r="F1010" i="7" s="1"/>
  <c r="AI548" i="1"/>
  <c r="G507" i="7" s="1"/>
  <c r="AI1102" i="1"/>
  <c r="G1061" i="7" s="1"/>
  <c r="AI328" i="1"/>
  <c r="G287" i="7" s="1"/>
  <c r="AD1889" i="1"/>
  <c r="AI1410" i="1"/>
  <c r="G1369" i="7" s="1"/>
  <c r="AI114" i="1"/>
  <c r="G73" i="7" s="1"/>
  <c r="AH1480" i="1"/>
  <c r="F1439" i="7" s="1"/>
  <c r="AH639" i="1"/>
  <c r="F598" i="7" s="1"/>
  <c r="AH851" i="1"/>
  <c r="F810" i="7" s="1"/>
  <c r="AI2583" i="1"/>
  <c r="G2542" i="7" s="1"/>
  <c r="D2922" i="7"/>
  <c r="AH2922" i="7" s="1"/>
  <c r="AD2606" i="1"/>
  <c r="AI2577" i="1"/>
  <c r="G2536" i="7" s="1"/>
  <c r="AI2385" i="1"/>
  <c r="G2344" i="7" s="1"/>
  <c r="X1017" i="1"/>
  <c r="B976" i="7" s="1"/>
  <c r="AF976" i="7" s="1"/>
  <c r="AH2792" i="1"/>
  <c r="F2751" i="7" s="1"/>
  <c r="AH2427" i="1"/>
  <c r="F2386" i="7" s="1"/>
  <c r="X1711" i="1"/>
  <c r="B1670" i="7" s="1"/>
  <c r="AF1670" i="7" s="1"/>
  <c r="AI1658" i="1"/>
  <c r="G1617" i="7" s="1"/>
  <c r="X1803" i="1"/>
  <c r="B1762" i="7" s="1"/>
  <c r="AF1762" i="7" s="1"/>
  <c r="X1292" i="1"/>
  <c r="B1251" i="7" s="1"/>
  <c r="AF1251" i="7" s="1"/>
  <c r="AI526" i="1"/>
  <c r="G485" i="7" s="1"/>
  <c r="X90" i="1"/>
  <c r="B49" i="7" s="1"/>
  <c r="AF49" i="7" s="1"/>
  <c r="AH398" i="1"/>
  <c r="F357" i="7" s="1"/>
  <c r="X543" i="1"/>
  <c r="B502" i="7" s="1"/>
  <c r="AF502" i="7" s="1"/>
  <c r="AD3404" i="1"/>
  <c r="AI398" i="1"/>
  <c r="G357" i="7" s="1"/>
  <c r="AI396" i="1"/>
  <c r="G355" i="7" s="1"/>
  <c r="D2976" i="7"/>
  <c r="AH2976" i="7" s="1"/>
  <c r="AD2503" i="1"/>
  <c r="D2874" i="7"/>
  <c r="AH2874" i="7" s="1"/>
  <c r="D1054" i="7"/>
  <c r="AH1054" i="7" s="1"/>
  <c r="AH3341" i="1"/>
  <c r="D1340" i="7"/>
  <c r="AH1340" i="7" s="1"/>
  <c r="D107" i="7"/>
  <c r="AH107" i="7" s="1"/>
  <c r="X3009" i="1"/>
  <c r="B2968" i="7" s="1"/>
  <c r="AF2968" i="7" s="1"/>
  <c r="D799" i="7"/>
  <c r="AH799" i="7" s="1"/>
  <c r="AH2168" i="1"/>
  <c r="F2127" i="7" s="1"/>
  <c r="X890" i="1"/>
  <c r="B849" i="7" s="1"/>
  <c r="AF849" i="7" s="1"/>
  <c r="AI2270" i="1"/>
  <c r="G2229" i="7" s="1"/>
  <c r="AI1446" i="1"/>
  <c r="G1405" i="7" s="1"/>
  <c r="AI850" i="1"/>
  <c r="G809" i="7" s="1"/>
  <c r="AI2450" i="1"/>
  <c r="G2409" i="7" s="1"/>
  <c r="AD803" i="1"/>
  <c r="AH1603" i="1"/>
  <c r="F1562" i="7" s="1"/>
  <c r="X1945" i="1"/>
  <c r="B1904" i="7" s="1"/>
  <c r="AF1904" i="7" s="1"/>
  <c r="AI150" i="1"/>
  <c r="G109" i="7" s="1"/>
  <c r="X1077" i="1"/>
  <c r="B1036" i="7" s="1"/>
  <c r="AF1036" i="7" s="1"/>
  <c r="D96" i="7"/>
  <c r="AH96" i="7" s="1"/>
  <c r="X1171" i="1"/>
  <c r="B1130" i="7" s="1"/>
  <c r="AF1130" i="7" s="1"/>
  <c r="AH1440" i="1"/>
  <c r="F1399" i="7" s="1"/>
  <c r="AI1329" i="1"/>
  <c r="G1288" i="7" s="1"/>
  <c r="X2230" i="1"/>
  <c r="B2189" i="7" s="1"/>
  <c r="AF2189" i="7" s="1"/>
  <c r="D544" i="7"/>
  <c r="AH544" i="7" s="1"/>
  <c r="D1926" i="7"/>
  <c r="AH1926" i="7" s="1"/>
  <c r="D1569" i="7"/>
  <c r="AH1569" i="7" s="1"/>
  <c r="AH823" i="1"/>
  <c r="F782" i="7" s="1"/>
  <c r="AD2455" i="1"/>
  <c r="AH192" i="1"/>
  <c r="F151" i="7" s="1"/>
  <c r="X446" i="1"/>
  <c r="B405" i="7" s="1"/>
  <c r="AF405" i="7" s="1"/>
  <c r="AI2368" i="1"/>
  <c r="G2327" i="7" s="1"/>
  <c r="AH2596" i="1"/>
  <c r="F2555" i="7" s="1"/>
  <c r="AD281" i="1"/>
  <c r="AD2526" i="1"/>
  <c r="AD1778" i="1"/>
  <c r="X174" i="1"/>
  <c r="B133" i="7" s="1"/>
  <c r="AF133" i="7" s="1"/>
  <c r="AH2092" i="1"/>
  <c r="F2051" i="7" s="1"/>
  <c r="AI2712" i="1"/>
  <c r="G2671" i="7" s="1"/>
  <c r="AD2385" i="1"/>
  <c r="AD3035" i="1"/>
  <c r="D2545" i="7"/>
  <c r="AH2545" i="7" s="1"/>
  <c r="D471" i="7"/>
  <c r="AH471" i="7" s="1"/>
  <c r="X130" i="1"/>
  <c r="B89" i="7" s="1"/>
  <c r="AF89" i="7" s="1"/>
  <c r="X1750" i="1"/>
  <c r="B1709" i="7" s="1"/>
  <c r="AF1709" i="7" s="1"/>
  <c r="AH759" i="1"/>
  <c r="F718" i="7" s="1"/>
  <c r="X1930" i="1"/>
  <c r="B1889" i="7" s="1"/>
  <c r="AF1889" i="7" s="1"/>
  <c r="AI2618" i="1"/>
  <c r="G2577" i="7" s="1"/>
  <c r="AI3259" i="1"/>
  <c r="AI3018" i="1"/>
  <c r="G2977" i="7" s="1"/>
  <c r="AD2605" i="1"/>
  <c r="AI2844" i="1"/>
  <c r="G2803" i="7" s="1"/>
  <c r="AD1336" i="1"/>
  <c r="AD3153" i="1"/>
  <c r="AH864" i="1"/>
  <c r="F823" i="7" s="1"/>
  <c r="AI2367" i="1"/>
  <c r="G2326" i="7" s="1"/>
  <c r="D1895" i="7"/>
  <c r="AH1895" i="7" s="1"/>
  <c r="AD1271" i="1"/>
  <c r="X2978" i="1"/>
  <c r="B2937" i="7" s="1"/>
  <c r="AF2937" i="7" s="1"/>
  <c r="AH2551" i="1"/>
  <c r="F2510" i="7" s="1"/>
  <c r="AD3479" i="1"/>
  <c r="X2035" i="1"/>
  <c r="B1994" i="7" s="1"/>
  <c r="AF1994" i="7" s="1"/>
  <c r="AI612" i="1"/>
  <c r="G571" i="7" s="1"/>
  <c r="AI2317" i="1"/>
  <c r="G2276" i="7" s="1"/>
  <c r="X2926" i="1"/>
  <c r="B2885" i="7" s="1"/>
  <c r="AF2885" i="7" s="1"/>
  <c r="AD135" i="1"/>
  <c r="AH1238" i="1"/>
  <c r="F1197" i="7" s="1"/>
  <c r="D554" i="7"/>
  <c r="AH554" i="7" s="1"/>
  <c r="AI316" i="1"/>
  <c r="G275" i="7" s="1"/>
  <c r="AH3453" i="1"/>
  <c r="AI2177" i="1"/>
  <c r="G2136" i="7" s="1"/>
  <c r="AI2545" i="1"/>
  <c r="G2504" i="7" s="1"/>
  <c r="D1560" i="7"/>
  <c r="AH1560" i="7" s="1"/>
  <c r="AI301" i="1"/>
  <c r="G260" i="7" s="1"/>
  <c r="X544" i="1"/>
  <c r="B503" i="7" s="1"/>
  <c r="AF503" i="7" s="1"/>
  <c r="AH3047" i="1"/>
  <c r="F3006" i="7" s="1"/>
  <c r="AD3103" i="1"/>
  <c r="AD2959" i="1"/>
  <c r="D2858" i="7"/>
  <c r="AH2858" i="7" s="1"/>
  <c r="AI2277" i="1"/>
  <c r="G2236" i="7" s="1"/>
  <c r="X1536" i="1"/>
  <c r="B1495" i="7" s="1"/>
  <c r="AF1495" i="7" s="1"/>
  <c r="X657" i="1"/>
  <c r="B616" i="7" s="1"/>
  <c r="AF616" i="7" s="1"/>
  <c r="X966" i="1"/>
  <c r="B925" i="7" s="1"/>
  <c r="AF925" i="7" s="1"/>
  <c r="D2493" i="7"/>
  <c r="AH2493" i="7" s="1"/>
  <c r="AI3334" i="1"/>
  <c r="D2013" i="7"/>
  <c r="AH2013" i="7" s="1"/>
  <c r="AD1060" i="1"/>
  <c r="X3504" i="1"/>
  <c r="AI2172" i="1"/>
  <c r="G2131" i="7" s="1"/>
  <c r="AD1654" i="1"/>
  <c r="X758" i="1"/>
  <c r="B717" i="7" s="1"/>
  <c r="AF717" i="7" s="1"/>
  <c r="AI1278" i="1"/>
  <c r="G1237" i="7" s="1"/>
  <c r="AD1214" i="1"/>
  <c r="AH1298" i="1"/>
  <c r="F1257" i="7" s="1"/>
  <c r="AD2583" i="1"/>
  <c r="AD3361" i="1"/>
  <c r="AH871" i="1"/>
  <c r="F830" i="7" s="1"/>
  <c r="X1023" i="1"/>
  <c r="B982" i="7" s="1"/>
  <c r="AF982" i="7" s="1"/>
  <c r="AH362" i="1"/>
  <c r="F321" i="7" s="1"/>
  <c r="AI678" i="1"/>
  <c r="G637" i="7" s="1"/>
  <c r="D1349" i="7"/>
  <c r="AH1349" i="7" s="1"/>
  <c r="AD1273" i="1"/>
  <c r="X816" i="1"/>
  <c r="B775" i="7" s="1"/>
  <c r="AF775" i="7" s="1"/>
  <c r="AH208" i="1"/>
  <c r="F167" i="7" s="1"/>
  <c r="AI1481" i="1"/>
  <c r="G1440" i="7" s="1"/>
  <c r="AH1381" i="1"/>
  <c r="F1340" i="7" s="1"/>
  <c r="AI1572" i="1"/>
  <c r="G1531" i="7" s="1"/>
  <c r="X718" i="1"/>
  <c r="B677" i="7" s="1"/>
  <c r="AF677" i="7" s="1"/>
  <c r="D1223" i="7"/>
  <c r="AH1223" i="7" s="1"/>
  <c r="AH1260" i="1"/>
  <c r="F1219" i="7" s="1"/>
  <c r="D2401" i="7"/>
  <c r="AH2401" i="7" s="1"/>
  <c r="AD2815" i="1"/>
  <c r="AH2129" i="1"/>
  <c r="F2088" i="7" s="1"/>
  <c r="AD511" i="1"/>
  <c r="AH1257" i="1"/>
  <c r="F1216" i="7" s="1"/>
  <c r="X460" i="1"/>
  <c r="B419" i="7" s="1"/>
  <c r="AF419" i="7" s="1"/>
  <c r="AD3183" i="1"/>
  <c r="X1024" i="1"/>
  <c r="B983" i="7" s="1"/>
  <c r="AF983" i="7" s="1"/>
  <c r="AH2376" i="1"/>
  <c r="F2335" i="7" s="1"/>
  <c r="X1442" i="1"/>
  <c r="B1401" i="7" s="1"/>
  <c r="AF1401" i="7" s="1"/>
  <c r="AI1708" i="1"/>
  <c r="G1667" i="7" s="1"/>
  <c r="X1136" i="1"/>
  <c r="B1095" i="7" s="1"/>
  <c r="AF1095" i="7" s="1"/>
  <c r="AD804" i="1"/>
  <c r="AI1646" i="1"/>
  <c r="G1605" i="7" s="1"/>
  <c r="AH1038" i="1"/>
  <c r="F997" i="7" s="1"/>
  <c r="X3164" i="1"/>
  <c r="AH3375" i="1"/>
  <c r="AH1889" i="1"/>
  <c r="F1848" i="7" s="1"/>
  <c r="AD1650" i="1"/>
  <c r="X1183" i="1"/>
  <c r="B1142" i="7" s="1"/>
  <c r="AF1142" i="7" s="1"/>
  <c r="X2688" i="1"/>
  <c r="B2647" i="7" s="1"/>
  <c r="AF2647" i="7" s="1"/>
  <c r="D1415" i="7"/>
  <c r="AH1415" i="7" s="1"/>
  <c r="X237" i="1"/>
  <c r="B196" i="7" s="1"/>
  <c r="AF196" i="7" s="1"/>
  <c r="AD3307" i="1"/>
  <c r="AI2014" i="1"/>
  <c r="G1973" i="7" s="1"/>
  <c r="X3076" i="1"/>
  <c r="D1665" i="7"/>
  <c r="AH1665" i="7" s="1"/>
  <c r="X1280" i="1"/>
  <c r="B1239" i="7" s="1"/>
  <c r="AF1239" i="7" s="1"/>
  <c r="X2630" i="1"/>
  <c r="B2589" i="7" s="1"/>
  <c r="AF2589" i="7" s="1"/>
  <c r="X891" i="1"/>
  <c r="B850" i="7" s="1"/>
  <c r="AF850" i="7" s="1"/>
  <c r="X2346" i="1"/>
  <c r="B2305" i="7" s="1"/>
  <c r="AF2305" i="7" s="1"/>
  <c r="D1295" i="7"/>
  <c r="AH1295" i="7" s="1"/>
  <c r="AH1292" i="1"/>
  <c r="F1251" i="7" s="1"/>
  <c r="AI1423" i="1"/>
  <c r="G1382" i="7" s="1"/>
  <c r="AI2724" i="1"/>
  <c r="G2683" i="7" s="1"/>
  <c r="AI2979" i="1"/>
  <c r="G2938" i="7" s="1"/>
  <c r="AI2445" i="1"/>
  <c r="G2404" i="7" s="1"/>
  <c r="AI3341" i="1"/>
  <c r="X2215" i="1"/>
  <c r="B2174" i="7" s="1"/>
  <c r="AF2174" i="7" s="1"/>
  <c r="X1090" i="1"/>
  <c r="B1049" i="7" s="1"/>
  <c r="AF1049" i="7" s="1"/>
  <c r="AH128" i="1"/>
  <c r="F87" i="7" s="1"/>
  <c r="AD1370" i="1"/>
  <c r="AI2340" i="1"/>
  <c r="G2299" i="7" s="1"/>
  <c r="AD1474" i="1"/>
  <c r="AD567" i="1"/>
  <c r="AI1673" i="1"/>
  <c r="G1632" i="7" s="1"/>
  <c r="D1244" i="7"/>
  <c r="AH1244" i="7" s="1"/>
  <c r="AH2996" i="1"/>
  <c r="F2955" i="7" s="1"/>
  <c r="X1411" i="1"/>
  <c r="B1370" i="7" s="1"/>
  <c r="AF1370" i="7" s="1"/>
  <c r="D1990" i="7"/>
  <c r="AH1990" i="7" s="1"/>
  <c r="AD2777" i="1"/>
  <c r="X301" i="1"/>
  <c r="B260" i="7" s="1"/>
  <c r="AF260" i="7" s="1"/>
  <c r="X755" i="1"/>
  <c r="B714" i="7" s="1"/>
  <c r="AF714" i="7" s="1"/>
  <c r="D2192" i="7"/>
  <c r="AH2192" i="7" s="1"/>
  <c r="D489" i="7"/>
  <c r="AH489" i="7" s="1"/>
  <c r="AH2807" i="1"/>
  <c r="F2766" i="7" s="1"/>
  <c r="X843" i="1"/>
  <c r="B802" i="7" s="1"/>
  <c r="AF802" i="7" s="1"/>
  <c r="AI3253" i="1"/>
  <c r="AI3435" i="1"/>
  <c r="AH3520" i="1"/>
  <c r="D2688" i="7"/>
  <c r="AH2688" i="7" s="1"/>
  <c r="X2545" i="1"/>
  <c r="B2504" i="7" s="1"/>
  <c r="AF2504" i="7" s="1"/>
  <c r="AD194" i="1"/>
  <c r="AH2521" i="1"/>
  <c r="F2480" i="7" s="1"/>
  <c r="AD2117" i="1"/>
  <c r="AI1578" i="1"/>
  <c r="G1537" i="7" s="1"/>
  <c r="AD2404" i="1"/>
  <c r="X1651" i="1"/>
  <c r="B1610" i="7" s="1"/>
  <c r="AF1610" i="7" s="1"/>
  <c r="AI3427" i="1"/>
  <c r="AI1424" i="1"/>
  <c r="G1383" i="7" s="1"/>
  <c r="AD3520" i="1"/>
  <c r="X1739" i="1"/>
  <c r="B1698" i="7" s="1"/>
  <c r="AF1698" i="7" s="1"/>
  <c r="AI1923" i="1"/>
  <c r="G1882" i="7" s="1"/>
  <c r="AD2190" i="1"/>
  <c r="AD1746" i="1"/>
  <c r="AH1024" i="1"/>
  <c r="F983" i="7" s="1"/>
  <c r="D1946" i="7"/>
  <c r="AH1946" i="7" s="1"/>
  <c r="AH908" i="1"/>
  <c r="F867" i="7" s="1"/>
  <c r="AD81" i="1"/>
  <c r="AD2254" i="1"/>
  <c r="D2980" i="7"/>
  <c r="AH2980" i="7" s="1"/>
  <c r="AI2580" i="1"/>
  <c r="G2539" i="7" s="1"/>
  <c r="AH3139" i="1"/>
  <c r="AI1440" i="1"/>
  <c r="G1399" i="7" s="1"/>
  <c r="AH3227" i="1"/>
  <c r="AH1399" i="1"/>
  <c r="F1358" i="7" s="1"/>
  <c r="D1091" i="7"/>
  <c r="AH1091" i="7" s="1"/>
  <c r="AI1523" i="1"/>
  <c r="G1482" i="7" s="1"/>
  <c r="AI1421" i="1"/>
  <c r="G1380" i="7" s="1"/>
  <c r="AH3465" i="1"/>
  <c r="X1129" i="1"/>
  <c r="B1088" i="7" s="1"/>
  <c r="AF1088" i="7" s="1"/>
  <c r="AI2206" i="1"/>
  <c r="G2165" i="7" s="1"/>
  <c r="AD2810" i="1"/>
  <c r="AI3430" i="1"/>
  <c r="AH3058" i="1"/>
  <c r="F3017" i="7" s="1"/>
  <c r="D1528" i="7"/>
  <c r="AH1528" i="7" s="1"/>
  <c r="AI3250" i="1"/>
  <c r="X1147" i="1"/>
  <c r="B1106" i="7" s="1"/>
  <c r="AF1106" i="7" s="1"/>
  <c r="X641" i="1"/>
  <c r="B600" i="7" s="1"/>
  <c r="AF600" i="7" s="1"/>
  <c r="AH1562" i="1"/>
  <c r="F1521" i="7" s="1"/>
  <c r="AD1444" i="1"/>
  <c r="AI2253" i="1"/>
  <c r="G2212" i="7" s="1"/>
  <c r="AI1762" i="1"/>
  <c r="G1721" i="7" s="1"/>
  <c r="X964" i="1"/>
  <c r="B923" i="7" s="1"/>
  <c r="AF923" i="7" s="1"/>
  <c r="X2325" i="1"/>
  <c r="B2284" i="7" s="1"/>
  <c r="AF2284" i="7" s="1"/>
  <c r="X2243" i="1"/>
  <c r="B2202" i="7" s="1"/>
  <c r="AF2202" i="7" s="1"/>
  <c r="AD368" i="1"/>
  <c r="D2714" i="7"/>
  <c r="AH2714" i="7" s="1"/>
  <c r="AI3369" i="1"/>
  <c r="AI2616" i="1"/>
  <c r="G2575" i="7" s="1"/>
  <c r="AI1787" i="1"/>
  <c r="G1746" i="7" s="1"/>
  <c r="AH631" i="1"/>
  <c r="F590" i="7" s="1"/>
  <c r="AD622" i="1"/>
  <c r="D2296" i="7"/>
  <c r="AH2296" i="7" s="1"/>
  <c r="D590" i="7"/>
  <c r="AH590" i="7" s="1"/>
  <c r="AI2033" i="1"/>
  <c r="G1992" i="7" s="1"/>
  <c r="X2863" i="1"/>
  <c r="B2822" i="7" s="1"/>
  <c r="AF2822" i="7" s="1"/>
  <c r="AD1501" i="1"/>
  <c r="X2499" i="1"/>
  <c r="B2458" i="7" s="1"/>
  <c r="AF2458" i="7" s="1"/>
  <c r="AH612" i="1"/>
  <c r="F571" i="7" s="1"/>
  <c r="AH2317" i="1"/>
  <c r="F2276" i="7" s="1"/>
  <c r="AI2898" i="1"/>
  <c r="G2857" i="7" s="1"/>
  <c r="AD201" i="1"/>
  <c r="AD1048" i="1"/>
  <c r="D2088" i="7"/>
  <c r="AH2088" i="7" s="1"/>
  <c r="AD1050" i="1"/>
  <c r="AD751" i="1"/>
  <c r="X2433" i="1"/>
  <c r="B2392" i="7" s="1"/>
  <c r="AF2392" i="7" s="1"/>
  <c r="AH3216" i="1"/>
  <c r="AI3183" i="1"/>
  <c r="AI2365" i="1"/>
  <c r="G2324" i="7" s="1"/>
  <c r="AI3047" i="1"/>
  <c r="G3006" i="7" s="1"/>
  <c r="AH3505" i="1"/>
  <c r="AD3243" i="1"/>
  <c r="AI2804" i="1"/>
  <c r="G2763" i="7" s="1"/>
  <c r="AI335" i="1"/>
  <c r="G294" i="7" s="1"/>
  <c r="AI1508" i="1"/>
  <c r="G1467" i="7" s="1"/>
  <c r="AH442" i="1"/>
  <c r="F401" i="7" s="1"/>
  <c r="D2270" i="7"/>
  <c r="AH2270" i="7" s="1"/>
  <c r="AI3227" i="1"/>
  <c r="AH1555" i="1"/>
  <c r="F1514" i="7" s="1"/>
  <c r="AI1988" i="1"/>
  <c r="G1947" i="7" s="1"/>
  <c r="X2398" i="1"/>
  <c r="B2357" i="7" s="1"/>
  <c r="AF2357" i="7" s="1"/>
  <c r="AH365" i="1"/>
  <c r="F324" i="7" s="1"/>
  <c r="X235" i="1"/>
  <c r="B194" i="7" s="1"/>
  <c r="AF194" i="7" s="1"/>
  <c r="AD886" i="1"/>
  <c r="D948" i="7"/>
  <c r="AH948" i="7" s="1"/>
  <c r="AH1302" i="1"/>
  <c r="F1261" i="7" s="1"/>
  <c r="AD1480" i="1"/>
  <c r="X3246" i="1"/>
  <c r="AH2779" i="1"/>
  <c r="F2738" i="7" s="1"/>
  <c r="D2850" i="7"/>
  <c r="AH2850" i="7" s="1"/>
  <c r="AD1456" i="1"/>
  <c r="AD2963" i="1"/>
  <c r="D2565" i="7"/>
  <c r="AH2565" i="7" s="1"/>
  <c r="D1403" i="7"/>
  <c r="AH1403" i="7" s="1"/>
  <c r="AD2253" i="1"/>
  <c r="AH1922" i="1"/>
  <c r="F1881" i="7" s="1"/>
  <c r="AH2320" i="1"/>
  <c r="F2279" i="7" s="1"/>
  <c r="D1953" i="7"/>
  <c r="AH1953" i="7" s="1"/>
  <c r="X3392" i="1"/>
  <c r="AD1620" i="1"/>
  <c r="X1971" i="1"/>
  <c r="B1930" i="7" s="1"/>
  <c r="AF1930" i="7" s="1"/>
  <c r="AD1675" i="1"/>
  <c r="AI1786" i="1"/>
  <c r="G1745" i="7" s="1"/>
  <c r="AH3095" i="1"/>
  <c r="D209" i="7"/>
  <c r="AH209" i="7" s="1"/>
  <c r="AI662" i="1"/>
  <c r="G621" i="7" s="1"/>
  <c r="AI1715" i="1"/>
  <c r="G1674" i="7" s="1"/>
  <c r="AD2057" i="1"/>
  <c r="D1111" i="7"/>
  <c r="AH1111" i="7" s="1"/>
  <c r="D670" i="7"/>
  <c r="AH670" i="7" s="1"/>
  <c r="AD920" i="1"/>
  <c r="AH1526" i="1"/>
  <c r="F1485" i="7" s="1"/>
  <c r="D2016" i="7"/>
  <c r="AH2016" i="7" s="1"/>
  <c r="AI866" i="1"/>
  <c r="G825" i="7" s="1"/>
  <c r="AI921" i="1"/>
  <c r="G880" i="7" s="1"/>
  <c r="AD2170" i="1"/>
  <c r="AD2561" i="1"/>
  <c r="D396" i="7"/>
  <c r="AH396" i="7" s="1"/>
  <c r="X453" i="1"/>
  <c r="B412" i="7" s="1"/>
  <c r="AF412" i="7" s="1"/>
  <c r="AD2898" i="1"/>
  <c r="AD397" i="1"/>
  <c r="AI1470" i="1"/>
  <c r="G1429" i="7" s="1"/>
  <c r="X1350" i="1"/>
  <c r="B1309" i="7" s="1"/>
  <c r="AF1309" i="7" s="1"/>
  <c r="D1009" i="7"/>
  <c r="AH1009" i="7" s="1"/>
  <c r="AI403" i="1"/>
  <c r="G362" i="7" s="1"/>
  <c r="D1769" i="7"/>
  <c r="AH1769" i="7" s="1"/>
  <c r="AI1519" i="1"/>
  <c r="G1478" i="7" s="1"/>
  <c r="AH266" i="1"/>
  <c r="F225" i="7" s="1"/>
  <c r="AI1640" i="1"/>
  <c r="G1599" i="7" s="1"/>
  <c r="D1329" i="7"/>
  <c r="AH1329" i="7" s="1"/>
  <c r="D2048" i="7"/>
  <c r="AH2048" i="7" s="1"/>
  <c r="AI2286" i="1"/>
  <c r="G2245" i="7" s="1"/>
  <c r="AH246" i="1"/>
  <c r="F205" i="7" s="1"/>
  <c r="AH1713" i="1"/>
  <c r="F1672" i="7" s="1"/>
  <c r="AH1508" i="1"/>
  <c r="F1467" i="7" s="1"/>
  <c r="D735" i="7"/>
  <c r="AH735" i="7" s="1"/>
  <c r="AH2371" i="1"/>
  <c r="F2330" i="7" s="1"/>
  <c r="AI2175" i="1"/>
  <c r="G2134" i="7" s="1"/>
  <c r="AI792" i="1"/>
  <c r="G751" i="7" s="1"/>
  <c r="AH2025" i="1"/>
  <c r="F1984" i="7" s="1"/>
  <c r="AI1970" i="1"/>
  <c r="G1929" i="7" s="1"/>
  <c r="AD3465" i="1"/>
  <c r="AH1579" i="1"/>
  <c r="F1538" i="7" s="1"/>
  <c r="AD873" i="1"/>
  <c r="X939" i="1"/>
  <c r="B898" i="7" s="1"/>
  <c r="AF898" i="7" s="1"/>
  <c r="D531" i="7"/>
  <c r="AH531" i="7" s="1"/>
  <c r="AD1791" i="1"/>
  <c r="X2708" i="1"/>
  <c r="B2667" i="7" s="1"/>
  <c r="AF2667" i="7" s="1"/>
  <c r="D631" i="7"/>
  <c r="AH631" i="7" s="1"/>
  <c r="AI3142" i="1"/>
  <c r="D2283" i="7"/>
  <c r="AH2283" i="7" s="1"/>
  <c r="D2406" i="7"/>
  <c r="AH2406" i="7" s="1"/>
  <c r="AH477" i="1"/>
  <c r="F436" i="7" s="1"/>
  <c r="AH2985" i="1"/>
  <c r="F2944" i="7" s="1"/>
  <c r="D2751" i="7"/>
  <c r="AH2751" i="7" s="1"/>
  <c r="X1314" i="1"/>
  <c r="B1273" i="7" s="1"/>
  <c r="AF1273" i="7" s="1"/>
  <c r="AI646" i="1"/>
  <c r="G605" i="7" s="1"/>
  <c r="AI627" i="1"/>
  <c r="G586" i="7" s="1"/>
  <c r="AH2734" i="1"/>
  <c r="F2693" i="7" s="1"/>
  <c r="X2284" i="1"/>
  <c r="B2243" i="7" s="1"/>
  <c r="AF2243" i="7" s="1"/>
  <c r="AD1707" i="1"/>
  <c r="AH183" i="1"/>
  <c r="F142" i="7" s="1"/>
  <c r="AH3479" i="1"/>
  <c r="D918" i="7"/>
  <c r="AH918" i="7" s="1"/>
  <c r="AD1663" i="1"/>
  <c r="AD1850" i="1"/>
  <c r="D2449" i="7"/>
  <c r="AH2449" i="7" s="1"/>
  <c r="AD3215" i="1"/>
  <c r="D1097" i="7"/>
  <c r="AH1097" i="7" s="1"/>
  <c r="X526" i="1"/>
  <c r="B485" i="7" s="1"/>
  <c r="AF485" i="7" s="1"/>
  <c r="AH1923" i="1"/>
  <c r="F1882" i="7" s="1"/>
  <c r="AI1376" i="1"/>
  <c r="G1335" i="7" s="1"/>
  <c r="D254" i="7"/>
  <c r="AH254" i="7" s="1"/>
  <c r="D882" i="7"/>
  <c r="AH882" i="7" s="1"/>
  <c r="AH948" i="1"/>
  <c r="F907" i="7" s="1"/>
  <c r="AD2780" i="1"/>
  <c r="X3347" i="1"/>
  <c r="X1599" i="1"/>
  <c r="B1558" i="7" s="1"/>
  <c r="AF1558" i="7" s="1"/>
  <c r="AI1109" i="1"/>
  <c r="G1068" i="7" s="1"/>
  <c r="AD585" i="1"/>
  <c r="X2026" i="1"/>
  <c r="B1985" i="7" s="1"/>
  <c r="AF1985" i="7" s="1"/>
  <c r="AH1909" i="1"/>
  <c r="F1868" i="7" s="1"/>
  <c r="AD2940" i="1"/>
  <c r="AD3430" i="1"/>
  <c r="AH3303" i="1"/>
  <c r="AD609" i="1"/>
  <c r="X2568" i="1"/>
  <c r="B2527" i="7" s="1"/>
  <c r="AF2527" i="7" s="1"/>
  <c r="AD3401" i="1"/>
  <c r="X2802" i="1"/>
  <c r="B2761" i="7" s="1"/>
  <c r="AF2761" i="7" s="1"/>
  <c r="D2057" i="7"/>
  <c r="AH2057" i="7" s="1"/>
  <c r="AI2438" i="1"/>
  <c r="G2397" i="7" s="1"/>
  <c r="D1589" i="7"/>
  <c r="AH1589" i="7" s="1"/>
  <c r="AD113" i="1"/>
  <c r="AH2035" i="1"/>
  <c r="F1994" i="7" s="1"/>
  <c r="AI2337" i="1"/>
  <c r="G2296" i="7" s="1"/>
  <c r="AH2215" i="1"/>
  <c r="F2174" i="7" s="1"/>
  <c r="AI2057" i="1"/>
  <c r="G2016" i="7" s="1"/>
  <c r="AD995" i="1"/>
  <c r="AI1055" i="1"/>
  <c r="G1014" i="7" s="1"/>
  <c r="D1367" i="7"/>
  <c r="AH1367" i="7" s="1"/>
  <c r="D501" i="7"/>
  <c r="AH501" i="7" s="1"/>
  <c r="AI2561" i="1"/>
  <c r="G2520" i="7" s="1"/>
  <c r="AD89" i="1"/>
  <c r="D1917" i="7"/>
  <c r="AH1917" i="7" s="1"/>
  <c r="AI1253" i="1"/>
  <c r="G1212" i="7" s="1"/>
  <c r="AH2241" i="1"/>
  <c r="F2200" i="7" s="1"/>
  <c r="AH2721" i="1"/>
  <c r="F2680" i="7" s="1"/>
  <c r="AI706" i="1"/>
  <c r="G665" i="7" s="1"/>
  <c r="AI3257" i="1"/>
  <c r="D2134" i="7"/>
  <c r="AH2134" i="7" s="1"/>
  <c r="AH2653" i="1"/>
  <c r="F2612" i="7" s="1"/>
  <c r="D1300" i="7"/>
  <c r="AH1300" i="7" s="1"/>
  <c r="AD3315" i="1"/>
  <c r="AH2891" i="1"/>
  <c r="F2850" i="7" s="1"/>
  <c r="AI539" i="1"/>
  <c r="G498" i="7" s="1"/>
  <c r="AD965" i="1"/>
  <c r="AD251" i="1"/>
  <c r="AH2634" i="1"/>
  <c r="F2593" i="7" s="1"/>
  <c r="X876" i="1"/>
  <c r="B835" i="7" s="1"/>
  <c r="AF835" i="7" s="1"/>
  <c r="AH316" i="1"/>
  <c r="F275" i="7" s="1"/>
  <c r="AI998" i="1"/>
  <c r="G957" i="7" s="1"/>
  <c r="AD2063" i="1"/>
  <c r="AH1100" i="1"/>
  <c r="F1059" i="7" s="1"/>
  <c r="D1328" i="7"/>
  <c r="AH1328" i="7" s="1"/>
  <c r="AH1818" i="1"/>
  <c r="F1777" i="7" s="1"/>
  <c r="AI2279" i="1"/>
  <c r="G2238" i="7" s="1"/>
  <c r="D2456" i="7"/>
  <c r="AH2456" i="7" s="1"/>
  <c r="AD1100" i="1"/>
  <c r="AI1298" i="1"/>
  <c r="G1257" i="7" s="1"/>
  <c r="D1472" i="7"/>
  <c r="AH1472" i="7" s="1"/>
  <c r="D755" i="7"/>
  <c r="AH755" i="7" s="1"/>
  <c r="AD733" i="1"/>
  <c r="AI3226" i="1"/>
  <c r="AI3432" i="1"/>
  <c r="X3453" i="1"/>
  <c r="AH2100" i="1"/>
  <c r="F2059" i="7" s="1"/>
  <c r="AD1457" i="1"/>
  <c r="AI1327" i="1"/>
  <c r="G1286" i="7" s="1"/>
  <c r="X494" i="1"/>
  <c r="B453" i="7" s="1"/>
  <c r="AF453" i="7" s="1"/>
  <c r="AH2170" i="1"/>
  <c r="F2129" i="7" s="1"/>
  <c r="X2915" i="1"/>
  <c r="B2874" i="7" s="1"/>
  <c r="AF2874" i="7" s="1"/>
  <c r="AI2212" i="1"/>
  <c r="G2171" i="7" s="1"/>
  <c r="AH1566" i="1"/>
  <c r="F1525" i="7" s="1"/>
  <c r="D732" i="7"/>
  <c r="AH732" i="7" s="1"/>
  <c r="AH3017" i="1"/>
  <c r="F2976" i="7" s="1"/>
  <c r="AH2503" i="1"/>
  <c r="F2462" i="7" s="1"/>
  <c r="AH666" i="1"/>
  <c r="F625" i="7" s="1"/>
  <c r="AH1729" i="1"/>
  <c r="F1688" i="7" s="1"/>
  <c r="AH2554" i="1"/>
  <c r="F2513" i="7" s="1"/>
  <c r="AD438" i="1"/>
  <c r="AD3029" i="1"/>
  <c r="AH1702" i="1"/>
  <c r="F1661" i="7" s="1"/>
  <c r="AI2129" i="1"/>
  <c r="G2088" i="7" s="1"/>
  <c r="D1259" i="7"/>
  <c r="AH1259" i="7" s="1"/>
  <c r="X2538" i="1"/>
  <c r="B2497" i="7" s="1"/>
  <c r="AF2497" i="7" s="1"/>
  <c r="AH1343" i="1"/>
  <c r="F1302" i="7" s="1"/>
  <c r="X429" i="1"/>
  <c r="B388" i="7" s="1"/>
  <c r="AF388" i="7" s="1"/>
  <c r="X3498" i="1"/>
  <c r="AD625" i="1"/>
  <c r="D1969" i="7"/>
  <c r="AH1969" i="7" s="1"/>
  <c r="D2313" i="7"/>
  <c r="AH2313" i="7" s="1"/>
  <c r="AD908" i="1"/>
  <c r="D1910" i="7"/>
  <c r="AH1910" i="7" s="1"/>
  <c r="AH335" i="1"/>
  <c r="F294" i="7" s="1"/>
  <c r="AH3182" i="1"/>
  <c r="AI3097" i="1"/>
  <c r="AD984" i="1"/>
  <c r="D1514" i="7"/>
  <c r="AH1514" i="7" s="1"/>
  <c r="X2116" i="1"/>
  <c r="B2075" i="7" s="1"/>
  <c r="AF2075" i="7" s="1"/>
  <c r="AH156" i="1"/>
  <c r="F115" i="7" s="1"/>
  <c r="AI2531" i="1"/>
  <c r="G2490" i="7" s="1"/>
  <c r="D312" i="7"/>
  <c r="AH312" i="7" s="1"/>
  <c r="X1846" i="1"/>
  <c r="B1805" i="7" s="1"/>
  <c r="AF1805" i="7" s="1"/>
  <c r="AH358" i="1"/>
  <c r="F317" i="7" s="1"/>
  <c r="AH1229" i="1"/>
  <c r="F1188" i="7" s="1"/>
  <c r="AI1743" i="1"/>
  <c r="G1702" i="7" s="1"/>
  <c r="AD1489" i="1"/>
  <c r="X2078" i="1"/>
  <c r="B2037" i="7" s="1"/>
  <c r="AF2037" i="7" s="1"/>
  <c r="X2542" i="1"/>
  <c r="B2501" i="7" s="1"/>
  <c r="AF2501" i="7" s="1"/>
  <c r="AD3034" i="1"/>
  <c r="AI2315" i="1"/>
  <c r="G2274" i="7" s="1"/>
  <c r="AD2712" i="1"/>
  <c r="AH2385" i="1"/>
  <c r="F2344" i="7" s="1"/>
  <c r="AI3206" i="1"/>
  <c r="AD129" i="1"/>
  <c r="AI2362" i="1"/>
  <c r="G2321" i="7" s="1"/>
  <c r="AD789" i="1"/>
  <c r="AH3371" i="1"/>
  <c r="AD1418" i="1"/>
  <c r="AD542" i="1"/>
  <c r="AH1048" i="1"/>
  <c r="F1007" i="7" s="1"/>
  <c r="D2272" i="7"/>
  <c r="AH2272" i="7" s="1"/>
  <c r="AI2932" i="1"/>
  <c r="G2891" i="7" s="1"/>
  <c r="AD2489" i="1"/>
  <c r="AI3100" i="1"/>
  <c r="AD2167" i="1"/>
  <c r="AD1470" i="1"/>
  <c r="X3022" i="1"/>
  <c r="B2981" i="7" s="1"/>
  <c r="AF2981" i="7" s="1"/>
  <c r="AI3453" i="1"/>
  <c r="AH2177" i="1"/>
  <c r="F2136" i="7" s="1"/>
  <c r="X3216" i="1"/>
  <c r="AI83" i="1"/>
  <c r="G42" i="7" s="1"/>
  <c r="AI2010" i="1"/>
  <c r="G1969" i="7" s="1"/>
  <c r="D867" i="7"/>
  <c r="AH867" i="7" s="1"/>
  <c r="AD2852" i="1"/>
  <c r="AI888" i="1"/>
  <c r="G847" i="7" s="1"/>
  <c r="D1416" i="7"/>
  <c r="AH1416" i="7" s="1"/>
  <c r="AI206" i="1"/>
  <c r="G165" i="7" s="1"/>
  <c r="D1150" i="7"/>
  <c r="AH1150" i="7" s="1"/>
  <c r="AI3490" i="1"/>
  <c r="AI2653" i="1"/>
  <c r="G2612" i="7" s="1"/>
  <c r="AH354" i="1"/>
  <c r="F313" i="7" s="1"/>
  <c r="X2475" i="1"/>
  <c r="B2434" i="7" s="1"/>
  <c r="AF2434" i="7" s="1"/>
  <c r="D1387" i="7"/>
  <c r="AH1387" i="7" s="1"/>
  <c r="AD794" i="1"/>
  <c r="D131" i="7"/>
  <c r="AH131" i="7" s="1"/>
  <c r="AH3278" i="1"/>
  <c r="X2480" i="1"/>
  <c r="B2439" i="7" s="1"/>
  <c r="AF2439" i="7" s="1"/>
  <c r="X2401" i="1"/>
  <c r="B2360" i="7" s="1"/>
  <c r="AF2360" i="7" s="1"/>
  <c r="AH1762" i="1"/>
  <c r="F1721" i="7" s="1"/>
  <c r="AD951" i="1"/>
  <c r="D277" i="7"/>
  <c r="AH277" i="7" s="1"/>
  <c r="X2634" i="1"/>
  <c r="B2593" i="7" s="1"/>
  <c r="AF2593" i="7" s="1"/>
  <c r="X1274" i="1"/>
  <c r="B1233" i="7" s="1"/>
  <c r="AF1233" i="7" s="1"/>
  <c r="AH661" i="1"/>
  <c r="F620" i="7" s="1"/>
  <c r="D908" i="7"/>
  <c r="AH908" i="7" s="1"/>
  <c r="X2998" i="1"/>
  <c r="B2957" i="7" s="1"/>
  <c r="AF2957" i="7" s="1"/>
  <c r="X864" i="1"/>
  <c r="B823" i="7" s="1"/>
  <c r="AF823" i="7" s="1"/>
  <c r="AH1159" i="1"/>
  <c r="F1118" i="7" s="1"/>
  <c r="AD2941" i="1"/>
  <c r="X2099" i="1"/>
  <c r="B2058" i="7" s="1"/>
  <c r="AF2058" i="7" s="1"/>
  <c r="X3525" i="1"/>
  <c r="AH1213" i="1"/>
  <c r="F1172" i="7" s="1"/>
  <c r="AI1238" i="1"/>
  <c r="G1197" i="7" s="1"/>
  <c r="D129" i="7"/>
  <c r="AH129" i="7" s="1"/>
  <c r="AH2497" i="1"/>
  <c r="F2456" i="7" s="1"/>
  <c r="X2293" i="1"/>
  <c r="B2252" i="7" s="1"/>
  <c r="AF2252" i="7" s="1"/>
  <c r="AD2058" i="1"/>
  <c r="AH166" i="1"/>
  <c r="F125" i="7" s="1"/>
  <c r="X1241" i="1"/>
  <c r="B1200" i="7" s="1"/>
  <c r="AF1200" i="7" s="1"/>
  <c r="AH2386" i="1"/>
  <c r="F2345" i="7" s="1"/>
  <c r="D2769" i="7"/>
  <c r="AH2769" i="7" s="1"/>
  <c r="AI1489" i="1"/>
  <c r="G1448" i="7" s="1"/>
  <c r="AD1158" i="1"/>
  <c r="AI3261" i="1"/>
  <c r="AI2949" i="1"/>
  <c r="G2908" i="7" s="1"/>
  <c r="X1991" i="1"/>
  <c r="B1950" i="7" s="1"/>
  <c r="AF1950" i="7" s="1"/>
  <c r="X2927" i="1"/>
  <c r="B2886" i="7" s="1"/>
  <c r="AF2886" i="7" s="1"/>
  <c r="AD1573" i="1"/>
  <c r="AD450" i="1"/>
  <c r="AI1934" i="1"/>
  <c r="G1893" i="7" s="1"/>
  <c r="AD2886" i="1"/>
  <c r="AI1129" i="1"/>
  <c r="G1088" i="7" s="1"/>
  <c r="AI2073" i="1"/>
  <c r="G2032" i="7" s="1"/>
  <c r="AI2822" i="1"/>
  <c r="G2781" i="7" s="1"/>
  <c r="AI2877" i="1"/>
  <c r="G2836" i="7" s="1"/>
  <c r="AH1872" i="1"/>
  <c r="F1831" i="7" s="1"/>
  <c r="X2559" i="1"/>
  <c r="B2518" i="7" s="1"/>
  <c r="AF2518" i="7" s="1"/>
  <c r="AD2920" i="1"/>
  <c r="D1131" i="7"/>
  <c r="AH1131" i="7" s="1"/>
  <c r="X1368" i="1"/>
  <c r="B1327" i="7" s="1"/>
  <c r="AF1327" i="7" s="1"/>
  <c r="X2137" i="1"/>
  <c r="B2096" i="7" s="1"/>
  <c r="AF2096" i="7" s="1"/>
  <c r="D472" i="7"/>
  <c r="AH472" i="7" s="1"/>
  <c r="AH780" i="1"/>
  <c r="F739" i="7" s="1"/>
  <c r="AD169" i="1"/>
  <c r="AH1113" i="1"/>
  <c r="F1072" i="7" s="1"/>
  <c r="AH340" i="1"/>
  <c r="F299" i="7" s="1"/>
  <c r="AI1039" i="1"/>
  <c r="G998" i="7" s="1"/>
  <c r="AI1092" i="1"/>
  <c r="G1051" i="7" s="1"/>
  <c r="AI2186" i="1"/>
  <c r="G2145" i="7" s="1"/>
  <c r="AD2348" i="1"/>
  <c r="AH1921" i="1"/>
  <c r="F1880" i="7" s="1"/>
  <c r="D2777" i="7"/>
  <c r="AH2777" i="7" s="1"/>
  <c r="D859" i="7"/>
  <c r="AH859" i="7" s="1"/>
  <c r="X2554" i="1"/>
  <c r="B2513" i="7" s="1"/>
  <c r="AF2513" i="7" s="1"/>
  <c r="X1860" i="1"/>
  <c r="B1819" i="7" s="1"/>
  <c r="AF1819" i="7" s="1"/>
  <c r="D229" i="7"/>
  <c r="AH229" i="7" s="1"/>
  <c r="AH3239" i="1"/>
  <c r="AI3001" i="1"/>
  <c r="G2960" i="7" s="1"/>
  <c r="D1113" i="7"/>
  <c r="AH1113" i="7" s="1"/>
  <c r="X1530" i="1"/>
  <c r="B1489" i="7" s="1"/>
  <c r="AF1489" i="7" s="1"/>
  <c r="AD2346" i="1"/>
  <c r="X2350" i="1"/>
  <c r="B2309" i="7" s="1"/>
  <c r="AF2309" i="7" s="1"/>
  <c r="AD1944" i="1"/>
  <c r="D1383" i="7"/>
  <c r="AH1383" i="7" s="1"/>
  <c r="AH215" i="1"/>
  <c r="F174" i="7" s="1"/>
  <c r="AD1842" i="1"/>
  <c r="AH85" i="1"/>
  <c r="F44" i="7" s="1"/>
  <c r="X143" i="1"/>
  <c r="B102" i="7" s="1"/>
  <c r="AF102" i="7" s="1"/>
  <c r="AD2638" i="1"/>
  <c r="AD1748" i="1"/>
  <c r="AD688" i="1"/>
  <c r="AH2621" i="1"/>
  <c r="F2580" i="7" s="1"/>
  <c r="X2560" i="1"/>
  <c r="B2519" i="7" s="1"/>
  <c r="AF2519" i="7" s="1"/>
  <c r="AD2505" i="1"/>
  <c r="X1534" i="1"/>
  <c r="B1493" i="7" s="1"/>
  <c r="AF1493" i="7" s="1"/>
  <c r="D2909" i="7"/>
  <c r="AH2909" i="7" s="1"/>
  <c r="D1288" i="7"/>
  <c r="AH1288" i="7" s="1"/>
  <c r="AD300" i="1"/>
  <c r="X1492" i="1"/>
  <c r="B1451" i="7" s="1"/>
  <c r="AF1451" i="7" s="1"/>
  <c r="AI1051" i="1"/>
  <c r="G1010" i="7" s="1"/>
  <c r="X2488" i="1"/>
  <c r="B2447" i="7" s="1"/>
  <c r="AF2447" i="7" s="1"/>
  <c r="AD3421" i="1"/>
  <c r="AI874" i="1"/>
  <c r="G833" i="7" s="1"/>
  <c r="AH99" i="1"/>
  <c r="F58" i="7" s="1"/>
  <c r="AH333" i="1"/>
  <c r="F292" i="7" s="1"/>
  <c r="AD3203" i="1"/>
  <c r="AI794" i="1"/>
  <c r="G753" i="7" s="1"/>
  <c r="X1992" i="1"/>
  <c r="B1951" i="7" s="1"/>
  <c r="AF1951" i="7" s="1"/>
  <c r="AD2083" i="1"/>
  <c r="AH1969" i="1"/>
  <c r="F1928" i="7" s="1"/>
  <c r="AD665" i="1"/>
  <c r="X2577" i="1"/>
  <c r="B2536" i="7" s="1"/>
  <c r="AF2536" i="7" s="1"/>
  <c r="AH2730" i="1"/>
  <c r="F2689" i="7" s="1"/>
  <c r="AD2310" i="1"/>
  <c r="D2279" i="7"/>
  <c r="AH2279" i="7" s="1"/>
  <c r="X1578" i="1"/>
  <c r="B1537" i="7" s="1"/>
  <c r="AF1537" i="7" s="1"/>
  <c r="D2884" i="7"/>
  <c r="AH2884" i="7" s="1"/>
  <c r="AD456" i="1"/>
  <c r="AH217" i="1"/>
  <c r="F176" i="7" s="1"/>
  <c r="AH1312" i="1"/>
  <c r="F1271" i="7" s="1"/>
  <c r="AI3160" i="1"/>
  <c r="AD398" i="1"/>
  <c r="AD1163" i="1"/>
  <c r="AH287" i="1"/>
  <c r="F246" i="7" s="1"/>
  <c r="X1824" i="1"/>
  <c r="B1783" i="7" s="1"/>
  <c r="AF1783" i="7" s="1"/>
  <c r="AI2758" i="1"/>
  <c r="G2717" i="7" s="1"/>
  <c r="AI1048" i="1"/>
  <c r="G1007" i="7" s="1"/>
  <c r="AD1253" i="1"/>
  <c r="AH403" i="1"/>
  <c r="F362" i="7" s="1"/>
  <c r="D1491" i="7"/>
  <c r="AH1491" i="7" s="1"/>
  <c r="AI3132" i="1"/>
  <c r="X2392" i="1"/>
  <c r="B2351" i="7" s="1"/>
  <c r="AF2351" i="7" s="1"/>
  <c r="AI1194" i="1"/>
  <c r="G1153" i="7" s="1"/>
  <c r="AI270" i="1"/>
  <c r="G229" i="7" s="1"/>
  <c r="AH150" i="1"/>
  <c r="F109" i="7" s="1"/>
  <c r="AH3257" i="1"/>
  <c r="AD3097" i="1"/>
  <c r="AD1716" i="1"/>
  <c r="AI2274" i="1"/>
  <c r="G2233" i="7" s="1"/>
  <c r="AH3334" i="1"/>
  <c r="AD3073" i="1"/>
  <c r="X2101" i="1"/>
  <c r="B2060" i="7" s="1"/>
  <c r="AF2060" i="7" s="1"/>
  <c r="X484" i="1"/>
  <c r="B443" i="7" s="1"/>
  <c r="AF443" i="7" s="1"/>
  <c r="AI572" i="1"/>
  <c r="G531" i="7" s="1"/>
  <c r="AH1208" i="1"/>
  <c r="F1167" i="7" s="1"/>
  <c r="AI2891" i="1"/>
  <c r="G2850" i="7" s="1"/>
  <c r="X1219" i="1"/>
  <c r="B1178" i="7" s="1"/>
  <c r="AF1178" i="7" s="1"/>
  <c r="D2154" i="7"/>
  <c r="AH2154" i="7" s="1"/>
  <c r="D2212" i="7"/>
  <c r="AH2212" i="7" s="1"/>
  <c r="AI1242" i="1"/>
  <c r="G1201" i="7" s="1"/>
  <c r="AH2374" i="1"/>
  <c r="F2333" i="7" s="1"/>
  <c r="AD2105" i="1"/>
  <c r="AI1014" i="1"/>
  <c r="G973" i="7" s="1"/>
  <c r="AH690" i="1"/>
  <c r="F649" i="7" s="1"/>
  <c r="D288" i="7"/>
  <c r="AH288" i="7" s="1"/>
  <c r="AH2040" i="1"/>
  <c r="F1999" i="7" s="1"/>
  <c r="X1058" i="1"/>
  <c r="B1017" i="7" s="1"/>
  <c r="AF1017" i="7" s="1"/>
  <c r="AI2347" i="1"/>
  <c r="G2306" i="7" s="1"/>
  <c r="AH2927" i="1"/>
  <c r="F2886" i="7" s="1"/>
  <c r="D2264" i="7"/>
  <c r="AH2264" i="7" s="1"/>
  <c r="D1757" i="7"/>
  <c r="AH1757" i="7" s="1"/>
  <c r="AD311" i="1"/>
  <c r="AH574" i="1"/>
  <c r="F533" i="7" s="1"/>
  <c r="AI2469" i="1"/>
  <c r="G2428" i="7" s="1"/>
  <c r="AH196" i="1"/>
  <c r="F155" i="7" s="1"/>
  <c r="AD533" i="1"/>
  <c r="X1987" i="1"/>
  <c r="B1946" i="7" s="1"/>
  <c r="AF1946" i="7" s="1"/>
  <c r="AH1976" i="1"/>
  <c r="F1935" i="7" s="1"/>
  <c r="X1091" i="1"/>
  <c r="B1050" i="7" s="1"/>
  <c r="AF1050" i="7" s="1"/>
  <c r="X792" i="1"/>
  <c r="B751" i="7" s="1"/>
  <c r="AF751" i="7" s="1"/>
  <c r="AD3375" i="1"/>
  <c r="AH1957" i="1"/>
  <c r="F1916" i="7" s="1"/>
  <c r="X563" i="1"/>
  <c r="B522" i="7" s="1"/>
  <c r="AF522" i="7" s="1"/>
  <c r="D1181" i="7"/>
  <c r="AH1181" i="7" s="1"/>
  <c r="AD241" i="1"/>
  <c r="D2634" i="7"/>
  <c r="AH2634" i="7" s="1"/>
  <c r="AH2222" i="1"/>
  <c r="F2181" i="7" s="1"/>
  <c r="D2683" i="7"/>
  <c r="AH2683" i="7" s="1"/>
  <c r="AH2635" i="1"/>
  <c r="F2594" i="7" s="1"/>
  <c r="AH2298" i="1"/>
  <c r="F2257" i="7" s="1"/>
  <c r="AI2669" i="1"/>
  <c r="G2628" i="7" s="1"/>
  <c r="AI691" i="1"/>
  <c r="G650" i="7" s="1"/>
  <c r="AD3524" i="1"/>
  <c r="AI3429" i="1"/>
  <c r="AD2040" i="1"/>
  <c r="X438" i="1"/>
  <c r="B397" i="7" s="1"/>
  <c r="AF397" i="7" s="1"/>
  <c r="AH1088" i="1"/>
  <c r="F1047" i="7" s="1"/>
  <c r="AD1094" i="1"/>
  <c r="D1562" i="7"/>
  <c r="AH1562" i="7" s="1"/>
  <c r="AI586" i="1"/>
  <c r="G545" i="7" s="1"/>
  <c r="AH2804" i="1"/>
  <c r="F2763" i="7" s="1"/>
  <c r="AI575" i="1"/>
  <c r="G534" i="7" s="1"/>
  <c r="AI603" i="1"/>
  <c r="G562" i="7" s="1"/>
  <c r="D1399" i="7"/>
  <c r="AH1399" i="7" s="1"/>
  <c r="X3488" i="1"/>
  <c r="AH950" i="1"/>
  <c r="F909" i="7" s="1"/>
  <c r="AH585" i="1"/>
  <c r="F544" i="7" s="1"/>
  <c r="X752" i="1"/>
  <c r="B711" i="7" s="1"/>
  <c r="AF711" i="7" s="1"/>
  <c r="X1421" i="1"/>
  <c r="B1380" i="7" s="1"/>
  <c r="AF1380" i="7" s="1"/>
  <c r="AD2858" i="1"/>
  <c r="AH226" i="1"/>
  <c r="F185" i="7" s="1"/>
  <c r="AH2705" i="1"/>
  <c r="F2664" i="7" s="1"/>
  <c r="X3326" i="1"/>
  <c r="AH254" i="1"/>
  <c r="F213" i="7" s="1"/>
  <c r="X1181" i="1"/>
  <c r="B1140" i="7" s="1"/>
  <c r="AF1140" i="7" s="1"/>
  <c r="AH292" i="1"/>
  <c r="F251" i="7" s="1"/>
  <c r="AH1535" i="1"/>
  <c r="F1494" i="7" s="1"/>
  <c r="AI2515" i="1"/>
  <c r="G2474" i="7" s="1"/>
  <c r="X3002" i="1"/>
  <c r="B2961" i="7" s="1"/>
  <c r="AF2961" i="7" s="1"/>
  <c r="AH653" i="1"/>
  <c r="F612" i="7" s="1"/>
  <c r="AH2348" i="1"/>
  <c r="F2307" i="7" s="1"/>
  <c r="AD3458" i="1"/>
  <c r="D940" i="7"/>
  <c r="AH940" i="7" s="1"/>
  <c r="AI1698" i="1"/>
  <c r="G1657" i="7" s="1"/>
  <c r="AD2086" i="1"/>
  <c r="X2334" i="1"/>
  <c r="B2293" i="7" s="1"/>
  <c r="AF2293" i="7" s="1"/>
  <c r="X2297" i="1"/>
  <c r="B2256" i="7" s="1"/>
  <c r="AF2256" i="7" s="1"/>
  <c r="AD3154" i="1"/>
  <c r="AH711" i="1"/>
  <c r="F670" i="7" s="1"/>
  <c r="AI853" i="1"/>
  <c r="G812" i="7" s="1"/>
  <c r="X2039" i="1"/>
  <c r="B1998" i="7" s="1"/>
  <c r="AF1998" i="7" s="1"/>
  <c r="AH1095" i="1"/>
  <c r="F1054" i="7" s="1"/>
  <c r="D364" i="7"/>
  <c r="AH364" i="7" s="1"/>
  <c r="D305" i="7"/>
  <c r="AH305" i="7" s="1"/>
  <c r="AD3176" i="1"/>
  <c r="AD316" i="1"/>
  <c r="X907" i="1"/>
  <c r="B866" i="7" s="1"/>
  <c r="AF866" i="7" s="1"/>
  <c r="AI1842" i="1"/>
  <c r="G1801" i="7" s="1"/>
  <c r="AH1010" i="1"/>
  <c r="F969" i="7" s="1"/>
  <c r="D1599" i="7"/>
  <c r="AH1599" i="7" s="1"/>
  <c r="AI2089" i="1"/>
  <c r="G2048" i="7" s="1"/>
  <c r="D2995" i="7"/>
  <c r="AH2995" i="7" s="1"/>
  <c r="AD2804" i="1"/>
  <c r="D402" i="7"/>
  <c r="AH402" i="7" s="1"/>
  <c r="D565" i="7"/>
  <c r="AH565" i="7" s="1"/>
  <c r="D339" i="7"/>
  <c r="AH339" i="7" s="1"/>
  <c r="D909" i="7"/>
  <c r="AH909" i="7" s="1"/>
  <c r="AI194" i="1"/>
  <c r="G153" i="7" s="1"/>
  <c r="AD1610" i="1"/>
  <c r="AH1996" i="1"/>
  <c r="F1955" i="7" s="1"/>
  <c r="AD2118" i="1"/>
  <c r="D1702" i="7"/>
  <c r="AH1702" i="7" s="1"/>
  <c r="AD2696" i="1"/>
  <c r="X400" i="1"/>
  <c r="B359" i="7" s="1"/>
  <c r="AF359" i="7" s="1"/>
  <c r="AI2963" i="1"/>
  <c r="G2922" i="7" s="1"/>
  <c r="AI1952" i="1"/>
  <c r="G1911" i="7" s="1"/>
  <c r="AH3503" i="1"/>
  <c r="AH2647" i="1"/>
  <c r="F2606" i="7" s="1"/>
  <c r="AH1941" i="1"/>
  <c r="F1900" i="7" s="1"/>
  <c r="AH3207" i="1"/>
  <c r="X900" i="1"/>
  <c r="B859" i="7" s="1"/>
  <c r="AF859" i="7" s="1"/>
  <c r="AH1739" i="1"/>
  <c r="F1698" i="7" s="1"/>
  <c r="AI1495" i="1"/>
  <c r="G1454" i="7" s="1"/>
  <c r="AI2735" i="1"/>
  <c r="G2694" i="7" s="1"/>
  <c r="AH1001" i="1"/>
  <c r="F960" i="7" s="1"/>
  <c r="X3077" i="1"/>
  <c r="AD250" i="1"/>
  <c r="AI2869" i="1"/>
  <c r="G2828" i="7" s="1"/>
  <c r="AI2170" i="1"/>
  <c r="G2129" i="7" s="1"/>
  <c r="AI1143" i="1"/>
  <c r="G1102" i="7" s="1"/>
  <c r="D2172" i="7"/>
  <c r="AH2172" i="7" s="1"/>
  <c r="AI1353" i="1"/>
  <c r="G1312" i="7" s="1"/>
  <c r="AH450" i="1"/>
  <c r="F409" i="7" s="1"/>
  <c r="AI1601" i="1"/>
  <c r="G1560" i="7" s="1"/>
  <c r="AH740" i="1"/>
  <c r="F699" i="7" s="1"/>
  <c r="AI2899" i="1"/>
  <c r="G2858" i="7" s="1"/>
  <c r="AH1457" i="1"/>
  <c r="F1416" i="7" s="1"/>
  <c r="AD1276" i="1"/>
  <c r="X2878" i="1"/>
  <c r="B2837" i="7" s="1"/>
  <c r="AF2837" i="7" s="1"/>
  <c r="D1587" i="7"/>
  <c r="AH1587" i="7" s="1"/>
  <c r="X794" i="1"/>
  <c r="B753" i="7" s="1"/>
  <c r="AF753" i="7" s="1"/>
  <c r="X2583" i="1"/>
  <c r="B2542" i="7" s="1"/>
  <c r="AF2542" i="7" s="1"/>
  <c r="AI144" i="1"/>
  <c r="G103" i="7" s="1"/>
  <c r="AH2476" i="1"/>
  <c r="F2435" i="7" s="1"/>
  <c r="AH250" i="1"/>
  <c r="F209" i="7" s="1"/>
  <c r="AD2564" i="1"/>
  <c r="AH2213" i="1"/>
  <c r="F2172" i="7" s="1"/>
  <c r="AD2497" i="1"/>
  <c r="X246" i="1"/>
  <c r="B205" i="7" s="1"/>
  <c r="AF205" i="7" s="1"/>
  <c r="X3227" i="1"/>
  <c r="AH3129" i="1"/>
  <c r="AH2090" i="1"/>
  <c r="F2049" i="7" s="1"/>
  <c r="AH3229" i="1"/>
  <c r="AD2391" i="1"/>
  <c r="AI3033" i="1"/>
  <c r="G2992" i="7" s="1"/>
  <c r="AD3282" i="1"/>
  <c r="X3118" i="1"/>
  <c r="D1252" i="7"/>
  <c r="AH1252" i="7" s="1"/>
  <c r="D2181" i="7"/>
  <c r="AH2181" i="7" s="1"/>
  <c r="AD718" i="1"/>
  <c r="X3280" i="1"/>
  <c r="D2510" i="7"/>
  <c r="AH2510" i="7" s="1"/>
  <c r="D2293" i="7"/>
  <c r="AH2293" i="7" s="1"/>
  <c r="AH1274" i="1"/>
  <c r="F1233" i="7" s="1"/>
  <c r="AH1407" i="1"/>
  <c r="F1366" i="7" s="1"/>
  <c r="X397" i="1"/>
  <c r="B356" i="7" s="1"/>
  <c r="AF356" i="7" s="1"/>
  <c r="AD1172" i="1"/>
  <c r="X668" i="1"/>
  <c r="B627" i="7" s="1"/>
  <c r="AF627" i="7" s="1"/>
  <c r="AI783" i="1"/>
  <c r="G742" i="7" s="1"/>
  <c r="AD2298" i="1"/>
  <c r="X2185" i="1"/>
  <c r="B2144" i="7" s="1"/>
  <c r="AF2144" i="7" s="1"/>
  <c r="AI3219" i="1"/>
  <c r="AH513" i="1"/>
  <c r="F472" i="7" s="1"/>
  <c r="X3174" i="1"/>
  <c r="AD2899" i="1"/>
  <c r="D802" i="7"/>
  <c r="AH802" i="7" s="1"/>
  <c r="AH2950" i="1"/>
  <c r="F2909" i="7" s="1"/>
  <c r="AI269" i="1"/>
  <c r="G228" i="7" s="1"/>
  <c r="X1783" i="1"/>
  <c r="B1742" i="7" s="1"/>
  <c r="AF1742" i="7" s="1"/>
  <c r="AI289" i="1"/>
  <c r="G248" i="7" s="1"/>
  <c r="AI1356" i="1"/>
  <c r="G1315" i="7" s="1"/>
  <c r="X1128" i="1"/>
  <c r="B1087" i="7" s="1"/>
  <c r="AF1087" i="7" s="1"/>
  <c r="X330" i="1"/>
  <c r="B289" i="7" s="1"/>
  <c r="AF289" i="7" s="1"/>
  <c r="AI254" i="1"/>
  <c r="G213" i="7" s="1"/>
  <c r="X639" i="1"/>
  <c r="B598" i="7" s="1"/>
  <c r="AF598" i="7" s="1"/>
  <c r="X1509" i="1"/>
  <c r="B1468" i="7" s="1"/>
  <c r="AF1468" i="7" s="1"/>
  <c r="AH554" i="1"/>
  <c r="F513" i="7" s="1"/>
  <c r="X2984" i="1"/>
  <c r="B2943" i="7" s="1"/>
  <c r="AF2943" i="7" s="1"/>
  <c r="X3115" i="1"/>
  <c r="AD1926" i="1"/>
  <c r="X1079" i="1"/>
  <c r="B1038" i="7" s="1"/>
  <c r="AF1038" i="7" s="1"/>
  <c r="D652" i="7"/>
  <c r="AH652" i="7" s="1"/>
  <c r="AH2284" i="1"/>
  <c r="F2243" i="7" s="1"/>
  <c r="X2008" i="1"/>
  <c r="B1967" i="7" s="1"/>
  <c r="AF1967" i="7" s="1"/>
  <c r="AH959" i="1"/>
  <c r="F918" i="7" s="1"/>
  <c r="X3371" i="1"/>
  <c r="AI542" i="1"/>
  <c r="G501" i="7" s="1"/>
  <c r="D2159" i="7"/>
  <c r="AH2159" i="7" s="1"/>
  <c r="AI2957" i="1"/>
  <c r="G2916" i="7" s="1"/>
  <c r="X396" i="1"/>
  <c r="B355" i="7" s="1"/>
  <c r="AF355" i="7" s="1"/>
  <c r="AI814" i="1"/>
  <c r="G773" i="7" s="1"/>
  <c r="AI1095" i="1"/>
  <c r="G1054" i="7" s="1"/>
  <c r="AI2442" i="1"/>
  <c r="G2401" i="7" s="1"/>
  <c r="AI766" i="1"/>
  <c r="G725" i="7" s="1"/>
  <c r="AD756" i="1"/>
  <c r="AD83" i="1"/>
  <c r="AD2376" i="1"/>
  <c r="X1708" i="1"/>
  <c r="B1667" i="7" s="1"/>
  <c r="AF1667" i="7" s="1"/>
  <c r="AD3239" i="1"/>
  <c r="AH194" i="1"/>
  <c r="F153" i="7" s="1"/>
  <c r="AI1996" i="1"/>
  <c r="G1955" i="7" s="1"/>
  <c r="AI1650" i="1"/>
  <c r="G1609" i="7" s="1"/>
  <c r="AI1214" i="1"/>
  <c r="G1173" i="7" s="1"/>
  <c r="AD1969" i="1"/>
  <c r="X2098" i="1"/>
  <c r="B2057" i="7" s="1"/>
  <c r="AF2057" i="7" s="1"/>
  <c r="AD3408" i="1"/>
  <c r="AD3345" i="1"/>
  <c r="AH773" i="1"/>
  <c r="F732" i="7" s="1"/>
  <c r="AD2502" i="1"/>
  <c r="AI533" i="1"/>
  <c r="G492" i="7" s="1"/>
  <c r="X2340" i="1"/>
  <c r="B2299" i="7" s="1"/>
  <c r="AF2299" i="7" s="1"/>
  <c r="AD206" i="1"/>
  <c r="X1791" i="1"/>
  <c r="B1750" i="7" s="1"/>
  <c r="AF1750" i="7" s="1"/>
  <c r="D2541" i="7"/>
  <c r="AH2541" i="7" s="1"/>
  <c r="D1427" i="7"/>
  <c r="AH1427" i="7" s="1"/>
  <c r="AD875" i="1"/>
  <c r="AD2148" i="1"/>
  <c r="AI1222" i="1"/>
  <c r="G1181" i="7" s="1"/>
  <c r="D1505" i="7"/>
  <c r="AH1505" i="7" s="1"/>
  <c r="AI2311" i="1"/>
  <c r="G2270" i="7" s="1"/>
  <c r="X307" i="1"/>
  <c r="B266" i="7" s="1"/>
  <c r="AF266" i="7" s="1"/>
  <c r="AH1364" i="1"/>
  <c r="F1323" i="7" s="1"/>
  <c r="AD1988" i="1"/>
  <c r="AH3164" i="1"/>
  <c r="AD687" i="1"/>
  <c r="AI3489" i="1"/>
  <c r="X1678" i="1"/>
  <c r="B1637" i="7" s="1"/>
  <c r="AF1637" i="7" s="1"/>
  <c r="AD204" i="1"/>
  <c r="X114" i="1"/>
  <c r="B73" i="7" s="1"/>
  <c r="AF73" i="7" s="1"/>
  <c r="D2327" i="7"/>
  <c r="AH2327" i="7" s="1"/>
  <c r="AI2596" i="1"/>
  <c r="G2555" i="7" s="1"/>
  <c r="X851" i="1"/>
  <c r="B810" i="7" s="1"/>
  <c r="AF810" i="7" s="1"/>
  <c r="AH3006" i="1"/>
  <c r="F2965" i="7" s="1"/>
  <c r="AH2963" i="1"/>
  <c r="F2922" i="7" s="1"/>
  <c r="AI2416" i="1"/>
  <c r="G2375" i="7" s="1"/>
  <c r="AD2678" i="1"/>
  <c r="X1150" i="1"/>
  <c r="B1109" i="7" s="1"/>
  <c r="AF1109" i="7" s="1"/>
  <c r="AD1762" i="1"/>
  <c r="D2386" i="7"/>
  <c r="AH2386" i="7" s="1"/>
  <c r="AD98" i="1"/>
  <c r="AH2864" i="1"/>
  <c r="F2823" i="7" s="1"/>
  <c r="AH2456" i="1"/>
  <c r="F2415" i="7" s="1"/>
  <c r="AI1998" i="1"/>
  <c r="G1957" i="7" s="1"/>
  <c r="AD1831" i="1"/>
  <c r="AD2367" i="1"/>
  <c r="AD921" i="1"/>
  <c r="AI2384" i="1"/>
  <c r="G2343" i="7" s="1"/>
  <c r="AD3432" i="1"/>
  <c r="X878" i="1"/>
  <c r="B837" i="7" s="1"/>
  <c r="AF837" i="7" s="1"/>
  <c r="D2350" i="7"/>
  <c r="AH2350" i="7" s="1"/>
  <c r="D2428" i="7"/>
  <c r="AH2428" i="7" s="1"/>
  <c r="AD2168" i="1"/>
  <c r="AD2713" i="1"/>
  <c r="AD1359" i="1"/>
  <c r="D492" i="7"/>
  <c r="AH492" i="7" s="1"/>
  <c r="AI625" i="1"/>
  <c r="G584" i="7" s="1"/>
  <c r="AI2354" i="1"/>
  <c r="G2313" i="7" s="1"/>
  <c r="X2703" i="1"/>
  <c r="B2662" i="7" s="1"/>
  <c r="AF2662" i="7" s="1"/>
  <c r="D1672" i="7"/>
  <c r="AH1672" i="7" s="1"/>
  <c r="AD1693" i="1"/>
  <c r="X2311" i="1"/>
  <c r="B2270" i="7" s="1"/>
  <c r="AF2270" i="7" s="1"/>
  <c r="X157" i="1"/>
  <c r="B116" i="7" s="1"/>
  <c r="AF116" i="7" s="1"/>
  <c r="AH2534" i="1"/>
  <c r="F2493" i="7" s="1"/>
  <c r="D1984" i="7"/>
  <c r="AH1984" i="7" s="1"/>
  <c r="AI1060" i="1"/>
  <c r="G1019" i="7" s="1"/>
  <c r="X2131" i="1"/>
  <c r="B2090" i="7" s="1"/>
  <c r="AF2090" i="7" s="1"/>
  <c r="AD1628" i="1"/>
  <c r="AI3315" i="1"/>
  <c r="AI3433" i="1"/>
  <c r="D1284" i="7"/>
  <c r="AH1284" i="7" s="1"/>
  <c r="AH1170" i="1"/>
  <c r="F1129" i="7" s="1"/>
  <c r="X2712" i="1"/>
  <c r="B2671" i="7" s="1"/>
  <c r="AF2671" i="7" s="1"/>
  <c r="X2483" i="1"/>
  <c r="B2442" i="7" s="1"/>
  <c r="AF2442" i="7" s="1"/>
  <c r="AD1237" i="1"/>
  <c r="AI1800" i="1"/>
  <c r="G1759" i="7" s="1"/>
  <c r="AD1734" i="1"/>
  <c r="AD2617" i="1"/>
  <c r="AH1898" i="1"/>
  <c r="F1857" i="7" s="1"/>
  <c r="X2741" i="1"/>
  <c r="B2700" i="7" s="1"/>
  <c r="AF2700" i="7" s="1"/>
  <c r="AD236" i="1"/>
  <c r="D2129" i="7"/>
  <c r="AH2129" i="7" s="1"/>
  <c r="AI1605" i="1"/>
  <c r="G1564" i="7" s="1"/>
  <c r="X1271" i="1"/>
  <c r="B1230" i="7" s="1"/>
  <c r="AF1230" i="7" s="1"/>
  <c r="AH2033" i="1"/>
  <c r="F1992" i="7" s="1"/>
  <c r="AD2494" i="1"/>
  <c r="X2953" i="1"/>
  <c r="B2912" i="7" s="1"/>
  <c r="AF2912" i="7" s="1"/>
  <c r="AI746" i="1"/>
  <c r="G705" i="7" s="1"/>
  <c r="AH595" i="1"/>
  <c r="F554" i="7" s="1"/>
  <c r="AD476" i="1"/>
  <c r="X1812" i="1"/>
  <c r="B1771" i="7" s="1"/>
  <c r="AF1771" i="7" s="1"/>
  <c r="AD923" i="1"/>
  <c r="AI2148" i="1"/>
  <c r="G2107" i="7" s="1"/>
  <c r="D2330" i="7"/>
  <c r="AH2330" i="7" s="1"/>
  <c r="AD289" i="1"/>
  <c r="AH667" i="1"/>
  <c r="F626" i="7" s="1"/>
  <c r="AH189" i="1"/>
  <c r="F148" i="7" s="1"/>
  <c r="AD809" i="1"/>
  <c r="X3388" i="1"/>
  <c r="AD2183" i="1"/>
  <c r="X290" i="1"/>
  <c r="B249" i="7" s="1"/>
  <c r="AF249" i="7" s="1"/>
  <c r="X2748" i="1"/>
  <c r="B2707" i="7" s="1"/>
  <c r="AF2707" i="7" s="1"/>
  <c r="D2467" i="7"/>
  <c r="AH2467" i="7" s="1"/>
  <c r="D1197" i="7"/>
  <c r="AH1197" i="7" s="1"/>
  <c r="D2348" i="7"/>
  <c r="AH2348" i="7" s="1"/>
  <c r="X1976" i="1"/>
  <c r="B1935" i="7" s="1"/>
  <c r="AF1935" i="7" s="1"/>
  <c r="AH1109" i="1"/>
  <c r="F1068" i="7" s="1"/>
  <c r="AD1527" i="1"/>
  <c r="AI2126" i="1"/>
  <c r="G2085" i="7" s="1"/>
  <c r="D2801" i="7"/>
  <c r="AH2801" i="7" s="1"/>
  <c r="D1804" i="7"/>
  <c r="AH1804" i="7" s="1"/>
  <c r="X3182" i="1"/>
  <c r="AH3031" i="1"/>
  <c r="F2990" i="7" s="1"/>
  <c r="AH429" i="1"/>
  <c r="F388" i="7" s="1"/>
  <c r="AD266" i="1"/>
  <c r="X1724" i="1"/>
  <c r="B1683" i="7" s="1"/>
  <c r="AF1683" i="7" s="1"/>
  <c r="X2375" i="1"/>
  <c r="B2334" i="7" s="1"/>
  <c r="AF2334" i="7" s="1"/>
  <c r="AD3508" i="1"/>
  <c r="AD2787" i="1"/>
  <c r="AI1442" i="1"/>
  <c r="G1401" i="7" s="1"/>
  <c r="AD1793" i="1"/>
  <c r="AH1940" i="1"/>
  <c r="F1899" i="7" s="1"/>
  <c r="AI843" i="1"/>
  <c r="G802" i="7" s="1"/>
  <c r="X179" i="1"/>
  <c r="B138" i="7" s="1"/>
  <c r="AF138" i="7" s="1"/>
  <c r="AH2557" i="1"/>
  <c r="F2516" i="7" s="1"/>
  <c r="AH255" i="1"/>
  <c r="F214" i="7" s="1"/>
  <c r="AH2249" i="1"/>
  <c r="F2208" i="7" s="1"/>
  <c r="D1915" i="7"/>
  <c r="AH1915" i="7" s="1"/>
  <c r="X2062" i="1"/>
  <c r="B2021" i="7" s="1"/>
  <c r="AF2021" i="7" s="1"/>
  <c r="X1220" i="1"/>
  <c r="B1179" i="7" s="1"/>
  <c r="AF1179" i="7" s="1"/>
  <c r="AH2860" i="1"/>
  <c r="F2819" i="7" s="1"/>
  <c r="AI2101" i="1"/>
  <c r="G2060" i="7" s="1"/>
  <c r="AD760" i="1"/>
  <c r="D1613" i="7"/>
  <c r="AH1613" i="7" s="1"/>
  <c r="AI2097" i="1"/>
  <c r="G2056" i="7" s="1"/>
  <c r="AD2656" i="1"/>
  <c r="AD2207" i="1"/>
  <c r="D2802" i="7"/>
  <c r="AH2802" i="7" s="1"/>
  <c r="AD1625" i="1"/>
  <c r="D776" i="7"/>
  <c r="AH776" i="7" s="1"/>
  <c r="AH3388" i="1"/>
  <c r="AI381" i="1"/>
  <c r="G340" i="7" s="1"/>
  <c r="AD1331" i="1"/>
  <c r="AI2678" i="1"/>
  <c r="G2637" i="7" s="1"/>
  <c r="AI2642" i="1"/>
  <c r="G2601" i="7" s="1"/>
  <c r="AH2053" i="1"/>
  <c r="F2012" i="7" s="1"/>
  <c r="AH1322" i="1"/>
  <c r="F1281" i="7" s="1"/>
  <c r="AD728" i="1"/>
  <c r="AI1591" i="1"/>
  <c r="G1550" i="7" s="1"/>
  <c r="AH472" i="1"/>
  <c r="F431" i="7" s="1"/>
  <c r="X3324" i="1"/>
  <c r="D167" i="7"/>
  <c r="AH167" i="7" s="1"/>
  <c r="AI2538" i="1"/>
  <c r="G2497" i="7" s="1"/>
  <c r="AD3161" i="1"/>
  <c r="AH1519" i="1"/>
  <c r="F1478" i="7" s="1"/>
  <c r="AD963" i="1"/>
  <c r="AH1286" i="1"/>
  <c r="F1245" i="7" s="1"/>
  <c r="AH2365" i="1"/>
  <c r="F2324" i="7" s="1"/>
  <c r="X2289" i="1"/>
  <c r="B2248" i="7" s="1"/>
  <c r="AF2248" i="7" s="1"/>
  <c r="AI3436" i="1"/>
  <c r="AI2703" i="1"/>
  <c r="G2662" i="7" s="1"/>
  <c r="AH1374" i="1"/>
  <c r="F1333" i="7" s="1"/>
  <c r="AI1713" i="1"/>
  <c r="G1672" i="7" s="1"/>
  <c r="AH575" i="1"/>
  <c r="F534" i="7" s="1"/>
  <c r="AI1693" i="1"/>
  <c r="G1652" i="7" s="1"/>
  <c r="AH1560" i="1"/>
  <c r="F1519" i="7" s="1"/>
  <c r="AD1599" i="1"/>
  <c r="AH157" i="1"/>
  <c r="F116" i="7" s="1"/>
  <c r="X3355" i="1"/>
  <c r="AH3393" i="1"/>
  <c r="D239" i="7"/>
  <c r="AH239" i="7" s="1"/>
  <c r="X267" i="1"/>
  <c r="B226" i="7" s="1"/>
  <c r="AF226" i="7" s="1"/>
  <c r="AH2101" i="1"/>
  <c r="F2060" i="7" s="1"/>
  <c r="AH2474" i="1"/>
  <c r="F2433" i="7" s="1"/>
  <c r="X931" i="1"/>
  <c r="B890" i="7" s="1"/>
  <c r="AF890" i="7" s="1"/>
  <c r="AI2370" i="1"/>
  <c r="G2329" i="7" s="1"/>
  <c r="X1627" i="1"/>
  <c r="B1586" i="7" s="1"/>
  <c r="AF1586" i="7" s="1"/>
  <c r="AD3303" i="1"/>
  <c r="X1324" i="1"/>
  <c r="B1283" i="7" s="1"/>
  <c r="AF1283" i="7" s="1"/>
  <c r="AI1535" i="1"/>
  <c r="G1494" i="7" s="1"/>
  <c r="AI3094" i="1"/>
  <c r="AD237" i="1"/>
  <c r="AD871" i="1"/>
  <c r="AI430" i="1"/>
  <c r="G389" i="7" s="1"/>
  <c r="AI362" i="1"/>
  <c r="G321" i="7" s="1"/>
  <c r="AD3386" i="1"/>
  <c r="AD981" i="1"/>
  <c r="AD2151" i="1"/>
  <c r="AH849" i="1"/>
  <c r="F808" i="7" s="1"/>
  <c r="AH1236" i="1"/>
  <c r="F1195" i="7" s="1"/>
  <c r="AH2828" i="1"/>
  <c r="F2787" i="7" s="1"/>
  <c r="D563" i="7"/>
  <c r="AH563" i="7" s="1"/>
  <c r="D1253" i="7"/>
  <c r="AH1253" i="7" s="1"/>
  <c r="D1189" i="7"/>
  <c r="AH1189" i="7" s="1"/>
  <c r="X1373" i="1"/>
  <c r="B1332" i="7" s="1"/>
  <c r="AF1332" i="7" s="1"/>
  <c r="AD2080" i="1"/>
  <c r="D1230" i="7"/>
  <c r="AH1230" i="7" s="1"/>
  <c r="AI3343" i="1"/>
  <c r="X2255" i="1"/>
  <c r="B2214" i="7" s="1"/>
  <c r="AF2214" i="7" s="1"/>
  <c r="AH2494" i="1"/>
  <c r="F2453" i="7" s="1"/>
  <c r="D2520" i="7"/>
  <c r="AH2520" i="7" s="1"/>
  <c r="AH623" i="1"/>
  <c r="F582" i="7" s="1"/>
  <c r="D2912" i="7"/>
  <c r="AH2912" i="7" s="1"/>
  <c r="X1449" i="1"/>
  <c r="B1408" i="7" s="1"/>
  <c r="AF1408" i="7" s="1"/>
  <c r="X2449" i="1"/>
  <c r="B2408" i="7" s="1"/>
  <c r="AF2408" i="7" s="1"/>
  <c r="X3457" i="1"/>
  <c r="AH2469" i="1"/>
  <c r="F2428" i="7" s="1"/>
  <c r="D1212" i="7"/>
  <c r="AH1212" i="7" s="1"/>
  <c r="AD3453" i="1"/>
  <c r="X771" i="1"/>
  <c r="B730" i="7" s="1"/>
  <c r="AF730" i="7" s="1"/>
  <c r="AD1923" i="1"/>
  <c r="D102" i="7"/>
  <c r="AH102" i="7" s="1"/>
  <c r="D2526" i="7"/>
  <c r="AH2526" i="7" s="1"/>
  <c r="AH3508" i="1"/>
  <c r="X404" i="1"/>
  <c r="B363" i="7" s="1"/>
  <c r="AF363" i="7" s="1"/>
  <c r="AI908" i="1"/>
  <c r="G867" i="7" s="1"/>
  <c r="AD1951" i="1"/>
  <c r="AH481" i="1"/>
  <c r="F440" i="7" s="1"/>
  <c r="D847" i="7"/>
  <c r="AH847" i="7" s="1"/>
  <c r="AH1693" i="1"/>
  <c r="F1652" i="7" s="1"/>
  <c r="AH3097" i="1"/>
  <c r="AD1910" i="1"/>
  <c r="X2309" i="1"/>
  <c r="B2268" i="7" s="1"/>
  <c r="AF2268" i="7" s="1"/>
  <c r="AH1783" i="1"/>
  <c r="F1742" i="7" s="1"/>
  <c r="AH638" i="1"/>
  <c r="F597" i="7" s="1"/>
  <c r="AD548" i="1"/>
  <c r="D951" i="7"/>
  <c r="AH951" i="7" s="1"/>
  <c r="D1538" i="7"/>
  <c r="AH1538" i="7" s="1"/>
  <c r="AH2172" i="1"/>
  <c r="F2131" i="7" s="1"/>
  <c r="AH2370" i="1"/>
  <c r="F2329" i="7" s="1"/>
  <c r="AI3203" i="1"/>
  <c r="X2841" i="1"/>
  <c r="B2800" i="7" s="1"/>
  <c r="AF2800" i="7" s="1"/>
  <c r="D599" i="7"/>
  <c r="AH599" i="7" s="1"/>
  <c r="AD3250" i="1"/>
  <c r="AD3481" i="1"/>
  <c r="D2474" i="7"/>
  <c r="AH2474" i="7" s="1"/>
  <c r="X1598" i="1"/>
  <c r="B1557" i="7" s="1"/>
  <c r="AF1557" i="7" s="1"/>
  <c r="AH3234" i="1"/>
  <c r="X2048" i="1"/>
  <c r="B2007" i="7" s="1"/>
  <c r="AF2007" i="7" s="1"/>
  <c r="D1973" i="7"/>
  <c r="AH1973" i="7" s="1"/>
  <c r="D637" i="7"/>
  <c r="AH637" i="7" s="1"/>
  <c r="X3291" i="1"/>
  <c r="X2691" i="1"/>
  <c r="B2650" i="7" s="1"/>
  <c r="AF2650" i="7" s="1"/>
  <c r="AD541" i="1"/>
  <c r="AD1632" i="1"/>
  <c r="AD1505" i="1"/>
  <c r="AD2279" i="1"/>
  <c r="X1842" i="1"/>
  <c r="B1801" i="7" s="1"/>
  <c r="AF1801" i="7" s="1"/>
  <c r="AI2818" i="1"/>
  <c r="G2777" i="7" s="1"/>
  <c r="D1462" i="7"/>
  <c r="AH1462" i="7" s="1"/>
  <c r="AH1736" i="1"/>
  <c r="F1695" i="7" s="1"/>
  <c r="X2657" i="1"/>
  <c r="B2616" i="7" s="1"/>
  <c r="AF2616" i="7" s="1"/>
  <c r="X3394" i="1"/>
  <c r="AH1572" i="1"/>
  <c r="F1531" i="7" s="1"/>
  <c r="AH2200" i="1"/>
  <c r="F2159" i="7" s="1"/>
  <c r="AH1047" i="1"/>
  <c r="F1006" i="7" s="1"/>
  <c r="AD2443" i="1"/>
  <c r="AI1408" i="1"/>
  <c r="G1367" i="7" s="1"/>
  <c r="AI1485" i="1"/>
  <c r="G1444" i="7" s="1"/>
  <c r="AI1629" i="1"/>
  <c r="G1588" i="7" s="1"/>
  <c r="AI2319" i="1"/>
  <c r="G2278" i="7" s="1"/>
  <c r="AI287" i="1"/>
  <c r="G246" i="7" s="1"/>
  <c r="X744" i="1"/>
  <c r="B703" i="7" s="1"/>
  <c r="AF703" i="7" s="1"/>
  <c r="X2029" i="1"/>
  <c r="B1988" i="7" s="1"/>
  <c r="AF1988" i="7" s="1"/>
  <c r="AI1850" i="1"/>
  <c r="G1809" i="7" s="1"/>
  <c r="AI1958" i="1"/>
  <c r="G1917" i="7" s="1"/>
  <c r="X273" i="1"/>
  <c r="B232" i="7" s="1"/>
  <c r="AF232" i="7" s="1"/>
  <c r="AH1835" i="1"/>
  <c r="F1794" i="7" s="1"/>
  <c r="AD1368" i="1"/>
  <c r="X3520" i="1"/>
  <c r="AH77" i="1"/>
  <c r="F36" i="7" s="1"/>
  <c r="D2096" i="7"/>
  <c r="AH2096" i="7" s="1"/>
  <c r="X1286" i="1"/>
  <c r="B1245" i="7" s="1"/>
  <c r="AF1245" i="7" s="1"/>
  <c r="AD2450" i="1"/>
  <c r="X3508" i="1"/>
  <c r="D1033" i="7"/>
  <c r="AH1033" i="7" s="1"/>
  <c r="AH1123" i="1"/>
  <c r="F1082" i="7" s="1"/>
  <c r="AI780" i="1"/>
  <c r="G739" i="7" s="1"/>
  <c r="AI2028" i="1"/>
  <c r="G1987" i="7" s="1"/>
  <c r="AD442" i="1"/>
  <c r="AD3069" i="1"/>
  <c r="AI193" i="1"/>
  <c r="G152" i="7" s="1"/>
  <c r="AH1241" i="1"/>
  <c r="F1200" i="7" s="1"/>
  <c r="AD1732" i="1"/>
  <c r="AD2916" i="1"/>
  <c r="AD1595" i="1"/>
  <c r="AH3365" i="1"/>
  <c r="AI359" i="1"/>
  <c r="G318" i="7" s="1"/>
  <c r="AH2810" i="1"/>
  <c r="F2769" i="7" s="1"/>
  <c r="AH3430" i="1"/>
  <c r="X2656" i="1"/>
  <c r="B2615" i="7" s="1"/>
  <c r="AF2615" i="7" s="1"/>
  <c r="D1422" i="7"/>
  <c r="AH1422" i="7" s="1"/>
  <c r="X898" i="1"/>
  <c r="B857" i="7" s="1"/>
  <c r="AF857" i="7" s="1"/>
  <c r="AD2186" i="1"/>
  <c r="D2005" i="7"/>
  <c r="AH2005" i="7" s="1"/>
  <c r="X1331" i="1"/>
  <c r="B1290" i="7" s="1"/>
  <c r="AF1290" i="7" s="1"/>
  <c r="AH3455" i="1"/>
  <c r="X2165" i="1"/>
  <c r="B2124" i="7" s="1"/>
  <c r="AF2124" i="7" s="1"/>
  <c r="X138" i="1"/>
  <c r="B97" i="7" s="1"/>
  <c r="AF97" i="7" s="1"/>
  <c r="AH1916" i="1"/>
  <c r="F1875" i="7" s="1"/>
  <c r="D1592" i="7"/>
  <c r="AH1592" i="7" s="1"/>
  <c r="AI3515" i="1"/>
  <c r="AH1707" i="1"/>
  <c r="F1666" i="7" s="1"/>
  <c r="X1231" i="1"/>
  <c r="B1190" i="7" s="1"/>
  <c r="AF1190" i="7" s="1"/>
  <c r="X863" i="1"/>
  <c r="B822" i="7" s="1"/>
  <c r="AF822" i="7" s="1"/>
  <c r="AD3252" i="1"/>
  <c r="AD3295" i="1"/>
  <c r="AD2914" i="1"/>
  <c r="X1729" i="1"/>
  <c r="B1688" i="7" s="1"/>
  <c r="AF1688" i="7" s="1"/>
  <c r="D2857" i="7"/>
  <c r="AH2857" i="7" s="1"/>
  <c r="AH3029" i="1"/>
  <c r="F2988" i="7" s="1"/>
  <c r="X2817" i="1"/>
  <c r="B2776" i="7" s="1"/>
  <c r="AF2776" i="7" s="1"/>
  <c r="AH1050" i="1"/>
  <c r="F1009" i="7" s="1"/>
  <c r="AH3460" i="1"/>
  <c r="X1510" i="1"/>
  <c r="B1469" i="7" s="1"/>
  <c r="AF1469" i="7" s="1"/>
  <c r="X2190" i="1"/>
  <c r="B2149" i="7" s="1"/>
  <c r="AF2149" i="7" s="1"/>
  <c r="AD3138" i="1"/>
  <c r="D647" i="7"/>
  <c r="AH647" i="7" s="1"/>
  <c r="AI3223" i="1"/>
  <c r="AD481" i="1"/>
  <c r="AD598" i="1"/>
  <c r="AI3292" i="1"/>
  <c r="AI3336" i="1"/>
  <c r="D2282" i="7"/>
  <c r="AH2282" i="7" s="1"/>
  <c r="AH3253" i="1"/>
  <c r="AI3465" i="1"/>
  <c r="AD820" i="1"/>
  <c r="AI1654" i="1"/>
  <c r="G1613" i="7" s="1"/>
  <c r="AI1480" i="1"/>
  <c r="G1439" i="7" s="1"/>
  <c r="X1361" i="1"/>
  <c r="B1320" i="7" s="1"/>
  <c r="AF1320" i="7" s="1"/>
  <c r="AH2186" i="1"/>
  <c r="F2145" i="7" s="1"/>
  <c r="D2770" i="7"/>
  <c r="AH2770" i="7" s="1"/>
  <c r="D309" i="7"/>
  <c r="AH309" i="7" s="1"/>
  <c r="AI2881" i="1"/>
  <c r="G2840" i="7" s="1"/>
  <c r="X678" i="1"/>
  <c r="B637" i="7" s="1"/>
  <c r="AF637" i="7" s="1"/>
  <c r="AH1985" i="1"/>
  <c r="F1944" i="7" s="1"/>
  <c r="D1337" i="7"/>
  <c r="AH1337" i="7" s="1"/>
  <c r="X1965" i="1"/>
  <c r="B1924" i="7" s="1"/>
  <c r="AF1924" i="7" s="1"/>
  <c r="D1986" i="7"/>
  <c r="AH1986" i="7" s="1"/>
  <c r="AD2953" i="1"/>
  <c r="AI2068" i="1"/>
  <c r="G2027" i="7" s="1"/>
  <c r="D2190" i="7"/>
  <c r="AH2190" i="7" s="1"/>
  <c r="AI755" i="1"/>
  <c r="G714" i="7" s="1"/>
  <c r="AH3123" i="1"/>
  <c r="X733" i="1"/>
  <c r="B692" i="7" s="1"/>
  <c r="AF692" i="7" s="1"/>
  <c r="D2589" i="7"/>
  <c r="AH2589" i="7" s="1"/>
  <c r="D1622" i="7"/>
  <c r="AH1622" i="7" s="1"/>
  <c r="D1809" i="7"/>
  <c r="AH1809" i="7" s="1"/>
  <c r="AI2923" i="1"/>
  <c r="G2882" i="7" s="1"/>
  <c r="AI3128" i="1"/>
  <c r="AH3219" i="1"/>
  <c r="AH2286" i="1"/>
  <c r="F2245" i="7" s="1"/>
  <c r="X575" i="1"/>
  <c r="B534" i="7" s="1"/>
  <c r="AF534" i="7" s="1"/>
  <c r="D763" i="7"/>
  <c r="AH763" i="7" s="1"/>
  <c r="X3393" i="1"/>
  <c r="AI3411" i="1"/>
  <c r="X1428" i="1"/>
  <c r="B1387" i="7" s="1"/>
  <c r="AF1387" i="7" s="1"/>
  <c r="AD640" i="1"/>
  <c r="AD2431" i="1"/>
  <c r="AD2351" i="1"/>
  <c r="AH718" i="1"/>
  <c r="F677" i="7" s="1"/>
  <c r="AI2231" i="1"/>
  <c r="G2190" i="7" s="1"/>
  <c r="X531" i="1"/>
  <c r="B490" i="7" s="1"/>
  <c r="AF490" i="7" s="1"/>
  <c r="AD470" i="1"/>
  <c r="D42" i="7"/>
  <c r="AH42" i="7" s="1"/>
  <c r="AD2823" i="1"/>
  <c r="AI1191" i="1"/>
  <c r="G1150" i="7" s="1"/>
  <c r="X3250" i="1"/>
  <c r="AH2024" i="1"/>
  <c r="F1983" i="7" s="1"/>
  <c r="AH2957" i="1"/>
  <c r="F2916" i="7" s="1"/>
  <c r="AI136" i="1"/>
  <c r="G95" i="7" s="1"/>
  <c r="X776" i="1"/>
  <c r="B735" i="7" s="1"/>
  <c r="AF735" i="7" s="1"/>
  <c r="AH1968" i="1"/>
  <c r="F1927" i="7" s="1"/>
  <c r="X2248" i="1"/>
  <c r="B2207" i="7" s="1"/>
  <c r="AF2207" i="7" s="1"/>
  <c r="X616" i="1"/>
  <c r="B575" i="7" s="1"/>
  <c r="AF575" i="7" s="1"/>
  <c r="AH1986" i="1"/>
  <c r="F1945" i="7" s="1"/>
  <c r="D2788" i="7"/>
  <c r="AH2788" i="7" s="1"/>
  <c r="AI2453" i="1"/>
  <c r="G2412" i="7" s="1"/>
  <c r="X832" i="1"/>
  <c r="B791" i="7" s="1"/>
  <c r="AF791" i="7" s="1"/>
  <c r="AI2255" i="1"/>
  <c r="G2214" i="7" s="1"/>
  <c r="X476" i="1"/>
  <c r="B435" i="7" s="1"/>
  <c r="AF435" i="7" s="1"/>
  <c r="AH1799" i="1"/>
  <c r="F1758" i="7" s="1"/>
  <c r="AH2914" i="1"/>
  <c r="F2873" i="7" s="1"/>
  <c r="X893" i="1"/>
  <c r="B852" i="7" s="1"/>
  <c r="AF852" i="7" s="1"/>
  <c r="AD3123" i="1"/>
  <c r="AD2160" i="1"/>
  <c r="AD3258" i="1"/>
  <c r="D270" i="7"/>
  <c r="AH270" i="7" s="1"/>
  <c r="D1164" i="7"/>
  <c r="AH1164" i="7" s="1"/>
  <c r="X2605" i="1"/>
  <c r="B2564" i="7" s="1"/>
  <c r="AF2564" i="7" s="1"/>
  <c r="AI3038" i="1"/>
  <c r="G2997" i="7" s="1"/>
  <c r="X3160" i="1"/>
  <c r="AI1835" i="1"/>
  <c r="G1794" i="7" s="1"/>
  <c r="AH1424" i="1"/>
  <c r="F1383" i="7" s="1"/>
  <c r="AI215" i="1"/>
  <c r="G174" i="7" s="1"/>
  <c r="D1302" i="7"/>
  <c r="AH1302" i="7" s="1"/>
  <c r="AD3131" i="1"/>
  <c r="AH2849" i="1"/>
  <c r="F2808" i="7" s="1"/>
  <c r="X988" i="1"/>
  <c r="B947" i="7" s="1"/>
  <c r="AF947" i="7" s="1"/>
  <c r="X1924" i="1"/>
  <c r="B1883" i="7" s="1"/>
  <c r="AF1883" i="7" s="1"/>
  <c r="X2307" i="1"/>
  <c r="B2266" i="7" s="1"/>
  <c r="AF2266" i="7" s="1"/>
  <c r="AH1363" i="1"/>
  <c r="F1322" i="7" s="1"/>
  <c r="X1414" i="1"/>
  <c r="B1373" i="7" s="1"/>
  <c r="AF1373" i="7" s="1"/>
  <c r="AH2296" i="1"/>
  <c r="F2255" i="7" s="1"/>
  <c r="X1546" i="1"/>
  <c r="B1505" i="7" s="1"/>
  <c r="AF1505" i="7" s="1"/>
  <c r="AI3368" i="1"/>
  <c r="AD2501" i="1"/>
  <c r="D1358" i="7"/>
  <c r="AH1358" i="7" s="1"/>
  <c r="AI1364" i="1"/>
  <c r="G1323" i="7" s="1"/>
  <c r="D1691" i="7"/>
  <c r="AH1691" i="7" s="1"/>
  <c r="AI1837" i="1"/>
  <c r="G1796" i="7" s="1"/>
  <c r="X687" i="1"/>
  <c r="B646" i="7" s="1"/>
  <c r="AF646" i="7" s="1"/>
  <c r="D2817" i="7"/>
  <c r="AH2817" i="7" s="1"/>
  <c r="AD3411" i="1"/>
  <c r="AI2575" i="1"/>
  <c r="G2534" i="7" s="1"/>
  <c r="D962" i="7"/>
  <c r="AH962" i="7" s="1"/>
  <c r="AI361" i="1"/>
  <c r="G320" i="7" s="1"/>
  <c r="AD786" i="1"/>
  <c r="AH1463" i="1"/>
  <c r="F1422" i="7" s="1"/>
  <c r="AD292" i="1"/>
  <c r="X1535" i="1"/>
  <c r="B1494" i="7" s="1"/>
  <c r="AF1494" i="7" s="1"/>
  <c r="D1928" i="7"/>
  <c r="AH1928" i="7" s="1"/>
  <c r="AD2017" i="1"/>
  <c r="AI1968" i="1"/>
  <c r="G1927" i="7" s="1"/>
  <c r="AH3261" i="1"/>
  <c r="D2032" i="7"/>
  <c r="AH2032" i="7" s="1"/>
  <c r="D2994" i="7"/>
  <c r="AH2994" i="7" s="1"/>
  <c r="AI3466" i="1"/>
  <c r="AI3135" i="1"/>
  <c r="AD1537" i="1"/>
  <c r="AD2924" i="1"/>
  <c r="AD2297" i="1"/>
  <c r="D629" i="7"/>
  <c r="AH629" i="7" s="1"/>
  <c r="AH2746" i="1"/>
  <c r="F2705" i="7" s="1"/>
  <c r="AD2794" i="1"/>
  <c r="D1994" i="7"/>
  <c r="AH1994" i="7" s="1"/>
  <c r="AD878" i="1"/>
  <c r="D954" i="7"/>
  <c r="AH954" i="7" s="1"/>
  <c r="AH2305" i="1"/>
  <c r="F2264" i="7" s="1"/>
  <c r="AD1818" i="1"/>
  <c r="AH1930" i="1"/>
  <c r="F1889" i="7" s="1"/>
  <c r="AI236" i="1"/>
  <c r="G195" i="7" s="1"/>
  <c r="AD1216" i="1"/>
  <c r="AH900" i="1"/>
  <c r="F859" i="7" s="1"/>
  <c r="AD305" i="1"/>
  <c r="AH2508" i="1"/>
  <c r="F2467" i="7" s="1"/>
  <c r="AD290" i="1"/>
  <c r="D2891" i="7"/>
  <c r="AH2891" i="7" s="1"/>
  <c r="AD2915" i="1"/>
  <c r="AH3432" i="1"/>
  <c r="AD2317" i="1"/>
  <c r="AD344" i="1"/>
  <c r="D2717" i="7"/>
  <c r="AH2717" i="7" s="1"/>
  <c r="AH1470" i="1"/>
  <c r="F1429" i="7" s="1"/>
  <c r="AH787" i="1"/>
  <c r="F746" i="7" s="1"/>
  <c r="D2127" i="7"/>
  <c r="AH2127" i="7" s="1"/>
  <c r="AD1890" i="1"/>
  <c r="AD1532" i="1"/>
  <c r="AD2251" i="1"/>
  <c r="D2808" i="7"/>
  <c r="AH2808" i="7" s="1"/>
  <c r="AD2567" i="1"/>
  <c r="D433" i="7"/>
  <c r="AH433" i="7" s="1"/>
  <c r="AI688" i="1"/>
  <c r="G647" i="7" s="1"/>
  <c r="AH3036" i="1"/>
  <c r="F2995" i="7" s="1"/>
  <c r="AI2852" i="1"/>
  <c r="G2811" i="7" s="1"/>
  <c r="AD1713" i="1"/>
  <c r="AI2296" i="1"/>
  <c r="G2255" i="7" s="1"/>
  <c r="AI2063" i="1"/>
  <c r="G2022" i="7" s="1"/>
  <c r="AH3368" i="1"/>
  <c r="X3061" i="1"/>
  <c r="B3020" i="7" s="1"/>
  <c r="AF3020" i="7" s="1"/>
  <c r="D2553" i="7"/>
  <c r="AH2553" i="7" s="1"/>
  <c r="AI1402" i="1"/>
  <c r="G1361" i="7" s="1"/>
  <c r="AH2252" i="1"/>
  <c r="F2211" i="7" s="1"/>
  <c r="AH1435" i="1"/>
  <c r="F1394" i="7" s="1"/>
  <c r="AH2858" i="1"/>
  <c r="F2817" i="7" s="1"/>
  <c r="D2414" i="7"/>
  <c r="AH2414" i="7" s="1"/>
  <c r="AD2575" i="1"/>
  <c r="X1654" i="1"/>
  <c r="B1613" i="7" s="1"/>
  <c r="AF1613" i="7" s="1"/>
  <c r="X676" i="1"/>
  <c r="B635" i="7" s="1"/>
  <c r="AF635" i="7" s="1"/>
  <c r="AH2889" i="1"/>
  <c r="F2848" i="7" s="1"/>
  <c r="AI2696" i="1"/>
  <c r="G2655" i="7" s="1"/>
  <c r="AI2779" i="1"/>
  <c r="G2738" i="7" s="1"/>
  <c r="X1625" i="1"/>
  <c r="B1584" i="7" s="1"/>
  <c r="AF1584" i="7" s="1"/>
  <c r="D473" i="7"/>
  <c r="AH473" i="7" s="1"/>
  <c r="AI3031" i="1"/>
  <c r="G2990" i="7" s="1"/>
  <c r="AH1952" i="1"/>
  <c r="F1911" i="7" s="1"/>
  <c r="AH858" i="1"/>
  <c r="F817" i="7" s="1"/>
  <c r="D2315" i="7"/>
  <c r="AH2315" i="7" s="1"/>
  <c r="D1553" i="7"/>
  <c r="AH1553" i="7" s="1"/>
  <c r="X390" i="1"/>
  <c r="B349" i="7" s="1"/>
  <c r="AF349" i="7" s="1"/>
  <c r="D2629" i="7"/>
  <c r="AH2629" i="7" s="1"/>
  <c r="AI2976" i="1"/>
  <c r="G2935" i="7" s="1"/>
  <c r="AD152" i="1"/>
  <c r="D955" i="7"/>
  <c r="AH955" i="7" s="1"/>
  <c r="AH2227" i="1"/>
  <c r="F2186" i="7" s="1"/>
  <c r="AI2249" i="1"/>
  <c r="G2208" i="7" s="1"/>
  <c r="AI1045" i="1"/>
  <c r="G1004" i="7" s="1"/>
  <c r="AD3077" i="1"/>
  <c r="AD2869" i="1"/>
  <c r="X1787" i="1"/>
  <c r="B1746" i="7" s="1"/>
  <c r="AF1746" i="7" s="1"/>
  <c r="X661" i="1"/>
  <c r="B620" i="7" s="1"/>
  <c r="AF620" i="7" s="1"/>
  <c r="D2719" i="7"/>
  <c r="AH2719" i="7" s="1"/>
  <c r="AI3345" i="1"/>
  <c r="AD656" i="1"/>
  <c r="AD1686" i="1"/>
  <c r="AH1645" i="1"/>
  <c r="F1604" i="7" s="1"/>
  <c r="X2319" i="1"/>
  <c r="B2278" i="7" s="1"/>
  <c r="AF2278" i="7" s="1"/>
  <c r="AH863" i="1"/>
  <c r="F822" i="7" s="1"/>
  <c r="AI1663" i="1"/>
  <c r="G1622" i="7" s="1"/>
  <c r="AH2920" i="1"/>
  <c r="F2879" i="7" s="1"/>
  <c r="AH3038" i="1"/>
  <c r="F2997" i="7" s="1"/>
  <c r="X433" i="1"/>
  <c r="B392" i="7" s="1"/>
  <c r="AF392" i="7" s="1"/>
  <c r="D1936" i="7"/>
  <c r="AH1936" i="7" s="1"/>
  <c r="AD2136" i="1"/>
  <c r="AI476" i="1"/>
  <c r="G435" i="7" s="1"/>
  <c r="AI128" i="1"/>
  <c r="G87" i="7" s="1"/>
  <c r="AI830" i="1"/>
  <c r="G789" i="7" s="1"/>
  <c r="D2978" i="7"/>
  <c r="AH2978" i="7" s="1"/>
  <c r="D2796" i="7"/>
  <c r="AH2796" i="7" s="1"/>
  <c r="AD513" i="1"/>
  <c r="X3103" i="1"/>
  <c r="X3223" i="1"/>
  <c r="X2804" i="1"/>
  <c r="B2763" i="7" s="1"/>
  <c r="AF2763" i="7" s="1"/>
  <c r="X3021" i="1"/>
  <c r="B2980" i="7" s="1"/>
  <c r="AF2980" i="7" s="1"/>
  <c r="AI1813" i="1"/>
  <c r="G1772" i="7" s="1"/>
  <c r="AH3521" i="1"/>
  <c r="X1440" i="1"/>
  <c r="B1399" i="7" s="1"/>
  <c r="AF1399" i="7" s="1"/>
  <c r="D2460" i="7"/>
  <c r="AH2460" i="7" s="1"/>
  <c r="D2004" i="7"/>
  <c r="AH2004" i="7" s="1"/>
  <c r="AD1113" i="1"/>
  <c r="AI2062" i="1"/>
  <c r="G2021" i="7" s="1"/>
  <c r="AD219" i="1"/>
  <c r="AH267" i="1"/>
  <c r="F226" i="7" s="1"/>
  <c r="D395" i="7"/>
  <c r="AH395" i="7" s="1"/>
  <c r="AI2455" i="1"/>
  <c r="G2414" i="7" s="1"/>
  <c r="AH2954" i="1"/>
  <c r="F2913" i="7" s="1"/>
  <c r="AD1855" i="1"/>
  <c r="AH3315" i="1"/>
  <c r="D1265" i="7"/>
  <c r="AH1265" i="7" s="1"/>
  <c r="D568" i="7"/>
  <c r="AH568" i="7" s="1"/>
  <c r="AD2891" i="1"/>
  <c r="AD3142" i="1"/>
  <c r="AD2486" i="1"/>
  <c r="X1406" i="1"/>
  <c r="B1365" i="7" s="1"/>
  <c r="AF1365" i="7" s="1"/>
  <c r="AD910" i="1"/>
  <c r="X2253" i="1"/>
  <c r="B2212" i="7" s="1"/>
  <c r="AF2212" i="7" s="1"/>
  <c r="D2142" i="7"/>
  <c r="AH2142" i="7" s="1"/>
  <c r="X478" i="1"/>
  <c r="B437" i="7" s="1"/>
  <c r="AF437" i="7" s="1"/>
  <c r="AD942" i="1"/>
  <c r="AH726" i="1"/>
  <c r="F685" i="7" s="1"/>
  <c r="AI1270" i="1"/>
  <c r="G1229" i="7" s="1"/>
  <c r="X3406" i="1"/>
  <c r="AH1722" i="1"/>
  <c r="F1681" i="7" s="1"/>
  <c r="X126" i="1"/>
  <c r="B85" i="7" s="1"/>
  <c r="AF85" i="7" s="1"/>
  <c r="AH271" i="1"/>
  <c r="F230" i="7" s="1"/>
  <c r="AI988" i="1"/>
  <c r="G947" i="7" s="1"/>
  <c r="AH2259" i="1"/>
  <c r="F2218" i="7" s="1"/>
  <c r="AD1095" i="1"/>
  <c r="AH148" i="1"/>
  <c r="F107" i="7" s="1"/>
  <c r="AI1936" i="1"/>
  <c r="G1895" i="7" s="1"/>
  <c r="AH1423" i="1"/>
  <c r="F1382" i="7" s="1"/>
  <c r="AH2336" i="1"/>
  <c r="F2295" i="7" s="1"/>
  <c r="AI2634" i="1"/>
  <c r="G2593" i="7" s="1"/>
  <c r="AI924" i="1"/>
  <c r="G883" i="7" s="1"/>
  <c r="X1927" i="1"/>
  <c r="B1886" i="7" s="1"/>
  <c r="AF1886" i="7" s="1"/>
  <c r="AI2617" i="1"/>
  <c r="G2576" i="7" s="1"/>
  <c r="D1924" i="7"/>
  <c r="AH1924" i="7" s="1"/>
  <c r="X2160" i="1"/>
  <c r="B2119" i="7" s="1"/>
  <c r="AF2119" i="7" s="1"/>
  <c r="AD637" i="1"/>
  <c r="AD1731" i="1"/>
  <c r="AD1823" i="1"/>
  <c r="X622" i="1"/>
  <c r="B581" i="7" s="1"/>
  <c r="AF581" i="7" s="1"/>
  <c r="D2461" i="7"/>
  <c r="AH2461" i="7" s="1"/>
  <c r="X3397" i="1"/>
  <c r="AH895" i="1"/>
  <c r="F854" i="7" s="1"/>
  <c r="AH2923" i="1"/>
  <c r="F2882" i="7" s="1"/>
  <c r="D291" i="7"/>
  <c r="AH291" i="7" s="1"/>
  <c r="X1257" i="1"/>
  <c r="B1216" i="7" s="1"/>
  <c r="AF1216" i="7" s="1"/>
  <c r="AI2298" i="1"/>
  <c r="G2257" i="7" s="1"/>
  <c r="X1923" i="1"/>
  <c r="B1882" i="7" s="1"/>
  <c r="AF1882" i="7" s="1"/>
  <c r="AD1601" i="1"/>
  <c r="AD1724" i="1"/>
  <c r="AI312" i="1"/>
  <c r="G271" i="7" s="1"/>
  <c r="AH912" i="1"/>
  <c r="F871" i="7" s="1"/>
  <c r="AD458" i="1"/>
  <c r="AI1717" i="1"/>
  <c r="G1676" i="7" s="1"/>
  <c r="D2255" i="7"/>
  <c r="AH2255" i="7" s="1"/>
  <c r="AD1696" i="1"/>
  <c r="AI930" i="1"/>
  <c r="G889" i="7" s="1"/>
  <c r="AD2641" i="1"/>
  <c r="AH3221" i="1"/>
  <c r="AI2916" i="1"/>
  <c r="G2875" i="7" s="1"/>
  <c r="AD1854" i="1"/>
  <c r="X820" i="1"/>
  <c r="B779" i="7" s="1"/>
  <c r="AF779" i="7" s="1"/>
  <c r="AI1957" i="1"/>
  <c r="G1916" i="7" s="1"/>
  <c r="AI3129" i="1"/>
  <c r="AD1903" i="1"/>
  <c r="D2438" i="7"/>
  <c r="AH2438" i="7" s="1"/>
  <c r="D2113" i="7"/>
  <c r="AH2113" i="7" s="1"/>
  <c r="AD2009" i="1"/>
  <c r="X3307" i="1"/>
  <c r="AD1160" i="1"/>
  <c r="AH3037" i="1"/>
  <c r="F2996" i="7" s="1"/>
  <c r="AD594" i="1"/>
  <c r="D2008" i="7"/>
  <c r="AH2008" i="7" s="1"/>
  <c r="AH1510" i="1"/>
  <c r="F1469" i="7" s="1"/>
  <c r="AI2492" i="1"/>
  <c r="G2451" i="7" s="1"/>
  <c r="AH3372" i="1"/>
  <c r="AH2760" i="1"/>
  <c r="F2719" i="7" s="1"/>
  <c r="AH1083" i="1"/>
  <c r="F1042" i="7" s="1"/>
  <c r="X921" i="1"/>
  <c r="B880" i="7" s="1"/>
  <c r="AF880" i="7" s="1"/>
  <c r="X3258" i="1"/>
  <c r="AD439" i="1"/>
  <c r="D1892" i="7"/>
  <c r="AH1892" i="7" s="1"/>
  <c r="AD2535" i="1"/>
  <c r="AD2694" i="1"/>
  <c r="AI2721" i="1"/>
  <c r="G2680" i="7" s="1"/>
  <c r="AH2327" i="1"/>
  <c r="F2286" i="7" s="1"/>
  <c r="D1568" i="7"/>
  <c r="AH1568" i="7" s="1"/>
  <c r="AH930" i="1"/>
  <c r="F889" i="7" s="1"/>
  <c r="AH1646" i="1"/>
  <c r="F1605" i="7" s="1"/>
  <c r="AD1313" i="1"/>
  <c r="X1889" i="1"/>
  <c r="B1848" i="7" s="1"/>
  <c r="AF1848" i="7" s="1"/>
  <c r="X3477" i="1"/>
  <c r="X172" i="1"/>
  <c r="B131" i="7" s="1"/>
  <c r="AF131" i="7" s="1"/>
  <c r="AI554" i="1"/>
  <c r="G513" i="7" s="1"/>
  <c r="X3198" i="1"/>
  <c r="X3044" i="1"/>
  <c r="B3003" i="7" s="1"/>
  <c r="AF3003" i="7" s="1"/>
  <c r="D2245" i="7"/>
  <c r="AH2245" i="7" s="1"/>
  <c r="X81" i="1"/>
  <c r="B40" i="7" s="1"/>
  <c r="AF40" i="7" s="1"/>
  <c r="D1935" i="7"/>
  <c r="AH1935" i="7" s="1"/>
  <c r="AH2028" i="1"/>
  <c r="F1987" i="7" s="1"/>
  <c r="AI2393" i="1"/>
  <c r="G2352" i="7" s="1"/>
  <c r="X855" i="1"/>
  <c r="B814" i="7" s="1"/>
  <c r="AF814" i="7" s="1"/>
  <c r="AH778" i="1"/>
  <c r="F737" i="7" s="1"/>
  <c r="AI1660" i="1"/>
  <c r="G1619" i="7" s="1"/>
  <c r="D1072" i="7"/>
  <c r="AH1072" i="7" s="1"/>
  <c r="AI435" i="1"/>
  <c r="G394" i="7" s="1"/>
  <c r="AI2252" i="1"/>
  <c r="G2211" i="7" s="1"/>
  <c r="D1554" i="7"/>
  <c r="AH1554" i="7" s="1"/>
  <c r="X960" i="1"/>
  <c r="B919" i="7" s="1"/>
  <c r="AF919" i="7" s="1"/>
  <c r="X3213" i="1"/>
  <c r="AI873" i="1"/>
  <c r="G832" i="7" s="1"/>
  <c r="AI709" i="1"/>
  <c r="G668" i="7" s="1"/>
  <c r="AD676" i="1"/>
  <c r="X2672" i="1"/>
  <c r="B2631" i="7" s="1"/>
  <c r="AF2631" i="7" s="1"/>
  <c r="AD1256" i="1"/>
  <c r="X868" i="1"/>
  <c r="B827" i="7" s="1"/>
  <c r="AF827" i="7" s="1"/>
  <c r="X3006" i="1"/>
  <c r="B2965" i="7" s="1"/>
  <c r="AF2965" i="7" s="1"/>
  <c r="AD2515" i="1"/>
  <c r="AH2324" i="1"/>
  <c r="F2283" i="7" s="1"/>
  <c r="AD1053" i="1"/>
  <c r="AH2770" i="1"/>
  <c r="F2729" i="7" s="1"/>
  <c r="AI3014" i="1"/>
  <c r="G2973" i="7" s="1"/>
  <c r="D2269" i="7"/>
  <c r="AH2269" i="7" s="1"/>
  <c r="D88" i="7"/>
  <c r="AH88" i="7" s="1"/>
  <c r="AD1390" i="1"/>
  <c r="AI591" i="1"/>
  <c r="G550" i="7" s="1"/>
  <c r="X2106" i="1"/>
  <c r="B2065" i="7" s="1"/>
  <c r="AF2065" i="7" s="1"/>
  <c r="AI1225" i="1"/>
  <c r="G1184" i="7" s="1"/>
  <c r="D692" i="7"/>
  <c r="AH692" i="7" s="1"/>
  <c r="D143" i="7"/>
  <c r="AH143" i="7" s="1"/>
  <c r="X2966" i="1"/>
  <c r="B2925" i="7" s="1"/>
  <c r="AF2925" i="7" s="1"/>
  <c r="AH2561" i="1"/>
  <c r="F2520" i="7" s="1"/>
  <c r="AH383" i="1"/>
  <c r="F342" i="7" s="1"/>
  <c r="D2326" i="7"/>
  <c r="AH2326" i="7" s="1"/>
  <c r="D825" i="7"/>
  <c r="AH825" i="7" s="1"/>
  <c r="AD2336" i="1"/>
  <c r="AI2744" i="1"/>
  <c r="G2703" i="7" s="1"/>
  <c r="AH2842" i="1"/>
  <c r="F2801" i="7" s="1"/>
  <c r="AD1011" i="1"/>
  <c r="AI1927" i="1"/>
  <c r="G1886" i="7" s="1"/>
  <c r="AH982" i="1"/>
  <c r="F941" i="7" s="1"/>
  <c r="D490" i="7"/>
  <c r="AH490" i="7" s="1"/>
  <c r="AD2965" i="1"/>
  <c r="AD2013" i="1"/>
  <c r="AD2233" i="1"/>
  <c r="X437" i="1"/>
  <c r="B396" i="7" s="1"/>
  <c r="AF396" i="7" s="1"/>
  <c r="AD3499" i="1"/>
  <c r="AH2898" i="1"/>
  <c r="F2857" i="7" s="1"/>
  <c r="X135" i="1"/>
  <c r="B94" i="7" s="1"/>
  <c r="AF94" i="7" s="1"/>
  <c r="AD1702" i="1"/>
  <c r="AD1490" i="1"/>
  <c r="X208" i="1"/>
  <c r="B167" i="7" s="1"/>
  <c r="AF167" i="7" s="1"/>
  <c r="AH3378" i="1"/>
  <c r="AI1343" i="1"/>
  <c r="G1302" i="7" s="1"/>
  <c r="AI1830" i="1"/>
  <c r="G1789" i="7" s="1"/>
  <c r="AD2059" i="1"/>
  <c r="AI1179" i="1"/>
  <c r="G1138" i="7" s="1"/>
  <c r="X3051" i="1"/>
  <c r="B3010" i="7" s="1"/>
  <c r="AF3010" i="7" s="1"/>
  <c r="AD912" i="1"/>
  <c r="AD1123" i="1"/>
  <c r="D2992" i="7"/>
  <c r="AH2992" i="7" s="1"/>
  <c r="D1544" i="7"/>
  <c r="AH1544" i="7" s="1"/>
  <c r="X2525" i="1"/>
  <c r="B2484" i="7" s="1"/>
  <c r="AF2484" i="7" s="1"/>
  <c r="AH2714" i="1"/>
  <c r="F2673" i="7" s="1"/>
  <c r="AD2950" i="1"/>
  <c r="AD1329" i="1"/>
  <c r="AI2643" i="1"/>
  <c r="G2602" i="7" s="1"/>
  <c r="X1988" i="1"/>
  <c r="B1947" i="7" s="1"/>
  <c r="AF1947" i="7" s="1"/>
  <c r="X1523" i="1"/>
  <c r="B1482" i="7" s="1"/>
  <c r="AF1482" i="7" s="1"/>
  <c r="AH253" i="1"/>
  <c r="F212" i="7" s="1"/>
  <c r="D1868" i="7"/>
  <c r="AH1868" i="7" s="1"/>
  <c r="X2235" i="1"/>
  <c r="B2194" i="7" s="1"/>
  <c r="AF2194" i="7" s="1"/>
  <c r="D317" i="7"/>
  <c r="AH317" i="7" s="1"/>
  <c r="AD709" i="1"/>
  <c r="AI415" i="1"/>
  <c r="G374" i="7" s="1"/>
  <c r="AH1278" i="1"/>
  <c r="F1237" i="7" s="1"/>
  <c r="X2596" i="1"/>
  <c r="B2555" i="7" s="1"/>
  <c r="AF2555" i="7" s="1"/>
  <c r="AI521" i="1"/>
  <c r="G480" i="7" s="1"/>
  <c r="AI663" i="1"/>
  <c r="G622" i="7" s="1"/>
  <c r="AH3220" i="1"/>
  <c r="D1976" i="7"/>
  <c r="AH1976" i="7" s="1"/>
  <c r="AI3234" i="1"/>
  <c r="X2678" i="1"/>
  <c r="B2637" i="7" s="1"/>
  <c r="AF2637" i="7" s="1"/>
  <c r="AH2881" i="1"/>
  <c r="F2840" i="7" s="1"/>
  <c r="AD2598" i="1"/>
  <c r="AI1165" i="1"/>
  <c r="G1124" i="7" s="1"/>
  <c r="AH3283" i="1"/>
  <c r="X369" i="1"/>
  <c r="B328" i="7" s="1"/>
  <c r="AF328" i="7" s="1"/>
  <c r="AD3394" i="1"/>
  <c r="AH1045" i="1"/>
  <c r="F1004" i="7" s="1"/>
  <c r="AD2682" i="1"/>
  <c r="AH3394" i="1"/>
  <c r="D1366" i="7"/>
  <c r="AH1366" i="7" s="1"/>
  <c r="AD755" i="1"/>
  <c r="D1645" i="7"/>
  <c r="AH1645" i="7" s="1"/>
  <c r="AI1152" i="1"/>
  <c r="G1111" i="7" s="1"/>
  <c r="D2703" i="7"/>
  <c r="AH2703" i="7" s="1"/>
  <c r="AI2842" i="1"/>
  <c r="G2801" i="7" s="1"/>
  <c r="AI1877" i="1"/>
  <c r="G1836" i="7" s="1"/>
  <c r="AH2941" i="1"/>
  <c r="F2900" i="7" s="1"/>
  <c r="D1444" i="7"/>
  <c r="AH1444" i="7" s="1"/>
  <c r="AD2161" i="1"/>
  <c r="AH2384" i="1"/>
  <c r="F2343" i="7" s="1"/>
  <c r="AD2857" i="1"/>
  <c r="D1782" i="7"/>
  <c r="AH1782" i="7" s="1"/>
  <c r="X1407" i="1"/>
  <c r="B1366" i="7" s="1"/>
  <c r="AF1366" i="7" s="1"/>
  <c r="X148" i="1"/>
  <c r="B107" i="7" s="1"/>
  <c r="AF107" i="7" s="1"/>
  <c r="D2389" i="7"/>
  <c r="AH2389" i="7" s="1"/>
  <c r="AD1377" i="1"/>
  <c r="AH511" i="1"/>
  <c r="F470" i="7" s="1"/>
  <c r="AD3128" i="1"/>
  <c r="AI2241" i="1"/>
  <c r="G2200" i="7" s="1"/>
  <c r="AD3379" i="1"/>
  <c r="AH625" i="1"/>
  <c r="F584" i="7" s="1"/>
  <c r="X1748" i="1"/>
  <c r="B1707" i="7" s="1"/>
  <c r="AF1707" i="7" s="1"/>
  <c r="AD2354" i="1"/>
  <c r="AI1137" i="1"/>
  <c r="G1096" i="7" s="1"/>
  <c r="AI2680" i="1"/>
  <c r="G2639" i="7" s="1"/>
  <c r="AH284" i="1"/>
  <c r="F243" i="7" s="1"/>
  <c r="D1659" i="7"/>
  <c r="AH1659" i="7" s="1"/>
  <c r="D86" i="7"/>
  <c r="AH86" i="7" s="1"/>
  <c r="AH2393" i="1"/>
  <c r="F2352" i="7" s="1"/>
  <c r="D1031" i="7"/>
  <c r="AH1031" i="7" s="1"/>
  <c r="AD1886" i="1"/>
  <c r="AH2643" i="1"/>
  <c r="F2602" i="7" s="1"/>
  <c r="AD2534" i="1"/>
  <c r="AI3414" i="1"/>
  <c r="AH2916" i="1"/>
  <c r="F2875" i="7" s="1"/>
  <c r="X3117" i="1"/>
  <c r="AD354" i="1"/>
  <c r="AI1811" i="1"/>
  <c r="G1770" i="7" s="1"/>
  <c r="AH204" i="1"/>
  <c r="F163" i="7" s="1"/>
  <c r="X3430" i="1"/>
  <c r="AI395" i="1"/>
  <c r="G354" i="7" s="1"/>
  <c r="X1208" i="1"/>
  <c r="B1167" i="7" s="1"/>
  <c r="AF1167" i="7" s="1"/>
  <c r="D2738" i="7"/>
  <c r="AH2738" i="7" s="1"/>
  <c r="AH1975" i="1"/>
  <c r="F1934" i="7" s="1"/>
  <c r="AH514" i="1"/>
  <c r="F473" i="7" s="1"/>
  <c r="X1170" i="1"/>
  <c r="B1129" i="7" s="1"/>
  <c r="AF1129" i="7" s="1"/>
  <c r="AI2195" i="1"/>
  <c r="G2154" i="7" s="1"/>
  <c r="D817" i="7"/>
  <c r="AH817" i="7" s="1"/>
  <c r="X2730" i="1"/>
  <c r="B2689" i="7" s="1"/>
  <c r="AF2689" i="7" s="1"/>
  <c r="X1005" i="1"/>
  <c r="B964" i="7" s="1"/>
  <c r="AF964" i="7" s="1"/>
  <c r="AH2777" i="1"/>
  <c r="F2736" i="7" s="1"/>
  <c r="D134" i="7"/>
  <c r="AH134" i="7" s="1"/>
  <c r="D1747" i="7"/>
  <c r="AH1747" i="7" s="1"/>
  <c r="AH2264" i="1"/>
  <c r="F2223" i="7" s="1"/>
  <c r="AD1189" i="1"/>
  <c r="AD3372" i="1"/>
  <c r="AI3359" i="1"/>
  <c r="X470" i="1"/>
  <c r="B429" i="7" s="1"/>
  <c r="AF429" i="7" s="1"/>
  <c r="AD1334" i="1"/>
  <c r="AH3205" i="1"/>
  <c r="X2424" i="1"/>
  <c r="B2383" i="7" s="1"/>
  <c r="AF2383" i="7" s="1"/>
  <c r="X3151" i="1"/>
  <c r="AH2748" i="1"/>
  <c r="F2707" i="7" s="1"/>
  <c r="AI1047" i="1"/>
  <c r="G1006" i="7" s="1"/>
  <c r="X2337" i="1"/>
  <c r="B2296" i="7" s="1"/>
  <c r="AF2296" i="7" s="1"/>
  <c r="X2259" i="1"/>
  <c r="B2218" i="7" s="1"/>
  <c r="AF2218" i="7" s="1"/>
  <c r="X1216" i="1"/>
  <c r="B1175" i="7" s="1"/>
  <c r="AF1175" i="7" s="1"/>
  <c r="AD2724" i="1"/>
  <c r="AI2564" i="1"/>
  <c r="G2523" i="7" s="1"/>
  <c r="X2551" i="1"/>
  <c r="B2510" i="7" s="1"/>
  <c r="AF2510" i="7" s="1"/>
  <c r="X2170" i="1"/>
  <c r="B2129" i="7" s="1"/>
  <c r="AF2129" i="7" s="1"/>
  <c r="AD3486" i="1"/>
  <c r="AI2969" i="1"/>
  <c r="G2928" i="7" s="1"/>
  <c r="X2250" i="1"/>
  <c r="B2209" i="7" s="1"/>
  <c r="AF2209" i="7" s="1"/>
  <c r="D1172" i="7"/>
  <c r="AH1172" i="7" s="1"/>
  <c r="D1919" i="7"/>
  <c r="AH1919" i="7" s="1"/>
  <c r="AI3231" i="1"/>
  <c r="AD608" i="1"/>
  <c r="AH428" i="1"/>
  <c r="F387" i="7" s="1"/>
  <c r="D2287" i="7"/>
  <c r="AH2287" i="7" s="1"/>
  <c r="AH476" i="1"/>
  <c r="F435" i="7" s="1"/>
  <c r="AD1739" i="1"/>
  <c r="D769" i="7"/>
  <c r="AH769" i="7" s="1"/>
  <c r="AI1187" i="1"/>
  <c r="G1146" i="7" s="1"/>
  <c r="AH83" i="1"/>
  <c r="F42" i="7" s="1"/>
  <c r="D2925" i="7"/>
  <c r="AH2925" i="7" s="1"/>
  <c r="X734" i="1"/>
  <c r="B693" i="7" s="1"/>
  <c r="AF693" i="7" s="1"/>
  <c r="D2639" i="7"/>
  <c r="AH2639" i="7" s="1"/>
  <c r="D2782" i="7"/>
  <c r="AH2782" i="7" s="1"/>
  <c r="AI3300" i="1"/>
  <c r="D2352" i="7"/>
  <c r="AH2352" i="7" s="1"/>
  <c r="AH737" i="1"/>
  <c r="F696" i="7" s="1"/>
  <c r="X3336" i="1"/>
  <c r="AD2323" i="1"/>
  <c r="AH1313" i="1"/>
  <c r="F1272" i="7" s="1"/>
  <c r="AD340" i="1"/>
  <c r="AH1811" i="1"/>
  <c r="F1770" i="7" s="1"/>
  <c r="X1628" i="1"/>
  <c r="B1587" i="7" s="1"/>
  <c r="AF1587" i="7" s="1"/>
  <c r="AI2996" i="1"/>
  <c r="G2955" i="7" s="1"/>
  <c r="AI2552" i="1"/>
  <c r="G2511" i="7" s="1"/>
  <c r="AH1325" i="1"/>
  <c r="F1284" i="7" s="1"/>
  <c r="AI2910" i="1"/>
  <c r="G2869" i="7" s="1"/>
  <c r="AD3228" i="1"/>
  <c r="AD858" i="1"/>
  <c r="AD1594" i="1"/>
  <c r="D756" i="7"/>
  <c r="AH756" i="7" s="1"/>
  <c r="AH3070" i="1"/>
  <c r="X675" i="1"/>
  <c r="B634" i="7" s="1"/>
  <c r="AF634" i="7" s="1"/>
  <c r="D2746" i="7"/>
  <c r="AH2746" i="7" s="1"/>
  <c r="AH1675" i="1"/>
  <c r="F1634" i="7" s="1"/>
  <c r="X2040" i="1"/>
  <c r="B1999" i="7" s="1"/>
  <c r="AF1999" i="7" s="1"/>
  <c r="D1701" i="7"/>
  <c r="AH1701" i="7" s="1"/>
  <c r="AI3112" i="1"/>
  <c r="AH2979" i="1"/>
  <c r="F2938" i="7" s="1"/>
  <c r="AI3486" i="1"/>
  <c r="X3100" i="1"/>
  <c r="AD3180" i="1"/>
  <c r="D1056" i="7"/>
  <c r="AH1056" i="7" s="1"/>
  <c r="D1967" i="7"/>
  <c r="AH1967" i="7" s="1"/>
  <c r="AH2970" i="1"/>
  <c r="F2929" i="7" s="1"/>
  <c r="D1904" i="7"/>
  <c r="AH1904" i="7" s="1"/>
  <c r="AD3300" i="1"/>
  <c r="AI3281" i="1"/>
  <c r="D2208" i="7"/>
  <c r="AH2208" i="7" s="1"/>
  <c r="X679" i="1"/>
  <c r="B638" i="7" s="1"/>
  <c r="AF638" i="7" s="1"/>
  <c r="AD1285" i="1"/>
  <c r="AI142" i="1"/>
  <c r="G101" i="7" s="1"/>
  <c r="D1037" i="7"/>
  <c r="AH1037" i="7" s="1"/>
  <c r="AD2578" i="1"/>
  <c r="AH375" i="1"/>
  <c r="F334" i="7" s="1"/>
  <c r="AI1681" i="1"/>
  <c r="G1640" i="7" s="1"/>
  <c r="D146" i="7"/>
  <c r="AH146" i="7" s="1"/>
  <c r="X1629" i="1"/>
  <c r="B1588" i="7" s="1"/>
  <c r="AF1588" i="7" s="1"/>
  <c r="X1501" i="1"/>
  <c r="B1460" i="7" s="1"/>
  <c r="AF1460" i="7" s="1"/>
  <c r="AD876" i="1"/>
  <c r="AD3494" i="1"/>
  <c r="AD3100" i="1"/>
  <c r="D686" i="7"/>
  <c r="AH686" i="7" s="1"/>
  <c r="AI346" i="1"/>
  <c r="G305" i="7" s="1"/>
  <c r="AD2141" i="1"/>
  <c r="AI1977" i="1"/>
  <c r="G1936" i="7" s="1"/>
  <c r="AH1300" i="1"/>
  <c r="F1259" i="7" s="1"/>
  <c r="AI444" i="1"/>
  <c r="G403" i="7" s="1"/>
  <c r="X2270" i="1"/>
  <c r="B2229" i="7" s="1"/>
  <c r="AF2229" i="7" s="1"/>
  <c r="AD85" i="1"/>
  <c r="D809" i="7"/>
  <c r="AH809" i="7" s="1"/>
  <c r="D2409" i="7"/>
  <c r="AH2409" i="7" s="1"/>
  <c r="D2309" i="7"/>
  <c r="AH2309" i="7" s="1"/>
  <c r="AD734" i="1"/>
  <c r="AI2959" i="1"/>
  <c r="G2918" i="7" s="1"/>
  <c r="AD150" i="1"/>
  <c r="AI481" i="1"/>
  <c r="G440" i="7" s="1"/>
  <c r="D1987" i="7"/>
  <c r="AH1987" i="7" s="1"/>
  <c r="X598" i="1"/>
  <c r="B557" i="7" s="1"/>
  <c r="AF557" i="7" s="1"/>
  <c r="AD1072" i="1"/>
  <c r="AD1190" i="1"/>
  <c r="AH1191" i="1"/>
  <c r="F1150" i="7" s="1"/>
  <c r="D394" i="7"/>
  <c r="AH394" i="7" s="1"/>
  <c r="D178" i="7"/>
  <c r="AH178" i="7" s="1"/>
  <c r="X1198" i="1"/>
  <c r="B1157" i="7" s="1"/>
  <c r="AF1157" i="7" s="1"/>
  <c r="AI436" i="1"/>
  <c r="G395" i="7" s="1"/>
  <c r="AH874" i="1"/>
  <c r="F833" i="7" s="1"/>
  <c r="AD99" i="1"/>
  <c r="X1229" i="1"/>
  <c r="B1188" i="7" s="1"/>
  <c r="AF1188" i="7" s="1"/>
  <c r="AD3129" i="1"/>
  <c r="AH1094" i="1"/>
  <c r="F1053" i="7" s="1"/>
  <c r="AD1463" i="1"/>
  <c r="AI2108" i="1"/>
  <c r="G2067" i="7" s="1"/>
  <c r="AH3260" i="1"/>
  <c r="D2354" i="7"/>
  <c r="AH2354" i="7" s="1"/>
  <c r="X1931" i="1"/>
  <c r="B1890" i="7" s="1"/>
  <c r="AF1890" i="7" s="1"/>
  <c r="D570" i="7"/>
  <c r="AH570" i="7" s="1"/>
  <c r="D154" i="7"/>
  <c r="AH154" i="7" s="1"/>
  <c r="AH357" i="1"/>
  <c r="F316" i="7" s="1"/>
  <c r="AD1154" i="1"/>
  <c r="D2775" i="7"/>
  <c r="AH2775" i="7" s="1"/>
  <c r="X3287" i="1"/>
  <c r="D2201" i="7"/>
  <c r="AH2201" i="7" s="1"/>
  <c r="D1187" i="7"/>
  <c r="AH1187" i="7" s="1"/>
  <c r="AI2346" i="1"/>
  <c r="G2305" i="7" s="1"/>
  <c r="AD332" i="1"/>
  <c r="AI3153" i="1"/>
  <c r="AI3457" i="1"/>
  <c r="AD285" i="1"/>
  <c r="AD1485" i="1"/>
  <c r="AD3364" i="1"/>
  <c r="AH2347" i="1"/>
  <c r="F2306" i="7" s="1"/>
  <c r="X1936" i="1"/>
  <c r="B1895" i="7" s="1"/>
  <c r="AF1895" i="7" s="1"/>
  <c r="D2916" i="7"/>
  <c r="AH2916" i="7" s="1"/>
  <c r="AD2305" i="1"/>
  <c r="AH985" i="1"/>
  <c r="F944" i="7" s="1"/>
  <c r="AH290" i="1"/>
  <c r="F249" i="7" s="1"/>
  <c r="AI3258" i="1"/>
  <c r="D1690" i="7"/>
  <c r="AH1690" i="7" s="1"/>
  <c r="AD2250" i="1"/>
  <c r="AI574" i="1"/>
  <c r="G533" i="7" s="1"/>
  <c r="AD3231" i="1"/>
  <c r="AH3176" i="1"/>
  <c r="D2882" i="7"/>
  <c r="AH2882" i="7" s="1"/>
  <c r="AD414" i="1"/>
  <c r="AH1110" i="1"/>
  <c r="F1069" i="7" s="1"/>
  <c r="AI2008" i="1"/>
  <c r="G1967" i="7" s="1"/>
  <c r="AD2212" i="1"/>
  <c r="AI2654" i="1"/>
  <c r="G2613" i="7" s="1"/>
  <c r="AH474" i="1"/>
  <c r="F433" i="7" s="1"/>
  <c r="AD2769" i="1"/>
  <c r="AI2544" i="1"/>
  <c r="G2503" i="7" s="1"/>
  <c r="X2959" i="1"/>
  <c r="B2918" i="7" s="1"/>
  <c r="AF2918" i="7" s="1"/>
  <c r="AH1433" i="1"/>
  <c r="F1392" i="7" s="1"/>
  <c r="X335" i="1"/>
  <c r="B294" i="7" s="1"/>
  <c r="AF294" i="7" s="1"/>
  <c r="AH1474" i="1"/>
  <c r="F1433" i="7" s="1"/>
  <c r="D125" i="7"/>
  <c r="AH125" i="7" s="1"/>
  <c r="AH3069" i="1"/>
  <c r="AI778" i="1"/>
  <c r="G737" i="7" s="1"/>
  <c r="X1399" i="1"/>
  <c r="B1358" i="7" s="1"/>
  <c r="AF1358" i="7" s="1"/>
  <c r="AD3221" i="1"/>
  <c r="AH2034" i="1"/>
  <c r="F1993" i="7" s="1"/>
  <c r="AD679" i="1"/>
  <c r="AD2386" i="1"/>
  <c r="X3365" i="1"/>
  <c r="AD874" i="1"/>
  <c r="AH3297" i="1"/>
  <c r="D669" i="7"/>
  <c r="AH669" i="7" s="1"/>
  <c r="AH2368" i="1"/>
  <c r="F2327" i="7" s="1"/>
  <c r="D2655" i="7"/>
  <c r="AH2655" i="7" s="1"/>
  <c r="AD521" i="1"/>
  <c r="AD1298" i="1"/>
  <c r="AI3220" i="1"/>
  <c r="D2990" i="7"/>
  <c r="AH2990" i="7" s="1"/>
  <c r="D1005" i="7"/>
  <c r="AH1005" i="7" s="1"/>
  <c r="AI195" i="1"/>
  <c r="G154" i="7" s="1"/>
  <c r="X3529" i="1"/>
  <c r="D1606" i="7"/>
  <c r="AH1606" i="7" s="1"/>
  <c r="AH129" i="1"/>
  <c r="F88" i="7" s="1"/>
  <c r="D2833" i="7"/>
  <c r="AH2833" i="7" s="1"/>
  <c r="X3312" i="1"/>
  <c r="AI630" i="1"/>
  <c r="G589" i="7" s="1"/>
  <c r="D1052" i="7"/>
  <c r="AH1052" i="7" s="1"/>
  <c r="X2300" i="1"/>
  <c r="B2259" i="7" s="1"/>
  <c r="AF2259" i="7" s="1"/>
  <c r="X1645" i="1"/>
  <c r="B1604" i="7" s="1"/>
  <c r="AF1604" i="7" s="1"/>
  <c r="AD3009" i="1"/>
  <c r="AI1024" i="1"/>
  <c r="G983" i="7" s="1"/>
  <c r="AD1014" i="1"/>
  <c r="X1823" i="1"/>
  <c r="B1782" i="7" s="1"/>
  <c r="AF1782" i="7" s="1"/>
  <c r="X271" i="1"/>
  <c r="B230" i="7" s="1"/>
  <c r="AF230" i="7" s="1"/>
  <c r="AD2231" i="1"/>
  <c r="D1485" i="7"/>
  <c r="AH1485" i="7" s="1"/>
  <c r="X2735" i="1"/>
  <c r="B2694" i="7" s="1"/>
  <c r="AF2694" i="7" s="1"/>
  <c r="X2367" i="1"/>
  <c r="B2326" i="7" s="1"/>
  <c r="AF2326" i="7" s="1"/>
  <c r="AI3195" i="1"/>
  <c r="X3023" i="1"/>
  <c r="B2982" i="7" s="1"/>
  <c r="AF2982" i="7" s="1"/>
  <c r="X773" i="1"/>
  <c r="B732" i="7" s="1"/>
  <c r="AF732" i="7" s="1"/>
  <c r="AH3295" i="1"/>
  <c r="AH814" i="1"/>
  <c r="F773" i="7" s="1"/>
  <c r="X2914" i="1"/>
  <c r="B2873" i="7" s="1"/>
  <c r="AF2873" i="7" s="1"/>
  <c r="X311" i="1"/>
  <c r="B270" i="7" s="1"/>
  <c r="AF270" i="7" s="1"/>
  <c r="AD1786" i="1"/>
  <c r="AD574" i="1"/>
  <c r="AH2758" i="1"/>
  <c r="F2717" i="7" s="1"/>
  <c r="AI2746" i="1"/>
  <c r="G2705" i="7" s="1"/>
  <c r="X1172" i="1"/>
  <c r="B1131" i="7" s="1"/>
  <c r="AF1131" i="7" s="1"/>
  <c r="AH619" i="1"/>
  <c r="F578" i="7" s="1"/>
  <c r="AI196" i="1"/>
  <c r="G155" i="7" s="1"/>
  <c r="X2294" i="1"/>
  <c r="B2253" i="7" s="1"/>
  <c r="AF2253" i="7" s="1"/>
  <c r="D1318" i="7"/>
  <c r="AH1318" i="7" s="1"/>
  <c r="X1446" i="1"/>
  <c r="B1405" i="7" s="1"/>
  <c r="AF1405" i="7" s="1"/>
  <c r="D1248" i="7"/>
  <c r="AH1248" i="7" s="1"/>
  <c r="AH1261" i="1"/>
  <c r="F1220" i="7" s="1"/>
  <c r="X295" i="1"/>
  <c r="B254" i="7" s="1"/>
  <c r="AF254" i="7" s="1"/>
  <c r="AD1934" i="1"/>
  <c r="AD1067" i="1"/>
  <c r="X2899" i="1"/>
  <c r="B2858" i="7" s="1"/>
  <c r="AF2858" i="7" s="1"/>
  <c r="X2277" i="1"/>
  <c r="B2236" i="7" s="1"/>
  <c r="AF2236" i="7" s="1"/>
  <c r="AD179" i="1"/>
  <c r="AD486" i="1"/>
  <c r="AD2594" i="1"/>
  <c r="AI1732" i="1"/>
  <c r="G1691" i="7" s="1"/>
  <c r="AH679" i="1"/>
  <c r="F638" i="7" s="1"/>
  <c r="AH1327" i="1"/>
  <c r="F1286" i="7" s="1"/>
  <c r="AH1285" i="1"/>
  <c r="F1244" i="7" s="1"/>
  <c r="AI2562" i="1"/>
  <c r="G2521" i="7" s="1"/>
  <c r="AH395" i="1"/>
  <c r="F354" i="7" s="1"/>
  <c r="AH1527" i="1"/>
  <c r="F1486" i="7" s="1"/>
  <c r="AH2504" i="1"/>
  <c r="F2463" i="7" s="1"/>
  <c r="AH3452" i="1"/>
  <c r="AH1405" i="1"/>
  <c r="F1364" i="7" s="1"/>
  <c r="AI566" i="1"/>
  <c r="G525" i="7" s="1"/>
  <c r="AD1352" i="1"/>
  <c r="AH2423" i="1"/>
  <c r="F2382" i="7" s="1"/>
  <c r="X2936" i="1"/>
  <c r="B2895" i="7" s="1"/>
  <c r="AF2895" i="7" s="1"/>
  <c r="X523" i="1"/>
  <c r="B482" i="7" s="1"/>
  <c r="AF482" i="7" s="1"/>
  <c r="AD1671" i="1"/>
  <c r="AH1742" i="1"/>
  <c r="F1701" i="7" s="1"/>
  <c r="AH976" i="1"/>
  <c r="F935" i="7" s="1"/>
  <c r="X1047" i="1"/>
  <c r="B1006" i="7" s="1"/>
  <c r="AF1006" i="7" s="1"/>
  <c r="AI462" i="1"/>
  <c r="G421" i="7" s="1"/>
  <c r="X2161" i="1"/>
  <c r="B2120" i="7" s="1"/>
  <c r="AF2120" i="7" s="1"/>
  <c r="AI1264" i="1"/>
  <c r="G1223" i="7" s="1"/>
  <c r="AI2920" i="1"/>
  <c r="G2879" i="7" s="1"/>
  <c r="AH2430" i="1"/>
  <c r="F2389" i="7" s="1"/>
  <c r="AI414" i="1"/>
  <c r="G373" i="7" s="1"/>
  <c r="AH2125" i="1"/>
  <c r="F2084" i="7" s="1"/>
  <c r="AH2837" i="1"/>
  <c r="F2796" i="7" s="1"/>
  <c r="AH270" i="1"/>
  <c r="F229" i="7" s="1"/>
  <c r="X2028" i="1"/>
  <c r="B1987" i="7" s="1"/>
  <c r="AF1987" i="7" s="1"/>
  <c r="X3239" i="1"/>
  <c r="AH750" i="1"/>
  <c r="F709" i="7" s="1"/>
  <c r="AD2942" i="1"/>
  <c r="X2940" i="1"/>
  <c r="B2899" i="7" s="1"/>
  <c r="AF2899" i="7" s="1"/>
  <c r="D180" i="7"/>
  <c r="AH180" i="7" s="1"/>
  <c r="AH898" i="1"/>
  <c r="F857" i="7" s="1"/>
  <c r="AH2486" i="1"/>
  <c r="F2445" i="7" s="1"/>
  <c r="AI3175" i="1"/>
  <c r="AD2091" i="1"/>
  <c r="X1906" i="1"/>
  <c r="B1865" i="7" s="1"/>
  <c r="AF1865" i="7" s="1"/>
  <c r="AH3195" i="1"/>
  <c r="AI3023" i="1"/>
  <c r="G2982" i="7" s="1"/>
  <c r="AD853" i="1"/>
  <c r="AD2551" i="1"/>
  <c r="AD2791" i="1"/>
  <c r="AI1163" i="1"/>
  <c r="G1122" i="7" s="1"/>
  <c r="AH1264" i="1"/>
  <c r="F1223" i="7" s="1"/>
  <c r="X1259" i="1"/>
  <c r="B1218" i="7" s="1"/>
  <c r="AF1218" i="7" s="1"/>
  <c r="AI2635" i="1"/>
  <c r="G2594" i="7" s="1"/>
  <c r="D2205" i="7"/>
  <c r="AH2205" i="7" s="1"/>
  <c r="AI2391" i="1"/>
  <c r="G2350" i="7" s="1"/>
  <c r="AH3180" i="1"/>
  <c r="X2972" i="1"/>
  <c r="B2931" i="7" s="1"/>
  <c r="AF2931" i="7" s="1"/>
  <c r="X604" i="1"/>
  <c r="B563" i="7" s="1"/>
  <c r="AF563" i="7" s="1"/>
  <c r="AD3460" i="1"/>
  <c r="AH1359" i="1"/>
  <c r="F1318" i="7" s="1"/>
  <c r="AH810" i="1"/>
  <c r="F769" i="7" s="1"/>
  <c r="X3183" i="1"/>
  <c r="AD2365" i="1"/>
  <c r="AH998" i="1"/>
  <c r="F957" i="7" s="1"/>
  <c r="AD2100" i="1"/>
  <c r="AH1067" i="1"/>
  <c r="F1026" i="7" s="1"/>
  <c r="AH1035" i="1"/>
  <c r="F994" i="7" s="1"/>
  <c r="D2399" i="7"/>
  <c r="AH2399" i="7" s="1"/>
  <c r="AH2277" i="1"/>
  <c r="F2236" i="7" s="1"/>
  <c r="AD3521" i="1"/>
  <c r="AI3069" i="1"/>
  <c r="AD1218" i="1"/>
  <c r="D2233" i="7"/>
  <c r="AH2233" i="7" s="1"/>
  <c r="AH3490" i="1"/>
  <c r="D2875" i="7"/>
  <c r="AH2875" i="7" s="1"/>
  <c r="AI1610" i="1"/>
  <c r="G1569" i="7" s="1"/>
  <c r="AD823" i="1"/>
  <c r="D158" i="7"/>
  <c r="AH158" i="7" s="1"/>
  <c r="X2705" i="1"/>
  <c r="B2664" i="7" s="1"/>
  <c r="AF2664" i="7" s="1"/>
  <c r="AH3467" i="1"/>
  <c r="X808" i="1"/>
  <c r="B767" i="7" s="1"/>
  <c r="AF767" i="7" s="1"/>
  <c r="AH1791" i="1"/>
  <c r="F1750" i="7" s="1"/>
  <c r="X1436" i="1"/>
  <c r="B1395" i="7" s="1"/>
  <c r="AF1395" i="7" s="1"/>
  <c r="X1592" i="1"/>
  <c r="B1551" i="7" s="1"/>
  <c r="AF1551" i="7" s="1"/>
  <c r="AI1325" i="1"/>
  <c r="G1284" i="7" s="1"/>
  <c r="X3034" i="1"/>
  <c r="B2993" i="7" s="1"/>
  <c r="AF2993" i="7" s="1"/>
  <c r="AD2315" i="1"/>
  <c r="AI2447" i="1"/>
  <c r="G2406" i="7" s="1"/>
  <c r="AH494" i="1"/>
  <c r="F453" i="7" s="1"/>
  <c r="AI3222" i="1"/>
  <c r="D1311" i="7"/>
  <c r="AH1311" i="7" s="1"/>
  <c r="AH2321" i="1"/>
  <c r="F2280" i="7" s="1"/>
  <c r="AD1580" i="1"/>
  <c r="AD2971" i="1"/>
  <c r="AH1409" i="1"/>
  <c r="F1368" i="7" s="1"/>
  <c r="AD2029" i="1"/>
  <c r="AH2538" i="1"/>
  <c r="F2497" i="7" s="1"/>
  <c r="AH3023" i="1"/>
  <c r="F2982" i="7" s="1"/>
  <c r="X3032" i="1"/>
  <c r="B2991" i="7" s="1"/>
  <c r="AF2991" i="7" s="1"/>
  <c r="AI1159" i="1"/>
  <c r="G1118" i="7" s="1"/>
  <c r="AH1345" i="1"/>
  <c r="F1304" i="7" s="1"/>
  <c r="AD2492" i="1"/>
  <c r="D208" i="7"/>
  <c r="AH208" i="7" s="1"/>
  <c r="AD1526" i="1"/>
  <c r="AI3123" i="1"/>
  <c r="AD652" i="1"/>
  <c r="D1992" i="7"/>
  <c r="AH1992" i="7" s="1"/>
  <c r="X1312" i="1"/>
  <c r="B1271" i="7" s="1"/>
  <c r="AF1271" i="7" s="1"/>
  <c r="AH3486" i="1"/>
  <c r="D246" i="7"/>
  <c r="AH246" i="7" s="1"/>
  <c r="D1745" i="7"/>
  <c r="AH1745" i="7" s="1"/>
  <c r="X2898" i="1"/>
  <c r="B2857" i="7" s="1"/>
  <c r="AF2857" i="7" s="1"/>
  <c r="X662" i="1"/>
  <c r="B621" i="7" s="1"/>
  <c r="AF621" i="7" s="1"/>
  <c r="AD3331" i="1"/>
  <c r="D1794" i="7"/>
  <c r="AH1794" i="7" s="1"/>
  <c r="AI170" i="1"/>
  <c r="G129" i="7" s="1"/>
  <c r="X3161" i="1"/>
  <c r="AH1830" i="1"/>
  <c r="F1789" i="7" s="1"/>
  <c r="AH2059" i="1"/>
  <c r="F2018" i="7" s="1"/>
  <c r="AI1872" i="1"/>
  <c r="G1831" i="7" s="1"/>
  <c r="AD1194" i="1"/>
  <c r="D699" i="7"/>
  <c r="AH699" i="7" s="1"/>
  <c r="D2286" i="7"/>
  <c r="AH2286" i="7" s="1"/>
  <c r="AI1067" i="1"/>
  <c r="G1026" i="7" s="1"/>
  <c r="X2058" i="1"/>
  <c r="B2017" i="7" s="1"/>
  <c r="AF2017" i="7" s="1"/>
  <c r="AH1120" i="1"/>
  <c r="F1079" i="7" s="1"/>
  <c r="X3257" i="1"/>
  <c r="AI169" i="1"/>
  <c r="G128" i="7" s="1"/>
  <c r="AH2876" i="1"/>
  <c r="F2835" i="7" s="1"/>
  <c r="AD2454" i="1"/>
  <c r="AD1660" i="1"/>
  <c r="AI2323" i="1"/>
  <c r="G2282" i="7" s="1"/>
  <c r="X3334" i="1"/>
  <c r="AI2054" i="1"/>
  <c r="G2013" i="7" s="1"/>
  <c r="X1060" i="1"/>
  <c r="B1019" i="7" s="1"/>
  <c r="AF1019" i="7" s="1"/>
  <c r="AD1566" i="1"/>
  <c r="AI3472" i="1"/>
  <c r="D998" i="7"/>
  <c r="AH998" i="7" s="1"/>
  <c r="AI2989" i="1"/>
  <c r="G2948" i="7" s="1"/>
  <c r="AD3072" i="1"/>
  <c r="AH1256" i="1"/>
  <c r="F1215" i="7" s="1"/>
  <c r="AH2553" i="1"/>
  <c r="F2512" i="7" s="1"/>
  <c r="AD2479" i="1"/>
  <c r="X2895" i="1"/>
  <c r="B2854" i="7" s="1"/>
  <c r="AF2854" i="7" s="1"/>
  <c r="X2041" i="1"/>
  <c r="B2000" i="7" s="1"/>
  <c r="AF2000" i="7" s="1"/>
  <c r="AH2031" i="1"/>
  <c r="F1990" i="7" s="1"/>
  <c r="AH566" i="1"/>
  <c r="F525" i="7" s="1"/>
  <c r="X2348" i="1"/>
  <c r="B2307" i="7" s="1"/>
  <c r="AF2307" i="7" s="1"/>
  <c r="AH2351" i="1"/>
  <c r="F2310" i="7" s="1"/>
  <c r="AI2816" i="1"/>
  <c r="G2775" i="7" s="1"/>
  <c r="AD797" i="1"/>
  <c r="AI2934" i="1"/>
  <c r="G2893" i="7" s="1"/>
  <c r="AH1333" i="1"/>
  <c r="F1292" i="7" s="1"/>
  <c r="X1588" i="1"/>
  <c r="B1547" i="7" s="1"/>
  <c r="AF1547" i="7" s="1"/>
  <c r="X183" i="1"/>
  <c r="B142" i="7" s="1"/>
  <c r="AF142" i="7" s="1"/>
  <c r="D1332" i="7"/>
  <c r="AH1332" i="7" s="1"/>
  <c r="AI895" i="1"/>
  <c r="G854" i="7" s="1"/>
  <c r="D762" i="7"/>
  <c r="AH762" i="7" s="1"/>
  <c r="AH2313" i="1"/>
  <c r="F2272" i="7" s="1"/>
  <c r="AH1205" i="1"/>
  <c r="F1164" i="7" s="1"/>
  <c r="AH3009" i="1"/>
  <c r="F2968" i="7" s="1"/>
  <c r="AI1818" i="1"/>
  <c r="G1777" i="7" s="1"/>
  <c r="X3018" i="1"/>
  <c r="B2977" i="7" s="1"/>
  <c r="AF2977" i="7" s="1"/>
  <c r="AI995" i="1"/>
  <c r="G954" i="7" s="1"/>
  <c r="D195" i="7"/>
  <c r="AH195" i="7" s="1"/>
  <c r="AH3345" i="1"/>
  <c r="AI2084" i="1"/>
  <c r="G2043" i="7" s="1"/>
  <c r="AI982" i="1"/>
  <c r="G941" i="7" s="1"/>
  <c r="AD1645" i="1"/>
  <c r="X2494" i="1"/>
  <c r="B2453" i="7" s="1"/>
  <c r="AF2453" i="7" s="1"/>
  <c r="D2404" i="7"/>
  <c r="AH2404" i="7" s="1"/>
  <c r="AD1143" i="1"/>
  <c r="AH1202" i="1"/>
  <c r="F1161" i="7" s="1"/>
  <c r="X1381" i="1"/>
  <c r="B1340" i="7" s="1"/>
  <c r="AF1340" i="7" s="1"/>
  <c r="AI2449" i="1"/>
  <c r="G2408" i="7" s="1"/>
  <c r="AH2815" i="1"/>
  <c r="F2774" i="7" s="1"/>
  <c r="D1312" i="7"/>
  <c r="AH1312" i="7" s="1"/>
  <c r="AD530" i="1"/>
  <c r="AD3289" i="1"/>
  <c r="AH3128" i="1"/>
  <c r="AH3155" i="1"/>
  <c r="AI3131" i="1"/>
  <c r="AI503" i="1"/>
  <c r="G462" i="7" s="1"/>
  <c r="AH1640" i="1"/>
  <c r="F1599" i="7" s="1"/>
  <c r="AD2721" i="1"/>
  <c r="X3505" i="1"/>
  <c r="AI2496" i="1"/>
  <c r="G2455" i="7" s="1"/>
  <c r="AD2738" i="1"/>
  <c r="X1508" i="1"/>
  <c r="B1467" i="7" s="1"/>
  <c r="AF1467" i="7" s="1"/>
  <c r="AI1714" i="1"/>
  <c r="G1673" i="7" s="1"/>
  <c r="D824" i="7"/>
  <c r="AH824" i="7" s="1"/>
  <c r="AD2643" i="1"/>
  <c r="D2851" i="7"/>
  <c r="AH2851" i="7" s="1"/>
  <c r="AH2054" i="1"/>
  <c r="F2013" i="7" s="1"/>
  <c r="AI86" i="1"/>
  <c r="G45" i="7" s="1"/>
  <c r="AD1341" i="1"/>
  <c r="AD629" i="1"/>
  <c r="X1480" i="1"/>
  <c r="B1439" i="7" s="1"/>
  <c r="AF1439" i="7" s="1"/>
  <c r="X640" i="1"/>
  <c r="B599" i="7" s="1"/>
  <c r="AF599" i="7" s="1"/>
  <c r="D2145" i="7"/>
  <c r="AH2145" i="7" s="1"/>
  <c r="X2963" i="1"/>
  <c r="B2922" i="7" s="1"/>
  <c r="AF2922" i="7" s="1"/>
  <c r="AH2195" i="1"/>
  <c r="F2154" i="7" s="1"/>
  <c r="AH3198" i="1"/>
  <c r="AD3120" i="1"/>
  <c r="AD3249" i="1"/>
  <c r="AI2381" i="1"/>
  <c r="G2340" i="7" s="1"/>
  <c r="AD1362" i="1"/>
  <c r="AD905" i="1"/>
  <c r="AD1796" i="1"/>
  <c r="AH995" i="1"/>
  <c r="F954" i="7" s="1"/>
  <c r="AD3226" i="1"/>
  <c r="AD2284" i="1"/>
  <c r="X2965" i="1"/>
  <c r="B2924" i="7" s="1"/>
  <c r="AF2924" i="7" s="1"/>
  <c r="D822" i="7"/>
  <c r="AH822" i="7" s="1"/>
  <c r="AH727" i="1"/>
  <c r="F686" i="7" s="1"/>
  <c r="AD895" i="1"/>
  <c r="AI332" i="1"/>
  <c r="G291" i="7" s="1"/>
  <c r="D1857" i="7"/>
  <c r="AH1857" i="7" s="1"/>
  <c r="AI474" i="1"/>
  <c r="G433" i="7" s="1"/>
  <c r="AI3015" i="1"/>
  <c r="G2974" i="7" s="1"/>
  <c r="AH738" i="1"/>
  <c r="F697" i="7" s="1"/>
  <c r="D650" i="7"/>
  <c r="AH650" i="7" s="1"/>
  <c r="AD3355" i="1"/>
  <c r="AI1854" i="1"/>
  <c r="G1813" i="7" s="1"/>
  <c r="AD3297" i="1"/>
  <c r="AD76" i="1"/>
  <c r="AI3299" i="1"/>
  <c r="AH2009" i="1"/>
  <c r="F1968" i="7" s="1"/>
  <c r="AH2846" i="1"/>
  <c r="F2805" i="7" s="1"/>
  <c r="AD986" i="1"/>
  <c r="D1439" i="7"/>
  <c r="AH1439" i="7" s="1"/>
  <c r="X2207" i="1"/>
  <c r="B2166" i="7" s="1"/>
  <c r="AF2166" i="7" s="1"/>
  <c r="X2843" i="1"/>
  <c r="B2802" i="7" s="1"/>
  <c r="AF2802" i="7" s="1"/>
  <c r="AD2592" i="1"/>
  <c r="AI1456" i="1"/>
  <c r="G1415" i="7" s="1"/>
  <c r="AI2041" i="1"/>
  <c r="G2000" i="7" s="1"/>
  <c r="AD680" i="1"/>
  <c r="AI910" i="1"/>
  <c r="G869" i="7" s="1"/>
  <c r="AI3503" i="1"/>
  <c r="AI3035" i="1"/>
  <c r="G2994" i="7" s="1"/>
  <c r="D681" i="7"/>
  <c r="AH681" i="7" s="1"/>
  <c r="X2139" i="1"/>
  <c r="B2098" i="7" s="1"/>
  <c r="AF2098" i="7" s="1"/>
  <c r="X1817" i="1"/>
  <c r="B1776" i="7" s="1"/>
  <c r="AF1776" i="7" s="1"/>
  <c r="AI2693" i="1"/>
  <c r="G2652" i="7" s="1"/>
  <c r="AD1893" i="1"/>
  <c r="AH2741" i="1"/>
  <c r="F2700" i="7" s="1"/>
  <c r="D2707" i="7"/>
  <c r="AH2707" i="7" s="1"/>
  <c r="D880" i="7"/>
  <c r="AH880" i="7" s="1"/>
  <c r="AD405" i="1"/>
  <c r="AD2766" i="1"/>
  <c r="AH3444" i="1"/>
  <c r="AH3454" i="1"/>
  <c r="AI876" i="1"/>
  <c r="G835" i="7" s="1"/>
  <c r="D1532" i="7"/>
  <c r="AH1532" i="7" s="1"/>
  <c r="AH622" i="1"/>
  <c r="F581" i="7" s="1"/>
  <c r="AD2007" i="1"/>
  <c r="AH3231" i="1"/>
  <c r="AH2308" i="1"/>
  <c r="F2267" i="7" s="1"/>
  <c r="X454" i="1"/>
  <c r="B413" i="7" s="1"/>
  <c r="AF413" i="7" s="1"/>
  <c r="AH170" i="1"/>
  <c r="F129" i="7" s="1"/>
  <c r="AH756" i="1"/>
  <c r="F715" i="7" s="1"/>
  <c r="D2507" i="7"/>
  <c r="AH2507" i="7" s="1"/>
  <c r="X963" i="1"/>
  <c r="B922" i="7" s="1"/>
  <c r="AF922" i="7" s="1"/>
  <c r="AI2389" i="1"/>
  <c r="G2348" i="7" s="1"/>
  <c r="AH1370" i="1"/>
  <c r="F1329" i="7" s="1"/>
  <c r="AI740" i="1"/>
  <c r="G699" i="7" s="1"/>
  <c r="AD2621" i="1"/>
  <c r="X2258" i="1"/>
  <c r="B2217" i="7" s="1"/>
  <c r="AF2217" i="7" s="1"/>
  <c r="X2639" i="1"/>
  <c r="B2598" i="7" s="1"/>
  <c r="AF2598" i="7" s="1"/>
  <c r="D1467" i="7"/>
  <c r="AH1467" i="7" s="1"/>
  <c r="AH169" i="1"/>
  <c r="F128" i="7" s="1"/>
  <c r="X1096" i="1"/>
  <c r="B1055" i="7" s="1"/>
  <c r="AF1055" i="7" s="1"/>
  <c r="D152" i="7"/>
  <c r="AH152" i="7" s="1"/>
  <c r="D1725" i="7"/>
  <c r="AH1725" i="7" s="1"/>
  <c r="AH792" i="1"/>
  <c r="F751" i="7" s="1"/>
  <c r="X1538" i="1"/>
  <c r="B1497" i="7" s="1"/>
  <c r="AF1497" i="7" s="1"/>
  <c r="X1029" i="1"/>
  <c r="B988" i="7" s="1"/>
  <c r="AF988" i="7" s="1"/>
  <c r="AI3117" i="1"/>
  <c r="D782" i="7"/>
  <c r="AH782" i="7" s="1"/>
  <c r="D833" i="7"/>
  <c r="AH833" i="7" s="1"/>
  <c r="AD192" i="1"/>
  <c r="D292" i="7"/>
  <c r="AH292" i="7" s="1"/>
  <c r="AH3477" i="1"/>
  <c r="D1565" i="7"/>
  <c r="AH1565" i="7" s="1"/>
  <c r="D1173" i="7"/>
  <c r="AH1173" i="7" s="1"/>
  <c r="AH3250" i="1"/>
  <c r="AI2291" i="1"/>
  <c r="G2250" i="7" s="1"/>
  <c r="D792" i="7"/>
  <c r="AH792" i="7" s="1"/>
  <c r="D2274" i="7"/>
  <c r="AH2274" i="7" s="1"/>
  <c r="AD3234" i="1"/>
  <c r="AD566" i="1"/>
  <c r="D316" i="7"/>
  <c r="AH316" i="7" s="1"/>
  <c r="AI1352" i="1"/>
  <c r="G1311" i="7" s="1"/>
  <c r="AH2816" i="1"/>
  <c r="F2775" i="7" s="1"/>
  <c r="AH2670" i="1"/>
  <c r="F2629" i="7" s="1"/>
  <c r="AH3275" i="1"/>
  <c r="AH3385" i="1"/>
  <c r="AD3018" i="1"/>
  <c r="AI2863" i="1"/>
  <c r="G2822" i="7" s="1"/>
  <c r="AI1391" i="1"/>
  <c r="G1350" i="7" s="1"/>
  <c r="X1191" i="1"/>
  <c r="B1150" i="7" s="1"/>
  <c r="AF1150" i="7" s="1"/>
  <c r="X1731" i="1"/>
  <c r="B1690" i="7" s="1"/>
  <c r="AF1690" i="7" s="1"/>
  <c r="D619" i="7"/>
  <c r="AH619" i="7" s="1"/>
  <c r="AD2760" i="1"/>
  <c r="X317" i="1"/>
  <c r="B276" i="7" s="1"/>
  <c r="AF276" i="7" s="1"/>
  <c r="X1174" i="1"/>
  <c r="B1133" i="7" s="1"/>
  <c r="AF1133" i="7" s="1"/>
  <c r="AH249" i="1"/>
  <c r="F208" i="7" s="1"/>
  <c r="AD1047" i="1"/>
  <c r="X784" i="1"/>
  <c r="B743" i="7" s="1"/>
  <c r="AF743" i="7" s="1"/>
  <c r="D2043" i="7"/>
  <c r="AH2043" i="7" s="1"/>
  <c r="AI1686" i="1"/>
  <c r="G1645" i="7" s="1"/>
  <c r="AI471" i="1"/>
  <c r="G430" i="7" s="1"/>
  <c r="X3154" i="1"/>
  <c r="AH2334" i="1"/>
  <c r="F2293" i="7" s="1"/>
  <c r="D1593" i="7"/>
  <c r="AH1593" i="7" s="1"/>
  <c r="X306" i="1"/>
  <c r="B265" i="7" s="1"/>
  <c r="AF265" i="7" s="1"/>
  <c r="AI3530" i="1"/>
  <c r="D342" i="7"/>
  <c r="AH342" i="7" s="1"/>
  <c r="AD3038" i="1"/>
  <c r="AD2430" i="1"/>
  <c r="AI1377" i="1"/>
  <c r="G1336" i="7" s="1"/>
  <c r="D2095" i="7"/>
  <c r="AH2095" i="7" s="1"/>
  <c r="AD3210" i="1"/>
  <c r="X77" i="1"/>
  <c r="B36" i="7" s="1"/>
  <c r="AF36" i="7" s="1"/>
  <c r="AH3131" i="1"/>
  <c r="AD2389" i="1"/>
  <c r="AH312" i="1"/>
  <c r="F271" i="7" s="1"/>
  <c r="X803" i="1"/>
  <c r="B762" i="7" s="1"/>
  <c r="AF762" i="7" s="1"/>
  <c r="AD1603" i="1"/>
  <c r="D1322" i="7"/>
  <c r="AH1322" i="7" s="1"/>
  <c r="D2763" i="7"/>
  <c r="AH2763" i="7" s="1"/>
  <c r="AH3021" i="1"/>
  <c r="F2980" i="7" s="1"/>
  <c r="X137" i="1"/>
  <c r="B96" i="7" s="1"/>
  <c r="AF96" i="7" s="1"/>
  <c r="AD2393" i="1"/>
  <c r="AH3292" i="1"/>
  <c r="X193" i="1"/>
  <c r="B152" i="7" s="1"/>
  <c r="AF152" i="7" s="1"/>
  <c r="AD90" i="1"/>
  <c r="X379" i="1"/>
  <c r="B338" i="7" s="1"/>
  <c r="AF338" i="7" s="1"/>
  <c r="X282" i="1"/>
  <c r="B241" i="7" s="1"/>
  <c r="AF241" i="7" s="1"/>
  <c r="X365" i="1"/>
  <c r="B324" i="7" s="1"/>
  <c r="AF324" i="7" s="1"/>
  <c r="AH2836" i="1"/>
  <c r="F2795" i="7" s="1"/>
  <c r="AD207" i="1"/>
  <c r="AI204" i="1"/>
  <c r="G163" i="7" s="1"/>
  <c r="AD333" i="1"/>
  <c r="AD1743" i="1"/>
  <c r="AD2095" i="1"/>
  <c r="AD3433" i="1"/>
  <c r="AD172" i="1"/>
  <c r="X3481" i="1"/>
  <c r="D3015" i="7"/>
  <c r="AH3015" i="7" s="1"/>
  <c r="AI2009" i="1"/>
  <c r="G1968" i="7" s="1"/>
  <c r="AH1369" i="1"/>
  <c r="F1328" i="7" s="1"/>
  <c r="AH75" i="1"/>
  <c r="F34" i="7" s="1"/>
  <c r="D1602" i="7"/>
  <c r="AH1602" i="7" s="1"/>
  <c r="AD790" i="1"/>
  <c r="AH3429" i="1"/>
  <c r="AH3437" i="1"/>
  <c r="AI465" i="1"/>
  <c r="G424" i="7" s="1"/>
  <c r="D1758" i="7"/>
  <c r="AH1758" i="7" s="1"/>
  <c r="X2213" i="1"/>
  <c r="B2172" i="7" s="1"/>
  <c r="AF2172" i="7" s="1"/>
  <c r="X3128" i="1"/>
  <c r="D2937" i="7"/>
  <c r="AH2937" i="7" s="1"/>
  <c r="AD2817" i="1"/>
  <c r="D2886" i="7"/>
  <c r="AH2886" i="7" s="1"/>
  <c r="AD531" i="1"/>
  <c r="D1520" i="7"/>
  <c r="AH1520" i="7" s="1"/>
  <c r="D1634" i="7"/>
  <c r="AH1634" i="7" s="1"/>
  <c r="X1715" i="1"/>
  <c r="B1674" i="7" s="1"/>
  <c r="AF1674" i="7" s="1"/>
  <c r="AI1336" i="1"/>
  <c r="G1295" i="7" s="1"/>
  <c r="AH866" i="1"/>
  <c r="F825" i="7" s="1"/>
  <c r="AI3377" i="1"/>
  <c r="D2924" i="7"/>
  <c r="AH2924" i="7" s="1"/>
  <c r="AD2445" i="1"/>
  <c r="AH1143" i="1"/>
  <c r="F1102" i="7" s="1"/>
  <c r="AI1202" i="1"/>
  <c r="G1161" i="7" s="1"/>
  <c r="AD2246" i="1"/>
  <c r="AI2815" i="1"/>
  <c r="G2774" i="7" s="1"/>
  <c r="AD1353" i="1"/>
  <c r="AI3384" i="1"/>
  <c r="D155" i="7"/>
  <c r="AH155" i="7" s="1"/>
  <c r="AH1532" i="1"/>
  <c r="F1491" i="7" s="1"/>
  <c r="X85" i="1"/>
  <c r="B44" i="7" s="1"/>
  <c r="AF44" i="7" s="1"/>
  <c r="AH466" i="1"/>
  <c r="F425" i="7" s="1"/>
  <c r="AI2567" i="1"/>
  <c r="G2526" i="7" s="1"/>
  <c r="AD1294" i="1"/>
  <c r="AH891" i="1"/>
  <c r="F850" i="7" s="1"/>
  <c r="X3122" i="1"/>
  <c r="X1363" i="1"/>
  <c r="B1322" i="7" s="1"/>
  <c r="AF1322" i="7" s="1"/>
  <c r="AD1379" i="1"/>
  <c r="D2107" i="7"/>
  <c r="AH2107" i="7" s="1"/>
  <c r="AH181" i="1"/>
  <c r="F140" i="7" s="1"/>
  <c r="D1673" i="7"/>
  <c r="AH1673" i="7" s="1"/>
  <c r="X3292" i="1"/>
  <c r="AH1329" i="1"/>
  <c r="F1288" i="7" s="1"/>
  <c r="D1605" i="7"/>
  <c r="AH1605" i="7" s="1"/>
  <c r="X1571" i="1"/>
  <c r="B1530" i="7" s="1"/>
  <c r="AF1530" i="7" s="1"/>
  <c r="D153" i="7"/>
  <c r="AH153" i="7" s="1"/>
  <c r="X1970" i="1"/>
  <c r="B1929" i="7" s="1"/>
  <c r="AF1929" i="7" s="1"/>
  <c r="D299" i="7"/>
  <c r="AH299" i="7" s="1"/>
  <c r="AD1996" i="1"/>
  <c r="AD1201" i="1"/>
  <c r="X2118" i="1"/>
  <c r="B2077" i="7" s="1"/>
  <c r="AF2077" i="7" s="1"/>
  <c r="AH361" i="1"/>
  <c r="F320" i="7" s="1"/>
  <c r="D2848" i="7"/>
  <c r="AH2848" i="7" s="1"/>
  <c r="AH3433" i="1"/>
  <c r="AI292" i="1"/>
  <c r="G251" i="7" s="1"/>
  <c r="AI672" i="1"/>
  <c r="G631" i="7" s="1"/>
  <c r="AD2395" i="1"/>
  <c r="X3361" i="1"/>
  <c r="D132" i="7"/>
  <c r="AH132" i="7" s="1"/>
  <c r="AD2905" i="1"/>
  <c r="AD3440" i="1"/>
  <c r="D1119" i="7"/>
  <c r="AH1119" i="7" s="1"/>
  <c r="D523" i="7"/>
  <c r="AH523" i="7" s="1"/>
  <c r="AI2423" i="1"/>
  <c r="G2382" i="7" s="1"/>
  <c r="X1800" i="1"/>
  <c r="B1759" i="7" s="1"/>
  <c r="AF1759" i="7" s="1"/>
  <c r="AI348" i="1"/>
  <c r="G307" i="7" s="1"/>
  <c r="X2646" i="1"/>
  <c r="B2605" i="7" s="1"/>
  <c r="AF2605" i="7" s="1"/>
  <c r="X1605" i="1"/>
  <c r="B1564" i="7" s="1"/>
  <c r="AF1564" i="7" s="1"/>
  <c r="AD2862" i="1"/>
  <c r="AI2817" i="1"/>
  <c r="G2776" i="7" s="1"/>
  <c r="AI404" i="1"/>
  <c r="G363" i="7" s="1"/>
  <c r="AD2998" i="1"/>
  <c r="AH3145" i="1"/>
  <c r="AD2972" i="1"/>
  <c r="X3153" i="1"/>
  <c r="D1175" i="7"/>
  <c r="AH1175" i="7" s="1"/>
  <c r="X2222" i="1"/>
  <c r="B2181" i="7" s="1"/>
  <c r="AF2181" i="7" s="1"/>
  <c r="AD2068" i="1"/>
  <c r="AI2109" i="1"/>
  <c r="G2068" i="7" s="1"/>
  <c r="X398" i="1"/>
  <c r="B357" i="7" s="1"/>
  <c r="AF357" i="7" s="1"/>
  <c r="X2869" i="1"/>
  <c r="B2828" i="7" s="1"/>
  <c r="AF2828" i="7" s="1"/>
  <c r="AI1664" i="1"/>
  <c r="G1623" i="7" s="1"/>
  <c r="AI2630" i="1"/>
  <c r="G2589" i="7" s="1"/>
  <c r="AH2142" i="1"/>
  <c r="F2101" i="7" s="1"/>
  <c r="X1095" i="1"/>
  <c r="B1054" i="7" s="1"/>
  <c r="AF1054" i="7" s="1"/>
  <c r="X1205" i="1"/>
  <c r="B1164" i="7" s="1"/>
  <c r="AF1164" i="7" s="1"/>
  <c r="AI344" i="1"/>
  <c r="G303" i="7" s="1"/>
  <c r="AD346" i="1"/>
  <c r="AH1933" i="1"/>
  <c r="F1892" i="7" s="1"/>
  <c r="D725" i="7"/>
  <c r="AH725" i="7" s="1"/>
  <c r="AI1020" i="1"/>
  <c r="G979" i="7" s="1"/>
  <c r="X403" i="1"/>
  <c r="B362" i="7" s="1"/>
  <c r="AF362" i="7" s="1"/>
  <c r="X2177" i="1"/>
  <c r="B2136" i="7" s="1"/>
  <c r="AF2136" i="7" s="1"/>
  <c r="X2548" i="1"/>
  <c r="B2507" i="7" s="1"/>
  <c r="AF2507" i="7" s="1"/>
  <c r="AD1471" i="1"/>
  <c r="AI3379" i="1"/>
  <c r="AH2827" i="1"/>
  <c r="F2786" i="7" s="1"/>
  <c r="AD474" i="1"/>
  <c r="X1074" i="1"/>
  <c r="B1033" i="7" s="1"/>
  <c r="AF1033" i="7" s="1"/>
  <c r="D2974" i="7"/>
  <c r="AH2974" i="7" s="1"/>
  <c r="AH1700" i="1"/>
  <c r="F1659" i="7" s="1"/>
  <c r="AH127" i="1"/>
  <c r="F86" i="7" s="1"/>
  <c r="D2368" i="7"/>
  <c r="AH2368" i="7" s="1"/>
  <c r="AH1886" i="1"/>
  <c r="F1845" i="7" s="1"/>
  <c r="D1619" i="7"/>
  <c r="AH1619" i="7" s="1"/>
  <c r="AD3490" i="1"/>
  <c r="AH3390" i="1"/>
  <c r="AD436" i="1"/>
  <c r="X359" i="1"/>
  <c r="B318" i="7" s="1"/>
  <c r="AF318" i="7" s="1"/>
  <c r="D1456" i="7"/>
  <c r="AH1456" i="7" s="1"/>
  <c r="AI844" i="1"/>
  <c r="G803" i="7" s="1"/>
  <c r="D2304" i="7"/>
  <c r="AH2304" i="7" s="1"/>
  <c r="AH2859" i="1"/>
  <c r="F2818" i="7" s="1"/>
  <c r="D513" i="7"/>
  <c r="AH513" i="7" s="1"/>
  <c r="AD1046" i="1"/>
  <c r="X3503" i="1"/>
  <c r="AD2468" i="1"/>
  <c r="X2090" i="1"/>
  <c r="B2049" i="7" s="1"/>
  <c r="AF2049" i="7" s="1"/>
  <c r="AD264" i="1"/>
  <c r="AH2573" i="1"/>
  <c r="F2532" i="7" s="1"/>
  <c r="D1133" i="7"/>
  <c r="AH1133" i="7" s="1"/>
  <c r="D1006" i="7"/>
  <c r="AH1006" i="7" s="1"/>
  <c r="AD1184" i="1"/>
  <c r="X1159" i="1"/>
  <c r="B1118" i="7" s="1"/>
  <c r="AF1118" i="7" s="1"/>
  <c r="X866" i="1"/>
  <c r="B825" i="7" s="1"/>
  <c r="AF825" i="7" s="1"/>
  <c r="AH337" i="1"/>
  <c r="F296" i="7" s="1"/>
  <c r="X287" i="1"/>
  <c r="B246" i="7" s="1"/>
  <c r="AF246" i="7" s="1"/>
  <c r="X2246" i="1"/>
  <c r="B2205" i="7" s="1"/>
  <c r="AF2205" i="7" s="1"/>
  <c r="X3176" i="1"/>
  <c r="D849" i="7"/>
  <c r="AH849" i="7" s="1"/>
  <c r="D462" i="7"/>
  <c r="AH462" i="7" s="1"/>
  <c r="AH3483" i="1"/>
  <c r="AD706" i="1"/>
  <c r="AH1917" i="1"/>
  <c r="F1876" i="7" s="1"/>
  <c r="AI255" i="1"/>
  <c r="G214" i="7" s="1"/>
  <c r="AI3221" i="1"/>
  <c r="D2345" i="7"/>
  <c r="AH2345" i="7" s="1"/>
  <c r="X2810" i="1"/>
  <c r="B2769" i="7" s="1"/>
  <c r="AF2769" i="7" s="1"/>
  <c r="AH1092" i="1"/>
  <c r="F1051" i="7" s="1"/>
  <c r="X663" i="1"/>
  <c r="B622" i="7" s="1"/>
  <c r="AF622" i="7" s="1"/>
  <c r="D980" i="7"/>
  <c r="AH980" i="7" s="1"/>
  <c r="D1180" i="7"/>
  <c r="AH1180" i="7" s="1"/>
  <c r="AH498" i="1"/>
  <c r="F457" i="7" s="1"/>
  <c r="D638" i="7"/>
  <c r="AH638" i="7" s="1"/>
  <c r="X2860" i="1"/>
  <c r="B2819" i="7" s="1"/>
  <c r="AF2819" i="7" s="1"/>
  <c r="AD3489" i="1"/>
  <c r="X886" i="1"/>
  <c r="B845" i="7" s="1"/>
  <c r="AF845" i="7" s="1"/>
  <c r="AI2810" i="1"/>
  <c r="G2769" i="7" s="1"/>
  <c r="D2329" i="7"/>
  <c r="AH2329" i="7" s="1"/>
  <c r="AH3203" i="1"/>
  <c r="AH563" i="1"/>
  <c r="F522" i="7" s="1"/>
  <c r="AH809" i="1"/>
  <c r="F768" i="7" s="1"/>
  <c r="AI3468" i="1"/>
  <c r="X817" i="1"/>
  <c r="B776" i="7" s="1"/>
  <c r="AF776" i="7" s="1"/>
  <c r="AI2431" i="1"/>
  <c r="G2390" i="7" s="1"/>
  <c r="AD2092" i="1"/>
  <c r="AI611" i="1"/>
  <c r="G570" i="7" s="1"/>
  <c r="D453" i="7"/>
  <c r="AH453" i="7" s="1"/>
  <c r="AH3222" i="1"/>
  <c r="AI790" i="1"/>
  <c r="G749" i="7" s="1"/>
  <c r="X2500" i="1"/>
  <c r="B2459" i="7" s="1"/>
  <c r="AF2459" i="7" s="1"/>
  <c r="AH2362" i="1"/>
  <c r="F2321" i="7" s="1"/>
  <c r="AI2549" i="1"/>
  <c r="G2508" i="7" s="1"/>
  <c r="AD111" i="1"/>
  <c r="AD386" i="1"/>
  <c r="AH1664" i="1"/>
  <c r="F1623" i="7" s="1"/>
  <c r="X1532" i="1"/>
  <c r="B1491" i="7" s="1"/>
  <c r="AF1491" i="7" s="1"/>
  <c r="AI3404" i="1"/>
  <c r="AD1729" i="1"/>
  <c r="X3178" i="1"/>
  <c r="X2766" i="1"/>
  <c r="B2725" i="7" s="1"/>
  <c r="AF2725" i="7" s="1"/>
  <c r="AH3343" i="1"/>
  <c r="AD2300" i="1"/>
  <c r="X3338" i="1"/>
  <c r="X2844" i="1"/>
  <c r="B2803" i="7" s="1"/>
  <c r="AF2803" i="7" s="1"/>
  <c r="X2482" i="1"/>
  <c r="B2441" i="7" s="1"/>
  <c r="AF2441" i="7" s="1"/>
  <c r="AD3444" i="1"/>
  <c r="AH1485" i="1"/>
  <c r="F1444" i="7" s="1"/>
  <c r="AH921" i="1"/>
  <c r="F880" i="7" s="1"/>
  <c r="AI3479" i="1"/>
  <c r="AD2384" i="1"/>
  <c r="AI2489" i="1"/>
  <c r="G2448" i="7" s="1"/>
  <c r="AD1260" i="1"/>
  <c r="AD2973" i="1"/>
  <c r="AD2383" i="1"/>
  <c r="AI3029" i="1"/>
  <c r="G2988" i="7" s="1"/>
  <c r="AI3176" i="1"/>
  <c r="X906" i="1"/>
  <c r="B865" i="7" s="1"/>
  <c r="AF865" i="7" s="1"/>
  <c r="D470" i="7"/>
  <c r="AH470" i="7" s="1"/>
  <c r="X1950" i="1"/>
  <c r="B1909" i="7" s="1"/>
  <c r="AF1909" i="7" s="1"/>
  <c r="AH2548" i="1"/>
  <c r="F2507" i="7" s="1"/>
  <c r="AD3132" i="1"/>
  <c r="X1746" i="1"/>
  <c r="B1705" i="7" s="1"/>
  <c r="AF1705" i="7" s="1"/>
  <c r="D215" i="7"/>
  <c r="AH215" i="7" s="1"/>
  <c r="AD3047" i="1"/>
  <c r="D1893" i="7"/>
  <c r="AH1893" i="7" s="1"/>
  <c r="AH326" i="1"/>
  <c r="F285" i="7" s="1"/>
  <c r="AD1433" i="1"/>
  <c r="AI1120" i="1"/>
  <c r="G1079" i="7" s="1"/>
  <c r="AD1508" i="1"/>
  <c r="X442" i="1"/>
  <c r="B401" i="7" s="1"/>
  <c r="AF401" i="7" s="1"/>
  <c r="X3382" i="1"/>
  <c r="AH1716" i="1"/>
  <c r="F1675" i="7" s="1"/>
  <c r="X3140" i="1"/>
  <c r="D1993" i="7"/>
  <c r="AH1993" i="7" s="1"/>
  <c r="AD2054" i="1"/>
  <c r="AD1356" i="1"/>
  <c r="AI2122" i="1"/>
  <c r="G2081" i="7" s="1"/>
  <c r="AH1201" i="1"/>
  <c r="F1160" i="7" s="1"/>
  <c r="X1410" i="1"/>
  <c r="B1369" i="7" s="1"/>
  <c r="AF1369" i="7" s="1"/>
  <c r="D1814" i="7"/>
  <c r="AH1814" i="7" s="1"/>
  <c r="X1993" i="1"/>
  <c r="B1952" i="7" s="1"/>
  <c r="AF1952" i="7" s="1"/>
  <c r="AI786" i="1"/>
  <c r="G745" i="7" s="1"/>
  <c r="X1569" i="1"/>
  <c r="B1528" i="7" s="1"/>
  <c r="AF1528" i="7" s="1"/>
  <c r="AD3468" i="1"/>
  <c r="AH2083" i="1"/>
  <c r="F2042" i="7" s="1"/>
  <c r="AD3278" i="1"/>
  <c r="AI3401" i="1"/>
  <c r="AD350" i="1"/>
  <c r="X2733" i="1"/>
  <c r="B2692" i="7" s="1"/>
  <c r="AF2692" i="7" s="1"/>
  <c r="AD2014" i="1"/>
  <c r="D1885" i="7"/>
  <c r="AH1885" i="7" s="1"/>
  <c r="D484" i="7"/>
  <c r="AH484" i="7" s="1"/>
  <c r="X1243" i="1"/>
  <c r="B1202" i="7" s="1"/>
  <c r="AF1202" i="7" s="1"/>
  <c r="AH2637" i="1"/>
  <c r="F2596" i="7" s="1"/>
  <c r="AH3121" i="1"/>
  <c r="AI3151" i="1"/>
  <c r="X810" i="1"/>
  <c r="B769" i="7" s="1"/>
  <c r="AF769" i="7" s="1"/>
  <c r="X3270" i="1"/>
  <c r="AD2129" i="1"/>
  <c r="AD2316" i="1"/>
  <c r="AI2965" i="1"/>
  <c r="G2924" i="7" s="1"/>
  <c r="AI2300" i="1"/>
  <c r="G2259" i="7" s="1"/>
  <c r="AD2200" i="1"/>
  <c r="AI2572" i="1"/>
  <c r="G2531" i="7" s="1"/>
  <c r="AD1083" i="1"/>
  <c r="AI305" i="1"/>
  <c r="G264" i="7" s="1"/>
  <c r="X1345" i="1"/>
  <c r="B1304" i="7" s="1"/>
  <c r="AF1304" i="7" s="1"/>
  <c r="AH3089" i="1"/>
  <c r="D2101" i="7"/>
  <c r="AH2101" i="7" s="1"/>
  <c r="AD1274" i="1"/>
  <c r="AH3499" i="1"/>
  <c r="X383" i="1"/>
  <c r="B342" i="7" s="1"/>
  <c r="AF342" i="7" s="1"/>
  <c r="AH1958" i="1"/>
  <c r="F1917" i="7" s="1"/>
  <c r="X2308" i="1"/>
  <c r="B2267" i="7" s="1"/>
  <c r="AF2267" i="7" s="1"/>
  <c r="D578" i="7"/>
  <c r="AH578" i="7" s="1"/>
  <c r="X2806" i="1"/>
  <c r="B2765" i="7" s="1"/>
  <c r="AF2765" i="7" s="1"/>
  <c r="D1801" i="7"/>
  <c r="AH1801" i="7" s="1"/>
  <c r="AD810" i="1"/>
  <c r="AD1376" i="1"/>
  <c r="AH1179" i="1"/>
  <c r="F1138" i="7" s="1"/>
  <c r="AD2350" i="1"/>
  <c r="X688" i="1"/>
  <c r="B647" i="7" s="1"/>
  <c r="AF647" i="7" s="1"/>
  <c r="D2580" i="7"/>
  <c r="AH2580" i="7" s="1"/>
  <c r="AD326" i="1"/>
  <c r="AD1717" i="1"/>
  <c r="AH2780" i="1"/>
  <c r="F2739" i="7" s="1"/>
  <c r="AD443" i="1"/>
  <c r="AH2409" i="1"/>
  <c r="F2368" i="7" s="1"/>
  <c r="AD930" i="1"/>
  <c r="D1149" i="7"/>
  <c r="AH1149" i="7" s="1"/>
  <c r="X1766" i="1"/>
  <c r="B1725" i="7" s="1"/>
  <c r="AF1725" i="7" s="1"/>
  <c r="AH1276" i="1"/>
  <c r="F1235" i="7" s="1"/>
  <c r="AH289" i="1"/>
  <c r="F248" i="7" s="1"/>
  <c r="X2531" i="1"/>
  <c r="B2490" i="7" s="1"/>
  <c r="AF2490" i="7" s="1"/>
  <c r="X3465" i="1"/>
  <c r="AI667" i="1"/>
  <c r="G626" i="7" s="1"/>
  <c r="AI1341" i="1"/>
  <c r="G1300" i="7" s="1"/>
  <c r="AD1957" i="1"/>
  <c r="D374" i="7"/>
  <c r="AH374" i="7" s="1"/>
  <c r="AI1094" i="1"/>
  <c r="G1053" i="7" s="1"/>
  <c r="D2511" i="7"/>
  <c r="AH2511" i="7" s="1"/>
  <c r="AI1078" i="1"/>
  <c r="G1037" i="7" s="1"/>
  <c r="AH3299" i="1"/>
  <c r="AD3056" i="1"/>
  <c r="AI2324" i="1"/>
  <c r="G2283" i="7" s="1"/>
  <c r="AD1952" i="1"/>
  <c r="X477" i="1"/>
  <c r="B436" i="7" s="1"/>
  <c r="AF436" i="7" s="1"/>
  <c r="AH812" i="1"/>
  <c r="F771" i="7" s="1"/>
  <c r="AI2598" i="1"/>
  <c r="G2557" i="7" s="1"/>
  <c r="X2321" i="1"/>
  <c r="B2280" i="7" s="1"/>
  <c r="AF2280" i="7" s="1"/>
  <c r="AH3249" i="1"/>
  <c r="AH3235" i="1"/>
  <c r="X3332" i="1"/>
  <c r="AH2581" i="1"/>
  <c r="F2540" i="7" s="1"/>
  <c r="D1957" i="7"/>
  <c r="AH1957" i="7" s="1"/>
  <c r="X2932" i="1"/>
  <c r="B2891" i="7" s="1"/>
  <c r="AF2891" i="7" s="1"/>
  <c r="AH2789" i="1"/>
  <c r="F2748" i="7" s="1"/>
  <c r="X2274" i="1"/>
  <c r="B2233" i="7" s="1"/>
  <c r="AF2233" i="7" s="1"/>
  <c r="AI1058" i="1"/>
  <c r="G1017" i="7" s="1"/>
  <c r="AI1449" i="1"/>
  <c r="G1408" i="7" s="1"/>
  <c r="X927" i="1"/>
  <c r="B886" i="7" s="1"/>
  <c r="AF886" i="7" s="1"/>
  <c r="AH1152" i="1"/>
  <c r="F1111" i="7" s="1"/>
  <c r="X1014" i="1"/>
  <c r="B973" i="7" s="1"/>
  <c r="AF973" i="7" s="1"/>
  <c r="AI1550" i="1"/>
  <c r="G1509" i="7" s="1"/>
  <c r="AI2760" i="1"/>
  <c r="G2719" i="7" s="1"/>
  <c r="D1836" i="7"/>
  <c r="AH1836" i="7" s="1"/>
  <c r="D798" i="7"/>
  <c r="AH798" i="7" s="1"/>
  <c r="AD126" i="1"/>
  <c r="AH2161" i="1"/>
  <c r="F2120" i="7" s="1"/>
  <c r="AD2932" i="1"/>
  <c r="AI1547" i="1"/>
  <c r="G1506" i="7" s="1"/>
  <c r="X612" i="1"/>
  <c r="B571" i="7" s="1"/>
  <c r="AF571" i="7" s="1"/>
  <c r="AH3100" i="1"/>
  <c r="AI727" i="1"/>
  <c r="G686" i="7" s="1"/>
  <c r="AH634" i="1"/>
  <c r="F593" i="7" s="1"/>
  <c r="AD1958" i="1"/>
  <c r="X595" i="1"/>
  <c r="B554" i="7" s="1"/>
  <c r="AF554" i="7" s="1"/>
  <c r="AH2682" i="1"/>
  <c r="F2641" i="7" s="1"/>
  <c r="AH1890" i="1"/>
  <c r="F1849" i="7" s="1"/>
  <c r="D2495" i="7"/>
  <c r="AH2495" i="7" s="1"/>
  <c r="AD2439" i="1"/>
  <c r="AH2269" i="1"/>
  <c r="F2228" i="7" s="1"/>
  <c r="X1836" i="1"/>
  <c r="B1795" i="7" s="1"/>
  <c r="AF1795" i="7" s="1"/>
  <c r="X3219" i="1"/>
  <c r="D1153" i="7"/>
  <c r="AH1153" i="7" s="1"/>
  <c r="AI923" i="1"/>
  <c r="G882" i="7" s="1"/>
  <c r="X1951" i="1"/>
  <c r="B1910" i="7" s="1"/>
  <c r="AF1910" i="7" s="1"/>
  <c r="D1079" i="7"/>
  <c r="AH1079" i="7" s="1"/>
  <c r="X1474" i="1"/>
  <c r="B1433" i="7" s="1"/>
  <c r="AF1433" i="7" s="1"/>
  <c r="X1457" i="1"/>
  <c r="B1416" i="7" s="1"/>
  <c r="AF1416" i="7" s="1"/>
  <c r="X778" i="1"/>
  <c r="B737" i="7" s="1"/>
  <c r="AF737" i="7" s="1"/>
  <c r="AD1646" i="1"/>
  <c r="AD2062" i="1"/>
  <c r="X3149" i="1"/>
  <c r="X3489" i="1"/>
  <c r="AH3001" i="1"/>
  <c r="F2960" i="7" s="1"/>
  <c r="X2370" i="1"/>
  <c r="B2329" i="7" s="1"/>
  <c r="AF2329" i="7" s="1"/>
  <c r="X2135" i="1"/>
  <c r="B2094" i="7" s="1"/>
  <c r="AF2094" i="7" s="1"/>
  <c r="D280" i="7"/>
  <c r="AH280" i="7" s="1"/>
  <c r="D547" i="7"/>
  <c r="AH547" i="7" s="1"/>
  <c r="AI2486" i="1"/>
  <c r="G2445" i="7" s="1"/>
  <c r="X680" i="1"/>
  <c r="B639" i="7" s="1"/>
  <c r="AF639" i="7" s="1"/>
  <c r="AH241" i="1"/>
  <c r="F200" i="7" s="1"/>
  <c r="AH1721" i="1"/>
  <c r="F1680" i="7" s="1"/>
  <c r="X2397" i="1"/>
  <c r="B2356" i="7" s="1"/>
  <c r="AF2356" i="7" s="1"/>
  <c r="AH3242" i="1"/>
  <c r="X2445" i="1"/>
  <c r="B2404" i="7" s="1"/>
  <c r="AF2404" i="7" s="1"/>
  <c r="AI3338" i="1"/>
  <c r="D1014" i="7"/>
  <c r="AH1014" i="7" s="1"/>
  <c r="AH1550" i="1"/>
  <c r="F1509" i="7" s="1"/>
  <c r="AI334" i="1"/>
  <c r="G293" i="7" s="1"/>
  <c r="D2576" i="7"/>
  <c r="AH2576" i="7" s="1"/>
  <c r="X2791" i="1"/>
  <c r="B2750" i="7" s="1"/>
  <c r="AF2750" i="7" s="1"/>
  <c r="AD2969" i="1"/>
  <c r="D2342" i="7"/>
  <c r="AH2342" i="7" s="1"/>
  <c r="AI608" i="1"/>
  <c r="G567" i="7" s="1"/>
  <c r="AI480" i="1"/>
  <c r="G439" i="7" s="1"/>
  <c r="AH2212" i="1"/>
  <c r="F2171" i="7" s="1"/>
  <c r="AD1475" i="1"/>
  <c r="X948" i="1"/>
  <c r="B907" i="7" s="1"/>
  <c r="AF907" i="7" s="1"/>
  <c r="D1772" i="7"/>
  <c r="AH1772" i="7" s="1"/>
  <c r="AI1218" i="1"/>
  <c r="G1177" i="7" s="1"/>
  <c r="AH2323" i="1"/>
  <c r="F2282" i="7" s="1"/>
  <c r="AI3007" i="1"/>
  <c r="G2966" i="7" s="1"/>
  <c r="AI3524" i="1"/>
  <c r="AH2841" i="1"/>
  <c r="F2800" i="7" s="1"/>
  <c r="AH272" i="1"/>
  <c r="F231" i="7" s="1"/>
  <c r="AI958" i="1"/>
  <c r="G917" i="7" s="1"/>
  <c r="AI3120" i="1"/>
  <c r="AI2080" i="1"/>
  <c r="G2039" i="7" s="1"/>
  <c r="D771" i="7"/>
  <c r="AH771" i="7" s="1"/>
  <c r="AD425" i="1"/>
  <c r="AH1904" i="1"/>
  <c r="F1863" i="7" s="1"/>
  <c r="D311" i="7"/>
  <c r="AH311" i="7" s="1"/>
  <c r="AI2499" i="1"/>
  <c r="G2458" i="7" s="1"/>
  <c r="X462" i="1"/>
  <c r="B421" i="7" s="1"/>
  <c r="AF421" i="7" s="1"/>
  <c r="AD1772" i="1"/>
  <c r="AI2798" i="1"/>
  <c r="G2757" i="7" s="1"/>
  <c r="AH971" i="1"/>
  <c r="F930" i="7" s="1"/>
  <c r="X305" i="1"/>
  <c r="B264" i="7" s="1"/>
  <c r="AF264" i="7" s="1"/>
  <c r="AI3089" i="1"/>
  <c r="AI1274" i="1"/>
  <c r="G1233" i="7" s="1"/>
  <c r="X159" i="1"/>
  <c r="B118" i="7" s="1"/>
  <c r="AF118" i="7" s="1"/>
  <c r="AH1377" i="1"/>
  <c r="F1336" i="7" s="1"/>
  <c r="AH1199" i="1"/>
  <c r="F1158" i="7" s="1"/>
  <c r="X2849" i="1"/>
  <c r="B2808" i="7" s="1"/>
  <c r="AF2808" i="7" s="1"/>
  <c r="X513" i="1"/>
  <c r="B472" i="7" s="1"/>
  <c r="AF472" i="7" s="1"/>
  <c r="AH1204" i="1"/>
  <c r="F1163" i="7" s="1"/>
  <c r="AI3507" i="1"/>
  <c r="AI2301" i="1"/>
  <c r="G2260" i="7" s="1"/>
  <c r="AI2116" i="1"/>
  <c r="G2075" i="7" s="1"/>
  <c r="AD1327" i="1"/>
  <c r="AH939" i="1"/>
  <c r="F898" i="7" s="1"/>
  <c r="AH1606" i="1"/>
  <c r="F1565" i="7" s="1"/>
  <c r="AD1325" i="1"/>
  <c r="D1364" i="7"/>
  <c r="AH1364" i="7" s="1"/>
  <c r="D2427" i="7"/>
  <c r="AH2427" i="7" s="1"/>
  <c r="X466" i="1"/>
  <c r="B425" i="7" s="1"/>
  <c r="AF425" i="7" s="1"/>
  <c r="AI3177" i="1"/>
  <c r="AD944" i="1"/>
  <c r="AI3375" i="1"/>
  <c r="AI3125" i="1"/>
  <c r="AH873" i="1"/>
  <c r="F832" i="7" s="1"/>
  <c r="AD2562" i="1"/>
  <c r="AH1743" i="1"/>
  <c r="F1702" i="7" s="1"/>
  <c r="AH2095" i="1"/>
  <c r="F2054" i="7" s="1"/>
  <c r="D768" i="7"/>
  <c r="AH768" i="7" s="1"/>
  <c r="X1882" i="1"/>
  <c r="B1841" i="7" s="1"/>
  <c r="AF1841" i="7" s="1"/>
  <c r="X2592" i="1"/>
  <c r="B2551" i="7" s="1"/>
  <c r="AF2551" i="7" s="1"/>
  <c r="AH2910" i="1"/>
  <c r="F2869" i="7" s="1"/>
  <c r="X2315" i="1"/>
  <c r="B2274" i="7" s="1"/>
  <c r="AF2274" i="7" s="1"/>
  <c r="AH539" i="1"/>
  <c r="F498" i="7" s="1"/>
  <c r="AD2968" i="1"/>
  <c r="D103" i="7"/>
  <c r="AH103" i="7" s="1"/>
  <c r="AH1352" i="1"/>
  <c r="F1311" i="7" s="1"/>
  <c r="AD2438" i="1"/>
  <c r="AI2397" i="1"/>
  <c r="G2356" i="7" s="1"/>
  <c r="X684" i="1"/>
  <c r="B643" i="7" s="1"/>
  <c r="AF643" i="7" s="1"/>
  <c r="AD1929" i="1"/>
  <c r="AD3108" i="1"/>
  <c r="X1877" i="1"/>
  <c r="B1836" i="7" s="1"/>
  <c r="AF1836" i="7" s="1"/>
  <c r="X1634" i="1"/>
  <c r="B1593" i="7" s="1"/>
  <c r="AF1593" i="7" s="1"/>
  <c r="X1343" i="1"/>
  <c r="B1302" i="7" s="1"/>
  <c r="AF1302" i="7" s="1"/>
  <c r="D1695" i="7"/>
  <c r="AH1695" i="7" s="1"/>
  <c r="X1881" i="1"/>
  <c r="B1840" i="7" s="1"/>
  <c r="AF1840" i="7" s="1"/>
  <c r="D118" i="7"/>
  <c r="AH118" i="7" s="1"/>
  <c r="AD2744" i="1"/>
  <c r="AI1174" i="1"/>
  <c r="G1133" i="7" s="1"/>
  <c r="AD2033" i="1"/>
  <c r="X711" i="1"/>
  <c r="B670" i="7" s="1"/>
  <c r="AF670" i="7" s="1"/>
  <c r="AD1231" i="1"/>
  <c r="D2532" i="7"/>
  <c r="AH2532" i="7" s="1"/>
  <c r="AD1408" i="1"/>
  <c r="AH3359" i="1"/>
  <c r="D249" i="7"/>
  <c r="AH249" i="7" s="1"/>
  <c r="AI2013" i="1"/>
  <c r="G1972" i="7" s="1"/>
  <c r="AI2233" i="1"/>
  <c r="G2192" i="7" s="1"/>
  <c r="AH1573" i="1"/>
  <c r="F1532" i="7" s="1"/>
  <c r="D2594" i="7"/>
  <c r="AH2594" i="7" s="1"/>
  <c r="AI2246" i="1"/>
  <c r="G2205" i="7" s="1"/>
  <c r="AD457" i="1"/>
  <c r="AI271" i="1"/>
  <c r="G230" i="7" s="1"/>
  <c r="D746" i="7"/>
  <c r="AH746" i="7" s="1"/>
  <c r="AI3391" i="1"/>
  <c r="AD3378" i="1"/>
  <c r="AI771" i="1"/>
  <c r="G730" i="7" s="1"/>
  <c r="AD2241" i="1"/>
  <c r="AH2704" i="1"/>
  <c r="F2663" i="7" s="1"/>
  <c r="AI2059" i="1"/>
  <c r="G2018" i="7" s="1"/>
  <c r="X2567" i="1"/>
  <c r="B2526" i="7" s="1"/>
  <c r="AF2526" i="7" s="1"/>
  <c r="AD2807" i="1"/>
  <c r="AH736" i="1"/>
  <c r="F695" i="7" s="1"/>
  <c r="AD1035" i="1"/>
  <c r="X2102" i="1"/>
  <c r="B2061" i="7" s="1"/>
  <c r="AF2061" i="7" s="1"/>
  <c r="AH443" i="1"/>
  <c r="F402" i="7" s="1"/>
  <c r="AI229" i="1"/>
  <c r="G188" i="7" s="1"/>
  <c r="AH206" i="1"/>
  <c r="F165" i="7" s="1"/>
  <c r="AD1191" i="1"/>
  <c r="X638" i="1"/>
  <c r="B597" i="7" s="1"/>
  <c r="AF597" i="7" s="1"/>
  <c r="X2653" i="1"/>
  <c r="B2612" i="7" s="1"/>
  <c r="AF2612" i="7" s="1"/>
  <c r="D1260" i="7"/>
  <c r="AH1260" i="7" s="1"/>
  <c r="X2172" i="1"/>
  <c r="B2131" i="7" s="1"/>
  <c r="AF2131" i="7" s="1"/>
  <c r="X1302" i="1"/>
  <c r="B1261" i="7" s="1"/>
  <c r="AF1261" i="7" s="1"/>
  <c r="AI76" i="1"/>
  <c r="G35" i="7" s="1"/>
  <c r="AD1078" i="1"/>
  <c r="AI514" i="1"/>
  <c r="G473" i="7" s="1"/>
  <c r="AI2017" i="1"/>
  <c r="G1976" i="7" s="1"/>
  <c r="D1552" i="7"/>
  <c r="AH1552" i="7" s="1"/>
  <c r="AD2073" i="1"/>
  <c r="AD2816" i="1"/>
  <c r="AH392" i="1"/>
  <c r="F351" i="7" s="1"/>
  <c r="AI1206" i="1"/>
  <c r="G1165" i="7" s="1"/>
  <c r="AI863" i="1"/>
  <c r="G822" i="7" s="1"/>
  <c r="X905" i="1"/>
  <c r="B864" i="7" s="1"/>
  <c r="AF864" i="7" s="1"/>
  <c r="AI3124" i="1"/>
  <c r="AI1468" i="1"/>
  <c r="G1427" i="7" s="1"/>
  <c r="AH924" i="1"/>
  <c r="F883" i="7" s="1"/>
  <c r="AD982" i="1"/>
  <c r="AH1373" i="1"/>
  <c r="F1332" i="7" s="1"/>
  <c r="AI2456" i="1"/>
  <c r="G2415" i="7" s="1"/>
  <c r="AI2213" i="1"/>
  <c r="G2172" i="7" s="1"/>
  <c r="AH2282" i="1"/>
  <c r="F2241" i="7" s="1"/>
  <c r="AI1309" i="1"/>
  <c r="G1268" i="7" s="1"/>
  <c r="AI1486" i="1"/>
  <c r="G1445" i="7" s="1"/>
  <c r="D1258" i="7"/>
  <c r="AH1258" i="7" s="1"/>
  <c r="X2852" i="1"/>
  <c r="B2811" i="7" s="1"/>
  <c r="AF2811" i="7" s="1"/>
  <c r="AH3284" i="1"/>
  <c r="D1675" i="7"/>
  <c r="AH1675" i="7" s="1"/>
  <c r="AD2034" i="1"/>
  <c r="AI354" i="1"/>
  <c r="G313" i="7" s="1"/>
  <c r="AD710" i="1"/>
  <c r="X3433" i="1"/>
  <c r="X3142" i="1"/>
  <c r="AD1369" i="1"/>
  <c r="AI2343" i="1"/>
  <c r="G2302" i="7" s="1"/>
  <c r="AD867" i="1"/>
  <c r="D2253" i="7"/>
  <c r="AH2253" i="7" s="1"/>
  <c r="AH2545" i="1"/>
  <c r="F2504" i="7" s="1"/>
  <c r="AI1010" i="1"/>
  <c r="G969" i="7" s="1"/>
  <c r="D260" i="7"/>
  <c r="AH260" i="7" s="1"/>
  <c r="AH3367" i="1"/>
  <c r="AH2354" i="1"/>
  <c r="F2313" i="7" s="1"/>
  <c r="AI3103" i="1"/>
  <c r="AH1951" i="1"/>
  <c r="F1910" i="7" s="1"/>
  <c r="D1676" i="7"/>
  <c r="AH1676" i="7" s="1"/>
  <c r="D2979" i="7"/>
  <c r="AH2979" i="7" s="1"/>
  <c r="X1626" i="1"/>
  <c r="B1585" i="7" s="1"/>
  <c r="AF1585" i="7" s="1"/>
  <c r="AI1604" i="1"/>
  <c r="G1563" i="7" s="1"/>
  <c r="X2566" i="1"/>
  <c r="B2525" i="7" s="1"/>
  <c r="AF2525" i="7" s="1"/>
  <c r="X3511" i="1"/>
  <c r="AI2534" i="1"/>
  <c r="G2493" i="7" s="1"/>
  <c r="X2025" i="1"/>
  <c r="B1984" i="7" s="1"/>
  <c r="AF1984" i="7" s="1"/>
  <c r="D2490" i="7"/>
  <c r="AH2490" i="7" s="1"/>
  <c r="X353" i="1"/>
  <c r="B312" i="7" s="1"/>
  <c r="AF312" i="7" s="1"/>
  <c r="X328" i="1"/>
  <c r="B287" i="7" s="1"/>
  <c r="AF287" i="7" s="1"/>
  <c r="AH2940" i="1"/>
  <c r="F2899" i="7" s="1"/>
  <c r="AH2118" i="1"/>
  <c r="F2077" i="7" s="1"/>
  <c r="AH710" i="1"/>
  <c r="F669" i="7" s="1"/>
  <c r="AH142" i="1"/>
  <c r="F101" i="7" s="1"/>
  <c r="AD1606" i="1"/>
  <c r="AH1955" i="1"/>
  <c r="F1914" i="7" s="1"/>
  <c r="X1984" i="1"/>
  <c r="B1943" i="7" s="1"/>
  <c r="AF1943" i="7" s="1"/>
  <c r="D2250" i="7"/>
  <c r="AH2250" i="7" s="1"/>
  <c r="D2215" i="7"/>
  <c r="AH2215" i="7" s="1"/>
  <c r="AH2416" i="1"/>
  <c r="F2375" i="7" s="1"/>
  <c r="D612" i="7"/>
  <c r="AH612" i="7" s="1"/>
  <c r="AD812" i="1"/>
  <c r="X3035" i="1"/>
  <c r="B2994" i="7" s="1"/>
  <c r="AF2994" i="7" s="1"/>
  <c r="AD440" i="1"/>
  <c r="AD3135" i="1"/>
  <c r="AD617" i="1"/>
  <c r="X2276" i="1"/>
  <c r="B2235" i="7" s="1"/>
  <c r="AF2235" i="7" s="1"/>
  <c r="X814" i="1"/>
  <c r="B773" i="7" s="1"/>
  <c r="AF773" i="7" s="1"/>
  <c r="AI3032" i="1"/>
  <c r="G2991" i="7" s="1"/>
  <c r="AI2970" i="1"/>
  <c r="G2929" i="7" s="1"/>
  <c r="D1114" i="7"/>
  <c r="AH1114" i="7" s="1"/>
  <c r="AH949" i="1"/>
  <c r="F908" i="7" s="1"/>
  <c r="AH1877" i="1"/>
  <c r="F1836" i="7" s="1"/>
  <c r="AH3252" i="1"/>
  <c r="AH1468" i="1"/>
  <c r="F1427" i="7" s="1"/>
  <c r="D761" i="7"/>
  <c r="AH761" i="7" s="1"/>
  <c r="AD971" i="1"/>
  <c r="AD2084" i="1"/>
  <c r="AI126" i="1"/>
  <c r="G85" i="7" s="1"/>
  <c r="AD187" i="1"/>
  <c r="AI1798" i="1"/>
  <c r="G1757" i="7" s="1"/>
  <c r="AD1264" i="1"/>
  <c r="D2700" i="7"/>
  <c r="AH2700" i="7" s="1"/>
  <c r="AI164" i="1"/>
  <c r="G123" i="7" s="1"/>
  <c r="X2007" i="1"/>
  <c r="B1966" i="7" s="1"/>
  <c r="AF1966" i="7" s="1"/>
  <c r="X1470" i="1"/>
  <c r="B1429" i="7" s="1"/>
  <c r="AF1429" i="7" s="1"/>
  <c r="X840" i="1"/>
  <c r="B799" i="7" s="1"/>
  <c r="AF799" i="7" s="1"/>
  <c r="D979" i="7"/>
  <c r="AH979" i="7" s="1"/>
  <c r="AH444" i="1"/>
  <c r="F403" i="7" s="1"/>
  <c r="X1416" i="1"/>
  <c r="B1375" i="7" s="1"/>
  <c r="AF1375" i="7" s="1"/>
  <c r="AH1601" i="1"/>
  <c r="F1560" i="7" s="1"/>
  <c r="AD301" i="1"/>
  <c r="X256" i="1"/>
  <c r="B215" i="7" s="1"/>
  <c r="AF215" i="7" s="1"/>
  <c r="AH2851" i="1"/>
  <c r="F2810" i="7" s="1"/>
  <c r="D2335" i="7"/>
  <c r="AH2335" i="7" s="1"/>
  <c r="AI3036" i="1"/>
  <c r="G2995" i="7" s="1"/>
  <c r="AD3015" i="1"/>
  <c r="AI2738" i="1"/>
  <c r="G2697" i="7" s="1"/>
  <c r="AD738" i="1"/>
  <c r="X1693" i="1"/>
  <c r="B1652" i="7" s="1"/>
  <c r="AF1652" i="7" s="1"/>
  <c r="AD229" i="1"/>
  <c r="AD2371" i="1"/>
  <c r="X1401" i="1"/>
  <c r="B1360" i="7" s="1"/>
  <c r="AF1360" i="7" s="1"/>
  <c r="AH2274" i="1"/>
  <c r="F2233" i="7" s="1"/>
  <c r="D1361" i="7"/>
  <c r="AH1361" i="7" s="1"/>
  <c r="X1967" i="1"/>
  <c r="B1926" i="7" s="1"/>
  <c r="AF1926" i="7" s="1"/>
  <c r="X548" i="1"/>
  <c r="B507" i="7" s="1"/>
  <c r="AF507" i="7" s="1"/>
  <c r="AH3421" i="1"/>
  <c r="AI1579" i="1"/>
  <c r="G1538" i="7" s="1"/>
  <c r="X1659" i="1"/>
  <c r="B1618" i="7" s="1"/>
  <c r="AF1618" i="7" s="1"/>
  <c r="X1003" i="1"/>
  <c r="B962" i="7" s="1"/>
  <c r="AF962" i="7" s="1"/>
  <c r="AH1627" i="1"/>
  <c r="F1586" i="7" s="1"/>
  <c r="X786" i="1"/>
  <c r="B745" i="7" s="1"/>
  <c r="AF745" i="7" s="1"/>
  <c r="D2558" i="7"/>
  <c r="AH2558" i="7" s="1"/>
  <c r="AH3351" i="1"/>
  <c r="D2042" i="7"/>
  <c r="AH2042" i="7" s="1"/>
  <c r="X2256" i="1"/>
  <c r="B2215" i="7" s="1"/>
  <c r="AF2215" i="7" s="1"/>
  <c r="D1968" i="7"/>
  <c r="AH1968" i="7" s="1"/>
  <c r="AD3261" i="1"/>
  <c r="D34" i="7"/>
  <c r="AH34" i="7" s="1"/>
  <c r="AD1500" i="1"/>
  <c r="AH1926" i="1"/>
  <c r="F1885" i="7" s="1"/>
  <c r="AH525" i="1"/>
  <c r="F484" i="7" s="1"/>
  <c r="D2475" i="7"/>
  <c r="AH2475" i="7" s="1"/>
  <c r="AD1151" i="1"/>
  <c r="AD841" i="1"/>
  <c r="AD2265" i="1"/>
  <c r="AI1612" i="1"/>
  <c r="G1571" i="7" s="1"/>
  <c r="D2836" i="7"/>
  <c r="AH2836" i="7" s="1"/>
  <c r="X1830" i="1"/>
  <c r="B1789" i="7" s="1"/>
  <c r="AF1789" i="7" s="1"/>
  <c r="X1228" i="1"/>
  <c r="B1187" i="7" s="1"/>
  <c r="AF1187" i="7" s="1"/>
  <c r="AD1949" i="1"/>
  <c r="X1464" i="1"/>
  <c r="B1423" i="7" s="1"/>
  <c r="AF1423" i="7" s="1"/>
  <c r="AH3077" i="1"/>
  <c r="D2259" i="7"/>
  <c r="AH2259" i="7" s="1"/>
  <c r="AH2231" i="1"/>
  <c r="F2190" i="7" s="1"/>
  <c r="AD1530" i="1"/>
  <c r="D1382" i="7"/>
  <c r="AH1382" i="7" s="1"/>
  <c r="AD1704" i="1"/>
  <c r="D615" i="7"/>
  <c r="AH615" i="7" s="1"/>
  <c r="X1485" i="1"/>
  <c r="B1444" i="7" s="1"/>
  <c r="AF1444" i="7" s="1"/>
  <c r="AD1991" i="1"/>
  <c r="AD1881" i="1"/>
  <c r="X959" i="1"/>
  <c r="B918" i="7" s="1"/>
  <c r="AF918" i="7" s="1"/>
  <c r="AI2424" i="1"/>
  <c r="G2383" i="7" s="1"/>
  <c r="AH164" i="1"/>
  <c r="F123" i="7" s="1"/>
  <c r="AI2383" i="1"/>
  <c r="G2342" i="7" s="1"/>
  <c r="D2997" i="7"/>
  <c r="AH2997" i="7" s="1"/>
  <c r="X1238" i="1"/>
  <c r="B1197" i="7" s="1"/>
  <c r="AF1197" i="7" s="1"/>
  <c r="X2129" i="1"/>
  <c r="B2088" i="7" s="1"/>
  <c r="AF2088" i="7" s="1"/>
  <c r="X1424" i="1"/>
  <c r="B1383" i="7" s="1"/>
  <c r="AF1383" i="7" s="1"/>
  <c r="X215" i="1"/>
  <c r="B174" i="7" s="1"/>
  <c r="AF174" i="7" s="1"/>
  <c r="AI1532" i="1"/>
  <c r="G1491" i="7" s="1"/>
  <c r="X1519" i="1"/>
  <c r="B1478" i="7" s="1"/>
  <c r="AF1478" i="7" s="1"/>
  <c r="AD1010" i="1"/>
  <c r="AI466" i="1"/>
  <c r="G425" i="7" s="1"/>
  <c r="AI2794" i="1"/>
  <c r="G2753" i="7" s="1"/>
  <c r="D2810" i="7"/>
  <c r="AH2810" i="7" s="1"/>
  <c r="X2286" i="1"/>
  <c r="B2245" i="7" s="1"/>
  <c r="AF2245" i="7" s="1"/>
  <c r="D243" i="7"/>
  <c r="AH243" i="7" s="1"/>
  <c r="X2505" i="1"/>
  <c r="B2464" i="7" s="1"/>
  <c r="AF2464" i="7" s="1"/>
  <c r="AH2063" i="1"/>
  <c r="F2022" i="7" s="1"/>
  <c r="AI606" i="1"/>
  <c r="G565" i="7" s="1"/>
  <c r="AI1716" i="1"/>
  <c r="G1675" i="7" s="1"/>
  <c r="X300" i="1"/>
  <c r="B259" i="7" s="1"/>
  <c r="AF259" i="7" s="1"/>
  <c r="AD3253" i="1"/>
  <c r="X3073" i="1"/>
  <c r="X667" i="1"/>
  <c r="B626" i="7" s="1"/>
  <c r="AF626" i="7" s="1"/>
  <c r="D832" i="7"/>
  <c r="AH832" i="7" s="1"/>
  <c r="AH2989" i="1"/>
  <c r="F2948" i="7" s="1"/>
  <c r="X3303" i="1"/>
  <c r="AH3468" i="1"/>
  <c r="X1456" i="1"/>
  <c r="B1415" i="7" s="1"/>
  <c r="AF1415" i="7" s="1"/>
  <c r="AI1548" i="1"/>
  <c r="G1507" i="7" s="1"/>
  <c r="X2447" i="1"/>
  <c r="B2406" i="7" s="1"/>
  <c r="AF2406" i="7" s="1"/>
  <c r="D2973" i="7"/>
  <c r="AH2973" i="7" s="1"/>
  <c r="AH2194" i="1"/>
  <c r="F2153" i="7" s="1"/>
  <c r="AI2199" i="1"/>
  <c r="G2158" i="7" s="1"/>
  <c r="AD1938" i="1"/>
  <c r="D2383" i="7"/>
  <c r="AH2383" i="7" s="1"/>
  <c r="AI1186" i="1"/>
  <c r="G1145" i="7" s="1"/>
  <c r="AD3399" i="1"/>
  <c r="AD3204" i="1"/>
  <c r="AH2109" i="1"/>
  <c r="F2068" i="7" s="1"/>
  <c r="AD3377" i="1"/>
  <c r="AH3212" i="1"/>
  <c r="AD2741" i="1"/>
  <c r="D593" i="7"/>
  <c r="AH593" i="7" s="1"/>
  <c r="AD1835" i="1"/>
  <c r="AD1391" i="1"/>
  <c r="AI1261" i="1"/>
  <c r="G1220" i="7" s="1"/>
  <c r="AH2769" i="1"/>
  <c r="F2728" i="7" s="1"/>
  <c r="D2697" i="7"/>
  <c r="AH2697" i="7" s="1"/>
  <c r="AD1171" i="1"/>
  <c r="AI567" i="1"/>
  <c r="G526" i="7" s="1"/>
  <c r="AD2132" i="1"/>
  <c r="AD3268" i="1"/>
  <c r="D405" i="7"/>
  <c r="AH405" i="7" s="1"/>
  <c r="AH2552" i="1"/>
  <c r="F2511" i="7" s="1"/>
  <c r="AD514" i="1"/>
  <c r="AH1513" i="1"/>
  <c r="F1472" i="7" s="1"/>
  <c r="AI2366" i="1"/>
  <c r="G2325" i="7" s="1"/>
  <c r="D1184" i="7"/>
  <c r="AH1184" i="7" s="1"/>
  <c r="AD1954" i="1"/>
  <c r="D674" i="7"/>
  <c r="AH674" i="7" s="1"/>
  <c r="AD3212" i="1"/>
  <c r="X1353" i="1"/>
  <c r="B1312" i="7" s="1"/>
  <c r="AF1312" i="7" s="1"/>
  <c r="AI943" i="1"/>
  <c r="G902" i="7" s="1"/>
  <c r="AH2319" i="1"/>
  <c r="F2278" i="7" s="1"/>
  <c r="D1251" i="7"/>
  <c r="AH1251" i="7" s="1"/>
  <c r="AD2957" i="1"/>
  <c r="AI2628" i="1"/>
  <c r="G2587" i="7" s="1"/>
  <c r="D142" i="7"/>
  <c r="AH142" i="7" s="1"/>
  <c r="AH236" i="1"/>
  <c r="F195" i="7" s="1"/>
  <c r="X2316" i="1"/>
  <c r="B2275" i="7" s="1"/>
  <c r="AF2275" i="7" s="1"/>
  <c r="AD839" i="1"/>
  <c r="X3343" i="1"/>
  <c r="AD471" i="1"/>
  <c r="D773" i="7"/>
  <c r="AH773" i="7" s="1"/>
  <c r="AI1634" i="1"/>
  <c r="G1593" i="7" s="1"/>
  <c r="AH664" i="1"/>
  <c r="F623" i="7" s="1"/>
  <c r="X3530" i="1"/>
  <c r="AH2167" i="1"/>
  <c r="F2126" i="7" s="1"/>
  <c r="AD696" i="1"/>
  <c r="AD787" i="1"/>
  <c r="AI2168" i="1"/>
  <c r="G2127" i="7" s="1"/>
  <c r="AI3460" i="1"/>
  <c r="AI2548" i="1"/>
  <c r="G2507" i="7" s="1"/>
  <c r="X266" i="1"/>
  <c r="B225" i="7" s="1"/>
  <c r="AF225" i="7" s="1"/>
  <c r="AD1640" i="1"/>
  <c r="AH2966" i="1"/>
  <c r="F2925" i="7" s="1"/>
  <c r="D3006" i="7"/>
  <c r="AH3006" i="7" s="1"/>
  <c r="AH923" i="1"/>
  <c r="F882" i="7" s="1"/>
  <c r="AI1002" i="1"/>
  <c r="G961" i="7" s="1"/>
  <c r="AH706" i="1"/>
  <c r="F665" i="7" s="1"/>
  <c r="AD1585" i="1"/>
  <c r="AH888" i="1"/>
  <c r="F847" i="7" s="1"/>
  <c r="D2673" i="7"/>
  <c r="AH2673" i="7" s="1"/>
  <c r="AD606" i="1"/>
  <c r="AI737" i="1"/>
  <c r="G696" i="7" s="1"/>
  <c r="D1177" i="7"/>
  <c r="AH1177" i="7" s="1"/>
  <c r="X950" i="1"/>
  <c r="B909" i="7" s="1"/>
  <c r="AF909" i="7" s="1"/>
  <c r="AH1732" i="1"/>
  <c r="F1691" i="7" s="1"/>
  <c r="AD3354" i="1"/>
  <c r="D1394" i="7"/>
  <c r="AH1394" i="7" s="1"/>
  <c r="AH2261" i="1"/>
  <c r="F2220" i="7" s="1"/>
  <c r="AD108" i="1"/>
  <c r="AD358" i="1"/>
  <c r="AH709" i="1"/>
  <c r="F668" i="7" s="1"/>
  <c r="AD2996" i="1"/>
  <c r="D35" i="7"/>
  <c r="AH35" i="7" s="1"/>
  <c r="AI1955" i="1"/>
  <c r="G1914" i="7" s="1"/>
  <c r="D1871" i="7"/>
  <c r="AH1871" i="7" s="1"/>
  <c r="AI1158" i="1"/>
  <c r="G1117" i="7" s="1"/>
  <c r="AI3452" i="1"/>
  <c r="X2092" i="1"/>
  <c r="B2051" i="7" s="1"/>
  <c r="AF2051" i="7" s="1"/>
  <c r="AI2770" i="1"/>
  <c r="G2729" i="7" s="1"/>
  <c r="AI3198" i="1"/>
  <c r="AI2356" i="1"/>
  <c r="G2315" i="7" s="1"/>
  <c r="X1621" i="1"/>
  <c r="B1580" i="7" s="1"/>
  <c r="AF1580" i="7" s="1"/>
  <c r="AI965" i="1"/>
  <c r="G924" i="7" s="1"/>
  <c r="AI2665" i="1"/>
  <c r="G2624" i="7" s="1"/>
  <c r="X2627" i="1"/>
  <c r="B2586" i="7" s="1"/>
  <c r="AF2586" i="7" s="1"/>
  <c r="D772" i="7"/>
  <c r="AH772" i="7" s="1"/>
  <c r="AH970" i="1"/>
  <c r="F929" i="7" s="1"/>
  <c r="AD462" i="1"/>
  <c r="X3499" i="1"/>
  <c r="X3132" i="1"/>
  <c r="X1225" i="1"/>
  <c r="B1184" i="7" s="1"/>
  <c r="AF1184" i="7" s="1"/>
  <c r="AI666" i="1"/>
  <c r="G625" i="7" s="1"/>
  <c r="X1960" i="1"/>
  <c r="B1919" i="7" s="1"/>
  <c r="AF1919" i="7" s="1"/>
  <c r="AI2200" i="1"/>
  <c r="G2159" i="7" s="1"/>
  <c r="D823" i="7"/>
  <c r="AH823" i="7" s="1"/>
  <c r="X949" i="1"/>
  <c r="B908" i="7" s="1"/>
  <c r="AF908" i="7" s="1"/>
  <c r="AH3360" i="1"/>
  <c r="AH355" i="1"/>
  <c r="F314" i="7" s="1"/>
  <c r="AI1083" i="1"/>
  <c r="G1042" i="7" s="1"/>
  <c r="X2941" i="1"/>
  <c r="B2900" i="7" s="1"/>
  <c r="AF2900" i="7" s="1"/>
  <c r="AI985" i="1"/>
  <c r="G944" i="7" s="1"/>
  <c r="AI337" i="1"/>
  <c r="G296" i="7" s="1"/>
  <c r="D1122" i="7"/>
  <c r="AH1122" i="7" s="1"/>
  <c r="AH1634" i="1"/>
  <c r="F1593" i="7" s="1"/>
  <c r="AI2741" i="1"/>
  <c r="G2700" i="7" s="1"/>
  <c r="AI147" i="1"/>
  <c r="G106" i="7" s="1"/>
  <c r="AD2213" i="1"/>
  <c r="AH3013" i="1"/>
  <c r="F2972" i="7" s="1"/>
  <c r="AH470" i="1"/>
  <c r="F429" i="7" s="1"/>
  <c r="AH1490" i="1"/>
  <c r="F1449" i="7" s="1"/>
  <c r="AI511" i="1"/>
  <c r="G470" i="7" s="1"/>
  <c r="AI1199" i="1"/>
  <c r="G1158" i="7" s="1"/>
  <c r="AD1343" i="1"/>
  <c r="AI2694" i="1"/>
  <c r="G2653" i="7" s="1"/>
  <c r="D2084" i="7"/>
  <c r="AH2084" i="7" s="1"/>
  <c r="AH1376" i="1"/>
  <c r="F1335" i="7" s="1"/>
  <c r="AD1179" i="1"/>
  <c r="D2248" i="7"/>
  <c r="AH2248" i="7" s="1"/>
  <c r="AD2327" i="1"/>
  <c r="X2254" i="1"/>
  <c r="B2213" i="7" s="1"/>
  <c r="AF2213" i="7" s="1"/>
  <c r="AH3020" i="1"/>
  <c r="F2979" i="7" s="1"/>
  <c r="AI2714" i="1"/>
  <c r="G2673" i="7" s="1"/>
  <c r="D1487" i="7"/>
  <c r="AH1487" i="7" s="1"/>
  <c r="AD3141" i="1"/>
  <c r="AD1393" i="1"/>
  <c r="D1796" i="7"/>
  <c r="AH1796" i="7" s="1"/>
  <c r="AD1919" i="1"/>
  <c r="AH1129" i="1"/>
  <c r="F1088" i="7" s="1"/>
  <c r="AI358" i="1"/>
  <c r="G317" i="7" s="1"/>
  <c r="X2994" i="1"/>
  <c r="B2953" i="7" s="1"/>
  <c r="AF2953" i="7" s="1"/>
  <c r="AH1306" i="1"/>
  <c r="F1265" i="7" s="1"/>
  <c r="X2526" i="1"/>
  <c r="B2485" i="7" s="1"/>
  <c r="AF2485" i="7" s="1"/>
  <c r="AI2395" i="1"/>
  <c r="G2354" i="7" s="1"/>
  <c r="AD2324" i="1"/>
  <c r="X350" i="1"/>
  <c r="B309" i="7" s="1"/>
  <c r="AF309" i="7" s="1"/>
  <c r="AD2266" i="1"/>
  <c r="D2302" i="7"/>
  <c r="AH2302" i="7" s="1"/>
  <c r="AI1135" i="1"/>
  <c r="G1094" i="7" s="1"/>
  <c r="AI1025" i="1"/>
  <c r="G984" i="7" s="1"/>
  <c r="X1202" i="1"/>
  <c r="B1161" i="7" s="1"/>
  <c r="AF1161" i="7" s="1"/>
  <c r="AI1561" i="1"/>
  <c r="G1520" i="7" s="1"/>
  <c r="AD2740" i="1"/>
  <c r="AI456" i="1"/>
  <c r="G415" i="7" s="1"/>
  <c r="X3123" i="1"/>
  <c r="AI2508" i="1"/>
  <c r="G2467" i="7" s="1"/>
  <c r="AI1255" i="1"/>
  <c r="G1214" i="7" s="1"/>
  <c r="X3341" i="1"/>
  <c r="D2972" i="7"/>
  <c r="AH2972" i="7" s="1"/>
  <c r="AI2227" i="1"/>
  <c r="G2186" i="7" s="1"/>
  <c r="X1359" i="1"/>
  <c r="B1318" i="7" s="1"/>
  <c r="AF1318" i="7" s="1"/>
  <c r="AI2827" i="1"/>
  <c r="G2786" i="7" s="1"/>
  <c r="D850" i="7"/>
  <c r="AH850" i="7" s="1"/>
  <c r="X1713" i="1"/>
  <c r="B1672" i="7" s="1"/>
  <c r="AF1672" i="7" s="1"/>
  <c r="D1655" i="7"/>
  <c r="AH1655" i="7" s="1"/>
  <c r="AI2230" i="1"/>
  <c r="G2189" i="7" s="1"/>
  <c r="AD2458" i="1"/>
  <c r="X2122" i="1"/>
  <c r="B2081" i="7" s="1"/>
  <c r="AF2081" i="7" s="1"/>
  <c r="AI1944" i="1"/>
  <c r="G1903" i="7" s="1"/>
  <c r="X809" i="1"/>
  <c r="B768" i="7" s="1"/>
  <c r="AF768" i="7" s="1"/>
  <c r="AI919" i="1"/>
  <c r="G878" i="7" s="1"/>
  <c r="AH3456" i="1"/>
  <c r="AH621" i="1"/>
  <c r="F580" i="7" s="1"/>
  <c r="AD1605" i="1"/>
  <c r="D2445" i="7"/>
  <c r="AH2445" i="7" s="1"/>
  <c r="AD1968" i="1"/>
  <c r="AD2770" i="1"/>
  <c r="AH1500" i="1"/>
  <c r="F1459" i="7" s="1"/>
  <c r="AD2663" i="1"/>
  <c r="AH338" i="1"/>
  <c r="F297" i="7" s="1"/>
  <c r="D2333" i="7"/>
  <c r="AH2333" i="7" s="1"/>
  <c r="AI1699" i="1"/>
  <c r="G1658" i="7" s="1"/>
  <c r="AD2845" i="1"/>
  <c r="AI1881" i="1"/>
  <c r="G1840" i="7" s="1"/>
  <c r="AI3178" i="1"/>
  <c r="D2266" i="7"/>
  <c r="AH2266" i="7" s="1"/>
  <c r="AD2499" i="1"/>
  <c r="AD1550" i="1"/>
  <c r="X2785" i="1"/>
  <c r="B2744" i="7" s="1"/>
  <c r="AF2744" i="7" s="1"/>
  <c r="X1818" i="1"/>
  <c r="B1777" i="7" s="1"/>
  <c r="AF1777" i="7" s="1"/>
  <c r="X1186" i="1"/>
  <c r="B1145" i="7" s="1"/>
  <c r="AF1145" i="7" s="1"/>
  <c r="X920" i="1"/>
  <c r="B879" i="7" s="1"/>
  <c r="AF879" i="7" s="1"/>
  <c r="AD924" i="1"/>
  <c r="X3229" i="1"/>
  <c r="AH853" i="1"/>
  <c r="F812" i="7" s="1"/>
  <c r="AD2979" i="1"/>
  <c r="AH2932" i="1"/>
  <c r="F2891" i="7" s="1"/>
  <c r="X3480" i="1"/>
  <c r="AD2618" i="1"/>
  <c r="AH147" i="1"/>
  <c r="F106" i="7" s="1"/>
  <c r="AH346" i="1"/>
  <c r="F305" i="7" s="1"/>
  <c r="X1048" i="1"/>
  <c r="B1007" i="7" s="1"/>
  <c r="AF1007" i="7" s="1"/>
  <c r="AI1490" i="1"/>
  <c r="G1449" i="7" s="1"/>
  <c r="AI2682" i="1"/>
  <c r="G2641" i="7" s="1"/>
  <c r="AD1199" i="1"/>
  <c r="D2398" i="7"/>
  <c r="AH2398" i="7" s="1"/>
  <c r="AD1289" i="1"/>
  <c r="X1185" i="1"/>
  <c r="B1144" i="7" s="1"/>
  <c r="AF1144" i="7" s="1"/>
  <c r="X1370" i="1"/>
  <c r="B1329" i="7" s="1"/>
  <c r="AF1329" i="7" s="1"/>
  <c r="AD2089" i="1"/>
  <c r="X3436" i="1"/>
  <c r="D1082" i="7"/>
  <c r="AH1082" i="7" s="1"/>
  <c r="AD1204" i="1"/>
  <c r="X481" i="1"/>
  <c r="B440" i="7" s="1"/>
  <c r="AF440" i="7" s="1"/>
  <c r="D1876" i="7"/>
  <c r="AH1876" i="7" s="1"/>
  <c r="AH603" i="1"/>
  <c r="F562" i="7" s="1"/>
  <c r="AD3368" i="1"/>
  <c r="AI486" i="1"/>
  <c r="G445" i="7" s="1"/>
  <c r="D526" i="7"/>
  <c r="AH526" i="7" s="1"/>
  <c r="AI90" i="1"/>
  <c r="G49" i="7" s="1"/>
  <c r="X2603" i="1"/>
  <c r="B2562" i="7" s="1"/>
  <c r="AF2562" i="7" s="1"/>
  <c r="AD1837" i="1"/>
  <c r="AH1595" i="1"/>
  <c r="F1554" i="7" s="1"/>
  <c r="AH86" i="1"/>
  <c r="F45" i="7" s="1"/>
  <c r="AI820" i="1"/>
  <c r="G779" i="7" s="1"/>
  <c r="AI99" i="1"/>
  <c r="G58" i="7" s="1"/>
  <c r="AI333" i="1"/>
  <c r="G292" i="7" s="1"/>
  <c r="D101" i="7"/>
  <c r="AH101" i="7" s="1"/>
  <c r="X1489" i="1"/>
  <c r="B1448" i="7" s="1"/>
  <c r="AF1448" i="7" s="1"/>
  <c r="AH640" i="1"/>
  <c r="F599" i="7" s="1"/>
  <c r="AI2526" i="1"/>
  <c r="G2485" i="7" s="1"/>
  <c r="AH2291" i="1"/>
  <c r="F2250" i="7" s="1"/>
  <c r="D2390" i="7"/>
  <c r="AH2390" i="7" s="1"/>
  <c r="AH3228" i="1"/>
  <c r="AD1858" i="1"/>
  <c r="AD1507" i="1"/>
  <c r="AD357" i="1"/>
  <c r="AH1237" i="1"/>
  <c r="F1196" i="7" s="1"/>
  <c r="AI796" i="1"/>
  <c r="G755" i="7" s="1"/>
  <c r="AD1904" i="1"/>
  <c r="X1844" i="1"/>
  <c r="B1803" i="7" s="1"/>
  <c r="AF1803" i="7" s="1"/>
  <c r="AI2205" i="1"/>
  <c r="G2164" i="7" s="1"/>
  <c r="AI2435" i="1"/>
  <c r="G2394" i="7" s="1"/>
  <c r="AH656" i="1"/>
  <c r="F615" i="7" s="1"/>
  <c r="AH2449" i="1"/>
  <c r="F2408" i="7" s="1"/>
  <c r="D2786" i="7"/>
  <c r="AH2786" i="7" s="1"/>
  <c r="AD711" i="1"/>
  <c r="AH876" i="1"/>
  <c r="F835" i="7" s="1"/>
  <c r="AH135" i="1"/>
  <c r="F94" i="7" s="1"/>
  <c r="X1998" i="1"/>
  <c r="B1957" i="7" s="1"/>
  <c r="AF1957" i="7" s="1"/>
  <c r="D879" i="7"/>
  <c r="AH879" i="7" s="1"/>
  <c r="AD2628" i="1"/>
  <c r="AD249" i="1"/>
  <c r="D293" i="7"/>
  <c r="AH293" i="7" s="1"/>
  <c r="AH3112" i="1"/>
  <c r="AI2284" i="1"/>
  <c r="G2243" i="7" s="1"/>
  <c r="X2033" i="1"/>
  <c r="B1992" i="7" s="1"/>
  <c r="AF1992" i="7" s="1"/>
  <c r="AI2791" i="1"/>
  <c r="G2750" i="7" s="1"/>
  <c r="AD2334" i="1"/>
  <c r="AH2489" i="1"/>
  <c r="F2448" i="7" s="1"/>
  <c r="AH2618" i="1"/>
  <c r="F2577" i="7" s="1"/>
  <c r="X2973" i="1"/>
  <c r="B2932" i="7" s="1"/>
  <c r="AF2932" i="7" s="1"/>
  <c r="X2442" i="1"/>
  <c r="B2401" i="7" s="1"/>
  <c r="AF2401" i="7" s="1"/>
  <c r="D2988" i="7"/>
  <c r="AH2988" i="7" s="1"/>
  <c r="AH696" i="1"/>
  <c r="F655" i="7" s="1"/>
  <c r="AD283" i="1"/>
  <c r="X1138" i="1"/>
  <c r="B1097" i="7" s="1"/>
  <c r="AF1097" i="7" s="1"/>
  <c r="X756" i="1"/>
  <c r="B715" i="7" s="1"/>
  <c r="AF715" i="7" s="1"/>
  <c r="D2392" i="7"/>
  <c r="AH2392" i="7" s="1"/>
  <c r="X2251" i="1"/>
  <c r="B2210" i="7" s="1"/>
  <c r="AF2210" i="7" s="1"/>
  <c r="AH533" i="1"/>
  <c r="F492" i="7" s="1"/>
  <c r="AI2027" i="1"/>
  <c r="G1986" i="7" s="1"/>
  <c r="X2450" i="1"/>
  <c r="B2409" i="7" s="1"/>
  <c r="AF2409" i="7" s="1"/>
  <c r="D2728" i="7"/>
  <c r="AH2728" i="7" s="1"/>
  <c r="AD1945" i="1"/>
  <c r="AI1379" i="1"/>
  <c r="G1338" i="7" s="1"/>
  <c r="AI3495" i="1"/>
  <c r="D562" i="7"/>
  <c r="AH562" i="7" s="1"/>
  <c r="AH1072" i="1"/>
  <c r="F1031" i="7" s="1"/>
  <c r="AH2045" i="1"/>
  <c r="F2004" i="7" s="1"/>
  <c r="AD1364" i="1"/>
  <c r="X1051" i="1"/>
  <c r="B1010" i="7" s="1"/>
  <c r="AF1010" i="7" s="1"/>
  <c r="AI1595" i="1"/>
  <c r="G1554" i="7" s="1"/>
  <c r="AD3125" i="1"/>
  <c r="D2913" i="7"/>
  <c r="AH2913" i="7" s="1"/>
  <c r="AD361" i="1"/>
  <c r="AD1871" i="1"/>
  <c r="D654" i="7"/>
  <c r="AH654" i="7" s="1"/>
  <c r="AI3278" i="1"/>
  <c r="AI1598" i="1"/>
  <c r="G1557" i="7" s="1"/>
  <c r="AI1513" i="1"/>
  <c r="G1472" i="7" s="1"/>
  <c r="AH1596" i="1"/>
  <c r="F1555" i="7" s="1"/>
  <c r="AH2366" i="1"/>
  <c r="F2325" i="7" s="1"/>
  <c r="AH558" i="1"/>
  <c r="F517" i="7" s="1"/>
  <c r="X2543" i="1"/>
  <c r="B2502" i="7" s="1"/>
  <c r="AF2502" i="7" s="1"/>
  <c r="D837" i="7"/>
  <c r="AH837" i="7" s="1"/>
  <c r="D2256" i="7"/>
  <c r="AH2256" i="7" s="1"/>
  <c r="AI2336" i="1"/>
  <c r="G2295" i="7" s="1"/>
  <c r="AH2068" i="1"/>
  <c r="F2027" i="7" s="1"/>
  <c r="AI1704" i="1"/>
  <c r="G1663" i="7" s="1"/>
  <c r="AH187" i="1"/>
  <c r="F146" i="7" s="1"/>
  <c r="AH2884" i="1"/>
  <c r="F2843" i="7" s="1"/>
  <c r="X2317" i="1"/>
  <c r="B2276" i="7" s="1"/>
  <c r="AF2276" i="7" s="1"/>
  <c r="AH3167" i="1"/>
  <c r="X3384" i="1"/>
  <c r="AI2439" i="1"/>
  <c r="G2398" i="7" s="1"/>
  <c r="AH3019" i="1"/>
  <c r="F2978" i="7" s="1"/>
  <c r="D2503" i="7"/>
  <c r="AH2503" i="7" s="1"/>
  <c r="AD2440" i="1"/>
  <c r="AI179" i="1"/>
  <c r="G138" i="7" s="1"/>
  <c r="AH1660" i="1"/>
  <c r="F1619" i="7" s="1"/>
  <c r="AH228" i="1"/>
  <c r="F187" i="7" s="1"/>
  <c r="X1996" i="1"/>
  <c r="B1955" i="7" s="1"/>
  <c r="AF1955" i="7" s="1"/>
  <c r="AH758" i="1"/>
  <c r="F717" i="7" s="1"/>
  <c r="AD2599" i="1"/>
  <c r="AH2395" i="1"/>
  <c r="F2354" i="7" s="1"/>
  <c r="X653" i="1"/>
  <c r="B612" i="7" s="1"/>
  <c r="AF612" i="7" s="1"/>
  <c r="AI441" i="1"/>
  <c r="G400" i="7" s="1"/>
  <c r="AH386" i="1"/>
  <c r="F345" i="7" s="1"/>
  <c r="D2351" i="7"/>
  <c r="AH2351" i="7" s="1"/>
  <c r="AD256" i="1"/>
  <c r="X2074" i="1"/>
  <c r="B2033" i="7" s="1"/>
  <c r="AF2033" i="7" s="1"/>
  <c r="AD3436" i="1"/>
  <c r="AD3036" i="1"/>
  <c r="AI2254" i="1"/>
  <c r="G2213" i="7" s="1"/>
  <c r="X1940" i="1"/>
  <c r="B1899" i="7" s="1"/>
  <c r="AF1899" i="7" s="1"/>
  <c r="AI598" i="1"/>
  <c r="G557" i="7" s="1"/>
  <c r="D814" i="7"/>
  <c r="AH814" i="7" s="1"/>
  <c r="AH2501" i="1"/>
  <c r="F2460" i="7" s="1"/>
  <c r="AD1399" i="1"/>
  <c r="X1956" i="1"/>
  <c r="B1915" i="7" s="1"/>
  <c r="AF1915" i="7" s="1"/>
  <c r="AI638" i="1"/>
  <c r="G597" i="7" s="1"/>
  <c r="AD282" i="1"/>
  <c r="X1062" i="1"/>
  <c r="B1021" i="7" s="1"/>
  <c r="AF1021" i="7" s="1"/>
  <c r="AD2122" i="1"/>
  <c r="AI2940" i="1"/>
  <c r="G2899" i="7" s="1"/>
  <c r="X989" i="1"/>
  <c r="B948" i="7" s="1"/>
  <c r="AF948" i="7" s="1"/>
  <c r="AD2370" i="1"/>
  <c r="X106" i="1"/>
  <c r="B65" i="7" s="1"/>
  <c r="AF65" i="7" s="1"/>
  <c r="D522" i="7"/>
  <c r="AH522" i="7" s="1"/>
  <c r="AI809" i="1"/>
  <c r="G768" i="7" s="1"/>
  <c r="AH2526" i="1"/>
  <c r="F2485" i="7" s="1"/>
  <c r="AD2291" i="1"/>
  <c r="AI833" i="1"/>
  <c r="G792" i="7" s="1"/>
  <c r="AH1406" i="1"/>
  <c r="F1365" i="7" s="1"/>
  <c r="AI350" i="1"/>
  <c r="G309" i="7" s="1"/>
  <c r="AD494" i="1"/>
  <c r="X1103" i="1"/>
  <c r="B1062" i="7" s="1"/>
  <c r="AF1062" i="7" s="1"/>
  <c r="X698" i="1"/>
  <c r="B657" i="7" s="1"/>
  <c r="AF657" i="7" s="1"/>
  <c r="AI2541" i="1"/>
  <c r="G2500" i="7" s="1"/>
  <c r="D286" i="7"/>
  <c r="AH286" i="7" s="1"/>
  <c r="AD1966" i="1"/>
  <c r="D2620" i="7"/>
  <c r="AH2620" i="7" s="1"/>
  <c r="AH1193" i="1"/>
  <c r="F1152" i="7" s="1"/>
  <c r="AD2328" i="1"/>
  <c r="D2744" i="7"/>
  <c r="AH2744" i="7" s="1"/>
  <c r="AD3454" i="1"/>
  <c r="AI3215" i="1"/>
  <c r="AI2259" i="1"/>
  <c r="G2218" i="7" s="1"/>
  <c r="D2750" i="7"/>
  <c r="AH2750" i="7" s="1"/>
  <c r="X227" i="1"/>
  <c r="B186" i="7" s="1"/>
  <c r="AF186" i="7" s="1"/>
  <c r="X623" i="1"/>
  <c r="B582" i="7" s="1"/>
  <c r="AF582" i="7" s="1"/>
  <c r="D2276" i="7"/>
  <c r="AH2276" i="7" s="1"/>
  <c r="AH159" i="1"/>
  <c r="F118" i="7" s="1"/>
  <c r="X2333" i="1"/>
  <c r="B2292" i="7" s="1"/>
  <c r="AF2292" i="7" s="1"/>
  <c r="AI2430" i="1"/>
  <c r="G2389" i="7" s="1"/>
  <c r="AD2923" i="1"/>
  <c r="AH2136" i="1"/>
  <c r="F2095" i="7" s="1"/>
  <c r="AD444" i="1"/>
  <c r="X1188" i="1"/>
  <c r="B1147" i="7" s="1"/>
  <c r="AF1147" i="7" s="1"/>
  <c r="D1405" i="7"/>
  <c r="AH1405" i="7" s="1"/>
  <c r="X1568" i="1"/>
  <c r="B1527" i="7" s="1"/>
  <c r="AF1527" i="7" s="1"/>
  <c r="D2597" i="7"/>
  <c r="AH2597" i="7" s="1"/>
  <c r="AI2350" i="1"/>
  <c r="G2309" i="7" s="1"/>
  <c r="X1974" i="1"/>
  <c r="B1933" i="7" s="1"/>
  <c r="AF1933" i="7" s="1"/>
  <c r="X1522" i="1"/>
  <c r="B1481" i="7" s="1"/>
  <c r="AF1481" i="7" s="1"/>
  <c r="D2213" i="7"/>
  <c r="AH2213" i="7" s="1"/>
  <c r="AD575" i="1"/>
  <c r="X3322" i="1"/>
  <c r="AD644" i="1"/>
  <c r="X972" i="1"/>
  <c r="B931" i="7" s="1"/>
  <c r="AF931" i="7" s="1"/>
  <c r="D2468" i="7"/>
  <c r="AH2468" i="7" s="1"/>
  <c r="D49" i="7"/>
  <c r="AH49" i="7" s="1"/>
  <c r="AH1988" i="1"/>
  <c r="F1947" i="7" s="1"/>
  <c r="D115" i="7"/>
  <c r="AH115" i="7" s="1"/>
  <c r="AI253" i="1"/>
  <c r="G212" i="7" s="1"/>
  <c r="AI3421" i="1"/>
  <c r="AD667" i="1"/>
  <c r="X210" i="1"/>
  <c r="B169" i="7" s="1"/>
  <c r="AF169" i="7" s="1"/>
  <c r="D2521" i="7"/>
  <c r="AH2521" i="7" s="1"/>
  <c r="D2953" i="7"/>
  <c r="AH2953" i="7" s="1"/>
  <c r="X2522" i="1"/>
  <c r="B2481" i="7" s="1"/>
  <c r="AF2481" i="7" s="1"/>
  <c r="D2555" i="7"/>
  <c r="AH2555" i="7" s="1"/>
  <c r="AH521" i="1"/>
  <c r="F480" i="7" s="1"/>
  <c r="AI2083" i="1"/>
  <c r="G2042" i="7" s="1"/>
  <c r="X177" i="1"/>
  <c r="B136" i="7" s="1"/>
  <c r="AF136" i="7" s="1"/>
  <c r="D2000" i="7"/>
  <c r="AH2000" i="7" s="1"/>
  <c r="AD2416" i="1"/>
  <c r="AD653" i="1"/>
  <c r="X1942" i="1"/>
  <c r="B1901" i="7" s="1"/>
  <c r="AF1901" i="7" s="1"/>
  <c r="AH1005" i="1"/>
  <c r="F964" i="7" s="1"/>
  <c r="AD338" i="1"/>
  <c r="AH1354" i="1"/>
  <c r="F1313" i="7" s="1"/>
  <c r="AH3478" i="1"/>
  <c r="AD772" i="1"/>
  <c r="X3133" i="1"/>
  <c r="AD317" i="1"/>
  <c r="X2920" i="1"/>
  <c r="B2879" i="7" s="1"/>
  <c r="AF2879" i="7" s="1"/>
  <c r="AI2540" i="1"/>
  <c r="G2499" i="7" s="1"/>
  <c r="AH519" i="1"/>
  <c r="F478" i="7" s="1"/>
  <c r="AH2973" i="1"/>
  <c r="F2932" i="7" s="1"/>
  <c r="AD2337" i="1"/>
  <c r="X631" i="1"/>
  <c r="B590" i="7" s="1"/>
  <c r="AF590" i="7" s="1"/>
  <c r="AH2628" i="1"/>
  <c r="F2587" i="7" s="1"/>
  <c r="AD183" i="1"/>
  <c r="AD802" i="1"/>
  <c r="D883" i="7"/>
  <c r="AH883" i="7" s="1"/>
  <c r="AH2057" i="1"/>
  <c r="F2016" i="7" s="1"/>
  <c r="X2514" i="1"/>
  <c r="B2473" i="7" s="1"/>
  <c r="AF2473" i="7" s="1"/>
  <c r="AI1345" i="1"/>
  <c r="G1304" i="7" s="1"/>
  <c r="X936" i="1"/>
  <c r="B895" i="7" s="1"/>
  <c r="AF895" i="7" s="1"/>
  <c r="X3454" i="1"/>
  <c r="AD1547" i="1"/>
  <c r="D1233" i="7"/>
  <c r="AH1233" i="7" s="1"/>
  <c r="AD1202" i="1"/>
  <c r="AI1381" i="1"/>
  <c r="G1340" i="7" s="1"/>
  <c r="D2126" i="7"/>
  <c r="AH2126" i="7" s="1"/>
  <c r="AI470" i="1"/>
  <c r="G429" i="7" s="1"/>
  <c r="AH840" i="1"/>
  <c r="F799" i="7" s="1"/>
  <c r="D275" i="7"/>
  <c r="AH275" i="7" s="1"/>
  <c r="AD403" i="1"/>
  <c r="AD1110" i="1"/>
  <c r="AH2694" i="1"/>
  <c r="F2653" i="7" s="1"/>
  <c r="D789" i="7"/>
  <c r="AH789" i="7" s="1"/>
  <c r="AI2638" i="1"/>
  <c r="G2597" i="7" s="1"/>
  <c r="AD2837" i="1"/>
  <c r="AD891" i="1"/>
  <c r="X586" i="1"/>
  <c r="B545" i="7" s="1"/>
  <c r="AF545" i="7" s="1"/>
  <c r="AI1204" i="1"/>
  <c r="G1163" i="7" s="1"/>
  <c r="AH2738" i="1"/>
  <c r="F2697" i="7" s="1"/>
  <c r="X1718" i="1"/>
  <c r="B1677" i="7" s="1"/>
  <c r="AF1677" i="7" s="1"/>
  <c r="AI443" i="1"/>
  <c r="G402" i="7" s="1"/>
  <c r="AH776" i="1"/>
  <c r="F735" i="7" s="1"/>
  <c r="X1910" i="1"/>
  <c r="B1869" i="7" s="1"/>
  <c r="AF1869" i="7" s="1"/>
  <c r="AI2641" i="1"/>
  <c r="G2600" i="7" s="1"/>
  <c r="X585" i="1"/>
  <c r="B544" i="7" s="1"/>
  <c r="AF544" i="7" s="1"/>
  <c r="X156" i="1"/>
  <c r="B115" i="7" s="1"/>
  <c r="AF115" i="7" s="1"/>
  <c r="D507" i="7"/>
  <c r="AH507" i="7" s="1"/>
  <c r="X992" i="1"/>
  <c r="B951" i="7" s="1"/>
  <c r="AF951" i="7" s="1"/>
  <c r="AD1579" i="1"/>
  <c r="AD2559" i="1"/>
  <c r="AH3524" i="1"/>
  <c r="D2948" i="7"/>
  <c r="AH2948" i="7" s="1"/>
  <c r="D803" i="7"/>
  <c r="AH803" i="7" s="1"/>
  <c r="AH1217" i="1"/>
  <c r="F1176" i="7" s="1"/>
  <c r="X281" i="1"/>
  <c r="B240" i="7" s="1"/>
  <c r="AF240" i="7" s="1"/>
  <c r="AD672" i="1"/>
  <c r="AH3142" i="1"/>
  <c r="AI2811" i="1"/>
  <c r="G2770" i="7" s="1"/>
  <c r="AI1053" i="1"/>
  <c r="G1012" i="7" s="1"/>
  <c r="AH910" i="1"/>
  <c r="F869" i="7" s="1"/>
  <c r="AD3014" i="1"/>
  <c r="AI1160" i="1"/>
  <c r="G1119" i="7" s="1"/>
  <c r="AH3466" i="1"/>
  <c r="AI1972" i="1"/>
  <c r="G1931" i="7" s="1"/>
  <c r="X1022" i="1"/>
  <c r="B981" i="7" s="1"/>
  <c r="AF981" i="7" s="1"/>
  <c r="D2378" i="7"/>
  <c r="AH2378" i="7" s="1"/>
  <c r="X1143" i="1"/>
  <c r="B1102" i="7" s="1"/>
  <c r="AF1102" i="7" s="1"/>
  <c r="AI283" i="1"/>
  <c r="G242" i="7" s="1"/>
  <c r="D961" i="7"/>
  <c r="AH961" i="7" s="1"/>
  <c r="AI3373" i="1"/>
  <c r="AD1930" i="1"/>
  <c r="AH1408" i="1"/>
  <c r="F1367" i="7" s="1"/>
  <c r="AH3133" i="1"/>
  <c r="D1889" i="7"/>
  <c r="AH1889" i="7" s="1"/>
  <c r="D2027" i="7"/>
  <c r="AH2027" i="7" s="1"/>
  <c r="AI1011" i="1"/>
  <c r="G970" i="7" s="1"/>
  <c r="AI3444" i="1"/>
  <c r="X519" i="1"/>
  <c r="B478" i="7" s="1"/>
  <c r="AF478" i="7" s="1"/>
  <c r="X3017" i="1"/>
  <c r="B2976" i="7" s="1"/>
  <c r="AF2976" i="7" s="1"/>
  <c r="X2503" i="1"/>
  <c r="B2462" i="7" s="1"/>
  <c r="AF2462" i="7" s="1"/>
  <c r="D2448" i="7"/>
  <c r="AH2448" i="7" s="1"/>
  <c r="AD996" i="1"/>
  <c r="D48" i="7"/>
  <c r="AH48" i="7" s="1"/>
  <c r="AH2391" i="1"/>
  <c r="F2350" i="7" s="1"/>
  <c r="AI3180" i="1"/>
  <c r="X3215" i="1"/>
  <c r="AI1050" i="1"/>
  <c r="G1009" i="7" s="1"/>
  <c r="AD1309" i="1"/>
  <c r="X3266" i="1"/>
  <c r="AD503" i="1"/>
  <c r="AD3219" i="1"/>
  <c r="AI3367" i="1"/>
  <c r="AH1475" i="1"/>
  <c r="F1434" i="7" s="1"/>
  <c r="AI736" i="1"/>
  <c r="G695" i="7" s="1"/>
  <c r="AH458" i="1"/>
  <c r="F417" i="7" s="1"/>
  <c r="AH3033" i="1"/>
  <c r="F2992" i="7" s="1"/>
  <c r="AI2440" i="1"/>
  <c r="G2399" i="7" s="1"/>
  <c r="D2236" i="7"/>
  <c r="AH2236" i="7" s="1"/>
  <c r="AI3284" i="1"/>
  <c r="AI2950" i="1"/>
  <c r="G2909" i="7" s="1"/>
  <c r="AH984" i="1"/>
  <c r="F943" i="7" s="1"/>
  <c r="AH2175" i="1"/>
  <c r="F2134" i="7" s="1"/>
  <c r="D1323" i="7"/>
  <c r="AH1323" i="7" s="1"/>
  <c r="X452" i="1"/>
  <c r="B411" i="7" s="1"/>
  <c r="AF411" i="7" s="1"/>
  <c r="AD2252" i="1"/>
  <c r="AH1610" i="1"/>
  <c r="F1569" i="7" s="1"/>
  <c r="AD1909" i="1"/>
  <c r="AI2870" i="1"/>
  <c r="G2829" i="7" s="1"/>
  <c r="AI192" i="1"/>
  <c r="G151" i="7" s="1"/>
  <c r="AI2463" i="1"/>
  <c r="G2422" i="7" s="1"/>
  <c r="X254" i="1"/>
  <c r="B213" i="7" s="1"/>
  <c r="AF213" i="7" s="1"/>
  <c r="D1051" i="7"/>
  <c r="AH1051" i="7" s="1"/>
  <c r="AI2345" i="1"/>
  <c r="G2304" i="7" s="1"/>
  <c r="AH695" i="1"/>
  <c r="F654" i="7" s="1"/>
  <c r="AH1222" i="1"/>
  <c r="F1181" i="7" s="1"/>
  <c r="AD554" i="1"/>
  <c r="AH665" i="1"/>
  <c r="F624" i="7" s="1"/>
  <c r="X2519" i="1"/>
  <c r="B2478" i="7" s="1"/>
  <c r="AF2478" i="7" s="1"/>
  <c r="AD375" i="1"/>
  <c r="AH1643" i="1"/>
  <c r="F1602" i="7" s="1"/>
  <c r="D399" i="7"/>
  <c r="AH399" i="7" s="1"/>
  <c r="AH2360" i="1"/>
  <c r="F2319" i="7" s="1"/>
  <c r="AH1972" i="1"/>
  <c r="F1931" i="7" s="1"/>
  <c r="AI2764" i="1"/>
  <c r="G2723" i="7" s="1"/>
  <c r="AH2633" i="1"/>
  <c r="F2592" i="7" s="1"/>
  <c r="D2784" i="7"/>
  <c r="AH2784" i="7" s="1"/>
  <c r="AD2514" i="1"/>
  <c r="X2815" i="1"/>
  <c r="B2774" i="7" s="1"/>
  <c r="AF2774" i="7" s="1"/>
  <c r="AD3019" i="1"/>
  <c r="AH3369" i="1"/>
  <c r="AI623" i="1"/>
  <c r="G582" i="7" s="1"/>
  <c r="AH397" i="1"/>
  <c r="F356" i="7" s="1"/>
  <c r="AI920" i="1"/>
  <c r="G879" i="7" s="1"/>
  <c r="X3205" i="1"/>
  <c r="AI3133" i="1"/>
  <c r="D1564" i="7"/>
  <c r="AH1564" i="7" s="1"/>
  <c r="AI971" i="1"/>
  <c r="G930" i="7" s="1"/>
  <c r="AI900" i="1"/>
  <c r="G859" i="7" s="1"/>
  <c r="AI652" i="1"/>
  <c r="G611" i="7" s="1"/>
  <c r="AH3377" i="1"/>
  <c r="AD3089" i="1"/>
  <c r="AD2884" i="1"/>
  <c r="X2857" i="1"/>
  <c r="B2816" i="7" s="1"/>
  <c r="AF2816" i="7" s="1"/>
  <c r="X1260" i="1"/>
  <c r="B1219" i="7" s="1"/>
  <c r="AF1219" i="7" s="1"/>
  <c r="AH89" i="1"/>
  <c r="F48" i="7" s="1"/>
  <c r="AH746" i="1"/>
  <c r="F705" i="7" s="1"/>
  <c r="AD3167" i="1"/>
  <c r="AH2141" i="1"/>
  <c r="F2100" i="7" s="1"/>
  <c r="D2241" i="7"/>
  <c r="AH2241" i="7" s="1"/>
  <c r="AH414" i="1"/>
  <c r="F373" i="7" s="1"/>
  <c r="AH1309" i="1"/>
  <c r="F1268" i="7" s="1"/>
  <c r="AH1842" i="1"/>
  <c r="F1801" i="7" s="1"/>
  <c r="AH2008" i="1"/>
  <c r="F1967" i="7" s="1"/>
  <c r="AI1898" i="1"/>
  <c r="G1857" i="7" s="1"/>
  <c r="AH2389" i="1"/>
  <c r="F2348" i="7" s="1"/>
  <c r="AD2375" i="1"/>
  <c r="X740" i="1"/>
  <c r="B699" i="7" s="1"/>
  <c r="AF699" i="7" s="1"/>
  <c r="AI2621" i="1"/>
  <c r="G2580" i="7" s="1"/>
  <c r="X780" i="1"/>
  <c r="B739" i="7" s="1"/>
  <c r="AF739" i="7" s="1"/>
  <c r="D2547" i="7"/>
  <c r="AH2547" i="7" s="1"/>
  <c r="X3139" i="1"/>
  <c r="X3069" i="1"/>
  <c r="X269" i="1"/>
  <c r="B228" i="7" s="1"/>
  <c r="AF228" i="7" s="1"/>
  <c r="D709" i="7"/>
  <c r="AH709" i="7" s="1"/>
  <c r="AH219" i="1"/>
  <c r="F178" i="7" s="1"/>
  <c r="X1356" i="1"/>
  <c r="B1315" i="7" s="1"/>
  <c r="AF1315" i="7" s="1"/>
  <c r="AI108" i="1"/>
  <c r="G67" i="7" s="1"/>
  <c r="AD1039" i="1"/>
  <c r="X572" i="1"/>
  <c r="B531" i="7" s="1"/>
  <c r="AF531" i="7" s="1"/>
  <c r="D1215" i="7"/>
  <c r="AH1215" i="7" s="1"/>
  <c r="X1298" i="1"/>
  <c r="B1257" i="7" s="1"/>
  <c r="AF1257" i="7" s="1"/>
  <c r="AI1969" i="1"/>
  <c r="G1928" i="7" s="1"/>
  <c r="AI975" i="1"/>
  <c r="G934" i="7" s="1"/>
  <c r="AD479" i="1"/>
  <c r="AI2351" i="1"/>
  <c r="G2310" i="7" s="1"/>
  <c r="AH796" i="1"/>
  <c r="F755" i="7" s="1"/>
  <c r="AH2052" i="1"/>
  <c r="F2011" i="7" s="1"/>
  <c r="AH146" i="1"/>
  <c r="F105" i="7" s="1"/>
  <c r="X696" i="1"/>
  <c r="B655" i="7" s="1"/>
  <c r="AF655" i="7" s="1"/>
  <c r="AD1152" i="1"/>
  <c r="AI2297" i="1"/>
  <c r="G2256" i="7" s="1"/>
  <c r="AD2824" i="1"/>
  <c r="X1336" i="1"/>
  <c r="B1295" i="7" s="1"/>
  <c r="AF1295" i="7" s="1"/>
  <c r="D430" i="7"/>
  <c r="AH430" i="7" s="1"/>
  <c r="D596" i="7"/>
  <c r="AH596" i="7" s="1"/>
  <c r="AI3499" i="1"/>
  <c r="X3231" i="1"/>
  <c r="AI2136" i="1"/>
  <c r="G2095" i="7" s="1"/>
  <c r="D2200" i="7"/>
  <c r="AH2200" i="7" s="1"/>
  <c r="AH2654" i="1"/>
  <c r="F2613" i="7" s="1"/>
  <c r="X908" i="1"/>
  <c r="B867" i="7" s="1"/>
  <c r="AF867" i="7" s="1"/>
  <c r="AI1700" i="1"/>
  <c r="G1659" i="7" s="1"/>
  <c r="AD1880" i="1"/>
  <c r="D1630" i="7"/>
  <c r="AH1630" i="7" s="1"/>
  <c r="X2916" i="1"/>
  <c r="B2875" i="7" s="1"/>
  <c r="AF2875" i="7" s="1"/>
  <c r="X207" i="1"/>
  <c r="B166" i="7" s="1"/>
  <c r="AF166" i="7" s="1"/>
  <c r="AD1627" i="1"/>
  <c r="AI3282" i="1"/>
  <c r="AD641" i="1"/>
  <c r="AI75" i="1"/>
  <c r="G34" i="7" s="1"/>
  <c r="D1738" i="7"/>
  <c r="AH1738" i="7" s="1"/>
  <c r="D2616" i="7"/>
  <c r="AH2616" i="7" s="1"/>
  <c r="AH2492" i="1"/>
  <c r="F2451" i="7" s="1"/>
  <c r="D1489" i="7"/>
  <c r="AH1489" i="7" s="1"/>
  <c r="D1190" i="7"/>
  <c r="AH1190" i="7" s="1"/>
  <c r="X250" i="1"/>
  <c r="B209" i="7" s="1"/>
  <c r="AF209" i="7" s="1"/>
  <c r="AD900" i="1"/>
  <c r="AH3270" i="1"/>
  <c r="X3295" i="1"/>
  <c r="AH1798" i="1"/>
  <c r="F1757" i="7" s="1"/>
  <c r="AD2142" i="1"/>
  <c r="AH2877" i="1"/>
  <c r="F2836" i="7" s="1"/>
  <c r="D106" i="7"/>
  <c r="AH106" i="7" s="1"/>
  <c r="X1850" i="1"/>
  <c r="B1809" i="7" s="1"/>
  <c r="AF1809" i="7" s="1"/>
  <c r="D834" i="7"/>
  <c r="AH834" i="7" s="1"/>
  <c r="X2469" i="1"/>
  <c r="B2428" i="7" s="1"/>
  <c r="AF2428" i="7" s="1"/>
  <c r="AH530" i="1"/>
  <c r="F489" i="7" s="1"/>
  <c r="AH3289" i="1"/>
  <c r="AD389" i="1"/>
  <c r="AH872" i="1"/>
  <c r="F831" i="7" s="1"/>
  <c r="AD466" i="1"/>
  <c r="D2753" i="7"/>
  <c r="AH2753" i="7" s="1"/>
  <c r="AI1294" i="1"/>
  <c r="G1253" i="7" s="1"/>
  <c r="D2059" i="7"/>
  <c r="AH2059" i="7" s="1"/>
  <c r="X3036" i="1"/>
  <c r="B2995" i="7" s="1"/>
  <c r="AF2995" i="7" s="1"/>
  <c r="X150" i="1"/>
  <c r="B109" i="7" s="1"/>
  <c r="AF109" i="7" s="1"/>
  <c r="D505" i="7"/>
  <c r="AH505" i="7" s="1"/>
  <c r="AD547" i="1"/>
  <c r="X1604" i="1"/>
  <c r="B1563" i="7" s="1"/>
  <c r="AF1563" i="7" s="1"/>
  <c r="AI865" i="1"/>
  <c r="G824" i="7" s="1"/>
  <c r="X2175" i="1"/>
  <c r="B2134" i="7" s="1"/>
  <c r="AF2134" i="7" s="1"/>
  <c r="AD124" i="1"/>
  <c r="AH1492" i="1"/>
  <c r="F1451" i="7" s="1"/>
  <c r="AI3354" i="1"/>
  <c r="AH1673" i="1"/>
  <c r="F1632" i="7" s="1"/>
  <c r="AD1642" i="1"/>
  <c r="X3411" i="1"/>
  <c r="D2960" i="7"/>
  <c r="AH2960" i="7" s="1"/>
  <c r="AH3230" i="1"/>
  <c r="D2056" i="7"/>
  <c r="AH2056" i="7" s="1"/>
  <c r="X2368" i="1"/>
  <c r="B2327" i="7" s="1"/>
  <c r="AF2327" i="7" s="1"/>
  <c r="AD1306" i="1"/>
  <c r="AD321" i="1"/>
  <c r="X3351" i="1"/>
  <c r="AD962" i="1"/>
  <c r="AH3056" i="1"/>
  <c r="F3015" i="7" s="1"/>
  <c r="AD2811" i="1"/>
  <c r="AD2031" i="1"/>
  <c r="AD3026" i="1"/>
  <c r="AH1451" i="1"/>
  <c r="F1410" i="7" s="1"/>
  <c r="AH1254" i="1"/>
  <c r="F1213" i="7" s="1"/>
  <c r="AH1995" i="1"/>
  <c r="F1954" i="7" s="1"/>
  <c r="X2123" i="1"/>
  <c r="B2082" i="7" s="1"/>
  <c r="AF2082" i="7" s="1"/>
  <c r="AD558" i="1"/>
  <c r="X659" i="1"/>
  <c r="B618" i="7" s="1"/>
  <c r="AF618" i="7" s="1"/>
  <c r="X1727" i="1"/>
  <c r="B1686" i="7" s="1"/>
  <c r="AF1686" i="7" s="1"/>
  <c r="D944" i="7"/>
  <c r="AH944" i="7" s="1"/>
  <c r="AH920" i="1"/>
  <c r="F879" i="7" s="1"/>
  <c r="AI2740" i="1"/>
  <c r="G2699" i="7" s="1"/>
  <c r="X1468" i="1"/>
  <c r="B1427" i="7" s="1"/>
  <c r="AF1427" i="7" s="1"/>
  <c r="AH1998" i="1"/>
  <c r="F1957" i="7" s="1"/>
  <c r="AI1499" i="1"/>
  <c r="G1458" i="7" s="1"/>
  <c r="X2057" i="1"/>
  <c r="B2016" i="7" s="1"/>
  <c r="AF2016" i="7" s="1"/>
  <c r="AH2617" i="1"/>
  <c r="F2576" i="7" s="1"/>
  <c r="AI187" i="1"/>
  <c r="G146" i="7" s="1"/>
  <c r="AI1831" i="1"/>
  <c r="G1790" i="7" s="1"/>
  <c r="AH1949" i="1"/>
  <c r="F1908" i="7" s="1"/>
  <c r="D2928" i="7"/>
  <c r="AH2928" i="7" s="1"/>
  <c r="AH439" i="1"/>
  <c r="F398" i="7" s="1"/>
  <c r="AH344" i="1"/>
  <c r="F303" i="7" s="1"/>
  <c r="D416" i="7"/>
  <c r="AH416" i="7" s="1"/>
  <c r="D2100" i="7"/>
  <c r="AH2100" i="7" s="1"/>
  <c r="AI2282" i="1"/>
  <c r="G2241" i="7" s="1"/>
  <c r="AH3391" i="1"/>
  <c r="AH1432" i="1"/>
  <c r="F1391" i="7" s="1"/>
  <c r="AH2433" i="1"/>
  <c r="F2392" i="7" s="1"/>
  <c r="AI168" i="1"/>
  <c r="G127" i="7" s="1"/>
  <c r="AH503" i="1"/>
  <c r="F462" i="7" s="1"/>
  <c r="AD1261" i="1"/>
  <c r="D983" i="7"/>
  <c r="AH983" i="7" s="1"/>
  <c r="AI891" i="1"/>
  <c r="G850" i="7" s="1"/>
  <c r="D1096" i="7"/>
  <c r="AH1096" i="7" s="1"/>
  <c r="AH2680" i="1"/>
  <c r="F2639" i="7" s="1"/>
  <c r="AD336" i="1"/>
  <c r="AD1700" i="1"/>
  <c r="AI547" i="1"/>
  <c r="G506" i="7" s="1"/>
  <c r="X166" i="1"/>
  <c r="B125" i="7" s="1"/>
  <c r="AF125" i="7" s="1"/>
  <c r="D889" i="7"/>
  <c r="AH889" i="7" s="1"/>
  <c r="D2260" i="7"/>
  <c r="AH2260" i="7" s="1"/>
  <c r="D2581" i="7"/>
  <c r="AH2581" i="7" s="1"/>
  <c r="AI2034" i="1"/>
  <c r="G1993" i="7" s="1"/>
  <c r="AD3390" i="1"/>
  <c r="X1610" i="1"/>
  <c r="B1569" i="7" s="1"/>
  <c r="AF1569" i="7" s="1"/>
  <c r="AH436" i="1"/>
  <c r="F395" i="7" s="1"/>
  <c r="AD1811" i="1"/>
  <c r="AI3192" i="1"/>
  <c r="AH1234" i="1"/>
  <c r="F1193" i="7" s="1"/>
  <c r="AD114" i="1"/>
  <c r="AD221" i="1"/>
  <c r="X1306" i="1"/>
  <c r="B1265" i="7" s="1"/>
  <c r="AF1265" i="7" s="1"/>
  <c r="AH1549" i="1"/>
  <c r="F1508" i="7" s="1"/>
  <c r="AD1912" i="1"/>
  <c r="AD2238" i="1"/>
  <c r="X3031" i="1"/>
  <c r="B2990" i="7" s="1"/>
  <c r="AF2990" i="7" s="1"/>
  <c r="D1282" i="7"/>
  <c r="AH1282" i="7" s="1"/>
  <c r="X2770" i="1"/>
  <c r="B2729" i="7" s="1"/>
  <c r="AF2729" i="7" s="1"/>
  <c r="AD2485" i="1"/>
  <c r="D1213" i="7"/>
  <c r="AH1213" i="7" s="1"/>
  <c r="AD1000" i="1"/>
  <c r="D2759" i="7"/>
  <c r="AH2759" i="7" s="1"/>
  <c r="AH3150" i="1"/>
  <c r="X411" i="1"/>
  <c r="B370" i="7" s="1"/>
  <c r="AF370" i="7" s="1"/>
  <c r="X2918" i="1"/>
  <c r="B2877" i="7" s="1"/>
  <c r="AF2877" i="7" s="1"/>
  <c r="AD2523" i="1"/>
  <c r="AH1251" i="1"/>
  <c r="F1210" i="7" s="1"/>
  <c r="AH1367" i="1"/>
  <c r="F1326" i="7" s="1"/>
  <c r="AI2021" i="1"/>
  <c r="G1980" i="7" s="1"/>
  <c r="AH3092" i="1"/>
  <c r="AH2465" i="1"/>
  <c r="F2424" i="7" s="1"/>
  <c r="X894" i="1"/>
  <c r="B853" i="7" s="1"/>
  <c r="AF853" i="7" s="1"/>
  <c r="D633" i="7"/>
  <c r="AH633" i="7" s="1"/>
  <c r="AI2273" i="1"/>
  <c r="G2232" i="7" s="1"/>
  <c r="X1104" i="1"/>
  <c r="B1063" i="7" s="1"/>
  <c r="AF1063" i="7" s="1"/>
  <c r="D2998" i="7"/>
  <c r="AH2998" i="7" s="1"/>
  <c r="X2055" i="1"/>
  <c r="B2014" i="7" s="1"/>
  <c r="AF2014" i="7" s="1"/>
  <c r="D1647" i="7"/>
  <c r="AH1647" i="7" s="1"/>
  <c r="AH1182" i="1"/>
  <c r="F1141" i="7" s="1"/>
  <c r="AH1296" i="1"/>
  <c r="F1255" i="7" s="1"/>
  <c r="AD2187" i="1"/>
  <c r="AH1068" i="1"/>
  <c r="F1027" i="7" s="1"/>
  <c r="X2546" i="1"/>
  <c r="B2505" i="7" s="1"/>
  <c r="AF2505" i="7" s="1"/>
  <c r="AI914" i="1"/>
  <c r="G873" i="7" s="1"/>
  <c r="AD1545" i="1"/>
  <c r="AD870" i="1"/>
  <c r="D468" i="7"/>
  <c r="AH468" i="7" s="1"/>
  <c r="AD675" i="1"/>
  <c r="X1804" i="1"/>
  <c r="B1763" i="7" s="1"/>
  <c r="AF1763" i="7" s="1"/>
  <c r="AD627" i="1"/>
  <c r="AI2156" i="1"/>
  <c r="G2115" i="7" s="1"/>
  <c r="AD1937" i="1"/>
  <c r="AI3158" i="1"/>
  <c r="AI1395" i="1"/>
  <c r="G1354" i="7" s="1"/>
  <c r="D716" i="7"/>
  <c r="AH716" i="7" s="1"/>
  <c r="AH2917" i="1"/>
  <c r="F2876" i="7" s="1"/>
  <c r="AH1639" i="1"/>
  <c r="F1598" i="7" s="1"/>
  <c r="X3201" i="1"/>
  <c r="D708" i="7"/>
  <c r="AH708" i="7" s="1"/>
  <c r="AH1318" i="1"/>
  <c r="F1277" i="7" s="1"/>
  <c r="AI2518" i="1"/>
  <c r="G2477" i="7" s="1"/>
  <c r="AI224" i="1"/>
  <c r="G183" i="7" s="1"/>
  <c r="AH1709" i="1"/>
  <c r="F1668" i="7" s="1"/>
  <c r="AD3409" i="1"/>
  <c r="X2636" i="1"/>
  <c r="B2595" i="7" s="1"/>
  <c r="AF2595" i="7" s="1"/>
  <c r="AD2226" i="1"/>
  <c r="AD2773" i="1"/>
  <c r="AI202" i="1"/>
  <c r="G161" i="7" s="1"/>
  <c r="X1006" i="1"/>
  <c r="B965" i="7" s="1"/>
  <c r="AF965" i="7" s="1"/>
  <c r="AI490" i="1"/>
  <c r="G449" i="7" s="1"/>
  <c r="AH2982" i="1"/>
  <c r="F2941" i="7" s="1"/>
  <c r="AD1338" i="1"/>
  <c r="AH1832" i="1"/>
  <c r="F1791" i="7" s="1"/>
  <c r="AH3417" i="1"/>
  <c r="AI854" i="1"/>
  <c r="G813" i="7" s="1"/>
  <c r="D2425" i="7"/>
  <c r="AH2425" i="7" s="1"/>
  <c r="X645" i="1"/>
  <c r="B604" i="7" s="1"/>
  <c r="AF604" i="7" s="1"/>
  <c r="AD467" i="1"/>
  <c r="AH1164" i="1"/>
  <c r="F1123" i="7" s="1"/>
  <c r="AD3424" i="1"/>
  <c r="AD2195" i="1"/>
  <c r="AI3456" i="1"/>
  <c r="AD742" i="1"/>
  <c r="AD362" i="1"/>
  <c r="D1116" i="7"/>
  <c r="AH1116" i="7" s="1"/>
  <c r="AD1165" i="1"/>
  <c r="AI3291" i="1"/>
  <c r="AI2516" i="1"/>
  <c r="G2475" i="7" s="1"/>
  <c r="AI726" i="1"/>
  <c r="G685" i="7" s="1"/>
  <c r="AH1800" i="1"/>
  <c r="F1759" i="7" s="1"/>
  <c r="AI3137" i="1"/>
  <c r="AH1744" i="1"/>
  <c r="F1703" i="7" s="1"/>
  <c r="D1192" i="7"/>
  <c r="AH1192" i="7" s="1"/>
  <c r="X2530" i="1"/>
  <c r="B2489" i="7" s="1"/>
  <c r="AF2489" i="7" s="1"/>
  <c r="AD2302" i="1"/>
  <c r="AI1618" i="1"/>
  <c r="G1577" i="7" s="1"/>
  <c r="AD1269" i="1"/>
  <c r="X2767" i="1"/>
  <c r="B2726" i="7" s="1"/>
  <c r="AF2726" i="7" s="1"/>
  <c r="D1080" i="7"/>
  <c r="AH1080" i="7" s="1"/>
  <c r="AH1938" i="1"/>
  <c r="F1897" i="7" s="1"/>
  <c r="D613" i="7"/>
  <c r="AH613" i="7" s="1"/>
  <c r="AD3406" i="1"/>
  <c r="X2329" i="1"/>
  <c r="B2288" i="7" s="1"/>
  <c r="AF2288" i="7" s="1"/>
  <c r="AH3416" i="1"/>
  <c r="AH1885" i="1"/>
  <c r="F1844" i="7" s="1"/>
  <c r="X2576" i="1"/>
  <c r="B2535" i="7" s="1"/>
  <c r="AF2535" i="7" s="1"/>
  <c r="X2390" i="1"/>
  <c r="B2349" i="7" s="1"/>
  <c r="AF2349" i="7" s="1"/>
  <c r="AD2609" i="1"/>
  <c r="AI2555" i="1"/>
  <c r="G2514" i="7" s="1"/>
  <c r="AD1709" i="1"/>
  <c r="AD432" i="1"/>
  <c r="AH1240" i="1"/>
  <c r="F1199" i="7" s="1"/>
  <c r="AD325" i="1"/>
  <c r="X1582" i="1"/>
  <c r="B1541" i="7" s="1"/>
  <c r="AF1541" i="7" s="1"/>
  <c r="AD2854" i="1"/>
  <c r="D1397" i="7"/>
  <c r="AH1397" i="7" s="1"/>
  <c r="AI2939" i="1"/>
  <c r="G2898" i="7" s="1"/>
  <c r="X303" i="1"/>
  <c r="B262" i="7" s="1"/>
  <c r="AF262" i="7" s="1"/>
  <c r="AI1980" i="1"/>
  <c r="G1939" i="7" s="1"/>
  <c r="AH2896" i="1"/>
  <c r="F2855" i="7" s="1"/>
  <c r="AH2432" i="1"/>
  <c r="F2391" i="7" s="1"/>
  <c r="AH100" i="1"/>
  <c r="F59" i="7" s="1"/>
  <c r="AH3413" i="1"/>
  <c r="AH3119" i="1"/>
  <c r="X1385" i="1"/>
  <c r="B1344" i="7" s="1"/>
  <c r="AF1344" i="7" s="1"/>
  <c r="AD611" i="1"/>
  <c r="D2864" i="7"/>
  <c r="AH2864" i="7" s="1"/>
  <c r="AI1254" i="1"/>
  <c r="G1213" i="7" s="1"/>
  <c r="D1954" i="7"/>
  <c r="AH1954" i="7" s="1"/>
  <c r="AI1389" i="1"/>
  <c r="G1348" i="7" s="1"/>
  <c r="AI2717" i="1"/>
  <c r="G2676" i="7" s="1"/>
  <c r="X2698" i="1"/>
  <c r="B2657" i="7" s="1"/>
  <c r="AF2657" i="7" s="1"/>
  <c r="X1141" i="1"/>
  <c r="B1100" i="7" s="1"/>
  <c r="AF1100" i="7" s="1"/>
  <c r="D1143" i="7"/>
  <c r="AH1143" i="7" s="1"/>
  <c r="D1682" i="7"/>
  <c r="AH1682" i="7" s="1"/>
  <c r="X2824" i="1"/>
  <c r="B2783" i="7" s="1"/>
  <c r="AF2783" i="7" s="1"/>
  <c r="AD1561" i="1"/>
  <c r="X2443" i="1"/>
  <c r="B2402" i="7" s="1"/>
  <c r="AF2402" i="7" s="1"/>
  <c r="AD1228" i="1"/>
  <c r="X2744" i="1"/>
  <c r="B2703" i="7" s="1"/>
  <c r="AF2703" i="7" s="1"/>
  <c r="X1423" i="1"/>
  <c r="B1382" i="7" s="1"/>
  <c r="AF1382" i="7" s="1"/>
  <c r="AD3195" i="1"/>
  <c r="AH2724" i="1"/>
  <c r="F2683" i="7" s="1"/>
  <c r="AH670" i="1"/>
  <c r="F629" i="7" s="1"/>
  <c r="AD2863" i="1"/>
  <c r="AD814" i="1"/>
  <c r="X666" i="1"/>
  <c r="B625" i="7" s="1"/>
  <c r="AF625" i="7" s="1"/>
  <c r="AD2424" i="1"/>
  <c r="AD1213" i="1"/>
  <c r="AH1464" i="1"/>
  <c r="F1423" i="7" s="1"/>
  <c r="D230" i="7"/>
  <c r="AH230" i="7" s="1"/>
  <c r="AH1353" i="1"/>
  <c r="F1312" i="7" s="1"/>
  <c r="D2641" i="7"/>
  <c r="AH2641" i="7" s="1"/>
  <c r="D409" i="7"/>
  <c r="AH409" i="7" s="1"/>
  <c r="AI1110" i="1"/>
  <c r="G1069" i="7" s="1"/>
  <c r="D1430" i="7"/>
  <c r="AH1430" i="7" s="1"/>
  <c r="D2963" i="7"/>
  <c r="AH2963" i="7" s="1"/>
  <c r="X3138" i="1"/>
  <c r="D2766" i="7"/>
  <c r="AH2766" i="7" s="1"/>
  <c r="AH943" i="1"/>
  <c r="F902" i="7" s="1"/>
  <c r="AH1002" i="1"/>
  <c r="F961" i="7" s="1"/>
  <c r="D994" i="7"/>
  <c r="AH994" i="7" s="1"/>
  <c r="AI2780" i="1"/>
  <c r="G2739" i="7" s="1"/>
  <c r="D140" i="7"/>
  <c r="AH140" i="7" s="1"/>
  <c r="D2845" i="7"/>
  <c r="AH2845" i="7" s="1"/>
  <c r="AI1886" i="1"/>
  <c r="G1845" i="7" s="1"/>
  <c r="AI2045" i="1"/>
  <c r="G2004" i="7" s="1"/>
  <c r="D2221" i="7"/>
  <c r="AH2221" i="7" s="1"/>
  <c r="D997" i="7"/>
  <c r="AH997" i="7" s="1"/>
  <c r="AI1637" i="1"/>
  <c r="G1596" i="7" s="1"/>
  <c r="AI1100" i="1"/>
  <c r="G1059" i="7" s="1"/>
  <c r="X3421" i="1"/>
  <c r="D375" i="7"/>
  <c r="AH375" i="7" s="1"/>
  <c r="AH2575" i="1"/>
  <c r="F2534" i="7" s="1"/>
  <c r="AI629" i="1"/>
  <c r="G588" i="7" s="1"/>
  <c r="D320" i="7"/>
  <c r="AH320" i="7" s="1"/>
  <c r="AH3072" i="1"/>
  <c r="AH1181" i="1"/>
  <c r="F1140" i="7" s="1"/>
  <c r="X2779" i="1"/>
  <c r="B2738" i="7" s="1"/>
  <c r="AF2738" i="7" s="1"/>
  <c r="AI1912" i="1"/>
  <c r="G1871" i="7" s="1"/>
  <c r="X1158" i="1"/>
  <c r="B1117" i="7" s="1"/>
  <c r="AF1117" i="7" s="1"/>
  <c r="AH700" i="1"/>
  <c r="F659" i="7" s="1"/>
  <c r="D1536" i="7"/>
  <c r="AH1536" i="7" s="1"/>
  <c r="AD1323" i="1"/>
  <c r="AH2363" i="1"/>
  <c r="F2322" i="7" s="1"/>
  <c r="AI3497" i="1"/>
  <c r="AD2470" i="1"/>
  <c r="AD1721" i="1"/>
  <c r="X712" i="1"/>
  <c r="B671" i="7" s="1"/>
  <c r="AF671" i="7" s="1"/>
  <c r="D2183" i="7"/>
  <c r="AH2183" i="7" s="1"/>
  <c r="AI1419" i="1"/>
  <c r="G1378" i="7" s="1"/>
  <c r="AH1644" i="1"/>
  <c r="F1603" i="7" s="1"/>
  <c r="AD623" i="1"/>
  <c r="X1796" i="1"/>
  <c r="B1755" i="7" s="1"/>
  <c r="AF1755" i="7" s="1"/>
  <c r="AH2297" i="1"/>
  <c r="F2256" i="7" s="1"/>
  <c r="AH1530" i="1"/>
  <c r="F1489" i="7" s="1"/>
  <c r="D2783" i="7"/>
  <c r="AH2783" i="7" s="1"/>
  <c r="D1368" i="7"/>
  <c r="AH1368" i="7" s="1"/>
  <c r="AD3112" i="1"/>
  <c r="AH2564" i="1"/>
  <c r="F2523" i="7" s="1"/>
  <c r="AH2255" i="1"/>
  <c r="F2214" i="7" s="1"/>
  <c r="AD1798" i="1"/>
  <c r="AH2445" i="1"/>
  <c r="F2404" i="7" s="1"/>
  <c r="D1102" i="7"/>
  <c r="AH1102" i="7" s="1"/>
  <c r="D2305" i="7"/>
  <c r="AH2305" i="7" s="1"/>
  <c r="AD2822" i="1"/>
  <c r="X3038" i="1"/>
  <c r="B2997" i="7" s="1"/>
  <c r="AF2997" i="7" s="1"/>
  <c r="AH660" i="1"/>
  <c r="F619" i="7" s="1"/>
  <c r="D387" i="7"/>
  <c r="AH387" i="7" s="1"/>
  <c r="AD3091" i="1"/>
  <c r="AD890" i="1"/>
  <c r="AI2149" i="1"/>
  <c r="G2108" i="7" s="1"/>
  <c r="AD1830" i="1"/>
  <c r="AH3379" i="1"/>
  <c r="AI3019" i="1"/>
  <c r="G2978" i="7" s="1"/>
  <c r="AD2782" i="1"/>
  <c r="D871" i="7"/>
  <c r="AH871" i="7" s="1"/>
  <c r="AD2544" i="1"/>
  <c r="D1026" i="7"/>
  <c r="AH1026" i="7" s="1"/>
  <c r="AD284" i="1"/>
  <c r="AH3238" i="1"/>
  <c r="AD869" i="1"/>
  <c r="AH179" i="1"/>
  <c r="F138" i="7" s="1"/>
  <c r="AD3281" i="1"/>
  <c r="AH966" i="1"/>
  <c r="F925" i="7" s="1"/>
  <c r="AI1393" i="1"/>
  <c r="G1352" i="7" s="1"/>
  <c r="AH2132" i="1"/>
  <c r="F2091" i="7" s="1"/>
  <c r="D1985" i="7"/>
  <c r="AH1985" i="7" s="1"/>
  <c r="AI267" i="1"/>
  <c r="G226" i="7" s="1"/>
  <c r="AI235" i="1"/>
  <c r="G194" i="7" s="1"/>
  <c r="X874" i="1"/>
  <c r="B833" i="7" s="1"/>
  <c r="AF833" i="7" s="1"/>
  <c r="D272" i="7"/>
  <c r="AH272" i="7" s="1"/>
  <c r="X3524" i="1"/>
  <c r="D148" i="7"/>
  <c r="AH148" i="7" s="1"/>
  <c r="AI3072" i="1"/>
  <c r="X1217" i="1"/>
  <c r="B1176" i="7" s="1"/>
  <c r="AF1176" i="7" s="1"/>
  <c r="AD2345" i="1"/>
  <c r="AD1975" i="1"/>
  <c r="X3056" i="1"/>
  <c r="B3015" i="7" s="1"/>
  <c r="AF3015" i="7" s="1"/>
  <c r="AH381" i="1"/>
  <c r="F340" i="7" s="1"/>
  <c r="AI1030" i="1"/>
  <c r="G989" i="7" s="1"/>
  <c r="AH1858" i="1"/>
  <c r="F1817" i="7" s="1"/>
  <c r="AI1451" i="1"/>
  <c r="G1410" i="7" s="1"/>
  <c r="AH2470" i="1"/>
  <c r="F2429" i="7" s="1"/>
  <c r="X2155" i="1"/>
  <c r="B2114" i="7" s="1"/>
  <c r="AF2114" i="7" s="1"/>
  <c r="AI1876" i="1"/>
  <c r="G1835" i="7" s="1"/>
  <c r="X1618" i="1"/>
  <c r="B1577" i="7" s="1"/>
  <c r="AF1577" i="7" s="1"/>
  <c r="AI977" i="1"/>
  <c r="G936" i="7" s="1"/>
  <c r="AI2022" i="1"/>
  <c r="G1981" i="7" s="1"/>
  <c r="AH684" i="1"/>
  <c r="F643" i="7" s="1"/>
  <c r="X800" i="1"/>
  <c r="B759" i="7" s="1"/>
  <c r="AF759" i="7" s="1"/>
  <c r="D2393" i="7"/>
  <c r="AH2393" i="7" s="1"/>
  <c r="AD238" i="1"/>
  <c r="X2030" i="1"/>
  <c r="B1989" i="7" s="1"/>
  <c r="AF1989" i="7" s="1"/>
  <c r="AI1978" i="1"/>
  <c r="G1937" i="7" s="1"/>
  <c r="AH3353" i="1"/>
  <c r="AD2867" i="1"/>
  <c r="AI2570" i="1"/>
  <c r="G2529" i="7" s="1"/>
  <c r="AH3321" i="1"/>
  <c r="AI100" i="1"/>
  <c r="G59" i="7" s="1"/>
  <c r="AI2421" i="1"/>
  <c r="G2380" i="7" s="1"/>
  <c r="X2754" i="1"/>
  <c r="B2713" i="7" s="1"/>
  <c r="AF2713" i="7" s="1"/>
  <c r="AH3332" i="1"/>
  <c r="AI535" i="1"/>
  <c r="G494" i="7" s="1"/>
  <c r="AH961" i="1"/>
  <c r="F920" i="7" s="1"/>
  <c r="AD654" i="1"/>
  <c r="AD811" i="1"/>
  <c r="AD3302" i="1"/>
  <c r="AI973" i="1"/>
  <c r="G932" i="7" s="1"/>
  <c r="X815" i="1"/>
  <c r="B774" i="7" s="1"/>
  <c r="AF774" i="7" s="1"/>
  <c r="D860" i="7"/>
  <c r="AH860" i="7" s="1"/>
  <c r="D975" i="7"/>
  <c r="AH975" i="7" s="1"/>
  <c r="D1844" i="7"/>
  <c r="AH1844" i="7" s="1"/>
  <c r="D1139" i="7"/>
  <c r="AH1139" i="7" s="1"/>
  <c r="D1239" i="7"/>
  <c r="AH1239" i="7" s="1"/>
  <c r="X2225" i="1"/>
  <c r="B2184" i="7" s="1"/>
  <c r="AF2184" i="7" s="1"/>
  <c r="X112" i="1"/>
  <c r="B71" i="7" s="1"/>
  <c r="AF71" i="7" s="1"/>
  <c r="X2223" i="1"/>
  <c r="B2182" i="7" s="1"/>
  <c r="AF2182" i="7" s="1"/>
  <c r="AD1597" i="1"/>
  <c r="AD2835" i="1"/>
  <c r="D54" i="7"/>
  <c r="AH54" i="7" s="1"/>
  <c r="AI2070" i="1"/>
  <c r="G2029" i="7" s="1"/>
  <c r="AD2655" i="1"/>
  <c r="X831" i="1"/>
  <c r="B790" i="7" s="1"/>
  <c r="AF790" i="7" s="1"/>
  <c r="D2682" i="7"/>
  <c r="AH2682" i="7" s="1"/>
  <c r="AH371" i="1"/>
  <c r="F330" i="7" s="1"/>
  <c r="AD1608" i="1"/>
  <c r="AD2743" i="1"/>
  <c r="AH785" i="1"/>
  <c r="F744" i="7" s="1"/>
  <c r="AI2611" i="1"/>
  <c r="G2570" i="7" s="1"/>
  <c r="AH1351" i="1"/>
  <c r="F1310" i="7" s="1"/>
  <c r="AH2085" i="1"/>
  <c r="F2044" i="7" s="1"/>
  <c r="X1667" i="1"/>
  <c r="B1626" i="7" s="1"/>
  <c r="AF1626" i="7" s="1"/>
  <c r="AI2722" i="1"/>
  <c r="G2681" i="7" s="1"/>
  <c r="AH1365" i="1"/>
  <c r="F1324" i="7" s="1"/>
  <c r="AD1148" i="1"/>
  <c r="AH1703" i="1"/>
  <c r="F1662" i="7" s="1"/>
  <c r="D238" i="7"/>
  <c r="AH238" i="7" s="1"/>
  <c r="AI1900" i="1"/>
  <c r="G1859" i="7" s="1"/>
  <c r="D110" i="7"/>
  <c r="AH110" i="7" s="1"/>
  <c r="AH2854" i="1"/>
  <c r="F2813" i="7" s="1"/>
  <c r="D1787" i="7"/>
  <c r="AH1787" i="7" s="1"/>
  <c r="X2020" i="1"/>
  <c r="B1979" i="7" s="1"/>
  <c r="AF1979" i="7" s="1"/>
  <c r="AH2477" i="1"/>
  <c r="F2436" i="7" s="1"/>
  <c r="X2416" i="1"/>
  <c r="B2375" i="7" s="1"/>
  <c r="AF2375" i="7" s="1"/>
  <c r="AI2519" i="1"/>
  <c r="G2478" i="7" s="1"/>
  <c r="AH2485" i="1"/>
  <c r="F2444" i="7" s="1"/>
  <c r="AH3035" i="1"/>
  <c r="F2994" i="7" s="1"/>
  <c r="AD1621" i="1"/>
  <c r="AH2155" i="1"/>
  <c r="F2114" i="7" s="1"/>
  <c r="X1281" i="1"/>
  <c r="B1240" i="7" s="1"/>
  <c r="AF1240" i="7" s="1"/>
  <c r="X2283" i="1"/>
  <c r="B2242" i="7" s="1"/>
  <c r="AF2242" i="7" s="1"/>
  <c r="X323" i="1"/>
  <c r="B282" i="7" s="1"/>
  <c r="AF282" i="7" s="1"/>
  <c r="X1034" i="1"/>
  <c r="B993" i="7" s="1"/>
  <c r="AF993" i="7" s="1"/>
  <c r="AI557" i="1"/>
  <c r="G516" i="7" s="1"/>
  <c r="X847" i="1"/>
  <c r="B806" i="7" s="1"/>
  <c r="AF806" i="7" s="1"/>
  <c r="AI3383" i="1"/>
  <c r="AH1085" i="1"/>
  <c r="F1044" i="7" s="1"/>
  <c r="X801" i="1"/>
  <c r="B760" i="7" s="1"/>
  <c r="AF760" i="7" s="1"/>
  <c r="AI3059" i="1"/>
  <c r="G3018" i="7" s="1"/>
  <c r="AI721" i="1"/>
  <c r="G680" i="7" s="1"/>
  <c r="D796" i="7"/>
  <c r="AH796" i="7" s="1"/>
  <c r="AD3425" i="1"/>
  <c r="X828" i="1"/>
  <c r="B787" i="7" s="1"/>
  <c r="AF787" i="7" s="1"/>
  <c r="D574" i="7"/>
  <c r="AH574" i="7" s="1"/>
  <c r="D1148" i="7"/>
  <c r="AH1148" i="7" s="1"/>
  <c r="X925" i="1"/>
  <c r="B884" i="7" s="1"/>
  <c r="AF884" i="7" s="1"/>
  <c r="AH3324" i="1"/>
  <c r="X2952" i="1"/>
  <c r="B2911" i="7" s="1"/>
  <c r="AF2911" i="7" s="1"/>
  <c r="X1482" i="1"/>
  <c r="B1441" i="7" s="1"/>
  <c r="AF1441" i="7" s="1"/>
  <c r="AH1597" i="1"/>
  <c r="F1556" i="7" s="1"/>
  <c r="AD2720" i="1"/>
  <c r="X1790" i="1"/>
  <c r="B1749" i="7" s="1"/>
  <c r="AF1749" i="7" s="1"/>
  <c r="AI2208" i="1"/>
  <c r="G2167" i="7" s="1"/>
  <c r="X3473" i="1"/>
  <c r="AH2607" i="1"/>
  <c r="F2566" i="7" s="1"/>
  <c r="X671" i="1"/>
  <c r="B630" i="7" s="1"/>
  <c r="AF630" i="7" s="1"/>
  <c r="AD1672" i="1"/>
  <c r="D1104" i="7"/>
  <c r="AH1104" i="7" s="1"/>
  <c r="AH244" i="1"/>
  <c r="F203" i="7" s="1"/>
  <c r="AD2325" i="1"/>
  <c r="AI728" i="1"/>
  <c r="G687" i="7" s="1"/>
  <c r="AD3181" i="1"/>
  <c r="AD2764" i="1"/>
  <c r="D2297" i="7"/>
  <c r="AH2297" i="7" s="1"/>
  <c r="AD2983" i="1"/>
  <c r="AH3118" i="1"/>
  <c r="X366" i="1"/>
  <c r="B325" i="7" s="1"/>
  <c r="AF325" i="7" s="1"/>
  <c r="AD602" i="1"/>
  <c r="AD2649" i="1"/>
  <c r="D92" i="7"/>
  <c r="AH92" i="7" s="1"/>
  <c r="AH1218" i="1"/>
  <c r="F1177" i="7" s="1"/>
  <c r="X1555" i="1"/>
  <c r="B1514" i="7" s="1"/>
  <c r="AF1514" i="7" s="1"/>
  <c r="AI1038" i="1"/>
  <c r="G997" i="7" s="1"/>
  <c r="D2211" i="7"/>
  <c r="AH2211" i="7" s="1"/>
  <c r="AD1435" i="1"/>
  <c r="AD2836" i="1"/>
  <c r="X2455" i="1"/>
  <c r="B2414" i="7" s="1"/>
  <c r="AF2414" i="7" s="1"/>
  <c r="AH313" i="1"/>
  <c r="F272" i="7" s="1"/>
  <c r="AH2463" i="1"/>
  <c r="F2422" i="7" s="1"/>
  <c r="AH3247" i="1"/>
  <c r="AI1606" i="1"/>
  <c r="G1565" i="7" s="1"/>
  <c r="X609" i="1"/>
  <c r="B568" i="7" s="1"/>
  <c r="AF568" i="7" s="1"/>
  <c r="AD3260" i="1"/>
  <c r="AD3220" i="1"/>
  <c r="X2046" i="1"/>
  <c r="B2005" i="7" s="1"/>
  <c r="AF2005" i="7" s="1"/>
  <c r="AH3401" i="1"/>
  <c r="AH979" i="1"/>
  <c r="F938" i="7" s="1"/>
  <c r="AH2968" i="1"/>
  <c r="F2927" i="7" s="1"/>
  <c r="AD1017" i="1"/>
  <c r="AH2759" i="1"/>
  <c r="F2718" i="7" s="1"/>
  <c r="AI2360" i="1"/>
  <c r="G2319" i="7" s="1"/>
  <c r="AD1316" i="1"/>
  <c r="AH2159" i="1"/>
  <c r="F2118" i="7" s="1"/>
  <c r="AD961" i="1"/>
  <c r="X802" i="1"/>
  <c r="B761" i="7" s="1"/>
  <c r="AF761" i="7" s="1"/>
  <c r="AI3167" i="1"/>
  <c r="X1284" i="1"/>
  <c r="B1243" i="7" s="1"/>
  <c r="AF1243" i="7" s="1"/>
  <c r="AI1292" i="1"/>
  <c r="G1251" i="7" s="1"/>
  <c r="AI867" i="1"/>
  <c r="G826" i="7" s="1"/>
  <c r="AH1561" i="1"/>
  <c r="F1520" i="7" s="1"/>
  <c r="D2306" i="7"/>
  <c r="AH2306" i="7" s="1"/>
  <c r="AI1796" i="1"/>
  <c r="G1755" i="7" s="1"/>
  <c r="AD1284" i="1"/>
  <c r="AH839" i="1"/>
  <c r="F798" i="7" s="1"/>
  <c r="AD3359" i="1"/>
  <c r="AD1664" i="1"/>
  <c r="AD2630" i="1"/>
  <c r="AH1547" i="1"/>
  <c r="F1506" i="7" s="1"/>
  <c r="X3494" i="1"/>
  <c r="X405" i="1"/>
  <c r="B364" i="7" s="1"/>
  <c r="AF364" i="7" s="1"/>
  <c r="AI2167" i="1"/>
  <c r="G2126" i="7" s="1"/>
  <c r="D429" i="7"/>
  <c r="AH429" i="7" s="1"/>
  <c r="AD766" i="1"/>
  <c r="AH136" i="1"/>
  <c r="F95" i="7" s="1"/>
  <c r="D1849" i="7"/>
  <c r="AH1849" i="7" s="1"/>
  <c r="AD771" i="1"/>
  <c r="X3516" i="1"/>
  <c r="D1335" i="7"/>
  <c r="AH1335" i="7" s="1"/>
  <c r="AI2375" i="1"/>
  <c r="G2334" i="7" s="1"/>
  <c r="X998" i="1"/>
  <c r="B957" i="7" s="1"/>
  <c r="AF957" i="7" s="1"/>
  <c r="AI2376" i="1"/>
  <c r="G2335" i="7" s="1"/>
  <c r="D417" i="7"/>
  <c r="AH417" i="7" s="1"/>
  <c r="AI284" i="1"/>
  <c r="G243" i="7" s="1"/>
  <c r="D1786" i="7"/>
  <c r="AH1786" i="7" s="1"/>
  <c r="AH2037" i="1"/>
  <c r="F1996" i="7" s="1"/>
  <c r="X3097" i="1"/>
  <c r="AH2454" i="1"/>
  <c r="F2413" i="7" s="1"/>
  <c r="AH2641" i="1"/>
  <c r="F2600" i="7" s="1"/>
  <c r="AD2274" i="1"/>
  <c r="AD1402" i="1"/>
  <c r="AH1837" i="1"/>
  <c r="F1796" i="7" s="1"/>
  <c r="AI944" i="1"/>
  <c r="G903" i="7" s="1"/>
  <c r="D45" i="7"/>
  <c r="AH45" i="7" s="1"/>
  <c r="AH108" i="1"/>
  <c r="F67" i="7" s="1"/>
  <c r="AH3192" i="1"/>
  <c r="AI1497" i="1"/>
  <c r="G1456" i="7" s="1"/>
  <c r="AD527" i="1"/>
  <c r="AD844" i="1"/>
  <c r="AD1217" i="1"/>
  <c r="D1283" i="7"/>
  <c r="AH1283" i="7" s="1"/>
  <c r="AI695" i="1"/>
  <c r="G654" i="7" s="1"/>
  <c r="D2463" i="7"/>
  <c r="AH2463" i="7" s="1"/>
  <c r="AH562" i="1"/>
  <c r="F521" i="7" s="1"/>
  <c r="AD381" i="1"/>
  <c r="AD173" i="1"/>
  <c r="AD1752" i="1"/>
  <c r="D200" i="7"/>
  <c r="AH200" i="7" s="1"/>
  <c r="D1555" i="7"/>
  <c r="AH1555" i="7" s="1"/>
  <c r="D380" i="7"/>
  <c r="AH380" i="7" s="1"/>
  <c r="D1808" i="7"/>
  <c r="AH1808" i="7" s="1"/>
  <c r="X356" i="1"/>
  <c r="B315" i="7" s="1"/>
  <c r="AF315" i="7" s="1"/>
  <c r="D807" i="7"/>
  <c r="AH807" i="7" s="1"/>
  <c r="AI1946" i="1"/>
  <c r="G1905" i="7" s="1"/>
  <c r="AI306" i="1"/>
  <c r="G265" i="7" s="1"/>
  <c r="AD2927" i="1"/>
  <c r="AI3372" i="1"/>
  <c r="AD3360" i="1"/>
  <c r="AI1742" i="1"/>
  <c r="G1701" i="7" s="1"/>
  <c r="AH1011" i="1"/>
  <c r="F970" i="7" s="1"/>
  <c r="AD1826" i="1"/>
  <c r="D941" i="7"/>
  <c r="AH941" i="7" s="1"/>
  <c r="AH471" i="1"/>
  <c r="F430" i="7" s="1"/>
  <c r="AH2862" i="1"/>
  <c r="F2821" i="7" s="1"/>
  <c r="AI1503" i="1"/>
  <c r="G1462" i="7" s="1"/>
  <c r="AD3327" i="1"/>
  <c r="X2635" i="1"/>
  <c r="B2594" i="7" s="1"/>
  <c r="AF2594" i="7" s="1"/>
  <c r="AD727" i="1"/>
  <c r="AI3013" i="1"/>
  <c r="G2972" i="7" s="1"/>
  <c r="AH3032" i="1"/>
  <c r="F2991" i="7" s="1"/>
  <c r="X1835" i="1"/>
  <c r="B1794" i="7" s="1"/>
  <c r="AF1794" i="7" s="1"/>
  <c r="D2494" i="7"/>
  <c r="AH2494" i="7" s="1"/>
  <c r="D439" i="7"/>
  <c r="AH439" i="7" s="1"/>
  <c r="X2298" i="1"/>
  <c r="B2257" i="7" s="1"/>
  <c r="AF2257" i="7" s="1"/>
  <c r="AH3259" i="1"/>
  <c r="AI1568" i="1"/>
  <c r="G1527" i="7" s="1"/>
  <c r="X625" i="1"/>
  <c r="B584" i="7" s="1"/>
  <c r="AF584" i="7" s="1"/>
  <c r="X2721" i="1"/>
  <c r="B2680" i="7" s="1"/>
  <c r="AF2680" i="7" s="1"/>
  <c r="AI2100" i="1"/>
  <c r="G2059" i="7" s="1"/>
  <c r="AH3310" i="1"/>
  <c r="D40" i="7"/>
  <c r="AH40" i="7" s="1"/>
  <c r="AH2938" i="1"/>
  <c r="F2897" i="7" s="1"/>
  <c r="AI1609" i="1"/>
  <c r="G1568" i="7" s="1"/>
  <c r="AD181" i="1"/>
  <c r="AD1714" i="1"/>
  <c r="AD691" i="1"/>
  <c r="AH3141" i="1"/>
  <c r="AI750" i="1"/>
  <c r="G709" i="7" s="1"/>
  <c r="X194" i="1"/>
  <c r="B153" i="7" s="1"/>
  <c r="AF153" i="7" s="1"/>
  <c r="D1632" i="7"/>
  <c r="AH1632" i="7" s="1"/>
  <c r="AH1854" i="1"/>
  <c r="F1813" i="7" s="1"/>
  <c r="D2795" i="7"/>
  <c r="AH2795" i="7" s="1"/>
  <c r="AH3472" i="1"/>
  <c r="X358" i="1"/>
  <c r="B317" i="7" s="1"/>
  <c r="AF317" i="7" s="1"/>
  <c r="AI939" i="1"/>
  <c r="G898" i="7" s="1"/>
  <c r="AD2075" i="1"/>
  <c r="AH844" i="1"/>
  <c r="F803" i="7" s="1"/>
  <c r="AI2207" i="1"/>
  <c r="G2166" i="7" s="1"/>
  <c r="AI321" i="1"/>
  <c r="G280" i="7" s="1"/>
  <c r="AD3299" i="1"/>
  <c r="D659" i="7"/>
  <c r="AH659" i="7" s="1"/>
  <c r="X2324" i="1"/>
  <c r="B2283" i="7" s="1"/>
  <c r="AF2283" i="7" s="1"/>
  <c r="X1952" i="1"/>
  <c r="B1911" i="7" s="1"/>
  <c r="AF1911" i="7" s="1"/>
  <c r="X910" i="1"/>
  <c r="B869" i="7" s="1"/>
  <c r="AF869" i="7" s="1"/>
  <c r="AD3497" i="1"/>
  <c r="D976" i="7"/>
  <c r="AH976" i="7" s="1"/>
  <c r="AI2005" i="1"/>
  <c r="G1964" i="7" s="1"/>
  <c r="D1807" i="7"/>
  <c r="AH1807" i="7" s="1"/>
  <c r="X3173" i="1"/>
  <c r="AD3060" i="1"/>
  <c r="X826" i="1"/>
  <c r="B785" i="7" s="1"/>
  <c r="AF785" i="7" s="1"/>
  <c r="AI1744" i="1"/>
  <c r="G1703" i="7" s="1"/>
  <c r="X916" i="1"/>
  <c r="B875" i="7" s="1"/>
  <c r="AF875" i="7" s="1"/>
  <c r="AI2178" i="1"/>
  <c r="G2137" i="7" s="1"/>
  <c r="AI3323" i="1"/>
  <c r="AI1656" i="1"/>
  <c r="G1615" i="7" s="1"/>
  <c r="AH1349" i="1"/>
  <c r="F1308" i="7" s="1"/>
  <c r="AH275" i="1"/>
  <c r="F234" i="7" s="1"/>
  <c r="X856" i="1"/>
  <c r="B815" i="7" s="1"/>
  <c r="AF815" i="7" s="1"/>
  <c r="X3352" i="1"/>
  <c r="AH3293" i="1"/>
  <c r="AH413" i="1"/>
  <c r="F372" i="7" s="1"/>
  <c r="AH369" i="1"/>
  <c r="F328" i="7" s="1"/>
  <c r="AH1963" i="1"/>
  <c r="F1922" i="7" s="1"/>
  <c r="AD1498" i="1"/>
  <c r="AH1512" i="1"/>
  <c r="F1471" i="7" s="1"/>
  <c r="AI2747" i="1"/>
  <c r="G2706" i="7" s="1"/>
  <c r="X3471" i="1"/>
  <c r="X278" i="1"/>
  <c r="B237" i="7" s="1"/>
  <c r="AF237" i="7" s="1"/>
  <c r="AH3406" i="1"/>
  <c r="D1775" i="7"/>
  <c r="AH1775" i="7" s="1"/>
  <c r="AI2173" i="1"/>
  <c r="G2132" i="7" s="1"/>
  <c r="AI3085" i="1"/>
  <c r="X524" i="1"/>
  <c r="B483" i="7" s="1"/>
  <c r="AF483" i="7" s="1"/>
  <c r="X1348" i="1"/>
  <c r="B1307" i="7" s="1"/>
  <c r="AF1307" i="7" s="1"/>
  <c r="AD314" i="1"/>
  <c r="X341" i="1"/>
  <c r="B300" i="7" s="1"/>
  <c r="AF300" i="7" s="1"/>
  <c r="D353" i="7"/>
  <c r="AH353" i="7" s="1"/>
  <c r="AH366" i="1"/>
  <c r="F325" i="7" s="1"/>
  <c r="AD2778" i="1"/>
  <c r="AI230" i="1"/>
  <c r="G189" i="7" s="1"/>
  <c r="D1279" i="7"/>
  <c r="AH1279" i="7" s="1"/>
  <c r="X1288" i="1"/>
  <c r="B1247" i="7" s="1"/>
  <c r="AF1247" i="7" s="1"/>
  <c r="AI2720" i="1"/>
  <c r="G2679" i="7" s="1"/>
  <c r="X1328" i="1"/>
  <c r="B1287" i="7" s="1"/>
  <c r="AF1287" i="7" s="1"/>
  <c r="AD560" i="1"/>
  <c r="AH2750" i="1"/>
  <c r="F2709" i="7" s="1"/>
  <c r="AD2285" i="1"/>
  <c r="AH648" i="1"/>
  <c r="F607" i="7" s="1"/>
  <c r="AD459" i="1"/>
  <c r="AI82" i="1"/>
  <c r="G41" i="7" s="1"/>
  <c r="AH3473" i="1"/>
  <c r="AD889" i="1"/>
  <c r="AH2527" i="1"/>
  <c r="F2486" i="7" s="1"/>
  <c r="AD1869" i="1"/>
  <c r="AD2214" i="1"/>
  <c r="X2986" i="1"/>
  <c r="B2945" i="7" s="1"/>
  <c r="AF2945" i="7" s="1"/>
  <c r="AD671" i="1"/>
  <c r="AI155" i="1"/>
  <c r="G114" i="7" s="1"/>
  <c r="D323" i="7"/>
  <c r="AH323" i="7" s="1"/>
  <c r="AD2736" i="1"/>
  <c r="AD1073" i="1"/>
  <c r="X351" i="1"/>
  <c r="B310" i="7" s="1"/>
  <c r="AF310" i="7" s="1"/>
  <c r="D2903" i="7"/>
  <c r="AH2903" i="7" s="1"/>
  <c r="AD393" i="1"/>
  <c r="X2103" i="1"/>
  <c r="B2062" i="7" s="1"/>
  <c r="AF2062" i="7" s="1"/>
  <c r="AI2031" i="1"/>
  <c r="G1990" i="7" s="1"/>
  <c r="D150" i="7"/>
  <c r="AH150" i="7" s="1"/>
  <c r="AI2348" i="1"/>
  <c r="G2307" i="7" s="1"/>
  <c r="AI2266" i="1"/>
  <c r="G2225" i="7" s="1"/>
  <c r="D912" i="7"/>
  <c r="AH912" i="7" s="1"/>
  <c r="AD1745" i="1"/>
  <c r="AH1130" i="1"/>
  <c r="F1089" i="7" s="1"/>
  <c r="AD2665" i="1"/>
  <c r="AI933" i="1"/>
  <c r="G892" i="7" s="1"/>
  <c r="D2530" i="7"/>
  <c r="AH2530" i="7" s="1"/>
  <c r="D1155" i="7"/>
  <c r="AH1155" i="7" s="1"/>
  <c r="AD2218" i="1"/>
  <c r="X3412" i="1"/>
  <c r="AD154" i="1"/>
  <c r="AD2426" i="1"/>
  <c r="X781" i="1"/>
  <c r="B740" i="7" s="1"/>
  <c r="AF740" i="7" s="1"/>
  <c r="AI2130" i="1"/>
  <c r="G2089" i="7" s="1"/>
  <c r="AD1357" i="1"/>
  <c r="X3519" i="1"/>
  <c r="AI2086" i="1"/>
  <c r="G2045" i="7" s="1"/>
  <c r="X1056" i="1"/>
  <c r="B1015" i="7" s="1"/>
  <c r="AF1015" i="7" s="1"/>
  <c r="AH2648" i="1"/>
  <c r="F2607" i="7" s="1"/>
  <c r="AI870" i="1"/>
  <c r="G829" i="7" s="1"/>
  <c r="X882" i="1"/>
  <c r="B841" i="7" s="1"/>
  <c r="AF841" i="7" s="1"/>
  <c r="AH482" i="1"/>
  <c r="F441" i="7" s="1"/>
  <c r="D368" i="7"/>
  <c r="AH368" i="7" s="1"/>
  <c r="D427" i="7"/>
  <c r="AH427" i="7" s="1"/>
  <c r="AH987" i="1"/>
  <c r="F946" i="7" s="1"/>
  <c r="AD2750" i="1"/>
  <c r="D1246" i="7"/>
  <c r="AH1246" i="7" s="1"/>
  <c r="D2277" i="7"/>
  <c r="AH2277" i="7" s="1"/>
  <c r="AI1584" i="1"/>
  <c r="G1543" i="7" s="1"/>
  <c r="X1758" i="1"/>
  <c r="B1717" i="7" s="1"/>
  <c r="AF1717" i="7" s="1"/>
  <c r="AI209" i="1"/>
  <c r="G168" i="7" s="1"/>
  <c r="AD2228" i="1"/>
  <c r="D2431" i="7"/>
  <c r="AH2431" i="7" s="1"/>
  <c r="X3254" i="1"/>
  <c r="AD130" i="1"/>
  <c r="AD3514" i="1"/>
  <c r="AD2234" i="1"/>
  <c r="X2152" i="1"/>
  <c r="B2111" i="7" s="1"/>
  <c r="AF2111" i="7" s="1"/>
  <c r="D2419" i="7"/>
  <c r="AH2419" i="7" s="1"/>
  <c r="AH1543" i="1"/>
  <c r="F1502" i="7" s="1"/>
  <c r="X2778" i="1"/>
  <c r="B2737" i="7" s="1"/>
  <c r="AF2737" i="7" s="1"/>
  <c r="X2611" i="1"/>
  <c r="B2570" i="7" s="1"/>
  <c r="AF2570" i="7" s="1"/>
  <c r="AH1960" i="1"/>
  <c r="F1919" i="7" s="1"/>
  <c r="D655" i="7"/>
  <c r="AH655" i="7" s="1"/>
  <c r="AD1845" i="1"/>
  <c r="X1300" i="1"/>
  <c r="B1259" i="7" s="1"/>
  <c r="AF1259" i="7" s="1"/>
  <c r="AI3378" i="1"/>
  <c r="D1377" i="7"/>
  <c r="AH1377" i="7" s="1"/>
  <c r="D2228" i="7"/>
  <c r="AH2228" i="7" s="1"/>
  <c r="AH2027" i="1"/>
  <c r="F1986" i="7" s="1"/>
  <c r="AI2966" i="1"/>
  <c r="G2925" i="7" s="1"/>
  <c r="AD2851" i="1"/>
  <c r="AD1088" i="1"/>
  <c r="AD2680" i="1"/>
  <c r="AI1433" i="1"/>
  <c r="G1392" i="7" s="1"/>
  <c r="AI3020" i="1"/>
  <c r="G2979" i="7" s="1"/>
  <c r="D2022" i="7"/>
  <c r="AH2022" i="7" s="1"/>
  <c r="AH606" i="1"/>
  <c r="F565" i="7" s="1"/>
  <c r="AI1190" i="1"/>
  <c r="G1149" i="7" s="1"/>
  <c r="AI2594" i="1"/>
  <c r="G2553" i="7" s="1"/>
  <c r="AD2622" i="1"/>
  <c r="X1732" i="1"/>
  <c r="B1691" i="7" s="1"/>
  <c r="AF1691" i="7" s="1"/>
  <c r="AH752" i="1"/>
  <c r="F711" i="7" s="1"/>
  <c r="AD3446" i="1"/>
  <c r="X1909" i="1"/>
  <c r="B1868" i="7" s="1"/>
  <c r="AF1868" i="7" s="1"/>
  <c r="AH2870" i="1"/>
  <c r="F2829" i="7" s="1"/>
  <c r="X873" i="1"/>
  <c r="B832" i="7" s="1"/>
  <c r="AF832" i="7" s="1"/>
  <c r="D2422" i="7"/>
  <c r="AH2422" i="7" s="1"/>
  <c r="AH415" i="1"/>
  <c r="F374" i="7" s="1"/>
  <c r="AI2889" i="1"/>
  <c r="G2848" i="7" s="1"/>
  <c r="D2166" i="7"/>
  <c r="AH2166" i="7" s="1"/>
  <c r="X521" i="1"/>
  <c r="B480" i="7" s="1"/>
  <c r="AF480" i="7" s="1"/>
  <c r="X2891" i="1"/>
  <c r="B2850" i="7" s="1"/>
  <c r="AF2850" i="7" s="1"/>
  <c r="X2186" i="1"/>
  <c r="B2145" i="7" s="1"/>
  <c r="AF2145" i="7" s="1"/>
  <c r="AD2154" i="1"/>
  <c r="AH2017" i="1"/>
  <c r="F1976" i="7" s="1"/>
  <c r="X1053" i="1"/>
  <c r="B1012" i="7" s="1"/>
  <c r="AF1012" i="7" s="1"/>
  <c r="X195" i="1"/>
  <c r="B154" i="7" s="1"/>
  <c r="AF154" i="7" s="1"/>
  <c r="X3440" i="1"/>
  <c r="X3276" i="1"/>
  <c r="X3466" i="1"/>
  <c r="AH2800" i="1"/>
  <c r="F2759" i="7" s="1"/>
  <c r="D2135" i="7"/>
  <c r="AH2135" i="7" s="1"/>
  <c r="X2768" i="1"/>
  <c r="B2727" i="7" s="1"/>
  <c r="AF2727" i="7" s="1"/>
  <c r="AH903" i="1"/>
  <c r="F862" i="7" s="1"/>
  <c r="D412" i="7"/>
  <c r="AH412" i="7" s="1"/>
  <c r="AH2443" i="1"/>
  <c r="F2402" i="7" s="1"/>
  <c r="AH3364" i="1"/>
  <c r="AD2347" i="1"/>
  <c r="AD355" i="1"/>
  <c r="AI1230" i="1"/>
  <c r="G1189" i="7" s="1"/>
  <c r="AH2084" i="1"/>
  <c r="F2043" i="7" s="1"/>
  <c r="AH126" i="1"/>
  <c r="F85" i="7" s="1"/>
  <c r="AD1245" i="1"/>
  <c r="AH1155" i="1"/>
  <c r="F1114" i="7" s="1"/>
  <c r="AD1495" i="1"/>
  <c r="X1573" i="1"/>
  <c r="B1532" i="7" s="1"/>
  <c r="AF1532" i="7" s="1"/>
  <c r="AH1824" i="1"/>
  <c r="F1783" i="7" s="1"/>
  <c r="AI1707" i="1"/>
  <c r="G1666" i="7" s="1"/>
  <c r="X3029" i="1"/>
  <c r="B2988" i="7" s="1"/>
  <c r="AF2988" i="7" s="1"/>
  <c r="D567" i="7"/>
  <c r="AH567" i="7" s="1"/>
  <c r="AD2227" i="1"/>
  <c r="AI1097" i="1"/>
  <c r="G1056" i="7" s="1"/>
  <c r="X3210" i="1"/>
  <c r="AI1739" i="1"/>
  <c r="G1698" i="7" s="1"/>
  <c r="AD872" i="1"/>
  <c r="D2171" i="7"/>
  <c r="AH2171" i="7" s="1"/>
  <c r="X2638" i="1"/>
  <c r="B2597" i="7" s="1"/>
  <c r="AF2597" i="7" s="1"/>
  <c r="D2929" i="7"/>
  <c r="AH2929" i="7" s="1"/>
  <c r="AI2011" i="1"/>
  <c r="G1970" i="7" s="1"/>
  <c r="X2327" i="1"/>
  <c r="B2286" i="7" s="1"/>
  <c r="AF2286" i="7" s="1"/>
  <c r="AI326" i="1"/>
  <c r="G285" i="7" s="1"/>
  <c r="D1338" i="7"/>
  <c r="AH1338" i="7" s="1"/>
  <c r="X2148" i="1"/>
  <c r="B2107" i="7" s="1"/>
  <c r="AF2107" i="7" s="1"/>
  <c r="AD1534" i="1"/>
  <c r="AD2409" i="1"/>
  <c r="X2371" i="1"/>
  <c r="B2330" i="7" s="1"/>
  <c r="AF2330" i="7" s="1"/>
  <c r="AD2045" i="1"/>
  <c r="X1113" i="1"/>
  <c r="B1072" i="7" s="1"/>
  <c r="AF1072" i="7" s="1"/>
  <c r="AI2458" i="1"/>
  <c r="G2417" i="7" s="1"/>
  <c r="AD280" i="1"/>
  <c r="AD2860" i="1"/>
  <c r="AH2219" i="1"/>
  <c r="F2178" i="7" s="1"/>
  <c r="AD2474" i="1"/>
  <c r="D890" i="7"/>
  <c r="AH890" i="7" s="1"/>
  <c r="X2562" i="1"/>
  <c r="B2521" i="7" s="1"/>
  <c r="AF2521" i="7" s="1"/>
  <c r="AD446" i="1"/>
  <c r="AI3041" i="1"/>
  <c r="G3000" i="7" s="1"/>
  <c r="AD3246" i="1"/>
  <c r="AI1324" i="1"/>
  <c r="G1283" i="7" s="1"/>
  <c r="AD2542" i="1"/>
  <c r="AD562" i="1"/>
  <c r="AH1598" i="1"/>
  <c r="F1557" i="7" s="1"/>
  <c r="AI1593" i="1"/>
  <c r="G1552" i="7" s="1"/>
  <c r="AI2363" i="1"/>
  <c r="G2322" i="7" s="1"/>
  <c r="X812" i="1"/>
  <c r="B771" i="7" s="1"/>
  <c r="AF771" i="7" s="1"/>
  <c r="AI1596" i="1"/>
  <c r="G1555" i="7" s="1"/>
  <c r="AH2343" i="1"/>
  <c r="F2302" i="7" s="1"/>
  <c r="AD933" i="1"/>
  <c r="AH753" i="1"/>
  <c r="F712" i="7" s="1"/>
  <c r="X509" i="1"/>
  <c r="B468" i="7" s="1"/>
  <c r="AF468" i="7" s="1"/>
  <c r="AH141" i="1"/>
  <c r="F100" i="7" s="1"/>
  <c r="AI847" i="1"/>
  <c r="G806" i="7" s="1"/>
  <c r="AH163" i="1"/>
  <c r="F122" i="7" s="1"/>
  <c r="X1210" i="1"/>
  <c r="B1169" i="7" s="1"/>
  <c r="AF1169" i="7" s="1"/>
  <c r="X2211" i="1"/>
  <c r="B2170" i="7" s="1"/>
  <c r="AF2170" i="7" s="1"/>
  <c r="AD1630" i="1"/>
  <c r="X3402" i="1"/>
  <c r="AI2882" i="1"/>
  <c r="G2841" i="7" s="1"/>
  <c r="AH485" i="1"/>
  <c r="F444" i="7" s="1"/>
  <c r="X2726" i="1"/>
  <c r="B2685" i="7" s="1"/>
  <c r="AF2685" i="7" s="1"/>
  <c r="AH1022" i="1"/>
  <c r="F981" i="7" s="1"/>
  <c r="X1263" i="1"/>
  <c r="B1222" i="7" s="1"/>
  <c r="AF1222" i="7" s="1"/>
  <c r="X288" i="1"/>
  <c r="B247" i="7" s="1"/>
  <c r="AF247" i="7" s="1"/>
  <c r="AH1511" i="1"/>
  <c r="F1470" i="7" s="1"/>
  <c r="AI1938" i="1"/>
  <c r="G1897" i="7" s="1"/>
  <c r="X954" i="1"/>
  <c r="B913" i="7" s="1"/>
  <c r="AF913" i="7" s="1"/>
  <c r="AI813" i="1"/>
  <c r="G772" i="7" s="1"/>
  <c r="AH731" i="1"/>
  <c r="F690" i="7" s="1"/>
  <c r="D1610" i="7"/>
  <c r="AH1610" i="7" s="1"/>
  <c r="AH832" i="1"/>
  <c r="F791" i="7" s="1"/>
  <c r="X1649" i="1"/>
  <c r="B1608" i="7" s="1"/>
  <c r="AF1608" i="7" s="1"/>
  <c r="AD2776" i="1"/>
  <c r="D1611" i="7"/>
  <c r="AH1611" i="7" s="1"/>
  <c r="AI763" i="1"/>
  <c r="G722" i="7" s="1"/>
  <c r="AH3500" i="1"/>
  <c r="AH218" i="1"/>
  <c r="F177" i="7" s="1"/>
  <c r="AD2612" i="1"/>
  <c r="AI2487" i="1"/>
  <c r="G2446" i="7" s="1"/>
  <c r="X624" i="1"/>
  <c r="B583" i="7" s="1"/>
  <c r="AF583" i="7" s="1"/>
  <c r="X2772" i="1"/>
  <c r="B2731" i="7" s="1"/>
  <c r="AF2731" i="7" s="1"/>
  <c r="AD296" i="1"/>
  <c r="AH636" i="1"/>
  <c r="F595" i="7" s="1"/>
  <c r="D915" i="7"/>
  <c r="AH915" i="7" s="1"/>
  <c r="AH1701" i="1"/>
  <c r="F1660" i="7" s="1"/>
  <c r="AD1310" i="1"/>
  <c r="X431" i="1"/>
  <c r="B390" i="7" s="1"/>
  <c r="AF390" i="7" s="1"/>
  <c r="AH2181" i="1"/>
  <c r="F2140" i="7" s="1"/>
  <c r="AH2429" i="1"/>
  <c r="F2388" i="7" s="1"/>
  <c r="AD2208" i="1"/>
  <c r="AD2000" i="1"/>
  <c r="AH735" i="1"/>
  <c r="F694" i="7" s="1"/>
  <c r="AH3296" i="1"/>
  <c r="X1959" i="1"/>
  <c r="B1918" i="7" s="1"/>
  <c r="AF1918" i="7" s="1"/>
  <c r="D2469" i="7"/>
  <c r="AH2469" i="7" s="1"/>
  <c r="D551" i="7"/>
  <c r="AH551" i="7" s="1"/>
  <c r="X1032" i="1"/>
  <c r="B991" i="7" s="1"/>
  <c r="AF991" i="7" s="1"/>
  <c r="AH2019" i="1"/>
  <c r="F1978" i="7" s="1"/>
  <c r="AD3325" i="1"/>
  <c r="X2061" i="1"/>
  <c r="B2020" i="7" s="1"/>
  <c r="AF2020" i="7" s="1"/>
  <c r="AD2377" i="1"/>
  <c r="AD2464" i="1"/>
  <c r="X373" i="1"/>
  <c r="B332" i="7" s="1"/>
  <c r="AF332" i="7" s="1"/>
  <c r="AI3449" i="1"/>
  <c r="AD1776" i="1"/>
  <c r="X1308" i="1"/>
  <c r="B1267" i="7" s="1"/>
  <c r="AF1267" i="7" s="1"/>
  <c r="AD1161" i="1"/>
  <c r="D1927" i="7"/>
  <c r="AH1927" i="7" s="1"/>
  <c r="D2322" i="7"/>
  <c r="AH2322" i="7" s="1"/>
  <c r="AI241" i="1"/>
  <c r="G200" i="7" s="1"/>
  <c r="AI1017" i="1"/>
  <c r="G976" i="7" s="1"/>
  <c r="D2403" i="7"/>
  <c r="AH2403" i="7" s="1"/>
  <c r="AI3011" i="1"/>
  <c r="G2970" i="7" s="1"/>
  <c r="AD2939" i="1"/>
  <c r="AI929" i="1"/>
  <c r="G888" i="7" s="1"/>
  <c r="D1317" i="7"/>
  <c r="AH1317" i="7" s="1"/>
  <c r="X2069" i="1"/>
  <c r="B2028" i="7" s="1"/>
  <c r="AF2028" i="7" s="1"/>
  <c r="AH98" i="1"/>
  <c r="F57" i="7" s="1"/>
  <c r="AD1125" i="1"/>
  <c r="AH2698" i="1"/>
  <c r="F2657" i="7" s="1"/>
  <c r="X3168" i="1"/>
  <c r="AH2342" i="1"/>
  <c r="F2301" i="7" s="1"/>
  <c r="X3441" i="1"/>
  <c r="AH231" i="1"/>
  <c r="F190" i="7" s="1"/>
  <c r="X3316" i="1"/>
  <c r="AH1688" i="1"/>
  <c r="F1647" i="7" s="1"/>
  <c r="AD3118" i="1"/>
  <c r="AH3127" i="1"/>
  <c r="AI213" i="1"/>
  <c r="G172" i="7" s="1"/>
  <c r="X1754" i="1"/>
  <c r="B1713" i="7" s="1"/>
  <c r="AF1713" i="7" s="1"/>
  <c r="X2868" i="1"/>
  <c r="B2827" i="7" s="1"/>
  <c r="AF2827" i="7" s="1"/>
  <c r="X218" i="1"/>
  <c r="B177" i="7" s="1"/>
  <c r="AF177" i="7" s="1"/>
  <c r="D2814" i="7"/>
  <c r="AH2814" i="7" s="1"/>
  <c r="D2876" i="7"/>
  <c r="AH2876" i="7" s="1"/>
  <c r="AI2655" i="1"/>
  <c r="G2614" i="7" s="1"/>
  <c r="AI1795" i="1"/>
  <c r="G1754" i="7" s="1"/>
  <c r="AI2415" i="1"/>
  <c r="G2374" i="7" s="1"/>
  <c r="X447" i="1"/>
  <c r="B406" i="7" s="1"/>
  <c r="AF406" i="7" s="1"/>
  <c r="AI1063" i="1"/>
  <c r="G1022" i="7" s="1"/>
  <c r="AD1156" i="1"/>
  <c r="AH87" i="1"/>
  <c r="F46" i="7" s="1"/>
  <c r="AD2339" i="1"/>
  <c r="X580" i="1"/>
  <c r="B539" i="7" s="1"/>
  <c r="AF539" i="7" s="1"/>
  <c r="X2288" i="1"/>
  <c r="B2247" i="7" s="1"/>
  <c r="AF2247" i="7" s="1"/>
  <c r="AI3392" i="1"/>
  <c r="AH299" i="1"/>
  <c r="F258" i="7" s="1"/>
  <c r="AI2936" i="1"/>
  <c r="G2895" i="7" s="1"/>
  <c r="AH3059" i="1"/>
  <c r="F3018" i="7" s="1"/>
  <c r="AD1236" i="1"/>
  <c r="AH813" i="1"/>
  <c r="F772" i="7" s="1"/>
  <c r="AI296" i="1"/>
  <c r="G255" i="7" s="1"/>
  <c r="AH1431" i="1"/>
  <c r="F1390" i="7" s="1"/>
  <c r="X850" i="1"/>
  <c r="B809" i="7" s="1"/>
  <c r="AF809" i="7" s="1"/>
  <c r="AD2654" i="1"/>
  <c r="AI2837" i="1"/>
  <c r="G2796" i="7" s="1"/>
  <c r="X1603" i="1"/>
  <c r="B1562" i="7" s="1"/>
  <c r="AF1562" i="7" s="1"/>
  <c r="AI412" i="1"/>
  <c r="G371" i="7" s="1"/>
  <c r="D1392" i="7"/>
  <c r="AH1392" i="7" s="1"/>
  <c r="D2739" i="7"/>
  <c r="AH2739" i="7" s="1"/>
  <c r="AH547" i="1"/>
  <c r="F506" i="7" s="1"/>
  <c r="D128" i="7"/>
  <c r="AH128" i="7" s="1"/>
  <c r="AI2876" i="1"/>
  <c r="G2835" i="7" s="1"/>
  <c r="AH567" i="1"/>
  <c r="F526" i="7" s="1"/>
  <c r="AD1109" i="1"/>
  <c r="AD435" i="1"/>
  <c r="AI1220" i="1"/>
  <c r="G1179" i="7" s="1"/>
  <c r="D212" i="7"/>
  <c r="AH212" i="7" s="1"/>
  <c r="D313" i="7"/>
  <c r="AH313" i="7" s="1"/>
  <c r="AD199" i="1"/>
  <c r="AD931" i="1"/>
  <c r="AH1855" i="1"/>
  <c r="F1814" i="7" s="1"/>
  <c r="X3203" i="1"/>
  <c r="AI1217" i="1"/>
  <c r="G1176" i="7" s="1"/>
  <c r="AD1324" i="1"/>
  <c r="AH962" i="1"/>
  <c r="F921" i="7" s="1"/>
  <c r="AI3056" i="1"/>
  <c r="G3015" i="7" s="1"/>
  <c r="AH2811" i="1"/>
  <c r="F2770" i="7" s="1"/>
  <c r="X1562" i="1"/>
  <c r="B1521" i="7" s="1"/>
  <c r="AF1521" i="7" s="1"/>
  <c r="AI1369" i="1"/>
  <c r="G1328" i="7" s="1"/>
  <c r="AI1507" i="1"/>
  <c r="G1466" i="7" s="1"/>
  <c r="X1762" i="1"/>
  <c r="B1721" i="7" s="1"/>
  <c r="AF1721" i="7" s="1"/>
  <c r="AH421" i="1"/>
  <c r="F380" i="7" s="1"/>
  <c r="AH175" i="1"/>
  <c r="F134" i="7" s="1"/>
  <c r="AH185" i="1"/>
  <c r="F144" i="7" s="1"/>
  <c r="AH2147" i="1"/>
  <c r="F2106" i="7" s="1"/>
  <c r="D2311" i="7"/>
  <c r="AH2311" i="7" s="1"/>
  <c r="AH268" i="1"/>
  <c r="F227" i="7" s="1"/>
  <c r="X3391" i="1"/>
  <c r="D2058" i="7"/>
  <c r="AH2058" i="7" s="1"/>
  <c r="AI802" i="1"/>
  <c r="G761" i="7" s="1"/>
  <c r="X3252" i="1"/>
  <c r="AH2300" i="1"/>
  <c r="F2259" i="7" s="1"/>
  <c r="AH1605" i="1"/>
  <c r="F1564" i="7" s="1"/>
  <c r="D314" i="7"/>
  <c r="AH314" i="7" s="1"/>
  <c r="AH2657" i="1"/>
  <c r="F2616" i="7" s="1"/>
  <c r="X3444" i="1"/>
  <c r="X1001" i="1"/>
  <c r="B960" i="7" s="1"/>
  <c r="AF960" i="7" s="1"/>
  <c r="AH2729" i="1"/>
  <c r="F2688" i="7" s="1"/>
  <c r="X2013" i="1"/>
  <c r="B1972" i="7" s="1"/>
  <c r="AF1972" i="7" s="1"/>
  <c r="AI543" i="1"/>
  <c r="G502" i="7" s="1"/>
  <c r="AI996" i="1"/>
  <c r="G955" i="7" s="1"/>
  <c r="D533" i="7"/>
  <c r="AH533" i="7" s="1"/>
  <c r="X2758" i="1"/>
  <c r="B2717" i="7" s="1"/>
  <c r="AF2717" i="7" s="1"/>
  <c r="X1702" i="1"/>
  <c r="B1661" i="7" s="1"/>
  <c r="AF1661" i="7" s="1"/>
  <c r="D1449" i="7"/>
  <c r="AH1449" i="7" s="1"/>
  <c r="AD3391" i="1"/>
  <c r="AD1432" i="1"/>
  <c r="AH2149" i="1"/>
  <c r="F2108" i="7" s="1"/>
  <c r="AD2704" i="1"/>
  <c r="AI1724" i="1"/>
  <c r="G1683" i="7" s="1"/>
  <c r="AD3367" i="1"/>
  <c r="X3047" i="1"/>
  <c r="B3006" i="7" s="1"/>
  <c r="AF3006" i="7" s="1"/>
  <c r="AD3101" i="1"/>
  <c r="D285" i="7"/>
  <c r="AH285" i="7" s="1"/>
  <c r="AH1379" i="1"/>
  <c r="F1338" i="7" s="1"/>
  <c r="AD1940" i="1"/>
  <c r="AH1249" i="1"/>
  <c r="F1208" i="7" s="1"/>
  <c r="AI2072" i="1"/>
  <c r="G2031" i="7" s="1"/>
  <c r="AD307" i="1"/>
  <c r="D2083" i="7"/>
  <c r="AH2083" i="7" s="1"/>
  <c r="AH90" i="1"/>
  <c r="F49" i="7" s="1"/>
  <c r="AH382" i="1"/>
  <c r="F341" i="7" s="1"/>
  <c r="D1002" i="7"/>
  <c r="AH1002" i="7" s="1"/>
  <c r="D1878" i="7"/>
  <c r="AH1878" i="7" s="1"/>
  <c r="X823" i="1"/>
  <c r="B782" i="7" s="1"/>
  <c r="AF782" i="7" s="1"/>
  <c r="AD3472" i="1"/>
  <c r="AH931" i="1"/>
  <c r="F890" i="7" s="1"/>
  <c r="X1650" i="1"/>
  <c r="B1609" i="7" s="1"/>
  <c r="AF1609" i="7" s="1"/>
  <c r="X3129" i="1"/>
  <c r="X1278" i="1"/>
  <c r="B1237" i="7" s="1"/>
  <c r="AF1237" i="7" s="1"/>
  <c r="AH2696" i="1"/>
  <c r="F2655" i="7" s="1"/>
  <c r="AD2553" i="1"/>
  <c r="D1934" i="7"/>
  <c r="AH1934" i="7" s="1"/>
  <c r="X2291" i="1"/>
  <c r="B2250" i="7" s="1"/>
  <c r="AF2250" i="7" s="1"/>
  <c r="AD2910" i="1"/>
  <c r="D1507" i="7"/>
  <c r="AH1507" i="7" s="1"/>
  <c r="D1911" i="7"/>
  <c r="AH1911" i="7" s="1"/>
  <c r="AH2905" i="1"/>
  <c r="F2864" i="7" s="1"/>
  <c r="X2356" i="1"/>
  <c r="B2315" i="7" s="1"/>
  <c r="AF2315" i="7" s="1"/>
  <c r="AI1647" i="1"/>
  <c r="G1606" i="7" s="1"/>
  <c r="X1502" i="1"/>
  <c r="B1461" i="7" s="1"/>
  <c r="AF1461" i="7" s="1"/>
  <c r="X726" i="1"/>
  <c r="B685" i="7" s="1"/>
  <c r="AF685" i="7" s="1"/>
  <c r="AH3383" i="1"/>
  <c r="AD747" i="1"/>
  <c r="X901" i="1"/>
  <c r="B860" i="7" s="1"/>
  <c r="AF860" i="7" s="1"/>
  <c r="AD164" i="1"/>
  <c r="AI3229" i="1"/>
  <c r="AH893" i="1"/>
  <c r="F852" i="7" s="1"/>
  <c r="AI3204" i="1"/>
  <c r="AH1772" i="1"/>
  <c r="F1731" i="7" s="1"/>
  <c r="X3195" i="1"/>
  <c r="AD329" i="1"/>
  <c r="AD3270" i="1"/>
  <c r="D2938" i="7"/>
  <c r="AH2938" i="7" s="1"/>
  <c r="AH2630" i="1"/>
  <c r="F2589" i="7" s="1"/>
  <c r="D1506" i="7"/>
  <c r="AH1506" i="7" s="1"/>
  <c r="X664" i="1"/>
  <c r="B623" i="7" s="1"/>
  <c r="AF623" i="7" s="1"/>
  <c r="AD147" i="1"/>
  <c r="AH2383" i="1"/>
  <c r="F2342" i="7" s="1"/>
  <c r="D2705" i="7"/>
  <c r="AH2705" i="7" s="1"/>
  <c r="AI3331" i="1"/>
  <c r="AD619" i="1"/>
  <c r="AH332" i="1"/>
  <c r="F291" i="7" s="1"/>
  <c r="D1158" i="7"/>
  <c r="AH1158" i="7" s="1"/>
  <c r="AI3155" i="1"/>
  <c r="X3131" i="1"/>
  <c r="D1030" i="7"/>
  <c r="AH1030" i="7" s="1"/>
  <c r="AH2794" i="1"/>
  <c r="F2753" i="7" s="1"/>
  <c r="D2550" i="7"/>
  <c r="AH2550" i="7" s="1"/>
  <c r="AH1934" i="1"/>
  <c r="F1893" i="7" s="1"/>
  <c r="AH1945" i="1"/>
  <c r="F1904" i="7" s="1"/>
  <c r="AI217" i="1"/>
  <c r="G176" i="7" s="1"/>
  <c r="AH649" i="1"/>
  <c r="F608" i="7" s="1"/>
  <c r="AD546" i="1"/>
  <c r="X2063" i="1"/>
  <c r="B2022" i="7" s="1"/>
  <c r="AF2022" i="7" s="1"/>
  <c r="AH2886" i="1"/>
  <c r="F2845" i="7" s="1"/>
  <c r="AD737" i="1"/>
  <c r="AI157" i="1"/>
  <c r="G116" i="7" s="1"/>
  <c r="AH3355" i="1"/>
  <c r="D248" i="7"/>
  <c r="AH248" i="7" s="1"/>
  <c r="D1059" i="7"/>
  <c r="AH1059" i="7" s="1"/>
  <c r="AI2386" i="1"/>
  <c r="G2345" i="7" s="1"/>
  <c r="X354" i="1"/>
  <c r="B313" i="7" s="1"/>
  <c r="AF313" i="7" s="1"/>
  <c r="AH199" i="1"/>
  <c r="F158" i="7" s="1"/>
  <c r="X192" i="1"/>
  <c r="B151" i="7" s="1"/>
  <c r="AF151" i="7" s="1"/>
  <c r="AI3230" i="1"/>
  <c r="X2989" i="1"/>
  <c r="B2948" i="7" s="1"/>
  <c r="AF2948" i="7" s="1"/>
  <c r="AD2889" i="1"/>
  <c r="X1463" i="1"/>
  <c r="B1422" i="7" s="1"/>
  <c r="AF1422" i="7" s="1"/>
  <c r="AI2553" i="1"/>
  <c r="G2512" i="7" s="1"/>
  <c r="AD272" i="1"/>
  <c r="AI2154" i="1"/>
  <c r="G2113" i="7" s="1"/>
  <c r="D934" i="7"/>
  <c r="AH934" i="7" s="1"/>
  <c r="AD115" i="1"/>
  <c r="D1711" i="7"/>
  <c r="AH1711" i="7" s="1"/>
  <c r="AD1103" i="1"/>
  <c r="X2663" i="1"/>
  <c r="B2622" i="7" s="1"/>
  <c r="AF2622" i="7" s="1"/>
  <c r="AD2366" i="1"/>
  <c r="X549" i="1"/>
  <c r="B508" i="7" s="1"/>
  <c r="AF508" i="7" s="1"/>
  <c r="X2570" i="1"/>
  <c r="B2529" i="7" s="1"/>
  <c r="AF2529" i="7" s="1"/>
  <c r="D911" i="7"/>
  <c r="AH911" i="7" s="1"/>
  <c r="X1282" i="1"/>
  <c r="B1241" i="7" s="1"/>
  <c r="AF1241" i="7" s="1"/>
  <c r="AH2218" i="1"/>
  <c r="F2177" i="7" s="1"/>
  <c r="D2586" i="7"/>
  <c r="AH2586" i="7" s="1"/>
  <c r="D504" i="7"/>
  <c r="AH504" i="7" s="1"/>
  <c r="AH937" i="1"/>
  <c r="F896" i="7" s="1"/>
  <c r="D914" i="7"/>
  <c r="AH914" i="7" s="1"/>
  <c r="AD2513" i="1"/>
  <c r="AH646" i="1"/>
  <c r="F605" i="7" s="1"/>
  <c r="D2754" i="7"/>
  <c r="AH2754" i="7" s="1"/>
  <c r="D2635" i="7"/>
  <c r="AH2635" i="7" s="1"/>
  <c r="AI1454" i="1"/>
  <c r="G1413" i="7" s="1"/>
  <c r="AI2042" i="1"/>
  <c r="G2001" i="7" s="1"/>
  <c r="AI537" i="1"/>
  <c r="G496" i="7" s="1"/>
  <c r="AH2768" i="1"/>
  <c r="F2727" i="7" s="1"/>
  <c r="AD1529" i="1"/>
  <c r="AD1543" i="1"/>
  <c r="D1075" i="7"/>
  <c r="AH1075" i="7" s="1"/>
  <c r="X109" i="1"/>
  <c r="B68" i="7" s="1"/>
  <c r="AF68" i="7" s="1"/>
  <c r="D367" i="7"/>
  <c r="AH367" i="7" s="1"/>
  <c r="X3407" i="1"/>
  <c r="D2502" i="7"/>
  <c r="AH2502" i="7" s="1"/>
  <c r="D950" i="7"/>
  <c r="AH950" i="7" s="1"/>
  <c r="D870" i="7"/>
  <c r="AH870" i="7" s="1"/>
  <c r="AD1149" i="1"/>
  <c r="X2805" i="1"/>
  <c r="B2764" i="7" s="1"/>
  <c r="AF2764" i="7" s="1"/>
  <c r="AI1524" i="1"/>
  <c r="G1483" i="7" s="1"/>
  <c r="X399" i="1"/>
  <c r="B358" i="7" s="1"/>
  <c r="AF358" i="7" s="1"/>
  <c r="D184" i="7"/>
  <c r="AH184" i="7" s="1"/>
  <c r="D2116" i="7"/>
  <c r="AH2116" i="7" s="1"/>
  <c r="AI1879" i="1"/>
  <c r="G1838" i="7" s="1"/>
  <c r="AH496" i="1"/>
  <c r="F455" i="7" s="1"/>
  <c r="D2515" i="7"/>
  <c r="AH2515" i="7" s="1"/>
  <c r="D1788" i="7"/>
  <c r="AH1788" i="7" s="1"/>
  <c r="AH3084" i="1"/>
  <c r="X1964" i="1"/>
  <c r="B1923" i="7" s="1"/>
  <c r="AF1923" i="7" s="1"/>
  <c r="D2376" i="7"/>
  <c r="AH2376" i="7" s="1"/>
  <c r="X2686" i="1"/>
  <c r="B2645" i="7" s="1"/>
  <c r="AF2645" i="7" s="1"/>
  <c r="AH2411" i="1"/>
  <c r="F2370" i="7" s="1"/>
  <c r="AD1287" i="1"/>
  <c r="AI877" i="1"/>
  <c r="G836" i="7" s="1"/>
  <c r="X2667" i="1"/>
  <c r="B2626" i="7" s="1"/>
  <c r="AF2626" i="7" s="1"/>
  <c r="AI2775" i="1"/>
  <c r="G2734" i="7" s="1"/>
  <c r="AI1997" i="1"/>
  <c r="G1956" i="7" s="1"/>
  <c r="D1280" i="7"/>
  <c r="AH1280" i="7" s="1"/>
  <c r="AI1084" i="1"/>
  <c r="G1043" i="7" s="1"/>
  <c r="D2179" i="7"/>
  <c r="AH2179" i="7" s="1"/>
  <c r="D2712" i="7"/>
  <c r="AH2712" i="7" s="1"/>
  <c r="AI935" i="1"/>
  <c r="G894" i="7" s="1"/>
  <c r="D1435" i="7"/>
  <c r="AH1435" i="7" s="1"/>
  <c r="AD2964" i="1"/>
  <c r="AD2047" i="1"/>
  <c r="D3007" i="7"/>
  <c r="AH3007" i="7" s="1"/>
  <c r="D2187" i="7"/>
  <c r="AH2187" i="7" s="1"/>
  <c r="X538" i="1"/>
  <c r="B497" i="7" s="1"/>
  <c r="AF497" i="7" s="1"/>
  <c r="X2278" i="1"/>
  <c r="B2237" i="7" s="1"/>
  <c r="AF2237" i="7" s="1"/>
  <c r="AH2685" i="1"/>
  <c r="F2644" i="7" s="1"/>
  <c r="D1012" i="7"/>
  <c r="AH1012" i="7" s="1"/>
  <c r="X3455" i="1"/>
  <c r="AH2073" i="1"/>
  <c r="F2032" i="7" s="1"/>
  <c r="D1721" i="7"/>
  <c r="AH1721" i="7" s="1"/>
  <c r="X1676" i="1"/>
  <c r="B1635" i="7" s="1"/>
  <c r="AF1635" i="7" s="1"/>
  <c r="AI2321" i="1"/>
  <c r="G2280" i="7" s="1"/>
  <c r="X774" i="1"/>
  <c r="B733" i="7" s="1"/>
  <c r="AF733" i="7" s="1"/>
  <c r="D2859" i="7"/>
  <c r="AH2859" i="7" s="1"/>
  <c r="AD2763" i="1"/>
  <c r="D315" i="7"/>
  <c r="AH315" i="7" s="1"/>
  <c r="AI3181" i="1"/>
  <c r="AD1633" i="1"/>
  <c r="X3081" i="1"/>
  <c r="AD2021" i="1"/>
  <c r="AD2394" i="1"/>
  <c r="AH674" i="1"/>
  <c r="F633" i="7" s="1"/>
  <c r="AH504" i="1"/>
  <c r="F463" i="7" s="1"/>
  <c r="X2908" i="1"/>
  <c r="B2867" i="7" s="1"/>
  <c r="AF2867" i="7" s="1"/>
  <c r="AD1963" i="1"/>
  <c r="D1762" i="7"/>
  <c r="AH1762" i="7" s="1"/>
  <c r="X1081" i="1"/>
  <c r="B1040" i="7" s="1"/>
  <c r="AF1040" i="7" s="1"/>
  <c r="AI3163" i="1"/>
  <c r="AH2776" i="1"/>
  <c r="F2735" i="7" s="1"/>
  <c r="D634" i="7"/>
  <c r="AH634" i="7" s="1"/>
  <c r="X859" i="1"/>
  <c r="B818" i="7" s="1"/>
  <c r="AF818" i="7" s="1"/>
  <c r="AD366" i="1"/>
  <c r="AI2835" i="1"/>
  <c r="G2794" i="7" s="1"/>
  <c r="AH2209" i="1"/>
  <c r="F2168" i="7" s="1"/>
  <c r="D1594" i="7"/>
  <c r="AH1594" i="7" s="1"/>
  <c r="AI2743" i="1"/>
  <c r="G2702" i="7" s="1"/>
  <c r="AH1792" i="1"/>
  <c r="F1751" i="7" s="1"/>
  <c r="AH1291" i="1"/>
  <c r="F1250" i="7" s="1"/>
  <c r="D1351" i="7"/>
  <c r="AH1351" i="7" s="1"/>
  <c r="AH2701" i="1"/>
  <c r="F2660" i="7" s="1"/>
  <c r="AH2459" i="1"/>
  <c r="F2418" i="7" s="1"/>
  <c r="AI2306" i="1"/>
  <c r="G2265" i="7" s="1"/>
  <c r="AD928" i="1"/>
  <c r="D517" i="7"/>
  <c r="AH517" i="7" s="1"/>
  <c r="D549" i="7"/>
  <c r="AH549" i="7" s="1"/>
  <c r="AD1270" i="1"/>
  <c r="AH2867" i="1"/>
  <c r="F2826" i="7" s="1"/>
  <c r="AI347" i="1"/>
  <c r="G306" i="7" s="1"/>
  <c r="AI1943" i="1"/>
  <c r="G1902" i="7" s="1"/>
  <c r="AD2977" i="1"/>
  <c r="AI2527" i="1"/>
  <c r="G2486" i="7" s="1"/>
  <c r="AI3268" i="1"/>
  <c r="D1160" i="7"/>
  <c r="AH1160" i="7" s="1"/>
  <c r="AI3445" i="1"/>
  <c r="AI189" i="1"/>
  <c r="G148" i="7" s="1"/>
  <c r="AD142" i="1"/>
  <c r="AI1463" i="1"/>
  <c r="G1422" i="7" s="1"/>
  <c r="AH1771" i="1"/>
  <c r="F1730" i="7" s="1"/>
  <c r="AH1158" i="1"/>
  <c r="F1117" i="7" s="1"/>
  <c r="X2076" i="1"/>
  <c r="B2035" i="7" s="1"/>
  <c r="AF2035" i="7" s="1"/>
  <c r="X978" i="1"/>
  <c r="B937" i="7" s="1"/>
  <c r="AF937" i="7" s="1"/>
  <c r="AI665" i="1"/>
  <c r="G624" i="7" s="1"/>
  <c r="AI3055" i="1"/>
  <c r="G3014" i="7" s="1"/>
  <c r="AI2485" i="1"/>
  <c r="G2444" i="7" s="1"/>
  <c r="AH1647" i="1"/>
  <c r="F1606" i="7" s="1"/>
  <c r="AD1502" i="1"/>
  <c r="AI2874" i="1"/>
  <c r="G2833" i="7" s="1"/>
  <c r="AH1330" i="1"/>
  <c r="F1289" i="7" s="1"/>
  <c r="X2467" i="1"/>
  <c r="B2426" i="7" s="1"/>
  <c r="AF2426" i="7" s="1"/>
  <c r="AD3335" i="1"/>
  <c r="AI637" i="1"/>
  <c r="G596" i="7" s="1"/>
  <c r="D1909" i="7"/>
  <c r="AH1909" i="7" s="1"/>
  <c r="AD612" i="1"/>
  <c r="X285" i="1"/>
  <c r="B244" i="7" s="1"/>
  <c r="AF244" i="7" s="1"/>
  <c r="AD3133" i="1"/>
  <c r="AI927" i="1"/>
  <c r="G886" i="7" s="1"/>
  <c r="AH802" i="1"/>
  <c r="F761" i="7" s="1"/>
  <c r="D1731" i="7"/>
  <c r="AH1731" i="7" s="1"/>
  <c r="AD2573" i="1"/>
  <c r="AD2879" i="1"/>
  <c r="AD1965" i="1"/>
  <c r="AI1991" i="1"/>
  <c r="G1950" i="7" s="1"/>
  <c r="D1840" i="7"/>
  <c r="AH1840" i="7" s="1"/>
  <c r="AI3054" i="1"/>
  <c r="G3013" i="7" s="1"/>
  <c r="AH1786" i="1"/>
  <c r="F1745" i="7" s="1"/>
  <c r="D303" i="7"/>
  <c r="AH303" i="7" s="1"/>
  <c r="X346" i="1"/>
  <c r="B305" i="7" s="1"/>
  <c r="AF305" i="7" s="1"/>
  <c r="AI2141" i="1"/>
  <c r="G2100" i="7" s="1"/>
  <c r="AH3178" i="1"/>
  <c r="X723" i="1"/>
  <c r="B682" i="7" s="1"/>
  <c r="AF682" i="7" s="1"/>
  <c r="D403" i="7"/>
  <c r="AH403" i="7" s="1"/>
  <c r="D1698" i="7"/>
  <c r="AH1698" i="7" s="1"/>
  <c r="X1010" i="1"/>
  <c r="B969" i="7" s="1"/>
  <c r="AF969" i="7" s="1"/>
  <c r="X83" i="1"/>
  <c r="B42" i="7" s="1"/>
  <c r="AF42" i="7" s="1"/>
  <c r="AH2782" i="1"/>
  <c r="F2741" i="7" s="1"/>
  <c r="AI2289" i="1"/>
  <c r="G2248" i="7" s="1"/>
  <c r="AH1137" i="1"/>
  <c r="F1096" i="7" s="1"/>
  <c r="D2455" i="7"/>
  <c r="AH2455" i="7" s="1"/>
  <c r="AI2823" i="1"/>
  <c r="G2782" i="7" s="1"/>
  <c r="AH2588" i="1"/>
  <c r="F2547" i="7" s="1"/>
  <c r="AD2714" i="1"/>
  <c r="AD1528" i="1"/>
  <c r="D165" i="7"/>
  <c r="AH165" i="7" s="1"/>
  <c r="D2602" i="7"/>
  <c r="AH2602" i="7" s="1"/>
  <c r="AH1393" i="1"/>
  <c r="F1352" i="7" s="1"/>
  <c r="AI2892" i="1"/>
  <c r="G2851" i="7" s="1"/>
  <c r="AI219" i="1"/>
  <c r="G178" i="7" s="1"/>
  <c r="AD3147" i="1"/>
  <c r="AI2836" i="1"/>
  <c r="G2795" i="7" s="1"/>
  <c r="X226" i="1"/>
  <c r="B185" i="7" s="1"/>
  <c r="AF185" i="7" s="1"/>
  <c r="AD3445" i="1"/>
  <c r="AD189" i="1"/>
  <c r="AI3247" i="1"/>
  <c r="D1053" i="7"/>
  <c r="AH1053" i="7" s="1"/>
  <c r="D1830" i="7"/>
  <c r="AH1830" i="7" s="1"/>
  <c r="X292" i="1"/>
  <c r="B251" i="7" s="1"/>
  <c r="AF251" i="7" s="1"/>
  <c r="AH2479" i="1"/>
  <c r="F2438" i="7" s="1"/>
  <c r="X1222" i="1"/>
  <c r="B1181" i="7" s="1"/>
  <c r="AF1181" i="7" s="1"/>
  <c r="AD3452" i="1"/>
  <c r="D1557" i="7"/>
  <c r="AH1557" i="7" s="1"/>
  <c r="AD1593" i="1"/>
  <c r="D2007" i="7"/>
  <c r="AH2007" i="7" s="1"/>
  <c r="X2881" i="1"/>
  <c r="B2840" i="7" s="1"/>
  <c r="AF2840" i="7" s="1"/>
  <c r="X1594" i="1"/>
  <c r="B1553" i="7" s="1"/>
  <c r="AF1553" i="7" s="1"/>
  <c r="X1165" i="1"/>
  <c r="B1124" i="7" s="1"/>
  <c r="AF1124" i="7" s="1"/>
  <c r="AD392" i="1"/>
  <c r="AD200" i="1"/>
  <c r="D640" i="7"/>
  <c r="AH640" i="7" s="1"/>
  <c r="AH1867" i="1"/>
  <c r="F1826" i="7" s="1"/>
  <c r="AH2926" i="1"/>
  <c r="F2885" i="7" s="1"/>
  <c r="AD1345" i="1"/>
  <c r="AI1228" i="1"/>
  <c r="G1187" i="7" s="1"/>
  <c r="X249" i="1"/>
  <c r="B208" i="7" s="1"/>
  <c r="AF208" i="7" s="1"/>
  <c r="AH3124" i="1"/>
  <c r="D1243" i="7"/>
  <c r="AH1243" i="7" s="1"/>
  <c r="AI839" i="1"/>
  <c r="G798" i="7" s="1"/>
  <c r="X853" i="1"/>
  <c r="B812" i="7" s="1"/>
  <c r="AF812" i="7" s="1"/>
  <c r="AH3109" i="1"/>
  <c r="D2238" i="7"/>
  <c r="AH2238" i="7" s="1"/>
  <c r="D2458" i="7"/>
  <c r="AH2458" i="7" s="1"/>
  <c r="D2577" i="7"/>
  <c r="AH2577" i="7" s="1"/>
  <c r="AI89" i="1"/>
  <c r="G48" i="7" s="1"/>
  <c r="AI2605" i="1"/>
  <c r="G2564" i="7" s="1"/>
  <c r="AI1933" i="1"/>
  <c r="G1892" i="7" s="1"/>
  <c r="AI1350" i="1"/>
  <c r="G1309" i="7" s="1"/>
  <c r="X1253" i="1"/>
  <c r="B1212" i="7" s="1"/>
  <c r="AF1212" i="7" s="1"/>
  <c r="X170" i="1"/>
  <c r="B129" i="7" s="1"/>
  <c r="AF129" i="7" s="1"/>
  <c r="D1268" i="7"/>
  <c r="AH1268" i="7" s="1"/>
  <c r="AH2439" i="1"/>
  <c r="F2398" i="7" s="1"/>
  <c r="AH1471" i="1"/>
  <c r="F1430" i="7" s="1"/>
  <c r="AI1286" i="1"/>
  <c r="G1245" i="7" s="1"/>
  <c r="AH2056" i="1"/>
  <c r="F2015" i="7" s="1"/>
  <c r="AH1294" i="1"/>
  <c r="F1253" i="7" s="1"/>
  <c r="AD943" i="1"/>
  <c r="AD412" i="1"/>
  <c r="AH2496" i="1"/>
  <c r="F2455" i="7" s="1"/>
  <c r="AH1717" i="1"/>
  <c r="F1676" i="7" s="1"/>
  <c r="X2780" i="1"/>
  <c r="B2739" i="7" s="1"/>
  <c r="AF2739" i="7" s="1"/>
  <c r="AD1249" i="1"/>
  <c r="D188" i="7"/>
  <c r="AH188" i="7" s="1"/>
  <c r="X804" i="1"/>
  <c r="B763" i="7" s="1"/>
  <c r="AF763" i="7" s="1"/>
  <c r="D2600" i="7"/>
  <c r="AH2600" i="7" s="1"/>
  <c r="AD1956" i="1"/>
  <c r="AD228" i="1"/>
  <c r="AD2488" i="1"/>
  <c r="AI340" i="1"/>
  <c r="G299" i="7" s="1"/>
  <c r="D1525" i="7"/>
  <c r="AH1525" i="7" s="1"/>
  <c r="AD1678" i="1"/>
  <c r="AI2954" i="1"/>
  <c r="G2913" i="7" s="1"/>
  <c r="AH629" i="1"/>
  <c r="F588" i="7" s="1"/>
  <c r="X361" i="1"/>
  <c r="B320" i="7" s="1"/>
  <c r="AF320" i="7" s="1"/>
  <c r="AI1589" i="1"/>
  <c r="G1548" i="7" s="1"/>
  <c r="AI1871" i="1"/>
  <c r="G1830" i="7" s="1"/>
  <c r="AI1771" i="1"/>
  <c r="G1730" i="7" s="1"/>
  <c r="AI1479" i="1"/>
  <c r="G1438" i="7" s="1"/>
  <c r="X2515" i="1"/>
  <c r="B2474" i="7" s="1"/>
  <c r="AF2474" i="7" s="1"/>
  <c r="AH2016" i="1"/>
  <c r="F1975" i="7" s="1"/>
  <c r="D938" i="7"/>
  <c r="AH938" i="7" s="1"/>
  <c r="X2905" i="1"/>
  <c r="B2864" i="7" s="1"/>
  <c r="AF2864" i="7" s="1"/>
  <c r="AD3062" i="1"/>
  <c r="AI3286" i="1"/>
  <c r="X525" i="1"/>
  <c r="B484" i="7" s="1"/>
  <c r="AF484" i="7" s="1"/>
  <c r="AH2571" i="1"/>
  <c r="F2530" i="7" s="1"/>
  <c r="AH1570" i="1"/>
  <c r="F1529" i="7" s="1"/>
  <c r="X1937" i="1"/>
  <c r="B1896" i="7" s="1"/>
  <c r="AF1896" i="7" s="1"/>
  <c r="D1073" i="7"/>
  <c r="AH1073" i="7" s="1"/>
  <c r="AI2675" i="1"/>
  <c r="G2634" i="7" s="1"/>
  <c r="X2593" i="1"/>
  <c r="B2552" i="7" s="1"/>
  <c r="AF2552" i="7" s="1"/>
  <c r="D2193" i="7"/>
  <c r="AH2193" i="7" s="1"/>
  <c r="AD2467" i="1"/>
  <c r="AI1611" i="1"/>
  <c r="G1570" i="7" s="1"/>
  <c r="X2930" i="1"/>
  <c r="B2889" i="7" s="1"/>
  <c r="AF2889" i="7" s="1"/>
  <c r="AD2094" i="1"/>
  <c r="AH1355" i="1"/>
  <c r="F1314" i="7" s="1"/>
  <c r="AH2130" i="1"/>
  <c r="F2089" i="7" s="1"/>
  <c r="X1899" i="1"/>
  <c r="B1858" i="7" s="1"/>
  <c r="AF1858" i="7" s="1"/>
  <c r="AH3156" i="1"/>
  <c r="X506" i="1"/>
  <c r="B465" i="7" s="1"/>
  <c r="AF465" i="7" s="1"/>
  <c r="AH1801" i="1"/>
  <c r="F1760" i="7" s="1"/>
  <c r="AH2126" i="1"/>
  <c r="F2085" i="7" s="1"/>
  <c r="X2737" i="1"/>
  <c r="B2696" i="7" s="1"/>
  <c r="AF2696" i="7" s="1"/>
  <c r="D2596" i="7"/>
  <c r="AH2596" i="7" s="1"/>
  <c r="AD3236" i="1"/>
  <c r="X2991" i="1"/>
  <c r="B2950" i="7" s="1"/>
  <c r="AF2950" i="7" s="1"/>
  <c r="D2607" i="7"/>
  <c r="AH2607" i="7" s="1"/>
  <c r="X2304" i="1"/>
  <c r="B2263" i="7" s="1"/>
  <c r="AF2263" i="7" s="1"/>
  <c r="AI2931" i="1"/>
  <c r="G2890" i="7" s="1"/>
  <c r="AH3193" i="1"/>
  <c r="D2074" i="7"/>
  <c r="AH2074" i="7" s="1"/>
  <c r="D775" i="7"/>
  <c r="AH775" i="7" s="1"/>
  <c r="D818" i="7"/>
  <c r="AH818" i="7" s="1"/>
  <c r="AH3136" i="1"/>
  <c r="AH2120" i="1"/>
  <c r="F2079" i="7" s="1"/>
  <c r="AH286" i="1"/>
  <c r="F245" i="7" s="1"/>
  <c r="AI703" i="1"/>
  <c r="G662" i="7" s="1"/>
  <c r="AH131" i="1"/>
  <c r="F90" i="7" s="1"/>
  <c r="X1839" i="1"/>
  <c r="B1798" i="7" s="1"/>
  <c r="AF1798" i="7" s="1"/>
  <c r="D2524" i="7"/>
  <c r="AH2524" i="7" s="1"/>
  <c r="AI3318" i="1"/>
  <c r="AD1099" i="1"/>
  <c r="AD2574" i="1"/>
  <c r="AI1726" i="1"/>
  <c r="G1685" i="7" s="1"/>
  <c r="D1198" i="7"/>
  <c r="AH1198" i="7" s="1"/>
  <c r="X2263" i="1"/>
  <c r="B2222" i="7" s="1"/>
  <c r="AF2222" i="7" s="1"/>
  <c r="AD1346" i="1"/>
  <c r="AD1430" i="1"/>
  <c r="X1896" i="1"/>
  <c r="B1855" i="7" s="1"/>
  <c r="AF1855" i="7" s="1"/>
  <c r="AI1983" i="1"/>
  <c r="G1942" i="7" s="1"/>
  <c r="AI1894" i="1"/>
  <c r="G1853" i="7" s="1"/>
  <c r="X1494" i="1"/>
  <c r="B1453" i="7" s="1"/>
  <c r="AF1453" i="7" s="1"/>
  <c r="AD473" i="1"/>
  <c r="AD3320" i="1"/>
  <c r="AD2203" i="1"/>
  <c r="AH556" i="1"/>
  <c r="F515" i="7" s="1"/>
  <c r="AH2929" i="1"/>
  <c r="F2888" i="7" s="1"/>
  <c r="AD2906" i="1"/>
  <c r="AH3237" i="1"/>
  <c r="AH2153" i="1"/>
  <c r="F2112" i="7" s="1"/>
  <c r="AD451" i="1"/>
  <c r="AH410" i="1"/>
  <c r="F369" i="7" s="1"/>
  <c r="AI743" i="1"/>
  <c r="G702" i="7" s="1"/>
  <c r="X1030" i="1"/>
  <c r="B989" i="7" s="1"/>
  <c r="AF989" i="7" s="1"/>
  <c r="AH195" i="1"/>
  <c r="F154" i="7" s="1"/>
  <c r="AH904" i="1"/>
  <c r="F863" i="7" s="1"/>
  <c r="AH2197" i="1"/>
  <c r="F2156" i="7" s="1"/>
  <c r="AI1995" i="1"/>
  <c r="G1954" i="7" s="1"/>
  <c r="AI3076" i="1"/>
  <c r="X852" i="1"/>
  <c r="B811" i="7" s="1"/>
  <c r="AF811" i="7" s="1"/>
  <c r="AH1390" i="1"/>
  <c r="F1349" i="7" s="1"/>
  <c r="X1692" i="1"/>
  <c r="B1651" i="7" s="1"/>
  <c r="AF1651" i="7" s="1"/>
  <c r="AH589" i="1"/>
  <c r="F548" i="7" s="1"/>
  <c r="AD3186" i="1"/>
  <c r="AD3422" i="1"/>
  <c r="D2118" i="7"/>
  <c r="AH2118" i="7" s="1"/>
  <c r="X1434" i="1"/>
  <c r="B1393" i="7" s="1"/>
  <c r="AF1393" i="7" s="1"/>
  <c r="AH782" i="1"/>
  <c r="F741" i="7" s="1"/>
  <c r="X1089" i="1"/>
  <c r="B1048" i="7" s="1"/>
  <c r="AF1048" i="7" s="1"/>
  <c r="AD1680" i="1"/>
  <c r="AI2983" i="1"/>
  <c r="G2942" i="7" s="1"/>
  <c r="AI1511" i="1"/>
  <c r="G1470" i="7" s="1"/>
  <c r="D1502" i="7"/>
  <c r="AH1502" i="7" s="1"/>
  <c r="AI1268" i="1"/>
  <c r="G1227" i="7" s="1"/>
  <c r="AI715" i="1"/>
  <c r="G674" i="7" s="1"/>
  <c r="X565" i="1"/>
  <c r="B524" i="7" s="1"/>
  <c r="AF524" i="7" s="1"/>
  <c r="AH947" i="1"/>
  <c r="F906" i="7" s="1"/>
  <c r="AD79" i="1"/>
  <c r="AH2018" i="1"/>
  <c r="F1977" i="7" s="1"/>
  <c r="X262" i="1"/>
  <c r="B221" i="7" s="1"/>
  <c r="AF221" i="7" s="1"/>
  <c r="AI2761" i="1"/>
  <c r="G2720" i="7" s="1"/>
  <c r="AI2597" i="1"/>
  <c r="G2556" i="7" s="1"/>
  <c r="AH459" i="1"/>
  <c r="F418" i="7" s="1"/>
  <c r="AD1997" i="1"/>
  <c r="AI473" i="1"/>
  <c r="G432" i="7" s="1"/>
  <c r="AI1832" i="1"/>
  <c r="G1791" i="7" s="1"/>
  <c r="X1212" i="1"/>
  <c r="B1171" i="7" s="1"/>
  <c r="AF1171" i="7" s="1"/>
  <c r="AH704" i="1"/>
  <c r="F663" i="7" s="1"/>
  <c r="AD2477" i="1"/>
  <c r="X1246" i="1"/>
  <c r="B1205" i="7" s="1"/>
  <c r="AF1205" i="7" s="1"/>
  <c r="D1759" i="7"/>
  <c r="AH1759" i="7" s="1"/>
  <c r="AH1574" i="1"/>
  <c r="F1533" i="7" s="1"/>
  <c r="D1980" i="7"/>
  <c r="AH1980" i="7" s="1"/>
  <c r="X2795" i="1"/>
  <c r="B2754" i="7" s="1"/>
  <c r="AF2754" i="7" s="1"/>
  <c r="AD1989" i="1"/>
  <c r="AD2425" i="1"/>
  <c r="D80" i="7"/>
  <c r="AH80" i="7" s="1"/>
  <c r="AI1195" i="1"/>
  <c r="G1154" i="7" s="1"/>
  <c r="X3414" i="1"/>
  <c r="D1179" i="7"/>
  <c r="AH1179" i="7" s="1"/>
  <c r="AD267" i="1"/>
  <c r="D2178" i="7"/>
  <c r="AH2178" i="7" s="1"/>
  <c r="AI199" i="1"/>
  <c r="G158" i="7" s="1"/>
  <c r="AD2954" i="1"/>
  <c r="AH2075" i="1"/>
  <c r="F2034" i="7" s="1"/>
  <c r="X1743" i="1"/>
  <c r="B1702" i="7" s="1"/>
  <c r="AF1702" i="7" s="1"/>
  <c r="AI2095" i="1"/>
  <c r="G2054" i="7" s="1"/>
  <c r="D1862" i="7"/>
  <c r="AH1862" i="7" s="1"/>
  <c r="D1730" i="7"/>
  <c r="AH1730" i="7" s="1"/>
  <c r="X672" i="1"/>
  <c r="B631" i="7" s="1"/>
  <c r="AF631" i="7" s="1"/>
  <c r="AD1147" i="1"/>
  <c r="AH2431" i="1"/>
  <c r="F2390" i="7" s="1"/>
  <c r="AD975" i="1"/>
  <c r="X611" i="1"/>
  <c r="B570" i="7" s="1"/>
  <c r="AF570" i="7" s="1"/>
  <c r="D2927" i="7"/>
  <c r="AH2927" i="7" s="1"/>
  <c r="AD1518" i="1"/>
  <c r="X1352" i="1"/>
  <c r="B1311" i="7" s="1"/>
  <c r="AF1311" i="7" s="1"/>
  <c r="AD2155" i="1"/>
  <c r="AD185" i="1"/>
  <c r="D897" i="7"/>
  <c r="AH897" i="7" s="1"/>
  <c r="AD3329" i="1"/>
  <c r="AD2901" i="1"/>
  <c r="AI500" i="1"/>
  <c r="G459" i="7" s="1"/>
  <c r="AH2915" i="1"/>
  <c r="F2874" i="7" s="1"/>
  <c r="X1561" i="1"/>
  <c r="B1520" i="7" s="1"/>
  <c r="AF1520" i="7" s="1"/>
  <c r="AI1675" i="1"/>
  <c r="G1634" i="7" s="1"/>
  <c r="X2572" i="1"/>
  <c r="B2531" i="7" s="1"/>
  <c r="AF2531" i="7" s="1"/>
  <c r="X3345" i="1"/>
  <c r="AH462" i="1"/>
  <c r="F421" i="7" s="1"/>
  <c r="AI670" i="1"/>
  <c r="G629" i="7" s="1"/>
  <c r="D2822" i="7"/>
  <c r="AH2822" i="7" s="1"/>
  <c r="AH1881" i="1"/>
  <c r="F1840" i="7" s="1"/>
  <c r="AH2233" i="1"/>
  <c r="F2192" i="7" s="1"/>
  <c r="AH996" i="1"/>
  <c r="F955" i="7" s="1"/>
  <c r="AD1449" i="1"/>
  <c r="AD746" i="1"/>
  <c r="AH875" i="1"/>
  <c r="F834" i="7" s="1"/>
  <c r="AH1845" i="1"/>
  <c r="F1804" i="7" s="1"/>
  <c r="AI530" i="1"/>
  <c r="G489" i="7" s="1"/>
  <c r="X196" i="1"/>
  <c r="B155" i="7" s="1"/>
  <c r="AF155" i="7" s="1"/>
  <c r="D485" i="7"/>
  <c r="AH485" i="7" s="1"/>
  <c r="AD1510" i="1"/>
  <c r="AD2269" i="1"/>
  <c r="D425" i="7"/>
  <c r="AH425" i="7" s="1"/>
  <c r="D1138" i="7"/>
  <c r="AH1138" i="7" s="1"/>
  <c r="AH2289" i="1"/>
  <c r="F2248" i="7" s="1"/>
  <c r="AH2787" i="1"/>
  <c r="F2746" i="7" s="1"/>
  <c r="X270" i="1"/>
  <c r="B229" i="7" s="1"/>
  <c r="AF229" i="7" s="1"/>
  <c r="AD1442" i="1"/>
  <c r="AH2823" i="1"/>
  <c r="F2782" i="7" s="1"/>
  <c r="AH1827" i="1"/>
  <c r="F1786" i="7" s="1"/>
  <c r="AH3507" i="1"/>
  <c r="AD3166" i="1"/>
  <c r="D445" i="7"/>
  <c r="AH445" i="7" s="1"/>
  <c r="AH2309" i="1"/>
  <c r="F2268" i="7" s="1"/>
  <c r="AD1695" i="1"/>
  <c r="X3253" i="1"/>
  <c r="D903" i="7"/>
  <c r="AH903" i="7" s="1"/>
  <c r="AD3007" i="1"/>
  <c r="AH1301" i="1"/>
  <c r="F1260" i="7" s="1"/>
  <c r="AI1201" i="1"/>
  <c r="G1160" i="7" s="1"/>
  <c r="X204" i="1"/>
  <c r="B163" i="7" s="1"/>
  <c r="AF163" i="7" s="1"/>
  <c r="X3467" i="1"/>
  <c r="AI2893" i="1"/>
  <c r="G2852" i="7" s="1"/>
  <c r="AI2522" i="1"/>
  <c r="G2481" i="7" s="1"/>
  <c r="AH1903" i="1"/>
  <c r="F1862" i="7" s="1"/>
  <c r="X2108" i="1"/>
  <c r="B2067" i="7" s="1"/>
  <c r="AF2067" i="7" s="1"/>
  <c r="X2083" i="1"/>
  <c r="B2042" i="7" s="1"/>
  <c r="AF2042" i="7" s="1"/>
  <c r="D2869" i="7"/>
  <c r="AH2869" i="7" s="1"/>
  <c r="AI3228" i="1"/>
  <c r="AD3055" i="1"/>
  <c r="AD2048" i="1"/>
  <c r="X2183" i="1"/>
  <c r="B2142" i="7" s="1"/>
  <c r="AF2142" i="7" s="1"/>
  <c r="AH3120" i="1"/>
  <c r="X3349" i="1"/>
  <c r="AI3526" i="1"/>
  <c r="AI2164" i="1"/>
  <c r="G2123" i="7" s="1"/>
  <c r="X3350" i="1"/>
  <c r="AI3186" i="1"/>
  <c r="AD1544" i="1"/>
  <c r="AI2698" i="1"/>
  <c r="G2657" i="7" s="1"/>
  <c r="AI1127" i="1"/>
  <c r="G1086" i="7" s="1"/>
  <c r="AD2537" i="1"/>
  <c r="AI2302" i="1"/>
  <c r="G2261" i="7" s="1"/>
  <c r="AI2872" i="1"/>
  <c r="G2831" i="7" s="1"/>
  <c r="AD3214" i="1"/>
  <c r="AD2840" i="1"/>
  <c r="X2180" i="1"/>
  <c r="B2139" i="7" s="1"/>
  <c r="AF2139" i="7" s="1"/>
  <c r="AI2372" i="1"/>
  <c r="G2331" i="7" s="1"/>
  <c r="D2758" i="7"/>
  <c r="AH2758" i="7" s="1"/>
  <c r="AI1735" i="1"/>
  <c r="G1694" i="7" s="1"/>
  <c r="X581" i="1"/>
  <c r="B540" i="7" s="1"/>
  <c r="AF540" i="7" s="1"/>
  <c r="AD2781" i="1"/>
  <c r="X765" i="1"/>
  <c r="B724" i="7" s="1"/>
  <c r="AF724" i="7" s="1"/>
  <c r="AD2355" i="1"/>
  <c r="AH2819" i="1"/>
  <c r="F2778" i="7" s="1"/>
  <c r="AD411" i="1"/>
  <c r="AD1337" i="1"/>
  <c r="AI1588" i="1"/>
  <c r="G1547" i="7" s="1"/>
  <c r="X1469" i="1"/>
  <c r="B1428" i="7" s="1"/>
  <c r="AF1428" i="7" s="1"/>
  <c r="X167" i="1"/>
  <c r="B126" i="7" s="1"/>
  <c r="AF126" i="7" s="1"/>
  <c r="AI2960" i="1"/>
  <c r="G2919" i="7" s="1"/>
  <c r="AI2783" i="1"/>
  <c r="G2742" i="7" s="1"/>
  <c r="AH576" i="1"/>
  <c r="F535" i="7" s="1"/>
  <c r="AD1426" i="1"/>
  <c r="D2308" i="7"/>
  <c r="AH2308" i="7" s="1"/>
  <c r="AD1477" i="1"/>
  <c r="AD3400" i="1"/>
  <c r="D2465" i="7"/>
  <c r="AH2465" i="7" s="1"/>
  <c r="AI363" i="1"/>
  <c r="G322" i="7" s="1"/>
  <c r="AH3395" i="1"/>
  <c r="AD770" i="1"/>
  <c r="AD1317" i="1"/>
  <c r="AI2524" i="1"/>
  <c r="G2483" i="7" s="1"/>
  <c r="X1856" i="1"/>
  <c r="B1815" i="7" s="1"/>
  <c r="AF1815" i="7" s="1"/>
  <c r="AH1226" i="1"/>
  <c r="F1185" i="7" s="1"/>
  <c r="AH2415" i="1"/>
  <c r="F2374" i="7" s="1"/>
  <c r="AH1031" i="1"/>
  <c r="F990" i="7" s="1"/>
  <c r="X1690" i="1"/>
  <c r="B1649" i="7" s="1"/>
  <c r="AF1649" i="7" s="1"/>
  <c r="AD2318" i="1"/>
  <c r="X2380" i="1"/>
  <c r="B2339" i="7" s="1"/>
  <c r="AF2339" i="7" s="1"/>
  <c r="D2226" i="7"/>
  <c r="AH2226" i="7" s="1"/>
  <c r="AD821" i="1"/>
  <c r="D1127" i="7"/>
  <c r="AH1127" i="7" s="1"/>
  <c r="AH1756" i="1"/>
  <c r="F1715" i="7" s="1"/>
  <c r="AD216" i="1"/>
  <c r="X1705" i="1"/>
  <c r="B1664" i="7" s="1"/>
  <c r="AF1664" i="7" s="1"/>
  <c r="AI1105" i="1"/>
  <c r="G1064" i="7" s="1"/>
  <c r="AD87" i="1"/>
  <c r="X1344" i="1"/>
  <c r="B1303" i="7" s="1"/>
  <c r="AF1303" i="7" s="1"/>
  <c r="X80" i="1"/>
  <c r="B39" i="7" s="1"/>
  <c r="AF39" i="7" s="1"/>
  <c r="X2797" i="1"/>
  <c r="B2756" i="7" s="1"/>
  <c r="AF2756" i="7" s="1"/>
  <c r="X188" i="1"/>
  <c r="B147" i="7" s="1"/>
  <c r="AF147" i="7" s="1"/>
  <c r="AH2315" i="1"/>
  <c r="F2274" i="7" s="1"/>
  <c r="D2943" i="7"/>
  <c r="AH2943" i="7" s="1"/>
  <c r="D982" i="7"/>
  <c r="AH982" i="7" s="1"/>
  <c r="X1500" i="1"/>
  <c r="B1459" i="7" s="1"/>
  <c r="AF1459" i="7" s="1"/>
  <c r="D2310" i="7"/>
  <c r="AH2310" i="7" s="1"/>
  <c r="X345" i="1"/>
  <c r="B304" i="7" s="1"/>
  <c r="AF304" i="7" s="1"/>
  <c r="AD3429" i="1"/>
  <c r="D2284" i="7"/>
  <c r="AH2284" i="7" s="1"/>
  <c r="AD1849" i="1"/>
  <c r="AH1711" i="1"/>
  <c r="F1670" i="7" s="1"/>
  <c r="AI274" i="1"/>
  <c r="G233" i="7" s="1"/>
  <c r="D585" i="7"/>
  <c r="AH585" i="7" s="1"/>
  <c r="X1840" i="1"/>
  <c r="B1799" i="7" s="1"/>
  <c r="AF1799" i="7" s="1"/>
  <c r="X3370" i="1"/>
  <c r="AD3323" i="1"/>
  <c r="AI2513" i="1"/>
  <c r="G2472" i="7" s="1"/>
  <c r="AI2867" i="1"/>
  <c r="G2826" i="7" s="1"/>
  <c r="AH1119" i="1"/>
  <c r="F1078" i="7" s="1"/>
  <c r="AH2421" i="1"/>
  <c r="F2380" i="7" s="1"/>
  <c r="AI308" i="1"/>
  <c r="G267" i="7" s="1"/>
  <c r="AI1822" i="1"/>
  <c r="G1781" i="7" s="1"/>
  <c r="D1515" i="7"/>
  <c r="AH1515" i="7" s="1"/>
  <c r="AD1674" i="1"/>
  <c r="AD2931" i="1"/>
  <c r="AH1016" i="1"/>
  <c r="F975" i="7" s="1"/>
  <c r="D535" i="7"/>
  <c r="AH535" i="7" s="1"/>
  <c r="AI1737" i="1"/>
  <c r="G1696" i="7" s="1"/>
  <c r="AI2977" i="1"/>
  <c r="G2936" i="7" s="1"/>
  <c r="D519" i="7"/>
  <c r="AH519" i="7" s="1"/>
  <c r="AD1725" i="1"/>
  <c r="AH2403" i="1"/>
  <c r="F2362" i="7" s="1"/>
  <c r="D301" i="7"/>
  <c r="AH301" i="7" s="1"/>
  <c r="AH1759" i="1"/>
  <c r="F1718" i="7" s="1"/>
  <c r="X197" i="1"/>
  <c r="B156" i="7" s="1"/>
  <c r="AF156" i="7" s="1"/>
  <c r="AH1073" i="1"/>
  <c r="F1032" i="7" s="1"/>
  <c r="AI2064" i="1"/>
  <c r="G2023" i="7" s="1"/>
  <c r="X862" i="1"/>
  <c r="B821" i="7" s="1"/>
  <c r="AF821" i="7" s="1"/>
  <c r="AD571" i="1"/>
  <c r="AH2322" i="1"/>
  <c r="F2281" i="7" s="1"/>
  <c r="AI2218" i="1"/>
  <c r="G2177" i="7" s="1"/>
  <c r="X1558" i="1"/>
  <c r="B1517" i="7" s="1"/>
  <c r="AF1517" i="7" s="1"/>
  <c r="X1355" i="1"/>
  <c r="B1314" i="7" s="1"/>
  <c r="AF1314" i="7" s="1"/>
  <c r="AI2204" i="1"/>
  <c r="G2163" i="7" s="1"/>
  <c r="AD973" i="1"/>
  <c r="D1733" i="7"/>
  <c r="AH1733" i="7" s="1"/>
  <c r="AD1291" i="1"/>
  <c r="X1242" i="1"/>
  <c r="B1201" i="7" s="1"/>
  <c r="AF1201" i="7" s="1"/>
  <c r="D1964" i="7"/>
  <c r="AH1964" i="7" s="1"/>
  <c r="AD1330" i="1"/>
  <c r="D1450" i="7"/>
  <c r="AH1450" i="7" s="1"/>
  <c r="AD2162" i="1"/>
  <c r="X2629" i="1"/>
  <c r="B2588" i="7" s="1"/>
  <c r="AF2588" i="7" s="1"/>
  <c r="X2391" i="1"/>
  <c r="B2350" i="7" s="1"/>
  <c r="AF2350" i="7" s="1"/>
  <c r="AD1350" i="1"/>
  <c r="AH927" i="1"/>
  <c r="F886" i="7" s="1"/>
  <c r="X2200" i="1"/>
  <c r="B2159" i="7" s="1"/>
  <c r="AF2159" i="7" s="1"/>
  <c r="AH3226" i="1"/>
  <c r="AD2109" i="1"/>
  <c r="AI2879" i="1"/>
  <c r="G2838" i="7" s="1"/>
  <c r="AD985" i="1"/>
  <c r="D1623" i="7"/>
  <c r="AH1623" i="7" s="1"/>
  <c r="X1163" i="1"/>
  <c r="B1122" i="7" s="1"/>
  <c r="AF1122" i="7" s="1"/>
  <c r="AI3346" i="1"/>
  <c r="X1663" i="1"/>
  <c r="B1622" i="7" s="1"/>
  <c r="AF1622" i="7" s="1"/>
  <c r="AI1213" i="1"/>
  <c r="G1172" i="7" s="1"/>
  <c r="AH3464" i="1"/>
  <c r="X2490" i="1"/>
  <c r="B2449" i="7" s="1"/>
  <c r="AF2449" i="7" s="1"/>
  <c r="D649" i="7"/>
  <c r="AH649" i="7" s="1"/>
  <c r="X316" i="1"/>
  <c r="B275" i="7" s="1"/>
  <c r="AF275" i="7" s="1"/>
  <c r="AI3289" i="1"/>
  <c r="D435" i="7"/>
  <c r="AH435" i="7" s="1"/>
  <c r="AD128" i="1"/>
  <c r="X2497" i="1"/>
  <c r="B2456" i="7" s="1"/>
  <c r="AF2456" i="7" s="1"/>
  <c r="AD3004" i="1"/>
  <c r="AI1334" i="1"/>
  <c r="G1293" i="7" s="1"/>
  <c r="X2089" i="1"/>
  <c r="B2048" i="7" s="1"/>
  <c r="AF2048" i="7" s="1"/>
  <c r="X923" i="1"/>
  <c r="B882" i="7" s="1"/>
  <c r="AF882" i="7" s="1"/>
  <c r="D2628" i="7"/>
  <c r="AH2628" i="7" s="1"/>
  <c r="AH3015" i="1"/>
  <c r="F2974" i="7" s="1"/>
  <c r="AD2639" i="1"/>
  <c r="D1899" i="7"/>
  <c r="AH1899" i="7" s="1"/>
  <c r="AD3284" i="1"/>
  <c r="AD2072" i="1"/>
  <c r="X984" i="1"/>
  <c r="B943" i="7" s="1"/>
  <c r="AF943" i="7" s="1"/>
  <c r="AH2124" i="1"/>
  <c r="F2083" i="7" s="1"/>
  <c r="AI3086" i="1"/>
  <c r="AD3177" i="1"/>
  <c r="AD1421" i="1"/>
  <c r="AD2400" i="1"/>
  <c r="D1088" i="7"/>
  <c r="AH1088" i="7" s="1"/>
  <c r="D2165" i="7"/>
  <c r="AH2165" i="7" s="1"/>
  <c r="AI3297" i="1"/>
  <c r="AH1497" i="1"/>
  <c r="F1456" i="7" s="1"/>
  <c r="AD3247" i="1"/>
  <c r="AH76" i="1"/>
  <c r="F35" i="7" s="1"/>
  <c r="AD2552" i="1"/>
  <c r="AH3282" i="1"/>
  <c r="AI2504" i="1"/>
  <c r="G2463" i="7" s="1"/>
  <c r="AI174" i="1"/>
  <c r="G133" i="7" s="1"/>
  <c r="AD958" i="1"/>
  <c r="X539" i="1"/>
  <c r="B498" i="7" s="1"/>
  <c r="AF498" i="7" s="1"/>
  <c r="AH430" i="1"/>
  <c r="F389" i="7" s="1"/>
  <c r="AH3175" i="1"/>
  <c r="AD2759" i="1"/>
  <c r="AH3482" i="1"/>
  <c r="AD887" i="1"/>
  <c r="AH1244" i="1"/>
  <c r="F1203" i="7" s="1"/>
  <c r="X2687" i="1"/>
  <c r="B2646" i="7" s="1"/>
  <c r="AF2646" i="7" s="1"/>
  <c r="AH626" i="1"/>
  <c r="F585" i="7" s="1"/>
  <c r="AI1125" i="1"/>
  <c r="G1084" i="7" s="1"/>
  <c r="X1445" i="1"/>
  <c r="B1404" i="7" s="1"/>
  <c r="AF1404" i="7" s="1"/>
  <c r="X798" i="1"/>
  <c r="B757" i="7" s="1"/>
  <c r="AF757" i="7" s="1"/>
  <c r="AD694" i="1"/>
  <c r="AI2426" i="1"/>
  <c r="G2385" i="7" s="1"/>
  <c r="X3000" i="1"/>
  <c r="B2959" i="7" s="1"/>
  <c r="AF2959" i="7" s="1"/>
  <c r="AD1618" i="1"/>
  <c r="X2888" i="1"/>
  <c r="B2847" i="7" s="1"/>
  <c r="AF2847" i="7" s="1"/>
  <c r="AI231" i="1"/>
  <c r="G190" i="7" s="1"/>
  <c r="X1267" i="1"/>
  <c r="B1226" i="7" s="1"/>
  <c r="AF1226" i="7" s="1"/>
  <c r="X3415" i="1"/>
  <c r="X2962" i="1"/>
  <c r="B2921" i="7" s="1"/>
  <c r="AF2921" i="7" s="1"/>
  <c r="D267" i="7"/>
  <c r="AH267" i="7" s="1"/>
  <c r="AI2971" i="1"/>
  <c r="G2930" i="7" s="1"/>
  <c r="AI1141" i="1"/>
  <c r="G1100" i="7" s="1"/>
  <c r="D2065" i="7"/>
  <c r="AH2065" i="7" s="1"/>
  <c r="AD1914" i="1"/>
  <c r="X2188" i="1"/>
  <c r="B2147" i="7" s="1"/>
  <c r="AF2147" i="7" s="1"/>
  <c r="AH1727" i="1"/>
  <c r="F1686" i="7" s="1"/>
  <c r="D1739" i="7"/>
  <c r="AH1739" i="7" s="1"/>
  <c r="D676" i="7"/>
  <c r="AH676" i="7" s="1"/>
  <c r="AD3416" i="1"/>
  <c r="X1429" i="1"/>
  <c r="B1388" i="7" s="1"/>
  <c r="AF1388" i="7" s="1"/>
  <c r="D383" i="7"/>
  <c r="AH383" i="7" s="1"/>
  <c r="AD434" i="1"/>
  <c r="AH1473" i="1"/>
  <c r="F1432" i="7" s="1"/>
  <c r="AI1710" i="1"/>
  <c r="G1669" i="7" s="1"/>
  <c r="AD1162" i="1"/>
  <c r="X1843" i="1"/>
  <c r="B1802" i="7" s="1"/>
  <c r="AF1802" i="7" s="1"/>
  <c r="AD2512" i="1"/>
  <c r="X1751" i="1"/>
  <c r="B1710" i="7" s="1"/>
  <c r="AF1710" i="7" s="1"/>
  <c r="AI475" i="1"/>
  <c r="G434" i="7" s="1"/>
  <c r="X673" i="1"/>
  <c r="B632" i="7" s="1"/>
  <c r="AF632" i="7" s="1"/>
  <c r="D2720" i="7"/>
  <c r="AH2720" i="7" s="1"/>
  <c r="X2731" i="1"/>
  <c r="B2690" i="7" s="1"/>
  <c r="AF2690" i="7" s="1"/>
  <c r="AH1795" i="1"/>
  <c r="F1754" i="7" s="1"/>
  <c r="AH2239" i="1"/>
  <c r="F2198" i="7" s="1"/>
  <c r="AH2529" i="1"/>
  <c r="F2488" i="7" s="1"/>
  <c r="AD1953" i="1"/>
  <c r="D2138" i="7"/>
  <c r="AH2138" i="7" s="1"/>
  <c r="X669" i="1"/>
  <c r="B628" i="7" s="1"/>
  <c r="AF628" i="7" s="1"/>
  <c r="AD1990" i="1"/>
  <c r="AH1805" i="1"/>
  <c r="F1764" i="7" s="1"/>
  <c r="X1036" i="1"/>
  <c r="B995" i="7" s="1"/>
  <c r="AF995" i="7" s="1"/>
  <c r="X1033" i="1"/>
  <c r="B992" i="7" s="1"/>
  <c r="AF992" i="7" s="1"/>
  <c r="AH2547" i="1"/>
  <c r="F2506" i="7" s="1"/>
  <c r="D2457" i="7"/>
  <c r="AH2457" i="7" s="1"/>
  <c r="AD2739" i="1"/>
  <c r="AH3294" i="1"/>
  <c r="AH2684" i="1"/>
  <c r="F2643" i="7" s="1"/>
  <c r="X2407" i="1"/>
  <c r="B2366" i="7" s="1"/>
  <c r="AF2366" i="7" s="1"/>
  <c r="X570" i="1"/>
  <c r="B529" i="7" s="1"/>
  <c r="AF529" i="7" s="1"/>
  <c r="AH807" i="1"/>
  <c r="F766" i="7" s="1"/>
  <c r="X2232" i="1"/>
  <c r="B2191" i="7" s="1"/>
  <c r="AF2191" i="7" s="1"/>
  <c r="X1021" i="1"/>
  <c r="B980" i="7" s="1"/>
  <c r="AF980" i="7" s="1"/>
  <c r="AH115" i="1"/>
  <c r="F74" i="7" s="1"/>
  <c r="AI2968" i="1"/>
  <c r="G2927" i="7" s="1"/>
  <c r="X2280" i="1"/>
  <c r="B2239" i="7" s="1"/>
  <c r="AF2239" i="7" s="1"/>
  <c r="X3110" i="1"/>
  <c r="AI1962" i="1"/>
  <c r="G1921" i="7" s="1"/>
  <c r="X795" i="1"/>
  <c r="B754" i="7" s="1"/>
  <c r="AF754" i="7" s="1"/>
  <c r="AI928" i="1"/>
  <c r="G887" i="7" s="1"/>
  <c r="AI2374" i="1"/>
  <c r="G2333" i="7" s="1"/>
  <c r="AH594" i="1"/>
  <c r="F553" i="7" s="1"/>
  <c r="AD932" i="1"/>
  <c r="AH590" i="1"/>
  <c r="F549" i="7" s="1"/>
  <c r="AD2943" i="1"/>
  <c r="AD1367" i="1"/>
  <c r="AD937" i="1"/>
  <c r="AD1750" i="1"/>
  <c r="AD485" i="1"/>
  <c r="AH659" i="1"/>
  <c r="F618" i="7" s="1"/>
  <c r="AD2728" i="1"/>
  <c r="D1818" i="7"/>
  <c r="AH1818" i="7" s="1"/>
  <c r="X2747" i="1"/>
  <c r="B2706" i="7" s="1"/>
  <c r="AF2706" i="7" s="1"/>
  <c r="D1523" i="7"/>
  <c r="AH1523" i="7" s="1"/>
  <c r="X2169" i="1"/>
  <c r="B2128" i="7" s="1"/>
  <c r="AF2128" i="7" s="1"/>
  <c r="AI509" i="1"/>
  <c r="G468" i="7" s="1"/>
  <c r="X2115" i="1"/>
  <c r="B2074" i="7" s="1"/>
  <c r="AF2074" i="7" s="1"/>
  <c r="AI990" i="1"/>
  <c r="G949" i="7" s="1"/>
  <c r="X102" i="1"/>
  <c r="B61" i="7" s="1"/>
  <c r="AF61" i="7" s="1"/>
  <c r="AD95" i="1"/>
  <c r="AH2417" i="1"/>
  <c r="F2376" i="7" s="1"/>
  <c r="D330" i="7"/>
  <c r="AH330" i="7" s="1"/>
  <c r="D1959" i="7"/>
  <c r="AH1959" i="7" s="1"/>
  <c r="AD1613" i="1"/>
  <c r="AD1797" i="1"/>
  <c r="AD764" i="1"/>
  <c r="AD162" i="1"/>
  <c r="AD2202" i="1"/>
  <c r="X2615" i="1"/>
  <c r="B2574" i="7" s="1"/>
  <c r="AF2574" i="7" s="1"/>
  <c r="D888" i="7"/>
  <c r="AH888" i="7" s="1"/>
  <c r="X240" i="1"/>
  <c r="B199" i="7" s="1"/>
  <c r="AF199" i="7" s="1"/>
  <c r="X1544" i="1"/>
  <c r="B1503" i="7" s="1"/>
  <c r="AF1503" i="7" s="1"/>
  <c r="X2114" i="1"/>
  <c r="B2073" i="7" s="1"/>
  <c r="AF2073" i="7" s="1"/>
  <c r="X2676" i="1"/>
  <c r="B2635" i="7" s="1"/>
  <c r="AF2635" i="7" s="1"/>
  <c r="AH1859" i="1"/>
  <c r="F1818" i="7" s="1"/>
  <c r="D2540" i="7"/>
  <c r="AH2540" i="7" s="1"/>
  <c r="AH583" i="1"/>
  <c r="F542" i="7" s="1"/>
  <c r="AD1765" i="1"/>
  <c r="AI656" i="1"/>
  <c r="G615" i="7" s="1"/>
  <c r="AD618" i="1"/>
  <c r="AD2729" i="1"/>
  <c r="AH1255" i="1"/>
  <c r="F1214" i="7" s="1"/>
  <c r="AH543" i="1"/>
  <c r="F502" i="7" s="1"/>
  <c r="AH1823" i="1"/>
  <c r="F1782" i="7" s="1"/>
  <c r="D1988" i="7"/>
  <c r="AH1988" i="7" s="1"/>
  <c r="X2167" i="1"/>
  <c r="B2126" i="7" s="1"/>
  <c r="AF2126" i="7" s="1"/>
  <c r="AD271" i="1"/>
  <c r="AI787" i="1"/>
  <c r="G746" i="7" s="1"/>
  <c r="AH1020" i="1"/>
  <c r="F979" i="7" s="1"/>
  <c r="D2748" i="7"/>
  <c r="AH2748" i="7" s="1"/>
  <c r="AI550" i="1"/>
  <c r="G509" i="7" s="1"/>
  <c r="AI2662" i="1"/>
  <c r="G2621" i="7" s="1"/>
  <c r="AI2704" i="1"/>
  <c r="G2663" i="7" s="1"/>
  <c r="AD2027" i="1"/>
  <c r="D2334" i="7"/>
  <c r="AH2334" i="7" s="1"/>
  <c r="D1434" i="7"/>
  <c r="AH1434" i="7" s="1"/>
  <c r="D1047" i="7"/>
  <c r="AH1047" i="7" s="1"/>
  <c r="AD1002" i="1"/>
  <c r="D665" i="7"/>
  <c r="AH665" i="7" s="1"/>
  <c r="AI1585" i="1"/>
  <c r="G1544" i="7" s="1"/>
  <c r="AI2588" i="1"/>
  <c r="G2547" i="7" s="1"/>
  <c r="AI1171" i="1"/>
  <c r="G1130" i="7" s="1"/>
  <c r="D1839" i="7"/>
  <c r="AH1839" i="7" s="1"/>
  <c r="AD865" i="1"/>
  <c r="X2643" i="1"/>
  <c r="B2602" i="7" s="1"/>
  <c r="AF2602" i="7" s="1"/>
  <c r="D341" i="7"/>
  <c r="AH341" i="7" s="1"/>
  <c r="D1596" i="7"/>
  <c r="AH1596" i="7" s="1"/>
  <c r="AI1435" i="1"/>
  <c r="G1394" i="7" s="1"/>
  <c r="AI1642" i="1"/>
  <c r="G1601" i="7" s="1"/>
  <c r="AI3504" i="1"/>
  <c r="AI1285" i="1"/>
  <c r="G1244" i="7" s="1"/>
  <c r="AD484" i="1"/>
  <c r="X333" i="1"/>
  <c r="B292" i="7" s="1"/>
  <c r="AF292" i="7" s="1"/>
  <c r="D1586" i="7"/>
  <c r="AH1586" i="7" s="1"/>
  <c r="D1142" i="7"/>
  <c r="AH1142" i="7" s="1"/>
  <c r="X1214" i="1"/>
  <c r="B1173" i="7" s="1"/>
  <c r="AF1173" i="7" s="1"/>
  <c r="AI851" i="1"/>
  <c r="G810" i="7" s="1"/>
  <c r="AD2859" i="1"/>
  <c r="D600" i="7"/>
  <c r="AH600" i="7" s="1"/>
  <c r="AI1405" i="1"/>
  <c r="G1364" i="7" s="1"/>
  <c r="D438" i="7"/>
  <c r="AH438" i="7" s="1"/>
  <c r="D334" i="7"/>
  <c r="AH334" i="7" s="1"/>
  <c r="AI2846" i="1"/>
  <c r="G2805" i="7" s="1"/>
  <c r="X263" i="1"/>
  <c r="B222" i="7" s="1"/>
  <c r="AF222" i="7" s="1"/>
  <c r="AI2422" i="1"/>
  <c r="G2381" i="7" s="1"/>
  <c r="X2022" i="1"/>
  <c r="B1981" i="7" s="1"/>
  <c r="AF1981" i="7" s="1"/>
  <c r="D2618" i="7"/>
  <c r="AH2618" i="7" s="1"/>
  <c r="AI1455" i="1"/>
  <c r="G1414" i="7" s="1"/>
  <c r="AH3106" i="1"/>
  <c r="AH1087" i="1"/>
  <c r="F1046" i="7" s="1"/>
  <c r="D1825" i="7"/>
  <c r="AH1825" i="7" s="1"/>
  <c r="AH154" i="1"/>
  <c r="F113" i="7" s="1"/>
  <c r="AH319" i="1"/>
  <c r="F278" i="7" s="1"/>
  <c r="AD2342" i="1"/>
  <c r="AD2752" i="1"/>
  <c r="AH3462" i="1"/>
  <c r="AI502" i="1"/>
  <c r="G461" i="7" s="1"/>
  <c r="AI1680" i="1"/>
  <c r="G1639" i="7" s="1"/>
  <c r="AD791" i="1"/>
  <c r="AI2067" i="1"/>
  <c r="G2026" i="7" s="1"/>
  <c r="D306" i="7"/>
  <c r="AH306" i="7" s="1"/>
  <c r="AI1859" i="1"/>
  <c r="G1818" i="7" s="1"/>
  <c r="AD828" i="1"/>
  <c r="X2050" i="1"/>
  <c r="B2009" i="7" s="1"/>
  <c r="AF2009" i="7" s="1"/>
  <c r="X593" i="1"/>
  <c r="B552" i="7" s="1"/>
  <c r="AF552" i="7" s="1"/>
  <c r="AH615" i="1"/>
  <c r="F574" i="7" s="1"/>
  <c r="AI1583" i="1"/>
  <c r="G1542" i="7" s="1"/>
  <c r="X123" i="1"/>
  <c r="B82" i="7" s="1"/>
  <c r="AF82" i="7" s="1"/>
  <c r="D3019" i="7"/>
  <c r="AH3019" i="7" s="1"/>
  <c r="X2814" i="1"/>
  <c r="B2773" i="7" s="1"/>
  <c r="AF2773" i="7" s="1"/>
  <c r="AD2107" i="1"/>
  <c r="AD1307" i="1"/>
  <c r="AD2435" i="1"/>
  <c r="X2904" i="1"/>
  <c r="B2863" i="7" s="1"/>
  <c r="AF2863" i="7" s="1"/>
  <c r="D2636" i="7"/>
  <c r="AH2636" i="7" s="1"/>
  <c r="AI409" i="1"/>
  <c r="G368" i="7" s="1"/>
  <c r="X3265" i="1"/>
  <c r="D2812" i="7"/>
  <c r="AH2812" i="7" s="1"/>
  <c r="AH1691" i="1"/>
  <c r="F1650" i="7" s="1"/>
  <c r="D520" i="7"/>
  <c r="AH520" i="7" s="1"/>
  <c r="AD3403" i="1"/>
  <c r="AH1774" i="1"/>
  <c r="F1733" i="7" s="1"/>
  <c r="X417" i="1"/>
  <c r="B376" i="7" s="1"/>
  <c r="AF376" i="7" s="1"/>
  <c r="AH1541" i="1"/>
  <c r="F1500" i="7" s="1"/>
  <c r="X3305" i="1"/>
  <c r="AI1167" i="1"/>
  <c r="G1126" i="7" s="1"/>
  <c r="X2839" i="1"/>
  <c r="B2798" i="7" s="1"/>
  <c r="AF2798" i="7" s="1"/>
  <c r="D2143" i="7"/>
  <c r="AH2143" i="7" s="1"/>
  <c r="X2762" i="1"/>
  <c r="B2721" i="7" s="1"/>
  <c r="AF2721" i="7" s="1"/>
  <c r="AD2673" i="1"/>
  <c r="AI342" i="1"/>
  <c r="G301" i="7" s="1"/>
  <c r="AI2332" i="1"/>
  <c r="G2291" i="7" s="1"/>
  <c r="AH3050" i="1"/>
  <c r="F3009" i="7" s="1"/>
  <c r="AH767" i="1"/>
  <c r="F726" i="7" s="1"/>
  <c r="D1963" i="7"/>
  <c r="AH1963" i="7" s="1"/>
  <c r="AI3301" i="1"/>
  <c r="X1384" i="1"/>
  <c r="B1343" i="7" s="1"/>
  <c r="AF1343" i="7" s="1"/>
  <c r="X1902" i="1"/>
  <c r="B1861" i="7" s="1"/>
  <c r="AF1861" i="7" s="1"/>
  <c r="AD2701" i="1"/>
  <c r="X2826" i="1"/>
  <c r="B2785" i="7" s="1"/>
  <c r="AF2785" i="7" s="1"/>
  <c r="D1016" i="7"/>
  <c r="AH1016" i="7" s="1"/>
  <c r="AH2988" i="1"/>
  <c r="F2947" i="7" s="1"/>
  <c r="AH2472" i="1"/>
  <c r="F2431" i="7" s="1"/>
  <c r="AH2606" i="1"/>
  <c r="F2565" i="7" s="1"/>
  <c r="AD979" i="1"/>
  <c r="AD75" i="1"/>
  <c r="X1895" i="1"/>
  <c r="B1854" i="7" s="1"/>
  <c r="AF1854" i="7" s="1"/>
  <c r="AI1594" i="1"/>
  <c r="G1553" i="7" s="1"/>
  <c r="X1757" i="1"/>
  <c r="B1716" i="7" s="1"/>
  <c r="AF1716" i="7" s="1"/>
  <c r="AI525" i="1"/>
  <c r="G484" i="7" s="1"/>
  <c r="D2908" i="7"/>
  <c r="AH2908" i="7" s="1"/>
  <c r="X1461" i="1"/>
  <c r="B1420" i="7" s="1"/>
  <c r="AF1420" i="7" s="1"/>
  <c r="AH2681" i="1"/>
  <c r="F2640" i="7" s="1"/>
  <c r="AH887" i="1"/>
  <c r="F846" i="7" s="1"/>
  <c r="X3172" i="1"/>
  <c r="D1210" i="7"/>
  <c r="AH1210" i="7" s="1"/>
  <c r="X2145" i="1"/>
  <c r="B2104" i="7" s="1"/>
  <c r="AF2104" i="7" s="1"/>
  <c r="AI2467" i="1"/>
  <c r="G2426" i="7" s="1"/>
  <c r="AD3353" i="1"/>
  <c r="AH2795" i="1"/>
  <c r="F2754" i="7" s="1"/>
  <c r="D1726" i="7"/>
  <c r="AH1726" i="7" s="1"/>
  <c r="AD537" i="1"/>
  <c r="D1653" i="7"/>
  <c r="AH1653" i="7" s="1"/>
  <c r="AD2637" i="1"/>
  <c r="AH1583" i="1"/>
  <c r="F1542" i="7" s="1"/>
  <c r="AI1816" i="1"/>
  <c r="G1775" i="7" s="1"/>
  <c r="D963" i="7"/>
  <c r="AH963" i="7" s="1"/>
  <c r="AD3267" i="1"/>
  <c r="AH2156" i="1"/>
  <c r="F2115" i="7" s="1"/>
  <c r="AH3068" i="1"/>
  <c r="AD956" i="1"/>
  <c r="AI1541" i="1"/>
  <c r="G1500" i="7" s="1"/>
  <c r="AI884" i="1"/>
  <c r="G843" i="7" s="1"/>
  <c r="AH1385" i="1"/>
  <c r="F1344" i="7" s="1"/>
  <c r="D2486" i="7"/>
  <c r="AH2486" i="7" s="1"/>
  <c r="AI242" i="1"/>
  <c r="G201" i="7" s="1"/>
  <c r="AH2739" i="1"/>
  <c r="F2698" i="7" s="1"/>
  <c r="X1807" i="1"/>
  <c r="B1766" i="7" s="1"/>
  <c r="AF1766" i="7" s="1"/>
  <c r="AD2402" i="1"/>
  <c r="AD3482" i="1"/>
  <c r="X1849" i="1"/>
  <c r="B1808" i="7" s="1"/>
  <c r="AF1808" i="7" s="1"/>
  <c r="AH356" i="1"/>
  <c r="F315" i="7" s="1"/>
  <c r="AH1125" i="1"/>
  <c r="F1084" i="7" s="1"/>
  <c r="X2645" i="1"/>
  <c r="B2604" i="7" s="1"/>
  <c r="AF2604" i="7" s="1"/>
  <c r="AH407" i="1"/>
  <c r="F366" i="7" s="1"/>
  <c r="D307" i="7"/>
  <c r="AH307" i="7" s="1"/>
  <c r="AI1378" i="1"/>
  <c r="G1337" i="7" s="1"/>
  <c r="AD552" i="1"/>
  <c r="X2875" i="1"/>
  <c r="B2834" i="7" s="1"/>
  <c r="AF2834" i="7" s="1"/>
  <c r="AH3399" i="1"/>
  <c r="X995" i="1"/>
  <c r="B954" i="7" s="1"/>
  <c r="AF954" i="7" s="1"/>
  <c r="D457" i="7"/>
  <c r="AH457" i="7" s="1"/>
  <c r="AD334" i="1"/>
  <c r="X2957" i="1"/>
  <c r="B2916" i="7" s="1"/>
  <c r="AF2916" i="7" s="1"/>
  <c r="D2243" i="7"/>
  <c r="AH2243" i="7" s="1"/>
  <c r="AH1965" i="1"/>
  <c r="F1924" i="7" s="1"/>
  <c r="AH1991" i="1"/>
  <c r="F1950" i="7" s="1"/>
  <c r="AI2884" i="1"/>
  <c r="G2843" i="7" s="1"/>
  <c r="AD3054" i="1"/>
  <c r="AD1045" i="1"/>
  <c r="D2879" i="7"/>
  <c r="AH2879" i="7" s="1"/>
  <c r="AD1960" i="1"/>
  <c r="AD184" i="1"/>
  <c r="X1977" i="1"/>
  <c r="B1936" i="7" s="1"/>
  <c r="AF1936" i="7" s="1"/>
  <c r="X2168" i="1"/>
  <c r="B2127" i="7" s="1"/>
  <c r="AF2127" i="7" s="1"/>
  <c r="AI450" i="1"/>
  <c r="G409" i="7" s="1"/>
  <c r="X2536" i="1"/>
  <c r="B2495" i="7" s="1"/>
  <c r="AF2495" i="7" s="1"/>
  <c r="AH460" i="1"/>
  <c r="F419" i="7" s="1"/>
  <c r="AI2125" i="1"/>
  <c r="G2084" i="7" s="1"/>
  <c r="X2389" i="1"/>
  <c r="B2348" i="7" s="1"/>
  <c r="AF2348" i="7" s="1"/>
  <c r="AH1740" i="1"/>
  <c r="F1699" i="7" s="1"/>
  <c r="AH1299" i="1"/>
  <c r="F1258" i="7" s="1"/>
  <c r="X736" i="1"/>
  <c r="B695" i="7" s="1"/>
  <c r="AF695" i="7" s="1"/>
  <c r="X1123" i="1"/>
  <c r="B1082" i="7" s="1"/>
  <c r="AF1082" i="7" s="1"/>
  <c r="AD1374" i="1"/>
  <c r="AD214" i="1"/>
  <c r="AI738" i="1"/>
  <c r="G697" i="7" s="1"/>
  <c r="X3521" i="1"/>
  <c r="X1072" i="1"/>
  <c r="B1031" i="7" s="1"/>
  <c r="AF1031" i="7" s="1"/>
  <c r="X2501" i="1"/>
  <c r="B2460" i="7" s="1"/>
  <c r="AF2460" i="7" s="1"/>
  <c r="X1660" i="1"/>
  <c r="B1619" i="7" s="1"/>
  <c r="AF1619" i="7" s="1"/>
  <c r="AD2892" i="1"/>
  <c r="AD1043" i="1"/>
  <c r="AH1919" i="1"/>
  <c r="F1878" i="7" s="1"/>
  <c r="D2220" i="7"/>
  <c r="AH2220" i="7" s="1"/>
  <c r="AI416" i="1"/>
  <c r="G375" i="7" s="1"/>
  <c r="D719" i="7"/>
  <c r="AH719" i="7" s="1"/>
  <c r="AH1039" i="1"/>
  <c r="F998" i="7" s="1"/>
  <c r="AD2463" i="1"/>
  <c r="D3016" i="7"/>
  <c r="AH3016" i="7" s="1"/>
  <c r="AD1092" i="1"/>
  <c r="AI1527" i="1"/>
  <c r="G1486" i="7" s="1"/>
  <c r="AH1078" i="1"/>
  <c r="F1037" i="7" s="1"/>
  <c r="AI588" i="1"/>
  <c r="G547" i="7" s="1"/>
  <c r="D2537" i="7"/>
  <c r="AH2537" i="7" s="1"/>
  <c r="AD3002" i="1"/>
  <c r="AD3456" i="1"/>
  <c r="AD1460" i="1"/>
  <c r="AH1221" i="1"/>
  <c r="F1180" i="7" s="1"/>
  <c r="AD421" i="1"/>
  <c r="AD940" i="1"/>
  <c r="D1761" i="7"/>
  <c r="AH1761" i="7" s="1"/>
  <c r="X654" i="1"/>
  <c r="B613" i="7" s="1"/>
  <c r="AF613" i="7" s="1"/>
  <c r="AD899" i="1"/>
  <c r="AH2749" i="1"/>
  <c r="F2708" i="7" s="1"/>
  <c r="AH2240" i="1"/>
  <c r="F2199" i="7" s="1"/>
  <c r="AH3162" i="1"/>
  <c r="D2316" i="7"/>
  <c r="AH2316" i="7" s="1"/>
  <c r="AH1450" i="1"/>
  <c r="F1409" i="7" s="1"/>
  <c r="X445" i="1"/>
  <c r="B404" i="7" s="1"/>
  <c r="AF404" i="7" s="1"/>
  <c r="X522" i="1"/>
  <c r="B481" i="7" s="1"/>
  <c r="AF481" i="7" s="1"/>
  <c r="X632" i="1"/>
  <c r="B591" i="7" s="1"/>
  <c r="AF591" i="7" s="1"/>
  <c r="X1883" i="1"/>
  <c r="B1842" i="7" s="1"/>
  <c r="AF1842" i="7" s="1"/>
  <c r="AD659" i="1"/>
  <c r="AH837" i="1"/>
  <c r="F796" i="7" s="1"/>
  <c r="AH2983" i="1"/>
  <c r="F2942" i="7" s="1"/>
  <c r="AH1121" i="1"/>
  <c r="F1080" i="7" s="1"/>
  <c r="AH1224" i="1"/>
  <c r="F1183" i="7" s="1"/>
  <c r="D2045" i="7"/>
  <c r="AH2045" i="7" s="1"/>
  <c r="AI3279" i="1"/>
  <c r="AH1971" i="1"/>
  <c r="F1930" i="7" s="1"/>
  <c r="AI1056" i="1"/>
  <c r="G1015" i="7" s="1"/>
  <c r="X1668" i="1"/>
  <c r="B1627" i="7" s="1"/>
  <c r="AF1627" i="7" s="1"/>
  <c r="AH3163" i="1"/>
  <c r="AH1946" i="1"/>
  <c r="F1905" i="7" s="1"/>
  <c r="AD2216" i="1"/>
  <c r="AH2821" i="1"/>
  <c r="F2780" i="7" s="1"/>
  <c r="X510" i="1"/>
  <c r="B469" i="7" s="1"/>
  <c r="AF469" i="7" s="1"/>
  <c r="AD2419" i="1"/>
  <c r="AD3342" i="1"/>
  <c r="AD1478" i="1"/>
  <c r="X2683" i="1"/>
  <c r="B2642" i="7" s="1"/>
  <c r="AF2642" i="7" s="1"/>
  <c r="AH1303" i="1"/>
  <c r="F1262" i="7" s="1"/>
  <c r="AI3169" i="1"/>
  <c r="AH468" i="1"/>
  <c r="F427" i="7" s="1"/>
  <c r="AH1542" i="1"/>
  <c r="F1501" i="7" s="1"/>
  <c r="AD3277" i="1"/>
  <c r="X555" i="1"/>
  <c r="B514" i="7" s="1"/>
  <c r="AF514" i="7" s="1"/>
  <c r="AD583" i="1"/>
  <c r="AH552" i="1"/>
  <c r="F511" i="7" s="1"/>
  <c r="X1521" i="1"/>
  <c r="B1480" i="7" s="1"/>
  <c r="AF1480" i="7" s="1"/>
  <c r="AD2997" i="1"/>
  <c r="D933" i="7"/>
  <c r="AH933" i="7" s="1"/>
  <c r="AD2032" i="1"/>
  <c r="AI1905" i="1"/>
  <c r="G1864" i="7" s="1"/>
  <c r="D1751" i="7"/>
  <c r="AH1751" i="7" s="1"/>
  <c r="X222" i="1"/>
  <c r="B181" i="7" s="1"/>
  <c r="AF181" i="7" s="1"/>
  <c r="X1252" i="1"/>
  <c r="B1211" i="7" s="1"/>
  <c r="AF1211" i="7" s="1"/>
  <c r="AD1838" i="1"/>
  <c r="X2856" i="1"/>
  <c r="B2815" i="7" s="1"/>
  <c r="AF2815" i="7" s="1"/>
  <c r="AI325" i="1"/>
  <c r="G284" i="7" s="1"/>
  <c r="AD1863" i="1"/>
  <c r="D2678" i="7"/>
  <c r="AH2678" i="7" s="1"/>
  <c r="AH3240" i="1"/>
  <c r="D1638" i="7"/>
  <c r="AH1638" i="7" s="1"/>
  <c r="AI3043" i="1"/>
  <c r="G3002" i="7" s="1"/>
  <c r="X469" i="1"/>
  <c r="B428" i="7" s="1"/>
  <c r="AF428" i="7" s="1"/>
  <c r="AD983" i="1"/>
  <c r="AD3272" i="1"/>
  <c r="AD1562" i="1"/>
  <c r="AD539" i="1"/>
  <c r="X3105" i="1"/>
  <c r="AI1643" i="1"/>
  <c r="G1602" i="7" s="1"/>
  <c r="D64" i="7"/>
  <c r="AH64" i="7" s="1"/>
  <c r="AH2586" i="1"/>
  <c r="F2545" i="7" s="1"/>
  <c r="AD3080" i="1"/>
  <c r="AI2123" i="1"/>
  <c r="G2082" i="7" s="1"/>
  <c r="AH1749" i="1"/>
  <c r="F1708" i="7" s="1"/>
  <c r="D2893" i="7"/>
  <c r="AH2893" i="7" s="1"/>
  <c r="AI3030" i="1"/>
  <c r="G2989" i="7" s="1"/>
  <c r="D643" i="7"/>
  <c r="AH643" i="7" s="1"/>
  <c r="AI2134" i="1"/>
  <c r="G2093" i="7" s="1"/>
  <c r="AH2434" i="1"/>
  <c r="F2393" i="7" s="1"/>
  <c r="X699" i="1"/>
  <c r="B658" i="7" s="1"/>
  <c r="AF658" i="7" s="1"/>
  <c r="AH3517" i="1"/>
  <c r="D461" i="7"/>
  <c r="AH461" i="7" s="1"/>
  <c r="AD3293" i="1"/>
  <c r="AD1206" i="1"/>
  <c r="D1535" i="7"/>
  <c r="AH1535" i="7" s="1"/>
  <c r="AD1080" i="1"/>
  <c r="D873" i="7"/>
  <c r="AH873" i="7" s="1"/>
  <c r="AH1780" i="1"/>
  <c r="F1739" i="7" s="1"/>
  <c r="X3085" i="1"/>
  <c r="AI1307" i="1"/>
  <c r="G1266" i="7" s="1"/>
  <c r="D945" i="7"/>
  <c r="AH945" i="7" s="1"/>
  <c r="AI845" i="1"/>
  <c r="G804" i="7" s="1"/>
  <c r="X1829" i="1"/>
  <c r="B1788" i="7" s="1"/>
  <c r="AF1788" i="7" s="1"/>
  <c r="D511" i="7"/>
  <c r="AH511" i="7" s="1"/>
  <c r="AI1657" i="1"/>
  <c r="G1616" i="7" s="1"/>
  <c r="AD785" i="1"/>
  <c r="AI918" i="1"/>
  <c r="G877" i="7" s="1"/>
  <c r="AI2275" i="1"/>
  <c r="G2234" i="7" s="1"/>
  <c r="D2923" i="7"/>
  <c r="AH2923" i="7" s="1"/>
  <c r="X331" i="1"/>
  <c r="B290" i="7" s="1"/>
  <c r="AF290" i="7" s="1"/>
  <c r="X84" i="1"/>
  <c r="B43" i="7" s="1"/>
  <c r="AF43" i="7" s="1"/>
  <c r="AI2793" i="1"/>
  <c r="G2752" i="7" s="1"/>
  <c r="AH2829" i="1"/>
  <c r="F2788" i="7" s="1"/>
  <c r="AD2111" i="1"/>
  <c r="AD2134" i="1"/>
  <c r="AD1611" i="1"/>
  <c r="AI1119" i="1"/>
  <c r="G1078" i="7" s="1"/>
  <c r="D1591" i="7"/>
  <c r="AH1591" i="7" s="1"/>
  <c r="AD947" i="1"/>
  <c r="AH258" i="1"/>
  <c r="F217" i="7" s="1"/>
  <c r="D350" i="7"/>
  <c r="AH350" i="7" s="1"/>
  <c r="AH1460" i="1"/>
  <c r="F1419" i="7" s="1"/>
  <c r="D1740" i="7"/>
  <c r="AH1740" i="7" s="1"/>
  <c r="X2444" i="1"/>
  <c r="B2403" i="7" s="1"/>
  <c r="AF2403" i="7" s="1"/>
  <c r="AI3080" i="1"/>
  <c r="AD2199" i="1"/>
  <c r="AI683" i="1"/>
  <c r="G642" i="7" s="1"/>
  <c r="X3127" i="1"/>
  <c r="X1055" i="1"/>
  <c r="B1014" i="7" s="1"/>
  <c r="AF1014" i="7" s="1"/>
  <c r="AD2011" i="1"/>
  <c r="D2587" i="7"/>
  <c r="AH2587" i="7" s="1"/>
  <c r="AI1184" i="1"/>
  <c r="G1143" i="7" s="1"/>
  <c r="D2593" i="7"/>
  <c r="AH2593" i="7" s="1"/>
  <c r="AH1258" i="1"/>
  <c r="F1217" i="7" s="1"/>
  <c r="D1663" i="7"/>
  <c r="AH1663" i="7" s="1"/>
  <c r="X2305" i="1"/>
  <c r="B2264" i="7" s="1"/>
  <c r="AF2264" i="7" s="1"/>
  <c r="AD2508" i="1"/>
  <c r="AD337" i="1"/>
  <c r="X2384" i="1"/>
  <c r="B2343" i="7" s="1"/>
  <c r="AF2343" i="7" s="1"/>
  <c r="AD863" i="1"/>
  <c r="D1161" i="7"/>
  <c r="AH1161" i="7" s="1"/>
  <c r="AH878" i="1"/>
  <c r="F837" i="7" s="1"/>
  <c r="D2408" i="7"/>
  <c r="AH2408" i="7" s="1"/>
  <c r="AI696" i="1"/>
  <c r="G655" i="7" s="1"/>
  <c r="D242" i="7"/>
  <c r="AH242" i="7" s="1"/>
  <c r="X1050" i="1"/>
  <c r="B1009" i="7" s="1"/>
  <c r="AF1009" i="7" s="1"/>
  <c r="AI1890" i="1"/>
  <c r="G1849" i="7" s="1"/>
  <c r="D730" i="7"/>
  <c r="AH730" i="7" s="1"/>
  <c r="D2653" i="7"/>
  <c r="AH2653" i="7" s="1"/>
  <c r="AH1187" i="1"/>
  <c r="F1146" i="7" s="1"/>
  <c r="D1683" i="7"/>
  <c r="AH1683" i="7" s="1"/>
  <c r="D271" i="7"/>
  <c r="AH271" i="7" s="1"/>
  <c r="X2354" i="1"/>
  <c r="B2313" i="7" s="1"/>
  <c r="AF2313" i="7" s="1"/>
  <c r="AH3101" i="1"/>
  <c r="AI458" i="1"/>
  <c r="G417" i="7" s="1"/>
  <c r="AD2560" i="1"/>
  <c r="AH2440" i="1"/>
  <c r="F2399" i="7" s="1"/>
  <c r="X888" i="1"/>
  <c r="B847" i="7" s="1"/>
  <c r="AF847" i="7" s="1"/>
  <c r="AH1696" i="1"/>
  <c r="F1655" i="7" s="1"/>
  <c r="AI133" i="1"/>
  <c r="G92" i="7" s="1"/>
  <c r="AH1190" i="1"/>
  <c r="F1149" i="7" s="1"/>
  <c r="X1646" i="1"/>
  <c r="B1605" i="7" s="1"/>
  <c r="AF1605" i="7" s="1"/>
  <c r="X3490" i="1"/>
  <c r="AD1220" i="1"/>
  <c r="X1595" i="1"/>
  <c r="B1554" i="7" s="1"/>
  <c r="AF1554" i="7" s="1"/>
  <c r="X2858" i="1"/>
  <c r="B2817" i="7" s="1"/>
  <c r="AF2817" i="7" s="1"/>
  <c r="X1579" i="1"/>
  <c r="B1538" i="7" s="1"/>
  <c r="AF1538" i="7" s="1"/>
  <c r="AD210" i="1"/>
  <c r="AI330" i="1"/>
  <c r="G289" i="7" s="1"/>
  <c r="AH2711" i="1"/>
  <c r="F2670" i="7" s="1"/>
  <c r="D2955" i="7"/>
  <c r="AH2955" i="7" s="1"/>
  <c r="D2800" i="7"/>
  <c r="AH2800" i="7" s="1"/>
  <c r="AH2599" i="1"/>
  <c r="F2558" i="7" s="1"/>
  <c r="AI898" i="1"/>
  <c r="G857" i="7" s="1"/>
  <c r="AH1147" i="1"/>
  <c r="F1106" i="7" s="1"/>
  <c r="AH427" i="1"/>
  <c r="F386" i="7" s="1"/>
  <c r="AI1331" i="1"/>
  <c r="G1290" i="7" s="1"/>
  <c r="AH3146" i="1"/>
  <c r="AD3366" i="1"/>
  <c r="AH1781" i="1"/>
  <c r="F1740" i="7" s="1"/>
  <c r="X455" i="1"/>
  <c r="B414" i="7" s="1"/>
  <c r="AF414" i="7" s="1"/>
  <c r="AH3491" i="1"/>
  <c r="AD3358" i="1"/>
  <c r="X3190" i="1"/>
  <c r="AD3137" i="1"/>
  <c r="AI299" i="1"/>
  <c r="G258" i="7" s="1"/>
  <c r="AH3422" i="1"/>
  <c r="AD158" i="1"/>
  <c r="AH3485" i="1"/>
  <c r="AD1491" i="1"/>
  <c r="AD3044" i="1"/>
  <c r="AD2432" i="1"/>
  <c r="AD781" i="1"/>
  <c r="AD2699" i="1"/>
  <c r="AD2144" i="1"/>
  <c r="X729" i="1"/>
  <c r="B688" i="7" s="1"/>
  <c r="AF688" i="7" s="1"/>
  <c r="AD1661" i="1"/>
  <c r="X3405" i="1"/>
  <c r="X1907" i="1"/>
  <c r="B1866" i="7" s="1"/>
  <c r="AF1866" i="7" s="1"/>
  <c r="AD3413" i="1"/>
  <c r="AH2659" i="1"/>
  <c r="F2618" i="7" s="1"/>
  <c r="X2710" i="1"/>
  <c r="B2669" i="7" s="1"/>
  <c r="AF2669" i="7" s="1"/>
  <c r="AD3127" i="1"/>
  <c r="AD2276" i="1"/>
  <c r="AH1674" i="1"/>
  <c r="F1633" i="7" s="1"/>
  <c r="D283" i="7"/>
  <c r="AH283" i="7" s="1"/>
  <c r="AI223" i="1"/>
  <c r="G182" i="7" s="1"/>
  <c r="AI3324" i="1"/>
  <c r="D1644" i="7"/>
  <c r="AH1644" i="7" s="1"/>
  <c r="AI482" i="1"/>
  <c r="G441" i="7" s="1"/>
  <c r="AI2629" i="1"/>
  <c r="G2588" i="7" s="1"/>
  <c r="AH3363" i="1"/>
  <c r="D2914" i="7"/>
  <c r="AH2914" i="7" s="1"/>
  <c r="AD495" i="1"/>
  <c r="AI2390" i="1"/>
  <c r="G2349" i="7" s="1"/>
  <c r="AD2260" i="1"/>
  <c r="D2936" i="7"/>
  <c r="AH2936" i="7" s="1"/>
  <c r="X1833" i="1"/>
  <c r="B1792" i="7" s="1"/>
  <c r="AF1792" i="7" s="1"/>
  <c r="D75" i="7"/>
  <c r="AH75" i="7" s="1"/>
  <c r="X1516" i="1"/>
  <c r="B1475" i="7" s="1"/>
  <c r="AF1475" i="7" s="1"/>
  <c r="D727" i="7"/>
  <c r="AH727" i="7" s="1"/>
  <c r="AD2597" i="1"/>
  <c r="AH1122" i="1"/>
  <c r="F1081" i="7" s="1"/>
  <c r="AI1575" i="1"/>
  <c r="G1534" i="7" s="1"/>
  <c r="AI578" i="1"/>
  <c r="G537" i="7" s="1"/>
  <c r="AI633" i="1"/>
  <c r="G592" i="7" s="1"/>
  <c r="AH2695" i="1"/>
  <c r="F2654" i="7" s="1"/>
  <c r="AD3419" i="1"/>
  <c r="AH2848" i="1"/>
  <c r="F2807" i="7" s="1"/>
  <c r="AD3528" i="1"/>
  <c r="AI3143" i="1"/>
  <c r="AI1868" i="1"/>
  <c r="G1827" i="7" s="1"/>
  <c r="AD915" i="1"/>
  <c r="AH1106" i="1"/>
  <c r="F1065" i="7" s="1"/>
  <c r="X2388" i="1"/>
  <c r="B2347" i="7" s="1"/>
  <c r="AF2347" i="7" s="1"/>
  <c r="AI1825" i="1"/>
  <c r="G1784" i="7" s="1"/>
  <c r="AH2112" i="1"/>
  <c r="F2071" i="7" s="1"/>
  <c r="AD1809" i="1"/>
  <c r="AH2189" i="1"/>
  <c r="F2148" i="7" s="1"/>
  <c r="D2265" i="7"/>
  <c r="AH2265" i="7" s="1"/>
  <c r="AI2480" i="1"/>
  <c r="G2439" i="7" s="1"/>
  <c r="AI1444" i="1"/>
  <c r="G1403" i="7" s="1"/>
  <c r="X1507" i="1"/>
  <c r="B1466" i="7" s="1"/>
  <c r="AF1466" i="7" s="1"/>
  <c r="X1178" i="1"/>
  <c r="B1137" i="7" s="1"/>
  <c r="AF1137" i="7" s="1"/>
  <c r="X343" i="1"/>
  <c r="B302" i="7" s="1"/>
  <c r="AF302" i="7" s="1"/>
  <c r="AI1502" i="1"/>
  <c r="G1461" i="7" s="1"/>
  <c r="AH965" i="1"/>
  <c r="F924" i="7" s="1"/>
  <c r="AD2090" i="1"/>
  <c r="X327" i="1"/>
  <c r="B286" i="7" s="1"/>
  <c r="AF286" i="7" s="1"/>
  <c r="AI2243" i="1"/>
  <c r="G2202" i="7" s="1"/>
  <c r="AD3042" i="1"/>
  <c r="X1398" i="1"/>
  <c r="B1357" i="7" s="1"/>
  <c r="AF1357" i="7" s="1"/>
  <c r="AI163" i="1"/>
  <c r="G122" i="7" s="1"/>
  <c r="D2137" i="7"/>
  <c r="AH2137" i="7" s="1"/>
  <c r="D2496" i="7"/>
  <c r="AH2496" i="7" s="1"/>
  <c r="D234" i="7"/>
  <c r="AH234" i="7" s="1"/>
  <c r="AD2273" i="1"/>
  <c r="X600" i="1"/>
  <c r="B559" i="7" s="1"/>
  <c r="AF559" i="7" s="1"/>
  <c r="AD387" i="1"/>
  <c r="D1457" i="7"/>
  <c r="AH1457" i="7" s="1"/>
  <c r="X3522" i="1"/>
  <c r="AI2352" i="1"/>
  <c r="G2311" i="7" s="1"/>
  <c r="X1982" i="1"/>
  <c r="B1941" i="7" s="1"/>
  <c r="AF1941" i="7" s="1"/>
  <c r="AH1652" i="1"/>
  <c r="F1611" i="7" s="1"/>
  <c r="AI1685" i="1"/>
  <c r="G1644" i="7" s="1"/>
  <c r="AD2825" i="1"/>
  <c r="D974" i="7"/>
  <c r="AH974" i="7" s="1"/>
  <c r="X584" i="1"/>
  <c r="B543" i="7" s="1"/>
  <c r="AF543" i="7" s="1"/>
  <c r="AH768" i="1"/>
  <c r="F727" i="7" s="1"/>
  <c r="AD2411" i="1"/>
  <c r="AD735" i="1"/>
  <c r="AD2332" i="1"/>
  <c r="X1756" i="1"/>
  <c r="B1715" i="7" s="1"/>
  <c r="AF1715" i="7" s="1"/>
  <c r="AI488" i="1"/>
  <c r="G447" i="7" s="1"/>
  <c r="D2130" i="7"/>
  <c r="AH2130" i="7" s="1"/>
  <c r="AH983" i="1"/>
  <c r="F942" i="7" s="1"/>
  <c r="AH942" i="1"/>
  <c r="F901" i="7" s="1"/>
  <c r="AD726" i="1"/>
  <c r="AD3469" i="1"/>
  <c r="AD1248" i="1"/>
  <c r="AH762" i="1"/>
  <c r="F721" i="7" s="1"/>
  <c r="AH791" i="1"/>
  <c r="F750" i="7" s="1"/>
  <c r="D2085" i="7"/>
  <c r="AH2085" i="7" s="1"/>
  <c r="AH2783" i="1"/>
  <c r="F2742" i="7" s="1"/>
  <c r="AI1239" i="1"/>
  <c r="G1198" i="7" s="1"/>
  <c r="AD3314" i="1"/>
  <c r="X2713" i="1"/>
  <c r="B2672" i="7" s="1"/>
  <c r="AF2672" i="7" s="1"/>
  <c r="D1069" i="7"/>
  <c r="AH1069" i="7" s="1"/>
  <c r="D87" i="7"/>
  <c r="AH87" i="7" s="1"/>
  <c r="AH3132" i="1"/>
  <c r="X830" i="1"/>
  <c r="B789" i="7" s="1"/>
  <c r="AF789" i="7" s="1"/>
  <c r="D1445" i="7"/>
  <c r="AH1445" i="7" s="1"/>
  <c r="X2365" i="1"/>
  <c r="B2324" i="7" s="1"/>
  <c r="AF2324" i="7" s="1"/>
  <c r="AD1299" i="1"/>
  <c r="AD1137" i="1"/>
  <c r="D1163" i="7"/>
  <c r="AH1163" i="7" s="1"/>
  <c r="AH1585" i="1"/>
  <c r="F1544" i="7" s="1"/>
  <c r="AI1917" i="1"/>
  <c r="G1876" i="7" s="1"/>
  <c r="AI3521" i="1"/>
  <c r="X644" i="1"/>
  <c r="B603" i="7" s="1"/>
  <c r="AF603" i="7" s="1"/>
  <c r="AI2454" i="1"/>
  <c r="G2413" i="7" s="1"/>
  <c r="X2509" i="1"/>
  <c r="B2468" i="7" s="1"/>
  <c r="AF2468" i="7" s="1"/>
  <c r="X2534" i="1"/>
  <c r="B2493" i="7" s="1"/>
  <c r="AF2493" i="7" s="1"/>
  <c r="AH3354" i="1"/>
  <c r="AD1673" i="1"/>
  <c r="AD2261" i="1"/>
  <c r="AD416" i="1"/>
  <c r="D2534" i="7"/>
  <c r="AH2534" i="7" s="1"/>
  <c r="D668" i="7"/>
  <c r="AH668" i="7" s="1"/>
  <c r="AD415" i="1"/>
  <c r="D2054" i="7"/>
  <c r="AH2054" i="7" s="1"/>
  <c r="AI1549" i="1"/>
  <c r="G1508" i="7" s="1"/>
  <c r="AI1975" i="1"/>
  <c r="G1934" i="7" s="1"/>
  <c r="AI1147" i="1"/>
  <c r="G1106" i="7" s="1"/>
  <c r="X833" i="1"/>
  <c r="B792" i="7" s="1"/>
  <c r="AF792" i="7" s="1"/>
  <c r="X3435" i="1"/>
  <c r="AH173" i="1"/>
  <c r="F132" i="7" s="1"/>
  <c r="AD2363" i="1"/>
  <c r="X1643" i="1"/>
  <c r="B1602" i="7" s="1"/>
  <c r="AF1602" i="7" s="1"/>
  <c r="AI1926" i="1"/>
  <c r="G1885" i="7" s="1"/>
  <c r="D924" i="7"/>
  <c r="AH924" i="7" s="1"/>
  <c r="X2516" i="1"/>
  <c r="B2475" i="7" s="1"/>
  <c r="AF2475" i="7" s="1"/>
  <c r="AH610" i="1"/>
  <c r="F569" i="7" s="1"/>
  <c r="D1174" i="7"/>
  <c r="AH1174" i="7" s="1"/>
  <c r="D2742" i="7"/>
  <c r="AH2742" i="7" s="1"/>
  <c r="D1783" i="7"/>
  <c r="AH1783" i="7" s="1"/>
  <c r="X2798" i="1"/>
  <c r="B2757" i="7" s="1"/>
  <c r="AF2757" i="7" s="1"/>
  <c r="X3404" i="1"/>
  <c r="AI1526" i="1"/>
  <c r="G1485" i="7" s="1"/>
  <c r="AI3364" i="1"/>
  <c r="AD3371" i="1"/>
  <c r="X2842" i="1"/>
  <c r="B2801" i="7" s="1"/>
  <c r="AF2801" i="7" s="1"/>
  <c r="D970" i="7"/>
  <c r="AH970" i="7" s="1"/>
  <c r="X2313" i="1"/>
  <c r="B2272" i="7" s="1"/>
  <c r="AF2272" i="7" s="1"/>
  <c r="D85" i="7"/>
  <c r="AH85" i="7" s="1"/>
  <c r="X542" i="1"/>
  <c r="B501" i="7" s="1"/>
  <c r="AF501" i="7" s="1"/>
  <c r="X3479" i="1"/>
  <c r="X2561" i="1"/>
  <c r="B2520" i="7" s="1"/>
  <c r="AF2520" i="7" s="1"/>
  <c r="X3432" i="1"/>
  <c r="D123" i="7"/>
  <c r="AH123" i="7" s="1"/>
  <c r="D705" i="7"/>
  <c r="AH705" i="7" s="1"/>
  <c r="X1958" i="1"/>
  <c r="B1917" i="7" s="1"/>
  <c r="AF1917" i="7" s="1"/>
  <c r="AH3331" i="1"/>
  <c r="AI619" i="1"/>
  <c r="G578" i="7" s="1"/>
  <c r="AI2328" i="1"/>
  <c r="G2287" i="7" s="1"/>
  <c r="AD2536" i="1"/>
  <c r="D1789" i="7"/>
  <c r="AH1789" i="7" s="1"/>
  <c r="D2018" i="7"/>
  <c r="AH2018" i="7" s="1"/>
  <c r="D1831" i="7"/>
  <c r="AH1831" i="7" s="1"/>
  <c r="X1194" i="1"/>
  <c r="B1153" i="7" s="1"/>
  <c r="AF1153" i="7" s="1"/>
  <c r="AI912" i="1"/>
  <c r="G871" i="7" s="1"/>
  <c r="AD2669" i="1"/>
  <c r="AD3033" i="1"/>
  <c r="AH2148" i="1"/>
  <c r="F2107" i="7" s="1"/>
  <c r="AD127" i="1"/>
  <c r="AH1714" i="1"/>
  <c r="F1673" i="7" s="1"/>
  <c r="AH486" i="1"/>
  <c r="F445" i="7" s="1"/>
  <c r="AI3141" i="1"/>
  <c r="D1068" i="7"/>
  <c r="AH1068" i="7" s="1"/>
  <c r="D1235" i="7"/>
  <c r="AH1235" i="7" s="1"/>
  <c r="AH3177" i="1"/>
  <c r="X2054" i="1"/>
  <c r="B2013" i="7" s="1"/>
  <c r="AF2013" i="7" s="1"/>
  <c r="X3375" i="1"/>
  <c r="AD1301" i="1"/>
  <c r="AH1341" i="1"/>
  <c r="F1300" i="7" s="1"/>
  <c r="AH2562" i="1"/>
  <c r="F2521" i="7" s="1"/>
  <c r="AD2989" i="1"/>
  <c r="D354" i="7"/>
  <c r="AH354" i="7" s="1"/>
  <c r="AI2006" i="1"/>
  <c r="G1965" i="7" s="1"/>
  <c r="AD1549" i="1"/>
  <c r="AD732" i="1"/>
  <c r="AD1479" i="1"/>
  <c r="D2197" i="7"/>
  <c r="AH2197" i="7" s="1"/>
  <c r="AD427" i="1"/>
  <c r="AI1046" i="1"/>
  <c r="G1005" i="7" s="1"/>
  <c r="D1817" i="7"/>
  <c r="AH1817" i="7" s="1"/>
  <c r="D701" i="7"/>
  <c r="AH701" i="7" s="1"/>
  <c r="D2225" i="7"/>
  <c r="AH2225" i="7" s="1"/>
  <c r="X1237" i="1"/>
  <c r="B1196" i="7" s="1"/>
  <c r="AF1196" i="7" s="1"/>
  <c r="AI3349" i="1"/>
  <c r="AH1135" i="1"/>
  <c r="F1094" i="7" s="1"/>
  <c r="AH1741" i="1"/>
  <c r="F1700" i="7" s="1"/>
  <c r="AI761" i="1"/>
  <c r="G720" i="7" s="1"/>
  <c r="D611" i="7"/>
  <c r="AH611" i="7" s="1"/>
  <c r="AH2262" i="1"/>
  <c r="F2221" i="7" s="1"/>
  <c r="AI905" i="1"/>
  <c r="G864" i="7" s="1"/>
  <c r="D2757" i="7"/>
  <c r="AH2757" i="7" s="1"/>
  <c r="AH3380" i="1"/>
  <c r="D930" i="7"/>
  <c r="AH930" i="7" s="1"/>
  <c r="D1042" i="7"/>
  <c r="AH1042" i="7" s="1"/>
  <c r="AH652" i="1"/>
  <c r="F611" i="7" s="1"/>
  <c r="AD2436" i="1"/>
  <c r="AD1373" i="1"/>
  <c r="AH637" i="1"/>
  <c r="F596" i="7" s="1"/>
  <c r="AI1731" i="1"/>
  <c r="G1690" i="7" s="1"/>
  <c r="AH453" i="1"/>
  <c r="F412" i="7" s="1"/>
  <c r="AI2926" i="1"/>
  <c r="G2885" i="7" s="1"/>
  <c r="AD634" i="1"/>
  <c r="AI3009" i="1"/>
  <c r="G2968" i="7" s="1"/>
  <c r="X1377" i="1"/>
  <c r="B1336" i="7" s="1"/>
  <c r="AF1336" i="7" s="1"/>
  <c r="AD136" i="1"/>
  <c r="AD2538" i="1"/>
  <c r="AI1418" i="1"/>
  <c r="G1377" i="7" s="1"/>
  <c r="AD2008" i="1"/>
  <c r="X1289" i="1"/>
  <c r="B1248" i="7" s="1"/>
  <c r="AF1248" i="7" s="1"/>
  <c r="AD1486" i="1"/>
  <c r="AD544" i="1"/>
  <c r="AI2769" i="1"/>
  <c r="G2728" i="7" s="1"/>
  <c r="AH2307" i="1"/>
  <c r="F2266" i="7" s="1"/>
  <c r="AD1638" i="1"/>
  <c r="AI1035" i="1"/>
  <c r="G994" i="7" s="1"/>
  <c r="AI1077" i="1"/>
  <c r="G1036" i="7" s="1"/>
  <c r="AH1813" i="1"/>
  <c r="F1772" i="7" s="1"/>
  <c r="D2608" i="7"/>
  <c r="AH2608" i="7" s="1"/>
  <c r="AD2876" i="1"/>
  <c r="X1218" i="1"/>
  <c r="B1177" i="7" s="1"/>
  <c r="AF1177" i="7" s="1"/>
  <c r="AH124" i="1"/>
  <c r="F83" i="7" s="1"/>
  <c r="AH2062" i="1"/>
  <c r="F2021" i="7" s="1"/>
  <c r="D2901" i="7"/>
  <c r="AH2901" i="7" s="1"/>
  <c r="AH3147" i="1"/>
  <c r="AD86" i="1"/>
  <c r="AD2870" i="1"/>
  <c r="AD3001" i="1"/>
  <c r="D1916" i="7"/>
  <c r="AH1916" i="7" s="1"/>
  <c r="AI1855" i="1"/>
  <c r="G1814" i="7" s="1"/>
  <c r="AD106" i="1"/>
  <c r="X1606" i="1"/>
  <c r="B1565" i="7" s="1"/>
  <c r="AF1565" i="7" s="1"/>
  <c r="X1955" i="1"/>
  <c r="B1914" i="7" s="1"/>
  <c r="AF1914" i="7" s="1"/>
  <c r="D691" i="7"/>
  <c r="AH691" i="7" s="1"/>
  <c r="D2527" i="7"/>
  <c r="AH2527" i="7" s="1"/>
  <c r="X2811" i="1"/>
  <c r="B2770" i="7" s="1"/>
  <c r="AF2770" i="7" s="1"/>
  <c r="X2031" i="1"/>
  <c r="B1990" i="7" s="1"/>
  <c r="AF1990" i="7" s="1"/>
  <c r="X3261" i="1"/>
  <c r="AI742" i="1"/>
  <c r="G701" i="7" s="1"/>
  <c r="AH2266" i="1"/>
  <c r="F2225" i="7" s="1"/>
  <c r="D384" i="7"/>
  <c r="AH384" i="7" s="1"/>
  <c r="AH3241" i="1"/>
  <c r="D278" i="7"/>
  <c r="AH278" i="7" s="1"/>
  <c r="AD2001" i="1"/>
  <c r="AI1196" i="1"/>
  <c r="G1155" i="7" s="1"/>
  <c r="X2907" i="1"/>
  <c r="B2866" i="7" s="1"/>
  <c r="AF2866" i="7" s="1"/>
  <c r="AI2943" i="1"/>
  <c r="G2902" i="7" s="1"/>
  <c r="AD1844" i="1"/>
  <c r="AH3168" i="1"/>
  <c r="AI2114" i="1"/>
  <c r="G2073" i="7" s="1"/>
  <c r="D2353" i="7"/>
  <c r="AH2353" i="7" s="1"/>
  <c r="AH1750" i="1"/>
  <c r="F1709" i="7" s="1"/>
  <c r="AH3173" i="1"/>
  <c r="X2993" i="1"/>
  <c r="B2952" i="7" s="1"/>
  <c r="AF2952" i="7" s="1"/>
  <c r="AH1641" i="1"/>
  <c r="F1600" i="7" s="1"/>
  <c r="AI1357" i="1"/>
  <c r="G1316" i="7" s="1"/>
  <c r="AH1266" i="1"/>
  <c r="F1225" i="7" s="1"/>
  <c r="D2163" i="7"/>
  <c r="AH2163" i="7" s="1"/>
  <c r="AH1928" i="1"/>
  <c r="F1887" i="7" s="1"/>
  <c r="AH3348" i="1"/>
  <c r="D987" i="7"/>
  <c r="AH987" i="7" s="1"/>
  <c r="AH1080" i="1"/>
  <c r="F1039" i="7" s="1"/>
  <c r="AD1268" i="1"/>
  <c r="X2820" i="1"/>
  <c r="B2779" i="7" s="1"/>
  <c r="AF2779" i="7" s="1"/>
  <c r="X1683" i="1"/>
  <c r="B1642" i="7" s="1"/>
  <c r="AF1642" i="7" s="1"/>
  <c r="D2605" i="7"/>
  <c r="AH2605" i="7" s="1"/>
  <c r="X1769" i="1"/>
  <c r="B1728" i="7" s="1"/>
  <c r="AF1728" i="7" s="1"/>
  <c r="AH1037" i="1"/>
  <c r="F996" i="7" s="1"/>
  <c r="AI523" i="1"/>
  <c r="G482" i="7" s="1"/>
  <c r="D495" i="7"/>
  <c r="AH495" i="7" s="1"/>
  <c r="X93" i="1"/>
  <c r="B52" i="7" s="1"/>
  <c r="AF52" i="7" s="1"/>
  <c r="AD110" i="1"/>
  <c r="X2065" i="1"/>
  <c r="B2024" i="7" s="1"/>
  <c r="AF2024" i="7" s="1"/>
  <c r="X2491" i="1"/>
  <c r="B2450" i="7" s="1"/>
  <c r="AF2450" i="7" s="1"/>
  <c r="AI1441" i="1"/>
  <c r="G1400" i="7" s="1"/>
  <c r="AH2951" i="1"/>
  <c r="F2910" i="7" s="1"/>
  <c r="AH775" i="1"/>
  <c r="F734" i="7" s="1"/>
  <c r="AH2706" i="1"/>
  <c r="F2665" i="7" s="1"/>
  <c r="X2104" i="1"/>
  <c r="B2063" i="7" s="1"/>
  <c r="AF2063" i="7" s="1"/>
  <c r="D819" i="7"/>
  <c r="AH819" i="7" s="1"/>
  <c r="D2661" i="7"/>
  <c r="AH2661" i="7" s="1"/>
  <c r="AH1712" i="1"/>
  <c r="F1671" i="7" s="1"/>
  <c r="AI2539" i="1"/>
  <c r="G2498" i="7" s="1"/>
  <c r="X2658" i="1"/>
  <c r="B2617" i="7" s="1"/>
  <c r="AF2617" i="7" s="1"/>
  <c r="AD3079" i="1"/>
  <c r="X180" i="1"/>
  <c r="B139" i="7" s="1"/>
  <c r="AF139" i="7" s="1"/>
  <c r="AI3523" i="1"/>
  <c r="AI1847" i="1"/>
  <c r="G1806" i="7" s="1"/>
  <c r="AD2640" i="1"/>
  <c r="D1417" i="7"/>
  <c r="AH1417" i="7" s="1"/>
  <c r="AI1797" i="1"/>
  <c r="G1756" i="7" s="1"/>
  <c r="AI2999" i="1"/>
  <c r="G2958" i="7" s="1"/>
  <c r="AD1870" i="1"/>
  <c r="X309" i="1"/>
  <c r="B268" i="7" s="1"/>
  <c r="AF268" i="7" s="1"/>
  <c r="AI297" i="1"/>
  <c r="G256" i="7" s="1"/>
  <c r="AH577" i="1"/>
  <c r="F536" i="7" s="1"/>
  <c r="AD2171" i="1"/>
  <c r="AH2202" i="1"/>
  <c r="F2161" i="7" s="1"/>
  <c r="AI1387" i="1"/>
  <c r="G1346" i="7" s="1"/>
  <c r="AH1262" i="1"/>
  <c r="F1221" i="7" s="1"/>
  <c r="AD1405" i="1"/>
  <c r="AH479" i="1"/>
  <c r="F438" i="7" s="1"/>
  <c r="AI375" i="1"/>
  <c r="G334" i="7" s="1"/>
  <c r="AH2248" i="1"/>
  <c r="F2207" i="7" s="1"/>
  <c r="X2210" i="1"/>
  <c r="B2169" i="7" s="1"/>
  <c r="AF2169" i="7" s="1"/>
  <c r="AI129" i="1"/>
  <c r="G88" i="7" s="1"/>
  <c r="AH705" i="1"/>
  <c r="F664" i="7" s="1"/>
  <c r="AD2397" i="1"/>
  <c r="X1316" i="1"/>
  <c r="B1275" i="7" s="1"/>
  <c r="AF1275" i="7" s="1"/>
  <c r="AI3283" i="1"/>
  <c r="AH899" i="1"/>
  <c r="F858" i="7" s="1"/>
  <c r="AI1574" i="1"/>
  <c r="G1533" i="7" s="1"/>
  <c r="AH1248" i="1"/>
  <c r="F1207" i="7" s="1"/>
  <c r="AD545" i="1"/>
  <c r="AH1630" i="1"/>
  <c r="F1589" i="7" s="1"/>
  <c r="AD646" i="1"/>
  <c r="AD2570" i="1"/>
  <c r="D750" i="7"/>
  <c r="AH750" i="7" s="1"/>
  <c r="X1517" i="1"/>
  <c r="B1476" i="7" s="1"/>
  <c r="AF1476" i="7" s="1"/>
  <c r="AD681" i="1"/>
  <c r="AI1068" i="1"/>
  <c r="G1027" i="7" s="1"/>
  <c r="X3302" i="1"/>
  <c r="AH3060" i="1"/>
  <c r="F3019" i="7" s="1"/>
  <c r="X911" i="1"/>
  <c r="B870" i="7" s="1"/>
  <c r="AF870" i="7" s="1"/>
  <c r="AD523" i="1"/>
  <c r="AH1426" i="1"/>
  <c r="F1385" i="7" s="1"/>
  <c r="AH703" i="1"/>
  <c r="F662" i="7" s="1"/>
  <c r="X1763" i="1"/>
  <c r="B1722" i="7" s="1"/>
  <c r="AF1722" i="7" s="1"/>
  <c r="AH2702" i="1"/>
  <c r="F2661" i="7" s="1"/>
  <c r="X2539" i="1"/>
  <c r="B2498" i="7" s="1"/>
  <c r="AF2498" i="7" s="1"/>
  <c r="AH1905" i="1"/>
  <c r="F1864" i="7" s="1"/>
  <c r="AH2640" i="1"/>
  <c r="F2599" i="7" s="1"/>
  <c r="X2004" i="1"/>
  <c r="B1963" i="7" s="1"/>
  <c r="AF1963" i="7" s="1"/>
  <c r="AH297" i="1"/>
  <c r="F256" i="7" s="1"/>
  <c r="AD3010" i="1"/>
  <c r="AD1387" i="1"/>
  <c r="AI175" i="1"/>
  <c r="G134" i="7" s="1"/>
  <c r="AI1358" i="1"/>
  <c r="G1317" i="7" s="1"/>
  <c r="AH3042" i="1"/>
  <c r="F3001" i="7" s="1"/>
  <c r="X3162" i="1"/>
  <c r="D741" i="7"/>
  <c r="AH741" i="7" s="1"/>
  <c r="AH483" i="1"/>
  <c r="F442" i="7" s="1"/>
  <c r="X1112" i="1"/>
  <c r="B1071" i="7" s="1"/>
  <c r="AF1071" i="7" s="1"/>
  <c r="X2156" i="1"/>
  <c r="B2115" i="7" s="1"/>
  <c r="AF2115" i="7" s="1"/>
  <c r="AI448" i="1"/>
  <c r="G407" i="7" s="1"/>
  <c r="AH3218" i="1"/>
  <c r="D1877" i="7"/>
  <c r="AH1877" i="7" s="1"/>
  <c r="X1227" i="1"/>
  <c r="B1186" i="7" s="1"/>
  <c r="AF1186" i="7" s="1"/>
  <c r="AH2461" i="1"/>
  <c r="F2420" i="7" s="1"/>
  <c r="AH3317" i="1"/>
  <c r="AI1223" i="1"/>
  <c r="G1182" i="7" s="1"/>
  <c r="AD420" i="1"/>
  <c r="X1484" i="1"/>
  <c r="B1443" i="7" s="1"/>
  <c r="AF1443" i="7" s="1"/>
  <c r="AI1197" i="1"/>
  <c r="G1156" i="7" s="1"/>
  <c r="AI862" i="1"/>
  <c r="G821" i="7" s="1"/>
  <c r="AH1046" i="1"/>
  <c r="F1005" i="7" s="1"/>
  <c r="AH2577" i="1"/>
  <c r="F2536" i="7" s="1"/>
  <c r="AI2048" i="1"/>
  <c r="G2007" i="7" s="1"/>
  <c r="AH1942" i="1"/>
  <c r="F1901" i="7" s="1"/>
  <c r="AD2846" i="1"/>
  <c r="X2832" i="1"/>
  <c r="B2791" i="7" s="1"/>
  <c r="AF2791" i="7" s="1"/>
  <c r="AI1237" i="1"/>
  <c r="G1196" i="7" s="1"/>
  <c r="D2500" i="7"/>
  <c r="AH2500" i="7" s="1"/>
  <c r="X2281" i="1"/>
  <c r="B2240" i="7" s="1"/>
  <c r="AF2240" i="7" s="1"/>
  <c r="D2372" i="7"/>
  <c r="AH2372" i="7" s="1"/>
  <c r="D530" i="7"/>
  <c r="AH530" i="7" s="1"/>
  <c r="AI2800" i="1"/>
  <c r="G2759" i="7" s="1"/>
  <c r="D687" i="7"/>
  <c r="AH687" i="7" s="1"/>
  <c r="D1657" i="7"/>
  <c r="AH1657" i="7" s="1"/>
  <c r="AH3469" i="1"/>
  <c r="X1114" i="1"/>
  <c r="B1073" i="7" s="1"/>
  <c r="AF1073" i="7" s="1"/>
  <c r="AI3070" i="1"/>
  <c r="AH3333" i="1"/>
  <c r="D2855" i="7"/>
  <c r="AH2855" i="7" s="1"/>
  <c r="X1719" i="1"/>
  <c r="B1678" i="7" s="1"/>
  <c r="AF1678" i="7" s="1"/>
  <c r="AD3493" i="1"/>
  <c r="D1937" i="7"/>
  <c r="AH1937" i="7" s="1"/>
  <c r="AI3214" i="1"/>
  <c r="AI753" i="1"/>
  <c r="G712" i="7" s="1"/>
  <c r="AD2666" i="1"/>
  <c r="AH1419" i="1"/>
  <c r="F1378" i="7" s="1"/>
  <c r="X322" i="1"/>
  <c r="B281" i="7" s="1"/>
  <c r="AF281" i="7" s="1"/>
  <c r="AH347" i="1"/>
  <c r="F306" i="7" s="1"/>
  <c r="AI1801" i="1"/>
  <c r="G1760" i="7" s="1"/>
  <c r="AI2105" i="1"/>
  <c r="G2064" i="7" s="1"/>
  <c r="AD1681" i="1"/>
  <c r="AD2819" i="1"/>
  <c r="AH411" i="1"/>
  <c r="F370" i="7" s="1"/>
  <c r="D2384" i="7"/>
  <c r="AH2384" i="7" s="1"/>
  <c r="AH973" i="1"/>
  <c r="F932" i="7" s="1"/>
  <c r="AH2646" i="1"/>
  <c r="F2605" i="7" s="1"/>
  <c r="AD223" i="1"/>
  <c r="X1852" i="1"/>
  <c r="B1811" i="7" s="1"/>
  <c r="AF1811" i="7" s="1"/>
  <c r="AH3506" i="1"/>
  <c r="AH2435" i="1"/>
  <c r="F2394" i="7" s="1"/>
  <c r="AD2629" i="1"/>
  <c r="AD1710" i="1"/>
  <c r="AD1303" i="1"/>
  <c r="X1319" i="1"/>
  <c r="B1278" i="7" s="1"/>
  <c r="AF1278" i="7" s="1"/>
  <c r="AD363" i="1"/>
  <c r="X2358" i="1"/>
  <c r="B2317" i="7" s="1"/>
  <c r="AF2317" i="7" s="1"/>
  <c r="AI749" i="1"/>
  <c r="G708" i="7" s="1"/>
  <c r="X892" i="1"/>
  <c r="B851" i="7" s="1"/>
  <c r="AF851" i="7" s="1"/>
  <c r="AH2600" i="1"/>
  <c r="F2559" i="7" s="1"/>
  <c r="AH224" i="1"/>
  <c r="F183" i="7" s="1"/>
  <c r="AD1122" i="1"/>
  <c r="AD2671" i="1"/>
  <c r="AI2796" i="1"/>
  <c r="G2755" i="7" s="1"/>
  <c r="D2570" i="7"/>
  <c r="AH2570" i="7" s="1"/>
  <c r="D1310" i="7"/>
  <c r="AH1310" i="7" s="1"/>
  <c r="D1853" i="7"/>
  <c r="AH1853" i="7" s="1"/>
  <c r="D1714" i="7"/>
  <c r="AH1714" i="7" s="1"/>
  <c r="AI1462" i="1"/>
  <c r="G1421" i="7" s="1"/>
  <c r="D171" i="7"/>
  <c r="AH171" i="7" s="1"/>
  <c r="X1338" i="1"/>
  <c r="B1297" i="7" s="1"/>
  <c r="AF1297" i="7" s="1"/>
  <c r="AH881" i="1"/>
  <c r="F840" i="7" s="1"/>
  <c r="AD1918" i="1"/>
  <c r="AH2801" i="1"/>
  <c r="F2760" i="7" s="1"/>
  <c r="X2466" i="1"/>
  <c r="B2425" i="7" s="1"/>
  <c r="AF2425" i="7" s="1"/>
  <c r="AD3043" i="1"/>
  <c r="D2591" i="7"/>
  <c r="AH2591" i="7" s="1"/>
  <c r="D610" i="7"/>
  <c r="AH610" i="7" s="1"/>
  <c r="AD1372" i="1"/>
  <c r="AD2587" i="1"/>
  <c r="AI3424" i="1"/>
  <c r="AH3291" i="1"/>
  <c r="AI2413" i="1"/>
  <c r="G2372" i="7" s="1"/>
  <c r="AH2397" i="1"/>
  <c r="F2356" i="7" s="1"/>
  <c r="D1708" i="7"/>
  <c r="AH1708" i="7" s="1"/>
  <c r="D2842" i="7"/>
  <c r="AH2842" i="7" s="1"/>
  <c r="D553" i="7"/>
  <c r="AH553" i="7" s="1"/>
  <c r="X274" i="1"/>
  <c r="B233" i="7" s="1"/>
  <c r="AF233" i="7" s="1"/>
  <c r="AD1297" i="1"/>
  <c r="AI684" i="1"/>
  <c r="G643" i="7" s="1"/>
  <c r="D2902" i="7"/>
  <c r="AH2902" i="7" s="1"/>
  <c r="AH200" i="1"/>
  <c r="F159" i="7" s="1"/>
  <c r="AD938" i="1"/>
  <c r="AD319" i="1"/>
  <c r="AD3275" i="1"/>
  <c r="X2882" i="1"/>
  <c r="B2841" i="7" s="1"/>
  <c r="AF2841" i="7" s="1"/>
  <c r="AI674" i="1"/>
  <c r="G633" i="7" s="1"/>
  <c r="X721" i="1"/>
  <c r="B680" i="7" s="1"/>
  <c r="AF680" i="7" s="1"/>
  <c r="D981" i="7"/>
  <c r="AH981" i="7" s="1"/>
  <c r="AD2067" i="1"/>
  <c r="X3225" i="1"/>
  <c r="AI2768" i="1"/>
  <c r="G2727" i="7" s="1"/>
  <c r="D1897" i="7"/>
  <c r="AH1897" i="7" s="1"/>
  <c r="AI1512" i="1"/>
  <c r="G1471" i="7" s="1"/>
  <c r="AH1681" i="1"/>
  <c r="F1640" i="7" s="1"/>
  <c r="AI3127" i="1"/>
  <c r="AI3306" i="1"/>
  <c r="AD2331" i="1"/>
  <c r="AH2173" i="1"/>
  <c r="F2132" i="7" s="1"/>
  <c r="D1983" i="7"/>
  <c r="AH1983" i="7" s="1"/>
  <c r="AI2990" i="1"/>
  <c r="G2949" i="7" s="1"/>
  <c r="AD3500" i="1"/>
  <c r="D56" i="7"/>
  <c r="AH56" i="7" s="1"/>
  <c r="AI113" i="1"/>
  <c r="G72" i="7" s="1"/>
  <c r="D1249" i="7"/>
  <c r="AH1249" i="7" s="1"/>
  <c r="X495" i="1"/>
  <c r="B454" i="7" s="1"/>
  <c r="AF454" i="7" s="1"/>
  <c r="X757" i="1"/>
  <c r="B716" i="7" s="1"/>
  <c r="AF716" i="7" s="1"/>
  <c r="D1501" i="7"/>
  <c r="AH1501" i="7" s="1"/>
  <c r="AD475" i="1"/>
  <c r="X2614" i="1"/>
  <c r="B2573" i="7" s="1"/>
  <c r="AF2573" i="7" s="1"/>
  <c r="X2478" i="1"/>
  <c r="B2437" i="7" s="1"/>
  <c r="AF2437" i="7" s="1"/>
  <c r="AD2524" i="1"/>
  <c r="AI3344" i="1"/>
  <c r="X2429" i="1"/>
  <c r="B2388" i="7" s="1"/>
  <c r="AF2388" i="7" s="1"/>
  <c r="AH78" i="1"/>
  <c r="F37" i="7" s="1"/>
  <c r="AD607" i="1"/>
  <c r="X2946" i="1"/>
  <c r="B2905" i="7" s="1"/>
  <c r="AF2905" i="7" s="1"/>
  <c r="X2226" i="1"/>
  <c r="B2185" i="7" s="1"/>
  <c r="AF2185" i="7" s="1"/>
  <c r="AD491" i="1"/>
  <c r="D1572" i="7"/>
  <c r="AH1572" i="7" s="1"/>
  <c r="AI2452" i="1"/>
  <c r="G2411" i="7" s="1"/>
  <c r="AH1458" i="1"/>
  <c r="F1417" i="7" s="1"/>
  <c r="AD3171" i="1"/>
  <c r="D1107" i="7"/>
  <c r="AH1107" i="7" s="1"/>
  <c r="AI2921" i="1"/>
  <c r="G2880" i="7" s="1"/>
  <c r="AH769" i="1"/>
  <c r="F728" i="7" s="1"/>
  <c r="AH488" i="1"/>
  <c r="F447" i="7" s="1"/>
  <c r="X2464" i="1"/>
  <c r="B2423" i="7" s="1"/>
  <c r="AF2423" i="7" s="1"/>
  <c r="AD1607" i="1"/>
  <c r="D2249" i="7"/>
  <c r="AH2249" i="7" s="1"/>
  <c r="X3449" i="1"/>
  <c r="AH2402" i="1"/>
  <c r="F2361" i="7" s="1"/>
  <c r="X983" i="1"/>
  <c r="B942" i="7" s="1"/>
  <c r="AF942" i="7" s="1"/>
  <c r="AD410" i="1"/>
  <c r="AH1009" i="1"/>
  <c r="F968" i="7" s="1"/>
  <c r="AD175" i="1"/>
  <c r="AD2123" i="1"/>
  <c r="X1738" i="1"/>
  <c r="B1697" i="7" s="1"/>
  <c r="AF1697" i="7" s="1"/>
  <c r="AI3126" i="1"/>
  <c r="AI594" i="1"/>
  <c r="G553" i="7" s="1"/>
  <c r="AI356" i="1"/>
  <c r="G315" i="7" s="1"/>
  <c r="X1455" i="1"/>
  <c r="B1414" i="7" s="1"/>
  <c r="AF1414" i="7" s="1"/>
  <c r="AD590" i="1"/>
  <c r="AI1251" i="1"/>
  <c r="G1210" i="7" s="1"/>
  <c r="AI1367" i="1"/>
  <c r="G1326" i="7" s="1"/>
  <c r="X3323" i="1"/>
  <c r="X2426" i="1"/>
  <c r="B2385" i="7" s="1"/>
  <c r="AF2385" i="7" s="1"/>
  <c r="AI3150" i="1"/>
  <c r="AI1620" i="1"/>
  <c r="G1579" i="7" s="1"/>
  <c r="AH2381" i="1"/>
  <c r="F2340" i="7" s="1"/>
  <c r="AD1741" i="1"/>
  <c r="AD2716" i="1"/>
  <c r="AH2799" i="1"/>
  <c r="F2758" i="7" s="1"/>
  <c r="AH2174" i="1"/>
  <c r="F2133" i="7" s="1"/>
  <c r="D1470" i="7"/>
  <c r="AH1470" i="7" s="1"/>
  <c r="D2768" i="7"/>
  <c r="AH2768" i="7" s="1"/>
  <c r="D1471" i="7"/>
  <c r="AH1471" i="7" s="1"/>
  <c r="D920" i="7"/>
  <c r="AH920" i="7" s="1"/>
  <c r="D2778" i="7"/>
  <c r="AH2778" i="7" s="1"/>
  <c r="AD1564" i="1"/>
  <c r="D172" i="7"/>
  <c r="AH172" i="7" s="1"/>
  <c r="AD1946" i="1"/>
  <c r="AH2601" i="1"/>
  <c r="F2560" i="7" s="1"/>
  <c r="AD3324" i="1"/>
  <c r="AI493" i="1"/>
  <c r="G452" i="7" s="1"/>
  <c r="X739" i="1"/>
  <c r="B698" i="7" s="1"/>
  <c r="AF698" i="7" s="1"/>
  <c r="AH986" i="1"/>
  <c r="F945" i="7" s="1"/>
  <c r="AH2349" i="1"/>
  <c r="F2308" i="7" s="1"/>
  <c r="AD845" i="1"/>
  <c r="AH296" i="1"/>
  <c r="F255" i="7" s="1"/>
  <c r="AH363" i="1"/>
  <c r="F322" i="7" s="1"/>
  <c r="AI956" i="1"/>
  <c r="G915" i="7" s="1"/>
  <c r="AD1874" i="1"/>
  <c r="AD2209" i="1"/>
  <c r="D2563" i="7"/>
  <c r="AH2563" i="7" s="1"/>
  <c r="X2518" i="1"/>
  <c r="B2477" i="7" s="1"/>
  <c r="AF2477" i="7" s="1"/>
  <c r="AH745" i="1"/>
  <c r="F704" i="7" s="1"/>
  <c r="D2355" i="7"/>
  <c r="AH2355" i="7" s="1"/>
  <c r="X459" i="1"/>
  <c r="B418" i="7" s="1"/>
  <c r="AF418" i="7" s="1"/>
  <c r="D1447" i="7"/>
  <c r="AH1447" i="7" s="1"/>
  <c r="AI2689" i="1"/>
  <c r="G2648" i="7" s="1"/>
  <c r="X342" i="1"/>
  <c r="B301" i="7" s="1"/>
  <c r="AF301" i="7" s="1"/>
  <c r="AH2452" i="1"/>
  <c r="F2411" i="7" s="1"/>
  <c r="AI2214" i="1"/>
  <c r="G2173" i="7" s="1"/>
  <c r="AH3171" i="1"/>
  <c r="AH2999" i="1"/>
  <c r="F2958" i="7" s="1"/>
  <c r="AD1832" i="1"/>
  <c r="X364" i="1"/>
  <c r="B323" i="7" s="1"/>
  <c r="AF323" i="7" s="1"/>
  <c r="AH902" i="1"/>
  <c r="F861" i="7" s="1"/>
  <c r="AH3255" i="1"/>
  <c r="X3043" i="1"/>
  <c r="B3002" i="7" s="1"/>
  <c r="AF3002" i="7" s="1"/>
  <c r="AD2247" i="1"/>
  <c r="D2300" i="7"/>
  <c r="AH2300" i="7" s="1"/>
  <c r="D1346" i="7"/>
  <c r="AH1346" i="7" s="1"/>
  <c r="AI3527" i="1"/>
  <c r="AD3064" i="1"/>
  <c r="D1436" i="7"/>
  <c r="AH1436" i="7" s="1"/>
  <c r="X3400" i="1"/>
  <c r="D2151" i="7"/>
  <c r="AH2151" i="7" s="1"/>
  <c r="AI1082" i="1"/>
  <c r="G1041" i="7" s="1"/>
  <c r="AD1412" i="1"/>
  <c r="AH3028" i="1"/>
  <c r="F2987" i="7" s="1"/>
  <c r="D1636" i="7"/>
  <c r="AH1636" i="7" s="1"/>
  <c r="D1264" i="7"/>
  <c r="AH1264" i="7" s="1"/>
  <c r="D1616" i="7"/>
  <c r="AH1616" i="7" s="1"/>
  <c r="X2529" i="1"/>
  <c r="B2488" i="7" s="1"/>
  <c r="AF2488" i="7" s="1"/>
  <c r="AH2796" i="1"/>
  <c r="F2755" i="7" s="1"/>
  <c r="AI2287" i="1"/>
  <c r="G2246" i="7" s="1"/>
  <c r="D2649" i="7"/>
  <c r="AH2649" i="7" s="1"/>
  <c r="AD1321" i="1"/>
  <c r="X1838" i="1"/>
  <c r="B1797" i="7" s="1"/>
  <c r="AF1797" i="7" s="1"/>
  <c r="AH1413" i="1"/>
  <c r="F1372" i="7" s="1"/>
  <c r="AH325" i="1"/>
  <c r="F284" i="7" s="1"/>
  <c r="AD1392" i="1"/>
  <c r="D1474" i="7"/>
  <c r="AH1474" i="7" s="1"/>
  <c r="AH1607" i="1"/>
  <c r="F1566" i="7" s="1"/>
  <c r="AD2459" i="1"/>
  <c r="AH293" i="1"/>
  <c r="F252" i="7" s="1"/>
  <c r="D2047" i="7"/>
  <c r="AH2047" i="7" s="1"/>
  <c r="AI98" i="1"/>
  <c r="G57" i="7" s="1"/>
  <c r="D788" i="7"/>
  <c r="AH788" i="7" s="1"/>
  <c r="X937" i="1"/>
  <c r="B896" i="7" s="1"/>
  <c r="AF896" i="7" s="1"/>
  <c r="AH967" i="1"/>
  <c r="F926" i="7" s="1"/>
  <c r="AH1767" i="1"/>
  <c r="F1726" i="7" s="1"/>
  <c r="AH2110" i="1"/>
  <c r="F2069" i="7" s="1"/>
  <c r="AI772" i="1"/>
  <c r="G731" i="7" s="1"/>
  <c r="X3306" i="1"/>
  <c r="AH719" i="1"/>
  <c r="F678" i="7" s="1"/>
  <c r="AI152" i="1"/>
  <c r="G111" i="7" s="1"/>
  <c r="AI1235" i="1"/>
  <c r="G1194" i="7" s="1"/>
  <c r="X2524" i="1"/>
  <c r="B2483" i="7" s="1"/>
  <c r="AF2483" i="7" s="1"/>
  <c r="AD517" i="1"/>
  <c r="AD2838" i="1"/>
  <c r="X1904" i="1"/>
  <c r="B1863" i="7" s="1"/>
  <c r="AF1863" i="7" s="1"/>
  <c r="AH632" i="1"/>
  <c r="F591" i="7" s="1"/>
  <c r="X1780" i="1"/>
  <c r="B1739" i="7" s="1"/>
  <c r="AF1739" i="7" s="1"/>
  <c r="AI3028" i="1"/>
  <c r="G2987" i="7" s="1"/>
  <c r="D1431" i="7"/>
  <c r="AH1431" i="7" s="1"/>
  <c r="AH2232" i="1"/>
  <c r="F2191" i="7" s="1"/>
  <c r="AI3312" i="1"/>
  <c r="D1643" i="7"/>
  <c r="AH1643" i="7" s="1"/>
  <c r="X578" i="1"/>
  <c r="B537" i="7" s="1"/>
  <c r="AF537" i="7" s="1"/>
  <c r="D2509" i="7"/>
  <c r="AH2509" i="7" s="1"/>
  <c r="D848" i="7"/>
  <c r="AH848" i="7" s="1"/>
  <c r="X2267" i="1"/>
  <c r="B2226" i="7" s="1"/>
  <c r="AF2226" i="7" s="1"/>
  <c r="D780" i="7"/>
  <c r="AH780" i="7" s="1"/>
  <c r="AD2220" i="1"/>
  <c r="AI1636" i="1"/>
  <c r="G1595" i="7" s="1"/>
  <c r="AI1148" i="1"/>
  <c r="G1107" i="7" s="1"/>
  <c r="D1829" i="7"/>
  <c r="AH1829" i="7" s="1"/>
  <c r="AH2377" i="1"/>
  <c r="F2336" i="7" s="1"/>
  <c r="AD1911" i="1"/>
  <c r="AD3255" i="1"/>
  <c r="AH2290" i="1"/>
  <c r="F2249" i="7" s="1"/>
  <c r="D1182" i="7"/>
  <c r="AH1182" i="7" s="1"/>
  <c r="D2715" i="7"/>
  <c r="AH2715" i="7" s="1"/>
  <c r="X1070" i="1"/>
  <c r="B1029" i="7" s="1"/>
  <c r="AF1029" i="7" s="1"/>
  <c r="D369" i="7"/>
  <c r="AH369" i="7" s="1"/>
  <c r="AI1101" i="1"/>
  <c r="G1060" i="7" s="1"/>
  <c r="D2319" i="7"/>
  <c r="AH2319" i="7" s="1"/>
  <c r="AD2423" i="1"/>
  <c r="AI712" i="1"/>
  <c r="G671" i="7" s="1"/>
  <c r="AH2691" i="1"/>
  <c r="F2650" i="7" s="1"/>
  <c r="X2079" i="1"/>
  <c r="B2038" i="7" s="1"/>
  <c r="AF2038" i="7" s="1"/>
  <c r="AD2934" i="1"/>
  <c r="D1238" i="7"/>
  <c r="AH1238" i="7" s="1"/>
  <c r="X141" i="1"/>
  <c r="B100" i="7" s="1"/>
  <c r="AF100" i="7" s="1"/>
  <c r="AI846" i="1"/>
  <c r="G805" i="7" s="1"/>
  <c r="X3333" i="1"/>
  <c r="AD2178" i="1"/>
  <c r="AI154" i="1"/>
  <c r="G113" i="7" s="1"/>
  <c r="X1450" i="1"/>
  <c r="B1409" i="7" s="1"/>
  <c r="AF1409" i="7" s="1"/>
  <c r="X2342" i="1"/>
  <c r="B2301" i="7" s="1"/>
  <c r="AF2301" i="7" s="1"/>
  <c r="D605" i="7"/>
  <c r="AH605" i="7" s="1"/>
  <c r="AH957" i="1"/>
  <c r="F916" i="7" s="1"/>
  <c r="AD1118" i="1"/>
  <c r="AH2372" i="1"/>
  <c r="F2331" i="7" s="1"/>
  <c r="AD352" i="1"/>
  <c r="AH1735" i="1"/>
  <c r="F1694" i="7" s="1"/>
  <c r="X748" i="1"/>
  <c r="B707" i="7" s="1"/>
  <c r="AF707" i="7" s="1"/>
  <c r="X1529" i="1"/>
  <c r="B1488" i="7" s="1"/>
  <c r="AF1488" i="7" s="1"/>
  <c r="X3509" i="1"/>
  <c r="AI961" i="1"/>
  <c r="G920" i="7" s="1"/>
  <c r="D1227" i="7"/>
  <c r="AH1227" i="7" s="1"/>
  <c r="AH1808" i="1"/>
  <c r="F1767" i="7" s="1"/>
  <c r="X685" i="1"/>
  <c r="B644" i="7" s="1"/>
  <c r="AF644" i="7" s="1"/>
  <c r="AD2644" i="1"/>
  <c r="D182" i="7"/>
  <c r="AH182" i="7" s="1"/>
  <c r="AH675" i="1"/>
  <c r="F634" i="7" s="1"/>
  <c r="AI3251" i="1"/>
  <c r="AH990" i="1"/>
  <c r="F949" i="7" s="1"/>
  <c r="AI1937" i="1"/>
  <c r="G1896" i="7" s="1"/>
  <c r="AD2855" i="1"/>
  <c r="AI1026" i="1"/>
  <c r="G985" i="7" s="1"/>
  <c r="AI1597" i="1"/>
  <c r="G1556" i="7" s="1"/>
  <c r="X2919" i="1"/>
  <c r="B2878" i="7" s="1"/>
  <c r="AF2878" i="7" s="1"/>
  <c r="AI320" i="1"/>
  <c r="G279" i="7" s="1"/>
  <c r="AI770" i="1"/>
  <c r="G729" i="7" s="1"/>
  <c r="AD2761" i="1"/>
  <c r="AH1115" i="1"/>
  <c r="F1074" i="7" s="1"/>
  <c r="D2443" i="7"/>
  <c r="AH2443" i="7" s="1"/>
  <c r="AD1657" i="1"/>
  <c r="D2374" i="7"/>
  <c r="AH2374" i="7" s="1"/>
  <c r="AD1041" i="1"/>
  <c r="D41" i="7"/>
  <c r="AH41" i="7" s="1"/>
  <c r="AI725" i="1"/>
  <c r="G684" i="7" s="1"/>
  <c r="D2732" i="7"/>
  <c r="AH2732" i="7" s="1"/>
  <c r="X2085" i="1"/>
  <c r="B2044" i="7" s="1"/>
  <c r="AF2044" i="7" s="1"/>
  <c r="AI1869" i="1"/>
  <c r="G1828" i="7" s="1"/>
  <c r="X1865" i="1"/>
  <c r="B1824" i="7" s="1"/>
  <c r="AF1824" i="7" s="1"/>
  <c r="D1396" i="7"/>
  <c r="AH1396" i="7" s="1"/>
  <c r="AH3325" i="1"/>
  <c r="X915" i="1"/>
  <c r="B874" i="7" s="1"/>
  <c r="AF874" i="7" s="1"/>
  <c r="D1065" i="7"/>
  <c r="AH1065" i="7" s="1"/>
  <c r="X3240" i="1"/>
  <c r="AD209" i="1"/>
  <c r="AI1073" i="1"/>
  <c r="G1032" i="7" s="1"/>
  <c r="AI2012" i="1"/>
  <c r="G1971" i="7" s="1"/>
  <c r="AH1145" i="1"/>
  <c r="F1104" i="7" s="1"/>
  <c r="D379" i="7"/>
  <c r="AH379" i="7" s="1"/>
  <c r="AI3313" i="1"/>
  <c r="D203" i="7"/>
  <c r="AH203" i="7" s="1"/>
  <c r="AD1101" i="1"/>
  <c r="X2939" i="1"/>
  <c r="B2898" i="7" s="1"/>
  <c r="AF2898" i="7" s="1"/>
  <c r="AD512" i="1"/>
  <c r="AI1390" i="1"/>
  <c r="G1349" i="7" s="1"/>
  <c r="D2722" i="7"/>
  <c r="AH2722" i="7" s="1"/>
  <c r="X2681" i="1"/>
  <c r="B2640" i="7" s="1"/>
  <c r="AF2640" i="7" s="1"/>
  <c r="D2619" i="7"/>
  <c r="AH2619" i="7" s="1"/>
  <c r="D1939" i="7"/>
  <c r="AH1939" i="7" s="1"/>
  <c r="D99" i="7"/>
  <c r="AH99" i="7" s="1"/>
  <c r="AI3478" i="1"/>
  <c r="AI200" i="1"/>
  <c r="G159" i="7" s="1"/>
  <c r="AH1658" i="1"/>
  <c r="F1617" i="7" s="1"/>
  <c r="AI762" i="1"/>
  <c r="G721" i="7" s="1"/>
  <c r="D1576" i="7"/>
  <c r="AH1576" i="7" s="1"/>
  <c r="X3059" i="1"/>
  <c r="B3018" i="7" s="1"/>
  <c r="AF3018" i="7" s="1"/>
  <c r="AI3502" i="1"/>
  <c r="AD407" i="1"/>
  <c r="AD2372" i="1"/>
  <c r="AH1590" i="1"/>
  <c r="F1549" i="7" s="1"/>
  <c r="X1735" i="1"/>
  <c r="B1694" i="7" s="1"/>
  <c r="AF1694" i="7" s="1"/>
  <c r="AI318" i="1"/>
  <c r="G277" i="7" s="1"/>
  <c r="AH681" i="1"/>
  <c r="F640" i="7" s="1"/>
  <c r="AI926" i="1"/>
  <c r="G885" i="7" s="1"/>
  <c r="AD813" i="1"/>
  <c r="X1914" i="1"/>
  <c r="B1873" i="7" s="1"/>
  <c r="AF1873" i="7" s="1"/>
  <c r="X1583" i="1"/>
  <c r="B1542" i="7" s="1"/>
  <c r="AF1542" i="7" s="1"/>
  <c r="AH715" i="1"/>
  <c r="F674" i="7" s="1"/>
  <c r="AD146" i="1"/>
  <c r="AI1275" i="1"/>
  <c r="G1234" i="7" s="1"/>
  <c r="D996" i="7"/>
  <c r="AH996" i="7" s="1"/>
  <c r="D1266" i="7"/>
  <c r="AH1266" i="7" s="1"/>
  <c r="AD482" i="1"/>
  <c r="X2612" i="1"/>
  <c r="B2571" i="7" s="1"/>
  <c r="AF2571" i="7" s="1"/>
  <c r="D224" i="7"/>
  <c r="AH224" i="7" s="1"/>
  <c r="AH1015" i="1"/>
  <c r="F974" i="7" s="1"/>
  <c r="X496" i="1"/>
  <c r="B455" i="7" s="1"/>
  <c r="AF455" i="7" s="1"/>
  <c r="AD1082" i="1"/>
  <c r="AH1602" i="1"/>
  <c r="F1561" i="7" s="1"/>
  <c r="AH708" i="1"/>
  <c r="F667" i="7" s="1"/>
  <c r="D2940" i="7"/>
  <c r="AH2940" i="7" s="1"/>
  <c r="AH885" i="1"/>
  <c r="F844" i="7" s="1"/>
  <c r="AH3165" i="1"/>
  <c r="D1684" i="7"/>
  <c r="AH1684" i="7" s="1"/>
  <c r="AD2911" i="1"/>
  <c r="AD178" i="1"/>
  <c r="X82" i="1"/>
  <c r="B41" i="7" s="1"/>
  <c r="AF41" i="7" s="1"/>
  <c r="AI822" i="1"/>
  <c r="G781" i="7" s="1"/>
  <c r="X3419" i="1"/>
  <c r="AD1195" i="1"/>
  <c r="D1800" i="7"/>
  <c r="AH1800" i="7" s="1"/>
  <c r="X1797" i="1"/>
  <c r="B1756" i="7" s="1"/>
  <c r="AF1756" i="7" s="1"/>
  <c r="AI3325" i="1"/>
  <c r="AD155" i="1"/>
  <c r="AH2784" i="1"/>
  <c r="F2743" i="7" s="1"/>
  <c r="X2589" i="1"/>
  <c r="B2548" i="7" s="1"/>
  <c r="AF2548" i="7" s="1"/>
  <c r="AD248" i="1"/>
  <c r="AH605" i="1"/>
  <c r="F564" i="7" s="1"/>
  <c r="AI2632" i="1"/>
  <c r="G2591" i="7" s="1"/>
  <c r="AI420" i="1"/>
  <c r="G379" i="7" s="1"/>
  <c r="AH1438" i="1"/>
  <c r="F1397" i="7" s="1"/>
  <c r="AD2745" i="1"/>
  <c r="AH1947" i="1"/>
  <c r="F1906" i="7" s="1"/>
  <c r="AD1447" i="1"/>
  <c r="AD1250" i="1"/>
  <c r="AI468" i="1"/>
  <c r="G427" i="7" s="1"/>
  <c r="X561" i="1"/>
  <c r="B520" i="7" s="1"/>
  <c r="AF520" i="7" s="1"/>
  <c r="AD2706" i="1"/>
  <c r="D758" i="7"/>
  <c r="AH758" i="7" s="1"/>
  <c r="AH2847" i="1"/>
  <c r="F2806" i="7" s="1"/>
  <c r="D2709" i="7"/>
  <c r="AH2709" i="7" s="1"/>
  <c r="D1018" i="7"/>
  <c r="AH1018" i="7" s="1"/>
  <c r="D1559" i="7"/>
  <c r="AH1559" i="7" s="1"/>
  <c r="AH2511" i="1"/>
  <c r="F2470" i="7" s="1"/>
  <c r="AI1007" i="1"/>
  <c r="G966" i="7" s="1"/>
  <c r="AH1404" i="1"/>
  <c r="F1363" i="7" s="1"/>
  <c r="AI1247" i="1"/>
  <c r="G1206" i="7" s="1"/>
  <c r="AD1584" i="1"/>
  <c r="X767" i="1"/>
  <c r="B726" i="7" s="1"/>
  <c r="AF726" i="7" s="1"/>
  <c r="AD205" i="1"/>
  <c r="AD881" i="1"/>
  <c r="X3294" i="1"/>
  <c r="X3048" i="1"/>
  <c r="B3007" i="7" s="1"/>
  <c r="AF3007" i="7" s="1"/>
  <c r="X2153" i="1"/>
  <c r="B2112" i="7" s="1"/>
  <c r="AF2112" i="7" s="1"/>
  <c r="D556" i="7"/>
  <c r="AH556" i="7" s="1"/>
  <c r="AD1079" i="1"/>
  <c r="D1256" i="7"/>
  <c r="AH1256" i="7" s="1"/>
  <c r="AD879" i="1"/>
  <c r="X319" i="1"/>
  <c r="B278" i="7" s="1"/>
  <c r="AF278" i="7" s="1"/>
  <c r="D1579" i="7"/>
  <c r="AH1579" i="7" s="1"/>
  <c r="D1063" i="7"/>
  <c r="AH1063" i="7" s="1"/>
  <c r="D1203" i="7"/>
  <c r="AH1203" i="7" s="1"/>
  <c r="AH3083" i="1"/>
  <c r="AH1176" i="1"/>
  <c r="F1135" i="7" s="1"/>
  <c r="AI1347" i="1"/>
  <c r="G1306" i="7" s="1"/>
  <c r="AI1108" i="1"/>
  <c r="G1067" i="7" s="1"/>
  <c r="X296" i="1"/>
  <c r="B255" i="7" s="1"/>
  <c r="AF255" i="7" s="1"/>
  <c r="AH842" i="1"/>
  <c r="F801" i="7" s="1"/>
  <c r="D1022" i="7"/>
  <c r="AH1022" i="7" s="1"/>
  <c r="D475" i="7"/>
  <c r="AH475" i="7" s="1"/>
  <c r="AI185" i="1"/>
  <c r="G144" i="7" s="1"/>
  <c r="X2273" i="1"/>
  <c r="B2232" i="7" s="1"/>
  <c r="AF2232" i="7" s="1"/>
  <c r="D572" i="7"/>
  <c r="AH572" i="7" s="1"/>
  <c r="AH431" i="1"/>
  <c r="F390" i="7" s="1"/>
  <c r="D55" i="7"/>
  <c r="AH55" i="7" s="1"/>
  <c r="AI1858" i="1"/>
  <c r="G1817" i="7" s="1"/>
  <c r="D1398" i="7"/>
  <c r="AH1398" i="7" s="1"/>
  <c r="AI2767" i="1"/>
  <c r="G2726" i="7" s="1"/>
  <c r="D2006" i="7"/>
  <c r="AH2006" i="7" s="1"/>
  <c r="AI3199" i="1"/>
  <c r="AD119" i="1"/>
  <c r="D2188" i="7"/>
  <c r="AH2188" i="7" s="1"/>
  <c r="X1828" i="1"/>
  <c r="B1787" i="7" s="1"/>
  <c r="AF1787" i="7" s="1"/>
  <c r="X2189" i="1"/>
  <c r="B2148" i="7" s="1"/>
  <c r="AF2148" i="7" s="1"/>
  <c r="D477" i="7"/>
  <c r="AH477" i="7" s="1"/>
  <c r="X2477" i="1"/>
  <c r="B2436" i="7" s="1"/>
  <c r="AF2436" i="7" s="1"/>
  <c r="AH2874" i="1"/>
  <c r="F2833" i="7" s="1"/>
  <c r="AD1994" i="1"/>
  <c r="X3241" i="1"/>
  <c r="AI1330" i="1"/>
  <c r="G1289" i="7" s="1"/>
  <c r="AD3283" i="1"/>
  <c r="D2040" i="7"/>
  <c r="AH2040" i="7" s="1"/>
  <c r="X899" i="1"/>
  <c r="B858" i="7" s="1"/>
  <c r="AF858" i="7" s="1"/>
  <c r="AD1554" i="1"/>
  <c r="AD2221" i="1"/>
  <c r="X2178" i="1"/>
  <c r="B2137" i="7" s="1"/>
  <c r="AF2137" i="7" s="1"/>
  <c r="AH3493" i="1"/>
  <c r="AD1978" i="1"/>
  <c r="AI3517" i="1"/>
  <c r="X3462" i="1"/>
  <c r="D2799" i="7"/>
  <c r="AH2799" i="7" s="1"/>
  <c r="X1540" i="1"/>
  <c r="B1499" i="7" s="1"/>
  <c r="AF1499" i="7" s="1"/>
  <c r="AH264" i="1"/>
  <c r="F223" i="7" s="1"/>
  <c r="AI352" i="1"/>
  <c r="G311" i="7" s="1"/>
  <c r="D2069" i="7"/>
  <c r="AH2069" i="7" s="1"/>
  <c r="AH294" i="1"/>
  <c r="F253" i="7" s="1"/>
  <c r="X3071" i="1"/>
  <c r="D2121" i="7"/>
  <c r="AH2121" i="7" s="1"/>
  <c r="AI2637" i="1"/>
  <c r="G2596" i="7" s="1"/>
  <c r="AD615" i="1"/>
  <c r="AD2579" i="1"/>
  <c r="AH3515" i="1"/>
  <c r="AI2646" i="1"/>
  <c r="G2605" i="7" s="1"/>
  <c r="D764" i="7"/>
  <c r="AH764" i="7" s="1"/>
  <c r="AH1697" i="1"/>
  <c r="F1656" i="7" s="1"/>
  <c r="AI2845" i="1"/>
  <c r="G2804" i="7" s="1"/>
  <c r="AH627" i="1"/>
  <c r="F586" i="7" s="1"/>
  <c r="D1385" i="7"/>
  <c r="AH1385" i="7" s="1"/>
  <c r="AD1551" i="1"/>
  <c r="AI2608" i="1"/>
  <c r="G2567" i="7" s="1"/>
  <c r="AI131" i="1"/>
  <c r="G90" i="7" s="1"/>
  <c r="AH561" i="1"/>
  <c r="F520" i="7" s="1"/>
  <c r="AD1853" i="1"/>
  <c r="D946" i="7"/>
  <c r="AH946" i="7" s="1"/>
  <c r="AH1310" i="1"/>
  <c r="F1269" i="7" s="1"/>
  <c r="D499" i="7"/>
  <c r="AH499" i="7" s="1"/>
  <c r="AI2600" i="1"/>
  <c r="G2559" i="7" s="1"/>
  <c r="AI1666" i="1"/>
  <c r="G1625" i="7" s="1"/>
  <c r="X3196" i="1"/>
  <c r="AD2403" i="1"/>
  <c r="X735" i="1"/>
  <c r="B694" i="7" s="1"/>
  <c r="AF694" i="7" s="1"/>
  <c r="D2632" i="7"/>
  <c r="AH2632" i="7" s="1"/>
  <c r="D1806" i="7"/>
  <c r="AH1806" i="7" s="1"/>
  <c r="AI3040" i="1"/>
  <c r="G2999" i="7" s="1"/>
  <c r="D1421" i="7"/>
  <c r="AH1421" i="7" s="1"/>
  <c r="AH242" i="1"/>
  <c r="F201" i="7" s="1"/>
  <c r="AD220" i="1"/>
  <c r="AD149" i="1"/>
  <c r="AI2377" i="1"/>
  <c r="G2336" i="7" s="1"/>
  <c r="AH1177" i="1"/>
  <c r="F1136" i="7" s="1"/>
  <c r="X1073" i="1"/>
  <c r="B1032" i="7" s="1"/>
  <c r="AF1032" i="7" s="1"/>
  <c r="AH2012" i="1"/>
  <c r="F1971" i="7" s="1"/>
  <c r="X1223" i="1"/>
  <c r="B1182" i="7" s="1"/>
  <c r="AF1182" i="7" s="1"/>
  <c r="AI2944" i="1"/>
  <c r="G2903" i="7" s="1"/>
  <c r="AI293" i="1"/>
  <c r="G252" i="7" s="1"/>
  <c r="AH3475" i="1"/>
  <c r="AH225" i="1"/>
  <c r="F184" i="7" s="1"/>
  <c r="AI2727" i="1"/>
  <c r="G2686" i="7" s="1"/>
  <c r="AH1935" i="1"/>
  <c r="F1894" i="7" s="1"/>
  <c r="AD339" i="1"/>
  <c r="AD2406" i="1"/>
  <c r="AI1874" i="1"/>
  <c r="G1833" i="7" s="1"/>
  <c r="X2209" i="1"/>
  <c r="B2168" i="7" s="1"/>
  <c r="AF2168" i="7" s="1"/>
  <c r="AH909" i="1"/>
  <c r="F868" i="7" s="1"/>
  <c r="X3344" i="1"/>
  <c r="AI2239" i="1"/>
  <c r="G2198" i="7" s="1"/>
  <c r="AD1126" i="1"/>
  <c r="AD1488" i="1"/>
  <c r="X2775" i="1"/>
  <c r="B2734" i="7" s="1"/>
  <c r="AF2734" i="7" s="1"/>
  <c r="X1983" i="1"/>
  <c r="B1942" i="7" s="1"/>
  <c r="AF1942" i="7" s="1"/>
  <c r="AD103" i="1"/>
  <c r="AI2245" i="1"/>
  <c r="G2204" i="7" s="1"/>
  <c r="D2627" i="7"/>
  <c r="AH2627" i="7" s="1"/>
  <c r="D1827" i="7"/>
  <c r="AH1827" i="7" s="1"/>
  <c r="X1870" i="1"/>
  <c r="B1829" i="7" s="1"/>
  <c r="AF1829" i="7" s="1"/>
  <c r="D447" i="7"/>
  <c r="AH447" i="7" s="1"/>
  <c r="AD1417" i="1"/>
  <c r="AI704" i="1"/>
  <c r="G663" i="7" s="1"/>
  <c r="X2587" i="1"/>
  <c r="B2546" i="7" s="1"/>
  <c r="AF2546" i="7" s="1"/>
  <c r="X3283" i="1"/>
  <c r="AH1282" i="1"/>
  <c r="F1241" i="7" s="1"/>
  <c r="D2892" i="7"/>
  <c r="AH2892" i="7" s="1"/>
  <c r="AD2453" i="1"/>
  <c r="AH2404" i="1"/>
  <c r="F2363" i="7" s="1"/>
  <c r="X1454" i="1"/>
  <c r="B1413" i="7" s="1"/>
  <c r="AF1413" i="7" s="1"/>
  <c r="X1989" i="1"/>
  <c r="B1948" i="7" s="1"/>
  <c r="AF1948" i="7" s="1"/>
  <c r="X1681" i="1"/>
  <c r="B1640" i="7" s="1"/>
  <c r="AF1640" i="7" s="1"/>
  <c r="D82" i="7"/>
  <c r="AH82" i="7" s="1"/>
  <c r="X2990" i="1"/>
  <c r="B2949" i="7" s="1"/>
  <c r="AF2949" i="7" s="1"/>
  <c r="AI986" i="1"/>
  <c r="G945" i="7" s="1"/>
  <c r="AH2192" i="1"/>
  <c r="F2151" i="7" s="1"/>
  <c r="AD1305" i="1"/>
  <c r="AD242" i="1"/>
  <c r="AD247" i="1"/>
  <c r="D508" i="7"/>
  <c r="AH508" i="7" s="1"/>
  <c r="AH2138" i="1"/>
  <c r="F2097" i="7" s="1"/>
  <c r="AH3108" i="1"/>
  <c r="AD3053" i="1"/>
  <c r="AI508" i="1"/>
  <c r="G467" i="7" s="1"/>
  <c r="AH3529" i="1"/>
  <c r="X505" i="1"/>
  <c r="B464" i="7" s="1"/>
  <c r="AF464" i="7" s="1"/>
  <c r="AI3415" i="1"/>
  <c r="X1922" i="1"/>
  <c r="B1881" i="7" s="1"/>
  <c r="AF1881" i="7" s="1"/>
  <c r="D2480" i="7"/>
  <c r="AH2480" i="7" s="1"/>
  <c r="D2736" i="7"/>
  <c r="AH2736" i="7" s="1"/>
  <c r="AD2005" i="1"/>
  <c r="AI2890" i="1"/>
  <c r="G2849" i="7" s="1"/>
  <c r="X3096" i="1"/>
  <c r="D93" i="7"/>
  <c r="AH93" i="7" s="1"/>
  <c r="X1422" i="1"/>
  <c r="B1381" i="7" s="1"/>
  <c r="AF1381" i="7" s="1"/>
  <c r="AI130" i="1"/>
  <c r="G89" i="7" s="1"/>
  <c r="AD3526" i="1"/>
  <c r="AH1455" i="1"/>
  <c r="F1414" i="7" s="1"/>
  <c r="AD3106" i="1"/>
  <c r="X1531" i="1"/>
  <c r="B1490" i="7" s="1"/>
  <c r="AF1490" i="7" s="1"/>
  <c r="D2180" i="7"/>
  <c r="AH2180" i="7" s="1"/>
  <c r="AH1844" i="1"/>
  <c r="F1803" i="7" s="1"/>
  <c r="AD3485" i="1"/>
  <c r="AI319" i="1"/>
  <c r="G278" i="7" s="1"/>
  <c r="AI2752" i="1"/>
  <c r="G2711" i="7" s="1"/>
  <c r="AD3462" i="1"/>
  <c r="AD3502" i="1"/>
  <c r="D366" i="7"/>
  <c r="AH366" i="7" s="1"/>
  <c r="X2087" i="1"/>
  <c r="B2046" i="7" s="1"/>
  <c r="AF2046" i="7" s="1"/>
  <c r="X1665" i="1"/>
  <c r="B1624" i="7" s="1"/>
  <c r="AF1624" i="7" s="1"/>
  <c r="D1948" i="7"/>
  <c r="AH1948" i="7" s="1"/>
  <c r="AI1224" i="1"/>
  <c r="G1183" i="7" s="1"/>
  <c r="AD1296" i="1"/>
  <c r="AD2106" i="1"/>
  <c r="AI3190" i="1"/>
  <c r="AH2579" i="1"/>
  <c r="F2538" i="7" s="1"/>
  <c r="AI1337" i="1"/>
  <c r="G1296" i="7" s="1"/>
  <c r="AI2543" i="1"/>
  <c r="G2502" i="7" s="1"/>
  <c r="D2132" i="7"/>
  <c r="AH2132" i="7" s="1"/>
  <c r="AH901" i="1"/>
  <c r="F860" i="7" s="1"/>
  <c r="AI1037" i="1"/>
  <c r="G996" i="7" s="1"/>
  <c r="X2585" i="1"/>
  <c r="B2544" i="7" s="1"/>
  <c r="AF2544" i="7" s="1"/>
  <c r="X1180" i="1"/>
  <c r="B1139" i="7" s="1"/>
  <c r="AF1139" i="7" s="1"/>
  <c r="AH1075" i="1"/>
  <c r="F1034" i="7" s="1"/>
  <c r="AH2955" i="1"/>
  <c r="F2914" i="7" s="1"/>
  <c r="AI2975" i="1"/>
  <c r="G2934" i="7" s="1"/>
  <c r="D255" i="7"/>
  <c r="AH255" i="7" s="1"/>
  <c r="X2650" i="1"/>
  <c r="B2609" i="7" s="1"/>
  <c r="AF2609" i="7" s="1"/>
  <c r="AI3403" i="1"/>
  <c r="AI1099" i="1"/>
  <c r="G1058" i="7" s="1"/>
  <c r="AH3340" i="1"/>
  <c r="AH3344" i="1"/>
  <c r="AD1666" i="1"/>
  <c r="X1608" i="1"/>
  <c r="B1567" i="7" s="1"/>
  <c r="AF1567" i="7" s="1"/>
  <c r="AH178" i="1"/>
  <c r="F137" i="7" s="1"/>
  <c r="AH82" i="1"/>
  <c r="F41" i="7" s="1"/>
  <c r="X2813" i="1"/>
  <c r="B2772" i="7" s="1"/>
  <c r="AF2772" i="7" s="1"/>
  <c r="AD1983" i="1"/>
  <c r="X1805" i="1"/>
  <c r="B1764" i="7" s="1"/>
  <c r="AF1764" i="7" s="1"/>
  <c r="AD3050" i="1"/>
  <c r="X1913" i="1"/>
  <c r="B1872" i="7" s="1"/>
  <c r="AF1872" i="7" s="1"/>
  <c r="AH2140" i="1"/>
  <c r="F2099" i="7" s="1"/>
  <c r="AH935" i="1"/>
  <c r="F894" i="7" s="1"/>
  <c r="X1703" i="1"/>
  <c r="B1662" i="7" s="1"/>
  <c r="AF1662" i="7" s="1"/>
  <c r="AI2929" i="1"/>
  <c r="G2888" i="7" s="1"/>
  <c r="D2695" i="7"/>
  <c r="AH2695" i="7" s="1"/>
  <c r="AH151" i="1"/>
  <c r="F110" i="7" s="1"/>
  <c r="AI2112" i="1"/>
  <c r="G2071" i="7" s="1"/>
  <c r="AI941" i="1"/>
  <c r="G900" i="7" s="1"/>
  <c r="AD1057" i="1"/>
  <c r="AI579" i="1"/>
  <c r="G538" i="7" s="1"/>
  <c r="D2227" i="7"/>
  <c r="AH2227" i="7" s="1"/>
  <c r="AI1420" i="1"/>
  <c r="G1379" i="7" s="1"/>
  <c r="AD3037" i="1"/>
  <c r="AI3249" i="1"/>
  <c r="AD2516" i="1"/>
  <c r="AI2670" i="1"/>
  <c r="G2629" i="7" s="1"/>
  <c r="D1670" i="7"/>
  <c r="AH1670" i="7" s="1"/>
  <c r="AI2414" i="1"/>
  <c r="G2373" i="7" s="1"/>
  <c r="AI887" i="1"/>
  <c r="G846" i="7" s="1"/>
  <c r="AH3186" i="1"/>
  <c r="AH1802" i="1"/>
  <c r="F1761" i="7" s="1"/>
  <c r="X163" i="1"/>
  <c r="B122" i="7" s="1"/>
  <c r="AF122" i="7" s="1"/>
  <c r="AH545" i="1"/>
  <c r="F504" i="7" s="1"/>
  <c r="AD2357" i="1"/>
  <c r="AD3092" i="1"/>
  <c r="AI2394" i="1"/>
  <c r="G2353" i="7" s="1"/>
  <c r="X2077" i="1"/>
  <c r="B2036" i="7" s="1"/>
  <c r="AF2036" i="7" s="1"/>
  <c r="D1498" i="7"/>
  <c r="AH1498" i="7" s="1"/>
  <c r="X2130" i="1"/>
  <c r="B2089" i="7" s="1"/>
  <c r="AF2089" i="7" s="1"/>
  <c r="AI837" i="1"/>
  <c r="G796" i="7" s="1"/>
  <c r="AH2976" i="1"/>
  <c r="F2935" i="7" s="1"/>
  <c r="AD1121" i="1"/>
  <c r="AH747" i="1"/>
  <c r="F706" i="7" s="1"/>
  <c r="X2781" i="1"/>
  <c r="B2740" i="7" s="1"/>
  <c r="AF2740" i="7" s="1"/>
  <c r="AH2162" i="1"/>
  <c r="F2121" i="7" s="1"/>
  <c r="X1116" i="1"/>
  <c r="B1075" i="7" s="1"/>
  <c r="AF1075" i="7" s="1"/>
  <c r="AH1556" i="1"/>
  <c r="F1515" i="7" s="1"/>
  <c r="AH1189" i="1"/>
  <c r="F1148" i="7" s="1"/>
  <c r="AD1816" i="1"/>
  <c r="AH613" i="1"/>
  <c r="F572" i="7" s="1"/>
  <c r="AH509" i="1"/>
  <c r="F468" i="7" s="1"/>
  <c r="X763" i="1"/>
  <c r="B722" i="7" s="1"/>
  <c r="AF722" i="7" s="1"/>
  <c r="AI2419" i="1"/>
  <c r="G2378" i="7" s="1"/>
  <c r="AH2825" i="1"/>
  <c r="F2784" i="7" s="1"/>
  <c r="AI3064" i="1"/>
  <c r="AI2018" i="1"/>
  <c r="G1977" i="7" s="1"/>
  <c r="AD1015" i="1"/>
  <c r="D90" i="7"/>
  <c r="AH90" i="7" s="1"/>
  <c r="AH2379" i="1"/>
  <c r="F2338" i="7" s="1"/>
  <c r="X3277" i="1"/>
  <c r="AD116" i="1"/>
  <c r="AH860" i="1"/>
  <c r="F819" i="7" s="1"/>
  <c r="D3012" i="7"/>
  <c r="AH3012" i="7" s="1"/>
  <c r="AH107" i="1"/>
  <c r="F66" i="7" s="1"/>
  <c r="D2198" i="7"/>
  <c r="AH2198" i="7" s="1"/>
  <c r="AI2529" i="1"/>
  <c r="G2488" i="7" s="1"/>
  <c r="AH877" i="1"/>
  <c r="F836" i="7" s="1"/>
  <c r="D694" i="7"/>
  <c r="AH694" i="7" s="1"/>
  <c r="AD2550" i="1"/>
  <c r="AH2690" i="1"/>
  <c r="F2649" i="7" s="1"/>
  <c r="AH1894" i="1"/>
  <c r="F1853" i="7" s="1"/>
  <c r="AH592" i="1"/>
  <c r="F551" i="7" s="1"/>
  <c r="D2173" i="7"/>
  <c r="AH2173" i="7" s="1"/>
  <c r="AH212" i="1"/>
  <c r="F171" i="7" s="1"/>
  <c r="D894" i="7"/>
  <c r="AH894" i="7" s="1"/>
  <c r="X3428" i="1"/>
  <c r="AH279" i="1"/>
  <c r="F238" i="7" s="1"/>
  <c r="D256" i="7"/>
  <c r="AH256" i="7" s="1"/>
  <c r="AI87" i="1"/>
  <c r="G46" i="7" s="1"/>
  <c r="AD3237" i="1"/>
  <c r="D333" i="7"/>
  <c r="AH333" i="7" s="1"/>
  <c r="AH1443" i="1"/>
  <c r="F1402" i="7" s="1"/>
  <c r="AD2944" i="1"/>
  <c r="X1164" i="1"/>
  <c r="B1123" i="7" s="1"/>
  <c r="AF1123" i="7" s="1"/>
  <c r="AI2268" i="1"/>
  <c r="G2227" i="7" s="1"/>
  <c r="D257" i="7"/>
  <c r="AH257" i="7" s="1"/>
  <c r="X2163" i="1"/>
  <c r="B2122" i="7" s="1"/>
  <c r="AF2122" i="7" s="1"/>
  <c r="D2907" i="7"/>
  <c r="AH2907" i="7" s="1"/>
  <c r="X2871" i="1"/>
  <c r="B2830" i="7" s="1"/>
  <c r="AF2830" i="7" s="1"/>
  <c r="AD2883" i="1"/>
  <c r="AI3200" i="1"/>
  <c r="X3437" i="1"/>
  <c r="AD610" i="1"/>
  <c r="AH846" i="1"/>
  <c r="F805" i="7" s="1"/>
  <c r="AI1248" i="1"/>
  <c r="G1207" i="7" s="1"/>
  <c r="AH2764" i="1"/>
  <c r="F2723" i="7" s="1"/>
  <c r="X694" i="1"/>
  <c r="B653" i="7" s="1"/>
  <c r="AF653" i="7" s="1"/>
  <c r="X1349" i="1"/>
  <c r="B1308" i="7" s="1"/>
  <c r="AF1308" i="7" s="1"/>
  <c r="X2507" i="1"/>
  <c r="B2466" i="7" s="1"/>
  <c r="AF2466" i="7" s="1"/>
  <c r="AH3074" i="1"/>
  <c r="AD2361" i="1"/>
  <c r="AD504" i="1"/>
  <c r="AI791" i="1"/>
  <c r="G750" i="7" s="1"/>
  <c r="AD2976" i="1"/>
  <c r="AD347" i="1"/>
  <c r="AD1801" i="1"/>
  <c r="D2064" i="7"/>
  <c r="AH2064" i="7" s="1"/>
  <c r="AH841" i="1"/>
  <c r="F800" i="7" s="1"/>
  <c r="X2355" i="1"/>
  <c r="B2314" i="7" s="1"/>
  <c r="AF2314" i="7" s="1"/>
  <c r="AH3190" i="1"/>
  <c r="AH977" i="1"/>
  <c r="F936" i="7" s="1"/>
  <c r="X1425" i="1"/>
  <c r="B1384" i="7" s="1"/>
  <c r="AF1384" i="7" s="1"/>
  <c r="AI3362" i="1"/>
  <c r="AD2024" i="1"/>
  <c r="AD2990" i="1"/>
  <c r="AH1685" i="1"/>
  <c r="F1644" i="7" s="1"/>
  <c r="AI314" i="1"/>
  <c r="G273" i="7" s="1"/>
  <c r="X1473" i="1"/>
  <c r="B1432" i="7" s="1"/>
  <c r="AF1432" i="7" s="1"/>
  <c r="X3158" i="1"/>
  <c r="AH1250" i="1"/>
  <c r="F1209" i="7" s="1"/>
  <c r="X2506" i="1"/>
  <c r="B2465" i="7" s="1"/>
  <c r="AF2465" i="7" s="1"/>
  <c r="AI2406" i="1"/>
  <c r="G2365" i="7" s="1"/>
  <c r="AI2565" i="1"/>
  <c r="G2524" i="7" s="1"/>
  <c r="AD3318" i="1"/>
  <c r="AD2928" i="1"/>
  <c r="AD2602" i="1"/>
  <c r="AI2750" i="1"/>
  <c r="G2709" i="7" s="1"/>
  <c r="AH884" i="1"/>
  <c r="F843" i="7" s="1"/>
  <c r="AH2457" i="1"/>
  <c r="F2416" i="7" s="1"/>
  <c r="X1557" i="1"/>
  <c r="B1516" i="7" s="1"/>
  <c r="AF1516" i="7" s="1"/>
  <c r="D1083" i="7"/>
  <c r="AH1083" i="7" s="1"/>
  <c r="AD1792" i="1"/>
  <c r="X202" i="1"/>
  <c r="B161" i="7" s="1"/>
  <c r="AF161" i="7" s="1"/>
  <c r="AI1755" i="1"/>
  <c r="G1714" i="7" s="1"/>
  <c r="AD2532" i="1"/>
  <c r="AD1437" i="1"/>
  <c r="AD935" i="1"/>
  <c r="AD1476" i="1"/>
  <c r="AD3024" i="1"/>
  <c r="X854" i="1"/>
  <c r="B813" i="7" s="1"/>
  <c r="AF813" i="7" s="1"/>
  <c r="AH3199" i="1"/>
  <c r="X119" i="1"/>
  <c r="B78" i="7" s="1"/>
  <c r="AF78" i="7" s="1"/>
  <c r="AI2229" i="1"/>
  <c r="G2188" i="7" s="1"/>
  <c r="D2078" i="7"/>
  <c r="AH2078" i="7" s="1"/>
  <c r="AD516" i="1"/>
  <c r="AI1009" i="1"/>
  <c r="G968" i="7" s="1"/>
  <c r="AI265" i="1"/>
  <c r="G224" i="7" s="1"/>
  <c r="X1303" i="1"/>
  <c r="B1262" i="7" s="1"/>
  <c r="AF1262" i="7" s="1"/>
  <c r="X2853" i="1"/>
  <c r="B2812" i="7" s="1"/>
  <c r="AF2812" i="7" s="1"/>
  <c r="AH2528" i="1"/>
  <c r="F2487" i="7" s="1"/>
  <c r="AI2379" i="1"/>
  <c r="G2338" i="7" s="1"/>
  <c r="AD708" i="1"/>
  <c r="AD2981" i="1"/>
  <c r="AD540" i="1"/>
  <c r="X1726" i="1"/>
  <c r="B1685" i="7" s="1"/>
  <c r="AF1685" i="7" s="1"/>
  <c r="D2956" i="7"/>
  <c r="AH2956" i="7" s="1"/>
  <c r="X3409" i="1"/>
  <c r="AH3256" i="1"/>
  <c r="AD2689" i="1"/>
  <c r="X1990" i="1"/>
  <c r="B1949" i="7" s="1"/>
  <c r="AF1949" i="7" s="1"/>
  <c r="AH3075" i="1"/>
  <c r="AI1458" i="1"/>
  <c r="G1417" i="7" s="1"/>
  <c r="X3143" i="1"/>
  <c r="AI171" i="1"/>
  <c r="G130" i="7" s="1"/>
  <c r="AI3501" i="1"/>
  <c r="D1136" i="7"/>
  <c r="AH1136" i="7" s="1"/>
  <c r="AD374" i="1"/>
  <c r="D794" i="7"/>
  <c r="AH794" i="7" s="1"/>
  <c r="AD2897" i="1"/>
  <c r="AH1580" i="1"/>
  <c r="F1539" i="7" s="1"/>
  <c r="X626" i="1"/>
  <c r="B585" i="7" s="1"/>
  <c r="AF585" i="7" s="1"/>
  <c r="AD3087" i="1"/>
  <c r="AI260" i="1"/>
  <c r="G219" i="7" s="1"/>
  <c r="D60" i="7"/>
  <c r="AH60" i="7" s="1"/>
  <c r="AI264" i="1"/>
  <c r="G223" i="7" s="1"/>
  <c r="AD2242" i="1"/>
  <c r="AI759" i="1"/>
  <c r="G718" i="7" s="1"/>
  <c r="AH1683" i="1"/>
  <c r="F1642" i="7" s="1"/>
  <c r="D906" i="7"/>
  <c r="AH906" i="7" s="1"/>
  <c r="AD2828" i="1"/>
  <c r="D2730" i="7"/>
  <c r="AH2730" i="7" s="1"/>
  <c r="X258" i="1"/>
  <c r="B217" i="7" s="1"/>
  <c r="AF217" i="7" s="1"/>
  <c r="D1025" i="7"/>
  <c r="AH1025" i="7" s="1"/>
  <c r="AD1451" i="1"/>
  <c r="D81" i="7"/>
  <c r="AH81" i="7" s="1"/>
  <c r="AI1590" i="1"/>
  <c r="G1549" i="7" s="1"/>
  <c r="AD1581" i="1"/>
  <c r="AD2060" i="1"/>
  <c r="AI149" i="1"/>
  <c r="G108" i="7" s="1"/>
  <c r="AI1895" i="1"/>
  <c r="G1854" i="7" s="1"/>
  <c r="D2866" i="7"/>
  <c r="AH2866" i="7" s="1"/>
  <c r="AD1244" i="1"/>
  <c r="AD1240" i="1"/>
  <c r="AH1865" i="1"/>
  <c r="F1824" i="7" s="1"/>
  <c r="X730" i="1"/>
  <c r="B689" i="7" s="1"/>
  <c r="AF689" i="7" s="1"/>
  <c r="D218" i="7"/>
  <c r="AH218" i="7" s="1"/>
  <c r="D1115" i="7"/>
  <c r="AH1115" i="7" s="1"/>
  <c r="AD1452" i="1"/>
  <c r="X3484" i="1"/>
  <c r="X793" i="1"/>
  <c r="B752" i="7" s="1"/>
  <c r="AF752" i="7" s="1"/>
  <c r="AI3255" i="1"/>
  <c r="AI119" i="1"/>
  <c r="G78" i="7" s="1"/>
  <c r="AI1892" i="1"/>
  <c r="G1851" i="7" s="1"/>
  <c r="AH2119" i="1"/>
  <c r="F2078" i="7" s="1"/>
  <c r="AI3290" i="1"/>
  <c r="AH3527" i="1"/>
  <c r="AI2092" i="1"/>
  <c r="G2051" i="7" s="1"/>
  <c r="X3159" i="1"/>
  <c r="D2729" i="7"/>
  <c r="AH2729" i="7" s="1"/>
  <c r="AD2401" i="1"/>
  <c r="AH3014" i="1"/>
  <c r="F2973" i="7" s="1"/>
  <c r="AI2310" i="1"/>
  <c r="G2269" i="7" s="1"/>
  <c r="D2606" i="7"/>
  <c r="AH2606" i="7" s="1"/>
  <c r="AI1721" i="1"/>
  <c r="G1680" i="7" s="1"/>
  <c r="AH2500" i="1"/>
  <c r="F2459" i="7" s="1"/>
  <c r="AD3349" i="1"/>
  <c r="D2381" i="7"/>
  <c r="AH2381" i="7" s="1"/>
  <c r="AH1738" i="1"/>
  <c r="F1697" i="7" s="1"/>
  <c r="AD2829" i="1"/>
  <c r="AH3392" i="1"/>
  <c r="AD2224" i="1"/>
  <c r="X1375" i="1"/>
  <c r="B1334" i="7" s="1"/>
  <c r="AF1334" i="7" s="1"/>
  <c r="D258" i="7"/>
  <c r="AH258" i="7" s="1"/>
  <c r="AD2675" i="1"/>
  <c r="AH2627" i="1"/>
  <c r="F2586" i="7" s="1"/>
  <c r="X2674" i="1"/>
  <c r="B2633" i="7" s="1"/>
  <c r="AF2633" i="7" s="1"/>
  <c r="AI824" i="1"/>
  <c r="G783" i="7" s="1"/>
  <c r="AH1491" i="1"/>
  <c r="F1450" i="7" s="1"/>
  <c r="D2391" i="7"/>
  <c r="AH2391" i="7" s="1"/>
  <c r="AD3074" i="1"/>
  <c r="AI2840" i="1"/>
  <c r="G2799" i="7" s="1"/>
  <c r="D1499" i="7"/>
  <c r="AH1499" i="7" s="1"/>
  <c r="AD1454" i="1"/>
  <c r="AI1266" i="1"/>
  <c r="G1225" i="7" s="1"/>
  <c r="AD2204" i="1"/>
  <c r="D1141" i="7"/>
  <c r="AH1141" i="7" s="1"/>
  <c r="AD1512" i="1"/>
  <c r="AI1971" i="1"/>
  <c r="G1930" i="7" s="1"/>
  <c r="X426" i="1"/>
  <c r="B385" i="7" s="1"/>
  <c r="AF385" i="7" s="1"/>
  <c r="D2235" i="7"/>
  <c r="AH2235" i="7" s="1"/>
  <c r="D1686" i="7"/>
  <c r="AH1686" i="7" s="1"/>
  <c r="AD1588" i="1"/>
  <c r="AI2644" i="1"/>
  <c r="G2603" i="7" s="1"/>
  <c r="AH1061" i="1"/>
  <c r="F1020" i="7" s="1"/>
  <c r="AH2990" i="1"/>
  <c r="F2949" i="7" s="1"/>
  <c r="AD2960" i="1"/>
  <c r="AH314" i="1"/>
  <c r="F273" i="7" s="1"/>
  <c r="AI1280" i="1"/>
  <c r="G1239" i="7" s="1"/>
  <c r="AH3130" i="1"/>
  <c r="AH1026" i="1"/>
  <c r="F985" i="7" s="1"/>
  <c r="D2471" i="7"/>
  <c r="AH2471" i="7" s="1"/>
  <c r="D1598" i="7"/>
  <c r="AH1598" i="7" s="1"/>
  <c r="AD121" i="1"/>
  <c r="D1276" i="7"/>
  <c r="AH1276" i="7" s="1"/>
  <c r="D801" i="7"/>
  <c r="AH801" i="7" s="1"/>
  <c r="D1685" i="7"/>
  <c r="AH1685" i="7" s="1"/>
  <c r="D2244" i="7"/>
  <c r="AH2244" i="7" s="1"/>
  <c r="AI648" i="1"/>
  <c r="G607" i="7" s="1"/>
  <c r="AI1371" i="1"/>
  <c r="G1330" i="7" s="1"/>
  <c r="X489" i="1"/>
  <c r="B448" i="7" s="1"/>
  <c r="AF448" i="7" s="1"/>
  <c r="AH2775" i="1"/>
  <c r="F2734" i="7" s="1"/>
  <c r="AI1990" i="1"/>
  <c r="G1949" i="7" s="1"/>
  <c r="AH3418" i="1"/>
  <c r="AH1838" i="1"/>
  <c r="F1797" i="7" s="1"/>
  <c r="X1862" i="1"/>
  <c r="B1821" i="7" s="1"/>
  <c r="AF1821" i="7" s="1"/>
  <c r="AI2995" i="1"/>
  <c r="G2954" i="7" s="1"/>
  <c r="AH2203" i="1"/>
  <c r="F2162" i="7" s="1"/>
  <c r="AH155" i="1"/>
  <c r="F114" i="7" s="1"/>
  <c r="AI3294" i="1"/>
  <c r="D2423" i="7"/>
  <c r="AH2423" i="7" s="1"/>
  <c r="X3308" i="1"/>
  <c r="X2590" i="1"/>
  <c r="B2549" i="7" s="1"/>
  <c r="AF2549" i="7" s="1"/>
  <c r="AH2229" i="1"/>
  <c r="F2188" i="7" s="1"/>
  <c r="AH835" i="1"/>
  <c r="F794" i="7" s="1"/>
  <c r="D135" i="7"/>
  <c r="AH135" i="7" s="1"/>
  <c r="D1156" i="7"/>
  <c r="AH1156" i="7" s="1"/>
  <c r="AI3111" i="1"/>
  <c r="AD1130" i="1"/>
  <c r="AH2422" i="1"/>
  <c r="F2381" i="7" s="1"/>
  <c r="AI1175" i="1"/>
  <c r="G1134" i="7" s="1"/>
  <c r="X1848" i="1"/>
  <c r="B1807" i="7" s="1"/>
  <c r="AF1807" i="7" s="1"/>
  <c r="X1973" i="1"/>
  <c r="B1932" i="7" s="1"/>
  <c r="AF1932" i="7" s="1"/>
  <c r="AD1698" i="1"/>
  <c r="X2299" i="1"/>
  <c r="B2258" i="7" s="1"/>
  <c r="AF2258" i="7" s="1"/>
  <c r="AI626" i="1"/>
  <c r="G585" i="7" s="1"/>
  <c r="AD3070" i="1"/>
  <c r="AI2221" i="1"/>
  <c r="G2180" i="7" s="1"/>
  <c r="D1496" i="7"/>
  <c r="AH1496" i="7" s="1"/>
  <c r="AH591" i="1"/>
  <c r="F550" i="7" s="1"/>
  <c r="AH1656" i="1"/>
  <c r="F1615" i="7" s="1"/>
  <c r="X2465" i="1"/>
  <c r="B2424" i="7" s="1"/>
  <c r="AF2424" i="7" s="1"/>
  <c r="AD1400" i="1"/>
  <c r="AD2381" i="1"/>
  <c r="AI1741" i="1"/>
  <c r="G1700" i="7" s="1"/>
  <c r="D1316" i="7"/>
  <c r="AH1316" i="7" s="1"/>
  <c r="AI1661" i="1"/>
  <c r="G1620" i="7" s="1"/>
  <c r="X388" i="1"/>
  <c r="B347" i="7" s="1"/>
  <c r="AF347" i="7" s="1"/>
  <c r="D1183" i="7"/>
  <c r="AH1183" i="7" s="1"/>
  <c r="AH2971" i="1"/>
  <c r="F2930" i="7" s="1"/>
  <c r="AD1803" i="1"/>
  <c r="AI2106" i="1"/>
  <c r="G2065" i="7" s="1"/>
  <c r="AH811" i="1"/>
  <c r="F770" i="7" s="1"/>
  <c r="AH1734" i="1"/>
  <c r="F1693" i="7" s="1"/>
  <c r="AH788" i="1"/>
  <c r="F747" i="7" s="1"/>
  <c r="AH991" i="1"/>
  <c r="F950" i="7" s="1"/>
  <c r="AH1004" i="1"/>
  <c r="F963" i="7" s="1"/>
  <c r="AI2901" i="1"/>
  <c r="G2860" i="7" s="1"/>
  <c r="D441" i="7"/>
  <c r="AH441" i="7" s="1"/>
  <c r="X3136" i="1"/>
  <c r="X2487" i="1"/>
  <c r="B2446" i="7" s="1"/>
  <c r="AF2446" i="7" s="1"/>
  <c r="AI243" i="1"/>
  <c r="G202" i="7" s="1"/>
  <c r="X1879" i="1"/>
  <c r="B1838" i="7" s="1"/>
  <c r="AF1838" i="7" s="1"/>
  <c r="AH2512" i="1"/>
  <c r="F2471" i="7" s="1"/>
  <c r="D734" i="7"/>
  <c r="AH734" i="7" s="1"/>
  <c r="AI2609" i="1"/>
  <c r="G2568" i="7" s="1"/>
  <c r="X1144" i="1"/>
  <c r="B1103" i="7" s="1"/>
  <c r="AF1103" i="7" s="1"/>
  <c r="D2862" i="7"/>
  <c r="AH2862" i="7" s="1"/>
  <c r="AI842" i="1"/>
  <c r="G801" i="7" s="1"/>
  <c r="AI1635" i="1"/>
  <c r="G1594" i="7" s="1"/>
  <c r="AI2997" i="1"/>
  <c r="G2956" i="7" s="1"/>
  <c r="AI1533" i="1"/>
  <c r="G1492" i="7" s="1"/>
  <c r="X1346" i="1"/>
  <c r="B1305" i="7" s="1"/>
  <c r="AF1305" i="7" s="1"/>
  <c r="AI1124" i="1"/>
  <c r="G1083" i="7" s="1"/>
  <c r="AD3296" i="1"/>
  <c r="AI889" i="1"/>
  <c r="G848" i="7" s="1"/>
  <c r="AH918" i="1"/>
  <c r="F877" i="7" s="1"/>
  <c r="AH3040" i="1"/>
  <c r="F2999" i="7" s="1"/>
  <c r="X186" i="1"/>
  <c r="B145" i="7" s="1"/>
  <c r="AF145" i="7" s="1"/>
  <c r="AH2428" i="1"/>
  <c r="F2387" i="7" s="1"/>
  <c r="X2517" i="1"/>
  <c r="B2476" i="7" s="1"/>
  <c r="AF2476" i="7" s="1"/>
  <c r="D1791" i="7"/>
  <c r="AH1791" i="7" s="1"/>
  <c r="AI1918" i="1"/>
  <c r="G1877" i="7" s="1"/>
  <c r="AD902" i="1"/>
  <c r="X2684" i="1"/>
  <c r="B2643" i="7" s="1"/>
  <c r="AF2643" i="7" s="1"/>
  <c r="X1720" i="1"/>
  <c r="B1679" i="7" s="1"/>
  <c r="AF1679" i="7" s="1"/>
  <c r="D2071" i="7"/>
  <c r="AH2071" i="7" s="1"/>
  <c r="AD1587" i="1"/>
  <c r="X1776" i="1"/>
  <c r="B1735" i="7" s="1"/>
  <c r="AF1735" i="7" s="1"/>
  <c r="AI1438" i="1"/>
  <c r="G1397" i="7" s="1"/>
  <c r="AD1764" i="1"/>
  <c r="X1161" i="1"/>
  <c r="B1120" i="7" s="1"/>
  <c r="AF1120" i="7" s="1"/>
  <c r="X2413" i="1"/>
  <c r="B2372" i="7" s="1"/>
  <c r="AF2372" i="7" s="1"/>
  <c r="AH712" i="1"/>
  <c r="F671" i="7" s="1"/>
  <c r="AI1749" i="1"/>
  <c r="G1708" i="7" s="1"/>
  <c r="AD621" i="1"/>
  <c r="D2373" i="7"/>
  <c r="AH2373" i="7" s="1"/>
  <c r="AH1279" i="1"/>
  <c r="F1238" i="7" s="1"/>
  <c r="AD557" i="1"/>
  <c r="X1744" i="1"/>
  <c r="B1703" i="7" s="1"/>
  <c r="AF1703" i="7" s="1"/>
  <c r="X1233" i="1"/>
  <c r="B1192" i="7" s="1"/>
  <c r="AF1192" i="7" s="1"/>
  <c r="X1085" i="1"/>
  <c r="B1044" i="7" s="1"/>
  <c r="AF1044" i="7" s="1"/>
  <c r="AI1491" i="1"/>
  <c r="G1450" i="7" s="1"/>
  <c r="AI782" i="1"/>
  <c r="G741" i="7" s="1"/>
  <c r="AI275" i="1"/>
  <c r="G234" i="7" s="1"/>
  <c r="AI3173" i="1"/>
  <c r="AD502" i="1"/>
  <c r="AD1119" i="1"/>
  <c r="AH291" i="1"/>
  <c r="F250" i="7" s="1"/>
  <c r="X1661" i="1"/>
  <c r="B1620" i="7" s="1"/>
  <c r="AF1620" i="7" s="1"/>
  <c r="AI1121" i="1"/>
  <c r="G1080" i="7" s="1"/>
  <c r="D1066" i="7"/>
  <c r="AH1066" i="7" s="1"/>
  <c r="AH2086" i="1"/>
  <c r="F2045" i="7" s="1"/>
  <c r="AH772" i="1"/>
  <c r="F731" i="7" s="1"/>
  <c r="D2152" i="7"/>
  <c r="AH2152" i="7" s="1"/>
  <c r="AI2661" i="1"/>
  <c r="G2620" i="7" s="1"/>
  <c r="AD2352" i="1"/>
  <c r="AH1545" i="1"/>
  <c r="F1504" i="7" s="1"/>
  <c r="X870" i="1"/>
  <c r="B829" i="7" s="1"/>
  <c r="AF829" i="7" s="1"/>
  <c r="X223" i="1"/>
  <c r="B182" i="7" s="1"/>
  <c r="AF182" i="7" s="1"/>
  <c r="AI947" i="1"/>
  <c r="G906" i="7" s="1"/>
  <c r="AH1893" i="1"/>
  <c r="F1852" i="7" s="1"/>
  <c r="D1483" i="7"/>
  <c r="AH1483" i="7" s="1"/>
  <c r="AI2677" i="1"/>
  <c r="G2636" i="7" s="1"/>
  <c r="AD1290" i="1"/>
  <c r="X1153" i="1"/>
  <c r="B1112" i="7" s="1"/>
  <c r="AF1112" i="7" s="1"/>
  <c r="X1691" i="1"/>
  <c r="B1650" i="7" s="1"/>
  <c r="AF1650" i="7" s="1"/>
  <c r="AD1542" i="1"/>
  <c r="AH1283" i="1"/>
  <c r="F1242" i="7" s="1"/>
  <c r="AH1272" i="1"/>
  <c r="F1231" i="7" s="1"/>
  <c r="AH1317" i="1"/>
  <c r="F1276" i="7" s="1"/>
  <c r="D1074" i="7"/>
  <c r="AH1074" i="7" s="1"/>
  <c r="AD3344" i="1"/>
  <c r="AH1657" i="1"/>
  <c r="F1616" i="7" s="1"/>
  <c r="AI78" i="1"/>
  <c r="G37" i="7" s="1"/>
  <c r="D566" i="7"/>
  <c r="AH566" i="7" s="1"/>
  <c r="X2179" i="1"/>
  <c r="B2138" i="7" s="1"/>
  <c r="AF2138" i="7" s="1"/>
  <c r="AH658" i="1"/>
  <c r="F617" i="7" s="1"/>
  <c r="AH1613" i="1"/>
  <c r="F1572" i="7" s="1"/>
  <c r="D2566" i="7"/>
  <c r="AH2566" i="7" s="1"/>
  <c r="AI2220" i="1"/>
  <c r="G2179" i="7" s="1"/>
  <c r="D1724" i="7"/>
  <c r="AH1724" i="7" s="1"/>
  <c r="X2203" i="1"/>
  <c r="B2162" i="7" s="1"/>
  <c r="AF2162" i="7" s="1"/>
  <c r="AH2330" i="1"/>
  <c r="F2289" i="7" s="1"/>
  <c r="AH2964" i="1"/>
  <c r="F2923" i="7" s="1"/>
  <c r="AD2801" i="1"/>
  <c r="AI3237" i="1"/>
  <c r="AH374" i="1"/>
  <c r="F333" i="7" s="1"/>
  <c r="AI1443" i="1"/>
  <c r="G1402" i="7" s="1"/>
  <c r="AI1884" i="1"/>
  <c r="G1843" i="7" s="1"/>
  <c r="AD597" i="1"/>
  <c r="D1060" i="7"/>
  <c r="AH1060" i="7" s="1"/>
  <c r="D2920" i="7"/>
  <c r="AH2920" i="7" s="1"/>
  <c r="AI1139" i="1"/>
  <c r="G1098" i="7" s="1"/>
  <c r="AD1235" i="1"/>
  <c r="AH2771" i="1"/>
  <c r="F2730" i="7" s="1"/>
  <c r="D2894" i="7"/>
  <c r="AH2894" i="7" s="1"/>
  <c r="X2720" i="1"/>
  <c r="B2679" i="7" s="1"/>
  <c r="AF2679" i="7" s="1"/>
  <c r="X1310" i="1"/>
  <c r="B1269" i="7" s="1"/>
  <c r="AF1269" i="7" s="1"/>
  <c r="AH2602" i="1"/>
  <c r="F2561" i="7" s="1"/>
  <c r="AH599" i="1"/>
  <c r="F558" i="7" s="1"/>
  <c r="D1166" i="7"/>
  <c r="AH1166" i="7" s="1"/>
  <c r="D2630" i="7"/>
  <c r="AH2630" i="7" s="1"/>
  <c r="D561" i="7"/>
  <c r="AH561" i="7" s="1"/>
  <c r="AH2834" i="1"/>
  <c r="F2793" i="7" s="1"/>
  <c r="AD1887" i="1"/>
  <c r="AI515" i="1"/>
  <c r="G474" i="7" s="1"/>
  <c r="AD2865" i="1"/>
  <c r="X2982" i="1"/>
  <c r="B2941" i="7" s="1"/>
  <c r="AF2941" i="7" s="1"/>
  <c r="AH1148" i="1"/>
  <c r="F1107" i="7" s="1"/>
  <c r="X155" i="1"/>
  <c r="B114" i="7" s="1"/>
  <c r="AF114" i="7" s="1"/>
  <c r="AD3304" i="1"/>
  <c r="X2112" i="1"/>
  <c r="B2071" i="7" s="1"/>
  <c r="AF2071" i="7" s="1"/>
  <c r="X2064" i="1"/>
  <c r="B2023" i="7" s="1"/>
  <c r="AF2023" i="7" s="1"/>
  <c r="AI518" i="1"/>
  <c r="G477" i="7" s="1"/>
  <c r="X3526" i="1"/>
  <c r="AI2166" i="1"/>
  <c r="G2125" i="7" s="1"/>
  <c r="AI3187" i="1"/>
  <c r="AD2967" i="1"/>
  <c r="AD2831" i="1"/>
  <c r="AI789" i="1"/>
  <c r="G748" i="7" s="1"/>
  <c r="D1292" i="7"/>
  <c r="AH1292" i="7" s="1"/>
  <c r="AD2193" i="1"/>
  <c r="AD1644" i="1"/>
  <c r="D1540" i="7"/>
  <c r="AH1540" i="7" s="1"/>
  <c r="AD3119" i="1"/>
  <c r="D2365" i="7"/>
  <c r="AH2365" i="7" s="1"/>
  <c r="AD2909" i="1"/>
  <c r="AD3459" i="1"/>
  <c r="D1137" i="7"/>
  <c r="AH1137" i="7" s="1"/>
  <c r="D2877" i="7"/>
  <c r="AH2877" i="7" s="1"/>
  <c r="AI1244" i="1"/>
  <c r="G1203" i="7" s="1"/>
  <c r="AD3170" i="1"/>
  <c r="AI3191" i="1"/>
  <c r="AD487" i="1"/>
  <c r="X1596" i="1"/>
  <c r="B1555" i="7" s="1"/>
  <c r="AF1555" i="7" s="1"/>
  <c r="AH1653" i="1"/>
  <c r="F1612" i="7" s="1"/>
  <c r="AH1107" i="1"/>
  <c r="F1066" i="7" s="1"/>
  <c r="D1930" i="7"/>
  <c r="AH1930" i="7" s="1"/>
  <c r="AD1025" i="1"/>
  <c r="X1337" i="1"/>
  <c r="B1296" i="7" s="1"/>
  <c r="AF1296" i="7" s="1"/>
  <c r="AH2543" i="1"/>
  <c r="F2502" i="7" s="1"/>
  <c r="AH1394" i="1"/>
  <c r="F1353" i="7" s="1"/>
  <c r="AI1061" i="1"/>
  <c r="G1020" i="7" s="1"/>
  <c r="D929" i="7"/>
  <c r="AH929" i="7" s="1"/>
  <c r="X536" i="1"/>
  <c r="B495" i="7" s="1"/>
  <c r="AF495" i="7" s="1"/>
  <c r="AI1426" i="1"/>
  <c r="G1385" i="7" s="1"/>
  <c r="AI225" i="1"/>
  <c r="G184" i="7" s="1"/>
  <c r="X286" i="1"/>
  <c r="B245" i="7" s="1"/>
  <c r="AF245" i="7" s="1"/>
  <c r="D662" i="7"/>
  <c r="AH662" i="7" s="1"/>
  <c r="AD468" i="1"/>
  <c r="AD2935" i="1"/>
  <c r="X2706" i="1"/>
  <c r="B2665" i="7" s="1"/>
  <c r="AF2665" i="7" s="1"/>
  <c r="AH2655" i="1"/>
  <c r="F2614" i="7" s="1"/>
  <c r="AD2847" i="1"/>
  <c r="AH2555" i="1"/>
  <c r="F2514" i="7" s="1"/>
  <c r="X1712" i="1"/>
  <c r="B1671" i="7" s="1"/>
  <c r="AF1671" i="7" s="1"/>
  <c r="AI1122" i="1"/>
  <c r="G1081" i="7" s="1"/>
  <c r="AH1600" i="1"/>
  <c r="F1559" i="7" s="1"/>
  <c r="AD1031" i="1"/>
  <c r="D1389" i="7"/>
  <c r="AH1389" i="7" s="1"/>
  <c r="D2734" i="7"/>
  <c r="AH2734" i="7" s="1"/>
  <c r="D1099" i="7"/>
  <c r="AH1099" i="7" s="1"/>
  <c r="AD3418" i="1"/>
  <c r="X1084" i="1"/>
  <c r="B1043" i="7" s="1"/>
  <c r="AF1043" i="7" s="1"/>
  <c r="AH1462" i="1"/>
  <c r="F1421" i="7" s="1"/>
  <c r="AD2275" i="1"/>
  <c r="D2162" i="7"/>
  <c r="AH2162" i="7" s="1"/>
  <c r="AH1476" i="1"/>
  <c r="F1435" i="7" s="1"/>
  <c r="X3067" i="1"/>
  <c r="AH2589" i="1"/>
  <c r="F2548" i="7" s="1"/>
  <c r="D2660" i="7"/>
  <c r="AH2660" i="7" s="1"/>
  <c r="D121" i="7"/>
  <c r="AH121" i="7" s="1"/>
  <c r="AI1747" i="1"/>
  <c r="G1706" i="7" s="1"/>
  <c r="X1892" i="1"/>
  <c r="B1851" i="7" s="1"/>
  <c r="AF1851" i="7" s="1"/>
  <c r="AD2119" i="1"/>
  <c r="AD293" i="1"/>
  <c r="AD1197" i="1"/>
  <c r="D2644" i="7"/>
  <c r="AH2644" i="7" s="1"/>
  <c r="D2382" i="7"/>
  <c r="AH2382" i="7" s="1"/>
  <c r="AD1169" i="1"/>
  <c r="AI2691" i="1"/>
  <c r="G2650" i="7" s="1"/>
  <c r="AH728" i="1"/>
  <c r="F687" i="7" s="1"/>
  <c r="X1698" i="1"/>
  <c r="B1657" i="7" s="1"/>
  <c r="AF1657" i="7" s="1"/>
  <c r="X2111" i="1"/>
  <c r="B2070" i="7" s="1"/>
  <c r="AF2070" i="7" s="1"/>
  <c r="D57" i="7"/>
  <c r="AH57" i="7" s="1"/>
  <c r="D2177" i="7"/>
  <c r="AH2177" i="7" s="1"/>
  <c r="AD3383" i="1"/>
  <c r="AH938" i="1"/>
  <c r="F897" i="7" s="1"/>
  <c r="AI3092" i="1"/>
  <c r="D1913" i="7"/>
  <c r="AH1913" i="7" s="1"/>
  <c r="X2094" i="1"/>
  <c r="B2053" i="7" s="1"/>
  <c r="AF2053" i="7" s="1"/>
  <c r="AI101" i="1"/>
  <c r="G60" i="7" s="1"/>
  <c r="D642" i="7"/>
  <c r="AH642" i="7" s="1"/>
  <c r="AI1767" i="1"/>
  <c r="G1726" i="7" s="1"/>
  <c r="D748" i="7"/>
  <c r="AH748" i="7" s="1"/>
  <c r="AI2460" i="1"/>
  <c r="G2419" i="7" s="1"/>
  <c r="AI1989" i="1"/>
  <c r="G1948" i="7" s="1"/>
  <c r="AD308" i="1"/>
  <c r="X1730" i="1"/>
  <c r="B1689" i="7" s="1"/>
  <c r="AF1689" i="7" s="1"/>
  <c r="AI472" i="1"/>
  <c r="G431" i="7" s="1"/>
  <c r="AD1971" i="1"/>
  <c r="AI3045" i="1"/>
  <c r="G3004" i="7" s="1"/>
  <c r="AI3406" i="1"/>
  <c r="D1603" i="7"/>
  <c r="AH1603" i="7" s="1"/>
  <c r="AH3046" i="1"/>
  <c r="F3005" i="7" s="1"/>
  <c r="AD1378" i="1"/>
  <c r="X1016" i="1"/>
  <c r="B975" i="7" s="1"/>
  <c r="AF975" i="7" s="1"/>
  <c r="AH523" i="1"/>
  <c r="F482" i="7" s="1"/>
  <c r="AH79" i="1"/>
  <c r="F38" i="7" s="1"/>
  <c r="AI2335" i="1"/>
  <c r="G2294" i="7" s="1"/>
  <c r="AH2855" i="1"/>
  <c r="F2814" i="7" s="1"/>
  <c r="D1894" i="7"/>
  <c r="AH1894" i="7" s="1"/>
  <c r="X2260" i="1"/>
  <c r="B2219" i="7" s="1"/>
  <c r="AF2219" i="7" s="1"/>
  <c r="AI3356" i="1"/>
  <c r="X3395" i="1"/>
  <c r="D958" i="7"/>
  <c r="AH958" i="7" s="1"/>
  <c r="D999" i="7"/>
  <c r="AH999" i="7" s="1"/>
  <c r="AH3053" i="1"/>
  <c r="F3012" i="7" s="1"/>
  <c r="D2019" i="7"/>
  <c r="AH2019" i="7" s="1"/>
  <c r="X2411" i="1"/>
  <c r="B2370" i="7" s="1"/>
  <c r="AF2370" i="7" s="1"/>
  <c r="X2415" i="1"/>
  <c r="B2374" i="7" s="1"/>
  <c r="AF2374" i="7" s="1"/>
  <c r="X2000" i="1"/>
  <c r="B1959" i="7" s="1"/>
  <c r="AF1959" i="7" s="1"/>
  <c r="AH372" i="1"/>
  <c r="F331" i="7" s="1"/>
  <c r="AD2695" i="1"/>
  <c r="AI1321" i="1"/>
  <c r="G1280" i="7" s="1"/>
  <c r="D842" i="7"/>
  <c r="AH842" i="7" s="1"/>
  <c r="AH1472" i="1"/>
  <c r="F1431" i="7" s="1"/>
  <c r="X1636" i="1"/>
  <c r="B1595" i="7" s="1"/>
  <c r="AF1595" i="7" s="1"/>
  <c r="D467" i="7"/>
  <c r="AH467" i="7" s="1"/>
  <c r="D515" i="7"/>
  <c r="AH515" i="7" s="1"/>
  <c r="AH2956" i="1"/>
  <c r="F2915" i="7" s="1"/>
  <c r="AH1672" i="1"/>
  <c r="F1631" i="7" s="1"/>
  <c r="AD720" i="1"/>
  <c r="AH2441" i="1"/>
  <c r="F2400" i="7" s="1"/>
  <c r="X2339" i="1"/>
  <c r="B2298" i="7" s="1"/>
  <c r="AF2298" i="7" s="1"/>
  <c r="AH2182" i="1"/>
  <c r="F2141" i="7" s="1"/>
  <c r="AD145" i="1"/>
  <c r="AH1420" i="1"/>
  <c r="F1379" i="7" s="1"/>
  <c r="AD304" i="1"/>
  <c r="X3068" i="1"/>
  <c r="AD3233" i="1"/>
  <c r="AD2917" i="1"/>
  <c r="AH956" i="1"/>
  <c r="F915" i="7" s="1"/>
  <c r="AD3496" i="1"/>
  <c r="D2887" i="7"/>
  <c r="AH2887" i="7" s="1"/>
  <c r="AI3053" i="1"/>
  <c r="G3012" i="7" s="1"/>
  <c r="AH2113" i="1"/>
  <c r="F2072" i="7" s="1"/>
  <c r="D1081" i="7"/>
  <c r="AH1081" i="7" s="1"/>
  <c r="D2203" i="7"/>
  <c r="AH2203" i="7" s="1"/>
  <c r="X1430" i="1"/>
  <c r="B1389" i="7" s="1"/>
  <c r="AF1389" i="7" s="1"/>
  <c r="X1792" i="1"/>
  <c r="B1751" i="7" s="1"/>
  <c r="AF1751" i="7" s="1"/>
  <c r="AH3309" i="1"/>
  <c r="X2848" i="1"/>
  <c r="B2807" i="7" s="1"/>
  <c r="AF2807" i="7" s="1"/>
  <c r="AI1291" i="1"/>
  <c r="G1250" i="7" s="1"/>
  <c r="AI1437" i="1"/>
  <c r="G1396" i="7" s="1"/>
  <c r="D1151" i="7"/>
  <c r="AH1151" i="7" s="1"/>
  <c r="AI689" i="1"/>
  <c r="G648" i="7" s="1"/>
  <c r="X2736" i="1"/>
  <c r="B2695" i="7" s="1"/>
  <c r="AF2695" i="7" s="1"/>
  <c r="X2171" i="1"/>
  <c r="B2130" i="7" s="1"/>
  <c r="AF2130" i="7" s="1"/>
  <c r="AI2402" i="1"/>
  <c r="G2361" i="7" s="1"/>
  <c r="AI1624" i="1"/>
  <c r="G1583" i="7" s="1"/>
  <c r="X3235" i="1"/>
  <c r="AD3102" i="1"/>
  <c r="AI1537" i="1"/>
  <c r="G1496" i="7" s="1"/>
  <c r="AH445" i="1"/>
  <c r="F404" i="7" s="1"/>
  <c r="AD1687" i="1"/>
  <c r="AI483" i="1"/>
  <c r="G442" i="7" s="1"/>
  <c r="D382" i="7"/>
  <c r="AH382" i="7" s="1"/>
  <c r="AI109" i="1"/>
  <c r="G68" i="7" s="1"/>
  <c r="AD788" i="1"/>
  <c r="AI970" i="1"/>
  <c r="G929" i="7" s="1"/>
  <c r="D1906" i="7"/>
  <c r="AH1906" i="7" s="1"/>
  <c r="AD2379" i="1"/>
  <c r="AD3191" i="1"/>
  <c r="AH3501" i="1"/>
  <c r="AH3276" i="1"/>
  <c r="D1513" i="7"/>
  <c r="AH1513" i="7" s="1"/>
  <c r="X308" i="1"/>
  <c r="B267" i="7" s="1"/>
  <c r="AF267" i="7" s="1"/>
  <c r="AI2828" i="1"/>
  <c r="G2787" i="7" s="1"/>
  <c r="D37" i="7"/>
  <c r="AH37" i="7" s="1"/>
  <c r="AD1177" i="1"/>
  <c r="AD3431" i="1"/>
  <c r="AD2593" i="1"/>
  <c r="D2582" i="7"/>
  <c r="AH2582" i="7" s="1"/>
  <c r="D2737" i="7"/>
  <c r="AH2737" i="7" s="1"/>
  <c r="AD2528" i="1"/>
  <c r="AH3420" i="1"/>
  <c r="X1891" i="1"/>
  <c r="B1850" i="7" s="1"/>
  <c r="AF1850" i="7" s="1"/>
  <c r="D1277" i="7"/>
  <c r="AH1277" i="7" s="1"/>
  <c r="AI1044" i="1"/>
  <c r="G1003" i="7" s="1"/>
  <c r="AD258" i="1"/>
  <c r="D2388" i="7"/>
  <c r="AH2388" i="7" s="1"/>
  <c r="AD3196" i="1"/>
  <c r="AH1557" i="1"/>
  <c r="F1516" i="7" s="1"/>
  <c r="AH1430" i="1"/>
  <c r="F1389" i="7" s="1"/>
  <c r="AH2673" i="1"/>
  <c r="F2632" i="7" s="1"/>
  <c r="AD1847" i="1"/>
  <c r="D2807" i="7"/>
  <c r="AH2807" i="7" s="1"/>
  <c r="D2861" i="7"/>
  <c r="AH2861" i="7" s="1"/>
  <c r="AI767" i="1"/>
  <c r="G726" i="7" s="1"/>
  <c r="AI2547" i="1"/>
  <c r="G2506" i="7" s="1"/>
  <c r="AD3301" i="1"/>
  <c r="X857" i="1"/>
  <c r="B816" i="7" s="1"/>
  <c r="AF816" i="7" s="1"/>
  <c r="AI3218" i="1"/>
  <c r="AH2047" i="1"/>
  <c r="F2006" i="7" s="1"/>
  <c r="AD3048" i="1"/>
  <c r="AD1747" i="1"/>
  <c r="D1402" i="7"/>
  <c r="AH1402" i="7" s="1"/>
  <c r="AI2341" i="1"/>
  <c r="G2300" i="7" s="1"/>
  <c r="AD3313" i="1"/>
  <c r="X2066" i="1"/>
  <c r="B2025" i="7" s="1"/>
  <c r="AF2025" i="7" s="1"/>
  <c r="AH3349" i="1"/>
  <c r="AI2093" i="1"/>
  <c r="G2052" i="7" s="1"/>
  <c r="AH940" i="1"/>
  <c r="F899" i="7" s="1"/>
  <c r="AH2665" i="1"/>
  <c r="F2624" i="7" s="1"/>
  <c r="AH933" i="1"/>
  <c r="F892" i="7" s="1"/>
  <c r="X2082" i="1"/>
  <c r="B2041" i="7" s="1"/>
  <c r="AF2041" i="7" s="1"/>
  <c r="AH3526" i="1"/>
  <c r="AD3030" i="1"/>
  <c r="X2749" i="1"/>
  <c r="B2708" i="7" s="1"/>
  <c r="AF2708" i="7" s="1"/>
  <c r="AH2675" i="1"/>
  <c r="F2634" i="7" s="1"/>
  <c r="AI1866" i="1"/>
  <c r="G1825" i="7" s="1"/>
  <c r="AI541" i="1"/>
  <c r="G500" i="7" s="1"/>
  <c r="D197" i="7"/>
  <c r="AH197" i="7" s="1"/>
  <c r="X955" i="1"/>
  <c r="B914" i="7" s="1"/>
  <c r="AF914" i="7" s="1"/>
  <c r="AH2872" i="1"/>
  <c r="F2831" i="7" s="1"/>
  <c r="AI2326" i="1"/>
  <c r="G2285" i="7" s="1"/>
  <c r="AH3502" i="1"/>
  <c r="AI504" i="1"/>
  <c r="G463" i="7" s="1"/>
  <c r="D1274" i="7"/>
  <c r="AH1274" i="7" s="1"/>
  <c r="D1225" i="7"/>
  <c r="AH1225" i="7" s="1"/>
  <c r="AI2242" i="1"/>
  <c r="G2201" i="7" s="1"/>
  <c r="AI1928" i="1"/>
  <c r="G1887" i="7" s="1"/>
  <c r="AH2105" i="1"/>
  <c r="F2064" i="7" s="1"/>
  <c r="AD1822" i="1"/>
  <c r="AH2205" i="1"/>
  <c r="F2164" i="7" s="1"/>
  <c r="AI1651" i="1"/>
  <c r="G1610" i="7" s="1"/>
  <c r="AH2866" i="1"/>
  <c r="F2825" i="7" s="1"/>
  <c r="AD1780" i="1"/>
  <c r="D2560" i="7"/>
  <c r="AH2560" i="7" s="1"/>
  <c r="AD1652" i="1"/>
  <c r="AD3506" i="1"/>
  <c r="D586" i="7"/>
  <c r="AH586" i="7" s="1"/>
  <c r="AD2677" i="1"/>
  <c r="X2120" i="1"/>
  <c r="B2079" i="7" s="1"/>
  <c r="AF2079" i="7" s="1"/>
  <c r="AI1477" i="1"/>
  <c r="G1436" i="7" s="1"/>
  <c r="AH3400" i="1"/>
  <c r="AI2528" i="1"/>
  <c r="G2487" i="7" s="1"/>
  <c r="AD3461" i="1"/>
  <c r="AH1874" i="1"/>
  <c r="F1833" i="7" s="1"/>
  <c r="D2168" i="7"/>
  <c r="AH2168" i="7" s="1"/>
  <c r="AD909" i="1"/>
  <c r="X2201" i="1"/>
  <c r="B2160" i="7" s="1"/>
  <c r="AF2160" i="7" s="1"/>
  <c r="AH2909" i="1"/>
  <c r="F2868" i="7" s="1"/>
  <c r="X3389" i="1"/>
  <c r="AH1575" i="1"/>
  <c r="F1534" i="7" s="1"/>
  <c r="X1953" i="1"/>
  <c r="B1912" i="7" s="1"/>
  <c r="AF1912" i="7" s="1"/>
  <c r="AH3492" i="1"/>
  <c r="AI2318" i="1"/>
  <c r="G2277" i="7" s="1"/>
  <c r="AD1404" i="1"/>
  <c r="X993" i="1"/>
  <c r="B952" i="7" s="1"/>
  <c r="AF952" i="7" s="1"/>
  <c r="X821" i="1"/>
  <c r="B780" i="7" s="1"/>
  <c r="AF780" i="7" s="1"/>
  <c r="X2418" i="1"/>
  <c r="B2377" i="7" s="1"/>
  <c r="AF2377" i="7" s="1"/>
  <c r="X2753" i="1"/>
  <c r="B2712" i="7" s="1"/>
  <c r="AF2712" i="7" s="1"/>
  <c r="D713" i="7"/>
  <c r="AH713" i="7" s="1"/>
  <c r="AD556" i="1"/>
  <c r="D2336" i="7"/>
  <c r="AH2336" i="7" s="1"/>
  <c r="AI1177" i="1"/>
  <c r="G1136" i="7" s="1"/>
  <c r="X349" i="1"/>
  <c r="B308" i="7" s="1"/>
  <c r="AF308" i="7" s="1"/>
  <c r="AH2359" i="1"/>
  <c r="F2318" i="7" s="1"/>
  <c r="AH2958" i="1"/>
  <c r="F2917" i="7" s="1"/>
  <c r="AD704" i="1"/>
  <c r="AH451" i="1"/>
  <c r="F410" i="7" s="1"/>
  <c r="AI1209" i="1"/>
  <c r="G1168" i="7" s="1"/>
  <c r="AH1624" i="1"/>
  <c r="F1583" i="7" s="1"/>
  <c r="AI705" i="1"/>
  <c r="G664" i="7" s="1"/>
  <c r="AD2422" i="1"/>
  <c r="AH2516" i="1"/>
  <c r="F2475" i="7" s="1"/>
  <c r="AI2829" i="1"/>
  <c r="G2788" i="7" s="1"/>
  <c r="AH441" i="1"/>
  <c r="F400" i="7" s="1"/>
  <c r="AI2322" i="1"/>
  <c r="G2281" i="7" s="1"/>
  <c r="D891" i="7"/>
  <c r="AH891" i="7" s="1"/>
  <c r="AH1297" i="1"/>
  <c r="F1256" i="7" s="1"/>
  <c r="D1084" i="7"/>
  <c r="AH1084" i="7" s="1"/>
  <c r="D2657" i="7"/>
  <c r="AH2657" i="7" s="1"/>
  <c r="D1229" i="7"/>
  <c r="AH1229" i="7" s="1"/>
  <c r="D327" i="7"/>
  <c r="AH327" i="7" s="1"/>
  <c r="AH2513" i="1"/>
  <c r="F2472" i="7" s="1"/>
  <c r="AD2338" i="1"/>
  <c r="X674" i="1"/>
  <c r="B633" i="7" s="1"/>
  <c r="AF633" i="7" s="1"/>
  <c r="D2658" i="7"/>
  <c r="AH2658" i="7" s="1"/>
  <c r="AD370" i="1"/>
  <c r="X3039" i="1"/>
  <c r="B2998" i="7" s="1"/>
  <c r="AF2998" i="7" s="1"/>
  <c r="AI1236" i="1"/>
  <c r="G1195" i="7" s="1"/>
  <c r="X2204" i="1"/>
  <c r="B2163" i="7" s="1"/>
  <c r="AF2163" i="7" s="1"/>
  <c r="AI423" i="1"/>
  <c r="G382" i="7" s="1"/>
  <c r="AI3413" i="1"/>
  <c r="X3279" i="1"/>
  <c r="D2050" i="7"/>
  <c r="AH2050" i="7" s="1"/>
  <c r="AD1943" i="1"/>
  <c r="D1479" i="7"/>
  <c r="AH1479" i="7" s="1"/>
  <c r="D2290" i="7"/>
  <c r="AH2290" i="7" s="1"/>
  <c r="X2173" i="1"/>
  <c r="B2132" i="7" s="1"/>
  <c r="AF2132" i="7" s="1"/>
  <c r="AD1061" i="1"/>
  <c r="AH2312" i="1"/>
  <c r="F2271" i="7" s="1"/>
  <c r="AH1878" i="1"/>
  <c r="F1837" i="7" s="1"/>
  <c r="AI1362" i="1"/>
  <c r="G1321" i="7" s="1"/>
  <c r="AH1478" i="1"/>
  <c r="F1437" i="7" s="1"/>
  <c r="X2157" i="1"/>
  <c r="B2116" i="7" s="1"/>
  <c r="AF2116" i="7" s="1"/>
  <c r="D1194" i="7"/>
  <c r="AH1194" i="7" s="1"/>
  <c r="D2487" i="7"/>
  <c r="AH2487" i="7" s="1"/>
  <c r="X2977" i="1"/>
  <c r="B2936" i="7" s="1"/>
  <c r="AF2936" i="7" s="1"/>
  <c r="AD320" i="1"/>
  <c r="AD1774" i="1"/>
  <c r="AH2761" i="1"/>
  <c r="F2720" i="7" s="1"/>
  <c r="X3340" i="1"/>
  <c r="AH1726" i="1"/>
  <c r="F1685" i="7" s="1"/>
  <c r="AD1239" i="1"/>
  <c r="AD448" i="1"/>
  <c r="AH1041" i="1"/>
  <c r="F1000" i="7" s="1"/>
  <c r="AH2237" i="1"/>
  <c r="F2196" i="7" s="1"/>
  <c r="AI702" i="1"/>
  <c r="G661" i="7" s="1"/>
  <c r="AD1894" i="1"/>
  <c r="D1543" i="7"/>
  <c r="AH1543" i="7" s="1"/>
  <c r="AH1168" i="1"/>
  <c r="F1127" i="7" s="1"/>
  <c r="AI2428" i="1"/>
  <c r="G2387" i="7" s="1"/>
  <c r="D1442" i="7"/>
  <c r="AH1442" i="7" s="1"/>
  <c r="D723" i="7"/>
  <c r="AH723" i="7" s="1"/>
  <c r="D2888" i="7"/>
  <c r="AH2888" i="7" s="1"/>
  <c r="D1001" i="7"/>
  <c r="AH1001" i="7" s="1"/>
  <c r="AH162" i="1"/>
  <c r="F121" i="7" s="1"/>
  <c r="AI2947" i="1"/>
  <c r="G2906" i="7" s="1"/>
  <c r="AI2459" i="1"/>
  <c r="G2418" i="7" s="1"/>
  <c r="AD807" i="1"/>
  <c r="AH2897" i="1"/>
  <c r="F2856" i="7" s="1"/>
  <c r="X647" i="1"/>
  <c r="B606" i="7" s="1"/>
  <c r="AF606" i="7" s="1"/>
  <c r="AH1290" i="1"/>
  <c r="F1249" i="7" s="1"/>
  <c r="D985" i="7"/>
  <c r="AH985" i="7" s="1"/>
  <c r="AD1441" i="1"/>
  <c r="AI160" i="1"/>
  <c r="G119" i="7" s="1"/>
  <c r="AD3285" i="1"/>
  <c r="X1701" i="1"/>
  <c r="B1660" i="7" s="1"/>
  <c r="AF1660" i="7" s="1"/>
  <c r="AH419" i="1"/>
  <c r="F378" i="7" s="1"/>
  <c r="X768" i="1"/>
  <c r="B727" i="7" s="1"/>
  <c r="AF727" i="7" s="1"/>
  <c r="X2597" i="1"/>
  <c r="B2556" i="7" s="1"/>
  <c r="AF2556" i="7" s="1"/>
  <c r="AI1709" i="1"/>
  <c r="G1668" i="7" s="1"/>
  <c r="AI2403" i="1"/>
  <c r="G2362" i="7" s="1"/>
  <c r="AD3492" i="1"/>
  <c r="D617" i="7"/>
  <c r="AH617" i="7" s="1"/>
  <c r="AD650" i="1"/>
  <c r="AI2725" i="1"/>
  <c r="G2684" i="7" s="1"/>
  <c r="AD3439" i="1"/>
  <c r="X1365" i="1"/>
  <c r="B1324" i="7" s="1"/>
  <c r="AF1324" i="7" s="1"/>
  <c r="X935" i="1"/>
  <c r="B894" i="7" s="1"/>
  <c r="AF894" i="7" s="1"/>
  <c r="AH3189" i="1"/>
  <c r="AI1042" i="1"/>
  <c r="G1001" i="7" s="1"/>
  <c r="D2906" i="7"/>
  <c r="AH2906" i="7" s="1"/>
  <c r="AH420" i="1"/>
  <c r="F379" i="7" s="1"/>
  <c r="X3527" i="1"/>
  <c r="D548" i="7"/>
  <c r="AH548" i="7" s="1"/>
  <c r="X2523" i="1"/>
  <c r="B2482" i="7" s="1"/>
  <c r="AF2482" i="7" s="1"/>
  <c r="X2234" i="1"/>
  <c r="B2193" i="7" s="1"/>
  <c r="AF2193" i="7" s="1"/>
  <c r="X782" i="1"/>
  <c r="B741" i="7" s="1"/>
  <c r="AF741" i="7" s="1"/>
  <c r="X2840" i="1"/>
  <c r="B2799" i="7" s="1"/>
  <c r="AF2799" i="7" s="1"/>
  <c r="AI3242" i="1"/>
  <c r="AD348" i="1"/>
  <c r="X615" i="1"/>
  <c r="B574" i="7" s="1"/>
  <c r="AF574" i="7" s="1"/>
  <c r="D70" i="7"/>
  <c r="AH70" i="7" s="1"/>
  <c r="AD952" i="1"/>
  <c r="X1710" i="1"/>
  <c r="B1669" i="7" s="1"/>
  <c r="AF1669" i="7" s="1"/>
  <c r="AI3461" i="1"/>
  <c r="X1122" i="1"/>
  <c r="B1081" i="7" s="1"/>
  <c r="AF1081" i="7" s="1"/>
  <c r="AI487" i="1"/>
  <c r="G446" i="7" s="1"/>
  <c r="AD1901" i="1"/>
  <c r="AH916" i="1"/>
  <c r="F875" i="7" s="1"/>
  <c r="X1938" i="1"/>
  <c r="B1897" i="7" s="1"/>
  <c r="AF1897" i="7" s="1"/>
  <c r="AD2961" i="1"/>
  <c r="X607" i="1"/>
  <c r="B566" i="7" s="1"/>
  <c r="AF566" i="7" s="1"/>
  <c r="X1380" i="1"/>
  <c r="B1339" i="7" s="1"/>
  <c r="AF1339" i="7" s="1"/>
  <c r="AH455" i="1"/>
  <c r="F414" i="7" s="1"/>
  <c r="X3187" i="1"/>
  <c r="AD1552" i="1"/>
  <c r="D2522" i="7"/>
  <c r="AH2522" i="7" s="1"/>
  <c r="AD1068" i="1"/>
  <c r="AI3408" i="1"/>
  <c r="AD213" i="1"/>
  <c r="AI3060" i="1"/>
  <c r="G3019" i="7" s="1"/>
  <c r="AI717" i="1"/>
  <c r="G676" i="7" s="1"/>
  <c r="AI3193" i="1"/>
  <c r="AH3267" i="1"/>
  <c r="AD1524" i="1"/>
  <c r="X3052" i="1"/>
  <c r="B3011" i="7" s="1"/>
  <c r="AF3011" i="7" s="1"/>
  <c r="X2887" i="1"/>
  <c r="B2846" i="7" s="1"/>
  <c r="AF2846" i="7" s="1"/>
  <c r="X3512" i="1"/>
  <c r="AI1153" i="1"/>
  <c r="G1112" i="7" s="1"/>
  <c r="X3005" i="1"/>
  <c r="B2964" i="7" s="1"/>
  <c r="AF2964" i="7" s="1"/>
  <c r="AD3420" i="1"/>
  <c r="D2029" i="7"/>
  <c r="AH2029" i="7" s="1"/>
  <c r="X2790" i="1"/>
  <c r="B2749" i="7" s="1"/>
  <c r="AF2749" i="7" s="1"/>
  <c r="AD2417" i="1"/>
  <c r="D1045" i="7"/>
  <c r="AH1045" i="7" s="1"/>
  <c r="X224" i="1"/>
  <c r="B183" i="7" s="1"/>
  <c r="AF183" i="7" s="1"/>
  <c r="D2167" i="7"/>
  <c r="AH2167" i="7" s="1"/>
  <c r="D1085" i="7"/>
  <c r="AH1085" i="7" s="1"/>
  <c r="AH2184" i="1"/>
  <c r="F2143" i="7" s="1"/>
  <c r="D331" i="7"/>
  <c r="AH331" i="7" s="1"/>
  <c r="AI2673" i="1"/>
  <c r="G2632" i="7" s="1"/>
  <c r="D1949" i="7"/>
  <c r="AH1949" i="7" s="1"/>
  <c r="AH2332" i="1"/>
  <c r="F2291" i="7" s="1"/>
  <c r="AD883" i="1"/>
  <c r="AH473" i="1"/>
  <c r="F432" i="7" s="1"/>
  <c r="AD2140" i="1"/>
  <c r="AH216" i="1"/>
  <c r="F175" i="7" s="1"/>
  <c r="AH764" i="1"/>
  <c r="F723" i="7" s="1"/>
  <c r="X3016" i="1"/>
  <c r="B2975" i="7" s="1"/>
  <c r="AF2975" i="7" s="1"/>
  <c r="AD854" i="1"/>
  <c r="X1679" i="1"/>
  <c r="B1638" i="7" s="1"/>
  <c r="AF1638" i="7" s="1"/>
  <c r="AD3317" i="1"/>
  <c r="AI3010" i="1"/>
  <c r="G2969" i="7" s="1"/>
  <c r="X1057" i="1"/>
  <c r="B1016" i="7" s="1"/>
  <c r="AF1016" i="7" s="1"/>
  <c r="X713" i="1"/>
  <c r="B672" i="7" s="1"/>
  <c r="AF672" i="7" s="1"/>
  <c r="AI516" i="1"/>
  <c r="G475" i="7" s="1"/>
  <c r="AD2472" i="1"/>
  <c r="D1348" i="7"/>
  <c r="AH1348" i="7" s="1"/>
  <c r="D1313" i="7"/>
  <c r="AH1313" i="7" s="1"/>
  <c r="AD1175" i="1"/>
  <c r="AD2670" i="1"/>
  <c r="AD1711" i="1"/>
  <c r="AI2571" i="1"/>
  <c r="G2530" i="7" s="1"/>
  <c r="AI3469" i="1"/>
  <c r="AD1496" i="1"/>
  <c r="AI1633" i="1"/>
  <c r="G1592" i="7" s="1"/>
  <c r="AD2584" i="1"/>
  <c r="X3485" i="1"/>
  <c r="AD1656" i="1"/>
  <c r="D1232" i="7"/>
  <c r="AH1232" i="7" s="1"/>
  <c r="AD967" i="1"/>
  <c r="AD957" i="1"/>
  <c r="D589" i="7"/>
  <c r="AH589" i="7" s="1"/>
  <c r="X3321" i="1"/>
  <c r="X100" i="1"/>
  <c r="B59" i="7" s="1"/>
  <c r="AF59" i="7" s="1"/>
  <c r="D2687" i="7"/>
  <c r="AH2687" i="7" s="1"/>
  <c r="AH3425" i="1"/>
  <c r="AH348" i="1"/>
  <c r="F307" i="7" s="1"/>
  <c r="AH3329" i="1"/>
  <c r="AI741" i="1"/>
  <c r="G700" i="7" s="1"/>
  <c r="D1039" i="7"/>
  <c r="AH1039" i="7" s="1"/>
  <c r="X1556" i="1"/>
  <c r="B1515" i="7" s="1"/>
  <c r="AF1515" i="7" s="1"/>
  <c r="AH761" i="1"/>
  <c r="F720" i="7" s="1"/>
  <c r="AI1093" i="1"/>
  <c r="G1052" i="7" s="1"/>
  <c r="D862" i="7"/>
  <c r="AH862" i="7" s="1"/>
  <c r="X3193" i="1"/>
  <c r="AH2901" i="1"/>
  <c r="F2860" i="7" s="1"/>
  <c r="D1574" i="7"/>
  <c r="AH1574" i="7" s="1"/>
  <c r="AD576" i="1"/>
  <c r="D2691" i="7"/>
  <c r="AH2691" i="7" s="1"/>
  <c r="AH367" i="1"/>
  <c r="F326" i="7" s="1"/>
  <c r="X3169" i="1"/>
  <c r="X2951" i="1"/>
  <c r="B2910" i="7" s="1"/>
  <c r="AF2910" i="7" s="1"/>
  <c r="D2338" i="7"/>
  <c r="AH2338" i="7" s="1"/>
  <c r="X3403" i="1"/>
  <c r="D2273" i="7"/>
  <c r="AH2273" i="7" s="1"/>
  <c r="AH3510" i="1"/>
  <c r="AD842" i="1"/>
  <c r="D558" i="7"/>
  <c r="AH558" i="7" s="1"/>
  <c r="X1226" i="1"/>
  <c r="B1185" i="7" s="1"/>
  <c r="AF1185" i="7" s="1"/>
  <c r="AD1533" i="1"/>
  <c r="D836" i="7"/>
  <c r="AH836" i="7" s="1"/>
  <c r="AH725" i="1"/>
  <c r="F684" i="7" s="1"/>
  <c r="D450" i="7"/>
  <c r="AH450" i="7" s="1"/>
  <c r="AD918" i="1"/>
  <c r="AH1063" i="1"/>
  <c r="F1022" i="7" s="1"/>
  <c r="AI1413" i="1"/>
  <c r="G1372" i="7" s="1"/>
  <c r="X2019" i="1"/>
  <c r="B1978" i="7" s="1"/>
  <c r="AF1978" i="7" s="1"/>
  <c r="AD3008" i="1"/>
  <c r="AI3189" i="1"/>
  <c r="AI2344" i="1"/>
  <c r="G2303" i="7" s="1"/>
  <c r="D168" i="7"/>
  <c r="AH168" i="7" s="1"/>
  <c r="AD1304" i="1"/>
  <c r="X1747" i="1"/>
  <c r="B1706" i="7" s="1"/>
  <c r="AF1706" i="7" s="1"/>
  <c r="D1546" i="7"/>
  <c r="AH1546" i="7" s="1"/>
  <c r="AI1372" i="1"/>
  <c r="G1331" i="7" s="1"/>
  <c r="X2268" i="1"/>
  <c r="B2227" i="7" s="1"/>
  <c r="AF2227" i="7" s="1"/>
  <c r="AD298" i="1"/>
  <c r="X3130" i="1"/>
  <c r="X1395" i="1"/>
  <c r="B1354" i="7" s="1"/>
  <c r="AF1354" i="7" s="1"/>
  <c r="AI1134" i="1"/>
  <c r="G1093" i="7" s="1"/>
  <c r="D2794" i="7"/>
  <c r="AH2794" i="7" s="1"/>
  <c r="X1602" i="1"/>
  <c r="B1561" i="7" s="1"/>
  <c r="AF1561" i="7" s="1"/>
  <c r="AD987" i="1"/>
  <c r="X1317" i="1"/>
  <c r="B1276" i="7" s="1"/>
  <c r="AF1276" i="7" s="1"/>
  <c r="AD1044" i="1"/>
  <c r="D704" i="7"/>
  <c r="AH704" i="7" s="1"/>
  <c r="AD648" i="1"/>
  <c r="AH607" i="1"/>
  <c r="F566" i="7" s="1"/>
  <c r="AI372" i="1"/>
  <c r="G331" i="7" s="1"/>
  <c r="X2695" i="1"/>
  <c r="B2654" i="7" s="1"/>
  <c r="AF2654" i="7" s="1"/>
  <c r="AI464" i="1"/>
  <c r="G423" i="7" s="1"/>
  <c r="X2640" i="1"/>
  <c r="B2599" i="7" s="1"/>
  <c r="AF2599" i="7" s="1"/>
  <c r="AD2751" i="1"/>
  <c r="AI212" i="1"/>
  <c r="G171" i="7" s="1"/>
  <c r="AH3459" i="1"/>
  <c r="AI1559" i="1"/>
  <c r="G1518" i="7" s="1"/>
  <c r="D46" i="7"/>
  <c r="AH46" i="7" s="1"/>
  <c r="AD310" i="1"/>
  <c r="AH2944" i="1"/>
  <c r="F2903" i="7" s="1"/>
  <c r="X2306" i="1"/>
  <c r="B2265" i="7" s="1"/>
  <c r="AF2265" i="7" s="1"/>
  <c r="AI932" i="1"/>
  <c r="G891" i="7" s="1"/>
  <c r="AI1802" i="1"/>
  <c r="G1761" i="7" s="1"/>
  <c r="X1127" i="1"/>
  <c r="B1086" i="7" s="1"/>
  <c r="AF1086" i="7" s="1"/>
  <c r="X2513" i="1"/>
  <c r="B2472" i="7" s="1"/>
  <c r="AF2472" i="7" s="1"/>
  <c r="AI2361" i="1"/>
  <c r="G2320" i="7" s="1"/>
  <c r="AD1590" i="1"/>
  <c r="AI1131" i="1"/>
  <c r="G1090" i="7" s="1"/>
  <c r="AH2661" i="1"/>
  <c r="F2620" i="7" s="1"/>
  <c r="X146" i="1"/>
  <c r="B105" i="7" s="1"/>
  <c r="AF105" i="7" s="1"/>
  <c r="X1307" i="1"/>
  <c r="B1266" i="7" s="1"/>
  <c r="AF1266" i="7" s="1"/>
  <c r="AI1820" i="1"/>
  <c r="G1779" i="7" s="1"/>
  <c r="X475" i="1"/>
  <c r="B434" i="7" s="1"/>
  <c r="AF434" i="7" s="1"/>
  <c r="D1492" i="7"/>
  <c r="AH1492" i="7" s="1"/>
  <c r="AH3304" i="1"/>
  <c r="AH707" i="1"/>
  <c r="F666" i="7" s="1"/>
  <c r="X1367" i="1"/>
  <c r="B1326" i="7" s="1"/>
  <c r="AF1326" i="7" s="1"/>
  <c r="AH1552" i="1"/>
  <c r="F1511" i="7" s="1"/>
  <c r="AH3423" i="1"/>
  <c r="AI3256" i="1"/>
  <c r="X2359" i="1"/>
  <c r="B2318" i="7" s="1"/>
  <c r="AF2318" i="7" s="1"/>
  <c r="AH655" i="1"/>
  <c r="F614" i="7" s="1"/>
  <c r="AH1434" i="1"/>
  <c r="F1393" i="7" s="1"/>
  <c r="D2669" i="7"/>
  <c r="AH2669" i="7" s="1"/>
  <c r="D1550" i="7"/>
  <c r="AH1550" i="7" s="1"/>
  <c r="AH3323" i="1"/>
  <c r="AH1779" i="1"/>
  <c r="F1738" i="7" s="1"/>
  <c r="X601" i="1"/>
  <c r="B560" i="7" s="1"/>
  <c r="AF560" i="7" s="1"/>
  <c r="AI2404" i="1"/>
  <c r="G2363" i="7" s="1"/>
  <c r="AH502" i="1"/>
  <c r="F461" i="7" s="1"/>
  <c r="X2144" i="1"/>
  <c r="B2103" i="7" s="1"/>
  <c r="AF2103" i="7" s="1"/>
  <c r="D1529" i="7"/>
  <c r="AH1529" i="7" s="1"/>
  <c r="D2380" i="7"/>
  <c r="AH2380" i="7" s="1"/>
  <c r="AI3425" i="1"/>
  <c r="AI1694" i="1"/>
  <c r="G1653" i="7" s="1"/>
  <c r="X2043" i="1"/>
  <c r="B2002" i="7" s="1"/>
  <c r="AF2002" i="7" s="1"/>
  <c r="AH1141" i="1"/>
  <c r="F1100" i="7" s="1"/>
  <c r="AH693" i="1"/>
  <c r="F652" i="7" s="1"/>
  <c r="AD980" i="1"/>
  <c r="X3113" i="1"/>
  <c r="D1905" i="7"/>
  <c r="AH1905" i="7" s="1"/>
  <c r="AH1275" i="1"/>
  <c r="F1234" i="7" s="1"/>
  <c r="AD1908" i="1"/>
  <c r="AH2960" i="1"/>
  <c r="F2919" i="7" s="1"/>
  <c r="AI79" i="1"/>
  <c r="G38" i="7" s="1"/>
  <c r="AI1478" i="1"/>
  <c r="G1437" i="7" s="1"/>
  <c r="AH1710" i="1"/>
  <c r="F1669" i="7" s="1"/>
  <c r="AI1162" i="1"/>
  <c r="G1121" i="7" s="1"/>
  <c r="AD1935" i="1"/>
  <c r="D595" i="7"/>
  <c r="AH595" i="7" s="1"/>
  <c r="X2481" i="1"/>
  <c r="B2440" i="7" s="1"/>
  <c r="AF2440" i="7" s="1"/>
  <c r="AI708" i="1"/>
  <c r="G667" i="7" s="1"/>
  <c r="D1269" i="7"/>
  <c r="AH1269" i="7" s="1"/>
  <c r="AI2604" i="1"/>
  <c r="G2563" i="7" s="1"/>
  <c r="AI3165" i="1"/>
  <c r="AI1725" i="1"/>
  <c r="G1684" i="7" s="1"/>
  <c r="X596" i="1"/>
  <c r="B555" i="7" s="1"/>
  <c r="AF555" i="7" s="1"/>
  <c r="AH2671" i="1"/>
  <c r="F2630" i="7" s="1"/>
  <c r="X2032" i="1"/>
  <c r="B1991" i="7" s="1"/>
  <c r="AF1991" i="7" s="1"/>
  <c r="X1905" i="1"/>
  <c r="B1864" i="7" s="1"/>
  <c r="AF1864" i="7" s="1"/>
  <c r="X2473" i="1"/>
  <c r="B2432" i="7" s="1"/>
  <c r="AF2432" i="7" s="1"/>
  <c r="AH1887" i="1"/>
  <c r="F1846" i="7" s="1"/>
  <c r="D474" i="7"/>
  <c r="AH474" i="7" s="1"/>
  <c r="AH1584" i="1"/>
  <c r="F1543" i="7" s="1"/>
  <c r="AD1168" i="1"/>
  <c r="AD2995" i="1"/>
  <c r="AD2498" i="1"/>
  <c r="D2698" i="7"/>
  <c r="AH2698" i="7" s="1"/>
  <c r="X2446" i="1"/>
  <c r="B2405" i="7" s="1"/>
  <c r="AF2405" i="7" s="1"/>
  <c r="AI3304" i="1"/>
  <c r="AI2461" i="1"/>
  <c r="G2420" i="7" s="1"/>
  <c r="AI1417" i="1"/>
  <c r="G1376" i="7" s="1"/>
  <c r="D651" i="7"/>
  <c r="AH651" i="7" s="1"/>
  <c r="AI835" i="1"/>
  <c r="G794" i="7" s="1"/>
  <c r="AH1372" i="1"/>
  <c r="F1331" i="7" s="1"/>
  <c r="AI393" i="1"/>
  <c r="G352" i="7" s="1"/>
  <c r="AD3410" i="1"/>
  <c r="X2793" i="1"/>
  <c r="B2752" i="7" s="1"/>
  <c r="AF2752" i="7" s="1"/>
  <c r="AI940" i="1"/>
  <c r="G899" i="7" s="1"/>
  <c r="X571" i="1"/>
  <c r="B530" i="7" s="1"/>
  <c r="AF530" i="7" s="1"/>
  <c r="D685" i="7"/>
  <c r="AH685" i="7" s="1"/>
  <c r="D2158" i="7"/>
  <c r="AH2158" i="7" s="1"/>
  <c r="X3208" i="1"/>
  <c r="D2989" i="7"/>
  <c r="AH2989" i="7" s="1"/>
  <c r="AH2166" i="1"/>
  <c r="F2125" i="7" s="1"/>
  <c r="X2240" i="1"/>
  <c r="B2199" i="7" s="1"/>
  <c r="AF2199" i="7" s="1"/>
  <c r="AH2933" i="1"/>
  <c r="F2892" i="7" s="1"/>
  <c r="AH824" i="1"/>
  <c r="F783" i="7" s="1"/>
  <c r="AI2967" i="1"/>
  <c r="G2926" i="7" s="1"/>
  <c r="D2831" i="7"/>
  <c r="AH2831" i="7" s="1"/>
  <c r="AI1400" i="1"/>
  <c r="G1359" i="7" s="1"/>
  <c r="AH1539" i="1"/>
  <c r="F1498" i="7" s="1"/>
  <c r="AH2273" i="1"/>
  <c r="F2232" i="7" s="1"/>
  <c r="AI3293" i="1"/>
  <c r="AD1570" i="1"/>
  <c r="AD2164" i="1"/>
  <c r="D1879" i="7"/>
  <c r="AH1879" i="7" s="1"/>
  <c r="AH2894" i="1"/>
  <c r="F2853" i="7" s="1"/>
  <c r="D1888" i="7"/>
  <c r="AH1888" i="7" s="1"/>
  <c r="X2624" i="1"/>
  <c r="B2583" i="7" s="1"/>
  <c r="AF2583" i="7" s="1"/>
  <c r="AD2205" i="1"/>
  <c r="AH2001" i="1"/>
  <c r="F1960" i="7" s="1"/>
  <c r="AI1189" i="1"/>
  <c r="G1148" i="7" s="1"/>
  <c r="AD3385" i="1"/>
  <c r="AI2581" i="1"/>
  <c r="G2540" i="7" s="1"/>
  <c r="AH1908" i="1"/>
  <c r="F1867" i="7" s="1"/>
  <c r="X1149" i="1"/>
  <c r="B1108" i="7" s="1"/>
  <c r="AF1108" i="7" s="1"/>
  <c r="X3500" i="1"/>
  <c r="D111" i="7"/>
  <c r="AH111" i="7" s="1"/>
  <c r="D1681" i="7"/>
  <c r="AH1681" i="7" s="1"/>
  <c r="AH1477" i="1"/>
  <c r="F1436" i="7" s="1"/>
  <c r="AI3233" i="1"/>
  <c r="AI2917" i="1"/>
  <c r="G2876" i="7" s="1"/>
  <c r="AH2935" i="1"/>
  <c r="F2894" i="7" s="1"/>
  <c r="AH121" i="1"/>
  <c r="F80" i="7" s="1"/>
  <c r="AI116" i="1"/>
  <c r="G75" i="7" s="1"/>
  <c r="AD1677" i="1"/>
  <c r="D1003" i="7"/>
  <c r="AH1003" i="7" s="1"/>
  <c r="AD1795" i="1"/>
  <c r="AH2997" i="1"/>
  <c r="F2956" i="7" s="1"/>
  <c r="AI1600" i="1"/>
  <c r="G1559" i="7" s="1"/>
  <c r="AI1031" i="1"/>
  <c r="G990" i="7" s="1"/>
  <c r="AI2550" i="1"/>
  <c r="G2509" i="7" s="1"/>
  <c r="X1351" i="1"/>
  <c r="B1310" i="7" s="1"/>
  <c r="AF1310" i="7" s="1"/>
  <c r="AI3418" i="1"/>
  <c r="AD1458" i="1"/>
  <c r="AI1759" i="1"/>
  <c r="G1718" i="7" s="1"/>
  <c r="X3320" i="1"/>
  <c r="AI1392" i="1"/>
  <c r="G1351" i="7" s="1"/>
  <c r="AD1559" i="1"/>
  <c r="AD1515" i="1"/>
  <c r="X3298" i="1"/>
  <c r="AD2359" i="1"/>
  <c r="X3010" i="1"/>
  <c r="B2969" i="7" s="1"/>
  <c r="AF2969" i="7" s="1"/>
  <c r="AD651" i="1"/>
  <c r="AI2988" i="1"/>
  <c r="G2947" i="7" s="1"/>
  <c r="AH1764" i="1"/>
  <c r="F1723" i="7" s="1"/>
  <c r="AH3111" i="1"/>
  <c r="D1977" i="7"/>
  <c r="AH1977" i="7" s="1"/>
  <c r="AH845" i="1"/>
  <c r="F804" i="7" s="1"/>
  <c r="AD501" i="1"/>
  <c r="AD3513" i="1"/>
  <c r="AH1853" i="1"/>
  <c r="F1812" i="7" s="1"/>
  <c r="X770" i="1"/>
  <c r="B729" i="7" s="1"/>
  <c r="AF729" i="7" s="1"/>
  <c r="AH1040" i="1"/>
  <c r="F999" i="7" s="1"/>
  <c r="D2514" i="7"/>
  <c r="AH2514" i="7" s="1"/>
  <c r="D2868" i="7"/>
  <c r="AH2868" i="7" s="1"/>
  <c r="D2870" i="7"/>
  <c r="AH2870" i="7" s="1"/>
  <c r="AI1041" i="1"/>
  <c r="G1000" i="7" s="1"/>
  <c r="D391" i="7"/>
  <c r="AH391" i="7" s="1"/>
  <c r="AD702" i="1"/>
  <c r="AI1613" i="1"/>
  <c r="G1572" i="7" s="1"/>
  <c r="D2411" i="7"/>
  <c r="AH2411" i="7" s="1"/>
  <c r="AI1841" i="1"/>
  <c r="G1800" i="7" s="1"/>
  <c r="D2387" i="7"/>
  <c r="AH2387" i="7" s="1"/>
  <c r="AD508" i="1"/>
  <c r="AD769" i="1"/>
  <c r="AH1773" i="1"/>
  <c r="F1732" i="7" s="1"/>
  <c r="D2206" i="7"/>
  <c r="AH2206" i="7" s="1"/>
  <c r="D1843" i="7"/>
  <c r="AH1843" i="7" s="1"/>
  <c r="AI3475" i="1"/>
  <c r="AI1166" i="1"/>
  <c r="G1125" i="7" s="1"/>
  <c r="X2218" i="1"/>
  <c r="B2177" i="7" s="1"/>
  <c r="AF2177" i="7" s="1"/>
  <c r="X2357" i="1"/>
  <c r="B2316" i="7" s="1"/>
  <c r="AF2316" i="7" s="1"/>
  <c r="X2872" i="1"/>
  <c r="B2831" i="7" s="1"/>
  <c r="AF2831" i="7" s="1"/>
  <c r="AI1118" i="1"/>
  <c r="G1077" i="7" s="1"/>
  <c r="D2935" i="7"/>
  <c r="AH2935" i="7" s="1"/>
  <c r="AD1576" i="1"/>
  <c r="D1960" i="7"/>
  <c r="AH1960" i="7" s="1"/>
  <c r="AI903" i="1"/>
  <c r="G862" i="7" s="1"/>
  <c r="D1852" i="7"/>
  <c r="AH1852" i="7" s="1"/>
  <c r="AD243" i="1"/>
  <c r="D1371" i="7"/>
  <c r="AH1371" i="7" s="1"/>
  <c r="AH2244" i="1"/>
  <c r="F2203" i="7" s="1"/>
  <c r="AH2833" i="1"/>
  <c r="F2792" i="7" s="1"/>
  <c r="AI3274" i="1"/>
  <c r="D757" i="7"/>
  <c r="AH757" i="7" s="1"/>
  <c r="AD3083" i="1"/>
  <c r="D1209" i="7"/>
  <c r="AH1209" i="7" s="1"/>
  <c r="AH822" i="1"/>
  <c r="F781" i="7" s="1"/>
  <c r="AI2441" i="1"/>
  <c r="G2400" i="7" s="1"/>
  <c r="AD682" i="1"/>
  <c r="AH2645" i="1"/>
  <c r="F2604" i="7" s="1"/>
  <c r="AI2546" i="1"/>
  <c r="G2505" i="7" s="1"/>
  <c r="D1100" i="7"/>
  <c r="AH1100" i="7" s="1"/>
  <c r="AI104" i="1"/>
  <c r="G63" i="7" s="1"/>
  <c r="X2757" i="1"/>
  <c r="B2716" i="7" s="1"/>
  <c r="AF2716" i="7" s="1"/>
  <c r="AH3306" i="1"/>
  <c r="AD3515" i="1"/>
  <c r="X324" i="1"/>
  <c r="B283" i="7" s="1"/>
  <c r="AF283" i="7" s="1"/>
  <c r="AD717" i="1"/>
  <c r="AD3217" i="1"/>
  <c r="AI2312" i="1"/>
  <c r="G2271" i="7" s="1"/>
  <c r="AD816" i="1"/>
  <c r="X2071" i="1"/>
  <c r="B2030" i="7" s="1"/>
  <c r="AF2030" i="7" s="1"/>
  <c r="AD394" i="1"/>
  <c r="AH243" i="1"/>
  <c r="F202" i="7" s="1"/>
  <c r="X3443" i="1"/>
  <c r="X1320" i="1"/>
  <c r="B1279" i="7" s="1"/>
  <c r="AF1279" i="7" s="1"/>
  <c r="AI1602" i="1"/>
  <c r="G1561" i="7" s="1"/>
  <c r="AH3318" i="1"/>
  <c r="AI2574" i="1"/>
  <c r="G2533" i="7" s="1"/>
  <c r="D2160" i="7"/>
  <c r="AH2160" i="7" s="1"/>
  <c r="AD745" i="1"/>
  <c r="AH1239" i="1"/>
  <c r="F1198" i="7" s="1"/>
  <c r="AH974" i="1"/>
  <c r="F933" i="7" s="1"/>
  <c r="AD877" i="1"/>
  <c r="D592" i="7"/>
  <c r="AH592" i="7" s="1"/>
  <c r="D2654" i="7"/>
  <c r="AH2654" i="7" s="1"/>
  <c r="X2510" i="1"/>
  <c r="B2469" i="7" s="1"/>
  <c r="AF2469" i="7" s="1"/>
  <c r="AH1869" i="1"/>
  <c r="F1828" i="7" s="1"/>
  <c r="X490" i="1"/>
  <c r="B449" i="7" s="1"/>
  <c r="AF449" i="7" s="1"/>
  <c r="D2941" i="7"/>
  <c r="AH2941" i="7" s="1"/>
  <c r="X259" i="1"/>
  <c r="B218" i="7" s="1"/>
  <c r="AF218" i="7" s="1"/>
  <c r="AI1863" i="1"/>
  <c r="G1822" i="7" s="1"/>
  <c r="AD1106" i="1"/>
  <c r="D2548" i="7"/>
  <c r="AH2548" i="7" s="1"/>
  <c r="D1339" i="7"/>
  <c r="AH1339" i="7" s="1"/>
  <c r="AI2359" i="1"/>
  <c r="G2318" i="7" s="1"/>
  <c r="D1159" i="7"/>
  <c r="AH1159" i="7" s="1"/>
  <c r="AI2153" i="1"/>
  <c r="G2112" i="7" s="1"/>
  <c r="X467" i="1"/>
  <c r="B426" i="7" s="1"/>
  <c r="AF426" i="7" s="1"/>
  <c r="X642" i="1"/>
  <c r="B601" i="7" s="1"/>
  <c r="AF601" i="7" s="1"/>
  <c r="X1689" i="1"/>
  <c r="B1648" i="7" s="1"/>
  <c r="AF1648" i="7" s="1"/>
  <c r="X1815" i="1"/>
  <c r="B1774" i="7" s="1"/>
  <c r="AF1774" i="7" s="1"/>
  <c r="AD2874" i="1"/>
  <c r="AH2949" i="1"/>
  <c r="F2908" i="7" s="1"/>
  <c r="AD2374" i="1"/>
  <c r="X3003" i="1"/>
  <c r="B2962" i="7" s="1"/>
  <c r="AF2962" i="7" s="1"/>
  <c r="AH1578" i="1"/>
  <c r="F1537" i="7" s="1"/>
  <c r="AI3235" i="1"/>
  <c r="D858" i="7"/>
  <c r="AH858" i="7" s="1"/>
  <c r="AI140" i="1"/>
  <c r="G99" i="7" s="1"/>
  <c r="X1087" i="1"/>
  <c r="B1046" i="7" s="1"/>
  <c r="AF1046" i="7" s="1"/>
  <c r="AI1844" i="1"/>
  <c r="G1803" i="7" s="1"/>
  <c r="AD1127" i="1"/>
  <c r="D1925" i="7"/>
  <c r="AH1925" i="7" s="1"/>
  <c r="AH2302" i="1"/>
  <c r="F2261" i="7" s="1"/>
  <c r="AH1617" i="1"/>
  <c r="F1576" i="7" s="1"/>
  <c r="AI3074" i="1"/>
  <c r="AI2699" i="1"/>
  <c r="G2658" i="7" s="1"/>
  <c r="AI370" i="1"/>
  <c r="G329" i="7" s="1"/>
  <c r="AI3156" i="1"/>
  <c r="D2123" i="7"/>
  <c r="AH2123" i="7" s="1"/>
  <c r="AI1963" i="1"/>
  <c r="G1922" i="7" s="1"/>
  <c r="AH2809" i="1"/>
  <c r="F2768" i="7" s="1"/>
  <c r="X3348" i="1"/>
  <c r="D431" i="7"/>
  <c r="AH431" i="7" s="1"/>
  <c r="AI654" i="1"/>
  <c r="G613" i="7" s="1"/>
  <c r="D936" i="7"/>
  <c r="AH936" i="7" s="1"/>
  <c r="AD715" i="1"/>
  <c r="AI146" i="1"/>
  <c r="G105" i="7" s="1"/>
  <c r="AH2912" i="1"/>
  <c r="F2871" i="7" s="1"/>
  <c r="AH3217" i="1"/>
  <c r="X1834" i="1"/>
  <c r="B1793" i="7" s="1"/>
  <c r="AF1793" i="7" s="1"/>
  <c r="X3245" i="1"/>
  <c r="AI3363" i="1"/>
  <c r="AD409" i="1"/>
  <c r="D2686" i="7"/>
  <c r="AH2686" i="7" s="1"/>
  <c r="AI2853" i="1"/>
  <c r="G2812" i="7" s="1"/>
  <c r="X1760" i="1"/>
  <c r="B1719" i="7" s="1"/>
  <c r="AF1719" i="7" s="1"/>
  <c r="AD1602" i="1"/>
  <c r="AH2720" i="1"/>
  <c r="F2679" i="7" s="1"/>
  <c r="D1058" i="7"/>
  <c r="AH1058" i="7" s="1"/>
  <c r="D844" i="7"/>
  <c r="AH844" i="7" s="1"/>
  <c r="X2723" i="1"/>
  <c r="B2682" i="7" s="1"/>
  <c r="AF2682" i="7" s="1"/>
  <c r="X371" i="1"/>
  <c r="B330" i="7" s="1"/>
  <c r="AF330" i="7" s="1"/>
  <c r="AI3196" i="1"/>
  <c r="X2743" i="1"/>
  <c r="B2702" i="7" s="1"/>
  <c r="AF2702" i="7" s="1"/>
  <c r="AD2796" i="1"/>
  <c r="AH432" i="1"/>
  <c r="F391" i="7" s="1"/>
  <c r="AI2695" i="1"/>
  <c r="G2654" i="7" s="1"/>
  <c r="AD342" i="1"/>
  <c r="AI2848" i="1"/>
  <c r="G2807" i="7" s="1"/>
  <c r="X2902" i="1"/>
  <c r="B2861" i="7" s="1"/>
  <c r="AF2861" i="7" s="1"/>
  <c r="D1718" i="7"/>
  <c r="AH1718" i="7" s="1"/>
  <c r="D2506" i="7"/>
  <c r="AH2506" i="7" s="1"/>
  <c r="AH3008" i="1"/>
  <c r="F2967" i="7" s="1"/>
  <c r="AH1452" i="1"/>
  <c r="F1411" i="7" s="1"/>
  <c r="AD2929" i="1"/>
  <c r="D2760" i="7"/>
  <c r="AH2760" i="7" s="1"/>
  <c r="X1825" i="1"/>
  <c r="B1784" i="7" s="1"/>
  <c r="AF1784" i="7" s="1"/>
  <c r="D793" i="7"/>
  <c r="AH793" i="7" s="1"/>
  <c r="D2813" i="7"/>
  <c r="AH2813" i="7" s="1"/>
  <c r="AH2146" i="1"/>
  <c r="F2105" i="7" s="1"/>
  <c r="AD2988" i="1"/>
  <c r="AI597" i="1"/>
  <c r="G556" i="7" s="1"/>
  <c r="AD3527" i="1"/>
  <c r="D2996" i="7"/>
  <c r="AH2996" i="7" s="1"/>
  <c r="X928" i="1"/>
  <c r="B887" i="7" s="1"/>
  <c r="AF887" i="7" s="1"/>
  <c r="AD2619" i="1"/>
  <c r="D892" i="7"/>
  <c r="AH892" i="7" s="1"/>
  <c r="D1094" i="7"/>
  <c r="AH1094" i="7" s="1"/>
  <c r="D1944" i="7"/>
  <c r="AH1944" i="7" s="1"/>
  <c r="AD3107" i="1"/>
  <c r="X3106" i="1"/>
  <c r="AH2176" i="1"/>
  <c r="F2135" i="7" s="1"/>
  <c r="AI2896" i="1"/>
  <c r="G2855" i="7" s="1"/>
  <c r="AH2021" i="1"/>
  <c r="F1980" i="7" s="1"/>
  <c r="D1570" i="7"/>
  <c r="AH1570" i="7" s="1"/>
  <c r="AH2752" i="1"/>
  <c r="F2711" i="7" s="1"/>
  <c r="AD2264" i="1"/>
  <c r="X1277" i="1"/>
  <c r="B1236" i="7" s="1"/>
  <c r="AF1236" i="7" s="1"/>
  <c r="AD2549" i="1"/>
  <c r="AD1662" i="1"/>
  <c r="X413" i="1"/>
  <c r="B372" i="7" s="1"/>
  <c r="AF372" i="7" s="1"/>
  <c r="X537" i="1"/>
  <c r="B496" i="7" s="1"/>
  <c r="AF496" i="7" s="1"/>
  <c r="AD1688" i="1"/>
  <c r="X1182" i="1"/>
  <c r="B1141" i="7" s="1"/>
  <c r="AF1141" i="7" s="1"/>
  <c r="X1296" i="1"/>
  <c r="B1255" i="7" s="1"/>
  <c r="AF1255" i="7" s="1"/>
  <c r="AD2659" i="1"/>
  <c r="AH104" i="1"/>
  <c r="F63" i="7" s="1"/>
  <c r="AH1025" i="1"/>
  <c r="F984" i="7" s="1"/>
  <c r="X2648" i="1"/>
  <c r="B2607" i="7" s="1"/>
  <c r="AF2607" i="7" s="1"/>
  <c r="AI788" i="1"/>
  <c r="G747" i="7" s="1"/>
  <c r="AI613" i="1"/>
  <c r="G572" i="7" s="1"/>
  <c r="X3416" i="1"/>
  <c r="AD970" i="1"/>
  <c r="AH3251" i="1"/>
  <c r="X434" i="1"/>
  <c r="B393" i="7" s="1"/>
  <c r="AF393" i="7" s="1"/>
  <c r="X110" i="1"/>
  <c r="B69" i="7" s="1"/>
  <c r="AF69" i="7" s="1"/>
  <c r="AH2727" i="1"/>
  <c r="F2686" i="7" s="1"/>
  <c r="D1400" i="7"/>
  <c r="AH1400" i="7" s="1"/>
  <c r="AH2835" i="1"/>
  <c r="F2794" i="7" s="1"/>
  <c r="AH3461" i="1"/>
  <c r="D2568" i="7"/>
  <c r="AH2568" i="7" s="1"/>
  <c r="D1008" i="7"/>
  <c r="AH1008" i="7" s="1"/>
  <c r="X860" i="1"/>
  <c r="B819" i="7" s="1"/>
  <c r="AF819" i="7" s="1"/>
  <c r="X2702" i="1"/>
  <c r="B2661" i="7" s="1"/>
  <c r="AF2661" i="7" s="1"/>
  <c r="AI2484" i="1"/>
  <c r="G2443" i="7" s="1"/>
  <c r="X2036" i="1"/>
  <c r="B1995" i="7" s="1"/>
  <c r="AF1995" i="7" s="1"/>
  <c r="AI1126" i="1"/>
  <c r="G1085" i="7" s="1"/>
  <c r="AD2184" i="1"/>
  <c r="AI3296" i="1"/>
  <c r="AI2690" i="1"/>
  <c r="G2649" i="7" s="1"/>
  <c r="AH515" i="1"/>
  <c r="F474" i="7" s="1"/>
  <c r="D1250" i="7"/>
  <c r="AH1250" i="7" s="1"/>
  <c r="AH861" i="1"/>
  <c r="F820" i="7" s="1"/>
  <c r="D2954" i="7"/>
  <c r="AH2954" i="7" s="1"/>
  <c r="AH2921" i="1"/>
  <c r="F2880" i="7" s="1"/>
  <c r="AD118" i="1"/>
  <c r="AD488" i="1"/>
  <c r="X2906" i="1"/>
  <c r="B2865" i="7" s="1"/>
  <c r="AF2865" i="7" s="1"/>
  <c r="X3317" i="1"/>
  <c r="AH692" i="1"/>
  <c r="F651" i="7" s="1"/>
  <c r="X2756" i="1"/>
  <c r="B2715" i="7" s="1"/>
  <c r="AF2715" i="7" s="1"/>
  <c r="AI3474" i="1"/>
  <c r="AD1624" i="1"/>
  <c r="AD2685" i="1"/>
  <c r="X1737" i="1"/>
  <c r="B1696" i="7" s="1"/>
  <c r="AF1696" i="7" s="1"/>
  <c r="AI1015" i="1"/>
  <c r="G974" i="7" s="1"/>
  <c r="AD131" i="1"/>
  <c r="D422" i="7"/>
  <c r="AH422" i="7" s="1"/>
  <c r="AI1283" i="1"/>
  <c r="G1242" i="7" s="1"/>
  <c r="AI999" i="1"/>
  <c r="G958" i="7" s="1"/>
  <c r="X2761" i="1"/>
  <c r="B2720" i="7" s="1"/>
  <c r="AF2720" i="7" s="1"/>
  <c r="AI1086" i="1"/>
  <c r="G1045" i="7" s="1"/>
  <c r="AH1725" i="1"/>
  <c r="F1684" i="7" s="1"/>
  <c r="AD2457" i="1"/>
  <c r="AD819" i="1"/>
  <c r="D2196" i="7"/>
  <c r="AH2196" i="7" s="1"/>
  <c r="AI491" i="1"/>
  <c r="G450" i="7" s="1"/>
  <c r="AH2808" i="1"/>
  <c r="F2767" i="7" s="1"/>
  <c r="AD3040" i="1"/>
  <c r="D2491" i="7"/>
  <c r="AH2491" i="7" s="1"/>
  <c r="AH2275" i="1"/>
  <c r="F2234" i="7" s="1"/>
  <c r="X2498" i="1"/>
  <c r="B2457" i="7" s="1"/>
  <c r="AF2457" i="7" s="1"/>
  <c r="AH3314" i="1"/>
  <c r="AI2701" i="1"/>
  <c r="G2660" i="7" s="1"/>
  <c r="X941" i="1"/>
  <c r="B900" i="7" s="1"/>
  <c r="AF900" i="7" s="1"/>
  <c r="AI2838" i="1"/>
  <c r="G2797" i="7" s="1"/>
  <c r="AH1101" i="1"/>
  <c r="F1060" i="7" s="1"/>
  <c r="AH2150" i="1"/>
  <c r="F2109" i="7" s="1"/>
  <c r="AD714" i="1"/>
  <c r="AH1873" i="1"/>
  <c r="F1832" i="7" s="1"/>
  <c r="D636" i="7"/>
  <c r="AH636" i="7" s="1"/>
  <c r="D1700" i="7"/>
  <c r="AH1700" i="7" s="1"/>
  <c r="D1195" i="7"/>
  <c r="AH1195" i="7" s="1"/>
  <c r="AI2925" i="1"/>
  <c r="G2884" i="7" s="1"/>
  <c r="AH2991" i="1"/>
  <c r="F2950" i="7" s="1"/>
  <c r="X991" i="1"/>
  <c r="B950" i="7" s="1"/>
  <c r="AF950" i="7" s="1"/>
  <c r="AD3251" i="1"/>
  <c r="AD3423" i="1"/>
  <c r="AI1272" i="1"/>
  <c r="G1231" i="7" s="1"/>
  <c r="AD3256" i="1"/>
  <c r="AI605" i="1"/>
  <c r="G564" i="7" s="1"/>
  <c r="D2076" i="7"/>
  <c r="AH2076" i="7" s="1"/>
  <c r="X3493" i="1"/>
  <c r="AH3471" i="1"/>
  <c r="X2528" i="1"/>
  <c r="B2487" i="7" s="1"/>
  <c r="AF2487" i="7" s="1"/>
  <c r="AI614" i="1"/>
  <c r="G573" i="7" s="1"/>
  <c r="AI2015" i="1"/>
  <c r="G1974" i="7" s="1"/>
  <c r="AI1466" i="1"/>
  <c r="G1425" i="7" s="1"/>
  <c r="AH2930" i="1"/>
  <c r="F2889" i="7" s="1"/>
  <c r="AD1948" i="1"/>
  <c r="AH1380" i="1"/>
  <c r="F1339" i="7" s="1"/>
  <c r="D2318" i="7"/>
  <c r="AH2318" i="7" s="1"/>
  <c r="AI1200" i="1"/>
  <c r="G1159" i="7" s="1"/>
  <c r="D2361" i="7"/>
  <c r="AH2361" i="7" s="1"/>
  <c r="AD579" i="1"/>
  <c r="X406" i="1"/>
  <c r="B365" i="7" s="1"/>
  <c r="AF365" i="7" s="1"/>
  <c r="AD647" i="1"/>
  <c r="AH3002" i="1"/>
  <c r="F2961" i="7" s="1"/>
  <c r="AH350" i="1"/>
  <c r="F309" i="7" s="1"/>
  <c r="X3438" i="1"/>
  <c r="AH3497" i="1"/>
  <c r="AI2183" i="1"/>
  <c r="G2142" i="7" s="1"/>
  <c r="AD2053" i="1"/>
  <c r="AH3386" i="1"/>
  <c r="AD2320" i="1"/>
  <c r="X2272" i="1"/>
  <c r="B2231" i="7" s="1"/>
  <c r="AF2231" i="7" s="1"/>
  <c r="AD2163" i="1"/>
  <c r="AD712" i="1"/>
  <c r="D1863" i="7"/>
  <c r="AH1863" i="7" s="1"/>
  <c r="AH3126" i="1"/>
  <c r="X3374" i="1"/>
  <c r="AD1243" i="1"/>
  <c r="D100" i="7"/>
  <c r="AH100" i="7" s="1"/>
  <c r="X697" i="1"/>
  <c r="B656" i="7" s="1"/>
  <c r="AF656" i="7" s="1"/>
  <c r="X1467" i="1"/>
  <c r="B1426" i="7" s="1"/>
  <c r="AF1426" i="7" s="1"/>
  <c r="AH1866" i="1"/>
  <c r="F1825" i="7" s="1"/>
  <c r="AH2936" i="1"/>
  <c r="F2895" i="7" s="1"/>
  <c r="D1617" i="7"/>
  <c r="AH1617" i="7" s="1"/>
  <c r="AD762" i="1"/>
  <c r="AI2338" i="1"/>
  <c r="G2297" i="7" s="1"/>
  <c r="AI1539" i="1"/>
  <c r="G1498" i="7" s="1"/>
  <c r="D1077" i="7"/>
  <c r="AH1077" i="7" s="1"/>
  <c r="AH2144" i="1"/>
  <c r="F2103" i="7" s="1"/>
  <c r="AI3039" i="1"/>
  <c r="G2998" i="7" s="1"/>
  <c r="AH3319" i="1"/>
  <c r="AD2768" i="1"/>
  <c r="AD2126" i="1"/>
  <c r="AH741" i="1"/>
  <c r="F700" i="7" s="1"/>
  <c r="D690" i="7"/>
  <c r="AH690" i="7" s="1"/>
  <c r="AD408" i="1"/>
  <c r="X88" i="1"/>
  <c r="B47" i="7" s="1"/>
  <c r="AF47" i="7" s="1"/>
  <c r="D1504" i="7"/>
  <c r="AH1504" i="7" s="1"/>
  <c r="D105" i="7"/>
  <c r="AH105" i="7" s="1"/>
  <c r="AD2912" i="1"/>
  <c r="X2107" i="1"/>
  <c r="B2066" i="7" s="1"/>
  <c r="AF2066" i="7" s="1"/>
  <c r="AH763" i="1"/>
  <c r="F722" i="7" s="1"/>
  <c r="AD2783" i="1"/>
  <c r="X3342" i="1"/>
  <c r="AD225" i="1"/>
  <c r="D326" i="7"/>
  <c r="AH326" i="7" s="1"/>
  <c r="D1112" i="7"/>
  <c r="AH1112" i="7" s="1"/>
  <c r="AD636" i="1"/>
  <c r="X2373" i="1"/>
  <c r="B2332" i="7" s="1"/>
  <c r="AF2332" i="7" s="1"/>
  <c r="AH770" i="1"/>
  <c r="F729" i="7" s="1"/>
  <c r="X132" i="1"/>
  <c r="B91" i="7" s="1"/>
  <c r="AF91" i="7" s="1"/>
  <c r="AH2518" i="1"/>
  <c r="F2477" i="7" s="1"/>
  <c r="AI1712" i="1"/>
  <c r="G1671" i="7" s="1"/>
  <c r="AD2239" i="1"/>
  <c r="X1232" i="1"/>
  <c r="B1191" i="7" s="1"/>
  <c r="AF1191" i="7" s="1"/>
  <c r="D990" i="7"/>
  <c r="AH990" i="7" s="1"/>
  <c r="AH2226" i="1"/>
  <c r="F2185" i="7" s="1"/>
  <c r="X234" i="1"/>
  <c r="B193" i="7" s="1"/>
  <c r="AF193" i="7" s="1"/>
  <c r="AH1321" i="1"/>
  <c r="F1280" i="7" s="1"/>
  <c r="AI592" i="1"/>
  <c r="G551" i="7" s="1"/>
  <c r="AH2722" i="1"/>
  <c r="F2681" i="7" s="1"/>
  <c r="AH1765" i="1"/>
  <c r="F1724" i="7" s="1"/>
  <c r="AH1868" i="1"/>
  <c r="F1827" i="7" s="1"/>
  <c r="D2880" i="7"/>
  <c r="AH2880" i="7" s="1"/>
  <c r="X3417" i="1"/>
  <c r="AH854" i="1"/>
  <c r="F813" i="7" s="1"/>
  <c r="AD2461" i="1"/>
  <c r="AI3317" i="1"/>
  <c r="X2850" i="1"/>
  <c r="B2809" i="7" s="1"/>
  <c r="AF2809" i="7" s="1"/>
  <c r="AH1587" i="1"/>
  <c r="F1546" i="7" s="1"/>
  <c r="D410" i="7"/>
  <c r="AH410" i="7" s="1"/>
  <c r="AD3290" i="1"/>
  <c r="AD1262" i="1"/>
  <c r="AD705" i="1"/>
  <c r="D2122" i="7"/>
  <c r="AH2122" i="7" s="1"/>
  <c r="D2082" i="7"/>
  <c r="AH2082" i="7" s="1"/>
  <c r="AI1904" i="1"/>
  <c r="G1863" i="7" s="1"/>
  <c r="AI2763" i="1"/>
  <c r="G2722" i="7" s="1"/>
  <c r="AI2052" i="1"/>
  <c r="G2011" i="7" s="1"/>
  <c r="AI2081" i="1"/>
  <c r="G2040" i="7" s="1"/>
  <c r="D516" i="7"/>
  <c r="AH516" i="7" s="1"/>
  <c r="AI2523" i="1"/>
  <c r="G2482" i="7" s="1"/>
  <c r="AH1633" i="1"/>
  <c r="F1592" i="7" s="1"/>
  <c r="D1326" i="7"/>
  <c r="AH1326" i="7" s="1"/>
  <c r="AD1784" i="1"/>
  <c r="AI3493" i="1"/>
  <c r="AI1782" i="1"/>
  <c r="G1741" i="7" s="1"/>
  <c r="AD3517" i="1"/>
  <c r="AD3173" i="1"/>
  <c r="D2529" i="7"/>
  <c r="AH2529" i="7" s="1"/>
  <c r="X1641" i="1"/>
  <c r="B1600" i="7" s="1"/>
  <c r="AF1600" i="7" s="1"/>
  <c r="AI2799" i="1"/>
  <c r="G2758" i="7" s="1"/>
  <c r="X387" i="1"/>
  <c r="B346" i="7" s="1"/>
  <c r="AF346" i="7" s="1"/>
  <c r="X1383" i="1"/>
  <c r="B1342" i="7" s="1"/>
  <c r="AF1342" i="7" s="1"/>
  <c r="AI1576" i="1"/>
  <c r="G1535" i="7" s="1"/>
  <c r="AI1929" i="1"/>
  <c r="G1888" i="7" s="1"/>
  <c r="D700" i="7"/>
  <c r="AH700" i="7" s="1"/>
  <c r="X731" i="1"/>
  <c r="B690" i="7" s="1"/>
  <c r="AF690" i="7" s="1"/>
  <c r="X914" i="1"/>
  <c r="B873" i="7" s="1"/>
  <c r="AF873" i="7" s="1"/>
  <c r="X1674" i="1"/>
  <c r="B1633" i="7" s="1"/>
  <c r="AF1633" i="7" s="1"/>
  <c r="AD2646" i="1"/>
  <c r="AH805" i="1"/>
  <c r="F764" i="7" s="1"/>
  <c r="D2780" i="7"/>
  <c r="AH2780" i="7" s="1"/>
  <c r="D482" i="7"/>
  <c r="AH482" i="7" s="1"/>
  <c r="D393" i="7"/>
  <c r="AH393" i="7" s="1"/>
  <c r="AD1722" i="1"/>
  <c r="AD2955" i="1"/>
  <c r="AH1139" i="1"/>
  <c r="F1098" i="7" s="1"/>
  <c r="AH3233" i="1"/>
  <c r="AI2556" i="1"/>
  <c r="G2515" i="7" s="1"/>
  <c r="AI3395" i="1"/>
  <c r="AH3496" i="1"/>
  <c r="X2128" i="1"/>
  <c r="B2087" i="7" s="1"/>
  <c r="AF2087" i="7" s="1"/>
  <c r="D344" i="7"/>
  <c r="AH344" i="7" s="1"/>
  <c r="AD2600" i="1"/>
  <c r="AH1666" i="1"/>
  <c r="F1625" i="7" s="1"/>
  <c r="AI2457" i="1"/>
  <c r="G2416" i="7" s="1"/>
  <c r="AD2244" i="1"/>
  <c r="AI3079" i="1"/>
  <c r="X633" i="1"/>
  <c r="B592" i="7" s="1"/>
  <c r="AF592" i="7" s="1"/>
  <c r="X1999" i="1"/>
  <c r="B1958" i="7" s="1"/>
  <c r="AF1958" i="7" s="1"/>
  <c r="AD3309" i="1"/>
  <c r="AI2640" i="1"/>
  <c r="G2599" i="7" s="1"/>
  <c r="AD1063" i="1"/>
  <c r="AD767" i="1"/>
  <c r="AD1868" i="1"/>
  <c r="AH1392" i="1"/>
  <c r="F1351" i="7" s="1"/>
  <c r="AH118" i="1"/>
  <c r="F77" i="7" s="1"/>
  <c r="AH2344" i="1"/>
  <c r="F2303" i="7" s="1"/>
  <c r="X1911" i="1"/>
  <c r="B1870" i="7" s="1"/>
  <c r="AF1870" i="7" s="1"/>
  <c r="D536" i="7"/>
  <c r="AH536" i="7" s="1"/>
  <c r="AD969" i="1"/>
  <c r="AI310" i="1"/>
  <c r="G269" i="7" s="1"/>
  <c r="AD2341" i="1"/>
  <c r="AH579" i="1"/>
  <c r="F538" i="7" s="1"/>
  <c r="AH2587" i="1"/>
  <c r="F2546" i="7" s="1"/>
  <c r="AH2306" i="1"/>
  <c r="F2265" i="7" s="1"/>
  <c r="AI942" i="1"/>
  <c r="G901" i="7" s="1"/>
  <c r="AD2949" i="1"/>
  <c r="X2665" i="1"/>
  <c r="B2624" i="7" s="1"/>
  <c r="AF2624" i="7" s="1"/>
  <c r="X2610" i="1"/>
  <c r="B2569" i="7" s="1"/>
  <c r="AF2569" i="7" s="1"/>
  <c r="AI558" i="1"/>
  <c r="G517" i="7" s="1"/>
  <c r="AI2224" i="1"/>
  <c r="G2183" i="7" s="1"/>
  <c r="X3042" i="1"/>
  <c r="B3001" i="7" s="1"/>
  <c r="AF3001" i="7" s="1"/>
  <c r="AI3514" i="1"/>
  <c r="AH2943" i="1"/>
  <c r="F2902" i="7" s="1"/>
  <c r="X158" i="1"/>
  <c r="B117" i="7" s="1"/>
  <c r="AF117" i="7" s="1"/>
  <c r="AH238" i="1"/>
  <c r="F197" i="7" s="1"/>
  <c r="AI1779" i="1"/>
  <c r="G1738" i="7" s="1"/>
  <c r="AI1133" i="1"/>
  <c r="G1092" i="7" s="1"/>
  <c r="X3214" i="1"/>
  <c r="D712" i="7"/>
  <c r="AH712" i="7" s="1"/>
  <c r="D1228" i="7"/>
  <c r="AH1228" i="7" s="1"/>
  <c r="AD1022" i="1"/>
  <c r="AD3242" i="1"/>
  <c r="AH1206" i="1"/>
  <c r="F1165" i="7" s="1"/>
  <c r="AD848" i="1"/>
  <c r="AI1632" i="1"/>
  <c r="G1591" i="7" s="1"/>
  <c r="AI3207" i="1"/>
  <c r="D1640" i="7"/>
  <c r="AH1640" i="7" s="1"/>
  <c r="AI1979" i="1"/>
  <c r="G1938" i="7" s="1"/>
  <c r="X408" i="1"/>
  <c r="B367" i="7" s="1"/>
  <c r="AF367" i="7" s="1"/>
  <c r="D1693" i="7"/>
  <c r="AH1693" i="7" s="1"/>
  <c r="AI3470" i="1"/>
  <c r="AI1394" i="1"/>
  <c r="G1353" i="7" s="1"/>
  <c r="AI3217" i="1"/>
  <c r="X1069" i="1"/>
  <c r="B1028" i="7" s="1"/>
  <c r="AF1028" i="7" s="1"/>
  <c r="D2394" i="7"/>
  <c r="AH2394" i="7" s="1"/>
  <c r="AH3088" i="1"/>
  <c r="X394" i="1"/>
  <c r="B353" i="7" s="1"/>
  <c r="AF353" i="7" s="1"/>
  <c r="D1098" i="7"/>
  <c r="AH1098" i="7" s="1"/>
  <c r="D1556" i="7"/>
  <c r="AH1556" i="7" s="1"/>
  <c r="AI463" i="1"/>
  <c r="G422" i="7" s="1"/>
  <c r="X95" i="1"/>
  <c r="B54" i="7" s="1"/>
  <c r="AF54" i="7" s="1"/>
  <c r="AI1412" i="1"/>
  <c r="G1371" i="7" s="1"/>
  <c r="AD749" i="1"/>
  <c r="AD2903" i="1"/>
  <c r="AD2555" i="1"/>
  <c r="D66" i="7"/>
  <c r="AH66" i="7" s="1"/>
  <c r="D1668" i="7"/>
  <c r="AH1668" i="7" s="1"/>
  <c r="AI2671" i="1"/>
  <c r="G2630" i="7" s="1"/>
  <c r="D2755" i="7"/>
  <c r="AH2755" i="7" s="1"/>
  <c r="D966" i="7"/>
  <c r="AH966" i="7" s="1"/>
  <c r="AI1140" i="1"/>
  <c r="G1099" i="7" s="1"/>
  <c r="D2684" i="7"/>
  <c r="AH2684" i="7" s="1"/>
  <c r="D2681" i="7"/>
  <c r="AH2681" i="7" s="1"/>
  <c r="D726" i="7"/>
  <c r="AH726" i="7" s="1"/>
  <c r="AD2547" i="1"/>
  <c r="D840" i="7"/>
  <c r="AH840" i="7" s="1"/>
  <c r="AI3314" i="1"/>
  <c r="AD3218" i="1"/>
  <c r="AD1380" i="1"/>
  <c r="D1376" i="7"/>
  <c r="AH1376" i="7" s="1"/>
  <c r="X2854" i="1"/>
  <c r="B2813" i="7" s="1"/>
  <c r="AF2813" i="7" s="1"/>
  <c r="AD835" i="1"/>
  <c r="X579" i="1"/>
  <c r="B538" i="7" s="1"/>
  <c r="AF538" i="7" s="1"/>
  <c r="AH3410" i="1"/>
  <c r="X743" i="1"/>
  <c r="B702" i="7" s="1"/>
  <c r="AF702" i="7" s="1"/>
  <c r="D202" i="7"/>
  <c r="AH202" i="7" s="1"/>
  <c r="AD703" i="1"/>
  <c r="AH2558" i="1"/>
  <c r="F2517" i="7" s="1"/>
  <c r="X2556" i="1"/>
  <c r="B2515" i="7" s="1"/>
  <c r="AF2515" i="7" s="1"/>
  <c r="AD1295" i="1"/>
  <c r="AH2314" i="1"/>
  <c r="F2273" i="7" s="1"/>
  <c r="AI3510" i="1"/>
  <c r="AH1386" i="1"/>
  <c r="F1345" i="7" s="1"/>
  <c r="D1625" i="7"/>
  <c r="AH1625" i="7" s="1"/>
  <c r="AD78" i="1"/>
  <c r="AH945" i="1"/>
  <c r="F904" i="7" s="1"/>
  <c r="D684" i="7"/>
  <c r="AH684" i="7" s="1"/>
  <c r="X2773" i="1"/>
  <c r="B2732" i="7" s="1"/>
  <c r="AF2732" i="7" s="1"/>
  <c r="AD2527" i="1"/>
  <c r="AH1755" i="1"/>
  <c r="F1714" i="7" s="1"/>
  <c r="AD1472" i="1"/>
  <c r="AD1066" i="1"/>
  <c r="D2967" i="7"/>
  <c r="AH2967" i="7" s="1"/>
  <c r="AH1918" i="1"/>
  <c r="F1877" i="7" s="1"/>
  <c r="AD211" i="1"/>
  <c r="AD2229" i="1"/>
  <c r="AH3474" i="1"/>
  <c r="AD1420" i="1"/>
  <c r="AI3107" i="1"/>
  <c r="D1110" i="7"/>
  <c r="AH1110" i="7" s="1"/>
  <c r="D2106" i="7"/>
  <c r="AH2106" i="7" s="1"/>
  <c r="AI1617" i="1"/>
  <c r="G1576" i="7" s="1"/>
  <c r="AI1821" i="1"/>
  <c r="G1780" i="7" s="1"/>
  <c r="X2421" i="1"/>
  <c r="B2380" i="7" s="1"/>
  <c r="AF2380" i="7" s="1"/>
  <c r="AD2448" i="1"/>
  <c r="AD2820" i="1"/>
  <c r="D1234" i="7"/>
  <c r="AH1234" i="7" s="1"/>
  <c r="AI2471" i="1"/>
  <c r="G2430" i="7" s="1"/>
  <c r="AD1026" i="1"/>
  <c r="AD419" i="1"/>
  <c r="D2648" i="7"/>
  <c r="AH2648" i="7" s="1"/>
  <c r="AH257" i="1"/>
  <c r="F216" i="7" s="1"/>
  <c r="AD2765" i="1"/>
  <c r="D1741" i="7"/>
  <c r="AH1741" i="7" s="1"/>
  <c r="AD2757" i="1"/>
  <c r="D2674" i="7"/>
  <c r="AH2674" i="7" s="1"/>
  <c r="AD3075" i="1"/>
  <c r="X2402" i="1"/>
  <c r="B2361" i="7" s="1"/>
  <c r="AF2361" i="7" s="1"/>
  <c r="X929" i="1"/>
  <c r="B888" i="7" s="1"/>
  <c r="AF888" i="7" s="1"/>
  <c r="D2036" i="7"/>
  <c r="AH2036" i="7" s="1"/>
  <c r="X3515" i="1"/>
  <c r="AH1400" i="1"/>
  <c r="F1359" i="7" s="1"/>
  <c r="AD1277" i="1"/>
  <c r="AI2676" i="1"/>
  <c r="G2635" i="7" s="1"/>
  <c r="AI1641" i="1"/>
  <c r="G1600" i="7" s="1"/>
  <c r="D372" i="7"/>
  <c r="AH372" i="7" s="1"/>
  <c r="AD1735" i="1"/>
  <c r="X1785" i="1"/>
  <c r="B1744" i="7" s="1"/>
  <c r="AF1744" i="7" s="1"/>
  <c r="D2930" i="7"/>
  <c r="AH2930" i="7" s="1"/>
  <c r="AI2659" i="1"/>
  <c r="G2618" i="7" s="1"/>
  <c r="AD1979" i="1"/>
  <c r="D939" i="7"/>
  <c r="AH939" i="7" s="1"/>
  <c r="AI832" i="1"/>
  <c r="G791" i="7" s="1"/>
  <c r="AI2331" i="1"/>
  <c r="G2290" i="7" s="1"/>
  <c r="X532" i="1"/>
  <c r="B491" i="7" s="1"/>
  <c r="AF491" i="7" s="1"/>
  <c r="D2175" i="7"/>
  <c r="AH2175" i="7" s="1"/>
  <c r="AD2821" i="1"/>
  <c r="AI1069" i="1"/>
  <c r="G1028" i="7" s="1"/>
  <c r="X424" i="1"/>
  <c r="B383" i="7" s="1"/>
  <c r="AF383" i="7" s="1"/>
  <c r="AH97" i="1"/>
  <c r="F56" i="7" s="1"/>
  <c r="AI2349" i="1"/>
  <c r="G2308" i="7" s="1"/>
  <c r="D1121" i="7"/>
  <c r="AH1121" i="7" s="1"/>
  <c r="AH2853" i="1"/>
  <c r="F2812" i="7" s="1"/>
  <c r="AH2556" i="1"/>
  <c r="F2515" i="7" s="1"/>
  <c r="AD2565" i="1"/>
  <c r="AH116" i="1"/>
  <c r="F75" i="7" s="1"/>
  <c r="AH385" i="1"/>
  <c r="F344" i="7" s="1"/>
  <c r="AD3165" i="1"/>
  <c r="AI2909" i="1"/>
  <c r="G2868" i="7" s="1"/>
  <c r="X1167" i="1"/>
  <c r="B1126" i="7" s="1"/>
  <c r="AF1126" i="7" s="1"/>
  <c r="AD1575" i="1"/>
  <c r="AI2184" i="1"/>
  <c r="G2143" i="7" s="1"/>
  <c r="AD725" i="1"/>
  <c r="X2786" i="1"/>
  <c r="B2745" i="7" s="1"/>
  <c r="AF2745" i="7" s="1"/>
  <c r="X1670" i="1"/>
  <c r="B1629" i="7" s="1"/>
  <c r="AF1629" i="7" s="1"/>
  <c r="D2999" i="7"/>
  <c r="AH2999" i="7" s="1"/>
  <c r="X2774" i="1"/>
  <c r="B2733" i="7" s="1"/>
  <c r="AF2733" i="7" s="1"/>
  <c r="D541" i="7"/>
  <c r="AH541" i="7" s="1"/>
  <c r="AD2999" i="1"/>
  <c r="AH915" i="1"/>
  <c r="F874" i="7" s="1"/>
  <c r="AD279" i="1"/>
  <c r="AD1900" i="1"/>
  <c r="AI577" i="1"/>
  <c r="G536" i="7" s="1"/>
  <c r="AD834" i="1"/>
  <c r="AH3449" i="1"/>
  <c r="D1851" i="7"/>
  <c r="AH1851" i="7" s="1"/>
  <c r="AI807" i="1"/>
  <c r="G766" i="7" s="1"/>
  <c r="D1168" i="7"/>
  <c r="AH1168" i="7" s="1"/>
  <c r="X2369" i="1"/>
  <c r="B2328" i="7" s="1"/>
  <c r="AF2328" i="7" s="1"/>
  <c r="X1203" i="1"/>
  <c r="B1162" i="7" s="1"/>
  <c r="AF1162" i="7" s="1"/>
  <c r="AH797" i="1"/>
  <c r="F756" i="7" s="1"/>
  <c r="D2049" i="7"/>
  <c r="AH2049" i="7" s="1"/>
  <c r="AD2800" i="1"/>
  <c r="X2133" i="1"/>
  <c r="B2092" i="7" s="1"/>
  <c r="AF2092" i="7" s="1"/>
  <c r="AI1817" i="1"/>
  <c r="G1776" i="7" s="1"/>
  <c r="AI589" i="1"/>
  <c r="G548" i="7" s="1"/>
  <c r="X1196" i="1"/>
  <c r="B1155" i="7" s="1"/>
  <c r="AF1155" i="7" s="1"/>
  <c r="AI1554" i="1"/>
  <c r="G1513" i="7" s="1"/>
  <c r="AI3422" i="1"/>
  <c r="AI2434" i="1"/>
  <c r="G2393" i="7" s="1"/>
  <c r="D1044" i="7"/>
  <c r="AH1044" i="7" s="1"/>
  <c r="AI2537" i="1"/>
  <c r="G2496" i="7" s="1"/>
  <c r="AH2426" i="1"/>
  <c r="F2385" i="7" s="1"/>
  <c r="AD275" i="1"/>
  <c r="AD101" i="1"/>
  <c r="AI1269" i="1"/>
  <c r="G1228" i="7" s="1"/>
  <c r="AD1419" i="1"/>
  <c r="D1549" i="7"/>
  <c r="AH1549" i="7" s="1"/>
  <c r="AI3319" i="1"/>
  <c r="X1981" i="1"/>
  <c r="B1940" i="7" s="1"/>
  <c r="AF1940" i="7" s="1"/>
  <c r="X1498" i="1"/>
  <c r="B1457" i="7" s="1"/>
  <c r="AF1457" i="7" s="1"/>
  <c r="AD3207" i="1"/>
  <c r="X1028" i="1"/>
  <c r="B987" i="7" s="1"/>
  <c r="AF987" i="7" s="1"/>
  <c r="AD3190" i="1"/>
  <c r="X1948" i="1"/>
  <c r="B1907" i="7" s="1"/>
  <c r="AF1907" i="7" s="1"/>
  <c r="X2742" i="1"/>
  <c r="B2701" i="7" s="1"/>
  <c r="AF2701" i="7" s="1"/>
  <c r="AH870" i="1"/>
  <c r="F829" i="7" s="1"/>
  <c r="AI2216" i="1"/>
  <c r="G2175" i="7" s="1"/>
  <c r="X2937" i="1"/>
  <c r="B2896" i="7" s="1"/>
  <c r="AF2896" i="7" s="1"/>
  <c r="AD1885" i="1"/>
  <c r="AI3342" i="1"/>
  <c r="D69" i="7"/>
  <c r="AH69" i="7" s="1"/>
  <c r="AH3158" i="1"/>
  <c r="D2934" i="7"/>
  <c r="AH2934" i="7" s="1"/>
  <c r="AH1441" i="1"/>
  <c r="F1400" i="7" s="1"/>
  <c r="AI561" i="1"/>
  <c r="G520" i="7" s="1"/>
  <c r="AH1295" i="1"/>
  <c r="F1254" i="7" s="1"/>
  <c r="X3084" i="1"/>
  <c r="AI1317" i="1"/>
  <c r="G1276" i="7" s="1"/>
  <c r="AI540" i="1"/>
  <c r="G499" i="7" s="1"/>
  <c r="X2181" i="1"/>
  <c r="B2140" i="7" s="1"/>
  <c r="AF2140" i="7" s="1"/>
  <c r="D843" i="7"/>
  <c r="AH843" i="7" s="1"/>
  <c r="AI1287" i="1"/>
  <c r="G1246" i="7" s="1"/>
  <c r="X1371" i="1"/>
  <c r="B1330" i="7" s="1"/>
  <c r="AF1330" i="7" s="1"/>
  <c r="AI785" i="1"/>
  <c r="G744" i="7" s="1"/>
  <c r="AI2237" i="1"/>
  <c r="G2196" i="7" s="1"/>
  <c r="AD3523" i="1"/>
  <c r="AH1847" i="1"/>
  <c r="F1806" i="7" s="1"/>
  <c r="AI517" i="1"/>
  <c r="G476" i="7" s="1"/>
  <c r="X3528" i="1"/>
  <c r="AH3143" i="1"/>
  <c r="X2533" i="1"/>
  <c r="B2492" i="7" s="1"/>
  <c r="AF2492" i="7" s="1"/>
  <c r="X1863" i="1"/>
  <c r="B1822" i="7" s="1"/>
  <c r="AF1822" i="7" s="1"/>
  <c r="AD2719" i="1"/>
  <c r="D1064" i="7"/>
  <c r="AH1064" i="7" s="1"/>
  <c r="AH1042" i="1"/>
  <c r="F1001" i="7" s="1"/>
  <c r="AD151" i="1"/>
  <c r="D564" i="7"/>
  <c r="AH564" i="7" s="1"/>
  <c r="AI2247" i="1"/>
  <c r="G2206" i="7" s="1"/>
  <c r="X2202" i="1"/>
  <c r="B2161" i="7" s="1"/>
  <c r="AF2161" i="7" s="1"/>
  <c r="AD176" i="1"/>
  <c r="AI145" i="1"/>
  <c r="G104" i="7" s="1"/>
  <c r="AI1262" i="1"/>
  <c r="G1221" i="7" s="1"/>
  <c r="X2093" i="1"/>
  <c r="B2052" i="7" s="1"/>
  <c r="AF2052" i="7" s="1"/>
  <c r="X3491" i="1"/>
  <c r="AD134" i="1"/>
  <c r="AD1358" i="1"/>
  <c r="AD2052" i="1"/>
  <c r="AI2945" i="1"/>
  <c r="G2904" i="7" s="1"/>
  <c r="AI505" i="1"/>
  <c r="G464" i="7" s="1"/>
  <c r="D1880" i="7"/>
  <c r="AH1880" i="7" s="1"/>
  <c r="AI1151" i="1"/>
  <c r="G1110" i="7" s="1"/>
  <c r="AI2159" i="1"/>
  <c r="G2118" i="7" s="1"/>
  <c r="D2832" i="7"/>
  <c r="AH2832" i="7" s="1"/>
  <c r="AH1782" i="1"/>
  <c r="F1741" i="7" s="1"/>
  <c r="AI2432" i="1"/>
  <c r="G2391" i="7" s="1"/>
  <c r="AH2326" i="1"/>
  <c r="F2285" i="7" s="1"/>
  <c r="X485" i="1"/>
  <c r="B444" i="7" s="1"/>
  <c r="AF444" i="7" s="1"/>
  <c r="D2625" i="7"/>
  <c r="AH2625" i="7" s="1"/>
  <c r="D1413" i="7"/>
  <c r="AH1413" i="7" s="1"/>
  <c r="AD3156" i="1"/>
  <c r="AD3319" i="1"/>
  <c r="AD1333" i="1"/>
  <c r="X1694" i="1"/>
  <c r="B1653" i="7" s="1"/>
  <c r="AF1653" i="7" s="1"/>
  <c r="X535" i="1"/>
  <c r="B494" i="7" s="1"/>
  <c r="AF494" i="7" s="1"/>
  <c r="X2187" i="1"/>
  <c r="B2146" i="7" s="1"/>
  <c r="AF2146" i="7" s="1"/>
  <c r="X3236" i="1"/>
  <c r="AH980" i="1"/>
  <c r="F939" i="7" s="1"/>
  <c r="D2825" i="7"/>
  <c r="AH2825" i="7" s="1"/>
  <c r="AI1780" i="1"/>
  <c r="G1739" i="7" s="1"/>
  <c r="X2931" i="1"/>
  <c r="B2890" i="7" s="1"/>
  <c r="AF2890" i="7" s="1"/>
  <c r="AI2821" i="1"/>
  <c r="G2780" i="7" s="1"/>
  <c r="AI3267" i="1"/>
  <c r="AH2419" i="1"/>
  <c r="F2378" i="7" s="1"/>
  <c r="AI1075" i="1"/>
  <c r="G1034" i="7" s="1"/>
  <c r="AH3064" i="1"/>
  <c r="AH2975" i="1"/>
  <c r="F2934" i="7" s="1"/>
  <c r="X230" i="1"/>
  <c r="B189" i="7" s="1"/>
  <c r="AF189" i="7" s="1"/>
  <c r="AI1018" i="1"/>
  <c r="G977" i="7" s="1"/>
  <c r="AI3420" i="1"/>
  <c r="D2665" i="7"/>
  <c r="AH2665" i="7" s="1"/>
  <c r="AD799" i="1"/>
  <c r="D2806" i="7"/>
  <c r="AH2806" i="7" s="1"/>
  <c r="AH1086" i="1"/>
  <c r="F1045" i="7" s="1"/>
  <c r="AD2113" i="1"/>
  <c r="D607" i="7"/>
  <c r="AH607" i="7" s="1"/>
  <c r="AI2244" i="1"/>
  <c r="G2203" i="7" s="1"/>
  <c r="AH3079" i="1"/>
  <c r="AD2775" i="1"/>
  <c r="AH614" i="1"/>
  <c r="F573" i="7" s="1"/>
  <c r="AH517" i="1"/>
  <c r="F476" i="7" s="1"/>
  <c r="D2710" i="7"/>
  <c r="AH2710" i="7" s="1"/>
  <c r="AH2668" i="1"/>
  <c r="F2627" i="7" s="1"/>
  <c r="D284" i="7"/>
  <c r="AH284" i="7" s="1"/>
  <c r="AI391" i="1"/>
  <c r="G350" i="7" s="1"/>
  <c r="AI279" i="1"/>
  <c r="G238" i="7" s="1"/>
  <c r="X297" i="1"/>
  <c r="B256" i="7" s="1"/>
  <c r="AF256" i="7" s="1"/>
  <c r="AD577" i="1"/>
  <c r="D928" i="7"/>
  <c r="AH928" i="7" s="1"/>
  <c r="X1200" i="1"/>
  <c r="B1159" i="7" s="1"/>
  <c r="AF1159" i="7" s="1"/>
  <c r="D2105" i="7"/>
  <c r="AH2105" i="7" s="1"/>
  <c r="AI176" i="1"/>
  <c r="G135" i="7" s="1"/>
  <c r="X3272" i="1"/>
  <c r="AI3119" i="1"/>
  <c r="AD367" i="1"/>
  <c r="AD2608" i="1"/>
  <c r="AI2512" i="1"/>
  <c r="G2471" i="7" s="1"/>
  <c r="AH1018" i="1"/>
  <c r="F977" i="7" s="1"/>
  <c r="D279" i="7"/>
  <c r="AH279" i="7" s="1"/>
  <c r="AI1049" i="1"/>
  <c r="G1008" i="7" s="1"/>
  <c r="X583" i="1"/>
  <c r="B542" i="7" s="1"/>
  <c r="AF542" i="7" s="1"/>
  <c r="D2559" i="7"/>
  <c r="AH2559" i="7" s="1"/>
  <c r="X2285" i="1"/>
  <c r="B2244" i="7" s="1"/>
  <c r="AF2244" i="7" s="1"/>
  <c r="AH448" i="1"/>
  <c r="F407" i="7" s="1"/>
  <c r="AH1019" i="1"/>
  <c r="F978" i="7" s="1"/>
  <c r="AH2550" i="1"/>
  <c r="F2509" i="7" s="1"/>
  <c r="AI1431" i="1"/>
  <c r="G1390" i="7" s="1"/>
  <c r="D738" i="7"/>
  <c r="AH738" i="7" s="1"/>
  <c r="AI2607" i="1"/>
  <c r="G2566" i="7" s="1"/>
  <c r="X1168" i="1"/>
  <c r="B1127" i="7" s="1"/>
  <c r="AF1127" i="7" s="1"/>
  <c r="AH2995" i="1"/>
  <c r="F2954" i="7" s="1"/>
  <c r="X1156" i="1"/>
  <c r="B1115" i="7" s="1"/>
  <c r="AF1115" i="7" s="1"/>
  <c r="AI2784" i="1"/>
  <c r="G2743" i="7" s="1"/>
  <c r="D2420" i="7"/>
  <c r="AH2420" i="7" s="1"/>
  <c r="X2228" i="1"/>
  <c r="B2187" i="7" s="1"/>
  <c r="AF2187" i="7" s="1"/>
  <c r="AH1387" i="1"/>
  <c r="F1346" i="7" s="1"/>
  <c r="AD2922" i="1"/>
  <c r="D569" i="7"/>
  <c r="AH569" i="7" s="1"/>
  <c r="D875" i="7"/>
  <c r="AH875" i="7" s="1"/>
  <c r="X238" i="1"/>
  <c r="B197" i="7" s="1"/>
  <c r="AF197" i="7" s="1"/>
  <c r="AI2707" i="1"/>
  <c r="G2666" i="7" s="1"/>
  <c r="D927" i="7"/>
  <c r="AH927" i="7" s="1"/>
  <c r="AH2164" i="1"/>
  <c r="F2123" i="7" s="1"/>
  <c r="D1511" i="7"/>
  <c r="AH1511" i="7" s="1"/>
  <c r="AH2352" i="1"/>
  <c r="F2311" i="7" s="1"/>
  <c r="X2216" i="1"/>
  <c r="B2175" i="7" s="1"/>
  <c r="AF2175" i="7" s="1"/>
  <c r="X1524" i="1"/>
  <c r="B1483" i="7" s="1"/>
  <c r="AF1483" i="7" s="1"/>
  <c r="D2731" i="7"/>
  <c r="AH2731" i="7" s="1"/>
  <c r="AI909" i="1"/>
  <c r="G868" i="7" s="1"/>
  <c r="AI1404" i="1"/>
  <c r="G1363" i="7" s="1"/>
  <c r="AH2341" i="1"/>
  <c r="F2300" i="7" s="1"/>
  <c r="AH512" i="1"/>
  <c r="F471" i="7" s="1"/>
  <c r="X275" i="1"/>
  <c r="B234" i="7" s="1"/>
  <c r="AF234" i="7" s="1"/>
  <c r="AD153" i="1"/>
  <c r="AH1891" i="1"/>
  <c r="F1850" i="7" s="1"/>
  <c r="D645" i="7"/>
  <c r="AH645" i="7" s="1"/>
  <c r="D1424" i="7"/>
  <c r="AH1424" i="7" s="1"/>
  <c r="AI392" i="1"/>
  <c r="G351" i="7" s="1"/>
  <c r="AH2831" i="1"/>
  <c r="F2790" i="7" s="1"/>
  <c r="AH3144" i="1"/>
  <c r="AI121" i="1"/>
  <c r="G80" i="7" s="1"/>
  <c r="X116" i="1"/>
  <c r="B75" i="7" s="1"/>
  <c r="AF75" i="7" s="1"/>
  <c r="X2574" i="1"/>
  <c r="B2533" i="7" s="1"/>
  <c r="AF2533" i="7" s="1"/>
  <c r="D204" i="7"/>
  <c r="AH204" i="7" s="1"/>
  <c r="AI2113" i="1"/>
  <c r="G2072" i="7" s="1"/>
  <c r="AH182" i="1"/>
  <c r="F141" i="7" s="1"/>
  <c r="X1575" i="1"/>
  <c r="B1534" i="7" s="1"/>
  <c r="AF1534" i="7" s="1"/>
  <c r="AI1019" i="1"/>
  <c r="G978" i="7" s="1"/>
  <c r="AD2237" i="1"/>
  <c r="X889" i="1"/>
  <c r="B848" i="7" s="1"/>
  <c r="AF848" i="7" s="1"/>
  <c r="AI3075" i="1"/>
  <c r="AH883" i="1"/>
  <c r="F842" i="7" s="1"/>
  <c r="D820" i="7"/>
  <c r="AH820" i="7" s="1"/>
  <c r="D2234" i="7"/>
  <c r="AH2234" i="7" s="1"/>
  <c r="X1148" i="1"/>
  <c r="B1107" i="7" s="1"/>
  <c r="AF1107" i="7" s="1"/>
  <c r="AD1619" i="1"/>
  <c r="X1106" i="1"/>
  <c r="B1065" i="7" s="1"/>
  <c r="AF1065" i="7" s="1"/>
  <c r="AI2023" i="1"/>
  <c r="G1982" i="7" s="1"/>
  <c r="AD528" i="1"/>
  <c r="AH1417" i="1"/>
  <c r="F1376" i="7" s="1"/>
  <c r="D1974" i="7"/>
  <c r="AH1974" i="7" s="1"/>
  <c r="AD1789" i="1"/>
  <c r="X807" i="1"/>
  <c r="B766" i="7" s="1"/>
  <c r="AF766" i="7" s="1"/>
  <c r="X3290" i="1"/>
  <c r="D2844" i="7"/>
  <c r="AH2844" i="7" s="1"/>
  <c r="D2689" i="7"/>
  <c r="AH2689" i="7" s="1"/>
  <c r="X357" i="1"/>
  <c r="B316" i="7" s="1"/>
  <c r="AF316" i="7" s="1"/>
  <c r="X2310" i="1"/>
  <c r="B2269" i="7" s="1"/>
  <c r="AF2269" i="7" s="1"/>
  <c r="AH790" i="1"/>
  <c r="F749" i="7" s="1"/>
  <c r="AD722" i="1"/>
  <c r="D683" i="7"/>
  <c r="AH683" i="7" s="1"/>
  <c r="AH2438" i="1"/>
  <c r="F2397" i="7" s="1"/>
  <c r="AD2360" i="1"/>
  <c r="AH3135" i="1"/>
  <c r="AI1622" i="1"/>
  <c r="G1581" i="7" s="1"/>
  <c r="AD2362" i="1"/>
  <c r="AI2303" i="1"/>
  <c r="G2262" i="7" s="1"/>
  <c r="AD2660" i="1"/>
  <c r="AI610" i="1"/>
  <c r="G569" i="7" s="1"/>
  <c r="X590" i="1"/>
  <c r="B549" i="7" s="1"/>
  <c r="AF549" i="7" s="1"/>
  <c r="D1035" i="7"/>
  <c r="AH1035" i="7" s="1"/>
  <c r="AD1326" i="1"/>
  <c r="AH1591" i="1"/>
  <c r="F1550" i="7" s="1"/>
  <c r="AH1966" i="1"/>
  <c r="F1925" i="7" s="1"/>
  <c r="AH2967" i="1"/>
  <c r="F2926" i="7" s="1"/>
  <c r="AD894" i="1"/>
  <c r="AI422" i="1"/>
  <c r="G381" i="7" s="1"/>
  <c r="AH683" i="1"/>
  <c r="F642" i="7" s="1"/>
  <c r="D2652" i="7"/>
  <c r="AH2652" i="7" s="1"/>
  <c r="AI3202" i="1"/>
  <c r="X3319" i="1"/>
  <c r="X1963" i="1"/>
  <c r="B1922" i="7" s="1"/>
  <c r="AF1922" i="7" s="1"/>
  <c r="AD1131" i="1"/>
  <c r="AI3329" i="1"/>
  <c r="AI2563" i="1"/>
  <c r="G2522" i="7" s="1"/>
  <c r="D2164" i="7"/>
  <c r="AH2164" i="7" s="1"/>
  <c r="AH2546" i="1"/>
  <c r="F2505" i="7" s="1"/>
  <c r="AD761" i="1"/>
  <c r="AI2304" i="1"/>
  <c r="G2263" i="7" s="1"/>
  <c r="AD903" i="1"/>
  <c r="AH1378" i="1"/>
  <c r="F1337" i="7" s="1"/>
  <c r="AH3194" i="1"/>
  <c r="AD1878" i="1"/>
  <c r="D1067" i="7"/>
  <c r="AH1067" i="7" s="1"/>
  <c r="X225" i="1"/>
  <c r="B184" i="7" s="1"/>
  <c r="AF184" i="7" s="1"/>
  <c r="X243" i="1"/>
  <c r="B202" i="7" s="1"/>
  <c r="AF202" i="7" s="1"/>
  <c r="AD3337" i="1"/>
  <c r="X2512" i="1"/>
  <c r="B2471" i="7" s="1"/>
  <c r="AF2471" i="7" s="1"/>
  <c r="AD2650" i="1"/>
  <c r="AH1733" i="1"/>
  <c r="F1692" i="7" s="1"/>
  <c r="AI2314" i="1"/>
  <c r="G2273" i="7" s="1"/>
  <c r="AI1677" i="1"/>
  <c r="G1636" i="7" s="1"/>
  <c r="AI2602" i="1"/>
  <c r="G2561" i="7" s="1"/>
  <c r="X2600" i="1"/>
  <c r="B2559" i="7" s="1"/>
  <c r="AF2559" i="7" s="1"/>
  <c r="AD1098" i="1"/>
  <c r="AH2911" i="1"/>
  <c r="F2870" i="7" s="1"/>
  <c r="AH2520" i="1"/>
  <c r="F2479" i="7" s="1"/>
  <c r="X3079" i="1"/>
  <c r="AD2287" i="1"/>
  <c r="AH1111" i="1"/>
  <c r="F1070" i="7" s="1"/>
  <c r="AH827" i="1"/>
  <c r="F786" i="7" s="1"/>
  <c r="AI3398" i="1"/>
  <c r="AH2532" i="1"/>
  <c r="F2491" i="7" s="1"/>
  <c r="X1765" i="1"/>
  <c r="B1724" i="7" s="1"/>
  <c r="AF1724" i="7" s="1"/>
  <c r="AI3459" i="1"/>
  <c r="X881" i="1"/>
  <c r="B840" i="7" s="1"/>
  <c r="AF840" i="7" s="1"/>
  <c r="AD2493" i="1"/>
  <c r="AD1582" i="1"/>
  <c r="AD1773" i="1"/>
  <c r="AI720" i="1"/>
  <c r="G679" i="7" s="1"/>
  <c r="AD1648" i="1"/>
  <c r="AH2247" i="1"/>
  <c r="F2206" i="7" s="1"/>
  <c r="AI469" i="1"/>
  <c r="G428" i="7" s="1"/>
  <c r="AH3434" i="1"/>
  <c r="AD518" i="1"/>
  <c r="X2685" i="1"/>
  <c r="B2644" i="7" s="1"/>
  <c r="AF2644" i="7" s="1"/>
  <c r="D2692" i="7"/>
  <c r="AH2692" i="7" s="1"/>
  <c r="AH2051" i="1"/>
  <c r="F2010" i="7" s="1"/>
  <c r="D2429" i="7"/>
  <c r="AH2429" i="7" s="1"/>
  <c r="D2169" i="7"/>
  <c r="AH2169" i="7" s="1"/>
  <c r="AH1142" i="1"/>
  <c r="F1101" i="7" s="1"/>
  <c r="AH302" i="1"/>
  <c r="F261" i="7" s="1"/>
  <c r="AH1389" i="1"/>
  <c r="F1348" i="7" s="1"/>
  <c r="AD1354" i="1"/>
  <c r="X1175" i="1"/>
  <c r="B1134" i="7" s="1"/>
  <c r="AF1134" i="7" s="1"/>
  <c r="D2321" i="7"/>
  <c r="AH2321" i="7" s="1"/>
  <c r="AI2082" i="1"/>
  <c r="G2041" i="7" s="1"/>
  <c r="AI1985" i="1"/>
  <c r="G1944" i="7" s="1"/>
  <c r="AI2150" i="1"/>
  <c r="G2109" i="7" s="1"/>
  <c r="AH1794" i="1"/>
  <c r="F1753" i="7" s="1"/>
  <c r="AH1623" i="1"/>
  <c r="F1582" i="7" s="1"/>
  <c r="X2221" i="1"/>
  <c r="B2180" i="7" s="1"/>
  <c r="AF2180" i="7" s="1"/>
  <c r="D2633" i="7"/>
  <c r="AH2633" i="7" s="1"/>
  <c r="AI628" i="1"/>
  <c r="G587" i="7" s="1"/>
  <c r="AH2453" i="1"/>
  <c r="F2412" i="7" s="1"/>
  <c r="D1727" i="7"/>
  <c r="AH1727" i="7" s="1"/>
  <c r="AI1397" i="1"/>
  <c r="G1356" i="7" s="1"/>
  <c r="X1539" i="1"/>
  <c r="B1498" i="7" s="1"/>
  <c r="AF1498" i="7" s="1"/>
  <c r="AH2726" i="1"/>
  <c r="F2685" i="7" s="1"/>
  <c r="AH2716" i="1"/>
  <c r="F2675" i="7" s="1"/>
  <c r="X3242" i="1"/>
  <c r="D84" i="7"/>
  <c r="AH84" i="7" s="1"/>
  <c r="AD318" i="1"/>
  <c r="X2809" i="1"/>
  <c r="B2768" i="7" s="1"/>
  <c r="AF2768" i="7" s="1"/>
  <c r="AI1932" i="1"/>
  <c r="G1891" i="7" s="1"/>
  <c r="AI2755" i="1"/>
  <c r="G2714" i="7" s="1"/>
  <c r="D1040" i="7"/>
  <c r="AH1040" i="7" s="1"/>
  <c r="D2779" i="7"/>
  <c r="AH2779" i="7" s="1"/>
  <c r="AH123" i="1"/>
  <c r="F82" i="7" s="1"/>
  <c r="D1736" i="7"/>
  <c r="AH1736" i="7" s="1"/>
  <c r="D2773" i="7"/>
  <c r="AH2773" i="7" s="1"/>
  <c r="AD2937" i="1"/>
  <c r="AH493" i="1"/>
  <c r="F452" i="7" s="1"/>
  <c r="AH1362" i="1"/>
  <c r="F1321" i="7" s="1"/>
  <c r="AD2044" i="1"/>
  <c r="D1347" i="7"/>
  <c r="AH1347" i="7" s="1"/>
  <c r="AD1339" i="1"/>
  <c r="AH2406" i="1"/>
  <c r="F2365" i="7" s="1"/>
  <c r="X3496" i="1"/>
  <c r="AI2128" i="1"/>
  <c r="G2087" i="7" s="1"/>
  <c r="AD245" i="1"/>
  <c r="AH507" i="1"/>
  <c r="F466" i="7" s="1"/>
  <c r="X2671" i="1"/>
  <c r="B2630" i="7" s="1"/>
  <c r="AF2630" i="7" s="1"/>
  <c r="D1649" i="7"/>
  <c r="AH1649" i="7" s="1"/>
  <c r="AI2380" i="1"/>
  <c r="G2339" i="7" s="1"/>
  <c r="X2725" i="1"/>
  <c r="B2684" i="7" s="1"/>
  <c r="AF2684" i="7" s="1"/>
  <c r="D2377" i="7"/>
  <c r="AH2377" i="7" s="1"/>
  <c r="AI96" i="1"/>
  <c r="G55" i="7" s="1"/>
  <c r="AI197" i="1"/>
  <c r="G156" i="7" s="1"/>
  <c r="AI3024" i="1"/>
  <c r="G2983" i="7" s="1"/>
  <c r="X87" i="1"/>
  <c r="B46" i="7" s="1"/>
  <c r="AF46" i="7" s="1"/>
  <c r="AH2826" i="1"/>
  <c r="F2785" i="7" s="1"/>
  <c r="AI3487" i="1"/>
  <c r="X2897" i="1"/>
  <c r="B2856" i="7" s="1"/>
  <c r="AF2856" i="7" s="1"/>
  <c r="AI2165" i="1"/>
  <c r="G2124" i="7" s="1"/>
  <c r="AD698" i="1"/>
  <c r="AI1757" i="1"/>
  <c r="G1716" i="7" s="1"/>
  <c r="D1875" i="7"/>
  <c r="AH1875" i="7" s="1"/>
  <c r="AI3116" i="1"/>
  <c r="D2110" i="7"/>
  <c r="AH2110" i="7" s="1"/>
  <c r="AI2069" i="1"/>
  <c r="G2028" i="7" s="1"/>
  <c r="AH1616" i="1"/>
  <c r="F1575" i="7" s="1"/>
  <c r="X1151" i="1"/>
  <c r="B1110" i="7" s="1"/>
  <c r="AF1110" i="7" s="1"/>
  <c r="AD1558" i="1"/>
  <c r="D1898" i="7"/>
  <c r="AH1898" i="7" s="1"/>
  <c r="AI3441" i="1"/>
  <c r="AH968" i="1"/>
  <c r="F927" i="7" s="1"/>
  <c r="X1236" i="1"/>
  <c r="B1195" i="7" s="1"/>
  <c r="AF1195" i="7" s="1"/>
  <c r="AI1112" i="1"/>
  <c r="G1071" i="7" s="1"/>
  <c r="AH2355" i="1"/>
  <c r="F2314" i="7" s="1"/>
  <c r="AH2188" i="1"/>
  <c r="F2147" i="7" s="1"/>
  <c r="D2341" i="7"/>
  <c r="AH2341" i="7" s="1"/>
  <c r="AI1429" i="1"/>
  <c r="G1388" i="7" s="1"/>
  <c r="AD341" i="1"/>
  <c r="AI3443" i="1"/>
  <c r="AH1288" i="1"/>
  <c r="F1247" i="7" s="1"/>
  <c r="X885" i="1"/>
  <c r="B844" i="7" s="1"/>
  <c r="AF844" i="7" s="1"/>
  <c r="X1666" i="1"/>
  <c r="B1625" i="7" s="1"/>
  <c r="AF1625" i="7" s="1"/>
  <c r="AI3448" i="1"/>
  <c r="AI1111" i="1"/>
  <c r="G1070" i="7" s="1"/>
  <c r="AI2399" i="1"/>
  <c r="G2358" i="7" s="1"/>
  <c r="AD2875" i="1"/>
  <c r="AD364" i="1"/>
  <c r="AD2466" i="1"/>
  <c r="AI1340" i="1"/>
  <c r="G1299" i="7" s="1"/>
  <c r="X3410" i="1"/>
  <c r="X430" i="1"/>
  <c r="B389" i="7" s="1"/>
  <c r="AF389" i="7" s="1"/>
  <c r="AI1781" i="1"/>
  <c r="G1740" i="7" s="1"/>
  <c r="D872" i="7"/>
  <c r="AH872" i="7" s="1"/>
  <c r="X3049" i="1"/>
  <c r="B3008" i="7" s="1"/>
  <c r="AF3008" i="7" s="1"/>
  <c r="D1981" i="7"/>
  <c r="AH1981" i="7" s="1"/>
  <c r="AD777" i="1"/>
  <c r="AD856" i="1"/>
  <c r="AI369" i="1"/>
  <c r="G328" i="7" s="1"/>
  <c r="D1873" i="7"/>
  <c r="AH1873" i="7" s="1"/>
  <c r="AI2652" i="1"/>
  <c r="G2611" i="7" s="1"/>
  <c r="X1250" i="1"/>
  <c r="B1209" i="7" s="1"/>
  <c r="AF1209" i="7" s="1"/>
  <c r="D1864" i="7"/>
  <c r="AH1864" i="7" s="1"/>
  <c r="AI1057" i="1"/>
  <c r="G1016" i="7" s="1"/>
  <c r="AD3330" i="1"/>
  <c r="AI2425" i="1"/>
  <c r="G2384" i="7" s="1"/>
  <c r="X2287" i="1"/>
  <c r="B2246" i="7" s="1"/>
  <c r="AF2246" i="7" s="1"/>
  <c r="D1308" i="7"/>
  <c r="AH1308" i="7" s="1"/>
  <c r="D201" i="7"/>
  <c r="AH201" i="7" s="1"/>
  <c r="AH1888" i="1"/>
  <c r="F1847" i="7" s="1"/>
  <c r="AD754" i="1"/>
  <c r="AD391" i="1"/>
  <c r="AH2236" i="1"/>
  <c r="F2195" i="7" s="1"/>
  <c r="X1900" i="1"/>
  <c r="B1859" i="7" s="1"/>
  <c r="AF1859" i="7" s="1"/>
  <c r="AD2420" i="1"/>
  <c r="D2917" i="7"/>
  <c r="AH2917" i="7" s="1"/>
  <c r="AI1587" i="1"/>
  <c r="G1546" i="7" s="1"/>
  <c r="D2141" i="7"/>
  <c r="AH2141" i="7" s="1"/>
  <c r="D104" i="7"/>
  <c r="AH104" i="7" s="1"/>
  <c r="X1262" i="1"/>
  <c r="B1221" i="7" s="1"/>
  <c r="AF1221" i="7" s="1"/>
  <c r="AD2414" i="1"/>
  <c r="D846" i="7"/>
  <c r="AH846" i="7" s="1"/>
  <c r="X3186" i="1"/>
  <c r="AI849" i="1"/>
  <c r="G808" i="7" s="1"/>
  <c r="AH2593" i="1"/>
  <c r="F2552" i="7" s="1"/>
  <c r="AH541" i="1"/>
  <c r="F500" i="7" s="1"/>
  <c r="AI2873" i="1"/>
  <c r="G2832" i="7" s="1"/>
  <c r="AD1782" i="1"/>
  <c r="X2432" i="1"/>
  <c r="B2391" i="7" s="1"/>
  <c r="AF2391" i="7" s="1"/>
  <c r="AI632" i="1"/>
  <c r="G591" i="7" s="1"/>
  <c r="AH2549" i="1"/>
  <c r="F2508" i="7" s="1"/>
  <c r="AH2405" i="1"/>
  <c r="F2364" i="7" s="1"/>
  <c r="AH1315" i="1"/>
  <c r="F1274" i="7" s="1"/>
  <c r="AI2728" i="1"/>
  <c r="G2687" i="7" s="1"/>
  <c r="AH1920" i="1"/>
  <c r="F1879" i="7" s="1"/>
  <c r="AD2623" i="1"/>
  <c r="X1822" i="1"/>
  <c r="B1781" i="7" s="1"/>
  <c r="AF1781" i="7" s="1"/>
  <c r="AD693" i="1"/>
  <c r="D984" i="7"/>
  <c r="AH984" i="7" s="1"/>
  <c r="D1767" i="7"/>
  <c r="AH1767" i="7" s="1"/>
  <c r="AH1093" i="1"/>
  <c r="F1052" i="7" s="1"/>
  <c r="AD2581" i="1"/>
  <c r="AI1908" i="1"/>
  <c r="G1867" i="7" s="1"/>
  <c r="D2860" i="7"/>
  <c r="AH2860" i="7" s="1"/>
  <c r="AI1878" i="1"/>
  <c r="G1837" i="7" s="1"/>
  <c r="AI2569" i="1"/>
  <c r="G2528" i="7" s="1"/>
  <c r="D358" i="7"/>
  <c r="AH358" i="7" s="1"/>
  <c r="AD3273" i="1"/>
  <c r="AI1388" i="1"/>
  <c r="G1347" i="7" s="1"/>
  <c r="AH3337" i="1"/>
  <c r="X468" i="1"/>
  <c r="B427" i="7" s="1"/>
  <c r="AF427" i="7" s="1"/>
  <c r="X775" i="1"/>
  <c r="B734" i="7" s="1"/>
  <c r="AF734" i="7" s="1"/>
  <c r="AI3442" i="1"/>
  <c r="D2987" i="7"/>
  <c r="AH2987" i="7" s="1"/>
  <c r="AD885" i="1"/>
  <c r="AD1086" i="1"/>
  <c r="AI745" i="1"/>
  <c r="G704" i="7" s="1"/>
  <c r="X2997" i="1"/>
  <c r="B2956" i="7" s="1"/>
  <c r="AF2956" i="7" s="1"/>
  <c r="AI1173" i="1"/>
  <c r="G1132" i="7" s="1"/>
  <c r="X2796" i="1"/>
  <c r="B2755" i="7" s="1"/>
  <c r="AF2755" i="7" s="1"/>
  <c r="AD2127" i="1"/>
  <c r="AD1140" i="1"/>
  <c r="X2332" i="1"/>
  <c r="B2291" i="7" s="1"/>
  <c r="AF2291" i="7" s="1"/>
  <c r="AH2399" i="1"/>
  <c r="F2358" i="7" s="1"/>
  <c r="AD2668" i="1"/>
  <c r="AH96" i="1"/>
  <c r="F55" i="7" s="1"/>
  <c r="AI1192" i="1"/>
  <c r="G1151" i="7" s="1"/>
  <c r="AH391" i="1"/>
  <c r="F350" i="7" s="1"/>
  <c r="AI2236" i="1"/>
  <c r="G2195" i="7" s="1"/>
  <c r="AI3188" i="1"/>
  <c r="AI211" i="1"/>
  <c r="G170" i="7" s="1"/>
  <c r="X834" i="1"/>
  <c r="B793" i="7" s="1"/>
  <c r="AF793" i="7" s="1"/>
  <c r="AD1145" i="1"/>
  <c r="AI2146" i="1"/>
  <c r="G2105" i="7" s="1"/>
  <c r="D2668" i="7"/>
  <c r="AH2668" i="7" s="1"/>
  <c r="D252" i="7"/>
  <c r="AH252" i="7" s="1"/>
  <c r="AD3475" i="1"/>
  <c r="AI3529" i="1"/>
  <c r="AH1895" i="1"/>
  <c r="F1854" i="7" s="1"/>
  <c r="AD838" i="1"/>
  <c r="AD3286" i="1"/>
  <c r="AI440" i="1"/>
  <c r="G399" i="7" s="1"/>
  <c r="AI390" i="1"/>
  <c r="G349" i="7" s="1"/>
  <c r="X2626" i="1"/>
  <c r="B2585" i="7" s="1"/>
  <c r="AF2585" i="7" s="1"/>
  <c r="AH1281" i="1"/>
  <c r="F1240" i="7" s="1"/>
  <c r="AH3116" i="1"/>
  <c r="AD1314" i="1"/>
  <c r="X933" i="1"/>
  <c r="B892" i="7" s="1"/>
  <c r="AF892" i="7" s="1"/>
  <c r="D1038" i="7"/>
  <c r="AH1038" i="7" s="1"/>
  <c r="AD2081" i="1"/>
  <c r="AI2295" i="1"/>
  <c r="G2254" i="7" s="1"/>
  <c r="AD140" i="1"/>
  <c r="X2943" i="1"/>
  <c r="B2902" i="7" s="1"/>
  <c r="AF2902" i="7" s="1"/>
  <c r="X2159" i="1"/>
  <c r="B2118" i="7" s="1"/>
  <c r="AF2118" i="7" s="1"/>
  <c r="AI1719" i="1"/>
  <c r="G1678" i="7" s="1"/>
  <c r="AD3099" i="1"/>
  <c r="X1611" i="1"/>
  <c r="B1570" i="7" s="1"/>
  <c r="AF1570" i="7" s="1"/>
  <c r="AD1617" i="1"/>
  <c r="AH1620" i="1"/>
  <c r="F1579" i="7" s="1"/>
  <c r="X2699" i="1"/>
  <c r="B2658" i="7" s="1"/>
  <c r="AF2658" i="7" s="1"/>
  <c r="X3293" i="1"/>
  <c r="AD643" i="1"/>
  <c r="AI2174" i="1"/>
  <c r="G2133" i="7" s="1"/>
  <c r="AH318" i="1"/>
  <c r="F277" i="7" s="1"/>
  <c r="AH2623" i="1"/>
  <c r="F2582" i="7" s="1"/>
  <c r="D1891" i="7"/>
  <c r="AH1891" i="7" s="1"/>
  <c r="AI2050" i="1"/>
  <c r="G2009" i="7" s="1"/>
  <c r="AH2002" i="1"/>
  <c r="F1961" i="7" s="1"/>
  <c r="AI2001" i="1"/>
  <c r="G1960" i="7" s="1"/>
  <c r="AI3407" i="1"/>
  <c r="X3470" i="1"/>
  <c r="AH1754" i="1"/>
  <c r="F1713" i="7" s="1"/>
  <c r="AD2049" i="1"/>
  <c r="AH3328" i="1"/>
  <c r="X1885" i="1"/>
  <c r="B1844" i="7" s="1"/>
  <c r="AF1844" i="7" s="1"/>
  <c r="AD399" i="1"/>
  <c r="AI3273" i="1"/>
  <c r="AD1388" i="1"/>
  <c r="D2567" i="7"/>
  <c r="AH2567" i="7" s="1"/>
  <c r="AD2192" i="1"/>
  <c r="D1628" i="7"/>
  <c r="AH1628" i="7" s="1"/>
  <c r="AH3442" i="1"/>
  <c r="AD1049" i="1"/>
  <c r="AH2412" i="1"/>
  <c r="F2371" i="7" s="1"/>
  <c r="D2971" i="7"/>
  <c r="AH2971" i="7" s="1"/>
  <c r="X2750" i="1"/>
  <c r="B2709" i="7" s="1"/>
  <c r="AF2709" i="7" s="1"/>
  <c r="AD507" i="1"/>
  <c r="D2416" i="7"/>
  <c r="AH2416" i="7" s="1"/>
  <c r="X178" i="1"/>
  <c r="B137" i="7" s="1"/>
  <c r="AF137" i="7" s="1"/>
  <c r="AH1488" i="1"/>
  <c r="F1447" i="7" s="1"/>
  <c r="X3296" i="1"/>
  <c r="D1363" i="7"/>
  <c r="AH1363" i="7" s="1"/>
  <c r="X918" i="1"/>
  <c r="B877" i="7" s="1"/>
  <c r="AF877" i="7" s="1"/>
  <c r="AI1494" i="1"/>
  <c r="G1453" i="7" s="1"/>
  <c r="AI2364" i="1"/>
  <c r="G2323" i="7" s="1"/>
  <c r="D855" i="7"/>
  <c r="AH855" i="7" s="1"/>
  <c r="AI1052" i="1"/>
  <c r="G1011" i="7" s="1"/>
  <c r="AD946" i="1"/>
  <c r="D728" i="7"/>
  <c r="AH728" i="7" s="1"/>
  <c r="D861" i="7"/>
  <c r="AH861" i="7" s="1"/>
  <c r="X2701" i="1"/>
  <c r="B2660" i="7" s="1"/>
  <c r="AF2660" i="7" s="1"/>
  <c r="X162" i="1"/>
  <c r="B121" i="7" s="1"/>
  <c r="AF121" i="7" s="1"/>
  <c r="AI374" i="1"/>
  <c r="G333" i="7" s="1"/>
  <c r="AI620" i="1"/>
  <c r="G579" i="7" s="1"/>
  <c r="D1748" i="7"/>
  <c r="AH1748" i="7" s="1"/>
  <c r="X176" i="1"/>
  <c r="B135" i="7" s="1"/>
  <c r="AF135" i="7" s="1"/>
  <c r="AI188" i="1"/>
  <c r="G147" i="7" s="1"/>
  <c r="AD2088" i="1"/>
  <c r="AI1460" i="1"/>
  <c r="G1419" i="7" s="1"/>
  <c r="D2239" i="7"/>
  <c r="AH2239" i="7" s="1"/>
  <c r="X3458" i="1"/>
  <c r="X1926" i="1"/>
  <c r="B1885" i="7" s="1"/>
  <c r="AF1885" i="7" s="1"/>
  <c r="D923" i="7"/>
  <c r="AH923" i="7" s="1"/>
  <c r="X2816" i="1"/>
  <c r="B2775" i="7" s="1"/>
  <c r="AF2775" i="7" s="1"/>
  <c r="X3037" i="1"/>
  <c r="B2996" i="7" s="1"/>
  <c r="AF2996" i="7" s="1"/>
  <c r="AI2288" i="1"/>
  <c r="G2247" i="7" s="1"/>
  <c r="D2242" i="7"/>
  <c r="AH2242" i="7" s="1"/>
  <c r="AI1788" i="1"/>
  <c r="G1747" i="7" s="1"/>
  <c r="AD1135" i="1"/>
  <c r="AH2945" i="1"/>
  <c r="F2904" i="7" s="1"/>
  <c r="AD2687" i="1"/>
  <c r="AD1616" i="1"/>
  <c r="AD849" i="1"/>
  <c r="AI879" i="1"/>
  <c r="G838" i="7" s="1"/>
  <c r="AI94" i="1"/>
  <c r="G53" i="7" s="1"/>
  <c r="D1832" i="7"/>
  <c r="AH1832" i="7" s="1"/>
  <c r="AD2030" i="1"/>
  <c r="AI1939" i="1"/>
  <c r="G1898" i="7" s="1"/>
  <c r="AH2707" i="1"/>
  <c r="F2666" i="7" s="1"/>
  <c r="D815" i="7"/>
  <c r="AH815" i="7" s="1"/>
  <c r="X1118" i="1"/>
  <c r="B1077" i="7" s="1"/>
  <c r="AF1077" i="7" s="1"/>
  <c r="D1226" i="7"/>
  <c r="AH1226" i="7" s="1"/>
  <c r="AD322" i="1"/>
  <c r="AI2962" i="1"/>
  <c r="G2921" i="7" s="1"/>
  <c r="AH1785" i="1"/>
  <c r="F1744" i="7" s="1"/>
  <c r="AH1131" i="1"/>
  <c r="F1090" i="7" s="1"/>
  <c r="X1929" i="1"/>
  <c r="B1888" i="7" s="1"/>
  <c r="AF1888" i="7" s="1"/>
  <c r="X2637" i="1"/>
  <c r="B2596" i="7" s="1"/>
  <c r="AF2596" i="7" s="1"/>
  <c r="X3045" i="1"/>
  <c r="B3004" i="7" s="1"/>
  <c r="AF3004" i="7" s="1"/>
  <c r="AD2196" i="1"/>
  <c r="AI3244" i="1"/>
  <c r="AH111" i="1"/>
  <c r="F70" i="7" s="1"/>
  <c r="D2638" i="7"/>
  <c r="AH2638" i="7" s="1"/>
  <c r="X3194" i="1"/>
  <c r="AH1834" i="1"/>
  <c r="F1793" i="7" s="1"/>
  <c r="AH152" i="1"/>
  <c r="F111" i="7" s="1"/>
  <c r="X1722" i="1"/>
  <c r="B1681" i="7" s="1"/>
  <c r="AF1681" i="7" s="1"/>
  <c r="AI3423" i="1"/>
  <c r="D1816" i="7"/>
  <c r="AH1816" i="7" s="1"/>
  <c r="D2609" i="7"/>
  <c r="AH2609" i="7" s="1"/>
  <c r="AD1265" i="1"/>
  <c r="D378" i="7"/>
  <c r="AH378" i="7" s="1"/>
  <c r="AH818" i="1"/>
  <c r="F777" i="7" s="1"/>
  <c r="AD2987" i="1"/>
  <c r="D2117" i="7"/>
  <c r="AH2117" i="7" s="1"/>
  <c r="AD2762" i="1"/>
  <c r="AD449" i="1"/>
  <c r="AI1006" i="1"/>
  <c r="G965" i="7" s="1"/>
  <c r="AH2364" i="1"/>
  <c r="F2323" i="7" s="1"/>
  <c r="D1874" i="7"/>
  <c r="AH1874" i="7" s="1"/>
  <c r="AD2330" i="1"/>
  <c r="D2405" i="7"/>
  <c r="AH2405" i="7" s="1"/>
  <c r="AI1773" i="1"/>
  <c r="G1732" i="7" s="1"/>
  <c r="AH1728" i="1"/>
  <c r="F1687" i="7" s="1"/>
  <c r="AI2631" i="1"/>
  <c r="G2590" i="7" s="1"/>
  <c r="AD406" i="1"/>
  <c r="AH144" i="1"/>
  <c r="F103" i="7" s="1"/>
  <c r="D2622" i="7"/>
  <c r="AH2622" i="7" s="1"/>
  <c r="AI455" i="1"/>
  <c r="G414" i="7" s="1"/>
  <c r="AD2615" i="1"/>
  <c r="AI1246" i="1"/>
  <c r="G1205" i="7" s="1"/>
  <c r="D2569" i="7"/>
  <c r="AH2569" i="7" s="1"/>
  <c r="AD1851" i="1"/>
  <c r="X3102" i="1"/>
  <c r="D1765" i="7"/>
  <c r="AH1765" i="7" s="1"/>
  <c r="AI499" i="1"/>
  <c r="G458" i="7" s="1"/>
  <c r="AD1397" i="1"/>
  <c r="X3339" i="1"/>
  <c r="AI600" i="1"/>
  <c r="G559" i="7" s="1"/>
  <c r="AH3405" i="1"/>
  <c r="AH1932" i="1"/>
  <c r="F1891" i="7" s="1"/>
  <c r="X693" i="1"/>
  <c r="B652" i="7" s="1"/>
  <c r="AF652" i="7" s="1"/>
  <c r="AD825" i="1"/>
  <c r="AD565" i="1"/>
  <c r="AD1834" i="1"/>
  <c r="AD2576" i="1"/>
  <c r="X1935" i="1"/>
  <c r="B1894" i="7" s="1"/>
  <c r="AF1894" i="7" s="1"/>
  <c r="AH2481" i="1"/>
  <c r="F2440" i="7" s="1"/>
  <c r="AD892" i="1"/>
  <c r="AH3191" i="1"/>
  <c r="AH2636" i="1"/>
  <c r="F2595" i="7" s="1"/>
  <c r="AH2380" i="1"/>
  <c r="F2339" i="7" s="1"/>
  <c r="X1063" i="1"/>
  <c r="B1022" i="7" s="1"/>
  <c r="AF1022" i="7" s="1"/>
  <c r="X220" i="1"/>
  <c r="B179" i="7" s="1"/>
  <c r="AF179" i="7" s="1"/>
  <c r="X3024" i="1"/>
  <c r="B2983" i="7" s="1"/>
  <c r="AF2983" i="7" s="1"/>
  <c r="AD1807" i="1"/>
  <c r="X2341" i="1"/>
  <c r="B2300" i="7" s="1"/>
  <c r="AF2300" i="7" s="1"/>
  <c r="AD2885" i="1"/>
  <c r="AD3263" i="1"/>
  <c r="AD3276" i="1"/>
  <c r="X981" i="1"/>
  <c r="B940" i="7" s="1"/>
  <c r="AF940" i="7" s="1"/>
  <c r="AI1848" i="1"/>
  <c r="G1807" i="7" s="1"/>
  <c r="AI826" i="1"/>
  <c r="G785" i="7" s="1"/>
  <c r="X1270" i="1"/>
  <c r="B1229" i="7" s="1"/>
  <c r="AF1229" i="7" s="1"/>
  <c r="D2790" i="7"/>
  <c r="AH2790" i="7" s="1"/>
  <c r="AI288" i="1"/>
  <c r="G247" i="7" s="1"/>
  <c r="AH2276" i="1"/>
  <c r="F2235" i="7" s="1"/>
  <c r="D2764" i="7"/>
  <c r="AH2764" i="7" s="1"/>
  <c r="AI2951" i="1"/>
  <c r="G2910" i="7" s="1"/>
  <c r="X658" i="1"/>
  <c r="B617" i="7" s="1"/>
  <c r="AF617" i="7" s="1"/>
  <c r="AI84" i="1"/>
  <c r="G43" i="7" s="1"/>
  <c r="X1623" i="1"/>
  <c r="B1582" i="7" s="1"/>
  <c r="AF1582" i="7" s="1"/>
  <c r="D1713" i="7"/>
  <c r="AH1713" i="7" s="1"/>
  <c r="AD2267" i="1"/>
  <c r="D2952" i="7"/>
  <c r="AH2952" i="7" s="1"/>
  <c r="X216" i="1"/>
  <c r="B175" i="7" s="1"/>
  <c r="AF175" i="7" s="1"/>
  <c r="D905" i="7"/>
  <c r="AH905" i="7" s="1"/>
  <c r="AH487" i="1"/>
  <c r="F446" i="7" s="1"/>
  <c r="AI1672" i="1"/>
  <c r="G1631" i="7" s="1"/>
  <c r="X3255" i="1"/>
  <c r="AD692" i="1"/>
  <c r="AH651" i="1"/>
  <c r="F610" i="7" s="1"/>
  <c r="AH2709" i="1"/>
  <c r="F2668" i="7" s="1"/>
  <c r="X410" i="1"/>
  <c r="B369" i="7" s="1"/>
  <c r="AF369" i="7" s="1"/>
  <c r="X3424" i="1"/>
  <c r="AD2571" i="1"/>
  <c r="AI120" i="1"/>
  <c r="G79" i="7" s="1"/>
  <c r="D1455" i="7"/>
  <c r="AH1455" i="7" s="1"/>
  <c r="X2675" i="1"/>
  <c r="B2634" i="7" s="1"/>
  <c r="AF2634" i="7" s="1"/>
  <c r="AH2495" i="1"/>
  <c r="F2454" i="7" s="1"/>
  <c r="AD1591" i="1"/>
  <c r="AI1966" i="1"/>
  <c r="G1925" i="7" s="1"/>
  <c r="AI3275" i="1"/>
  <c r="AD3150" i="1"/>
  <c r="AH1699" i="1"/>
  <c r="F1658" i="7" s="1"/>
  <c r="AD2726" i="1"/>
  <c r="D329" i="7"/>
  <c r="AH329" i="7" s="1"/>
  <c r="AI1570" i="1"/>
  <c r="G1529" i="7" s="1"/>
  <c r="D247" i="7"/>
  <c r="AH247" i="7" s="1"/>
  <c r="AH848" i="1"/>
  <c r="F807" i="7" s="1"/>
  <c r="AI681" i="1"/>
  <c r="G640" i="7" s="1"/>
  <c r="AH2563" i="1"/>
  <c r="F2522" i="7" s="1"/>
  <c r="D63" i="7"/>
  <c r="AH63" i="7" s="1"/>
  <c r="AH3408" i="1"/>
  <c r="D720" i="7"/>
  <c r="AH720" i="7" s="1"/>
  <c r="X1816" i="1"/>
  <c r="B1775" i="7" s="1"/>
  <c r="AF1775" i="7" s="1"/>
  <c r="AD613" i="1"/>
  <c r="D1446" i="7"/>
  <c r="AH1446" i="7" s="1"/>
  <c r="AD2652" i="1"/>
  <c r="AH1615" i="1"/>
  <c r="F1574" i="7" s="1"/>
  <c r="D1321" i="7"/>
  <c r="AH1321" i="7" s="1"/>
  <c r="AI2825" i="1"/>
  <c r="G2784" i="7" s="1"/>
  <c r="AH265" i="1"/>
  <c r="F224" i="7" s="1"/>
  <c r="AI367" i="1"/>
  <c r="G326" i="7" s="1"/>
  <c r="AI1250" i="1"/>
  <c r="G1209" i="7" s="1"/>
  <c r="AH339" i="1"/>
  <c r="F298" i="7" s="1"/>
  <c r="X1639" i="1"/>
  <c r="B1598" i="7" s="1"/>
  <c r="AF1598" i="7" s="1"/>
  <c r="X2609" i="1"/>
  <c r="B2568" i="7" s="1"/>
  <c r="AF2568" i="7" s="1"/>
  <c r="AI2928" i="1"/>
  <c r="G2887" i="7" s="1"/>
  <c r="X385" i="1"/>
  <c r="B344" i="7" s="1"/>
  <c r="AF344" i="7" s="1"/>
  <c r="AH1814" i="1"/>
  <c r="F1773" i="7" s="1"/>
  <c r="AD2143" i="1"/>
  <c r="AH1207" i="1"/>
  <c r="F1166" i="7" s="1"/>
  <c r="AI2158" i="1"/>
  <c r="G2117" i="7" s="1"/>
  <c r="AI2511" i="1"/>
  <c r="G2470" i="7" s="1"/>
  <c r="AD1007" i="1"/>
  <c r="X1997" i="1"/>
  <c r="B1956" i="7" s="1"/>
  <c r="AF1956" i="7" s="1"/>
  <c r="AH2725" i="1"/>
  <c r="F2684" i="7" s="1"/>
  <c r="AI1897" i="1"/>
  <c r="G1856" i="7" s="1"/>
  <c r="AI3171" i="1"/>
  <c r="AI2140" i="1"/>
  <c r="G2099" i="7" s="1"/>
  <c r="X3325" i="1"/>
  <c r="AI946" i="1"/>
  <c r="G905" i="7" s="1"/>
  <c r="X279" i="1"/>
  <c r="B238" i="7" s="1"/>
  <c r="AF238" i="7" s="1"/>
  <c r="AI902" i="1"/>
  <c r="G861" i="7" s="1"/>
  <c r="AI2420" i="1"/>
  <c r="G2379" i="7" s="1"/>
  <c r="AH969" i="1"/>
  <c r="F928" i="7" s="1"/>
  <c r="AI701" i="1"/>
  <c r="G660" i="7" s="1"/>
  <c r="AH1340" i="1"/>
  <c r="F1299" i="7" s="1"/>
  <c r="X1372" i="1"/>
  <c r="B1331" i="7" s="1"/>
  <c r="AF1331" i="7" s="1"/>
  <c r="X1209" i="1"/>
  <c r="B1168" i="7" s="1"/>
  <c r="AF1168" i="7" s="1"/>
  <c r="AD1009" i="1"/>
  <c r="X2485" i="1"/>
  <c r="B2444" i="7" s="1"/>
  <c r="AF2444" i="7" s="1"/>
  <c r="AI1518" i="1"/>
  <c r="G1477" i="7" s="1"/>
  <c r="AD1596" i="1"/>
  <c r="X2647" i="1"/>
  <c r="B2606" i="7" s="1"/>
  <c r="AF2606" i="7" s="1"/>
  <c r="AI2759" i="1"/>
  <c r="G2718" i="7" s="1"/>
  <c r="AI425" i="1"/>
  <c r="G384" i="7" s="1"/>
  <c r="X1514" i="1"/>
  <c r="B1473" i="7" s="1"/>
  <c r="AF1473" i="7" s="1"/>
  <c r="AI3037" i="1"/>
  <c r="G2996" i="7" s="1"/>
  <c r="AD3232" i="1"/>
  <c r="AD917" i="1"/>
  <c r="AD1788" i="1"/>
  <c r="AH3200" i="1"/>
  <c r="D1545" i="7"/>
  <c r="AH1545" i="7" s="1"/>
  <c r="X557" i="1"/>
  <c r="B516" i="7" s="1"/>
  <c r="AF516" i="7" s="1"/>
  <c r="AD161" i="1"/>
  <c r="X1251" i="1"/>
  <c r="B1210" i="7" s="1"/>
  <c r="AF1210" i="7" s="1"/>
  <c r="AH94" i="1"/>
  <c r="F53" i="7" s="1"/>
  <c r="AH1784" i="1"/>
  <c r="F1743" i="7" s="1"/>
  <c r="D765" i="7"/>
  <c r="AH765" i="7" s="1"/>
  <c r="AD1779" i="1"/>
  <c r="AH1682" i="1"/>
  <c r="F1641" i="7" s="1"/>
  <c r="D2363" i="7"/>
  <c r="AH2363" i="7" s="1"/>
  <c r="AH630" i="1"/>
  <c r="F589" i="7" s="1"/>
  <c r="D1621" i="7"/>
  <c r="AH1621" i="7" s="1"/>
  <c r="X2799" i="1"/>
  <c r="B2758" i="7" s="1"/>
  <c r="AF2758" i="7" s="1"/>
  <c r="AD2110" i="1"/>
  <c r="AD1107" i="1"/>
  <c r="AH2925" i="1"/>
  <c r="F2884" i="7" s="1"/>
  <c r="AI2448" i="1"/>
  <c r="G2407" i="7" s="1"/>
  <c r="AD472" i="1"/>
  <c r="AI693" i="1"/>
  <c r="G652" i="7" s="1"/>
  <c r="AH278" i="1"/>
  <c r="F237" i="7" s="1"/>
  <c r="AI1176" i="1"/>
  <c r="G1135" i="7" s="1"/>
  <c r="AD3179" i="1"/>
  <c r="AH565" i="1"/>
  <c r="F524" i="7" s="1"/>
  <c r="X1652" i="1"/>
  <c r="B1611" i="7" s="1"/>
  <c r="AF1611" i="7" s="1"/>
  <c r="AH524" i="1"/>
  <c r="F483" i="7" s="1"/>
  <c r="AI2805" i="1"/>
  <c r="G2764" i="7" s="1"/>
  <c r="X2825" i="1"/>
  <c r="B2784" i="7" s="1"/>
  <c r="AF2784" i="7" s="1"/>
  <c r="X2349" i="1"/>
  <c r="B2308" i="7" s="1"/>
  <c r="AF2308" i="7" s="1"/>
  <c r="X367" i="1"/>
  <c r="B326" i="7" s="1"/>
  <c r="AF326" i="7" s="1"/>
  <c r="D1024" i="7"/>
  <c r="AH1024" i="7" s="1"/>
  <c r="D298" i="7"/>
  <c r="AH298" i="7" s="1"/>
  <c r="AI2935" i="1"/>
  <c r="G2894" i="7" s="1"/>
  <c r="AH1412" i="1"/>
  <c r="F1371" i="7" s="1"/>
  <c r="X749" i="1"/>
  <c r="B708" i="7" s="1"/>
  <c r="AF708" i="7" s="1"/>
  <c r="AI2903" i="1"/>
  <c r="G2862" i="7" s="1"/>
  <c r="AD1115" i="1"/>
  <c r="D795" i="7"/>
  <c r="AH795" i="7" s="1"/>
  <c r="X884" i="1"/>
  <c r="B843" i="7" s="1"/>
  <c r="AF843" i="7" s="1"/>
  <c r="AH2263" i="1"/>
  <c r="F2222" i="7" s="1"/>
  <c r="AD934" i="1"/>
  <c r="X785" i="1"/>
  <c r="B744" i="7" s="1"/>
  <c r="AF744" i="7" s="1"/>
  <c r="AH1007" i="1"/>
  <c r="F966" i="7" s="1"/>
  <c r="D2339" i="7"/>
  <c r="AH2339" i="7" s="1"/>
  <c r="X3418" i="1"/>
  <c r="AI1036" i="1"/>
  <c r="G995" i="7" s="1"/>
  <c r="X473" i="1"/>
  <c r="B432" i="7" s="1"/>
  <c r="AF432" i="7" s="1"/>
  <c r="X212" i="1"/>
  <c r="B171" i="7" s="1"/>
  <c r="AF171" i="7" s="1"/>
  <c r="AI754" i="1"/>
  <c r="G713" i="7" s="1"/>
  <c r="AD3501" i="1"/>
  <c r="AI309" i="1"/>
  <c r="G268" i="7" s="1"/>
  <c r="AD635" i="1"/>
  <c r="AI528" i="1"/>
  <c r="G487" i="7" s="1"/>
  <c r="D1263" i="7"/>
  <c r="AH1263" i="7" s="1"/>
  <c r="AI2590" i="1"/>
  <c r="G2549" i="7" s="1"/>
  <c r="X2632" i="1"/>
  <c r="B2591" i="7" s="1"/>
  <c r="AF2591" i="7" s="1"/>
  <c r="D1299" i="7"/>
  <c r="AH1299" i="7" s="1"/>
  <c r="AH1484" i="1"/>
  <c r="F1443" i="7" s="1"/>
  <c r="AI1764" i="1"/>
  <c r="G1723" i="7" s="1"/>
  <c r="AD3271" i="1"/>
  <c r="AH3366" i="1"/>
  <c r="X3222" i="1"/>
  <c r="AI838" i="1"/>
  <c r="G797" i="7" s="1"/>
  <c r="AH3185" i="1"/>
  <c r="D297" i="7"/>
  <c r="AH297" i="7" s="1"/>
  <c r="AH1453" i="1"/>
  <c r="F1412" i="7" s="1"/>
  <c r="AH2765" i="1"/>
  <c r="F2724" i="7" s="1"/>
  <c r="AD3116" i="1"/>
  <c r="AI3065" i="1"/>
  <c r="X1358" i="1"/>
  <c r="B1317" i="7" s="1"/>
  <c r="AF1317" i="7" s="1"/>
  <c r="AI716" i="1"/>
  <c r="G675" i="7" s="1"/>
  <c r="AI1851" i="1"/>
  <c r="G1810" i="7" s="1"/>
  <c r="AH1770" i="1"/>
  <c r="F1729" i="7" s="1"/>
  <c r="AI3102" i="1"/>
  <c r="AI714" i="1"/>
  <c r="G673" i="7" s="1"/>
  <c r="X1248" i="1"/>
  <c r="B1207" i="7" s="1"/>
  <c r="AF1207" i="7" s="1"/>
  <c r="AH2145" i="1"/>
  <c r="F2104" i="7" s="1"/>
  <c r="AH3358" i="1"/>
  <c r="AH368" i="1"/>
  <c r="F327" i="7" s="1"/>
  <c r="AI1954" i="1"/>
  <c r="G1913" i="7" s="1"/>
  <c r="AH3450" i="1"/>
  <c r="X753" i="1"/>
  <c r="B712" i="7" s="1"/>
  <c r="AF712" i="7" s="1"/>
  <c r="AI2180" i="1"/>
  <c r="G2139" i="7" s="1"/>
  <c r="D223" i="7"/>
  <c r="AH223" i="7" s="1"/>
  <c r="AI643" i="1"/>
  <c r="G602" i="7" s="1"/>
  <c r="AD1517" i="1"/>
  <c r="AD294" i="1"/>
  <c r="X1576" i="1"/>
  <c r="B1535" i="7" s="1"/>
  <c r="AF1535" i="7" s="1"/>
  <c r="AH2448" i="1"/>
  <c r="F2407" i="7" s="1"/>
  <c r="AI3224" i="1"/>
  <c r="AH1146" i="1"/>
  <c r="F1105" i="7" s="1"/>
  <c r="AH825" i="1"/>
  <c r="F784" i="7" s="1"/>
  <c r="AI1683" i="1"/>
  <c r="G1642" i="7" s="1"/>
  <c r="AH1396" i="1"/>
  <c r="F1355" i="7" s="1"/>
  <c r="AI1769" i="1"/>
  <c r="G1728" i="7" s="1"/>
  <c r="X947" i="1"/>
  <c r="B906" i="7" s="1"/>
  <c r="AF906" i="7" s="1"/>
  <c r="AI1804" i="1"/>
  <c r="G1763" i="7" s="1"/>
  <c r="AI2904" i="1"/>
  <c r="G2863" i="7" s="1"/>
  <c r="AI252" i="1"/>
  <c r="G211" i="7" s="1"/>
  <c r="X1477" i="1"/>
  <c r="B1436" i="7" s="1"/>
  <c r="AF1436" i="7" s="1"/>
  <c r="D1093" i="7"/>
  <c r="AH1093" i="7" s="1"/>
  <c r="AI1669" i="1"/>
  <c r="G1628" i="7" s="1"/>
  <c r="AD2861" i="1"/>
  <c r="D2437" i="7"/>
  <c r="AH2437" i="7" s="1"/>
  <c r="X1086" i="1"/>
  <c r="B1045" i="7" s="1"/>
  <c r="AF1045" i="7" s="1"/>
  <c r="X1657" i="1"/>
  <c r="B1616" i="7" s="1"/>
  <c r="AF1616" i="7" s="1"/>
  <c r="X2244" i="1"/>
  <c r="B2203" i="7" s="1"/>
  <c r="AF2203" i="7" s="1"/>
  <c r="X372" i="1"/>
  <c r="B331" i="7" s="1"/>
  <c r="AF331" i="7" s="1"/>
  <c r="X1887" i="1"/>
  <c r="B1846" i="7" s="1"/>
  <c r="AF1846" i="7" s="1"/>
  <c r="X517" i="1"/>
  <c r="B476" i="7" s="1"/>
  <c r="AF476" i="7" s="1"/>
  <c r="D1872" i="7"/>
  <c r="AH1872" i="7" s="1"/>
  <c r="AD1888" i="1"/>
  <c r="AH857" i="1"/>
  <c r="F816" i="7" s="1"/>
  <c r="D2915" i="7"/>
  <c r="AH2915" i="7" s="1"/>
  <c r="AH528" i="1"/>
  <c r="F487" i="7" s="1"/>
  <c r="X2958" i="1"/>
  <c r="B2917" i="7" s="1"/>
  <c r="AF2917" i="7" s="1"/>
  <c r="AI553" i="1"/>
  <c r="G512" i="7" s="1"/>
  <c r="X518" i="1"/>
  <c r="B477" i="7" s="1"/>
  <c r="AF477" i="7" s="1"/>
  <c r="AI1500" i="1"/>
  <c r="G1459" i="7" s="1"/>
  <c r="AD1242" i="1"/>
  <c r="AH3376" i="1"/>
  <c r="AI951" i="1"/>
  <c r="G910" i="7" s="1"/>
  <c r="AD3078" i="1"/>
  <c r="AH1788" i="1"/>
  <c r="F1747" i="7" s="1"/>
  <c r="AD1439" i="1"/>
  <c r="AH2907" i="1"/>
  <c r="F2866" i="7" s="1"/>
  <c r="X2896" i="1"/>
  <c r="B2855" i="7" s="1"/>
  <c r="AF2855" i="7" s="1"/>
  <c r="AH694" i="1"/>
  <c r="F653" i="7" s="1"/>
  <c r="AH2507" i="1"/>
  <c r="F2466" i="7" s="1"/>
  <c r="AI2888" i="1"/>
  <c r="G2847" i="7" s="1"/>
  <c r="X1662" i="1"/>
  <c r="B1621" i="7" s="1"/>
  <c r="AF1621" i="7" s="1"/>
  <c r="AD3269" i="1"/>
  <c r="AH535" i="1"/>
  <c r="F494" i="7" s="1"/>
  <c r="AD3471" i="1"/>
  <c r="AD88" i="1"/>
  <c r="AD92" i="1"/>
  <c r="D1763" i="7"/>
  <c r="AH1763" i="7" s="1"/>
  <c r="X2732" i="1"/>
  <c r="B2691" i="7" s="1"/>
  <c r="AF2691" i="7" s="1"/>
  <c r="AI1339" i="1"/>
  <c r="G1298" i="7" s="1"/>
  <c r="X1295" i="1"/>
  <c r="B1254" i="7" s="1"/>
  <c r="AF1254" i="7" s="1"/>
  <c r="AD2731" i="1"/>
  <c r="AD1226" i="1"/>
  <c r="D2905" i="7"/>
  <c r="AH2905" i="7" s="1"/>
  <c r="D181" i="7"/>
  <c r="AH181" i="7" s="1"/>
  <c r="X2532" i="1"/>
  <c r="B2491" i="7" s="1"/>
  <c r="AF2491" i="7" s="1"/>
  <c r="AH2517" i="1"/>
  <c r="F2476" i="7" s="1"/>
  <c r="AH3484" i="1"/>
  <c r="D1303" i="7"/>
  <c r="AH1303" i="7" s="1"/>
  <c r="AD2631" i="1"/>
  <c r="D2312" i="7"/>
  <c r="AH2312" i="7" s="1"/>
  <c r="AD3105" i="1"/>
  <c r="AD1647" i="1"/>
  <c r="X2427" i="1"/>
  <c r="B2386" i="7" s="1"/>
  <c r="AF2386" i="7" s="1"/>
  <c r="D2038" i="7"/>
  <c r="AH2038" i="7" s="1"/>
  <c r="D1753" i="7"/>
  <c r="AH1753" i="7" s="1"/>
  <c r="AI1558" i="1"/>
  <c r="G1517" i="7" s="1"/>
  <c r="AD2993" i="1"/>
  <c r="AI1517" i="1"/>
  <c r="G1476" i="7" s="1"/>
  <c r="AI2820" i="1"/>
  <c r="G2779" i="7" s="1"/>
  <c r="AH816" i="1"/>
  <c r="F775" i="7" s="1"/>
  <c r="AD3005" i="1"/>
  <c r="AD1670" i="1"/>
  <c r="AH188" i="1"/>
  <c r="F147" i="7" s="1"/>
  <c r="AH3081" i="1"/>
  <c r="AD882" i="1"/>
  <c r="AD2982" i="1"/>
  <c r="AD1266" i="1"/>
  <c r="AD719" i="1"/>
  <c r="D483" i="7"/>
  <c r="AH483" i="7" s="1"/>
  <c r="AD1615" i="1"/>
  <c r="AD2812" i="1"/>
  <c r="AI2887" i="1"/>
  <c r="G2846" i="7" s="1"/>
  <c r="AH1447" i="1"/>
  <c r="F1406" i="7" s="1"/>
  <c r="X1597" i="1"/>
  <c r="B1556" i="7" s="1"/>
  <c r="AF1556" i="7" s="1"/>
  <c r="D1325" i="7"/>
  <c r="AH1325" i="7" s="1"/>
  <c r="D2573" i="7"/>
  <c r="AH2573" i="7" s="1"/>
  <c r="D2371" i="7"/>
  <c r="AH2371" i="7" s="1"/>
  <c r="AD1814" i="1"/>
  <c r="X1709" i="1"/>
  <c r="B1668" i="7" s="1"/>
  <c r="AF1668" i="7" s="1"/>
  <c r="AI2520" i="1"/>
  <c r="G2479" i="7" s="1"/>
  <c r="D628" i="7"/>
  <c r="AH628" i="7" s="1"/>
  <c r="AH222" i="1"/>
  <c r="F181" i="7" s="1"/>
  <c r="X1755" i="1"/>
  <c r="B1714" i="7" s="1"/>
  <c r="AF1714" i="7" s="1"/>
  <c r="AI1472" i="1"/>
  <c r="G1431" i="7" s="1"/>
  <c r="D2834" i="7"/>
  <c r="AH2834" i="7" s="1"/>
  <c r="AD689" i="1"/>
  <c r="X3188" i="1"/>
  <c r="X2461" i="1"/>
  <c r="B2420" i="7" s="1"/>
  <c r="AF2420" i="7" s="1"/>
  <c r="D604" i="7"/>
  <c r="AH604" i="7" s="1"/>
  <c r="AH1070" i="1"/>
  <c r="F1029" i="7" s="1"/>
  <c r="D147" i="7"/>
  <c r="AH147" i="7" s="1"/>
  <c r="D2601" i="7"/>
  <c r="AH2601" i="7" s="1"/>
  <c r="D2410" i="7"/>
  <c r="AH2410" i="7" s="1"/>
  <c r="X2586" i="1"/>
  <c r="B2545" i="7" s="1"/>
  <c r="AF2545" i="7" s="1"/>
  <c r="AH1815" i="1"/>
  <c r="F1774" i="7" s="1"/>
  <c r="AD2283" i="1"/>
  <c r="AI1973" i="1"/>
  <c r="G1932" i="7" s="1"/>
  <c r="AH3027" i="1"/>
  <c r="F2986" i="7" s="1"/>
  <c r="X1921" i="1"/>
  <c r="B1880" i="7" s="1"/>
  <c r="AF1880" i="7" s="1"/>
  <c r="AH1326" i="1"/>
  <c r="F1285" i="7" s="1"/>
  <c r="D576" i="7"/>
  <c r="AH576" i="7" s="1"/>
  <c r="D1641" i="7"/>
  <c r="AH1641" i="7" s="1"/>
  <c r="AI1883" i="1"/>
  <c r="G1842" i="7" s="1"/>
  <c r="AH2087" i="1"/>
  <c r="F2046" i="7" s="1"/>
  <c r="AI1383" i="1"/>
  <c r="G1342" i="7" s="1"/>
  <c r="AH3509" i="1"/>
  <c r="X104" i="1"/>
  <c r="B63" i="7" s="1"/>
  <c r="AF63" i="7" s="1"/>
  <c r="X1808" i="1"/>
  <c r="B1767" i="7" s="1"/>
  <c r="AF1767" i="7" s="1"/>
  <c r="X1275" i="1"/>
  <c r="B1234" i="7" s="1"/>
  <c r="AF1234" i="7" s="1"/>
  <c r="AH2952" i="1"/>
  <c r="F2911" i="7" s="1"/>
  <c r="D211" i="7"/>
  <c r="AH211" i="7" s="1"/>
  <c r="AH2390" i="1"/>
  <c r="F2349" i="7" s="1"/>
  <c r="AI1763" i="1"/>
  <c r="G1722" i="7" s="1"/>
  <c r="AI2788" i="1"/>
  <c r="G2747" i="7" s="1"/>
  <c r="D1567" i="7"/>
  <c r="AH1567" i="7" s="1"/>
  <c r="AI489" i="1"/>
  <c r="G448" i="7" s="1"/>
  <c r="X3309" i="1"/>
  <c r="AD2418" i="1"/>
  <c r="AD1052" i="1"/>
  <c r="D1541" i="7"/>
  <c r="AH1541" i="7" s="1"/>
  <c r="D2366" i="7"/>
  <c r="AH2366" i="7" s="1"/>
  <c r="AD1828" i="1"/>
  <c r="AD1565" i="1"/>
  <c r="D2344" i="7"/>
  <c r="AH2344" i="7" s="1"/>
  <c r="AH1242" i="1"/>
  <c r="F1201" i="7" s="1"/>
  <c r="AH2615" i="1"/>
  <c r="F2574" i="7" s="1"/>
  <c r="X2199" i="1"/>
  <c r="B2158" i="7" s="1"/>
  <c r="AF2158" i="7" s="1"/>
  <c r="AD3172" i="1"/>
  <c r="D658" i="7"/>
  <c r="AH658" i="7" s="1"/>
  <c r="D2685" i="7"/>
  <c r="AH2685" i="7" s="1"/>
  <c r="AD3519" i="1"/>
  <c r="D1296" i="7"/>
  <c r="AH1296" i="7" s="1"/>
  <c r="AH859" i="1"/>
  <c r="F818" i="7" s="1"/>
  <c r="AH95" i="1"/>
  <c r="F54" i="7" s="1"/>
  <c r="AH821" i="1"/>
  <c r="F780" i="7" s="1"/>
  <c r="AH862" i="1"/>
  <c r="F821" i="7" s="1"/>
  <c r="AD2936" i="1"/>
  <c r="D2911" i="7"/>
  <c r="AH2911" i="7" s="1"/>
  <c r="X994" i="1"/>
  <c r="B953" i="7" s="1"/>
  <c r="AF953" i="7" s="1"/>
  <c r="AH1529" i="1"/>
  <c r="F1488" i="7" s="1"/>
  <c r="D1612" i="7"/>
  <c r="AH1612" i="7" s="1"/>
  <c r="AD2896" i="1"/>
  <c r="D1743" i="7"/>
  <c r="AH1743" i="7" s="1"/>
  <c r="AD1658" i="1"/>
  <c r="AH1768" i="1"/>
  <c r="F1727" i="7" s="1"/>
  <c r="AH1397" i="1"/>
  <c r="F1356" i="7" s="1"/>
  <c r="X2867" i="1"/>
  <c r="B2826" i="7" s="1"/>
  <c r="AF2826" i="7" s="1"/>
  <c r="AD1117" i="1"/>
  <c r="D1378" i="7"/>
  <c r="AH1378" i="7" s="1"/>
  <c r="AD3202" i="1"/>
  <c r="AH506" i="1"/>
  <c r="F465" i="7" s="1"/>
  <c r="AI294" i="1"/>
  <c r="G253" i="7" s="1"/>
  <c r="X2971" i="1"/>
  <c r="B2930" i="7" s="1"/>
  <c r="AF2930" i="7" s="1"/>
  <c r="AD465" i="1"/>
  <c r="AH1979" i="1"/>
  <c r="F1938" i="7" s="1"/>
  <c r="AI980" i="1"/>
  <c r="G939" i="7" s="1"/>
  <c r="AI1734" i="1"/>
  <c r="G1693" i="7" s="1"/>
  <c r="AH3470" i="1"/>
  <c r="D1353" i="7"/>
  <c r="AH1353" i="7" s="1"/>
  <c r="X2821" i="1"/>
  <c r="B2780" i="7" s="1"/>
  <c r="AF2780" i="7" s="1"/>
  <c r="X3506" i="1"/>
  <c r="D1464" i="7"/>
  <c r="AH1464" i="7" s="1"/>
  <c r="AD3088" i="1"/>
  <c r="X1478" i="1"/>
  <c r="B1437" i="7" s="1"/>
  <c r="AF1437" i="7" s="1"/>
  <c r="AI2961" i="1"/>
  <c r="G2920" i="7" s="1"/>
  <c r="D1406" i="7"/>
  <c r="AH1406" i="7" s="1"/>
  <c r="X3233" i="1"/>
  <c r="AH160" i="1"/>
  <c r="F119" i="7" s="1"/>
  <c r="AH1366" i="1"/>
  <c r="F1325" i="7" s="1"/>
  <c r="D1833" i="7"/>
  <c r="AH1833" i="7" s="1"/>
  <c r="AH1677" i="1"/>
  <c r="F1636" i="7" s="1"/>
  <c r="D2561" i="7"/>
  <c r="AH2561" i="7" s="1"/>
  <c r="AH836" i="1"/>
  <c r="F795" i="7" s="1"/>
  <c r="AH569" i="1"/>
  <c r="F528" i="7" s="1"/>
  <c r="AD2096" i="1"/>
  <c r="AI178" i="1"/>
  <c r="G137" i="7" s="1"/>
  <c r="AH602" i="1"/>
  <c r="F561" i="7" s="1"/>
  <c r="X2318" i="1"/>
  <c r="B2277" i="7" s="1"/>
  <c r="AF2277" i="7" s="1"/>
  <c r="D573" i="7"/>
  <c r="AH573" i="7" s="1"/>
  <c r="X1240" i="1"/>
  <c r="B1199" i="7" s="1"/>
  <c r="AF1199" i="7" s="1"/>
  <c r="AH2865" i="1"/>
  <c r="F2824" i="7" s="1"/>
  <c r="AI203" i="1"/>
  <c r="G162" i="7" s="1"/>
  <c r="X2995" i="1"/>
  <c r="B2954" i="7" s="1"/>
  <c r="AF2954" i="7" s="1"/>
  <c r="AH754" i="1"/>
  <c r="F713" i="7" s="1"/>
  <c r="D108" i="7"/>
  <c r="AH108" i="7" s="1"/>
  <c r="X2377" i="1"/>
  <c r="B2336" i="7" s="1"/>
  <c r="AF2336" i="7" s="1"/>
  <c r="AI2801" i="1"/>
  <c r="G2760" i="7" s="1"/>
  <c r="AH248" i="1"/>
  <c r="F207" i="7" s="1"/>
  <c r="X2290" i="1"/>
  <c r="B2249" i="7" s="1"/>
  <c r="AF2249" i="7" s="1"/>
  <c r="AH2913" i="1"/>
  <c r="F2872" i="7" s="1"/>
  <c r="AD3487" i="1"/>
  <c r="X2988" i="1"/>
  <c r="B2947" i="7" s="1"/>
  <c r="AF2947" i="7" s="1"/>
  <c r="X393" i="1"/>
  <c r="B352" i="7" s="1"/>
  <c r="AF352" i="7" s="1"/>
  <c r="D1379" i="7"/>
  <c r="AH1379" i="7" s="1"/>
  <c r="AH190" i="1"/>
  <c r="F149" i="7" s="1"/>
  <c r="AH2014" i="1"/>
  <c r="F1973" i="7" s="1"/>
  <c r="X2197" i="1"/>
  <c r="B2156" i="7" s="1"/>
  <c r="AF2156" i="7" s="1"/>
  <c r="AD2210" i="1"/>
  <c r="X2777" i="1"/>
  <c r="B2736" i="7" s="1"/>
  <c r="AF2736" i="7" s="1"/>
  <c r="X1322" i="1"/>
  <c r="B1281" i="7" s="1"/>
  <c r="AF1281" i="7" s="1"/>
  <c r="AI2281" i="1"/>
  <c r="G2240" i="7" s="1"/>
  <c r="D901" i="7"/>
  <c r="AH901" i="7" s="1"/>
  <c r="AH1994" i="1"/>
  <c r="F1953" i="7" s="1"/>
  <c r="AI1941" i="1"/>
  <c r="G1900" i="7" s="1"/>
  <c r="X2763" i="1"/>
  <c r="B2722" i="7" s="1"/>
  <c r="AF2722" i="7" s="1"/>
  <c r="AH2414" i="1"/>
  <c r="F2373" i="7" s="1"/>
  <c r="D1125" i="7"/>
  <c r="AH1125" i="7" s="1"/>
  <c r="X98" i="1"/>
  <c r="B57" i="7" s="1"/>
  <c r="AF57" i="7" s="1"/>
  <c r="AD1398" i="1"/>
  <c r="X2134" i="1"/>
  <c r="B2093" i="7" s="1"/>
  <c r="AF2093" i="7" s="1"/>
  <c r="AD3187" i="1"/>
  <c r="AI777" i="1"/>
  <c r="G736" i="7" s="1"/>
  <c r="AH499" i="1"/>
  <c r="F458" i="7" s="1"/>
  <c r="X3275" i="1"/>
  <c r="AD2707" i="1"/>
  <c r="X3074" i="1"/>
  <c r="D2508" i="7"/>
  <c r="AH2508" i="7" s="1"/>
  <c r="D2675" i="7"/>
  <c r="AH2675" i="7" s="1"/>
  <c r="AI2908" i="1"/>
  <c r="G2867" i="7" s="1"/>
  <c r="X1121" i="1"/>
  <c r="B1080" i="7" s="1"/>
  <c r="AF1080" i="7" s="1"/>
  <c r="D706" i="7"/>
  <c r="AH706" i="7" s="1"/>
  <c r="AD239" i="1"/>
  <c r="X1512" i="1"/>
  <c r="B1471" i="7" s="1"/>
  <c r="AF1471" i="7" s="1"/>
  <c r="AH465" i="1"/>
  <c r="F424" i="7" s="1"/>
  <c r="X1979" i="1"/>
  <c r="B1938" i="7" s="1"/>
  <c r="AF1938" i="7" s="1"/>
  <c r="AD2991" i="1"/>
  <c r="AD123" i="1"/>
  <c r="AI1777" i="1"/>
  <c r="G1736" i="7" s="1"/>
  <c r="D51" i="7"/>
  <c r="AH51" i="7" s="1"/>
  <c r="AH167" i="1"/>
  <c r="F126" i="7" s="1"/>
  <c r="D2611" i="7"/>
  <c r="AH2611" i="7" s="1"/>
  <c r="AH2718" i="1"/>
  <c r="F2677" i="7" s="1"/>
  <c r="AD3427" i="1"/>
  <c r="X409" i="1"/>
  <c r="B368" i="7" s="1"/>
  <c r="AF368" i="7" s="1"/>
  <c r="AI1447" i="1"/>
  <c r="G1406" i="7" s="1"/>
  <c r="D1802" i="7"/>
  <c r="AH1802" i="7" s="1"/>
  <c r="AI2771" i="1"/>
  <c r="G2730" i="7" s="1"/>
  <c r="X3461" i="1"/>
  <c r="D667" i="7"/>
  <c r="AH667" i="7" s="1"/>
  <c r="X2655" i="1"/>
  <c r="B2614" i="7" s="1"/>
  <c r="AF2614" i="7" s="1"/>
  <c r="D868" i="7"/>
  <c r="AH868" i="7" s="1"/>
  <c r="D2933" i="7"/>
  <c r="AH2933" i="7" s="1"/>
  <c r="AD599" i="1"/>
  <c r="AH1059" i="1"/>
  <c r="F1018" i="7" s="1"/>
  <c r="D2396" i="7"/>
  <c r="AH2396" i="7" s="1"/>
  <c r="AD165" i="1"/>
  <c r="D448" i="7"/>
  <c r="AH448" i="7" s="1"/>
  <c r="AI2834" i="1"/>
  <c r="G2793" i="7" s="1"/>
  <c r="AI1887" i="1"/>
  <c r="G1846" i="7" s="1"/>
  <c r="D1211" i="7"/>
  <c r="AH1211" i="7" s="1"/>
  <c r="X883" i="1"/>
  <c r="B842" i="7" s="1"/>
  <c r="AF842" i="7" s="1"/>
  <c r="D1372" i="7"/>
  <c r="AH1372" i="7" s="1"/>
  <c r="X2140" i="1"/>
  <c r="B2099" i="7" s="1"/>
  <c r="AF2099" i="7" s="1"/>
  <c r="D1717" i="7"/>
  <c r="AH1717" i="7" s="1"/>
  <c r="X1476" i="1"/>
  <c r="B1435" i="7" s="1"/>
  <c r="AF1435" i="7" s="1"/>
  <c r="AD2784" i="1"/>
  <c r="D1186" i="7"/>
  <c r="AH1186" i="7" s="1"/>
  <c r="D170" i="7"/>
  <c r="AH170" i="7" s="1"/>
  <c r="AI1553" i="1"/>
  <c r="G1512" i="7" s="1"/>
  <c r="AI378" i="1"/>
  <c r="G337" i="7" s="1"/>
  <c r="AH701" i="1"/>
  <c r="F660" i="7" s="1"/>
  <c r="D2590" i="7"/>
  <c r="AH2590" i="7" s="1"/>
  <c r="AH3447" i="1"/>
  <c r="D2025" i="7"/>
  <c r="AH2025" i="7" s="1"/>
  <c r="D869" i="7"/>
  <c r="AH869" i="7" s="1"/>
  <c r="AD190" i="1"/>
  <c r="AI2098" i="1"/>
  <c r="G2057" i="7" s="1"/>
  <c r="D657" i="7"/>
  <c r="AH657" i="7" s="1"/>
  <c r="AD1676" i="1"/>
  <c r="D2623" i="7"/>
  <c r="AH2623" i="7" s="1"/>
  <c r="AD913" i="1"/>
  <c r="X175" i="1"/>
  <c r="B134" i="7" s="1"/>
  <c r="AF134" i="7" s="1"/>
  <c r="AI512" i="1"/>
  <c r="G471" i="7" s="1"/>
  <c r="AD1622" i="1"/>
  <c r="AI3003" i="1"/>
  <c r="G2962" i="7" s="1"/>
  <c r="AH2303" i="1"/>
  <c r="F2262" i="7" s="1"/>
  <c r="D2986" i="7"/>
  <c r="AH2986" i="7" s="1"/>
  <c r="AH1375" i="1"/>
  <c r="F1334" i="7" s="1"/>
  <c r="AD1921" i="1"/>
  <c r="X1633" i="1"/>
  <c r="B1592" i="7" s="1"/>
  <c r="AF1592" i="7" s="1"/>
  <c r="X3383" i="1"/>
  <c r="D451" i="7"/>
  <c r="AH451" i="7" s="1"/>
  <c r="AI2147" i="1"/>
  <c r="G2106" i="7" s="1"/>
  <c r="AH260" i="1"/>
  <c r="F219" i="7" s="1"/>
  <c r="AI1273" i="1"/>
  <c r="G1232" i="7" s="1"/>
  <c r="D926" i="7"/>
  <c r="AH926" i="7" s="1"/>
  <c r="AH1687" i="1"/>
  <c r="F1646" i="7" s="1"/>
  <c r="X504" i="1"/>
  <c r="B463" i="7" s="1"/>
  <c r="AF463" i="7" s="1"/>
  <c r="AD291" i="1"/>
  <c r="X1590" i="1"/>
  <c r="B1549" i="7" s="1"/>
  <c r="AF1549" i="7" s="1"/>
  <c r="D347" i="7"/>
  <c r="AH347" i="7" s="1"/>
  <c r="AI748" i="1"/>
  <c r="G707" i="7" s="1"/>
  <c r="AD2925" i="1"/>
  <c r="AH926" i="1"/>
  <c r="F885" i="7" s="1"/>
  <c r="AI2091" i="1"/>
  <c r="G2050" i="7" s="1"/>
  <c r="AI278" i="1"/>
  <c r="G237" i="7" s="1"/>
  <c r="AH1520" i="1"/>
  <c r="F1479" i="7" s="1"/>
  <c r="AD3104" i="1"/>
  <c r="AH2382" i="1"/>
  <c r="F2341" i="7" s="1"/>
  <c r="X1061" i="1"/>
  <c r="B1020" i="7" s="1"/>
  <c r="AF1020" i="7" s="1"/>
  <c r="X2312" i="1"/>
  <c r="B2271" i="7" s="1"/>
  <c r="AF2271" i="7" s="1"/>
  <c r="X3251" i="1"/>
  <c r="AH93" i="1"/>
  <c r="F52" i="7" s="1"/>
  <c r="AD265" i="1"/>
  <c r="AH3265" i="1"/>
  <c r="AI501" i="1"/>
  <c r="G460" i="7" s="1"/>
  <c r="AD2373" i="1"/>
  <c r="AD1272" i="1"/>
  <c r="X2903" i="1"/>
  <c r="B2862" i="7" s="1"/>
  <c r="AF2862" i="7" s="1"/>
  <c r="AI1386" i="1"/>
  <c r="G1345" i="7" s="1"/>
  <c r="AD2396" i="1"/>
  <c r="D1023" i="7"/>
  <c r="AH1023" i="7" s="1"/>
  <c r="AD447" i="1"/>
  <c r="AH650" i="1"/>
  <c r="F609" i="7" s="1"/>
  <c r="D995" i="7"/>
  <c r="AH995" i="7" s="1"/>
  <c r="AD1862" i="1"/>
  <c r="AH220" i="1"/>
  <c r="F179" i="7" s="1"/>
  <c r="D1664" i="7"/>
  <c r="AH1664" i="7" s="1"/>
  <c r="AH1582" i="1"/>
  <c r="F1541" i="7" s="1"/>
  <c r="D2379" i="7"/>
  <c r="AH2379" i="7" s="1"/>
  <c r="X692" i="1"/>
  <c r="B651" i="7" s="1"/>
  <c r="AF651" i="7" s="1"/>
  <c r="D2797" i="7"/>
  <c r="AH2797" i="7" s="1"/>
  <c r="AD2232" i="1"/>
  <c r="D2442" i="7"/>
  <c r="AH2442" i="7" s="1"/>
  <c r="X1901" i="1"/>
  <c r="B1860" i="7" s="1"/>
  <c r="AF1860" i="7" s="1"/>
  <c r="AD302" i="1"/>
  <c r="AI1203" i="1"/>
  <c r="G1162" i="7" s="1"/>
  <c r="AH3065" i="1"/>
  <c r="D2041" i="7"/>
  <c r="AH2041" i="7" s="1"/>
  <c r="AI1586" i="1"/>
  <c r="G1545" i="7" s="1"/>
  <c r="AI161" i="1"/>
  <c r="G120" i="7" s="1"/>
  <c r="AH2674" i="1"/>
  <c r="F2633" i="7" s="1"/>
  <c r="AH1706" i="1"/>
  <c r="F1665" i="7" s="1"/>
  <c r="D2053" i="7"/>
  <c r="AH2053" i="7" s="1"/>
  <c r="AI2993" i="1"/>
  <c r="G2952" i="7" s="1"/>
  <c r="X2138" i="1"/>
  <c r="B2097" i="7" s="1"/>
  <c r="AF2097" i="7" s="1"/>
  <c r="X318" i="1"/>
  <c r="B277" i="7" s="1"/>
  <c r="AF277" i="7" s="1"/>
  <c r="AD954" i="1"/>
  <c r="AD109" i="1"/>
  <c r="D191" i="7"/>
  <c r="AH191" i="7" s="1"/>
  <c r="X805" i="1"/>
  <c r="B764" i="7" s="1"/>
  <c r="AF764" i="7" s="1"/>
  <c r="D2677" i="7"/>
  <c r="AH2677" i="7" s="1"/>
  <c r="AI1504" i="1"/>
  <c r="G1463" i="7" s="1"/>
  <c r="AD2506" i="1"/>
  <c r="X320" i="1"/>
  <c r="B279" i="7" s="1"/>
  <c r="AF279" i="7" s="1"/>
  <c r="X3053" i="1"/>
  <c r="B3012" i="7" s="1"/>
  <c r="AF3012" i="7" s="1"/>
  <c r="AI2651" i="1"/>
  <c r="G2610" i="7" s="1"/>
  <c r="D2626" i="7"/>
  <c r="AH2626" i="7" s="1"/>
  <c r="AD779" i="1"/>
  <c r="X2364" i="1"/>
  <c r="B2323" i="7" s="1"/>
  <c r="AF2323" i="7" s="1"/>
  <c r="AD2980" i="1"/>
  <c r="AI1227" i="1"/>
  <c r="G1186" i="7" s="1"/>
  <c r="X605" i="1"/>
  <c r="B564" i="7" s="1"/>
  <c r="AF564" i="7" s="1"/>
  <c r="X2838" i="1"/>
  <c r="B2797" i="7" s="1"/>
  <c r="AF2797" i="7" s="1"/>
  <c r="AD862" i="1"/>
  <c r="AI3366" i="1"/>
  <c r="AD2451" i="1"/>
  <c r="D1774" i="7"/>
  <c r="AH1774" i="7" s="1"/>
  <c r="X1135" i="1"/>
  <c r="B1094" i="7" s="1"/>
  <c r="AF1094" i="7" s="1"/>
  <c r="X140" i="1"/>
  <c r="B99" i="7" s="1"/>
  <c r="AF99" i="7" s="1"/>
  <c r="X617" i="1"/>
  <c r="B576" i="7" s="1"/>
  <c r="AF576" i="7" s="1"/>
  <c r="AH2676" i="1"/>
  <c r="F2635" i="7" s="1"/>
  <c r="AD2754" i="1"/>
  <c r="AH153" i="1"/>
  <c r="F112" i="7" s="1"/>
  <c r="X1362" i="1"/>
  <c r="B1321" i="7" s="1"/>
  <c r="AF1321" i="7" s="1"/>
  <c r="AD1288" i="1"/>
  <c r="AI1862" i="1"/>
  <c r="G1821" i="7" s="1"/>
  <c r="AD345" i="1"/>
  <c r="AI699" i="1"/>
  <c r="G658" i="7" s="1"/>
  <c r="AI2225" i="1"/>
  <c r="G2184" i="7" s="1"/>
  <c r="X2410" i="1"/>
  <c r="B2369" i="7" s="1"/>
  <c r="AF2369" i="7" s="1"/>
  <c r="AH3302" i="1"/>
  <c r="AH2651" i="1"/>
  <c r="F2610" i="7" s="1"/>
  <c r="D137" i="7"/>
  <c r="AH137" i="7" s="1"/>
  <c r="AH1124" i="1"/>
  <c r="F1083" i="7" s="1"/>
  <c r="AD822" i="1"/>
  <c r="AD614" i="1"/>
  <c r="AI827" i="1"/>
  <c r="G786" i="7" s="1"/>
  <c r="X3050" i="1"/>
  <c r="B3009" i="7" s="1"/>
  <c r="AF3009" i="7" s="1"/>
  <c r="X2220" i="1"/>
  <c r="B2179" i="7" s="1"/>
  <c r="AF2179" i="7" s="1"/>
  <c r="AI1765" i="1"/>
  <c r="G1724" i="7" s="1"/>
  <c r="D1712" i="7"/>
  <c r="AH1712" i="7" s="1"/>
  <c r="AI1483" i="1"/>
  <c r="G1442" i="7" s="1"/>
  <c r="AH149" i="1"/>
  <c r="F108" i="7" s="1"/>
  <c r="D2303" i="7"/>
  <c r="AH2303" i="7" s="1"/>
  <c r="D1465" i="7"/>
  <c r="AH1465" i="7" s="1"/>
  <c r="D679" i="7"/>
  <c r="AH679" i="7" s="1"/>
  <c r="AD2632" i="1"/>
  <c r="X1809" i="1"/>
  <c r="B1768" i="7" s="1"/>
  <c r="AF1768" i="7" s="1"/>
  <c r="AH3313" i="1"/>
  <c r="D1723" i="7"/>
  <c r="AH1723" i="7" s="1"/>
  <c r="AI298" i="1"/>
  <c r="G257" i="7" s="1"/>
  <c r="D2904" i="7"/>
  <c r="AH2904" i="7" s="1"/>
  <c r="AD505" i="1"/>
  <c r="AI1616" i="1"/>
  <c r="G1575" i="7" s="1"/>
  <c r="X3422" i="1"/>
  <c r="AI1326" i="1"/>
  <c r="G1285" i="7" s="1"/>
  <c r="AI938" i="1"/>
  <c r="G897" i="7" s="1"/>
  <c r="AD806" i="1"/>
  <c r="X1978" i="1"/>
  <c r="B1937" i="7" s="1"/>
  <c r="AF1937" i="7" s="1"/>
  <c r="X3517" i="1"/>
  <c r="AI856" i="1"/>
  <c r="G815" i="7" s="1"/>
  <c r="AI2666" i="1"/>
  <c r="G2625" i="7" s="1"/>
  <c r="AI1662" i="1"/>
  <c r="G1621" i="7" s="1"/>
  <c r="X3156" i="1"/>
  <c r="D1165" i="7"/>
  <c r="AH1165" i="7" s="1"/>
  <c r="X1801" i="1"/>
  <c r="B1760" i="7" s="1"/>
  <c r="AF1760" i="7" s="1"/>
  <c r="AD1761" i="1"/>
  <c r="X2659" i="1"/>
  <c r="B2618" i="7" s="1"/>
  <c r="AF2618" i="7" s="1"/>
  <c r="AD377" i="1"/>
  <c r="AH1564" i="1"/>
  <c r="F1523" i="7" s="1"/>
  <c r="D112" i="7"/>
  <c r="AH112" i="7" s="1"/>
  <c r="AH3179" i="1"/>
  <c r="AI2601" i="1"/>
  <c r="G2560" i="7" s="1"/>
  <c r="D2224" i="7"/>
  <c r="AH2224" i="7" s="1"/>
  <c r="AI551" i="1"/>
  <c r="G510" i="7" s="1"/>
  <c r="X2419" i="1"/>
  <c r="B2378" i="7" s="1"/>
  <c r="AF2378" i="7" s="1"/>
  <c r="D2771" i="7"/>
  <c r="AH2771" i="7" s="1"/>
  <c r="AH2732" i="1"/>
  <c r="F2691" i="7" s="1"/>
  <c r="D263" i="7"/>
  <c r="AH263" i="7" s="1"/>
  <c r="X1162" i="1"/>
  <c r="B1121" i="7" s="1"/>
  <c r="AF1121" i="7" s="1"/>
  <c r="AH1857" i="1"/>
  <c r="F1816" i="7" s="1"/>
  <c r="AI3513" i="1"/>
  <c r="X956" i="1"/>
  <c r="B915" i="7" s="1"/>
  <c r="AF915" i="7" s="1"/>
  <c r="X2070" i="1"/>
  <c r="B2029" i="7" s="1"/>
  <c r="AF2029" i="7" s="1"/>
  <c r="AH2903" i="1"/>
  <c r="F2862" i="7" s="1"/>
  <c r="X1541" i="1"/>
  <c r="B1500" i="7" s="1"/>
  <c r="AF1500" i="7" s="1"/>
  <c r="AI2060" i="1"/>
  <c r="G2019" i="7" s="1"/>
  <c r="AH1098" i="1"/>
  <c r="F1057" i="7" s="1"/>
  <c r="D2610" i="7"/>
  <c r="AH2610" i="7" s="1"/>
  <c r="AD1064" i="1"/>
  <c r="AD1124" i="1"/>
  <c r="D781" i="7"/>
  <c r="AH781" i="7" s="1"/>
  <c r="D1846" i="7"/>
  <c r="AH1846" i="7" s="1"/>
  <c r="X1869" i="1"/>
  <c r="B1828" i="7" s="1"/>
  <c r="AF1828" i="7" s="1"/>
  <c r="X1291" i="1"/>
  <c r="B1250" i="7" s="1"/>
  <c r="AF1250" i="7" s="1"/>
  <c r="AH1437" i="1"/>
  <c r="F1396" i="7" s="1"/>
  <c r="AH1915" i="1"/>
  <c r="F1874" i="7" s="1"/>
  <c r="AH508" i="1"/>
  <c r="F467" i="7" s="1"/>
  <c r="D2289" i="7"/>
  <c r="AH2289" i="7" s="1"/>
  <c r="D2983" i="7"/>
  <c r="AH2983" i="7" s="1"/>
  <c r="AD2410" i="1"/>
  <c r="X151" i="1"/>
  <c r="B110" i="7" s="1"/>
  <c r="AF110" i="7" s="1"/>
  <c r="X2012" i="1"/>
  <c r="B1971" i="7" s="1"/>
  <c r="AF1971" i="7" s="1"/>
  <c r="D2418" i="7"/>
  <c r="AH2418" i="7" s="1"/>
  <c r="AH2631" i="1"/>
  <c r="F2590" i="7" s="1"/>
  <c r="AH176" i="1"/>
  <c r="F135" i="7" s="1"/>
  <c r="AH145" i="1"/>
  <c r="F104" i="7" s="1"/>
  <c r="AH2353" i="1"/>
  <c r="F2312" i="7" s="1"/>
  <c r="AH3115" i="1"/>
  <c r="AH2098" i="1"/>
  <c r="F2057" i="7" s="1"/>
  <c r="AI698" i="1"/>
  <c r="G657" i="7" s="1"/>
  <c r="D274" i="7"/>
  <c r="AH274" i="7" s="1"/>
  <c r="AD2792" i="1"/>
  <c r="D959" i="7"/>
  <c r="AH959" i="7" s="1"/>
  <c r="AH2139" i="1"/>
  <c r="F2098" i="7" s="1"/>
  <c r="D641" i="7"/>
  <c r="AH641" i="7" s="1"/>
  <c r="AH1169" i="1"/>
  <c r="F1128" i="7" s="1"/>
  <c r="D1931" i="7"/>
  <c r="AH1931" i="7" s="1"/>
  <c r="AI621" i="1"/>
  <c r="G580" i="7" s="1"/>
  <c r="D993" i="7"/>
  <c r="AH993" i="7" s="1"/>
  <c r="AD120" i="1"/>
  <c r="AD1282" i="1"/>
  <c r="D805" i="7"/>
  <c r="AH805" i="7" s="1"/>
  <c r="AI829" i="1"/>
  <c r="G788" i="7" s="1"/>
  <c r="D159" i="7"/>
  <c r="AH159" i="7" s="1"/>
  <c r="AH1270" i="1"/>
  <c r="F1229" i="7" s="1"/>
  <c r="AH617" i="1"/>
  <c r="F576" i="7" s="1"/>
  <c r="D404" i="7"/>
  <c r="AH404" i="7" s="1"/>
  <c r="X646" i="1"/>
  <c r="B605" i="7" s="1"/>
  <c r="AF605" i="7" s="1"/>
  <c r="AD1699" i="1"/>
  <c r="AI2726" i="1"/>
  <c r="G2685" i="7" s="1"/>
  <c r="D250" i="7"/>
  <c r="AH250" i="7" s="1"/>
  <c r="AI1665" i="1"/>
  <c r="G1624" i="7" s="1"/>
  <c r="AI1215" i="1"/>
  <c r="G1174" i="7" s="1"/>
  <c r="AD1907" i="1"/>
  <c r="X2126" i="1"/>
  <c r="B2085" i="7" s="1"/>
  <c r="AF2085" i="7" s="1"/>
  <c r="D885" i="7"/>
  <c r="AH885" i="7" s="1"/>
  <c r="D2883" i="7"/>
  <c r="AH2883" i="7" s="1"/>
  <c r="AH377" i="1"/>
  <c r="F336" i="7" s="1"/>
  <c r="AI2188" i="1"/>
  <c r="G2147" i="7" s="1"/>
  <c r="X213" i="1"/>
  <c r="B172" i="7" s="1"/>
  <c r="AF172" i="7" s="1"/>
  <c r="X3060" i="1"/>
  <c r="B3019" i="7" s="1"/>
  <c r="AF3019" i="7" s="1"/>
  <c r="AD1394" i="1"/>
  <c r="D1867" i="7"/>
  <c r="AH1867" i="7" s="1"/>
  <c r="AI1415" i="1"/>
  <c r="G1374" i="7" s="1"/>
  <c r="AD520" i="1"/>
  <c r="X2677" i="1"/>
  <c r="B2636" i="7" s="1"/>
  <c r="AF2636" i="7" s="1"/>
  <c r="AI304" i="1"/>
  <c r="G263" i="7" s="1"/>
  <c r="AD2727" i="1"/>
  <c r="AI1935" i="1"/>
  <c r="G1894" i="7" s="1"/>
  <c r="X2917" i="1"/>
  <c r="B2876" i="7" s="1"/>
  <c r="AF2876" i="7" s="1"/>
  <c r="D1247" i="7"/>
  <c r="AH1247" i="7" s="1"/>
  <c r="AD376" i="1"/>
  <c r="AI799" i="1"/>
  <c r="G758" i="7" s="1"/>
  <c r="AI2003" i="1"/>
  <c r="G1962" i="7" s="1"/>
  <c r="X842" i="1"/>
  <c r="B801" i="7" s="1"/>
  <c r="AF801" i="7" s="1"/>
  <c r="AH2484" i="1"/>
  <c r="F2443" i="7" s="1"/>
  <c r="D141" i="7"/>
  <c r="AH141" i="7" s="1"/>
  <c r="AH2839" i="1"/>
  <c r="F2798" i="7" s="1"/>
  <c r="AD3448" i="1"/>
  <c r="AI602" i="1"/>
  <c r="G561" i="7" s="1"/>
  <c r="D193" i="7"/>
  <c r="AH193" i="7" s="1"/>
  <c r="AD222" i="1"/>
  <c r="AD515" i="1"/>
  <c r="D2358" i="7"/>
  <c r="AH2358" i="7" s="1"/>
  <c r="X1759" i="1"/>
  <c r="B1718" i="7" s="1"/>
  <c r="AF1718" i="7" s="1"/>
  <c r="AI1066" i="1"/>
  <c r="G1025" i="7" s="1"/>
  <c r="AH1483" i="1"/>
  <c r="F1442" i="7" s="1"/>
  <c r="X556" i="1"/>
  <c r="B515" i="7" s="1"/>
  <c r="AF515" i="7" s="1"/>
  <c r="AH3024" i="1"/>
  <c r="F2983" i="7" s="1"/>
  <c r="AD2387" i="1"/>
  <c r="AH2420" i="1"/>
  <c r="F2379" i="7" s="1"/>
  <c r="AD2407" i="1"/>
  <c r="AD2947" i="1"/>
  <c r="D216" i="7"/>
  <c r="AH216" i="7" s="1"/>
  <c r="X2944" i="1"/>
  <c r="B2903" i="7" s="1"/>
  <c r="AF2903" i="7" s="1"/>
  <c r="AH402" i="1"/>
  <c r="F361" i="7" s="1"/>
  <c r="AH2745" i="1"/>
  <c r="F2704" i="7" s="1"/>
  <c r="X191" i="1"/>
  <c r="B150" i="7" s="1"/>
  <c r="AF150" i="7" s="1"/>
  <c r="X241" i="1"/>
  <c r="B200" i="7" s="1"/>
  <c r="AF200" i="7" s="1"/>
  <c r="X3062" i="1"/>
  <c r="B3021" i="7" s="1"/>
  <c r="AF3021" i="7" s="1"/>
  <c r="AH2663" i="1"/>
  <c r="F2622" i="7" s="1"/>
  <c r="AD401" i="1"/>
  <c r="AD3376" i="1"/>
  <c r="D2397" i="7"/>
  <c r="AH2397" i="7" s="1"/>
  <c r="AH418" i="1"/>
  <c r="F377" i="7" s="1"/>
  <c r="AH1012" i="1"/>
  <c r="F971" i="7" s="1"/>
  <c r="AH1314" i="1"/>
  <c r="F1273" i="7" s="1"/>
  <c r="D144" i="7"/>
  <c r="AH144" i="7" s="1"/>
  <c r="AI1079" i="1"/>
  <c r="G1038" i="7" s="1"/>
  <c r="X589" i="1"/>
  <c r="B548" i="7" s="1"/>
  <c r="AF548" i="7" s="1"/>
  <c r="AI559" i="1"/>
  <c r="G518" i="7" s="1"/>
  <c r="AI3172" i="1"/>
  <c r="AI1076" i="1"/>
  <c r="G1035" i="7" s="1"/>
  <c r="AD2495" i="1"/>
  <c r="X1537" i="1"/>
  <c r="B1496" i="7" s="1"/>
  <c r="AF1496" i="7" s="1"/>
  <c r="D1517" i="7"/>
  <c r="AH1517" i="7" s="1"/>
  <c r="AH955" i="1"/>
  <c r="F914" i="7" s="1"/>
  <c r="AD3000" i="1"/>
  <c r="AD2152" i="1"/>
  <c r="X3502" i="1"/>
  <c r="D546" i="7"/>
  <c r="AH546" i="7" s="1"/>
  <c r="D688" i="7"/>
  <c r="AH688" i="7" s="1"/>
  <c r="X352" i="1"/>
  <c r="B311" i="7" s="1"/>
  <c r="AF311" i="7" s="1"/>
  <c r="AD1215" i="1"/>
  <c r="AH423" i="1"/>
  <c r="F382" i="7" s="1"/>
  <c r="D198" i="7"/>
  <c r="AH198" i="7" s="1"/>
  <c r="AH954" i="1"/>
  <c r="F913" i="7" s="1"/>
  <c r="AD3522" i="1"/>
  <c r="AI2757" i="1"/>
  <c r="G2716" i="7" s="1"/>
  <c r="AI88" i="1"/>
  <c r="G47" i="7" s="1"/>
  <c r="AI1644" i="1"/>
  <c r="G1603" i="7" s="1"/>
  <c r="X903" i="1"/>
  <c r="B862" i="7" s="1"/>
  <c r="AF862" i="7" s="1"/>
  <c r="AH2049" i="1"/>
  <c r="F2008" i="7" s="1"/>
  <c r="AH1581" i="1"/>
  <c r="F1540" i="7" s="1"/>
  <c r="AI3170" i="1"/>
  <c r="X990" i="1"/>
  <c r="B949" i="7" s="1"/>
  <c r="AF949" i="7" s="1"/>
  <c r="AD1482" i="1"/>
  <c r="X2975" i="1"/>
  <c r="B2934" i="7" s="1"/>
  <c r="AF2934" i="7" s="1"/>
  <c r="AH1054" i="1"/>
  <c r="F1013" i="7" s="1"/>
  <c r="AI1853" i="1"/>
  <c r="G1812" i="7" s="1"/>
  <c r="AD673" i="1"/>
  <c r="AH831" i="1"/>
  <c r="F790" i="7" s="1"/>
  <c r="AH1305" i="1"/>
  <c r="F1264" i="7" s="1"/>
  <c r="D555" i="7"/>
  <c r="AH555" i="7" s="1"/>
  <c r="X2403" i="1"/>
  <c r="B2362" i="7" s="1"/>
  <c r="AF2362" i="7" s="1"/>
  <c r="D2793" i="7"/>
  <c r="AH2793" i="7" s="1"/>
  <c r="X1847" i="1"/>
  <c r="B1806" i="7" s="1"/>
  <c r="AF1806" i="7" s="1"/>
  <c r="X2607" i="1"/>
  <c r="B2566" i="7" s="1"/>
  <c r="AF2566" i="7" s="1"/>
  <c r="AI1033" i="1"/>
  <c r="G992" i="7" s="1"/>
  <c r="AD2517" i="1"/>
  <c r="AI2803" i="1"/>
  <c r="G2762" i="7" s="1"/>
  <c r="X902" i="1"/>
  <c r="B861" i="7" s="1"/>
  <c r="AF861" i="7" s="1"/>
  <c r="X577" i="1"/>
  <c r="B536" i="7" s="1"/>
  <c r="AF536" i="7" s="1"/>
  <c r="AD351" i="1"/>
  <c r="AD3434" i="1"/>
  <c r="AH247" i="1"/>
  <c r="F206" i="7" s="1"/>
  <c r="AH2280" i="1"/>
  <c r="F2239" i="7" s="1"/>
  <c r="AH2210" i="1"/>
  <c r="F2169" i="7" s="1"/>
  <c r="AD1986" i="1"/>
  <c r="AH1342" i="1"/>
  <c r="F1301" i="7" s="1"/>
  <c r="AD1427" i="1"/>
  <c r="AI997" i="1"/>
  <c r="G956" i="7" s="1"/>
  <c r="X3107" i="1"/>
  <c r="D1357" i="7"/>
  <c r="AH1357" i="7" s="1"/>
  <c r="X94" i="1"/>
  <c r="B53" i="7" s="1"/>
  <c r="AF53" i="7" s="1"/>
  <c r="AH2114" i="1"/>
  <c r="F2073" i="7" s="1"/>
  <c r="X3450" i="1"/>
  <c r="X630" i="1"/>
  <c r="B589" i="7" s="1"/>
  <c r="AF589" i="7" s="1"/>
  <c r="AD1899" i="1"/>
  <c r="AD581" i="1"/>
  <c r="AH2625" i="1"/>
  <c r="F2584" i="7" s="1"/>
  <c r="D336" i="7"/>
  <c r="AH336" i="7" s="1"/>
  <c r="AD1176" i="1"/>
  <c r="AD911" i="1"/>
  <c r="AD739" i="1"/>
  <c r="AD1947" i="1"/>
  <c r="AI2558" i="1"/>
  <c r="G2517" i="7" s="1"/>
  <c r="X3442" i="1"/>
  <c r="D1345" i="7"/>
  <c r="AH1345" i="7" s="1"/>
  <c r="X2396" i="1"/>
  <c r="B2355" i="7" s="1"/>
  <c r="AF2355" i="7" s="1"/>
  <c r="X1124" i="1"/>
  <c r="B1083" i="7" s="1"/>
  <c r="AF1083" i="7" s="1"/>
  <c r="AI1670" i="1"/>
  <c r="G1629" i="7" s="1"/>
  <c r="D992" i="7"/>
  <c r="AH992" i="7" s="1"/>
  <c r="AH946" i="1"/>
  <c r="F905" i="7" s="1"/>
  <c r="X3304" i="1"/>
  <c r="D290" i="7"/>
  <c r="AH290" i="7" s="1"/>
  <c r="D43" i="7"/>
  <c r="AH43" i="7" s="1"/>
  <c r="AD743" i="1"/>
  <c r="X144" i="1"/>
  <c r="B103" i="7" s="1"/>
  <c r="AF103" i="7" s="1"/>
  <c r="X2468" i="1"/>
  <c r="B2427" i="7" s="1"/>
  <c r="AF2427" i="7" s="1"/>
  <c r="X942" i="1"/>
  <c r="B901" i="7" s="1"/>
  <c r="AF901" i="7" s="1"/>
  <c r="AD2243" i="1"/>
  <c r="AD1087" i="1"/>
  <c r="AH801" i="1"/>
  <c r="F760" i="7" s="1"/>
  <c r="AH1680" i="1"/>
  <c r="F1639" i="7" s="1"/>
  <c r="AI1498" i="1"/>
  <c r="G1457" i="7" s="1"/>
  <c r="AH1649" i="1"/>
  <c r="F1608" i="7" s="1"/>
  <c r="AI3136" i="1"/>
  <c r="AI1701" i="1"/>
  <c r="G1660" i="7" s="1"/>
  <c r="D2216" i="7"/>
  <c r="AH2216" i="7" s="1"/>
  <c r="X3274" i="1"/>
  <c r="X677" i="1"/>
  <c r="B636" i="7" s="1"/>
  <c r="AF636" i="7" s="1"/>
  <c r="D1262" i="7"/>
  <c r="AH1262" i="7" s="1"/>
  <c r="D2549" i="7"/>
  <c r="AH2549" i="7" s="1"/>
  <c r="X2679" i="1"/>
  <c r="B2638" i="7" s="1"/>
  <c r="AF2638" i="7" s="1"/>
  <c r="D877" i="7"/>
  <c r="AH877" i="7" s="1"/>
  <c r="AI883" i="1"/>
  <c r="G842" i="7" s="1"/>
  <c r="AD2364" i="1"/>
  <c r="X582" i="1"/>
  <c r="B541" i="7" s="1"/>
  <c r="AF541" i="7" s="1"/>
  <c r="D2958" i="7"/>
  <c r="AH2958" i="7" s="1"/>
  <c r="X3301" i="1"/>
  <c r="AI2330" i="1"/>
  <c r="G2289" i="7" s="1"/>
  <c r="X1105" i="1"/>
  <c r="B1064" i="7" s="1"/>
  <c r="AF1064" i="7" s="1"/>
  <c r="AI2047" i="1"/>
  <c r="G2006" i="7" s="1"/>
  <c r="AD1553" i="1"/>
  <c r="AI1145" i="1"/>
  <c r="G1104" i="7" s="1"/>
  <c r="AD2146" i="1"/>
  <c r="AD1465" i="1"/>
  <c r="X1197" i="1"/>
  <c r="B1156" i="7" s="1"/>
  <c r="AF1156" i="7" s="1"/>
  <c r="AD3111" i="1"/>
  <c r="AI2660" i="1"/>
  <c r="G2619" i="7" s="1"/>
  <c r="AH1980" i="1"/>
  <c r="F1939" i="7" s="1"/>
  <c r="X3514" i="1"/>
  <c r="AI2176" i="1"/>
  <c r="G2135" i="7" s="1"/>
  <c r="AD2159" i="1"/>
  <c r="X154" i="1"/>
  <c r="B113" i="7" s="1"/>
  <c r="AF113" i="7" s="1"/>
  <c r="AD499" i="1"/>
  <c r="AD1939" i="1"/>
  <c r="AD1682" i="1"/>
  <c r="AD753" i="1"/>
  <c r="D2139" i="7"/>
  <c r="AH2139" i="7" s="1"/>
  <c r="D2097" i="7"/>
  <c r="AH2097" i="7" s="1"/>
  <c r="AH643" i="1"/>
  <c r="F602" i="7" s="1"/>
  <c r="D2133" i="7"/>
  <c r="AH2133" i="7" s="1"/>
  <c r="AI1107" i="1"/>
  <c r="G1066" i="7" s="1"/>
  <c r="AH1929" i="1"/>
  <c r="F1888" i="7" s="1"/>
  <c r="AI2924" i="1"/>
  <c r="G2883" i="7" s="1"/>
  <c r="AD2633" i="1"/>
  <c r="D2538" i="7"/>
  <c r="AH2538" i="7" s="1"/>
  <c r="AI2866" i="1"/>
  <c r="G2825" i="7" s="1"/>
  <c r="AH1777" i="1"/>
  <c r="F1736" i="7" s="1"/>
  <c r="X717" i="1"/>
  <c r="B676" i="7" s="1"/>
  <c r="AF676" i="7" s="1"/>
  <c r="X1037" i="1"/>
  <c r="B996" i="7" s="1"/>
  <c r="AF996" i="7" s="1"/>
  <c r="X3267" i="1"/>
  <c r="AH520" i="1"/>
  <c r="F479" i="7" s="1"/>
  <c r="AD97" i="1"/>
  <c r="X3363" i="1"/>
  <c r="AH1551" i="1"/>
  <c r="F1510" i="7" s="1"/>
  <c r="D2651" i="7"/>
  <c r="AH2651" i="7" s="1"/>
  <c r="X1441" i="1"/>
  <c r="B1400" i="7" s="1"/>
  <c r="AF1400" i="7" s="1"/>
  <c r="X636" i="1"/>
  <c r="B595" i="7" s="1"/>
  <c r="AF595" i="7" s="1"/>
  <c r="AH3285" i="1"/>
  <c r="AI3496" i="1"/>
  <c r="X1318" i="1"/>
  <c r="B1277" i="7" s="1"/>
  <c r="AF1277" i="7" s="1"/>
  <c r="AI1115" i="1"/>
  <c r="G1074" i="7" s="1"/>
  <c r="AI599" i="1"/>
  <c r="G558" i="7" s="1"/>
  <c r="AI507" i="1"/>
  <c r="G466" i="7" s="1"/>
  <c r="AH2396" i="1"/>
  <c r="F2355" i="7" s="1"/>
  <c r="D2362" i="7"/>
  <c r="AH2362" i="7" s="1"/>
  <c r="AI3492" i="1"/>
  <c r="X2673" i="1"/>
  <c r="B2632" i="7" s="1"/>
  <c r="AF2632" i="7" s="1"/>
  <c r="AI3309" i="1"/>
  <c r="D1154" i="7"/>
  <c r="AH1154" i="7" s="1"/>
  <c r="AI3439" i="1"/>
  <c r="D2945" i="7"/>
  <c r="AH2945" i="7" s="1"/>
  <c r="AI1888" i="1"/>
  <c r="G1847" i="7" s="1"/>
  <c r="AD1483" i="1"/>
  <c r="D648" i="7"/>
  <c r="AH648" i="7" s="1"/>
  <c r="X2964" i="1"/>
  <c r="B2923" i="7" s="1"/>
  <c r="AF2923" i="7" s="1"/>
  <c r="D1631" i="7"/>
  <c r="AH1631" i="7" s="1"/>
  <c r="AI1607" i="1"/>
  <c r="G1566" i="7" s="1"/>
  <c r="AD2441" i="1"/>
  <c r="AI80" i="1"/>
  <c r="G39" i="7" s="1"/>
  <c r="X420" i="1"/>
  <c r="B379" i="7" s="1"/>
  <c r="AF379" i="7" s="1"/>
  <c r="D1443" i="7"/>
  <c r="AH1443" i="7" s="1"/>
  <c r="AI2897" i="1"/>
  <c r="G2856" i="7" s="1"/>
  <c r="AH298" i="1"/>
  <c r="F257" i="7" s="1"/>
  <c r="AH3440" i="1"/>
  <c r="D3021" i="7"/>
  <c r="AH3021" i="7" s="1"/>
  <c r="X2351" i="1"/>
  <c r="B2310" i="7" s="1"/>
  <c r="AF2310" i="7" s="1"/>
  <c r="AI2468" i="1"/>
  <c r="G2427" i="7" s="1"/>
  <c r="X1721" i="1"/>
  <c r="B1680" i="7" s="1"/>
  <c r="AF1680" i="7" s="1"/>
  <c r="AI1986" i="1"/>
  <c r="G1945" i="7" s="1"/>
  <c r="AI1916" i="1"/>
  <c r="G1875" i="7" s="1"/>
  <c r="AI418" i="1"/>
  <c r="G377" i="7" s="1"/>
  <c r="D1134" i="7"/>
  <c r="AH1134" i="7" s="1"/>
  <c r="X1749" i="1"/>
  <c r="B1708" i="7" s="1"/>
  <c r="AF1708" i="7" s="1"/>
  <c r="AD441" i="1"/>
  <c r="D2281" i="7"/>
  <c r="AH2281" i="7" s="1"/>
  <c r="D2109" i="7"/>
  <c r="AH2109" i="7" s="1"/>
  <c r="AH2582" i="1"/>
  <c r="F2541" i="7" s="1"/>
  <c r="AD1802" i="1"/>
  <c r="AI2593" i="1"/>
  <c r="G2552" i="7" s="1"/>
  <c r="AI1210" i="1"/>
  <c r="G1169" i="7" s="1"/>
  <c r="D550" i="7"/>
  <c r="AH550" i="7" s="1"/>
  <c r="AD1706" i="1"/>
  <c r="AD3134" i="1"/>
  <c r="AI3450" i="1"/>
  <c r="AI1089" i="1"/>
  <c r="G1048" i="7" s="1"/>
  <c r="AH1117" i="1"/>
  <c r="F1076" i="7" s="1"/>
  <c r="X837" i="1"/>
  <c r="B796" i="7" s="1"/>
  <c r="AF796" i="7" s="1"/>
  <c r="D456" i="7"/>
  <c r="AH456" i="7" s="1"/>
  <c r="AH2242" i="1"/>
  <c r="F2201" i="7" s="1"/>
  <c r="AI1360" i="1"/>
  <c r="G1319" i="7" s="1"/>
  <c r="AI2613" i="1"/>
  <c r="G2572" i="7" s="1"/>
  <c r="AI954" i="1"/>
  <c r="G913" i="7" s="1"/>
  <c r="AI2864" i="1"/>
  <c r="G2823" i="7" s="1"/>
  <c r="D2592" i="7"/>
  <c r="AH2592" i="7" s="1"/>
  <c r="AH1668" i="1"/>
  <c r="F1627" i="7" s="1"/>
  <c r="AH3335" i="1"/>
  <c r="AI111" i="1"/>
  <c r="G70" i="7" s="1"/>
  <c r="AH1469" i="1"/>
  <c r="F1428" i="7" s="1"/>
  <c r="AI1487" i="1"/>
  <c r="G1446" i="7" s="1"/>
  <c r="D510" i="7"/>
  <c r="AH510" i="7" s="1"/>
  <c r="X627" i="1"/>
  <c r="B586" i="7" s="1"/>
  <c r="AF586" i="7" s="1"/>
  <c r="D2294" i="7"/>
  <c r="AH2294" i="7" s="1"/>
  <c r="X2955" i="1"/>
  <c r="B2914" i="7" s="1"/>
  <c r="AF2914" i="7" s="1"/>
  <c r="AD102" i="1"/>
  <c r="AD1319" i="1"/>
  <c r="D119" i="7"/>
  <c r="AH119" i="7" s="1"/>
  <c r="AD1366" i="1"/>
  <c r="AI1265" i="1"/>
  <c r="G1224" i="7" s="1"/>
  <c r="AI2981" i="1"/>
  <c r="G2940" i="7" s="1"/>
  <c r="AH2604" i="1"/>
  <c r="F2563" i="7" s="1"/>
  <c r="AH2880" i="1"/>
  <c r="F2839" i="7" s="1"/>
  <c r="D1480" i="7"/>
  <c r="AH1480" i="7" s="1"/>
  <c r="AI1207" i="1"/>
  <c r="G1166" i="7" s="1"/>
  <c r="AH1533" i="1"/>
  <c r="F1492" i="7" s="1"/>
  <c r="X877" i="1"/>
  <c r="B836" i="7" s="1"/>
  <c r="AF836" i="7" s="1"/>
  <c r="AD2667" i="1"/>
  <c r="AH491" i="1"/>
  <c r="F450" i="7" s="1"/>
  <c r="AI650" i="1"/>
  <c r="G609" i="7" s="1"/>
  <c r="AD2725" i="1"/>
  <c r="AH1897" i="1"/>
  <c r="F1856" i="7" s="1"/>
  <c r="AI861" i="1"/>
  <c r="G820" i="7" s="1"/>
  <c r="AI1915" i="1"/>
  <c r="G1874" i="7" s="1"/>
  <c r="AD2217" i="1"/>
  <c r="AH689" i="1"/>
  <c r="F648" i="7" s="1"/>
  <c r="AD2956" i="1"/>
  <c r="X2801" i="1"/>
  <c r="B2760" i="7" s="1"/>
  <c r="AF2760" i="7" s="1"/>
  <c r="D2792" i="7"/>
  <c r="AH2792" i="7" s="1"/>
  <c r="D2785" i="7"/>
  <c r="AH2785" i="7" s="1"/>
  <c r="D1687" i="7"/>
  <c r="AH1687" i="7" s="1"/>
  <c r="X1443" i="1"/>
  <c r="B1402" i="7" s="1"/>
  <c r="AF1402" i="7" s="1"/>
  <c r="AD3426" i="1"/>
  <c r="AD2038" i="1"/>
  <c r="D968" i="7"/>
  <c r="AH968" i="7" s="1"/>
  <c r="D2637" i="7"/>
  <c r="AH2637" i="7" s="1"/>
  <c r="AH1150" i="1"/>
  <c r="F1109" i="7" s="1"/>
  <c r="AH3114" i="1"/>
  <c r="AD616" i="1"/>
  <c r="AI722" i="1"/>
  <c r="G681" i="7" s="1"/>
  <c r="AD724" i="1"/>
  <c r="AD2272" i="1"/>
  <c r="AD774" i="1"/>
  <c r="AI1994" i="1"/>
  <c r="G1953" i="7" s="1"/>
  <c r="D1900" i="7"/>
  <c r="AH1900" i="7" s="1"/>
  <c r="AI2133" i="1"/>
  <c r="G2092" i="7" s="1"/>
  <c r="X3200" i="1"/>
  <c r="AH1586" i="1"/>
  <c r="F1545" i="7" s="1"/>
  <c r="X610" i="1"/>
  <c r="B569" i="7" s="1"/>
  <c r="AF569" i="7" s="1"/>
  <c r="X1554" i="1"/>
  <c r="B1513" i="7" s="1"/>
  <c r="AF1513" i="7" s="1"/>
  <c r="D1799" i="7"/>
  <c r="AH1799" i="7" s="1"/>
  <c r="D1404" i="7"/>
  <c r="AH1404" i="7" s="1"/>
  <c r="X541" i="1"/>
  <c r="B500" i="7" s="1"/>
  <c r="AF500" i="7" s="1"/>
  <c r="AH2873" i="1"/>
  <c r="F2832" i="7" s="1"/>
  <c r="X1779" i="1"/>
  <c r="B1738" i="7" s="1"/>
  <c r="AF1738" i="7" s="1"/>
  <c r="AD677" i="1"/>
  <c r="D2223" i="7"/>
  <c r="AH2223" i="7" s="1"/>
  <c r="AH2888" i="1"/>
  <c r="F2847" i="7" s="1"/>
  <c r="X1119" i="1"/>
  <c r="B1078" i="7" s="1"/>
  <c r="AF1078" i="7" s="1"/>
  <c r="AH789" i="1"/>
  <c r="F748" i="7" s="1"/>
  <c r="AD1665" i="1"/>
  <c r="AD3405" i="1"/>
  <c r="AD3148" i="1"/>
  <c r="AH2613" i="1"/>
  <c r="F2572" i="7" s="1"/>
  <c r="AH2737" i="1"/>
  <c r="F2696" i="7" s="1"/>
  <c r="X2205" i="1"/>
  <c r="B2164" i="7" s="1"/>
  <c r="AF2164" i="7" s="1"/>
  <c r="X3408" i="1"/>
  <c r="AI232" i="1"/>
  <c r="G191" i="7" s="1"/>
  <c r="AH685" i="1"/>
  <c r="F644" i="7" s="1"/>
  <c r="AI1754" i="1"/>
  <c r="G1713" i="7" s="1"/>
  <c r="AI3108" i="1"/>
  <c r="X2901" i="1"/>
  <c r="B2860" i="7" s="1"/>
  <c r="AF2860" i="7" s="1"/>
  <c r="X2783" i="1"/>
  <c r="B2742" i="7" s="1"/>
  <c r="AF2742" i="7" s="1"/>
  <c r="X1426" i="1"/>
  <c r="B1385" i="7" s="1"/>
  <c r="AF1385" i="7" s="1"/>
  <c r="AH2961" i="1"/>
  <c r="F2920" i="7" s="1"/>
  <c r="AI2491" i="1"/>
  <c r="G2450" i="7" s="1"/>
  <c r="AH1760" i="1"/>
  <c r="F1719" i="7" s="1"/>
  <c r="D2317" i="7"/>
  <c r="AH2317" i="7" s="1"/>
  <c r="AD999" i="1"/>
  <c r="X2847" i="1"/>
  <c r="B2806" i="7" s="1"/>
  <c r="AF2806" i="7" s="1"/>
  <c r="AI836" i="1"/>
  <c r="G795" i="7" s="1"/>
  <c r="AI2911" i="1"/>
  <c r="G2870" i="7" s="1"/>
  <c r="AI934" i="1"/>
  <c r="G893" i="7" s="1"/>
  <c r="AI658" i="1"/>
  <c r="G617" i="7" s="1"/>
  <c r="D423" i="7"/>
  <c r="AH423" i="7" s="1"/>
  <c r="AD2399" i="1"/>
  <c r="AD861" i="1"/>
  <c r="AH2980" i="1"/>
  <c r="F2939" i="7" s="1"/>
  <c r="X1559" i="1"/>
  <c r="B1518" i="7" s="1"/>
  <c r="AF1518" i="7" s="1"/>
  <c r="D594" i="7"/>
  <c r="AH594" i="7" s="1"/>
  <c r="X3199" i="1"/>
  <c r="AI2850" i="1"/>
  <c r="G2809" i="7" s="1"/>
  <c r="AD1484" i="1"/>
  <c r="X1101" i="1"/>
  <c r="B1060" i="7" s="1"/>
  <c r="AF1060" i="7" s="1"/>
  <c r="AD1895" i="1"/>
  <c r="AI315" i="1"/>
  <c r="G274" i="7" s="1"/>
  <c r="AH564" i="1"/>
  <c r="F523" i="7" s="1"/>
  <c r="AH852" i="1"/>
  <c r="F811" i="7" s="1"/>
  <c r="X1390" i="1"/>
  <c r="B1349" i="7" s="1"/>
  <c r="AF1349" i="7" s="1"/>
  <c r="X2052" i="1"/>
  <c r="B2011" i="7" s="1"/>
  <c r="AF2011" i="7" s="1"/>
  <c r="AD1770" i="1"/>
  <c r="AH697" i="1"/>
  <c r="F656" i="7" s="1"/>
  <c r="D2104" i="7"/>
  <c r="AH2104" i="7" s="1"/>
  <c r="AH2030" i="1"/>
  <c r="F1989" i="7" s="1"/>
  <c r="AH2077" i="1"/>
  <c r="F2036" i="7" s="1"/>
  <c r="AI3211" i="1"/>
  <c r="AH1267" i="1"/>
  <c r="F1226" i="7" s="1"/>
  <c r="X1107" i="1"/>
  <c r="B1066" i="7" s="1"/>
  <c r="AF1066" i="7" s="1"/>
  <c r="AI2737" i="1"/>
  <c r="G2696" i="7" s="1"/>
  <c r="AI1914" i="1"/>
  <c r="G1873" i="7" s="1"/>
  <c r="AI153" i="1"/>
  <c r="G112" i="7" s="1"/>
  <c r="X3108" i="1"/>
  <c r="AH536" i="1"/>
  <c r="F495" i="7" s="1"/>
  <c r="AH112" i="1"/>
  <c r="F71" i="7" s="1"/>
  <c r="AI1691" i="1"/>
  <c r="G1650" i="7" s="1"/>
  <c r="D1792" i="7"/>
  <c r="AH1792" i="7" s="1"/>
  <c r="AH1790" i="1"/>
  <c r="F1749" i="7" s="1"/>
  <c r="X2911" i="1"/>
  <c r="B2870" i="7" s="1"/>
  <c r="AF2870" i="7" s="1"/>
  <c r="X725" i="1"/>
  <c r="B684" i="7" s="1"/>
  <c r="AF684" i="7" s="1"/>
  <c r="AD1247" i="1"/>
  <c r="AH2856" i="1"/>
  <c r="F2815" i="7" s="1"/>
  <c r="AI1703" i="1"/>
  <c r="G1662" i="7" s="1"/>
  <c r="AI2410" i="1"/>
  <c r="G2369" i="7" s="1"/>
  <c r="AH2850" i="1"/>
  <c r="F2809" i="7" s="1"/>
  <c r="AI1484" i="1"/>
  <c r="G1443" i="7" s="1"/>
  <c r="D989" i="7"/>
  <c r="AH989" i="7" s="1"/>
  <c r="D1459" i="7"/>
  <c r="AH1459" i="7" s="1"/>
  <c r="AH2444" i="1"/>
  <c r="F2403" i="7" s="1"/>
  <c r="X797" i="1"/>
  <c r="B756" i="7" s="1"/>
  <c r="AF756" i="7" s="1"/>
  <c r="AD1034" i="1"/>
  <c r="AD163" i="1"/>
  <c r="AH3044" i="1"/>
  <c r="F3003" i="7" s="1"/>
  <c r="D2364" i="7"/>
  <c r="AH2364" i="7" s="1"/>
  <c r="AI2623" i="1"/>
  <c r="G2582" i="7" s="1"/>
  <c r="D2263" i="7"/>
  <c r="AH2263" i="7" s="1"/>
  <c r="AH3052" i="1"/>
  <c r="F3011" i="7" s="1"/>
  <c r="X2981" i="1"/>
  <c r="B2940" i="7" s="1"/>
  <c r="AF2940" i="7" s="1"/>
  <c r="AI2517" i="1"/>
  <c r="G2476" i="7" s="1"/>
  <c r="AD2793" i="1"/>
  <c r="D2847" i="7"/>
  <c r="AH2847" i="7" s="1"/>
  <c r="AI1320" i="1"/>
  <c r="G1279" i="7" s="1"/>
  <c r="AH393" i="1"/>
  <c r="F352" i="7" s="1"/>
  <c r="AI1180" i="1"/>
  <c r="G1139" i="7" s="1"/>
  <c r="X482" i="1"/>
  <c r="B441" i="7" s="1"/>
  <c r="AF441" i="7" s="1"/>
  <c r="D52" i="7"/>
  <c r="AH52" i="7" s="1"/>
  <c r="AI1722" i="1"/>
  <c r="G1681" i="7" s="1"/>
  <c r="AI2191" i="1"/>
  <c r="G2150" i="7" s="1"/>
  <c r="AD2975" i="1"/>
  <c r="AD1134" i="1"/>
  <c r="D977" i="7"/>
  <c r="AH977" i="7" s="1"/>
  <c r="X2565" i="1"/>
  <c r="B2524" i="7" s="1"/>
  <c r="AF2524" i="7" s="1"/>
  <c r="AI987" i="1"/>
  <c r="G946" i="7" s="1"/>
  <c r="AI2847" i="1"/>
  <c r="G2806" i="7" s="1"/>
  <c r="X552" i="1"/>
  <c r="B511" i="7" s="1"/>
  <c r="AF511" i="7" s="1"/>
  <c r="X1795" i="1"/>
  <c r="B1754" i="7" s="1"/>
  <c r="AF1754" i="7" s="1"/>
  <c r="AD884" i="1"/>
  <c r="X1287" i="1"/>
  <c r="B1246" i="7" s="1"/>
  <c r="AF1246" i="7" s="1"/>
  <c r="AI607" i="1"/>
  <c r="G566" i="7" s="1"/>
  <c r="AI2762" i="1"/>
  <c r="G2721" i="7" s="1"/>
  <c r="AD2834" i="1"/>
  <c r="AH779" i="1"/>
  <c r="F738" i="7" s="1"/>
  <c r="X592" i="1"/>
  <c r="B551" i="7" s="1"/>
  <c r="AF551" i="7" s="1"/>
  <c r="X2722" i="1"/>
  <c r="B2681" i="7" s="1"/>
  <c r="AF2681" i="7" s="1"/>
  <c r="AI896" i="1"/>
  <c r="G855" i="7" s="1"/>
  <c r="X325" i="1"/>
  <c r="B284" i="7" s="1"/>
  <c r="AF284" i="7" s="1"/>
  <c r="AI2217" i="1"/>
  <c r="G2176" i="7" s="1"/>
  <c r="X2739" i="1"/>
  <c r="B2698" i="7" s="1"/>
  <c r="AF2698" i="7" s="1"/>
  <c r="AI2956" i="1"/>
  <c r="G2915" i="7" s="1"/>
  <c r="AH384" i="1"/>
  <c r="F343" i="7" s="1"/>
  <c r="AD3199" i="1"/>
  <c r="AH2947" i="1"/>
  <c r="F2906" i="7" s="1"/>
  <c r="AH1875" i="1"/>
  <c r="F1834" i="7" s="1"/>
  <c r="AH553" i="1"/>
  <c r="F512" i="7" s="1"/>
  <c r="AI1465" i="1"/>
  <c r="G1424" i="7" s="1"/>
  <c r="X244" i="1"/>
  <c r="B203" i="7" s="1"/>
  <c r="AF203" i="7" s="1"/>
  <c r="X3111" i="1"/>
  <c r="D1109" i="7"/>
  <c r="AH1109" i="7" s="1"/>
  <c r="AD3114" i="1"/>
  <c r="AI2663" i="1"/>
  <c r="G2622" i="7" s="1"/>
  <c r="AD3185" i="1"/>
  <c r="AI338" i="1"/>
  <c r="G297" i="7" s="1"/>
  <c r="X2005" i="1"/>
  <c r="B1964" i="7" s="1"/>
  <c r="AF1964" i="7" s="1"/>
  <c r="D910" i="7"/>
  <c r="AH910" i="7" s="1"/>
  <c r="AI797" i="1"/>
  <c r="G756" i="7" s="1"/>
  <c r="AI2283" i="1"/>
  <c r="G2242" i="7" s="1"/>
  <c r="AH2717" i="1"/>
  <c r="F2676" i="7" s="1"/>
  <c r="AH2199" i="1"/>
  <c r="F2158" i="7" s="1"/>
  <c r="D1522" i="7"/>
  <c r="AH1522" i="7" s="1"/>
  <c r="X3030" i="1"/>
  <c r="B2989" i="7" s="1"/>
  <c r="AF2989" i="7" s="1"/>
  <c r="AH1496" i="1"/>
  <c r="F1455" i="7" s="1"/>
  <c r="AH3157" i="1"/>
  <c r="D2454" i="7"/>
  <c r="AH2454" i="7" s="1"/>
  <c r="D493" i="7"/>
  <c r="AH493" i="7" s="1"/>
  <c r="AI1873" i="1"/>
  <c r="G1832" i="7" s="1"/>
  <c r="D2412" i="7"/>
  <c r="AH2412" i="7" s="1"/>
  <c r="AI1768" i="1"/>
  <c r="G1727" i="7" s="1"/>
  <c r="X2338" i="1"/>
  <c r="B2297" i="7" s="1"/>
  <c r="AF2297" i="7" s="1"/>
  <c r="D916" i="7"/>
  <c r="AH916" i="7" s="1"/>
  <c r="AH1684" i="1"/>
  <c r="F1643" i="7" s="1"/>
  <c r="X1357" i="1"/>
  <c r="B1316" i="7" s="1"/>
  <c r="AF1316" i="7" s="1"/>
  <c r="AH2460" i="1"/>
  <c r="F2419" i="7" s="1"/>
  <c r="AH3269" i="1"/>
  <c r="D2853" i="7"/>
  <c r="AH2853" i="7" s="1"/>
  <c r="AI1493" i="1"/>
  <c r="G1452" i="7" s="1"/>
  <c r="AI2162" i="1"/>
  <c r="G2121" i="7" s="1"/>
  <c r="AD759" i="1"/>
  <c r="AD2661" i="1"/>
  <c r="AI2196" i="1"/>
  <c r="G2155" i="7" s="1"/>
  <c r="AD1683" i="1"/>
  <c r="X1946" i="1"/>
  <c r="B1905" i="7" s="1"/>
  <c r="AF1905" i="7" s="1"/>
  <c r="AI2814" i="1"/>
  <c r="G2773" i="7" s="1"/>
  <c r="X3217" i="1"/>
  <c r="AH952" i="1"/>
  <c r="F911" i="7" s="1"/>
  <c r="AH2471" i="1"/>
  <c r="F2430" i="7" s="1"/>
  <c r="AI2732" i="1"/>
  <c r="G2691" i="7" s="1"/>
  <c r="D1510" i="7"/>
  <c r="AH1510" i="7" s="1"/>
  <c r="AD1139" i="1"/>
  <c r="AH1235" i="1"/>
  <c r="F1194" i="7" s="1"/>
  <c r="AH3513" i="1"/>
  <c r="AI3285" i="1"/>
  <c r="X987" i="1"/>
  <c r="B946" i="7" s="1"/>
  <c r="AF946" i="7" s="1"/>
  <c r="X1099" i="1"/>
  <c r="B1058" i="7" s="1"/>
  <c r="AF1058" i="7" s="1"/>
  <c r="AI132" i="1"/>
  <c r="G91" i="7" s="1"/>
  <c r="AI245" i="1"/>
  <c r="G204" i="7" s="1"/>
  <c r="AD107" i="1"/>
  <c r="D2055" i="7"/>
  <c r="AH2055" i="7" s="1"/>
  <c r="AI1232" i="1"/>
  <c r="G1191" i="7" s="1"/>
  <c r="AH819" i="1"/>
  <c r="F778" i="7" s="1"/>
  <c r="AI1690" i="1"/>
  <c r="G1649" i="7" s="1"/>
  <c r="D2745" i="7"/>
  <c r="AH2745" i="7" s="1"/>
  <c r="AH464" i="1"/>
  <c r="F423" i="7" s="1"/>
  <c r="AD1006" i="1"/>
  <c r="AD2245" i="1"/>
  <c r="AI2668" i="1"/>
  <c r="G2627" i="7" s="1"/>
  <c r="X2547" i="1"/>
  <c r="B2506" i="7" s="1"/>
  <c r="AF2506" i="7" s="1"/>
  <c r="X3008" i="1"/>
  <c r="B2967" i="7" s="1"/>
  <c r="AF2967" i="7" s="1"/>
  <c r="X764" i="1"/>
  <c r="B723" i="7" s="1"/>
  <c r="AF723" i="7" s="1"/>
  <c r="D2337" i="7"/>
  <c r="AH2337" i="7" s="1"/>
  <c r="AH2410" i="1"/>
  <c r="F2369" i="7" s="1"/>
  <c r="D207" i="7"/>
  <c r="AH207" i="7" s="1"/>
  <c r="AI969" i="1"/>
  <c r="G928" i="7" s="1"/>
  <c r="AD2958" i="1"/>
  <c r="AD80" i="1"/>
  <c r="AD1884" i="1"/>
  <c r="D1979" i="7"/>
  <c r="AH1979" i="7" s="1"/>
  <c r="D2062" i="7"/>
  <c r="AH2062" i="7" s="1"/>
  <c r="AH1752" i="1"/>
  <c r="F1711" i="7" s="1"/>
  <c r="X2073" i="1"/>
  <c r="B2032" i="7" s="1"/>
  <c r="AF2032" i="7" s="1"/>
  <c r="AI2985" i="1"/>
  <c r="G2944" i="7" s="1"/>
  <c r="AH2598" i="1"/>
  <c r="F2557" i="7" s="1"/>
  <c r="AH440" i="1"/>
  <c r="F399" i="7" s="1"/>
  <c r="D349" i="7"/>
  <c r="AH349" i="7" s="1"/>
  <c r="D2325" i="7"/>
  <c r="AH2325" i="7" s="1"/>
  <c r="AD852" i="1"/>
  <c r="D2367" i="7"/>
  <c r="AH2367" i="7" s="1"/>
  <c r="AD1972" i="1"/>
  <c r="D1289" i="7"/>
  <c r="AH1289" i="7" s="1"/>
  <c r="AD549" i="1"/>
  <c r="AH122" i="1"/>
  <c r="F81" i="7" s="1"/>
  <c r="AD2295" i="1"/>
  <c r="X846" i="1"/>
  <c r="B805" i="7" s="1"/>
  <c r="AF805" i="7" s="1"/>
  <c r="AD2176" i="1"/>
  <c r="AH2584" i="1"/>
  <c r="F2543" i="7" s="1"/>
  <c r="D1678" i="7"/>
  <c r="AH1678" i="7" s="1"/>
  <c r="AI3099" i="1"/>
  <c r="AD801" i="1"/>
  <c r="AH522" i="1"/>
  <c r="F481" i="7" s="1"/>
  <c r="D2421" i="7"/>
  <c r="AH2421" i="7" s="1"/>
  <c r="AH2361" i="1"/>
  <c r="F2320" i="7" s="1"/>
  <c r="AI968" i="1"/>
  <c r="G927" i="7" s="1"/>
  <c r="AH3316" i="1"/>
  <c r="AD497" i="1"/>
  <c r="X2242" i="1"/>
  <c r="B2201" i="7" s="1"/>
  <c r="AF2201" i="7" s="1"/>
  <c r="X747" i="1"/>
  <c r="B706" i="7" s="1"/>
  <c r="AF706" i="7" s="1"/>
  <c r="AH1493" i="1"/>
  <c r="F1452" i="7" s="1"/>
  <c r="AI765" i="1"/>
  <c r="G724" i="7" s="1"/>
  <c r="AH109" i="1"/>
  <c r="F68" i="7" s="1"/>
  <c r="D2950" i="7"/>
  <c r="AH2950" i="7" s="1"/>
  <c r="X761" i="1"/>
  <c r="B720" i="7" s="1"/>
  <c r="AF720" i="7" s="1"/>
  <c r="AD1093" i="1"/>
  <c r="X2581" i="1"/>
  <c r="B2540" i="7" s="1"/>
  <c r="AF2540" i="7" s="1"/>
  <c r="AH1487" i="1"/>
  <c r="F1446" i="7" s="1"/>
  <c r="AH2652" i="1"/>
  <c r="F2611" i="7" s="1"/>
  <c r="AH1505" i="1"/>
  <c r="F1464" i="7" s="1"/>
  <c r="AH3427" i="1"/>
  <c r="AD2683" i="1"/>
  <c r="X1026" i="1"/>
  <c r="B985" i="7" s="1"/>
  <c r="AF985" i="7" s="1"/>
  <c r="AH463" i="1"/>
  <c r="F422" i="7" s="1"/>
  <c r="D1242" i="7"/>
  <c r="AH1242" i="7" s="1"/>
  <c r="AD3028" i="1"/>
  <c r="X2604" i="1"/>
  <c r="B2563" i="7" s="1"/>
  <c r="AF2563" i="7" s="1"/>
  <c r="AI3381" i="1"/>
  <c r="AD1403" i="1"/>
  <c r="D2595" i="7"/>
  <c r="AH2595" i="7" s="1"/>
  <c r="AH1999" i="1"/>
  <c r="F1958" i="7" s="1"/>
  <c r="AH103" i="1"/>
  <c r="F62" i="7" s="1"/>
  <c r="X1584" i="1"/>
  <c r="B1543" i="7" s="1"/>
  <c r="AF1543" i="7" s="1"/>
  <c r="AH2986" i="1"/>
  <c r="F2945" i="7" s="1"/>
  <c r="AI1758" i="1"/>
  <c r="G1717" i="7" s="1"/>
  <c r="AD2236" i="1"/>
  <c r="AH1227" i="1"/>
  <c r="F1186" i="7" s="1"/>
  <c r="AD3063" i="1"/>
  <c r="AD620" i="1"/>
  <c r="X3313" i="1"/>
  <c r="AI2103" i="1"/>
  <c r="G2062" i="7" s="1"/>
  <c r="X3206" i="1"/>
  <c r="AI3185" i="1"/>
  <c r="X3011" i="1"/>
  <c r="B2970" i="7" s="1"/>
  <c r="AF2970" i="7" s="1"/>
  <c r="AI2292" i="1"/>
  <c r="G2251" i="7" s="1"/>
  <c r="X2374" i="1"/>
  <c r="B2333" i="7" s="1"/>
  <c r="AF2333" i="7" s="1"/>
  <c r="AD3312" i="1"/>
  <c r="X1980" i="1"/>
  <c r="B1939" i="7" s="1"/>
  <c r="AF1939" i="7" s="1"/>
  <c r="AH1544" i="1"/>
  <c r="F1503" i="7" s="1"/>
  <c r="AD798" i="1"/>
  <c r="AI2595" i="1"/>
  <c r="G2554" i="7" s="1"/>
  <c r="AH2697" i="1"/>
  <c r="F2656" i="7" s="1"/>
  <c r="X1741" i="1"/>
  <c r="B1700" i="7" s="1"/>
  <c r="AF1700" i="7" s="1"/>
  <c r="D2867" i="7"/>
  <c r="AH2867" i="7" s="1"/>
  <c r="X681" i="1"/>
  <c r="B640" i="7" s="1"/>
  <c r="AF640" i="7" s="1"/>
  <c r="AH2924" i="1"/>
  <c r="F2883" i="7" s="1"/>
  <c r="X2001" i="1"/>
  <c r="B1960" i="7" s="1"/>
  <c r="AF1960" i="7" s="1"/>
  <c r="X1644" i="1"/>
  <c r="B1603" i="7" s="1"/>
  <c r="AF1603" i="7" s="1"/>
  <c r="AD167" i="1"/>
  <c r="AD922" i="1"/>
  <c r="X1290" i="1"/>
  <c r="B1249" i="7" s="1"/>
  <c r="AF1249" i="7" s="1"/>
  <c r="AI339" i="1"/>
  <c r="G298" i="7" s="1"/>
  <c r="AI1144" i="1"/>
  <c r="G1103" i="7" s="1"/>
  <c r="AI1305" i="1"/>
  <c r="G1264" i="7" s="1"/>
  <c r="D1362" i="7"/>
  <c r="AH1362" i="7" s="1"/>
  <c r="AI1655" i="1"/>
  <c r="G1614" i="7" s="1"/>
  <c r="AI1805" i="1"/>
  <c r="G1764" i="7" s="1"/>
  <c r="D1407" i="7"/>
  <c r="AH1407" i="7" s="1"/>
  <c r="X3501" i="1"/>
  <c r="AI384" i="1"/>
  <c r="G343" i="7" s="1"/>
  <c r="X2247" i="1"/>
  <c r="B2206" i="7" s="1"/>
  <c r="AF2206" i="7" s="1"/>
  <c r="AI1164" i="1"/>
  <c r="G1123" i="7" s="1"/>
  <c r="AH3090" i="1"/>
  <c r="X2642" i="1"/>
  <c r="B2601" i="7" s="1"/>
  <c r="AF2601" i="7" s="1"/>
  <c r="AI964" i="1"/>
  <c r="G923" i="7" s="1"/>
  <c r="D811" i="7"/>
  <c r="AH811" i="7" s="1"/>
  <c r="AI1563" i="1"/>
  <c r="G1522" i="7" s="1"/>
  <c r="AI2627" i="1"/>
  <c r="G2586" i="7" s="1"/>
  <c r="X3134" i="1"/>
  <c r="AH1104" i="1"/>
  <c r="F1063" i="7" s="1"/>
  <c r="AI1296" i="1"/>
  <c r="G1255" i="7" s="1"/>
  <c r="AD1754" i="1"/>
  <c r="X2961" i="1"/>
  <c r="B2920" i="7" s="1"/>
  <c r="AF2920" i="7" s="1"/>
  <c r="D91" i="7"/>
  <c r="AH91" i="7" s="1"/>
  <c r="D2020" i="7"/>
  <c r="AH2020" i="7" s="1"/>
  <c r="D1425" i="7"/>
  <c r="AH1425" i="7" s="1"/>
  <c r="AI3316" i="1"/>
  <c r="D434" i="7"/>
  <c r="AH434" i="7" s="1"/>
  <c r="D1680" i="7"/>
  <c r="AH1680" i="7" s="1"/>
  <c r="X1388" i="1"/>
  <c r="B1347" i="7" s="1"/>
  <c r="AF1347" i="7" s="1"/>
  <c r="D361" i="7"/>
  <c r="AH361" i="7" s="1"/>
  <c r="AH2885" i="1"/>
  <c r="F2844" i="7" s="1"/>
  <c r="AI2685" i="1"/>
  <c r="G2644" i="7" s="1"/>
  <c r="AD3027" i="1"/>
  <c r="AH557" i="1"/>
  <c r="F516" i="7" s="1"/>
  <c r="AH140" i="1"/>
  <c r="F99" i="7" s="1"/>
  <c r="AD3478" i="1"/>
  <c r="AD94" i="1"/>
  <c r="AD591" i="1"/>
  <c r="X1491" i="1"/>
  <c r="B1450" i="7" s="1"/>
  <c r="AF1450" i="7" s="1"/>
  <c r="AH1954" i="1"/>
  <c r="F1913" i="7" s="1"/>
  <c r="AD3450" i="1"/>
  <c r="D2340" i="7"/>
  <c r="AH2340" i="7" s="1"/>
  <c r="AI407" i="1"/>
  <c r="G366" i="7" s="1"/>
  <c r="AI2716" i="1"/>
  <c r="G2675" i="7" s="1"/>
  <c r="AH352" i="1"/>
  <c r="F311" i="7" s="1"/>
  <c r="X347" i="1"/>
  <c r="B306" i="7" s="1"/>
  <c r="AF306" i="7" s="1"/>
  <c r="AI747" i="1"/>
  <c r="G706" i="7" s="1"/>
  <c r="X3207" i="1"/>
  <c r="X961" i="1"/>
  <c r="B920" i="7" s="1"/>
  <c r="AF920" i="7" s="1"/>
  <c r="AI2476" i="1"/>
  <c r="G2435" i="7" s="1"/>
  <c r="AD977" i="1"/>
  <c r="AI3335" i="1"/>
  <c r="AD1396" i="1"/>
  <c r="AD805" i="1"/>
  <c r="AD3194" i="1"/>
  <c r="D452" i="7"/>
  <c r="AH452" i="7" s="1"/>
  <c r="AH922" i="1"/>
  <c r="F881" i="7" s="1"/>
  <c r="AD990" i="1"/>
  <c r="AH113" i="1"/>
  <c r="F72" i="7" s="1"/>
  <c r="AI2855" i="1"/>
  <c r="G2814" i="7" s="1"/>
  <c r="D2450" i="7"/>
  <c r="AH2450" i="7" s="1"/>
  <c r="D460" i="7"/>
  <c r="AH460" i="7" s="1"/>
  <c r="X363" i="1"/>
  <c r="B322" i="7" s="1"/>
  <c r="AF322" i="7" s="1"/>
  <c r="AI1295" i="1"/>
  <c r="G1254" i="7" s="1"/>
  <c r="AI2861" i="1"/>
  <c r="G2820" i="7" s="1"/>
  <c r="X560" i="1"/>
  <c r="B519" i="7" s="1"/>
  <c r="AF519" i="7" s="1"/>
  <c r="AH2974" i="1"/>
  <c r="F2933" i="7" s="1"/>
  <c r="AD2484" i="1"/>
  <c r="AH2987" i="1"/>
  <c r="F2946" i="7" s="1"/>
  <c r="D407" i="7"/>
  <c r="AH407" i="7" s="1"/>
  <c r="AH165" i="1"/>
  <c r="F124" i="7" s="1"/>
  <c r="AD372" i="1"/>
  <c r="AD658" i="1"/>
  <c r="X1321" i="1"/>
  <c r="B1280" i="7" s="1"/>
  <c r="AF1280" i="7" s="1"/>
  <c r="AD1755" i="1"/>
  <c r="X2214" i="1"/>
  <c r="B2173" i="7" s="1"/>
  <c r="AF2173" i="7" s="1"/>
  <c r="AD212" i="1"/>
  <c r="AH205" i="1"/>
  <c r="F164" i="7" s="1"/>
  <c r="AI3008" i="1"/>
  <c r="G2967" i="7" s="1"/>
  <c r="AH1559" i="1"/>
  <c r="F1518" i="7" s="1"/>
  <c r="X2929" i="1"/>
  <c r="B2888" i="7" s="1"/>
  <c r="AF2888" i="7" s="1"/>
  <c r="AD1042" i="1"/>
  <c r="AI3063" i="1"/>
  <c r="AI2958" i="1"/>
  <c r="G2917" i="7" s="1"/>
  <c r="AI651" i="1"/>
  <c r="G610" i="7" s="1"/>
  <c r="AH3426" i="1"/>
  <c r="X1387" i="1"/>
  <c r="B1346" i="7" s="1"/>
  <c r="AF1346" i="7" s="1"/>
  <c r="AH518" i="1"/>
  <c r="F477" i="7" s="1"/>
  <c r="AH2088" i="1"/>
  <c r="F2047" i="7" s="1"/>
  <c r="X904" i="1"/>
  <c r="B863" i="7" s="1"/>
  <c r="AF863" i="7" s="1"/>
  <c r="D2944" i="7"/>
  <c r="AH2944" i="7" s="1"/>
  <c r="X2053" i="1"/>
  <c r="B2012" i="7" s="1"/>
  <c r="AF2012" i="7" s="1"/>
  <c r="X953" i="1"/>
  <c r="B912" i="7" s="1"/>
  <c r="AF912" i="7" s="1"/>
  <c r="AI421" i="1"/>
  <c r="G380" i="7" s="1"/>
  <c r="AD564" i="1"/>
  <c r="X3482" i="1"/>
  <c r="AI852" i="1"/>
  <c r="G811" i="7" s="1"/>
  <c r="AH2619" i="1"/>
  <c r="F2578" i="7" s="1"/>
  <c r="D1835" i="7"/>
  <c r="AH1835" i="7" s="1"/>
  <c r="D956" i="7"/>
  <c r="AH956" i="7" s="1"/>
  <c r="AI1580" i="1"/>
  <c r="G1539" i="7" s="1"/>
  <c r="D464" i="7"/>
  <c r="AH464" i="7" s="1"/>
  <c r="AI1794" i="1"/>
  <c r="G1753" i="7" s="1"/>
  <c r="AD1623" i="1"/>
  <c r="AI2584" i="1"/>
  <c r="G2543" i="7" s="1"/>
  <c r="AH1537" i="1"/>
  <c r="F1496" i="7" s="1"/>
  <c r="AI3358" i="1"/>
  <c r="AI368" i="1"/>
  <c r="G327" i="7" s="1"/>
  <c r="AH1939" i="1"/>
  <c r="F1898" i="7" s="1"/>
  <c r="AI967" i="1"/>
  <c r="G926" i="7" s="1"/>
  <c r="AH856" i="1"/>
  <c r="F815" i="7" s="1"/>
  <c r="D1780" i="7"/>
  <c r="AH1780" i="7" s="1"/>
  <c r="AD483" i="1"/>
  <c r="AD2055" i="1"/>
  <c r="X3425" i="1"/>
  <c r="AD91" i="1"/>
  <c r="X2105" i="1"/>
  <c r="B2064" i="7" s="1"/>
  <c r="AF2064" i="7" s="1"/>
  <c r="D2584" i="7"/>
  <c r="AH2584" i="7" s="1"/>
  <c r="AD2755" i="1"/>
  <c r="AI1081" i="1"/>
  <c r="G1040" i="7" s="1"/>
  <c r="AD1520" i="1"/>
  <c r="AI3104" i="1"/>
  <c r="D1355" i="7"/>
  <c r="AH1355" i="7" s="1"/>
  <c r="AH2679" i="1"/>
  <c r="F2638" i="7" s="1"/>
  <c r="AH1347" i="1"/>
  <c r="F1306" i="7" s="1"/>
  <c r="X2960" i="1"/>
  <c r="B2919" i="7" s="1"/>
  <c r="AF2919" i="7" s="1"/>
  <c r="AH2198" i="1"/>
  <c r="F2157" i="7" s="1"/>
  <c r="D2003" i="7"/>
  <c r="AH2003" i="7" s="1"/>
  <c r="AI112" i="1"/>
  <c r="G71" i="7" s="1"/>
  <c r="AD2692" i="1"/>
  <c r="D1298" i="7"/>
  <c r="AH1298" i="7" s="1"/>
  <c r="AD463" i="1"/>
  <c r="D1812" i="7"/>
  <c r="AH1812" i="7" s="1"/>
  <c r="D2820" i="7"/>
  <c r="AH2820" i="7" s="1"/>
  <c r="AI419" i="1"/>
  <c r="G378" i="7" s="1"/>
  <c r="AI885" i="1"/>
  <c r="G844" i="7" s="1"/>
  <c r="X2555" i="1"/>
  <c r="B2514" i="7" s="1"/>
  <c r="AF2514" i="7" s="1"/>
  <c r="AH568" i="1"/>
  <c r="F527" i="7" s="1"/>
  <c r="AD2651" i="1"/>
  <c r="AD2658" i="1"/>
  <c r="X1031" i="1"/>
  <c r="B990" i="7" s="1"/>
  <c r="AF990" i="7" s="1"/>
  <c r="X3492" i="1"/>
  <c r="AD1431" i="1"/>
  <c r="AD2808" i="1"/>
  <c r="D476" i="7"/>
  <c r="AH476" i="7" s="1"/>
  <c r="D2824" i="7"/>
  <c r="AH2824" i="7" s="1"/>
  <c r="AH730" i="1"/>
  <c r="F689" i="7" s="1"/>
  <c r="AH1753" i="1"/>
  <c r="F1712" i="7" s="1"/>
  <c r="AD276" i="1"/>
  <c r="AD3189" i="1"/>
  <c r="AI1515" i="1"/>
  <c r="G1474" i="7" s="1"/>
  <c r="AD384" i="1"/>
  <c r="D1566" i="7"/>
  <c r="AH1566" i="7" s="1"/>
  <c r="AD2620" i="1"/>
  <c r="AI692" i="1"/>
  <c r="G651" i="7" s="1"/>
  <c r="X1587" i="1"/>
  <c r="B1546" i="7" s="1"/>
  <c r="AF1546" i="7" s="1"/>
  <c r="X451" i="1"/>
  <c r="B410" i="7" s="1"/>
  <c r="AF410" i="7" s="1"/>
  <c r="AD1308" i="1"/>
  <c r="X1420" i="1"/>
  <c r="B1379" i="7" s="1"/>
  <c r="AF1379" i="7" s="1"/>
  <c r="AI3438" i="1"/>
  <c r="AD144" i="1"/>
  <c r="X2846" i="1"/>
  <c r="B2805" i="7" s="1"/>
  <c r="AF2805" i="7" s="1"/>
  <c r="AH138" i="1"/>
  <c r="F97" i="7" s="1"/>
  <c r="AD478" i="1"/>
  <c r="X425" i="1"/>
  <c r="B384" i="7" s="1"/>
  <c r="AF384" i="7" s="1"/>
  <c r="AH2281" i="1"/>
  <c r="F2240" i="7" s="1"/>
  <c r="X2423" i="1"/>
  <c r="B2382" i="7" s="1"/>
  <c r="AF2382" i="7" s="1"/>
  <c r="AH2948" i="1"/>
  <c r="F2907" i="7" s="1"/>
  <c r="D2676" i="7"/>
  <c r="AH2676" i="7" s="1"/>
  <c r="AD2079" i="1"/>
  <c r="AH1034" i="1"/>
  <c r="F993" i="7" s="1"/>
  <c r="X932" i="1"/>
  <c r="B891" i="7" s="1"/>
  <c r="AF891" i="7" s="1"/>
  <c r="AH2918" i="1"/>
  <c r="F2877" i="7" s="1"/>
  <c r="AI697" i="1"/>
  <c r="G656" i="7" s="1"/>
  <c r="D1426" i="7"/>
  <c r="AH1426" i="7" s="1"/>
  <c r="AI3081" i="1"/>
  <c r="X1784" i="1"/>
  <c r="B1743" i="7" s="1"/>
  <c r="AF1743" i="7" s="1"/>
  <c r="D458" i="7"/>
  <c r="AH458" i="7" s="1"/>
  <c r="AH2595" i="1"/>
  <c r="F2554" i="7" s="1"/>
  <c r="AH1133" i="1"/>
  <c r="F1092" i="7" s="1"/>
  <c r="D381" i="7"/>
  <c r="AH381" i="7" s="1"/>
  <c r="AD683" i="1"/>
  <c r="AH2693" i="1"/>
  <c r="F2652" i="7" s="1"/>
  <c r="AI1211" i="1"/>
  <c r="G1170" i="7" s="1"/>
  <c r="X2460" i="1"/>
  <c r="B2419" i="7" s="1"/>
  <c r="AF2419" i="7" s="1"/>
  <c r="AD1920" i="1"/>
  <c r="D1866" i="7"/>
  <c r="AH1866" i="7" s="1"/>
  <c r="AH1761" i="1"/>
  <c r="F1720" i="7" s="1"/>
  <c r="AH2050" i="1"/>
  <c r="F2009" i="7" s="1"/>
  <c r="AI377" i="1"/>
  <c r="G336" i="7" s="1"/>
  <c r="X980" i="1"/>
  <c r="B939" i="7" s="1"/>
  <c r="AF939" i="7" s="1"/>
  <c r="AD3407" i="1"/>
  <c r="D2128" i="7"/>
  <c r="AH2128" i="7" s="1"/>
  <c r="AI92" i="1"/>
  <c r="G51" i="7" s="1"/>
  <c r="AD1347" i="1"/>
  <c r="X970" i="1"/>
  <c r="B929" i="7" s="1"/>
  <c r="AF929" i="7" s="1"/>
  <c r="X2435" i="1"/>
  <c r="B2394" i="7" s="1"/>
  <c r="AF2394" i="7" s="1"/>
  <c r="D3011" i="7"/>
  <c r="AH3011" i="7" s="1"/>
  <c r="AH304" i="1"/>
  <c r="F263" i="7" s="1"/>
  <c r="AH2772" i="1"/>
  <c r="F2731" i="7" s="1"/>
  <c r="D1798" i="7"/>
  <c r="AH1798" i="7" s="1"/>
  <c r="D543" i="7"/>
  <c r="AH543" i="7" s="1"/>
  <c r="AH799" i="1"/>
  <c r="F758" i="7" s="1"/>
  <c r="AD132" i="1"/>
  <c r="X745" i="1"/>
  <c r="B704" i="7" s="1"/>
  <c r="AF704" i="7" s="1"/>
  <c r="X2457" i="1"/>
  <c r="B2416" i="7" s="1"/>
  <c r="AF2416" i="7" s="1"/>
  <c r="AI1488" i="1"/>
  <c r="G1447" i="7" s="1"/>
  <c r="AH702" i="1"/>
  <c r="F661" i="7" s="1"/>
  <c r="AI993" i="1"/>
  <c r="G952" i="7" s="1"/>
  <c r="D1856" i="7"/>
  <c r="AH1856" i="7" s="1"/>
  <c r="AD896" i="1"/>
  <c r="AH2217" i="1"/>
  <c r="F2176" i="7" s="1"/>
  <c r="D446" i="7"/>
  <c r="AH446" i="7" s="1"/>
  <c r="AH2387" i="1"/>
  <c r="F2346" i="7" s="1"/>
  <c r="AI1304" i="1"/>
  <c r="G1263" i="7" s="1"/>
  <c r="X2459" i="1"/>
  <c r="B2418" i="7" s="1"/>
  <c r="AF2418" i="7" s="1"/>
  <c r="AD3447" i="1"/>
  <c r="AI2353" i="1"/>
  <c r="G2312" i="7" s="1"/>
  <c r="AI1922" i="1"/>
  <c r="G1881" i="7" s="1"/>
  <c r="AH3431" i="1"/>
  <c r="AD1453" i="1"/>
  <c r="AI233" i="1"/>
  <c r="G192" i="7" s="1"/>
  <c r="AI1422" i="1"/>
  <c r="G1381" i="7" s="1"/>
  <c r="D2262" i="7"/>
  <c r="AH2262" i="7" s="1"/>
  <c r="D518" i="7"/>
  <c r="AH518" i="7" s="1"/>
  <c r="D2199" i="7"/>
  <c r="AH2199" i="7" s="1"/>
  <c r="AH777" i="1"/>
  <c r="F736" i="7" s="1"/>
  <c r="X762" i="1"/>
  <c r="B721" i="7" s="1"/>
  <c r="AF721" i="7" s="1"/>
  <c r="X2404" i="1"/>
  <c r="B2363" i="7" s="1"/>
  <c r="AF2363" i="7" s="1"/>
  <c r="AD1684" i="1"/>
  <c r="AH1665" i="1"/>
  <c r="F1624" i="7" s="1"/>
  <c r="AI1529" i="1"/>
  <c r="G1488" i="7" s="1"/>
  <c r="D2146" i="7"/>
  <c r="AH2146" i="7" s="1"/>
  <c r="D237" i="7"/>
  <c r="AH237" i="7" s="1"/>
  <c r="AI685" i="1"/>
  <c r="G644" i="7" s="1"/>
  <c r="AD1487" i="1"/>
  <c r="AD2904" i="1"/>
  <c r="AH2191" i="1"/>
  <c r="F2150" i="7" s="1"/>
  <c r="D2910" i="7"/>
  <c r="AH2910" i="7" s="1"/>
  <c r="D1287" i="7"/>
  <c r="AH1287" i="7" s="1"/>
  <c r="AD836" i="1"/>
  <c r="AD2158" i="1"/>
  <c r="X2550" i="1"/>
  <c r="B2509" i="7" s="1"/>
  <c r="AF2509" i="7" s="1"/>
  <c r="AI103" i="1"/>
  <c r="G62" i="7" s="1"/>
  <c r="X2275" i="1"/>
  <c r="B2234" i="7" s="1"/>
  <c r="AF2234" i="7" s="1"/>
  <c r="X149" i="1"/>
  <c r="B108" i="7" s="1"/>
  <c r="AF108" i="7" s="1"/>
  <c r="AI349" i="1"/>
  <c r="G308" i="7" s="1"/>
  <c r="D579" i="7"/>
  <c r="AH579" i="7" s="1"/>
  <c r="X3447" i="1"/>
  <c r="AD2577" i="1"/>
  <c r="D2840" i="7"/>
  <c r="AH2840" i="7" s="1"/>
  <c r="D1716" i="7"/>
  <c r="AH1716" i="7" s="1"/>
  <c r="X512" i="1"/>
  <c r="B471" i="7" s="1"/>
  <c r="AF471" i="7" s="1"/>
  <c r="X2081" i="1"/>
  <c r="B2040" i="7" s="1"/>
  <c r="AF2040" i="7" s="1"/>
  <c r="AD3081" i="1"/>
  <c r="D2959" i="7"/>
  <c r="AH2959" i="7" s="1"/>
  <c r="X291" i="1"/>
  <c r="B250" i="7" s="1"/>
  <c r="AF250" i="7" s="1"/>
  <c r="D2407" i="7"/>
  <c r="AH2407" i="7" s="1"/>
  <c r="AI565" i="1"/>
  <c r="G524" i="7" s="1"/>
  <c r="AH2683" i="1"/>
  <c r="F2642" i="7" s="1"/>
  <c r="AI2181" i="1"/>
  <c r="G2140" i="7" s="1"/>
  <c r="AI3016" i="1"/>
  <c r="G2975" i="7" s="1"/>
  <c r="AH1849" i="1"/>
  <c r="F1808" i="7" s="1"/>
  <c r="D1476" i="7"/>
  <c r="AH1476" i="7" s="1"/>
  <c r="X419" i="1"/>
  <c r="B378" i="7" s="1"/>
  <c r="AF378" i="7" s="1"/>
  <c r="X418" i="1"/>
  <c r="B377" i="7" s="1"/>
  <c r="AF377" i="7" s="1"/>
  <c r="AI262" i="1"/>
  <c r="G221" i="7" s="1"/>
  <c r="D1000" i="7"/>
  <c r="AH1000" i="7" s="1"/>
  <c r="AH1925" i="1"/>
  <c r="F1884" i="7" s="1"/>
  <c r="D661" i="7"/>
  <c r="AH661" i="7" s="1"/>
  <c r="D1206" i="7"/>
  <c r="AH1206" i="7" s="1"/>
  <c r="AD1036" i="1"/>
  <c r="AH1841" i="1"/>
  <c r="F1800" i="7" s="1"/>
  <c r="AI2257" i="1"/>
  <c r="G2216" i="7" s="1"/>
  <c r="AI1753" i="1"/>
  <c r="G1712" i="7" s="1"/>
  <c r="D235" i="7"/>
  <c r="AH235" i="7" s="1"/>
  <c r="X1452" i="1"/>
  <c r="B1411" i="7" s="1"/>
  <c r="AF1411" i="7" s="1"/>
  <c r="AD2344" i="1"/>
  <c r="D752" i="7"/>
  <c r="AH752" i="7" s="1"/>
  <c r="AH720" i="1"/>
  <c r="F679" i="7" s="1"/>
  <c r="AH310" i="1"/>
  <c r="F269" i="7" s="1"/>
  <c r="D529" i="7"/>
  <c r="AH529" i="7" s="1"/>
  <c r="X2119" i="1"/>
  <c r="B2078" i="7" s="1"/>
  <c r="AF2078" i="7" s="1"/>
  <c r="AI3447" i="1"/>
  <c r="D1583" i="7"/>
  <c r="AH1583" i="7" s="1"/>
  <c r="AD3198" i="1"/>
  <c r="X3014" i="1"/>
  <c r="B2973" i="7" s="1"/>
  <c r="AF2973" i="7" s="1"/>
  <c r="AD1221" i="1"/>
  <c r="D575" i="7"/>
  <c r="AH575" i="7" s="1"/>
  <c r="AI3431" i="1"/>
  <c r="X1961" i="1"/>
  <c r="B1920" i="7" s="1"/>
  <c r="AF1920" i="7" s="1"/>
  <c r="AI1453" i="1"/>
  <c r="G1412" i="7" s="1"/>
  <c r="AD796" i="1"/>
  <c r="AD2292" i="1"/>
  <c r="AD3065" i="1"/>
  <c r="D3008" i="7"/>
  <c r="AH3008" i="7" s="1"/>
  <c r="AD716" i="1"/>
  <c r="AD1985" i="1"/>
  <c r="AI1375" i="1"/>
  <c r="G1334" i="7" s="1"/>
  <c r="AD2166" i="1"/>
  <c r="AH714" i="1"/>
  <c r="F673" i="7" s="1"/>
  <c r="X1866" i="1"/>
  <c r="B1825" i="7" s="1"/>
  <c r="AF1825" i="7" s="1"/>
  <c r="AH2271" i="1"/>
  <c r="F2230" i="7" s="1"/>
  <c r="AD2147" i="1"/>
  <c r="X1656" i="1"/>
  <c r="B1615" i="7" s="1"/>
  <c r="AF1615" i="7" s="1"/>
  <c r="AH677" i="1"/>
  <c r="F636" i="7" s="1"/>
  <c r="AI2264" i="1"/>
  <c r="G2223" i="7" s="1"/>
  <c r="AI2831" i="1"/>
  <c r="G2790" i="7" s="1"/>
  <c r="AD968" i="1"/>
  <c r="AI1315" i="1"/>
  <c r="G1274" i="7" s="1"/>
  <c r="AH3093" i="1"/>
  <c r="AI1920" i="1"/>
  <c r="G1879" i="7" s="1"/>
  <c r="AH1632" i="1"/>
  <c r="F1591" i="7" s="1"/>
  <c r="AI1761" i="1"/>
  <c r="G1720" i="7" s="1"/>
  <c r="AI841" i="1"/>
  <c r="G800" i="7" s="1"/>
  <c r="AH3224" i="1"/>
  <c r="AD3045" i="1"/>
  <c r="D47" i="7"/>
  <c r="AH47" i="7" s="1"/>
  <c r="AI3385" i="1"/>
  <c r="AI3144" i="1"/>
  <c r="AI805" i="1"/>
  <c r="G764" i="7" s="1"/>
  <c r="AD1867" i="1"/>
  <c r="AD493" i="1"/>
  <c r="AD2569" i="1"/>
  <c r="D72" i="7"/>
  <c r="AH72" i="7" s="1"/>
  <c r="AI1290" i="1"/>
  <c r="G1249" i="7" s="1"/>
  <c r="AD2491" i="1"/>
  <c r="AD1857" i="1"/>
  <c r="AD1018" i="1"/>
  <c r="AD1283" i="1"/>
  <c r="X3318" i="1"/>
  <c r="AD1040" i="1"/>
  <c r="AI892" i="1"/>
  <c r="G851" i="7" s="1"/>
  <c r="D777" i="7"/>
  <c r="AH777" i="7" s="1"/>
  <c r="D2072" i="7"/>
  <c r="AH2072" i="7" s="1"/>
  <c r="X648" i="1"/>
  <c r="B607" i="7" s="1"/>
  <c r="AF607" i="7" s="1"/>
  <c r="AH1126" i="1"/>
  <c r="F1085" i="7" s="1"/>
  <c r="D904" i="7"/>
  <c r="AH904" i="7" s="1"/>
  <c r="AI1925" i="1"/>
  <c r="G1884" i="7" s="1"/>
  <c r="AD2690" i="1"/>
  <c r="AI779" i="1"/>
  <c r="G738" i="7" s="1"/>
  <c r="AD2452" i="1"/>
  <c r="AH3439" i="1"/>
  <c r="AH1775" i="1"/>
  <c r="F1734" i="7" s="1"/>
  <c r="AD171" i="1"/>
  <c r="X1392" i="1"/>
  <c r="B1351" i="7" s="1"/>
  <c r="AF1351" i="7" s="1"/>
  <c r="D1518" i="7"/>
  <c r="AH1518" i="7" s="1"/>
  <c r="AH2023" i="1"/>
  <c r="F1982" i="7" s="1"/>
  <c r="AH793" i="1"/>
  <c r="F752" i="7" s="1"/>
  <c r="D332" i="7"/>
  <c r="AH332" i="7" s="1"/>
  <c r="AD605" i="1"/>
  <c r="D310" i="7"/>
  <c r="AH310" i="7" s="1"/>
  <c r="AI1875" i="1"/>
  <c r="G1834" i="7" s="1"/>
  <c r="AI2709" i="1"/>
  <c r="G2668" i="7" s="1"/>
  <c r="AH597" i="1"/>
  <c r="F556" i="7" s="1"/>
  <c r="AD2353" i="1"/>
  <c r="X566" i="1"/>
  <c r="B525" i="7" s="1"/>
  <c r="AF525" i="7" s="1"/>
  <c r="AH2642" i="1"/>
  <c r="F2601" i="7" s="1"/>
  <c r="AI1221" i="1"/>
  <c r="G1180" i="7" s="1"/>
  <c r="X2521" i="1"/>
  <c r="B2480" i="7" s="1"/>
  <c r="AF2480" i="7" s="1"/>
  <c r="D2718" i="7"/>
  <c r="AH2718" i="7" s="1"/>
  <c r="AH3274" i="1"/>
  <c r="AH951" i="1"/>
  <c r="F910" i="7" s="1"/>
  <c r="X3249" i="1"/>
  <c r="D1205" i="7"/>
  <c r="AH1205" i="7" s="1"/>
  <c r="AH1876" i="1"/>
  <c r="F1835" i="7" s="1"/>
  <c r="D580" i="7"/>
  <c r="AH580" i="7" s="1"/>
  <c r="AD1563" i="1"/>
  <c r="AD1166" i="1"/>
  <c r="AH826" i="1"/>
  <c r="F785" i="7" s="1"/>
  <c r="X1802" i="1"/>
  <c r="B1761" i="7" s="1"/>
  <c r="AF1761" i="7" s="1"/>
  <c r="AH1151" i="1"/>
  <c r="F1110" i="7" s="1"/>
  <c r="AH1806" i="1"/>
  <c r="F1765" i="7" s="1"/>
  <c r="AI798" i="1"/>
  <c r="G757" i="7" s="1"/>
  <c r="X2537" i="1"/>
  <c r="B2496" i="7" s="1"/>
  <c r="AF2496" i="7" s="1"/>
  <c r="AD445" i="1"/>
  <c r="D560" i="7"/>
  <c r="AH560" i="7" s="1"/>
  <c r="AI2697" i="1"/>
  <c r="G2656" i="7" s="1"/>
  <c r="AH2993" i="1"/>
  <c r="F2952" i="7" s="1"/>
  <c r="AH1662" i="1"/>
  <c r="F1621" i="7" s="1"/>
  <c r="AI573" i="1"/>
  <c r="G532" i="7" s="1"/>
  <c r="AD288" i="1"/>
  <c r="AI2754" i="1"/>
  <c r="G2713" i="7" s="1"/>
  <c r="D1319" i="7"/>
  <c r="AH1319" i="7" s="1"/>
  <c r="X2086" i="1"/>
  <c r="B2045" i="7" s="1"/>
  <c r="AF2045" i="7" s="1"/>
  <c r="AI3083" i="1"/>
  <c r="X2819" i="1"/>
  <c r="B2778" i="7" s="1"/>
  <c r="AF2778" i="7" s="1"/>
  <c r="D2147" i="7"/>
  <c r="AH2147" i="7" s="1"/>
  <c r="X1189" i="1"/>
  <c r="B1148" i="7" s="1"/>
  <c r="AF1148" i="7" s="1"/>
  <c r="X788" i="1"/>
  <c r="B747" i="7" s="1"/>
  <c r="AF747" i="7" s="1"/>
  <c r="X1394" i="1"/>
  <c r="B1353" i="7" s="1"/>
  <c r="AF1353" i="7" s="1"/>
  <c r="D1826" i="7"/>
  <c r="AH1826" i="7" s="1"/>
  <c r="AH1415" i="1"/>
  <c r="F1374" i="7" s="1"/>
  <c r="D2157" i="7"/>
  <c r="AH2157" i="7" s="1"/>
  <c r="AH2335" i="1"/>
  <c r="F2294" i="7" s="1"/>
  <c r="D2024" i="7"/>
  <c r="AH2024" i="7" s="1"/>
  <c r="AD1065" i="1"/>
  <c r="AD1751" i="1"/>
  <c r="AD1763" i="1"/>
  <c r="AI2790" i="1"/>
  <c r="G2749" i="7" s="1"/>
  <c r="AH892" i="1"/>
  <c r="F851" i="7" s="1"/>
  <c r="D528" i="7"/>
  <c r="AH528" i="7" s="1"/>
  <c r="X78" i="1"/>
  <c r="B37" i="7" s="1"/>
  <c r="AF37" i="7" s="1"/>
  <c r="AH2946" i="1"/>
  <c r="F2905" i="7" s="1"/>
  <c r="AD234" i="1"/>
  <c r="AD1252" i="1"/>
  <c r="D2204" i="7"/>
  <c r="AH2204" i="7" s="1"/>
  <c r="AD2257" i="1"/>
  <c r="AD1819" i="1"/>
  <c r="X1918" i="1"/>
  <c r="B1877" i="7" s="1"/>
  <c r="AF1877" i="7" s="1"/>
  <c r="D2369" i="7"/>
  <c r="AH2369" i="7" s="1"/>
  <c r="AH1344" i="1"/>
  <c r="F1303" i="7" s="1"/>
  <c r="D1834" i="7"/>
  <c r="AH1834" i="7" s="1"/>
  <c r="AI642" i="1"/>
  <c r="G601" i="7" s="1"/>
  <c r="X298" i="1"/>
  <c r="B257" i="7" s="1"/>
  <c r="AF257" i="7" s="1"/>
  <c r="X1254" i="1"/>
  <c r="B1213" i="7" s="1"/>
  <c r="AF1213" i="7" s="1"/>
  <c r="AI1142" i="1"/>
  <c r="G1101" i="7" s="1"/>
  <c r="AD2194" i="1"/>
  <c r="AH3254" i="1"/>
  <c r="AH1316" i="1"/>
  <c r="F1275" i="7" s="1"/>
  <c r="X2934" i="1"/>
  <c r="B2893" i="7" s="1"/>
  <c r="AF2893" i="7" s="1"/>
  <c r="D2254" i="7"/>
  <c r="AH2254" i="7" s="1"/>
  <c r="AH1076" i="1"/>
  <c r="F1035" i="7" s="1"/>
  <c r="D587" i="7"/>
  <c r="AH587" i="7" s="1"/>
  <c r="AI3134" i="1"/>
  <c r="D591" i="7"/>
  <c r="AH591" i="7" s="1"/>
  <c r="X407" i="1"/>
  <c r="B366" i="7" s="1"/>
  <c r="AF366" i="7" s="1"/>
  <c r="X2976" i="1"/>
  <c r="B2935" i="7" s="1"/>
  <c r="AF2935" i="7" s="1"/>
  <c r="AI239" i="1"/>
  <c r="G198" i="7" s="1"/>
  <c r="D2823" i="7"/>
  <c r="AH2823" i="7" s="1"/>
  <c r="X1025" i="1"/>
  <c r="B984" i="7" s="1"/>
  <c r="AF984" i="7" s="1"/>
  <c r="AD2169" i="1"/>
  <c r="AH2107" i="1"/>
  <c r="F2066" i="7" s="1"/>
  <c r="X3088" i="1"/>
  <c r="AH1388" i="1"/>
  <c r="F1347" i="7" s="1"/>
  <c r="AD262" i="1"/>
  <c r="D2749" i="7"/>
  <c r="AH2749" i="7" s="1"/>
  <c r="D2645" i="7"/>
  <c r="AH2645" i="7" s="1"/>
  <c r="AD2520" i="1"/>
  <c r="D2772" i="7"/>
  <c r="AH2772" i="7" s="1"/>
  <c r="X3040" i="1"/>
  <c r="B2999" i="7" s="1"/>
  <c r="AF2999" i="7" s="1"/>
  <c r="AH1066" i="1"/>
  <c r="F1025" i="7" s="1"/>
  <c r="X2330" i="1"/>
  <c r="B2289" i="7" s="1"/>
  <c r="AF2289" i="7" s="1"/>
  <c r="D487" i="7"/>
  <c r="AH487" i="7" s="1"/>
  <c r="X1145" i="1"/>
  <c r="B1104" i="7" s="1"/>
  <c r="AF1104" i="7" s="1"/>
  <c r="D365" i="7"/>
  <c r="AH365" i="7" s="1"/>
  <c r="AD1513" i="1"/>
  <c r="X2051" i="1"/>
  <c r="B2010" i="7" s="1"/>
  <c r="AF2010" i="7" s="1"/>
  <c r="AH390" i="1"/>
  <c r="F349" i="7" s="1"/>
  <c r="X2619" i="1"/>
  <c r="B2578" i="7" s="1"/>
  <c r="AF2578" i="7" s="1"/>
  <c r="AH2111" i="1"/>
  <c r="F2070" i="7" s="1"/>
  <c r="X3087" i="1"/>
  <c r="AD2507" i="1"/>
  <c r="X483" i="1"/>
  <c r="B442" i="7" s="1"/>
  <c r="AF442" i="7" s="1"/>
  <c r="D2583" i="7"/>
  <c r="AH2583" i="7" s="1"/>
  <c r="AI167" i="1"/>
  <c r="G126" i="7" s="1"/>
  <c r="X2727" i="1"/>
  <c r="B2686" i="7" s="1"/>
  <c r="AF2686" i="7" s="1"/>
  <c r="D1057" i="7"/>
  <c r="AH1057" i="7" s="1"/>
  <c r="AI2464" i="1"/>
  <c r="G2423" i="7" s="1"/>
  <c r="D2962" i="7"/>
  <c r="AH2962" i="7" s="1"/>
  <c r="AI1182" i="1"/>
  <c r="G1141" i="7" s="1"/>
  <c r="X2974" i="1"/>
  <c r="B2933" i="7" s="1"/>
  <c r="AF2933" i="7" s="1"/>
  <c r="D1932" i="7"/>
  <c r="AH1932" i="7" s="1"/>
  <c r="AI1310" i="1"/>
  <c r="G1269" i="7" s="1"/>
  <c r="D2099" i="7"/>
  <c r="AH2099" i="7" s="1"/>
  <c r="AI220" i="1"/>
  <c r="G179" i="7" s="1"/>
  <c r="AD2921" i="1"/>
  <c r="X2719" i="1"/>
  <c r="B2678" i="7" s="1"/>
  <c r="AF2678" i="7" s="1"/>
  <c r="AH3188" i="1"/>
  <c r="AI1380" i="1"/>
  <c r="G1339" i="7" s="1"/>
  <c r="D2400" i="7"/>
  <c r="AH2400" i="7" s="1"/>
  <c r="AD1443" i="1"/>
  <c r="D512" i="7"/>
  <c r="AH512" i="7" s="1"/>
  <c r="AH516" i="1"/>
  <c r="F475" i="7" s="1"/>
  <c r="D2704" i="7"/>
  <c r="AH2704" i="7" s="1"/>
  <c r="AH2934" i="1"/>
  <c r="F2893" i="7" s="1"/>
  <c r="AD1279" i="1"/>
  <c r="AD826" i="1"/>
  <c r="AD846" i="1"/>
  <c r="D2093" i="7"/>
  <c r="AH2093" i="7" s="1"/>
  <c r="D2723" i="7"/>
  <c r="AH2723" i="7" s="1"/>
  <c r="D783" i="7"/>
  <c r="AH783" i="7" s="1"/>
  <c r="X3092" i="1"/>
  <c r="AH1273" i="1"/>
  <c r="F1232" i="7" s="1"/>
  <c r="D2285" i="7"/>
  <c r="AH2285" i="7" s="1"/>
  <c r="AD3339" i="1"/>
  <c r="AI587" i="1"/>
  <c r="G546" i="7" s="1"/>
  <c r="AI291" i="1"/>
  <c r="G250" i="7" s="1"/>
  <c r="X1266" i="1"/>
  <c r="B1225" i="7" s="1"/>
  <c r="AF1225" i="7" s="1"/>
  <c r="AH1215" i="1"/>
  <c r="F1174" i="7" s="1"/>
  <c r="AI2894" i="1"/>
  <c r="G2853" i="7" s="1"/>
  <c r="AD926" i="1"/>
  <c r="X813" i="1"/>
  <c r="B772" i="7" s="1"/>
  <c r="AF772" i="7" s="1"/>
  <c r="AH3045" i="1"/>
  <c r="F3004" i="7" s="1"/>
  <c r="D784" i="7"/>
  <c r="AH784" i="7" s="1"/>
  <c r="AH3104" i="1"/>
  <c r="AD3362" i="1"/>
  <c r="AI2024" i="1"/>
  <c r="G1983" i="7" s="1"/>
  <c r="AI524" i="1"/>
  <c r="G483" i="7" s="1"/>
  <c r="D2804" i="7"/>
  <c r="AH2804" i="7" s="1"/>
  <c r="X314" i="1"/>
  <c r="B273" i="7" s="1"/>
  <c r="AF273" i="7" s="1"/>
  <c r="AD1075" i="1"/>
  <c r="D1463" i="7"/>
  <c r="AH1463" i="7" s="1"/>
  <c r="AD2018" i="1"/>
  <c r="AD2223" i="1"/>
  <c r="AD1054" i="1"/>
  <c r="X1542" i="1"/>
  <c r="B1501" i="7" s="1"/>
  <c r="AF1501" i="7" s="1"/>
  <c r="AH320" i="1"/>
  <c r="F279" i="7" s="1"/>
  <c r="X1774" i="1"/>
  <c r="B1733" i="7" s="1"/>
  <c r="AF1733" i="7" s="1"/>
  <c r="X2417" i="1"/>
  <c r="B2376" i="7" s="1"/>
  <c r="AF2376" i="7" s="1"/>
  <c r="AD2880" i="1"/>
  <c r="AI107" i="1"/>
  <c r="G66" i="7" s="1"/>
  <c r="X1239" i="1"/>
  <c r="B1198" i="7" s="1"/>
  <c r="AF1198" i="7" s="1"/>
  <c r="X974" i="1"/>
  <c r="B933" i="7" s="1"/>
  <c r="AF933" i="7" s="1"/>
  <c r="AH3448" i="1"/>
  <c r="AI432" i="1"/>
  <c r="G391" i="7" s="1"/>
  <c r="X3523" i="1"/>
  <c r="AD827" i="1"/>
  <c r="AD2607" i="1"/>
  <c r="D2323" i="7"/>
  <c r="AH2323" i="7" s="1"/>
  <c r="AD2428" i="1"/>
  <c r="X2999" i="1"/>
  <c r="B2958" i="7" s="1"/>
  <c r="AF2958" i="7" s="1"/>
  <c r="AD994" i="1"/>
  <c r="AI118" i="1"/>
  <c r="G77" i="7" s="1"/>
  <c r="AH1515" i="1"/>
  <c r="F1474" i="7" s="1"/>
  <c r="AH209" i="1"/>
  <c r="F168" i="7" s="1"/>
  <c r="AH1304" i="1"/>
  <c r="F1263" i="7" s="1"/>
  <c r="AH620" i="1"/>
  <c r="F579" i="7" s="1"/>
  <c r="D663" i="7"/>
  <c r="AH663" i="7" s="1"/>
  <c r="AH1884" i="1"/>
  <c r="F1843" i="7" s="1"/>
  <c r="X1438" i="1"/>
  <c r="B1397" i="7" s="1"/>
  <c r="AF1397" i="7" s="1"/>
  <c r="X2472" i="1"/>
  <c r="B2431" i="7" s="1"/>
  <c r="AF2431" i="7" s="1"/>
  <c r="AH2733" i="1"/>
  <c r="F2692" i="7" s="1"/>
  <c r="AD2356" i="1"/>
  <c r="AH3206" i="1"/>
  <c r="X105" i="1"/>
  <c r="B64" i="7" s="1"/>
  <c r="AF64" i="7" s="1"/>
  <c r="X3386" i="1"/>
  <c r="AI2664" i="1"/>
  <c r="G2623" i="7" s="1"/>
  <c r="X3429" i="1"/>
  <c r="AD1389" i="1"/>
  <c r="AH233" i="1"/>
  <c r="F192" i="7" s="1"/>
  <c r="X134" i="1"/>
  <c r="B93" i="7" s="1"/>
  <c r="AF93" i="7" s="1"/>
  <c r="X2670" i="1"/>
  <c r="B2629" i="7" s="1"/>
  <c r="AF2629" i="7" s="1"/>
  <c r="D2011" i="7"/>
  <c r="AH2011" i="7" s="1"/>
  <c r="X2224" i="1"/>
  <c r="B2183" i="7" s="1"/>
  <c r="AF2183" i="7" s="1"/>
  <c r="AD1980" i="1"/>
  <c r="AH3102" i="1"/>
  <c r="X1125" i="1"/>
  <c r="B1084" i="7" s="1"/>
  <c r="AF1084" i="7" s="1"/>
  <c r="AD2933" i="1"/>
  <c r="D500" i="7"/>
  <c r="AH500" i="7" s="1"/>
  <c r="AD2873" i="1"/>
  <c r="AD260" i="1"/>
  <c r="X2752" i="1"/>
  <c r="B2711" i="7" s="1"/>
  <c r="AF2711" i="7" s="1"/>
  <c r="AD2462" i="1"/>
  <c r="D1646" i="7"/>
  <c r="AH1646" i="7" s="1"/>
  <c r="AI2405" i="1"/>
  <c r="G2364" i="7" s="1"/>
  <c r="D532" i="7"/>
  <c r="AH532" i="7" s="1"/>
  <c r="D465" i="7"/>
  <c r="AH465" i="7" s="1"/>
  <c r="X1688" i="1"/>
  <c r="B1647" i="7" s="1"/>
  <c r="AF1647" i="7" s="1"/>
  <c r="AD1864" i="1"/>
  <c r="AH261" i="1"/>
  <c r="F220" i="7" s="1"/>
  <c r="D731" i="7"/>
  <c r="AH731" i="7" s="1"/>
  <c r="AH2193" i="1"/>
  <c r="F2152" i="7" s="1"/>
  <c r="D1105" i="7"/>
  <c r="AH1105" i="7" s="1"/>
  <c r="AD1808" i="1"/>
  <c r="D1608" i="7"/>
  <c r="AH1608" i="7" s="1"/>
  <c r="D774" i="7"/>
  <c r="AH774" i="7" s="1"/>
  <c r="AH1335" i="1"/>
  <c r="F1294" i="7" s="1"/>
  <c r="AH2265" i="1"/>
  <c r="F2224" i="7" s="1"/>
  <c r="AH2845" i="1"/>
  <c r="F2804" i="7" s="1"/>
  <c r="AI3088" i="1"/>
  <c r="D2184" i="7"/>
  <c r="AH2184" i="7" s="1"/>
  <c r="D1779" i="7"/>
  <c r="AH1779" i="7" s="1"/>
  <c r="AI2223" i="1"/>
  <c r="G2182" i="7" s="1"/>
  <c r="AI1054" i="1"/>
  <c r="G1013" i="7" s="1"/>
  <c r="D1041" i="7"/>
  <c r="AH1041" i="7" s="1"/>
  <c r="AD584" i="1"/>
  <c r="D1231" i="7"/>
  <c r="AH1231" i="7" s="1"/>
  <c r="AD3510" i="1"/>
  <c r="AH540" i="1"/>
  <c r="F499" i="7" s="1"/>
  <c r="X3165" i="1"/>
  <c r="AH3381" i="1"/>
  <c r="AI2396" i="1"/>
  <c r="G2355" i="7" s="1"/>
  <c r="AD1173" i="1"/>
  <c r="X2184" i="1"/>
  <c r="B2143" i="7" s="1"/>
  <c r="AF2143" i="7" s="1"/>
  <c r="AH180" i="1"/>
  <c r="F139" i="7" s="1"/>
  <c r="AH1959" i="1"/>
  <c r="F1918" i="7" s="1"/>
  <c r="AH1247" i="1"/>
  <c r="F1206" i="7" s="1"/>
  <c r="AD139" i="1"/>
  <c r="AH2751" i="1"/>
  <c r="F2710" i="7" s="1"/>
  <c r="AD203" i="1"/>
  <c r="AH1192" i="1"/>
  <c r="F1151" i="7" s="1"/>
  <c r="AH1819" i="1"/>
  <c r="F1778" i="7" s="1"/>
  <c r="AD1384" i="1"/>
  <c r="X3218" i="1"/>
  <c r="AD1506" i="1"/>
  <c r="AH3063" i="1"/>
  <c r="AI331" i="1"/>
  <c r="G290" i="7" s="1"/>
  <c r="D269" i="7"/>
  <c r="AH269" i="7" s="1"/>
  <c r="X651" i="1"/>
  <c r="B610" i="7" s="1"/>
  <c r="AF610" i="7" s="1"/>
  <c r="AH2838" i="1"/>
  <c r="F2797" i="7" s="1"/>
  <c r="D2856" i="7"/>
  <c r="AH2856" i="7" s="1"/>
  <c r="AI1565" i="1"/>
  <c r="G1524" i="7" s="1"/>
  <c r="AI2905" i="1"/>
  <c r="G2864" i="7" s="1"/>
  <c r="AH2356" i="1"/>
  <c r="F2315" i="7" s="1"/>
  <c r="AD3206" i="1"/>
  <c r="AH2451" i="1"/>
  <c r="F2410" i="7" s="1"/>
  <c r="AI263" i="1"/>
  <c r="G222" i="7" s="1"/>
  <c r="AI1000" i="1"/>
  <c r="G959" i="7" s="1"/>
  <c r="AD1815" i="1"/>
  <c r="AD233" i="1"/>
  <c r="D1128" i="7"/>
  <c r="AH1128" i="7" s="1"/>
  <c r="X2829" i="1"/>
  <c r="B2788" i="7" s="1"/>
  <c r="AF2788" i="7" s="1"/>
  <c r="AD1692" i="1"/>
  <c r="X2571" i="1"/>
  <c r="B2530" i="7" s="1"/>
  <c r="AF2530" i="7" s="1"/>
  <c r="D79" i="7"/>
  <c r="AH79" i="7" s="1"/>
  <c r="X3181" i="1"/>
  <c r="AI3157" i="1"/>
  <c r="AH800" i="1"/>
  <c r="F759" i="7" s="1"/>
  <c r="D1285" i="7"/>
  <c r="AH1285" i="7" s="1"/>
  <c r="X938" i="1"/>
  <c r="B897" i="7" s="1"/>
  <c r="AF897" i="7" s="1"/>
  <c r="AI617" i="1"/>
  <c r="G576" i="7" s="1"/>
  <c r="AH3134" i="1"/>
  <c r="X3150" i="1"/>
  <c r="X957" i="1"/>
  <c r="B916" i="7" s="1"/>
  <c r="AF916" i="7" s="1"/>
  <c r="AD630" i="1"/>
  <c r="AD2138" i="1"/>
  <c r="X1570" i="1"/>
  <c r="B1529" i="7" s="1"/>
  <c r="AF1529" i="7" s="1"/>
  <c r="X2164" i="1"/>
  <c r="B2123" i="7" s="1"/>
  <c r="AF2123" i="7" s="1"/>
  <c r="AI1333" i="1"/>
  <c r="G1292" i="7" s="1"/>
  <c r="AI91" i="1"/>
  <c r="G50" i="7" s="1"/>
  <c r="D220" i="7"/>
  <c r="AH220" i="7" s="1"/>
  <c r="X741" i="1"/>
  <c r="B700" i="7" s="1"/>
  <c r="AF700" i="7" s="1"/>
  <c r="AD2476" i="1"/>
  <c r="X1564" i="1"/>
  <c r="B1523" i="7" s="1"/>
  <c r="AF1523" i="7" s="1"/>
  <c r="D1135" i="7"/>
  <c r="AH1135" i="7" s="1"/>
  <c r="AD2304" i="1"/>
  <c r="AI1469" i="1"/>
  <c r="G1428" i="7" s="1"/>
  <c r="AI882" i="1"/>
  <c r="G841" i="7" s="1"/>
  <c r="AD551" i="1"/>
  <c r="AH2569" i="1"/>
  <c r="F2528" i="7" s="1"/>
  <c r="D2535" i="7"/>
  <c r="AH2535" i="7" s="1"/>
  <c r="AI1551" i="1"/>
  <c r="G1510" i="7" s="1"/>
  <c r="AH1843" i="1"/>
  <c r="F1802" i="7" s="1"/>
  <c r="AH1082" i="1"/>
  <c r="F1041" i="7" s="1"/>
  <c r="AD1733" i="1"/>
  <c r="AH2981" i="1"/>
  <c r="F2940" i="7" s="1"/>
  <c r="X540" i="1"/>
  <c r="B499" i="7" s="1"/>
  <c r="AF499" i="7" s="1"/>
  <c r="X1725" i="1"/>
  <c r="B1684" i="7" s="1"/>
  <c r="AF1684" i="7" s="1"/>
  <c r="AI2437" i="1"/>
  <c r="G2396" i="7" s="1"/>
  <c r="AD489" i="1"/>
  <c r="AH2786" i="1"/>
  <c r="F2745" i="7" s="1"/>
  <c r="X515" i="1"/>
  <c r="B474" i="7" s="1"/>
  <c r="AF474" i="7" s="1"/>
  <c r="X1458" i="1"/>
  <c r="B1417" i="7" s="1"/>
  <c r="AF1417" i="7" s="1"/>
  <c r="X2428" i="1"/>
  <c r="B2387" i="7" s="1"/>
  <c r="AF2387" i="7" s="1"/>
  <c r="X2921" i="1"/>
  <c r="B2880" i="7" s="1"/>
  <c r="AF2880" i="7" s="1"/>
  <c r="D2743" i="7"/>
  <c r="AH2743" i="7" s="1"/>
  <c r="X1672" i="1"/>
  <c r="B1631" i="7" s="1"/>
  <c r="AF1631" i="7" s="1"/>
  <c r="D1512" i="7"/>
  <c r="AH1512" i="7" s="1"/>
  <c r="AD570" i="1"/>
  <c r="AI2278" i="1"/>
  <c r="G2237" i="7" s="1"/>
  <c r="AH1565" i="1"/>
  <c r="F1524" i="7" s="1"/>
  <c r="D797" i="7"/>
  <c r="AH797" i="7" s="1"/>
  <c r="AD964" i="1"/>
  <c r="AI655" i="1"/>
  <c r="G614" i="7" s="1"/>
  <c r="X1354" i="1"/>
  <c r="B1313" i="7" s="1"/>
  <c r="AF1313" i="7" s="1"/>
  <c r="AD3049" i="1"/>
  <c r="D1539" i="7"/>
  <c r="AH1539" i="7" s="1"/>
  <c r="AD2918" i="1"/>
  <c r="AH1840" i="1"/>
  <c r="F1799" i="7" s="1"/>
  <c r="X824" i="1"/>
  <c r="B783" i="7" s="1"/>
  <c r="AF783" i="7" s="1"/>
  <c r="AI2465" i="1"/>
  <c r="G2424" i="7" s="1"/>
  <c r="AH781" i="1"/>
  <c r="F740" i="7" s="1"/>
  <c r="AH1821" i="1"/>
  <c r="F1780" i="7" s="1"/>
  <c r="AI497" i="1"/>
  <c r="G456" i="7" s="1"/>
  <c r="AH2781" i="1"/>
  <c r="F2740" i="7" s="1"/>
  <c r="D718" i="7"/>
  <c r="AH718" i="7" s="1"/>
  <c r="AH2757" i="1"/>
  <c r="F2716" i="7" s="1"/>
  <c r="AH2304" i="1"/>
  <c r="F2263" i="7" s="1"/>
  <c r="D2544" i="7"/>
  <c r="AH2544" i="7" s="1"/>
  <c r="AI2812" i="1"/>
  <c r="G2771" i="7" s="1"/>
  <c r="AH3512" i="1"/>
  <c r="D2878" i="7"/>
  <c r="AH2878" i="7" s="1"/>
  <c r="AD2478" i="1"/>
  <c r="X2909" i="1"/>
  <c r="B2868" i="7" s="1"/>
  <c r="AF2868" i="7" s="1"/>
  <c r="AI1064" i="1"/>
  <c r="G1023" i="7" s="1"/>
  <c r="AD1896" i="1"/>
  <c r="D1453" i="7"/>
  <c r="AH1453" i="7" s="1"/>
  <c r="AD1915" i="1"/>
  <c r="AH309" i="1"/>
  <c r="F268" i="7" s="1"/>
  <c r="AD1679" i="1"/>
  <c r="AI2913" i="1"/>
  <c r="G2872" i="7" s="1"/>
  <c r="X1764" i="1"/>
  <c r="B1723" i="7" s="1"/>
  <c r="AF1723" i="7" s="1"/>
  <c r="AI653" i="1"/>
  <c r="G612" i="7" s="1"/>
  <c r="X2985" i="1"/>
  <c r="B2944" i="7" s="1"/>
  <c r="AF2944" i="7" s="1"/>
  <c r="D1124" i="7"/>
  <c r="AH1124" i="7" s="1"/>
  <c r="D1697" i="7"/>
  <c r="AH1697" i="7" s="1"/>
  <c r="AD122" i="1"/>
  <c r="AD2674" i="1"/>
  <c r="D2841" i="7"/>
  <c r="AH2841" i="7" s="1"/>
  <c r="AD1211" i="1"/>
  <c r="X2924" i="1"/>
  <c r="B2883" i="7" s="1"/>
  <c r="AF2883" i="7" s="1"/>
  <c r="X1347" i="1"/>
  <c r="B1306" i="7" s="1"/>
  <c r="AF1306" i="7" s="1"/>
  <c r="AH102" i="1"/>
  <c r="F61" i="7" s="1"/>
  <c r="AD2263" i="1"/>
  <c r="X1417" i="1"/>
  <c r="B1376" i="7" s="1"/>
  <c r="AF1376" i="7" s="1"/>
  <c r="AD3374" i="1"/>
  <c r="D913" i="7"/>
  <c r="AH913" i="7" s="1"/>
  <c r="AD371" i="1"/>
  <c r="AD1114" i="1"/>
  <c r="AD3389" i="1"/>
  <c r="D800" i="7"/>
  <c r="AH800" i="7" s="1"/>
  <c r="AH2755" i="1"/>
  <c r="F2714" i="7" s="1"/>
  <c r="X1268" i="1"/>
  <c r="B1227" i="7" s="1"/>
  <c r="AF1227" i="7" s="1"/>
  <c r="AI1520" i="1"/>
  <c r="G1479" i="7" s="1"/>
  <c r="X1545" i="1"/>
  <c r="B1504" i="7" s="1"/>
  <c r="AF1504" i="7" s="1"/>
  <c r="AD3046" i="1"/>
  <c r="AD1004" i="1"/>
  <c r="AD2312" i="1"/>
  <c r="X1685" i="1"/>
  <c r="B1644" i="7" s="1"/>
  <c r="AF1644" i="7" s="1"/>
  <c r="AD2198" i="1"/>
  <c r="AH341" i="1"/>
  <c r="F300" i="7" s="1"/>
  <c r="X3064" i="1"/>
  <c r="AI624" i="1"/>
  <c r="G583" i="7" s="1"/>
  <c r="D804" i="7"/>
  <c r="AH804" i="7" s="1"/>
  <c r="AD2558" i="1"/>
  <c r="AH3356" i="1"/>
  <c r="D1692" i="7"/>
  <c r="AH1692" i="7" s="1"/>
  <c r="AD2314" i="1"/>
  <c r="AD2604" i="1"/>
  <c r="AH1044" i="1"/>
  <c r="F1003" i="7" s="1"/>
  <c r="X1635" i="1"/>
  <c r="B1594" i="7" s="1"/>
  <c r="AF1594" i="7" s="1"/>
  <c r="X2239" i="1"/>
  <c r="B2198" i="7" s="1"/>
  <c r="AF2198" i="7" s="1"/>
  <c r="AD1600" i="1"/>
  <c r="D778" i="7"/>
  <c r="AH778" i="7" s="1"/>
  <c r="AD180" i="1"/>
  <c r="D1390" i="7"/>
  <c r="AH1390" i="7" s="1"/>
  <c r="D62" i="7"/>
  <c r="AH62" i="7" s="1"/>
  <c r="AI686" i="1"/>
  <c r="G645" i="7" s="1"/>
  <c r="AD1413" i="1"/>
  <c r="AI1448" i="1"/>
  <c r="G1407" i="7" s="1"/>
  <c r="D130" i="7"/>
  <c r="AH130" i="7" s="1"/>
  <c r="AI881" i="1"/>
  <c r="G840" i="7" s="1"/>
  <c r="AI769" i="1"/>
  <c r="G728" i="7" s="1"/>
  <c r="AI1902" i="1"/>
  <c r="G1861" i="7" s="1"/>
  <c r="AI360" i="1"/>
  <c r="G319" i="7" s="1"/>
  <c r="AH1553" i="1"/>
  <c r="F1512" i="7" s="1"/>
  <c r="AH2632" i="1"/>
  <c r="F2591" i="7" s="1"/>
  <c r="AH469" i="1"/>
  <c r="F428" i="7" s="1"/>
  <c r="AD2182" i="1"/>
  <c r="AD402" i="1"/>
  <c r="AI3410" i="1"/>
  <c r="D1419" i="7"/>
  <c r="AH1419" i="7" s="1"/>
  <c r="D2010" i="7"/>
  <c r="AH2010" i="7" s="1"/>
  <c r="AD1254" i="1"/>
  <c r="D97" i="7"/>
  <c r="AH97" i="7" s="1"/>
  <c r="AD3025" i="1"/>
  <c r="AI3376" i="1"/>
  <c r="AI981" i="1"/>
  <c r="G940" i="7" s="1"/>
  <c r="D1301" i="7"/>
  <c r="AH1301" i="7" s="1"/>
  <c r="AI1354" i="1"/>
  <c r="G1313" i="7" s="1"/>
  <c r="AH1427" i="1"/>
  <c r="F1386" i="7" s="1"/>
  <c r="AI2151" i="1"/>
  <c r="G2110" i="7" s="1"/>
  <c r="X594" i="1"/>
  <c r="B553" i="7" s="1"/>
  <c r="AF553" i="7" s="1"/>
  <c r="AD2945" i="1"/>
  <c r="AH559" i="1"/>
  <c r="F518" i="7" s="1"/>
  <c r="AI1921" i="1"/>
  <c r="G1880" i="7" s="1"/>
  <c r="AD1653" i="1"/>
  <c r="AD1806" i="1"/>
  <c r="AH2530" i="1"/>
  <c r="F2489" i="7" s="1"/>
  <c r="AD2211" i="1"/>
  <c r="X1630" i="1"/>
  <c r="B1589" i="7" s="1"/>
  <c r="AF1589" i="7" s="1"/>
  <c r="D1092" i="7"/>
  <c r="AH1092" i="7" s="1"/>
  <c r="AD2326" i="1"/>
  <c r="AI3339" i="1"/>
  <c r="AD1104" i="1"/>
  <c r="AI1263" i="1"/>
  <c r="G1222" i="7" s="1"/>
  <c r="AI125" i="1"/>
  <c r="G84" i="7" s="1"/>
  <c r="AI848" i="1"/>
  <c r="G807" i="7" s="1"/>
  <c r="AI2809" i="1"/>
  <c r="G2768" i="7" s="1"/>
  <c r="X3413" i="1"/>
  <c r="D724" i="7"/>
  <c r="AH724" i="7" s="1"/>
  <c r="AH2091" i="1"/>
  <c r="F2050" i="7" s="1"/>
  <c r="AH1943" i="1"/>
  <c r="F1902" i="7" s="1"/>
  <c r="AH232" i="1"/>
  <c r="F191" i="7" s="1"/>
  <c r="D747" i="7"/>
  <c r="AH747" i="7" s="1"/>
  <c r="AI3046" i="1"/>
  <c r="G3005" i="7" s="1"/>
  <c r="AH1769" i="1"/>
  <c r="F1728" i="7" s="1"/>
  <c r="AD1697" i="1"/>
  <c r="AI1893" i="1"/>
  <c r="G1852" i="7" s="1"/>
  <c r="AD93" i="1"/>
  <c r="AH1504" i="1"/>
  <c r="F1463" i="7" s="1"/>
  <c r="AD624" i="1"/>
  <c r="AI2772" i="1"/>
  <c r="G2731" i="7" s="1"/>
  <c r="D2517" i="7"/>
  <c r="AH2517" i="7" s="1"/>
  <c r="AD3356" i="1"/>
  <c r="D1254" i="7"/>
  <c r="AH1254" i="7" s="1"/>
  <c r="AH999" i="1"/>
  <c r="F958" i="7" s="1"/>
  <c r="D1475" i="7"/>
  <c r="AH1475" i="7" s="1"/>
  <c r="AI2731" i="1"/>
  <c r="G2690" i="7" s="1"/>
  <c r="AD1386" i="1"/>
  <c r="AI2143" i="1"/>
  <c r="G2102" i="7" s="1"/>
  <c r="X2208" i="1"/>
  <c r="B2167" i="7" s="1"/>
  <c r="AF2167" i="7" s="1"/>
  <c r="AH2158" i="1"/>
  <c r="F2117" i="7" s="1"/>
  <c r="D2470" i="7"/>
  <c r="AH2470" i="7" s="1"/>
  <c r="AH1655" i="1"/>
  <c r="F1614" i="7" s="1"/>
  <c r="AH1140" i="1"/>
  <c r="F1099" i="7" s="1"/>
  <c r="X1894" i="1"/>
  <c r="B1853" i="7" s="1"/>
  <c r="AF1853" i="7" s="1"/>
  <c r="AH1195" i="1"/>
  <c r="F1154" i="7" s="1"/>
  <c r="X1462" i="1"/>
  <c r="B1421" i="7" s="1"/>
  <c r="AF1421" i="7" s="1"/>
  <c r="AI2986" i="1"/>
  <c r="G2945" i="7" s="1"/>
  <c r="D179" i="7"/>
  <c r="AH179" i="7" s="1"/>
  <c r="D953" i="7"/>
  <c r="AH953" i="7" s="1"/>
  <c r="D77" i="7"/>
  <c r="AH77" i="7" s="1"/>
  <c r="AD3188" i="1"/>
  <c r="D319" i="7"/>
  <c r="AH319" i="7" s="1"/>
  <c r="X3237" i="1"/>
  <c r="D1971" i="7"/>
  <c r="AH1971" i="7" s="1"/>
  <c r="AD2850" i="1"/>
  <c r="AH570" i="1"/>
  <c r="F529" i="7" s="1"/>
  <c r="AD3474" i="1"/>
  <c r="AI406" i="1"/>
  <c r="G365" i="7" s="1"/>
  <c r="D2881" i="7"/>
  <c r="AH2881" i="7" s="1"/>
  <c r="D1466" i="7"/>
  <c r="AH1466" i="7" s="1"/>
  <c r="AD2881" i="1"/>
  <c r="D1881" i="7"/>
  <c r="AH1881" i="7" s="1"/>
  <c r="AI1901" i="1"/>
  <c r="G1860" i="7" s="1"/>
  <c r="AD707" i="1"/>
  <c r="X2541" i="1"/>
  <c r="B2500" i="7" s="1"/>
  <c r="AF2500" i="7" s="1"/>
  <c r="AD1203" i="1"/>
  <c r="X2422" i="1"/>
  <c r="B2381" i="7" s="1"/>
  <c r="AF2381" i="7" s="1"/>
  <c r="AI3078" i="1"/>
  <c r="AH3049" i="1"/>
  <c r="F3008" i="7" s="1"/>
  <c r="D400" i="7"/>
  <c r="AH400" i="7" s="1"/>
  <c r="AI240" i="1"/>
  <c r="G199" i="7" s="1"/>
  <c r="X3469" i="1"/>
  <c r="AD2582" i="1"/>
  <c r="X3070" i="1"/>
  <c r="AD829" i="1"/>
  <c r="AI3087" i="1"/>
  <c r="D736" i="7"/>
  <c r="AH736" i="7" s="1"/>
  <c r="AI1706" i="1"/>
  <c r="G1665" i="7" s="1"/>
  <c r="X2394" i="1"/>
  <c r="B2353" i="7" s="1"/>
  <c r="AF2353" i="7" s="1"/>
  <c r="X1617" i="1"/>
  <c r="B1576" i="7" s="1"/>
  <c r="AF1576" i="7" s="1"/>
  <c r="AH3264" i="1"/>
  <c r="AI3352" i="1"/>
  <c r="AH1899" i="1"/>
  <c r="F1858" i="7" s="1"/>
  <c r="AD1263" i="1"/>
  <c r="AD506" i="1"/>
  <c r="D1940" i="7"/>
  <c r="AH1940" i="7" s="1"/>
  <c r="X1632" i="1"/>
  <c r="B1591" i="7" s="1"/>
  <c r="AF1591" i="7" s="1"/>
  <c r="AI2043" i="1"/>
  <c r="G2002" i="7" s="1"/>
  <c r="AD2864" i="1"/>
  <c r="AH426" i="1"/>
  <c r="F385" i="7" s="1"/>
  <c r="D1627" i="7"/>
  <c r="AH1627" i="7" s="1"/>
  <c r="X1734" i="1"/>
  <c r="B1693" i="7" s="1"/>
  <c r="AF1693" i="7" s="1"/>
  <c r="AI3179" i="1"/>
  <c r="X2601" i="1"/>
  <c r="B2560" i="7" s="1"/>
  <c r="AF2560" i="7" s="1"/>
  <c r="AI2265" i="1"/>
  <c r="G2224" i="7" s="1"/>
  <c r="AH1429" i="1"/>
  <c r="F1388" i="7" s="1"/>
  <c r="X79" i="1"/>
  <c r="B38" i="7" s="1"/>
  <c r="AF38" i="7" s="1"/>
  <c r="AD2732" i="1"/>
  <c r="AD2191" i="1"/>
  <c r="D1278" i="7"/>
  <c r="AH1278" i="7" s="1"/>
  <c r="AH262" i="1"/>
  <c r="F221" i="7" s="1"/>
  <c r="AI376" i="1"/>
  <c r="G335" i="7" s="1"/>
  <c r="AH2928" i="1"/>
  <c r="F2887" i="7" s="1"/>
  <c r="X1044" i="1"/>
  <c r="B1003" i="7" s="1"/>
  <c r="AF1003" i="7" s="1"/>
  <c r="AI1098" i="1"/>
  <c r="G1057" i="7" s="1"/>
  <c r="D1132" i="7"/>
  <c r="AH1132" i="7" s="1"/>
  <c r="AI2667" i="1"/>
  <c r="G2626" i="7" s="1"/>
  <c r="X1404" i="1"/>
  <c r="B1363" i="7" s="1"/>
  <c r="AF1363" i="7" s="1"/>
  <c r="D1270" i="7"/>
  <c r="AH1270" i="7" s="1"/>
  <c r="AI2532" i="1"/>
  <c r="G2491" i="7" s="1"/>
  <c r="AH1448" i="1"/>
  <c r="F1407" i="7" s="1"/>
  <c r="AI2061" i="1"/>
  <c r="G2020" i="7" s="1"/>
  <c r="D2975" i="7"/>
  <c r="AH2975" i="7" s="1"/>
  <c r="AH360" i="1"/>
  <c r="F319" i="7" s="1"/>
  <c r="AH2407" i="1"/>
  <c r="F2366" i="7" s="1"/>
  <c r="D428" i="7"/>
  <c r="AH428" i="7" s="1"/>
  <c r="AH1614" i="1"/>
  <c r="F1573" i="7" s="1"/>
  <c r="AH2922" i="1"/>
  <c r="F2881" i="7" s="1"/>
  <c r="AI3276" i="1"/>
  <c r="X338" i="1"/>
  <c r="B297" i="7" s="1"/>
  <c r="AF297" i="7" s="1"/>
  <c r="X965" i="1"/>
  <c r="B924" i="7" s="1"/>
  <c r="AF924" i="7" s="1"/>
  <c r="AH2288" i="1"/>
  <c r="F2247" i="7" s="1"/>
  <c r="AH1848" i="1"/>
  <c r="F1807" i="7" s="1"/>
  <c r="D199" i="7"/>
  <c r="AH199" i="7" s="1"/>
  <c r="D785" i="7"/>
  <c r="AH785" i="7" s="1"/>
  <c r="AH1467" i="1"/>
  <c r="F1426" i="7" s="1"/>
  <c r="D1393" i="7"/>
  <c r="AH1393" i="7" s="1"/>
  <c r="AD1768" i="1"/>
  <c r="D1658" i="7"/>
  <c r="AH1658" i="7" s="1"/>
  <c r="AD587" i="1"/>
  <c r="AH2055" i="1"/>
  <c r="F2014" i="7" s="1"/>
  <c r="AD2613" i="1"/>
  <c r="AI1116" i="1"/>
  <c r="G1075" i="7" s="1"/>
  <c r="AI2991" i="1"/>
  <c r="G2950" i="7" s="1"/>
  <c r="AI1982" i="1"/>
  <c r="G1941" i="7" s="1"/>
  <c r="X952" i="1"/>
  <c r="B911" i="7" s="1"/>
  <c r="AF911" i="7" s="1"/>
  <c r="AI93" i="1"/>
  <c r="G52" i="7" s="1"/>
  <c r="X1015" i="1"/>
  <c r="B974" i="7" s="1"/>
  <c r="AF974" i="7" s="1"/>
  <c r="AD1669" i="1"/>
  <c r="AD417" i="1"/>
  <c r="AI569" i="1"/>
  <c r="G528" i="7" s="1"/>
  <c r="X1041" i="1"/>
  <c r="B1000" i="7" s="1"/>
  <c r="AF1000" i="7" s="1"/>
  <c r="AD1959" i="1"/>
  <c r="AH1036" i="1"/>
  <c r="F995" i="7" s="1"/>
  <c r="AD2004" i="1"/>
  <c r="D2195" i="7"/>
  <c r="AH2195" i="7" s="1"/>
  <c r="AH1825" i="1"/>
  <c r="F1784" i="7" s="1"/>
  <c r="X2146" i="1"/>
  <c r="B2105" i="7" s="1"/>
  <c r="AF2105" i="7" s="1"/>
  <c r="AI2232" i="1"/>
  <c r="G2191" i="7" s="1"/>
  <c r="X3146" i="1"/>
  <c r="D964" i="7"/>
  <c r="AH964" i="7" s="1"/>
  <c r="D2280" i="7"/>
  <c r="AH2280" i="7" s="1"/>
  <c r="X1941" i="1"/>
  <c r="B1900" i="7" s="1"/>
  <c r="AF1900" i="7" s="1"/>
  <c r="AD1375" i="1"/>
  <c r="AI2271" i="1"/>
  <c r="G2230" i="7" s="1"/>
  <c r="AD3441" i="1"/>
  <c r="D1624" i="7"/>
  <c r="AH1624" i="7" s="1"/>
  <c r="AI3236" i="1"/>
  <c r="D1108" i="7"/>
  <c r="AH1108" i="7" s="1"/>
  <c r="AI1065" i="1"/>
  <c r="G1024" i="7" s="1"/>
  <c r="D124" i="7"/>
  <c r="AH124" i="7" s="1"/>
  <c r="D2809" i="7"/>
  <c r="AH2809" i="7" s="1"/>
  <c r="AD2299" i="1"/>
  <c r="AI731" i="1"/>
  <c r="G690" i="7" s="1"/>
  <c r="AH3409" i="1"/>
  <c r="AI3370" i="1"/>
  <c r="X1247" i="1"/>
  <c r="B1206" i="7" s="1"/>
  <c r="AF1206" i="7" s="1"/>
  <c r="AI2210" i="1"/>
  <c r="G2169" i="7" s="1"/>
  <c r="X421" i="1"/>
  <c r="B380" i="7" s="1"/>
  <c r="AF380" i="7" s="1"/>
  <c r="D2153" i="7"/>
  <c r="AH2153" i="7" s="1"/>
  <c r="AH2890" i="1"/>
  <c r="F2849" i="7" s="1"/>
  <c r="AD418" i="1"/>
  <c r="AD2408" i="1"/>
  <c r="D1381" i="7"/>
  <c r="AH1381" i="7" s="1"/>
  <c r="AH1692" i="1"/>
  <c r="F1651" i="7" s="1"/>
  <c r="AI3374" i="1"/>
  <c r="AH274" i="1"/>
  <c r="F233" i="7" s="1"/>
  <c r="AH2295" i="1"/>
  <c r="F2254" i="7" s="1"/>
  <c r="D1575" i="7"/>
  <c r="AH1575" i="7" s="1"/>
  <c r="X3478" i="1"/>
  <c r="D117" i="7"/>
  <c r="AH117" i="7" s="1"/>
  <c r="X1591" i="1"/>
  <c r="B1550" i="7" s="1"/>
  <c r="AF1550" i="7" s="1"/>
  <c r="D2426" i="7"/>
  <c r="AH2426" i="7" s="1"/>
  <c r="D2301" i="7"/>
  <c r="AH2301" i="7" s="1"/>
  <c r="AH894" i="1"/>
  <c r="F853" i="7" s="1"/>
  <c r="AD3264" i="1"/>
  <c r="AD3352" i="1"/>
  <c r="AI659" i="1"/>
  <c r="G618" i="7" s="1"/>
  <c r="X789" i="1"/>
  <c r="B748" i="7" s="1"/>
  <c r="AF748" i="7" s="1"/>
  <c r="D2014" i="7"/>
  <c r="AH2014" i="7" s="1"/>
  <c r="AH388" i="1"/>
  <c r="F347" i="7" s="1"/>
  <c r="D50" i="7"/>
  <c r="AH50" i="7" s="1"/>
  <c r="X3329" i="1"/>
  <c r="D2009" i="7"/>
  <c r="AH2009" i="7" s="1"/>
  <c r="AI3471" i="1"/>
  <c r="AD2188" i="1"/>
  <c r="AH3407" i="1"/>
  <c r="AI2169" i="1"/>
  <c r="G2128" i="7" s="1"/>
  <c r="AD815" i="1"/>
  <c r="D678" i="7"/>
  <c r="AH678" i="7" s="1"/>
  <c r="AD763" i="1"/>
  <c r="AD1804" i="1"/>
  <c r="AH1180" i="1"/>
  <c r="F1139" i="7" s="1"/>
  <c r="AH2612" i="1"/>
  <c r="F2571" i="7" s="1"/>
  <c r="AH2887" i="1"/>
  <c r="F2846" i="7" s="1"/>
  <c r="AD2157" i="1"/>
  <c r="AH3443" i="1"/>
  <c r="AH2506" i="1"/>
  <c r="F2465" i="7" s="1"/>
  <c r="AH2650" i="1"/>
  <c r="F2609" i="7" s="1"/>
  <c r="X1874" i="1"/>
  <c r="B1833" i="7" s="1"/>
  <c r="AF1833" i="7" s="1"/>
  <c r="X3028" i="1"/>
  <c r="B2987" i="7" s="1"/>
  <c r="AF2987" i="7" s="1"/>
  <c r="AD431" i="1"/>
  <c r="AI1814" i="1"/>
  <c r="G1773" i="7" s="1"/>
  <c r="D1671" i="7"/>
  <c r="AH1671" i="7" s="1"/>
  <c r="AH3389" i="1"/>
  <c r="D1516" i="7"/>
  <c r="AH1516" i="7" s="1"/>
  <c r="AH1690" i="1"/>
  <c r="F1649" i="7" s="1"/>
  <c r="AI669" i="1"/>
  <c r="G628" i="7" s="1"/>
  <c r="AI222" i="1"/>
  <c r="G181" i="7" s="1"/>
  <c r="AH3398" i="1"/>
  <c r="AD186" i="1"/>
  <c r="AD2986" i="1"/>
  <c r="AI2533" i="1"/>
  <c r="G2492" i="7" s="1"/>
  <c r="AI1870" i="1"/>
  <c r="G1829" i="7" s="1"/>
  <c r="AI364" i="1"/>
  <c r="G323" i="7" s="1"/>
  <c r="D2346" i="7"/>
  <c r="AH2346" i="7" s="1"/>
  <c r="AI1720" i="1"/>
  <c r="G1679" i="7" s="1"/>
  <c r="AI645" i="1"/>
  <c r="G604" i="7" s="1"/>
  <c r="AD1892" i="1"/>
  <c r="AD2797" i="1"/>
  <c r="X597" i="1"/>
  <c r="B556" i="7" s="1"/>
  <c r="AF556" i="7" s="1"/>
  <c r="AH2103" i="1"/>
  <c r="F2062" i="7" s="1"/>
  <c r="AI1621" i="1"/>
  <c r="G1580" i="7" s="1"/>
  <c r="AH1502" i="1"/>
  <c r="F1461" i="7" s="1"/>
  <c r="AI1815" i="1"/>
  <c r="G1774" i="7" s="1"/>
  <c r="AD3254" i="1"/>
  <c r="AI1738" i="1"/>
  <c r="G1697" i="7" s="1"/>
  <c r="X2362" i="1"/>
  <c r="B2321" i="7" s="1"/>
  <c r="AF2321" i="7" s="1"/>
  <c r="AH1817" i="1"/>
  <c r="F1776" i="7" s="1"/>
  <c r="AD274" i="1"/>
  <c r="AH1196" i="1"/>
  <c r="F1155" i="7" s="1"/>
  <c r="D656" i="7"/>
  <c r="AH656" i="7" s="1"/>
  <c r="X829" i="1"/>
  <c r="B788" i="7" s="1"/>
  <c r="AF788" i="7" s="1"/>
  <c r="AH1210" i="1"/>
  <c r="F1169" i="7" s="1"/>
  <c r="AI2211" i="1"/>
  <c r="G2170" i="7" s="1"/>
  <c r="AI3044" i="1"/>
  <c r="G3003" i="7" s="1"/>
  <c r="AH1089" i="1"/>
  <c r="F1048" i="7" s="1"/>
  <c r="AH600" i="1"/>
  <c r="F559" i="7" s="1"/>
  <c r="AH537" i="1"/>
  <c r="F496" i="7" s="1"/>
  <c r="AI3148" i="1"/>
  <c r="AD2043" i="1"/>
  <c r="D2314" i="7"/>
  <c r="AH2314" i="7" s="1"/>
  <c r="AI2276" i="1"/>
  <c r="G2235" i="7" s="1"/>
  <c r="D829" i="7"/>
  <c r="AH829" i="7" s="1"/>
  <c r="AD901" i="1"/>
  <c r="X1615" i="1"/>
  <c r="B1574" i="7" s="1"/>
  <c r="AF1574" i="7" s="1"/>
  <c r="AH2044" i="1"/>
  <c r="F2003" i="7" s="1"/>
  <c r="AI2157" i="1"/>
  <c r="G2116" i="7" s="1"/>
  <c r="D1650" i="7"/>
  <c r="AH1650" i="7" s="1"/>
  <c r="D2332" i="7"/>
  <c r="AH2332" i="7" s="1"/>
  <c r="AI1328" i="1"/>
  <c r="G1287" i="7" s="1"/>
  <c r="D2483" i="7"/>
  <c r="AH2483" i="7" s="1"/>
  <c r="AD568" i="1"/>
  <c r="AH2437" i="1"/>
  <c r="F2396" i="7" s="1"/>
  <c r="AD1690" i="1"/>
  <c r="AH1990" i="1"/>
  <c r="F1949" i="7" s="1"/>
  <c r="D145" i="7"/>
  <c r="AH145" i="7" s="1"/>
  <c r="AH2498" i="1"/>
  <c r="F2457" i="7" s="1"/>
  <c r="X2023" i="1"/>
  <c r="B1982" i="7" s="1"/>
  <c r="AF1982" i="7" s="1"/>
  <c r="X1553" i="1"/>
  <c r="B1512" i="7" s="1"/>
  <c r="AF1512" i="7" s="1"/>
  <c r="AI1070" i="1"/>
  <c r="G1029" i="7" s="1"/>
  <c r="AH401" i="1"/>
  <c r="F360" i="7" s="1"/>
  <c r="X1916" i="1"/>
  <c r="B1875" i="7" s="1"/>
  <c r="AF1875" i="7" s="1"/>
  <c r="X2151" i="1"/>
  <c r="B2110" i="7" s="1"/>
  <c r="AF2110" i="7" s="1"/>
  <c r="AH3350" i="1"/>
  <c r="AD2627" i="1"/>
  <c r="AH1611" i="1"/>
  <c r="F1570" i="7" s="1"/>
  <c r="D2826" i="7"/>
  <c r="AH2826" i="7" s="1"/>
  <c r="AI413" i="1"/>
  <c r="G372" i="7" s="1"/>
  <c r="AD1224" i="1"/>
  <c r="AI426" i="1"/>
  <c r="G385" i="7" s="1"/>
  <c r="D884" i="7"/>
  <c r="AH884" i="7" s="1"/>
  <c r="AH510" i="1"/>
  <c r="F469" i="7" s="1"/>
  <c r="D1669" i="7"/>
  <c r="AH1669" i="7" s="1"/>
  <c r="AI3005" i="1"/>
  <c r="G2964" i="7" s="1"/>
  <c r="AI1774" i="1"/>
  <c r="G1733" i="7" s="1"/>
  <c r="AD1712" i="1"/>
  <c r="AI1351" i="1"/>
  <c r="G1310" i="7" s="1"/>
  <c r="X2257" i="1"/>
  <c r="B2216" i="7" s="1"/>
  <c r="AF2216" i="7" s="1"/>
  <c r="D538" i="7"/>
  <c r="AH538" i="7" s="1"/>
  <c r="AE3047" i="1"/>
  <c r="AE2116" i="1"/>
  <c r="AE284" i="1"/>
  <c r="AE413" i="1"/>
  <c r="AI1649" i="1"/>
  <c r="G1608" i="7" s="1"/>
  <c r="D1428" i="7"/>
  <c r="AH1428" i="7" s="1"/>
  <c r="X1908" i="1"/>
  <c r="B1867" i="7" s="1"/>
  <c r="AF1867" i="7" s="1"/>
  <c r="AI510" i="1"/>
  <c r="G469" i="7" s="1"/>
  <c r="AI520" i="1"/>
  <c r="G479" i="7" s="1"/>
  <c r="X97" i="1"/>
  <c r="B56" i="7" s="1"/>
  <c r="AF56" i="7" s="1"/>
  <c r="X3119" i="1"/>
  <c r="AH1820" i="1"/>
  <c r="F1779" i="7" s="1"/>
  <c r="AI1319" i="1"/>
  <c r="G1278" i="7" s="1"/>
  <c r="D2219" i="7"/>
  <c r="AH2219" i="7" s="1"/>
  <c r="AH2715" i="1"/>
  <c r="F2674" i="7" s="1"/>
  <c r="AI1733" i="1"/>
  <c r="G1692" i="7" s="1"/>
  <c r="AH1964" i="1"/>
  <c r="F1923" i="7" s="1"/>
  <c r="X1115" i="1"/>
  <c r="B1074" i="7" s="1"/>
  <c r="AF1074" i="7" s="1"/>
  <c r="D2140" i="7"/>
  <c r="AH2140" i="7" s="1"/>
  <c r="AI2987" i="1"/>
  <c r="G2946" i="7" s="1"/>
  <c r="AH596" i="1"/>
  <c r="F555" i="7" s="1"/>
  <c r="AH934" i="1"/>
  <c r="F893" i="7" s="1"/>
  <c r="X602" i="1"/>
  <c r="B561" i="7" s="1"/>
  <c r="AF561" i="7" s="1"/>
  <c r="D2246" i="7"/>
  <c r="AH2246" i="7" s="1"/>
  <c r="AI449" i="1"/>
  <c r="G408" i="7" s="1"/>
  <c r="AH2267" i="1"/>
  <c r="F2226" i="7" s="1"/>
  <c r="AD686" i="1"/>
  <c r="D1821" i="7"/>
  <c r="AH1821" i="7" s="1"/>
  <c r="AD1756" i="1"/>
  <c r="X3459" i="1"/>
  <c r="AH2061" i="1"/>
  <c r="F2020" i="7" s="1"/>
  <c r="AD3067" i="1"/>
  <c r="AI2387" i="1"/>
  <c r="G2346" i="7" s="1"/>
  <c r="AH211" i="1"/>
  <c r="F170" i="7" s="1"/>
  <c r="AH2620" i="1"/>
  <c r="F2579" i="7" s="1"/>
  <c r="AD2015" i="1"/>
  <c r="AH3487" i="1"/>
  <c r="AH1465" i="1"/>
  <c r="F1424" i="7" s="1"/>
  <c r="AH2066" i="1"/>
  <c r="F2025" i="7" s="1"/>
  <c r="AI2922" i="1"/>
  <c r="G2881" i="7" s="1"/>
  <c r="AI479" i="1"/>
  <c r="G438" i="7" s="1"/>
  <c r="AH1507" i="1"/>
  <c r="F1466" i="7" s="1"/>
  <c r="AI2483" i="1"/>
  <c r="G2442" i="7" s="1"/>
  <c r="AI2470" i="1"/>
  <c r="G2429" i="7" s="1"/>
  <c r="AH315" i="1"/>
  <c r="F274" i="7" s="1"/>
  <c r="AD455" i="1"/>
  <c r="X655" i="1"/>
  <c r="B614" i="7" s="1"/>
  <c r="AF614" i="7" s="1"/>
  <c r="AD1916" i="1"/>
  <c r="AH774" i="1"/>
  <c r="F733" i="7" s="1"/>
  <c r="AH1246" i="1"/>
  <c r="F1205" i="7" s="1"/>
  <c r="D1275" i="7"/>
  <c r="AH1275" i="7" s="1"/>
  <c r="AD1973" i="1"/>
  <c r="AH549" i="1"/>
  <c r="F508" i="7" s="1"/>
  <c r="AD1586" i="1"/>
  <c r="AI2918" i="1"/>
  <c r="G2877" i="7" s="1"/>
  <c r="AD2749" i="1"/>
  <c r="AD916" i="1"/>
  <c r="AD3370" i="1"/>
  <c r="AH798" i="1"/>
  <c r="F757" i="7" s="1"/>
  <c r="AH806" i="1"/>
  <c r="F765" i="7" s="1"/>
  <c r="AI445" i="1"/>
  <c r="G404" i="7" s="1"/>
  <c r="D1356" i="7"/>
  <c r="AH1356" i="7" s="1"/>
  <c r="D1236" i="7"/>
  <c r="AH1236" i="7" s="1"/>
  <c r="AD721" i="1"/>
  <c r="D2103" i="7"/>
  <c r="AH2103" i="7" s="1"/>
  <c r="AD3316" i="1"/>
  <c r="AD3093" i="1"/>
  <c r="AI3269" i="1"/>
  <c r="AH1864" i="1"/>
  <c r="F1823" i="7" s="1"/>
  <c r="AD1932" i="1"/>
  <c r="X3083" i="1"/>
  <c r="D68" i="7"/>
  <c r="AH68" i="7" s="1"/>
  <c r="AI1668" i="1"/>
  <c r="G1627" i="7" s="1"/>
  <c r="AD2648" i="1"/>
  <c r="X3385" i="1"/>
  <c r="AD2382" i="1"/>
  <c r="X2049" i="1"/>
  <c r="B2008" i="7" s="1"/>
  <c r="AF2008" i="7" s="1"/>
  <c r="AI1581" i="1"/>
  <c r="G1540" i="7" s="1"/>
  <c r="AI1348" i="1"/>
  <c r="G1307" i="7" s="1"/>
  <c r="X2471" i="1"/>
  <c r="B2430" i="7" s="1"/>
  <c r="AF2430" i="7" s="1"/>
  <c r="AH399" i="1"/>
  <c r="F358" i="7" s="1"/>
  <c r="AH1482" i="1"/>
  <c r="F1441" i="7" s="1"/>
  <c r="AI286" i="1"/>
  <c r="G245" i="7" s="1"/>
  <c r="X2608" i="1"/>
  <c r="B2567" i="7" s="1"/>
  <c r="AF2567" i="7" s="1"/>
  <c r="AD1691" i="1"/>
  <c r="X2379" i="1"/>
  <c r="B2338" i="7" s="1"/>
  <c r="AF2338" i="7" s="1"/>
  <c r="AI1891" i="1"/>
  <c r="G1850" i="7" s="1"/>
  <c r="AH1328" i="1"/>
  <c r="F1287" i="7" s="1"/>
  <c r="X909" i="1"/>
  <c r="B868" i="7" s="1"/>
  <c r="AF868" i="7" s="1"/>
  <c r="AI2723" i="1"/>
  <c r="G2682" i="7" s="1"/>
  <c r="AH2143" i="1"/>
  <c r="F2102" i="7" s="1"/>
  <c r="AD596" i="1"/>
  <c r="D893" i="7"/>
  <c r="AH893" i="7" s="1"/>
  <c r="AH2179" i="1"/>
  <c r="F2138" i="7" s="1"/>
  <c r="AI447" i="1"/>
  <c r="G406" i="7" s="1"/>
  <c r="AH3419" i="1"/>
  <c r="AD1084" i="1"/>
  <c r="X1841" i="1"/>
  <c r="B1800" i="7" s="1"/>
  <c r="AF1800" i="7" s="1"/>
  <c r="AI582" i="1"/>
  <c r="G541" i="7" s="1"/>
  <c r="AH671" i="1"/>
  <c r="F630" i="7" s="1"/>
  <c r="AI1619" i="1"/>
  <c r="G1578" i="7" s="1"/>
  <c r="AI3067" i="1"/>
  <c r="AI1911" i="1"/>
  <c r="G1870" i="7" s="1"/>
  <c r="AI1807" i="1"/>
  <c r="G1766" i="7" s="1"/>
  <c r="AI351" i="1"/>
  <c r="G310" i="7" s="1"/>
  <c r="AD2756" i="1"/>
  <c r="X2709" i="1"/>
  <c r="B2668" i="7" s="1"/>
  <c r="AF2668" i="7" s="1"/>
  <c r="AH2278" i="1"/>
  <c r="F2237" i="7" s="1"/>
  <c r="AI647" i="1"/>
  <c r="G606" i="7" s="1"/>
  <c r="AI2444" i="1"/>
  <c r="G2403" i="7" s="1"/>
  <c r="AD2830" i="1"/>
  <c r="X796" i="1"/>
  <c r="B755" i="7" s="1"/>
  <c r="AF755" i="7" s="1"/>
  <c r="D2247" i="7"/>
  <c r="AH2247" i="7" s="1"/>
  <c r="X1427" i="1"/>
  <c r="B1386" i="7" s="1"/>
  <c r="AF1386" i="7" s="1"/>
  <c r="AH2610" i="1"/>
  <c r="F2569" i="7" s="1"/>
  <c r="X2303" i="1"/>
  <c r="B2262" i="7" s="1"/>
  <c r="AF2262" i="7" s="1"/>
  <c r="X1586" i="1"/>
  <c r="B1545" i="7" s="1"/>
  <c r="AF1545" i="7" s="1"/>
  <c r="AD2022" i="1"/>
  <c r="AD1744" i="1"/>
  <c r="AD1233" i="1"/>
  <c r="AH2234" i="1"/>
  <c r="F2193" i="7" s="1"/>
  <c r="D896" i="7"/>
  <c r="AH896" i="7" s="1"/>
  <c r="AH3402" i="1"/>
  <c r="AI485" i="1"/>
  <c r="G444" i="7" s="1"/>
  <c r="AI1899" i="1"/>
  <c r="G1858" i="7" s="1"/>
  <c r="AH387" i="1"/>
  <c r="F346" i="7" s="1"/>
  <c r="AH1907" i="1"/>
  <c r="F1866" i="7" s="1"/>
  <c r="AD535" i="1"/>
  <c r="AH593" i="1"/>
  <c r="F552" i="7" s="1"/>
  <c r="AI1948" i="1"/>
  <c r="G1907" i="7" s="1"/>
  <c r="AD2173" i="1"/>
  <c r="AD3085" i="1"/>
  <c r="AD2805" i="1"/>
  <c r="AI110" i="1"/>
  <c r="G69" i="7" s="1"/>
  <c r="AI3512" i="1"/>
  <c r="X2192" i="1"/>
  <c r="B2151" i="7" s="1"/>
  <c r="AF2151" i="7" s="1"/>
  <c r="X1283" i="1"/>
  <c r="B1242" i="7" s="1"/>
  <c r="AF1242" i="7" s="1"/>
  <c r="AD1964" i="1"/>
  <c r="AD1541" i="1"/>
  <c r="D2556" i="7"/>
  <c r="AH2556" i="7" s="1"/>
  <c r="AD974" i="1"/>
  <c r="AD633" i="1"/>
  <c r="X650" i="1"/>
  <c r="B609" i="7" s="1"/>
  <c r="AF609" i="7" s="1"/>
  <c r="X1472" i="1"/>
  <c r="B1431" i="7" s="1"/>
  <c r="AF1431" i="7" s="1"/>
  <c r="AD1758" i="1"/>
  <c r="AI2589" i="1"/>
  <c r="G2548" i="7" s="1"/>
  <c r="AI2826" i="1"/>
  <c r="G2785" i="7" s="1"/>
  <c r="X3434" i="1"/>
  <c r="D304" i="7"/>
  <c r="AH304" i="7" s="1"/>
  <c r="AH1203" i="1"/>
  <c r="F1162" i="7" s="1"/>
  <c r="AI2610" i="1"/>
  <c r="G2569" i="7" s="1"/>
  <c r="D3001" i="7"/>
  <c r="AH3001" i="7" s="1"/>
  <c r="AI1233" i="1"/>
  <c r="G1192" i="7" s="1"/>
  <c r="D2261" i="7"/>
  <c r="AH2261" i="7" s="1"/>
  <c r="AH1277" i="1"/>
  <c r="F1236" i="7" s="1"/>
  <c r="X3202" i="1"/>
  <c r="X1360" i="1"/>
  <c r="B1319" i="7" s="1"/>
  <c r="AF1319" i="7" s="1"/>
  <c r="X1146" i="1"/>
  <c r="B1105" i="7" s="1"/>
  <c r="AF1105" i="7" s="1"/>
  <c r="AH2644" i="1"/>
  <c r="F2603" i="7" s="1"/>
  <c r="AI1834" i="1"/>
  <c r="G1793" i="7" s="1"/>
  <c r="AH409" i="1"/>
  <c r="F368" i="7" s="1"/>
  <c r="AI636" i="1"/>
  <c r="G595" i="7" s="1"/>
  <c r="D2063" i="7"/>
  <c r="AH2063" i="7" s="1"/>
  <c r="X1098" i="1"/>
  <c r="B1057" i="7" s="1"/>
  <c r="AF1057" i="7" s="1"/>
  <c r="D1956" i="7"/>
  <c r="AH1956" i="7" s="1"/>
  <c r="AI3320" i="1"/>
  <c r="AH1197" i="1"/>
  <c r="F1156" i="7" s="1"/>
  <c r="AE1693" i="1"/>
  <c r="AE2078" i="1"/>
  <c r="AE2395" i="1"/>
  <c r="AE2703" i="1"/>
  <c r="D335" i="7"/>
  <c r="AH335" i="7" s="1"/>
  <c r="X799" i="1"/>
  <c r="B758" i="7" s="1"/>
  <c r="AF758" i="7" s="1"/>
  <c r="AH2003" i="1"/>
  <c r="F1962" i="7" s="1"/>
  <c r="D1749" i="7"/>
  <c r="AH1749" i="7" s="1"/>
  <c r="AD569" i="1"/>
  <c r="AH1403" i="1"/>
  <c r="F1362" i="7" s="1"/>
  <c r="AI2000" i="1"/>
  <c r="G1959" i="7" s="1"/>
  <c r="D2721" i="7"/>
  <c r="AH2721" i="7" s="1"/>
  <c r="AD2473" i="1"/>
  <c r="AD2510" i="1"/>
  <c r="AH1494" i="1"/>
  <c r="F1453" i="7" s="1"/>
  <c r="AI1032" i="1"/>
  <c r="G991" i="7" s="1"/>
  <c r="AD1636" i="1"/>
  <c r="AI2875" i="1"/>
  <c r="G2834" i="7" s="1"/>
  <c r="AI3428" i="1"/>
  <c r="X2784" i="1"/>
  <c r="B2743" i="7" s="1"/>
  <c r="AF2743" i="7" s="1"/>
  <c r="D343" i="7"/>
  <c r="AH343" i="7" s="1"/>
  <c r="AI2407" i="1"/>
  <c r="G2366" i="7" s="1"/>
  <c r="X310" i="1"/>
  <c r="B269" i="7" s="1"/>
  <c r="AF269" i="7" s="1"/>
  <c r="AI570" i="1"/>
  <c r="G529" i="7" s="1"/>
  <c r="D1029" i="7"/>
  <c r="AH1029" i="7" s="1"/>
  <c r="AI1614" i="1"/>
  <c r="G1573" i="7" s="1"/>
  <c r="AH1161" i="1"/>
  <c r="F1120" i="7" s="1"/>
  <c r="AI401" i="1"/>
  <c r="G360" i="7" s="1"/>
  <c r="AI2320" i="1"/>
  <c r="G2279" i="7" s="1"/>
  <c r="AD1342" i="1"/>
  <c r="AH928" i="1"/>
  <c r="F887" i="7" s="1"/>
  <c r="AI2900" i="1"/>
  <c r="G2859" i="7" s="1"/>
  <c r="AI303" i="1"/>
  <c r="G262" i="7" s="1"/>
  <c r="D2202" i="7"/>
  <c r="AH2202" i="7" s="1"/>
  <c r="D2070" i="7"/>
  <c r="AH2070" i="7" s="1"/>
  <c r="AD141" i="1"/>
  <c r="AH847" i="1"/>
  <c r="F806" i="7" s="1"/>
  <c r="AD3412" i="1"/>
  <c r="D2230" i="7"/>
  <c r="AH2230" i="7" s="1"/>
  <c r="AH2467" i="1"/>
  <c r="F2426" i="7" s="1"/>
  <c r="AD2930" i="1"/>
  <c r="X1687" i="1"/>
  <c r="B1646" i="7" s="1"/>
  <c r="AF1646" i="7" s="1"/>
  <c r="D2726" i="7"/>
  <c r="AH2726" i="7" s="1"/>
  <c r="AD3225" i="1"/>
  <c r="AD1360" i="1"/>
  <c r="AI3509" i="1"/>
  <c r="AI3522" i="1"/>
  <c r="AD832" i="1"/>
  <c r="AI2382" i="1"/>
  <c r="G2341" i="7" s="1"/>
  <c r="D2066" i="7"/>
  <c r="AH2066" i="7" s="1"/>
  <c r="AI816" i="1"/>
  <c r="G775" i="7" s="1"/>
  <c r="AH1937" i="1"/>
  <c r="F1896" i="7" s="1"/>
  <c r="AI3265" i="1"/>
  <c r="X339" i="1"/>
  <c r="B298" i="7" s="1"/>
  <c r="AF298" i="7" s="1"/>
  <c r="AH584" i="1"/>
  <c r="F543" i="7" s="1"/>
  <c r="X2928" i="1"/>
  <c r="B2887" i="7" s="1"/>
  <c r="AF2887" i="7" s="1"/>
  <c r="D2747" i="7"/>
  <c r="AH2747" i="7" s="1"/>
  <c r="X2143" i="1"/>
  <c r="B2102" i="7" s="1"/>
  <c r="AF2102" i="7" s="1"/>
  <c r="D1534" i="7"/>
  <c r="AH1534" i="7" s="1"/>
  <c r="D2185" i="7"/>
  <c r="AH2185" i="7" s="1"/>
  <c r="AI2085" i="1"/>
  <c r="G2044" i="7" s="1"/>
  <c r="D689" i="7"/>
  <c r="AH689" i="7" s="1"/>
  <c r="AI1156" i="1"/>
  <c r="G1115" i="7" s="1"/>
  <c r="X2387" i="1"/>
  <c r="B2346" i="7" s="1"/>
  <c r="AF2346" i="7" s="1"/>
  <c r="D78" i="7"/>
  <c r="AH78" i="7" s="1"/>
  <c r="X402" i="1"/>
  <c r="B361" i="7" s="1"/>
  <c r="AF361" i="7" s="1"/>
  <c r="AH263" i="1"/>
  <c r="F222" i="7" s="1"/>
  <c r="X2765" i="1"/>
  <c r="B2724" i="7" s="1"/>
  <c r="AF2724" i="7" s="1"/>
  <c r="AH2883" i="1"/>
  <c r="F2842" i="7" s="1"/>
  <c r="X559" i="1"/>
  <c r="B518" i="7" s="1"/>
  <c r="AF518" i="7" s="1"/>
  <c r="AD1866" i="1"/>
  <c r="D3003" i="7"/>
  <c r="AH3003" i="7" s="1"/>
  <c r="AH2840" i="1"/>
  <c r="F2799" i="7" s="1"/>
  <c r="D2942" i="7"/>
  <c r="AH2942" i="7" s="1"/>
  <c r="X1864" i="1"/>
  <c r="B1823" i="7" s="1"/>
  <c r="AF1823" i="7" s="1"/>
  <c r="AI411" i="1"/>
  <c r="G370" i="7" s="1"/>
  <c r="AH2931" i="1"/>
  <c r="F2890" i="7" s="1"/>
  <c r="AD2952" i="1"/>
  <c r="D325" i="7"/>
  <c r="AH325" i="7" s="1"/>
  <c r="D322" i="7"/>
  <c r="AH322" i="7" s="1"/>
  <c r="AD1328" i="1"/>
  <c r="X1207" i="1"/>
  <c r="B1166" i="7" s="1"/>
  <c r="AF1166" i="7" s="1"/>
  <c r="D161" i="7"/>
  <c r="AH161" i="7" s="1"/>
  <c r="D630" i="7"/>
  <c r="AH630" i="7" s="1"/>
  <c r="AE236" i="1"/>
  <c r="AE2132" i="1"/>
  <c r="AE390" i="1"/>
  <c r="AE937" i="1"/>
  <c r="AE3168" i="1"/>
  <c r="AI216" i="1"/>
  <c r="G175" i="7" s="1"/>
  <c r="AE1881" i="1"/>
  <c r="AE1957" i="1"/>
  <c r="AE3275" i="1"/>
  <c r="AE188" i="1"/>
  <c r="AE1418" i="1"/>
  <c r="D759" i="7"/>
  <c r="AH759" i="7" s="1"/>
  <c r="AI492" i="1"/>
  <c r="G451" i="7" s="1"/>
  <c r="AH2211" i="1"/>
  <c r="F2170" i="7" s="1"/>
  <c r="X368" i="1"/>
  <c r="B327" i="7" s="1"/>
  <c r="AF327" i="7" s="1"/>
  <c r="AI3402" i="1"/>
  <c r="X967" i="1"/>
  <c r="B926" i="7" s="1"/>
  <c r="AF926" i="7" s="1"/>
  <c r="X101" i="1"/>
  <c r="B60" i="7" s="1"/>
  <c r="AF60" i="7" s="1"/>
  <c r="X2549" i="1"/>
  <c r="B2508" i="7" s="1"/>
  <c r="AF2508" i="7" s="1"/>
  <c r="X1767" i="1"/>
  <c r="B1726" i="7" s="1"/>
  <c r="AF1726" i="7" s="1"/>
  <c r="AD2767" i="1"/>
  <c r="AI3093" i="1"/>
  <c r="AD748" i="1"/>
  <c r="D1452" i="7"/>
  <c r="AH1452" i="7" s="1"/>
  <c r="AH765" i="1"/>
  <c r="F724" i="7" s="1"/>
  <c r="X3224" i="1"/>
  <c r="AI2633" i="1"/>
  <c r="G2592" i="7" s="1"/>
  <c r="AD1668" i="1"/>
  <c r="X2866" i="1"/>
  <c r="B2825" i="7" s="1"/>
  <c r="AF2825" i="7" s="1"/>
  <c r="AD1777" i="1"/>
  <c r="D1294" i="7"/>
  <c r="AH1294" i="7" s="1"/>
  <c r="D1306" i="7"/>
  <c r="AH1306" i="7" s="1"/>
  <c r="X1878" i="1"/>
  <c r="B1837" i="7" s="1"/>
  <c r="AF1837" i="7" s="1"/>
  <c r="AD218" i="1"/>
  <c r="X986" i="1"/>
  <c r="B945" i="7" s="1"/>
  <c r="AF945" i="7" s="1"/>
  <c r="AD2120" i="1"/>
  <c r="AD3265" i="1"/>
  <c r="AI1857" i="1"/>
  <c r="G1816" i="7" s="1"/>
  <c r="AD2771" i="1"/>
  <c r="AI1366" i="1"/>
  <c r="G1325" i="7" s="1"/>
  <c r="X708" i="1"/>
  <c r="B667" i="7" s="1"/>
  <c r="AF667" i="7" s="1"/>
  <c r="X1677" i="1"/>
  <c r="B1636" i="7" s="1"/>
  <c r="AF1636" i="7" s="1"/>
  <c r="AI2974" i="1"/>
  <c r="G2933" i="7" s="1"/>
  <c r="X2060" i="1"/>
  <c r="B2019" i="7" s="1"/>
  <c r="AF2019" i="7" s="1"/>
  <c r="AI1059" i="1"/>
  <c r="G1018" i="7" s="1"/>
  <c r="AI2263" i="1"/>
  <c r="G2222" i="7" s="1"/>
  <c r="AH1953" i="1"/>
  <c r="F1912" i="7" s="1"/>
  <c r="AH2762" i="1"/>
  <c r="F2721" i="7" s="1"/>
  <c r="X822" i="1"/>
  <c r="B781" i="7" s="1"/>
  <c r="AF781" i="7" s="1"/>
  <c r="D609" i="7"/>
  <c r="AH609" i="7" s="1"/>
  <c r="AH993" i="1"/>
  <c r="F952" i="7" s="1"/>
  <c r="AH2245" i="1"/>
  <c r="F2204" i="7" s="1"/>
  <c r="X2668" i="1"/>
  <c r="B2627" i="7" s="1"/>
  <c r="AF2627" i="7" s="1"/>
  <c r="D1847" i="7"/>
  <c r="AH1847" i="7" s="1"/>
  <c r="AH1758" i="1"/>
  <c r="F1717" i="7" s="1"/>
  <c r="AD857" i="1"/>
  <c r="X2344" i="1"/>
  <c r="B2303" i="7" s="1"/>
  <c r="AF2303" i="7" s="1"/>
  <c r="X1042" i="1"/>
  <c r="B1001" i="7" s="1"/>
  <c r="AF1001" i="7" s="1"/>
  <c r="AI2833" i="1"/>
  <c r="G2792" i="7" s="1"/>
  <c r="AH1648" i="1"/>
  <c r="F1607" i="7" s="1"/>
  <c r="D39" i="7"/>
  <c r="AH39" i="7" s="1"/>
  <c r="AD553" i="1"/>
  <c r="AD642" i="1"/>
  <c r="AI580" i="1"/>
  <c r="G539" i="7" s="1"/>
  <c r="AH1593" i="1"/>
  <c r="F1552" i="7" s="1"/>
  <c r="X3271" i="1"/>
  <c r="AD3529" i="1"/>
  <c r="AI2280" i="1"/>
  <c r="G2239" i="7" s="1"/>
  <c r="AH3110" i="1"/>
  <c r="X3025" i="1"/>
  <c r="B2984" i="7" s="1"/>
  <c r="AF2984" i="7" s="1"/>
  <c r="D2114" i="7"/>
  <c r="AH2114" i="7" s="1"/>
  <c r="AH795" i="1"/>
  <c r="F754" i="7" s="1"/>
  <c r="D1162" i="7"/>
  <c r="AH1162" i="7" s="1"/>
  <c r="D2251" i="7"/>
  <c r="AH2251" i="7" s="1"/>
  <c r="AI1427" i="1"/>
  <c r="G1386" i="7" s="1"/>
  <c r="AH323" i="1"/>
  <c r="F282" i="7" s="1"/>
  <c r="AD997" i="1"/>
  <c r="AD3208" i="1"/>
  <c r="AH1243" i="1"/>
  <c r="F1202" i="7" s="1"/>
  <c r="AI141" i="1"/>
  <c r="G100" i="7" s="1"/>
  <c r="AH161" i="1"/>
  <c r="F120" i="7" s="1"/>
  <c r="D838" i="7"/>
  <c r="AH838" i="7" s="1"/>
  <c r="AD2145" i="1"/>
  <c r="AD628" i="1"/>
  <c r="AD1450" i="1"/>
  <c r="D2424" i="7"/>
  <c r="AH2424" i="7" s="1"/>
  <c r="AI2094" i="1"/>
  <c r="G2053" i="7" s="1"/>
  <c r="AI2795" i="1"/>
  <c r="G2754" i="7" s="1"/>
  <c r="D1076" i="7"/>
  <c r="AH1076" i="7" s="1"/>
  <c r="AD3321" i="1"/>
  <c r="X1315" i="1"/>
  <c r="B1274" i="7" s="1"/>
  <c r="AF1274" i="7" s="1"/>
  <c r="AI387" i="1"/>
  <c r="G346" i="7" s="1"/>
  <c r="AD1383" i="1"/>
  <c r="AD3071" i="1"/>
  <c r="D494" i="7"/>
  <c r="AH494" i="7" s="1"/>
  <c r="AH2187" i="1"/>
  <c r="F2146" i="7" s="1"/>
  <c r="D1015" i="7"/>
  <c r="AH1015" i="7" s="1"/>
  <c r="AH914" i="1"/>
  <c r="F873" i="7" s="1"/>
  <c r="AI1727" i="1"/>
  <c r="G1686" i="7" s="1"/>
  <c r="D1547" i="7"/>
  <c r="AH1547" i="7" s="1"/>
  <c r="X613" i="1"/>
  <c r="B572" i="7" s="1"/>
  <c r="AF572" i="7" s="1"/>
  <c r="AD1852" i="1"/>
  <c r="AD1069" i="1"/>
  <c r="X3170" i="1"/>
  <c r="AI2071" i="1"/>
  <c r="G2030" i="7" s="1"/>
  <c r="X2335" i="1"/>
  <c r="B2294" i="7" s="1"/>
  <c r="AF2294" i="7" s="1"/>
  <c r="AI2065" i="1"/>
  <c r="G2024" i="7" s="1"/>
  <c r="X1139" i="1"/>
  <c r="B1098" i="7" s="1"/>
  <c r="AF1098" i="7" s="1"/>
  <c r="AI1843" i="1"/>
  <c r="G1802" i="7" s="1"/>
  <c r="X160" i="1"/>
  <c r="B119" i="7" s="1"/>
  <c r="AF119" i="7" s="1"/>
  <c r="AI2481" i="1"/>
  <c r="G2440" i="7" s="1"/>
  <c r="D1224" i="7"/>
  <c r="AH1224" i="7" s="1"/>
  <c r="AI1964" i="1"/>
  <c r="G1923" i="7" s="1"/>
  <c r="D2690" i="7"/>
  <c r="AH2690" i="7" s="1"/>
  <c r="X836" i="1"/>
  <c r="B795" i="7" s="1"/>
  <c r="AF795" i="7" s="1"/>
  <c r="AI2285" i="1"/>
  <c r="G2244" i="7" s="1"/>
  <c r="X448" i="1"/>
  <c r="B407" i="7" s="1"/>
  <c r="AF407" i="7" s="1"/>
  <c r="AD1385" i="1"/>
  <c r="AD1925" i="1"/>
  <c r="X702" i="1"/>
  <c r="B661" i="7" s="1"/>
  <c r="AF661" i="7" s="1"/>
  <c r="D1764" i="7"/>
  <c r="AH1764" i="7" s="1"/>
  <c r="AH686" i="1"/>
  <c r="F645" i="7" s="1"/>
  <c r="X1413" i="1"/>
  <c r="B1372" i="7" s="1"/>
  <c r="AF1372" i="7" s="1"/>
  <c r="AD2019" i="1"/>
  <c r="AH1052" i="1"/>
  <c r="F1011" i="7" s="1"/>
  <c r="D156" i="7"/>
  <c r="AH156" i="7" s="1"/>
  <c r="AD2446" i="1"/>
  <c r="AH3298" i="1"/>
  <c r="AD2826" i="1"/>
  <c r="AD1223" i="1"/>
  <c r="AH1809" i="1"/>
  <c r="F1768" i="7" s="1"/>
  <c r="X3474" i="1"/>
  <c r="AD2066" i="1"/>
  <c r="D702" i="7"/>
  <c r="AH702" i="7" s="1"/>
  <c r="X440" i="1"/>
  <c r="B399" i="7" s="1"/>
  <c r="AF399" i="7" s="1"/>
  <c r="X1000" i="1"/>
  <c r="B959" i="7" s="1"/>
  <c r="AF959" i="7" s="1"/>
  <c r="D1240" i="7"/>
  <c r="AH1240" i="7" s="1"/>
  <c r="AD1012" i="1"/>
  <c r="AD3241" i="1"/>
  <c r="AH2133" i="1"/>
  <c r="F2092" i="7" s="1"/>
  <c r="AI1034" i="1"/>
  <c r="G993" i="7" s="1"/>
  <c r="AI3350" i="1"/>
  <c r="AD1794" i="1"/>
  <c r="D1503" i="7"/>
  <c r="AH1503" i="7" s="1"/>
  <c r="AI3162" i="1"/>
  <c r="AI2530" i="1"/>
  <c r="G2489" i="7" s="1"/>
  <c r="X499" i="1"/>
  <c r="B458" i="7" s="1"/>
  <c r="AF458" i="7" s="1"/>
  <c r="AD601" i="1"/>
  <c r="AD1883" i="1"/>
  <c r="AH3039" i="1"/>
  <c r="F2998" i="7" s="1"/>
  <c r="AI3405" i="1"/>
  <c r="AH1694" i="1"/>
  <c r="F1653" i="7" s="1"/>
  <c r="AD2625" i="1"/>
  <c r="AH1914" i="1"/>
  <c r="F1873" i="7" s="1"/>
  <c r="AD1727" i="1"/>
  <c r="D2735" i="7"/>
  <c r="AH2735" i="7" s="1"/>
  <c r="X2265" i="1"/>
  <c r="B2224" i="7" s="1"/>
  <c r="AF2224" i="7" s="1"/>
  <c r="AD1180" i="1"/>
  <c r="AI394" i="1"/>
  <c r="G353" i="7" s="1"/>
  <c r="AI3068" i="1"/>
  <c r="AD1839" i="1"/>
  <c r="AH3403" i="1"/>
  <c r="D376" i="7"/>
  <c r="AH376" i="7" s="1"/>
  <c r="AI768" i="1"/>
  <c r="G727" i="7" s="1"/>
  <c r="AD2429" i="1"/>
  <c r="X2520" i="1"/>
  <c r="B2479" i="7" s="1"/>
  <c r="AF2479" i="7" s="1"/>
  <c r="D1855" i="7"/>
  <c r="AH1855" i="7" s="1"/>
  <c r="AD1805" i="1"/>
  <c r="AD582" i="1"/>
  <c r="X946" i="1"/>
  <c r="B905" i="7" s="1"/>
  <c r="AF905" i="7" s="1"/>
  <c r="AH2736" i="1"/>
  <c r="F2695" i="7" s="1"/>
  <c r="D2969" i="7"/>
  <c r="AH2969" i="7" s="1"/>
  <c r="AD2278" i="1"/>
  <c r="D1920" i="7"/>
  <c r="AH1920" i="7" s="1"/>
  <c r="X2292" i="1"/>
  <c r="B2251" i="7" s="1"/>
  <c r="AF2251" i="7" s="1"/>
  <c r="X997" i="1"/>
  <c r="B956" i="7" s="1"/>
  <c r="AF956" i="7" s="1"/>
  <c r="X1794" i="1"/>
  <c r="B1753" i="7" s="1"/>
  <c r="AF1753" i="7" s="1"/>
  <c r="X492" i="1"/>
  <c r="B451" i="7" s="1"/>
  <c r="AF451" i="7" s="1"/>
  <c r="AD2872" i="1"/>
  <c r="AH721" i="1"/>
  <c r="F680" i="7" s="1"/>
  <c r="D496" i="7"/>
  <c r="AH496" i="7" s="1"/>
  <c r="D787" i="7"/>
  <c r="AH787" i="7" s="1"/>
  <c r="D791" i="7"/>
  <c r="AH791" i="7" s="1"/>
  <c r="AH3085" i="1"/>
  <c r="AD859" i="1"/>
  <c r="AH1162" i="1"/>
  <c r="F1121" i="7" s="1"/>
  <c r="AD775" i="1"/>
  <c r="AD2128" i="1"/>
  <c r="X2437" i="1"/>
  <c r="B2396" i="7" s="1"/>
  <c r="AF2396" i="7" s="1"/>
  <c r="AD2848" i="1"/>
  <c r="AH1156" i="1"/>
  <c r="F1115" i="7" s="1"/>
  <c r="AE3032" i="1"/>
  <c r="AE272" i="1"/>
  <c r="AE409" i="1"/>
  <c r="AE797" i="1"/>
  <c r="AE932" i="1"/>
  <c r="AD2833" i="1"/>
  <c r="AI2620" i="1"/>
  <c r="G2579" i="7" s="1"/>
  <c r="AH2015" i="1"/>
  <c r="F1974" i="7" s="1"/>
  <c r="AI3426" i="1"/>
  <c r="AI402" i="1"/>
  <c r="G361" i="7" s="1"/>
  <c r="AI2066" i="1"/>
  <c r="G2025" i="7" s="1"/>
  <c r="AI2088" i="1"/>
  <c r="G2047" i="7" s="1"/>
  <c r="AD1178" i="1"/>
  <c r="D2791" i="7"/>
  <c r="AH2791" i="7" s="1"/>
  <c r="AI1676" i="1"/>
  <c r="G1635" i="7" s="1"/>
  <c r="AH724" i="1"/>
  <c r="F683" i="7" s="1"/>
  <c r="AI795" i="1"/>
  <c r="G754" i="7" s="1"/>
  <c r="AI1281" i="1"/>
  <c r="G1240" i="7" s="1"/>
  <c r="X2949" i="1"/>
  <c r="B2908" i="7" s="1"/>
  <c r="AF2908" i="7" s="1"/>
  <c r="AI917" i="1"/>
  <c r="G876" i="7" s="1"/>
  <c r="AH303" i="1"/>
  <c r="F262" i="7" s="1"/>
  <c r="AH3374" i="1"/>
  <c r="X1279" i="1"/>
  <c r="B1238" i="7" s="1"/>
  <c r="AF1238" i="7" s="1"/>
  <c r="X1297" i="1"/>
  <c r="B1256" i="7" s="1"/>
  <c r="AF1256" i="7" s="1"/>
  <c r="AD3157" i="1"/>
  <c r="AI916" i="1"/>
  <c r="G875" i="7" s="1"/>
  <c r="AD1210" i="1"/>
  <c r="X1966" i="1"/>
  <c r="B1925" i="7" s="1"/>
  <c r="AF1925" i="7" s="1"/>
  <c r="D2604" i="7"/>
  <c r="AH2604" i="7" s="1"/>
  <c r="X1954" i="1"/>
  <c r="B1913" i="7" s="1"/>
  <c r="AF1913" i="7" s="1"/>
  <c r="D2111" i="7"/>
  <c r="AH2111" i="7" s="1"/>
  <c r="AD1089" i="1"/>
  <c r="AH3352" i="1"/>
  <c r="AD2405" i="1"/>
  <c r="AH1211" i="1"/>
  <c r="F1170" i="7" s="1"/>
  <c r="X2728" i="1"/>
  <c r="B2687" i="7" s="1"/>
  <c r="AF2687" i="7" s="1"/>
  <c r="AI1907" i="1"/>
  <c r="G1866" i="7" s="1"/>
  <c r="AI828" i="1"/>
  <c r="G787" i="7" s="1"/>
  <c r="AD2050" i="1"/>
  <c r="AI593" i="1"/>
  <c r="G552" i="7" s="1"/>
  <c r="AH1056" i="1"/>
  <c r="F1015" i="7" s="1"/>
  <c r="X2579" i="1"/>
  <c r="B2538" i="7" s="1"/>
  <c r="AF2538" i="7" s="1"/>
  <c r="AI123" i="1"/>
  <c r="G82" i="7" s="1"/>
  <c r="AH2329" i="1"/>
  <c r="F2288" i="7" s="1"/>
  <c r="D1728" i="7"/>
  <c r="AH1728" i="7" s="1"/>
  <c r="AI1852" i="1"/>
  <c r="G1811" i="7" s="1"/>
  <c r="AH1348" i="1"/>
  <c r="F1307" i="7" s="1"/>
  <c r="AI2198" i="1"/>
  <c r="G2157" i="7" s="1"/>
  <c r="AI399" i="1"/>
  <c r="G358" i="7" s="1"/>
  <c r="X3273" i="1"/>
  <c r="AI102" i="1"/>
  <c r="G61" i="7" s="1"/>
  <c r="AD757" i="1"/>
  <c r="AH3005" i="1"/>
  <c r="F2964" i="7" s="1"/>
  <c r="AI1829" i="1"/>
  <c r="G1788" i="7" s="1"/>
  <c r="AH1265" i="1"/>
  <c r="F1224" i="7" s="1"/>
  <c r="AD2412" i="1"/>
  <c r="D2839" i="7"/>
  <c r="AH2839" i="7" s="1"/>
  <c r="AD1856" i="1"/>
  <c r="AH1167" i="1"/>
  <c r="F1126" i="7" s="1"/>
  <c r="AD2437" i="1"/>
  <c r="AI945" i="1"/>
  <c r="G904" i="7" s="1"/>
  <c r="D1884" i="7"/>
  <c r="AH1884" i="7" s="1"/>
  <c r="D2432" i="7"/>
  <c r="AH2432" i="7" s="1"/>
  <c r="AD202" i="1"/>
  <c r="X3075" i="1"/>
  <c r="AD490" i="1"/>
  <c r="AI730" i="1"/>
  <c r="G689" i="7" s="1"/>
  <c r="AI259" i="1"/>
  <c r="G218" i="7" s="1"/>
  <c r="X1483" i="1"/>
  <c r="B1442" i="7" s="1"/>
  <c r="AF1442" i="7" s="1"/>
  <c r="AH1705" i="1"/>
  <c r="F1664" i="7" s="1"/>
  <c r="AH2378" i="1"/>
  <c r="F2337" i="7" s="1"/>
  <c r="AD793" i="1"/>
  <c r="AD1212" i="1"/>
  <c r="X374" i="1"/>
  <c r="B333" i="7" s="1"/>
  <c r="AF333" i="7" s="1"/>
  <c r="AD1875" i="1"/>
  <c r="D1735" i="7"/>
  <c r="AH1735" i="7" s="1"/>
  <c r="D1997" i="7"/>
  <c r="AH1997" i="7" s="1"/>
  <c r="AI1689" i="1"/>
  <c r="G1648" i="7" s="1"/>
  <c r="X3234" i="1"/>
  <c r="AI2802" i="1"/>
  <c r="G2761" i="7" s="1"/>
  <c r="AD3066" i="1"/>
  <c r="X1518" i="1"/>
  <c r="B1477" i="7" s="1"/>
  <c r="AF1477" i="7" s="1"/>
  <c r="AH1160" i="1"/>
  <c r="F1119" i="7" s="1"/>
  <c r="D360" i="7"/>
  <c r="AH360" i="7" s="1"/>
  <c r="D261" i="7"/>
  <c r="AH261" i="7" s="1"/>
  <c r="D2231" i="7"/>
  <c r="AH2231" i="7" s="1"/>
  <c r="X1389" i="1"/>
  <c r="B1348" i="7" s="1"/>
  <c r="AF1348" i="7" s="1"/>
  <c r="AI3096" i="1"/>
  <c r="AH2900" i="1"/>
  <c r="F2859" i="7" s="1"/>
  <c r="AD2610" i="1"/>
  <c r="X558" i="1"/>
  <c r="B517" i="7" s="1"/>
  <c r="AF517" i="7" s="1"/>
  <c r="X1580" i="1"/>
  <c r="B1539" i="7" s="1"/>
  <c r="AF1539" i="7" s="1"/>
  <c r="D2258" i="7"/>
  <c r="AH2258" i="7" s="1"/>
  <c r="D1241" i="7"/>
  <c r="AH1241" i="7" s="1"/>
  <c r="AI1398" i="1"/>
  <c r="G1357" i="7" s="1"/>
  <c r="AH1233" i="1"/>
  <c r="F1192" i="7" s="1"/>
  <c r="AD492" i="1"/>
  <c r="X591" i="1"/>
  <c r="B550" i="7" s="1"/>
  <c r="AF550" i="7" s="1"/>
  <c r="AD2114" i="1"/>
  <c r="AI1349" i="1"/>
  <c r="G1308" i="7" s="1"/>
  <c r="AH422" i="1"/>
  <c r="F381" i="7" s="1"/>
  <c r="D1314" i="7"/>
  <c r="AH1314" i="7" s="1"/>
  <c r="AD2180" i="1"/>
  <c r="X2693" i="1"/>
  <c r="B2652" i="7" s="1"/>
  <c r="AF2652" i="7" s="1"/>
  <c r="AD573" i="1"/>
  <c r="AD125" i="1"/>
  <c r="AD1981" i="1"/>
  <c r="X2925" i="1"/>
  <c r="B2884" i="7" s="1"/>
  <c r="AF2884" i="7" s="1"/>
  <c r="X926" i="1"/>
  <c r="B885" i="7" s="1"/>
  <c r="AF885" i="7" s="1"/>
  <c r="AD2747" i="1"/>
  <c r="D385" i="7"/>
  <c r="AH385" i="7" s="1"/>
  <c r="D2155" i="7"/>
  <c r="AH2155" i="7" s="1"/>
  <c r="AD3113" i="1"/>
  <c r="AD1982" i="1"/>
  <c r="AH2814" i="1"/>
  <c r="F2773" i="7" s="1"/>
  <c r="X1867" i="1"/>
  <c r="B1826" i="7" s="1"/>
  <c r="AF1826" i="7" s="1"/>
  <c r="AD1415" i="1"/>
  <c r="AD424" i="1"/>
  <c r="X152" i="1"/>
  <c r="B111" i="7" s="1"/>
  <c r="AF111" i="7" s="1"/>
  <c r="AI2576" i="1"/>
  <c r="G2535" i="7" s="1"/>
  <c r="X1551" i="1"/>
  <c r="B1510" i="7" s="1"/>
  <c r="AF1510" i="7" s="1"/>
  <c r="AH2692" i="1"/>
  <c r="F2651" i="7" s="1"/>
  <c r="AH1319" i="1"/>
  <c r="F1278" i="7" s="1"/>
  <c r="AD1320" i="1"/>
  <c r="X1366" i="1"/>
  <c r="B1325" i="7" s="1"/>
  <c r="AF1325" i="7" s="1"/>
  <c r="AI3084" i="1"/>
  <c r="D2087" i="7"/>
  <c r="AH2087" i="7" s="1"/>
  <c r="X2602" i="1"/>
  <c r="B2561" i="7" s="1"/>
  <c r="AF2561" i="7" s="1"/>
  <c r="AI2686" i="1"/>
  <c r="G2645" i="7" s="1"/>
  <c r="D466" i="7"/>
  <c r="AH466" i="7" s="1"/>
  <c r="AD1232" i="1"/>
  <c r="D1305" i="7"/>
  <c r="AH1305" i="7" s="1"/>
  <c r="AH633" i="1"/>
  <c r="F592" i="7" s="1"/>
  <c r="AI234" i="1"/>
  <c r="G193" i="7" s="1"/>
  <c r="AI1252" i="1"/>
  <c r="G1211" i="7" s="1"/>
  <c r="D1797" i="7"/>
  <c r="AH1797" i="7" s="1"/>
  <c r="AH1033" i="1"/>
  <c r="F992" i="7" s="1"/>
  <c r="AD1448" i="1"/>
  <c r="X754" i="1"/>
  <c r="B713" i="7" s="1"/>
  <c r="AF713" i="7" s="1"/>
  <c r="AI1705" i="1"/>
  <c r="G1664" i="7" s="1"/>
  <c r="X2956" i="1"/>
  <c r="B2915" i="7" s="1"/>
  <c r="AF2915" i="7" s="1"/>
  <c r="AI2906" i="1"/>
  <c r="G2865" i="7" s="1"/>
  <c r="X969" i="1"/>
  <c r="B928" i="7" s="1"/>
  <c r="AF928" i="7" s="1"/>
  <c r="AD941" i="1"/>
  <c r="AH1789" i="1"/>
  <c r="F1748" i="7" s="1"/>
  <c r="AI983" i="1"/>
  <c r="G942" i="7" s="1"/>
  <c r="AI3272" i="1"/>
  <c r="D302" i="7"/>
  <c r="AH302" i="7" s="1"/>
  <c r="AI478" i="1"/>
  <c r="G437" i="7" s="1"/>
  <c r="AI2155" i="1"/>
  <c r="G2114" i="7" s="1"/>
  <c r="AD2093" i="1"/>
  <c r="AH2408" i="1"/>
  <c r="F2367" i="7" s="1"/>
  <c r="X917" i="1"/>
  <c r="B876" i="7" s="1"/>
  <c r="AF876" i="7" s="1"/>
  <c r="AH2079" i="1"/>
  <c r="F2038" i="7" s="1"/>
  <c r="AH3287" i="1"/>
  <c r="X2150" i="1"/>
  <c r="B2109" i="7" s="1"/>
  <c r="AF2109" i="7" s="1"/>
  <c r="D2708" i="7"/>
  <c r="AH2708" i="7" s="1"/>
  <c r="AI1087" i="1"/>
  <c r="G1046" i="7" s="1"/>
  <c r="X1806" i="1"/>
  <c r="B1765" i="7" s="1"/>
  <c r="AF1765" i="7" s="1"/>
  <c r="AH1719" i="1"/>
  <c r="F1678" i="7" s="1"/>
  <c r="D1409" i="7"/>
  <c r="AH1409" i="7" s="1"/>
  <c r="D2466" i="7"/>
  <c r="AH2466" i="7" s="1"/>
  <c r="AD3211" i="1"/>
  <c r="D59" i="7"/>
  <c r="AH59" i="7" s="1"/>
  <c r="AH3519" i="1"/>
  <c r="AD3332" i="1"/>
  <c r="AI1543" i="1"/>
  <c r="G1502" i="7" s="1"/>
  <c r="X2633" i="1"/>
  <c r="B2592" i="7" s="1"/>
  <c r="AF2592" i="7" s="1"/>
  <c r="AH2742" i="1"/>
  <c r="F2701" i="7" s="1"/>
  <c r="D524" i="7"/>
  <c r="AH524" i="7" s="1"/>
  <c r="AH2868" i="1"/>
  <c r="F2827" i="7" s="1"/>
  <c r="AH3245" i="1"/>
  <c r="AH2487" i="1"/>
  <c r="F2446" i="7" s="1"/>
  <c r="D454" i="7"/>
  <c r="AH454" i="7" s="1"/>
  <c r="AH1751" i="1"/>
  <c r="F1710" i="7" s="1"/>
  <c r="AD1833" i="1"/>
  <c r="D542" i="7"/>
  <c r="AH542" i="7" s="1"/>
  <c r="AI2201" i="1"/>
  <c r="G2160" i="7" s="1"/>
  <c r="AI2411" i="1"/>
  <c r="G2370" i="7" s="1"/>
  <c r="X1064" i="1"/>
  <c r="B1023" i="7" s="1"/>
  <c r="AF1023" i="7" s="1"/>
  <c r="AD669" i="1"/>
  <c r="D952" i="7"/>
  <c r="AH952" i="7" s="1"/>
  <c r="D1978" i="7"/>
  <c r="AH1978" i="7" s="1"/>
  <c r="AD197" i="1"/>
  <c r="X1506" i="1"/>
  <c r="B1465" i="7" s="1"/>
  <c r="AF1465" i="7" s="1"/>
  <c r="AI2854" i="1"/>
  <c r="G2813" i="7" s="1"/>
  <c r="D1573" i="7"/>
  <c r="AH1573" i="7" s="1"/>
  <c r="X3376" i="1"/>
  <c r="AD2288" i="1"/>
  <c r="X716" i="1"/>
  <c r="B675" i="7" s="1"/>
  <c r="AF675" i="7" s="1"/>
  <c r="AI2749" i="1"/>
  <c r="G2708" i="7" s="1"/>
  <c r="X534" i="1"/>
  <c r="B493" i="7" s="1"/>
  <c r="AF493" i="7" s="1"/>
  <c r="D2711" i="7"/>
  <c r="AH2711" i="7" s="1"/>
  <c r="AD2130" i="1"/>
  <c r="X125" i="1"/>
  <c r="B84" i="7" s="1"/>
  <c r="AF84" i="7" s="1"/>
  <c r="AD3348" i="1"/>
  <c r="AH2425" i="1"/>
  <c r="F2384" i="7" s="1"/>
  <c r="AD3193" i="1"/>
  <c r="AI3245" i="1"/>
  <c r="AD3068" i="1"/>
  <c r="AI1639" i="1"/>
  <c r="G1598" i="7" s="1"/>
  <c r="AI583" i="1"/>
  <c r="G542" i="7" s="1"/>
  <c r="X2158" i="1"/>
  <c r="B2117" i="7" s="1"/>
  <c r="AF2117" i="7" s="1"/>
  <c r="AI3050" i="1"/>
  <c r="G3009" i="7" s="1"/>
  <c r="D114" i="7"/>
  <c r="AH114" i="7" s="1"/>
  <c r="AE1187" i="1"/>
  <c r="AE2098" i="1"/>
  <c r="AE2941" i="1"/>
  <c r="AE1462" i="1"/>
  <c r="AE481" i="1"/>
  <c r="AI2742" i="1"/>
  <c r="G2701" i="7" s="1"/>
  <c r="AH925" i="1"/>
  <c r="F884" i="7" s="1"/>
  <c r="X1378" i="1"/>
  <c r="B1337" i="7" s="1"/>
  <c r="AF1337" i="7" s="1"/>
  <c r="AI1697" i="1"/>
  <c r="G1656" i="7" s="1"/>
  <c r="AH2585" i="1"/>
  <c r="F2544" i="7" s="1"/>
  <c r="AI2718" i="1"/>
  <c r="G2677" i="7" s="1"/>
  <c r="AD1108" i="1"/>
  <c r="AD2225" i="1"/>
  <c r="X2855" i="1"/>
  <c r="B2814" i="7" s="1"/>
  <c r="AF2814" i="7" s="1"/>
  <c r="AI3337" i="1"/>
  <c r="X131" i="1"/>
  <c r="B90" i="7" s="1"/>
  <c r="AF90" i="7" s="1"/>
  <c r="X2935" i="1"/>
  <c r="B2894" i="7" s="1"/>
  <c r="AF2894" i="7" s="1"/>
  <c r="X121" i="1"/>
  <c r="B80" i="7" s="1"/>
  <c r="AF80" i="7" s="1"/>
  <c r="D514" i="7"/>
  <c r="AH514" i="7" s="1"/>
  <c r="AI1040" i="1"/>
  <c r="G999" i="7" s="1"/>
  <c r="AH3012" i="1"/>
  <c r="F2971" i="7" s="1"/>
  <c r="AH2060" i="1"/>
  <c r="F2019" i="7" s="1"/>
  <c r="AD1059" i="1"/>
  <c r="AI2839" i="1"/>
  <c r="G2798" i="7" s="1"/>
  <c r="AI165" i="1"/>
  <c r="G124" i="7" s="1"/>
  <c r="AI2127" i="1"/>
  <c r="G2086" i="7" s="1"/>
  <c r="X1431" i="1"/>
  <c r="B1390" i="7" s="1"/>
  <c r="AF1390" i="7" s="1"/>
  <c r="X1613" i="1"/>
  <c r="B1572" i="7" s="1"/>
  <c r="AF1572" i="7" s="1"/>
  <c r="AH1667" i="1"/>
  <c r="F1626" i="7" s="1"/>
  <c r="AI2865" i="1"/>
  <c r="G2824" i="7" s="1"/>
  <c r="AD730" i="1"/>
  <c r="AI205" i="1"/>
  <c r="G164" i="7" s="1"/>
  <c r="AH994" i="1"/>
  <c r="F953" i="7" s="1"/>
  <c r="AI1384" i="1"/>
  <c r="G1343" i="7" s="1"/>
  <c r="AI3484" i="1"/>
  <c r="AI793" i="1"/>
  <c r="G752" i="7" s="1"/>
  <c r="AH1212" i="1"/>
  <c r="F1171" i="7" s="1"/>
  <c r="AD2012" i="1"/>
  <c r="D660" i="7"/>
  <c r="AH660" i="7" s="1"/>
  <c r="AI538" i="1"/>
  <c r="G497" i="7" s="1"/>
  <c r="AH2038" i="1"/>
  <c r="F1997" i="7" s="1"/>
  <c r="AI2885" i="1"/>
  <c r="G2844" i="7" s="1"/>
  <c r="AI3066" i="1"/>
  <c r="AD2098" i="1"/>
  <c r="D2557" i="7"/>
  <c r="AH2557" i="7" s="1"/>
  <c r="AI345" i="1"/>
  <c r="G304" i="7" s="1"/>
  <c r="X129" i="1"/>
  <c r="B88" i="7" s="1"/>
  <c r="AF88" i="7" s="1"/>
  <c r="X2438" i="1"/>
  <c r="B2397" i="7" s="1"/>
  <c r="AF2397" i="7" s="1"/>
  <c r="AI2765" i="1"/>
  <c r="G2724" i="7" s="1"/>
  <c r="X3232" i="1"/>
  <c r="AD1461" i="1"/>
  <c r="D351" i="7"/>
  <c r="AH351" i="7" s="1"/>
  <c r="AI549" i="1"/>
  <c r="G508" i="7" s="1"/>
  <c r="AI122" i="1"/>
  <c r="G81" i="7" s="1"/>
  <c r="AI1282" i="1"/>
  <c r="G1241" i="7" s="1"/>
  <c r="D806" i="7"/>
  <c r="AH806" i="7" s="1"/>
  <c r="AH829" i="1"/>
  <c r="F788" i="7" s="1"/>
  <c r="AD534" i="1"/>
  <c r="AH3099" i="1"/>
  <c r="AD955" i="1"/>
  <c r="AI3000" i="1"/>
  <c r="G2959" i="7" s="1"/>
  <c r="AH2462" i="1"/>
  <c r="F2421" i="7" s="1"/>
  <c r="AI3264" i="1"/>
  <c r="X1269" i="1"/>
  <c r="B1228" i="7" s="1"/>
  <c r="AF1228" i="7" s="1"/>
  <c r="X370" i="1"/>
  <c r="B329" i="7" s="1"/>
  <c r="AF329" i="7" s="1"/>
  <c r="AH573" i="1"/>
  <c r="F532" i="7" s="1"/>
  <c r="AH288" i="1"/>
  <c r="F247" i="7" s="1"/>
  <c r="X348" i="1"/>
  <c r="B307" i="7" s="1"/>
  <c r="AF307" i="7" s="1"/>
  <c r="D1720" i="7"/>
  <c r="AH1720" i="7" s="1"/>
  <c r="X472" i="1"/>
  <c r="B431" i="7" s="1"/>
  <c r="AF431" i="7" s="1"/>
  <c r="X2193" i="1"/>
  <c r="B2152" i="7" s="1"/>
  <c r="AF2152" i="7" s="1"/>
  <c r="D2435" i="7"/>
  <c r="AH2435" i="7" s="1"/>
  <c r="AH2820" i="1"/>
  <c r="F2779" i="7" s="1"/>
  <c r="AD3244" i="1"/>
  <c r="D491" i="7"/>
  <c r="AH491" i="7" s="1"/>
  <c r="AD3197" i="1"/>
  <c r="AI1867" i="1"/>
  <c r="G1826" i="7" s="1"/>
  <c r="AH2805" i="1"/>
  <c r="F2764" i="7" s="1"/>
  <c r="AI859" i="1"/>
  <c r="G818" i="7" s="1"/>
  <c r="D2787" i="7"/>
  <c r="AH2787" i="7" s="1"/>
  <c r="AD2887" i="1"/>
  <c r="AI2692" i="1"/>
  <c r="G2651" i="7" s="1"/>
  <c r="AH1134" i="1"/>
  <c r="F1093" i="7" s="1"/>
  <c r="AD160" i="1"/>
  <c r="X3285" i="1"/>
  <c r="AH2861" i="1"/>
  <c r="F2820" i="7" s="1"/>
  <c r="AD831" i="1"/>
  <c r="AH245" i="1"/>
  <c r="F204" i="7" s="1"/>
  <c r="AI3305" i="1"/>
  <c r="AI182" i="1"/>
  <c r="G141" i="7" s="1"/>
  <c r="AD2839" i="1"/>
  <c r="AI2032" i="1"/>
  <c r="G1991" i="7" s="1"/>
  <c r="X432" i="1"/>
  <c r="B391" i="7" s="1"/>
  <c r="AF391" i="7" s="1"/>
  <c r="AD1999" i="1"/>
  <c r="AD464" i="1"/>
  <c r="AD1311" i="1"/>
  <c r="X3439" i="1"/>
  <c r="AI1775" i="1"/>
  <c r="G1734" i="7" s="1"/>
  <c r="D164" i="7"/>
  <c r="AH164" i="7" s="1"/>
  <c r="D2176" i="7"/>
  <c r="AH2176" i="7" s="1"/>
  <c r="X3189" i="1"/>
  <c r="AH1902" i="1"/>
  <c r="F1861" i="7" s="1"/>
  <c r="AI1506" i="1"/>
  <c r="G1465" i="7" s="1"/>
  <c r="AI3308" i="1"/>
  <c r="AD2590" i="1"/>
  <c r="X704" i="1"/>
  <c r="B663" i="7" s="1"/>
  <c r="AF663" i="7" s="1"/>
  <c r="D497" i="7"/>
  <c r="AH497" i="7" s="1"/>
  <c r="D1267" i="7"/>
  <c r="AH1267" i="7" s="1"/>
  <c r="AH2369" i="1"/>
  <c r="F2328" i="7" s="1"/>
  <c r="AH611" i="1"/>
  <c r="F570" i="7" s="1"/>
  <c r="AH3026" i="1"/>
  <c r="F2985" i="7" s="1"/>
  <c r="X190" i="1"/>
  <c r="B149" i="7" s="1"/>
  <c r="AF149" i="7" s="1"/>
  <c r="AI1178" i="1"/>
  <c r="G1137" i="7" s="1"/>
  <c r="AH2832" i="1"/>
  <c r="F2791" i="7" s="1"/>
  <c r="X722" i="1"/>
  <c r="B681" i="7" s="1"/>
  <c r="AF681" i="7" s="1"/>
  <c r="AI1745" i="1"/>
  <c r="G1704" i="7" s="1"/>
  <c r="X2366" i="1"/>
  <c r="B2325" i="7" s="1"/>
  <c r="AF2325" i="7" s="1"/>
  <c r="AI1342" i="1"/>
  <c r="G1301" i="7" s="1"/>
  <c r="AI3254" i="1"/>
  <c r="D1581" i="7"/>
  <c r="AH1581" i="7" s="1"/>
  <c r="X392" i="1"/>
  <c r="B351" i="7" s="1"/>
  <c r="AF351" i="7" s="1"/>
  <c r="AH716" i="1"/>
  <c r="F675" i="7" s="1"/>
  <c r="AH240" i="1"/>
  <c r="F199" i="7" s="1"/>
  <c r="AH120" i="1"/>
  <c r="F79" i="7" s="1"/>
  <c r="AI1114" i="1"/>
  <c r="G1073" i="7" s="1"/>
  <c r="AD697" i="1"/>
  <c r="D2552" i="7"/>
  <c r="AH2552" i="7" s="1"/>
  <c r="X200" i="1"/>
  <c r="B159" i="7" s="1"/>
  <c r="AF159" i="7" s="1"/>
  <c r="AD1873" i="1"/>
  <c r="AI2030" i="1"/>
  <c r="G1989" i="7" s="1"/>
  <c r="X1939" i="1"/>
  <c r="B1898" i="7" s="1"/>
  <c r="AF1898" i="7" s="1"/>
  <c r="D2656" i="7"/>
  <c r="AH2656" i="7" s="1"/>
  <c r="AD2888" i="1"/>
  <c r="AD231" i="1"/>
  <c r="D559" i="7"/>
  <c r="AH559" i="7" s="1"/>
  <c r="AD2042" i="1"/>
  <c r="AH3225" i="1"/>
  <c r="D1744" i="7"/>
  <c r="AH1744" i="7" s="1"/>
  <c r="D1488" i="7"/>
  <c r="AH1488" i="7" s="1"/>
  <c r="X2162" i="1"/>
  <c r="B2121" i="7" s="1"/>
  <c r="AF2121" i="7" s="1"/>
  <c r="AH1116" i="1"/>
  <c r="F1075" i="7" s="1"/>
  <c r="AH1081" i="1"/>
  <c r="F1040" i="7" s="1"/>
  <c r="AI3302" i="1"/>
  <c r="X3335" i="1"/>
  <c r="AI2329" i="1"/>
  <c r="G2288" i="7" s="1"/>
  <c r="AI2679" i="1"/>
  <c r="G2638" i="7" s="1"/>
  <c r="AI2937" i="1"/>
  <c r="G2896" i="7" s="1"/>
  <c r="AD2115" i="1"/>
  <c r="X1505" i="1"/>
  <c r="B1464" i="7" s="1"/>
  <c r="AF1464" i="7" s="1"/>
  <c r="AH2904" i="1"/>
  <c r="F2863" i="7" s="1"/>
  <c r="AI2044" i="1"/>
  <c r="G2003" i="7" s="1"/>
  <c r="AD112" i="1"/>
  <c r="AH495" i="1"/>
  <c r="F454" i="7" s="1"/>
  <c r="X1235" i="1"/>
  <c r="B1194" i="7" s="1"/>
  <c r="AF1194" i="7" s="1"/>
  <c r="X3513" i="1"/>
  <c r="AH1829" i="1"/>
  <c r="F1788" i="7" s="1"/>
  <c r="X2861" i="1"/>
  <c r="B2820" i="7" s="1"/>
  <c r="AF2820" i="7" s="1"/>
  <c r="AI2478" i="1"/>
  <c r="G2437" i="7" s="1"/>
  <c r="AI3012" i="1"/>
  <c r="G2971" i="7" s="1"/>
  <c r="AH1856" i="1"/>
  <c r="F1815" i="7" s="1"/>
  <c r="D2946" i="7"/>
  <c r="AH2946" i="7" s="1"/>
  <c r="X1126" i="1"/>
  <c r="B1085" i="7" s="1"/>
  <c r="AF1085" i="7" s="1"/>
  <c r="X819" i="1"/>
  <c r="B778" i="7" s="1"/>
  <c r="AF778" i="7" s="1"/>
  <c r="D139" i="7"/>
  <c r="AH139" i="7" s="1"/>
  <c r="AH529" i="1"/>
  <c r="F488" i="7" s="1"/>
  <c r="AH1311" i="1"/>
  <c r="F1270" i="7" s="1"/>
  <c r="AD2902" i="1"/>
  <c r="X861" i="1"/>
  <c r="B820" i="7" s="1"/>
  <c r="AF820" i="7" s="1"/>
  <c r="AD2753" i="1"/>
  <c r="D2939" i="7"/>
  <c r="AH2939" i="7" s="1"/>
  <c r="AH2803" i="1"/>
  <c r="F2762" i="7" s="1"/>
  <c r="AI2378" i="1"/>
  <c r="G2337" i="7" s="1"/>
  <c r="D308" i="7"/>
  <c r="AH308" i="7" s="1"/>
  <c r="D2579" i="7"/>
  <c r="AH2579" i="7" s="1"/>
  <c r="AD701" i="1"/>
  <c r="AD1340" i="1"/>
  <c r="D2148" i="7"/>
  <c r="AH2148" i="7" s="1"/>
  <c r="D539" i="7"/>
  <c r="AH539" i="7" s="1"/>
  <c r="X790" i="1"/>
  <c r="B749" i="7" s="1"/>
  <c r="AF749" i="7" s="1"/>
  <c r="AD1142" i="1"/>
  <c r="AH1745" i="1"/>
  <c r="F1704" i="7" s="1"/>
  <c r="AI682" i="1"/>
  <c r="G641" i="7" s="1"/>
  <c r="X2948" i="1"/>
  <c r="B2907" i="7" s="1"/>
  <c r="AF2907" i="7" s="1"/>
  <c r="D1420" i="7"/>
  <c r="AH1420" i="7" s="1"/>
  <c r="D1651" i="7"/>
  <c r="AH1651" i="7" s="1"/>
  <c r="AD240" i="1"/>
  <c r="AI3042" i="1"/>
  <c r="G3001" i="7" s="1"/>
  <c r="AI2907" i="1"/>
  <c r="G2866" i="7" s="1"/>
  <c r="AI2240" i="1"/>
  <c r="G2199" i="7" s="1"/>
  <c r="AI158" i="1"/>
  <c r="G117" i="7" s="1"/>
  <c r="AD1085" i="1"/>
  <c r="X1706" i="1"/>
  <c r="B1665" i="7" s="1"/>
  <c r="AF1665" i="7" s="1"/>
  <c r="X2707" i="1"/>
  <c r="B2666" i="7" s="1"/>
  <c r="AF2666" i="7" s="1"/>
  <c r="D680" i="7"/>
  <c r="AH680" i="7" s="1"/>
  <c r="AD413" i="1"/>
  <c r="X1920" i="1"/>
  <c r="B1879" i="7" s="1"/>
  <c r="AF1879" i="7" s="1"/>
  <c r="X2623" i="1"/>
  <c r="B2582" i="7" s="1"/>
  <c r="AF2582" i="7" s="1"/>
  <c r="D2696" i="7"/>
  <c r="AH2696" i="7" s="1"/>
  <c r="X2476" i="1"/>
  <c r="B2435" i="7" s="1"/>
  <c r="AF2435" i="7" s="1"/>
  <c r="X1093" i="1"/>
  <c r="B1052" i="7" s="1"/>
  <c r="AF1052" i="7" s="1"/>
  <c r="AH92" i="1"/>
  <c r="F51" i="7" s="1"/>
  <c r="AI1016" i="1"/>
  <c r="G975" i="7" s="1"/>
  <c r="D2030" i="7"/>
  <c r="AH2030" i="7" s="1"/>
  <c r="X265" i="1"/>
  <c r="B224" i="7" s="1"/>
  <c r="AF224" i="7" s="1"/>
  <c r="AH1395" i="1"/>
  <c r="F1354" i="7" s="1"/>
  <c r="X2406" i="1"/>
  <c r="B2365" i="7" s="1"/>
  <c r="AF2365" i="7" s="1"/>
  <c r="AH2070" i="1"/>
  <c r="F2029" i="7" s="1"/>
  <c r="AI860" i="1"/>
  <c r="G819" i="7" s="1"/>
  <c r="X818" i="1"/>
  <c r="B777" i="7" s="1"/>
  <c r="AF777" i="7" s="1"/>
  <c r="X3191" i="1"/>
  <c r="AD1557" i="1"/>
  <c r="D406" i="7"/>
  <c r="AH406" i="7" s="1"/>
  <c r="AI1311" i="1"/>
  <c r="G1270" i="7" s="1"/>
  <c r="X96" i="1"/>
  <c r="B55" i="7" s="1"/>
  <c r="AF55" i="7" s="1"/>
  <c r="AI857" i="1"/>
  <c r="G816" i="7" s="1"/>
  <c r="X1773" i="1"/>
  <c r="B1732" i="7" s="1"/>
  <c r="AF1732" i="7" s="1"/>
  <c r="AH941" i="1"/>
  <c r="F900" i="7" s="1"/>
  <c r="AD188" i="1"/>
  <c r="X302" i="1"/>
  <c r="B261" i="7" s="1"/>
  <c r="AF261" i="7" s="1"/>
  <c r="AH2123" i="1"/>
  <c r="F2082" i="7" s="1"/>
  <c r="AH1698" i="1"/>
  <c r="F1657" i="7" s="1"/>
  <c r="AH2523" i="1"/>
  <c r="F2482" i="7" s="1"/>
  <c r="D1086" i="7"/>
  <c r="AH1086" i="7" s="1"/>
  <c r="AI3353" i="1"/>
  <c r="D618" i="7"/>
  <c r="AH618" i="7" s="1"/>
  <c r="AH1517" i="1"/>
  <c r="F1476" i="7" s="1"/>
  <c r="AI3118" i="1"/>
  <c r="AI3113" i="1"/>
  <c r="AH1852" i="1"/>
  <c r="F1811" i="7" s="1"/>
  <c r="D2588" i="7"/>
  <c r="AH2588" i="7" s="1"/>
  <c r="AD1879" i="1"/>
  <c r="D1561" i="7"/>
  <c r="AH1561" i="7" s="1"/>
  <c r="AH560" i="1"/>
  <c r="F519" i="7" s="1"/>
  <c r="AI1346" i="1"/>
  <c r="G1305" i="7" s="1"/>
  <c r="X1897" i="1"/>
  <c r="B1856" i="7" s="1"/>
  <c r="AF1856" i="7" s="1"/>
  <c r="AI556" i="1"/>
  <c r="G515" i="7" s="1"/>
  <c r="AE2168" i="1"/>
  <c r="AE1314" i="1"/>
  <c r="AE1510" i="1"/>
  <c r="AE1475" i="1"/>
  <c r="AE1258" i="1"/>
  <c r="AH3197" i="1"/>
  <c r="D2827" i="7"/>
  <c r="AH2827" i="7" s="1"/>
  <c r="AI952" i="1"/>
  <c r="G911" i="7" s="1"/>
  <c r="AI922" i="1"/>
  <c r="G881" i="7" s="1"/>
  <c r="X1075" i="1"/>
  <c r="B1034" i="7" s="1"/>
  <c r="AF1034" i="7" s="1"/>
  <c r="AI1947" i="1"/>
  <c r="G1906" i="7" s="1"/>
  <c r="X2018" i="1"/>
  <c r="B1977" i="7" s="1"/>
  <c r="AF1977" i="7" s="1"/>
  <c r="X703" i="1"/>
  <c r="B662" i="7" s="1"/>
  <c r="AF662" i="7" s="1"/>
  <c r="AI2192" i="1"/>
  <c r="G2151" i="7" s="1"/>
  <c r="AI2715" i="1"/>
  <c r="G2674" i="7" s="1"/>
  <c r="AD3442" i="1"/>
  <c r="AD2104" i="1"/>
  <c r="AH417" i="1"/>
  <c r="F376" i="7" s="1"/>
  <c r="AD2788" i="1"/>
  <c r="AH1521" i="1"/>
  <c r="F1480" i="7" s="1"/>
  <c r="AD182" i="1"/>
  <c r="X1533" i="1"/>
  <c r="B1492" i="7" s="1"/>
  <c r="AF1492" i="7" s="1"/>
  <c r="AI819" i="1"/>
  <c r="G778" i="7" s="1"/>
  <c r="AD1655" i="1"/>
  <c r="AD529" i="1"/>
  <c r="AI2808" i="1"/>
  <c r="G2767" i="7" s="1"/>
  <c r="D98" i="7"/>
  <c r="AH98" i="7" s="1"/>
  <c r="AI2751" i="1"/>
  <c r="G2710" i="7" s="1"/>
  <c r="X3171" i="1"/>
  <c r="X1868" i="1"/>
  <c r="B1827" i="7" s="1"/>
  <c r="AF1827" i="7" s="1"/>
  <c r="AH1619" i="1"/>
  <c r="F1578" i="7" s="1"/>
  <c r="AI2493" i="1"/>
  <c r="G2452" i="7" s="1"/>
  <c r="X1515" i="1"/>
  <c r="B1474" i="7" s="1"/>
  <c r="AF1474" i="7" s="1"/>
  <c r="X209" i="1"/>
  <c r="B168" i="7" s="1"/>
  <c r="AF168" i="7" s="1"/>
  <c r="AI248" i="1"/>
  <c r="G207" i="7" s="1"/>
  <c r="D1607" i="7"/>
  <c r="AH1607" i="7" s="1"/>
  <c r="X2229" i="1"/>
  <c r="B2188" i="7" s="1"/>
  <c r="AF2188" i="7" s="1"/>
  <c r="AI2182" i="1"/>
  <c r="G2141" i="7" s="1"/>
  <c r="X293" i="1"/>
  <c r="B252" i="7" s="1"/>
  <c r="AF252" i="7" s="1"/>
  <c r="AI2745" i="1"/>
  <c r="G2704" i="7" s="1"/>
  <c r="AD3115" i="1"/>
  <c r="X362" i="1"/>
  <c r="B321" i="7" s="1"/>
  <c r="AF321" i="7" s="1"/>
  <c r="AI1154" i="1"/>
  <c r="G1113" i="7" s="1"/>
  <c r="AH478" i="1"/>
  <c r="F437" i="7" s="1"/>
  <c r="AD390" i="1"/>
  <c r="AI2272" i="1"/>
  <c r="G2231" i="7" s="1"/>
  <c r="D377" i="7"/>
  <c r="AH377" i="7" s="1"/>
  <c r="AI1012" i="1"/>
  <c r="G971" i="7" s="1"/>
  <c r="AD2871" i="1"/>
  <c r="AD3003" i="1"/>
  <c r="X2414" i="1"/>
  <c r="B2373" i="7" s="1"/>
  <c r="AF2373" i="7" s="1"/>
  <c r="AH1166" i="1"/>
  <c r="F1125" i="7" s="1"/>
  <c r="AH1114" i="1"/>
  <c r="F1073" i="7" s="1"/>
  <c r="AI1623" i="1"/>
  <c r="G1582" i="7" s="1"/>
  <c r="AH879" i="1"/>
  <c r="F838" i="7" s="1"/>
  <c r="AD2271" i="1"/>
  <c r="X1658" i="1"/>
  <c r="B1617" i="7" s="1"/>
  <c r="AF1617" i="7" s="1"/>
  <c r="AD3396" i="1"/>
  <c r="D481" i="7"/>
  <c r="AH481" i="7" s="1"/>
  <c r="X2326" i="1"/>
  <c r="B2285" i="7" s="1"/>
  <c r="AF2285" i="7" s="1"/>
  <c r="X2381" i="1"/>
  <c r="B2340" i="7" s="1"/>
  <c r="AF2340" i="7" s="1"/>
  <c r="AI1117" i="1"/>
  <c r="G1076" i="7" s="1"/>
  <c r="AI1104" i="1"/>
  <c r="G1063" i="7" s="1"/>
  <c r="AH1263" i="1"/>
  <c r="F1222" i="7" s="1"/>
  <c r="AI506" i="1"/>
  <c r="G465" i="7" s="1"/>
  <c r="AH91" i="1"/>
  <c r="F50" i="7" s="1"/>
  <c r="AH1730" i="1"/>
  <c r="F1689" i="7" s="1"/>
  <c r="AD2624" i="1"/>
  <c r="AI2710" i="1"/>
  <c r="G2669" i="7" s="1"/>
  <c r="AD426" i="1"/>
  <c r="X977" i="1"/>
  <c r="B936" i="7" s="1"/>
  <c r="AF936" i="7" s="1"/>
  <c r="X715" i="1"/>
  <c r="B674" i="7" s="1"/>
  <c r="AF674" i="7" s="1"/>
  <c r="X3362" i="1"/>
  <c r="X1004" i="1"/>
  <c r="B963" i="7" s="1"/>
  <c r="AF963" i="7" s="1"/>
  <c r="AH882" i="1"/>
  <c r="F841" i="7" s="1"/>
  <c r="AH3170" i="1"/>
  <c r="D2528" i="7"/>
  <c r="AH2528" i="7" s="1"/>
  <c r="AI1473" i="1"/>
  <c r="G1432" i="7" s="1"/>
  <c r="D2642" i="7"/>
  <c r="AH2642" i="7" s="1"/>
  <c r="AH2491" i="1"/>
  <c r="F2450" i="7" s="1"/>
  <c r="AH501" i="1"/>
  <c r="F460" i="7" s="1"/>
  <c r="D1719" i="7"/>
  <c r="AH1719" i="7" s="1"/>
  <c r="AI2373" i="1"/>
  <c r="G2332" i="7" s="1"/>
  <c r="X999" i="1"/>
  <c r="B958" i="7" s="1"/>
  <c r="AF958" i="7" s="1"/>
  <c r="AI431" i="1"/>
  <c r="G390" i="7" s="1"/>
  <c r="AD818" i="1"/>
  <c r="AI1521" i="1"/>
  <c r="G1480" i="7" s="1"/>
  <c r="D1995" i="7"/>
  <c r="AH1995" i="7" s="1"/>
  <c r="D1191" i="7"/>
  <c r="AH1191" i="7" s="1"/>
  <c r="D978" i="7"/>
  <c r="AH978" i="7" s="1"/>
  <c r="AI180" i="1"/>
  <c r="G139" i="7" s="1"/>
  <c r="AH234" i="1"/>
  <c r="F193" i="7" s="1"/>
  <c r="D2044" i="7"/>
  <c r="AH2044" i="7" s="1"/>
  <c r="D965" i="7"/>
  <c r="AH965" i="7" s="1"/>
  <c r="D2733" i="7"/>
  <c r="AH2733" i="7" s="1"/>
  <c r="X242" i="1"/>
  <c r="B201" i="7" s="1"/>
  <c r="AF201" i="7" s="1"/>
  <c r="D2492" i="7"/>
  <c r="AH2492" i="7" s="1"/>
  <c r="AI276" i="1"/>
  <c r="G235" i="7" s="1"/>
  <c r="AD2803" i="1"/>
  <c r="X488" i="1"/>
  <c r="B447" i="7" s="1"/>
  <c r="AF447" i="7" s="1"/>
  <c r="AD360" i="1"/>
  <c r="X1607" i="1"/>
  <c r="B1566" i="7" s="1"/>
  <c r="AF1566" i="7" s="1"/>
  <c r="D337" i="7"/>
  <c r="AH337" i="7" s="1"/>
  <c r="AD469" i="1"/>
  <c r="X1884" i="1"/>
  <c r="B1843" i="7" s="1"/>
  <c r="AF1843" i="7" s="1"/>
  <c r="D2237" i="7"/>
  <c r="AH2237" i="7" s="1"/>
  <c r="X1009" i="1"/>
  <c r="B968" i="7" s="1"/>
  <c r="AF968" i="7" s="1"/>
  <c r="X871" i="1"/>
  <c r="B830" i="7" s="1"/>
  <c r="AF830" i="7" s="1"/>
  <c r="AI858" i="1"/>
  <c r="G817" i="7" s="1"/>
  <c r="AI3115" i="1"/>
  <c r="X2014" i="1"/>
  <c r="B1973" i="7" s="1"/>
  <c r="AF1973" i="7" s="1"/>
  <c r="X2598" i="1"/>
  <c r="B2557" i="7" s="1"/>
  <c r="AF2557" i="7" s="1"/>
  <c r="AH345" i="1"/>
  <c r="F304" i="7" s="1"/>
  <c r="D1945" i="7"/>
  <c r="AH1945" i="7" s="1"/>
  <c r="AD3451" i="1"/>
  <c r="X2360" i="1"/>
  <c r="B2319" i="7" s="1"/>
  <c r="AF2319" i="7" s="1"/>
  <c r="X3135" i="1"/>
  <c r="AI1849" i="1"/>
  <c r="G1808" i="7" s="1"/>
  <c r="AH3003" i="1"/>
  <c r="F2962" i="7" s="1"/>
  <c r="AH3312" i="1"/>
  <c r="AD2069" i="1"/>
  <c r="AD3350" i="1"/>
  <c r="X2582" i="1"/>
  <c r="B2541" i="7" s="1"/>
  <c r="AF2541" i="7" s="1"/>
  <c r="AD847" i="1"/>
  <c r="AI3412" i="1"/>
  <c r="D1169" i="7"/>
  <c r="AH1169" i="7" s="1"/>
  <c r="X3358" i="1"/>
  <c r="AI2645" i="1"/>
  <c r="G2604" i="7" s="1"/>
  <c r="AD3402" i="1"/>
  <c r="AD632" i="1"/>
  <c r="X2361" i="1"/>
  <c r="B2320" i="7" s="1"/>
  <c r="AF2320" i="7" s="1"/>
  <c r="AI1684" i="1"/>
  <c r="G1643" i="7" s="1"/>
  <c r="AD2087" i="1"/>
  <c r="AI322" i="1"/>
  <c r="G281" i="7" s="1"/>
  <c r="X2174" i="1"/>
  <c r="B2133" i="7" s="1"/>
  <c r="AF2133" i="7" s="1"/>
  <c r="AI581" i="1"/>
  <c r="G540" i="7" s="1"/>
  <c r="D2740" i="7"/>
  <c r="AH2740" i="7" s="1"/>
  <c r="AI2625" i="1"/>
  <c r="G2584" i="7" s="1"/>
  <c r="X2755" i="1"/>
  <c r="B2714" i="7" s="1"/>
  <c r="AF2714" i="7" s="1"/>
  <c r="AI1146" i="1"/>
  <c r="G1105" i="7" s="1"/>
  <c r="X825" i="1"/>
  <c r="B784" i="7" s="1"/>
  <c r="AF784" i="7" s="1"/>
  <c r="AH3244" i="1"/>
  <c r="X111" i="1"/>
  <c r="B70" i="7" s="1"/>
  <c r="AF70" i="7" s="1"/>
  <c r="AI1335" i="1"/>
  <c r="G1294" i="7" s="1"/>
  <c r="X1697" i="1"/>
  <c r="B1656" i="7" s="1"/>
  <c r="AF1656" i="7" s="1"/>
  <c r="X551" i="1"/>
  <c r="B510" i="7" s="1"/>
  <c r="AF510" i="7" s="1"/>
  <c r="AI2952" i="1"/>
  <c r="G2911" i="7" s="1"/>
  <c r="AH2812" i="1"/>
  <c r="F2771" i="7" s="1"/>
  <c r="AD252" i="1"/>
  <c r="D2150" i="7"/>
  <c r="AH2150" i="7" s="1"/>
  <c r="D1354" i="7"/>
  <c r="AH1354" i="7" s="1"/>
  <c r="AH1339" i="1"/>
  <c r="F1298" i="7" s="1"/>
  <c r="AD1760" i="1"/>
  <c r="X1853" i="1"/>
  <c r="B1812" i="7" s="1"/>
  <c r="AF1812" i="7" s="1"/>
  <c r="AH2614" i="1"/>
  <c r="F2573" i="7" s="1"/>
  <c r="X1040" i="1"/>
  <c r="B999" i="7" s="1"/>
  <c r="AF999" i="7" s="1"/>
  <c r="AH2788" i="1"/>
  <c r="F2747" i="7" s="1"/>
  <c r="AD3305" i="1"/>
  <c r="X1059" i="1"/>
  <c r="B1018" i="7" s="1"/>
  <c r="AF1018" i="7" s="1"/>
  <c r="X1173" i="1"/>
  <c r="B1132" i="7" s="1"/>
  <c r="AF1132" i="7" s="1"/>
  <c r="AH2032" i="1"/>
  <c r="F1991" i="7" s="1"/>
  <c r="AD2611" i="1"/>
  <c r="X2690" i="1"/>
  <c r="B2649" i="7" s="1"/>
  <c r="AF2649" i="7" s="1"/>
  <c r="AH1006" i="1"/>
  <c r="F965" i="7" s="1"/>
  <c r="AD1897" i="1"/>
  <c r="AD2856" i="1"/>
  <c r="AD96" i="1"/>
  <c r="X508" i="1"/>
  <c r="B467" i="7" s="1"/>
  <c r="AF467" i="7" s="1"/>
  <c r="AH1384" i="1"/>
  <c r="F1343" i="7" s="1"/>
  <c r="D1861" i="7"/>
  <c r="AH1861" i="7" s="1"/>
  <c r="AI1679" i="1"/>
  <c r="G1638" i="7" s="1"/>
  <c r="AH331" i="1"/>
  <c r="F290" i="7" s="1"/>
  <c r="AD257" i="1"/>
  <c r="AH467" i="1"/>
  <c r="F426" i="7" s="1"/>
  <c r="AD1164" i="1"/>
  <c r="D1648" i="7"/>
  <c r="AH1648" i="7" s="1"/>
  <c r="D1201" i="7"/>
  <c r="AH1201" i="7" s="1"/>
  <c r="X2792" i="1"/>
  <c r="B2751" i="7" s="1"/>
  <c r="AF2751" i="7" s="1"/>
  <c r="AH913" i="1"/>
  <c r="F872" i="7" s="1"/>
  <c r="D2898" i="7"/>
  <c r="AH2898" i="7" s="1"/>
  <c r="AD1246" i="1"/>
  <c r="AH2871" i="1"/>
  <c r="F2830" i="7" s="1"/>
  <c r="X441" i="1"/>
  <c r="B400" i="7" s="1"/>
  <c r="AF400" i="7" s="1"/>
  <c r="AH2069" i="1"/>
  <c r="F2028" i="7" s="1"/>
  <c r="AI1770" i="1"/>
  <c r="G1729" i="7" s="1"/>
  <c r="AH3172" i="1"/>
  <c r="AI1840" i="1"/>
  <c r="G1799" i="7" s="1"/>
  <c r="AH3370" i="1"/>
  <c r="AH2357" i="1"/>
  <c r="F2316" i="7" s="1"/>
  <c r="D2073" i="7"/>
  <c r="AH2073" i="7" s="1"/>
  <c r="AD2077" i="1"/>
  <c r="X1684" i="1"/>
  <c r="B1643" i="7" s="1"/>
  <c r="AF1643" i="7" s="1"/>
  <c r="D1222" i="7"/>
  <c r="AH1222" i="7" s="1"/>
  <c r="X848" i="1"/>
  <c r="B807" i="7" s="1"/>
  <c r="AF807" i="7" s="1"/>
  <c r="X239" i="1"/>
  <c r="B198" i="7" s="1"/>
  <c r="AF198" i="7" s="1"/>
  <c r="AD765" i="1"/>
  <c r="X2661" i="1"/>
  <c r="B2620" i="7" s="1"/>
  <c r="AF2620" i="7" s="1"/>
  <c r="AH2169" i="1"/>
  <c r="F2128" i="7" s="1"/>
  <c r="AD2814" i="1"/>
  <c r="D722" i="7"/>
  <c r="AH722" i="7" s="1"/>
  <c r="AH3342" i="1"/>
  <c r="AI2683" i="1"/>
  <c r="G2642" i="7" s="1"/>
  <c r="D1838" i="7"/>
  <c r="AH1838" i="7" s="1"/>
  <c r="AI2919" i="1"/>
  <c r="G2878" i="7" s="1"/>
  <c r="AD1891" i="1"/>
  <c r="AI560" i="1"/>
  <c r="G519" i="7" s="1"/>
  <c r="AD2518" i="1"/>
  <c r="AI2036" i="1"/>
  <c r="G1995" i="7" s="1"/>
  <c r="D1344" i="7"/>
  <c r="AH1344" i="7" s="1"/>
  <c r="AI1999" i="1"/>
  <c r="G1958" i="7" s="1"/>
  <c r="AD1667" i="1"/>
  <c r="X1066" i="1"/>
  <c r="B1025" i="7" s="1"/>
  <c r="AF1025" i="7" s="1"/>
  <c r="D2762" i="7"/>
  <c r="AH2762" i="7" s="1"/>
  <c r="AH1679" i="1"/>
  <c r="F1638" i="7" s="1"/>
  <c r="D2112" i="7"/>
  <c r="AH2112" i="7" s="1"/>
  <c r="AH580" i="1"/>
  <c r="F539" i="7" s="1"/>
  <c r="AI2500" i="1"/>
  <c r="G2459" i="7" s="1"/>
  <c r="D2356" i="7"/>
  <c r="AH2356" i="7" s="1"/>
  <c r="AI3208" i="1"/>
  <c r="AD1574" i="1"/>
  <c r="X777" i="1"/>
  <c r="B736" i="7" s="1"/>
  <c r="AF736" i="7" s="1"/>
  <c r="X1682" i="1"/>
  <c r="B1641" i="7" s="1"/>
  <c r="AF1641" i="7" s="1"/>
  <c r="AI3321" i="1"/>
  <c r="X3269" i="1"/>
  <c r="D1781" i="7"/>
  <c r="AH1781" i="7" s="1"/>
  <c r="AI1674" i="1"/>
  <c r="G1633" i="7" s="1"/>
  <c r="AH2937" i="1"/>
  <c r="F2896" i="7" s="1"/>
  <c r="AI2612" i="1"/>
  <c r="G2571" i="7" s="1"/>
  <c r="AI3400" i="1"/>
  <c r="AH2358" i="1"/>
  <c r="F2317" i="7" s="1"/>
  <c r="AI385" i="1"/>
  <c r="G344" i="7" s="1"/>
  <c r="X1019" i="1"/>
  <c r="B978" i="7" s="1"/>
  <c r="AF978" i="7" s="1"/>
  <c r="D449" i="7"/>
  <c r="AH449" i="7" s="1"/>
  <c r="AD1105" i="1"/>
  <c r="AE2920" i="1"/>
  <c r="AE2676" i="1"/>
  <c r="AE2124" i="1"/>
  <c r="AE455" i="1"/>
  <c r="AE1415" i="1"/>
  <c r="D2430" i="7"/>
  <c r="AH2430" i="7" s="1"/>
  <c r="AI341" i="1"/>
  <c r="G300" i="7" s="1"/>
  <c r="AH3273" i="1"/>
  <c r="D583" i="7"/>
  <c r="AH583" i="7" s="1"/>
  <c r="AH2608" i="1"/>
  <c r="F2567" i="7" s="1"/>
  <c r="X2835" i="1"/>
  <c r="B2794" i="7" s="1"/>
  <c r="AF2794" i="7" s="1"/>
  <c r="AI1288" i="1"/>
  <c r="G1247" i="7" s="1"/>
  <c r="AD3201" i="1"/>
  <c r="AH1049" i="1"/>
  <c r="F1008" i="7" s="1"/>
  <c r="X3510" i="1"/>
  <c r="AD2974" i="1"/>
  <c r="X107" i="1"/>
  <c r="B66" i="7" s="1"/>
  <c r="AF66" i="7" s="1"/>
  <c r="AD1207" i="1"/>
  <c r="AH1232" i="1"/>
  <c r="F1191" i="7" s="1"/>
  <c r="AD945" i="1"/>
  <c r="AH2287" i="1"/>
  <c r="F2246" i="7" s="1"/>
  <c r="AI1959" i="1"/>
  <c r="G1918" i="7" s="1"/>
  <c r="X2527" i="1"/>
  <c r="B2486" i="7" s="1"/>
  <c r="AF2486" i="7" s="1"/>
  <c r="AD3398" i="1"/>
  <c r="AD1841" i="1"/>
  <c r="AD1775" i="1"/>
  <c r="AD1753" i="1"/>
  <c r="X391" i="1"/>
  <c r="B350" i="7" s="1"/>
  <c r="AF350" i="7" s="1"/>
  <c r="AD309" i="1"/>
  <c r="AD1902" i="1"/>
  <c r="AH1506" i="1"/>
  <c r="F1465" i="7" s="1"/>
  <c r="AH3308" i="1"/>
  <c r="X2441" i="1"/>
  <c r="B2400" i="7" s="1"/>
  <c r="AF2400" i="7" s="1"/>
  <c r="AI257" i="1"/>
  <c r="G216" i="7" s="1"/>
  <c r="AH713" i="1"/>
  <c r="F672" i="7" s="1"/>
  <c r="AH2020" i="1"/>
  <c r="F1979" i="7" s="1"/>
  <c r="AD1689" i="1"/>
  <c r="AI3440" i="1"/>
  <c r="AI1005" i="1"/>
  <c r="G964" i="7" s="1"/>
  <c r="AD343" i="1"/>
  <c r="D222" i="7"/>
  <c r="AH222" i="7" s="1"/>
  <c r="AD3274" i="1"/>
  <c r="AI3451" i="1"/>
  <c r="X2874" i="1"/>
  <c r="B2833" i="7" s="1"/>
  <c r="AF2833" i="7" s="1"/>
  <c r="X1994" i="1"/>
  <c r="B1953" i="7" s="1"/>
  <c r="AF1953" i="7" s="1"/>
  <c r="AD327" i="1"/>
  <c r="AD2133" i="1"/>
  <c r="X2322" i="1"/>
  <c r="B2281" i="7" s="1"/>
  <c r="AF2281" i="7" s="1"/>
  <c r="X887" i="1"/>
  <c r="B846" i="7" s="1"/>
  <c r="AF846" i="7" s="1"/>
  <c r="AI2582" i="1"/>
  <c r="G2541" i="7" s="1"/>
  <c r="AI1531" i="1"/>
  <c r="G1490" i="7" s="1"/>
  <c r="AH1445" i="1"/>
  <c r="F1404" i="7" s="1"/>
  <c r="AD2530" i="1"/>
  <c r="AI806" i="1"/>
  <c r="G765" i="7" s="1"/>
  <c r="AI801" i="1"/>
  <c r="G760" i="7" s="1"/>
  <c r="AH601" i="1"/>
  <c r="F560" i="7" s="1"/>
  <c r="AD422" i="1"/>
  <c r="AI1687" i="1"/>
  <c r="G1646" i="7" s="1"/>
  <c r="X2666" i="1"/>
  <c r="B2625" i="7" s="1"/>
  <c r="AF2625" i="7" s="1"/>
  <c r="X1419" i="1"/>
  <c r="B1378" i="7" s="1"/>
  <c r="AF1378" i="7" s="1"/>
  <c r="AH3202" i="1"/>
  <c r="X1206" i="1"/>
  <c r="B1165" i="7" s="1"/>
  <c r="AF1165" i="7" s="1"/>
  <c r="AI1864" i="1"/>
  <c r="G1823" i="7" s="1"/>
  <c r="AD261" i="1"/>
  <c r="D424" i="7"/>
  <c r="AH424" i="7" s="1"/>
  <c r="X2091" i="1"/>
  <c r="B2050" i="7" s="1"/>
  <c r="AF2050" i="7" s="1"/>
  <c r="AD1146" i="1"/>
  <c r="AH2196" i="1"/>
  <c r="F2155" i="7" s="1"/>
  <c r="D1384" i="7"/>
  <c r="AH1384" i="7" s="1"/>
  <c r="AH815" i="1"/>
  <c r="F774" i="7" s="1"/>
  <c r="AI719" i="1"/>
  <c r="G678" i="7" s="1"/>
  <c r="AD3328" i="1"/>
  <c r="AI424" i="1"/>
  <c r="G383" i="7" s="1"/>
  <c r="AD3245" i="1"/>
  <c r="X3427" i="1"/>
  <c r="X304" i="1"/>
  <c r="B263" i="7" s="1"/>
  <c r="AF263" i="7" s="1"/>
  <c r="AH2223" i="1"/>
  <c r="F2182" i="7" s="1"/>
  <c r="D455" i="7"/>
  <c r="AH455" i="7" s="1"/>
  <c r="AI1839" i="1"/>
  <c r="G1798" i="7" s="1"/>
  <c r="AI2358" i="1"/>
  <c r="G2317" i="7" s="1"/>
  <c r="AI555" i="1"/>
  <c r="G514" i="7" s="1"/>
  <c r="D1962" i="7"/>
  <c r="AH1962" i="7" s="1"/>
  <c r="D1773" i="7"/>
  <c r="AH1773" i="7" s="1"/>
  <c r="AI568" i="1"/>
  <c r="G527" i="7" s="1"/>
  <c r="D2498" i="7"/>
  <c r="AH2498" i="7" s="1"/>
  <c r="X1600" i="1"/>
  <c r="B1559" i="7" s="1"/>
  <c r="AF1559" i="7" s="1"/>
  <c r="AH578" i="1"/>
  <c r="F537" i="7" s="1"/>
  <c r="X2237" i="1"/>
  <c r="B2196" i="7" s="1"/>
  <c r="AF2196" i="7" s="1"/>
  <c r="AI2786" i="1"/>
  <c r="G2745" i="7" s="1"/>
  <c r="D2767" i="7"/>
  <c r="AH2767" i="7" s="1"/>
  <c r="D1626" i="7"/>
  <c r="AH1626" i="7" s="1"/>
  <c r="AI186" i="1"/>
  <c r="G145" i="7" s="1"/>
  <c r="X1437" i="1"/>
  <c r="B1396" i="7" s="1"/>
  <c r="AF1396" i="7" s="1"/>
  <c r="AI1338" i="1"/>
  <c r="G1297" i="7" s="1"/>
  <c r="D1778" i="7"/>
  <c r="AH1778" i="7" s="1"/>
  <c r="AH2493" i="1"/>
  <c r="F2452" i="7" s="1"/>
  <c r="AD2023" i="1"/>
  <c r="D2643" i="7"/>
  <c r="AH2643" i="7" s="1"/>
  <c r="AD373" i="1"/>
  <c r="AI1728" i="1"/>
  <c r="G1687" i="7" s="1"/>
  <c r="X835" i="1"/>
  <c r="B794" i="7" s="1"/>
  <c r="AF794" i="7" s="1"/>
  <c r="AI2797" i="1"/>
  <c r="G2756" i="7" s="1"/>
  <c r="X145" i="1"/>
  <c r="B104" i="7" s="1"/>
  <c r="AF104" i="7" s="1"/>
  <c r="AI247" i="1"/>
  <c r="G206" i="7" s="1"/>
  <c r="AD2447" i="1"/>
  <c r="AH3438" i="1"/>
  <c r="AI1942" i="1"/>
  <c r="G1901" i="7" s="1"/>
  <c r="AI3114" i="1"/>
  <c r="AH1154" i="1"/>
  <c r="F1113" i="7" s="1"/>
  <c r="X2759" i="1"/>
  <c r="B2718" i="7" s="1"/>
  <c r="AF2718" i="7" s="1"/>
  <c r="AD2500" i="1"/>
  <c r="X2117" i="1"/>
  <c r="B2076" i="7" s="1"/>
  <c r="AF2076" i="7" s="1"/>
  <c r="AD1281" i="1"/>
  <c r="AI3491" i="1"/>
  <c r="D1273" i="7"/>
  <c r="AH1273" i="7" s="1"/>
  <c r="X185" i="1"/>
  <c r="B144" i="7" s="1"/>
  <c r="AF144" i="7" s="1"/>
  <c r="AI2681" i="1"/>
  <c r="G2640" i="7" s="1"/>
  <c r="X2660" i="1"/>
  <c r="B2619" i="7" s="1"/>
  <c r="AF2619" i="7" s="1"/>
  <c r="AI2687" i="1"/>
  <c r="G2646" i="7" s="1"/>
  <c r="AH3330" i="1"/>
  <c r="AH1531" i="1"/>
  <c r="F1490" i="7" s="1"/>
  <c r="X2495" i="1"/>
  <c r="B2454" i="7" s="1"/>
  <c r="AF2454" i="7" s="1"/>
  <c r="X2764" i="1"/>
  <c r="B2723" i="7" s="1"/>
  <c r="AF2723" i="7" s="1"/>
  <c r="AD1434" i="1"/>
  <c r="AI955" i="1"/>
  <c r="G914" i="7" s="1"/>
  <c r="D2889" i="7"/>
  <c r="AH2889" i="7" s="1"/>
  <c r="D740" i="7"/>
  <c r="AH740" i="7" s="1"/>
  <c r="D1842" i="7"/>
  <c r="AH1842" i="7" s="1"/>
  <c r="AI1540" i="1"/>
  <c r="G1499" i="7" s="1"/>
  <c r="AI1267" i="1"/>
  <c r="G1226" i="7" s="1"/>
  <c r="AH3415" i="1"/>
  <c r="D2921" i="7"/>
  <c r="AH2921" i="7" s="1"/>
  <c r="D707" i="7"/>
  <c r="AH707" i="7" s="1"/>
  <c r="X2613" i="1"/>
  <c r="B2572" i="7" s="1"/>
  <c r="AF2572" i="7" s="1"/>
  <c r="X841" i="1"/>
  <c r="B800" i="7" s="1"/>
  <c r="AF800" i="7" s="1"/>
  <c r="AD593" i="1"/>
  <c r="AD2546" i="1"/>
  <c r="D1907" i="7"/>
  <c r="AH1907" i="7" s="1"/>
  <c r="D1633" i="7"/>
  <c r="AH1633" i="7" s="1"/>
  <c r="AH324" i="1"/>
  <c r="F283" i="7" s="1"/>
  <c r="X2024" i="1"/>
  <c r="B1983" i="7" s="1"/>
  <c r="AF1983" i="7" s="1"/>
  <c r="AD2868" i="1"/>
  <c r="AD1429" i="1"/>
  <c r="X2718" i="1"/>
  <c r="B2677" i="7" s="1"/>
  <c r="AF2677" i="7" s="1"/>
  <c r="AH2629" i="1"/>
  <c r="F2588" i="7" s="1"/>
  <c r="X113" i="1"/>
  <c r="B72" i="7" s="1"/>
  <c r="AF72" i="7" s="1"/>
  <c r="AI366" i="1"/>
  <c r="G325" i="7" s="1"/>
  <c r="D2182" i="7"/>
  <c r="AH2182" i="7" s="1"/>
  <c r="AD2390" i="1"/>
  <c r="X1018" i="1"/>
  <c r="B977" i="7" s="1"/>
  <c r="AF977" i="7" s="1"/>
  <c r="AH1763" i="1"/>
  <c r="F1722" i="7" s="1"/>
  <c r="AI673" i="1"/>
  <c r="G632" i="7" s="1"/>
  <c r="AI417" i="1"/>
  <c r="G376" i="7" s="1"/>
  <c r="AI2702" i="1"/>
  <c r="G2661" i="7" s="1"/>
  <c r="X2484" i="1"/>
  <c r="B2443" i="7" s="1"/>
  <c r="AF2443" i="7" s="1"/>
  <c r="D1126" i="7"/>
  <c r="AH1126" i="7" s="1"/>
  <c r="AH2743" i="1"/>
  <c r="F2702" i="7" s="1"/>
  <c r="X2511" i="1"/>
  <c r="B2470" i="7" s="1"/>
  <c r="AF2470" i="7" s="1"/>
  <c r="D1614" i="7"/>
  <c r="AH1614" i="7" s="1"/>
  <c r="AD1111" i="1"/>
  <c r="AI1667" i="1"/>
  <c r="G1626" i="7" s="1"/>
  <c r="X2245" i="1"/>
  <c r="B2204" i="7" s="1"/>
  <c r="AF2204" i="7" s="1"/>
  <c r="AH1797" i="1"/>
  <c r="F1756" i="7" s="1"/>
  <c r="X1915" i="1"/>
  <c r="B1874" i="7" s="1"/>
  <c r="AF1874" i="7" s="1"/>
  <c r="AH276" i="1"/>
  <c r="F235" i="7" s="1"/>
  <c r="X118" i="1"/>
  <c r="B77" i="7" s="1"/>
  <c r="AF77" i="7" s="1"/>
  <c r="AD3240" i="1"/>
  <c r="D1784" i="7"/>
  <c r="AH1784" i="7" s="1"/>
  <c r="AH2590" i="1"/>
  <c r="F2549" i="7" s="1"/>
  <c r="AI2339" i="1"/>
  <c r="G2298" i="7" s="1"/>
  <c r="X2631" i="1"/>
  <c r="B2590" i="7" s="1"/>
  <c r="AF2590" i="7" s="1"/>
  <c r="D601" i="7"/>
  <c r="AH601" i="7" s="1"/>
  <c r="X3475" i="1"/>
  <c r="X3286" i="1"/>
  <c r="AH964" i="1"/>
  <c r="F923" i="7" s="1"/>
  <c r="AD795" i="1"/>
  <c r="AH2163" i="1"/>
  <c r="F2122" i="7" s="1"/>
  <c r="X1169" i="1"/>
  <c r="B1128" i="7" s="1"/>
  <c r="AF1128" i="7" s="1"/>
  <c r="AI327" i="1"/>
  <c r="G286" i="7" s="1"/>
  <c r="AH2082" i="1"/>
  <c r="F2041" i="7" s="1"/>
  <c r="X2945" i="1"/>
  <c r="B2904" i="7" s="1"/>
  <c r="AF2904" i="7" s="1"/>
  <c r="D1414" i="7"/>
  <c r="AH1414" i="7" s="1"/>
  <c r="D2482" i="7"/>
  <c r="AH2482" i="7" s="1"/>
  <c r="AD1467" i="1"/>
  <c r="AI2145" i="1"/>
  <c r="G2104" i="7" s="1"/>
  <c r="AH628" i="1"/>
  <c r="F587" i="7" s="1"/>
  <c r="AD2645" i="1"/>
  <c r="X2264" i="1"/>
  <c r="B2223" i="7" s="1"/>
  <c r="AF2223" i="7" s="1"/>
  <c r="D1639" i="7"/>
  <c r="AH1639" i="7" s="1"/>
  <c r="AH322" i="1"/>
  <c r="F281" i="7" s="1"/>
  <c r="AH1383" i="1"/>
  <c r="F1342" i="7" s="1"/>
  <c r="AI2781" i="1"/>
  <c r="G2740" i="7" s="1"/>
  <c r="AH2624" i="1"/>
  <c r="F2583" i="7" s="1"/>
  <c r="AD1081" i="1"/>
  <c r="D1941" i="7"/>
  <c r="AH1941" i="7" s="1"/>
  <c r="AD2679" i="1"/>
  <c r="D1028" i="7"/>
  <c r="AH1028" i="7" s="1"/>
  <c r="X2812" i="1"/>
  <c r="B2771" i="7" s="1"/>
  <c r="AF2771" i="7" s="1"/>
  <c r="AH2065" i="1"/>
  <c r="F2024" i="7" s="1"/>
  <c r="AD1843" i="1"/>
  <c r="AH2977" i="1"/>
  <c r="F2936" i="7" s="1"/>
  <c r="AH376" i="1"/>
  <c r="F335" i="7" s="1"/>
  <c r="AI2417" i="1"/>
  <c r="G2376" i="7" s="1"/>
  <c r="AI1790" i="1"/>
  <c r="G1749" i="7" s="1"/>
  <c r="AH2539" i="1"/>
  <c r="F2498" i="7" s="1"/>
  <c r="X3448" i="1"/>
  <c r="AH2773" i="1"/>
  <c r="F2732" i="7" s="1"/>
  <c r="D1043" i="7"/>
  <c r="AH1043" i="7" s="1"/>
  <c r="AI1756" i="1"/>
  <c r="G1715" i="7" s="1"/>
  <c r="AI2719" i="1"/>
  <c r="G2678" i="7" s="1"/>
  <c r="AD1825" i="1"/>
  <c r="AH1057" i="1"/>
  <c r="F1016" i="7" s="1"/>
  <c r="AI2369" i="1"/>
  <c r="G2328" i="7" s="1"/>
  <c r="X1453" i="1"/>
  <c r="B1412" i="7" s="1"/>
  <c r="AF1412" i="7" s="1"/>
  <c r="AH571" i="1"/>
  <c r="F530" i="7" s="1"/>
  <c r="AD356" i="1"/>
  <c r="D1490" i="7"/>
  <c r="AH1490" i="7" s="1"/>
  <c r="AI3485" i="1"/>
  <c r="AH2338" i="1"/>
  <c r="F2297" i="7" s="1"/>
  <c r="AI2087" i="1"/>
  <c r="G2046" i="7" s="1"/>
  <c r="AH2754" i="1"/>
  <c r="F2713" i="7" s="1"/>
  <c r="AH1028" i="1"/>
  <c r="F987" i="7" s="1"/>
  <c r="AD2742" i="1"/>
  <c r="AI675" i="1"/>
  <c r="G634" i="7" s="1"/>
  <c r="AH2677" i="1"/>
  <c r="F2636" i="7" s="1"/>
  <c r="AD2853" i="1"/>
  <c r="AH2609" i="1"/>
  <c r="F2568" i="7" s="1"/>
  <c r="AD768" i="1"/>
  <c r="AD82" i="1"/>
  <c r="AD1032" i="1"/>
  <c r="AD3298" i="1"/>
  <c r="AE2300" i="1"/>
  <c r="AE2961" i="1"/>
  <c r="AE817" i="1"/>
  <c r="AE2492" i="1"/>
  <c r="AE2651" i="1"/>
  <c r="X3420" i="1"/>
  <c r="D1850" i="7"/>
  <c r="AH1850" i="7" s="1"/>
  <c r="AD1144" i="1"/>
  <c r="AH1516" i="1"/>
  <c r="F1475" i="7" s="1"/>
  <c r="AI2880" i="1"/>
  <c r="G2839" i="7" s="1"/>
  <c r="X2113" i="1"/>
  <c r="B2072" i="7" s="1"/>
  <c r="AF2072" i="7" s="1"/>
  <c r="AH2096" i="1"/>
  <c r="F2055" i="7" s="1"/>
  <c r="AH2658" i="1"/>
  <c r="F2617" i="7" s="1"/>
  <c r="AD1019" i="1"/>
  <c r="AH2689" i="1"/>
  <c r="F2648" i="7" s="1"/>
  <c r="X1140" i="1"/>
  <c r="B1099" i="7" s="1"/>
  <c r="AF1099" i="7" s="1"/>
  <c r="D786" i="7"/>
  <c r="AH786" i="7" s="1"/>
  <c r="AD1494" i="1"/>
  <c r="AH1032" i="1"/>
  <c r="F991" i="7" s="1"/>
  <c r="AH203" i="1"/>
  <c r="F162" i="7" s="1"/>
  <c r="AD1192" i="1"/>
  <c r="X1832" i="1"/>
  <c r="B1791" i="7" s="1"/>
  <c r="AF1791" i="7" s="1"/>
  <c r="X3314" i="1"/>
  <c r="D1982" i="7"/>
  <c r="AH1982" i="7" s="1"/>
  <c r="X2047" i="1"/>
  <c r="B2006" i="7" s="1"/>
  <c r="AF2006" i="7" s="1"/>
  <c r="AH373" i="1"/>
  <c r="F332" i="7" s="1"/>
  <c r="AH378" i="1"/>
  <c r="F337" i="7" s="1"/>
  <c r="AD2913" i="1"/>
  <c r="AD2709" i="1"/>
  <c r="AH1308" i="1"/>
  <c r="F1267" i="7" s="1"/>
  <c r="D2328" i="7"/>
  <c r="AH2328" i="7" s="1"/>
  <c r="AD1150" i="1"/>
  <c r="AD1781" i="1"/>
  <c r="D749" i="7"/>
  <c r="AH749" i="7" s="1"/>
  <c r="X707" i="1"/>
  <c r="B666" i="7" s="1"/>
  <c r="AF666" i="7" s="1"/>
  <c r="AH1000" i="1"/>
  <c r="F959" i="7" s="1"/>
  <c r="D2098" i="7"/>
  <c r="AH2098" i="7" s="1"/>
  <c r="D733" i="7"/>
  <c r="AH733" i="7" s="1"/>
  <c r="AI2408" i="1"/>
  <c r="G2367" i="7" s="1"/>
  <c r="AD2717" i="1"/>
  <c r="X1330" i="1"/>
  <c r="B1289" i="7" s="1"/>
  <c r="AF1289" i="7" s="1"/>
  <c r="AH1563" i="1"/>
  <c r="F1522" i="7" s="1"/>
  <c r="D2646" i="7"/>
  <c r="AH2646" i="7" s="1"/>
  <c r="AI3330" i="1"/>
  <c r="D808" i="7"/>
  <c r="AH808" i="7" s="1"/>
  <c r="X2933" i="1"/>
  <c r="B2892" i="7" s="1"/>
  <c r="AF2892" i="7" s="1"/>
  <c r="AD1719" i="1"/>
  <c r="AD699" i="1"/>
  <c r="X1782" i="1"/>
  <c r="B1741" i="7" s="1"/>
  <c r="AF1741" i="7" s="1"/>
  <c r="AI894" i="1"/>
  <c r="G853" i="7" s="1"/>
  <c r="X1620" i="1"/>
  <c r="B1579" i="7" s="1"/>
  <c r="AF1579" i="7" s="1"/>
  <c r="AD1355" i="1"/>
  <c r="AH2180" i="1"/>
  <c r="F2139" i="7" s="1"/>
  <c r="AD2693" i="1"/>
  <c r="AD3415" i="1"/>
  <c r="AH125" i="1"/>
  <c r="F84" i="7" s="1"/>
  <c r="D1090" i="7"/>
  <c r="AH1090" i="7" s="1"/>
  <c r="AH2043" i="1"/>
  <c r="F2002" i="7" s="1"/>
  <c r="AD1028" i="1"/>
  <c r="D1961" i="7"/>
  <c r="AH1961" i="7" s="1"/>
  <c r="X1943" i="1"/>
  <c r="B1902" i="7" s="1"/>
  <c r="AF1902" i="7" s="1"/>
  <c r="X2352" i="1"/>
  <c r="B2311" i="7" s="1"/>
  <c r="AF2311" i="7" s="1"/>
  <c r="X3104" i="1"/>
  <c r="X3046" i="1"/>
  <c r="B3005" i="7" s="1"/>
  <c r="AF3005" i="7" s="1"/>
  <c r="AI2049" i="1"/>
  <c r="G2008" i="7" s="1"/>
  <c r="D1374" i="7"/>
  <c r="AH1374" i="7" s="1"/>
  <c r="AI1505" i="1"/>
  <c r="G1464" i="7" s="1"/>
  <c r="AD2071" i="1"/>
  <c r="AD3052" i="1"/>
  <c r="AD2065" i="1"/>
  <c r="X845" i="1"/>
  <c r="B804" i="7" s="1"/>
  <c r="AF804" i="7" s="1"/>
  <c r="D1013" i="7"/>
  <c r="AH1013" i="7" s="1"/>
  <c r="AI1751" i="1"/>
  <c r="G1710" i="7" s="1"/>
  <c r="AI584" i="1"/>
  <c r="G543" i="7" s="1"/>
  <c r="X1049" i="1"/>
  <c r="B1008" i="7" s="1"/>
  <c r="AF1008" i="7" s="1"/>
  <c r="AH132" i="1"/>
  <c r="F91" i="7" s="1"/>
  <c r="AH2723" i="1"/>
  <c r="F2682" i="7" s="1"/>
  <c r="D2102" i="7"/>
  <c r="AH2102" i="7" s="1"/>
  <c r="AI2096" i="1"/>
  <c r="G2055" i="7" s="1"/>
  <c r="AI2658" i="1"/>
  <c r="G2617" i="7" s="1"/>
  <c r="AD2511" i="1"/>
  <c r="D2086" i="7"/>
  <c r="AH2086" i="7" s="1"/>
  <c r="AI529" i="1"/>
  <c r="G488" i="7" s="1"/>
  <c r="AH2510" i="1"/>
  <c r="F2469" i="7" s="1"/>
  <c r="AI139" i="1"/>
  <c r="G98" i="7" s="1"/>
  <c r="D991" i="7"/>
  <c r="AH991" i="7" s="1"/>
  <c r="AH2257" i="1"/>
  <c r="F2216" i="7" s="1"/>
  <c r="AH171" i="1"/>
  <c r="F130" i="7" s="1"/>
  <c r="D1578" i="7"/>
  <c r="AH1578" i="7" s="1"/>
  <c r="X769" i="1"/>
  <c r="B728" i="7" s="1"/>
  <c r="AF728" i="7" s="1"/>
  <c r="AI2388" i="1"/>
  <c r="G2347" i="7" s="1"/>
  <c r="D1732" i="7"/>
  <c r="AH1732" i="7" s="1"/>
  <c r="AH1720" i="1"/>
  <c r="F1679" i="7" s="1"/>
  <c r="AD645" i="1"/>
  <c r="AI1789" i="1"/>
  <c r="G1748" i="7" s="1"/>
  <c r="AI713" i="1"/>
  <c r="G672" i="7" s="1"/>
  <c r="AD1614" i="1"/>
  <c r="AD2103" i="1"/>
  <c r="AH2712" i="1"/>
  <c r="F2671" i="7" s="1"/>
  <c r="AI494" i="1"/>
  <c r="G453" i="7" s="1"/>
  <c r="AI812" i="1"/>
  <c r="G771" i="7" s="1"/>
  <c r="AD3175" i="1"/>
  <c r="AH343" i="1"/>
  <c r="F302" i="7" s="1"/>
  <c r="AD263" i="1"/>
  <c r="AI564" i="1"/>
  <c r="G523" i="7" s="1"/>
  <c r="D2240" i="7"/>
  <c r="AH2240" i="7" s="1"/>
  <c r="D2724" i="7"/>
  <c r="AH2724" i="7" s="1"/>
  <c r="AH1466" i="1"/>
  <c r="F1425" i="7" s="1"/>
  <c r="AH1461" i="1"/>
  <c r="F1420" i="7" s="1"/>
  <c r="D2092" i="7"/>
  <c r="AH2092" i="7" s="1"/>
  <c r="AD2303" i="1"/>
  <c r="AH1439" i="1"/>
  <c r="F1398" i="7" s="1"/>
  <c r="D1729" i="7"/>
  <c r="AH1729" i="7" s="1"/>
  <c r="X1496" i="1"/>
  <c r="B1455" i="7" s="1"/>
  <c r="AF1455" i="7" s="1"/>
  <c r="X714" i="1"/>
  <c r="B673" i="7" s="1"/>
  <c r="AF673" i="7" s="1"/>
  <c r="X2584" i="1"/>
  <c r="B2543" i="7" s="1"/>
  <c r="AF2543" i="7" s="1"/>
  <c r="AH534" i="1"/>
  <c r="F493" i="7" s="1"/>
  <c r="X2147" i="1"/>
  <c r="B2106" i="7" s="1"/>
  <c r="AF2106" i="7" s="1"/>
  <c r="AH3396" i="1"/>
  <c r="X1273" i="1"/>
  <c r="B1232" i="7" s="1"/>
  <c r="AF1232" i="7" s="1"/>
  <c r="X1699" i="1"/>
  <c r="B1658" i="7" s="1"/>
  <c r="AF1658" i="7" s="1"/>
  <c r="X683" i="1"/>
  <c r="B642" i="7" s="1"/>
  <c r="AF642" i="7" s="1"/>
  <c r="AD1821" i="1"/>
  <c r="AH2767" i="1"/>
  <c r="F2726" i="7" s="1"/>
  <c r="AH2908" i="1"/>
  <c r="F2867" i="7" s="1"/>
  <c r="X2110" i="1"/>
  <c r="B2069" i="7" s="1"/>
  <c r="AF2069" i="7" s="1"/>
  <c r="AH3148" i="1"/>
  <c r="D1071" i="7"/>
  <c r="AH1071" i="7" s="1"/>
  <c r="AD2737" i="1"/>
  <c r="AH2710" i="1"/>
  <c r="F2669" i="7" s="1"/>
  <c r="AD278" i="1"/>
  <c r="X1520" i="1"/>
  <c r="B1479" i="7" s="1"/>
  <c r="AF1479" i="7" s="1"/>
  <c r="D1642" i="7"/>
  <c r="AH1642" i="7" s="1"/>
  <c r="AD532" i="1"/>
  <c r="AD1769" i="1"/>
  <c r="AI3328" i="1"/>
  <c r="X493" i="1"/>
  <c r="B452" i="7" s="1"/>
  <c r="AF452" i="7" s="1"/>
  <c r="AI739" i="1"/>
  <c r="G698" i="7" s="1"/>
  <c r="D2115" i="7"/>
  <c r="AH2115" i="7" s="1"/>
  <c r="AH2225" i="1"/>
  <c r="F2184" i="7" s="1"/>
  <c r="AD1820" i="1"/>
  <c r="AH2778" i="1"/>
  <c r="F2737" i="7" s="1"/>
  <c r="AH757" i="1"/>
  <c r="F716" i="7" s="1"/>
  <c r="D221" i="7"/>
  <c r="AH221" i="7" s="1"/>
  <c r="AH3277" i="1"/>
  <c r="AD555" i="1"/>
  <c r="AD1516" i="1"/>
  <c r="AD2201" i="1"/>
  <c r="AD1521" i="1"/>
  <c r="X182" i="1"/>
  <c r="B141" i="7" s="1"/>
  <c r="AF141" i="7" s="1"/>
  <c r="D2479" i="7"/>
  <c r="AH2479" i="7" s="1"/>
  <c r="AD2636" i="1"/>
  <c r="AD3473" i="1"/>
  <c r="AD2380" i="1"/>
  <c r="X2452" i="1"/>
  <c r="B2411" i="7" s="1"/>
  <c r="AF2411" i="7" s="1"/>
  <c r="AD1865" i="1"/>
  <c r="D1734" i="7"/>
  <c r="AH1734" i="7" s="1"/>
  <c r="X1888" i="1"/>
  <c r="B1847" i="7" s="1"/>
  <c r="AF1847" i="7" s="1"/>
  <c r="AH1863" i="1"/>
  <c r="F1822" i="7" s="1"/>
  <c r="D2452" i="7"/>
  <c r="AH2452" i="7" s="1"/>
  <c r="AH2388" i="1"/>
  <c r="F2347" i="7" s="1"/>
  <c r="X248" i="1"/>
  <c r="B207" i="7" s="1"/>
  <c r="AF207" i="7" s="1"/>
  <c r="AD378" i="1"/>
  <c r="D2872" i="7"/>
  <c r="AH2872" i="7" s="1"/>
  <c r="AI1828" i="1"/>
  <c r="G1787" i="7" s="1"/>
  <c r="AI2038" i="1"/>
  <c r="G1997" i="7" s="1"/>
  <c r="AD2369" i="1"/>
  <c r="AI2451" i="1"/>
  <c r="G2410" i="7" s="1"/>
  <c r="AD1757" i="1"/>
  <c r="AH3451" i="1"/>
  <c r="AI774" i="1"/>
  <c r="G733" i="7" s="1"/>
  <c r="AH3078" i="1"/>
  <c r="AD1422" i="1"/>
  <c r="AH997" i="1"/>
  <c r="F956" i="7" s="1"/>
  <c r="AH1851" i="1"/>
  <c r="F1810" i="7" s="1"/>
  <c r="D1334" i="7"/>
  <c r="AH1334" i="7" s="1"/>
  <c r="D120" i="7"/>
  <c r="AH120" i="7" s="1"/>
  <c r="AD800" i="1"/>
  <c r="AD2434" i="1"/>
  <c r="X1873" i="1"/>
  <c r="B1832" i="7" s="1"/>
  <c r="AF1832" i="7" s="1"/>
  <c r="X2967" i="1"/>
  <c r="B2926" i="7" s="1"/>
  <c r="AF2926" i="7" s="1"/>
  <c r="AI2462" i="1"/>
  <c r="G2421" i="7" s="1"/>
  <c r="X587" i="1"/>
  <c r="B546" i="7" s="1"/>
  <c r="AF546" i="7" s="1"/>
  <c r="AD2908" i="1"/>
  <c r="X1333" i="1"/>
  <c r="B1292" i="7" s="1"/>
  <c r="AF1292" i="7" s="1"/>
  <c r="AH828" i="1"/>
  <c r="F787" i="7" s="1"/>
  <c r="AI1028" i="1"/>
  <c r="G987" i="7" s="1"/>
  <c r="D2505" i="7"/>
  <c r="AH2505" i="7" s="1"/>
  <c r="X1777" i="1"/>
  <c r="B1736" i="7" s="1"/>
  <c r="AF1736" i="7" s="1"/>
  <c r="AH2216" i="1"/>
  <c r="F2175" i="7" s="1"/>
  <c r="D469" i="7"/>
  <c r="AH469" i="7" s="1"/>
  <c r="X1108" i="1"/>
  <c r="B1067" i="7" s="1"/>
  <c r="AF1067" i="7" s="1"/>
  <c r="AD3130" i="1"/>
  <c r="X1857" i="1"/>
  <c r="B1816" i="7" s="1"/>
  <c r="AF1816" i="7" s="1"/>
  <c r="AI775" i="1"/>
  <c r="G734" i="7" s="1"/>
  <c r="AD1701" i="1"/>
  <c r="AD2003" i="1"/>
  <c r="AI1856" i="1"/>
  <c r="G1815" i="7" s="1"/>
  <c r="AI3389" i="1"/>
  <c r="AI1953" i="1"/>
  <c r="G1912" i="7" s="1"/>
  <c r="AD1351" i="1"/>
  <c r="AI1838" i="1"/>
  <c r="G1797" i="7" s="1"/>
  <c r="AH2533" i="1"/>
  <c r="F2492" i="7" s="1"/>
  <c r="X487" i="1"/>
  <c r="B446" i="7" s="1"/>
  <c r="AF446" i="7" s="1"/>
  <c r="X2833" i="1"/>
  <c r="B2792" i="7" s="1"/>
  <c r="AF2792" i="7" s="1"/>
  <c r="X1789" i="1"/>
  <c r="B1748" i="7" s="1"/>
  <c r="AF1748" i="7" s="1"/>
  <c r="D2436" i="7"/>
  <c r="AH2436" i="7" s="1"/>
  <c r="AI913" i="1"/>
  <c r="G872" i="7" s="1"/>
  <c r="AD1738" i="1"/>
  <c r="AD3235" i="1"/>
  <c r="AI1544" i="1"/>
  <c r="G1503" i="7" s="1"/>
  <c r="AI1434" i="1"/>
  <c r="G1393" i="7" s="1"/>
  <c r="D1359" i="7"/>
  <c r="AH1359" i="7" s="1"/>
  <c r="D1858" i="7"/>
  <c r="AH1858" i="7" s="1"/>
  <c r="D1342" i="7"/>
  <c r="AH1342" i="7" s="1"/>
  <c r="AH2747" i="1"/>
  <c r="F2706" i="7" s="1"/>
  <c r="D644" i="7"/>
  <c r="AH644" i="7" s="1"/>
  <c r="X1581" i="1"/>
  <c r="B1540" i="7" s="1"/>
  <c r="AF1540" i="7" s="1"/>
  <c r="AD3363" i="1"/>
  <c r="X1339" i="1"/>
  <c r="B1298" i="7" s="1"/>
  <c r="AF1298" i="7" s="1"/>
  <c r="AI2706" i="1"/>
  <c r="G2665" i="7" s="1"/>
  <c r="AD2723" i="1"/>
  <c r="X2127" i="1"/>
  <c r="B2086" i="7" s="1"/>
  <c r="AF2086" i="7" s="1"/>
  <c r="AD1913" i="1"/>
  <c r="AD1344" i="1"/>
  <c r="AE1965" i="1"/>
  <c r="AE2842" i="1"/>
  <c r="AE1904" i="1"/>
  <c r="AE2252" i="1"/>
  <c r="AE1180" i="1"/>
  <c r="AH1360" i="1"/>
  <c r="F1319" i="7" s="1"/>
  <c r="D1689" i="7"/>
  <c r="AH1689" i="7" s="1"/>
  <c r="X772" i="1"/>
  <c r="B731" i="7" s="1"/>
  <c r="AF731" i="7" s="1"/>
  <c r="AH3522" i="1"/>
  <c r="D2716" i="7"/>
  <c r="AH2716" i="7" s="1"/>
  <c r="AH88" i="1"/>
  <c r="F47" i="7" s="1"/>
  <c r="AI1425" i="1"/>
  <c r="G1384" i="7" s="1"/>
  <c r="X3144" i="1"/>
  <c r="AI3197" i="1"/>
  <c r="AD1016" i="1"/>
  <c r="AD510" i="1"/>
  <c r="AI536" i="1"/>
  <c r="G495" i="7" s="1"/>
  <c r="AH1108" i="1"/>
  <c r="F1067" i="7" s="1"/>
  <c r="AD1504" i="1"/>
  <c r="AH1737" i="1"/>
  <c r="F1696" i="7" s="1"/>
  <c r="AD2772" i="1"/>
  <c r="AD230" i="1"/>
  <c r="AD2919" i="1"/>
  <c r="AH1833" i="1"/>
  <c r="F1792" i="7" s="1"/>
  <c r="AI2104" i="1"/>
  <c r="G2063" i="7" s="1"/>
  <c r="AI2412" i="1"/>
  <c r="G2371" i="7" s="1"/>
  <c r="AI818" i="1"/>
  <c r="G777" i="7" s="1"/>
  <c r="D527" i="7"/>
  <c r="AH527" i="7" s="1"/>
  <c r="AH2036" i="1"/>
  <c r="F1995" i="7" s="1"/>
  <c r="D1330" i="7"/>
  <c r="AH1330" i="7" s="1"/>
  <c r="AD2946" i="1"/>
  <c r="AI2813" i="1"/>
  <c r="G2772" i="7" s="1"/>
  <c r="X614" i="1"/>
  <c r="B573" i="7" s="1"/>
  <c r="AF573" i="7" s="1"/>
  <c r="AH139" i="1"/>
  <c r="F98" i="7" s="1"/>
  <c r="AI2774" i="1"/>
  <c r="G2733" i="7" s="1"/>
  <c r="D162" i="7"/>
  <c r="AH162" i="7" s="1"/>
  <c r="AH259" i="1"/>
  <c r="F218" i="7" s="1"/>
  <c r="AI1819" i="1"/>
  <c r="G1778" i="7" s="1"/>
  <c r="D268" i="7"/>
  <c r="AH268" i="7" s="1"/>
  <c r="X1177" i="1"/>
  <c r="B1136" i="7" s="1"/>
  <c r="AF1136" i="7" s="1"/>
  <c r="AD3308" i="1"/>
  <c r="X2947" i="1"/>
  <c r="B2906" i="7" s="1"/>
  <c r="AF2906" i="7" s="1"/>
  <c r="AD2153" i="1"/>
  <c r="AI1776" i="1"/>
  <c r="G1735" i="7" s="1"/>
  <c r="AI2020" i="1"/>
  <c r="G1979" i="7" s="1"/>
  <c r="D206" i="7"/>
  <c r="AH206" i="7" s="1"/>
  <c r="AD1157" i="1"/>
  <c r="D414" i="7"/>
  <c r="AH414" i="7" s="1"/>
  <c r="AD2281" i="1"/>
  <c r="AH2292" i="1"/>
  <c r="F2251" i="7" s="1"/>
  <c r="AH2283" i="1"/>
  <c r="F2242" i="7" s="1"/>
  <c r="AD1848" i="1"/>
  <c r="D1537" i="7"/>
  <c r="AH1537" i="7" s="1"/>
  <c r="AI1439" i="1"/>
  <c r="G1398" i="7" s="1"/>
  <c r="AH3137" i="1"/>
  <c r="AH1398" i="1"/>
  <c r="F1357" i="7" s="1"/>
  <c r="AD3333" i="1"/>
  <c r="AH492" i="1"/>
  <c r="F451" i="7" s="1"/>
  <c r="AI3168" i="1"/>
  <c r="AI3396" i="1"/>
  <c r="AH1618" i="1"/>
  <c r="F1577" i="7" s="1"/>
  <c r="X2405" i="1"/>
  <c r="B2364" i="7" s="1"/>
  <c r="AF2364" i="7" s="1"/>
  <c r="AI2055" i="1"/>
  <c r="G2014" i="7" s="1"/>
  <c r="AI1785" i="1"/>
  <c r="G1744" i="7" s="1"/>
  <c r="X1761" i="1"/>
  <c r="B1720" i="7" s="1"/>
  <c r="AF1720" i="7" s="1"/>
  <c r="AI2187" i="1"/>
  <c r="G2146" i="7" s="1"/>
  <c r="AI408" i="1"/>
  <c r="G367" i="7" s="1"/>
  <c r="D2288" i="7"/>
  <c r="AH2288" i="7" s="1"/>
  <c r="AH223" i="1"/>
  <c r="F182" i="7" s="1"/>
  <c r="X1893" i="1"/>
  <c r="B1852" i="7" s="1"/>
  <c r="AF1852" i="7" s="1"/>
  <c r="D2571" i="7"/>
  <c r="AH2571" i="7" s="1"/>
  <c r="X2191" i="1"/>
  <c r="B2150" i="7" s="1"/>
  <c r="AF2150" i="7" s="1"/>
  <c r="X1134" i="1"/>
  <c r="B1093" i="7" s="1"/>
  <c r="AF1093" i="7" s="1"/>
  <c r="AD2715" i="1"/>
  <c r="AD2614" i="1"/>
  <c r="AD385" i="1"/>
  <c r="AH3305" i="1"/>
  <c r="AH1287" i="1"/>
  <c r="F1246" i="7" s="1"/>
  <c r="AH489" i="1"/>
  <c r="F448" i="7" s="1"/>
  <c r="AH1997" i="1"/>
  <c r="F1956" i="7" s="1"/>
  <c r="AI2902" i="1"/>
  <c r="G2861" i="7" s="1"/>
  <c r="X1192" i="1"/>
  <c r="B1151" i="7" s="1"/>
  <c r="AF1151" i="7" s="1"/>
  <c r="AH2446" i="1"/>
  <c r="F2405" i="7" s="1"/>
  <c r="AI373" i="1"/>
  <c r="G332" i="7" s="1"/>
  <c r="AH1828" i="1"/>
  <c r="F1787" i="7" s="1"/>
  <c r="X2088" i="1"/>
  <c r="B2047" i="7" s="1"/>
  <c r="AF2047" i="7" s="1"/>
  <c r="AH2272" i="1"/>
  <c r="F2231" i="7" s="1"/>
  <c r="AI1461" i="1"/>
  <c r="G1420" i="7" s="1"/>
  <c r="AI2111" i="1"/>
  <c r="G2070" i="7" s="1"/>
  <c r="X1076" i="1"/>
  <c r="B1035" i="7" s="1"/>
  <c r="AF1035" i="7" s="1"/>
  <c r="AH699" i="1"/>
  <c r="F658" i="7" s="1"/>
  <c r="D1577" i="7"/>
  <c r="AH1577" i="7" s="1"/>
  <c r="AH729" i="1"/>
  <c r="F688" i="7" s="1"/>
  <c r="AD1785" i="1"/>
  <c r="D552" i="7"/>
  <c r="AH552" i="7" s="1"/>
  <c r="AH1588" i="1"/>
  <c r="F1547" i="7" s="1"/>
  <c r="X1415" i="1"/>
  <c r="B1374" i="7" s="1"/>
  <c r="AF1374" i="7" s="1"/>
  <c r="D1896" i="7"/>
  <c r="AH1896" i="7" s="1"/>
  <c r="X501" i="1"/>
  <c r="B460" i="7" s="1"/>
  <c r="AF460" i="7" s="1"/>
  <c r="D1660" i="7"/>
  <c r="AH1660" i="7" s="1"/>
  <c r="AD2686" i="1"/>
  <c r="AH2813" i="1"/>
  <c r="F2772" i="7" s="1"/>
  <c r="AD1759" i="1"/>
  <c r="AH1223" i="1"/>
  <c r="F1182" i="7" s="1"/>
  <c r="AE2822" i="1"/>
  <c r="AE346" i="1"/>
  <c r="AE1929" i="1"/>
  <c r="AE3217" i="1"/>
  <c r="AE2922" i="1"/>
  <c r="D1412" i="7"/>
  <c r="AH1412" i="7" s="1"/>
  <c r="AI2139" i="1"/>
  <c r="G2098" i="7" s="1"/>
  <c r="AH682" i="1"/>
  <c r="F641" i="7" s="1"/>
  <c r="D971" i="7"/>
  <c r="AH971" i="7" s="1"/>
  <c r="X1972" i="1"/>
  <c r="B1931" i="7" s="1"/>
  <c r="AF1931" i="7" s="1"/>
  <c r="X621" i="1"/>
  <c r="B580" i="7" s="1"/>
  <c r="AF580" i="7" s="1"/>
  <c r="AH1079" i="1"/>
  <c r="F1038" i="7" s="1"/>
  <c r="AI3027" i="1"/>
  <c r="G2986" i="7" s="1"/>
  <c r="AD559" i="1"/>
  <c r="X2166" i="1"/>
  <c r="B2125" i="7" s="1"/>
  <c r="AF2125" i="7" s="1"/>
  <c r="X2176" i="1"/>
  <c r="B2135" i="7" s="1"/>
  <c r="AF2135" i="7" s="1"/>
  <c r="AI1806" i="1"/>
  <c r="G1765" i="7" s="1"/>
  <c r="D2489" i="7"/>
  <c r="AH2489" i="7" s="1"/>
  <c r="D2170" i="7"/>
  <c r="AH2170" i="7" s="1"/>
  <c r="AD2595" i="1"/>
  <c r="X1133" i="1"/>
  <c r="B1092" i="7" s="1"/>
  <c r="AF1092" i="7" s="1"/>
  <c r="D1048" i="7"/>
  <c r="AH1048" i="7" s="1"/>
  <c r="AH3211" i="1"/>
  <c r="AH587" i="1"/>
  <c r="F546" i="7" s="1"/>
  <c r="AD729" i="1"/>
  <c r="AH497" i="1"/>
  <c r="F456" i="7" s="1"/>
  <c r="X1244" i="1"/>
  <c r="B1203" i="7" s="1"/>
  <c r="AF1203" i="7" s="1"/>
  <c r="X2894" i="1"/>
  <c r="B2853" i="7" s="1"/>
  <c r="AF2853" i="7" s="1"/>
  <c r="D2002" i="7"/>
  <c r="AH2002" i="7" s="1"/>
  <c r="X2563" i="1"/>
  <c r="B2522" i="7" s="1"/>
  <c r="AF2522" i="7" s="1"/>
  <c r="AD2002" i="1"/>
  <c r="AH408" i="1"/>
  <c r="F367" i="7" s="1"/>
  <c r="AD232" i="1"/>
  <c r="D2701" i="7"/>
  <c r="AH2701" i="7" s="1"/>
  <c r="AD925" i="1"/>
  <c r="AI901" i="1"/>
  <c r="G860" i="7" s="1"/>
  <c r="AD524" i="1"/>
  <c r="D1793" i="7"/>
  <c r="AH1793" i="7" s="1"/>
  <c r="X922" i="1"/>
  <c r="B881" i="7" s="1"/>
  <c r="AF881" i="7" s="1"/>
  <c r="D300" i="7"/>
  <c r="AH300" i="7" s="1"/>
  <c r="D2446" i="7"/>
  <c r="AH2446" i="7" s="1"/>
  <c r="AH624" i="1"/>
  <c r="F583" i="7" s="1"/>
  <c r="AH1879" i="1"/>
  <c r="F1838" i="7" s="1"/>
  <c r="AI496" i="1"/>
  <c r="G455" i="7" s="1"/>
  <c r="X3356" i="1"/>
  <c r="AI3201" i="1"/>
  <c r="AH1144" i="1"/>
  <c r="F1103" i="7" s="1"/>
  <c r="AI831" i="1"/>
  <c r="G790" i="7" s="1"/>
  <c r="D2477" i="7"/>
  <c r="AH2477" i="7" s="1"/>
  <c r="AD3381" i="1"/>
  <c r="AH1608" i="1"/>
  <c r="F1567" i="7" s="1"/>
  <c r="AH1064" i="1"/>
  <c r="F1023" i="7" s="1"/>
  <c r="X3256" i="1"/>
  <c r="AI1896" i="1"/>
  <c r="G1855" i="7" s="1"/>
  <c r="AH449" i="1"/>
  <c r="F408" i="7" s="1"/>
  <c r="X1195" i="1"/>
  <c r="B1154" i="7" s="1"/>
  <c r="AF1154" i="7" s="1"/>
  <c r="X2751" i="1"/>
  <c r="B2710" i="7" s="1"/>
  <c r="AF2710" i="7" s="1"/>
  <c r="AD1365" i="1"/>
  <c r="X205" i="1"/>
  <c r="B164" i="7" s="1"/>
  <c r="AF164" i="7" s="1"/>
  <c r="AI915" i="1"/>
  <c r="G874" i="7" s="1"/>
  <c r="X2236" i="1"/>
  <c r="B2195" i="7" s="1"/>
  <c r="AF2195" i="7" s="1"/>
  <c r="AD1227" i="1"/>
  <c r="AH3048" i="1"/>
  <c r="F3007" i="7" s="1"/>
  <c r="AD1728" i="1"/>
  <c r="AH80" i="1"/>
  <c r="F39" i="7" s="1"/>
  <c r="X3426" i="1"/>
  <c r="X516" i="1"/>
  <c r="B475" i="7" s="1"/>
  <c r="AF475" i="7" s="1"/>
  <c r="AI2477" i="1"/>
  <c r="G2436" i="7" s="1"/>
  <c r="AD315" i="1"/>
  <c r="X2664" i="1"/>
  <c r="B2623" i="7" s="1"/>
  <c r="AF2623" i="7" s="1"/>
  <c r="AI2615" i="1"/>
  <c r="G2574" i="7" s="1"/>
  <c r="X233" i="1"/>
  <c r="B192" i="7" s="1"/>
  <c r="AF192" i="7" s="1"/>
  <c r="D2624" i="7"/>
  <c r="AH2624" i="7" s="1"/>
  <c r="AI323" i="1"/>
  <c r="G282" i="7" s="1"/>
  <c r="D675" i="7"/>
  <c r="AH675" i="7" s="1"/>
  <c r="AI3437" i="1"/>
  <c r="X2295" i="1"/>
  <c r="B2254" i="7" s="1"/>
  <c r="AF2254" i="7" s="1"/>
  <c r="D1533" i="7"/>
  <c r="AH1533" i="7" s="1"/>
  <c r="D122" i="7"/>
  <c r="AH122" i="7" s="1"/>
  <c r="AH2178" i="1"/>
  <c r="F2137" i="7" s="1"/>
  <c r="X2873" i="1"/>
  <c r="B2832" i="7" s="1"/>
  <c r="AF2832" i="7" s="1"/>
  <c r="D2554" i="7"/>
  <c r="AH2554" i="7" s="1"/>
  <c r="AD2697" i="1"/>
  <c r="D1600" i="7"/>
  <c r="AH1600" i="7" s="1"/>
  <c r="X3093" i="1"/>
  <c r="AH748" i="1"/>
  <c r="F707" i="7" s="1"/>
  <c r="AD1730" i="1"/>
  <c r="AD1116" i="1"/>
  <c r="AD1583" i="1"/>
  <c r="X1396" i="1"/>
  <c r="B1355" i="7" s="1"/>
  <c r="AF1355" i="7" s="1"/>
  <c r="AD509" i="1"/>
  <c r="AH1804" i="1"/>
  <c r="F1763" i="7" s="1"/>
  <c r="AI3052" i="1"/>
  <c r="G3011" i="7" s="1"/>
  <c r="X1820" i="1"/>
  <c r="B1779" i="7" s="1"/>
  <c r="AF1779" i="7" s="1"/>
  <c r="AI2506" i="1"/>
  <c r="G2465" i="7" s="1"/>
  <c r="AD1829" i="1"/>
  <c r="D632" i="7"/>
  <c r="AH632" i="7" s="1"/>
  <c r="D851" i="7"/>
  <c r="AH851" i="7" s="1"/>
  <c r="D217" i="7"/>
  <c r="AH217" i="7" s="1"/>
  <c r="AD2415" i="1"/>
  <c r="AH2667" i="1"/>
  <c r="F2626" i="7" s="1"/>
  <c r="AH1983" i="1"/>
  <c r="F1942" i="7" s="1"/>
  <c r="X2865" i="1"/>
  <c r="B2824" i="7" s="1"/>
  <c r="AF2824" i="7" s="1"/>
  <c r="D175" i="7"/>
  <c r="AH175" i="7" s="1"/>
  <c r="AD3484" i="1"/>
  <c r="AH1807" i="1"/>
  <c r="F1766" i="7" s="1"/>
  <c r="D2756" i="7"/>
  <c r="AH2756" i="7" s="1"/>
  <c r="X3431" i="1"/>
  <c r="AD525" i="1"/>
  <c r="AH1422" i="1"/>
  <c r="F1381" i="7" s="1"/>
  <c r="X1166" i="1"/>
  <c r="B1125" i="7" s="1"/>
  <c r="AF1125" i="7" s="1"/>
  <c r="AD1251" i="1"/>
  <c r="X2453" i="1"/>
  <c r="B2412" i="7" s="1"/>
  <c r="AF2412" i="7" s="1"/>
  <c r="X2697" i="1"/>
  <c r="B2656" i="7" s="1"/>
  <c r="AF2656" i="7" s="1"/>
  <c r="X1211" i="1"/>
  <c r="B1170" i="7" s="1"/>
  <c r="AF1170" i="7" s="1"/>
  <c r="AH308" i="1"/>
  <c r="F267" i="7" s="1"/>
  <c r="AH654" i="1"/>
  <c r="F613" i="7" s="1"/>
  <c r="AD2329" i="1"/>
  <c r="D2919" i="7"/>
  <c r="AH2919" i="7" s="1"/>
  <c r="AI2120" i="1"/>
  <c r="G2079" i="7" s="1"/>
  <c r="X2558" i="1"/>
  <c r="B2517" i="7" s="1"/>
  <c r="AF2517" i="7" s="1"/>
  <c r="AI2614" i="1"/>
  <c r="G2573" i="7" s="1"/>
  <c r="AH1635" i="1"/>
  <c r="F1594" i="7" s="1"/>
  <c r="AI1792" i="1"/>
  <c r="G1751" i="7" s="1"/>
  <c r="AI2982" i="1"/>
  <c r="G2941" i="7" s="1"/>
  <c r="X3487" i="1"/>
  <c r="AE1950" i="1"/>
  <c r="AE1924" i="1"/>
  <c r="AE3121" i="1"/>
  <c r="AE691" i="1"/>
  <c r="AH3067" i="1"/>
  <c r="D1859" i="7"/>
  <c r="AH1859" i="7" s="1"/>
  <c r="AI3048" i="1"/>
  <c r="G3007" i="7" s="1"/>
  <c r="D1706" i="7"/>
  <c r="AH1706" i="7" s="1"/>
  <c r="AI2756" i="1"/>
  <c r="G2715" i="7" s="1"/>
  <c r="D672" i="7"/>
  <c r="AH672" i="7" s="1"/>
  <c r="D2546" i="7"/>
  <c r="AH2546" i="7" s="1"/>
  <c r="AI1161" i="1"/>
  <c r="G1120" i="7" s="1"/>
  <c r="AE1110" i="1"/>
  <c r="AE2787" i="1"/>
  <c r="AE1440" i="1"/>
  <c r="AE865" i="1"/>
  <c r="AE2899" i="1"/>
  <c r="AE295" i="1"/>
  <c r="AE1336" i="1"/>
  <c r="AE1143" i="1"/>
  <c r="AE2282" i="1"/>
  <c r="AE2827" i="1"/>
  <c r="AE2440" i="1"/>
  <c r="AE1109" i="1"/>
  <c r="AE1846" i="1"/>
  <c r="AE1955" i="1"/>
  <c r="AE3456" i="1"/>
  <c r="AE1986" i="1"/>
  <c r="AE1210" i="1"/>
  <c r="AE973" i="1"/>
  <c r="AE2441" i="1"/>
  <c r="AE1547" i="1"/>
  <c r="AE1923" i="1"/>
  <c r="AE1457" i="1"/>
  <c r="AE1628" i="1"/>
  <c r="AE3263" i="1"/>
  <c r="AE610" i="1"/>
  <c r="AE2866" i="1"/>
  <c r="AE1818" i="1"/>
  <c r="AE3180" i="1"/>
  <c r="AE1077" i="1"/>
  <c r="AE710" i="1"/>
  <c r="AE1621" i="1"/>
  <c r="AE2342" i="1"/>
  <c r="AE420" i="1"/>
  <c r="AE963" i="1"/>
  <c r="AE3524" i="1"/>
  <c r="AE185" i="1"/>
  <c r="AE2855" i="1"/>
  <c r="AE1222" i="1"/>
  <c r="AE3207" i="1"/>
  <c r="AE383" i="1"/>
  <c r="AE254" i="1"/>
  <c r="AE3408" i="1"/>
  <c r="AE810" i="1"/>
  <c r="AE1427" i="1"/>
  <c r="AE2167" i="1"/>
  <c r="AE2832" i="1"/>
  <c r="AE2255" i="1"/>
  <c r="AE958" i="1"/>
  <c r="AE1550" i="1"/>
  <c r="AE1094" i="1"/>
  <c r="AE2879" i="1"/>
  <c r="AE441" i="1"/>
  <c r="AE2431" i="1"/>
  <c r="AE1438" i="1"/>
  <c r="AE2418" i="1"/>
  <c r="AE747" i="1"/>
  <c r="AE2813" i="1"/>
  <c r="AH3043" i="1"/>
  <c r="F3002" i="7" s="1"/>
  <c r="AH351" i="1"/>
  <c r="F310" i="7" s="1"/>
  <c r="AD2064" i="1"/>
  <c r="AD2189" i="1"/>
  <c r="AI244" i="1"/>
  <c r="G203" i="7" s="1"/>
  <c r="D606" i="7"/>
  <c r="AH606" i="7" s="1"/>
  <c r="AI117" i="1"/>
  <c r="G76" i="7" s="1"/>
  <c r="D1461" i="7"/>
  <c r="AH1461" i="7" s="1"/>
  <c r="AD2343" i="1"/>
  <c r="X1342" i="1"/>
  <c r="B1301" i="7" s="1"/>
  <c r="AF1301" i="7" s="1"/>
  <c r="D887" i="7"/>
  <c r="AH887" i="7" s="1"/>
  <c r="AD2900" i="1"/>
  <c r="X1788" i="1"/>
  <c r="B1747" i="7" s="1"/>
  <c r="AF1747" i="7" s="1"/>
  <c r="D1776" i="7"/>
  <c r="AH1776" i="7" s="1"/>
  <c r="X1439" i="1"/>
  <c r="B1398" i="7" s="1"/>
  <c r="AF1398" i="7" s="1"/>
  <c r="X1770" i="1"/>
  <c r="B1729" i="7" s="1"/>
  <c r="AF1729" i="7" s="1"/>
  <c r="AD299" i="1"/>
  <c r="D1046" i="7"/>
  <c r="AH1046" i="7" s="1"/>
  <c r="AH3412" i="1"/>
  <c r="AI2234" i="1"/>
  <c r="G2193" i="7" s="1"/>
  <c r="AI238" i="1"/>
  <c r="G197" i="7" s="1"/>
  <c r="D2385" i="7"/>
  <c r="AH2385" i="7" s="1"/>
  <c r="AD522" i="1"/>
  <c r="AI2152" i="1"/>
  <c r="G2111" i="7" s="1"/>
  <c r="D444" i="7"/>
  <c r="AH444" i="7" s="1"/>
  <c r="D190" i="7"/>
  <c r="AH190" i="7" s="1"/>
  <c r="D2331" i="7"/>
  <c r="AH2331" i="7" s="1"/>
  <c r="D281" i="7"/>
  <c r="AH281" i="7" s="1"/>
  <c r="AI3225" i="1"/>
  <c r="AD1511" i="1"/>
  <c r="AD1182" i="1"/>
  <c r="X1932" i="1"/>
  <c r="B1891" i="7" s="1"/>
  <c r="AF1891" i="7" s="1"/>
  <c r="X759" i="1"/>
  <c r="B718" i="7" s="1"/>
  <c r="AF718" i="7" s="1"/>
  <c r="AI1556" i="1"/>
  <c r="G1515" i="7" s="1"/>
  <c r="AI2648" i="1"/>
  <c r="G2607" i="7" s="1"/>
  <c r="D932" i="7"/>
  <c r="AH932" i="7" s="1"/>
  <c r="AI2776" i="1"/>
  <c r="G2735" i="7" s="1"/>
  <c r="AI3416" i="1"/>
  <c r="AI1149" i="1"/>
  <c r="G1108" i="7" s="1"/>
  <c r="AI1885" i="1"/>
  <c r="G1844" i="7" s="1"/>
  <c r="AI576" i="1"/>
  <c r="G535" i="7" s="1"/>
  <c r="X2044" i="1"/>
  <c r="B2003" i="7" s="1"/>
  <c r="AF2003" i="7" s="1"/>
  <c r="AI2955" i="1"/>
  <c r="G2914" i="7" s="1"/>
  <c r="X2692" i="1"/>
  <c r="B2651" i="7" s="1"/>
  <c r="AF2651" i="7" s="1"/>
  <c r="D2349" i="7"/>
  <c r="AH2349" i="7" s="1"/>
  <c r="AI1760" i="1"/>
  <c r="G1719" i="7" s="1"/>
  <c r="X2715" i="1"/>
  <c r="B2674" i="7" s="1"/>
  <c r="AF2674" i="7" s="1"/>
  <c r="AH3201" i="1"/>
  <c r="AH749" i="1"/>
  <c r="F708" i="7" s="1"/>
  <c r="AD860" i="1"/>
  <c r="AD2702" i="1"/>
  <c r="X568" i="1"/>
  <c r="B527" i="7" s="1"/>
  <c r="AF527" i="7" s="1"/>
  <c r="AD2539" i="1"/>
  <c r="AH1371" i="1"/>
  <c r="F1330" i="7" s="1"/>
  <c r="AI1430" i="1"/>
  <c r="G1389" i="7" s="1"/>
  <c r="AI2473" i="1"/>
  <c r="G2432" i="7" s="1"/>
  <c r="AI2510" i="1"/>
  <c r="G2469" i="7" s="1"/>
  <c r="X686" i="1"/>
  <c r="B645" i="7" s="1"/>
  <c r="AF645" i="7" s="1"/>
  <c r="AH2220" i="1"/>
  <c r="F2179" i="7" s="1"/>
  <c r="AI1365" i="1"/>
  <c r="G1324" i="7" s="1"/>
  <c r="AH2875" i="1"/>
  <c r="F2834" i="7" s="1"/>
  <c r="AD2061" i="1"/>
  <c r="AD3016" i="1"/>
  <c r="D1870" i="7"/>
  <c r="AH1870" i="7" s="1"/>
  <c r="X3063" i="1"/>
  <c r="X1728" i="1"/>
  <c r="B1687" i="7" s="1"/>
  <c r="AF1687" i="7" s="1"/>
  <c r="D1768" i="7"/>
  <c r="AH1768" i="7" s="1"/>
  <c r="AD1070" i="1"/>
  <c r="X1614" i="1"/>
  <c r="B1573" i="7" s="1"/>
  <c r="AF1573" i="7" s="1"/>
  <c r="X1565" i="1"/>
  <c r="B1524" i="7" s="1"/>
  <c r="AF1524" i="7" s="1"/>
  <c r="AE2293" i="1"/>
  <c r="AE166" i="1"/>
  <c r="AE329" i="1"/>
  <c r="AE3404" i="1"/>
  <c r="AE2175" i="1"/>
  <c r="AE575" i="1"/>
  <c r="AE3023" i="1"/>
  <c r="AE3494" i="1"/>
  <c r="AE3391" i="1"/>
  <c r="AE2794" i="1"/>
  <c r="AE2780" i="1"/>
  <c r="AE1364" i="1"/>
  <c r="AE1678" i="1"/>
  <c r="AE521" i="1"/>
  <c r="AE858" i="1"/>
  <c r="AE2422" i="1"/>
  <c r="AE646" i="1"/>
  <c r="AE3500" i="1"/>
  <c r="AE711" i="1"/>
  <c r="AE1213" i="1"/>
  <c r="AE3138" i="1"/>
  <c r="AE2509" i="1"/>
  <c r="AE786" i="1"/>
  <c r="AE343" i="1"/>
  <c r="AE938" i="1"/>
  <c r="AE551" i="1"/>
  <c r="AE2109" i="1"/>
  <c r="AE2328" i="1"/>
  <c r="AE930" i="1"/>
  <c r="AE1549" i="1"/>
  <c r="AE2163" i="1"/>
  <c r="AE125" i="1"/>
  <c r="AE1877" i="1"/>
  <c r="AE1074" i="1"/>
  <c r="AE1882" i="1"/>
  <c r="AE2176" i="1"/>
  <c r="AE2547" i="1"/>
  <c r="AE3271" i="1"/>
  <c r="AE3328" i="1"/>
  <c r="AE3289" i="1"/>
  <c r="AE2910" i="1"/>
  <c r="AE243" i="1"/>
  <c r="AE1204" i="1"/>
  <c r="AE2271" i="1"/>
  <c r="AE503" i="1"/>
  <c r="AE2069" i="1"/>
  <c r="AE1933" i="1"/>
  <c r="AE2194" i="1"/>
  <c r="AE543" i="1"/>
  <c r="AE871" i="1"/>
  <c r="AE3009" i="1"/>
  <c r="AE841" i="1"/>
  <c r="AE1389" i="1"/>
  <c r="AE1670" i="1"/>
  <c r="AE1243" i="1"/>
  <c r="AE1283" i="1"/>
  <c r="AE1516" i="1"/>
  <c r="D653" i="7"/>
  <c r="AH653" i="7" s="1"/>
  <c r="AD1349" i="1"/>
  <c r="AH2152" i="1"/>
  <c r="F2111" i="7" s="1"/>
  <c r="AI1355" i="1"/>
  <c r="G1314" i="7" s="1"/>
  <c r="X968" i="1"/>
  <c r="B927" i="7" s="1"/>
  <c r="AF927" i="7" s="1"/>
  <c r="D1170" i="7"/>
  <c r="AH1170" i="7" s="1"/>
  <c r="D328" i="7"/>
  <c r="AH328" i="7" s="1"/>
  <c r="D2713" i="7"/>
  <c r="AH2713" i="7" s="1"/>
  <c r="AD1928" i="1"/>
  <c r="AH1112" i="1"/>
  <c r="F1071" i="7" s="1"/>
  <c r="AH1803" i="1"/>
  <c r="F1762" i="7" s="1"/>
  <c r="D2706" i="7"/>
  <c r="AH2706" i="7" s="1"/>
  <c r="AD1056" i="1"/>
  <c r="X2196" i="1"/>
  <c r="B2155" i="7" s="1"/>
  <c r="AF2155" i="7" s="1"/>
  <c r="AD1649" i="1"/>
  <c r="D2603" i="7"/>
  <c r="AH2603" i="7" s="1"/>
  <c r="AD1335" i="1"/>
  <c r="D2896" i="7"/>
  <c r="AH2896" i="7" s="1"/>
  <c r="D1307" i="7"/>
  <c r="AH1307" i="7" s="1"/>
  <c r="D2863" i="7"/>
  <c r="AH2863" i="7" s="1"/>
  <c r="AH252" i="1"/>
  <c r="F211" i="7" s="1"/>
  <c r="D71" i="7"/>
  <c r="AH71" i="7" s="1"/>
  <c r="D61" i="7"/>
  <c r="AH61" i="7" s="1"/>
  <c r="D189" i="7"/>
  <c r="AH189" i="7" s="1"/>
  <c r="X1082" i="1"/>
  <c r="B1041" i="7" s="1"/>
  <c r="AF1041" i="7" s="1"/>
  <c r="AD2358" i="1"/>
  <c r="D2679" i="7"/>
  <c r="AH2679" i="7" s="1"/>
  <c r="AH2128" i="1"/>
  <c r="F2087" i="7" s="1"/>
  <c r="D2533" i="7"/>
  <c r="AH2533" i="7" s="1"/>
  <c r="X2880" i="1"/>
  <c r="B2839" i="7" s="1"/>
  <c r="AF2839" i="7" s="1"/>
  <c r="AD1635" i="1"/>
  <c r="D1185" i="7"/>
  <c r="AH1185" i="7" s="1"/>
  <c r="D2488" i="7"/>
  <c r="AH2488" i="7" s="1"/>
  <c r="AH2000" i="1"/>
  <c r="F1959" i="7" s="1"/>
  <c r="AI2179" i="1"/>
  <c r="G2138" i="7" s="1"/>
  <c r="X2834" i="1"/>
  <c r="B2793" i="7" s="1"/>
  <c r="AF2793" i="7" s="1"/>
  <c r="D408" i="7"/>
  <c r="AH408" i="7" s="1"/>
  <c r="D2291" i="7"/>
  <c r="AH2291" i="7" s="1"/>
  <c r="AI3528" i="1"/>
  <c r="X203" i="1"/>
  <c r="B162" i="7" s="1"/>
  <c r="AF162" i="7" s="1"/>
  <c r="AI2004" i="1"/>
  <c r="G1963" i="7" s="1"/>
  <c r="AH3301" i="1"/>
  <c r="X689" i="1"/>
  <c r="B648" i="7" s="1"/>
  <c r="AF648" i="7" s="1"/>
  <c r="AH1105" i="1"/>
  <c r="F1064" i="7" s="1"/>
  <c r="X384" i="1"/>
  <c r="B343" i="7" s="1"/>
  <c r="AF343" i="7" s="1"/>
  <c r="AI1212" i="1"/>
  <c r="G1171" i="7" s="1"/>
  <c r="AI2290" i="1"/>
  <c r="G2249" i="7" s="1"/>
  <c r="AH1200" i="1"/>
  <c r="F1159" i="7" s="1"/>
  <c r="AI2202" i="1"/>
  <c r="G2161" i="7" s="1"/>
  <c r="X1465" i="1"/>
  <c r="B1424" i="7" s="1"/>
  <c r="AF1424" i="7" s="1"/>
  <c r="AH406" i="1"/>
  <c r="F365" i="7" s="1"/>
  <c r="D1120" i="7"/>
  <c r="AH1120" i="7" s="1"/>
  <c r="D437" i="7"/>
  <c r="AH437" i="7" s="1"/>
  <c r="AI2830" i="1"/>
  <c r="G2789" i="7" s="1"/>
  <c r="D754" i="7"/>
  <c r="AH754" i="7" s="1"/>
  <c r="AH2793" i="1"/>
  <c r="F2752" i="7" s="1"/>
  <c r="X3116" i="1"/>
  <c r="X1622" i="1"/>
  <c r="B1581" i="7" s="1"/>
  <c r="AF1581" i="7" s="1"/>
  <c r="D262" i="7"/>
  <c r="AH262" i="7" s="1"/>
  <c r="AD2681" i="1"/>
  <c r="AD3437" i="1"/>
  <c r="AD1455" i="1"/>
  <c r="AD2907" i="1"/>
  <c r="X1653" i="1"/>
  <c r="B1612" i="7" s="1"/>
  <c r="AF1612" i="7" s="1"/>
  <c r="AD2698" i="1"/>
  <c r="X2271" i="1"/>
  <c r="B2230" i="7" s="1"/>
  <c r="AF2230" i="7" s="1"/>
  <c r="AI937" i="1"/>
  <c r="G896" i="7" s="1"/>
  <c r="X2595" i="1"/>
  <c r="B2554" i="7" s="1"/>
  <c r="AF2554" i="7" s="1"/>
  <c r="AI601" i="1"/>
  <c r="G560" i="7" s="1"/>
  <c r="AH3214" i="1"/>
  <c r="X2831" i="1"/>
  <c r="B2790" i="7" s="1"/>
  <c r="AF2790" i="7" s="1"/>
  <c r="AD1540" i="1"/>
  <c r="AD1267" i="1"/>
  <c r="AD2799" i="1"/>
  <c r="D1694" i="7"/>
  <c r="AH1694" i="7" s="1"/>
  <c r="AI1981" i="1"/>
  <c r="G1940" i="7" s="1"/>
  <c r="X91" i="1"/>
  <c r="B50" i="7" s="1"/>
  <c r="AF50" i="7" s="1"/>
  <c r="X2448" i="1"/>
  <c r="B2407" i="7" s="1"/>
  <c r="AF2407" i="7" s="1"/>
  <c r="AI2355" i="1"/>
  <c r="G2314" i="7" s="1"/>
  <c r="AI811" i="1"/>
  <c r="G770" i="7" s="1"/>
  <c r="AH1337" i="1"/>
  <c r="F1296" i="7" s="1"/>
  <c r="AH1816" i="1"/>
  <c r="F1775" i="7" s="1"/>
  <c r="AI991" i="1"/>
  <c r="G950" i="7" s="1"/>
  <c r="X1487" i="1"/>
  <c r="B1446" i="7" s="1"/>
  <c r="AF1446" i="7" s="1"/>
  <c r="X2652" i="1"/>
  <c r="B2611" i="7" s="1"/>
  <c r="AF2611" i="7" s="1"/>
  <c r="AD1348" i="1"/>
  <c r="AH2071" i="1"/>
  <c r="F2030" i="7" s="1"/>
  <c r="AH110" i="1"/>
  <c r="F69" i="7" s="1"/>
  <c r="AD3158" i="1"/>
  <c r="AI495" i="1"/>
  <c r="G454" i="7" s="1"/>
  <c r="AI757" i="1"/>
  <c r="G716" i="7" s="1"/>
  <c r="AD2556" i="1"/>
  <c r="AI95" i="1"/>
  <c r="G54" i="7" s="1"/>
  <c r="AD2070" i="1"/>
  <c r="D1103" i="7"/>
  <c r="AH1103" i="7" s="1"/>
  <c r="X2412" i="1"/>
  <c r="B2371" i="7" s="1"/>
  <c r="AF2371" i="7" s="1"/>
  <c r="X245" i="1"/>
  <c r="B204" i="7" s="1"/>
  <c r="AF204" i="7" s="1"/>
  <c r="AH2597" i="1"/>
  <c r="F2556" i="7" s="1"/>
  <c r="AI1608" i="1"/>
  <c r="G1567" i="7" s="1"/>
  <c r="AI1557" i="1"/>
  <c r="G1516" i="7" s="1"/>
  <c r="AD2179" i="1"/>
  <c r="AH3523" i="1"/>
  <c r="X779" i="1"/>
  <c r="B738" i="7" s="1"/>
  <c r="AF738" i="7" s="1"/>
  <c r="X2399" i="1"/>
  <c r="B2358" i="7" s="1"/>
  <c r="AF2358" i="7" s="1"/>
  <c r="AI2418" i="1"/>
  <c r="G2377" i="7" s="1"/>
  <c r="AH582" i="1"/>
  <c r="F541" i="7" s="1"/>
  <c r="D2476" i="7"/>
  <c r="AH2476" i="7" s="1"/>
  <c r="AI1476" i="1"/>
  <c r="G1435" i="7" s="1"/>
  <c r="AI2964" i="1"/>
  <c r="G2923" i="7" s="1"/>
  <c r="AI2736" i="1"/>
  <c r="G2695" i="7" s="1"/>
  <c r="D1679" i="7"/>
  <c r="AH1679" i="7" s="1"/>
  <c r="AH3010" i="1"/>
  <c r="F2969" i="7" s="1"/>
  <c r="X1340" i="1"/>
  <c r="B1299" i="7" s="1"/>
  <c r="AF1299" i="7" s="1"/>
  <c r="D2947" i="7"/>
  <c r="AH2947" i="7" s="1"/>
  <c r="AD244" i="1"/>
  <c r="X2922" i="1"/>
  <c r="B2881" i="7" s="1"/>
  <c r="AF2881" i="7" s="1"/>
  <c r="AE869" i="1"/>
  <c r="AE2482" i="1"/>
  <c r="AE612" i="1"/>
  <c r="AE982" i="1"/>
  <c r="AE1186" i="1"/>
  <c r="AE300" i="1"/>
  <c r="AE3518" i="1"/>
  <c r="AE2554" i="1"/>
  <c r="AE170" i="1"/>
  <c r="AE2966" i="1"/>
  <c r="AE2028" i="1"/>
  <c r="AE1571" i="1"/>
  <c r="AE3184" i="1"/>
  <c r="AE3250" i="1"/>
  <c r="AE430" i="1"/>
  <c r="AE512" i="1"/>
  <c r="AE1699" i="1"/>
  <c r="AE2198" i="1"/>
  <c r="AE3204" i="1"/>
  <c r="AE727" i="1"/>
  <c r="AE1370" i="1"/>
  <c r="AE1382" i="1"/>
  <c r="AE794" i="1"/>
  <c r="AE2468" i="1"/>
  <c r="AE2211" i="1"/>
  <c r="AE3251" i="1"/>
  <c r="AE1083" i="1"/>
  <c r="AE756" i="1"/>
  <c r="AE984" i="1"/>
  <c r="AE1298" i="1"/>
  <c r="AE1354" i="1"/>
  <c r="AE1688" i="1"/>
  <c r="AE2057" i="1"/>
  <c r="AE1525" i="1"/>
  <c r="AE1509" i="1"/>
  <c r="AE3370" i="1"/>
  <c r="AE1703" i="1"/>
  <c r="AE362" i="1"/>
  <c r="AE3245" i="1"/>
  <c r="AE3161" i="1"/>
  <c r="AE1593" i="1"/>
  <c r="AE2597" i="1"/>
  <c r="AE1120" i="1"/>
  <c r="AE3264" i="1"/>
  <c r="AE2365" i="1"/>
  <c r="AE826" i="1"/>
  <c r="AE1097" i="1"/>
  <c r="AE2292" i="1"/>
  <c r="AE1663" i="1"/>
  <c r="AE1178" i="1"/>
  <c r="AE3311" i="1"/>
  <c r="AE111" i="1"/>
  <c r="AE1802" i="1"/>
  <c r="AE861" i="1"/>
  <c r="AE2896" i="1"/>
  <c r="AE417" i="1"/>
  <c r="AE1240" i="1"/>
  <c r="AD1167" i="1"/>
  <c r="D2798" i="7"/>
  <c r="AH2798" i="7" s="1"/>
  <c r="X165" i="1"/>
  <c r="B124" i="7" s="1"/>
  <c r="AF124" i="7" s="1"/>
  <c r="X1925" i="1"/>
  <c r="B1884" i="7" s="1"/>
  <c r="AF1884" i="7" s="1"/>
  <c r="AH2473" i="1"/>
  <c r="F2432" i="7" s="1"/>
  <c r="AI3419" i="1"/>
  <c r="AH1252" i="1"/>
  <c r="F1211" i="7" s="1"/>
  <c r="D1824" i="7"/>
  <c r="AH1824" i="7" s="1"/>
  <c r="D1324" i="7"/>
  <c r="AH1324" i="7" s="1"/>
  <c r="AD259" i="1"/>
  <c r="X2217" i="1"/>
  <c r="B2176" i="7" s="1"/>
  <c r="AF2176" i="7" s="1"/>
  <c r="AD1705" i="1"/>
  <c r="AD2378" i="1"/>
  <c r="AI3298" i="1"/>
  <c r="D1032" i="7"/>
  <c r="AH1032" i="7" s="1"/>
  <c r="AD331" i="1"/>
  <c r="AD3449" i="1"/>
  <c r="AI467" i="1"/>
  <c r="G426" i="7" s="1"/>
  <c r="AH642" i="1"/>
  <c r="F601" i="7" s="1"/>
  <c r="AH2268" i="1"/>
  <c r="F2227" i="7" s="1"/>
  <c r="D821" i="7"/>
  <c r="AH821" i="7" s="1"/>
  <c r="AD678" i="1"/>
  <c r="AH1165" i="1"/>
  <c r="F1124" i="7" s="1"/>
  <c r="AH2626" i="1"/>
  <c r="F2585" i="7" s="1"/>
  <c r="D1089" i="7"/>
  <c r="AH1089" i="7" s="1"/>
  <c r="AD3491" i="1"/>
  <c r="AI3241" i="1"/>
  <c r="AH2763" i="1"/>
  <c r="F2722" i="7" s="1"/>
  <c r="AD1800" i="1"/>
  <c r="D233" i="7"/>
  <c r="AH233" i="7" s="1"/>
  <c r="AI899" i="1"/>
  <c r="G858" i="7" s="1"/>
  <c r="AI590" i="1"/>
  <c r="G549" i="7" s="1"/>
  <c r="AD2240" i="1"/>
  <c r="AD1445" i="1"/>
  <c r="D2895" i="7"/>
  <c r="AH2895" i="7" s="1"/>
  <c r="X3099" i="1"/>
  <c r="AI2342" i="1"/>
  <c r="G2301" i="7" s="1"/>
  <c r="AI1750" i="1"/>
  <c r="G1709" i="7" s="1"/>
  <c r="X2462" i="1"/>
  <c r="B2421" i="7" s="1"/>
  <c r="AF2421" i="7" s="1"/>
  <c r="AD2795" i="1"/>
  <c r="X1821" i="1"/>
  <c r="B1780" i="7" s="1"/>
  <c r="AF1780" i="7" s="1"/>
  <c r="AD837" i="1"/>
  <c r="AH2067" i="1"/>
  <c r="F2026" i="7" s="1"/>
  <c r="AH2962" i="1"/>
  <c r="F2921" i="7" s="1"/>
  <c r="D2727" i="7"/>
  <c r="AH2727" i="7" s="1"/>
  <c r="AD1694" i="1"/>
  <c r="AD3509" i="1"/>
  <c r="AH2106" i="1"/>
  <c r="F2065" i="7" s="1"/>
  <c r="AD1651" i="1"/>
  <c r="X153" i="1"/>
  <c r="B112" i="7" s="1"/>
  <c r="AF112" i="7" s="1"/>
  <c r="AD2543" i="1"/>
  <c r="X92" i="1"/>
  <c r="B51" i="7" s="1"/>
  <c r="AF51" i="7" s="1"/>
  <c r="AI2107" i="1"/>
  <c r="G2066" i="7" s="1"/>
  <c r="AH1069" i="1"/>
  <c r="F1028" i="7" s="1"/>
  <c r="AI3500" i="1"/>
  <c r="AI434" i="1"/>
  <c r="G393" i="7" s="1"/>
  <c r="X252" i="1"/>
  <c r="B211" i="7" s="1"/>
  <c r="AF211" i="7" s="1"/>
  <c r="AI3130" i="1"/>
  <c r="AD1395" i="1"/>
  <c r="AH230" i="1"/>
  <c r="F189" i="7" s="1"/>
  <c r="AH1839" i="1"/>
  <c r="F1798" i="7" s="1"/>
  <c r="AD2481" i="1"/>
  <c r="X376" i="1"/>
  <c r="B335" i="7" s="1"/>
  <c r="AF335" i="7" s="1"/>
  <c r="D2614" i="7"/>
  <c r="AH2614" i="7" s="1"/>
  <c r="AI1318" i="1"/>
  <c r="G1277" i="7" s="1"/>
  <c r="AH2201" i="1"/>
  <c r="F2160" i="7" s="1"/>
  <c r="X3381" i="1"/>
  <c r="X2651" i="1"/>
  <c r="B2610" i="7" s="1"/>
  <c r="AF2610" i="7" s="1"/>
  <c r="X934" i="1"/>
  <c r="B893" i="7" s="1"/>
  <c r="AF893" i="7" s="1"/>
  <c r="AI2226" i="1"/>
  <c r="G2185" i="7" s="1"/>
  <c r="AI2773" i="1"/>
  <c r="G2732" i="7" s="1"/>
  <c r="AH1670" i="1"/>
  <c r="F1629" i="7" s="1"/>
  <c r="AH2902" i="1"/>
  <c r="F2861" i="7" s="1"/>
  <c r="D432" i="7"/>
  <c r="AH432" i="7" s="1"/>
  <c r="AH1636" i="1"/>
  <c r="F1595" i="7" s="1"/>
  <c r="X1052" i="1"/>
  <c r="B1011" i="7" s="1"/>
  <c r="AF1011" i="7" s="1"/>
  <c r="AH197" i="1"/>
  <c r="F156" i="7" s="1"/>
  <c r="AI2446" i="1"/>
  <c r="G2405" i="7" s="1"/>
  <c r="AH2464" i="1"/>
  <c r="F2423" i="7" s="1"/>
  <c r="AI162" i="1"/>
  <c r="G121" i="7" s="1"/>
  <c r="X620" i="1"/>
  <c r="B579" i="7" s="1"/>
  <c r="AF579" i="7" s="1"/>
  <c r="D2161" i="7"/>
  <c r="AH2161" i="7" s="1"/>
  <c r="AD84" i="1"/>
  <c r="AD2268" i="1"/>
  <c r="AH743" i="1"/>
  <c r="F702" i="7" s="1"/>
  <c r="AE2572" i="1"/>
  <c r="AE2233" i="1"/>
  <c r="AE1490" i="1"/>
  <c r="AE1045" i="1"/>
  <c r="AE531" i="1"/>
  <c r="AE3394" i="1"/>
  <c r="AE670" i="1"/>
  <c r="AE1449" i="1"/>
  <c r="AE783" i="1"/>
  <c r="AE474" i="1"/>
  <c r="AE1474" i="1"/>
  <c r="AE2603" i="1"/>
  <c r="AE3445" i="1"/>
  <c r="AE400" i="1"/>
  <c r="AE2730" i="1"/>
  <c r="AE571" i="1"/>
  <c r="AE3502" i="1"/>
  <c r="AE2156" i="1"/>
  <c r="AE802" i="1"/>
  <c r="AE746" i="1"/>
  <c r="AE3051" i="1"/>
  <c r="AE1241" i="1"/>
  <c r="AE639" i="1"/>
  <c r="AE338" i="1"/>
  <c r="AE1491" i="1"/>
  <c r="AE2612" i="1"/>
  <c r="AE2084" i="1"/>
  <c r="AE1810" i="1"/>
  <c r="AE3227" i="1"/>
  <c r="AE3481" i="1"/>
  <c r="AE2619" i="1"/>
  <c r="AE2925" i="1"/>
  <c r="AE1193" i="1"/>
  <c r="AE706" i="1"/>
  <c r="AE588" i="1"/>
  <c r="AE777" i="1"/>
  <c r="AE310" i="1"/>
  <c r="AE2470" i="1"/>
  <c r="AE1473" i="1"/>
  <c r="AE2662" i="1"/>
  <c r="AE2770" i="1"/>
  <c r="AE3256" i="1"/>
  <c r="AE2277" i="1"/>
  <c r="AE504" i="1"/>
  <c r="AE2010" i="1"/>
  <c r="AE1398" i="1"/>
  <c r="AE3460" i="1"/>
  <c r="AE3491" i="1"/>
  <c r="AE1332" i="1"/>
  <c r="AE3276" i="1"/>
  <c r="AE2251" i="1"/>
  <c r="AE613" i="1"/>
  <c r="AE2933" i="1"/>
  <c r="AE1679" i="1"/>
  <c r="AE1539" i="1"/>
  <c r="AE2032" i="1"/>
  <c r="AE821" i="1"/>
  <c r="AH202" i="1"/>
  <c r="F161" i="7" s="1"/>
  <c r="D2599" i="7"/>
  <c r="AH2599" i="7" s="1"/>
  <c r="AH490" i="1"/>
  <c r="F449" i="7" s="1"/>
  <c r="X896" i="1"/>
  <c r="B855" i="7" s="1"/>
  <c r="AF855" i="7" s="1"/>
  <c r="D1297" i="7"/>
  <c r="AH1297" i="7" s="1"/>
  <c r="X1819" i="1"/>
  <c r="B1778" i="7" s="1"/>
  <c r="AF1778" i="7" s="1"/>
  <c r="D1411" i="7"/>
  <c r="AH1411" i="7" s="1"/>
  <c r="AD2388" i="1"/>
  <c r="D2865" i="7"/>
  <c r="AH2865" i="7" s="1"/>
  <c r="AD1720" i="1"/>
  <c r="X1648" i="1"/>
  <c r="B1607" i="7" s="1"/>
  <c r="AF1607" i="7" s="1"/>
  <c r="X701" i="1"/>
  <c r="B660" i="7" s="1"/>
  <c r="AF660" i="7" s="1"/>
  <c r="AH1776" i="1"/>
  <c r="F1735" i="7" s="1"/>
  <c r="AH1209" i="1"/>
  <c r="F1168" i="7" s="1"/>
  <c r="D2191" i="7"/>
  <c r="AH2191" i="7" s="1"/>
  <c r="D1580" i="7"/>
  <c r="AH1580" i="7" s="1"/>
  <c r="AI2777" i="1"/>
  <c r="G2736" i="7" s="1"/>
  <c r="D1704" i="7"/>
  <c r="AH1704" i="7" s="1"/>
  <c r="AH1514" i="1"/>
  <c r="F1473" i="7" s="1"/>
  <c r="D2052" i="7"/>
  <c r="AH2052" i="7" s="1"/>
  <c r="AD1466" i="1"/>
  <c r="D2830" i="7"/>
  <c r="AH2830" i="7" s="1"/>
  <c r="AI2079" i="1"/>
  <c r="G2038" i="7" s="1"/>
  <c r="AD3287" i="1"/>
  <c r="X122" i="1"/>
  <c r="B81" i="7" s="1"/>
  <c r="AF81" i="7" s="1"/>
  <c r="AD1196" i="1"/>
  <c r="X161" i="1"/>
  <c r="B120" i="7" s="1"/>
  <c r="AF120" i="7" s="1"/>
  <c r="AD1840" i="1"/>
  <c r="AD3162" i="1"/>
  <c r="AI1085" i="1"/>
  <c r="G1044" i="7" s="1"/>
  <c r="AI694" i="1"/>
  <c r="G653" i="7" s="1"/>
  <c r="AD2465" i="1"/>
  <c r="X1397" i="1"/>
  <c r="B1356" i="7" s="1"/>
  <c r="AF1356" i="7" s="1"/>
  <c r="X422" i="1"/>
  <c r="B381" i="7" s="1"/>
  <c r="AF381" i="7" s="1"/>
  <c r="AH1883" i="1"/>
  <c r="F1842" i="7" s="1"/>
  <c r="AI2144" i="1"/>
  <c r="G2103" i="7" s="1"/>
  <c r="AH1357" i="1"/>
  <c r="F1316" i="7" s="1"/>
  <c r="D1620" i="7"/>
  <c r="AH1620" i="7" s="1"/>
  <c r="AD388" i="1"/>
  <c r="D1760" i="7"/>
  <c r="AH1760" i="7" s="1"/>
  <c r="AI3332" i="1"/>
  <c r="AI1803" i="1"/>
  <c r="G1762" i="7" s="1"/>
  <c r="AI1080" i="1"/>
  <c r="G1039" i="7" s="1"/>
  <c r="D1542" i="7"/>
  <c r="AH1542" i="7" s="1"/>
  <c r="AD3163" i="1"/>
  <c r="X3179" i="1"/>
  <c r="AH717" i="1"/>
  <c r="F676" i="7" s="1"/>
  <c r="D841" i="7"/>
  <c r="AH841" i="7" s="1"/>
  <c r="AH2115" i="1"/>
  <c r="F2074" i="7" s="1"/>
  <c r="AH739" i="1"/>
  <c r="F698" i="7" s="1"/>
  <c r="AD2156" i="1"/>
  <c r="AH394" i="1"/>
  <c r="F353" i="7" s="1"/>
  <c r="D1696" i="7"/>
  <c r="AH1696" i="7" s="1"/>
  <c r="X3337" i="1"/>
  <c r="AD496" i="1"/>
  <c r="D1710" i="7"/>
  <c r="AH1710" i="7" s="1"/>
  <c r="AH2373" i="1"/>
  <c r="F2332" i="7" s="1"/>
  <c r="X1265" i="1"/>
  <c r="B1224" i="7" s="1"/>
  <c r="AF1224" i="7" s="1"/>
  <c r="AI2209" i="1"/>
  <c r="G2168" i="7" s="1"/>
  <c r="X2003" i="1"/>
  <c r="B1962" i="7" s="1"/>
  <c r="AF1962" i="7" s="1"/>
  <c r="X1386" i="1"/>
  <c r="B1345" i="7" s="1"/>
  <c r="AF1345" i="7" s="1"/>
  <c r="AD224" i="1"/>
  <c r="AH3196" i="1"/>
  <c r="D1912" i="7"/>
  <c r="AH1912" i="7" s="1"/>
  <c r="X1655" i="1"/>
  <c r="B1614" i="7" s="1"/>
  <c r="AF1614" i="7" s="1"/>
  <c r="X529" i="1"/>
  <c r="B488" i="7" s="1"/>
  <c r="AF488" i="7" s="1"/>
  <c r="AI2267" i="1"/>
  <c r="G2226" i="7" s="1"/>
  <c r="AH3528" i="1"/>
  <c r="AI1168" i="1"/>
  <c r="G1127" i="7" s="1"/>
  <c r="AI2019" i="1"/>
  <c r="G1978" i="7" s="1"/>
  <c r="X2980" i="1"/>
  <c r="B2939" i="7" s="1"/>
  <c r="AF2939" i="7" s="1"/>
  <c r="D816" i="7"/>
  <c r="AH816" i="7" s="1"/>
  <c r="X2378" i="1"/>
  <c r="B2337" i="7" s="1"/>
  <c r="AF2337" i="7" s="1"/>
  <c r="X360" i="1"/>
  <c r="B319" i="7" s="1"/>
  <c r="AF319" i="7" s="1"/>
  <c r="AH834" i="1"/>
  <c r="F793" i="7" s="1"/>
  <c r="X2015" i="1"/>
  <c r="B1974" i="7" s="1"/>
  <c r="AF1974" i="7" s="1"/>
  <c r="D426" i="7"/>
  <c r="AH426" i="7" s="1"/>
  <c r="D942" i="7"/>
  <c r="AH942" i="7" s="1"/>
  <c r="AI2472" i="1"/>
  <c r="G2431" i="7" s="1"/>
  <c r="AE1629" i="1"/>
  <c r="AE662" i="1"/>
  <c r="AE85" i="1"/>
  <c r="AE1363" i="1"/>
  <c r="AE83" i="1"/>
  <c r="AE2450" i="1"/>
  <c r="AE1468" i="1"/>
  <c r="AE2979" i="1"/>
  <c r="AE1723" i="1"/>
  <c r="AE1391" i="1"/>
  <c r="AE740" i="1"/>
  <c r="AE1696" i="1"/>
  <c r="AE3354" i="1"/>
  <c r="AE3467" i="1"/>
  <c r="AE2859" i="1"/>
  <c r="AE2266" i="1"/>
  <c r="AE2829" i="1"/>
  <c r="AE1104" i="1"/>
  <c r="AE3443" i="1"/>
  <c r="AE1526" i="1"/>
  <c r="AE3397" i="1"/>
  <c r="AE3288" i="1"/>
  <c r="AE382" i="1"/>
  <c r="AE2843" i="1"/>
  <c r="AE2005" i="1"/>
  <c r="AE2872" i="1"/>
  <c r="AE363" i="1"/>
  <c r="AE773" i="1"/>
  <c r="AE168" i="1"/>
  <c r="AE750" i="1"/>
  <c r="AE919" i="1"/>
  <c r="AE3003" i="1"/>
  <c r="AE2868" i="1"/>
  <c r="AE664" i="1"/>
  <c r="AE3382" i="1"/>
  <c r="AE2485" i="1"/>
  <c r="AE3319" i="1"/>
  <c r="AE2858" i="1"/>
  <c r="AE134" i="1"/>
  <c r="AE3240" i="1"/>
  <c r="AE81" i="1"/>
  <c r="AE2413" i="1"/>
  <c r="AE3280" i="1"/>
  <c r="AE3213" i="1"/>
  <c r="AE2904" i="1"/>
  <c r="AE269" i="1"/>
  <c r="AE2659" i="1"/>
  <c r="AE2639" i="1"/>
  <c r="AE782" i="1"/>
  <c r="AE1261" i="1"/>
  <c r="AE2749" i="1"/>
  <c r="AE644" i="1"/>
  <c r="AE3480" i="1"/>
  <c r="AE1040" i="1"/>
  <c r="AE785" i="1"/>
  <c r="AE102" i="1"/>
  <c r="AE1591" i="1"/>
  <c r="AI459" i="1"/>
  <c r="G418" i="7" s="1"/>
  <c r="D537" i="7"/>
  <c r="AH537" i="7" s="1"/>
  <c r="AH2127" i="1"/>
  <c r="F2086" i="7" s="1"/>
  <c r="X491" i="1"/>
  <c r="B450" i="7" s="1"/>
  <c r="AF450" i="7" s="1"/>
  <c r="X103" i="1"/>
  <c r="B62" i="7" s="1"/>
  <c r="AF62" i="7" s="1"/>
  <c r="D3009" i="7"/>
  <c r="AH3009" i="7" s="1"/>
  <c r="AH1913" i="1"/>
  <c r="F1872" i="7" s="1"/>
  <c r="AH896" i="1"/>
  <c r="F855" i="7" s="1"/>
  <c r="AH1338" i="1"/>
  <c r="F1297" i="7" s="1"/>
  <c r="AI994" i="1"/>
  <c r="G953" i="7" s="1"/>
  <c r="AD3417" i="1"/>
  <c r="AI635" i="1"/>
  <c r="G594" i="7" s="1"/>
  <c r="AH2466" i="1"/>
  <c r="F2425" i="7" s="1"/>
  <c r="AI1648" i="1"/>
  <c r="G1607" i="7" s="1"/>
  <c r="AH2228" i="1"/>
  <c r="F2187" i="7" s="1"/>
  <c r="AH2064" i="1"/>
  <c r="F2023" i="7" s="1"/>
  <c r="AI3434" i="1"/>
  <c r="X1624" i="1"/>
  <c r="B1583" i="7" s="1"/>
  <c r="AF1583" i="7" s="1"/>
  <c r="D1524" i="7"/>
  <c r="AH1524" i="7" s="1"/>
  <c r="AH1676" i="1"/>
  <c r="F1635" i="7" s="1"/>
  <c r="X724" i="1"/>
  <c r="B683" i="7" s="1"/>
  <c r="AF683" i="7" s="1"/>
  <c r="X951" i="1"/>
  <c r="B910" i="7" s="1"/>
  <c r="AF910" i="7" s="1"/>
  <c r="AD3096" i="1"/>
  <c r="AI571" i="1"/>
  <c r="G530" i="7" s="1"/>
  <c r="X2717" i="1"/>
  <c r="B2676" i="7" s="1"/>
  <c r="AF2676" i="7" s="1"/>
  <c r="AH1973" i="1"/>
  <c r="F1932" i="7" s="1"/>
  <c r="X1985" i="1"/>
  <c r="B1944" i="7" s="1"/>
  <c r="AF1944" i="7" s="1"/>
  <c r="AH2687" i="1"/>
  <c r="F2646" i="7" s="1"/>
  <c r="X1616" i="1"/>
  <c r="B1575" i="7" s="1"/>
  <c r="AF1575" i="7" s="1"/>
  <c r="AD1531" i="1"/>
  <c r="AI1445" i="1"/>
  <c r="G1404" i="7" s="1"/>
  <c r="AI534" i="1"/>
  <c r="G493" i="7" s="1"/>
  <c r="AH1558" i="1"/>
  <c r="F1517" i="7" s="1"/>
  <c r="D1989" i="7"/>
  <c r="AH1989" i="7" s="1"/>
  <c r="AI522" i="1"/>
  <c r="G481" i="7" s="1"/>
  <c r="AD3059" i="1"/>
  <c r="AH2570" i="1"/>
  <c r="F2529" i="7" s="1"/>
  <c r="D2046" i="7"/>
  <c r="AH2046" i="7" s="1"/>
  <c r="AH2042" i="1"/>
  <c r="F2001" i="7" s="1"/>
  <c r="AD2962" i="1"/>
  <c r="AH1981" i="1"/>
  <c r="F1940" i="7" s="1"/>
  <c r="D1823" i="7"/>
  <c r="AH1823" i="7" s="1"/>
  <c r="X261" i="1"/>
  <c r="B220" i="7" s="1"/>
  <c r="AF220" i="7" s="1"/>
  <c r="AH1822" i="1"/>
  <c r="F1781" i="7" s="1"/>
  <c r="AD2710" i="1"/>
  <c r="AD1556" i="1"/>
  <c r="X1176" i="1"/>
  <c r="B1135" i="7" s="1"/>
  <c r="AF1135" i="7" s="1"/>
  <c r="AI324" i="1"/>
  <c r="G283" i="7" s="1"/>
  <c r="AD991" i="1"/>
  <c r="X719" i="1"/>
  <c r="B678" i="7" s="1"/>
  <c r="AF678" i="7" s="1"/>
  <c r="AH1149" i="1"/>
  <c r="F1108" i="7" s="1"/>
  <c r="AH424" i="1"/>
  <c r="F383" i="7" s="1"/>
  <c r="AD1280" i="1"/>
  <c r="X1504" i="1"/>
  <c r="B1463" i="7" s="1"/>
  <c r="AF1463" i="7" s="1"/>
  <c r="AD1737" i="1"/>
  <c r="AI2778" i="1"/>
  <c r="G2737" i="7" s="1"/>
  <c r="AH2260" i="1"/>
  <c r="F2219" i="7" s="1"/>
  <c r="AI2650" i="1"/>
  <c r="G2609" i="7" s="1"/>
  <c r="D1722" i="7"/>
  <c r="AH1722" i="7" s="1"/>
  <c r="X1272" i="1"/>
  <c r="B1231" i="7" s="1"/>
  <c r="AF1231" i="7" s="1"/>
  <c r="AI1516" i="1"/>
  <c r="G1475" i="7" s="1"/>
  <c r="AH2731" i="1"/>
  <c r="F2690" i="7" s="1"/>
  <c r="X1814" i="1"/>
  <c r="B1773" i="7" s="1"/>
  <c r="AF1773" i="7" s="1"/>
  <c r="D183" i="7"/>
  <c r="AH183" i="7" s="1"/>
  <c r="X2096" i="1"/>
  <c r="B2055" i="7" s="1"/>
  <c r="AF2055" i="7" s="1"/>
  <c r="D2617" i="7"/>
  <c r="AH2617" i="7" s="1"/>
  <c r="AH1346" i="1"/>
  <c r="F1305" i="7" s="1"/>
  <c r="AH2611" i="1"/>
  <c r="F2570" i="7" s="1"/>
  <c r="AD2786" i="1"/>
  <c r="X464" i="1"/>
  <c r="B423" i="7" s="1"/>
  <c r="AF423" i="7" s="1"/>
  <c r="AI1240" i="1"/>
  <c r="G1199" i="7" s="1"/>
  <c r="AD2774" i="1"/>
  <c r="D1595" i="7"/>
  <c r="AH1595" i="7" s="1"/>
  <c r="AI671" i="1"/>
  <c r="G630" i="7" s="1"/>
  <c r="D874" i="7"/>
  <c r="AH874" i="7" s="1"/>
  <c r="D1343" i="7"/>
  <c r="AH1343" i="7" s="1"/>
  <c r="AI1582" i="1"/>
  <c r="G1541" i="7" s="1"/>
  <c r="AI2684" i="1"/>
  <c r="G2643" i="7" s="1"/>
  <c r="X720" i="1"/>
  <c r="B679" i="7" s="1"/>
  <c r="AF679" i="7" s="1"/>
  <c r="AD2112" i="1"/>
  <c r="D2298" i="7"/>
  <c r="AH2298" i="7" s="1"/>
  <c r="AH538" i="1"/>
  <c r="F497" i="7" s="1"/>
  <c r="AD2020" i="1"/>
  <c r="X2885" i="1"/>
  <c r="B2844" i="7" s="1"/>
  <c r="AF2844" i="7" s="1"/>
  <c r="X3185" i="1"/>
  <c r="D1101" i="7"/>
  <c r="AH1101" i="7" s="1"/>
  <c r="X1986" i="1"/>
  <c r="B1945" i="7" s="1"/>
  <c r="AF1945" i="7" s="1"/>
  <c r="X3451" i="1"/>
  <c r="AH2939" i="1"/>
  <c r="F2898" i="7" s="1"/>
  <c r="AI2090" i="1"/>
  <c r="G2049" i="7" s="1"/>
  <c r="AH327" i="1"/>
  <c r="F286" i="7" s="1"/>
  <c r="AI1692" i="1"/>
  <c r="G1651" i="7" s="1"/>
  <c r="X1563" i="1"/>
  <c r="B1522" i="7" s="1"/>
  <c r="AF1522" i="7" s="1"/>
  <c r="D1202" i="7"/>
  <c r="AH1202" i="7" s="1"/>
  <c r="AH2022" i="1"/>
  <c r="F1981" i="7" s="1"/>
  <c r="AD684" i="1"/>
  <c r="AI1467" i="1"/>
  <c r="G1426" i="7" s="1"/>
  <c r="AH158" i="1"/>
  <c r="F117" i="7" s="1"/>
  <c r="D113" i="7"/>
  <c r="AH113" i="7" s="1"/>
  <c r="AI1450" i="1"/>
  <c r="G1409" i="7" s="1"/>
  <c r="X1768" i="1"/>
  <c r="B1727" i="7" s="1"/>
  <c r="AF1727" i="7" s="1"/>
  <c r="AI2507" i="1"/>
  <c r="G2466" i="7" s="1"/>
  <c r="D3018" i="7"/>
  <c r="AH3018" i="7" s="1"/>
  <c r="AH2699" i="1"/>
  <c r="F2658" i="7" s="1"/>
  <c r="AD1641" i="1"/>
  <c r="AD3039" i="1"/>
  <c r="X497" i="1"/>
  <c r="B456" i="7" s="1"/>
  <c r="AF456" i="7" s="1"/>
  <c r="AH1989" i="1"/>
  <c r="F1948" i="7" s="1"/>
  <c r="AH581" i="1"/>
  <c r="F540" i="7" s="1"/>
  <c r="AI3071" i="1"/>
  <c r="X2625" i="1"/>
  <c r="B2584" i="7" s="1"/>
  <c r="AF2584" i="7" s="1"/>
  <c r="X2002" i="1"/>
  <c r="B1961" i="7" s="1"/>
  <c r="AF1961" i="7" s="1"/>
  <c r="AD914" i="1"/>
  <c r="X3244" i="1"/>
  <c r="AH1982" i="1"/>
  <c r="F1941" i="7" s="1"/>
  <c r="AI2912" i="1"/>
  <c r="G2871" i="7" s="1"/>
  <c r="AD1037" i="1"/>
  <c r="AI2585" i="1"/>
  <c r="G2544" i="7" s="1"/>
  <c r="AD536" i="1"/>
  <c r="AH1280" i="1"/>
  <c r="F1239" i="7" s="1"/>
  <c r="AD2487" i="1"/>
  <c r="AH2157" i="1"/>
  <c r="F2116" i="7" s="1"/>
  <c r="AD3443" i="1"/>
  <c r="X1054" i="1"/>
  <c r="B1013" i="7" s="1"/>
  <c r="AF1013" i="7" s="1"/>
  <c r="AD561" i="1"/>
  <c r="AH2565" i="1"/>
  <c r="F2524" i="7" s="1"/>
  <c r="AD3084" i="1"/>
  <c r="AD2790" i="1"/>
  <c r="AH2574" i="1"/>
  <c r="F2533" i="7" s="1"/>
  <c r="AD1790" i="1"/>
  <c r="AI371" i="1"/>
  <c r="G330" i="7" s="1"/>
  <c r="X1403" i="1"/>
  <c r="B1362" i="7" s="1"/>
  <c r="AF1362" i="7" s="1"/>
  <c r="D1991" i="7"/>
  <c r="AH1991" i="7" s="1"/>
  <c r="AI3473" i="1"/>
  <c r="AH889" i="1"/>
  <c r="F848" i="7" s="1"/>
  <c r="AD993" i="1"/>
  <c r="AI1865" i="1"/>
  <c r="G1824" i="7" s="1"/>
  <c r="AH1862" i="1"/>
  <c r="F1821" i="7" s="1"/>
  <c r="AI2753" i="1"/>
  <c r="G2712" i="7" s="1"/>
  <c r="AI2498" i="1"/>
  <c r="G2457" i="7" s="1"/>
  <c r="AI764" i="1"/>
  <c r="G723" i="7" s="1"/>
  <c r="AI3240" i="1"/>
  <c r="AD2684" i="1"/>
  <c r="D3002" i="7"/>
  <c r="AH3002" i="7" s="1"/>
  <c r="D900" i="7"/>
  <c r="AH900" i="7" s="1"/>
  <c r="X553" i="1"/>
  <c r="B512" i="7" s="1"/>
  <c r="AF512" i="7" s="1"/>
  <c r="AI2189" i="1"/>
  <c r="G2148" i="7" s="1"/>
  <c r="AH3272" i="1"/>
  <c r="AE2502" i="1"/>
  <c r="AE2298" i="1"/>
  <c r="AE2544" i="1"/>
  <c r="AE3281" i="1"/>
  <c r="AE206" i="1"/>
  <c r="AE335" i="1"/>
  <c r="AE3077" i="1"/>
  <c r="AE290" i="1"/>
  <c r="AE2449" i="1"/>
  <c r="AE2433" i="1"/>
  <c r="AE3505" i="1"/>
  <c r="AE2409" i="1"/>
  <c r="AE2916" i="1"/>
  <c r="AE3430" i="1"/>
  <c r="AE2963" i="1"/>
  <c r="AE698" i="1"/>
  <c r="AE1973" i="1"/>
  <c r="AE3415" i="1"/>
  <c r="AE3201" i="1"/>
  <c r="AE784" i="1"/>
  <c r="AE660" i="1"/>
  <c r="AE1137" i="1"/>
  <c r="AE156" i="1"/>
  <c r="AE1975" i="1"/>
  <c r="AE965" i="1"/>
  <c r="AE3339" i="1"/>
  <c r="AE860" i="1"/>
  <c r="AE268" i="1"/>
  <c r="AE2849" i="1"/>
  <c r="AE638" i="1"/>
  <c r="AE554" i="1"/>
  <c r="AE2934" i="1"/>
  <c r="AE2960" i="1"/>
  <c r="AE3341" i="1"/>
  <c r="AE307" i="1"/>
  <c r="AE1150" i="1"/>
  <c r="AE2754" i="1"/>
  <c r="AE3365" i="1"/>
  <c r="AE1941" i="1"/>
  <c r="AE248" i="1"/>
  <c r="AE1414" i="1"/>
  <c r="AE3135" i="1"/>
  <c r="AE1796" i="1"/>
  <c r="AE760" i="1"/>
  <c r="AE2732" i="1"/>
  <c r="AE950" i="1"/>
  <c r="AE426" i="1"/>
  <c r="AE1609" i="1"/>
  <c r="AE422" i="1"/>
  <c r="AE312" i="1"/>
  <c r="AE617" i="1"/>
  <c r="AE1096" i="1"/>
  <c r="AE3373" i="1"/>
  <c r="AE835" i="1"/>
  <c r="AE767" i="1"/>
  <c r="AE2761" i="1"/>
  <c r="AE370" i="1"/>
  <c r="X2803" i="1"/>
  <c r="B2762" i="7" s="1"/>
  <c r="AF2762" i="7" s="1"/>
  <c r="D2347" i="7"/>
  <c r="AH2347" i="7" s="1"/>
  <c r="AH349" i="1"/>
  <c r="F308" i="7" s="1"/>
  <c r="X2620" i="1"/>
  <c r="B2579" i="7" s="1"/>
  <c r="AF2579" i="7" s="1"/>
  <c r="AI2228" i="1"/>
  <c r="G2187" i="7" s="1"/>
  <c r="AI2119" i="1"/>
  <c r="G2078" i="7" s="1"/>
  <c r="D1123" i="7"/>
  <c r="AH1123" i="7" s="1"/>
  <c r="AD580" i="1"/>
  <c r="AE1309" i="1"/>
  <c r="AE404" i="1"/>
  <c r="AE776" i="1"/>
  <c r="AE2284" i="1"/>
  <c r="AE2735" i="1"/>
  <c r="AE1399" i="1"/>
  <c r="AE3380" i="1"/>
  <c r="AE3479" i="1"/>
  <c r="AE3167" i="1"/>
  <c r="AE2439" i="1"/>
  <c r="AE2307" i="1"/>
  <c r="AE3368" i="1"/>
  <c r="AE2531" i="1"/>
  <c r="AE676" i="1"/>
  <c r="AE2041" i="1"/>
  <c r="AE1352" i="1"/>
  <c r="AE1114" i="1"/>
  <c r="AE772" i="1"/>
  <c r="AE2510" i="1"/>
  <c r="AE1345" i="1"/>
  <c r="AE1368" i="1"/>
  <c r="AE3021" i="1"/>
  <c r="AE3489" i="1"/>
  <c r="AE381" i="1"/>
  <c r="AE3126" i="1"/>
  <c r="AE1859" i="1"/>
  <c r="AE2019" i="1"/>
  <c r="AE2741" i="1"/>
  <c r="AE2376" i="1"/>
  <c r="AE992" i="1"/>
  <c r="AE3529" i="1"/>
  <c r="AE1840" i="1"/>
  <c r="AE399" i="1"/>
  <c r="AE2029" i="1"/>
  <c r="AE2643" i="1"/>
  <c r="AE3114" i="1"/>
  <c r="AE1529" i="1"/>
  <c r="AE1285" i="1"/>
  <c r="AE1531" i="1"/>
  <c r="AE3018" i="1"/>
  <c r="AE3239" i="1"/>
  <c r="AE1554" i="1"/>
  <c r="AE2494" i="1"/>
  <c r="AE3056" i="1"/>
  <c r="AE867" i="1"/>
  <c r="AE2810" i="1"/>
  <c r="AE569" i="1"/>
  <c r="AE3390" i="1"/>
  <c r="AE761" i="1"/>
  <c r="AE606" i="1"/>
  <c r="AE3060" i="1"/>
  <c r="AE114" i="1"/>
  <c r="AE1471" i="1"/>
  <c r="AE815" i="1"/>
  <c r="AE968" i="1"/>
  <c r="AE360" i="1"/>
  <c r="AE3068" i="1"/>
  <c r="X260" i="1"/>
  <c r="B219" i="7" s="1"/>
  <c r="AF219" i="7" s="1"/>
  <c r="D1709" i="7"/>
  <c r="AH1709" i="7" s="1"/>
  <c r="AI3462" i="1"/>
  <c r="AD2676" i="1"/>
  <c r="X2716" i="1"/>
  <c r="B2675" i="7" s="1"/>
  <c r="AF2675" i="7" s="1"/>
  <c r="X643" i="1"/>
  <c r="B602" i="7" s="1"/>
  <c r="AF602" i="7" s="1"/>
  <c r="AI388" i="1"/>
  <c r="G347" i="7" s="1"/>
  <c r="X294" i="1"/>
  <c r="B253" i="7" s="1"/>
  <c r="AF253" i="7" s="1"/>
  <c r="X1131" i="1"/>
  <c r="B1090" i="7" s="1"/>
  <c r="AF1090" i="7" s="1"/>
  <c r="AI3348" i="1"/>
  <c r="AD1141" i="1"/>
  <c r="D1027" i="7"/>
  <c r="AH1027" i="7" s="1"/>
  <c r="D770" i="7"/>
  <c r="AH770" i="7" s="1"/>
  <c r="AH3113" i="1"/>
  <c r="AH532" i="1"/>
  <c r="F491" i="7" s="1"/>
  <c r="D2890" i="7"/>
  <c r="AH2890" i="7" s="1"/>
  <c r="AI911" i="1"/>
  <c r="G870" i="7" s="1"/>
  <c r="AI2115" i="1"/>
  <c r="G2074" i="7" s="1"/>
  <c r="D698" i="7"/>
  <c r="AH698" i="7" s="1"/>
  <c r="AD3136" i="1"/>
  <c r="X1947" i="1"/>
  <c r="B1906" i="7" s="1"/>
  <c r="AF1906" i="7" s="1"/>
  <c r="D245" i="7"/>
  <c r="AH245" i="7" s="1"/>
  <c r="AH1065" i="1"/>
  <c r="F1024" i="7" s="1"/>
  <c r="AD2951" i="1"/>
  <c r="AH1669" i="1"/>
  <c r="F1628" i="7" s="1"/>
  <c r="X1733" i="1"/>
  <c r="B1692" i="7" s="1"/>
  <c r="AF1692" i="7" s="1"/>
  <c r="X2314" i="1"/>
  <c r="B2273" i="7" s="1"/>
  <c r="AF2273" i="7" s="1"/>
  <c r="AD1318" i="1"/>
  <c r="AD3012" i="1"/>
  <c r="X1305" i="1"/>
  <c r="B1264" i="7" s="1"/>
  <c r="AF1264" i="7" s="1"/>
  <c r="AH2285" i="1"/>
  <c r="F2244" i="7" s="1"/>
  <c r="AI596" i="1"/>
  <c r="G555" i="7" s="1"/>
  <c r="AH1173" i="1"/>
  <c r="F1132" i="7" s="1"/>
  <c r="X945" i="1"/>
  <c r="B904" i="7" s="1"/>
  <c r="AF904" i="7" s="1"/>
  <c r="AD2813" i="1"/>
  <c r="D488" i="7"/>
  <c r="AH488" i="7" s="1"/>
  <c r="X2808" i="1"/>
  <c r="B2767" i="7" s="1"/>
  <c r="AF2767" i="7" s="1"/>
  <c r="D1828" i="7"/>
  <c r="AH1828" i="7" s="1"/>
  <c r="AH2418" i="1"/>
  <c r="F2377" i="7" s="1"/>
  <c r="X1448" i="1"/>
  <c r="B1407" i="7" s="1"/>
  <c r="AF1407" i="7" s="1"/>
  <c r="AI2203" i="1"/>
  <c r="G2162" i="7" s="1"/>
  <c r="X1619" i="1"/>
  <c r="B1578" i="7" s="1"/>
  <c r="AF1578" i="7" s="1"/>
  <c r="AI3417" i="1"/>
  <c r="AH635" i="1"/>
  <c r="F594" i="7" s="1"/>
  <c r="AD349" i="1"/>
  <c r="X1304" i="1"/>
  <c r="B1263" i="7" s="1"/>
  <c r="AF1263" i="7" s="1"/>
  <c r="AI2171" i="1"/>
  <c r="G2130" i="7" s="1"/>
  <c r="X1875" i="1"/>
  <c r="B1834" i="7" s="1"/>
  <c r="AF1834" i="7" s="1"/>
  <c r="X2182" i="1"/>
  <c r="B2141" i="7" s="1"/>
  <c r="AF2141" i="7" s="1"/>
  <c r="AI1308" i="1"/>
  <c r="G1267" i="7" s="1"/>
  <c r="X2745" i="1"/>
  <c r="B2704" i="7" s="1"/>
  <c r="AF2704" i="7" s="1"/>
  <c r="D1635" i="7"/>
  <c r="AH1635" i="7" s="1"/>
  <c r="AD1962" i="1"/>
  <c r="X564" i="1"/>
  <c r="B523" i="7" s="1"/>
  <c r="AF523" i="7" s="1"/>
  <c r="AH3080" i="1"/>
  <c r="AD2413" i="1"/>
  <c r="D671" i="7"/>
  <c r="AH671" i="7" s="1"/>
  <c r="X1876" i="1"/>
  <c r="B1835" i="7" s="1"/>
  <c r="AF1835" i="7" s="1"/>
  <c r="AH130" i="1"/>
  <c r="F89" i="7" s="1"/>
  <c r="AH2224" i="1"/>
  <c r="F2183" i="7" s="1"/>
  <c r="AH2299" i="1"/>
  <c r="F2258" i="7" s="1"/>
  <c r="X3330" i="1"/>
  <c r="D1703" i="7"/>
  <c r="AH1703" i="7" s="1"/>
  <c r="AI800" i="1"/>
  <c r="G759" i="7" s="1"/>
  <c r="D1803" i="7"/>
  <c r="AH1803" i="7" s="1"/>
  <c r="AI2357" i="1"/>
  <c r="G2316" i="7" s="1"/>
  <c r="D1615" i="7"/>
  <c r="AH1615" i="7" s="1"/>
  <c r="D2472" i="7"/>
  <c r="AH2472" i="7" s="1"/>
  <c r="AD2882" i="1"/>
  <c r="AI781" i="1"/>
  <c r="G740" i="7" s="1"/>
  <c r="D2232" i="7"/>
  <c r="AH2232" i="7" s="1"/>
  <c r="AD600" i="1"/>
  <c r="AD100" i="1"/>
  <c r="AD2421" i="1"/>
  <c r="AI3519" i="1"/>
  <c r="AD1859" i="1"/>
  <c r="AD1112" i="1"/>
  <c r="AH3279" i="1"/>
  <c r="AD731" i="1"/>
  <c r="AH1948" i="1"/>
  <c r="F1907" i="7" s="1"/>
  <c r="AH1425" i="1"/>
  <c r="F1384" i="7" s="1"/>
  <c r="AD324" i="1"/>
  <c r="X1335" i="1"/>
  <c r="B1294" i="7" s="1"/>
  <c r="AF1294" i="7" s="1"/>
  <c r="D2949" i="7"/>
  <c r="AH2949" i="7" s="1"/>
  <c r="D1388" i="7"/>
  <c r="AH1388" i="7" s="1"/>
  <c r="D177" i="7"/>
  <c r="AH177" i="7" s="1"/>
  <c r="X2828" i="1"/>
  <c r="B2787" i="7" s="1"/>
  <c r="AF2787" i="7" s="1"/>
  <c r="AD2349" i="1"/>
  <c r="AD286" i="1"/>
  <c r="X1065" i="1"/>
  <c r="B1024" i="7" s="1"/>
  <c r="AF1024" i="7" s="1"/>
  <c r="AI2260" i="1"/>
  <c r="G2219" i="7" s="1"/>
  <c r="AI1542" i="1"/>
  <c r="G1501" i="7" s="1"/>
  <c r="AD3395" i="1"/>
  <c r="D729" i="7"/>
  <c r="AH729" i="7" s="1"/>
  <c r="D1923" i="7"/>
  <c r="AH1923" i="7" s="1"/>
  <c r="D1500" i="7"/>
  <c r="AH1500" i="7" s="1"/>
  <c r="AD1726" i="1"/>
  <c r="AI2429" i="1"/>
  <c r="G2388" i="7" s="1"/>
  <c r="AD2529" i="1"/>
  <c r="AD578" i="1"/>
  <c r="AH1896" i="1"/>
  <c r="F1855" i="7" s="1"/>
  <c r="X1111" i="1"/>
  <c r="B1070" i="7" s="1"/>
  <c r="AF1070" i="7" s="1"/>
  <c r="X1311" i="1"/>
  <c r="B1270" i="7" s="1"/>
  <c r="AF1270" i="7" s="1"/>
  <c r="AD2722" i="1"/>
  <c r="AD1033" i="1"/>
  <c r="D1715" i="7"/>
  <c r="AH1715" i="7" s="1"/>
  <c r="D1822" i="7"/>
  <c r="AH1822" i="7" s="1"/>
  <c r="AI1452" i="1"/>
  <c r="G1411" i="7" s="1"/>
  <c r="AD297" i="1"/>
  <c r="X2420" i="1"/>
  <c r="B2379" i="7" s="1"/>
  <c r="AF2379" i="7" s="1"/>
  <c r="AD2290" i="1"/>
  <c r="X257" i="1"/>
  <c r="B216" i="7" s="1"/>
  <c r="AF216" i="7" s="1"/>
  <c r="AD538" i="1"/>
  <c r="AD1438" i="1"/>
  <c r="AD2306" i="1"/>
  <c r="AE3508" i="1"/>
  <c r="AE3507" i="1"/>
  <c r="AE2857" i="1"/>
  <c r="AE306" i="1"/>
  <c r="AE1485" i="1"/>
  <c r="AE1675" i="1"/>
  <c r="AE1742" i="1"/>
  <c r="AE2503" i="1"/>
  <c r="AE2490" i="1"/>
  <c r="AE2008" i="1"/>
  <c r="AE412" i="1"/>
  <c r="AE3292" i="1"/>
  <c r="AE687" i="1"/>
  <c r="AE3072" i="1"/>
  <c r="AE2016" i="1"/>
  <c r="AE315" i="1"/>
  <c r="AE2907" i="1"/>
  <c r="AE813" i="1"/>
  <c r="AE2245" i="1"/>
  <c r="AE542" i="1"/>
  <c r="AE2538" i="1"/>
  <c r="AE2505" i="1"/>
  <c r="AE328" i="1"/>
  <c r="AE2009" i="1"/>
  <c r="AE2199" i="1"/>
  <c r="AE3071" i="1"/>
  <c r="AE1819" i="1"/>
  <c r="AE1786" i="1"/>
  <c r="AE2286" i="1"/>
  <c r="AE2219" i="1"/>
  <c r="AE812" i="1"/>
  <c r="AE2159" i="1"/>
  <c r="AE1551" i="1"/>
  <c r="AE634" i="1"/>
  <c r="AE1113" i="1"/>
  <c r="AE2310" i="1"/>
  <c r="AE2448" i="1"/>
  <c r="AE873" i="1"/>
  <c r="AE3087" i="1"/>
  <c r="AE839" i="1"/>
  <c r="AE2262" i="1"/>
  <c r="AE2495" i="1"/>
  <c r="AE2317" i="1"/>
  <c r="AE3228" i="1"/>
  <c r="AE2222" i="1"/>
  <c r="AE3303" i="1"/>
  <c r="AE2452" i="1"/>
  <c r="AE353" i="1"/>
  <c r="AE1893" i="1"/>
  <c r="AE2301" i="1"/>
  <c r="AE2652" i="1"/>
  <c r="AE1361" i="1"/>
  <c r="AE1442" i="1"/>
  <c r="AE2805" i="1"/>
  <c r="AE2421" i="1"/>
  <c r="AE1809" i="1"/>
  <c r="AE2036" i="1"/>
  <c r="D853" i="7"/>
  <c r="AH853" i="7" s="1"/>
  <c r="AH3441" i="1"/>
  <c r="D2089" i="7"/>
  <c r="AH2089" i="7" s="1"/>
  <c r="X264" i="1"/>
  <c r="B223" i="7" s="1"/>
  <c r="AF223" i="7" s="1"/>
  <c r="D2026" i="7"/>
  <c r="AH2026" i="7" s="1"/>
  <c r="X1215" i="1"/>
  <c r="B1174" i="7" s="1"/>
  <c r="AF1174" i="7" s="1"/>
  <c r="D540" i="7"/>
  <c r="AH540" i="7" s="1"/>
  <c r="AH1498" i="1"/>
  <c r="F1457" i="7" s="1"/>
  <c r="D1255" i="7"/>
  <c r="AH1255" i="7" s="1"/>
  <c r="AD3279" i="1"/>
  <c r="AI2002" i="1"/>
  <c r="G1961" i="7" s="1"/>
  <c r="AH1651" i="1"/>
  <c r="F1610" i="7" s="1"/>
  <c r="AD1425" i="1"/>
  <c r="AI925" i="1"/>
  <c r="G884" i="7" s="1"/>
  <c r="AD1469" i="1"/>
  <c r="D126" i="7"/>
  <c r="AH126" i="7" s="1"/>
  <c r="AD2585" i="1"/>
  <c r="X520" i="1"/>
  <c r="B479" i="7" s="1"/>
  <c r="AF479" i="7" s="1"/>
  <c r="D1432" i="7"/>
  <c r="AH1432" i="7" s="1"/>
  <c r="D2079" i="7"/>
  <c r="AH2079" i="7" s="1"/>
  <c r="X3423" i="1"/>
  <c r="AD1153" i="1"/>
  <c r="D2964" i="7"/>
  <c r="AH2964" i="7" s="1"/>
  <c r="AD1639" i="1"/>
  <c r="AI3277" i="1"/>
  <c r="AH2104" i="1"/>
  <c r="F2063" i="7" s="1"/>
  <c r="D790" i="7"/>
  <c r="AH790" i="7" s="1"/>
  <c r="AI552" i="1"/>
  <c r="G511" i="7" s="1"/>
  <c r="AH2686" i="1"/>
  <c r="F2645" i="7" s="1"/>
  <c r="X507" i="1"/>
  <c r="B466" i="7" s="1"/>
  <c r="AF466" i="7" s="1"/>
  <c r="AI1403" i="1"/>
  <c r="G1362" i="7" s="1"/>
  <c r="D418" i="7"/>
  <c r="AH418" i="7" s="1"/>
  <c r="X1488" i="1"/>
  <c r="B1447" i="7" s="1"/>
  <c r="AF1447" i="7" s="1"/>
  <c r="X1007" i="1"/>
  <c r="B966" i="7" s="1"/>
  <c r="AF966" i="7" s="1"/>
  <c r="D1918" i="7"/>
  <c r="AH1918" i="7" s="1"/>
  <c r="D1629" i="7"/>
  <c r="AH1629" i="7" s="1"/>
  <c r="AD592" i="1"/>
  <c r="AI1913" i="1"/>
  <c r="G1872" i="7" s="1"/>
  <c r="AH2753" i="1"/>
  <c r="F2712" i="7" s="1"/>
  <c r="D1011" i="7"/>
  <c r="AH1011" i="7" s="1"/>
  <c r="AH3428" i="1"/>
  <c r="AH364" i="1"/>
  <c r="F323" i="7" s="1"/>
  <c r="AH1900" i="1"/>
  <c r="F1859" i="7" s="1"/>
  <c r="X528" i="1"/>
  <c r="B487" i="7" s="1"/>
  <c r="AF487" i="7" s="1"/>
  <c r="AI1344" i="1"/>
  <c r="G1303" i="7" s="1"/>
  <c r="AH1747" i="1"/>
  <c r="F1706" i="7" s="1"/>
  <c r="AH2756" i="1"/>
  <c r="F2715" i="7" s="1"/>
  <c r="AD713" i="1"/>
  <c r="AI2587" i="1"/>
  <c r="G2546" i="7" s="1"/>
  <c r="AH1689" i="1"/>
  <c r="F1648" i="7" s="1"/>
  <c r="D1196" i="7"/>
  <c r="AH1196" i="7" s="1"/>
  <c r="AH1757" i="1"/>
  <c r="F1716" i="7" s="1"/>
  <c r="AD2321" i="1"/>
  <c r="D2849" i="7"/>
  <c r="AH2849" i="7" s="1"/>
  <c r="AI2325" i="1"/>
  <c r="G2284" i="7" s="1"/>
  <c r="X3078" i="1"/>
  <c r="AI1316" i="1"/>
  <c r="G1275" i="7" s="1"/>
  <c r="AD2082" i="1"/>
  <c r="D2028" i="7"/>
  <c r="AH2028" i="7" s="1"/>
  <c r="X120" i="1"/>
  <c r="B79" i="7" s="1"/>
  <c r="AF79" i="7" s="1"/>
  <c r="AD626" i="1"/>
  <c r="X3157" i="1"/>
  <c r="AI3333" i="1"/>
  <c r="AI2674" i="1"/>
  <c r="G2633" i="7" s="1"/>
  <c r="X628" i="1"/>
  <c r="B587" i="7" s="1"/>
  <c r="AF587" i="7" s="1"/>
  <c r="AI1630" i="1"/>
  <c r="G1589" i="7" s="1"/>
  <c r="AI2930" i="1"/>
  <c r="G2889" i="7" s="1"/>
  <c r="AH2094" i="1"/>
  <c r="F2053" i="7" s="1"/>
  <c r="AD674" i="1"/>
  <c r="X3211" i="1"/>
  <c r="AI1022" i="1"/>
  <c r="G981" i="7" s="1"/>
  <c r="X573" i="1"/>
  <c r="B532" i="7" s="1"/>
  <c r="AF532" i="7" s="1"/>
  <c r="AD369" i="1"/>
  <c r="AI1688" i="1"/>
  <c r="G1647" i="7" s="1"/>
  <c r="X3148" i="1"/>
  <c r="X1493" i="1"/>
  <c r="B1452" i="7" s="1"/>
  <c r="AF1452" i="7" s="1"/>
  <c r="AI2624" i="1"/>
  <c r="G2583" i="7" s="1"/>
  <c r="AH3236" i="1"/>
  <c r="AD3306" i="1"/>
  <c r="AI1545" i="1"/>
  <c r="G1504" i="7" s="1"/>
  <c r="AI532" i="1"/>
  <c r="G491" i="7" s="1"/>
  <c r="X3197" i="1"/>
  <c r="AI2868" i="1"/>
  <c r="G2827" i="7" s="1"/>
  <c r="AH1307" i="1"/>
  <c r="F1266" i="7" s="1"/>
  <c r="X2198" i="1"/>
  <c r="B2157" i="7" s="1"/>
  <c r="AF2157" i="7" s="1"/>
  <c r="AD1473" i="1"/>
  <c r="D2846" i="7"/>
  <c r="AH2846" i="7" s="1"/>
  <c r="AD3512" i="1"/>
  <c r="AH1153" i="1"/>
  <c r="F1112" i="7" s="1"/>
  <c r="X2771" i="1"/>
  <c r="B2730" i="7" s="1"/>
  <c r="AF2730" i="7" s="1"/>
  <c r="AH2919" i="1"/>
  <c r="F2878" i="7" s="1"/>
  <c r="AH475" i="1"/>
  <c r="F434" i="7" s="1"/>
  <c r="AH673" i="1"/>
  <c r="F632" i="7" s="1"/>
  <c r="AH1099" i="1"/>
  <c r="F1058" i="7" s="1"/>
  <c r="X3012" i="1"/>
  <c r="B2971" i="7" s="1"/>
  <c r="AF2971" i="7" s="1"/>
  <c r="D1815" i="7"/>
  <c r="AH1815" i="7" s="1"/>
  <c r="D2370" i="7"/>
  <c r="AH2370" i="7" s="1"/>
  <c r="AI974" i="1"/>
  <c r="G933" i="7" s="1"/>
  <c r="AI2636" i="1"/>
  <c r="G2595" i="7" s="1"/>
  <c r="AH2318" i="1"/>
  <c r="F2277" i="7" s="1"/>
  <c r="D1942" i="7"/>
  <c r="AH1942" i="7" s="1"/>
  <c r="D1199" i="7"/>
  <c r="AH1199" i="7" s="1"/>
  <c r="AH2774" i="1"/>
  <c r="F2733" i="7" s="1"/>
  <c r="D2815" i="7"/>
  <c r="AH2815" i="7" s="1"/>
  <c r="AD2533" i="1"/>
  <c r="AH1870" i="1"/>
  <c r="F1829" i="7" s="1"/>
  <c r="AH2719" i="1"/>
  <c r="F2678" i="7" s="1"/>
  <c r="AD2589" i="1"/>
  <c r="AI2466" i="1"/>
  <c r="G2425" i="7" s="1"/>
  <c r="AH119" i="1"/>
  <c r="F78" i="7" s="1"/>
  <c r="AH2339" i="1"/>
  <c r="F2298" i="7" s="1"/>
  <c r="AI451" i="1"/>
  <c r="G410" i="7" s="1"/>
  <c r="AH3290" i="1"/>
  <c r="D1221" i="7"/>
  <c r="AH1221" i="7" s="1"/>
  <c r="AE1861" i="1"/>
  <c r="AE3486" i="1"/>
  <c r="AE1353" i="1"/>
  <c r="AE1835" i="1"/>
  <c r="AE164" i="1"/>
  <c r="AE3017" i="1"/>
  <c r="AE1772" i="1"/>
  <c r="AE227" i="1"/>
  <c r="AE1048" i="1"/>
  <c r="AE3516" i="1"/>
  <c r="AE2680" i="1"/>
  <c r="AE1599" i="1"/>
  <c r="AE1642" i="1"/>
  <c r="AE2095" i="1"/>
  <c r="AE1406" i="1"/>
  <c r="AE1995" i="1"/>
  <c r="AE3070" i="1"/>
  <c r="AE731" i="1"/>
  <c r="AE2428" i="1"/>
  <c r="AE1312" i="1"/>
  <c r="AE1199" i="1"/>
  <c r="AE2580" i="1"/>
  <c r="AE2870" i="1"/>
  <c r="AE3002" i="1"/>
  <c r="AE2303" i="1"/>
  <c r="AE1932" i="1"/>
  <c r="AE528" i="1"/>
  <c r="AE2635" i="1"/>
  <c r="AE3243" i="1"/>
  <c r="AE1889" i="1"/>
  <c r="AE2051" i="1"/>
  <c r="AE545" i="1"/>
  <c r="AE2140" i="1"/>
  <c r="AE196" i="1"/>
  <c r="AE354" i="1"/>
  <c r="AE774" i="1"/>
  <c r="AE3194" i="1"/>
  <c r="AE1569" i="1"/>
  <c r="AE1270" i="1"/>
  <c r="AE2869" i="1"/>
  <c r="AE3355" i="1"/>
  <c r="AE3485" i="1"/>
  <c r="AE878" i="1"/>
  <c r="AE1331" i="1"/>
  <c r="AE1605" i="1"/>
  <c r="AE2708" i="1"/>
  <c r="AE1759" i="1"/>
  <c r="AE1566" i="1"/>
  <c r="AE3342" i="1"/>
  <c r="AE2641" i="1"/>
  <c r="AE1885" i="1"/>
  <c r="AE695" i="1"/>
  <c r="AE2560" i="1"/>
  <c r="AE2506" i="1"/>
  <c r="AE408" i="1"/>
  <c r="AE3014" i="1"/>
  <c r="AE596" i="1"/>
  <c r="X2788" i="1"/>
  <c r="B2747" i="7" s="1"/>
  <c r="AF2747" i="7" s="1"/>
  <c r="D1754" i="7"/>
  <c r="AH1754" i="7" s="1"/>
  <c r="AI1226" i="1"/>
  <c r="G1185" i="7" s="1"/>
  <c r="AI3409" i="1"/>
  <c r="D744" i="7"/>
  <c r="AH744" i="7" s="1"/>
  <c r="AH669" i="1"/>
  <c r="F628" i="7" s="1"/>
  <c r="X449" i="1"/>
  <c r="B408" i="7" s="1"/>
  <c r="AF408" i="7" s="1"/>
  <c r="X139" i="1"/>
  <c r="B98" i="7" s="1"/>
  <c r="AF98" i="7" s="1"/>
  <c r="AH2214" i="1"/>
  <c r="F2173" i="7" s="1"/>
  <c r="D1756" i="7"/>
  <c r="AH1756" i="7" s="1"/>
  <c r="X1753" i="1"/>
  <c r="B1712" i="7" s="1"/>
  <c r="AF1712" i="7" s="1"/>
  <c r="AD3428" i="1"/>
  <c r="X2493" i="1"/>
  <c r="B2452" i="7" s="1"/>
  <c r="AF2452" i="7" s="1"/>
  <c r="X635" i="1"/>
  <c r="B594" i="7" s="1"/>
  <c r="AF594" i="7" s="1"/>
  <c r="D1171" i="7"/>
  <c r="AH1171" i="7" s="1"/>
  <c r="AH2171" i="1"/>
  <c r="F2130" i="7" s="1"/>
  <c r="X2913" i="1"/>
  <c r="B2872" i="7" s="1"/>
  <c r="AF2872" i="7" s="1"/>
  <c r="AH2797" i="1"/>
  <c r="F2756" i="7" s="1"/>
  <c r="X2038" i="1"/>
  <c r="B1997" i="7" s="1"/>
  <c r="AF1997" i="7" s="1"/>
  <c r="X247" i="1"/>
  <c r="B206" i="7" s="1"/>
  <c r="AF206" i="7" s="1"/>
  <c r="AE2862" i="1"/>
  <c r="AE3457" i="1"/>
  <c r="AE2269" i="1"/>
  <c r="AE2059" i="1"/>
  <c r="AE1424" i="1"/>
  <c r="AE2246" i="1"/>
  <c r="AE971" i="1"/>
  <c r="AE1495" i="1"/>
  <c r="AE273" i="1"/>
  <c r="AE2190" i="1"/>
  <c r="AE3015" i="1"/>
  <c r="AE966" i="1"/>
  <c r="AE2836" i="1"/>
  <c r="AE1306" i="1"/>
  <c r="AE173" i="1"/>
  <c r="AE964" i="1"/>
  <c r="AE1076" i="1"/>
  <c r="AE2001" i="1"/>
  <c r="AE1863" i="1"/>
  <c r="AE1831" i="1"/>
  <c r="AE2536" i="1"/>
  <c r="AE1626" i="1"/>
  <c r="AE1201" i="1"/>
  <c r="AE1053" i="1"/>
  <c r="AE1563" i="1"/>
  <c r="AE1141" i="1"/>
  <c r="AE2171" i="1"/>
  <c r="AE405" i="1"/>
  <c r="AE1522" i="1"/>
  <c r="AE989" i="1"/>
  <c r="AE2183" i="1"/>
  <c r="AE154" i="1"/>
  <c r="AE1870" i="1"/>
  <c r="AE3520" i="1"/>
  <c r="AE2235" i="1"/>
  <c r="AE940" i="1"/>
  <c r="AE1429" i="1"/>
  <c r="AE2688" i="1"/>
  <c r="AE1211" i="1"/>
  <c r="AE2456" i="1"/>
  <c r="AE2940" i="1"/>
  <c r="AE347" i="1"/>
  <c r="AE3453" i="1"/>
  <c r="AE951" i="1"/>
  <c r="AE2445" i="1"/>
  <c r="AE3066" i="1"/>
  <c r="AE900" i="1"/>
  <c r="AE3282" i="1"/>
  <c r="AE983" i="1"/>
  <c r="AE709" i="1"/>
  <c r="AE1420" i="1"/>
  <c r="AE2014" i="1"/>
  <c r="AE189" i="1"/>
  <c r="AE1192" i="1"/>
  <c r="AE1814" i="1"/>
  <c r="AE1656" i="1"/>
  <c r="AE2977" i="1"/>
  <c r="X1326" i="1"/>
  <c r="B1285" i="7" s="1"/>
  <c r="AF1285" i="7" s="1"/>
  <c r="AH1127" i="1"/>
  <c r="F1086" i="7" s="1"/>
  <c r="X806" i="1"/>
  <c r="B765" i="7" s="1"/>
  <c r="AF765" i="7" s="1"/>
  <c r="D760" i="7"/>
  <c r="AH760" i="7" s="1"/>
  <c r="AH2882" i="1"/>
  <c r="F2841" i="7" s="1"/>
  <c r="AI1277" i="1"/>
  <c r="G1236" i="7" s="1"/>
  <c r="AH1540" i="1"/>
  <c r="F1499" i="7" s="1"/>
  <c r="AI729" i="1"/>
  <c r="G688" i="7" s="1"/>
  <c r="AH1661" i="1"/>
  <c r="F1620" i="7" s="1"/>
  <c r="AH2204" i="1"/>
  <c r="F2163" i="7" s="1"/>
  <c r="X423" i="1"/>
  <c r="B382" i="7" s="1"/>
  <c r="AF382" i="7" s="1"/>
  <c r="AH3071" i="1"/>
  <c r="X1552" i="1"/>
  <c r="B1511" i="7" s="1"/>
  <c r="AF1511" i="7" s="1"/>
  <c r="X465" i="1"/>
  <c r="B424" i="7" s="1"/>
  <c r="AF424" i="7" s="1"/>
  <c r="X377" i="1"/>
  <c r="B336" i="7" s="1"/>
  <c r="AF336" i="7" s="1"/>
  <c r="D370" i="7"/>
  <c r="AH370" i="7" s="1"/>
  <c r="AD685" i="1"/>
  <c r="AI815" i="1"/>
  <c r="G774" i="7" s="1"/>
  <c r="D2871" i="7"/>
  <c r="AH2871" i="7" s="1"/>
  <c r="D1811" i="7"/>
  <c r="AH1811" i="7" s="1"/>
  <c r="X2845" i="1"/>
  <c r="B2804" i="7" s="1"/>
  <c r="AF2804" i="7" s="1"/>
  <c r="AI218" i="1"/>
  <c r="G177" i="7" s="1"/>
  <c r="AH2576" i="1"/>
  <c r="F2535" i="7" s="1"/>
  <c r="D1441" i="7"/>
  <c r="AH1441" i="7" s="1"/>
  <c r="X1447" i="1"/>
  <c r="B1406" i="7" s="1"/>
  <c r="AF1406" i="7" s="1"/>
  <c r="AH3169" i="1"/>
  <c r="X463" i="1"/>
  <c r="B422" i="7" s="1"/>
  <c r="AF422" i="7" s="1"/>
  <c r="D2440" i="7"/>
  <c r="AH2440" i="7" s="1"/>
  <c r="X1412" i="1"/>
  <c r="B1371" i="7" s="1"/>
  <c r="AF1371" i="7" s="1"/>
  <c r="AH2790" i="1"/>
  <c r="F2749" i="7" s="1"/>
  <c r="D390" i="7"/>
  <c r="AH390" i="7" s="1"/>
  <c r="AI3340" i="1"/>
  <c r="X599" i="1"/>
  <c r="B558" i="7" s="1"/>
  <c r="AF558" i="7" s="1"/>
  <c r="X2987" i="1"/>
  <c r="B2946" i="7" s="1"/>
  <c r="AF2946" i="7" s="1"/>
  <c r="D2222" i="7"/>
  <c r="AH2222" i="7" s="1"/>
  <c r="AD1371" i="1"/>
  <c r="AI735" i="1"/>
  <c r="G694" i="7" s="1"/>
  <c r="X2689" i="1"/>
  <c r="B2648" i="7" s="1"/>
  <c r="AF2648" i="7" s="1"/>
  <c r="D1070" i="7"/>
  <c r="AH1070" i="7" s="1"/>
  <c r="X827" i="1"/>
  <c r="B786" i="7" s="1"/>
  <c r="AF786" i="7" s="1"/>
  <c r="AI821" i="1"/>
  <c r="G780" i="7" s="1"/>
  <c r="AI2856" i="1"/>
  <c r="G2815" i="7" s="1"/>
  <c r="AH3320" i="1"/>
  <c r="AI2980" i="1"/>
  <c r="G2939" i="7" s="1"/>
  <c r="AD1703" i="1"/>
  <c r="AH3016" i="1"/>
  <c r="F2975" i="7" s="1"/>
  <c r="AH1911" i="1"/>
  <c r="F1870" i="7" s="1"/>
  <c r="X211" i="1"/>
  <c r="B170" i="7" s="1"/>
  <c r="AF170" i="7" s="1"/>
  <c r="AI834" i="1"/>
  <c r="G793" i="7" s="1"/>
  <c r="AH645" i="1"/>
  <c r="F604" i="7" s="1"/>
  <c r="AI1809" i="1"/>
  <c r="G1768" i="7" s="1"/>
  <c r="AH84" i="1"/>
  <c r="F43" i="7" s="1"/>
  <c r="AI410" i="1"/>
  <c r="G369" i="7" s="1"/>
  <c r="AH3424" i="1"/>
  <c r="AD1995" i="1"/>
  <c r="AD3466" i="1"/>
  <c r="AI2194" i="1"/>
  <c r="G2153" i="7" s="1"/>
  <c r="D2574" i="7"/>
  <c r="AH2574" i="7" s="1"/>
  <c r="D899" i="7"/>
  <c r="AH899" i="7" s="1"/>
  <c r="X3065" i="1"/>
  <c r="D282" i="7"/>
  <c r="AH282" i="7" s="1"/>
  <c r="AD1578" i="1"/>
  <c r="D1810" i="7"/>
  <c r="AH1810" i="7" s="1"/>
  <c r="AH3030" i="1"/>
  <c r="F2989" i="7" s="1"/>
  <c r="AI3106" i="1"/>
  <c r="X849" i="1"/>
  <c r="B808" i="7" s="1"/>
  <c r="AF808" i="7" s="1"/>
  <c r="X879" i="1"/>
  <c r="B838" i="7" s="1"/>
  <c r="AF838" i="7" s="1"/>
  <c r="AI545" i="1"/>
  <c r="G504" i="7" s="1"/>
  <c r="AD3168" i="1"/>
  <c r="X3396" i="1"/>
  <c r="AH3000" i="1"/>
  <c r="F2959" i="7" s="1"/>
  <c r="AI2077" i="1"/>
  <c r="G2036" i="7" s="1"/>
  <c r="X3264" i="1"/>
  <c r="X1117" i="1"/>
  <c r="B1076" i="7" s="1"/>
  <c r="AF1076" i="7" s="1"/>
  <c r="AH1454" i="1"/>
  <c r="F1413" i="7" s="1"/>
  <c r="D2001" i="7"/>
  <c r="AH2001" i="7" s="1"/>
  <c r="D346" i="7"/>
  <c r="AH346" i="7" s="1"/>
  <c r="D1922" i="7"/>
  <c r="AH1922" i="7" s="1"/>
  <c r="D1887" i="7"/>
  <c r="AH1887" i="7" s="1"/>
  <c r="AI1730" i="1"/>
  <c r="G1689" i="7" s="1"/>
  <c r="X2864" i="1"/>
  <c r="B2823" i="7" s="1"/>
  <c r="AF2823" i="7" s="1"/>
  <c r="AH1268" i="1"/>
  <c r="F1227" i="7" s="1"/>
  <c r="X232" i="1"/>
  <c r="B191" i="7" s="1"/>
  <c r="AF191" i="7" s="1"/>
  <c r="AH2331" i="1"/>
  <c r="F2290" i="7" s="1"/>
  <c r="X2382" i="1"/>
  <c r="B2341" i="7" s="1"/>
  <c r="AF2341" i="7" s="1"/>
  <c r="AH911" i="1"/>
  <c r="F870" i="7" s="1"/>
  <c r="X3328" i="1"/>
  <c r="AD1685" i="1"/>
  <c r="X2569" i="1"/>
  <c r="B2528" i="7" s="1"/>
  <c r="AF2528" i="7" s="1"/>
  <c r="D1437" i="7"/>
  <c r="AH1437" i="7" s="1"/>
  <c r="AI1482" i="1"/>
  <c r="G1441" i="7" s="1"/>
  <c r="AI1303" i="1"/>
  <c r="G1262" i="7" s="1"/>
  <c r="AD3169" i="1"/>
  <c r="AH1320" i="1"/>
  <c r="F1279" i="7" s="1"/>
  <c r="X1669" i="1"/>
  <c r="B1628" i="7" s="1"/>
  <c r="AF1628" i="7" s="1"/>
  <c r="AI1833" i="1"/>
  <c r="G1792" i="7" s="1"/>
  <c r="AH555" i="1"/>
  <c r="F514" i="7" s="1"/>
  <c r="AH2478" i="1"/>
  <c r="F2437" i="7" s="1"/>
  <c r="AD3340" i="1"/>
  <c r="AI258" i="1"/>
  <c r="G217" i="7" s="1"/>
  <c r="AD2036" i="1"/>
  <c r="D2702" i="7"/>
  <c r="AH2702" i="7" s="1"/>
  <c r="AI2946" i="1"/>
  <c r="G2905" i="7" s="1"/>
  <c r="AH447" i="1"/>
  <c r="F406" i="7" s="1"/>
  <c r="AH342" i="1"/>
  <c r="F301" i="7" s="1"/>
  <c r="X3398" i="1"/>
  <c r="AD1462" i="1"/>
  <c r="X1775" i="1"/>
  <c r="B1734" i="7" s="1"/>
  <c r="AF1734" i="7" s="1"/>
  <c r="X171" i="1"/>
  <c r="B130" i="7" s="1"/>
  <c r="AF130" i="7" s="1"/>
  <c r="D1662" i="7"/>
  <c r="AH1662" i="7" s="1"/>
  <c r="AI1106" i="1"/>
  <c r="G1065" i="7" s="1"/>
  <c r="D813" i="7"/>
  <c r="AH813" i="7" s="1"/>
  <c r="AI151" i="1"/>
  <c r="G110" i="7" s="1"/>
  <c r="X378" i="1"/>
  <c r="B337" i="7" s="1"/>
  <c r="AF337" i="7" s="1"/>
  <c r="AH1892" i="1"/>
  <c r="F1851" i="7" s="1"/>
  <c r="D766" i="7"/>
  <c r="AH766" i="7" s="1"/>
  <c r="AD1209" i="1"/>
  <c r="X2353" i="1"/>
  <c r="B2312" i="7" s="1"/>
  <c r="AF2312" i="7" s="1"/>
  <c r="AE2391" i="1"/>
  <c r="AE2545" i="1"/>
  <c r="AE3036" i="1"/>
  <c r="AE948" i="1"/>
  <c r="AE625" i="1"/>
  <c r="AE1432" i="1"/>
  <c r="AE3345" i="1"/>
  <c r="AE3054" i="1"/>
  <c r="AE690" i="1"/>
  <c r="AE1568" i="1"/>
  <c r="AE1717" i="1"/>
  <c r="AE2594" i="1"/>
  <c r="AE667" i="1"/>
  <c r="AE1256" i="1"/>
  <c r="AE1008" i="1"/>
  <c r="AE129" i="1"/>
  <c r="AE2221" i="1"/>
  <c r="AE977" i="1"/>
  <c r="AE3024" i="1"/>
  <c r="AE2279" i="1"/>
  <c r="AE1842" i="1"/>
  <c r="AE1249" i="1"/>
  <c r="AE2575" i="1"/>
  <c r="AE653" i="1"/>
  <c r="AE3437" i="1"/>
  <c r="AE109" i="1"/>
  <c r="AE2202" i="1"/>
  <c r="AE1850" i="1"/>
  <c r="AE336" i="1"/>
  <c r="AE1234" i="1"/>
  <c r="AE1254" i="1"/>
  <c r="AE1966" i="1"/>
  <c r="AE2958" i="1"/>
  <c r="AE1830" i="1"/>
  <c r="AE2954" i="1"/>
  <c r="AE1461" i="1"/>
  <c r="AE3136" i="1"/>
  <c r="AE2083" i="1"/>
  <c r="AE2613" i="1"/>
  <c r="AE1407" i="1"/>
  <c r="AE2463" i="1"/>
  <c r="AE1971" i="1"/>
  <c r="AE1739" i="1"/>
  <c r="AE3116" i="1"/>
  <c r="AE574" i="1"/>
  <c r="AE1596" i="1"/>
  <c r="AE3343" i="1"/>
  <c r="AE2811" i="1"/>
  <c r="AE1561" i="1"/>
  <c r="AE1993" i="1"/>
  <c r="AE1481" i="1"/>
  <c r="AE1390" i="1"/>
  <c r="AE2656" i="1"/>
  <c r="AE3304" i="1"/>
  <c r="AE3409" i="1"/>
  <c r="AE3074" i="1"/>
  <c r="AE633" i="1"/>
  <c r="AE392" i="1"/>
  <c r="AE3162" i="1"/>
  <c r="AE837" i="1"/>
  <c r="AE1337" i="1"/>
  <c r="AE1018" i="1"/>
  <c r="AE349" i="1"/>
  <c r="AE2316" i="1"/>
  <c r="AE637" i="1"/>
  <c r="AE897" i="1"/>
  <c r="AE3266" i="1"/>
  <c r="AE943" i="1"/>
  <c r="AE2393" i="1"/>
  <c r="AE194" i="1"/>
  <c r="AE192" i="1"/>
  <c r="AE898" i="1"/>
  <c r="AE2678" i="1"/>
  <c r="AE795" i="1"/>
  <c r="AE3469" i="1"/>
  <c r="AE2094" i="1"/>
  <c r="AE811" i="1"/>
  <c r="AE1874" i="1"/>
  <c r="AE597" i="1"/>
  <c r="AE1058" i="1"/>
  <c r="AE397" i="1"/>
  <c r="AE1601" i="1"/>
  <c r="AE880" i="1"/>
  <c r="AE1276" i="1"/>
  <c r="AE1497" i="1"/>
  <c r="AE2154" i="1"/>
  <c r="AE790" i="1"/>
  <c r="AE130" i="1"/>
  <c r="AE2114" i="1"/>
  <c r="AE2050" i="1"/>
  <c r="AE2406" i="1"/>
  <c r="AE1614" i="1"/>
  <c r="AE2508" i="1"/>
  <c r="AE1238" i="1"/>
  <c r="AE266" i="1"/>
  <c r="AE2823" i="1"/>
  <c r="AE1132" i="1"/>
  <c r="AE333" i="1"/>
  <c r="AE2515" i="1"/>
  <c r="AE2521" i="1"/>
  <c r="AE2082" i="1"/>
  <c r="AE2453" i="1"/>
  <c r="AE472" i="1"/>
  <c r="AE2861" i="1"/>
  <c r="AE1783" i="1"/>
  <c r="AE204" i="1"/>
  <c r="AE3094" i="1"/>
  <c r="AE2053" i="1"/>
  <c r="AE1848" i="1"/>
  <c r="AE3099" i="1"/>
  <c r="AE3279" i="1"/>
  <c r="AE366" i="1"/>
  <c r="AE538" i="1"/>
  <c r="AE396" i="1"/>
  <c r="AE2333" i="1"/>
  <c r="AE2497" i="1"/>
  <c r="AE1793" i="1"/>
  <c r="AE1038" i="1"/>
  <c r="AE3041" i="1"/>
  <c r="AE2401" i="1"/>
  <c r="AE2948" i="1"/>
  <c r="AE1658" i="1"/>
  <c r="AE3306" i="1"/>
  <c r="AE2773" i="1"/>
  <c r="AE3226" i="1"/>
  <c r="AE500" i="1"/>
  <c r="AE2137" i="1"/>
  <c r="AE3182" i="1"/>
  <c r="AE2562" i="1"/>
  <c r="AE3234" i="1"/>
  <c r="AE2871" i="1"/>
  <c r="AE2460" i="1"/>
  <c r="AE1477" i="1"/>
  <c r="AE2068" i="1"/>
  <c r="AE184" i="1"/>
  <c r="AE2074" i="1"/>
  <c r="AE3209" i="1"/>
  <c r="AE1912" i="1"/>
  <c r="AE1901" i="1"/>
  <c r="AE1544" i="1"/>
  <c r="AE1683" i="1"/>
  <c r="AE671" i="1"/>
  <c r="AE1664" i="1"/>
  <c r="AE77" i="1"/>
  <c r="AE2588" i="1"/>
  <c r="AE1579" i="1"/>
  <c r="AE1513" i="1"/>
  <c r="AE1169" i="1"/>
  <c r="AE485" i="1"/>
  <c r="AE2192" i="1"/>
  <c r="AE2744" i="1"/>
  <c r="AE2926" i="1"/>
  <c r="AE2354" i="1"/>
  <c r="AE1646" i="1"/>
  <c r="AE1606" i="1"/>
  <c r="AE1237" i="1"/>
  <c r="AE3402" i="1"/>
  <c r="AE536" i="1"/>
  <c r="AE2617" i="1"/>
  <c r="AE2125" i="1"/>
  <c r="AE3336" i="1"/>
  <c r="AE3260" i="1"/>
  <c r="AE3312" i="1"/>
  <c r="AE2201" i="1"/>
  <c r="AE2424" i="1"/>
  <c r="AE649" i="1"/>
  <c r="AE1405" i="1"/>
  <c r="AE2178" i="1"/>
  <c r="AE3111" i="1"/>
  <c r="AE1669" i="1"/>
  <c r="AE1689" i="1"/>
  <c r="AE2947" i="1"/>
  <c r="AE994" i="1"/>
  <c r="AE1545" i="1"/>
  <c r="AE2986" i="1"/>
  <c r="AE2570" i="1"/>
  <c r="AE768" i="1"/>
  <c r="AE838" i="1"/>
  <c r="AE3509" i="1"/>
  <c r="AE614" i="1"/>
  <c r="AE1665" i="1"/>
  <c r="AE2158" i="1"/>
  <c r="AE2473" i="1"/>
  <c r="AE3528" i="1"/>
  <c r="AE3236" i="1"/>
  <c r="AE376" i="1"/>
  <c r="AE3364" i="1"/>
  <c r="AE2965" i="1"/>
  <c r="AE433" i="1"/>
  <c r="AE1071" i="1"/>
  <c r="AE1700" i="1"/>
  <c r="AE2458" i="1"/>
  <c r="AE1428" i="1"/>
  <c r="AE2046" i="1"/>
  <c r="AE3185" i="1"/>
  <c r="AE2243" i="1"/>
  <c r="AE445" i="1"/>
  <c r="AE1025" i="1"/>
  <c r="AE2604" i="1"/>
  <c r="AE1492" i="1"/>
  <c r="AE3326" i="1"/>
  <c r="AE2578" i="1"/>
  <c r="AE1242" i="1"/>
  <c r="AE2763" i="1"/>
  <c r="AE762" i="1"/>
  <c r="AE2193" i="1"/>
  <c r="AE3233" i="1"/>
  <c r="AE1764" i="1"/>
  <c r="AE2863" i="1"/>
  <c r="AE2746" i="1"/>
  <c r="AE1289" i="1"/>
  <c r="AE3238" i="1"/>
  <c r="AE3490" i="1"/>
  <c r="AE2207" i="1"/>
  <c r="AE1451" i="1"/>
  <c r="AE1738" i="1"/>
  <c r="AE3150" i="1"/>
  <c r="AE715" i="1"/>
  <c r="AE1311" i="1"/>
  <c r="AE2313" i="1"/>
  <c r="AE1464" i="1"/>
  <c r="AE1286" i="1"/>
  <c r="AE1910" i="1"/>
  <c r="AE808" i="1"/>
  <c r="AE566" i="1"/>
  <c r="AE1279" i="1"/>
  <c r="AE1182" i="1"/>
  <c r="AE1049" i="1"/>
  <c r="AE462" i="1"/>
  <c r="AE1977" i="1"/>
  <c r="AE1088" i="1"/>
  <c r="AE1421" i="1"/>
  <c r="AE3142" i="1"/>
  <c r="AE3466" i="1"/>
  <c r="AE806" i="1"/>
  <c r="AE2024" i="1"/>
  <c r="AE162" i="1"/>
  <c r="AE623" i="1"/>
  <c r="AE1010" i="1"/>
  <c r="AE3139" i="1"/>
  <c r="AE1855" i="1"/>
  <c r="AE375" i="1"/>
  <c r="AE2362" i="1"/>
  <c r="AE1121" i="1"/>
  <c r="AE842" i="1"/>
  <c r="AE355" i="1"/>
  <c r="AE1567" i="1"/>
  <c r="AE1945" i="1"/>
  <c r="AE1988" i="1"/>
  <c r="AE2542" i="1"/>
  <c r="AE2155" i="1"/>
  <c r="AE3059" i="1"/>
  <c r="AE2411" i="1"/>
  <c r="AE853" i="1"/>
  <c r="AE3379" i="1"/>
  <c r="AE1967" i="1"/>
  <c r="AE2186" i="1"/>
  <c r="AE1034" i="1"/>
  <c r="AE3191" i="1"/>
  <c r="AE1823" i="1"/>
  <c r="AE380" i="1"/>
  <c r="AE3307" i="1"/>
  <c r="AE1085" i="1"/>
  <c r="AE3044" i="1"/>
  <c r="AE3285" i="1"/>
  <c r="AE304" i="1"/>
  <c r="AE704" i="1"/>
  <c r="AE149" i="1"/>
  <c r="AE2543" i="1"/>
  <c r="AE96" i="1"/>
  <c r="AE2144" i="1"/>
  <c r="AE2723" i="1"/>
  <c r="AE953" i="1"/>
  <c r="AE3224" i="1"/>
  <c r="AE1613" i="1"/>
  <c r="AE288" i="1"/>
  <c r="AE2999" i="1"/>
  <c r="AE769" i="1"/>
  <c r="AE2701" i="1"/>
  <c r="AE2681" i="1"/>
  <c r="AE798" i="1"/>
  <c r="AE506" i="1"/>
  <c r="AE1396" i="1"/>
  <c r="AE1677" i="1"/>
  <c r="AE2341" i="1"/>
  <c r="AE1612" i="1"/>
  <c r="AE2489" i="1"/>
  <c r="AE3331" i="1"/>
  <c r="AE3095" i="1"/>
  <c r="AE270" i="1"/>
  <c r="AE855" i="1"/>
  <c r="AE1029" i="1"/>
  <c r="AE1459" i="1"/>
  <c r="AE1325" i="1"/>
  <c r="AE742" i="1"/>
  <c r="AE1342" i="1"/>
  <c r="AE2582" i="1"/>
  <c r="AE2666" i="1"/>
  <c r="AE2169" i="1"/>
  <c r="AE2181" i="1"/>
  <c r="AE1736" i="1"/>
  <c r="AE1798" i="1"/>
  <c r="AE2469" i="1"/>
  <c r="AE1746" i="1"/>
  <c r="AE738" i="1"/>
  <c r="AE1637" i="1"/>
  <c r="AE415" i="1"/>
  <c r="AE2017" i="1"/>
  <c r="AE1757" i="1"/>
  <c r="AE1580" i="1"/>
  <c r="AE677" i="1"/>
  <c r="AE278" i="1"/>
  <c r="AE1726" i="1"/>
  <c r="AE1292" i="1"/>
  <c r="AE2170" i="1"/>
  <c r="AE2080" i="1"/>
  <c r="AE1724" i="1"/>
  <c r="AE888" i="1"/>
  <c r="AE1837" i="1"/>
  <c r="AE572" i="1"/>
  <c r="AE3361" i="1"/>
  <c r="AE421" i="1"/>
  <c r="AE3526" i="1"/>
  <c r="AE2077" i="1"/>
  <c r="AE213" i="1"/>
  <c r="AE258" i="1"/>
  <c r="AE2892" i="1"/>
  <c r="AE446" i="1"/>
  <c r="AE1548" i="1"/>
  <c r="AE2444" i="1"/>
  <c r="AE3374" i="1"/>
  <c r="AE601" i="1"/>
  <c r="AE1914" i="1"/>
  <c r="AE775" i="1"/>
  <c r="AE1225" i="1"/>
  <c r="AE337" i="1"/>
  <c r="AE470" i="1"/>
  <c r="AE1812" i="1"/>
  <c r="AE1940" i="1"/>
  <c r="AE2942" i="1"/>
  <c r="AE2345" i="1"/>
  <c r="AE3222" i="1"/>
  <c r="AE2151" i="1"/>
  <c r="AE957" i="1"/>
  <c r="AE3046" i="1"/>
  <c r="AE1868" i="1"/>
  <c r="AE317" i="1"/>
  <c r="AE457" i="1"/>
  <c r="AE2654" i="1"/>
  <c r="AE2045" i="1"/>
  <c r="AE221" i="1"/>
  <c r="AE1103" i="1"/>
  <c r="AE2022" i="1"/>
  <c r="AE1112" i="1"/>
  <c r="AE1124" i="1"/>
  <c r="AE126" i="1"/>
  <c r="AE3384" i="1"/>
  <c r="AE2852" i="1"/>
  <c r="AE1327" i="1"/>
  <c r="AE2076" i="1"/>
  <c r="AE3482" i="1"/>
  <c r="AE1768" i="1"/>
  <c r="AE2107" i="1"/>
  <c r="AE2231" i="1"/>
  <c r="AE996" i="1"/>
  <c r="AE830" i="1"/>
  <c r="AE2371" i="1"/>
  <c r="AE1743" i="1"/>
  <c r="AE190" i="1"/>
  <c r="AE2945" i="1"/>
  <c r="AE1694" i="1"/>
  <c r="AE2285" i="1"/>
  <c r="AE1927" i="1"/>
  <c r="AE283" i="1"/>
  <c r="AE458" i="1"/>
  <c r="AE3149" i="1"/>
  <c r="AE514" i="1"/>
  <c r="AE655" i="1"/>
  <c r="AE659" i="1"/>
  <c r="AE2237" i="1"/>
  <c r="AE1001" i="1"/>
  <c r="AE1376" i="1"/>
  <c r="AE2026" i="1"/>
  <c r="AE1577" i="1"/>
  <c r="AE2021" i="1"/>
  <c r="AE178" i="1"/>
  <c r="AE3100" i="1"/>
  <c r="AE1393" i="1"/>
  <c r="AE191" i="1"/>
  <c r="AE537" i="1"/>
  <c r="AE2930" i="1"/>
  <c r="AE2614" i="1"/>
  <c r="AE1395" i="1"/>
  <c r="AE2402" i="1"/>
  <c r="AE1559" i="1"/>
  <c r="AE324" i="1"/>
  <c r="AE220" i="1"/>
  <c r="AE2087" i="1"/>
  <c r="AE507" i="1"/>
  <c r="AE2830" i="1"/>
  <c r="AE693" i="1"/>
  <c r="AE918" i="1"/>
  <c r="AE2110" i="1"/>
  <c r="AE2203" i="1"/>
  <c r="AE635" i="1"/>
  <c r="AE2826" i="1"/>
  <c r="AE2343" i="1"/>
  <c r="AE3287" i="1"/>
  <c r="AE238" i="1"/>
  <c r="AE3519" i="1"/>
  <c r="AE1394" i="1"/>
  <c r="AE2750" i="1"/>
  <c r="AE1308" i="1"/>
  <c r="AE1826" i="1"/>
  <c r="AE1095" i="1"/>
  <c r="AE787" i="1"/>
  <c r="AE1898" i="1"/>
  <c r="AE2959" i="1"/>
  <c r="AE2557" i="1"/>
  <c r="AE280" i="1"/>
  <c r="AE2075" i="1"/>
  <c r="AE2291" i="1"/>
  <c r="AE198" i="1"/>
  <c r="AE2874" i="1"/>
  <c r="AE847" i="1"/>
  <c r="AE3316" i="1"/>
  <c r="AE2646" i="1"/>
  <c r="AE2096" i="1"/>
  <c r="AE3371" i="1"/>
  <c r="AE3258" i="1"/>
  <c r="AE2129" i="1"/>
  <c r="AE2540" i="1"/>
  <c r="AE547" i="1"/>
  <c r="AE1313" i="1"/>
  <c r="AE3203" i="1"/>
  <c r="AE2195" i="1"/>
  <c r="AE425" i="1"/>
  <c r="AE3027" i="1"/>
  <c r="AE2338" i="1"/>
  <c r="AE3385" i="1"/>
  <c r="AE3389" i="1"/>
  <c r="AE183" i="1"/>
  <c r="AE2035" i="1"/>
  <c r="AE461" i="1"/>
  <c r="AE3019" i="1"/>
  <c r="AE3257" i="1"/>
  <c r="AE679" i="1"/>
  <c r="AE106" i="1"/>
  <c r="AE3082" i="1"/>
  <c r="AE2320" i="1"/>
  <c r="AE2150" i="1"/>
  <c r="AE1883" i="1"/>
  <c r="AE1649" i="1"/>
  <c r="AE1403" i="1"/>
  <c r="AE289" i="1"/>
  <c r="AE142" i="1"/>
  <c r="AE3401" i="1"/>
  <c r="AE2759" i="1"/>
  <c r="AE240" i="1"/>
  <c r="AE1400" i="1"/>
  <c r="AE2757" i="1"/>
  <c r="AE1521" i="1"/>
  <c r="AE1530" i="1"/>
  <c r="AE814" i="1"/>
  <c r="AE2308" i="1"/>
  <c r="AE1027" i="1"/>
  <c r="AE1917" i="1"/>
  <c r="AE944" i="1"/>
  <c r="AE1771" i="1"/>
  <c r="AE3175" i="1"/>
  <c r="AE2133" i="1"/>
  <c r="AE2699" i="1"/>
  <c r="AE805" i="1"/>
  <c r="AE197" i="1"/>
  <c r="AE985" i="1"/>
  <c r="AE2815" i="1"/>
  <c r="AE2375" i="1"/>
  <c r="AE1660" i="1"/>
  <c r="AE2889" i="1"/>
  <c r="AE2985" i="1"/>
  <c r="AE3106" i="1"/>
  <c r="AE3118" i="1"/>
  <c r="AE889" i="1"/>
  <c r="AE2033" i="1"/>
  <c r="AE1050" i="1"/>
  <c r="AE2058" i="1"/>
  <c r="AE1909" i="1"/>
  <c r="AE1219" i="1"/>
  <c r="AE2765" i="1"/>
  <c r="AE1617" i="1"/>
  <c r="AE2901" i="1"/>
  <c r="AE3153" i="1"/>
  <c r="AE3499" i="1"/>
  <c r="AE3183" i="1"/>
  <c r="AE778" i="1"/>
  <c r="AE3476" i="1"/>
  <c r="AE1500" i="1"/>
  <c r="AE122" i="1"/>
  <c r="AE828" i="1"/>
  <c r="AE1173" i="1"/>
  <c r="AE631" i="1"/>
  <c r="AE619" i="1"/>
  <c r="AE2496" i="1"/>
  <c r="AE3073" i="1"/>
  <c r="AE3278" i="1"/>
  <c r="AE525" i="1"/>
  <c r="AE3093" i="1"/>
  <c r="AE1036" i="1"/>
  <c r="AE311" i="1"/>
  <c r="AE1640" i="1"/>
  <c r="AE3446" i="1"/>
  <c r="AE910" i="1"/>
  <c r="AE319" i="1"/>
  <c r="AE2226" i="1"/>
  <c r="AE604" i="1"/>
  <c r="AE3334" i="1"/>
  <c r="AE494" i="1"/>
  <c r="AE2242" i="1"/>
  <c r="AE388" i="1"/>
  <c r="AE1346" i="1"/>
  <c r="AE2903" i="1"/>
  <c r="AE3265" i="1"/>
  <c r="AE1057" i="1"/>
  <c r="AE110" i="1"/>
  <c r="AE331" i="1"/>
  <c r="AE2355" i="1"/>
  <c r="AE2725" i="1"/>
  <c r="AE621" i="1"/>
  <c r="AE1908" i="1"/>
  <c r="AE556" i="1"/>
  <c r="AE2188" i="1"/>
  <c r="AE1156" i="1"/>
  <c r="AE384" i="1"/>
  <c r="AE701" i="1"/>
  <c r="AE3220" i="1"/>
  <c r="AE3440" i="1"/>
  <c r="AE2139" i="1"/>
  <c r="AE2081" i="1"/>
  <c r="AE1706" i="1"/>
  <c r="AE748" i="1"/>
  <c r="AE1061" i="1"/>
  <c r="AE2539" i="1"/>
  <c r="AE2628" i="1"/>
  <c r="AE656" i="1"/>
  <c r="AE1259" i="1"/>
  <c r="AE2923" i="1"/>
  <c r="AE2212" i="1"/>
  <c r="AE1951" i="1"/>
  <c r="AE486" i="1"/>
  <c r="AE1919" i="1"/>
  <c r="AE527" i="1"/>
  <c r="AE2895" i="1"/>
  <c r="AE2881" i="1"/>
  <c r="AE3254" i="1"/>
  <c r="AE3422" i="1"/>
  <c r="AE1590" i="1"/>
  <c r="AE2931" i="1"/>
  <c r="AE877" i="1"/>
  <c r="AE2367" i="1"/>
  <c r="AE2915" i="1"/>
  <c r="AE1013" i="1"/>
  <c r="AE2056" i="1"/>
  <c r="AE442" i="1"/>
  <c r="AE1100" i="1"/>
  <c r="AE3058" i="1"/>
  <c r="AE1030" i="1"/>
  <c r="AE2500" i="1"/>
  <c r="AE3350" i="1"/>
  <c r="AE2130" i="1"/>
  <c r="AE925" i="1"/>
  <c r="AE945" i="1"/>
  <c r="AE1998" i="1"/>
  <c r="AE2499" i="1"/>
  <c r="AE428" i="1"/>
  <c r="AE1179" i="1"/>
  <c r="AE2649" i="1"/>
  <c r="AE2653" i="1"/>
  <c r="AE844" i="1"/>
  <c r="AE1952" i="1"/>
  <c r="AE2626" i="1"/>
  <c r="AE2295" i="1"/>
  <c r="AE1741" i="1"/>
  <c r="AE3362" i="1"/>
  <c r="AE2511" i="1"/>
  <c r="AE282" i="1"/>
  <c r="AE2135" i="1"/>
  <c r="AE1046" i="1"/>
  <c r="AE1961" i="1"/>
  <c r="AE3030" i="1"/>
  <c r="AE1089" i="1"/>
  <c r="AE3244" i="1"/>
  <c r="AE3079" i="1"/>
  <c r="AE2200" i="1"/>
  <c r="AE1163" i="1"/>
  <c r="AE3215" i="1"/>
  <c r="AE1334" i="1"/>
  <c r="AE181" i="1"/>
  <c r="AE960" i="1"/>
  <c r="AE3351" i="1"/>
  <c r="AE3458" i="1"/>
  <c r="AE1985" i="1"/>
  <c r="AE1821" i="1"/>
  <c r="AE947" i="1"/>
  <c r="AE373" i="1"/>
  <c r="AE187" i="1"/>
  <c r="AE3160" i="1"/>
  <c r="AE2350" i="1"/>
  <c r="AE2274" i="1"/>
  <c r="AE1092" i="1"/>
  <c r="AE1594" i="1"/>
  <c r="AE684" i="1"/>
  <c r="AE2624" i="1"/>
  <c r="AE1413" i="1"/>
  <c r="AE2551" i="1"/>
  <c r="AE1138" i="1"/>
  <c r="AE1708" i="1"/>
  <c r="AE2101" i="1"/>
  <c r="AE427" i="1"/>
  <c r="AE2949" i="1"/>
  <c r="AE1618" i="1"/>
  <c r="AE1685" i="1"/>
  <c r="AE1184" i="1"/>
  <c r="AE2973" i="1"/>
  <c r="AE2392" i="1"/>
  <c r="AE157" i="1"/>
  <c r="AE1589" i="1"/>
  <c r="AE1518" i="1"/>
  <c r="AE1297" i="1"/>
  <c r="AE2162" i="1"/>
  <c r="AE372" i="1"/>
  <c r="AE3270" i="1"/>
  <c r="AE136" i="1"/>
  <c r="AE3033" i="1"/>
  <c r="AE2400" i="1"/>
  <c r="AE833" i="1"/>
  <c r="AE3232" i="1"/>
  <c r="AE1215" i="1"/>
  <c r="AE309" i="1"/>
  <c r="AE2992" i="1"/>
  <c r="AE2567" i="1"/>
  <c r="AE1854" i="1"/>
  <c r="AE1460" i="1"/>
  <c r="AE3396" i="1"/>
  <c r="AE222" i="1"/>
  <c r="AE3210" i="1"/>
  <c r="AE2398" i="1"/>
  <c r="AE2816" i="1"/>
  <c r="AE308" i="1"/>
  <c r="AE681" i="1"/>
  <c r="AE1690" i="1"/>
  <c r="AE3053" i="1"/>
  <c r="AE1441" i="1"/>
  <c r="AE3434" i="1"/>
  <c r="AE2727" i="1"/>
  <c r="AE2182" i="1"/>
  <c r="AE980" i="1"/>
  <c r="AE1584" i="1"/>
  <c r="AE3283" i="1"/>
  <c r="AE2585" i="1"/>
  <c r="AE2378" i="1"/>
  <c r="AE685" i="1"/>
  <c r="AE2146" i="1"/>
  <c r="AE2477" i="1"/>
  <c r="AH2524" i="1"/>
  <c r="F2483" i="7" s="1"/>
  <c r="AD2181" i="1"/>
  <c r="X569" i="1"/>
  <c r="B528" i="7" s="1"/>
  <c r="AF528" i="7" s="1"/>
  <c r="AH2208" i="1"/>
  <c r="F2167" i="7" s="1"/>
  <c r="AI1385" i="1"/>
  <c r="G1344" i="7" s="1"/>
  <c r="AD1905" i="1"/>
  <c r="D1958" i="7"/>
  <c r="AH1958" i="7" s="1"/>
  <c r="AD2085" i="1"/>
  <c r="AH1084" i="1"/>
  <c r="F1043" i="7" s="1"/>
  <c r="AH186" i="1"/>
  <c r="F145" i="7" s="1"/>
  <c r="AD3143" i="1"/>
  <c r="AH2004" i="1"/>
  <c r="F1963" i="7" s="1"/>
  <c r="X276" i="1"/>
  <c r="B235" i="7" s="1"/>
  <c r="AF235" i="7" s="1"/>
  <c r="AI2739" i="1"/>
  <c r="G2698" i="7" s="1"/>
  <c r="AD3294" i="1"/>
  <c r="AH2906" i="1"/>
  <c r="F2865" i="7" s="1"/>
  <c r="D1766" i="7"/>
  <c r="AH1766" i="7" s="1"/>
  <c r="AD1200" i="1"/>
  <c r="D2023" i="7"/>
  <c r="AH2023" i="7" s="1"/>
  <c r="D1331" i="7"/>
  <c r="AH1331" i="7" s="1"/>
  <c r="D352" i="7"/>
  <c r="AH352" i="7" s="1"/>
  <c r="AH647" i="1"/>
  <c r="F606" i="7" s="1"/>
  <c r="AE1423" i="1"/>
  <c r="AE1216" i="1"/>
  <c r="AE2785" i="1"/>
  <c r="AE3133" i="1"/>
  <c r="AE2254" i="1"/>
  <c r="AE2806" i="1"/>
  <c r="AE3372" i="1"/>
  <c r="AE2998" i="1"/>
  <c r="AE2250" i="1"/>
  <c r="AE530" i="1"/>
  <c r="AE2027" i="1"/>
  <c r="AE1035" i="1"/>
  <c r="AE3488" i="1"/>
  <c r="AE2860" i="1"/>
  <c r="AE3057" i="1"/>
  <c r="AE1969" i="1"/>
  <c r="AE3098" i="1"/>
  <c r="AE3291" i="1"/>
  <c r="AE120" i="1"/>
  <c r="AE801" i="1"/>
  <c r="AE2623" i="1"/>
  <c r="AE1697" i="1"/>
  <c r="AE3448" i="1"/>
  <c r="AE2040" i="1"/>
  <c r="AE2564" i="1"/>
  <c r="AE744" i="1"/>
  <c r="AE316" i="1"/>
  <c r="AE2389" i="1"/>
  <c r="AE2804" i="1"/>
  <c r="AE1190" i="1"/>
  <c r="AE2386" i="1"/>
  <c r="AE2996" i="1"/>
  <c r="AE3388" i="1"/>
  <c r="AE3062" i="1"/>
  <c r="AE2283" i="1"/>
  <c r="AE1806" i="1"/>
  <c r="AE1206" i="1"/>
  <c r="AE3085" i="1"/>
  <c r="AE1896" i="1"/>
  <c r="AE2766" i="1"/>
  <c r="AE3525" i="1"/>
  <c r="AE668" i="1"/>
  <c r="AE3483" i="1"/>
  <c r="AE1536" i="1"/>
  <c r="AE1595" i="1"/>
  <c r="AE2672" i="1"/>
  <c r="AE3146" i="1"/>
  <c r="AE2438" i="1"/>
  <c r="AE3186" i="1"/>
  <c r="AE483" i="1"/>
  <c r="AE2601" i="1"/>
  <c r="AE2673" i="1"/>
  <c r="AE1231" i="1"/>
  <c r="AE863" i="1"/>
  <c r="AE1020" i="1"/>
  <c r="AE1194" i="1"/>
  <c r="AE2886" i="1"/>
  <c r="AE1198" i="1"/>
  <c r="AE76" i="1"/>
  <c r="AE1752" i="1"/>
  <c r="AE1916" i="1"/>
  <c r="AE3330" i="1"/>
  <c r="AE3039" i="1"/>
  <c r="AE2912" i="1"/>
  <c r="AE2695" i="1"/>
  <c r="AE2488" i="1"/>
  <c r="AE1489" i="1"/>
  <c r="AE2984" i="1"/>
  <c r="AE3011" i="1"/>
  <c r="AE557" i="1"/>
  <c r="AE1540" i="1"/>
  <c r="AE870" i="1"/>
  <c r="AE1999" i="1"/>
  <c r="AE920" i="1"/>
  <c r="AE2914" i="1"/>
  <c r="AE208" i="1"/>
  <c r="AE2782" i="1"/>
  <c r="AE603" i="1"/>
  <c r="AE3125" i="1"/>
  <c r="AE1535" i="1"/>
  <c r="AE2647" i="1"/>
  <c r="AE1196" i="1"/>
  <c r="AE1022" i="1"/>
  <c r="AE2718" i="1"/>
  <c r="AE2066" i="1"/>
  <c r="AE1645" i="1"/>
  <c r="AE2227" i="1"/>
  <c r="AE734" i="1"/>
  <c r="AE2534" i="1"/>
  <c r="AE1214" i="1"/>
  <c r="AE3386" i="1"/>
  <c r="AE2675" i="1"/>
  <c r="AE3190" i="1"/>
  <c r="AE1705" i="1"/>
  <c r="AE2099" i="1"/>
  <c r="AE890" i="1"/>
  <c r="AE137" i="1"/>
  <c r="AE416" i="1"/>
  <c r="AE1562" i="1"/>
  <c r="AE929" i="1"/>
  <c r="AE753" i="1"/>
  <c r="AE3088" i="1"/>
  <c r="AE755" i="1"/>
  <c r="AE1381" i="1"/>
  <c r="AE1740" i="1"/>
  <c r="AE2622" i="1"/>
  <c r="AE2841" i="1"/>
  <c r="AE1762" i="1"/>
  <c r="AE846" i="1"/>
  <c r="AE2187" i="1"/>
  <c r="AE3398" i="1"/>
  <c r="AE471" i="1"/>
  <c r="AE414" i="1"/>
  <c r="AE1585" i="1"/>
  <c r="AE1996" i="1"/>
  <c r="AE978" i="1"/>
  <c r="AE1817" i="1"/>
  <c r="AE1801" i="1"/>
  <c r="AE651" i="1"/>
  <c r="AE89" i="1"/>
  <c r="AE3223" i="1"/>
  <c r="AE3375" i="1"/>
  <c r="AE3115" i="1"/>
  <c r="AE1954" i="1"/>
  <c r="AE976" i="1"/>
  <c r="AE2616" i="1"/>
  <c r="AE1220" i="1"/>
  <c r="AE981" i="1"/>
  <c r="AE1498" i="1"/>
  <c r="AE2105" i="1"/>
  <c r="AE2127" i="1"/>
  <c r="AE3344" i="1"/>
  <c r="AE2512" i="1"/>
  <c r="AE1624" i="1"/>
  <c r="AE757" i="1"/>
  <c r="AE176" i="1"/>
  <c r="AE2352" i="1"/>
  <c r="AE2722" i="1"/>
  <c r="AE1439" i="1"/>
  <c r="AE1804" i="1"/>
  <c r="AE87" i="1"/>
  <c r="AE2581" i="1"/>
  <c r="AE2189" i="1"/>
  <c r="AE743" i="1"/>
  <c r="AE418" i="1"/>
  <c r="AE559" i="1"/>
  <c r="AE1273" i="1"/>
  <c r="AE3348" i="1"/>
  <c r="AE3506" i="1"/>
  <c r="AE2775" i="1"/>
  <c r="AE1572" i="1"/>
  <c r="AE1686" i="1"/>
  <c r="AE2346" i="1"/>
  <c r="AE723" i="1"/>
  <c r="AE3219" i="1"/>
  <c r="AE1976" i="1"/>
  <c r="AE567" i="1"/>
  <c r="AE3421" i="1"/>
  <c r="AE1480" i="1"/>
  <c r="AE641" i="1"/>
  <c r="AE1922" i="1"/>
  <c r="AE2374" i="1"/>
  <c r="AE2764" i="1"/>
  <c r="AE1920" i="1"/>
  <c r="AE2990" i="1"/>
  <c r="AE779" i="1"/>
  <c r="AE1499" i="1"/>
  <c r="AE3327" i="1"/>
  <c r="AE3091" i="1"/>
  <c r="AE2289" i="1"/>
  <c r="AE1528" i="1"/>
  <c r="AE1060" i="1"/>
  <c r="AE1903" i="1"/>
  <c r="AE3455" i="1"/>
  <c r="AE2360" i="1"/>
  <c r="AE1623" i="1"/>
  <c r="AE2908" i="1"/>
  <c r="AE1652" i="1"/>
  <c r="AE2267" i="1"/>
  <c r="AE924" i="1"/>
  <c r="AE1274" i="1"/>
  <c r="AE2136" i="1"/>
  <c r="AE2089" i="1"/>
  <c r="AE2950" i="1"/>
  <c r="AE1102" i="1"/>
  <c r="AE640" i="1"/>
  <c r="AE3105" i="1"/>
  <c r="AE2793" i="1"/>
  <c r="AE2218" i="1"/>
  <c r="AE2976" i="1"/>
  <c r="AE911" i="1"/>
  <c r="AE993" i="1"/>
  <c r="AE340" i="1"/>
  <c r="AE1208" i="1"/>
  <c r="AE350" i="1"/>
  <c r="AE2272" i="1"/>
  <c r="AE161" i="1"/>
  <c r="AE600" i="1"/>
  <c r="AE2679" i="1"/>
  <c r="AE3075" i="1"/>
  <c r="AE1906" i="1"/>
  <c r="AE1293" i="1"/>
  <c r="AE2535" i="1"/>
  <c r="AE1294" i="1"/>
  <c r="AE1136" i="1"/>
  <c r="AE874" i="1"/>
  <c r="AE2583" i="1"/>
  <c r="AE3431" i="1"/>
  <c r="AE2166" i="1"/>
  <c r="AE100" i="1"/>
  <c r="AE576" i="1"/>
  <c r="AE2740" i="1"/>
  <c r="AE2791" i="1"/>
  <c r="AE2682" i="1"/>
  <c r="AE3310" i="1"/>
  <c r="AE585" i="1"/>
  <c r="AE609" i="1"/>
  <c r="AE1165" i="1"/>
  <c r="AE1151" i="1"/>
  <c r="AE2991" i="1"/>
  <c r="AE2229" i="1"/>
  <c r="AE3154" i="1"/>
  <c r="AE476" i="1"/>
  <c r="AE169" i="1"/>
  <c r="AE3472" i="1"/>
  <c r="AE2031" i="1"/>
  <c r="AE2883" i="1"/>
  <c r="AE2273" i="1"/>
  <c r="AE2044" i="1"/>
  <c r="AE386" i="1"/>
  <c r="AE159" i="1"/>
  <c r="AE2970" i="1"/>
  <c r="AE3414" i="1"/>
  <c r="AE3246" i="1"/>
  <c r="AE2598" i="1"/>
  <c r="AE2584" i="1"/>
  <c r="AE3522" i="1"/>
  <c r="AE2668" i="1"/>
  <c r="AE3454" i="1"/>
  <c r="AE403" i="1"/>
  <c r="AE2148" i="1"/>
  <c r="AE210" i="1"/>
  <c r="AE237" i="1"/>
  <c r="AE356" i="1"/>
  <c r="AE2864" i="1"/>
  <c r="AE1164" i="1"/>
  <c r="AE2758" i="1"/>
  <c r="AE150" i="1"/>
  <c r="AE823" i="1"/>
  <c r="AE2483" i="1"/>
  <c r="AE2882" i="1"/>
  <c r="AE2259" i="1"/>
  <c r="AE429" i="1"/>
  <c r="AE629" i="1"/>
  <c r="AE3080" i="1"/>
  <c r="AE3329" i="1"/>
  <c r="AE1296" i="1"/>
  <c r="AE702" i="1"/>
  <c r="AE1635" i="1"/>
  <c r="AE1639" i="1"/>
  <c r="AE2147" i="1"/>
  <c r="AE1691" i="1"/>
  <c r="AE3290" i="1"/>
  <c r="AE2425" i="1"/>
  <c r="AE3143" i="1"/>
  <c r="AE1166" i="1"/>
  <c r="AE152" i="1"/>
  <c r="AE2407" i="1"/>
  <c r="AE1275" i="1"/>
  <c r="AE2885" i="1"/>
  <c r="AE394" i="1"/>
  <c r="AE3503" i="1"/>
  <c r="AE2288" i="1"/>
  <c r="AE2943" i="1"/>
  <c r="AE2174" i="1"/>
  <c r="AE493" i="1"/>
  <c r="AE2004" i="1"/>
  <c r="AE1409" i="1"/>
  <c r="AE1202" i="1"/>
  <c r="AE444" i="1"/>
  <c r="AE912" i="1"/>
  <c r="AE3387" i="1"/>
  <c r="AE1659" i="1"/>
  <c r="AE2324" i="1"/>
  <c r="AE2366" i="1"/>
  <c r="AE849" i="1"/>
  <c r="AE2971" i="1"/>
  <c r="AE3461" i="1"/>
  <c r="AE995" i="1"/>
  <c r="AE3346" i="1"/>
  <c r="AE526" i="1"/>
  <c r="AE1433" i="1"/>
  <c r="AE3007" i="1"/>
  <c r="AE1170" i="1"/>
  <c r="AE1130" i="1"/>
  <c r="AE2394" i="1"/>
  <c r="AE2845" i="1"/>
  <c r="AE2336" i="1"/>
  <c r="AE2953" i="1"/>
  <c r="AE301" i="1"/>
  <c r="AE1886" i="1"/>
  <c r="AE3247" i="1"/>
  <c r="AE1895" i="1"/>
  <c r="AE2111" i="1"/>
  <c r="AE91" i="1"/>
  <c r="AE1430" i="1"/>
  <c r="AE3444" i="1"/>
  <c r="AE2972" i="1"/>
  <c r="AE2121" i="1"/>
  <c r="AE1435" i="1"/>
  <c r="AE3248" i="1"/>
  <c r="AE1815" i="1"/>
  <c r="AE699" i="1"/>
  <c r="AE223" i="1"/>
  <c r="AE949" i="1"/>
  <c r="AE2969" i="1"/>
  <c r="AE2185" i="1"/>
  <c r="AE2566" i="1"/>
  <c r="AE1650" i="1"/>
  <c r="AE2385" i="1"/>
  <c r="AE1375" i="1"/>
  <c r="AE1378" i="1"/>
  <c r="AE864" i="1"/>
  <c r="AE608" i="1"/>
  <c r="AE2700" i="1"/>
  <c r="AE1627" i="1"/>
  <c r="AE1781" i="1"/>
  <c r="AE3045" i="1"/>
  <c r="AE1284" i="1"/>
  <c r="AE586" i="1"/>
  <c r="AE361" i="1"/>
  <c r="AE2939" i="1"/>
  <c r="AE3513" i="1"/>
  <c r="AE2821" i="1"/>
  <c r="AE2446" i="1"/>
  <c r="AE2865" i="1"/>
  <c r="AE1126" i="1"/>
  <c r="AE291" i="1"/>
  <c r="AE1666" i="1"/>
  <c r="AE1496" i="1"/>
  <c r="AE113" i="1"/>
  <c r="AE1223" i="1"/>
  <c r="AE1682" i="1"/>
  <c r="AE1701" i="1"/>
  <c r="AE3412" i="1"/>
  <c r="AE1879" i="1"/>
  <c r="AE584" i="1"/>
  <c r="AE2003" i="1"/>
  <c r="AE1907" i="1"/>
  <c r="AE816" i="1"/>
  <c r="AE1825" i="1"/>
  <c r="AE398" i="1"/>
  <c r="AE3145" i="1"/>
  <c r="AE389" i="1"/>
  <c r="AE1067" i="1"/>
  <c r="AE3141" i="1"/>
  <c r="AE2206" i="1"/>
  <c r="AE1479" i="1"/>
  <c r="AE357" i="1"/>
  <c r="AE2665" i="1"/>
  <c r="AE534" i="1"/>
  <c r="AE348" i="1"/>
  <c r="AE2783" i="1"/>
  <c r="AE1212" i="1"/>
  <c r="AE3504" i="1"/>
  <c r="AE732" i="1"/>
  <c r="AE2280" i="1"/>
  <c r="AE2397" i="1"/>
  <c r="AE1233" i="1"/>
  <c r="AE1963" i="1"/>
  <c r="AE2952" i="1"/>
  <c r="AE3501" i="1"/>
  <c r="AE3112" i="1"/>
  <c r="AE3530" i="1"/>
  <c r="AE1257" i="1"/>
  <c r="AE923" i="1"/>
  <c r="AE2230" i="1"/>
  <c r="AE1410" i="1"/>
  <c r="AE2606" i="1"/>
  <c r="AE3037" i="1"/>
  <c r="AE1467" i="1"/>
  <c r="AE1552" i="1"/>
  <c r="AE540" i="1"/>
  <c r="AE1930" i="1"/>
  <c r="AE1731" i="1"/>
  <c r="AE771" i="1"/>
  <c r="AE2738" i="1"/>
  <c r="AE86" i="1"/>
  <c r="AE1931" i="1"/>
  <c r="AE852" i="1"/>
  <c r="AE1750" i="1"/>
  <c r="AE2419" i="1"/>
  <c r="AE1174" i="1"/>
  <c r="AE453" i="1"/>
  <c r="AE2638" i="1"/>
  <c r="AE1218" i="1"/>
  <c r="AE3315" i="1"/>
  <c r="AE2846" i="1"/>
  <c r="AE3042" i="1"/>
  <c r="AE1493" i="1"/>
  <c r="AE1959" i="1"/>
  <c r="AE866" i="1"/>
  <c r="AE1090" i="1"/>
  <c r="AE2938" i="1"/>
  <c r="AE1356" i="1"/>
  <c r="AE700" i="1"/>
  <c r="AE2093" i="1"/>
  <c r="AE2967" i="1"/>
  <c r="AE1347" i="1"/>
  <c r="AE2297" i="1"/>
  <c r="AE1573" i="1"/>
  <c r="AE143" i="1"/>
  <c r="AE3061" i="1"/>
  <c r="AE2994" i="1"/>
  <c r="AE3497" i="1"/>
  <c r="AE141" i="1"/>
  <c r="AE1852" i="1"/>
  <c r="AE2443" i="1"/>
  <c r="AE1845" i="1"/>
  <c r="AE1604" i="1"/>
  <c r="AE1791" i="1"/>
  <c r="AE3096" i="1"/>
  <c r="AE2742" i="1"/>
  <c r="AE1704" i="1"/>
  <c r="AE1638" i="1"/>
  <c r="AE3477" i="1"/>
  <c r="AE899" i="1"/>
  <c r="AE3277" i="1"/>
  <c r="AE510" i="1"/>
  <c r="AE2023" i="1"/>
  <c r="AE2532" i="1"/>
  <c r="AE2403" i="1"/>
  <c r="AE2067" i="1"/>
  <c r="AE2239" i="1"/>
  <c r="AE1087" i="1"/>
  <c r="AE2157" i="1"/>
  <c r="AE2153" i="1"/>
  <c r="AE2264" i="1"/>
  <c r="AE555" i="1"/>
  <c r="AE200" i="1"/>
  <c r="AE339" i="1"/>
  <c r="AE1412" i="1"/>
  <c r="AE245" i="1"/>
  <c r="AE705" i="1"/>
  <c r="AE2134" i="1"/>
  <c r="AE1131" i="1"/>
  <c r="AE495" i="1"/>
  <c r="AE3399" i="1"/>
  <c r="AE718" i="1"/>
  <c r="AE1377" i="1"/>
  <c r="AE803" i="1"/>
  <c r="AE737" i="1"/>
  <c r="AE199" i="1"/>
  <c r="AE1456" i="1"/>
  <c r="AE1926" i="1"/>
  <c r="AE1851" i="1"/>
  <c r="AE2726" i="1"/>
  <c r="AE901" i="1"/>
  <c r="AE2980" i="1"/>
  <c r="AE2724" i="1"/>
  <c r="AE2442" i="1"/>
  <c r="AE533" i="1"/>
  <c r="AE3300" i="1"/>
  <c r="AE1673" i="1"/>
  <c r="AE1871" i="1"/>
  <c r="AE2253" i="1"/>
  <c r="AE1175" i="1"/>
  <c r="AE1434" i="1"/>
  <c r="AE104" i="1"/>
  <c r="AE3165" i="1"/>
  <c r="AE1620" i="1"/>
  <c r="AE3083" i="1"/>
  <c r="AE520" i="1"/>
  <c r="AE2412" i="1"/>
  <c r="AE1140" i="1"/>
  <c r="AE209" i="1"/>
  <c r="AE1065" i="1"/>
  <c r="AE1608" i="1"/>
  <c r="AE2275" i="1"/>
  <c r="AE451" i="1"/>
  <c r="AE708" i="1"/>
  <c r="AE2179" i="1"/>
  <c r="AE279" i="1"/>
  <c r="AE3493" i="1"/>
  <c r="AE1333" i="1"/>
  <c r="AE1469" i="1"/>
  <c r="AE1320" i="1"/>
  <c r="AE2946" i="1"/>
  <c r="AE1483" i="1"/>
  <c r="AE410" i="1"/>
  <c r="AE2434" i="1"/>
  <c r="AE352" i="1"/>
  <c r="AE1644" i="1"/>
  <c r="AE2772" i="1"/>
  <c r="AE448" i="1"/>
  <c r="AE582" i="1"/>
  <c r="AE1828" i="1"/>
  <c r="AE1745" i="1"/>
  <c r="AE626" i="1"/>
  <c r="AE2888" i="1"/>
  <c r="AE615" i="1"/>
  <c r="AE1937" i="1"/>
  <c r="AE431" i="1"/>
  <c r="AE2640" i="1"/>
  <c r="AE1648" i="1"/>
  <c r="AE694" i="1"/>
  <c r="AE2768" i="1"/>
  <c r="AE1004" i="1"/>
  <c r="AE3420" i="1"/>
  <c r="AE165" i="1"/>
  <c r="AE3428" i="1"/>
  <c r="AE1101" i="1"/>
  <c r="AE1310" i="1"/>
  <c r="AE449" i="1"/>
  <c r="AE1773" i="1"/>
  <c r="AE3423" i="1"/>
  <c r="AE1305" i="1"/>
  <c r="AE186" i="1"/>
  <c r="AE1875" i="1"/>
  <c r="AE2025" i="1"/>
  <c r="AE1944" i="1"/>
  <c r="AE2486" i="1"/>
  <c r="AE1160" i="1"/>
  <c r="AE2800" i="1"/>
  <c r="AE1844" i="1"/>
  <c r="AE1383" i="1"/>
  <c r="AE1307" i="1"/>
  <c r="AE2364" i="1"/>
  <c r="AE456" i="1"/>
  <c r="AE2039" i="1"/>
  <c r="AE2817" i="1"/>
  <c r="AE1486" i="1"/>
  <c r="AE3495" i="1"/>
  <c r="AE365" i="1"/>
  <c r="AE2696" i="1"/>
  <c r="AE144" i="1"/>
  <c r="AE712" i="1"/>
  <c r="AE1630" i="1"/>
  <c r="AE2710" i="1"/>
  <c r="AE1232" i="1"/>
  <c r="AE661" i="1"/>
  <c r="AE437" i="1"/>
  <c r="AE2789" i="1"/>
  <c r="AE246" i="1"/>
  <c r="AE1555" i="1"/>
  <c r="AE758" i="1"/>
  <c r="AE1598" i="1"/>
  <c r="AE3451" i="1"/>
  <c r="AE1616" i="1"/>
  <c r="AE1785" i="1"/>
  <c r="AE739" i="1"/>
  <c r="AE2306" i="1"/>
  <c r="AE733" i="1"/>
  <c r="AE595" i="1"/>
  <c r="AE251" i="1"/>
  <c r="AE133" i="1"/>
  <c r="AE3357" i="1"/>
  <c r="AE3006" i="1"/>
  <c r="AE1221" i="1"/>
  <c r="AE2414" i="1"/>
  <c r="AE3353" i="1"/>
  <c r="AE2776" i="1"/>
  <c r="AE1983" i="1"/>
  <c r="AE3123" i="1"/>
  <c r="AE1205" i="1"/>
  <c r="AE3131" i="1"/>
  <c r="AE1379" i="1"/>
  <c r="AE219" i="1"/>
  <c r="AE395" i="1"/>
  <c r="AE477" i="1"/>
  <c r="AE682" i="1"/>
  <c r="AE1719" i="1"/>
  <c r="AE1761" i="1"/>
  <c r="AE2928" i="1"/>
  <c r="AE1152" i="1"/>
  <c r="AE2142" i="1"/>
  <c r="AE1253" i="1"/>
  <c r="AE3101" i="1"/>
  <c r="AE2454" i="1"/>
  <c r="AE2118" i="1"/>
  <c r="AE177" i="1"/>
  <c r="AE1502" i="1"/>
  <c r="AE887" i="1"/>
  <c r="AE322" i="1"/>
  <c r="AE1867" i="1"/>
  <c r="AE3043" i="1"/>
  <c r="AE1408" i="1"/>
  <c r="AE875" i="1"/>
  <c r="AE1836" i="1"/>
  <c r="AE1546" i="1"/>
  <c r="AE253" i="1"/>
  <c r="AE1078" i="1"/>
  <c r="AE1942" i="1"/>
  <c r="AE303" i="1"/>
  <c r="AE1450" i="1"/>
  <c r="AE1734" i="1"/>
  <c r="AE1167" i="1"/>
  <c r="AE2993" i="1"/>
  <c r="AE759" i="1"/>
  <c r="AE2569" i="1"/>
  <c r="AE132" i="1"/>
  <c r="AE2332" i="1"/>
  <c r="AE151" i="1"/>
  <c r="AE1857" i="1"/>
  <c r="AE1064" i="1"/>
  <c r="AE325" i="1"/>
  <c r="AE579" i="1"/>
  <c r="AE770" i="1"/>
  <c r="AE234" i="1"/>
  <c r="AE2388" i="1"/>
  <c r="AE3092" i="1"/>
  <c r="AE1938" i="1"/>
  <c r="AE1769" i="1"/>
  <c r="AE262" i="1"/>
  <c r="AE2762" i="1"/>
  <c r="AE1452" i="1"/>
  <c r="AE2369" i="1"/>
  <c r="AE2936" i="1"/>
  <c r="AE2204" i="1"/>
  <c r="AE3470" i="1"/>
  <c r="AE1935" i="1"/>
  <c r="AE2671" i="1"/>
  <c r="AE2517" i="1"/>
  <c r="AE1484" i="1"/>
  <c r="AE913" i="1"/>
  <c r="AE1653" i="1"/>
  <c r="AE3352" i="1"/>
  <c r="AE1556" i="1"/>
  <c r="AE2887" i="1"/>
  <c r="AE1386" i="1"/>
  <c r="AE2902" i="1"/>
  <c r="AE645" i="1"/>
  <c r="AE1939" i="1"/>
  <c r="AE1224" i="1"/>
  <c r="AE3416" i="1"/>
  <c r="AE3395" i="1"/>
  <c r="AE432" i="1"/>
  <c r="AE2493" i="1"/>
  <c r="AE2685" i="1"/>
  <c r="AE1541" i="1"/>
  <c r="AE2808" i="1"/>
  <c r="AE2833" i="1"/>
  <c r="AE2975" i="1"/>
  <c r="AE1657" i="1"/>
  <c r="AE1775" i="1"/>
  <c r="AE1340" i="1"/>
  <c r="AE3249" i="1"/>
  <c r="AE3358" i="1"/>
  <c r="AE1803" i="1"/>
  <c r="AE2555" i="1"/>
  <c r="AE2337" i="1"/>
  <c r="AE1634" i="1"/>
  <c r="AE1300" i="1"/>
  <c r="AE2621" i="1"/>
  <c r="AE1716" i="1"/>
  <c r="AE1229" i="1"/>
  <c r="AE174" i="1"/>
  <c r="AE302" i="1"/>
  <c r="AE1980" i="1"/>
  <c r="AE2164" i="1"/>
  <c r="AE970" i="1"/>
  <c r="AE2756" i="1"/>
  <c r="AE305" i="1"/>
  <c r="AE2141" i="1"/>
  <c r="AE3262" i="1"/>
  <c r="AE1091" i="1"/>
  <c r="AE3117" i="1"/>
  <c r="AE2891" i="1"/>
  <c r="AE2356" i="1"/>
  <c r="AE1711" i="1"/>
  <c r="AE1779" i="1"/>
  <c r="AE1093" i="1"/>
  <c r="AE934" i="1"/>
  <c r="AE1117" i="1"/>
  <c r="AE3127" i="1"/>
  <c r="AE2825" i="1"/>
  <c r="AE2788" i="1"/>
  <c r="AE1865" i="1"/>
  <c r="AE1807" i="1"/>
  <c r="AE2558" i="1"/>
  <c r="AE819" i="1"/>
  <c r="AE915" i="1"/>
  <c r="AE2278" i="1"/>
  <c r="AE2655" i="1"/>
  <c r="AE1247" i="1"/>
  <c r="AE2387" i="1"/>
  <c r="AE2302" i="1"/>
  <c r="AE2086" i="1"/>
  <c r="AE1016" i="1"/>
  <c r="AE1853" i="1"/>
  <c r="AE1655" i="1"/>
  <c r="AE3188" i="1"/>
  <c r="AE1565" i="1"/>
  <c r="AE2357" i="1"/>
  <c r="AE1981" i="1"/>
  <c r="AE717" i="1"/>
  <c r="AE468" i="1"/>
  <c r="AE607" i="1"/>
  <c r="AE2330" i="1"/>
  <c r="AE293" i="1"/>
  <c r="AE2281" i="1"/>
  <c r="AE3478" i="1"/>
  <c r="AE2138" i="1"/>
  <c r="AE3302" i="1"/>
  <c r="AE112" i="1"/>
  <c r="AE884" i="1"/>
  <c r="AE2774" i="1"/>
  <c r="AE2015" i="1"/>
  <c r="AE1133" i="1"/>
  <c r="AE2043" i="1"/>
  <c r="AE1581" i="1"/>
  <c r="AE1833" i="1"/>
  <c r="AE1351" i="1"/>
  <c r="AE2784" i="1"/>
  <c r="AE341" i="1"/>
  <c r="AE2702" i="1"/>
  <c r="AE1755" i="1"/>
  <c r="AE834" i="1"/>
  <c r="AE703" i="1"/>
  <c r="AE974" i="1"/>
  <c r="AE2257" i="1"/>
  <c r="AE3426" i="1"/>
  <c r="AE3429" i="1"/>
  <c r="AE1282" i="1"/>
  <c r="AE1989" i="1"/>
  <c r="AE1348" i="1"/>
  <c r="AE3447" i="1"/>
  <c r="AE519" i="1"/>
  <c r="AE1172" i="1"/>
  <c r="AE1185" i="1"/>
  <c r="AE2072" i="1"/>
  <c r="AE2878" i="1"/>
  <c r="AE2592" i="1"/>
  <c r="AE2248" i="1"/>
  <c r="AE594" i="1"/>
  <c r="AE2513" i="1"/>
  <c r="AE1946" i="1"/>
  <c r="AE2550" i="1"/>
  <c r="AE587" i="1"/>
  <c r="AE88" i="1"/>
  <c r="AE3363" i="1"/>
  <c r="AE818" i="1"/>
  <c r="AE1032" i="1"/>
  <c r="AE2850" i="1"/>
  <c r="AE1082" i="1"/>
  <c r="AE1488" i="1"/>
  <c r="AE2236" i="1"/>
  <c r="AE2232" i="1"/>
  <c r="AE1317" i="1"/>
  <c r="AE515" i="1"/>
  <c r="AE1607" i="1"/>
  <c r="AE3000" i="1"/>
  <c r="AE535" i="1"/>
  <c r="AE3170" i="1"/>
  <c r="AE121" i="1"/>
  <c r="AE822" i="1"/>
  <c r="AE2801" i="1"/>
  <c r="AE2610" i="1"/>
  <c r="AE499" i="1"/>
  <c r="AE3148" i="1"/>
  <c r="AE2265" i="1"/>
  <c r="AE636" i="1"/>
  <c r="AE2184" i="1"/>
  <c r="AE118" i="1"/>
  <c r="AE3424" i="1"/>
  <c r="AE942" i="1"/>
  <c r="AE3383" i="1"/>
  <c r="AE2983" i="1"/>
  <c r="AE3407" i="1"/>
  <c r="AE1388" i="1"/>
  <c r="AE2997" i="1"/>
  <c r="AE896" i="1"/>
  <c r="AE1789" i="1"/>
  <c r="AE275" i="1"/>
  <c r="AE1681" i="1"/>
  <c r="AE952" i="1"/>
  <c r="AE1265" i="1"/>
  <c r="AE1990" i="1"/>
  <c r="AE2736" i="1"/>
  <c r="AE3119" i="1"/>
  <c r="AE1790" i="1"/>
  <c r="AE1168" i="1"/>
  <c r="AE2112" i="1"/>
  <c r="AE3169" i="1"/>
  <c r="AE459" i="1"/>
  <c r="AE754" i="1"/>
  <c r="AE1387" i="1"/>
  <c r="AE1880" i="1"/>
  <c r="AE3465" i="1"/>
  <c r="AE1183" i="1"/>
  <c r="AE2416" i="1"/>
  <c r="AE678" i="1"/>
  <c r="AE3200" i="1"/>
  <c r="AE3134" i="1"/>
  <c r="AE741" i="1"/>
  <c r="AE2576" i="1"/>
  <c r="AE297" i="1"/>
  <c r="AE2957" i="1"/>
  <c r="AE1260" i="1"/>
  <c r="AE511" i="1"/>
  <c r="AE2721" i="1"/>
  <c r="AE229" i="1"/>
  <c r="AE2122" i="1"/>
  <c r="AE1625" i="1"/>
  <c r="AE1017" i="1"/>
  <c r="AE1578" i="1"/>
  <c r="AE2326" i="1"/>
  <c r="AE1780" i="1"/>
  <c r="AE1667" i="1"/>
  <c r="AE250" i="1"/>
  <c r="AE147" i="1"/>
  <c r="AE1519" i="1"/>
  <c r="AE1713" i="1"/>
  <c r="AE3253" i="1"/>
  <c r="AE1278" i="1"/>
  <c r="AE1858" i="1"/>
  <c r="AE2325" i="1"/>
  <c r="AE94" i="1"/>
  <c r="AE954" i="1"/>
  <c r="AE1829" i="1"/>
  <c r="AE1228" i="1"/>
  <c r="AE2334" i="1"/>
  <c r="AE2734" i="1"/>
  <c r="AE2100" i="1"/>
  <c r="AE193" i="1"/>
  <c r="AE2475" i="1"/>
  <c r="AE3452" i="1"/>
  <c r="AE2777" i="1"/>
  <c r="AE1455" i="1"/>
  <c r="AE2372" i="1"/>
  <c r="AE1149" i="1"/>
  <c r="AE1911" i="1"/>
  <c r="AE2514" i="1"/>
  <c r="AE3013" i="1"/>
  <c r="AE3004" i="1"/>
  <c r="AE843" i="1"/>
  <c r="AE1062" i="1"/>
  <c r="AE2779" i="1"/>
  <c r="AE2642" i="1"/>
  <c r="AE327" i="1"/>
  <c r="AE1611" i="1"/>
  <c r="AE1668" i="1"/>
  <c r="AE2520" i="1"/>
  <c r="AE2760" i="1"/>
  <c r="AE1729" i="1"/>
  <c r="AE3128" i="1"/>
  <c r="AE2340" i="1"/>
  <c r="AE1956" i="1"/>
  <c r="AE2097" i="1"/>
  <c r="AE1968" i="1"/>
  <c r="AE2427" i="1"/>
  <c r="AE1633" i="1"/>
  <c r="AE581" i="1"/>
  <c r="AE3064" i="1"/>
  <c r="AE647" i="1"/>
  <c r="AE2729" i="1"/>
  <c r="AE840" i="1"/>
  <c r="AE2591" i="1"/>
  <c r="AE2876" i="1"/>
  <c r="AE820" i="1"/>
  <c r="AE1778" i="1"/>
  <c r="AE138" i="1"/>
  <c r="AE2322" i="1"/>
  <c r="AE1687" i="1"/>
  <c r="AE991" i="1"/>
  <c r="AE1765" i="1"/>
  <c r="AE2693" i="1"/>
  <c r="AE153" i="1"/>
  <c r="AE1820" i="1"/>
  <c r="AE107" i="1"/>
  <c r="AE1033" i="1"/>
  <c r="AE3487" i="1"/>
  <c r="AE2935" i="1"/>
  <c r="AE3492" i="1"/>
  <c r="AE2956" i="1"/>
  <c r="AE2828" i="1"/>
  <c r="AE385" i="1"/>
  <c r="AE1195" i="1"/>
  <c r="AE1747" i="1"/>
  <c r="AE1397" i="1"/>
  <c r="AE2737" i="1"/>
  <c r="AE922" i="1"/>
  <c r="AE1328" i="1"/>
  <c r="AE1404" i="1"/>
  <c r="AE2047" i="1"/>
  <c r="AE1079" i="1"/>
  <c r="AE368" i="1"/>
  <c r="AE1864" i="1"/>
  <c r="AE2312" i="1"/>
  <c r="AE2358" i="1"/>
  <c r="AE1905" i="1"/>
  <c r="AE1918" i="1"/>
  <c r="AE2968" i="1"/>
  <c r="AE2423" i="1"/>
  <c r="AE158" i="1"/>
  <c r="AE369" i="1"/>
  <c r="AE1588" i="1"/>
  <c r="AE1015" i="1"/>
  <c r="AE2208" i="1"/>
  <c r="AE3459" i="1"/>
  <c r="AE553" i="1"/>
  <c r="AE3214" i="1"/>
  <c r="AE2106" i="1"/>
  <c r="AE314" i="1"/>
  <c r="AE2981" i="1"/>
  <c r="AE2085" i="1"/>
  <c r="AE3063" i="1"/>
  <c r="AE1710" i="1"/>
  <c r="AE3305" i="1"/>
  <c r="AE1797" i="1"/>
  <c r="AE1892" i="1"/>
  <c r="AE2951" i="1"/>
  <c r="AE1385" i="1"/>
  <c r="AE764" i="1"/>
  <c r="AE393" i="1"/>
  <c r="AE1203" i="1"/>
  <c r="AE3187" i="1"/>
  <c r="AE1576" i="1"/>
  <c r="AE1763" i="1"/>
  <c r="AE3252" i="1"/>
  <c r="AE2384" i="1"/>
  <c r="AE906" i="1"/>
  <c r="AE1934" i="1"/>
  <c r="AE804" i="1"/>
  <c r="AE2705" i="1"/>
  <c r="AE2568" i="1"/>
  <c r="AE1721" i="1"/>
  <c r="AE2660" i="1"/>
  <c r="AE2767" i="1"/>
  <c r="AE719" i="1"/>
  <c r="AE2906" i="1"/>
  <c r="AE1315" i="1"/>
  <c r="AE3515" i="1"/>
  <c r="AE3400" i="1"/>
  <c r="AE1725" i="1"/>
  <c r="AE203" i="1"/>
  <c r="AE1884" i="1"/>
  <c r="AE1891" i="1"/>
  <c r="AE2318" i="1"/>
  <c r="AE3218" i="1"/>
  <c r="AE2955" i="1"/>
  <c r="AE3340" i="1"/>
  <c r="AE883" i="1"/>
  <c r="AE3449" i="1"/>
  <c r="AE2867" i="1"/>
  <c r="AE2755" i="1"/>
  <c r="AE1362" i="1"/>
  <c r="AE892" i="1"/>
  <c r="AE1847" i="1"/>
  <c r="AE2461" i="1"/>
  <c r="AE2571" i="1"/>
  <c r="AE2752" i="1"/>
  <c r="AE261" i="1"/>
  <c r="AE3267" i="1"/>
  <c r="AE1774" i="1"/>
  <c r="AE3473" i="1"/>
  <c r="AE1105" i="1"/>
  <c r="AE3366" i="1"/>
  <c r="AE3065" i="1"/>
  <c r="AE2530" i="1"/>
  <c r="AE2962" i="1"/>
  <c r="AE2814" i="1"/>
  <c r="AE2853" i="1"/>
  <c r="AE2529" i="1"/>
  <c r="AE3008" i="1"/>
  <c r="AE1209" i="1"/>
  <c r="AE856" i="1"/>
  <c r="AE654" i="1"/>
  <c r="AE3052" i="1"/>
  <c r="AE3510" i="1"/>
  <c r="AE1805" i="1"/>
  <c r="AE1417" i="1"/>
  <c r="AE2692" i="1"/>
  <c r="AE2987" i="1"/>
  <c r="AE1636" i="1"/>
  <c r="AE1070" i="1"/>
  <c r="AE1839" i="1"/>
  <c r="AE578" i="1"/>
  <c r="AE1106" i="1"/>
  <c r="AE2103" i="1"/>
  <c r="AE927" i="1"/>
  <c r="AE1991" i="1"/>
  <c r="AE271" i="1"/>
  <c r="AE3132" i="1"/>
  <c r="AE2258" i="1"/>
  <c r="AE3511" i="1"/>
  <c r="AE2455" i="1"/>
  <c r="AE3468" i="1"/>
  <c r="AE75" i="1"/>
  <c r="AE2890" i="1"/>
  <c r="AE3137" i="1"/>
  <c r="AE502" i="1"/>
  <c r="AE1727" i="1"/>
  <c r="AE2847" i="1"/>
  <c r="AE905" i="1"/>
  <c r="AE3359" i="1"/>
  <c r="AE3464" i="1"/>
  <c r="AE128" i="1"/>
  <c r="AE2669" i="1"/>
  <c r="AE972" i="1"/>
  <c r="AE2261" i="1"/>
  <c r="AE3433" i="1"/>
  <c r="AE3261" i="1"/>
  <c r="AE564" i="1"/>
  <c r="AE589" i="1"/>
  <c r="AE2432" i="1"/>
  <c r="AE377" i="1"/>
  <c r="AE2379" i="1"/>
  <c r="AE2119" i="1"/>
  <c r="AE1811" i="1"/>
  <c r="AE868" i="1"/>
  <c r="AE3198" i="1"/>
  <c r="AE1281" i="1"/>
  <c r="AE1794" i="1"/>
  <c r="AE683" i="1"/>
  <c r="AE1520" i="1"/>
  <c r="AE2574" i="1"/>
  <c r="AE893" i="1"/>
  <c r="AE2436" i="1"/>
  <c r="AE2007" i="1"/>
  <c r="AE1416" i="1"/>
  <c r="AE3174" i="1"/>
  <c r="AE1401" i="1"/>
  <c r="AE3268" i="1"/>
  <c r="AE2552" i="1"/>
  <c r="AE3090" i="1"/>
  <c r="AE2321" i="1"/>
  <c r="AE2687" i="1"/>
  <c r="AE2462" i="1"/>
  <c r="AE2476" i="1"/>
  <c r="AE1134" i="1"/>
  <c r="AE807" i="1"/>
  <c r="AE2978" i="1"/>
  <c r="AE1824" i="1"/>
  <c r="AE215" i="1"/>
  <c r="AE513" i="1"/>
  <c r="AE255" i="1"/>
  <c r="AE886" i="1"/>
  <c r="AE2256" i="1"/>
  <c r="AE2451" i="1"/>
  <c r="AE3107" i="1"/>
  <c r="AE630" i="1"/>
  <c r="AE524" i="1"/>
  <c r="AE1148" i="1"/>
  <c r="AE652" i="1"/>
  <c r="AE2383" i="1"/>
  <c r="AE466" i="1"/>
  <c r="AE1718" i="1"/>
  <c r="AE267" i="1"/>
  <c r="AE2596" i="1"/>
  <c r="AE904" i="1"/>
  <c r="AE1246" i="1"/>
  <c r="AE955" i="1"/>
  <c r="AE1080" i="1"/>
  <c r="AE1600" i="1"/>
  <c r="AE3360" i="1"/>
  <c r="AE2877" i="1"/>
  <c r="AE450" i="1"/>
  <c r="AE217" i="1"/>
  <c r="AE1671" i="1"/>
  <c r="AE2989" i="1"/>
  <c r="AE3435" i="1"/>
  <c r="AE2117" i="1"/>
  <c r="AE3514" i="1"/>
  <c r="AE294" i="1"/>
  <c r="AE482" i="1"/>
  <c r="AE1009" i="1"/>
  <c r="AE3377" i="1"/>
  <c r="AE1350" i="1"/>
  <c r="AE1872" i="1"/>
  <c r="AE3069" i="1"/>
  <c r="AE436" i="1"/>
  <c r="AE2504" i="1"/>
  <c r="AE3035" i="1"/>
  <c r="AE1698" i="1"/>
  <c r="AE3517" i="1"/>
  <c r="AE565" i="1"/>
  <c r="AE342" i="1"/>
  <c r="AE1014" i="1"/>
  <c r="AE439" i="1"/>
  <c r="AE3216" i="1"/>
  <c r="AE780" i="1"/>
  <c r="AE3164" i="1"/>
  <c r="AE2368" i="1"/>
  <c r="AE2048" i="1"/>
  <c r="AE175" i="1"/>
  <c r="AE1784" i="1"/>
  <c r="AE1730" i="1"/>
  <c r="AE1099" i="1"/>
  <c r="AE2818" i="1"/>
  <c r="AE666" i="1"/>
  <c r="AE454" i="1"/>
  <c r="AE3103" i="1"/>
  <c r="AE1329" i="1"/>
  <c r="AE330" i="1"/>
  <c r="AE562" i="1"/>
  <c r="AE724" i="1"/>
  <c r="AE2299" i="1"/>
  <c r="AE643" i="1"/>
  <c r="AE882" i="1"/>
  <c r="AE2012" i="1"/>
  <c r="AE2799" i="1"/>
  <c r="AE1816" i="1"/>
  <c r="AE2390" i="1"/>
  <c r="AE1287" i="1"/>
  <c r="AE1888" i="1"/>
  <c r="AE3474" i="1"/>
  <c r="AE419" i="1"/>
  <c r="AE3523" i="1"/>
  <c r="AE1900" i="1"/>
  <c r="AE1737" i="1"/>
  <c r="AE568" i="1"/>
  <c r="AE2220" i="1"/>
  <c r="AE2339" i="1"/>
  <c r="AE2180" i="1"/>
  <c r="AE2205" i="1"/>
  <c r="AE990" i="1"/>
  <c r="AE2974" i="1"/>
  <c r="AE592" i="1"/>
  <c r="AE1344" i="1"/>
  <c r="AE3235" i="1"/>
  <c r="AE632" i="1"/>
  <c r="AE1512" i="1"/>
  <c r="AE523" i="1"/>
  <c r="AE2209" i="1"/>
  <c r="AE2380" i="1"/>
  <c r="AE2410" i="1"/>
  <c r="AE241" i="1"/>
  <c r="AE1788" i="1"/>
  <c r="AE628" i="1"/>
  <c r="AE3269" i="1"/>
  <c r="AE3197" i="1"/>
  <c r="AE1760" i="1"/>
  <c r="AE2000" i="1"/>
  <c r="AE391" i="1"/>
  <c r="AE247" i="1"/>
  <c r="AE2361" i="1"/>
  <c r="AE1056" i="1"/>
  <c r="AE2225" i="1"/>
  <c r="AE1044" i="1"/>
  <c r="AE1494" i="1"/>
  <c r="AE374" i="1"/>
  <c r="AE296" i="1"/>
  <c r="AE1207" i="1"/>
  <c r="AE1756" i="1"/>
  <c r="AE1465" i="1"/>
  <c r="AE1295" i="1"/>
  <c r="AE180" i="1"/>
  <c r="AE3016" i="1"/>
  <c r="AE265" i="1"/>
  <c r="AE1712" i="1"/>
  <c r="AE1897" i="1"/>
  <c r="AE692" i="1"/>
  <c r="AE2528" i="1"/>
  <c r="AE2244" i="1"/>
  <c r="AE1052" i="1"/>
  <c r="AE516" i="1"/>
  <c r="AE2104" i="1"/>
  <c r="AE1007" i="1"/>
  <c r="AE1902" i="1"/>
  <c r="AE93" i="1"/>
  <c r="AE2038" i="1"/>
  <c r="AE2894" i="1"/>
  <c r="AE92" i="1"/>
  <c r="AE3005" i="1"/>
  <c r="AE2636" i="1"/>
  <c r="AE155" i="1"/>
  <c r="AE1197" i="1"/>
  <c r="AE885" i="1"/>
  <c r="AE686" i="1"/>
  <c r="AE3308" i="1"/>
  <c r="AE2223" i="1"/>
  <c r="AE78" i="1"/>
  <c r="AE259" i="1"/>
  <c r="AE2797" i="1"/>
  <c r="AE1662" i="1"/>
  <c r="AE123" i="1"/>
  <c r="AE2120" i="1"/>
  <c r="AE2060" i="1"/>
  <c r="AE2856" i="1"/>
  <c r="AE2913" i="1"/>
  <c r="AE2918" i="1"/>
  <c r="AE2840" i="1"/>
  <c r="AE1943" i="1"/>
  <c r="AE2071" i="1"/>
  <c r="AE560" i="1"/>
  <c r="AE3040" i="1"/>
  <c r="AE3317" i="1"/>
  <c r="AE1005" i="1"/>
  <c r="AE558" i="1"/>
  <c r="AE522" i="1"/>
  <c r="AE2809" i="1"/>
  <c r="AE1037" i="1"/>
  <c r="AE2609" i="1"/>
  <c r="AE2287" i="1"/>
  <c r="AE3067" i="1"/>
  <c r="AE3333" i="1"/>
  <c r="AE2042" i="1"/>
  <c r="AE825" i="1"/>
  <c r="AE1290" i="1"/>
  <c r="AE2429" i="1"/>
  <c r="AE3171" i="1"/>
  <c r="AE1587" i="1"/>
  <c r="AE2556" i="1"/>
  <c r="AE735" i="1"/>
  <c r="AE276" i="1"/>
  <c r="AE518" i="1"/>
  <c r="AE1964" i="1"/>
  <c r="AE1887" i="1"/>
  <c r="AE1042" i="1"/>
  <c r="AE264" i="1"/>
  <c r="AE2625" i="1"/>
  <c r="AE2329" i="1"/>
  <c r="AE97" i="1"/>
  <c r="AE1751" i="1"/>
  <c r="AE836" i="1"/>
  <c r="AE2689" i="1"/>
  <c r="AE1448" i="1"/>
  <c r="AE1380" i="1"/>
  <c r="AE2587" i="1"/>
  <c r="AE160" i="1"/>
  <c r="AE1086" i="1"/>
  <c r="AE725" i="1"/>
  <c r="AE1437" i="1"/>
  <c r="AE3298" i="1"/>
  <c r="AE642" i="1"/>
  <c r="AE1250" i="1"/>
  <c r="AE1318" i="1"/>
  <c r="AE1031" i="1"/>
  <c r="AE1291" i="1"/>
  <c r="AE2929" i="1"/>
  <c r="AE467" i="1"/>
  <c r="AE2465" i="1"/>
  <c r="AE1570" i="1"/>
  <c r="AE465" i="1"/>
  <c r="AE2382" i="1"/>
  <c r="AE1426" i="1"/>
  <c r="AE2715" i="1"/>
  <c r="AE2113" i="1"/>
  <c r="AE491" i="1"/>
  <c r="AE205" i="1"/>
  <c r="AE1073" i="1"/>
  <c r="AE2472" i="1"/>
  <c r="AE1770" i="1"/>
  <c r="AE1558" i="1"/>
  <c r="AE231" i="1"/>
  <c r="AE239" i="1"/>
  <c r="AE3113" i="1"/>
  <c r="AE424" i="1"/>
  <c r="AE1597" i="1"/>
  <c r="AE2524" i="1"/>
  <c r="AE82" i="1"/>
  <c r="AE473" i="1"/>
  <c r="AE1582" i="1"/>
  <c r="AE713" i="1"/>
  <c r="AE1643" i="1"/>
  <c r="AE796" i="1"/>
  <c r="AE3208" i="1"/>
  <c r="AE492" i="1"/>
  <c r="AE1277" i="1"/>
  <c r="AE318" i="1"/>
  <c r="AE411" i="1"/>
  <c r="AE763" i="1"/>
  <c r="AE1139" i="1"/>
  <c r="AE2790" i="1"/>
  <c r="AE2743" i="1"/>
  <c r="AE1084" i="1"/>
  <c r="AE2719" i="1"/>
  <c r="AE80" i="1"/>
  <c r="AE1326" i="1"/>
  <c r="AE781" i="1"/>
  <c r="AE3425" i="1"/>
  <c r="AE2546" i="1"/>
  <c r="AE2937" i="1"/>
  <c r="AE367" i="1"/>
  <c r="AE2314" i="1"/>
  <c r="AE2839" i="1"/>
  <c r="AE1006" i="1"/>
  <c r="AE857" i="1"/>
  <c r="AE1145" i="1"/>
  <c r="AE2335" i="1"/>
  <c r="AE2481" i="1"/>
  <c r="AE2143" i="1"/>
  <c r="AE529" i="1"/>
  <c r="AE1338" i="1"/>
  <c r="AE3237" i="1"/>
  <c r="AE3527" i="1"/>
  <c r="AE496" i="1"/>
  <c r="AE3012" i="1"/>
  <c r="AE2667" i="1"/>
  <c r="AE1862" i="1"/>
  <c r="AE1177" i="1"/>
  <c r="AE2838" i="1"/>
  <c r="AE3322" i="1"/>
  <c r="AE379" i="1"/>
  <c r="AE313" i="1"/>
  <c r="AE2108" i="1"/>
  <c r="AE539" i="1"/>
  <c r="AE263" i="1"/>
  <c r="AE726" i="1"/>
  <c r="AE2698" i="1"/>
  <c r="AE1899" i="1"/>
  <c r="AE1808" i="1"/>
  <c r="AE1054" i="1"/>
  <c r="AE854" i="1"/>
  <c r="AE1047" i="1"/>
  <c r="AE1155" i="1"/>
  <c r="AE3038" i="1"/>
  <c r="AE1532" i="1"/>
  <c r="AE1631" i="1"/>
  <c r="AE2037" i="1"/>
  <c r="AE1695" i="1"/>
  <c r="AE1341" i="1"/>
  <c r="AE281" i="1"/>
  <c r="AE115" i="1"/>
  <c r="AE1676" i="1"/>
  <c r="AE1972" i="1"/>
  <c r="AE1251" i="1"/>
  <c r="AE1680" i="1"/>
  <c r="AE1564" i="1"/>
  <c r="AE3512" i="1"/>
  <c r="AE3189" i="1"/>
  <c r="AE285" i="1"/>
  <c r="AE3089" i="1"/>
  <c r="AE3463" i="1"/>
  <c r="AE2294" i="1"/>
  <c r="AE2807" i="1"/>
  <c r="AE1813" i="1"/>
  <c r="AE3221" i="1"/>
  <c r="AE226" i="1"/>
  <c r="AE1527" i="1"/>
  <c r="AE680" i="1"/>
  <c r="AE3120" i="1"/>
  <c r="AE2900" i="1"/>
  <c r="AE714" i="1"/>
  <c r="AE2549" i="1"/>
  <c r="AE2661" i="1"/>
  <c r="AE252" i="1"/>
  <c r="AE935" i="1"/>
  <c r="AE498" i="1"/>
  <c r="AE2161" i="1"/>
  <c r="AE2605" i="1"/>
  <c r="AE751" i="1"/>
  <c r="AE2837" i="1"/>
  <c r="AE2296" i="1"/>
  <c r="AE90" i="1"/>
  <c r="AE2131" i="1"/>
  <c r="AE1463" i="1"/>
  <c r="AE665" i="1"/>
  <c r="AE105" i="1"/>
  <c r="AE2516" i="1"/>
  <c r="AE1574" i="1"/>
  <c r="AE2831" i="1"/>
  <c r="AE1068" i="1"/>
  <c r="AE2812" i="1"/>
  <c r="AE242" i="1"/>
  <c r="AE3369" i="1"/>
  <c r="AE921" i="1"/>
  <c r="AE344" i="1"/>
  <c r="AE907" i="1"/>
  <c r="AE256" i="1"/>
  <c r="AE2102" i="1"/>
  <c r="AE1766" i="1"/>
  <c r="AE1128" i="1"/>
  <c r="AE563" i="1"/>
  <c r="AE975" i="1"/>
  <c r="AE2197" i="1"/>
  <c r="AE2123" i="1"/>
  <c r="AE3102" i="1"/>
  <c r="AE2697" i="1"/>
  <c r="AE961" i="1"/>
  <c r="AE627" i="1"/>
  <c r="AE2607" i="1"/>
  <c r="AE2798" i="1"/>
  <c r="AE618" i="1"/>
  <c r="AE622" i="1"/>
  <c r="AE332" i="1"/>
  <c r="AE988" i="1"/>
  <c r="AE214" i="1"/>
  <c r="AE2309" i="1"/>
  <c r="AE235" i="1"/>
  <c r="AE2522" i="1"/>
  <c r="AE3031" i="1"/>
  <c r="AE3206" i="1"/>
  <c r="AE233" i="1"/>
  <c r="AE3181" i="1"/>
  <c r="AE2707" i="1"/>
  <c r="AE1543" i="1"/>
  <c r="AE1615" i="1"/>
  <c r="AE202" i="1"/>
  <c r="AE894" i="1"/>
  <c r="AE1266" i="1"/>
  <c r="AE2091" i="1"/>
  <c r="AE1335" i="1"/>
  <c r="AE2487" i="1"/>
  <c r="AE320" i="1"/>
  <c r="AE1239" i="1"/>
  <c r="AE3309" i="1"/>
  <c r="AE508" i="1"/>
  <c r="AE2620" i="1"/>
  <c r="AE2353" i="1"/>
  <c r="AE1602" i="1"/>
  <c r="AE371" i="1"/>
  <c r="AE1997" i="1"/>
  <c r="AE3325" i="1"/>
  <c r="AE1304" i="1"/>
  <c r="AE3475" i="1"/>
  <c r="AE2835" i="1"/>
  <c r="AE2518" i="1"/>
  <c r="AE2611" i="1"/>
  <c r="AE1365" i="1"/>
  <c r="AE1506" i="1"/>
  <c r="AE402" i="1"/>
  <c r="AE967" i="1"/>
  <c r="AE3225" i="1"/>
  <c r="AE2819" i="1"/>
  <c r="AE3108" i="1"/>
  <c r="AE2065" i="1"/>
  <c r="AE2720" i="1"/>
  <c r="AE648" i="1"/>
  <c r="AE1894" i="1"/>
  <c r="AE881" i="1"/>
  <c r="AE1728" i="1"/>
  <c r="AE3241" i="1"/>
  <c r="AE590" i="1"/>
  <c r="AE1782" i="1"/>
  <c r="AE729" i="1"/>
  <c r="AE1822" i="1"/>
  <c r="AE146" i="1"/>
  <c r="AE1108" i="1"/>
  <c r="AE1542" i="1"/>
  <c r="AE1856" i="1"/>
  <c r="AE447" i="1"/>
  <c r="AE3320" i="1"/>
  <c r="AE2420" i="1"/>
  <c r="AE2897" i="1"/>
  <c r="AE616" i="1"/>
  <c r="AE928" i="1"/>
  <c r="AE505" i="1"/>
  <c r="AE2873" i="1"/>
  <c r="AE1684" i="1"/>
  <c r="AE2126" i="1"/>
  <c r="AE3335" i="1"/>
  <c r="AE1505" i="1"/>
  <c r="AE230" i="1"/>
  <c r="AE2731" i="1"/>
  <c r="AE489" i="1"/>
  <c r="AE1913" i="1"/>
  <c r="AE902" i="1"/>
  <c r="AE2709" i="1"/>
  <c r="AE591" i="1"/>
  <c r="AE1269" i="1"/>
  <c r="AE3332" i="1"/>
  <c r="AE1189" i="1"/>
  <c r="AE1878" i="1"/>
  <c r="AE1319" i="1"/>
  <c r="AE909" i="1"/>
  <c r="AE1019" i="1"/>
  <c r="AE2751" i="1"/>
  <c r="AE1515" i="1"/>
  <c r="AE2944" i="1"/>
  <c r="AE3130" i="1"/>
  <c r="AE987" i="1"/>
  <c r="AE2911" i="1"/>
  <c r="AE103" i="1"/>
  <c r="AE946" i="1"/>
  <c r="AE2854" i="1"/>
  <c r="AE986" i="1"/>
  <c r="AE2650" i="1"/>
  <c r="AE2484" i="1"/>
  <c r="AE658" i="1"/>
  <c r="AE1915" i="1"/>
  <c r="AE3255" i="1"/>
  <c r="AE2268" i="1"/>
  <c r="AE2351" i="1"/>
  <c r="AE2090" i="1"/>
  <c r="AE1921" i="1"/>
  <c r="AE3173" i="1"/>
  <c r="AE1116" i="1"/>
  <c r="AE1524" i="1"/>
  <c r="AE1458" i="1"/>
  <c r="AE249" i="1"/>
  <c r="AE3109" i="1"/>
  <c r="AE438" i="1"/>
  <c r="AE3378" i="1"/>
  <c r="AE1024" i="1"/>
  <c r="AE1827" i="1"/>
  <c r="AE124" i="1"/>
  <c r="AE1129" i="1"/>
  <c r="AE1181" i="1"/>
  <c r="AE2092" i="1"/>
  <c r="AE3110" i="1"/>
  <c r="AE1012" i="1"/>
  <c r="AE140" i="1"/>
  <c r="AE3441" i="1"/>
  <c r="AE2637" i="1"/>
  <c r="AE859" i="1"/>
  <c r="AE3439" i="1"/>
  <c r="AE3338" i="1"/>
  <c r="AE3295" i="1"/>
  <c r="AE1707" i="1"/>
  <c r="AE2713" i="1"/>
  <c r="AE3367" i="1"/>
  <c r="AE3020" i="1"/>
  <c r="AE1191" i="1"/>
  <c r="AE3411" i="1"/>
  <c r="AE1217" i="1"/>
  <c r="AE1021" i="1"/>
  <c r="AE2663" i="1"/>
  <c r="AE1994" i="1"/>
  <c r="AE2523" i="1"/>
  <c r="AE101" i="1"/>
  <c r="AE593" i="1"/>
  <c r="AE79" i="1"/>
  <c r="AE1841" i="1"/>
  <c r="AE1051" i="1"/>
  <c r="AE1654" i="1"/>
  <c r="AE2479" i="1"/>
  <c r="AE195" i="1"/>
  <c r="AE3274" i="1"/>
  <c r="AE1135" i="1"/>
  <c r="AE1537" i="1"/>
  <c r="AE1661" i="1"/>
  <c r="AE788" i="1"/>
  <c r="AE3318" i="1"/>
  <c r="AE1200" i="1"/>
  <c r="AE2657" i="1"/>
  <c r="AE876" i="1"/>
  <c r="AE2430" i="1"/>
  <c r="AE3259" i="1"/>
  <c r="AE908" i="1"/>
  <c r="AE1560" i="1"/>
  <c r="AE752" i="1"/>
  <c r="AE939" i="1"/>
  <c r="AE672" i="1"/>
  <c r="AE3438" i="1"/>
  <c r="AE1322" i="1"/>
  <c r="AE3392" i="1"/>
  <c r="AE2234" i="1"/>
  <c r="AE497" i="1"/>
  <c r="AE2304" i="1"/>
  <c r="AE999" i="1"/>
  <c r="AE2632" i="1"/>
  <c r="AE1011" i="1"/>
  <c r="AE1949" i="1"/>
  <c r="AE1470" i="1"/>
  <c r="AE2241" i="1"/>
  <c r="AE3436" i="1"/>
  <c r="AE179" i="1"/>
  <c r="AE228" i="1"/>
  <c r="AE3297" i="1"/>
  <c r="AE1411" i="1"/>
  <c r="AE2802" i="1"/>
  <c r="AE2664" i="1"/>
  <c r="AE1330" i="1"/>
  <c r="AE2674" i="1"/>
  <c r="AE573" i="1"/>
  <c r="AE1674" i="1"/>
  <c r="AE956" i="1"/>
  <c r="AE720" i="1"/>
  <c r="AE1159" i="1"/>
  <c r="AE1255" i="1"/>
  <c r="AE2215" i="1"/>
  <c r="AE1359" i="1"/>
  <c r="AE277" i="1"/>
  <c r="AE3284" i="1"/>
  <c r="AE2062" i="1"/>
  <c r="AE358" i="1"/>
  <c r="AE1592" i="1"/>
  <c r="AE2577" i="1"/>
  <c r="AE707" i="1"/>
  <c r="AE323" i="1"/>
  <c r="AE1445" i="1"/>
  <c r="AE2716" i="1"/>
  <c r="AE832" i="1"/>
  <c r="AE131" i="1"/>
  <c r="AE1227" i="1"/>
  <c r="AE2844" i="1"/>
  <c r="AE2630" i="1"/>
  <c r="AE148" i="1"/>
  <c r="AE1188" i="1"/>
  <c r="AE1299" i="1"/>
  <c r="AE443" i="1"/>
  <c r="AE1402" i="1"/>
  <c r="AE359" i="1"/>
  <c r="AE321" i="1"/>
  <c r="AE611" i="1"/>
  <c r="AE3025" i="1"/>
  <c r="AE1749" i="1"/>
  <c r="AE916" i="1"/>
  <c r="AE1119" i="1"/>
  <c r="AE1583" i="1"/>
  <c r="AE1303" i="1"/>
  <c r="AE1384" i="1"/>
  <c r="AE2824" i="1"/>
  <c r="AE2160" i="1"/>
  <c r="AE1960" i="1"/>
  <c r="AE550" i="1"/>
  <c r="AE998" i="1"/>
  <c r="AE1508" i="1"/>
  <c r="AE792" i="1"/>
  <c r="AE2474" i="1"/>
  <c r="AE809" i="1"/>
  <c r="AE1323" i="1"/>
  <c r="AE2210" i="1"/>
  <c r="AE1622" i="1"/>
  <c r="AE1125" i="1"/>
  <c r="AE721" i="1"/>
  <c r="AE1081" i="1"/>
  <c r="AE1504" i="1"/>
  <c r="AE216" i="1"/>
  <c r="AE2634" i="1"/>
  <c r="AE936" i="1"/>
  <c r="AE2213" i="1"/>
  <c r="AE480" i="1"/>
  <c r="AE1748" i="1"/>
  <c r="AE2525" i="1"/>
  <c r="AE3140" i="1"/>
  <c r="AE108" i="1"/>
  <c r="AE1436" i="1"/>
  <c r="AE2480" i="1"/>
  <c r="AE1154" i="1"/>
  <c r="AE3078" i="1"/>
  <c r="AE697" i="1"/>
  <c r="AE2381" i="1"/>
  <c r="AE3471" i="1"/>
  <c r="AE2629" i="1"/>
  <c r="AE2982" i="1"/>
  <c r="AE2347" i="1"/>
  <c r="AE1245" i="1"/>
  <c r="AE2898" i="1"/>
  <c r="AE1890" i="1"/>
  <c r="AE544" i="1"/>
  <c r="AE546" i="1"/>
  <c r="AE2249" i="1"/>
  <c r="AE1301" i="1"/>
  <c r="AE2006" i="1"/>
  <c r="AE2315" i="1"/>
  <c r="AE1647" i="1"/>
  <c r="AE1466" i="1"/>
  <c r="AE299" i="1"/>
  <c r="AE3462" i="1"/>
  <c r="AE2747" i="1"/>
  <c r="AE218" i="1"/>
  <c r="AE2399" i="1"/>
  <c r="AE3450" i="1"/>
  <c r="AE387" i="1"/>
  <c r="AE1979" i="1"/>
  <c r="AE2049" i="1"/>
  <c r="AE2683" i="1"/>
  <c r="AE2070" i="1"/>
  <c r="AE1709" i="1"/>
  <c r="AE1321" i="1"/>
  <c r="AE2921" i="1"/>
  <c r="AE378" i="1"/>
  <c r="AE1947" i="1"/>
  <c r="AE3403" i="1"/>
  <c r="AE1226" i="1"/>
  <c r="AE3419" i="1"/>
  <c r="AE2498" i="1"/>
  <c r="AE605" i="1"/>
  <c r="AE298" i="1"/>
  <c r="AE561" i="1"/>
  <c r="AE2686" i="1"/>
  <c r="AE669" i="1"/>
  <c r="AE2753" i="1"/>
  <c r="AE211" i="1"/>
  <c r="AE145" i="1"/>
  <c r="AE2404" i="1"/>
  <c r="AE3405" i="1"/>
  <c r="AE1268" i="1"/>
  <c r="AE3324" i="1"/>
  <c r="AE624" i="1"/>
  <c r="AE673" i="1"/>
  <c r="AE2415" i="1"/>
  <c r="AE2848" i="1"/>
  <c r="AE1476" i="1"/>
  <c r="AE620" i="1"/>
  <c r="AE1422" i="1"/>
  <c r="AE1744" i="1"/>
  <c r="AE1978" i="1"/>
  <c r="AE1263" i="1"/>
  <c r="AE1028" i="1"/>
  <c r="AE2644" i="1"/>
  <c r="AE3427" i="1"/>
  <c r="AE95" i="1"/>
  <c r="AE3381" i="1"/>
  <c r="AE2786" i="1"/>
  <c r="AE2533" i="1"/>
  <c r="AE3199" i="1"/>
  <c r="AE3410" i="1"/>
  <c r="AE3286" i="1"/>
  <c r="AE2408" i="1"/>
  <c r="AE98" i="1"/>
  <c r="AE2537" i="1"/>
  <c r="AE2405" i="1"/>
  <c r="AE3413" i="1"/>
  <c r="AE2331" i="1"/>
  <c r="AE2471" i="1"/>
  <c r="AE2260" i="1"/>
  <c r="AE2880" i="1"/>
  <c r="AE1925" i="1"/>
  <c r="AE730" i="1"/>
  <c r="AE1672" i="1"/>
  <c r="AE3313" i="1"/>
  <c r="AE3323" i="1"/>
  <c r="AE407" i="1"/>
  <c r="AE2781" i="1"/>
  <c r="AE3163" i="1"/>
  <c r="AE2435" i="1"/>
  <c r="AE501" i="1"/>
  <c r="AE2602" i="1"/>
  <c r="AE602" i="1"/>
  <c r="AE1472" i="1"/>
  <c r="AE2589" i="1"/>
  <c r="AE1372" i="1"/>
  <c r="AE286" i="1"/>
  <c r="AE116" i="1"/>
  <c r="AE1533" i="1"/>
  <c r="AE517" i="1"/>
  <c r="AE689" i="1"/>
  <c r="AE941" i="1"/>
  <c r="AE1478" i="1"/>
  <c r="AE1366" i="1"/>
  <c r="AE2909" i="1"/>
  <c r="AE2690" i="1"/>
  <c r="AE171" i="1"/>
  <c r="AE1720" i="1"/>
  <c r="AE580" i="1"/>
  <c r="AE1002" i="1"/>
  <c r="AE1072" i="1"/>
  <c r="AE2054" i="1"/>
  <c r="AE2370" i="1"/>
  <c r="AE962" i="1"/>
  <c r="AE1507" i="1"/>
  <c r="AE1453" i="1"/>
  <c r="AE1800" i="1"/>
  <c r="AE1873" i="1"/>
  <c r="AE1517" i="1"/>
  <c r="AE2173" i="1"/>
  <c r="AE1115" i="1"/>
  <c r="AE2988" i="1"/>
  <c r="AE1271" i="1"/>
  <c r="AE1264" i="1"/>
  <c r="AE895" i="1"/>
  <c r="AE1446" i="1"/>
  <c r="AE2327" i="1"/>
  <c r="AE3097" i="1"/>
  <c r="AE1523" i="1"/>
  <c r="AE1003" i="1"/>
  <c r="AE3299" i="1"/>
  <c r="AE1023" i="1"/>
  <c r="AE1000" i="1"/>
  <c r="AE716" i="1"/>
  <c r="AE541" i="1"/>
  <c r="AE2055" i="1"/>
  <c r="AE1982" i="1"/>
  <c r="AE749" i="1"/>
  <c r="AE2228" i="1"/>
  <c r="AE1230" i="1"/>
  <c r="AE2561" i="1"/>
  <c r="AE696" i="1"/>
  <c r="AE460" i="1"/>
  <c r="AE736" i="1"/>
  <c r="AE3347" i="1"/>
  <c r="AE3393" i="1"/>
  <c r="AE484" i="1"/>
  <c r="AE2526" i="1"/>
  <c r="AE2519" i="1"/>
  <c r="AE3376" i="1"/>
  <c r="AE728" i="1"/>
  <c r="AE1367" i="1"/>
  <c r="AE3202" i="1"/>
  <c r="AE1425" i="1"/>
  <c r="AE2565" i="1"/>
  <c r="AE1553" i="1"/>
  <c r="AE334" i="1"/>
  <c r="AE2319" i="1"/>
  <c r="AE1958" i="1"/>
  <c r="AE3155" i="1"/>
  <c r="AE1603" i="1"/>
  <c r="AE1171" i="1"/>
  <c r="AE1538" i="1"/>
  <c r="AE931" i="1"/>
  <c r="AE172" i="1"/>
  <c r="AE1444" i="1"/>
  <c r="AE1142" i="1"/>
  <c r="AE933" i="1"/>
  <c r="AE1866" i="1"/>
  <c r="AE1267" i="1"/>
  <c r="AE2648" i="1"/>
  <c r="AE2771" i="1"/>
  <c r="AE2464" i="1"/>
  <c r="AE1055" i="1"/>
  <c r="AE3212" i="1"/>
  <c r="AE3029" i="1"/>
  <c r="AE1343" i="1"/>
  <c r="AE1987" i="1"/>
  <c r="AE1534" i="1"/>
  <c r="AE3086" i="1"/>
  <c r="AE3001" i="1"/>
  <c r="AE1992" i="1"/>
  <c r="AE979" i="1"/>
  <c r="AE401" i="1"/>
  <c r="AE2717" i="1"/>
  <c r="AE163" i="1"/>
  <c r="AE1767" i="1"/>
  <c r="AE2579" i="1"/>
  <c r="AE2491" i="1"/>
  <c r="AE3314" i="1"/>
  <c r="AE3205" i="1"/>
  <c r="AE1373" i="1"/>
  <c r="AE135" i="1"/>
  <c r="AE2177" i="1"/>
  <c r="AE2851" i="1"/>
  <c r="AE127" i="1"/>
  <c r="AE2323" i="1"/>
  <c r="AE207" i="1"/>
  <c r="AE2599" i="1"/>
  <c r="AE3159" i="1"/>
  <c r="AE1157" i="1"/>
  <c r="AE1849" i="1"/>
  <c r="AE2240" i="1"/>
  <c r="AE1118" i="1"/>
  <c r="AE1146" i="1"/>
  <c r="AE3273" i="1"/>
  <c r="AE3301" i="1"/>
  <c r="AE674" i="1"/>
  <c r="AE848" i="1"/>
  <c r="AE1651" i="1"/>
  <c r="AE675" i="1"/>
  <c r="AE1447" i="1"/>
  <c r="AE1144" i="1"/>
  <c r="AE1575" i="1"/>
  <c r="AE1869" i="1"/>
  <c r="AE2739" i="1"/>
  <c r="AE257" i="1"/>
  <c r="AE2018" i="1"/>
  <c r="AE1272" i="1"/>
  <c r="AE2263" i="1"/>
  <c r="AE1252" i="1"/>
  <c r="AE2061" i="1"/>
  <c r="AE2247" i="1"/>
  <c r="AE1722" i="1"/>
  <c r="AE2373" i="1"/>
  <c r="AE1098" i="1"/>
  <c r="AE1111" i="1"/>
  <c r="AE2875" i="1"/>
  <c r="AE2359" i="1"/>
  <c r="AE1262" i="1"/>
  <c r="AE1355" i="1"/>
  <c r="AE423" i="1"/>
  <c r="AE914" i="1"/>
  <c r="AE2115" i="1"/>
  <c r="AE845" i="1"/>
  <c r="AE2478" i="1"/>
  <c r="AE1557" i="1"/>
  <c r="AE1838" i="1"/>
  <c r="AE364" i="1"/>
  <c r="AE469" i="1"/>
  <c r="AE2079" i="1"/>
  <c r="AE800" i="1"/>
  <c r="AE2507" i="1"/>
  <c r="AE2728" i="1"/>
  <c r="AE2002" i="1"/>
  <c r="AE509" i="1"/>
  <c r="AE2349" i="1"/>
  <c r="AE3442" i="1"/>
  <c r="AE182" i="1"/>
  <c r="AE464" i="1"/>
  <c r="AE2217" i="1"/>
  <c r="AE119" i="1"/>
  <c r="AE862" i="1"/>
  <c r="AE117" i="1"/>
  <c r="AE917" i="1"/>
  <c r="AE3172" i="1"/>
  <c r="AE2426" i="1"/>
  <c r="AE789" i="1"/>
  <c r="AE765" i="1"/>
  <c r="AE532" i="1"/>
  <c r="AE1075" i="1"/>
  <c r="AE2919" i="1"/>
  <c r="AE599" i="1"/>
  <c r="AE2834" i="1"/>
  <c r="AE1066" i="1"/>
  <c r="AE577" i="1"/>
  <c r="AE244" i="1"/>
  <c r="AE2645" i="1"/>
  <c r="AE1454" i="1"/>
  <c r="AE926" i="1"/>
  <c r="AE3179" i="1"/>
  <c r="AE434" i="1"/>
  <c r="AE463" i="1"/>
  <c r="AE2600" i="1"/>
  <c r="AE3296" i="1"/>
  <c r="AE212" i="1"/>
  <c r="AE2684" i="1"/>
  <c r="AE2020" i="1"/>
  <c r="AE3337" i="1"/>
  <c r="AE583" i="1"/>
  <c r="AE1041" i="1"/>
  <c r="AE1063" i="1"/>
  <c r="AE2377" i="1"/>
  <c r="AE2064" i="1"/>
  <c r="AE1482" i="1"/>
  <c r="AE2706" i="1"/>
  <c r="AE1122" i="1"/>
  <c r="AE2527" i="1"/>
  <c r="AE1392" i="1"/>
  <c r="AE2590" i="1"/>
  <c r="AE2088" i="1"/>
  <c r="AE1369" i="1"/>
  <c r="AE345" i="1"/>
  <c r="AE1316" i="1"/>
  <c r="AE2627" i="1"/>
  <c r="AE1419" i="1"/>
  <c r="AE2196" i="1"/>
  <c r="AE2608" i="1"/>
  <c r="AE2964" i="1"/>
  <c r="AE1715" i="1"/>
  <c r="AE2013" i="1"/>
  <c r="AE3151" i="1"/>
  <c r="AE1860" i="1"/>
  <c r="AE891" i="1"/>
  <c r="AE2714" i="1"/>
  <c r="AE435" i="1"/>
  <c r="AE2172" i="1"/>
  <c r="AE2553" i="1"/>
  <c r="AE2712" i="1"/>
  <c r="AE440" i="1"/>
  <c r="AE3049" i="1"/>
  <c r="AE879" i="1"/>
  <c r="AE3321" i="1"/>
  <c r="AE3406" i="1"/>
  <c r="AE1843" i="1"/>
  <c r="AE2344" i="1"/>
  <c r="AE3124" i="1"/>
  <c r="AE1501" i="1"/>
  <c r="AE3231" i="1"/>
  <c r="AE2149" i="1"/>
  <c r="AE688" i="1"/>
  <c r="AE598" i="1"/>
  <c r="AE452" i="1"/>
  <c r="AE3192" i="1"/>
  <c r="AE292" i="1"/>
  <c r="AE3055" i="1"/>
  <c r="AE478" i="1"/>
  <c r="AE2670" i="1"/>
  <c r="AE1248" i="1"/>
  <c r="AE3293" i="1"/>
  <c r="AE1948" i="1"/>
  <c r="AE1339" i="1"/>
  <c r="AE488" i="1"/>
  <c r="AE3147" i="1"/>
  <c r="AE2893" i="1"/>
  <c r="AE3034" i="1"/>
  <c r="AE2073" i="1"/>
  <c r="AE3349" i="1"/>
  <c r="AE274" i="1"/>
  <c r="AE2030" i="1"/>
  <c r="AE1928" i="1"/>
  <c r="AE3193" i="1"/>
  <c r="AE2457" i="1"/>
  <c r="AE1787" i="1"/>
  <c r="AE2305" i="1"/>
  <c r="AE2618" i="1"/>
  <c r="AE3022" i="1"/>
  <c r="AE850" i="1"/>
  <c r="AE1374" i="1"/>
  <c r="AE2501" i="1"/>
  <c r="AE1610" i="1"/>
  <c r="AE3129" i="1"/>
  <c r="AE2238" i="1"/>
  <c r="AE2165" i="1"/>
  <c r="AE2615" i="1"/>
  <c r="AE1586" i="1"/>
  <c r="AE260" i="1"/>
  <c r="AE1360" i="1"/>
  <c r="AE1487" i="1"/>
  <c r="AE2437" i="1"/>
  <c r="AE2748" i="1"/>
  <c r="AE3229" i="1"/>
  <c r="AE3432" i="1"/>
  <c r="AE3178" i="1"/>
  <c r="AE3498" i="1"/>
  <c r="AE326" i="1"/>
  <c r="AE657" i="1"/>
  <c r="AE548" i="1"/>
  <c r="AE1302" i="1"/>
  <c r="AE1147" i="1"/>
  <c r="AE2348" i="1"/>
  <c r="AE1514" i="1"/>
  <c r="AE2224" i="1"/>
  <c r="AE2467" i="1"/>
  <c r="AE1511" i="1"/>
  <c r="AE2216" i="1"/>
  <c r="AE224" i="1"/>
  <c r="AE2745" i="1"/>
  <c r="AE1799" i="1"/>
  <c r="AE287" i="1"/>
  <c r="AE766" i="1"/>
  <c r="AE2704" i="1"/>
  <c r="AE1123" i="1"/>
  <c r="AE2311" i="1"/>
  <c r="AE1970" i="1"/>
  <c r="AE2711" i="1"/>
  <c r="AE1158" i="1"/>
  <c r="AE2733" i="1"/>
  <c r="AE3076" i="1"/>
  <c r="AE549" i="1"/>
  <c r="AE824" i="1"/>
  <c r="AE1244" i="1"/>
  <c r="AE903" i="1"/>
  <c r="AE552" i="1"/>
  <c r="AE84" i="1"/>
  <c r="AE2573" i="1"/>
  <c r="AE959" i="1"/>
  <c r="AE3176" i="1"/>
  <c r="AE872" i="1"/>
  <c r="AE3122" i="1"/>
  <c r="AE3166" i="1"/>
  <c r="AE1043" i="1"/>
  <c r="AE3230" i="1"/>
  <c r="AE663" i="1"/>
  <c r="AE2905" i="1"/>
  <c r="AE2541" i="1"/>
  <c r="AE2052" i="1"/>
  <c r="AE1127" i="1"/>
  <c r="AE1236" i="1"/>
  <c r="AE1777" i="1"/>
  <c r="AE799" i="1"/>
  <c r="AE2459" i="1"/>
  <c r="AE3195" i="1"/>
  <c r="AE1503" i="1"/>
  <c r="AE1702" i="1"/>
  <c r="AE2694" i="1"/>
  <c r="AE1974" i="1"/>
  <c r="AE1714" i="1"/>
  <c r="AE3177" i="1"/>
  <c r="AE1039" i="1"/>
  <c r="AE1984" i="1"/>
  <c r="AE3026" i="1"/>
  <c r="AE2586" i="1"/>
  <c r="AE1692" i="1"/>
  <c r="AE2145" i="1"/>
  <c r="AE3156" i="1"/>
  <c r="AE3104" i="1"/>
  <c r="AE475" i="1"/>
  <c r="AE969" i="1"/>
  <c r="AE2927" i="1"/>
  <c r="AE2884" i="1"/>
  <c r="AE3152" i="1"/>
  <c r="AE2548" i="1"/>
  <c r="AE2011" i="1"/>
  <c r="AE3521" i="1"/>
  <c r="AE2034" i="1"/>
  <c r="AE99" i="1"/>
  <c r="AE851" i="1"/>
  <c r="AE479" i="1"/>
  <c r="AE2792" i="1"/>
  <c r="AE1358" i="1"/>
  <c r="AE3081" i="1"/>
  <c r="AE791" i="1"/>
  <c r="AE1176" i="1"/>
  <c r="AE2917" i="1"/>
  <c r="AE793" i="1"/>
  <c r="AE1936" i="1"/>
  <c r="AE2932" i="1"/>
  <c r="AE201" i="1"/>
  <c r="AE2270" i="1"/>
  <c r="AE2769" i="1"/>
  <c r="AE2063" i="1"/>
  <c r="AE1732" i="1"/>
  <c r="AE2559" i="1"/>
  <c r="AE1324" i="1"/>
  <c r="AE2447" i="1"/>
  <c r="AE722" i="1"/>
  <c r="AE2691" i="1"/>
  <c r="AE829" i="1"/>
  <c r="AE1641" i="1"/>
  <c r="AE2820" i="1"/>
  <c r="AE2778" i="1"/>
  <c r="AE487" i="1"/>
  <c r="AE2795" i="1"/>
  <c r="AE1107" i="1"/>
  <c r="AE2276" i="1"/>
  <c r="AE1069" i="1"/>
  <c r="AE1026" i="1"/>
  <c r="AE2128" i="1"/>
  <c r="AE1371" i="1"/>
  <c r="AE3050" i="1"/>
  <c r="AE3417" i="1"/>
  <c r="AE570" i="1"/>
  <c r="AE1162" i="1"/>
  <c r="AE3028" i="1"/>
  <c r="AE2658" i="1"/>
  <c r="AE139" i="1"/>
  <c r="AE2803" i="1"/>
  <c r="AE1443" i="1"/>
  <c r="AE225" i="1"/>
  <c r="AE1733" i="1"/>
  <c r="AE1059" i="1"/>
  <c r="AE650" i="1"/>
  <c r="AE1758" i="1"/>
  <c r="AE2290" i="1"/>
  <c r="AE1161" i="1"/>
  <c r="AE3211" i="1"/>
  <c r="AE1632" i="1"/>
  <c r="AE232" i="1"/>
  <c r="AE1834" i="1"/>
  <c r="AE1153" i="1"/>
  <c r="AE831" i="1"/>
  <c r="AE1953" i="1"/>
  <c r="AE490" i="1"/>
  <c r="AE3484" i="1"/>
  <c r="AE2631" i="1"/>
  <c r="AE997" i="1"/>
  <c r="AE2593" i="1"/>
  <c r="AE2152" i="1"/>
  <c r="AE1735" i="1"/>
  <c r="AE2633" i="1"/>
  <c r="AE167" i="1"/>
  <c r="AE3158" i="1"/>
  <c r="AE3496" i="1"/>
  <c r="AE2396" i="1"/>
  <c r="AE827" i="1"/>
  <c r="AE1619" i="1"/>
  <c r="AE3010" i="1"/>
  <c r="AE2363" i="1"/>
  <c r="AE1962" i="1"/>
  <c r="AE1876" i="1"/>
  <c r="AE3157" i="1"/>
  <c r="AE1349" i="1"/>
  <c r="AE3242" i="1"/>
  <c r="AE2924" i="1"/>
  <c r="AE1754" i="1"/>
  <c r="AE2677" i="1"/>
  <c r="AE1288" i="1"/>
  <c r="AE745" i="1"/>
  <c r="AE1431" i="1"/>
  <c r="AE1753" i="1"/>
  <c r="AE3048" i="1"/>
  <c r="AE3272" i="1"/>
  <c r="AE2595" i="1"/>
  <c r="AE1357" i="1"/>
  <c r="AE2563" i="1"/>
  <c r="AE3144" i="1"/>
  <c r="AE1280" i="1"/>
  <c r="AE3356" i="1"/>
  <c r="AE1795" i="1"/>
  <c r="AE1792" i="1"/>
  <c r="AE2995" i="1"/>
  <c r="AE2466" i="1"/>
  <c r="AE406" i="1"/>
  <c r="AE1235" i="1"/>
  <c r="AE2417" i="1"/>
  <c r="AE2796" i="1"/>
  <c r="AE2214" i="1"/>
  <c r="AE3294" i="1"/>
  <c r="AE1776" i="1"/>
  <c r="AE2191" i="1"/>
  <c r="AE3084" i="1"/>
  <c r="AE3196" i="1"/>
  <c r="AE3418" i="1"/>
  <c r="AE1832" i="1"/>
  <c r="AE351" i="1"/>
  <c r="AI3" i="7"/>
  <c r="AF3" i="7" l="1"/>
  <c r="AH3"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<sst xmlns="http://schemas.openxmlformats.org/spreadsheetml/2006/main" count="7136" uniqueCount="5132">
  <si>
    <t>Babies' apparel (PC0003)</t>
  </si>
  <si>
    <t>Bedding (PC0015)</t>
  </si>
  <si>
    <t>Carried accessories (PC0011)</t>
  </si>
  <si>
    <t>Children's apparel (PC0004)</t>
  </si>
  <si>
    <t>Children's denim apparel (PC0008)</t>
  </si>
  <si>
    <t>Dyed fabrics (PC0025)</t>
  </si>
  <si>
    <t>Dyed fibers (PC0033)</t>
  </si>
  <si>
    <t>Dyed yarns (PC0029)</t>
  </si>
  <si>
    <t>Fabrics (PC0028)</t>
  </si>
  <si>
    <t>Filling, stuffing (PC0020)</t>
  </si>
  <si>
    <t>Footwear (PC0016)</t>
  </si>
  <si>
    <t>Functional accessories (PC0017)</t>
  </si>
  <si>
    <t>Greige fabrics (PC0026)</t>
  </si>
  <si>
    <t>Greige yarns (PC0030)</t>
  </si>
  <si>
    <t>Hard goods (PC0022)</t>
  </si>
  <si>
    <t>Home textiles (PC0010)</t>
  </si>
  <si>
    <t>Industrial, technical (PC0019)</t>
  </si>
  <si>
    <t>Medical (PC0014)</t>
  </si>
  <si>
    <t>Men's apparel (PC0001)</t>
  </si>
  <si>
    <t>Men's denim apparel (PC0006)</t>
  </si>
  <si>
    <t>Other (PC0038)</t>
  </si>
  <si>
    <t>Outdoor (PC0018)</t>
  </si>
  <si>
    <t>Packaging (PC0023)</t>
  </si>
  <si>
    <t>Paper products (PC0021)</t>
  </si>
  <si>
    <t>Personal care, hygiene (PC0013)</t>
  </si>
  <si>
    <t>Processed post-consumer materials (PC0035)</t>
  </si>
  <si>
    <t>Processed pre-consumer materials (PC0041)</t>
  </si>
  <si>
    <t>Reclaimed post-consumer materials (PC0037)</t>
  </si>
  <si>
    <t>Reclaimed pre-consumer materials (PC0040)</t>
  </si>
  <si>
    <t>Tops (PC0032)</t>
  </si>
  <si>
    <t>Toys (PC0024)</t>
  </si>
  <si>
    <t>Undyed fabrics (PC0027)</t>
  </si>
  <si>
    <t>Undyed fibers (PC0034)</t>
  </si>
  <si>
    <t>Undyed yarns (PC0031)</t>
  </si>
  <si>
    <t>Unisex apparel (PC0005)</t>
  </si>
  <si>
    <t>Unisex denim apparel (PC0009)</t>
  </si>
  <si>
    <t>Unprocessed post-consumer fibers/materials (PC0036)</t>
  </si>
  <si>
    <t>Unprocessed pre-consumer fibers/materials (PC0042)</t>
  </si>
  <si>
    <t>Women's apparel (PC0002)</t>
  </si>
  <si>
    <t>Women's denim apparel (PC0007)</t>
  </si>
  <si>
    <t>Worn accessories (PC0012)</t>
  </si>
  <si>
    <t>Babies' clothing (PD0013)</t>
  </si>
  <si>
    <t>Pillows, cushions (PD0023)</t>
  </si>
  <si>
    <t>Bags, handbags, totes, pouches (PD0024)</t>
  </si>
  <si>
    <t>Overcoats, jackets, vests (PD0001)</t>
  </si>
  <si>
    <t>Knitted fabrics (PD0058)</t>
  </si>
  <si>
    <t>Lint cotton (PD0074)</t>
  </si>
  <si>
    <t>Open-end yarns (PD0066)</t>
  </si>
  <si>
    <t>Non-woven fabrics (PD0062)</t>
  </si>
  <si>
    <t>Down, feather (PD0047)</t>
  </si>
  <si>
    <t>Shoes (PD0035)</t>
  </si>
  <si>
    <t>Buttons (PD0036)</t>
  </si>
  <si>
    <t>Furniture (PD0053)</t>
  </si>
  <si>
    <t>Bed linen, bed sheets (PD0015)</t>
  </si>
  <si>
    <t>Tarpaulins, awnings (PD0043)</t>
  </si>
  <si>
    <t>Topical products (PD0032)</t>
  </si>
  <si>
    <t>Belts (PD0031)</t>
  </si>
  <si>
    <t>Tents, sails, camping goods (PD0042)</t>
  </si>
  <si>
    <t>Labels, tags (PD0038)</t>
  </si>
  <si>
    <t>Cardboard, boxes (PD0050)</t>
  </si>
  <si>
    <t>Reclaimed bottles (PD0094)</t>
  </si>
  <si>
    <t>Tops (PD0073)</t>
  </si>
  <si>
    <t>Soft toys (PD0056)</t>
  </si>
  <si>
    <t>Seed cotton (raw cotton) (PD0088)</t>
  </si>
  <si>
    <t>Gloves, mittens, hand covering (PD0026)</t>
  </si>
  <si>
    <t>Babies' accessories (PD0014)</t>
  </si>
  <si>
    <t>Mattresses (PD0034)</t>
  </si>
  <si>
    <t>Luggage, suitcases (PD0025)</t>
  </si>
  <si>
    <t>Suits, suit- pants (PD0002)</t>
  </si>
  <si>
    <t>Woven fabrics (PD0059)</t>
  </si>
  <si>
    <t>Raw fibers (PD0075)</t>
  </si>
  <si>
    <t>Carded yarns (PD0067)</t>
  </si>
  <si>
    <t>Special fabrics (PD0063)</t>
  </si>
  <si>
    <t>Man-made fiber filling (PD0048)</t>
  </si>
  <si>
    <t>Zippers (PD0037)</t>
  </si>
  <si>
    <t>Decorative items (PD0054)</t>
  </si>
  <si>
    <t>Table linen, tablecloth, napkins (PD0016)</t>
  </si>
  <si>
    <t>Building materials (PD0046)</t>
  </si>
  <si>
    <t>Reclaimed down, feathers (PD0099)</t>
  </si>
  <si>
    <t>Paper products (PD0051)</t>
  </si>
  <si>
    <t>Invasive products (PD0033)</t>
  </si>
  <si>
    <t>Tanned hide (PD0084)</t>
  </si>
  <si>
    <t>Reclaimed fishing nets (PD0095)</t>
  </si>
  <si>
    <t>Hard toys (PD0057)</t>
  </si>
  <si>
    <t>Greasy wool (PD0089)</t>
  </si>
  <si>
    <t>Neckties, bow ties, cravats (PD0027)</t>
  </si>
  <si>
    <t>Pants, trousers (PD0003)</t>
  </si>
  <si>
    <t>Terry fabrics (PD0060)</t>
  </si>
  <si>
    <t>Raw silk (PD0076)</t>
  </si>
  <si>
    <t>Super Combed yarns (PD0068)</t>
  </si>
  <si>
    <t>Leather (PD0064)</t>
  </si>
  <si>
    <t>Natural fiber filling (PD0049)</t>
  </si>
  <si>
    <t>Towels, kitchen linen, toilet linen (PD0017)</t>
  </si>
  <si>
    <t>Automotive parts, upholstery (PD0045)</t>
  </si>
  <si>
    <t>Other (PD0100)</t>
  </si>
  <si>
    <t>Sleeping bags (PD0044)</t>
  </si>
  <si>
    <t>Packing sacks, bags (PD0055)</t>
  </si>
  <si>
    <t>Envelops, cards (PD0052)</t>
  </si>
  <si>
    <t>Chips (pellets) (PD0085)</t>
  </si>
  <si>
    <t>Reclaimed textiles (PD0096)</t>
  </si>
  <si>
    <t>Silk cocoons (PD0090)</t>
  </si>
  <si>
    <t>Scarves, shawls, veils (PD0028)</t>
  </si>
  <si>
    <t>Sweaters, pullovers, cardigans (PD0004)</t>
  </si>
  <si>
    <t>Denim fabrics (PD0061)</t>
  </si>
  <si>
    <t>Combed fibers (PD0077)</t>
  </si>
  <si>
    <t>Filament (PD0069)</t>
  </si>
  <si>
    <t>Bonded leather (PD0065)</t>
  </si>
  <si>
    <t>Trimmings (PD0039)</t>
  </si>
  <si>
    <t>Food contact textiles (PD0018)</t>
  </si>
  <si>
    <t>Flakes (PD0086)</t>
  </si>
  <si>
    <t>Reclaimed ocean wastes (PD0097)</t>
  </si>
  <si>
    <t>Greasy animal hair (PD0091)</t>
  </si>
  <si>
    <t>Handkerchiefs (PD0029)</t>
  </si>
  <si>
    <t>Shirts, blouses (PD0005)</t>
  </si>
  <si>
    <t>Scoured fibers (PD0078)</t>
  </si>
  <si>
    <t>Yarns for hand knitting (PD0070)</t>
  </si>
  <si>
    <t>Interlining (PD0040)</t>
  </si>
  <si>
    <t>Blankets, bedspreads, quilts (PD0019)</t>
  </si>
  <si>
    <t>Popcorns (PD0087)</t>
  </si>
  <si>
    <t>Reclaimed process wastes (PD0098)</t>
  </si>
  <si>
    <t>Pulp (PD0092)</t>
  </si>
  <si>
    <t>Hats, caps, head coverings (PD0030)</t>
  </si>
  <si>
    <t>Undergarment, sleepwear, robes (PD0006)</t>
  </si>
  <si>
    <t>Staple fibers (PD0079)</t>
  </si>
  <si>
    <t>Core-spun yarns (PD0071)</t>
  </si>
  <si>
    <t>Sewing threads (PD0041)</t>
  </si>
  <si>
    <t>Curtains, blinds (PD0020)</t>
  </si>
  <si>
    <t>Rawhide (PD0093)</t>
  </si>
  <si>
    <t>T-shirts, singlets (PD0007)</t>
  </si>
  <si>
    <t>Mixed fibers (PD0080)</t>
  </si>
  <si>
    <t>Fancy yarns (PD0072)</t>
  </si>
  <si>
    <t>Upholstery (PD0021)</t>
  </si>
  <si>
    <t>Activewear, sportswear (PD0008)</t>
  </si>
  <si>
    <t>By-products (PD0081)</t>
  </si>
  <si>
    <t>Carpets, rugs, floor coverings (PD0022)</t>
  </si>
  <si>
    <t>Socks, hosiery (PD0009)</t>
  </si>
  <si>
    <t>Comber noil (PD0082)</t>
  </si>
  <si>
    <t>Semi-combed yarns (PD0101)</t>
  </si>
  <si>
    <t>Workwear, uniforms (PD0010)</t>
  </si>
  <si>
    <t>Normally combed yarns (PD0102)</t>
  </si>
  <si>
    <t>Cotton linter (PD0083)</t>
  </si>
  <si>
    <t>Dresses, skirts (PD0011)</t>
  </si>
  <si>
    <t>Highly combed yarns (PD0103)</t>
  </si>
  <si>
    <t>Brassieres, suspenders, garters (PD0012)</t>
  </si>
  <si>
    <t>Process Category</t>
  </si>
  <si>
    <t>Code</t>
  </si>
  <si>
    <t>PR &amp; Code</t>
  </si>
  <si>
    <t>No processing</t>
  </si>
  <si>
    <t>PR0000</t>
  </si>
  <si>
    <t>No processing (PR0000)</t>
  </si>
  <si>
    <t>Boiling</t>
  </si>
  <si>
    <t>PR0001</t>
  </si>
  <si>
    <t>Boiling (PR0001)</t>
  </si>
  <si>
    <t>Breeding</t>
  </si>
  <si>
    <t>PR0002</t>
  </si>
  <si>
    <t>Breeding (PR0002)</t>
  </si>
  <si>
    <t>Biological recycling</t>
  </si>
  <si>
    <t>PR0003</t>
  </si>
  <si>
    <t>Biological recycling (PR0003)</t>
  </si>
  <si>
    <t>Brand</t>
  </si>
  <si>
    <t>PR0035</t>
  </si>
  <si>
    <t>Brand (PR0035)</t>
  </si>
  <si>
    <t>Chemical recycling</t>
  </si>
  <si>
    <t>PR0004</t>
  </si>
  <si>
    <t>Chemical recycling (PR0004)</t>
  </si>
  <si>
    <t>Collecting</t>
  </si>
  <si>
    <t>PR0005</t>
  </si>
  <si>
    <t>Collecting (PR0005)</t>
  </si>
  <si>
    <t>Concentrating</t>
  </si>
  <si>
    <t>PR0006</t>
  </si>
  <si>
    <t>Concentrating (PR0006)</t>
  </si>
  <si>
    <t>Down processing</t>
  </si>
  <si>
    <t>PR0007</t>
  </si>
  <si>
    <t>Down processing (PR0007)</t>
  </si>
  <si>
    <t>Dyeing</t>
  </si>
  <si>
    <t>PR0008</t>
  </si>
  <si>
    <t>Dyeing (PR0008)</t>
  </si>
  <si>
    <t>Embroidery, embellishment</t>
  </si>
  <si>
    <t>PR0009</t>
  </si>
  <si>
    <t>Embroidery, embellishment (PR0009)</t>
  </si>
  <si>
    <t>Extrusion</t>
  </si>
  <si>
    <t>PR0010</t>
  </si>
  <si>
    <t>Extrusion (PR0010)</t>
  </si>
  <si>
    <t>Farming (group)</t>
  </si>
  <si>
    <t>PR0011</t>
  </si>
  <si>
    <t>Farming (group) (PR0011)</t>
  </si>
  <si>
    <t>Farming (individual)</t>
  </si>
  <si>
    <t>PR0036</t>
  </si>
  <si>
    <t>Farming (individual) (PR0036)</t>
  </si>
  <si>
    <t>Farming (area)</t>
  </si>
  <si>
    <t>PR0037</t>
  </si>
  <si>
    <t>Farming (area) (PR0037)</t>
  </si>
  <si>
    <t>Farming (communal)</t>
  </si>
  <si>
    <t>PR0038</t>
  </si>
  <si>
    <t>Farming (communal) (PR0038)</t>
  </si>
  <si>
    <t>Finishing</t>
  </si>
  <si>
    <t>PR0012</t>
  </si>
  <si>
    <t>Finishing (PR0012)</t>
  </si>
  <si>
    <t>Ginning</t>
  </si>
  <si>
    <t>PR0013</t>
  </si>
  <si>
    <t>Ginning (PR0013)</t>
  </si>
  <si>
    <t>Hatching</t>
  </si>
  <si>
    <t>PR0014</t>
  </si>
  <si>
    <t>Hatching (PR0014)</t>
  </si>
  <si>
    <t>Knitting</t>
  </si>
  <si>
    <t>PR0015</t>
  </si>
  <si>
    <t>Knitting (PR0015)</t>
  </si>
  <si>
    <t>Manufacturing</t>
  </si>
  <si>
    <t>PR0016</t>
  </si>
  <si>
    <t>Manufacturing (PR0016)</t>
  </si>
  <si>
    <t>Mechanical recycling</t>
  </si>
  <si>
    <t>PR0017</t>
  </si>
  <si>
    <t>Mechanical recycling (PR0017)</t>
  </si>
  <si>
    <t>Molding</t>
  </si>
  <si>
    <t>PR0018</t>
  </si>
  <si>
    <t>Molding (PR0018)</t>
  </si>
  <si>
    <t>Non-woven manufacturing</t>
  </si>
  <si>
    <t>PR0019</t>
  </si>
  <si>
    <t>Non-woven manufacturing (PR0019)</t>
  </si>
  <si>
    <t>Packing</t>
  </si>
  <si>
    <t>PR0020</t>
  </si>
  <si>
    <t>Packing (PR0020)</t>
  </si>
  <si>
    <t>Pre-treatment</t>
  </si>
  <si>
    <t>PR0021</t>
  </si>
  <si>
    <t>Pre-treatment (PR0021)</t>
  </si>
  <si>
    <t>Preparatory</t>
  </si>
  <si>
    <t>PR0022</t>
  </si>
  <si>
    <t>Preparatory (PR0022)</t>
  </si>
  <si>
    <t>Printing</t>
  </si>
  <si>
    <t>PR0023</t>
  </si>
  <si>
    <t>Printing (PR0023)</t>
  </si>
  <si>
    <t>Pulp making</t>
  </si>
  <si>
    <t>PR0024</t>
  </si>
  <si>
    <t>Pulp making (PR0024)</t>
  </si>
  <si>
    <t>Retail sales</t>
  </si>
  <si>
    <t>PR0025</t>
  </si>
  <si>
    <t>Retail sales (PR0025)</t>
  </si>
  <si>
    <t>Retting</t>
  </si>
  <si>
    <t>PR0039</t>
  </si>
  <si>
    <t>Retting (PR0039)</t>
  </si>
  <si>
    <t>Scouring</t>
  </si>
  <si>
    <t>PR0040</t>
  </si>
  <si>
    <t>Scouring (PR0040)</t>
  </si>
  <si>
    <t>Slaughtering</t>
  </si>
  <si>
    <t>PR0026</t>
  </si>
  <si>
    <t>Slaughtering (PR0026)</t>
  </si>
  <si>
    <t>Spinning</t>
  </si>
  <si>
    <t>PR0027</t>
  </si>
  <si>
    <t>Spinning (PR0027)</t>
  </si>
  <si>
    <t>Tanning</t>
  </si>
  <si>
    <t>PR0028</t>
  </si>
  <si>
    <t>Tanning (PR0028)</t>
  </si>
  <si>
    <t>Top making</t>
  </si>
  <si>
    <t>PR0029</t>
  </si>
  <si>
    <t>Top making (PR0029)</t>
  </si>
  <si>
    <t>Trading</t>
  </si>
  <si>
    <t>PR0030</t>
  </si>
  <si>
    <t>Trading (PR0030)</t>
  </si>
  <si>
    <t>PR0031</t>
  </si>
  <si>
    <t>Washing, laundering</t>
  </si>
  <si>
    <t>PR0032</t>
  </si>
  <si>
    <t>Washing, laundering (PR0032)</t>
  </si>
  <si>
    <t>Weaving</t>
  </si>
  <si>
    <t>PR0033</t>
  </si>
  <si>
    <t>Weaving (PR0033)</t>
  </si>
  <si>
    <t>Other</t>
  </si>
  <si>
    <t>PR0034</t>
  </si>
  <si>
    <t>Other (PR0034)</t>
  </si>
  <si>
    <t>Write off / dummy</t>
  </si>
  <si>
    <t>PR9999</t>
  </si>
  <si>
    <t>Write off / dummy (PR9999)</t>
  </si>
  <si>
    <t>Bedding</t>
  </si>
  <si>
    <t>Fabrics</t>
  </si>
  <si>
    <t>Footwear</t>
  </si>
  <si>
    <t>Medical</t>
  </si>
  <si>
    <t>Outdoor</t>
  </si>
  <si>
    <t>Packaging</t>
  </si>
  <si>
    <t>Tops</t>
  </si>
  <si>
    <t>Toys</t>
  </si>
  <si>
    <t>Raw Material</t>
  </si>
  <si>
    <t>[No attribute]</t>
  </si>
  <si>
    <t>In-conversion</t>
  </si>
  <si>
    <t>Organic</t>
  </si>
  <si>
    <t>Recycled pre/post-consumer</t>
  </si>
  <si>
    <t>Recycled pre-consumer</t>
  </si>
  <si>
    <t>Recycled post-consumer</t>
  </si>
  <si>
    <t>Responsible</t>
  </si>
  <si>
    <t>Sustainably sourced</t>
  </si>
  <si>
    <t>Content claimed</t>
  </si>
  <si>
    <t>Acetate</t>
  </si>
  <si>
    <t>RM0218</t>
  </si>
  <si>
    <t>–</t>
  </si>
  <si>
    <t>RM0219</t>
  </si>
  <si>
    <t>RM0220</t>
  </si>
  <si>
    <t>RM0221</t>
  </si>
  <si>
    <t>Acetate (VR2)</t>
  </si>
  <si>
    <t>Acrylic</t>
  </si>
  <si>
    <t>RM0156</t>
  </si>
  <si>
    <t>RM0157</t>
  </si>
  <si>
    <t>RM0158</t>
  </si>
  <si>
    <t>RM0159</t>
  </si>
  <si>
    <t>Acrylonitrile Butadiene Styrene (ABS)</t>
  </si>
  <si>
    <t>Alpaca</t>
  </si>
  <si>
    <t>RM0001</t>
  </si>
  <si>
    <t>RM0002</t>
  </si>
  <si>
    <t>RM0003</t>
  </si>
  <si>
    <t>RM0004</t>
  </si>
  <si>
    <t>RM0005</t>
  </si>
  <si>
    <t>RM0006</t>
  </si>
  <si>
    <t>RM0007</t>
  </si>
  <si>
    <t>Angora</t>
  </si>
  <si>
    <t>RM0008</t>
  </si>
  <si>
    <t>RM0009</t>
  </si>
  <si>
    <t>RM0010</t>
  </si>
  <si>
    <t>RM0011</t>
  </si>
  <si>
    <t>RM0012</t>
  </si>
  <si>
    <t>RM0013</t>
  </si>
  <si>
    <t>Bamboo</t>
  </si>
  <si>
    <t>RM0090</t>
  </si>
  <si>
    <t>RM0091</t>
  </si>
  <si>
    <t>RM0092</t>
  </si>
  <si>
    <t>RM0093</t>
  </si>
  <si>
    <t>RM0094</t>
  </si>
  <si>
    <t>RM0095</t>
  </si>
  <si>
    <t>Camel</t>
  </si>
  <si>
    <t>RM0014</t>
  </si>
  <si>
    <t>RM0015</t>
  </si>
  <si>
    <t>RM0016</t>
  </si>
  <si>
    <t>RM0017</t>
  </si>
  <si>
    <t>RM0018</t>
  </si>
  <si>
    <t>RM0019</t>
  </si>
  <si>
    <t>Cashmere</t>
  </si>
  <si>
    <t>RM0020</t>
  </si>
  <si>
    <t>RM0021</t>
  </si>
  <si>
    <t>RM0022</t>
  </si>
  <si>
    <t>RM0023</t>
  </si>
  <si>
    <t>RM0024</t>
  </si>
  <si>
    <t>RM0025</t>
  </si>
  <si>
    <t>Coir</t>
  </si>
  <si>
    <t>RM0096</t>
  </si>
  <si>
    <t>RM0097</t>
  </si>
  <si>
    <t>RM0098</t>
  </si>
  <si>
    <t>RM0099</t>
  </si>
  <si>
    <t>RM0100</t>
  </si>
  <si>
    <t>RM0101</t>
  </si>
  <si>
    <t>Copper</t>
  </si>
  <si>
    <t>Cotton</t>
  </si>
  <si>
    <t>RM0102</t>
  </si>
  <si>
    <t>RM0103</t>
  </si>
  <si>
    <t>RM0104</t>
  </si>
  <si>
    <t>RM0105</t>
  </si>
  <si>
    <t>RM0106</t>
  </si>
  <si>
    <t>RM0107</t>
  </si>
  <si>
    <t>Cupro</t>
  </si>
  <si>
    <t>RM0222</t>
  </si>
  <si>
    <t>RM0223</t>
  </si>
  <si>
    <t>RM0224</t>
  </si>
  <si>
    <t>RM0225</t>
  </si>
  <si>
    <t>Cupro (VR2)</t>
  </si>
  <si>
    <t>Down</t>
  </si>
  <si>
    <t>RM0026</t>
  </si>
  <si>
    <t>RM0027</t>
  </si>
  <si>
    <t>RM0028</t>
  </si>
  <si>
    <t>RM0029</t>
  </si>
  <si>
    <t>RM0030</t>
  </si>
  <si>
    <t>RM0031</t>
  </si>
  <si>
    <t>RM0032</t>
  </si>
  <si>
    <t>Down (PFC)</t>
  </si>
  <si>
    <t>Elastane (spandex)</t>
  </si>
  <si>
    <t>RM0160</t>
  </si>
  <si>
    <t>RM0161</t>
  </si>
  <si>
    <t>RM0162</t>
  </si>
  <si>
    <t>RM0163</t>
  </si>
  <si>
    <t>Elastane (spandex) (VR2)</t>
  </si>
  <si>
    <t>RM0164</t>
  </si>
  <si>
    <t>RM0165</t>
  </si>
  <si>
    <t>RM0166</t>
  </si>
  <si>
    <t>RM0167</t>
  </si>
  <si>
    <t>Ethylene vinyl acetate</t>
  </si>
  <si>
    <t>RM0168</t>
  </si>
  <si>
    <t>RM0169</t>
  </si>
  <si>
    <t>RM0170</t>
  </si>
  <si>
    <t>RM0171</t>
  </si>
  <si>
    <t>Feather</t>
  </si>
  <si>
    <t>RM0033</t>
  </si>
  <si>
    <t>RM0034</t>
  </si>
  <si>
    <t>RM0035</t>
  </si>
  <si>
    <t>RM0036</t>
  </si>
  <si>
    <t>RM0037</t>
  </si>
  <si>
    <t>RM0038</t>
  </si>
  <si>
    <t>RM0039</t>
  </si>
  <si>
    <t>Feather (PFC)</t>
  </si>
  <si>
    <t>Flax (linen)</t>
  </si>
  <si>
    <t>RM0108</t>
  </si>
  <si>
    <t>RM0109</t>
  </si>
  <si>
    <t>RM0110</t>
  </si>
  <si>
    <t>RM0111</t>
  </si>
  <si>
    <t>RM0112</t>
  </si>
  <si>
    <t>RM0113</t>
  </si>
  <si>
    <t>Glass</t>
  </si>
  <si>
    <t>RM0242</t>
  </si>
  <si>
    <t>RM0243</t>
  </si>
  <si>
    <t>RM0244</t>
  </si>
  <si>
    <t>RM0245</t>
  </si>
  <si>
    <t>Guanaco</t>
  </si>
  <si>
    <t>RM0040</t>
  </si>
  <si>
    <t>RM0041</t>
  </si>
  <si>
    <t>RM0042</t>
  </si>
  <si>
    <t>RM0043</t>
  </si>
  <si>
    <t>RM0044</t>
  </si>
  <si>
    <t>RM0045</t>
  </si>
  <si>
    <t>Hemp</t>
  </si>
  <si>
    <t>RM0114</t>
  </si>
  <si>
    <t>RM0115</t>
  </si>
  <si>
    <t>RM0116</t>
  </si>
  <si>
    <t>RM0117</t>
  </si>
  <si>
    <t>RM0118</t>
  </si>
  <si>
    <t>RM0119</t>
  </si>
  <si>
    <t>Iron</t>
  </si>
  <si>
    <t>Jute</t>
  </si>
  <si>
    <t>RM0120</t>
  </si>
  <si>
    <t>RM0121</t>
  </si>
  <si>
    <t>RM0122</t>
  </si>
  <si>
    <t>RM0123</t>
  </si>
  <si>
    <t>RM0124</t>
  </si>
  <si>
    <t>RM0125</t>
  </si>
  <si>
    <t>Kapok</t>
  </si>
  <si>
    <t>RM0126</t>
  </si>
  <si>
    <t>RM0127</t>
  </si>
  <si>
    <t>RM0128</t>
  </si>
  <si>
    <t>RM0129</t>
  </si>
  <si>
    <t>RM0130</t>
  </si>
  <si>
    <t>RM0131</t>
  </si>
  <si>
    <t>Lama</t>
  </si>
  <si>
    <t>RM0046</t>
  </si>
  <si>
    <t>RM0047</t>
  </si>
  <si>
    <t>RM0048</t>
  </si>
  <si>
    <t>RM0049</t>
  </si>
  <si>
    <t>RM0050</t>
  </si>
  <si>
    <t>RM0051</t>
  </si>
  <si>
    <t>Latex</t>
  </si>
  <si>
    <t>RM0172</t>
  </si>
  <si>
    <t>RM0173</t>
  </si>
  <si>
    <t>RM0174</t>
  </si>
  <si>
    <t>RM0175</t>
  </si>
  <si>
    <t>RM0176</t>
  </si>
  <si>
    <t>RM0177</t>
  </si>
  <si>
    <t>Leather</t>
  </si>
  <si>
    <t>RM0052</t>
  </si>
  <si>
    <t>RM0053</t>
  </si>
  <si>
    <t>RM0054</t>
  </si>
  <si>
    <t>RM0055</t>
  </si>
  <si>
    <t>RM0056</t>
  </si>
  <si>
    <t>RM0057</t>
  </si>
  <si>
    <t>Lyocell</t>
  </si>
  <si>
    <t>RM0226</t>
  </si>
  <si>
    <t>RM0227</t>
  </si>
  <si>
    <t>RM0228</t>
  </si>
  <si>
    <t>RM0229</t>
  </si>
  <si>
    <t>Lyocell (VR2)</t>
  </si>
  <si>
    <t>Metal</t>
  </si>
  <si>
    <t>RM0246</t>
  </si>
  <si>
    <t>RM0247</t>
  </si>
  <si>
    <t>RM0248</t>
  </si>
  <si>
    <t>RM0249</t>
  </si>
  <si>
    <t>Metallic fibers</t>
  </si>
  <si>
    <t>RM0254</t>
  </si>
  <si>
    <t>RM0255</t>
  </si>
  <si>
    <t>RM0256</t>
  </si>
  <si>
    <t>RM0257</t>
  </si>
  <si>
    <t>Mixed fibers</t>
  </si>
  <si>
    <t>RM0258</t>
  </si>
  <si>
    <t>RM0259</t>
  </si>
  <si>
    <t>RM0260</t>
  </si>
  <si>
    <t>RM0261</t>
  </si>
  <si>
    <t>Modacrylic</t>
  </si>
  <si>
    <t>RM0178</t>
  </si>
  <si>
    <t>RM0179</t>
  </si>
  <si>
    <t>RM0180</t>
  </si>
  <si>
    <t>RM0181</t>
  </si>
  <si>
    <t>Modal</t>
  </si>
  <si>
    <t>RM0230</t>
  </si>
  <si>
    <t>RM0231</t>
  </si>
  <si>
    <t>RM0232</t>
  </si>
  <si>
    <t>RM0233</t>
  </si>
  <si>
    <t>Modal (VR2)</t>
  </si>
  <si>
    <t>Mohair</t>
  </si>
  <si>
    <t>RM0058</t>
  </si>
  <si>
    <t>RM0059</t>
  </si>
  <si>
    <t>RM0060</t>
  </si>
  <si>
    <t>RM0061</t>
  </si>
  <si>
    <t>RM0062</t>
  </si>
  <si>
    <t>RM0063</t>
  </si>
  <si>
    <t>RM0064</t>
  </si>
  <si>
    <t>Natural rubber</t>
  </si>
  <si>
    <t>RM0132</t>
  </si>
  <si>
    <t>RM0133</t>
  </si>
  <si>
    <t>RM0134</t>
  </si>
  <si>
    <t>RM0135</t>
  </si>
  <si>
    <t>RM0136</t>
  </si>
  <si>
    <t>RM0137</t>
  </si>
  <si>
    <t>Nettle</t>
  </si>
  <si>
    <t>RM0138</t>
  </si>
  <si>
    <t>RM0139</t>
  </si>
  <si>
    <t>RM0140</t>
  </si>
  <si>
    <t>RM0141</t>
  </si>
  <si>
    <t>RM0142</t>
  </si>
  <si>
    <t>RM0143</t>
  </si>
  <si>
    <t>RM0262</t>
  </si>
  <si>
    <t>RM0263</t>
  </si>
  <si>
    <t>RM0264</t>
  </si>
  <si>
    <t>RM0265</t>
  </si>
  <si>
    <t>RM0266</t>
  </si>
  <si>
    <t>RM0267</t>
  </si>
  <si>
    <t>Polyamide (nylon)</t>
  </si>
  <si>
    <t>RM0182</t>
  </si>
  <si>
    <t>RM0183</t>
  </si>
  <si>
    <t>RM0184</t>
  </si>
  <si>
    <t>RM0185</t>
  </si>
  <si>
    <t>Polyamide (nylon) (VR2)</t>
  </si>
  <si>
    <t>Polycarbonate (PC)</t>
  </si>
  <si>
    <t>Polycarbonate-acrylonitrile butadiene styrene (PC-ABS)</t>
  </si>
  <si>
    <t>Polyester</t>
  </si>
  <si>
    <t>RM0186</t>
  </si>
  <si>
    <t>RM0187</t>
  </si>
  <si>
    <t>RM0188</t>
  </si>
  <si>
    <t>RM0189</t>
  </si>
  <si>
    <t>Polyester (VR2)</t>
  </si>
  <si>
    <t>Polyethylene</t>
  </si>
  <si>
    <t>RM0190</t>
  </si>
  <si>
    <t>RM0191</t>
  </si>
  <si>
    <t>RM0192</t>
  </si>
  <si>
    <t>RM0193</t>
  </si>
  <si>
    <t>Polyethylene terephthalate (PET)</t>
  </si>
  <si>
    <t>RM0194</t>
  </si>
  <si>
    <t>RM0195</t>
  </si>
  <si>
    <t>RM0196</t>
  </si>
  <si>
    <t>RM0197</t>
  </si>
  <si>
    <t>Polyethylene terephthalate (PET) (VR2)</t>
  </si>
  <si>
    <t>Polylactic acid (PLA)</t>
  </si>
  <si>
    <t>RM0198</t>
  </si>
  <si>
    <t>RM0199</t>
  </si>
  <si>
    <t>RM0200</t>
  </si>
  <si>
    <t>RM0201</t>
  </si>
  <si>
    <t>Polypropylene</t>
  </si>
  <si>
    <t>RM0202</t>
  </si>
  <si>
    <t>RM0203</t>
  </si>
  <si>
    <t>RM0204</t>
  </si>
  <si>
    <t>RM0205</t>
  </si>
  <si>
    <t>Polystyrene</t>
  </si>
  <si>
    <t>RM0206</t>
  </si>
  <si>
    <t>RM0207</t>
  </si>
  <si>
    <t>RM0208</t>
  </si>
  <si>
    <t>RM0209</t>
  </si>
  <si>
    <t>Polyurethane</t>
  </si>
  <si>
    <t>RM0210</t>
  </si>
  <si>
    <t>RM0211</t>
  </si>
  <si>
    <t>RM0212</t>
  </si>
  <si>
    <t>RM0213</t>
  </si>
  <si>
    <t>Protein</t>
  </si>
  <si>
    <t>RM0214</t>
  </si>
  <si>
    <t>RM0215</t>
  </si>
  <si>
    <t>RM0216</t>
  </si>
  <si>
    <t>RM0217</t>
  </si>
  <si>
    <t>Ramie</t>
  </si>
  <si>
    <t>RM0144</t>
  </si>
  <si>
    <t>RM0145</t>
  </si>
  <si>
    <t>RM0146</t>
  </si>
  <si>
    <t>RM0147</t>
  </si>
  <si>
    <t>RM0148</t>
  </si>
  <si>
    <t>RM0149</t>
  </si>
  <si>
    <t>Silk</t>
  </si>
  <si>
    <t>RM0065</t>
  </si>
  <si>
    <t>RM0066</t>
  </si>
  <si>
    <t>RM0067</t>
  </si>
  <si>
    <t>RM0068</t>
  </si>
  <si>
    <t>RM0069</t>
  </si>
  <si>
    <t>RM0070</t>
  </si>
  <si>
    <t>Sisal</t>
  </si>
  <si>
    <t>RM0150</t>
  </si>
  <si>
    <t>RM0151</t>
  </si>
  <si>
    <t>RM0152</t>
  </si>
  <si>
    <t>RM0153</t>
  </si>
  <si>
    <t>RM0154</t>
  </si>
  <si>
    <t>RM0155</t>
  </si>
  <si>
    <t>Synthetic Rubber</t>
  </si>
  <si>
    <t>Thermoplastic Elastomer (TPE)</t>
  </si>
  <si>
    <t>Thermoplastic Rubber (TPR)</t>
  </si>
  <si>
    <t>Triacetate</t>
  </si>
  <si>
    <t>RM0234</t>
  </si>
  <si>
    <t>RM0235</t>
  </si>
  <si>
    <t>RM0236</t>
  </si>
  <si>
    <t>RM0237</t>
  </si>
  <si>
    <t>Triacetate (VR2)</t>
  </si>
  <si>
    <t>Vicuna</t>
  </si>
  <si>
    <t>RM0071</t>
  </si>
  <si>
    <t>RM0072</t>
  </si>
  <si>
    <t>RM0073</t>
  </si>
  <si>
    <t>RM0074</t>
  </si>
  <si>
    <t>RM0075</t>
  </si>
  <si>
    <t>RM0076</t>
  </si>
  <si>
    <t>Viscose (rayon)</t>
  </si>
  <si>
    <t>RM0238</t>
  </si>
  <si>
    <t>RM0239</t>
  </si>
  <si>
    <t>RM0240</t>
  </si>
  <si>
    <t>RM0241</t>
  </si>
  <si>
    <t>Viscose (rayon) (VR2)</t>
  </si>
  <si>
    <t>Wood</t>
  </si>
  <si>
    <t>RM0250</t>
  </si>
  <si>
    <t>RM0251</t>
  </si>
  <si>
    <t>RM0252</t>
  </si>
  <si>
    <t>RM0253</t>
  </si>
  <si>
    <t>Wool</t>
  </si>
  <si>
    <t>RM0077</t>
  </si>
  <si>
    <t>RM0078</t>
  </si>
  <si>
    <t>RM0079</t>
  </si>
  <si>
    <t>RM0080</t>
  </si>
  <si>
    <t>RM0081</t>
  </si>
  <si>
    <t>RM0082</t>
  </si>
  <si>
    <t>RM0083</t>
  </si>
  <si>
    <t>Yak</t>
  </si>
  <si>
    <t>RM0084</t>
  </si>
  <si>
    <t>RM0085</t>
  </si>
  <si>
    <t>RM0086</t>
  </si>
  <si>
    <t>RM0087</t>
  </si>
  <si>
    <t>RM0088</t>
  </si>
  <si>
    <t>RM0089</t>
  </si>
  <si>
    <t>Zinc</t>
  </si>
  <si>
    <t>Babies_apparel</t>
  </si>
  <si>
    <t>Carried_accessories</t>
  </si>
  <si>
    <t>Hard_goods</t>
  </si>
  <si>
    <t>Dyed_fabrics</t>
  </si>
  <si>
    <t>Greige_fabrics</t>
  </si>
  <si>
    <t>Undyed_fabrics</t>
  </si>
  <si>
    <t>Paper_products</t>
  </si>
  <si>
    <t>Worn_accessories</t>
  </si>
  <si>
    <t>Functional_accessories</t>
  </si>
  <si>
    <t>Home_textiles</t>
  </si>
  <si>
    <t>Dyed_fibers</t>
  </si>
  <si>
    <t>Men_apparel</t>
  </si>
  <si>
    <t>Men_denim_apparel</t>
  </si>
  <si>
    <t>Undyed_fibers</t>
  </si>
  <si>
    <t>Dyed_yarns</t>
  </si>
  <si>
    <t>Greige_yarns</t>
  </si>
  <si>
    <t>Undyed_yarns</t>
  </si>
  <si>
    <t>Children_apparel</t>
  </si>
  <si>
    <t>Children_denim_apparel</t>
  </si>
  <si>
    <t>Unisex_apparel</t>
  </si>
  <si>
    <t>Unisex_denim_apparel</t>
  </si>
  <si>
    <t>Women_apparel</t>
  </si>
  <si>
    <t>Women_denim_apparel</t>
  </si>
  <si>
    <t>Personal_care_hygiene</t>
  </si>
  <si>
    <t>Filling_stuffing</t>
  </si>
  <si>
    <t>Industrial_technical</t>
  </si>
  <si>
    <t>Doc. Nr</t>
  </si>
  <si>
    <t>Rev. Date</t>
  </si>
  <si>
    <t>Rev. Nr</t>
  </si>
  <si>
    <t>A.</t>
    <phoneticPr fontId="4" type="noConversion"/>
  </si>
  <si>
    <t>GP 01 F 04</t>
    <phoneticPr fontId="4" type="noConversion"/>
  </si>
  <si>
    <t>B.</t>
    <phoneticPr fontId="4" type="noConversion"/>
  </si>
  <si>
    <t>D.</t>
    <phoneticPr fontId="4" type="noConversion"/>
  </si>
  <si>
    <t>E.</t>
    <phoneticPr fontId="4" type="noConversion"/>
  </si>
  <si>
    <t>No.</t>
    <phoneticPr fontId="4" type="noConversion"/>
  </si>
  <si>
    <t>Product Category</t>
    <phoneticPr fontId="4" type="noConversion"/>
  </si>
  <si>
    <t>Product Details</t>
    <phoneticPr fontId="4" type="noConversion"/>
  </si>
  <si>
    <t>Materials and Compositions</t>
    <phoneticPr fontId="4" type="noConversion"/>
  </si>
  <si>
    <t>Certified Processes:</t>
    <phoneticPr fontId="4" type="noConversion"/>
  </si>
  <si>
    <t>Main Licensee Company Name:</t>
    <phoneticPr fontId="4" type="noConversion"/>
  </si>
  <si>
    <t>Main Licensee Address:</t>
    <phoneticPr fontId="4" type="noConversion"/>
  </si>
  <si>
    <t>Name of Facilities/subcontractors</t>
    <phoneticPr fontId="4" type="noConversion"/>
  </si>
  <si>
    <t>Address of Operatons</t>
    <phoneticPr fontId="4" type="noConversion"/>
  </si>
  <si>
    <t>Processing Steps/Activities</t>
    <phoneticPr fontId="4" type="noConversion"/>
  </si>
  <si>
    <t>Acetate (RM0218)</t>
  </si>
  <si>
    <t>Acrylic (RM0156)</t>
  </si>
  <si>
    <t>Alpaca (RM0001)</t>
  </si>
  <si>
    <t>Angora (RM0008)</t>
  </si>
  <si>
    <t>Bamboo (RM0090)</t>
  </si>
  <si>
    <t>Camel (RM0014)</t>
  </si>
  <si>
    <t>Cashmere (RM0020)</t>
  </si>
  <si>
    <t>Coir (RM0096)</t>
  </si>
  <si>
    <t>Cotton (RM0102)</t>
  </si>
  <si>
    <t>Cupro (RM0222)</t>
  </si>
  <si>
    <t>Down (RM0026)</t>
  </si>
  <si>
    <t>Elastane (spandex) (RM0160)</t>
  </si>
  <si>
    <t>Ethylene vinyl acetate (RM0168)</t>
  </si>
  <si>
    <t>Feather (RM0033)</t>
  </si>
  <si>
    <t>Flax (linen) (RM0108)</t>
  </si>
  <si>
    <t>Glass (RM0242)</t>
  </si>
  <si>
    <t>Guanaco (RM0040)</t>
  </si>
  <si>
    <t>Hemp (RM0114)</t>
  </si>
  <si>
    <t>Jute (RM0120)</t>
  </si>
  <si>
    <t>Kapok (RM0126)</t>
  </si>
  <si>
    <t>Lama (RM0046)</t>
  </si>
  <si>
    <t>Latex (RM0172)</t>
  </si>
  <si>
    <t>Leather (RM0052)</t>
  </si>
  <si>
    <t>Lyocell (RM0226)</t>
  </si>
  <si>
    <t>Metal (RM0246)</t>
  </si>
  <si>
    <t>Metallic fibers (RM0254)</t>
  </si>
  <si>
    <t>Mixed fibers (RM0258)</t>
  </si>
  <si>
    <t>Modacrylic (RM0178)</t>
  </si>
  <si>
    <t>Modal (RM0230)</t>
  </si>
  <si>
    <t>Mohair (RM0058)</t>
  </si>
  <si>
    <t>Natural rubber (RM0132)</t>
  </si>
  <si>
    <t>Nettle (RM0138)</t>
  </si>
  <si>
    <t>Other (RM0262)</t>
  </si>
  <si>
    <t>Polyamide (nylon) (RM0182)</t>
  </si>
  <si>
    <t>Polyester (RM0186)</t>
  </si>
  <si>
    <t>Polyethylene (RM0190)</t>
  </si>
  <si>
    <t>Polyethylene terephthalate (PET) (RM0194)</t>
  </si>
  <si>
    <t>Polylactic acid (PLA) (RM0198)</t>
  </si>
  <si>
    <t>Polypropylene (RM0202)</t>
  </si>
  <si>
    <t>Polystyrene (RM0206)</t>
  </si>
  <si>
    <t>Polyurethane (RM0210)</t>
  </si>
  <si>
    <t>Protein (RM0214)</t>
  </si>
  <si>
    <t>Ramie (RM0144)</t>
  </si>
  <si>
    <t>Silk (RM0065)</t>
  </si>
  <si>
    <t>Sisal (RM0150)</t>
  </si>
  <si>
    <t>Triacetate (RM0234)</t>
  </si>
  <si>
    <t>Vicuna (RM0071)</t>
  </si>
  <si>
    <t>Viscose (rayon) (RM0238)</t>
  </si>
  <si>
    <t>Wood (RM0250)</t>
  </si>
  <si>
    <t>Wool (RM0077)</t>
  </si>
  <si>
    <t>Yak (RM0084)</t>
  </si>
  <si>
    <t>Alpaca (RM0002)</t>
  </si>
  <si>
    <t>Angora (RM0009)</t>
  </si>
  <si>
    <t>Bamboo (RM0091)</t>
  </si>
  <si>
    <t>Camel (RM0015)</t>
  </si>
  <si>
    <t>Cashmere (RM0021)</t>
  </si>
  <si>
    <t>Coir (RM0097)</t>
  </si>
  <si>
    <t>Cotton (RM0103)</t>
  </si>
  <si>
    <t>Down (RM0027)</t>
  </si>
  <si>
    <t>Feather (RM0034)</t>
  </si>
  <si>
    <t>Flax (linen) (RM0109)</t>
  </si>
  <si>
    <t>Guanaco (RM0041)</t>
  </si>
  <si>
    <t>Hemp (RM0115)</t>
  </si>
  <si>
    <t>Jute (RM0121)</t>
  </si>
  <si>
    <t>Kapok (RM0127)</t>
  </si>
  <si>
    <t>Lama (RM0047)</t>
  </si>
  <si>
    <t>Latex (RM0173)</t>
  </si>
  <si>
    <t>Leather (RM0053)</t>
  </si>
  <si>
    <t>Mohair (RM0059)</t>
  </si>
  <si>
    <t>Natural rubber (RM0133)</t>
  </si>
  <si>
    <t>Nettle (RM0139)</t>
  </si>
  <si>
    <t>Other (RM0263)</t>
  </si>
  <si>
    <t>Ramie (RM0145)</t>
  </si>
  <si>
    <t>Silk (RM0066)</t>
  </si>
  <si>
    <t>Sisal (RM0151)</t>
  </si>
  <si>
    <t>Vicuna (RM0072)</t>
  </si>
  <si>
    <t>Wool (RM0078)</t>
  </si>
  <si>
    <t>Yak (RM0085)</t>
  </si>
  <si>
    <t>Alpaca (RM0003)</t>
  </si>
  <si>
    <t>Angora (RM0010)</t>
  </si>
  <si>
    <t>Bamboo (RM0092)</t>
  </si>
  <si>
    <t>Camel (RM0016)</t>
  </si>
  <si>
    <t>Cashmere (RM0022)</t>
  </si>
  <si>
    <t>Coir (RM0098)</t>
  </si>
  <si>
    <t>Cotton (RM0104)</t>
  </si>
  <si>
    <t>Down (RM0028)</t>
  </si>
  <si>
    <t>Feather (RM0035)</t>
  </si>
  <si>
    <t>Flax (linen) (RM0110)</t>
  </si>
  <si>
    <t>Guanaco (RM0042)</t>
  </si>
  <si>
    <t>Hemp (RM0116)</t>
  </si>
  <si>
    <t>Jute (RM0122)</t>
  </si>
  <si>
    <t>Kapok (RM0128)</t>
  </si>
  <si>
    <t>Lama (RM0048)</t>
  </si>
  <si>
    <t>Latex (RM0174)</t>
  </si>
  <si>
    <t>Leather (RM0054)</t>
  </si>
  <si>
    <t>Mohair (RM0060)</t>
  </si>
  <si>
    <t>Natural rubber (RM0134)</t>
  </si>
  <si>
    <t>Nettle (RM0140)</t>
  </si>
  <si>
    <t>Other (RM0264)</t>
  </si>
  <si>
    <t>Ramie (RM0146)</t>
  </si>
  <si>
    <t>Silk (RM0067)</t>
  </si>
  <si>
    <t>Sisal (RM0152)</t>
  </si>
  <si>
    <t>Vicuna (RM0073)</t>
  </si>
  <si>
    <t>Wool (RM0079)</t>
  </si>
  <si>
    <t>Yak (RM0086)</t>
  </si>
  <si>
    <t>Acetate (RM0219)</t>
  </si>
  <si>
    <t>Acrylic (RM0157)</t>
  </si>
  <si>
    <t>Alpaca (RM0004)</t>
  </si>
  <si>
    <t>Angora (RM0011)</t>
  </si>
  <si>
    <t>Bamboo (RM0093)</t>
  </si>
  <si>
    <t>Camel (RM0017)</t>
  </si>
  <si>
    <t>Cashmere (RM0023)</t>
  </si>
  <si>
    <t>Coir (RM0099)</t>
  </si>
  <si>
    <t>Cotton (RM0105)</t>
  </si>
  <si>
    <t>Cupro (RM0223)</t>
  </si>
  <si>
    <t>Down (RM0029)</t>
  </si>
  <si>
    <t>Elastane (spandex) (RM0161)</t>
  </si>
  <si>
    <t>Ethylene vinyl acetate (RM0169)</t>
  </si>
  <si>
    <t>Feather (RM0036)</t>
  </si>
  <si>
    <t>Flax (linen) (RM0111)</t>
  </si>
  <si>
    <t>Glass (RM0243)</t>
  </si>
  <si>
    <t>Guanaco (RM0043)</t>
  </si>
  <si>
    <t>Hemp (RM0117)</t>
  </si>
  <si>
    <t>Jute (RM0123)</t>
  </si>
  <si>
    <t>Kapok (RM0129)</t>
  </si>
  <si>
    <t>Lama (RM0049)</t>
  </si>
  <si>
    <t>Latex (RM0175)</t>
  </si>
  <si>
    <t>Leather (RM0055)</t>
  </si>
  <si>
    <t>Lyocell (RM0227)</t>
  </si>
  <si>
    <t>Metal (RM0247)</t>
  </si>
  <si>
    <t>Metallic fibers (RM0255)</t>
  </si>
  <si>
    <t>Mixed fibers (RM0259)</t>
  </si>
  <si>
    <t>Modacrylic (RM0179)</t>
  </si>
  <si>
    <t>Modal (RM0231)</t>
  </si>
  <si>
    <t>Mohair (RM0061)</t>
  </si>
  <si>
    <t>Natural rubber (RM0135)</t>
  </si>
  <si>
    <t>Nettle (RM0141)</t>
  </si>
  <si>
    <t>Other (RM0265)</t>
  </si>
  <si>
    <t>Polyamide (nylon) (RM0183)</t>
  </si>
  <si>
    <t>Polyester (RM0187)</t>
  </si>
  <si>
    <t>Polyethylene (RM0191)</t>
  </si>
  <si>
    <t>Polyethylene terephthalate (PET) (RM0195)</t>
  </si>
  <si>
    <t>Polylactic acid (PLA) (RM0199)</t>
  </si>
  <si>
    <t>Polypropylene (RM0203)</t>
  </si>
  <si>
    <t>Polystyrene (RM0207)</t>
  </si>
  <si>
    <t>Polyurethane (RM0211)</t>
  </si>
  <si>
    <t>Protein (RM0215)</t>
  </si>
  <si>
    <t>Ramie (RM0147)</t>
  </si>
  <si>
    <t>Silk (RM0068)</t>
  </si>
  <si>
    <t>Sisal (RM0153)</t>
  </si>
  <si>
    <t>Triacetate (RM0235)</t>
  </si>
  <si>
    <t>Vicuna (RM0074)</t>
  </si>
  <si>
    <t>Viscose (rayon) (RM0239)</t>
  </si>
  <si>
    <t>Wood (RM0251)</t>
  </si>
  <si>
    <t>Wool (RM0080)</t>
  </si>
  <si>
    <t>Yak (RM0087)</t>
  </si>
  <si>
    <t>Acetate (RM0220)</t>
  </si>
  <si>
    <t>Acrylic (RM0158)</t>
  </si>
  <si>
    <t>Alpaca (RM0005)</t>
  </si>
  <si>
    <t>Angora (RM0012)</t>
  </si>
  <si>
    <t>Bamboo (RM0094)</t>
  </si>
  <si>
    <t>Camel (RM0018)</t>
  </si>
  <si>
    <t>Cashmere (RM0024)</t>
  </si>
  <si>
    <t>Coir (RM0100)</t>
  </si>
  <si>
    <t>Cotton (RM0106)</t>
  </si>
  <si>
    <t>Cupro (RM0224)</t>
  </si>
  <si>
    <t>Down (RM0030)</t>
  </si>
  <si>
    <t>Elastane (spandex) (RM0162)</t>
  </si>
  <si>
    <t>Ethylene vinyl acetate (RM0170)</t>
  </si>
  <si>
    <t>Feather (RM0037)</t>
  </si>
  <si>
    <t>Flax (linen) (RM0112)</t>
  </si>
  <si>
    <t>Glass (RM0244)</t>
  </si>
  <si>
    <t>Guanaco (RM0044)</t>
  </si>
  <si>
    <t>Hemp (RM0118)</t>
  </si>
  <si>
    <t>Jute (RM0124)</t>
  </si>
  <si>
    <t>Kapok (RM0130)</t>
  </si>
  <si>
    <t>Lama (RM0050)</t>
  </si>
  <si>
    <t>Latex (RM0176)</t>
  </si>
  <si>
    <t>Leather (RM0056)</t>
  </si>
  <si>
    <t>Lyocell (RM0228)</t>
  </si>
  <si>
    <t>Metal (RM0248)</t>
  </si>
  <si>
    <t>Metallic fibers (RM0256)</t>
  </si>
  <si>
    <t>Mixed fibers (RM0260)</t>
  </si>
  <si>
    <t>Modacrylic (RM0180)</t>
  </si>
  <si>
    <t>Modal (RM0232)</t>
  </si>
  <si>
    <t>Mohair (RM0062)</t>
  </si>
  <si>
    <t>Natural rubber (RM0136)</t>
  </si>
  <si>
    <t>Nettle (RM0142)</t>
  </si>
  <si>
    <t>Other (RM0266)</t>
  </si>
  <si>
    <t>Polyamide (nylon) (RM0184)</t>
  </si>
  <si>
    <t>Polyester (RM0188)</t>
  </si>
  <si>
    <t>Polyethylene (RM0192)</t>
  </si>
  <si>
    <t>Polyethylene terephthalate (PET) (RM0196)</t>
  </si>
  <si>
    <t>Polylactic acid (PLA) (RM0200)</t>
  </si>
  <si>
    <t>Polypropylene (RM0204)</t>
  </si>
  <si>
    <t>Polystyrene (RM0208)</t>
  </si>
  <si>
    <t>Polyurethane (RM0212)</t>
  </si>
  <si>
    <t>Protein (RM0216)</t>
  </si>
  <si>
    <t>Ramie (RM0148)</t>
  </si>
  <si>
    <t>Silk (RM0069)</t>
  </si>
  <si>
    <t>Sisal (RM0154)</t>
  </si>
  <si>
    <t>Triacetate (RM0236)</t>
  </si>
  <si>
    <t>Vicuna (RM0075)</t>
  </si>
  <si>
    <t>Viscose (rayon) (RM0240)</t>
  </si>
  <si>
    <t>Wood (RM0252)</t>
  </si>
  <si>
    <t>Wool (RM0081)</t>
  </si>
  <si>
    <t>Yak (RM0088)</t>
  </si>
  <si>
    <t>Acetate (RM0221)</t>
  </si>
  <si>
    <t>Acrylic (RM0159)</t>
  </si>
  <si>
    <t>Alpaca (RM0006)</t>
  </si>
  <si>
    <t>Angora (RM0013)</t>
  </si>
  <si>
    <t>Bamboo (RM0095)</t>
  </si>
  <si>
    <t>Camel (RM0019)</t>
  </si>
  <si>
    <t>Cashmere (RM0025)</t>
  </si>
  <si>
    <t>Coir (RM0101)</t>
  </si>
  <si>
    <t>Cotton (RM0107)</t>
  </si>
  <si>
    <t>Cupro (RM0225)</t>
  </si>
  <si>
    <t>Down (RM0031)</t>
  </si>
  <si>
    <t>Elastane (spandex) (RM0163)</t>
  </si>
  <si>
    <t>Ethylene vinyl acetate (RM0171)</t>
  </si>
  <si>
    <t>Feather (RM0038)</t>
  </si>
  <si>
    <t>Flax (linen) (RM0113)</t>
  </si>
  <si>
    <t>Glass (RM0245)</t>
  </si>
  <si>
    <t>Guanaco (RM0045)</t>
  </si>
  <si>
    <t>Hemp (RM0119)</t>
  </si>
  <si>
    <t>Jute (RM0125)</t>
  </si>
  <si>
    <t>Kapok (RM0131)</t>
  </si>
  <si>
    <t>Lama (RM0051)</t>
  </si>
  <si>
    <t>Latex (RM0177)</t>
  </si>
  <si>
    <t>Leather (RM0057)</t>
  </si>
  <si>
    <t>Lyocell (RM0229)</t>
  </si>
  <si>
    <t>Metal (RM0249)</t>
  </si>
  <si>
    <t>Metallic fibers (RM0257)</t>
  </si>
  <si>
    <t>Mixed fibers (RM0261)</t>
  </si>
  <si>
    <t>Modacrylic (RM0181)</t>
  </si>
  <si>
    <t>Modal (RM0233)</t>
  </si>
  <si>
    <t>Mohair (RM0063)</t>
  </si>
  <si>
    <t>Natural rubber (RM0137)</t>
  </si>
  <si>
    <t>Nettle (RM0143)</t>
  </si>
  <si>
    <t>Other (RM0267)</t>
  </si>
  <si>
    <t>Polyamide (nylon) (RM0185)</t>
  </si>
  <si>
    <t>Polyester (RM0189)</t>
  </si>
  <si>
    <t>Polyethylene (RM0193)</t>
  </si>
  <si>
    <t>Polyethylene terephthalate (PET) (RM0197)</t>
  </si>
  <si>
    <t>Polylactic acid (PLA) (RM0201)</t>
  </si>
  <si>
    <t>Polypropylene (RM0205)</t>
  </si>
  <si>
    <t>Polystyrene (RM0209)</t>
  </si>
  <si>
    <t>Polyurethane (RM0213)</t>
  </si>
  <si>
    <t>Protein (RM0217)</t>
  </si>
  <si>
    <t>Ramie (RM0149)</t>
  </si>
  <si>
    <t>Silk (RM0070)</t>
  </si>
  <si>
    <t>Sisal (RM0155)</t>
  </si>
  <si>
    <t>Triacetate (RM0237)</t>
  </si>
  <si>
    <t>Vicuna (RM0076)</t>
  </si>
  <si>
    <t>Viscose (rayon) (RM0241)</t>
  </si>
  <si>
    <t>Wood (RM0253)</t>
  </si>
  <si>
    <t>Wool (RM0082)</t>
  </si>
  <si>
    <t>Yak (RM0089)</t>
  </si>
  <si>
    <t>Alpaca (RM0007)</t>
  </si>
  <si>
    <t>Down (RM0032)</t>
  </si>
  <si>
    <t>Feather (RM0039)</t>
  </si>
  <si>
    <t>Mohair (RM0064)</t>
  </si>
  <si>
    <t>Wool (RM0083)</t>
  </si>
  <si>
    <t>Recycled pre/post-consumer</t>
    <phoneticPr fontId="4" type="noConversion"/>
  </si>
  <si>
    <t>Recycled pre-consumer</t>
    <phoneticPr fontId="4" type="noConversion"/>
  </si>
  <si>
    <t>Recycled post-consumer</t>
    <phoneticPr fontId="4" type="noConversion"/>
  </si>
  <si>
    <t>No attribute</t>
    <phoneticPr fontId="4" type="noConversion"/>
  </si>
  <si>
    <t>Type/relationship</t>
    <phoneticPr fontId="4" type="noConversion"/>
  </si>
  <si>
    <t>Main</t>
    <phoneticPr fontId="4" type="noConversion"/>
  </si>
  <si>
    <t>Printed_fabrics</t>
    <phoneticPr fontId="4" type="noConversion"/>
  </si>
  <si>
    <t>Printed fabrics (PC0039)</t>
    <phoneticPr fontId="4" type="noConversion"/>
  </si>
  <si>
    <t>Country/area names</t>
  </si>
  <si>
    <t>Cabo_Verde</t>
  </si>
  <si>
    <t>Marshall_Islands</t>
  </si>
  <si>
    <t>Saint_Kitts_and_Nevis</t>
  </si>
  <si>
    <t>Belgium</t>
  </si>
  <si>
    <t>Bonaire_Sint_Eustatius_and_Saba</t>
  </si>
  <si>
    <t>Bosnia_and_Herzegovina</t>
  </si>
  <si>
    <t>Comoros</t>
  </si>
  <si>
    <t>Guinea_Bissau</t>
  </si>
  <si>
    <t>Kiribati</t>
  </si>
  <si>
    <t>Malawi</t>
  </si>
  <si>
    <t>Saint_Helena_Ascension_and_Tristan_da_Cunha</t>
  </si>
  <si>
    <t>Wallis_and_Futuna</t>
  </si>
  <si>
    <t>Bahrain</t>
  </si>
  <si>
    <t>Brunei_Darussalam</t>
  </si>
  <si>
    <t>Eswatini</t>
  </si>
  <si>
    <t>Ireland</t>
  </si>
  <si>
    <t>Micronesia</t>
  </si>
  <si>
    <t>Uganda</t>
  </si>
  <si>
    <t>United_Kingdom</t>
  </si>
  <si>
    <t>Denmark</t>
  </si>
  <si>
    <t>Fiji</t>
  </si>
  <si>
    <t>Greenland</t>
  </si>
  <si>
    <t>Nepal</t>
  </si>
  <si>
    <t>Rwanda</t>
  </si>
  <si>
    <t>Sierra_Leone</t>
  </si>
  <si>
    <t>Singapore</t>
  </si>
  <si>
    <t>Tajikistan</t>
  </si>
  <si>
    <t>Togo</t>
  </si>
  <si>
    <t>Tonga</t>
  </si>
  <si>
    <t>Belize</t>
  </si>
  <si>
    <t>Cyprus</t>
  </si>
  <si>
    <t>Djibouti</t>
  </si>
  <si>
    <t>Eritrea</t>
  </si>
  <si>
    <t>Gambia</t>
  </si>
  <si>
    <t>Israel</t>
  </si>
  <si>
    <t>Kuwait</t>
  </si>
  <si>
    <t>Madagascar</t>
  </si>
  <si>
    <t>Saint_Vincent_and_the_Grenadines</t>
  </si>
  <si>
    <t>Turkmenistan</t>
  </si>
  <si>
    <t>Vanuatu</t>
  </si>
  <si>
    <t>Andorra</t>
  </si>
  <si>
    <t>Belarus</t>
  </si>
  <si>
    <t>Costa_Rica</t>
  </si>
  <si>
    <t>Grenada</t>
  </si>
  <si>
    <t>Indonesia</t>
  </si>
  <si>
    <t>Pakistan</t>
  </si>
  <si>
    <t>Sao_Tome_and_Principe</t>
  </si>
  <si>
    <t>United_Arab_Emirates</t>
  </si>
  <si>
    <t>Antigua_and_Barbuda</t>
  </si>
  <si>
    <t>Australia</t>
  </si>
  <si>
    <t>Bangladesh</t>
  </si>
  <si>
    <t>Guinea</t>
  </si>
  <si>
    <t>Iceland</t>
  </si>
  <si>
    <t>Lebanon</t>
  </si>
  <si>
    <t>Niger</t>
  </si>
  <si>
    <t>Qatar</t>
  </si>
  <si>
    <t>Slovakia</t>
  </si>
  <si>
    <t>Tuvalu</t>
  </si>
  <si>
    <t>Austria</t>
  </si>
  <si>
    <t>Bolivia</t>
  </si>
  <si>
    <t>Gabon</t>
  </si>
  <si>
    <t>Kyrgyzstan</t>
  </si>
  <si>
    <t>Latvia</t>
  </si>
  <si>
    <t>San_Marino</t>
  </si>
  <si>
    <t>South_Africa</t>
  </si>
  <si>
    <t>Sri_Lanka</t>
  </si>
  <si>
    <t>United_States_Minor_Outlying_Islands_</t>
  </si>
  <si>
    <t>Cameroon</t>
  </si>
  <si>
    <t>Dominica</t>
  </si>
  <si>
    <t>Dominican_Republic</t>
  </si>
  <si>
    <t>Equatorial_Guinea</t>
  </si>
  <si>
    <t>Guyana</t>
  </si>
  <si>
    <t>Haiti</t>
  </si>
  <si>
    <t>Lesotho</t>
  </si>
  <si>
    <t>Lithuania</t>
  </si>
  <si>
    <t>Saint_Lucia</t>
  </si>
  <si>
    <t>Solomon_Islands</t>
  </si>
  <si>
    <t>South_Sudan</t>
  </si>
  <si>
    <t>Suriname</t>
  </si>
  <si>
    <t>Zambia</t>
  </si>
  <si>
    <t>Zimbabwe</t>
  </si>
  <si>
    <t>Armenia</t>
  </si>
  <si>
    <t>Barbados</t>
  </si>
  <si>
    <t>Ethiopia</t>
  </si>
  <si>
    <t>Liechtenstein</t>
  </si>
  <si>
    <t>Mali</t>
  </si>
  <si>
    <t>Mozambique</t>
  </si>
  <si>
    <t>Norway</t>
  </si>
  <si>
    <t>Oman</t>
  </si>
  <si>
    <t>Samoa</t>
  </si>
  <si>
    <t>Albania</t>
  </si>
  <si>
    <t>Benin</t>
  </si>
  <si>
    <t>Congo</t>
  </si>
  <si>
    <t>Georgia</t>
  </si>
  <si>
    <t>Jordan</t>
  </si>
  <si>
    <t>North_Korea</t>
  </si>
  <si>
    <t>Luxembourg</t>
  </si>
  <si>
    <t>Mauritius</t>
  </si>
  <si>
    <t>Morocco</t>
  </si>
  <si>
    <t>Netherlands</t>
  </si>
  <si>
    <t>Burkina_Faso</t>
  </si>
  <si>
    <t>Canada</t>
  </si>
  <si>
    <t>Panama</t>
  </si>
  <si>
    <t>Saudi_Arabia</t>
  </si>
  <si>
    <t>Timor_Leste</t>
  </si>
  <si>
    <t>Cote_d_Ivoire</t>
  </si>
  <si>
    <t>Czechia</t>
  </si>
  <si>
    <t>El_Salvador</t>
  </si>
  <si>
    <t>France</t>
  </si>
  <si>
    <t>Greece</t>
  </si>
  <si>
    <t>Jamaica</t>
  </si>
  <si>
    <t>Namibia</t>
  </si>
  <si>
    <t>Nauru</t>
  </si>
  <si>
    <t>Senegal</t>
  </si>
  <si>
    <t>Syrian_Arab_Republic</t>
  </si>
  <si>
    <t>Uzbekistan</t>
  </si>
  <si>
    <t>Estonia</t>
  </si>
  <si>
    <t>Liberia</t>
  </si>
  <si>
    <t>Mauritania</t>
  </si>
  <si>
    <t>Myanmar</t>
  </si>
  <si>
    <t>Trinidad_and_Tobago</t>
  </si>
  <si>
    <t>Botswana</t>
  </si>
  <si>
    <t>Chile</t>
  </si>
  <si>
    <t>Cuba</t>
  </si>
  <si>
    <t>Germany</t>
  </si>
  <si>
    <t>Ghana</t>
  </si>
  <si>
    <t>Malaysia</t>
  </si>
  <si>
    <t>Palau</t>
  </si>
  <si>
    <t>Palestine</t>
  </si>
  <si>
    <t>Poland</t>
  </si>
  <si>
    <t>Central_African_Republic</t>
  </si>
  <si>
    <t>Kazakhstan</t>
  </si>
  <si>
    <t>South_Korea</t>
  </si>
  <si>
    <t>Monaco</t>
  </si>
  <si>
    <t>New_Zealand</t>
  </si>
  <si>
    <t>Nicaragua</t>
  </si>
  <si>
    <t>Philippines</t>
  </si>
  <si>
    <t>Angola</t>
  </si>
  <si>
    <t>Burundi</t>
  </si>
  <si>
    <t>Honduras</t>
  </si>
  <si>
    <t>Iraq</t>
  </si>
  <si>
    <t>Laos</t>
  </si>
  <si>
    <t>Paraguay</t>
  </si>
  <si>
    <t>Somalia</t>
  </si>
  <si>
    <t>Sudan</t>
  </si>
  <si>
    <t>Finland</t>
  </si>
  <si>
    <t>Spain</t>
  </si>
  <si>
    <t>Uruguay</t>
  </si>
  <si>
    <t>Bhutan</t>
  </si>
  <si>
    <t>Italy</t>
  </si>
  <si>
    <t>Portugal</t>
  </si>
  <si>
    <t>Croatia</t>
  </si>
  <si>
    <t>Maldives</t>
  </si>
  <si>
    <t>Sweden</t>
  </si>
  <si>
    <t>Guatemala</t>
  </si>
  <si>
    <t>Libya</t>
  </si>
  <si>
    <t>Mongolia</t>
  </si>
  <si>
    <t>Papua_New_Guinea</t>
  </si>
  <si>
    <t>Taiwan</t>
  </si>
  <si>
    <t>Yemen</t>
  </si>
  <si>
    <t>Chad</t>
  </si>
  <si>
    <t>Argentina</t>
  </si>
  <si>
    <t>Ecuador</t>
  </si>
  <si>
    <t>Montenegro</t>
  </si>
  <si>
    <t>Tunisia</t>
  </si>
  <si>
    <t>Cambodia</t>
  </si>
  <si>
    <t>Venezuela</t>
  </si>
  <si>
    <t>Congo_Democratic_Republic_of_the</t>
  </si>
  <si>
    <t>Peru</t>
  </si>
  <si>
    <t>Switzerland</t>
  </si>
  <si>
    <t>Brazil</t>
  </si>
  <si>
    <t>Egypt</t>
  </si>
  <si>
    <t>Seychelles</t>
  </si>
  <si>
    <t>Ukraine</t>
  </si>
  <si>
    <t>Bulgaria</t>
  </si>
  <si>
    <t>Serbia</t>
  </si>
  <si>
    <t>China</t>
  </si>
  <si>
    <t>Iran</t>
  </si>
  <si>
    <t>Tanzania</t>
  </si>
  <si>
    <t>Bahamas</t>
  </si>
  <si>
    <t>Mexico</t>
  </si>
  <si>
    <t>Colombia</t>
  </si>
  <si>
    <t>Afghanistan</t>
  </si>
  <si>
    <t>India</t>
  </si>
  <si>
    <t>Moldova</t>
  </si>
  <si>
    <t>Nigeria</t>
  </si>
  <si>
    <t>Romania</t>
  </si>
  <si>
    <t>Hungary</t>
  </si>
  <si>
    <t>Japan</t>
  </si>
  <si>
    <t>Kenya</t>
  </si>
  <si>
    <t>Algeria</t>
  </si>
  <si>
    <t>United_States</t>
  </si>
  <si>
    <t>Vietnam</t>
  </si>
  <si>
    <t>Malta</t>
  </si>
  <si>
    <t>Azerbaijan</t>
  </si>
  <si>
    <t>Thailand</t>
  </si>
  <si>
    <t>North_Macedonia </t>
  </si>
  <si>
    <t>Turkey</t>
  </si>
  <si>
    <t>Russian_Federation</t>
  </si>
  <si>
    <t>Slovenia</t>
  </si>
  <si>
    <t>Ilhas de Barlavento</t>
  </si>
  <si>
    <t>Ralik chain</t>
  </si>
  <si>
    <t>Saint Kitts</t>
  </si>
  <si>
    <t>Brussels Hoofdstedelijk Gewest</t>
  </si>
  <si>
    <t>Bonaire</t>
  </si>
  <si>
    <t>Federation of Bosnia and Herzegovina</t>
  </si>
  <si>
    <t>Anjouan</t>
  </si>
  <si>
    <t>Leste</t>
  </si>
  <si>
    <t>Gilbert Islands</t>
  </si>
  <si>
    <t>Central Region</t>
  </si>
  <si>
    <t>Ascension</t>
  </si>
  <si>
    <t>Alo</t>
  </si>
  <si>
    <t>Capital Governorate</t>
  </si>
  <si>
    <t>Belait</t>
  </si>
  <si>
    <t>Hhohho</t>
  </si>
  <si>
    <t>Connaught</t>
  </si>
  <si>
    <t>Kosrae</t>
  </si>
  <si>
    <t>Central</t>
  </si>
  <si>
    <t>England</t>
  </si>
  <si>
    <t>North Denmark Region</t>
  </si>
  <si>
    <t>Rotuma</t>
  </si>
  <si>
    <t>Avannaata Kommunia</t>
  </si>
  <si>
    <t>City of Kigali</t>
  </si>
  <si>
    <t>Eastern</t>
  </si>
  <si>
    <t>Central Singapore</t>
  </si>
  <si>
    <t>Dushanbe</t>
  </si>
  <si>
    <t>Centrale</t>
  </si>
  <si>
    <t>Eua</t>
  </si>
  <si>
    <t>Nicosia</t>
  </si>
  <si>
    <t>Anseba</t>
  </si>
  <si>
    <t>Banjul</t>
  </si>
  <si>
    <t>Al Janūbī</t>
  </si>
  <si>
    <t>Al Aḩmadī</t>
  </si>
  <si>
    <t>Toamasina</t>
  </si>
  <si>
    <t>Charlotte</t>
  </si>
  <si>
    <t>Ahal</t>
  </si>
  <si>
    <t>Malampa</t>
  </si>
  <si>
    <t>Canillo</t>
  </si>
  <si>
    <t>Brest Region</t>
  </si>
  <si>
    <t>Alajuela</t>
  </si>
  <si>
    <t>Saint Andrew</t>
  </si>
  <si>
    <t>Jawa</t>
  </si>
  <si>
    <t>Islamabad</t>
  </si>
  <si>
    <t>Água Grande</t>
  </si>
  <si>
    <t>Ajman</t>
  </si>
  <si>
    <t>Saint George</t>
  </si>
  <si>
    <t>Australian Capital Territory</t>
  </si>
  <si>
    <t>Barishal</t>
  </si>
  <si>
    <t>Boké</t>
  </si>
  <si>
    <t>Höfuðborgarsvæði</t>
  </si>
  <si>
    <t>Aakkâr</t>
  </si>
  <si>
    <t>Agadez</t>
  </si>
  <si>
    <t>Ad Dawḩah</t>
  </si>
  <si>
    <t>Banskobystrický kraj</t>
  </si>
  <si>
    <t>Funafuti</t>
  </si>
  <si>
    <t>Burgenland</t>
  </si>
  <si>
    <t>El Beni</t>
  </si>
  <si>
    <t>Estuaire</t>
  </si>
  <si>
    <t>Batken</t>
  </si>
  <si>
    <t>Daugavpils</t>
  </si>
  <si>
    <t>Acquaviva</t>
  </si>
  <si>
    <t>Eastern Cape</t>
  </si>
  <si>
    <t>Western Province</t>
  </si>
  <si>
    <t>Johnston Atoll</t>
  </si>
  <si>
    <t>Adamaoua</t>
  </si>
  <si>
    <t>Cibao Nordeste</t>
  </si>
  <si>
    <t>Región Continental</t>
  </si>
  <si>
    <t>Barima-Waini</t>
  </si>
  <si>
    <t>Artibonite</t>
  </si>
  <si>
    <t>Maseru</t>
  </si>
  <si>
    <t>Alytaus apskritis</t>
  </si>
  <si>
    <t>Anse la Raye</t>
  </si>
  <si>
    <t>Northern Bahr el Ghazal</t>
  </si>
  <si>
    <t>Brokopondo</t>
  </si>
  <si>
    <t>Western</t>
  </si>
  <si>
    <t>Bulawayo</t>
  </si>
  <si>
    <t>Aragatsotn</t>
  </si>
  <si>
    <t>Christ Church</t>
  </si>
  <si>
    <t>Addis Ababa</t>
  </si>
  <si>
    <t>Balzers</t>
  </si>
  <si>
    <t>Kayes</t>
  </si>
  <si>
    <t>Niassa</t>
  </si>
  <si>
    <t>Oslo</t>
  </si>
  <si>
    <t>Janūb al Bāţinah</t>
  </si>
  <si>
    <t>A'ana</t>
  </si>
  <si>
    <t>Berat</t>
  </si>
  <si>
    <t>Atacora</t>
  </si>
  <si>
    <t>Bouenza</t>
  </si>
  <si>
    <t>Abkhazia</t>
  </si>
  <si>
    <t>‘Ajlūn</t>
  </si>
  <si>
    <t>Pyongyang</t>
  </si>
  <si>
    <t>Capellen</t>
  </si>
  <si>
    <t>Agalega Islands</t>
  </si>
  <si>
    <t>Tanger-Tétouan-Al Hoceïma</t>
  </si>
  <si>
    <t>Drenthe</t>
  </si>
  <si>
    <t>Boucle du Mouhoun</t>
  </si>
  <si>
    <t>Alberta</t>
  </si>
  <si>
    <t>Bocas del Toro</t>
  </si>
  <si>
    <t>Ar Riyāḑ</t>
  </si>
  <si>
    <t>Aileu</t>
  </si>
  <si>
    <t>Abidjan</t>
  </si>
  <si>
    <t>Prague</t>
  </si>
  <si>
    <t>Ahuachapán</t>
  </si>
  <si>
    <t>Corse</t>
  </si>
  <si>
    <t>Ágion Óros</t>
  </si>
  <si>
    <t>Kingston</t>
  </si>
  <si>
    <t>Zambezi</t>
  </si>
  <si>
    <t>Aiwo</t>
  </si>
  <si>
    <t>Diourbel</t>
  </si>
  <si>
    <t>Dimashq</t>
  </si>
  <si>
    <t>Andijon</t>
  </si>
  <si>
    <t>Harju</t>
  </si>
  <si>
    <t>Bong</t>
  </si>
  <si>
    <t>Hodh ech Chargui</t>
  </si>
  <si>
    <t>Sagaing</t>
  </si>
  <si>
    <t>Arima</t>
  </si>
  <si>
    <t>Aisén del General Carlos Ibañez del Campo</t>
  </si>
  <si>
    <t>Pinar del Río</t>
  </si>
  <si>
    <t>Brandenburg</t>
  </si>
  <si>
    <t>Greater Accra</t>
  </si>
  <si>
    <t>Johor</t>
  </si>
  <si>
    <t>Aimeliik</t>
  </si>
  <si>
    <t>Bethlehem</t>
  </si>
  <si>
    <t>Lower Silesia</t>
  </si>
  <si>
    <t>Bangui</t>
  </si>
  <si>
    <t>Aqmola oblysy</t>
  </si>
  <si>
    <t>Seoul</t>
  </si>
  <si>
    <t>La Colle</t>
  </si>
  <si>
    <t>Auckland</t>
  </si>
  <si>
    <t>Costa Caribe Norte</t>
  </si>
  <si>
    <t>National Capital Region</t>
  </si>
  <si>
    <t>Bengo</t>
  </si>
  <si>
    <t>Bubanza</t>
  </si>
  <si>
    <t>Atlántida</t>
  </si>
  <si>
    <t>Al Anbār</t>
  </si>
  <si>
    <t>Viangchan</t>
  </si>
  <si>
    <t>Concepción</t>
  </si>
  <si>
    <t>Awdal</t>
  </si>
  <si>
    <t>Central Darfur</t>
  </si>
  <si>
    <t>Ahvenanmaan maakunta</t>
  </si>
  <si>
    <t>Andalusia</t>
  </si>
  <si>
    <t>Artigas</t>
  </si>
  <si>
    <t>Paro</t>
  </si>
  <si>
    <t>Piemonte</t>
  </si>
  <si>
    <t>Aveiro</t>
  </si>
  <si>
    <t>Zagreb County</t>
  </si>
  <si>
    <t>South Ari Atoll</t>
  </si>
  <si>
    <t>Stockholms län [SE-01]</t>
  </si>
  <si>
    <t>Alta Verapaz</t>
  </si>
  <si>
    <t>Banghāzī</t>
  </si>
  <si>
    <t>Orhon</t>
  </si>
  <si>
    <t>National Capital District (Port Moresby)</t>
  </si>
  <si>
    <t>Chiayi</t>
  </si>
  <si>
    <t>Abyan</t>
  </si>
  <si>
    <t>Batha</t>
  </si>
  <si>
    <t>Salta</t>
  </si>
  <si>
    <t>Azuay</t>
  </si>
  <si>
    <t>Andrijevica</t>
  </si>
  <si>
    <t>Tunis</t>
  </si>
  <si>
    <t>Phnom Penh</t>
  </si>
  <si>
    <t>Distrito Capital</t>
  </si>
  <si>
    <t>Kinshasa</t>
  </si>
  <si>
    <t>Amazonas</t>
  </si>
  <si>
    <t>Aargau</t>
  </si>
  <si>
    <t>Acre</t>
  </si>
  <si>
    <t>Alexandria</t>
  </si>
  <si>
    <t>Anse aux Pins</t>
  </si>
  <si>
    <t>Avtonomna Respublika Krym</t>
  </si>
  <si>
    <t>Blagoevgard</t>
  </si>
  <si>
    <t>Beograd</t>
  </si>
  <si>
    <t>Beijing Shi</t>
  </si>
  <si>
    <t>Markazī</t>
  </si>
  <si>
    <t>Arusha</t>
  </si>
  <si>
    <t>Acklins</t>
  </si>
  <si>
    <t>Ciudad de México</t>
  </si>
  <si>
    <t>Distrito Capital de Bogotá</t>
  </si>
  <si>
    <t>Balkh</t>
  </si>
  <si>
    <t>Andhra Pradesh</t>
  </si>
  <si>
    <t>Găgăuzia, Unitatea teritorială autonomă (UTAG)</t>
  </si>
  <si>
    <t>Abuja Federal Capital Territory</t>
  </si>
  <si>
    <t>Alba</t>
  </si>
  <si>
    <t>Budapest</t>
  </si>
  <si>
    <t>Hokkaido</t>
  </si>
  <si>
    <t>Baringo</t>
  </si>
  <si>
    <t>Adrar</t>
  </si>
  <si>
    <t>Alaska</t>
  </si>
  <si>
    <t>Lai Châu</t>
  </si>
  <si>
    <t>Attard</t>
  </si>
  <si>
    <t>Babek</t>
  </si>
  <si>
    <t>Krung Thep Maha Nakhon</t>
  </si>
  <si>
    <t>Veles</t>
  </si>
  <si>
    <t>Adana</t>
  </si>
  <si>
    <t>Adygeya, Respublika</t>
  </si>
  <si>
    <t>Ajdovščina</t>
  </si>
  <si>
    <t>Aland Islands</t>
  </si>
  <si>
    <t>Ilhas de Sotavento</t>
  </si>
  <si>
    <t>Ratak chain</t>
  </si>
  <si>
    <t>Nevis</t>
  </si>
  <si>
    <t>Vlaams Gewest</t>
  </si>
  <si>
    <t>Saba</t>
  </si>
  <si>
    <t>Brčko District</t>
  </si>
  <si>
    <t>Grande Comore</t>
  </si>
  <si>
    <t>Norte</t>
  </si>
  <si>
    <t>Line Islands</t>
  </si>
  <si>
    <t>Northern Region</t>
  </si>
  <si>
    <t>Saint Helena</t>
  </si>
  <si>
    <t>Sigave</t>
  </si>
  <si>
    <t>Southern Governorate</t>
  </si>
  <si>
    <t>Brunei-Muara</t>
  </si>
  <si>
    <t>Lubombo</t>
  </si>
  <si>
    <t>Leinster</t>
  </si>
  <si>
    <t>Pohnpei</t>
  </si>
  <si>
    <t>Northern Ireland</t>
  </si>
  <si>
    <t>Central Denmark Region</t>
  </si>
  <si>
    <t>Kommune Kujalleq</t>
  </si>
  <si>
    <t>Mid Western</t>
  </si>
  <si>
    <t>Northern</t>
  </si>
  <si>
    <t>North East</t>
  </si>
  <si>
    <t>Kŭhistoni Badakhshon</t>
  </si>
  <si>
    <t>Kara</t>
  </si>
  <si>
    <t>Ha'apai</t>
  </si>
  <si>
    <t>Cayo</t>
  </si>
  <si>
    <t>Limassol</t>
  </si>
  <si>
    <t>Arta</t>
  </si>
  <si>
    <t>Southern Red Sea</t>
  </si>
  <si>
    <t>Lower River</t>
  </si>
  <si>
    <t>Ḩayfā</t>
  </si>
  <si>
    <t>Al Farwānīyah</t>
  </si>
  <si>
    <t>Antsiranana</t>
  </si>
  <si>
    <t>Balkan</t>
  </si>
  <si>
    <t>Pénama</t>
  </si>
  <si>
    <t>Encamp</t>
  </si>
  <si>
    <t>City of Minsk</t>
  </si>
  <si>
    <t>Cartago</t>
  </si>
  <si>
    <t>Saint David</t>
  </si>
  <si>
    <t>Kalimantan</t>
  </si>
  <si>
    <t>Gilgit-Baltistan</t>
  </si>
  <si>
    <t>Cantagalo</t>
  </si>
  <si>
    <t>Abu Dhabi</t>
  </si>
  <si>
    <t>Saint John</t>
  </si>
  <si>
    <t>New South Wales</t>
  </si>
  <si>
    <t>Chattogram</t>
  </si>
  <si>
    <t>Kindia</t>
  </si>
  <si>
    <t>Suðurnes</t>
  </si>
  <si>
    <t>Liban-Nord</t>
  </si>
  <si>
    <t>Diffa</t>
  </si>
  <si>
    <t>Al Khawr wa adh Dhakhīrah</t>
  </si>
  <si>
    <t>Bratislavský kraj</t>
  </si>
  <si>
    <t>Niutao</t>
  </si>
  <si>
    <t>Carinthia</t>
  </si>
  <si>
    <t>Cochabamba</t>
  </si>
  <si>
    <t>Haut-Ogooué</t>
  </si>
  <si>
    <t>Chüy</t>
  </si>
  <si>
    <t>Jelgava</t>
  </si>
  <si>
    <t>Chiesanuova</t>
  </si>
  <si>
    <t>Free State</t>
  </si>
  <si>
    <t>Central Province</t>
  </si>
  <si>
    <t>Midway Islands</t>
  </si>
  <si>
    <t>Centre</t>
  </si>
  <si>
    <t>Cibao Noroeste</t>
  </si>
  <si>
    <t>Región Insular</t>
  </si>
  <si>
    <t>Cuyuni-Mazaruni</t>
  </si>
  <si>
    <t>Botha-Bothe</t>
  </si>
  <si>
    <t>Klaipėdos apskritis</t>
  </si>
  <si>
    <t>Castries</t>
  </si>
  <si>
    <t>Choiseul</t>
  </si>
  <si>
    <t>Western Bahr el Ghazal</t>
  </si>
  <si>
    <t>Commewijne</t>
  </si>
  <si>
    <t>Harare</t>
  </si>
  <si>
    <t>Ararat</t>
  </si>
  <si>
    <t>Dire Dawa</t>
  </si>
  <si>
    <t>Eschen</t>
  </si>
  <si>
    <t>Taoudénit</t>
  </si>
  <si>
    <t>Manica</t>
  </si>
  <si>
    <t>Rogaland</t>
  </si>
  <si>
    <t>Shamāl al Bāţinah</t>
  </si>
  <si>
    <t>Aiga-i-le-Tai</t>
  </si>
  <si>
    <t>Durrës</t>
  </si>
  <si>
    <t>Alibori</t>
  </si>
  <si>
    <t>Pool</t>
  </si>
  <si>
    <t>Ajaria</t>
  </si>
  <si>
    <t>Al ‘A̅şimah</t>
  </si>
  <si>
    <t>South Pyongan</t>
  </si>
  <si>
    <t>Clervaux</t>
  </si>
  <si>
    <t>Cargados Carajos Shoals</t>
  </si>
  <si>
    <t>L'Oriental</t>
  </si>
  <si>
    <t>Flevoland</t>
  </si>
  <si>
    <t>Cascades</t>
  </si>
  <si>
    <t>British Columbia</t>
  </si>
  <si>
    <t>Panamá Oeste</t>
  </si>
  <si>
    <t>Makkah al Mukarramah</t>
  </si>
  <si>
    <t>Ainaro</t>
  </si>
  <si>
    <t>Yamoussoukro</t>
  </si>
  <si>
    <t>Central Bohemia</t>
  </si>
  <si>
    <t>Cabañas</t>
  </si>
  <si>
    <t>Auvergne-Rhône-Alpes</t>
  </si>
  <si>
    <t>Eastern Macedonia and Thrace</t>
  </si>
  <si>
    <t>Erongo</t>
  </si>
  <si>
    <t>Anabar</t>
  </si>
  <si>
    <t>Dakar</t>
  </si>
  <si>
    <t>Dar'ā</t>
  </si>
  <si>
    <t>Buxoro</t>
  </si>
  <si>
    <t>Hiiu</t>
  </si>
  <si>
    <t>Bomi</t>
  </si>
  <si>
    <t>Hodh el Gharbi</t>
  </si>
  <si>
    <t>Bago</t>
  </si>
  <si>
    <t>Chaguanas</t>
  </si>
  <si>
    <t>Chobe</t>
  </si>
  <si>
    <t>Antofagasta</t>
  </si>
  <si>
    <t>La Habana</t>
  </si>
  <si>
    <t>Berlin</t>
  </si>
  <si>
    <t>Ahafo</t>
  </si>
  <si>
    <t>Kedah</t>
  </si>
  <si>
    <t>Airai</t>
  </si>
  <si>
    <t>Deir El Balah</t>
  </si>
  <si>
    <t>Kuyavia-Pomerania</t>
  </si>
  <si>
    <t>Gribingui</t>
  </si>
  <si>
    <t>Aqtöbe oblysy</t>
  </si>
  <si>
    <t>Busan</t>
  </si>
  <si>
    <t>La Condamine</t>
  </si>
  <si>
    <t>Bay of Plenty</t>
  </si>
  <si>
    <t>Costa Caribe Sur</t>
  </si>
  <si>
    <t>Ilocos (Region I)</t>
  </si>
  <si>
    <t>Benguela</t>
  </si>
  <si>
    <t>Bujumbura Rural</t>
  </si>
  <si>
    <t>Choluteca</t>
  </si>
  <si>
    <t>Arbīl</t>
  </si>
  <si>
    <t>Attapu</t>
  </si>
  <si>
    <t>Alto Paraná</t>
  </si>
  <si>
    <t>Bakool</t>
  </si>
  <si>
    <t>East Darfur</t>
  </si>
  <si>
    <t>Etelä-Karjala</t>
  </si>
  <si>
    <t>Aragon</t>
  </si>
  <si>
    <t>Canelones</t>
  </si>
  <si>
    <t>Chhukha</t>
  </si>
  <si>
    <t>Lombardia</t>
  </si>
  <si>
    <t>Beja</t>
  </si>
  <si>
    <t>Krapina-Zagorje</t>
  </si>
  <si>
    <t>North Ari Atoll</t>
  </si>
  <si>
    <t>Västerbottens län [SE-24]</t>
  </si>
  <si>
    <t>Baja Verapaz</t>
  </si>
  <si>
    <t>Al Buţnān</t>
  </si>
  <si>
    <t>Darhan uul</t>
  </si>
  <si>
    <t>Chimbu</t>
  </si>
  <si>
    <t>Hsinchu</t>
  </si>
  <si>
    <t>‘Adan</t>
  </si>
  <si>
    <t>Bahr el Ghazal</t>
  </si>
  <si>
    <t>Buenos Aires</t>
  </si>
  <si>
    <t>Bolívar</t>
  </si>
  <si>
    <t>Bar</t>
  </si>
  <si>
    <t>L'Ariana</t>
  </si>
  <si>
    <t>Banteay Mean Choay</t>
  </si>
  <si>
    <t>Anzoátegui</t>
  </si>
  <si>
    <t>Kongo Central</t>
  </si>
  <si>
    <t>Ancash</t>
  </si>
  <si>
    <t>Appenzell Innerrhoden</t>
  </si>
  <si>
    <t>Alagos</t>
  </si>
  <si>
    <t>Aswan</t>
  </si>
  <si>
    <t>Anse Boileau</t>
  </si>
  <si>
    <t>Vinnytska oblast</t>
  </si>
  <si>
    <t>Burgas</t>
  </si>
  <si>
    <t>Severnobački okrug</t>
  </si>
  <si>
    <t>Chongqing Shi</t>
  </si>
  <si>
    <t>Gīlān</t>
  </si>
  <si>
    <t>Dar es Salaam</t>
  </si>
  <si>
    <t>Bimini</t>
  </si>
  <si>
    <t>Aguascalientes</t>
  </si>
  <si>
    <t>Bamyan</t>
  </si>
  <si>
    <t>Arunāchal Pradesh</t>
  </si>
  <si>
    <t>Bălți</t>
  </si>
  <si>
    <t>Abia</t>
  </si>
  <si>
    <t>Argeș</t>
  </si>
  <si>
    <t>Békéscsaba</t>
  </si>
  <si>
    <t>Aomori</t>
  </si>
  <si>
    <t>Bomet</t>
  </si>
  <si>
    <t>Chlef</t>
  </si>
  <si>
    <t>Alabama</t>
  </si>
  <si>
    <t>Lào Cai</t>
  </si>
  <si>
    <t>Balzan</t>
  </si>
  <si>
    <t>Gadabay</t>
  </si>
  <si>
    <t>Samut Prakan</t>
  </si>
  <si>
    <t>Gradsko</t>
  </si>
  <si>
    <t>Adıyaman</t>
  </si>
  <si>
    <t>Altay, Respublika</t>
  </si>
  <si>
    <t>Beltinci</t>
  </si>
  <si>
    <t xml:space="preserve">Waals Gewest </t>
  </si>
  <si>
    <t>Sint Eustatius</t>
  </si>
  <si>
    <t>Republika Srpska</t>
  </si>
  <si>
    <t>Mohéli</t>
  </si>
  <si>
    <t>Sul</t>
  </si>
  <si>
    <t>Phoenix Islands</t>
  </si>
  <si>
    <t>Southern Region</t>
  </si>
  <si>
    <t>Tristan da Cunha</t>
  </si>
  <si>
    <t>Uvea</t>
  </si>
  <si>
    <t>Muharraq Governorate</t>
  </si>
  <si>
    <t>Temburong</t>
  </si>
  <si>
    <t>Manzini</t>
  </si>
  <si>
    <t>Munster</t>
  </si>
  <si>
    <t>Chuuk</t>
  </si>
  <si>
    <t>Scotland</t>
  </si>
  <si>
    <t>Region of Southern Denmark</t>
  </si>
  <si>
    <t>Qeqqata Kommunia</t>
  </si>
  <si>
    <t>North Western</t>
  </si>
  <si>
    <t>North West</t>
  </si>
  <si>
    <t>Khatlon</t>
  </si>
  <si>
    <t>Maritime (Région)</t>
  </si>
  <si>
    <t>Niuas</t>
  </si>
  <si>
    <t>Corozal</t>
  </si>
  <si>
    <t>Larnaca</t>
  </si>
  <si>
    <t>Ali Sabieh</t>
  </si>
  <si>
    <t>Debub</t>
  </si>
  <si>
    <t>Central River</t>
  </si>
  <si>
    <t>Al Quds</t>
  </si>
  <si>
    <t>Ḩawallī</t>
  </si>
  <si>
    <t>Fianarantsoa</t>
  </si>
  <si>
    <t>Daşoguz</t>
  </si>
  <si>
    <t>Sanma</t>
  </si>
  <si>
    <t>La Massana</t>
  </si>
  <si>
    <t>Gomel Region</t>
  </si>
  <si>
    <t>Guanacaste</t>
  </si>
  <si>
    <t>Maluku</t>
  </si>
  <si>
    <t>Azad Jammu and Kashmir</t>
  </si>
  <si>
    <t>Caué</t>
  </si>
  <si>
    <t>Dubai</t>
  </si>
  <si>
    <t>Saint Mary</t>
  </si>
  <si>
    <t>Northern Territory</t>
  </si>
  <si>
    <t>Dhaka</t>
  </si>
  <si>
    <t>Faranah</t>
  </si>
  <si>
    <t>Vesturland</t>
  </si>
  <si>
    <t>Beyrouth</t>
  </si>
  <si>
    <t>Dosso</t>
  </si>
  <si>
    <t>Ash Shamāl</t>
  </si>
  <si>
    <t>Košický kraj</t>
  </si>
  <si>
    <t>Nukufetau</t>
  </si>
  <si>
    <t>Lower Austria</t>
  </si>
  <si>
    <t>Chuquisaca</t>
  </si>
  <si>
    <t>Moyen-Ogooué</t>
  </si>
  <si>
    <t>Bishkek Shaary</t>
  </si>
  <si>
    <t>Jēkabpils</t>
  </si>
  <si>
    <t>Domagnano</t>
  </si>
  <si>
    <t>Gauteng</t>
  </si>
  <si>
    <t>Southern Province</t>
  </si>
  <si>
    <t>Navassa Island</t>
  </si>
  <si>
    <t>Far North</t>
  </si>
  <si>
    <t>Cibao Norte</t>
  </si>
  <si>
    <t>Annobón</t>
  </si>
  <si>
    <t>Demerara-Mahaica</t>
  </si>
  <si>
    <t>Grande’Anse</t>
  </si>
  <si>
    <t>Leribe</t>
  </si>
  <si>
    <t>Kauno apskritis</t>
  </si>
  <si>
    <t>Capital Territory (Honiara)</t>
  </si>
  <si>
    <t>Central Equatoria</t>
  </si>
  <si>
    <t>Coronie</t>
  </si>
  <si>
    <t>Manicaland</t>
  </si>
  <si>
    <t>Armavir</t>
  </si>
  <si>
    <t>Afar</t>
  </si>
  <si>
    <t>Gamprin</t>
  </si>
  <si>
    <t>Koulikoro</t>
  </si>
  <si>
    <t>Gaza</t>
  </si>
  <si>
    <t>Møre og Romsdal</t>
  </si>
  <si>
    <t>Al Buraymī</t>
  </si>
  <si>
    <t>Atua</t>
  </si>
  <si>
    <t>Elbasan</t>
  </si>
  <si>
    <t>Atlantique</t>
  </si>
  <si>
    <t>Sangha</t>
  </si>
  <si>
    <t>Guria</t>
  </si>
  <si>
    <t>Al ‘Aqabah</t>
  </si>
  <si>
    <t>North Pyongan</t>
  </si>
  <si>
    <t>Diekirch</t>
  </si>
  <si>
    <t>Rodrigues Island</t>
  </si>
  <si>
    <t>Fès-Meknès</t>
  </si>
  <si>
    <t>Friesland</t>
  </si>
  <si>
    <t>Manitoba</t>
  </si>
  <si>
    <t>Coclé</t>
  </si>
  <si>
    <t>Al Madīnah al Munawwarah</t>
  </si>
  <si>
    <t>Baucau</t>
  </si>
  <si>
    <t>Bas-Sassandra</t>
  </si>
  <si>
    <t>South Bohemia</t>
  </si>
  <si>
    <t>Chalatenango</t>
  </si>
  <si>
    <t>Bourgogne-Franche-Comté</t>
  </si>
  <si>
    <t>Central Macedonia</t>
  </si>
  <si>
    <t>Saint Thomas</t>
  </si>
  <si>
    <t>Hardap</t>
  </si>
  <si>
    <t>Anetan</t>
  </si>
  <si>
    <t>Fatick</t>
  </si>
  <si>
    <t>Dayr az Zawr</t>
  </si>
  <si>
    <t>Farg‘ona</t>
  </si>
  <si>
    <t>Ida-Viru</t>
  </si>
  <si>
    <t>Grand Cape Mount</t>
  </si>
  <si>
    <t>Assaba</t>
  </si>
  <si>
    <t>Magway</t>
  </si>
  <si>
    <t>Couva-Tabaquite-Talparo</t>
  </si>
  <si>
    <t>Francistown</t>
  </si>
  <si>
    <t>Arica y Parinacota</t>
  </si>
  <si>
    <t>Matanzas</t>
  </si>
  <si>
    <t>Baden-Württemberg</t>
  </si>
  <si>
    <t>Ashanti</t>
  </si>
  <si>
    <t>Kelantan</t>
  </si>
  <si>
    <t>Angaur</t>
  </si>
  <si>
    <t>Lublin</t>
  </si>
  <si>
    <t>Almaty</t>
  </si>
  <si>
    <t>Daegu</t>
  </si>
  <si>
    <t>Fontvieille</t>
  </si>
  <si>
    <t>Canterbury</t>
  </si>
  <si>
    <t>Boaco</t>
  </si>
  <si>
    <t>Cagayan Valley (Region II)</t>
  </si>
  <si>
    <t>Bié</t>
  </si>
  <si>
    <t>Bujumbura Mairie</t>
  </si>
  <si>
    <t>Colón</t>
  </si>
  <si>
    <t>Al Başrah</t>
  </si>
  <si>
    <t>Bokèo</t>
  </si>
  <si>
    <t>Banaadir</t>
  </si>
  <si>
    <t>North Darfur</t>
  </si>
  <si>
    <t>Etelä-Pohjanmaa</t>
  </si>
  <si>
    <t>Principality of Asturias</t>
  </si>
  <si>
    <t>Cerro Largo</t>
  </si>
  <si>
    <t>Haa</t>
  </si>
  <si>
    <t>Veneto</t>
  </si>
  <si>
    <t>Braga</t>
  </si>
  <si>
    <t>Sisak-Moslavina</t>
  </si>
  <si>
    <t>Faadhippolhu</t>
  </si>
  <si>
    <t>Norrbottens län [SE-25]</t>
  </si>
  <si>
    <t>Chimaltenango</t>
  </si>
  <si>
    <t>Darnah</t>
  </si>
  <si>
    <t>Hentiy</t>
  </si>
  <si>
    <t>Keelung</t>
  </si>
  <si>
    <t>‘Amrān</t>
  </si>
  <si>
    <t>Borkou</t>
  </si>
  <si>
    <t>Ciudad Autónoma de Buenos Aires</t>
  </si>
  <si>
    <t>Carchi</t>
  </si>
  <si>
    <t>Berane</t>
  </si>
  <si>
    <t>Ben Arous</t>
  </si>
  <si>
    <t>Kracheh</t>
  </si>
  <si>
    <t>Apure</t>
  </si>
  <si>
    <t>Bas-Uele</t>
  </si>
  <si>
    <t>Apurímac</t>
  </si>
  <si>
    <t>Appenzell Ausserrhoden</t>
  </si>
  <si>
    <t>Asyut</t>
  </si>
  <si>
    <t>Anse Etoile</t>
  </si>
  <si>
    <t>Volynska oblast</t>
  </si>
  <si>
    <t>Varna</t>
  </si>
  <si>
    <t>Srednjebanatski okrug</t>
  </si>
  <si>
    <t>Shanghai Shi</t>
  </si>
  <si>
    <t>Māzandarān</t>
  </si>
  <si>
    <t>Dodoma</t>
  </si>
  <si>
    <t>Black Point</t>
  </si>
  <si>
    <t>Baja California</t>
  </si>
  <si>
    <t>Antioquia</t>
  </si>
  <si>
    <t>Badghis</t>
  </si>
  <si>
    <t>Assam</t>
  </si>
  <si>
    <t>Bender [Tighina]</t>
  </si>
  <si>
    <t>Adamawa</t>
  </si>
  <si>
    <t>Arad</t>
  </si>
  <si>
    <t>Debrecen</t>
  </si>
  <si>
    <t>Iwate</t>
  </si>
  <si>
    <t>Bungoma</t>
  </si>
  <si>
    <t>Laghouat</t>
  </si>
  <si>
    <t>Arkansas</t>
  </si>
  <si>
    <t>Hà Giang</t>
  </si>
  <si>
    <t>Birgu</t>
  </si>
  <si>
    <t>Lachin</t>
  </si>
  <si>
    <t>Nonthaburi</t>
  </si>
  <si>
    <t>Demir Kapija</t>
  </si>
  <si>
    <t>Afyonkarahisar</t>
  </si>
  <si>
    <t>Bashkortostan, Respublika</t>
  </si>
  <si>
    <t>Bled</t>
  </si>
  <si>
    <t>Northern Governorate</t>
  </si>
  <si>
    <t>Tutong</t>
  </si>
  <si>
    <t>Shiselweni</t>
  </si>
  <si>
    <t>Ulster</t>
  </si>
  <si>
    <t>Yap</t>
  </si>
  <si>
    <t>Wales </t>
  </si>
  <si>
    <t>Capital Region of Denmark</t>
  </si>
  <si>
    <t>Kommune Qeqertalik</t>
  </si>
  <si>
    <t>Southern</t>
  </si>
  <si>
    <t>South East</t>
  </si>
  <si>
    <t>nohiyahoi tobei jumhurí</t>
  </si>
  <si>
    <t>Plateaux</t>
  </si>
  <si>
    <t>Tongatapu</t>
  </si>
  <si>
    <t>Orange Walk</t>
  </si>
  <si>
    <t>Famagusta</t>
  </si>
  <si>
    <t>Dikhil</t>
  </si>
  <si>
    <t>Gash-Barka</t>
  </si>
  <si>
    <t>North Bank</t>
  </si>
  <si>
    <t>Al Awsaţ</t>
  </si>
  <si>
    <t>Al Jahrā’</t>
  </si>
  <si>
    <t>Mahajanga</t>
  </si>
  <si>
    <t>Lebap</t>
  </si>
  <si>
    <t>Shéfa</t>
  </si>
  <si>
    <t>Ordino</t>
  </si>
  <si>
    <t>Grodno Region</t>
  </si>
  <si>
    <t>Heredia</t>
  </si>
  <si>
    <t>Nusa Tenggara</t>
  </si>
  <si>
    <t>Balochistan</t>
  </si>
  <si>
    <t>Lembá</t>
  </si>
  <si>
    <t>Fujairah</t>
  </si>
  <si>
    <t>Saint Paul</t>
  </si>
  <si>
    <t>Queensland</t>
  </si>
  <si>
    <t>Khulna</t>
  </si>
  <si>
    <t>Kankan</t>
  </si>
  <si>
    <t>Vestfirðir</t>
  </si>
  <si>
    <t>Baalbek-Hermel</t>
  </si>
  <si>
    <t>Maradi</t>
  </si>
  <si>
    <t>Ar Rayyān</t>
  </si>
  <si>
    <t>Nitriansky kraj</t>
  </si>
  <si>
    <t>Nukulaelae</t>
  </si>
  <si>
    <t>Upper Austria</t>
  </si>
  <si>
    <t>La Paz</t>
  </si>
  <si>
    <t>Ngounié</t>
  </si>
  <si>
    <t>Osh Shaary</t>
  </si>
  <si>
    <t>Jūrmala</t>
  </si>
  <si>
    <t>Faetano</t>
  </si>
  <si>
    <t>Kwazulu-Natal</t>
  </si>
  <si>
    <t>Northern Province</t>
  </si>
  <si>
    <t>Wake Island</t>
  </si>
  <si>
    <t>East</t>
  </si>
  <si>
    <t>Cibao Sur</t>
  </si>
  <si>
    <t>Bioko Norte</t>
  </si>
  <si>
    <t>East Berbice-Corentyne</t>
  </si>
  <si>
    <t>Nord</t>
  </si>
  <si>
    <t>Berea</t>
  </si>
  <si>
    <t>Marijampolės apskritis</t>
  </si>
  <si>
    <t>Dennery</t>
  </si>
  <si>
    <t>Guadalcanal</t>
  </si>
  <si>
    <t>Eastern Equatoria</t>
  </si>
  <si>
    <t>Marowijne</t>
  </si>
  <si>
    <t>Luapula</t>
  </si>
  <si>
    <t>Mashonaland Central</t>
  </si>
  <si>
    <t>Yerevan</t>
  </si>
  <si>
    <t>Saint James</t>
  </si>
  <si>
    <t>Amara</t>
  </si>
  <si>
    <t>Mauren</t>
  </si>
  <si>
    <t>Sikasso</t>
  </si>
  <si>
    <t>Inhambane</t>
  </si>
  <si>
    <t>Nordland</t>
  </si>
  <si>
    <t>Ad Dākhilīyah</t>
  </si>
  <si>
    <t>Fa'asaleleaga</t>
  </si>
  <si>
    <t>Fier</t>
  </si>
  <si>
    <t>Borgou</t>
  </si>
  <si>
    <t>Imereti</t>
  </si>
  <si>
    <t>Aţ Ţafīlah</t>
  </si>
  <si>
    <t>Chagang</t>
  </si>
  <si>
    <t>Echternach</t>
  </si>
  <si>
    <t>Black River</t>
  </si>
  <si>
    <t>Rabat-Salé-Kénitra</t>
  </si>
  <si>
    <t>Gelderland</t>
  </si>
  <si>
    <t>Centre-Est</t>
  </si>
  <si>
    <t>New Brunswick</t>
  </si>
  <si>
    <t>Ash Sharqīyah</t>
  </si>
  <si>
    <t>Bobonaro</t>
  </si>
  <si>
    <t>Comoé</t>
  </si>
  <si>
    <t>Plzeň</t>
  </si>
  <si>
    <t>Cuscatlán</t>
  </si>
  <si>
    <t>Bretagne</t>
  </si>
  <si>
    <t>Western Macedonia</t>
  </si>
  <si>
    <t>Portland</t>
  </si>
  <si>
    <t>Karas</t>
  </si>
  <si>
    <t>Anibare</t>
  </si>
  <si>
    <t>Kaffrine</t>
  </si>
  <si>
    <t>Al Ḩasakah</t>
  </si>
  <si>
    <t>Jizzax</t>
  </si>
  <si>
    <t>Jõgeva</t>
  </si>
  <si>
    <t>Grand Bassa</t>
  </si>
  <si>
    <t>Gorgol</t>
  </si>
  <si>
    <t>Mandalay</t>
  </si>
  <si>
    <t>Diego Martin</t>
  </si>
  <si>
    <t>Gaborone</t>
  </si>
  <si>
    <t>La Araucanía</t>
  </si>
  <si>
    <t>Villa Clara</t>
  </si>
  <si>
    <t>Bavaria</t>
  </si>
  <si>
    <t>Bono East</t>
  </si>
  <si>
    <t>Melaka</t>
  </si>
  <si>
    <t>Hatohobei</t>
  </si>
  <si>
    <t>Hebron</t>
  </si>
  <si>
    <t>Lubusz</t>
  </si>
  <si>
    <t>Ouham</t>
  </si>
  <si>
    <t>Almaty oblysy</t>
  </si>
  <si>
    <t>Incheon</t>
  </si>
  <si>
    <t>La Gare</t>
  </si>
  <si>
    <t>Gisborne</t>
  </si>
  <si>
    <t>Carazo</t>
  </si>
  <si>
    <t>Central Luzon (Region III)</t>
  </si>
  <si>
    <t>Cabinda</t>
  </si>
  <si>
    <t>Bururi</t>
  </si>
  <si>
    <t>Comayagua</t>
  </si>
  <si>
    <t>Bābil</t>
  </si>
  <si>
    <t>Bolikhamxai</t>
  </si>
  <si>
    <t>Ñeembucú</t>
  </si>
  <si>
    <t>Bari</t>
  </si>
  <si>
    <t>South Darfur</t>
  </si>
  <si>
    <t>Etelä-Savo</t>
  </si>
  <si>
    <t>Cantabria</t>
  </si>
  <si>
    <t>Colonia</t>
  </si>
  <si>
    <t>Samtse</t>
  </si>
  <si>
    <t>Liguria</t>
  </si>
  <si>
    <t>Bragança</t>
  </si>
  <si>
    <t>Karlovac</t>
  </si>
  <si>
    <t>Felidhu Atoll</t>
  </si>
  <si>
    <t>Uppsala län [SE-03]</t>
  </si>
  <si>
    <t>Chiquimula</t>
  </si>
  <si>
    <t>Ghāt</t>
  </si>
  <si>
    <t>Hövsgöl</t>
  </si>
  <si>
    <t>East New Britain</t>
  </si>
  <si>
    <t>Changhua</t>
  </si>
  <si>
    <t>Al Bayḑā’</t>
  </si>
  <si>
    <t>Chari-Baguirmi</t>
  </si>
  <si>
    <t>San Luis</t>
  </si>
  <si>
    <t>Orellana</t>
  </si>
  <si>
    <t>Bijelo Polje</t>
  </si>
  <si>
    <t>La Manouba</t>
  </si>
  <si>
    <t>Mondol Kiri</t>
  </si>
  <si>
    <t>Aragua</t>
  </si>
  <si>
    <t>Equator</t>
  </si>
  <si>
    <t>Arequipa</t>
  </si>
  <si>
    <t>Bern</t>
  </si>
  <si>
    <t>Amapa</t>
  </si>
  <si>
    <t>Red Sea</t>
  </si>
  <si>
    <t>Au Cap</t>
  </si>
  <si>
    <t>Luhanska oblast</t>
  </si>
  <si>
    <t>Veliko Tarnovo</t>
  </si>
  <si>
    <t>Severnobanatski okrug</t>
  </si>
  <si>
    <t>Tianjin Shi</t>
  </si>
  <si>
    <t>Āz̄ārbāyjān-e Shārqī</t>
  </si>
  <si>
    <t>Iringa</t>
  </si>
  <si>
    <t>Berry Islands</t>
  </si>
  <si>
    <t>Baja California Sur</t>
  </si>
  <si>
    <t>Arauca</t>
  </si>
  <si>
    <t>Badakhshan</t>
  </si>
  <si>
    <t>Bihār</t>
  </si>
  <si>
    <t>Chișinău</t>
  </si>
  <si>
    <t>Akwa Ibom</t>
  </si>
  <si>
    <t>București</t>
  </si>
  <si>
    <t>Dunaújváros</t>
  </si>
  <si>
    <t>Miyagi</t>
  </si>
  <si>
    <t>Busia</t>
  </si>
  <si>
    <t>Oum el Bouaghi</t>
  </si>
  <si>
    <t>Arizona</t>
  </si>
  <si>
    <t>Cao Bằng</t>
  </si>
  <si>
    <t>Birkirkara</t>
  </si>
  <si>
    <t>Mingachevir</t>
  </si>
  <si>
    <t>Pathum Thani</t>
  </si>
  <si>
    <t>Kavadarci</t>
  </si>
  <si>
    <t>Ağrı</t>
  </si>
  <si>
    <t>Buryatiya, Respublika</t>
  </si>
  <si>
    <t>Bohinj</t>
  </si>
  <si>
    <t>American Samoa</t>
  </si>
  <si>
    <t>Region Zealand</t>
  </si>
  <si>
    <t>Kommuneqarfik Sermersooq</t>
  </si>
  <si>
    <t>Far Western</t>
  </si>
  <si>
    <t>Western Area (Freetown)</t>
  </si>
  <si>
    <t>South West</t>
  </si>
  <si>
    <t>Sughd</t>
  </si>
  <si>
    <t>Savanes</t>
  </si>
  <si>
    <t>Vava'u</t>
  </si>
  <si>
    <t>Stann Creek</t>
  </si>
  <si>
    <t>Paphos</t>
  </si>
  <si>
    <t>Obock</t>
  </si>
  <si>
    <t>Maekel</t>
  </si>
  <si>
    <t>Upper River</t>
  </si>
  <si>
    <t>Tall Abīb</t>
  </si>
  <si>
    <t>Al ‘Āşimah</t>
  </si>
  <si>
    <t>Antananarivo</t>
  </si>
  <si>
    <t>Saint Patrick</t>
  </si>
  <si>
    <t>Mary</t>
  </si>
  <si>
    <t>Taféa</t>
  </si>
  <si>
    <t>Sant Julià de Lòria</t>
  </si>
  <si>
    <t>Mogilev Region</t>
  </si>
  <si>
    <t>Limón</t>
  </si>
  <si>
    <t>Saint Mark</t>
  </si>
  <si>
    <t>Papua</t>
  </si>
  <si>
    <t>Khyber Pakhtunkhwa</t>
  </si>
  <si>
    <t>Lobata</t>
  </si>
  <si>
    <t>Ras Al Khaimah</t>
  </si>
  <si>
    <t>Saint Peter</t>
  </si>
  <si>
    <t>South Australia</t>
  </si>
  <si>
    <t>Rajshahi</t>
  </si>
  <si>
    <t>Labé</t>
  </si>
  <si>
    <t>Norðurland vestra</t>
  </si>
  <si>
    <t>Béqaa</t>
  </si>
  <si>
    <t>Tahoua</t>
  </si>
  <si>
    <t>Ash Shīḩānīyah</t>
  </si>
  <si>
    <t>Prešovský kraj</t>
  </si>
  <si>
    <t>Nanumea</t>
  </si>
  <si>
    <t>Salzburg</t>
  </si>
  <si>
    <t>Pando</t>
  </si>
  <si>
    <t>Nyanga</t>
  </si>
  <si>
    <t>Jalal-Abad</t>
  </si>
  <si>
    <t>Liepāja</t>
  </si>
  <si>
    <t>Fiorentino</t>
  </si>
  <si>
    <t>Limpopo</t>
  </si>
  <si>
    <t>Eastern Province</t>
  </si>
  <si>
    <t>Baker Island</t>
  </si>
  <si>
    <t>Litoral</t>
  </si>
  <si>
    <t>Saint Joseph</t>
  </si>
  <si>
    <t>El Valle</t>
  </si>
  <si>
    <t>Bioko Sur</t>
  </si>
  <si>
    <t>Essequibo Islands-West Demerara</t>
  </si>
  <si>
    <t>Nord-Est</t>
  </si>
  <si>
    <t>Mafeteng</t>
  </si>
  <si>
    <t>Panevėžio apskritis</t>
  </si>
  <si>
    <t>Gros Islet</t>
  </si>
  <si>
    <t>Isabel</t>
  </si>
  <si>
    <t>Western Equatoria</t>
  </si>
  <si>
    <t>Nickerie</t>
  </si>
  <si>
    <t>Mashonaland East</t>
  </si>
  <si>
    <t>Gegharkunik</t>
  </si>
  <si>
    <t>Benshangul-Gumaz</t>
  </si>
  <si>
    <t>Planken</t>
  </si>
  <si>
    <t>Ségou</t>
  </si>
  <si>
    <t>Maputo</t>
  </si>
  <si>
    <t>Viken</t>
  </si>
  <si>
    <t>Masqaţ</t>
  </si>
  <si>
    <t>Gaga'emauga</t>
  </si>
  <si>
    <t>Gjirokastër</t>
  </si>
  <si>
    <t>Collines</t>
  </si>
  <si>
    <t>Cuvette-Ouest</t>
  </si>
  <si>
    <t>K'akheti</t>
  </si>
  <si>
    <t>Az Zarqā’</t>
  </si>
  <si>
    <t>South Hwanghae</t>
  </si>
  <si>
    <t>Esch-sur-Alzette</t>
  </si>
  <si>
    <t>Flacq</t>
  </si>
  <si>
    <t>Béni Mellal-Khénifra</t>
  </si>
  <si>
    <t>Groningen</t>
  </si>
  <si>
    <t>Centre-Nord</t>
  </si>
  <si>
    <t>Newfoundland and Labrador</t>
  </si>
  <si>
    <t>Chiriquí</t>
  </si>
  <si>
    <t>Al Qaşīm</t>
  </si>
  <si>
    <t>Cova Lima</t>
  </si>
  <si>
    <t>Denguélé</t>
  </si>
  <si>
    <t>Karlovy Vary</t>
  </si>
  <si>
    <t>La Libertad</t>
  </si>
  <si>
    <t>Centre-Val de Loire</t>
  </si>
  <si>
    <t>Epirus</t>
  </si>
  <si>
    <t>Kavango East</t>
  </si>
  <si>
    <t>Baitsi</t>
  </si>
  <si>
    <t>Kolda</t>
  </si>
  <si>
    <t>Ḩimş</t>
  </si>
  <si>
    <t>Namangan</t>
  </si>
  <si>
    <t>Järva</t>
  </si>
  <si>
    <t>Grand Gedeh</t>
  </si>
  <si>
    <t>Brakna</t>
  </si>
  <si>
    <t>Tanintharyi</t>
  </si>
  <si>
    <t>Mayaro-Rio Claro</t>
  </si>
  <si>
    <t>Ghanzi</t>
  </si>
  <si>
    <t>Atacama</t>
  </si>
  <si>
    <t>Cienfuegos</t>
  </si>
  <si>
    <t>Bremen</t>
  </si>
  <si>
    <t>Bono</t>
  </si>
  <si>
    <t>Negeri Sembilan</t>
  </si>
  <si>
    <t>Kayangel</t>
  </si>
  <si>
    <t>Jerusalem</t>
  </si>
  <si>
    <t>Łódź</t>
  </si>
  <si>
    <t>Bamingui-Bangoran</t>
  </si>
  <si>
    <t>Nur-Sultan</t>
  </si>
  <si>
    <t>Gwangju</t>
  </si>
  <si>
    <t>Jardin Exotique</t>
  </si>
  <si>
    <t>Hawke's Bay</t>
  </si>
  <si>
    <t>Chinandega</t>
  </si>
  <si>
    <t>Bicol (Region V)</t>
  </si>
  <si>
    <t>Cuando Cubango</t>
  </si>
  <si>
    <t>Cankuzo</t>
  </si>
  <si>
    <t>Copán</t>
  </si>
  <si>
    <t>Baghdād</t>
  </si>
  <si>
    <t>Champasak</t>
  </si>
  <si>
    <t>Amambay</t>
  </si>
  <si>
    <t>Bay</t>
  </si>
  <si>
    <t>West Darfur</t>
  </si>
  <si>
    <t>Kainuu</t>
  </si>
  <si>
    <t>Ceuta</t>
  </si>
  <si>
    <t>Durazno</t>
  </si>
  <si>
    <t>Thimphu</t>
  </si>
  <si>
    <t>Emilia-Romagna</t>
  </si>
  <si>
    <t>Castelo Branco</t>
  </si>
  <si>
    <t>Varaždin</t>
  </si>
  <si>
    <t>Hahdhunmathi</t>
  </si>
  <si>
    <t>Södermanlands län [SE-04]</t>
  </si>
  <si>
    <t>Escuintla</t>
  </si>
  <si>
    <t>Al Jabal al Akhḑar</t>
  </si>
  <si>
    <t>Hovd</t>
  </si>
  <si>
    <t>Eastern Highlands</t>
  </si>
  <si>
    <t>Aḑ Ḑāli‘</t>
  </si>
  <si>
    <t>Ennedi-Est</t>
  </si>
  <si>
    <t>Entre Ríos</t>
  </si>
  <si>
    <t>Esmeraldas</t>
  </si>
  <si>
    <t>Budva</t>
  </si>
  <si>
    <t>Nabeul</t>
  </si>
  <si>
    <t>Preah Vihear</t>
  </si>
  <si>
    <t>Barinas</t>
  </si>
  <si>
    <t>Haut-Katanga</t>
  </si>
  <si>
    <t>Ayacucho</t>
  </si>
  <si>
    <t>Basel-Landschaft</t>
  </si>
  <si>
    <t>Bahia</t>
  </si>
  <si>
    <t>Beheira</t>
  </si>
  <si>
    <t>Anse Royale</t>
  </si>
  <si>
    <t>Dnipropetrovska oblast</t>
  </si>
  <si>
    <t>Vidin</t>
  </si>
  <si>
    <t>Južnobanatski okrug</t>
  </si>
  <si>
    <t>Anhui Sheng</t>
  </si>
  <si>
    <t>Āz̄ārbāyjān-e Ghārbī</t>
  </si>
  <si>
    <t>Kagera</t>
  </si>
  <si>
    <t>Central Eleuthera</t>
  </si>
  <si>
    <t>Campeche</t>
  </si>
  <si>
    <t>Atlántico</t>
  </si>
  <si>
    <t>Baghlan</t>
  </si>
  <si>
    <t>Chhattīsgarh</t>
  </si>
  <si>
    <t>Anenii Noi</t>
  </si>
  <si>
    <t>Anambra</t>
  </si>
  <si>
    <t>Bacău</t>
  </si>
  <si>
    <t>Eger</t>
  </si>
  <si>
    <t>Akita</t>
  </si>
  <si>
    <t>Elgeyo/Marakwet</t>
  </si>
  <si>
    <t>Batna</t>
  </si>
  <si>
    <t>California</t>
  </si>
  <si>
    <t>Sơn La</t>
  </si>
  <si>
    <t>Birżebbuġa</t>
  </si>
  <si>
    <t>Naftalan</t>
  </si>
  <si>
    <t>Phra Nakhon Si Ayutthaya</t>
  </si>
  <si>
    <t>Lozovo</t>
  </si>
  <si>
    <t>Amasya</t>
  </si>
  <si>
    <t>Chechenskaya Respublika</t>
  </si>
  <si>
    <t>Borovnica</t>
  </si>
  <si>
    <t>Toledo</t>
  </si>
  <si>
    <t>Kyrenia</t>
  </si>
  <si>
    <t>Tadjourah</t>
  </si>
  <si>
    <t>Northern Red Sea</t>
  </si>
  <si>
    <t>Ash Shamālī</t>
  </si>
  <si>
    <t>Mubārak al Kabīr</t>
  </si>
  <si>
    <t>Toliara</t>
  </si>
  <si>
    <t>Grenadines</t>
  </si>
  <si>
    <t>Aşgabat</t>
  </si>
  <si>
    <t>Torba</t>
  </si>
  <si>
    <t>Andorra la Vella</t>
  </si>
  <si>
    <t>Minsk Region</t>
  </si>
  <si>
    <t>Puntarenas</t>
  </si>
  <si>
    <t>Sulawesi</t>
  </si>
  <si>
    <t>Punjab</t>
  </si>
  <si>
    <t>Mé-Zóchi</t>
  </si>
  <si>
    <t>Sharjah</t>
  </si>
  <si>
    <t>Saint Philip</t>
  </si>
  <si>
    <t>Tasmania</t>
  </si>
  <si>
    <t>Rangpur</t>
  </si>
  <si>
    <t>Mamou</t>
  </si>
  <si>
    <t>Norðurland eystra</t>
  </si>
  <si>
    <t>Liban-Sud</t>
  </si>
  <si>
    <t>Tillabéri</t>
  </si>
  <si>
    <t>Umm Şalāl</t>
  </si>
  <si>
    <t>Trnavský kraj</t>
  </si>
  <si>
    <t>Nanumaga</t>
  </si>
  <si>
    <t>Styria</t>
  </si>
  <si>
    <t>Oruro</t>
  </si>
  <si>
    <t>Ogooué-Ivindo</t>
  </si>
  <si>
    <t>Naryn</t>
  </si>
  <si>
    <t>Rēzekne</t>
  </si>
  <si>
    <t>Borgo Maggiore</t>
  </si>
  <si>
    <t>Mpumalanga</t>
  </si>
  <si>
    <t>North Western Province</t>
  </si>
  <si>
    <t>Howland Island</t>
  </si>
  <si>
    <t>North</t>
  </si>
  <si>
    <t>Saint Luke</t>
  </si>
  <si>
    <t>Enriquillo</t>
  </si>
  <si>
    <t>Centro Sur</t>
  </si>
  <si>
    <t>Mahaica-Berbice</t>
  </si>
  <si>
    <t>Nippes</t>
  </si>
  <si>
    <t>Mohale's Hoek</t>
  </si>
  <si>
    <t>Šiaulių apskritis</t>
  </si>
  <si>
    <t>Laborie</t>
  </si>
  <si>
    <t>Makira-Ulawa</t>
  </si>
  <si>
    <t>Jonglei</t>
  </si>
  <si>
    <t>Paramaribo</t>
  </si>
  <si>
    <t>North-Western</t>
  </si>
  <si>
    <t>Midlands</t>
  </si>
  <si>
    <t>Kotayk</t>
  </si>
  <si>
    <t>Gambela Peoples</t>
  </si>
  <si>
    <t>Ruggell</t>
  </si>
  <si>
    <t>Mopti</t>
  </si>
  <si>
    <t>Nampula</t>
  </si>
  <si>
    <t>Innlandet</t>
  </si>
  <si>
    <t>Musandam</t>
  </si>
  <si>
    <t>Gagaifomauga</t>
  </si>
  <si>
    <t>Korçë</t>
  </si>
  <si>
    <t>Donga</t>
  </si>
  <si>
    <t>Pointe-Noire</t>
  </si>
  <si>
    <t>Kvemo Kartli</t>
  </si>
  <si>
    <t>Al Balqā’</t>
  </si>
  <si>
    <t>North Hwanghae</t>
  </si>
  <si>
    <t>Grevenmacher</t>
  </si>
  <si>
    <t>Grand Port</t>
  </si>
  <si>
    <t>Casablanca-Settat</t>
  </si>
  <si>
    <t>Limburg</t>
  </si>
  <si>
    <t>Centre-Ouest</t>
  </si>
  <si>
    <t>Nova Scotia</t>
  </si>
  <si>
    <t>Darién</t>
  </si>
  <si>
    <t>Ḩā'il</t>
  </si>
  <si>
    <t>Díli</t>
  </si>
  <si>
    <t>Gôh-Djiboua</t>
  </si>
  <si>
    <t>Ústí nad Labem</t>
  </si>
  <si>
    <t>Morazán</t>
  </si>
  <si>
    <t>Grand-Est</t>
  </si>
  <si>
    <t>Thessaly</t>
  </si>
  <si>
    <t>Saint Ann</t>
  </si>
  <si>
    <t>Khomas</t>
  </si>
  <si>
    <t>Boe</t>
  </si>
  <si>
    <t>Kédougou</t>
  </si>
  <si>
    <t>Ḩalab</t>
  </si>
  <si>
    <t>Navoiy</t>
  </si>
  <si>
    <t>Lääne</t>
  </si>
  <si>
    <t>Grand Kru</t>
  </si>
  <si>
    <t>Trarza</t>
  </si>
  <si>
    <t>Yangon</t>
  </si>
  <si>
    <t>Penal-Debe</t>
  </si>
  <si>
    <t>Jwaneng</t>
  </si>
  <si>
    <t>Biobío</t>
  </si>
  <si>
    <t>Sancti Spíritus</t>
  </si>
  <si>
    <t>Hesse</t>
  </si>
  <si>
    <t>Pahang</t>
  </si>
  <si>
    <t>Koror</t>
  </si>
  <si>
    <t>Jenin</t>
  </si>
  <si>
    <t>Lesser Poland</t>
  </si>
  <si>
    <t>Basse-Kotto</t>
  </si>
  <si>
    <t>Atyraū oblysy</t>
  </si>
  <si>
    <t>Daejeon</t>
  </si>
  <si>
    <t>Larvotto</t>
  </si>
  <si>
    <t>Marlborough</t>
  </si>
  <si>
    <t>Chontales</t>
  </si>
  <si>
    <t>Western Visayas (Region VI)</t>
  </si>
  <si>
    <t>Cunene</t>
  </si>
  <si>
    <t>Cibitoke</t>
  </si>
  <si>
    <t>Cortés</t>
  </si>
  <si>
    <t>Dahūk</t>
  </si>
  <si>
    <t>Houaphan</t>
  </si>
  <si>
    <t>Canindeyú</t>
  </si>
  <si>
    <t>Galguduud</t>
  </si>
  <si>
    <t>Gedaref</t>
  </si>
  <si>
    <t>Kanta-Häme</t>
  </si>
  <si>
    <t>Castile and León</t>
  </si>
  <si>
    <t>Florida</t>
  </si>
  <si>
    <t>Tsirang</t>
  </si>
  <si>
    <t>Toscana</t>
  </si>
  <si>
    <t>Coimbra</t>
  </si>
  <si>
    <t>Koprivnica-Križevci</t>
  </si>
  <si>
    <t>North Thiladhunmathi</t>
  </si>
  <si>
    <t>Östergötlands län [SE-05]</t>
  </si>
  <si>
    <t>Al Jabal al Gharbī</t>
  </si>
  <si>
    <t>Uvs</t>
  </si>
  <si>
    <t>Enga</t>
  </si>
  <si>
    <t>Dhamār</t>
  </si>
  <si>
    <t>Ennedi-Ouest</t>
  </si>
  <si>
    <t>La Rioja</t>
  </si>
  <si>
    <t>Cañar</t>
  </si>
  <si>
    <t>Cetinje</t>
  </si>
  <si>
    <t>Zaghouan</t>
  </si>
  <si>
    <t>Prey Veaeng</t>
  </si>
  <si>
    <t>Haut-Lomami</t>
  </si>
  <si>
    <t>Cajamarca</t>
  </si>
  <si>
    <t>Basel-Stadt</t>
  </si>
  <si>
    <t>Ceara</t>
  </si>
  <si>
    <t>Beni Suef</t>
  </si>
  <si>
    <t>Baie Lazare</t>
  </si>
  <si>
    <t>Donetska oblast</t>
  </si>
  <si>
    <t>Vratsa</t>
  </si>
  <si>
    <t>Zapadnobački okrug</t>
  </si>
  <si>
    <t>Fujian Sheng</t>
  </si>
  <si>
    <t>Kermānshāh</t>
  </si>
  <si>
    <t>Kaskazini Pemba</t>
  </si>
  <si>
    <t>Cat Island</t>
  </si>
  <si>
    <t>Chihuahua</t>
  </si>
  <si>
    <t>Daykundi</t>
  </si>
  <si>
    <t>Goa</t>
  </si>
  <si>
    <t>Briceni</t>
  </si>
  <si>
    <t>Bauchi</t>
  </si>
  <si>
    <t>Bihor</t>
  </si>
  <si>
    <t>Érd</t>
  </si>
  <si>
    <t>Yamagata</t>
  </si>
  <si>
    <t>Embu</t>
  </si>
  <si>
    <t>Béjaïa</t>
  </si>
  <si>
    <t>Colorado</t>
  </si>
  <si>
    <t>Yên Bái</t>
  </si>
  <si>
    <t>Bormla</t>
  </si>
  <si>
    <t>Neftchala</t>
  </si>
  <si>
    <t>Ang Thong</t>
  </si>
  <si>
    <t>Negotino</t>
  </si>
  <si>
    <t>Ankara</t>
  </si>
  <si>
    <t>Chuvashskaya Respublika</t>
  </si>
  <si>
    <t>Bovec</t>
  </si>
  <si>
    <t>Escaldes-Engordany</t>
  </si>
  <si>
    <t>Vitebsk Region</t>
  </si>
  <si>
    <t>San José</t>
  </si>
  <si>
    <t>Southern Grenadine Islands</t>
  </si>
  <si>
    <t>Sumatera</t>
  </si>
  <si>
    <t>Sindh</t>
  </si>
  <si>
    <t>Príncipe</t>
  </si>
  <si>
    <t>Umm Al Quwain</t>
  </si>
  <si>
    <t>Barbuda</t>
  </si>
  <si>
    <t>Victoria</t>
  </si>
  <si>
    <t>Sylhet</t>
  </si>
  <si>
    <t>Nzérékoré</t>
  </si>
  <si>
    <t>Austurland</t>
  </si>
  <si>
    <t>Mont-Liban</t>
  </si>
  <si>
    <t>Zinder</t>
  </si>
  <si>
    <t>Al Wakrah</t>
  </si>
  <si>
    <t>Trenčiansky kraj</t>
  </si>
  <si>
    <t>Nui</t>
  </si>
  <si>
    <t>Tyrol</t>
  </si>
  <si>
    <t>Potosí</t>
  </si>
  <si>
    <t>Ogooué-Lolo</t>
  </si>
  <si>
    <t>Osh</t>
  </si>
  <si>
    <t>Rīga</t>
  </si>
  <si>
    <t>Città di San Marino</t>
  </si>
  <si>
    <t>Northern Cape</t>
  </si>
  <si>
    <t>North Central Province</t>
  </si>
  <si>
    <t>Jarvis Island</t>
  </si>
  <si>
    <t>North-West</t>
  </si>
  <si>
    <t>Higuamo</t>
  </si>
  <si>
    <t>Djibloho</t>
  </si>
  <si>
    <t>Pomeroon-Supenaam</t>
  </si>
  <si>
    <t>Nord-Ouest</t>
  </si>
  <si>
    <t>Quthing</t>
  </si>
  <si>
    <t>Tauragės apskritis</t>
  </si>
  <si>
    <t>Micoud</t>
  </si>
  <si>
    <t>Malaita</t>
  </si>
  <si>
    <t>Lakes</t>
  </si>
  <si>
    <t>Para</t>
  </si>
  <si>
    <t>Matabeleland North</t>
  </si>
  <si>
    <t>Lori</t>
  </si>
  <si>
    <t>Saint Lucy</t>
  </si>
  <si>
    <t>Harari People</t>
  </si>
  <si>
    <t>Schaan</t>
  </si>
  <si>
    <t>Tombouctou</t>
  </si>
  <si>
    <t>Cabo Delgado</t>
  </si>
  <si>
    <t>Vestfold og Telemark</t>
  </si>
  <si>
    <t>Janūb ash Sharqīyah</t>
  </si>
  <si>
    <t>Palauli</t>
  </si>
  <si>
    <t>Kukës</t>
  </si>
  <si>
    <t>Couffo</t>
  </si>
  <si>
    <t>Lékoumou</t>
  </si>
  <si>
    <t>Mtskheta-Mtianeti</t>
  </si>
  <si>
    <t>Irbid</t>
  </si>
  <si>
    <t>Kangwon</t>
  </si>
  <si>
    <t>Moka</t>
  </si>
  <si>
    <t>Marrakech-Safi</t>
  </si>
  <si>
    <t>North Brabant</t>
  </si>
  <si>
    <t>Centre-Sud</t>
  </si>
  <si>
    <t>Ontario</t>
  </si>
  <si>
    <t>Herrera</t>
  </si>
  <si>
    <t>Tabūk</t>
  </si>
  <si>
    <t>Ermera</t>
  </si>
  <si>
    <t>Lacs</t>
  </si>
  <si>
    <t>Liberec</t>
  </si>
  <si>
    <t>Hauts-de-France</t>
  </si>
  <si>
    <t>Ionian Islands</t>
  </si>
  <si>
    <t>Trelawny</t>
  </si>
  <si>
    <t>Kunene</t>
  </si>
  <si>
    <t>Buada</t>
  </si>
  <si>
    <t>Kaolack</t>
  </si>
  <si>
    <t>Ḩamāh</t>
  </si>
  <si>
    <t>Qashqadaryo</t>
  </si>
  <si>
    <t>Lääne-Viru</t>
  </si>
  <si>
    <t>Gbarpolu</t>
  </si>
  <si>
    <t>Ayeyarwady</t>
  </si>
  <si>
    <t>Port of Spain</t>
  </si>
  <si>
    <t>Kgalagadi</t>
  </si>
  <si>
    <t>Coquimbo</t>
  </si>
  <si>
    <t>Ciego de Ávila</t>
  </si>
  <si>
    <t>Hamburg</t>
  </si>
  <si>
    <t>Pulau Pinang</t>
  </si>
  <si>
    <t>Melekeok</t>
  </si>
  <si>
    <t>Jericho and Al Aghwar</t>
  </si>
  <si>
    <t>Mazovia</t>
  </si>
  <si>
    <t>Haute-Kotto</t>
  </si>
  <si>
    <t>Qaraghandy oblysy</t>
  </si>
  <si>
    <t>Ulsan</t>
  </si>
  <si>
    <t>Malbousquet</t>
  </si>
  <si>
    <t>Manawatu-Wanganui</t>
  </si>
  <si>
    <t>Estelí</t>
  </si>
  <si>
    <t>Central Visayas (Region VII)</t>
  </si>
  <si>
    <t>Cuanza-Norte</t>
  </si>
  <si>
    <t>Gitega</t>
  </si>
  <si>
    <t>El Paraíso</t>
  </si>
  <si>
    <t>Diyālá</t>
  </si>
  <si>
    <t>Khammouan</t>
  </si>
  <si>
    <t>Presidente Hayes</t>
  </si>
  <si>
    <t>Gedo</t>
  </si>
  <si>
    <t>West Kordofan</t>
  </si>
  <si>
    <t>Keski-Pohjanmaa</t>
  </si>
  <si>
    <t>Castile-La Mancha</t>
  </si>
  <si>
    <t>Flores</t>
  </si>
  <si>
    <t>Dagana</t>
  </si>
  <si>
    <t>Umbria</t>
  </si>
  <si>
    <t>Évora</t>
  </si>
  <si>
    <t>Bjelovar-Bilogora</t>
  </si>
  <si>
    <t>Kolhumadulu</t>
  </si>
  <si>
    <t>Jönköpings län [SE-06]</t>
  </si>
  <si>
    <t>Huehuetenango</t>
  </si>
  <si>
    <t>Al Jafārah</t>
  </si>
  <si>
    <t>Töv</t>
  </si>
  <si>
    <t>East Sepik</t>
  </si>
  <si>
    <t>Hualien</t>
  </si>
  <si>
    <t>Ḩaḑramawt</t>
  </si>
  <si>
    <t>Guéra</t>
  </si>
  <si>
    <t>Santiago del Estero</t>
  </si>
  <si>
    <t>Guayas</t>
  </si>
  <si>
    <t>Danilovgrad</t>
  </si>
  <si>
    <t>Bizerte</t>
  </si>
  <si>
    <t>Poussat</t>
  </si>
  <si>
    <t>Carabobo</t>
  </si>
  <si>
    <t>Haut-Uele</t>
  </si>
  <si>
    <t>El Callao</t>
  </si>
  <si>
    <t>Fribourg</t>
  </si>
  <si>
    <t>Distrito Federal</t>
  </si>
  <si>
    <t>Cairo</t>
  </si>
  <si>
    <t>Baie Sainte Anne</t>
  </si>
  <si>
    <t>Zhytomyrska oblast</t>
  </si>
  <si>
    <t>Gabrovo</t>
  </si>
  <si>
    <t>Južnobački okrug</t>
  </si>
  <si>
    <t>Guangdong Sheng</t>
  </si>
  <si>
    <t>Khūzestān</t>
  </si>
  <si>
    <t>Kaskazini Unguja</t>
  </si>
  <si>
    <t>Crooked Island and Long Cay</t>
  </si>
  <si>
    <t>Chiapas</t>
  </si>
  <si>
    <t>Boyacá</t>
  </si>
  <si>
    <t>Farah</t>
  </si>
  <si>
    <t>Gujarāt</t>
  </si>
  <si>
    <t>Basarabeasca</t>
  </si>
  <si>
    <t>Benue</t>
  </si>
  <si>
    <t>Bistrița-Năsăud</t>
  </si>
  <si>
    <t>Győr</t>
  </si>
  <si>
    <t>Fukushima</t>
  </si>
  <si>
    <t>Garissa</t>
  </si>
  <si>
    <t>Biskra</t>
  </si>
  <si>
    <t>Connecticut</t>
  </si>
  <si>
    <t>Tuyên Quang</t>
  </si>
  <si>
    <t>Dingli</t>
  </si>
  <si>
    <t>Sharur</t>
  </si>
  <si>
    <t>Lop Buri</t>
  </si>
  <si>
    <t>Rosoman</t>
  </si>
  <si>
    <t>Antalya</t>
  </si>
  <si>
    <t>Dagestan, Respublika</t>
  </si>
  <si>
    <t>Brda</t>
  </si>
  <si>
    <t>Anguilla</t>
  </si>
  <si>
    <t>Redonda</t>
  </si>
  <si>
    <t>Western Australia</t>
  </si>
  <si>
    <t>Mymensingh</t>
  </si>
  <si>
    <t>Conakry</t>
  </si>
  <si>
    <t>Suðurland</t>
  </si>
  <si>
    <t>Nabatîyé</t>
  </si>
  <si>
    <t>Niamey</t>
  </si>
  <si>
    <t>Az̧ Z̧a‘āyin</t>
  </si>
  <si>
    <t>Žilinský kraj</t>
  </si>
  <si>
    <t>Vaitupu</t>
  </si>
  <si>
    <t>Vorarlberg</t>
  </si>
  <si>
    <t>Santa Cruz</t>
  </si>
  <si>
    <t>Ogooué-Maritime</t>
  </si>
  <si>
    <t>Talas</t>
  </si>
  <si>
    <t>Ventspils</t>
  </si>
  <si>
    <t>Montegiardino</t>
  </si>
  <si>
    <t>Uva Province</t>
  </si>
  <si>
    <t>Kingman Reef</t>
  </si>
  <si>
    <t>West</t>
  </si>
  <si>
    <t>Ozama</t>
  </si>
  <si>
    <t>Kié-Ntem</t>
  </si>
  <si>
    <t>Potaro-Siparuni</t>
  </si>
  <si>
    <t>Ouest</t>
  </si>
  <si>
    <t>Qacha's Nek</t>
  </si>
  <si>
    <t>Telšių apskritis</t>
  </si>
  <si>
    <t>Soufrière</t>
  </si>
  <si>
    <t>Rennell and Bellona</t>
  </si>
  <si>
    <t>Upper Nile</t>
  </si>
  <si>
    <t>Saramacca</t>
  </si>
  <si>
    <t>Copperbelt</t>
  </si>
  <si>
    <t>Matabeleland South</t>
  </si>
  <si>
    <t>Shirak</t>
  </si>
  <si>
    <t>Saint Michael</t>
  </si>
  <si>
    <t>Oromia</t>
  </si>
  <si>
    <t>Schellenberg</t>
  </si>
  <si>
    <t>Gao</t>
  </si>
  <si>
    <t>Zambézia</t>
  </si>
  <si>
    <t>Agder</t>
  </si>
  <si>
    <t>Shamāl ash Sharqīyah</t>
  </si>
  <si>
    <t>Satupa'itea</t>
  </si>
  <si>
    <t>Lezhë</t>
  </si>
  <si>
    <t>Littoral</t>
  </si>
  <si>
    <t>Kouilou</t>
  </si>
  <si>
    <t>Rach'a-Lechkhumi-Kvemo Svaneti</t>
  </si>
  <si>
    <t>Jarash</t>
  </si>
  <si>
    <t>South Hamgyong</t>
  </si>
  <si>
    <t>Mersch</t>
  </si>
  <si>
    <t>Pamplemousses</t>
  </si>
  <si>
    <t>Drâa-Tafilalet</t>
  </si>
  <si>
    <t>North Holland</t>
  </si>
  <si>
    <t>Est</t>
  </si>
  <si>
    <t>Prince Edward Island</t>
  </si>
  <si>
    <t>Los Santos</t>
  </si>
  <si>
    <t>Al Ḩudūd ash Shamālīyah</t>
  </si>
  <si>
    <t>Lautém</t>
  </si>
  <si>
    <t>Lagunes</t>
  </si>
  <si>
    <t>Hradec Králové</t>
  </si>
  <si>
    <t>Santa Ana</t>
  </si>
  <si>
    <t>Île-de-France</t>
  </si>
  <si>
    <t>Western Greece</t>
  </si>
  <si>
    <t>Kavango West</t>
  </si>
  <si>
    <t>Denigomodu</t>
  </si>
  <si>
    <t>Louga</t>
  </si>
  <si>
    <t>Idlib</t>
  </si>
  <si>
    <t>Qoraqalpog‘iston Respublikasi</t>
  </si>
  <si>
    <t>Põlva</t>
  </si>
  <si>
    <t>Lofa</t>
  </si>
  <si>
    <t>Dakhlet Nouâdhibou</t>
  </si>
  <si>
    <t>Kachin</t>
  </si>
  <si>
    <t>Princes Town</t>
  </si>
  <si>
    <t>Kgatleng</t>
  </si>
  <si>
    <t>Libertador General Bernardo O'Higgins</t>
  </si>
  <si>
    <t>Camagüey</t>
  </si>
  <si>
    <t>Mecklenburg-Western Pomerania</t>
  </si>
  <si>
    <t>Perak</t>
  </si>
  <si>
    <t>Ngaraard</t>
  </si>
  <si>
    <t>Khan Yunis</t>
  </si>
  <si>
    <t>Opole (Upper Silesia)</t>
  </si>
  <si>
    <t>Haut-Mbomou</t>
  </si>
  <si>
    <t>Qostanay oblysy</t>
  </si>
  <si>
    <t>Gyeonggi</t>
  </si>
  <si>
    <t>Monte-Carlo</t>
  </si>
  <si>
    <t>Nelson</t>
  </si>
  <si>
    <t>Granada</t>
  </si>
  <si>
    <t>Eastern Visayas (Region VIII)</t>
  </si>
  <si>
    <t>Cuanza-Sul</t>
  </si>
  <si>
    <t>Kirundo</t>
  </si>
  <si>
    <t>Francisco Morazán</t>
  </si>
  <si>
    <t>Dhī Qār</t>
  </si>
  <si>
    <t>Louang Namtha</t>
  </si>
  <si>
    <t>Alto Paraguay</t>
  </si>
  <si>
    <t>Hiiraan</t>
  </si>
  <si>
    <t>Gezira</t>
  </si>
  <si>
    <t>Keski-Suomi</t>
  </si>
  <si>
    <t>Canary Islands</t>
  </si>
  <si>
    <t>Lavalleja</t>
  </si>
  <si>
    <t>Punakha</t>
  </si>
  <si>
    <t>Marche</t>
  </si>
  <si>
    <t>Faro</t>
  </si>
  <si>
    <t>Primorje-Gorski Kotar</t>
  </si>
  <si>
    <t>Mulaku Atoll</t>
  </si>
  <si>
    <t>Kronobergs län [SE-07]</t>
  </si>
  <si>
    <t>Izabal</t>
  </si>
  <si>
    <t>Al Jufrah</t>
  </si>
  <si>
    <t>Selenge</t>
  </si>
  <si>
    <t>Gulf</t>
  </si>
  <si>
    <t>Yilan</t>
  </si>
  <si>
    <t>Ḩajjah</t>
  </si>
  <si>
    <t>Hadjer Lamis</t>
  </si>
  <si>
    <t>Chaco</t>
  </si>
  <si>
    <t>Chimborazo</t>
  </si>
  <si>
    <t>Herceg-Novi</t>
  </si>
  <si>
    <t>Béja</t>
  </si>
  <si>
    <t>Rotanak Kiri</t>
  </si>
  <si>
    <t>Cojedes</t>
  </si>
  <si>
    <t>Ituri</t>
  </si>
  <si>
    <t>Cusco</t>
  </si>
  <si>
    <t>Genève</t>
  </si>
  <si>
    <t>Espirito Santo</t>
  </si>
  <si>
    <t>Dakahlia</t>
  </si>
  <si>
    <t>Beau Vallon</t>
  </si>
  <si>
    <t>Zakarpatska oblast</t>
  </si>
  <si>
    <t>Dobrich</t>
  </si>
  <si>
    <t>Sremski okrug</t>
  </si>
  <si>
    <t>Gansu Sheng</t>
  </si>
  <si>
    <t>Fārs</t>
  </si>
  <si>
    <t>Kigoma</t>
  </si>
  <si>
    <t>Central Abaco</t>
  </si>
  <si>
    <t>Coahuila de Zaragoza</t>
  </si>
  <si>
    <t>Caldas</t>
  </si>
  <si>
    <t>Faryab</t>
  </si>
  <si>
    <t>Himāchal Pradesh</t>
  </si>
  <si>
    <t>Cahul</t>
  </si>
  <si>
    <t>Borno</t>
  </si>
  <si>
    <t>Brăila</t>
  </si>
  <si>
    <t>Hódmezővásárhely</t>
  </si>
  <si>
    <t>Ibaraki</t>
  </si>
  <si>
    <t>Homa Bay</t>
  </si>
  <si>
    <t>Béchar</t>
  </si>
  <si>
    <t>Delaware</t>
  </si>
  <si>
    <t>Lạng Sơn</t>
  </si>
  <si>
    <t>Fgura</t>
  </si>
  <si>
    <t>Saatly</t>
  </si>
  <si>
    <t>Sing Buri</t>
  </si>
  <si>
    <t>Sveti Nikole</t>
  </si>
  <si>
    <t>Artvin</t>
  </si>
  <si>
    <t>Ingushetiya, Respublika</t>
  </si>
  <si>
    <t>Brezovica</t>
  </si>
  <si>
    <t>Antarctica</t>
  </si>
  <si>
    <t>Vienna</t>
  </si>
  <si>
    <t>Tarija</t>
  </si>
  <si>
    <t>Woleu-Ntem</t>
  </si>
  <si>
    <t>Ysyk-Köl</t>
  </si>
  <si>
    <t>Valmiera</t>
  </si>
  <si>
    <t>Serravalle</t>
  </si>
  <si>
    <t>Western Cape</t>
  </si>
  <si>
    <t>Sabaragamuwa Province</t>
  </si>
  <si>
    <t>Palmyra Atoll</t>
  </si>
  <si>
    <t>South</t>
  </si>
  <si>
    <t>Valdesia</t>
  </si>
  <si>
    <t>Upper Demerara-Berbice</t>
  </si>
  <si>
    <t>Sud</t>
  </si>
  <si>
    <t>Mokhotlong</t>
  </si>
  <si>
    <t>Utenos apskritis</t>
  </si>
  <si>
    <t>Vieux Fort</t>
  </si>
  <si>
    <t>Temotu</t>
  </si>
  <si>
    <t>Unity</t>
  </si>
  <si>
    <t>Sipaliwini</t>
  </si>
  <si>
    <t>Lusaka</t>
  </si>
  <si>
    <t>Masvingo</t>
  </si>
  <si>
    <t>Syunik</t>
  </si>
  <si>
    <t>Southern Nations, Nationalities and Peoples</t>
  </si>
  <si>
    <t>Triesen</t>
  </si>
  <si>
    <t>Kidal</t>
  </si>
  <si>
    <t>Sofala</t>
  </si>
  <si>
    <t>Vestland</t>
  </si>
  <si>
    <t>Al Wusţá</t>
  </si>
  <si>
    <t>Tuamasaga</t>
  </si>
  <si>
    <t>Dibër</t>
  </si>
  <si>
    <t>Mono</t>
  </si>
  <si>
    <t>Likouala</t>
  </si>
  <si>
    <t>Samtskhe-Javakheti</t>
  </si>
  <si>
    <t>Al Karak</t>
  </si>
  <si>
    <t>North Hamgyong</t>
  </si>
  <si>
    <t>Redange</t>
  </si>
  <si>
    <t>Port Louis</t>
  </si>
  <si>
    <t>Souss-Massa</t>
  </si>
  <si>
    <t>Overijssel</t>
  </si>
  <si>
    <t>Hauts-Bassins</t>
  </si>
  <si>
    <t>Quebec</t>
  </si>
  <si>
    <t>Panamá</t>
  </si>
  <si>
    <t>Jāzān</t>
  </si>
  <si>
    <t>Liquiça</t>
  </si>
  <si>
    <t>Montagnes</t>
  </si>
  <si>
    <t>Pardubice</t>
  </si>
  <si>
    <t>San Miguel</t>
  </si>
  <si>
    <t>Nouvelle-Aquitaine</t>
  </si>
  <si>
    <t>Central Greece</t>
  </si>
  <si>
    <t>Hanover</t>
  </si>
  <si>
    <t>Otjozondjupa</t>
  </si>
  <si>
    <t>Ewa</t>
  </si>
  <si>
    <t>Matam</t>
  </si>
  <si>
    <t>Al Lādhiqīyah</t>
  </si>
  <si>
    <t>Samarqand</t>
  </si>
  <si>
    <t>Pärnu</t>
  </si>
  <si>
    <t>Margibi</t>
  </si>
  <si>
    <t>Tagant</t>
  </si>
  <si>
    <t>Kayah</t>
  </si>
  <si>
    <t>Point Fortin</t>
  </si>
  <si>
    <t>Kweneng</t>
  </si>
  <si>
    <t>Los Lagos</t>
  </si>
  <si>
    <t>Las Tunas</t>
  </si>
  <si>
    <t>Lower Saxony</t>
  </si>
  <si>
    <t>Perlis</t>
  </si>
  <si>
    <t>Ngarchelong</t>
  </si>
  <si>
    <t>Nablus</t>
  </si>
  <si>
    <t>Subcarpathia</t>
  </si>
  <si>
    <t>Haute-Sangha / Mambéré-Kadéï</t>
  </si>
  <si>
    <t>Qyzylorda oblysy</t>
  </si>
  <si>
    <t>Gangwon</t>
  </si>
  <si>
    <t>Moneghetti</t>
  </si>
  <si>
    <t>Northland</t>
  </si>
  <si>
    <t>Jinotega</t>
  </si>
  <si>
    <t>Zamboanga Peninsula (Region IX)</t>
  </si>
  <si>
    <t>Huambo</t>
  </si>
  <si>
    <t>Karuzi</t>
  </si>
  <si>
    <t>Gracias a Dios</t>
  </si>
  <si>
    <t>Karbalā’</t>
  </si>
  <si>
    <t>Louangphabang</t>
  </si>
  <si>
    <t>Boquerón</t>
  </si>
  <si>
    <t>Jubbada Dhexe</t>
  </si>
  <si>
    <t>Kassala</t>
  </si>
  <si>
    <t>Kymenlaakso</t>
  </si>
  <si>
    <t>Catalonia</t>
  </si>
  <si>
    <t>Maldonado</t>
  </si>
  <si>
    <t>Wangdue Phodrang</t>
  </si>
  <si>
    <t>Lazio</t>
  </si>
  <si>
    <t>Guarda</t>
  </si>
  <si>
    <t>Lika-Senj</t>
  </si>
  <si>
    <t>North Maalhosmadulu</t>
  </si>
  <si>
    <t>Kalmar län [SE-08]</t>
  </si>
  <si>
    <t>Jalapa</t>
  </si>
  <si>
    <t>Al Kufrah</t>
  </si>
  <si>
    <t>Sühbaatar</t>
  </si>
  <si>
    <t>Hela</t>
  </si>
  <si>
    <t>Kinmen</t>
  </si>
  <si>
    <t>Al Ḩudaydah</t>
  </si>
  <si>
    <t>Kanem</t>
  </si>
  <si>
    <t>San Juan</t>
  </si>
  <si>
    <t>Imbabura</t>
  </si>
  <si>
    <t>Kolašin</t>
  </si>
  <si>
    <t>Jendouba</t>
  </si>
  <si>
    <t>Siem Reab</t>
  </si>
  <si>
    <t>Falcón</t>
  </si>
  <si>
    <t>Kasai Central</t>
  </si>
  <si>
    <t>Huánuco</t>
  </si>
  <si>
    <t>Glarus</t>
  </si>
  <si>
    <t>Goias</t>
  </si>
  <si>
    <t>Damietta</t>
  </si>
  <si>
    <t>Bel Air</t>
  </si>
  <si>
    <t>Zaporizka oblast</t>
  </si>
  <si>
    <t>Kardzhali</t>
  </si>
  <si>
    <t>Mačvanski okrug</t>
  </si>
  <si>
    <t>Guizhou Sheng</t>
  </si>
  <si>
    <t>Kermān</t>
  </si>
  <si>
    <t>Kilimanjaro</t>
  </si>
  <si>
    <t>Central Andros</t>
  </si>
  <si>
    <t>Colima</t>
  </si>
  <si>
    <t>Caquetá</t>
  </si>
  <si>
    <t>Ghazni</t>
  </si>
  <si>
    <t>Haryāna</t>
  </si>
  <si>
    <t>Călărași</t>
  </si>
  <si>
    <t>Bayelsa</t>
  </si>
  <si>
    <t>Botoșani</t>
  </si>
  <si>
    <t>Kecskemét</t>
  </si>
  <si>
    <t>Tochigi</t>
  </si>
  <si>
    <t>Isiolo</t>
  </si>
  <si>
    <t>Blida</t>
  </si>
  <si>
    <t>Quảng Ninh</t>
  </si>
  <si>
    <t>Floriana</t>
  </si>
  <si>
    <t>Sumqayıt</t>
  </si>
  <si>
    <t>Chai Nat</t>
  </si>
  <si>
    <t>Čaška</t>
  </si>
  <si>
    <t>Aydın</t>
  </si>
  <si>
    <t>Kabardino-Balkarskaya Respublika</t>
  </si>
  <si>
    <t>Brežice</t>
  </si>
  <si>
    <t>South-West</t>
  </si>
  <si>
    <t>Yuma</t>
  </si>
  <si>
    <t>Wele-Nzas</t>
  </si>
  <si>
    <t>Upper Takutu-Upper Essequibo</t>
  </si>
  <si>
    <t>Sud-Est</t>
  </si>
  <si>
    <t>Thaba-Tseka</t>
  </si>
  <si>
    <t>Vilniaus apskritis</t>
  </si>
  <si>
    <t>Canaries</t>
  </si>
  <si>
    <t>Warrap</t>
  </si>
  <si>
    <t>Wanica</t>
  </si>
  <si>
    <t>Muchinga</t>
  </si>
  <si>
    <t>Mashonaland West</t>
  </si>
  <si>
    <t>Tavush</t>
  </si>
  <si>
    <t>Somali</t>
  </si>
  <si>
    <t>Triesenberg</t>
  </si>
  <si>
    <t>Ménaka</t>
  </si>
  <si>
    <t>Tete</t>
  </si>
  <si>
    <t>Trøndelag</t>
  </si>
  <si>
    <t>Az̧ Z̧āhirah</t>
  </si>
  <si>
    <t>Va'a-o-Fonoti</t>
  </si>
  <si>
    <t>Shkodër</t>
  </si>
  <si>
    <t>Ouémé</t>
  </si>
  <si>
    <t>Cuvette</t>
  </si>
  <si>
    <t>Shida Kartli</t>
  </si>
  <si>
    <t>Al Mafraq</t>
  </si>
  <si>
    <t>Ryanggang</t>
  </si>
  <si>
    <t>Remich</t>
  </si>
  <si>
    <t>Plaines Wilhems</t>
  </si>
  <si>
    <t>Guelmim-Oued Noun (EH-partial)</t>
  </si>
  <si>
    <t>Utrecht</t>
  </si>
  <si>
    <t>Saskatchewan</t>
  </si>
  <si>
    <t>Veraguas</t>
  </si>
  <si>
    <t>Najrān</t>
  </si>
  <si>
    <t>Manufahi</t>
  </si>
  <si>
    <t>Sassandra-Marahoué</t>
  </si>
  <si>
    <t>Vysočina</t>
  </si>
  <si>
    <t>Sonsonate</t>
  </si>
  <si>
    <t>Normandie</t>
  </si>
  <si>
    <t>Attica</t>
  </si>
  <si>
    <t>Westmoreland</t>
  </si>
  <si>
    <t>Omaheke</t>
  </si>
  <si>
    <t>Ijuw</t>
  </si>
  <si>
    <t>Sédhiou</t>
  </si>
  <si>
    <t>Al Qunayţirah</t>
  </si>
  <si>
    <t>Sirdaryo</t>
  </si>
  <si>
    <t>Rapla</t>
  </si>
  <si>
    <t>Montserrado</t>
  </si>
  <si>
    <t>Guidimaka</t>
  </si>
  <si>
    <t>Kayin</t>
  </si>
  <si>
    <t>San Fernando</t>
  </si>
  <si>
    <t>Lobatse</t>
  </si>
  <si>
    <t>Los Ríos</t>
  </si>
  <si>
    <t>Holguín</t>
  </si>
  <si>
    <t>North Rhine-Westphalia</t>
  </si>
  <si>
    <t>Oti</t>
  </si>
  <si>
    <t>Selangor</t>
  </si>
  <si>
    <t>Ngardmau</t>
  </si>
  <si>
    <t>North Gaza</t>
  </si>
  <si>
    <t>Podlaskie</t>
  </si>
  <si>
    <t>Kémo-Gribingui</t>
  </si>
  <si>
    <t>Mangghystaū oblysy</t>
  </si>
  <si>
    <t>North Chungcheong</t>
  </si>
  <si>
    <t>Monaco-Ville</t>
  </si>
  <si>
    <t>Otago</t>
  </si>
  <si>
    <t>León</t>
  </si>
  <si>
    <t>Northern Mindanao (Region X)</t>
  </si>
  <si>
    <t>Huíla</t>
  </si>
  <si>
    <t>Kayanza</t>
  </si>
  <si>
    <t>Islas de la Bahía</t>
  </si>
  <si>
    <t>Kirkūk</t>
  </si>
  <si>
    <t>Oudômxai</t>
  </si>
  <si>
    <t>San Pedro</t>
  </si>
  <si>
    <t>Jubbada Hoose</t>
  </si>
  <si>
    <t>Khartoum</t>
  </si>
  <si>
    <t>Lappi</t>
  </si>
  <si>
    <t>Extremadura</t>
  </si>
  <si>
    <t>Montevideo</t>
  </si>
  <si>
    <t>Sarpang</t>
  </si>
  <si>
    <t>Abruzzo</t>
  </si>
  <si>
    <t>Leiria</t>
  </si>
  <si>
    <t>Virovitica-Podravina</t>
  </si>
  <si>
    <t>North Nilandhe Atoll</t>
  </si>
  <si>
    <t>Gotlands län [SE-09]</t>
  </si>
  <si>
    <t>Jutiapa</t>
  </si>
  <si>
    <t>Al Marqab</t>
  </si>
  <si>
    <t>Ömnögovĭ</t>
  </si>
  <si>
    <t>Jiwaka</t>
  </si>
  <si>
    <t>Lienchiang</t>
  </si>
  <si>
    <t>Ibb</t>
  </si>
  <si>
    <t>Lac</t>
  </si>
  <si>
    <t>Catamarca</t>
  </si>
  <si>
    <t>Loja</t>
  </si>
  <si>
    <t>Kotor</t>
  </si>
  <si>
    <t>Le Kef</t>
  </si>
  <si>
    <t>Preah Sihanouk</t>
  </si>
  <si>
    <t>Guárico</t>
  </si>
  <si>
    <t>Kasai-Oriental</t>
  </si>
  <si>
    <t>Huancavelica</t>
  </si>
  <si>
    <t>Graubünden</t>
  </si>
  <si>
    <t>Maranhao</t>
  </si>
  <si>
    <t>Faiyum</t>
  </si>
  <si>
    <t>Bel Ombre</t>
  </si>
  <si>
    <t>Ivano-Frankivska oblast</t>
  </si>
  <si>
    <t>Kyustendil</t>
  </si>
  <si>
    <t>Kolubarski okrug</t>
  </si>
  <si>
    <t>Henan Sheng</t>
  </si>
  <si>
    <t>Khorāsān-e Raẕavī</t>
  </si>
  <si>
    <t>Kusini Pemba</t>
  </si>
  <si>
    <t>East Grand Bahama</t>
  </si>
  <si>
    <t>Durango</t>
  </si>
  <si>
    <t>Casanare</t>
  </si>
  <si>
    <t>Ghōr</t>
  </si>
  <si>
    <t>Jhārkhand</t>
  </si>
  <si>
    <t>Cimișlia</t>
  </si>
  <si>
    <t>Cross River</t>
  </si>
  <si>
    <t>Brașov</t>
  </si>
  <si>
    <t>Kaposvár</t>
  </si>
  <si>
    <t>Gunma</t>
  </si>
  <si>
    <t>Kajiado</t>
  </si>
  <si>
    <t>Bouira</t>
  </si>
  <si>
    <t>Hòa Bình</t>
  </si>
  <si>
    <t>Fontana</t>
  </si>
  <si>
    <t>Khachmaz</t>
  </si>
  <si>
    <t>Saraburi</t>
  </si>
  <si>
    <t>Berovo</t>
  </si>
  <si>
    <t>Balıkesir</t>
  </si>
  <si>
    <t>Kalmykiya, Respublika</t>
  </si>
  <si>
    <t>Tišina</t>
  </si>
  <si>
    <t>Vayots Dzor</t>
  </si>
  <si>
    <t>Tigrai</t>
  </si>
  <si>
    <t>Vaduz</t>
  </si>
  <si>
    <t>Bamako</t>
  </si>
  <si>
    <t>Troms og Finnmark</t>
  </si>
  <si>
    <t>Z̧ufār</t>
  </si>
  <si>
    <t>Vaisigano</t>
  </si>
  <si>
    <t>Tiranë</t>
  </si>
  <si>
    <t>Plateau</t>
  </si>
  <si>
    <t>Niari</t>
  </si>
  <si>
    <t>Samegrelo-Zemo Svaneti</t>
  </si>
  <si>
    <t>Mādabā</t>
  </si>
  <si>
    <t>Rason</t>
  </si>
  <si>
    <t>Vianden</t>
  </si>
  <si>
    <t>Rivière du Rempart</t>
  </si>
  <si>
    <t>Laâyoune-Sakia El Hamra (EH-partial)</t>
  </si>
  <si>
    <t>Zeeland</t>
  </si>
  <si>
    <t>Plateau-Central</t>
  </si>
  <si>
    <t>Northwest Territories</t>
  </si>
  <si>
    <t>Emberá</t>
  </si>
  <si>
    <t>Al Bāḩah</t>
  </si>
  <si>
    <t>Manatuto</t>
  </si>
  <si>
    <t>South Moravia</t>
  </si>
  <si>
    <t>San Salvador</t>
  </si>
  <si>
    <t>Occitanie</t>
  </si>
  <si>
    <t>Peloponnese</t>
  </si>
  <si>
    <t>Saint Elizabeth</t>
  </si>
  <si>
    <t>Oshana</t>
  </si>
  <si>
    <t>Meneng</t>
  </si>
  <si>
    <t>Saint-Louis</t>
  </si>
  <si>
    <t>Ar Raqqah</t>
  </si>
  <si>
    <t>Surxondaryo</t>
  </si>
  <si>
    <t>Saare</t>
  </si>
  <si>
    <t>Maryland</t>
  </si>
  <si>
    <t>Tiris Zemmour</t>
  </si>
  <si>
    <t>Chin</t>
  </si>
  <si>
    <t>Sangre Grande</t>
  </si>
  <si>
    <t>Magallanes</t>
  </si>
  <si>
    <t>Granma</t>
  </si>
  <si>
    <t>Rhineland-Palatinate</t>
  </si>
  <si>
    <t>Savannah</t>
  </si>
  <si>
    <t>Terengganu</t>
  </si>
  <si>
    <t>Ngatpang</t>
  </si>
  <si>
    <t>Qalqilya</t>
  </si>
  <si>
    <t>Pomerania</t>
  </si>
  <si>
    <t>Lobaye</t>
  </si>
  <si>
    <t>Pavlodar oblysy</t>
  </si>
  <si>
    <t>South Chungcheong</t>
  </si>
  <si>
    <t>Moulins</t>
  </si>
  <si>
    <t>Southland</t>
  </si>
  <si>
    <t>Madriz</t>
  </si>
  <si>
    <t>Davao (Region XI)</t>
  </si>
  <si>
    <t>Lunda-Norte</t>
  </si>
  <si>
    <t>Makamba</t>
  </si>
  <si>
    <t>Intibucá</t>
  </si>
  <si>
    <t>Maysān</t>
  </si>
  <si>
    <t>Phôngsali</t>
  </si>
  <si>
    <t>Cordillera</t>
  </si>
  <si>
    <t>Mudug</t>
  </si>
  <si>
    <t>North Kordofan</t>
  </si>
  <si>
    <t>Pirkanmaa</t>
  </si>
  <si>
    <t>Galicia</t>
  </si>
  <si>
    <t>Paysandú</t>
  </si>
  <si>
    <t>Trongsa</t>
  </si>
  <si>
    <t>Molise</t>
  </si>
  <si>
    <t>Lisboa</t>
  </si>
  <si>
    <t>Požega-Slavonia</t>
  </si>
  <si>
    <t>South Nilandhe Atoll</t>
  </si>
  <si>
    <t>Blekinge län [SE-10]</t>
  </si>
  <si>
    <t>Petén</t>
  </si>
  <si>
    <t>Mişrātah</t>
  </si>
  <si>
    <t>Övörhangay</t>
  </si>
  <si>
    <t>Milne Bay</t>
  </si>
  <si>
    <t>Miaoli</t>
  </si>
  <si>
    <t>Al Jawf</t>
  </si>
  <si>
    <t>Logone-Occidental</t>
  </si>
  <si>
    <t>La Pampa</t>
  </si>
  <si>
    <t>Manabí</t>
  </si>
  <si>
    <t>Mojkovac</t>
  </si>
  <si>
    <t>Siliana</t>
  </si>
  <si>
    <t>Stoeng Treng</t>
  </si>
  <si>
    <t>Lara</t>
  </si>
  <si>
    <t>Kwango</t>
  </si>
  <si>
    <t>Ica</t>
  </si>
  <si>
    <t>Jura</t>
  </si>
  <si>
    <t>Minas Gerais</t>
  </si>
  <si>
    <t>Gharbia</t>
  </si>
  <si>
    <t>Cascade</t>
  </si>
  <si>
    <t>Kyivska oblast</t>
  </si>
  <si>
    <t>Lovech</t>
  </si>
  <si>
    <t>Podunavski okrug</t>
  </si>
  <si>
    <t>Hubei Sheng</t>
  </si>
  <si>
    <t>Eşfahān</t>
  </si>
  <si>
    <t>Kusini Unguja</t>
  </si>
  <si>
    <t>Exuma</t>
  </si>
  <si>
    <t>Guerrero</t>
  </si>
  <si>
    <t>Cauca</t>
  </si>
  <si>
    <t>Helmand</t>
  </si>
  <si>
    <t>Karnātaka</t>
  </si>
  <si>
    <t>Criuleni</t>
  </si>
  <si>
    <t>Delta</t>
  </si>
  <si>
    <t>Buzău</t>
  </si>
  <si>
    <t>Miskolc</t>
  </si>
  <si>
    <t>Saitama</t>
  </si>
  <si>
    <t>Kakamega</t>
  </si>
  <si>
    <t>Tamanrasset</t>
  </si>
  <si>
    <t>Hawaii</t>
  </si>
  <si>
    <t>Ninh Bình</t>
  </si>
  <si>
    <t>Gudja</t>
  </si>
  <si>
    <t>Yevlakh</t>
  </si>
  <si>
    <t>Chon Buri</t>
  </si>
  <si>
    <t>Vinica</t>
  </si>
  <si>
    <t>Bilecik</t>
  </si>
  <si>
    <t>Karachayevo-Cherkesskaya Respublika</t>
  </si>
  <si>
    <t>Celje</t>
  </si>
  <si>
    <t>Vlorë</t>
  </si>
  <si>
    <t>Zou</t>
  </si>
  <si>
    <t>Brazzaville</t>
  </si>
  <si>
    <t>Tbilisi</t>
  </si>
  <si>
    <t>Ma‘ān</t>
  </si>
  <si>
    <t>Nampo</t>
  </si>
  <si>
    <t>Wiltz</t>
  </si>
  <si>
    <t>Savanne</t>
  </si>
  <si>
    <t>Dakhla-Oued Ed-Dahab (EH)</t>
  </si>
  <si>
    <t>South Holland</t>
  </si>
  <si>
    <t>Sahel</t>
  </si>
  <si>
    <t>Nunavut</t>
  </si>
  <si>
    <t>Guna Yala</t>
  </si>
  <si>
    <t>Oé-Cusse Ambeno</t>
  </si>
  <si>
    <t>Vallée du Bandama</t>
  </si>
  <si>
    <t>Olomouc</t>
  </si>
  <si>
    <t>San Vicente</t>
  </si>
  <si>
    <t>Provence-Alpes-Côte-d’Azur</t>
  </si>
  <si>
    <t>Northern Aegean</t>
  </si>
  <si>
    <t>Manchester</t>
  </si>
  <si>
    <t>Omusati</t>
  </si>
  <si>
    <t>Nibok</t>
  </si>
  <si>
    <t>Tambacounda</t>
  </si>
  <si>
    <t>Rīf Dimashq</t>
  </si>
  <si>
    <t>Toshkent</t>
  </si>
  <si>
    <t>Tartu</t>
  </si>
  <si>
    <t>Nimba</t>
  </si>
  <si>
    <t>Inchiri</t>
  </si>
  <si>
    <t>Mon</t>
  </si>
  <si>
    <t>Siparia</t>
  </si>
  <si>
    <t>Maule</t>
  </si>
  <si>
    <t>Santiago de Cuba</t>
  </si>
  <si>
    <t>Schleswig-Holstein</t>
  </si>
  <si>
    <t>Volta</t>
  </si>
  <si>
    <t>Sabah</t>
  </si>
  <si>
    <t>Ngchesar</t>
  </si>
  <si>
    <t>Ramallah</t>
  </si>
  <si>
    <t>Silesia</t>
  </si>
  <si>
    <t>Mbomou</t>
  </si>
  <si>
    <t>Soltüstik Qazaqstan oblysy</t>
  </si>
  <si>
    <t>North Jeolla</t>
  </si>
  <si>
    <t>Port-Hercule</t>
  </si>
  <si>
    <t>Tasman</t>
  </si>
  <si>
    <t>Managua</t>
  </si>
  <si>
    <t>Soccsksargen (Region XII)</t>
  </si>
  <si>
    <t>Lunda-Sul</t>
  </si>
  <si>
    <t>Muramvya</t>
  </si>
  <si>
    <t>Lempira</t>
  </si>
  <si>
    <t>Al Muthanná</t>
  </si>
  <si>
    <t>Salavan</t>
  </si>
  <si>
    <t>Guairá</t>
  </si>
  <si>
    <t>Nugaal</t>
  </si>
  <si>
    <t>South Kordofan</t>
  </si>
  <si>
    <t>Pohjanmaa</t>
  </si>
  <si>
    <t>Balearic Islands</t>
  </si>
  <si>
    <t>Río Negro</t>
  </si>
  <si>
    <t>Bumthang</t>
  </si>
  <si>
    <t>Campania</t>
  </si>
  <si>
    <t>Portalegre</t>
  </si>
  <si>
    <t>Brod-Posavina</t>
  </si>
  <si>
    <t>South Maalhosmadulu</t>
  </si>
  <si>
    <t>Skåne län [SE-12]</t>
  </si>
  <si>
    <t>El Progreso</t>
  </si>
  <si>
    <t>Al Marj</t>
  </si>
  <si>
    <t>Dzavhan</t>
  </si>
  <si>
    <t>Morobe</t>
  </si>
  <si>
    <t>Nantou</t>
  </si>
  <si>
    <t>Laḩij</t>
  </si>
  <si>
    <t>Logone-Oriental</t>
  </si>
  <si>
    <t>Mendoza</t>
  </si>
  <si>
    <t>Napo</t>
  </si>
  <si>
    <t>Nikšić</t>
  </si>
  <si>
    <t>Kairouan</t>
  </si>
  <si>
    <t>Baat Dambang</t>
  </si>
  <si>
    <t>Mérida</t>
  </si>
  <si>
    <t>Kwilu</t>
  </si>
  <si>
    <t>Junín</t>
  </si>
  <si>
    <t>Luzern</t>
  </si>
  <si>
    <t>Mato Grosso do Sul</t>
  </si>
  <si>
    <t>Giza</t>
  </si>
  <si>
    <t>Glacis</t>
  </si>
  <si>
    <t>Kirovohradska oblast</t>
  </si>
  <si>
    <t>Montana</t>
  </si>
  <si>
    <t>Braničevski okrug</t>
  </si>
  <si>
    <t>Hebei Sheng</t>
  </si>
  <si>
    <t>Sīstān va Balūchestān</t>
  </si>
  <si>
    <t>Lindi</t>
  </si>
  <si>
    <t>City of Freeport</t>
  </si>
  <si>
    <t>Guanajuato</t>
  </si>
  <si>
    <t>Cesar</t>
  </si>
  <si>
    <t>Herat</t>
  </si>
  <si>
    <t>Kerala</t>
  </si>
  <si>
    <t>Căușeni</t>
  </si>
  <si>
    <t>Ebonyi</t>
  </si>
  <si>
    <t>Cluj</t>
  </si>
  <si>
    <t>Nagykanizsa</t>
  </si>
  <si>
    <t>Chiba</t>
  </si>
  <si>
    <t>Kericho</t>
  </si>
  <si>
    <t>Tébessa</t>
  </si>
  <si>
    <t>Iowa</t>
  </si>
  <si>
    <t>Thái Bình</t>
  </si>
  <si>
    <t>Gżira</t>
  </si>
  <si>
    <t>Absheron</t>
  </si>
  <si>
    <t>Rayong</t>
  </si>
  <si>
    <t>Delčevo</t>
  </si>
  <si>
    <t>Bingöl</t>
  </si>
  <si>
    <t>Kareliya, Respublika</t>
  </si>
  <si>
    <t>Cerklje na Gorenjskem</t>
  </si>
  <si>
    <t>Aruba</t>
  </si>
  <si>
    <t>Sud-Ouest</t>
  </si>
  <si>
    <t>Yukon</t>
  </si>
  <si>
    <t>Ngöbe-Buglé</t>
  </si>
  <si>
    <t>Asīr</t>
  </si>
  <si>
    <t>Viqueque</t>
  </si>
  <si>
    <t>Woroba</t>
  </si>
  <si>
    <t>Zlín</t>
  </si>
  <si>
    <t>La Unión</t>
  </si>
  <si>
    <t>Pays-de-la-Loire</t>
  </si>
  <si>
    <t>Southern Aegean</t>
  </si>
  <si>
    <t>Clarendon</t>
  </si>
  <si>
    <t>Oshikoto</t>
  </si>
  <si>
    <t>Uaboe</t>
  </si>
  <si>
    <t>Thiès</t>
  </si>
  <si>
    <t>As Suwaydā'</t>
  </si>
  <si>
    <t>Valga</t>
  </si>
  <si>
    <t>River Gee</t>
  </si>
  <si>
    <t>Nouakchott Ouest</t>
  </si>
  <si>
    <t>Rakhine</t>
  </si>
  <si>
    <t>San Juan-Laventille</t>
  </si>
  <si>
    <t>Ñuble</t>
  </si>
  <si>
    <t>Guantánamo</t>
  </si>
  <si>
    <t>Saarland</t>
  </si>
  <si>
    <t>Upper East</t>
  </si>
  <si>
    <t>Sarawak</t>
  </si>
  <si>
    <t>Ngeremlengui</t>
  </si>
  <si>
    <t>Rafah</t>
  </si>
  <si>
    <t>Holy Cross</t>
  </si>
  <si>
    <t>Ombella-Mpoko</t>
  </si>
  <si>
    <t>Shymkent</t>
  </si>
  <si>
    <t>South Jeolla</t>
  </si>
  <si>
    <t>Sainte-Dévote</t>
  </si>
  <si>
    <t>Taranaki</t>
  </si>
  <si>
    <t>Masaya</t>
  </si>
  <si>
    <t>Caraga (Region XIII)</t>
  </si>
  <si>
    <t>Luanda</t>
  </si>
  <si>
    <t>Mwaro</t>
  </si>
  <si>
    <t>An Najaf</t>
  </si>
  <si>
    <t>Savannakhét</t>
  </si>
  <si>
    <t>Caaguazú</t>
  </si>
  <si>
    <t>Sanaag</t>
  </si>
  <si>
    <t>Blue Nile</t>
  </si>
  <si>
    <t>Pohjois-Karjala</t>
  </si>
  <si>
    <t>Region of Murcia</t>
  </si>
  <si>
    <t>Rocha</t>
  </si>
  <si>
    <t>Zhemgang</t>
  </si>
  <si>
    <t>Puglia</t>
  </si>
  <si>
    <t>Porto</t>
  </si>
  <si>
    <t>Zadar</t>
  </si>
  <si>
    <t>South Thiladhunmathi</t>
  </si>
  <si>
    <t>Hallands län [SE-13]</t>
  </si>
  <si>
    <t>Quiché</t>
  </si>
  <si>
    <t>Murzuq</t>
  </si>
  <si>
    <t>Dundgovĭ</t>
  </si>
  <si>
    <t>Madang</t>
  </si>
  <si>
    <t>Penghu</t>
  </si>
  <si>
    <t>Ma’rib</t>
  </si>
  <si>
    <t>Mandoul</t>
  </si>
  <si>
    <t>Misiones</t>
  </si>
  <si>
    <t>El Oro</t>
  </si>
  <si>
    <t>Plav</t>
  </si>
  <si>
    <t>Kasserine</t>
  </si>
  <si>
    <t>Svaay Rieng</t>
  </si>
  <si>
    <t>Miranda</t>
  </si>
  <si>
    <t>Kasai</t>
  </si>
  <si>
    <t>Neuchâtel</t>
  </si>
  <si>
    <t>Mato Grosso</t>
  </si>
  <si>
    <t>Ismailia</t>
  </si>
  <si>
    <t>Grand Anse Mahe</t>
  </si>
  <si>
    <t>Lvivska oblast</t>
  </si>
  <si>
    <t>Pazardzhik</t>
  </si>
  <si>
    <t>Šumadijski okrug</t>
  </si>
  <si>
    <t>Hainan Sheng</t>
  </si>
  <si>
    <t>Kordestān</t>
  </si>
  <si>
    <t>Mara</t>
  </si>
  <si>
    <t>Grand Cay</t>
  </si>
  <si>
    <t>Hidalgo</t>
  </si>
  <si>
    <t>Chocó</t>
  </si>
  <si>
    <t>Jowzjan</t>
  </si>
  <si>
    <t>Mahārāshtra</t>
  </si>
  <si>
    <t>Cantemir</t>
  </si>
  <si>
    <t>Edo</t>
  </si>
  <si>
    <t>Nyíregyháza</t>
  </si>
  <si>
    <t>Tokyo</t>
  </si>
  <si>
    <t>Kiambu</t>
  </si>
  <si>
    <t>Tlemcen</t>
  </si>
  <si>
    <t>Idaho</t>
  </si>
  <si>
    <t>Thanh Hóa</t>
  </si>
  <si>
    <t>Għajnsielem</t>
  </si>
  <si>
    <t>Agstafa</t>
  </si>
  <si>
    <t>Chanthaburi</t>
  </si>
  <si>
    <t>Zrnovci</t>
  </si>
  <si>
    <t>Bitlis</t>
  </si>
  <si>
    <t>Khakasiya, Respublika</t>
  </si>
  <si>
    <t>Cerknica</t>
  </si>
  <si>
    <t>Zanzan</t>
  </si>
  <si>
    <t>Moravia-Silesia</t>
  </si>
  <si>
    <t>Usulután</t>
  </si>
  <si>
    <t>Clipperton</t>
  </si>
  <si>
    <t>Crete</t>
  </si>
  <si>
    <t>Saint Catherine</t>
  </si>
  <si>
    <t>Ohangwena</t>
  </si>
  <si>
    <t>Yaren</t>
  </si>
  <si>
    <t>Ziguinchor</t>
  </si>
  <si>
    <t>Ţarţūs</t>
  </si>
  <si>
    <t>Xorazm</t>
  </si>
  <si>
    <t>Viljandi</t>
  </si>
  <si>
    <t>River Cess</t>
  </si>
  <si>
    <t>Nouakchott Nord</t>
  </si>
  <si>
    <t>Shan</t>
  </si>
  <si>
    <t>Tobago</t>
  </si>
  <si>
    <t>Región Metropolitana de Santiago</t>
  </si>
  <si>
    <t>Artemisa</t>
  </si>
  <si>
    <t>Saxony</t>
  </si>
  <si>
    <t>Upper West</t>
  </si>
  <si>
    <t>Wilayah Persekutuan Kuala Lumpur</t>
  </si>
  <si>
    <t>Ngiwal</t>
  </si>
  <si>
    <t>Salfit</t>
  </si>
  <si>
    <t>Warmia-Masuria</t>
  </si>
  <si>
    <t>Nana-Mambéré</t>
  </si>
  <si>
    <t>Shyghys Qazaqstan oblysy</t>
  </si>
  <si>
    <t>North Gyeongsang</t>
  </si>
  <si>
    <t>La Source</t>
  </si>
  <si>
    <t>Wellington</t>
  </si>
  <si>
    <t>Matagalpa</t>
  </si>
  <si>
    <t>Autonomous Region in Muslim Mindanao (ARMM)</t>
  </si>
  <si>
    <t>Malange</t>
  </si>
  <si>
    <t>Muyinga</t>
  </si>
  <si>
    <t>Ocotepeque</t>
  </si>
  <si>
    <t>Nīnawá</t>
  </si>
  <si>
    <t>Caazapá</t>
  </si>
  <si>
    <t>Shabeellaha Dhexe</t>
  </si>
  <si>
    <t>Pohjois-Pohjanmaa</t>
  </si>
  <si>
    <t>Community of Madrid</t>
  </si>
  <si>
    <t>Rivera</t>
  </si>
  <si>
    <t>Trashigang</t>
  </si>
  <si>
    <t>Basilicata</t>
  </si>
  <si>
    <t>Santarém</t>
  </si>
  <si>
    <t>Osijek-Baranja</t>
  </si>
  <si>
    <t>North Miladhunmadulu</t>
  </si>
  <si>
    <t>Västra Götalands län [SE-14]</t>
  </si>
  <si>
    <t>Quetzaltenango</t>
  </si>
  <si>
    <t>Nālūt</t>
  </si>
  <si>
    <t>Dornod</t>
  </si>
  <si>
    <t>Manus</t>
  </si>
  <si>
    <t>Pingtung</t>
  </si>
  <si>
    <t>Al Mahrah</t>
  </si>
  <si>
    <t>Moyen-Chari</t>
  </si>
  <si>
    <t>Formosa</t>
  </si>
  <si>
    <t>Pichincha</t>
  </si>
  <si>
    <t>Pljevlja</t>
  </si>
  <si>
    <t>Sidi Bouzid</t>
  </si>
  <si>
    <t>Taakaev</t>
  </si>
  <si>
    <t>Monagas</t>
  </si>
  <si>
    <t>Lomami</t>
  </si>
  <si>
    <t>Lambayeque</t>
  </si>
  <si>
    <t>Nidwalden</t>
  </si>
  <si>
    <t>South Sinai</t>
  </si>
  <si>
    <t>Grand Anse Praslin</t>
  </si>
  <si>
    <t>Mykolaivska oblast</t>
  </si>
  <si>
    <t>Pernik</t>
  </si>
  <si>
    <t>Pomoravski okrug</t>
  </si>
  <si>
    <t>Heilongjiang Sheng</t>
  </si>
  <si>
    <t>Hamadān</t>
  </si>
  <si>
    <t>Mbeya</t>
  </si>
  <si>
    <t>Harbour Island</t>
  </si>
  <si>
    <t>Jalisco</t>
  </si>
  <si>
    <t>Córdoba</t>
  </si>
  <si>
    <t>Kabul</t>
  </si>
  <si>
    <t>Meghālaya</t>
  </si>
  <si>
    <t>Dondușeni</t>
  </si>
  <si>
    <t>Ekiti</t>
  </si>
  <si>
    <t>Caraș-Severin</t>
  </si>
  <si>
    <t>Pécs</t>
  </si>
  <si>
    <t>Kanagawa</t>
  </si>
  <si>
    <t>Kilifi</t>
  </si>
  <si>
    <t>Tiaret</t>
  </si>
  <si>
    <t>Illinois</t>
  </si>
  <si>
    <t>Nghệ An</t>
  </si>
  <si>
    <t>Għarb</t>
  </si>
  <si>
    <t>Aghjabadi</t>
  </si>
  <si>
    <t>Trat</t>
  </si>
  <si>
    <t>Karbinci</t>
  </si>
  <si>
    <t>Bolu</t>
  </si>
  <si>
    <t>Komi, Respublika</t>
  </si>
  <si>
    <t>Cerkno</t>
  </si>
  <si>
    <t>Võru</t>
  </si>
  <si>
    <t>Sinoe</t>
  </si>
  <si>
    <t>Nouakchott Sud</t>
  </si>
  <si>
    <t>Nay Pyi Taw</t>
  </si>
  <si>
    <t>Tunapuna-Piarco</t>
  </si>
  <si>
    <t>Selibe Phikwe</t>
  </si>
  <si>
    <t>Tarapacá</t>
  </si>
  <si>
    <t>Mayabeque</t>
  </si>
  <si>
    <t>Saxony-Anhalt</t>
  </si>
  <si>
    <t>Western North</t>
  </si>
  <si>
    <t>Wilayah Persekutuan Labuan</t>
  </si>
  <si>
    <t>Peleliu</t>
  </si>
  <si>
    <t>Tubas</t>
  </si>
  <si>
    <t>Greater Poland</t>
  </si>
  <si>
    <t>Ouham-Pendé</t>
  </si>
  <si>
    <t>Türkistan oblysy</t>
  </si>
  <si>
    <t>South Gyeongsang</t>
  </si>
  <si>
    <t>Spélugues</t>
  </si>
  <si>
    <t>Waikato</t>
  </si>
  <si>
    <t>Nueva Segovia</t>
  </si>
  <si>
    <t>Cordillera Administrative Region (CAR)</t>
  </si>
  <si>
    <t>Moxico</t>
  </si>
  <si>
    <t>Ngozi</t>
  </si>
  <si>
    <t>Olancho</t>
  </si>
  <si>
    <t>Al Qādisīyah</t>
  </si>
  <si>
    <t>Xaignabouli</t>
  </si>
  <si>
    <t>Itapúa</t>
  </si>
  <si>
    <t>Shabeellaha Hoose</t>
  </si>
  <si>
    <t>River Nile</t>
  </si>
  <si>
    <t>Pohjois-Savo</t>
  </si>
  <si>
    <t>Melilla</t>
  </si>
  <si>
    <t>Salto</t>
  </si>
  <si>
    <t>Monggar</t>
  </si>
  <si>
    <t>Calabria</t>
  </si>
  <si>
    <t>Setúbal</t>
  </si>
  <si>
    <t>Šibenik-Knin</t>
  </si>
  <si>
    <t>South Miladhunmadulu</t>
  </si>
  <si>
    <t>Värmlands län [SE-17]</t>
  </si>
  <si>
    <t>Retalhuleu</t>
  </si>
  <si>
    <t>An Nuqāţ al Khams</t>
  </si>
  <si>
    <t>Dornogovĭ</t>
  </si>
  <si>
    <t>New Ireland</t>
  </si>
  <si>
    <t>Taitung</t>
  </si>
  <si>
    <t>Al Maḩwīt</t>
  </si>
  <si>
    <t>Mayo-Kebbi-Est</t>
  </si>
  <si>
    <t>Neuquén</t>
  </si>
  <si>
    <t>Plužine</t>
  </si>
  <si>
    <t>Sousse</t>
  </si>
  <si>
    <t>Otdar Mean Chey</t>
  </si>
  <si>
    <t>Nueva Esparta</t>
  </si>
  <si>
    <t>Lualaba</t>
  </si>
  <si>
    <t>Lima</t>
  </si>
  <si>
    <t>Obwalden</t>
  </si>
  <si>
    <t>Paraiba</t>
  </si>
  <si>
    <t>Qalyubia</t>
  </si>
  <si>
    <t>La Digue</t>
  </si>
  <si>
    <t>Odeska oblast</t>
  </si>
  <si>
    <t>Pleven</t>
  </si>
  <si>
    <t>Borski okrug</t>
  </si>
  <si>
    <t>Hunan Sheng</t>
  </si>
  <si>
    <t>Chahār Maḩāl va Bakhtīārī</t>
  </si>
  <si>
    <t>Mjini Magharibi</t>
  </si>
  <si>
    <t>Hope Town</t>
  </si>
  <si>
    <t>México</t>
  </si>
  <si>
    <t>Cundinamarca</t>
  </si>
  <si>
    <t>Kandahar</t>
  </si>
  <si>
    <t>Manipur</t>
  </si>
  <si>
    <t>Drochia</t>
  </si>
  <si>
    <t>Enugu</t>
  </si>
  <si>
    <t>Constanța</t>
  </si>
  <si>
    <t>Szeged</t>
  </si>
  <si>
    <t>Niigata</t>
  </si>
  <si>
    <t>Kirinyaga</t>
  </si>
  <si>
    <t>Tizi Ouzou</t>
  </si>
  <si>
    <t>Indiana</t>
  </si>
  <si>
    <t>Hà Tĩnh</t>
  </si>
  <si>
    <t>Għargħur</t>
  </si>
  <si>
    <t>Agdam</t>
  </si>
  <si>
    <t>Chachoengsao</t>
  </si>
  <si>
    <t>Kočani</t>
  </si>
  <si>
    <t>Burdur</t>
  </si>
  <si>
    <t>Mariy El, Respublika</t>
  </si>
  <si>
    <t>Črenšovci</t>
  </si>
  <si>
    <t>Sowa Town</t>
  </si>
  <si>
    <t>Valparaíso</t>
  </si>
  <si>
    <t>Isla de la Juventud</t>
  </si>
  <si>
    <t>Thuringia</t>
  </si>
  <si>
    <t>Wilayah Persekutuan Putrajaya</t>
  </si>
  <si>
    <t>Sonsorol</t>
  </si>
  <si>
    <t>Tulkarm</t>
  </si>
  <si>
    <t>West Pomerania</t>
  </si>
  <si>
    <t>Ouaka</t>
  </si>
  <si>
    <t>Batys Qazaqstan oblysy</t>
  </si>
  <si>
    <t>Jeju</t>
  </si>
  <si>
    <t>Saint-Roman</t>
  </si>
  <si>
    <t>West Coast</t>
  </si>
  <si>
    <t>Rivas</t>
  </si>
  <si>
    <t>Calabarzon (Region IV-A)</t>
  </si>
  <si>
    <t>Namibe</t>
  </si>
  <si>
    <t>Rumonge</t>
  </si>
  <si>
    <t>Santa Bárbara</t>
  </si>
  <si>
    <t>Şalāḩ ad Dīn</t>
  </si>
  <si>
    <t>Xékong</t>
  </si>
  <si>
    <t>Sool</t>
  </si>
  <si>
    <t>White Nile</t>
  </si>
  <si>
    <t>Päijät-Häme</t>
  </si>
  <si>
    <t>Chartered Community of Navarre</t>
  </si>
  <si>
    <t>Pema Gatshel</t>
  </si>
  <si>
    <t>Valle d'Aosta</t>
  </si>
  <si>
    <t>Viana do Castelo</t>
  </si>
  <si>
    <t>Vukovar-Srijem</t>
  </si>
  <si>
    <t>Male Atoll</t>
  </si>
  <si>
    <t>Örebro län [SE-18]</t>
  </si>
  <si>
    <t>Sacatepéquez</t>
  </si>
  <si>
    <t>Sabhā</t>
  </si>
  <si>
    <t>Govĭ-Sümber</t>
  </si>
  <si>
    <t>Yunlin</t>
  </si>
  <si>
    <t>Raymah</t>
  </si>
  <si>
    <t>Mayo-Kebbi-Ouest</t>
  </si>
  <si>
    <t>Morona Santiago</t>
  </si>
  <si>
    <t>Podgorica</t>
  </si>
  <si>
    <t>Monastir</t>
  </si>
  <si>
    <t>Kaeb</t>
  </si>
  <si>
    <t>Portuguesa</t>
  </si>
  <si>
    <t>Maniema</t>
  </si>
  <si>
    <t>Municipalidad Metropolitana de Lima</t>
  </si>
  <si>
    <t>Sankt Gallen</t>
  </si>
  <si>
    <t>Pernambuco</t>
  </si>
  <si>
    <t>Kafr el-Sheikh</t>
  </si>
  <si>
    <t>English River</t>
  </si>
  <si>
    <t>Poltavska oblast</t>
  </si>
  <si>
    <t>Plovdiv</t>
  </si>
  <si>
    <t>Zaječarski okrug</t>
  </si>
  <si>
    <t>Jilin Sheng</t>
  </si>
  <si>
    <t>Lorestān</t>
  </si>
  <si>
    <t>Morogoro</t>
  </si>
  <si>
    <t>Inagua</t>
  </si>
  <si>
    <t>Michoacán de Ocampo</t>
  </si>
  <si>
    <t>Guainía</t>
  </si>
  <si>
    <t>Kapisa</t>
  </si>
  <si>
    <t>Madhya Pradesh</t>
  </si>
  <si>
    <t>Dubăsari</t>
  </si>
  <si>
    <t>Gombe</t>
  </si>
  <si>
    <t>Covasna</t>
  </si>
  <si>
    <t>Székesfehérvár</t>
  </si>
  <si>
    <t>Toyama</t>
  </si>
  <si>
    <t>Kisii</t>
  </si>
  <si>
    <t>Alger</t>
  </si>
  <si>
    <t>Kansas</t>
  </si>
  <si>
    <t>Quảng Bình</t>
  </si>
  <si>
    <t>Għasri</t>
  </si>
  <si>
    <t>Agdash</t>
  </si>
  <si>
    <t>Prachin Buri</t>
  </si>
  <si>
    <t>Makedonska Kamenica</t>
  </si>
  <si>
    <t>Bursa</t>
  </si>
  <si>
    <t>Mordoviya, Respublika</t>
  </si>
  <si>
    <t>Črna na Koroškem</t>
  </si>
  <si>
    <t>Vakaga</t>
  </si>
  <si>
    <t>Zhambyl oblysy</t>
  </si>
  <si>
    <t>Sejong</t>
  </si>
  <si>
    <t>Vallon de la Rousse</t>
  </si>
  <si>
    <t>Chatham Islands Territory</t>
  </si>
  <si>
    <t>Río San Juan</t>
  </si>
  <si>
    <t>Mimaropa (Region IV-B)</t>
  </si>
  <si>
    <t>Uíge</t>
  </si>
  <si>
    <t>Rutana</t>
  </si>
  <si>
    <t>Valle</t>
  </si>
  <si>
    <t>As Sulaymānīyah</t>
  </si>
  <si>
    <t>Xiangkhouang</t>
  </si>
  <si>
    <t>Paraguarí</t>
  </si>
  <si>
    <t>Togdheer</t>
  </si>
  <si>
    <t>Satakunta</t>
  </si>
  <si>
    <t>Basque Country</t>
  </si>
  <si>
    <t>Soriano</t>
  </si>
  <si>
    <t>Lhuentse</t>
  </si>
  <si>
    <t>Trentino-Alto Adige</t>
  </si>
  <si>
    <t>Vila Real</t>
  </si>
  <si>
    <t>Split-Dalmatia</t>
  </si>
  <si>
    <t>North Huvadhu Atoll</t>
  </si>
  <si>
    <t>Västmanlands län [SE-19]</t>
  </si>
  <si>
    <t>San Marcos</t>
  </si>
  <si>
    <t>Surt</t>
  </si>
  <si>
    <t>Govĭ-Altay</t>
  </si>
  <si>
    <t>West Sepik</t>
  </si>
  <si>
    <t>Kaohsiung</t>
  </si>
  <si>
    <t>Amānat al ‘Āşimah</t>
  </si>
  <si>
    <t>Ville de Ndjamena</t>
  </si>
  <si>
    <t>Santa Fe</t>
  </si>
  <si>
    <t>Santo Domingo de los Tsáchilas</t>
  </si>
  <si>
    <t>Rožaje</t>
  </si>
  <si>
    <t>Mahdia</t>
  </si>
  <si>
    <t>Pailin</t>
  </si>
  <si>
    <t>Sucre</t>
  </si>
  <si>
    <t>Mai-Ndombe</t>
  </si>
  <si>
    <t>Loreto</t>
  </si>
  <si>
    <t>Schaffhausen</t>
  </si>
  <si>
    <t>Piaui</t>
  </si>
  <si>
    <t>Qena</t>
  </si>
  <si>
    <t>Mont Buxton</t>
  </si>
  <si>
    <t>Rivnenska oblast</t>
  </si>
  <si>
    <t>Razgard</t>
  </si>
  <si>
    <t>Zlatiborski okrug</t>
  </si>
  <si>
    <t>Jiangsu Sheng</t>
  </si>
  <si>
    <t>Īlām</t>
  </si>
  <si>
    <t>Mtwara</t>
  </si>
  <si>
    <t>Long Island</t>
  </si>
  <si>
    <t>Morelos</t>
  </si>
  <si>
    <t>Guaviare</t>
  </si>
  <si>
    <t>Kunduz</t>
  </si>
  <si>
    <t>Mizoram</t>
  </si>
  <si>
    <t>Edineț</t>
  </si>
  <si>
    <t>Imo</t>
  </si>
  <si>
    <t>Dâmbovița</t>
  </si>
  <si>
    <t>Szombathely</t>
  </si>
  <si>
    <t>Ishikawa</t>
  </si>
  <si>
    <t>Kisumu</t>
  </si>
  <si>
    <t>Djelfa</t>
  </si>
  <si>
    <t>Kentucky</t>
  </si>
  <si>
    <t>Quảng Trị</t>
  </si>
  <si>
    <t>Għaxaq</t>
  </si>
  <si>
    <t>Agsu</t>
  </si>
  <si>
    <t>Nakhon Nayok</t>
  </si>
  <si>
    <t>Pehčevo</t>
  </si>
  <si>
    <t>Çanakkale</t>
  </si>
  <si>
    <t>Saha, Respublika</t>
  </si>
  <si>
    <t>Črnomelj</t>
  </si>
  <si>
    <t>Zaire</t>
  </si>
  <si>
    <t>Ruyigi</t>
  </si>
  <si>
    <t>Yoro</t>
  </si>
  <si>
    <t>Wāsiţ</t>
  </si>
  <si>
    <t>Xaisômboun</t>
  </si>
  <si>
    <t>Asunción</t>
  </si>
  <si>
    <t>Woqooyi Galbeed</t>
  </si>
  <si>
    <t>Sennar</t>
  </si>
  <si>
    <t>Uusimaa</t>
  </si>
  <si>
    <t>Tacuarembó</t>
  </si>
  <si>
    <t>Samdrup Jongkhar</t>
  </si>
  <si>
    <t>Friuli Venezia Giulia</t>
  </si>
  <si>
    <t>Viseu</t>
  </si>
  <si>
    <t>Istria</t>
  </si>
  <si>
    <t>South Huvadhu Atoll</t>
  </si>
  <si>
    <t>Dalarnas län [SE-20]</t>
  </si>
  <si>
    <t>Sololá</t>
  </si>
  <si>
    <t>Ţarābulus</t>
  </si>
  <si>
    <t>Bulgan</t>
  </si>
  <si>
    <t>Southern Highlands</t>
  </si>
  <si>
    <t>New Taipei</t>
  </si>
  <si>
    <t>Şāʻdah</t>
  </si>
  <si>
    <t>Ouaddaï</t>
  </si>
  <si>
    <t>Tucumán</t>
  </si>
  <si>
    <t>Santa Elena</t>
  </si>
  <si>
    <t>Šavnik</t>
  </si>
  <si>
    <t>Sfax</t>
  </si>
  <si>
    <t>Tbong Khmum</t>
  </si>
  <si>
    <t>Táchira</t>
  </si>
  <si>
    <t>Mongala</t>
  </si>
  <si>
    <t>Madre de Dios</t>
  </si>
  <si>
    <t>Solothurn</t>
  </si>
  <si>
    <t>Parana</t>
  </si>
  <si>
    <t>Luxor</t>
  </si>
  <si>
    <t>Mont Fleuri</t>
  </si>
  <si>
    <t>Sumska oblast</t>
  </si>
  <si>
    <t>Ruse</t>
  </si>
  <si>
    <t>Moravički okrug</t>
  </si>
  <si>
    <t>Jiangxi Sheng</t>
  </si>
  <si>
    <t>Kohgīlūyeh va Bowyer Aḩmad</t>
  </si>
  <si>
    <t>Mwanza</t>
  </si>
  <si>
    <t>Mangrove Cay</t>
  </si>
  <si>
    <t>Nayarit</t>
  </si>
  <si>
    <t>Huila</t>
  </si>
  <si>
    <t>Khost</t>
  </si>
  <si>
    <t>Nāgāland</t>
  </si>
  <si>
    <t>Fălești</t>
  </si>
  <si>
    <t>Jigawa</t>
  </si>
  <si>
    <t>Dolj</t>
  </si>
  <si>
    <t>Szolnok</t>
  </si>
  <si>
    <t>Fukui</t>
  </si>
  <si>
    <t>Kitui</t>
  </si>
  <si>
    <t>Jijel</t>
  </si>
  <si>
    <t>Louisiana</t>
  </si>
  <si>
    <t>Thừa Thiên-Huế</t>
  </si>
  <si>
    <t>Ħamrun</t>
  </si>
  <si>
    <t>Astara</t>
  </si>
  <si>
    <t>Sa Kaeo</t>
  </si>
  <si>
    <t>Probištip</t>
  </si>
  <si>
    <t>Çankırı</t>
  </si>
  <si>
    <t>Severnaya Osetiya, Respublika</t>
  </si>
  <si>
    <t>Destrnik</t>
  </si>
  <si>
    <t>Varsinais-Suomi</t>
  </si>
  <si>
    <t>Valencian Community</t>
  </si>
  <si>
    <t>Treinta y Tres</t>
  </si>
  <si>
    <t>Gasa</t>
  </si>
  <si>
    <t>Sicilia</t>
  </si>
  <si>
    <t>Região Autónoma dos Açores</t>
  </si>
  <si>
    <t>Dubrovnik-Neretva</t>
  </si>
  <si>
    <t>Fuvammulah</t>
  </si>
  <si>
    <t>Gävleborgs län [SE-21]</t>
  </si>
  <si>
    <t>Santa Rosa</t>
  </si>
  <si>
    <t>Al Wāḩāt</t>
  </si>
  <si>
    <t>Bayanhongor</t>
  </si>
  <si>
    <t>West New Britain</t>
  </si>
  <si>
    <t>Taoyuan</t>
  </si>
  <si>
    <t>Shabwah</t>
  </si>
  <si>
    <t>Salamat</t>
  </si>
  <si>
    <t>Chubut</t>
  </si>
  <si>
    <t>Tungurahua</t>
  </si>
  <si>
    <t>Tivat</t>
  </si>
  <si>
    <t>Gafsa</t>
  </si>
  <si>
    <t>Kampong Chaam</t>
  </si>
  <si>
    <t>Trujillo</t>
  </si>
  <si>
    <t>North Kivu</t>
  </si>
  <si>
    <t>Moquegua</t>
  </si>
  <si>
    <t>Schwyz</t>
  </si>
  <si>
    <t>Rio de Janerio</t>
  </si>
  <si>
    <t>Minya</t>
  </si>
  <si>
    <t>Plaisance</t>
  </si>
  <si>
    <t>Ternopilska oblast</t>
  </si>
  <si>
    <t>Silistra</t>
  </si>
  <si>
    <t>Raški okrug</t>
  </si>
  <si>
    <t>Liaoning Sheng</t>
  </si>
  <si>
    <t>Būshehr</t>
  </si>
  <si>
    <t>Pwani</t>
  </si>
  <si>
    <t>Mayaguana</t>
  </si>
  <si>
    <t>Nuevo León</t>
  </si>
  <si>
    <t>La Guajira</t>
  </si>
  <si>
    <t>Kunar</t>
  </si>
  <si>
    <t>Odisha</t>
  </si>
  <si>
    <t>Florești</t>
  </si>
  <si>
    <t>Kaduna</t>
  </si>
  <si>
    <t>Gorj</t>
  </si>
  <si>
    <t>Sopron</t>
  </si>
  <si>
    <t>Yamanashi</t>
  </si>
  <si>
    <t>Kwale</t>
  </si>
  <si>
    <t>Sétif</t>
  </si>
  <si>
    <t>Massachusetts</t>
  </si>
  <si>
    <t>Quảng Nam</t>
  </si>
  <si>
    <t>Iklin</t>
  </si>
  <si>
    <t>Baku</t>
  </si>
  <si>
    <t>Nakhon Ratchasima</t>
  </si>
  <si>
    <t>Češinovo-Obleševo</t>
  </si>
  <si>
    <t>Çorum</t>
  </si>
  <si>
    <t>Tatarstan, Respublika</t>
  </si>
  <si>
    <t>Divača</t>
  </si>
  <si>
    <t>Trashi Yangtse</t>
  </si>
  <si>
    <t>Sardegna</t>
  </si>
  <si>
    <t>Região Autónoma da Madeira</t>
  </si>
  <si>
    <t>Međimurje</t>
  </si>
  <si>
    <t>Addu City</t>
  </si>
  <si>
    <t>Västernorrlands län [SE-22]</t>
  </si>
  <si>
    <t>Suchitepéquez</t>
  </si>
  <si>
    <t>Wādī al Ḩayāt</t>
  </si>
  <si>
    <t>Bayan-Ölgiy</t>
  </si>
  <si>
    <t>Western Highlands</t>
  </si>
  <si>
    <t>Tainan</t>
  </si>
  <si>
    <t>Şanʻā’</t>
  </si>
  <si>
    <t>Sila</t>
  </si>
  <si>
    <t>Tierra del Fuego</t>
  </si>
  <si>
    <t>Sucumbíos</t>
  </si>
  <si>
    <t>Ulcinj</t>
  </si>
  <si>
    <t>Tozeur</t>
  </si>
  <si>
    <t>Kampong Chhnang</t>
  </si>
  <si>
    <t>Yaracuy</t>
  </si>
  <si>
    <t>North Ubangi</t>
  </si>
  <si>
    <t>Pasco</t>
  </si>
  <si>
    <t>Thurgau</t>
  </si>
  <si>
    <t>Rio Grande do Norte</t>
  </si>
  <si>
    <t>Monufia</t>
  </si>
  <si>
    <t>Pointe Larue</t>
  </si>
  <si>
    <t>Kharkivska oblast</t>
  </si>
  <si>
    <t>Sliven</t>
  </si>
  <si>
    <t>Rasinski okrug</t>
  </si>
  <si>
    <t>Qinghai Sheng</t>
  </si>
  <si>
    <t>Zanjān</t>
  </si>
  <si>
    <t>Rukwa</t>
  </si>
  <si>
    <t>Moore's Island</t>
  </si>
  <si>
    <t>Oaxaca</t>
  </si>
  <si>
    <t>Magdalena</t>
  </si>
  <si>
    <t>Laghman</t>
  </si>
  <si>
    <t>Glodeni</t>
  </si>
  <si>
    <t>Kebbi</t>
  </si>
  <si>
    <t>Galați</t>
  </si>
  <si>
    <t>Szekszárd</t>
  </si>
  <si>
    <t>Nagano</t>
  </si>
  <si>
    <t>Laikipia</t>
  </si>
  <si>
    <t>Saïda</t>
  </si>
  <si>
    <t>Kon Tum</t>
  </si>
  <si>
    <t>Isla</t>
  </si>
  <si>
    <t>Balakan</t>
  </si>
  <si>
    <t>Buri Ram</t>
  </si>
  <si>
    <t>Štip</t>
  </si>
  <si>
    <t>Denizli</t>
  </si>
  <si>
    <t>Tyva, Respublika</t>
  </si>
  <si>
    <t>Dobrepolje</t>
  </si>
  <si>
    <t>Zagreb City</t>
  </si>
  <si>
    <t>Male</t>
  </si>
  <si>
    <t>Jämtlands län [SE-23]</t>
  </si>
  <si>
    <t>Totonicapán</t>
  </si>
  <si>
    <t>Wādī ash Shāţi’</t>
  </si>
  <si>
    <t>Arhangay</t>
  </si>
  <si>
    <t>Taipei</t>
  </si>
  <si>
    <t>Arkhabīl Suquţrá</t>
  </si>
  <si>
    <t>Tandjilé</t>
  </si>
  <si>
    <t>Corrientes</t>
  </si>
  <si>
    <t>Galápagos</t>
  </si>
  <si>
    <t>Žabljak</t>
  </si>
  <si>
    <t>Kébili</t>
  </si>
  <si>
    <t>Kampong Spueu</t>
  </si>
  <si>
    <t>Zulia</t>
  </si>
  <si>
    <t>Sankuru</t>
  </si>
  <si>
    <t>Piura</t>
  </si>
  <si>
    <t>Ticino</t>
  </si>
  <si>
    <t>Rondonia</t>
  </si>
  <si>
    <t>Matrouh</t>
  </si>
  <si>
    <t>Port Glaud</t>
  </si>
  <si>
    <t>Khersonska oblast</t>
  </si>
  <si>
    <t>Smolyan</t>
  </si>
  <si>
    <t>Nišavski okrug</t>
  </si>
  <si>
    <t>Sichuan Sheng</t>
  </si>
  <si>
    <t>Semnān</t>
  </si>
  <si>
    <t>Ruvuma</t>
  </si>
  <si>
    <t>North Eleuthera</t>
  </si>
  <si>
    <t>Puebla</t>
  </si>
  <si>
    <t>Meta</t>
  </si>
  <si>
    <t>Logar</t>
  </si>
  <si>
    <t>Rājasthān</t>
  </si>
  <si>
    <t>Hîncești</t>
  </si>
  <si>
    <t>Kano</t>
  </si>
  <si>
    <t>Giurgiu</t>
  </si>
  <si>
    <t>Salgótarján</t>
  </si>
  <si>
    <t>Gifu</t>
  </si>
  <si>
    <t>Lamu</t>
  </si>
  <si>
    <t>Skikda</t>
  </si>
  <si>
    <t>Maine</t>
  </si>
  <si>
    <t>Quảng Ngãi</t>
  </si>
  <si>
    <t>Kalkara</t>
  </si>
  <si>
    <t>Barda</t>
  </si>
  <si>
    <t>Surin</t>
  </si>
  <si>
    <t>Vevčani</t>
  </si>
  <si>
    <t>Diyarbakır</t>
  </si>
  <si>
    <t>Udmurtskaya Respublika</t>
  </si>
  <si>
    <t>Dobrova-Polhov Gradec</t>
  </si>
  <si>
    <t>Zacapa</t>
  </si>
  <si>
    <t>Az Zāwiyah</t>
  </si>
  <si>
    <t>Ulaanbaatar</t>
  </si>
  <si>
    <t>Bougainville</t>
  </si>
  <si>
    <t>Taichung</t>
  </si>
  <si>
    <t>Tāʻizz</t>
  </si>
  <si>
    <t>Tibesti</t>
  </si>
  <si>
    <t>Cotopaxi</t>
  </si>
  <si>
    <t>Gusinje</t>
  </si>
  <si>
    <t>Gabès</t>
  </si>
  <si>
    <t>Kampong Thum</t>
  </si>
  <si>
    <t>Dependencias Federales</t>
  </si>
  <si>
    <t>South Kivu</t>
  </si>
  <si>
    <t>Puno</t>
  </si>
  <si>
    <t>Uri</t>
  </si>
  <si>
    <t>Roraima</t>
  </si>
  <si>
    <t>Port Said</t>
  </si>
  <si>
    <t>Saint Louis</t>
  </si>
  <si>
    <t>Khmelnytska oblast</t>
  </si>
  <si>
    <t>Sofia(stolitsa)</t>
  </si>
  <si>
    <t>Toplički okrug</t>
  </si>
  <si>
    <t>Shandong Sheng</t>
  </si>
  <si>
    <t>Yazd</t>
  </si>
  <si>
    <t>Shinyanga</t>
  </si>
  <si>
    <t>North Abaco</t>
  </si>
  <si>
    <t>Querétaro</t>
  </si>
  <si>
    <t>Nariño</t>
  </si>
  <si>
    <t>Nangarhar</t>
  </si>
  <si>
    <t>Sikkim</t>
  </si>
  <si>
    <t>Ialoveni</t>
  </si>
  <si>
    <t>Kogi</t>
  </si>
  <si>
    <t>Hunedoara</t>
  </si>
  <si>
    <t>Tatabánya</t>
  </si>
  <si>
    <t>Shizuoka</t>
  </si>
  <si>
    <t>Machakos</t>
  </si>
  <si>
    <t>Sidi Bel Abbès</t>
  </si>
  <si>
    <t>Michigan</t>
  </si>
  <si>
    <t>Gia Lai</t>
  </si>
  <si>
    <t>Kerċem</t>
  </si>
  <si>
    <t>Beylagan</t>
  </si>
  <si>
    <t>Si Sa Ket</t>
  </si>
  <si>
    <t>Debar</t>
  </si>
  <si>
    <t>Edirne</t>
  </si>
  <si>
    <t>Altayskiy kray</t>
  </si>
  <si>
    <t>Dol pri Ljubljani</t>
  </si>
  <si>
    <t>Wadi Fira</t>
  </si>
  <si>
    <t>Jujuy</t>
  </si>
  <si>
    <t>Pastaza</t>
  </si>
  <si>
    <t>Petnjica</t>
  </si>
  <si>
    <t>Médenine</t>
  </si>
  <si>
    <t>Kampot</t>
  </si>
  <si>
    <t>La Guaira</t>
  </si>
  <si>
    <t>South Ubangi</t>
  </si>
  <si>
    <t>San Martín</t>
  </si>
  <si>
    <t>Vaud</t>
  </si>
  <si>
    <t>Rio Grande do Sul</t>
  </si>
  <si>
    <t>Sohag</t>
  </si>
  <si>
    <t>Takamaka</t>
  </si>
  <si>
    <t>Cherkaska oblast</t>
  </si>
  <si>
    <t>Sofia</t>
  </si>
  <si>
    <t>Pirotski okrug</t>
  </si>
  <si>
    <t>Shaanxi Sheng</t>
  </si>
  <si>
    <t>Hormozgān</t>
  </si>
  <si>
    <t>Singida</t>
  </si>
  <si>
    <t>New Providence</t>
  </si>
  <si>
    <t>Quintana Roo</t>
  </si>
  <si>
    <t>Norte de Santander</t>
  </si>
  <si>
    <t>Nimruz</t>
  </si>
  <si>
    <t>Telangāna</t>
  </si>
  <si>
    <t>Leova</t>
  </si>
  <si>
    <t>Katsina</t>
  </si>
  <si>
    <t>Harghita</t>
  </si>
  <si>
    <t>Veszprém</t>
  </si>
  <si>
    <t>Aichi</t>
  </si>
  <si>
    <t>Makueni</t>
  </si>
  <si>
    <t>Annaba</t>
  </si>
  <si>
    <t>Minnesota</t>
  </si>
  <si>
    <t>Bình Định</t>
  </si>
  <si>
    <t>Kirkop</t>
  </si>
  <si>
    <t>Bilasuvar</t>
  </si>
  <si>
    <t>Ubon Ratchathani</t>
  </si>
  <si>
    <t>Debrca</t>
  </si>
  <si>
    <t>Elazığ</t>
  </si>
  <si>
    <t>Kamchatskiy kray</t>
  </si>
  <si>
    <t>Domžale</t>
  </si>
  <si>
    <t>Zamora Chinchipe</t>
  </si>
  <si>
    <t>Tuzi</t>
  </si>
  <si>
    <t>Tataouine</t>
  </si>
  <si>
    <t>Kandaal</t>
  </si>
  <si>
    <t>Delta Amacuro</t>
  </si>
  <si>
    <t>Tanganyika</t>
  </si>
  <si>
    <t>Tacna</t>
  </si>
  <si>
    <t>Valais</t>
  </si>
  <si>
    <t>Santa Catarina</t>
  </si>
  <si>
    <t>Al Sharqia</t>
  </si>
  <si>
    <t>Les Mamelles</t>
  </si>
  <si>
    <t>Chernihivska oblast</t>
  </si>
  <si>
    <t>Stara Zagora</t>
  </si>
  <si>
    <t>Jablanički okrug</t>
  </si>
  <si>
    <t>Shanxi Sheng</t>
  </si>
  <si>
    <t>Tehrān</t>
  </si>
  <si>
    <t>Tabora</t>
  </si>
  <si>
    <t>North Andros</t>
  </si>
  <si>
    <t>Sinaloa</t>
  </si>
  <si>
    <t>Putumayo</t>
  </si>
  <si>
    <t>Nuristan</t>
  </si>
  <si>
    <t>Tamil Nādu</t>
  </si>
  <si>
    <t>Nisporeni</t>
  </si>
  <si>
    <t>Kwara</t>
  </si>
  <si>
    <t>Ilfov</t>
  </si>
  <si>
    <t>Zalaegerszeg</t>
  </si>
  <si>
    <t>Mie</t>
  </si>
  <si>
    <t>Mandera</t>
  </si>
  <si>
    <t>Guelma</t>
  </si>
  <si>
    <t>Missouri</t>
  </si>
  <si>
    <t>Phú Yên</t>
  </si>
  <si>
    <t>Lija</t>
  </si>
  <si>
    <t>Jabrayil</t>
  </si>
  <si>
    <t>Yasothon</t>
  </si>
  <si>
    <t>Kičevo</t>
  </si>
  <si>
    <t>Erzincan</t>
  </si>
  <si>
    <t>Khabarovskiy kray</t>
  </si>
  <si>
    <t>Dornava</t>
  </si>
  <si>
    <t>Bermuda</t>
  </si>
  <si>
    <t>Kaoh KOng</t>
  </si>
  <si>
    <t>Tshopo</t>
  </si>
  <si>
    <t>Tumbes</t>
  </si>
  <si>
    <t>Zug</t>
  </si>
  <si>
    <t>Sergipe</t>
  </si>
  <si>
    <t>North Sinai</t>
  </si>
  <si>
    <t>Roche Caiman</t>
  </si>
  <si>
    <t>Chernivetska oblast</t>
  </si>
  <si>
    <t>Targovishte</t>
  </si>
  <si>
    <t>Pčinjski okrug</t>
  </si>
  <si>
    <t>Yunnan Sheng</t>
  </si>
  <si>
    <t>Ardabīl</t>
  </si>
  <si>
    <t>Tanga</t>
  </si>
  <si>
    <t>Rum Cay</t>
  </si>
  <si>
    <t>San Luis Potosí</t>
  </si>
  <si>
    <t>Quindío</t>
  </si>
  <si>
    <t>Panjshir</t>
  </si>
  <si>
    <t>Tripura</t>
  </si>
  <si>
    <t>Ocnița</t>
  </si>
  <si>
    <t>Lagos</t>
  </si>
  <si>
    <t>Ialomița</t>
  </si>
  <si>
    <t>Baranya</t>
  </si>
  <si>
    <t>Shiga</t>
  </si>
  <si>
    <t>Marsabit</t>
  </si>
  <si>
    <t>Constantine</t>
  </si>
  <si>
    <t>Mississippi</t>
  </si>
  <si>
    <t>Đắk Lắk</t>
  </si>
  <si>
    <t>Luqa</t>
  </si>
  <si>
    <t>Jalilabad</t>
  </si>
  <si>
    <t>Chaiyaphum</t>
  </si>
  <si>
    <t>Makedonski Brod</t>
  </si>
  <si>
    <t>Erzurum</t>
  </si>
  <si>
    <t>Krasnodarskiy kray</t>
  </si>
  <si>
    <t>Dravograd</t>
  </si>
  <si>
    <t>Tshuapa</t>
  </si>
  <si>
    <t>Ucayali</t>
  </si>
  <si>
    <t>Zürich</t>
  </si>
  <si>
    <t>Sao Paulo</t>
  </si>
  <si>
    <t>Suez</t>
  </si>
  <si>
    <t>Ile Perseverance I</t>
  </si>
  <si>
    <t>Kyiv</t>
  </si>
  <si>
    <t>Haskovo</t>
  </si>
  <si>
    <t>Kosovski okrug</t>
  </si>
  <si>
    <t>Zhejiang Sheng</t>
  </si>
  <si>
    <t>Qom</t>
  </si>
  <si>
    <t>Manyara</t>
  </si>
  <si>
    <t>Ragged Island</t>
  </si>
  <si>
    <t>Sonora</t>
  </si>
  <si>
    <t>Risaralda</t>
  </si>
  <si>
    <t>Parwan</t>
  </si>
  <si>
    <t>Uttar Pradesh</t>
  </si>
  <si>
    <t>Orhei</t>
  </si>
  <si>
    <t>Nasarawa</t>
  </si>
  <si>
    <t>Iași</t>
  </si>
  <si>
    <t>Békés</t>
  </si>
  <si>
    <t>Kyoto</t>
  </si>
  <si>
    <t>Meru</t>
  </si>
  <si>
    <t>Médéa</t>
  </si>
  <si>
    <t>Khánh Hòa</t>
  </si>
  <si>
    <t>Marsa</t>
  </si>
  <si>
    <t>Julfa</t>
  </si>
  <si>
    <t>Amnat Charoen</t>
  </si>
  <si>
    <t>Ohrid</t>
  </si>
  <si>
    <t>Eskişehir</t>
  </si>
  <si>
    <t>Krasnoyarskiy kray</t>
  </si>
  <si>
    <t>Duplek</t>
  </si>
  <si>
    <t>Tocantins</t>
  </si>
  <si>
    <t>New Valley</t>
  </si>
  <si>
    <t>Ile Perseverance II</t>
  </si>
  <si>
    <t>Sevastopol</t>
  </si>
  <si>
    <t>Shumen</t>
  </si>
  <si>
    <t>Pećki okrug</t>
  </si>
  <si>
    <t>Guangxi Zhuangzu Zizhiqu</t>
  </si>
  <si>
    <t>Qazvīn</t>
  </si>
  <si>
    <t>Geita</t>
  </si>
  <si>
    <t>South Andros</t>
  </si>
  <si>
    <t>Tabasco</t>
  </si>
  <si>
    <t>Santander</t>
  </si>
  <si>
    <t>Paktia</t>
  </si>
  <si>
    <t>Uttarākhand</t>
  </si>
  <si>
    <t>Rezina</t>
  </si>
  <si>
    <t>Mehedinți</t>
  </si>
  <si>
    <t>Bács-Kiskun</t>
  </si>
  <si>
    <t>Osaka</t>
  </si>
  <si>
    <t>Migori</t>
  </si>
  <si>
    <t>Mostaganem</t>
  </si>
  <si>
    <t>North Carolina</t>
  </si>
  <si>
    <t>Lâm Đồng</t>
  </si>
  <si>
    <t>Marsaskala</t>
  </si>
  <si>
    <t>Dashkasan</t>
  </si>
  <si>
    <t>Bueng Kan</t>
  </si>
  <si>
    <t>Plasnica</t>
  </si>
  <si>
    <t>Gaziantep</t>
  </si>
  <si>
    <t>Permskiy kray</t>
  </si>
  <si>
    <t>Gorenja vas-Poljane</t>
  </si>
  <si>
    <t>Yambol</t>
  </si>
  <si>
    <t>Prizrenski okrug</t>
  </si>
  <si>
    <t>Nei Mongol Zizhiqu</t>
  </si>
  <si>
    <t>Golestān</t>
  </si>
  <si>
    <t>Katavi</t>
  </si>
  <si>
    <t>South Eleuthera</t>
  </si>
  <si>
    <t>Tamaulipas</t>
  </si>
  <si>
    <t>San Andrés, Providencia y Santa Catalina</t>
  </si>
  <si>
    <t>Paktika</t>
  </si>
  <si>
    <t>West Bengal</t>
  </si>
  <si>
    <t>Rîșcani</t>
  </si>
  <si>
    <t>Ogun</t>
  </si>
  <si>
    <t>Maramureș</t>
  </si>
  <si>
    <t>Borsod-Abaúj-Zemplén</t>
  </si>
  <si>
    <t>Hyogo</t>
  </si>
  <si>
    <t>Mombasa</t>
  </si>
  <si>
    <t>M'sila</t>
  </si>
  <si>
    <t>North Dakota</t>
  </si>
  <si>
    <t>Ninh Thuận</t>
  </si>
  <si>
    <t>Marsaxlokk</t>
  </si>
  <si>
    <t>Fuzuli</t>
  </si>
  <si>
    <t>Nong Bua Lam Phu</t>
  </si>
  <si>
    <t>Struga</t>
  </si>
  <si>
    <t>Giresun</t>
  </si>
  <si>
    <t>Primorskiy kray</t>
  </si>
  <si>
    <t>Gorišnica</t>
  </si>
  <si>
    <t>Kosovsko-Mitrovački okrug</t>
  </si>
  <si>
    <t>Ningxia Huizi Zizhiqu</t>
  </si>
  <si>
    <t>Khorāsān-e Shomālī</t>
  </si>
  <si>
    <t>Njombe</t>
  </si>
  <si>
    <t>South Abaco</t>
  </si>
  <si>
    <t>Tlaxcala</t>
  </si>
  <si>
    <t>Samangan</t>
  </si>
  <si>
    <t>Andaman and Nicobar Islands</t>
  </si>
  <si>
    <t>Șoldănești</t>
  </si>
  <si>
    <t>Ondo</t>
  </si>
  <si>
    <t>Mureș</t>
  </si>
  <si>
    <t>Csongrád</t>
  </si>
  <si>
    <t>Nara</t>
  </si>
  <si>
    <t>Murang'a</t>
  </si>
  <si>
    <t>Mascara</t>
  </si>
  <si>
    <t>Nebraska</t>
  </si>
  <si>
    <t>Tây Ninh</t>
  </si>
  <si>
    <t>Mdina</t>
  </si>
  <si>
    <t>Ganja</t>
  </si>
  <si>
    <t>Khon Kaen</t>
  </si>
  <si>
    <t>Centar Župa</t>
  </si>
  <si>
    <t>Gümüşhane</t>
  </si>
  <si>
    <t>Stavropol'skiy kray</t>
  </si>
  <si>
    <t>Gornja Radgona</t>
  </si>
  <si>
    <t>Kosovsko-Pomoravski okrug</t>
  </si>
  <si>
    <t>Xinjiang Uygur Zizhiqu</t>
  </si>
  <si>
    <t>Khorāsān-e Jonūbī</t>
  </si>
  <si>
    <t>Simiyu</t>
  </si>
  <si>
    <t>Veracruz de Ignacio de la Llave</t>
  </si>
  <si>
    <t>Tolima</t>
  </si>
  <si>
    <t>Sar-e Pol</t>
  </si>
  <si>
    <t>Chandīgarh</t>
  </si>
  <si>
    <t>Sîngerei</t>
  </si>
  <si>
    <t>Osun</t>
  </si>
  <si>
    <t>Neamț</t>
  </si>
  <si>
    <t>Fejér</t>
  </si>
  <si>
    <t>Wakayama</t>
  </si>
  <si>
    <t>Nairobi City</t>
  </si>
  <si>
    <t>Ouargla</t>
  </si>
  <si>
    <t>New Hampshire</t>
  </si>
  <si>
    <t>Đồng Nai</t>
  </si>
  <si>
    <t>Mellieħa</t>
  </si>
  <si>
    <t>Goranboy</t>
  </si>
  <si>
    <t>Udon Thani</t>
  </si>
  <si>
    <t>Bogdanci</t>
  </si>
  <si>
    <t>Hakkâri</t>
  </si>
  <si>
    <t>Zabaykal'skiy kray</t>
  </si>
  <si>
    <t>Gornji Grad</t>
  </si>
  <si>
    <t>Bouvet Island</t>
  </si>
  <si>
    <t>Xizang Zizhiqu</t>
  </si>
  <si>
    <t>Alborz</t>
  </si>
  <si>
    <t>Songwe</t>
  </si>
  <si>
    <t>Spanish Wells</t>
  </si>
  <si>
    <t>Yucatán</t>
  </si>
  <si>
    <t>Valle del Cauca</t>
  </si>
  <si>
    <t>Takhar</t>
  </si>
  <si>
    <t>Dādra and Nagar Haveli and Damān and Diu</t>
  </si>
  <si>
    <t>Soroca</t>
  </si>
  <si>
    <t>Oyo</t>
  </si>
  <si>
    <t>Olt</t>
  </si>
  <si>
    <t>Győr-Moson-Sopron</t>
  </si>
  <si>
    <t>Tottori</t>
  </si>
  <si>
    <t>Nakuru</t>
  </si>
  <si>
    <t>Oran</t>
  </si>
  <si>
    <t>New Jersey</t>
  </si>
  <si>
    <t>Bình Thuận</t>
  </si>
  <si>
    <t>Mġarr</t>
  </si>
  <si>
    <t>Goychay</t>
  </si>
  <si>
    <t>Loei</t>
  </si>
  <si>
    <t>Bosilovo</t>
  </si>
  <si>
    <t>Hatay</t>
  </si>
  <si>
    <t>Amurskaya oblast'</t>
  </si>
  <si>
    <t>Gornji Petrovci</t>
  </si>
  <si>
    <t>West Grand Bahama</t>
  </si>
  <si>
    <t>Zacatecas</t>
  </si>
  <si>
    <t>Vaupés</t>
  </si>
  <si>
    <t>Urozgan</t>
  </si>
  <si>
    <t>Delhi</t>
  </si>
  <si>
    <t>Strășeni</t>
  </si>
  <si>
    <t>Prahova</t>
  </si>
  <si>
    <t>Hajdú-Bihar</t>
  </si>
  <si>
    <t>Shimane</t>
  </si>
  <si>
    <t>Nandi</t>
  </si>
  <si>
    <t>El Bayadh</t>
  </si>
  <si>
    <t>New Mexico</t>
  </si>
  <si>
    <t>Long An</t>
  </si>
  <si>
    <t>Mosta</t>
  </si>
  <si>
    <t>Goygol</t>
  </si>
  <si>
    <t>Nong Khai</t>
  </si>
  <si>
    <t>Valandovo</t>
  </si>
  <si>
    <t>Isparta</t>
  </si>
  <si>
    <t>Arkhangel'skaya oblast'</t>
  </si>
  <si>
    <t>Grosuplje</t>
  </si>
  <si>
    <t>British Indian Ocean Territory</t>
  </si>
  <si>
    <t>Vichada</t>
  </si>
  <si>
    <t>Maidan Wardak</t>
  </si>
  <si>
    <t>Jammu and Kashmīr</t>
  </si>
  <si>
    <t>Ștefan Vodă</t>
  </si>
  <si>
    <t>Rivers</t>
  </si>
  <si>
    <t>Sibiu</t>
  </si>
  <si>
    <t>Heves</t>
  </si>
  <si>
    <t>Okayama</t>
  </si>
  <si>
    <t>Narok</t>
  </si>
  <si>
    <t>Illizi</t>
  </si>
  <si>
    <t>Nevada</t>
  </si>
  <si>
    <t>Bà Rịa - Vũng Tàu</t>
  </si>
  <si>
    <t>Mqabba</t>
  </si>
  <si>
    <t>Hajigabul</t>
  </si>
  <si>
    <t>Maha Sarakham</t>
  </si>
  <si>
    <t>Vasilevo</t>
  </si>
  <si>
    <t>Mersin</t>
  </si>
  <si>
    <t>Astrakhanskaya oblast'</t>
  </si>
  <si>
    <t>Šalovci</t>
  </si>
  <si>
    <t>Zabul</t>
  </si>
  <si>
    <t>Ladākh</t>
  </si>
  <si>
    <t>Taraclia</t>
  </si>
  <si>
    <t>Sokoto</t>
  </si>
  <si>
    <t>Sălaj</t>
  </si>
  <si>
    <t>Jász-Nagykun-Szolnok</t>
  </si>
  <si>
    <t>Hiroshima</t>
  </si>
  <si>
    <t>Nyamira</t>
  </si>
  <si>
    <t>Bordj Bou Arréridj</t>
  </si>
  <si>
    <t>New York</t>
  </si>
  <si>
    <t>An Giang</t>
  </si>
  <si>
    <t>Msida</t>
  </si>
  <si>
    <t>Imishli</t>
  </si>
  <si>
    <t>Roi Et</t>
  </si>
  <si>
    <t>Gevgelija</t>
  </si>
  <si>
    <t>İstanbul</t>
  </si>
  <si>
    <t>Belgorodskaya oblast'</t>
  </si>
  <si>
    <t>Hrastnik</t>
  </si>
  <si>
    <t>Lakshadweep</t>
  </si>
  <si>
    <t>Telenești</t>
  </si>
  <si>
    <t>Taraba</t>
  </si>
  <si>
    <t>Satu Mare</t>
  </si>
  <si>
    <t>Komárom-Esztergom</t>
  </si>
  <si>
    <t>Yamaguchi</t>
  </si>
  <si>
    <t>Nyandarua</t>
  </si>
  <si>
    <t>Boumerdès</t>
  </si>
  <si>
    <t>Ohio</t>
  </si>
  <si>
    <t>Đồng Tháp</t>
  </si>
  <si>
    <t>Mtarfa</t>
  </si>
  <si>
    <t>Ismailli</t>
  </si>
  <si>
    <t>Kalasin</t>
  </si>
  <si>
    <t>Dojran</t>
  </si>
  <si>
    <t>İzmir</t>
  </si>
  <si>
    <t>Bryanskaya oblast'</t>
  </si>
  <si>
    <t>Hrpelje-Kozina</t>
  </si>
  <si>
    <t>Puducherry</t>
  </si>
  <si>
    <t>Ungheni</t>
  </si>
  <si>
    <t>Yobe</t>
  </si>
  <si>
    <t>Suceava</t>
  </si>
  <si>
    <t>Nógrád</t>
  </si>
  <si>
    <t>Tokushima</t>
  </si>
  <si>
    <t>Nyeri</t>
  </si>
  <si>
    <t>El Tarf</t>
  </si>
  <si>
    <t>Oklahoma</t>
  </si>
  <si>
    <t>Tiền Giang</t>
  </si>
  <si>
    <t>Munxar</t>
  </si>
  <si>
    <t>Kalbajar</t>
  </si>
  <si>
    <t>Sakon Nakhon</t>
  </si>
  <si>
    <t>Konče</t>
  </si>
  <si>
    <t>Kars</t>
  </si>
  <si>
    <t>Chelyabinskaya oblast'</t>
  </si>
  <si>
    <t>Idrija</t>
  </si>
  <si>
    <t>Stînga Nistrului, unitatea teritorială din</t>
  </si>
  <si>
    <t>Zamfara</t>
  </si>
  <si>
    <t>Tulcea</t>
  </si>
  <si>
    <t>Pest</t>
  </si>
  <si>
    <t>Kagawa</t>
  </si>
  <si>
    <t>Samburu</t>
  </si>
  <si>
    <t>Tindouf</t>
  </si>
  <si>
    <t>Oregon</t>
  </si>
  <si>
    <t>Kiến Giang</t>
  </si>
  <si>
    <t>Nadur</t>
  </si>
  <si>
    <t>Kangarli</t>
  </si>
  <si>
    <t>Nakhon Phanom</t>
  </si>
  <si>
    <t>Novo Selo</t>
  </si>
  <si>
    <t>Kastamonu</t>
  </si>
  <si>
    <t>Irkutskaya oblast'</t>
  </si>
  <si>
    <t>Ig</t>
  </si>
  <si>
    <t>Timiș</t>
  </si>
  <si>
    <t>Somogy</t>
  </si>
  <si>
    <t>Ehime</t>
  </si>
  <si>
    <t>Siaya</t>
  </si>
  <si>
    <t>Tissemsilt</t>
  </si>
  <si>
    <t>Pennsylvania</t>
  </si>
  <si>
    <t>Vĩnh Long</t>
  </si>
  <si>
    <t>Naxxar</t>
  </si>
  <si>
    <t>Kurdamir</t>
  </si>
  <si>
    <t>Mukdahan</t>
  </si>
  <si>
    <t>Radoviš</t>
  </si>
  <si>
    <t>Kayseri</t>
  </si>
  <si>
    <t>Ivanovskaya oblast'</t>
  </si>
  <si>
    <t>Ilirska Bistrica</t>
  </si>
  <si>
    <t>Teleorman</t>
  </si>
  <si>
    <t>Szabolcs-Szatmár-Bereg</t>
  </si>
  <si>
    <t>Kochi</t>
  </si>
  <si>
    <t>Taita/Taveta</t>
  </si>
  <si>
    <t>El Oued</t>
  </si>
  <si>
    <t>Rhode Island</t>
  </si>
  <si>
    <t>Bến Tre</t>
  </si>
  <si>
    <t>Paola</t>
  </si>
  <si>
    <t>Lankaran</t>
  </si>
  <si>
    <t>Chiang Mai</t>
  </si>
  <si>
    <t>Strumica</t>
  </si>
  <si>
    <t>Kırklareli</t>
  </si>
  <si>
    <t>Kaliningradskaya oblast'</t>
  </si>
  <si>
    <t>Ivančna Gorica</t>
  </si>
  <si>
    <t>Vâlcea</t>
  </si>
  <si>
    <t>Tolna</t>
  </si>
  <si>
    <t>Fukuoka</t>
  </si>
  <si>
    <t>Tana River</t>
  </si>
  <si>
    <t>Khenchela</t>
  </si>
  <si>
    <t>South Carolina</t>
  </si>
  <si>
    <t>Trà Vinh</t>
  </si>
  <si>
    <t>Pembroke</t>
  </si>
  <si>
    <t>Lamphun</t>
  </si>
  <si>
    <t>Bitola</t>
  </si>
  <si>
    <t>Kırşehir</t>
  </si>
  <si>
    <t>Kaluzhskaya oblast'</t>
  </si>
  <si>
    <t>Izola</t>
  </si>
  <si>
    <t>Vrancea</t>
  </si>
  <si>
    <t>Vas</t>
  </si>
  <si>
    <t>Saga</t>
  </si>
  <si>
    <t>Tharaka-Nithi</t>
  </si>
  <si>
    <t>Souk Ahras</t>
  </si>
  <si>
    <t>South Dakota</t>
  </si>
  <si>
    <t>Sóc Trăng</t>
  </si>
  <si>
    <t>Pietà</t>
  </si>
  <si>
    <t>Lerik</t>
  </si>
  <si>
    <t>Lampang</t>
  </si>
  <si>
    <t>Demir Hisar</t>
  </si>
  <si>
    <t>Kocaeli</t>
  </si>
  <si>
    <t>Kemerovskaya oblast'</t>
  </si>
  <si>
    <t>Jesenice</t>
  </si>
  <si>
    <t>Cayman Islands</t>
  </si>
  <si>
    <t>Vaslui</t>
  </si>
  <si>
    <t>Nagasaki</t>
  </si>
  <si>
    <t>Trans Nzoia</t>
  </si>
  <si>
    <t>Tipaza</t>
  </si>
  <si>
    <t>Tennessee</t>
  </si>
  <si>
    <t>Bắc Kạn</t>
  </si>
  <si>
    <t>Qala</t>
  </si>
  <si>
    <t>Masally</t>
  </si>
  <si>
    <t>Uttaradit</t>
  </si>
  <si>
    <t>Dolneni</t>
  </si>
  <si>
    <t>Konya</t>
  </si>
  <si>
    <t>Kirovskaya oblast'</t>
  </si>
  <si>
    <t>Juršinci</t>
  </si>
  <si>
    <t>Zala</t>
  </si>
  <si>
    <t>Kumamoto</t>
  </si>
  <si>
    <t>Turkana</t>
  </si>
  <si>
    <t>Mila</t>
  </si>
  <si>
    <t>Texas</t>
  </si>
  <si>
    <t>Bắc Giang</t>
  </si>
  <si>
    <t>Qormi</t>
  </si>
  <si>
    <t>Nakhchivan</t>
  </si>
  <si>
    <t>Phrae</t>
  </si>
  <si>
    <t>Krivogaštani</t>
  </si>
  <si>
    <t>Kütahya</t>
  </si>
  <si>
    <t>Kostromskaya oblast'</t>
  </si>
  <si>
    <t>Kamnik</t>
  </si>
  <si>
    <t>Oita</t>
  </si>
  <si>
    <t>Uasin Gishu</t>
  </si>
  <si>
    <t>Aïn Defla</t>
  </si>
  <si>
    <t>Utah</t>
  </si>
  <si>
    <t>Bạc Liêu</t>
  </si>
  <si>
    <t>Qrendi</t>
  </si>
  <si>
    <t>Oghuz</t>
  </si>
  <si>
    <t>Nan</t>
  </si>
  <si>
    <t>Kruševo</t>
  </si>
  <si>
    <t>Malatya</t>
  </si>
  <si>
    <t>Kurganskaya oblast'</t>
  </si>
  <si>
    <t>Kanal</t>
  </si>
  <si>
    <t>Miyazaki</t>
  </si>
  <si>
    <t>Vihiga</t>
  </si>
  <si>
    <t>Naama</t>
  </si>
  <si>
    <t>Virginia</t>
  </si>
  <si>
    <t>Bắc Ninh</t>
  </si>
  <si>
    <t>Rabat Gozo</t>
  </si>
  <si>
    <t>Ordubad</t>
  </si>
  <si>
    <t>Phayao</t>
  </si>
  <si>
    <t>Mogila</t>
  </si>
  <si>
    <t>Manisa</t>
  </si>
  <si>
    <t>Kurskaya oblast'</t>
  </si>
  <si>
    <t>Kidričevo</t>
  </si>
  <si>
    <t>Kagoshima</t>
  </si>
  <si>
    <t>Wajir</t>
  </si>
  <si>
    <t>Aïn Témouchent</t>
  </si>
  <si>
    <t>Vermont</t>
  </si>
  <si>
    <t>Bình Dương</t>
  </si>
  <si>
    <t>Rabat Malta</t>
  </si>
  <si>
    <t>Qbala</t>
  </si>
  <si>
    <t>Chiang Rai</t>
  </si>
  <si>
    <t>Novaci</t>
  </si>
  <si>
    <t>Kahramanmaraş</t>
  </si>
  <si>
    <t>Leningradskaya oblast'</t>
  </si>
  <si>
    <t>Kobarid</t>
  </si>
  <si>
    <t>Christmas Island</t>
  </si>
  <si>
    <t>Okinawa</t>
  </si>
  <si>
    <t>West Pokot</t>
  </si>
  <si>
    <t>Ghardaïa</t>
  </si>
  <si>
    <t>Washington</t>
  </si>
  <si>
    <t>Bình Phước</t>
  </si>
  <si>
    <t>Safi</t>
  </si>
  <si>
    <t>Qakh</t>
  </si>
  <si>
    <t>Mae Hong Son</t>
  </si>
  <si>
    <t>Prilep</t>
  </si>
  <si>
    <t>Mardin</t>
  </si>
  <si>
    <t>Lipetskaya oblast'</t>
  </si>
  <si>
    <t>Kobilje</t>
  </si>
  <si>
    <t>Cocos (Keeling) Islands</t>
  </si>
  <si>
    <t>Relizane</t>
  </si>
  <si>
    <t>Wisconsin</t>
  </si>
  <si>
    <t>Cà Mau</t>
  </si>
  <si>
    <t>Saint Julian's</t>
  </si>
  <si>
    <t>Qazakh</t>
  </si>
  <si>
    <t>Nakhon Sawan</t>
  </si>
  <si>
    <t>Resen</t>
  </si>
  <si>
    <t>Muğla</t>
  </si>
  <si>
    <t>Magadanskaya oblast'</t>
  </si>
  <si>
    <t>Kočevje</t>
  </si>
  <si>
    <t>West Virginia</t>
  </si>
  <si>
    <t>Hải Dương</t>
  </si>
  <si>
    <t>Quba</t>
  </si>
  <si>
    <t>Uthai Thani</t>
  </si>
  <si>
    <t>Bogovinje</t>
  </si>
  <si>
    <t>Muş</t>
  </si>
  <si>
    <t>Moskovskaya oblast'</t>
  </si>
  <si>
    <t>Komen</t>
  </si>
  <si>
    <t>Wyoming</t>
  </si>
  <si>
    <t>Hà Nam</t>
  </si>
  <si>
    <t>Saint Lawrence</t>
  </si>
  <si>
    <t>Qubadlı</t>
  </si>
  <si>
    <t>Kamphaeng Phet</t>
  </si>
  <si>
    <t>Brvenica</t>
  </si>
  <si>
    <t>Nevşehir</t>
  </si>
  <si>
    <t>Murmanskaya oblast'</t>
  </si>
  <si>
    <t>Koper</t>
  </si>
  <si>
    <t>District of Columbia</t>
  </si>
  <si>
    <t>Hưng Yên</t>
  </si>
  <si>
    <t>Saint Paul's Bay</t>
  </si>
  <si>
    <t>Gobustan</t>
  </si>
  <si>
    <t>Tak</t>
  </si>
  <si>
    <t>Vrapčište</t>
  </si>
  <si>
    <t>Niğde</t>
  </si>
  <si>
    <t>Nizhegorodskaya oblast'</t>
  </si>
  <si>
    <t>Kozje</t>
  </si>
  <si>
    <t>Nam Định</t>
  </si>
  <si>
    <t>Sannat</t>
  </si>
  <si>
    <t>Qusar</t>
  </si>
  <si>
    <t>Sukhothai</t>
  </si>
  <si>
    <t>Gostivar</t>
  </si>
  <si>
    <t>Ordu</t>
  </si>
  <si>
    <t>Novgorodskaya oblast'</t>
  </si>
  <si>
    <t>Kranj</t>
  </si>
  <si>
    <t>Cook Islands</t>
  </si>
  <si>
    <t>Phú Thọ</t>
  </si>
  <si>
    <t>Saint Lucia's</t>
  </si>
  <si>
    <t>Shaki</t>
  </si>
  <si>
    <t>Phitsanulok</t>
  </si>
  <si>
    <t>Želino</t>
  </si>
  <si>
    <t>Rize</t>
  </si>
  <si>
    <t>Novosibirskaya oblast'</t>
  </si>
  <si>
    <t>Kranjska Gora</t>
  </si>
  <si>
    <t>Thái Nguyên</t>
  </si>
  <si>
    <t>Santa Venera</t>
  </si>
  <si>
    <t>Sabirabad</t>
  </si>
  <si>
    <t>Phichit</t>
  </si>
  <si>
    <t>Jegunovce</t>
  </si>
  <si>
    <t>Sakarya</t>
  </si>
  <si>
    <t>Omskaya oblast'</t>
  </si>
  <si>
    <t>Krško</t>
  </si>
  <si>
    <t>Vĩnh Phúc</t>
  </si>
  <si>
    <t>Siġġiewi</t>
  </si>
  <si>
    <t>Sadarak</t>
  </si>
  <si>
    <t>Phetchabun</t>
  </si>
  <si>
    <t>Mavrovo i Rostuše</t>
  </si>
  <si>
    <t>Samsun</t>
  </si>
  <si>
    <t>Orenburgskaya oblast'</t>
  </si>
  <si>
    <t>Kungota</t>
  </si>
  <si>
    <t>Điện Biên</t>
  </si>
  <si>
    <t>Sliema</t>
  </si>
  <si>
    <t>Shahbuz</t>
  </si>
  <si>
    <t>Ratchaburi</t>
  </si>
  <si>
    <t>Tearce</t>
  </si>
  <si>
    <t>Siirt</t>
  </si>
  <si>
    <t>Orlovskaya oblast'</t>
  </si>
  <si>
    <t>Kuzma</t>
  </si>
  <si>
    <t>Đắk Nông</t>
  </si>
  <si>
    <t>Swieqi</t>
  </si>
  <si>
    <t>Kanchanaburi</t>
  </si>
  <si>
    <t>Tetovo</t>
  </si>
  <si>
    <t>Sinop</t>
  </si>
  <si>
    <t>Penzenskaya oblast'</t>
  </si>
  <si>
    <t>Laško</t>
  </si>
  <si>
    <t>Curaçao</t>
  </si>
  <si>
    <t>Hậu Giang</t>
  </si>
  <si>
    <t>Ta' Xbiex</t>
  </si>
  <si>
    <t>Salyan</t>
  </si>
  <si>
    <t>Suphan Buri</t>
  </si>
  <si>
    <t>Kratovo</t>
  </si>
  <si>
    <t>Sivas</t>
  </si>
  <si>
    <t>Pskovskaya oblast'</t>
  </si>
  <si>
    <t>Lenart</t>
  </si>
  <si>
    <t>Cần Thơ</t>
  </si>
  <si>
    <t>Tarxien</t>
  </si>
  <si>
    <t>Shabran</t>
  </si>
  <si>
    <t>Nakhon Pathom</t>
  </si>
  <si>
    <t>Kriva Palanka</t>
  </si>
  <si>
    <t>Tekirdağ</t>
  </si>
  <si>
    <t>Rostovskaya oblast'</t>
  </si>
  <si>
    <t>Lendava</t>
  </si>
  <si>
    <t>Đà Nẵng</t>
  </si>
  <si>
    <t>Valletta</t>
  </si>
  <si>
    <t>Siazan</t>
  </si>
  <si>
    <t>Samut Sakhon</t>
  </si>
  <si>
    <t>Kumanovo</t>
  </si>
  <si>
    <t>Tokat</t>
  </si>
  <si>
    <t>Ryazanskaya oblast'</t>
  </si>
  <si>
    <t>Litija</t>
  </si>
  <si>
    <t>Hà Nội</t>
  </si>
  <si>
    <t>Xagħra</t>
  </si>
  <si>
    <t>Shamkir</t>
  </si>
  <si>
    <t>Samut Songkhram</t>
  </si>
  <si>
    <t>Lipkovo</t>
  </si>
  <si>
    <t>Trabzon</t>
  </si>
  <si>
    <t>Sakhalinskaya oblast'</t>
  </si>
  <si>
    <t>Ljubljana</t>
  </si>
  <si>
    <t>Hải Phòng</t>
  </si>
  <si>
    <t>Xewkija</t>
  </si>
  <si>
    <t>Shamakhi</t>
  </si>
  <si>
    <t>Phetchaburi</t>
  </si>
  <si>
    <t>Rankovce</t>
  </si>
  <si>
    <t>Tunceli</t>
  </si>
  <si>
    <t>Samarskaya oblast'</t>
  </si>
  <si>
    <t>Ljubno</t>
  </si>
  <si>
    <t>Hồ Chí Minh</t>
  </si>
  <si>
    <t>Xgħajra</t>
  </si>
  <si>
    <t>Samukh</t>
  </si>
  <si>
    <t>Prachuap Khiri Khan</t>
  </si>
  <si>
    <t>Staro Nagoričane</t>
  </si>
  <si>
    <t>Şanlıurfa</t>
  </si>
  <si>
    <t>Saratovskaya oblast'</t>
  </si>
  <si>
    <t>Ljutomer</t>
  </si>
  <si>
    <t>Żabbar</t>
  </si>
  <si>
    <t>Shirvan</t>
  </si>
  <si>
    <t>Nakhon Si Thammarat</t>
  </si>
  <si>
    <t>Aerodrom</t>
  </si>
  <si>
    <t>Uşak</t>
  </si>
  <si>
    <t>Smolenskaya oblast'</t>
  </si>
  <si>
    <t>Logatec</t>
  </si>
  <si>
    <t>Żebbuġ Gozo</t>
  </si>
  <si>
    <t>Shusha</t>
  </si>
  <si>
    <t>Krabi</t>
  </si>
  <si>
    <t>Aračinovo</t>
  </si>
  <si>
    <t>Van</t>
  </si>
  <si>
    <t>Sverdlovskaya oblast'</t>
  </si>
  <si>
    <t>Loška dolina</t>
  </si>
  <si>
    <t>Żebbuġ Malta</t>
  </si>
  <si>
    <t>Tartar</t>
  </si>
  <si>
    <t>Phangnga</t>
  </si>
  <si>
    <t>Butel</t>
  </si>
  <si>
    <t>Yozgat</t>
  </si>
  <si>
    <t>Tambovskaya oblast'</t>
  </si>
  <si>
    <t>Loški Potok</t>
  </si>
  <si>
    <t>Żejtun</t>
  </si>
  <si>
    <t>Tovuz</t>
  </si>
  <si>
    <t>Phuket</t>
  </si>
  <si>
    <t>Gazi Baba</t>
  </si>
  <si>
    <t>Zonguldak</t>
  </si>
  <si>
    <t>Tomskaya oblast'</t>
  </si>
  <si>
    <t>Luče</t>
  </si>
  <si>
    <t>Żurrieq</t>
  </si>
  <si>
    <t>Ujar</t>
  </si>
  <si>
    <t>Surat Thani</t>
  </si>
  <si>
    <t>Gjorče Petrov</t>
  </si>
  <si>
    <t>Aksaray</t>
  </si>
  <si>
    <t>Tul'skaya oblast'</t>
  </si>
  <si>
    <t>Lukovica</t>
  </si>
  <si>
    <t>Stepanakert</t>
  </si>
  <si>
    <t>Ranong</t>
  </si>
  <si>
    <t>Zelenikovo</t>
  </si>
  <si>
    <t>Bayburt</t>
  </si>
  <si>
    <t>Tverskaya oblast'</t>
  </si>
  <si>
    <t>Majšperk</t>
  </si>
  <si>
    <t>Khojaly</t>
  </si>
  <si>
    <t>Chumphon</t>
  </si>
  <si>
    <t>Ilinden</t>
  </si>
  <si>
    <t>Karaman</t>
  </si>
  <si>
    <t>Tyumenskaya oblast'</t>
  </si>
  <si>
    <t>Maribor</t>
  </si>
  <si>
    <t>Khizi</t>
  </si>
  <si>
    <t>Songkhla</t>
  </si>
  <si>
    <t>Karpoš</t>
  </si>
  <si>
    <t>Kırıkkale</t>
  </si>
  <si>
    <t>Ul'yanovskaya oblast'</t>
  </si>
  <si>
    <t>Medvode</t>
  </si>
  <si>
    <t>Khojavend</t>
  </si>
  <si>
    <t>Satun</t>
  </si>
  <si>
    <t>Kisela Voda</t>
  </si>
  <si>
    <t>Batman</t>
  </si>
  <si>
    <t>Vladimirskaya oblast'</t>
  </si>
  <si>
    <t>Mengeš</t>
  </si>
  <si>
    <t>Falkland Islands (Malvinas)</t>
  </si>
  <si>
    <t>Yardymli</t>
  </si>
  <si>
    <t>Trang</t>
  </si>
  <si>
    <t>Petrovec</t>
  </si>
  <si>
    <t>Şırnak</t>
  </si>
  <si>
    <t>Volgogradskaya oblast'</t>
  </si>
  <si>
    <t>Metlika</t>
  </si>
  <si>
    <t>Faroe Islands</t>
  </si>
  <si>
    <t>Phatthalung</t>
  </si>
  <si>
    <t>Saraj</t>
  </si>
  <si>
    <t>Bartın</t>
  </si>
  <si>
    <t>Vologodskaya oblast'</t>
  </si>
  <si>
    <t>Mežica</t>
  </si>
  <si>
    <t>Zangilan</t>
  </si>
  <si>
    <t>Pattani</t>
  </si>
  <si>
    <t>Sopište</t>
  </si>
  <si>
    <t>Ardahan</t>
  </si>
  <si>
    <t>Voronezhskaya oblast'</t>
  </si>
  <si>
    <t>Miren-Kostanjevica</t>
  </si>
  <si>
    <t>Zaqatala</t>
  </si>
  <si>
    <t>Yala</t>
  </si>
  <si>
    <t>Studeničani</t>
  </si>
  <si>
    <t>Iğdır</t>
  </si>
  <si>
    <t>Yaroslavskaya oblast'</t>
  </si>
  <si>
    <t>Mislinja</t>
  </si>
  <si>
    <t>Zardab</t>
  </si>
  <si>
    <t>Narathiwat</t>
  </si>
  <si>
    <t xml:space="preserve">Centar </t>
  </si>
  <si>
    <t>Yalova</t>
  </si>
  <si>
    <t>Moskva</t>
  </si>
  <si>
    <t>Moravče</t>
  </si>
  <si>
    <t>French Guiana</t>
  </si>
  <si>
    <t>Phatthaya</t>
  </si>
  <si>
    <t xml:space="preserve">Čair </t>
  </si>
  <si>
    <t>Karabük</t>
  </si>
  <si>
    <t>Sankt-Peterburg</t>
  </si>
  <si>
    <t>Moravske Toplice</t>
  </si>
  <si>
    <t>French Polynesia</t>
  </si>
  <si>
    <t>Čučer-Sandevo</t>
  </si>
  <si>
    <t>Kilis</t>
  </si>
  <si>
    <t>Yevreyskaya avtonomnaya oblast'</t>
  </si>
  <si>
    <t>Mozirje</t>
  </si>
  <si>
    <t>French Southern Territories</t>
  </si>
  <si>
    <t xml:space="preserve">Šuto Orizari </t>
  </si>
  <si>
    <t>Osmaniye</t>
  </si>
  <si>
    <t>Chukotskiy avtonomnyy okrug</t>
  </si>
  <si>
    <t>Murska Sobota</t>
  </si>
  <si>
    <t>Düzce</t>
  </si>
  <si>
    <t>Khanty-Mansiyskiy avtonomnyy okrug</t>
  </si>
  <si>
    <t>Muta</t>
  </si>
  <si>
    <t>Nenetskiy avtonomnyy okrug</t>
  </si>
  <si>
    <t>Naklo</t>
  </si>
  <si>
    <t>Yamalo-Nenetskiy avtonomnyy okrug</t>
  </si>
  <si>
    <t>Nazarje</t>
  </si>
  <si>
    <t>Nova Gorica</t>
  </si>
  <si>
    <t>Novo Mesto</t>
  </si>
  <si>
    <t>Gibraltar</t>
  </si>
  <si>
    <t>Odranci</t>
  </si>
  <si>
    <t>Ormož</t>
  </si>
  <si>
    <t>Osilnica</t>
  </si>
  <si>
    <t>Pesnica</t>
  </si>
  <si>
    <t>Guadeloupe</t>
  </si>
  <si>
    <t>Piran</t>
  </si>
  <si>
    <t>Guam</t>
  </si>
  <si>
    <t>Pivka</t>
  </si>
  <si>
    <t>Podčetrtek</t>
  </si>
  <si>
    <t>Guernsey</t>
  </si>
  <si>
    <t>Podvelka</t>
  </si>
  <si>
    <t>Postojna</t>
  </si>
  <si>
    <t>Preddvor</t>
  </si>
  <si>
    <t>Ptuj</t>
  </si>
  <si>
    <t>Puconci</t>
  </si>
  <si>
    <t>Heard Island and McDonald Islands</t>
  </si>
  <si>
    <t>Rače-Fram</t>
  </si>
  <si>
    <t>Holy See</t>
  </si>
  <si>
    <t>Radeče</t>
  </si>
  <si>
    <t>Radenci</t>
  </si>
  <si>
    <t>Hong Kong</t>
  </si>
  <si>
    <t>Radlje ob Dravi</t>
  </si>
  <si>
    <t>Radovljica</t>
  </si>
  <si>
    <t>Ravne na Koroškem</t>
  </si>
  <si>
    <t>Ribnica</t>
  </si>
  <si>
    <t>Rogašovci</t>
  </si>
  <si>
    <t>Rogaška Slatina</t>
  </si>
  <si>
    <t>Rogatec</t>
  </si>
  <si>
    <t>Ruše</t>
  </si>
  <si>
    <t>Isle of Man</t>
  </si>
  <si>
    <t>Semič</t>
  </si>
  <si>
    <t>Sevnica</t>
  </si>
  <si>
    <t>Sežana</t>
  </si>
  <si>
    <t>Slovenj Gradec</t>
  </si>
  <si>
    <t>Slovenska Bistrica</t>
  </si>
  <si>
    <t>Jersey</t>
  </si>
  <si>
    <t>Slovenske Konjice</t>
  </si>
  <si>
    <t>Starše</t>
  </si>
  <si>
    <t>Sveti Jurij ob Ščavnici</t>
  </si>
  <si>
    <t>Šenčur</t>
  </si>
  <si>
    <t>Šentilj</t>
  </si>
  <si>
    <t>Šentjernej</t>
  </si>
  <si>
    <t>Šentjur</t>
  </si>
  <si>
    <t>Škocjan</t>
  </si>
  <si>
    <t>Škofja Loka</t>
  </si>
  <si>
    <t>Škofljica</t>
  </si>
  <si>
    <t>Šmarje pri Jelšah</t>
  </si>
  <si>
    <t>Šmartno ob Paki</t>
  </si>
  <si>
    <t>Šoštanj</t>
  </si>
  <si>
    <t>Štore</t>
  </si>
  <si>
    <t>Tolmin</t>
  </si>
  <si>
    <t>Trbovlje</t>
  </si>
  <si>
    <t>Macao</t>
  </si>
  <si>
    <t>Trebnje</t>
  </si>
  <si>
    <t>Tržič</t>
  </si>
  <si>
    <t>Turnišče</t>
  </si>
  <si>
    <t>Velenje</t>
  </si>
  <si>
    <t>Velike Lašče</t>
  </si>
  <si>
    <t>Videm</t>
  </si>
  <si>
    <t>Vipava</t>
  </si>
  <si>
    <t>Vitanje</t>
  </si>
  <si>
    <t>Martinique</t>
  </si>
  <si>
    <t>Vodice</t>
  </si>
  <si>
    <t>Vojnik</t>
  </si>
  <si>
    <t>Vrhnika</t>
  </si>
  <si>
    <t>Mayotte</t>
  </si>
  <si>
    <t>Vuzenica</t>
  </si>
  <si>
    <t>Zagorje ob Savi</t>
  </si>
  <si>
    <t>Zavrč</t>
  </si>
  <si>
    <t>Zreče</t>
  </si>
  <si>
    <t>Železniki</t>
  </si>
  <si>
    <t>Žiri</t>
  </si>
  <si>
    <t>Benedikt</t>
  </si>
  <si>
    <t>Montserrat</t>
  </si>
  <si>
    <t>Bistrica ob Sotli</t>
  </si>
  <si>
    <t>Bloke</t>
  </si>
  <si>
    <t>Braslovče</t>
  </si>
  <si>
    <t>Cankova</t>
  </si>
  <si>
    <t>Cerkvenjak</t>
  </si>
  <si>
    <t>Dobje</t>
  </si>
  <si>
    <t>Dobrna</t>
  </si>
  <si>
    <t>Dobrovnik</t>
  </si>
  <si>
    <t>New Caledonia</t>
  </si>
  <si>
    <t>Dolenjske Toplice</t>
  </si>
  <si>
    <t>Grad</t>
  </si>
  <si>
    <t>Hajdina</t>
  </si>
  <si>
    <t>Hoče-Slivnica</t>
  </si>
  <si>
    <t>Hodoš</t>
  </si>
  <si>
    <t>Niue</t>
  </si>
  <si>
    <t>Horjul</t>
  </si>
  <si>
    <t>Norfolk Island</t>
  </si>
  <si>
    <t>Jezersko</t>
  </si>
  <si>
    <t>Komenda</t>
  </si>
  <si>
    <t>Kostel</t>
  </si>
  <si>
    <t>Northern Mariana Islands</t>
  </si>
  <si>
    <t>Križevci</t>
  </si>
  <si>
    <t>Lovrenc na Pohorju</t>
  </si>
  <si>
    <t>Markovci</t>
  </si>
  <si>
    <t>Miklavž na Dravskem polju</t>
  </si>
  <si>
    <t>Mirna Peč</t>
  </si>
  <si>
    <t>Oplotnica</t>
  </si>
  <si>
    <t>Podlehnik</t>
  </si>
  <si>
    <t>Polzela</t>
  </si>
  <si>
    <t>Prebold</t>
  </si>
  <si>
    <t>Prevalje</t>
  </si>
  <si>
    <t>Razkrižje</t>
  </si>
  <si>
    <t>Pitcairn</t>
  </si>
  <si>
    <t>Ribnica na Pohorju</t>
  </si>
  <si>
    <t>Selnica ob Dravi</t>
  </si>
  <si>
    <t>Sodražica</t>
  </si>
  <si>
    <t>Puerto Rico</t>
  </si>
  <si>
    <t>Solčava</t>
  </si>
  <si>
    <t>Sveta Ana</t>
  </si>
  <si>
    <t>Réunion</t>
  </si>
  <si>
    <t>Sveti Andraž v Slovenskih goricah</t>
  </si>
  <si>
    <t>Šempeter-Vrtojba</t>
  </si>
  <si>
    <t>Tabor</t>
  </si>
  <si>
    <t>Trnovska Vas</t>
  </si>
  <si>
    <t>Saint Barthélemy</t>
  </si>
  <si>
    <t>Trzin</t>
  </si>
  <si>
    <t>Saint Martin, French part</t>
  </si>
  <si>
    <t>Velika Polana</t>
  </si>
  <si>
    <t>Saint Pierre and Miquelon</t>
  </si>
  <si>
    <t>Veržej</t>
  </si>
  <si>
    <t>Vransko</t>
  </si>
  <si>
    <t>Žalec</t>
  </si>
  <si>
    <t>Žetale</t>
  </si>
  <si>
    <t>Žirovnica</t>
  </si>
  <si>
    <t>Žužemberk</t>
  </si>
  <si>
    <t>Šmartno pri Litiji</t>
  </si>
  <si>
    <t>Apače</t>
  </si>
  <si>
    <t>Cirkulane</t>
  </si>
  <si>
    <t>Kosanjevica na Krki</t>
  </si>
  <si>
    <t>Makole</t>
  </si>
  <si>
    <t>Mokronog-Trebelno</t>
  </si>
  <si>
    <t>Poljčane</t>
  </si>
  <si>
    <t>Renče-Vogrsko</t>
  </si>
  <si>
    <t>Sint Maarten, Dutch part</t>
  </si>
  <si>
    <t>Središče ob Dravi</t>
  </si>
  <si>
    <t>Straža</t>
  </si>
  <si>
    <t>Sveta Trojica v Slovenskih goricah</t>
  </si>
  <si>
    <t>Sveti Tomaž</t>
  </si>
  <si>
    <t>Šmarješke Toplice</t>
  </si>
  <si>
    <t>South Georgia and the South Sandwich Islands</t>
  </si>
  <si>
    <t>Gorje</t>
  </si>
  <si>
    <t>Log-Dragomer</t>
  </si>
  <si>
    <t>Rečica ob Savinji</t>
  </si>
  <si>
    <t>Sveti Jurij v Slovenskih goricah</t>
  </si>
  <si>
    <t>Šentrupert</t>
  </si>
  <si>
    <t>Mirna</t>
  </si>
  <si>
    <t>Ankaran</t>
  </si>
  <si>
    <t>Cabo Verde</t>
  </si>
  <si>
    <t>Marshall Islands</t>
  </si>
  <si>
    <t>Saint Kitts and Nevis</t>
  </si>
  <si>
    <t>Bonaire, Sint Eustatius and Saba</t>
  </si>
  <si>
    <t>Bosnia and Herzegovina</t>
  </si>
  <si>
    <t>Guinea-Bissau</t>
  </si>
  <si>
    <t>Saint Helena, Ascension and Tristan da Cunha</t>
  </si>
  <si>
    <t>Wallis and Futuna</t>
  </si>
  <si>
    <t>Brunei Darussalam</t>
  </si>
  <si>
    <t>United Kingdom</t>
  </si>
  <si>
    <t>Sierra Leone</t>
  </si>
  <si>
    <t>Saint Vincent and the Grenadines</t>
  </si>
  <si>
    <t>Costa Rica</t>
  </si>
  <si>
    <t>Sao Tome and Principe</t>
  </si>
  <si>
    <t>United Arab Emirates</t>
  </si>
  <si>
    <t>Antigua and Barbuda</t>
  </si>
  <si>
    <t>San Marino</t>
  </si>
  <si>
    <t>South Africa</t>
  </si>
  <si>
    <t>Sri Lanka</t>
  </si>
  <si>
    <t xml:space="preserve">United States Minor Outlying Islands </t>
  </si>
  <si>
    <t>Dominican Republic</t>
  </si>
  <si>
    <t>Equatorial Guinea</t>
  </si>
  <si>
    <t>Saint Lucia</t>
  </si>
  <si>
    <t>Solomon Islands</t>
  </si>
  <si>
    <t>South Sudan</t>
  </si>
  <si>
    <t>Korea (North), Democratic People’s Republic of</t>
  </si>
  <si>
    <t>Burkina Faso</t>
  </si>
  <si>
    <t>Saudi Arabia</t>
  </si>
  <si>
    <t>Timor-Leste</t>
  </si>
  <si>
    <t>Côte d'Ivoire</t>
  </si>
  <si>
    <t>El Salvador</t>
  </si>
  <si>
    <t>Syrian Arab Republic</t>
  </si>
  <si>
    <t>Trinidad and Tobago</t>
  </si>
  <si>
    <t>Central African Republic</t>
  </si>
  <si>
    <t>Korea (South), People’s Republic of</t>
  </si>
  <si>
    <t>New Zealand</t>
  </si>
  <si>
    <t>Papua New Guinea</t>
  </si>
  <si>
    <t>Congo, Democratic Republic of the</t>
  </si>
  <si>
    <t>United States</t>
  </si>
  <si>
    <t>North Macedonia </t>
  </si>
  <si>
    <t>Russian Federation</t>
  </si>
  <si>
    <t>Svalbard and Jan Mayen</t>
  </si>
  <si>
    <t>Tokelau</t>
  </si>
  <si>
    <t>Turks and Caicos Islands</t>
  </si>
  <si>
    <t>Virgin Islands, British</t>
  </si>
  <si>
    <t>Virgin Islands, U.S.</t>
  </si>
  <si>
    <t>Western Sahara</t>
  </si>
  <si>
    <t>town</t>
  </si>
  <si>
    <t>postcode</t>
  </si>
  <si>
    <t>Province</t>
  </si>
  <si>
    <t>Country/region</t>
  </si>
  <si>
    <t>Standard (Label Grade)</t>
  </si>
  <si>
    <t>facility No.</t>
  </si>
  <si>
    <t>Facility Number</t>
  </si>
  <si>
    <t>Site Annex</t>
    <phoneticPr fontId="4" type="noConversion"/>
  </si>
  <si>
    <t>KAÇINCI("A"&amp;"*";'Geographic Classification'!$A$60:$A$250;0)</t>
  </si>
  <si>
    <t>GRS</t>
  </si>
  <si>
    <t>RCS Blended</t>
  </si>
  <si>
    <t>Product Category CELL</t>
  </si>
  <si>
    <t>FOR PRODUCT CAT. CELL</t>
  </si>
  <si>
    <t>MERGE MAT. COMs</t>
  </si>
  <si>
    <t>MAT. COMP with Codes</t>
  </si>
  <si>
    <t>OCS 100</t>
  </si>
  <si>
    <t>OCS Blended</t>
  </si>
  <si>
    <t>RCS 100</t>
  </si>
  <si>
    <t>RDS</t>
  </si>
  <si>
    <t>RWS</t>
  </si>
  <si>
    <t>RMS</t>
  </si>
  <si>
    <t>GOTS Organic</t>
  </si>
  <si>
    <t>GOTS Made with organic</t>
  </si>
  <si>
    <t>GOTS Organic - in conversion</t>
  </si>
  <si>
    <t>GOTS Made with organic - in conversion</t>
  </si>
  <si>
    <t>70-94%</t>
  </si>
  <si>
    <t>95-99%</t>
  </si>
  <si>
    <t>6-30%</t>
  </si>
  <si>
    <t>5-99%</t>
  </si>
  <si>
    <t>90-94%</t>
  </si>
  <si>
    <t>1-5%</t>
  </si>
  <si>
    <t>1-95%</t>
  </si>
  <si>
    <t>No Attribute (Conventional)</t>
  </si>
  <si>
    <t>RM0316</t>
  </si>
  <si>
    <t>RM0317</t>
  </si>
  <si>
    <t>Acetate (VR2) (RM0316)</t>
  </si>
  <si>
    <t>Acetate (VR2) (RM0317)</t>
  </si>
  <si>
    <t>Acrylonitrile Butadiene Styrene (ABS) (RM0269)</t>
  </si>
  <si>
    <t>Acrylonitrile Butadiene Styrene (ABS) (RM0268)</t>
  </si>
  <si>
    <t>Down (PFC) (RM0328)</t>
  </si>
  <si>
    <t>RM0268</t>
  </si>
  <si>
    <t>RM0269</t>
  </si>
  <si>
    <t>RM0270</t>
  </si>
  <si>
    <t>RM0271</t>
  </si>
  <si>
    <t>Acrylonitrile Butadiene Styrene (ABS) (RM0270)</t>
  </si>
  <si>
    <t>Acrylonitrile Butadiene Styrene (ABS) (RM0271)</t>
  </si>
  <si>
    <t>Feather (PFC) (RM0329)</t>
  </si>
  <si>
    <t>RM0305 (SFA)</t>
  </si>
  <si>
    <t>Copper (RM0293)</t>
  </si>
  <si>
    <t>Copper (RM0292)</t>
  </si>
  <si>
    <t>RM0292</t>
  </si>
  <si>
    <t>RM0293</t>
  </si>
  <si>
    <t>RM0294</t>
  </si>
  <si>
    <t>RM0295</t>
  </si>
  <si>
    <t>Copper (RM0294)</t>
  </si>
  <si>
    <t>Copper (RM0295)</t>
  </si>
  <si>
    <t>RM0318</t>
  </si>
  <si>
    <t>RM0319</t>
  </si>
  <si>
    <t>Cupro (VR2) (RM0318)</t>
  </si>
  <si>
    <t>Cupro (VR2) (RM0319)</t>
  </si>
  <si>
    <t>Elastomultiester (elasterell-P) (RM0165)</t>
  </si>
  <si>
    <t>Elastomultiester (elasterell-P) (RM0164)</t>
  </si>
  <si>
    <t>RM0328</t>
  </si>
  <si>
    <t>Elastane (spandex) (VR2) (RM0306)</t>
  </si>
  <si>
    <t>Elastane (spandex) (VR2) (RM0307)</t>
  </si>
  <si>
    <t>RM0306</t>
  </si>
  <si>
    <t>RM0307</t>
  </si>
  <si>
    <t>Elastomultiester (elasterell-P) (RM0166)</t>
  </si>
  <si>
    <t>Elastomultiester (elasterell-P) (RM0167)</t>
  </si>
  <si>
    <t>Elastomultiester (elasterell-P)</t>
  </si>
  <si>
    <t>Elastomultiester (elasterell-P) (VR2) (RM0308)</t>
  </si>
  <si>
    <t>Elastomultiester (elasterell-P) (VR2) (RM0309)</t>
  </si>
  <si>
    <t>Elastomultiester (elasterell-P) (VR2)</t>
  </si>
  <si>
    <t>RM0308</t>
  </si>
  <si>
    <t>RM0309</t>
  </si>
  <si>
    <t>Iron (RM0297)</t>
  </si>
  <si>
    <t>Iron (RM0296)</t>
  </si>
  <si>
    <t>RM0329</t>
  </si>
  <si>
    <t>Iron (RM0298)</t>
  </si>
  <si>
    <t>Iron (RM0299)</t>
  </si>
  <si>
    <t>RM0296</t>
  </si>
  <si>
    <t>RM0297</t>
  </si>
  <si>
    <t>RM0298</t>
  </si>
  <si>
    <t>RM0299</t>
  </si>
  <si>
    <t>Lyocell (VR2) (RM0320)</t>
  </si>
  <si>
    <t>Lyocell (VR2) (RM0321)</t>
  </si>
  <si>
    <t>RM0304</t>
  </si>
  <si>
    <t>RM0320</t>
  </si>
  <si>
    <t>RM0321</t>
  </si>
  <si>
    <t>Polycarbonate (PC) (RM0273)</t>
  </si>
  <si>
    <t>Modal (VR2) (RM0322)</t>
  </si>
  <si>
    <t>Modal (VR2) (RM0323)</t>
  </si>
  <si>
    <t>Polycarbonate (PC) (RM0272)</t>
  </si>
  <si>
    <t>Polycarbonate-acrylonitrile butadiene styrene (PC-ABS) (RM0277)</t>
  </si>
  <si>
    <t>Polycarbonate-acrylonitrile butadiene styrene (PC-ABS) (RM0276)</t>
  </si>
  <si>
    <t>RM0322</t>
  </si>
  <si>
    <t>RM0323</t>
  </si>
  <si>
    <t>Polyamide (nylon) (VR2) (RM0310)</t>
  </si>
  <si>
    <t>Polyamide (nylon) (VR2) (RM0311)</t>
  </si>
  <si>
    <t>Polycarbonate (PC) (RM0274)</t>
  </si>
  <si>
    <t>Polycarbonate (PC) (RM0275)</t>
  </si>
  <si>
    <t>RM0310</t>
  </si>
  <si>
    <t>RM0311</t>
  </si>
  <si>
    <t>Polycarbonate-acrylonitrile butadiene styrene (PC-ABS) (RM0278)</t>
  </si>
  <si>
    <t>Polycarbonate-acrylonitrile butadiene styrene (PC-ABS) (RM0279)</t>
  </si>
  <si>
    <t>RM0272</t>
  </si>
  <si>
    <t>RM0273</t>
  </si>
  <si>
    <t>RM0274</t>
  </si>
  <si>
    <t>RM0275</t>
  </si>
  <si>
    <t>RM0276</t>
  </si>
  <si>
    <t>RM0277</t>
  </si>
  <si>
    <t>RM0278</t>
  </si>
  <si>
    <t>RM0279</t>
  </si>
  <si>
    <t>Polyester (VR2) (RM0312)</t>
  </si>
  <si>
    <t>Polyester (VR2) (RM0313)</t>
  </si>
  <si>
    <t>RM0312</t>
  </si>
  <si>
    <t>RM0313</t>
  </si>
  <si>
    <t>Synthetic Rubber (RM0281)</t>
  </si>
  <si>
    <t>Polyethylene terephthalate (PET) (VR2) (RM0314)</t>
  </si>
  <si>
    <t>Polyethylene terephthalate (PET) (VR2) (RM0315)</t>
  </si>
  <si>
    <t>Synthetic Rubber (RM0280)</t>
  </si>
  <si>
    <t>Thermoplastic Elastomer (TPE) (RM0285)</t>
  </si>
  <si>
    <t>Thermoplastic Elastomer (TPE) (RM0284)</t>
  </si>
  <si>
    <t>RM0314</t>
  </si>
  <si>
    <t>RM0315</t>
  </si>
  <si>
    <t>Thermoplastic Rubber (TPR) (RM0289)</t>
  </si>
  <si>
    <t>Thermoplastic Rubber (TPR) (RM0288)</t>
  </si>
  <si>
    <t>Zinc (RM0301)</t>
  </si>
  <si>
    <t>Synthetic Rubber (RM0282)</t>
  </si>
  <si>
    <t>Synthetic Rubber (RM0283)</t>
  </si>
  <si>
    <t>Zinc (RM0300)</t>
  </si>
  <si>
    <t>Thermoplastic Elastomer (TPE) (RM0286)</t>
  </si>
  <si>
    <t>Thermoplastic Elastomer (TPE) (RM0287)</t>
  </si>
  <si>
    <t>RM0280</t>
  </si>
  <si>
    <t>RM0281</t>
  </si>
  <si>
    <t>RM0282</t>
  </si>
  <si>
    <t>RM0283</t>
  </si>
  <si>
    <t>Thermoplastic Rubber (TPR) (RM0290)</t>
  </si>
  <si>
    <t>Thermoplastic Rubber (TPR) (RM0291)</t>
  </si>
  <si>
    <t>RM0284</t>
  </si>
  <si>
    <t>RM0285</t>
  </si>
  <si>
    <t>RM0286</t>
  </si>
  <si>
    <t>RM0287</t>
  </si>
  <si>
    <t>RM0288</t>
  </si>
  <si>
    <t>RM0289</t>
  </si>
  <si>
    <t>RM0290</t>
  </si>
  <si>
    <t>RM0291</t>
  </si>
  <si>
    <t>Triacetate (VR2) (RM0324)</t>
  </si>
  <si>
    <t>Triacetate (VR2) (RM0325)</t>
  </si>
  <si>
    <t>RM0324</t>
  </si>
  <si>
    <t>RM0325</t>
  </si>
  <si>
    <t>Viscose (rayon) (VR2) (RM0326)</t>
  </si>
  <si>
    <t>Viscose (rayon) (VR2) (RM0327)</t>
  </si>
  <si>
    <t>RM0326</t>
  </si>
  <si>
    <t>RM0327</t>
  </si>
  <si>
    <t>Zinc (RM0302)</t>
  </si>
  <si>
    <t>Zinc (RM0303)</t>
  </si>
  <si>
    <t>RM0300</t>
  </si>
  <si>
    <t>RM0301</t>
  </si>
  <si>
    <t>RM0302</t>
  </si>
  <si>
    <t>RM0303</t>
  </si>
  <si>
    <t>100%</t>
  </si>
  <si>
    <t>5-94%</t>
  </si>
  <si>
    <t>6-95%</t>
  </si>
  <si>
    <t>1-80%</t>
  </si>
  <si>
    <t>PCs</t>
  </si>
  <si>
    <t>Licence Numbers</t>
  </si>
  <si>
    <r>
      <t xml:space="preserve">Filter so that there is no "0" in the Product Detail. / </t>
    </r>
    <r>
      <rPr>
        <i/>
        <sz val="10"/>
        <color theme="1"/>
        <rFont val="Calibri"/>
        <family val="2"/>
        <charset val="162"/>
      </rPr>
      <t>Product Details'da "0" olmayacak şekilde filtreleyin.</t>
    </r>
  </si>
  <si>
    <t>6-10%</t>
  </si>
  <si>
    <t>GRS (No Label)</t>
  </si>
  <si>
    <t>1-30%</t>
  </si>
  <si>
    <t>OCS (No Label)</t>
  </si>
  <si>
    <t>RM</t>
  </si>
  <si>
    <t>OCS</t>
  </si>
  <si>
    <r>
      <rPr>
        <b/>
        <sz val="10"/>
        <color theme="1"/>
        <rFont val="Calibri"/>
        <family val="2"/>
        <charset val="162"/>
      </rPr>
      <t>When the licence numbers given for main unit and sub units, please change the yellow parts. /</t>
    </r>
    <r>
      <rPr>
        <sz val="10"/>
        <color theme="1"/>
        <rFont val="Calibri"/>
        <family val="2"/>
      </rPr>
      <t xml:space="preserve"> </t>
    </r>
    <r>
      <rPr>
        <i/>
        <sz val="10"/>
        <color theme="1"/>
        <rFont val="Calibri"/>
        <family val="2"/>
        <charset val="162"/>
      </rPr>
      <t>Ana firma ve alt ünitelere lisans numarası verildikten sonra değiştiriniz.</t>
    </r>
  </si>
  <si>
    <t>1-50%</t>
  </si>
  <si>
    <t>1-10%</t>
  </si>
  <si>
    <t>RAS</t>
  </si>
  <si>
    <t>Protein(RM0215)</t>
  </si>
  <si>
    <t>Sustainably Sourced</t>
  </si>
  <si>
    <t>Lyocell (RM0304)</t>
  </si>
  <si>
    <t>20-49%</t>
  </si>
  <si>
    <t>51-80%</t>
  </si>
  <si>
    <t>Comments</t>
  </si>
  <si>
    <t>50-99%</t>
  </si>
  <si>
    <t>Recycled Pre-Consumer</t>
  </si>
  <si>
    <t>Recycled Post-Consumer</t>
  </si>
  <si>
    <t>In-Conversion</t>
  </si>
  <si>
    <t>Recycled Pre/Post-Consumer</t>
  </si>
  <si>
    <t>China</t>
    <phoneticPr fontId="4" type="noConversion"/>
  </si>
  <si>
    <t>C.</t>
  </si>
  <si>
    <t>No.</t>
    <phoneticPr fontId="4" type="noConversion"/>
  </si>
  <si>
    <t>Contact Name</t>
    <phoneticPr fontId="4" type="noConversion"/>
  </si>
  <si>
    <t>Contact Phone</t>
    <phoneticPr fontId="4" type="noConversion"/>
  </si>
  <si>
    <t>Contact email</t>
    <phoneticPr fontId="4" type="noConversion"/>
  </si>
  <si>
    <t>Product Categories</t>
    <phoneticPr fontId="4" type="noConversion"/>
  </si>
  <si>
    <t>Product compositions</t>
    <phoneticPr fontId="4" type="noConversion"/>
  </si>
  <si>
    <t>Label grade</t>
    <phoneticPr fontId="4" type="noConversion"/>
  </si>
  <si>
    <t>Other (PD0100)</t>
    <phoneticPr fontId="4" type="noConversion"/>
  </si>
  <si>
    <t>Reclaimed_post_consumer_materials</t>
  </si>
  <si>
    <t>Reclaimed_pre_consumer_materials</t>
  </si>
  <si>
    <t>Processed_post_consumer_materials</t>
  </si>
  <si>
    <t>Processed_pre_consumer_materials</t>
  </si>
  <si>
    <t>Unprocessed_post_consumer_fibers_materials</t>
  </si>
  <si>
    <t>Unprocessed_pre_consumer_fibers_materials</t>
  </si>
  <si>
    <t>Printed_fabrics</t>
  </si>
  <si>
    <t>Buying House</t>
    <phoneticPr fontId="4" type="noConversion"/>
  </si>
  <si>
    <t>PR0041</t>
    <phoneticPr fontId="4" type="noConversion"/>
  </si>
  <si>
    <t>Buying House (PR0041)</t>
    <phoneticPr fontId="4" type="noConversion"/>
  </si>
  <si>
    <t>用于月报表参数For monthly report references：</t>
    <phoneticPr fontId="4" type="noConversion"/>
  </si>
  <si>
    <r>
      <rPr>
        <b/>
        <sz val="10"/>
        <color theme="1"/>
        <rFont val="宋体"/>
        <family val="3"/>
        <charset val="134"/>
      </rPr>
      <t>去重的</t>
    </r>
    <r>
      <rPr>
        <b/>
        <sz val="10"/>
        <color theme="1"/>
        <rFont val="Calibri"/>
        <family val="2"/>
      </rPr>
      <t>PC</t>
    </r>
    <r>
      <rPr>
        <b/>
        <sz val="10"/>
        <color theme="1"/>
        <rFont val="Calibri"/>
        <family val="3"/>
        <charset val="134"/>
      </rPr>
      <t xml:space="preserve"> (PC with duplicates removed)</t>
    </r>
    <phoneticPr fontId="4" type="noConversion"/>
  </si>
  <si>
    <r>
      <rPr>
        <b/>
        <sz val="10"/>
        <color theme="1"/>
        <rFont val="宋体"/>
        <family val="3"/>
        <charset val="134"/>
      </rPr>
      <t>去重的</t>
    </r>
    <r>
      <rPr>
        <b/>
        <sz val="10"/>
        <color theme="1"/>
        <rFont val="Calibri"/>
        <family val="2"/>
      </rPr>
      <t>PD</t>
    </r>
    <r>
      <rPr>
        <b/>
        <sz val="10"/>
        <color theme="1"/>
        <rFont val="Calibri"/>
        <family val="3"/>
        <charset val="134"/>
      </rPr>
      <t xml:space="preserve">  (PD with duplicates removed)</t>
    </r>
    <phoneticPr fontId="4" type="noConversion"/>
  </si>
  <si>
    <t>去重的成分 (Compositions with duplicates removed)</t>
    <phoneticPr fontId="4" type="noConversion"/>
  </si>
  <si>
    <t>去重的等级 (Label grades with duplicates removed)</t>
    <phoneticPr fontId="4" type="noConversion"/>
  </si>
  <si>
    <t>PR0043</t>
    <phoneticPr fontId="4" type="noConversion"/>
  </si>
  <si>
    <t>PR0042</t>
    <phoneticPr fontId="4" type="noConversion"/>
  </si>
  <si>
    <t>Chemical recycling (VR2)</t>
    <phoneticPr fontId="4" type="noConversion"/>
  </si>
  <si>
    <t>Biological recycling (VR2)</t>
    <phoneticPr fontId="4" type="noConversion"/>
  </si>
  <si>
    <t>Biological recycling (VR2) (PR0043)</t>
    <phoneticPr fontId="4" type="noConversion"/>
  </si>
  <si>
    <t>Chemical recycling (VR2) (PR0042)</t>
    <phoneticPr fontId="4" type="noConversion"/>
  </si>
  <si>
    <t>Extrusion (VR2)</t>
    <phoneticPr fontId="4" type="noConversion"/>
  </si>
  <si>
    <t>PR0046</t>
    <phoneticPr fontId="4" type="noConversion"/>
  </si>
  <si>
    <t>Extrusion (VR2) (PR0046)</t>
    <phoneticPr fontId="4" type="noConversion"/>
  </si>
  <si>
    <t>Mechanical recycling (VR2)</t>
    <phoneticPr fontId="4" type="noConversion"/>
  </si>
  <si>
    <t>PR0044</t>
    <phoneticPr fontId="4" type="noConversion"/>
  </si>
  <si>
    <t>Mechanical recycling (VR2) (PR0044)</t>
    <phoneticPr fontId="4" type="noConversion"/>
  </si>
  <si>
    <t>Non-woven manufacturing (VR2)</t>
    <phoneticPr fontId="4" type="noConversion"/>
  </si>
  <si>
    <t>PR0045</t>
    <phoneticPr fontId="4" type="noConversion"/>
  </si>
  <si>
    <t>Non-woven manufacturing (VR2) (PR0045)</t>
    <phoneticPr fontId="4" type="noConversion"/>
  </si>
  <si>
    <t>Pulp making (VR2)</t>
    <phoneticPr fontId="4" type="noConversion"/>
  </si>
  <si>
    <t>PR0047</t>
    <phoneticPr fontId="4" type="noConversion"/>
  </si>
  <si>
    <t>Pulp making (VR2) (PR0047)</t>
    <phoneticPr fontId="4" type="noConversion"/>
  </si>
  <si>
    <t>Tapping</t>
    <phoneticPr fontId="4" type="noConversion"/>
  </si>
  <si>
    <t>PR0049</t>
    <phoneticPr fontId="4" type="noConversion"/>
  </si>
  <si>
    <t>Tapping (PR0049)</t>
    <phoneticPr fontId="4" type="noConversion"/>
  </si>
  <si>
    <t>PR0050</t>
    <phoneticPr fontId="4" type="noConversion"/>
  </si>
  <si>
    <t>Tufting</t>
    <phoneticPr fontId="4" type="noConversion"/>
  </si>
  <si>
    <t>Tufting (PR0050)</t>
    <phoneticPr fontId="4" type="noConversion"/>
  </si>
  <si>
    <t>PR0048</t>
    <phoneticPr fontId="4" type="noConversion"/>
  </si>
  <si>
    <t>Warehousing, distribution of final products (PR0048)</t>
    <phoneticPr fontId="4" type="noConversion"/>
  </si>
  <si>
    <t>Warehousing, distribution of final products</t>
    <phoneticPr fontId="4" type="noConversion"/>
  </si>
  <si>
    <t>Warehousing, distribution of nonfinal products</t>
    <phoneticPr fontId="4" type="noConversion"/>
  </si>
  <si>
    <t>Warehousing, distribution of nonfinal products (PR0031)</t>
    <phoneticPr fontId="4" type="noConversion"/>
  </si>
  <si>
    <t>Woolen yarns (PD0104)</t>
  </si>
  <si>
    <t>Semi-worsted yarns (PD0105)</t>
  </si>
  <si>
    <t>Worsted yarns (PD0106)</t>
  </si>
  <si>
    <t>Lanolin / wool grease (PD0107)</t>
  </si>
  <si>
    <t>Prevulcanized rubber latex (PD0109)</t>
  </si>
  <si>
    <t>Rubber sheets (PD0110)</t>
  </si>
  <si>
    <t>Rubber crepes (PD0111)</t>
  </si>
  <si>
    <t>Composite material (PD0112)</t>
  </si>
  <si>
    <t>Grease (PC0043)</t>
  </si>
  <si>
    <t>Grease</t>
  </si>
  <si>
    <t>Grease</t>
    <phoneticPr fontId="4" type="noConversion"/>
  </si>
  <si>
    <t>Lanolin / wool grease (PD0107)</t>
    <phoneticPr fontId="4" type="noConversion"/>
  </si>
  <si>
    <t>Latex and rubber material (PC0044)</t>
    <phoneticPr fontId="4" type="noConversion"/>
  </si>
  <si>
    <t>Latex_and_rubber_material</t>
  </si>
  <si>
    <t>Latex_and_rubber_material</t>
    <phoneticPr fontId="4" type="noConversion"/>
  </si>
  <si>
    <t>Liquid latex (PD0108)</t>
  </si>
  <si>
    <t>Dummy</t>
  </si>
  <si>
    <t>Dummy</t>
    <phoneticPr fontId="4" type="noConversion"/>
  </si>
  <si>
    <t>Write off / dummy (PC9999)</t>
    <phoneticPr fontId="4" type="noConversion"/>
  </si>
  <si>
    <t>Write off / dummy (PD9999)</t>
    <phoneticPr fontId="4" type="noConversion"/>
  </si>
  <si>
    <t>Grease (RM0346)</t>
    <phoneticPr fontId="4" type="noConversion"/>
  </si>
  <si>
    <t>Grease (RM0347)</t>
    <phoneticPr fontId="4" type="noConversion"/>
  </si>
  <si>
    <t>Grease (RM0348)</t>
    <phoneticPr fontId="4" type="noConversion"/>
  </si>
  <si>
    <t>Grease (RM0349)</t>
    <phoneticPr fontId="4" type="noConversion"/>
  </si>
  <si>
    <t>Grease (RM0344)</t>
    <phoneticPr fontId="4" type="noConversion"/>
  </si>
  <si>
    <t>Grease (RM0345)</t>
    <phoneticPr fontId="4" type="noConversion"/>
  </si>
  <si>
    <t>Grease (RM0350)</t>
    <phoneticPr fontId="4" type="noConversion"/>
  </si>
  <si>
    <t>Leather bovine (cattle, calf) (RM0365)</t>
    <phoneticPr fontId="4" type="noConversion"/>
  </si>
  <si>
    <t>Leather bovine (cattle, calf) (RM0366)</t>
    <phoneticPr fontId="4" type="noConversion"/>
  </si>
  <si>
    <t>Leather bovine (cattle, calf) (RM0367)</t>
    <phoneticPr fontId="4" type="noConversion"/>
  </si>
  <si>
    <t>Leather bovine (cattle, calf) (RM0368)</t>
    <phoneticPr fontId="4" type="noConversion"/>
  </si>
  <si>
    <t>Leather bovine (cattle, calf) (RM0369)</t>
    <phoneticPr fontId="4" type="noConversion"/>
  </si>
  <si>
    <t>Leather bovine (cattle, calf) (RM0370)</t>
    <phoneticPr fontId="4" type="noConversion"/>
  </si>
  <si>
    <t>Leather bovine (cattle, calf) (RM0371)</t>
    <phoneticPr fontId="4" type="noConversion"/>
  </si>
  <si>
    <t>Leather caprine (goat) (RM0385)</t>
    <phoneticPr fontId="4" type="noConversion"/>
  </si>
  <si>
    <t>Leather caprine (goat) (RM0380)</t>
    <phoneticPr fontId="4" type="noConversion"/>
  </si>
  <si>
    <t>Leather caprine (goat) (RM0379)</t>
    <phoneticPr fontId="4" type="noConversion"/>
  </si>
  <si>
    <t>Leather caprine (goat) (RM0384)</t>
    <phoneticPr fontId="4" type="noConversion"/>
  </si>
  <si>
    <t>Leather caprine (goat) (RM0383)</t>
    <phoneticPr fontId="4" type="noConversion"/>
  </si>
  <si>
    <t>Leather caprine (goat) (RM0382)</t>
    <phoneticPr fontId="4" type="noConversion"/>
  </si>
  <si>
    <t>Leather caprine (goat) (RM0381)</t>
    <phoneticPr fontId="4" type="noConversion"/>
  </si>
  <si>
    <t>Polybutylene terapthalate (PBT) (RM0391) (VR2)</t>
  </si>
  <si>
    <t>Polybutylene terapthalate (PBT) (RM0392) (VR2)</t>
  </si>
  <si>
    <t>Diacetate (RM0398) (VR2)</t>
  </si>
  <si>
    <t>Diacetate (RM0399) (VR2)</t>
  </si>
  <si>
    <t>Leather ovine (sheep) (RM0358)</t>
  </si>
  <si>
    <t>Leather ovine (sheep) (RM0359)</t>
  </si>
  <si>
    <t>Leather ovine (sheep) (RM0360)</t>
  </si>
  <si>
    <t>Leather ovine (sheep) (RM0361)</t>
  </si>
  <si>
    <t>Leather ovine (sheep) (RM0362)</t>
  </si>
  <si>
    <t>Leather ovine (sheep) (RM0363)</t>
  </si>
  <si>
    <t>Leather ovine (sheep) (RM0364)</t>
  </si>
  <si>
    <t>Leather porcine (pig) (RM0372)</t>
  </si>
  <si>
    <t>Leather porcine (pig) (RM0373)</t>
  </si>
  <si>
    <t>Leather porcine (pig) (RM0374)</t>
  </si>
  <si>
    <t>Leather porcine (pig) (RM0375)</t>
  </si>
  <si>
    <t>Leather porcine (pig) (RM0376)</t>
  </si>
  <si>
    <t>Leather porcine (pig) (RM0377)</t>
  </si>
  <si>
    <t>Leather porcine (pig) (RM0378)</t>
  </si>
  <si>
    <t>Leather fiber (RM0351)</t>
  </si>
  <si>
    <t>Leather fiber (RM0352)</t>
  </si>
  <si>
    <t>Leather fiber (RM0353)</t>
  </si>
  <si>
    <t>Leather fiber (RM0354)</t>
  </si>
  <si>
    <t>Leather fiber (RM0355)</t>
  </si>
  <si>
    <t>Leather fiber (RM0356)</t>
  </si>
  <si>
    <t>Leather fiber (RM0357)</t>
  </si>
  <si>
    <t>Leather other (RM0052)</t>
  </si>
  <si>
    <t>Leather other (RM0053)</t>
  </si>
  <si>
    <t>Leather other (RM0054)</t>
  </si>
  <si>
    <t>Leather other (RM0055)</t>
  </si>
  <si>
    <t>Leather other (RM0056)</t>
  </si>
  <si>
    <t>Leather other (RM0057)</t>
  </si>
  <si>
    <t>Leather other (RM0058)</t>
  </si>
  <si>
    <t>Shearling (RM0337)</t>
  </si>
  <si>
    <t>Shearling (RM0338)</t>
  </si>
  <si>
    <t>Shearling (RM0339)</t>
  </si>
  <si>
    <t>Shearling (RM0340)</t>
  </si>
  <si>
    <t>Shearling (RM0341)</t>
  </si>
  <si>
    <t>Shearling (RM0342)</t>
  </si>
  <si>
    <t>Shearling (RM0343)</t>
  </si>
  <si>
    <t>Animal fiber other (RM0330)</t>
  </si>
  <si>
    <t>Animal fiber other (RM0331)</t>
  </si>
  <si>
    <t>Animal fiber other (RM0332)</t>
  </si>
  <si>
    <t>Animal fiber other (RM0333)</t>
  </si>
  <si>
    <t>Animal fiber other (RM0334)</t>
  </si>
  <si>
    <t>Animal fiber other (RM0335)</t>
  </si>
  <si>
    <t>Animal fiber other (RM0336)</t>
  </si>
  <si>
    <t>Polybutylene terapthalate (PBT) (RM0386)</t>
  </si>
  <si>
    <t>Polybutylene terapthalate (PBT) (RM0388)</t>
  </si>
  <si>
    <t>Polybutylene terapthalate (PBT) (RM0389)</t>
  </si>
  <si>
    <t>Polybutylene terapthalate (PBT) (RM0390)</t>
  </si>
  <si>
    <t>Diacetate (RM0393)</t>
  </si>
  <si>
    <t>Diacetate (RM0395)</t>
  </si>
  <si>
    <t>Diacetate (RM0396)</t>
  </si>
  <si>
    <t>Diacetate (RM0397)</t>
  </si>
  <si>
    <t>Recycled pre-consumer organic</t>
  </si>
  <si>
    <t>No attribute (conventional)</t>
  </si>
  <si>
    <t>Alpaca (RM0400)</t>
  </si>
  <si>
    <t>Angora (RM0401)</t>
  </si>
  <si>
    <t>Camel (RM0402)</t>
  </si>
  <si>
    <t>Cashmere (RM0403)</t>
  </si>
  <si>
    <t>Down (RM0404)</t>
  </si>
  <si>
    <t>Feather (RM0405)</t>
  </si>
  <si>
    <t>Guanaco (RM0406)</t>
  </si>
  <si>
    <t>Lama (RM0407)</t>
  </si>
  <si>
    <t>Mohair (RM0408)</t>
  </si>
  <si>
    <t>Silk (RM0409)</t>
  </si>
  <si>
    <t>Vicuna (RM0410)</t>
  </si>
  <si>
    <t>Wool (RM0411)</t>
  </si>
  <si>
    <t>Yak (RM0412)</t>
  </si>
  <si>
    <t>Bamboo (RM0413)</t>
  </si>
  <si>
    <t>Coir (RM0414)</t>
  </si>
  <si>
    <t>Cotton (RM0415)</t>
  </si>
  <si>
    <t>Flax (linen) (RM0416)</t>
  </si>
  <si>
    <t>Hemp (RM0417)</t>
  </si>
  <si>
    <t>Jute (RM0418)</t>
  </si>
  <si>
    <t>Kapok (RM0419)</t>
  </si>
  <si>
    <t>Natural rubber (RM0420)</t>
  </si>
  <si>
    <t>Nettle (RM0421)</t>
  </si>
  <si>
    <t>Ramie (RM0422)</t>
  </si>
  <si>
    <t>Sisal (RM0423)</t>
  </si>
  <si>
    <t>Latex (RM0424)</t>
  </si>
  <si>
    <t>160 Sk. 13/3 35100 Bornova, Izmir - TURKEY Tel: +90 (232) 339 76 06, info@etko.com.tr</t>
  </si>
  <si>
    <r>
      <t xml:space="preserve">TE &amp; GOTS CERTIFICATION APPLICATION FORM
</t>
    </r>
    <r>
      <rPr>
        <i/>
        <sz val="12"/>
        <color theme="1"/>
        <rFont val="Calibri"/>
        <family val="2"/>
        <charset val="162"/>
        <scheme val="minor"/>
      </rPr>
      <t>TE &amp; GOTS SERTİFİKASYON BAŞVURU FORMU</t>
    </r>
  </si>
  <si>
    <r>
      <rPr>
        <b/>
        <sz val="8"/>
        <color theme="1"/>
        <rFont val="Calibri"/>
        <family val="2"/>
        <charset val="162"/>
        <scheme val="minor"/>
      </rPr>
      <t>NOTE: This form should give the general information on the project before the contract is signed. Please fill in the form and communicate it to ETKO. The scope of the desired certification should be declared by this application form. Applicant agrees to comply with the requirements for certification and to supply any information needed for evaluation of products to be certified. The contract will be prepared after this information form is send to ETKO. If the project has been controlled beforehand by another control body and if the project is included to the ETKO certification project in the new term, the project owner will be responsible to communicate the last report to ETKO given by the preceding control body. The control date won’t be determined before the documents are completely conveyed to ETKO. 
NOTE: Approval from Textile Exchange is required before using the Other(PR0034) code.</t>
    </r>
    <r>
      <rPr>
        <sz val="8"/>
        <color theme="1"/>
        <rFont val="Calibri"/>
        <family val="2"/>
        <charset val="162"/>
        <scheme val="minor"/>
      </rPr>
      <t xml:space="preserve">
</t>
    </r>
    <r>
      <rPr>
        <i/>
        <sz val="8"/>
        <color theme="1"/>
        <rFont val="Calibri"/>
        <family val="2"/>
        <charset val="162"/>
        <scheme val="minor"/>
      </rPr>
      <t>NOT: Bu form, sözleşme imzalanmadan önce projeye ilişkin genel bilgileri içermelidir. Formu doldurun ve ETKO ile iletişim kurun. Bu başvuru formu aracılığıyla istenen sertifikasyonun kapsamı belirtilmelidir. Başvuru sahibi, sertifikasyon gereksinimlerine uymayı ve sertifikalandırılacak ürünlerin değerlendirilmesi için gerekli olan herhangi bir bilgiyi sağlamayı kabul eder. Bu bilgi formu ETKO'ya iletildikten sonra sözleşme hazırlanacaktır. Eğer proje daha önce başka bir kontrol kuruluşu tarafından denetlenmişse ve proje yeni dönemde ETKO sertifikasyon projesine dahil edilmişse, proje sahibi önceki kontrol kuruluşu tarafından verilen son raporu ETKO'ya iletmekle sorumlu olacaktır. Belgeler tamamen ETKO'ya iletilmeden denetim tarihi belirlenmeyecektir.
NOT: Diğer (PR0034) kodunu kullanmadan önce Textile Exchange'den onay alınması gerekmektedir.</t>
    </r>
  </si>
  <si>
    <r>
      <t xml:space="preserve">Main Company Info - </t>
    </r>
    <r>
      <rPr>
        <i/>
        <sz val="10"/>
        <color rgb="FFFF0000"/>
        <rFont val="Calibri"/>
        <family val="2"/>
        <charset val="162"/>
        <scheme val="minor"/>
      </rPr>
      <t>Ana Firma Bilgileri</t>
    </r>
  </si>
  <si>
    <r>
      <t xml:space="preserve">Country/Region
</t>
    </r>
    <r>
      <rPr>
        <i/>
        <sz val="7.5"/>
        <rFont val="Calibri"/>
        <family val="2"/>
        <charset val="162"/>
      </rPr>
      <t>Ülke/Bölge</t>
    </r>
  </si>
  <si>
    <r>
      <t xml:space="preserve">State/Province
</t>
    </r>
    <r>
      <rPr>
        <i/>
        <sz val="7.5"/>
        <rFont val="Calibri"/>
        <family val="2"/>
        <charset val="162"/>
      </rPr>
      <t>Eyalet/İl</t>
    </r>
  </si>
  <si>
    <r>
      <t xml:space="preserve">Town
</t>
    </r>
    <r>
      <rPr>
        <i/>
        <sz val="7.5"/>
        <rFont val="Calibri"/>
        <family val="2"/>
        <charset val="162"/>
      </rPr>
      <t>İlçe</t>
    </r>
  </si>
  <si>
    <r>
      <t xml:space="preserve">Postcode
</t>
    </r>
    <r>
      <rPr>
        <i/>
        <sz val="7.5"/>
        <rFont val="Calibri"/>
        <family val="2"/>
        <charset val="162"/>
      </rPr>
      <t>Posta Kodu</t>
    </r>
  </si>
  <si>
    <r>
      <t xml:space="preserve">Detailed address
</t>
    </r>
    <r>
      <rPr>
        <i/>
        <sz val="7.5"/>
        <rFont val="Calibri"/>
        <family val="2"/>
        <charset val="162"/>
      </rPr>
      <t>Detaylı Adres</t>
    </r>
  </si>
  <si>
    <r>
      <t xml:space="preserve">Male
</t>
    </r>
    <r>
      <rPr>
        <i/>
        <sz val="9"/>
        <rFont val="Calibri"/>
        <family val="2"/>
        <charset val="162"/>
        <scheme val="minor"/>
      </rPr>
      <t>Erkek</t>
    </r>
  </si>
  <si>
    <r>
      <t xml:space="preserve">Female
</t>
    </r>
    <r>
      <rPr>
        <i/>
        <sz val="9"/>
        <rFont val="Calibri"/>
        <family val="2"/>
        <charset val="162"/>
        <scheme val="minor"/>
      </rPr>
      <t>Kadın</t>
    </r>
  </si>
  <si>
    <r>
      <rPr>
        <b/>
        <sz val="9"/>
        <rFont val="Calibri"/>
        <family val="2"/>
        <charset val="162"/>
        <scheme val="minor"/>
      </rPr>
      <t xml:space="preserve">Total
</t>
    </r>
    <r>
      <rPr>
        <i/>
        <sz val="9"/>
        <rFont val="Calibri"/>
        <family val="2"/>
        <charset val="162"/>
        <scheme val="minor"/>
      </rPr>
      <t>Toplam</t>
    </r>
  </si>
  <si>
    <r>
      <t xml:space="preserve">Applied certification standards
</t>
    </r>
    <r>
      <rPr>
        <i/>
        <sz val="9"/>
        <color theme="1"/>
        <rFont val="Calibri"/>
        <family val="2"/>
        <charset val="162"/>
        <scheme val="minor"/>
      </rPr>
      <t>Başvurulan sertifikasyon standartları</t>
    </r>
  </si>
  <si>
    <r>
      <t xml:space="preserve">Main company process type
</t>
    </r>
    <r>
      <rPr>
        <i/>
        <sz val="10"/>
        <color theme="1"/>
        <rFont val="Calibri"/>
        <family val="2"/>
        <charset val="162"/>
        <scheme val="minor"/>
      </rPr>
      <t>Ana firma işlem türü</t>
    </r>
  </si>
  <si>
    <r>
      <rPr>
        <b/>
        <sz val="9"/>
        <rFont val="Calibri"/>
        <family val="2"/>
        <charset val="162"/>
        <scheme val="minor"/>
      </rPr>
      <t>(If select "Other", please specify.)</t>
    </r>
    <r>
      <rPr>
        <sz val="9"/>
        <rFont val="Calibri"/>
        <family val="2"/>
        <charset val="162"/>
        <scheme val="minor"/>
      </rPr>
      <t xml:space="preserve"> / </t>
    </r>
    <r>
      <rPr>
        <i/>
        <sz val="9"/>
        <rFont val="Calibri"/>
        <family val="2"/>
        <charset val="162"/>
        <scheme val="minor"/>
      </rPr>
      <t>("Other seçeneğini seçtiyseniz lütfen tanımlayınız.)</t>
    </r>
  </si>
  <si>
    <r>
      <t>General Info</t>
    </r>
    <r>
      <rPr>
        <b/>
        <i/>
        <sz val="10"/>
        <color rgb="FFFF0000"/>
        <rFont val="Calibri"/>
        <family val="2"/>
        <charset val="162"/>
      </rPr>
      <t xml:space="preserve"> - Genel Bilgi</t>
    </r>
  </si>
  <si>
    <r>
      <rPr>
        <b/>
        <sz val="9"/>
        <color theme="1"/>
        <rFont val="Calibri"/>
        <family val="2"/>
        <charset val="162"/>
        <scheme val="minor"/>
      </rPr>
      <t xml:space="preserve">Name technical responsible person for certification
</t>
    </r>
    <r>
      <rPr>
        <i/>
        <sz val="9"/>
        <color theme="1"/>
        <rFont val="Calibri"/>
        <family val="2"/>
        <charset val="162"/>
        <scheme val="minor"/>
      </rPr>
      <t>Sertifikasyon için teknik sorumlu kişinin adı</t>
    </r>
  </si>
  <si>
    <r>
      <t xml:space="preserve">Type of processing is concerned for certification
</t>
    </r>
    <r>
      <rPr>
        <i/>
        <sz val="9"/>
        <color theme="1"/>
        <rFont val="Calibri"/>
        <family val="2"/>
        <charset val="162"/>
        <scheme val="minor"/>
      </rPr>
      <t>Belgelendirme için söz konusu işlem türü</t>
    </r>
  </si>
  <si>
    <r>
      <rPr>
        <b/>
        <sz val="10"/>
        <color theme="1"/>
        <rFont val="Calibri"/>
        <family val="3"/>
        <charset val="134"/>
        <scheme val="minor"/>
      </rPr>
      <t xml:space="preserve">Product specification for each product is present?
</t>
    </r>
    <r>
      <rPr>
        <i/>
        <sz val="10"/>
        <color theme="1"/>
        <rFont val="Calibri"/>
        <family val="2"/>
        <charset val="162"/>
        <scheme val="minor"/>
      </rPr>
      <t>Her ürün için ürün spesifikasyonu mevcut mu?</t>
    </r>
  </si>
  <si>
    <r>
      <t>Omission activities from inspection -</t>
    </r>
    <r>
      <rPr>
        <i/>
        <sz val="10"/>
        <color rgb="FFFF0000"/>
        <rFont val="Calibri"/>
        <family val="2"/>
        <charset val="162"/>
        <scheme val="minor"/>
      </rPr>
      <t xml:space="preserve"> Denetim dışı faaliyetler</t>
    </r>
  </si>
  <si>
    <r>
      <t>List of products</t>
    </r>
    <r>
      <rPr>
        <i/>
        <sz val="10"/>
        <color rgb="FFFF0000"/>
        <rFont val="Calibri"/>
        <family val="2"/>
        <charset val="162"/>
      </rPr>
      <t xml:space="preserve"> - Ürün Listesi</t>
    </r>
  </si>
  <si>
    <r>
      <t xml:space="preserve">Product Category
</t>
    </r>
    <r>
      <rPr>
        <i/>
        <sz val="10"/>
        <color theme="1"/>
        <rFont val="Calibri"/>
        <family val="2"/>
        <charset val="162"/>
      </rPr>
      <t>Ürün Kategorisi</t>
    </r>
  </si>
  <si>
    <r>
      <t xml:space="preserve">Product Details
</t>
    </r>
    <r>
      <rPr>
        <i/>
        <sz val="10"/>
        <color theme="1"/>
        <rFont val="Calibri"/>
        <family val="2"/>
        <charset val="162"/>
      </rPr>
      <t>Ürün Detayları</t>
    </r>
  </si>
  <si>
    <r>
      <t xml:space="preserve">Standard (Label grade)
</t>
    </r>
    <r>
      <rPr>
        <i/>
        <sz val="10"/>
        <color theme="1"/>
        <rFont val="Calibri"/>
        <family val="2"/>
        <charset val="162"/>
      </rPr>
      <t>Standard (Etiket Sınıfı)</t>
    </r>
  </si>
  <si>
    <r>
      <t xml:space="preserve">Material Type
</t>
    </r>
    <r>
      <rPr>
        <i/>
        <sz val="10"/>
        <color theme="1"/>
        <rFont val="Calibri"/>
        <family val="2"/>
        <charset val="162"/>
      </rPr>
      <t>Malzeme türü</t>
    </r>
  </si>
  <si>
    <r>
      <t xml:space="preserve">Contained Material names
</t>
    </r>
    <r>
      <rPr>
        <i/>
        <sz val="10"/>
        <color theme="1"/>
        <rFont val="Calibri"/>
        <family val="2"/>
        <charset val="162"/>
      </rPr>
      <t>İçerilen malzeme isimleri</t>
    </r>
  </si>
  <si>
    <r>
      <t xml:space="preserve">Composition %
</t>
    </r>
    <r>
      <rPr>
        <i/>
        <sz val="10"/>
        <color theme="1"/>
        <rFont val="Calibri"/>
        <family val="2"/>
        <charset val="162"/>
      </rPr>
      <t>Bileşim yüzdesi %</t>
    </r>
  </si>
  <si>
    <r>
      <t xml:space="preserve">Overall material composition
</t>
    </r>
    <r>
      <rPr>
        <i/>
        <sz val="10"/>
        <color theme="1"/>
        <rFont val="Calibri"/>
        <family val="2"/>
        <charset val="162"/>
      </rPr>
      <t>Genel malzeme kompozisyonu</t>
    </r>
  </si>
  <si>
    <r>
      <t xml:space="preserve">Facility Name
</t>
    </r>
    <r>
      <rPr>
        <i/>
        <sz val="10"/>
        <color theme="1"/>
        <rFont val="Calibri"/>
        <family val="2"/>
        <charset val="162"/>
      </rPr>
      <t>İşletme adı</t>
    </r>
  </si>
  <si>
    <r>
      <t xml:space="preserve">Comments (if required)
</t>
    </r>
    <r>
      <rPr>
        <i/>
        <sz val="10"/>
        <color theme="1"/>
        <rFont val="Calibri"/>
        <family val="2"/>
        <charset val="162"/>
      </rPr>
      <t>Yorumlar (gerekliyse)</t>
    </r>
  </si>
  <si>
    <t>RCS (No Label)</t>
  </si>
  <si>
    <t>RDS (No Label)</t>
  </si>
  <si>
    <t>RWS (No Label)</t>
  </si>
  <si>
    <t>RMS (No Label)</t>
  </si>
  <si>
    <t>RAS (No Label)</t>
  </si>
  <si>
    <t>#</t>
  </si>
  <si>
    <r>
      <t xml:space="preserve">Type of sub-unit
</t>
    </r>
    <r>
      <rPr>
        <b/>
        <i/>
        <sz val="9"/>
        <color theme="1"/>
        <rFont val="Calibri"/>
        <family val="2"/>
        <charset val="162"/>
        <scheme val="minor"/>
      </rPr>
      <t>Alt ünite türü</t>
    </r>
  </si>
  <si>
    <r>
      <rPr>
        <b/>
        <sz val="9"/>
        <color theme="1"/>
        <rFont val="Calibri"/>
        <family val="2"/>
        <scheme val="minor"/>
      </rPr>
      <t>Number of Employee</t>
    </r>
    <r>
      <rPr>
        <sz val="9"/>
        <color theme="1"/>
        <rFont val="Calibri"/>
        <family val="2"/>
        <scheme val="minor"/>
      </rPr>
      <t xml:space="preserve">
</t>
    </r>
    <r>
      <rPr>
        <i/>
        <sz val="9"/>
        <color theme="1"/>
        <rFont val="Calibri"/>
        <family val="2"/>
        <scheme val="minor"/>
      </rPr>
      <t>Çalışan Sayısı</t>
    </r>
  </si>
  <si>
    <r>
      <rPr>
        <b/>
        <sz val="9"/>
        <color theme="1"/>
        <rFont val="Calibri"/>
        <family val="2"/>
        <charset val="162"/>
        <scheme val="minor"/>
      </rPr>
      <t>1) Does the sub-unit have a certificate issued by another certification body and whose validity period is ongoing and / or expired? If yes, submit the certificate, final audit report and nonconformity records to ETKO with the application.</t>
    </r>
    <r>
      <rPr>
        <sz val="9"/>
        <color theme="1"/>
        <rFont val="Calibri"/>
        <family val="2"/>
        <charset val="162"/>
        <scheme val="minor"/>
      </rPr>
      <t xml:space="preserve">
</t>
    </r>
    <r>
      <rPr>
        <i/>
        <sz val="9"/>
        <color theme="1"/>
        <rFont val="Calibri"/>
        <family val="2"/>
        <charset val="162"/>
        <scheme val="minor"/>
      </rPr>
      <t xml:space="preserve">Alt ünitenin başka bir sertifikasyon kuruluşu tarafından verilmiş olup geçerlilik süresi devam eden ve/veya biten sertifikası var mı? Evet ise başvuruyla birlikte ilgili sertifikayı son denetim raporunu ve uygunsuzluk kayıtlarını ETKO’ya iletiniz </t>
    </r>
  </si>
  <si>
    <r>
      <rPr>
        <b/>
        <sz val="10"/>
        <color theme="1"/>
        <rFont val="Calibri"/>
        <family val="2"/>
        <charset val="162"/>
        <scheme val="minor"/>
      </rPr>
      <t xml:space="preserve">2) If first question's answer is "yes", please  answer the questions in this section. Otherwise, leave this section blank.
</t>
    </r>
    <r>
      <rPr>
        <i/>
        <sz val="10"/>
        <color theme="1"/>
        <rFont val="Calibri"/>
        <family val="2"/>
        <charset val="162"/>
        <scheme val="minor"/>
      </rPr>
      <t>1.Sorunun cevabı evet ise bu bölümü cevaplayınız. Değilse boş bırakınız.</t>
    </r>
  </si>
  <si>
    <r>
      <rPr>
        <b/>
        <sz val="10"/>
        <color theme="1"/>
        <rFont val="Calibri"/>
        <family val="2"/>
        <charset val="162"/>
        <scheme val="minor"/>
      </rPr>
      <t xml:space="preserve">Does the sub-unit have social certification or social audits from any parties? If yes, please indicate the type of social audit certified and the validity date of the certificate. Please send us their social audit certificate with the application form.
</t>
    </r>
    <r>
      <rPr>
        <i/>
        <sz val="10"/>
        <color theme="1"/>
        <rFont val="Calibri"/>
        <family val="2"/>
        <charset val="162"/>
        <scheme val="minor"/>
      </rPr>
      <t>Taşeron firmanın Sosyal sertifikasyonu var mı veya sosyal denetimi yapıldı mı? Evet ise belgelendirme yapılan sosyal denetim türü ve sertifikanın geçerlilik tarihini belirtiniz. Sosyal denetim sertifikasını başvuru formu ile birlikte tarafımıza iletiniz.</t>
    </r>
  </si>
  <si>
    <r>
      <rPr>
        <b/>
        <sz val="10"/>
        <color theme="1"/>
        <rFont val="Calibri"/>
        <family val="2"/>
        <charset val="162"/>
        <scheme val="minor"/>
      </rPr>
      <t>Does the sub-unit have social certification or social audits from any parties? If yes, please indicate the type of social audit certified and the validity date of the certificate. Please send us their social audit certificate with the application form.</t>
    </r>
    <r>
      <rPr>
        <sz val="10"/>
        <color theme="1"/>
        <rFont val="Calibri"/>
        <family val="2"/>
        <charset val="162"/>
        <scheme val="minor"/>
      </rPr>
      <t xml:space="preserve">
</t>
    </r>
    <r>
      <rPr>
        <i/>
        <sz val="10"/>
        <color theme="1"/>
        <rFont val="Calibri"/>
        <family val="2"/>
        <charset val="162"/>
        <scheme val="minor"/>
      </rPr>
      <t>Taşeron firmanın Sosyal sertifikasyonu var mı veya sosyal denetimi yapıldı mı? Evet ise belgelendirme yapılan sosyal denetim türü ve sertifikanın geçerlilik tarihini belirtiniz. Sosyal denetim sertifikasını başvuru formu ile birlikte tarafımıza iletiniz.</t>
    </r>
  </si>
  <si>
    <r>
      <rPr>
        <b/>
        <sz val="9"/>
        <rFont val="Calibri"/>
        <family val="2"/>
        <scheme val="minor"/>
      </rPr>
      <t xml:space="preserve">Country/Region </t>
    </r>
    <r>
      <rPr>
        <sz val="9"/>
        <rFont val="Calibri"/>
        <family val="2"/>
        <scheme val="minor"/>
      </rPr>
      <t xml:space="preserve">
</t>
    </r>
    <r>
      <rPr>
        <i/>
        <sz val="9"/>
        <rFont val="Calibri"/>
        <family val="2"/>
        <scheme val="minor"/>
      </rPr>
      <t>Ülke/ Bölge</t>
    </r>
  </si>
  <si>
    <r>
      <rPr>
        <b/>
        <sz val="9"/>
        <rFont val="Calibri"/>
        <family val="2"/>
        <scheme val="minor"/>
      </rPr>
      <t>State/ Province</t>
    </r>
    <r>
      <rPr>
        <sz val="9"/>
        <rFont val="Calibri"/>
        <family val="2"/>
        <scheme val="minor"/>
      </rPr>
      <t xml:space="preserve">
</t>
    </r>
    <r>
      <rPr>
        <i/>
        <sz val="9"/>
        <rFont val="Calibri"/>
        <family val="2"/>
        <scheme val="minor"/>
      </rPr>
      <t>İl/Şehir</t>
    </r>
  </si>
  <si>
    <r>
      <rPr>
        <b/>
        <sz val="9"/>
        <rFont val="Calibri"/>
        <family val="2"/>
        <scheme val="minor"/>
      </rPr>
      <t>Town</t>
    </r>
    <r>
      <rPr>
        <sz val="9"/>
        <rFont val="Calibri"/>
        <family val="2"/>
        <scheme val="minor"/>
      </rPr>
      <t xml:space="preserve">
</t>
    </r>
    <r>
      <rPr>
        <i/>
        <sz val="9"/>
        <rFont val="Calibri"/>
        <family val="2"/>
        <scheme val="minor"/>
      </rPr>
      <t>İlçe/
Kasaba</t>
    </r>
  </si>
  <si>
    <r>
      <rPr>
        <b/>
        <sz val="9"/>
        <rFont val="Calibri"/>
        <family val="2"/>
        <scheme val="minor"/>
      </rPr>
      <t>Postcode</t>
    </r>
    <r>
      <rPr>
        <sz val="9"/>
        <rFont val="Calibri"/>
        <family val="2"/>
        <scheme val="minor"/>
      </rPr>
      <t xml:space="preserve">
</t>
    </r>
    <r>
      <rPr>
        <i/>
        <sz val="9"/>
        <rFont val="Calibri"/>
        <family val="2"/>
        <scheme val="minor"/>
      </rPr>
      <t>Posta Kodu</t>
    </r>
  </si>
  <si>
    <r>
      <rPr>
        <b/>
        <sz val="9"/>
        <color theme="1"/>
        <rFont val="Calibri"/>
        <family val="2"/>
        <scheme val="minor"/>
      </rPr>
      <t xml:space="preserve">Male
</t>
    </r>
    <r>
      <rPr>
        <i/>
        <sz val="9"/>
        <color theme="1"/>
        <rFont val="Calibri"/>
        <family val="2"/>
        <scheme val="minor"/>
      </rPr>
      <t>Erkek</t>
    </r>
  </si>
  <si>
    <r>
      <rPr>
        <b/>
        <sz val="9"/>
        <color theme="1"/>
        <rFont val="Calibri"/>
        <family val="2"/>
        <scheme val="minor"/>
      </rPr>
      <t xml:space="preserve">Female
</t>
    </r>
    <r>
      <rPr>
        <i/>
        <sz val="9"/>
        <color theme="1"/>
        <rFont val="Calibri"/>
        <family val="2"/>
        <scheme val="minor"/>
      </rPr>
      <t>Kadın</t>
    </r>
  </si>
  <si>
    <t>-Please Select from Drop-Down List-</t>
  </si>
  <si>
    <r>
      <rPr>
        <b/>
        <sz val="10"/>
        <color theme="1"/>
        <rFont val="Calibri"/>
        <family val="2"/>
        <scheme val="minor"/>
      </rPr>
      <t>a). Has the sub-unit received a nonconformity notice from another certification body?</t>
    </r>
    <r>
      <rPr>
        <sz val="10"/>
        <color theme="1"/>
        <rFont val="Calibri"/>
        <family val="2"/>
        <scheme val="minor"/>
      </rPr>
      <t xml:space="preserve">
</t>
    </r>
    <r>
      <rPr>
        <i/>
        <sz val="10"/>
        <color theme="1"/>
        <rFont val="Calibri"/>
        <family val="2"/>
        <scheme val="minor"/>
      </rPr>
      <t>Alt ünite başka bir sertifikasyon kuruluşundan uygunsuzluk bildirimi aldı mı?</t>
    </r>
  </si>
  <si>
    <r>
      <rPr>
        <b/>
        <sz val="10"/>
        <color theme="1"/>
        <rFont val="Calibri"/>
        <family val="2"/>
        <scheme val="minor"/>
      </rPr>
      <t>b). Are the mentioned non-compliances closed?</t>
    </r>
    <r>
      <rPr>
        <sz val="10"/>
        <color theme="1"/>
        <rFont val="Calibri"/>
        <family val="2"/>
        <scheme val="minor"/>
      </rPr>
      <t xml:space="preserve">
</t>
    </r>
    <r>
      <rPr>
        <i/>
        <sz val="10"/>
        <color theme="1"/>
        <rFont val="Calibri"/>
        <family val="2"/>
        <scheme val="minor"/>
      </rPr>
      <t>Uygunsuzluklar kapatıldı mı?</t>
    </r>
  </si>
  <si>
    <r>
      <rPr>
        <b/>
        <sz val="11"/>
        <color theme="1"/>
        <rFont val="Calibri"/>
        <family val="2"/>
        <scheme val="minor"/>
      </rPr>
      <t>If the answer is "yes", please select the standard(s) in the below boxes.</t>
    </r>
    <r>
      <rPr>
        <sz val="11"/>
        <color theme="1"/>
        <rFont val="Calibri"/>
        <family val="2"/>
        <charset val="134"/>
        <scheme val="minor"/>
      </rPr>
      <t xml:space="preserve">
</t>
    </r>
    <r>
      <rPr>
        <i/>
        <sz val="11"/>
        <color theme="1"/>
        <rFont val="Calibri"/>
        <family val="2"/>
        <scheme val="minor"/>
      </rPr>
      <t>Eğer cevabınız "yes" ise lütfen aşağıdaki kutulardan standartları seçiniz.</t>
    </r>
  </si>
  <si>
    <r>
      <rPr>
        <b/>
        <sz val="11"/>
        <color theme="1"/>
        <rFont val="Calibri"/>
        <family val="2"/>
        <charset val="162"/>
        <scheme val="minor"/>
      </rPr>
      <t>If the answer is "yes", please indicate the social certificate/audit program(s)' name(s) and the validity date(s).</t>
    </r>
    <r>
      <rPr>
        <sz val="11"/>
        <color theme="1"/>
        <rFont val="Calibri"/>
        <family val="2"/>
        <charset val="162"/>
        <scheme val="minor"/>
      </rPr>
      <t xml:space="preserve">
</t>
    </r>
    <r>
      <rPr>
        <i/>
        <sz val="11"/>
        <color theme="1"/>
        <rFont val="Calibri"/>
        <family val="2"/>
        <charset val="162"/>
        <scheme val="minor"/>
      </rPr>
      <t>Eğer cevabınız "yes" ise lütfen sosyal sertifikanın/denetimin adını ve geçerlilik tarihini yazınız.</t>
    </r>
  </si>
  <si>
    <r>
      <rPr>
        <b/>
        <sz val="10"/>
        <color theme="1"/>
        <rFont val="Calibri"/>
        <family val="2"/>
        <scheme val="minor"/>
      </rPr>
      <t>c). Name of the other certifier</t>
    </r>
    <r>
      <rPr>
        <sz val="10"/>
        <color theme="1"/>
        <rFont val="Calibri"/>
        <family val="2"/>
        <scheme val="minor"/>
      </rPr>
      <t xml:space="preserve">
</t>
    </r>
    <r>
      <rPr>
        <i/>
        <sz val="10"/>
        <color theme="1"/>
        <rFont val="Calibri"/>
        <family val="2"/>
        <scheme val="minor"/>
      </rPr>
      <t>Diğer sertifikasyon kuruluşunun adı</t>
    </r>
  </si>
  <si>
    <r>
      <rPr>
        <b/>
        <sz val="10"/>
        <color theme="1"/>
        <rFont val="Calibri"/>
        <family val="2"/>
        <scheme val="minor"/>
      </rPr>
      <t>d). Last date of inspection and certification expiry date</t>
    </r>
    <r>
      <rPr>
        <sz val="10"/>
        <color theme="1"/>
        <rFont val="Calibri"/>
        <family val="2"/>
        <scheme val="minor"/>
      </rPr>
      <t xml:space="preserve">
</t>
    </r>
    <r>
      <rPr>
        <i/>
        <sz val="10"/>
        <color theme="1"/>
        <rFont val="Calibri"/>
        <family val="2"/>
        <scheme val="minor"/>
      </rPr>
      <t>Son denetim tarihi ve sertifika geçerlilik tarihi</t>
    </r>
  </si>
  <si>
    <r>
      <rPr>
        <b/>
        <sz val="9"/>
        <color theme="1"/>
        <rFont val="Calibri"/>
        <family val="2"/>
        <scheme val="minor"/>
      </rPr>
      <t>d). Please indicate clearly which part of your operation and the products certified by another certifier/</t>
    </r>
    <r>
      <rPr>
        <i/>
        <sz val="9"/>
        <color theme="1"/>
        <rFont val="Calibri"/>
        <family val="2"/>
        <scheme val="minor"/>
      </rPr>
      <t>Diğer sertifikasyon kuruluşu tarafından sertifikalandırılan bölümleri ve ürünleri lütfen açıkça belirtin.</t>
    </r>
  </si>
  <si>
    <r>
      <rPr>
        <b/>
        <u/>
        <sz val="11"/>
        <color theme="10"/>
        <rFont val="Calibri"/>
        <family val="2"/>
        <charset val="162"/>
        <scheme val="minor"/>
      </rPr>
      <t>Click to enter SUB-UNIT INFORMATION.</t>
    </r>
    <r>
      <rPr>
        <u/>
        <sz val="11"/>
        <color theme="10"/>
        <rFont val="Calibri"/>
        <family val="2"/>
        <charset val="134"/>
        <scheme val="minor"/>
      </rPr>
      <t xml:space="preserve">
</t>
    </r>
    <r>
      <rPr>
        <i/>
        <u/>
        <sz val="11"/>
        <color theme="10"/>
        <rFont val="Calibri"/>
        <family val="2"/>
        <charset val="162"/>
        <scheme val="minor"/>
      </rPr>
      <t>ALT BİRİM BİLGİLERİ'ni girmek için tıklayınız.</t>
    </r>
  </si>
  <si>
    <r>
      <t xml:space="preserve">The list of products applied for recertification is the same as our former scope certificate at ETKO.
</t>
    </r>
    <r>
      <rPr>
        <i/>
        <sz val="10"/>
        <rFont val="Calibri"/>
        <family val="2"/>
        <charset val="162"/>
        <scheme val="minor"/>
      </rPr>
      <t>Yeniden sertifikalandırma için başvurulan ürünlerin listesi ETKO tarafından yayınlanmış olan önceki kapsam sertifikamızla aynıdır.</t>
    </r>
  </si>
  <si>
    <r>
      <t xml:space="preserve">The list of products applied for recertification includes both the certified products listed in our former scope certificate at ETKO AND the products newly added in the following table.
</t>
    </r>
    <r>
      <rPr>
        <i/>
        <sz val="10"/>
        <rFont val="Calibri"/>
        <family val="2"/>
        <charset val="162"/>
        <scheme val="minor"/>
      </rPr>
      <t>Yeniden sertifikalandırma için başvurulan ürünlerin listesi hem ETKO'daki önceki kapsam sertifikamızda listelenen sertifikalı ürünleri hem de aşağıdaki tabloda yeni eklenen ürünleri içermektedir.</t>
    </r>
  </si>
  <si>
    <r>
      <t xml:space="preserve">The list of products applied for certification only contains the products listed in the following table.
</t>
    </r>
    <r>
      <rPr>
        <i/>
        <sz val="10"/>
        <rFont val="Calibri"/>
        <family val="2"/>
        <charset val="162"/>
        <scheme val="minor"/>
      </rPr>
      <t>Sertifikasyon için başvurulan ürünler sadece aşağıdaki tabloda listelenen ürünlerden oluşmaktadır.</t>
    </r>
  </si>
  <si>
    <r>
      <t xml:space="preserve">If select "Other", please specify;
</t>
    </r>
    <r>
      <rPr>
        <i/>
        <sz val="10"/>
        <color theme="1"/>
        <rFont val="Calibri"/>
        <family val="2"/>
        <charset val="162"/>
        <scheme val="minor"/>
      </rPr>
      <t>Eğer "Other" seçtiyseniz, lütfen belirtiniz:</t>
    </r>
  </si>
  <si>
    <t>80-94%</t>
  </si>
  <si>
    <t>1-20%</t>
  </si>
  <si>
    <t>6-20%</t>
  </si>
  <si>
    <r>
      <t xml:space="preserve">TextileExchange ID (TE-ID) (*if you have) :
</t>
    </r>
    <r>
      <rPr>
        <i/>
        <sz val="9"/>
        <color theme="1"/>
        <rFont val="Calibri"/>
        <family val="2"/>
        <charset val="162"/>
        <scheme val="minor"/>
      </rPr>
      <t>Textile Exchange ID (TE-ID) (*eğer sahipseniz) :</t>
    </r>
  </si>
  <si>
    <r>
      <rPr>
        <b/>
        <sz val="10"/>
        <color theme="1"/>
        <rFont val="Calibri"/>
        <family val="2"/>
        <charset val="162"/>
      </rPr>
      <t>Waste water treatment system is present? If not explain;</t>
    </r>
    <r>
      <rPr>
        <sz val="10"/>
        <color theme="1"/>
        <rFont val="Calibri"/>
        <family val="2"/>
      </rPr>
      <t xml:space="preserve">
</t>
    </r>
    <r>
      <rPr>
        <i/>
        <sz val="10"/>
        <color theme="1"/>
        <rFont val="Calibri"/>
        <family val="2"/>
        <charset val="162"/>
      </rPr>
      <t>Atık su arıtma sistemi mevcut mu? Eğer yoksa açıklayınız;</t>
    </r>
  </si>
  <si>
    <r>
      <rPr>
        <b/>
        <sz val="10"/>
        <color theme="1"/>
        <rFont val="Calibri"/>
        <family val="2"/>
        <charset val="162"/>
      </rPr>
      <t>Child labour present? If yes explain how many, what reason?</t>
    </r>
    <r>
      <rPr>
        <sz val="10"/>
        <color theme="1"/>
        <rFont val="Calibri"/>
        <family val="2"/>
      </rPr>
      <t xml:space="preserve">
</t>
    </r>
    <r>
      <rPr>
        <i/>
        <sz val="10"/>
        <color theme="1"/>
        <rFont val="Calibri"/>
        <family val="2"/>
        <charset val="162"/>
      </rPr>
      <t>Çocuk işçiliği mevcut mu? Varsa kaç tane olduğunu ve nedenini açıklayın?</t>
    </r>
  </si>
  <si>
    <r>
      <rPr>
        <b/>
        <sz val="10"/>
        <color theme="1"/>
        <rFont val="Calibri"/>
        <family val="2"/>
        <charset val="162"/>
      </rPr>
      <t>Is there an external warehouse?</t>
    </r>
    <r>
      <rPr>
        <sz val="10"/>
        <color theme="1"/>
        <rFont val="Calibri"/>
        <family val="2"/>
      </rPr>
      <t xml:space="preserve">
</t>
    </r>
    <r>
      <rPr>
        <i/>
        <sz val="10"/>
        <color theme="1"/>
        <rFont val="Calibri"/>
        <family val="2"/>
        <charset val="162"/>
      </rPr>
      <t>Harici bir depo var mı?</t>
    </r>
  </si>
  <si>
    <r>
      <rPr>
        <b/>
        <sz val="10"/>
        <color theme="1"/>
        <rFont val="Calibri"/>
        <family val="2"/>
        <charset val="162"/>
      </rPr>
      <t>Certified input use present according to which standards?</t>
    </r>
    <r>
      <rPr>
        <sz val="10"/>
        <color theme="1"/>
        <rFont val="Calibri"/>
        <family val="2"/>
      </rPr>
      <t xml:space="preserve">
</t>
    </r>
    <r>
      <rPr>
        <i/>
        <sz val="10"/>
        <color theme="1"/>
        <rFont val="Calibri"/>
        <family val="2"/>
        <charset val="162"/>
      </rPr>
      <t>Sertifikalı girdi kullanımı hangi standartlara göre mevcuttur?</t>
    </r>
  </si>
  <si>
    <r>
      <rPr>
        <b/>
        <sz val="10"/>
        <color theme="1"/>
        <rFont val="Calibri"/>
        <family val="2"/>
        <charset val="162"/>
      </rPr>
      <t>List of Approved Textile dyes and auxiliaries present?</t>
    </r>
    <r>
      <rPr>
        <sz val="10"/>
        <color theme="1"/>
        <rFont val="Calibri"/>
        <family val="2"/>
      </rPr>
      <t xml:space="preserve">
</t>
    </r>
    <r>
      <rPr>
        <i/>
        <sz val="10"/>
        <color theme="1"/>
        <rFont val="Calibri"/>
        <family val="2"/>
        <charset val="162"/>
      </rPr>
      <t>Onaylı Tekstil boyaları ve yardımcı maddelerinin listesi mevcut mu?</t>
    </r>
  </si>
  <si>
    <r>
      <rPr>
        <b/>
        <sz val="10"/>
        <color theme="1"/>
        <rFont val="Calibri"/>
        <family val="2"/>
        <charset val="162"/>
      </rPr>
      <t>Safety data sheets of dyes and auxiliaries present?</t>
    </r>
    <r>
      <rPr>
        <sz val="10"/>
        <color theme="1"/>
        <rFont val="Calibri"/>
        <family val="2"/>
      </rPr>
      <t xml:space="preserve">
</t>
    </r>
    <r>
      <rPr>
        <i/>
        <sz val="10"/>
        <color theme="1"/>
        <rFont val="Calibri"/>
        <family val="2"/>
        <charset val="162"/>
      </rPr>
      <t>Boya ve yardımcı maddelerin güvenlik bilgi formları mevcut mu?</t>
    </r>
  </si>
  <si>
    <r>
      <rPr>
        <b/>
        <sz val="10"/>
        <color theme="1"/>
        <rFont val="Calibri"/>
        <family val="2"/>
        <charset val="162"/>
      </rPr>
      <t>Process flow charts for each product present?</t>
    </r>
    <r>
      <rPr>
        <sz val="10"/>
        <color theme="1"/>
        <rFont val="Calibri"/>
        <family val="2"/>
      </rPr>
      <t xml:space="preserve">
</t>
    </r>
    <r>
      <rPr>
        <i/>
        <sz val="10"/>
        <color theme="1"/>
        <rFont val="Calibri"/>
        <family val="2"/>
        <charset val="162"/>
      </rPr>
      <t>Her ürün için süreç akış şemaları mevcut mu?</t>
    </r>
  </si>
  <si>
    <t>Global Organic Textile Standard ID (GOTS-ID) (*if you have) :
Global Organic Textile Standard ID (GOTS-ID) (*eğer sahipseniz) :</t>
  </si>
  <si>
    <r>
      <rPr>
        <b/>
        <sz val="9"/>
        <color rgb="FF0000FF"/>
        <rFont val="Calibri"/>
        <family val="2"/>
        <scheme val="minor"/>
      </rPr>
      <t>*</t>
    </r>
    <r>
      <rPr>
        <b/>
        <sz val="9"/>
        <rFont val="Calibri"/>
        <family val="2"/>
        <charset val="162"/>
        <scheme val="minor"/>
      </rPr>
      <t xml:space="preserve">Date
</t>
    </r>
    <r>
      <rPr>
        <i/>
        <sz val="9"/>
        <rFont val="Calibri"/>
        <family val="2"/>
        <charset val="162"/>
        <scheme val="minor"/>
      </rPr>
      <t>Tarih</t>
    </r>
  </si>
  <si>
    <r>
      <rPr>
        <b/>
        <sz val="10"/>
        <color rgb="FF0000FF"/>
        <rFont val="Calibri"/>
        <family val="2"/>
      </rPr>
      <t>*</t>
    </r>
    <r>
      <rPr>
        <b/>
        <sz val="10"/>
        <color theme="1"/>
        <rFont val="Calibri"/>
        <family val="2"/>
        <charset val="162"/>
      </rPr>
      <t>Previous certification is present and by which certifier? Please name.</t>
    </r>
    <r>
      <rPr>
        <sz val="10"/>
        <color theme="1"/>
        <rFont val="Calibri"/>
        <family val="2"/>
      </rPr>
      <t xml:space="preserve">
</t>
    </r>
    <r>
      <rPr>
        <i/>
        <sz val="10"/>
        <color theme="1"/>
        <rFont val="Calibri"/>
        <family val="2"/>
        <charset val="162"/>
      </rPr>
      <t>Önceki sertifikasyon mevcut mu ve hangi sertifikasyon kuruluşu tarafından? Lütfen isim belirtiniz.</t>
    </r>
  </si>
  <si>
    <r>
      <t xml:space="preserve">*Name Applicant
</t>
    </r>
    <r>
      <rPr>
        <i/>
        <sz val="9"/>
        <rFont val="Calibri"/>
        <family val="2"/>
      </rPr>
      <t>Başvuru Sahibinin Adı</t>
    </r>
  </si>
  <si>
    <r>
      <t xml:space="preserve">*Authorized Applicant Signatory (Name &amp; Designation)
</t>
    </r>
    <r>
      <rPr>
        <i/>
        <sz val="9"/>
        <rFont val="Calibri"/>
        <family val="2"/>
      </rPr>
      <t>İmza Yetkilisi (Adı &amp; Unvanı)</t>
    </r>
  </si>
  <si>
    <r>
      <t xml:space="preserve">*Address
</t>
    </r>
    <r>
      <rPr>
        <i/>
        <sz val="9"/>
        <rFont val="Calibri"/>
        <family val="2"/>
      </rPr>
      <t>Adres</t>
    </r>
  </si>
  <si>
    <r>
      <t xml:space="preserve">*Tax No &amp; Invoice Informations
</t>
    </r>
    <r>
      <rPr>
        <i/>
        <sz val="9"/>
        <rFont val="Calibri"/>
        <family val="2"/>
      </rPr>
      <t>Vergi No &amp; Fatura Bilgileri</t>
    </r>
  </si>
  <si>
    <r>
      <t xml:space="preserve">*Tel / Mobile Phone
</t>
    </r>
    <r>
      <rPr>
        <i/>
        <sz val="9"/>
        <rFont val="Calibri"/>
        <family val="2"/>
      </rPr>
      <t>Telefon Numarası</t>
    </r>
  </si>
  <si>
    <r>
      <t xml:space="preserve">*E-mail &amp; website
</t>
    </r>
    <r>
      <rPr>
        <i/>
        <sz val="9"/>
        <rFont val="Calibri"/>
        <family val="2"/>
      </rPr>
      <t>Eposta Adresi &amp; Websayfa</t>
    </r>
  </si>
  <si>
    <r>
      <t xml:space="preserve">*Number of Employee
</t>
    </r>
    <r>
      <rPr>
        <i/>
        <sz val="9"/>
        <rFont val="Calibri"/>
        <family val="2"/>
      </rPr>
      <t>Çalışan Sayısı</t>
    </r>
  </si>
  <si>
    <r>
      <t xml:space="preserve">*Signature
</t>
    </r>
    <r>
      <rPr>
        <i/>
        <sz val="11"/>
        <rFont val="Calibri"/>
        <family val="2"/>
      </rPr>
      <t>İmza</t>
    </r>
  </si>
  <si>
    <r>
      <rPr>
        <b/>
        <sz val="9"/>
        <rFont val="Calibri"/>
        <family val="2"/>
        <charset val="162"/>
        <scheme val="minor"/>
      </rPr>
      <t>NOTE: This form should be signed by a fully authorized person.</t>
    </r>
    <r>
      <rPr>
        <sz val="9"/>
        <rFont val="Calibri"/>
        <family val="2"/>
        <charset val="162"/>
        <scheme val="minor"/>
      </rPr>
      <t xml:space="preserve"> </t>
    </r>
    <r>
      <rPr>
        <i/>
        <sz val="9"/>
        <rFont val="Calibri"/>
        <family val="2"/>
        <charset val="162"/>
        <scheme val="minor"/>
      </rPr>
      <t xml:space="preserve"> -</t>
    </r>
    <r>
      <rPr>
        <sz val="9"/>
        <rFont val="Calibri"/>
        <family val="2"/>
        <charset val="162"/>
        <scheme val="minor"/>
      </rPr>
      <t xml:space="preserve"> NOT: </t>
    </r>
    <r>
      <rPr>
        <i/>
        <sz val="9"/>
        <rFont val="Calibri"/>
        <family val="2"/>
        <charset val="162"/>
        <scheme val="minor"/>
      </rPr>
      <t>Bu form tam yetkili bir kişi tarafından imzalanmalıdır.</t>
    </r>
    <r>
      <rPr>
        <sz val="9"/>
        <rFont val="Calibri"/>
        <family val="2"/>
        <charset val="162"/>
        <scheme val="minor"/>
      </rPr>
      <t xml:space="preserve">
</t>
    </r>
    <r>
      <rPr>
        <b/>
        <sz val="9"/>
        <rFont val="Calibri"/>
        <family val="2"/>
        <charset val="162"/>
        <scheme val="minor"/>
      </rPr>
      <t xml:space="preserve">*The sections marked with an asterisk (“ * ”) are required to be filled. - </t>
    </r>
    <r>
      <rPr>
        <i/>
        <sz val="9"/>
        <rFont val="Calibri"/>
        <family val="2"/>
        <charset val="162"/>
        <scheme val="minor"/>
      </rPr>
      <t>Yıldız (“ * ”) ile işaretlenen bölümlerin doldurulması zorunludur.</t>
    </r>
  </si>
  <si>
    <r>
      <t xml:space="preserve">*Select the production sector which you apply:
</t>
    </r>
    <r>
      <rPr>
        <i/>
        <sz val="9"/>
        <rFont val="Calibri"/>
        <family val="2"/>
        <scheme val="minor"/>
      </rPr>
      <t>Başvurduğunuz üretim sektörünü seçiniz:</t>
    </r>
  </si>
  <si>
    <r>
      <rPr>
        <b/>
        <sz val="9"/>
        <rFont val="Calibri"/>
        <family val="2"/>
        <charset val="162"/>
        <scheme val="minor"/>
      </rPr>
      <t xml:space="preserve">*Do you have social certification or social audits from any parties? If yes, please indicate the type of social audit certified and the validity date of the certificate. Please send us your social audit certificate with the application form. 
</t>
    </r>
    <r>
      <rPr>
        <i/>
        <sz val="9"/>
        <rFont val="Calibri"/>
        <family val="2"/>
        <charset val="162"/>
        <scheme val="minor"/>
      </rPr>
      <t xml:space="preserve">Herhangi bir taraftan sosyal sertifikanız veya sosyal denetiminiz var mı? Cevabınız evet ise, lütfen onaylanan sosyal denetim türünü ve sertifikanın geçerlilik tarihini belirtiniz. Lütfen sosyal denetim sertifikanızı başvuru formuyla birlikte bize gönderin. </t>
    </r>
  </si>
  <si>
    <r>
      <rPr>
        <b/>
        <sz val="10"/>
        <rFont val="Calibri"/>
        <family val="2"/>
        <charset val="162"/>
        <scheme val="minor"/>
      </rPr>
      <t xml:space="preserve">*If any of the sub-units listed in Section B above have ownership links with the applicant company (like same shareholders with applicant company, sister company of the applicant company, applicant company holds majority shares of the sub-unit, sub-unit holds the majority shares of the applicant company, etc.), please clearly specify the ownership relationship.
</t>
    </r>
    <r>
      <rPr>
        <i/>
        <sz val="10"/>
        <rFont val="Calibri"/>
        <family val="2"/>
        <charset val="162"/>
        <scheme val="minor"/>
      </rPr>
      <t>Yukarıda Bölüm B'de listelenen alt birimlerden herhangi birinin başvuru sahibi şirket ile mülkiyet bağlantısı varsa (başvuru sahibi şirket ile aynı hissedarlar, başvuru sahibi şirketin kardeş şirketi, başvuru sahibi şirketin alt birimin çoğunluk hisselerine sahip olması, alt birimin başvuru sahibi şirketin çoğunluk hisselerine sahip olması gibi), lütfen mülkiyet ilişkisini açıkça belirtin.</t>
    </r>
  </si>
  <si>
    <r>
      <rPr>
        <b/>
        <sz val="10"/>
        <rFont val="Calibri"/>
        <family val="2"/>
      </rPr>
      <t>*Do you have previous certification body inspection report and scope certificate?</t>
    </r>
    <r>
      <rPr>
        <sz val="10"/>
        <rFont val="Calibri"/>
        <family val="2"/>
      </rPr>
      <t xml:space="preserve">
</t>
    </r>
    <r>
      <rPr>
        <i/>
        <sz val="10"/>
        <rFont val="Calibri"/>
        <family val="2"/>
      </rPr>
      <t>Daha önce belgelendirme kuruluşu denetim raporunuz ve kapsam sertifikanız var mı?</t>
    </r>
  </si>
  <si>
    <r>
      <rPr>
        <b/>
        <sz val="10"/>
        <rFont val="Calibri"/>
        <family val="2"/>
        <charset val="162"/>
        <scheme val="minor"/>
      </rPr>
      <t xml:space="preserve">*Indicate if your application / certification was denied / refused / sanctioned.
</t>
    </r>
    <r>
      <rPr>
        <i/>
        <sz val="10"/>
        <rFont val="Calibri"/>
        <family val="2"/>
        <charset val="162"/>
        <scheme val="minor"/>
      </rPr>
      <t>Başvurunuzun / belgelendirmenizin reddedilip reddedilmediğini / yaptırıma tabi tutulup tutulmadığını belirtin.</t>
    </r>
  </si>
  <si>
    <r>
      <rPr>
        <b/>
        <sz val="10"/>
        <rFont val="Calibri"/>
        <family val="2"/>
        <charset val="162"/>
        <scheme val="minor"/>
      </rPr>
      <t xml:space="preserve">*Indicate the latest date of the certification demanded.
</t>
    </r>
    <r>
      <rPr>
        <i/>
        <sz val="10"/>
        <rFont val="Calibri"/>
        <family val="2"/>
        <charset val="162"/>
        <scheme val="minor"/>
      </rPr>
      <t>Talep edilen sertifikanın en son tarihini belirtiniz.</t>
    </r>
  </si>
  <si>
    <r>
      <rPr>
        <b/>
        <sz val="10"/>
        <rFont val="Calibri"/>
        <family val="2"/>
        <charset val="162"/>
        <scheme val="minor"/>
      </rPr>
      <t>*Do you have a valid agreement signed with any other GOTS Scope 4 accredited Certification Body? If yes, provide details why you apply also for ETKO.</t>
    </r>
    <r>
      <rPr>
        <sz val="10"/>
        <rFont val="Calibri"/>
        <family val="2"/>
        <charset val="162"/>
        <scheme val="minor"/>
      </rPr>
      <t xml:space="preserve">
</t>
    </r>
    <r>
      <rPr>
        <i/>
        <sz val="10"/>
        <rFont val="Calibri"/>
        <family val="2"/>
        <charset val="162"/>
        <scheme val="minor"/>
      </rPr>
      <t>Başka bir GOTS Kapsam 4 akredite Belgelendirme Kuruluşu ile imzalanmış geçerli bir anlaşmanız var mı? Cevabınız evet ise, neden ETKO için de başvurduğunuzu belirtiniz.</t>
    </r>
  </si>
  <si>
    <r>
      <rPr>
        <b/>
        <sz val="10"/>
        <rFont val="Calibri"/>
        <family val="2"/>
        <charset val="162"/>
        <scheme val="minor"/>
      </rPr>
      <t>*Do you have a certificate issued by another certification body that is valid and / or expired? If yes, submit the certificate, final audit report and nonconformity records to ETKO with your application.</t>
    </r>
    <r>
      <rPr>
        <sz val="10"/>
        <rFont val="Calibri"/>
        <family val="2"/>
        <charset val="162"/>
        <scheme val="minor"/>
      </rPr>
      <t xml:space="preserve">
</t>
    </r>
    <r>
      <rPr>
        <i/>
        <sz val="10"/>
        <rFont val="Calibri"/>
        <family val="2"/>
        <charset val="162"/>
        <scheme val="minor"/>
      </rPr>
      <t>Başka bir belgelendirme kuruluşu tarafından verilmiş ve geçerliliği ve/veya süresi dolmuş bir sertifikanız var mı? Cevabınız evet ise, sertifikayı, nihai denetim raporunu ve uygunsuzluk kayıtlarını başvurunuzla birlikte ETKO'ya gönderin.</t>
    </r>
  </si>
  <si>
    <r>
      <rPr>
        <b/>
        <sz val="10"/>
        <rFont val="Calibri"/>
        <family val="2"/>
        <charset val="162"/>
        <scheme val="minor"/>
      </rPr>
      <t>*Did you receive any nonconformity from the other certifier?</t>
    </r>
    <r>
      <rPr>
        <sz val="10"/>
        <rFont val="Calibri"/>
        <family val="2"/>
        <charset val="162"/>
        <scheme val="minor"/>
      </rPr>
      <t xml:space="preserve">
</t>
    </r>
    <r>
      <rPr>
        <i/>
        <sz val="10"/>
        <rFont val="Calibri"/>
        <family val="2"/>
        <charset val="162"/>
        <scheme val="minor"/>
      </rPr>
      <t>Diğer sertifikasyon kuruluşundan herhangi bir uygunsuzluk aldınız mı?</t>
    </r>
  </si>
  <si>
    <r>
      <rPr>
        <b/>
        <sz val="10"/>
        <rFont val="Calibri"/>
        <family val="2"/>
        <charset val="162"/>
        <scheme val="minor"/>
      </rPr>
      <t>*Are the non-compliances closed?</t>
    </r>
    <r>
      <rPr>
        <sz val="10"/>
        <rFont val="Calibri"/>
        <family val="2"/>
        <charset val="162"/>
        <scheme val="minor"/>
      </rPr>
      <t xml:space="preserve">
</t>
    </r>
    <r>
      <rPr>
        <i/>
        <sz val="10"/>
        <rFont val="Calibri"/>
        <family val="2"/>
        <charset val="162"/>
        <scheme val="minor"/>
      </rPr>
      <t>Uygunsuzluklar kapatıldı mı?</t>
    </r>
  </si>
  <si>
    <r>
      <rPr>
        <b/>
        <sz val="10"/>
        <rFont val="Calibri"/>
        <family val="2"/>
        <charset val="162"/>
        <scheme val="minor"/>
      </rPr>
      <t>*Name of the other certifier</t>
    </r>
    <r>
      <rPr>
        <sz val="10"/>
        <rFont val="Calibri"/>
        <family val="2"/>
        <charset val="162"/>
        <scheme val="minor"/>
      </rPr>
      <t xml:space="preserve">
</t>
    </r>
    <r>
      <rPr>
        <i/>
        <sz val="10"/>
        <rFont val="Calibri"/>
        <family val="2"/>
        <charset val="162"/>
        <scheme val="minor"/>
      </rPr>
      <t>Diğer sertifikasyon kuruluşu adı</t>
    </r>
  </si>
  <si>
    <r>
      <rPr>
        <b/>
        <sz val="10"/>
        <rFont val="Calibri"/>
        <family val="2"/>
        <charset val="162"/>
        <scheme val="minor"/>
      </rPr>
      <t>*Last date of inspection and certification expiry date.</t>
    </r>
    <r>
      <rPr>
        <sz val="10"/>
        <rFont val="Calibri"/>
        <family val="2"/>
        <charset val="162"/>
        <scheme val="minor"/>
      </rPr>
      <t xml:space="preserve">
</t>
    </r>
    <r>
      <rPr>
        <i/>
        <sz val="10"/>
        <rFont val="Calibri"/>
        <family val="2"/>
        <charset val="162"/>
        <scheme val="minor"/>
      </rPr>
      <t>Son denetim tarihi ve sertifika son geçerlilik tarihi.</t>
    </r>
  </si>
  <si>
    <r>
      <rPr>
        <b/>
        <sz val="10"/>
        <rFont val="Calibri"/>
        <family val="2"/>
        <charset val="162"/>
        <scheme val="minor"/>
      </rPr>
      <t>*Please indicate clearly which part of your operation and the products certified by another certifier.</t>
    </r>
    <r>
      <rPr>
        <sz val="10"/>
        <rFont val="Calibri"/>
        <family val="2"/>
        <charset val="162"/>
        <scheme val="minor"/>
      </rPr>
      <t xml:space="preserve">
</t>
    </r>
    <r>
      <rPr>
        <i/>
        <sz val="10"/>
        <rFont val="Calibri"/>
        <family val="2"/>
        <charset val="162"/>
        <scheme val="minor"/>
      </rPr>
      <t>Lütfen başka bir sertifikasyon kuruluşu tarafından onaylanan faaliyetinizi ve ürünlerizi açıkça belirtiniz.</t>
    </r>
  </si>
  <si>
    <r>
      <rPr>
        <b/>
        <sz val="9"/>
        <rFont val="Calibri"/>
        <family val="2"/>
        <scheme val="minor"/>
      </rPr>
      <t xml:space="preserve">*Applied certification standards
</t>
    </r>
    <r>
      <rPr>
        <i/>
        <sz val="9"/>
        <rFont val="Calibri"/>
        <family val="2"/>
        <scheme val="minor"/>
      </rPr>
      <t>Alt ünite için başvurulan standartlar</t>
    </r>
  </si>
  <si>
    <r>
      <rPr>
        <b/>
        <sz val="9"/>
        <rFont val="Calibri"/>
        <family val="2"/>
        <scheme val="minor"/>
      </rPr>
      <t xml:space="preserve">*Sub-unit process type
</t>
    </r>
    <r>
      <rPr>
        <i/>
        <sz val="9"/>
        <rFont val="Calibri"/>
        <family val="2"/>
        <scheme val="minor"/>
      </rPr>
      <t>Alt ünite işlem türü</t>
    </r>
  </si>
  <si>
    <r>
      <t xml:space="preserve">*Sub-unit Name
</t>
    </r>
    <r>
      <rPr>
        <i/>
        <sz val="9"/>
        <rFont val="Calibri"/>
        <family val="2"/>
        <scheme val="minor"/>
      </rPr>
      <t>Alt Ünite Adı</t>
    </r>
  </si>
  <si>
    <r>
      <rPr>
        <b/>
        <sz val="9"/>
        <rFont val="Calibri"/>
        <family val="2"/>
        <scheme val="minor"/>
      </rPr>
      <t>*Sub-unit Address</t>
    </r>
    <r>
      <rPr>
        <sz val="9"/>
        <rFont val="Calibri"/>
        <family val="2"/>
        <scheme val="minor"/>
      </rPr>
      <t xml:space="preserve">
</t>
    </r>
    <r>
      <rPr>
        <i/>
        <sz val="9"/>
        <rFont val="Calibri"/>
        <family val="2"/>
        <scheme val="minor"/>
      </rPr>
      <t>Alt Ünite Adresi</t>
    </r>
  </si>
  <si>
    <r>
      <rPr>
        <b/>
        <sz val="9"/>
        <rFont val="Calibri"/>
        <family val="2"/>
        <scheme val="minor"/>
      </rPr>
      <t xml:space="preserve">*Contact Person Name &amp; Designation
</t>
    </r>
    <r>
      <rPr>
        <i/>
        <sz val="9"/>
        <rFont val="Calibri"/>
        <family val="2"/>
        <scheme val="minor"/>
      </rPr>
      <t>İletişim kurulacak kişinin Adı &amp; Ünvanı</t>
    </r>
  </si>
  <si>
    <r>
      <rPr>
        <b/>
        <sz val="9"/>
        <rFont val="Calibri"/>
        <family val="2"/>
        <scheme val="minor"/>
      </rPr>
      <t xml:space="preserve">*Contact Number
</t>
    </r>
    <r>
      <rPr>
        <i/>
        <sz val="9"/>
        <rFont val="Calibri"/>
        <family val="2"/>
        <scheme val="minor"/>
      </rPr>
      <t>İletişim Numarası</t>
    </r>
  </si>
  <si>
    <r>
      <rPr>
        <b/>
        <sz val="9"/>
        <rFont val="Calibri"/>
        <family val="2"/>
        <scheme val="minor"/>
      </rPr>
      <t xml:space="preserve">*Email Address
</t>
    </r>
    <r>
      <rPr>
        <i/>
        <sz val="9"/>
        <rFont val="Calibri"/>
        <family val="2"/>
        <scheme val="minor"/>
      </rPr>
      <t>E-posta Adresi</t>
    </r>
  </si>
  <si>
    <r>
      <t xml:space="preserve">*Tax ID
</t>
    </r>
    <r>
      <rPr>
        <i/>
        <sz val="9"/>
        <rFont val="Calibri"/>
        <family val="2"/>
        <scheme val="minor"/>
      </rPr>
      <t>Vergi Numarası</t>
    </r>
  </si>
  <si>
    <r>
      <t xml:space="preserve">*Textile Exchange ID (TE-ID) (if available)
</t>
    </r>
    <r>
      <rPr>
        <i/>
        <sz val="9"/>
        <rFont val="Calibri"/>
        <family val="2"/>
        <scheme val="minor"/>
      </rPr>
      <t>Textile Exchange ID (TE-ID) (varsa)</t>
    </r>
  </si>
  <si>
    <t xml:space="preserve">*Global Organic Textile Standard ID (GOTS-ID) (*if available) :
Global Organic Textile Standard ID (GOTS-ID) (*varsa) :
</t>
  </si>
  <si>
    <r>
      <rPr>
        <b/>
        <sz val="9"/>
        <rFont val="Calibri"/>
        <family val="2"/>
        <scheme val="minor"/>
      </rPr>
      <t xml:space="preserve">*Is the tax licence same as the applicant company?
</t>
    </r>
    <r>
      <rPr>
        <i/>
        <sz val="9"/>
        <rFont val="Calibri"/>
        <family val="2"/>
        <scheme val="minor"/>
      </rPr>
      <t>Başvuru yapan firma ile  vergi levhaları aynı mı?</t>
    </r>
  </si>
  <si>
    <r>
      <t xml:space="preserve">*Does the sub-unit have common ownership with the applicant company?
</t>
    </r>
    <r>
      <rPr>
        <i/>
        <sz val="9"/>
        <rFont val="Calibri"/>
        <family val="2"/>
        <scheme val="minor"/>
      </rPr>
      <t>Alt ünite, başvuran şirketle ortak mülkiyete (ortak sahiplik) sahip mi?</t>
    </r>
  </si>
  <si>
    <r>
      <t xml:space="preserve">*Does the sub-unit already hold valid certificate(s) to the same standard(s) as the applicant company is applying?
</t>
    </r>
    <r>
      <rPr>
        <i/>
        <sz val="9"/>
        <rFont val="Calibri"/>
        <family val="2"/>
        <scheme val="minor"/>
      </rPr>
      <t>Alt Ünite, başvurulan standartta geçerli bir sertifikaya sahip mi?</t>
    </r>
  </si>
  <si>
    <r>
      <rPr>
        <b/>
        <sz val="9"/>
        <rFont val="Calibri"/>
        <family val="2"/>
        <scheme val="minor"/>
      </rPr>
      <t>Detailed Address</t>
    </r>
    <r>
      <rPr>
        <sz val="9"/>
        <rFont val="Calibri"/>
        <family val="2"/>
        <scheme val="minor"/>
      </rPr>
      <t xml:space="preserve">
</t>
    </r>
    <r>
      <rPr>
        <i/>
        <sz val="9"/>
        <rFont val="Calibri"/>
        <family val="2"/>
        <scheme val="minor"/>
      </rPr>
      <t>Detaylı Adres</t>
    </r>
  </si>
  <si>
    <t>Please delete the raw material first!</t>
  </si>
  <si>
    <t>Lütfen önce raw material'i siliniz!</t>
  </si>
  <si>
    <r>
      <rPr>
        <b/>
        <sz val="12"/>
        <color theme="1"/>
        <rFont val="Calibri"/>
        <family val="2"/>
        <charset val="162"/>
        <scheme val="minor"/>
      </rPr>
      <t xml:space="preserve">Doc. Nr: </t>
    </r>
    <r>
      <rPr>
        <sz val="12"/>
        <color theme="1"/>
        <rFont val="Calibri"/>
        <family val="2"/>
        <charset val="134"/>
        <scheme val="minor"/>
      </rPr>
      <t xml:space="preserve">GP 01 F 04
</t>
    </r>
    <r>
      <rPr>
        <b/>
        <sz val="12"/>
        <color theme="1"/>
        <rFont val="Calibri"/>
        <family val="2"/>
        <charset val="162"/>
        <scheme val="minor"/>
      </rPr>
      <t xml:space="preserve">Rev. Date: </t>
    </r>
    <r>
      <rPr>
        <sz val="12"/>
        <color rgb="FF0000FF"/>
        <rFont val="Calibri"/>
        <family val="2"/>
        <charset val="162"/>
        <scheme val="minor"/>
      </rPr>
      <t>21.05.2024</t>
    </r>
    <r>
      <rPr>
        <sz val="12"/>
        <color theme="1"/>
        <rFont val="Calibri"/>
        <family val="2"/>
        <charset val="134"/>
        <scheme val="minor"/>
      </rPr>
      <t xml:space="preserve">
</t>
    </r>
    <r>
      <rPr>
        <b/>
        <sz val="12"/>
        <color theme="1"/>
        <rFont val="Calibri"/>
        <family val="2"/>
        <charset val="162"/>
        <scheme val="minor"/>
      </rPr>
      <t xml:space="preserve">Rev. Nr: </t>
    </r>
    <r>
      <rPr>
        <sz val="12"/>
        <color rgb="FF0000FF"/>
        <rFont val="Calibri"/>
        <family val="2"/>
        <charset val="162"/>
        <scheme val="minor"/>
      </rPr>
      <t>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</si>
</sst>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01">
    <font>
      <sz val="11"/>
      <color theme="1"/>
      <name val="Calibri"/>
      <family val="2"/>
      <charset val="134"/>
      <scheme val="minor"/>
    </font>
    <font>
      <sz val="11"/>
      <color theme="1"/>
      <name val="Calibri"/>
      <family val="2"/>
      <charset val="162"/>
      <scheme val="minor"/>
    </font>
    <font>
      <sz val="11"/>
      <color theme="1"/>
      <name val="Calibri"/>
      <family val="2"/>
      <charset val="162"/>
      <scheme val="minor"/>
    </font>
    <font>
      <sz val="8"/>
      <color theme="1"/>
      <name val="Calibri"/>
      <family val="2"/>
    </font>
    <font>
      <sz val="9"/>
      <name val="Calibri"/>
      <family val="2"/>
      <charset val="134"/>
      <scheme val="minor"/>
    </font>
    <font>
      <sz val="8"/>
      <color theme="1"/>
      <name val="Calibri"/>
      <family val="2"/>
      <charset val="162"/>
      <scheme val="minor"/>
    </font>
    <font>
      <sz val="10"/>
      <color theme="1"/>
      <name val="Calibri"/>
      <family val="2"/>
    </font>
    <font>
      <b/>
      <sz val="8"/>
      <color rgb="FFFF0000"/>
      <name val="Calibri"/>
      <family val="2"/>
    </font>
    <font>
      <sz val="11"/>
      <color rgb="FFFF0000"/>
      <name val="Calibri"/>
      <family val="2"/>
      <charset val="134"/>
      <scheme val="minor"/>
    </font>
    <font>
      <sz val="11"/>
      <name val="Calibri"/>
      <family val="2"/>
      <charset val="134"/>
      <scheme val="minor"/>
    </font>
    <font>
      <sz val="8"/>
      <color rgb="FF0000FF"/>
      <name val="Calibri"/>
      <family val="2"/>
      <charset val="162"/>
      <scheme val="minor"/>
    </font>
    <font>
      <b/>
      <sz val="8"/>
      <color rgb="FFFF0000"/>
      <name val="Calibri"/>
      <family val="2"/>
      <charset val="162"/>
      <scheme val="minor"/>
    </font>
    <font>
      <b/>
      <sz val="8"/>
      <color theme="1"/>
      <name val="Calibri"/>
      <family val="2"/>
      <charset val="162"/>
      <scheme val="minor"/>
    </font>
    <font>
      <sz val="8"/>
      <color rgb="FF00B0F0"/>
      <name val="Calibri"/>
      <family val="2"/>
      <charset val="162"/>
      <scheme val="minor"/>
    </font>
    <font>
      <b/>
      <sz val="9"/>
      <color theme="1"/>
      <name val="Calibri"/>
      <family val="2"/>
      <charset val="162"/>
      <scheme val="minor"/>
    </font>
    <font>
      <i/>
      <sz val="9"/>
      <color theme="1"/>
      <name val="Calibri"/>
      <family val="2"/>
      <charset val="162"/>
      <scheme val="minor"/>
    </font>
    <font>
      <sz val="8"/>
      <name val="Calibri"/>
      <family val="2"/>
      <charset val="134"/>
      <scheme val="minor"/>
    </font>
    <font>
      <sz val="9"/>
      <color rgb="FF0000FF"/>
      <name val="Calibri"/>
      <family val="2"/>
      <charset val="162"/>
      <scheme val="minor"/>
    </font>
    <font>
      <sz val="9"/>
      <color theme="1"/>
      <name val="Calibri"/>
      <family val="2"/>
      <charset val="162"/>
      <scheme val="minor"/>
    </font>
    <font>
      <b/>
      <sz val="10"/>
      <color rgb="FFFF0000"/>
      <name val="Calibri"/>
      <family val="2"/>
      <charset val="162"/>
      <scheme val="minor"/>
    </font>
    <font>
      <b/>
      <sz val="12"/>
      <color theme="1"/>
      <name val="Calibri"/>
      <family val="2"/>
      <charset val="162"/>
      <scheme val="minor"/>
    </font>
    <font>
      <b/>
      <sz val="11"/>
      <color theme="1"/>
      <name val="Calibri"/>
      <family val="2"/>
      <charset val="162"/>
    </font>
    <font>
      <b/>
      <sz val="9"/>
      <name val="Calibri"/>
      <family val="2"/>
      <charset val="162"/>
      <scheme val="minor"/>
    </font>
    <font>
      <i/>
      <sz val="9"/>
      <name val="Calibri"/>
      <family val="2"/>
      <charset val="162"/>
      <scheme val="minor"/>
    </font>
    <font>
      <sz val="9"/>
      <name val="Calibri"/>
      <family val="2"/>
      <charset val="162"/>
      <scheme val="minor"/>
    </font>
    <font>
      <b/>
      <sz val="10"/>
      <color theme="1"/>
      <name val="Calibri"/>
      <family val="2"/>
      <charset val="162"/>
    </font>
    <font>
      <i/>
      <sz val="10"/>
      <color theme="1"/>
      <name val="Calibri"/>
      <family val="2"/>
      <charset val="162"/>
    </font>
    <font>
      <sz val="11"/>
      <name val="Calibri"/>
      <family val="2"/>
    </font>
    <font>
      <sz val="11"/>
      <name val="Calibri"/>
      <family val="2"/>
      <scheme val="minor"/>
    </font>
    <font>
      <sz val="10"/>
      <color theme="1"/>
      <name val="Calibri"/>
      <family val="2"/>
      <charset val="162"/>
    </font>
    <font>
      <b/>
      <sz val="11"/>
      <color theme="1"/>
      <name val="Calibri"/>
      <family val="2"/>
    </font>
    <font>
      <b/>
      <sz val="7.5"/>
      <name val="Calibri"/>
      <family val="2"/>
    </font>
    <font>
      <sz val="10"/>
      <color theme="1"/>
      <name val="Calibri"/>
      <family val="2"/>
      <charset val="162"/>
      <scheme val="minor"/>
    </font>
    <font>
      <b/>
      <sz val="10"/>
      <color theme="1"/>
      <name val="Calibri"/>
      <family val="3"/>
      <charset val="134"/>
      <scheme val="minor"/>
    </font>
    <font>
      <sz val="10"/>
      <color theme="1"/>
      <name val="Calibri"/>
      <family val="3"/>
      <charset val="134"/>
      <scheme val="minor"/>
    </font>
    <font>
      <b/>
      <sz val="10"/>
      <color rgb="FFFF0000"/>
      <name val="Calibri"/>
      <family val="3"/>
      <charset val="134"/>
      <scheme val="minor"/>
    </font>
    <font>
      <b/>
      <sz val="10"/>
      <color rgb="FFFF0000"/>
      <name val="Calibri"/>
      <family val="2"/>
    </font>
    <font>
      <b/>
      <sz val="10"/>
      <color theme="1"/>
      <name val="Calibri"/>
      <family val="2"/>
    </font>
    <font>
      <b/>
      <sz val="10"/>
      <color theme="1"/>
      <name val="宋体"/>
      <family val="3"/>
      <charset val="134"/>
    </font>
    <font>
      <b/>
      <sz val="10"/>
      <color rgb="FF0000FF"/>
      <name val="Calibri"/>
      <family val="2"/>
      <charset val="162"/>
      <scheme val="minor"/>
    </font>
    <font>
      <b/>
      <sz val="8"/>
      <color rgb="FF0000FF"/>
      <name val="Calibri"/>
      <family val="2"/>
      <charset val="162"/>
      <scheme val="minor"/>
    </font>
    <font>
      <sz val="8"/>
      <color rgb="FF0000FF"/>
      <name val="Calibri"/>
      <family val="2"/>
      <scheme val="minor"/>
    </font>
    <font>
      <sz val="10"/>
      <color rgb="FF0000FF"/>
      <name val="Calibri"/>
      <family val="2"/>
      <scheme val="minor"/>
    </font>
    <font>
      <sz val="8"/>
      <color rgb="FF0000FF"/>
      <name val="Calibri"/>
      <family val="2"/>
    </font>
    <font>
      <b/>
      <sz val="11"/>
      <color theme="1"/>
      <name val="宋体"/>
      <family val="3"/>
      <charset val="134"/>
    </font>
    <font>
      <b/>
      <sz val="10"/>
      <color theme="1"/>
      <name val="Calibri"/>
      <family val="3"/>
      <charset val="134"/>
    </font>
    <font>
      <b/>
      <sz val="11"/>
      <color rgb="FF0000FF"/>
      <name val="Calibri"/>
      <family val="2"/>
      <charset val="162"/>
      <scheme val="minor"/>
    </font>
    <font>
      <b/>
      <sz val="12"/>
      <color rgb="FF0000FF"/>
      <name val="Calibri"/>
      <family val="2"/>
      <charset val="162"/>
      <scheme val="minor"/>
    </font>
    <font>
      <b/>
      <sz val="10"/>
      <color theme="1"/>
      <name val="Calibri"/>
      <family val="2"/>
      <charset val="162"/>
      <scheme val="minor"/>
    </font>
    <font>
      <i/>
      <sz val="10"/>
      <color theme="1"/>
      <name val="Calibri"/>
      <family val="2"/>
      <charset val="162"/>
      <scheme val="minor"/>
    </font>
    <font>
      <sz val="9"/>
      <color rgb="FF00B0F0"/>
      <name val="Calibri"/>
      <family val="2"/>
      <charset val="162"/>
      <scheme val="minor"/>
    </font>
    <font>
      <sz val="10"/>
      <color rgb="FF0000FF"/>
      <name val="Calibri"/>
      <family val="2"/>
      <charset val="162"/>
      <scheme val="minor"/>
    </font>
    <font>
      <i/>
      <sz val="12"/>
      <color theme="1"/>
      <name val="Calibri"/>
      <family val="2"/>
      <charset val="162"/>
      <scheme val="minor"/>
    </font>
    <font>
      <i/>
      <sz val="8"/>
      <color theme="1"/>
      <name val="Calibri"/>
      <family val="2"/>
      <charset val="162"/>
      <scheme val="minor"/>
    </font>
    <font>
      <i/>
      <sz val="10"/>
      <color rgb="FFFF0000"/>
      <name val="Calibri"/>
      <family val="2"/>
      <charset val="162"/>
      <scheme val="minor"/>
    </font>
    <font>
      <i/>
      <sz val="7.5"/>
      <name val="Calibri"/>
      <family val="2"/>
      <charset val="162"/>
    </font>
    <font>
      <b/>
      <i/>
      <sz val="10"/>
      <color rgb="FFFF0000"/>
      <name val="Calibri"/>
      <family val="2"/>
      <charset val="162"/>
    </font>
    <font>
      <i/>
      <sz val="10"/>
      <color rgb="FFFF0000"/>
      <name val="Calibri"/>
      <family val="2"/>
      <charset val="162"/>
    </font>
    <font>
      <sz val="11"/>
      <color theme="1"/>
      <name val="Calibri"/>
      <family val="2"/>
      <charset val="134"/>
      <scheme val="minor"/>
    </font>
    <font>
      <b/>
      <sz val="11"/>
      <color theme="1"/>
      <name val="Calibri"/>
      <family val="2"/>
      <charset val="162"/>
      <scheme val="minor"/>
    </font>
    <font>
      <sz val="9"/>
      <color theme="1"/>
      <name val="Calibri"/>
      <family val="2"/>
      <scheme val="minor"/>
    </font>
    <font>
      <b/>
      <sz val="9"/>
      <color theme="1"/>
      <name val="Calibri"/>
      <family val="2"/>
      <scheme val="minor"/>
    </font>
    <font>
      <i/>
      <sz val="9"/>
      <color theme="1"/>
      <name val="Calibri"/>
      <family val="2"/>
      <scheme val="minor"/>
    </font>
    <font>
      <b/>
      <i/>
      <sz val="9"/>
      <color theme="1"/>
      <name val="Calibri"/>
      <family val="2"/>
      <charset val="162"/>
      <scheme val="minor"/>
    </font>
    <font>
      <sz val="9"/>
      <name val="Calibri"/>
      <family val="2"/>
      <scheme val="minor"/>
    </font>
    <font>
      <b/>
      <sz val="9"/>
      <name val="Calibri"/>
      <family val="2"/>
      <scheme val="minor"/>
    </font>
    <font>
      <i/>
      <sz val="9"/>
      <name val="Calibri"/>
      <family val="2"/>
      <scheme val="minor"/>
    </font>
    <font>
      <sz val="11"/>
      <color rgb="FF0000FF"/>
      <name val="Calibri"/>
      <family val="2"/>
      <scheme val="minor"/>
    </font>
    <font>
      <u/>
      <sz val="11"/>
      <color theme="10"/>
      <name val="Calibri"/>
      <family val="2"/>
      <charset val="134"/>
      <scheme val="minor"/>
    </font>
    <font>
      <b/>
      <sz val="9"/>
      <color rgb="FF0000FF"/>
      <name val="Calibri"/>
      <family val="2"/>
      <charset val="162"/>
      <scheme val="minor"/>
    </font>
    <font>
      <sz val="10"/>
      <color theme="1"/>
      <name val="Calibri"/>
      <family val="2"/>
      <scheme val="minor"/>
    </font>
    <font>
      <b/>
      <sz val="10"/>
      <color theme="1"/>
      <name val="Calibri"/>
      <family val="2"/>
      <scheme val="minor"/>
    </font>
    <font>
      <i/>
      <sz val="10"/>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i/>
      <sz val="11"/>
      <color theme="1"/>
      <name val="Calibri"/>
      <family val="2"/>
      <charset val="162"/>
      <scheme val="minor"/>
    </font>
    <font>
      <b/>
      <sz val="8"/>
      <name val="Calibri"/>
      <family val="2"/>
      <charset val="162"/>
      <scheme val="minor"/>
    </font>
    <font>
      <b/>
      <sz val="10"/>
      <name val="Calibri"/>
      <family val="2"/>
      <charset val="162"/>
      <scheme val="minor"/>
    </font>
    <font>
      <i/>
      <sz val="10"/>
      <name val="Calibri"/>
      <family val="2"/>
      <charset val="162"/>
      <scheme val="minor"/>
    </font>
    <font>
      <i/>
      <u/>
      <sz val="11"/>
      <color theme="10"/>
      <name val="Calibri"/>
      <family val="2"/>
      <charset val="162"/>
      <scheme val="minor"/>
    </font>
    <font>
      <b/>
      <u/>
      <sz val="11"/>
      <color theme="10"/>
      <name val="Calibri"/>
      <family val="2"/>
      <charset val="162"/>
      <scheme val="minor"/>
    </font>
    <font>
      <u/>
      <sz val="11"/>
      <color theme="10"/>
      <name val="Calibri"/>
      <family val="2"/>
      <charset val="162"/>
      <scheme val="minor"/>
    </font>
    <font>
      <sz val="10"/>
      <color theme="1"/>
      <name val="Calibri"/>
      <family val="2"/>
      <charset val="134"/>
      <scheme val="minor"/>
    </font>
    <font>
      <b/>
      <sz val="11"/>
      <name val="Calibri"/>
      <family val="2"/>
      <charset val="162"/>
    </font>
    <font>
      <b/>
      <sz val="11"/>
      <name val="Calibri"/>
      <family val="2"/>
      <charset val="162"/>
      <scheme val="minor"/>
    </font>
    <font>
      <sz val="11"/>
      <color rgb="FF0000FF"/>
      <name val="Calibri"/>
      <family val="2"/>
      <charset val="134"/>
      <scheme val="minor"/>
    </font>
    <font>
      <b/>
      <sz val="9"/>
      <color rgb="FF0000FF"/>
      <name val="Calibri"/>
      <family val="2"/>
      <scheme val="minor"/>
    </font>
    <font>
      <b/>
      <sz val="10"/>
      <color rgb="FF0000FF"/>
      <name val="Calibri"/>
      <family val="2"/>
    </font>
    <font>
      <sz val="8"/>
      <color rgb="FF000000"/>
      <name val="Segoe UI"/>
      <family val="2"/>
      <charset val="162"/>
    </font>
    <font>
      <b/>
      <sz val="9"/>
      <name val="Calibri"/>
      <family val="2"/>
    </font>
    <font>
      <i/>
      <sz val="9"/>
      <name val="Calibri"/>
      <family val="2"/>
    </font>
    <font>
      <b/>
      <sz val="11"/>
      <name val="Calibri"/>
      <family val="2"/>
    </font>
    <font>
      <i/>
      <sz val="11"/>
      <name val="Calibri"/>
      <family val="2"/>
    </font>
    <font>
      <sz val="10"/>
      <name val="Calibri"/>
      <family val="2"/>
      <charset val="162"/>
      <scheme val="minor"/>
    </font>
    <font>
      <sz val="10"/>
      <name val="Calibri"/>
      <family val="2"/>
    </font>
    <font>
      <b/>
      <sz val="10"/>
      <name val="Calibri"/>
      <family val="2"/>
    </font>
    <font>
      <i/>
      <sz val="10"/>
      <name val="Calibri"/>
      <family val="2"/>
    </font>
    <font>
      <sz val="12"/>
      <color theme="1"/>
      <name val="Calibri"/>
      <family val="2"/>
      <charset val="134"/>
      <scheme val="minor"/>
    </font>
    <font>
      <sz val="12"/>
      <color theme="1"/>
      <name val="Calibri"/>
      <family val="2"/>
      <charset val="162"/>
      <scheme val="minor"/>
    </font>
    <font>
      <sz val="12"/>
      <color rgb="FF0000FF"/>
      <name val="Calibri"/>
      <family val="2"/>
      <charset val="162"/>
      <scheme val="minor"/>
    </font>
  </fonts>
  <fills count="17">
    <fill>
      <patternFill patternType="none"/>
    </fill>
    <fill>
      <patternFill patternType="gray125"/>
    </fill>
    <fill>
      <patternFill patternType="solid">
        <fgColor theme="0"/>
        <bgColor indexed="64"/>
      </patternFill>
    </fill>
    <fill>
      <patternFill patternType="solid">
        <fgColor theme="0"/>
        <bgColor theme="0" tint="-0.14999847407452621"/>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0000"/>
        <bgColor indexed="64"/>
      </patternFill>
    </fill>
    <fill>
      <patternFill patternType="solid">
        <fgColor theme="5"/>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5" tint="0.39997558519241921"/>
        <bgColor indexed="64"/>
      </patternFill>
    </fill>
  </fills>
  <borders count="133">
    <border>
      <left/>
      <right/>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diagonal/>
    </border>
    <border>
      <left/>
      <right/>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bottom/>
      <diagonal/>
    </border>
    <border>
      <left/>
      <right style="thin">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top/>
      <bottom style="thin">
        <color auto="1"/>
      </bottom>
      <diagonal/>
    </border>
    <border>
      <left style="thin">
        <color auto="1"/>
      </left>
      <right style="medium">
        <color auto="1"/>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medium">
        <color indexed="64"/>
      </top>
      <bottom style="medium">
        <color auto="1"/>
      </bottom>
      <diagonal/>
    </border>
    <border>
      <left/>
      <right style="medium">
        <color auto="1"/>
      </right>
      <top style="medium">
        <color auto="1"/>
      </top>
      <bottom style="thin">
        <color auto="1"/>
      </bottom>
      <diagonal/>
    </border>
    <border>
      <left/>
      <right style="medium">
        <color indexed="64"/>
      </right>
      <top style="thin">
        <color indexed="64"/>
      </top>
      <bottom style="medium">
        <color indexed="64"/>
      </bottom>
      <diagonal/>
    </border>
    <border>
      <left style="thin">
        <color auto="1"/>
      </left>
      <right style="dotted">
        <color auto="1"/>
      </right>
      <top style="medium">
        <color auto="1"/>
      </top>
      <bottom style="thin">
        <color auto="1"/>
      </bottom>
      <diagonal/>
    </border>
    <border>
      <left style="dotted">
        <color auto="1"/>
      </left>
      <right style="dotted">
        <color auto="1"/>
      </right>
      <top style="medium">
        <color auto="1"/>
      </top>
      <bottom style="thin">
        <color auto="1"/>
      </bottom>
      <diagonal/>
    </border>
    <border>
      <left style="dotted">
        <color auto="1"/>
      </left>
      <right style="medium">
        <color auto="1"/>
      </right>
      <top style="medium">
        <color auto="1"/>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dotted">
        <color auto="1"/>
      </left>
      <right/>
      <top style="thin">
        <color auto="1"/>
      </top>
      <bottom style="medium">
        <color indexed="64"/>
      </bottom>
      <diagonal/>
    </border>
    <border>
      <left/>
      <right style="dotted">
        <color auto="1"/>
      </right>
      <top style="thin">
        <color auto="1"/>
      </top>
      <bottom style="medium">
        <color indexed="64"/>
      </bottom>
      <diagonal/>
    </border>
    <border>
      <left style="medium">
        <color auto="1"/>
      </left>
      <right/>
      <top/>
      <bottom style="thin">
        <color auto="1"/>
      </bottom>
      <diagonal/>
    </border>
    <border>
      <left/>
      <right/>
      <top/>
      <bottom style="thin">
        <color auto="1"/>
      </bottom>
      <diagonal/>
    </border>
    <border>
      <left/>
      <right style="medium">
        <color auto="1"/>
      </right>
      <top style="medium">
        <color auto="1"/>
      </top>
      <bottom style="medium">
        <color auto="1"/>
      </bottom>
      <diagonal/>
    </border>
    <border>
      <left/>
      <right style="medium">
        <color indexed="64"/>
      </right>
      <top/>
      <bottom/>
      <diagonal/>
    </border>
    <border>
      <left style="medium">
        <color indexed="64"/>
      </left>
      <right/>
      <top style="medium">
        <color indexed="64"/>
      </top>
      <bottom style="medium">
        <color indexed="64"/>
      </bottom>
      <diagonal/>
    </border>
    <border>
      <left style="thin">
        <color auto="1"/>
      </left>
      <right style="thin">
        <color auto="1"/>
      </right>
      <top/>
      <bottom/>
      <diagonal/>
    </border>
    <border>
      <left/>
      <right style="medium">
        <color indexed="64"/>
      </right>
      <top/>
      <bottom style="medium">
        <color indexed="64"/>
      </bottom>
      <diagonal/>
    </border>
    <border>
      <left style="thin">
        <color auto="1"/>
      </left>
      <right/>
      <top style="medium">
        <color auto="1"/>
      </top>
      <bottom/>
      <diagonal/>
    </border>
    <border>
      <left/>
      <right style="medium">
        <color indexed="64"/>
      </right>
      <top style="medium">
        <color indexed="64"/>
      </top>
      <bottom/>
      <diagonal/>
    </border>
    <border>
      <left style="medium">
        <color auto="1"/>
      </left>
      <right style="thin">
        <color auto="1"/>
      </right>
      <top/>
      <bottom style="thin">
        <color auto="1"/>
      </bottom>
      <diagonal/>
    </border>
    <border>
      <left style="thin">
        <color auto="1"/>
      </left>
      <right style="thin">
        <color auto="1"/>
      </right>
      <top style="medium">
        <color auto="1"/>
      </top>
      <bottom style="dashed">
        <color auto="1"/>
      </bottom>
      <diagonal/>
    </border>
    <border>
      <left style="thin">
        <color auto="1"/>
      </left>
      <right style="thin">
        <color auto="1"/>
      </right>
      <top style="dashed">
        <color auto="1"/>
      </top>
      <bottom style="dashed">
        <color auto="1"/>
      </bottom>
      <diagonal/>
    </border>
    <border>
      <left style="medium">
        <color indexed="64"/>
      </left>
      <right/>
      <top/>
      <bottom style="medium">
        <color indexed="64"/>
      </bottom>
      <diagonal/>
    </border>
    <border>
      <left style="medium">
        <color indexed="64"/>
      </left>
      <right/>
      <top style="medium">
        <color indexed="64"/>
      </top>
      <bottom/>
      <diagonal/>
    </border>
    <border>
      <left style="mediumDashed">
        <color rgb="FFFF0000"/>
      </left>
      <right style="mediumDashed">
        <color rgb="FFFF0000"/>
      </right>
      <top style="mediumDashed">
        <color rgb="FFFF0000"/>
      </top>
      <bottom style="mediumDashed">
        <color rgb="FFFF0000"/>
      </bottom>
      <diagonal/>
    </border>
    <border>
      <left/>
      <right style="thin">
        <color auto="1"/>
      </right>
      <top style="thin">
        <color auto="1"/>
      </top>
      <bottom style="medium">
        <color auto="1"/>
      </bottom>
      <diagonal/>
    </border>
    <border>
      <left/>
      <right style="thin">
        <color auto="1"/>
      </right>
      <top style="medium">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auto="1"/>
      </right>
      <top/>
      <bottom/>
      <diagonal/>
    </border>
    <border>
      <left style="thin">
        <color auto="1"/>
      </left>
      <right style="medium">
        <color indexed="64"/>
      </right>
      <top style="medium">
        <color indexed="64"/>
      </top>
      <bottom/>
      <diagonal/>
    </border>
    <border>
      <left style="thin">
        <color auto="1"/>
      </left>
      <right style="thin">
        <color auto="1"/>
      </right>
      <top style="dashed">
        <color auto="1"/>
      </top>
      <bottom style="medium">
        <color indexed="64"/>
      </bottom>
      <diagonal/>
    </border>
    <border>
      <left style="thin">
        <color auto="1"/>
      </left>
      <right style="dashed">
        <color auto="1"/>
      </right>
      <top style="medium">
        <color indexed="64"/>
      </top>
      <bottom style="medium">
        <color indexed="64"/>
      </bottom>
      <diagonal/>
    </border>
    <border>
      <left style="dashed">
        <color auto="1"/>
      </left>
      <right style="dashed">
        <color auto="1"/>
      </right>
      <top style="medium">
        <color indexed="64"/>
      </top>
      <bottom style="medium">
        <color indexed="64"/>
      </bottom>
      <diagonal/>
    </border>
    <border>
      <left style="thin">
        <color auto="1"/>
      </left>
      <right style="dashed">
        <color auto="1"/>
      </right>
      <top style="medium">
        <color indexed="64"/>
      </top>
      <bottom/>
      <diagonal/>
    </border>
    <border>
      <left style="dashed">
        <color auto="1"/>
      </left>
      <right style="dashed">
        <color auto="1"/>
      </right>
      <top style="medium">
        <color indexed="64"/>
      </top>
      <bottom/>
      <diagonal/>
    </border>
    <border>
      <left style="thin">
        <color auto="1"/>
      </left>
      <right style="dotted">
        <color auto="1"/>
      </right>
      <top style="thin">
        <color auto="1"/>
      </top>
      <bottom style="medium">
        <color indexed="64"/>
      </bottom>
      <diagonal/>
    </border>
    <border>
      <left style="dotted">
        <color auto="1"/>
      </left>
      <right style="dotted">
        <color auto="1"/>
      </right>
      <top style="thin">
        <color auto="1"/>
      </top>
      <bottom style="medium">
        <color indexed="64"/>
      </bottom>
      <diagonal/>
    </border>
    <border>
      <left/>
      <right style="thin">
        <color auto="1"/>
      </right>
      <top/>
      <bottom style="medium">
        <color indexed="64"/>
      </bottom>
      <diagonal/>
    </border>
    <border>
      <left style="thin">
        <color auto="1"/>
      </left>
      <right/>
      <top style="thin">
        <color auto="1"/>
      </top>
      <bottom style="medium">
        <color indexed="64"/>
      </bottom>
      <diagonal/>
    </border>
    <border>
      <left/>
      <right style="medium">
        <color auto="1"/>
      </right>
      <top/>
      <bottom style="thin">
        <color auto="1"/>
      </bottom>
      <diagonal/>
    </border>
    <border>
      <left style="thin">
        <color auto="1"/>
      </left>
      <right style="dotted">
        <color auto="1"/>
      </right>
      <top style="medium">
        <color indexed="64"/>
      </top>
      <bottom style="medium">
        <color indexed="64"/>
      </bottom>
      <diagonal/>
    </border>
    <border>
      <left style="dotted">
        <color auto="1"/>
      </left>
      <right style="dotted">
        <color auto="1"/>
      </right>
      <top style="medium">
        <color indexed="64"/>
      </top>
      <bottom style="medium">
        <color indexed="64"/>
      </bottom>
      <diagonal/>
    </border>
    <border>
      <left style="dotted">
        <color auto="1"/>
      </left>
      <right style="thin">
        <color auto="1"/>
      </right>
      <top style="medium">
        <color indexed="64"/>
      </top>
      <bottom style="medium">
        <color indexed="64"/>
      </bottom>
      <diagonal/>
    </border>
    <border>
      <left style="dotted">
        <color auto="1"/>
      </left>
      <right style="medium">
        <color indexed="64"/>
      </right>
      <top style="medium">
        <color indexed="64"/>
      </top>
      <bottom style="medium">
        <color indexed="64"/>
      </bottom>
      <diagonal/>
    </border>
    <border>
      <left style="thin">
        <color auto="1"/>
      </left>
      <right style="dotted">
        <color auto="1"/>
      </right>
      <top style="medium">
        <color indexed="64"/>
      </top>
      <bottom/>
      <diagonal/>
    </border>
    <border>
      <left style="dotted">
        <color auto="1"/>
      </left>
      <right style="dotted">
        <color auto="1"/>
      </right>
      <top style="medium">
        <color indexed="64"/>
      </top>
      <bottom/>
      <diagonal/>
    </border>
    <border>
      <left style="dotted">
        <color auto="1"/>
      </left>
      <right style="thin">
        <color auto="1"/>
      </right>
      <top style="medium">
        <color indexed="64"/>
      </top>
      <bottom/>
      <diagonal/>
    </border>
    <border>
      <left style="thick">
        <color auto="1"/>
      </left>
      <right style="thin">
        <color auto="1"/>
      </right>
      <top style="medium">
        <color auto="1"/>
      </top>
      <bottom style="thin">
        <color auto="1"/>
      </bottom>
      <diagonal/>
    </border>
    <border>
      <left style="thick">
        <color auto="1"/>
      </left>
      <right style="thin">
        <color auto="1"/>
      </right>
      <top style="thin">
        <color auto="1"/>
      </top>
      <bottom style="thin">
        <color auto="1"/>
      </bottom>
      <diagonal/>
    </border>
    <border>
      <left style="thick">
        <color auto="1"/>
      </left>
      <right style="thin">
        <color auto="1"/>
      </right>
      <top style="thin">
        <color auto="1"/>
      </top>
      <bottom/>
      <diagonal/>
    </border>
    <border>
      <left style="thin">
        <color indexed="64"/>
      </left>
      <right/>
      <top/>
      <bottom style="medium">
        <color indexed="64"/>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auto="1"/>
      </left>
      <right style="medium">
        <color auto="1"/>
      </right>
      <top style="thick">
        <color auto="1"/>
      </top>
      <bottom/>
      <diagonal/>
    </border>
    <border>
      <left style="medium">
        <color auto="1"/>
      </left>
      <right style="thin">
        <color auto="1"/>
      </right>
      <top style="thick">
        <color auto="1"/>
      </top>
      <bottom/>
      <diagonal/>
    </border>
    <border>
      <left/>
      <right style="medium">
        <color indexed="64"/>
      </right>
      <top style="thick">
        <color auto="1"/>
      </top>
      <bottom/>
      <diagonal/>
    </border>
    <border>
      <left style="thin">
        <color auto="1"/>
      </left>
      <right/>
      <top/>
      <bottom/>
      <diagonal/>
    </border>
    <border>
      <left/>
      <right style="thick">
        <color auto="1"/>
      </right>
      <top style="medium">
        <color indexed="64"/>
      </top>
      <bottom/>
      <diagonal/>
    </border>
    <border>
      <left style="thick">
        <color auto="1"/>
      </left>
      <right style="thin">
        <color auto="1"/>
      </right>
      <top/>
      <bottom/>
      <diagonal/>
    </border>
    <border>
      <left style="medium">
        <color indexed="64"/>
      </left>
      <right style="thin">
        <color indexed="64"/>
      </right>
      <top/>
      <bottom/>
      <diagonal/>
    </border>
    <border>
      <left/>
      <right style="thick">
        <color auto="1"/>
      </right>
      <top/>
      <bottom style="thin">
        <color auto="1"/>
      </bottom>
      <diagonal/>
    </border>
    <border>
      <left/>
      <right style="thick">
        <color auto="1"/>
      </right>
      <top style="thin">
        <color auto="1"/>
      </top>
      <bottom style="thin">
        <color auto="1"/>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medium">
        <color auto="1"/>
      </right>
      <top/>
      <bottom style="thick">
        <color auto="1"/>
      </bottom>
      <diagonal/>
    </border>
    <border>
      <left style="medium">
        <color indexed="64"/>
      </left>
      <right style="thin">
        <color auto="1"/>
      </right>
      <top/>
      <bottom style="thick">
        <color auto="1"/>
      </bottom>
      <diagonal/>
    </border>
    <border>
      <left style="medium">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medium">
        <color indexed="64"/>
      </left>
      <right/>
      <top/>
      <bottom style="thick">
        <color auto="1"/>
      </bottom>
      <diagonal/>
    </border>
    <border>
      <left style="thin">
        <color auto="1"/>
      </left>
      <right/>
      <top style="thin">
        <color auto="1"/>
      </top>
      <bottom style="thick">
        <color auto="1"/>
      </bottom>
      <diagonal/>
    </border>
    <border>
      <left/>
      <right style="thick">
        <color auto="1"/>
      </right>
      <top style="thin">
        <color auto="1"/>
      </top>
      <bottom style="medium">
        <color auto="1"/>
      </bottom>
      <diagonal/>
    </border>
    <border>
      <left style="medium">
        <color auto="1"/>
      </left>
      <right style="hair">
        <color auto="1"/>
      </right>
      <top style="thick">
        <color auto="1"/>
      </top>
      <bottom style="hair">
        <color auto="1"/>
      </bottom>
      <diagonal/>
    </border>
    <border>
      <left style="hair">
        <color auto="1"/>
      </left>
      <right style="thin">
        <color auto="1"/>
      </right>
      <top style="thick">
        <color auto="1"/>
      </top>
      <bottom style="hair">
        <color auto="1"/>
      </bottom>
      <diagonal/>
    </border>
    <border>
      <left style="medium">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medium">
        <color auto="1"/>
      </left>
      <right style="hair">
        <color auto="1"/>
      </right>
      <top style="hair">
        <color auto="1"/>
      </top>
      <bottom style="thick">
        <color auto="1"/>
      </bottom>
      <diagonal/>
    </border>
    <border>
      <left style="hair">
        <color auto="1"/>
      </left>
      <right style="thin">
        <color auto="1"/>
      </right>
      <top style="hair">
        <color auto="1"/>
      </top>
      <bottom style="thick">
        <color auto="1"/>
      </bottom>
      <diagonal/>
    </border>
    <border>
      <left style="medium">
        <color auto="1"/>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auto="1"/>
      </right>
      <top style="medium">
        <color indexed="64"/>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right/>
      <top/>
      <bottom style="thick">
        <color auto="1"/>
      </bottom>
      <diagonal/>
    </border>
    <border>
      <left/>
      <right style="thin">
        <color auto="1"/>
      </right>
      <top style="thin">
        <color auto="1"/>
      </top>
      <bottom style="thick">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style="thick">
        <color rgb="FFFFC000"/>
      </left>
      <right style="hair">
        <color theme="1"/>
      </right>
      <top style="thick">
        <color rgb="FFFFC000"/>
      </top>
      <bottom style="thick">
        <color rgb="FFFFC000"/>
      </bottom>
      <diagonal/>
    </border>
    <border>
      <left style="hair">
        <color theme="1"/>
      </left>
      <right style="hair">
        <color theme="1"/>
      </right>
      <top style="thick">
        <color rgb="FFFFC000"/>
      </top>
      <bottom style="thick">
        <color rgb="FFFFC000"/>
      </bottom>
      <diagonal/>
    </border>
    <border>
      <left style="hair">
        <color theme="1"/>
      </left>
      <right style="thick">
        <color rgb="FFFFC000"/>
      </right>
      <top style="thick">
        <color rgb="FFFFC000"/>
      </top>
      <bottom style="thick">
        <color rgb="FFFFC000"/>
      </bottom>
      <diagonal/>
    </border>
    <border>
      <left style="dashed">
        <color auto="1"/>
      </left>
      <right/>
      <top style="medium">
        <color indexed="64"/>
      </top>
      <bottom/>
      <diagonal/>
    </border>
    <border>
      <left style="dashed">
        <color auto="1"/>
      </left>
      <right style="dashed">
        <color auto="1"/>
      </right>
      <top/>
      <bottom style="medium">
        <color indexed="64"/>
      </bottom>
      <diagonal/>
    </border>
    <border>
      <left style="dashed">
        <color auto="1"/>
      </left>
      <right style="medium">
        <color indexed="64"/>
      </right>
      <top/>
      <bottom style="medium">
        <color indexed="64"/>
      </bottom>
      <diagonal/>
    </border>
    <border>
      <left style="thick">
        <color rgb="FFFF0000"/>
      </left>
      <right style="thin">
        <color auto="1"/>
      </right>
      <top style="thick">
        <color rgb="FFFF0000"/>
      </top>
      <bottom style="thick">
        <color rgb="FFFF0000"/>
      </bottom>
      <diagonal/>
    </border>
    <border>
      <left style="thin">
        <color auto="1"/>
      </left>
      <right style="thin">
        <color auto="1"/>
      </right>
      <top style="thick">
        <color rgb="FFFF0000"/>
      </top>
      <bottom style="thick">
        <color rgb="FFFF0000"/>
      </bottom>
      <diagonal/>
    </border>
    <border>
      <left style="thin">
        <color auto="1"/>
      </left>
      <right style="thick">
        <color rgb="FFFF0000"/>
      </right>
      <top style="thick">
        <color rgb="FFFF0000"/>
      </top>
      <bottom style="thick">
        <color rgb="FFFF0000"/>
      </bottom>
      <diagonal/>
    </border>
  </borders>
  <cellStyleXfs count="4">
    <xf numFmtId="0" fontId="0" fillId="0" borderId="0">
      <alignment vertical="center"/>
    </xf>
    <xf numFmtId="0" fontId="58" fillId="0" borderId="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cellStyleXfs>
  <cellXfs count="465">
    <xf numFmtId="0" fontId="0" fillId="0" borderId="0" xfId="0">
      <alignment vertical="center"/>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3" fillId="3" borderId="1" xfId="0" applyFont="1" applyFill="1" applyBorder="1" applyAlignment="1">
      <alignment horizontal="center" vertical="center"/>
    </xf>
    <xf numFmtId="0" fontId="3" fillId="3"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3" fillId="2" borderId="0" xfId="0" applyFont="1" applyFill="1" applyAlignment="1">
      <alignment vertical="center" wrapText="1"/>
    </xf>
    <xf numFmtId="0" fontId="6" fillId="0" borderId="0" xfId="0" applyFont="1" applyAlignment="1">
      <alignment horizontal="left" vertical="center" wrapText="1"/>
    </xf>
    <xf numFmtId="0" fontId="0" fillId="0" borderId="0" xfId="0" applyAlignment="1">
      <alignment horizontal="left" vertical="center" wrapText="1"/>
    </xf>
    <xf numFmtId="0" fontId="0" fillId="5" borderId="0" xfId="0" applyFill="1">
      <alignment vertical="center"/>
    </xf>
    <xf numFmtId="0" fontId="9" fillId="5" borderId="0" xfId="0" applyFont="1" applyFill="1">
      <alignment vertical="center"/>
    </xf>
    <xf numFmtId="0" fontId="8" fillId="0" borderId="0" xfId="0" applyFont="1">
      <alignment vertical="center"/>
    </xf>
    <xf numFmtId="0" fontId="0" fillId="2" borderId="0" xfId="0" applyFill="1">
      <alignment vertical="center"/>
    </xf>
    <xf numFmtId="0" fontId="6" fillId="6" borderId="0" xfId="0" applyFont="1" applyFill="1" applyAlignment="1">
      <alignment horizontal="left" vertical="center" wrapText="1"/>
    </xf>
    <xf numFmtId="0" fontId="6" fillId="7" borderId="0" xfId="0" applyFont="1" applyFill="1" applyAlignment="1">
      <alignment vertical="center" wrapText="1"/>
    </xf>
    <xf numFmtId="0" fontId="6" fillId="6" borderId="0" xfId="0" applyFont="1" applyFill="1" applyAlignment="1">
      <alignment vertical="center" wrapText="1"/>
    </xf>
    <xf numFmtId="0" fontId="3" fillId="0" borderId="0" xfId="0" applyFont="1" applyAlignment="1">
      <alignment vertical="center" wrapText="1"/>
    </xf>
    <xf numFmtId="0" fontId="21" fillId="8" borderId="1"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vertical="center" wrapText="1"/>
    </xf>
    <xf numFmtId="0" fontId="6" fillId="0" borderId="1" xfId="0" applyFont="1" applyBorder="1" applyAlignment="1">
      <alignment horizontal="left" vertical="center" wrapText="1"/>
    </xf>
    <xf numFmtId="0" fontId="25" fillId="0" borderId="0" xfId="0" applyFont="1" applyAlignment="1">
      <alignment vertical="center" wrapText="1"/>
    </xf>
    <xf numFmtId="0" fontId="6" fillId="6" borderId="60" xfId="0" applyFont="1" applyFill="1" applyBorder="1" applyAlignment="1">
      <alignment vertical="center" wrapText="1"/>
    </xf>
    <xf numFmtId="0" fontId="28" fillId="0" borderId="0" xfId="0" applyFont="1">
      <alignment vertical="center"/>
    </xf>
    <xf numFmtId="49" fontId="27" fillId="0" borderId="2" xfId="0" applyNumberFormat="1" applyFont="1" applyBorder="1" applyAlignment="1">
      <alignment horizontal="center" vertical="center" wrapText="1"/>
    </xf>
    <xf numFmtId="0" fontId="28" fillId="0" borderId="2" xfId="0" applyFont="1" applyBorder="1">
      <alignment vertical="center"/>
    </xf>
    <xf numFmtId="0" fontId="36" fillId="4" borderId="16" xfId="0" applyFont="1" applyFill="1" applyBorder="1" applyAlignment="1">
      <alignment horizontal="center" vertical="center" wrapText="1"/>
    </xf>
    <xf numFmtId="49" fontId="6" fillId="10" borderId="1" xfId="0" applyNumberFormat="1" applyFont="1" applyFill="1" applyBorder="1" applyAlignment="1" applyProtection="1">
      <alignment horizontal="left" vertical="center" wrapText="1"/>
      <protection locked="0"/>
    </xf>
    <xf numFmtId="49" fontId="43" fillId="0" borderId="5" xfId="0" applyNumberFormat="1" applyFont="1" applyBorder="1" applyAlignment="1" applyProtection="1">
      <alignment horizontal="center" vertical="center" wrapText="1"/>
      <protection locked="0"/>
    </xf>
    <xf numFmtId="49" fontId="43" fillId="0" borderId="1" xfId="0" applyNumberFormat="1" applyFont="1" applyBorder="1" applyAlignment="1" applyProtection="1">
      <alignment horizontal="center" vertical="center" wrapText="1"/>
      <protection locked="0"/>
    </xf>
    <xf numFmtId="49" fontId="43" fillId="0" borderId="10" xfId="0" applyNumberFormat="1" applyFont="1" applyBorder="1" applyAlignment="1" applyProtection="1">
      <alignment horizontal="center" vertical="center" wrapText="1"/>
      <protection locked="0"/>
    </xf>
    <xf numFmtId="0" fontId="6" fillId="2" borderId="1" xfId="0" applyFont="1" applyFill="1" applyBorder="1" applyAlignment="1">
      <alignment vertical="center" wrapText="1"/>
    </xf>
    <xf numFmtId="0" fontId="6" fillId="2" borderId="0" xfId="0" applyFont="1" applyFill="1" applyAlignment="1">
      <alignment horizontal="left" vertical="center" wrapText="1"/>
    </xf>
    <xf numFmtId="0" fontId="0" fillId="2" borderId="0" xfId="0" applyFill="1" applyAlignment="1">
      <alignment horizontal="left" vertical="center" wrapText="1"/>
    </xf>
    <xf numFmtId="0" fontId="6" fillId="2" borderId="0" xfId="0" applyFont="1" applyFill="1" applyAlignment="1">
      <alignment vertical="center" wrapText="1"/>
    </xf>
    <xf numFmtId="0" fontId="6" fillId="2" borderId="0" xfId="0" quotePrefix="1" applyFont="1" applyFill="1" applyAlignment="1">
      <alignment horizontal="left" vertical="center" wrapText="1"/>
    </xf>
    <xf numFmtId="0" fontId="37" fillId="12" borderId="0" xfId="0" applyFont="1" applyFill="1" applyAlignment="1">
      <alignment vertical="center" wrapText="1"/>
    </xf>
    <xf numFmtId="0" fontId="45" fillId="0" borderId="0" xfId="0" applyFont="1" applyAlignment="1">
      <alignment vertical="center" wrapText="1"/>
    </xf>
    <xf numFmtId="0" fontId="38" fillId="2" borderId="0" xfId="0" applyFont="1" applyFill="1" applyAlignment="1">
      <alignment vertical="center" wrapText="1"/>
    </xf>
    <xf numFmtId="0" fontId="0" fillId="10" borderId="0" xfId="0" applyFill="1" applyAlignment="1">
      <alignment vertical="center" wrapText="1"/>
    </xf>
    <xf numFmtId="0" fontId="0" fillId="10" borderId="0" xfId="0" applyFill="1">
      <alignment vertical="center"/>
    </xf>
    <xf numFmtId="0" fontId="7" fillId="13" borderId="36" xfId="0" applyFont="1" applyFill="1" applyBorder="1" applyAlignment="1">
      <alignment horizontal="center" vertical="center" wrapText="1"/>
    </xf>
    <xf numFmtId="0" fontId="12" fillId="13" borderId="4" xfId="0" applyFont="1" applyFill="1" applyBorder="1" applyAlignment="1" applyProtection="1">
      <alignment horizontal="justify" vertical="center" wrapText="1"/>
      <protection hidden="1"/>
    </xf>
    <xf numFmtId="0" fontId="12" fillId="13" borderId="17" xfId="0" applyFont="1" applyFill="1" applyBorder="1" applyAlignment="1" applyProtection="1">
      <alignment horizontal="justify" vertical="center" wrapText="1"/>
      <protection hidden="1"/>
    </xf>
    <xf numFmtId="0" fontId="12" fillId="13" borderId="7" xfId="0" applyFont="1" applyFill="1" applyBorder="1" applyAlignment="1" applyProtection="1">
      <alignment horizontal="justify" vertical="center" wrapText="1"/>
      <protection hidden="1"/>
    </xf>
    <xf numFmtId="0" fontId="11" fillId="13" borderId="36" xfId="0" applyFont="1" applyFill="1" applyBorder="1" applyAlignment="1">
      <alignment horizontal="center" vertical="center" wrapText="1"/>
    </xf>
    <xf numFmtId="0" fontId="5" fillId="13" borderId="55" xfId="0" applyFont="1" applyFill="1" applyBorder="1" applyAlignment="1">
      <alignment horizontal="center" vertical="center" wrapText="1"/>
    </xf>
    <xf numFmtId="0" fontId="37" fillId="13" borderId="42" xfId="0" applyFont="1" applyFill="1" applyBorder="1" applyAlignment="1" applyProtection="1">
      <alignment horizontal="center" vertical="center" wrapText="1"/>
      <protection hidden="1"/>
    </xf>
    <xf numFmtId="0" fontId="37" fillId="13" borderId="2" xfId="0" applyFont="1" applyFill="1" applyBorder="1" applyAlignment="1" applyProtection="1">
      <alignment vertical="center" wrapText="1"/>
      <protection hidden="1"/>
    </xf>
    <xf numFmtId="0" fontId="25" fillId="13" borderId="2" xfId="0" applyFont="1" applyFill="1" applyBorder="1" applyAlignment="1">
      <alignment horizontal="center" vertical="center" wrapText="1"/>
    </xf>
    <xf numFmtId="0" fontId="25" fillId="13" borderId="48" xfId="0" applyFont="1" applyFill="1" applyBorder="1" applyAlignment="1">
      <alignment horizontal="center" vertical="center" wrapText="1"/>
    </xf>
    <xf numFmtId="0" fontId="43" fillId="8" borderId="56" xfId="0" applyFont="1" applyFill="1" applyBorder="1" applyAlignment="1" applyProtection="1">
      <alignment horizontal="center" vertical="center" wrapText="1"/>
      <protection locked="0"/>
    </xf>
    <xf numFmtId="0" fontId="43" fillId="8" borderId="57" xfId="0" applyFont="1" applyFill="1" applyBorder="1" applyAlignment="1" applyProtection="1">
      <alignment horizontal="center" vertical="center" wrapText="1"/>
      <protection locked="0"/>
    </xf>
    <xf numFmtId="0" fontId="43" fillId="8" borderId="67" xfId="0" applyFont="1" applyFill="1" applyBorder="1" applyAlignment="1" applyProtection="1">
      <alignment horizontal="center" vertical="center" wrapText="1"/>
      <protection locked="0"/>
    </xf>
    <xf numFmtId="0" fontId="46" fillId="0" borderId="70" xfId="0" applyFont="1" applyBorder="1" applyAlignment="1" applyProtection="1">
      <alignment horizontal="center" vertical="center" wrapText="1"/>
      <protection locked="0" hidden="1"/>
    </xf>
    <xf numFmtId="0" fontId="46" fillId="0" borderId="71" xfId="0" applyFont="1" applyBorder="1" applyAlignment="1" applyProtection="1">
      <alignment horizontal="center" vertical="center" wrapText="1"/>
      <protection locked="0" hidden="1"/>
    </xf>
    <xf numFmtId="0" fontId="31" fillId="13" borderId="5" xfId="0" applyFont="1" applyFill="1" applyBorder="1" applyAlignment="1">
      <alignment horizontal="center" vertical="center" wrapText="1"/>
    </xf>
    <xf numFmtId="0" fontId="46" fillId="0" borderId="10" xfId="0" applyFont="1" applyBorder="1" applyAlignment="1" applyProtection="1">
      <alignment horizontal="center" vertical="center" wrapText="1"/>
      <protection locked="0"/>
    </xf>
    <xf numFmtId="0" fontId="19" fillId="13" borderId="0" xfId="0" applyFont="1" applyFill="1" applyAlignment="1">
      <alignment horizontal="center" vertical="center" wrapText="1"/>
    </xf>
    <xf numFmtId="0" fontId="22" fillId="13" borderId="81" xfId="0" applyFont="1" applyFill="1" applyBorder="1" applyAlignment="1" applyProtection="1">
      <alignment horizontal="right" vertical="center" wrapText="1"/>
      <protection hidden="1"/>
    </xf>
    <xf numFmtId="0" fontId="37" fillId="13" borderId="54" xfId="0" applyFont="1" applyFill="1" applyBorder="1" applyAlignment="1" applyProtection="1">
      <alignment horizontal="center" vertical="center" wrapText="1"/>
      <protection hidden="1"/>
    </xf>
    <xf numFmtId="0" fontId="77" fillId="16" borderId="50" xfId="0" applyFont="1" applyFill="1" applyBorder="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indent="8"/>
    </xf>
    <xf numFmtId="0" fontId="6" fillId="2" borderId="1" xfId="0" applyFont="1" applyFill="1" applyBorder="1">
      <alignment vertical="center"/>
    </xf>
    <xf numFmtId="0" fontId="0" fillId="0" borderId="126" xfId="0" applyBorder="1" applyAlignment="1" applyProtection="1">
      <alignment vertical="center" wrapText="1"/>
      <protection locked="0"/>
    </xf>
    <xf numFmtId="0" fontId="28" fillId="0" borderId="0" xfId="0" applyFont="1" applyAlignment="1">
      <alignment horizontal="center" vertical="center"/>
    </xf>
    <xf numFmtId="49" fontId="27" fillId="9" borderId="2" xfId="0" applyNumberFormat="1" applyFont="1" applyFill="1" applyBorder="1" applyAlignment="1">
      <alignment horizontal="center" vertical="center" wrapText="1"/>
    </xf>
    <xf numFmtId="0" fontId="28" fillId="0" borderId="2" xfId="0" applyFont="1" applyBorder="1" applyAlignment="1">
      <alignment horizontal="center" vertical="center"/>
    </xf>
    <xf numFmtId="0" fontId="84" fillId="0" borderId="2" xfId="0" applyFont="1" applyBorder="1" applyAlignment="1">
      <alignment horizontal="center" vertical="center" wrapText="1"/>
    </xf>
    <xf numFmtId="0" fontId="85" fillId="8" borderId="0" xfId="0" applyFont="1" applyFill="1">
      <alignment vertical="center"/>
    </xf>
    <xf numFmtId="0" fontId="46" fillId="0" borderId="127" xfId="0" applyFont="1" applyBorder="1" applyAlignment="1" applyProtection="1">
      <alignment horizontal="center" vertical="center" wrapText="1"/>
      <protection locked="0" hidden="1"/>
    </xf>
    <xf numFmtId="0" fontId="47" fillId="0" borderId="128" xfId="0" applyFont="1" applyBorder="1" applyAlignment="1" applyProtection="1">
      <alignment horizontal="center" vertical="center" wrapText="1"/>
      <protection locked="0"/>
    </xf>
    <xf numFmtId="0" fontId="47" fillId="0" borderId="129" xfId="0" applyFont="1" applyBorder="1" applyAlignment="1" applyProtection="1">
      <alignment horizontal="center" vertical="center" wrapText="1"/>
      <protection locked="0"/>
    </xf>
    <xf numFmtId="0" fontId="58" fillId="0" borderId="0" xfId="1">
      <alignment vertical="center"/>
    </xf>
    <xf numFmtId="0" fontId="64" fillId="13" borderId="18" xfId="1" applyFont="1" applyFill="1" applyBorder="1" applyAlignment="1">
      <alignment horizontal="center" vertical="center" wrapText="1"/>
    </xf>
    <xf numFmtId="0" fontId="60" fillId="13" borderId="19" xfId="1" applyFont="1" applyFill="1" applyBorder="1" applyAlignment="1">
      <alignment horizontal="center" vertical="center" wrapText="1"/>
    </xf>
    <xf numFmtId="0" fontId="60" fillId="13" borderId="17" xfId="1" applyFont="1" applyFill="1" applyBorder="1" applyAlignment="1">
      <alignment horizontal="center" vertical="center" wrapText="1"/>
    </xf>
    <xf numFmtId="0" fontId="69" fillId="0" borderId="108" xfId="1" applyFont="1" applyBorder="1" applyAlignment="1" applyProtection="1">
      <alignment horizontal="center" vertical="center" wrapText="1"/>
      <protection locked="0"/>
    </xf>
    <xf numFmtId="0" fontId="69" fillId="0" borderId="109" xfId="1" applyFont="1" applyBorder="1" applyAlignment="1" applyProtection="1">
      <alignment horizontal="center" vertical="center" wrapText="1"/>
      <protection locked="0"/>
    </xf>
    <xf numFmtId="0" fontId="10" fillId="0" borderId="114" xfId="1" applyFont="1" applyBorder="1" applyAlignment="1" applyProtection="1">
      <alignment horizontal="center" vertical="center" wrapText="1"/>
      <protection locked="0"/>
    </xf>
    <xf numFmtId="0" fontId="10" fillId="0" borderId="115" xfId="1" applyFont="1" applyBorder="1" applyAlignment="1" applyProtection="1">
      <alignment horizontal="center" vertical="center" wrapText="1"/>
      <protection locked="0"/>
    </xf>
    <xf numFmtId="0" fontId="10" fillId="0" borderId="116" xfId="1" applyFont="1" applyBorder="1" applyAlignment="1" applyProtection="1">
      <alignment horizontal="center" vertical="center" wrapText="1"/>
      <protection locked="0"/>
    </xf>
    <xf numFmtId="0" fontId="58" fillId="14" borderId="15" xfId="1" applyFill="1" applyBorder="1">
      <alignment vertical="center"/>
    </xf>
    <xf numFmtId="0" fontId="58" fillId="2" borderId="0" xfId="1" quotePrefix="1" applyFill="1" applyAlignment="1" applyProtection="1">
      <alignment horizontal="center" vertical="center" wrapText="1"/>
      <protection locked="0"/>
    </xf>
    <xf numFmtId="0" fontId="58" fillId="14" borderId="49" xfId="1" applyFill="1" applyBorder="1">
      <alignment vertical="center"/>
    </xf>
    <xf numFmtId="0" fontId="58" fillId="14" borderId="59" xfId="1" applyFill="1" applyBorder="1">
      <alignment vertical="center"/>
    </xf>
    <xf numFmtId="0" fontId="58" fillId="0" borderId="3" xfId="1" quotePrefix="1" applyBorder="1" applyAlignment="1" applyProtection="1">
      <alignment horizontal="center" vertical="center"/>
      <protection locked="0"/>
    </xf>
    <xf numFmtId="0" fontId="58" fillId="14" borderId="94" xfId="1" applyFill="1" applyBorder="1">
      <alignment vertical="center"/>
    </xf>
    <xf numFmtId="0" fontId="58" fillId="0" borderId="0" xfId="1" applyProtection="1">
      <alignment vertical="center"/>
      <protection locked="0"/>
    </xf>
    <xf numFmtId="0" fontId="69" fillId="0" borderId="110" xfId="1" applyFont="1" applyBorder="1" applyAlignment="1" applyProtection="1">
      <alignment horizontal="center" vertical="center" wrapText="1"/>
      <protection locked="0"/>
    </xf>
    <xf numFmtId="0" fontId="69" fillId="0" borderId="111" xfId="1" applyFont="1" applyBorder="1" applyAlignment="1" applyProtection="1">
      <alignment horizontal="center" vertical="center" wrapText="1"/>
      <protection locked="0"/>
    </xf>
    <xf numFmtId="0" fontId="10" fillId="0" borderId="110" xfId="1" applyFont="1" applyBorder="1" applyAlignment="1" applyProtection="1">
      <alignment horizontal="center" vertical="center" wrapText="1"/>
      <protection locked="0"/>
    </xf>
    <xf numFmtId="0" fontId="10" fillId="0" borderId="117" xfId="1" applyFont="1" applyBorder="1" applyAlignment="1" applyProtection="1">
      <alignment horizontal="center" vertical="center" wrapText="1"/>
      <protection locked="0"/>
    </xf>
    <xf numFmtId="0" fontId="10" fillId="0" borderId="118" xfId="1" applyFont="1" applyBorder="1" applyAlignment="1" applyProtection="1">
      <alignment horizontal="center" vertical="center" wrapText="1"/>
      <protection locked="0"/>
    </xf>
    <xf numFmtId="0" fontId="73" fillId="14" borderId="46" xfId="1" applyFont="1" applyFill="1" applyBorder="1" applyAlignment="1">
      <alignment vertical="center" wrapText="1"/>
    </xf>
    <xf numFmtId="0" fontId="73" fillId="14" borderId="23" xfId="1" applyFont="1" applyFill="1" applyBorder="1" applyAlignment="1">
      <alignment vertical="center" wrapText="1"/>
    </xf>
    <xf numFmtId="0" fontId="73" fillId="14" borderId="30" xfId="1" applyFont="1" applyFill="1" applyBorder="1" applyAlignment="1">
      <alignment vertical="center" wrapText="1"/>
    </xf>
    <xf numFmtId="0" fontId="73" fillId="14" borderId="76" xfId="1" applyFont="1" applyFill="1" applyBorder="1" applyAlignment="1">
      <alignment vertical="center" wrapText="1"/>
    </xf>
    <xf numFmtId="0" fontId="10" fillId="0" borderId="121" xfId="1" applyFont="1" applyBorder="1" applyAlignment="1" applyProtection="1">
      <alignment horizontal="center" vertical="center" wrapText="1"/>
      <protection locked="0"/>
    </xf>
    <xf numFmtId="0" fontId="10" fillId="0" borderId="122" xfId="1" applyFont="1" applyBorder="1" applyAlignment="1" applyProtection="1">
      <alignment horizontal="center" vertical="center" wrapText="1"/>
      <protection locked="0"/>
    </xf>
    <xf numFmtId="0" fontId="10" fillId="0" borderId="123" xfId="1" applyFont="1" applyBorder="1" applyAlignment="1" applyProtection="1">
      <alignment horizontal="center" vertical="center" wrapText="1"/>
      <protection locked="0"/>
    </xf>
    <xf numFmtId="0" fontId="10" fillId="0" borderId="7" xfId="1" applyFont="1" applyBorder="1" applyAlignment="1" applyProtection="1">
      <alignment horizontal="center" vertical="center" wrapText="1"/>
      <protection locked="0"/>
    </xf>
    <xf numFmtId="0" fontId="10" fillId="0" borderId="1" xfId="1" applyFont="1" applyBorder="1" applyAlignment="1" applyProtection="1">
      <alignment horizontal="center" vertical="center" wrapText="1"/>
      <protection locked="0"/>
    </xf>
    <xf numFmtId="0" fontId="10" fillId="0" borderId="12" xfId="1" applyFont="1" applyBorder="1" applyAlignment="1" applyProtection="1">
      <alignment horizontal="center" vertical="center" wrapText="1"/>
      <protection locked="0"/>
    </xf>
    <xf numFmtId="0" fontId="69" fillId="0" borderId="112" xfId="1" applyFont="1" applyBorder="1" applyAlignment="1" applyProtection="1">
      <alignment horizontal="center" vertical="center" wrapText="1"/>
      <protection locked="0"/>
    </xf>
    <xf numFmtId="0" fontId="69" fillId="0" borderId="113" xfId="1" applyFont="1" applyBorder="1" applyAlignment="1" applyProtection="1">
      <alignment horizontal="center" vertical="center" wrapText="1"/>
      <protection locked="0"/>
    </xf>
    <xf numFmtId="0" fontId="10" fillId="0" borderId="120" xfId="1" applyFont="1" applyBorder="1" applyAlignment="1" applyProtection="1">
      <alignment horizontal="center" vertical="center" wrapText="1"/>
      <protection locked="0"/>
    </xf>
    <xf numFmtId="0" fontId="10" fillId="0" borderId="104" xfId="1" applyFont="1" applyBorder="1" applyAlignment="1" applyProtection="1">
      <alignment horizontal="center" vertical="center" wrapText="1"/>
      <protection locked="0"/>
    </xf>
    <xf numFmtId="0" fontId="10" fillId="0" borderId="106" xfId="1" applyFont="1" applyBorder="1" applyAlignment="1" applyProtection="1">
      <alignment horizontal="center" vertical="center" wrapText="1"/>
      <protection locked="0"/>
    </xf>
    <xf numFmtId="0" fontId="86" fillId="0" borderId="0" xfId="0" applyFont="1">
      <alignment vertical="center"/>
    </xf>
    <xf numFmtId="0" fontId="18" fillId="0" borderId="24" xfId="0" applyFont="1" applyBorder="1" applyAlignment="1">
      <alignment horizontal="left" vertical="center"/>
    </xf>
    <xf numFmtId="0" fontId="0" fillId="0" borderId="15" xfId="0" applyBorder="1">
      <alignment vertical="center"/>
    </xf>
    <xf numFmtId="0" fontId="18" fillId="0" borderId="37" xfId="0" applyFont="1" applyBorder="1" applyAlignment="1">
      <alignment horizontal="right" vertical="center" wrapText="1"/>
    </xf>
    <xf numFmtId="0" fontId="17" fillId="0" borderId="38" xfId="0" applyFont="1" applyBorder="1" applyAlignment="1">
      <alignment horizontal="right" vertical="center" wrapText="1"/>
    </xf>
    <xf numFmtId="14" fontId="17" fillId="0" borderId="8" xfId="0" applyNumberFormat="1" applyFont="1" applyBorder="1" applyAlignment="1">
      <alignment horizontal="right" vertical="center" wrapText="1"/>
    </xf>
    <xf numFmtId="0" fontId="18" fillId="0" borderId="4" xfId="0" applyFont="1" applyBorder="1" applyAlignment="1">
      <alignment horizontal="left" vertical="center" wrapText="1"/>
    </xf>
    <xf numFmtId="0" fontId="18" fillId="0" borderId="9" xfId="0" applyFont="1" applyBorder="1" applyAlignment="1">
      <alignment horizontal="left" vertical="center" wrapText="1"/>
    </xf>
    <xf numFmtId="0" fontId="65" fillId="13" borderId="1" xfId="0" applyFont="1" applyFill="1" applyBorder="1" applyAlignment="1" applyProtection="1">
      <alignment vertical="center" wrapText="1"/>
      <protection locked="0"/>
    </xf>
    <xf numFmtId="0" fontId="43" fillId="13" borderId="34" xfId="0" applyFont="1" applyFill="1" applyBorder="1" applyAlignment="1" applyProtection="1">
      <alignment horizontal="center" vertical="center" wrapText="1"/>
      <protection hidden="1"/>
    </xf>
    <xf numFmtId="0" fontId="43" fillId="13" borderId="46" xfId="0" applyFont="1" applyFill="1" applyBorder="1" applyAlignment="1" applyProtection="1">
      <alignment horizontal="center" vertical="center" wrapText="1"/>
      <protection hidden="1"/>
    </xf>
    <xf numFmtId="0" fontId="43" fillId="13" borderId="24" xfId="0" applyFont="1" applyFill="1" applyBorder="1" applyAlignment="1" applyProtection="1">
      <alignment horizontal="center" vertical="center" wrapText="1"/>
      <protection hidden="1"/>
    </xf>
    <xf numFmtId="0" fontId="43" fillId="13" borderId="25" xfId="0" applyFont="1" applyFill="1" applyBorder="1" applyAlignment="1" applyProtection="1">
      <alignment horizontal="center" vertical="center" wrapText="1"/>
      <protection hidden="1"/>
    </xf>
    <xf numFmtId="0" fontId="43" fillId="0" borderId="4" xfId="0" applyFont="1" applyBorder="1" applyAlignment="1" applyProtection="1">
      <alignment horizontal="center" vertical="center" wrapText="1"/>
      <protection locked="0" hidden="1"/>
    </xf>
    <xf numFmtId="0" fontId="43" fillId="0" borderId="5" xfId="0" applyFont="1" applyBorder="1" applyAlignment="1" applyProtection="1">
      <alignment horizontal="center" vertical="center" wrapText="1"/>
      <protection locked="0" hidden="1"/>
    </xf>
    <xf numFmtId="0" fontId="43" fillId="0" borderId="55" xfId="0" applyFont="1" applyBorder="1" applyAlignment="1" applyProtection="1">
      <alignment horizontal="center" vertical="center" wrapText="1"/>
      <protection locked="0" hidden="1"/>
    </xf>
    <xf numFmtId="0" fontId="43" fillId="0" borderId="28" xfId="0" applyFont="1" applyBorder="1" applyAlignment="1" applyProtection="1">
      <alignment horizontal="center" vertical="center" wrapText="1"/>
      <protection locked="0" hidden="1"/>
    </xf>
    <xf numFmtId="0" fontId="43" fillId="0" borderId="7" xfId="0" applyFont="1" applyBorder="1" applyAlignment="1" applyProtection="1">
      <alignment horizontal="center" vertical="center" wrapText="1"/>
      <protection locked="0" hidden="1"/>
    </xf>
    <xf numFmtId="0" fontId="43" fillId="0" borderId="1" xfId="0" applyFont="1" applyBorder="1" applyAlignment="1" applyProtection="1">
      <alignment horizontal="center" vertical="center" wrapText="1"/>
      <protection locked="0" hidden="1"/>
    </xf>
    <xf numFmtId="0" fontId="43" fillId="0" borderId="9" xfId="0" applyFont="1" applyBorder="1" applyAlignment="1" applyProtection="1">
      <alignment horizontal="center" vertical="center" wrapText="1"/>
      <protection locked="0" hidden="1"/>
    </xf>
    <xf numFmtId="0" fontId="43" fillId="0" borderId="10" xfId="0" applyFont="1" applyBorder="1" applyAlignment="1" applyProtection="1">
      <alignment horizontal="center" vertical="center" wrapText="1"/>
      <protection locked="0" hidden="1"/>
    </xf>
    <xf numFmtId="0" fontId="43" fillId="8" borderId="56" xfId="0" applyFont="1" applyFill="1" applyBorder="1" applyAlignment="1" applyProtection="1">
      <alignment horizontal="center" vertical="center" wrapText="1"/>
      <protection locked="0" hidden="1"/>
    </xf>
    <xf numFmtId="0" fontId="43" fillId="0" borderId="5" xfId="0" applyFont="1" applyBorder="1" applyAlignment="1" applyProtection="1">
      <alignment horizontal="center" vertical="center" wrapText="1"/>
      <protection locked="0"/>
    </xf>
    <xf numFmtId="0" fontId="43" fillId="13" borderId="5" xfId="0" applyFont="1" applyFill="1" applyBorder="1" applyAlignment="1" applyProtection="1">
      <alignment horizontal="center" vertical="center" wrapText="1"/>
      <protection hidden="1"/>
    </xf>
    <xf numFmtId="0" fontId="43" fillId="13" borderId="28" xfId="0" applyFont="1" applyFill="1" applyBorder="1" applyAlignment="1" applyProtection="1">
      <alignment horizontal="center" vertical="center" wrapText="1"/>
      <protection hidden="1"/>
    </xf>
    <xf numFmtId="0" fontId="43" fillId="13" borderId="1" xfId="0" applyFont="1" applyFill="1" applyBorder="1" applyAlignment="1" applyProtection="1">
      <alignment horizontal="center" vertical="center" wrapText="1"/>
      <protection hidden="1"/>
    </xf>
    <xf numFmtId="0" fontId="43" fillId="13" borderId="10" xfId="0" applyFont="1" applyFill="1" applyBorder="1" applyAlignment="1" applyProtection="1">
      <alignment horizontal="center" vertical="center" wrapText="1"/>
      <protection hidden="1"/>
    </xf>
    <xf numFmtId="0" fontId="43" fillId="8" borderId="57" xfId="0" applyFont="1" applyFill="1" applyBorder="1" applyAlignment="1" applyProtection="1">
      <alignment horizontal="center" vertical="center" wrapText="1"/>
      <protection locked="0" hidden="1"/>
    </xf>
    <xf numFmtId="0" fontId="43" fillId="0" borderId="1" xfId="0" applyFont="1" applyBorder="1" applyAlignment="1" applyProtection="1">
      <alignment horizontal="center" vertical="center" wrapText="1"/>
      <protection locked="0"/>
    </xf>
    <xf numFmtId="0" fontId="43" fillId="8" borderId="67" xfId="0" applyFont="1" applyFill="1" applyBorder="1" applyAlignment="1" applyProtection="1">
      <alignment horizontal="center" vertical="center" wrapText="1"/>
      <protection locked="0" hidden="1"/>
    </xf>
    <xf numFmtId="0" fontId="43" fillId="0" borderId="10" xfId="0" applyFont="1" applyBorder="1" applyAlignment="1" applyProtection="1">
      <alignment horizontal="center" vertical="center" wrapText="1"/>
      <protection locked="0"/>
    </xf>
    <xf numFmtId="0" fontId="15" fillId="0" borderId="58" xfId="0" applyFont="1" applyBorder="1" applyAlignment="1">
      <alignment horizontal="left" vertical="center" wrapText="1" indent="39"/>
    </xf>
    <xf numFmtId="0" fontId="15" fillId="0" borderId="16" xfId="0" applyFont="1" applyBorder="1" applyAlignment="1">
      <alignment horizontal="left" vertical="center" wrapText="1" indent="39"/>
    </xf>
    <xf numFmtId="0" fontId="15" fillId="0" borderId="36" xfId="0" applyFont="1" applyBorder="1" applyAlignment="1">
      <alignment horizontal="left" vertical="center" wrapText="1" indent="39"/>
    </xf>
    <xf numFmtId="0" fontId="15" fillId="0" borderId="48" xfId="0" applyFont="1" applyBorder="1" applyAlignment="1">
      <alignment horizontal="left" vertical="center" wrapText="1" indent="39"/>
    </xf>
    <xf numFmtId="0" fontId="94" fillId="13" borderId="1" xfId="0" applyFont="1" applyFill="1" applyBorder="1" applyAlignment="1" applyProtection="1">
      <alignment horizontal="right" vertical="center" wrapText="1"/>
      <protection hidden="1"/>
    </xf>
    <xf numFmtId="0" fontId="29" fillId="13" borderId="1" xfId="0" applyFont="1" applyFill="1" applyBorder="1" applyAlignment="1">
      <alignment horizontal="right" vertical="center" wrapText="1"/>
    </xf>
    <xf numFmtId="0" fontId="6" fillId="13" borderId="1" xfId="0" applyFont="1" applyFill="1" applyBorder="1" applyAlignment="1">
      <alignment horizontal="right" vertical="center" wrapText="1"/>
    </xf>
    <xf numFmtId="0" fontId="6" fillId="13" borderId="12" xfId="0" applyFont="1" applyFill="1" applyBorder="1" applyAlignment="1">
      <alignment horizontal="right" vertical="center" wrapText="1"/>
    </xf>
    <xf numFmtId="0" fontId="95" fillId="13" borderId="1" xfId="0" applyFont="1" applyFill="1" applyBorder="1" applyAlignment="1">
      <alignment horizontal="right" vertical="center" wrapText="1"/>
    </xf>
    <xf numFmtId="0" fontId="95" fillId="13" borderId="12" xfId="0" applyFont="1" applyFill="1" applyBorder="1" applyAlignment="1">
      <alignment horizontal="right" vertical="center" wrapText="1"/>
    </xf>
    <xf numFmtId="0" fontId="41" fillId="0" borderId="1" xfId="0" applyFont="1" applyBorder="1" applyAlignment="1" applyProtection="1">
      <alignment horizontal="left" vertical="center" wrapText="1"/>
      <protection locked="0"/>
    </xf>
    <xf numFmtId="0" fontId="41" fillId="0" borderId="8" xfId="0" applyFont="1" applyBorder="1" applyAlignment="1" applyProtection="1">
      <alignment horizontal="left" vertical="center" wrapText="1"/>
      <protection locked="0"/>
    </xf>
    <xf numFmtId="0" fontId="41" fillId="0" borderId="10"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wrapText="1"/>
      <protection locked="0"/>
    </xf>
    <xf numFmtId="0" fontId="37" fillId="13" borderId="2" xfId="0" applyFont="1" applyFill="1" applyBorder="1" applyAlignment="1" applyProtection="1">
      <alignment horizontal="center" vertical="center" wrapText="1"/>
      <protection hidden="1"/>
    </xf>
    <xf numFmtId="0" fontId="90" fillId="13" borderId="59" xfId="0" applyFont="1" applyFill="1" applyBorder="1" applyAlignment="1">
      <alignment horizontal="right" vertical="center" wrapText="1"/>
    </xf>
    <xf numFmtId="0" fontId="90" fillId="13" borderId="3" xfId="0" applyFont="1" applyFill="1" applyBorder="1" applyAlignment="1">
      <alignment horizontal="right" vertical="center" wrapText="1"/>
    </xf>
    <xf numFmtId="0" fontId="90" fillId="13" borderId="62" xfId="0" applyFont="1" applyFill="1" applyBorder="1" applyAlignment="1">
      <alignment horizontal="right" vertical="center" wrapText="1"/>
    </xf>
    <xf numFmtId="0" fontId="90" fillId="13" borderId="58" xfId="0" applyFont="1" applyFill="1" applyBorder="1" applyAlignment="1">
      <alignment horizontal="right" vertical="center" wrapText="1"/>
    </xf>
    <xf numFmtId="0" fontId="90" fillId="13" borderId="16" xfId="0" applyFont="1" applyFill="1" applyBorder="1" applyAlignment="1">
      <alignment horizontal="right" vertical="center" wrapText="1"/>
    </xf>
    <xf numFmtId="0" fontId="90" fillId="13" borderId="74" xfId="0" applyFont="1" applyFill="1" applyBorder="1" applyAlignment="1">
      <alignment horizontal="right" vertical="center" wrapText="1"/>
    </xf>
    <xf numFmtId="0" fontId="31" fillId="13" borderId="32" xfId="0" applyFont="1" applyFill="1" applyBorder="1" applyAlignment="1">
      <alignment horizontal="center" vertical="center" wrapText="1"/>
    </xf>
    <xf numFmtId="0" fontId="31" fillId="13" borderId="33" xfId="0" applyFont="1" applyFill="1" applyBorder="1" applyAlignment="1">
      <alignment horizontal="center" vertical="center" wrapText="1"/>
    </xf>
    <xf numFmtId="0" fontId="31" fillId="13" borderId="35" xfId="0" applyFont="1" applyFill="1" applyBorder="1" applyAlignment="1">
      <alignment horizontal="center" vertical="center" wrapText="1"/>
    </xf>
    <xf numFmtId="0" fontId="31" fillId="13" borderId="37"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39" fillId="0" borderId="26" xfId="0" applyFont="1" applyBorder="1" applyAlignment="1" applyProtection="1">
      <alignment horizontal="center" vertical="center" wrapText="1"/>
      <protection locked="0"/>
    </xf>
    <xf numFmtId="0" fontId="39" fillId="0" borderId="38" xfId="0" applyFont="1" applyBorder="1" applyAlignment="1" applyProtection="1">
      <alignment horizontal="center" vertical="center" wrapText="1"/>
      <protection locked="0"/>
    </xf>
    <xf numFmtId="0" fontId="78" fillId="0" borderId="34" xfId="0" applyFont="1" applyBorder="1" applyAlignment="1">
      <alignment horizontal="left" vertical="center" wrapText="1" indent="8"/>
    </xf>
    <xf numFmtId="0" fontId="78" fillId="0" borderId="35" xfId="0" applyFont="1" applyBorder="1" applyAlignment="1">
      <alignment horizontal="left" vertical="center" wrapText="1" indent="8"/>
    </xf>
    <xf numFmtId="0" fontId="78" fillId="0" borderId="37" xfId="0" applyFont="1" applyBorder="1" applyAlignment="1">
      <alignment horizontal="left" vertical="center" wrapText="1" indent="8"/>
    </xf>
    <xf numFmtId="0" fontId="78" fillId="0" borderId="24" xfId="0" applyFont="1" applyBorder="1" applyAlignment="1">
      <alignment horizontal="left" vertical="center" wrapText="1" indent="8"/>
    </xf>
    <xf numFmtId="0" fontId="78" fillId="0" borderId="13" xfId="0" applyFont="1" applyBorder="1" applyAlignment="1">
      <alignment horizontal="left" vertical="center" wrapText="1" indent="8"/>
    </xf>
    <xf numFmtId="0" fontId="78" fillId="0" borderId="14" xfId="0" applyFont="1" applyBorder="1" applyAlignment="1">
      <alignment horizontal="left" vertical="center" wrapText="1" indent="8"/>
    </xf>
    <xf numFmtId="0" fontId="5" fillId="0" borderId="59"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0" xfId="0" applyFont="1" applyAlignment="1">
      <alignment horizontal="center" vertical="center" wrapText="1"/>
    </xf>
    <xf numFmtId="0" fontId="5" fillId="0" borderId="49"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2" xfId="0" applyFont="1" applyBorder="1" applyAlignment="1">
      <alignment horizontal="center" vertical="center" wrapText="1"/>
    </xf>
    <xf numFmtId="0" fontId="20" fillId="0" borderId="59"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54"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0" xfId="0" applyFont="1" applyAlignment="1">
      <alignment horizontal="center" vertical="center" wrapText="1"/>
    </xf>
    <xf numFmtId="0" fontId="20" fillId="0" borderId="49" xfId="0" applyFont="1" applyBorder="1" applyAlignment="1">
      <alignment horizontal="center" vertical="center" wrapText="1"/>
    </xf>
    <xf numFmtId="0" fontId="20" fillId="0" borderId="58"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52" xfId="0" applyFont="1" applyBorder="1" applyAlignment="1">
      <alignment horizontal="center" vertical="center" wrapText="1"/>
    </xf>
    <xf numFmtId="0" fontId="19" fillId="13" borderId="0" xfId="0" applyFont="1" applyFill="1" applyAlignment="1" applyProtection="1">
      <alignment horizontal="left" vertical="center" wrapText="1" indent="1"/>
      <protection hidden="1"/>
    </xf>
    <xf numFmtId="0" fontId="19" fillId="13" borderId="49" xfId="0" applyFont="1" applyFill="1" applyBorder="1" applyAlignment="1" applyProtection="1">
      <alignment horizontal="left" vertical="center" wrapText="1" indent="1"/>
      <protection hidden="1"/>
    </xf>
    <xf numFmtId="0" fontId="47" fillId="0" borderId="32" xfId="0" applyFont="1" applyBorder="1" applyAlignment="1" applyProtection="1">
      <alignment horizontal="left" vertical="center" wrapText="1" indent="2"/>
      <protection locked="0"/>
    </xf>
    <xf numFmtId="0" fontId="47" fillId="0" borderId="35" xfId="0" applyFont="1" applyBorder="1" applyAlignment="1" applyProtection="1">
      <alignment horizontal="left" vertical="center" wrapText="1" indent="2"/>
      <protection locked="0"/>
    </xf>
    <xf numFmtId="0" fontId="47" fillId="0" borderId="37" xfId="0" applyFont="1" applyBorder="1" applyAlignment="1" applyProtection="1">
      <alignment horizontal="left" vertical="center" wrapText="1" indent="2"/>
      <protection locked="0"/>
    </xf>
    <xf numFmtId="0" fontId="90" fillId="13" borderId="4" xfId="0" applyFont="1" applyFill="1" applyBorder="1" applyAlignment="1">
      <alignment horizontal="right" vertical="center" wrapText="1"/>
    </xf>
    <xf numFmtId="0" fontId="90" fillId="13" borderId="5" xfId="0" applyFont="1" applyFill="1" applyBorder="1" applyAlignment="1">
      <alignment horizontal="right" vertical="center" wrapText="1"/>
    </xf>
    <xf numFmtId="0" fontId="90" fillId="13" borderId="17" xfId="0" applyFont="1" applyFill="1" applyBorder="1" applyAlignment="1">
      <alignment horizontal="right" vertical="center" wrapText="1"/>
    </xf>
    <xf numFmtId="0" fontId="90" fillId="13" borderId="18" xfId="0" applyFont="1" applyFill="1" applyBorder="1" applyAlignment="1">
      <alignment horizontal="right" vertical="center" wrapText="1"/>
    </xf>
    <xf numFmtId="0" fontId="90" fillId="13" borderId="7" xfId="0" applyFont="1" applyFill="1" applyBorder="1" applyAlignment="1">
      <alignment horizontal="right" vertical="center" wrapText="1"/>
    </xf>
    <xf numFmtId="0" fontId="90" fillId="13" borderId="1" xfId="0" applyFont="1" applyFill="1" applyBorder="1" applyAlignment="1">
      <alignment horizontal="right" vertical="center" wrapText="1"/>
    </xf>
    <xf numFmtId="0" fontId="90" fillId="13" borderId="63" xfId="0" applyFont="1" applyFill="1" applyBorder="1" applyAlignment="1">
      <alignment horizontal="right" vertical="center" wrapText="1"/>
    </xf>
    <xf numFmtId="0" fontId="90" fillId="13" borderId="64" xfId="0" applyFont="1" applyFill="1" applyBorder="1" applyAlignment="1">
      <alignment horizontal="right" vertical="center" wrapText="1"/>
    </xf>
    <xf numFmtId="0" fontId="46" fillId="0" borderId="28" xfId="0" applyFont="1" applyBorder="1" applyAlignment="1" applyProtection="1">
      <alignment horizontal="left" vertical="center" wrapText="1" indent="2"/>
      <protection locked="0"/>
    </xf>
    <xf numFmtId="0" fontId="46" fillId="0" borderId="29" xfId="0" applyFont="1" applyBorder="1" applyAlignment="1" applyProtection="1">
      <alignment horizontal="left" vertical="center" wrapText="1" indent="2"/>
      <protection locked="0"/>
    </xf>
    <xf numFmtId="0" fontId="46" fillId="0" borderId="1" xfId="0" applyFont="1" applyBorder="1" applyAlignment="1" applyProtection="1">
      <alignment horizontal="left" vertical="center" wrapText="1" indent="2"/>
      <protection locked="0"/>
    </xf>
    <xf numFmtId="0" fontId="46" fillId="0" borderId="8" xfId="0" applyFont="1" applyBorder="1" applyAlignment="1" applyProtection="1">
      <alignment horizontal="left" vertical="center" wrapText="1" indent="2"/>
      <protection locked="0"/>
    </xf>
    <xf numFmtId="0" fontId="46" fillId="0" borderId="18" xfId="0" applyFont="1" applyBorder="1" applyAlignment="1" applyProtection="1">
      <alignment horizontal="left" vertical="center" wrapText="1" indent="2"/>
      <protection locked="0"/>
    </xf>
    <xf numFmtId="0" fontId="46" fillId="0" borderId="19" xfId="0" applyFont="1" applyBorder="1" applyAlignment="1" applyProtection="1">
      <alignment horizontal="left" vertical="center" wrapText="1" indent="2"/>
      <protection locked="0"/>
    </xf>
    <xf numFmtId="0" fontId="24" fillId="13" borderId="77" xfId="0" applyFont="1" applyFill="1" applyBorder="1" applyAlignment="1" applyProtection="1">
      <alignment horizontal="center" vertical="center" wrapText="1"/>
      <protection hidden="1"/>
    </xf>
    <xf numFmtId="0" fontId="24" fillId="13" borderId="78" xfId="0" applyFont="1" applyFill="1" applyBorder="1" applyAlignment="1" applyProtection="1">
      <alignment horizontal="center" vertical="center" wrapText="1"/>
      <protection hidden="1"/>
    </xf>
    <xf numFmtId="0" fontId="90" fillId="13" borderId="55" xfId="0" applyFont="1" applyFill="1" applyBorder="1" applyAlignment="1">
      <alignment horizontal="right" vertical="center" wrapText="1"/>
    </xf>
    <xf numFmtId="0" fontId="90" fillId="13" borderId="28" xfId="0" applyFont="1" applyFill="1" applyBorder="1" applyAlignment="1">
      <alignment horizontal="right" vertical="center" wrapText="1"/>
    </xf>
    <xf numFmtId="0" fontId="47" fillId="0" borderId="69" xfId="0" applyFont="1" applyBorder="1" applyAlignment="1" applyProtection="1">
      <alignment horizontal="center" vertical="center" wrapText="1"/>
      <protection locked="0"/>
    </xf>
    <xf numFmtId="0" fontId="47" fillId="0" borderId="128" xfId="0" applyFont="1" applyBorder="1" applyAlignment="1" applyProtection="1">
      <alignment horizontal="center" vertical="center" wrapText="1"/>
      <protection locked="0"/>
    </xf>
    <xf numFmtId="0" fontId="13" fillId="0" borderId="39" xfId="0" applyFont="1" applyBorder="1" applyAlignment="1" applyProtection="1">
      <alignment horizontal="center" vertical="center" wrapText="1"/>
      <protection locked="0"/>
    </xf>
    <xf numFmtId="0" fontId="13" fillId="0" borderId="40" xfId="0" applyFont="1" applyBorder="1" applyAlignment="1" applyProtection="1">
      <alignment horizontal="center" vertical="center" wrapText="1"/>
      <protection locked="0"/>
    </xf>
    <xf numFmtId="0" fontId="13" fillId="0" borderId="41" xfId="0" applyFont="1" applyBorder="1" applyAlignment="1" applyProtection="1">
      <alignment horizontal="center" vertical="center" wrapText="1"/>
      <protection locked="0"/>
    </xf>
    <xf numFmtId="0" fontId="13" fillId="0" borderId="44" xfId="0" applyFont="1" applyBorder="1" applyAlignment="1" applyProtection="1">
      <alignment horizontal="center" vertical="center" wrapText="1"/>
      <protection locked="0"/>
    </xf>
    <xf numFmtId="0" fontId="13" fillId="0" borderId="38" xfId="0" applyFont="1" applyBorder="1" applyAlignment="1" applyProtection="1">
      <alignment horizontal="center" vertical="center" wrapText="1"/>
      <protection locked="0"/>
    </xf>
    <xf numFmtId="0" fontId="13" fillId="0" borderId="45" xfId="0" applyFont="1" applyBorder="1" applyAlignment="1" applyProtection="1">
      <alignment horizontal="center" vertical="center" wrapText="1"/>
      <protection locked="0"/>
    </xf>
    <xf numFmtId="0" fontId="37" fillId="13" borderId="43" xfId="0" applyFont="1" applyFill="1" applyBorder="1" applyAlignment="1" applyProtection="1">
      <alignment horizontal="center" vertical="center" wrapText="1"/>
      <protection hidden="1"/>
    </xf>
    <xf numFmtId="0" fontId="37" fillId="13" borderId="53" xfId="0" applyFont="1" applyFill="1" applyBorder="1" applyAlignment="1" applyProtection="1">
      <alignment horizontal="center" vertical="center" wrapText="1"/>
      <protection hidden="1"/>
    </xf>
    <xf numFmtId="0" fontId="42" fillId="0" borderId="32" xfId="0" applyFont="1" applyBorder="1" applyAlignment="1" applyProtection="1">
      <alignment horizontal="left" vertical="center" wrapText="1"/>
      <protection locked="0"/>
    </xf>
    <xf numFmtId="0" fontId="42" fillId="0" borderId="35" xfId="0" applyFont="1" applyBorder="1" applyAlignment="1" applyProtection="1">
      <alignment horizontal="left" vertical="center" wrapText="1"/>
      <protection locked="0"/>
    </xf>
    <xf numFmtId="0" fontId="42" fillId="0" borderId="37" xfId="0" applyFont="1" applyBorder="1" applyAlignment="1" applyProtection="1">
      <alignment horizontal="left" vertical="center" wrapText="1"/>
      <protection locked="0"/>
    </xf>
    <xf numFmtId="0" fontId="51" fillId="13" borderId="12" xfId="0" applyFont="1" applyFill="1" applyBorder="1" applyAlignment="1">
      <alignment horizontal="left" vertical="center" wrapText="1" indent="1"/>
    </xf>
    <xf numFmtId="0" fontId="51" fillId="13" borderId="13" xfId="0" applyFont="1" applyFill="1" applyBorder="1" applyAlignment="1">
      <alignment horizontal="left" vertical="center" wrapText="1" indent="1"/>
    </xf>
    <xf numFmtId="0" fontId="51" fillId="13" borderId="14" xfId="0" applyFont="1" applyFill="1" applyBorder="1" applyAlignment="1">
      <alignment horizontal="left" vertical="center" wrapText="1" indent="1"/>
    </xf>
    <xf numFmtId="0" fontId="42" fillId="0" borderId="12" xfId="0" applyFont="1" applyBorder="1" applyAlignment="1" applyProtection="1">
      <alignment horizontal="left" vertical="center" wrapText="1"/>
      <protection locked="0"/>
    </xf>
    <xf numFmtId="0" fontId="42" fillId="0" borderId="13" xfId="0" applyFont="1" applyBorder="1" applyAlignment="1" applyProtection="1">
      <alignment horizontal="left" vertical="center" wrapText="1"/>
      <protection locked="0"/>
    </xf>
    <xf numFmtId="0" fontId="42" fillId="0" borderId="14" xfId="0" applyFont="1" applyBorder="1" applyAlignment="1" applyProtection="1">
      <alignment horizontal="left" vertical="center" wrapText="1"/>
      <protection locked="0"/>
    </xf>
    <xf numFmtId="0" fontId="82" fillId="16" borderId="36" xfId="3" applyFont="1" applyFill="1" applyBorder="1" applyAlignment="1" applyProtection="1">
      <alignment horizontal="center" vertical="center" wrapText="1"/>
      <protection hidden="1"/>
    </xf>
    <xf numFmtId="0" fontId="68" fillId="16" borderId="36" xfId="3" applyFill="1" applyBorder="1" applyAlignment="1" applyProtection="1">
      <alignment horizontal="center" vertical="center" wrapText="1"/>
      <protection hidden="1"/>
    </xf>
    <xf numFmtId="0" fontId="68" fillId="16" borderId="48" xfId="3" applyFill="1" applyBorder="1" applyAlignment="1" applyProtection="1">
      <alignment horizontal="center" vertical="center" wrapText="1"/>
      <protection hidden="1"/>
    </xf>
    <xf numFmtId="0" fontId="46" fillId="0" borderId="82" xfId="0" applyFont="1" applyBorder="1" applyAlignment="1" applyProtection="1">
      <alignment horizontal="left" vertical="center" wrapText="1" indent="2"/>
      <protection locked="0"/>
    </xf>
    <xf numFmtId="0" fontId="46" fillId="0" borderId="83" xfId="0" applyFont="1" applyBorder="1" applyAlignment="1" applyProtection="1">
      <alignment horizontal="left" vertical="center" wrapText="1" indent="2"/>
      <protection locked="0"/>
    </xf>
    <xf numFmtId="0" fontId="46" fillId="0" borderId="79" xfId="0" applyFont="1" applyBorder="1" applyAlignment="1" applyProtection="1">
      <alignment horizontal="left" vertical="center" wrapText="1" indent="2"/>
      <protection locked="0"/>
    </xf>
    <xf numFmtId="0" fontId="46" fillId="13" borderId="78" xfId="0" applyFont="1" applyFill="1" applyBorder="1" applyAlignment="1">
      <alignment horizontal="left" vertical="center" wrapText="1" indent="2"/>
    </xf>
    <xf numFmtId="0" fontId="46" fillId="13" borderId="80" xfId="0" applyFont="1" applyFill="1" applyBorder="1" applyAlignment="1">
      <alignment horizontal="left" vertical="center" wrapText="1" indent="2"/>
    </xf>
    <xf numFmtId="0" fontId="92" fillId="13" borderId="55" xfId="0" applyFont="1" applyFill="1" applyBorder="1" applyAlignment="1">
      <alignment horizontal="right" vertical="center" wrapText="1"/>
    </xf>
    <xf numFmtId="0" fontId="92" fillId="13" borderId="28" xfId="0" applyFont="1" applyFill="1" applyBorder="1" applyAlignment="1">
      <alignment horizontal="right" vertical="center" wrapText="1"/>
    </xf>
    <xf numFmtId="0" fontId="92" fillId="13" borderId="30" xfId="0" applyFont="1" applyFill="1" applyBorder="1" applyAlignment="1">
      <alignment horizontal="right" vertical="center" wrapText="1"/>
    </xf>
    <xf numFmtId="0" fontId="40" fillId="0" borderId="130" xfId="0" applyFont="1" applyBorder="1" applyAlignment="1" applyProtection="1">
      <alignment horizontal="center" vertical="center" wrapText="1"/>
      <protection locked="0"/>
    </xf>
    <xf numFmtId="0" fontId="40" fillId="0" borderId="131" xfId="0" applyFont="1" applyBorder="1" applyAlignment="1" applyProtection="1">
      <alignment horizontal="center" vertical="center" wrapText="1"/>
      <protection locked="0"/>
    </xf>
    <xf numFmtId="0" fontId="40" fillId="0" borderId="132" xfId="0" applyFont="1" applyBorder="1" applyAlignment="1" applyProtection="1">
      <alignment horizontal="center" vertical="center" wrapText="1"/>
      <protection locked="0"/>
    </xf>
    <xf numFmtId="164" fontId="46" fillId="0" borderId="47" xfId="0" applyNumberFormat="1" applyFont="1" applyBorder="1" applyAlignment="1" applyProtection="1">
      <alignment horizontal="left" vertical="center" wrapText="1" indent="2"/>
      <protection locked="0"/>
    </xf>
    <xf numFmtId="164" fontId="46" fillId="0" borderId="76" xfId="0" applyNumberFormat="1" applyFont="1" applyBorder="1" applyAlignment="1" applyProtection="1">
      <alignment horizontal="left" vertical="center" wrapText="1" indent="2"/>
      <protection locked="0"/>
    </xf>
    <xf numFmtId="0" fontId="65" fillId="0" borderId="47" xfId="0" applyFont="1" applyBorder="1" applyAlignment="1" applyProtection="1">
      <alignment horizontal="center" vertical="center" wrapText="1"/>
      <protection hidden="1"/>
    </xf>
    <xf numFmtId="0" fontId="22" fillId="0" borderId="23" xfId="0" applyFont="1" applyBorder="1" applyAlignment="1" applyProtection="1">
      <alignment horizontal="center" vertical="center" wrapText="1"/>
      <protection hidden="1"/>
    </xf>
    <xf numFmtId="0" fontId="24" fillId="13" borderId="17" xfId="0" applyFont="1" applyFill="1" applyBorder="1" applyAlignment="1" applyProtection="1">
      <alignment horizontal="center" vertical="center" wrapText="1"/>
      <protection hidden="1"/>
    </xf>
    <xf numFmtId="0" fontId="24" fillId="13" borderId="18" xfId="0" applyFont="1" applyFill="1" applyBorder="1" applyAlignment="1" applyProtection="1">
      <alignment horizontal="center" vertical="center" wrapText="1"/>
      <protection hidden="1"/>
    </xf>
    <xf numFmtId="0" fontId="24" fillId="13" borderId="51" xfId="0" applyFont="1" applyFill="1" applyBorder="1" applyAlignment="1" applyProtection="1">
      <alignment horizontal="center" vertical="center" wrapText="1"/>
      <protection hidden="1"/>
    </xf>
    <xf numFmtId="0" fontId="24" fillId="13" borderId="19" xfId="0" applyFont="1" applyFill="1" applyBorder="1" applyAlignment="1" applyProtection="1">
      <alignment horizontal="center" vertical="center" wrapText="1"/>
      <protection hidden="1"/>
    </xf>
    <xf numFmtId="0" fontId="14" fillId="13" borderId="63" xfId="0" applyFont="1" applyFill="1" applyBorder="1" applyAlignment="1" applyProtection="1">
      <alignment horizontal="right" vertical="center" wrapText="1"/>
      <protection hidden="1"/>
    </xf>
    <xf numFmtId="0" fontId="14" fillId="13" borderId="64" xfId="0" applyFont="1" applyFill="1" applyBorder="1" applyAlignment="1" applyProtection="1">
      <alignment horizontal="right" vertical="center" wrapText="1"/>
      <protection hidden="1"/>
    </xf>
    <xf numFmtId="0" fontId="47" fillId="0" borderId="68"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48" fillId="13" borderId="4" xfId="0" applyFont="1" applyFill="1" applyBorder="1" applyAlignment="1" applyProtection="1">
      <alignment horizontal="right" vertical="center" wrapText="1"/>
      <protection hidden="1"/>
    </xf>
    <xf numFmtId="0" fontId="32" fillId="13" borderId="5" xfId="0" applyFont="1" applyFill="1" applyBorder="1" applyAlignment="1" applyProtection="1">
      <alignment horizontal="right" vertical="center" wrapText="1"/>
      <protection hidden="1"/>
    </xf>
    <xf numFmtId="0" fontId="32" fillId="13" borderId="7" xfId="0" applyFont="1" applyFill="1" applyBorder="1" applyAlignment="1" applyProtection="1">
      <alignment horizontal="right" vertical="center" wrapText="1"/>
      <protection hidden="1"/>
    </xf>
    <xf numFmtId="0" fontId="32" fillId="13" borderId="1" xfId="0" applyFont="1" applyFill="1" applyBorder="1" applyAlignment="1" applyProtection="1">
      <alignment horizontal="right" vertical="center" wrapText="1"/>
      <protection hidden="1"/>
    </xf>
    <xf numFmtId="0" fontId="32" fillId="13" borderId="9" xfId="0" applyFont="1" applyFill="1" applyBorder="1" applyAlignment="1" applyProtection="1">
      <alignment horizontal="right" vertical="center" wrapText="1"/>
      <protection hidden="1"/>
    </xf>
    <xf numFmtId="0" fontId="32" fillId="13" borderId="10" xfId="0" applyFont="1" applyFill="1" applyBorder="1" applyAlignment="1" applyProtection="1">
      <alignment horizontal="right" vertical="center" wrapText="1"/>
      <protection hidden="1"/>
    </xf>
    <xf numFmtId="0" fontId="39" fillId="0" borderId="5" xfId="0" applyFont="1" applyBorder="1" applyAlignment="1" applyProtection="1">
      <alignment horizontal="center" vertical="center" wrapText="1"/>
      <protection locked="0"/>
    </xf>
    <xf numFmtId="0" fontId="32" fillId="0" borderId="72" xfId="0" applyFont="1" applyBorder="1" applyAlignment="1" applyProtection="1">
      <alignment horizontal="center" vertical="center" wrapText="1"/>
      <protection locked="0"/>
    </xf>
    <xf numFmtId="0" fontId="32" fillId="0" borderId="73" xfId="0"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24" fillId="13" borderId="44" xfId="0" applyFont="1" applyFill="1" applyBorder="1" applyAlignment="1" applyProtection="1">
      <alignment horizontal="right" vertical="center" wrapText="1"/>
      <protection locked="0"/>
    </xf>
    <xf numFmtId="0" fontId="50" fillId="13" borderId="26" xfId="0" applyFont="1" applyFill="1" applyBorder="1" applyAlignment="1" applyProtection="1">
      <alignment horizontal="right" vertical="center" wrapText="1"/>
      <protection locked="0"/>
    </xf>
    <xf numFmtId="0" fontId="50" fillId="13" borderId="45" xfId="0" applyFont="1" applyFill="1" applyBorder="1" applyAlignment="1" applyProtection="1">
      <alignment horizontal="right" vertical="center" wrapText="1"/>
      <protection locked="0"/>
    </xf>
    <xf numFmtId="0" fontId="51" fillId="0" borderId="44" xfId="0" applyFont="1" applyBorder="1" applyAlignment="1" applyProtection="1">
      <alignment horizontal="center" vertical="center" wrapText="1"/>
      <protection locked="0"/>
    </xf>
    <xf numFmtId="0" fontId="51" fillId="0" borderId="26" xfId="0" applyFont="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0" fontId="5" fillId="13" borderId="7" xfId="0" applyFont="1" applyFill="1" applyBorder="1" applyAlignment="1">
      <alignment horizontal="center" vertical="center" wrapText="1"/>
    </xf>
    <xf numFmtId="0" fontId="5" fillId="13" borderId="9" xfId="0" applyFont="1" applyFill="1" applyBorder="1" applyAlignment="1">
      <alignment horizontal="center" vertical="center" wrapText="1"/>
    </xf>
    <xf numFmtId="0" fontId="36" fillId="13" borderId="36" xfId="0" applyFont="1" applyFill="1" applyBorder="1" applyAlignment="1">
      <alignment horizontal="left" vertical="center" wrapText="1"/>
    </xf>
    <xf numFmtId="0" fontId="18" fillId="13" borderId="5" xfId="0" applyFont="1" applyFill="1" applyBorder="1" applyAlignment="1" applyProtection="1">
      <alignment horizontal="right" vertical="center" wrapText="1"/>
      <protection hidden="1"/>
    </xf>
    <xf numFmtId="0" fontId="18" fillId="13" borderId="32" xfId="0" applyFont="1" applyFill="1" applyBorder="1" applyAlignment="1" applyProtection="1">
      <alignment horizontal="right" vertical="center" wrapText="1"/>
      <protection hidden="1"/>
    </xf>
    <xf numFmtId="0" fontId="14" fillId="13" borderId="18" xfId="0" applyFont="1" applyFill="1" applyBorder="1" applyAlignment="1" applyProtection="1">
      <alignment horizontal="right" vertical="center" wrapText="1"/>
      <protection hidden="1"/>
    </xf>
    <xf numFmtId="0" fontId="18" fillId="13" borderId="18" xfId="0" applyFont="1" applyFill="1" applyBorder="1" applyAlignment="1" applyProtection="1">
      <alignment horizontal="right" vertical="center" wrapText="1"/>
      <protection hidden="1"/>
    </xf>
    <xf numFmtId="0" fontId="18" fillId="13" borderId="20" xfId="0" applyFont="1" applyFill="1" applyBorder="1" applyAlignment="1" applyProtection="1">
      <alignment horizontal="right" vertical="center" wrapText="1"/>
      <protection hidden="1"/>
    </xf>
    <xf numFmtId="0" fontId="24" fillId="13" borderId="1" xfId="0" applyFont="1" applyFill="1" applyBorder="1" applyAlignment="1" applyProtection="1">
      <alignment horizontal="right" vertical="center" wrapText="1"/>
      <protection hidden="1"/>
    </xf>
    <xf numFmtId="0" fontId="13" fillId="0" borderId="75" xfId="0" applyFont="1" applyBorder="1" applyAlignment="1" applyProtection="1">
      <alignment horizontal="center" vertical="center" wrapText="1"/>
      <protection locked="0"/>
    </xf>
    <xf numFmtId="0" fontId="94" fillId="13" borderId="51" xfId="0" applyFont="1" applyFill="1" applyBorder="1" applyAlignment="1" applyProtection="1">
      <alignment horizontal="right" vertical="center" wrapText="1"/>
      <protection hidden="1"/>
    </xf>
    <xf numFmtId="164" fontId="42" fillId="0" borderId="12" xfId="0" applyNumberFormat="1" applyFont="1" applyBorder="1" applyAlignment="1" applyProtection="1">
      <alignment horizontal="left" vertical="center" wrapText="1"/>
      <protection locked="0"/>
    </xf>
    <xf numFmtId="164" fontId="42" fillId="0" borderId="13" xfId="0" applyNumberFormat="1" applyFont="1" applyBorder="1" applyAlignment="1" applyProtection="1">
      <alignment horizontal="left" vertical="center" wrapText="1"/>
      <protection locked="0"/>
    </xf>
    <xf numFmtId="164" fontId="42" fillId="0" borderId="14" xfId="0" applyNumberFormat="1" applyFont="1" applyBorder="1" applyAlignment="1" applyProtection="1">
      <alignment horizontal="left" vertical="center" wrapText="1"/>
      <protection locked="0"/>
    </xf>
    <xf numFmtId="0" fontId="19" fillId="13" borderId="36" xfId="0" applyFont="1" applyFill="1" applyBorder="1" applyAlignment="1" applyProtection="1">
      <alignment horizontal="left" vertical="center" wrapText="1"/>
      <protection hidden="1"/>
    </xf>
    <xf numFmtId="0" fontId="35" fillId="13" borderId="36" xfId="0" applyFont="1" applyFill="1" applyBorder="1" applyAlignment="1" applyProtection="1">
      <alignment horizontal="left" vertical="center" wrapText="1"/>
      <protection hidden="1"/>
    </xf>
    <xf numFmtId="0" fontId="35" fillId="13" borderId="48" xfId="0" applyFont="1" applyFill="1" applyBorder="1" applyAlignment="1" applyProtection="1">
      <alignment horizontal="left" vertical="center" wrapText="1"/>
      <protection hidden="1"/>
    </xf>
    <xf numFmtId="0" fontId="34" fillId="13" borderId="1" xfId="0" applyFont="1" applyFill="1" applyBorder="1" applyAlignment="1" applyProtection="1">
      <alignment horizontal="right" vertical="center" wrapText="1"/>
      <protection hidden="1"/>
    </xf>
    <xf numFmtId="0" fontId="94" fillId="13" borderId="18" xfId="0" applyFont="1" applyFill="1" applyBorder="1" applyAlignment="1" applyProtection="1">
      <alignment horizontal="right" vertical="center" wrapText="1"/>
      <protection hidden="1"/>
    </xf>
    <xf numFmtId="0" fontId="14" fillId="13" borderId="1" xfId="0" applyFont="1" applyFill="1" applyBorder="1" applyAlignment="1" applyProtection="1">
      <alignment horizontal="center" vertical="center" wrapText="1"/>
      <protection hidden="1"/>
    </xf>
    <xf numFmtId="0" fontId="46" fillId="0" borderId="1" xfId="0" applyFont="1" applyBorder="1" applyAlignment="1" applyProtection="1">
      <alignment horizontal="center" vertical="center" wrapText="1"/>
      <protection locked="0"/>
    </xf>
    <xf numFmtId="0" fontId="5" fillId="0" borderId="50" xfId="0" applyFont="1" applyBorder="1" applyAlignment="1">
      <alignment horizontal="left" vertical="top" wrapText="1"/>
    </xf>
    <xf numFmtId="0" fontId="5" fillId="0" borderId="36" xfId="0" applyFont="1" applyBorder="1" applyAlignment="1">
      <alignment horizontal="left" vertical="top" wrapText="1"/>
    </xf>
    <xf numFmtId="0" fontId="5" fillId="0" borderId="48" xfId="0" applyFont="1" applyBorder="1" applyAlignment="1">
      <alignment horizontal="left" vertical="top" wrapText="1"/>
    </xf>
    <xf numFmtId="0" fontId="43" fillId="8" borderId="66"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wrapText="1"/>
      <protection locked="0"/>
    </xf>
    <xf numFmtId="0" fontId="43" fillId="8" borderId="31" xfId="0" applyFont="1" applyFill="1" applyBorder="1" applyAlignment="1" applyProtection="1">
      <alignment horizontal="center" vertical="center" wrapText="1"/>
      <protection locked="0"/>
    </xf>
    <xf numFmtId="0" fontId="65" fillId="13" borderId="59" xfId="0" applyFont="1" applyFill="1" applyBorder="1" applyAlignment="1" applyProtection="1">
      <alignment horizontal="right" vertical="center" wrapText="1"/>
      <protection hidden="1"/>
    </xf>
    <xf numFmtId="0" fontId="65" fillId="13" borderId="3" xfId="0" applyFont="1" applyFill="1" applyBorder="1" applyAlignment="1" applyProtection="1">
      <alignment horizontal="right" vertical="center" wrapText="1"/>
      <protection hidden="1"/>
    </xf>
    <xf numFmtId="0" fontId="65" fillId="13" borderId="62" xfId="0" applyFont="1" applyFill="1" applyBorder="1" applyAlignment="1" applyProtection="1">
      <alignment horizontal="right" vertical="center" wrapText="1"/>
      <protection hidden="1"/>
    </xf>
    <xf numFmtId="0" fontId="11" fillId="13" borderId="42" xfId="0" applyFont="1" applyFill="1" applyBorder="1" applyAlignment="1">
      <alignment horizontal="center" vertical="center" wrapText="1"/>
    </xf>
    <xf numFmtId="0" fontId="11" fillId="13" borderId="55" xfId="0" applyFont="1" applyFill="1" applyBorder="1" applyAlignment="1">
      <alignment horizontal="center" vertical="center" wrapText="1"/>
    </xf>
    <xf numFmtId="0" fontId="94" fillId="13" borderId="53" xfId="0" applyFont="1" applyFill="1" applyBorder="1" applyAlignment="1" applyProtection="1">
      <alignment horizontal="right" vertical="center" wrapText="1"/>
      <protection hidden="1"/>
    </xf>
    <xf numFmtId="0" fontId="94" fillId="13" borderId="3" xfId="0" applyFont="1" applyFill="1" applyBorder="1" applyAlignment="1" applyProtection="1">
      <alignment horizontal="right" vertical="center" wrapText="1"/>
      <protection hidden="1"/>
    </xf>
    <xf numFmtId="0" fontId="94" fillId="13" borderId="62" xfId="0" applyFont="1" applyFill="1" applyBorder="1" applyAlignment="1" applyProtection="1">
      <alignment horizontal="right" vertical="center" wrapText="1"/>
      <protection hidden="1"/>
    </xf>
    <xf numFmtId="0" fontId="94" fillId="13" borderId="30" xfId="0" applyFont="1" applyFill="1" applyBorder="1" applyAlignment="1" applyProtection="1">
      <alignment horizontal="right" vertical="center" wrapText="1"/>
      <protection hidden="1"/>
    </xf>
    <xf numFmtId="0" fontId="94" fillId="13" borderId="47" xfId="0" applyFont="1" applyFill="1" applyBorder="1" applyAlignment="1" applyProtection="1">
      <alignment horizontal="right" vertical="center" wrapText="1"/>
      <protection hidden="1"/>
    </xf>
    <xf numFmtId="0" fontId="94" fillId="13" borderId="23" xfId="0" applyFont="1" applyFill="1" applyBorder="1" applyAlignment="1" applyProtection="1">
      <alignment horizontal="right" vertical="center" wrapText="1"/>
      <protection hidden="1"/>
    </xf>
    <xf numFmtId="0" fontId="35" fillId="2" borderId="32" xfId="0" applyFont="1" applyFill="1" applyBorder="1" applyAlignment="1" applyProtection="1">
      <alignment horizontal="center" vertical="center" wrapText="1"/>
      <protection hidden="1"/>
    </xf>
    <xf numFmtId="0" fontId="35" fillId="2" borderId="35" xfId="0" applyFont="1" applyFill="1" applyBorder="1" applyAlignment="1" applyProtection="1">
      <alignment horizontal="center" vertical="center" wrapText="1"/>
      <protection hidden="1"/>
    </xf>
    <xf numFmtId="0" fontId="35" fillId="2" borderId="33" xfId="0" applyFont="1" applyFill="1" applyBorder="1" applyAlignment="1" applyProtection="1">
      <alignment horizontal="center" vertical="center" wrapText="1"/>
      <protection hidden="1"/>
    </xf>
    <xf numFmtId="0" fontId="35" fillId="2" borderId="37" xfId="0" applyFont="1" applyFill="1" applyBorder="1" applyAlignment="1" applyProtection="1">
      <alignment horizontal="center" vertical="center" wrapText="1"/>
      <protection hidden="1"/>
    </xf>
    <xf numFmtId="0" fontId="35" fillId="2" borderId="12" xfId="0" applyFont="1" applyFill="1" applyBorder="1" applyAlignment="1" applyProtection="1">
      <alignment horizontal="left" vertical="center" wrapText="1"/>
      <protection hidden="1"/>
    </xf>
    <xf numFmtId="0" fontId="35" fillId="2" borderId="13" xfId="0" applyFont="1" applyFill="1" applyBorder="1" applyAlignment="1" applyProtection="1">
      <alignment horizontal="left" vertical="center" wrapText="1"/>
      <protection hidden="1"/>
    </xf>
    <xf numFmtId="0" fontId="35" fillId="2" borderId="14" xfId="0" applyFont="1" applyFill="1" applyBorder="1" applyAlignment="1" applyProtection="1">
      <alignment horizontal="left" vertical="center" wrapText="1"/>
      <protection hidden="1"/>
    </xf>
    <xf numFmtId="0" fontId="36" fillId="4" borderId="16" xfId="0" applyFont="1" applyFill="1" applyBorder="1" applyAlignment="1" applyProtection="1">
      <alignment horizontal="left" vertical="center" wrapText="1" indent="1"/>
      <protection hidden="1"/>
    </xf>
    <xf numFmtId="0" fontId="36" fillId="4" borderId="52" xfId="0" applyFont="1" applyFill="1" applyBorder="1" applyAlignment="1" applyProtection="1">
      <alignment horizontal="left" vertical="center" wrapText="1" indent="1"/>
      <protection hidden="1"/>
    </xf>
    <xf numFmtId="0" fontId="78" fillId="0" borderId="25" xfId="0" applyFont="1" applyBorder="1" applyAlignment="1">
      <alignment horizontal="left" vertical="center" wrapText="1" indent="8"/>
    </xf>
    <xf numFmtId="0" fontId="78" fillId="0" borderId="26" xfId="0" applyFont="1" applyBorder="1" applyAlignment="1">
      <alignment horizontal="left" vertical="center" wrapText="1" indent="8"/>
    </xf>
    <xf numFmtId="0" fontId="78" fillId="0" borderId="38" xfId="0" applyFont="1" applyBorder="1" applyAlignment="1">
      <alignment horizontal="left" vertical="center" wrapText="1" indent="8"/>
    </xf>
    <xf numFmtId="0" fontId="0" fillId="0" borderId="16" xfId="0" applyBorder="1" applyAlignment="1">
      <alignment horizontal="center" vertical="center"/>
    </xf>
    <xf numFmtId="0" fontId="20" fillId="0" borderId="16" xfId="0" applyFont="1" applyBorder="1" applyAlignment="1">
      <alignment horizontal="center" vertical="center"/>
    </xf>
    <xf numFmtId="0" fontId="99" fillId="0" borderId="16" xfId="0" applyFont="1" applyBorder="1" applyAlignment="1">
      <alignment horizontal="right" vertical="center" wrapText="1"/>
    </xf>
    <xf numFmtId="0" fontId="98" fillId="0" borderId="16" xfId="0" applyFont="1" applyBorder="1" applyAlignment="1">
      <alignment horizontal="right" vertical="center"/>
    </xf>
    <xf numFmtId="0" fontId="0" fillId="0" borderId="0" xfId="0" applyAlignment="1">
      <alignment horizontal="center" vertical="center"/>
    </xf>
    <xf numFmtId="0" fontId="86" fillId="0" borderId="90" xfId="2" applyFont="1" applyBorder="1" applyAlignment="1" applyProtection="1">
      <alignment horizontal="center" vertical="center" wrapText="1"/>
      <protection locked="0"/>
    </xf>
    <xf numFmtId="0" fontId="86" fillId="0" borderId="65" xfId="2" applyFont="1" applyBorder="1" applyAlignment="1" applyProtection="1">
      <alignment horizontal="center" vertical="center" wrapText="1"/>
      <protection locked="0"/>
    </xf>
    <xf numFmtId="0" fontId="86" fillId="0" borderId="101" xfId="2" applyFont="1" applyBorder="1" applyAlignment="1" applyProtection="1">
      <alignment horizontal="center" vertical="center" wrapText="1"/>
      <protection locked="0"/>
    </xf>
    <xf numFmtId="0" fontId="83" fillId="0" borderId="124" xfId="0" applyFont="1" applyBorder="1" applyAlignment="1">
      <alignment horizontal="right" vertical="center" wrapText="1"/>
    </xf>
    <xf numFmtId="0" fontId="83" fillId="0" borderId="125" xfId="0" applyFont="1" applyBorder="1" applyAlignment="1">
      <alignment horizontal="right" vertical="center" wrapText="1"/>
    </xf>
    <xf numFmtId="0" fontId="2" fillId="13" borderId="46" xfId="1" applyFont="1" applyFill="1" applyBorder="1" applyAlignment="1">
      <alignment horizontal="center" vertical="center" wrapText="1"/>
    </xf>
    <xf numFmtId="0" fontId="2" fillId="13" borderId="47" xfId="1" applyFont="1" applyFill="1" applyBorder="1" applyAlignment="1">
      <alignment horizontal="center" vertical="center" wrapText="1"/>
    </xf>
    <xf numFmtId="0" fontId="58" fillId="13" borderId="97" xfId="1" applyFill="1" applyBorder="1" applyAlignment="1">
      <alignment horizontal="center" vertical="center"/>
    </xf>
    <xf numFmtId="0" fontId="46" fillId="15" borderId="15" xfId="1" applyFont="1" applyFill="1" applyBorder="1" applyAlignment="1">
      <alignment horizontal="center" vertical="center" wrapText="1"/>
    </xf>
    <xf numFmtId="0" fontId="46" fillId="15" borderId="49" xfId="1" applyFont="1" applyFill="1" applyBorder="1" applyAlignment="1">
      <alignment horizontal="center" vertical="center" wrapText="1"/>
    </xf>
    <xf numFmtId="0" fontId="46" fillId="15" borderId="105" xfId="1" applyFont="1" applyFill="1" applyBorder="1" applyAlignment="1">
      <alignment horizontal="center" vertical="center" wrapText="1"/>
    </xf>
    <xf numFmtId="0" fontId="46" fillId="15" borderId="119" xfId="1" applyFont="1" applyFill="1" applyBorder="1" applyAlignment="1">
      <alignment horizontal="center" vertical="center" wrapText="1"/>
    </xf>
    <xf numFmtId="0" fontId="70" fillId="13" borderId="7" xfId="1" applyFont="1" applyFill="1" applyBorder="1" applyAlignment="1">
      <alignment horizontal="center" vertical="center" wrapText="1"/>
    </xf>
    <xf numFmtId="0" fontId="70" fillId="13" borderId="1" xfId="1" applyFont="1" applyFill="1" applyBorder="1" applyAlignment="1">
      <alignment horizontal="center" vertical="center" wrapText="1"/>
    </xf>
    <xf numFmtId="0" fontId="60" fillId="13" borderId="1" xfId="1" applyFont="1" applyFill="1" applyBorder="1" applyAlignment="1">
      <alignment horizontal="center" vertical="center" wrapText="1"/>
    </xf>
    <xf numFmtId="0" fontId="60" fillId="13" borderId="12" xfId="1" applyFont="1" applyFill="1" applyBorder="1" applyAlignment="1">
      <alignment horizontal="center" vertical="center" wrapText="1"/>
    </xf>
    <xf numFmtId="0" fontId="58" fillId="0" borderId="24" xfId="1" applyBorder="1" applyAlignment="1" applyProtection="1">
      <alignment horizontal="center" vertical="center"/>
      <protection locked="0"/>
    </xf>
    <xf numFmtId="0" fontId="58" fillId="0" borderId="13" xfId="1" applyBorder="1" applyAlignment="1" applyProtection="1">
      <alignment horizontal="center" vertical="center"/>
      <protection locked="0"/>
    </xf>
    <xf numFmtId="0" fontId="58" fillId="0" borderId="98" xfId="1" applyBorder="1" applyAlignment="1" applyProtection="1">
      <alignment horizontal="center" vertical="center"/>
      <protection locked="0"/>
    </xf>
    <xf numFmtId="0" fontId="58" fillId="0" borderId="25" xfId="1" applyBorder="1" applyAlignment="1" applyProtection="1">
      <alignment horizontal="center" vertical="center"/>
      <protection locked="0"/>
    </xf>
    <xf numFmtId="0" fontId="58" fillId="0" borderId="26" xfId="1" applyBorder="1" applyAlignment="1" applyProtection="1">
      <alignment horizontal="center" vertical="center"/>
      <protection locked="0"/>
    </xf>
    <xf numFmtId="0" fontId="58" fillId="0" borderId="107" xfId="1" applyBorder="1" applyAlignment="1" applyProtection="1">
      <alignment horizontal="center" vertical="center"/>
      <protection locked="0"/>
    </xf>
    <xf numFmtId="0" fontId="67" fillId="0" borderId="103" xfId="1" applyFont="1" applyBorder="1" applyAlignment="1" applyProtection="1">
      <alignment horizontal="center" vertical="center" wrapText="1"/>
      <protection locked="0"/>
    </xf>
    <xf numFmtId="0" fontId="67" fillId="0" borderId="104" xfId="1" applyFont="1" applyBorder="1" applyAlignment="1" applyProtection="1">
      <alignment horizontal="center" vertical="center" wrapText="1"/>
      <protection locked="0"/>
    </xf>
    <xf numFmtId="0" fontId="67" fillId="0" borderId="106" xfId="1" applyFont="1" applyBorder="1" applyAlignment="1" applyProtection="1">
      <alignment horizontal="center" vertical="center" wrapText="1"/>
      <protection locked="0"/>
    </xf>
    <xf numFmtId="0" fontId="67" fillId="0" borderId="89" xfId="1" applyFont="1" applyBorder="1" applyAlignment="1" applyProtection="1">
      <alignment horizontal="center" vertical="center" wrapText="1"/>
      <protection locked="0"/>
    </xf>
    <xf numFmtId="0" fontId="67" fillId="0" borderId="51" xfId="1" applyFont="1" applyBorder="1" applyAlignment="1" applyProtection="1">
      <alignment horizontal="center" vertical="center" wrapText="1"/>
      <protection locked="0"/>
    </xf>
    <xf numFmtId="0" fontId="67" fillId="0" borderId="100" xfId="1" applyFont="1" applyBorder="1" applyAlignment="1" applyProtection="1">
      <alignment horizontal="center" vertical="center" wrapText="1"/>
      <protection locked="0"/>
    </xf>
    <xf numFmtId="0" fontId="46" fillId="15" borderId="90" xfId="1" applyFont="1" applyFill="1" applyBorder="1" applyAlignment="1">
      <alignment horizontal="center" vertical="center" wrapText="1"/>
    </xf>
    <xf numFmtId="0" fontId="46" fillId="15" borderId="65" xfId="1" applyFont="1" applyFill="1" applyBorder="1" applyAlignment="1">
      <alignment horizontal="center" vertical="center" wrapText="1"/>
    </xf>
    <xf numFmtId="0" fontId="46" fillId="15" borderId="101" xfId="1" applyFont="1" applyFill="1" applyBorder="1" applyAlignment="1">
      <alignment horizontal="center" vertical="center" wrapText="1"/>
    </xf>
    <xf numFmtId="0" fontId="67" fillId="0" borderId="28" xfId="1" applyFont="1" applyBorder="1" applyAlignment="1" applyProtection="1">
      <alignment horizontal="center" vertical="center" wrapText="1"/>
      <protection locked="0"/>
    </xf>
    <xf numFmtId="0" fontId="67" fillId="0" borderId="92" xfId="1" applyFont="1" applyBorder="1" applyAlignment="1" applyProtection="1">
      <alignment horizontal="center" vertical="center" wrapText="1"/>
      <protection locked="0"/>
    </xf>
    <xf numFmtId="0" fontId="67" fillId="0" borderId="76" xfId="1" applyFont="1" applyBorder="1" applyAlignment="1" applyProtection="1">
      <alignment horizontal="center" vertical="center" wrapText="1"/>
      <protection locked="0"/>
    </xf>
    <xf numFmtId="0" fontId="70" fillId="13" borderId="15" xfId="1" applyFont="1" applyFill="1" applyBorder="1" applyAlignment="1">
      <alignment horizontal="center" vertical="center" wrapText="1"/>
    </xf>
    <xf numFmtId="0" fontId="70" fillId="13" borderId="0" xfId="1" applyFont="1" applyFill="1" applyAlignment="1">
      <alignment horizontal="center" vertical="center" wrapText="1"/>
    </xf>
    <xf numFmtId="0" fontId="70" fillId="13" borderId="22" xfId="1" applyFont="1" applyFill="1" applyBorder="1" applyAlignment="1">
      <alignment horizontal="center" vertical="center" wrapText="1"/>
    </xf>
    <xf numFmtId="0" fontId="70" fillId="13" borderId="93" xfId="1" applyFont="1" applyFill="1" applyBorder="1" applyAlignment="1">
      <alignment horizontal="center" vertical="center" wrapText="1"/>
    </xf>
    <xf numFmtId="0" fontId="70" fillId="13" borderId="49" xfId="1" applyFont="1" applyFill="1" applyBorder="1" applyAlignment="1">
      <alignment horizontal="center" vertical="center" wrapText="1"/>
    </xf>
    <xf numFmtId="0" fontId="73" fillId="13" borderId="46" xfId="1" applyFont="1" applyFill="1" applyBorder="1" applyAlignment="1">
      <alignment horizontal="center" vertical="center" wrapText="1"/>
    </xf>
    <xf numFmtId="0" fontId="73" fillId="13" borderId="47" xfId="1" applyFont="1" applyFill="1" applyBorder="1" applyAlignment="1">
      <alignment horizontal="center" vertical="center" wrapText="1"/>
    </xf>
    <xf numFmtId="0" fontId="73" fillId="13" borderId="76" xfId="1" applyFont="1" applyFill="1" applyBorder="1" applyAlignment="1">
      <alignment horizontal="center" vertical="center" wrapText="1"/>
    </xf>
    <xf numFmtId="0" fontId="73" fillId="0" borderId="47" xfId="1" quotePrefix="1" applyFont="1" applyBorder="1" applyAlignment="1" applyProtection="1">
      <alignment horizontal="center" vertical="center" wrapText="1"/>
      <protection locked="0"/>
    </xf>
    <xf numFmtId="0" fontId="73" fillId="0" borderId="47" xfId="1" applyFont="1" applyBorder="1" applyAlignment="1" applyProtection="1">
      <alignment horizontal="center" vertical="center" wrapText="1"/>
      <protection locked="0"/>
    </xf>
    <xf numFmtId="0" fontId="67" fillId="0" borderId="91" xfId="1" applyFont="1" applyBorder="1" applyAlignment="1" applyProtection="1">
      <alignment horizontal="center" vertical="center" wrapText="1"/>
      <protection locked="0"/>
    </xf>
    <xf numFmtId="0" fontId="67" fillId="0" borderId="96" xfId="1" applyFont="1" applyBorder="1" applyAlignment="1" applyProtection="1">
      <alignment horizontal="center" vertical="center" wrapText="1"/>
      <protection locked="0"/>
    </xf>
    <xf numFmtId="0" fontId="67" fillId="0" borderId="102" xfId="1" applyFont="1" applyBorder="1" applyAlignment="1" applyProtection="1">
      <alignment horizontal="center" vertical="center" wrapText="1"/>
      <protection locked="0"/>
    </xf>
    <xf numFmtId="0" fontId="68" fillId="0" borderId="90" xfId="2" applyBorder="1" applyAlignment="1" applyProtection="1">
      <alignment horizontal="center" vertical="center" wrapText="1"/>
      <protection locked="0"/>
    </xf>
    <xf numFmtId="0" fontId="68" fillId="0" borderId="65" xfId="2" applyBorder="1" applyAlignment="1" applyProtection="1">
      <alignment horizontal="center" vertical="center" wrapText="1"/>
      <protection locked="0"/>
    </xf>
    <xf numFmtId="0" fontId="68" fillId="0" borderId="101" xfId="2" applyBorder="1" applyAlignment="1" applyProtection="1">
      <alignment horizontal="center" vertical="center" wrapText="1"/>
      <protection locked="0"/>
    </xf>
    <xf numFmtId="0" fontId="67" fillId="13" borderId="88" xfId="1" applyFont="1" applyFill="1" applyBorder="1" applyAlignment="1">
      <alignment horizontal="center" vertical="center" wrapText="1"/>
    </xf>
    <xf numFmtId="0" fontId="67" fillId="13" borderId="95" xfId="1" applyFont="1" applyFill="1" applyBorder="1" applyAlignment="1">
      <alignment horizontal="center" vertical="center" wrapText="1"/>
    </xf>
    <xf numFmtId="0" fontId="67" fillId="13" borderId="99" xfId="1" applyFont="1" applyFill="1" applyBorder="1" applyAlignment="1">
      <alignment horizontal="center" vertical="center" wrapText="1"/>
    </xf>
    <xf numFmtId="0" fontId="42" fillId="0" borderId="89" xfId="1" applyFont="1" applyBorder="1" applyAlignment="1" applyProtection="1">
      <alignment horizontal="center" vertical="center" wrapText="1"/>
      <protection locked="0"/>
    </xf>
    <xf numFmtId="0" fontId="42" fillId="0" borderId="51" xfId="1" applyFont="1" applyBorder="1" applyAlignment="1" applyProtection="1">
      <alignment horizontal="center" vertical="center" wrapText="1"/>
      <protection locked="0"/>
    </xf>
    <xf numFmtId="0" fontId="42" fillId="0" borderId="100" xfId="1" applyFont="1" applyBorder="1" applyAlignment="1" applyProtection="1">
      <alignment horizontal="center" vertical="center" wrapText="1"/>
      <protection locked="0"/>
    </xf>
    <xf numFmtId="0" fontId="64" fillId="13" borderId="59" xfId="1" applyFont="1" applyFill="1" applyBorder="1" applyAlignment="1">
      <alignment horizontal="center" vertical="center" wrapText="1"/>
    </xf>
    <xf numFmtId="0" fontId="64" fillId="13" borderId="3" xfId="1" applyFont="1" applyFill="1" applyBorder="1" applyAlignment="1">
      <alignment horizontal="center" vertical="center" wrapText="1"/>
    </xf>
    <xf numFmtId="0" fontId="64" fillId="13" borderId="54" xfId="1" applyFont="1" applyFill="1" applyBorder="1" applyAlignment="1">
      <alignment horizontal="center" vertical="center" wrapText="1"/>
    </xf>
    <xf numFmtId="0" fontId="64" fillId="13" borderId="15" xfId="1" applyFont="1" applyFill="1" applyBorder="1" applyAlignment="1">
      <alignment horizontal="center" vertical="center" wrapText="1"/>
    </xf>
    <xf numFmtId="0" fontId="64" fillId="13" borderId="0" xfId="1" applyFont="1" applyFill="1" applyAlignment="1">
      <alignment horizontal="center" vertical="center" wrapText="1"/>
    </xf>
    <xf numFmtId="0" fontId="64" fillId="13" borderId="49" xfId="1" applyFont="1" applyFill="1" applyBorder="1" applyAlignment="1">
      <alignment horizontal="center" vertical="center" wrapText="1"/>
    </xf>
    <xf numFmtId="0" fontId="64" fillId="13" borderId="58" xfId="1" applyFont="1" applyFill="1" applyBorder="1" applyAlignment="1">
      <alignment horizontal="center" vertical="center" wrapText="1"/>
    </xf>
    <xf numFmtId="0" fontId="64" fillId="13" borderId="16" xfId="1" applyFont="1" applyFill="1" applyBorder="1" applyAlignment="1">
      <alignment horizontal="center" vertical="center" wrapText="1"/>
    </xf>
    <xf numFmtId="0" fontId="64" fillId="13" borderId="52" xfId="1" applyFont="1" applyFill="1" applyBorder="1" applyAlignment="1">
      <alignment horizontal="center" vertical="center" wrapText="1"/>
    </xf>
    <xf numFmtId="0" fontId="18" fillId="13" borderId="59" xfId="1" applyFont="1" applyFill="1" applyBorder="1" applyAlignment="1">
      <alignment horizontal="center" vertical="center" wrapText="1"/>
    </xf>
    <xf numFmtId="0" fontId="18" fillId="13" borderId="3" xfId="1" applyFont="1" applyFill="1" applyBorder="1" applyAlignment="1">
      <alignment horizontal="center" vertical="center" wrapText="1"/>
    </xf>
    <xf numFmtId="0" fontId="18" fillId="13" borderId="54" xfId="1" applyFont="1" applyFill="1" applyBorder="1" applyAlignment="1">
      <alignment horizontal="center" vertical="center" wrapText="1"/>
    </xf>
    <xf numFmtId="0" fontId="18" fillId="13" borderId="15" xfId="1" applyFont="1" applyFill="1" applyBorder="1" applyAlignment="1">
      <alignment horizontal="center" vertical="center" wrapText="1"/>
    </xf>
    <xf numFmtId="0" fontId="18" fillId="13" borderId="0" xfId="1" applyFont="1" applyFill="1" applyAlignment="1">
      <alignment horizontal="center" vertical="center" wrapText="1"/>
    </xf>
    <xf numFmtId="0" fontId="18" fillId="13" borderId="49" xfId="1" applyFont="1" applyFill="1" applyBorder="1" applyAlignment="1">
      <alignment horizontal="center" vertical="center" wrapText="1"/>
    </xf>
    <xf numFmtId="0" fontId="18" fillId="13" borderId="58" xfId="1" applyFont="1" applyFill="1" applyBorder="1" applyAlignment="1">
      <alignment horizontal="center" vertical="center" wrapText="1"/>
    </xf>
    <xf numFmtId="0" fontId="18" fillId="13" borderId="16" xfId="1" applyFont="1" applyFill="1" applyBorder="1" applyAlignment="1">
      <alignment horizontal="center" vertical="center" wrapText="1"/>
    </xf>
    <xf numFmtId="0" fontId="18" fillId="13" borderId="52" xfId="1" applyFont="1" applyFill="1" applyBorder="1" applyAlignment="1">
      <alignment horizontal="center" vertical="center" wrapText="1"/>
    </xf>
    <xf numFmtId="0" fontId="32" fillId="13" borderId="32" xfId="1" applyFont="1" applyFill="1" applyBorder="1" applyAlignment="1">
      <alignment horizontal="center" vertical="center" wrapText="1"/>
    </xf>
    <xf numFmtId="0" fontId="32" fillId="13" borderId="35" xfId="1" applyFont="1" applyFill="1" applyBorder="1" applyAlignment="1">
      <alignment horizontal="center" vertical="center" wrapText="1"/>
    </xf>
    <xf numFmtId="0" fontId="32" fillId="13" borderId="37" xfId="1" applyFont="1" applyFill="1" applyBorder="1" applyAlignment="1">
      <alignment horizontal="center" vertical="center" wrapText="1"/>
    </xf>
    <xf numFmtId="0" fontId="32" fillId="13" borderId="59" xfId="1" applyFont="1" applyFill="1" applyBorder="1" applyAlignment="1">
      <alignment horizontal="center" vertical="center" wrapText="1"/>
    </xf>
    <xf numFmtId="0" fontId="32" fillId="13" borderId="3" xfId="1" applyFont="1" applyFill="1" applyBorder="1" applyAlignment="1">
      <alignment horizontal="center" vertical="center" wrapText="1"/>
    </xf>
    <xf numFmtId="0" fontId="32" fillId="13" borderId="54" xfId="1" applyFont="1" applyFill="1" applyBorder="1" applyAlignment="1">
      <alignment horizontal="center" vertical="center" wrapText="1"/>
    </xf>
    <xf numFmtId="0" fontId="32" fillId="13" borderId="15" xfId="1" applyFont="1" applyFill="1" applyBorder="1" applyAlignment="1">
      <alignment horizontal="center" vertical="center" wrapText="1"/>
    </xf>
    <xf numFmtId="0" fontId="32" fillId="13" borderId="0" xfId="1" applyFont="1" applyFill="1" applyAlignment="1">
      <alignment horizontal="center" vertical="center" wrapText="1"/>
    </xf>
    <xf numFmtId="0" fontId="32" fillId="13" borderId="49" xfId="1" applyFont="1" applyFill="1" applyBorder="1" applyAlignment="1">
      <alignment horizontal="center" vertical="center" wrapText="1"/>
    </xf>
    <xf numFmtId="0" fontId="32" fillId="13" borderId="58" xfId="1" applyFont="1" applyFill="1" applyBorder="1" applyAlignment="1">
      <alignment horizontal="center" vertical="center" wrapText="1"/>
    </xf>
    <xf numFmtId="0" fontId="32" fillId="13" borderId="16" xfId="1" applyFont="1" applyFill="1" applyBorder="1" applyAlignment="1">
      <alignment horizontal="center" vertical="center" wrapText="1"/>
    </xf>
    <xf numFmtId="0" fontId="32" fillId="13" borderId="52" xfId="1" applyFont="1" applyFill="1" applyBorder="1" applyAlignment="1">
      <alignment horizontal="center" vertical="center" wrapText="1"/>
    </xf>
    <xf numFmtId="0" fontId="32" fillId="13" borderId="20" xfId="1" applyFont="1" applyFill="1" applyBorder="1" applyAlignment="1">
      <alignment horizontal="center" vertical="center" wrapText="1"/>
    </xf>
    <xf numFmtId="0" fontId="32" fillId="13" borderId="21" xfId="1" applyFont="1" applyFill="1" applyBorder="1" applyAlignment="1">
      <alignment horizontal="center" vertical="center" wrapText="1"/>
    </xf>
    <xf numFmtId="0" fontId="32" fillId="13" borderId="27" xfId="1" applyFont="1" applyFill="1" applyBorder="1" applyAlignment="1">
      <alignment horizontal="center" vertical="center" wrapText="1"/>
    </xf>
    <xf numFmtId="0" fontId="32" fillId="13" borderId="87" xfId="1" applyFont="1" applyFill="1" applyBorder="1" applyAlignment="1">
      <alignment horizontal="center" vertical="center" wrapText="1"/>
    </xf>
    <xf numFmtId="0" fontId="64" fillId="13" borderId="4" xfId="1" applyFont="1" applyFill="1" applyBorder="1" applyAlignment="1">
      <alignment horizontal="center" vertical="center" wrapText="1"/>
    </xf>
    <xf numFmtId="0" fontId="64" fillId="13" borderId="7" xfId="1" applyFont="1" applyFill="1" applyBorder="1" applyAlignment="1">
      <alignment horizontal="center" vertical="center" wrapText="1"/>
    </xf>
    <xf numFmtId="0" fontId="64" fillId="13" borderId="17" xfId="1" applyFont="1" applyFill="1" applyBorder="1" applyAlignment="1">
      <alignment horizontal="center" vertical="center" wrapText="1"/>
    </xf>
    <xf numFmtId="0" fontId="65" fillId="13" borderId="5" xfId="1" applyFont="1" applyFill="1" applyBorder="1" applyAlignment="1">
      <alignment horizontal="center" vertical="center" wrapText="1"/>
    </xf>
    <xf numFmtId="0" fontId="64" fillId="13" borderId="1" xfId="1" applyFont="1" applyFill="1" applyBorder="1" applyAlignment="1">
      <alignment horizontal="center" vertical="center" wrapText="1"/>
    </xf>
    <xf numFmtId="0" fontId="64" fillId="13" borderId="18" xfId="1" applyFont="1" applyFill="1" applyBorder="1" applyAlignment="1">
      <alignment horizontal="center" vertical="center" wrapText="1"/>
    </xf>
    <xf numFmtId="0" fontId="14" fillId="13" borderId="6" xfId="1" applyFont="1" applyFill="1" applyBorder="1" applyAlignment="1">
      <alignment horizontal="center" vertical="center" wrapText="1"/>
    </xf>
    <xf numFmtId="0" fontId="14" fillId="13" borderId="8" xfId="1" applyFont="1" applyFill="1" applyBorder="1" applyAlignment="1">
      <alignment horizontal="center" vertical="center" wrapText="1"/>
    </xf>
    <xf numFmtId="0" fontId="14" fillId="13" borderId="19" xfId="1" applyFont="1" applyFill="1" applyBorder="1" applyAlignment="1">
      <alignment horizontal="center" vertical="center" wrapText="1"/>
    </xf>
    <xf numFmtId="0" fontId="64" fillId="13" borderId="5" xfId="1" applyFont="1" applyFill="1" applyBorder="1" applyAlignment="1">
      <alignment horizontal="center" vertical="center" wrapText="1"/>
    </xf>
    <xf numFmtId="0" fontId="60" fillId="13" borderId="4" xfId="1" applyFont="1" applyFill="1" applyBorder="1" applyAlignment="1">
      <alignment horizontal="center" vertical="center" wrapText="1"/>
    </xf>
    <xf numFmtId="0" fontId="60" fillId="13" borderId="6" xfId="1" applyFont="1" applyFill="1" applyBorder="1" applyAlignment="1">
      <alignment horizontal="center" vertical="center" wrapText="1"/>
    </xf>
    <xf numFmtId="0" fontId="60" fillId="13" borderId="7" xfId="1" applyFont="1" applyFill="1" applyBorder="1" applyAlignment="1">
      <alignment horizontal="center" vertical="center" wrapText="1"/>
    </xf>
    <xf numFmtId="0" fontId="60" fillId="13" borderId="8" xfId="1" applyFont="1" applyFill="1" applyBorder="1" applyAlignment="1">
      <alignment horizontal="center" vertical="center" wrapText="1"/>
    </xf>
    <xf numFmtId="0" fontId="60" fillId="13" borderId="84" xfId="1" applyFont="1" applyFill="1" applyBorder="1" applyAlignment="1">
      <alignment horizontal="center" vertical="center" wrapText="1"/>
    </xf>
    <xf numFmtId="0" fontId="60" fillId="13" borderId="85" xfId="1" applyFont="1" applyFill="1" applyBorder="1" applyAlignment="1">
      <alignment horizontal="center" vertical="center" wrapText="1"/>
    </xf>
    <xf numFmtId="0" fontId="60" fillId="13" borderId="86" xfId="1" applyFont="1" applyFill="1" applyBorder="1" applyAlignment="1">
      <alignment horizontal="center" vertical="center" wrapText="1"/>
    </xf>
    <xf numFmtId="0" fontId="64" fillId="13" borderId="6" xfId="1" applyFont="1" applyFill="1" applyBorder="1" applyAlignment="1">
      <alignment horizontal="center" vertical="center" wrapText="1"/>
    </xf>
    <xf numFmtId="0" fontId="64" fillId="13" borderId="8" xfId="1" applyFont="1" applyFill="1" applyBorder="1" applyAlignment="1">
      <alignment horizontal="center" vertical="center" wrapText="1"/>
    </xf>
    <xf numFmtId="0" fontId="64" fillId="13" borderId="19" xfId="1" applyFont="1" applyFill="1" applyBorder="1" applyAlignment="1">
      <alignment horizontal="center" vertical="center" wrapText="1"/>
    </xf>
    <xf numFmtId="0" fontId="65" fillId="13" borderId="6" xfId="1" applyFont="1" applyFill="1" applyBorder="1" applyAlignment="1">
      <alignment horizontal="center" vertical="center" wrapText="1"/>
    </xf>
    <xf numFmtId="0" fontId="44" fillId="11" borderId="0" xfId="0" applyFont="1" applyFill="1" applyAlignment="1">
      <alignment horizontal="center" vertical="center" wrapText="1"/>
    </xf>
    <xf numFmtId="0" fontId="30" fillId="11" borderId="0" xfId="0" applyFont="1" applyFill="1" applyAlignment="1">
      <alignment horizontal="center" vertical="center" wrapText="1"/>
    </xf>
    <xf numFmtId="0" fontId="25" fillId="0" borderId="0" xfId="0" applyFont="1" applyAlignment="1">
      <alignment horizontal="center" vertical="center" wrapText="1"/>
    </xf>
    <xf numFmtId="0" fontId="6" fillId="6" borderId="0" xfId="0" applyFont="1" applyFill="1" applyAlignment="1">
      <alignment horizontal="left" vertical="center" wrapText="1"/>
    </xf>
    <xf numFmtId="0" fontId="6" fillId="6" borderId="0" xfId="0" applyFont="1" applyFill="1" applyAlignment="1">
      <alignment horizontal="center" vertical="center" wrapText="1"/>
    </xf>
    <xf numFmtId="0" fontId="6" fillId="0" borderId="0" xfId="0" applyFont="1" applyAlignment="1">
      <alignment horizontal="left" vertical="center" wrapText="1"/>
    </xf>
    <xf numFmtId="0" fontId="0" fillId="0" borderId="0" xfId="0" applyAlignment="1">
      <alignment horizontal="left" vertical="center" wrapText="1"/>
    </xf>
    <xf numFmtId="0" fontId="29" fillId="10" borderId="21" xfId="0" applyFont="1" applyFill="1" applyBorder="1" applyAlignment="1">
      <alignment horizontal="center" vertical="center" wrapText="1"/>
    </xf>
    <xf numFmtId="0" fontId="6" fillId="10" borderId="21"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hidden="1"/>
    </xf>
  </cellXfs>
  <cellStyles count="4">
    <cellStyle name="Köprü" xfId="3" builtinId="8"/>
    <cellStyle name="Köprü 2" xfId="2" xr:uid="{E8BB3E78-5807-4D32-93D5-D52753387CBB}"/>
    <cellStyle name="Normal" xfId="0" builtinId="0"/>
    <cellStyle name="Normal 2" xfId="1" xr:uid="{8201DDE5-DC46-4007-B200-B754EEE0546C}"/>
  </cellStyles>
  <dxfs count="6">
    <dxf>
      <fill>
        <patternFill>
          <bgColor theme="9" tint="0.59996337778862885"/>
        </patternFill>
      </fill>
    </dxf>
    <dxf>
      <fill>
        <patternFill>
          <bgColor theme="9" tint="0.59996337778862885"/>
        </patternFill>
      </fill>
    </dxf>
    <dxf>
      <fill>
        <patternFill>
          <bgColor theme="9" tint="0.59996337778862885"/>
        </patternFill>
      </fill>
    </dxf>
    <dxf>
      <fill>
        <patternFill>
          <bgColor rgb="FFFF0000"/>
        </patternFill>
      </fill>
    </dxf>
    <dxf>
      <font>
        <color theme="1"/>
      </font>
      <fill>
        <patternFill>
          <bgColor rgb="FFFFC000"/>
        </patternFill>
      </fill>
    </dxf>
    <dxf>
      <font>
        <b/>
        <i/>
        <color rgb="FFFF0000"/>
      </font>
      <fill>
        <patternFill>
          <bgColor rgb="FFFFFF00"/>
        </patternFill>
      </fill>
    </dxf>
  </dxfs>
  <tableStyles count="0" defaultTableStyle="TableStyleMedium2" defaultPivotStyle="PivotStyleLight16"/>
  <colors>
    <mruColors>
      <color rgb="FF0000FF"/>
      <color rgb="FFE8EBF0"/>
      <color rgb="FFDCE1E8"/>
      <color rgb="FFE5F0FF"/>
      <color rgb="FFEDED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136524</xdr:colOff>
      <xdr:row>0</xdr:row>
      <xdr:rowOff>9524</xdr:rowOff>
    </xdr:from>
    <xdr:to>
      <xdr:col>2</xdr:col>
      <xdr:colOff>297124</xdr:colOff>
      <xdr:row>2</xdr:row>
      <xdr:rowOff>161924</xdr:rowOff>
    </xdr:to>
    <xdr:pic>
      <xdr:nvPicPr>
        <xdr:cNvPr id="3" name="图片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524" y="9524"/>
          <a:ext cx="9035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76200</xdr:colOff>
          <xdr:row>58</xdr:row>
          <xdr:rowOff>19050</xdr:rowOff>
        </xdr:from>
        <xdr:to>
          <xdr:col>14</xdr:col>
          <xdr:colOff>542925</xdr:colOff>
          <xdr:row>58</xdr:row>
          <xdr:rowOff>342900</xdr:rowOff>
        </xdr:to>
        <xdr:sp macro="" textlink="">
          <xdr:nvSpPr>
            <xdr:cNvPr id="1241" name="Option Button 217" hidden="1">
              <a:extLst>
                <a:ext uri="{63B3BB69-23CF-44E3-9099-C40C66FF867C}">
                  <a14:compatExt spid="_x0000_s1241"/>
                </a:ext>
                <a:ext uri="{FF2B5EF4-FFF2-40B4-BE49-F238E27FC236}">
                  <a16:creationId xmlns:a16="http://schemas.microsoft.com/office/drawing/2014/main" id="{00000000-0008-0000-0000-0000D9040000}"/>
                </a:ext>
              </a:extLst>
            </xdr:cNvPr>
            <xdr:cNvSpPr/>
          </xdr:nvSpPr>
          <xdr:spPr bwMode="auto">
            <a:xfrm>
              <a:off x="0" y="0"/>
              <a:ext cx="0" cy="0"/>
            </a:xfrm>
            <a:prstGeom prst="rect">
              <a:avLst/>
            </a:prstGeom>
            <a:solidFill>
              <a:srgbClr val="FFFFFF" mc:Ignorable="a14" a14:legacySpreadsheetColorIndex="9">
                <a:alpha val="2000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59</xdr:row>
          <xdr:rowOff>19050</xdr:rowOff>
        </xdr:from>
        <xdr:to>
          <xdr:col>14</xdr:col>
          <xdr:colOff>542925</xdr:colOff>
          <xdr:row>59</xdr:row>
          <xdr:rowOff>361950</xdr:rowOff>
        </xdr:to>
        <xdr:sp macro="" textlink="">
          <xdr:nvSpPr>
            <xdr:cNvPr id="1251" name="Option Button 227" hidden="1">
              <a:extLst>
                <a:ext uri="{63B3BB69-23CF-44E3-9099-C40C66FF867C}">
                  <a14:compatExt spid="_x0000_s1251"/>
                </a:ext>
                <a:ext uri="{FF2B5EF4-FFF2-40B4-BE49-F238E27FC236}">
                  <a16:creationId xmlns:a16="http://schemas.microsoft.com/office/drawing/2014/main" id="{00000000-0008-0000-0000-0000E3040000}"/>
                </a:ext>
              </a:extLst>
            </xdr:cNvPr>
            <xdr:cNvSpPr/>
          </xdr:nvSpPr>
          <xdr:spPr bwMode="auto">
            <a:xfrm>
              <a:off x="0" y="0"/>
              <a:ext cx="0" cy="0"/>
            </a:xfrm>
            <a:prstGeom prst="rect">
              <a:avLst/>
            </a:prstGeom>
            <a:solidFill>
              <a:srgbClr val="FFFFFF" mc:Ignorable="a14" a14:legacySpreadsheetColorIndex="9">
                <a:alpha val="2000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60</xdr:row>
          <xdr:rowOff>19050</xdr:rowOff>
        </xdr:from>
        <xdr:to>
          <xdr:col>14</xdr:col>
          <xdr:colOff>542925</xdr:colOff>
          <xdr:row>60</xdr:row>
          <xdr:rowOff>352425</xdr:rowOff>
        </xdr:to>
        <xdr:sp macro="" textlink="">
          <xdr:nvSpPr>
            <xdr:cNvPr id="1252" name="Option Button 228" hidden="1">
              <a:extLst>
                <a:ext uri="{63B3BB69-23CF-44E3-9099-C40C66FF867C}">
                  <a14:compatExt spid="_x0000_s1252"/>
                </a:ext>
                <a:ext uri="{FF2B5EF4-FFF2-40B4-BE49-F238E27FC236}">
                  <a16:creationId xmlns:a16="http://schemas.microsoft.com/office/drawing/2014/main" id="{00000000-0008-0000-0000-0000E4040000}"/>
                </a:ext>
              </a:extLst>
            </xdr:cNvPr>
            <xdr:cNvSpPr/>
          </xdr:nvSpPr>
          <xdr:spPr bwMode="auto">
            <a:xfrm>
              <a:off x="0" y="0"/>
              <a:ext cx="0" cy="0"/>
            </a:xfrm>
            <a:prstGeom prst="rect">
              <a:avLst/>
            </a:prstGeom>
            <a:solidFill>
              <a:srgbClr val="FFFFFF" mc:Ignorable="a14" a14:legacySpreadsheetColorIndex="9">
                <a:alpha val="2000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42</xdr:row>
          <xdr:rowOff>95250</xdr:rowOff>
        </xdr:from>
        <xdr:to>
          <xdr:col>11</xdr:col>
          <xdr:colOff>28575</xdr:colOff>
          <xdr:row>42</xdr:row>
          <xdr:rowOff>323850</xdr:rowOff>
        </xdr:to>
        <xdr:sp macro="" textlink="">
          <xdr:nvSpPr>
            <xdr:cNvPr id="1269" name="Check Box 245" hidden="1">
              <a:extLst>
                <a:ext uri="{63B3BB69-23CF-44E3-9099-C40C66FF867C}">
                  <a14:compatExt spid="_x0000_s1269"/>
                </a:ext>
                <a:ext uri="{FF2B5EF4-FFF2-40B4-BE49-F238E27FC236}">
                  <a16:creationId xmlns:a16="http://schemas.microsoft.com/office/drawing/2014/main" id="{00000000-0008-0000-0000-0000F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819150</xdr:colOff>
          <xdr:row>42</xdr:row>
          <xdr:rowOff>57150</xdr:rowOff>
        </xdr:from>
        <xdr:to>
          <xdr:col>13</xdr:col>
          <xdr:colOff>342900</xdr:colOff>
          <xdr:row>42</xdr:row>
          <xdr:rowOff>304800</xdr:rowOff>
        </xdr:to>
        <xdr:sp macro="" textlink="">
          <xdr:nvSpPr>
            <xdr:cNvPr id="1270" name="Check Box 246" hidden="1">
              <a:extLst>
                <a:ext uri="{63B3BB69-23CF-44E3-9099-C40C66FF867C}">
                  <a14:compatExt spid="_x0000_s1270"/>
                </a:ext>
                <a:ext uri="{FF2B5EF4-FFF2-40B4-BE49-F238E27FC236}">
                  <a16:creationId xmlns:a16="http://schemas.microsoft.com/office/drawing/2014/main" id="{00000000-0008-0000-0000-0000F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571500</xdr:colOff>
          <xdr:row>44</xdr:row>
          <xdr:rowOff>323850</xdr:rowOff>
        </xdr:from>
        <xdr:to>
          <xdr:col>10</xdr:col>
          <xdr:colOff>476250</xdr:colOff>
          <xdr:row>44</xdr:row>
          <xdr:rowOff>552450</xdr:rowOff>
        </xdr:to>
        <xdr:sp macro="" textlink="">
          <xdr:nvSpPr>
            <xdr:cNvPr id="1271" name="Check Box 247" hidden="1">
              <a:extLst>
                <a:ext uri="{63B3BB69-23CF-44E3-9099-C40C66FF867C}">
                  <a14:compatExt spid="_x0000_s1271"/>
                </a:ext>
                <a:ext uri="{FF2B5EF4-FFF2-40B4-BE49-F238E27FC236}">
                  <a16:creationId xmlns:a16="http://schemas.microsoft.com/office/drawing/2014/main" id="{00000000-0008-0000-0000-0000F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533400</xdr:colOff>
          <xdr:row>44</xdr:row>
          <xdr:rowOff>323850</xdr:rowOff>
        </xdr:from>
        <xdr:to>
          <xdr:col>12</xdr:col>
          <xdr:colOff>438150</xdr:colOff>
          <xdr:row>44</xdr:row>
          <xdr:rowOff>552450</xdr:rowOff>
        </xdr:to>
        <xdr:sp macro="" textlink="">
          <xdr:nvSpPr>
            <xdr:cNvPr id="1272" name="Check Box 248" hidden="1">
              <a:extLst>
                <a:ext uri="{63B3BB69-23CF-44E3-9099-C40C66FF867C}">
                  <a14:compatExt spid="_x0000_s1272"/>
                </a:ext>
                <a:ext uri="{FF2B5EF4-FFF2-40B4-BE49-F238E27FC236}">
                  <a16:creationId xmlns:a16="http://schemas.microsoft.com/office/drawing/2014/main" id="{00000000-0008-0000-0000-0000F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542925</xdr:colOff>
          <xdr:row>44</xdr:row>
          <xdr:rowOff>323850</xdr:rowOff>
        </xdr:from>
        <xdr:to>
          <xdr:col>14</xdr:col>
          <xdr:colOff>428625</xdr:colOff>
          <xdr:row>44</xdr:row>
          <xdr:rowOff>552450</xdr:rowOff>
        </xdr:to>
        <xdr:sp macro="" textlink="">
          <xdr:nvSpPr>
            <xdr:cNvPr id="1273" name="Check Box 249" hidden="1">
              <a:extLst>
                <a:ext uri="{63B3BB69-23CF-44E3-9099-C40C66FF867C}">
                  <a14:compatExt spid="_x0000_s1273"/>
                </a:ext>
                <a:ext uri="{FF2B5EF4-FFF2-40B4-BE49-F238E27FC236}">
                  <a16:creationId xmlns:a16="http://schemas.microsoft.com/office/drawing/2014/main" id="{00000000-0008-0000-0000-0000F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45</xdr:row>
          <xdr:rowOff>114300</xdr:rowOff>
        </xdr:from>
        <xdr:to>
          <xdr:col>10</xdr:col>
          <xdr:colOff>466725</xdr:colOff>
          <xdr:row>45</xdr:row>
          <xdr:rowOff>342900</xdr:rowOff>
        </xdr:to>
        <xdr:sp macro="" textlink="">
          <xdr:nvSpPr>
            <xdr:cNvPr id="1274" name="Check Box 250" hidden="1">
              <a:extLst>
                <a:ext uri="{63B3BB69-23CF-44E3-9099-C40C66FF867C}">
                  <a14:compatExt spid="_x0000_s1274"/>
                </a:ext>
                <a:ext uri="{FF2B5EF4-FFF2-40B4-BE49-F238E27FC236}">
                  <a16:creationId xmlns:a16="http://schemas.microsoft.com/office/drawing/2014/main" id="{00000000-0008-0000-0000-0000F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523875</xdr:colOff>
          <xdr:row>45</xdr:row>
          <xdr:rowOff>114300</xdr:rowOff>
        </xdr:from>
        <xdr:to>
          <xdr:col>12</xdr:col>
          <xdr:colOff>428625</xdr:colOff>
          <xdr:row>45</xdr:row>
          <xdr:rowOff>342900</xdr:rowOff>
        </xdr:to>
        <xdr:sp macro="" textlink="">
          <xdr:nvSpPr>
            <xdr:cNvPr id="1275" name="Check Box 251" hidden="1">
              <a:extLst>
                <a:ext uri="{63B3BB69-23CF-44E3-9099-C40C66FF867C}">
                  <a14:compatExt spid="_x0000_s1275"/>
                </a:ext>
                <a:ext uri="{FF2B5EF4-FFF2-40B4-BE49-F238E27FC236}">
                  <a16:creationId xmlns:a16="http://schemas.microsoft.com/office/drawing/2014/main" id="{00000000-0008-0000-0000-0000F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533400</xdr:colOff>
          <xdr:row>45</xdr:row>
          <xdr:rowOff>114300</xdr:rowOff>
        </xdr:from>
        <xdr:to>
          <xdr:col>14</xdr:col>
          <xdr:colOff>419100</xdr:colOff>
          <xdr:row>45</xdr:row>
          <xdr:rowOff>342900</xdr:rowOff>
        </xdr:to>
        <xdr:sp macro="" textlink="">
          <xdr:nvSpPr>
            <xdr:cNvPr id="1276" name="Check Box 252" hidden="1">
              <a:extLst>
                <a:ext uri="{63B3BB69-23CF-44E3-9099-C40C66FF867C}">
                  <a14:compatExt spid="_x0000_s1276"/>
                </a:ext>
                <a:ext uri="{FF2B5EF4-FFF2-40B4-BE49-F238E27FC236}">
                  <a16:creationId xmlns:a16="http://schemas.microsoft.com/office/drawing/2014/main" id="{00000000-0008-0000-0000-0000F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46</xdr:row>
          <xdr:rowOff>66675</xdr:rowOff>
        </xdr:from>
        <xdr:to>
          <xdr:col>10</xdr:col>
          <xdr:colOff>457200</xdr:colOff>
          <xdr:row>46</xdr:row>
          <xdr:rowOff>295275</xdr:rowOff>
        </xdr:to>
        <xdr:sp macro="" textlink="">
          <xdr:nvSpPr>
            <xdr:cNvPr id="1277" name="Check Box 253" hidden="1">
              <a:extLst>
                <a:ext uri="{63B3BB69-23CF-44E3-9099-C40C66FF867C}">
                  <a14:compatExt spid="_x0000_s1277"/>
                </a:ext>
                <a:ext uri="{FF2B5EF4-FFF2-40B4-BE49-F238E27FC236}">
                  <a16:creationId xmlns:a16="http://schemas.microsoft.com/office/drawing/2014/main" id="{00000000-0008-0000-0000-0000F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514350</xdr:colOff>
          <xdr:row>46</xdr:row>
          <xdr:rowOff>66675</xdr:rowOff>
        </xdr:from>
        <xdr:to>
          <xdr:col>12</xdr:col>
          <xdr:colOff>419100</xdr:colOff>
          <xdr:row>46</xdr:row>
          <xdr:rowOff>295275</xdr:rowOff>
        </xdr:to>
        <xdr:sp macro="" textlink="">
          <xdr:nvSpPr>
            <xdr:cNvPr id="1278" name="Check Box 254" hidden="1">
              <a:extLst>
                <a:ext uri="{63B3BB69-23CF-44E3-9099-C40C66FF867C}">
                  <a14:compatExt spid="_x0000_s1278"/>
                </a:ext>
                <a:ext uri="{FF2B5EF4-FFF2-40B4-BE49-F238E27FC236}">
                  <a16:creationId xmlns:a16="http://schemas.microsoft.com/office/drawing/2014/main" id="{00000000-0008-0000-0000-0000F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523875</xdr:colOff>
          <xdr:row>46</xdr:row>
          <xdr:rowOff>66675</xdr:rowOff>
        </xdr:from>
        <xdr:to>
          <xdr:col>14</xdr:col>
          <xdr:colOff>409575</xdr:colOff>
          <xdr:row>46</xdr:row>
          <xdr:rowOff>295275</xdr:rowOff>
        </xdr:to>
        <xdr:sp macro="" textlink="">
          <xdr:nvSpPr>
            <xdr:cNvPr id="1279" name="Check Box 255" hidden="1">
              <a:extLst>
                <a:ext uri="{63B3BB69-23CF-44E3-9099-C40C66FF867C}">
                  <a14:compatExt spid="_x0000_s1279"/>
                </a:ext>
                <a:ext uri="{FF2B5EF4-FFF2-40B4-BE49-F238E27FC236}">
                  <a16:creationId xmlns:a16="http://schemas.microsoft.com/office/drawing/2014/main" id="{00000000-0008-0000-0000-0000F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tr-TR" sz="800" b="0" i="0" u="none" strike="noStrike" baseline="0">
                  <a:solidFill>
                    <a:srgbClr val="000000"/>
                  </a:solidFill>
                  <a:latin typeface="Segoe UI"/>
                  <a:cs typeface="Segoe UI"/>
                </a:rPr>
                <a:t>N/A</a:t>
              </a:r>
            </a:p>
          </xdr:txBody>
        </xdr:sp>
        <xdr:clientData/>
      </xdr:twoCellAnchor>
    </mc:Choice>
    <mc:Fallback/>
  </mc:AlternateContent>
  <xdr:twoCellAnchor editAs="oneCell">
    <xdr:from>
      <xdr:col>1</xdr:col>
      <xdr:colOff>133350</xdr:colOff>
      <xdr:row>50</xdr:row>
      <xdr:rowOff>76200</xdr:rowOff>
    </xdr:from>
    <xdr:to>
      <xdr:col>13</xdr:col>
      <xdr:colOff>799511</xdr:colOff>
      <xdr:row>56</xdr:row>
      <xdr:rowOff>857250</xdr:rowOff>
    </xdr:to>
    <xdr:pic>
      <xdr:nvPicPr>
        <xdr:cNvPr id="4" name="Resi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0525" y="26879550"/>
          <a:ext cx="11153186" cy="609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190499</xdr:colOff>
      <xdr:row>0</xdr:row>
      <xdr:rowOff>59533</xdr:rowOff>
    </xdr:from>
    <xdr:to>
      <xdr:col>1</xdr:col>
      <xdr:colOff>1226343</xdr:colOff>
      <xdr:row>0</xdr:row>
      <xdr:rowOff>837838</xdr:rowOff>
    </xdr:to>
    <xdr:pic>
      <xdr:nvPicPr>
        <xdr:cNvPr id="2" name="图片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9" y="59533"/>
          <a:ext cx="1393032" cy="778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TKO\Desktop\GP%2001%20F%2004%20Revizyonu\GP%2001%20F%2004%20Application%20Form%20TE%20%20GOTS%20-%20ManySubunits.Rev16.20230424.xlsx" TargetMode="External"/><Relationship Id="rId1" Type="http://schemas.openxmlformats.org/officeDocument/2006/relationships/externalLinkPath" Target="file:///\\192.168.1.243\etkobelgeler\Users\ETKO\Desktop\GP%2001%20F%2004%20Revizyonu\GP%2001%20F%2004%20Application%20Form%20TE%20%20GOTS%20-%20ManySubunits.Rev16.202304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ETKO\Desktop\GP%2001%20F%2004%20Revizyonu%2011.09.2023%20yay&#305;nla\GP%2001%20F%2004%20Application%20Form%20TE%20%20GOTS%20-%20ManySubunits.Rev17.20230911.xlsx" TargetMode="External"/><Relationship Id="rId1" Type="http://schemas.openxmlformats.org/officeDocument/2006/relationships/externalLinkPath" Target="file:///\\192.168.1.243\etkobelgeler\Users\ETKO\Desktop\GP%2001%20F%2004%20Revizyonu%2011.09.2023%20yay&#305;nla\GP%2001%20F%2004%20Application%20Form%20TE%20%20GOTS%20-%20ManySubunits.Rev17.202309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243\etkobelgeler\Users\it\OneDrive\Masa&#252;st&#252;\TI%2007%20F%2001%20TC%20Application%20Form%20Textile.Rev09.20211227_Chine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pplication For TE &amp; GOTS"/>
      <sheetName val="Sub-unit Info"/>
      <sheetName val="Product Info for SC"/>
      <sheetName val="Extracted Subunit Info for SC"/>
      <sheetName val="PERCENTAGES"/>
      <sheetName val="PC&amp;PD"/>
      <sheetName val="PAPER"/>
      <sheetName val="PLASTIC"/>
      <sheetName val="LEATHER"/>
      <sheetName val="Process Category"/>
      <sheetName val="Geographic Classification"/>
      <sheetName val="Raw Material"/>
    </sheetNames>
    <sheetDataSet>
      <sheetData sheetId="0"/>
      <sheetData sheetId="1"/>
      <sheetData sheetId="2"/>
      <sheetData sheetId="3">
        <row r="3">
          <cell r="AB3" t="str">
            <v/>
          </cell>
        </row>
      </sheetData>
      <sheetData sheetId="4">
        <row r="1">
          <cell r="A1" t="str">
            <v>GOTS Organic</v>
          </cell>
          <cell r="B1" t="str">
            <v>GOTS Made with organic</v>
          </cell>
          <cell r="C1" t="str">
            <v>GOTS Organic - in conversion</v>
          </cell>
          <cell r="D1" t="str">
            <v>GOTS Made with organic - in conversion</v>
          </cell>
          <cell r="E1" t="str">
            <v>OCS 100</v>
          </cell>
          <cell r="F1" t="str">
            <v>OCS Blended</v>
          </cell>
          <cell r="G1" t="str">
            <v>OCS (No Label)</v>
          </cell>
          <cell r="H1" t="str">
            <v>RCS 100</v>
          </cell>
          <cell r="I1" t="str">
            <v>RCS Blended</v>
          </cell>
          <cell r="J1" t="str">
            <v>GRS</v>
          </cell>
          <cell r="K1" t="str">
            <v>GRS (No Label)</v>
          </cell>
          <cell r="L1" t="str">
            <v>RDS</v>
          </cell>
          <cell r="M1" t="str">
            <v>RWS</v>
          </cell>
          <cell r="N1" t="str">
            <v>RMS</v>
          </cell>
          <cell r="O1" t="str">
            <v>RAS</v>
          </cell>
        </row>
        <row r="9">
          <cell r="A9" t="str">
            <v>GOTS</v>
          </cell>
          <cell r="B9" t="str">
            <v>OCS</v>
          </cell>
          <cell r="C9" t="str">
            <v>GRS</v>
          </cell>
          <cell r="D9" t="str">
            <v>RCS</v>
          </cell>
          <cell r="E9" t="str">
            <v>RWS</v>
          </cell>
          <cell r="F9" t="str">
            <v>RMS</v>
          </cell>
          <cell r="G9" t="str">
            <v>RAS</v>
          </cell>
          <cell r="H9" t="str">
            <v>RDS</v>
          </cell>
        </row>
        <row r="23">
          <cell r="B23" t="str">
            <v/>
          </cell>
          <cell r="C23" t="str">
            <v/>
          </cell>
          <cell r="D23" t="str">
            <v/>
          </cell>
          <cell r="E23" t="str">
            <v/>
          </cell>
          <cell r="F23" t="str">
            <v/>
          </cell>
          <cell r="G23" t="str">
            <v/>
          </cell>
          <cell r="H23" t="str">
            <v/>
          </cell>
          <cell r="I23" t="str">
            <v/>
          </cell>
          <cell r="J23" t="str">
            <v/>
          </cell>
          <cell r="K23" t="str">
            <v/>
          </cell>
          <cell r="L23" t="str">
            <v/>
          </cell>
        </row>
        <row r="28">
          <cell r="B28" t="str">
            <v/>
          </cell>
          <cell r="C28" t="str">
            <v/>
          </cell>
          <cell r="D28" t="str">
            <v/>
          </cell>
          <cell r="E28" t="str">
            <v/>
          </cell>
          <cell r="F28" t="str">
            <v/>
          </cell>
          <cell r="G28" t="str">
            <v/>
          </cell>
          <cell r="H28" t="str">
            <v/>
          </cell>
          <cell r="I28" t="str">
            <v/>
          </cell>
          <cell r="J28" t="str">
            <v/>
          </cell>
          <cell r="K28" t="str">
            <v/>
          </cell>
          <cell r="L28" t="str">
            <v/>
          </cell>
          <cell r="M28" t="str">
            <v/>
          </cell>
          <cell r="N28" t="str">
            <v/>
          </cell>
          <cell r="O28" t="str">
            <v/>
          </cell>
          <cell r="P28" t="str">
            <v/>
          </cell>
        </row>
      </sheetData>
      <sheetData sheetId="5">
        <row r="1">
          <cell r="AS1" t="str">
            <v>Men_apparel</v>
          </cell>
        </row>
        <row r="2">
          <cell r="AS2" t="str">
            <v>Men_denim_apparel</v>
          </cell>
        </row>
        <row r="3">
          <cell r="AS3" t="str">
            <v>Women_apparel</v>
          </cell>
        </row>
        <row r="4">
          <cell r="AS4" t="str">
            <v>Women_denim_apparel</v>
          </cell>
        </row>
        <row r="5">
          <cell r="AS5" t="str">
            <v>Children_apparel</v>
          </cell>
        </row>
        <row r="6">
          <cell r="AS6" t="str">
            <v>Children_denim_apparel</v>
          </cell>
        </row>
        <row r="7">
          <cell r="AS7" t="str">
            <v>Babies_apparel</v>
          </cell>
        </row>
        <row r="8">
          <cell r="AS8" t="str">
            <v>Unisex_apparel</v>
          </cell>
        </row>
        <row r="9">
          <cell r="AS9" t="str">
            <v>Unisex_denim_apparel</v>
          </cell>
        </row>
        <row r="10">
          <cell r="AS10" t="str">
            <v>Greige_fabrics</v>
          </cell>
        </row>
        <row r="11">
          <cell r="AS11" t="str">
            <v>Dyed_fabrics</v>
          </cell>
        </row>
        <row r="12">
          <cell r="AS12" t="str">
            <v>Printed_fabrics</v>
          </cell>
        </row>
        <row r="13">
          <cell r="AS13" t="str">
            <v>Undyed_fabrics</v>
          </cell>
        </row>
        <row r="14">
          <cell r="AS14" t="str">
            <v>Fabrics</v>
          </cell>
        </row>
        <row r="15">
          <cell r="AS15" t="str">
            <v>Greige_yarns</v>
          </cell>
        </row>
        <row r="16">
          <cell r="AS16" t="str">
            <v>Dyed_yarns</v>
          </cell>
        </row>
        <row r="17">
          <cell r="AS17" t="str">
            <v>Undyed_yarns</v>
          </cell>
        </row>
        <row r="18">
          <cell r="AS18" t="str">
            <v>Dyed_fibers</v>
          </cell>
        </row>
        <row r="19">
          <cell r="AS19" t="str">
            <v>Undyed_fibers</v>
          </cell>
        </row>
        <row r="20">
          <cell r="AS20" t="str">
            <v>Worn_accessories</v>
          </cell>
        </row>
        <row r="21">
          <cell r="AS21" t="str">
            <v>Home_textiles</v>
          </cell>
        </row>
        <row r="22">
          <cell r="AS22" t="str">
            <v>Functional_accessories</v>
          </cell>
        </row>
        <row r="23">
          <cell r="AS23" t="str">
            <v>Carried_accessories</v>
          </cell>
        </row>
        <row r="24">
          <cell r="AS24" t="str">
            <v>Filling_stuffing</v>
          </cell>
        </row>
        <row r="25">
          <cell r="AS25" t="str">
            <v>Toys</v>
          </cell>
        </row>
        <row r="26">
          <cell r="AS26" t="str">
            <v>Tops</v>
          </cell>
        </row>
        <row r="27">
          <cell r="AS27" t="str">
            <v>Footwear</v>
          </cell>
        </row>
        <row r="28">
          <cell r="AS28" t="str">
            <v>Packaging</v>
          </cell>
        </row>
        <row r="29">
          <cell r="AS29" t="str">
            <v>Bedding</v>
          </cell>
        </row>
        <row r="30">
          <cell r="AS30" t="str">
            <v>Hard_goods</v>
          </cell>
        </row>
        <row r="31">
          <cell r="AS31" t="str">
            <v>Industrial_technical</v>
          </cell>
        </row>
        <row r="32">
          <cell r="AS32" t="str">
            <v>Medical</v>
          </cell>
        </row>
        <row r="33">
          <cell r="AS33" t="str">
            <v>Other</v>
          </cell>
        </row>
        <row r="34">
          <cell r="AS34" t="str">
            <v>Outdoor</v>
          </cell>
        </row>
        <row r="35">
          <cell r="AS35" t="str">
            <v>Paper_products</v>
          </cell>
        </row>
        <row r="36">
          <cell r="AS36" t="str">
            <v>Personal_care_hygiene</v>
          </cell>
        </row>
        <row r="37">
          <cell r="AS37" t="str">
            <v>Processed_post-consumer_materials</v>
          </cell>
        </row>
        <row r="38">
          <cell r="AS38" t="str">
            <v>Processed_pre-consumer_materials</v>
          </cell>
        </row>
        <row r="39">
          <cell r="AS39" t="str">
            <v>Reclaimed_post-consumer_materials</v>
          </cell>
        </row>
        <row r="40">
          <cell r="AS40" t="str">
            <v>Reclaimed_pre-consumer_materials</v>
          </cell>
        </row>
        <row r="41">
          <cell r="AS41" t="str">
            <v>Unprocessed_post-consumer_fibers-materials</v>
          </cell>
        </row>
        <row r="42">
          <cell r="AS42" t="str">
            <v>Unprocessed_pre-consumer_fibers-materials</v>
          </cell>
        </row>
      </sheetData>
      <sheetData sheetId="6"/>
      <sheetData sheetId="7"/>
      <sheetData sheetId="8"/>
      <sheetData sheetId="9">
        <row r="2">
          <cell r="C2" t="str">
            <v>No processing (PR0000)</v>
          </cell>
        </row>
        <row r="3">
          <cell r="C3" t="str">
            <v>Boiling (PR0001)</v>
          </cell>
        </row>
        <row r="4">
          <cell r="C4" t="str">
            <v>Breeding (PR0002)</v>
          </cell>
        </row>
        <row r="5">
          <cell r="C5" t="str">
            <v>Biological recycling (PR0003)</v>
          </cell>
        </row>
        <row r="6">
          <cell r="C6" t="str">
            <v>Brand (PR0035)</v>
          </cell>
        </row>
        <row r="7">
          <cell r="C7" t="str">
            <v>Buying House (PR0041)</v>
          </cell>
        </row>
        <row r="8">
          <cell r="C8" t="str">
            <v>Chemical recycling (PR0004)</v>
          </cell>
        </row>
        <row r="9">
          <cell r="C9" t="str">
            <v>Collecting (PR0005)</v>
          </cell>
        </row>
        <row r="10">
          <cell r="C10" t="str">
            <v>Concentrating (PR0006)</v>
          </cell>
        </row>
        <row r="11">
          <cell r="C11" t="str">
            <v>Down processing (PR0007)</v>
          </cell>
        </row>
        <row r="12">
          <cell r="C12" t="str">
            <v>Dyeing (PR0008)</v>
          </cell>
        </row>
        <row r="13">
          <cell r="C13" t="str">
            <v>Embroidery, embellishment (PR0009)</v>
          </cell>
        </row>
        <row r="14">
          <cell r="C14" t="str">
            <v>Extrusion (PR0010)</v>
          </cell>
        </row>
        <row r="15">
          <cell r="C15" t="str">
            <v>Farming (group) (PR0011)</v>
          </cell>
        </row>
        <row r="16">
          <cell r="C16" t="str">
            <v>Farming (individual) (PR0036)</v>
          </cell>
        </row>
        <row r="17">
          <cell r="C17" t="str">
            <v>Farming (area) (PR0037)</v>
          </cell>
        </row>
        <row r="18">
          <cell r="C18" t="str">
            <v>Farming (communal) (PR0038)</v>
          </cell>
        </row>
        <row r="19">
          <cell r="C19" t="str">
            <v>Finishing (PR0012)</v>
          </cell>
        </row>
        <row r="20">
          <cell r="C20" t="str">
            <v>Ginning (PR0013)</v>
          </cell>
        </row>
        <row r="21">
          <cell r="C21" t="str">
            <v>Hatching (PR0014)</v>
          </cell>
        </row>
        <row r="22">
          <cell r="C22" t="str">
            <v>Knitting (PR0015)</v>
          </cell>
        </row>
        <row r="23">
          <cell r="C23" t="str">
            <v>Manufacturing (PR0016)</v>
          </cell>
        </row>
        <row r="24">
          <cell r="C24" t="str">
            <v>Mechanical recycling (PR0017)</v>
          </cell>
        </row>
        <row r="25">
          <cell r="C25" t="str">
            <v>Molding (PR0018)</v>
          </cell>
        </row>
        <row r="26">
          <cell r="C26" t="str">
            <v>Non-woven manufacturing (PR0019)</v>
          </cell>
        </row>
        <row r="27">
          <cell r="C27" t="str">
            <v>Packing (PR0020)</v>
          </cell>
        </row>
        <row r="28">
          <cell r="C28" t="str">
            <v>Pre-treatment (PR0021)</v>
          </cell>
        </row>
        <row r="29">
          <cell r="C29" t="str">
            <v>Preparatory (PR0022)</v>
          </cell>
        </row>
        <row r="30">
          <cell r="C30" t="str">
            <v>Printing (PR0023)</v>
          </cell>
        </row>
        <row r="31">
          <cell r="C31" t="str">
            <v>Pulp making (PR0024)</v>
          </cell>
        </row>
        <row r="32">
          <cell r="C32" t="str">
            <v>Retail sales (PR0025)</v>
          </cell>
        </row>
        <row r="33">
          <cell r="C33" t="str">
            <v>Retting (PR0039)</v>
          </cell>
        </row>
        <row r="34">
          <cell r="C34" t="str">
            <v>Scouring (PR0040)</v>
          </cell>
        </row>
        <row r="35">
          <cell r="C35" t="str">
            <v>Slaughtering (PR0026)</v>
          </cell>
        </row>
        <row r="36">
          <cell r="C36" t="str">
            <v>Spinning (PR0027)</v>
          </cell>
        </row>
        <row r="37">
          <cell r="C37" t="str">
            <v>Tanning (PR0028)</v>
          </cell>
        </row>
        <row r="38">
          <cell r="C38" t="str">
            <v>Top making (PR0029)</v>
          </cell>
        </row>
        <row r="39">
          <cell r="C39" t="str">
            <v>Trading (PR0030)</v>
          </cell>
        </row>
        <row r="40">
          <cell r="C40" t="str">
            <v>Warehousing, distribution (PR0031)</v>
          </cell>
        </row>
        <row r="41">
          <cell r="C41" t="str">
            <v>Washing, laundering (PR0032)</v>
          </cell>
        </row>
        <row r="42">
          <cell r="C42" t="str">
            <v>Weaving (PR0033)</v>
          </cell>
        </row>
        <row r="43">
          <cell r="C43" t="str">
            <v>Other (PR0034)</v>
          </cell>
        </row>
        <row r="44">
          <cell r="C44" t="str">
            <v>Write off / dummy (PR9999)</v>
          </cell>
        </row>
      </sheetData>
      <sheetData sheetId="10"/>
      <sheetData sheetId="11">
        <row r="10">
          <cell r="A10" t="str">
            <v>Cashmere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pplication For TE &amp; GOTS"/>
      <sheetName val="Sub-unit Info"/>
      <sheetName val="Extracted info for SC"/>
      <sheetName val="PERCENTAGES"/>
      <sheetName val="PC&amp;PD"/>
      <sheetName val="PAPER"/>
      <sheetName val="PLASTIC"/>
      <sheetName val="LEATHER"/>
      <sheetName val="Process Category"/>
      <sheetName val="Geographic Classification"/>
      <sheetName val="Raw Material"/>
    </sheetNames>
    <sheetDataSet>
      <sheetData sheetId="0" refreshError="1"/>
      <sheetData sheetId="1"/>
      <sheetData sheetId="2" refreshError="1"/>
      <sheetData sheetId="3">
        <row r="23">
          <cell r="B23" t="str">
            <v/>
          </cell>
          <cell r="C23" t="str">
            <v/>
          </cell>
          <cell r="D23" t="str">
            <v/>
          </cell>
          <cell r="E23" t="str">
            <v/>
          </cell>
          <cell r="F23" t="str">
            <v/>
          </cell>
          <cell r="G23" t="str">
            <v/>
          </cell>
          <cell r="H23" t="str">
            <v/>
          </cell>
          <cell r="I23" t="str">
            <v/>
          </cell>
          <cell r="J23" t="str">
            <v/>
          </cell>
          <cell r="K23" t="str">
            <v/>
          </cell>
          <cell r="L23" t="str">
            <v/>
          </cell>
        </row>
        <row r="28">
          <cell r="B28" t="str">
            <v/>
          </cell>
          <cell r="C28" t="str">
            <v/>
          </cell>
          <cell r="D28" t="str">
            <v/>
          </cell>
          <cell r="E28" t="str">
            <v/>
          </cell>
          <cell r="F28" t="str">
            <v/>
          </cell>
          <cell r="G28" t="str">
            <v/>
          </cell>
          <cell r="H28" t="str">
            <v/>
          </cell>
          <cell r="I28" t="str">
            <v/>
          </cell>
          <cell r="J28" t="str">
            <v/>
          </cell>
          <cell r="K28" t="str">
            <v/>
          </cell>
          <cell r="L28" t="str">
            <v/>
          </cell>
          <cell r="M28" t="str">
            <v/>
          </cell>
          <cell r="N28" t="str">
            <v/>
          </cell>
          <cell r="O28" t="str">
            <v/>
          </cell>
          <cell r="P28" t="str">
            <v/>
          </cell>
        </row>
      </sheetData>
      <sheetData sheetId="4" refreshError="1"/>
      <sheetData sheetId="5" refreshError="1"/>
      <sheetData sheetId="6" refreshError="1"/>
      <sheetData sheetId="7" refreshError="1"/>
      <sheetData sheetId="8">
        <row r="2">
          <cell r="C2" t="str">
            <v>No processing (PR0000)</v>
          </cell>
        </row>
        <row r="3">
          <cell r="C3" t="str">
            <v>Boiling (PR0001)</v>
          </cell>
        </row>
        <row r="4">
          <cell r="C4" t="str">
            <v>Breeding (PR0002)</v>
          </cell>
        </row>
        <row r="5">
          <cell r="C5" t="str">
            <v>Biological recycling (PR0003)</v>
          </cell>
        </row>
        <row r="6">
          <cell r="C6" t="str">
            <v>Brand (PR0035)</v>
          </cell>
        </row>
        <row r="7">
          <cell r="C7" t="str">
            <v>Buying House (PR0041)</v>
          </cell>
        </row>
        <row r="8">
          <cell r="C8" t="str">
            <v>Chemical recycling (PR0004)</v>
          </cell>
        </row>
        <row r="9">
          <cell r="C9" t="str">
            <v>Collecting (PR0005)</v>
          </cell>
        </row>
        <row r="10">
          <cell r="C10" t="str">
            <v>Concentrating (PR0006)</v>
          </cell>
        </row>
        <row r="11">
          <cell r="C11" t="str">
            <v>Down processing (PR0007)</v>
          </cell>
        </row>
        <row r="12">
          <cell r="C12" t="str">
            <v>Dyeing (PR0008)</v>
          </cell>
        </row>
        <row r="13">
          <cell r="C13" t="str">
            <v>Embroidery, embellishment (PR0009)</v>
          </cell>
        </row>
        <row r="14">
          <cell r="C14" t="str">
            <v>Extrusion (PR0010)</v>
          </cell>
        </row>
        <row r="15">
          <cell r="C15" t="str">
            <v>Farming (group) (PR0011)</v>
          </cell>
        </row>
        <row r="16">
          <cell r="C16" t="str">
            <v>Farming (individual) (PR0036)</v>
          </cell>
        </row>
        <row r="17">
          <cell r="C17" t="str">
            <v>Farming (area) (PR0037)</v>
          </cell>
        </row>
        <row r="18">
          <cell r="C18" t="str">
            <v>Farming (communal) (PR0038)</v>
          </cell>
        </row>
        <row r="19">
          <cell r="C19" t="str">
            <v>Finishing (PR0012)</v>
          </cell>
        </row>
        <row r="20">
          <cell r="C20" t="str">
            <v>Ginning (PR0013)</v>
          </cell>
        </row>
        <row r="21">
          <cell r="C21" t="str">
            <v>Hatching (PR0014)</v>
          </cell>
        </row>
        <row r="22">
          <cell r="C22" t="str">
            <v>Knitting (PR0015)</v>
          </cell>
        </row>
        <row r="23">
          <cell r="C23" t="str">
            <v>Manufacturing (PR0016)</v>
          </cell>
        </row>
        <row r="24">
          <cell r="C24" t="str">
            <v>Mechanical recycling (PR0017)</v>
          </cell>
        </row>
        <row r="25">
          <cell r="C25" t="str">
            <v>Molding (PR0018)</v>
          </cell>
        </row>
        <row r="26">
          <cell r="C26" t="str">
            <v>Non-woven manufacturing (PR0019)</v>
          </cell>
        </row>
        <row r="27">
          <cell r="C27" t="str">
            <v>Packing (PR0020)</v>
          </cell>
        </row>
        <row r="28">
          <cell r="C28" t="str">
            <v>Pre-treatment (PR0021)</v>
          </cell>
        </row>
        <row r="29">
          <cell r="C29" t="str">
            <v>Preparatory (PR0022)</v>
          </cell>
        </row>
        <row r="30">
          <cell r="C30" t="str">
            <v>Printing (PR0023)</v>
          </cell>
        </row>
        <row r="31">
          <cell r="C31" t="str">
            <v>Pulp making (PR0024)</v>
          </cell>
        </row>
        <row r="32">
          <cell r="C32" t="str">
            <v>Retail sales (PR0025)</v>
          </cell>
        </row>
        <row r="33">
          <cell r="C33" t="str">
            <v>Retting (PR0039)</v>
          </cell>
        </row>
        <row r="34">
          <cell r="C34" t="str">
            <v>Scouring (PR0040)</v>
          </cell>
        </row>
        <row r="35">
          <cell r="C35" t="str">
            <v>Slaughtering (PR0026)</v>
          </cell>
        </row>
        <row r="36">
          <cell r="C36" t="str">
            <v>Spinning (PR0027)</v>
          </cell>
        </row>
        <row r="37">
          <cell r="C37" t="str">
            <v>Tanning (PR0028)</v>
          </cell>
        </row>
        <row r="38">
          <cell r="C38" t="str">
            <v>Top making (PR0029)</v>
          </cell>
        </row>
        <row r="39">
          <cell r="C39" t="str">
            <v>Trading (PR0030)</v>
          </cell>
        </row>
        <row r="40">
          <cell r="C40" t="str">
            <v>Warehousing, distribution (PR0031)</v>
          </cell>
        </row>
        <row r="41">
          <cell r="C41" t="str">
            <v>Washing, laundering (PR0032)</v>
          </cell>
        </row>
        <row r="42">
          <cell r="C42" t="str">
            <v>Weaving (PR0033)</v>
          </cell>
        </row>
        <row r="43">
          <cell r="C43" t="str">
            <v>Other (PR0034)</v>
          </cell>
        </row>
        <row r="44">
          <cell r="C44" t="str">
            <v>Write off / dummy (PR9999)</v>
          </cell>
        </row>
      </sheetData>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 Application Form"/>
      <sheetName val="TC Info"/>
      <sheetName val="Geographic Classification"/>
      <sheetName val="Label Grade"/>
      <sheetName val="二级菜单用(PC&amp;PD)"/>
      <sheetName val="Process Category"/>
      <sheetName val="Raw Material"/>
    </sheetNames>
    <sheetDataSet>
      <sheetData sheetId="0" refreshError="1"/>
      <sheetData sheetId="1" refreshError="1"/>
      <sheetData sheetId="2"/>
      <sheetData sheetId="3">
        <row r="1">
          <cell r="A1" t="str">
            <v>RWS</v>
          </cell>
          <cell r="B1" t="str">
            <v>RMS</v>
          </cell>
          <cell r="C1" t="str">
            <v>RAS</v>
          </cell>
          <cell r="D1" t="str">
            <v>RDS</v>
          </cell>
          <cell r="E1" t="str">
            <v>GRS</v>
          </cell>
          <cell r="F1" t="str">
            <v>RCS</v>
          </cell>
          <cell r="G1" t="str">
            <v>OCS</v>
          </cell>
          <cell r="H1" t="str">
            <v>GOTS</v>
          </cell>
        </row>
      </sheetData>
      <sheetData sheetId="4" refreshError="1"/>
      <sheetData sheetId="5" refreshError="1"/>
      <sheetData sheetId="6" refreshError="1"/>
    </sheetDataSet>
  </externalBook>
</externalLink>
</file>

<file path=xl/theme/theme1.xml><?xml version="1.0" encoding="utf-8"?>
<a:theme xmlns:a="http://schemas.openxmlformats.org/drawingml/2006/main" name="Office 2013 - 2022 Teması">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M3530"/>
  <sheetViews>
    <sheetView tabSelected="1" zoomScale="55" zoomScaleNormal="55" zoomScaleSheetLayoutView="90" workbookViewId="0">
      <selection activeCell="E7" sqref="E7:O7"/>
    </sheetView>
  </sheetViews>
  <sheetFormatPr defaultColWidth="2.5703125" defaultRowHeight="16.5" customHeight="1"/>
  <cols>
    <col min="1" max="1" width="3.85546875" customWidth="1"/>
    <col min="2" max="3" width="7.28515625" customWidth="1"/>
    <col min="4" max="12" width="13.7109375" customWidth="1"/>
    <col min="13" max="13" width="19.28515625" customWidth="1"/>
    <col min="14" max="15" width="13.7109375" customWidth="1"/>
    <col min="16" max="16" width="2.140625" customWidth="1"/>
    <col min="17" max="29" width="0" hidden="1" customWidth="1"/>
    <col min="30" max="30" width="3.140625" hidden="1" customWidth="1"/>
    <col min="31" max="31" width="10.7109375" hidden="1" customWidth="1"/>
    <col min="32" max="16383" width="0" hidden="1" customWidth="1"/>
  </cols>
  <sheetData>
    <row r="1" spans="1:65" ht="13.5" customHeight="1">
      <c r="A1" s="186"/>
      <c r="B1" s="187"/>
      <c r="C1" s="188"/>
      <c r="D1" s="195" t="s">
        <v>5019</v>
      </c>
      <c r="E1" s="196"/>
      <c r="F1" s="196"/>
      <c r="G1" s="196"/>
      <c r="H1" s="196"/>
      <c r="I1" s="196"/>
      <c r="J1" s="196"/>
      <c r="K1" s="196"/>
      <c r="L1" s="196"/>
      <c r="M1" s="197"/>
      <c r="N1" s="125" t="s">
        <v>654</v>
      </c>
      <c r="O1" s="122" t="s">
        <v>658</v>
      </c>
      <c r="S1">
        <v>1</v>
      </c>
      <c r="AT1">
        <v>2</v>
      </c>
      <c r="AU1">
        <v>1</v>
      </c>
    </row>
    <row r="2" spans="1:65" ht="14.45" customHeight="1">
      <c r="A2" s="189"/>
      <c r="B2" s="190"/>
      <c r="C2" s="191"/>
      <c r="D2" s="198"/>
      <c r="E2" s="199"/>
      <c r="F2" s="199"/>
      <c r="G2" s="199"/>
      <c r="H2" s="199"/>
      <c r="I2" s="199"/>
      <c r="J2" s="199"/>
      <c r="K2" s="199"/>
      <c r="L2" s="199"/>
      <c r="M2" s="200"/>
      <c r="N2" s="120" t="s">
        <v>655</v>
      </c>
      <c r="O2" s="124">
        <v>45433</v>
      </c>
      <c r="P2" s="121"/>
      <c r="S2">
        <v>2</v>
      </c>
      <c r="AA2" t="e">
        <f>#REF!</f>
        <v>#REF!</v>
      </c>
      <c r="AB2" t="e">
        <f>#REF!</f>
        <v>#REF!</v>
      </c>
      <c r="AC2" t="e">
        <f>#REF!</f>
        <v>#REF!</v>
      </c>
      <c r="AD2" t="e">
        <f>#REF!</f>
        <v>#REF!</v>
      </c>
      <c r="AE2" t="e">
        <f>#REF!</f>
        <v>#REF!</v>
      </c>
      <c r="AF2" t="e">
        <f>#REF!</f>
        <v>#REF!</v>
      </c>
      <c r="AG2" t="e">
        <f>#REF!</f>
        <v>#REF!</v>
      </c>
      <c r="AH2" t="e">
        <f>#REF!</f>
        <v>#REF!</v>
      </c>
      <c r="AI2" t="e">
        <f>#REF!</f>
        <v>#REF!</v>
      </c>
      <c r="AJ2" t="e">
        <f>#REF!</f>
        <v>#REF!</v>
      </c>
      <c r="AK2" t="e">
        <f>#REF!</f>
        <v>#REF!</v>
      </c>
      <c r="AL2" t="e">
        <f>#REF!</f>
        <v>#REF!</v>
      </c>
    </row>
    <row r="3" spans="1:65" ht="14.45" customHeight="1" thickBot="1">
      <c r="A3" s="192"/>
      <c r="B3" s="193"/>
      <c r="C3" s="194"/>
      <c r="D3" s="201"/>
      <c r="E3" s="202"/>
      <c r="F3" s="202"/>
      <c r="G3" s="202"/>
      <c r="H3" s="202"/>
      <c r="I3" s="202"/>
      <c r="J3" s="202"/>
      <c r="K3" s="202"/>
      <c r="L3" s="202"/>
      <c r="M3" s="203"/>
      <c r="N3" s="126" t="s">
        <v>656</v>
      </c>
      <c r="O3" s="123">
        <v>23</v>
      </c>
      <c r="Q3">
        <f>$E$7</f>
        <v>0</v>
      </c>
      <c r="S3">
        <v>3</v>
      </c>
    </row>
    <row r="4" spans="1:65" ht="14.1" customHeight="1" thickBot="1">
      <c r="A4" s="150" t="s">
        <v>5018</v>
      </c>
      <c r="B4" s="151"/>
      <c r="C4" s="151"/>
      <c r="D4" s="151"/>
      <c r="E4" s="151"/>
      <c r="F4" s="151"/>
      <c r="G4" s="151"/>
      <c r="H4" s="151"/>
      <c r="I4" s="151"/>
      <c r="J4" s="151"/>
      <c r="K4" s="151"/>
      <c r="L4" s="151"/>
      <c r="M4" s="151"/>
      <c r="N4" s="152"/>
      <c r="O4" s="153"/>
      <c r="Q4" t="str" cm="1">
        <f t="array" aca="1" ref="Q4" ca="1">IF(INDIRECT("'Sub-unit Info'!$B"&amp;PERCENTAGES!$AG2)="","",INDIRECT("'Sub-unit Info'!$B"&amp;PERCENTAGES!$AG2))</f>
        <v/>
      </c>
      <c r="S4">
        <v>4</v>
      </c>
    </row>
    <row r="5" spans="1:65" ht="92.25" customHeight="1" thickBot="1">
      <c r="A5" s="310" t="s">
        <v>5020</v>
      </c>
      <c r="B5" s="311"/>
      <c r="C5" s="311"/>
      <c r="D5" s="311"/>
      <c r="E5" s="311"/>
      <c r="F5" s="311"/>
      <c r="G5" s="311"/>
      <c r="H5" s="311"/>
      <c r="I5" s="311"/>
      <c r="J5" s="311"/>
      <c r="K5" s="311"/>
      <c r="L5" s="311"/>
      <c r="M5" s="311"/>
      <c r="N5" s="311"/>
      <c r="O5" s="312"/>
      <c r="Q5" t="str" cm="1">
        <f t="array" aca="1" ref="Q5" ca="1">IF(INDIRECT("'Sub-unit Info'!$B"&amp;PERCENTAGES!$AG3)="","",INDIRECT("'Sub-unit Info'!$B"&amp;PERCENTAGES!$AG3))</f>
        <v/>
      </c>
      <c r="S5">
        <v>5</v>
      </c>
      <c r="U5" t="s">
        <v>628</v>
      </c>
      <c r="V5" t="s">
        <v>271</v>
      </c>
      <c r="W5" t="s">
        <v>629</v>
      </c>
      <c r="X5" t="s">
        <v>645</v>
      </c>
      <c r="Y5" t="s">
        <v>646</v>
      </c>
      <c r="Z5" t="s">
        <v>4912</v>
      </c>
      <c r="AA5" t="s">
        <v>631</v>
      </c>
      <c r="AB5" t="s">
        <v>638</v>
      </c>
      <c r="AC5" t="s">
        <v>642</v>
      </c>
      <c r="AD5" t="s">
        <v>272</v>
      </c>
      <c r="AE5" t="s">
        <v>652</v>
      </c>
      <c r="AF5" t="s">
        <v>273</v>
      </c>
      <c r="AG5" t="s">
        <v>636</v>
      </c>
      <c r="AH5" t="s">
        <v>4905</v>
      </c>
      <c r="AI5" t="s">
        <v>632</v>
      </c>
      <c r="AJ5" t="s">
        <v>643</v>
      </c>
      <c r="AK5" t="s">
        <v>630</v>
      </c>
      <c r="AL5" t="s">
        <v>637</v>
      </c>
      <c r="AM5" t="s">
        <v>653</v>
      </c>
      <c r="AN5" t="s">
        <v>4909</v>
      </c>
      <c r="AO5" t="s">
        <v>274</v>
      </c>
      <c r="AP5" t="s">
        <v>639</v>
      </c>
      <c r="AQ5" t="s">
        <v>640</v>
      </c>
      <c r="AR5" t="s">
        <v>275</v>
      </c>
      <c r="AS5" t="s">
        <v>276</v>
      </c>
      <c r="AT5" t="s">
        <v>634</v>
      </c>
      <c r="AU5" t="s">
        <v>651</v>
      </c>
      <c r="AV5" t="s">
        <v>4858</v>
      </c>
      <c r="AW5" t="s">
        <v>4854</v>
      </c>
      <c r="AX5" t="s">
        <v>4855</v>
      </c>
      <c r="AY5" t="s">
        <v>4852</v>
      </c>
      <c r="AZ5" t="s">
        <v>4853</v>
      </c>
      <c r="BA5" t="s">
        <v>277</v>
      </c>
      <c r="BB5" t="s">
        <v>278</v>
      </c>
      <c r="BC5" t="s">
        <v>633</v>
      </c>
      <c r="BD5" t="s">
        <v>641</v>
      </c>
      <c r="BE5" t="s">
        <v>644</v>
      </c>
      <c r="BF5" t="s">
        <v>647</v>
      </c>
      <c r="BG5" t="s">
        <v>648</v>
      </c>
      <c r="BH5" t="s">
        <v>4856</v>
      </c>
      <c r="BI5" t="s">
        <v>4857</v>
      </c>
      <c r="BJ5" t="s">
        <v>649</v>
      </c>
      <c r="BK5" t="s">
        <v>650</v>
      </c>
      <c r="BL5" t="s">
        <v>635</v>
      </c>
      <c r="BM5" t="s">
        <v>265</v>
      </c>
    </row>
    <row r="6" spans="1:65" ht="23.25" customHeight="1" thickBot="1">
      <c r="A6" s="67" t="s">
        <v>657</v>
      </c>
      <c r="B6" s="204" t="s">
        <v>5021</v>
      </c>
      <c r="C6" s="204"/>
      <c r="D6" s="204"/>
      <c r="E6" s="204"/>
      <c r="F6" s="204"/>
      <c r="G6" s="204"/>
      <c r="H6" s="204"/>
      <c r="I6" s="204"/>
      <c r="J6" s="204"/>
      <c r="K6" s="204"/>
      <c r="L6" s="204"/>
      <c r="M6" s="204"/>
      <c r="N6" s="204"/>
      <c r="O6" s="205"/>
      <c r="Q6" t="str" cm="1">
        <f t="array" aca="1" ref="Q6" ca="1">IF(INDIRECT("'Sub-unit Info'!$B"&amp;PERCENTAGES!$AG4)="","",INDIRECT("'Sub-unit Info'!$B"&amp;PERCENTAGES!$AG4))</f>
        <v/>
      </c>
      <c r="S6">
        <v>6</v>
      </c>
    </row>
    <row r="7" spans="1:65" ht="27.6" customHeight="1">
      <c r="A7" s="209" t="s">
        <v>5093</v>
      </c>
      <c r="B7" s="210"/>
      <c r="C7" s="210"/>
      <c r="D7" s="210"/>
      <c r="E7" s="206"/>
      <c r="F7" s="207"/>
      <c r="G7" s="207"/>
      <c r="H7" s="207"/>
      <c r="I7" s="207"/>
      <c r="J7" s="207"/>
      <c r="K7" s="207"/>
      <c r="L7" s="207"/>
      <c r="M7" s="207"/>
      <c r="N7" s="207"/>
      <c r="O7" s="208"/>
      <c r="Q7" t="str" cm="1">
        <f t="array" aca="1" ref="Q7" ca="1">IF(INDIRECT("'Sub-unit Info'!$B"&amp;PERCENTAGES!$AG5)="","",INDIRECT("'Sub-unit Info'!$B"&amp;PERCENTAGES!$AG5))</f>
        <v/>
      </c>
      <c r="S7">
        <v>7</v>
      </c>
    </row>
    <row r="8" spans="1:65" ht="43.5" customHeight="1" thickBot="1">
      <c r="A8" s="211" t="s">
        <v>5094</v>
      </c>
      <c r="B8" s="212"/>
      <c r="C8" s="212"/>
      <c r="D8" s="212"/>
      <c r="E8" s="221"/>
      <c r="F8" s="221"/>
      <c r="G8" s="221"/>
      <c r="H8" s="221"/>
      <c r="I8" s="221"/>
      <c r="J8" s="221"/>
      <c r="K8" s="221"/>
      <c r="L8" s="221"/>
      <c r="M8" s="221"/>
      <c r="N8" s="221"/>
      <c r="O8" s="222"/>
      <c r="Q8" t="str" cm="1">
        <f t="array" aca="1" ref="Q8" ca="1">IF(INDIRECT("'Sub-unit Info'!$B"&amp;PERCENTAGES!$AG6)="","",INDIRECT("'Sub-unit Info'!$B"&amp;PERCENTAGES!$AG6))</f>
        <v/>
      </c>
      <c r="S8">
        <v>8</v>
      </c>
    </row>
    <row r="9" spans="1:65" ht="25.5" customHeight="1">
      <c r="A9" s="165" t="s">
        <v>5095</v>
      </c>
      <c r="B9" s="166"/>
      <c r="C9" s="166"/>
      <c r="D9" s="167"/>
      <c r="E9" s="171" t="s">
        <v>5022</v>
      </c>
      <c r="F9" s="172"/>
      <c r="G9" s="171" t="s">
        <v>5023</v>
      </c>
      <c r="H9" s="172"/>
      <c r="I9" s="65" t="s">
        <v>5024</v>
      </c>
      <c r="J9" s="65" t="s">
        <v>5025</v>
      </c>
      <c r="K9" s="171" t="s">
        <v>5026</v>
      </c>
      <c r="L9" s="173"/>
      <c r="M9" s="173"/>
      <c r="N9" s="173"/>
      <c r="O9" s="174"/>
      <c r="Q9" t="str" cm="1">
        <f t="array" aca="1" ref="Q9" ca="1">IF(INDIRECT("'Sub-unit Info'!$B"&amp;PERCENTAGES!$AG7)="","",INDIRECT("'Sub-unit Info'!$B"&amp;PERCENTAGES!$AG7))</f>
        <v/>
      </c>
      <c r="S9">
        <v>9</v>
      </c>
    </row>
    <row r="10" spans="1:65" ht="33.950000000000003" customHeight="1" thickBot="1">
      <c r="A10" s="168"/>
      <c r="B10" s="169"/>
      <c r="C10" s="169"/>
      <c r="D10" s="170"/>
      <c r="E10" s="175"/>
      <c r="F10" s="176"/>
      <c r="G10" s="175"/>
      <c r="H10" s="176"/>
      <c r="I10" s="66"/>
      <c r="J10" s="66"/>
      <c r="K10" s="177"/>
      <c r="L10" s="178"/>
      <c r="M10" s="178"/>
      <c r="N10" s="178"/>
      <c r="O10" s="179"/>
      <c r="Q10" t="str" cm="1">
        <f t="array" aca="1" ref="Q10" ca="1">IF(INDIRECT("'Sub-unit Info'!$B"&amp;PERCENTAGES!$AG8)="","",INDIRECT("'Sub-unit Info'!$B"&amp;PERCENTAGES!$AG8))</f>
        <v/>
      </c>
      <c r="S10">
        <v>10</v>
      </c>
    </row>
    <row r="11" spans="1:65" ht="36.75" customHeight="1">
      <c r="A11" s="225" t="s">
        <v>5096</v>
      </c>
      <c r="B11" s="226"/>
      <c r="C11" s="226"/>
      <c r="D11" s="226"/>
      <c r="E11" s="217"/>
      <c r="F11" s="217"/>
      <c r="G11" s="217"/>
      <c r="H11" s="217"/>
      <c r="I11" s="217"/>
      <c r="J11" s="217"/>
      <c r="K11" s="217"/>
      <c r="L11" s="217"/>
      <c r="M11" s="217"/>
      <c r="N11" s="217"/>
      <c r="O11" s="218"/>
      <c r="Q11" t="str" cm="1">
        <f t="array" aca="1" ref="Q11" ca="1">IF(INDIRECT("'Sub-unit Info'!$B"&amp;PERCENTAGES!$AG9)="","",INDIRECT("'Sub-unit Info'!$B"&amp;PERCENTAGES!$AG9))</f>
        <v/>
      </c>
      <c r="S11">
        <v>11</v>
      </c>
    </row>
    <row r="12" spans="1:65" ht="33.950000000000003" customHeight="1">
      <c r="A12" s="213" t="s">
        <v>5097</v>
      </c>
      <c r="B12" s="214"/>
      <c r="C12" s="214"/>
      <c r="D12" s="214"/>
      <c r="E12" s="219"/>
      <c r="F12" s="219"/>
      <c r="G12" s="219"/>
      <c r="H12" s="219"/>
      <c r="I12" s="219"/>
      <c r="J12" s="219"/>
      <c r="K12" s="219"/>
      <c r="L12" s="219"/>
      <c r="M12" s="219"/>
      <c r="N12" s="219"/>
      <c r="O12" s="220"/>
      <c r="Q12" t="str" cm="1">
        <f t="array" aca="1" ref="Q12" ca="1">IF(INDIRECT("'Sub-unit Info'!$B"&amp;PERCENTAGES!$AG10)="","",INDIRECT("'Sub-unit Info'!$B"&amp;PERCENTAGES!$AG10))</f>
        <v/>
      </c>
      <c r="S12">
        <v>12</v>
      </c>
    </row>
    <row r="13" spans="1:65" ht="33.950000000000003" customHeight="1" thickBot="1">
      <c r="A13" s="211" t="s">
        <v>5098</v>
      </c>
      <c r="B13" s="212"/>
      <c r="C13" s="212"/>
      <c r="D13" s="212"/>
      <c r="E13" s="221"/>
      <c r="F13" s="221"/>
      <c r="G13" s="221"/>
      <c r="H13" s="221"/>
      <c r="I13" s="221"/>
      <c r="J13" s="221"/>
      <c r="K13" s="221"/>
      <c r="L13" s="221"/>
      <c r="M13" s="221"/>
      <c r="N13" s="221"/>
      <c r="O13" s="222"/>
      <c r="Q13" t="str" cm="1">
        <f t="array" aca="1" ref="Q13" ca="1">IF(INDIRECT("'Sub-unit Info'!$B"&amp;PERCENTAGES!$AG11)="","",INDIRECT("'Sub-unit Info'!$B"&amp;PERCENTAGES!$AG11))</f>
        <v/>
      </c>
      <c r="S13">
        <v>13</v>
      </c>
    </row>
    <row r="14" spans="1:65" ht="28.5" customHeight="1" thickBot="1">
      <c r="A14" s="215" t="s">
        <v>5099</v>
      </c>
      <c r="B14" s="216"/>
      <c r="C14" s="216"/>
      <c r="D14" s="216"/>
      <c r="E14" s="68" t="s">
        <v>5027</v>
      </c>
      <c r="F14" s="249"/>
      <c r="G14" s="250"/>
      <c r="H14" s="68" t="s">
        <v>5028</v>
      </c>
      <c r="I14" s="249"/>
      <c r="J14" s="251"/>
      <c r="K14" s="223" t="s">
        <v>5029</v>
      </c>
      <c r="L14" s="224"/>
      <c r="M14" s="252" t="str">
        <f>IF(AND(F14="",I14=""),"",F14+I14)</f>
        <v/>
      </c>
      <c r="N14" s="252"/>
      <c r="O14" s="253"/>
      <c r="Q14" t="str" cm="1">
        <f t="array" aca="1" ref="Q14" ca="1">IF(INDIRECT("'Sub-unit Info'!$B"&amp;PERCENTAGES!$AG12)="","",INDIRECT("'Sub-unit Info'!$B"&amp;PERCENTAGES!$AG12))</f>
        <v/>
      </c>
      <c r="S14">
        <v>14</v>
      </c>
    </row>
    <row r="15" spans="1:65" ht="37.5" customHeight="1" thickTop="1" thickBot="1">
      <c r="A15" s="254" t="s">
        <v>5100</v>
      </c>
      <c r="B15" s="255"/>
      <c r="C15" s="255"/>
      <c r="D15" s="256"/>
      <c r="E15" s="257"/>
      <c r="F15" s="258"/>
      <c r="G15" s="258"/>
      <c r="H15" s="258"/>
      <c r="I15" s="259"/>
      <c r="J15" s="262" t="s">
        <v>5091</v>
      </c>
      <c r="K15" s="263"/>
      <c r="L15" s="260"/>
      <c r="M15" s="260"/>
      <c r="N15" s="260"/>
      <c r="O15" s="261"/>
      <c r="Q15" t="str" cm="1">
        <f t="array" aca="1" ref="Q15" ca="1">IF(INDIRECT("'Sub-unit Info'!$B"&amp;PERCENTAGES!$AG13)="","",INDIRECT("'Sub-unit Info'!$B"&amp;PERCENTAGES!$AG13))</f>
        <v/>
      </c>
      <c r="S15">
        <v>15</v>
      </c>
    </row>
    <row r="16" spans="1:65" ht="30.75" customHeight="1" thickTop="1" thickBot="1">
      <c r="A16" s="264" t="s">
        <v>5101</v>
      </c>
      <c r="B16" s="265"/>
      <c r="C16" s="265"/>
      <c r="D16" s="265"/>
      <c r="E16" s="266"/>
      <c r="F16" s="266"/>
      <c r="G16" s="266"/>
      <c r="H16" s="266"/>
      <c r="I16" s="266"/>
      <c r="J16" s="265"/>
      <c r="K16" s="265"/>
      <c r="L16" s="265"/>
      <c r="M16" s="265"/>
      <c r="N16" s="265"/>
      <c r="O16" s="267"/>
      <c r="Q16" t="str" cm="1">
        <f t="array" aca="1" ref="Q16" ca="1">IF(INDIRECT("'Sub-unit Info'!$B"&amp;PERCENTAGES!$AG14)="","",INDIRECT("'Sub-unit Info'!$B"&amp;PERCENTAGES!$AG14))</f>
        <v/>
      </c>
      <c r="S16">
        <v>16</v>
      </c>
    </row>
    <row r="17" spans="1:19" ht="84.75" customHeight="1" thickBot="1">
      <c r="A17" s="316" t="s">
        <v>5102</v>
      </c>
      <c r="B17" s="317"/>
      <c r="C17" s="317"/>
      <c r="D17" s="318"/>
      <c r="E17" s="63"/>
      <c r="F17" s="64"/>
      <c r="G17" s="64"/>
      <c r="H17" s="80"/>
      <c r="I17" s="308" t="s">
        <v>5082</v>
      </c>
      <c r="J17" s="308"/>
      <c r="K17" s="464"/>
      <c r="L17" s="464"/>
      <c r="M17" s="127" t="s">
        <v>5090</v>
      </c>
      <c r="N17" s="309"/>
      <c r="O17" s="309"/>
      <c r="Q17" t="str" cm="1">
        <f t="array" aca="1" ref="Q17" ca="1">IF(INDIRECT("'Sub-unit Info'!$B"&amp;PERCENTAGES!$AG15)="","",INDIRECT("'Sub-unit Info'!$B"&amp;PERCENTAGES!$AG15))</f>
        <v/>
      </c>
      <c r="S17">
        <v>17</v>
      </c>
    </row>
    <row r="18" spans="1:19" ht="35.25" customHeight="1" thickBot="1">
      <c r="A18" s="268" t="s">
        <v>5030</v>
      </c>
      <c r="B18" s="269"/>
      <c r="C18" s="269"/>
      <c r="D18" s="269"/>
      <c r="E18" s="270"/>
      <c r="F18" s="227"/>
      <c r="G18" s="227"/>
      <c r="H18" s="227"/>
      <c r="I18" s="228"/>
      <c r="J18" s="228"/>
      <c r="K18" s="81"/>
      <c r="L18" s="81"/>
      <c r="M18" s="81"/>
      <c r="N18" s="81"/>
      <c r="O18" s="82"/>
      <c r="Q18" t="str" cm="1">
        <f t="array" aca="1" ref="Q18" ca="1">IF(INDIRECT("'Sub-unit Info'!$B"&amp;PERCENTAGES!$AG16)="","",INDIRECT("'Sub-unit Info'!$B"&amp;PERCENTAGES!$AG16))</f>
        <v/>
      </c>
      <c r="S18">
        <v>18</v>
      </c>
    </row>
    <row r="19" spans="1:19" s="71" customFormat="1" ht="22.5" customHeight="1">
      <c r="A19" s="273" t="s">
        <v>5031</v>
      </c>
      <c r="B19" s="274"/>
      <c r="C19" s="274"/>
      <c r="D19" s="279"/>
      <c r="E19" s="279"/>
      <c r="F19" s="279"/>
      <c r="G19" s="279"/>
      <c r="H19" s="279"/>
      <c r="I19" s="279"/>
      <c r="J19" s="279"/>
      <c r="K19" s="279"/>
      <c r="L19" s="279"/>
      <c r="M19" s="279"/>
      <c r="N19" s="279"/>
      <c r="O19" s="282"/>
      <c r="Q19" t="str" cm="1">
        <f t="array" aca="1" ref="Q19" ca="1">IF(INDIRECT("'Sub-unit Info'!$B"&amp;PERCENTAGES!$AG17)="","",INDIRECT("'Sub-unit Info'!$B"&amp;PERCENTAGES!$AG17))</f>
        <v/>
      </c>
      <c r="S19" s="71">
        <v>19</v>
      </c>
    </row>
    <row r="20" spans="1:19" s="71" customFormat="1" ht="22.5" customHeight="1">
      <c r="A20" s="275"/>
      <c r="B20" s="276"/>
      <c r="C20" s="276"/>
      <c r="D20" s="271"/>
      <c r="E20" s="271"/>
      <c r="F20" s="271"/>
      <c r="G20" s="271"/>
      <c r="H20" s="271"/>
      <c r="I20" s="271"/>
      <c r="J20" s="271"/>
      <c r="K20" s="271"/>
      <c r="L20" s="271"/>
      <c r="M20" s="271"/>
      <c r="N20" s="271"/>
      <c r="O20" s="272"/>
      <c r="Q20" t="str" cm="1">
        <f t="array" aca="1" ref="Q20" ca="1">IF(INDIRECT("'Sub-unit Info'!$B"&amp;PERCENTAGES!$AG18)="","",INDIRECT("'Sub-unit Info'!$B"&amp;PERCENTAGES!$AG18))</f>
        <v/>
      </c>
      <c r="S20" s="71">
        <v>20</v>
      </c>
    </row>
    <row r="21" spans="1:19" s="71" customFormat="1" ht="22.5" customHeight="1">
      <c r="A21" s="275"/>
      <c r="B21" s="276"/>
      <c r="C21" s="276"/>
      <c r="D21" s="271"/>
      <c r="E21" s="271"/>
      <c r="F21" s="271"/>
      <c r="G21" s="271"/>
      <c r="H21" s="271"/>
      <c r="I21" s="271"/>
      <c r="J21" s="271"/>
      <c r="K21" s="271"/>
      <c r="L21" s="271"/>
      <c r="M21" s="271"/>
      <c r="N21" s="271"/>
      <c r="O21" s="272"/>
      <c r="Q21" t="str" cm="1">
        <f t="array" aca="1" ref="Q21" ca="1">IF(INDIRECT("'Sub-unit Info'!$B"&amp;PERCENTAGES!$AG19)="","",INDIRECT("'Sub-unit Info'!$B"&amp;PERCENTAGES!$AG19))</f>
        <v/>
      </c>
      <c r="S21" s="71">
        <v>21</v>
      </c>
    </row>
    <row r="22" spans="1:19" s="71" customFormat="1" ht="22.5" customHeight="1">
      <c r="A22" s="275"/>
      <c r="B22" s="276"/>
      <c r="C22" s="276"/>
      <c r="D22" s="271"/>
      <c r="E22" s="271"/>
      <c r="F22" s="271"/>
      <c r="G22" s="271"/>
      <c r="H22" s="271"/>
      <c r="I22" s="271"/>
      <c r="J22" s="271"/>
      <c r="K22" s="271"/>
      <c r="L22" s="271"/>
      <c r="M22" s="271"/>
      <c r="N22" s="271"/>
      <c r="O22" s="272"/>
      <c r="Q22" t="str" cm="1">
        <f t="array" aca="1" ref="Q22" ca="1">IF(INDIRECT("'Sub-unit Info'!$B"&amp;PERCENTAGES!$AG20)="","",INDIRECT("'Sub-unit Info'!$B"&amp;PERCENTAGES!$AG20))</f>
        <v/>
      </c>
      <c r="S22" s="71">
        <v>22</v>
      </c>
    </row>
    <row r="23" spans="1:19" s="71" customFormat="1" ht="22.5" customHeight="1" thickBot="1">
      <c r="A23" s="277"/>
      <c r="B23" s="278"/>
      <c r="C23" s="278"/>
      <c r="D23" s="280" t="s">
        <v>267</v>
      </c>
      <c r="E23" s="281"/>
      <c r="F23" s="281"/>
      <c r="G23" s="283" t="s">
        <v>5032</v>
      </c>
      <c r="H23" s="284"/>
      <c r="I23" s="284"/>
      <c r="J23" s="285"/>
      <c r="K23" s="286"/>
      <c r="L23" s="287"/>
      <c r="M23" s="287"/>
      <c r="N23" s="287"/>
      <c r="O23" s="288"/>
      <c r="Q23" t="str" cm="1">
        <f t="array" aca="1" ref="Q23" ca="1">IF(INDIRECT("'Sub-unit Info'!$B"&amp;PERCENTAGES!$AG21)="","",INDIRECT("'Sub-unit Info'!$B"&amp;PERCENTAGES!$AG21))</f>
        <v/>
      </c>
      <c r="S23" s="71">
        <v>23</v>
      </c>
    </row>
    <row r="24" spans="1:19" ht="40.5" customHeight="1" thickBot="1">
      <c r="A24" s="70" t="s">
        <v>659</v>
      </c>
      <c r="B24" s="246" t="s">
        <v>5074</v>
      </c>
      <c r="C24" s="247"/>
      <c r="D24" s="247"/>
      <c r="E24" s="247"/>
      <c r="F24" s="247"/>
      <c r="G24" s="247"/>
      <c r="H24" s="247"/>
      <c r="I24" s="247"/>
      <c r="J24" s="247"/>
      <c r="K24" s="247"/>
      <c r="L24" s="247"/>
      <c r="M24" s="247"/>
      <c r="N24" s="247"/>
      <c r="O24" s="248"/>
      <c r="Q24" t="str" cm="1">
        <f t="array" aca="1" ref="Q24" ca="1">IF(INDIRECT("'Sub-unit Info'!$B"&amp;PERCENTAGES!$AG22)="","",INDIRECT("'Sub-unit Info'!$B"&amp;PERCENTAGES!$AG22))</f>
        <v/>
      </c>
      <c r="S24">
        <v>24</v>
      </c>
    </row>
    <row r="25" spans="1:19" ht="27" customHeight="1" thickBot="1">
      <c r="A25" s="50" t="s">
        <v>4843</v>
      </c>
      <c r="B25" s="291" t="s">
        <v>5033</v>
      </c>
      <c r="C25" s="291"/>
      <c r="D25" s="291"/>
      <c r="E25" s="291"/>
      <c r="F25" s="291"/>
      <c r="G25" s="291"/>
      <c r="H25" s="291"/>
      <c r="I25" s="291"/>
      <c r="J25" s="291"/>
      <c r="K25" s="291"/>
      <c r="L25" s="291"/>
      <c r="M25" s="291"/>
      <c r="N25" s="291"/>
      <c r="O25" s="291"/>
      <c r="Q25" t="str" cm="1">
        <f t="array" aca="1" ref="Q25" ca="1">IF(INDIRECT("'Sub-unit Info'!$B"&amp;PERCENTAGES!$AG23)="","",INDIRECT("'Sub-unit Info'!$B"&amp;PERCENTAGES!$AG23))</f>
        <v/>
      </c>
      <c r="S25">
        <v>25</v>
      </c>
    </row>
    <row r="26" spans="1:19" ht="33.75" customHeight="1">
      <c r="A26" s="51">
        <v>1</v>
      </c>
      <c r="B26" s="292" t="s">
        <v>5034</v>
      </c>
      <c r="C26" s="292"/>
      <c r="D26" s="292"/>
      <c r="E26" s="292"/>
      <c r="F26" s="293"/>
      <c r="G26" s="237"/>
      <c r="H26" s="238"/>
      <c r="I26" s="238"/>
      <c r="J26" s="238"/>
      <c r="K26" s="238"/>
      <c r="L26" s="238"/>
      <c r="M26" s="238"/>
      <c r="N26" s="238"/>
      <c r="O26" s="239"/>
      <c r="Q26" t="str" cm="1">
        <f t="array" aca="1" ref="Q26" ca="1">IF(INDIRECT("'Sub-unit Info'!$B"&amp;PERCENTAGES!$AG24)="","",INDIRECT("'Sub-unit Info'!$B"&amp;PERCENTAGES!$AG24))</f>
        <v/>
      </c>
      <c r="S26">
        <v>26</v>
      </c>
    </row>
    <row r="27" spans="1:19" ht="35.25" customHeight="1">
      <c r="A27" s="52">
        <v>2</v>
      </c>
      <c r="B27" s="294" t="s">
        <v>5035</v>
      </c>
      <c r="C27" s="295"/>
      <c r="D27" s="295"/>
      <c r="E27" s="295"/>
      <c r="F27" s="296"/>
      <c r="G27" s="240" t="str">
        <f ca="1">SUBSTITUTE(CONCATENATE(D19,G19,J19,M19,D20,G20,J20,M20,D21,G21,J21,M21,D22,G22,J22,M22,K23),")","); ")&amp;CONCATENATE(PERCENTAGES!$AF$2,PERCENTAGES!$AF$3,PERCENTAGES!$AF$4,PERCENTAGES!$AF$5,PERCENTAGES!$AF$6,PERCENTAGES!$AF$7,PERCENTAGES!$AF$8,PERCENTAGES!$AF$9,PERCENTAGES!$AF$10,PERCENTAGES!$AF$11,PERCENTAGES!$AF$12,PERCENTAGES!$AF$13,PERCENTAGES!$AF$14,PERCENTAGES!$AF$15,PERCENTAGES!$AF$16,PERCENTAGES!$AF$17,PERCENTAGES!$AF$18,PERCENTAGES!$AF$19,PERCENTAGES!$AF$20,PERCENTAGES!$AF$21,PERCENTAGES!$AF$22,PERCENTAGES!$AF$23,PERCENTAGES!$AF$24,PERCENTAGES!$AF$25,PERCENTAGES!$AF$26,PERCENTAGES!$AF$27,PERCENTAGES!$AF$28,PERCENTAGES!$AF$29,PERCENTAGES!$AF$30,PERCENTAGES!$AF$31,PERCENTAGES!$AF$32,PERCENTAGES!$AF$33,PERCENTAGES!$AF$34,PERCENTAGES!$AF$35,PERCENTAGES!$AF$36,PERCENTAGES!$AF$37,PERCENTAGES!$AF$38,PERCENTAGES!$AF$39,PERCENTAGES!$AF$40,PERCENTAGES!$AF$41,PERCENTAGES!$AF$42,PERCENTAGES!$AF$43,PERCENTAGES!$AF$44,PERCENTAGES!$AF$45,PERCENTAGES!$AF$46,PERCENTAGES!$AF$47,PERCENTAGES!$AF$48,PERCENTAGES!$AF$49,PERCENTAGES!$AF$50,PERCENTAGES!$AF$51)</f>
        <v/>
      </c>
      <c r="H27" s="241"/>
      <c r="I27" s="241"/>
      <c r="J27" s="241"/>
      <c r="K27" s="241"/>
      <c r="L27" s="241"/>
      <c r="M27" s="241"/>
      <c r="N27" s="241"/>
      <c r="O27" s="242"/>
      <c r="Q27" t="str" cm="1">
        <f t="array" aca="1" ref="Q27" ca="1">IF(INDIRECT("'Sub-unit Info'!$B"&amp;PERCENTAGES!$AG25)="","",INDIRECT("'Sub-unit Info'!$B"&amp;PERCENTAGES!$AG25))</f>
        <v/>
      </c>
      <c r="S27">
        <v>27</v>
      </c>
    </row>
    <row r="28" spans="1:19" ht="131.25" customHeight="1">
      <c r="A28" s="53">
        <v>3</v>
      </c>
      <c r="B28" s="297" t="s">
        <v>5103</v>
      </c>
      <c r="C28" s="297"/>
      <c r="D28" s="297"/>
      <c r="E28" s="297"/>
      <c r="F28" s="297"/>
      <c r="G28" s="243"/>
      <c r="H28" s="244"/>
      <c r="I28" s="244"/>
      <c r="J28" s="244"/>
      <c r="K28" s="244"/>
      <c r="L28" s="244"/>
      <c r="M28" s="244"/>
      <c r="N28" s="244"/>
      <c r="O28" s="245"/>
      <c r="Q28" t="str" cm="1">
        <f t="array" aca="1" ref="Q28" ca="1">IF(INDIRECT("'Sub-unit Info'!$B"&amp;PERCENTAGES!$AG26)="","",INDIRECT("'Sub-unit Info'!$B"&amp;PERCENTAGES!$AG26))</f>
        <v/>
      </c>
      <c r="S28">
        <v>28</v>
      </c>
    </row>
    <row r="29" spans="1:19" ht="159.75" customHeight="1">
      <c r="A29" s="53">
        <v>4</v>
      </c>
      <c r="B29" s="154" t="s">
        <v>5104</v>
      </c>
      <c r="C29" s="154"/>
      <c r="D29" s="154"/>
      <c r="E29" s="154"/>
      <c r="F29" s="154"/>
      <c r="G29" s="243"/>
      <c r="H29" s="244"/>
      <c r="I29" s="244"/>
      <c r="J29" s="244"/>
      <c r="K29" s="244"/>
      <c r="L29" s="244"/>
      <c r="M29" s="244"/>
      <c r="N29" s="244"/>
      <c r="O29" s="245"/>
      <c r="Q29" t="str" cm="1">
        <f t="array" aca="1" ref="Q29" ca="1">IF(INDIRECT("'Sub-unit Info'!$B"&amp;PERCENTAGES!$AG27)="","",INDIRECT("'Sub-unit Info'!$B"&amp;PERCENTAGES!$AG27))</f>
        <v/>
      </c>
      <c r="S29">
        <v>29</v>
      </c>
    </row>
    <row r="30" spans="1:19" ht="46.5" customHeight="1">
      <c r="A30" s="53">
        <v>5</v>
      </c>
      <c r="B30" s="155" t="s">
        <v>5083</v>
      </c>
      <c r="C30" s="156"/>
      <c r="D30" s="156"/>
      <c r="E30" s="156"/>
      <c r="F30" s="157"/>
      <c r="G30" s="243"/>
      <c r="H30" s="244"/>
      <c r="I30" s="244"/>
      <c r="J30" s="244"/>
      <c r="K30" s="244"/>
      <c r="L30" s="244"/>
      <c r="M30" s="244"/>
      <c r="N30" s="244"/>
      <c r="O30" s="245"/>
      <c r="Q30" t="str" cm="1">
        <f t="array" aca="1" ref="Q30" ca="1">IF(INDIRECT("'Sub-unit Info'!$B"&amp;PERCENTAGES!$AG28)="","",INDIRECT("'Sub-unit Info'!$B"&amp;PERCENTAGES!$AG28))</f>
        <v/>
      </c>
      <c r="S30">
        <v>30</v>
      </c>
    </row>
    <row r="31" spans="1:19" ht="49.5" customHeight="1">
      <c r="A31" s="53">
        <v>6</v>
      </c>
      <c r="B31" s="155" t="s">
        <v>5084</v>
      </c>
      <c r="C31" s="156"/>
      <c r="D31" s="156"/>
      <c r="E31" s="156"/>
      <c r="F31" s="157"/>
      <c r="G31" s="243"/>
      <c r="H31" s="244"/>
      <c r="I31" s="244"/>
      <c r="J31" s="244"/>
      <c r="K31" s="244"/>
      <c r="L31" s="244"/>
      <c r="M31" s="244"/>
      <c r="N31" s="244"/>
      <c r="O31" s="245"/>
      <c r="Q31" t="str" cm="1">
        <f t="array" aca="1" ref="Q31" ca="1">IF(INDIRECT("'Sub-unit Info'!$B"&amp;PERCENTAGES!$AG29)="","",INDIRECT("'Sub-unit Info'!$B"&amp;PERCENTAGES!$AG29))</f>
        <v/>
      </c>
      <c r="S31">
        <v>31</v>
      </c>
    </row>
    <row r="32" spans="1:19" ht="43.5" customHeight="1">
      <c r="A32" s="53">
        <v>7</v>
      </c>
      <c r="B32" s="155" t="s">
        <v>5085</v>
      </c>
      <c r="C32" s="156"/>
      <c r="D32" s="156"/>
      <c r="E32" s="156"/>
      <c r="F32" s="157"/>
      <c r="G32" s="243"/>
      <c r="H32" s="244"/>
      <c r="I32" s="244"/>
      <c r="J32" s="244"/>
      <c r="K32" s="244"/>
      <c r="L32" s="244"/>
      <c r="M32" s="244"/>
      <c r="N32" s="244"/>
      <c r="O32" s="245"/>
      <c r="Q32" t="str" cm="1">
        <f t="array" aca="1" ref="Q32" ca="1">IF(INDIRECT("'Sub-unit Info'!$B"&amp;PERCENTAGES!$AG30)="","",INDIRECT("'Sub-unit Info'!$B"&amp;PERCENTAGES!$AG30))</f>
        <v/>
      </c>
      <c r="S32">
        <v>32</v>
      </c>
    </row>
    <row r="33" spans="1:19" ht="54" customHeight="1">
      <c r="A33" s="53">
        <v>8</v>
      </c>
      <c r="B33" s="155" t="s">
        <v>5086</v>
      </c>
      <c r="C33" s="156"/>
      <c r="D33" s="156"/>
      <c r="E33" s="156"/>
      <c r="F33" s="157"/>
      <c r="G33" s="243"/>
      <c r="H33" s="244"/>
      <c r="I33" s="244"/>
      <c r="J33" s="244"/>
      <c r="K33" s="244"/>
      <c r="L33" s="244"/>
      <c r="M33" s="244"/>
      <c r="N33" s="244"/>
      <c r="O33" s="245"/>
      <c r="Q33" t="str" cm="1">
        <f t="array" aca="1" ref="Q33" ca="1">IF(INDIRECT("'Sub-unit Info'!$B"&amp;PERCENTAGES!$AG31)="","",INDIRECT("'Sub-unit Info'!$B"&amp;PERCENTAGES!$AG31))</f>
        <v/>
      </c>
      <c r="S33">
        <v>33</v>
      </c>
    </row>
    <row r="34" spans="1:19" ht="54" customHeight="1">
      <c r="A34" s="53">
        <v>9</v>
      </c>
      <c r="B34" s="156" t="s">
        <v>5092</v>
      </c>
      <c r="C34" s="156"/>
      <c r="D34" s="156"/>
      <c r="E34" s="156"/>
      <c r="F34" s="157"/>
      <c r="G34" s="243"/>
      <c r="H34" s="244"/>
      <c r="I34" s="244"/>
      <c r="J34" s="244"/>
      <c r="K34" s="244"/>
      <c r="L34" s="244"/>
      <c r="M34" s="244"/>
      <c r="N34" s="244"/>
      <c r="O34" s="245"/>
      <c r="Q34" t="str" cm="1">
        <f t="array" aca="1" ref="Q34" ca="1">IF(INDIRECT("'Sub-unit Info'!$B"&amp;PERCENTAGES!$AG32)="","",INDIRECT("'Sub-unit Info'!$B"&amp;PERCENTAGES!$AG32))</f>
        <v/>
      </c>
      <c r="S34">
        <v>34</v>
      </c>
    </row>
    <row r="35" spans="1:19" ht="55.15" customHeight="1">
      <c r="A35" s="53">
        <v>10</v>
      </c>
      <c r="B35" s="158" t="s">
        <v>5105</v>
      </c>
      <c r="C35" s="158"/>
      <c r="D35" s="158"/>
      <c r="E35" s="158"/>
      <c r="F35" s="159"/>
      <c r="G35" s="243"/>
      <c r="H35" s="244"/>
      <c r="I35" s="244"/>
      <c r="J35" s="244"/>
      <c r="K35" s="244"/>
      <c r="L35" s="244"/>
      <c r="M35" s="244"/>
      <c r="N35" s="244"/>
      <c r="O35" s="245"/>
      <c r="Q35" t="str" cm="1">
        <f t="array" aca="1" ref="Q35" ca="1">IF(INDIRECT("'Sub-unit Info'!$B"&amp;PERCENTAGES!$AG33)="","",INDIRECT("'Sub-unit Info'!$B"&amp;PERCENTAGES!$AG33))</f>
        <v/>
      </c>
      <c r="S35">
        <v>35</v>
      </c>
    </row>
    <row r="36" spans="1:19" ht="53.25" customHeight="1">
      <c r="A36" s="53">
        <v>11</v>
      </c>
      <c r="B36" s="155" t="s">
        <v>5087</v>
      </c>
      <c r="C36" s="156"/>
      <c r="D36" s="156"/>
      <c r="E36" s="156"/>
      <c r="F36" s="157"/>
      <c r="G36" s="243"/>
      <c r="H36" s="244"/>
      <c r="I36" s="244"/>
      <c r="J36" s="244"/>
      <c r="K36" s="244"/>
      <c r="L36" s="244"/>
      <c r="M36" s="244"/>
      <c r="N36" s="244"/>
      <c r="O36" s="245"/>
      <c r="Q36" t="str" cm="1">
        <f t="array" aca="1" ref="Q36" ca="1">IF(INDIRECT("'Sub-unit Info'!$B"&amp;PERCENTAGES!$AG34)="","",INDIRECT("'Sub-unit Info'!$B"&amp;PERCENTAGES!$AG34))</f>
        <v/>
      </c>
      <c r="S36">
        <v>36</v>
      </c>
    </row>
    <row r="37" spans="1:19" ht="54" customHeight="1">
      <c r="A37" s="53">
        <v>12</v>
      </c>
      <c r="B37" s="155" t="s">
        <v>5088</v>
      </c>
      <c r="C37" s="156"/>
      <c r="D37" s="156"/>
      <c r="E37" s="156"/>
      <c r="F37" s="157"/>
      <c r="G37" s="243"/>
      <c r="H37" s="244"/>
      <c r="I37" s="244"/>
      <c r="J37" s="244"/>
      <c r="K37" s="244"/>
      <c r="L37" s="244"/>
      <c r="M37" s="244"/>
      <c r="N37" s="244"/>
      <c r="O37" s="245"/>
      <c r="Q37" t="str" cm="1">
        <f t="array" aca="1" ref="Q37" ca="1">IF(INDIRECT("'Sub-unit Info'!$B"&amp;PERCENTAGES!$AG35)="","",INDIRECT("'Sub-unit Info'!$B"&amp;PERCENTAGES!$AG35))</f>
        <v/>
      </c>
      <c r="S37">
        <v>37</v>
      </c>
    </row>
    <row r="38" spans="1:19" ht="31.15" customHeight="1">
      <c r="A38" s="53">
        <v>13</v>
      </c>
      <c r="B38" s="155" t="s">
        <v>5089</v>
      </c>
      <c r="C38" s="156"/>
      <c r="D38" s="156"/>
      <c r="E38" s="156"/>
      <c r="F38" s="157"/>
      <c r="G38" s="243"/>
      <c r="H38" s="244"/>
      <c r="I38" s="244"/>
      <c r="J38" s="244"/>
      <c r="K38" s="244"/>
      <c r="L38" s="244"/>
      <c r="M38" s="244"/>
      <c r="N38" s="244"/>
      <c r="O38" s="245"/>
      <c r="Q38" t="str" cm="1">
        <f t="array" aca="1" ref="Q38" ca="1">IF(INDIRECT("'Sub-unit Info'!$B"&amp;PERCENTAGES!$AG36)="","",INDIRECT("'Sub-unit Info'!$B"&amp;PERCENTAGES!$AG36))</f>
        <v/>
      </c>
      <c r="S38">
        <v>38</v>
      </c>
    </row>
    <row r="39" spans="1:19" ht="42.75" customHeight="1">
      <c r="A39" s="53">
        <v>14</v>
      </c>
      <c r="B39" s="306" t="s">
        <v>5036</v>
      </c>
      <c r="C39" s="306"/>
      <c r="D39" s="306"/>
      <c r="E39" s="306"/>
      <c r="F39" s="306"/>
      <c r="G39" s="243"/>
      <c r="H39" s="244"/>
      <c r="I39" s="244"/>
      <c r="J39" s="244"/>
      <c r="K39" s="244"/>
      <c r="L39" s="244"/>
      <c r="M39" s="244"/>
      <c r="N39" s="244"/>
      <c r="O39" s="245"/>
      <c r="Q39" t="str" cm="1">
        <f t="array" aca="1" ref="Q39" ca="1">IF(INDIRECT("'Sub-unit Info'!$B"&amp;PERCENTAGES!$AG37)="","",INDIRECT("'Sub-unit Info'!$B"&amp;PERCENTAGES!$AG37))</f>
        <v/>
      </c>
      <c r="S39">
        <v>39</v>
      </c>
    </row>
    <row r="40" spans="1:19" ht="75.75" customHeight="1">
      <c r="A40" s="53">
        <v>15</v>
      </c>
      <c r="B40" s="154" t="s">
        <v>5106</v>
      </c>
      <c r="C40" s="154"/>
      <c r="D40" s="154"/>
      <c r="E40" s="154"/>
      <c r="F40" s="154"/>
      <c r="G40" s="243"/>
      <c r="H40" s="244"/>
      <c r="I40" s="244"/>
      <c r="J40" s="244"/>
      <c r="K40" s="244"/>
      <c r="L40" s="244"/>
      <c r="M40" s="244"/>
      <c r="N40" s="244"/>
      <c r="O40" s="245"/>
      <c r="Q40" t="str" cm="1">
        <f t="array" aca="1" ref="Q40" ca="1">IF(INDIRECT("'Sub-unit Info'!$B"&amp;PERCENTAGES!$AG38)="","",INDIRECT("'Sub-unit Info'!$B"&amp;PERCENTAGES!$AG38))</f>
        <v/>
      </c>
      <c r="S40">
        <v>40</v>
      </c>
    </row>
    <row r="41" spans="1:19" ht="58.5" customHeight="1" thickBot="1">
      <c r="A41" s="52">
        <v>16</v>
      </c>
      <c r="B41" s="307" t="s">
        <v>5107</v>
      </c>
      <c r="C41" s="307"/>
      <c r="D41" s="307"/>
      <c r="E41" s="307"/>
      <c r="F41" s="307"/>
      <c r="G41" s="300"/>
      <c r="H41" s="301"/>
      <c r="I41" s="301"/>
      <c r="J41" s="301"/>
      <c r="K41" s="301"/>
      <c r="L41" s="301"/>
      <c r="M41" s="301"/>
      <c r="N41" s="301"/>
      <c r="O41" s="302"/>
      <c r="Q41" t="str" cm="1">
        <f t="array" aca="1" ref="Q41" ca="1">IF(INDIRECT("'Sub-unit Info'!$B"&amp;PERCENTAGES!$AG39)="","",INDIRECT("'Sub-unit Info'!$B"&amp;PERCENTAGES!$AG39))</f>
        <v/>
      </c>
      <c r="S41">
        <v>41</v>
      </c>
    </row>
    <row r="42" spans="1:19" ht="28.5" customHeight="1" thickBot="1">
      <c r="A42" s="54" t="s">
        <v>660</v>
      </c>
      <c r="B42" s="303" t="s">
        <v>5037</v>
      </c>
      <c r="C42" s="304"/>
      <c r="D42" s="304"/>
      <c r="E42" s="304"/>
      <c r="F42" s="304"/>
      <c r="G42" s="304"/>
      <c r="H42" s="304"/>
      <c r="I42" s="304"/>
      <c r="J42" s="304"/>
      <c r="K42" s="304"/>
      <c r="L42" s="304"/>
      <c r="M42" s="304"/>
      <c r="N42" s="304"/>
      <c r="O42" s="305"/>
      <c r="Q42" t="str" cm="1">
        <f t="array" aca="1" ref="Q42" ca="1">IF(INDIRECT("'Sub-unit Info'!$B"&amp;PERCENTAGES!$AG40)="","",INDIRECT("'Sub-unit Info'!$B"&amp;PERCENTAGES!$AG40))</f>
        <v/>
      </c>
      <c r="S42">
        <v>42</v>
      </c>
    </row>
    <row r="43" spans="1:19" ht="30.6" customHeight="1">
      <c r="A43" s="319">
        <v>1</v>
      </c>
      <c r="B43" s="321" t="s">
        <v>5108</v>
      </c>
      <c r="C43" s="322"/>
      <c r="D43" s="322"/>
      <c r="E43" s="322"/>
      <c r="F43" s="322"/>
      <c r="G43" s="322"/>
      <c r="H43" s="322"/>
      <c r="I43" s="323"/>
      <c r="J43" s="327"/>
      <c r="K43" s="328"/>
      <c r="L43" s="329"/>
      <c r="M43" s="327"/>
      <c r="N43" s="328"/>
      <c r="O43" s="330"/>
      <c r="Q43" t="str" cm="1">
        <f t="array" aca="1" ref="Q43" ca="1">IF(INDIRECT("'Sub-unit Info'!$B"&amp;PERCENTAGES!$AG41)="","",INDIRECT("'Sub-unit Info'!$B"&amp;PERCENTAGES!$AG41))</f>
        <v/>
      </c>
      <c r="S43">
        <v>43</v>
      </c>
    </row>
    <row r="44" spans="1:19" ht="30.6" customHeight="1">
      <c r="A44" s="320"/>
      <c r="B44" s="324"/>
      <c r="C44" s="325"/>
      <c r="D44" s="325"/>
      <c r="E44" s="325"/>
      <c r="F44" s="325"/>
      <c r="G44" s="325"/>
      <c r="H44" s="325"/>
      <c r="I44" s="326"/>
      <c r="J44" s="331"/>
      <c r="K44" s="332"/>
      <c r="L44" s="332"/>
      <c r="M44" s="332"/>
      <c r="N44" s="332"/>
      <c r="O44" s="333"/>
      <c r="Q44" t="str" cm="1">
        <f t="array" aca="1" ref="Q44" ca="1">IF(INDIRECT("'Sub-unit Info'!$B"&amp;PERCENTAGES!$AG42)="","",INDIRECT("'Sub-unit Info'!$B"&amp;PERCENTAGES!$AG42))</f>
        <v/>
      </c>
      <c r="S44">
        <v>44</v>
      </c>
    </row>
    <row r="45" spans="1:19" ht="66" customHeight="1" thickBot="1">
      <c r="A45" s="55">
        <v>1</v>
      </c>
      <c r="B45" s="299" t="s">
        <v>5109</v>
      </c>
      <c r="C45" s="299"/>
      <c r="D45" s="299"/>
      <c r="E45" s="299"/>
      <c r="F45" s="299"/>
      <c r="G45" s="299"/>
      <c r="H45" s="299"/>
      <c r="I45" s="299"/>
      <c r="J45" s="298"/>
      <c r="K45" s="234"/>
      <c r="L45" s="232"/>
      <c r="M45" s="234"/>
      <c r="N45" s="232"/>
      <c r="O45" s="233"/>
      <c r="Q45" t="str" cm="1">
        <f t="array" aca="1" ref="Q45" ca="1">IF(INDIRECT("'Sub-unit Info'!$B"&amp;PERCENTAGES!$AG43)="","",INDIRECT("'Sub-unit Info'!$B"&amp;PERCENTAGES!$AG43))</f>
        <v/>
      </c>
      <c r="S45">
        <v>45</v>
      </c>
    </row>
    <row r="46" spans="1:19" ht="36.75" customHeight="1" thickBot="1">
      <c r="A46" s="289">
        <v>2</v>
      </c>
      <c r="B46" s="154" t="s">
        <v>5110</v>
      </c>
      <c r="C46" s="154"/>
      <c r="D46" s="154"/>
      <c r="E46" s="154"/>
      <c r="F46" s="154"/>
      <c r="G46" s="154"/>
      <c r="H46" s="154"/>
      <c r="I46" s="154"/>
      <c r="J46" s="229"/>
      <c r="K46" s="230"/>
      <c r="L46" s="230"/>
      <c r="M46" s="230"/>
      <c r="N46" s="230"/>
      <c r="O46" s="231"/>
      <c r="Q46" t="str" cm="1">
        <f t="array" aca="1" ref="Q46" ca="1">IF(INDIRECT("'Sub-unit Info'!$B"&amp;PERCENTAGES!$AG44)="","",INDIRECT("'Sub-unit Info'!$B"&amp;PERCENTAGES!$AG44))</f>
        <v/>
      </c>
      <c r="S46">
        <v>46</v>
      </c>
    </row>
    <row r="47" spans="1:19" ht="28.5" customHeight="1">
      <c r="A47" s="289"/>
      <c r="B47" s="154" t="s">
        <v>5111</v>
      </c>
      <c r="C47" s="154"/>
      <c r="D47" s="154"/>
      <c r="E47" s="154"/>
      <c r="F47" s="154"/>
      <c r="G47" s="154"/>
      <c r="H47" s="154"/>
      <c r="I47" s="154"/>
      <c r="J47" s="229"/>
      <c r="K47" s="230"/>
      <c r="L47" s="230"/>
      <c r="M47" s="230"/>
      <c r="N47" s="230"/>
      <c r="O47" s="231"/>
      <c r="Q47" t="str" cm="1">
        <f t="array" aca="1" ref="Q47" ca="1">IF(INDIRECT("'Sub-unit Info'!$B"&amp;PERCENTAGES!$AG45)="","",INDIRECT("'Sub-unit Info'!$B"&amp;PERCENTAGES!$AG45))</f>
        <v/>
      </c>
      <c r="S47">
        <v>47</v>
      </c>
    </row>
    <row r="48" spans="1:19" ht="30.6" customHeight="1">
      <c r="A48" s="289"/>
      <c r="B48" s="154" t="s">
        <v>5112</v>
      </c>
      <c r="C48" s="154"/>
      <c r="D48" s="154"/>
      <c r="E48" s="154"/>
      <c r="F48" s="154"/>
      <c r="G48" s="154"/>
      <c r="H48" s="154"/>
      <c r="I48" s="154"/>
      <c r="J48" s="160"/>
      <c r="K48" s="160"/>
      <c r="L48" s="160"/>
      <c r="M48" s="160"/>
      <c r="N48" s="160"/>
      <c r="O48" s="161"/>
      <c r="Q48" t="str" cm="1">
        <f t="array" aca="1" ref="Q48" ca="1">IF(INDIRECT("'Sub-unit Info'!$B"&amp;PERCENTAGES!$AG46)="","",INDIRECT("'Sub-unit Info'!$B"&amp;PERCENTAGES!$AG46))</f>
        <v/>
      </c>
      <c r="S48">
        <v>48</v>
      </c>
    </row>
    <row r="49" spans="1:36" ht="29.45" customHeight="1">
      <c r="A49" s="289"/>
      <c r="B49" s="154" t="s">
        <v>5113</v>
      </c>
      <c r="C49" s="154"/>
      <c r="D49" s="154"/>
      <c r="E49" s="154"/>
      <c r="F49" s="154"/>
      <c r="G49" s="154"/>
      <c r="H49" s="154"/>
      <c r="I49" s="154"/>
      <c r="J49" s="160"/>
      <c r="K49" s="160"/>
      <c r="L49" s="160"/>
      <c r="M49" s="160"/>
      <c r="N49" s="160"/>
      <c r="O49" s="161"/>
      <c r="Q49" t="str" cm="1">
        <f t="array" aca="1" ref="Q49" ca="1">IF(INDIRECT("'Sub-unit Info'!$B"&amp;PERCENTAGES!$AG47)="","",INDIRECT("'Sub-unit Info'!$B"&amp;PERCENTAGES!$AG47))</f>
        <v/>
      </c>
      <c r="S49">
        <v>49</v>
      </c>
    </row>
    <row r="50" spans="1:36" ht="52.5" customHeight="1" thickBot="1">
      <c r="A50" s="290"/>
      <c r="B50" s="154" t="s">
        <v>5114</v>
      </c>
      <c r="C50" s="154"/>
      <c r="D50" s="154"/>
      <c r="E50" s="154"/>
      <c r="F50" s="154"/>
      <c r="G50" s="154"/>
      <c r="H50" s="154"/>
      <c r="I50" s="154"/>
      <c r="J50" s="162"/>
      <c r="K50" s="162"/>
      <c r="L50" s="162"/>
      <c r="M50" s="162"/>
      <c r="N50" s="162"/>
      <c r="O50" s="163"/>
      <c r="Q50" t="str" cm="1">
        <f t="array" aca="1" ref="Q50" ca="1">IF(INDIRECT("'Sub-unit Info'!$B"&amp;PERCENTAGES!$AG48)="","",INDIRECT("'Sub-unit Info'!$B"&amp;PERCENTAGES!$AG48))</f>
        <v/>
      </c>
      <c r="S50">
        <v>50</v>
      </c>
    </row>
    <row r="51" spans="1:36" ht="70.150000000000006" customHeight="1">
      <c r="A51" s="190"/>
      <c r="B51" s="190"/>
      <c r="C51" s="190"/>
      <c r="D51" s="190"/>
      <c r="E51" s="190"/>
      <c r="F51" s="190"/>
      <c r="G51" s="190"/>
      <c r="H51" s="190"/>
      <c r="I51" s="190"/>
      <c r="J51" s="190"/>
      <c r="K51" s="190"/>
      <c r="L51" s="190"/>
      <c r="M51" s="190"/>
      <c r="N51" s="190"/>
      <c r="O51" s="191"/>
      <c r="Q51" t="str" cm="1">
        <f t="array" aca="1" ref="Q51" ca="1">IF(INDIRECT("'Sub-unit Info'!$B"&amp;PERCENTAGES!$AG49)="","",INDIRECT("'Sub-unit Info'!$B"&amp;PERCENTAGES!$AG49))</f>
        <v/>
      </c>
      <c r="S51">
        <v>51</v>
      </c>
    </row>
    <row r="52" spans="1:36" ht="70.150000000000006" customHeight="1">
      <c r="A52" s="190"/>
      <c r="B52" s="190"/>
      <c r="C52" s="190"/>
      <c r="D52" s="190"/>
      <c r="E52" s="190"/>
      <c r="F52" s="190"/>
      <c r="G52" s="190"/>
      <c r="H52" s="190"/>
      <c r="I52" s="190"/>
      <c r="J52" s="190"/>
      <c r="K52" s="190"/>
      <c r="L52" s="190"/>
      <c r="M52" s="190"/>
      <c r="N52" s="190"/>
      <c r="O52" s="191"/>
      <c r="Q52" t="str" cm="1">
        <f t="array" aca="1" ref="Q52" ca="1">IF(INDIRECT("'Sub-unit Info'!$B"&amp;PERCENTAGES!$AG50)="","",INDIRECT("'Sub-unit Info'!$B"&amp;PERCENTAGES!$AG50))</f>
        <v/>
      </c>
      <c r="S52">
        <v>52</v>
      </c>
    </row>
    <row r="53" spans="1:36" ht="70.150000000000006" customHeight="1">
      <c r="A53" s="190"/>
      <c r="B53" s="190"/>
      <c r="C53" s="190"/>
      <c r="D53" s="190"/>
      <c r="E53" s="190"/>
      <c r="F53" s="190"/>
      <c r="G53" s="190"/>
      <c r="H53" s="190"/>
      <c r="I53" s="190"/>
      <c r="J53" s="190"/>
      <c r="K53" s="190"/>
      <c r="L53" s="190"/>
      <c r="M53" s="190"/>
      <c r="N53" s="190"/>
      <c r="O53" s="191"/>
      <c r="Q53" t="str" cm="1">
        <f t="array" aca="1" ref="Q53" ca="1">IF(INDIRECT("'Sub-unit Info'!$B"&amp;PERCENTAGES!$AG51)="","",INDIRECT("'Sub-unit Info'!$B"&amp;PERCENTAGES!$AG51))</f>
        <v/>
      </c>
      <c r="S53">
        <v>53</v>
      </c>
    </row>
    <row r="54" spans="1:36" ht="70.150000000000006" customHeight="1">
      <c r="A54" s="190"/>
      <c r="B54" s="190"/>
      <c r="C54" s="190"/>
      <c r="D54" s="190"/>
      <c r="E54" s="190"/>
      <c r="F54" s="190"/>
      <c r="G54" s="190"/>
      <c r="H54" s="190"/>
      <c r="I54" s="190"/>
      <c r="J54" s="190"/>
      <c r="K54" s="190"/>
      <c r="L54" s="190"/>
      <c r="M54" s="190"/>
      <c r="N54" s="190"/>
      <c r="O54" s="191"/>
      <c r="S54">
        <v>54</v>
      </c>
    </row>
    <row r="55" spans="1:36" ht="70.150000000000006" customHeight="1">
      <c r="A55" s="190"/>
      <c r="B55" s="190"/>
      <c r="C55" s="190"/>
      <c r="D55" s="190"/>
      <c r="E55" s="190"/>
      <c r="F55" s="190"/>
      <c r="G55" s="190"/>
      <c r="H55" s="190"/>
      <c r="I55" s="190"/>
      <c r="J55" s="190"/>
      <c r="K55" s="190"/>
      <c r="L55" s="190"/>
      <c r="M55" s="190"/>
      <c r="N55" s="190"/>
      <c r="O55" s="191"/>
      <c r="S55">
        <v>55</v>
      </c>
    </row>
    <row r="56" spans="1:36" ht="70.150000000000006" customHeight="1">
      <c r="A56" s="190"/>
      <c r="B56" s="190"/>
      <c r="C56" s="190"/>
      <c r="D56" s="190"/>
      <c r="E56" s="190"/>
      <c r="F56" s="190"/>
      <c r="G56" s="190"/>
      <c r="H56" s="190"/>
      <c r="I56" s="190"/>
      <c r="J56" s="190"/>
      <c r="K56" s="190"/>
      <c r="L56" s="190"/>
      <c r="M56" s="190"/>
      <c r="N56" s="190"/>
      <c r="O56" s="191"/>
      <c r="S56">
        <v>56</v>
      </c>
    </row>
    <row r="57" spans="1:36" ht="70.150000000000006" customHeight="1">
      <c r="A57" s="190"/>
      <c r="B57" s="190"/>
      <c r="C57" s="190"/>
      <c r="D57" s="190"/>
      <c r="E57" s="190"/>
      <c r="F57" s="190"/>
      <c r="G57" s="190"/>
      <c r="H57" s="190"/>
      <c r="I57" s="190"/>
      <c r="J57" s="190"/>
      <c r="K57" s="190"/>
      <c r="L57" s="190"/>
      <c r="M57" s="190"/>
      <c r="N57" s="190"/>
      <c r="O57" s="191"/>
      <c r="S57">
        <v>57</v>
      </c>
    </row>
    <row r="58" spans="1:36" ht="26.25" customHeight="1" thickBot="1">
      <c r="A58" s="35" t="s">
        <v>661</v>
      </c>
      <c r="B58" s="334" t="s">
        <v>5038</v>
      </c>
      <c r="C58" s="334"/>
      <c r="D58" s="334"/>
      <c r="E58" s="334"/>
      <c r="F58" s="334"/>
      <c r="G58" s="334"/>
      <c r="H58" s="334"/>
      <c r="I58" s="334"/>
      <c r="J58" s="334"/>
      <c r="K58" s="334"/>
      <c r="L58" s="334"/>
      <c r="M58" s="334"/>
      <c r="N58" s="334"/>
      <c r="O58" s="335"/>
      <c r="S58">
        <v>58</v>
      </c>
    </row>
    <row r="59" spans="1:36" ht="28.5" customHeight="1">
      <c r="A59" s="180" t="s">
        <v>5075</v>
      </c>
      <c r="B59" s="181"/>
      <c r="C59" s="181"/>
      <c r="D59" s="181"/>
      <c r="E59" s="181"/>
      <c r="F59" s="181"/>
      <c r="G59" s="181"/>
      <c r="H59" s="181"/>
      <c r="I59" s="181"/>
      <c r="J59" s="181"/>
      <c r="K59" s="181"/>
      <c r="L59" s="181"/>
      <c r="M59" s="181"/>
      <c r="N59" s="181"/>
      <c r="O59" s="182"/>
      <c r="S59">
        <v>59</v>
      </c>
    </row>
    <row r="60" spans="1:36" s="72" customFormat="1" ht="30" customHeight="1">
      <c r="A60" s="183" t="s">
        <v>5076</v>
      </c>
      <c r="B60" s="184"/>
      <c r="C60" s="184"/>
      <c r="D60" s="184"/>
      <c r="E60" s="184"/>
      <c r="F60" s="184"/>
      <c r="G60" s="184"/>
      <c r="H60" s="184"/>
      <c r="I60" s="184"/>
      <c r="J60" s="184"/>
      <c r="K60" s="184"/>
      <c r="L60" s="184"/>
      <c r="M60" s="184"/>
      <c r="N60" s="184"/>
      <c r="O60" s="185"/>
      <c r="Q60"/>
      <c r="S60">
        <v>60</v>
      </c>
    </row>
    <row r="61" spans="1:36" ht="30.75" customHeight="1" thickBot="1">
      <c r="A61" s="336" t="s">
        <v>5077</v>
      </c>
      <c r="B61" s="337"/>
      <c r="C61" s="337"/>
      <c r="D61" s="337"/>
      <c r="E61" s="337"/>
      <c r="F61" s="337"/>
      <c r="G61" s="337"/>
      <c r="H61" s="337"/>
      <c r="I61" s="337"/>
      <c r="J61" s="337"/>
      <c r="K61" s="337"/>
      <c r="L61" s="337"/>
      <c r="M61" s="337"/>
      <c r="N61" s="337"/>
      <c r="O61" s="338"/>
      <c r="S61">
        <v>61</v>
      </c>
    </row>
    <row r="62" spans="1:36" ht="50.25" customHeight="1" thickBot="1">
      <c r="A62" s="56" t="s">
        <v>4844</v>
      </c>
      <c r="B62" s="235" t="s">
        <v>5039</v>
      </c>
      <c r="C62" s="236"/>
      <c r="D62" s="164" t="s">
        <v>5040</v>
      </c>
      <c r="E62" s="164"/>
      <c r="F62" s="69" t="s">
        <v>5041</v>
      </c>
      <c r="G62" s="164" t="s">
        <v>5042</v>
      </c>
      <c r="H62" s="164"/>
      <c r="I62" s="164" t="s">
        <v>5043</v>
      </c>
      <c r="J62" s="164"/>
      <c r="K62" s="57" t="s">
        <v>5044</v>
      </c>
      <c r="L62" s="164" t="s">
        <v>5045</v>
      </c>
      <c r="M62" s="164"/>
      <c r="N62" s="58" t="s">
        <v>5046</v>
      </c>
      <c r="O62" s="59" t="s">
        <v>5047</v>
      </c>
      <c r="Q62" t="s">
        <v>4667</v>
      </c>
      <c r="R62" t="s">
        <v>4666</v>
      </c>
      <c r="S62">
        <v>62</v>
      </c>
      <c r="T62" t="s">
        <v>4664</v>
      </c>
      <c r="U62" t="s">
        <v>4665</v>
      </c>
      <c r="V62" t="s">
        <v>4665</v>
      </c>
      <c r="W62" t="s">
        <v>4665</v>
      </c>
      <c r="X62" t="s">
        <v>4818</v>
      </c>
      <c r="Y62" t="s">
        <v>4658</v>
      </c>
      <c r="Z62" t="s">
        <v>4657</v>
      </c>
    </row>
    <row r="63" spans="1:36" ht="16.5" customHeight="1">
      <c r="A63" s="128" t="str">
        <f>IF(B63="","",COUNTA($B$63:$B63))</f>
        <v/>
      </c>
      <c r="B63" s="132"/>
      <c r="C63" s="133"/>
      <c r="D63" s="140"/>
      <c r="E63" s="140"/>
      <c r="F63" s="133"/>
      <c r="G63" s="141"/>
      <c r="H63" s="141"/>
      <c r="I63" s="141"/>
      <c r="J63" s="141"/>
      <c r="K63" s="37"/>
      <c r="L63" s="142" t="str">
        <f>IF(R63="","",LEFT(R63,LEN(R63)-2))</f>
        <v/>
      </c>
      <c r="M63" s="142"/>
      <c r="N63" s="60"/>
      <c r="O63" s="313"/>
      <c r="Q63" t="str">
        <f>IF(G63="No Attribute (Conventional)",IF(OR($G63="",$I63="",$K63=""),"",CONCATENATE($K63," ",$AA63," ",$I63," + ")),IF(OR($G63="",$I63="",$K63=""),"",CONCATENATE($K63," ",$G63," ",$I63," + ")))</f>
        <v/>
      </c>
      <c r="R63" t="str">
        <f>CONCATENATE($Q63,Q64,Q65,Q66,Q67,Q68,$Q69,$Q70,$Q71,$Q72,$Q73,$Q74)</f>
        <v/>
      </c>
      <c r="S63" t="str">
        <f>IF($A$63&lt;&gt;"",$S$62+1,"")</f>
        <v/>
      </c>
      <c r="T63" t="str">
        <f>"$B"&amp;S63</f>
        <v>$B</v>
      </c>
      <c r="X63" t="str" cm="1">
        <f t="array" aca="1" ref="X63" ca="1">IFERROR(INDEX('PC&amp;PD'!$A$1:$AS$19,ROW('PC&amp;PD'!$A$19),MATCH(INDIRECT(T63),'PC&amp;PD'!$A$1:$AS$1,0)),"")</f>
        <v/>
      </c>
      <c r="Y63" t="str">
        <f>IF(OR($N63="",$N63=0),"",IF($N63=$E$7,'Extracted info for SC'!$J$6,IF($N63=#REF!,'Extracted info for SC'!$J$7,IF($N63=#REF!,'Extracted info for SC'!$J$8,IF($N63=#REF!,'Extracted info for SC'!$J$9,IF($N63=#REF!,'Extracted info for SC'!$J$10,IF($N63=#REF!,'Extracted info for SC'!$J$11,IF($N63=#REF!,'Extracted info for SC'!$J$12,IF($N63=#REF!,'Extracted info for SC'!$J$13,IF($N63=#REF!,'Extracted info for SC'!$J$14,IF($N63=#REF!,'Extracted info for SC'!$J$15,IF($N63=#REF!,'Extracted info for SC'!$J$16,IF($N63=#REF!,'Extracted info for SC'!$J$17,IF($N63=#REF!,'Extracted info for SC'!$J$18,""))))))))))))))</f>
        <v/>
      </c>
      <c r="Z63" t="str">
        <f>IFERROR(IF($F63="OCS 100","OCS (OCS 100)",IF($F63="OCS Blended","OCS (OCS Blended)",IF($F63="OCS (No Label)","OCS (No Label)",IF($F63="RCS 100","RCS (RCS 100)",IF($F63="RCS Blended","RCS (RCS Blended)",IF($F63="GRS","GRS (GRS)",IF($F63="GRS (No Label)", "GRS (No Label)",IF($F63="RDS","RDS (RDS)",IF($F63="RWS","RWS (RWS)",IF($F63="RAS","RAS (RAS)",IF($F63="RMS","RMS (RMS)",IF($F63="GOTS Organic","GOTS (Organic)",IF($F63="GOTS Made with organic","GOTS (Made with Organic)",IF($F63="GOTS Organic - in conversion","GOTS (Organic - In Conversion)",IF($F63="GOTS Made with organic - in conversion","GOTS (Made with Organic - In Conversion)",IF($F63="RCS (No Label)","RCS (No Label)",IF($F63="RWS (No Label)","RWS (No Label)",IF($F63="RMS (No Label)","RMS (No Label)",IF($F63="RAS (No Label)","RAS (No Label)",IF($F63="RDS (No Label)","RDS (No Label)","")))))))))))))))))))),"")</f>
        <v/>
      </c>
      <c r="AA63" t="str">
        <f>IFERROR(IF(G63="","",IF(G63="No Attribute (Conventional)","",G63)),"")</f>
        <v/>
      </c>
      <c r="AB63" t="str">
        <f>IFERROR(IF($F63="OCS 100", "OCS_100",IF($F63="OCS Blended", "OCS_Blended",IF($F63="OCS (No Label)", "OCS_No_Label",IF($F63="RCS 100", "RCS_100",IF($F63="RCS Blended","RCS_Blended",IF($F63="GRS","GRS",IF($F63="GRS (No Label)", "GRS_No_Label",IF($F63="RDS","RDS",IF($F63="RWS","RWS",IF($F63="RMS","RMS",IF($F63="GOTS Organic","GOTS_Organic",IF($F63="GOTS Made with organic","GOTS_Made_with_organic",IF($F63="GOTS Organic - in conversion","GOTS_Organic_in_Conversion",IF($F63="GOTS Made with organic - in conversion","GOTS_Made_with_Organic_in_Conversion",IF($F63="RAS","RAS",IF($F63="Rcs (No Label)","RCS_No_Label",IF($F63="RWS (No Label)","RWS_No_Label",IF($F63="RMS (No Label)","RMS_No_Label",IF($F63="RAS (No Label)","RAS_No_Label",IF($F63="RDS (No Label)","RDS_No_Label","")))))))))))))))))))),"")</f>
        <v/>
      </c>
      <c r="AC63" t="str">
        <f>"$AB"&amp;S63</f>
        <v>$AB</v>
      </c>
      <c r="AD63" t="str" cm="1">
        <f t="array" aca="1" ref="AD63" ca="1">IFERROR(IF((LEFT(INDIRECT("$F"&amp;$S63),4))="GOTS",IF($G63="Organic","GOTS_Organic_raw",(IF($G63="Responsible","GOTS_Responsible",(IF($G63="No Attribute (Conventional)","GOTS_conventional",(IF($G63="Recycled Pre/Post-Consumer","GOTS_pre_post",(IF($G63="In-Conversion","GOTS_in_conversion",(IF($G63="Sustainably Sourced","Sustainably_sourced",(IF($G63="Recycled pre-consumer organic","GOTS_recycled_organic",""))))))))))))),IF($G63="Organic","Organic",(IF($G63="Responsible","Responsible",(IF($G63="No Attribute (Conventional)","No_Attribute_Conventional",(IF($G63="Recycled Pre/Post-Consumer","Recycled_Pre_Post_Consumer",(IF($G63="In-Conversion","In_Conversion",(IF($G63="Recycled Pre-Consumer","Recycled_Pre_Consumer",(IF($G63="Recycled Post-Consumer","Recycled_Post_Consumer",(IF($G63="Sustainably Sourced","Sustainably_sourced",(IF($G63="Recycled pre-consumer organic","GOTS_recycled_organic","")))))))))))))))))),"")</f>
        <v/>
      </c>
      <c r="AE63" t="e" cm="1">
        <f t="array" aca="1" ref="AE63" ca="1">IF($I63="",IF(INDIRECT("$F"&amp;$S63)="","",IF(LEFT(INDIRECT("$F"&amp;$S63),3)="GRS","GRS_RCS_RM",IF((LEFT(INDIRECT("$F"&amp;$S63),3))="RCS","GRS_RCS_RM",IF(INDIRECT("$F"&amp;$S63)="OCS (No Label)","OCS_Conversion_RM",IF(LEFT(INDIRECT("$F"&amp;$S63),3)="OCS","OCS_RM",IF(RIGHT(INDIRECT("$F"&amp;$S63),10)="conversion","GOTS_RM_conversion",IF((LEFT(INDIRECT("$F"&amp;$S63),4))="GOTS","GOTS_RM","Responsible_RM"))))))),"DELETERM")</f>
        <v>#REF!</v>
      </c>
      <c r="AF63" t="str" cm="1">
        <f t="array" aca="1" ref="AF63" ca="1">IF($S63="","",INDIRECT("$Z"&amp;$S63))</f>
        <v/>
      </c>
      <c r="AG63" t="str">
        <f>IF(AND(AJ63="",AJ64="",AJ65="",AJ66="",AJ67="",AJ68="",AJ69="",AJ70="",AJ71="",AJ72="",AJ73="",AJ74=""),"",CONCATENATE(AJ63, AJ64, AJ65, AJ66,AJ67, AJ68, AJ69, AJ70, AJ71, AJ72, AJ73,AJ74))</f>
        <v/>
      </c>
      <c r="AH63" t="str" cm="1">
        <f t="array" aca="1" ref="AH63" ca="1">IFERROR(INDIRECT("$ag"&amp;S63),"")</f>
        <v/>
      </c>
      <c r="AI63" t="e" cm="1">
        <f t="array" aca="1" ref="AI63" ca="1">INDIRECT("O"&amp;S63)</f>
        <v>#REF!</v>
      </c>
      <c r="AJ63" t="str">
        <f>IF(OR(Y63="",Y63=0),"",Y63&amp;", ")</f>
        <v/>
      </c>
    </row>
    <row r="64" spans="1:36" ht="16.5" customHeight="1">
      <c r="A64" s="129"/>
      <c r="B64" s="134"/>
      <c r="C64" s="135"/>
      <c r="D64" s="146"/>
      <c r="E64" s="146"/>
      <c r="F64" s="135"/>
      <c r="G64" s="147"/>
      <c r="H64" s="147"/>
      <c r="I64" s="147"/>
      <c r="J64" s="147"/>
      <c r="K64" s="38"/>
      <c r="L64" s="143"/>
      <c r="M64" s="143"/>
      <c r="N64" s="61"/>
      <c r="O64" s="314"/>
      <c r="Q64" t="str">
        <f t="shared" ref="Q64:Q127" si="0">IF(G64="No Attribute (Conventional)",IF(OR($G64="",$I64="",$K64=""),"",CONCATENATE($K64," ",$AA64," ",$I64," + ")),IF(OR($G64="",$I64="",$K64=""),"",CONCATENATE($K64," ",$G64," ",$I64," + ")))</f>
        <v/>
      </c>
      <c r="S64" t="str">
        <f t="shared" ref="S64:S74" si="1">IF($A$63&lt;&gt;"",$S$62+1,"")</f>
        <v/>
      </c>
      <c r="T64" t="str">
        <f t="shared" ref="T64:T129" si="2">"$B"&amp;S64</f>
        <v>$B</v>
      </c>
      <c r="X64" t="str" cm="1">
        <f t="array" aca="1" ref="X64" ca="1">IFERROR(INDEX('PC&amp;PD'!$A$1:$AS$19,ROW('PC&amp;PD'!$A$19),MATCH(INDIRECT(T64),'PC&amp;PD'!$A$1:$AS$1,0)),"")</f>
        <v/>
      </c>
      <c r="Y64" t="str">
        <f>IF(OR($N64="",$N64=0),"",IF($N64=$E$7,'Extracted info for SC'!$J$6,IF($N64=#REF!,'Extracted info for SC'!$J$7,IF($N64=#REF!,'Extracted info for SC'!$J$8,IF($N64=#REF!,'Extracted info for SC'!$J$9,IF($N64=#REF!,'Extracted info for SC'!$J$10,IF($N64=#REF!,'Extracted info for SC'!$J$11,IF($N64=#REF!,'Extracted info for SC'!$J$12,IF($N64=#REF!,'Extracted info for SC'!$J$13,IF($N64=#REF!,'Extracted info for SC'!$J$14,IF($N64=#REF!,'Extracted info for SC'!$J$15,IF($N64=#REF!,'Extracted info for SC'!$J$16,IF($N64=#REF!,'Extracted info for SC'!$J$17,IF($N64=#REF!,'Extracted info for SC'!$J$18,""))))))))))))))</f>
        <v/>
      </c>
      <c r="Z64" t="str">
        <f t="shared" ref="Z64:Z87" si="3">IFERROR(IF($F64="OCS 100","OCS (OCS 100)",IF($F64="OCS Blended","OCS (OCS Blended)",IF($F64="OCS (No Label)","OCS (No Label)",IF($F64="RCS 100","RCS (RCS 100)",IF($F64="RCS Blended","RCS (RCS Blended)",IF($F64="GRS","GRS (GRS)",IF($F64="GRS (No Label)", "GRS (No Label)",IF($F64="RDS","RDS (RDS)",IF($F64="RWS","RWS (RWS)",IF($F64="RAS","RAS (RAS)",IF($F64="RMS","RMS (RMS)",IF($F64="GOTS Organic","GOTS (Organic)",IF($F64="GOTS Made with organic","GOTS (Made with Organic)",IF($F64="GOTS Organic - in conversion","GOTS (Organic - In Conversion)",IF($F64="GOTS Made with organic - in conversion","GOTS (Made with Organic - In Conversion)",IF($F64="RCS (No Label)","RCS (No Label)",IF($F64="RWS (No Label)","RWS (No Label)",IF($F64="RMS (No Label)","RMS (No Label)",IF($F64="RAS (No Label)","RAS (No Label)",IF($F64="RDS (No Label)","RDS (No Label)","")))))))))))))))))))),"")</f>
        <v/>
      </c>
      <c r="AA64" t="str">
        <f t="shared" ref="AA64:AA127" si="4">IFERROR(IF(G64="","",IF(G64="No Attribute (Conventional)","",G64)),"")</f>
        <v/>
      </c>
      <c r="AB64" t="str">
        <f t="shared" ref="AB64:AB127" si="5">IFERROR(IF($F64="OCS 100", "OCS_100",IF($F64="OCS Blended", "OCS_Blended",IF($F64="OCS (No Label)", "OCS_No_Label",IF($F64="RCS 100", "RCS_100",IF($F64="RCS Blended","RCS_Blended",IF($F64="GRS","GRS",IF($F64="GRS (No Label)", "GRS_No_Label",IF($F64="RDS","RDS",IF($F64="RWS","RWS",IF($F64="RMS","RMS",IF($F64="GOTS Organic","GOTS_Organic",IF($F64="GOTS Made with organic","GOTS_Made_with_organic",IF($F64="GOTS Organic - in conversion","GOTS_Organic_in_Conversion",IF($F64="GOTS Made with organic - in conversion","GOTS_Made_with_Organic_in_Conversion",IF($F64="RAS","RAS",IF($F64="Rcs (No Label)","RCS_No_Label",IF($F64="RWS (No Label)","RWS_No_Label",IF($F64="RMS (No Label)","RMS_No_Label",IF($F64="RAS (No Label)","RAS_No_Label",IF($F64="RDS (No Label)","RDS_No_Label","")))))))))))))))))))),"")</f>
        <v/>
      </c>
      <c r="AC64" t="str">
        <f t="shared" ref="AC64:AC127" si="6">"$AB"&amp;S64</f>
        <v>$AB</v>
      </c>
      <c r="AD64" t="str" cm="1">
        <f t="array" aca="1" ref="AD64" ca="1">IFERROR(IF((LEFT(INDIRECT("$F"&amp;$S64),4))="GOTS",IF($G64="Organic","GOTS_Organic_raw",(IF($G64="Responsible","GOTS_Responsible",(IF($G64="No Attribute (Conventional)","GOTS_conventional",(IF($G64="Recycled Pre/Post-Consumer","GOTS_pre_post",(IF($G64="In-Conversion","GOTS_in_conversion",(IF($G64="Sustainably Sourced","Sustainably_sourced",(IF($G64="Recycled pre-consumer organic","GOTS_recycled_organic",""))))))))))))),IF($G64="Organic","Organic",(IF($G64="Responsible","Responsible",(IF($G64="No Attribute (Conventional)","No_Attribute_Conventional",(IF($G64="Recycled Pre/Post-Consumer","Recycled_Pre_Post_Consumer",(IF($G64="In-Conversion","In_Conversion",(IF($G64="Recycled Pre-Consumer","Recycled_Pre_Consumer",(IF($G64="Recycled Post-Consumer","Recycled_Post_Consumer",(IF($G64="Sustainably Sourced","Sustainably_sourced",(IF($G64="Recycled pre-consumer organic","GOTS_recycled_organic","")))))))))))))))))),"")</f>
        <v/>
      </c>
      <c r="AE64" t="e" cm="1">
        <f t="array" aca="1" ref="AE64" ca="1">IF($I64="",IF(INDIRECT("$F"&amp;$S64)="","",IF(LEFT(INDIRECT("$F"&amp;$S64),3)="GRS","GRS_RCS_RM",IF((LEFT(INDIRECT("$F"&amp;$S64),3))="RCS","GRS_RCS_RM",IF(INDIRECT("$F"&amp;$S64)="OCS (No Label)","OCS_Conversion_RM",IF(LEFT(INDIRECT("$F"&amp;$S64),3)="OCS","OCS_RM",IF(RIGHT(INDIRECT("$F"&amp;$S64),10)="conversion","GOTS_RM_conversion",IF((LEFT(INDIRECT("$F"&amp;$S64),4))="GOTS","GOTS_RM","Responsible_RM"))))))),"DELETERM")</f>
        <v>#REF!</v>
      </c>
      <c r="AF64" t="str" cm="1">
        <f t="array" aca="1" ref="AF64" ca="1">IF($S64="","",INDIRECT("$Z"&amp;$S64))</f>
        <v/>
      </c>
      <c r="AG64" t="str">
        <f t="shared" ref="AG64:AG127" si="7">IF(AND(AJ64="",AJ65="",AJ66="",AJ67="",AJ68="",AJ69="",AJ70="",AJ71="",AJ72="",AJ73="",AJ74="",AJ75=""),"",CONCATENATE(AJ64, AJ65, AJ66, AJ67,AJ68, AJ69, AJ70, AJ71, AJ72, AJ73, AJ74,AJ75))</f>
        <v/>
      </c>
      <c r="AH64" t="str" cm="1">
        <f t="array" aca="1" ref="AH64" ca="1">IFERROR(INDIRECT("$ag"&amp;S64),"")</f>
        <v/>
      </c>
      <c r="AI64" t="e" cm="1">
        <f t="array" aca="1" ref="AI64" ca="1">INDIRECT("O"&amp;S64)</f>
        <v>#REF!</v>
      </c>
      <c r="AJ64" t="str">
        <f t="shared" ref="AJ64:AJ127" si="8">IF(OR(Y64="",Y64=0),"",Y64&amp;", ")</f>
        <v/>
      </c>
    </row>
    <row r="65" spans="1:36" ht="16.5" customHeight="1">
      <c r="A65" s="129"/>
      <c r="B65" s="134"/>
      <c r="C65" s="135"/>
      <c r="D65" s="146"/>
      <c r="E65" s="146"/>
      <c r="F65" s="135"/>
      <c r="G65" s="147"/>
      <c r="H65" s="147"/>
      <c r="I65" s="147"/>
      <c r="J65" s="147"/>
      <c r="K65" s="38"/>
      <c r="L65" s="143"/>
      <c r="M65" s="143"/>
      <c r="N65" s="61"/>
      <c r="O65" s="314"/>
      <c r="Q65" t="str">
        <f t="shared" si="0"/>
        <v/>
      </c>
      <c r="S65" t="str">
        <f t="shared" si="1"/>
        <v/>
      </c>
      <c r="T65" t="str">
        <f t="shared" si="2"/>
        <v>$B</v>
      </c>
      <c r="X65" t="str" cm="1">
        <f t="array" aca="1" ref="X65" ca="1">IFERROR(INDEX('PC&amp;PD'!$A$1:$AS$19,ROW('PC&amp;PD'!$A$19),MATCH(INDIRECT(T65),'PC&amp;PD'!$A$1:$AS$1,0)),"")</f>
        <v/>
      </c>
      <c r="Y65" t="str">
        <f>IF(OR($N65="",$N65=0),"",IF($N65=$E$7,'Extracted info for SC'!$J$6,IF($N65=#REF!,'Extracted info for SC'!$J$7,IF($N65=#REF!,'Extracted info for SC'!$J$8,IF($N65=#REF!,'Extracted info for SC'!$J$9,IF($N65=#REF!,'Extracted info for SC'!$J$10,IF($N65=#REF!,'Extracted info for SC'!$J$11,IF($N65=#REF!,'Extracted info for SC'!$J$12,IF($N65=#REF!,'Extracted info for SC'!$J$13,IF($N65=#REF!,'Extracted info for SC'!$J$14,IF($N65=#REF!,'Extracted info for SC'!$J$15,IF($N65=#REF!,'Extracted info for SC'!$J$16,IF($N65=#REF!,'Extracted info for SC'!$J$17,IF($N65=#REF!,'Extracted info for SC'!$J$18,""))))))))))))))</f>
        <v/>
      </c>
      <c r="Z65" t="str">
        <f t="shared" si="3"/>
        <v/>
      </c>
      <c r="AA65" t="str">
        <f t="shared" si="4"/>
        <v/>
      </c>
      <c r="AB65" t="str">
        <f t="shared" si="5"/>
        <v/>
      </c>
      <c r="AC65" t="str">
        <f t="shared" si="6"/>
        <v>$AB</v>
      </c>
      <c r="AD65" t="str" cm="1">
        <f t="array" aca="1" ref="AD65" ca="1">IFERROR(IF((LEFT(INDIRECT("$F"&amp;$S65),4))="GOTS",IF($G65="Organic","GOTS_Organic_raw",(IF($G65="Responsible","GOTS_Responsible",(IF($G65="No Attribute (Conventional)","GOTS_conventional",(IF($G65="Recycled Pre/Post-Consumer","GOTS_pre_post",(IF($G65="In-Conversion","GOTS_in_conversion",(IF($G65="Sustainably Sourced","Sustainably_sourced",(IF($G65="Recycled pre-consumer organic","GOTS_recycled_organic",""))))))))))))),IF($G65="Organic","Organic",(IF($G65="Responsible","Responsible",(IF($G65="No Attribute (Conventional)","No_Attribute_Conventional",(IF($G65="Recycled Pre/Post-Consumer","Recycled_Pre_Post_Consumer",(IF($G65="In-Conversion","In_Conversion",(IF($G65="Recycled Pre-Consumer","Recycled_Pre_Consumer",(IF($G65="Recycled Post-Consumer","Recycled_Post_Consumer",(IF($G65="Sustainably Sourced","Sustainably_sourced",(IF($G65="Recycled pre-consumer organic","GOTS_recycled_organic","")))))))))))))))))),"")</f>
        <v/>
      </c>
      <c r="AE65" t="e" cm="1">
        <f t="array" aca="1" ref="AE65" ca="1">IF($I65="",IF(INDIRECT("$F"&amp;$S65)="","",IF(LEFT(INDIRECT("$F"&amp;$S65),3)="GRS","GRS_RCS_RM",IF((LEFT(INDIRECT("$F"&amp;$S65),3))="RCS","GRS_RCS_RM",IF(INDIRECT("$F"&amp;$S65)="OCS (No Label)","OCS_Conversion_RM",IF(LEFT(INDIRECT("$F"&amp;$S65),3)="OCS","OCS_RM",IF(RIGHT(INDIRECT("$F"&amp;$S65),10)="conversion","GOTS_RM_conversion",IF((LEFT(INDIRECT("$F"&amp;$S65),4))="GOTS","GOTS_RM","Responsible_RM"))))))),"DELETERM")</f>
        <v>#REF!</v>
      </c>
      <c r="AF65" t="str" cm="1">
        <f t="array" aca="1" ref="AF65" ca="1">IF($S65="","",INDIRECT("$Z"&amp;$S65))</f>
        <v/>
      </c>
      <c r="AG65" t="str">
        <f t="shared" si="7"/>
        <v/>
      </c>
      <c r="AH65" t="str" cm="1">
        <f t="array" aca="1" ref="AH65" ca="1">IFERROR(INDIRECT("$ag"&amp;S65),"")</f>
        <v/>
      </c>
      <c r="AI65" t="e" cm="1">
        <f t="array" aca="1" ref="AI65" ca="1">INDIRECT("O"&amp;S65)</f>
        <v>#REF!</v>
      </c>
      <c r="AJ65" t="str">
        <f t="shared" si="8"/>
        <v/>
      </c>
    </row>
    <row r="66" spans="1:36" ht="16.5" customHeight="1">
      <c r="A66" s="129"/>
      <c r="B66" s="134"/>
      <c r="C66" s="135"/>
      <c r="D66" s="146"/>
      <c r="E66" s="146"/>
      <c r="F66" s="135"/>
      <c r="G66" s="147"/>
      <c r="H66" s="147"/>
      <c r="I66" s="147"/>
      <c r="J66" s="147"/>
      <c r="K66" s="38"/>
      <c r="L66" s="143"/>
      <c r="M66" s="143"/>
      <c r="N66" s="61"/>
      <c r="O66" s="314"/>
      <c r="Q66" t="str">
        <f t="shared" si="0"/>
        <v/>
      </c>
      <c r="S66" t="str">
        <f t="shared" si="1"/>
        <v/>
      </c>
      <c r="T66" t="str">
        <f t="shared" si="2"/>
        <v>$B</v>
      </c>
      <c r="X66" t="str" cm="1">
        <f t="array" aca="1" ref="X66" ca="1">IFERROR(INDEX('PC&amp;PD'!$A$1:$AS$19,ROW('PC&amp;PD'!$A$19),MATCH(INDIRECT(T66),'PC&amp;PD'!$A$1:$AS$1,0)),"")</f>
        <v/>
      </c>
      <c r="Y66" t="str">
        <f>IF(OR($N66="",$N66=0),"",IF($N66=$E$7,'Extracted info for SC'!$J$6,IF($N66=#REF!,'Extracted info for SC'!$J$7,IF($N66=#REF!,'Extracted info for SC'!$J$8,IF($N66=#REF!,'Extracted info for SC'!$J$9,IF($N66=#REF!,'Extracted info for SC'!$J$10,IF($N66=#REF!,'Extracted info for SC'!$J$11,IF($N66=#REF!,'Extracted info for SC'!$J$12,IF($N66=#REF!,'Extracted info for SC'!$J$13,IF($N66=#REF!,'Extracted info for SC'!$J$14,IF($N66=#REF!,'Extracted info for SC'!$J$15,IF($N66=#REF!,'Extracted info for SC'!$J$16,IF($N66=#REF!,'Extracted info for SC'!$J$17,IF($N66=#REF!,'Extracted info for SC'!$J$18,""))))))))))))))</f>
        <v/>
      </c>
      <c r="Z66" t="str">
        <f t="shared" si="3"/>
        <v/>
      </c>
      <c r="AA66" t="str">
        <f t="shared" si="4"/>
        <v/>
      </c>
      <c r="AB66" t="str">
        <f t="shared" si="5"/>
        <v/>
      </c>
      <c r="AC66" t="str">
        <f t="shared" si="6"/>
        <v>$AB</v>
      </c>
      <c r="AD66" t="str" cm="1">
        <f t="array" aca="1" ref="AD66" ca="1">IFERROR(IF((LEFT(INDIRECT("$F"&amp;$S66),4))="GOTS",IF($G66="Organic","GOTS_Organic_raw",(IF($G66="Responsible","GOTS_Responsible",(IF($G66="No Attribute (Conventional)","GOTS_conventional",(IF($G66="Recycled Pre/Post-Consumer","GOTS_pre_post",(IF($G66="In-Conversion","GOTS_in_conversion",(IF($G66="Sustainably Sourced","Sustainably_sourced",(IF($G66="Recycled pre-consumer organic","GOTS_recycled_organic",""))))))))))))),IF($G66="Organic","Organic",(IF($G66="Responsible","Responsible",(IF($G66="No Attribute (Conventional)","No_Attribute_Conventional",(IF($G66="Recycled Pre/Post-Consumer","Recycled_Pre_Post_Consumer",(IF($G66="In-Conversion","In_Conversion",(IF($G66="Recycled Pre-Consumer","Recycled_Pre_Consumer",(IF($G66="Recycled Post-Consumer","Recycled_Post_Consumer",(IF($G66="Sustainably Sourced","Sustainably_sourced",(IF($G66="Recycled pre-consumer organic","GOTS_recycled_organic","")))))))))))))))))),"")</f>
        <v/>
      </c>
      <c r="AE66" t="e" cm="1">
        <f t="array" aca="1" ref="AE66" ca="1">IF($I66="",IF(INDIRECT("$F"&amp;$S66)="","",IF(LEFT(INDIRECT("$F"&amp;$S66),3)="GRS","GRS_RCS_RM",IF((LEFT(INDIRECT("$F"&amp;$S66),3))="RCS","GRS_RCS_RM",IF(INDIRECT("$F"&amp;$S66)="OCS (No Label)","OCS_Conversion_RM",IF(LEFT(INDIRECT("$F"&amp;$S66),3)="OCS","OCS_RM",IF(RIGHT(INDIRECT("$F"&amp;$S66),10)="conversion","GOTS_RM_conversion",IF((LEFT(INDIRECT("$F"&amp;$S66),4))="GOTS","GOTS_RM","Responsible_RM"))))))),"DELETERM")</f>
        <v>#REF!</v>
      </c>
      <c r="AF66" t="str" cm="1">
        <f t="array" aca="1" ref="AF66" ca="1">IF($S66="","",INDIRECT("$Z"&amp;$S66))</f>
        <v/>
      </c>
      <c r="AG66" t="str">
        <f t="shared" si="7"/>
        <v/>
      </c>
      <c r="AH66" t="str" cm="1">
        <f t="array" aca="1" ref="AH66" ca="1">IFERROR(INDIRECT("$ag"&amp;S66),"")</f>
        <v/>
      </c>
      <c r="AI66" t="e" cm="1">
        <f t="array" aca="1" ref="AI66" ca="1">INDIRECT("O"&amp;S66)</f>
        <v>#REF!</v>
      </c>
      <c r="AJ66" t="str">
        <f t="shared" si="8"/>
        <v/>
      </c>
    </row>
    <row r="67" spans="1:36" ht="16.5" customHeight="1">
      <c r="A67" s="129"/>
      <c r="B67" s="134"/>
      <c r="C67" s="135"/>
      <c r="D67" s="146"/>
      <c r="E67" s="146"/>
      <c r="F67" s="135"/>
      <c r="G67" s="147"/>
      <c r="H67" s="147"/>
      <c r="I67" s="147"/>
      <c r="J67" s="147"/>
      <c r="K67" s="38"/>
      <c r="L67" s="143"/>
      <c r="M67" s="143"/>
      <c r="N67" s="61"/>
      <c r="O67" s="314"/>
      <c r="Q67" t="str">
        <f t="shared" si="0"/>
        <v/>
      </c>
      <c r="S67" t="str">
        <f t="shared" si="1"/>
        <v/>
      </c>
      <c r="T67" t="str">
        <f t="shared" si="2"/>
        <v>$B</v>
      </c>
      <c r="X67" t="str" cm="1">
        <f t="array" aca="1" ref="X67" ca="1">IFERROR(INDEX('PC&amp;PD'!$A$1:$AS$19,ROW('PC&amp;PD'!$A$19),MATCH(INDIRECT(T67),'PC&amp;PD'!$A$1:$AS$1,0)),"")</f>
        <v/>
      </c>
      <c r="Y67" t="str">
        <f>IF(OR($N67="",$N67=0),"",IF($N67=$E$7,'Extracted info for SC'!$J$6,IF($N67=#REF!,'Extracted info for SC'!$J$7,IF($N67=#REF!,'Extracted info for SC'!$J$8,IF($N67=#REF!,'Extracted info for SC'!$J$9,IF($N67=#REF!,'Extracted info for SC'!$J$10,IF($N67=#REF!,'Extracted info for SC'!$J$11,IF($N67=#REF!,'Extracted info for SC'!$J$12,IF($N67=#REF!,'Extracted info for SC'!$J$13,IF($N67=#REF!,'Extracted info for SC'!$J$14,IF($N67=#REF!,'Extracted info for SC'!$J$15,IF($N67=#REF!,'Extracted info for SC'!$J$16,IF($N67=#REF!,'Extracted info for SC'!$J$17,IF($N67=#REF!,'Extracted info for SC'!$J$18,""))))))))))))))</f>
        <v/>
      </c>
      <c r="Z67" t="str">
        <f t="shared" si="3"/>
        <v/>
      </c>
      <c r="AA67" t="str">
        <f t="shared" si="4"/>
        <v/>
      </c>
      <c r="AB67" t="str">
        <f t="shared" si="5"/>
        <v/>
      </c>
      <c r="AC67" t="str">
        <f t="shared" si="6"/>
        <v>$AB</v>
      </c>
      <c r="AD67" t="str" cm="1">
        <f t="array" aca="1" ref="AD67" ca="1">IFERROR(IF((LEFT(INDIRECT("$F"&amp;$S67),4))="GOTS",IF($G67="Organic","GOTS_Organic_raw",(IF($G67="Responsible","GOTS_Responsible",(IF($G67="No Attribute (Conventional)","GOTS_conventional",(IF($G67="Recycled Pre/Post-Consumer","GOTS_pre_post",(IF($G67="In-Conversion","GOTS_in_conversion",(IF($G67="Sustainably Sourced","Sustainably_sourced",(IF($G67="Recycled pre-consumer organic","GOTS_recycled_organic",""))))))))))))),IF($G67="Organic","Organic",(IF($G67="Responsible","Responsible",(IF($G67="No Attribute (Conventional)","No_Attribute_Conventional",(IF($G67="Recycled Pre/Post-Consumer","Recycled_Pre_Post_Consumer",(IF($G67="In-Conversion","In_Conversion",(IF($G67="Recycled Pre-Consumer","Recycled_Pre_Consumer",(IF($G67="Recycled Post-Consumer","Recycled_Post_Consumer",(IF($G67="Sustainably Sourced","Sustainably_sourced",(IF($G67="Recycled pre-consumer organic","GOTS_recycled_organic","")))))))))))))))))),"")</f>
        <v/>
      </c>
      <c r="AE67" t="e" cm="1">
        <f t="array" aca="1" ref="AE67" ca="1">IF($I67="",IF(INDIRECT("$F"&amp;$S67)="","",IF(LEFT(INDIRECT("$F"&amp;$S67),3)="GRS","GRS_RCS_RM",IF((LEFT(INDIRECT("$F"&amp;$S67),3))="RCS","GRS_RCS_RM",IF(INDIRECT("$F"&amp;$S67)="OCS (No Label)","OCS_Conversion_RM",IF(LEFT(INDIRECT("$F"&amp;$S67),3)="OCS","OCS_RM",IF(RIGHT(INDIRECT("$F"&amp;$S67),10)="conversion","GOTS_RM_conversion",IF((LEFT(INDIRECT("$F"&amp;$S67),4))="GOTS","GOTS_RM","Responsible_RM"))))))),"DELETERM")</f>
        <v>#REF!</v>
      </c>
      <c r="AF67" t="str" cm="1">
        <f t="array" aca="1" ref="AF67" ca="1">IF($S67="","",INDIRECT("$Z"&amp;$S67))</f>
        <v/>
      </c>
      <c r="AG67" t="str">
        <f t="shared" si="7"/>
        <v/>
      </c>
      <c r="AH67" t="str" cm="1">
        <f t="array" aca="1" ref="AH67" ca="1">IFERROR(INDIRECT("$ag"&amp;S67),"")</f>
        <v/>
      </c>
      <c r="AI67" t="e" cm="1">
        <f t="array" aca="1" ref="AI67" ca="1">INDIRECT("O"&amp;S67)</f>
        <v>#REF!</v>
      </c>
      <c r="AJ67" t="str">
        <f t="shared" si="8"/>
        <v/>
      </c>
    </row>
    <row r="68" spans="1:36" ht="16.5" customHeight="1">
      <c r="A68" s="129"/>
      <c r="B68" s="134"/>
      <c r="C68" s="135"/>
      <c r="D68" s="146"/>
      <c r="E68" s="146"/>
      <c r="F68" s="135"/>
      <c r="G68" s="147"/>
      <c r="H68" s="147"/>
      <c r="I68" s="147"/>
      <c r="J68" s="147"/>
      <c r="K68" s="38"/>
      <c r="L68" s="143"/>
      <c r="M68" s="143"/>
      <c r="N68" s="61"/>
      <c r="O68" s="314"/>
      <c r="Q68" t="str">
        <f t="shared" si="0"/>
        <v/>
      </c>
      <c r="S68" t="str">
        <f t="shared" si="1"/>
        <v/>
      </c>
      <c r="T68" t="str">
        <f t="shared" si="2"/>
        <v>$B</v>
      </c>
      <c r="X68" t="str" cm="1">
        <f t="array" aca="1" ref="X68" ca="1">IFERROR(INDEX('PC&amp;PD'!$A$1:$AS$19,ROW('PC&amp;PD'!$A$19),MATCH(INDIRECT(T68),'PC&amp;PD'!$A$1:$AS$1,0)),"")</f>
        <v/>
      </c>
      <c r="Y68" t="str">
        <f>IF(OR($N68="",$N68=0),"",IF($N68=$E$7,'Extracted info for SC'!$J$6,IF($N68=#REF!,'Extracted info for SC'!$J$7,IF($N68=#REF!,'Extracted info for SC'!$J$8,IF($N68=#REF!,'Extracted info for SC'!$J$9,IF($N68=#REF!,'Extracted info for SC'!$J$10,IF($N68=#REF!,'Extracted info for SC'!$J$11,IF($N68=#REF!,'Extracted info for SC'!$J$12,IF($N68=#REF!,'Extracted info for SC'!$J$13,IF($N68=#REF!,'Extracted info for SC'!$J$14,IF($N68=#REF!,'Extracted info for SC'!$J$15,IF($N68=#REF!,'Extracted info for SC'!$J$16,IF($N68=#REF!,'Extracted info for SC'!$J$17,IF($N68=#REF!,'Extracted info for SC'!$J$18,""))))))))))))))</f>
        <v/>
      </c>
      <c r="Z68" t="str">
        <f t="shared" si="3"/>
        <v/>
      </c>
      <c r="AA68" t="str">
        <f t="shared" si="4"/>
        <v/>
      </c>
      <c r="AB68" t="str">
        <f t="shared" si="5"/>
        <v/>
      </c>
      <c r="AC68" t="str">
        <f t="shared" si="6"/>
        <v>$AB</v>
      </c>
      <c r="AD68" t="str" cm="1">
        <f t="array" aca="1" ref="AD68" ca="1">IFERROR(IF((LEFT(INDIRECT("$F"&amp;$S68),4))="GOTS",IF($G68="Organic","GOTS_Organic_raw",(IF($G68="Responsible","GOTS_Responsible",(IF($G68="No Attribute (Conventional)","GOTS_conventional",(IF($G68="Recycled Pre/Post-Consumer","GOTS_pre_post",(IF($G68="In-Conversion","GOTS_in_conversion",(IF($G68="Sustainably Sourced","Sustainably_sourced",(IF($G68="Recycled pre-consumer organic","GOTS_recycled_organic",""))))))))))))),IF($G68="Organic","Organic",(IF($G68="Responsible","Responsible",(IF($G68="No Attribute (Conventional)","No_Attribute_Conventional",(IF($G68="Recycled Pre/Post-Consumer","Recycled_Pre_Post_Consumer",(IF($G68="In-Conversion","In_Conversion",(IF($G68="Recycled Pre-Consumer","Recycled_Pre_Consumer",(IF($G68="Recycled Post-Consumer","Recycled_Post_Consumer",(IF($G68="Sustainably Sourced","Sustainably_sourced",(IF($G68="Recycled pre-consumer organic","GOTS_recycled_organic","")))))))))))))))))),"")</f>
        <v/>
      </c>
      <c r="AE68" t="e" cm="1">
        <f t="array" aca="1" ref="AE68" ca="1">IF($I68="",IF(INDIRECT("$F"&amp;$S68)="","",IF(LEFT(INDIRECT("$F"&amp;$S68),3)="GRS","GRS_RCS_RM",IF((LEFT(INDIRECT("$F"&amp;$S68),3))="RCS","GRS_RCS_RM",IF(INDIRECT("$F"&amp;$S68)="OCS (No Label)","OCS_Conversion_RM",IF(LEFT(INDIRECT("$F"&amp;$S68),3)="OCS","OCS_RM",IF(RIGHT(INDIRECT("$F"&amp;$S68),10)="conversion","GOTS_RM_conversion",IF((LEFT(INDIRECT("$F"&amp;$S68),4))="GOTS","GOTS_RM","Responsible_RM"))))))),"DELETERM")</f>
        <v>#REF!</v>
      </c>
      <c r="AF68" t="str" cm="1">
        <f t="array" aca="1" ref="AF68" ca="1">IF($S68="","",INDIRECT("$Z"&amp;$S68))</f>
        <v/>
      </c>
      <c r="AG68" t="str">
        <f t="shared" si="7"/>
        <v/>
      </c>
      <c r="AH68" t="str" cm="1">
        <f t="array" aca="1" ref="AH68" ca="1">IFERROR(INDIRECT("$ag"&amp;S68),"")</f>
        <v/>
      </c>
      <c r="AI68" t="e" cm="1">
        <f t="array" aca="1" ref="AI68" ca="1">INDIRECT("O"&amp;S68)</f>
        <v>#REF!</v>
      </c>
      <c r="AJ68" t="str">
        <f t="shared" si="8"/>
        <v/>
      </c>
    </row>
    <row r="69" spans="1:36" ht="16.5" customHeight="1">
      <c r="A69" s="130"/>
      <c r="B69" s="136"/>
      <c r="C69" s="137"/>
      <c r="D69" s="146"/>
      <c r="E69" s="146"/>
      <c r="F69" s="137"/>
      <c r="G69" s="147"/>
      <c r="H69" s="147"/>
      <c r="I69" s="147"/>
      <c r="J69" s="147"/>
      <c r="K69" s="38"/>
      <c r="L69" s="144"/>
      <c r="M69" s="144"/>
      <c r="N69" s="61"/>
      <c r="O69" s="314"/>
      <c r="Q69" t="str">
        <f t="shared" si="0"/>
        <v/>
      </c>
      <c r="S69" t="str">
        <f t="shared" si="1"/>
        <v/>
      </c>
      <c r="T69" t="str">
        <f t="shared" si="2"/>
        <v>$B</v>
      </c>
      <c r="X69" t="str" cm="1">
        <f t="array" aca="1" ref="X69" ca="1">IFERROR(INDEX('PC&amp;PD'!$A$1:$AS$19,ROW('PC&amp;PD'!$A$19),MATCH(INDIRECT(T69),'PC&amp;PD'!$A$1:$AS$1,0)),"")</f>
        <v/>
      </c>
      <c r="Y69" t="str">
        <f>IF(OR($N69="",$N69=0),"",IF($N69=$E$7,'Extracted info for SC'!$J$6,IF($N69=#REF!,'Extracted info for SC'!$J$7,IF($N69=#REF!,'Extracted info for SC'!$J$8,IF($N69=#REF!,'Extracted info for SC'!$J$9,IF($N69=#REF!,'Extracted info for SC'!$J$10,IF($N69=#REF!,'Extracted info for SC'!$J$11,IF($N69=#REF!,'Extracted info for SC'!$J$12,IF($N69=#REF!,'Extracted info for SC'!$J$13,IF($N69=#REF!,'Extracted info for SC'!$J$14,IF($N69=#REF!,'Extracted info for SC'!$J$15,IF($N69=#REF!,'Extracted info for SC'!$J$16,IF($N69=#REF!,'Extracted info for SC'!$J$17,IF($N69=#REF!,'Extracted info for SC'!$J$18,""))))))))))))))</f>
        <v/>
      </c>
      <c r="Z69" t="str">
        <f t="shared" si="3"/>
        <v/>
      </c>
      <c r="AA69" t="str">
        <f t="shared" si="4"/>
        <v/>
      </c>
      <c r="AB69" t="str">
        <f t="shared" si="5"/>
        <v/>
      </c>
      <c r="AC69" t="str">
        <f t="shared" si="6"/>
        <v>$AB</v>
      </c>
      <c r="AD69" t="str" cm="1">
        <f t="array" aca="1" ref="AD69" ca="1">IFERROR(IF((LEFT(INDIRECT("$F"&amp;$S69),4))="GOTS",IF($G69="Organic","GOTS_Organic_raw",(IF($G69="Responsible","GOTS_Responsible",(IF($G69="No Attribute (Conventional)","GOTS_conventional",(IF($G69="Recycled Pre/Post-Consumer","GOTS_pre_post",(IF($G69="In-Conversion","GOTS_in_conversion",(IF($G69="Sustainably Sourced","Sustainably_sourced",(IF($G69="Recycled pre-consumer organic","GOTS_recycled_organic",""))))))))))))),IF($G69="Organic","Organic",(IF($G69="Responsible","Responsible",(IF($G69="No Attribute (Conventional)","No_Attribute_Conventional",(IF($G69="Recycled Pre/Post-Consumer","Recycled_Pre_Post_Consumer",(IF($G69="In-Conversion","In_Conversion",(IF($G69="Recycled Pre-Consumer","Recycled_Pre_Consumer",(IF($G69="Recycled Post-Consumer","Recycled_Post_Consumer",(IF($G69="Sustainably Sourced","Sustainably_sourced",(IF($G69="Recycled pre-consumer organic","GOTS_recycled_organic","")))))))))))))))))),"")</f>
        <v/>
      </c>
      <c r="AE69" t="e" cm="1">
        <f t="array" aca="1" ref="AE69" ca="1">IF($I69="",IF(INDIRECT("$F"&amp;$S69)="","",IF(LEFT(INDIRECT("$F"&amp;$S69),3)="GRS","GRS_RCS_RM",IF((LEFT(INDIRECT("$F"&amp;$S69),3))="RCS","GRS_RCS_RM",IF(INDIRECT("$F"&amp;$S69)="OCS (No Label)","OCS_Conversion_RM",IF(LEFT(INDIRECT("$F"&amp;$S69),3)="OCS","OCS_RM",IF(RIGHT(INDIRECT("$F"&amp;$S69),10)="conversion","GOTS_RM_conversion",IF((LEFT(INDIRECT("$F"&amp;$S69),4))="GOTS","GOTS_RM","Responsible_RM"))))))),"DELETERM")</f>
        <v>#REF!</v>
      </c>
      <c r="AF69" t="str" cm="1">
        <f t="array" aca="1" ref="AF69" ca="1">IF($S69="","",INDIRECT("$Z"&amp;$S69))</f>
        <v/>
      </c>
      <c r="AG69" t="str">
        <f t="shared" si="7"/>
        <v/>
      </c>
      <c r="AH69" t="str" cm="1">
        <f t="array" aca="1" ref="AH69" ca="1">IFERROR(INDIRECT("$ag"&amp;S69),"")</f>
        <v/>
      </c>
      <c r="AI69" t="e" cm="1">
        <f t="array" aca="1" ref="AI69" ca="1">INDIRECT("O"&amp;S69)</f>
        <v>#REF!</v>
      </c>
      <c r="AJ69" t="str">
        <f t="shared" si="8"/>
        <v/>
      </c>
    </row>
    <row r="70" spans="1:36" ht="16.5" customHeight="1">
      <c r="A70" s="130"/>
      <c r="B70" s="136"/>
      <c r="C70" s="137"/>
      <c r="D70" s="146"/>
      <c r="E70" s="146"/>
      <c r="F70" s="137"/>
      <c r="G70" s="147"/>
      <c r="H70" s="147"/>
      <c r="I70" s="147"/>
      <c r="J70" s="147"/>
      <c r="K70" s="38"/>
      <c r="L70" s="144"/>
      <c r="M70" s="144"/>
      <c r="N70" s="61"/>
      <c r="O70" s="314"/>
      <c r="Q70" t="str">
        <f t="shared" si="0"/>
        <v/>
      </c>
      <c r="S70" t="str">
        <f t="shared" si="1"/>
        <v/>
      </c>
      <c r="T70" t="str">
        <f t="shared" si="2"/>
        <v>$B</v>
      </c>
      <c r="X70" t="str" cm="1">
        <f t="array" aca="1" ref="X70" ca="1">IFERROR(INDEX('PC&amp;PD'!$A$1:$AS$19,ROW('PC&amp;PD'!$A$19),MATCH(INDIRECT(T70),'PC&amp;PD'!$A$1:$AS$1,0)),"")</f>
        <v/>
      </c>
      <c r="Y70" t="str">
        <f>IF(OR($N70="",$N70=0),"",IF($N70=$E$7,'Extracted info for SC'!$J$6,IF($N70=#REF!,'Extracted info for SC'!$J$7,IF($N70=#REF!,'Extracted info for SC'!$J$8,IF($N70=#REF!,'Extracted info for SC'!$J$9,IF($N70=#REF!,'Extracted info for SC'!$J$10,IF($N70=#REF!,'Extracted info for SC'!$J$11,IF($N70=#REF!,'Extracted info for SC'!$J$12,IF($N70=#REF!,'Extracted info for SC'!$J$13,IF($N70=#REF!,'Extracted info for SC'!$J$14,IF($N70=#REF!,'Extracted info for SC'!$J$15,IF($N70=#REF!,'Extracted info for SC'!$J$16,IF($N70=#REF!,'Extracted info for SC'!$J$17,IF($N70=#REF!,'Extracted info for SC'!$J$18,""))))))))))))))</f>
        <v/>
      </c>
      <c r="Z70" t="str">
        <f t="shared" si="3"/>
        <v/>
      </c>
      <c r="AA70" t="str">
        <f t="shared" si="4"/>
        <v/>
      </c>
      <c r="AB70" t="str">
        <f t="shared" si="5"/>
        <v/>
      </c>
      <c r="AC70" t="str">
        <f t="shared" si="6"/>
        <v>$AB</v>
      </c>
      <c r="AD70" t="str" cm="1">
        <f t="array" aca="1" ref="AD70" ca="1">IFERROR(IF((LEFT(INDIRECT("$F"&amp;$S70),4))="GOTS",IF($G70="Organic","GOTS_Organic_raw",(IF($G70="Responsible","GOTS_Responsible",(IF($G70="No Attribute (Conventional)","GOTS_conventional",(IF($G70="Recycled Pre/Post-Consumer","GOTS_pre_post",(IF($G70="In-Conversion","GOTS_in_conversion",(IF($G70="Sustainably Sourced","Sustainably_sourced",(IF($G70="Recycled pre-consumer organic","GOTS_recycled_organic",""))))))))))))),IF($G70="Organic","Organic",(IF($G70="Responsible","Responsible",(IF($G70="No Attribute (Conventional)","No_Attribute_Conventional",(IF($G70="Recycled Pre/Post-Consumer","Recycled_Pre_Post_Consumer",(IF($G70="In-Conversion","In_Conversion",(IF($G70="Recycled Pre-Consumer","Recycled_Pre_Consumer",(IF($G70="Recycled Post-Consumer","Recycled_Post_Consumer",(IF($G70="Sustainably Sourced","Sustainably_sourced",(IF($G70="Recycled pre-consumer organic","GOTS_recycled_organic","")))))))))))))))))),"")</f>
        <v/>
      </c>
      <c r="AE70" t="e" cm="1">
        <f t="array" aca="1" ref="AE70" ca="1">IF($I70="",IF(INDIRECT("$F"&amp;$S70)="","",IF(LEFT(INDIRECT("$F"&amp;$S70),3)="GRS","GRS_RCS_RM",IF((LEFT(INDIRECT("$F"&amp;$S70),3))="RCS","GRS_RCS_RM",IF(INDIRECT("$F"&amp;$S70)="OCS (No Label)","OCS_Conversion_RM",IF(LEFT(INDIRECT("$F"&amp;$S70),3)="OCS","OCS_RM",IF(RIGHT(INDIRECT("$F"&amp;$S70),10)="conversion","GOTS_RM_conversion",IF((LEFT(INDIRECT("$F"&amp;$S70),4))="GOTS","GOTS_RM","Responsible_RM"))))))),"DELETERM")</f>
        <v>#REF!</v>
      </c>
      <c r="AF70" t="str" cm="1">
        <f t="array" aca="1" ref="AF70" ca="1">IF($S70="","",INDIRECT("$Z"&amp;$S70))</f>
        <v/>
      </c>
      <c r="AG70" t="str">
        <f t="shared" si="7"/>
        <v/>
      </c>
      <c r="AH70" t="str" cm="1">
        <f t="array" aca="1" ref="AH70" ca="1">IFERROR(INDIRECT("$ag"&amp;S70),"")</f>
        <v/>
      </c>
      <c r="AI70" t="e" cm="1">
        <f t="array" aca="1" ref="AI70" ca="1">INDIRECT("O"&amp;S70)</f>
        <v>#REF!</v>
      </c>
      <c r="AJ70" t="str">
        <f t="shared" si="8"/>
        <v/>
      </c>
    </row>
    <row r="71" spans="1:36" ht="16.5" customHeight="1">
      <c r="A71" s="130"/>
      <c r="B71" s="136"/>
      <c r="C71" s="137"/>
      <c r="D71" s="146"/>
      <c r="E71" s="146"/>
      <c r="F71" s="137"/>
      <c r="G71" s="147"/>
      <c r="H71" s="147"/>
      <c r="I71" s="147"/>
      <c r="J71" s="147"/>
      <c r="K71" s="38"/>
      <c r="L71" s="144"/>
      <c r="M71" s="144"/>
      <c r="N71" s="61"/>
      <c r="O71" s="314"/>
      <c r="Q71" t="str">
        <f t="shared" si="0"/>
        <v/>
      </c>
      <c r="S71" t="str">
        <f t="shared" si="1"/>
        <v/>
      </c>
      <c r="T71" t="str">
        <f t="shared" si="2"/>
        <v>$B</v>
      </c>
      <c r="X71" t="str" cm="1">
        <f t="array" aca="1" ref="X71" ca="1">IFERROR(INDEX('PC&amp;PD'!$A$1:$AS$19,ROW('PC&amp;PD'!$A$19),MATCH(INDIRECT(T71),'PC&amp;PD'!$A$1:$AS$1,0)),"")</f>
        <v/>
      </c>
      <c r="Y71" t="str">
        <f>IF(OR($N71="",$N71=0),"",IF($N71=$E$7,'Extracted info for SC'!$J$6,IF($N71=#REF!,'Extracted info for SC'!$J$7,IF($N71=#REF!,'Extracted info for SC'!$J$8,IF($N71=#REF!,'Extracted info for SC'!$J$9,IF($N71=#REF!,'Extracted info for SC'!$J$10,IF($N71=#REF!,'Extracted info for SC'!$J$11,IF($N71=#REF!,'Extracted info for SC'!$J$12,IF($N71=#REF!,'Extracted info for SC'!$J$13,IF($N71=#REF!,'Extracted info for SC'!$J$14,IF($N71=#REF!,'Extracted info for SC'!$J$15,IF($N71=#REF!,'Extracted info for SC'!$J$16,IF($N71=#REF!,'Extracted info for SC'!$J$17,IF($N71=#REF!,'Extracted info for SC'!$J$18,""))))))))))))))</f>
        <v/>
      </c>
      <c r="Z71" t="str">
        <f t="shared" si="3"/>
        <v/>
      </c>
      <c r="AA71" t="str">
        <f t="shared" si="4"/>
        <v/>
      </c>
      <c r="AB71" t="str">
        <f t="shared" si="5"/>
        <v/>
      </c>
      <c r="AC71" t="str">
        <f t="shared" si="6"/>
        <v>$AB</v>
      </c>
      <c r="AD71" t="str" cm="1">
        <f t="array" aca="1" ref="AD71" ca="1">IFERROR(IF((LEFT(INDIRECT("$F"&amp;$S71),4))="GOTS",IF($G71="Organic","GOTS_Organic_raw",(IF($G71="Responsible","GOTS_Responsible",(IF($G71="No Attribute (Conventional)","GOTS_conventional",(IF($G71="Recycled Pre/Post-Consumer","GOTS_pre_post",(IF($G71="In-Conversion","GOTS_in_conversion",(IF($G71="Sustainably Sourced","Sustainably_sourced",(IF($G71="Recycled pre-consumer organic","GOTS_recycled_organic",""))))))))))))),IF($G71="Organic","Organic",(IF($G71="Responsible","Responsible",(IF($G71="No Attribute (Conventional)","No_Attribute_Conventional",(IF($G71="Recycled Pre/Post-Consumer","Recycled_Pre_Post_Consumer",(IF($G71="In-Conversion","In_Conversion",(IF($G71="Recycled Pre-Consumer","Recycled_Pre_Consumer",(IF($G71="Recycled Post-Consumer","Recycled_Post_Consumer",(IF($G71="Sustainably Sourced","Sustainably_sourced",(IF($G71="Recycled pre-consumer organic","GOTS_recycled_organic","")))))))))))))))))),"")</f>
        <v/>
      </c>
      <c r="AE71" t="e" cm="1">
        <f t="array" aca="1" ref="AE71" ca="1">IF($I71="",IF(INDIRECT("$F"&amp;$S71)="","",IF(LEFT(INDIRECT("$F"&amp;$S71),3)="GRS","GRS_RCS_RM",IF((LEFT(INDIRECT("$F"&amp;$S71),3))="RCS","GRS_RCS_RM",IF(INDIRECT("$F"&amp;$S71)="OCS (No Label)","OCS_Conversion_RM",IF(LEFT(INDIRECT("$F"&amp;$S71),3)="OCS","OCS_RM",IF(RIGHT(INDIRECT("$F"&amp;$S71),10)="conversion","GOTS_RM_conversion",IF((LEFT(INDIRECT("$F"&amp;$S71),4))="GOTS","GOTS_RM","Responsible_RM"))))))),"DELETERM")</f>
        <v>#REF!</v>
      </c>
      <c r="AF71" t="str" cm="1">
        <f t="array" aca="1" ref="AF71" ca="1">IF($S71="","",INDIRECT("$Z"&amp;$S71))</f>
        <v/>
      </c>
      <c r="AG71" t="str">
        <f t="shared" si="7"/>
        <v/>
      </c>
      <c r="AH71" t="str" cm="1">
        <f t="array" aca="1" ref="AH71" ca="1">IFERROR(INDIRECT("$ag"&amp;S71),"")</f>
        <v/>
      </c>
      <c r="AI71" t="e" cm="1">
        <f t="array" aca="1" ref="AI71" ca="1">INDIRECT("O"&amp;S71)</f>
        <v>#REF!</v>
      </c>
      <c r="AJ71" t="str">
        <f t="shared" si="8"/>
        <v/>
      </c>
    </row>
    <row r="72" spans="1:36" ht="16.5" customHeight="1">
      <c r="A72" s="130"/>
      <c r="B72" s="136"/>
      <c r="C72" s="137"/>
      <c r="D72" s="146"/>
      <c r="E72" s="146"/>
      <c r="F72" s="137"/>
      <c r="G72" s="147"/>
      <c r="H72" s="147"/>
      <c r="I72" s="147"/>
      <c r="J72" s="147"/>
      <c r="K72" s="38"/>
      <c r="L72" s="144"/>
      <c r="M72" s="144"/>
      <c r="N72" s="61"/>
      <c r="O72" s="314"/>
      <c r="Q72" t="str">
        <f t="shared" si="0"/>
        <v/>
      </c>
      <c r="S72" t="str">
        <f t="shared" si="1"/>
        <v/>
      </c>
      <c r="T72" t="str">
        <f t="shared" si="2"/>
        <v>$B</v>
      </c>
      <c r="X72" t="str" cm="1">
        <f t="array" aca="1" ref="X72" ca="1">IFERROR(INDEX('PC&amp;PD'!$A$1:$AS$19,ROW('PC&amp;PD'!$A$19),MATCH(INDIRECT(T72),'PC&amp;PD'!$A$1:$AS$1,0)),"")</f>
        <v/>
      </c>
      <c r="Y72" t="str">
        <f>IF(OR($N72="",$N72=0),"",IF($N72=$E$7,'Extracted info for SC'!$J$6,IF($N72=#REF!,'Extracted info for SC'!$J$7,IF($N72=#REF!,'Extracted info for SC'!$J$8,IF($N72=#REF!,'Extracted info for SC'!$J$9,IF($N72=#REF!,'Extracted info for SC'!$J$10,IF($N72=#REF!,'Extracted info for SC'!$J$11,IF($N72=#REF!,'Extracted info for SC'!$J$12,IF($N72=#REF!,'Extracted info for SC'!$J$13,IF($N72=#REF!,'Extracted info for SC'!$J$14,IF($N72=#REF!,'Extracted info for SC'!$J$15,IF($N72=#REF!,'Extracted info for SC'!$J$16,IF($N72=#REF!,'Extracted info for SC'!$J$17,IF($N72=#REF!,'Extracted info for SC'!$J$18,""))))))))))))))</f>
        <v/>
      </c>
      <c r="Z72" t="str">
        <f t="shared" si="3"/>
        <v/>
      </c>
      <c r="AA72" t="str">
        <f t="shared" si="4"/>
        <v/>
      </c>
      <c r="AB72" t="str">
        <f t="shared" si="5"/>
        <v/>
      </c>
      <c r="AC72" t="str">
        <f t="shared" si="6"/>
        <v>$AB</v>
      </c>
      <c r="AD72" t="str" cm="1">
        <f t="array" aca="1" ref="AD72" ca="1">IFERROR(IF((LEFT(INDIRECT("$F"&amp;$S72),4))="GOTS",IF($G72="Organic","GOTS_Organic_raw",(IF($G72="Responsible","GOTS_Responsible",(IF($G72="No Attribute (Conventional)","GOTS_conventional",(IF($G72="Recycled Pre/Post-Consumer","GOTS_pre_post",(IF($G72="In-Conversion","GOTS_in_conversion",(IF($G72="Sustainably Sourced","Sustainably_sourced",(IF($G72="Recycled pre-consumer organic","GOTS_recycled_organic",""))))))))))))),IF($G72="Organic","Organic",(IF($G72="Responsible","Responsible",(IF($G72="No Attribute (Conventional)","No_Attribute_Conventional",(IF($G72="Recycled Pre/Post-Consumer","Recycled_Pre_Post_Consumer",(IF($G72="In-Conversion","In_Conversion",(IF($G72="Recycled Pre-Consumer","Recycled_Pre_Consumer",(IF($G72="Recycled Post-Consumer","Recycled_Post_Consumer",(IF($G72="Sustainably Sourced","Sustainably_sourced",(IF($G72="Recycled pre-consumer organic","GOTS_recycled_organic","")))))))))))))))))),"")</f>
        <v/>
      </c>
      <c r="AE72" t="e" cm="1">
        <f t="array" aca="1" ref="AE72" ca="1">IF($I72="",IF(INDIRECT("$F"&amp;$S72)="","",IF(LEFT(INDIRECT("$F"&amp;$S72),3)="GRS","GRS_RCS_RM",IF((LEFT(INDIRECT("$F"&amp;$S72),3))="RCS","GRS_RCS_RM",IF(INDIRECT("$F"&amp;$S72)="OCS (No Label)","OCS_Conversion_RM",IF(LEFT(INDIRECT("$F"&amp;$S72),3)="OCS","OCS_RM",IF(RIGHT(INDIRECT("$F"&amp;$S72),10)="conversion","GOTS_RM_conversion",IF((LEFT(INDIRECT("$F"&amp;$S72),4))="GOTS","GOTS_RM","Responsible_RM"))))))),"DELETERM")</f>
        <v>#REF!</v>
      </c>
      <c r="AF72" t="str" cm="1">
        <f t="array" aca="1" ref="AF72" ca="1">IF($S72="","",INDIRECT("$Z"&amp;$S72))</f>
        <v/>
      </c>
      <c r="AG72" t="str">
        <f t="shared" si="7"/>
        <v/>
      </c>
      <c r="AH72" t="str" cm="1">
        <f t="array" aca="1" ref="AH72" ca="1">IFERROR(INDIRECT("$ag"&amp;S72),"")</f>
        <v/>
      </c>
      <c r="AI72" t="e" cm="1">
        <f t="array" aca="1" ref="AI72" ca="1">INDIRECT("O"&amp;S72)</f>
        <v>#REF!</v>
      </c>
      <c r="AJ72" t="str">
        <f t="shared" si="8"/>
        <v/>
      </c>
    </row>
    <row r="73" spans="1:36" ht="16.5" customHeight="1">
      <c r="A73" s="130"/>
      <c r="B73" s="136"/>
      <c r="C73" s="137"/>
      <c r="D73" s="146"/>
      <c r="E73" s="146"/>
      <c r="F73" s="137"/>
      <c r="G73" s="147"/>
      <c r="H73" s="147"/>
      <c r="I73" s="147"/>
      <c r="J73" s="147"/>
      <c r="K73" s="38"/>
      <c r="L73" s="144"/>
      <c r="M73" s="144"/>
      <c r="N73" s="61"/>
      <c r="O73" s="314"/>
      <c r="Q73" t="str">
        <f t="shared" si="0"/>
        <v/>
      </c>
      <c r="S73" t="str">
        <f t="shared" si="1"/>
        <v/>
      </c>
      <c r="T73" t="str">
        <f t="shared" si="2"/>
        <v>$B</v>
      </c>
      <c r="X73" t="str" cm="1">
        <f t="array" aca="1" ref="X73" ca="1">IFERROR(INDEX('PC&amp;PD'!$A$1:$AS$19,ROW('PC&amp;PD'!$A$19),MATCH(INDIRECT(T73),'PC&amp;PD'!$A$1:$AS$1,0)),"")</f>
        <v/>
      </c>
      <c r="Y73" t="str">
        <f>IF(OR($N73="",$N73=0),"",IF($N73=$E$7,'Extracted info for SC'!$J$6,IF($N73=#REF!,'Extracted info for SC'!$J$7,IF($N73=#REF!,'Extracted info for SC'!$J$8,IF($N73=#REF!,'Extracted info for SC'!$J$9,IF($N73=#REF!,'Extracted info for SC'!$J$10,IF($N73=#REF!,'Extracted info for SC'!$J$11,IF($N73=#REF!,'Extracted info for SC'!$J$12,IF($N73=#REF!,'Extracted info for SC'!$J$13,IF($N73=#REF!,'Extracted info for SC'!$J$14,IF($N73=#REF!,'Extracted info for SC'!$J$15,IF($N73=#REF!,'Extracted info for SC'!$J$16,IF($N73=#REF!,'Extracted info for SC'!$J$17,IF($N73=#REF!,'Extracted info for SC'!$J$18,""))))))))))))))</f>
        <v/>
      </c>
      <c r="Z73" t="str">
        <f t="shared" si="3"/>
        <v/>
      </c>
      <c r="AA73" t="str">
        <f t="shared" si="4"/>
        <v/>
      </c>
      <c r="AB73" t="str">
        <f t="shared" si="5"/>
        <v/>
      </c>
      <c r="AC73" t="str">
        <f t="shared" si="6"/>
        <v>$AB</v>
      </c>
      <c r="AD73" t="str" cm="1">
        <f t="array" aca="1" ref="AD73" ca="1">IFERROR(IF((LEFT(INDIRECT("$F"&amp;$S73),4))="GOTS",IF($G73="Organic","GOTS_Organic_raw",(IF($G73="Responsible","GOTS_Responsible",(IF($G73="No Attribute (Conventional)","GOTS_conventional",(IF($G73="Recycled Pre/Post-Consumer","GOTS_pre_post",(IF($G73="In-Conversion","GOTS_in_conversion",(IF($G73="Sustainably Sourced","Sustainably_sourced",(IF($G73="Recycled pre-consumer organic","GOTS_recycled_organic",""))))))))))))),IF($G73="Organic","Organic",(IF($G73="Responsible","Responsible",(IF($G73="No Attribute (Conventional)","No_Attribute_Conventional",(IF($G73="Recycled Pre/Post-Consumer","Recycled_Pre_Post_Consumer",(IF($G73="In-Conversion","In_Conversion",(IF($G73="Recycled Pre-Consumer","Recycled_Pre_Consumer",(IF($G73="Recycled Post-Consumer","Recycled_Post_Consumer",(IF($G73="Sustainably Sourced","Sustainably_sourced",(IF($G73="Recycled pre-consumer organic","GOTS_recycled_organic","")))))))))))))))))),"")</f>
        <v/>
      </c>
      <c r="AE73" t="e" cm="1">
        <f t="array" aca="1" ref="AE73" ca="1">IF($I73="",IF(INDIRECT("$F"&amp;$S73)="","",IF(LEFT(INDIRECT("$F"&amp;$S73),3)="GRS","GRS_RCS_RM",IF((LEFT(INDIRECT("$F"&amp;$S73),3))="RCS","GRS_RCS_RM",IF(INDIRECT("$F"&amp;$S73)="OCS (No Label)","OCS_Conversion_RM",IF(LEFT(INDIRECT("$F"&amp;$S73),3)="OCS","OCS_RM",IF(RIGHT(INDIRECT("$F"&amp;$S73),10)="conversion","GOTS_RM_conversion",IF((LEFT(INDIRECT("$F"&amp;$S73),4))="GOTS","GOTS_RM","Responsible_RM"))))))),"DELETERM")</f>
        <v>#REF!</v>
      </c>
      <c r="AF73" t="str" cm="1">
        <f t="array" aca="1" ref="AF73" ca="1">IF($S73="","",INDIRECT("$Z"&amp;$S73))</f>
        <v/>
      </c>
      <c r="AG73" t="str">
        <f t="shared" si="7"/>
        <v/>
      </c>
      <c r="AH73" t="str" cm="1">
        <f t="array" aca="1" ref="AH73" ca="1">IFERROR(INDIRECT("$ag"&amp;S73),"")</f>
        <v/>
      </c>
      <c r="AI73" t="e" cm="1">
        <f t="array" aca="1" ref="AI73" ca="1">INDIRECT("O"&amp;S73)</f>
        <v>#REF!</v>
      </c>
      <c r="AJ73" t="str">
        <f t="shared" si="8"/>
        <v/>
      </c>
    </row>
    <row r="74" spans="1:36" ht="16.5" customHeight="1" thickBot="1">
      <c r="A74" s="131"/>
      <c r="B74" s="138"/>
      <c r="C74" s="139"/>
      <c r="D74" s="148"/>
      <c r="E74" s="148"/>
      <c r="F74" s="139"/>
      <c r="G74" s="149"/>
      <c r="H74" s="149"/>
      <c r="I74" s="149"/>
      <c r="J74" s="149"/>
      <c r="K74" s="39"/>
      <c r="L74" s="145"/>
      <c r="M74" s="145"/>
      <c r="N74" s="62"/>
      <c r="O74" s="315"/>
      <c r="Q74" t="str">
        <f t="shared" si="0"/>
        <v/>
      </c>
      <c r="S74" t="str">
        <f t="shared" si="1"/>
        <v/>
      </c>
      <c r="T74" t="str">
        <f t="shared" si="2"/>
        <v>$B</v>
      </c>
      <c r="X74" t="str" cm="1">
        <f t="array" aca="1" ref="X74" ca="1">IFERROR(INDEX('PC&amp;PD'!$A$1:$AS$19,ROW('PC&amp;PD'!$A$19),MATCH(INDIRECT(T74),'PC&amp;PD'!$A$1:$AS$1,0)),"")</f>
        <v/>
      </c>
      <c r="Y74" t="str">
        <f>IF(OR($N74="",$N74=0),"",IF($N74=$E$7,'Extracted info for SC'!$J$6,IF($N74=#REF!,'Extracted info for SC'!$J$7,IF($N74=#REF!,'Extracted info for SC'!$J$8,IF($N74=#REF!,'Extracted info for SC'!$J$9,IF($N74=#REF!,'Extracted info for SC'!$J$10,IF($N74=#REF!,'Extracted info for SC'!$J$11,IF($N74=#REF!,'Extracted info for SC'!$J$12,IF($N74=#REF!,'Extracted info for SC'!$J$13,IF($N74=#REF!,'Extracted info for SC'!$J$14,IF($N74=#REF!,'Extracted info for SC'!$J$15,IF($N74=#REF!,'Extracted info for SC'!$J$16,IF($N74=#REF!,'Extracted info for SC'!$J$17,IF($N74=#REF!,'Extracted info for SC'!$J$18,""))))))))))))))</f>
        <v/>
      </c>
      <c r="Z74" t="str">
        <f t="shared" si="3"/>
        <v/>
      </c>
      <c r="AA74" t="str">
        <f t="shared" si="4"/>
        <v/>
      </c>
      <c r="AB74" t="str">
        <f t="shared" si="5"/>
        <v/>
      </c>
      <c r="AC74" t="str">
        <f t="shared" si="6"/>
        <v>$AB</v>
      </c>
      <c r="AD74" t="str" cm="1">
        <f t="array" aca="1" ref="AD74" ca="1">IFERROR(IF((LEFT(INDIRECT("$F"&amp;$S74),4))="GOTS",IF($G74="Organic","GOTS_Organic_raw",(IF($G74="Responsible","GOTS_Responsible",(IF($G74="No Attribute (Conventional)","GOTS_conventional",(IF($G74="Recycled Pre/Post-Consumer","GOTS_pre_post",(IF($G74="In-Conversion","GOTS_in_conversion",(IF($G74="Sustainably Sourced","Sustainably_sourced",(IF($G74="Recycled pre-consumer organic","GOTS_recycled_organic",""))))))))))))),IF($G74="Organic","Organic",(IF($G74="Responsible","Responsible",(IF($G74="No Attribute (Conventional)","No_Attribute_Conventional",(IF($G74="Recycled Pre/Post-Consumer","Recycled_Pre_Post_Consumer",(IF($G74="In-Conversion","In_Conversion",(IF($G74="Recycled Pre-Consumer","Recycled_Pre_Consumer",(IF($G74="Recycled Post-Consumer","Recycled_Post_Consumer",(IF($G74="Sustainably Sourced","Sustainably_sourced",(IF($G74="Recycled pre-consumer organic","GOTS_recycled_organic","")))))))))))))))))),"")</f>
        <v/>
      </c>
      <c r="AE74" t="e" cm="1">
        <f t="array" aca="1" ref="AE74" ca="1">IF($I74="",IF(INDIRECT("$F"&amp;$S74)="","",IF(LEFT(INDIRECT("$F"&amp;$S74),3)="GRS","GRS_RCS_RM",IF((LEFT(INDIRECT("$F"&amp;$S74),3))="RCS","GRS_RCS_RM",IF(INDIRECT("$F"&amp;$S74)="OCS (No Label)","OCS_Conversion_RM",IF(LEFT(INDIRECT("$F"&amp;$S74),3)="OCS","OCS_RM",IF(RIGHT(INDIRECT("$F"&amp;$S74),10)="conversion","GOTS_RM_conversion",IF((LEFT(INDIRECT("$F"&amp;$S74),4))="GOTS","GOTS_RM","Responsible_RM"))))))),"DELETERM")</f>
        <v>#REF!</v>
      </c>
      <c r="AF74" t="str" cm="1">
        <f t="array" aca="1" ref="AF74" ca="1">IF($S74="","",INDIRECT("$Z"&amp;$S74))</f>
        <v/>
      </c>
      <c r="AG74" t="str">
        <f t="shared" si="7"/>
        <v/>
      </c>
      <c r="AH74" t="str" cm="1">
        <f t="array" aca="1" ref="AH74" ca="1">IFERROR(INDIRECT("$ag"&amp;S74),"")</f>
        <v/>
      </c>
      <c r="AI74" t="e" cm="1">
        <f t="array" aca="1" ref="AI74" ca="1">INDIRECT("O"&amp;S74)</f>
        <v>#REF!</v>
      </c>
      <c r="AJ74" t="str">
        <f t="shared" si="8"/>
        <v/>
      </c>
    </row>
    <row r="75" spans="1:36" ht="16.5" customHeight="1">
      <c r="A75" s="128" t="str">
        <f>IF(B75="","",COUNTA($B$63:$B75))</f>
        <v/>
      </c>
      <c r="B75" s="132"/>
      <c r="C75" s="133"/>
      <c r="D75" s="140"/>
      <c r="E75" s="140"/>
      <c r="F75" s="133"/>
      <c r="G75" s="141"/>
      <c r="H75" s="141"/>
      <c r="I75" s="141"/>
      <c r="J75" s="141"/>
      <c r="K75" s="37"/>
      <c r="L75" s="142" t="str">
        <f>IF(R75="","",LEFT(R75,LEN(R75)-2))</f>
        <v/>
      </c>
      <c r="M75" s="142"/>
      <c r="N75" s="60"/>
      <c r="O75" s="313"/>
      <c r="Q75" t="str">
        <f t="shared" si="0"/>
        <v/>
      </c>
      <c r="R75" t="str">
        <f>CONCATENATE($Q75,Q76,Q77,Q78,Q79,Q80,$Q81,$Q82,$Q83,$Q84,$Q85,$Q86)</f>
        <v/>
      </c>
      <c r="S75" t="e">
        <f ca="1">IF(INDIRECT("A"&amp;$S$63+$U75)&lt;&gt;"",$S$63+$U75,"")</f>
        <v>#VALUE!</v>
      </c>
      <c r="T75" t="e">
        <f t="shared" ca="1" si="2"/>
        <v>#VALUE!</v>
      </c>
      <c r="U75">
        <f>(12*W75)</f>
        <v>12</v>
      </c>
      <c r="V75">
        <v>1</v>
      </c>
      <c r="W75">
        <f t="shared" ref="W75:W84" si="9">ROUNDDOWN(V75,0)</f>
        <v>1</v>
      </c>
      <c r="X75" t="str" cm="1">
        <f t="array" aca="1" ref="X75" ca="1">IFERROR(INDEX('PC&amp;PD'!$A$1:$AS$19,ROW('PC&amp;PD'!$A$19),MATCH(INDIRECT(T75),'PC&amp;PD'!$A$1:$AS$1,0)),"")</f>
        <v/>
      </c>
      <c r="Y75" t="str">
        <f>IF(OR($N75="",$N75=0),"",IF($N75=$E$7,'Extracted info for SC'!$J$6,IF($N75=#REF!,'Extracted info for SC'!$J$7,IF($N75=#REF!,'Extracted info for SC'!$J$8,IF($N75=#REF!,'Extracted info for SC'!$J$9,IF($N75=#REF!,'Extracted info for SC'!$J$10,IF($N75=#REF!,'Extracted info for SC'!$J$11,IF($N75=#REF!,'Extracted info for SC'!$J$12,IF($N75=#REF!,'Extracted info for SC'!$J$13,IF($N75=#REF!,'Extracted info for SC'!$J$14,IF($N75=#REF!,'Extracted info for SC'!$J$15,IF($N75=#REF!,'Extracted info for SC'!$J$16,IF($N75=#REF!,'Extracted info for SC'!$J$17,IF($N75=#REF!,'Extracted info for SC'!$J$18,""))))))))))))))</f>
        <v/>
      </c>
      <c r="Z75" t="str">
        <f t="shared" si="3"/>
        <v/>
      </c>
      <c r="AA75" t="str">
        <f t="shared" si="4"/>
        <v/>
      </c>
      <c r="AB75" t="str">
        <f t="shared" si="5"/>
        <v/>
      </c>
      <c r="AC75" t="e">
        <f t="shared" ca="1" si="6"/>
        <v>#VALUE!</v>
      </c>
      <c r="AD75" t="str" cm="1">
        <f t="array" aca="1" ref="AD75" ca="1">IFERROR(IF((LEFT(INDIRECT("$F"&amp;$S75),4))="GOTS",IF($G75="Organic","GOTS_Organic_raw",(IF($G75="Responsible","GOTS_Responsible",(IF($G75="No Attribute (Conventional)","GOTS_conventional",(IF($G75="Recycled Pre/Post-Consumer","GOTS_pre_post",(IF($G75="In-Conversion","GOTS_in_conversion",(IF($G75="Sustainably Sourced","Sustainably_sourced",(IF($G75="Recycled pre-consumer organic","GOTS_recycled_organic",""))))))))))))),IF($G75="Organic","Organic",(IF($G75="Responsible","Responsible",(IF($G75="No Attribute (Conventional)","No_Attribute_Conventional",(IF($G75="Recycled Pre/Post-Consumer","Recycled_Pre_Post_Consumer",(IF($G75="In-Conversion","In_Conversion",(IF($G75="Recycled Pre-Consumer","Recycled_Pre_Consumer",(IF($G75="Recycled Post-Consumer","Recycled_Post_Consumer",(IF($G75="Sustainably Sourced","Sustainably_sourced",(IF($G75="Recycled pre-consumer organic","GOTS_recycled_organic","")))))))))))))))))),"")</f>
        <v/>
      </c>
      <c r="AE75" t="e" cm="1">
        <f t="array" aca="1" ref="AE75" ca="1">IF($I75="",IF(INDIRECT("$F"&amp;$S75)="","",IF(LEFT(INDIRECT("$F"&amp;$S75),3)="GRS","GRS_RCS_RM",IF((LEFT(INDIRECT("$F"&amp;$S75),3))="RCS","GRS_RCS_RM",IF(INDIRECT("$F"&amp;$S75)="OCS (No Label)","OCS_Conversion_RM",IF(LEFT(INDIRECT("$F"&amp;$S75),3)="OCS","OCS_RM",IF(RIGHT(INDIRECT("$F"&amp;$S75),10)="conversion","GOTS_RM_conversion",IF((LEFT(INDIRECT("$F"&amp;$S75),4))="GOTS","GOTS_RM","Responsible_RM"))))))),"DELETERM")</f>
        <v>#VALUE!</v>
      </c>
      <c r="AF75" t="e" cm="1">
        <f t="array" aca="1" ref="AF75" ca="1">IF($S75="","",INDIRECT("$Z"&amp;$S75))</f>
        <v>#VALUE!</v>
      </c>
      <c r="AG75" t="str">
        <f t="shared" si="7"/>
        <v/>
      </c>
      <c r="AH75" t="str" cm="1">
        <f t="array" aca="1" ref="AH75" ca="1">IFERROR(INDIRECT("$ag"&amp;S75),"")</f>
        <v/>
      </c>
      <c r="AI75" t="e" cm="1">
        <f t="array" aca="1" ref="AI75" ca="1">INDIRECT("O"&amp;S75)</f>
        <v>#VALUE!</v>
      </c>
      <c r="AJ75" t="str">
        <f t="shared" si="8"/>
        <v/>
      </c>
    </row>
    <row r="76" spans="1:36" ht="16.5" customHeight="1">
      <c r="A76" s="129"/>
      <c r="B76" s="134"/>
      <c r="C76" s="135"/>
      <c r="D76" s="146"/>
      <c r="E76" s="146"/>
      <c r="F76" s="135"/>
      <c r="G76" s="147"/>
      <c r="H76" s="147"/>
      <c r="I76" s="147"/>
      <c r="J76" s="147"/>
      <c r="K76" s="38"/>
      <c r="L76" s="143"/>
      <c r="M76" s="143"/>
      <c r="N76" s="61"/>
      <c r="O76" s="314"/>
      <c r="Q76" t="str">
        <f t="shared" si="0"/>
        <v/>
      </c>
      <c r="S76" t="e">
        <f t="shared" ref="S76:S139" ca="1" si="10">IF(INDIRECT("A"&amp;$S$63+$U76)&lt;&gt;"",$S$63+$U76,"")</f>
        <v>#VALUE!</v>
      </c>
      <c r="T76" t="e">
        <f t="shared" ca="1" si="2"/>
        <v>#VALUE!</v>
      </c>
      <c r="U76">
        <f t="shared" ref="U76:U139" si="11">(12*W76)</f>
        <v>12</v>
      </c>
      <c r="V76">
        <v>1.0833333333333399</v>
      </c>
      <c r="W76">
        <f t="shared" si="9"/>
        <v>1</v>
      </c>
      <c r="X76" t="str" cm="1">
        <f t="array" aca="1" ref="X76" ca="1">IFERROR(INDEX('PC&amp;PD'!$A$1:$AS$19,ROW('PC&amp;PD'!$A$19),MATCH(INDIRECT(T76),'PC&amp;PD'!$A$1:$AS$1,0)),"")</f>
        <v/>
      </c>
      <c r="Y76" t="str">
        <f>IF(OR($N76="",$N76=0),"",IF($N76=$E$7,'Extracted info for SC'!$J$6,IF($N76=#REF!,'Extracted info for SC'!$J$7,IF($N76=#REF!,'Extracted info for SC'!$J$8,IF($N76=#REF!,'Extracted info for SC'!$J$9,IF($N76=#REF!,'Extracted info for SC'!$J$10,IF($N76=#REF!,'Extracted info for SC'!$J$11,IF($N76=#REF!,'Extracted info for SC'!$J$12,IF($N76=#REF!,'Extracted info for SC'!$J$13,IF($N76=#REF!,'Extracted info for SC'!$J$14,IF($N76=#REF!,'Extracted info for SC'!$J$15,IF($N76=#REF!,'Extracted info for SC'!$J$16,IF($N76=#REF!,'Extracted info for SC'!$J$17,IF($N76=#REF!,'Extracted info for SC'!$J$18,""))))))))))))))</f>
        <v/>
      </c>
      <c r="Z76" t="str">
        <f t="shared" si="3"/>
        <v/>
      </c>
      <c r="AA76" t="str">
        <f t="shared" si="4"/>
        <v/>
      </c>
      <c r="AB76" t="str">
        <f t="shared" si="5"/>
        <v/>
      </c>
      <c r="AC76" t="e">
        <f t="shared" ca="1" si="6"/>
        <v>#VALUE!</v>
      </c>
      <c r="AD76" t="str" cm="1">
        <f t="array" aca="1" ref="AD76" ca="1">IFERROR(IF((LEFT(INDIRECT("$F"&amp;$S76),4))="GOTS",IF($G76="Organic","GOTS_Organic_raw",(IF($G76="Responsible","GOTS_Responsible",(IF($G76="No Attribute (Conventional)","GOTS_conventional",(IF($G76="Recycled Pre/Post-Consumer","GOTS_pre_post",(IF($G76="In-Conversion","GOTS_in_conversion",(IF($G76="Sustainably Sourced","Sustainably_sourced",(IF($G76="Recycled pre-consumer organic","GOTS_recycled_organic",""))))))))))))),IF($G76="Organic","Organic",(IF($G76="Responsible","Responsible",(IF($G76="No Attribute (Conventional)","No_Attribute_Conventional",(IF($G76="Recycled Pre/Post-Consumer","Recycled_Pre_Post_Consumer",(IF($G76="In-Conversion","In_Conversion",(IF($G76="Recycled Pre-Consumer","Recycled_Pre_Consumer",(IF($G76="Recycled Post-Consumer","Recycled_Post_Consumer",(IF($G76="Sustainably Sourced","Sustainably_sourced",(IF($G76="Recycled pre-consumer organic","GOTS_recycled_organic","")))))))))))))))))),"")</f>
        <v/>
      </c>
      <c r="AE76" t="e" cm="1">
        <f t="array" aca="1" ref="AE76" ca="1">IF($I76="",IF(INDIRECT("$F"&amp;$S76)="","",IF(LEFT(INDIRECT("$F"&amp;$S76),3)="GRS","GRS_RCS_RM",IF((LEFT(INDIRECT("$F"&amp;$S76),3))="RCS","GRS_RCS_RM",IF(INDIRECT("$F"&amp;$S76)="OCS (No Label)","OCS_Conversion_RM",IF(LEFT(INDIRECT("$F"&amp;$S76),3)="OCS","OCS_RM",IF(RIGHT(INDIRECT("$F"&amp;$S76),10)="conversion","GOTS_RM_conversion",IF((LEFT(INDIRECT("$F"&amp;$S76),4))="GOTS","GOTS_RM","Responsible_RM"))))))),"DELETERM")</f>
        <v>#VALUE!</v>
      </c>
      <c r="AF76" t="e" cm="1">
        <f t="array" aca="1" ref="AF76" ca="1">IF($S76="","",INDIRECT("$Z"&amp;$S76))</f>
        <v>#VALUE!</v>
      </c>
      <c r="AG76" t="str">
        <f t="shared" si="7"/>
        <v/>
      </c>
      <c r="AH76" t="str" cm="1">
        <f t="array" aca="1" ref="AH76" ca="1">IFERROR(INDIRECT("$ag"&amp;S76),"")</f>
        <v/>
      </c>
      <c r="AI76" t="e" cm="1">
        <f t="array" aca="1" ref="AI76" ca="1">INDIRECT("O"&amp;S76)</f>
        <v>#VALUE!</v>
      </c>
      <c r="AJ76" t="str">
        <f t="shared" si="8"/>
        <v/>
      </c>
    </row>
    <row r="77" spans="1:36" ht="16.5" customHeight="1">
      <c r="A77" s="129"/>
      <c r="B77" s="134"/>
      <c r="C77" s="135"/>
      <c r="D77" s="146"/>
      <c r="E77" s="146"/>
      <c r="F77" s="135"/>
      <c r="G77" s="147"/>
      <c r="H77" s="147"/>
      <c r="I77" s="147"/>
      <c r="J77" s="147"/>
      <c r="K77" s="38"/>
      <c r="L77" s="143"/>
      <c r="M77" s="143"/>
      <c r="N77" s="61"/>
      <c r="O77" s="314"/>
      <c r="Q77" t="str">
        <f t="shared" si="0"/>
        <v/>
      </c>
      <c r="S77" t="e">
        <f t="shared" ca="1" si="10"/>
        <v>#VALUE!</v>
      </c>
      <c r="T77" t="e">
        <f t="shared" ca="1" si="2"/>
        <v>#VALUE!</v>
      </c>
      <c r="U77">
        <f t="shared" si="11"/>
        <v>12</v>
      </c>
      <c r="V77">
        <v>1.1666666666666801</v>
      </c>
      <c r="W77">
        <f t="shared" si="9"/>
        <v>1</v>
      </c>
      <c r="X77" t="str" cm="1">
        <f t="array" aca="1" ref="X77" ca="1">IFERROR(INDEX('PC&amp;PD'!$A$1:$AS$19,ROW('PC&amp;PD'!$A$19),MATCH(INDIRECT(T77),'PC&amp;PD'!$A$1:$AS$1,0)),"")</f>
        <v/>
      </c>
      <c r="Y77" t="str">
        <f>IF(OR($N77="",$N77=0),"",IF($N77=$E$7,'Extracted info for SC'!$J$6,IF($N77=#REF!,'Extracted info for SC'!$J$7,IF($N77=#REF!,'Extracted info for SC'!$J$8,IF($N77=#REF!,'Extracted info for SC'!$J$9,IF($N77=#REF!,'Extracted info for SC'!$J$10,IF($N77=#REF!,'Extracted info for SC'!$J$11,IF($N77=#REF!,'Extracted info for SC'!$J$12,IF($N77=#REF!,'Extracted info for SC'!$J$13,IF($N77=#REF!,'Extracted info for SC'!$J$14,IF($N77=#REF!,'Extracted info for SC'!$J$15,IF($N77=#REF!,'Extracted info for SC'!$J$16,IF($N77=#REF!,'Extracted info for SC'!$J$17,IF($N77=#REF!,'Extracted info for SC'!$J$18,""))))))))))))))</f>
        <v/>
      </c>
      <c r="Z77" t="str">
        <f t="shared" si="3"/>
        <v/>
      </c>
      <c r="AA77" t="str">
        <f t="shared" si="4"/>
        <v/>
      </c>
      <c r="AB77" t="str">
        <f t="shared" si="5"/>
        <v/>
      </c>
      <c r="AC77" t="e">
        <f t="shared" ca="1" si="6"/>
        <v>#VALUE!</v>
      </c>
      <c r="AD77" t="str" cm="1">
        <f t="array" aca="1" ref="AD77" ca="1">IFERROR(IF((LEFT(INDIRECT("$F"&amp;$S77),4))="GOTS",IF($G77="Organic","GOTS_Organic_raw",(IF($G77="Responsible","GOTS_Responsible",(IF($G77="No Attribute (Conventional)","GOTS_conventional",(IF($G77="Recycled Pre/Post-Consumer","GOTS_pre_post",(IF($G77="In-Conversion","GOTS_in_conversion",(IF($G77="Sustainably Sourced","Sustainably_sourced",(IF($G77="Recycled pre-consumer organic","GOTS_recycled_organic",""))))))))))))),IF($G77="Organic","Organic",(IF($G77="Responsible","Responsible",(IF($G77="No Attribute (Conventional)","No_Attribute_Conventional",(IF($G77="Recycled Pre/Post-Consumer","Recycled_Pre_Post_Consumer",(IF($G77="In-Conversion","In_Conversion",(IF($G77="Recycled Pre-Consumer","Recycled_Pre_Consumer",(IF($G77="Recycled Post-Consumer","Recycled_Post_Consumer",(IF($G77="Sustainably Sourced","Sustainably_sourced",(IF($G77="Recycled pre-consumer organic","GOTS_recycled_organic","")))))))))))))))))),"")</f>
        <v/>
      </c>
      <c r="AE77" t="e" cm="1">
        <f t="array" aca="1" ref="AE77" ca="1">IF($I77="",IF(INDIRECT("$F"&amp;$S77)="","",IF(LEFT(INDIRECT("$F"&amp;$S77),3)="GRS","GRS_RCS_RM",IF((LEFT(INDIRECT("$F"&amp;$S77),3))="RCS","GRS_RCS_RM",IF(INDIRECT("$F"&amp;$S77)="OCS (No Label)","OCS_Conversion_RM",IF(LEFT(INDIRECT("$F"&amp;$S77),3)="OCS","OCS_RM",IF(RIGHT(INDIRECT("$F"&amp;$S77),10)="conversion","GOTS_RM_conversion",IF((LEFT(INDIRECT("$F"&amp;$S77),4))="GOTS","GOTS_RM","Responsible_RM"))))))),"DELETERM")</f>
        <v>#VALUE!</v>
      </c>
      <c r="AF77" t="e" cm="1">
        <f t="array" aca="1" ref="AF77" ca="1">IF($S77="","",INDIRECT("$Z"&amp;$S77))</f>
        <v>#VALUE!</v>
      </c>
      <c r="AG77" t="str">
        <f t="shared" si="7"/>
        <v/>
      </c>
      <c r="AH77" t="str" cm="1">
        <f t="array" aca="1" ref="AH77" ca="1">IFERROR(INDIRECT("$ag"&amp;S77),"")</f>
        <v/>
      </c>
      <c r="AI77" t="e" cm="1">
        <f t="array" aca="1" ref="AI77" ca="1">INDIRECT("O"&amp;S77)</f>
        <v>#VALUE!</v>
      </c>
      <c r="AJ77" t="str">
        <f t="shared" si="8"/>
        <v/>
      </c>
    </row>
    <row r="78" spans="1:36" ht="16.5" customHeight="1">
      <c r="A78" s="129"/>
      <c r="B78" s="134"/>
      <c r="C78" s="135"/>
      <c r="D78" s="146"/>
      <c r="E78" s="146"/>
      <c r="F78" s="135"/>
      <c r="G78" s="147"/>
      <c r="H78" s="147"/>
      <c r="I78" s="147"/>
      <c r="J78" s="147"/>
      <c r="K78" s="38"/>
      <c r="L78" s="143"/>
      <c r="M78" s="143"/>
      <c r="N78" s="61"/>
      <c r="O78" s="314"/>
      <c r="Q78" t="str">
        <f t="shared" si="0"/>
        <v/>
      </c>
      <c r="S78" t="e">
        <f t="shared" ca="1" si="10"/>
        <v>#VALUE!</v>
      </c>
      <c r="T78" t="e">
        <f t="shared" ca="1" si="2"/>
        <v>#VALUE!</v>
      </c>
      <c r="U78">
        <f t="shared" si="11"/>
        <v>12</v>
      </c>
      <c r="V78">
        <v>1.25000000000002</v>
      </c>
      <c r="W78">
        <f t="shared" si="9"/>
        <v>1</v>
      </c>
      <c r="X78" t="str" cm="1">
        <f t="array" aca="1" ref="X78" ca="1">IFERROR(INDEX('PC&amp;PD'!$A$1:$AS$19,ROW('PC&amp;PD'!$A$19),MATCH(INDIRECT(T78),'PC&amp;PD'!$A$1:$AS$1,0)),"")</f>
        <v/>
      </c>
      <c r="Y78" t="str">
        <f>IF(OR($N78="",$N78=0),"",IF($N78=$E$7,'Extracted info for SC'!$J$6,IF($N78=#REF!,'Extracted info for SC'!$J$7,IF($N78=#REF!,'Extracted info for SC'!$J$8,IF($N78=#REF!,'Extracted info for SC'!$J$9,IF($N78=#REF!,'Extracted info for SC'!$J$10,IF($N78=#REF!,'Extracted info for SC'!$J$11,IF($N78=#REF!,'Extracted info for SC'!$J$12,IF($N78=#REF!,'Extracted info for SC'!$J$13,IF($N78=#REF!,'Extracted info for SC'!$J$14,IF($N78=#REF!,'Extracted info for SC'!$J$15,IF($N78=#REF!,'Extracted info for SC'!$J$16,IF($N78=#REF!,'Extracted info for SC'!$J$17,IF($N78=#REF!,'Extracted info for SC'!$J$18,""))))))))))))))</f>
        <v/>
      </c>
      <c r="Z78" t="str">
        <f t="shared" si="3"/>
        <v/>
      </c>
      <c r="AA78" t="str">
        <f t="shared" si="4"/>
        <v/>
      </c>
      <c r="AB78" t="str">
        <f t="shared" si="5"/>
        <v/>
      </c>
      <c r="AC78" t="e">
        <f t="shared" ca="1" si="6"/>
        <v>#VALUE!</v>
      </c>
      <c r="AD78" t="str" cm="1">
        <f t="array" aca="1" ref="AD78" ca="1">IFERROR(IF((LEFT(INDIRECT("$F"&amp;$S78),4))="GOTS",IF($G78="Organic","GOTS_Organic_raw",(IF($G78="Responsible","GOTS_Responsible",(IF($G78="No Attribute (Conventional)","GOTS_conventional",(IF($G78="Recycled Pre/Post-Consumer","GOTS_pre_post",(IF($G78="In-Conversion","GOTS_in_conversion",(IF($G78="Sustainably Sourced","Sustainably_sourced",(IF($G78="Recycled pre-consumer organic","GOTS_recycled_organic",""))))))))))))),IF($G78="Organic","Organic",(IF($G78="Responsible","Responsible",(IF($G78="No Attribute (Conventional)","No_Attribute_Conventional",(IF($G78="Recycled Pre/Post-Consumer","Recycled_Pre_Post_Consumer",(IF($G78="In-Conversion","In_Conversion",(IF($G78="Recycled Pre-Consumer","Recycled_Pre_Consumer",(IF($G78="Recycled Post-Consumer","Recycled_Post_Consumer",(IF($G78="Sustainably Sourced","Sustainably_sourced",(IF($G78="Recycled pre-consumer organic","GOTS_recycled_organic","")))))))))))))))))),"")</f>
        <v/>
      </c>
      <c r="AE78" t="e" cm="1">
        <f t="array" aca="1" ref="AE78" ca="1">IF($I78="",IF(INDIRECT("$F"&amp;$S78)="","",IF(LEFT(INDIRECT("$F"&amp;$S78),3)="GRS","GRS_RCS_RM",IF((LEFT(INDIRECT("$F"&amp;$S78),3))="RCS","GRS_RCS_RM",IF(INDIRECT("$F"&amp;$S78)="OCS (No Label)","OCS_Conversion_RM",IF(LEFT(INDIRECT("$F"&amp;$S78),3)="OCS","OCS_RM",IF(RIGHT(INDIRECT("$F"&amp;$S78),10)="conversion","GOTS_RM_conversion",IF((LEFT(INDIRECT("$F"&amp;$S78),4))="GOTS","GOTS_RM","Responsible_RM"))))))),"DELETERM")</f>
        <v>#VALUE!</v>
      </c>
      <c r="AF78" t="e" cm="1">
        <f t="array" aca="1" ref="AF78" ca="1">IF($S78="","",INDIRECT("$Z"&amp;$S78))</f>
        <v>#VALUE!</v>
      </c>
      <c r="AG78" t="str">
        <f t="shared" si="7"/>
        <v/>
      </c>
      <c r="AH78" t="str" cm="1">
        <f t="array" aca="1" ref="AH78" ca="1">IFERROR(INDIRECT("$ag"&amp;S78),"")</f>
        <v/>
      </c>
      <c r="AI78" t="e" cm="1">
        <f t="array" aca="1" ref="AI78" ca="1">INDIRECT("O"&amp;S78)</f>
        <v>#VALUE!</v>
      </c>
      <c r="AJ78" t="str">
        <f t="shared" si="8"/>
        <v/>
      </c>
    </row>
    <row r="79" spans="1:36" ht="16.5" customHeight="1">
      <c r="A79" s="129"/>
      <c r="B79" s="134"/>
      <c r="C79" s="135"/>
      <c r="D79" s="146"/>
      <c r="E79" s="146"/>
      <c r="F79" s="135"/>
      <c r="G79" s="147"/>
      <c r="H79" s="147"/>
      <c r="I79" s="147"/>
      <c r="J79" s="147"/>
      <c r="K79" s="38"/>
      <c r="L79" s="143"/>
      <c r="M79" s="143"/>
      <c r="N79" s="61"/>
      <c r="O79" s="314"/>
      <c r="Q79" t="str">
        <f t="shared" si="0"/>
        <v/>
      </c>
      <c r="S79" t="e">
        <f t="shared" ca="1" si="10"/>
        <v>#VALUE!</v>
      </c>
      <c r="T79" t="e">
        <f t="shared" ca="1" si="2"/>
        <v>#VALUE!</v>
      </c>
      <c r="U79">
        <f t="shared" si="11"/>
        <v>12</v>
      </c>
      <c r="V79">
        <v>1.3333333333333599</v>
      </c>
      <c r="W79">
        <f t="shared" si="9"/>
        <v>1</v>
      </c>
      <c r="X79" t="str" cm="1">
        <f t="array" aca="1" ref="X79" ca="1">IFERROR(INDEX('PC&amp;PD'!$A$1:$AS$19,ROW('PC&amp;PD'!$A$19),MATCH(INDIRECT(T79),'PC&amp;PD'!$A$1:$AS$1,0)),"")</f>
        <v/>
      </c>
      <c r="Y79" t="str">
        <f>IF(OR($N79="",$N79=0),"",IF($N79=$E$7,'Extracted info for SC'!$J$6,IF($N79=#REF!,'Extracted info for SC'!$J$7,IF($N79=#REF!,'Extracted info for SC'!$J$8,IF($N79=#REF!,'Extracted info for SC'!$J$9,IF($N79=#REF!,'Extracted info for SC'!$J$10,IF($N79=#REF!,'Extracted info for SC'!$J$11,IF($N79=#REF!,'Extracted info for SC'!$J$12,IF($N79=#REF!,'Extracted info for SC'!$J$13,IF($N79=#REF!,'Extracted info for SC'!$J$14,IF($N79=#REF!,'Extracted info for SC'!$J$15,IF($N79=#REF!,'Extracted info for SC'!$J$16,IF($N79=#REF!,'Extracted info for SC'!$J$17,IF($N79=#REF!,'Extracted info for SC'!$J$18,""))))))))))))))</f>
        <v/>
      </c>
      <c r="Z79" t="str">
        <f t="shared" si="3"/>
        <v/>
      </c>
      <c r="AA79" t="str">
        <f t="shared" si="4"/>
        <v/>
      </c>
      <c r="AB79" t="str">
        <f t="shared" si="5"/>
        <v/>
      </c>
      <c r="AC79" t="e">
        <f t="shared" ca="1" si="6"/>
        <v>#VALUE!</v>
      </c>
      <c r="AD79" t="str" cm="1">
        <f t="array" aca="1" ref="AD79" ca="1">IFERROR(IF((LEFT(INDIRECT("$F"&amp;$S79),4))="GOTS",IF($G79="Organic","GOTS_Organic_raw",(IF($G79="Responsible","GOTS_Responsible",(IF($G79="No Attribute (Conventional)","GOTS_conventional",(IF($G79="Recycled Pre/Post-Consumer","GOTS_pre_post",(IF($G79="In-Conversion","GOTS_in_conversion",(IF($G79="Sustainably Sourced","Sustainably_sourced",(IF($G79="Recycled pre-consumer organic","GOTS_recycled_organic",""))))))))))))),IF($G79="Organic","Organic",(IF($G79="Responsible","Responsible",(IF($G79="No Attribute (Conventional)","No_Attribute_Conventional",(IF($G79="Recycled Pre/Post-Consumer","Recycled_Pre_Post_Consumer",(IF($G79="In-Conversion","In_Conversion",(IF($G79="Recycled Pre-Consumer","Recycled_Pre_Consumer",(IF($G79="Recycled Post-Consumer","Recycled_Post_Consumer",(IF($G79="Sustainably Sourced","Sustainably_sourced",(IF($G79="Recycled pre-consumer organic","GOTS_recycled_organic","")))))))))))))))))),"")</f>
        <v/>
      </c>
      <c r="AE79" t="e" cm="1">
        <f t="array" aca="1" ref="AE79" ca="1">IF($I79="",IF(INDIRECT("$F"&amp;$S79)="","",IF(LEFT(INDIRECT("$F"&amp;$S79),3)="GRS","GRS_RCS_RM",IF((LEFT(INDIRECT("$F"&amp;$S79),3))="RCS","GRS_RCS_RM",IF(INDIRECT("$F"&amp;$S79)="OCS (No Label)","OCS_Conversion_RM",IF(LEFT(INDIRECT("$F"&amp;$S79),3)="OCS","OCS_RM",IF(RIGHT(INDIRECT("$F"&amp;$S79),10)="conversion","GOTS_RM_conversion",IF((LEFT(INDIRECT("$F"&amp;$S79),4))="GOTS","GOTS_RM","Responsible_RM"))))))),"DELETERM")</f>
        <v>#VALUE!</v>
      </c>
      <c r="AF79" t="e" cm="1">
        <f t="array" aca="1" ref="AF79" ca="1">IF($S79="","",INDIRECT("$Z"&amp;$S79))</f>
        <v>#VALUE!</v>
      </c>
      <c r="AG79" t="str">
        <f t="shared" si="7"/>
        <v/>
      </c>
      <c r="AH79" t="str" cm="1">
        <f t="array" aca="1" ref="AH79" ca="1">IFERROR(INDIRECT("$ag"&amp;S79),"")</f>
        <v/>
      </c>
      <c r="AI79" t="e" cm="1">
        <f t="array" aca="1" ref="AI79" ca="1">INDIRECT("O"&amp;S79)</f>
        <v>#VALUE!</v>
      </c>
      <c r="AJ79" t="str">
        <f t="shared" si="8"/>
        <v/>
      </c>
    </row>
    <row r="80" spans="1:36" ht="16.5" customHeight="1">
      <c r="A80" s="129"/>
      <c r="B80" s="134"/>
      <c r="C80" s="135"/>
      <c r="D80" s="146"/>
      <c r="E80" s="146"/>
      <c r="F80" s="135"/>
      <c r="G80" s="147"/>
      <c r="H80" s="147"/>
      <c r="I80" s="147"/>
      <c r="J80" s="147"/>
      <c r="K80" s="38"/>
      <c r="L80" s="143"/>
      <c r="M80" s="143"/>
      <c r="N80" s="61"/>
      <c r="O80" s="314"/>
      <c r="Q80" t="str">
        <f t="shared" si="0"/>
        <v/>
      </c>
      <c r="S80" t="e">
        <f t="shared" ca="1" si="10"/>
        <v>#VALUE!</v>
      </c>
      <c r="T80" t="e">
        <f t="shared" ca="1" si="2"/>
        <v>#VALUE!</v>
      </c>
      <c r="U80">
        <f t="shared" si="11"/>
        <v>12</v>
      </c>
      <c r="V80">
        <v>1.4166666666667</v>
      </c>
      <c r="W80">
        <f t="shared" si="9"/>
        <v>1</v>
      </c>
      <c r="X80" t="str" cm="1">
        <f t="array" aca="1" ref="X80" ca="1">IFERROR(INDEX('PC&amp;PD'!$A$1:$AS$19,ROW('PC&amp;PD'!$A$19),MATCH(INDIRECT(T80),'PC&amp;PD'!$A$1:$AS$1,0)),"")</f>
        <v/>
      </c>
      <c r="Y80" t="str">
        <f>IF(OR($N80="",$N80=0),"",IF($N80=$E$7,'Extracted info for SC'!$J$6,IF($N80=#REF!,'Extracted info for SC'!$J$7,IF($N80=#REF!,'Extracted info for SC'!$J$8,IF($N80=#REF!,'Extracted info for SC'!$J$9,IF($N80=#REF!,'Extracted info for SC'!$J$10,IF($N80=#REF!,'Extracted info for SC'!$J$11,IF($N80=#REF!,'Extracted info for SC'!$J$12,IF($N80=#REF!,'Extracted info for SC'!$J$13,IF($N80=#REF!,'Extracted info for SC'!$J$14,IF($N80=#REF!,'Extracted info for SC'!$J$15,IF($N80=#REF!,'Extracted info for SC'!$J$16,IF($N80=#REF!,'Extracted info for SC'!$J$17,IF($N80=#REF!,'Extracted info for SC'!$J$18,""))))))))))))))</f>
        <v/>
      </c>
      <c r="Z80" t="str">
        <f t="shared" si="3"/>
        <v/>
      </c>
      <c r="AA80" t="str">
        <f t="shared" si="4"/>
        <v/>
      </c>
      <c r="AB80" t="str">
        <f t="shared" si="5"/>
        <v/>
      </c>
      <c r="AC80" t="e">
        <f t="shared" ca="1" si="6"/>
        <v>#VALUE!</v>
      </c>
      <c r="AD80" t="str" cm="1">
        <f t="array" aca="1" ref="AD80" ca="1">IFERROR(IF((LEFT(INDIRECT("$F"&amp;$S80),4))="GOTS",IF($G80="Organic","GOTS_Organic_raw",(IF($G80="Responsible","GOTS_Responsible",(IF($G80="No Attribute (Conventional)","GOTS_conventional",(IF($G80="Recycled Pre/Post-Consumer","GOTS_pre_post",(IF($G80="In-Conversion","GOTS_in_conversion",(IF($G80="Sustainably Sourced","Sustainably_sourced",(IF($G80="Recycled pre-consumer organic","GOTS_recycled_organic",""))))))))))))),IF($G80="Organic","Organic",(IF($G80="Responsible","Responsible",(IF($G80="No Attribute (Conventional)","No_Attribute_Conventional",(IF($G80="Recycled Pre/Post-Consumer","Recycled_Pre_Post_Consumer",(IF($G80="In-Conversion","In_Conversion",(IF($G80="Recycled Pre-Consumer","Recycled_Pre_Consumer",(IF($G80="Recycled Post-Consumer","Recycled_Post_Consumer",(IF($G80="Sustainably Sourced","Sustainably_sourced",(IF($G80="Recycled pre-consumer organic","GOTS_recycled_organic","")))))))))))))))))),"")</f>
        <v/>
      </c>
      <c r="AE80" t="e" cm="1">
        <f t="array" aca="1" ref="AE80" ca="1">IF($I80="",IF(INDIRECT("$F"&amp;$S80)="","",IF(LEFT(INDIRECT("$F"&amp;$S80),3)="GRS","GRS_RCS_RM",IF((LEFT(INDIRECT("$F"&amp;$S80),3))="RCS","GRS_RCS_RM",IF(INDIRECT("$F"&amp;$S80)="OCS (No Label)","OCS_Conversion_RM",IF(LEFT(INDIRECT("$F"&amp;$S80),3)="OCS","OCS_RM",IF(RIGHT(INDIRECT("$F"&amp;$S80),10)="conversion","GOTS_RM_conversion",IF((LEFT(INDIRECT("$F"&amp;$S80),4))="GOTS","GOTS_RM","Responsible_RM"))))))),"DELETERM")</f>
        <v>#VALUE!</v>
      </c>
      <c r="AF80" t="e" cm="1">
        <f t="array" aca="1" ref="AF80" ca="1">IF($S80="","",INDIRECT("$Z"&amp;$S80))</f>
        <v>#VALUE!</v>
      </c>
      <c r="AG80" t="str">
        <f t="shared" si="7"/>
        <v/>
      </c>
      <c r="AH80" t="str" cm="1">
        <f t="array" aca="1" ref="AH80" ca="1">IFERROR(INDIRECT("$ag"&amp;S80),"")</f>
        <v/>
      </c>
      <c r="AI80" t="e" cm="1">
        <f t="array" aca="1" ref="AI80" ca="1">INDIRECT("O"&amp;S80)</f>
        <v>#VALUE!</v>
      </c>
      <c r="AJ80" t="str">
        <f t="shared" si="8"/>
        <v/>
      </c>
    </row>
    <row r="81" spans="1:36" ht="16.5" customHeight="1">
      <c r="A81" s="130"/>
      <c r="B81" s="136"/>
      <c r="C81" s="137"/>
      <c r="D81" s="146"/>
      <c r="E81" s="146"/>
      <c r="F81" s="137"/>
      <c r="G81" s="147"/>
      <c r="H81" s="147"/>
      <c r="I81" s="147"/>
      <c r="J81" s="147"/>
      <c r="K81" s="38"/>
      <c r="L81" s="144"/>
      <c r="M81" s="144"/>
      <c r="N81" s="61"/>
      <c r="O81" s="314"/>
      <c r="Q81" t="str">
        <f t="shared" si="0"/>
        <v/>
      </c>
      <c r="S81" t="e">
        <f t="shared" ca="1" si="10"/>
        <v>#VALUE!</v>
      </c>
      <c r="T81" t="e">
        <f t="shared" ca="1" si="2"/>
        <v>#VALUE!</v>
      </c>
      <c r="U81">
        <f t="shared" si="11"/>
        <v>12</v>
      </c>
      <c r="V81">
        <v>1.50000000000004</v>
      </c>
      <c r="W81">
        <f t="shared" si="9"/>
        <v>1</v>
      </c>
      <c r="X81" t="str" cm="1">
        <f t="array" aca="1" ref="X81" ca="1">IFERROR(INDEX('PC&amp;PD'!$A$1:$AS$19,ROW('PC&amp;PD'!$A$19),MATCH(INDIRECT(T81),'PC&amp;PD'!$A$1:$AS$1,0)),"")</f>
        <v/>
      </c>
      <c r="Y81" t="str">
        <f>IF(OR($N81="",$N81=0),"",IF($N81=$E$7,'Extracted info for SC'!$J$6,IF($N81=#REF!,'Extracted info for SC'!$J$7,IF($N81=#REF!,'Extracted info for SC'!$J$8,IF($N81=#REF!,'Extracted info for SC'!$J$9,IF($N81=#REF!,'Extracted info for SC'!$J$10,IF($N81=#REF!,'Extracted info for SC'!$J$11,IF($N81=#REF!,'Extracted info for SC'!$J$12,IF($N81=#REF!,'Extracted info for SC'!$J$13,IF($N81=#REF!,'Extracted info for SC'!$J$14,IF($N81=#REF!,'Extracted info for SC'!$J$15,IF($N81=#REF!,'Extracted info for SC'!$J$16,IF($N81=#REF!,'Extracted info for SC'!$J$17,IF($N81=#REF!,'Extracted info for SC'!$J$18,""))))))))))))))</f>
        <v/>
      </c>
      <c r="Z81" t="str">
        <f t="shared" si="3"/>
        <v/>
      </c>
      <c r="AA81" t="str">
        <f t="shared" si="4"/>
        <v/>
      </c>
      <c r="AB81" t="str">
        <f t="shared" si="5"/>
        <v/>
      </c>
      <c r="AC81" t="e">
        <f t="shared" ca="1" si="6"/>
        <v>#VALUE!</v>
      </c>
      <c r="AD81" t="str" cm="1">
        <f t="array" aca="1" ref="AD81" ca="1">IFERROR(IF((LEFT(INDIRECT("$F"&amp;$S81),4))="GOTS",IF($G81="Organic","GOTS_Organic_raw",(IF($G81="Responsible","GOTS_Responsible",(IF($G81="No Attribute (Conventional)","GOTS_conventional",(IF($G81="Recycled Pre/Post-Consumer","GOTS_pre_post",(IF($G81="In-Conversion","GOTS_in_conversion",(IF($G81="Sustainably Sourced","Sustainably_sourced",(IF($G81="Recycled pre-consumer organic","GOTS_recycled_organic",""))))))))))))),IF($G81="Organic","Organic",(IF($G81="Responsible","Responsible",(IF($G81="No Attribute (Conventional)","No_Attribute_Conventional",(IF($G81="Recycled Pre/Post-Consumer","Recycled_Pre_Post_Consumer",(IF($G81="In-Conversion","In_Conversion",(IF($G81="Recycled Pre-Consumer","Recycled_Pre_Consumer",(IF($G81="Recycled Post-Consumer","Recycled_Post_Consumer",(IF($G81="Sustainably Sourced","Sustainably_sourced",(IF($G81="Recycled pre-consumer organic","GOTS_recycled_organic","")))))))))))))))))),"")</f>
        <v/>
      </c>
      <c r="AE81" t="e" cm="1">
        <f t="array" aca="1" ref="AE81" ca="1">IF($I81="",IF(INDIRECT("$F"&amp;$S81)="","",IF(LEFT(INDIRECT("$F"&amp;$S81),3)="GRS","GRS_RCS_RM",IF((LEFT(INDIRECT("$F"&amp;$S81),3))="RCS","GRS_RCS_RM",IF(INDIRECT("$F"&amp;$S81)="OCS (No Label)","OCS_Conversion_RM",IF(LEFT(INDIRECT("$F"&amp;$S81),3)="OCS","OCS_RM",IF(RIGHT(INDIRECT("$F"&amp;$S81),10)="conversion","GOTS_RM_conversion",IF((LEFT(INDIRECT("$F"&amp;$S81),4))="GOTS","GOTS_RM","Responsible_RM"))))))),"DELETERM")</f>
        <v>#VALUE!</v>
      </c>
      <c r="AF81" t="e" cm="1">
        <f t="array" aca="1" ref="AF81" ca="1">IF($S81="","",INDIRECT("$Z"&amp;$S81))</f>
        <v>#VALUE!</v>
      </c>
      <c r="AG81" t="str">
        <f t="shared" si="7"/>
        <v/>
      </c>
      <c r="AH81" t="str" cm="1">
        <f t="array" aca="1" ref="AH81" ca="1">IFERROR(INDIRECT("$ag"&amp;S81),"")</f>
        <v/>
      </c>
      <c r="AI81" t="e" cm="1">
        <f t="array" aca="1" ref="AI81" ca="1">INDIRECT("O"&amp;S81)</f>
        <v>#VALUE!</v>
      </c>
      <c r="AJ81" t="str">
        <f t="shared" si="8"/>
        <v/>
      </c>
    </row>
    <row r="82" spans="1:36" ht="16.5" customHeight="1">
      <c r="A82" s="130"/>
      <c r="B82" s="136"/>
      <c r="C82" s="137"/>
      <c r="D82" s="146"/>
      <c r="E82" s="146"/>
      <c r="F82" s="137"/>
      <c r="G82" s="147"/>
      <c r="H82" s="147"/>
      <c r="I82" s="147"/>
      <c r="J82" s="147"/>
      <c r="K82" s="38"/>
      <c r="L82" s="144"/>
      <c r="M82" s="144"/>
      <c r="N82" s="61"/>
      <c r="O82" s="314"/>
      <c r="Q82" t="str">
        <f t="shared" si="0"/>
        <v/>
      </c>
      <c r="S82" t="e">
        <f t="shared" ca="1" si="10"/>
        <v>#VALUE!</v>
      </c>
      <c r="T82" t="e">
        <f t="shared" ca="1" si="2"/>
        <v>#VALUE!</v>
      </c>
      <c r="U82">
        <f t="shared" si="11"/>
        <v>12</v>
      </c>
      <c r="V82">
        <v>1.5833333333333801</v>
      </c>
      <c r="W82">
        <f t="shared" si="9"/>
        <v>1</v>
      </c>
      <c r="X82" t="str" cm="1">
        <f t="array" aca="1" ref="X82" ca="1">IFERROR(INDEX('PC&amp;PD'!$A$1:$AS$19,ROW('PC&amp;PD'!$A$19),MATCH(INDIRECT(T82),'PC&amp;PD'!$A$1:$AS$1,0)),"")</f>
        <v/>
      </c>
      <c r="Y82" t="str">
        <f>IF(OR($N82="",$N82=0),"",IF($N82=$E$7,'Extracted info for SC'!$J$6,IF($N82=#REF!,'Extracted info for SC'!$J$7,IF($N82=#REF!,'Extracted info for SC'!$J$8,IF($N82=#REF!,'Extracted info for SC'!$J$9,IF($N82=#REF!,'Extracted info for SC'!$J$10,IF($N82=#REF!,'Extracted info for SC'!$J$11,IF($N82=#REF!,'Extracted info for SC'!$J$12,IF($N82=#REF!,'Extracted info for SC'!$J$13,IF($N82=#REF!,'Extracted info for SC'!$J$14,IF($N82=#REF!,'Extracted info for SC'!$J$15,IF($N82=#REF!,'Extracted info for SC'!$J$16,IF($N82=#REF!,'Extracted info for SC'!$J$17,IF($N82=#REF!,'Extracted info for SC'!$J$18,""))))))))))))))</f>
        <v/>
      </c>
      <c r="Z82" t="str">
        <f t="shared" si="3"/>
        <v/>
      </c>
      <c r="AA82" t="str">
        <f t="shared" si="4"/>
        <v/>
      </c>
      <c r="AB82" t="str">
        <f t="shared" si="5"/>
        <v/>
      </c>
      <c r="AC82" t="e">
        <f t="shared" ca="1" si="6"/>
        <v>#VALUE!</v>
      </c>
      <c r="AD82" t="str" cm="1">
        <f t="array" aca="1" ref="AD82" ca="1">IFERROR(IF((LEFT(INDIRECT("$F"&amp;$S82),4))="GOTS",IF($G82="Organic","GOTS_Organic_raw",(IF($G82="Responsible","GOTS_Responsible",(IF($G82="No Attribute (Conventional)","GOTS_conventional",(IF($G82="Recycled Pre/Post-Consumer","GOTS_pre_post",(IF($G82="In-Conversion","GOTS_in_conversion",(IF($G82="Sustainably Sourced","Sustainably_sourced",(IF($G82="Recycled pre-consumer organic","GOTS_recycled_organic",""))))))))))))),IF($G82="Organic","Organic",(IF($G82="Responsible","Responsible",(IF($G82="No Attribute (Conventional)","No_Attribute_Conventional",(IF($G82="Recycled Pre/Post-Consumer","Recycled_Pre_Post_Consumer",(IF($G82="In-Conversion","In_Conversion",(IF($G82="Recycled Pre-Consumer","Recycled_Pre_Consumer",(IF($G82="Recycled Post-Consumer","Recycled_Post_Consumer",(IF($G82="Sustainably Sourced","Sustainably_sourced",(IF($G82="Recycled pre-consumer organic","GOTS_recycled_organic","")))))))))))))))))),"")</f>
        <v/>
      </c>
      <c r="AE82" t="e" cm="1">
        <f t="array" aca="1" ref="AE82" ca="1">IF($I82="",IF(INDIRECT("$F"&amp;$S82)="","",IF(LEFT(INDIRECT("$F"&amp;$S82),3)="GRS","GRS_RCS_RM",IF((LEFT(INDIRECT("$F"&amp;$S82),3))="RCS","GRS_RCS_RM",IF(INDIRECT("$F"&amp;$S82)="OCS (No Label)","OCS_Conversion_RM",IF(LEFT(INDIRECT("$F"&amp;$S82),3)="OCS","OCS_RM",IF(RIGHT(INDIRECT("$F"&amp;$S82),10)="conversion","GOTS_RM_conversion",IF((LEFT(INDIRECT("$F"&amp;$S82),4))="GOTS","GOTS_RM","Responsible_RM"))))))),"DELETERM")</f>
        <v>#VALUE!</v>
      </c>
      <c r="AF82" t="e" cm="1">
        <f t="array" aca="1" ref="AF82" ca="1">IF($S82="","",INDIRECT("$Z"&amp;$S82))</f>
        <v>#VALUE!</v>
      </c>
      <c r="AG82" t="str">
        <f t="shared" si="7"/>
        <v/>
      </c>
      <c r="AH82" t="str" cm="1">
        <f t="array" aca="1" ref="AH82" ca="1">IFERROR(INDIRECT("$ag"&amp;S82),"")</f>
        <v/>
      </c>
      <c r="AI82" t="e" cm="1">
        <f t="array" aca="1" ref="AI82" ca="1">INDIRECT("O"&amp;S82)</f>
        <v>#VALUE!</v>
      </c>
      <c r="AJ82" t="str">
        <f t="shared" si="8"/>
        <v/>
      </c>
    </row>
    <row r="83" spans="1:36" ht="16.5" customHeight="1">
      <c r="A83" s="130"/>
      <c r="B83" s="136"/>
      <c r="C83" s="137"/>
      <c r="D83" s="146"/>
      <c r="E83" s="146"/>
      <c r="F83" s="137"/>
      <c r="G83" s="147"/>
      <c r="H83" s="147"/>
      <c r="I83" s="147"/>
      <c r="J83" s="147"/>
      <c r="K83" s="38"/>
      <c r="L83" s="144"/>
      <c r="M83" s="144"/>
      <c r="N83" s="61"/>
      <c r="O83" s="314"/>
      <c r="Q83" t="str">
        <f t="shared" si="0"/>
        <v/>
      </c>
      <c r="S83" t="e">
        <f t="shared" ca="1" si="10"/>
        <v>#VALUE!</v>
      </c>
      <c r="T83" t="e">
        <f t="shared" ca="1" si="2"/>
        <v>#VALUE!</v>
      </c>
      <c r="U83">
        <f t="shared" si="11"/>
        <v>12</v>
      </c>
      <c r="V83">
        <v>1.66666666666672</v>
      </c>
      <c r="W83">
        <f t="shared" si="9"/>
        <v>1</v>
      </c>
      <c r="X83" t="str" cm="1">
        <f t="array" aca="1" ref="X83" ca="1">IFERROR(INDEX('PC&amp;PD'!$A$1:$AS$19,ROW('PC&amp;PD'!$A$19),MATCH(INDIRECT(T83),'PC&amp;PD'!$A$1:$AS$1,0)),"")</f>
        <v/>
      </c>
      <c r="Y83" t="str">
        <f>IF(OR($N83="",$N83=0),"",IF($N83=$E$7,'Extracted info for SC'!$J$6,IF($N83=#REF!,'Extracted info for SC'!$J$7,IF($N83=#REF!,'Extracted info for SC'!$J$8,IF($N83=#REF!,'Extracted info for SC'!$J$9,IF($N83=#REF!,'Extracted info for SC'!$J$10,IF($N83=#REF!,'Extracted info for SC'!$J$11,IF($N83=#REF!,'Extracted info for SC'!$J$12,IF($N83=#REF!,'Extracted info for SC'!$J$13,IF($N83=#REF!,'Extracted info for SC'!$J$14,IF($N83=#REF!,'Extracted info for SC'!$J$15,IF($N83=#REF!,'Extracted info for SC'!$J$16,IF($N83=#REF!,'Extracted info for SC'!$J$17,IF($N83=#REF!,'Extracted info for SC'!$J$18,""))))))))))))))</f>
        <v/>
      </c>
      <c r="Z83" t="str">
        <f t="shared" si="3"/>
        <v/>
      </c>
      <c r="AA83" t="str">
        <f t="shared" si="4"/>
        <v/>
      </c>
      <c r="AB83" t="str">
        <f t="shared" si="5"/>
        <v/>
      </c>
      <c r="AC83" t="e">
        <f t="shared" ca="1" si="6"/>
        <v>#VALUE!</v>
      </c>
      <c r="AD83" t="str" cm="1">
        <f t="array" aca="1" ref="AD83" ca="1">IFERROR(IF((LEFT(INDIRECT("$F"&amp;$S83),4))="GOTS",IF($G83="Organic","GOTS_Organic_raw",(IF($G83="Responsible","GOTS_Responsible",(IF($G83="No Attribute (Conventional)","GOTS_conventional",(IF($G83="Recycled Pre/Post-Consumer","GOTS_pre_post",(IF($G83="In-Conversion","GOTS_in_conversion",(IF($G83="Sustainably Sourced","Sustainably_sourced",(IF($G83="Recycled pre-consumer organic","GOTS_recycled_organic",""))))))))))))),IF($G83="Organic","Organic",(IF($G83="Responsible","Responsible",(IF($G83="No Attribute (Conventional)","No_Attribute_Conventional",(IF($G83="Recycled Pre/Post-Consumer","Recycled_Pre_Post_Consumer",(IF($G83="In-Conversion","In_Conversion",(IF($G83="Recycled Pre-Consumer","Recycled_Pre_Consumer",(IF($G83="Recycled Post-Consumer","Recycled_Post_Consumer",(IF($G83="Sustainably Sourced","Sustainably_sourced",(IF($G83="Recycled pre-consumer organic","GOTS_recycled_organic","")))))))))))))))))),"")</f>
        <v/>
      </c>
      <c r="AE83" t="e" cm="1">
        <f t="array" aca="1" ref="AE83" ca="1">IF($I83="",IF(INDIRECT("$F"&amp;$S83)="","",IF(LEFT(INDIRECT("$F"&amp;$S83),3)="GRS","GRS_RCS_RM",IF((LEFT(INDIRECT("$F"&amp;$S83),3))="RCS","GRS_RCS_RM",IF(INDIRECT("$F"&amp;$S83)="OCS (No Label)","OCS_Conversion_RM",IF(LEFT(INDIRECT("$F"&amp;$S83),3)="OCS","OCS_RM",IF(RIGHT(INDIRECT("$F"&amp;$S83),10)="conversion","GOTS_RM_conversion",IF((LEFT(INDIRECT("$F"&amp;$S83),4))="GOTS","GOTS_RM","Responsible_RM"))))))),"DELETERM")</f>
        <v>#VALUE!</v>
      </c>
      <c r="AF83" t="e" cm="1">
        <f t="array" aca="1" ref="AF83" ca="1">IF($S83="","",INDIRECT("$Z"&amp;$S83))</f>
        <v>#VALUE!</v>
      </c>
      <c r="AG83" t="str">
        <f t="shared" si="7"/>
        <v/>
      </c>
      <c r="AH83" t="str" cm="1">
        <f t="array" aca="1" ref="AH83" ca="1">IFERROR(INDIRECT("$ag"&amp;S83),"")</f>
        <v/>
      </c>
      <c r="AI83" t="e" cm="1">
        <f t="array" aca="1" ref="AI83" ca="1">INDIRECT("O"&amp;S83)</f>
        <v>#VALUE!</v>
      </c>
      <c r="AJ83" t="str">
        <f t="shared" si="8"/>
        <v/>
      </c>
    </row>
    <row r="84" spans="1:36" ht="16.5" customHeight="1">
      <c r="A84" s="130"/>
      <c r="B84" s="136"/>
      <c r="C84" s="137"/>
      <c r="D84" s="146"/>
      <c r="E84" s="146"/>
      <c r="F84" s="137"/>
      <c r="G84" s="147"/>
      <c r="H84" s="147"/>
      <c r="I84" s="147"/>
      <c r="J84" s="147"/>
      <c r="K84" s="38"/>
      <c r="L84" s="144"/>
      <c r="M84" s="144"/>
      <c r="N84" s="61"/>
      <c r="O84" s="314"/>
      <c r="Q84" t="str">
        <f t="shared" si="0"/>
        <v/>
      </c>
      <c r="S84" t="e">
        <f t="shared" ca="1" si="10"/>
        <v>#VALUE!</v>
      </c>
      <c r="T84" t="e">
        <f t="shared" ca="1" si="2"/>
        <v>#VALUE!</v>
      </c>
      <c r="U84">
        <f t="shared" si="11"/>
        <v>12</v>
      </c>
      <c r="V84">
        <v>1.75000000000006</v>
      </c>
      <c r="W84">
        <f t="shared" si="9"/>
        <v>1</v>
      </c>
      <c r="X84" t="str" cm="1">
        <f t="array" aca="1" ref="X84" ca="1">IFERROR(INDEX('PC&amp;PD'!$A$1:$AS$19,ROW('PC&amp;PD'!$A$19),MATCH(INDIRECT(T84),'PC&amp;PD'!$A$1:$AS$1,0)),"")</f>
        <v/>
      </c>
      <c r="Y84" t="str">
        <f>IF(OR($N84="",$N84=0),"",IF($N84=$E$7,'Extracted info for SC'!$J$6,IF($N84=#REF!,'Extracted info for SC'!$J$7,IF($N84=#REF!,'Extracted info for SC'!$J$8,IF($N84=#REF!,'Extracted info for SC'!$J$9,IF($N84=#REF!,'Extracted info for SC'!$J$10,IF($N84=#REF!,'Extracted info for SC'!$J$11,IF($N84=#REF!,'Extracted info for SC'!$J$12,IF($N84=#REF!,'Extracted info for SC'!$J$13,IF($N84=#REF!,'Extracted info for SC'!$J$14,IF($N84=#REF!,'Extracted info for SC'!$J$15,IF($N84=#REF!,'Extracted info for SC'!$J$16,IF($N84=#REF!,'Extracted info for SC'!$J$17,IF($N84=#REF!,'Extracted info for SC'!$J$18,""))))))))))))))</f>
        <v/>
      </c>
      <c r="Z84" t="str">
        <f t="shared" si="3"/>
        <v/>
      </c>
      <c r="AA84" t="str">
        <f t="shared" si="4"/>
        <v/>
      </c>
      <c r="AB84" t="str">
        <f t="shared" si="5"/>
        <v/>
      </c>
      <c r="AC84" t="e">
        <f t="shared" ca="1" si="6"/>
        <v>#VALUE!</v>
      </c>
      <c r="AD84" t="str" cm="1">
        <f t="array" aca="1" ref="AD84" ca="1">IFERROR(IF((LEFT(INDIRECT("$F"&amp;$S84),4))="GOTS",IF($G84="Organic","GOTS_Organic_raw",(IF($G84="Responsible","GOTS_Responsible",(IF($G84="No Attribute (Conventional)","GOTS_conventional",(IF($G84="Recycled Pre/Post-Consumer","GOTS_pre_post",(IF($G84="In-Conversion","GOTS_in_conversion",(IF($G84="Sustainably Sourced","Sustainably_sourced",(IF($G84="Recycled pre-consumer organic","GOTS_recycled_organic",""))))))))))))),IF($G84="Organic","Organic",(IF($G84="Responsible","Responsible",(IF($G84="No Attribute (Conventional)","No_Attribute_Conventional",(IF($G84="Recycled Pre/Post-Consumer","Recycled_Pre_Post_Consumer",(IF($G84="In-Conversion","In_Conversion",(IF($G84="Recycled Pre-Consumer","Recycled_Pre_Consumer",(IF($G84="Recycled Post-Consumer","Recycled_Post_Consumer",(IF($G84="Sustainably Sourced","Sustainably_sourced",(IF($G84="Recycled pre-consumer organic","GOTS_recycled_organic","")))))))))))))))))),"")</f>
        <v/>
      </c>
      <c r="AE84" t="e" cm="1">
        <f t="array" aca="1" ref="AE84" ca="1">IF($I84="",IF(INDIRECT("$F"&amp;$S84)="","",IF(LEFT(INDIRECT("$F"&amp;$S84),3)="GRS","GRS_RCS_RM",IF((LEFT(INDIRECT("$F"&amp;$S84),3))="RCS","GRS_RCS_RM",IF(INDIRECT("$F"&amp;$S84)="OCS (No Label)","OCS_Conversion_RM",IF(LEFT(INDIRECT("$F"&amp;$S84),3)="OCS","OCS_RM",IF(RIGHT(INDIRECT("$F"&amp;$S84),10)="conversion","GOTS_RM_conversion",IF((LEFT(INDIRECT("$F"&amp;$S84),4))="GOTS","GOTS_RM","Responsible_RM"))))))),"DELETERM")</f>
        <v>#VALUE!</v>
      </c>
      <c r="AF84" t="e" cm="1">
        <f t="array" aca="1" ref="AF84" ca="1">IF($S84="","",INDIRECT("$Z"&amp;$S84))</f>
        <v>#VALUE!</v>
      </c>
      <c r="AG84" t="str">
        <f t="shared" si="7"/>
        <v/>
      </c>
      <c r="AH84" t="str" cm="1">
        <f t="array" aca="1" ref="AH84" ca="1">IFERROR(INDIRECT("$ag"&amp;S84),"")</f>
        <v/>
      </c>
      <c r="AI84" t="e" cm="1">
        <f t="array" aca="1" ref="AI84" ca="1">INDIRECT("O"&amp;S84)</f>
        <v>#VALUE!</v>
      </c>
      <c r="AJ84" t="str">
        <f t="shared" si="8"/>
        <v/>
      </c>
    </row>
    <row r="85" spans="1:36" ht="16.5" customHeight="1">
      <c r="A85" s="130"/>
      <c r="B85" s="136"/>
      <c r="C85" s="137"/>
      <c r="D85" s="146"/>
      <c r="E85" s="146"/>
      <c r="F85" s="137"/>
      <c r="G85" s="147"/>
      <c r="H85" s="147"/>
      <c r="I85" s="147"/>
      <c r="J85" s="147"/>
      <c r="K85" s="38"/>
      <c r="L85" s="144"/>
      <c r="M85" s="144"/>
      <c r="N85" s="61"/>
      <c r="O85" s="314"/>
      <c r="Q85" t="str">
        <f t="shared" si="0"/>
        <v/>
      </c>
      <c r="S85" t="e">
        <f t="shared" ca="1" si="10"/>
        <v>#VALUE!</v>
      </c>
      <c r="T85" t="e">
        <f t="shared" ca="1" si="2"/>
        <v>#VALUE!</v>
      </c>
      <c r="U85">
        <f t="shared" si="11"/>
        <v>12</v>
      </c>
      <c r="V85">
        <v>1.8333333333334001</v>
      </c>
      <c r="W85">
        <f>ROUNDDOWN(V85,0)</f>
        <v>1</v>
      </c>
      <c r="X85" t="str" cm="1">
        <f t="array" aca="1" ref="X85" ca="1">IFERROR(INDEX('PC&amp;PD'!$A$1:$AS$19,ROW('PC&amp;PD'!$A$19),MATCH(INDIRECT(T85),'PC&amp;PD'!$A$1:$AS$1,0)),"")</f>
        <v/>
      </c>
      <c r="Y85" t="str">
        <f>IF(OR($N85="",$N85=0),"",IF($N85=$E$7,'Extracted info for SC'!$J$6,IF($N85=#REF!,'Extracted info for SC'!$J$7,IF($N85=#REF!,'Extracted info for SC'!$J$8,IF($N85=#REF!,'Extracted info for SC'!$J$9,IF($N85=#REF!,'Extracted info for SC'!$J$10,IF($N85=#REF!,'Extracted info for SC'!$J$11,IF($N85=#REF!,'Extracted info for SC'!$J$12,IF($N85=#REF!,'Extracted info for SC'!$J$13,IF($N85=#REF!,'Extracted info for SC'!$J$14,IF($N85=#REF!,'Extracted info for SC'!$J$15,IF($N85=#REF!,'Extracted info for SC'!$J$16,IF($N85=#REF!,'Extracted info for SC'!$J$17,IF($N85=#REF!,'Extracted info for SC'!$J$18,""))))))))))))))</f>
        <v/>
      </c>
      <c r="Z85" t="str">
        <f t="shared" si="3"/>
        <v/>
      </c>
      <c r="AA85" t="str">
        <f t="shared" si="4"/>
        <v/>
      </c>
      <c r="AB85" t="str">
        <f t="shared" si="5"/>
        <v/>
      </c>
      <c r="AC85" t="e">
        <f t="shared" ca="1" si="6"/>
        <v>#VALUE!</v>
      </c>
      <c r="AD85" t="str" cm="1">
        <f t="array" aca="1" ref="AD85" ca="1">IFERROR(IF((LEFT(INDIRECT("$F"&amp;$S85),4))="GOTS",IF($G85="Organic","GOTS_Organic_raw",(IF($G85="Responsible","GOTS_Responsible",(IF($G85="No Attribute (Conventional)","GOTS_conventional",(IF($G85="Recycled Pre/Post-Consumer","GOTS_pre_post",(IF($G85="In-Conversion","GOTS_in_conversion",(IF($G85="Sustainably Sourced","Sustainably_sourced",(IF($G85="Recycled pre-consumer organic","GOTS_recycled_organic",""))))))))))))),IF($G85="Organic","Organic",(IF($G85="Responsible","Responsible",(IF($G85="No Attribute (Conventional)","No_Attribute_Conventional",(IF($G85="Recycled Pre/Post-Consumer","Recycled_Pre_Post_Consumer",(IF($G85="In-Conversion","In_Conversion",(IF($G85="Recycled Pre-Consumer","Recycled_Pre_Consumer",(IF($G85="Recycled Post-Consumer","Recycled_Post_Consumer",(IF($G85="Sustainably Sourced","Sustainably_sourced",(IF($G85="Recycled pre-consumer organic","GOTS_recycled_organic","")))))))))))))))))),"")</f>
        <v/>
      </c>
      <c r="AE85" t="e" cm="1">
        <f t="array" aca="1" ref="AE85" ca="1">IF($I85="",IF(INDIRECT("$F"&amp;$S85)="","",IF(LEFT(INDIRECT("$F"&amp;$S85),3)="GRS","GRS_RCS_RM",IF((LEFT(INDIRECT("$F"&amp;$S85),3))="RCS","GRS_RCS_RM",IF(INDIRECT("$F"&amp;$S85)="OCS (No Label)","OCS_Conversion_RM",IF(LEFT(INDIRECT("$F"&amp;$S85),3)="OCS","OCS_RM",IF(RIGHT(INDIRECT("$F"&amp;$S85),10)="conversion","GOTS_RM_conversion",IF((LEFT(INDIRECT("$F"&amp;$S85),4))="GOTS","GOTS_RM","Responsible_RM"))))))),"DELETERM")</f>
        <v>#VALUE!</v>
      </c>
      <c r="AF85" t="e" cm="1">
        <f t="array" aca="1" ref="AF85" ca="1">IF($S85="","",INDIRECT("$Z"&amp;$S85))</f>
        <v>#VALUE!</v>
      </c>
      <c r="AG85" t="str">
        <f t="shared" si="7"/>
        <v/>
      </c>
      <c r="AH85" t="str" cm="1">
        <f t="array" aca="1" ref="AH85" ca="1">IFERROR(INDIRECT("$ag"&amp;S85),"")</f>
        <v/>
      </c>
      <c r="AI85" t="e" cm="1">
        <f t="array" aca="1" ref="AI85" ca="1">INDIRECT("O"&amp;S85)</f>
        <v>#VALUE!</v>
      </c>
      <c r="AJ85" t="str">
        <f t="shared" si="8"/>
        <v/>
      </c>
    </row>
    <row r="86" spans="1:36" ht="16.5" customHeight="1" thickBot="1">
      <c r="A86" s="131"/>
      <c r="B86" s="138"/>
      <c r="C86" s="139"/>
      <c r="D86" s="148"/>
      <c r="E86" s="148"/>
      <c r="F86" s="139"/>
      <c r="G86" s="149"/>
      <c r="H86" s="149"/>
      <c r="I86" s="149"/>
      <c r="J86" s="149"/>
      <c r="K86" s="39"/>
      <c r="L86" s="145"/>
      <c r="M86" s="145"/>
      <c r="N86" s="62"/>
      <c r="O86" s="315"/>
      <c r="Q86" t="str">
        <f t="shared" si="0"/>
        <v/>
      </c>
      <c r="S86" t="e">
        <f t="shared" ca="1" si="10"/>
        <v>#VALUE!</v>
      </c>
      <c r="T86" t="e">
        <f t="shared" ca="1" si="2"/>
        <v>#VALUE!</v>
      </c>
      <c r="U86">
        <f t="shared" si="11"/>
        <v>12</v>
      </c>
      <c r="V86">
        <v>1.91666666666674</v>
      </c>
      <c r="W86">
        <f t="shared" ref="W86:W149" si="12">ROUNDDOWN(V86,0)</f>
        <v>1</v>
      </c>
      <c r="X86" t="str" cm="1">
        <f t="array" aca="1" ref="X86" ca="1">IFERROR(INDEX('PC&amp;PD'!$A$1:$AS$19,ROW('PC&amp;PD'!$A$19),MATCH(INDIRECT(T86),'PC&amp;PD'!$A$1:$AS$1,0)),"")</f>
        <v/>
      </c>
      <c r="Y86" t="str">
        <f>IF(OR($N86="",$N86=0),"",IF($N86=$E$7,'Extracted info for SC'!$J$6,IF($N86=#REF!,'Extracted info for SC'!$J$7,IF($N86=#REF!,'Extracted info for SC'!$J$8,IF($N86=#REF!,'Extracted info for SC'!$J$9,IF($N86=#REF!,'Extracted info for SC'!$J$10,IF($N86=#REF!,'Extracted info for SC'!$J$11,IF($N86=#REF!,'Extracted info for SC'!$J$12,IF($N86=#REF!,'Extracted info for SC'!$J$13,IF($N86=#REF!,'Extracted info for SC'!$J$14,IF($N86=#REF!,'Extracted info for SC'!$J$15,IF($N86=#REF!,'Extracted info for SC'!$J$16,IF($N86=#REF!,'Extracted info for SC'!$J$17,IF($N86=#REF!,'Extracted info for SC'!$J$18,""))))))))))))))</f>
        <v/>
      </c>
      <c r="Z86" t="str">
        <f t="shared" si="3"/>
        <v/>
      </c>
      <c r="AA86" t="str">
        <f t="shared" si="4"/>
        <v/>
      </c>
      <c r="AB86" t="str">
        <f t="shared" si="5"/>
        <v/>
      </c>
      <c r="AC86" t="e">
        <f t="shared" ca="1" si="6"/>
        <v>#VALUE!</v>
      </c>
      <c r="AD86" t="str" cm="1">
        <f t="array" aca="1" ref="AD86" ca="1">IFERROR(IF((LEFT(INDIRECT("$F"&amp;$S86),4))="GOTS",IF($G86="Organic","GOTS_Organic_raw",(IF($G86="Responsible","GOTS_Responsible",(IF($G86="No Attribute (Conventional)","GOTS_conventional",(IF($G86="Recycled Pre/Post-Consumer","GOTS_pre_post",(IF($G86="In-Conversion","GOTS_in_conversion",(IF($G86="Sustainably Sourced","Sustainably_sourced",(IF($G86="Recycled pre-consumer organic","GOTS_recycled_organic",""))))))))))))),IF($G86="Organic","Organic",(IF($G86="Responsible","Responsible",(IF($G86="No Attribute (Conventional)","No_Attribute_Conventional",(IF($G86="Recycled Pre/Post-Consumer","Recycled_Pre_Post_Consumer",(IF($G86="In-Conversion","In_Conversion",(IF($G86="Recycled Pre-Consumer","Recycled_Pre_Consumer",(IF($G86="Recycled Post-Consumer","Recycled_Post_Consumer",(IF($G86="Sustainably Sourced","Sustainably_sourced",(IF($G86="Recycled pre-consumer organic","GOTS_recycled_organic","")))))))))))))))))),"")</f>
        <v/>
      </c>
      <c r="AE86" t="e" cm="1">
        <f t="array" aca="1" ref="AE86" ca="1">IF($I86="",IF(INDIRECT("$F"&amp;$S86)="","",IF(LEFT(INDIRECT("$F"&amp;$S86),3)="GRS","GRS_RCS_RM",IF((LEFT(INDIRECT("$F"&amp;$S86),3))="RCS","GRS_RCS_RM",IF(INDIRECT("$F"&amp;$S86)="OCS (No Label)","OCS_Conversion_RM",IF(LEFT(INDIRECT("$F"&amp;$S86),3)="OCS","OCS_RM",IF(RIGHT(INDIRECT("$F"&amp;$S86),10)="conversion","GOTS_RM_conversion",IF((LEFT(INDIRECT("$F"&amp;$S86),4))="GOTS","GOTS_RM","Responsible_RM"))))))),"DELETERM")</f>
        <v>#VALUE!</v>
      </c>
      <c r="AF86" t="e" cm="1">
        <f t="array" aca="1" ref="AF86" ca="1">IF($S86="","",INDIRECT("$Z"&amp;$S86))</f>
        <v>#VALUE!</v>
      </c>
      <c r="AG86" t="str">
        <f t="shared" si="7"/>
        <v/>
      </c>
      <c r="AH86" t="str" cm="1">
        <f t="array" aca="1" ref="AH86" ca="1">IFERROR(INDIRECT("$ag"&amp;S86),"")</f>
        <v/>
      </c>
      <c r="AI86" t="e" cm="1">
        <f t="array" aca="1" ref="AI86" ca="1">INDIRECT("O"&amp;S86)</f>
        <v>#VALUE!</v>
      </c>
      <c r="AJ86" t="str">
        <f t="shared" si="8"/>
        <v/>
      </c>
    </row>
    <row r="87" spans="1:36" ht="16.5" customHeight="1">
      <c r="A87" s="128" t="str">
        <f>IF(B87="","",COUNTA($B$63:$B87))</f>
        <v/>
      </c>
      <c r="B87" s="132"/>
      <c r="C87" s="133"/>
      <c r="D87" s="140"/>
      <c r="E87" s="140"/>
      <c r="F87" s="133"/>
      <c r="G87" s="141"/>
      <c r="H87" s="141"/>
      <c r="I87" s="141"/>
      <c r="J87" s="141"/>
      <c r="K87" s="37"/>
      <c r="L87" s="142" t="str">
        <f>IF(R87="","",LEFT(R87,LEN(R87)-2))</f>
        <v/>
      </c>
      <c r="M87" s="142"/>
      <c r="N87" s="60"/>
      <c r="O87" s="313"/>
      <c r="Q87" t="str">
        <f t="shared" si="0"/>
        <v/>
      </c>
      <c r="R87" t="str">
        <f t="shared" ref="R87" si="13">CONCATENATE($Q87,Q88,Q89,Q90,Q91,Q92,$Q93,$Q94,$Q95,$Q96,$Q97,$Q98)</f>
        <v/>
      </c>
      <c r="S87" t="e">
        <f t="shared" ca="1" si="10"/>
        <v>#VALUE!</v>
      </c>
      <c r="T87" t="e">
        <f t="shared" ca="1" si="2"/>
        <v>#VALUE!</v>
      </c>
      <c r="U87">
        <f t="shared" si="11"/>
        <v>24</v>
      </c>
      <c r="V87">
        <v>2.0000000000000799</v>
      </c>
      <c r="W87">
        <f t="shared" si="12"/>
        <v>2</v>
      </c>
      <c r="X87" t="str" cm="1">
        <f t="array" aca="1" ref="X87" ca="1">IFERROR(INDEX('PC&amp;PD'!$A$1:$AS$19,ROW('PC&amp;PD'!$A$19),MATCH(INDIRECT(T87),'PC&amp;PD'!$A$1:$AS$1,0)),"")</f>
        <v/>
      </c>
      <c r="Y87" t="str">
        <f>IF(OR($N87="",$N87=0),"",IF($N87=$E$7,'Extracted info for SC'!$J$6,IF($N87=#REF!,'Extracted info for SC'!$J$7,IF($N87=#REF!,'Extracted info for SC'!$J$8,IF($N87=#REF!,'Extracted info for SC'!$J$9,IF($N87=#REF!,'Extracted info for SC'!$J$10,IF($N87=#REF!,'Extracted info for SC'!$J$11,IF($N87=#REF!,'Extracted info for SC'!$J$12,IF($N87=#REF!,'Extracted info for SC'!$J$13,IF($N87=#REF!,'Extracted info for SC'!$J$14,IF($N87=#REF!,'Extracted info for SC'!$J$15,IF($N87=#REF!,'Extracted info for SC'!$J$16,IF($N87=#REF!,'Extracted info for SC'!$J$17,IF($N87=#REF!,'Extracted info for SC'!$J$18,""))))))))))))))</f>
        <v/>
      </c>
      <c r="Z87" t="str">
        <f t="shared" si="3"/>
        <v/>
      </c>
      <c r="AA87" t="str">
        <f t="shared" si="4"/>
        <v/>
      </c>
      <c r="AB87" t="str">
        <f t="shared" si="5"/>
        <v/>
      </c>
      <c r="AC87" t="e">
        <f t="shared" ca="1" si="6"/>
        <v>#VALUE!</v>
      </c>
      <c r="AD87" t="str" cm="1">
        <f t="array" aca="1" ref="AD87" ca="1">IFERROR(IF((LEFT(INDIRECT("$F"&amp;$S87),4))="GOTS",IF($G87="Organic","GOTS_Organic_raw",(IF($G87="Responsible","GOTS_Responsible",(IF($G87="No Attribute (Conventional)","GOTS_conventional",(IF($G87="Recycled Pre/Post-Consumer","GOTS_pre_post",(IF($G87="In-Conversion","GOTS_in_conversion",(IF($G87="Sustainably Sourced","Sustainably_sourced",(IF($G87="Recycled pre-consumer organic","GOTS_recycled_organic",""))))))))))))),IF($G87="Organic","Organic",(IF($G87="Responsible","Responsible",(IF($G87="No Attribute (Conventional)","No_Attribute_Conventional",(IF($G87="Recycled Pre/Post-Consumer","Recycled_Pre_Post_Consumer",(IF($G87="In-Conversion","In_Conversion",(IF($G87="Recycled Pre-Consumer","Recycled_Pre_Consumer",(IF($G87="Recycled Post-Consumer","Recycled_Post_Consumer",(IF($G87="Sustainably Sourced","Sustainably_sourced",(IF($G87="Recycled pre-consumer organic","GOTS_recycled_organic","")))))))))))))))))),"")</f>
        <v/>
      </c>
      <c r="AE87" t="e" cm="1">
        <f t="array" aca="1" ref="AE87" ca="1">IF($I87="",IF(INDIRECT("$F"&amp;$S87)="","",IF(LEFT(INDIRECT("$F"&amp;$S87),3)="GRS","GRS_RCS_RM",IF((LEFT(INDIRECT("$F"&amp;$S87),3))="RCS","GRS_RCS_RM",IF(INDIRECT("$F"&amp;$S87)="OCS (No Label)","OCS_Conversion_RM",IF(LEFT(INDIRECT("$F"&amp;$S87),3)="OCS","OCS_RM",IF(RIGHT(INDIRECT("$F"&amp;$S87),10)="conversion","GOTS_RM_conversion",IF((LEFT(INDIRECT("$F"&amp;$S87),4))="GOTS","GOTS_RM","Responsible_RM"))))))),"DELETERM")</f>
        <v>#VALUE!</v>
      </c>
      <c r="AF87" t="e" cm="1">
        <f t="array" aca="1" ref="AF87" ca="1">IF($S87="","",INDIRECT("$Z"&amp;$S87))</f>
        <v>#VALUE!</v>
      </c>
      <c r="AG87" t="str">
        <f t="shared" si="7"/>
        <v/>
      </c>
      <c r="AH87" t="str" cm="1">
        <f t="array" aca="1" ref="AH87" ca="1">IFERROR(INDIRECT("$ag"&amp;S87),"")</f>
        <v/>
      </c>
      <c r="AI87" t="e" cm="1">
        <f t="array" aca="1" ref="AI87" ca="1">INDIRECT("O"&amp;S87)</f>
        <v>#VALUE!</v>
      </c>
      <c r="AJ87" t="str">
        <f t="shared" si="8"/>
        <v/>
      </c>
    </row>
    <row r="88" spans="1:36" ht="16.5" customHeight="1">
      <c r="A88" s="129"/>
      <c r="B88" s="134"/>
      <c r="C88" s="135"/>
      <c r="D88" s="146"/>
      <c r="E88" s="146"/>
      <c r="F88" s="135"/>
      <c r="G88" s="147"/>
      <c r="H88" s="147"/>
      <c r="I88" s="147"/>
      <c r="J88" s="147"/>
      <c r="K88" s="38"/>
      <c r="L88" s="143"/>
      <c r="M88" s="143"/>
      <c r="N88" s="61"/>
      <c r="O88" s="314"/>
      <c r="Q88" t="str">
        <f t="shared" si="0"/>
        <v/>
      </c>
      <c r="S88" t="e">
        <f t="shared" ca="1" si="10"/>
        <v>#VALUE!</v>
      </c>
      <c r="T88" t="e">
        <f t="shared" ca="1" si="2"/>
        <v>#VALUE!</v>
      </c>
      <c r="U88">
        <f t="shared" si="11"/>
        <v>24</v>
      </c>
      <c r="V88">
        <v>2.0833333333334201</v>
      </c>
      <c r="W88">
        <f t="shared" si="12"/>
        <v>2</v>
      </c>
      <c r="X88" t="str" cm="1">
        <f t="array" aca="1" ref="X88" ca="1">IFERROR(INDEX('PC&amp;PD'!$A$1:$AS$19,ROW('PC&amp;PD'!$A$19),MATCH(INDIRECT(T88),'PC&amp;PD'!$A$1:$AS$1,0)),"")</f>
        <v/>
      </c>
      <c r="Y88" t="str">
        <f>IF(OR($N88="",$N88=0),"",IF($N88=$E$7,'Extracted info for SC'!$J$6,IF($N88=#REF!,'Extracted info for SC'!$J$7,IF($N88=#REF!,'Extracted info for SC'!$J$8,IF($N88=#REF!,'Extracted info for SC'!$J$9,IF($N88=#REF!,'Extracted info for SC'!$J$10,IF($N88=#REF!,'Extracted info for SC'!$J$11,IF($N88=#REF!,'Extracted info for SC'!$J$12,IF($N88=#REF!,'Extracted info for SC'!$J$13,IF($N88=#REF!,'Extracted info for SC'!$J$14,IF($N88=#REF!,'Extracted info for SC'!$J$15,IF($N88=#REF!,'Extracted info for SC'!$J$16,IF($N88=#REF!,'Extracted info for SC'!$J$17,IF($N88=#REF!,'Extracted info for SC'!$J$18,""))))))))))))))</f>
        <v/>
      </c>
      <c r="AA88" t="str">
        <f t="shared" si="4"/>
        <v/>
      </c>
      <c r="AB88" t="str">
        <f t="shared" si="5"/>
        <v/>
      </c>
      <c r="AC88" t="e">
        <f t="shared" ca="1" si="6"/>
        <v>#VALUE!</v>
      </c>
      <c r="AD88" t="str" cm="1">
        <f t="array" aca="1" ref="AD88" ca="1">IFERROR(IF((LEFT(INDIRECT("$F"&amp;$S88),4))="GOTS",IF($G88="Organic","GOTS_Organic_raw",(IF($G88="Responsible","GOTS_Responsible",(IF($G88="No Attribute (Conventional)","GOTS_conventional",(IF($G88="Recycled Pre/Post-Consumer","GOTS_pre_post",(IF($G88="In-Conversion","GOTS_in_conversion",(IF($G88="Sustainably Sourced","Sustainably_sourced",(IF($G88="Recycled pre-consumer organic","GOTS_recycled_organic",""))))))))))))),IF($G88="Organic","Organic",(IF($G88="Responsible","Responsible",(IF($G88="No Attribute (Conventional)","No_Attribute_Conventional",(IF($G88="Recycled Pre/Post-Consumer","Recycled_Pre_Post_Consumer",(IF($G88="In-Conversion","In_Conversion",(IF($G88="Recycled Pre-Consumer","Recycled_Pre_Consumer",(IF($G88="Recycled Post-Consumer","Recycled_Post_Consumer",(IF($G88="Sustainably Sourced","Sustainably_sourced",(IF($G88="Recycled pre-consumer organic","GOTS_recycled_organic","")))))))))))))))))),"")</f>
        <v/>
      </c>
      <c r="AE88" t="e" cm="1">
        <f t="array" aca="1" ref="AE88" ca="1">IF($I88="",IF(INDIRECT("$F"&amp;$S88)="","",IF(LEFT(INDIRECT("$F"&amp;$S88),3)="GRS","GRS_RCS_RM",IF((LEFT(INDIRECT("$F"&amp;$S88),3))="RCS","GRS_RCS_RM",IF(INDIRECT("$F"&amp;$S88)="OCS (No Label)","OCS_Conversion_RM",IF(LEFT(INDIRECT("$F"&amp;$S88),3)="OCS","OCS_RM",IF(RIGHT(INDIRECT("$F"&amp;$S88),10)="conversion","GOTS_RM_conversion",IF((LEFT(INDIRECT("$F"&amp;$S88),4))="GOTS","GOTS_RM","Responsible_RM"))))))),"DELETERM")</f>
        <v>#VALUE!</v>
      </c>
      <c r="AF88" t="e" cm="1">
        <f t="array" aca="1" ref="AF88" ca="1">IF($S88="","",INDIRECT("$Z"&amp;$S88))</f>
        <v>#VALUE!</v>
      </c>
      <c r="AG88" t="str">
        <f t="shared" si="7"/>
        <v/>
      </c>
      <c r="AH88" t="str" cm="1">
        <f t="array" aca="1" ref="AH88" ca="1">IFERROR(INDIRECT("$ag"&amp;S88),"")</f>
        <v/>
      </c>
      <c r="AI88" t="e" cm="1">
        <f t="array" aca="1" ref="AI88" ca="1">INDIRECT("O"&amp;S88)</f>
        <v>#VALUE!</v>
      </c>
      <c r="AJ88" t="str">
        <f t="shared" si="8"/>
        <v/>
      </c>
    </row>
    <row r="89" spans="1:36" ht="16.5" customHeight="1">
      <c r="A89" s="129"/>
      <c r="B89" s="134"/>
      <c r="C89" s="135"/>
      <c r="D89" s="146"/>
      <c r="E89" s="146"/>
      <c r="F89" s="135"/>
      <c r="G89" s="147"/>
      <c r="H89" s="147"/>
      <c r="I89" s="147"/>
      <c r="J89" s="147"/>
      <c r="K89" s="38"/>
      <c r="L89" s="143"/>
      <c r="M89" s="143"/>
      <c r="N89" s="61"/>
      <c r="O89" s="314"/>
      <c r="Q89" t="str">
        <f t="shared" si="0"/>
        <v/>
      </c>
      <c r="S89" t="e">
        <f t="shared" ca="1" si="10"/>
        <v>#VALUE!</v>
      </c>
      <c r="T89" t="e">
        <f t="shared" ca="1" si="2"/>
        <v>#VALUE!</v>
      </c>
      <c r="U89">
        <f t="shared" si="11"/>
        <v>24</v>
      </c>
      <c r="V89">
        <v>2.1666666666667602</v>
      </c>
      <c r="W89">
        <f t="shared" si="12"/>
        <v>2</v>
      </c>
      <c r="X89" t="str" cm="1">
        <f t="array" aca="1" ref="X89" ca="1">IFERROR(INDEX('PC&amp;PD'!$A$1:$AS$19,ROW('PC&amp;PD'!$A$19),MATCH(INDIRECT(T89),'PC&amp;PD'!$A$1:$AS$1,0)),"")</f>
        <v/>
      </c>
      <c r="Y89" t="str">
        <f>IF(OR($N89="",$N89=0),"",IF($N89=$E$7,'Extracted info for SC'!$J$6,IF($N89=#REF!,'Extracted info for SC'!$J$7,IF($N89=#REF!,'Extracted info for SC'!$J$8,IF($N89=#REF!,'Extracted info for SC'!$J$9,IF($N89=#REF!,'Extracted info for SC'!$J$10,IF($N89=#REF!,'Extracted info for SC'!$J$11,IF($N89=#REF!,'Extracted info for SC'!$J$12,IF($N89=#REF!,'Extracted info for SC'!$J$13,IF($N89=#REF!,'Extracted info for SC'!$J$14,IF($N89=#REF!,'Extracted info for SC'!$J$15,IF($N89=#REF!,'Extracted info for SC'!$J$16,IF($N89=#REF!,'Extracted info for SC'!$J$17,IF($N89=#REF!,'Extracted info for SC'!$J$18,""))))))))))))))</f>
        <v/>
      </c>
      <c r="AA89" t="str">
        <f t="shared" si="4"/>
        <v/>
      </c>
      <c r="AB89" t="str">
        <f t="shared" si="5"/>
        <v/>
      </c>
      <c r="AC89" t="e">
        <f t="shared" ca="1" si="6"/>
        <v>#VALUE!</v>
      </c>
      <c r="AD89" t="str" cm="1">
        <f t="array" aca="1" ref="AD89" ca="1">IFERROR(IF((LEFT(INDIRECT("$F"&amp;$S89),4))="GOTS",IF($G89="Organic","GOTS_Organic_raw",(IF($G89="Responsible","GOTS_Responsible",(IF($G89="No Attribute (Conventional)","GOTS_conventional",(IF($G89="Recycled Pre/Post-Consumer","GOTS_pre_post",(IF($G89="In-Conversion","GOTS_in_conversion",(IF($G89="Sustainably Sourced","Sustainably_sourced",(IF($G89="Recycled pre-consumer organic","GOTS_recycled_organic",""))))))))))))),IF($G89="Organic","Organic",(IF($G89="Responsible","Responsible",(IF($G89="No Attribute (Conventional)","No_Attribute_Conventional",(IF($G89="Recycled Pre/Post-Consumer","Recycled_Pre_Post_Consumer",(IF($G89="In-Conversion","In_Conversion",(IF($G89="Recycled Pre-Consumer","Recycled_Pre_Consumer",(IF($G89="Recycled Post-Consumer","Recycled_Post_Consumer",(IF($G89="Sustainably Sourced","Sustainably_sourced",(IF($G89="Recycled pre-consumer organic","GOTS_recycled_organic","")))))))))))))))))),"")</f>
        <v/>
      </c>
      <c r="AE89" t="e" cm="1">
        <f t="array" aca="1" ref="AE89" ca="1">IF($I89="",IF(INDIRECT("$F"&amp;$S89)="","",IF(LEFT(INDIRECT("$F"&amp;$S89),3)="GRS","GRS_RCS_RM",IF((LEFT(INDIRECT("$F"&amp;$S89),3))="RCS","GRS_RCS_RM",IF(INDIRECT("$F"&amp;$S89)="OCS (No Label)","OCS_Conversion_RM",IF(LEFT(INDIRECT("$F"&amp;$S89),3)="OCS","OCS_RM",IF(RIGHT(INDIRECT("$F"&amp;$S89),10)="conversion","GOTS_RM_conversion",IF((LEFT(INDIRECT("$F"&amp;$S89),4))="GOTS","GOTS_RM","Responsible_RM"))))))),"DELETERM")</f>
        <v>#VALUE!</v>
      </c>
      <c r="AF89" t="e" cm="1">
        <f t="array" aca="1" ref="AF89" ca="1">IF($S89="","",INDIRECT("$Z"&amp;$S89))</f>
        <v>#VALUE!</v>
      </c>
      <c r="AG89" t="str">
        <f t="shared" si="7"/>
        <v/>
      </c>
      <c r="AH89" t="str" cm="1">
        <f t="array" aca="1" ref="AH89" ca="1">IFERROR(INDIRECT("$ag"&amp;S89),"")</f>
        <v/>
      </c>
      <c r="AI89" t="e" cm="1">
        <f t="array" aca="1" ref="AI89" ca="1">INDIRECT("O"&amp;S89)</f>
        <v>#VALUE!</v>
      </c>
      <c r="AJ89" t="str">
        <f t="shared" si="8"/>
        <v/>
      </c>
    </row>
    <row r="90" spans="1:36" ht="16.5" customHeight="1">
      <c r="A90" s="129"/>
      <c r="B90" s="134"/>
      <c r="C90" s="135"/>
      <c r="D90" s="146"/>
      <c r="E90" s="146"/>
      <c r="F90" s="135"/>
      <c r="G90" s="147"/>
      <c r="H90" s="147"/>
      <c r="I90" s="147"/>
      <c r="J90" s="147"/>
      <c r="K90" s="38"/>
      <c r="L90" s="143"/>
      <c r="M90" s="143"/>
      <c r="N90" s="61"/>
      <c r="O90" s="314"/>
      <c r="Q90" t="str">
        <f t="shared" si="0"/>
        <v/>
      </c>
      <c r="S90" t="e">
        <f t="shared" ca="1" si="10"/>
        <v>#VALUE!</v>
      </c>
      <c r="T90" t="e">
        <f t="shared" ca="1" si="2"/>
        <v>#VALUE!</v>
      </c>
      <c r="U90">
        <f t="shared" si="11"/>
        <v>24</v>
      </c>
      <c r="V90">
        <v>2.2500000000000999</v>
      </c>
      <c r="W90">
        <f t="shared" si="12"/>
        <v>2</v>
      </c>
      <c r="X90" t="str" cm="1">
        <f t="array" aca="1" ref="X90" ca="1">IFERROR(INDEX('PC&amp;PD'!$A$1:$AS$19,ROW('PC&amp;PD'!$A$19),MATCH(INDIRECT(T90),'PC&amp;PD'!$A$1:$AS$1,0)),"")</f>
        <v/>
      </c>
      <c r="Y90" t="str">
        <f>IF(OR($N90="",$N90=0),"",IF($N90=$E$7,'Extracted info for SC'!$J$6,IF($N90=#REF!,'Extracted info for SC'!$J$7,IF($N90=#REF!,'Extracted info for SC'!$J$8,IF($N90=#REF!,'Extracted info for SC'!$J$9,IF($N90=#REF!,'Extracted info for SC'!$J$10,IF($N90=#REF!,'Extracted info for SC'!$J$11,IF($N90=#REF!,'Extracted info for SC'!$J$12,IF($N90=#REF!,'Extracted info for SC'!$J$13,IF($N90=#REF!,'Extracted info for SC'!$J$14,IF($N90=#REF!,'Extracted info for SC'!$J$15,IF($N90=#REF!,'Extracted info for SC'!$J$16,IF($N90=#REF!,'Extracted info for SC'!$J$17,IF($N90=#REF!,'Extracted info for SC'!$J$18,""))))))))))))))</f>
        <v/>
      </c>
      <c r="AA90" t="str">
        <f t="shared" si="4"/>
        <v/>
      </c>
      <c r="AB90" t="str">
        <f t="shared" si="5"/>
        <v/>
      </c>
      <c r="AC90" t="e">
        <f t="shared" ca="1" si="6"/>
        <v>#VALUE!</v>
      </c>
      <c r="AD90" t="str" cm="1">
        <f t="array" aca="1" ref="AD90" ca="1">IFERROR(IF((LEFT(INDIRECT("$F"&amp;$S90),4))="GOTS",IF($G90="Organic","GOTS_Organic_raw",(IF($G90="Responsible","GOTS_Responsible",(IF($G90="No Attribute (Conventional)","GOTS_conventional",(IF($G90="Recycled Pre/Post-Consumer","GOTS_pre_post",(IF($G90="In-Conversion","GOTS_in_conversion",(IF($G90="Sustainably Sourced","Sustainably_sourced",(IF($G90="Recycled pre-consumer organic","GOTS_recycled_organic",""))))))))))))),IF($G90="Organic","Organic",(IF($G90="Responsible","Responsible",(IF($G90="No Attribute (Conventional)","No_Attribute_Conventional",(IF($G90="Recycled Pre/Post-Consumer","Recycled_Pre_Post_Consumer",(IF($G90="In-Conversion","In_Conversion",(IF($G90="Recycled Pre-Consumer","Recycled_Pre_Consumer",(IF($G90="Recycled Post-Consumer","Recycled_Post_Consumer",(IF($G90="Sustainably Sourced","Sustainably_sourced",(IF($G90="Recycled pre-consumer organic","GOTS_recycled_organic","")))))))))))))))))),"")</f>
        <v/>
      </c>
      <c r="AE90" t="e" cm="1">
        <f t="array" aca="1" ref="AE90" ca="1">IF($I90="",IF(INDIRECT("$F"&amp;$S90)="","",IF(LEFT(INDIRECT("$F"&amp;$S90),3)="GRS","GRS_RCS_RM",IF((LEFT(INDIRECT("$F"&amp;$S90),3))="RCS","GRS_RCS_RM",IF(INDIRECT("$F"&amp;$S90)="OCS (No Label)","OCS_Conversion_RM",IF(LEFT(INDIRECT("$F"&amp;$S90),3)="OCS","OCS_RM",IF(RIGHT(INDIRECT("$F"&amp;$S90),10)="conversion","GOTS_RM_conversion",IF((LEFT(INDIRECT("$F"&amp;$S90),4))="GOTS","GOTS_RM","Responsible_RM"))))))),"DELETERM")</f>
        <v>#VALUE!</v>
      </c>
      <c r="AF90" t="e" cm="1">
        <f t="array" aca="1" ref="AF90" ca="1">IF($S90="","",INDIRECT("$Z"&amp;$S90))</f>
        <v>#VALUE!</v>
      </c>
      <c r="AG90" t="str">
        <f t="shared" si="7"/>
        <v/>
      </c>
      <c r="AH90" t="str" cm="1">
        <f t="array" aca="1" ref="AH90" ca="1">IFERROR(INDIRECT("$ag"&amp;S90),"")</f>
        <v/>
      </c>
      <c r="AI90" t="e" cm="1">
        <f t="array" aca="1" ref="AI90" ca="1">INDIRECT("O"&amp;S90)</f>
        <v>#VALUE!</v>
      </c>
      <c r="AJ90" t="str">
        <f t="shared" si="8"/>
        <v/>
      </c>
    </row>
    <row r="91" spans="1:36" ht="16.5" customHeight="1">
      <c r="A91" s="129"/>
      <c r="B91" s="134"/>
      <c r="C91" s="135"/>
      <c r="D91" s="146"/>
      <c r="E91" s="146"/>
      <c r="F91" s="135"/>
      <c r="G91" s="147"/>
      <c r="H91" s="147"/>
      <c r="I91" s="147"/>
      <c r="J91" s="147"/>
      <c r="K91" s="38"/>
      <c r="L91" s="143"/>
      <c r="M91" s="143"/>
      <c r="N91" s="61"/>
      <c r="O91" s="314"/>
      <c r="Q91" t="str">
        <f t="shared" si="0"/>
        <v/>
      </c>
      <c r="S91" t="e">
        <f t="shared" ca="1" si="10"/>
        <v>#VALUE!</v>
      </c>
      <c r="T91" t="e">
        <f t="shared" ca="1" si="2"/>
        <v>#VALUE!</v>
      </c>
      <c r="U91">
        <f t="shared" si="11"/>
        <v>24</v>
      </c>
      <c r="V91">
        <v>2.3333333333334401</v>
      </c>
      <c r="W91">
        <f t="shared" si="12"/>
        <v>2</v>
      </c>
      <c r="X91" t="str" cm="1">
        <f t="array" aca="1" ref="X91" ca="1">IFERROR(INDEX('PC&amp;PD'!$A$1:$AS$19,ROW('PC&amp;PD'!$A$19),MATCH(INDIRECT(T91),'PC&amp;PD'!$A$1:$AS$1,0)),"")</f>
        <v/>
      </c>
      <c r="Y91" t="str">
        <f>IF(OR($N91="",$N91=0),"",IF($N91=$E$7,'Extracted info for SC'!$J$6,IF($N91=#REF!,'Extracted info for SC'!$J$7,IF($N91=#REF!,'Extracted info for SC'!$J$8,IF($N91=#REF!,'Extracted info for SC'!$J$9,IF($N91=#REF!,'Extracted info for SC'!$J$10,IF($N91=#REF!,'Extracted info for SC'!$J$11,IF($N91=#REF!,'Extracted info for SC'!$J$12,IF($N91=#REF!,'Extracted info for SC'!$J$13,IF($N91=#REF!,'Extracted info for SC'!$J$14,IF($N91=#REF!,'Extracted info for SC'!$J$15,IF($N91=#REF!,'Extracted info for SC'!$J$16,IF($N91=#REF!,'Extracted info for SC'!$J$17,IF($N91=#REF!,'Extracted info for SC'!$J$18,""))))))))))))))</f>
        <v/>
      </c>
      <c r="AA91" t="str">
        <f t="shared" si="4"/>
        <v/>
      </c>
      <c r="AB91" t="str">
        <f t="shared" si="5"/>
        <v/>
      </c>
      <c r="AC91" t="e">
        <f t="shared" ca="1" si="6"/>
        <v>#VALUE!</v>
      </c>
      <c r="AD91" t="str" cm="1">
        <f t="array" aca="1" ref="AD91" ca="1">IFERROR(IF((LEFT(INDIRECT("$F"&amp;$S91),4))="GOTS",IF($G91="Organic","GOTS_Organic_raw",(IF($G91="Responsible","GOTS_Responsible",(IF($G91="No Attribute (Conventional)","GOTS_conventional",(IF($G91="Recycled Pre/Post-Consumer","GOTS_pre_post",(IF($G91="In-Conversion","GOTS_in_conversion",(IF($G91="Sustainably Sourced","Sustainably_sourced",(IF($G91="Recycled pre-consumer organic","GOTS_recycled_organic",""))))))))))))),IF($G91="Organic","Organic",(IF($G91="Responsible","Responsible",(IF($G91="No Attribute (Conventional)","No_Attribute_Conventional",(IF($G91="Recycled Pre/Post-Consumer","Recycled_Pre_Post_Consumer",(IF($G91="In-Conversion","In_Conversion",(IF($G91="Recycled Pre-Consumer","Recycled_Pre_Consumer",(IF($G91="Recycled Post-Consumer","Recycled_Post_Consumer",(IF($G91="Sustainably Sourced","Sustainably_sourced",(IF($G91="Recycled pre-consumer organic","GOTS_recycled_organic","")))))))))))))))))),"")</f>
        <v/>
      </c>
      <c r="AE91" t="e" cm="1">
        <f t="array" aca="1" ref="AE91" ca="1">IF($I91="",IF(INDIRECT("$F"&amp;$S91)="","",IF(LEFT(INDIRECT("$F"&amp;$S91),3)="GRS","GRS_RCS_RM",IF((LEFT(INDIRECT("$F"&amp;$S91),3))="RCS","GRS_RCS_RM",IF(INDIRECT("$F"&amp;$S91)="OCS (No Label)","OCS_Conversion_RM",IF(LEFT(INDIRECT("$F"&amp;$S91),3)="OCS","OCS_RM",IF(RIGHT(INDIRECT("$F"&amp;$S91),10)="conversion","GOTS_RM_conversion",IF((LEFT(INDIRECT("$F"&amp;$S91),4))="GOTS","GOTS_RM","Responsible_RM"))))))),"DELETERM")</f>
        <v>#VALUE!</v>
      </c>
      <c r="AF91" t="e" cm="1">
        <f t="array" aca="1" ref="AF91" ca="1">IF($S91="","",INDIRECT("$Z"&amp;$S91))</f>
        <v>#VALUE!</v>
      </c>
      <c r="AG91" t="str">
        <f t="shared" si="7"/>
        <v/>
      </c>
      <c r="AH91" t="str" cm="1">
        <f t="array" aca="1" ref="AH91" ca="1">IFERROR(INDIRECT("$ag"&amp;S91),"")</f>
        <v/>
      </c>
      <c r="AI91" t="e" cm="1">
        <f t="array" aca="1" ref="AI91" ca="1">INDIRECT("O"&amp;S91)</f>
        <v>#VALUE!</v>
      </c>
      <c r="AJ91" t="str">
        <f t="shared" si="8"/>
        <v/>
      </c>
    </row>
    <row r="92" spans="1:36" ht="16.5" customHeight="1">
      <c r="A92" s="129"/>
      <c r="B92" s="134"/>
      <c r="C92" s="135"/>
      <c r="D92" s="146"/>
      <c r="E92" s="146"/>
      <c r="F92" s="135"/>
      <c r="G92" s="147"/>
      <c r="H92" s="147"/>
      <c r="I92" s="147"/>
      <c r="J92" s="147"/>
      <c r="K92" s="38"/>
      <c r="L92" s="143"/>
      <c r="M92" s="143"/>
      <c r="N92" s="61"/>
      <c r="O92" s="314"/>
      <c r="Q92" t="str">
        <f t="shared" si="0"/>
        <v/>
      </c>
      <c r="S92" t="e">
        <f t="shared" ca="1" si="10"/>
        <v>#VALUE!</v>
      </c>
      <c r="T92" t="e">
        <f t="shared" ca="1" si="2"/>
        <v>#VALUE!</v>
      </c>
      <c r="U92">
        <f t="shared" si="11"/>
        <v>24</v>
      </c>
      <c r="V92">
        <v>2.4166666666667802</v>
      </c>
      <c r="W92">
        <f t="shared" si="12"/>
        <v>2</v>
      </c>
      <c r="X92" t="str" cm="1">
        <f t="array" aca="1" ref="X92" ca="1">IFERROR(INDEX('PC&amp;PD'!$A$1:$AS$19,ROW('PC&amp;PD'!$A$19),MATCH(INDIRECT(T92),'PC&amp;PD'!$A$1:$AS$1,0)),"")</f>
        <v/>
      </c>
      <c r="Y92" t="str">
        <f>IF(OR($N92="",$N92=0),"",IF($N92=$E$7,'Extracted info for SC'!$J$6,IF($N92=#REF!,'Extracted info for SC'!$J$7,IF($N92=#REF!,'Extracted info for SC'!$J$8,IF($N92=#REF!,'Extracted info for SC'!$J$9,IF($N92=#REF!,'Extracted info for SC'!$J$10,IF($N92=#REF!,'Extracted info for SC'!$J$11,IF($N92=#REF!,'Extracted info for SC'!$J$12,IF($N92=#REF!,'Extracted info for SC'!$J$13,IF($N92=#REF!,'Extracted info for SC'!$J$14,IF($N92=#REF!,'Extracted info for SC'!$J$15,IF($N92=#REF!,'Extracted info for SC'!$J$16,IF($N92=#REF!,'Extracted info for SC'!$J$17,IF($N92=#REF!,'Extracted info for SC'!$J$18,""))))))))))))))</f>
        <v/>
      </c>
      <c r="AA92" t="str">
        <f t="shared" si="4"/>
        <v/>
      </c>
      <c r="AB92" t="str">
        <f t="shared" si="5"/>
        <v/>
      </c>
      <c r="AC92" t="e">
        <f t="shared" ca="1" si="6"/>
        <v>#VALUE!</v>
      </c>
      <c r="AD92" t="str" cm="1">
        <f t="array" aca="1" ref="AD92" ca="1">IFERROR(IF((LEFT(INDIRECT("$F"&amp;$S92),4))="GOTS",IF($G92="Organic","GOTS_Organic_raw",(IF($G92="Responsible","GOTS_Responsible",(IF($G92="No Attribute (Conventional)","GOTS_conventional",(IF($G92="Recycled Pre/Post-Consumer","GOTS_pre_post",(IF($G92="In-Conversion","GOTS_in_conversion",(IF($G92="Sustainably Sourced","Sustainably_sourced",(IF($G92="Recycled pre-consumer organic","GOTS_recycled_organic",""))))))))))))),IF($G92="Organic","Organic",(IF($G92="Responsible","Responsible",(IF($G92="No Attribute (Conventional)","No_Attribute_Conventional",(IF($G92="Recycled Pre/Post-Consumer","Recycled_Pre_Post_Consumer",(IF($G92="In-Conversion","In_Conversion",(IF($G92="Recycled Pre-Consumer","Recycled_Pre_Consumer",(IF($G92="Recycled Post-Consumer","Recycled_Post_Consumer",(IF($G92="Sustainably Sourced","Sustainably_sourced",(IF($G92="Recycled pre-consumer organic","GOTS_recycled_organic","")))))))))))))))))),"")</f>
        <v/>
      </c>
      <c r="AE92" t="e" cm="1">
        <f t="array" aca="1" ref="AE92" ca="1">IF($I92="",IF(INDIRECT("$F"&amp;$S92)="","",IF(LEFT(INDIRECT("$F"&amp;$S92),3)="GRS","GRS_RCS_RM",IF((LEFT(INDIRECT("$F"&amp;$S92),3))="RCS","GRS_RCS_RM",IF(INDIRECT("$F"&amp;$S92)="OCS (No Label)","OCS_Conversion_RM",IF(LEFT(INDIRECT("$F"&amp;$S92),3)="OCS","OCS_RM",IF(RIGHT(INDIRECT("$F"&amp;$S92),10)="conversion","GOTS_RM_conversion",IF((LEFT(INDIRECT("$F"&amp;$S92),4))="GOTS","GOTS_RM","Responsible_RM"))))))),"DELETERM")</f>
        <v>#VALUE!</v>
      </c>
      <c r="AF92" t="e" cm="1">
        <f t="array" aca="1" ref="AF92" ca="1">IF($S92="","",INDIRECT("$Z"&amp;$S92))</f>
        <v>#VALUE!</v>
      </c>
      <c r="AG92" t="str">
        <f t="shared" si="7"/>
        <v/>
      </c>
      <c r="AH92" t="str" cm="1">
        <f t="array" aca="1" ref="AH92" ca="1">IFERROR(INDIRECT("$ag"&amp;S92),"")</f>
        <v/>
      </c>
      <c r="AI92" t="e" cm="1">
        <f t="array" aca="1" ref="AI92" ca="1">INDIRECT("O"&amp;S92)</f>
        <v>#VALUE!</v>
      </c>
      <c r="AJ92" t="str">
        <f t="shared" si="8"/>
        <v/>
      </c>
    </row>
    <row r="93" spans="1:36" ht="16.5" customHeight="1">
      <c r="A93" s="130"/>
      <c r="B93" s="136"/>
      <c r="C93" s="137"/>
      <c r="D93" s="146"/>
      <c r="E93" s="146"/>
      <c r="F93" s="137"/>
      <c r="G93" s="147"/>
      <c r="H93" s="147"/>
      <c r="I93" s="147"/>
      <c r="J93" s="147"/>
      <c r="K93" s="38"/>
      <c r="L93" s="144"/>
      <c r="M93" s="144"/>
      <c r="N93" s="61"/>
      <c r="O93" s="314"/>
      <c r="Q93" t="str">
        <f t="shared" si="0"/>
        <v/>
      </c>
      <c r="S93" t="e">
        <f t="shared" ca="1" si="10"/>
        <v>#VALUE!</v>
      </c>
      <c r="T93" t="e">
        <f t="shared" ca="1" si="2"/>
        <v>#VALUE!</v>
      </c>
      <c r="U93">
        <f t="shared" si="11"/>
        <v>24</v>
      </c>
      <c r="V93">
        <v>2.5000000000001199</v>
      </c>
      <c r="W93">
        <f t="shared" si="12"/>
        <v>2</v>
      </c>
      <c r="X93" t="str" cm="1">
        <f t="array" aca="1" ref="X93" ca="1">IFERROR(INDEX('PC&amp;PD'!$A$1:$AS$19,ROW('PC&amp;PD'!$A$19),MATCH(INDIRECT(T93),'PC&amp;PD'!$A$1:$AS$1,0)),"")</f>
        <v/>
      </c>
      <c r="Y93" t="str">
        <f>IF(OR($N93="",$N93=0),"",IF($N93=$E$7,'Extracted info for SC'!$J$6,IF($N93=#REF!,'Extracted info for SC'!$J$7,IF($N93=#REF!,'Extracted info for SC'!$J$8,IF($N93=#REF!,'Extracted info for SC'!$J$9,IF($N93=#REF!,'Extracted info for SC'!$J$10,IF($N93=#REF!,'Extracted info for SC'!$J$11,IF($N93=#REF!,'Extracted info for SC'!$J$12,IF($N93=#REF!,'Extracted info for SC'!$J$13,IF($N93=#REF!,'Extracted info for SC'!$J$14,IF($N93=#REF!,'Extracted info for SC'!$J$15,IF($N93=#REF!,'Extracted info for SC'!$J$16,IF($N93=#REF!,'Extracted info for SC'!$J$17,IF($N93=#REF!,'Extracted info for SC'!$J$18,""))))))))))))))</f>
        <v/>
      </c>
      <c r="AA93" t="str">
        <f t="shared" si="4"/>
        <v/>
      </c>
      <c r="AB93" t="str">
        <f t="shared" si="5"/>
        <v/>
      </c>
      <c r="AC93" t="e">
        <f t="shared" ca="1" si="6"/>
        <v>#VALUE!</v>
      </c>
      <c r="AD93" t="str" cm="1">
        <f t="array" aca="1" ref="AD93" ca="1">IFERROR(IF((LEFT(INDIRECT("$F"&amp;$S93),4))="GOTS",IF($G93="Organic","GOTS_Organic_raw",(IF($G93="Responsible","GOTS_Responsible",(IF($G93="No Attribute (Conventional)","GOTS_conventional",(IF($G93="Recycled Pre/Post-Consumer","GOTS_pre_post",(IF($G93="In-Conversion","GOTS_in_conversion",(IF($G93="Sustainably Sourced","Sustainably_sourced",(IF($G93="Recycled pre-consumer organic","GOTS_recycled_organic",""))))))))))))),IF($G93="Organic","Organic",(IF($G93="Responsible","Responsible",(IF($G93="No Attribute (Conventional)","No_Attribute_Conventional",(IF($G93="Recycled Pre/Post-Consumer","Recycled_Pre_Post_Consumer",(IF($G93="In-Conversion","In_Conversion",(IF($G93="Recycled Pre-Consumer","Recycled_Pre_Consumer",(IF($G93="Recycled Post-Consumer","Recycled_Post_Consumer",(IF($G93="Sustainably Sourced","Sustainably_sourced",(IF($G93="Recycled pre-consumer organic","GOTS_recycled_organic","")))))))))))))))))),"")</f>
        <v/>
      </c>
      <c r="AE93" t="e" cm="1">
        <f t="array" aca="1" ref="AE93" ca="1">IF($I93="",IF(INDIRECT("$F"&amp;$S93)="","",IF(LEFT(INDIRECT("$F"&amp;$S93),3)="GRS","GRS_RCS_RM",IF((LEFT(INDIRECT("$F"&amp;$S93),3))="RCS","GRS_RCS_RM",IF(INDIRECT("$F"&amp;$S93)="OCS (No Label)","OCS_Conversion_RM",IF(LEFT(INDIRECT("$F"&amp;$S93),3)="OCS","OCS_RM",IF(RIGHT(INDIRECT("$F"&amp;$S93),10)="conversion","GOTS_RM_conversion",IF((LEFT(INDIRECT("$F"&amp;$S93),4))="GOTS","GOTS_RM","Responsible_RM"))))))),"DELETERM")</f>
        <v>#VALUE!</v>
      </c>
      <c r="AF93" t="e" cm="1">
        <f t="array" aca="1" ref="AF93" ca="1">IF($S93="","",INDIRECT("$Z"&amp;$S93))</f>
        <v>#VALUE!</v>
      </c>
      <c r="AG93" t="str">
        <f t="shared" si="7"/>
        <v/>
      </c>
      <c r="AH93" t="str" cm="1">
        <f t="array" aca="1" ref="AH93" ca="1">IFERROR(INDIRECT("$ag"&amp;S93),"")</f>
        <v/>
      </c>
      <c r="AI93" t="e" cm="1">
        <f t="array" aca="1" ref="AI93" ca="1">INDIRECT("O"&amp;S93)</f>
        <v>#VALUE!</v>
      </c>
      <c r="AJ93" t="str">
        <f t="shared" si="8"/>
        <v/>
      </c>
    </row>
    <row r="94" spans="1:36" ht="16.5" customHeight="1">
      <c r="A94" s="130"/>
      <c r="B94" s="136"/>
      <c r="C94" s="137"/>
      <c r="D94" s="146"/>
      <c r="E94" s="146"/>
      <c r="F94" s="137"/>
      <c r="G94" s="147"/>
      <c r="H94" s="147"/>
      <c r="I94" s="147"/>
      <c r="J94" s="147"/>
      <c r="K94" s="38"/>
      <c r="L94" s="144"/>
      <c r="M94" s="144"/>
      <c r="N94" s="61"/>
      <c r="O94" s="314"/>
      <c r="Q94" t="str">
        <f t="shared" si="0"/>
        <v/>
      </c>
      <c r="S94" t="e">
        <f t="shared" ca="1" si="10"/>
        <v>#VALUE!</v>
      </c>
      <c r="T94" t="e">
        <f t="shared" ca="1" si="2"/>
        <v>#VALUE!</v>
      </c>
      <c r="U94">
        <f t="shared" si="11"/>
        <v>24</v>
      </c>
      <c r="V94">
        <v>2.58333333333346</v>
      </c>
      <c r="W94">
        <f t="shared" si="12"/>
        <v>2</v>
      </c>
      <c r="X94" t="str" cm="1">
        <f t="array" aca="1" ref="X94" ca="1">IFERROR(INDEX('PC&amp;PD'!$A$1:$AS$19,ROW('PC&amp;PD'!$A$19),MATCH(INDIRECT(T94),'PC&amp;PD'!$A$1:$AS$1,0)),"")</f>
        <v/>
      </c>
      <c r="Y94" t="str">
        <f>IF(OR($N94="",$N94=0),"",IF($N94=$E$7,'Extracted info for SC'!$J$6,IF($N94=#REF!,'Extracted info for SC'!$J$7,IF($N94=#REF!,'Extracted info for SC'!$J$8,IF($N94=#REF!,'Extracted info for SC'!$J$9,IF($N94=#REF!,'Extracted info for SC'!$J$10,IF($N94=#REF!,'Extracted info for SC'!$J$11,IF($N94=#REF!,'Extracted info for SC'!$J$12,IF($N94=#REF!,'Extracted info for SC'!$J$13,IF($N94=#REF!,'Extracted info for SC'!$J$14,IF($N94=#REF!,'Extracted info for SC'!$J$15,IF($N94=#REF!,'Extracted info for SC'!$J$16,IF($N94=#REF!,'Extracted info for SC'!$J$17,IF($N94=#REF!,'Extracted info for SC'!$J$18,""))))))))))))))</f>
        <v/>
      </c>
      <c r="AA94" t="str">
        <f t="shared" si="4"/>
        <v/>
      </c>
      <c r="AB94" t="str">
        <f t="shared" si="5"/>
        <v/>
      </c>
      <c r="AC94" t="e">
        <f t="shared" ca="1" si="6"/>
        <v>#VALUE!</v>
      </c>
      <c r="AD94" t="str" cm="1">
        <f t="array" aca="1" ref="AD94" ca="1">IFERROR(IF((LEFT(INDIRECT("$F"&amp;$S94),4))="GOTS",IF($G94="Organic","GOTS_Organic_raw",(IF($G94="Responsible","GOTS_Responsible",(IF($G94="No Attribute (Conventional)","GOTS_conventional",(IF($G94="Recycled Pre/Post-Consumer","GOTS_pre_post",(IF($G94="In-Conversion","GOTS_in_conversion",(IF($G94="Sustainably Sourced","Sustainably_sourced",(IF($G94="Recycled pre-consumer organic","GOTS_recycled_organic",""))))))))))))),IF($G94="Organic","Organic",(IF($G94="Responsible","Responsible",(IF($G94="No Attribute (Conventional)","No_Attribute_Conventional",(IF($G94="Recycled Pre/Post-Consumer","Recycled_Pre_Post_Consumer",(IF($G94="In-Conversion","In_Conversion",(IF($G94="Recycled Pre-Consumer","Recycled_Pre_Consumer",(IF($G94="Recycled Post-Consumer","Recycled_Post_Consumer",(IF($G94="Sustainably Sourced","Sustainably_sourced",(IF($G94="Recycled pre-consumer organic","GOTS_recycled_organic","")))))))))))))))))),"")</f>
        <v/>
      </c>
      <c r="AE94" t="e" cm="1">
        <f t="array" aca="1" ref="AE94" ca="1">IF($I94="",IF(INDIRECT("$F"&amp;$S94)="","",IF(LEFT(INDIRECT("$F"&amp;$S94),3)="GRS","GRS_RCS_RM",IF((LEFT(INDIRECT("$F"&amp;$S94),3))="RCS","GRS_RCS_RM",IF(INDIRECT("$F"&amp;$S94)="OCS (No Label)","OCS_Conversion_RM",IF(LEFT(INDIRECT("$F"&amp;$S94),3)="OCS","OCS_RM",IF(RIGHT(INDIRECT("$F"&amp;$S94),10)="conversion","GOTS_RM_conversion",IF((LEFT(INDIRECT("$F"&amp;$S94),4))="GOTS","GOTS_RM","Responsible_RM"))))))),"DELETERM")</f>
        <v>#VALUE!</v>
      </c>
      <c r="AF94" t="e" cm="1">
        <f t="array" aca="1" ref="AF94" ca="1">IF($S94="","",INDIRECT("$Z"&amp;$S94))</f>
        <v>#VALUE!</v>
      </c>
      <c r="AG94" t="str">
        <f t="shared" si="7"/>
        <v/>
      </c>
      <c r="AH94" t="str" cm="1">
        <f t="array" aca="1" ref="AH94" ca="1">IFERROR(INDIRECT("$ag"&amp;S94),"")</f>
        <v/>
      </c>
      <c r="AI94" t="e" cm="1">
        <f t="array" aca="1" ref="AI94" ca="1">INDIRECT("O"&amp;S94)</f>
        <v>#VALUE!</v>
      </c>
      <c r="AJ94" t="str">
        <f t="shared" si="8"/>
        <v/>
      </c>
    </row>
    <row r="95" spans="1:36" ht="16.5" customHeight="1">
      <c r="A95" s="130"/>
      <c r="B95" s="136"/>
      <c r="C95" s="137"/>
      <c r="D95" s="146"/>
      <c r="E95" s="146"/>
      <c r="F95" s="137"/>
      <c r="G95" s="147"/>
      <c r="H95" s="147"/>
      <c r="I95" s="147"/>
      <c r="J95" s="147"/>
      <c r="K95" s="38"/>
      <c r="L95" s="144"/>
      <c r="M95" s="144"/>
      <c r="N95" s="61"/>
      <c r="O95" s="314"/>
      <c r="Q95" t="str">
        <f t="shared" si="0"/>
        <v/>
      </c>
      <c r="S95" t="e">
        <f t="shared" ca="1" si="10"/>
        <v>#VALUE!</v>
      </c>
      <c r="T95" t="e">
        <f t="shared" ca="1" si="2"/>
        <v>#VALUE!</v>
      </c>
      <c r="U95">
        <f t="shared" si="11"/>
        <v>24</v>
      </c>
      <c r="V95">
        <v>2.6666666666668002</v>
      </c>
      <c r="W95">
        <f t="shared" si="12"/>
        <v>2</v>
      </c>
      <c r="X95" t="str" cm="1">
        <f t="array" aca="1" ref="X95" ca="1">IFERROR(INDEX('PC&amp;PD'!$A$1:$AS$19,ROW('PC&amp;PD'!$A$19),MATCH(INDIRECT(T95),'PC&amp;PD'!$A$1:$AS$1,0)),"")</f>
        <v/>
      </c>
      <c r="Y95" t="str">
        <f>IF(OR($N95="",$N95=0),"",IF($N95=$E$7,'Extracted info for SC'!$J$6,IF($N95=#REF!,'Extracted info for SC'!$J$7,IF($N95=#REF!,'Extracted info for SC'!$J$8,IF($N95=#REF!,'Extracted info for SC'!$J$9,IF($N95=#REF!,'Extracted info for SC'!$J$10,IF($N95=#REF!,'Extracted info for SC'!$J$11,IF($N95=#REF!,'Extracted info for SC'!$J$12,IF($N95=#REF!,'Extracted info for SC'!$J$13,IF($N95=#REF!,'Extracted info for SC'!$J$14,IF($N95=#REF!,'Extracted info for SC'!$J$15,IF($N95=#REF!,'Extracted info for SC'!$J$16,IF($N95=#REF!,'Extracted info for SC'!$J$17,IF($N95=#REF!,'Extracted info for SC'!$J$18,""))))))))))))))</f>
        <v/>
      </c>
      <c r="AA95" t="str">
        <f t="shared" si="4"/>
        <v/>
      </c>
      <c r="AB95" t="str">
        <f t="shared" si="5"/>
        <v/>
      </c>
      <c r="AC95" t="e">
        <f t="shared" ca="1" si="6"/>
        <v>#VALUE!</v>
      </c>
      <c r="AD95" t="str" cm="1">
        <f t="array" aca="1" ref="AD95" ca="1">IFERROR(IF((LEFT(INDIRECT("$F"&amp;$S95),4))="GOTS",IF($G95="Organic","GOTS_Organic_raw",(IF($G95="Responsible","GOTS_Responsible",(IF($G95="No Attribute (Conventional)","GOTS_conventional",(IF($G95="Recycled Pre/Post-Consumer","GOTS_pre_post",(IF($G95="In-Conversion","GOTS_in_conversion",(IF($G95="Sustainably Sourced","Sustainably_sourced",(IF($G95="Recycled pre-consumer organic","GOTS_recycled_organic",""))))))))))))),IF($G95="Organic","Organic",(IF($G95="Responsible","Responsible",(IF($G95="No Attribute (Conventional)","No_Attribute_Conventional",(IF($G95="Recycled Pre/Post-Consumer","Recycled_Pre_Post_Consumer",(IF($G95="In-Conversion","In_Conversion",(IF($G95="Recycled Pre-Consumer","Recycled_Pre_Consumer",(IF($G95="Recycled Post-Consumer","Recycled_Post_Consumer",(IF($G95="Sustainably Sourced","Sustainably_sourced",(IF($G95="Recycled pre-consumer organic","GOTS_recycled_organic","")))))))))))))))))),"")</f>
        <v/>
      </c>
      <c r="AE95" t="e" cm="1">
        <f t="array" aca="1" ref="AE95" ca="1">IF($I95="",IF(INDIRECT("$F"&amp;$S95)="","",IF(LEFT(INDIRECT("$F"&amp;$S95),3)="GRS","GRS_RCS_RM",IF((LEFT(INDIRECT("$F"&amp;$S95),3))="RCS","GRS_RCS_RM",IF(INDIRECT("$F"&amp;$S95)="OCS (No Label)","OCS_Conversion_RM",IF(LEFT(INDIRECT("$F"&amp;$S95),3)="OCS","OCS_RM",IF(RIGHT(INDIRECT("$F"&amp;$S95),10)="conversion","GOTS_RM_conversion",IF((LEFT(INDIRECT("$F"&amp;$S95),4))="GOTS","GOTS_RM","Responsible_RM"))))))),"DELETERM")</f>
        <v>#VALUE!</v>
      </c>
      <c r="AF95" t="e" cm="1">
        <f t="array" aca="1" ref="AF95" ca="1">IF($S95="","",INDIRECT("$Z"&amp;$S95))</f>
        <v>#VALUE!</v>
      </c>
      <c r="AG95" t="str">
        <f t="shared" si="7"/>
        <v/>
      </c>
      <c r="AH95" t="str" cm="1">
        <f t="array" aca="1" ref="AH95" ca="1">IFERROR(INDIRECT("$ag"&amp;S95),"")</f>
        <v/>
      </c>
      <c r="AI95" t="e" cm="1">
        <f t="array" aca="1" ref="AI95" ca="1">INDIRECT("O"&amp;S95)</f>
        <v>#VALUE!</v>
      </c>
      <c r="AJ95" t="str">
        <f t="shared" si="8"/>
        <v/>
      </c>
    </row>
    <row r="96" spans="1:36" ht="16.5" customHeight="1">
      <c r="A96" s="130"/>
      <c r="B96" s="136"/>
      <c r="C96" s="137"/>
      <c r="D96" s="146"/>
      <c r="E96" s="146"/>
      <c r="F96" s="137"/>
      <c r="G96" s="147"/>
      <c r="H96" s="147"/>
      <c r="I96" s="147"/>
      <c r="J96" s="147"/>
      <c r="K96" s="38"/>
      <c r="L96" s="144"/>
      <c r="M96" s="144"/>
      <c r="N96" s="61"/>
      <c r="O96" s="314"/>
      <c r="Q96" t="str">
        <f t="shared" si="0"/>
        <v/>
      </c>
      <c r="S96" t="e">
        <f t="shared" ca="1" si="10"/>
        <v>#VALUE!</v>
      </c>
      <c r="T96" t="e">
        <f t="shared" ca="1" si="2"/>
        <v>#VALUE!</v>
      </c>
      <c r="U96">
        <f t="shared" si="11"/>
        <v>24</v>
      </c>
      <c r="V96">
        <v>2.7500000000001399</v>
      </c>
      <c r="W96">
        <f t="shared" si="12"/>
        <v>2</v>
      </c>
      <c r="X96" t="str" cm="1">
        <f t="array" aca="1" ref="X96" ca="1">IFERROR(INDEX('PC&amp;PD'!$A$1:$AS$19,ROW('PC&amp;PD'!$A$19),MATCH(INDIRECT(T96),'PC&amp;PD'!$A$1:$AS$1,0)),"")</f>
        <v/>
      </c>
      <c r="Y96" t="str">
        <f>IF(OR($N96="",$N96=0),"",IF($N96=$E$7,'Extracted info for SC'!$J$6,IF($N96=#REF!,'Extracted info for SC'!$J$7,IF($N96=#REF!,'Extracted info for SC'!$J$8,IF($N96=#REF!,'Extracted info for SC'!$J$9,IF($N96=#REF!,'Extracted info for SC'!$J$10,IF($N96=#REF!,'Extracted info for SC'!$J$11,IF($N96=#REF!,'Extracted info for SC'!$J$12,IF($N96=#REF!,'Extracted info for SC'!$J$13,IF($N96=#REF!,'Extracted info for SC'!$J$14,IF($N96=#REF!,'Extracted info for SC'!$J$15,IF($N96=#REF!,'Extracted info for SC'!$J$16,IF($N96=#REF!,'Extracted info for SC'!$J$17,IF($N96=#REF!,'Extracted info for SC'!$J$18,""))))))))))))))</f>
        <v/>
      </c>
      <c r="AA96" t="str">
        <f t="shared" si="4"/>
        <v/>
      </c>
      <c r="AB96" t="str">
        <f t="shared" si="5"/>
        <v/>
      </c>
      <c r="AC96" t="e">
        <f t="shared" ca="1" si="6"/>
        <v>#VALUE!</v>
      </c>
      <c r="AD96" t="str" cm="1">
        <f t="array" aca="1" ref="AD96" ca="1">IFERROR(IF((LEFT(INDIRECT("$F"&amp;$S96),4))="GOTS",IF($G96="Organic","GOTS_Organic_raw",(IF($G96="Responsible","GOTS_Responsible",(IF($G96="No Attribute (Conventional)","GOTS_conventional",(IF($G96="Recycled Pre/Post-Consumer","GOTS_pre_post",(IF($G96="In-Conversion","GOTS_in_conversion",(IF($G96="Sustainably Sourced","Sustainably_sourced",(IF($G96="Recycled pre-consumer organic","GOTS_recycled_organic",""))))))))))))),IF($G96="Organic","Organic",(IF($G96="Responsible","Responsible",(IF($G96="No Attribute (Conventional)","No_Attribute_Conventional",(IF($G96="Recycled Pre/Post-Consumer","Recycled_Pre_Post_Consumer",(IF($G96="In-Conversion","In_Conversion",(IF($G96="Recycled Pre-Consumer","Recycled_Pre_Consumer",(IF($G96="Recycled Post-Consumer","Recycled_Post_Consumer",(IF($G96="Sustainably Sourced","Sustainably_sourced",(IF($G96="Recycled pre-consumer organic","GOTS_recycled_organic","")))))))))))))))))),"")</f>
        <v/>
      </c>
      <c r="AE96" t="e" cm="1">
        <f t="array" aca="1" ref="AE96" ca="1">IF($I96="",IF(INDIRECT("$F"&amp;$S96)="","",IF(LEFT(INDIRECT("$F"&amp;$S96),3)="GRS","GRS_RCS_RM",IF((LEFT(INDIRECT("$F"&amp;$S96),3))="RCS","GRS_RCS_RM",IF(INDIRECT("$F"&amp;$S96)="OCS (No Label)","OCS_Conversion_RM",IF(LEFT(INDIRECT("$F"&amp;$S96),3)="OCS","OCS_RM",IF(RIGHT(INDIRECT("$F"&amp;$S96),10)="conversion","GOTS_RM_conversion",IF((LEFT(INDIRECT("$F"&amp;$S96),4))="GOTS","GOTS_RM","Responsible_RM"))))))),"DELETERM")</f>
        <v>#VALUE!</v>
      </c>
      <c r="AF96" t="e" cm="1">
        <f t="array" aca="1" ref="AF96" ca="1">IF($S96="","",INDIRECT("$Z"&amp;$S96))</f>
        <v>#VALUE!</v>
      </c>
      <c r="AG96" t="str">
        <f t="shared" si="7"/>
        <v/>
      </c>
      <c r="AH96" t="str" cm="1">
        <f t="array" aca="1" ref="AH96" ca="1">IFERROR(INDIRECT("$ag"&amp;S96),"")</f>
        <v/>
      </c>
      <c r="AI96" t="e" cm="1">
        <f t="array" aca="1" ref="AI96" ca="1">INDIRECT("O"&amp;S96)</f>
        <v>#VALUE!</v>
      </c>
      <c r="AJ96" t="str">
        <f t="shared" si="8"/>
        <v/>
      </c>
    </row>
    <row r="97" spans="1:36" ht="16.5" customHeight="1">
      <c r="A97" s="130"/>
      <c r="B97" s="136"/>
      <c r="C97" s="137"/>
      <c r="D97" s="146"/>
      <c r="E97" s="146"/>
      <c r="F97" s="137"/>
      <c r="G97" s="147"/>
      <c r="H97" s="147"/>
      <c r="I97" s="147"/>
      <c r="J97" s="147"/>
      <c r="K97" s="38"/>
      <c r="L97" s="144"/>
      <c r="M97" s="144"/>
      <c r="N97" s="61"/>
      <c r="O97" s="314"/>
      <c r="Q97" t="str">
        <f t="shared" si="0"/>
        <v/>
      </c>
      <c r="S97" t="e">
        <f t="shared" ca="1" si="10"/>
        <v>#VALUE!</v>
      </c>
      <c r="T97" t="e">
        <f t="shared" ca="1" si="2"/>
        <v>#VALUE!</v>
      </c>
      <c r="U97">
        <f t="shared" si="11"/>
        <v>24</v>
      </c>
      <c r="V97">
        <v>2.83333333333348</v>
      </c>
      <c r="W97">
        <f t="shared" si="12"/>
        <v>2</v>
      </c>
      <c r="X97" t="str" cm="1">
        <f t="array" aca="1" ref="X97" ca="1">IFERROR(INDEX('PC&amp;PD'!$A$1:$AS$19,ROW('PC&amp;PD'!$A$19),MATCH(INDIRECT(T97),'PC&amp;PD'!$A$1:$AS$1,0)),"")</f>
        <v/>
      </c>
      <c r="Y97" t="str">
        <f>IF(OR($N97="",$N97=0),"",IF($N97=$E$7,'Extracted info for SC'!$J$6,IF($N97=#REF!,'Extracted info for SC'!$J$7,IF($N97=#REF!,'Extracted info for SC'!$J$8,IF($N97=#REF!,'Extracted info for SC'!$J$9,IF($N97=#REF!,'Extracted info for SC'!$J$10,IF($N97=#REF!,'Extracted info for SC'!$J$11,IF($N97=#REF!,'Extracted info for SC'!$J$12,IF($N97=#REF!,'Extracted info for SC'!$J$13,IF($N97=#REF!,'Extracted info for SC'!$J$14,IF($N97=#REF!,'Extracted info for SC'!$J$15,IF($N97=#REF!,'Extracted info for SC'!$J$16,IF($N97=#REF!,'Extracted info for SC'!$J$17,IF($N97=#REF!,'Extracted info for SC'!$J$18,""))))))))))))))</f>
        <v/>
      </c>
      <c r="AA97" t="str">
        <f t="shared" si="4"/>
        <v/>
      </c>
      <c r="AB97" t="str">
        <f t="shared" si="5"/>
        <v/>
      </c>
      <c r="AC97" t="e">
        <f t="shared" ca="1" si="6"/>
        <v>#VALUE!</v>
      </c>
      <c r="AD97" t="str" cm="1">
        <f t="array" aca="1" ref="AD97" ca="1">IFERROR(IF((LEFT(INDIRECT("$F"&amp;$S97),4))="GOTS",IF($G97="Organic","GOTS_Organic_raw",(IF($G97="Responsible","GOTS_Responsible",(IF($G97="No Attribute (Conventional)","GOTS_conventional",(IF($G97="Recycled Pre/Post-Consumer","GOTS_pre_post",(IF($G97="In-Conversion","GOTS_in_conversion",(IF($G97="Sustainably Sourced","Sustainably_sourced",(IF($G97="Recycled pre-consumer organic","GOTS_recycled_organic",""))))))))))))),IF($G97="Organic","Organic",(IF($G97="Responsible","Responsible",(IF($G97="No Attribute (Conventional)","No_Attribute_Conventional",(IF($G97="Recycled Pre/Post-Consumer","Recycled_Pre_Post_Consumer",(IF($G97="In-Conversion","In_Conversion",(IF($G97="Recycled Pre-Consumer","Recycled_Pre_Consumer",(IF($G97="Recycled Post-Consumer","Recycled_Post_Consumer",(IF($G97="Sustainably Sourced","Sustainably_sourced",(IF($G97="Recycled pre-consumer organic","GOTS_recycled_organic","")))))))))))))))))),"")</f>
        <v/>
      </c>
      <c r="AE97" t="e" cm="1">
        <f t="array" aca="1" ref="AE97" ca="1">IF($I97="",IF(INDIRECT("$F"&amp;$S97)="","",IF(LEFT(INDIRECT("$F"&amp;$S97),3)="GRS","GRS_RCS_RM",IF((LEFT(INDIRECT("$F"&amp;$S97),3))="RCS","GRS_RCS_RM",IF(INDIRECT("$F"&amp;$S97)="OCS (No Label)","OCS_Conversion_RM",IF(LEFT(INDIRECT("$F"&amp;$S97),3)="OCS","OCS_RM",IF(RIGHT(INDIRECT("$F"&amp;$S97),10)="conversion","GOTS_RM_conversion",IF((LEFT(INDIRECT("$F"&amp;$S97),4))="GOTS","GOTS_RM","Responsible_RM"))))))),"DELETERM")</f>
        <v>#VALUE!</v>
      </c>
      <c r="AF97" t="e" cm="1">
        <f t="array" aca="1" ref="AF97" ca="1">IF($S97="","",INDIRECT("$Z"&amp;$S97))</f>
        <v>#VALUE!</v>
      </c>
      <c r="AG97" t="str">
        <f t="shared" si="7"/>
        <v/>
      </c>
      <c r="AH97" t="str" cm="1">
        <f t="array" aca="1" ref="AH97" ca="1">IFERROR(INDIRECT("$ag"&amp;S97),"")</f>
        <v/>
      </c>
      <c r="AI97" t="e" cm="1">
        <f t="array" aca="1" ref="AI97" ca="1">INDIRECT("O"&amp;S97)</f>
        <v>#VALUE!</v>
      </c>
      <c r="AJ97" t="str">
        <f t="shared" si="8"/>
        <v/>
      </c>
    </row>
    <row r="98" spans="1:36" ht="16.5" customHeight="1" thickBot="1">
      <c r="A98" s="131"/>
      <c r="B98" s="138"/>
      <c r="C98" s="139"/>
      <c r="D98" s="148"/>
      <c r="E98" s="148"/>
      <c r="F98" s="139"/>
      <c r="G98" s="149"/>
      <c r="H98" s="149"/>
      <c r="I98" s="149"/>
      <c r="J98" s="149"/>
      <c r="K98" s="39"/>
      <c r="L98" s="145"/>
      <c r="M98" s="145"/>
      <c r="N98" s="62"/>
      <c r="O98" s="315"/>
      <c r="Q98" t="str">
        <f t="shared" si="0"/>
        <v/>
      </c>
      <c r="S98" t="e">
        <f t="shared" ca="1" si="10"/>
        <v>#VALUE!</v>
      </c>
      <c r="T98" t="e">
        <f t="shared" ca="1" si="2"/>
        <v>#VALUE!</v>
      </c>
      <c r="U98">
        <f t="shared" si="11"/>
        <v>24</v>
      </c>
      <c r="V98">
        <v>2.9166666666668202</v>
      </c>
      <c r="W98">
        <f t="shared" si="12"/>
        <v>2</v>
      </c>
      <c r="X98" t="str" cm="1">
        <f t="array" aca="1" ref="X98" ca="1">IFERROR(INDEX('PC&amp;PD'!$A$1:$AS$19,ROW('PC&amp;PD'!$A$19),MATCH(INDIRECT(T98),'PC&amp;PD'!$A$1:$AS$1,0)),"")</f>
        <v/>
      </c>
      <c r="Y98" t="str">
        <f>IF(OR($N98="",$N98=0),"",IF($N98=$E$7,'Extracted info for SC'!$J$6,IF($N98=#REF!,'Extracted info for SC'!$J$7,IF($N98=#REF!,'Extracted info for SC'!$J$8,IF($N98=#REF!,'Extracted info for SC'!$J$9,IF($N98=#REF!,'Extracted info for SC'!$J$10,IF($N98=#REF!,'Extracted info for SC'!$J$11,IF($N98=#REF!,'Extracted info for SC'!$J$12,IF($N98=#REF!,'Extracted info for SC'!$J$13,IF($N98=#REF!,'Extracted info for SC'!$J$14,IF($N98=#REF!,'Extracted info for SC'!$J$15,IF($N98=#REF!,'Extracted info for SC'!$J$16,IF($N98=#REF!,'Extracted info for SC'!$J$17,IF($N98=#REF!,'Extracted info for SC'!$J$18,""))))))))))))))</f>
        <v/>
      </c>
      <c r="AA98" t="str">
        <f t="shared" si="4"/>
        <v/>
      </c>
      <c r="AB98" t="str">
        <f t="shared" si="5"/>
        <v/>
      </c>
      <c r="AC98" t="e">
        <f t="shared" ca="1" si="6"/>
        <v>#VALUE!</v>
      </c>
      <c r="AD98" t="str" cm="1">
        <f t="array" aca="1" ref="AD98" ca="1">IFERROR(IF((LEFT(INDIRECT("$F"&amp;$S98),4))="GOTS",IF($G98="Organic","GOTS_Organic_raw",(IF($G98="Responsible","GOTS_Responsible",(IF($G98="No Attribute (Conventional)","GOTS_conventional",(IF($G98="Recycled Pre/Post-Consumer","GOTS_pre_post",(IF($G98="In-Conversion","GOTS_in_conversion",(IF($G98="Sustainably Sourced","Sustainably_sourced",(IF($G98="Recycled pre-consumer organic","GOTS_recycled_organic",""))))))))))))),IF($G98="Organic","Organic",(IF($G98="Responsible","Responsible",(IF($G98="No Attribute (Conventional)","No_Attribute_Conventional",(IF($G98="Recycled Pre/Post-Consumer","Recycled_Pre_Post_Consumer",(IF($G98="In-Conversion","In_Conversion",(IF($G98="Recycled Pre-Consumer","Recycled_Pre_Consumer",(IF($G98="Recycled Post-Consumer","Recycled_Post_Consumer",(IF($G98="Sustainably Sourced","Sustainably_sourced",(IF($G98="Recycled pre-consumer organic","GOTS_recycled_organic","")))))))))))))))))),"")</f>
        <v/>
      </c>
      <c r="AE98" t="e" cm="1">
        <f t="array" aca="1" ref="AE98" ca="1">IF($I98="",IF(INDIRECT("$F"&amp;$S98)="","",IF(LEFT(INDIRECT("$F"&amp;$S98),3)="GRS","GRS_RCS_RM",IF((LEFT(INDIRECT("$F"&amp;$S98),3))="RCS","GRS_RCS_RM",IF(INDIRECT("$F"&amp;$S98)="OCS (No Label)","OCS_Conversion_RM",IF(LEFT(INDIRECT("$F"&amp;$S98),3)="OCS","OCS_RM",IF(RIGHT(INDIRECT("$F"&amp;$S98),10)="conversion","GOTS_RM_conversion",IF((LEFT(INDIRECT("$F"&amp;$S98),4))="GOTS","GOTS_RM","Responsible_RM"))))))),"DELETERM")</f>
        <v>#VALUE!</v>
      </c>
      <c r="AF98" t="e" cm="1">
        <f t="array" aca="1" ref="AF98" ca="1">IF($S98="","",INDIRECT("$Z"&amp;$S98))</f>
        <v>#VALUE!</v>
      </c>
      <c r="AG98" t="str">
        <f t="shared" si="7"/>
        <v/>
      </c>
      <c r="AH98" t="str" cm="1">
        <f t="array" aca="1" ref="AH98" ca="1">IFERROR(INDIRECT("$ag"&amp;S98),"")</f>
        <v/>
      </c>
      <c r="AI98" t="e" cm="1">
        <f t="array" aca="1" ref="AI98" ca="1">INDIRECT("O"&amp;S98)</f>
        <v>#VALUE!</v>
      </c>
      <c r="AJ98" t="str">
        <f t="shared" si="8"/>
        <v/>
      </c>
    </row>
    <row r="99" spans="1:36" ht="16.5" customHeight="1">
      <c r="A99" s="128" t="str">
        <f>IF(B99="","",COUNTA($B$63:$B99))</f>
        <v/>
      </c>
      <c r="B99" s="132"/>
      <c r="C99" s="133"/>
      <c r="D99" s="140"/>
      <c r="E99" s="140"/>
      <c r="F99" s="133"/>
      <c r="G99" s="141"/>
      <c r="H99" s="141"/>
      <c r="I99" s="141"/>
      <c r="J99" s="141"/>
      <c r="K99" s="37"/>
      <c r="L99" s="142" t="str">
        <f>IF(R99="","",LEFT(R99,LEN(R99)-2))</f>
        <v/>
      </c>
      <c r="M99" s="142"/>
      <c r="N99" s="60"/>
      <c r="O99" s="313"/>
      <c r="Q99" t="str">
        <f t="shared" si="0"/>
        <v/>
      </c>
      <c r="R99" t="str">
        <f t="shared" ref="R99" si="14">CONCATENATE($Q99,Q100,Q101,Q102,Q103,Q104,$Q105,$Q106,$Q107,$Q108,$Q109,$Q110)</f>
        <v/>
      </c>
      <c r="S99" t="e">
        <f t="shared" ca="1" si="10"/>
        <v>#VALUE!</v>
      </c>
      <c r="T99" t="e">
        <f t="shared" ca="1" si="2"/>
        <v>#VALUE!</v>
      </c>
      <c r="U99">
        <f t="shared" si="11"/>
        <v>36</v>
      </c>
      <c r="V99">
        <v>3.0000000000001599</v>
      </c>
      <c r="W99">
        <f t="shared" si="12"/>
        <v>3</v>
      </c>
      <c r="X99" t="str" cm="1">
        <f t="array" aca="1" ref="X99" ca="1">IFERROR(INDEX('PC&amp;PD'!$A$1:$AS$19,ROW('PC&amp;PD'!$A$19),MATCH(INDIRECT(T99),'PC&amp;PD'!$A$1:$AS$1,0)),"")</f>
        <v/>
      </c>
      <c r="Y99" t="str">
        <f>IF(OR($N99="",$N99=0),"",IF($N99=$E$7,'Extracted info for SC'!$J$6,IF($N99=#REF!,'Extracted info for SC'!$J$7,IF($N99=#REF!,'Extracted info for SC'!$J$8,IF($N99=#REF!,'Extracted info for SC'!$J$9,IF($N99=#REF!,'Extracted info for SC'!$J$10,IF($N99=#REF!,'Extracted info for SC'!$J$11,IF($N99=#REF!,'Extracted info for SC'!$J$12,IF($N99=#REF!,'Extracted info for SC'!$J$13,IF($N99=#REF!,'Extracted info for SC'!$J$14,IF($N99=#REF!,'Extracted info for SC'!$J$15,IF($N99=#REF!,'Extracted info for SC'!$J$16,IF($N99=#REF!,'Extracted info for SC'!$J$17,IF($N99=#REF!,'Extracted info for SC'!$J$18,""))))))))))))))</f>
        <v/>
      </c>
      <c r="Z99" t="str">
        <f t="shared" ref="Z99" si="15">IFERROR(IF($F99="OCS 100","OCS (OCS 100)",IF($F99="OCS Blended","OCS (OCS Blended)",IF($F99="OCS (No Label)","OCS (No Label)",IF($F99="RCS 100","RCS (RCS 100)",IF($F99="RCS Blended","RCS (RCS Blended)",IF($F99="GRS","GRS (GRS)",IF($F99="GRS (No Label)", "GRS (No Label)",IF($F99="RDS","RDS (RDS)",IF($F99="RWS","RWS (RWS)",IF($F99="RAS","RAS (RAS)",IF($F99="RMS","RMS (RMS)",IF($F99="GOTS Organic","GOTS (Organic)",IF($F99="GOTS Made with organic","GOTS (Made with Organic)",IF($F99="GOTS Organic - in conversion","GOTS (Organic - In Conversion)",IF($F99="GOTS Made with organic - in conversion","GOTS (Made with Organic - In Conversion)",""))))))))))))))),"")</f>
        <v/>
      </c>
      <c r="AA99" t="str">
        <f t="shared" si="4"/>
        <v/>
      </c>
      <c r="AB99" t="str">
        <f t="shared" si="5"/>
        <v/>
      </c>
      <c r="AC99" t="e">
        <f t="shared" ca="1" si="6"/>
        <v>#VALUE!</v>
      </c>
      <c r="AD99" t="str" cm="1">
        <f t="array" aca="1" ref="AD99" ca="1">IFERROR(IF((LEFT(INDIRECT("$F"&amp;$S99),4))="GOTS",IF($G99="Organic","GOTS_Organic_raw",(IF($G99="Responsible","GOTS_Responsible",(IF($G99="No Attribute (Conventional)","GOTS_conventional",(IF($G99="Recycled Pre/Post-Consumer","GOTS_pre_post",(IF($G99="In-Conversion","GOTS_in_conversion",(IF($G99="Sustainably Sourced","Sustainably_sourced",(IF($G99="Recycled pre-consumer organic","GOTS_recycled_organic",""))))))))))))),IF($G99="Organic","Organic",(IF($G99="Responsible","Responsible",(IF($G99="No Attribute (Conventional)","No_Attribute_Conventional",(IF($G99="Recycled Pre/Post-Consumer","Recycled_Pre_Post_Consumer",(IF($G99="In-Conversion","In_Conversion",(IF($G99="Recycled Pre-Consumer","Recycled_Pre_Consumer",(IF($G99="Recycled Post-Consumer","Recycled_Post_Consumer",(IF($G99="Sustainably Sourced","Sustainably_sourced",(IF($G99="Recycled pre-consumer organic","GOTS_recycled_organic","")))))))))))))))))),"")</f>
        <v/>
      </c>
      <c r="AE99" t="e" cm="1">
        <f t="array" aca="1" ref="AE99" ca="1">IF($I99="",IF(INDIRECT("$F"&amp;$S99)="","",IF(LEFT(INDIRECT("$F"&amp;$S99),3)="GRS","GRS_RCS_RM",IF((LEFT(INDIRECT("$F"&amp;$S99),3))="RCS","GRS_RCS_RM",IF(INDIRECT("$F"&amp;$S99)="OCS (No Label)","OCS_Conversion_RM",IF(LEFT(INDIRECT("$F"&amp;$S99),3)="OCS","OCS_RM",IF(RIGHT(INDIRECT("$F"&amp;$S99),10)="conversion","GOTS_RM_conversion",IF((LEFT(INDIRECT("$F"&amp;$S99),4))="GOTS","GOTS_RM","Responsible_RM"))))))),"DELETERM")</f>
        <v>#VALUE!</v>
      </c>
      <c r="AF99" t="e" cm="1">
        <f t="array" aca="1" ref="AF99" ca="1">IF($S99="","",INDIRECT("$Z"&amp;$S99))</f>
        <v>#VALUE!</v>
      </c>
      <c r="AG99" t="str">
        <f t="shared" si="7"/>
        <v/>
      </c>
      <c r="AH99" t="str" cm="1">
        <f t="array" aca="1" ref="AH99" ca="1">IFERROR(INDIRECT("$ag"&amp;S99),"")</f>
        <v/>
      </c>
      <c r="AI99" t="e" cm="1">
        <f t="array" aca="1" ref="AI99" ca="1">INDIRECT("O"&amp;S99)</f>
        <v>#VALUE!</v>
      </c>
      <c r="AJ99" t="str">
        <f t="shared" si="8"/>
        <v/>
      </c>
    </row>
    <row r="100" spans="1:36" ht="16.5" customHeight="1">
      <c r="A100" s="129"/>
      <c r="B100" s="134"/>
      <c r="C100" s="135"/>
      <c r="D100" s="146"/>
      <c r="E100" s="146"/>
      <c r="F100" s="135"/>
      <c r="G100" s="147"/>
      <c r="H100" s="147"/>
      <c r="I100" s="147"/>
      <c r="J100" s="147"/>
      <c r="K100" s="38"/>
      <c r="L100" s="143"/>
      <c r="M100" s="143"/>
      <c r="N100" s="61"/>
      <c r="O100" s="314"/>
      <c r="Q100" t="str">
        <f t="shared" si="0"/>
        <v/>
      </c>
      <c r="S100" t="e">
        <f t="shared" ca="1" si="10"/>
        <v>#VALUE!</v>
      </c>
      <c r="T100" t="e">
        <f t="shared" ca="1" si="2"/>
        <v>#VALUE!</v>
      </c>
      <c r="U100">
        <f t="shared" si="11"/>
        <v>36</v>
      </c>
      <c r="V100">
        <v>3.0833333333335</v>
      </c>
      <c r="W100">
        <f t="shared" si="12"/>
        <v>3</v>
      </c>
      <c r="X100" t="str" cm="1">
        <f t="array" aca="1" ref="X100" ca="1">IFERROR(INDEX('PC&amp;PD'!$A$1:$AS$19,ROW('PC&amp;PD'!$A$19),MATCH(INDIRECT(T100),'PC&amp;PD'!$A$1:$AS$1,0)),"")</f>
        <v/>
      </c>
      <c r="Y100" t="str">
        <f>IF(OR($N100="",$N100=0),"",IF($N100=$E$7,'Extracted info for SC'!$J$6,IF($N100=#REF!,'Extracted info for SC'!$J$7,IF($N100=#REF!,'Extracted info for SC'!$J$8,IF($N100=#REF!,'Extracted info for SC'!$J$9,IF($N100=#REF!,'Extracted info for SC'!$J$10,IF($N100=#REF!,'Extracted info for SC'!$J$11,IF($N100=#REF!,'Extracted info for SC'!$J$12,IF($N100=#REF!,'Extracted info for SC'!$J$13,IF($N100=#REF!,'Extracted info for SC'!$J$14,IF($N100=#REF!,'Extracted info for SC'!$J$15,IF($N100=#REF!,'Extracted info for SC'!$J$16,IF($N100=#REF!,'Extracted info for SC'!$J$17,IF($N100=#REF!,'Extracted info for SC'!$J$18,""))))))))))))))</f>
        <v/>
      </c>
      <c r="AA100" t="str">
        <f t="shared" si="4"/>
        <v/>
      </c>
      <c r="AB100" t="str">
        <f t="shared" si="5"/>
        <v/>
      </c>
      <c r="AC100" t="e">
        <f t="shared" ca="1" si="6"/>
        <v>#VALUE!</v>
      </c>
      <c r="AD100" t="str" cm="1">
        <f t="array" aca="1" ref="AD100" ca="1">IFERROR(IF((LEFT(INDIRECT("$F"&amp;$S100),4))="GOTS",IF($G100="Organic","GOTS_Organic_raw",(IF($G100="Responsible","GOTS_Responsible",(IF($G100="No Attribute (Conventional)","GOTS_conventional",(IF($G100="Recycled Pre/Post-Consumer","GOTS_pre_post",(IF($G100="In-Conversion","GOTS_in_conversion",(IF($G100="Sustainably Sourced","Sustainably_sourced",(IF($G100="Recycled pre-consumer organic","GOTS_recycled_organic",""))))))))))))),IF($G100="Organic","Organic",(IF($G100="Responsible","Responsible",(IF($G100="No Attribute (Conventional)","No_Attribute_Conventional",(IF($G100="Recycled Pre/Post-Consumer","Recycled_Pre_Post_Consumer",(IF($G100="In-Conversion","In_Conversion",(IF($G100="Recycled Pre-Consumer","Recycled_Pre_Consumer",(IF($G100="Recycled Post-Consumer","Recycled_Post_Consumer",(IF($G100="Sustainably Sourced","Sustainably_sourced",(IF($G100="Recycled pre-consumer organic","GOTS_recycled_organic","")))))))))))))))))),"")</f>
        <v/>
      </c>
      <c r="AE100" t="e" cm="1">
        <f t="array" aca="1" ref="AE100" ca="1">IF($I100="",IF(INDIRECT("$F"&amp;$S100)="","",IF(LEFT(INDIRECT("$F"&amp;$S100),3)="GRS","GRS_RCS_RM",IF((LEFT(INDIRECT("$F"&amp;$S100),3))="RCS","GRS_RCS_RM",IF(INDIRECT("$F"&amp;$S100)="OCS (No Label)","OCS_Conversion_RM",IF(LEFT(INDIRECT("$F"&amp;$S100),3)="OCS","OCS_RM",IF(RIGHT(INDIRECT("$F"&amp;$S100),10)="conversion","GOTS_RM_conversion",IF((LEFT(INDIRECT("$F"&amp;$S100),4))="GOTS","GOTS_RM","Responsible_RM"))))))),"DELETERM")</f>
        <v>#VALUE!</v>
      </c>
      <c r="AF100" t="e" cm="1">
        <f t="array" aca="1" ref="AF100" ca="1">IF($S100="","",INDIRECT("$Z"&amp;$S100))</f>
        <v>#VALUE!</v>
      </c>
      <c r="AG100" t="str">
        <f t="shared" si="7"/>
        <v/>
      </c>
      <c r="AH100" t="str" cm="1">
        <f t="array" aca="1" ref="AH100" ca="1">IFERROR(INDIRECT("$ag"&amp;S100),"")</f>
        <v/>
      </c>
      <c r="AI100" t="e" cm="1">
        <f t="array" aca="1" ref="AI100" ca="1">INDIRECT("O"&amp;S100)</f>
        <v>#VALUE!</v>
      </c>
      <c r="AJ100" t="str">
        <f t="shared" si="8"/>
        <v/>
      </c>
    </row>
    <row r="101" spans="1:36" ht="16.5" customHeight="1">
      <c r="A101" s="129"/>
      <c r="B101" s="134"/>
      <c r="C101" s="135"/>
      <c r="D101" s="146"/>
      <c r="E101" s="146"/>
      <c r="F101" s="135"/>
      <c r="G101" s="147"/>
      <c r="H101" s="147"/>
      <c r="I101" s="147"/>
      <c r="J101" s="147"/>
      <c r="K101" s="38"/>
      <c r="L101" s="143"/>
      <c r="M101" s="143"/>
      <c r="N101" s="61"/>
      <c r="O101" s="314"/>
      <c r="Q101" t="str">
        <f t="shared" si="0"/>
        <v/>
      </c>
      <c r="S101" t="e">
        <f t="shared" ca="1" si="10"/>
        <v>#VALUE!</v>
      </c>
      <c r="T101" t="e">
        <f t="shared" ca="1" si="2"/>
        <v>#VALUE!</v>
      </c>
      <c r="U101">
        <f t="shared" si="11"/>
        <v>36</v>
      </c>
      <c r="V101">
        <v>3.1666666666668402</v>
      </c>
      <c r="W101">
        <f t="shared" si="12"/>
        <v>3</v>
      </c>
      <c r="X101" t="str" cm="1">
        <f t="array" aca="1" ref="X101" ca="1">IFERROR(INDEX('PC&amp;PD'!$A$1:$AS$19,ROW('PC&amp;PD'!$A$19),MATCH(INDIRECT(T101),'PC&amp;PD'!$A$1:$AS$1,0)),"")</f>
        <v/>
      </c>
      <c r="Y101" t="str">
        <f>IF(OR($N101="",$N101=0),"",IF($N101=$E$7,'Extracted info for SC'!$J$6,IF($N101=#REF!,'Extracted info for SC'!$J$7,IF($N101=#REF!,'Extracted info for SC'!$J$8,IF($N101=#REF!,'Extracted info for SC'!$J$9,IF($N101=#REF!,'Extracted info for SC'!$J$10,IF($N101=#REF!,'Extracted info for SC'!$J$11,IF($N101=#REF!,'Extracted info for SC'!$J$12,IF($N101=#REF!,'Extracted info for SC'!$J$13,IF($N101=#REF!,'Extracted info for SC'!$J$14,IF($N101=#REF!,'Extracted info for SC'!$J$15,IF($N101=#REF!,'Extracted info for SC'!$J$16,IF($N101=#REF!,'Extracted info for SC'!$J$17,IF($N101=#REF!,'Extracted info for SC'!$J$18,""))))))))))))))</f>
        <v/>
      </c>
      <c r="AA101" t="str">
        <f t="shared" si="4"/>
        <v/>
      </c>
      <c r="AB101" t="str">
        <f t="shared" si="5"/>
        <v/>
      </c>
      <c r="AC101" t="e">
        <f t="shared" ca="1" si="6"/>
        <v>#VALUE!</v>
      </c>
      <c r="AD101" t="str" cm="1">
        <f t="array" aca="1" ref="AD101" ca="1">IFERROR(IF((LEFT(INDIRECT("$F"&amp;$S101),4))="GOTS",IF($G101="Organic","GOTS_Organic_raw",(IF($G101="Responsible","GOTS_Responsible",(IF($G101="No Attribute (Conventional)","GOTS_conventional",(IF($G101="Recycled Pre/Post-Consumer","GOTS_pre_post",(IF($G101="In-Conversion","GOTS_in_conversion",(IF($G101="Sustainably Sourced","Sustainably_sourced",(IF($G101="Recycled pre-consumer organic","GOTS_recycled_organic",""))))))))))))),IF($G101="Organic","Organic",(IF($G101="Responsible","Responsible",(IF($G101="No Attribute (Conventional)","No_Attribute_Conventional",(IF($G101="Recycled Pre/Post-Consumer","Recycled_Pre_Post_Consumer",(IF($G101="In-Conversion","In_Conversion",(IF($G101="Recycled Pre-Consumer","Recycled_Pre_Consumer",(IF($G101="Recycled Post-Consumer","Recycled_Post_Consumer",(IF($G101="Sustainably Sourced","Sustainably_sourced",(IF($G101="Recycled pre-consumer organic","GOTS_recycled_organic","")))))))))))))))))),"")</f>
        <v/>
      </c>
      <c r="AE101" t="e" cm="1">
        <f t="array" aca="1" ref="AE101" ca="1">IF($I101="",IF(INDIRECT("$F"&amp;$S101)="","",IF(LEFT(INDIRECT("$F"&amp;$S101),3)="GRS","GRS_RCS_RM",IF((LEFT(INDIRECT("$F"&amp;$S101),3))="RCS","GRS_RCS_RM",IF(INDIRECT("$F"&amp;$S101)="OCS (No Label)","OCS_Conversion_RM",IF(LEFT(INDIRECT("$F"&amp;$S101),3)="OCS","OCS_RM",IF(RIGHT(INDIRECT("$F"&amp;$S101),10)="conversion","GOTS_RM_conversion",IF((LEFT(INDIRECT("$F"&amp;$S101),4))="GOTS","GOTS_RM","Responsible_RM"))))))),"DELETERM")</f>
        <v>#VALUE!</v>
      </c>
      <c r="AF101" t="e" cm="1">
        <f t="array" aca="1" ref="AF101" ca="1">IF($S101="","",INDIRECT("$Z"&amp;$S101))</f>
        <v>#VALUE!</v>
      </c>
      <c r="AG101" t="str">
        <f t="shared" si="7"/>
        <v/>
      </c>
      <c r="AH101" t="str" cm="1">
        <f t="array" aca="1" ref="AH101" ca="1">IFERROR(INDIRECT("$ag"&amp;S101),"")</f>
        <v/>
      </c>
      <c r="AI101" t="e" cm="1">
        <f t="array" aca="1" ref="AI101" ca="1">INDIRECT("O"&amp;S101)</f>
        <v>#VALUE!</v>
      </c>
      <c r="AJ101" t="str">
        <f t="shared" si="8"/>
        <v/>
      </c>
    </row>
    <row r="102" spans="1:36" ht="16.5" customHeight="1">
      <c r="A102" s="129"/>
      <c r="B102" s="134"/>
      <c r="C102" s="135"/>
      <c r="D102" s="146"/>
      <c r="E102" s="146"/>
      <c r="F102" s="135"/>
      <c r="G102" s="147"/>
      <c r="H102" s="147"/>
      <c r="I102" s="147"/>
      <c r="J102" s="147"/>
      <c r="K102" s="38"/>
      <c r="L102" s="143"/>
      <c r="M102" s="143"/>
      <c r="N102" s="61"/>
      <c r="O102" s="314"/>
      <c r="Q102" t="str">
        <f t="shared" si="0"/>
        <v/>
      </c>
      <c r="S102" t="e">
        <f t="shared" ca="1" si="10"/>
        <v>#VALUE!</v>
      </c>
      <c r="T102" t="e">
        <f t="shared" ca="1" si="2"/>
        <v>#VALUE!</v>
      </c>
      <c r="U102">
        <f t="shared" si="11"/>
        <v>36</v>
      </c>
      <c r="V102">
        <v>3.2500000000001799</v>
      </c>
      <c r="W102">
        <f t="shared" si="12"/>
        <v>3</v>
      </c>
      <c r="X102" t="str" cm="1">
        <f t="array" aca="1" ref="X102" ca="1">IFERROR(INDEX('PC&amp;PD'!$A$1:$AS$19,ROW('PC&amp;PD'!$A$19),MATCH(INDIRECT(T102),'PC&amp;PD'!$A$1:$AS$1,0)),"")</f>
        <v/>
      </c>
      <c r="Y102" t="str">
        <f>IF(OR($N102="",$N102=0),"",IF($N102=$E$7,'Extracted info for SC'!$J$6,IF($N102=#REF!,'Extracted info for SC'!$J$7,IF($N102=#REF!,'Extracted info for SC'!$J$8,IF($N102=#REF!,'Extracted info for SC'!$J$9,IF($N102=#REF!,'Extracted info for SC'!$J$10,IF($N102=#REF!,'Extracted info for SC'!$J$11,IF($N102=#REF!,'Extracted info for SC'!$J$12,IF($N102=#REF!,'Extracted info for SC'!$J$13,IF($N102=#REF!,'Extracted info for SC'!$J$14,IF($N102=#REF!,'Extracted info for SC'!$J$15,IF($N102=#REF!,'Extracted info for SC'!$J$16,IF($N102=#REF!,'Extracted info for SC'!$J$17,IF($N102=#REF!,'Extracted info for SC'!$J$18,""))))))))))))))</f>
        <v/>
      </c>
      <c r="AA102" t="str">
        <f t="shared" si="4"/>
        <v/>
      </c>
      <c r="AB102" t="str">
        <f t="shared" si="5"/>
        <v/>
      </c>
      <c r="AC102" t="e">
        <f t="shared" ca="1" si="6"/>
        <v>#VALUE!</v>
      </c>
      <c r="AD102" t="str" cm="1">
        <f t="array" aca="1" ref="AD102" ca="1">IFERROR(IF((LEFT(INDIRECT("$F"&amp;$S102),4))="GOTS",IF($G102="Organic","GOTS_Organic_raw",(IF($G102="Responsible","GOTS_Responsible",(IF($G102="No Attribute (Conventional)","GOTS_conventional",(IF($G102="Recycled Pre/Post-Consumer","GOTS_pre_post",(IF($G102="In-Conversion","GOTS_in_conversion",(IF($G102="Sustainably Sourced","Sustainably_sourced",(IF($G102="Recycled pre-consumer organic","GOTS_recycled_organic",""))))))))))))),IF($G102="Organic","Organic",(IF($G102="Responsible","Responsible",(IF($G102="No Attribute (Conventional)","No_Attribute_Conventional",(IF($G102="Recycled Pre/Post-Consumer","Recycled_Pre_Post_Consumer",(IF($G102="In-Conversion","In_Conversion",(IF($G102="Recycled Pre-Consumer","Recycled_Pre_Consumer",(IF($G102="Recycled Post-Consumer","Recycled_Post_Consumer",(IF($G102="Sustainably Sourced","Sustainably_sourced",(IF($G102="Recycled pre-consumer organic","GOTS_recycled_organic","")))))))))))))))))),"")</f>
        <v/>
      </c>
      <c r="AE102" t="e" cm="1">
        <f t="array" aca="1" ref="AE102" ca="1">IF($I102="",IF(INDIRECT("$F"&amp;$S102)="","",IF(LEFT(INDIRECT("$F"&amp;$S102),3)="GRS","GRS_RCS_RM",IF((LEFT(INDIRECT("$F"&amp;$S102),3))="RCS","GRS_RCS_RM",IF(INDIRECT("$F"&amp;$S102)="OCS (No Label)","OCS_Conversion_RM",IF(LEFT(INDIRECT("$F"&amp;$S102),3)="OCS","OCS_RM",IF(RIGHT(INDIRECT("$F"&amp;$S102),10)="conversion","GOTS_RM_conversion",IF((LEFT(INDIRECT("$F"&amp;$S102),4))="GOTS","GOTS_RM","Responsible_RM"))))))),"DELETERM")</f>
        <v>#VALUE!</v>
      </c>
      <c r="AF102" t="e" cm="1">
        <f t="array" aca="1" ref="AF102" ca="1">IF($S102="","",INDIRECT("$Z"&amp;$S102))</f>
        <v>#VALUE!</v>
      </c>
      <c r="AG102" t="str">
        <f t="shared" si="7"/>
        <v/>
      </c>
      <c r="AH102" t="str" cm="1">
        <f t="array" aca="1" ref="AH102" ca="1">IFERROR(INDIRECT("$ag"&amp;S102),"")</f>
        <v/>
      </c>
      <c r="AI102" t="e" cm="1">
        <f t="array" aca="1" ref="AI102" ca="1">INDIRECT("O"&amp;S102)</f>
        <v>#VALUE!</v>
      </c>
      <c r="AJ102" t="str">
        <f t="shared" si="8"/>
        <v/>
      </c>
    </row>
    <row r="103" spans="1:36" ht="16.5" customHeight="1">
      <c r="A103" s="129"/>
      <c r="B103" s="134"/>
      <c r="C103" s="135"/>
      <c r="D103" s="146"/>
      <c r="E103" s="146"/>
      <c r="F103" s="135"/>
      <c r="G103" s="147"/>
      <c r="H103" s="147"/>
      <c r="I103" s="147"/>
      <c r="J103" s="147"/>
      <c r="K103" s="38"/>
      <c r="L103" s="143"/>
      <c r="M103" s="143"/>
      <c r="N103" s="61"/>
      <c r="O103" s="314"/>
      <c r="Q103" t="str">
        <f t="shared" si="0"/>
        <v/>
      </c>
      <c r="S103" t="e">
        <f t="shared" ca="1" si="10"/>
        <v>#VALUE!</v>
      </c>
      <c r="T103" t="e">
        <f t="shared" ca="1" si="2"/>
        <v>#VALUE!</v>
      </c>
      <c r="U103">
        <f t="shared" si="11"/>
        <v>36</v>
      </c>
      <c r="V103">
        <v>3.33333333333352</v>
      </c>
      <c r="W103">
        <f t="shared" si="12"/>
        <v>3</v>
      </c>
      <c r="X103" t="str" cm="1">
        <f t="array" aca="1" ref="X103" ca="1">IFERROR(INDEX('PC&amp;PD'!$A$1:$AS$19,ROW('PC&amp;PD'!$A$19),MATCH(INDIRECT(T103),'PC&amp;PD'!$A$1:$AS$1,0)),"")</f>
        <v/>
      </c>
      <c r="Y103" t="str">
        <f>IF(OR($N103="",$N103=0),"",IF($N103=$E$7,'Extracted info for SC'!$J$6,IF($N103=#REF!,'Extracted info for SC'!$J$7,IF($N103=#REF!,'Extracted info for SC'!$J$8,IF($N103=#REF!,'Extracted info for SC'!$J$9,IF($N103=#REF!,'Extracted info for SC'!$J$10,IF($N103=#REF!,'Extracted info for SC'!$J$11,IF($N103=#REF!,'Extracted info for SC'!$J$12,IF($N103=#REF!,'Extracted info for SC'!$J$13,IF($N103=#REF!,'Extracted info for SC'!$J$14,IF($N103=#REF!,'Extracted info for SC'!$J$15,IF($N103=#REF!,'Extracted info for SC'!$J$16,IF($N103=#REF!,'Extracted info for SC'!$J$17,IF($N103=#REF!,'Extracted info for SC'!$J$18,""))))))))))))))</f>
        <v/>
      </c>
      <c r="AA103" t="str">
        <f t="shared" si="4"/>
        <v/>
      </c>
      <c r="AB103" t="str">
        <f t="shared" si="5"/>
        <v/>
      </c>
      <c r="AC103" t="e">
        <f t="shared" ca="1" si="6"/>
        <v>#VALUE!</v>
      </c>
      <c r="AD103" t="str" cm="1">
        <f t="array" aca="1" ref="AD103" ca="1">IFERROR(IF((LEFT(INDIRECT("$F"&amp;$S103),4))="GOTS",IF($G103="Organic","GOTS_Organic_raw",(IF($G103="Responsible","GOTS_Responsible",(IF($G103="No Attribute (Conventional)","GOTS_conventional",(IF($G103="Recycled Pre/Post-Consumer","GOTS_pre_post",(IF($G103="In-Conversion","GOTS_in_conversion",(IF($G103="Sustainably Sourced","Sustainably_sourced",(IF($G103="Recycled pre-consumer organic","GOTS_recycled_organic",""))))))))))))),IF($G103="Organic","Organic",(IF($G103="Responsible","Responsible",(IF($G103="No Attribute (Conventional)","No_Attribute_Conventional",(IF($G103="Recycled Pre/Post-Consumer","Recycled_Pre_Post_Consumer",(IF($G103="In-Conversion","In_Conversion",(IF($G103="Recycled Pre-Consumer","Recycled_Pre_Consumer",(IF($G103="Recycled Post-Consumer","Recycled_Post_Consumer",(IF($G103="Sustainably Sourced","Sustainably_sourced",(IF($G103="Recycled pre-consumer organic","GOTS_recycled_organic","")))))))))))))))))),"")</f>
        <v/>
      </c>
      <c r="AE103" t="e" cm="1">
        <f t="array" aca="1" ref="AE103" ca="1">IF($I103="",IF(INDIRECT("$F"&amp;$S103)="","",IF(LEFT(INDIRECT("$F"&amp;$S103),3)="GRS","GRS_RCS_RM",IF((LEFT(INDIRECT("$F"&amp;$S103),3))="RCS","GRS_RCS_RM",IF(INDIRECT("$F"&amp;$S103)="OCS (No Label)","OCS_Conversion_RM",IF(LEFT(INDIRECT("$F"&amp;$S103),3)="OCS","OCS_RM",IF(RIGHT(INDIRECT("$F"&amp;$S103),10)="conversion","GOTS_RM_conversion",IF((LEFT(INDIRECT("$F"&amp;$S103),4))="GOTS","GOTS_RM","Responsible_RM"))))))),"DELETERM")</f>
        <v>#VALUE!</v>
      </c>
      <c r="AF103" t="e" cm="1">
        <f t="array" aca="1" ref="AF103" ca="1">IF($S103="","",INDIRECT("$Z"&amp;$S103))</f>
        <v>#VALUE!</v>
      </c>
      <c r="AG103" t="str">
        <f t="shared" si="7"/>
        <v/>
      </c>
      <c r="AH103" t="str" cm="1">
        <f t="array" aca="1" ref="AH103" ca="1">IFERROR(INDIRECT("$ag"&amp;S103),"")</f>
        <v/>
      </c>
      <c r="AI103" t="e" cm="1">
        <f t="array" aca="1" ref="AI103" ca="1">INDIRECT("O"&amp;S103)</f>
        <v>#VALUE!</v>
      </c>
      <c r="AJ103" t="str">
        <f t="shared" si="8"/>
        <v/>
      </c>
    </row>
    <row r="104" spans="1:36" ht="16.5" customHeight="1">
      <c r="A104" s="129"/>
      <c r="B104" s="134"/>
      <c r="C104" s="135"/>
      <c r="D104" s="146"/>
      <c r="E104" s="146"/>
      <c r="F104" s="135"/>
      <c r="G104" s="147"/>
      <c r="H104" s="147"/>
      <c r="I104" s="147"/>
      <c r="J104" s="147"/>
      <c r="K104" s="38"/>
      <c r="L104" s="143"/>
      <c r="M104" s="143"/>
      <c r="N104" s="61"/>
      <c r="O104" s="314"/>
      <c r="Q104" t="str">
        <f t="shared" si="0"/>
        <v/>
      </c>
      <c r="S104" t="e">
        <f t="shared" ca="1" si="10"/>
        <v>#VALUE!</v>
      </c>
      <c r="T104" t="e">
        <f t="shared" ca="1" si="2"/>
        <v>#VALUE!</v>
      </c>
      <c r="U104">
        <f t="shared" si="11"/>
        <v>36</v>
      </c>
      <c r="V104">
        <v>3.4166666666668601</v>
      </c>
      <c r="W104">
        <f t="shared" si="12"/>
        <v>3</v>
      </c>
      <c r="X104" t="str" cm="1">
        <f t="array" aca="1" ref="X104" ca="1">IFERROR(INDEX('PC&amp;PD'!$A$1:$AS$19,ROW('PC&amp;PD'!$A$19),MATCH(INDIRECT(T104),'PC&amp;PD'!$A$1:$AS$1,0)),"")</f>
        <v/>
      </c>
      <c r="Y104" t="str">
        <f>IF(OR($N104="",$N104=0),"",IF($N104=$E$7,'Extracted info for SC'!$J$6,IF($N104=#REF!,'Extracted info for SC'!$J$7,IF($N104=#REF!,'Extracted info for SC'!$J$8,IF($N104=#REF!,'Extracted info for SC'!$J$9,IF($N104=#REF!,'Extracted info for SC'!$J$10,IF($N104=#REF!,'Extracted info for SC'!$J$11,IF($N104=#REF!,'Extracted info for SC'!$J$12,IF($N104=#REF!,'Extracted info for SC'!$J$13,IF($N104=#REF!,'Extracted info for SC'!$J$14,IF($N104=#REF!,'Extracted info for SC'!$J$15,IF($N104=#REF!,'Extracted info for SC'!$J$16,IF($N104=#REF!,'Extracted info for SC'!$J$17,IF($N104=#REF!,'Extracted info for SC'!$J$18,""))))))))))))))</f>
        <v/>
      </c>
      <c r="AA104" t="str">
        <f t="shared" si="4"/>
        <v/>
      </c>
      <c r="AB104" t="str">
        <f t="shared" si="5"/>
        <v/>
      </c>
      <c r="AC104" t="e">
        <f t="shared" ca="1" si="6"/>
        <v>#VALUE!</v>
      </c>
      <c r="AD104" t="str" cm="1">
        <f t="array" aca="1" ref="AD104" ca="1">IFERROR(IF((LEFT(INDIRECT("$F"&amp;$S104),4))="GOTS",IF($G104="Organic","GOTS_Organic_raw",(IF($G104="Responsible","GOTS_Responsible",(IF($G104="No Attribute (Conventional)","GOTS_conventional",(IF($G104="Recycled Pre/Post-Consumer","GOTS_pre_post",(IF($G104="In-Conversion","GOTS_in_conversion",(IF($G104="Sustainably Sourced","Sustainably_sourced",(IF($G104="Recycled pre-consumer organic","GOTS_recycled_organic",""))))))))))))),IF($G104="Organic","Organic",(IF($G104="Responsible","Responsible",(IF($G104="No Attribute (Conventional)","No_Attribute_Conventional",(IF($G104="Recycled Pre/Post-Consumer","Recycled_Pre_Post_Consumer",(IF($G104="In-Conversion","In_Conversion",(IF($G104="Recycled Pre-Consumer","Recycled_Pre_Consumer",(IF($G104="Recycled Post-Consumer","Recycled_Post_Consumer",(IF($G104="Sustainably Sourced","Sustainably_sourced",(IF($G104="Recycled pre-consumer organic","GOTS_recycled_organic","")))))))))))))))))),"")</f>
        <v/>
      </c>
      <c r="AE104" t="e" cm="1">
        <f t="array" aca="1" ref="AE104" ca="1">IF($I104="",IF(INDIRECT("$F"&amp;$S104)="","",IF(LEFT(INDIRECT("$F"&amp;$S104),3)="GRS","GRS_RCS_RM",IF((LEFT(INDIRECT("$F"&amp;$S104),3))="RCS","GRS_RCS_RM",IF(INDIRECT("$F"&amp;$S104)="OCS (No Label)","OCS_Conversion_RM",IF(LEFT(INDIRECT("$F"&amp;$S104),3)="OCS","OCS_RM",IF(RIGHT(INDIRECT("$F"&amp;$S104),10)="conversion","GOTS_RM_conversion",IF((LEFT(INDIRECT("$F"&amp;$S104),4))="GOTS","GOTS_RM","Responsible_RM"))))))),"DELETERM")</f>
        <v>#VALUE!</v>
      </c>
      <c r="AF104" t="e" cm="1">
        <f t="array" aca="1" ref="AF104" ca="1">IF($S104="","",INDIRECT("$Z"&amp;$S104))</f>
        <v>#VALUE!</v>
      </c>
      <c r="AG104" t="str">
        <f t="shared" si="7"/>
        <v/>
      </c>
      <c r="AH104" t="str" cm="1">
        <f t="array" aca="1" ref="AH104" ca="1">IFERROR(INDIRECT("$ag"&amp;S104),"")</f>
        <v/>
      </c>
      <c r="AI104" t="e" cm="1">
        <f t="array" aca="1" ref="AI104" ca="1">INDIRECT("O"&amp;S104)</f>
        <v>#VALUE!</v>
      </c>
      <c r="AJ104" t="str">
        <f t="shared" si="8"/>
        <v/>
      </c>
    </row>
    <row r="105" spans="1:36" ht="16.5" customHeight="1">
      <c r="A105" s="130"/>
      <c r="B105" s="136"/>
      <c r="C105" s="137"/>
      <c r="D105" s="146"/>
      <c r="E105" s="146"/>
      <c r="F105" s="137"/>
      <c r="G105" s="147"/>
      <c r="H105" s="147"/>
      <c r="I105" s="147"/>
      <c r="J105" s="147"/>
      <c r="K105" s="38"/>
      <c r="L105" s="144"/>
      <c r="M105" s="144"/>
      <c r="N105" s="61"/>
      <c r="O105" s="314"/>
      <c r="Q105" t="str">
        <f t="shared" si="0"/>
        <v/>
      </c>
      <c r="S105" t="e">
        <f t="shared" ca="1" si="10"/>
        <v>#VALUE!</v>
      </c>
      <c r="T105" t="e">
        <f t="shared" ca="1" si="2"/>
        <v>#VALUE!</v>
      </c>
      <c r="U105">
        <f t="shared" si="11"/>
        <v>36</v>
      </c>
      <c r="V105">
        <v>3.5000000000001998</v>
      </c>
      <c r="W105">
        <f t="shared" si="12"/>
        <v>3</v>
      </c>
      <c r="X105" t="str" cm="1">
        <f t="array" aca="1" ref="X105" ca="1">IFERROR(INDEX('PC&amp;PD'!$A$1:$AS$19,ROW('PC&amp;PD'!$A$19),MATCH(INDIRECT(T105),'PC&amp;PD'!$A$1:$AS$1,0)),"")</f>
        <v/>
      </c>
      <c r="Y105" t="str">
        <f>IF(OR($N105="",$N105=0),"",IF($N105=$E$7,'Extracted info for SC'!$J$6,IF($N105=#REF!,'Extracted info for SC'!$J$7,IF($N105=#REF!,'Extracted info for SC'!$J$8,IF($N105=#REF!,'Extracted info for SC'!$J$9,IF($N105=#REF!,'Extracted info for SC'!$J$10,IF($N105=#REF!,'Extracted info for SC'!$J$11,IF($N105=#REF!,'Extracted info for SC'!$J$12,IF($N105=#REF!,'Extracted info for SC'!$J$13,IF($N105=#REF!,'Extracted info for SC'!$J$14,IF($N105=#REF!,'Extracted info for SC'!$J$15,IF($N105=#REF!,'Extracted info for SC'!$J$16,IF($N105=#REF!,'Extracted info for SC'!$J$17,IF($N105=#REF!,'Extracted info for SC'!$J$18,""))))))))))))))</f>
        <v/>
      </c>
      <c r="AA105" t="str">
        <f t="shared" si="4"/>
        <v/>
      </c>
      <c r="AB105" t="str">
        <f t="shared" si="5"/>
        <v/>
      </c>
      <c r="AC105" t="e">
        <f t="shared" ca="1" si="6"/>
        <v>#VALUE!</v>
      </c>
      <c r="AD105" t="str" cm="1">
        <f t="array" aca="1" ref="AD105" ca="1">IFERROR(IF((LEFT(INDIRECT("$F"&amp;$S105),4))="GOTS",IF($G105="Organic","GOTS_Organic_raw",(IF($G105="Responsible","GOTS_Responsible",(IF($G105="No Attribute (Conventional)","GOTS_conventional",(IF($G105="Recycled Pre/Post-Consumer","GOTS_pre_post",(IF($G105="In-Conversion","GOTS_in_conversion",(IF($G105="Sustainably Sourced","Sustainably_sourced",(IF($G105="Recycled pre-consumer organic","GOTS_recycled_organic",""))))))))))))),IF($G105="Organic","Organic",(IF($G105="Responsible","Responsible",(IF($G105="No Attribute (Conventional)","No_Attribute_Conventional",(IF($G105="Recycled Pre/Post-Consumer","Recycled_Pre_Post_Consumer",(IF($G105="In-Conversion","In_Conversion",(IF($G105="Recycled Pre-Consumer","Recycled_Pre_Consumer",(IF($G105="Recycled Post-Consumer","Recycled_Post_Consumer",(IF($G105="Sustainably Sourced","Sustainably_sourced",(IF($G105="Recycled pre-consumer organic","GOTS_recycled_organic","")))))))))))))))))),"")</f>
        <v/>
      </c>
      <c r="AE105" t="e" cm="1">
        <f t="array" aca="1" ref="AE105" ca="1">IF($I105="",IF(INDIRECT("$F"&amp;$S105)="","",IF(LEFT(INDIRECT("$F"&amp;$S105),3)="GRS","GRS_RCS_RM",IF((LEFT(INDIRECT("$F"&amp;$S105),3))="RCS","GRS_RCS_RM",IF(INDIRECT("$F"&amp;$S105)="OCS (No Label)","OCS_Conversion_RM",IF(LEFT(INDIRECT("$F"&amp;$S105),3)="OCS","OCS_RM",IF(RIGHT(INDIRECT("$F"&amp;$S105),10)="conversion","GOTS_RM_conversion",IF((LEFT(INDIRECT("$F"&amp;$S105),4))="GOTS","GOTS_RM","Responsible_RM"))))))),"DELETERM")</f>
        <v>#VALUE!</v>
      </c>
      <c r="AF105" t="e" cm="1">
        <f t="array" aca="1" ref="AF105" ca="1">IF($S105="","",INDIRECT("$Z"&amp;$S105))</f>
        <v>#VALUE!</v>
      </c>
      <c r="AG105" t="str">
        <f t="shared" si="7"/>
        <v/>
      </c>
      <c r="AH105" t="str" cm="1">
        <f t="array" aca="1" ref="AH105" ca="1">IFERROR(INDIRECT("$ag"&amp;S105),"")</f>
        <v/>
      </c>
      <c r="AI105" t="e" cm="1">
        <f t="array" aca="1" ref="AI105" ca="1">INDIRECT("O"&amp;S105)</f>
        <v>#VALUE!</v>
      </c>
      <c r="AJ105" t="str">
        <f t="shared" si="8"/>
        <v/>
      </c>
    </row>
    <row r="106" spans="1:36" ht="16.5" customHeight="1">
      <c r="A106" s="130"/>
      <c r="B106" s="136"/>
      <c r="C106" s="137"/>
      <c r="D106" s="146"/>
      <c r="E106" s="146"/>
      <c r="F106" s="137"/>
      <c r="G106" s="147"/>
      <c r="H106" s="147"/>
      <c r="I106" s="147"/>
      <c r="J106" s="147"/>
      <c r="K106" s="38"/>
      <c r="L106" s="144"/>
      <c r="M106" s="144"/>
      <c r="N106" s="61"/>
      <c r="O106" s="314"/>
      <c r="Q106" t="str">
        <f t="shared" si="0"/>
        <v/>
      </c>
      <c r="S106" t="e">
        <f t="shared" ca="1" si="10"/>
        <v>#VALUE!</v>
      </c>
      <c r="T106" t="e">
        <f t="shared" ca="1" si="2"/>
        <v>#VALUE!</v>
      </c>
      <c r="U106">
        <f t="shared" si="11"/>
        <v>36</v>
      </c>
      <c r="V106">
        <v>3.58333333333354</v>
      </c>
      <c r="W106">
        <f t="shared" si="12"/>
        <v>3</v>
      </c>
      <c r="X106" t="str" cm="1">
        <f t="array" aca="1" ref="X106" ca="1">IFERROR(INDEX('PC&amp;PD'!$A$1:$AS$19,ROW('PC&amp;PD'!$A$19),MATCH(INDIRECT(T106),'PC&amp;PD'!$A$1:$AS$1,0)),"")</f>
        <v/>
      </c>
      <c r="Y106" t="str">
        <f>IF(OR($N106="",$N106=0),"",IF($N106=$E$7,'Extracted info for SC'!$J$6,IF($N106=#REF!,'Extracted info for SC'!$J$7,IF($N106=#REF!,'Extracted info for SC'!$J$8,IF($N106=#REF!,'Extracted info for SC'!$J$9,IF($N106=#REF!,'Extracted info for SC'!$J$10,IF($N106=#REF!,'Extracted info for SC'!$J$11,IF($N106=#REF!,'Extracted info for SC'!$J$12,IF($N106=#REF!,'Extracted info for SC'!$J$13,IF($N106=#REF!,'Extracted info for SC'!$J$14,IF($N106=#REF!,'Extracted info for SC'!$J$15,IF($N106=#REF!,'Extracted info for SC'!$J$16,IF($N106=#REF!,'Extracted info for SC'!$J$17,IF($N106=#REF!,'Extracted info for SC'!$J$18,""))))))))))))))</f>
        <v/>
      </c>
      <c r="AA106" t="str">
        <f t="shared" si="4"/>
        <v/>
      </c>
      <c r="AB106" t="str">
        <f t="shared" si="5"/>
        <v/>
      </c>
      <c r="AC106" t="e">
        <f t="shared" ca="1" si="6"/>
        <v>#VALUE!</v>
      </c>
      <c r="AD106" t="str" cm="1">
        <f t="array" aca="1" ref="AD106" ca="1">IFERROR(IF((LEFT(INDIRECT("$F"&amp;$S106),4))="GOTS",IF($G106="Organic","GOTS_Organic_raw",(IF($G106="Responsible","GOTS_Responsible",(IF($G106="No Attribute (Conventional)","GOTS_conventional",(IF($G106="Recycled Pre/Post-Consumer","GOTS_pre_post",(IF($G106="In-Conversion","GOTS_in_conversion",(IF($G106="Sustainably Sourced","Sustainably_sourced",(IF($G106="Recycled pre-consumer organic","GOTS_recycled_organic",""))))))))))))),IF($G106="Organic","Organic",(IF($G106="Responsible","Responsible",(IF($G106="No Attribute (Conventional)","No_Attribute_Conventional",(IF($G106="Recycled Pre/Post-Consumer","Recycled_Pre_Post_Consumer",(IF($G106="In-Conversion","In_Conversion",(IF($G106="Recycled Pre-Consumer","Recycled_Pre_Consumer",(IF($G106="Recycled Post-Consumer","Recycled_Post_Consumer",(IF($G106="Sustainably Sourced","Sustainably_sourced",(IF($G106="Recycled pre-consumer organic","GOTS_recycled_organic","")))))))))))))))))),"")</f>
        <v/>
      </c>
      <c r="AE106" t="e" cm="1">
        <f t="array" aca="1" ref="AE106" ca="1">IF($I106="",IF(INDIRECT("$F"&amp;$S106)="","",IF(LEFT(INDIRECT("$F"&amp;$S106),3)="GRS","GRS_RCS_RM",IF((LEFT(INDIRECT("$F"&amp;$S106),3))="RCS","GRS_RCS_RM",IF(INDIRECT("$F"&amp;$S106)="OCS (No Label)","OCS_Conversion_RM",IF(LEFT(INDIRECT("$F"&amp;$S106),3)="OCS","OCS_RM",IF(RIGHT(INDIRECT("$F"&amp;$S106),10)="conversion","GOTS_RM_conversion",IF((LEFT(INDIRECT("$F"&amp;$S106),4))="GOTS","GOTS_RM","Responsible_RM"))))))),"DELETERM")</f>
        <v>#VALUE!</v>
      </c>
      <c r="AF106" t="e" cm="1">
        <f t="array" aca="1" ref="AF106" ca="1">IF($S106="","",INDIRECT("$Z"&amp;$S106))</f>
        <v>#VALUE!</v>
      </c>
      <c r="AG106" t="str">
        <f t="shared" si="7"/>
        <v/>
      </c>
      <c r="AH106" t="str" cm="1">
        <f t="array" aca="1" ref="AH106" ca="1">IFERROR(INDIRECT("$ag"&amp;S106),"")</f>
        <v/>
      </c>
      <c r="AI106" t="e" cm="1">
        <f t="array" aca="1" ref="AI106" ca="1">INDIRECT("O"&amp;S106)</f>
        <v>#VALUE!</v>
      </c>
      <c r="AJ106" t="str">
        <f t="shared" si="8"/>
        <v/>
      </c>
    </row>
    <row r="107" spans="1:36" ht="16.5" customHeight="1">
      <c r="A107" s="130"/>
      <c r="B107" s="136"/>
      <c r="C107" s="137"/>
      <c r="D107" s="146"/>
      <c r="E107" s="146"/>
      <c r="F107" s="137"/>
      <c r="G107" s="147"/>
      <c r="H107" s="147"/>
      <c r="I107" s="147"/>
      <c r="J107" s="147"/>
      <c r="K107" s="38"/>
      <c r="L107" s="144"/>
      <c r="M107" s="144"/>
      <c r="N107" s="61"/>
      <c r="O107" s="314"/>
      <c r="Q107" t="str">
        <f t="shared" si="0"/>
        <v/>
      </c>
      <c r="S107" t="e">
        <f t="shared" ca="1" si="10"/>
        <v>#VALUE!</v>
      </c>
      <c r="T107" t="e">
        <f t="shared" ca="1" si="2"/>
        <v>#VALUE!</v>
      </c>
      <c r="U107">
        <f t="shared" si="11"/>
        <v>36</v>
      </c>
      <c r="V107">
        <v>3.6666666666668801</v>
      </c>
      <c r="W107">
        <f t="shared" si="12"/>
        <v>3</v>
      </c>
      <c r="X107" t="str" cm="1">
        <f t="array" aca="1" ref="X107" ca="1">IFERROR(INDEX('PC&amp;PD'!$A$1:$AS$19,ROW('PC&amp;PD'!$A$19),MATCH(INDIRECT(T107),'PC&amp;PD'!$A$1:$AS$1,0)),"")</f>
        <v/>
      </c>
      <c r="Y107" t="str">
        <f>IF(OR($N107="",$N107=0),"",IF($N107=$E$7,'Extracted info for SC'!$J$6,IF($N107=#REF!,'Extracted info for SC'!$J$7,IF($N107=#REF!,'Extracted info for SC'!$J$8,IF($N107=#REF!,'Extracted info for SC'!$J$9,IF($N107=#REF!,'Extracted info for SC'!$J$10,IF($N107=#REF!,'Extracted info for SC'!$J$11,IF($N107=#REF!,'Extracted info for SC'!$J$12,IF($N107=#REF!,'Extracted info for SC'!$J$13,IF($N107=#REF!,'Extracted info for SC'!$J$14,IF($N107=#REF!,'Extracted info for SC'!$J$15,IF($N107=#REF!,'Extracted info for SC'!$J$16,IF($N107=#REF!,'Extracted info for SC'!$J$17,IF($N107=#REF!,'Extracted info for SC'!$J$18,""))))))))))))))</f>
        <v/>
      </c>
      <c r="AA107" t="str">
        <f t="shared" si="4"/>
        <v/>
      </c>
      <c r="AB107" t="str">
        <f t="shared" si="5"/>
        <v/>
      </c>
      <c r="AC107" t="e">
        <f t="shared" ca="1" si="6"/>
        <v>#VALUE!</v>
      </c>
      <c r="AD107" t="str" cm="1">
        <f t="array" aca="1" ref="AD107" ca="1">IFERROR(IF((LEFT(INDIRECT("$F"&amp;$S107),4))="GOTS",IF($G107="Organic","GOTS_Organic_raw",(IF($G107="Responsible","GOTS_Responsible",(IF($G107="No Attribute (Conventional)","GOTS_conventional",(IF($G107="Recycled Pre/Post-Consumer","GOTS_pre_post",(IF($G107="In-Conversion","GOTS_in_conversion",(IF($G107="Sustainably Sourced","Sustainably_sourced",(IF($G107="Recycled pre-consumer organic","GOTS_recycled_organic",""))))))))))))),IF($G107="Organic","Organic",(IF($G107="Responsible","Responsible",(IF($G107="No Attribute (Conventional)","No_Attribute_Conventional",(IF($G107="Recycled Pre/Post-Consumer","Recycled_Pre_Post_Consumer",(IF($G107="In-Conversion","In_Conversion",(IF($G107="Recycled Pre-Consumer","Recycled_Pre_Consumer",(IF($G107="Recycled Post-Consumer","Recycled_Post_Consumer",(IF($G107="Sustainably Sourced","Sustainably_sourced",(IF($G107="Recycled pre-consumer organic","GOTS_recycled_organic","")))))))))))))))))),"")</f>
        <v/>
      </c>
      <c r="AE107" t="e" cm="1">
        <f t="array" aca="1" ref="AE107" ca="1">IF($I107="",IF(INDIRECT("$F"&amp;$S107)="","",IF(LEFT(INDIRECT("$F"&amp;$S107),3)="GRS","GRS_RCS_RM",IF((LEFT(INDIRECT("$F"&amp;$S107),3))="RCS","GRS_RCS_RM",IF(INDIRECT("$F"&amp;$S107)="OCS (No Label)","OCS_Conversion_RM",IF(LEFT(INDIRECT("$F"&amp;$S107),3)="OCS","OCS_RM",IF(RIGHT(INDIRECT("$F"&amp;$S107),10)="conversion","GOTS_RM_conversion",IF((LEFT(INDIRECT("$F"&amp;$S107),4))="GOTS","GOTS_RM","Responsible_RM"))))))),"DELETERM")</f>
        <v>#VALUE!</v>
      </c>
      <c r="AF107" t="e" cm="1">
        <f t="array" aca="1" ref="AF107" ca="1">IF($S107="","",INDIRECT("$Z"&amp;$S107))</f>
        <v>#VALUE!</v>
      </c>
      <c r="AG107" t="str">
        <f t="shared" si="7"/>
        <v/>
      </c>
      <c r="AH107" t="str" cm="1">
        <f t="array" aca="1" ref="AH107" ca="1">IFERROR(INDIRECT("$ag"&amp;S107),"")</f>
        <v/>
      </c>
      <c r="AI107" t="e" cm="1">
        <f t="array" aca="1" ref="AI107" ca="1">INDIRECT("O"&amp;S107)</f>
        <v>#VALUE!</v>
      </c>
      <c r="AJ107" t="str">
        <f t="shared" si="8"/>
        <v/>
      </c>
    </row>
    <row r="108" spans="1:36" ht="16.5" customHeight="1">
      <c r="A108" s="130"/>
      <c r="B108" s="136"/>
      <c r="C108" s="137"/>
      <c r="D108" s="146"/>
      <c r="E108" s="146"/>
      <c r="F108" s="137"/>
      <c r="G108" s="147"/>
      <c r="H108" s="147"/>
      <c r="I108" s="147"/>
      <c r="J108" s="147"/>
      <c r="K108" s="38"/>
      <c r="L108" s="144"/>
      <c r="M108" s="144"/>
      <c r="N108" s="61"/>
      <c r="O108" s="314"/>
      <c r="Q108" t="str">
        <f t="shared" si="0"/>
        <v/>
      </c>
      <c r="S108" t="e">
        <f t="shared" ca="1" si="10"/>
        <v>#VALUE!</v>
      </c>
      <c r="T108" t="e">
        <f t="shared" ca="1" si="2"/>
        <v>#VALUE!</v>
      </c>
      <c r="U108">
        <f t="shared" si="11"/>
        <v>36</v>
      </c>
      <c r="V108">
        <v>3.7500000000002198</v>
      </c>
      <c r="W108">
        <f t="shared" si="12"/>
        <v>3</v>
      </c>
      <c r="X108" t="str" cm="1">
        <f t="array" aca="1" ref="X108" ca="1">IFERROR(INDEX('PC&amp;PD'!$A$1:$AS$19,ROW('PC&amp;PD'!$A$19),MATCH(INDIRECT(T108),'PC&amp;PD'!$A$1:$AS$1,0)),"")</f>
        <v/>
      </c>
      <c r="Y108" t="str">
        <f>IF(OR($N108="",$N108=0),"",IF($N108=$E$7,'Extracted info for SC'!$J$6,IF($N108=#REF!,'Extracted info for SC'!$J$7,IF($N108=#REF!,'Extracted info for SC'!$J$8,IF($N108=#REF!,'Extracted info for SC'!$J$9,IF($N108=#REF!,'Extracted info for SC'!$J$10,IF($N108=#REF!,'Extracted info for SC'!$J$11,IF($N108=#REF!,'Extracted info for SC'!$J$12,IF($N108=#REF!,'Extracted info for SC'!$J$13,IF($N108=#REF!,'Extracted info for SC'!$J$14,IF($N108=#REF!,'Extracted info for SC'!$J$15,IF($N108=#REF!,'Extracted info for SC'!$J$16,IF($N108=#REF!,'Extracted info for SC'!$J$17,IF($N108=#REF!,'Extracted info for SC'!$J$18,""))))))))))))))</f>
        <v/>
      </c>
      <c r="AA108" t="str">
        <f t="shared" si="4"/>
        <v/>
      </c>
      <c r="AB108" t="str">
        <f t="shared" si="5"/>
        <v/>
      </c>
      <c r="AC108" t="e">
        <f t="shared" ca="1" si="6"/>
        <v>#VALUE!</v>
      </c>
      <c r="AD108" t="str" cm="1">
        <f t="array" aca="1" ref="AD108" ca="1">IFERROR(IF((LEFT(INDIRECT("$F"&amp;$S108),4))="GOTS",IF($G108="Organic","GOTS_Organic_raw",(IF($G108="Responsible","GOTS_Responsible",(IF($G108="No Attribute (Conventional)","GOTS_conventional",(IF($G108="Recycled Pre/Post-Consumer","GOTS_pre_post",(IF($G108="In-Conversion","GOTS_in_conversion",(IF($G108="Sustainably Sourced","Sustainably_sourced",(IF($G108="Recycled pre-consumer organic","GOTS_recycled_organic",""))))))))))))),IF($G108="Organic","Organic",(IF($G108="Responsible","Responsible",(IF($G108="No Attribute (Conventional)","No_Attribute_Conventional",(IF($G108="Recycled Pre/Post-Consumer","Recycled_Pre_Post_Consumer",(IF($G108="In-Conversion","In_Conversion",(IF($G108="Recycled Pre-Consumer","Recycled_Pre_Consumer",(IF($G108="Recycled Post-Consumer","Recycled_Post_Consumer",(IF($G108="Sustainably Sourced","Sustainably_sourced",(IF($G108="Recycled pre-consumer organic","GOTS_recycled_organic","")))))))))))))))))),"")</f>
        <v/>
      </c>
      <c r="AE108" t="e" cm="1">
        <f t="array" aca="1" ref="AE108" ca="1">IF($I108="",IF(INDIRECT("$F"&amp;$S108)="","",IF(LEFT(INDIRECT("$F"&amp;$S108),3)="GRS","GRS_RCS_RM",IF((LEFT(INDIRECT("$F"&amp;$S108),3))="RCS","GRS_RCS_RM",IF(INDIRECT("$F"&amp;$S108)="OCS (No Label)","OCS_Conversion_RM",IF(LEFT(INDIRECT("$F"&amp;$S108),3)="OCS","OCS_RM",IF(RIGHT(INDIRECT("$F"&amp;$S108),10)="conversion","GOTS_RM_conversion",IF((LEFT(INDIRECT("$F"&amp;$S108),4))="GOTS","GOTS_RM","Responsible_RM"))))))),"DELETERM")</f>
        <v>#VALUE!</v>
      </c>
      <c r="AF108" t="e" cm="1">
        <f t="array" aca="1" ref="AF108" ca="1">IF($S108="","",INDIRECT("$Z"&amp;$S108))</f>
        <v>#VALUE!</v>
      </c>
      <c r="AG108" t="str">
        <f t="shared" si="7"/>
        <v/>
      </c>
      <c r="AH108" t="str" cm="1">
        <f t="array" aca="1" ref="AH108" ca="1">IFERROR(INDIRECT("$ag"&amp;S108),"")</f>
        <v/>
      </c>
      <c r="AI108" t="e" cm="1">
        <f t="array" aca="1" ref="AI108" ca="1">INDIRECT("O"&amp;S108)</f>
        <v>#VALUE!</v>
      </c>
      <c r="AJ108" t="str">
        <f t="shared" si="8"/>
        <v/>
      </c>
    </row>
    <row r="109" spans="1:36" ht="16.5" customHeight="1">
      <c r="A109" s="130"/>
      <c r="B109" s="136"/>
      <c r="C109" s="137"/>
      <c r="D109" s="146"/>
      <c r="E109" s="146"/>
      <c r="F109" s="137"/>
      <c r="G109" s="147"/>
      <c r="H109" s="147"/>
      <c r="I109" s="147"/>
      <c r="J109" s="147"/>
      <c r="K109" s="38"/>
      <c r="L109" s="144"/>
      <c r="M109" s="144"/>
      <c r="N109" s="61"/>
      <c r="O109" s="314"/>
      <c r="Q109" t="str">
        <f t="shared" si="0"/>
        <v/>
      </c>
      <c r="S109" t="e">
        <f t="shared" ca="1" si="10"/>
        <v>#VALUE!</v>
      </c>
      <c r="T109" t="e">
        <f t="shared" ca="1" si="2"/>
        <v>#VALUE!</v>
      </c>
      <c r="U109">
        <f t="shared" si="11"/>
        <v>36</v>
      </c>
      <c r="V109">
        <v>3.83333333333356</v>
      </c>
      <c r="W109">
        <f t="shared" si="12"/>
        <v>3</v>
      </c>
      <c r="X109" t="str" cm="1">
        <f t="array" aca="1" ref="X109" ca="1">IFERROR(INDEX('PC&amp;PD'!$A$1:$AS$19,ROW('PC&amp;PD'!$A$19),MATCH(INDIRECT(T109),'PC&amp;PD'!$A$1:$AS$1,0)),"")</f>
        <v/>
      </c>
      <c r="Y109" t="str">
        <f>IF(OR($N109="",$N109=0),"",IF($N109=$E$7,'Extracted info for SC'!$J$6,IF($N109=#REF!,'Extracted info for SC'!$J$7,IF($N109=#REF!,'Extracted info for SC'!$J$8,IF($N109=#REF!,'Extracted info for SC'!$J$9,IF($N109=#REF!,'Extracted info for SC'!$J$10,IF($N109=#REF!,'Extracted info for SC'!$J$11,IF($N109=#REF!,'Extracted info for SC'!$J$12,IF($N109=#REF!,'Extracted info for SC'!$J$13,IF($N109=#REF!,'Extracted info for SC'!$J$14,IF($N109=#REF!,'Extracted info for SC'!$J$15,IF($N109=#REF!,'Extracted info for SC'!$J$16,IF($N109=#REF!,'Extracted info for SC'!$J$17,IF($N109=#REF!,'Extracted info for SC'!$J$18,""))))))))))))))</f>
        <v/>
      </c>
      <c r="AA109" t="str">
        <f t="shared" si="4"/>
        <v/>
      </c>
      <c r="AB109" t="str">
        <f t="shared" si="5"/>
        <v/>
      </c>
      <c r="AC109" t="e">
        <f t="shared" ca="1" si="6"/>
        <v>#VALUE!</v>
      </c>
      <c r="AD109" t="str" cm="1">
        <f t="array" aca="1" ref="AD109" ca="1">IFERROR(IF((LEFT(INDIRECT("$F"&amp;$S109),4))="GOTS",IF($G109="Organic","GOTS_Organic_raw",(IF($G109="Responsible","GOTS_Responsible",(IF($G109="No Attribute (Conventional)","GOTS_conventional",(IF($G109="Recycled Pre/Post-Consumer","GOTS_pre_post",(IF($G109="In-Conversion","GOTS_in_conversion",(IF($G109="Sustainably Sourced","Sustainably_sourced",(IF($G109="Recycled pre-consumer organic","GOTS_recycled_organic",""))))))))))))),IF($G109="Organic","Organic",(IF($G109="Responsible","Responsible",(IF($G109="No Attribute (Conventional)","No_Attribute_Conventional",(IF($G109="Recycled Pre/Post-Consumer","Recycled_Pre_Post_Consumer",(IF($G109="In-Conversion","In_Conversion",(IF($G109="Recycled Pre-Consumer","Recycled_Pre_Consumer",(IF($G109="Recycled Post-Consumer","Recycled_Post_Consumer",(IF($G109="Sustainably Sourced","Sustainably_sourced",(IF($G109="Recycled pre-consumer organic","GOTS_recycled_organic","")))))))))))))))))),"")</f>
        <v/>
      </c>
      <c r="AE109" t="e" cm="1">
        <f t="array" aca="1" ref="AE109" ca="1">IF($I109="",IF(INDIRECT("$F"&amp;$S109)="","",IF(LEFT(INDIRECT("$F"&amp;$S109),3)="GRS","GRS_RCS_RM",IF((LEFT(INDIRECT("$F"&amp;$S109),3))="RCS","GRS_RCS_RM",IF(INDIRECT("$F"&amp;$S109)="OCS (No Label)","OCS_Conversion_RM",IF(LEFT(INDIRECT("$F"&amp;$S109),3)="OCS","OCS_RM",IF(RIGHT(INDIRECT("$F"&amp;$S109),10)="conversion","GOTS_RM_conversion",IF((LEFT(INDIRECT("$F"&amp;$S109),4))="GOTS","GOTS_RM","Responsible_RM"))))))),"DELETERM")</f>
        <v>#VALUE!</v>
      </c>
      <c r="AF109" t="e" cm="1">
        <f t="array" aca="1" ref="AF109" ca="1">IF($S109="","",INDIRECT("$Z"&amp;$S109))</f>
        <v>#VALUE!</v>
      </c>
      <c r="AG109" t="str">
        <f t="shared" si="7"/>
        <v/>
      </c>
      <c r="AH109" t="str" cm="1">
        <f t="array" aca="1" ref="AH109" ca="1">IFERROR(INDIRECT("$ag"&amp;S109),"")</f>
        <v/>
      </c>
      <c r="AI109" t="e" cm="1">
        <f t="array" aca="1" ref="AI109" ca="1">INDIRECT("O"&amp;S109)</f>
        <v>#VALUE!</v>
      </c>
      <c r="AJ109" t="str">
        <f t="shared" si="8"/>
        <v/>
      </c>
    </row>
    <row r="110" spans="1:36" ht="16.5" customHeight="1" thickBot="1">
      <c r="A110" s="131"/>
      <c r="B110" s="138"/>
      <c r="C110" s="139"/>
      <c r="D110" s="148"/>
      <c r="E110" s="148"/>
      <c r="F110" s="139"/>
      <c r="G110" s="149"/>
      <c r="H110" s="149"/>
      <c r="I110" s="149"/>
      <c r="J110" s="149"/>
      <c r="K110" s="39"/>
      <c r="L110" s="145"/>
      <c r="M110" s="145"/>
      <c r="N110" s="62"/>
      <c r="O110" s="315"/>
      <c r="Q110" t="str">
        <f t="shared" si="0"/>
        <v/>
      </c>
      <c r="S110" t="e">
        <f t="shared" ca="1" si="10"/>
        <v>#VALUE!</v>
      </c>
      <c r="T110" t="e">
        <f t="shared" ca="1" si="2"/>
        <v>#VALUE!</v>
      </c>
      <c r="U110">
        <f t="shared" si="11"/>
        <v>36</v>
      </c>
      <c r="V110">
        <v>3.9166666666669001</v>
      </c>
      <c r="W110">
        <f t="shared" si="12"/>
        <v>3</v>
      </c>
      <c r="X110" t="str" cm="1">
        <f t="array" aca="1" ref="X110" ca="1">IFERROR(INDEX('PC&amp;PD'!$A$1:$AS$19,ROW('PC&amp;PD'!$A$19),MATCH(INDIRECT(T110),'PC&amp;PD'!$A$1:$AS$1,0)),"")</f>
        <v/>
      </c>
      <c r="Y110" t="str">
        <f>IF(OR($N110="",$N110=0),"",IF($N110=$E$7,'Extracted info for SC'!$J$6,IF($N110=#REF!,'Extracted info for SC'!$J$7,IF($N110=#REF!,'Extracted info for SC'!$J$8,IF($N110=#REF!,'Extracted info for SC'!$J$9,IF($N110=#REF!,'Extracted info for SC'!$J$10,IF($N110=#REF!,'Extracted info for SC'!$J$11,IF($N110=#REF!,'Extracted info for SC'!$J$12,IF($N110=#REF!,'Extracted info for SC'!$J$13,IF($N110=#REF!,'Extracted info for SC'!$J$14,IF($N110=#REF!,'Extracted info for SC'!$J$15,IF($N110=#REF!,'Extracted info for SC'!$J$16,IF($N110=#REF!,'Extracted info for SC'!$J$17,IF($N110=#REF!,'Extracted info for SC'!$J$18,""))))))))))))))</f>
        <v/>
      </c>
      <c r="AA110" t="str">
        <f t="shared" si="4"/>
        <v/>
      </c>
      <c r="AB110" t="str">
        <f t="shared" si="5"/>
        <v/>
      </c>
      <c r="AC110" t="e">
        <f t="shared" ca="1" si="6"/>
        <v>#VALUE!</v>
      </c>
      <c r="AD110" t="str" cm="1">
        <f t="array" aca="1" ref="AD110" ca="1">IFERROR(IF((LEFT(INDIRECT("$F"&amp;$S110),4))="GOTS",IF($G110="Organic","GOTS_Organic_raw",(IF($G110="Responsible","GOTS_Responsible",(IF($G110="No Attribute (Conventional)","GOTS_conventional",(IF($G110="Recycled Pre/Post-Consumer","GOTS_pre_post",(IF($G110="In-Conversion","GOTS_in_conversion",(IF($G110="Sustainably Sourced","Sustainably_sourced",(IF($G110="Recycled pre-consumer organic","GOTS_recycled_organic",""))))))))))))),IF($G110="Organic","Organic",(IF($G110="Responsible","Responsible",(IF($G110="No Attribute (Conventional)","No_Attribute_Conventional",(IF($G110="Recycled Pre/Post-Consumer","Recycled_Pre_Post_Consumer",(IF($G110="In-Conversion","In_Conversion",(IF($G110="Recycled Pre-Consumer","Recycled_Pre_Consumer",(IF($G110="Recycled Post-Consumer","Recycled_Post_Consumer",(IF($G110="Sustainably Sourced","Sustainably_sourced",(IF($G110="Recycled pre-consumer organic","GOTS_recycled_organic","")))))))))))))))))),"")</f>
        <v/>
      </c>
      <c r="AE110" t="e" cm="1">
        <f t="array" aca="1" ref="AE110" ca="1">IF($I110="",IF(INDIRECT("$F"&amp;$S110)="","",IF(LEFT(INDIRECT("$F"&amp;$S110),3)="GRS","GRS_RCS_RM",IF((LEFT(INDIRECT("$F"&amp;$S110),3))="RCS","GRS_RCS_RM",IF(INDIRECT("$F"&amp;$S110)="OCS (No Label)","OCS_Conversion_RM",IF(LEFT(INDIRECT("$F"&amp;$S110),3)="OCS","OCS_RM",IF(RIGHT(INDIRECT("$F"&amp;$S110),10)="conversion","GOTS_RM_conversion",IF((LEFT(INDIRECT("$F"&amp;$S110),4))="GOTS","GOTS_RM","Responsible_RM"))))))),"DELETERM")</f>
        <v>#VALUE!</v>
      </c>
      <c r="AF110" t="e" cm="1">
        <f t="array" aca="1" ref="AF110" ca="1">IF($S110="","",INDIRECT("$Z"&amp;$S110))</f>
        <v>#VALUE!</v>
      </c>
      <c r="AG110" t="str">
        <f t="shared" si="7"/>
        <v/>
      </c>
      <c r="AH110" t="str" cm="1">
        <f t="array" aca="1" ref="AH110" ca="1">IFERROR(INDIRECT("$ag"&amp;S110),"")</f>
        <v/>
      </c>
      <c r="AI110" t="e" cm="1">
        <f t="array" aca="1" ref="AI110" ca="1">INDIRECT("O"&amp;S110)</f>
        <v>#VALUE!</v>
      </c>
      <c r="AJ110" t="str">
        <f t="shared" si="8"/>
        <v/>
      </c>
    </row>
    <row r="111" spans="1:36" ht="16.5" customHeight="1">
      <c r="A111" s="128" t="str">
        <f>IF(B111="","",COUNTA($B$63:$B111))</f>
        <v/>
      </c>
      <c r="B111" s="132"/>
      <c r="C111" s="133"/>
      <c r="D111" s="140"/>
      <c r="E111" s="140"/>
      <c r="F111" s="133"/>
      <c r="G111" s="141"/>
      <c r="H111" s="141"/>
      <c r="I111" s="141"/>
      <c r="J111" s="141"/>
      <c r="K111" s="37"/>
      <c r="L111" s="142" t="str">
        <f>IF(R111="","",LEFT(R111,LEN(R111)-2))</f>
        <v/>
      </c>
      <c r="M111" s="142"/>
      <c r="N111" s="60"/>
      <c r="O111" s="313"/>
      <c r="Q111" t="str">
        <f t="shared" si="0"/>
        <v/>
      </c>
      <c r="R111" t="str">
        <f t="shared" ref="R111" si="16">CONCATENATE($Q111,Q112,Q113,Q114,Q115,Q116,$Q117,$Q118,$Q119,$Q120,$Q121,$Q122)</f>
        <v/>
      </c>
      <c r="S111" t="e">
        <f t="shared" ca="1" si="10"/>
        <v>#VALUE!</v>
      </c>
      <c r="T111" t="e">
        <f t="shared" ca="1" si="2"/>
        <v>#VALUE!</v>
      </c>
      <c r="U111">
        <f t="shared" si="11"/>
        <v>48</v>
      </c>
      <c r="V111">
        <v>4.0000000000002398</v>
      </c>
      <c r="W111">
        <f t="shared" si="12"/>
        <v>4</v>
      </c>
      <c r="X111" t="str" cm="1">
        <f t="array" aca="1" ref="X111" ca="1">IFERROR(INDEX('PC&amp;PD'!$A$1:$AS$19,ROW('PC&amp;PD'!$A$19),MATCH(INDIRECT(T111),'PC&amp;PD'!$A$1:$AS$1,0)),"")</f>
        <v/>
      </c>
      <c r="Y111" t="str">
        <f>IF(OR($N111="",$N111=0),"",IF($N111=$E$7,'Extracted info for SC'!$J$6,IF($N111=#REF!,'Extracted info for SC'!$J$7,IF($N111=#REF!,'Extracted info for SC'!$J$8,IF($N111=#REF!,'Extracted info for SC'!$J$9,IF($N111=#REF!,'Extracted info for SC'!$J$10,IF($N111=#REF!,'Extracted info for SC'!$J$11,IF($N111=#REF!,'Extracted info for SC'!$J$12,IF($N111=#REF!,'Extracted info for SC'!$J$13,IF($N111=#REF!,'Extracted info for SC'!$J$14,IF($N111=#REF!,'Extracted info for SC'!$J$15,IF($N111=#REF!,'Extracted info for SC'!$J$16,IF($N111=#REF!,'Extracted info for SC'!$J$17,IF($N111=#REF!,'Extracted info for SC'!$J$18,""))))))))))))))</f>
        <v/>
      </c>
      <c r="Z111" t="str">
        <f t="shared" ref="Z111" si="17">IFERROR(IF($F111="OCS 100","OCS (OCS 100)",IF($F111="OCS Blended","OCS (OCS Blended)",IF($F111="OCS (No Label)","OCS (No Label)",IF($F111="RCS 100","RCS (RCS 100)",IF($F111="RCS Blended","RCS (RCS Blended)",IF($F111="GRS","GRS (GRS)",IF($F111="GRS (No Label)", "GRS (No Label)",IF($F111="RDS","RDS (RDS)",IF($F111="RWS","RWS (RWS)",IF($F111="RAS","RAS (RAS)",IF($F111="RMS","RMS (RMS)",IF($F111="GOTS Organic","GOTS (Organic)",IF($F111="GOTS Made with organic","GOTS (Made with Organic)",IF($F111="GOTS Organic - in conversion","GOTS (Organic - In Conversion)",IF($F111="GOTS Made with organic - in conversion","GOTS (Made with Organic - In Conversion)",""))))))))))))))),"")</f>
        <v/>
      </c>
      <c r="AA111" t="str">
        <f t="shared" si="4"/>
        <v/>
      </c>
      <c r="AB111" t="str">
        <f t="shared" si="5"/>
        <v/>
      </c>
      <c r="AC111" t="e">
        <f t="shared" ca="1" si="6"/>
        <v>#VALUE!</v>
      </c>
      <c r="AD111" t="str" cm="1">
        <f t="array" aca="1" ref="AD111" ca="1">IFERROR(IF((LEFT(INDIRECT("$F"&amp;$S111),4))="GOTS",IF($G111="Organic","GOTS_Organic_raw",(IF($G111="Responsible","GOTS_Responsible",(IF($G111="No Attribute (Conventional)","GOTS_conventional",(IF($G111="Recycled Pre/Post-Consumer","GOTS_pre_post",(IF($G111="In-Conversion","GOTS_in_conversion",(IF($G111="Sustainably Sourced","Sustainably_sourced",(IF($G111="Recycled pre-consumer organic","GOTS_recycled_organic",""))))))))))))),IF($G111="Organic","Organic",(IF($G111="Responsible","Responsible",(IF($G111="No Attribute (Conventional)","No_Attribute_Conventional",(IF($G111="Recycled Pre/Post-Consumer","Recycled_Pre_Post_Consumer",(IF($G111="In-Conversion","In_Conversion",(IF($G111="Recycled Pre-Consumer","Recycled_Pre_Consumer",(IF($G111="Recycled Post-Consumer","Recycled_Post_Consumer",(IF($G111="Sustainably Sourced","Sustainably_sourced",(IF($G111="Recycled pre-consumer organic","GOTS_recycled_organic","")))))))))))))))))),"")</f>
        <v/>
      </c>
      <c r="AE111" t="e" cm="1">
        <f t="array" aca="1" ref="AE111" ca="1">IF($I111="",IF(INDIRECT("$F"&amp;$S111)="","",IF(LEFT(INDIRECT("$F"&amp;$S111),3)="GRS","GRS_RCS_RM",IF((LEFT(INDIRECT("$F"&amp;$S111),3))="RCS","GRS_RCS_RM",IF(INDIRECT("$F"&amp;$S111)="OCS (No Label)","OCS_Conversion_RM",IF(LEFT(INDIRECT("$F"&amp;$S111),3)="OCS","OCS_RM",IF(RIGHT(INDIRECT("$F"&amp;$S111),10)="conversion","GOTS_RM_conversion",IF((LEFT(INDIRECT("$F"&amp;$S111),4))="GOTS","GOTS_RM","Responsible_RM"))))))),"DELETERM")</f>
        <v>#VALUE!</v>
      </c>
      <c r="AF111" t="e" cm="1">
        <f t="array" aca="1" ref="AF111" ca="1">IF($S111="","",INDIRECT("$Z"&amp;$S111))</f>
        <v>#VALUE!</v>
      </c>
      <c r="AG111" t="str">
        <f t="shared" si="7"/>
        <v/>
      </c>
      <c r="AH111" t="str" cm="1">
        <f t="array" aca="1" ref="AH111" ca="1">IFERROR(INDIRECT("$ag"&amp;S111),"")</f>
        <v/>
      </c>
      <c r="AI111" t="e" cm="1">
        <f t="array" aca="1" ref="AI111" ca="1">INDIRECT("O"&amp;S111)</f>
        <v>#VALUE!</v>
      </c>
      <c r="AJ111" t="str">
        <f t="shared" si="8"/>
        <v/>
      </c>
    </row>
    <row r="112" spans="1:36" ht="16.5" customHeight="1">
      <c r="A112" s="129"/>
      <c r="B112" s="134"/>
      <c r="C112" s="135"/>
      <c r="D112" s="146"/>
      <c r="E112" s="146"/>
      <c r="F112" s="135"/>
      <c r="G112" s="147"/>
      <c r="H112" s="147"/>
      <c r="I112" s="147"/>
      <c r="J112" s="147"/>
      <c r="K112" s="38"/>
      <c r="L112" s="143"/>
      <c r="M112" s="143"/>
      <c r="N112" s="61"/>
      <c r="O112" s="314"/>
      <c r="Q112" t="str">
        <f t="shared" si="0"/>
        <v/>
      </c>
      <c r="S112" t="e">
        <f t="shared" ca="1" si="10"/>
        <v>#VALUE!</v>
      </c>
      <c r="T112" t="e">
        <f t="shared" ca="1" si="2"/>
        <v>#VALUE!</v>
      </c>
      <c r="U112">
        <f t="shared" si="11"/>
        <v>48</v>
      </c>
      <c r="V112">
        <v>4.08333333333358</v>
      </c>
      <c r="W112">
        <f t="shared" si="12"/>
        <v>4</v>
      </c>
      <c r="X112" t="str" cm="1">
        <f t="array" aca="1" ref="X112" ca="1">IFERROR(INDEX('PC&amp;PD'!$A$1:$AS$19,ROW('PC&amp;PD'!$A$19),MATCH(INDIRECT(T112),'PC&amp;PD'!$A$1:$AS$1,0)),"")</f>
        <v/>
      </c>
      <c r="Y112" t="str">
        <f>IF(OR($N112="",$N112=0),"",IF($N112=$E$7,'Extracted info for SC'!$J$6,IF($N112=#REF!,'Extracted info for SC'!$J$7,IF($N112=#REF!,'Extracted info for SC'!$J$8,IF($N112=#REF!,'Extracted info for SC'!$J$9,IF($N112=#REF!,'Extracted info for SC'!$J$10,IF($N112=#REF!,'Extracted info for SC'!$J$11,IF($N112=#REF!,'Extracted info for SC'!$J$12,IF($N112=#REF!,'Extracted info for SC'!$J$13,IF($N112=#REF!,'Extracted info for SC'!$J$14,IF($N112=#REF!,'Extracted info for SC'!$J$15,IF($N112=#REF!,'Extracted info for SC'!$J$16,IF($N112=#REF!,'Extracted info for SC'!$J$17,IF($N112=#REF!,'Extracted info for SC'!$J$18,""))))))))))))))</f>
        <v/>
      </c>
      <c r="AA112" t="str">
        <f t="shared" si="4"/>
        <v/>
      </c>
      <c r="AB112" t="str">
        <f t="shared" si="5"/>
        <v/>
      </c>
      <c r="AC112" t="e">
        <f t="shared" ca="1" si="6"/>
        <v>#VALUE!</v>
      </c>
      <c r="AD112" t="str" cm="1">
        <f t="array" aca="1" ref="AD112" ca="1">IFERROR(IF((LEFT(INDIRECT("$F"&amp;$S112),4))="GOTS",IF($G112="Organic","GOTS_Organic_raw",(IF($G112="Responsible","GOTS_Responsible",(IF($G112="No Attribute (Conventional)","GOTS_conventional",(IF($G112="Recycled Pre/Post-Consumer","GOTS_pre_post",(IF($G112="In-Conversion","GOTS_in_conversion",(IF($G112="Sustainably Sourced","Sustainably_sourced",(IF($G112="Recycled pre-consumer organic","GOTS_recycled_organic",""))))))))))))),IF($G112="Organic","Organic",(IF($G112="Responsible","Responsible",(IF($G112="No Attribute (Conventional)","No_Attribute_Conventional",(IF($G112="Recycled Pre/Post-Consumer","Recycled_Pre_Post_Consumer",(IF($G112="In-Conversion","In_Conversion",(IF($G112="Recycled Pre-Consumer","Recycled_Pre_Consumer",(IF($G112="Recycled Post-Consumer","Recycled_Post_Consumer",(IF($G112="Sustainably Sourced","Sustainably_sourced",(IF($G112="Recycled pre-consumer organic","GOTS_recycled_organic","")))))))))))))))))),"")</f>
        <v/>
      </c>
      <c r="AE112" t="e" cm="1">
        <f t="array" aca="1" ref="AE112" ca="1">IF($I112="",IF(INDIRECT("$F"&amp;$S112)="","",IF(LEFT(INDIRECT("$F"&amp;$S112),3)="GRS","GRS_RCS_RM",IF((LEFT(INDIRECT("$F"&amp;$S112),3))="RCS","GRS_RCS_RM",IF(INDIRECT("$F"&amp;$S112)="OCS (No Label)","OCS_Conversion_RM",IF(LEFT(INDIRECT("$F"&amp;$S112),3)="OCS","OCS_RM",IF(RIGHT(INDIRECT("$F"&amp;$S112),10)="conversion","GOTS_RM_conversion",IF((LEFT(INDIRECT("$F"&amp;$S112),4))="GOTS","GOTS_RM","Responsible_RM"))))))),"DELETERM")</f>
        <v>#VALUE!</v>
      </c>
      <c r="AF112" t="e" cm="1">
        <f t="array" aca="1" ref="AF112" ca="1">IF($S112="","",INDIRECT("$Z"&amp;$S112))</f>
        <v>#VALUE!</v>
      </c>
      <c r="AG112" t="str">
        <f t="shared" si="7"/>
        <v/>
      </c>
      <c r="AH112" t="str" cm="1">
        <f t="array" aca="1" ref="AH112" ca="1">IFERROR(INDIRECT("$ag"&amp;S112),"")</f>
        <v/>
      </c>
      <c r="AI112" t="e" cm="1">
        <f t="array" aca="1" ref="AI112" ca="1">INDIRECT("O"&amp;S112)</f>
        <v>#VALUE!</v>
      </c>
      <c r="AJ112" t="str">
        <f t="shared" si="8"/>
        <v/>
      </c>
    </row>
    <row r="113" spans="1:36" ht="16.5" customHeight="1">
      <c r="A113" s="129"/>
      <c r="B113" s="134"/>
      <c r="C113" s="135"/>
      <c r="D113" s="146"/>
      <c r="E113" s="146"/>
      <c r="F113" s="135"/>
      <c r="G113" s="147"/>
      <c r="H113" s="147"/>
      <c r="I113" s="147"/>
      <c r="J113" s="147"/>
      <c r="K113" s="38"/>
      <c r="L113" s="143"/>
      <c r="M113" s="143"/>
      <c r="N113" s="61"/>
      <c r="O113" s="314"/>
      <c r="Q113" t="str">
        <f t="shared" si="0"/>
        <v/>
      </c>
      <c r="S113" t="e">
        <f t="shared" ca="1" si="10"/>
        <v>#VALUE!</v>
      </c>
      <c r="T113" t="e">
        <f t="shared" ca="1" si="2"/>
        <v>#VALUE!</v>
      </c>
      <c r="U113">
        <f t="shared" si="11"/>
        <v>48</v>
      </c>
      <c r="V113">
        <v>4.1666666666669201</v>
      </c>
      <c r="W113">
        <f t="shared" si="12"/>
        <v>4</v>
      </c>
      <c r="X113" t="str" cm="1">
        <f t="array" aca="1" ref="X113" ca="1">IFERROR(INDEX('PC&amp;PD'!$A$1:$AS$19,ROW('PC&amp;PD'!$A$19),MATCH(INDIRECT(T113),'PC&amp;PD'!$A$1:$AS$1,0)),"")</f>
        <v/>
      </c>
      <c r="Y113" t="str">
        <f>IF(OR($N113="",$N113=0),"",IF($N113=$E$7,'Extracted info for SC'!$J$6,IF($N113=#REF!,'Extracted info for SC'!$J$7,IF($N113=#REF!,'Extracted info for SC'!$J$8,IF($N113=#REF!,'Extracted info for SC'!$J$9,IF($N113=#REF!,'Extracted info for SC'!$J$10,IF($N113=#REF!,'Extracted info for SC'!$J$11,IF($N113=#REF!,'Extracted info for SC'!$J$12,IF($N113=#REF!,'Extracted info for SC'!$J$13,IF($N113=#REF!,'Extracted info for SC'!$J$14,IF($N113=#REF!,'Extracted info for SC'!$J$15,IF($N113=#REF!,'Extracted info for SC'!$J$16,IF($N113=#REF!,'Extracted info for SC'!$J$17,IF($N113=#REF!,'Extracted info for SC'!$J$18,""))))))))))))))</f>
        <v/>
      </c>
      <c r="AA113" t="str">
        <f t="shared" si="4"/>
        <v/>
      </c>
      <c r="AB113" t="str">
        <f t="shared" si="5"/>
        <v/>
      </c>
      <c r="AC113" t="e">
        <f t="shared" ca="1" si="6"/>
        <v>#VALUE!</v>
      </c>
      <c r="AD113" t="str" cm="1">
        <f t="array" aca="1" ref="AD113" ca="1">IFERROR(IF((LEFT(INDIRECT("$F"&amp;$S113),4))="GOTS",IF($G113="Organic","GOTS_Organic_raw",(IF($G113="Responsible","GOTS_Responsible",(IF($G113="No Attribute (Conventional)","GOTS_conventional",(IF($G113="Recycled Pre/Post-Consumer","GOTS_pre_post",(IF($G113="In-Conversion","GOTS_in_conversion",(IF($G113="Sustainably Sourced","Sustainably_sourced",(IF($G113="Recycled pre-consumer organic","GOTS_recycled_organic",""))))))))))))),IF($G113="Organic","Organic",(IF($G113="Responsible","Responsible",(IF($G113="No Attribute (Conventional)","No_Attribute_Conventional",(IF($G113="Recycled Pre/Post-Consumer","Recycled_Pre_Post_Consumer",(IF($G113="In-Conversion","In_Conversion",(IF($G113="Recycled Pre-Consumer","Recycled_Pre_Consumer",(IF($G113="Recycled Post-Consumer","Recycled_Post_Consumer",(IF($G113="Sustainably Sourced","Sustainably_sourced",(IF($G113="Recycled pre-consumer organic","GOTS_recycled_organic","")))))))))))))))))),"")</f>
        <v/>
      </c>
      <c r="AE113" t="e" cm="1">
        <f t="array" aca="1" ref="AE113" ca="1">IF($I113="",IF(INDIRECT("$F"&amp;$S113)="","",IF(LEFT(INDIRECT("$F"&amp;$S113),3)="GRS","GRS_RCS_RM",IF((LEFT(INDIRECT("$F"&amp;$S113),3))="RCS","GRS_RCS_RM",IF(INDIRECT("$F"&amp;$S113)="OCS (No Label)","OCS_Conversion_RM",IF(LEFT(INDIRECT("$F"&amp;$S113),3)="OCS","OCS_RM",IF(RIGHT(INDIRECT("$F"&amp;$S113),10)="conversion","GOTS_RM_conversion",IF((LEFT(INDIRECT("$F"&amp;$S113),4))="GOTS","GOTS_RM","Responsible_RM"))))))),"DELETERM")</f>
        <v>#VALUE!</v>
      </c>
      <c r="AF113" t="e" cm="1">
        <f t="array" aca="1" ref="AF113" ca="1">IF($S113="","",INDIRECT("$Z"&amp;$S113))</f>
        <v>#VALUE!</v>
      </c>
      <c r="AG113" t="str">
        <f t="shared" si="7"/>
        <v/>
      </c>
      <c r="AH113" t="str" cm="1">
        <f t="array" aca="1" ref="AH113" ca="1">IFERROR(INDIRECT("$ag"&amp;S113),"")</f>
        <v/>
      </c>
      <c r="AI113" t="e" cm="1">
        <f t="array" aca="1" ref="AI113" ca="1">INDIRECT("O"&amp;S113)</f>
        <v>#VALUE!</v>
      </c>
      <c r="AJ113" t="str">
        <f t="shared" si="8"/>
        <v/>
      </c>
    </row>
    <row r="114" spans="1:36" ht="16.5" customHeight="1">
      <c r="A114" s="129"/>
      <c r="B114" s="134"/>
      <c r="C114" s="135"/>
      <c r="D114" s="146"/>
      <c r="E114" s="146"/>
      <c r="F114" s="135"/>
      <c r="G114" s="147"/>
      <c r="H114" s="147"/>
      <c r="I114" s="147"/>
      <c r="J114" s="147"/>
      <c r="K114" s="38"/>
      <c r="L114" s="143"/>
      <c r="M114" s="143"/>
      <c r="N114" s="61"/>
      <c r="O114" s="314"/>
      <c r="Q114" t="str">
        <f t="shared" si="0"/>
        <v/>
      </c>
      <c r="S114" t="e">
        <f t="shared" ca="1" si="10"/>
        <v>#VALUE!</v>
      </c>
      <c r="T114" t="e">
        <f t="shared" ca="1" si="2"/>
        <v>#VALUE!</v>
      </c>
      <c r="U114">
        <f t="shared" si="11"/>
        <v>48</v>
      </c>
      <c r="V114">
        <v>4.2500000000002602</v>
      </c>
      <c r="W114">
        <f t="shared" si="12"/>
        <v>4</v>
      </c>
      <c r="X114" t="str" cm="1">
        <f t="array" aca="1" ref="X114" ca="1">IFERROR(INDEX('PC&amp;PD'!$A$1:$AS$19,ROW('PC&amp;PD'!$A$19),MATCH(INDIRECT(T114),'PC&amp;PD'!$A$1:$AS$1,0)),"")</f>
        <v/>
      </c>
      <c r="Y114" t="str">
        <f>IF(OR($N114="",$N114=0),"",IF($N114=$E$7,'Extracted info for SC'!$J$6,IF($N114=#REF!,'Extracted info for SC'!$J$7,IF($N114=#REF!,'Extracted info for SC'!$J$8,IF($N114=#REF!,'Extracted info for SC'!$J$9,IF($N114=#REF!,'Extracted info for SC'!$J$10,IF($N114=#REF!,'Extracted info for SC'!$J$11,IF($N114=#REF!,'Extracted info for SC'!$J$12,IF($N114=#REF!,'Extracted info for SC'!$J$13,IF($N114=#REF!,'Extracted info for SC'!$J$14,IF($N114=#REF!,'Extracted info for SC'!$J$15,IF($N114=#REF!,'Extracted info for SC'!$J$16,IF($N114=#REF!,'Extracted info for SC'!$J$17,IF($N114=#REF!,'Extracted info for SC'!$J$18,""))))))))))))))</f>
        <v/>
      </c>
      <c r="AA114" t="str">
        <f t="shared" si="4"/>
        <v/>
      </c>
      <c r="AB114" t="str">
        <f t="shared" si="5"/>
        <v/>
      </c>
      <c r="AC114" t="e">
        <f t="shared" ca="1" si="6"/>
        <v>#VALUE!</v>
      </c>
      <c r="AD114" t="str" cm="1">
        <f t="array" aca="1" ref="AD114" ca="1">IFERROR(IF((LEFT(INDIRECT("$F"&amp;$S114),4))="GOTS",IF($G114="Organic","GOTS_Organic_raw",(IF($G114="Responsible","GOTS_Responsible",(IF($G114="No Attribute (Conventional)","GOTS_conventional",(IF($G114="Recycled Pre/Post-Consumer","GOTS_pre_post",(IF($G114="In-Conversion","GOTS_in_conversion",(IF($G114="Sustainably Sourced","Sustainably_sourced",(IF($G114="Recycled pre-consumer organic","GOTS_recycled_organic",""))))))))))))),IF($G114="Organic","Organic",(IF($G114="Responsible","Responsible",(IF($G114="No Attribute (Conventional)","No_Attribute_Conventional",(IF($G114="Recycled Pre/Post-Consumer","Recycled_Pre_Post_Consumer",(IF($G114="In-Conversion","In_Conversion",(IF($G114="Recycled Pre-Consumer","Recycled_Pre_Consumer",(IF($G114="Recycled Post-Consumer","Recycled_Post_Consumer",(IF($G114="Sustainably Sourced","Sustainably_sourced",(IF($G114="Recycled pre-consumer organic","GOTS_recycled_organic","")))))))))))))))))),"")</f>
        <v/>
      </c>
      <c r="AE114" t="e" cm="1">
        <f t="array" aca="1" ref="AE114" ca="1">IF($I114="",IF(INDIRECT("$F"&amp;$S114)="","",IF(LEFT(INDIRECT("$F"&amp;$S114),3)="GRS","GRS_RCS_RM",IF((LEFT(INDIRECT("$F"&amp;$S114),3))="RCS","GRS_RCS_RM",IF(INDIRECT("$F"&amp;$S114)="OCS (No Label)","OCS_Conversion_RM",IF(LEFT(INDIRECT("$F"&amp;$S114),3)="OCS","OCS_RM",IF(RIGHT(INDIRECT("$F"&amp;$S114),10)="conversion","GOTS_RM_conversion",IF((LEFT(INDIRECT("$F"&amp;$S114),4))="GOTS","GOTS_RM","Responsible_RM"))))))),"DELETERM")</f>
        <v>#VALUE!</v>
      </c>
      <c r="AF114" t="e" cm="1">
        <f t="array" aca="1" ref="AF114" ca="1">IF($S114="","",INDIRECT("$Z"&amp;$S114))</f>
        <v>#VALUE!</v>
      </c>
      <c r="AG114" t="str">
        <f t="shared" si="7"/>
        <v/>
      </c>
      <c r="AH114" t="str" cm="1">
        <f t="array" aca="1" ref="AH114" ca="1">IFERROR(INDIRECT("$ag"&amp;S114),"")</f>
        <v/>
      </c>
      <c r="AI114" t="e" cm="1">
        <f t="array" aca="1" ref="AI114" ca="1">INDIRECT("O"&amp;S114)</f>
        <v>#VALUE!</v>
      </c>
      <c r="AJ114" t="str">
        <f t="shared" si="8"/>
        <v/>
      </c>
    </row>
    <row r="115" spans="1:36" ht="16.5" customHeight="1">
      <c r="A115" s="129"/>
      <c r="B115" s="134"/>
      <c r="C115" s="135"/>
      <c r="D115" s="146"/>
      <c r="E115" s="146"/>
      <c r="F115" s="135"/>
      <c r="G115" s="147"/>
      <c r="H115" s="147"/>
      <c r="I115" s="147"/>
      <c r="J115" s="147"/>
      <c r="K115" s="38"/>
      <c r="L115" s="143"/>
      <c r="M115" s="143"/>
      <c r="N115" s="61"/>
      <c r="O115" s="314"/>
      <c r="Q115" t="str">
        <f t="shared" si="0"/>
        <v/>
      </c>
      <c r="S115" t="e">
        <f t="shared" ca="1" si="10"/>
        <v>#VALUE!</v>
      </c>
      <c r="T115" t="e">
        <f t="shared" ca="1" si="2"/>
        <v>#VALUE!</v>
      </c>
      <c r="U115">
        <f t="shared" si="11"/>
        <v>48</v>
      </c>
      <c r="V115">
        <v>4.3333333333336004</v>
      </c>
      <c r="W115">
        <f t="shared" si="12"/>
        <v>4</v>
      </c>
      <c r="X115" t="str" cm="1">
        <f t="array" aca="1" ref="X115" ca="1">IFERROR(INDEX('PC&amp;PD'!$A$1:$AS$19,ROW('PC&amp;PD'!$A$19),MATCH(INDIRECT(T115),'PC&amp;PD'!$A$1:$AS$1,0)),"")</f>
        <v/>
      </c>
      <c r="Y115" t="str">
        <f>IF(OR($N115="",$N115=0),"",IF($N115=$E$7,'Extracted info for SC'!$J$6,IF($N115=#REF!,'Extracted info for SC'!$J$7,IF($N115=#REF!,'Extracted info for SC'!$J$8,IF($N115=#REF!,'Extracted info for SC'!$J$9,IF($N115=#REF!,'Extracted info for SC'!$J$10,IF($N115=#REF!,'Extracted info for SC'!$J$11,IF($N115=#REF!,'Extracted info for SC'!$J$12,IF($N115=#REF!,'Extracted info for SC'!$J$13,IF($N115=#REF!,'Extracted info for SC'!$J$14,IF($N115=#REF!,'Extracted info for SC'!$J$15,IF($N115=#REF!,'Extracted info for SC'!$J$16,IF($N115=#REF!,'Extracted info for SC'!$J$17,IF($N115=#REF!,'Extracted info for SC'!$J$18,""))))))))))))))</f>
        <v/>
      </c>
      <c r="AA115" t="str">
        <f t="shared" si="4"/>
        <v/>
      </c>
      <c r="AB115" t="str">
        <f t="shared" si="5"/>
        <v/>
      </c>
      <c r="AC115" t="e">
        <f t="shared" ca="1" si="6"/>
        <v>#VALUE!</v>
      </c>
      <c r="AD115" t="str" cm="1">
        <f t="array" aca="1" ref="AD115" ca="1">IFERROR(IF((LEFT(INDIRECT("$F"&amp;$S115),4))="GOTS",IF($G115="Organic","GOTS_Organic_raw",(IF($G115="Responsible","GOTS_Responsible",(IF($G115="No Attribute (Conventional)","GOTS_conventional",(IF($G115="Recycled Pre/Post-Consumer","GOTS_pre_post",(IF($G115="In-Conversion","GOTS_in_conversion",(IF($G115="Sustainably Sourced","Sustainably_sourced",(IF($G115="Recycled pre-consumer organic","GOTS_recycled_organic",""))))))))))))),IF($G115="Organic","Organic",(IF($G115="Responsible","Responsible",(IF($G115="No Attribute (Conventional)","No_Attribute_Conventional",(IF($G115="Recycled Pre/Post-Consumer","Recycled_Pre_Post_Consumer",(IF($G115="In-Conversion","In_Conversion",(IF($G115="Recycled Pre-Consumer","Recycled_Pre_Consumer",(IF($G115="Recycled Post-Consumer","Recycled_Post_Consumer",(IF($G115="Sustainably Sourced","Sustainably_sourced",(IF($G115="Recycled pre-consumer organic","GOTS_recycled_organic","")))))))))))))))))),"")</f>
        <v/>
      </c>
      <c r="AE115" t="e" cm="1">
        <f t="array" aca="1" ref="AE115" ca="1">IF($I115="",IF(INDIRECT("$F"&amp;$S115)="","",IF(LEFT(INDIRECT("$F"&amp;$S115),3)="GRS","GRS_RCS_RM",IF((LEFT(INDIRECT("$F"&amp;$S115),3))="RCS","GRS_RCS_RM",IF(INDIRECT("$F"&amp;$S115)="OCS (No Label)","OCS_Conversion_RM",IF(LEFT(INDIRECT("$F"&amp;$S115),3)="OCS","OCS_RM",IF(RIGHT(INDIRECT("$F"&amp;$S115),10)="conversion","GOTS_RM_conversion",IF((LEFT(INDIRECT("$F"&amp;$S115),4))="GOTS","GOTS_RM","Responsible_RM"))))))),"DELETERM")</f>
        <v>#VALUE!</v>
      </c>
      <c r="AF115" t="e" cm="1">
        <f t="array" aca="1" ref="AF115" ca="1">IF($S115="","",INDIRECT("$Z"&amp;$S115))</f>
        <v>#VALUE!</v>
      </c>
      <c r="AG115" t="str">
        <f t="shared" si="7"/>
        <v/>
      </c>
      <c r="AH115" t="str" cm="1">
        <f t="array" aca="1" ref="AH115" ca="1">IFERROR(INDIRECT("$ag"&amp;S115),"")</f>
        <v/>
      </c>
      <c r="AI115" t="e" cm="1">
        <f t="array" aca="1" ref="AI115" ca="1">INDIRECT("O"&amp;S115)</f>
        <v>#VALUE!</v>
      </c>
      <c r="AJ115" t="str">
        <f t="shared" si="8"/>
        <v/>
      </c>
    </row>
    <row r="116" spans="1:36" ht="16.5" customHeight="1">
      <c r="A116" s="129"/>
      <c r="B116" s="134"/>
      <c r="C116" s="135"/>
      <c r="D116" s="146"/>
      <c r="E116" s="146"/>
      <c r="F116" s="135"/>
      <c r="G116" s="147"/>
      <c r="H116" s="147"/>
      <c r="I116" s="147"/>
      <c r="J116" s="147"/>
      <c r="K116" s="38"/>
      <c r="L116" s="143"/>
      <c r="M116" s="143"/>
      <c r="N116" s="61"/>
      <c r="O116" s="314"/>
      <c r="Q116" t="str">
        <f t="shared" si="0"/>
        <v/>
      </c>
      <c r="S116" t="e">
        <f t="shared" ca="1" si="10"/>
        <v>#VALUE!</v>
      </c>
      <c r="T116" t="e">
        <f t="shared" ca="1" si="2"/>
        <v>#VALUE!</v>
      </c>
      <c r="U116">
        <f t="shared" si="11"/>
        <v>48</v>
      </c>
      <c r="V116">
        <v>4.4166666666669396</v>
      </c>
      <c r="W116">
        <f t="shared" si="12"/>
        <v>4</v>
      </c>
      <c r="X116" t="str" cm="1">
        <f t="array" aca="1" ref="X116" ca="1">IFERROR(INDEX('PC&amp;PD'!$A$1:$AS$19,ROW('PC&amp;PD'!$A$19),MATCH(INDIRECT(T116),'PC&amp;PD'!$A$1:$AS$1,0)),"")</f>
        <v/>
      </c>
      <c r="Y116" t="str">
        <f>IF(OR($N116="",$N116=0),"",IF($N116=$E$7,'Extracted info for SC'!$J$6,IF($N116=#REF!,'Extracted info for SC'!$J$7,IF($N116=#REF!,'Extracted info for SC'!$J$8,IF($N116=#REF!,'Extracted info for SC'!$J$9,IF($N116=#REF!,'Extracted info for SC'!$J$10,IF($N116=#REF!,'Extracted info for SC'!$J$11,IF($N116=#REF!,'Extracted info for SC'!$J$12,IF($N116=#REF!,'Extracted info for SC'!$J$13,IF($N116=#REF!,'Extracted info for SC'!$J$14,IF($N116=#REF!,'Extracted info for SC'!$J$15,IF($N116=#REF!,'Extracted info for SC'!$J$16,IF($N116=#REF!,'Extracted info for SC'!$J$17,IF($N116=#REF!,'Extracted info for SC'!$J$18,""))))))))))))))</f>
        <v/>
      </c>
      <c r="AA116" t="str">
        <f t="shared" si="4"/>
        <v/>
      </c>
      <c r="AB116" t="str">
        <f t="shared" si="5"/>
        <v/>
      </c>
      <c r="AC116" t="e">
        <f t="shared" ca="1" si="6"/>
        <v>#VALUE!</v>
      </c>
      <c r="AD116" t="str" cm="1">
        <f t="array" aca="1" ref="AD116" ca="1">IFERROR(IF((LEFT(INDIRECT("$F"&amp;$S116),4))="GOTS",IF($G116="Organic","GOTS_Organic_raw",(IF($G116="Responsible","GOTS_Responsible",(IF($G116="No Attribute (Conventional)","GOTS_conventional",(IF($G116="Recycled Pre/Post-Consumer","GOTS_pre_post",(IF($G116="In-Conversion","GOTS_in_conversion",(IF($G116="Sustainably Sourced","Sustainably_sourced",(IF($G116="Recycled pre-consumer organic","GOTS_recycled_organic",""))))))))))))),IF($G116="Organic","Organic",(IF($G116="Responsible","Responsible",(IF($G116="No Attribute (Conventional)","No_Attribute_Conventional",(IF($G116="Recycled Pre/Post-Consumer","Recycled_Pre_Post_Consumer",(IF($G116="In-Conversion","In_Conversion",(IF($G116="Recycled Pre-Consumer","Recycled_Pre_Consumer",(IF($G116="Recycled Post-Consumer","Recycled_Post_Consumer",(IF($G116="Sustainably Sourced","Sustainably_sourced",(IF($G116="Recycled pre-consumer organic","GOTS_recycled_organic","")))))))))))))))))),"")</f>
        <v/>
      </c>
      <c r="AE116" t="e" cm="1">
        <f t="array" aca="1" ref="AE116" ca="1">IF($I116="",IF(INDIRECT("$F"&amp;$S116)="","",IF(LEFT(INDIRECT("$F"&amp;$S116),3)="GRS","GRS_RCS_RM",IF((LEFT(INDIRECT("$F"&amp;$S116),3))="RCS","GRS_RCS_RM",IF(INDIRECT("$F"&amp;$S116)="OCS (No Label)","OCS_Conversion_RM",IF(LEFT(INDIRECT("$F"&amp;$S116),3)="OCS","OCS_RM",IF(RIGHT(INDIRECT("$F"&amp;$S116),10)="conversion","GOTS_RM_conversion",IF((LEFT(INDIRECT("$F"&amp;$S116),4))="GOTS","GOTS_RM","Responsible_RM"))))))),"DELETERM")</f>
        <v>#VALUE!</v>
      </c>
      <c r="AF116" t="e" cm="1">
        <f t="array" aca="1" ref="AF116" ca="1">IF($S116="","",INDIRECT("$Z"&amp;$S116))</f>
        <v>#VALUE!</v>
      </c>
      <c r="AG116" t="str">
        <f t="shared" si="7"/>
        <v/>
      </c>
      <c r="AH116" t="str" cm="1">
        <f t="array" aca="1" ref="AH116" ca="1">IFERROR(INDIRECT("$ag"&amp;S116),"")</f>
        <v/>
      </c>
      <c r="AI116" t="e" cm="1">
        <f t="array" aca="1" ref="AI116" ca="1">INDIRECT("O"&amp;S116)</f>
        <v>#VALUE!</v>
      </c>
      <c r="AJ116" t="str">
        <f t="shared" si="8"/>
        <v/>
      </c>
    </row>
    <row r="117" spans="1:36" ht="16.5" customHeight="1">
      <c r="A117" s="130"/>
      <c r="B117" s="136"/>
      <c r="C117" s="137"/>
      <c r="D117" s="146"/>
      <c r="E117" s="146"/>
      <c r="F117" s="137"/>
      <c r="G117" s="147"/>
      <c r="H117" s="147"/>
      <c r="I117" s="147"/>
      <c r="J117" s="147"/>
      <c r="K117" s="38"/>
      <c r="L117" s="144"/>
      <c r="M117" s="144"/>
      <c r="N117" s="61"/>
      <c r="O117" s="314"/>
      <c r="Q117" t="str">
        <f t="shared" si="0"/>
        <v/>
      </c>
      <c r="S117" t="e">
        <f t="shared" ca="1" si="10"/>
        <v>#VALUE!</v>
      </c>
      <c r="T117" t="e">
        <f t="shared" ca="1" si="2"/>
        <v>#VALUE!</v>
      </c>
      <c r="U117">
        <f t="shared" si="11"/>
        <v>48</v>
      </c>
      <c r="V117">
        <v>4.5000000000002798</v>
      </c>
      <c r="W117">
        <f t="shared" si="12"/>
        <v>4</v>
      </c>
      <c r="X117" t="str" cm="1">
        <f t="array" aca="1" ref="X117" ca="1">IFERROR(INDEX('PC&amp;PD'!$A$1:$AS$19,ROW('PC&amp;PD'!$A$19),MATCH(INDIRECT(T117),'PC&amp;PD'!$A$1:$AS$1,0)),"")</f>
        <v/>
      </c>
      <c r="Y117" t="str">
        <f>IF(OR($N117="",$N117=0),"",IF($N117=$E$7,'Extracted info for SC'!$J$6,IF($N117=#REF!,'Extracted info for SC'!$J$7,IF($N117=#REF!,'Extracted info for SC'!$J$8,IF($N117=#REF!,'Extracted info for SC'!$J$9,IF($N117=#REF!,'Extracted info for SC'!$J$10,IF($N117=#REF!,'Extracted info for SC'!$J$11,IF($N117=#REF!,'Extracted info for SC'!$J$12,IF($N117=#REF!,'Extracted info for SC'!$J$13,IF($N117=#REF!,'Extracted info for SC'!$J$14,IF($N117=#REF!,'Extracted info for SC'!$J$15,IF($N117=#REF!,'Extracted info for SC'!$J$16,IF($N117=#REF!,'Extracted info for SC'!$J$17,IF($N117=#REF!,'Extracted info for SC'!$J$18,""))))))))))))))</f>
        <v/>
      </c>
      <c r="AA117" t="str">
        <f t="shared" si="4"/>
        <v/>
      </c>
      <c r="AB117" t="str">
        <f t="shared" si="5"/>
        <v/>
      </c>
      <c r="AC117" t="e">
        <f t="shared" ca="1" si="6"/>
        <v>#VALUE!</v>
      </c>
      <c r="AD117" t="str" cm="1">
        <f t="array" aca="1" ref="AD117" ca="1">IFERROR(IF((LEFT(INDIRECT("$F"&amp;$S117),4))="GOTS",IF($G117="Organic","GOTS_Organic_raw",(IF($G117="Responsible","GOTS_Responsible",(IF($G117="No Attribute (Conventional)","GOTS_conventional",(IF($G117="Recycled Pre/Post-Consumer","GOTS_pre_post",(IF($G117="In-Conversion","GOTS_in_conversion",(IF($G117="Sustainably Sourced","Sustainably_sourced",(IF($G117="Recycled pre-consumer organic","GOTS_recycled_organic",""))))))))))))),IF($G117="Organic","Organic",(IF($G117="Responsible","Responsible",(IF($G117="No Attribute (Conventional)","No_Attribute_Conventional",(IF($G117="Recycled Pre/Post-Consumer","Recycled_Pre_Post_Consumer",(IF($G117="In-Conversion","In_Conversion",(IF($G117="Recycled Pre-Consumer","Recycled_Pre_Consumer",(IF($G117="Recycled Post-Consumer","Recycled_Post_Consumer",(IF($G117="Sustainably Sourced","Sustainably_sourced",(IF($G117="Recycled pre-consumer organic","GOTS_recycled_organic","")))))))))))))))))),"")</f>
        <v/>
      </c>
      <c r="AE117" t="e" cm="1">
        <f t="array" aca="1" ref="AE117" ca="1">IF($I117="",IF(INDIRECT("$F"&amp;$S117)="","",IF(LEFT(INDIRECT("$F"&amp;$S117),3)="GRS","GRS_RCS_RM",IF((LEFT(INDIRECT("$F"&amp;$S117),3))="RCS","GRS_RCS_RM",IF(INDIRECT("$F"&amp;$S117)="OCS (No Label)","OCS_Conversion_RM",IF(LEFT(INDIRECT("$F"&amp;$S117),3)="OCS","OCS_RM",IF(RIGHT(INDIRECT("$F"&amp;$S117),10)="conversion","GOTS_RM_conversion",IF((LEFT(INDIRECT("$F"&amp;$S117),4))="GOTS","GOTS_RM","Responsible_RM"))))))),"DELETERM")</f>
        <v>#VALUE!</v>
      </c>
      <c r="AF117" t="e" cm="1">
        <f t="array" aca="1" ref="AF117" ca="1">IF($S117="","",INDIRECT("$Z"&amp;$S117))</f>
        <v>#VALUE!</v>
      </c>
      <c r="AG117" t="str">
        <f t="shared" si="7"/>
        <v/>
      </c>
      <c r="AH117" t="str" cm="1">
        <f t="array" aca="1" ref="AH117" ca="1">IFERROR(INDIRECT("$ag"&amp;S117),"")</f>
        <v/>
      </c>
      <c r="AI117" t="e" cm="1">
        <f t="array" aca="1" ref="AI117" ca="1">INDIRECT("O"&amp;S117)</f>
        <v>#VALUE!</v>
      </c>
      <c r="AJ117" t="str">
        <f t="shared" si="8"/>
        <v/>
      </c>
    </row>
    <row r="118" spans="1:36" ht="16.5" customHeight="1">
      <c r="A118" s="130"/>
      <c r="B118" s="136"/>
      <c r="C118" s="137"/>
      <c r="D118" s="146"/>
      <c r="E118" s="146"/>
      <c r="F118" s="137"/>
      <c r="G118" s="147"/>
      <c r="H118" s="147"/>
      <c r="I118" s="147"/>
      <c r="J118" s="147"/>
      <c r="K118" s="38"/>
      <c r="L118" s="144"/>
      <c r="M118" s="144"/>
      <c r="N118" s="61"/>
      <c r="O118" s="314"/>
      <c r="Q118" t="str">
        <f t="shared" si="0"/>
        <v/>
      </c>
      <c r="S118" t="e">
        <f t="shared" ca="1" si="10"/>
        <v>#VALUE!</v>
      </c>
      <c r="T118" t="e">
        <f t="shared" ca="1" si="2"/>
        <v>#VALUE!</v>
      </c>
      <c r="U118">
        <f t="shared" si="11"/>
        <v>48</v>
      </c>
      <c r="V118">
        <v>4.5833333333336199</v>
      </c>
      <c r="W118">
        <f t="shared" si="12"/>
        <v>4</v>
      </c>
      <c r="X118" t="str" cm="1">
        <f t="array" aca="1" ref="X118" ca="1">IFERROR(INDEX('PC&amp;PD'!$A$1:$AS$19,ROW('PC&amp;PD'!$A$19),MATCH(INDIRECT(T118),'PC&amp;PD'!$A$1:$AS$1,0)),"")</f>
        <v/>
      </c>
      <c r="Y118" t="str">
        <f>IF(OR($N118="",$N118=0),"",IF($N118=$E$7,'Extracted info for SC'!$J$6,IF($N118=#REF!,'Extracted info for SC'!$J$7,IF($N118=#REF!,'Extracted info for SC'!$J$8,IF($N118=#REF!,'Extracted info for SC'!$J$9,IF($N118=#REF!,'Extracted info for SC'!$J$10,IF($N118=#REF!,'Extracted info for SC'!$J$11,IF($N118=#REF!,'Extracted info for SC'!$J$12,IF($N118=#REF!,'Extracted info for SC'!$J$13,IF($N118=#REF!,'Extracted info for SC'!$J$14,IF($N118=#REF!,'Extracted info for SC'!$J$15,IF($N118=#REF!,'Extracted info for SC'!$J$16,IF($N118=#REF!,'Extracted info for SC'!$J$17,IF($N118=#REF!,'Extracted info for SC'!$J$18,""))))))))))))))</f>
        <v/>
      </c>
      <c r="AA118" t="str">
        <f t="shared" si="4"/>
        <v/>
      </c>
      <c r="AB118" t="str">
        <f t="shared" si="5"/>
        <v/>
      </c>
      <c r="AC118" t="e">
        <f t="shared" ca="1" si="6"/>
        <v>#VALUE!</v>
      </c>
      <c r="AD118" t="str" cm="1">
        <f t="array" aca="1" ref="AD118" ca="1">IFERROR(IF((LEFT(INDIRECT("$F"&amp;$S118),4))="GOTS",IF($G118="Organic","GOTS_Organic_raw",(IF($G118="Responsible","GOTS_Responsible",(IF($G118="No Attribute (Conventional)","GOTS_conventional",(IF($G118="Recycled Pre/Post-Consumer","GOTS_pre_post",(IF($G118="In-Conversion","GOTS_in_conversion",(IF($G118="Sustainably Sourced","Sustainably_sourced",(IF($G118="Recycled pre-consumer organic","GOTS_recycled_organic",""))))))))))))),IF($G118="Organic","Organic",(IF($G118="Responsible","Responsible",(IF($G118="No Attribute (Conventional)","No_Attribute_Conventional",(IF($G118="Recycled Pre/Post-Consumer","Recycled_Pre_Post_Consumer",(IF($G118="In-Conversion","In_Conversion",(IF($G118="Recycled Pre-Consumer","Recycled_Pre_Consumer",(IF($G118="Recycled Post-Consumer","Recycled_Post_Consumer",(IF($G118="Sustainably Sourced","Sustainably_sourced",(IF($G118="Recycled pre-consumer organic","GOTS_recycled_organic","")))))))))))))))))),"")</f>
        <v/>
      </c>
      <c r="AE118" t="e" cm="1">
        <f t="array" aca="1" ref="AE118" ca="1">IF($I118="",IF(INDIRECT("$F"&amp;$S118)="","",IF(LEFT(INDIRECT("$F"&amp;$S118),3)="GRS","GRS_RCS_RM",IF((LEFT(INDIRECT("$F"&amp;$S118),3))="RCS","GRS_RCS_RM",IF(INDIRECT("$F"&amp;$S118)="OCS (No Label)","OCS_Conversion_RM",IF(LEFT(INDIRECT("$F"&amp;$S118),3)="OCS","OCS_RM",IF(RIGHT(INDIRECT("$F"&amp;$S118),10)="conversion","GOTS_RM_conversion",IF((LEFT(INDIRECT("$F"&amp;$S118),4))="GOTS","GOTS_RM","Responsible_RM"))))))),"DELETERM")</f>
        <v>#VALUE!</v>
      </c>
      <c r="AF118" t="e" cm="1">
        <f t="array" aca="1" ref="AF118" ca="1">IF($S118="","",INDIRECT("$Z"&amp;$S118))</f>
        <v>#VALUE!</v>
      </c>
      <c r="AG118" t="str">
        <f t="shared" si="7"/>
        <v/>
      </c>
      <c r="AH118" t="str" cm="1">
        <f t="array" aca="1" ref="AH118" ca="1">IFERROR(INDIRECT("$ag"&amp;S118),"")</f>
        <v/>
      </c>
      <c r="AI118" t="e" cm="1">
        <f t="array" aca="1" ref="AI118" ca="1">INDIRECT("O"&amp;S118)</f>
        <v>#VALUE!</v>
      </c>
      <c r="AJ118" t="str">
        <f t="shared" si="8"/>
        <v/>
      </c>
    </row>
    <row r="119" spans="1:36" ht="16.5" customHeight="1">
      <c r="A119" s="130"/>
      <c r="B119" s="136"/>
      <c r="C119" s="137"/>
      <c r="D119" s="146"/>
      <c r="E119" s="146"/>
      <c r="F119" s="137"/>
      <c r="G119" s="147"/>
      <c r="H119" s="147"/>
      <c r="I119" s="147"/>
      <c r="J119" s="147"/>
      <c r="K119" s="38"/>
      <c r="L119" s="144"/>
      <c r="M119" s="144"/>
      <c r="N119" s="61"/>
      <c r="O119" s="314"/>
      <c r="Q119" t="str">
        <f t="shared" si="0"/>
        <v/>
      </c>
      <c r="S119" t="e">
        <f t="shared" ca="1" si="10"/>
        <v>#VALUE!</v>
      </c>
      <c r="T119" t="e">
        <f t="shared" ca="1" si="2"/>
        <v>#VALUE!</v>
      </c>
      <c r="U119">
        <f t="shared" si="11"/>
        <v>48</v>
      </c>
      <c r="V119">
        <v>4.6666666666669601</v>
      </c>
      <c r="W119">
        <f t="shared" si="12"/>
        <v>4</v>
      </c>
      <c r="X119" t="str" cm="1">
        <f t="array" aca="1" ref="X119" ca="1">IFERROR(INDEX('PC&amp;PD'!$A$1:$AS$19,ROW('PC&amp;PD'!$A$19),MATCH(INDIRECT(T119),'PC&amp;PD'!$A$1:$AS$1,0)),"")</f>
        <v/>
      </c>
      <c r="Y119" t="str">
        <f>IF(OR($N119="",$N119=0),"",IF($N119=$E$7,'Extracted info for SC'!$J$6,IF($N119=#REF!,'Extracted info for SC'!$J$7,IF($N119=#REF!,'Extracted info for SC'!$J$8,IF($N119=#REF!,'Extracted info for SC'!$J$9,IF($N119=#REF!,'Extracted info for SC'!$J$10,IF($N119=#REF!,'Extracted info for SC'!$J$11,IF($N119=#REF!,'Extracted info for SC'!$J$12,IF($N119=#REF!,'Extracted info for SC'!$J$13,IF($N119=#REF!,'Extracted info for SC'!$J$14,IF($N119=#REF!,'Extracted info for SC'!$J$15,IF($N119=#REF!,'Extracted info for SC'!$J$16,IF($N119=#REF!,'Extracted info for SC'!$J$17,IF($N119=#REF!,'Extracted info for SC'!$J$18,""))))))))))))))</f>
        <v/>
      </c>
      <c r="AA119" t="str">
        <f t="shared" si="4"/>
        <v/>
      </c>
      <c r="AB119" t="str">
        <f t="shared" si="5"/>
        <v/>
      </c>
      <c r="AC119" t="e">
        <f t="shared" ca="1" si="6"/>
        <v>#VALUE!</v>
      </c>
      <c r="AD119" t="str" cm="1">
        <f t="array" aca="1" ref="AD119" ca="1">IFERROR(IF((LEFT(INDIRECT("$F"&amp;$S119),4))="GOTS",IF($G119="Organic","GOTS_Organic_raw",(IF($G119="Responsible","GOTS_Responsible",(IF($G119="No Attribute (Conventional)","GOTS_conventional",(IF($G119="Recycled Pre/Post-Consumer","GOTS_pre_post",(IF($G119="In-Conversion","GOTS_in_conversion",(IF($G119="Sustainably Sourced","Sustainably_sourced",(IF($G119="Recycled pre-consumer organic","GOTS_recycled_organic",""))))))))))))),IF($G119="Organic","Organic",(IF($G119="Responsible","Responsible",(IF($G119="No Attribute (Conventional)","No_Attribute_Conventional",(IF($G119="Recycled Pre/Post-Consumer","Recycled_Pre_Post_Consumer",(IF($G119="In-Conversion","In_Conversion",(IF($G119="Recycled Pre-Consumer","Recycled_Pre_Consumer",(IF($G119="Recycled Post-Consumer","Recycled_Post_Consumer",(IF($G119="Sustainably Sourced","Sustainably_sourced",(IF($G119="Recycled pre-consumer organic","GOTS_recycled_organic","")))))))))))))))))),"")</f>
        <v/>
      </c>
      <c r="AE119" t="e" cm="1">
        <f t="array" aca="1" ref="AE119" ca="1">IF($I119="",IF(INDIRECT("$F"&amp;$S119)="","",IF(LEFT(INDIRECT("$F"&amp;$S119),3)="GRS","GRS_RCS_RM",IF((LEFT(INDIRECT("$F"&amp;$S119),3))="RCS","GRS_RCS_RM",IF(INDIRECT("$F"&amp;$S119)="OCS (No Label)","OCS_Conversion_RM",IF(LEFT(INDIRECT("$F"&amp;$S119),3)="OCS","OCS_RM",IF(RIGHT(INDIRECT("$F"&amp;$S119),10)="conversion","GOTS_RM_conversion",IF((LEFT(INDIRECT("$F"&amp;$S119),4))="GOTS","GOTS_RM","Responsible_RM"))))))),"DELETERM")</f>
        <v>#VALUE!</v>
      </c>
      <c r="AF119" t="e" cm="1">
        <f t="array" aca="1" ref="AF119" ca="1">IF($S119="","",INDIRECT("$Z"&amp;$S119))</f>
        <v>#VALUE!</v>
      </c>
      <c r="AG119" t="str">
        <f t="shared" si="7"/>
        <v/>
      </c>
      <c r="AH119" t="str" cm="1">
        <f t="array" aca="1" ref="AH119" ca="1">IFERROR(INDIRECT("$ag"&amp;S119),"")</f>
        <v/>
      </c>
      <c r="AI119" t="e" cm="1">
        <f t="array" aca="1" ref="AI119" ca="1">INDIRECT("O"&amp;S119)</f>
        <v>#VALUE!</v>
      </c>
      <c r="AJ119" t="str">
        <f t="shared" si="8"/>
        <v/>
      </c>
    </row>
    <row r="120" spans="1:36" ht="16.5" customHeight="1">
      <c r="A120" s="130"/>
      <c r="B120" s="136"/>
      <c r="C120" s="137"/>
      <c r="D120" s="146"/>
      <c r="E120" s="146"/>
      <c r="F120" s="137"/>
      <c r="G120" s="147"/>
      <c r="H120" s="147"/>
      <c r="I120" s="147"/>
      <c r="J120" s="147"/>
      <c r="K120" s="38"/>
      <c r="L120" s="144"/>
      <c r="M120" s="144"/>
      <c r="N120" s="61"/>
      <c r="O120" s="314"/>
      <c r="Q120" t="str">
        <f t="shared" si="0"/>
        <v/>
      </c>
      <c r="S120" t="e">
        <f t="shared" ca="1" si="10"/>
        <v>#VALUE!</v>
      </c>
      <c r="T120" t="e">
        <f t="shared" ca="1" si="2"/>
        <v>#VALUE!</v>
      </c>
      <c r="U120">
        <f t="shared" si="11"/>
        <v>48</v>
      </c>
      <c r="V120">
        <v>4.7500000000003002</v>
      </c>
      <c r="W120">
        <f t="shared" si="12"/>
        <v>4</v>
      </c>
      <c r="X120" t="str" cm="1">
        <f t="array" aca="1" ref="X120" ca="1">IFERROR(INDEX('PC&amp;PD'!$A$1:$AS$19,ROW('PC&amp;PD'!$A$19),MATCH(INDIRECT(T120),'PC&amp;PD'!$A$1:$AS$1,0)),"")</f>
        <v/>
      </c>
      <c r="Y120" t="str">
        <f>IF(OR($N120="",$N120=0),"",IF($N120=$E$7,'Extracted info for SC'!$J$6,IF($N120=#REF!,'Extracted info for SC'!$J$7,IF($N120=#REF!,'Extracted info for SC'!$J$8,IF($N120=#REF!,'Extracted info for SC'!$J$9,IF($N120=#REF!,'Extracted info for SC'!$J$10,IF($N120=#REF!,'Extracted info for SC'!$J$11,IF($N120=#REF!,'Extracted info for SC'!$J$12,IF($N120=#REF!,'Extracted info for SC'!$J$13,IF($N120=#REF!,'Extracted info for SC'!$J$14,IF($N120=#REF!,'Extracted info for SC'!$J$15,IF($N120=#REF!,'Extracted info for SC'!$J$16,IF($N120=#REF!,'Extracted info for SC'!$J$17,IF($N120=#REF!,'Extracted info for SC'!$J$18,""))))))))))))))</f>
        <v/>
      </c>
      <c r="AA120" t="str">
        <f t="shared" si="4"/>
        <v/>
      </c>
      <c r="AB120" t="str">
        <f t="shared" si="5"/>
        <v/>
      </c>
      <c r="AC120" t="e">
        <f t="shared" ca="1" si="6"/>
        <v>#VALUE!</v>
      </c>
      <c r="AD120" t="str" cm="1">
        <f t="array" aca="1" ref="AD120" ca="1">IFERROR(IF((LEFT(INDIRECT("$F"&amp;$S120),4))="GOTS",IF($G120="Organic","GOTS_Organic_raw",(IF($G120="Responsible","GOTS_Responsible",(IF($G120="No Attribute (Conventional)","GOTS_conventional",(IF($G120="Recycled Pre/Post-Consumer","GOTS_pre_post",(IF($G120="In-Conversion","GOTS_in_conversion",(IF($G120="Sustainably Sourced","Sustainably_sourced",(IF($G120="Recycled pre-consumer organic","GOTS_recycled_organic",""))))))))))))),IF($G120="Organic","Organic",(IF($G120="Responsible","Responsible",(IF($G120="No Attribute (Conventional)","No_Attribute_Conventional",(IF($G120="Recycled Pre/Post-Consumer","Recycled_Pre_Post_Consumer",(IF($G120="In-Conversion","In_Conversion",(IF($G120="Recycled Pre-Consumer","Recycled_Pre_Consumer",(IF($G120="Recycled Post-Consumer","Recycled_Post_Consumer",(IF($G120="Sustainably Sourced","Sustainably_sourced",(IF($G120="Recycled pre-consumer organic","GOTS_recycled_organic","")))))))))))))))))),"")</f>
        <v/>
      </c>
      <c r="AE120" t="e" cm="1">
        <f t="array" aca="1" ref="AE120" ca="1">IF($I120="",IF(INDIRECT("$F"&amp;$S120)="","",IF(LEFT(INDIRECT("$F"&amp;$S120),3)="GRS","GRS_RCS_RM",IF((LEFT(INDIRECT("$F"&amp;$S120),3))="RCS","GRS_RCS_RM",IF(INDIRECT("$F"&amp;$S120)="OCS (No Label)","OCS_Conversion_RM",IF(LEFT(INDIRECT("$F"&amp;$S120),3)="OCS","OCS_RM",IF(RIGHT(INDIRECT("$F"&amp;$S120),10)="conversion","GOTS_RM_conversion",IF((LEFT(INDIRECT("$F"&amp;$S120),4))="GOTS","GOTS_RM","Responsible_RM"))))))),"DELETERM")</f>
        <v>#VALUE!</v>
      </c>
      <c r="AF120" t="e" cm="1">
        <f t="array" aca="1" ref="AF120" ca="1">IF($S120="","",INDIRECT("$Z"&amp;$S120))</f>
        <v>#VALUE!</v>
      </c>
      <c r="AG120" t="str">
        <f t="shared" si="7"/>
        <v/>
      </c>
      <c r="AH120" t="str" cm="1">
        <f t="array" aca="1" ref="AH120" ca="1">IFERROR(INDIRECT("$ag"&amp;S120),"")</f>
        <v/>
      </c>
      <c r="AI120" t="e" cm="1">
        <f t="array" aca="1" ref="AI120" ca="1">INDIRECT("O"&amp;S120)</f>
        <v>#VALUE!</v>
      </c>
      <c r="AJ120" t="str">
        <f t="shared" si="8"/>
        <v/>
      </c>
    </row>
    <row r="121" spans="1:36" ht="16.5" customHeight="1">
      <c r="A121" s="130"/>
      <c r="B121" s="136"/>
      <c r="C121" s="137"/>
      <c r="D121" s="146"/>
      <c r="E121" s="146"/>
      <c r="F121" s="137"/>
      <c r="G121" s="147"/>
      <c r="H121" s="147"/>
      <c r="I121" s="147"/>
      <c r="J121" s="147"/>
      <c r="K121" s="38"/>
      <c r="L121" s="144"/>
      <c r="M121" s="144"/>
      <c r="N121" s="61"/>
      <c r="O121" s="314"/>
      <c r="Q121" t="str">
        <f t="shared" si="0"/>
        <v/>
      </c>
      <c r="S121" t="e">
        <f t="shared" ca="1" si="10"/>
        <v>#VALUE!</v>
      </c>
      <c r="T121" t="e">
        <f t="shared" ca="1" si="2"/>
        <v>#VALUE!</v>
      </c>
      <c r="U121">
        <f t="shared" si="11"/>
        <v>48</v>
      </c>
      <c r="V121">
        <v>4.8333333333336403</v>
      </c>
      <c r="W121">
        <f t="shared" si="12"/>
        <v>4</v>
      </c>
      <c r="X121" t="str" cm="1">
        <f t="array" aca="1" ref="X121" ca="1">IFERROR(INDEX('PC&amp;PD'!$A$1:$AS$19,ROW('PC&amp;PD'!$A$19),MATCH(INDIRECT(T121),'PC&amp;PD'!$A$1:$AS$1,0)),"")</f>
        <v/>
      </c>
      <c r="Y121" t="str">
        <f>IF(OR($N121="",$N121=0),"",IF($N121=$E$7,'Extracted info for SC'!$J$6,IF($N121=#REF!,'Extracted info for SC'!$J$7,IF($N121=#REF!,'Extracted info for SC'!$J$8,IF($N121=#REF!,'Extracted info for SC'!$J$9,IF($N121=#REF!,'Extracted info for SC'!$J$10,IF($N121=#REF!,'Extracted info for SC'!$J$11,IF($N121=#REF!,'Extracted info for SC'!$J$12,IF($N121=#REF!,'Extracted info for SC'!$J$13,IF($N121=#REF!,'Extracted info for SC'!$J$14,IF($N121=#REF!,'Extracted info for SC'!$J$15,IF($N121=#REF!,'Extracted info for SC'!$J$16,IF($N121=#REF!,'Extracted info for SC'!$J$17,IF($N121=#REF!,'Extracted info for SC'!$J$18,""))))))))))))))</f>
        <v/>
      </c>
      <c r="AA121" t="str">
        <f t="shared" si="4"/>
        <v/>
      </c>
      <c r="AB121" t="str">
        <f t="shared" si="5"/>
        <v/>
      </c>
      <c r="AC121" t="e">
        <f t="shared" ca="1" si="6"/>
        <v>#VALUE!</v>
      </c>
      <c r="AD121" t="str" cm="1">
        <f t="array" aca="1" ref="AD121" ca="1">IFERROR(IF((LEFT(INDIRECT("$F"&amp;$S121),4))="GOTS",IF($G121="Organic","GOTS_Organic_raw",(IF($G121="Responsible","GOTS_Responsible",(IF($G121="No Attribute (Conventional)","GOTS_conventional",(IF($G121="Recycled Pre/Post-Consumer","GOTS_pre_post",(IF($G121="In-Conversion","GOTS_in_conversion",(IF($G121="Sustainably Sourced","Sustainably_sourced",(IF($G121="Recycled pre-consumer organic","GOTS_recycled_organic",""))))))))))))),IF($G121="Organic","Organic",(IF($G121="Responsible","Responsible",(IF($G121="No Attribute (Conventional)","No_Attribute_Conventional",(IF($G121="Recycled Pre/Post-Consumer","Recycled_Pre_Post_Consumer",(IF($G121="In-Conversion","In_Conversion",(IF($G121="Recycled Pre-Consumer","Recycled_Pre_Consumer",(IF($G121="Recycled Post-Consumer","Recycled_Post_Consumer",(IF($G121="Sustainably Sourced","Sustainably_sourced",(IF($G121="Recycled pre-consumer organic","GOTS_recycled_organic","")))))))))))))))))),"")</f>
        <v/>
      </c>
      <c r="AE121" t="e" cm="1">
        <f t="array" aca="1" ref="AE121" ca="1">IF($I121="",IF(INDIRECT("$F"&amp;$S121)="","",IF(LEFT(INDIRECT("$F"&amp;$S121),3)="GRS","GRS_RCS_RM",IF((LEFT(INDIRECT("$F"&amp;$S121),3))="RCS","GRS_RCS_RM",IF(INDIRECT("$F"&amp;$S121)="OCS (No Label)","OCS_Conversion_RM",IF(LEFT(INDIRECT("$F"&amp;$S121),3)="OCS","OCS_RM",IF(RIGHT(INDIRECT("$F"&amp;$S121),10)="conversion","GOTS_RM_conversion",IF((LEFT(INDIRECT("$F"&amp;$S121),4))="GOTS","GOTS_RM","Responsible_RM"))))))),"DELETERM")</f>
        <v>#VALUE!</v>
      </c>
      <c r="AF121" t="e" cm="1">
        <f t="array" aca="1" ref="AF121" ca="1">IF($S121="","",INDIRECT("$Z"&amp;$S121))</f>
        <v>#VALUE!</v>
      </c>
      <c r="AG121" t="str">
        <f t="shared" si="7"/>
        <v/>
      </c>
      <c r="AH121" t="str" cm="1">
        <f t="array" aca="1" ref="AH121" ca="1">IFERROR(INDIRECT("$ag"&amp;S121),"")</f>
        <v/>
      </c>
      <c r="AI121" t="e" cm="1">
        <f t="array" aca="1" ref="AI121" ca="1">INDIRECT("O"&amp;S121)</f>
        <v>#VALUE!</v>
      </c>
      <c r="AJ121" t="str">
        <f t="shared" si="8"/>
        <v/>
      </c>
    </row>
    <row r="122" spans="1:36" ht="16.5" customHeight="1" thickBot="1">
      <c r="A122" s="131"/>
      <c r="B122" s="138"/>
      <c r="C122" s="139"/>
      <c r="D122" s="148"/>
      <c r="E122" s="148"/>
      <c r="F122" s="139"/>
      <c r="G122" s="149"/>
      <c r="H122" s="149"/>
      <c r="I122" s="149"/>
      <c r="J122" s="149"/>
      <c r="K122" s="39"/>
      <c r="L122" s="145"/>
      <c r="M122" s="145"/>
      <c r="N122" s="62"/>
      <c r="O122" s="315"/>
      <c r="Q122" t="str">
        <f t="shared" si="0"/>
        <v/>
      </c>
      <c r="S122" t="e">
        <f t="shared" ca="1" si="10"/>
        <v>#VALUE!</v>
      </c>
      <c r="T122" t="e">
        <f t="shared" ca="1" si="2"/>
        <v>#VALUE!</v>
      </c>
      <c r="U122">
        <f t="shared" si="11"/>
        <v>48</v>
      </c>
      <c r="V122">
        <v>4.9166666666669796</v>
      </c>
      <c r="W122">
        <f t="shared" si="12"/>
        <v>4</v>
      </c>
      <c r="X122" t="str" cm="1">
        <f t="array" aca="1" ref="X122" ca="1">IFERROR(INDEX('PC&amp;PD'!$A$1:$AS$19,ROW('PC&amp;PD'!$A$19),MATCH(INDIRECT(T122),'PC&amp;PD'!$A$1:$AS$1,0)),"")</f>
        <v/>
      </c>
      <c r="Y122" t="str">
        <f>IF(OR($N122="",$N122=0),"",IF($N122=$E$7,'Extracted info for SC'!$J$6,IF($N122=#REF!,'Extracted info for SC'!$J$7,IF($N122=#REF!,'Extracted info for SC'!$J$8,IF($N122=#REF!,'Extracted info for SC'!$J$9,IF($N122=#REF!,'Extracted info for SC'!$J$10,IF($N122=#REF!,'Extracted info for SC'!$J$11,IF($N122=#REF!,'Extracted info for SC'!$J$12,IF($N122=#REF!,'Extracted info for SC'!$J$13,IF($N122=#REF!,'Extracted info for SC'!$J$14,IF($N122=#REF!,'Extracted info for SC'!$J$15,IF($N122=#REF!,'Extracted info for SC'!$J$16,IF($N122=#REF!,'Extracted info for SC'!$J$17,IF($N122=#REF!,'Extracted info for SC'!$J$18,""))))))))))))))</f>
        <v/>
      </c>
      <c r="AA122" t="str">
        <f t="shared" si="4"/>
        <v/>
      </c>
      <c r="AB122" t="str">
        <f t="shared" si="5"/>
        <v/>
      </c>
      <c r="AC122" t="e">
        <f t="shared" ca="1" si="6"/>
        <v>#VALUE!</v>
      </c>
      <c r="AD122" t="str" cm="1">
        <f t="array" aca="1" ref="AD122" ca="1">IFERROR(IF((LEFT(INDIRECT("$F"&amp;$S122),4))="GOTS",IF($G122="Organic","GOTS_Organic_raw",(IF($G122="Responsible","GOTS_Responsible",(IF($G122="No Attribute (Conventional)","GOTS_conventional",(IF($G122="Recycled Pre/Post-Consumer","GOTS_pre_post",(IF($G122="In-Conversion","GOTS_in_conversion",(IF($G122="Sustainably Sourced","Sustainably_sourced",(IF($G122="Recycled pre-consumer organic","GOTS_recycled_organic",""))))))))))))),IF($G122="Organic","Organic",(IF($G122="Responsible","Responsible",(IF($G122="No Attribute (Conventional)","No_Attribute_Conventional",(IF($G122="Recycled Pre/Post-Consumer","Recycled_Pre_Post_Consumer",(IF($G122="In-Conversion","In_Conversion",(IF($G122="Recycled Pre-Consumer","Recycled_Pre_Consumer",(IF($G122="Recycled Post-Consumer","Recycled_Post_Consumer",(IF($G122="Sustainably Sourced","Sustainably_sourced",(IF($G122="Recycled pre-consumer organic","GOTS_recycled_organic","")))))))))))))))))),"")</f>
        <v/>
      </c>
      <c r="AE122" t="e" cm="1">
        <f t="array" aca="1" ref="AE122" ca="1">IF($I122="",IF(INDIRECT("$F"&amp;$S122)="","",IF(LEFT(INDIRECT("$F"&amp;$S122),3)="GRS","GRS_RCS_RM",IF((LEFT(INDIRECT("$F"&amp;$S122),3))="RCS","GRS_RCS_RM",IF(INDIRECT("$F"&amp;$S122)="OCS (No Label)","OCS_Conversion_RM",IF(LEFT(INDIRECT("$F"&amp;$S122),3)="OCS","OCS_RM",IF(RIGHT(INDIRECT("$F"&amp;$S122),10)="conversion","GOTS_RM_conversion",IF((LEFT(INDIRECT("$F"&amp;$S122),4))="GOTS","GOTS_RM","Responsible_RM"))))))),"DELETERM")</f>
        <v>#VALUE!</v>
      </c>
      <c r="AF122" t="e" cm="1">
        <f t="array" aca="1" ref="AF122" ca="1">IF($S122="","",INDIRECT("$Z"&amp;$S122))</f>
        <v>#VALUE!</v>
      </c>
      <c r="AG122" t="str">
        <f t="shared" si="7"/>
        <v/>
      </c>
      <c r="AH122" t="str" cm="1">
        <f t="array" aca="1" ref="AH122" ca="1">IFERROR(INDIRECT("$ag"&amp;S122),"")</f>
        <v/>
      </c>
      <c r="AI122" t="e" cm="1">
        <f t="array" aca="1" ref="AI122" ca="1">INDIRECT("O"&amp;S122)</f>
        <v>#VALUE!</v>
      </c>
      <c r="AJ122" t="str">
        <f t="shared" si="8"/>
        <v/>
      </c>
    </row>
    <row r="123" spans="1:36" ht="16.5" customHeight="1">
      <c r="A123" s="128" t="str">
        <f>IF(B123="","",COUNTA($B$63:$B123))</f>
        <v/>
      </c>
      <c r="B123" s="132"/>
      <c r="C123" s="133"/>
      <c r="D123" s="140"/>
      <c r="E123" s="140"/>
      <c r="F123" s="133"/>
      <c r="G123" s="141"/>
      <c r="H123" s="141"/>
      <c r="I123" s="141"/>
      <c r="J123" s="141"/>
      <c r="K123" s="37"/>
      <c r="L123" s="142" t="str">
        <f>IF(R123="","",LEFT(R123,LEN(R123)-2))</f>
        <v/>
      </c>
      <c r="M123" s="142"/>
      <c r="N123" s="60"/>
      <c r="O123" s="313"/>
      <c r="Q123" t="str">
        <f t="shared" si="0"/>
        <v/>
      </c>
      <c r="R123" t="str">
        <f t="shared" ref="R123" si="18">CONCATENATE($Q123,Q124,Q125,Q126,Q127,Q128,$Q129,$Q130,$Q131,$Q132,$Q133,$Q134)</f>
        <v/>
      </c>
      <c r="S123" t="e">
        <f t="shared" ca="1" si="10"/>
        <v>#VALUE!</v>
      </c>
      <c r="T123" t="e">
        <f t="shared" ca="1" si="2"/>
        <v>#VALUE!</v>
      </c>
      <c r="U123">
        <f t="shared" si="11"/>
        <v>60</v>
      </c>
      <c r="V123">
        <v>5.0000000000003197</v>
      </c>
      <c r="W123">
        <f t="shared" si="12"/>
        <v>5</v>
      </c>
      <c r="X123" t="str" cm="1">
        <f t="array" aca="1" ref="X123" ca="1">IFERROR(INDEX('PC&amp;PD'!$A$1:$AS$19,ROW('PC&amp;PD'!$A$19),MATCH(INDIRECT(T123),'PC&amp;PD'!$A$1:$AS$1,0)),"")</f>
        <v/>
      </c>
      <c r="Y123" t="str">
        <f>IF(OR($N123="",$N123=0),"",IF($N123=$E$7,'Extracted info for SC'!$J$6,IF($N123=#REF!,'Extracted info for SC'!$J$7,IF($N123=#REF!,'Extracted info for SC'!$J$8,IF($N123=#REF!,'Extracted info for SC'!$J$9,IF($N123=#REF!,'Extracted info for SC'!$J$10,IF($N123=#REF!,'Extracted info for SC'!$J$11,IF($N123=#REF!,'Extracted info for SC'!$J$12,IF($N123=#REF!,'Extracted info for SC'!$J$13,IF($N123=#REF!,'Extracted info for SC'!$J$14,IF($N123=#REF!,'Extracted info for SC'!$J$15,IF($N123=#REF!,'Extracted info for SC'!$J$16,IF($N123=#REF!,'Extracted info for SC'!$J$17,IF($N123=#REF!,'Extracted info for SC'!$J$18,""))))))))))))))</f>
        <v/>
      </c>
      <c r="Z123" t="str">
        <f t="shared" ref="Z123" si="19">IFERROR(IF($F123="OCS 100","OCS (OCS 100)",IF($F123="OCS Blended","OCS (OCS Blended)",IF($F123="OCS (No Label)","OCS (No Label)",IF($F123="RCS 100","RCS (RCS 100)",IF($F123="RCS Blended","RCS (RCS Blended)",IF($F123="GRS","GRS (GRS)",IF($F123="GRS (No Label)", "GRS (No Label)",IF($F123="RDS","RDS (RDS)",IF($F123="RWS","RWS (RWS)",IF($F123="RAS","RAS (RAS)",IF($F123="RMS","RMS (RMS)",IF($F123="GOTS Organic","GOTS (Organic)",IF($F123="GOTS Made with organic","GOTS (Made with Organic)",IF($F123="GOTS Organic - in conversion","GOTS (Organic - In Conversion)",IF($F123="GOTS Made with organic - in conversion","GOTS (Made with Organic - In Conversion)",""))))))))))))))),"")</f>
        <v/>
      </c>
      <c r="AA123" t="str">
        <f t="shared" si="4"/>
        <v/>
      </c>
      <c r="AB123" t="str">
        <f t="shared" si="5"/>
        <v/>
      </c>
      <c r="AC123" t="e">
        <f t="shared" ca="1" si="6"/>
        <v>#VALUE!</v>
      </c>
      <c r="AD123" t="str" cm="1">
        <f t="array" aca="1" ref="AD123" ca="1">IFERROR(IF((LEFT(INDIRECT("$F"&amp;$S123),4))="GOTS",IF($G123="Organic","GOTS_Organic_raw",(IF($G123="Responsible","GOTS_Responsible",(IF($G123="No Attribute (Conventional)","GOTS_conventional",(IF($G123="Recycled Pre/Post-Consumer","GOTS_pre_post",(IF($G123="In-Conversion","GOTS_in_conversion",(IF($G123="Sustainably Sourced","Sustainably_sourced",(IF($G123="Recycled pre-consumer organic","GOTS_recycled_organic",""))))))))))))),IF($G123="Organic","Organic",(IF($G123="Responsible","Responsible",(IF($G123="No Attribute (Conventional)","No_Attribute_Conventional",(IF($G123="Recycled Pre/Post-Consumer","Recycled_Pre_Post_Consumer",(IF($G123="In-Conversion","In_Conversion",(IF($G123="Recycled Pre-Consumer","Recycled_Pre_Consumer",(IF($G123="Recycled Post-Consumer","Recycled_Post_Consumer",(IF($G123="Sustainably Sourced","Sustainably_sourced",(IF($G123="Recycled pre-consumer organic","GOTS_recycled_organic","")))))))))))))))))),"")</f>
        <v/>
      </c>
      <c r="AE123" t="e" cm="1">
        <f t="array" aca="1" ref="AE123" ca="1">IF($I123="",IF(INDIRECT("$F"&amp;$S123)="","",IF(LEFT(INDIRECT("$F"&amp;$S123),3)="GRS","GRS_RCS_RM",IF((LEFT(INDIRECT("$F"&amp;$S123),3))="RCS","GRS_RCS_RM",IF(INDIRECT("$F"&amp;$S123)="OCS (No Label)","OCS_Conversion_RM",IF(LEFT(INDIRECT("$F"&amp;$S123),3)="OCS","OCS_RM",IF(RIGHT(INDIRECT("$F"&amp;$S123),10)="conversion","GOTS_RM_conversion",IF((LEFT(INDIRECT("$F"&amp;$S123),4))="GOTS","GOTS_RM","Responsible_RM"))))))),"DELETERM")</f>
        <v>#VALUE!</v>
      </c>
      <c r="AF123" t="e" cm="1">
        <f t="array" aca="1" ref="AF123" ca="1">IF($S123="","",INDIRECT("$Z"&amp;$S123))</f>
        <v>#VALUE!</v>
      </c>
      <c r="AG123" t="str">
        <f t="shared" si="7"/>
        <v/>
      </c>
      <c r="AH123" t="str" cm="1">
        <f t="array" aca="1" ref="AH123" ca="1">IFERROR(INDIRECT("$ag"&amp;S123),"")</f>
        <v/>
      </c>
      <c r="AI123" t="e" cm="1">
        <f t="array" aca="1" ref="AI123" ca="1">INDIRECT("O"&amp;S123)</f>
        <v>#VALUE!</v>
      </c>
      <c r="AJ123" t="str">
        <f t="shared" si="8"/>
        <v/>
      </c>
    </row>
    <row r="124" spans="1:36" ht="16.5" customHeight="1">
      <c r="A124" s="129"/>
      <c r="B124" s="134"/>
      <c r="C124" s="135"/>
      <c r="D124" s="146"/>
      <c r="E124" s="146"/>
      <c r="F124" s="135"/>
      <c r="G124" s="147"/>
      <c r="H124" s="147"/>
      <c r="I124" s="147"/>
      <c r="J124" s="147"/>
      <c r="K124" s="38"/>
      <c r="L124" s="143"/>
      <c r="M124" s="143"/>
      <c r="N124" s="61"/>
      <c r="O124" s="314"/>
      <c r="Q124" t="str">
        <f t="shared" si="0"/>
        <v/>
      </c>
      <c r="S124" t="e">
        <f t="shared" ca="1" si="10"/>
        <v>#VALUE!</v>
      </c>
      <c r="T124" t="e">
        <f t="shared" ca="1" si="2"/>
        <v>#VALUE!</v>
      </c>
      <c r="U124">
        <f t="shared" si="11"/>
        <v>60</v>
      </c>
      <c r="V124">
        <v>5.0833333333336599</v>
      </c>
      <c r="W124">
        <f t="shared" si="12"/>
        <v>5</v>
      </c>
      <c r="X124" t="str" cm="1">
        <f t="array" aca="1" ref="X124" ca="1">IFERROR(INDEX('PC&amp;PD'!$A$1:$AS$19,ROW('PC&amp;PD'!$A$19),MATCH(INDIRECT(T124),'PC&amp;PD'!$A$1:$AS$1,0)),"")</f>
        <v/>
      </c>
      <c r="Y124" t="str">
        <f>IF(OR($N124="",$N124=0),"",IF($N124=$E$7,'Extracted info for SC'!$J$6,IF($N124=#REF!,'Extracted info for SC'!$J$7,IF($N124=#REF!,'Extracted info for SC'!$J$8,IF($N124=#REF!,'Extracted info for SC'!$J$9,IF($N124=#REF!,'Extracted info for SC'!$J$10,IF($N124=#REF!,'Extracted info for SC'!$J$11,IF($N124=#REF!,'Extracted info for SC'!$J$12,IF($N124=#REF!,'Extracted info for SC'!$J$13,IF($N124=#REF!,'Extracted info for SC'!$J$14,IF($N124=#REF!,'Extracted info for SC'!$J$15,IF($N124=#REF!,'Extracted info for SC'!$J$16,IF($N124=#REF!,'Extracted info for SC'!$J$17,IF($N124=#REF!,'Extracted info for SC'!$J$18,""))))))))))))))</f>
        <v/>
      </c>
      <c r="AA124" t="str">
        <f t="shared" si="4"/>
        <v/>
      </c>
      <c r="AB124" t="str">
        <f t="shared" si="5"/>
        <v/>
      </c>
      <c r="AC124" t="e">
        <f t="shared" ca="1" si="6"/>
        <v>#VALUE!</v>
      </c>
      <c r="AD124" t="str" cm="1">
        <f t="array" aca="1" ref="AD124" ca="1">IFERROR(IF((LEFT(INDIRECT("$F"&amp;$S124),4))="GOTS",IF($G124="Organic","GOTS_Organic_raw",(IF($G124="Responsible","GOTS_Responsible",(IF($G124="No Attribute (Conventional)","GOTS_conventional",(IF($G124="Recycled Pre/Post-Consumer","GOTS_pre_post",(IF($G124="In-Conversion","GOTS_in_conversion",(IF($G124="Sustainably Sourced","Sustainably_sourced",(IF($G124="Recycled pre-consumer organic","GOTS_recycled_organic",""))))))))))))),IF($G124="Organic","Organic",(IF($G124="Responsible","Responsible",(IF($G124="No Attribute (Conventional)","No_Attribute_Conventional",(IF($G124="Recycled Pre/Post-Consumer","Recycled_Pre_Post_Consumer",(IF($G124="In-Conversion","In_Conversion",(IF($G124="Recycled Pre-Consumer","Recycled_Pre_Consumer",(IF($G124="Recycled Post-Consumer","Recycled_Post_Consumer",(IF($G124="Sustainably Sourced","Sustainably_sourced",(IF($G124="Recycled pre-consumer organic","GOTS_recycled_organic","")))))))))))))))))),"")</f>
        <v/>
      </c>
      <c r="AE124" t="e" cm="1">
        <f t="array" aca="1" ref="AE124" ca="1">IF($I124="",IF(INDIRECT("$F"&amp;$S124)="","",IF(LEFT(INDIRECT("$F"&amp;$S124),3)="GRS","GRS_RCS_RM",IF((LEFT(INDIRECT("$F"&amp;$S124),3))="RCS","GRS_RCS_RM",IF(INDIRECT("$F"&amp;$S124)="OCS (No Label)","OCS_Conversion_RM",IF(LEFT(INDIRECT("$F"&amp;$S124),3)="OCS","OCS_RM",IF(RIGHT(INDIRECT("$F"&amp;$S124),10)="conversion","GOTS_RM_conversion",IF((LEFT(INDIRECT("$F"&amp;$S124),4))="GOTS","GOTS_RM","Responsible_RM"))))))),"DELETERM")</f>
        <v>#VALUE!</v>
      </c>
      <c r="AF124" t="e" cm="1">
        <f t="array" aca="1" ref="AF124" ca="1">IF($S124="","",INDIRECT("$Z"&amp;$S124))</f>
        <v>#VALUE!</v>
      </c>
      <c r="AG124" t="str">
        <f t="shared" si="7"/>
        <v/>
      </c>
      <c r="AH124" t="str" cm="1">
        <f t="array" aca="1" ref="AH124" ca="1">IFERROR(INDIRECT("$ag"&amp;S124),"")</f>
        <v/>
      </c>
      <c r="AI124" t="e" cm="1">
        <f t="array" aca="1" ref="AI124" ca="1">INDIRECT("O"&amp;S124)</f>
        <v>#VALUE!</v>
      </c>
      <c r="AJ124" t="str">
        <f t="shared" si="8"/>
        <v/>
      </c>
    </row>
    <row r="125" spans="1:36" ht="16.5" customHeight="1">
      <c r="A125" s="129"/>
      <c r="B125" s="134"/>
      <c r="C125" s="135"/>
      <c r="D125" s="146"/>
      <c r="E125" s="146"/>
      <c r="F125" s="135"/>
      <c r="G125" s="147"/>
      <c r="H125" s="147"/>
      <c r="I125" s="147"/>
      <c r="J125" s="147"/>
      <c r="K125" s="38"/>
      <c r="L125" s="143"/>
      <c r="M125" s="143"/>
      <c r="N125" s="61"/>
      <c r="O125" s="314"/>
      <c r="Q125" t="str">
        <f t="shared" si="0"/>
        <v/>
      </c>
      <c r="S125" t="e">
        <f t="shared" ca="1" si="10"/>
        <v>#VALUE!</v>
      </c>
      <c r="T125" t="e">
        <f t="shared" ca="1" si="2"/>
        <v>#VALUE!</v>
      </c>
      <c r="U125">
        <f t="shared" si="11"/>
        <v>60</v>
      </c>
      <c r="V125">
        <v>5.166666666667</v>
      </c>
      <c r="W125">
        <f t="shared" si="12"/>
        <v>5</v>
      </c>
      <c r="X125" t="str" cm="1">
        <f t="array" aca="1" ref="X125" ca="1">IFERROR(INDEX('PC&amp;PD'!$A$1:$AS$19,ROW('PC&amp;PD'!$A$19),MATCH(INDIRECT(T125),'PC&amp;PD'!$A$1:$AS$1,0)),"")</f>
        <v/>
      </c>
      <c r="Y125" t="str">
        <f>IF(OR($N125="",$N125=0),"",IF($N125=$E$7,'Extracted info for SC'!$J$6,IF($N125=#REF!,'Extracted info for SC'!$J$7,IF($N125=#REF!,'Extracted info for SC'!$J$8,IF($N125=#REF!,'Extracted info for SC'!$J$9,IF($N125=#REF!,'Extracted info for SC'!$J$10,IF($N125=#REF!,'Extracted info for SC'!$J$11,IF($N125=#REF!,'Extracted info for SC'!$J$12,IF($N125=#REF!,'Extracted info for SC'!$J$13,IF($N125=#REF!,'Extracted info for SC'!$J$14,IF($N125=#REF!,'Extracted info for SC'!$J$15,IF($N125=#REF!,'Extracted info for SC'!$J$16,IF($N125=#REF!,'Extracted info for SC'!$J$17,IF($N125=#REF!,'Extracted info for SC'!$J$18,""))))))))))))))</f>
        <v/>
      </c>
      <c r="AA125" t="str">
        <f t="shared" si="4"/>
        <v/>
      </c>
      <c r="AB125" t="str">
        <f t="shared" si="5"/>
        <v/>
      </c>
      <c r="AC125" t="e">
        <f t="shared" ca="1" si="6"/>
        <v>#VALUE!</v>
      </c>
      <c r="AD125" t="str" cm="1">
        <f t="array" aca="1" ref="AD125" ca="1">IFERROR(IF((LEFT(INDIRECT("$F"&amp;$S125),4))="GOTS",IF($G125="Organic","GOTS_Organic_raw",(IF($G125="Responsible","GOTS_Responsible",(IF($G125="No Attribute (Conventional)","GOTS_conventional",(IF($G125="Recycled Pre/Post-Consumer","GOTS_pre_post",(IF($G125="In-Conversion","GOTS_in_conversion",(IF($G125="Sustainably Sourced","Sustainably_sourced",(IF($G125="Recycled pre-consumer organic","GOTS_recycled_organic",""))))))))))))),IF($G125="Organic","Organic",(IF($G125="Responsible","Responsible",(IF($G125="No Attribute (Conventional)","No_Attribute_Conventional",(IF($G125="Recycled Pre/Post-Consumer","Recycled_Pre_Post_Consumer",(IF($G125="In-Conversion","In_Conversion",(IF($G125="Recycled Pre-Consumer","Recycled_Pre_Consumer",(IF($G125="Recycled Post-Consumer","Recycled_Post_Consumer",(IF($G125="Sustainably Sourced","Sustainably_sourced",(IF($G125="Recycled pre-consumer organic","GOTS_recycled_organic","")))))))))))))))))),"")</f>
        <v/>
      </c>
      <c r="AE125" t="e" cm="1">
        <f t="array" aca="1" ref="AE125" ca="1">IF($I125="",IF(INDIRECT("$F"&amp;$S125)="","",IF(LEFT(INDIRECT("$F"&amp;$S125),3)="GRS","GRS_RCS_RM",IF((LEFT(INDIRECT("$F"&amp;$S125),3))="RCS","GRS_RCS_RM",IF(INDIRECT("$F"&amp;$S125)="OCS (No Label)","OCS_Conversion_RM",IF(LEFT(INDIRECT("$F"&amp;$S125),3)="OCS","OCS_RM",IF(RIGHT(INDIRECT("$F"&amp;$S125),10)="conversion","GOTS_RM_conversion",IF((LEFT(INDIRECT("$F"&amp;$S125),4))="GOTS","GOTS_RM","Responsible_RM"))))))),"DELETERM")</f>
        <v>#VALUE!</v>
      </c>
      <c r="AF125" t="e" cm="1">
        <f t="array" aca="1" ref="AF125" ca="1">IF($S125="","",INDIRECT("$Z"&amp;$S125))</f>
        <v>#VALUE!</v>
      </c>
      <c r="AG125" t="str">
        <f t="shared" si="7"/>
        <v/>
      </c>
      <c r="AH125" t="str" cm="1">
        <f t="array" aca="1" ref="AH125" ca="1">IFERROR(INDIRECT("$ag"&amp;S125),"")</f>
        <v/>
      </c>
      <c r="AI125" t="e" cm="1">
        <f t="array" aca="1" ref="AI125" ca="1">INDIRECT("O"&amp;S125)</f>
        <v>#VALUE!</v>
      </c>
      <c r="AJ125" t="str">
        <f t="shared" si="8"/>
        <v/>
      </c>
    </row>
    <row r="126" spans="1:36" ht="16.5" customHeight="1">
      <c r="A126" s="129"/>
      <c r="B126" s="134"/>
      <c r="C126" s="135"/>
      <c r="D126" s="146"/>
      <c r="E126" s="146"/>
      <c r="F126" s="135"/>
      <c r="G126" s="147"/>
      <c r="H126" s="147"/>
      <c r="I126" s="147"/>
      <c r="J126" s="147"/>
      <c r="K126" s="38"/>
      <c r="L126" s="143"/>
      <c r="M126" s="143"/>
      <c r="N126" s="61"/>
      <c r="O126" s="314"/>
      <c r="Q126" t="str">
        <f t="shared" si="0"/>
        <v/>
      </c>
      <c r="S126" t="e">
        <f t="shared" ca="1" si="10"/>
        <v>#VALUE!</v>
      </c>
      <c r="T126" t="e">
        <f t="shared" ca="1" si="2"/>
        <v>#VALUE!</v>
      </c>
      <c r="U126">
        <f t="shared" si="11"/>
        <v>60</v>
      </c>
      <c r="V126">
        <v>5.2500000000003402</v>
      </c>
      <c r="W126">
        <f t="shared" si="12"/>
        <v>5</v>
      </c>
      <c r="X126" t="str" cm="1">
        <f t="array" aca="1" ref="X126" ca="1">IFERROR(INDEX('PC&amp;PD'!$A$1:$AS$19,ROW('PC&amp;PD'!$A$19),MATCH(INDIRECT(T126),'PC&amp;PD'!$A$1:$AS$1,0)),"")</f>
        <v/>
      </c>
      <c r="Y126" t="str">
        <f>IF(OR($N126="",$N126=0),"",IF($N126=$E$7,'Extracted info for SC'!$J$6,IF($N126=#REF!,'Extracted info for SC'!$J$7,IF($N126=#REF!,'Extracted info for SC'!$J$8,IF($N126=#REF!,'Extracted info for SC'!$J$9,IF($N126=#REF!,'Extracted info for SC'!$J$10,IF($N126=#REF!,'Extracted info for SC'!$J$11,IF($N126=#REF!,'Extracted info for SC'!$J$12,IF($N126=#REF!,'Extracted info for SC'!$J$13,IF($N126=#REF!,'Extracted info for SC'!$J$14,IF($N126=#REF!,'Extracted info for SC'!$J$15,IF($N126=#REF!,'Extracted info for SC'!$J$16,IF($N126=#REF!,'Extracted info for SC'!$J$17,IF($N126=#REF!,'Extracted info for SC'!$J$18,""))))))))))))))</f>
        <v/>
      </c>
      <c r="AA126" t="str">
        <f t="shared" si="4"/>
        <v/>
      </c>
      <c r="AB126" t="str">
        <f t="shared" si="5"/>
        <v/>
      </c>
      <c r="AC126" t="e">
        <f t="shared" ca="1" si="6"/>
        <v>#VALUE!</v>
      </c>
      <c r="AD126" t="str" cm="1">
        <f t="array" aca="1" ref="AD126" ca="1">IFERROR(IF((LEFT(INDIRECT("$F"&amp;$S126),4))="GOTS",IF($G126="Organic","GOTS_Organic_raw",(IF($G126="Responsible","GOTS_Responsible",(IF($G126="No Attribute (Conventional)","GOTS_conventional",(IF($G126="Recycled Pre/Post-Consumer","GOTS_pre_post",(IF($G126="In-Conversion","GOTS_in_conversion",(IF($G126="Sustainably Sourced","Sustainably_sourced",(IF($G126="Recycled pre-consumer organic","GOTS_recycled_organic",""))))))))))))),IF($G126="Organic","Organic",(IF($G126="Responsible","Responsible",(IF($G126="No Attribute (Conventional)","No_Attribute_Conventional",(IF($G126="Recycled Pre/Post-Consumer","Recycled_Pre_Post_Consumer",(IF($G126="In-Conversion","In_Conversion",(IF($G126="Recycled Pre-Consumer","Recycled_Pre_Consumer",(IF($G126="Recycled Post-Consumer","Recycled_Post_Consumer",(IF($G126="Sustainably Sourced","Sustainably_sourced",(IF($G126="Recycled pre-consumer organic","GOTS_recycled_organic","")))))))))))))))))),"")</f>
        <v/>
      </c>
      <c r="AE126" t="e" cm="1">
        <f t="array" aca="1" ref="AE126" ca="1">IF($I126="",IF(INDIRECT("$F"&amp;$S126)="","",IF(LEFT(INDIRECT("$F"&amp;$S126),3)="GRS","GRS_RCS_RM",IF((LEFT(INDIRECT("$F"&amp;$S126),3))="RCS","GRS_RCS_RM",IF(INDIRECT("$F"&amp;$S126)="OCS (No Label)","OCS_Conversion_RM",IF(LEFT(INDIRECT("$F"&amp;$S126),3)="OCS","OCS_RM",IF(RIGHT(INDIRECT("$F"&amp;$S126),10)="conversion","GOTS_RM_conversion",IF((LEFT(INDIRECT("$F"&amp;$S126),4))="GOTS","GOTS_RM","Responsible_RM"))))))),"DELETERM")</f>
        <v>#VALUE!</v>
      </c>
      <c r="AF126" t="e" cm="1">
        <f t="array" aca="1" ref="AF126" ca="1">IF($S126="","",INDIRECT("$Z"&amp;$S126))</f>
        <v>#VALUE!</v>
      </c>
      <c r="AG126" t="str">
        <f t="shared" si="7"/>
        <v/>
      </c>
      <c r="AH126" t="str" cm="1">
        <f t="array" aca="1" ref="AH126" ca="1">IFERROR(INDIRECT("$ag"&amp;S126),"")</f>
        <v/>
      </c>
      <c r="AI126" t="e" cm="1">
        <f t="array" aca="1" ref="AI126" ca="1">INDIRECT("O"&amp;S126)</f>
        <v>#VALUE!</v>
      </c>
      <c r="AJ126" t="str">
        <f t="shared" si="8"/>
        <v/>
      </c>
    </row>
    <row r="127" spans="1:36" ht="16.5" customHeight="1">
      <c r="A127" s="129"/>
      <c r="B127" s="134"/>
      <c r="C127" s="135"/>
      <c r="D127" s="146"/>
      <c r="E127" s="146"/>
      <c r="F127" s="135"/>
      <c r="G127" s="147"/>
      <c r="H127" s="147"/>
      <c r="I127" s="147"/>
      <c r="J127" s="147"/>
      <c r="K127" s="38"/>
      <c r="L127" s="143"/>
      <c r="M127" s="143"/>
      <c r="N127" s="61"/>
      <c r="O127" s="314"/>
      <c r="Q127" t="str">
        <f t="shared" si="0"/>
        <v/>
      </c>
      <c r="S127" t="e">
        <f t="shared" ca="1" si="10"/>
        <v>#VALUE!</v>
      </c>
      <c r="T127" t="e">
        <f t="shared" ca="1" si="2"/>
        <v>#VALUE!</v>
      </c>
      <c r="U127">
        <f t="shared" si="11"/>
        <v>60</v>
      </c>
      <c r="V127">
        <v>5.3333333333336803</v>
      </c>
      <c r="W127">
        <f t="shared" si="12"/>
        <v>5</v>
      </c>
      <c r="X127" t="str" cm="1">
        <f t="array" aca="1" ref="X127" ca="1">IFERROR(INDEX('PC&amp;PD'!$A$1:$AS$19,ROW('PC&amp;PD'!$A$19),MATCH(INDIRECT(T127),'PC&amp;PD'!$A$1:$AS$1,0)),"")</f>
        <v/>
      </c>
      <c r="Y127" t="str">
        <f>IF(OR($N127="",$N127=0),"",IF($N127=$E$7,'Extracted info for SC'!$J$6,IF($N127=#REF!,'Extracted info for SC'!$J$7,IF($N127=#REF!,'Extracted info for SC'!$J$8,IF($N127=#REF!,'Extracted info for SC'!$J$9,IF($N127=#REF!,'Extracted info for SC'!$J$10,IF($N127=#REF!,'Extracted info for SC'!$J$11,IF($N127=#REF!,'Extracted info for SC'!$J$12,IF($N127=#REF!,'Extracted info for SC'!$J$13,IF($N127=#REF!,'Extracted info for SC'!$J$14,IF($N127=#REF!,'Extracted info for SC'!$J$15,IF($N127=#REF!,'Extracted info for SC'!$J$16,IF($N127=#REF!,'Extracted info for SC'!$J$17,IF($N127=#REF!,'Extracted info for SC'!$J$18,""))))))))))))))</f>
        <v/>
      </c>
      <c r="AA127" t="str">
        <f t="shared" si="4"/>
        <v/>
      </c>
      <c r="AB127" t="str">
        <f t="shared" si="5"/>
        <v/>
      </c>
      <c r="AC127" t="e">
        <f t="shared" ca="1" si="6"/>
        <v>#VALUE!</v>
      </c>
      <c r="AD127" t="str" cm="1">
        <f t="array" aca="1" ref="AD127" ca="1">IFERROR(IF((LEFT(INDIRECT("$F"&amp;$S127),4))="GOTS",IF($G127="Organic","GOTS_Organic_raw",(IF($G127="Responsible","GOTS_Responsible",(IF($G127="No Attribute (Conventional)","GOTS_conventional",(IF($G127="Recycled Pre/Post-Consumer","GOTS_pre_post",(IF($G127="In-Conversion","GOTS_in_conversion",(IF($G127="Sustainably Sourced","Sustainably_sourced",(IF($G127="Recycled pre-consumer organic","GOTS_recycled_organic",""))))))))))))),IF($G127="Organic","Organic",(IF($G127="Responsible","Responsible",(IF($G127="No Attribute (Conventional)","No_Attribute_Conventional",(IF($G127="Recycled Pre/Post-Consumer","Recycled_Pre_Post_Consumer",(IF($G127="In-Conversion","In_Conversion",(IF($G127="Recycled Pre-Consumer","Recycled_Pre_Consumer",(IF($G127="Recycled Post-Consumer","Recycled_Post_Consumer",(IF($G127="Sustainably Sourced","Sustainably_sourced",(IF($G127="Recycled pre-consumer organic","GOTS_recycled_organic","")))))))))))))))))),"")</f>
        <v/>
      </c>
      <c r="AE127" t="e" cm="1">
        <f t="array" aca="1" ref="AE127" ca="1">IF($I127="",IF(INDIRECT("$F"&amp;$S127)="","",IF(LEFT(INDIRECT("$F"&amp;$S127),3)="GRS","GRS_RCS_RM",IF((LEFT(INDIRECT("$F"&amp;$S127),3))="RCS","GRS_RCS_RM",IF(INDIRECT("$F"&amp;$S127)="OCS (No Label)","OCS_Conversion_RM",IF(LEFT(INDIRECT("$F"&amp;$S127),3)="OCS","OCS_RM",IF(RIGHT(INDIRECT("$F"&amp;$S127),10)="conversion","GOTS_RM_conversion",IF((LEFT(INDIRECT("$F"&amp;$S127),4))="GOTS","GOTS_RM","Responsible_RM"))))))),"DELETERM")</f>
        <v>#VALUE!</v>
      </c>
      <c r="AF127" t="e" cm="1">
        <f t="array" aca="1" ref="AF127" ca="1">IF($S127="","",INDIRECT("$Z"&amp;$S127))</f>
        <v>#VALUE!</v>
      </c>
      <c r="AG127" t="str">
        <f t="shared" si="7"/>
        <v/>
      </c>
      <c r="AH127" t="str" cm="1">
        <f t="array" aca="1" ref="AH127" ca="1">IFERROR(INDIRECT("$ag"&amp;S127),"")</f>
        <v/>
      </c>
      <c r="AI127" t="e" cm="1">
        <f t="array" aca="1" ref="AI127" ca="1">INDIRECT("O"&amp;S127)</f>
        <v>#VALUE!</v>
      </c>
      <c r="AJ127" t="str">
        <f t="shared" si="8"/>
        <v/>
      </c>
    </row>
    <row r="128" spans="1:36" ht="16.5" customHeight="1">
      <c r="A128" s="129"/>
      <c r="B128" s="134"/>
      <c r="C128" s="135"/>
      <c r="D128" s="146"/>
      <c r="E128" s="146"/>
      <c r="F128" s="135"/>
      <c r="G128" s="147"/>
      <c r="H128" s="147"/>
      <c r="I128" s="147"/>
      <c r="J128" s="147"/>
      <c r="K128" s="38"/>
      <c r="L128" s="143"/>
      <c r="M128" s="143"/>
      <c r="N128" s="61"/>
      <c r="O128" s="314"/>
      <c r="Q128" t="str">
        <f t="shared" ref="Q128:Q191" si="20">IF(G128="No Attribute (Conventional)",IF(OR($G128="",$I128="",$K128=""),"",CONCATENATE($K128," ",$AA128," ",$I128," + ")),IF(OR($G128="",$I128="",$K128=""),"",CONCATENATE($K128," ",$G128," ",$I128," + ")))</f>
        <v/>
      </c>
      <c r="S128" t="e">
        <f t="shared" ca="1" si="10"/>
        <v>#VALUE!</v>
      </c>
      <c r="T128" t="e">
        <f t="shared" ca="1" si="2"/>
        <v>#VALUE!</v>
      </c>
      <c r="U128">
        <f t="shared" si="11"/>
        <v>60</v>
      </c>
      <c r="V128">
        <v>5.4166666666670196</v>
      </c>
      <c r="W128">
        <f t="shared" si="12"/>
        <v>5</v>
      </c>
      <c r="X128" t="str" cm="1">
        <f t="array" aca="1" ref="X128" ca="1">IFERROR(INDEX('PC&amp;PD'!$A$1:$AS$19,ROW('PC&amp;PD'!$A$19),MATCH(INDIRECT(T128),'PC&amp;PD'!$A$1:$AS$1,0)),"")</f>
        <v/>
      </c>
      <c r="Y128" t="str">
        <f>IF(OR($N128="",$N128=0),"",IF($N128=$E$7,'Extracted info for SC'!$J$6,IF($N128=#REF!,'Extracted info for SC'!$J$7,IF($N128=#REF!,'Extracted info for SC'!$J$8,IF($N128=#REF!,'Extracted info for SC'!$J$9,IF($N128=#REF!,'Extracted info for SC'!$J$10,IF($N128=#REF!,'Extracted info for SC'!$J$11,IF($N128=#REF!,'Extracted info for SC'!$J$12,IF($N128=#REF!,'Extracted info for SC'!$J$13,IF($N128=#REF!,'Extracted info for SC'!$J$14,IF($N128=#REF!,'Extracted info for SC'!$J$15,IF($N128=#REF!,'Extracted info for SC'!$J$16,IF($N128=#REF!,'Extracted info for SC'!$J$17,IF($N128=#REF!,'Extracted info for SC'!$J$18,""))))))))))))))</f>
        <v/>
      </c>
      <c r="AA128" t="str">
        <f t="shared" ref="AA128:AA191" si="21">IFERROR(IF(G128="","",IF(G128="No Attribute (Conventional)","",G128)),"")</f>
        <v/>
      </c>
      <c r="AB128" t="str">
        <f t="shared" ref="AB128:AB191" si="22">IFERROR(IF($F128="OCS 100", "OCS_100",IF($F128="OCS Blended", "OCS_Blended",IF($F128="OCS (No Label)", "OCS_No_Label",IF($F128="RCS 100", "RCS_100",IF($F128="RCS Blended","RCS_Blended",IF($F128="GRS","GRS",IF($F128="GRS (No Label)", "GRS_No_Label",IF($F128="RDS","RDS",IF($F128="RWS","RWS",IF($F128="RMS","RMS",IF($F128="GOTS Organic","GOTS_Organic",IF($F128="GOTS Made with organic","GOTS_Made_with_organic",IF($F128="GOTS Organic - in conversion","GOTS_Organic_in_Conversion",IF($F128="GOTS Made with organic - in conversion","GOTS_Made_with_Organic_in_Conversion",IF($F128="RAS","RAS",IF($F128="Rcs (No Label)","RCS_No_Label",IF($F128="RWS (No Label)","RWS_No_Label",IF($F128="RMS (No Label)","RMS_No_Label",IF($F128="RAS (No Label)","RAS_No_Label",IF($F128="RDS (No Label)","RDS_No_Label","")))))))))))))))))))),"")</f>
        <v/>
      </c>
      <c r="AC128" t="e">
        <f t="shared" ref="AC128:AC191" ca="1" si="23">"$AB"&amp;S128</f>
        <v>#VALUE!</v>
      </c>
      <c r="AD128" t="str" cm="1">
        <f t="array" aca="1" ref="AD128" ca="1">IFERROR(IF((LEFT(INDIRECT("$F"&amp;$S128),4))="GOTS",IF($G128="Organic","GOTS_Organic_raw",(IF($G128="Responsible","GOTS_Responsible",(IF($G128="No Attribute (Conventional)","GOTS_conventional",(IF($G128="Recycled Pre/Post-Consumer","GOTS_pre_post",(IF($G128="In-Conversion","GOTS_in_conversion",(IF($G128="Sustainably Sourced","Sustainably_sourced",(IF($G128="Recycled pre-consumer organic","GOTS_recycled_organic",""))))))))))))),IF($G128="Organic","Organic",(IF($G128="Responsible","Responsible",(IF($G128="No Attribute (Conventional)","No_Attribute_Conventional",(IF($G128="Recycled Pre/Post-Consumer","Recycled_Pre_Post_Consumer",(IF($G128="In-Conversion","In_Conversion",(IF($G128="Recycled Pre-Consumer","Recycled_Pre_Consumer",(IF($G128="Recycled Post-Consumer","Recycled_Post_Consumer",(IF($G128="Sustainably Sourced","Sustainably_sourced",(IF($G128="Recycled pre-consumer organic","GOTS_recycled_organic","")))))))))))))))))),"")</f>
        <v/>
      </c>
      <c r="AE128" t="e" cm="1">
        <f t="array" aca="1" ref="AE128" ca="1">IF($I128="",IF(INDIRECT("$F"&amp;$S128)="","",IF(LEFT(INDIRECT("$F"&amp;$S128),3)="GRS","GRS_RCS_RM",IF((LEFT(INDIRECT("$F"&amp;$S128),3))="RCS","GRS_RCS_RM",IF(INDIRECT("$F"&amp;$S128)="OCS (No Label)","OCS_Conversion_RM",IF(LEFT(INDIRECT("$F"&amp;$S128),3)="OCS","OCS_RM",IF(RIGHT(INDIRECT("$F"&amp;$S128),10)="conversion","GOTS_RM_conversion",IF((LEFT(INDIRECT("$F"&amp;$S128),4))="GOTS","GOTS_RM","Responsible_RM"))))))),"DELETERM")</f>
        <v>#VALUE!</v>
      </c>
      <c r="AF128" t="e" cm="1">
        <f t="array" aca="1" ref="AF128" ca="1">IF($S128="","",INDIRECT("$Z"&amp;$S128))</f>
        <v>#VALUE!</v>
      </c>
      <c r="AG128" t="str">
        <f t="shared" ref="AG128:AG191" si="24">IF(AND(AJ128="",AJ129="",AJ130="",AJ131="",AJ132="",AJ133="",AJ134="",AJ135="",AJ136="",AJ137="",AJ138="",AJ139=""),"",CONCATENATE(AJ128, AJ129, AJ130, AJ131,AJ132, AJ133, AJ134, AJ135, AJ136, AJ137, AJ138,AJ139))</f>
        <v/>
      </c>
      <c r="AH128" t="str" cm="1">
        <f t="array" aca="1" ref="AH128" ca="1">IFERROR(INDIRECT("$ag"&amp;S128),"")</f>
        <v/>
      </c>
      <c r="AI128" t="e" cm="1">
        <f t="array" aca="1" ref="AI128" ca="1">INDIRECT("O"&amp;S128)</f>
        <v>#VALUE!</v>
      </c>
      <c r="AJ128" t="str">
        <f t="shared" ref="AJ128:AJ191" si="25">IF(OR(Y128="",Y128=0),"",Y128&amp;", ")</f>
        <v/>
      </c>
    </row>
    <row r="129" spans="1:36" ht="16.5" customHeight="1">
      <c r="A129" s="130"/>
      <c r="B129" s="136"/>
      <c r="C129" s="137"/>
      <c r="D129" s="146"/>
      <c r="E129" s="146"/>
      <c r="F129" s="137"/>
      <c r="G129" s="147"/>
      <c r="H129" s="147"/>
      <c r="I129" s="147"/>
      <c r="J129" s="147"/>
      <c r="K129" s="38"/>
      <c r="L129" s="144"/>
      <c r="M129" s="144"/>
      <c r="N129" s="61"/>
      <c r="O129" s="314"/>
      <c r="Q129" t="str">
        <f t="shared" si="20"/>
        <v/>
      </c>
      <c r="S129" t="e">
        <f t="shared" ca="1" si="10"/>
        <v>#VALUE!</v>
      </c>
      <c r="T129" t="e">
        <f t="shared" ca="1" si="2"/>
        <v>#VALUE!</v>
      </c>
      <c r="U129">
        <f t="shared" si="11"/>
        <v>60</v>
      </c>
      <c r="V129">
        <v>5.5000000000003597</v>
      </c>
      <c r="W129">
        <f t="shared" si="12"/>
        <v>5</v>
      </c>
      <c r="X129" t="str" cm="1">
        <f t="array" aca="1" ref="X129" ca="1">IFERROR(INDEX('PC&amp;PD'!$A$1:$AS$19,ROW('PC&amp;PD'!$A$19),MATCH(INDIRECT(T129),'PC&amp;PD'!$A$1:$AS$1,0)),"")</f>
        <v/>
      </c>
      <c r="Y129" t="str">
        <f>IF(OR($N129="",$N129=0),"",IF($N129=$E$7,'Extracted info for SC'!$J$6,IF($N129=#REF!,'Extracted info for SC'!$J$7,IF($N129=#REF!,'Extracted info for SC'!$J$8,IF($N129=#REF!,'Extracted info for SC'!$J$9,IF($N129=#REF!,'Extracted info for SC'!$J$10,IF($N129=#REF!,'Extracted info for SC'!$J$11,IF($N129=#REF!,'Extracted info for SC'!$J$12,IF($N129=#REF!,'Extracted info for SC'!$J$13,IF($N129=#REF!,'Extracted info for SC'!$J$14,IF($N129=#REF!,'Extracted info for SC'!$J$15,IF($N129=#REF!,'Extracted info for SC'!$J$16,IF($N129=#REF!,'Extracted info for SC'!$J$17,IF($N129=#REF!,'Extracted info for SC'!$J$18,""))))))))))))))</f>
        <v/>
      </c>
      <c r="AA129" t="str">
        <f t="shared" si="21"/>
        <v/>
      </c>
      <c r="AB129" t="str">
        <f t="shared" si="22"/>
        <v/>
      </c>
      <c r="AC129" t="e">
        <f t="shared" ca="1" si="23"/>
        <v>#VALUE!</v>
      </c>
      <c r="AD129" t="str" cm="1">
        <f t="array" aca="1" ref="AD129" ca="1">IFERROR(IF((LEFT(INDIRECT("$F"&amp;$S129),4))="GOTS",IF($G129="Organic","GOTS_Organic_raw",(IF($G129="Responsible","GOTS_Responsible",(IF($G129="No Attribute (Conventional)","GOTS_conventional",(IF($G129="Recycled Pre/Post-Consumer","GOTS_pre_post",(IF($G129="In-Conversion","GOTS_in_conversion",(IF($G129="Sustainably Sourced","Sustainably_sourced",(IF($G129="Recycled pre-consumer organic","GOTS_recycled_organic",""))))))))))))),IF($G129="Organic","Organic",(IF($G129="Responsible","Responsible",(IF($G129="No Attribute (Conventional)","No_Attribute_Conventional",(IF($G129="Recycled Pre/Post-Consumer","Recycled_Pre_Post_Consumer",(IF($G129="In-Conversion","In_Conversion",(IF($G129="Recycled Pre-Consumer","Recycled_Pre_Consumer",(IF($G129="Recycled Post-Consumer","Recycled_Post_Consumer",(IF($G129="Sustainably Sourced","Sustainably_sourced",(IF($G129="Recycled pre-consumer organic","GOTS_recycled_organic","")))))))))))))))))),"")</f>
        <v/>
      </c>
      <c r="AE129" t="e" cm="1">
        <f t="array" aca="1" ref="AE129" ca="1">IF($I129="",IF(INDIRECT("$F"&amp;$S129)="","",IF(LEFT(INDIRECT("$F"&amp;$S129),3)="GRS","GRS_RCS_RM",IF((LEFT(INDIRECT("$F"&amp;$S129),3))="RCS","GRS_RCS_RM",IF(INDIRECT("$F"&amp;$S129)="OCS (No Label)","OCS_Conversion_RM",IF(LEFT(INDIRECT("$F"&amp;$S129),3)="OCS","OCS_RM",IF(RIGHT(INDIRECT("$F"&amp;$S129),10)="conversion","GOTS_RM_conversion",IF((LEFT(INDIRECT("$F"&amp;$S129),4))="GOTS","GOTS_RM","Responsible_RM"))))))),"DELETERM")</f>
        <v>#VALUE!</v>
      </c>
      <c r="AF129" t="e" cm="1">
        <f t="array" aca="1" ref="AF129" ca="1">IF($S129="","",INDIRECT("$Z"&amp;$S129))</f>
        <v>#VALUE!</v>
      </c>
      <c r="AG129" t="str">
        <f t="shared" si="24"/>
        <v/>
      </c>
      <c r="AH129" t="str" cm="1">
        <f t="array" aca="1" ref="AH129" ca="1">IFERROR(INDIRECT("$ag"&amp;S129),"")</f>
        <v/>
      </c>
      <c r="AI129" t="e" cm="1">
        <f t="array" aca="1" ref="AI129" ca="1">INDIRECT("O"&amp;S129)</f>
        <v>#VALUE!</v>
      </c>
      <c r="AJ129" t="str">
        <f t="shared" si="25"/>
        <v/>
      </c>
    </row>
    <row r="130" spans="1:36" ht="16.5" customHeight="1">
      <c r="A130" s="130"/>
      <c r="B130" s="136"/>
      <c r="C130" s="137"/>
      <c r="D130" s="146"/>
      <c r="E130" s="146"/>
      <c r="F130" s="137"/>
      <c r="G130" s="147"/>
      <c r="H130" s="147"/>
      <c r="I130" s="147"/>
      <c r="J130" s="147"/>
      <c r="K130" s="38"/>
      <c r="L130" s="144"/>
      <c r="M130" s="144"/>
      <c r="N130" s="61"/>
      <c r="O130" s="314"/>
      <c r="Q130" t="str">
        <f t="shared" si="20"/>
        <v/>
      </c>
      <c r="S130" t="e">
        <f t="shared" ca="1" si="10"/>
        <v>#VALUE!</v>
      </c>
      <c r="T130" t="e">
        <f t="shared" ref="T130:T193" ca="1" si="26">"$B"&amp;S130</f>
        <v>#VALUE!</v>
      </c>
      <c r="U130">
        <f t="shared" si="11"/>
        <v>60</v>
      </c>
      <c r="V130">
        <v>5.5833333333336999</v>
      </c>
      <c r="W130">
        <f t="shared" si="12"/>
        <v>5</v>
      </c>
      <c r="X130" t="str" cm="1">
        <f t="array" aca="1" ref="X130" ca="1">IFERROR(INDEX('PC&amp;PD'!$A$1:$AS$19,ROW('PC&amp;PD'!$A$19),MATCH(INDIRECT(T130),'PC&amp;PD'!$A$1:$AS$1,0)),"")</f>
        <v/>
      </c>
      <c r="Y130" t="str">
        <f>IF(OR($N130="",$N130=0),"",IF($N130=$E$7,'Extracted info for SC'!$J$6,IF($N130=#REF!,'Extracted info for SC'!$J$7,IF($N130=#REF!,'Extracted info for SC'!$J$8,IF($N130=#REF!,'Extracted info for SC'!$J$9,IF($N130=#REF!,'Extracted info for SC'!$J$10,IF($N130=#REF!,'Extracted info for SC'!$J$11,IF($N130=#REF!,'Extracted info for SC'!$J$12,IF($N130=#REF!,'Extracted info for SC'!$J$13,IF($N130=#REF!,'Extracted info for SC'!$J$14,IF($N130=#REF!,'Extracted info for SC'!$J$15,IF($N130=#REF!,'Extracted info for SC'!$J$16,IF($N130=#REF!,'Extracted info for SC'!$J$17,IF($N130=#REF!,'Extracted info for SC'!$J$18,""))))))))))))))</f>
        <v/>
      </c>
      <c r="AA130" t="str">
        <f t="shared" si="21"/>
        <v/>
      </c>
      <c r="AB130" t="str">
        <f t="shared" si="22"/>
        <v/>
      </c>
      <c r="AC130" t="e">
        <f t="shared" ca="1" si="23"/>
        <v>#VALUE!</v>
      </c>
      <c r="AD130" t="str" cm="1">
        <f t="array" aca="1" ref="AD130" ca="1">IFERROR(IF((LEFT(INDIRECT("$F"&amp;$S130),4))="GOTS",IF($G130="Organic","GOTS_Organic_raw",(IF($G130="Responsible","GOTS_Responsible",(IF($G130="No Attribute (Conventional)","GOTS_conventional",(IF($G130="Recycled Pre/Post-Consumer","GOTS_pre_post",(IF($G130="In-Conversion","GOTS_in_conversion",(IF($G130="Sustainably Sourced","Sustainably_sourced",(IF($G130="Recycled pre-consumer organic","GOTS_recycled_organic",""))))))))))))),IF($G130="Organic","Organic",(IF($G130="Responsible","Responsible",(IF($G130="No Attribute (Conventional)","No_Attribute_Conventional",(IF($G130="Recycled Pre/Post-Consumer","Recycled_Pre_Post_Consumer",(IF($G130="In-Conversion","In_Conversion",(IF($G130="Recycled Pre-Consumer","Recycled_Pre_Consumer",(IF($G130="Recycled Post-Consumer","Recycled_Post_Consumer",(IF($G130="Sustainably Sourced","Sustainably_sourced",(IF($G130="Recycled pre-consumer organic","GOTS_recycled_organic","")))))))))))))))))),"")</f>
        <v/>
      </c>
      <c r="AE130" t="e" cm="1">
        <f t="array" aca="1" ref="AE130" ca="1">IF($I130="",IF(INDIRECT("$F"&amp;$S130)="","",IF(LEFT(INDIRECT("$F"&amp;$S130),3)="GRS","GRS_RCS_RM",IF((LEFT(INDIRECT("$F"&amp;$S130),3))="RCS","GRS_RCS_RM",IF(INDIRECT("$F"&amp;$S130)="OCS (No Label)","OCS_Conversion_RM",IF(LEFT(INDIRECT("$F"&amp;$S130),3)="OCS","OCS_RM",IF(RIGHT(INDIRECT("$F"&amp;$S130),10)="conversion","GOTS_RM_conversion",IF((LEFT(INDIRECT("$F"&amp;$S130),4))="GOTS","GOTS_RM","Responsible_RM"))))))),"DELETERM")</f>
        <v>#VALUE!</v>
      </c>
      <c r="AF130" t="e" cm="1">
        <f t="array" aca="1" ref="AF130" ca="1">IF($S130="","",INDIRECT("$Z"&amp;$S130))</f>
        <v>#VALUE!</v>
      </c>
      <c r="AG130" t="str">
        <f t="shared" si="24"/>
        <v/>
      </c>
      <c r="AH130" t="str" cm="1">
        <f t="array" aca="1" ref="AH130" ca="1">IFERROR(INDIRECT("$ag"&amp;S130),"")</f>
        <v/>
      </c>
      <c r="AI130" t="e" cm="1">
        <f t="array" aca="1" ref="AI130" ca="1">INDIRECT("O"&amp;S130)</f>
        <v>#VALUE!</v>
      </c>
      <c r="AJ130" t="str">
        <f t="shared" si="25"/>
        <v/>
      </c>
    </row>
    <row r="131" spans="1:36" ht="16.5" customHeight="1">
      <c r="A131" s="130"/>
      <c r="B131" s="136"/>
      <c r="C131" s="137"/>
      <c r="D131" s="146"/>
      <c r="E131" s="146"/>
      <c r="F131" s="137"/>
      <c r="G131" s="147"/>
      <c r="H131" s="147"/>
      <c r="I131" s="147"/>
      <c r="J131" s="147"/>
      <c r="K131" s="38"/>
      <c r="L131" s="144"/>
      <c r="M131" s="144"/>
      <c r="N131" s="61"/>
      <c r="O131" s="314"/>
      <c r="Q131" t="str">
        <f t="shared" si="20"/>
        <v/>
      </c>
      <c r="S131" t="e">
        <f t="shared" ca="1" si="10"/>
        <v>#VALUE!</v>
      </c>
      <c r="T131" t="e">
        <f t="shared" ca="1" si="26"/>
        <v>#VALUE!</v>
      </c>
      <c r="U131">
        <f t="shared" si="11"/>
        <v>60</v>
      </c>
      <c r="V131">
        <v>5.66666666666704</v>
      </c>
      <c r="W131">
        <f t="shared" si="12"/>
        <v>5</v>
      </c>
      <c r="X131" t="str" cm="1">
        <f t="array" aca="1" ref="X131" ca="1">IFERROR(INDEX('PC&amp;PD'!$A$1:$AS$19,ROW('PC&amp;PD'!$A$19),MATCH(INDIRECT(T131),'PC&amp;PD'!$A$1:$AS$1,0)),"")</f>
        <v/>
      </c>
      <c r="Y131" t="str">
        <f>IF(OR($N131="",$N131=0),"",IF($N131=$E$7,'Extracted info for SC'!$J$6,IF($N131=#REF!,'Extracted info for SC'!$J$7,IF($N131=#REF!,'Extracted info for SC'!$J$8,IF($N131=#REF!,'Extracted info for SC'!$J$9,IF($N131=#REF!,'Extracted info for SC'!$J$10,IF($N131=#REF!,'Extracted info for SC'!$J$11,IF($N131=#REF!,'Extracted info for SC'!$J$12,IF($N131=#REF!,'Extracted info for SC'!$J$13,IF($N131=#REF!,'Extracted info for SC'!$J$14,IF($N131=#REF!,'Extracted info for SC'!$J$15,IF($N131=#REF!,'Extracted info for SC'!$J$16,IF($N131=#REF!,'Extracted info for SC'!$J$17,IF($N131=#REF!,'Extracted info for SC'!$J$18,""))))))))))))))</f>
        <v/>
      </c>
      <c r="AA131" t="str">
        <f t="shared" si="21"/>
        <v/>
      </c>
      <c r="AB131" t="str">
        <f t="shared" si="22"/>
        <v/>
      </c>
      <c r="AC131" t="e">
        <f t="shared" ca="1" si="23"/>
        <v>#VALUE!</v>
      </c>
      <c r="AD131" t="str" cm="1">
        <f t="array" aca="1" ref="AD131" ca="1">IFERROR(IF((LEFT(INDIRECT("$F"&amp;$S131),4))="GOTS",IF($G131="Organic","GOTS_Organic_raw",(IF($G131="Responsible","GOTS_Responsible",(IF($G131="No Attribute (Conventional)","GOTS_conventional",(IF($G131="Recycled Pre/Post-Consumer","GOTS_pre_post",(IF($G131="In-Conversion","GOTS_in_conversion",(IF($G131="Sustainably Sourced","Sustainably_sourced",(IF($G131="Recycled pre-consumer organic","GOTS_recycled_organic",""))))))))))))),IF($G131="Organic","Organic",(IF($G131="Responsible","Responsible",(IF($G131="No Attribute (Conventional)","No_Attribute_Conventional",(IF($G131="Recycled Pre/Post-Consumer","Recycled_Pre_Post_Consumer",(IF($G131="In-Conversion","In_Conversion",(IF($G131="Recycled Pre-Consumer","Recycled_Pre_Consumer",(IF($G131="Recycled Post-Consumer","Recycled_Post_Consumer",(IF($G131="Sustainably Sourced","Sustainably_sourced",(IF($G131="Recycled pre-consumer organic","GOTS_recycled_organic","")))))))))))))))))),"")</f>
        <v/>
      </c>
      <c r="AE131" t="e" cm="1">
        <f t="array" aca="1" ref="AE131" ca="1">IF($I131="",IF(INDIRECT("$F"&amp;$S131)="","",IF(LEFT(INDIRECT("$F"&amp;$S131),3)="GRS","GRS_RCS_RM",IF((LEFT(INDIRECT("$F"&amp;$S131),3))="RCS","GRS_RCS_RM",IF(INDIRECT("$F"&amp;$S131)="OCS (No Label)","OCS_Conversion_RM",IF(LEFT(INDIRECT("$F"&amp;$S131),3)="OCS","OCS_RM",IF(RIGHT(INDIRECT("$F"&amp;$S131),10)="conversion","GOTS_RM_conversion",IF((LEFT(INDIRECT("$F"&amp;$S131),4))="GOTS","GOTS_RM","Responsible_RM"))))))),"DELETERM")</f>
        <v>#VALUE!</v>
      </c>
      <c r="AF131" t="e" cm="1">
        <f t="array" aca="1" ref="AF131" ca="1">IF($S131="","",INDIRECT("$Z"&amp;$S131))</f>
        <v>#VALUE!</v>
      </c>
      <c r="AG131" t="str">
        <f t="shared" si="24"/>
        <v/>
      </c>
      <c r="AH131" t="str" cm="1">
        <f t="array" aca="1" ref="AH131" ca="1">IFERROR(INDIRECT("$ag"&amp;S131),"")</f>
        <v/>
      </c>
      <c r="AI131" t="e" cm="1">
        <f t="array" aca="1" ref="AI131" ca="1">INDIRECT("O"&amp;S131)</f>
        <v>#VALUE!</v>
      </c>
      <c r="AJ131" t="str">
        <f t="shared" si="25"/>
        <v/>
      </c>
    </row>
    <row r="132" spans="1:36" ht="16.5" customHeight="1">
      <c r="A132" s="130"/>
      <c r="B132" s="136"/>
      <c r="C132" s="137"/>
      <c r="D132" s="146"/>
      <c r="E132" s="146"/>
      <c r="F132" s="137"/>
      <c r="G132" s="147"/>
      <c r="H132" s="147"/>
      <c r="I132" s="147"/>
      <c r="J132" s="147"/>
      <c r="K132" s="38"/>
      <c r="L132" s="144"/>
      <c r="M132" s="144"/>
      <c r="N132" s="61"/>
      <c r="O132" s="314"/>
      <c r="Q132" t="str">
        <f t="shared" si="20"/>
        <v/>
      </c>
      <c r="S132" t="e">
        <f t="shared" ca="1" si="10"/>
        <v>#VALUE!</v>
      </c>
      <c r="T132" t="e">
        <f t="shared" ca="1" si="26"/>
        <v>#VALUE!</v>
      </c>
      <c r="U132">
        <f t="shared" si="11"/>
        <v>60</v>
      </c>
      <c r="V132">
        <v>5.7500000000003801</v>
      </c>
      <c r="W132">
        <f t="shared" si="12"/>
        <v>5</v>
      </c>
      <c r="X132" t="str" cm="1">
        <f t="array" aca="1" ref="X132" ca="1">IFERROR(INDEX('PC&amp;PD'!$A$1:$AS$19,ROW('PC&amp;PD'!$A$19),MATCH(INDIRECT(T132),'PC&amp;PD'!$A$1:$AS$1,0)),"")</f>
        <v/>
      </c>
      <c r="Y132" t="str">
        <f>IF(OR($N132="",$N132=0),"",IF($N132=$E$7,'Extracted info for SC'!$J$6,IF($N132=#REF!,'Extracted info for SC'!$J$7,IF($N132=#REF!,'Extracted info for SC'!$J$8,IF($N132=#REF!,'Extracted info for SC'!$J$9,IF($N132=#REF!,'Extracted info for SC'!$J$10,IF($N132=#REF!,'Extracted info for SC'!$J$11,IF($N132=#REF!,'Extracted info for SC'!$J$12,IF($N132=#REF!,'Extracted info for SC'!$J$13,IF($N132=#REF!,'Extracted info for SC'!$J$14,IF($N132=#REF!,'Extracted info for SC'!$J$15,IF($N132=#REF!,'Extracted info for SC'!$J$16,IF($N132=#REF!,'Extracted info for SC'!$J$17,IF($N132=#REF!,'Extracted info for SC'!$J$18,""))))))))))))))</f>
        <v/>
      </c>
      <c r="AA132" t="str">
        <f t="shared" si="21"/>
        <v/>
      </c>
      <c r="AB132" t="str">
        <f t="shared" si="22"/>
        <v/>
      </c>
      <c r="AC132" t="e">
        <f t="shared" ca="1" si="23"/>
        <v>#VALUE!</v>
      </c>
      <c r="AD132" t="str" cm="1">
        <f t="array" aca="1" ref="AD132" ca="1">IFERROR(IF((LEFT(INDIRECT("$F"&amp;$S132),4))="GOTS",IF($G132="Organic","GOTS_Organic_raw",(IF($G132="Responsible","GOTS_Responsible",(IF($G132="No Attribute (Conventional)","GOTS_conventional",(IF($G132="Recycled Pre/Post-Consumer","GOTS_pre_post",(IF($G132="In-Conversion","GOTS_in_conversion",(IF($G132="Sustainably Sourced","Sustainably_sourced",(IF($G132="Recycled pre-consumer organic","GOTS_recycled_organic",""))))))))))))),IF($G132="Organic","Organic",(IF($G132="Responsible","Responsible",(IF($G132="No Attribute (Conventional)","No_Attribute_Conventional",(IF($G132="Recycled Pre/Post-Consumer","Recycled_Pre_Post_Consumer",(IF($G132="In-Conversion","In_Conversion",(IF($G132="Recycled Pre-Consumer","Recycled_Pre_Consumer",(IF($G132="Recycled Post-Consumer","Recycled_Post_Consumer",(IF($G132="Sustainably Sourced","Sustainably_sourced",(IF($G132="Recycled pre-consumer organic","GOTS_recycled_organic","")))))))))))))))))),"")</f>
        <v/>
      </c>
      <c r="AE132" t="e" cm="1">
        <f t="array" aca="1" ref="AE132" ca="1">IF($I132="",IF(INDIRECT("$F"&amp;$S132)="","",IF(LEFT(INDIRECT("$F"&amp;$S132),3)="GRS","GRS_RCS_RM",IF((LEFT(INDIRECT("$F"&amp;$S132),3))="RCS","GRS_RCS_RM",IF(INDIRECT("$F"&amp;$S132)="OCS (No Label)","OCS_Conversion_RM",IF(LEFT(INDIRECT("$F"&amp;$S132),3)="OCS","OCS_RM",IF(RIGHT(INDIRECT("$F"&amp;$S132),10)="conversion","GOTS_RM_conversion",IF((LEFT(INDIRECT("$F"&amp;$S132),4))="GOTS","GOTS_RM","Responsible_RM"))))))),"DELETERM")</f>
        <v>#VALUE!</v>
      </c>
      <c r="AF132" t="e" cm="1">
        <f t="array" aca="1" ref="AF132" ca="1">IF($S132="","",INDIRECT("$Z"&amp;$S132))</f>
        <v>#VALUE!</v>
      </c>
      <c r="AG132" t="str">
        <f t="shared" si="24"/>
        <v/>
      </c>
      <c r="AH132" t="str" cm="1">
        <f t="array" aca="1" ref="AH132" ca="1">IFERROR(INDIRECT("$ag"&amp;S132),"")</f>
        <v/>
      </c>
      <c r="AI132" t="e" cm="1">
        <f t="array" aca="1" ref="AI132" ca="1">INDIRECT("O"&amp;S132)</f>
        <v>#VALUE!</v>
      </c>
      <c r="AJ132" t="str">
        <f t="shared" si="25"/>
        <v/>
      </c>
    </row>
    <row r="133" spans="1:36" ht="16.5" customHeight="1">
      <c r="A133" s="130"/>
      <c r="B133" s="136"/>
      <c r="C133" s="137"/>
      <c r="D133" s="146"/>
      <c r="E133" s="146"/>
      <c r="F133" s="137"/>
      <c r="G133" s="147"/>
      <c r="H133" s="147"/>
      <c r="I133" s="147"/>
      <c r="J133" s="147"/>
      <c r="K133" s="38"/>
      <c r="L133" s="144"/>
      <c r="M133" s="144"/>
      <c r="N133" s="61"/>
      <c r="O133" s="314"/>
      <c r="Q133" t="str">
        <f t="shared" si="20"/>
        <v/>
      </c>
      <c r="S133" t="e">
        <f t="shared" ca="1" si="10"/>
        <v>#VALUE!</v>
      </c>
      <c r="T133" t="e">
        <f t="shared" ca="1" si="26"/>
        <v>#VALUE!</v>
      </c>
      <c r="U133">
        <f t="shared" si="11"/>
        <v>60</v>
      </c>
      <c r="V133">
        <v>5.8333333333337203</v>
      </c>
      <c r="W133">
        <f t="shared" si="12"/>
        <v>5</v>
      </c>
      <c r="X133" t="str" cm="1">
        <f t="array" aca="1" ref="X133" ca="1">IFERROR(INDEX('PC&amp;PD'!$A$1:$AS$19,ROW('PC&amp;PD'!$A$19),MATCH(INDIRECT(T133),'PC&amp;PD'!$A$1:$AS$1,0)),"")</f>
        <v/>
      </c>
      <c r="Y133" t="str">
        <f>IF(OR($N133="",$N133=0),"",IF($N133=$E$7,'Extracted info for SC'!$J$6,IF($N133=#REF!,'Extracted info for SC'!$J$7,IF($N133=#REF!,'Extracted info for SC'!$J$8,IF($N133=#REF!,'Extracted info for SC'!$J$9,IF($N133=#REF!,'Extracted info for SC'!$J$10,IF($N133=#REF!,'Extracted info for SC'!$J$11,IF($N133=#REF!,'Extracted info for SC'!$J$12,IF($N133=#REF!,'Extracted info for SC'!$J$13,IF($N133=#REF!,'Extracted info for SC'!$J$14,IF($N133=#REF!,'Extracted info for SC'!$J$15,IF($N133=#REF!,'Extracted info for SC'!$J$16,IF($N133=#REF!,'Extracted info for SC'!$J$17,IF($N133=#REF!,'Extracted info for SC'!$J$18,""))))))))))))))</f>
        <v/>
      </c>
      <c r="AA133" t="str">
        <f t="shared" si="21"/>
        <v/>
      </c>
      <c r="AB133" t="str">
        <f t="shared" si="22"/>
        <v/>
      </c>
      <c r="AC133" t="e">
        <f t="shared" ca="1" si="23"/>
        <v>#VALUE!</v>
      </c>
      <c r="AD133" t="str" cm="1">
        <f t="array" aca="1" ref="AD133" ca="1">IFERROR(IF((LEFT(INDIRECT("$F"&amp;$S133),4))="GOTS",IF($G133="Organic","GOTS_Organic_raw",(IF($G133="Responsible","GOTS_Responsible",(IF($G133="No Attribute (Conventional)","GOTS_conventional",(IF($G133="Recycled Pre/Post-Consumer","GOTS_pre_post",(IF($G133="In-Conversion","GOTS_in_conversion",(IF($G133="Sustainably Sourced","Sustainably_sourced",(IF($G133="Recycled pre-consumer organic","GOTS_recycled_organic",""))))))))))))),IF($G133="Organic","Organic",(IF($G133="Responsible","Responsible",(IF($G133="No Attribute (Conventional)","No_Attribute_Conventional",(IF($G133="Recycled Pre/Post-Consumer","Recycled_Pre_Post_Consumer",(IF($G133="In-Conversion","In_Conversion",(IF($G133="Recycled Pre-Consumer","Recycled_Pre_Consumer",(IF($G133="Recycled Post-Consumer","Recycled_Post_Consumer",(IF($G133="Sustainably Sourced","Sustainably_sourced",(IF($G133="Recycled pre-consumer organic","GOTS_recycled_organic","")))))))))))))))))),"")</f>
        <v/>
      </c>
      <c r="AE133" t="e" cm="1">
        <f t="array" aca="1" ref="AE133" ca="1">IF($I133="",IF(INDIRECT("$F"&amp;$S133)="","",IF(LEFT(INDIRECT("$F"&amp;$S133),3)="GRS","GRS_RCS_RM",IF((LEFT(INDIRECT("$F"&amp;$S133),3))="RCS","GRS_RCS_RM",IF(INDIRECT("$F"&amp;$S133)="OCS (No Label)","OCS_Conversion_RM",IF(LEFT(INDIRECT("$F"&amp;$S133),3)="OCS","OCS_RM",IF(RIGHT(INDIRECT("$F"&amp;$S133),10)="conversion","GOTS_RM_conversion",IF((LEFT(INDIRECT("$F"&amp;$S133),4))="GOTS","GOTS_RM","Responsible_RM"))))))),"DELETERM")</f>
        <v>#VALUE!</v>
      </c>
      <c r="AF133" t="e" cm="1">
        <f t="array" aca="1" ref="AF133" ca="1">IF($S133="","",INDIRECT("$Z"&amp;$S133))</f>
        <v>#VALUE!</v>
      </c>
      <c r="AG133" t="str">
        <f t="shared" si="24"/>
        <v/>
      </c>
      <c r="AH133" t="str" cm="1">
        <f t="array" aca="1" ref="AH133" ca="1">IFERROR(INDIRECT("$ag"&amp;S133),"")</f>
        <v/>
      </c>
      <c r="AI133" t="e" cm="1">
        <f t="array" aca="1" ref="AI133" ca="1">INDIRECT("O"&amp;S133)</f>
        <v>#VALUE!</v>
      </c>
      <c r="AJ133" t="str">
        <f t="shared" si="25"/>
        <v/>
      </c>
    </row>
    <row r="134" spans="1:36" ht="16.5" customHeight="1" thickBot="1">
      <c r="A134" s="131"/>
      <c r="B134" s="138"/>
      <c r="C134" s="139"/>
      <c r="D134" s="148"/>
      <c r="E134" s="148"/>
      <c r="F134" s="139"/>
      <c r="G134" s="149"/>
      <c r="H134" s="149"/>
      <c r="I134" s="149"/>
      <c r="J134" s="149"/>
      <c r="K134" s="39"/>
      <c r="L134" s="145"/>
      <c r="M134" s="145"/>
      <c r="N134" s="62"/>
      <c r="O134" s="315"/>
      <c r="Q134" t="str">
        <f t="shared" si="20"/>
        <v/>
      </c>
      <c r="S134" t="e">
        <f t="shared" ca="1" si="10"/>
        <v>#VALUE!</v>
      </c>
      <c r="T134" t="e">
        <f t="shared" ca="1" si="26"/>
        <v>#VALUE!</v>
      </c>
      <c r="U134">
        <f t="shared" si="11"/>
        <v>60</v>
      </c>
      <c r="V134">
        <v>5.9166666666670604</v>
      </c>
      <c r="W134">
        <f t="shared" si="12"/>
        <v>5</v>
      </c>
      <c r="X134" t="str" cm="1">
        <f t="array" aca="1" ref="X134" ca="1">IFERROR(INDEX('PC&amp;PD'!$A$1:$AS$19,ROW('PC&amp;PD'!$A$19),MATCH(INDIRECT(T134),'PC&amp;PD'!$A$1:$AS$1,0)),"")</f>
        <v/>
      </c>
      <c r="Y134" t="str">
        <f>IF(OR($N134="",$N134=0),"",IF($N134=$E$7,'Extracted info for SC'!$J$6,IF($N134=#REF!,'Extracted info for SC'!$J$7,IF($N134=#REF!,'Extracted info for SC'!$J$8,IF($N134=#REF!,'Extracted info for SC'!$J$9,IF($N134=#REF!,'Extracted info for SC'!$J$10,IF($N134=#REF!,'Extracted info for SC'!$J$11,IF($N134=#REF!,'Extracted info for SC'!$J$12,IF($N134=#REF!,'Extracted info for SC'!$J$13,IF($N134=#REF!,'Extracted info for SC'!$J$14,IF($N134=#REF!,'Extracted info for SC'!$J$15,IF($N134=#REF!,'Extracted info for SC'!$J$16,IF($N134=#REF!,'Extracted info for SC'!$J$17,IF($N134=#REF!,'Extracted info for SC'!$J$18,""))))))))))))))</f>
        <v/>
      </c>
      <c r="AA134" t="str">
        <f t="shared" si="21"/>
        <v/>
      </c>
      <c r="AB134" t="str">
        <f t="shared" si="22"/>
        <v/>
      </c>
      <c r="AC134" t="e">
        <f t="shared" ca="1" si="23"/>
        <v>#VALUE!</v>
      </c>
      <c r="AD134" t="str" cm="1">
        <f t="array" aca="1" ref="AD134" ca="1">IFERROR(IF((LEFT(INDIRECT("$F"&amp;$S134),4))="GOTS",IF($G134="Organic","GOTS_Organic_raw",(IF($G134="Responsible","GOTS_Responsible",(IF($G134="No Attribute (Conventional)","GOTS_conventional",(IF($G134="Recycled Pre/Post-Consumer","GOTS_pre_post",(IF($G134="In-Conversion","GOTS_in_conversion",(IF($G134="Sustainably Sourced","Sustainably_sourced",(IF($G134="Recycled pre-consumer organic","GOTS_recycled_organic",""))))))))))))),IF($G134="Organic","Organic",(IF($G134="Responsible","Responsible",(IF($G134="No Attribute (Conventional)","No_Attribute_Conventional",(IF($G134="Recycled Pre/Post-Consumer","Recycled_Pre_Post_Consumer",(IF($G134="In-Conversion","In_Conversion",(IF($G134="Recycled Pre-Consumer","Recycled_Pre_Consumer",(IF($G134="Recycled Post-Consumer","Recycled_Post_Consumer",(IF($G134="Sustainably Sourced","Sustainably_sourced",(IF($G134="Recycled pre-consumer organic","GOTS_recycled_organic","")))))))))))))))))),"")</f>
        <v/>
      </c>
      <c r="AE134" t="e" cm="1">
        <f t="array" aca="1" ref="AE134" ca="1">IF($I134="",IF(INDIRECT("$F"&amp;$S134)="","",IF(LEFT(INDIRECT("$F"&amp;$S134),3)="GRS","GRS_RCS_RM",IF((LEFT(INDIRECT("$F"&amp;$S134),3))="RCS","GRS_RCS_RM",IF(INDIRECT("$F"&amp;$S134)="OCS (No Label)","OCS_Conversion_RM",IF(LEFT(INDIRECT("$F"&amp;$S134),3)="OCS","OCS_RM",IF(RIGHT(INDIRECT("$F"&amp;$S134),10)="conversion","GOTS_RM_conversion",IF((LEFT(INDIRECT("$F"&amp;$S134),4))="GOTS","GOTS_RM","Responsible_RM"))))))),"DELETERM")</f>
        <v>#VALUE!</v>
      </c>
      <c r="AF134" t="e" cm="1">
        <f t="array" aca="1" ref="AF134" ca="1">IF($S134="","",INDIRECT("$Z"&amp;$S134))</f>
        <v>#VALUE!</v>
      </c>
      <c r="AG134" t="str">
        <f t="shared" si="24"/>
        <v/>
      </c>
      <c r="AH134" t="str" cm="1">
        <f t="array" aca="1" ref="AH134" ca="1">IFERROR(INDIRECT("$ag"&amp;S134),"")</f>
        <v/>
      </c>
      <c r="AI134" t="e" cm="1">
        <f t="array" aca="1" ref="AI134" ca="1">INDIRECT("O"&amp;S134)</f>
        <v>#VALUE!</v>
      </c>
      <c r="AJ134" t="str">
        <f t="shared" si="25"/>
        <v/>
      </c>
    </row>
    <row r="135" spans="1:36" ht="16.5" customHeight="1">
      <c r="A135" s="128" t="str">
        <f>IF(B135="","",COUNTA($B$63:$B135))</f>
        <v/>
      </c>
      <c r="B135" s="132"/>
      <c r="C135" s="133"/>
      <c r="D135" s="140"/>
      <c r="E135" s="140"/>
      <c r="F135" s="133"/>
      <c r="G135" s="141"/>
      <c r="H135" s="141"/>
      <c r="I135" s="141"/>
      <c r="J135" s="141"/>
      <c r="K135" s="37"/>
      <c r="L135" s="142" t="str">
        <f>IF(R135="","",LEFT(R135,LEN(R135)-2))</f>
        <v/>
      </c>
      <c r="M135" s="142"/>
      <c r="N135" s="60"/>
      <c r="O135" s="313"/>
      <c r="Q135" t="str">
        <f t="shared" si="20"/>
        <v/>
      </c>
      <c r="R135" t="str">
        <f t="shared" ref="R135" si="27">CONCATENATE($Q135,Q136,Q137,Q138,Q139,Q140,$Q141,$Q142,$Q143,$Q144,$Q145,$Q146)</f>
        <v/>
      </c>
      <c r="S135" t="e">
        <f t="shared" ca="1" si="10"/>
        <v>#VALUE!</v>
      </c>
      <c r="T135" t="e">
        <f t="shared" ca="1" si="26"/>
        <v>#VALUE!</v>
      </c>
      <c r="U135">
        <f t="shared" si="11"/>
        <v>72</v>
      </c>
      <c r="V135">
        <v>6.0000000000003997</v>
      </c>
      <c r="W135">
        <f t="shared" si="12"/>
        <v>6</v>
      </c>
      <c r="X135" t="str" cm="1">
        <f t="array" aca="1" ref="X135" ca="1">IFERROR(INDEX('PC&amp;PD'!$A$1:$AS$19,ROW('PC&amp;PD'!$A$19),MATCH(INDIRECT(T135),'PC&amp;PD'!$A$1:$AS$1,0)),"")</f>
        <v/>
      </c>
      <c r="Y135" t="str">
        <f>IF(OR($N135="",$N135=0),"",IF($N135=$E$7,'Extracted info for SC'!$J$6,IF($N135=#REF!,'Extracted info for SC'!$J$7,IF($N135=#REF!,'Extracted info for SC'!$J$8,IF($N135=#REF!,'Extracted info for SC'!$J$9,IF($N135=#REF!,'Extracted info for SC'!$J$10,IF($N135=#REF!,'Extracted info for SC'!$J$11,IF($N135=#REF!,'Extracted info for SC'!$J$12,IF($N135=#REF!,'Extracted info for SC'!$J$13,IF($N135=#REF!,'Extracted info for SC'!$J$14,IF($N135=#REF!,'Extracted info for SC'!$J$15,IF($N135=#REF!,'Extracted info for SC'!$J$16,IF($N135=#REF!,'Extracted info for SC'!$J$17,IF($N135=#REF!,'Extracted info for SC'!$J$18,""))))))))))))))</f>
        <v/>
      </c>
      <c r="Z135" t="str">
        <f t="shared" ref="Z135" si="28">IFERROR(IF($F135="OCS 100","OCS (OCS 100)",IF($F135="OCS Blended","OCS (OCS Blended)",IF($F135="OCS (No Label)","OCS (No Label)",IF($F135="RCS 100","RCS (RCS 100)",IF($F135="RCS Blended","RCS (RCS Blended)",IF($F135="GRS","GRS (GRS)",IF($F135="GRS (No Label)", "GRS (No Label)",IF($F135="RDS","RDS (RDS)",IF($F135="RWS","RWS (RWS)",IF($F135="RAS","RAS (RAS)",IF($F135="RMS","RMS (RMS)",IF($F135="GOTS Organic","GOTS (Organic)",IF($F135="GOTS Made with organic","GOTS (Made with Organic)",IF($F135="GOTS Organic - in conversion","GOTS (Organic - In Conversion)",IF($F135="GOTS Made with organic - in conversion","GOTS (Made with Organic - In Conversion)",""))))))))))))))),"")</f>
        <v/>
      </c>
      <c r="AA135" t="str">
        <f t="shared" si="21"/>
        <v/>
      </c>
      <c r="AB135" t="str">
        <f t="shared" si="22"/>
        <v/>
      </c>
      <c r="AC135" t="e">
        <f t="shared" ca="1" si="23"/>
        <v>#VALUE!</v>
      </c>
      <c r="AD135" t="str" cm="1">
        <f t="array" aca="1" ref="AD135" ca="1">IFERROR(IF((LEFT(INDIRECT("$F"&amp;$S135),4))="GOTS",IF($G135="Organic","GOTS_Organic_raw",(IF($G135="Responsible","GOTS_Responsible",(IF($G135="No Attribute (Conventional)","GOTS_conventional",(IF($G135="Recycled Pre/Post-Consumer","GOTS_pre_post",(IF($G135="In-Conversion","GOTS_in_conversion",(IF($G135="Sustainably Sourced","Sustainably_sourced",(IF($G135="Recycled pre-consumer organic","GOTS_recycled_organic",""))))))))))))),IF($G135="Organic","Organic",(IF($G135="Responsible","Responsible",(IF($G135="No Attribute (Conventional)","No_Attribute_Conventional",(IF($G135="Recycled Pre/Post-Consumer","Recycled_Pre_Post_Consumer",(IF($G135="In-Conversion","In_Conversion",(IF($G135="Recycled Pre-Consumer","Recycled_Pre_Consumer",(IF($G135="Recycled Post-Consumer","Recycled_Post_Consumer",(IF($G135="Sustainably Sourced","Sustainably_sourced",(IF($G135="Recycled pre-consumer organic","GOTS_recycled_organic","")))))))))))))))))),"")</f>
        <v/>
      </c>
      <c r="AE135" t="e" cm="1">
        <f t="array" aca="1" ref="AE135" ca="1">IF($I135="",IF(INDIRECT("$F"&amp;$S135)="","",IF(LEFT(INDIRECT("$F"&amp;$S135),3)="GRS","GRS_RCS_RM",IF((LEFT(INDIRECT("$F"&amp;$S135),3))="RCS","GRS_RCS_RM",IF(INDIRECT("$F"&amp;$S135)="OCS (No Label)","OCS_Conversion_RM",IF(LEFT(INDIRECT("$F"&amp;$S135),3)="OCS","OCS_RM",IF(RIGHT(INDIRECT("$F"&amp;$S135),10)="conversion","GOTS_RM_conversion",IF((LEFT(INDIRECT("$F"&amp;$S135),4))="GOTS","GOTS_RM","Responsible_RM"))))))),"DELETERM")</f>
        <v>#VALUE!</v>
      </c>
      <c r="AF135" t="e" cm="1">
        <f t="array" aca="1" ref="AF135" ca="1">IF($S135="","",INDIRECT("$Z"&amp;$S135))</f>
        <v>#VALUE!</v>
      </c>
      <c r="AG135" t="str">
        <f t="shared" si="24"/>
        <v/>
      </c>
      <c r="AH135" t="str" cm="1">
        <f t="array" aca="1" ref="AH135" ca="1">IFERROR(INDIRECT("$ag"&amp;S135),"")</f>
        <v/>
      </c>
      <c r="AI135" t="e" cm="1">
        <f t="array" aca="1" ref="AI135" ca="1">INDIRECT("O"&amp;S135)</f>
        <v>#VALUE!</v>
      </c>
      <c r="AJ135" t="str">
        <f t="shared" si="25"/>
        <v/>
      </c>
    </row>
    <row r="136" spans="1:36" ht="16.5" customHeight="1">
      <c r="A136" s="129"/>
      <c r="B136" s="134"/>
      <c r="C136" s="135"/>
      <c r="D136" s="146"/>
      <c r="E136" s="146"/>
      <c r="F136" s="135"/>
      <c r="G136" s="147"/>
      <c r="H136" s="147"/>
      <c r="I136" s="147"/>
      <c r="J136" s="147"/>
      <c r="K136" s="38"/>
      <c r="L136" s="143"/>
      <c r="M136" s="143"/>
      <c r="N136" s="61"/>
      <c r="O136" s="314"/>
      <c r="Q136" t="str">
        <f t="shared" si="20"/>
        <v/>
      </c>
      <c r="S136" t="e">
        <f t="shared" ca="1" si="10"/>
        <v>#VALUE!</v>
      </c>
      <c r="T136" t="e">
        <f t="shared" ca="1" si="26"/>
        <v>#VALUE!</v>
      </c>
      <c r="U136">
        <f t="shared" si="11"/>
        <v>72</v>
      </c>
      <c r="V136">
        <v>6.0833333333337398</v>
      </c>
      <c r="W136">
        <f t="shared" si="12"/>
        <v>6</v>
      </c>
      <c r="X136" t="str" cm="1">
        <f t="array" aca="1" ref="X136" ca="1">IFERROR(INDEX('PC&amp;PD'!$A$1:$AS$19,ROW('PC&amp;PD'!$A$19),MATCH(INDIRECT(T136),'PC&amp;PD'!$A$1:$AS$1,0)),"")</f>
        <v/>
      </c>
      <c r="Y136" t="str">
        <f>IF(OR($N136="",$N136=0),"",IF($N136=$E$7,'Extracted info for SC'!$J$6,IF($N136=#REF!,'Extracted info for SC'!$J$7,IF($N136=#REF!,'Extracted info for SC'!$J$8,IF($N136=#REF!,'Extracted info for SC'!$J$9,IF($N136=#REF!,'Extracted info for SC'!$J$10,IF($N136=#REF!,'Extracted info for SC'!$J$11,IF($N136=#REF!,'Extracted info for SC'!$J$12,IF($N136=#REF!,'Extracted info for SC'!$J$13,IF($N136=#REF!,'Extracted info for SC'!$J$14,IF($N136=#REF!,'Extracted info for SC'!$J$15,IF($N136=#REF!,'Extracted info for SC'!$J$16,IF($N136=#REF!,'Extracted info for SC'!$J$17,IF($N136=#REF!,'Extracted info for SC'!$J$18,""))))))))))))))</f>
        <v/>
      </c>
      <c r="AA136" t="str">
        <f t="shared" si="21"/>
        <v/>
      </c>
      <c r="AB136" t="str">
        <f t="shared" si="22"/>
        <v/>
      </c>
      <c r="AC136" t="e">
        <f t="shared" ca="1" si="23"/>
        <v>#VALUE!</v>
      </c>
      <c r="AD136" t="str" cm="1">
        <f t="array" aca="1" ref="AD136" ca="1">IFERROR(IF((LEFT(INDIRECT("$F"&amp;$S136),4))="GOTS",IF($G136="Organic","GOTS_Organic_raw",(IF($G136="Responsible","GOTS_Responsible",(IF($G136="No Attribute (Conventional)","GOTS_conventional",(IF($G136="Recycled Pre/Post-Consumer","GOTS_pre_post",(IF($G136="In-Conversion","GOTS_in_conversion",(IF($G136="Sustainably Sourced","Sustainably_sourced",(IF($G136="Recycled pre-consumer organic","GOTS_recycled_organic",""))))))))))))),IF($G136="Organic","Organic",(IF($G136="Responsible","Responsible",(IF($G136="No Attribute (Conventional)","No_Attribute_Conventional",(IF($G136="Recycled Pre/Post-Consumer","Recycled_Pre_Post_Consumer",(IF($G136="In-Conversion","In_Conversion",(IF($G136="Recycled Pre-Consumer","Recycled_Pre_Consumer",(IF($G136="Recycled Post-Consumer","Recycled_Post_Consumer",(IF($G136="Sustainably Sourced","Sustainably_sourced",(IF($G136="Recycled pre-consumer organic","GOTS_recycled_organic","")))))))))))))))))),"")</f>
        <v/>
      </c>
      <c r="AE136" t="e" cm="1">
        <f t="array" aca="1" ref="AE136" ca="1">IF($I136="",IF(INDIRECT("$F"&amp;$S136)="","",IF(LEFT(INDIRECT("$F"&amp;$S136),3)="GRS","GRS_RCS_RM",IF((LEFT(INDIRECT("$F"&amp;$S136),3))="RCS","GRS_RCS_RM",IF(INDIRECT("$F"&amp;$S136)="OCS (No Label)","OCS_Conversion_RM",IF(LEFT(INDIRECT("$F"&amp;$S136),3)="OCS","OCS_RM",IF(RIGHT(INDIRECT("$F"&amp;$S136),10)="conversion","GOTS_RM_conversion",IF((LEFT(INDIRECT("$F"&amp;$S136),4))="GOTS","GOTS_RM","Responsible_RM"))))))),"DELETERM")</f>
        <v>#VALUE!</v>
      </c>
      <c r="AF136" t="e" cm="1">
        <f t="array" aca="1" ref="AF136" ca="1">IF($S136="","",INDIRECT("$Z"&amp;$S136))</f>
        <v>#VALUE!</v>
      </c>
      <c r="AG136" t="str">
        <f t="shared" si="24"/>
        <v/>
      </c>
      <c r="AH136" t="str" cm="1">
        <f t="array" aca="1" ref="AH136" ca="1">IFERROR(INDIRECT("$ag"&amp;S136),"")</f>
        <v/>
      </c>
      <c r="AI136" t="e" cm="1">
        <f t="array" aca="1" ref="AI136" ca="1">INDIRECT("O"&amp;S136)</f>
        <v>#VALUE!</v>
      </c>
      <c r="AJ136" t="str">
        <f t="shared" si="25"/>
        <v/>
      </c>
    </row>
    <row r="137" spans="1:36" ht="16.5" customHeight="1">
      <c r="A137" s="129"/>
      <c r="B137" s="134"/>
      <c r="C137" s="135"/>
      <c r="D137" s="146"/>
      <c r="E137" s="146"/>
      <c r="F137" s="135"/>
      <c r="G137" s="147"/>
      <c r="H137" s="147"/>
      <c r="I137" s="147"/>
      <c r="J137" s="147"/>
      <c r="K137" s="38"/>
      <c r="L137" s="143"/>
      <c r="M137" s="143"/>
      <c r="N137" s="61"/>
      <c r="O137" s="314"/>
      <c r="Q137" t="str">
        <f t="shared" si="20"/>
        <v/>
      </c>
      <c r="S137" t="e">
        <f t="shared" ca="1" si="10"/>
        <v>#VALUE!</v>
      </c>
      <c r="T137" t="e">
        <f t="shared" ca="1" si="26"/>
        <v>#VALUE!</v>
      </c>
      <c r="U137">
        <f t="shared" si="11"/>
        <v>72</v>
      </c>
      <c r="V137">
        <v>6.1666666666670702</v>
      </c>
      <c r="W137">
        <f t="shared" si="12"/>
        <v>6</v>
      </c>
      <c r="X137" t="str" cm="1">
        <f t="array" aca="1" ref="X137" ca="1">IFERROR(INDEX('PC&amp;PD'!$A$1:$AS$19,ROW('PC&amp;PD'!$A$19),MATCH(INDIRECT(T137),'PC&amp;PD'!$A$1:$AS$1,0)),"")</f>
        <v/>
      </c>
      <c r="Y137" t="str">
        <f>IF(OR($N137="",$N137=0),"",IF($N137=$E$7,'Extracted info for SC'!$J$6,IF($N137=#REF!,'Extracted info for SC'!$J$7,IF($N137=#REF!,'Extracted info for SC'!$J$8,IF($N137=#REF!,'Extracted info for SC'!$J$9,IF($N137=#REF!,'Extracted info for SC'!$J$10,IF($N137=#REF!,'Extracted info for SC'!$J$11,IF($N137=#REF!,'Extracted info for SC'!$J$12,IF($N137=#REF!,'Extracted info for SC'!$J$13,IF($N137=#REF!,'Extracted info for SC'!$J$14,IF($N137=#REF!,'Extracted info for SC'!$J$15,IF($N137=#REF!,'Extracted info for SC'!$J$16,IF($N137=#REF!,'Extracted info for SC'!$J$17,IF($N137=#REF!,'Extracted info for SC'!$J$18,""))))))))))))))</f>
        <v/>
      </c>
      <c r="AA137" t="str">
        <f t="shared" si="21"/>
        <v/>
      </c>
      <c r="AB137" t="str">
        <f t="shared" si="22"/>
        <v/>
      </c>
      <c r="AC137" t="e">
        <f t="shared" ca="1" si="23"/>
        <v>#VALUE!</v>
      </c>
      <c r="AD137" t="str" cm="1">
        <f t="array" aca="1" ref="AD137" ca="1">IFERROR(IF((LEFT(INDIRECT("$F"&amp;$S137),4))="GOTS",IF($G137="Organic","GOTS_Organic_raw",(IF($G137="Responsible","GOTS_Responsible",(IF($G137="No Attribute (Conventional)","GOTS_conventional",(IF($G137="Recycled Pre/Post-Consumer","GOTS_pre_post",(IF($G137="In-Conversion","GOTS_in_conversion",(IF($G137="Sustainably Sourced","Sustainably_sourced",(IF($G137="Recycled pre-consumer organic","GOTS_recycled_organic",""))))))))))))),IF($G137="Organic","Organic",(IF($G137="Responsible","Responsible",(IF($G137="No Attribute (Conventional)","No_Attribute_Conventional",(IF($G137="Recycled Pre/Post-Consumer","Recycled_Pre_Post_Consumer",(IF($G137="In-Conversion","In_Conversion",(IF($G137="Recycled Pre-Consumer","Recycled_Pre_Consumer",(IF($G137="Recycled Post-Consumer","Recycled_Post_Consumer",(IF($G137="Sustainably Sourced","Sustainably_sourced",(IF($G137="Recycled pre-consumer organic","GOTS_recycled_organic","")))))))))))))))))),"")</f>
        <v/>
      </c>
      <c r="AE137" t="e" cm="1">
        <f t="array" aca="1" ref="AE137" ca="1">IF($I137="",IF(INDIRECT("$F"&amp;$S137)="","",IF(LEFT(INDIRECT("$F"&amp;$S137),3)="GRS","GRS_RCS_RM",IF((LEFT(INDIRECT("$F"&amp;$S137),3))="RCS","GRS_RCS_RM",IF(INDIRECT("$F"&amp;$S137)="OCS (No Label)","OCS_Conversion_RM",IF(LEFT(INDIRECT("$F"&amp;$S137),3)="OCS","OCS_RM",IF(RIGHT(INDIRECT("$F"&amp;$S137),10)="conversion","GOTS_RM_conversion",IF((LEFT(INDIRECT("$F"&amp;$S137),4))="GOTS","GOTS_RM","Responsible_RM"))))))),"DELETERM")</f>
        <v>#VALUE!</v>
      </c>
      <c r="AF137" t="e" cm="1">
        <f t="array" aca="1" ref="AF137" ca="1">IF($S137="","",INDIRECT("$Z"&amp;$S137))</f>
        <v>#VALUE!</v>
      </c>
      <c r="AG137" t="str">
        <f t="shared" si="24"/>
        <v/>
      </c>
      <c r="AH137" t="str" cm="1">
        <f t="array" aca="1" ref="AH137" ca="1">IFERROR(INDIRECT("$ag"&amp;S137),"")</f>
        <v/>
      </c>
      <c r="AI137" t="e" cm="1">
        <f t="array" aca="1" ref="AI137" ca="1">INDIRECT("O"&amp;S137)</f>
        <v>#VALUE!</v>
      </c>
      <c r="AJ137" t="str">
        <f t="shared" si="25"/>
        <v/>
      </c>
    </row>
    <row r="138" spans="1:36" ht="16.5" customHeight="1">
      <c r="A138" s="129"/>
      <c r="B138" s="134"/>
      <c r="C138" s="135"/>
      <c r="D138" s="146"/>
      <c r="E138" s="146"/>
      <c r="F138" s="135"/>
      <c r="G138" s="147"/>
      <c r="H138" s="147"/>
      <c r="I138" s="147"/>
      <c r="J138" s="147"/>
      <c r="K138" s="38"/>
      <c r="L138" s="143"/>
      <c r="M138" s="143"/>
      <c r="N138" s="61"/>
      <c r="O138" s="314"/>
      <c r="Q138" t="str">
        <f t="shared" si="20"/>
        <v/>
      </c>
      <c r="S138" t="e">
        <f t="shared" ca="1" si="10"/>
        <v>#VALUE!</v>
      </c>
      <c r="T138" t="e">
        <f t="shared" ca="1" si="26"/>
        <v>#VALUE!</v>
      </c>
      <c r="U138">
        <f t="shared" si="11"/>
        <v>72</v>
      </c>
      <c r="V138">
        <v>6.2500000000004103</v>
      </c>
      <c r="W138">
        <f t="shared" si="12"/>
        <v>6</v>
      </c>
      <c r="X138" t="str" cm="1">
        <f t="array" aca="1" ref="X138" ca="1">IFERROR(INDEX('PC&amp;PD'!$A$1:$AS$19,ROW('PC&amp;PD'!$A$19),MATCH(INDIRECT(T138),'PC&amp;PD'!$A$1:$AS$1,0)),"")</f>
        <v/>
      </c>
      <c r="Y138" t="str">
        <f>IF(OR($N138="",$N138=0),"",IF($N138=$E$7,'Extracted info for SC'!$J$6,IF($N138=#REF!,'Extracted info for SC'!$J$7,IF($N138=#REF!,'Extracted info for SC'!$J$8,IF($N138=#REF!,'Extracted info for SC'!$J$9,IF($N138=#REF!,'Extracted info for SC'!$J$10,IF($N138=#REF!,'Extracted info for SC'!$J$11,IF($N138=#REF!,'Extracted info for SC'!$J$12,IF($N138=#REF!,'Extracted info for SC'!$J$13,IF($N138=#REF!,'Extracted info for SC'!$J$14,IF($N138=#REF!,'Extracted info for SC'!$J$15,IF($N138=#REF!,'Extracted info for SC'!$J$16,IF($N138=#REF!,'Extracted info for SC'!$J$17,IF($N138=#REF!,'Extracted info for SC'!$J$18,""))))))))))))))</f>
        <v/>
      </c>
      <c r="AA138" t="str">
        <f t="shared" si="21"/>
        <v/>
      </c>
      <c r="AB138" t="str">
        <f t="shared" si="22"/>
        <v/>
      </c>
      <c r="AC138" t="e">
        <f t="shared" ca="1" si="23"/>
        <v>#VALUE!</v>
      </c>
      <c r="AD138" t="str" cm="1">
        <f t="array" aca="1" ref="AD138" ca="1">IFERROR(IF((LEFT(INDIRECT("$F"&amp;$S138),4))="GOTS",IF($G138="Organic","GOTS_Organic_raw",(IF($G138="Responsible","GOTS_Responsible",(IF($G138="No Attribute (Conventional)","GOTS_conventional",(IF($G138="Recycled Pre/Post-Consumer","GOTS_pre_post",(IF($G138="In-Conversion","GOTS_in_conversion",(IF($G138="Sustainably Sourced","Sustainably_sourced",(IF($G138="Recycled pre-consumer organic","GOTS_recycled_organic",""))))))))))))),IF($G138="Organic","Organic",(IF($G138="Responsible","Responsible",(IF($G138="No Attribute (Conventional)","No_Attribute_Conventional",(IF($G138="Recycled Pre/Post-Consumer","Recycled_Pre_Post_Consumer",(IF($G138="In-Conversion","In_Conversion",(IF($G138="Recycled Pre-Consumer","Recycled_Pre_Consumer",(IF($G138="Recycled Post-Consumer","Recycled_Post_Consumer",(IF($G138="Sustainably Sourced","Sustainably_sourced",(IF($G138="Recycled pre-consumer organic","GOTS_recycled_organic","")))))))))))))))))),"")</f>
        <v/>
      </c>
      <c r="AE138" t="e" cm="1">
        <f t="array" aca="1" ref="AE138" ca="1">IF($I138="",IF(INDIRECT("$F"&amp;$S138)="","",IF(LEFT(INDIRECT("$F"&amp;$S138),3)="GRS","GRS_RCS_RM",IF((LEFT(INDIRECT("$F"&amp;$S138),3))="RCS","GRS_RCS_RM",IF(INDIRECT("$F"&amp;$S138)="OCS (No Label)","OCS_Conversion_RM",IF(LEFT(INDIRECT("$F"&amp;$S138),3)="OCS","OCS_RM",IF(RIGHT(INDIRECT("$F"&amp;$S138),10)="conversion","GOTS_RM_conversion",IF((LEFT(INDIRECT("$F"&amp;$S138),4))="GOTS","GOTS_RM","Responsible_RM"))))))),"DELETERM")</f>
        <v>#VALUE!</v>
      </c>
      <c r="AF138" t="e" cm="1">
        <f t="array" aca="1" ref="AF138" ca="1">IF($S138="","",INDIRECT("$Z"&amp;$S138))</f>
        <v>#VALUE!</v>
      </c>
      <c r="AG138" t="str">
        <f t="shared" si="24"/>
        <v/>
      </c>
      <c r="AH138" t="str" cm="1">
        <f t="array" aca="1" ref="AH138" ca="1">IFERROR(INDIRECT("$ag"&amp;S138),"")</f>
        <v/>
      </c>
      <c r="AI138" t="e" cm="1">
        <f t="array" aca="1" ref="AI138" ca="1">INDIRECT("O"&amp;S138)</f>
        <v>#VALUE!</v>
      </c>
      <c r="AJ138" t="str">
        <f t="shared" si="25"/>
        <v/>
      </c>
    </row>
    <row r="139" spans="1:36" ht="16.5" customHeight="1">
      <c r="A139" s="129"/>
      <c r="B139" s="134"/>
      <c r="C139" s="135"/>
      <c r="D139" s="146"/>
      <c r="E139" s="146"/>
      <c r="F139" s="135"/>
      <c r="G139" s="147"/>
      <c r="H139" s="147"/>
      <c r="I139" s="147"/>
      <c r="J139" s="147"/>
      <c r="K139" s="38"/>
      <c r="L139" s="143"/>
      <c r="M139" s="143"/>
      <c r="N139" s="61"/>
      <c r="O139" s="314"/>
      <c r="Q139" t="str">
        <f t="shared" si="20"/>
        <v/>
      </c>
      <c r="S139" t="e">
        <f t="shared" ca="1" si="10"/>
        <v>#VALUE!</v>
      </c>
      <c r="T139" t="e">
        <f t="shared" ca="1" si="26"/>
        <v>#VALUE!</v>
      </c>
      <c r="U139">
        <f t="shared" si="11"/>
        <v>72</v>
      </c>
      <c r="V139">
        <v>6.3333333333337496</v>
      </c>
      <c r="W139">
        <f t="shared" si="12"/>
        <v>6</v>
      </c>
      <c r="X139" t="str" cm="1">
        <f t="array" aca="1" ref="X139" ca="1">IFERROR(INDEX('PC&amp;PD'!$A$1:$AS$19,ROW('PC&amp;PD'!$A$19),MATCH(INDIRECT(T139),'PC&amp;PD'!$A$1:$AS$1,0)),"")</f>
        <v/>
      </c>
      <c r="Y139" t="str">
        <f>IF(OR($N139="",$N139=0),"",IF($N139=$E$7,'Extracted info for SC'!$J$6,IF($N139=#REF!,'Extracted info for SC'!$J$7,IF($N139=#REF!,'Extracted info for SC'!$J$8,IF($N139=#REF!,'Extracted info for SC'!$J$9,IF($N139=#REF!,'Extracted info for SC'!$J$10,IF($N139=#REF!,'Extracted info for SC'!$J$11,IF($N139=#REF!,'Extracted info for SC'!$J$12,IF($N139=#REF!,'Extracted info for SC'!$J$13,IF($N139=#REF!,'Extracted info for SC'!$J$14,IF($N139=#REF!,'Extracted info for SC'!$J$15,IF($N139=#REF!,'Extracted info for SC'!$J$16,IF($N139=#REF!,'Extracted info for SC'!$J$17,IF($N139=#REF!,'Extracted info for SC'!$J$18,""))))))))))))))</f>
        <v/>
      </c>
      <c r="AA139" t="str">
        <f t="shared" si="21"/>
        <v/>
      </c>
      <c r="AB139" t="str">
        <f t="shared" si="22"/>
        <v/>
      </c>
      <c r="AC139" t="e">
        <f t="shared" ca="1" si="23"/>
        <v>#VALUE!</v>
      </c>
      <c r="AD139" t="str" cm="1">
        <f t="array" aca="1" ref="AD139" ca="1">IFERROR(IF((LEFT(INDIRECT("$F"&amp;$S139),4))="GOTS",IF($G139="Organic","GOTS_Organic_raw",(IF($G139="Responsible","GOTS_Responsible",(IF($G139="No Attribute (Conventional)","GOTS_conventional",(IF($G139="Recycled Pre/Post-Consumer","GOTS_pre_post",(IF($G139="In-Conversion","GOTS_in_conversion",(IF($G139="Sustainably Sourced","Sustainably_sourced",(IF($G139="Recycled pre-consumer organic","GOTS_recycled_organic",""))))))))))))),IF($G139="Organic","Organic",(IF($G139="Responsible","Responsible",(IF($G139="No Attribute (Conventional)","No_Attribute_Conventional",(IF($G139="Recycled Pre/Post-Consumer","Recycled_Pre_Post_Consumer",(IF($G139="In-Conversion","In_Conversion",(IF($G139="Recycled Pre-Consumer","Recycled_Pre_Consumer",(IF($G139="Recycled Post-Consumer","Recycled_Post_Consumer",(IF($G139="Sustainably Sourced","Sustainably_sourced",(IF($G139="Recycled pre-consumer organic","GOTS_recycled_organic","")))))))))))))))))),"")</f>
        <v/>
      </c>
      <c r="AE139" t="e" cm="1">
        <f t="array" aca="1" ref="AE139" ca="1">IF($I139="",IF(INDIRECT("$F"&amp;$S139)="","",IF(LEFT(INDIRECT("$F"&amp;$S139),3)="GRS","GRS_RCS_RM",IF((LEFT(INDIRECT("$F"&amp;$S139),3))="RCS","GRS_RCS_RM",IF(INDIRECT("$F"&amp;$S139)="OCS (No Label)","OCS_Conversion_RM",IF(LEFT(INDIRECT("$F"&amp;$S139),3)="OCS","OCS_RM",IF(RIGHT(INDIRECT("$F"&amp;$S139),10)="conversion","GOTS_RM_conversion",IF((LEFT(INDIRECT("$F"&amp;$S139),4))="GOTS","GOTS_RM","Responsible_RM"))))))),"DELETERM")</f>
        <v>#VALUE!</v>
      </c>
      <c r="AF139" t="e" cm="1">
        <f t="array" aca="1" ref="AF139" ca="1">IF($S139="","",INDIRECT("$Z"&amp;$S139))</f>
        <v>#VALUE!</v>
      </c>
      <c r="AG139" t="str">
        <f t="shared" si="24"/>
        <v/>
      </c>
      <c r="AH139" t="str" cm="1">
        <f t="array" aca="1" ref="AH139" ca="1">IFERROR(INDIRECT("$ag"&amp;S139),"")</f>
        <v/>
      </c>
      <c r="AI139" t="e" cm="1">
        <f t="array" aca="1" ref="AI139" ca="1">INDIRECT("O"&amp;S139)</f>
        <v>#VALUE!</v>
      </c>
      <c r="AJ139" t="str">
        <f t="shared" si="25"/>
        <v/>
      </c>
    </row>
    <row r="140" spans="1:36" ht="16.5" customHeight="1">
      <c r="A140" s="129"/>
      <c r="B140" s="134"/>
      <c r="C140" s="135"/>
      <c r="D140" s="146"/>
      <c r="E140" s="146"/>
      <c r="F140" s="135"/>
      <c r="G140" s="147"/>
      <c r="H140" s="147"/>
      <c r="I140" s="147"/>
      <c r="J140" s="147"/>
      <c r="K140" s="38"/>
      <c r="L140" s="143"/>
      <c r="M140" s="143"/>
      <c r="N140" s="61"/>
      <c r="O140" s="314"/>
      <c r="Q140" t="str">
        <f t="shared" si="20"/>
        <v/>
      </c>
      <c r="S140" t="e">
        <f t="shared" ref="S140:S203" ca="1" si="29">IF(INDIRECT("A"&amp;$S$63+$U140)&lt;&gt;"",$S$63+$U140,"")</f>
        <v>#VALUE!</v>
      </c>
      <c r="T140" t="e">
        <f t="shared" ca="1" si="26"/>
        <v>#VALUE!</v>
      </c>
      <c r="U140">
        <f t="shared" ref="U140:U203" si="30">(12*W140)</f>
        <v>72</v>
      </c>
      <c r="V140">
        <v>6.4166666666671004</v>
      </c>
      <c r="W140">
        <f t="shared" si="12"/>
        <v>6</v>
      </c>
      <c r="X140" t="str" cm="1">
        <f t="array" aca="1" ref="X140" ca="1">IFERROR(INDEX('PC&amp;PD'!$A$1:$AS$19,ROW('PC&amp;PD'!$A$19),MATCH(INDIRECT(T140),'PC&amp;PD'!$A$1:$AS$1,0)),"")</f>
        <v/>
      </c>
      <c r="Y140" t="str">
        <f>IF(OR($N140="",$N140=0),"",IF($N140=$E$7,'Extracted info for SC'!$J$6,IF($N140=#REF!,'Extracted info for SC'!$J$7,IF($N140=#REF!,'Extracted info for SC'!$J$8,IF($N140=#REF!,'Extracted info for SC'!$J$9,IF($N140=#REF!,'Extracted info for SC'!$J$10,IF($N140=#REF!,'Extracted info for SC'!$J$11,IF($N140=#REF!,'Extracted info for SC'!$J$12,IF($N140=#REF!,'Extracted info for SC'!$J$13,IF($N140=#REF!,'Extracted info for SC'!$J$14,IF($N140=#REF!,'Extracted info for SC'!$J$15,IF($N140=#REF!,'Extracted info for SC'!$J$16,IF($N140=#REF!,'Extracted info for SC'!$J$17,IF($N140=#REF!,'Extracted info for SC'!$J$18,""))))))))))))))</f>
        <v/>
      </c>
      <c r="AA140" t="str">
        <f t="shared" si="21"/>
        <v/>
      </c>
      <c r="AB140" t="str">
        <f t="shared" si="22"/>
        <v/>
      </c>
      <c r="AC140" t="e">
        <f t="shared" ca="1" si="23"/>
        <v>#VALUE!</v>
      </c>
      <c r="AD140" t="str" cm="1">
        <f t="array" aca="1" ref="AD140" ca="1">IFERROR(IF((LEFT(INDIRECT("$F"&amp;$S140),4))="GOTS",IF($G140="Organic","GOTS_Organic_raw",(IF($G140="Responsible","GOTS_Responsible",(IF($G140="No Attribute (Conventional)","GOTS_conventional",(IF($G140="Recycled Pre/Post-Consumer","GOTS_pre_post",(IF($G140="In-Conversion","GOTS_in_conversion",(IF($G140="Sustainably Sourced","Sustainably_sourced",(IF($G140="Recycled pre-consumer organic","GOTS_recycled_organic",""))))))))))))),IF($G140="Organic","Organic",(IF($G140="Responsible","Responsible",(IF($G140="No Attribute (Conventional)","No_Attribute_Conventional",(IF($G140="Recycled Pre/Post-Consumer","Recycled_Pre_Post_Consumer",(IF($G140="In-Conversion","In_Conversion",(IF($G140="Recycled Pre-Consumer","Recycled_Pre_Consumer",(IF($G140="Recycled Post-Consumer","Recycled_Post_Consumer",(IF($G140="Sustainably Sourced","Sustainably_sourced",(IF($G140="Recycled pre-consumer organic","GOTS_recycled_organic","")))))))))))))))))),"")</f>
        <v/>
      </c>
      <c r="AE140" t="e" cm="1">
        <f t="array" aca="1" ref="AE140" ca="1">IF($I140="",IF(INDIRECT("$F"&amp;$S140)="","",IF(LEFT(INDIRECT("$F"&amp;$S140),3)="GRS","GRS_RCS_RM",IF((LEFT(INDIRECT("$F"&amp;$S140),3))="RCS","GRS_RCS_RM",IF(INDIRECT("$F"&amp;$S140)="OCS (No Label)","OCS_Conversion_RM",IF(LEFT(INDIRECT("$F"&amp;$S140),3)="OCS","OCS_RM",IF(RIGHT(INDIRECT("$F"&amp;$S140),10)="conversion","GOTS_RM_conversion",IF((LEFT(INDIRECT("$F"&amp;$S140),4))="GOTS","GOTS_RM","Responsible_RM"))))))),"DELETERM")</f>
        <v>#VALUE!</v>
      </c>
      <c r="AF140" t="e" cm="1">
        <f t="array" aca="1" ref="AF140" ca="1">IF($S140="","",INDIRECT("$Z"&amp;$S140))</f>
        <v>#VALUE!</v>
      </c>
      <c r="AG140" t="str">
        <f t="shared" si="24"/>
        <v/>
      </c>
      <c r="AH140" t="str" cm="1">
        <f t="array" aca="1" ref="AH140" ca="1">IFERROR(INDIRECT("$ag"&amp;S140),"")</f>
        <v/>
      </c>
      <c r="AI140" t="e" cm="1">
        <f t="array" aca="1" ref="AI140" ca="1">INDIRECT("O"&amp;S140)</f>
        <v>#VALUE!</v>
      </c>
      <c r="AJ140" t="str">
        <f t="shared" si="25"/>
        <v/>
      </c>
    </row>
    <row r="141" spans="1:36" ht="16.5" customHeight="1">
      <c r="A141" s="130"/>
      <c r="B141" s="136"/>
      <c r="C141" s="137"/>
      <c r="D141" s="146"/>
      <c r="E141" s="146"/>
      <c r="F141" s="137"/>
      <c r="G141" s="147"/>
      <c r="H141" s="147"/>
      <c r="I141" s="147"/>
      <c r="J141" s="147"/>
      <c r="K141" s="38"/>
      <c r="L141" s="144"/>
      <c r="M141" s="144"/>
      <c r="N141" s="61"/>
      <c r="O141" s="314"/>
      <c r="Q141" t="str">
        <f t="shared" si="20"/>
        <v/>
      </c>
      <c r="S141" t="e">
        <f t="shared" ca="1" si="29"/>
        <v>#VALUE!</v>
      </c>
      <c r="T141" t="e">
        <f t="shared" ca="1" si="26"/>
        <v>#VALUE!</v>
      </c>
      <c r="U141">
        <f t="shared" si="30"/>
        <v>72</v>
      </c>
      <c r="V141">
        <v>6.5000000000004396</v>
      </c>
      <c r="W141">
        <f t="shared" si="12"/>
        <v>6</v>
      </c>
      <c r="X141" t="str" cm="1">
        <f t="array" aca="1" ref="X141" ca="1">IFERROR(INDEX('PC&amp;PD'!$A$1:$AS$19,ROW('PC&amp;PD'!$A$19),MATCH(INDIRECT(T141),'PC&amp;PD'!$A$1:$AS$1,0)),"")</f>
        <v/>
      </c>
      <c r="Y141" t="str">
        <f>IF(OR($N141="",$N141=0),"",IF($N141=$E$7,'Extracted info for SC'!$J$6,IF($N141=#REF!,'Extracted info for SC'!$J$7,IF($N141=#REF!,'Extracted info for SC'!$J$8,IF($N141=#REF!,'Extracted info for SC'!$J$9,IF($N141=#REF!,'Extracted info for SC'!$J$10,IF($N141=#REF!,'Extracted info for SC'!$J$11,IF($N141=#REF!,'Extracted info for SC'!$J$12,IF($N141=#REF!,'Extracted info for SC'!$J$13,IF($N141=#REF!,'Extracted info for SC'!$J$14,IF($N141=#REF!,'Extracted info for SC'!$J$15,IF($N141=#REF!,'Extracted info for SC'!$J$16,IF($N141=#REF!,'Extracted info for SC'!$J$17,IF($N141=#REF!,'Extracted info for SC'!$J$18,""))))))))))))))</f>
        <v/>
      </c>
      <c r="AA141" t="str">
        <f t="shared" si="21"/>
        <v/>
      </c>
      <c r="AB141" t="str">
        <f t="shared" si="22"/>
        <v/>
      </c>
      <c r="AC141" t="e">
        <f t="shared" ca="1" si="23"/>
        <v>#VALUE!</v>
      </c>
      <c r="AD141" t="str" cm="1">
        <f t="array" aca="1" ref="AD141" ca="1">IFERROR(IF((LEFT(INDIRECT("$F"&amp;$S141),4))="GOTS",IF($G141="Organic","GOTS_Organic_raw",(IF($G141="Responsible","GOTS_Responsible",(IF($G141="No Attribute (Conventional)","GOTS_conventional",(IF($G141="Recycled Pre/Post-Consumer","GOTS_pre_post",(IF($G141="In-Conversion","GOTS_in_conversion",(IF($G141="Sustainably Sourced","Sustainably_sourced",(IF($G141="Recycled pre-consumer organic","GOTS_recycled_organic",""))))))))))))),IF($G141="Organic","Organic",(IF($G141="Responsible","Responsible",(IF($G141="No Attribute (Conventional)","No_Attribute_Conventional",(IF($G141="Recycled Pre/Post-Consumer","Recycled_Pre_Post_Consumer",(IF($G141="In-Conversion","In_Conversion",(IF($G141="Recycled Pre-Consumer","Recycled_Pre_Consumer",(IF($G141="Recycled Post-Consumer","Recycled_Post_Consumer",(IF($G141="Sustainably Sourced","Sustainably_sourced",(IF($G141="Recycled pre-consumer organic","GOTS_recycled_organic","")))))))))))))))))),"")</f>
        <v/>
      </c>
      <c r="AE141" t="e" cm="1">
        <f t="array" aca="1" ref="AE141" ca="1">IF($I141="",IF(INDIRECT("$F"&amp;$S141)="","",IF(LEFT(INDIRECT("$F"&amp;$S141),3)="GRS","GRS_RCS_RM",IF((LEFT(INDIRECT("$F"&amp;$S141),3))="RCS","GRS_RCS_RM",IF(INDIRECT("$F"&amp;$S141)="OCS (No Label)","OCS_Conversion_RM",IF(LEFT(INDIRECT("$F"&amp;$S141),3)="OCS","OCS_RM",IF(RIGHT(INDIRECT("$F"&amp;$S141),10)="conversion","GOTS_RM_conversion",IF((LEFT(INDIRECT("$F"&amp;$S141),4))="GOTS","GOTS_RM","Responsible_RM"))))))),"DELETERM")</f>
        <v>#VALUE!</v>
      </c>
      <c r="AF141" t="e" cm="1">
        <f t="array" aca="1" ref="AF141" ca="1">IF($S141="","",INDIRECT("$Z"&amp;$S141))</f>
        <v>#VALUE!</v>
      </c>
      <c r="AG141" t="str">
        <f t="shared" si="24"/>
        <v/>
      </c>
      <c r="AH141" t="str" cm="1">
        <f t="array" aca="1" ref="AH141" ca="1">IFERROR(INDIRECT("$ag"&amp;S141),"")</f>
        <v/>
      </c>
      <c r="AI141" t="e" cm="1">
        <f t="array" aca="1" ref="AI141" ca="1">INDIRECT("O"&amp;S141)</f>
        <v>#VALUE!</v>
      </c>
      <c r="AJ141" t="str">
        <f t="shared" si="25"/>
        <v/>
      </c>
    </row>
    <row r="142" spans="1:36" ht="16.5" customHeight="1">
      <c r="A142" s="130"/>
      <c r="B142" s="136"/>
      <c r="C142" s="137"/>
      <c r="D142" s="146"/>
      <c r="E142" s="146"/>
      <c r="F142" s="137"/>
      <c r="G142" s="147"/>
      <c r="H142" s="147"/>
      <c r="I142" s="147"/>
      <c r="J142" s="147"/>
      <c r="K142" s="38"/>
      <c r="L142" s="144"/>
      <c r="M142" s="144"/>
      <c r="N142" s="61"/>
      <c r="O142" s="314"/>
      <c r="Q142" t="str">
        <f t="shared" si="20"/>
        <v/>
      </c>
      <c r="S142" t="e">
        <f t="shared" ca="1" si="29"/>
        <v>#VALUE!</v>
      </c>
      <c r="T142" t="e">
        <f t="shared" ca="1" si="26"/>
        <v>#VALUE!</v>
      </c>
      <c r="U142">
        <f t="shared" si="30"/>
        <v>72</v>
      </c>
      <c r="V142">
        <v>6.58333333333377</v>
      </c>
      <c r="W142">
        <f t="shared" si="12"/>
        <v>6</v>
      </c>
      <c r="X142" t="str" cm="1">
        <f t="array" aca="1" ref="X142" ca="1">IFERROR(INDEX('PC&amp;PD'!$A$1:$AS$19,ROW('PC&amp;PD'!$A$19),MATCH(INDIRECT(T142),'PC&amp;PD'!$A$1:$AS$1,0)),"")</f>
        <v/>
      </c>
      <c r="Y142" t="str">
        <f>IF(OR($N142="",$N142=0),"",IF($N142=$E$7,'Extracted info for SC'!$J$6,IF($N142=#REF!,'Extracted info for SC'!$J$7,IF($N142=#REF!,'Extracted info for SC'!$J$8,IF($N142=#REF!,'Extracted info for SC'!$J$9,IF($N142=#REF!,'Extracted info for SC'!$J$10,IF($N142=#REF!,'Extracted info for SC'!$J$11,IF($N142=#REF!,'Extracted info for SC'!$J$12,IF($N142=#REF!,'Extracted info for SC'!$J$13,IF($N142=#REF!,'Extracted info for SC'!$J$14,IF($N142=#REF!,'Extracted info for SC'!$J$15,IF($N142=#REF!,'Extracted info for SC'!$J$16,IF($N142=#REF!,'Extracted info for SC'!$J$17,IF($N142=#REF!,'Extracted info for SC'!$J$18,""))))))))))))))</f>
        <v/>
      </c>
      <c r="AA142" t="str">
        <f t="shared" si="21"/>
        <v/>
      </c>
      <c r="AB142" t="str">
        <f t="shared" si="22"/>
        <v/>
      </c>
      <c r="AC142" t="e">
        <f t="shared" ca="1" si="23"/>
        <v>#VALUE!</v>
      </c>
      <c r="AD142" t="str" cm="1">
        <f t="array" aca="1" ref="AD142" ca="1">IFERROR(IF((LEFT(INDIRECT("$F"&amp;$S142),4))="GOTS",IF($G142="Organic","GOTS_Organic_raw",(IF($G142="Responsible","GOTS_Responsible",(IF($G142="No Attribute (Conventional)","GOTS_conventional",(IF($G142="Recycled Pre/Post-Consumer","GOTS_pre_post",(IF($G142="In-Conversion","GOTS_in_conversion",(IF($G142="Sustainably Sourced","Sustainably_sourced",(IF($G142="Recycled pre-consumer organic","GOTS_recycled_organic",""))))))))))))),IF($G142="Organic","Organic",(IF($G142="Responsible","Responsible",(IF($G142="No Attribute (Conventional)","No_Attribute_Conventional",(IF($G142="Recycled Pre/Post-Consumer","Recycled_Pre_Post_Consumer",(IF($G142="In-Conversion","In_Conversion",(IF($G142="Recycled Pre-Consumer","Recycled_Pre_Consumer",(IF($G142="Recycled Post-Consumer","Recycled_Post_Consumer",(IF($G142="Sustainably Sourced","Sustainably_sourced",(IF($G142="Recycled pre-consumer organic","GOTS_recycled_organic","")))))))))))))))))),"")</f>
        <v/>
      </c>
      <c r="AE142" t="e" cm="1">
        <f t="array" aca="1" ref="AE142" ca="1">IF($I142="",IF(INDIRECT("$F"&amp;$S142)="","",IF(LEFT(INDIRECT("$F"&amp;$S142),3)="GRS","GRS_RCS_RM",IF((LEFT(INDIRECT("$F"&amp;$S142),3))="RCS","GRS_RCS_RM",IF(INDIRECT("$F"&amp;$S142)="OCS (No Label)","OCS_Conversion_RM",IF(LEFT(INDIRECT("$F"&amp;$S142),3)="OCS","OCS_RM",IF(RIGHT(INDIRECT("$F"&amp;$S142),10)="conversion","GOTS_RM_conversion",IF((LEFT(INDIRECT("$F"&amp;$S142),4))="GOTS","GOTS_RM","Responsible_RM"))))))),"DELETERM")</f>
        <v>#VALUE!</v>
      </c>
      <c r="AF142" t="e" cm="1">
        <f t="array" aca="1" ref="AF142" ca="1">IF($S142="","",INDIRECT("$Z"&amp;$S142))</f>
        <v>#VALUE!</v>
      </c>
      <c r="AG142" t="str">
        <f t="shared" si="24"/>
        <v/>
      </c>
      <c r="AH142" t="str" cm="1">
        <f t="array" aca="1" ref="AH142" ca="1">IFERROR(INDIRECT("$ag"&amp;S142),"")</f>
        <v/>
      </c>
      <c r="AI142" t="e" cm="1">
        <f t="array" aca="1" ref="AI142" ca="1">INDIRECT("O"&amp;S142)</f>
        <v>#VALUE!</v>
      </c>
      <c r="AJ142" t="str">
        <f t="shared" si="25"/>
        <v/>
      </c>
    </row>
    <row r="143" spans="1:36" ht="16.5" customHeight="1">
      <c r="A143" s="130"/>
      <c r="B143" s="136"/>
      <c r="C143" s="137"/>
      <c r="D143" s="146"/>
      <c r="E143" s="146"/>
      <c r="F143" s="137"/>
      <c r="G143" s="147"/>
      <c r="H143" s="147"/>
      <c r="I143" s="147"/>
      <c r="J143" s="147"/>
      <c r="K143" s="38"/>
      <c r="L143" s="144"/>
      <c r="M143" s="144"/>
      <c r="N143" s="61"/>
      <c r="O143" s="314"/>
      <c r="Q143" t="str">
        <f t="shared" si="20"/>
        <v/>
      </c>
      <c r="S143" t="e">
        <f t="shared" ca="1" si="29"/>
        <v>#VALUE!</v>
      </c>
      <c r="T143" t="e">
        <f t="shared" ca="1" si="26"/>
        <v>#VALUE!</v>
      </c>
      <c r="U143">
        <f t="shared" si="30"/>
        <v>72</v>
      </c>
      <c r="V143">
        <v>6.6666666666671102</v>
      </c>
      <c r="W143">
        <f t="shared" si="12"/>
        <v>6</v>
      </c>
      <c r="X143" t="str" cm="1">
        <f t="array" aca="1" ref="X143" ca="1">IFERROR(INDEX('PC&amp;PD'!$A$1:$AS$19,ROW('PC&amp;PD'!$A$19),MATCH(INDIRECT(T143),'PC&amp;PD'!$A$1:$AS$1,0)),"")</f>
        <v/>
      </c>
      <c r="Y143" t="str">
        <f>IF(OR($N143="",$N143=0),"",IF($N143=$E$7,'Extracted info for SC'!$J$6,IF($N143=#REF!,'Extracted info for SC'!$J$7,IF($N143=#REF!,'Extracted info for SC'!$J$8,IF($N143=#REF!,'Extracted info for SC'!$J$9,IF($N143=#REF!,'Extracted info for SC'!$J$10,IF($N143=#REF!,'Extracted info for SC'!$J$11,IF($N143=#REF!,'Extracted info for SC'!$J$12,IF($N143=#REF!,'Extracted info for SC'!$J$13,IF($N143=#REF!,'Extracted info for SC'!$J$14,IF($N143=#REF!,'Extracted info for SC'!$J$15,IF($N143=#REF!,'Extracted info for SC'!$J$16,IF($N143=#REF!,'Extracted info for SC'!$J$17,IF($N143=#REF!,'Extracted info for SC'!$J$18,""))))))))))))))</f>
        <v/>
      </c>
      <c r="AA143" t="str">
        <f t="shared" si="21"/>
        <v/>
      </c>
      <c r="AB143" t="str">
        <f t="shared" si="22"/>
        <v/>
      </c>
      <c r="AC143" t="e">
        <f t="shared" ca="1" si="23"/>
        <v>#VALUE!</v>
      </c>
      <c r="AD143" t="str" cm="1">
        <f t="array" aca="1" ref="AD143" ca="1">IFERROR(IF((LEFT(INDIRECT("$F"&amp;$S143),4))="GOTS",IF($G143="Organic","GOTS_Organic_raw",(IF($G143="Responsible","GOTS_Responsible",(IF($G143="No Attribute (Conventional)","GOTS_conventional",(IF($G143="Recycled Pre/Post-Consumer","GOTS_pre_post",(IF($G143="In-Conversion","GOTS_in_conversion",(IF($G143="Sustainably Sourced","Sustainably_sourced",(IF($G143="Recycled pre-consumer organic","GOTS_recycled_organic",""))))))))))))),IF($G143="Organic","Organic",(IF($G143="Responsible","Responsible",(IF($G143="No Attribute (Conventional)","No_Attribute_Conventional",(IF($G143="Recycled Pre/Post-Consumer","Recycled_Pre_Post_Consumer",(IF($G143="In-Conversion","In_Conversion",(IF($G143="Recycled Pre-Consumer","Recycled_Pre_Consumer",(IF($G143="Recycled Post-Consumer","Recycled_Post_Consumer",(IF($G143="Sustainably Sourced","Sustainably_sourced",(IF($G143="Recycled pre-consumer organic","GOTS_recycled_organic","")))))))))))))))))),"")</f>
        <v/>
      </c>
      <c r="AE143" t="e" cm="1">
        <f t="array" aca="1" ref="AE143" ca="1">IF($I143="",IF(INDIRECT("$F"&amp;$S143)="","",IF(LEFT(INDIRECT("$F"&amp;$S143),3)="GRS","GRS_RCS_RM",IF((LEFT(INDIRECT("$F"&amp;$S143),3))="RCS","GRS_RCS_RM",IF(INDIRECT("$F"&amp;$S143)="OCS (No Label)","OCS_Conversion_RM",IF(LEFT(INDIRECT("$F"&amp;$S143),3)="OCS","OCS_RM",IF(RIGHT(INDIRECT("$F"&amp;$S143),10)="conversion","GOTS_RM_conversion",IF((LEFT(INDIRECT("$F"&amp;$S143),4))="GOTS","GOTS_RM","Responsible_RM"))))))),"DELETERM")</f>
        <v>#VALUE!</v>
      </c>
      <c r="AF143" t="e" cm="1">
        <f t="array" aca="1" ref="AF143" ca="1">IF($S143="","",INDIRECT("$Z"&amp;$S143))</f>
        <v>#VALUE!</v>
      </c>
      <c r="AG143" t="str">
        <f t="shared" si="24"/>
        <v/>
      </c>
      <c r="AH143" t="str" cm="1">
        <f t="array" aca="1" ref="AH143" ca="1">IFERROR(INDIRECT("$ag"&amp;S143),"")</f>
        <v/>
      </c>
      <c r="AI143" t="e" cm="1">
        <f t="array" aca="1" ref="AI143" ca="1">INDIRECT("O"&amp;S143)</f>
        <v>#VALUE!</v>
      </c>
      <c r="AJ143" t="str">
        <f t="shared" si="25"/>
        <v/>
      </c>
    </row>
    <row r="144" spans="1:36" ht="16.5" customHeight="1">
      <c r="A144" s="130"/>
      <c r="B144" s="136"/>
      <c r="C144" s="137"/>
      <c r="D144" s="146"/>
      <c r="E144" s="146"/>
      <c r="F144" s="137"/>
      <c r="G144" s="147"/>
      <c r="H144" s="147"/>
      <c r="I144" s="147"/>
      <c r="J144" s="147"/>
      <c r="K144" s="38"/>
      <c r="L144" s="144"/>
      <c r="M144" s="144"/>
      <c r="N144" s="61"/>
      <c r="O144" s="314"/>
      <c r="Q144" t="str">
        <f t="shared" si="20"/>
        <v/>
      </c>
      <c r="S144" t="e">
        <f t="shared" ca="1" si="29"/>
        <v>#VALUE!</v>
      </c>
      <c r="T144" t="e">
        <f t="shared" ca="1" si="26"/>
        <v>#VALUE!</v>
      </c>
      <c r="U144">
        <f t="shared" si="30"/>
        <v>72</v>
      </c>
      <c r="V144">
        <v>6.7500000000004503</v>
      </c>
      <c r="W144">
        <f t="shared" si="12"/>
        <v>6</v>
      </c>
      <c r="X144" t="str" cm="1">
        <f t="array" aca="1" ref="X144" ca="1">IFERROR(INDEX('PC&amp;PD'!$A$1:$AS$19,ROW('PC&amp;PD'!$A$19),MATCH(INDIRECT(T144),'PC&amp;PD'!$A$1:$AS$1,0)),"")</f>
        <v/>
      </c>
      <c r="Y144" t="str">
        <f>IF(OR($N144="",$N144=0),"",IF($N144=$E$7,'Extracted info for SC'!$J$6,IF($N144=#REF!,'Extracted info for SC'!$J$7,IF($N144=#REF!,'Extracted info for SC'!$J$8,IF($N144=#REF!,'Extracted info for SC'!$J$9,IF($N144=#REF!,'Extracted info for SC'!$J$10,IF($N144=#REF!,'Extracted info for SC'!$J$11,IF($N144=#REF!,'Extracted info for SC'!$J$12,IF($N144=#REF!,'Extracted info for SC'!$J$13,IF($N144=#REF!,'Extracted info for SC'!$J$14,IF($N144=#REF!,'Extracted info for SC'!$J$15,IF($N144=#REF!,'Extracted info for SC'!$J$16,IF($N144=#REF!,'Extracted info for SC'!$J$17,IF($N144=#REF!,'Extracted info for SC'!$J$18,""))))))))))))))</f>
        <v/>
      </c>
      <c r="AA144" t="str">
        <f t="shared" si="21"/>
        <v/>
      </c>
      <c r="AB144" t="str">
        <f t="shared" si="22"/>
        <v/>
      </c>
      <c r="AC144" t="e">
        <f t="shared" ca="1" si="23"/>
        <v>#VALUE!</v>
      </c>
      <c r="AD144" t="str" cm="1">
        <f t="array" aca="1" ref="AD144" ca="1">IFERROR(IF((LEFT(INDIRECT("$F"&amp;$S144),4))="GOTS",IF($G144="Organic","GOTS_Organic_raw",(IF($G144="Responsible","GOTS_Responsible",(IF($G144="No Attribute (Conventional)","GOTS_conventional",(IF($G144="Recycled Pre/Post-Consumer","GOTS_pre_post",(IF($G144="In-Conversion","GOTS_in_conversion",(IF($G144="Sustainably Sourced","Sustainably_sourced",(IF($G144="Recycled pre-consumer organic","GOTS_recycled_organic",""))))))))))))),IF($G144="Organic","Organic",(IF($G144="Responsible","Responsible",(IF($G144="No Attribute (Conventional)","No_Attribute_Conventional",(IF($G144="Recycled Pre/Post-Consumer","Recycled_Pre_Post_Consumer",(IF($G144="In-Conversion","In_Conversion",(IF($G144="Recycled Pre-Consumer","Recycled_Pre_Consumer",(IF($G144="Recycled Post-Consumer","Recycled_Post_Consumer",(IF($G144="Sustainably Sourced","Sustainably_sourced",(IF($G144="Recycled pre-consumer organic","GOTS_recycled_organic","")))))))))))))))))),"")</f>
        <v/>
      </c>
      <c r="AE144" t="e" cm="1">
        <f t="array" aca="1" ref="AE144" ca="1">IF($I144="",IF(INDIRECT("$F"&amp;$S144)="","",IF(LEFT(INDIRECT("$F"&amp;$S144),3)="GRS","GRS_RCS_RM",IF((LEFT(INDIRECT("$F"&amp;$S144),3))="RCS","GRS_RCS_RM",IF(INDIRECT("$F"&amp;$S144)="OCS (No Label)","OCS_Conversion_RM",IF(LEFT(INDIRECT("$F"&amp;$S144),3)="OCS","OCS_RM",IF(RIGHT(INDIRECT("$F"&amp;$S144),10)="conversion","GOTS_RM_conversion",IF((LEFT(INDIRECT("$F"&amp;$S144),4))="GOTS","GOTS_RM","Responsible_RM"))))))),"DELETERM")</f>
        <v>#VALUE!</v>
      </c>
      <c r="AF144" t="e" cm="1">
        <f t="array" aca="1" ref="AF144" ca="1">IF($S144="","",INDIRECT("$Z"&amp;$S144))</f>
        <v>#VALUE!</v>
      </c>
      <c r="AG144" t="str">
        <f t="shared" si="24"/>
        <v/>
      </c>
      <c r="AH144" t="str" cm="1">
        <f t="array" aca="1" ref="AH144" ca="1">IFERROR(INDIRECT("$ag"&amp;S144),"")</f>
        <v/>
      </c>
      <c r="AI144" t="e" cm="1">
        <f t="array" aca="1" ref="AI144" ca="1">INDIRECT("O"&amp;S144)</f>
        <v>#VALUE!</v>
      </c>
      <c r="AJ144" t="str">
        <f t="shared" si="25"/>
        <v/>
      </c>
    </row>
    <row r="145" spans="1:36" ht="16.5" customHeight="1">
      <c r="A145" s="130"/>
      <c r="B145" s="136"/>
      <c r="C145" s="137"/>
      <c r="D145" s="146"/>
      <c r="E145" s="146"/>
      <c r="F145" s="137"/>
      <c r="G145" s="147"/>
      <c r="H145" s="147"/>
      <c r="I145" s="147"/>
      <c r="J145" s="147"/>
      <c r="K145" s="38"/>
      <c r="L145" s="144"/>
      <c r="M145" s="144"/>
      <c r="N145" s="61"/>
      <c r="O145" s="314"/>
      <c r="Q145" t="str">
        <f t="shared" si="20"/>
        <v/>
      </c>
      <c r="S145" t="e">
        <f t="shared" ca="1" si="29"/>
        <v>#VALUE!</v>
      </c>
      <c r="T145" t="e">
        <f t="shared" ca="1" si="26"/>
        <v>#VALUE!</v>
      </c>
      <c r="U145">
        <f t="shared" si="30"/>
        <v>72</v>
      </c>
      <c r="V145">
        <v>6.8333333333337896</v>
      </c>
      <c r="W145">
        <f t="shared" si="12"/>
        <v>6</v>
      </c>
      <c r="X145" t="str" cm="1">
        <f t="array" aca="1" ref="X145" ca="1">IFERROR(INDEX('PC&amp;PD'!$A$1:$AS$19,ROW('PC&amp;PD'!$A$19),MATCH(INDIRECT(T145),'PC&amp;PD'!$A$1:$AS$1,0)),"")</f>
        <v/>
      </c>
      <c r="Y145" t="str">
        <f>IF(OR($N145="",$N145=0),"",IF($N145=$E$7,'Extracted info for SC'!$J$6,IF($N145=#REF!,'Extracted info for SC'!$J$7,IF($N145=#REF!,'Extracted info for SC'!$J$8,IF($N145=#REF!,'Extracted info for SC'!$J$9,IF($N145=#REF!,'Extracted info for SC'!$J$10,IF($N145=#REF!,'Extracted info for SC'!$J$11,IF($N145=#REF!,'Extracted info for SC'!$J$12,IF($N145=#REF!,'Extracted info for SC'!$J$13,IF($N145=#REF!,'Extracted info for SC'!$J$14,IF($N145=#REF!,'Extracted info for SC'!$J$15,IF($N145=#REF!,'Extracted info for SC'!$J$16,IF($N145=#REF!,'Extracted info for SC'!$J$17,IF($N145=#REF!,'Extracted info for SC'!$J$18,""))))))))))))))</f>
        <v/>
      </c>
      <c r="AA145" t="str">
        <f t="shared" si="21"/>
        <v/>
      </c>
      <c r="AB145" t="str">
        <f t="shared" si="22"/>
        <v/>
      </c>
      <c r="AC145" t="e">
        <f t="shared" ca="1" si="23"/>
        <v>#VALUE!</v>
      </c>
      <c r="AD145" t="str" cm="1">
        <f t="array" aca="1" ref="AD145" ca="1">IFERROR(IF((LEFT(INDIRECT("$F"&amp;$S145),4))="GOTS",IF($G145="Organic","GOTS_Organic_raw",(IF($G145="Responsible","GOTS_Responsible",(IF($G145="No Attribute (Conventional)","GOTS_conventional",(IF($G145="Recycled Pre/Post-Consumer","GOTS_pre_post",(IF($G145="In-Conversion","GOTS_in_conversion",(IF($G145="Sustainably Sourced","Sustainably_sourced",(IF($G145="Recycled pre-consumer organic","GOTS_recycled_organic",""))))))))))))),IF($G145="Organic","Organic",(IF($G145="Responsible","Responsible",(IF($G145="No Attribute (Conventional)","No_Attribute_Conventional",(IF($G145="Recycled Pre/Post-Consumer","Recycled_Pre_Post_Consumer",(IF($G145="In-Conversion","In_Conversion",(IF($G145="Recycled Pre-Consumer","Recycled_Pre_Consumer",(IF($G145="Recycled Post-Consumer","Recycled_Post_Consumer",(IF($G145="Sustainably Sourced","Sustainably_sourced",(IF($G145="Recycled pre-consumer organic","GOTS_recycled_organic","")))))))))))))))))),"")</f>
        <v/>
      </c>
      <c r="AE145" t="e" cm="1">
        <f t="array" aca="1" ref="AE145" ca="1">IF($I145="",IF(INDIRECT("$F"&amp;$S145)="","",IF(LEFT(INDIRECT("$F"&amp;$S145),3)="GRS","GRS_RCS_RM",IF((LEFT(INDIRECT("$F"&amp;$S145),3))="RCS","GRS_RCS_RM",IF(INDIRECT("$F"&amp;$S145)="OCS (No Label)","OCS_Conversion_RM",IF(LEFT(INDIRECT("$F"&amp;$S145),3)="OCS","OCS_RM",IF(RIGHT(INDIRECT("$F"&amp;$S145),10)="conversion","GOTS_RM_conversion",IF((LEFT(INDIRECT("$F"&amp;$S145),4))="GOTS","GOTS_RM","Responsible_RM"))))))),"DELETERM")</f>
        <v>#VALUE!</v>
      </c>
      <c r="AF145" t="e" cm="1">
        <f t="array" aca="1" ref="AF145" ca="1">IF($S145="","",INDIRECT("$Z"&amp;$S145))</f>
        <v>#VALUE!</v>
      </c>
      <c r="AG145" t="str">
        <f t="shared" si="24"/>
        <v/>
      </c>
      <c r="AH145" t="str" cm="1">
        <f t="array" aca="1" ref="AH145" ca="1">IFERROR(INDIRECT("$ag"&amp;S145),"")</f>
        <v/>
      </c>
      <c r="AI145" t="e" cm="1">
        <f t="array" aca="1" ref="AI145" ca="1">INDIRECT("O"&amp;S145)</f>
        <v>#VALUE!</v>
      </c>
      <c r="AJ145" t="str">
        <f t="shared" si="25"/>
        <v/>
      </c>
    </row>
    <row r="146" spans="1:36" ht="16.5" customHeight="1" thickBot="1">
      <c r="A146" s="131"/>
      <c r="B146" s="138"/>
      <c r="C146" s="139"/>
      <c r="D146" s="148"/>
      <c r="E146" s="148"/>
      <c r="F146" s="139"/>
      <c r="G146" s="149"/>
      <c r="H146" s="149"/>
      <c r="I146" s="149"/>
      <c r="J146" s="149"/>
      <c r="K146" s="39"/>
      <c r="L146" s="145"/>
      <c r="M146" s="145"/>
      <c r="N146" s="62"/>
      <c r="O146" s="315"/>
      <c r="Q146" t="str">
        <f t="shared" si="20"/>
        <v/>
      </c>
      <c r="S146" t="e">
        <f t="shared" ca="1" si="29"/>
        <v>#VALUE!</v>
      </c>
      <c r="T146" t="e">
        <f t="shared" ca="1" si="26"/>
        <v>#VALUE!</v>
      </c>
      <c r="U146">
        <f t="shared" si="30"/>
        <v>72</v>
      </c>
      <c r="V146">
        <v>6.9166666666671297</v>
      </c>
      <c r="W146">
        <f t="shared" si="12"/>
        <v>6</v>
      </c>
      <c r="X146" t="str" cm="1">
        <f t="array" aca="1" ref="X146" ca="1">IFERROR(INDEX('PC&amp;PD'!$A$1:$AS$19,ROW('PC&amp;PD'!$A$19),MATCH(INDIRECT(T146),'PC&amp;PD'!$A$1:$AS$1,0)),"")</f>
        <v/>
      </c>
      <c r="Y146" t="str">
        <f>IF(OR($N146="",$N146=0),"",IF($N146=$E$7,'Extracted info for SC'!$J$6,IF($N146=#REF!,'Extracted info for SC'!$J$7,IF($N146=#REF!,'Extracted info for SC'!$J$8,IF($N146=#REF!,'Extracted info for SC'!$J$9,IF($N146=#REF!,'Extracted info for SC'!$J$10,IF($N146=#REF!,'Extracted info for SC'!$J$11,IF($N146=#REF!,'Extracted info for SC'!$J$12,IF($N146=#REF!,'Extracted info for SC'!$J$13,IF($N146=#REF!,'Extracted info for SC'!$J$14,IF($N146=#REF!,'Extracted info for SC'!$J$15,IF($N146=#REF!,'Extracted info for SC'!$J$16,IF($N146=#REF!,'Extracted info for SC'!$J$17,IF($N146=#REF!,'Extracted info for SC'!$J$18,""))))))))))))))</f>
        <v/>
      </c>
      <c r="AA146" t="str">
        <f t="shared" si="21"/>
        <v/>
      </c>
      <c r="AB146" t="str">
        <f t="shared" si="22"/>
        <v/>
      </c>
      <c r="AC146" t="e">
        <f t="shared" ca="1" si="23"/>
        <v>#VALUE!</v>
      </c>
      <c r="AD146" t="str" cm="1">
        <f t="array" aca="1" ref="AD146" ca="1">IFERROR(IF((LEFT(INDIRECT("$F"&amp;$S146),4))="GOTS",IF($G146="Organic","GOTS_Organic_raw",(IF($G146="Responsible","GOTS_Responsible",(IF($G146="No Attribute (Conventional)","GOTS_conventional",(IF($G146="Recycled Pre/Post-Consumer","GOTS_pre_post",(IF($G146="In-Conversion","GOTS_in_conversion",(IF($G146="Sustainably Sourced","Sustainably_sourced",(IF($G146="Recycled pre-consumer organic","GOTS_recycled_organic",""))))))))))))),IF($G146="Organic","Organic",(IF($G146="Responsible","Responsible",(IF($G146="No Attribute (Conventional)","No_Attribute_Conventional",(IF($G146="Recycled Pre/Post-Consumer","Recycled_Pre_Post_Consumer",(IF($G146="In-Conversion","In_Conversion",(IF($G146="Recycled Pre-Consumer","Recycled_Pre_Consumer",(IF($G146="Recycled Post-Consumer","Recycled_Post_Consumer",(IF($G146="Sustainably Sourced","Sustainably_sourced",(IF($G146="Recycled pre-consumer organic","GOTS_recycled_organic","")))))))))))))))))),"")</f>
        <v/>
      </c>
      <c r="AE146" t="e" cm="1">
        <f t="array" aca="1" ref="AE146" ca="1">IF($I146="",IF(INDIRECT("$F"&amp;$S146)="","",IF(LEFT(INDIRECT("$F"&amp;$S146),3)="GRS","GRS_RCS_RM",IF((LEFT(INDIRECT("$F"&amp;$S146),3))="RCS","GRS_RCS_RM",IF(INDIRECT("$F"&amp;$S146)="OCS (No Label)","OCS_Conversion_RM",IF(LEFT(INDIRECT("$F"&amp;$S146),3)="OCS","OCS_RM",IF(RIGHT(INDIRECT("$F"&amp;$S146),10)="conversion","GOTS_RM_conversion",IF((LEFT(INDIRECT("$F"&amp;$S146),4))="GOTS","GOTS_RM","Responsible_RM"))))))),"DELETERM")</f>
        <v>#VALUE!</v>
      </c>
      <c r="AF146" t="e" cm="1">
        <f t="array" aca="1" ref="AF146" ca="1">IF($S146="","",INDIRECT("$Z"&amp;$S146))</f>
        <v>#VALUE!</v>
      </c>
      <c r="AG146" t="str">
        <f t="shared" si="24"/>
        <v/>
      </c>
      <c r="AH146" t="str" cm="1">
        <f t="array" aca="1" ref="AH146" ca="1">IFERROR(INDIRECT("$ag"&amp;S146),"")</f>
        <v/>
      </c>
      <c r="AI146" t="e" cm="1">
        <f t="array" aca="1" ref="AI146" ca="1">INDIRECT("O"&amp;S146)</f>
        <v>#VALUE!</v>
      </c>
      <c r="AJ146" t="str">
        <f t="shared" si="25"/>
        <v/>
      </c>
    </row>
    <row r="147" spans="1:36" ht="16.5" customHeight="1">
      <c r="A147" s="128" t="str">
        <f>IF(B147="","",COUNTA($B$63:$B147))</f>
        <v/>
      </c>
      <c r="B147" s="132"/>
      <c r="C147" s="133"/>
      <c r="D147" s="140"/>
      <c r="E147" s="140"/>
      <c r="F147" s="133"/>
      <c r="G147" s="141"/>
      <c r="H147" s="141"/>
      <c r="I147" s="141"/>
      <c r="J147" s="141"/>
      <c r="K147" s="37"/>
      <c r="L147" s="142" t="str">
        <f>IF(R147="","",LEFT(R147,LEN(R147)-2))</f>
        <v/>
      </c>
      <c r="M147" s="142"/>
      <c r="N147" s="60"/>
      <c r="O147" s="313"/>
      <c r="Q147" t="str">
        <f t="shared" si="20"/>
        <v/>
      </c>
      <c r="R147" t="str">
        <f t="shared" ref="R147" si="31">CONCATENATE($Q147,Q148,Q149,Q150,Q151,Q152,$Q153,$Q154,$Q155,$Q156,$Q157,$Q158)</f>
        <v/>
      </c>
      <c r="S147" t="e">
        <f t="shared" ca="1" si="29"/>
        <v>#VALUE!</v>
      </c>
      <c r="T147" t="e">
        <f t="shared" ca="1" si="26"/>
        <v>#VALUE!</v>
      </c>
      <c r="U147">
        <f t="shared" si="30"/>
        <v>84</v>
      </c>
      <c r="V147">
        <v>7.0000000000004698</v>
      </c>
      <c r="W147">
        <f t="shared" si="12"/>
        <v>7</v>
      </c>
      <c r="X147" t="str" cm="1">
        <f t="array" aca="1" ref="X147" ca="1">IFERROR(INDEX('PC&amp;PD'!$A$1:$AS$19,ROW('PC&amp;PD'!$A$19),MATCH(INDIRECT(T147),'PC&amp;PD'!$A$1:$AS$1,0)),"")</f>
        <v/>
      </c>
      <c r="Y147" t="str">
        <f>IF(OR($N147="",$N147=0),"",IF($N147=$E$7,'Extracted info for SC'!$J$6,IF($N147=#REF!,'Extracted info for SC'!$J$7,IF($N147=#REF!,'Extracted info for SC'!$J$8,IF($N147=#REF!,'Extracted info for SC'!$J$9,IF($N147=#REF!,'Extracted info for SC'!$J$10,IF($N147=#REF!,'Extracted info for SC'!$J$11,IF($N147=#REF!,'Extracted info for SC'!$J$12,IF($N147=#REF!,'Extracted info for SC'!$J$13,IF($N147=#REF!,'Extracted info for SC'!$J$14,IF($N147=#REF!,'Extracted info for SC'!$J$15,IF($N147=#REF!,'Extracted info for SC'!$J$16,IF($N147=#REF!,'Extracted info for SC'!$J$17,IF($N147=#REF!,'Extracted info for SC'!$J$18,""))))))))))))))</f>
        <v/>
      </c>
      <c r="Z147" t="str">
        <f t="shared" ref="Z147" si="32">IFERROR(IF($F147="OCS 100","OCS (OCS 100)",IF($F147="OCS Blended","OCS (OCS Blended)",IF($F147="OCS (No Label)","OCS (No Label)",IF($F147="RCS 100","RCS (RCS 100)",IF($F147="RCS Blended","RCS (RCS Blended)",IF($F147="GRS","GRS (GRS)",IF($F147="GRS (No Label)", "GRS (No Label)",IF($F147="RDS","RDS (RDS)",IF($F147="RWS","RWS (RWS)",IF($F147="RAS","RAS (RAS)",IF($F147="RMS","RMS (RMS)",IF($F147="GOTS Organic","GOTS (Organic)",IF($F147="GOTS Made with organic","GOTS (Made with Organic)",IF($F147="GOTS Organic - in conversion","GOTS (Organic - In Conversion)",IF($F147="GOTS Made with organic - in conversion","GOTS (Made with Organic - In Conversion)",""))))))))))))))),"")</f>
        <v/>
      </c>
      <c r="AA147" t="str">
        <f t="shared" si="21"/>
        <v/>
      </c>
      <c r="AB147" t="str">
        <f t="shared" si="22"/>
        <v/>
      </c>
      <c r="AC147" t="e">
        <f t="shared" ca="1" si="23"/>
        <v>#VALUE!</v>
      </c>
      <c r="AD147" t="str" cm="1">
        <f t="array" aca="1" ref="AD147" ca="1">IFERROR(IF((LEFT(INDIRECT("$F"&amp;$S147),4))="GOTS",IF($G147="Organic","GOTS_Organic_raw",(IF($G147="Responsible","GOTS_Responsible",(IF($G147="No Attribute (Conventional)","GOTS_conventional",(IF($G147="Recycled Pre/Post-Consumer","GOTS_pre_post",(IF($G147="In-Conversion","GOTS_in_conversion",(IF($G147="Sustainably Sourced","Sustainably_sourced",(IF($G147="Recycled pre-consumer organic","GOTS_recycled_organic",""))))))))))))),IF($G147="Organic","Organic",(IF($G147="Responsible","Responsible",(IF($G147="No Attribute (Conventional)","No_Attribute_Conventional",(IF($G147="Recycled Pre/Post-Consumer","Recycled_Pre_Post_Consumer",(IF($G147="In-Conversion","In_Conversion",(IF($G147="Recycled Pre-Consumer","Recycled_Pre_Consumer",(IF($G147="Recycled Post-Consumer","Recycled_Post_Consumer",(IF($G147="Sustainably Sourced","Sustainably_sourced",(IF($G147="Recycled pre-consumer organic","GOTS_recycled_organic","")))))))))))))))))),"")</f>
        <v/>
      </c>
      <c r="AE147" t="e" cm="1">
        <f t="array" aca="1" ref="AE147" ca="1">IF($I147="",IF(INDIRECT("$F"&amp;$S147)="","",IF(LEFT(INDIRECT("$F"&amp;$S147),3)="GRS","GRS_RCS_RM",IF((LEFT(INDIRECT("$F"&amp;$S147),3))="RCS","GRS_RCS_RM",IF(INDIRECT("$F"&amp;$S147)="OCS (No Label)","OCS_Conversion_RM",IF(LEFT(INDIRECT("$F"&amp;$S147),3)="OCS","OCS_RM",IF(RIGHT(INDIRECT("$F"&amp;$S147),10)="conversion","GOTS_RM_conversion",IF((LEFT(INDIRECT("$F"&amp;$S147),4))="GOTS","GOTS_RM","Responsible_RM"))))))),"DELETERM")</f>
        <v>#VALUE!</v>
      </c>
      <c r="AF147" t="e" cm="1">
        <f t="array" aca="1" ref="AF147" ca="1">IF($S147="","",INDIRECT("$Z"&amp;$S147))</f>
        <v>#VALUE!</v>
      </c>
      <c r="AG147" t="str">
        <f t="shared" si="24"/>
        <v/>
      </c>
      <c r="AH147" t="str" cm="1">
        <f t="array" aca="1" ref="AH147" ca="1">IFERROR(INDIRECT("$ag"&amp;S147),"")</f>
        <v/>
      </c>
      <c r="AI147" t="e" cm="1">
        <f t="array" aca="1" ref="AI147" ca="1">INDIRECT("O"&amp;S147)</f>
        <v>#VALUE!</v>
      </c>
      <c r="AJ147" t="str">
        <f t="shared" si="25"/>
        <v/>
      </c>
    </row>
    <row r="148" spans="1:36" ht="16.5" customHeight="1">
      <c r="A148" s="129"/>
      <c r="B148" s="134"/>
      <c r="C148" s="135"/>
      <c r="D148" s="146"/>
      <c r="E148" s="146"/>
      <c r="F148" s="135"/>
      <c r="G148" s="147"/>
      <c r="H148" s="147"/>
      <c r="I148" s="147"/>
      <c r="J148" s="147"/>
      <c r="K148" s="38"/>
      <c r="L148" s="143"/>
      <c r="M148" s="143"/>
      <c r="N148" s="61"/>
      <c r="O148" s="314"/>
      <c r="Q148" t="str">
        <f t="shared" si="20"/>
        <v/>
      </c>
      <c r="S148" t="e">
        <f t="shared" ca="1" si="29"/>
        <v>#VALUE!</v>
      </c>
      <c r="T148" t="e">
        <f t="shared" ca="1" si="26"/>
        <v>#VALUE!</v>
      </c>
      <c r="U148">
        <f t="shared" si="30"/>
        <v>84</v>
      </c>
      <c r="V148">
        <v>7.08333333333381</v>
      </c>
      <c r="W148">
        <f t="shared" si="12"/>
        <v>7</v>
      </c>
      <c r="X148" t="str" cm="1">
        <f t="array" aca="1" ref="X148" ca="1">IFERROR(INDEX('PC&amp;PD'!$A$1:$AS$19,ROW('PC&amp;PD'!$A$19),MATCH(INDIRECT(T148),'PC&amp;PD'!$A$1:$AS$1,0)),"")</f>
        <v/>
      </c>
      <c r="Y148" t="str">
        <f>IF(OR($N148="",$N148=0),"",IF($N148=$E$7,'Extracted info for SC'!$J$6,IF($N148=#REF!,'Extracted info for SC'!$J$7,IF($N148=#REF!,'Extracted info for SC'!$J$8,IF($N148=#REF!,'Extracted info for SC'!$J$9,IF($N148=#REF!,'Extracted info for SC'!$J$10,IF($N148=#REF!,'Extracted info for SC'!$J$11,IF($N148=#REF!,'Extracted info for SC'!$J$12,IF($N148=#REF!,'Extracted info for SC'!$J$13,IF($N148=#REF!,'Extracted info for SC'!$J$14,IF($N148=#REF!,'Extracted info for SC'!$J$15,IF($N148=#REF!,'Extracted info for SC'!$J$16,IF($N148=#REF!,'Extracted info for SC'!$J$17,IF($N148=#REF!,'Extracted info for SC'!$J$18,""))))))))))))))</f>
        <v/>
      </c>
      <c r="AA148" t="str">
        <f t="shared" si="21"/>
        <v/>
      </c>
      <c r="AB148" t="str">
        <f t="shared" si="22"/>
        <v/>
      </c>
      <c r="AC148" t="e">
        <f t="shared" ca="1" si="23"/>
        <v>#VALUE!</v>
      </c>
      <c r="AD148" t="str" cm="1">
        <f t="array" aca="1" ref="AD148" ca="1">IFERROR(IF((LEFT(INDIRECT("$F"&amp;$S148),4))="GOTS",IF($G148="Organic","GOTS_Organic_raw",(IF($G148="Responsible","GOTS_Responsible",(IF($G148="No Attribute (Conventional)","GOTS_conventional",(IF($G148="Recycled Pre/Post-Consumer","GOTS_pre_post",(IF($G148="In-Conversion","GOTS_in_conversion",(IF($G148="Sustainably Sourced","Sustainably_sourced",(IF($G148="Recycled pre-consumer organic","GOTS_recycled_organic",""))))))))))))),IF($G148="Organic","Organic",(IF($G148="Responsible","Responsible",(IF($G148="No Attribute (Conventional)","No_Attribute_Conventional",(IF($G148="Recycled Pre/Post-Consumer","Recycled_Pre_Post_Consumer",(IF($G148="In-Conversion","In_Conversion",(IF($G148="Recycled Pre-Consumer","Recycled_Pre_Consumer",(IF($G148="Recycled Post-Consumer","Recycled_Post_Consumer",(IF($G148="Sustainably Sourced","Sustainably_sourced",(IF($G148="Recycled pre-consumer organic","GOTS_recycled_organic","")))))))))))))))))),"")</f>
        <v/>
      </c>
      <c r="AE148" t="e" cm="1">
        <f t="array" aca="1" ref="AE148" ca="1">IF($I148="",IF(INDIRECT("$F"&amp;$S148)="","",IF(LEFT(INDIRECT("$F"&amp;$S148),3)="GRS","GRS_RCS_RM",IF((LEFT(INDIRECT("$F"&amp;$S148),3))="RCS","GRS_RCS_RM",IF(INDIRECT("$F"&amp;$S148)="OCS (No Label)","OCS_Conversion_RM",IF(LEFT(INDIRECT("$F"&amp;$S148),3)="OCS","OCS_RM",IF(RIGHT(INDIRECT("$F"&amp;$S148),10)="conversion","GOTS_RM_conversion",IF((LEFT(INDIRECT("$F"&amp;$S148),4))="GOTS","GOTS_RM","Responsible_RM"))))))),"DELETERM")</f>
        <v>#VALUE!</v>
      </c>
      <c r="AF148" t="e" cm="1">
        <f t="array" aca="1" ref="AF148" ca="1">IF($S148="","",INDIRECT("$Z"&amp;$S148))</f>
        <v>#VALUE!</v>
      </c>
      <c r="AG148" t="str">
        <f t="shared" si="24"/>
        <v/>
      </c>
      <c r="AH148" t="str" cm="1">
        <f t="array" aca="1" ref="AH148" ca="1">IFERROR(INDIRECT("$ag"&amp;S148),"")</f>
        <v/>
      </c>
      <c r="AI148" t="e" cm="1">
        <f t="array" aca="1" ref="AI148" ca="1">INDIRECT("O"&amp;S148)</f>
        <v>#VALUE!</v>
      </c>
      <c r="AJ148" t="str">
        <f t="shared" si="25"/>
        <v/>
      </c>
    </row>
    <row r="149" spans="1:36" ht="16.5" customHeight="1">
      <c r="A149" s="129"/>
      <c r="B149" s="134"/>
      <c r="C149" s="135"/>
      <c r="D149" s="146"/>
      <c r="E149" s="146"/>
      <c r="F149" s="135"/>
      <c r="G149" s="147"/>
      <c r="H149" s="147"/>
      <c r="I149" s="147"/>
      <c r="J149" s="147"/>
      <c r="K149" s="38"/>
      <c r="L149" s="143"/>
      <c r="M149" s="143"/>
      <c r="N149" s="61"/>
      <c r="O149" s="314"/>
      <c r="Q149" t="str">
        <f t="shared" si="20"/>
        <v/>
      </c>
      <c r="S149" t="e">
        <f t="shared" ca="1" si="29"/>
        <v>#VALUE!</v>
      </c>
      <c r="T149" t="e">
        <f t="shared" ca="1" si="26"/>
        <v>#VALUE!</v>
      </c>
      <c r="U149">
        <f t="shared" si="30"/>
        <v>84</v>
      </c>
      <c r="V149">
        <v>7.1666666666671501</v>
      </c>
      <c r="W149">
        <f t="shared" si="12"/>
        <v>7</v>
      </c>
      <c r="X149" t="str" cm="1">
        <f t="array" aca="1" ref="X149" ca="1">IFERROR(INDEX('PC&amp;PD'!$A$1:$AS$19,ROW('PC&amp;PD'!$A$19),MATCH(INDIRECT(T149),'PC&amp;PD'!$A$1:$AS$1,0)),"")</f>
        <v/>
      </c>
      <c r="Y149" t="str">
        <f>IF(OR($N149="",$N149=0),"",IF($N149=$E$7,'Extracted info for SC'!$J$6,IF($N149=#REF!,'Extracted info for SC'!$J$7,IF($N149=#REF!,'Extracted info for SC'!$J$8,IF($N149=#REF!,'Extracted info for SC'!$J$9,IF($N149=#REF!,'Extracted info for SC'!$J$10,IF($N149=#REF!,'Extracted info for SC'!$J$11,IF($N149=#REF!,'Extracted info for SC'!$J$12,IF($N149=#REF!,'Extracted info for SC'!$J$13,IF($N149=#REF!,'Extracted info for SC'!$J$14,IF($N149=#REF!,'Extracted info for SC'!$J$15,IF($N149=#REF!,'Extracted info for SC'!$J$16,IF($N149=#REF!,'Extracted info for SC'!$J$17,IF($N149=#REF!,'Extracted info for SC'!$J$18,""))))))))))))))</f>
        <v/>
      </c>
      <c r="AA149" t="str">
        <f t="shared" si="21"/>
        <v/>
      </c>
      <c r="AB149" t="str">
        <f t="shared" si="22"/>
        <v/>
      </c>
      <c r="AC149" t="e">
        <f t="shared" ca="1" si="23"/>
        <v>#VALUE!</v>
      </c>
      <c r="AD149" t="str" cm="1">
        <f t="array" aca="1" ref="AD149" ca="1">IFERROR(IF((LEFT(INDIRECT("$F"&amp;$S149),4))="GOTS",IF($G149="Organic","GOTS_Organic_raw",(IF($G149="Responsible","GOTS_Responsible",(IF($G149="No Attribute (Conventional)","GOTS_conventional",(IF($G149="Recycled Pre/Post-Consumer","GOTS_pre_post",(IF($G149="In-Conversion","GOTS_in_conversion",(IF($G149="Sustainably Sourced","Sustainably_sourced",(IF($G149="Recycled pre-consumer organic","GOTS_recycled_organic",""))))))))))))),IF($G149="Organic","Organic",(IF($G149="Responsible","Responsible",(IF($G149="No Attribute (Conventional)","No_Attribute_Conventional",(IF($G149="Recycled Pre/Post-Consumer","Recycled_Pre_Post_Consumer",(IF($G149="In-Conversion","In_Conversion",(IF($G149="Recycled Pre-Consumer","Recycled_Pre_Consumer",(IF($G149="Recycled Post-Consumer","Recycled_Post_Consumer",(IF($G149="Sustainably Sourced","Sustainably_sourced",(IF($G149="Recycled pre-consumer organic","GOTS_recycled_organic","")))))))))))))))))),"")</f>
        <v/>
      </c>
      <c r="AE149" t="e" cm="1">
        <f t="array" aca="1" ref="AE149" ca="1">IF($I149="",IF(INDIRECT("$F"&amp;$S149)="","",IF(LEFT(INDIRECT("$F"&amp;$S149),3)="GRS","GRS_RCS_RM",IF((LEFT(INDIRECT("$F"&amp;$S149),3))="RCS","GRS_RCS_RM",IF(INDIRECT("$F"&amp;$S149)="OCS (No Label)","OCS_Conversion_RM",IF(LEFT(INDIRECT("$F"&amp;$S149),3)="OCS","OCS_RM",IF(RIGHT(INDIRECT("$F"&amp;$S149),10)="conversion","GOTS_RM_conversion",IF((LEFT(INDIRECT("$F"&amp;$S149),4))="GOTS","GOTS_RM","Responsible_RM"))))))),"DELETERM")</f>
        <v>#VALUE!</v>
      </c>
      <c r="AF149" t="e" cm="1">
        <f t="array" aca="1" ref="AF149" ca="1">IF($S149="","",INDIRECT("$Z"&amp;$S149))</f>
        <v>#VALUE!</v>
      </c>
      <c r="AG149" t="str">
        <f t="shared" si="24"/>
        <v/>
      </c>
      <c r="AH149" t="str" cm="1">
        <f t="array" aca="1" ref="AH149" ca="1">IFERROR(INDIRECT("$ag"&amp;S149),"")</f>
        <v/>
      </c>
      <c r="AI149" t="e" cm="1">
        <f t="array" aca="1" ref="AI149" ca="1">INDIRECT("O"&amp;S149)</f>
        <v>#VALUE!</v>
      </c>
      <c r="AJ149" t="str">
        <f t="shared" si="25"/>
        <v/>
      </c>
    </row>
    <row r="150" spans="1:36" ht="16.5" customHeight="1">
      <c r="A150" s="129"/>
      <c r="B150" s="134"/>
      <c r="C150" s="135"/>
      <c r="D150" s="146"/>
      <c r="E150" s="146"/>
      <c r="F150" s="135"/>
      <c r="G150" s="147"/>
      <c r="H150" s="147"/>
      <c r="I150" s="147"/>
      <c r="J150" s="147"/>
      <c r="K150" s="38"/>
      <c r="L150" s="143"/>
      <c r="M150" s="143"/>
      <c r="N150" s="61"/>
      <c r="O150" s="314"/>
      <c r="Q150" t="str">
        <f t="shared" si="20"/>
        <v/>
      </c>
      <c r="S150" t="e">
        <f t="shared" ca="1" si="29"/>
        <v>#VALUE!</v>
      </c>
      <c r="T150" t="e">
        <f t="shared" ca="1" si="26"/>
        <v>#VALUE!</v>
      </c>
      <c r="U150">
        <f t="shared" si="30"/>
        <v>84</v>
      </c>
      <c r="V150">
        <v>7.2500000000004903</v>
      </c>
      <c r="W150">
        <f t="shared" ref="W150:W213" si="33">ROUNDDOWN(V150,0)</f>
        <v>7</v>
      </c>
      <c r="X150" t="str" cm="1">
        <f t="array" aca="1" ref="X150" ca="1">IFERROR(INDEX('PC&amp;PD'!$A$1:$AS$19,ROW('PC&amp;PD'!$A$19),MATCH(INDIRECT(T150),'PC&amp;PD'!$A$1:$AS$1,0)),"")</f>
        <v/>
      </c>
      <c r="Y150" t="str">
        <f>IF(OR($N150="",$N150=0),"",IF($N150=$E$7,'Extracted info for SC'!$J$6,IF($N150=#REF!,'Extracted info for SC'!$J$7,IF($N150=#REF!,'Extracted info for SC'!$J$8,IF($N150=#REF!,'Extracted info for SC'!$J$9,IF($N150=#REF!,'Extracted info for SC'!$J$10,IF($N150=#REF!,'Extracted info for SC'!$J$11,IF($N150=#REF!,'Extracted info for SC'!$J$12,IF($N150=#REF!,'Extracted info for SC'!$J$13,IF($N150=#REF!,'Extracted info for SC'!$J$14,IF($N150=#REF!,'Extracted info for SC'!$J$15,IF($N150=#REF!,'Extracted info for SC'!$J$16,IF($N150=#REF!,'Extracted info for SC'!$J$17,IF($N150=#REF!,'Extracted info for SC'!$J$18,""))))))))))))))</f>
        <v/>
      </c>
      <c r="AA150" t="str">
        <f t="shared" si="21"/>
        <v/>
      </c>
      <c r="AB150" t="str">
        <f t="shared" si="22"/>
        <v/>
      </c>
      <c r="AC150" t="e">
        <f t="shared" ca="1" si="23"/>
        <v>#VALUE!</v>
      </c>
      <c r="AD150" t="str" cm="1">
        <f t="array" aca="1" ref="AD150" ca="1">IFERROR(IF((LEFT(INDIRECT("$F"&amp;$S150),4))="GOTS",IF($G150="Organic","GOTS_Organic_raw",(IF($G150="Responsible","GOTS_Responsible",(IF($G150="No Attribute (Conventional)","GOTS_conventional",(IF($G150="Recycled Pre/Post-Consumer","GOTS_pre_post",(IF($G150="In-Conversion","GOTS_in_conversion",(IF($G150="Sustainably Sourced","Sustainably_sourced",(IF($G150="Recycled pre-consumer organic","GOTS_recycled_organic",""))))))))))))),IF($G150="Organic","Organic",(IF($G150="Responsible","Responsible",(IF($G150="No Attribute (Conventional)","No_Attribute_Conventional",(IF($G150="Recycled Pre/Post-Consumer","Recycled_Pre_Post_Consumer",(IF($G150="In-Conversion","In_Conversion",(IF($G150="Recycled Pre-Consumer","Recycled_Pre_Consumer",(IF($G150="Recycled Post-Consumer","Recycled_Post_Consumer",(IF($G150="Sustainably Sourced","Sustainably_sourced",(IF($G150="Recycled pre-consumer organic","GOTS_recycled_organic","")))))))))))))))))),"")</f>
        <v/>
      </c>
      <c r="AE150" t="e" cm="1">
        <f t="array" aca="1" ref="AE150" ca="1">IF($I150="",IF(INDIRECT("$F"&amp;$S150)="","",IF(LEFT(INDIRECT("$F"&amp;$S150),3)="GRS","GRS_RCS_RM",IF((LEFT(INDIRECT("$F"&amp;$S150),3))="RCS","GRS_RCS_RM",IF(INDIRECT("$F"&amp;$S150)="OCS (No Label)","OCS_Conversion_RM",IF(LEFT(INDIRECT("$F"&amp;$S150),3)="OCS","OCS_RM",IF(RIGHT(INDIRECT("$F"&amp;$S150),10)="conversion","GOTS_RM_conversion",IF((LEFT(INDIRECT("$F"&amp;$S150),4))="GOTS","GOTS_RM","Responsible_RM"))))))),"DELETERM")</f>
        <v>#VALUE!</v>
      </c>
      <c r="AF150" t="e" cm="1">
        <f t="array" aca="1" ref="AF150" ca="1">IF($S150="","",INDIRECT("$Z"&amp;$S150))</f>
        <v>#VALUE!</v>
      </c>
      <c r="AG150" t="str">
        <f t="shared" si="24"/>
        <v/>
      </c>
      <c r="AH150" t="str" cm="1">
        <f t="array" aca="1" ref="AH150" ca="1">IFERROR(INDIRECT("$ag"&amp;S150),"")</f>
        <v/>
      </c>
      <c r="AI150" t="e" cm="1">
        <f t="array" aca="1" ref="AI150" ca="1">INDIRECT("O"&amp;S150)</f>
        <v>#VALUE!</v>
      </c>
      <c r="AJ150" t="str">
        <f t="shared" si="25"/>
        <v/>
      </c>
    </row>
    <row r="151" spans="1:36" ht="16.5" customHeight="1">
      <c r="A151" s="129"/>
      <c r="B151" s="134"/>
      <c r="C151" s="135"/>
      <c r="D151" s="146"/>
      <c r="E151" s="146"/>
      <c r="F151" s="135"/>
      <c r="G151" s="147"/>
      <c r="H151" s="147"/>
      <c r="I151" s="147"/>
      <c r="J151" s="147"/>
      <c r="K151" s="38"/>
      <c r="L151" s="143"/>
      <c r="M151" s="143"/>
      <c r="N151" s="61"/>
      <c r="O151" s="314"/>
      <c r="Q151" t="str">
        <f t="shared" si="20"/>
        <v/>
      </c>
      <c r="S151" t="e">
        <f t="shared" ca="1" si="29"/>
        <v>#VALUE!</v>
      </c>
      <c r="T151" t="e">
        <f t="shared" ca="1" si="26"/>
        <v>#VALUE!</v>
      </c>
      <c r="U151">
        <f t="shared" si="30"/>
        <v>84</v>
      </c>
      <c r="V151">
        <v>7.3333333333338304</v>
      </c>
      <c r="W151">
        <f t="shared" si="33"/>
        <v>7</v>
      </c>
      <c r="X151" t="str" cm="1">
        <f t="array" aca="1" ref="X151" ca="1">IFERROR(INDEX('PC&amp;PD'!$A$1:$AS$19,ROW('PC&amp;PD'!$A$19),MATCH(INDIRECT(T151),'PC&amp;PD'!$A$1:$AS$1,0)),"")</f>
        <v/>
      </c>
      <c r="Y151" t="str">
        <f>IF(OR($N151="",$N151=0),"",IF($N151=$E$7,'Extracted info for SC'!$J$6,IF($N151=#REF!,'Extracted info for SC'!$J$7,IF($N151=#REF!,'Extracted info for SC'!$J$8,IF($N151=#REF!,'Extracted info for SC'!$J$9,IF($N151=#REF!,'Extracted info for SC'!$J$10,IF($N151=#REF!,'Extracted info for SC'!$J$11,IF($N151=#REF!,'Extracted info for SC'!$J$12,IF($N151=#REF!,'Extracted info for SC'!$J$13,IF($N151=#REF!,'Extracted info for SC'!$J$14,IF($N151=#REF!,'Extracted info for SC'!$J$15,IF($N151=#REF!,'Extracted info for SC'!$J$16,IF($N151=#REF!,'Extracted info for SC'!$J$17,IF($N151=#REF!,'Extracted info for SC'!$J$18,""))))))))))))))</f>
        <v/>
      </c>
      <c r="AA151" t="str">
        <f t="shared" si="21"/>
        <v/>
      </c>
      <c r="AB151" t="str">
        <f t="shared" si="22"/>
        <v/>
      </c>
      <c r="AC151" t="e">
        <f t="shared" ca="1" si="23"/>
        <v>#VALUE!</v>
      </c>
      <c r="AD151" t="str" cm="1">
        <f t="array" aca="1" ref="AD151" ca="1">IFERROR(IF((LEFT(INDIRECT("$F"&amp;$S151),4))="GOTS",IF($G151="Organic","GOTS_Organic_raw",(IF($G151="Responsible","GOTS_Responsible",(IF($G151="No Attribute (Conventional)","GOTS_conventional",(IF($G151="Recycled Pre/Post-Consumer","GOTS_pre_post",(IF($G151="In-Conversion","GOTS_in_conversion",(IF($G151="Sustainably Sourced","Sustainably_sourced",(IF($G151="Recycled pre-consumer organic","GOTS_recycled_organic",""))))))))))))),IF($G151="Organic","Organic",(IF($G151="Responsible","Responsible",(IF($G151="No Attribute (Conventional)","No_Attribute_Conventional",(IF($G151="Recycled Pre/Post-Consumer","Recycled_Pre_Post_Consumer",(IF($G151="In-Conversion","In_Conversion",(IF($G151="Recycled Pre-Consumer","Recycled_Pre_Consumer",(IF($G151="Recycled Post-Consumer","Recycled_Post_Consumer",(IF($G151="Sustainably Sourced","Sustainably_sourced",(IF($G151="Recycled pre-consumer organic","GOTS_recycled_organic","")))))))))))))))))),"")</f>
        <v/>
      </c>
      <c r="AE151" t="e" cm="1">
        <f t="array" aca="1" ref="AE151" ca="1">IF($I151="",IF(INDIRECT("$F"&amp;$S151)="","",IF(LEFT(INDIRECT("$F"&amp;$S151),3)="GRS","GRS_RCS_RM",IF((LEFT(INDIRECT("$F"&amp;$S151),3))="RCS","GRS_RCS_RM",IF(INDIRECT("$F"&amp;$S151)="OCS (No Label)","OCS_Conversion_RM",IF(LEFT(INDIRECT("$F"&amp;$S151),3)="OCS","OCS_RM",IF(RIGHT(INDIRECT("$F"&amp;$S151),10)="conversion","GOTS_RM_conversion",IF((LEFT(INDIRECT("$F"&amp;$S151),4))="GOTS","GOTS_RM","Responsible_RM"))))))),"DELETERM")</f>
        <v>#VALUE!</v>
      </c>
      <c r="AF151" t="e" cm="1">
        <f t="array" aca="1" ref="AF151" ca="1">IF($S151="","",INDIRECT("$Z"&amp;$S151))</f>
        <v>#VALUE!</v>
      </c>
      <c r="AG151" t="str">
        <f t="shared" si="24"/>
        <v/>
      </c>
      <c r="AH151" t="str" cm="1">
        <f t="array" aca="1" ref="AH151" ca="1">IFERROR(INDIRECT("$ag"&amp;S151),"")</f>
        <v/>
      </c>
      <c r="AI151" t="e" cm="1">
        <f t="array" aca="1" ref="AI151" ca="1">INDIRECT("O"&amp;S151)</f>
        <v>#VALUE!</v>
      </c>
      <c r="AJ151" t="str">
        <f t="shared" si="25"/>
        <v/>
      </c>
    </row>
    <row r="152" spans="1:36" ht="16.5" customHeight="1">
      <c r="A152" s="129"/>
      <c r="B152" s="134"/>
      <c r="C152" s="135"/>
      <c r="D152" s="146"/>
      <c r="E152" s="146"/>
      <c r="F152" s="135"/>
      <c r="G152" s="147"/>
      <c r="H152" s="147"/>
      <c r="I152" s="147"/>
      <c r="J152" s="147"/>
      <c r="K152" s="38"/>
      <c r="L152" s="143"/>
      <c r="M152" s="143"/>
      <c r="N152" s="61"/>
      <c r="O152" s="314"/>
      <c r="Q152" t="str">
        <f t="shared" si="20"/>
        <v/>
      </c>
      <c r="S152" t="e">
        <f t="shared" ca="1" si="29"/>
        <v>#VALUE!</v>
      </c>
      <c r="T152" t="e">
        <f t="shared" ca="1" si="26"/>
        <v>#VALUE!</v>
      </c>
      <c r="U152">
        <f t="shared" si="30"/>
        <v>84</v>
      </c>
      <c r="V152">
        <v>7.4166666666671697</v>
      </c>
      <c r="W152">
        <f t="shared" si="33"/>
        <v>7</v>
      </c>
      <c r="X152" t="str" cm="1">
        <f t="array" aca="1" ref="X152" ca="1">IFERROR(INDEX('PC&amp;PD'!$A$1:$AS$19,ROW('PC&amp;PD'!$A$19),MATCH(INDIRECT(T152),'PC&amp;PD'!$A$1:$AS$1,0)),"")</f>
        <v/>
      </c>
      <c r="Y152" t="str">
        <f>IF(OR($N152="",$N152=0),"",IF($N152=$E$7,'Extracted info for SC'!$J$6,IF($N152=#REF!,'Extracted info for SC'!$J$7,IF($N152=#REF!,'Extracted info for SC'!$J$8,IF($N152=#REF!,'Extracted info for SC'!$J$9,IF($N152=#REF!,'Extracted info for SC'!$J$10,IF($N152=#REF!,'Extracted info for SC'!$J$11,IF($N152=#REF!,'Extracted info for SC'!$J$12,IF($N152=#REF!,'Extracted info for SC'!$J$13,IF($N152=#REF!,'Extracted info for SC'!$J$14,IF($N152=#REF!,'Extracted info for SC'!$J$15,IF($N152=#REF!,'Extracted info for SC'!$J$16,IF($N152=#REF!,'Extracted info for SC'!$J$17,IF($N152=#REF!,'Extracted info for SC'!$J$18,""))))))))))))))</f>
        <v/>
      </c>
      <c r="AA152" t="str">
        <f t="shared" si="21"/>
        <v/>
      </c>
      <c r="AB152" t="str">
        <f t="shared" si="22"/>
        <v/>
      </c>
      <c r="AC152" t="e">
        <f t="shared" ca="1" si="23"/>
        <v>#VALUE!</v>
      </c>
      <c r="AD152" t="str" cm="1">
        <f t="array" aca="1" ref="AD152" ca="1">IFERROR(IF((LEFT(INDIRECT("$F"&amp;$S152),4))="GOTS",IF($G152="Organic","GOTS_Organic_raw",(IF($G152="Responsible","GOTS_Responsible",(IF($G152="No Attribute (Conventional)","GOTS_conventional",(IF($G152="Recycled Pre/Post-Consumer","GOTS_pre_post",(IF($G152="In-Conversion","GOTS_in_conversion",(IF($G152="Sustainably Sourced","Sustainably_sourced",(IF($G152="Recycled pre-consumer organic","GOTS_recycled_organic",""))))))))))))),IF($G152="Organic","Organic",(IF($G152="Responsible","Responsible",(IF($G152="No Attribute (Conventional)","No_Attribute_Conventional",(IF($G152="Recycled Pre/Post-Consumer","Recycled_Pre_Post_Consumer",(IF($G152="In-Conversion","In_Conversion",(IF($G152="Recycled Pre-Consumer","Recycled_Pre_Consumer",(IF($G152="Recycled Post-Consumer","Recycled_Post_Consumer",(IF($G152="Sustainably Sourced","Sustainably_sourced",(IF($G152="Recycled pre-consumer organic","GOTS_recycled_organic","")))))))))))))))))),"")</f>
        <v/>
      </c>
      <c r="AE152" t="e" cm="1">
        <f t="array" aca="1" ref="AE152" ca="1">IF($I152="",IF(INDIRECT("$F"&amp;$S152)="","",IF(LEFT(INDIRECT("$F"&amp;$S152),3)="GRS","GRS_RCS_RM",IF((LEFT(INDIRECT("$F"&amp;$S152),3))="RCS","GRS_RCS_RM",IF(INDIRECT("$F"&amp;$S152)="OCS (No Label)","OCS_Conversion_RM",IF(LEFT(INDIRECT("$F"&amp;$S152),3)="OCS","OCS_RM",IF(RIGHT(INDIRECT("$F"&amp;$S152),10)="conversion","GOTS_RM_conversion",IF((LEFT(INDIRECT("$F"&amp;$S152),4))="GOTS","GOTS_RM","Responsible_RM"))))))),"DELETERM")</f>
        <v>#VALUE!</v>
      </c>
      <c r="AF152" t="e" cm="1">
        <f t="array" aca="1" ref="AF152" ca="1">IF($S152="","",INDIRECT("$Z"&amp;$S152))</f>
        <v>#VALUE!</v>
      </c>
      <c r="AG152" t="str">
        <f t="shared" si="24"/>
        <v/>
      </c>
      <c r="AH152" t="str" cm="1">
        <f t="array" aca="1" ref="AH152" ca="1">IFERROR(INDIRECT("$ag"&amp;S152),"")</f>
        <v/>
      </c>
      <c r="AI152" t="e" cm="1">
        <f t="array" aca="1" ref="AI152" ca="1">INDIRECT("O"&amp;S152)</f>
        <v>#VALUE!</v>
      </c>
      <c r="AJ152" t="str">
        <f t="shared" si="25"/>
        <v/>
      </c>
    </row>
    <row r="153" spans="1:36" ht="16.5" customHeight="1">
      <c r="A153" s="130"/>
      <c r="B153" s="136"/>
      <c r="C153" s="137"/>
      <c r="D153" s="146"/>
      <c r="E153" s="146"/>
      <c r="F153" s="137"/>
      <c r="G153" s="147"/>
      <c r="H153" s="147"/>
      <c r="I153" s="147"/>
      <c r="J153" s="147"/>
      <c r="K153" s="38"/>
      <c r="L153" s="144"/>
      <c r="M153" s="144"/>
      <c r="N153" s="61"/>
      <c r="O153" s="314"/>
      <c r="Q153" t="str">
        <f t="shared" si="20"/>
        <v/>
      </c>
      <c r="S153" t="e">
        <f t="shared" ca="1" si="29"/>
        <v>#VALUE!</v>
      </c>
      <c r="T153" t="e">
        <f t="shared" ca="1" si="26"/>
        <v>#VALUE!</v>
      </c>
      <c r="U153">
        <f t="shared" si="30"/>
        <v>84</v>
      </c>
      <c r="V153">
        <v>7.5000000000005098</v>
      </c>
      <c r="W153">
        <f t="shared" si="33"/>
        <v>7</v>
      </c>
      <c r="X153" t="str" cm="1">
        <f t="array" aca="1" ref="X153" ca="1">IFERROR(INDEX('PC&amp;PD'!$A$1:$AS$19,ROW('PC&amp;PD'!$A$19),MATCH(INDIRECT(T153),'PC&amp;PD'!$A$1:$AS$1,0)),"")</f>
        <v/>
      </c>
      <c r="Y153" t="str">
        <f>IF(OR($N153="",$N153=0),"",IF($N153=$E$7,'Extracted info for SC'!$J$6,IF($N153=#REF!,'Extracted info for SC'!$J$7,IF($N153=#REF!,'Extracted info for SC'!$J$8,IF($N153=#REF!,'Extracted info for SC'!$J$9,IF($N153=#REF!,'Extracted info for SC'!$J$10,IF($N153=#REF!,'Extracted info for SC'!$J$11,IF($N153=#REF!,'Extracted info for SC'!$J$12,IF($N153=#REF!,'Extracted info for SC'!$J$13,IF($N153=#REF!,'Extracted info for SC'!$J$14,IF($N153=#REF!,'Extracted info for SC'!$J$15,IF($N153=#REF!,'Extracted info for SC'!$J$16,IF($N153=#REF!,'Extracted info for SC'!$J$17,IF($N153=#REF!,'Extracted info for SC'!$J$18,""))))))))))))))</f>
        <v/>
      </c>
      <c r="AA153" t="str">
        <f t="shared" si="21"/>
        <v/>
      </c>
      <c r="AB153" t="str">
        <f t="shared" si="22"/>
        <v/>
      </c>
      <c r="AC153" t="e">
        <f t="shared" ca="1" si="23"/>
        <v>#VALUE!</v>
      </c>
      <c r="AD153" t="str" cm="1">
        <f t="array" aca="1" ref="AD153" ca="1">IFERROR(IF((LEFT(INDIRECT("$F"&amp;$S153),4))="GOTS",IF($G153="Organic","GOTS_Organic_raw",(IF($G153="Responsible","GOTS_Responsible",(IF($G153="No Attribute (Conventional)","GOTS_conventional",(IF($G153="Recycled Pre/Post-Consumer","GOTS_pre_post",(IF($G153="In-Conversion","GOTS_in_conversion",(IF($G153="Sustainably Sourced","Sustainably_sourced",(IF($G153="Recycled pre-consumer organic","GOTS_recycled_organic",""))))))))))))),IF($G153="Organic","Organic",(IF($G153="Responsible","Responsible",(IF($G153="No Attribute (Conventional)","No_Attribute_Conventional",(IF($G153="Recycled Pre/Post-Consumer","Recycled_Pre_Post_Consumer",(IF($G153="In-Conversion","In_Conversion",(IF($G153="Recycled Pre-Consumer","Recycled_Pre_Consumer",(IF($G153="Recycled Post-Consumer","Recycled_Post_Consumer",(IF($G153="Sustainably Sourced","Sustainably_sourced",(IF($G153="Recycled pre-consumer organic","GOTS_recycled_organic","")))))))))))))))))),"")</f>
        <v/>
      </c>
      <c r="AE153" t="e" cm="1">
        <f t="array" aca="1" ref="AE153" ca="1">IF($I153="",IF(INDIRECT("$F"&amp;$S153)="","",IF(LEFT(INDIRECT("$F"&amp;$S153),3)="GRS","GRS_RCS_RM",IF((LEFT(INDIRECT("$F"&amp;$S153),3))="RCS","GRS_RCS_RM",IF(INDIRECT("$F"&amp;$S153)="OCS (No Label)","OCS_Conversion_RM",IF(LEFT(INDIRECT("$F"&amp;$S153),3)="OCS","OCS_RM",IF(RIGHT(INDIRECT("$F"&amp;$S153),10)="conversion","GOTS_RM_conversion",IF((LEFT(INDIRECT("$F"&amp;$S153),4))="GOTS","GOTS_RM","Responsible_RM"))))))),"DELETERM")</f>
        <v>#VALUE!</v>
      </c>
      <c r="AF153" t="e" cm="1">
        <f t="array" aca="1" ref="AF153" ca="1">IF($S153="","",INDIRECT("$Z"&amp;$S153))</f>
        <v>#VALUE!</v>
      </c>
      <c r="AG153" t="str">
        <f t="shared" si="24"/>
        <v/>
      </c>
      <c r="AH153" t="str" cm="1">
        <f t="array" aca="1" ref="AH153" ca="1">IFERROR(INDIRECT("$ag"&amp;S153),"")</f>
        <v/>
      </c>
      <c r="AI153" t="e" cm="1">
        <f t="array" aca="1" ref="AI153" ca="1">INDIRECT("O"&amp;S153)</f>
        <v>#VALUE!</v>
      </c>
      <c r="AJ153" t="str">
        <f t="shared" si="25"/>
        <v/>
      </c>
    </row>
    <row r="154" spans="1:36" ht="16.5" customHeight="1">
      <c r="A154" s="130"/>
      <c r="B154" s="136"/>
      <c r="C154" s="137"/>
      <c r="D154" s="146"/>
      <c r="E154" s="146"/>
      <c r="F154" s="137"/>
      <c r="G154" s="147"/>
      <c r="H154" s="147"/>
      <c r="I154" s="147"/>
      <c r="J154" s="147"/>
      <c r="K154" s="38"/>
      <c r="L154" s="144"/>
      <c r="M154" s="144"/>
      <c r="N154" s="61"/>
      <c r="O154" s="314"/>
      <c r="Q154" t="str">
        <f t="shared" si="20"/>
        <v/>
      </c>
      <c r="S154" t="e">
        <f t="shared" ca="1" si="29"/>
        <v>#VALUE!</v>
      </c>
      <c r="T154" t="e">
        <f t="shared" ca="1" si="26"/>
        <v>#VALUE!</v>
      </c>
      <c r="U154">
        <f t="shared" si="30"/>
        <v>84</v>
      </c>
      <c r="V154">
        <v>7.58333333333385</v>
      </c>
      <c r="W154">
        <f t="shared" si="33"/>
        <v>7</v>
      </c>
      <c r="X154" t="str" cm="1">
        <f t="array" aca="1" ref="X154" ca="1">IFERROR(INDEX('PC&amp;PD'!$A$1:$AS$19,ROW('PC&amp;PD'!$A$19),MATCH(INDIRECT(T154),'PC&amp;PD'!$A$1:$AS$1,0)),"")</f>
        <v/>
      </c>
      <c r="Y154" t="str">
        <f>IF(OR($N154="",$N154=0),"",IF($N154=$E$7,'Extracted info for SC'!$J$6,IF($N154=#REF!,'Extracted info for SC'!$J$7,IF($N154=#REF!,'Extracted info for SC'!$J$8,IF($N154=#REF!,'Extracted info for SC'!$J$9,IF($N154=#REF!,'Extracted info for SC'!$J$10,IF($N154=#REF!,'Extracted info for SC'!$J$11,IF($N154=#REF!,'Extracted info for SC'!$J$12,IF($N154=#REF!,'Extracted info for SC'!$J$13,IF($N154=#REF!,'Extracted info for SC'!$J$14,IF($N154=#REF!,'Extracted info for SC'!$J$15,IF($N154=#REF!,'Extracted info for SC'!$J$16,IF($N154=#REF!,'Extracted info for SC'!$J$17,IF($N154=#REF!,'Extracted info for SC'!$J$18,""))))))))))))))</f>
        <v/>
      </c>
      <c r="AA154" t="str">
        <f t="shared" si="21"/>
        <v/>
      </c>
      <c r="AB154" t="str">
        <f t="shared" si="22"/>
        <v/>
      </c>
      <c r="AC154" t="e">
        <f t="shared" ca="1" si="23"/>
        <v>#VALUE!</v>
      </c>
      <c r="AD154" t="str" cm="1">
        <f t="array" aca="1" ref="AD154" ca="1">IFERROR(IF((LEFT(INDIRECT("$F"&amp;$S154),4))="GOTS",IF($G154="Organic","GOTS_Organic_raw",(IF($G154="Responsible","GOTS_Responsible",(IF($G154="No Attribute (Conventional)","GOTS_conventional",(IF($G154="Recycled Pre/Post-Consumer","GOTS_pre_post",(IF($G154="In-Conversion","GOTS_in_conversion",(IF($G154="Sustainably Sourced","Sustainably_sourced",(IF($G154="Recycled pre-consumer organic","GOTS_recycled_organic",""))))))))))))),IF($G154="Organic","Organic",(IF($G154="Responsible","Responsible",(IF($G154="No Attribute (Conventional)","No_Attribute_Conventional",(IF($G154="Recycled Pre/Post-Consumer","Recycled_Pre_Post_Consumer",(IF($G154="In-Conversion","In_Conversion",(IF($G154="Recycled Pre-Consumer","Recycled_Pre_Consumer",(IF($G154="Recycled Post-Consumer","Recycled_Post_Consumer",(IF($G154="Sustainably Sourced","Sustainably_sourced",(IF($G154="Recycled pre-consumer organic","GOTS_recycled_organic","")))))))))))))))))),"")</f>
        <v/>
      </c>
      <c r="AE154" t="e" cm="1">
        <f t="array" aca="1" ref="AE154" ca="1">IF($I154="",IF(INDIRECT("$F"&amp;$S154)="","",IF(LEFT(INDIRECT("$F"&amp;$S154),3)="GRS","GRS_RCS_RM",IF((LEFT(INDIRECT("$F"&amp;$S154),3))="RCS","GRS_RCS_RM",IF(INDIRECT("$F"&amp;$S154)="OCS (No Label)","OCS_Conversion_RM",IF(LEFT(INDIRECT("$F"&amp;$S154),3)="OCS","OCS_RM",IF(RIGHT(INDIRECT("$F"&amp;$S154),10)="conversion","GOTS_RM_conversion",IF((LEFT(INDIRECT("$F"&amp;$S154),4))="GOTS","GOTS_RM","Responsible_RM"))))))),"DELETERM")</f>
        <v>#VALUE!</v>
      </c>
      <c r="AF154" t="e" cm="1">
        <f t="array" aca="1" ref="AF154" ca="1">IF($S154="","",INDIRECT("$Z"&amp;$S154))</f>
        <v>#VALUE!</v>
      </c>
      <c r="AG154" t="str">
        <f t="shared" si="24"/>
        <v/>
      </c>
      <c r="AH154" t="str" cm="1">
        <f t="array" aca="1" ref="AH154" ca="1">IFERROR(INDIRECT("$ag"&amp;S154),"")</f>
        <v/>
      </c>
      <c r="AI154" t="e" cm="1">
        <f t="array" aca="1" ref="AI154" ca="1">INDIRECT("O"&amp;S154)</f>
        <v>#VALUE!</v>
      </c>
      <c r="AJ154" t="str">
        <f t="shared" si="25"/>
        <v/>
      </c>
    </row>
    <row r="155" spans="1:36" ht="16.5" customHeight="1">
      <c r="A155" s="130"/>
      <c r="B155" s="136"/>
      <c r="C155" s="137"/>
      <c r="D155" s="146"/>
      <c r="E155" s="146"/>
      <c r="F155" s="137"/>
      <c r="G155" s="147"/>
      <c r="H155" s="147"/>
      <c r="I155" s="147"/>
      <c r="J155" s="147"/>
      <c r="K155" s="38"/>
      <c r="L155" s="144"/>
      <c r="M155" s="144"/>
      <c r="N155" s="61"/>
      <c r="O155" s="314"/>
      <c r="Q155" t="str">
        <f t="shared" si="20"/>
        <v/>
      </c>
      <c r="S155" t="e">
        <f t="shared" ca="1" si="29"/>
        <v>#VALUE!</v>
      </c>
      <c r="T155" t="e">
        <f t="shared" ca="1" si="26"/>
        <v>#VALUE!</v>
      </c>
      <c r="U155">
        <f t="shared" si="30"/>
        <v>84</v>
      </c>
      <c r="V155">
        <v>7.6666666666671901</v>
      </c>
      <c r="W155">
        <f t="shared" si="33"/>
        <v>7</v>
      </c>
      <c r="X155" t="str" cm="1">
        <f t="array" aca="1" ref="X155" ca="1">IFERROR(INDEX('PC&amp;PD'!$A$1:$AS$19,ROW('PC&amp;PD'!$A$19),MATCH(INDIRECT(T155),'PC&amp;PD'!$A$1:$AS$1,0)),"")</f>
        <v/>
      </c>
      <c r="Y155" t="str">
        <f>IF(OR($N155="",$N155=0),"",IF($N155=$E$7,'Extracted info for SC'!$J$6,IF($N155=#REF!,'Extracted info for SC'!$J$7,IF($N155=#REF!,'Extracted info for SC'!$J$8,IF($N155=#REF!,'Extracted info for SC'!$J$9,IF($N155=#REF!,'Extracted info for SC'!$J$10,IF($N155=#REF!,'Extracted info for SC'!$J$11,IF($N155=#REF!,'Extracted info for SC'!$J$12,IF($N155=#REF!,'Extracted info for SC'!$J$13,IF($N155=#REF!,'Extracted info for SC'!$J$14,IF($N155=#REF!,'Extracted info for SC'!$J$15,IF($N155=#REF!,'Extracted info for SC'!$J$16,IF($N155=#REF!,'Extracted info for SC'!$J$17,IF($N155=#REF!,'Extracted info for SC'!$J$18,""))))))))))))))</f>
        <v/>
      </c>
      <c r="AA155" t="str">
        <f t="shared" si="21"/>
        <v/>
      </c>
      <c r="AB155" t="str">
        <f t="shared" si="22"/>
        <v/>
      </c>
      <c r="AC155" t="e">
        <f t="shared" ca="1" si="23"/>
        <v>#VALUE!</v>
      </c>
      <c r="AD155" t="str" cm="1">
        <f t="array" aca="1" ref="AD155" ca="1">IFERROR(IF((LEFT(INDIRECT("$F"&amp;$S155),4))="GOTS",IF($G155="Organic","GOTS_Organic_raw",(IF($G155="Responsible","GOTS_Responsible",(IF($G155="No Attribute (Conventional)","GOTS_conventional",(IF($G155="Recycled Pre/Post-Consumer","GOTS_pre_post",(IF($G155="In-Conversion","GOTS_in_conversion",(IF($G155="Sustainably Sourced","Sustainably_sourced",(IF($G155="Recycled pre-consumer organic","GOTS_recycled_organic",""))))))))))))),IF($G155="Organic","Organic",(IF($G155="Responsible","Responsible",(IF($G155="No Attribute (Conventional)","No_Attribute_Conventional",(IF($G155="Recycled Pre/Post-Consumer","Recycled_Pre_Post_Consumer",(IF($G155="In-Conversion","In_Conversion",(IF($G155="Recycled Pre-Consumer","Recycled_Pre_Consumer",(IF($G155="Recycled Post-Consumer","Recycled_Post_Consumer",(IF($G155="Sustainably Sourced","Sustainably_sourced",(IF($G155="Recycled pre-consumer organic","GOTS_recycled_organic","")))))))))))))))))),"")</f>
        <v/>
      </c>
      <c r="AE155" t="e" cm="1">
        <f t="array" aca="1" ref="AE155" ca="1">IF($I155="",IF(INDIRECT("$F"&amp;$S155)="","",IF(LEFT(INDIRECT("$F"&amp;$S155),3)="GRS","GRS_RCS_RM",IF((LEFT(INDIRECT("$F"&amp;$S155),3))="RCS","GRS_RCS_RM",IF(INDIRECT("$F"&amp;$S155)="OCS (No Label)","OCS_Conversion_RM",IF(LEFT(INDIRECT("$F"&amp;$S155),3)="OCS","OCS_RM",IF(RIGHT(INDIRECT("$F"&amp;$S155),10)="conversion","GOTS_RM_conversion",IF((LEFT(INDIRECT("$F"&amp;$S155),4))="GOTS","GOTS_RM","Responsible_RM"))))))),"DELETERM")</f>
        <v>#VALUE!</v>
      </c>
      <c r="AF155" t="e" cm="1">
        <f t="array" aca="1" ref="AF155" ca="1">IF($S155="","",INDIRECT("$Z"&amp;$S155))</f>
        <v>#VALUE!</v>
      </c>
      <c r="AG155" t="str">
        <f t="shared" si="24"/>
        <v/>
      </c>
      <c r="AH155" t="str" cm="1">
        <f t="array" aca="1" ref="AH155" ca="1">IFERROR(INDIRECT("$ag"&amp;S155),"")</f>
        <v/>
      </c>
      <c r="AI155" t="e" cm="1">
        <f t="array" aca="1" ref="AI155" ca="1">INDIRECT("O"&amp;S155)</f>
        <v>#VALUE!</v>
      </c>
      <c r="AJ155" t="str">
        <f t="shared" si="25"/>
        <v/>
      </c>
    </row>
    <row r="156" spans="1:36" ht="16.5" customHeight="1">
      <c r="A156" s="130"/>
      <c r="B156" s="136"/>
      <c r="C156" s="137"/>
      <c r="D156" s="146"/>
      <c r="E156" s="146"/>
      <c r="F156" s="137"/>
      <c r="G156" s="147"/>
      <c r="H156" s="147"/>
      <c r="I156" s="147"/>
      <c r="J156" s="147"/>
      <c r="K156" s="38"/>
      <c r="L156" s="144"/>
      <c r="M156" s="144"/>
      <c r="N156" s="61"/>
      <c r="O156" s="314"/>
      <c r="Q156" t="str">
        <f t="shared" si="20"/>
        <v/>
      </c>
      <c r="S156" t="e">
        <f t="shared" ca="1" si="29"/>
        <v>#VALUE!</v>
      </c>
      <c r="T156" t="e">
        <f t="shared" ca="1" si="26"/>
        <v>#VALUE!</v>
      </c>
      <c r="U156">
        <f t="shared" si="30"/>
        <v>84</v>
      </c>
      <c r="V156">
        <v>7.7500000000005302</v>
      </c>
      <c r="W156">
        <f t="shared" si="33"/>
        <v>7</v>
      </c>
      <c r="X156" t="str" cm="1">
        <f t="array" aca="1" ref="X156" ca="1">IFERROR(INDEX('PC&amp;PD'!$A$1:$AS$19,ROW('PC&amp;PD'!$A$19),MATCH(INDIRECT(T156),'PC&amp;PD'!$A$1:$AS$1,0)),"")</f>
        <v/>
      </c>
      <c r="Y156" t="str">
        <f>IF(OR($N156="",$N156=0),"",IF($N156=$E$7,'Extracted info for SC'!$J$6,IF($N156=#REF!,'Extracted info for SC'!$J$7,IF($N156=#REF!,'Extracted info for SC'!$J$8,IF($N156=#REF!,'Extracted info for SC'!$J$9,IF($N156=#REF!,'Extracted info for SC'!$J$10,IF($N156=#REF!,'Extracted info for SC'!$J$11,IF($N156=#REF!,'Extracted info for SC'!$J$12,IF($N156=#REF!,'Extracted info for SC'!$J$13,IF($N156=#REF!,'Extracted info for SC'!$J$14,IF($N156=#REF!,'Extracted info for SC'!$J$15,IF($N156=#REF!,'Extracted info for SC'!$J$16,IF($N156=#REF!,'Extracted info for SC'!$J$17,IF($N156=#REF!,'Extracted info for SC'!$J$18,""))))))))))))))</f>
        <v/>
      </c>
      <c r="AA156" t="str">
        <f t="shared" si="21"/>
        <v/>
      </c>
      <c r="AB156" t="str">
        <f t="shared" si="22"/>
        <v/>
      </c>
      <c r="AC156" t="e">
        <f t="shared" ca="1" si="23"/>
        <v>#VALUE!</v>
      </c>
      <c r="AD156" t="str" cm="1">
        <f t="array" aca="1" ref="AD156" ca="1">IFERROR(IF((LEFT(INDIRECT("$F"&amp;$S156),4))="GOTS",IF($G156="Organic","GOTS_Organic_raw",(IF($G156="Responsible","GOTS_Responsible",(IF($G156="No Attribute (Conventional)","GOTS_conventional",(IF($G156="Recycled Pre/Post-Consumer","GOTS_pre_post",(IF($G156="In-Conversion","GOTS_in_conversion",(IF($G156="Sustainably Sourced","Sustainably_sourced",(IF($G156="Recycled pre-consumer organic","GOTS_recycled_organic",""))))))))))))),IF($G156="Organic","Organic",(IF($G156="Responsible","Responsible",(IF($G156="No Attribute (Conventional)","No_Attribute_Conventional",(IF($G156="Recycled Pre/Post-Consumer","Recycled_Pre_Post_Consumer",(IF($G156="In-Conversion","In_Conversion",(IF($G156="Recycled Pre-Consumer","Recycled_Pre_Consumer",(IF($G156="Recycled Post-Consumer","Recycled_Post_Consumer",(IF($G156="Sustainably Sourced","Sustainably_sourced",(IF($G156="Recycled pre-consumer organic","GOTS_recycled_organic","")))))))))))))))))),"")</f>
        <v/>
      </c>
      <c r="AE156" t="e" cm="1">
        <f t="array" aca="1" ref="AE156" ca="1">IF($I156="",IF(INDIRECT("$F"&amp;$S156)="","",IF(LEFT(INDIRECT("$F"&amp;$S156),3)="GRS","GRS_RCS_RM",IF((LEFT(INDIRECT("$F"&amp;$S156),3))="RCS","GRS_RCS_RM",IF(INDIRECT("$F"&amp;$S156)="OCS (No Label)","OCS_Conversion_RM",IF(LEFT(INDIRECT("$F"&amp;$S156),3)="OCS","OCS_RM",IF(RIGHT(INDIRECT("$F"&amp;$S156),10)="conversion","GOTS_RM_conversion",IF((LEFT(INDIRECT("$F"&amp;$S156),4))="GOTS","GOTS_RM","Responsible_RM"))))))),"DELETERM")</f>
        <v>#VALUE!</v>
      </c>
      <c r="AF156" t="e" cm="1">
        <f t="array" aca="1" ref="AF156" ca="1">IF($S156="","",INDIRECT("$Z"&amp;$S156))</f>
        <v>#VALUE!</v>
      </c>
      <c r="AG156" t="str">
        <f t="shared" si="24"/>
        <v/>
      </c>
      <c r="AH156" t="str" cm="1">
        <f t="array" aca="1" ref="AH156" ca="1">IFERROR(INDIRECT("$ag"&amp;S156),"")</f>
        <v/>
      </c>
      <c r="AI156" t="e" cm="1">
        <f t="array" aca="1" ref="AI156" ca="1">INDIRECT("O"&amp;S156)</f>
        <v>#VALUE!</v>
      </c>
      <c r="AJ156" t="str">
        <f t="shared" si="25"/>
        <v/>
      </c>
    </row>
    <row r="157" spans="1:36" ht="16.5" customHeight="1">
      <c r="A157" s="130"/>
      <c r="B157" s="136"/>
      <c r="C157" s="137"/>
      <c r="D157" s="146"/>
      <c r="E157" s="146"/>
      <c r="F157" s="137"/>
      <c r="G157" s="147"/>
      <c r="H157" s="147"/>
      <c r="I157" s="147"/>
      <c r="J157" s="147"/>
      <c r="K157" s="38"/>
      <c r="L157" s="144"/>
      <c r="M157" s="144"/>
      <c r="N157" s="61"/>
      <c r="O157" s="314"/>
      <c r="Q157" t="str">
        <f t="shared" si="20"/>
        <v/>
      </c>
      <c r="S157" t="e">
        <f t="shared" ca="1" si="29"/>
        <v>#VALUE!</v>
      </c>
      <c r="T157" t="e">
        <f t="shared" ca="1" si="26"/>
        <v>#VALUE!</v>
      </c>
      <c r="U157">
        <f t="shared" si="30"/>
        <v>84</v>
      </c>
      <c r="V157">
        <v>7.8333333333338704</v>
      </c>
      <c r="W157">
        <f t="shared" si="33"/>
        <v>7</v>
      </c>
      <c r="X157" t="str" cm="1">
        <f t="array" aca="1" ref="X157" ca="1">IFERROR(INDEX('PC&amp;PD'!$A$1:$AS$19,ROW('PC&amp;PD'!$A$19),MATCH(INDIRECT(T157),'PC&amp;PD'!$A$1:$AS$1,0)),"")</f>
        <v/>
      </c>
      <c r="Y157" t="str">
        <f>IF(OR($N157="",$N157=0),"",IF($N157=$E$7,'Extracted info for SC'!$J$6,IF($N157=#REF!,'Extracted info for SC'!$J$7,IF($N157=#REF!,'Extracted info for SC'!$J$8,IF($N157=#REF!,'Extracted info for SC'!$J$9,IF($N157=#REF!,'Extracted info for SC'!$J$10,IF($N157=#REF!,'Extracted info for SC'!$J$11,IF($N157=#REF!,'Extracted info for SC'!$J$12,IF($N157=#REF!,'Extracted info for SC'!$J$13,IF($N157=#REF!,'Extracted info for SC'!$J$14,IF($N157=#REF!,'Extracted info for SC'!$J$15,IF($N157=#REF!,'Extracted info for SC'!$J$16,IF($N157=#REF!,'Extracted info for SC'!$J$17,IF($N157=#REF!,'Extracted info for SC'!$J$18,""))))))))))))))</f>
        <v/>
      </c>
      <c r="AA157" t="str">
        <f t="shared" si="21"/>
        <v/>
      </c>
      <c r="AB157" t="str">
        <f t="shared" si="22"/>
        <v/>
      </c>
      <c r="AC157" t="e">
        <f t="shared" ca="1" si="23"/>
        <v>#VALUE!</v>
      </c>
      <c r="AD157" t="str" cm="1">
        <f t="array" aca="1" ref="AD157" ca="1">IFERROR(IF((LEFT(INDIRECT("$F"&amp;$S157),4))="GOTS",IF($G157="Organic","GOTS_Organic_raw",(IF($G157="Responsible","GOTS_Responsible",(IF($G157="No Attribute (Conventional)","GOTS_conventional",(IF($G157="Recycled Pre/Post-Consumer","GOTS_pre_post",(IF($G157="In-Conversion","GOTS_in_conversion",(IF($G157="Sustainably Sourced","Sustainably_sourced",(IF($G157="Recycled pre-consumer organic","GOTS_recycled_organic",""))))))))))))),IF($G157="Organic","Organic",(IF($G157="Responsible","Responsible",(IF($G157="No Attribute (Conventional)","No_Attribute_Conventional",(IF($G157="Recycled Pre/Post-Consumer","Recycled_Pre_Post_Consumer",(IF($G157="In-Conversion","In_Conversion",(IF($G157="Recycled Pre-Consumer","Recycled_Pre_Consumer",(IF($G157="Recycled Post-Consumer","Recycled_Post_Consumer",(IF($G157="Sustainably Sourced","Sustainably_sourced",(IF($G157="Recycled pre-consumer organic","GOTS_recycled_organic","")))))))))))))))))),"")</f>
        <v/>
      </c>
      <c r="AE157" t="e" cm="1">
        <f t="array" aca="1" ref="AE157" ca="1">IF($I157="",IF(INDIRECT("$F"&amp;$S157)="","",IF(LEFT(INDIRECT("$F"&amp;$S157),3)="GRS","GRS_RCS_RM",IF((LEFT(INDIRECT("$F"&amp;$S157),3))="RCS","GRS_RCS_RM",IF(INDIRECT("$F"&amp;$S157)="OCS (No Label)","OCS_Conversion_RM",IF(LEFT(INDIRECT("$F"&amp;$S157),3)="OCS","OCS_RM",IF(RIGHT(INDIRECT("$F"&amp;$S157),10)="conversion","GOTS_RM_conversion",IF((LEFT(INDIRECT("$F"&amp;$S157),4))="GOTS","GOTS_RM","Responsible_RM"))))))),"DELETERM")</f>
        <v>#VALUE!</v>
      </c>
      <c r="AF157" t="e" cm="1">
        <f t="array" aca="1" ref="AF157" ca="1">IF($S157="","",INDIRECT("$Z"&amp;$S157))</f>
        <v>#VALUE!</v>
      </c>
      <c r="AG157" t="str">
        <f t="shared" si="24"/>
        <v/>
      </c>
      <c r="AH157" t="str" cm="1">
        <f t="array" aca="1" ref="AH157" ca="1">IFERROR(INDIRECT("$ag"&amp;S157),"")</f>
        <v/>
      </c>
      <c r="AI157" t="e" cm="1">
        <f t="array" aca="1" ref="AI157" ca="1">INDIRECT("O"&amp;S157)</f>
        <v>#VALUE!</v>
      </c>
      <c r="AJ157" t="str">
        <f t="shared" si="25"/>
        <v/>
      </c>
    </row>
    <row r="158" spans="1:36" ht="16.5" customHeight="1" thickBot="1">
      <c r="A158" s="131"/>
      <c r="B158" s="138"/>
      <c r="C158" s="139"/>
      <c r="D158" s="148"/>
      <c r="E158" s="148"/>
      <c r="F158" s="139"/>
      <c r="G158" s="149"/>
      <c r="H158" s="149"/>
      <c r="I158" s="149"/>
      <c r="J158" s="149"/>
      <c r="K158" s="39"/>
      <c r="L158" s="145"/>
      <c r="M158" s="145"/>
      <c r="N158" s="62"/>
      <c r="O158" s="315"/>
      <c r="Q158" t="str">
        <f t="shared" si="20"/>
        <v/>
      </c>
      <c r="S158" t="e">
        <f t="shared" ca="1" si="29"/>
        <v>#VALUE!</v>
      </c>
      <c r="T158" t="e">
        <f t="shared" ca="1" si="26"/>
        <v>#VALUE!</v>
      </c>
      <c r="U158">
        <f t="shared" si="30"/>
        <v>84</v>
      </c>
      <c r="V158">
        <v>7.9166666666672096</v>
      </c>
      <c r="W158">
        <f t="shared" si="33"/>
        <v>7</v>
      </c>
      <c r="X158" t="str" cm="1">
        <f t="array" aca="1" ref="X158" ca="1">IFERROR(INDEX('PC&amp;PD'!$A$1:$AS$19,ROW('PC&amp;PD'!$A$19),MATCH(INDIRECT(T158),'PC&amp;PD'!$A$1:$AS$1,0)),"")</f>
        <v/>
      </c>
      <c r="Y158" t="str">
        <f>IF(OR($N158="",$N158=0),"",IF($N158=$E$7,'Extracted info for SC'!$J$6,IF($N158=#REF!,'Extracted info for SC'!$J$7,IF($N158=#REF!,'Extracted info for SC'!$J$8,IF($N158=#REF!,'Extracted info for SC'!$J$9,IF($N158=#REF!,'Extracted info for SC'!$J$10,IF($N158=#REF!,'Extracted info for SC'!$J$11,IF($N158=#REF!,'Extracted info for SC'!$J$12,IF($N158=#REF!,'Extracted info for SC'!$J$13,IF($N158=#REF!,'Extracted info for SC'!$J$14,IF($N158=#REF!,'Extracted info for SC'!$J$15,IF($N158=#REF!,'Extracted info for SC'!$J$16,IF($N158=#REF!,'Extracted info for SC'!$J$17,IF($N158=#REF!,'Extracted info for SC'!$J$18,""))))))))))))))</f>
        <v/>
      </c>
      <c r="AA158" t="str">
        <f t="shared" si="21"/>
        <v/>
      </c>
      <c r="AB158" t="str">
        <f t="shared" si="22"/>
        <v/>
      </c>
      <c r="AC158" t="e">
        <f t="shared" ca="1" si="23"/>
        <v>#VALUE!</v>
      </c>
      <c r="AD158" t="str" cm="1">
        <f t="array" aca="1" ref="AD158" ca="1">IFERROR(IF((LEFT(INDIRECT("$F"&amp;$S158),4))="GOTS",IF($G158="Organic","GOTS_Organic_raw",(IF($G158="Responsible","GOTS_Responsible",(IF($G158="No Attribute (Conventional)","GOTS_conventional",(IF($G158="Recycled Pre/Post-Consumer","GOTS_pre_post",(IF($G158="In-Conversion","GOTS_in_conversion",(IF($G158="Sustainably Sourced","Sustainably_sourced",(IF($G158="Recycled pre-consumer organic","GOTS_recycled_organic",""))))))))))))),IF($G158="Organic","Organic",(IF($G158="Responsible","Responsible",(IF($G158="No Attribute (Conventional)","No_Attribute_Conventional",(IF($G158="Recycled Pre/Post-Consumer","Recycled_Pre_Post_Consumer",(IF($G158="In-Conversion","In_Conversion",(IF($G158="Recycled Pre-Consumer","Recycled_Pre_Consumer",(IF($G158="Recycled Post-Consumer","Recycled_Post_Consumer",(IF($G158="Sustainably Sourced","Sustainably_sourced",(IF($G158="Recycled pre-consumer organic","GOTS_recycled_organic","")))))))))))))))))),"")</f>
        <v/>
      </c>
      <c r="AE158" t="e" cm="1">
        <f t="array" aca="1" ref="AE158" ca="1">IF($I158="",IF(INDIRECT("$F"&amp;$S158)="","",IF(LEFT(INDIRECT("$F"&amp;$S158),3)="GRS","GRS_RCS_RM",IF((LEFT(INDIRECT("$F"&amp;$S158),3))="RCS","GRS_RCS_RM",IF(INDIRECT("$F"&amp;$S158)="OCS (No Label)","OCS_Conversion_RM",IF(LEFT(INDIRECT("$F"&amp;$S158),3)="OCS","OCS_RM",IF(RIGHT(INDIRECT("$F"&amp;$S158),10)="conversion","GOTS_RM_conversion",IF((LEFT(INDIRECT("$F"&amp;$S158),4))="GOTS","GOTS_RM","Responsible_RM"))))))),"DELETERM")</f>
        <v>#VALUE!</v>
      </c>
      <c r="AF158" t="e" cm="1">
        <f t="array" aca="1" ref="AF158" ca="1">IF($S158="","",INDIRECT("$Z"&amp;$S158))</f>
        <v>#VALUE!</v>
      </c>
      <c r="AG158" t="str">
        <f t="shared" si="24"/>
        <v/>
      </c>
      <c r="AH158" t="str" cm="1">
        <f t="array" aca="1" ref="AH158" ca="1">IFERROR(INDIRECT("$ag"&amp;S158),"")</f>
        <v/>
      </c>
      <c r="AI158" t="e" cm="1">
        <f t="array" aca="1" ref="AI158" ca="1">INDIRECT("O"&amp;S158)</f>
        <v>#VALUE!</v>
      </c>
      <c r="AJ158" t="str">
        <f t="shared" si="25"/>
        <v/>
      </c>
    </row>
    <row r="159" spans="1:36" ht="16.5" customHeight="1">
      <c r="A159" s="128" t="str">
        <f>IF(B159="","",COUNTA($B$63:$B159))</f>
        <v/>
      </c>
      <c r="B159" s="132"/>
      <c r="C159" s="133"/>
      <c r="D159" s="140"/>
      <c r="E159" s="140"/>
      <c r="F159" s="133"/>
      <c r="G159" s="141"/>
      <c r="H159" s="141"/>
      <c r="I159" s="141"/>
      <c r="J159" s="141"/>
      <c r="K159" s="37"/>
      <c r="L159" s="142" t="str">
        <f>IF(R159="","",LEFT(R159,LEN(R159)-2))</f>
        <v/>
      </c>
      <c r="M159" s="142"/>
      <c r="N159" s="60"/>
      <c r="O159" s="313"/>
      <c r="Q159" t="str">
        <f t="shared" si="20"/>
        <v/>
      </c>
      <c r="R159" t="str">
        <f t="shared" ref="R159" si="34">CONCATENATE($Q159,Q160,Q161,Q162,Q163,Q164,$Q165,$Q166,$Q167,$Q168,$Q169,$Q170)</f>
        <v/>
      </c>
      <c r="S159" t="e">
        <f t="shared" ca="1" si="29"/>
        <v>#VALUE!</v>
      </c>
      <c r="T159" t="e">
        <f t="shared" ca="1" si="26"/>
        <v>#VALUE!</v>
      </c>
      <c r="U159">
        <f t="shared" si="30"/>
        <v>96</v>
      </c>
      <c r="V159">
        <v>8.0000000000005507</v>
      </c>
      <c r="W159">
        <f t="shared" si="33"/>
        <v>8</v>
      </c>
      <c r="X159" t="str" cm="1">
        <f t="array" aca="1" ref="X159" ca="1">IFERROR(INDEX('PC&amp;PD'!$A$1:$AS$19,ROW('PC&amp;PD'!$A$19),MATCH(INDIRECT(T159),'PC&amp;PD'!$A$1:$AS$1,0)),"")</f>
        <v/>
      </c>
      <c r="Y159" t="str">
        <f>IF(OR($N159="",$N159=0),"",IF($N159=$E$7,'Extracted info for SC'!$J$6,IF($N159=#REF!,'Extracted info for SC'!$J$7,IF($N159=#REF!,'Extracted info for SC'!$J$8,IF($N159=#REF!,'Extracted info for SC'!$J$9,IF($N159=#REF!,'Extracted info for SC'!$J$10,IF($N159=#REF!,'Extracted info for SC'!$J$11,IF($N159=#REF!,'Extracted info for SC'!$J$12,IF($N159=#REF!,'Extracted info for SC'!$J$13,IF($N159=#REF!,'Extracted info for SC'!$J$14,IF($N159=#REF!,'Extracted info for SC'!$J$15,IF($N159=#REF!,'Extracted info for SC'!$J$16,IF($N159=#REF!,'Extracted info for SC'!$J$17,IF($N159=#REF!,'Extracted info for SC'!$J$18,""))))))))))))))</f>
        <v/>
      </c>
      <c r="Z159" t="str">
        <f t="shared" ref="Z159" si="35">IFERROR(IF($F159="OCS 100","OCS (OCS 100)",IF($F159="OCS Blended","OCS (OCS Blended)",IF($F159="OCS (No Label)","OCS (No Label)",IF($F159="RCS 100","RCS (RCS 100)",IF($F159="RCS Blended","RCS (RCS Blended)",IF($F159="GRS","GRS (GRS)",IF($F159="GRS (No Label)", "GRS (No Label)",IF($F159="RDS","RDS (RDS)",IF($F159="RWS","RWS (RWS)",IF($F159="RAS","RAS (RAS)",IF($F159="RMS","RMS (RMS)",IF($F159="GOTS Organic","GOTS (Organic)",IF($F159="GOTS Made with organic","GOTS (Made with Organic)",IF($F159="GOTS Organic - in conversion","GOTS (Organic - In Conversion)",IF($F159="GOTS Made with organic - in conversion","GOTS (Made with Organic - In Conversion)",""))))))))))))))),"")</f>
        <v/>
      </c>
      <c r="AA159" t="str">
        <f t="shared" si="21"/>
        <v/>
      </c>
      <c r="AB159" t="str">
        <f t="shared" si="22"/>
        <v/>
      </c>
      <c r="AC159" t="e">
        <f t="shared" ca="1" si="23"/>
        <v>#VALUE!</v>
      </c>
      <c r="AD159" t="str" cm="1">
        <f t="array" aca="1" ref="AD159" ca="1">IFERROR(IF((LEFT(INDIRECT("$F"&amp;$S159),4))="GOTS",IF($G159="Organic","GOTS_Organic_raw",(IF($G159="Responsible","GOTS_Responsible",(IF($G159="No Attribute (Conventional)","GOTS_conventional",(IF($G159="Recycled Pre/Post-Consumer","GOTS_pre_post",(IF($G159="In-Conversion","GOTS_in_conversion",(IF($G159="Sustainably Sourced","Sustainably_sourced",(IF($G159="Recycled pre-consumer organic","GOTS_recycled_organic",""))))))))))))),IF($G159="Organic","Organic",(IF($G159="Responsible","Responsible",(IF($G159="No Attribute (Conventional)","No_Attribute_Conventional",(IF($G159="Recycled Pre/Post-Consumer","Recycled_Pre_Post_Consumer",(IF($G159="In-Conversion","In_Conversion",(IF($G159="Recycled Pre-Consumer","Recycled_Pre_Consumer",(IF($G159="Recycled Post-Consumer","Recycled_Post_Consumer",(IF($G159="Sustainably Sourced","Sustainably_sourced",(IF($G159="Recycled pre-consumer organic","GOTS_recycled_organic","")))))))))))))))))),"")</f>
        <v/>
      </c>
      <c r="AE159" t="e" cm="1">
        <f t="array" aca="1" ref="AE159" ca="1">IF($I159="",IF(INDIRECT("$F"&amp;$S159)="","",IF(LEFT(INDIRECT("$F"&amp;$S159),3)="GRS","GRS_RCS_RM",IF((LEFT(INDIRECT("$F"&amp;$S159),3))="RCS","GRS_RCS_RM",IF(INDIRECT("$F"&amp;$S159)="OCS (No Label)","OCS_Conversion_RM",IF(LEFT(INDIRECT("$F"&amp;$S159),3)="OCS","OCS_RM",IF(RIGHT(INDIRECT("$F"&amp;$S159),10)="conversion","GOTS_RM_conversion",IF((LEFT(INDIRECT("$F"&amp;$S159),4))="GOTS","GOTS_RM","Responsible_RM"))))))),"DELETERM")</f>
        <v>#VALUE!</v>
      </c>
      <c r="AF159" t="e" cm="1">
        <f t="array" aca="1" ref="AF159" ca="1">IF($S159="","",INDIRECT("$Z"&amp;$S159))</f>
        <v>#VALUE!</v>
      </c>
      <c r="AG159" t="str">
        <f t="shared" si="24"/>
        <v/>
      </c>
      <c r="AH159" t="str" cm="1">
        <f t="array" aca="1" ref="AH159" ca="1">IFERROR(INDIRECT("$ag"&amp;S159),"")</f>
        <v/>
      </c>
      <c r="AI159" t="e" cm="1">
        <f t="array" aca="1" ref="AI159" ca="1">INDIRECT("O"&amp;S159)</f>
        <v>#VALUE!</v>
      </c>
      <c r="AJ159" t="str">
        <f t="shared" si="25"/>
        <v/>
      </c>
    </row>
    <row r="160" spans="1:36" ht="16.5" customHeight="1">
      <c r="A160" s="129"/>
      <c r="B160" s="134"/>
      <c r="C160" s="135"/>
      <c r="D160" s="146"/>
      <c r="E160" s="146"/>
      <c r="F160" s="135"/>
      <c r="G160" s="147"/>
      <c r="H160" s="147"/>
      <c r="I160" s="147"/>
      <c r="J160" s="147"/>
      <c r="K160" s="38"/>
      <c r="L160" s="143"/>
      <c r="M160" s="143"/>
      <c r="N160" s="61"/>
      <c r="O160" s="314"/>
      <c r="Q160" t="str">
        <f t="shared" si="20"/>
        <v/>
      </c>
      <c r="S160" t="e">
        <f t="shared" ca="1" si="29"/>
        <v>#VALUE!</v>
      </c>
      <c r="T160" t="e">
        <f t="shared" ca="1" si="26"/>
        <v>#VALUE!</v>
      </c>
      <c r="U160">
        <f t="shared" si="30"/>
        <v>96</v>
      </c>
      <c r="V160">
        <v>8.0833333333338899</v>
      </c>
      <c r="W160">
        <f t="shared" si="33"/>
        <v>8</v>
      </c>
      <c r="X160" t="str" cm="1">
        <f t="array" aca="1" ref="X160" ca="1">IFERROR(INDEX('PC&amp;PD'!$A$1:$AS$19,ROW('PC&amp;PD'!$A$19),MATCH(INDIRECT(T160),'PC&amp;PD'!$A$1:$AS$1,0)),"")</f>
        <v/>
      </c>
      <c r="Y160" t="str">
        <f>IF(OR($N160="",$N160=0),"",IF($N160=$E$7,'Extracted info for SC'!$J$6,IF($N160=#REF!,'Extracted info for SC'!$J$7,IF($N160=#REF!,'Extracted info for SC'!$J$8,IF($N160=#REF!,'Extracted info for SC'!$J$9,IF($N160=#REF!,'Extracted info for SC'!$J$10,IF($N160=#REF!,'Extracted info for SC'!$J$11,IF($N160=#REF!,'Extracted info for SC'!$J$12,IF($N160=#REF!,'Extracted info for SC'!$J$13,IF($N160=#REF!,'Extracted info for SC'!$J$14,IF($N160=#REF!,'Extracted info for SC'!$J$15,IF($N160=#REF!,'Extracted info for SC'!$J$16,IF($N160=#REF!,'Extracted info for SC'!$J$17,IF($N160=#REF!,'Extracted info for SC'!$J$18,""))))))))))))))</f>
        <v/>
      </c>
      <c r="AA160" t="str">
        <f t="shared" si="21"/>
        <v/>
      </c>
      <c r="AB160" t="str">
        <f t="shared" si="22"/>
        <v/>
      </c>
      <c r="AC160" t="e">
        <f t="shared" ca="1" si="23"/>
        <v>#VALUE!</v>
      </c>
      <c r="AD160" t="str" cm="1">
        <f t="array" aca="1" ref="AD160" ca="1">IFERROR(IF((LEFT(INDIRECT("$F"&amp;$S160),4))="GOTS",IF($G160="Organic","GOTS_Organic_raw",(IF($G160="Responsible","GOTS_Responsible",(IF($G160="No Attribute (Conventional)","GOTS_conventional",(IF($G160="Recycled Pre/Post-Consumer","GOTS_pre_post",(IF($G160="In-Conversion","GOTS_in_conversion",(IF($G160="Sustainably Sourced","Sustainably_sourced",(IF($G160="Recycled pre-consumer organic","GOTS_recycled_organic",""))))))))))))),IF($G160="Organic","Organic",(IF($G160="Responsible","Responsible",(IF($G160="No Attribute (Conventional)","No_Attribute_Conventional",(IF($G160="Recycled Pre/Post-Consumer","Recycled_Pre_Post_Consumer",(IF($G160="In-Conversion","In_Conversion",(IF($G160="Recycled Pre-Consumer","Recycled_Pre_Consumer",(IF($G160="Recycled Post-Consumer","Recycled_Post_Consumer",(IF($G160="Sustainably Sourced","Sustainably_sourced",(IF($G160="Recycled pre-consumer organic","GOTS_recycled_organic","")))))))))))))))))),"")</f>
        <v/>
      </c>
      <c r="AE160" t="e" cm="1">
        <f t="array" aca="1" ref="AE160" ca="1">IF($I160="",IF(INDIRECT("$F"&amp;$S160)="","",IF(LEFT(INDIRECT("$F"&amp;$S160),3)="GRS","GRS_RCS_RM",IF((LEFT(INDIRECT("$F"&amp;$S160),3))="RCS","GRS_RCS_RM",IF(INDIRECT("$F"&amp;$S160)="OCS (No Label)","OCS_Conversion_RM",IF(LEFT(INDIRECT("$F"&amp;$S160),3)="OCS","OCS_RM",IF(RIGHT(INDIRECT("$F"&amp;$S160),10)="conversion","GOTS_RM_conversion",IF((LEFT(INDIRECT("$F"&amp;$S160),4))="GOTS","GOTS_RM","Responsible_RM"))))))),"DELETERM")</f>
        <v>#VALUE!</v>
      </c>
      <c r="AF160" t="e" cm="1">
        <f t="array" aca="1" ref="AF160" ca="1">IF($S160="","",INDIRECT("$Z"&amp;$S160))</f>
        <v>#VALUE!</v>
      </c>
      <c r="AG160" t="str">
        <f t="shared" si="24"/>
        <v/>
      </c>
      <c r="AH160" t="str" cm="1">
        <f t="array" aca="1" ref="AH160" ca="1">IFERROR(INDIRECT("$ag"&amp;S160),"")</f>
        <v/>
      </c>
      <c r="AI160" t="e" cm="1">
        <f t="array" aca="1" ref="AI160" ca="1">INDIRECT("O"&amp;S160)</f>
        <v>#VALUE!</v>
      </c>
      <c r="AJ160" t="str">
        <f t="shared" si="25"/>
        <v/>
      </c>
    </row>
    <row r="161" spans="1:36" ht="16.5" customHeight="1">
      <c r="A161" s="129"/>
      <c r="B161" s="134"/>
      <c r="C161" s="135"/>
      <c r="D161" s="146"/>
      <c r="E161" s="146"/>
      <c r="F161" s="135"/>
      <c r="G161" s="147"/>
      <c r="H161" s="147"/>
      <c r="I161" s="147"/>
      <c r="J161" s="147"/>
      <c r="K161" s="38"/>
      <c r="L161" s="143"/>
      <c r="M161" s="143"/>
      <c r="N161" s="61"/>
      <c r="O161" s="314"/>
      <c r="Q161" t="str">
        <f t="shared" si="20"/>
        <v/>
      </c>
      <c r="S161" t="e">
        <f t="shared" ca="1" si="29"/>
        <v>#VALUE!</v>
      </c>
      <c r="T161" t="e">
        <f t="shared" ca="1" si="26"/>
        <v>#VALUE!</v>
      </c>
      <c r="U161">
        <f t="shared" si="30"/>
        <v>96</v>
      </c>
      <c r="V161">
        <v>8.1666666666672292</v>
      </c>
      <c r="W161">
        <f t="shared" si="33"/>
        <v>8</v>
      </c>
      <c r="X161" t="str" cm="1">
        <f t="array" aca="1" ref="X161" ca="1">IFERROR(INDEX('PC&amp;PD'!$A$1:$AS$19,ROW('PC&amp;PD'!$A$19),MATCH(INDIRECT(T161),'PC&amp;PD'!$A$1:$AS$1,0)),"")</f>
        <v/>
      </c>
      <c r="Y161" t="str">
        <f>IF(OR($N161="",$N161=0),"",IF($N161=$E$7,'Extracted info for SC'!$J$6,IF($N161=#REF!,'Extracted info for SC'!$J$7,IF($N161=#REF!,'Extracted info for SC'!$J$8,IF($N161=#REF!,'Extracted info for SC'!$J$9,IF($N161=#REF!,'Extracted info for SC'!$J$10,IF($N161=#REF!,'Extracted info for SC'!$J$11,IF($N161=#REF!,'Extracted info for SC'!$J$12,IF($N161=#REF!,'Extracted info for SC'!$J$13,IF($N161=#REF!,'Extracted info for SC'!$J$14,IF($N161=#REF!,'Extracted info for SC'!$J$15,IF($N161=#REF!,'Extracted info for SC'!$J$16,IF($N161=#REF!,'Extracted info for SC'!$J$17,IF($N161=#REF!,'Extracted info for SC'!$J$18,""))))))))))))))</f>
        <v/>
      </c>
      <c r="AA161" t="str">
        <f t="shared" si="21"/>
        <v/>
      </c>
      <c r="AB161" t="str">
        <f t="shared" si="22"/>
        <v/>
      </c>
      <c r="AC161" t="e">
        <f t="shared" ca="1" si="23"/>
        <v>#VALUE!</v>
      </c>
      <c r="AD161" t="str" cm="1">
        <f t="array" aca="1" ref="AD161" ca="1">IFERROR(IF((LEFT(INDIRECT("$F"&amp;$S161),4))="GOTS",IF($G161="Organic","GOTS_Organic_raw",(IF($G161="Responsible","GOTS_Responsible",(IF($G161="No Attribute (Conventional)","GOTS_conventional",(IF($G161="Recycled Pre/Post-Consumer","GOTS_pre_post",(IF($G161="In-Conversion","GOTS_in_conversion",(IF($G161="Sustainably Sourced","Sustainably_sourced",(IF($G161="Recycled pre-consumer organic","GOTS_recycled_organic",""))))))))))))),IF($G161="Organic","Organic",(IF($G161="Responsible","Responsible",(IF($G161="No Attribute (Conventional)","No_Attribute_Conventional",(IF($G161="Recycled Pre/Post-Consumer","Recycled_Pre_Post_Consumer",(IF($G161="In-Conversion","In_Conversion",(IF($G161="Recycled Pre-Consumer","Recycled_Pre_Consumer",(IF($G161="Recycled Post-Consumer","Recycled_Post_Consumer",(IF($G161="Sustainably Sourced","Sustainably_sourced",(IF($G161="Recycled pre-consumer organic","GOTS_recycled_organic","")))))))))))))))))),"")</f>
        <v/>
      </c>
      <c r="AE161" t="e" cm="1">
        <f t="array" aca="1" ref="AE161" ca="1">IF($I161="",IF(INDIRECT("$F"&amp;$S161)="","",IF(LEFT(INDIRECT("$F"&amp;$S161),3)="GRS","GRS_RCS_RM",IF((LEFT(INDIRECT("$F"&amp;$S161),3))="RCS","GRS_RCS_RM",IF(INDIRECT("$F"&amp;$S161)="OCS (No Label)","OCS_Conversion_RM",IF(LEFT(INDIRECT("$F"&amp;$S161),3)="OCS","OCS_RM",IF(RIGHT(INDIRECT("$F"&amp;$S161),10)="conversion","GOTS_RM_conversion",IF((LEFT(INDIRECT("$F"&amp;$S161),4))="GOTS","GOTS_RM","Responsible_RM"))))))),"DELETERM")</f>
        <v>#VALUE!</v>
      </c>
      <c r="AF161" t="e" cm="1">
        <f t="array" aca="1" ref="AF161" ca="1">IF($S161="","",INDIRECT("$Z"&amp;$S161))</f>
        <v>#VALUE!</v>
      </c>
      <c r="AG161" t="str">
        <f t="shared" si="24"/>
        <v/>
      </c>
      <c r="AH161" t="str" cm="1">
        <f t="array" aca="1" ref="AH161" ca="1">IFERROR(INDIRECT("$ag"&amp;S161),"")</f>
        <v/>
      </c>
      <c r="AI161" t="e" cm="1">
        <f t="array" aca="1" ref="AI161" ca="1">INDIRECT("O"&amp;S161)</f>
        <v>#VALUE!</v>
      </c>
      <c r="AJ161" t="str">
        <f t="shared" si="25"/>
        <v/>
      </c>
    </row>
    <row r="162" spans="1:36" ht="16.5" customHeight="1">
      <c r="A162" s="129"/>
      <c r="B162" s="134"/>
      <c r="C162" s="135"/>
      <c r="D162" s="146"/>
      <c r="E162" s="146"/>
      <c r="F162" s="135"/>
      <c r="G162" s="147"/>
      <c r="H162" s="147"/>
      <c r="I162" s="147"/>
      <c r="J162" s="147"/>
      <c r="K162" s="38"/>
      <c r="L162" s="143"/>
      <c r="M162" s="143"/>
      <c r="N162" s="61"/>
      <c r="O162" s="314"/>
      <c r="Q162" t="str">
        <f t="shared" si="20"/>
        <v/>
      </c>
      <c r="S162" t="e">
        <f t="shared" ca="1" si="29"/>
        <v>#VALUE!</v>
      </c>
      <c r="T162" t="e">
        <f t="shared" ca="1" si="26"/>
        <v>#VALUE!</v>
      </c>
      <c r="U162">
        <f t="shared" si="30"/>
        <v>96</v>
      </c>
      <c r="V162">
        <v>8.2500000000005702</v>
      </c>
      <c r="W162">
        <f t="shared" si="33"/>
        <v>8</v>
      </c>
      <c r="X162" t="str" cm="1">
        <f t="array" aca="1" ref="X162" ca="1">IFERROR(INDEX('PC&amp;PD'!$A$1:$AS$19,ROW('PC&amp;PD'!$A$19),MATCH(INDIRECT(T162),'PC&amp;PD'!$A$1:$AS$1,0)),"")</f>
        <v/>
      </c>
      <c r="Y162" t="str">
        <f>IF(OR($N162="",$N162=0),"",IF($N162=$E$7,'Extracted info for SC'!$J$6,IF($N162=#REF!,'Extracted info for SC'!$J$7,IF($N162=#REF!,'Extracted info for SC'!$J$8,IF($N162=#REF!,'Extracted info for SC'!$J$9,IF($N162=#REF!,'Extracted info for SC'!$J$10,IF($N162=#REF!,'Extracted info for SC'!$J$11,IF($N162=#REF!,'Extracted info for SC'!$J$12,IF($N162=#REF!,'Extracted info for SC'!$J$13,IF($N162=#REF!,'Extracted info for SC'!$J$14,IF($N162=#REF!,'Extracted info for SC'!$J$15,IF($N162=#REF!,'Extracted info for SC'!$J$16,IF($N162=#REF!,'Extracted info for SC'!$J$17,IF($N162=#REF!,'Extracted info for SC'!$J$18,""))))))))))))))</f>
        <v/>
      </c>
      <c r="AA162" t="str">
        <f t="shared" si="21"/>
        <v/>
      </c>
      <c r="AB162" t="str">
        <f t="shared" si="22"/>
        <v/>
      </c>
      <c r="AC162" t="e">
        <f t="shared" ca="1" si="23"/>
        <v>#VALUE!</v>
      </c>
      <c r="AD162" t="str" cm="1">
        <f t="array" aca="1" ref="AD162" ca="1">IFERROR(IF((LEFT(INDIRECT("$F"&amp;$S162),4))="GOTS",IF($G162="Organic","GOTS_Organic_raw",(IF($G162="Responsible","GOTS_Responsible",(IF($G162="No Attribute (Conventional)","GOTS_conventional",(IF($G162="Recycled Pre/Post-Consumer","GOTS_pre_post",(IF($G162="In-Conversion","GOTS_in_conversion",(IF($G162="Sustainably Sourced","Sustainably_sourced",(IF($G162="Recycled pre-consumer organic","GOTS_recycled_organic",""))))))))))))),IF($G162="Organic","Organic",(IF($G162="Responsible","Responsible",(IF($G162="No Attribute (Conventional)","No_Attribute_Conventional",(IF($G162="Recycled Pre/Post-Consumer","Recycled_Pre_Post_Consumer",(IF($G162="In-Conversion","In_Conversion",(IF($G162="Recycled Pre-Consumer","Recycled_Pre_Consumer",(IF($G162="Recycled Post-Consumer","Recycled_Post_Consumer",(IF($G162="Sustainably Sourced","Sustainably_sourced",(IF($G162="Recycled pre-consumer organic","GOTS_recycled_organic","")))))))))))))))))),"")</f>
        <v/>
      </c>
      <c r="AE162" t="e" cm="1">
        <f t="array" aca="1" ref="AE162" ca="1">IF($I162="",IF(INDIRECT("$F"&amp;$S162)="","",IF(LEFT(INDIRECT("$F"&amp;$S162),3)="GRS","GRS_RCS_RM",IF((LEFT(INDIRECT("$F"&amp;$S162),3))="RCS","GRS_RCS_RM",IF(INDIRECT("$F"&amp;$S162)="OCS (No Label)","OCS_Conversion_RM",IF(LEFT(INDIRECT("$F"&amp;$S162),3)="OCS","OCS_RM",IF(RIGHT(INDIRECT("$F"&amp;$S162),10)="conversion","GOTS_RM_conversion",IF((LEFT(INDIRECT("$F"&amp;$S162),4))="GOTS","GOTS_RM","Responsible_RM"))))))),"DELETERM")</f>
        <v>#VALUE!</v>
      </c>
      <c r="AF162" t="e" cm="1">
        <f t="array" aca="1" ref="AF162" ca="1">IF($S162="","",INDIRECT("$Z"&amp;$S162))</f>
        <v>#VALUE!</v>
      </c>
      <c r="AG162" t="str">
        <f t="shared" si="24"/>
        <v/>
      </c>
      <c r="AH162" t="str" cm="1">
        <f t="array" aca="1" ref="AH162" ca="1">IFERROR(INDIRECT("$ag"&amp;S162),"")</f>
        <v/>
      </c>
      <c r="AI162" t="e" cm="1">
        <f t="array" aca="1" ref="AI162" ca="1">INDIRECT("O"&amp;S162)</f>
        <v>#VALUE!</v>
      </c>
      <c r="AJ162" t="str">
        <f t="shared" si="25"/>
        <v/>
      </c>
    </row>
    <row r="163" spans="1:36" ht="16.5" customHeight="1">
      <c r="A163" s="129"/>
      <c r="B163" s="134"/>
      <c r="C163" s="135"/>
      <c r="D163" s="146"/>
      <c r="E163" s="146"/>
      <c r="F163" s="135"/>
      <c r="G163" s="147"/>
      <c r="H163" s="147"/>
      <c r="I163" s="147"/>
      <c r="J163" s="147"/>
      <c r="K163" s="38"/>
      <c r="L163" s="143"/>
      <c r="M163" s="143"/>
      <c r="N163" s="61"/>
      <c r="O163" s="314"/>
      <c r="Q163" t="str">
        <f t="shared" si="20"/>
        <v/>
      </c>
      <c r="S163" t="e">
        <f t="shared" ca="1" si="29"/>
        <v>#VALUE!</v>
      </c>
      <c r="T163" t="e">
        <f t="shared" ca="1" si="26"/>
        <v>#VALUE!</v>
      </c>
      <c r="U163">
        <f t="shared" si="30"/>
        <v>96</v>
      </c>
      <c r="V163">
        <v>8.3333333333339095</v>
      </c>
      <c r="W163">
        <f t="shared" si="33"/>
        <v>8</v>
      </c>
      <c r="X163" t="str" cm="1">
        <f t="array" aca="1" ref="X163" ca="1">IFERROR(INDEX('PC&amp;PD'!$A$1:$AS$19,ROW('PC&amp;PD'!$A$19),MATCH(INDIRECT(T163),'PC&amp;PD'!$A$1:$AS$1,0)),"")</f>
        <v/>
      </c>
      <c r="Y163" t="str">
        <f>IF(OR($N163="",$N163=0),"",IF($N163=$E$7,'Extracted info for SC'!$J$6,IF($N163=#REF!,'Extracted info for SC'!$J$7,IF($N163=#REF!,'Extracted info for SC'!$J$8,IF($N163=#REF!,'Extracted info for SC'!$J$9,IF($N163=#REF!,'Extracted info for SC'!$J$10,IF($N163=#REF!,'Extracted info for SC'!$J$11,IF($N163=#REF!,'Extracted info for SC'!$J$12,IF($N163=#REF!,'Extracted info for SC'!$J$13,IF($N163=#REF!,'Extracted info for SC'!$J$14,IF($N163=#REF!,'Extracted info for SC'!$J$15,IF($N163=#REF!,'Extracted info for SC'!$J$16,IF($N163=#REF!,'Extracted info for SC'!$J$17,IF($N163=#REF!,'Extracted info for SC'!$J$18,""))))))))))))))</f>
        <v/>
      </c>
      <c r="AA163" t="str">
        <f t="shared" si="21"/>
        <v/>
      </c>
      <c r="AB163" t="str">
        <f t="shared" si="22"/>
        <v/>
      </c>
      <c r="AC163" t="e">
        <f t="shared" ca="1" si="23"/>
        <v>#VALUE!</v>
      </c>
      <c r="AD163" t="str" cm="1">
        <f t="array" aca="1" ref="AD163" ca="1">IFERROR(IF((LEFT(INDIRECT("$F"&amp;$S163),4))="GOTS",IF($G163="Organic","GOTS_Organic_raw",(IF($G163="Responsible","GOTS_Responsible",(IF($G163="No Attribute (Conventional)","GOTS_conventional",(IF($G163="Recycled Pre/Post-Consumer","GOTS_pre_post",(IF($G163="In-Conversion","GOTS_in_conversion",(IF($G163="Sustainably Sourced","Sustainably_sourced",(IF($G163="Recycled pre-consumer organic","GOTS_recycled_organic",""))))))))))))),IF($G163="Organic","Organic",(IF($G163="Responsible","Responsible",(IF($G163="No Attribute (Conventional)","No_Attribute_Conventional",(IF($G163="Recycled Pre/Post-Consumer","Recycled_Pre_Post_Consumer",(IF($G163="In-Conversion","In_Conversion",(IF($G163="Recycled Pre-Consumer","Recycled_Pre_Consumer",(IF($G163="Recycled Post-Consumer","Recycled_Post_Consumer",(IF($G163="Sustainably Sourced","Sustainably_sourced",(IF($G163="Recycled pre-consumer organic","GOTS_recycled_organic","")))))))))))))))))),"")</f>
        <v/>
      </c>
      <c r="AE163" t="e" cm="1">
        <f t="array" aca="1" ref="AE163" ca="1">IF($I163="",IF(INDIRECT("$F"&amp;$S163)="","",IF(LEFT(INDIRECT("$F"&amp;$S163),3)="GRS","GRS_RCS_RM",IF((LEFT(INDIRECT("$F"&amp;$S163),3))="RCS","GRS_RCS_RM",IF(INDIRECT("$F"&amp;$S163)="OCS (No Label)","OCS_Conversion_RM",IF(LEFT(INDIRECT("$F"&amp;$S163),3)="OCS","OCS_RM",IF(RIGHT(INDIRECT("$F"&amp;$S163),10)="conversion","GOTS_RM_conversion",IF((LEFT(INDIRECT("$F"&amp;$S163),4))="GOTS","GOTS_RM","Responsible_RM"))))))),"DELETERM")</f>
        <v>#VALUE!</v>
      </c>
      <c r="AF163" t="e" cm="1">
        <f t="array" aca="1" ref="AF163" ca="1">IF($S163="","",INDIRECT("$Z"&amp;$S163))</f>
        <v>#VALUE!</v>
      </c>
      <c r="AG163" t="str">
        <f t="shared" si="24"/>
        <v/>
      </c>
      <c r="AH163" t="str" cm="1">
        <f t="array" aca="1" ref="AH163" ca="1">IFERROR(INDIRECT("$ag"&amp;S163),"")</f>
        <v/>
      </c>
      <c r="AI163" t="e" cm="1">
        <f t="array" aca="1" ref="AI163" ca="1">INDIRECT("O"&amp;S163)</f>
        <v>#VALUE!</v>
      </c>
      <c r="AJ163" t="str">
        <f t="shared" si="25"/>
        <v/>
      </c>
    </row>
    <row r="164" spans="1:36" ht="16.5" customHeight="1">
      <c r="A164" s="129"/>
      <c r="B164" s="134"/>
      <c r="C164" s="135"/>
      <c r="D164" s="146"/>
      <c r="E164" s="146"/>
      <c r="F164" s="135"/>
      <c r="G164" s="147"/>
      <c r="H164" s="147"/>
      <c r="I164" s="147"/>
      <c r="J164" s="147"/>
      <c r="K164" s="38"/>
      <c r="L164" s="143"/>
      <c r="M164" s="143"/>
      <c r="N164" s="61"/>
      <c r="O164" s="314"/>
      <c r="Q164" t="str">
        <f t="shared" si="20"/>
        <v/>
      </c>
      <c r="S164" t="e">
        <f t="shared" ca="1" si="29"/>
        <v>#VALUE!</v>
      </c>
      <c r="T164" t="e">
        <f t="shared" ca="1" si="26"/>
        <v>#VALUE!</v>
      </c>
      <c r="U164">
        <f t="shared" si="30"/>
        <v>96</v>
      </c>
      <c r="V164">
        <v>8.4166666666672505</v>
      </c>
      <c r="W164">
        <f t="shared" si="33"/>
        <v>8</v>
      </c>
      <c r="X164" t="str" cm="1">
        <f t="array" aca="1" ref="X164" ca="1">IFERROR(INDEX('PC&amp;PD'!$A$1:$AS$19,ROW('PC&amp;PD'!$A$19),MATCH(INDIRECT(T164),'PC&amp;PD'!$A$1:$AS$1,0)),"")</f>
        <v/>
      </c>
      <c r="Y164" t="str">
        <f>IF(OR($N164="",$N164=0),"",IF($N164=$E$7,'Extracted info for SC'!$J$6,IF($N164=#REF!,'Extracted info for SC'!$J$7,IF($N164=#REF!,'Extracted info for SC'!$J$8,IF($N164=#REF!,'Extracted info for SC'!$J$9,IF($N164=#REF!,'Extracted info for SC'!$J$10,IF($N164=#REF!,'Extracted info for SC'!$J$11,IF($N164=#REF!,'Extracted info for SC'!$J$12,IF($N164=#REF!,'Extracted info for SC'!$J$13,IF($N164=#REF!,'Extracted info for SC'!$J$14,IF($N164=#REF!,'Extracted info for SC'!$J$15,IF($N164=#REF!,'Extracted info for SC'!$J$16,IF($N164=#REF!,'Extracted info for SC'!$J$17,IF($N164=#REF!,'Extracted info for SC'!$J$18,""))))))))))))))</f>
        <v/>
      </c>
      <c r="AA164" t="str">
        <f t="shared" si="21"/>
        <v/>
      </c>
      <c r="AB164" t="str">
        <f t="shared" si="22"/>
        <v/>
      </c>
      <c r="AC164" t="e">
        <f t="shared" ca="1" si="23"/>
        <v>#VALUE!</v>
      </c>
      <c r="AD164" t="str" cm="1">
        <f t="array" aca="1" ref="AD164" ca="1">IFERROR(IF((LEFT(INDIRECT("$F"&amp;$S164),4))="GOTS",IF($G164="Organic","GOTS_Organic_raw",(IF($G164="Responsible","GOTS_Responsible",(IF($G164="No Attribute (Conventional)","GOTS_conventional",(IF($G164="Recycled Pre/Post-Consumer","GOTS_pre_post",(IF($G164="In-Conversion","GOTS_in_conversion",(IF($G164="Sustainably Sourced","Sustainably_sourced",(IF($G164="Recycled pre-consumer organic","GOTS_recycled_organic",""))))))))))))),IF($G164="Organic","Organic",(IF($G164="Responsible","Responsible",(IF($G164="No Attribute (Conventional)","No_Attribute_Conventional",(IF($G164="Recycled Pre/Post-Consumer","Recycled_Pre_Post_Consumer",(IF($G164="In-Conversion","In_Conversion",(IF($G164="Recycled Pre-Consumer","Recycled_Pre_Consumer",(IF($G164="Recycled Post-Consumer","Recycled_Post_Consumer",(IF($G164="Sustainably Sourced","Sustainably_sourced",(IF($G164="Recycled pre-consumer organic","GOTS_recycled_organic","")))))))))))))))))),"")</f>
        <v/>
      </c>
      <c r="AE164" t="e" cm="1">
        <f t="array" aca="1" ref="AE164" ca="1">IF($I164="",IF(INDIRECT("$F"&amp;$S164)="","",IF(LEFT(INDIRECT("$F"&amp;$S164),3)="GRS","GRS_RCS_RM",IF((LEFT(INDIRECT("$F"&amp;$S164),3))="RCS","GRS_RCS_RM",IF(INDIRECT("$F"&amp;$S164)="OCS (No Label)","OCS_Conversion_RM",IF(LEFT(INDIRECT("$F"&amp;$S164),3)="OCS","OCS_RM",IF(RIGHT(INDIRECT("$F"&amp;$S164),10)="conversion","GOTS_RM_conversion",IF((LEFT(INDIRECT("$F"&amp;$S164),4))="GOTS","GOTS_RM","Responsible_RM"))))))),"DELETERM")</f>
        <v>#VALUE!</v>
      </c>
      <c r="AF164" t="e" cm="1">
        <f t="array" aca="1" ref="AF164" ca="1">IF($S164="","",INDIRECT("$Z"&amp;$S164))</f>
        <v>#VALUE!</v>
      </c>
      <c r="AG164" t="str">
        <f t="shared" si="24"/>
        <v/>
      </c>
      <c r="AH164" t="str" cm="1">
        <f t="array" aca="1" ref="AH164" ca="1">IFERROR(INDIRECT("$ag"&amp;S164),"")</f>
        <v/>
      </c>
      <c r="AI164" t="e" cm="1">
        <f t="array" aca="1" ref="AI164" ca="1">INDIRECT("O"&amp;S164)</f>
        <v>#VALUE!</v>
      </c>
      <c r="AJ164" t="str">
        <f t="shared" si="25"/>
        <v/>
      </c>
    </row>
    <row r="165" spans="1:36" ht="16.5" customHeight="1">
      <c r="A165" s="130"/>
      <c r="B165" s="136"/>
      <c r="C165" s="137"/>
      <c r="D165" s="146"/>
      <c r="E165" s="146"/>
      <c r="F165" s="137"/>
      <c r="G165" s="147"/>
      <c r="H165" s="147"/>
      <c r="I165" s="147"/>
      <c r="J165" s="147"/>
      <c r="K165" s="38"/>
      <c r="L165" s="144"/>
      <c r="M165" s="144"/>
      <c r="N165" s="61"/>
      <c r="O165" s="314"/>
      <c r="Q165" t="str">
        <f t="shared" si="20"/>
        <v/>
      </c>
      <c r="S165" t="e">
        <f t="shared" ca="1" si="29"/>
        <v>#VALUE!</v>
      </c>
      <c r="T165" t="e">
        <f t="shared" ca="1" si="26"/>
        <v>#VALUE!</v>
      </c>
      <c r="U165">
        <f t="shared" si="30"/>
        <v>96</v>
      </c>
      <c r="V165">
        <v>8.5000000000005898</v>
      </c>
      <c r="W165">
        <f t="shared" si="33"/>
        <v>8</v>
      </c>
      <c r="X165" t="str" cm="1">
        <f t="array" aca="1" ref="X165" ca="1">IFERROR(INDEX('PC&amp;PD'!$A$1:$AS$19,ROW('PC&amp;PD'!$A$19),MATCH(INDIRECT(T165),'PC&amp;PD'!$A$1:$AS$1,0)),"")</f>
        <v/>
      </c>
      <c r="Y165" t="str">
        <f>IF(OR($N165="",$N165=0),"",IF($N165=$E$7,'Extracted info for SC'!$J$6,IF($N165=#REF!,'Extracted info for SC'!$J$7,IF($N165=#REF!,'Extracted info for SC'!$J$8,IF($N165=#REF!,'Extracted info for SC'!$J$9,IF($N165=#REF!,'Extracted info for SC'!$J$10,IF($N165=#REF!,'Extracted info for SC'!$J$11,IF($N165=#REF!,'Extracted info for SC'!$J$12,IF($N165=#REF!,'Extracted info for SC'!$J$13,IF($N165=#REF!,'Extracted info for SC'!$J$14,IF($N165=#REF!,'Extracted info for SC'!$J$15,IF($N165=#REF!,'Extracted info for SC'!$J$16,IF($N165=#REF!,'Extracted info for SC'!$J$17,IF($N165=#REF!,'Extracted info for SC'!$J$18,""))))))))))))))</f>
        <v/>
      </c>
      <c r="AA165" t="str">
        <f t="shared" si="21"/>
        <v/>
      </c>
      <c r="AB165" t="str">
        <f t="shared" si="22"/>
        <v/>
      </c>
      <c r="AC165" t="e">
        <f t="shared" ca="1" si="23"/>
        <v>#VALUE!</v>
      </c>
      <c r="AD165" t="str" cm="1">
        <f t="array" aca="1" ref="AD165" ca="1">IFERROR(IF((LEFT(INDIRECT("$F"&amp;$S165),4))="GOTS",IF($G165="Organic","GOTS_Organic_raw",(IF($G165="Responsible","GOTS_Responsible",(IF($G165="No Attribute (Conventional)","GOTS_conventional",(IF($G165="Recycled Pre/Post-Consumer","GOTS_pre_post",(IF($G165="In-Conversion","GOTS_in_conversion",(IF($G165="Sustainably Sourced","Sustainably_sourced",(IF($G165="Recycled pre-consumer organic","GOTS_recycled_organic",""))))))))))))),IF($G165="Organic","Organic",(IF($G165="Responsible","Responsible",(IF($G165="No Attribute (Conventional)","No_Attribute_Conventional",(IF($G165="Recycled Pre/Post-Consumer","Recycled_Pre_Post_Consumer",(IF($G165="In-Conversion","In_Conversion",(IF($G165="Recycled Pre-Consumer","Recycled_Pre_Consumer",(IF($G165="Recycled Post-Consumer","Recycled_Post_Consumer",(IF($G165="Sustainably Sourced","Sustainably_sourced",(IF($G165="Recycled pre-consumer organic","GOTS_recycled_organic","")))))))))))))))))),"")</f>
        <v/>
      </c>
      <c r="AE165" t="e" cm="1">
        <f t="array" aca="1" ref="AE165" ca="1">IF($I165="",IF(INDIRECT("$F"&amp;$S165)="","",IF(LEFT(INDIRECT("$F"&amp;$S165),3)="GRS","GRS_RCS_RM",IF((LEFT(INDIRECT("$F"&amp;$S165),3))="RCS","GRS_RCS_RM",IF(INDIRECT("$F"&amp;$S165)="OCS (No Label)","OCS_Conversion_RM",IF(LEFT(INDIRECT("$F"&amp;$S165),3)="OCS","OCS_RM",IF(RIGHT(INDIRECT("$F"&amp;$S165),10)="conversion","GOTS_RM_conversion",IF((LEFT(INDIRECT("$F"&amp;$S165),4))="GOTS","GOTS_RM","Responsible_RM"))))))),"DELETERM")</f>
        <v>#VALUE!</v>
      </c>
      <c r="AF165" t="e" cm="1">
        <f t="array" aca="1" ref="AF165" ca="1">IF($S165="","",INDIRECT("$Z"&amp;$S165))</f>
        <v>#VALUE!</v>
      </c>
      <c r="AG165" t="str">
        <f t="shared" si="24"/>
        <v/>
      </c>
      <c r="AH165" t="str" cm="1">
        <f t="array" aca="1" ref="AH165" ca="1">IFERROR(INDIRECT("$ag"&amp;S165),"")</f>
        <v/>
      </c>
      <c r="AI165" t="e" cm="1">
        <f t="array" aca="1" ref="AI165" ca="1">INDIRECT("O"&amp;S165)</f>
        <v>#VALUE!</v>
      </c>
      <c r="AJ165" t="str">
        <f t="shared" si="25"/>
        <v/>
      </c>
    </row>
    <row r="166" spans="1:36" ht="16.5" customHeight="1">
      <c r="A166" s="130"/>
      <c r="B166" s="136"/>
      <c r="C166" s="137"/>
      <c r="D166" s="146"/>
      <c r="E166" s="146"/>
      <c r="F166" s="137"/>
      <c r="G166" s="147"/>
      <c r="H166" s="147"/>
      <c r="I166" s="147"/>
      <c r="J166" s="147"/>
      <c r="K166" s="38"/>
      <c r="L166" s="144"/>
      <c r="M166" s="144"/>
      <c r="N166" s="61"/>
      <c r="O166" s="314"/>
      <c r="Q166" t="str">
        <f t="shared" si="20"/>
        <v/>
      </c>
      <c r="S166" t="e">
        <f t="shared" ca="1" si="29"/>
        <v>#VALUE!</v>
      </c>
      <c r="T166" t="e">
        <f t="shared" ca="1" si="26"/>
        <v>#VALUE!</v>
      </c>
      <c r="U166">
        <f t="shared" si="30"/>
        <v>96</v>
      </c>
      <c r="V166">
        <v>8.5833333333339308</v>
      </c>
      <c r="W166">
        <f t="shared" si="33"/>
        <v>8</v>
      </c>
      <c r="X166" t="str" cm="1">
        <f t="array" aca="1" ref="X166" ca="1">IFERROR(INDEX('PC&amp;PD'!$A$1:$AS$19,ROW('PC&amp;PD'!$A$19),MATCH(INDIRECT(T166),'PC&amp;PD'!$A$1:$AS$1,0)),"")</f>
        <v/>
      </c>
      <c r="Y166" t="str">
        <f>IF(OR($N166="",$N166=0),"",IF($N166=$E$7,'Extracted info for SC'!$J$6,IF($N166=#REF!,'Extracted info for SC'!$J$7,IF($N166=#REF!,'Extracted info for SC'!$J$8,IF($N166=#REF!,'Extracted info for SC'!$J$9,IF($N166=#REF!,'Extracted info for SC'!$J$10,IF($N166=#REF!,'Extracted info for SC'!$J$11,IF($N166=#REF!,'Extracted info for SC'!$J$12,IF($N166=#REF!,'Extracted info for SC'!$J$13,IF($N166=#REF!,'Extracted info for SC'!$J$14,IF($N166=#REF!,'Extracted info for SC'!$J$15,IF($N166=#REF!,'Extracted info for SC'!$J$16,IF($N166=#REF!,'Extracted info for SC'!$J$17,IF($N166=#REF!,'Extracted info for SC'!$J$18,""))))))))))))))</f>
        <v/>
      </c>
      <c r="AA166" t="str">
        <f t="shared" si="21"/>
        <v/>
      </c>
      <c r="AB166" t="str">
        <f t="shared" si="22"/>
        <v/>
      </c>
      <c r="AC166" t="e">
        <f t="shared" ca="1" si="23"/>
        <v>#VALUE!</v>
      </c>
      <c r="AD166" t="str" cm="1">
        <f t="array" aca="1" ref="AD166" ca="1">IFERROR(IF((LEFT(INDIRECT("$F"&amp;$S166),4))="GOTS",IF($G166="Organic","GOTS_Organic_raw",(IF($G166="Responsible","GOTS_Responsible",(IF($G166="No Attribute (Conventional)","GOTS_conventional",(IF($G166="Recycled Pre/Post-Consumer","GOTS_pre_post",(IF($G166="In-Conversion","GOTS_in_conversion",(IF($G166="Sustainably Sourced","Sustainably_sourced",(IF($G166="Recycled pre-consumer organic","GOTS_recycled_organic",""))))))))))))),IF($G166="Organic","Organic",(IF($G166="Responsible","Responsible",(IF($G166="No Attribute (Conventional)","No_Attribute_Conventional",(IF($G166="Recycled Pre/Post-Consumer","Recycled_Pre_Post_Consumer",(IF($G166="In-Conversion","In_Conversion",(IF($G166="Recycled Pre-Consumer","Recycled_Pre_Consumer",(IF($G166="Recycled Post-Consumer","Recycled_Post_Consumer",(IF($G166="Sustainably Sourced","Sustainably_sourced",(IF($G166="Recycled pre-consumer organic","GOTS_recycled_organic","")))))))))))))))))),"")</f>
        <v/>
      </c>
      <c r="AE166" t="e" cm="1">
        <f t="array" aca="1" ref="AE166" ca="1">IF($I166="",IF(INDIRECT("$F"&amp;$S166)="","",IF(LEFT(INDIRECT("$F"&amp;$S166),3)="GRS","GRS_RCS_RM",IF((LEFT(INDIRECT("$F"&amp;$S166),3))="RCS","GRS_RCS_RM",IF(INDIRECT("$F"&amp;$S166)="OCS (No Label)","OCS_Conversion_RM",IF(LEFT(INDIRECT("$F"&amp;$S166),3)="OCS","OCS_RM",IF(RIGHT(INDIRECT("$F"&amp;$S166),10)="conversion","GOTS_RM_conversion",IF((LEFT(INDIRECT("$F"&amp;$S166),4))="GOTS","GOTS_RM","Responsible_RM"))))))),"DELETERM")</f>
        <v>#VALUE!</v>
      </c>
      <c r="AF166" t="e" cm="1">
        <f t="array" aca="1" ref="AF166" ca="1">IF($S166="","",INDIRECT("$Z"&amp;$S166))</f>
        <v>#VALUE!</v>
      </c>
      <c r="AG166" t="str">
        <f t="shared" si="24"/>
        <v/>
      </c>
      <c r="AH166" t="str" cm="1">
        <f t="array" aca="1" ref="AH166" ca="1">IFERROR(INDIRECT("$ag"&amp;S166),"")</f>
        <v/>
      </c>
      <c r="AI166" t="e" cm="1">
        <f t="array" aca="1" ref="AI166" ca="1">INDIRECT("O"&amp;S166)</f>
        <v>#VALUE!</v>
      </c>
      <c r="AJ166" t="str">
        <f t="shared" si="25"/>
        <v/>
      </c>
    </row>
    <row r="167" spans="1:36" ht="16.5" customHeight="1">
      <c r="A167" s="130"/>
      <c r="B167" s="136"/>
      <c r="C167" s="137"/>
      <c r="D167" s="146"/>
      <c r="E167" s="146"/>
      <c r="F167" s="137"/>
      <c r="G167" s="147"/>
      <c r="H167" s="147"/>
      <c r="I167" s="147"/>
      <c r="J167" s="147"/>
      <c r="K167" s="38"/>
      <c r="L167" s="144"/>
      <c r="M167" s="144"/>
      <c r="N167" s="61"/>
      <c r="O167" s="314"/>
      <c r="Q167" t="str">
        <f t="shared" si="20"/>
        <v/>
      </c>
      <c r="S167" t="e">
        <f t="shared" ca="1" si="29"/>
        <v>#VALUE!</v>
      </c>
      <c r="T167" t="e">
        <f t="shared" ca="1" si="26"/>
        <v>#VALUE!</v>
      </c>
      <c r="U167">
        <f t="shared" si="30"/>
        <v>96</v>
      </c>
      <c r="V167">
        <v>8.66666666666727</v>
      </c>
      <c r="W167">
        <f t="shared" si="33"/>
        <v>8</v>
      </c>
      <c r="X167" t="str" cm="1">
        <f t="array" aca="1" ref="X167" ca="1">IFERROR(INDEX('PC&amp;PD'!$A$1:$AS$19,ROW('PC&amp;PD'!$A$19),MATCH(INDIRECT(T167),'PC&amp;PD'!$A$1:$AS$1,0)),"")</f>
        <v/>
      </c>
      <c r="Y167" t="str">
        <f>IF(OR($N167="",$N167=0),"",IF($N167=$E$7,'Extracted info for SC'!$J$6,IF($N167=#REF!,'Extracted info for SC'!$J$7,IF($N167=#REF!,'Extracted info for SC'!$J$8,IF($N167=#REF!,'Extracted info for SC'!$J$9,IF($N167=#REF!,'Extracted info for SC'!$J$10,IF($N167=#REF!,'Extracted info for SC'!$J$11,IF($N167=#REF!,'Extracted info for SC'!$J$12,IF($N167=#REF!,'Extracted info for SC'!$J$13,IF($N167=#REF!,'Extracted info for SC'!$J$14,IF($N167=#REF!,'Extracted info for SC'!$J$15,IF($N167=#REF!,'Extracted info for SC'!$J$16,IF($N167=#REF!,'Extracted info for SC'!$J$17,IF($N167=#REF!,'Extracted info for SC'!$J$18,""))))))))))))))</f>
        <v/>
      </c>
      <c r="AA167" t="str">
        <f t="shared" si="21"/>
        <v/>
      </c>
      <c r="AB167" t="str">
        <f t="shared" si="22"/>
        <v/>
      </c>
      <c r="AC167" t="e">
        <f t="shared" ca="1" si="23"/>
        <v>#VALUE!</v>
      </c>
      <c r="AD167" t="str" cm="1">
        <f t="array" aca="1" ref="AD167" ca="1">IFERROR(IF((LEFT(INDIRECT("$F"&amp;$S167),4))="GOTS",IF($G167="Organic","GOTS_Organic_raw",(IF($G167="Responsible","GOTS_Responsible",(IF($G167="No Attribute (Conventional)","GOTS_conventional",(IF($G167="Recycled Pre/Post-Consumer","GOTS_pre_post",(IF($G167="In-Conversion","GOTS_in_conversion",(IF($G167="Sustainably Sourced","Sustainably_sourced",(IF($G167="Recycled pre-consumer organic","GOTS_recycled_organic",""))))))))))))),IF($G167="Organic","Organic",(IF($G167="Responsible","Responsible",(IF($G167="No Attribute (Conventional)","No_Attribute_Conventional",(IF($G167="Recycled Pre/Post-Consumer","Recycled_Pre_Post_Consumer",(IF($G167="In-Conversion","In_Conversion",(IF($G167="Recycled Pre-Consumer","Recycled_Pre_Consumer",(IF($G167="Recycled Post-Consumer","Recycled_Post_Consumer",(IF($G167="Sustainably Sourced","Sustainably_sourced",(IF($G167="Recycled pre-consumer organic","GOTS_recycled_organic","")))))))))))))))))),"")</f>
        <v/>
      </c>
      <c r="AE167" t="e" cm="1">
        <f t="array" aca="1" ref="AE167" ca="1">IF($I167="",IF(INDIRECT("$F"&amp;$S167)="","",IF(LEFT(INDIRECT("$F"&amp;$S167),3)="GRS","GRS_RCS_RM",IF((LEFT(INDIRECT("$F"&amp;$S167),3))="RCS","GRS_RCS_RM",IF(INDIRECT("$F"&amp;$S167)="OCS (No Label)","OCS_Conversion_RM",IF(LEFT(INDIRECT("$F"&amp;$S167),3)="OCS","OCS_RM",IF(RIGHT(INDIRECT("$F"&amp;$S167),10)="conversion","GOTS_RM_conversion",IF((LEFT(INDIRECT("$F"&amp;$S167),4))="GOTS","GOTS_RM","Responsible_RM"))))))),"DELETERM")</f>
        <v>#VALUE!</v>
      </c>
      <c r="AF167" t="e" cm="1">
        <f t="array" aca="1" ref="AF167" ca="1">IF($S167="","",INDIRECT("$Z"&amp;$S167))</f>
        <v>#VALUE!</v>
      </c>
      <c r="AG167" t="str">
        <f t="shared" si="24"/>
        <v/>
      </c>
      <c r="AH167" t="str" cm="1">
        <f t="array" aca="1" ref="AH167" ca="1">IFERROR(INDIRECT("$ag"&amp;S167),"")</f>
        <v/>
      </c>
      <c r="AI167" t="e" cm="1">
        <f t="array" aca="1" ref="AI167" ca="1">INDIRECT("O"&amp;S167)</f>
        <v>#VALUE!</v>
      </c>
      <c r="AJ167" t="str">
        <f t="shared" si="25"/>
        <v/>
      </c>
    </row>
    <row r="168" spans="1:36" ht="16.5" customHeight="1">
      <c r="A168" s="130"/>
      <c r="B168" s="136"/>
      <c r="C168" s="137"/>
      <c r="D168" s="146"/>
      <c r="E168" s="146"/>
      <c r="F168" s="137"/>
      <c r="G168" s="147"/>
      <c r="H168" s="147"/>
      <c r="I168" s="147"/>
      <c r="J168" s="147"/>
      <c r="K168" s="38"/>
      <c r="L168" s="144"/>
      <c r="M168" s="144"/>
      <c r="N168" s="61"/>
      <c r="O168" s="314"/>
      <c r="Q168" t="str">
        <f t="shared" si="20"/>
        <v/>
      </c>
      <c r="S168" t="e">
        <f t="shared" ca="1" si="29"/>
        <v>#VALUE!</v>
      </c>
      <c r="T168" t="e">
        <f t="shared" ca="1" si="26"/>
        <v>#VALUE!</v>
      </c>
      <c r="U168">
        <f t="shared" si="30"/>
        <v>96</v>
      </c>
      <c r="V168">
        <v>8.7500000000006093</v>
      </c>
      <c r="W168">
        <f t="shared" si="33"/>
        <v>8</v>
      </c>
      <c r="X168" t="str" cm="1">
        <f t="array" aca="1" ref="X168" ca="1">IFERROR(INDEX('PC&amp;PD'!$A$1:$AS$19,ROW('PC&amp;PD'!$A$19),MATCH(INDIRECT(T168),'PC&amp;PD'!$A$1:$AS$1,0)),"")</f>
        <v/>
      </c>
      <c r="Y168" t="str">
        <f>IF(OR($N168="",$N168=0),"",IF($N168=$E$7,'Extracted info for SC'!$J$6,IF($N168=#REF!,'Extracted info for SC'!$J$7,IF($N168=#REF!,'Extracted info for SC'!$J$8,IF($N168=#REF!,'Extracted info for SC'!$J$9,IF($N168=#REF!,'Extracted info for SC'!$J$10,IF($N168=#REF!,'Extracted info for SC'!$J$11,IF($N168=#REF!,'Extracted info for SC'!$J$12,IF($N168=#REF!,'Extracted info for SC'!$J$13,IF($N168=#REF!,'Extracted info for SC'!$J$14,IF($N168=#REF!,'Extracted info for SC'!$J$15,IF($N168=#REF!,'Extracted info for SC'!$J$16,IF($N168=#REF!,'Extracted info for SC'!$J$17,IF($N168=#REF!,'Extracted info for SC'!$J$18,""))))))))))))))</f>
        <v/>
      </c>
      <c r="AA168" t="str">
        <f t="shared" si="21"/>
        <v/>
      </c>
      <c r="AB168" t="str">
        <f t="shared" si="22"/>
        <v/>
      </c>
      <c r="AC168" t="e">
        <f t="shared" ca="1" si="23"/>
        <v>#VALUE!</v>
      </c>
      <c r="AD168" t="str" cm="1">
        <f t="array" aca="1" ref="AD168" ca="1">IFERROR(IF((LEFT(INDIRECT("$F"&amp;$S168),4))="GOTS",IF($G168="Organic","GOTS_Organic_raw",(IF($G168="Responsible","GOTS_Responsible",(IF($G168="No Attribute (Conventional)","GOTS_conventional",(IF($G168="Recycled Pre/Post-Consumer","GOTS_pre_post",(IF($G168="In-Conversion","GOTS_in_conversion",(IF($G168="Sustainably Sourced","Sustainably_sourced",(IF($G168="Recycled pre-consumer organic","GOTS_recycled_organic",""))))))))))))),IF($G168="Organic","Organic",(IF($G168="Responsible","Responsible",(IF($G168="No Attribute (Conventional)","No_Attribute_Conventional",(IF($G168="Recycled Pre/Post-Consumer","Recycled_Pre_Post_Consumer",(IF($G168="In-Conversion","In_Conversion",(IF($G168="Recycled Pre-Consumer","Recycled_Pre_Consumer",(IF($G168="Recycled Post-Consumer","Recycled_Post_Consumer",(IF($G168="Sustainably Sourced","Sustainably_sourced",(IF($G168="Recycled pre-consumer organic","GOTS_recycled_organic","")))))))))))))))))),"")</f>
        <v/>
      </c>
      <c r="AE168" t="e" cm="1">
        <f t="array" aca="1" ref="AE168" ca="1">IF($I168="",IF(INDIRECT("$F"&amp;$S168)="","",IF(LEFT(INDIRECT("$F"&amp;$S168),3)="GRS","GRS_RCS_RM",IF((LEFT(INDIRECT("$F"&amp;$S168),3))="RCS","GRS_RCS_RM",IF(INDIRECT("$F"&amp;$S168)="OCS (No Label)","OCS_Conversion_RM",IF(LEFT(INDIRECT("$F"&amp;$S168),3)="OCS","OCS_RM",IF(RIGHT(INDIRECT("$F"&amp;$S168),10)="conversion","GOTS_RM_conversion",IF((LEFT(INDIRECT("$F"&amp;$S168),4))="GOTS","GOTS_RM","Responsible_RM"))))))),"DELETERM")</f>
        <v>#VALUE!</v>
      </c>
      <c r="AF168" t="e" cm="1">
        <f t="array" aca="1" ref="AF168" ca="1">IF($S168="","",INDIRECT("$Z"&amp;$S168))</f>
        <v>#VALUE!</v>
      </c>
      <c r="AG168" t="str">
        <f t="shared" si="24"/>
        <v/>
      </c>
      <c r="AH168" t="str" cm="1">
        <f t="array" aca="1" ref="AH168" ca="1">IFERROR(INDIRECT("$ag"&amp;S168),"")</f>
        <v/>
      </c>
      <c r="AI168" t="e" cm="1">
        <f t="array" aca="1" ref="AI168" ca="1">INDIRECT("O"&amp;S168)</f>
        <v>#VALUE!</v>
      </c>
      <c r="AJ168" t="str">
        <f t="shared" si="25"/>
        <v/>
      </c>
    </row>
    <row r="169" spans="1:36" ht="16.5" customHeight="1">
      <c r="A169" s="130"/>
      <c r="B169" s="136"/>
      <c r="C169" s="137"/>
      <c r="D169" s="146"/>
      <c r="E169" s="146"/>
      <c r="F169" s="137"/>
      <c r="G169" s="147"/>
      <c r="H169" s="147"/>
      <c r="I169" s="147"/>
      <c r="J169" s="147"/>
      <c r="K169" s="38"/>
      <c r="L169" s="144"/>
      <c r="M169" s="144"/>
      <c r="N169" s="61"/>
      <c r="O169" s="314"/>
      <c r="Q169" t="str">
        <f t="shared" si="20"/>
        <v/>
      </c>
      <c r="S169" t="e">
        <f t="shared" ca="1" si="29"/>
        <v>#VALUE!</v>
      </c>
      <c r="T169" t="e">
        <f t="shared" ca="1" si="26"/>
        <v>#VALUE!</v>
      </c>
      <c r="U169">
        <f t="shared" si="30"/>
        <v>96</v>
      </c>
      <c r="V169">
        <v>8.8333333333339503</v>
      </c>
      <c r="W169">
        <f t="shared" si="33"/>
        <v>8</v>
      </c>
      <c r="X169" t="str" cm="1">
        <f t="array" aca="1" ref="X169" ca="1">IFERROR(INDEX('PC&amp;PD'!$A$1:$AS$19,ROW('PC&amp;PD'!$A$19),MATCH(INDIRECT(T169),'PC&amp;PD'!$A$1:$AS$1,0)),"")</f>
        <v/>
      </c>
      <c r="Y169" t="str">
        <f>IF(OR($N169="",$N169=0),"",IF($N169=$E$7,'Extracted info for SC'!$J$6,IF($N169=#REF!,'Extracted info for SC'!$J$7,IF($N169=#REF!,'Extracted info for SC'!$J$8,IF($N169=#REF!,'Extracted info for SC'!$J$9,IF($N169=#REF!,'Extracted info for SC'!$J$10,IF($N169=#REF!,'Extracted info for SC'!$J$11,IF($N169=#REF!,'Extracted info for SC'!$J$12,IF($N169=#REF!,'Extracted info for SC'!$J$13,IF($N169=#REF!,'Extracted info for SC'!$J$14,IF($N169=#REF!,'Extracted info for SC'!$J$15,IF($N169=#REF!,'Extracted info for SC'!$J$16,IF($N169=#REF!,'Extracted info for SC'!$J$17,IF($N169=#REF!,'Extracted info for SC'!$J$18,""))))))))))))))</f>
        <v/>
      </c>
      <c r="AA169" t="str">
        <f t="shared" si="21"/>
        <v/>
      </c>
      <c r="AB169" t="str">
        <f t="shared" si="22"/>
        <v/>
      </c>
      <c r="AC169" t="e">
        <f t="shared" ca="1" si="23"/>
        <v>#VALUE!</v>
      </c>
      <c r="AD169" t="str" cm="1">
        <f t="array" aca="1" ref="AD169" ca="1">IFERROR(IF((LEFT(INDIRECT("$F"&amp;$S169),4))="GOTS",IF($G169="Organic","GOTS_Organic_raw",(IF($G169="Responsible","GOTS_Responsible",(IF($G169="No Attribute (Conventional)","GOTS_conventional",(IF($G169="Recycled Pre/Post-Consumer","GOTS_pre_post",(IF($G169="In-Conversion","GOTS_in_conversion",(IF($G169="Sustainably Sourced","Sustainably_sourced",(IF($G169="Recycled pre-consumer organic","GOTS_recycled_organic",""))))))))))))),IF($G169="Organic","Organic",(IF($G169="Responsible","Responsible",(IF($G169="No Attribute (Conventional)","No_Attribute_Conventional",(IF($G169="Recycled Pre/Post-Consumer","Recycled_Pre_Post_Consumer",(IF($G169="In-Conversion","In_Conversion",(IF($G169="Recycled Pre-Consumer","Recycled_Pre_Consumer",(IF($G169="Recycled Post-Consumer","Recycled_Post_Consumer",(IF($G169="Sustainably Sourced","Sustainably_sourced",(IF($G169="Recycled pre-consumer organic","GOTS_recycled_organic","")))))))))))))))))),"")</f>
        <v/>
      </c>
      <c r="AE169" t="e" cm="1">
        <f t="array" aca="1" ref="AE169" ca="1">IF($I169="",IF(INDIRECT("$F"&amp;$S169)="","",IF(LEFT(INDIRECT("$F"&amp;$S169),3)="GRS","GRS_RCS_RM",IF((LEFT(INDIRECT("$F"&amp;$S169),3))="RCS","GRS_RCS_RM",IF(INDIRECT("$F"&amp;$S169)="OCS (No Label)","OCS_Conversion_RM",IF(LEFT(INDIRECT("$F"&amp;$S169),3)="OCS","OCS_RM",IF(RIGHT(INDIRECT("$F"&amp;$S169),10)="conversion","GOTS_RM_conversion",IF((LEFT(INDIRECT("$F"&amp;$S169),4))="GOTS","GOTS_RM","Responsible_RM"))))))),"DELETERM")</f>
        <v>#VALUE!</v>
      </c>
      <c r="AF169" t="e" cm="1">
        <f t="array" aca="1" ref="AF169" ca="1">IF($S169="","",INDIRECT("$Z"&amp;$S169))</f>
        <v>#VALUE!</v>
      </c>
      <c r="AG169" t="str">
        <f t="shared" si="24"/>
        <v/>
      </c>
      <c r="AH169" t="str" cm="1">
        <f t="array" aca="1" ref="AH169" ca="1">IFERROR(INDIRECT("$ag"&amp;S169),"")</f>
        <v/>
      </c>
      <c r="AI169" t="e" cm="1">
        <f t="array" aca="1" ref="AI169" ca="1">INDIRECT("O"&amp;S169)</f>
        <v>#VALUE!</v>
      </c>
      <c r="AJ169" t="str">
        <f t="shared" si="25"/>
        <v/>
      </c>
    </row>
    <row r="170" spans="1:36" ht="16.5" customHeight="1" thickBot="1">
      <c r="A170" s="131"/>
      <c r="B170" s="138"/>
      <c r="C170" s="139"/>
      <c r="D170" s="148"/>
      <c r="E170" s="148"/>
      <c r="F170" s="139"/>
      <c r="G170" s="149"/>
      <c r="H170" s="149"/>
      <c r="I170" s="149"/>
      <c r="J170" s="149"/>
      <c r="K170" s="39"/>
      <c r="L170" s="145"/>
      <c r="M170" s="145"/>
      <c r="N170" s="62"/>
      <c r="O170" s="315"/>
      <c r="Q170" t="str">
        <f t="shared" si="20"/>
        <v/>
      </c>
      <c r="S170" t="e">
        <f t="shared" ca="1" si="29"/>
        <v>#VALUE!</v>
      </c>
      <c r="T170" t="e">
        <f t="shared" ca="1" si="26"/>
        <v>#VALUE!</v>
      </c>
      <c r="U170">
        <f t="shared" si="30"/>
        <v>96</v>
      </c>
      <c r="V170">
        <v>8.9166666666672896</v>
      </c>
      <c r="W170">
        <f t="shared" si="33"/>
        <v>8</v>
      </c>
      <c r="X170" t="str" cm="1">
        <f t="array" aca="1" ref="X170" ca="1">IFERROR(INDEX('PC&amp;PD'!$A$1:$AS$19,ROW('PC&amp;PD'!$A$19),MATCH(INDIRECT(T170),'PC&amp;PD'!$A$1:$AS$1,0)),"")</f>
        <v/>
      </c>
      <c r="Y170" t="str">
        <f>IF(OR($N170="",$N170=0),"",IF($N170=$E$7,'Extracted info for SC'!$J$6,IF($N170=#REF!,'Extracted info for SC'!$J$7,IF($N170=#REF!,'Extracted info for SC'!$J$8,IF($N170=#REF!,'Extracted info for SC'!$J$9,IF($N170=#REF!,'Extracted info for SC'!$J$10,IF($N170=#REF!,'Extracted info for SC'!$J$11,IF($N170=#REF!,'Extracted info for SC'!$J$12,IF($N170=#REF!,'Extracted info for SC'!$J$13,IF($N170=#REF!,'Extracted info for SC'!$J$14,IF($N170=#REF!,'Extracted info for SC'!$J$15,IF($N170=#REF!,'Extracted info for SC'!$J$16,IF($N170=#REF!,'Extracted info for SC'!$J$17,IF($N170=#REF!,'Extracted info for SC'!$J$18,""))))))))))))))</f>
        <v/>
      </c>
      <c r="AA170" t="str">
        <f t="shared" si="21"/>
        <v/>
      </c>
      <c r="AB170" t="str">
        <f t="shared" si="22"/>
        <v/>
      </c>
      <c r="AC170" t="e">
        <f t="shared" ca="1" si="23"/>
        <v>#VALUE!</v>
      </c>
      <c r="AD170" t="str" cm="1">
        <f t="array" aca="1" ref="AD170" ca="1">IFERROR(IF((LEFT(INDIRECT("$F"&amp;$S170),4))="GOTS",IF($G170="Organic","GOTS_Organic_raw",(IF($G170="Responsible","GOTS_Responsible",(IF($G170="No Attribute (Conventional)","GOTS_conventional",(IF($G170="Recycled Pre/Post-Consumer","GOTS_pre_post",(IF($G170="In-Conversion","GOTS_in_conversion",(IF($G170="Sustainably Sourced","Sustainably_sourced",(IF($G170="Recycled pre-consumer organic","GOTS_recycled_organic",""))))))))))))),IF($G170="Organic","Organic",(IF($G170="Responsible","Responsible",(IF($G170="No Attribute (Conventional)","No_Attribute_Conventional",(IF($G170="Recycled Pre/Post-Consumer","Recycled_Pre_Post_Consumer",(IF($G170="In-Conversion","In_Conversion",(IF($G170="Recycled Pre-Consumer","Recycled_Pre_Consumer",(IF($G170="Recycled Post-Consumer","Recycled_Post_Consumer",(IF($G170="Sustainably Sourced","Sustainably_sourced",(IF($G170="Recycled pre-consumer organic","GOTS_recycled_organic","")))))))))))))))))),"")</f>
        <v/>
      </c>
      <c r="AE170" t="e" cm="1">
        <f t="array" aca="1" ref="AE170" ca="1">IF($I170="",IF(INDIRECT("$F"&amp;$S170)="","",IF(LEFT(INDIRECT("$F"&amp;$S170),3)="GRS","GRS_RCS_RM",IF((LEFT(INDIRECT("$F"&amp;$S170),3))="RCS","GRS_RCS_RM",IF(INDIRECT("$F"&amp;$S170)="OCS (No Label)","OCS_Conversion_RM",IF(LEFT(INDIRECT("$F"&amp;$S170),3)="OCS","OCS_RM",IF(RIGHT(INDIRECT("$F"&amp;$S170),10)="conversion","GOTS_RM_conversion",IF((LEFT(INDIRECT("$F"&amp;$S170),4))="GOTS","GOTS_RM","Responsible_RM"))))))),"DELETERM")</f>
        <v>#VALUE!</v>
      </c>
      <c r="AF170" t="e" cm="1">
        <f t="array" aca="1" ref="AF170" ca="1">IF($S170="","",INDIRECT("$Z"&amp;$S170))</f>
        <v>#VALUE!</v>
      </c>
      <c r="AG170" t="str">
        <f t="shared" si="24"/>
        <v/>
      </c>
      <c r="AH170" t="str" cm="1">
        <f t="array" aca="1" ref="AH170" ca="1">IFERROR(INDIRECT("$ag"&amp;S170),"")</f>
        <v/>
      </c>
      <c r="AI170" t="e" cm="1">
        <f t="array" aca="1" ref="AI170" ca="1">INDIRECT("O"&amp;S170)</f>
        <v>#VALUE!</v>
      </c>
      <c r="AJ170" t="str">
        <f t="shared" si="25"/>
        <v/>
      </c>
    </row>
    <row r="171" spans="1:36" ht="16.5" customHeight="1">
      <c r="A171" s="128" t="str">
        <f>IF(B171="","",COUNTA($B$63:$B171))</f>
        <v/>
      </c>
      <c r="B171" s="132"/>
      <c r="C171" s="133"/>
      <c r="D171" s="140"/>
      <c r="E171" s="140"/>
      <c r="F171" s="133"/>
      <c r="G171" s="141"/>
      <c r="H171" s="141"/>
      <c r="I171" s="141"/>
      <c r="J171" s="141"/>
      <c r="K171" s="37"/>
      <c r="L171" s="142" t="str">
        <f>IF(R171="","",LEFT(R171,LEN(R171)-2))</f>
        <v/>
      </c>
      <c r="M171" s="142"/>
      <c r="N171" s="60"/>
      <c r="O171" s="313"/>
      <c r="Q171" t="str">
        <f t="shared" si="20"/>
        <v/>
      </c>
      <c r="R171" t="str">
        <f t="shared" ref="R171" si="36">CONCATENATE($Q171,Q172,Q173,Q174,Q175,Q176,$Q177,$Q178,$Q179,$Q180,$Q181,$Q182)</f>
        <v/>
      </c>
      <c r="S171" t="e">
        <f t="shared" ca="1" si="29"/>
        <v>#VALUE!</v>
      </c>
      <c r="T171" t="e">
        <f t="shared" ca="1" si="26"/>
        <v>#VALUE!</v>
      </c>
      <c r="U171">
        <f t="shared" si="30"/>
        <v>108</v>
      </c>
      <c r="V171">
        <v>9.0000000000006306</v>
      </c>
      <c r="W171">
        <f t="shared" si="33"/>
        <v>9</v>
      </c>
      <c r="X171" t="str" cm="1">
        <f t="array" aca="1" ref="X171" ca="1">IFERROR(INDEX('PC&amp;PD'!$A$1:$AS$19,ROW('PC&amp;PD'!$A$19),MATCH(INDIRECT(T171),'PC&amp;PD'!$A$1:$AS$1,0)),"")</f>
        <v/>
      </c>
      <c r="Y171" t="str">
        <f>IF(OR($N171="",$N171=0),"",IF($N171=$E$7,'Extracted info for SC'!$J$6,IF($N171=#REF!,'Extracted info for SC'!$J$7,IF($N171=#REF!,'Extracted info for SC'!$J$8,IF($N171=#REF!,'Extracted info for SC'!$J$9,IF($N171=#REF!,'Extracted info for SC'!$J$10,IF($N171=#REF!,'Extracted info for SC'!$J$11,IF($N171=#REF!,'Extracted info for SC'!$J$12,IF($N171=#REF!,'Extracted info for SC'!$J$13,IF($N171=#REF!,'Extracted info for SC'!$J$14,IF($N171=#REF!,'Extracted info for SC'!$J$15,IF($N171=#REF!,'Extracted info for SC'!$J$16,IF($N171=#REF!,'Extracted info for SC'!$J$17,IF($N171=#REF!,'Extracted info for SC'!$J$18,""))))))))))))))</f>
        <v/>
      </c>
      <c r="Z171" t="str">
        <f t="shared" ref="Z171" si="37">IFERROR(IF($F171="OCS 100","OCS (OCS 100)",IF($F171="OCS Blended","OCS (OCS Blended)",IF($F171="OCS (No Label)","OCS (No Label)",IF($F171="RCS 100","RCS (RCS 100)",IF($F171="RCS Blended","RCS (RCS Blended)",IF($F171="GRS","GRS (GRS)",IF($F171="GRS (No Label)", "GRS (No Label)",IF($F171="RDS","RDS (RDS)",IF($F171="RWS","RWS (RWS)",IF($F171="RAS","RAS (RAS)",IF($F171="RMS","RMS (RMS)",IF($F171="GOTS Organic","GOTS (Organic)",IF($F171="GOTS Made with organic","GOTS (Made with Organic)",IF($F171="GOTS Organic - in conversion","GOTS (Organic - In Conversion)",IF($F171="GOTS Made with organic - in conversion","GOTS (Made with Organic - In Conversion)",""))))))))))))))),"")</f>
        <v/>
      </c>
      <c r="AA171" t="str">
        <f t="shared" si="21"/>
        <v/>
      </c>
      <c r="AB171" t="str">
        <f t="shared" si="22"/>
        <v/>
      </c>
      <c r="AC171" t="e">
        <f t="shared" ca="1" si="23"/>
        <v>#VALUE!</v>
      </c>
      <c r="AD171" t="str" cm="1">
        <f t="array" aca="1" ref="AD171" ca="1">IFERROR(IF((LEFT(INDIRECT("$F"&amp;$S171),4))="GOTS",IF($G171="Organic","GOTS_Organic_raw",(IF($G171="Responsible","GOTS_Responsible",(IF($G171="No Attribute (Conventional)","GOTS_conventional",(IF($G171="Recycled Pre/Post-Consumer","GOTS_pre_post",(IF($G171="In-Conversion","GOTS_in_conversion",(IF($G171="Sustainably Sourced","Sustainably_sourced",(IF($G171="Recycled pre-consumer organic","GOTS_recycled_organic",""))))))))))))),IF($G171="Organic","Organic",(IF($G171="Responsible","Responsible",(IF($G171="No Attribute (Conventional)","No_Attribute_Conventional",(IF($G171="Recycled Pre/Post-Consumer","Recycled_Pre_Post_Consumer",(IF($G171="In-Conversion","In_Conversion",(IF($G171="Recycled Pre-Consumer","Recycled_Pre_Consumer",(IF($G171="Recycled Post-Consumer","Recycled_Post_Consumer",(IF($G171="Sustainably Sourced","Sustainably_sourced",(IF($G171="Recycled pre-consumer organic","GOTS_recycled_organic","")))))))))))))))))),"")</f>
        <v/>
      </c>
      <c r="AE171" t="e" cm="1">
        <f t="array" aca="1" ref="AE171" ca="1">IF($I171="",IF(INDIRECT("$F"&amp;$S171)="","",IF(LEFT(INDIRECT("$F"&amp;$S171),3)="GRS","GRS_RCS_RM",IF((LEFT(INDIRECT("$F"&amp;$S171),3))="RCS","GRS_RCS_RM",IF(INDIRECT("$F"&amp;$S171)="OCS (No Label)","OCS_Conversion_RM",IF(LEFT(INDIRECT("$F"&amp;$S171),3)="OCS","OCS_RM",IF(RIGHT(INDIRECT("$F"&amp;$S171),10)="conversion","GOTS_RM_conversion",IF((LEFT(INDIRECT("$F"&amp;$S171),4))="GOTS","GOTS_RM","Responsible_RM"))))))),"DELETERM")</f>
        <v>#VALUE!</v>
      </c>
      <c r="AF171" t="e" cm="1">
        <f t="array" aca="1" ref="AF171" ca="1">IF($S171="","",INDIRECT("$Z"&amp;$S171))</f>
        <v>#VALUE!</v>
      </c>
      <c r="AG171" t="str">
        <f t="shared" si="24"/>
        <v/>
      </c>
      <c r="AH171" t="str" cm="1">
        <f t="array" aca="1" ref="AH171" ca="1">IFERROR(INDIRECT("$ag"&amp;S171),"")</f>
        <v/>
      </c>
      <c r="AI171" t="e" cm="1">
        <f t="array" aca="1" ref="AI171" ca="1">INDIRECT("O"&amp;S171)</f>
        <v>#VALUE!</v>
      </c>
      <c r="AJ171" t="str">
        <f t="shared" si="25"/>
        <v/>
      </c>
    </row>
    <row r="172" spans="1:36" ht="16.5" customHeight="1">
      <c r="A172" s="129"/>
      <c r="B172" s="134"/>
      <c r="C172" s="135"/>
      <c r="D172" s="146"/>
      <c r="E172" s="146"/>
      <c r="F172" s="135"/>
      <c r="G172" s="147"/>
      <c r="H172" s="147"/>
      <c r="I172" s="147"/>
      <c r="J172" s="147"/>
      <c r="K172" s="38"/>
      <c r="L172" s="143"/>
      <c r="M172" s="143"/>
      <c r="N172" s="61"/>
      <c r="O172" s="314"/>
      <c r="Q172" t="str">
        <f t="shared" si="20"/>
        <v/>
      </c>
      <c r="S172" t="e">
        <f t="shared" ca="1" si="29"/>
        <v>#VALUE!</v>
      </c>
      <c r="T172" t="e">
        <f t="shared" ca="1" si="26"/>
        <v>#VALUE!</v>
      </c>
      <c r="U172">
        <f t="shared" si="30"/>
        <v>108</v>
      </c>
      <c r="V172">
        <v>9.0833333333339699</v>
      </c>
      <c r="W172">
        <f t="shared" si="33"/>
        <v>9</v>
      </c>
      <c r="X172" t="str" cm="1">
        <f t="array" aca="1" ref="X172" ca="1">IFERROR(INDEX('PC&amp;PD'!$A$1:$AS$19,ROW('PC&amp;PD'!$A$19),MATCH(INDIRECT(T172),'PC&amp;PD'!$A$1:$AS$1,0)),"")</f>
        <v/>
      </c>
      <c r="Y172" t="str">
        <f>IF(OR($N172="",$N172=0),"",IF($N172=$E$7,'Extracted info for SC'!$J$6,IF($N172=#REF!,'Extracted info for SC'!$J$7,IF($N172=#REF!,'Extracted info for SC'!$J$8,IF($N172=#REF!,'Extracted info for SC'!$J$9,IF($N172=#REF!,'Extracted info for SC'!$J$10,IF($N172=#REF!,'Extracted info for SC'!$J$11,IF($N172=#REF!,'Extracted info for SC'!$J$12,IF($N172=#REF!,'Extracted info for SC'!$J$13,IF($N172=#REF!,'Extracted info for SC'!$J$14,IF($N172=#REF!,'Extracted info for SC'!$J$15,IF($N172=#REF!,'Extracted info for SC'!$J$16,IF($N172=#REF!,'Extracted info for SC'!$J$17,IF($N172=#REF!,'Extracted info for SC'!$J$18,""))))))))))))))</f>
        <v/>
      </c>
      <c r="AA172" t="str">
        <f t="shared" si="21"/>
        <v/>
      </c>
      <c r="AB172" t="str">
        <f t="shared" si="22"/>
        <v/>
      </c>
      <c r="AC172" t="e">
        <f t="shared" ca="1" si="23"/>
        <v>#VALUE!</v>
      </c>
      <c r="AD172" t="str" cm="1">
        <f t="array" aca="1" ref="AD172" ca="1">IFERROR(IF((LEFT(INDIRECT("$F"&amp;$S172),4))="GOTS",IF($G172="Organic","GOTS_Organic_raw",(IF($G172="Responsible","GOTS_Responsible",(IF($G172="No Attribute (Conventional)","GOTS_conventional",(IF($G172="Recycled Pre/Post-Consumer","GOTS_pre_post",(IF($G172="In-Conversion","GOTS_in_conversion",(IF($G172="Sustainably Sourced","Sustainably_sourced",(IF($G172="Recycled pre-consumer organic","GOTS_recycled_organic",""))))))))))))),IF($G172="Organic","Organic",(IF($G172="Responsible","Responsible",(IF($G172="No Attribute (Conventional)","No_Attribute_Conventional",(IF($G172="Recycled Pre/Post-Consumer","Recycled_Pre_Post_Consumer",(IF($G172="In-Conversion","In_Conversion",(IF($G172="Recycled Pre-Consumer","Recycled_Pre_Consumer",(IF($G172="Recycled Post-Consumer","Recycled_Post_Consumer",(IF($G172="Sustainably Sourced","Sustainably_sourced",(IF($G172="Recycled pre-consumer organic","GOTS_recycled_organic","")))))))))))))))))),"")</f>
        <v/>
      </c>
      <c r="AE172" t="e" cm="1">
        <f t="array" aca="1" ref="AE172" ca="1">IF($I172="",IF(INDIRECT("$F"&amp;$S172)="","",IF(LEFT(INDIRECT("$F"&amp;$S172),3)="GRS","GRS_RCS_RM",IF((LEFT(INDIRECT("$F"&amp;$S172),3))="RCS","GRS_RCS_RM",IF(INDIRECT("$F"&amp;$S172)="OCS (No Label)","OCS_Conversion_RM",IF(LEFT(INDIRECT("$F"&amp;$S172),3)="OCS","OCS_RM",IF(RIGHT(INDIRECT("$F"&amp;$S172),10)="conversion","GOTS_RM_conversion",IF((LEFT(INDIRECT("$F"&amp;$S172),4))="GOTS","GOTS_RM","Responsible_RM"))))))),"DELETERM")</f>
        <v>#VALUE!</v>
      </c>
      <c r="AF172" t="e" cm="1">
        <f t="array" aca="1" ref="AF172" ca="1">IF($S172="","",INDIRECT("$Z"&amp;$S172))</f>
        <v>#VALUE!</v>
      </c>
      <c r="AG172" t="str">
        <f t="shared" si="24"/>
        <v/>
      </c>
      <c r="AH172" t="str" cm="1">
        <f t="array" aca="1" ref="AH172" ca="1">IFERROR(INDIRECT("$ag"&amp;S172),"")</f>
        <v/>
      </c>
      <c r="AI172" t="e" cm="1">
        <f t="array" aca="1" ref="AI172" ca="1">INDIRECT("O"&amp;S172)</f>
        <v>#VALUE!</v>
      </c>
      <c r="AJ172" t="str">
        <f t="shared" si="25"/>
        <v/>
      </c>
    </row>
    <row r="173" spans="1:36" ht="16.5" customHeight="1">
      <c r="A173" s="129"/>
      <c r="B173" s="134"/>
      <c r="C173" s="135"/>
      <c r="D173" s="146"/>
      <c r="E173" s="146"/>
      <c r="F173" s="135"/>
      <c r="G173" s="147"/>
      <c r="H173" s="147"/>
      <c r="I173" s="147"/>
      <c r="J173" s="147"/>
      <c r="K173" s="38"/>
      <c r="L173" s="143"/>
      <c r="M173" s="143"/>
      <c r="N173" s="61"/>
      <c r="O173" s="314"/>
      <c r="Q173" t="str">
        <f t="shared" si="20"/>
        <v/>
      </c>
      <c r="S173" t="e">
        <f t="shared" ca="1" si="29"/>
        <v>#VALUE!</v>
      </c>
      <c r="T173" t="e">
        <f t="shared" ca="1" si="26"/>
        <v>#VALUE!</v>
      </c>
      <c r="U173">
        <f t="shared" si="30"/>
        <v>108</v>
      </c>
      <c r="V173">
        <v>9.1666666666673091</v>
      </c>
      <c r="W173">
        <f t="shared" si="33"/>
        <v>9</v>
      </c>
      <c r="X173" t="str" cm="1">
        <f t="array" aca="1" ref="X173" ca="1">IFERROR(INDEX('PC&amp;PD'!$A$1:$AS$19,ROW('PC&amp;PD'!$A$19),MATCH(INDIRECT(T173),'PC&amp;PD'!$A$1:$AS$1,0)),"")</f>
        <v/>
      </c>
      <c r="Y173" t="str">
        <f>IF(OR($N173="",$N173=0),"",IF($N173=$E$7,'Extracted info for SC'!$J$6,IF($N173=#REF!,'Extracted info for SC'!$J$7,IF($N173=#REF!,'Extracted info for SC'!$J$8,IF($N173=#REF!,'Extracted info for SC'!$J$9,IF($N173=#REF!,'Extracted info for SC'!$J$10,IF($N173=#REF!,'Extracted info for SC'!$J$11,IF($N173=#REF!,'Extracted info for SC'!$J$12,IF($N173=#REF!,'Extracted info for SC'!$J$13,IF($N173=#REF!,'Extracted info for SC'!$J$14,IF($N173=#REF!,'Extracted info for SC'!$J$15,IF($N173=#REF!,'Extracted info for SC'!$J$16,IF($N173=#REF!,'Extracted info for SC'!$J$17,IF($N173=#REF!,'Extracted info for SC'!$J$18,""))))))))))))))</f>
        <v/>
      </c>
      <c r="AA173" t="str">
        <f t="shared" si="21"/>
        <v/>
      </c>
      <c r="AB173" t="str">
        <f t="shared" si="22"/>
        <v/>
      </c>
      <c r="AC173" t="e">
        <f t="shared" ca="1" si="23"/>
        <v>#VALUE!</v>
      </c>
      <c r="AD173" t="str" cm="1">
        <f t="array" aca="1" ref="AD173" ca="1">IFERROR(IF((LEFT(INDIRECT("$F"&amp;$S173),4))="GOTS",IF($G173="Organic","GOTS_Organic_raw",(IF($G173="Responsible","GOTS_Responsible",(IF($G173="No Attribute (Conventional)","GOTS_conventional",(IF($G173="Recycled Pre/Post-Consumer","GOTS_pre_post",(IF($G173="In-Conversion","GOTS_in_conversion",(IF($G173="Sustainably Sourced","Sustainably_sourced",(IF($G173="Recycled pre-consumer organic","GOTS_recycled_organic",""))))))))))))),IF($G173="Organic","Organic",(IF($G173="Responsible","Responsible",(IF($G173="No Attribute (Conventional)","No_Attribute_Conventional",(IF($G173="Recycled Pre/Post-Consumer","Recycled_Pre_Post_Consumer",(IF($G173="In-Conversion","In_Conversion",(IF($G173="Recycled Pre-Consumer","Recycled_Pre_Consumer",(IF($G173="Recycled Post-Consumer","Recycled_Post_Consumer",(IF($G173="Sustainably Sourced","Sustainably_sourced",(IF($G173="Recycled pre-consumer organic","GOTS_recycled_organic","")))))))))))))))))),"")</f>
        <v/>
      </c>
      <c r="AE173" t="e" cm="1">
        <f t="array" aca="1" ref="AE173" ca="1">IF($I173="",IF(INDIRECT("$F"&amp;$S173)="","",IF(LEFT(INDIRECT("$F"&amp;$S173),3)="GRS","GRS_RCS_RM",IF((LEFT(INDIRECT("$F"&amp;$S173),3))="RCS","GRS_RCS_RM",IF(INDIRECT("$F"&amp;$S173)="OCS (No Label)","OCS_Conversion_RM",IF(LEFT(INDIRECT("$F"&amp;$S173),3)="OCS","OCS_RM",IF(RIGHT(INDIRECT("$F"&amp;$S173),10)="conversion","GOTS_RM_conversion",IF((LEFT(INDIRECT("$F"&amp;$S173),4))="GOTS","GOTS_RM","Responsible_RM"))))))),"DELETERM")</f>
        <v>#VALUE!</v>
      </c>
      <c r="AF173" t="e" cm="1">
        <f t="array" aca="1" ref="AF173" ca="1">IF($S173="","",INDIRECT("$Z"&amp;$S173))</f>
        <v>#VALUE!</v>
      </c>
      <c r="AG173" t="str">
        <f t="shared" si="24"/>
        <v/>
      </c>
      <c r="AH173" t="str" cm="1">
        <f t="array" aca="1" ref="AH173" ca="1">IFERROR(INDIRECT("$ag"&amp;S173),"")</f>
        <v/>
      </c>
      <c r="AI173" t="e" cm="1">
        <f t="array" aca="1" ref="AI173" ca="1">INDIRECT("O"&amp;S173)</f>
        <v>#VALUE!</v>
      </c>
      <c r="AJ173" t="str">
        <f t="shared" si="25"/>
        <v/>
      </c>
    </row>
    <row r="174" spans="1:36" ht="16.5" customHeight="1">
      <c r="A174" s="129"/>
      <c r="B174" s="134"/>
      <c r="C174" s="135"/>
      <c r="D174" s="146"/>
      <c r="E174" s="146"/>
      <c r="F174" s="135"/>
      <c r="G174" s="147"/>
      <c r="H174" s="147"/>
      <c r="I174" s="147"/>
      <c r="J174" s="147"/>
      <c r="K174" s="38"/>
      <c r="L174" s="143"/>
      <c r="M174" s="143"/>
      <c r="N174" s="61"/>
      <c r="O174" s="314"/>
      <c r="Q174" t="str">
        <f t="shared" si="20"/>
        <v/>
      </c>
      <c r="S174" t="e">
        <f t="shared" ca="1" si="29"/>
        <v>#VALUE!</v>
      </c>
      <c r="T174" t="e">
        <f t="shared" ca="1" si="26"/>
        <v>#VALUE!</v>
      </c>
      <c r="U174">
        <f t="shared" si="30"/>
        <v>108</v>
      </c>
      <c r="V174">
        <v>9.2500000000006501</v>
      </c>
      <c r="W174">
        <f t="shared" si="33"/>
        <v>9</v>
      </c>
      <c r="X174" t="str" cm="1">
        <f t="array" aca="1" ref="X174" ca="1">IFERROR(INDEX('PC&amp;PD'!$A$1:$AS$19,ROW('PC&amp;PD'!$A$19),MATCH(INDIRECT(T174),'PC&amp;PD'!$A$1:$AS$1,0)),"")</f>
        <v/>
      </c>
      <c r="Y174" t="str">
        <f>IF(OR($N174="",$N174=0),"",IF($N174=$E$7,'Extracted info for SC'!$J$6,IF($N174=#REF!,'Extracted info for SC'!$J$7,IF($N174=#REF!,'Extracted info for SC'!$J$8,IF($N174=#REF!,'Extracted info for SC'!$J$9,IF($N174=#REF!,'Extracted info for SC'!$J$10,IF($N174=#REF!,'Extracted info for SC'!$J$11,IF($N174=#REF!,'Extracted info for SC'!$J$12,IF($N174=#REF!,'Extracted info for SC'!$J$13,IF($N174=#REF!,'Extracted info for SC'!$J$14,IF($N174=#REF!,'Extracted info for SC'!$J$15,IF($N174=#REF!,'Extracted info for SC'!$J$16,IF($N174=#REF!,'Extracted info for SC'!$J$17,IF($N174=#REF!,'Extracted info for SC'!$J$18,""))))))))))))))</f>
        <v/>
      </c>
      <c r="AA174" t="str">
        <f t="shared" si="21"/>
        <v/>
      </c>
      <c r="AB174" t="str">
        <f t="shared" si="22"/>
        <v/>
      </c>
      <c r="AC174" t="e">
        <f t="shared" ca="1" si="23"/>
        <v>#VALUE!</v>
      </c>
      <c r="AD174" t="str" cm="1">
        <f t="array" aca="1" ref="AD174" ca="1">IFERROR(IF((LEFT(INDIRECT("$F"&amp;$S174),4))="GOTS",IF($G174="Organic","GOTS_Organic_raw",(IF($G174="Responsible","GOTS_Responsible",(IF($G174="No Attribute (Conventional)","GOTS_conventional",(IF($G174="Recycled Pre/Post-Consumer","GOTS_pre_post",(IF($G174="In-Conversion","GOTS_in_conversion",(IF($G174="Sustainably Sourced","Sustainably_sourced",(IF($G174="Recycled pre-consumer organic","GOTS_recycled_organic",""))))))))))))),IF($G174="Organic","Organic",(IF($G174="Responsible","Responsible",(IF($G174="No Attribute (Conventional)","No_Attribute_Conventional",(IF($G174="Recycled Pre/Post-Consumer","Recycled_Pre_Post_Consumer",(IF($G174="In-Conversion","In_Conversion",(IF($G174="Recycled Pre-Consumer","Recycled_Pre_Consumer",(IF($G174="Recycled Post-Consumer","Recycled_Post_Consumer",(IF($G174="Sustainably Sourced","Sustainably_sourced",(IF($G174="Recycled pre-consumer organic","GOTS_recycled_organic","")))))))))))))))))),"")</f>
        <v/>
      </c>
      <c r="AE174" t="e" cm="1">
        <f t="array" aca="1" ref="AE174" ca="1">IF($I174="",IF(INDIRECT("$F"&amp;$S174)="","",IF(LEFT(INDIRECT("$F"&amp;$S174),3)="GRS","GRS_RCS_RM",IF((LEFT(INDIRECT("$F"&amp;$S174),3))="RCS","GRS_RCS_RM",IF(INDIRECT("$F"&amp;$S174)="OCS (No Label)","OCS_Conversion_RM",IF(LEFT(INDIRECT("$F"&amp;$S174),3)="OCS","OCS_RM",IF(RIGHT(INDIRECT("$F"&amp;$S174),10)="conversion","GOTS_RM_conversion",IF((LEFT(INDIRECT("$F"&amp;$S174),4))="GOTS","GOTS_RM","Responsible_RM"))))))),"DELETERM")</f>
        <v>#VALUE!</v>
      </c>
      <c r="AF174" t="e" cm="1">
        <f t="array" aca="1" ref="AF174" ca="1">IF($S174="","",INDIRECT("$Z"&amp;$S174))</f>
        <v>#VALUE!</v>
      </c>
      <c r="AG174" t="str">
        <f t="shared" si="24"/>
        <v/>
      </c>
      <c r="AH174" t="str" cm="1">
        <f t="array" aca="1" ref="AH174" ca="1">IFERROR(INDIRECT("$ag"&amp;S174),"")</f>
        <v/>
      </c>
      <c r="AI174" t="e" cm="1">
        <f t="array" aca="1" ref="AI174" ca="1">INDIRECT("O"&amp;S174)</f>
        <v>#VALUE!</v>
      </c>
      <c r="AJ174" t="str">
        <f t="shared" si="25"/>
        <v/>
      </c>
    </row>
    <row r="175" spans="1:36" ht="16.5" customHeight="1">
      <c r="A175" s="129"/>
      <c r="B175" s="134"/>
      <c r="C175" s="135"/>
      <c r="D175" s="146"/>
      <c r="E175" s="146"/>
      <c r="F175" s="135"/>
      <c r="G175" s="147"/>
      <c r="H175" s="147"/>
      <c r="I175" s="147"/>
      <c r="J175" s="147"/>
      <c r="K175" s="38"/>
      <c r="L175" s="143"/>
      <c r="M175" s="143"/>
      <c r="N175" s="61"/>
      <c r="O175" s="314"/>
      <c r="Q175" t="str">
        <f t="shared" si="20"/>
        <v/>
      </c>
      <c r="S175" t="e">
        <f t="shared" ca="1" si="29"/>
        <v>#VALUE!</v>
      </c>
      <c r="T175" t="e">
        <f t="shared" ca="1" si="26"/>
        <v>#VALUE!</v>
      </c>
      <c r="U175">
        <f t="shared" si="30"/>
        <v>108</v>
      </c>
      <c r="V175">
        <v>9.3333333333339894</v>
      </c>
      <c r="W175">
        <f t="shared" si="33"/>
        <v>9</v>
      </c>
      <c r="X175" t="str" cm="1">
        <f t="array" aca="1" ref="X175" ca="1">IFERROR(INDEX('PC&amp;PD'!$A$1:$AS$19,ROW('PC&amp;PD'!$A$19),MATCH(INDIRECT(T175),'PC&amp;PD'!$A$1:$AS$1,0)),"")</f>
        <v/>
      </c>
      <c r="Y175" t="str">
        <f>IF(OR($N175="",$N175=0),"",IF($N175=$E$7,'Extracted info for SC'!$J$6,IF($N175=#REF!,'Extracted info for SC'!$J$7,IF($N175=#REF!,'Extracted info for SC'!$J$8,IF($N175=#REF!,'Extracted info for SC'!$J$9,IF($N175=#REF!,'Extracted info for SC'!$J$10,IF($N175=#REF!,'Extracted info for SC'!$J$11,IF($N175=#REF!,'Extracted info for SC'!$J$12,IF($N175=#REF!,'Extracted info for SC'!$J$13,IF($N175=#REF!,'Extracted info for SC'!$J$14,IF($N175=#REF!,'Extracted info for SC'!$J$15,IF($N175=#REF!,'Extracted info for SC'!$J$16,IF($N175=#REF!,'Extracted info for SC'!$J$17,IF($N175=#REF!,'Extracted info for SC'!$J$18,""))))))))))))))</f>
        <v/>
      </c>
      <c r="AA175" t="str">
        <f t="shared" si="21"/>
        <v/>
      </c>
      <c r="AB175" t="str">
        <f t="shared" si="22"/>
        <v/>
      </c>
      <c r="AC175" t="e">
        <f t="shared" ca="1" si="23"/>
        <v>#VALUE!</v>
      </c>
      <c r="AD175" t="str" cm="1">
        <f t="array" aca="1" ref="AD175" ca="1">IFERROR(IF((LEFT(INDIRECT("$F"&amp;$S175),4))="GOTS",IF($G175="Organic","GOTS_Organic_raw",(IF($G175="Responsible","GOTS_Responsible",(IF($G175="No Attribute (Conventional)","GOTS_conventional",(IF($G175="Recycled Pre/Post-Consumer","GOTS_pre_post",(IF($G175="In-Conversion","GOTS_in_conversion",(IF($G175="Sustainably Sourced","Sustainably_sourced",(IF($G175="Recycled pre-consumer organic","GOTS_recycled_organic",""))))))))))))),IF($G175="Organic","Organic",(IF($G175="Responsible","Responsible",(IF($G175="No Attribute (Conventional)","No_Attribute_Conventional",(IF($G175="Recycled Pre/Post-Consumer","Recycled_Pre_Post_Consumer",(IF($G175="In-Conversion","In_Conversion",(IF($G175="Recycled Pre-Consumer","Recycled_Pre_Consumer",(IF($G175="Recycled Post-Consumer","Recycled_Post_Consumer",(IF($G175="Sustainably Sourced","Sustainably_sourced",(IF($G175="Recycled pre-consumer organic","GOTS_recycled_organic","")))))))))))))))))),"")</f>
        <v/>
      </c>
      <c r="AE175" t="e" cm="1">
        <f t="array" aca="1" ref="AE175" ca="1">IF($I175="",IF(INDIRECT("$F"&amp;$S175)="","",IF(LEFT(INDIRECT("$F"&amp;$S175),3)="GRS","GRS_RCS_RM",IF((LEFT(INDIRECT("$F"&amp;$S175),3))="RCS","GRS_RCS_RM",IF(INDIRECT("$F"&amp;$S175)="OCS (No Label)","OCS_Conversion_RM",IF(LEFT(INDIRECT("$F"&amp;$S175),3)="OCS","OCS_RM",IF(RIGHT(INDIRECT("$F"&amp;$S175),10)="conversion","GOTS_RM_conversion",IF((LEFT(INDIRECT("$F"&amp;$S175),4))="GOTS","GOTS_RM","Responsible_RM"))))))),"DELETERM")</f>
        <v>#VALUE!</v>
      </c>
      <c r="AF175" t="e" cm="1">
        <f t="array" aca="1" ref="AF175" ca="1">IF($S175="","",INDIRECT("$Z"&amp;$S175))</f>
        <v>#VALUE!</v>
      </c>
      <c r="AG175" t="str">
        <f t="shared" si="24"/>
        <v/>
      </c>
      <c r="AH175" t="str" cm="1">
        <f t="array" aca="1" ref="AH175" ca="1">IFERROR(INDIRECT("$ag"&amp;S175),"")</f>
        <v/>
      </c>
      <c r="AI175" t="e" cm="1">
        <f t="array" aca="1" ref="AI175" ca="1">INDIRECT("O"&amp;S175)</f>
        <v>#VALUE!</v>
      </c>
      <c r="AJ175" t="str">
        <f t="shared" si="25"/>
        <v/>
      </c>
    </row>
    <row r="176" spans="1:36" ht="16.5" customHeight="1">
      <c r="A176" s="129"/>
      <c r="B176" s="134"/>
      <c r="C176" s="135"/>
      <c r="D176" s="146"/>
      <c r="E176" s="146"/>
      <c r="F176" s="135"/>
      <c r="G176" s="147"/>
      <c r="H176" s="147"/>
      <c r="I176" s="147"/>
      <c r="J176" s="147"/>
      <c r="K176" s="38"/>
      <c r="L176" s="143"/>
      <c r="M176" s="143"/>
      <c r="N176" s="61"/>
      <c r="O176" s="314"/>
      <c r="Q176" t="str">
        <f t="shared" si="20"/>
        <v/>
      </c>
      <c r="S176" t="e">
        <f t="shared" ca="1" si="29"/>
        <v>#VALUE!</v>
      </c>
      <c r="T176" t="e">
        <f t="shared" ca="1" si="26"/>
        <v>#VALUE!</v>
      </c>
      <c r="U176">
        <f t="shared" si="30"/>
        <v>108</v>
      </c>
      <c r="V176">
        <v>9.4166666666673304</v>
      </c>
      <c r="W176">
        <f t="shared" si="33"/>
        <v>9</v>
      </c>
      <c r="X176" t="str" cm="1">
        <f t="array" aca="1" ref="X176" ca="1">IFERROR(INDEX('PC&amp;PD'!$A$1:$AS$19,ROW('PC&amp;PD'!$A$19),MATCH(INDIRECT(T176),'PC&amp;PD'!$A$1:$AS$1,0)),"")</f>
        <v/>
      </c>
      <c r="Y176" t="str">
        <f>IF(OR($N176="",$N176=0),"",IF($N176=$E$7,'Extracted info for SC'!$J$6,IF($N176=#REF!,'Extracted info for SC'!$J$7,IF($N176=#REF!,'Extracted info for SC'!$J$8,IF($N176=#REF!,'Extracted info for SC'!$J$9,IF($N176=#REF!,'Extracted info for SC'!$J$10,IF($N176=#REF!,'Extracted info for SC'!$J$11,IF($N176=#REF!,'Extracted info for SC'!$J$12,IF($N176=#REF!,'Extracted info for SC'!$J$13,IF($N176=#REF!,'Extracted info for SC'!$J$14,IF($N176=#REF!,'Extracted info for SC'!$J$15,IF($N176=#REF!,'Extracted info for SC'!$J$16,IF($N176=#REF!,'Extracted info for SC'!$J$17,IF($N176=#REF!,'Extracted info for SC'!$J$18,""))))))))))))))</f>
        <v/>
      </c>
      <c r="AA176" t="str">
        <f t="shared" si="21"/>
        <v/>
      </c>
      <c r="AB176" t="str">
        <f t="shared" si="22"/>
        <v/>
      </c>
      <c r="AC176" t="e">
        <f t="shared" ca="1" si="23"/>
        <v>#VALUE!</v>
      </c>
      <c r="AD176" t="str" cm="1">
        <f t="array" aca="1" ref="AD176" ca="1">IFERROR(IF((LEFT(INDIRECT("$F"&amp;$S176),4))="GOTS",IF($G176="Organic","GOTS_Organic_raw",(IF($G176="Responsible","GOTS_Responsible",(IF($G176="No Attribute (Conventional)","GOTS_conventional",(IF($G176="Recycled Pre/Post-Consumer","GOTS_pre_post",(IF($G176="In-Conversion","GOTS_in_conversion",(IF($G176="Sustainably Sourced","Sustainably_sourced",(IF($G176="Recycled pre-consumer organic","GOTS_recycled_organic",""))))))))))))),IF($G176="Organic","Organic",(IF($G176="Responsible","Responsible",(IF($G176="No Attribute (Conventional)","No_Attribute_Conventional",(IF($G176="Recycled Pre/Post-Consumer","Recycled_Pre_Post_Consumer",(IF($G176="In-Conversion","In_Conversion",(IF($G176="Recycled Pre-Consumer","Recycled_Pre_Consumer",(IF($G176="Recycled Post-Consumer","Recycled_Post_Consumer",(IF($G176="Sustainably Sourced","Sustainably_sourced",(IF($G176="Recycled pre-consumer organic","GOTS_recycled_organic","")))))))))))))))))),"")</f>
        <v/>
      </c>
      <c r="AE176" t="e" cm="1">
        <f t="array" aca="1" ref="AE176" ca="1">IF($I176="",IF(INDIRECT("$F"&amp;$S176)="","",IF(LEFT(INDIRECT("$F"&amp;$S176),3)="GRS","GRS_RCS_RM",IF((LEFT(INDIRECT("$F"&amp;$S176),3))="RCS","GRS_RCS_RM",IF(INDIRECT("$F"&amp;$S176)="OCS (No Label)","OCS_Conversion_RM",IF(LEFT(INDIRECT("$F"&amp;$S176),3)="OCS","OCS_RM",IF(RIGHT(INDIRECT("$F"&amp;$S176),10)="conversion","GOTS_RM_conversion",IF((LEFT(INDIRECT("$F"&amp;$S176),4))="GOTS","GOTS_RM","Responsible_RM"))))))),"DELETERM")</f>
        <v>#VALUE!</v>
      </c>
      <c r="AF176" t="e" cm="1">
        <f t="array" aca="1" ref="AF176" ca="1">IF($S176="","",INDIRECT("$Z"&amp;$S176))</f>
        <v>#VALUE!</v>
      </c>
      <c r="AG176" t="str">
        <f t="shared" si="24"/>
        <v/>
      </c>
      <c r="AH176" t="str" cm="1">
        <f t="array" aca="1" ref="AH176" ca="1">IFERROR(INDIRECT("$ag"&amp;S176),"")</f>
        <v/>
      </c>
      <c r="AI176" t="e" cm="1">
        <f t="array" aca="1" ref="AI176" ca="1">INDIRECT("O"&amp;S176)</f>
        <v>#VALUE!</v>
      </c>
      <c r="AJ176" t="str">
        <f t="shared" si="25"/>
        <v/>
      </c>
    </row>
    <row r="177" spans="1:36" ht="16.5" customHeight="1">
      <c r="A177" s="130"/>
      <c r="B177" s="136"/>
      <c r="C177" s="137"/>
      <c r="D177" s="146"/>
      <c r="E177" s="146"/>
      <c r="F177" s="137"/>
      <c r="G177" s="147"/>
      <c r="H177" s="147"/>
      <c r="I177" s="147"/>
      <c r="J177" s="147"/>
      <c r="K177" s="38"/>
      <c r="L177" s="144"/>
      <c r="M177" s="144"/>
      <c r="N177" s="61"/>
      <c r="O177" s="314"/>
      <c r="Q177" t="str">
        <f t="shared" si="20"/>
        <v/>
      </c>
      <c r="S177" t="e">
        <f t="shared" ca="1" si="29"/>
        <v>#VALUE!</v>
      </c>
      <c r="T177" t="e">
        <f t="shared" ca="1" si="26"/>
        <v>#VALUE!</v>
      </c>
      <c r="U177">
        <f t="shared" si="30"/>
        <v>108</v>
      </c>
      <c r="V177">
        <v>9.5000000000006697</v>
      </c>
      <c r="W177">
        <f t="shared" si="33"/>
        <v>9</v>
      </c>
      <c r="X177" t="str" cm="1">
        <f t="array" aca="1" ref="X177" ca="1">IFERROR(INDEX('PC&amp;PD'!$A$1:$AS$19,ROW('PC&amp;PD'!$A$19),MATCH(INDIRECT(T177),'PC&amp;PD'!$A$1:$AS$1,0)),"")</f>
        <v/>
      </c>
      <c r="Y177" t="str">
        <f>IF(OR($N177="",$N177=0),"",IF($N177=$E$7,'Extracted info for SC'!$J$6,IF($N177=#REF!,'Extracted info for SC'!$J$7,IF($N177=#REF!,'Extracted info for SC'!$J$8,IF($N177=#REF!,'Extracted info for SC'!$J$9,IF($N177=#REF!,'Extracted info for SC'!$J$10,IF($N177=#REF!,'Extracted info for SC'!$J$11,IF($N177=#REF!,'Extracted info for SC'!$J$12,IF($N177=#REF!,'Extracted info for SC'!$J$13,IF($N177=#REF!,'Extracted info for SC'!$J$14,IF($N177=#REF!,'Extracted info for SC'!$J$15,IF($N177=#REF!,'Extracted info for SC'!$J$16,IF($N177=#REF!,'Extracted info for SC'!$J$17,IF($N177=#REF!,'Extracted info for SC'!$J$18,""))))))))))))))</f>
        <v/>
      </c>
      <c r="AA177" t="str">
        <f t="shared" si="21"/>
        <v/>
      </c>
      <c r="AB177" t="str">
        <f t="shared" si="22"/>
        <v/>
      </c>
      <c r="AC177" t="e">
        <f t="shared" ca="1" si="23"/>
        <v>#VALUE!</v>
      </c>
      <c r="AD177" t="str" cm="1">
        <f t="array" aca="1" ref="AD177" ca="1">IFERROR(IF((LEFT(INDIRECT("$F"&amp;$S177),4))="GOTS",IF($G177="Organic","GOTS_Organic_raw",(IF($G177="Responsible","GOTS_Responsible",(IF($G177="No Attribute (Conventional)","GOTS_conventional",(IF($G177="Recycled Pre/Post-Consumer","GOTS_pre_post",(IF($G177="In-Conversion","GOTS_in_conversion",(IF($G177="Sustainably Sourced","Sustainably_sourced",(IF($G177="Recycled pre-consumer organic","GOTS_recycled_organic",""))))))))))))),IF($G177="Organic","Organic",(IF($G177="Responsible","Responsible",(IF($G177="No Attribute (Conventional)","No_Attribute_Conventional",(IF($G177="Recycled Pre/Post-Consumer","Recycled_Pre_Post_Consumer",(IF($G177="In-Conversion","In_Conversion",(IF($G177="Recycled Pre-Consumer","Recycled_Pre_Consumer",(IF($G177="Recycled Post-Consumer","Recycled_Post_Consumer",(IF($G177="Sustainably Sourced","Sustainably_sourced",(IF($G177="Recycled pre-consumer organic","GOTS_recycled_organic","")))))))))))))))))),"")</f>
        <v/>
      </c>
      <c r="AE177" t="e" cm="1">
        <f t="array" aca="1" ref="AE177" ca="1">IF($I177="",IF(INDIRECT("$F"&amp;$S177)="","",IF(LEFT(INDIRECT("$F"&amp;$S177),3)="GRS","GRS_RCS_RM",IF((LEFT(INDIRECT("$F"&amp;$S177),3))="RCS","GRS_RCS_RM",IF(INDIRECT("$F"&amp;$S177)="OCS (No Label)","OCS_Conversion_RM",IF(LEFT(INDIRECT("$F"&amp;$S177),3)="OCS","OCS_RM",IF(RIGHT(INDIRECT("$F"&amp;$S177),10)="conversion","GOTS_RM_conversion",IF((LEFT(INDIRECT("$F"&amp;$S177),4))="GOTS","GOTS_RM","Responsible_RM"))))))),"DELETERM")</f>
        <v>#VALUE!</v>
      </c>
      <c r="AF177" t="e" cm="1">
        <f t="array" aca="1" ref="AF177" ca="1">IF($S177="","",INDIRECT("$Z"&amp;$S177))</f>
        <v>#VALUE!</v>
      </c>
      <c r="AG177" t="str">
        <f t="shared" si="24"/>
        <v/>
      </c>
      <c r="AH177" t="str" cm="1">
        <f t="array" aca="1" ref="AH177" ca="1">IFERROR(INDIRECT("$ag"&amp;S177),"")</f>
        <v/>
      </c>
      <c r="AI177" t="e" cm="1">
        <f t="array" aca="1" ref="AI177" ca="1">INDIRECT("O"&amp;S177)</f>
        <v>#VALUE!</v>
      </c>
      <c r="AJ177" t="str">
        <f t="shared" si="25"/>
        <v/>
      </c>
    </row>
    <row r="178" spans="1:36" ht="16.5" customHeight="1">
      <c r="A178" s="130"/>
      <c r="B178" s="136"/>
      <c r="C178" s="137"/>
      <c r="D178" s="146"/>
      <c r="E178" s="146"/>
      <c r="F178" s="137"/>
      <c r="G178" s="147"/>
      <c r="H178" s="147"/>
      <c r="I178" s="147"/>
      <c r="J178" s="147"/>
      <c r="K178" s="38"/>
      <c r="L178" s="144"/>
      <c r="M178" s="144"/>
      <c r="N178" s="61"/>
      <c r="O178" s="314"/>
      <c r="Q178" t="str">
        <f t="shared" si="20"/>
        <v/>
      </c>
      <c r="S178" t="e">
        <f t="shared" ca="1" si="29"/>
        <v>#VALUE!</v>
      </c>
      <c r="T178" t="e">
        <f t="shared" ca="1" si="26"/>
        <v>#VALUE!</v>
      </c>
      <c r="U178">
        <f t="shared" si="30"/>
        <v>108</v>
      </c>
      <c r="V178">
        <v>9.5833333333340107</v>
      </c>
      <c r="W178">
        <f t="shared" si="33"/>
        <v>9</v>
      </c>
      <c r="X178" t="str" cm="1">
        <f t="array" aca="1" ref="X178" ca="1">IFERROR(INDEX('PC&amp;PD'!$A$1:$AS$19,ROW('PC&amp;PD'!$A$19),MATCH(INDIRECT(T178),'PC&amp;PD'!$A$1:$AS$1,0)),"")</f>
        <v/>
      </c>
      <c r="Y178" t="str">
        <f>IF(OR($N178="",$N178=0),"",IF($N178=$E$7,'Extracted info for SC'!$J$6,IF($N178=#REF!,'Extracted info for SC'!$J$7,IF($N178=#REF!,'Extracted info for SC'!$J$8,IF($N178=#REF!,'Extracted info for SC'!$J$9,IF($N178=#REF!,'Extracted info for SC'!$J$10,IF($N178=#REF!,'Extracted info for SC'!$J$11,IF($N178=#REF!,'Extracted info for SC'!$J$12,IF($N178=#REF!,'Extracted info for SC'!$J$13,IF($N178=#REF!,'Extracted info for SC'!$J$14,IF($N178=#REF!,'Extracted info for SC'!$J$15,IF($N178=#REF!,'Extracted info for SC'!$J$16,IF($N178=#REF!,'Extracted info for SC'!$J$17,IF($N178=#REF!,'Extracted info for SC'!$J$18,""))))))))))))))</f>
        <v/>
      </c>
      <c r="AA178" t="str">
        <f t="shared" si="21"/>
        <v/>
      </c>
      <c r="AB178" t="str">
        <f t="shared" si="22"/>
        <v/>
      </c>
      <c r="AC178" t="e">
        <f t="shared" ca="1" si="23"/>
        <v>#VALUE!</v>
      </c>
      <c r="AD178" t="str" cm="1">
        <f t="array" aca="1" ref="AD178" ca="1">IFERROR(IF((LEFT(INDIRECT("$F"&amp;$S178),4))="GOTS",IF($G178="Organic","GOTS_Organic_raw",(IF($G178="Responsible","GOTS_Responsible",(IF($G178="No Attribute (Conventional)","GOTS_conventional",(IF($G178="Recycled Pre/Post-Consumer","GOTS_pre_post",(IF($G178="In-Conversion","GOTS_in_conversion",(IF($G178="Sustainably Sourced","Sustainably_sourced",(IF($G178="Recycled pre-consumer organic","GOTS_recycled_organic",""))))))))))))),IF($G178="Organic","Organic",(IF($G178="Responsible","Responsible",(IF($G178="No Attribute (Conventional)","No_Attribute_Conventional",(IF($G178="Recycled Pre/Post-Consumer","Recycled_Pre_Post_Consumer",(IF($G178="In-Conversion","In_Conversion",(IF($G178="Recycled Pre-Consumer","Recycled_Pre_Consumer",(IF($G178="Recycled Post-Consumer","Recycled_Post_Consumer",(IF($G178="Sustainably Sourced","Sustainably_sourced",(IF($G178="Recycled pre-consumer organic","GOTS_recycled_organic","")))))))))))))))))),"")</f>
        <v/>
      </c>
      <c r="AE178" t="e" cm="1">
        <f t="array" aca="1" ref="AE178" ca="1">IF($I178="",IF(INDIRECT("$F"&amp;$S178)="","",IF(LEFT(INDIRECT("$F"&amp;$S178),3)="GRS","GRS_RCS_RM",IF((LEFT(INDIRECT("$F"&amp;$S178),3))="RCS","GRS_RCS_RM",IF(INDIRECT("$F"&amp;$S178)="OCS (No Label)","OCS_Conversion_RM",IF(LEFT(INDIRECT("$F"&amp;$S178),3)="OCS","OCS_RM",IF(RIGHT(INDIRECT("$F"&amp;$S178),10)="conversion","GOTS_RM_conversion",IF((LEFT(INDIRECT("$F"&amp;$S178),4))="GOTS","GOTS_RM","Responsible_RM"))))))),"DELETERM")</f>
        <v>#VALUE!</v>
      </c>
      <c r="AF178" t="e" cm="1">
        <f t="array" aca="1" ref="AF178" ca="1">IF($S178="","",INDIRECT("$Z"&amp;$S178))</f>
        <v>#VALUE!</v>
      </c>
      <c r="AG178" t="str">
        <f t="shared" si="24"/>
        <v/>
      </c>
      <c r="AH178" t="str" cm="1">
        <f t="array" aca="1" ref="AH178" ca="1">IFERROR(INDIRECT("$ag"&amp;S178),"")</f>
        <v/>
      </c>
      <c r="AI178" t="e" cm="1">
        <f t="array" aca="1" ref="AI178" ca="1">INDIRECT("O"&amp;S178)</f>
        <v>#VALUE!</v>
      </c>
      <c r="AJ178" t="str">
        <f t="shared" si="25"/>
        <v/>
      </c>
    </row>
    <row r="179" spans="1:36" ht="16.5" customHeight="1">
      <c r="A179" s="130"/>
      <c r="B179" s="136"/>
      <c r="C179" s="137"/>
      <c r="D179" s="146"/>
      <c r="E179" s="146"/>
      <c r="F179" s="137"/>
      <c r="G179" s="147"/>
      <c r="H179" s="147"/>
      <c r="I179" s="147"/>
      <c r="J179" s="147"/>
      <c r="K179" s="38"/>
      <c r="L179" s="144"/>
      <c r="M179" s="144"/>
      <c r="N179" s="61"/>
      <c r="O179" s="314"/>
      <c r="Q179" t="str">
        <f t="shared" si="20"/>
        <v/>
      </c>
      <c r="S179" t="e">
        <f t="shared" ca="1" si="29"/>
        <v>#VALUE!</v>
      </c>
      <c r="T179" t="e">
        <f t="shared" ca="1" si="26"/>
        <v>#VALUE!</v>
      </c>
      <c r="U179">
        <f t="shared" si="30"/>
        <v>108</v>
      </c>
      <c r="V179">
        <v>9.66666666666735</v>
      </c>
      <c r="W179">
        <f t="shared" si="33"/>
        <v>9</v>
      </c>
      <c r="X179" t="str" cm="1">
        <f t="array" aca="1" ref="X179" ca="1">IFERROR(INDEX('PC&amp;PD'!$A$1:$AS$19,ROW('PC&amp;PD'!$A$19),MATCH(INDIRECT(T179),'PC&amp;PD'!$A$1:$AS$1,0)),"")</f>
        <v/>
      </c>
      <c r="Y179" t="str">
        <f>IF(OR($N179="",$N179=0),"",IF($N179=$E$7,'Extracted info for SC'!$J$6,IF($N179=#REF!,'Extracted info for SC'!$J$7,IF($N179=#REF!,'Extracted info for SC'!$J$8,IF($N179=#REF!,'Extracted info for SC'!$J$9,IF($N179=#REF!,'Extracted info for SC'!$J$10,IF($N179=#REF!,'Extracted info for SC'!$J$11,IF($N179=#REF!,'Extracted info for SC'!$J$12,IF($N179=#REF!,'Extracted info for SC'!$J$13,IF($N179=#REF!,'Extracted info for SC'!$J$14,IF($N179=#REF!,'Extracted info for SC'!$J$15,IF($N179=#REF!,'Extracted info for SC'!$J$16,IF($N179=#REF!,'Extracted info for SC'!$J$17,IF($N179=#REF!,'Extracted info for SC'!$J$18,""))))))))))))))</f>
        <v/>
      </c>
      <c r="AA179" t="str">
        <f t="shared" si="21"/>
        <v/>
      </c>
      <c r="AB179" t="str">
        <f t="shared" si="22"/>
        <v/>
      </c>
      <c r="AC179" t="e">
        <f t="shared" ca="1" si="23"/>
        <v>#VALUE!</v>
      </c>
      <c r="AD179" t="str" cm="1">
        <f t="array" aca="1" ref="AD179" ca="1">IFERROR(IF((LEFT(INDIRECT("$F"&amp;$S179),4))="GOTS",IF($G179="Organic","GOTS_Organic_raw",(IF($G179="Responsible","GOTS_Responsible",(IF($G179="No Attribute (Conventional)","GOTS_conventional",(IF($G179="Recycled Pre/Post-Consumer","GOTS_pre_post",(IF($G179="In-Conversion","GOTS_in_conversion",(IF($G179="Sustainably Sourced","Sustainably_sourced",(IF($G179="Recycled pre-consumer organic","GOTS_recycled_organic",""))))))))))))),IF($G179="Organic","Organic",(IF($G179="Responsible","Responsible",(IF($G179="No Attribute (Conventional)","No_Attribute_Conventional",(IF($G179="Recycled Pre/Post-Consumer","Recycled_Pre_Post_Consumer",(IF($G179="In-Conversion","In_Conversion",(IF($G179="Recycled Pre-Consumer","Recycled_Pre_Consumer",(IF($G179="Recycled Post-Consumer","Recycled_Post_Consumer",(IF($G179="Sustainably Sourced","Sustainably_sourced",(IF($G179="Recycled pre-consumer organic","GOTS_recycled_organic","")))))))))))))))))),"")</f>
        <v/>
      </c>
      <c r="AE179" t="e" cm="1">
        <f t="array" aca="1" ref="AE179" ca="1">IF($I179="",IF(INDIRECT("$F"&amp;$S179)="","",IF(LEFT(INDIRECT("$F"&amp;$S179),3)="GRS","GRS_RCS_RM",IF((LEFT(INDIRECT("$F"&amp;$S179),3))="RCS","GRS_RCS_RM",IF(INDIRECT("$F"&amp;$S179)="OCS (No Label)","OCS_Conversion_RM",IF(LEFT(INDIRECT("$F"&amp;$S179),3)="OCS","OCS_RM",IF(RIGHT(INDIRECT("$F"&amp;$S179),10)="conversion","GOTS_RM_conversion",IF((LEFT(INDIRECT("$F"&amp;$S179),4))="GOTS","GOTS_RM","Responsible_RM"))))))),"DELETERM")</f>
        <v>#VALUE!</v>
      </c>
      <c r="AF179" t="e" cm="1">
        <f t="array" aca="1" ref="AF179" ca="1">IF($S179="","",INDIRECT("$Z"&amp;$S179))</f>
        <v>#VALUE!</v>
      </c>
      <c r="AG179" t="str">
        <f t="shared" si="24"/>
        <v/>
      </c>
      <c r="AH179" t="str" cm="1">
        <f t="array" aca="1" ref="AH179" ca="1">IFERROR(INDIRECT("$ag"&amp;S179),"")</f>
        <v/>
      </c>
      <c r="AI179" t="e" cm="1">
        <f t="array" aca="1" ref="AI179" ca="1">INDIRECT("O"&amp;S179)</f>
        <v>#VALUE!</v>
      </c>
      <c r="AJ179" t="str">
        <f t="shared" si="25"/>
        <v/>
      </c>
    </row>
    <row r="180" spans="1:36" ht="16.5" customHeight="1">
      <c r="A180" s="130"/>
      <c r="B180" s="136"/>
      <c r="C180" s="137"/>
      <c r="D180" s="146"/>
      <c r="E180" s="146"/>
      <c r="F180" s="137"/>
      <c r="G180" s="147"/>
      <c r="H180" s="147"/>
      <c r="I180" s="147"/>
      <c r="J180" s="147"/>
      <c r="K180" s="38"/>
      <c r="L180" s="144"/>
      <c r="M180" s="144"/>
      <c r="N180" s="61"/>
      <c r="O180" s="314"/>
      <c r="Q180" t="str">
        <f t="shared" si="20"/>
        <v/>
      </c>
      <c r="S180" t="e">
        <f t="shared" ca="1" si="29"/>
        <v>#VALUE!</v>
      </c>
      <c r="T180" t="e">
        <f t="shared" ca="1" si="26"/>
        <v>#VALUE!</v>
      </c>
      <c r="U180">
        <f t="shared" si="30"/>
        <v>108</v>
      </c>
      <c r="V180">
        <v>9.7500000000006892</v>
      </c>
      <c r="W180">
        <f t="shared" si="33"/>
        <v>9</v>
      </c>
      <c r="X180" t="str" cm="1">
        <f t="array" aca="1" ref="X180" ca="1">IFERROR(INDEX('PC&amp;PD'!$A$1:$AS$19,ROW('PC&amp;PD'!$A$19),MATCH(INDIRECT(T180),'PC&amp;PD'!$A$1:$AS$1,0)),"")</f>
        <v/>
      </c>
      <c r="Y180" t="str">
        <f>IF(OR($N180="",$N180=0),"",IF($N180=$E$7,'Extracted info for SC'!$J$6,IF($N180=#REF!,'Extracted info for SC'!$J$7,IF($N180=#REF!,'Extracted info for SC'!$J$8,IF($N180=#REF!,'Extracted info for SC'!$J$9,IF($N180=#REF!,'Extracted info for SC'!$J$10,IF($N180=#REF!,'Extracted info for SC'!$J$11,IF($N180=#REF!,'Extracted info for SC'!$J$12,IF($N180=#REF!,'Extracted info for SC'!$J$13,IF($N180=#REF!,'Extracted info for SC'!$J$14,IF($N180=#REF!,'Extracted info for SC'!$J$15,IF($N180=#REF!,'Extracted info for SC'!$J$16,IF($N180=#REF!,'Extracted info for SC'!$J$17,IF($N180=#REF!,'Extracted info for SC'!$J$18,""))))))))))))))</f>
        <v/>
      </c>
      <c r="AA180" t="str">
        <f t="shared" si="21"/>
        <v/>
      </c>
      <c r="AB180" t="str">
        <f t="shared" si="22"/>
        <v/>
      </c>
      <c r="AC180" t="e">
        <f t="shared" ca="1" si="23"/>
        <v>#VALUE!</v>
      </c>
      <c r="AD180" t="str" cm="1">
        <f t="array" aca="1" ref="AD180" ca="1">IFERROR(IF((LEFT(INDIRECT("$F"&amp;$S180),4))="GOTS",IF($G180="Organic","GOTS_Organic_raw",(IF($G180="Responsible","GOTS_Responsible",(IF($G180="No Attribute (Conventional)","GOTS_conventional",(IF($G180="Recycled Pre/Post-Consumer","GOTS_pre_post",(IF($G180="In-Conversion","GOTS_in_conversion",(IF($G180="Sustainably Sourced","Sustainably_sourced",(IF($G180="Recycled pre-consumer organic","GOTS_recycled_organic",""))))))))))))),IF($G180="Organic","Organic",(IF($G180="Responsible","Responsible",(IF($G180="No Attribute (Conventional)","No_Attribute_Conventional",(IF($G180="Recycled Pre/Post-Consumer","Recycled_Pre_Post_Consumer",(IF($G180="In-Conversion","In_Conversion",(IF($G180="Recycled Pre-Consumer","Recycled_Pre_Consumer",(IF($G180="Recycled Post-Consumer","Recycled_Post_Consumer",(IF($G180="Sustainably Sourced","Sustainably_sourced",(IF($G180="Recycled pre-consumer organic","GOTS_recycled_organic","")))))))))))))))))),"")</f>
        <v/>
      </c>
      <c r="AE180" t="e" cm="1">
        <f t="array" aca="1" ref="AE180" ca="1">IF($I180="",IF(INDIRECT("$F"&amp;$S180)="","",IF(LEFT(INDIRECT("$F"&amp;$S180),3)="GRS","GRS_RCS_RM",IF((LEFT(INDIRECT("$F"&amp;$S180),3))="RCS","GRS_RCS_RM",IF(INDIRECT("$F"&amp;$S180)="OCS (No Label)","OCS_Conversion_RM",IF(LEFT(INDIRECT("$F"&amp;$S180),3)="OCS","OCS_RM",IF(RIGHT(INDIRECT("$F"&amp;$S180),10)="conversion","GOTS_RM_conversion",IF((LEFT(INDIRECT("$F"&amp;$S180),4))="GOTS","GOTS_RM","Responsible_RM"))))))),"DELETERM")</f>
        <v>#VALUE!</v>
      </c>
      <c r="AF180" t="e" cm="1">
        <f t="array" aca="1" ref="AF180" ca="1">IF($S180="","",INDIRECT("$Z"&amp;$S180))</f>
        <v>#VALUE!</v>
      </c>
      <c r="AG180" t="str">
        <f t="shared" si="24"/>
        <v/>
      </c>
      <c r="AH180" t="str" cm="1">
        <f t="array" aca="1" ref="AH180" ca="1">IFERROR(INDIRECT("$ag"&amp;S180),"")</f>
        <v/>
      </c>
      <c r="AI180" t="e" cm="1">
        <f t="array" aca="1" ref="AI180" ca="1">INDIRECT("O"&amp;S180)</f>
        <v>#VALUE!</v>
      </c>
      <c r="AJ180" t="str">
        <f t="shared" si="25"/>
        <v/>
      </c>
    </row>
    <row r="181" spans="1:36" ht="16.5" customHeight="1">
      <c r="A181" s="130"/>
      <c r="B181" s="136"/>
      <c r="C181" s="137"/>
      <c r="D181" s="146"/>
      <c r="E181" s="146"/>
      <c r="F181" s="137"/>
      <c r="G181" s="147"/>
      <c r="H181" s="147"/>
      <c r="I181" s="147"/>
      <c r="J181" s="147"/>
      <c r="K181" s="38"/>
      <c r="L181" s="144"/>
      <c r="M181" s="144"/>
      <c r="N181" s="61"/>
      <c r="O181" s="314"/>
      <c r="Q181" t="str">
        <f t="shared" si="20"/>
        <v/>
      </c>
      <c r="S181" t="e">
        <f t="shared" ca="1" si="29"/>
        <v>#VALUE!</v>
      </c>
      <c r="T181" t="e">
        <f t="shared" ca="1" si="26"/>
        <v>#VALUE!</v>
      </c>
      <c r="U181">
        <f t="shared" si="30"/>
        <v>108</v>
      </c>
      <c r="V181">
        <v>9.8333333333340303</v>
      </c>
      <c r="W181">
        <f t="shared" si="33"/>
        <v>9</v>
      </c>
      <c r="X181" t="str" cm="1">
        <f t="array" aca="1" ref="X181" ca="1">IFERROR(INDEX('PC&amp;PD'!$A$1:$AS$19,ROW('PC&amp;PD'!$A$19),MATCH(INDIRECT(T181),'PC&amp;PD'!$A$1:$AS$1,0)),"")</f>
        <v/>
      </c>
      <c r="Y181" t="str">
        <f>IF(OR($N181="",$N181=0),"",IF($N181=$E$7,'Extracted info for SC'!$J$6,IF($N181=#REF!,'Extracted info for SC'!$J$7,IF($N181=#REF!,'Extracted info for SC'!$J$8,IF($N181=#REF!,'Extracted info for SC'!$J$9,IF($N181=#REF!,'Extracted info for SC'!$J$10,IF($N181=#REF!,'Extracted info for SC'!$J$11,IF($N181=#REF!,'Extracted info for SC'!$J$12,IF($N181=#REF!,'Extracted info for SC'!$J$13,IF($N181=#REF!,'Extracted info for SC'!$J$14,IF($N181=#REF!,'Extracted info for SC'!$J$15,IF($N181=#REF!,'Extracted info for SC'!$J$16,IF($N181=#REF!,'Extracted info for SC'!$J$17,IF($N181=#REF!,'Extracted info for SC'!$J$18,""))))))))))))))</f>
        <v/>
      </c>
      <c r="AA181" t="str">
        <f t="shared" si="21"/>
        <v/>
      </c>
      <c r="AB181" t="str">
        <f t="shared" si="22"/>
        <v/>
      </c>
      <c r="AC181" t="e">
        <f t="shared" ca="1" si="23"/>
        <v>#VALUE!</v>
      </c>
      <c r="AD181" t="str" cm="1">
        <f t="array" aca="1" ref="AD181" ca="1">IFERROR(IF((LEFT(INDIRECT("$F"&amp;$S181),4))="GOTS",IF($G181="Organic","GOTS_Organic_raw",(IF($G181="Responsible","GOTS_Responsible",(IF($G181="No Attribute (Conventional)","GOTS_conventional",(IF($G181="Recycled Pre/Post-Consumer","GOTS_pre_post",(IF($G181="In-Conversion","GOTS_in_conversion",(IF($G181="Sustainably Sourced","Sustainably_sourced",(IF($G181="Recycled pre-consumer organic","GOTS_recycled_organic",""))))))))))))),IF($G181="Organic","Organic",(IF($G181="Responsible","Responsible",(IF($G181="No Attribute (Conventional)","No_Attribute_Conventional",(IF($G181="Recycled Pre/Post-Consumer","Recycled_Pre_Post_Consumer",(IF($G181="In-Conversion","In_Conversion",(IF($G181="Recycled Pre-Consumer","Recycled_Pre_Consumer",(IF($G181="Recycled Post-Consumer","Recycled_Post_Consumer",(IF($G181="Sustainably Sourced","Sustainably_sourced",(IF($G181="Recycled pre-consumer organic","GOTS_recycled_organic","")))))))))))))))))),"")</f>
        <v/>
      </c>
      <c r="AE181" t="e" cm="1">
        <f t="array" aca="1" ref="AE181" ca="1">IF($I181="",IF(INDIRECT("$F"&amp;$S181)="","",IF(LEFT(INDIRECT("$F"&amp;$S181),3)="GRS","GRS_RCS_RM",IF((LEFT(INDIRECT("$F"&amp;$S181),3))="RCS","GRS_RCS_RM",IF(INDIRECT("$F"&amp;$S181)="OCS (No Label)","OCS_Conversion_RM",IF(LEFT(INDIRECT("$F"&amp;$S181),3)="OCS","OCS_RM",IF(RIGHT(INDIRECT("$F"&amp;$S181),10)="conversion","GOTS_RM_conversion",IF((LEFT(INDIRECT("$F"&amp;$S181),4))="GOTS","GOTS_RM","Responsible_RM"))))))),"DELETERM")</f>
        <v>#VALUE!</v>
      </c>
      <c r="AF181" t="e" cm="1">
        <f t="array" aca="1" ref="AF181" ca="1">IF($S181="","",INDIRECT("$Z"&amp;$S181))</f>
        <v>#VALUE!</v>
      </c>
      <c r="AG181" t="str">
        <f t="shared" si="24"/>
        <v/>
      </c>
      <c r="AH181" t="str" cm="1">
        <f t="array" aca="1" ref="AH181" ca="1">IFERROR(INDIRECT("$ag"&amp;S181),"")</f>
        <v/>
      </c>
      <c r="AI181" t="e" cm="1">
        <f t="array" aca="1" ref="AI181" ca="1">INDIRECT("O"&amp;S181)</f>
        <v>#VALUE!</v>
      </c>
      <c r="AJ181" t="str">
        <f t="shared" si="25"/>
        <v/>
      </c>
    </row>
    <row r="182" spans="1:36" ht="16.5" customHeight="1" thickBot="1">
      <c r="A182" s="131"/>
      <c r="B182" s="138"/>
      <c r="C182" s="139"/>
      <c r="D182" s="148"/>
      <c r="E182" s="148"/>
      <c r="F182" s="139"/>
      <c r="G182" s="149"/>
      <c r="H182" s="149"/>
      <c r="I182" s="149"/>
      <c r="J182" s="149"/>
      <c r="K182" s="39"/>
      <c r="L182" s="145"/>
      <c r="M182" s="145"/>
      <c r="N182" s="62"/>
      <c r="O182" s="315"/>
      <c r="Q182" t="str">
        <f t="shared" si="20"/>
        <v/>
      </c>
      <c r="S182" t="e">
        <f t="shared" ca="1" si="29"/>
        <v>#VALUE!</v>
      </c>
      <c r="T182" t="e">
        <f t="shared" ca="1" si="26"/>
        <v>#VALUE!</v>
      </c>
      <c r="U182">
        <f t="shared" si="30"/>
        <v>108</v>
      </c>
      <c r="V182">
        <v>9.9166666666673695</v>
      </c>
      <c r="W182">
        <f t="shared" si="33"/>
        <v>9</v>
      </c>
      <c r="X182" t="str" cm="1">
        <f t="array" aca="1" ref="X182" ca="1">IFERROR(INDEX('PC&amp;PD'!$A$1:$AS$19,ROW('PC&amp;PD'!$A$19),MATCH(INDIRECT(T182),'PC&amp;PD'!$A$1:$AS$1,0)),"")</f>
        <v/>
      </c>
      <c r="Y182" t="str">
        <f>IF(OR($N182="",$N182=0),"",IF($N182=$E$7,'Extracted info for SC'!$J$6,IF($N182=#REF!,'Extracted info for SC'!$J$7,IF($N182=#REF!,'Extracted info for SC'!$J$8,IF($N182=#REF!,'Extracted info for SC'!$J$9,IF($N182=#REF!,'Extracted info for SC'!$J$10,IF($N182=#REF!,'Extracted info for SC'!$J$11,IF($N182=#REF!,'Extracted info for SC'!$J$12,IF($N182=#REF!,'Extracted info for SC'!$J$13,IF($N182=#REF!,'Extracted info for SC'!$J$14,IF($N182=#REF!,'Extracted info for SC'!$J$15,IF($N182=#REF!,'Extracted info for SC'!$J$16,IF($N182=#REF!,'Extracted info for SC'!$J$17,IF($N182=#REF!,'Extracted info for SC'!$J$18,""))))))))))))))</f>
        <v/>
      </c>
      <c r="AA182" t="str">
        <f t="shared" si="21"/>
        <v/>
      </c>
      <c r="AB182" t="str">
        <f t="shared" si="22"/>
        <v/>
      </c>
      <c r="AC182" t="e">
        <f t="shared" ca="1" si="23"/>
        <v>#VALUE!</v>
      </c>
      <c r="AD182" t="str" cm="1">
        <f t="array" aca="1" ref="AD182" ca="1">IFERROR(IF((LEFT(INDIRECT("$F"&amp;$S182),4))="GOTS",IF($G182="Organic","GOTS_Organic_raw",(IF($G182="Responsible","GOTS_Responsible",(IF($G182="No Attribute (Conventional)","GOTS_conventional",(IF($G182="Recycled Pre/Post-Consumer","GOTS_pre_post",(IF($G182="In-Conversion","GOTS_in_conversion",(IF($G182="Sustainably Sourced","Sustainably_sourced",(IF($G182="Recycled pre-consumer organic","GOTS_recycled_organic",""))))))))))))),IF($G182="Organic","Organic",(IF($G182="Responsible","Responsible",(IF($G182="No Attribute (Conventional)","No_Attribute_Conventional",(IF($G182="Recycled Pre/Post-Consumer","Recycled_Pre_Post_Consumer",(IF($G182="In-Conversion","In_Conversion",(IF($G182="Recycled Pre-Consumer","Recycled_Pre_Consumer",(IF($G182="Recycled Post-Consumer","Recycled_Post_Consumer",(IF($G182="Sustainably Sourced","Sustainably_sourced",(IF($G182="Recycled pre-consumer organic","GOTS_recycled_organic","")))))))))))))))))),"")</f>
        <v/>
      </c>
      <c r="AE182" t="e" cm="1">
        <f t="array" aca="1" ref="AE182" ca="1">IF($I182="",IF(INDIRECT("$F"&amp;$S182)="","",IF(LEFT(INDIRECT("$F"&amp;$S182),3)="GRS","GRS_RCS_RM",IF((LEFT(INDIRECT("$F"&amp;$S182),3))="RCS","GRS_RCS_RM",IF(INDIRECT("$F"&amp;$S182)="OCS (No Label)","OCS_Conversion_RM",IF(LEFT(INDIRECT("$F"&amp;$S182),3)="OCS","OCS_RM",IF(RIGHT(INDIRECT("$F"&amp;$S182),10)="conversion","GOTS_RM_conversion",IF((LEFT(INDIRECT("$F"&amp;$S182),4))="GOTS","GOTS_RM","Responsible_RM"))))))),"DELETERM")</f>
        <v>#VALUE!</v>
      </c>
      <c r="AF182" t="e" cm="1">
        <f t="array" aca="1" ref="AF182" ca="1">IF($S182="","",INDIRECT("$Z"&amp;$S182))</f>
        <v>#VALUE!</v>
      </c>
      <c r="AG182" t="str">
        <f t="shared" si="24"/>
        <v/>
      </c>
      <c r="AH182" t="str" cm="1">
        <f t="array" aca="1" ref="AH182" ca="1">IFERROR(INDIRECT("$ag"&amp;S182),"")</f>
        <v/>
      </c>
      <c r="AI182" t="e" cm="1">
        <f t="array" aca="1" ref="AI182" ca="1">INDIRECT("O"&amp;S182)</f>
        <v>#VALUE!</v>
      </c>
      <c r="AJ182" t="str">
        <f t="shared" si="25"/>
        <v/>
      </c>
    </row>
    <row r="183" spans="1:36" ht="16.5" customHeight="1">
      <c r="A183" s="128" t="str">
        <f>IF(B183="","",COUNTA($B$63:$B183))</f>
        <v/>
      </c>
      <c r="B183" s="132"/>
      <c r="C183" s="133"/>
      <c r="D183" s="140"/>
      <c r="E183" s="140"/>
      <c r="F183" s="133"/>
      <c r="G183" s="141"/>
      <c r="H183" s="141"/>
      <c r="I183" s="141"/>
      <c r="J183" s="141"/>
      <c r="K183" s="37"/>
      <c r="L183" s="142" t="str">
        <f>IF(R183="","",LEFT(R183,LEN(R183)-2))</f>
        <v/>
      </c>
      <c r="M183" s="142"/>
      <c r="N183" s="60"/>
      <c r="O183" s="313"/>
      <c r="Q183" t="str">
        <f t="shared" si="20"/>
        <v/>
      </c>
      <c r="R183" t="str">
        <f t="shared" ref="R183" si="38">CONCATENATE($Q183,Q184,Q185,Q186,Q187,Q188,$Q189,$Q190,$Q191,$Q192,$Q193,$Q194)</f>
        <v/>
      </c>
      <c r="S183" t="e">
        <f t="shared" ca="1" si="29"/>
        <v>#VALUE!</v>
      </c>
      <c r="T183" t="e">
        <f t="shared" ca="1" si="26"/>
        <v>#VALUE!</v>
      </c>
      <c r="U183">
        <f t="shared" si="30"/>
        <v>120</v>
      </c>
      <c r="V183">
        <v>10.0000000000007</v>
      </c>
      <c r="W183">
        <f t="shared" si="33"/>
        <v>10</v>
      </c>
      <c r="X183" t="str" cm="1">
        <f t="array" aca="1" ref="X183" ca="1">IFERROR(INDEX('PC&amp;PD'!$A$1:$AS$19,ROW('PC&amp;PD'!$A$19),MATCH(INDIRECT(T183),'PC&amp;PD'!$A$1:$AS$1,0)),"")</f>
        <v/>
      </c>
      <c r="Y183" t="str">
        <f>IF(OR($N183="",$N183=0),"",IF($N183=$E$7,'Extracted info for SC'!$J$6,IF($N183=#REF!,'Extracted info for SC'!$J$7,IF($N183=#REF!,'Extracted info for SC'!$J$8,IF($N183=#REF!,'Extracted info for SC'!$J$9,IF($N183=#REF!,'Extracted info for SC'!$J$10,IF($N183=#REF!,'Extracted info for SC'!$J$11,IF($N183=#REF!,'Extracted info for SC'!$J$12,IF($N183=#REF!,'Extracted info for SC'!$J$13,IF($N183=#REF!,'Extracted info for SC'!$J$14,IF($N183=#REF!,'Extracted info for SC'!$J$15,IF($N183=#REF!,'Extracted info for SC'!$J$16,IF($N183=#REF!,'Extracted info for SC'!$J$17,IF($N183=#REF!,'Extracted info for SC'!$J$18,""))))))))))))))</f>
        <v/>
      </c>
      <c r="Z183" t="str">
        <f t="shared" ref="Z183" si="39">IFERROR(IF($F183="OCS 100","OCS (OCS 100)",IF($F183="OCS Blended","OCS (OCS Blended)",IF($F183="OCS (No Label)","OCS (No Label)",IF($F183="RCS 100","RCS (RCS 100)",IF($F183="RCS Blended","RCS (RCS Blended)",IF($F183="GRS","GRS (GRS)",IF($F183="GRS (No Label)", "GRS (No Label)",IF($F183="RDS","RDS (RDS)",IF($F183="RWS","RWS (RWS)",IF($F183="RAS","RAS (RAS)",IF($F183="RMS","RMS (RMS)",IF($F183="GOTS Organic","GOTS (Organic)",IF($F183="GOTS Made with organic","GOTS (Made with Organic)",IF($F183="GOTS Organic - in conversion","GOTS (Organic - In Conversion)",IF($F183="GOTS Made with organic - in conversion","GOTS (Made with Organic - In Conversion)",""))))))))))))))),"")</f>
        <v/>
      </c>
      <c r="AA183" t="str">
        <f t="shared" si="21"/>
        <v/>
      </c>
      <c r="AB183" t="str">
        <f t="shared" si="22"/>
        <v/>
      </c>
      <c r="AC183" t="e">
        <f t="shared" ca="1" si="23"/>
        <v>#VALUE!</v>
      </c>
      <c r="AD183" t="str" cm="1">
        <f t="array" aca="1" ref="AD183" ca="1">IFERROR(IF((LEFT(INDIRECT("$F"&amp;$S183),4))="GOTS",IF($G183="Organic","GOTS_Organic_raw",(IF($G183="Responsible","GOTS_Responsible",(IF($G183="No Attribute (Conventional)","GOTS_conventional",(IF($G183="Recycled Pre/Post-Consumer","GOTS_pre_post",(IF($G183="In-Conversion","GOTS_in_conversion",(IF($G183="Sustainably Sourced","Sustainably_sourced",(IF($G183="Recycled pre-consumer organic","GOTS_recycled_organic",""))))))))))))),IF($G183="Organic","Organic",(IF($G183="Responsible","Responsible",(IF($G183="No Attribute (Conventional)","No_Attribute_Conventional",(IF($G183="Recycled Pre/Post-Consumer","Recycled_Pre_Post_Consumer",(IF($G183="In-Conversion","In_Conversion",(IF($G183="Recycled Pre-Consumer","Recycled_Pre_Consumer",(IF($G183="Recycled Post-Consumer","Recycled_Post_Consumer",(IF($G183="Sustainably Sourced","Sustainably_sourced",(IF($G183="Recycled pre-consumer organic","GOTS_recycled_organic","")))))))))))))))))),"")</f>
        <v/>
      </c>
      <c r="AE183" t="e" cm="1">
        <f t="array" aca="1" ref="AE183" ca="1">IF($I183="",IF(INDIRECT("$F"&amp;$S183)="","",IF(LEFT(INDIRECT("$F"&amp;$S183),3)="GRS","GRS_RCS_RM",IF((LEFT(INDIRECT("$F"&amp;$S183),3))="RCS","GRS_RCS_RM",IF(INDIRECT("$F"&amp;$S183)="OCS (No Label)","OCS_Conversion_RM",IF(LEFT(INDIRECT("$F"&amp;$S183),3)="OCS","OCS_RM",IF(RIGHT(INDIRECT("$F"&amp;$S183),10)="conversion","GOTS_RM_conversion",IF((LEFT(INDIRECT("$F"&amp;$S183),4))="GOTS","GOTS_RM","Responsible_RM"))))))),"DELETERM")</f>
        <v>#VALUE!</v>
      </c>
      <c r="AF183" t="e" cm="1">
        <f t="array" aca="1" ref="AF183" ca="1">IF($S183="","",INDIRECT("$Z"&amp;$S183))</f>
        <v>#VALUE!</v>
      </c>
      <c r="AG183" t="str">
        <f t="shared" si="24"/>
        <v/>
      </c>
      <c r="AH183" t="str" cm="1">
        <f t="array" aca="1" ref="AH183" ca="1">IFERROR(INDIRECT("$ag"&amp;S183),"")</f>
        <v/>
      </c>
      <c r="AI183" t="e" cm="1">
        <f t="array" aca="1" ref="AI183" ca="1">INDIRECT("O"&amp;S183)</f>
        <v>#VALUE!</v>
      </c>
      <c r="AJ183" t="str">
        <f t="shared" si="25"/>
        <v/>
      </c>
    </row>
    <row r="184" spans="1:36" ht="16.5" customHeight="1">
      <c r="A184" s="129"/>
      <c r="B184" s="134"/>
      <c r="C184" s="135"/>
      <c r="D184" s="146"/>
      <c r="E184" s="146"/>
      <c r="F184" s="135"/>
      <c r="G184" s="147"/>
      <c r="H184" s="147"/>
      <c r="I184" s="147"/>
      <c r="J184" s="147"/>
      <c r="K184" s="38"/>
      <c r="L184" s="143"/>
      <c r="M184" s="143"/>
      <c r="N184" s="61"/>
      <c r="O184" s="314"/>
      <c r="Q184" t="str">
        <f t="shared" si="20"/>
        <v/>
      </c>
      <c r="S184" t="e">
        <f t="shared" ca="1" si="29"/>
        <v>#VALUE!</v>
      </c>
      <c r="T184" t="e">
        <f t="shared" ca="1" si="26"/>
        <v>#VALUE!</v>
      </c>
      <c r="U184">
        <f t="shared" si="30"/>
        <v>120</v>
      </c>
      <c r="V184">
        <v>10.083333333334</v>
      </c>
      <c r="W184">
        <f t="shared" si="33"/>
        <v>10</v>
      </c>
      <c r="X184" t="str" cm="1">
        <f t="array" aca="1" ref="X184" ca="1">IFERROR(INDEX('PC&amp;PD'!$A$1:$AS$19,ROW('PC&amp;PD'!$A$19),MATCH(INDIRECT(T184),'PC&amp;PD'!$A$1:$AS$1,0)),"")</f>
        <v/>
      </c>
      <c r="Y184" t="str">
        <f>IF(OR($N184="",$N184=0),"",IF($N184=$E$7,'Extracted info for SC'!$J$6,IF($N184=#REF!,'Extracted info for SC'!$J$7,IF($N184=#REF!,'Extracted info for SC'!$J$8,IF($N184=#REF!,'Extracted info for SC'!$J$9,IF($N184=#REF!,'Extracted info for SC'!$J$10,IF($N184=#REF!,'Extracted info for SC'!$J$11,IF($N184=#REF!,'Extracted info for SC'!$J$12,IF($N184=#REF!,'Extracted info for SC'!$J$13,IF($N184=#REF!,'Extracted info for SC'!$J$14,IF($N184=#REF!,'Extracted info for SC'!$J$15,IF($N184=#REF!,'Extracted info for SC'!$J$16,IF($N184=#REF!,'Extracted info for SC'!$J$17,IF($N184=#REF!,'Extracted info for SC'!$J$18,""))))))))))))))</f>
        <v/>
      </c>
      <c r="AA184" t="str">
        <f t="shared" si="21"/>
        <v/>
      </c>
      <c r="AB184" t="str">
        <f t="shared" si="22"/>
        <v/>
      </c>
      <c r="AC184" t="e">
        <f t="shared" ca="1" si="23"/>
        <v>#VALUE!</v>
      </c>
      <c r="AD184" t="str" cm="1">
        <f t="array" aca="1" ref="AD184" ca="1">IFERROR(IF((LEFT(INDIRECT("$F"&amp;$S184),4))="GOTS",IF($G184="Organic","GOTS_Organic_raw",(IF($G184="Responsible","GOTS_Responsible",(IF($G184="No Attribute (Conventional)","GOTS_conventional",(IF($G184="Recycled Pre/Post-Consumer","GOTS_pre_post",(IF($G184="In-Conversion","GOTS_in_conversion",(IF($G184="Sustainably Sourced","Sustainably_sourced",(IF($G184="Recycled pre-consumer organic","GOTS_recycled_organic",""))))))))))))),IF($G184="Organic","Organic",(IF($G184="Responsible","Responsible",(IF($G184="No Attribute (Conventional)","No_Attribute_Conventional",(IF($G184="Recycled Pre/Post-Consumer","Recycled_Pre_Post_Consumer",(IF($G184="In-Conversion","In_Conversion",(IF($G184="Recycled Pre-Consumer","Recycled_Pre_Consumer",(IF($G184="Recycled Post-Consumer","Recycled_Post_Consumer",(IF($G184="Sustainably Sourced","Sustainably_sourced",(IF($G184="Recycled pre-consumer organic","GOTS_recycled_organic","")))))))))))))))))),"")</f>
        <v/>
      </c>
      <c r="AE184" t="e" cm="1">
        <f t="array" aca="1" ref="AE184" ca="1">IF($I184="",IF(INDIRECT("$F"&amp;$S184)="","",IF(LEFT(INDIRECT("$F"&amp;$S184),3)="GRS","GRS_RCS_RM",IF((LEFT(INDIRECT("$F"&amp;$S184),3))="RCS","GRS_RCS_RM",IF(INDIRECT("$F"&amp;$S184)="OCS (No Label)","OCS_Conversion_RM",IF(LEFT(INDIRECT("$F"&amp;$S184),3)="OCS","OCS_RM",IF(RIGHT(INDIRECT("$F"&amp;$S184),10)="conversion","GOTS_RM_conversion",IF((LEFT(INDIRECT("$F"&amp;$S184),4))="GOTS","GOTS_RM","Responsible_RM"))))))),"DELETERM")</f>
        <v>#VALUE!</v>
      </c>
      <c r="AF184" t="e" cm="1">
        <f t="array" aca="1" ref="AF184" ca="1">IF($S184="","",INDIRECT("$Z"&amp;$S184))</f>
        <v>#VALUE!</v>
      </c>
      <c r="AG184" t="str">
        <f t="shared" si="24"/>
        <v/>
      </c>
      <c r="AH184" t="str" cm="1">
        <f t="array" aca="1" ref="AH184" ca="1">IFERROR(INDIRECT("$ag"&amp;S184),"")</f>
        <v/>
      </c>
      <c r="AI184" t="e" cm="1">
        <f t="array" aca="1" ref="AI184" ca="1">INDIRECT("O"&amp;S184)</f>
        <v>#VALUE!</v>
      </c>
      <c r="AJ184" t="str">
        <f t="shared" si="25"/>
        <v/>
      </c>
    </row>
    <row r="185" spans="1:36" ht="16.5" customHeight="1">
      <c r="A185" s="129"/>
      <c r="B185" s="134"/>
      <c r="C185" s="135"/>
      <c r="D185" s="146"/>
      <c r="E185" s="146"/>
      <c r="F185" s="135"/>
      <c r="G185" s="147"/>
      <c r="H185" s="147"/>
      <c r="I185" s="147"/>
      <c r="J185" s="147"/>
      <c r="K185" s="38"/>
      <c r="L185" s="143"/>
      <c r="M185" s="143"/>
      <c r="N185" s="61"/>
      <c r="O185" s="314"/>
      <c r="Q185" t="str">
        <f t="shared" si="20"/>
        <v/>
      </c>
      <c r="S185" t="e">
        <f t="shared" ca="1" si="29"/>
        <v>#VALUE!</v>
      </c>
      <c r="T185" t="e">
        <f t="shared" ca="1" si="26"/>
        <v>#VALUE!</v>
      </c>
      <c r="U185">
        <f t="shared" si="30"/>
        <v>120</v>
      </c>
      <c r="V185">
        <v>10.1666666666674</v>
      </c>
      <c r="W185">
        <f t="shared" si="33"/>
        <v>10</v>
      </c>
      <c r="X185" t="str" cm="1">
        <f t="array" aca="1" ref="X185" ca="1">IFERROR(INDEX('PC&amp;PD'!$A$1:$AS$19,ROW('PC&amp;PD'!$A$19),MATCH(INDIRECT(T185),'PC&amp;PD'!$A$1:$AS$1,0)),"")</f>
        <v/>
      </c>
      <c r="Y185" t="str">
        <f>IF(OR($N185="",$N185=0),"",IF($N185=$E$7,'Extracted info for SC'!$J$6,IF($N185=#REF!,'Extracted info for SC'!$J$7,IF($N185=#REF!,'Extracted info for SC'!$J$8,IF($N185=#REF!,'Extracted info for SC'!$J$9,IF($N185=#REF!,'Extracted info for SC'!$J$10,IF($N185=#REF!,'Extracted info for SC'!$J$11,IF($N185=#REF!,'Extracted info for SC'!$J$12,IF($N185=#REF!,'Extracted info for SC'!$J$13,IF($N185=#REF!,'Extracted info for SC'!$J$14,IF($N185=#REF!,'Extracted info for SC'!$J$15,IF($N185=#REF!,'Extracted info for SC'!$J$16,IF($N185=#REF!,'Extracted info for SC'!$J$17,IF($N185=#REF!,'Extracted info for SC'!$J$18,""))))))))))))))</f>
        <v/>
      </c>
      <c r="AA185" t="str">
        <f t="shared" si="21"/>
        <v/>
      </c>
      <c r="AB185" t="str">
        <f t="shared" si="22"/>
        <v/>
      </c>
      <c r="AC185" t="e">
        <f t="shared" ca="1" si="23"/>
        <v>#VALUE!</v>
      </c>
      <c r="AD185" t="str" cm="1">
        <f t="array" aca="1" ref="AD185" ca="1">IFERROR(IF((LEFT(INDIRECT("$F"&amp;$S185),4))="GOTS",IF($G185="Organic","GOTS_Organic_raw",(IF($G185="Responsible","GOTS_Responsible",(IF($G185="No Attribute (Conventional)","GOTS_conventional",(IF($G185="Recycled Pre/Post-Consumer","GOTS_pre_post",(IF($G185="In-Conversion","GOTS_in_conversion",(IF($G185="Sustainably Sourced","Sustainably_sourced",(IF($G185="Recycled pre-consumer organic","GOTS_recycled_organic",""))))))))))))),IF($G185="Organic","Organic",(IF($G185="Responsible","Responsible",(IF($G185="No Attribute (Conventional)","No_Attribute_Conventional",(IF($G185="Recycled Pre/Post-Consumer","Recycled_Pre_Post_Consumer",(IF($G185="In-Conversion","In_Conversion",(IF($G185="Recycled Pre-Consumer","Recycled_Pre_Consumer",(IF($G185="Recycled Post-Consumer","Recycled_Post_Consumer",(IF($G185="Sustainably Sourced","Sustainably_sourced",(IF($G185="Recycled pre-consumer organic","GOTS_recycled_organic","")))))))))))))))))),"")</f>
        <v/>
      </c>
      <c r="AE185" t="e" cm="1">
        <f t="array" aca="1" ref="AE185" ca="1">IF($I185="",IF(INDIRECT("$F"&amp;$S185)="","",IF(LEFT(INDIRECT("$F"&amp;$S185),3)="GRS","GRS_RCS_RM",IF((LEFT(INDIRECT("$F"&amp;$S185),3))="RCS","GRS_RCS_RM",IF(INDIRECT("$F"&amp;$S185)="OCS (No Label)","OCS_Conversion_RM",IF(LEFT(INDIRECT("$F"&amp;$S185),3)="OCS","OCS_RM",IF(RIGHT(INDIRECT("$F"&amp;$S185),10)="conversion","GOTS_RM_conversion",IF((LEFT(INDIRECT("$F"&amp;$S185),4))="GOTS","GOTS_RM","Responsible_RM"))))))),"DELETERM")</f>
        <v>#VALUE!</v>
      </c>
      <c r="AF185" t="e" cm="1">
        <f t="array" aca="1" ref="AF185" ca="1">IF($S185="","",INDIRECT("$Z"&amp;$S185))</f>
        <v>#VALUE!</v>
      </c>
      <c r="AG185" t="str">
        <f t="shared" si="24"/>
        <v/>
      </c>
      <c r="AH185" t="str" cm="1">
        <f t="array" aca="1" ref="AH185" ca="1">IFERROR(INDIRECT("$ag"&amp;S185),"")</f>
        <v/>
      </c>
      <c r="AI185" t="e" cm="1">
        <f t="array" aca="1" ref="AI185" ca="1">INDIRECT("O"&amp;S185)</f>
        <v>#VALUE!</v>
      </c>
      <c r="AJ185" t="str">
        <f t="shared" si="25"/>
        <v/>
      </c>
    </row>
    <row r="186" spans="1:36" ht="16.5" customHeight="1">
      <c r="A186" s="129"/>
      <c r="B186" s="134"/>
      <c r="C186" s="135"/>
      <c r="D186" s="146"/>
      <c r="E186" s="146"/>
      <c r="F186" s="135"/>
      <c r="G186" s="147"/>
      <c r="H186" s="147"/>
      <c r="I186" s="147"/>
      <c r="J186" s="147"/>
      <c r="K186" s="38"/>
      <c r="L186" s="143"/>
      <c r="M186" s="143"/>
      <c r="N186" s="61"/>
      <c r="O186" s="314"/>
      <c r="Q186" t="str">
        <f t="shared" si="20"/>
        <v/>
      </c>
      <c r="S186" t="e">
        <f t="shared" ca="1" si="29"/>
        <v>#VALUE!</v>
      </c>
      <c r="T186" t="e">
        <f t="shared" ca="1" si="26"/>
        <v>#VALUE!</v>
      </c>
      <c r="U186">
        <f t="shared" si="30"/>
        <v>120</v>
      </c>
      <c r="V186">
        <v>10.2500000000007</v>
      </c>
      <c r="W186">
        <f t="shared" si="33"/>
        <v>10</v>
      </c>
      <c r="X186" t="str" cm="1">
        <f t="array" aca="1" ref="X186" ca="1">IFERROR(INDEX('PC&amp;PD'!$A$1:$AS$19,ROW('PC&amp;PD'!$A$19),MATCH(INDIRECT(T186),'PC&amp;PD'!$A$1:$AS$1,0)),"")</f>
        <v/>
      </c>
      <c r="Y186" t="str">
        <f>IF(OR($N186="",$N186=0),"",IF($N186=$E$7,'Extracted info for SC'!$J$6,IF($N186=#REF!,'Extracted info for SC'!$J$7,IF($N186=#REF!,'Extracted info for SC'!$J$8,IF($N186=#REF!,'Extracted info for SC'!$J$9,IF($N186=#REF!,'Extracted info for SC'!$J$10,IF($N186=#REF!,'Extracted info for SC'!$J$11,IF($N186=#REF!,'Extracted info for SC'!$J$12,IF($N186=#REF!,'Extracted info for SC'!$J$13,IF($N186=#REF!,'Extracted info for SC'!$J$14,IF($N186=#REF!,'Extracted info for SC'!$J$15,IF($N186=#REF!,'Extracted info for SC'!$J$16,IF($N186=#REF!,'Extracted info for SC'!$J$17,IF($N186=#REF!,'Extracted info for SC'!$J$18,""))))))))))))))</f>
        <v/>
      </c>
      <c r="AA186" t="str">
        <f t="shared" si="21"/>
        <v/>
      </c>
      <c r="AB186" t="str">
        <f t="shared" si="22"/>
        <v/>
      </c>
      <c r="AC186" t="e">
        <f t="shared" ca="1" si="23"/>
        <v>#VALUE!</v>
      </c>
      <c r="AD186" t="str" cm="1">
        <f t="array" aca="1" ref="AD186" ca="1">IFERROR(IF((LEFT(INDIRECT("$F"&amp;$S186),4))="GOTS",IF($G186="Organic","GOTS_Organic_raw",(IF($G186="Responsible","GOTS_Responsible",(IF($G186="No Attribute (Conventional)","GOTS_conventional",(IF($G186="Recycled Pre/Post-Consumer","GOTS_pre_post",(IF($G186="In-Conversion","GOTS_in_conversion",(IF($G186="Sustainably Sourced","Sustainably_sourced",(IF($G186="Recycled pre-consumer organic","GOTS_recycled_organic",""))))))))))))),IF($G186="Organic","Organic",(IF($G186="Responsible","Responsible",(IF($G186="No Attribute (Conventional)","No_Attribute_Conventional",(IF($G186="Recycled Pre/Post-Consumer","Recycled_Pre_Post_Consumer",(IF($G186="In-Conversion","In_Conversion",(IF($G186="Recycled Pre-Consumer","Recycled_Pre_Consumer",(IF($G186="Recycled Post-Consumer","Recycled_Post_Consumer",(IF($G186="Sustainably Sourced","Sustainably_sourced",(IF($G186="Recycled pre-consumer organic","GOTS_recycled_organic","")))))))))))))))))),"")</f>
        <v/>
      </c>
      <c r="AE186" t="e" cm="1">
        <f t="array" aca="1" ref="AE186" ca="1">IF($I186="",IF(INDIRECT("$F"&amp;$S186)="","",IF(LEFT(INDIRECT("$F"&amp;$S186),3)="GRS","GRS_RCS_RM",IF((LEFT(INDIRECT("$F"&amp;$S186),3))="RCS","GRS_RCS_RM",IF(INDIRECT("$F"&amp;$S186)="OCS (No Label)","OCS_Conversion_RM",IF(LEFT(INDIRECT("$F"&amp;$S186),3)="OCS","OCS_RM",IF(RIGHT(INDIRECT("$F"&amp;$S186),10)="conversion","GOTS_RM_conversion",IF((LEFT(INDIRECT("$F"&amp;$S186),4))="GOTS","GOTS_RM","Responsible_RM"))))))),"DELETERM")</f>
        <v>#VALUE!</v>
      </c>
      <c r="AF186" t="e" cm="1">
        <f t="array" aca="1" ref="AF186" ca="1">IF($S186="","",INDIRECT("$Z"&amp;$S186))</f>
        <v>#VALUE!</v>
      </c>
      <c r="AG186" t="str">
        <f t="shared" si="24"/>
        <v/>
      </c>
      <c r="AH186" t="str" cm="1">
        <f t="array" aca="1" ref="AH186" ca="1">IFERROR(INDIRECT("$ag"&amp;S186),"")</f>
        <v/>
      </c>
      <c r="AI186" t="e" cm="1">
        <f t="array" aca="1" ref="AI186" ca="1">INDIRECT("O"&amp;S186)</f>
        <v>#VALUE!</v>
      </c>
      <c r="AJ186" t="str">
        <f t="shared" si="25"/>
        <v/>
      </c>
    </row>
    <row r="187" spans="1:36" ht="16.5" customHeight="1">
      <c r="A187" s="129"/>
      <c r="B187" s="134"/>
      <c r="C187" s="135"/>
      <c r="D187" s="146"/>
      <c r="E187" s="146"/>
      <c r="F187" s="135"/>
      <c r="G187" s="147"/>
      <c r="H187" s="147"/>
      <c r="I187" s="147"/>
      <c r="J187" s="147"/>
      <c r="K187" s="38"/>
      <c r="L187" s="143"/>
      <c r="M187" s="143"/>
      <c r="N187" s="61"/>
      <c r="O187" s="314"/>
      <c r="Q187" t="str">
        <f t="shared" si="20"/>
        <v/>
      </c>
      <c r="S187" t="e">
        <f t="shared" ca="1" si="29"/>
        <v>#VALUE!</v>
      </c>
      <c r="T187" t="e">
        <f t="shared" ca="1" si="26"/>
        <v>#VALUE!</v>
      </c>
      <c r="U187">
        <f t="shared" si="30"/>
        <v>120</v>
      </c>
      <c r="V187">
        <v>10.3333333333341</v>
      </c>
      <c r="W187">
        <f t="shared" si="33"/>
        <v>10</v>
      </c>
      <c r="X187" t="str" cm="1">
        <f t="array" aca="1" ref="X187" ca="1">IFERROR(INDEX('PC&amp;PD'!$A$1:$AS$19,ROW('PC&amp;PD'!$A$19),MATCH(INDIRECT(T187),'PC&amp;PD'!$A$1:$AS$1,0)),"")</f>
        <v/>
      </c>
      <c r="Y187" t="str">
        <f>IF(OR($N187="",$N187=0),"",IF($N187=$E$7,'Extracted info for SC'!$J$6,IF($N187=#REF!,'Extracted info for SC'!$J$7,IF($N187=#REF!,'Extracted info for SC'!$J$8,IF($N187=#REF!,'Extracted info for SC'!$J$9,IF($N187=#REF!,'Extracted info for SC'!$J$10,IF($N187=#REF!,'Extracted info for SC'!$J$11,IF($N187=#REF!,'Extracted info for SC'!$J$12,IF($N187=#REF!,'Extracted info for SC'!$J$13,IF($N187=#REF!,'Extracted info for SC'!$J$14,IF($N187=#REF!,'Extracted info for SC'!$J$15,IF($N187=#REF!,'Extracted info for SC'!$J$16,IF($N187=#REF!,'Extracted info for SC'!$J$17,IF($N187=#REF!,'Extracted info for SC'!$J$18,""))))))))))))))</f>
        <v/>
      </c>
      <c r="AA187" t="str">
        <f t="shared" si="21"/>
        <v/>
      </c>
      <c r="AB187" t="str">
        <f t="shared" si="22"/>
        <v/>
      </c>
      <c r="AC187" t="e">
        <f t="shared" ca="1" si="23"/>
        <v>#VALUE!</v>
      </c>
      <c r="AD187" t="str" cm="1">
        <f t="array" aca="1" ref="AD187" ca="1">IFERROR(IF((LEFT(INDIRECT("$F"&amp;$S187),4))="GOTS",IF($G187="Organic","GOTS_Organic_raw",(IF($G187="Responsible","GOTS_Responsible",(IF($G187="No Attribute (Conventional)","GOTS_conventional",(IF($G187="Recycled Pre/Post-Consumer","GOTS_pre_post",(IF($G187="In-Conversion","GOTS_in_conversion",(IF($G187="Sustainably Sourced","Sustainably_sourced",(IF($G187="Recycled pre-consumer organic","GOTS_recycled_organic",""))))))))))))),IF($G187="Organic","Organic",(IF($G187="Responsible","Responsible",(IF($G187="No Attribute (Conventional)","No_Attribute_Conventional",(IF($G187="Recycled Pre/Post-Consumer","Recycled_Pre_Post_Consumer",(IF($G187="In-Conversion","In_Conversion",(IF($G187="Recycled Pre-Consumer","Recycled_Pre_Consumer",(IF($G187="Recycled Post-Consumer","Recycled_Post_Consumer",(IF($G187="Sustainably Sourced","Sustainably_sourced",(IF($G187="Recycled pre-consumer organic","GOTS_recycled_organic","")))))))))))))))))),"")</f>
        <v/>
      </c>
      <c r="AE187" t="e" cm="1">
        <f t="array" aca="1" ref="AE187" ca="1">IF($I187="",IF(INDIRECT("$F"&amp;$S187)="","",IF(LEFT(INDIRECT("$F"&amp;$S187),3)="GRS","GRS_RCS_RM",IF((LEFT(INDIRECT("$F"&amp;$S187),3))="RCS","GRS_RCS_RM",IF(INDIRECT("$F"&amp;$S187)="OCS (No Label)","OCS_Conversion_RM",IF(LEFT(INDIRECT("$F"&amp;$S187),3)="OCS","OCS_RM",IF(RIGHT(INDIRECT("$F"&amp;$S187),10)="conversion","GOTS_RM_conversion",IF((LEFT(INDIRECT("$F"&amp;$S187),4))="GOTS","GOTS_RM","Responsible_RM"))))))),"DELETERM")</f>
        <v>#VALUE!</v>
      </c>
      <c r="AF187" t="e" cm="1">
        <f t="array" aca="1" ref="AF187" ca="1">IF($S187="","",INDIRECT("$Z"&amp;$S187))</f>
        <v>#VALUE!</v>
      </c>
      <c r="AG187" t="str">
        <f t="shared" si="24"/>
        <v/>
      </c>
      <c r="AH187" t="str" cm="1">
        <f t="array" aca="1" ref="AH187" ca="1">IFERROR(INDIRECT("$ag"&amp;S187),"")</f>
        <v/>
      </c>
      <c r="AI187" t="e" cm="1">
        <f t="array" aca="1" ref="AI187" ca="1">INDIRECT("O"&amp;S187)</f>
        <v>#VALUE!</v>
      </c>
      <c r="AJ187" t="str">
        <f t="shared" si="25"/>
        <v/>
      </c>
    </row>
    <row r="188" spans="1:36" ht="16.5" customHeight="1">
      <c r="A188" s="129"/>
      <c r="B188" s="134"/>
      <c r="C188" s="135"/>
      <c r="D188" s="146"/>
      <c r="E188" s="146"/>
      <c r="F188" s="135"/>
      <c r="G188" s="147"/>
      <c r="H188" s="147"/>
      <c r="I188" s="147"/>
      <c r="J188" s="147"/>
      <c r="K188" s="38"/>
      <c r="L188" s="143"/>
      <c r="M188" s="143"/>
      <c r="N188" s="61"/>
      <c r="O188" s="314"/>
      <c r="Q188" t="str">
        <f t="shared" si="20"/>
        <v/>
      </c>
      <c r="S188" t="e">
        <f t="shared" ca="1" si="29"/>
        <v>#VALUE!</v>
      </c>
      <c r="T188" t="e">
        <f t="shared" ca="1" si="26"/>
        <v>#VALUE!</v>
      </c>
      <c r="U188">
        <f t="shared" si="30"/>
        <v>120</v>
      </c>
      <c r="V188">
        <v>10.4166666666674</v>
      </c>
      <c r="W188">
        <f t="shared" si="33"/>
        <v>10</v>
      </c>
      <c r="X188" t="str" cm="1">
        <f t="array" aca="1" ref="X188" ca="1">IFERROR(INDEX('PC&amp;PD'!$A$1:$AS$19,ROW('PC&amp;PD'!$A$19),MATCH(INDIRECT(T188),'PC&amp;PD'!$A$1:$AS$1,0)),"")</f>
        <v/>
      </c>
      <c r="Y188" t="str">
        <f>IF(OR($N188="",$N188=0),"",IF($N188=$E$7,'Extracted info for SC'!$J$6,IF($N188=#REF!,'Extracted info for SC'!$J$7,IF($N188=#REF!,'Extracted info for SC'!$J$8,IF($N188=#REF!,'Extracted info for SC'!$J$9,IF($N188=#REF!,'Extracted info for SC'!$J$10,IF($N188=#REF!,'Extracted info for SC'!$J$11,IF($N188=#REF!,'Extracted info for SC'!$J$12,IF($N188=#REF!,'Extracted info for SC'!$J$13,IF($N188=#REF!,'Extracted info for SC'!$J$14,IF($N188=#REF!,'Extracted info for SC'!$J$15,IF($N188=#REF!,'Extracted info for SC'!$J$16,IF($N188=#REF!,'Extracted info for SC'!$J$17,IF($N188=#REF!,'Extracted info for SC'!$J$18,""))))))))))))))</f>
        <v/>
      </c>
      <c r="AA188" t="str">
        <f t="shared" si="21"/>
        <v/>
      </c>
      <c r="AB188" t="str">
        <f t="shared" si="22"/>
        <v/>
      </c>
      <c r="AC188" t="e">
        <f t="shared" ca="1" si="23"/>
        <v>#VALUE!</v>
      </c>
      <c r="AD188" t="str" cm="1">
        <f t="array" aca="1" ref="AD188" ca="1">IFERROR(IF((LEFT(INDIRECT("$F"&amp;$S188),4))="GOTS",IF($G188="Organic","GOTS_Organic_raw",(IF($G188="Responsible","GOTS_Responsible",(IF($G188="No Attribute (Conventional)","GOTS_conventional",(IF($G188="Recycled Pre/Post-Consumer","GOTS_pre_post",(IF($G188="In-Conversion","GOTS_in_conversion",(IF($G188="Sustainably Sourced","Sustainably_sourced",(IF($G188="Recycled pre-consumer organic","GOTS_recycled_organic",""))))))))))))),IF($G188="Organic","Organic",(IF($G188="Responsible","Responsible",(IF($G188="No Attribute (Conventional)","No_Attribute_Conventional",(IF($G188="Recycled Pre/Post-Consumer","Recycled_Pre_Post_Consumer",(IF($G188="In-Conversion","In_Conversion",(IF($G188="Recycled Pre-Consumer","Recycled_Pre_Consumer",(IF($G188="Recycled Post-Consumer","Recycled_Post_Consumer",(IF($G188="Sustainably Sourced","Sustainably_sourced",(IF($G188="Recycled pre-consumer organic","GOTS_recycled_organic","")))))))))))))))))),"")</f>
        <v/>
      </c>
      <c r="AE188" t="e" cm="1">
        <f t="array" aca="1" ref="AE188" ca="1">IF($I188="",IF(INDIRECT("$F"&amp;$S188)="","",IF(LEFT(INDIRECT("$F"&amp;$S188),3)="GRS","GRS_RCS_RM",IF((LEFT(INDIRECT("$F"&amp;$S188),3))="RCS","GRS_RCS_RM",IF(INDIRECT("$F"&amp;$S188)="OCS (No Label)","OCS_Conversion_RM",IF(LEFT(INDIRECT("$F"&amp;$S188),3)="OCS","OCS_RM",IF(RIGHT(INDIRECT("$F"&amp;$S188),10)="conversion","GOTS_RM_conversion",IF((LEFT(INDIRECT("$F"&amp;$S188),4))="GOTS","GOTS_RM","Responsible_RM"))))))),"DELETERM")</f>
        <v>#VALUE!</v>
      </c>
      <c r="AF188" t="e" cm="1">
        <f t="array" aca="1" ref="AF188" ca="1">IF($S188="","",INDIRECT("$Z"&amp;$S188))</f>
        <v>#VALUE!</v>
      </c>
      <c r="AG188" t="str">
        <f t="shared" si="24"/>
        <v/>
      </c>
      <c r="AH188" t="str" cm="1">
        <f t="array" aca="1" ref="AH188" ca="1">IFERROR(INDIRECT("$ag"&amp;S188),"")</f>
        <v/>
      </c>
      <c r="AI188" t="e" cm="1">
        <f t="array" aca="1" ref="AI188" ca="1">INDIRECT("O"&amp;S188)</f>
        <v>#VALUE!</v>
      </c>
      <c r="AJ188" t="str">
        <f t="shared" si="25"/>
        <v/>
      </c>
    </row>
    <row r="189" spans="1:36" ht="16.5" customHeight="1">
      <c r="A189" s="130"/>
      <c r="B189" s="136"/>
      <c r="C189" s="137"/>
      <c r="D189" s="146"/>
      <c r="E189" s="146"/>
      <c r="F189" s="137"/>
      <c r="G189" s="147"/>
      <c r="H189" s="147"/>
      <c r="I189" s="147"/>
      <c r="J189" s="147"/>
      <c r="K189" s="38"/>
      <c r="L189" s="144"/>
      <c r="M189" s="144"/>
      <c r="N189" s="61"/>
      <c r="O189" s="314"/>
      <c r="Q189" t="str">
        <f t="shared" si="20"/>
        <v/>
      </c>
      <c r="S189" t="e">
        <f t="shared" ca="1" si="29"/>
        <v>#VALUE!</v>
      </c>
      <c r="T189" t="e">
        <f t="shared" ca="1" si="26"/>
        <v>#VALUE!</v>
      </c>
      <c r="U189">
        <f t="shared" si="30"/>
        <v>120</v>
      </c>
      <c r="V189">
        <v>10.5000000000007</v>
      </c>
      <c r="W189">
        <f t="shared" si="33"/>
        <v>10</v>
      </c>
      <c r="X189" t="str" cm="1">
        <f t="array" aca="1" ref="X189" ca="1">IFERROR(INDEX('PC&amp;PD'!$A$1:$AS$19,ROW('PC&amp;PD'!$A$19),MATCH(INDIRECT(T189),'PC&amp;PD'!$A$1:$AS$1,0)),"")</f>
        <v/>
      </c>
      <c r="Y189" t="str">
        <f>IF(OR($N189="",$N189=0),"",IF($N189=$E$7,'Extracted info for SC'!$J$6,IF($N189=#REF!,'Extracted info for SC'!$J$7,IF($N189=#REF!,'Extracted info for SC'!$J$8,IF($N189=#REF!,'Extracted info for SC'!$J$9,IF($N189=#REF!,'Extracted info for SC'!$J$10,IF($N189=#REF!,'Extracted info for SC'!$J$11,IF($N189=#REF!,'Extracted info for SC'!$J$12,IF($N189=#REF!,'Extracted info for SC'!$J$13,IF($N189=#REF!,'Extracted info for SC'!$J$14,IF($N189=#REF!,'Extracted info for SC'!$J$15,IF($N189=#REF!,'Extracted info for SC'!$J$16,IF($N189=#REF!,'Extracted info for SC'!$J$17,IF($N189=#REF!,'Extracted info for SC'!$J$18,""))))))))))))))</f>
        <v/>
      </c>
      <c r="AA189" t="str">
        <f t="shared" si="21"/>
        <v/>
      </c>
      <c r="AB189" t="str">
        <f t="shared" si="22"/>
        <v/>
      </c>
      <c r="AC189" t="e">
        <f t="shared" ca="1" si="23"/>
        <v>#VALUE!</v>
      </c>
      <c r="AD189" t="str" cm="1">
        <f t="array" aca="1" ref="AD189" ca="1">IFERROR(IF((LEFT(INDIRECT("$F"&amp;$S189),4))="GOTS",IF($G189="Organic","GOTS_Organic_raw",(IF($G189="Responsible","GOTS_Responsible",(IF($G189="No Attribute (Conventional)","GOTS_conventional",(IF($G189="Recycled Pre/Post-Consumer","GOTS_pre_post",(IF($G189="In-Conversion","GOTS_in_conversion",(IF($G189="Sustainably Sourced","Sustainably_sourced",(IF($G189="Recycled pre-consumer organic","GOTS_recycled_organic",""))))))))))))),IF($G189="Organic","Organic",(IF($G189="Responsible","Responsible",(IF($G189="No Attribute (Conventional)","No_Attribute_Conventional",(IF($G189="Recycled Pre/Post-Consumer","Recycled_Pre_Post_Consumer",(IF($G189="In-Conversion","In_Conversion",(IF($G189="Recycled Pre-Consumer","Recycled_Pre_Consumer",(IF($G189="Recycled Post-Consumer","Recycled_Post_Consumer",(IF($G189="Sustainably Sourced","Sustainably_sourced",(IF($G189="Recycled pre-consumer organic","GOTS_recycled_organic","")))))))))))))))))),"")</f>
        <v/>
      </c>
      <c r="AE189" t="e" cm="1">
        <f t="array" aca="1" ref="AE189" ca="1">IF($I189="",IF(INDIRECT("$F"&amp;$S189)="","",IF(LEFT(INDIRECT("$F"&amp;$S189),3)="GRS","GRS_RCS_RM",IF((LEFT(INDIRECT("$F"&amp;$S189),3))="RCS","GRS_RCS_RM",IF(INDIRECT("$F"&amp;$S189)="OCS (No Label)","OCS_Conversion_RM",IF(LEFT(INDIRECT("$F"&amp;$S189),3)="OCS","OCS_RM",IF(RIGHT(INDIRECT("$F"&amp;$S189),10)="conversion","GOTS_RM_conversion",IF((LEFT(INDIRECT("$F"&amp;$S189),4))="GOTS","GOTS_RM","Responsible_RM"))))))),"DELETERM")</f>
        <v>#VALUE!</v>
      </c>
      <c r="AF189" t="e" cm="1">
        <f t="array" aca="1" ref="AF189" ca="1">IF($S189="","",INDIRECT("$Z"&amp;$S189))</f>
        <v>#VALUE!</v>
      </c>
      <c r="AG189" t="str">
        <f t="shared" si="24"/>
        <v/>
      </c>
      <c r="AH189" t="str" cm="1">
        <f t="array" aca="1" ref="AH189" ca="1">IFERROR(INDIRECT("$ag"&amp;S189),"")</f>
        <v/>
      </c>
      <c r="AI189" t="e" cm="1">
        <f t="array" aca="1" ref="AI189" ca="1">INDIRECT("O"&amp;S189)</f>
        <v>#VALUE!</v>
      </c>
      <c r="AJ189" t="str">
        <f t="shared" si="25"/>
        <v/>
      </c>
    </row>
    <row r="190" spans="1:36" ht="16.5" customHeight="1">
      <c r="A190" s="130"/>
      <c r="B190" s="136"/>
      <c r="C190" s="137"/>
      <c r="D190" s="146"/>
      <c r="E190" s="146"/>
      <c r="F190" s="137"/>
      <c r="G190" s="147"/>
      <c r="H190" s="147"/>
      <c r="I190" s="147"/>
      <c r="J190" s="147"/>
      <c r="K190" s="38"/>
      <c r="L190" s="144"/>
      <c r="M190" s="144"/>
      <c r="N190" s="61"/>
      <c r="O190" s="314"/>
      <c r="Q190" t="str">
        <f t="shared" si="20"/>
        <v/>
      </c>
      <c r="S190" t="e">
        <f t="shared" ca="1" si="29"/>
        <v>#VALUE!</v>
      </c>
      <c r="T190" t="e">
        <f t="shared" ca="1" si="26"/>
        <v>#VALUE!</v>
      </c>
      <c r="U190">
        <f t="shared" si="30"/>
        <v>120</v>
      </c>
      <c r="V190">
        <v>10.5833333333341</v>
      </c>
      <c r="W190">
        <f t="shared" si="33"/>
        <v>10</v>
      </c>
      <c r="X190" t="str" cm="1">
        <f t="array" aca="1" ref="X190" ca="1">IFERROR(INDEX('PC&amp;PD'!$A$1:$AS$19,ROW('PC&amp;PD'!$A$19),MATCH(INDIRECT(T190),'PC&amp;PD'!$A$1:$AS$1,0)),"")</f>
        <v/>
      </c>
      <c r="Y190" t="str">
        <f>IF(OR($N190="",$N190=0),"",IF($N190=$E$7,'Extracted info for SC'!$J$6,IF($N190=#REF!,'Extracted info for SC'!$J$7,IF($N190=#REF!,'Extracted info for SC'!$J$8,IF($N190=#REF!,'Extracted info for SC'!$J$9,IF($N190=#REF!,'Extracted info for SC'!$J$10,IF($N190=#REF!,'Extracted info for SC'!$J$11,IF($N190=#REF!,'Extracted info for SC'!$J$12,IF($N190=#REF!,'Extracted info for SC'!$J$13,IF($N190=#REF!,'Extracted info for SC'!$J$14,IF($N190=#REF!,'Extracted info for SC'!$J$15,IF($N190=#REF!,'Extracted info for SC'!$J$16,IF($N190=#REF!,'Extracted info for SC'!$J$17,IF($N190=#REF!,'Extracted info for SC'!$J$18,""))))))))))))))</f>
        <v/>
      </c>
      <c r="AA190" t="str">
        <f t="shared" si="21"/>
        <v/>
      </c>
      <c r="AB190" t="str">
        <f t="shared" si="22"/>
        <v/>
      </c>
      <c r="AC190" t="e">
        <f t="shared" ca="1" si="23"/>
        <v>#VALUE!</v>
      </c>
      <c r="AD190" t="str" cm="1">
        <f t="array" aca="1" ref="AD190" ca="1">IFERROR(IF((LEFT(INDIRECT("$F"&amp;$S190),4))="GOTS",IF($G190="Organic","GOTS_Organic_raw",(IF($G190="Responsible","GOTS_Responsible",(IF($G190="No Attribute (Conventional)","GOTS_conventional",(IF($G190="Recycled Pre/Post-Consumer","GOTS_pre_post",(IF($G190="In-Conversion","GOTS_in_conversion",(IF($G190="Sustainably Sourced","Sustainably_sourced",(IF($G190="Recycled pre-consumer organic","GOTS_recycled_organic",""))))))))))))),IF($G190="Organic","Organic",(IF($G190="Responsible","Responsible",(IF($G190="No Attribute (Conventional)","No_Attribute_Conventional",(IF($G190="Recycled Pre/Post-Consumer","Recycled_Pre_Post_Consumer",(IF($G190="In-Conversion","In_Conversion",(IF($G190="Recycled Pre-Consumer","Recycled_Pre_Consumer",(IF($G190="Recycled Post-Consumer","Recycled_Post_Consumer",(IF($G190="Sustainably Sourced","Sustainably_sourced",(IF($G190="Recycled pre-consumer organic","GOTS_recycled_organic","")))))))))))))))))),"")</f>
        <v/>
      </c>
      <c r="AE190" t="e" cm="1">
        <f t="array" aca="1" ref="AE190" ca="1">IF($I190="",IF(INDIRECT("$F"&amp;$S190)="","",IF(LEFT(INDIRECT("$F"&amp;$S190),3)="GRS","GRS_RCS_RM",IF((LEFT(INDIRECT("$F"&amp;$S190),3))="RCS","GRS_RCS_RM",IF(INDIRECT("$F"&amp;$S190)="OCS (No Label)","OCS_Conversion_RM",IF(LEFT(INDIRECT("$F"&amp;$S190),3)="OCS","OCS_RM",IF(RIGHT(INDIRECT("$F"&amp;$S190),10)="conversion","GOTS_RM_conversion",IF((LEFT(INDIRECT("$F"&amp;$S190),4))="GOTS","GOTS_RM","Responsible_RM"))))))),"DELETERM")</f>
        <v>#VALUE!</v>
      </c>
      <c r="AF190" t="e" cm="1">
        <f t="array" aca="1" ref="AF190" ca="1">IF($S190="","",INDIRECT("$Z"&amp;$S190))</f>
        <v>#VALUE!</v>
      </c>
      <c r="AG190" t="str">
        <f t="shared" si="24"/>
        <v/>
      </c>
      <c r="AH190" t="str" cm="1">
        <f t="array" aca="1" ref="AH190" ca="1">IFERROR(INDIRECT("$ag"&amp;S190),"")</f>
        <v/>
      </c>
      <c r="AI190" t="e" cm="1">
        <f t="array" aca="1" ref="AI190" ca="1">INDIRECT("O"&amp;S190)</f>
        <v>#VALUE!</v>
      </c>
      <c r="AJ190" t="str">
        <f t="shared" si="25"/>
        <v/>
      </c>
    </row>
    <row r="191" spans="1:36" ht="16.5" customHeight="1">
      <c r="A191" s="130"/>
      <c r="B191" s="136"/>
      <c r="C191" s="137"/>
      <c r="D191" s="146"/>
      <c r="E191" s="146"/>
      <c r="F191" s="137"/>
      <c r="G191" s="147"/>
      <c r="H191" s="147"/>
      <c r="I191" s="147"/>
      <c r="J191" s="147"/>
      <c r="K191" s="38"/>
      <c r="L191" s="144"/>
      <c r="M191" s="144"/>
      <c r="N191" s="61"/>
      <c r="O191" s="314"/>
      <c r="Q191" t="str">
        <f t="shared" si="20"/>
        <v/>
      </c>
      <c r="S191" t="e">
        <f t="shared" ca="1" si="29"/>
        <v>#VALUE!</v>
      </c>
      <c r="T191" t="e">
        <f t="shared" ca="1" si="26"/>
        <v>#VALUE!</v>
      </c>
      <c r="U191">
        <f t="shared" si="30"/>
        <v>120</v>
      </c>
      <c r="V191">
        <v>10.6666666666674</v>
      </c>
      <c r="W191">
        <f t="shared" si="33"/>
        <v>10</v>
      </c>
      <c r="X191" t="str" cm="1">
        <f t="array" aca="1" ref="X191" ca="1">IFERROR(INDEX('PC&amp;PD'!$A$1:$AS$19,ROW('PC&amp;PD'!$A$19),MATCH(INDIRECT(T191),'PC&amp;PD'!$A$1:$AS$1,0)),"")</f>
        <v/>
      </c>
      <c r="Y191" t="str">
        <f>IF(OR($N191="",$N191=0),"",IF($N191=$E$7,'Extracted info for SC'!$J$6,IF($N191=#REF!,'Extracted info for SC'!$J$7,IF($N191=#REF!,'Extracted info for SC'!$J$8,IF($N191=#REF!,'Extracted info for SC'!$J$9,IF($N191=#REF!,'Extracted info for SC'!$J$10,IF($N191=#REF!,'Extracted info for SC'!$J$11,IF($N191=#REF!,'Extracted info for SC'!$J$12,IF($N191=#REF!,'Extracted info for SC'!$J$13,IF($N191=#REF!,'Extracted info for SC'!$J$14,IF($N191=#REF!,'Extracted info for SC'!$J$15,IF($N191=#REF!,'Extracted info for SC'!$J$16,IF($N191=#REF!,'Extracted info for SC'!$J$17,IF($N191=#REF!,'Extracted info for SC'!$J$18,""))))))))))))))</f>
        <v/>
      </c>
      <c r="AA191" t="str">
        <f t="shared" si="21"/>
        <v/>
      </c>
      <c r="AB191" t="str">
        <f t="shared" si="22"/>
        <v/>
      </c>
      <c r="AC191" t="e">
        <f t="shared" ca="1" si="23"/>
        <v>#VALUE!</v>
      </c>
      <c r="AD191" t="str" cm="1">
        <f t="array" aca="1" ref="AD191" ca="1">IFERROR(IF((LEFT(INDIRECT("$F"&amp;$S191),4))="GOTS",IF($G191="Organic","GOTS_Organic_raw",(IF($G191="Responsible","GOTS_Responsible",(IF($G191="No Attribute (Conventional)","GOTS_conventional",(IF($G191="Recycled Pre/Post-Consumer","GOTS_pre_post",(IF($G191="In-Conversion","GOTS_in_conversion",(IF($G191="Sustainably Sourced","Sustainably_sourced",(IF($G191="Recycled pre-consumer organic","GOTS_recycled_organic",""))))))))))))),IF($G191="Organic","Organic",(IF($G191="Responsible","Responsible",(IF($G191="No Attribute (Conventional)","No_Attribute_Conventional",(IF($G191="Recycled Pre/Post-Consumer","Recycled_Pre_Post_Consumer",(IF($G191="In-Conversion","In_Conversion",(IF($G191="Recycled Pre-Consumer","Recycled_Pre_Consumer",(IF($G191="Recycled Post-Consumer","Recycled_Post_Consumer",(IF($G191="Sustainably Sourced","Sustainably_sourced",(IF($G191="Recycled pre-consumer organic","GOTS_recycled_organic","")))))))))))))))))),"")</f>
        <v/>
      </c>
      <c r="AE191" t="e" cm="1">
        <f t="array" aca="1" ref="AE191" ca="1">IF($I191="",IF(INDIRECT("$F"&amp;$S191)="","",IF(LEFT(INDIRECT("$F"&amp;$S191),3)="GRS","GRS_RCS_RM",IF((LEFT(INDIRECT("$F"&amp;$S191),3))="RCS","GRS_RCS_RM",IF(INDIRECT("$F"&amp;$S191)="OCS (No Label)","OCS_Conversion_RM",IF(LEFT(INDIRECT("$F"&amp;$S191),3)="OCS","OCS_RM",IF(RIGHT(INDIRECT("$F"&amp;$S191),10)="conversion","GOTS_RM_conversion",IF((LEFT(INDIRECT("$F"&amp;$S191),4))="GOTS","GOTS_RM","Responsible_RM"))))))),"DELETERM")</f>
        <v>#VALUE!</v>
      </c>
      <c r="AF191" t="e" cm="1">
        <f t="array" aca="1" ref="AF191" ca="1">IF($S191="","",INDIRECT("$Z"&amp;$S191))</f>
        <v>#VALUE!</v>
      </c>
      <c r="AG191" t="str">
        <f t="shared" si="24"/>
        <v/>
      </c>
      <c r="AH191" t="str" cm="1">
        <f t="array" aca="1" ref="AH191" ca="1">IFERROR(INDIRECT("$ag"&amp;S191),"")</f>
        <v/>
      </c>
      <c r="AI191" t="e" cm="1">
        <f t="array" aca="1" ref="AI191" ca="1">INDIRECT("O"&amp;S191)</f>
        <v>#VALUE!</v>
      </c>
      <c r="AJ191" t="str">
        <f t="shared" si="25"/>
        <v/>
      </c>
    </row>
    <row r="192" spans="1:36" ht="16.5" customHeight="1">
      <c r="A192" s="130"/>
      <c r="B192" s="136"/>
      <c r="C192" s="137"/>
      <c r="D192" s="146"/>
      <c r="E192" s="146"/>
      <c r="F192" s="137"/>
      <c r="G192" s="147"/>
      <c r="H192" s="147"/>
      <c r="I192" s="147"/>
      <c r="J192" s="147"/>
      <c r="K192" s="38"/>
      <c r="L192" s="144"/>
      <c r="M192" s="144"/>
      <c r="N192" s="61"/>
      <c r="O192" s="314"/>
      <c r="Q192" t="str">
        <f t="shared" ref="Q192:Q255" si="40">IF(G192="No Attribute (Conventional)",IF(OR($G192="",$I192="",$K192=""),"",CONCATENATE($K192," ",$AA192," ",$I192," + ")),IF(OR($G192="",$I192="",$K192=""),"",CONCATENATE($K192," ",$G192," ",$I192," + ")))</f>
        <v/>
      </c>
      <c r="S192" t="e">
        <f t="shared" ca="1" si="29"/>
        <v>#VALUE!</v>
      </c>
      <c r="T192" t="e">
        <f t="shared" ca="1" si="26"/>
        <v>#VALUE!</v>
      </c>
      <c r="U192">
        <f t="shared" si="30"/>
        <v>120</v>
      </c>
      <c r="V192">
        <v>10.750000000000799</v>
      </c>
      <c r="W192">
        <f t="shared" si="33"/>
        <v>10</v>
      </c>
      <c r="X192" t="str" cm="1">
        <f t="array" aca="1" ref="X192" ca="1">IFERROR(INDEX('PC&amp;PD'!$A$1:$AS$19,ROW('PC&amp;PD'!$A$19),MATCH(INDIRECT(T192),'PC&amp;PD'!$A$1:$AS$1,0)),"")</f>
        <v/>
      </c>
      <c r="Y192" t="str">
        <f>IF(OR($N192="",$N192=0),"",IF($N192=$E$7,'Extracted info for SC'!$J$6,IF($N192=#REF!,'Extracted info for SC'!$J$7,IF($N192=#REF!,'Extracted info for SC'!$J$8,IF($N192=#REF!,'Extracted info for SC'!$J$9,IF($N192=#REF!,'Extracted info for SC'!$J$10,IF($N192=#REF!,'Extracted info for SC'!$J$11,IF($N192=#REF!,'Extracted info for SC'!$J$12,IF($N192=#REF!,'Extracted info for SC'!$J$13,IF($N192=#REF!,'Extracted info for SC'!$J$14,IF($N192=#REF!,'Extracted info for SC'!$J$15,IF($N192=#REF!,'Extracted info for SC'!$J$16,IF($N192=#REF!,'Extracted info for SC'!$J$17,IF($N192=#REF!,'Extracted info for SC'!$J$18,""))))))))))))))</f>
        <v/>
      </c>
      <c r="AA192" t="str">
        <f t="shared" ref="AA192:AA255" si="41">IFERROR(IF(G192="","",IF(G192="No Attribute (Conventional)","",G192)),"")</f>
        <v/>
      </c>
      <c r="AB192" t="str">
        <f t="shared" ref="AB192:AB255" si="42">IFERROR(IF($F192="OCS 100", "OCS_100",IF($F192="OCS Blended", "OCS_Blended",IF($F192="OCS (No Label)", "OCS_No_Label",IF($F192="RCS 100", "RCS_100",IF($F192="RCS Blended","RCS_Blended",IF($F192="GRS","GRS",IF($F192="GRS (No Label)", "GRS_No_Label",IF($F192="RDS","RDS",IF($F192="RWS","RWS",IF($F192="RMS","RMS",IF($F192="GOTS Organic","GOTS_Organic",IF($F192="GOTS Made with organic","GOTS_Made_with_organic",IF($F192="GOTS Organic - in conversion","GOTS_Organic_in_Conversion",IF($F192="GOTS Made with organic - in conversion","GOTS_Made_with_Organic_in_Conversion",IF($F192="RAS","RAS",IF($F192="Rcs (No Label)","RCS_No_Label",IF($F192="RWS (No Label)","RWS_No_Label",IF($F192="RMS (No Label)","RMS_No_Label",IF($F192="RAS (No Label)","RAS_No_Label",IF($F192="RDS (No Label)","RDS_No_Label","")))))))))))))))))))),"")</f>
        <v/>
      </c>
      <c r="AC192" t="e">
        <f t="shared" ref="AC192:AC255" ca="1" si="43">"$AB"&amp;S192</f>
        <v>#VALUE!</v>
      </c>
      <c r="AD192" t="str" cm="1">
        <f t="array" aca="1" ref="AD192" ca="1">IFERROR(IF((LEFT(INDIRECT("$F"&amp;$S192),4))="GOTS",IF($G192="Organic","GOTS_Organic_raw",(IF($G192="Responsible","GOTS_Responsible",(IF($G192="No Attribute (Conventional)","GOTS_conventional",(IF($G192="Recycled Pre/Post-Consumer","GOTS_pre_post",(IF($G192="In-Conversion","GOTS_in_conversion",(IF($G192="Sustainably Sourced","Sustainably_sourced",(IF($G192="Recycled pre-consumer organic","GOTS_recycled_organic",""))))))))))))),IF($G192="Organic","Organic",(IF($G192="Responsible","Responsible",(IF($G192="No Attribute (Conventional)","No_Attribute_Conventional",(IF($G192="Recycled Pre/Post-Consumer","Recycled_Pre_Post_Consumer",(IF($G192="In-Conversion","In_Conversion",(IF($G192="Recycled Pre-Consumer","Recycled_Pre_Consumer",(IF($G192="Recycled Post-Consumer","Recycled_Post_Consumer",(IF($G192="Sustainably Sourced","Sustainably_sourced",(IF($G192="Recycled pre-consumer organic","GOTS_recycled_organic","")))))))))))))))))),"")</f>
        <v/>
      </c>
      <c r="AE192" t="e" cm="1">
        <f t="array" aca="1" ref="AE192" ca="1">IF($I192="",IF(INDIRECT("$F"&amp;$S192)="","",IF(LEFT(INDIRECT("$F"&amp;$S192),3)="GRS","GRS_RCS_RM",IF((LEFT(INDIRECT("$F"&amp;$S192),3))="RCS","GRS_RCS_RM",IF(INDIRECT("$F"&amp;$S192)="OCS (No Label)","OCS_Conversion_RM",IF(LEFT(INDIRECT("$F"&amp;$S192),3)="OCS","OCS_RM",IF(RIGHT(INDIRECT("$F"&amp;$S192),10)="conversion","GOTS_RM_conversion",IF((LEFT(INDIRECT("$F"&amp;$S192),4))="GOTS","GOTS_RM","Responsible_RM"))))))),"DELETERM")</f>
        <v>#VALUE!</v>
      </c>
      <c r="AF192" t="e" cm="1">
        <f t="array" aca="1" ref="AF192" ca="1">IF($S192="","",INDIRECT("$Z"&amp;$S192))</f>
        <v>#VALUE!</v>
      </c>
      <c r="AG192" t="str">
        <f t="shared" ref="AG192:AG255" si="44">IF(AND(AJ192="",AJ193="",AJ194="",AJ195="",AJ196="",AJ197="",AJ198="",AJ199="",AJ200="",AJ201="",AJ202="",AJ203=""),"",CONCATENATE(AJ192, AJ193, AJ194, AJ195,AJ196, AJ197, AJ198, AJ199, AJ200, AJ201, AJ202,AJ203))</f>
        <v/>
      </c>
      <c r="AH192" t="str" cm="1">
        <f t="array" aca="1" ref="AH192" ca="1">IFERROR(INDIRECT("$ag"&amp;S192),"")</f>
        <v/>
      </c>
      <c r="AI192" t="e" cm="1">
        <f t="array" aca="1" ref="AI192" ca="1">INDIRECT("O"&amp;S192)</f>
        <v>#VALUE!</v>
      </c>
      <c r="AJ192" t="str">
        <f t="shared" ref="AJ192:AJ255" si="45">IF(OR(Y192="",Y192=0),"",Y192&amp;", ")</f>
        <v/>
      </c>
    </row>
    <row r="193" spans="1:36" ht="16.5" customHeight="1">
      <c r="A193" s="130"/>
      <c r="B193" s="136"/>
      <c r="C193" s="137"/>
      <c r="D193" s="146"/>
      <c r="E193" s="146"/>
      <c r="F193" s="137"/>
      <c r="G193" s="147"/>
      <c r="H193" s="147"/>
      <c r="I193" s="147"/>
      <c r="J193" s="147"/>
      <c r="K193" s="38"/>
      <c r="L193" s="144"/>
      <c r="M193" s="144"/>
      <c r="N193" s="61"/>
      <c r="O193" s="314"/>
      <c r="Q193" t="str">
        <f t="shared" si="40"/>
        <v/>
      </c>
      <c r="S193" t="e">
        <f t="shared" ca="1" si="29"/>
        <v>#VALUE!</v>
      </c>
      <c r="T193" t="e">
        <f t="shared" ca="1" si="26"/>
        <v>#VALUE!</v>
      </c>
      <c r="U193">
        <f t="shared" si="30"/>
        <v>120</v>
      </c>
      <c r="V193">
        <v>10.8333333333341</v>
      </c>
      <c r="W193">
        <f t="shared" si="33"/>
        <v>10</v>
      </c>
      <c r="X193" t="str" cm="1">
        <f t="array" aca="1" ref="X193" ca="1">IFERROR(INDEX('PC&amp;PD'!$A$1:$AS$19,ROW('PC&amp;PD'!$A$19),MATCH(INDIRECT(T193),'PC&amp;PD'!$A$1:$AS$1,0)),"")</f>
        <v/>
      </c>
      <c r="Y193" t="str">
        <f>IF(OR($N193="",$N193=0),"",IF($N193=$E$7,'Extracted info for SC'!$J$6,IF($N193=#REF!,'Extracted info for SC'!$J$7,IF($N193=#REF!,'Extracted info for SC'!$J$8,IF($N193=#REF!,'Extracted info for SC'!$J$9,IF($N193=#REF!,'Extracted info for SC'!$J$10,IF($N193=#REF!,'Extracted info for SC'!$J$11,IF($N193=#REF!,'Extracted info for SC'!$J$12,IF($N193=#REF!,'Extracted info for SC'!$J$13,IF($N193=#REF!,'Extracted info for SC'!$J$14,IF($N193=#REF!,'Extracted info for SC'!$J$15,IF($N193=#REF!,'Extracted info for SC'!$J$16,IF($N193=#REF!,'Extracted info for SC'!$J$17,IF($N193=#REF!,'Extracted info for SC'!$J$18,""))))))))))))))</f>
        <v/>
      </c>
      <c r="AA193" t="str">
        <f t="shared" si="41"/>
        <v/>
      </c>
      <c r="AB193" t="str">
        <f t="shared" si="42"/>
        <v/>
      </c>
      <c r="AC193" t="e">
        <f t="shared" ca="1" si="43"/>
        <v>#VALUE!</v>
      </c>
      <c r="AD193" t="str" cm="1">
        <f t="array" aca="1" ref="AD193" ca="1">IFERROR(IF((LEFT(INDIRECT("$F"&amp;$S193),4))="GOTS",IF($G193="Organic","GOTS_Organic_raw",(IF($G193="Responsible","GOTS_Responsible",(IF($G193="No Attribute (Conventional)","GOTS_conventional",(IF($G193="Recycled Pre/Post-Consumer","GOTS_pre_post",(IF($G193="In-Conversion","GOTS_in_conversion",(IF($G193="Sustainably Sourced","Sustainably_sourced",(IF($G193="Recycled pre-consumer organic","GOTS_recycled_organic",""))))))))))))),IF($G193="Organic","Organic",(IF($G193="Responsible","Responsible",(IF($G193="No Attribute (Conventional)","No_Attribute_Conventional",(IF($G193="Recycled Pre/Post-Consumer","Recycled_Pre_Post_Consumer",(IF($G193="In-Conversion","In_Conversion",(IF($G193="Recycled Pre-Consumer","Recycled_Pre_Consumer",(IF($G193="Recycled Post-Consumer","Recycled_Post_Consumer",(IF($G193="Sustainably Sourced","Sustainably_sourced",(IF($G193="Recycled pre-consumer organic","GOTS_recycled_organic","")))))))))))))))))),"")</f>
        <v/>
      </c>
      <c r="AE193" t="e" cm="1">
        <f t="array" aca="1" ref="AE193" ca="1">IF($I193="",IF(INDIRECT("$F"&amp;$S193)="","",IF(LEFT(INDIRECT("$F"&amp;$S193),3)="GRS","GRS_RCS_RM",IF((LEFT(INDIRECT("$F"&amp;$S193),3))="RCS","GRS_RCS_RM",IF(INDIRECT("$F"&amp;$S193)="OCS (No Label)","OCS_Conversion_RM",IF(LEFT(INDIRECT("$F"&amp;$S193),3)="OCS","OCS_RM",IF(RIGHT(INDIRECT("$F"&amp;$S193),10)="conversion","GOTS_RM_conversion",IF((LEFT(INDIRECT("$F"&amp;$S193),4))="GOTS","GOTS_RM","Responsible_RM"))))))),"DELETERM")</f>
        <v>#VALUE!</v>
      </c>
      <c r="AF193" t="e" cm="1">
        <f t="array" aca="1" ref="AF193" ca="1">IF($S193="","",INDIRECT("$Z"&amp;$S193))</f>
        <v>#VALUE!</v>
      </c>
      <c r="AG193" t="str">
        <f t="shared" si="44"/>
        <v/>
      </c>
      <c r="AH193" t="str" cm="1">
        <f t="array" aca="1" ref="AH193" ca="1">IFERROR(INDIRECT("$ag"&amp;S193),"")</f>
        <v/>
      </c>
      <c r="AI193" t="e" cm="1">
        <f t="array" aca="1" ref="AI193" ca="1">INDIRECT("O"&amp;S193)</f>
        <v>#VALUE!</v>
      </c>
      <c r="AJ193" t="str">
        <f t="shared" si="45"/>
        <v/>
      </c>
    </row>
    <row r="194" spans="1:36" ht="16.5" customHeight="1" thickBot="1">
      <c r="A194" s="131"/>
      <c r="B194" s="138"/>
      <c r="C194" s="139"/>
      <c r="D194" s="148"/>
      <c r="E194" s="148"/>
      <c r="F194" s="139"/>
      <c r="G194" s="149"/>
      <c r="H194" s="149"/>
      <c r="I194" s="149"/>
      <c r="J194" s="149"/>
      <c r="K194" s="39"/>
      <c r="L194" s="145"/>
      <c r="M194" s="145"/>
      <c r="N194" s="62"/>
      <c r="O194" s="315"/>
      <c r="Q194" t="str">
        <f t="shared" si="40"/>
        <v/>
      </c>
      <c r="S194" t="e">
        <f t="shared" ca="1" si="29"/>
        <v>#VALUE!</v>
      </c>
      <c r="T194" t="e">
        <f t="shared" ref="T194:T257" ca="1" si="46">"$B"&amp;S194</f>
        <v>#VALUE!</v>
      </c>
      <c r="U194">
        <f t="shared" si="30"/>
        <v>120</v>
      </c>
      <c r="V194">
        <v>10.9166666666674</v>
      </c>
      <c r="W194">
        <f t="shared" si="33"/>
        <v>10</v>
      </c>
      <c r="X194" t="str" cm="1">
        <f t="array" aca="1" ref="X194" ca="1">IFERROR(INDEX('PC&amp;PD'!$A$1:$AS$19,ROW('PC&amp;PD'!$A$19),MATCH(INDIRECT(T194),'PC&amp;PD'!$A$1:$AS$1,0)),"")</f>
        <v/>
      </c>
      <c r="Y194" t="str">
        <f>IF(OR($N194="",$N194=0),"",IF($N194=$E$7,'Extracted info for SC'!$J$6,IF($N194=#REF!,'Extracted info for SC'!$J$7,IF($N194=#REF!,'Extracted info for SC'!$J$8,IF($N194=#REF!,'Extracted info for SC'!$J$9,IF($N194=#REF!,'Extracted info for SC'!$J$10,IF($N194=#REF!,'Extracted info for SC'!$J$11,IF($N194=#REF!,'Extracted info for SC'!$J$12,IF($N194=#REF!,'Extracted info for SC'!$J$13,IF($N194=#REF!,'Extracted info for SC'!$J$14,IF($N194=#REF!,'Extracted info for SC'!$J$15,IF($N194=#REF!,'Extracted info for SC'!$J$16,IF($N194=#REF!,'Extracted info for SC'!$J$17,IF($N194=#REF!,'Extracted info for SC'!$J$18,""))))))))))))))</f>
        <v/>
      </c>
      <c r="AA194" t="str">
        <f t="shared" si="41"/>
        <v/>
      </c>
      <c r="AB194" t="str">
        <f t="shared" si="42"/>
        <v/>
      </c>
      <c r="AC194" t="e">
        <f t="shared" ca="1" si="43"/>
        <v>#VALUE!</v>
      </c>
      <c r="AD194" t="str" cm="1">
        <f t="array" aca="1" ref="AD194" ca="1">IFERROR(IF((LEFT(INDIRECT("$F"&amp;$S194),4))="GOTS",IF($G194="Organic","GOTS_Organic_raw",(IF($G194="Responsible","GOTS_Responsible",(IF($G194="No Attribute (Conventional)","GOTS_conventional",(IF($G194="Recycled Pre/Post-Consumer","GOTS_pre_post",(IF($G194="In-Conversion","GOTS_in_conversion",(IF($G194="Sustainably Sourced","Sustainably_sourced",(IF($G194="Recycled pre-consumer organic","GOTS_recycled_organic",""))))))))))))),IF($G194="Organic","Organic",(IF($G194="Responsible","Responsible",(IF($G194="No Attribute (Conventional)","No_Attribute_Conventional",(IF($G194="Recycled Pre/Post-Consumer","Recycled_Pre_Post_Consumer",(IF($G194="In-Conversion","In_Conversion",(IF($G194="Recycled Pre-Consumer","Recycled_Pre_Consumer",(IF($G194="Recycled Post-Consumer","Recycled_Post_Consumer",(IF($G194="Sustainably Sourced","Sustainably_sourced",(IF($G194="Recycled pre-consumer organic","GOTS_recycled_organic","")))))))))))))))))),"")</f>
        <v/>
      </c>
      <c r="AE194" t="e" cm="1">
        <f t="array" aca="1" ref="AE194" ca="1">IF($I194="",IF(INDIRECT("$F"&amp;$S194)="","",IF(LEFT(INDIRECT("$F"&amp;$S194),3)="GRS","GRS_RCS_RM",IF((LEFT(INDIRECT("$F"&amp;$S194),3))="RCS","GRS_RCS_RM",IF(INDIRECT("$F"&amp;$S194)="OCS (No Label)","OCS_Conversion_RM",IF(LEFT(INDIRECT("$F"&amp;$S194),3)="OCS","OCS_RM",IF(RIGHT(INDIRECT("$F"&amp;$S194),10)="conversion","GOTS_RM_conversion",IF((LEFT(INDIRECT("$F"&amp;$S194),4))="GOTS","GOTS_RM","Responsible_RM"))))))),"DELETERM")</f>
        <v>#VALUE!</v>
      </c>
      <c r="AF194" t="e" cm="1">
        <f t="array" aca="1" ref="AF194" ca="1">IF($S194="","",INDIRECT("$Z"&amp;$S194))</f>
        <v>#VALUE!</v>
      </c>
      <c r="AG194" t="str">
        <f t="shared" si="44"/>
        <v/>
      </c>
      <c r="AH194" t="str" cm="1">
        <f t="array" aca="1" ref="AH194" ca="1">IFERROR(INDIRECT("$ag"&amp;S194),"")</f>
        <v/>
      </c>
      <c r="AI194" t="e" cm="1">
        <f t="array" aca="1" ref="AI194" ca="1">INDIRECT("O"&amp;S194)</f>
        <v>#VALUE!</v>
      </c>
      <c r="AJ194" t="str">
        <f t="shared" si="45"/>
        <v/>
      </c>
    </row>
    <row r="195" spans="1:36" ht="16.5" customHeight="1">
      <c r="A195" s="128" t="str">
        <f>IF(B195="","",COUNTA($B$63:$B195))</f>
        <v/>
      </c>
      <c r="B195" s="132"/>
      <c r="C195" s="133"/>
      <c r="D195" s="140"/>
      <c r="E195" s="140"/>
      <c r="F195" s="133"/>
      <c r="G195" s="141"/>
      <c r="H195" s="141"/>
      <c r="I195" s="141"/>
      <c r="J195" s="141"/>
      <c r="K195" s="37"/>
      <c r="L195" s="142" t="str">
        <f>IF(R195="","",LEFT(R195,LEN(R195)-2))</f>
        <v/>
      </c>
      <c r="M195" s="142"/>
      <c r="N195" s="60"/>
      <c r="O195" s="313"/>
      <c r="Q195" t="str">
        <f t="shared" si="40"/>
        <v/>
      </c>
      <c r="R195" t="str">
        <f t="shared" ref="R195" si="47">CONCATENATE($Q195,Q196,Q197,Q198,Q199,Q200,$Q201,$Q202,$Q203,$Q204,$Q205,$Q206)</f>
        <v/>
      </c>
      <c r="S195" t="e">
        <f t="shared" ca="1" si="29"/>
        <v>#VALUE!</v>
      </c>
      <c r="T195" t="e">
        <f t="shared" ca="1" si="46"/>
        <v>#VALUE!</v>
      </c>
      <c r="U195">
        <f t="shared" si="30"/>
        <v>132</v>
      </c>
      <c r="V195">
        <v>11.000000000000799</v>
      </c>
      <c r="W195">
        <f t="shared" si="33"/>
        <v>11</v>
      </c>
      <c r="X195" t="str" cm="1">
        <f t="array" aca="1" ref="X195" ca="1">IFERROR(INDEX('PC&amp;PD'!$A$1:$AS$19,ROW('PC&amp;PD'!$A$19),MATCH(INDIRECT(T195),'PC&amp;PD'!$A$1:$AS$1,0)),"")</f>
        <v/>
      </c>
      <c r="Y195" t="str">
        <f>IF(OR($N195="",$N195=0),"",IF($N195=$E$7,'Extracted info for SC'!$J$6,IF($N195=#REF!,'Extracted info for SC'!$J$7,IF($N195=#REF!,'Extracted info for SC'!$J$8,IF($N195=#REF!,'Extracted info for SC'!$J$9,IF($N195=#REF!,'Extracted info for SC'!$J$10,IF($N195=#REF!,'Extracted info for SC'!$J$11,IF($N195=#REF!,'Extracted info for SC'!$J$12,IF($N195=#REF!,'Extracted info for SC'!$J$13,IF($N195=#REF!,'Extracted info for SC'!$J$14,IF($N195=#REF!,'Extracted info for SC'!$J$15,IF($N195=#REF!,'Extracted info for SC'!$J$16,IF($N195=#REF!,'Extracted info for SC'!$J$17,IF($N195=#REF!,'Extracted info for SC'!$J$18,""))))))))))))))</f>
        <v/>
      </c>
      <c r="Z195" t="str">
        <f t="shared" ref="Z195" si="48">IFERROR(IF($F195="OCS 100","OCS (OCS 100)",IF($F195="OCS Blended","OCS (OCS Blended)",IF($F195="OCS (No Label)","OCS (No Label)",IF($F195="RCS 100","RCS (RCS 100)",IF($F195="RCS Blended","RCS (RCS Blended)",IF($F195="GRS","GRS (GRS)",IF($F195="GRS (No Label)", "GRS (No Label)",IF($F195="RDS","RDS (RDS)",IF($F195="RWS","RWS (RWS)",IF($F195="RAS","RAS (RAS)",IF($F195="RMS","RMS (RMS)",IF($F195="GOTS Organic","GOTS (Organic)",IF($F195="GOTS Made with organic","GOTS (Made with Organic)",IF($F195="GOTS Organic - in conversion","GOTS (Organic - In Conversion)",IF($F195="GOTS Made with organic - in conversion","GOTS (Made with Organic - In Conversion)",""))))))))))))))),"")</f>
        <v/>
      </c>
      <c r="AA195" t="str">
        <f t="shared" si="41"/>
        <v/>
      </c>
      <c r="AB195" t="str">
        <f t="shared" si="42"/>
        <v/>
      </c>
      <c r="AC195" t="e">
        <f t="shared" ca="1" si="43"/>
        <v>#VALUE!</v>
      </c>
      <c r="AD195" t="str" cm="1">
        <f t="array" aca="1" ref="AD195" ca="1">IFERROR(IF((LEFT(INDIRECT("$F"&amp;$S195),4))="GOTS",IF($G195="Organic","GOTS_Organic_raw",(IF($G195="Responsible","GOTS_Responsible",(IF($G195="No Attribute (Conventional)","GOTS_conventional",(IF($G195="Recycled Pre/Post-Consumer","GOTS_pre_post",(IF($G195="In-Conversion","GOTS_in_conversion",(IF($G195="Sustainably Sourced","Sustainably_sourced",(IF($G195="Recycled pre-consumer organic","GOTS_recycled_organic",""))))))))))))),IF($G195="Organic","Organic",(IF($G195="Responsible","Responsible",(IF($G195="No Attribute (Conventional)","No_Attribute_Conventional",(IF($G195="Recycled Pre/Post-Consumer","Recycled_Pre_Post_Consumer",(IF($G195="In-Conversion","In_Conversion",(IF($G195="Recycled Pre-Consumer","Recycled_Pre_Consumer",(IF($G195="Recycled Post-Consumer","Recycled_Post_Consumer",(IF($G195="Sustainably Sourced","Sustainably_sourced",(IF($G195="Recycled pre-consumer organic","GOTS_recycled_organic","")))))))))))))))))),"")</f>
        <v/>
      </c>
      <c r="AE195" t="e" cm="1">
        <f t="array" aca="1" ref="AE195" ca="1">IF($I195="",IF(INDIRECT("$F"&amp;$S195)="","",IF(LEFT(INDIRECT("$F"&amp;$S195),3)="GRS","GRS_RCS_RM",IF((LEFT(INDIRECT("$F"&amp;$S195),3))="RCS","GRS_RCS_RM",IF(INDIRECT("$F"&amp;$S195)="OCS (No Label)","OCS_Conversion_RM",IF(LEFT(INDIRECT("$F"&amp;$S195),3)="OCS","OCS_RM",IF(RIGHT(INDIRECT("$F"&amp;$S195),10)="conversion","GOTS_RM_conversion",IF((LEFT(INDIRECT("$F"&amp;$S195),4))="GOTS","GOTS_RM","Responsible_RM"))))))),"DELETERM")</f>
        <v>#VALUE!</v>
      </c>
      <c r="AF195" t="e" cm="1">
        <f t="array" aca="1" ref="AF195" ca="1">IF($S195="","",INDIRECT("$Z"&amp;$S195))</f>
        <v>#VALUE!</v>
      </c>
      <c r="AG195" t="str">
        <f t="shared" si="44"/>
        <v/>
      </c>
      <c r="AH195" t="str" cm="1">
        <f t="array" aca="1" ref="AH195" ca="1">IFERROR(INDIRECT("$ag"&amp;S195),"")</f>
        <v/>
      </c>
      <c r="AI195" t="e" cm="1">
        <f t="array" aca="1" ref="AI195" ca="1">INDIRECT("O"&amp;S195)</f>
        <v>#VALUE!</v>
      </c>
      <c r="AJ195" t="str">
        <f t="shared" si="45"/>
        <v/>
      </c>
    </row>
    <row r="196" spans="1:36" ht="16.5" customHeight="1">
      <c r="A196" s="129"/>
      <c r="B196" s="134"/>
      <c r="C196" s="135"/>
      <c r="D196" s="146"/>
      <c r="E196" s="146"/>
      <c r="F196" s="135"/>
      <c r="G196" s="147"/>
      <c r="H196" s="147"/>
      <c r="I196" s="147"/>
      <c r="J196" s="147"/>
      <c r="K196" s="38"/>
      <c r="L196" s="143"/>
      <c r="M196" s="143"/>
      <c r="N196" s="61"/>
      <c r="O196" s="314"/>
      <c r="Q196" t="str">
        <f t="shared" si="40"/>
        <v/>
      </c>
      <c r="S196" t="e">
        <f t="shared" ca="1" si="29"/>
        <v>#VALUE!</v>
      </c>
      <c r="T196" t="e">
        <f t="shared" ca="1" si="46"/>
        <v>#VALUE!</v>
      </c>
      <c r="U196">
        <f t="shared" si="30"/>
        <v>132</v>
      </c>
      <c r="V196">
        <v>11.0833333333341</v>
      </c>
      <c r="W196">
        <f t="shared" si="33"/>
        <v>11</v>
      </c>
      <c r="X196" t="str" cm="1">
        <f t="array" aca="1" ref="X196" ca="1">IFERROR(INDEX('PC&amp;PD'!$A$1:$AS$19,ROW('PC&amp;PD'!$A$19),MATCH(INDIRECT(T196),'PC&amp;PD'!$A$1:$AS$1,0)),"")</f>
        <v/>
      </c>
      <c r="Y196" t="str">
        <f>IF(OR($N196="",$N196=0),"",IF($N196=$E$7,'Extracted info for SC'!$J$6,IF($N196=#REF!,'Extracted info for SC'!$J$7,IF($N196=#REF!,'Extracted info for SC'!$J$8,IF($N196=#REF!,'Extracted info for SC'!$J$9,IF($N196=#REF!,'Extracted info for SC'!$J$10,IF($N196=#REF!,'Extracted info for SC'!$J$11,IF($N196=#REF!,'Extracted info for SC'!$J$12,IF($N196=#REF!,'Extracted info for SC'!$J$13,IF($N196=#REF!,'Extracted info for SC'!$J$14,IF($N196=#REF!,'Extracted info for SC'!$J$15,IF($N196=#REF!,'Extracted info for SC'!$J$16,IF($N196=#REF!,'Extracted info for SC'!$J$17,IF($N196=#REF!,'Extracted info for SC'!$J$18,""))))))))))))))</f>
        <v/>
      </c>
      <c r="AA196" t="str">
        <f t="shared" si="41"/>
        <v/>
      </c>
      <c r="AB196" t="str">
        <f t="shared" si="42"/>
        <v/>
      </c>
      <c r="AC196" t="e">
        <f t="shared" ca="1" si="43"/>
        <v>#VALUE!</v>
      </c>
      <c r="AD196" t="str" cm="1">
        <f t="array" aca="1" ref="AD196" ca="1">IFERROR(IF((LEFT(INDIRECT("$F"&amp;$S196),4))="GOTS",IF($G196="Organic","GOTS_Organic_raw",(IF($G196="Responsible","GOTS_Responsible",(IF($G196="No Attribute (Conventional)","GOTS_conventional",(IF($G196="Recycled Pre/Post-Consumer","GOTS_pre_post",(IF($G196="In-Conversion","GOTS_in_conversion",(IF($G196="Sustainably Sourced","Sustainably_sourced",(IF($G196="Recycled pre-consumer organic","GOTS_recycled_organic",""))))))))))))),IF($G196="Organic","Organic",(IF($G196="Responsible","Responsible",(IF($G196="No Attribute (Conventional)","No_Attribute_Conventional",(IF($G196="Recycled Pre/Post-Consumer","Recycled_Pre_Post_Consumer",(IF($G196="In-Conversion","In_Conversion",(IF($G196="Recycled Pre-Consumer","Recycled_Pre_Consumer",(IF($G196="Recycled Post-Consumer","Recycled_Post_Consumer",(IF($G196="Sustainably Sourced","Sustainably_sourced",(IF($G196="Recycled pre-consumer organic","GOTS_recycled_organic","")))))))))))))))))),"")</f>
        <v/>
      </c>
      <c r="AE196" t="e" cm="1">
        <f t="array" aca="1" ref="AE196" ca="1">IF($I196="",IF(INDIRECT("$F"&amp;$S196)="","",IF(LEFT(INDIRECT("$F"&amp;$S196),3)="GRS","GRS_RCS_RM",IF((LEFT(INDIRECT("$F"&amp;$S196),3))="RCS","GRS_RCS_RM",IF(INDIRECT("$F"&amp;$S196)="OCS (No Label)","OCS_Conversion_RM",IF(LEFT(INDIRECT("$F"&amp;$S196),3)="OCS","OCS_RM",IF(RIGHT(INDIRECT("$F"&amp;$S196),10)="conversion","GOTS_RM_conversion",IF((LEFT(INDIRECT("$F"&amp;$S196),4))="GOTS","GOTS_RM","Responsible_RM"))))))),"DELETERM")</f>
        <v>#VALUE!</v>
      </c>
      <c r="AF196" t="e" cm="1">
        <f t="array" aca="1" ref="AF196" ca="1">IF($S196="","",INDIRECT("$Z"&amp;$S196))</f>
        <v>#VALUE!</v>
      </c>
      <c r="AG196" t="str">
        <f t="shared" si="44"/>
        <v/>
      </c>
      <c r="AH196" t="str" cm="1">
        <f t="array" aca="1" ref="AH196" ca="1">IFERROR(INDIRECT("$ag"&amp;S196),"")</f>
        <v/>
      </c>
      <c r="AI196" t="e" cm="1">
        <f t="array" aca="1" ref="AI196" ca="1">INDIRECT("O"&amp;S196)</f>
        <v>#VALUE!</v>
      </c>
      <c r="AJ196" t="str">
        <f t="shared" si="45"/>
        <v/>
      </c>
    </row>
    <row r="197" spans="1:36" ht="16.5" customHeight="1">
      <c r="A197" s="129"/>
      <c r="B197" s="134"/>
      <c r="C197" s="135"/>
      <c r="D197" s="146"/>
      <c r="E197" s="146"/>
      <c r="F197" s="135"/>
      <c r="G197" s="147"/>
      <c r="H197" s="147"/>
      <c r="I197" s="147"/>
      <c r="J197" s="147"/>
      <c r="K197" s="38"/>
      <c r="L197" s="143"/>
      <c r="M197" s="143"/>
      <c r="N197" s="61"/>
      <c r="O197" s="314"/>
      <c r="Q197" t="str">
        <f t="shared" si="40"/>
        <v/>
      </c>
      <c r="S197" t="e">
        <f t="shared" ca="1" si="29"/>
        <v>#VALUE!</v>
      </c>
      <c r="T197" t="e">
        <f t="shared" ca="1" si="46"/>
        <v>#VALUE!</v>
      </c>
      <c r="U197">
        <f t="shared" si="30"/>
        <v>132</v>
      </c>
      <c r="V197">
        <v>11.166666666667499</v>
      </c>
      <c r="W197">
        <f t="shared" si="33"/>
        <v>11</v>
      </c>
      <c r="X197" t="str" cm="1">
        <f t="array" aca="1" ref="X197" ca="1">IFERROR(INDEX('PC&amp;PD'!$A$1:$AS$19,ROW('PC&amp;PD'!$A$19),MATCH(INDIRECT(T197),'PC&amp;PD'!$A$1:$AS$1,0)),"")</f>
        <v/>
      </c>
      <c r="Y197" t="str">
        <f>IF(OR($N197="",$N197=0),"",IF($N197=$E$7,'Extracted info for SC'!$J$6,IF($N197=#REF!,'Extracted info for SC'!$J$7,IF($N197=#REF!,'Extracted info for SC'!$J$8,IF($N197=#REF!,'Extracted info for SC'!$J$9,IF($N197=#REF!,'Extracted info for SC'!$J$10,IF($N197=#REF!,'Extracted info for SC'!$J$11,IF($N197=#REF!,'Extracted info for SC'!$J$12,IF($N197=#REF!,'Extracted info for SC'!$J$13,IF($N197=#REF!,'Extracted info for SC'!$J$14,IF($N197=#REF!,'Extracted info for SC'!$J$15,IF($N197=#REF!,'Extracted info for SC'!$J$16,IF($N197=#REF!,'Extracted info for SC'!$J$17,IF($N197=#REF!,'Extracted info for SC'!$J$18,""))))))))))))))</f>
        <v/>
      </c>
      <c r="AA197" t="str">
        <f t="shared" si="41"/>
        <v/>
      </c>
      <c r="AB197" t="str">
        <f t="shared" si="42"/>
        <v/>
      </c>
      <c r="AC197" t="e">
        <f t="shared" ca="1" si="43"/>
        <v>#VALUE!</v>
      </c>
      <c r="AD197" t="str" cm="1">
        <f t="array" aca="1" ref="AD197" ca="1">IFERROR(IF((LEFT(INDIRECT("$F"&amp;$S197),4))="GOTS",IF($G197="Organic","GOTS_Organic_raw",(IF($G197="Responsible","GOTS_Responsible",(IF($G197="No Attribute (Conventional)","GOTS_conventional",(IF($G197="Recycled Pre/Post-Consumer","GOTS_pre_post",(IF($G197="In-Conversion","GOTS_in_conversion",(IF($G197="Sustainably Sourced","Sustainably_sourced",(IF($G197="Recycled pre-consumer organic","GOTS_recycled_organic",""))))))))))))),IF($G197="Organic","Organic",(IF($G197="Responsible","Responsible",(IF($G197="No Attribute (Conventional)","No_Attribute_Conventional",(IF($G197="Recycled Pre/Post-Consumer","Recycled_Pre_Post_Consumer",(IF($G197="In-Conversion","In_Conversion",(IF($G197="Recycled Pre-Consumer","Recycled_Pre_Consumer",(IF($G197="Recycled Post-Consumer","Recycled_Post_Consumer",(IF($G197="Sustainably Sourced","Sustainably_sourced",(IF($G197="Recycled pre-consumer organic","GOTS_recycled_organic","")))))))))))))))))),"")</f>
        <v/>
      </c>
      <c r="AE197" t="e" cm="1">
        <f t="array" aca="1" ref="AE197" ca="1">IF($I197="",IF(INDIRECT("$F"&amp;$S197)="","",IF(LEFT(INDIRECT("$F"&amp;$S197),3)="GRS","GRS_RCS_RM",IF((LEFT(INDIRECT("$F"&amp;$S197),3))="RCS","GRS_RCS_RM",IF(INDIRECT("$F"&amp;$S197)="OCS (No Label)","OCS_Conversion_RM",IF(LEFT(INDIRECT("$F"&amp;$S197),3)="OCS","OCS_RM",IF(RIGHT(INDIRECT("$F"&amp;$S197),10)="conversion","GOTS_RM_conversion",IF((LEFT(INDIRECT("$F"&amp;$S197),4))="GOTS","GOTS_RM","Responsible_RM"))))))),"DELETERM")</f>
        <v>#VALUE!</v>
      </c>
      <c r="AF197" t="e" cm="1">
        <f t="array" aca="1" ref="AF197" ca="1">IF($S197="","",INDIRECT("$Z"&amp;$S197))</f>
        <v>#VALUE!</v>
      </c>
      <c r="AG197" t="str">
        <f t="shared" si="44"/>
        <v/>
      </c>
      <c r="AH197" t="str" cm="1">
        <f t="array" aca="1" ref="AH197" ca="1">IFERROR(INDIRECT("$ag"&amp;S197),"")</f>
        <v/>
      </c>
      <c r="AI197" t="e" cm="1">
        <f t="array" aca="1" ref="AI197" ca="1">INDIRECT("O"&amp;S197)</f>
        <v>#VALUE!</v>
      </c>
      <c r="AJ197" t="str">
        <f t="shared" si="45"/>
        <v/>
      </c>
    </row>
    <row r="198" spans="1:36" ht="16.5" customHeight="1">
      <c r="A198" s="129"/>
      <c r="B198" s="134"/>
      <c r="C198" s="135"/>
      <c r="D198" s="146"/>
      <c r="E198" s="146"/>
      <c r="F198" s="135"/>
      <c r="G198" s="147"/>
      <c r="H198" s="147"/>
      <c r="I198" s="147"/>
      <c r="J198" s="147"/>
      <c r="K198" s="38"/>
      <c r="L198" s="143"/>
      <c r="M198" s="143"/>
      <c r="N198" s="61"/>
      <c r="O198" s="314"/>
      <c r="Q198" t="str">
        <f t="shared" si="40"/>
        <v/>
      </c>
      <c r="S198" t="e">
        <f t="shared" ca="1" si="29"/>
        <v>#VALUE!</v>
      </c>
      <c r="T198" t="e">
        <f t="shared" ca="1" si="46"/>
        <v>#VALUE!</v>
      </c>
      <c r="U198">
        <f t="shared" si="30"/>
        <v>132</v>
      </c>
      <c r="V198">
        <v>11.250000000000799</v>
      </c>
      <c r="W198">
        <f t="shared" si="33"/>
        <v>11</v>
      </c>
      <c r="X198" t="str" cm="1">
        <f t="array" aca="1" ref="X198" ca="1">IFERROR(INDEX('PC&amp;PD'!$A$1:$AS$19,ROW('PC&amp;PD'!$A$19),MATCH(INDIRECT(T198),'PC&amp;PD'!$A$1:$AS$1,0)),"")</f>
        <v/>
      </c>
      <c r="Y198" t="str">
        <f>IF(OR($N198="",$N198=0),"",IF($N198=$E$7,'Extracted info for SC'!$J$6,IF($N198=#REF!,'Extracted info for SC'!$J$7,IF($N198=#REF!,'Extracted info for SC'!$J$8,IF($N198=#REF!,'Extracted info for SC'!$J$9,IF($N198=#REF!,'Extracted info for SC'!$J$10,IF($N198=#REF!,'Extracted info for SC'!$J$11,IF($N198=#REF!,'Extracted info for SC'!$J$12,IF($N198=#REF!,'Extracted info for SC'!$J$13,IF($N198=#REF!,'Extracted info for SC'!$J$14,IF($N198=#REF!,'Extracted info for SC'!$J$15,IF($N198=#REF!,'Extracted info for SC'!$J$16,IF($N198=#REF!,'Extracted info for SC'!$J$17,IF($N198=#REF!,'Extracted info for SC'!$J$18,""))))))))))))))</f>
        <v/>
      </c>
      <c r="AA198" t="str">
        <f t="shared" si="41"/>
        <v/>
      </c>
      <c r="AB198" t="str">
        <f t="shared" si="42"/>
        <v/>
      </c>
      <c r="AC198" t="e">
        <f t="shared" ca="1" si="43"/>
        <v>#VALUE!</v>
      </c>
      <c r="AD198" t="str" cm="1">
        <f t="array" aca="1" ref="AD198" ca="1">IFERROR(IF((LEFT(INDIRECT("$F"&amp;$S198),4))="GOTS",IF($G198="Organic","GOTS_Organic_raw",(IF($G198="Responsible","GOTS_Responsible",(IF($G198="No Attribute (Conventional)","GOTS_conventional",(IF($G198="Recycled Pre/Post-Consumer","GOTS_pre_post",(IF($G198="In-Conversion","GOTS_in_conversion",(IF($G198="Sustainably Sourced","Sustainably_sourced",(IF($G198="Recycled pre-consumer organic","GOTS_recycled_organic",""))))))))))))),IF($G198="Organic","Organic",(IF($G198="Responsible","Responsible",(IF($G198="No Attribute (Conventional)","No_Attribute_Conventional",(IF($G198="Recycled Pre/Post-Consumer","Recycled_Pre_Post_Consumer",(IF($G198="In-Conversion","In_Conversion",(IF($G198="Recycled Pre-Consumer","Recycled_Pre_Consumer",(IF($G198="Recycled Post-Consumer","Recycled_Post_Consumer",(IF($G198="Sustainably Sourced","Sustainably_sourced",(IF($G198="Recycled pre-consumer organic","GOTS_recycled_organic","")))))))))))))))))),"")</f>
        <v/>
      </c>
      <c r="AE198" t="e" cm="1">
        <f t="array" aca="1" ref="AE198" ca="1">IF($I198="",IF(INDIRECT("$F"&amp;$S198)="","",IF(LEFT(INDIRECT("$F"&amp;$S198),3)="GRS","GRS_RCS_RM",IF((LEFT(INDIRECT("$F"&amp;$S198),3))="RCS","GRS_RCS_RM",IF(INDIRECT("$F"&amp;$S198)="OCS (No Label)","OCS_Conversion_RM",IF(LEFT(INDIRECT("$F"&amp;$S198),3)="OCS","OCS_RM",IF(RIGHT(INDIRECT("$F"&amp;$S198),10)="conversion","GOTS_RM_conversion",IF((LEFT(INDIRECT("$F"&amp;$S198),4))="GOTS","GOTS_RM","Responsible_RM"))))))),"DELETERM")</f>
        <v>#VALUE!</v>
      </c>
      <c r="AF198" t="e" cm="1">
        <f t="array" aca="1" ref="AF198" ca="1">IF($S198="","",INDIRECT("$Z"&amp;$S198))</f>
        <v>#VALUE!</v>
      </c>
      <c r="AG198" t="str">
        <f t="shared" si="44"/>
        <v/>
      </c>
      <c r="AH198" t="str" cm="1">
        <f t="array" aca="1" ref="AH198" ca="1">IFERROR(INDIRECT("$ag"&amp;S198),"")</f>
        <v/>
      </c>
      <c r="AI198" t="e" cm="1">
        <f t="array" aca="1" ref="AI198" ca="1">INDIRECT("O"&amp;S198)</f>
        <v>#VALUE!</v>
      </c>
      <c r="AJ198" t="str">
        <f t="shared" si="45"/>
        <v/>
      </c>
    </row>
    <row r="199" spans="1:36" ht="16.5" customHeight="1">
      <c r="A199" s="129"/>
      <c r="B199" s="134"/>
      <c r="C199" s="135"/>
      <c r="D199" s="146"/>
      <c r="E199" s="146"/>
      <c r="F199" s="135"/>
      <c r="G199" s="147"/>
      <c r="H199" s="147"/>
      <c r="I199" s="147"/>
      <c r="J199" s="147"/>
      <c r="K199" s="38"/>
      <c r="L199" s="143"/>
      <c r="M199" s="143"/>
      <c r="N199" s="61"/>
      <c r="O199" s="314"/>
      <c r="Q199" t="str">
        <f t="shared" si="40"/>
        <v/>
      </c>
      <c r="S199" t="e">
        <f t="shared" ca="1" si="29"/>
        <v>#VALUE!</v>
      </c>
      <c r="T199" t="e">
        <f t="shared" ca="1" si="46"/>
        <v>#VALUE!</v>
      </c>
      <c r="U199">
        <f t="shared" si="30"/>
        <v>132</v>
      </c>
      <c r="V199">
        <v>11.3333333333341</v>
      </c>
      <c r="W199">
        <f t="shared" si="33"/>
        <v>11</v>
      </c>
      <c r="X199" t="str" cm="1">
        <f t="array" aca="1" ref="X199" ca="1">IFERROR(INDEX('PC&amp;PD'!$A$1:$AS$19,ROW('PC&amp;PD'!$A$19),MATCH(INDIRECT(T199),'PC&amp;PD'!$A$1:$AS$1,0)),"")</f>
        <v/>
      </c>
      <c r="Y199" t="str">
        <f>IF(OR($N199="",$N199=0),"",IF($N199=$E$7,'Extracted info for SC'!$J$6,IF($N199=#REF!,'Extracted info for SC'!$J$7,IF($N199=#REF!,'Extracted info for SC'!$J$8,IF($N199=#REF!,'Extracted info for SC'!$J$9,IF($N199=#REF!,'Extracted info for SC'!$J$10,IF($N199=#REF!,'Extracted info for SC'!$J$11,IF($N199=#REF!,'Extracted info for SC'!$J$12,IF($N199=#REF!,'Extracted info for SC'!$J$13,IF($N199=#REF!,'Extracted info for SC'!$J$14,IF($N199=#REF!,'Extracted info for SC'!$J$15,IF($N199=#REF!,'Extracted info for SC'!$J$16,IF($N199=#REF!,'Extracted info for SC'!$J$17,IF($N199=#REF!,'Extracted info for SC'!$J$18,""))))))))))))))</f>
        <v/>
      </c>
      <c r="AA199" t="str">
        <f t="shared" si="41"/>
        <v/>
      </c>
      <c r="AB199" t="str">
        <f t="shared" si="42"/>
        <v/>
      </c>
      <c r="AC199" t="e">
        <f t="shared" ca="1" si="43"/>
        <v>#VALUE!</v>
      </c>
      <c r="AD199" t="str" cm="1">
        <f t="array" aca="1" ref="AD199" ca="1">IFERROR(IF((LEFT(INDIRECT("$F"&amp;$S199),4))="GOTS",IF($G199="Organic","GOTS_Organic_raw",(IF($G199="Responsible","GOTS_Responsible",(IF($G199="No Attribute (Conventional)","GOTS_conventional",(IF($G199="Recycled Pre/Post-Consumer","GOTS_pre_post",(IF($G199="In-Conversion","GOTS_in_conversion",(IF($G199="Sustainably Sourced","Sustainably_sourced",(IF($G199="Recycled pre-consumer organic","GOTS_recycled_organic",""))))))))))))),IF($G199="Organic","Organic",(IF($G199="Responsible","Responsible",(IF($G199="No Attribute (Conventional)","No_Attribute_Conventional",(IF($G199="Recycled Pre/Post-Consumer","Recycled_Pre_Post_Consumer",(IF($G199="In-Conversion","In_Conversion",(IF($G199="Recycled Pre-Consumer","Recycled_Pre_Consumer",(IF($G199="Recycled Post-Consumer","Recycled_Post_Consumer",(IF($G199="Sustainably Sourced","Sustainably_sourced",(IF($G199="Recycled pre-consumer organic","GOTS_recycled_organic","")))))))))))))))))),"")</f>
        <v/>
      </c>
      <c r="AE199" t="e" cm="1">
        <f t="array" aca="1" ref="AE199" ca="1">IF($I199="",IF(INDIRECT("$F"&amp;$S199)="","",IF(LEFT(INDIRECT("$F"&amp;$S199),3)="GRS","GRS_RCS_RM",IF((LEFT(INDIRECT("$F"&amp;$S199),3))="RCS","GRS_RCS_RM",IF(INDIRECT("$F"&amp;$S199)="OCS (No Label)","OCS_Conversion_RM",IF(LEFT(INDIRECT("$F"&amp;$S199),3)="OCS","OCS_RM",IF(RIGHT(INDIRECT("$F"&amp;$S199),10)="conversion","GOTS_RM_conversion",IF((LEFT(INDIRECT("$F"&amp;$S199),4))="GOTS","GOTS_RM","Responsible_RM"))))))),"DELETERM")</f>
        <v>#VALUE!</v>
      </c>
      <c r="AF199" t="e" cm="1">
        <f t="array" aca="1" ref="AF199" ca="1">IF($S199="","",INDIRECT("$Z"&amp;$S199))</f>
        <v>#VALUE!</v>
      </c>
      <c r="AG199" t="str">
        <f t="shared" si="44"/>
        <v/>
      </c>
      <c r="AH199" t="str" cm="1">
        <f t="array" aca="1" ref="AH199" ca="1">IFERROR(INDIRECT("$ag"&amp;S199),"")</f>
        <v/>
      </c>
      <c r="AI199" t="e" cm="1">
        <f t="array" aca="1" ref="AI199" ca="1">INDIRECT("O"&amp;S199)</f>
        <v>#VALUE!</v>
      </c>
      <c r="AJ199" t="str">
        <f t="shared" si="45"/>
        <v/>
      </c>
    </row>
    <row r="200" spans="1:36" ht="16.5" customHeight="1">
      <c r="A200" s="129"/>
      <c r="B200" s="134"/>
      <c r="C200" s="135"/>
      <c r="D200" s="146"/>
      <c r="E200" s="146"/>
      <c r="F200" s="135"/>
      <c r="G200" s="147"/>
      <c r="H200" s="147"/>
      <c r="I200" s="147"/>
      <c r="J200" s="147"/>
      <c r="K200" s="38"/>
      <c r="L200" s="143"/>
      <c r="M200" s="143"/>
      <c r="N200" s="61"/>
      <c r="O200" s="314"/>
      <c r="Q200" t="str">
        <f t="shared" si="40"/>
        <v/>
      </c>
      <c r="S200" t="e">
        <f t="shared" ca="1" si="29"/>
        <v>#VALUE!</v>
      </c>
      <c r="T200" t="e">
        <f t="shared" ca="1" si="46"/>
        <v>#VALUE!</v>
      </c>
      <c r="U200">
        <f t="shared" si="30"/>
        <v>132</v>
      </c>
      <c r="V200">
        <v>11.416666666667499</v>
      </c>
      <c r="W200">
        <f t="shared" si="33"/>
        <v>11</v>
      </c>
      <c r="X200" t="str" cm="1">
        <f t="array" aca="1" ref="X200" ca="1">IFERROR(INDEX('PC&amp;PD'!$A$1:$AS$19,ROW('PC&amp;PD'!$A$19),MATCH(INDIRECT(T200),'PC&amp;PD'!$A$1:$AS$1,0)),"")</f>
        <v/>
      </c>
      <c r="Y200" t="str">
        <f>IF(OR($N200="",$N200=0),"",IF($N200=$E$7,'Extracted info for SC'!$J$6,IF($N200=#REF!,'Extracted info for SC'!$J$7,IF($N200=#REF!,'Extracted info for SC'!$J$8,IF($N200=#REF!,'Extracted info for SC'!$J$9,IF($N200=#REF!,'Extracted info for SC'!$J$10,IF($N200=#REF!,'Extracted info for SC'!$J$11,IF($N200=#REF!,'Extracted info for SC'!$J$12,IF($N200=#REF!,'Extracted info for SC'!$J$13,IF($N200=#REF!,'Extracted info for SC'!$J$14,IF($N200=#REF!,'Extracted info for SC'!$J$15,IF($N200=#REF!,'Extracted info for SC'!$J$16,IF($N200=#REF!,'Extracted info for SC'!$J$17,IF($N200=#REF!,'Extracted info for SC'!$J$18,""))))))))))))))</f>
        <v/>
      </c>
      <c r="AA200" t="str">
        <f t="shared" si="41"/>
        <v/>
      </c>
      <c r="AB200" t="str">
        <f t="shared" si="42"/>
        <v/>
      </c>
      <c r="AC200" t="e">
        <f t="shared" ca="1" si="43"/>
        <v>#VALUE!</v>
      </c>
      <c r="AD200" t="str" cm="1">
        <f t="array" aca="1" ref="AD200" ca="1">IFERROR(IF((LEFT(INDIRECT("$F"&amp;$S200),4))="GOTS",IF($G200="Organic","GOTS_Organic_raw",(IF($G200="Responsible","GOTS_Responsible",(IF($G200="No Attribute (Conventional)","GOTS_conventional",(IF($G200="Recycled Pre/Post-Consumer","GOTS_pre_post",(IF($G200="In-Conversion","GOTS_in_conversion",(IF($G200="Sustainably Sourced","Sustainably_sourced",(IF($G200="Recycled pre-consumer organic","GOTS_recycled_organic",""))))))))))))),IF($G200="Organic","Organic",(IF($G200="Responsible","Responsible",(IF($G200="No Attribute (Conventional)","No_Attribute_Conventional",(IF($G200="Recycled Pre/Post-Consumer","Recycled_Pre_Post_Consumer",(IF($G200="In-Conversion","In_Conversion",(IF($G200="Recycled Pre-Consumer","Recycled_Pre_Consumer",(IF($G200="Recycled Post-Consumer","Recycled_Post_Consumer",(IF($G200="Sustainably Sourced","Sustainably_sourced",(IF($G200="Recycled pre-consumer organic","GOTS_recycled_organic","")))))))))))))))))),"")</f>
        <v/>
      </c>
      <c r="AE200" t="e" cm="1">
        <f t="array" aca="1" ref="AE200" ca="1">IF($I200="",IF(INDIRECT("$F"&amp;$S200)="","",IF(LEFT(INDIRECT("$F"&amp;$S200),3)="GRS","GRS_RCS_RM",IF((LEFT(INDIRECT("$F"&amp;$S200),3))="RCS","GRS_RCS_RM",IF(INDIRECT("$F"&amp;$S200)="OCS (No Label)","OCS_Conversion_RM",IF(LEFT(INDIRECT("$F"&amp;$S200),3)="OCS","OCS_RM",IF(RIGHT(INDIRECT("$F"&amp;$S200),10)="conversion","GOTS_RM_conversion",IF((LEFT(INDIRECT("$F"&amp;$S200),4))="GOTS","GOTS_RM","Responsible_RM"))))))),"DELETERM")</f>
        <v>#VALUE!</v>
      </c>
      <c r="AF200" t="e" cm="1">
        <f t="array" aca="1" ref="AF200" ca="1">IF($S200="","",INDIRECT("$Z"&amp;$S200))</f>
        <v>#VALUE!</v>
      </c>
      <c r="AG200" t="str">
        <f t="shared" si="44"/>
        <v/>
      </c>
      <c r="AH200" t="str" cm="1">
        <f t="array" aca="1" ref="AH200" ca="1">IFERROR(INDIRECT("$ag"&amp;S200),"")</f>
        <v/>
      </c>
      <c r="AI200" t="e" cm="1">
        <f t="array" aca="1" ref="AI200" ca="1">INDIRECT("O"&amp;S200)</f>
        <v>#VALUE!</v>
      </c>
      <c r="AJ200" t="str">
        <f t="shared" si="45"/>
        <v/>
      </c>
    </row>
    <row r="201" spans="1:36" ht="16.5" customHeight="1">
      <c r="A201" s="130"/>
      <c r="B201" s="136"/>
      <c r="C201" s="137"/>
      <c r="D201" s="146"/>
      <c r="E201" s="146"/>
      <c r="F201" s="137"/>
      <c r="G201" s="147"/>
      <c r="H201" s="147"/>
      <c r="I201" s="147"/>
      <c r="J201" s="147"/>
      <c r="K201" s="38"/>
      <c r="L201" s="144"/>
      <c r="M201" s="144"/>
      <c r="N201" s="61"/>
      <c r="O201" s="314"/>
      <c r="Q201" t="str">
        <f t="shared" si="40"/>
        <v/>
      </c>
      <c r="S201" t="e">
        <f t="shared" ca="1" si="29"/>
        <v>#VALUE!</v>
      </c>
      <c r="T201" t="e">
        <f t="shared" ca="1" si="46"/>
        <v>#VALUE!</v>
      </c>
      <c r="U201">
        <f t="shared" si="30"/>
        <v>132</v>
      </c>
      <c r="V201">
        <v>11.500000000000799</v>
      </c>
      <c r="W201">
        <f t="shared" si="33"/>
        <v>11</v>
      </c>
      <c r="X201" t="str" cm="1">
        <f t="array" aca="1" ref="X201" ca="1">IFERROR(INDEX('PC&amp;PD'!$A$1:$AS$19,ROW('PC&amp;PD'!$A$19),MATCH(INDIRECT(T201),'PC&amp;PD'!$A$1:$AS$1,0)),"")</f>
        <v/>
      </c>
      <c r="Y201" t="str">
        <f>IF(OR($N201="",$N201=0),"",IF($N201=$E$7,'Extracted info for SC'!$J$6,IF($N201=#REF!,'Extracted info for SC'!$J$7,IF($N201=#REF!,'Extracted info for SC'!$J$8,IF($N201=#REF!,'Extracted info for SC'!$J$9,IF($N201=#REF!,'Extracted info for SC'!$J$10,IF($N201=#REF!,'Extracted info for SC'!$J$11,IF($N201=#REF!,'Extracted info for SC'!$J$12,IF($N201=#REF!,'Extracted info for SC'!$J$13,IF($N201=#REF!,'Extracted info for SC'!$J$14,IF($N201=#REF!,'Extracted info for SC'!$J$15,IF($N201=#REF!,'Extracted info for SC'!$J$16,IF($N201=#REF!,'Extracted info for SC'!$J$17,IF($N201=#REF!,'Extracted info for SC'!$J$18,""))))))))))))))</f>
        <v/>
      </c>
      <c r="AA201" t="str">
        <f t="shared" si="41"/>
        <v/>
      </c>
      <c r="AB201" t="str">
        <f t="shared" si="42"/>
        <v/>
      </c>
      <c r="AC201" t="e">
        <f t="shared" ca="1" si="43"/>
        <v>#VALUE!</v>
      </c>
      <c r="AD201" t="str" cm="1">
        <f t="array" aca="1" ref="AD201" ca="1">IFERROR(IF((LEFT(INDIRECT("$F"&amp;$S201),4))="GOTS",IF($G201="Organic","GOTS_Organic_raw",(IF($G201="Responsible","GOTS_Responsible",(IF($G201="No Attribute (Conventional)","GOTS_conventional",(IF($G201="Recycled Pre/Post-Consumer","GOTS_pre_post",(IF($G201="In-Conversion","GOTS_in_conversion",(IF($G201="Sustainably Sourced","Sustainably_sourced",(IF($G201="Recycled pre-consumer organic","GOTS_recycled_organic",""))))))))))))),IF($G201="Organic","Organic",(IF($G201="Responsible","Responsible",(IF($G201="No Attribute (Conventional)","No_Attribute_Conventional",(IF($G201="Recycled Pre/Post-Consumer","Recycled_Pre_Post_Consumer",(IF($G201="In-Conversion","In_Conversion",(IF($G201="Recycled Pre-Consumer","Recycled_Pre_Consumer",(IF($G201="Recycled Post-Consumer","Recycled_Post_Consumer",(IF($G201="Sustainably Sourced","Sustainably_sourced",(IF($G201="Recycled pre-consumer organic","GOTS_recycled_organic","")))))))))))))))))),"")</f>
        <v/>
      </c>
      <c r="AE201" t="e" cm="1">
        <f t="array" aca="1" ref="AE201" ca="1">IF($I201="",IF(INDIRECT("$F"&amp;$S201)="","",IF(LEFT(INDIRECT("$F"&amp;$S201),3)="GRS","GRS_RCS_RM",IF((LEFT(INDIRECT("$F"&amp;$S201),3))="RCS","GRS_RCS_RM",IF(INDIRECT("$F"&amp;$S201)="OCS (No Label)","OCS_Conversion_RM",IF(LEFT(INDIRECT("$F"&amp;$S201),3)="OCS","OCS_RM",IF(RIGHT(INDIRECT("$F"&amp;$S201),10)="conversion","GOTS_RM_conversion",IF((LEFT(INDIRECT("$F"&amp;$S201),4))="GOTS","GOTS_RM","Responsible_RM"))))))),"DELETERM")</f>
        <v>#VALUE!</v>
      </c>
      <c r="AF201" t="e" cm="1">
        <f t="array" aca="1" ref="AF201" ca="1">IF($S201="","",INDIRECT("$Z"&amp;$S201))</f>
        <v>#VALUE!</v>
      </c>
      <c r="AG201" t="str">
        <f t="shared" si="44"/>
        <v/>
      </c>
      <c r="AH201" t="str" cm="1">
        <f t="array" aca="1" ref="AH201" ca="1">IFERROR(INDIRECT("$ag"&amp;S201),"")</f>
        <v/>
      </c>
      <c r="AI201" t="e" cm="1">
        <f t="array" aca="1" ref="AI201" ca="1">INDIRECT("O"&amp;S201)</f>
        <v>#VALUE!</v>
      </c>
      <c r="AJ201" t="str">
        <f t="shared" si="45"/>
        <v/>
      </c>
    </row>
    <row r="202" spans="1:36" ht="16.5" customHeight="1">
      <c r="A202" s="130"/>
      <c r="B202" s="136"/>
      <c r="C202" s="137"/>
      <c r="D202" s="146"/>
      <c r="E202" s="146"/>
      <c r="F202" s="137"/>
      <c r="G202" s="147"/>
      <c r="H202" s="147"/>
      <c r="I202" s="147"/>
      <c r="J202" s="147"/>
      <c r="K202" s="38"/>
      <c r="L202" s="144"/>
      <c r="M202" s="144"/>
      <c r="N202" s="61"/>
      <c r="O202" s="314"/>
      <c r="Q202" t="str">
        <f t="shared" si="40"/>
        <v/>
      </c>
      <c r="S202" t="e">
        <f t="shared" ca="1" si="29"/>
        <v>#VALUE!</v>
      </c>
      <c r="T202" t="e">
        <f t="shared" ca="1" si="46"/>
        <v>#VALUE!</v>
      </c>
      <c r="U202">
        <f t="shared" si="30"/>
        <v>132</v>
      </c>
      <c r="V202">
        <v>11.583333333334201</v>
      </c>
      <c r="W202">
        <f t="shared" si="33"/>
        <v>11</v>
      </c>
      <c r="X202" t="str" cm="1">
        <f t="array" aca="1" ref="X202" ca="1">IFERROR(INDEX('PC&amp;PD'!$A$1:$AS$19,ROW('PC&amp;PD'!$A$19),MATCH(INDIRECT(T202),'PC&amp;PD'!$A$1:$AS$1,0)),"")</f>
        <v/>
      </c>
      <c r="Y202" t="str">
        <f>IF(OR($N202="",$N202=0),"",IF($N202=$E$7,'Extracted info for SC'!$J$6,IF($N202=#REF!,'Extracted info for SC'!$J$7,IF($N202=#REF!,'Extracted info for SC'!$J$8,IF($N202=#REF!,'Extracted info for SC'!$J$9,IF($N202=#REF!,'Extracted info for SC'!$J$10,IF($N202=#REF!,'Extracted info for SC'!$J$11,IF($N202=#REF!,'Extracted info for SC'!$J$12,IF($N202=#REF!,'Extracted info for SC'!$J$13,IF($N202=#REF!,'Extracted info for SC'!$J$14,IF($N202=#REF!,'Extracted info for SC'!$J$15,IF($N202=#REF!,'Extracted info for SC'!$J$16,IF($N202=#REF!,'Extracted info for SC'!$J$17,IF($N202=#REF!,'Extracted info for SC'!$J$18,""))))))))))))))</f>
        <v/>
      </c>
      <c r="AA202" t="str">
        <f t="shared" si="41"/>
        <v/>
      </c>
      <c r="AB202" t="str">
        <f t="shared" si="42"/>
        <v/>
      </c>
      <c r="AC202" t="e">
        <f t="shared" ca="1" si="43"/>
        <v>#VALUE!</v>
      </c>
      <c r="AD202" t="str" cm="1">
        <f t="array" aca="1" ref="AD202" ca="1">IFERROR(IF((LEFT(INDIRECT("$F"&amp;$S202),4))="GOTS",IF($G202="Organic","GOTS_Organic_raw",(IF($G202="Responsible","GOTS_Responsible",(IF($G202="No Attribute (Conventional)","GOTS_conventional",(IF($G202="Recycled Pre/Post-Consumer","GOTS_pre_post",(IF($G202="In-Conversion","GOTS_in_conversion",(IF($G202="Sustainably Sourced","Sustainably_sourced",(IF($G202="Recycled pre-consumer organic","GOTS_recycled_organic",""))))))))))))),IF($G202="Organic","Organic",(IF($G202="Responsible","Responsible",(IF($G202="No Attribute (Conventional)","No_Attribute_Conventional",(IF($G202="Recycled Pre/Post-Consumer","Recycled_Pre_Post_Consumer",(IF($G202="In-Conversion","In_Conversion",(IF($G202="Recycled Pre-Consumer","Recycled_Pre_Consumer",(IF($G202="Recycled Post-Consumer","Recycled_Post_Consumer",(IF($G202="Sustainably Sourced","Sustainably_sourced",(IF($G202="Recycled pre-consumer organic","GOTS_recycled_organic","")))))))))))))))))),"")</f>
        <v/>
      </c>
      <c r="AE202" t="e" cm="1">
        <f t="array" aca="1" ref="AE202" ca="1">IF($I202="",IF(INDIRECT("$F"&amp;$S202)="","",IF(LEFT(INDIRECT("$F"&amp;$S202),3)="GRS","GRS_RCS_RM",IF((LEFT(INDIRECT("$F"&amp;$S202),3))="RCS","GRS_RCS_RM",IF(INDIRECT("$F"&amp;$S202)="OCS (No Label)","OCS_Conversion_RM",IF(LEFT(INDIRECT("$F"&amp;$S202),3)="OCS","OCS_RM",IF(RIGHT(INDIRECT("$F"&amp;$S202),10)="conversion","GOTS_RM_conversion",IF((LEFT(INDIRECT("$F"&amp;$S202),4))="GOTS","GOTS_RM","Responsible_RM"))))))),"DELETERM")</f>
        <v>#VALUE!</v>
      </c>
      <c r="AF202" t="e" cm="1">
        <f t="array" aca="1" ref="AF202" ca="1">IF($S202="","",INDIRECT("$Z"&amp;$S202))</f>
        <v>#VALUE!</v>
      </c>
      <c r="AG202" t="str">
        <f t="shared" si="44"/>
        <v/>
      </c>
      <c r="AH202" t="str" cm="1">
        <f t="array" aca="1" ref="AH202" ca="1">IFERROR(INDIRECT("$ag"&amp;S202),"")</f>
        <v/>
      </c>
      <c r="AI202" t="e" cm="1">
        <f t="array" aca="1" ref="AI202" ca="1">INDIRECT("O"&amp;S202)</f>
        <v>#VALUE!</v>
      </c>
      <c r="AJ202" t="str">
        <f t="shared" si="45"/>
        <v/>
      </c>
    </row>
    <row r="203" spans="1:36" ht="16.5" customHeight="1">
      <c r="A203" s="130"/>
      <c r="B203" s="136"/>
      <c r="C203" s="137"/>
      <c r="D203" s="146"/>
      <c r="E203" s="146"/>
      <c r="F203" s="137"/>
      <c r="G203" s="147"/>
      <c r="H203" s="147"/>
      <c r="I203" s="147"/>
      <c r="J203" s="147"/>
      <c r="K203" s="38"/>
      <c r="L203" s="144"/>
      <c r="M203" s="144"/>
      <c r="N203" s="61"/>
      <c r="O203" s="314"/>
      <c r="Q203" t="str">
        <f t="shared" si="40"/>
        <v/>
      </c>
      <c r="S203" t="e">
        <f t="shared" ca="1" si="29"/>
        <v>#VALUE!</v>
      </c>
      <c r="T203" t="e">
        <f t="shared" ca="1" si="46"/>
        <v>#VALUE!</v>
      </c>
      <c r="U203">
        <f t="shared" si="30"/>
        <v>132</v>
      </c>
      <c r="V203">
        <v>11.666666666667499</v>
      </c>
      <c r="W203">
        <f t="shared" si="33"/>
        <v>11</v>
      </c>
      <c r="X203" t="str" cm="1">
        <f t="array" aca="1" ref="X203" ca="1">IFERROR(INDEX('PC&amp;PD'!$A$1:$AS$19,ROW('PC&amp;PD'!$A$19),MATCH(INDIRECT(T203),'PC&amp;PD'!$A$1:$AS$1,0)),"")</f>
        <v/>
      </c>
      <c r="Y203" t="str">
        <f>IF(OR($N203="",$N203=0),"",IF($N203=$E$7,'Extracted info for SC'!$J$6,IF($N203=#REF!,'Extracted info for SC'!$J$7,IF($N203=#REF!,'Extracted info for SC'!$J$8,IF($N203=#REF!,'Extracted info for SC'!$J$9,IF($N203=#REF!,'Extracted info for SC'!$J$10,IF($N203=#REF!,'Extracted info for SC'!$J$11,IF($N203=#REF!,'Extracted info for SC'!$J$12,IF($N203=#REF!,'Extracted info for SC'!$J$13,IF($N203=#REF!,'Extracted info for SC'!$J$14,IF($N203=#REF!,'Extracted info for SC'!$J$15,IF($N203=#REF!,'Extracted info for SC'!$J$16,IF($N203=#REF!,'Extracted info for SC'!$J$17,IF($N203=#REF!,'Extracted info for SC'!$J$18,""))))))))))))))</f>
        <v/>
      </c>
      <c r="AA203" t="str">
        <f t="shared" si="41"/>
        <v/>
      </c>
      <c r="AB203" t="str">
        <f t="shared" si="42"/>
        <v/>
      </c>
      <c r="AC203" t="e">
        <f t="shared" ca="1" si="43"/>
        <v>#VALUE!</v>
      </c>
      <c r="AD203" t="str" cm="1">
        <f t="array" aca="1" ref="AD203" ca="1">IFERROR(IF((LEFT(INDIRECT("$F"&amp;$S203),4))="GOTS",IF($G203="Organic","GOTS_Organic_raw",(IF($G203="Responsible","GOTS_Responsible",(IF($G203="No Attribute (Conventional)","GOTS_conventional",(IF($G203="Recycled Pre/Post-Consumer","GOTS_pre_post",(IF($G203="In-Conversion","GOTS_in_conversion",(IF($G203="Sustainably Sourced","Sustainably_sourced",(IF($G203="Recycled pre-consumer organic","GOTS_recycled_organic",""))))))))))))),IF($G203="Organic","Organic",(IF($G203="Responsible","Responsible",(IF($G203="No Attribute (Conventional)","No_Attribute_Conventional",(IF($G203="Recycled Pre/Post-Consumer","Recycled_Pre_Post_Consumer",(IF($G203="In-Conversion","In_Conversion",(IF($G203="Recycled Pre-Consumer","Recycled_Pre_Consumer",(IF($G203="Recycled Post-Consumer","Recycled_Post_Consumer",(IF($G203="Sustainably Sourced","Sustainably_sourced",(IF($G203="Recycled pre-consumer organic","GOTS_recycled_organic","")))))))))))))))))),"")</f>
        <v/>
      </c>
      <c r="AE203" t="e" cm="1">
        <f t="array" aca="1" ref="AE203" ca="1">IF($I203="",IF(INDIRECT("$F"&amp;$S203)="","",IF(LEFT(INDIRECT("$F"&amp;$S203),3)="GRS","GRS_RCS_RM",IF((LEFT(INDIRECT("$F"&amp;$S203),3))="RCS","GRS_RCS_RM",IF(INDIRECT("$F"&amp;$S203)="OCS (No Label)","OCS_Conversion_RM",IF(LEFT(INDIRECT("$F"&amp;$S203),3)="OCS","OCS_RM",IF(RIGHT(INDIRECT("$F"&amp;$S203),10)="conversion","GOTS_RM_conversion",IF((LEFT(INDIRECT("$F"&amp;$S203),4))="GOTS","GOTS_RM","Responsible_RM"))))))),"DELETERM")</f>
        <v>#VALUE!</v>
      </c>
      <c r="AF203" t="e" cm="1">
        <f t="array" aca="1" ref="AF203" ca="1">IF($S203="","",INDIRECT("$Z"&amp;$S203))</f>
        <v>#VALUE!</v>
      </c>
      <c r="AG203" t="str">
        <f t="shared" si="44"/>
        <v/>
      </c>
      <c r="AH203" t="str" cm="1">
        <f t="array" aca="1" ref="AH203" ca="1">IFERROR(INDIRECT("$ag"&amp;S203),"")</f>
        <v/>
      </c>
      <c r="AI203" t="e" cm="1">
        <f t="array" aca="1" ref="AI203" ca="1">INDIRECT("O"&amp;S203)</f>
        <v>#VALUE!</v>
      </c>
      <c r="AJ203" t="str">
        <f t="shared" si="45"/>
        <v/>
      </c>
    </row>
    <row r="204" spans="1:36" ht="16.5" customHeight="1">
      <c r="A204" s="130"/>
      <c r="B204" s="136"/>
      <c r="C204" s="137"/>
      <c r="D204" s="146"/>
      <c r="E204" s="146"/>
      <c r="F204" s="137"/>
      <c r="G204" s="147"/>
      <c r="H204" s="147"/>
      <c r="I204" s="147"/>
      <c r="J204" s="147"/>
      <c r="K204" s="38"/>
      <c r="L204" s="144"/>
      <c r="M204" s="144"/>
      <c r="N204" s="61"/>
      <c r="O204" s="314"/>
      <c r="Q204" t="str">
        <f t="shared" si="40"/>
        <v/>
      </c>
      <c r="S204" t="e">
        <f t="shared" ref="S204:S267" ca="1" si="49">IF(INDIRECT("A"&amp;$S$63+$U204)&lt;&gt;"",$S$63+$U204,"")</f>
        <v>#VALUE!</v>
      </c>
      <c r="T204" t="e">
        <f t="shared" ca="1" si="46"/>
        <v>#VALUE!</v>
      </c>
      <c r="U204">
        <f t="shared" ref="U204:U267" si="50">(12*W204)</f>
        <v>132</v>
      </c>
      <c r="V204">
        <v>11.750000000000799</v>
      </c>
      <c r="W204">
        <f t="shared" si="33"/>
        <v>11</v>
      </c>
      <c r="X204" t="str" cm="1">
        <f t="array" aca="1" ref="X204" ca="1">IFERROR(INDEX('PC&amp;PD'!$A$1:$AS$19,ROW('PC&amp;PD'!$A$19),MATCH(INDIRECT(T204),'PC&amp;PD'!$A$1:$AS$1,0)),"")</f>
        <v/>
      </c>
      <c r="Y204" t="str">
        <f>IF(OR($N204="",$N204=0),"",IF($N204=$E$7,'Extracted info for SC'!$J$6,IF($N204=#REF!,'Extracted info for SC'!$J$7,IF($N204=#REF!,'Extracted info for SC'!$J$8,IF($N204=#REF!,'Extracted info for SC'!$J$9,IF($N204=#REF!,'Extracted info for SC'!$J$10,IF($N204=#REF!,'Extracted info for SC'!$J$11,IF($N204=#REF!,'Extracted info for SC'!$J$12,IF($N204=#REF!,'Extracted info for SC'!$J$13,IF($N204=#REF!,'Extracted info for SC'!$J$14,IF($N204=#REF!,'Extracted info for SC'!$J$15,IF($N204=#REF!,'Extracted info for SC'!$J$16,IF($N204=#REF!,'Extracted info for SC'!$J$17,IF($N204=#REF!,'Extracted info for SC'!$J$18,""))))))))))))))</f>
        <v/>
      </c>
      <c r="AA204" t="str">
        <f t="shared" si="41"/>
        <v/>
      </c>
      <c r="AB204" t="str">
        <f t="shared" si="42"/>
        <v/>
      </c>
      <c r="AC204" t="e">
        <f t="shared" ca="1" si="43"/>
        <v>#VALUE!</v>
      </c>
      <c r="AD204" t="str" cm="1">
        <f t="array" aca="1" ref="AD204" ca="1">IFERROR(IF((LEFT(INDIRECT("$F"&amp;$S204),4))="GOTS",IF($G204="Organic","GOTS_Organic_raw",(IF($G204="Responsible","GOTS_Responsible",(IF($G204="No Attribute (Conventional)","GOTS_conventional",(IF($G204="Recycled Pre/Post-Consumer","GOTS_pre_post",(IF($G204="In-Conversion","GOTS_in_conversion",(IF($G204="Sustainably Sourced","Sustainably_sourced",(IF($G204="Recycled pre-consumer organic","GOTS_recycled_organic",""))))))))))))),IF($G204="Organic","Organic",(IF($G204="Responsible","Responsible",(IF($G204="No Attribute (Conventional)","No_Attribute_Conventional",(IF($G204="Recycled Pre/Post-Consumer","Recycled_Pre_Post_Consumer",(IF($G204="In-Conversion","In_Conversion",(IF($G204="Recycled Pre-Consumer","Recycled_Pre_Consumer",(IF($G204="Recycled Post-Consumer","Recycled_Post_Consumer",(IF($G204="Sustainably Sourced","Sustainably_sourced",(IF($G204="Recycled pre-consumer organic","GOTS_recycled_organic","")))))))))))))))))),"")</f>
        <v/>
      </c>
      <c r="AE204" t="e" cm="1">
        <f t="array" aca="1" ref="AE204" ca="1">IF($I204="",IF(INDIRECT("$F"&amp;$S204)="","",IF(LEFT(INDIRECT("$F"&amp;$S204),3)="GRS","GRS_RCS_RM",IF((LEFT(INDIRECT("$F"&amp;$S204),3))="RCS","GRS_RCS_RM",IF(INDIRECT("$F"&amp;$S204)="OCS (No Label)","OCS_Conversion_RM",IF(LEFT(INDIRECT("$F"&amp;$S204),3)="OCS","OCS_RM",IF(RIGHT(INDIRECT("$F"&amp;$S204),10)="conversion","GOTS_RM_conversion",IF((LEFT(INDIRECT("$F"&amp;$S204),4))="GOTS","GOTS_RM","Responsible_RM"))))))),"DELETERM")</f>
        <v>#VALUE!</v>
      </c>
      <c r="AF204" t="e" cm="1">
        <f t="array" aca="1" ref="AF204" ca="1">IF($S204="","",INDIRECT("$Z"&amp;$S204))</f>
        <v>#VALUE!</v>
      </c>
      <c r="AG204" t="str">
        <f t="shared" si="44"/>
        <v/>
      </c>
      <c r="AH204" t="str" cm="1">
        <f t="array" aca="1" ref="AH204" ca="1">IFERROR(INDIRECT("$ag"&amp;S204),"")</f>
        <v/>
      </c>
      <c r="AI204" t="e" cm="1">
        <f t="array" aca="1" ref="AI204" ca="1">INDIRECT("O"&amp;S204)</f>
        <v>#VALUE!</v>
      </c>
      <c r="AJ204" t="str">
        <f t="shared" si="45"/>
        <v/>
      </c>
    </row>
    <row r="205" spans="1:36" ht="16.5" customHeight="1">
      <c r="A205" s="130"/>
      <c r="B205" s="136"/>
      <c r="C205" s="137"/>
      <c r="D205" s="146"/>
      <c r="E205" s="146"/>
      <c r="F205" s="137"/>
      <c r="G205" s="147"/>
      <c r="H205" s="147"/>
      <c r="I205" s="147"/>
      <c r="J205" s="147"/>
      <c r="K205" s="38"/>
      <c r="L205" s="144"/>
      <c r="M205" s="144"/>
      <c r="N205" s="61"/>
      <c r="O205" s="314"/>
      <c r="Q205" t="str">
        <f t="shared" si="40"/>
        <v/>
      </c>
      <c r="S205" t="e">
        <f t="shared" ca="1" si="49"/>
        <v>#VALUE!</v>
      </c>
      <c r="T205" t="e">
        <f t="shared" ca="1" si="46"/>
        <v>#VALUE!</v>
      </c>
      <c r="U205">
        <f t="shared" si="50"/>
        <v>132</v>
      </c>
      <c r="V205">
        <v>11.833333333334201</v>
      </c>
      <c r="W205">
        <f t="shared" si="33"/>
        <v>11</v>
      </c>
      <c r="X205" t="str" cm="1">
        <f t="array" aca="1" ref="X205" ca="1">IFERROR(INDEX('PC&amp;PD'!$A$1:$AS$19,ROW('PC&amp;PD'!$A$19),MATCH(INDIRECT(T205),'PC&amp;PD'!$A$1:$AS$1,0)),"")</f>
        <v/>
      </c>
      <c r="Y205" t="str">
        <f>IF(OR($N205="",$N205=0),"",IF($N205=$E$7,'Extracted info for SC'!$J$6,IF($N205=#REF!,'Extracted info for SC'!$J$7,IF($N205=#REF!,'Extracted info for SC'!$J$8,IF($N205=#REF!,'Extracted info for SC'!$J$9,IF($N205=#REF!,'Extracted info for SC'!$J$10,IF($N205=#REF!,'Extracted info for SC'!$J$11,IF($N205=#REF!,'Extracted info for SC'!$J$12,IF($N205=#REF!,'Extracted info for SC'!$J$13,IF($N205=#REF!,'Extracted info for SC'!$J$14,IF($N205=#REF!,'Extracted info for SC'!$J$15,IF($N205=#REF!,'Extracted info for SC'!$J$16,IF($N205=#REF!,'Extracted info for SC'!$J$17,IF($N205=#REF!,'Extracted info for SC'!$J$18,""))))))))))))))</f>
        <v/>
      </c>
      <c r="AA205" t="str">
        <f t="shared" si="41"/>
        <v/>
      </c>
      <c r="AB205" t="str">
        <f t="shared" si="42"/>
        <v/>
      </c>
      <c r="AC205" t="e">
        <f t="shared" ca="1" si="43"/>
        <v>#VALUE!</v>
      </c>
      <c r="AD205" t="str" cm="1">
        <f t="array" aca="1" ref="AD205" ca="1">IFERROR(IF((LEFT(INDIRECT("$F"&amp;$S205),4))="GOTS",IF($G205="Organic","GOTS_Organic_raw",(IF($G205="Responsible","GOTS_Responsible",(IF($G205="No Attribute (Conventional)","GOTS_conventional",(IF($G205="Recycled Pre/Post-Consumer","GOTS_pre_post",(IF($G205="In-Conversion","GOTS_in_conversion",(IF($G205="Sustainably Sourced","Sustainably_sourced",(IF($G205="Recycled pre-consumer organic","GOTS_recycled_organic",""))))))))))))),IF($G205="Organic","Organic",(IF($G205="Responsible","Responsible",(IF($G205="No Attribute (Conventional)","No_Attribute_Conventional",(IF($G205="Recycled Pre/Post-Consumer","Recycled_Pre_Post_Consumer",(IF($G205="In-Conversion","In_Conversion",(IF($G205="Recycled Pre-Consumer","Recycled_Pre_Consumer",(IF($G205="Recycled Post-Consumer","Recycled_Post_Consumer",(IF($G205="Sustainably Sourced","Sustainably_sourced",(IF($G205="Recycled pre-consumer organic","GOTS_recycled_organic","")))))))))))))))))),"")</f>
        <v/>
      </c>
      <c r="AE205" t="e" cm="1">
        <f t="array" aca="1" ref="AE205" ca="1">IF($I205="",IF(INDIRECT("$F"&amp;$S205)="","",IF(LEFT(INDIRECT("$F"&amp;$S205),3)="GRS","GRS_RCS_RM",IF((LEFT(INDIRECT("$F"&amp;$S205),3))="RCS","GRS_RCS_RM",IF(INDIRECT("$F"&amp;$S205)="OCS (No Label)","OCS_Conversion_RM",IF(LEFT(INDIRECT("$F"&amp;$S205),3)="OCS","OCS_RM",IF(RIGHT(INDIRECT("$F"&amp;$S205),10)="conversion","GOTS_RM_conversion",IF((LEFT(INDIRECT("$F"&amp;$S205),4))="GOTS","GOTS_RM","Responsible_RM"))))))),"DELETERM")</f>
        <v>#VALUE!</v>
      </c>
      <c r="AF205" t="e" cm="1">
        <f t="array" aca="1" ref="AF205" ca="1">IF($S205="","",INDIRECT("$Z"&amp;$S205))</f>
        <v>#VALUE!</v>
      </c>
      <c r="AG205" t="str">
        <f t="shared" si="44"/>
        <v/>
      </c>
      <c r="AH205" t="str" cm="1">
        <f t="array" aca="1" ref="AH205" ca="1">IFERROR(INDIRECT("$ag"&amp;S205),"")</f>
        <v/>
      </c>
      <c r="AI205" t="e" cm="1">
        <f t="array" aca="1" ref="AI205" ca="1">INDIRECT("O"&amp;S205)</f>
        <v>#VALUE!</v>
      </c>
      <c r="AJ205" t="str">
        <f t="shared" si="45"/>
        <v/>
      </c>
    </row>
    <row r="206" spans="1:36" ht="16.5" customHeight="1" thickBot="1">
      <c r="A206" s="131"/>
      <c r="B206" s="138"/>
      <c r="C206" s="139"/>
      <c r="D206" s="148"/>
      <c r="E206" s="148"/>
      <c r="F206" s="139"/>
      <c r="G206" s="149"/>
      <c r="H206" s="149"/>
      <c r="I206" s="149"/>
      <c r="J206" s="149"/>
      <c r="K206" s="39"/>
      <c r="L206" s="145"/>
      <c r="M206" s="145"/>
      <c r="N206" s="62"/>
      <c r="O206" s="315"/>
      <c r="Q206" t="str">
        <f t="shared" si="40"/>
        <v/>
      </c>
      <c r="S206" t="e">
        <f t="shared" ca="1" si="49"/>
        <v>#VALUE!</v>
      </c>
      <c r="T206" t="e">
        <f t="shared" ca="1" si="46"/>
        <v>#VALUE!</v>
      </c>
      <c r="U206">
        <f t="shared" si="50"/>
        <v>132</v>
      </c>
      <c r="V206">
        <v>11.916666666667499</v>
      </c>
      <c r="W206">
        <f t="shared" si="33"/>
        <v>11</v>
      </c>
      <c r="X206" t="str" cm="1">
        <f t="array" aca="1" ref="X206" ca="1">IFERROR(INDEX('PC&amp;PD'!$A$1:$AS$19,ROW('PC&amp;PD'!$A$19),MATCH(INDIRECT(T206),'PC&amp;PD'!$A$1:$AS$1,0)),"")</f>
        <v/>
      </c>
      <c r="Y206" t="str">
        <f>IF(OR($N206="",$N206=0),"",IF($N206=$E$7,'Extracted info for SC'!$J$6,IF($N206=#REF!,'Extracted info for SC'!$J$7,IF($N206=#REF!,'Extracted info for SC'!$J$8,IF($N206=#REF!,'Extracted info for SC'!$J$9,IF($N206=#REF!,'Extracted info for SC'!$J$10,IF($N206=#REF!,'Extracted info for SC'!$J$11,IF($N206=#REF!,'Extracted info for SC'!$J$12,IF($N206=#REF!,'Extracted info for SC'!$J$13,IF($N206=#REF!,'Extracted info for SC'!$J$14,IF($N206=#REF!,'Extracted info for SC'!$J$15,IF($N206=#REF!,'Extracted info for SC'!$J$16,IF($N206=#REF!,'Extracted info for SC'!$J$17,IF($N206=#REF!,'Extracted info for SC'!$J$18,""))))))))))))))</f>
        <v/>
      </c>
      <c r="AA206" t="str">
        <f t="shared" si="41"/>
        <v/>
      </c>
      <c r="AB206" t="str">
        <f t="shared" si="42"/>
        <v/>
      </c>
      <c r="AC206" t="e">
        <f t="shared" ca="1" si="43"/>
        <v>#VALUE!</v>
      </c>
      <c r="AD206" t="str" cm="1">
        <f t="array" aca="1" ref="AD206" ca="1">IFERROR(IF((LEFT(INDIRECT("$F"&amp;$S206),4))="GOTS",IF($G206="Organic","GOTS_Organic_raw",(IF($G206="Responsible","GOTS_Responsible",(IF($G206="No Attribute (Conventional)","GOTS_conventional",(IF($G206="Recycled Pre/Post-Consumer","GOTS_pre_post",(IF($G206="In-Conversion","GOTS_in_conversion",(IF($G206="Sustainably Sourced","Sustainably_sourced",(IF($G206="Recycled pre-consumer organic","GOTS_recycled_organic",""))))))))))))),IF($G206="Organic","Organic",(IF($G206="Responsible","Responsible",(IF($G206="No Attribute (Conventional)","No_Attribute_Conventional",(IF($G206="Recycled Pre/Post-Consumer","Recycled_Pre_Post_Consumer",(IF($G206="In-Conversion","In_Conversion",(IF($G206="Recycled Pre-Consumer","Recycled_Pre_Consumer",(IF($G206="Recycled Post-Consumer","Recycled_Post_Consumer",(IF($G206="Sustainably Sourced","Sustainably_sourced",(IF($G206="Recycled pre-consumer organic","GOTS_recycled_organic","")))))))))))))))))),"")</f>
        <v/>
      </c>
      <c r="AE206" t="e" cm="1">
        <f t="array" aca="1" ref="AE206" ca="1">IF($I206="",IF(INDIRECT("$F"&amp;$S206)="","",IF(LEFT(INDIRECT("$F"&amp;$S206),3)="GRS","GRS_RCS_RM",IF((LEFT(INDIRECT("$F"&amp;$S206),3))="RCS","GRS_RCS_RM",IF(INDIRECT("$F"&amp;$S206)="OCS (No Label)","OCS_Conversion_RM",IF(LEFT(INDIRECT("$F"&amp;$S206),3)="OCS","OCS_RM",IF(RIGHT(INDIRECT("$F"&amp;$S206),10)="conversion","GOTS_RM_conversion",IF((LEFT(INDIRECT("$F"&amp;$S206),4))="GOTS","GOTS_RM","Responsible_RM"))))))),"DELETERM")</f>
        <v>#VALUE!</v>
      </c>
      <c r="AF206" t="e" cm="1">
        <f t="array" aca="1" ref="AF206" ca="1">IF($S206="","",INDIRECT("$Z"&amp;$S206))</f>
        <v>#VALUE!</v>
      </c>
      <c r="AG206" t="str">
        <f t="shared" si="44"/>
        <v/>
      </c>
      <c r="AH206" t="str" cm="1">
        <f t="array" aca="1" ref="AH206" ca="1">IFERROR(INDIRECT("$ag"&amp;S206),"")</f>
        <v/>
      </c>
      <c r="AI206" t="e" cm="1">
        <f t="array" aca="1" ref="AI206" ca="1">INDIRECT("O"&amp;S206)</f>
        <v>#VALUE!</v>
      </c>
      <c r="AJ206" t="str">
        <f t="shared" si="45"/>
        <v/>
      </c>
    </row>
    <row r="207" spans="1:36" ht="16.5" customHeight="1">
      <c r="A207" s="128" t="str">
        <f>IF(B207="","",COUNTA($B$63:$B207))</f>
        <v/>
      </c>
      <c r="B207" s="132"/>
      <c r="C207" s="133"/>
      <c r="D207" s="140"/>
      <c r="E207" s="140"/>
      <c r="F207" s="133"/>
      <c r="G207" s="141"/>
      <c r="H207" s="141"/>
      <c r="I207" s="141"/>
      <c r="J207" s="141"/>
      <c r="K207" s="37"/>
      <c r="L207" s="142" t="str">
        <f>IF(R207="","",LEFT(R207,LEN(R207)-2))</f>
        <v/>
      </c>
      <c r="M207" s="142"/>
      <c r="N207" s="60"/>
      <c r="O207" s="313"/>
      <c r="Q207" t="str">
        <f t="shared" si="40"/>
        <v/>
      </c>
      <c r="R207" t="str">
        <f t="shared" ref="R207" si="51">CONCATENATE($Q207,Q208,Q209,Q210,Q211,Q212,$Q213,$Q214,$Q215,$Q216,$Q217,$Q218)</f>
        <v/>
      </c>
      <c r="S207" t="e">
        <f t="shared" ca="1" si="49"/>
        <v>#VALUE!</v>
      </c>
      <c r="T207" t="e">
        <f t="shared" ca="1" si="46"/>
        <v>#VALUE!</v>
      </c>
      <c r="U207">
        <f t="shared" si="50"/>
        <v>144</v>
      </c>
      <c r="V207">
        <v>12.000000000000901</v>
      </c>
      <c r="W207">
        <f t="shared" si="33"/>
        <v>12</v>
      </c>
      <c r="X207" t="str" cm="1">
        <f t="array" aca="1" ref="X207" ca="1">IFERROR(INDEX('PC&amp;PD'!$A$1:$AS$19,ROW('PC&amp;PD'!$A$19),MATCH(INDIRECT(T207),'PC&amp;PD'!$A$1:$AS$1,0)),"")</f>
        <v/>
      </c>
      <c r="Y207" t="str">
        <f>IF(OR($N207="",$N207=0),"",IF($N207=$E$7,'Extracted info for SC'!$J$6,IF($N207=#REF!,'Extracted info for SC'!$J$7,IF($N207=#REF!,'Extracted info for SC'!$J$8,IF($N207=#REF!,'Extracted info for SC'!$J$9,IF($N207=#REF!,'Extracted info for SC'!$J$10,IF($N207=#REF!,'Extracted info for SC'!$J$11,IF($N207=#REF!,'Extracted info for SC'!$J$12,IF($N207=#REF!,'Extracted info for SC'!$J$13,IF($N207=#REF!,'Extracted info for SC'!$J$14,IF($N207=#REF!,'Extracted info for SC'!$J$15,IF($N207=#REF!,'Extracted info for SC'!$J$16,IF($N207=#REF!,'Extracted info for SC'!$J$17,IF($N207=#REF!,'Extracted info for SC'!$J$18,""))))))))))))))</f>
        <v/>
      </c>
      <c r="Z207" t="str">
        <f t="shared" ref="Z207" si="52">IFERROR(IF($F207="OCS 100","OCS (OCS 100)",IF($F207="OCS Blended","OCS (OCS Blended)",IF($F207="OCS (No Label)","OCS (No Label)",IF($F207="RCS 100","RCS (RCS 100)",IF($F207="RCS Blended","RCS (RCS Blended)",IF($F207="GRS","GRS (GRS)",IF($F207="GRS (No Label)", "GRS (No Label)",IF($F207="RDS","RDS (RDS)",IF($F207="RWS","RWS (RWS)",IF($F207="RAS","RAS (RAS)",IF($F207="RMS","RMS (RMS)",IF($F207="GOTS Organic","GOTS (Organic)",IF($F207="GOTS Made with organic","GOTS (Made with Organic)",IF($F207="GOTS Organic - in conversion","GOTS (Organic - In Conversion)",IF($F207="GOTS Made with organic - in conversion","GOTS (Made with Organic - In Conversion)",""))))))))))))))),"")</f>
        <v/>
      </c>
      <c r="AA207" t="str">
        <f t="shared" si="41"/>
        <v/>
      </c>
      <c r="AB207" t="str">
        <f t="shared" si="42"/>
        <v/>
      </c>
      <c r="AC207" t="e">
        <f t="shared" ca="1" si="43"/>
        <v>#VALUE!</v>
      </c>
      <c r="AD207" t="str" cm="1">
        <f t="array" aca="1" ref="AD207" ca="1">IFERROR(IF((LEFT(INDIRECT("$F"&amp;$S207),4))="GOTS",IF($G207="Organic","GOTS_Organic_raw",(IF($G207="Responsible","GOTS_Responsible",(IF($G207="No Attribute (Conventional)","GOTS_conventional",(IF($G207="Recycled Pre/Post-Consumer","GOTS_pre_post",(IF($G207="In-Conversion","GOTS_in_conversion",(IF($G207="Sustainably Sourced","Sustainably_sourced",(IF($G207="Recycled pre-consumer organic","GOTS_recycled_organic",""))))))))))))),IF($G207="Organic","Organic",(IF($G207="Responsible","Responsible",(IF($G207="No Attribute (Conventional)","No_Attribute_Conventional",(IF($G207="Recycled Pre/Post-Consumer","Recycled_Pre_Post_Consumer",(IF($G207="In-Conversion","In_Conversion",(IF($G207="Recycled Pre-Consumer","Recycled_Pre_Consumer",(IF($G207="Recycled Post-Consumer","Recycled_Post_Consumer",(IF($G207="Sustainably Sourced","Sustainably_sourced",(IF($G207="Recycled pre-consumer organic","GOTS_recycled_organic","")))))))))))))))))),"")</f>
        <v/>
      </c>
      <c r="AE207" t="e" cm="1">
        <f t="array" aca="1" ref="AE207" ca="1">IF($I207="",IF(INDIRECT("$F"&amp;$S207)="","",IF(LEFT(INDIRECT("$F"&amp;$S207),3)="GRS","GRS_RCS_RM",IF((LEFT(INDIRECT("$F"&amp;$S207),3))="RCS","GRS_RCS_RM",IF(INDIRECT("$F"&amp;$S207)="OCS (No Label)","OCS_Conversion_RM",IF(LEFT(INDIRECT("$F"&amp;$S207),3)="OCS","OCS_RM",IF(RIGHT(INDIRECT("$F"&amp;$S207),10)="conversion","GOTS_RM_conversion",IF((LEFT(INDIRECT("$F"&amp;$S207),4))="GOTS","GOTS_RM","Responsible_RM"))))))),"DELETERM")</f>
        <v>#VALUE!</v>
      </c>
      <c r="AF207" t="e" cm="1">
        <f t="array" aca="1" ref="AF207" ca="1">IF($S207="","",INDIRECT("$Z"&amp;$S207))</f>
        <v>#VALUE!</v>
      </c>
      <c r="AG207" t="str">
        <f t="shared" si="44"/>
        <v/>
      </c>
      <c r="AH207" t="str" cm="1">
        <f t="array" aca="1" ref="AH207" ca="1">IFERROR(INDIRECT("$ag"&amp;S207),"")</f>
        <v/>
      </c>
      <c r="AI207" t="e" cm="1">
        <f t="array" aca="1" ref="AI207" ca="1">INDIRECT("O"&amp;S207)</f>
        <v>#VALUE!</v>
      </c>
      <c r="AJ207" t="str">
        <f t="shared" si="45"/>
        <v/>
      </c>
    </row>
    <row r="208" spans="1:36" ht="16.5" customHeight="1">
      <c r="A208" s="129"/>
      <c r="B208" s="134"/>
      <c r="C208" s="135"/>
      <c r="D208" s="146"/>
      <c r="E208" s="146"/>
      <c r="F208" s="135"/>
      <c r="G208" s="147"/>
      <c r="H208" s="147"/>
      <c r="I208" s="147"/>
      <c r="J208" s="147"/>
      <c r="K208" s="38"/>
      <c r="L208" s="143"/>
      <c r="M208" s="143"/>
      <c r="N208" s="61"/>
      <c r="O208" s="314"/>
      <c r="Q208" t="str">
        <f t="shared" si="40"/>
        <v/>
      </c>
      <c r="S208" t="e">
        <f t="shared" ca="1" si="49"/>
        <v>#VALUE!</v>
      </c>
      <c r="T208" t="e">
        <f t="shared" ca="1" si="46"/>
        <v>#VALUE!</v>
      </c>
      <c r="U208">
        <f t="shared" si="50"/>
        <v>144</v>
      </c>
      <c r="V208">
        <v>12.083333333334201</v>
      </c>
      <c r="W208">
        <f t="shared" si="33"/>
        <v>12</v>
      </c>
      <c r="X208" t="str" cm="1">
        <f t="array" aca="1" ref="X208" ca="1">IFERROR(INDEX('PC&amp;PD'!$A$1:$AS$19,ROW('PC&amp;PD'!$A$19),MATCH(INDIRECT(T208),'PC&amp;PD'!$A$1:$AS$1,0)),"")</f>
        <v/>
      </c>
      <c r="Y208" t="str">
        <f>IF(OR($N208="",$N208=0),"",IF($N208=$E$7,'Extracted info for SC'!$J$6,IF($N208=#REF!,'Extracted info for SC'!$J$7,IF($N208=#REF!,'Extracted info for SC'!$J$8,IF($N208=#REF!,'Extracted info for SC'!$J$9,IF($N208=#REF!,'Extracted info for SC'!$J$10,IF($N208=#REF!,'Extracted info for SC'!$J$11,IF($N208=#REF!,'Extracted info for SC'!$J$12,IF($N208=#REF!,'Extracted info for SC'!$J$13,IF($N208=#REF!,'Extracted info for SC'!$J$14,IF($N208=#REF!,'Extracted info for SC'!$J$15,IF($N208=#REF!,'Extracted info for SC'!$J$16,IF($N208=#REF!,'Extracted info for SC'!$J$17,IF($N208=#REF!,'Extracted info for SC'!$J$18,""))))))))))))))</f>
        <v/>
      </c>
      <c r="AA208" t="str">
        <f t="shared" si="41"/>
        <v/>
      </c>
      <c r="AB208" t="str">
        <f t="shared" si="42"/>
        <v/>
      </c>
      <c r="AC208" t="e">
        <f t="shared" ca="1" si="43"/>
        <v>#VALUE!</v>
      </c>
      <c r="AD208" t="str" cm="1">
        <f t="array" aca="1" ref="AD208" ca="1">IFERROR(IF((LEFT(INDIRECT("$F"&amp;$S208),4))="GOTS",IF($G208="Organic","GOTS_Organic_raw",(IF($G208="Responsible","GOTS_Responsible",(IF($G208="No Attribute (Conventional)","GOTS_conventional",(IF($G208="Recycled Pre/Post-Consumer","GOTS_pre_post",(IF($G208="In-Conversion","GOTS_in_conversion",(IF($G208="Sustainably Sourced","Sustainably_sourced",(IF($G208="Recycled pre-consumer organic","GOTS_recycled_organic",""))))))))))))),IF($G208="Organic","Organic",(IF($G208="Responsible","Responsible",(IF($G208="No Attribute (Conventional)","No_Attribute_Conventional",(IF($G208="Recycled Pre/Post-Consumer","Recycled_Pre_Post_Consumer",(IF($G208="In-Conversion","In_Conversion",(IF($G208="Recycled Pre-Consumer","Recycled_Pre_Consumer",(IF($G208="Recycled Post-Consumer","Recycled_Post_Consumer",(IF($G208="Sustainably Sourced","Sustainably_sourced",(IF($G208="Recycled pre-consumer organic","GOTS_recycled_organic","")))))))))))))))))),"")</f>
        <v/>
      </c>
      <c r="AE208" t="e" cm="1">
        <f t="array" aca="1" ref="AE208" ca="1">IF($I208="",IF(INDIRECT("$F"&amp;$S208)="","",IF(LEFT(INDIRECT("$F"&amp;$S208),3)="GRS","GRS_RCS_RM",IF((LEFT(INDIRECT("$F"&amp;$S208),3))="RCS","GRS_RCS_RM",IF(INDIRECT("$F"&amp;$S208)="OCS (No Label)","OCS_Conversion_RM",IF(LEFT(INDIRECT("$F"&amp;$S208),3)="OCS","OCS_RM",IF(RIGHT(INDIRECT("$F"&amp;$S208),10)="conversion","GOTS_RM_conversion",IF((LEFT(INDIRECT("$F"&amp;$S208),4))="GOTS","GOTS_RM","Responsible_RM"))))))),"DELETERM")</f>
        <v>#VALUE!</v>
      </c>
      <c r="AF208" t="e" cm="1">
        <f t="array" aca="1" ref="AF208" ca="1">IF($S208="","",INDIRECT("$Z"&amp;$S208))</f>
        <v>#VALUE!</v>
      </c>
      <c r="AG208" t="str">
        <f t="shared" si="44"/>
        <v/>
      </c>
      <c r="AH208" t="str" cm="1">
        <f t="array" aca="1" ref="AH208" ca="1">IFERROR(INDIRECT("$ag"&amp;S208),"")</f>
        <v/>
      </c>
      <c r="AI208" t="e" cm="1">
        <f t="array" aca="1" ref="AI208" ca="1">INDIRECT("O"&amp;S208)</f>
        <v>#VALUE!</v>
      </c>
      <c r="AJ208" t="str">
        <f t="shared" si="45"/>
        <v/>
      </c>
    </row>
    <row r="209" spans="1:36" ht="16.5" customHeight="1">
      <c r="A209" s="129"/>
      <c r="B209" s="134"/>
      <c r="C209" s="135"/>
      <c r="D209" s="146"/>
      <c r="E209" s="146"/>
      <c r="F209" s="135"/>
      <c r="G209" s="147"/>
      <c r="H209" s="147"/>
      <c r="I209" s="147"/>
      <c r="J209" s="147"/>
      <c r="K209" s="38"/>
      <c r="L209" s="143"/>
      <c r="M209" s="143"/>
      <c r="N209" s="61"/>
      <c r="O209" s="314"/>
      <c r="Q209" t="str">
        <f t="shared" si="40"/>
        <v/>
      </c>
      <c r="S209" t="e">
        <f t="shared" ca="1" si="49"/>
        <v>#VALUE!</v>
      </c>
      <c r="T209" t="e">
        <f t="shared" ca="1" si="46"/>
        <v>#VALUE!</v>
      </c>
      <c r="U209">
        <f t="shared" si="50"/>
        <v>144</v>
      </c>
      <c r="V209">
        <v>12.166666666667499</v>
      </c>
      <c r="W209">
        <f t="shared" si="33"/>
        <v>12</v>
      </c>
      <c r="X209" t="str" cm="1">
        <f t="array" aca="1" ref="X209" ca="1">IFERROR(INDEX('PC&amp;PD'!$A$1:$AS$19,ROW('PC&amp;PD'!$A$19),MATCH(INDIRECT(T209),'PC&amp;PD'!$A$1:$AS$1,0)),"")</f>
        <v/>
      </c>
      <c r="Y209" t="str">
        <f>IF(OR($N209="",$N209=0),"",IF($N209=$E$7,'Extracted info for SC'!$J$6,IF($N209=#REF!,'Extracted info for SC'!$J$7,IF($N209=#REF!,'Extracted info for SC'!$J$8,IF($N209=#REF!,'Extracted info for SC'!$J$9,IF($N209=#REF!,'Extracted info for SC'!$J$10,IF($N209=#REF!,'Extracted info for SC'!$J$11,IF($N209=#REF!,'Extracted info for SC'!$J$12,IF($N209=#REF!,'Extracted info for SC'!$J$13,IF($N209=#REF!,'Extracted info for SC'!$J$14,IF($N209=#REF!,'Extracted info for SC'!$J$15,IF($N209=#REF!,'Extracted info for SC'!$J$16,IF($N209=#REF!,'Extracted info for SC'!$J$17,IF($N209=#REF!,'Extracted info for SC'!$J$18,""))))))))))))))</f>
        <v/>
      </c>
      <c r="AA209" t="str">
        <f t="shared" si="41"/>
        <v/>
      </c>
      <c r="AB209" t="str">
        <f t="shared" si="42"/>
        <v/>
      </c>
      <c r="AC209" t="e">
        <f t="shared" ca="1" si="43"/>
        <v>#VALUE!</v>
      </c>
      <c r="AD209" t="str" cm="1">
        <f t="array" aca="1" ref="AD209" ca="1">IFERROR(IF((LEFT(INDIRECT("$F"&amp;$S209),4))="GOTS",IF($G209="Organic","GOTS_Organic_raw",(IF($G209="Responsible","GOTS_Responsible",(IF($G209="No Attribute (Conventional)","GOTS_conventional",(IF($G209="Recycled Pre/Post-Consumer","GOTS_pre_post",(IF($G209="In-Conversion","GOTS_in_conversion",(IF($G209="Sustainably Sourced","Sustainably_sourced",(IF($G209="Recycled pre-consumer organic","GOTS_recycled_organic",""))))))))))))),IF($G209="Organic","Organic",(IF($G209="Responsible","Responsible",(IF($G209="No Attribute (Conventional)","No_Attribute_Conventional",(IF($G209="Recycled Pre/Post-Consumer","Recycled_Pre_Post_Consumer",(IF($G209="In-Conversion","In_Conversion",(IF($G209="Recycled Pre-Consumer","Recycled_Pre_Consumer",(IF($G209="Recycled Post-Consumer","Recycled_Post_Consumer",(IF($G209="Sustainably Sourced","Sustainably_sourced",(IF($G209="Recycled pre-consumer organic","GOTS_recycled_organic","")))))))))))))))))),"")</f>
        <v/>
      </c>
      <c r="AE209" t="e" cm="1">
        <f t="array" aca="1" ref="AE209" ca="1">IF($I209="",IF(INDIRECT("$F"&amp;$S209)="","",IF(LEFT(INDIRECT("$F"&amp;$S209),3)="GRS","GRS_RCS_RM",IF((LEFT(INDIRECT("$F"&amp;$S209),3))="RCS","GRS_RCS_RM",IF(INDIRECT("$F"&amp;$S209)="OCS (No Label)","OCS_Conversion_RM",IF(LEFT(INDIRECT("$F"&amp;$S209),3)="OCS","OCS_RM",IF(RIGHT(INDIRECT("$F"&amp;$S209),10)="conversion","GOTS_RM_conversion",IF((LEFT(INDIRECT("$F"&amp;$S209),4))="GOTS","GOTS_RM","Responsible_RM"))))))),"DELETERM")</f>
        <v>#VALUE!</v>
      </c>
      <c r="AF209" t="e" cm="1">
        <f t="array" aca="1" ref="AF209" ca="1">IF($S209="","",INDIRECT("$Z"&amp;$S209))</f>
        <v>#VALUE!</v>
      </c>
      <c r="AG209" t="str">
        <f t="shared" si="44"/>
        <v/>
      </c>
      <c r="AH209" t="str" cm="1">
        <f t="array" aca="1" ref="AH209" ca="1">IFERROR(INDIRECT("$ag"&amp;S209),"")</f>
        <v/>
      </c>
      <c r="AI209" t="e" cm="1">
        <f t="array" aca="1" ref="AI209" ca="1">INDIRECT("O"&amp;S209)</f>
        <v>#VALUE!</v>
      </c>
      <c r="AJ209" t="str">
        <f t="shared" si="45"/>
        <v/>
      </c>
    </row>
    <row r="210" spans="1:36" ht="16.5" customHeight="1">
      <c r="A210" s="129"/>
      <c r="B210" s="134"/>
      <c r="C210" s="135"/>
      <c r="D210" s="146"/>
      <c r="E210" s="146"/>
      <c r="F210" s="135"/>
      <c r="G210" s="147"/>
      <c r="H210" s="147"/>
      <c r="I210" s="147"/>
      <c r="J210" s="147"/>
      <c r="K210" s="38"/>
      <c r="L210" s="143"/>
      <c r="M210" s="143"/>
      <c r="N210" s="61"/>
      <c r="O210" s="314"/>
      <c r="Q210" t="str">
        <f t="shared" si="40"/>
        <v/>
      </c>
      <c r="S210" t="e">
        <f t="shared" ca="1" si="49"/>
        <v>#VALUE!</v>
      </c>
      <c r="T210" t="e">
        <f t="shared" ca="1" si="46"/>
        <v>#VALUE!</v>
      </c>
      <c r="U210">
        <f t="shared" si="50"/>
        <v>144</v>
      </c>
      <c r="V210">
        <v>12.250000000000901</v>
      </c>
      <c r="W210">
        <f t="shared" si="33"/>
        <v>12</v>
      </c>
      <c r="X210" t="str" cm="1">
        <f t="array" aca="1" ref="X210" ca="1">IFERROR(INDEX('PC&amp;PD'!$A$1:$AS$19,ROW('PC&amp;PD'!$A$19),MATCH(INDIRECT(T210),'PC&amp;PD'!$A$1:$AS$1,0)),"")</f>
        <v/>
      </c>
      <c r="Y210" t="str">
        <f>IF(OR($N210="",$N210=0),"",IF($N210=$E$7,'Extracted info for SC'!$J$6,IF($N210=#REF!,'Extracted info for SC'!$J$7,IF($N210=#REF!,'Extracted info for SC'!$J$8,IF($N210=#REF!,'Extracted info for SC'!$J$9,IF($N210=#REF!,'Extracted info for SC'!$J$10,IF($N210=#REF!,'Extracted info for SC'!$J$11,IF($N210=#REF!,'Extracted info for SC'!$J$12,IF($N210=#REF!,'Extracted info for SC'!$J$13,IF($N210=#REF!,'Extracted info for SC'!$J$14,IF($N210=#REF!,'Extracted info for SC'!$J$15,IF($N210=#REF!,'Extracted info for SC'!$J$16,IF($N210=#REF!,'Extracted info for SC'!$J$17,IF($N210=#REF!,'Extracted info for SC'!$J$18,""))))))))))))))</f>
        <v/>
      </c>
      <c r="AA210" t="str">
        <f t="shared" si="41"/>
        <v/>
      </c>
      <c r="AB210" t="str">
        <f t="shared" si="42"/>
        <v/>
      </c>
      <c r="AC210" t="e">
        <f t="shared" ca="1" si="43"/>
        <v>#VALUE!</v>
      </c>
      <c r="AD210" t="str" cm="1">
        <f t="array" aca="1" ref="AD210" ca="1">IFERROR(IF((LEFT(INDIRECT("$F"&amp;$S210),4))="GOTS",IF($G210="Organic","GOTS_Organic_raw",(IF($G210="Responsible","GOTS_Responsible",(IF($G210="No Attribute (Conventional)","GOTS_conventional",(IF($G210="Recycled Pre/Post-Consumer","GOTS_pre_post",(IF($G210="In-Conversion","GOTS_in_conversion",(IF($G210="Sustainably Sourced","Sustainably_sourced",(IF($G210="Recycled pre-consumer organic","GOTS_recycled_organic",""))))))))))))),IF($G210="Organic","Organic",(IF($G210="Responsible","Responsible",(IF($G210="No Attribute (Conventional)","No_Attribute_Conventional",(IF($G210="Recycled Pre/Post-Consumer","Recycled_Pre_Post_Consumer",(IF($G210="In-Conversion","In_Conversion",(IF($G210="Recycled Pre-Consumer","Recycled_Pre_Consumer",(IF($G210="Recycled Post-Consumer","Recycled_Post_Consumer",(IF($G210="Sustainably Sourced","Sustainably_sourced",(IF($G210="Recycled pre-consumer organic","GOTS_recycled_organic","")))))))))))))))))),"")</f>
        <v/>
      </c>
      <c r="AE210" t="e" cm="1">
        <f t="array" aca="1" ref="AE210" ca="1">IF($I210="",IF(INDIRECT("$F"&amp;$S210)="","",IF(LEFT(INDIRECT("$F"&amp;$S210),3)="GRS","GRS_RCS_RM",IF((LEFT(INDIRECT("$F"&amp;$S210),3))="RCS","GRS_RCS_RM",IF(INDIRECT("$F"&amp;$S210)="OCS (No Label)","OCS_Conversion_RM",IF(LEFT(INDIRECT("$F"&amp;$S210),3)="OCS","OCS_RM",IF(RIGHT(INDIRECT("$F"&amp;$S210),10)="conversion","GOTS_RM_conversion",IF((LEFT(INDIRECT("$F"&amp;$S210),4))="GOTS","GOTS_RM","Responsible_RM"))))))),"DELETERM")</f>
        <v>#VALUE!</v>
      </c>
      <c r="AF210" t="e" cm="1">
        <f t="array" aca="1" ref="AF210" ca="1">IF($S210="","",INDIRECT("$Z"&amp;$S210))</f>
        <v>#VALUE!</v>
      </c>
      <c r="AG210" t="str">
        <f t="shared" si="44"/>
        <v/>
      </c>
      <c r="AH210" t="str" cm="1">
        <f t="array" aca="1" ref="AH210" ca="1">IFERROR(INDIRECT("$ag"&amp;S210),"")</f>
        <v/>
      </c>
      <c r="AI210" t="e" cm="1">
        <f t="array" aca="1" ref="AI210" ca="1">INDIRECT("O"&amp;S210)</f>
        <v>#VALUE!</v>
      </c>
      <c r="AJ210" t="str">
        <f t="shared" si="45"/>
        <v/>
      </c>
    </row>
    <row r="211" spans="1:36" ht="16.5" customHeight="1">
      <c r="A211" s="129"/>
      <c r="B211" s="134"/>
      <c r="C211" s="135"/>
      <c r="D211" s="146"/>
      <c r="E211" s="146"/>
      <c r="F211" s="135"/>
      <c r="G211" s="147"/>
      <c r="H211" s="147"/>
      <c r="I211" s="147"/>
      <c r="J211" s="147"/>
      <c r="K211" s="38"/>
      <c r="L211" s="143"/>
      <c r="M211" s="143"/>
      <c r="N211" s="61"/>
      <c r="O211" s="314"/>
      <c r="Q211" t="str">
        <f t="shared" si="40"/>
        <v/>
      </c>
      <c r="S211" t="e">
        <f t="shared" ca="1" si="49"/>
        <v>#VALUE!</v>
      </c>
      <c r="T211" t="e">
        <f t="shared" ca="1" si="46"/>
        <v>#VALUE!</v>
      </c>
      <c r="U211">
        <f t="shared" si="50"/>
        <v>144</v>
      </c>
      <c r="V211">
        <v>12.333333333334201</v>
      </c>
      <c r="W211">
        <f t="shared" si="33"/>
        <v>12</v>
      </c>
      <c r="X211" t="str" cm="1">
        <f t="array" aca="1" ref="X211" ca="1">IFERROR(INDEX('PC&amp;PD'!$A$1:$AS$19,ROW('PC&amp;PD'!$A$19),MATCH(INDIRECT(T211),'PC&amp;PD'!$A$1:$AS$1,0)),"")</f>
        <v/>
      </c>
      <c r="Y211" t="str">
        <f>IF(OR($N211="",$N211=0),"",IF($N211=$E$7,'Extracted info for SC'!$J$6,IF($N211=#REF!,'Extracted info for SC'!$J$7,IF($N211=#REF!,'Extracted info for SC'!$J$8,IF($N211=#REF!,'Extracted info for SC'!$J$9,IF($N211=#REF!,'Extracted info for SC'!$J$10,IF($N211=#REF!,'Extracted info for SC'!$J$11,IF($N211=#REF!,'Extracted info for SC'!$J$12,IF($N211=#REF!,'Extracted info for SC'!$J$13,IF($N211=#REF!,'Extracted info for SC'!$J$14,IF($N211=#REF!,'Extracted info for SC'!$J$15,IF($N211=#REF!,'Extracted info for SC'!$J$16,IF($N211=#REF!,'Extracted info for SC'!$J$17,IF($N211=#REF!,'Extracted info for SC'!$J$18,""))))))))))))))</f>
        <v/>
      </c>
      <c r="AA211" t="str">
        <f t="shared" si="41"/>
        <v/>
      </c>
      <c r="AB211" t="str">
        <f t="shared" si="42"/>
        <v/>
      </c>
      <c r="AC211" t="e">
        <f t="shared" ca="1" si="43"/>
        <v>#VALUE!</v>
      </c>
      <c r="AD211" t="str" cm="1">
        <f t="array" aca="1" ref="AD211" ca="1">IFERROR(IF((LEFT(INDIRECT("$F"&amp;$S211),4))="GOTS",IF($G211="Organic","GOTS_Organic_raw",(IF($G211="Responsible","GOTS_Responsible",(IF($G211="No Attribute (Conventional)","GOTS_conventional",(IF($G211="Recycled Pre/Post-Consumer","GOTS_pre_post",(IF($G211="In-Conversion","GOTS_in_conversion",(IF($G211="Sustainably Sourced","Sustainably_sourced",(IF($G211="Recycled pre-consumer organic","GOTS_recycled_organic",""))))))))))))),IF($G211="Organic","Organic",(IF($G211="Responsible","Responsible",(IF($G211="No Attribute (Conventional)","No_Attribute_Conventional",(IF($G211="Recycled Pre/Post-Consumer","Recycled_Pre_Post_Consumer",(IF($G211="In-Conversion","In_Conversion",(IF($G211="Recycled Pre-Consumer","Recycled_Pre_Consumer",(IF($G211="Recycled Post-Consumer","Recycled_Post_Consumer",(IF($G211="Sustainably Sourced","Sustainably_sourced",(IF($G211="Recycled pre-consumer organic","GOTS_recycled_organic","")))))))))))))))))),"")</f>
        <v/>
      </c>
      <c r="AE211" t="e" cm="1">
        <f t="array" aca="1" ref="AE211" ca="1">IF($I211="",IF(INDIRECT("$F"&amp;$S211)="","",IF(LEFT(INDIRECT("$F"&amp;$S211),3)="GRS","GRS_RCS_RM",IF((LEFT(INDIRECT("$F"&amp;$S211),3))="RCS","GRS_RCS_RM",IF(INDIRECT("$F"&amp;$S211)="OCS (No Label)","OCS_Conversion_RM",IF(LEFT(INDIRECT("$F"&amp;$S211),3)="OCS","OCS_RM",IF(RIGHT(INDIRECT("$F"&amp;$S211),10)="conversion","GOTS_RM_conversion",IF((LEFT(INDIRECT("$F"&amp;$S211),4))="GOTS","GOTS_RM","Responsible_RM"))))))),"DELETERM")</f>
        <v>#VALUE!</v>
      </c>
      <c r="AF211" t="e" cm="1">
        <f t="array" aca="1" ref="AF211" ca="1">IF($S211="","",INDIRECT("$Z"&amp;$S211))</f>
        <v>#VALUE!</v>
      </c>
      <c r="AG211" t="str">
        <f t="shared" si="44"/>
        <v/>
      </c>
      <c r="AH211" t="str" cm="1">
        <f t="array" aca="1" ref="AH211" ca="1">IFERROR(INDIRECT("$ag"&amp;S211),"")</f>
        <v/>
      </c>
      <c r="AI211" t="e" cm="1">
        <f t="array" aca="1" ref="AI211" ca="1">INDIRECT("O"&amp;S211)</f>
        <v>#VALUE!</v>
      </c>
      <c r="AJ211" t="str">
        <f t="shared" si="45"/>
        <v/>
      </c>
    </row>
    <row r="212" spans="1:36" ht="16.5" customHeight="1">
      <c r="A212" s="129"/>
      <c r="B212" s="134"/>
      <c r="C212" s="135"/>
      <c r="D212" s="146"/>
      <c r="E212" s="146"/>
      <c r="F212" s="135"/>
      <c r="G212" s="147"/>
      <c r="H212" s="147"/>
      <c r="I212" s="147"/>
      <c r="J212" s="147"/>
      <c r="K212" s="38"/>
      <c r="L212" s="143"/>
      <c r="M212" s="143"/>
      <c r="N212" s="61"/>
      <c r="O212" s="314"/>
      <c r="Q212" t="str">
        <f t="shared" si="40"/>
        <v/>
      </c>
      <c r="S212" t="e">
        <f t="shared" ca="1" si="49"/>
        <v>#VALUE!</v>
      </c>
      <c r="T212" t="e">
        <f t="shared" ca="1" si="46"/>
        <v>#VALUE!</v>
      </c>
      <c r="U212">
        <f t="shared" si="50"/>
        <v>144</v>
      </c>
      <c r="V212">
        <v>12.4166666666676</v>
      </c>
      <c r="W212">
        <f t="shared" si="33"/>
        <v>12</v>
      </c>
      <c r="X212" t="str" cm="1">
        <f t="array" aca="1" ref="X212" ca="1">IFERROR(INDEX('PC&amp;PD'!$A$1:$AS$19,ROW('PC&amp;PD'!$A$19),MATCH(INDIRECT(T212),'PC&amp;PD'!$A$1:$AS$1,0)),"")</f>
        <v/>
      </c>
      <c r="Y212" t="str">
        <f>IF(OR($N212="",$N212=0),"",IF($N212=$E$7,'Extracted info for SC'!$J$6,IF($N212=#REF!,'Extracted info for SC'!$J$7,IF($N212=#REF!,'Extracted info for SC'!$J$8,IF($N212=#REF!,'Extracted info for SC'!$J$9,IF($N212=#REF!,'Extracted info for SC'!$J$10,IF($N212=#REF!,'Extracted info for SC'!$J$11,IF($N212=#REF!,'Extracted info for SC'!$J$12,IF($N212=#REF!,'Extracted info for SC'!$J$13,IF($N212=#REF!,'Extracted info for SC'!$J$14,IF($N212=#REF!,'Extracted info for SC'!$J$15,IF($N212=#REF!,'Extracted info for SC'!$J$16,IF($N212=#REF!,'Extracted info for SC'!$J$17,IF($N212=#REF!,'Extracted info for SC'!$J$18,""))))))))))))))</f>
        <v/>
      </c>
      <c r="AA212" t="str">
        <f t="shared" si="41"/>
        <v/>
      </c>
      <c r="AB212" t="str">
        <f t="shared" si="42"/>
        <v/>
      </c>
      <c r="AC212" t="e">
        <f t="shared" ca="1" si="43"/>
        <v>#VALUE!</v>
      </c>
      <c r="AD212" t="str" cm="1">
        <f t="array" aca="1" ref="AD212" ca="1">IFERROR(IF((LEFT(INDIRECT("$F"&amp;$S212),4))="GOTS",IF($G212="Organic","GOTS_Organic_raw",(IF($G212="Responsible","GOTS_Responsible",(IF($G212="No Attribute (Conventional)","GOTS_conventional",(IF($G212="Recycled Pre/Post-Consumer","GOTS_pre_post",(IF($G212="In-Conversion","GOTS_in_conversion",(IF($G212="Sustainably Sourced","Sustainably_sourced",(IF($G212="Recycled pre-consumer organic","GOTS_recycled_organic",""))))))))))))),IF($G212="Organic","Organic",(IF($G212="Responsible","Responsible",(IF($G212="No Attribute (Conventional)","No_Attribute_Conventional",(IF($G212="Recycled Pre/Post-Consumer","Recycled_Pre_Post_Consumer",(IF($G212="In-Conversion","In_Conversion",(IF($G212="Recycled Pre-Consumer","Recycled_Pre_Consumer",(IF($G212="Recycled Post-Consumer","Recycled_Post_Consumer",(IF($G212="Sustainably Sourced","Sustainably_sourced",(IF($G212="Recycled pre-consumer organic","GOTS_recycled_organic","")))))))))))))))))),"")</f>
        <v/>
      </c>
      <c r="AE212" t="e" cm="1">
        <f t="array" aca="1" ref="AE212" ca="1">IF($I212="",IF(INDIRECT("$F"&amp;$S212)="","",IF(LEFT(INDIRECT("$F"&amp;$S212),3)="GRS","GRS_RCS_RM",IF((LEFT(INDIRECT("$F"&amp;$S212),3))="RCS","GRS_RCS_RM",IF(INDIRECT("$F"&amp;$S212)="OCS (No Label)","OCS_Conversion_RM",IF(LEFT(INDIRECT("$F"&amp;$S212),3)="OCS","OCS_RM",IF(RIGHT(INDIRECT("$F"&amp;$S212),10)="conversion","GOTS_RM_conversion",IF((LEFT(INDIRECT("$F"&amp;$S212),4))="GOTS","GOTS_RM","Responsible_RM"))))))),"DELETERM")</f>
        <v>#VALUE!</v>
      </c>
      <c r="AF212" t="e" cm="1">
        <f t="array" aca="1" ref="AF212" ca="1">IF($S212="","",INDIRECT("$Z"&amp;$S212))</f>
        <v>#VALUE!</v>
      </c>
      <c r="AG212" t="str">
        <f t="shared" si="44"/>
        <v/>
      </c>
      <c r="AH212" t="str" cm="1">
        <f t="array" aca="1" ref="AH212" ca="1">IFERROR(INDIRECT("$ag"&amp;S212),"")</f>
        <v/>
      </c>
      <c r="AI212" t="e" cm="1">
        <f t="array" aca="1" ref="AI212" ca="1">INDIRECT("O"&amp;S212)</f>
        <v>#VALUE!</v>
      </c>
      <c r="AJ212" t="str">
        <f t="shared" si="45"/>
        <v/>
      </c>
    </row>
    <row r="213" spans="1:36" ht="16.5" customHeight="1">
      <c r="A213" s="130"/>
      <c r="B213" s="136"/>
      <c r="C213" s="137"/>
      <c r="D213" s="146"/>
      <c r="E213" s="146"/>
      <c r="F213" s="137"/>
      <c r="G213" s="147"/>
      <c r="H213" s="147"/>
      <c r="I213" s="147"/>
      <c r="J213" s="147"/>
      <c r="K213" s="38"/>
      <c r="L213" s="144"/>
      <c r="M213" s="144"/>
      <c r="N213" s="61"/>
      <c r="O213" s="314"/>
      <c r="Q213" t="str">
        <f t="shared" si="40"/>
        <v/>
      </c>
      <c r="S213" t="e">
        <f t="shared" ca="1" si="49"/>
        <v>#VALUE!</v>
      </c>
      <c r="T213" t="e">
        <f t="shared" ca="1" si="46"/>
        <v>#VALUE!</v>
      </c>
      <c r="U213">
        <f t="shared" si="50"/>
        <v>144</v>
      </c>
      <c r="V213">
        <v>12.500000000000901</v>
      </c>
      <c r="W213">
        <f t="shared" si="33"/>
        <v>12</v>
      </c>
      <c r="X213" t="str" cm="1">
        <f t="array" aca="1" ref="X213" ca="1">IFERROR(INDEX('PC&amp;PD'!$A$1:$AS$19,ROW('PC&amp;PD'!$A$19),MATCH(INDIRECT(T213),'PC&amp;PD'!$A$1:$AS$1,0)),"")</f>
        <v/>
      </c>
      <c r="Y213" t="str">
        <f>IF(OR($N213="",$N213=0),"",IF($N213=$E$7,'Extracted info for SC'!$J$6,IF($N213=#REF!,'Extracted info for SC'!$J$7,IF($N213=#REF!,'Extracted info for SC'!$J$8,IF($N213=#REF!,'Extracted info for SC'!$J$9,IF($N213=#REF!,'Extracted info for SC'!$J$10,IF($N213=#REF!,'Extracted info for SC'!$J$11,IF($N213=#REF!,'Extracted info for SC'!$J$12,IF($N213=#REF!,'Extracted info for SC'!$J$13,IF($N213=#REF!,'Extracted info for SC'!$J$14,IF($N213=#REF!,'Extracted info for SC'!$J$15,IF($N213=#REF!,'Extracted info for SC'!$J$16,IF($N213=#REF!,'Extracted info for SC'!$J$17,IF($N213=#REF!,'Extracted info for SC'!$J$18,""))))))))))))))</f>
        <v/>
      </c>
      <c r="AA213" t="str">
        <f t="shared" si="41"/>
        <v/>
      </c>
      <c r="AB213" t="str">
        <f t="shared" si="42"/>
        <v/>
      </c>
      <c r="AC213" t="e">
        <f t="shared" ca="1" si="43"/>
        <v>#VALUE!</v>
      </c>
      <c r="AD213" t="str" cm="1">
        <f t="array" aca="1" ref="AD213" ca="1">IFERROR(IF((LEFT(INDIRECT("$F"&amp;$S213),4))="GOTS",IF($G213="Organic","GOTS_Organic_raw",(IF($G213="Responsible","GOTS_Responsible",(IF($G213="No Attribute (Conventional)","GOTS_conventional",(IF($G213="Recycled Pre/Post-Consumer","GOTS_pre_post",(IF($G213="In-Conversion","GOTS_in_conversion",(IF($G213="Sustainably Sourced","Sustainably_sourced",(IF($G213="Recycled pre-consumer organic","GOTS_recycled_organic",""))))))))))))),IF($G213="Organic","Organic",(IF($G213="Responsible","Responsible",(IF($G213="No Attribute (Conventional)","No_Attribute_Conventional",(IF($G213="Recycled Pre/Post-Consumer","Recycled_Pre_Post_Consumer",(IF($G213="In-Conversion","In_Conversion",(IF($G213="Recycled Pre-Consumer","Recycled_Pre_Consumer",(IF($G213="Recycled Post-Consumer","Recycled_Post_Consumer",(IF($G213="Sustainably Sourced","Sustainably_sourced",(IF($G213="Recycled pre-consumer organic","GOTS_recycled_organic","")))))))))))))))))),"")</f>
        <v/>
      </c>
      <c r="AE213" t="e" cm="1">
        <f t="array" aca="1" ref="AE213" ca="1">IF($I213="",IF(INDIRECT("$F"&amp;$S213)="","",IF(LEFT(INDIRECT("$F"&amp;$S213),3)="GRS","GRS_RCS_RM",IF((LEFT(INDIRECT("$F"&amp;$S213),3))="RCS","GRS_RCS_RM",IF(INDIRECT("$F"&amp;$S213)="OCS (No Label)","OCS_Conversion_RM",IF(LEFT(INDIRECT("$F"&amp;$S213),3)="OCS","OCS_RM",IF(RIGHT(INDIRECT("$F"&amp;$S213),10)="conversion","GOTS_RM_conversion",IF((LEFT(INDIRECT("$F"&amp;$S213),4))="GOTS","GOTS_RM","Responsible_RM"))))))),"DELETERM")</f>
        <v>#VALUE!</v>
      </c>
      <c r="AF213" t="e" cm="1">
        <f t="array" aca="1" ref="AF213" ca="1">IF($S213="","",INDIRECT("$Z"&amp;$S213))</f>
        <v>#VALUE!</v>
      </c>
      <c r="AG213" t="str">
        <f t="shared" si="44"/>
        <v/>
      </c>
      <c r="AH213" t="str" cm="1">
        <f t="array" aca="1" ref="AH213" ca="1">IFERROR(INDIRECT("$ag"&amp;S213),"")</f>
        <v/>
      </c>
      <c r="AI213" t="e" cm="1">
        <f t="array" aca="1" ref="AI213" ca="1">INDIRECT("O"&amp;S213)</f>
        <v>#VALUE!</v>
      </c>
      <c r="AJ213" t="str">
        <f t="shared" si="45"/>
        <v/>
      </c>
    </row>
    <row r="214" spans="1:36" ht="16.5" customHeight="1">
      <c r="A214" s="130"/>
      <c r="B214" s="136"/>
      <c r="C214" s="137"/>
      <c r="D214" s="146"/>
      <c r="E214" s="146"/>
      <c r="F214" s="137"/>
      <c r="G214" s="147"/>
      <c r="H214" s="147"/>
      <c r="I214" s="147"/>
      <c r="J214" s="147"/>
      <c r="K214" s="38"/>
      <c r="L214" s="144"/>
      <c r="M214" s="144"/>
      <c r="N214" s="61"/>
      <c r="O214" s="314"/>
      <c r="Q214" t="str">
        <f t="shared" si="40"/>
        <v/>
      </c>
      <c r="S214" t="e">
        <f t="shared" ca="1" si="49"/>
        <v>#VALUE!</v>
      </c>
      <c r="T214" t="e">
        <f t="shared" ca="1" si="46"/>
        <v>#VALUE!</v>
      </c>
      <c r="U214">
        <f t="shared" si="50"/>
        <v>144</v>
      </c>
      <c r="V214">
        <v>12.583333333334201</v>
      </c>
      <c r="W214">
        <f t="shared" ref="W214:W277" si="53">ROUNDDOWN(V214,0)</f>
        <v>12</v>
      </c>
      <c r="X214" t="str" cm="1">
        <f t="array" aca="1" ref="X214" ca="1">IFERROR(INDEX('PC&amp;PD'!$A$1:$AS$19,ROW('PC&amp;PD'!$A$19),MATCH(INDIRECT(T214),'PC&amp;PD'!$A$1:$AS$1,0)),"")</f>
        <v/>
      </c>
      <c r="Y214" t="str">
        <f>IF(OR($N214="",$N214=0),"",IF($N214=$E$7,'Extracted info for SC'!$J$6,IF($N214=#REF!,'Extracted info for SC'!$J$7,IF($N214=#REF!,'Extracted info for SC'!$J$8,IF($N214=#REF!,'Extracted info for SC'!$J$9,IF($N214=#REF!,'Extracted info for SC'!$J$10,IF($N214=#REF!,'Extracted info for SC'!$J$11,IF($N214=#REF!,'Extracted info for SC'!$J$12,IF($N214=#REF!,'Extracted info for SC'!$J$13,IF($N214=#REF!,'Extracted info for SC'!$J$14,IF($N214=#REF!,'Extracted info for SC'!$J$15,IF($N214=#REF!,'Extracted info for SC'!$J$16,IF($N214=#REF!,'Extracted info for SC'!$J$17,IF($N214=#REF!,'Extracted info for SC'!$J$18,""))))))))))))))</f>
        <v/>
      </c>
      <c r="AA214" t="str">
        <f t="shared" si="41"/>
        <v/>
      </c>
      <c r="AB214" t="str">
        <f t="shared" si="42"/>
        <v/>
      </c>
      <c r="AC214" t="e">
        <f t="shared" ca="1" si="43"/>
        <v>#VALUE!</v>
      </c>
      <c r="AD214" t="str" cm="1">
        <f t="array" aca="1" ref="AD214" ca="1">IFERROR(IF((LEFT(INDIRECT("$F"&amp;$S214),4))="GOTS",IF($G214="Organic","GOTS_Organic_raw",(IF($G214="Responsible","GOTS_Responsible",(IF($G214="No Attribute (Conventional)","GOTS_conventional",(IF($G214="Recycled Pre/Post-Consumer","GOTS_pre_post",(IF($G214="In-Conversion","GOTS_in_conversion",(IF($G214="Sustainably Sourced","Sustainably_sourced",(IF($G214="Recycled pre-consumer organic","GOTS_recycled_organic",""))))))))))))),IF($G214="Organic","Organic",(IF($G214="Responsible","Responsible",(IF($G214="No Attribute (Conventional)","No_Attribute_Conventional",(IF($G214="Recycled Pre/Post-Consumer","Recycled_Pre_Post_Consumer",(IF($G214="In-Conversion","In_Conversion",(IF($G214="Recycled Pre-Consumer","Recycled_Pre_Consumer",(IF($G214="Recycled Post-Consumer","Recycled_Post_Consumer",(IF($G214="Sustainably Sourced","Sustainably_sourced",(IF($G214="Recycled pre-consumer organic","GOTS_recycled_organic","")))))))))))))))))),"")</f>
        <v/>
      </c>
      <c r="AE214" t="e" cm="1">
        <f t="array" aca="1" ref="AE214" ca="1">IF($I214="",IF(INDIRECT("$F"&amp;$S214)="","",IF(LEFT(INDIRECT("$F"&amp;$S214),3)="GRS","GRS_RCS_RM",IF((LEFT(INDIRECT("$F"&amp;$S214),3))="RCS","GRS_RCS_RM",IF(INDIRECT("$F"&amp;$S214)="OCS (No Label)","OCS_Conversion_RM",IF(LEFT(INDIRECT("$F"&amp;$S214),3)="OCS","OCS_RM",IF(RIGHT(INDIRECT("$F"&amp;$S214),10)="conversion","GOTS_RM_conversion",IF((LEFT(INDIRECT("$F"&amp;$S214),4))="GOTS","GOTS_RM","Responsible_RM"))))))),"DELETERM")</f>
        <v>#VALUE!</v>
      </c>
      <c r="AF214" t="e" cm="1">
        <f t="array" aca="1" ref="AF214" ca="1">IF($S214="","",INDIRECT("$Z"&amp;$S214))</f>
        <v>#VALUE!</v>
      </c>
      <c r="AG214" t="str">
        <f t="shared" si="44"/>
        <v/>
      </c>
      <c r="AH214" t="str" cm="1">
        <f t="array" aca="1" ref="AH214" ca="1">IFERROR(INDIRECT("$ag"&amp;S214),"")</f>
        <v/>
      </c>
      <c r="AI214" t="e" cm="1">
        <f t="array" aca="1" ref="AI214" ca="1">INDIRECT("O"&amp;S214)</f>
        <v>#VALUE!</v>
      </c>
      <c r="AJ214" t="str">
        <f t="shared" si="45"/>
        <v/>
      </c>
    </row>
    <row r="215" spans="1:36" ht="16.5" customHeight="1">
      <c r="A215" s="130"/>
      <c r="B215" s="136"/>
      <c r="C215" s="137"/>
      <c r="D215" s="146"/>
      <c r="E215" s="146"/>
      <c r="F215" s="137"/>
      <c r="G215" s="147"/>
      <c r="H215" s="147"/>
      <c r="I215" s="147"/>
      <c r="J215" s="147"/>
      <c r="K215" s="38"/>
      <c r="L215" s="144"/>
      <c r="M215" s="144"/>
      <c r="N215" s="61"/>
      <c r="O215" s="314"/>
      <c r="Q215" t="str">
        <f t="shared" si="40"/>
        <v/>
      </c>
      <c r="S215" t="e">
        <f t="shared" ca="1" si="49"/>
        <v>#VALUE!</v>
      </c>
      <c r="T215" t="e">
        <f t="shared" ca="1" si="46"/>
        <v>#VALUE!</v>
      </c>
      <c r="U215">
        <f t="shared" si="50"/>
        <v>144</v>
      </c>
      <c r="V215">
        <v>12.6666666666676</v>
      </c>
      <c r="W215">
        <f t="shared" si="53"/>
        <v>12</v>
      </c>
      <c r="X215" t="str" cm="1">
        <f t="array" aca="1" ref="X215" ca="1">IFERROR(INDEX('PC&amp;PD'!$A$1:$AS$19,ROW('PC&amp;PD'!$A$19),MATCH(INDIRECT(T215),'PC&amp;PD'!$A$1:$AS$1,0)),"")</f>
        <v/>
      </c>
      <c r="Y215" t="str">
        <f>IF(OR($N215="",$N215=0),"",IF($N215=$E$7,'Extracted info for SC'!$J$6,IF($N215=#REF!,'Extracted info for SC'!$J$7,IF($N215=#REF!,'Extracted info for SC'!$J$8,IF($N215=#REF!,'Extracted info for SC'!$J$9,IF($N215=#REF!,'Extracted info for SC'!$J$10,IF($N215=#REF!,'Extracted info for SC'!$J$11,IF($N215=#REF!,'Extracted info for SC'!$J$12,IF($N215=#REF!,'Extracted info for SC'!$J$13,IF($N215=#REF!,'Extracted info for SC'!$J$14,IF($N215=#REF!,'Extracted info for SC'!$J$15,IF($N215=#REF!,'Extracted info for SC'!$J$16,IF($N215=#REF!,'Extracted info for SC'!$J$17,IF($N215=#REF!,'Extracted info for SC'!$J$18,""))))))))))))))</f>
        <v/>
      </c>
      <c r="AA215" t="str">
        <f t="shared" si="41"/>
        <v/>
      </c>
      <c r="AB215" t="str">
        <f t="shared" si="42"/>
        <v/>
      </c>
      <c r="AC215" t="e">
        <f t="shared" ca="1" si="43"/>
        <v>#VALUE!</v>
      </c>
      <c r="AD215" t="str" cm="1">
        <f t="array" aca="1" ref="AD215" ca="1">IFERROR(IF((LEFT(INDIRECT("$F"&amp;$S215),4))="GOTS",IF($G215="Organic","GOTS_Organic_raw",(IF($G215="Responsible","GOTS_Responsible",(IF($G215="No Attribute (Conventional)","GOTS_conventional",(IF($G215="Recycled Pre/Post-Consumer","GOTS_pre_post",(IF($G215="In-Conversion","GOTS_in_conversion",(IF($G215="Sustainably Sourced","Sustainably_sourced",(IF($G215="Recycled pre-consumer organic","GOTS_recycled_organic",""))))))))))))),IF($G215="Organic","Organic",(IF($G215="Responsible","Responsible",(IF($G215="No Attribute (Conventional)","No_Attribute_Conventional",(IF($G215="Recycled Pre/Post-Consumer","Recycled_Pre_Post_Consumer",(IF($G215="In-Conversion","In_Conversion",(IF($G215="Recycled Pre-Consumer","Recycled_Pre_Consumer",(IF($G215="Recycled Post-Consumer","Recycled_Post_Consumer",(IF($G215="Sustainably Sourced","Sustainably_sourced",(IF($G215="Recycled pre-consumer organic","GOTS_recycled_organic","")))))))))))))))))),"")</f>
        <v/>
      </c>
      <c r="AE215" t="e" cm="1">
        <f t="array" aca="1" ref="AE215" ca="1">IF($I215="",IF(INDIRECT("$F"&amp;$S215)="","",IF(LEFT(INDIRECT("$F"&amp;$S215),3)="GRS","GRS_RCS_RM",IF((LEFT(INDIRECT("$F"&amp;$S215),3))="RCS","GRS_RCS_RM",IF(INDIRECT("$F"&amp;$S215)="OCS (No Label)","OCS_Conversion_RM",IF(LEFT(INDIRECT("$F"&amp;$S215),3)="OCS","OCS_RM",IF(RIGHT(INDIRECT("$F"&amp;$S215),10)="conversion","GOTS_RM_conversion",IF((LEFT(INDIRECT("$F"&amp;$S215),4))="GOTS","GOTS_RM","Responsible_RM"))))))),"DELETERM")</f>
        <v>#VALUE!</v>
      </c>
      <c r="AF215" t="e" cm="1">
        <f t="array" aca="1" ref="AF215" ca="1">IF($S215="","",INDIRECT("$Z"&amp;$S215))</f>
        <v>#VALUE!</v>
      </c>
      <c r="AG215" t="str">
        <f t="shared" si="44"/>
        <v/>
      </c>
      <c r="AH215" t="str" cm="1">
        <f t="array" aca="1" ref="AH215" ca="1">IFERROR(INDIRECT("$ag"&amp;S215),"")</f>
        <v/>
      </c>
      <c r="AI215" t="e" cm="1">
        <f t="array" aca="1" ref="AI215" ca="1">INDIRECT("O"&amp;S215)</f>
        <v>#VALUE!</v>
      </c>
      <c r="AJ215" t="str">
        <f t="shared" si="45"/>
        <v/>
      </c>
    </row>
    <row r="216" spans="1:36" ht="16.5" customHeight="1">
      <c r="A216" s="130"/>
      <c r="B216" s="136"/>
      <c r="C216" s="137"/>
      <c r="D216" s="146"/>
      <c r="E216" s="146"/>
      <c r="F216" s="137"/>
      <c r="G216" s="147"/>
      <c r="H216" s="147"/>
      <c r="I216" s="147"/>
      <c r="J216" s="147"/>
      <c r="K216" s="38"/>
      <c r="L216" s="144"/>
      <c r="M216" s="144"/>
      <c r="N216" s="61"/>
      <c r="O216" s="314"/>
      <c r="Q216" t="str">
        <f t="shared" si="40"/>
        <v/>
      </c>
      <c r="S216" t="e">
        <f t="shared" ca="1" si="49"/>
        <v>#VALUE!</v>
      </c>
      <c r="T216" t="e">
        <f t="shared" ca="1" si="46"/>
        <v>#VALUE!</v>
      </c>
      <c r="U216">
        <f t="shared" si="50"/>
        <v>144</v>
      </c>
      <c r="V216">
        <v>12.750000000000901</v>
      </c>
      <c r="W216">
        <f t="shared" si="53"/>
        <v>12</v>
      </c>
      <c r="X216" t="str" cm="1">
        <f t="array" aca="1" ref="X216" ca="1">IFERROR(INDEX('PC&amp;PD'!$A$1:$AS$19,ROW('PC&amp;PD'!$A$19),MATCH(INDIRECT(T216),'PC&amp;PD'!$A$1:$AS$1,0)),"")</f>
        <v/>
      </c>
      <c r="Y216" t="str">
        <f>IF(OR($N216="",$N216=0),"",IF($N216=$E$7,'Extracted info for SC'!$J$6,IF($N216=#REF!,'Extracted info for SC'!$J$7,IF($N216=#REF!,'Extracted info for SC'!$J$8,IF($N216=#REF!,'Extracted info for SC'!$J$9,IF($N216=#REF!,'Extracted info for SC'!$J$10,IF($N216=#REF!,'Extracted info for SC'!$J$11,IF($N216=#REF!,'Extracted info for SC'!$J$12,IF($N216=#REF!,'Extracted info for SC'!$J$13,IF($N216=#REF!,'Extracted info for SC'!$J$14,IF($N216=#REF!,'Extracted info for SC'!$J$15,IF($N216=#REF!,'Extracted info for SC'!$J$16,IF($N216=#REF!,'Extracted info for SC'!$J$17,IF($N216=#REF!,'Extracted info for SC'!$J$18,""))))))))))))))</f>
        <v/>
      </c>
      <c r="AA216" t="str">
        <f t="shared" si="41"/>
        <v/>
      </c>
      <c r="AB216" t="str">
        <f t="shared" si="42"/>
        <v/>
      </c>
      <c r="AC216" t="e">
        <f t="shared" ca="1" si="43"/>
        <v>#VALUE!</v>
      </c>
      <c r="AD216" t="str" cm="1">
        <f t="array" aca="1" ref="AD216" ca="1">IFERROR(IF((LEFT(INDIRECT("$F"&amp;$S216),4))="GOTS",IF($G216="Organic","GOTS_Organic_raw",(IF($G216="Responsible","GOTS_Responsible",(IF($G216="No Attribute (Conventional)","GOTS_conventional",(IF($G216="Recycled Pre/Post-Consumer","GOTS_pre_post",(IF($G216="In-Conversion","GOTS_in_conversion",(IF($G216="Sustainably Sourced","Sustainably_sourced",(IF($G216="Recycled pre-consumer organic","GOTS_recycled_organic",""))))))))))))),IF($G216="Organic","Organic",(IF($G216="Responsible","Responsible",(IF($G216="No Attribute (Conventional)","No_Attribute_Conventional",(IF($G216="Recycled Pre/Post-Consumer","Recycled_Pre_Post_Consumer",(IF($G216="In-Conversion","In_Conversion",(IF($G216="Recycled Pre-Consumer","Recycled_Pre_Consumer",(IF($G216="Recycled Post-Consumer","Recycled_Post_Consumer",(IF($G216="Sustainably Sourced","Sustainably_sourced",(IF($G216="Recycled pre-consumer organic","GOTS_recycled_organic","")))))))))))))))))),"")</f>
        <v/>
      </c>
      <c r="AE216" t="e" cm="1">
        <f t="array" aca="1" ref="AE216" ca="1">IF($I216="",IF(INDIRECT("$F"&amp;$S216)="","",IF(LEFT(INDIRECT("$F"&amp;$S216),3)="GRS","GRS_RCS_RM",IF((LEFT(INDIRECT("$F"&amp;$S216),3))="RCS","GRS_RCS_RM",IF(INDIRECT("$F"&amp;$S216)="OCS (No Label)","OCS_Conversion_RM",IF(LEFT(INDIRECT("$F"&amp;$S216),3)="OCS","OCS_RM",IF(RIGHT(INDIRECT("$F"&amp;$S216),10)="conversion","GOTS_RM_conversion",IF((LEFT(INDIRECT("$F"&amp;$S216),4))="GOTS","GOTS_RM","Responsible_RM"))))))),"DELETERM")</f>
        <v>#VALUE!</v>
      </c>
      <c r="AF216" t="e" cm="1">
        <f t="array" aca="1" ref="AF216" ca="1">IF($S216="","",INDIRECT("$Z"&amp;$S216))</f>
        <v>#VALUE!</v>
      </c>
      <c r="AG216" t="str">
        <f t="shared" si="44"/>
        <v/>
      </c>
      <c r="AH216" t="str" cm="1">
        <f t="array" aca="1" ref="AH216" ca="1">IFERROR(INDIRECT("$ag"&amp;S216),"")</f>
        <v/>
      </c>
      <c r="AI216" t="e" cm="1">
        <f t="array" aca="1" ref="AI216" ca="1">INDIRECT("O"&amp;S216)</f>
        <v>#VALUE!</v>
      </c>
      <c r="AJ216" t="str">
        <f t="shared" si="45"/>
        <v/>
      </c>
    </row>
    <row r="217" spans="1:36" ht="16.5" customHeight="1">
      <c r="A217" s="130"/>
      <c r="B217" s="136"/>
      <c r="C217" s="137"/>
      <c r="D217" s="146"/>
      <c r="E217" s="146"/>
      <c r="F217" s="137"/>
      <c r="G217" s="147"/>
      <c r="H217" s="147"/>
      <c r="I217" s="147"/>
      <c r="J217" s="147"/>
      <c r="K217" s="38"/>
      <c r="L217" s="144"/>
      <c r="M217" s="144"/>
      <c r="N217" s="61"/>
      <c r="O217" s="314"/>
      <c r="Q217" t="str">
        <f t="shared" si="40"/>
        <v/>
      </c>
      <c r="S217" t="e">
        <f t="shared" ca="1" si="49"/>
        <v>#VALUE!</v>
      </c>
      <c r="T217" t="e">
        <f t="shared" ca="1" si="46"/>
        <v>#VALUE!</v>
      </c>
      <c r="U217">
        <f t="shared" si="50"/>
        <v>144</v>
      </c>
      <c r="V217">
        <v>12.8333333333343</v>
      </c>
      <c r="W217">
        <f t="shared" si="53"/>
        <v>12</v>
      </c>
      <c r="X217" t="str" cm="1">
        <f t="array" aca="1" ref="X217" ca="1">IFERROR(INDEX('PC&amp;PD'!$A$1:$AS$19,ROW('PC&amp;PD'!$A$19),MATCH(INDIRECT(T217),'PC&amp;PD'!$A$1:$AS$1,0)),"")</f>
        <v/>
      </c>
      <c r="Y217" t="str">
        <f>IF(OR($N217="",$N217=0),"",IF($N217=$E$7,'Extracted info for SC'!$J$6,IF($N217=#REF!,'Extracted info for SC'!$J$7,IF($N217=#REF!,'Extracted info for SC'!$J$8,IF($N217=#REF!,'Extracted info for SC'!$J$9,IF($N217=#REF!,'Extracted info for SC'!$J$10,IF($N217=#REF!,'Extracted info for SC'!$J$11,IF($N217=#REF!,'Extracted info for SC'!$J$12,IF($N217=#REF!,'Extracted info for SC'!$J$13,IF($N217=#REF!,'Extracted info for SC'!$J$14,IF($N217=#REF!,'Extracted info for SC'!$J$15,IF($N217=#REF!,'Extracted info for SC'!$J$16,IF($N217=#REF!,'Extracted info for SC'!$J$17,IF($N217=#REF!,'Extracted info for SC'!$J$18,""))))))))))))))</f>
        <v/>
      </c>
      <c r="AA217" t="str">
        <f t="shared" si="41"/>
        <v/>
      </c>
      <c r="AB217" t="str">
        <f t="shared" si="42"/>
        <v/>
      </c>
      <c r="AC217" t="e">
        <f t="shared" ca="1" si="43"/>
        <v>#VALUE!</v>
      </c>
      <c r="AD217" t="str" cm="1">
        <f t="array" aca="1" ref="AD217" ca="1">IFERROR(IF((LEFT(INDIRECT("$F"&amp;$S217),4))="GOTS",IF($G217="Organic","GOTS_Organic_raw",(IF($G217="Responsible","GOTS_Responsible",(IF($G217="No Attribute (Conventional)","GOTS_conventional",(IF($G217="Recycled Pre/Post-Consumer","GOTS_pre_post",(IF($G217="In-Conversion","GOTS_in_conversion",(IF($G217="Sustainably Sourced","Sustainably_sourced",(IF($G217="Recycled pre-consumer organic","GOTS_recycled_organic",""))))))))))))),IF($G217="Organic","Organic",(IF($G217="Responsible","Responsible",(IF($G217="No Attribute (Conventional)","No_Attribute_Conventional",(IF($G217="Recycled Pre/Post-Consumer","Recycled_Pre_Post_Consumer",(IF($G217="In-Conversion","In_Conversion",(IF($G217="Recycled Pre-Consumer","Recycled_Pre_Consumer",(IF($G217="Recycled Post-Consumer","Recycled_Post_Consumer",(IF($G217="Sustainably Sourced","Sustainably_sourced",(IF($G217="Recycled pre-consumer organic","GOTS_recycled_organic","")))))))))))))))))),"")</f>
        <v/>
      </c>
      <c r="AE217" t="e" cm="1">
        <f t="array" aca="1" ref="AE217" ca="1">IF($I217="",IF(INDIRECT("$F"&amp;$S217)="","",IF(LEFT(INDIRECT("$F"&amp;$S217),3)="GRS","GRS_RCS_RM",IF((LEFT(INDIRECT("$F"&amp;$S217),3))="RCS","GRS_RCS_RM",IF(INDIRECT("$F"&amp;$S217)="OCS (No Label)","OCS_Conversion_RM",IF(LEFT(INDIRECT("$F"&amp;$S217),3)="OCS","OCS_RM",IF(RIGHT(INDIRECT("$F"&amp;$S217),10)="conversion","GOTS_RM_conversion",IF((LEFT(INDIRECT("$F"&amp;$S217),4))="GOTS","GOTS_RM","Responsible_RM"))))))),"DELETERM")</f>
        <v>#VALUE!</v>
      </c>
      <c r="AF217" t="e" cm="1">
        <f t="array" aca="1" ref="AF217" ca="1">IF($S217="","",INDIRECT("$Z"&amp;$S217))</f>
        <v>#VALUE!</v>
      </c>
      <c r="AG217" t="str">
        <f t="shared" si="44"/>
        <v/>
      </c>
      <c r="AH217" t="str" cm="1">
        <f t="array" aca="1" ref="AH217" ca="1">IFERROR(INDIRECT("$ag"&amp;S217),"")</f>
        <v/>
      </c>
      <c r="AI217" t="e" cm="1">
        <f t="array" aca="1" ref="AI217" ca="1">INDIRECT("O"&amp;S217)</f>
        <v>#VALUE!</v>
      </c>
      <c r="AJ217" t="str">
        <f t="shared" si="45"/>
        <v/>
      </c>
    </row>
    <row r="218" spans="1:36" ht="16.5" customHeight="1" thickBot="1">
      <c r="A218" s="131"/>
      <c r="B218" s="138"/>
      <c r="C218" s="139"/>
      <c r="D218" s="148"/>
      <c r="E218" s="148"/>
      <c r="F218" s="139"/>
      <c r="G218" s="149"/>
      <c r="H218" s="149"/>
      <c r="I218" s="149"/>
      <c r="J218" s="149"/>
      <c r="K218" s="39"/>
      <c r="L218" s="145"/>
      <c r="M218" s="145"/>
      <c r="N218" s="62"/>
      <c r="O218" s="315"/>
      <c r="Q218" t="str">
        <f t="shared" si="40"/>
        <v/>
      </c>
      <c r="S218" t="e">
        <f t="shared" ca="1" si="49"/>
        <v>#VALUE!</v>
      </c>
      <c r="T218" t="e">
        <f t="shared" ca="1" si="46"/>
        <v>#VALUE!</v>
      </c>
      <c r="U218">
        <f t="shared" si="50"/>
        <v>144</v>
      </c>
      <c r="V218">
        <v>12.9166666666676</v>
      </c>
      <c r="W218">
        <f t="shared" si="53"/>
        <v>12</v>
      </c>
      <c r="X218" t="str" cm="1">
        <f t="array" aca="1" ref="X218" ca="1">IFERROR(INDEX('PC&amp;PD'!$A$1:$AS$19,ROW('PC&amp;PD'!$A$19),MATCH(INDIRECT(T218),'PC&amp;PD'!$A$1:$AS$1,0)),"")</f>
        <v/>
      </c>
      <c r="Y218" t="str">
        <f>IF(OR($N218="",$N218=0),"",IF($N218=$E$7,'Extracted info for SC'!$J$6,IF($N218=#REF!,'Extracted info for SC'!$J$7,IF($N218=#REF!,'Extracted info for SC'!$J$8,IF($N218=#REF!,'Extracted info for SC'!$J$9,IF($N218=#REF!,'Extracted info for SC'!$J$10,IF($N218=#REF!,'Extracted info for SC'!$J$11,IF($N218=#REF!,'Extracted info for SC'!$J$12,IF($N218=#REF!,'Extracted info for SC'!$J$13,IF($N218=#REF!,'Extracted info for SC'!$J$14,IF($N218=#REF!,'Extracted info for SC'!$J$15,IF($N218=#REF!,'Extracted info for SC'!$J$16,IF($N218=#REF!,'Extracted info for SC'!$J$17,IF($N218=#REF!,'Extracted info for SC'!$J$18,""))))))))))))))</f>
        <v/>
      </c>
      <c r="AA218" t="str">
        <f t="shared" si="41"/>
        <v/>
      </c>
      <c r="AB218" t="str">
        <f t="shared" si="42"/>
        <v/>
      </c>
      <c r="AC218" t="e">
        <f t="shared" ca="1" si="43"/>
        <v>#VALUE!</v>
      </c>
      <c r="AD218" t="str" cm="1">
        <f t="array" aca="1" ref="AD218" ca="1">IFERROR(IF((LEFT(INDIRECT("$F"&amp;$S218),4))="GOTS",IF($G218="Organic","GOTS_Organic_raw",(IF($G218="Responsible","GOTS_Responsible",(IF($G218="No Attribute (Conventional)","GOTS_conventional",(IF($G218="Recycled Pre/Post-Consumer","GOTS_pre_post",(IF($G218="In-Conversion","GOTS_in_conversion",(IF($G218="Sustainably Sourced","Sustainably_sourced",(IF($G218="Recycled pre-consumer organic","GOTS_recycled_organic",""))))))))))))),IF($G218="Organic","Organic",(IF($G218="Responsible","Responsible",(IF($G218="No Attribute (Conventional)","No_Attribute_Conventional",(IF($G218="Recycled Pre/Post-Consumer","Recycled_Pre_Post_Consumer",(IF($G218="In-Conversion","In_Conversion",(IF($G218="Recycled Pre-Consumer","Recycled_Pre_Consumer",(IF($G218="Recycled Post-Consumer","Recycled_Post_Consumer",(IF($G218="Sustainably Sourced","Sustainably_sourced",(IF($G218="Recycled pre-consumer organic","GOTS_recycled_organic","")))))))))))))))))),"")</f>
        <v/>
      </c>
      <c r="AE218" t="e" cm="1">
        <f t="array" aca="1" ref="AE218" ca="1">IF($I218="",IF(INDIRECT("$F"&amp;$S218)="","",IF(LEFT(INDIRECT("$F"&amp;$S218),3)="GRS","GRS_RCS_RM",IF((LEFT(INDIRECT("$F"&amp;$S218),3))="RCS","GRS_RCS_RM",IF(INDIRECT("$F"&amp;$S218)="OCS (No Label)","OCS_Conversion_RM",IF(LEFT(INDIRECT("$F"&amp;$S218),3)="OCS","OCS_RM",IF(RIGHT(INDIRECT("$F"&amp;$S218),10)="conversion","GOTS_RM_conversion",IF((LEFT(INDIRECT("$F"&amp;$S218),4))="GOTS","GOTS_RM","Responsible_RM"))))))),"DELETERM")</f>
        <v>#VALUE!</v>
      </c>
      <c r="AF218" t="e" cm="1">
        <f t="array" aca="1" ref="AF218" ca="1">IF($S218="","",INDIRECT("$Z"&amp;$S218))</f>
        <v>#VALUE!</v>
      </c>
      <c r="AG218" t="str">
        <f t="shared" si="44"/>
        <v/>
      </c>
      <c r="AH218" t="str" cm="1">
        <f t="array" aca="1" ref="AH218" ca="1">IFERROR(INDIRECT("$ag"&amp;S218),"")</f>
        <v/>
      </c>
      <c r="AI218" t="e" cm="1">
        <f t="array" aca="1" ref="AI218" ca="1">INDIRECT("O"&amp;S218)</f>
        <v>#VALUE!</v>
      </c>
      <c r="AJ218" t="str">
        <f t="shared" si="45"/>
        <v/>
      </c>
    </row>
    <row r="219" spans="1:36" ht="16.5" customHeight="1">
      <c r="A219" s="128" t="str">
        <f>IF(B219="","",COUNTA($B$63:$B219))</f>
        <v/>
      </c>
      <c r="B219" s="132"/>
      <c r="C219" s="133"/>
      <c r="D219" s="140"/>
      <c r="E219" s="140"/>
      <c r="F219" s="133"/>
      <c r="G219" s="141"/>
      <c r="H219" s="141"/>
      <c r="I219" s="141"/>
      <c r="J219" s="141"/>
      <c r="K219" s="37"/>
      <c r="L219" s="142" t="str">
        <f>IF(R219="","",LEFT(R219,LEN(R219)-2))</f>
        <v/>
      </c>
      <c r="M219" s="142"/>
      <c r="N219" s="60"/>
      <c r="O219" s="313"/>
      <c r="Q219" t="str">
        <f t="shared" si="40"/>
        <v/>
      </c>
      <c r="R219" t="str">
        <f t="shared" ref="R219" si="54">CONCATENATE($Q219,Q220,Q221,Q222,Q223,Q224,$Q225,$Q226,$Q227,$Q228,$Q229,$Q230)</f>
        <v/>
      </c>
      <c r="S219" t="e">
        <f t="shared" ca="1" si="49"/>
        <v>#VALUE!</v>
      </c>
      <c r="T219" t="e">
        <f t="shared" ca="1" si="46"/>
        <v>#VALUE!</v>
      </c>
      <c r="U219">
        <f t="shared" si="50"/>
        <v>156</v>
      </c>
      <c r="V219">
        <v>13.000000000000901</v>
      </c>
      <c r="W219">
        <f t="shared" si="53"/>
        <v>13</v>
      </c>
      <c r="X219" t="str" cm="1">
        <f t="array" aca="1" ref="X219" ca="1">IFERROR(INDEX('PC&amp;PD'!$A$1:$AS$19,ROW('PC&amp;PD'!$A$19),MATCH(INDIRECT(T219),'PC&amp;PD'!$A$1:$AS$1,0)),"")</f>
        <v/>
      </c>
      <c r="Y219" t="str">
        <f>IF(OR($N219="",$N219=0),"",IF($N219=$E$7,'Extracted info for SC'!$J$6,IF($N219=#REF!,'Extracted info for SC'!$J$7,IF($N219=#REF!,'Extracted info for SC'!$J$8,IF($N219=#REF!,'Extracted info for SC'!$J$9,IF($N219=#REF!,'Extracted info for SC'!$J$10,IF($N219=#REF!,'Extracted info for SC'!$J$11,IF($N219=#REF!,'Extracted info for SC'!$J$12,IF($N219=#REF!,'Extracted info for SC'!$J$13,IF($N219=#REF!,'Extracted info for SC'!$J$14,IF($N219=#REF!,'Extracted info for SC'!$J$15,IF($N219=#REF!,'Extracted info for SC'!$J$16,IF($N219=#REF!,'Extracted info for SC'!$J$17,IF($N219=#REF!,'Extracted info for SC'!$J$18,""))))))))))))))</f>
        <v/>
      </c>
      <c r="Z219" t="str">
        <f t="shared" ref="Z219" si="55">IFERROR(IF($F219="OCS 100","OCS (OCS 100)",IF($F219="OCS Blended","OCS (OCS Blended)",IF($F219="OCS (No Label)","OCS (No Label)",IF($F219="RCS 100","RCS (RCS 100)",IF($F219="RCS Blended","RCS (RCS Blended)",IF($F219="GRS","GRS (GRS)",IF($F219="GRS (No Label)", "GRS (No Label)",IF($F219="RDS","RDS (RDS)",IF($F219="RWS","RWS (RWS)",IF($F219="RAS","RAS (RAS)",IF($F219="RMS","RMS (RMS)",IF($F219="GOTS Organic","GOTS (Organic)",IF($F219="GOTS Made with organic","GOTS (Made with Organic)",IF($F219="GOTS Organic - in conversion","GOTS (Organic - In Conversion)",IF($F219="GOTS Made with organic - in conversion","GOTS (Made with Organic - In Conversion)",""))))))))))))))),"")</f>
        <v/>
      </c>
      <c r="AA219" t="str">
        <f t="shared" si="41"/>
        <v/>
      </c>
      <c r="AB219" t="str">
        <f t="shared" si="42"/>
        <v/>
      </c>
      <c r="AC219" t="e">
        <f t="shared" ca="1" si="43"/>
        <v>#VALUE!</v>
      </c>
      <c r="AD219" t="str" cm="1">
        <f t="array" aca="1" ref="AD219" ca="1">IFERROR(IF((LEFT(INDIRECT("$F"&amp;$S219),4))="GOTS",IF($G219="Organic","GOTS_Organic_raw",(IF($G219="Responsible","GOTS_Responsible",(IF($G219="No Attribute (Conventional)","GOTS_conventional",(IF($G219="Recycled Pre/Post-Consumer","GOTS_pre_post",(IF($G219="In-Conversion","GOTS_in_conversion",(IF($G219="Sustainably Sourced","Sustainably_sourced",(IF($G219="Recycled pre-consumer organic","GOTS_recycled_organic",""))))))))))))),IF($G219="Organic","Organic",(IF($G219="Responsible","Responsible",(IF($G219="No Attribute (Conventional)","No_Attribute_Conventional",(IF($G219="Recycled Pre/Post-Consumer","Recycled_Pre_Post_Consumer",(IF($G219="In-Conversion","In_Conversion",(IF($G219="Recycled Pre-Consumer","Recycled_Pre_Consumer",(IF($G219="Recycled Post-Consumer","Recycled_Post_Consumer",(IF($G219="Sustainably Sourced","Sustainably_sourced",(IF($G219="Recycled pre-consumer organic","GOTS_recycled_organic","")))))))))))))))))),"")</f>
        <v/>
      </c>
      <c r="AE219" t="e" cm="1">
        <f t="array" aca="1" ref="AE219" ca="1">IF($I219="",IF(INDIRECT("$F"&amp;$S219)="","",IF(LEFT(INDIRECT("$F"&amp;$S219),3)="GRS","GRS_RCS_RM",IF((LEFT(INDIRECT("$F"&amp;$S219),3))="RCS","GRS_RCS_RM",IF(INDIRECT("$F"&amp;$S219)="OCS (No Label)","OCS_Conversion_RM",IF(LEFT(INDIRECT("$F"&amp;$S219),3)="OCS","OCS_RM",IF(RIGHT(INDIRECT("$F"&amp;$S219),10)="conversion","GOTS_RM_conversion",IF((LEFT(INDIRECT("$F"&amp;$S219),4))="GOTS","GOTS_RM","Responsible_RM"))))))),"DELETERM")</f>
        <v>#VALUE!</v>
      </c>
      <c r="AF219" t="e" cm="1">
        <f t="array" aca="1" ref="AF219" ca="1">IF($S219="","",INDIRECT("$Z"&amp;$S219))</f>
        <v>#VALUE!</v>
      </c>
      <c r="AG219" t="str">
        <f t="shared" si="44"/>
        <v/>
      </c>
      <c r="AH219" t="str" cm="1">
        <f t="array" aca="1" ref="AH219" ca="1">IFERROR(INDIRECT("$ag"&amp;S219),"")</f>
        <v/>
      </c>
      <c r="AI219" t="e" cm="1">
        <f t="array" aca="1" ref="AI219" ca="1">INDIRECT("O"&amp;S219)</f>
        <v>#VALUE!</v>
      </c>
      <c r="AJ219" t="str">
        <f t="shared" si="45"/>
        <v/>
      </c>
    </row>
    <row r="220" spans="1:36" ht="16.5" customHeight="1">
      <c r="A220" s="129"/>
      <c r="B220" s="134"/>
      <c r="C220" s="135"/>
      <c r="D220" s="146"/>
      <c r="E220" s="146"/>
      <c r="F220" s="135"/>
      <c r="G220" s="147"/>
      <c r="H220" s="147"/>
      <c r="I220" s="147"/>
      <c r="J220" s="147"/>
      <c r="K220" s="38"/>
      <c r="L220" s="143"/>
      <c r="M220" s="143"/>
      <c r="N220" s="61"/>
      <c r="O220" s="314"/>
      <c r="Q220" t="str">
        <f t="shared" si="40"/>
        <v/>
      </c>
      <c r="S220" t="e">
        <f t="shared" ca="1" si="49"/>
        <v>#VALUE!</v>
      </c>
      <c r="T220" t="e">
        <f t="shared" ca="1" si="46"/>
        <v>#VALUE!</v>
      </c>
      <c r="U220">
        <f t="shared" si="50"/>
        <v>156</v>
      </c>
      <c r="V220">
        <v>13.0833333333343</v>
      </c>
      <c r="W220">
        <f t="shared" si="53"/>
        <v>13</v>
      </c>
      <c r="X220" t="str" cm="1">
        <f t="array" aca="1" ref="X220" ca="1">IFERROR(INDEX('PC&amp;PD'!$A$1:$AS$19,ROW('PC&amp;PD'!$A$19),MATCH(INDIRECT(T220),'PC&amp;PD'!$A$1:$AS$1,0)),"")</f>
        <v/>
      </c>
      <c r="Y220" t="str">
        <f>IF(OR($N220="",$N220=0),"",IF($N220=$E$7,'Extracted info for SC'!$J$6,IF($N220=#REF!,'Extracted info for SC'!$J$7,IF($N220=#REF!,'Extracted info for SC'!$J$8,IF($N220=#REF!,'Extracted info for SC'!$J$9,IF($N220=#REF!,'Extracted info for SC'!$J$10,IF($N220=#REF!,'Extracted info for SC'!$J$11,IF($N220=#REF!,'Extracted info for SC'!$J$12,IF($N220=#REF!,'Extracted info for SC'!$J$13,IF($N220=#REF!,'Extracted info for SC'!$J$14,IF($N220=#REF!,'Extracted info for SC'!$J$15,IF($N220=#REF!,'Extracted info for SC'!$J$16,IF($N220=#REF!,'Extracted info for SC'!$J$17,IF($N220=#REF!,'Extracted info for SC'!$J$18,""))))))))))))))</f>
        <v/>
      </c>
      <c r="AA220" t="str">
        <f t="shared" si="41"/>
        <v/>
      </c>
      <c r="AB220" t="str">
        <f t="shared" si="42"/>
        <v/>
      </c>
      <c r="AC220" t="e">
        <f t="shared" ca="1" si="43"/>
        <v>#VALUE!</v>
      </c>
      <c r="AD220" t="str" cm="1">
        <f t="array" aca="1" ref="AD220" ca="1">IFERROR(IF((LEFT(INDIRECT("$F"&amp;$S220),4))="GOTS",IF($G220="Organic","GOTS_Organic_raw",(IF($G220="Responsible","GOTS_Responsible",(IF($G220="No Attribute (Conventional)","GOTS_conventional",(IF($G220="Recycled Pre/Post-Consumer","GOTS_pre_post",(IF($G220="In-Conversion","GOTS_in_conversion",(IF($G220="Sustainably Sourced","Sustainably_sourced",(IF($G220="Recycled pre-consumer organic","GOTS_recycled_organic",""))))))))))))),IF($G220="Organic","Organic",(IF($G220="Responsible","Responsible",(IF($G220="No Attribute (Conventional)","No_Attribute_Conventional",(IF($G220="Recycled Pre/Post-Consumer","Recycled_Pre_Post_Consumer",(IF($G220="In-Conversion","In_Conversion",(IF($G220="Recycled Pre-Consumer","Recycled_Pre_Consumer",(IF($G220="Recycled Post-Consumer","Recycled_Post_Consumer",(IF($G220="Sustainably Sourced","Sustainably_sourced",(IF($G220="Recycled pre-consumer organic","GOTS_recycled_organic","")))))))))))))))))),"")</f>
        <v/>
      </c>
      <c r="AE220" t="e" cm="1">
        <f t="array" aca="1" ref="AE220" ca="1">IF($I220="",IF(INDIRECT("$F"&amp;$S220)="","",IF(LEFT(INDIRECT("$F"&amp;$S220),3)="GRS","GRS_RCS_RM",IF((LEFT(INDIRECT("$F"&amp;$S220),3))="RCS","GRS_RCS_RM",IF(INDIRECT("$F"&amp;$S220)="OCS (No Label)","OCS_Conversion_RM",IF(LEFT(INDIRECT("$F"&amp;$S220),3)="OCS","OCS_RM",IF(RIGHT(INDIRECT("$F"&amp;$S220),10)="conversion","GOTS_RM_conversion",IF((LEFT(INDIRECT("$F"&amp;$S220),4))="GOTS","GOTS_RM","Responsible_RM"))))))),"DELETERM")</f>
        <v>#VALUE!</v>
      </c>
      <c r="AF220" t="e" cm="1">
        <f t="array" aca="1" ref="AF220" ca="1">IF($S220="","",INDIRECT("$Z"&amp;$S220))</f>
        <v>#VALUE!</v>
      </c>
      <c r="AG220" t="str">
        <f t="shared" si="44"/>
        <v/>
      </c>
      <c r="AH220" t="str" cm="1">
        <f t="array" aca="1" ref="AH220" ca="1">IFERROR(INDIRECT("$ag"&amp;S220),"")</f>
        <v/>
      </c>
      <c r="AI220" t="e" cm="1">
        <f t="array" aca="1" ref="AI220" ca="1">INDIRECT("O"&amp;S220)</f>
        <v>#VALUE!</v>
      </c>
      <c r="AJ220" t="str">
        <f t="shared" si="45"/>
        <v/>
      </c>
    </row>
    <row r="221" spans="1:36" ht="16.5" customHeight="1">
      <c r="A221" s="129"/>
      <c r="B221" s="134"/>
      <c r="C221" s="135"/>
      <c r="D221" s="146"/>
      <c r="E221" s="146"/>
      <c r="F221" s="135"/>
      <c r="G221" s="147"/>
      <c r="H221" s="147"/>
      <c r="I221" s="147"/>
      <c r="J221" s="147"/>
      <c r="K221" s="38"/>
      <c r="L221" s="143"/>
      <c r="M221" s="143"/>
      <c r="N221" s="61"/>
      <c r="O221" s="314"/>
      <c r="Q221" t="str">
        <f t="shared" si="40"/>
        <v/>
      </c>
      <c r="S221" t="e">
        <f t="shared" ca="1" si="49"/>
        <v>#VALUE!</v>
      </c>
      <c r="T221" t="e">
        <f t="shared" ca="1" si="46"/>
        <v>#VALUE!</v>
      </c>
      <c r="U221">
        <f t="shared" si="50"/>
        <v>156</v>
      </c>
      <c r="V221">
        <v>13.1666666666676</v>
      </c>
      <c r="W221">
        <f t="shared" si="53"/>
        <v>13</v>
      </c>
      <c r="X221" t="str" cm="1">
        <f t="array" aca="1" ref="X221" ca="1">IFERROR(INDEX('PC&amp;PD'!$A$1:$AS$19,ROW('PC&amp;PD'!$A$19),MATCH(INDIRECT(T221),'PC&amp;PD'!$A$1:$AS$1,0)),"")</f>
        <v/>
      </c>
      <c r="Y221" t="str">
        <f>IF(OR($N221="",$N221=0),"",IF($N221=$E$7,'Extracted info for SC'!$J$6,IF($N221=#REF!,'Extracted info for SC'!$J$7,IF($N221=#REF!,'Extracted info for SC'!$J$8,IF($N221=#REF!,'Extracted info for SC'!$J$9,IF($N221=#REF!,'Extracted info for SC'!$J$10,IF($N221=#REF!,'Extracted info for SC'!$J$11,IF($N221=#REF!,'Extracted info for SC'!$J$12,IF($N221=#REF!,'Extracted info for SC'!$J$13,IF($N221=#REF!,'Extracted info for SC'!$J$14,IF($N221=#REF!,'Extracted info for SC'!$J$15,IF($N221=#REF!,'Extracted info for SC'!$J$16,IF($N221=#REF!,'Extracted info for SC'!$J$17,IF($N221=#REF!,'Extracted info for SC'!$J$18,""))))))))))))))</f>
        <v/>
      </c>
      <c r="AA221" t="str">
        <f t="shared" si="41"/>
        <v/>
      </c>
      <c r="AB221" t="str">
        <f t="shared" si="42"/>
        <v/>
      </c>
      <c r="AC221" t="e">
        <f t="shared" ca="1" si="43"/>
        <v>#VALUE!</v>
      </c>
      <c r="AD221" t="str" cm="1">
        <f t="array" aca="1" ref="AD221" ca="1">IFERROR(IF((LEFT(INDIRECT("$F"&amp;$S221),4))="GOTS",IF($G221="Organic","GOTS_Organic_raw",(IF($G221="Responsible","GOTS_Responsible",(IF($G221="No Attribute (Conventional)","GOTS_conventional",(IF($G221="Recycled Pre/Post-Consumer","GOTS_pre_post",(IF($G221="In-Conversion","GOTS_in_conversion",(IF($G221="Sustainably Sourced","Sustainably_sourced",(IF($G221="Recycled pre-consumer organic","GOTS_recycled_organic",""))))))))))))),IF($G221="Organic","Organic",(IF($G221="Responsible","Responsible",(IF($G221="No Attribute (Conventional)","No_Attribute_Conventional",(IF($G221="Recycled Pre/Post-Consumer","Recycled_Pre_Post_Consumer",(IF($G221="In-Conversion","In_Conversion",(IF($G221="Recycled Pre-Consumer","Recycled_Pre_Consumer",(IF($G221="Recycled Post-Consumer","Recycled_Post_Consumer",(IF($G221="Sustainably Sourced","Sustainably_sourced",(IF($G221="Recycled pre-consumer organic","GOTS_recycled_organic","")))))))))))))))))),"")</f>
        <v/>
      </c>
      <c r="AE221" t="e" cm="1">
        <f t="array" aca="1" ref="AE221" ca="1">IF($I221="",IF(INDIRECT("$F"&amp;$S221)="","",IF(LEFT(INDIRECT("$F"&amp;$S221),3)="GRS","GRS_RCS_RM",IF((LEFT(INDIRECT("$F"&amp;$S221),3))="RCS","GRS_RCS_RM",IF(INDIRECT("$F"&amp;$S221)="OCS (No Label)","OCS_Conversion_RM",IF(LEFT(INDIRECT("$F"&amp;$S221),3)="OCS","OCS_RM",IF(RIGHT(INDIRECT("$F"&amp;$S221),10)="conversion","GOTS_RM_conversion",IF((LEFT(INDIRECT("$F"&amp;$S221),4))="GOTS","GOTS_RM","Responsible_RM"))))))),"DELETERM")</f>
        <v>#VALUE!</v>
      </c>
      <c r="AF221" t="e" cm="1">
        <f t="array" aca="1" ref="AF221" ca="1">IF($S221="","",INDIRECT("$Z"&amp;$S221))</f>
        <v>#VALUE!</v>
      </c>
      <c r="AG221" t="str">
        <f t="shared" si="44"/>
        <v/>
      </c>
      <c r="AH221" t="str" cm="1">
        <f t="array" aca="1" ref="AH221" ca="1">IFERROR(INDIRECT("$ag"&amp;S221),"")</f>
        <v/>
      </c>
      <c r="AI221" t="e" cm="1">
        <f t="array" aca="1" ref="AI221" ca="1">INDIRECT("O"&amp;S221)</f>
        <v>#VALUE!</v>
      </c>
      <c r="AJ221" t="str">
        <f t="shared" si="45"/>
        <v/>
      </c>
    </row>
    <row r="222" spans="1:36" ht="16.5" customHeight="1">
      <c r="A222" s="129"/>
      <c r="B222" s="134"/>
      <c r="C222" s="135"/>
      <c r="D222" s="146"/>
      <c r="E222" s="146"/>
      <c r="F222" s="135"/>
      <c r="G222" s="147"/>
      <c r="H222" s="147"/>
      <c r="I222" s="147"/>
      <c r="J222" s="147"/>
      <c r="K222" s="38"/>
      <c r="L222" s="143"/>
      <c r="M222" s="143"/>
      <c r="N222" s="61"/>
      <c r="O222" s="314"/>
      <c r="Q222" t="str">
        <f t="shared" si="40"/>
        <v/>
      </c>
      <c r="S222" t="e">
        <f t="shared" ca="1" si="49"/>
        <v>#VALUE!</v>
      </c>
      <c r="T222" t="e">
        <f t="shared" ca="1" si="46"/>
        <v>#VALUE!</v>
      </c>
      <c r="U222">
        <f t="shared" si="50"/>
        <v>156</v>
      </c>
      <c r="V222">
        <v>13.250000000001</v>
      </c>
      <c r="W222">
        <f t="shared" si="53"/>
        <v>13</v>
      </c>
      <c r="X222" t="str" cm="1">
        <f t="array" aca="1" ref="X222" ca="1">IFERROR(INDEX('PC&amp;PD'!$A$1:$AS$19,ROW('PC&amp;PD'!$A$19),MATCH(INDIRECT(T222),'PC&amp;PD'!$A$1:$AS$1,0)),"")</f>
        <v/>
      </c>
      <c r="Y222" t="str">
        <f>IF(OR($N222="",$N222=0),"",IF($N222=$E$7,'Extracted info for SC'!$J$6,IF($N222=#REF!,'Extracted info for SC'!$J$7,IF($N222=#REF!,'Extracted info for SC'!$J$8,IF($N222=#REF!,'Extracted info for SC'!$J$9,IF($N222=#REF!,'Extracted info for SC'!$J$10,IF($N222=#REF!,'Extracted info for SC'!$J$11,IF($N222=#REF!,'Extracted info for SC'!$J$12,IF($N222=#REF!,'Extracted info for SC'!$J$13,IF($N222=#REF!,'Extracted info for SC'!$J$14,IF($N222=#REF!,'Extracted info for SC'!$J$15,IF($N222=#REF!,'Extracted info for SC'!$J$16,IF($N222=#REF!,'Extracted info for SC'!$J$17,IF($N222=#REF!,'Extracted info for SC'!$J$18,""))))))))))))))</f>
        <v/>
      </c>
      <c r="AA222" t="str">
        <f t="shared" si="41"/>
        <v/>
      </c>
      <c r="AB222" t="str">
        <f t="shared" si="42"/>
        <v/>
      </c>
      <c r="AC222" t="e">
        <f t="shared" ca="1" si="43"/>
        <v>#VALUE!</v>
      </c>
      <c r="AD222" t="str" cm="1">
        <f t="array" aca="1" ref="AD222" ca="1">IFERROR(IF((LEFT(INDIRECT("$F"&amp;$S222),4))="GOTS",IF($G222="Organic","GOTS_Organic_raw",(IF($G222="Responsible","GOTS_Responsible",(IF($G222="No Attribute (Conventional)","GOTS_conventional",(IF($G222="Recycled Pre/Post-Consumer","GOTS_pre_post",(IF($G222="In-Conversion","GOTS_in_conversion",(IF($G222="Sustainably Sourced","Sustainably_sourced",(IF($G222="Recycled pre-consumer organic","GOTS_recycled_organic",""))))))))))))),IF($G222="Organic","Organic",(IF($G222="Responsible","Responsible",(IF($G222="No Attribute (Conventional)","No_Attribute_Conventional",(IF($G222="Recycled Pre/Post-Consumer","Recycled_Pre_Post_Consumer",(IF($G222="In-Conversion","In_Conversion",(IF($G222="Recycled Pre-Consumer","Recycled_Pre_Consumer",(IF($G222="Recycled Post-Consumer","Recycled_Post_Consumer",(IF($G222="Sustainably Sourced","Sustainably_sourced",(IF($G222="Recycled pre-consumer organic","GOTS_recycled_organic","")))))))))))))))))),"")</f>
        <v/>
      </c>
      <c r="AE222" t="e" cm="1">
        <f t="array" aca="1" ref="AE222" ca="1">IF($I222="",IF(INDIRECT("$F"&amp;$S222)="","",IF(LEFT(INDIRECT("$F"&amp;$S222),3)="GRS","GRS_RCS_RM",IF((LEFT(INDIRECT("$F"&amp;$S222),3))="RCS","GRS_RCS_RM",IF(INDIRECT("$F"&amp;$S222)="OCS (No Label)","OCS_Conversion_RM",IF(LEFT(INDIRECT("$F"&amp;$S222),3)="OCS","OCS_RM",IF(RIGHT(INDIRECT("$F"&amp;$S222),10)="conversion","GOTS_RM_conversion",IF((LEFT(INDIRECT("$F"&amp;$S222),4))="GOTS","GOTS_RM","Responsible_RM"))))))),"DELETERM")</f>
        <v>#VALUE!</v>
      </c>
      <c r="AF222" t="e" cm="1">
        <f t="array" aca="1" ref="AF222" ca="1">IF($S222="","",INDIRECT("$Z"&amp;$S222))</f>
        <v>#VALUE!</v>
      </c>
      <c r="AG222" t="str">
        <f t="shared" si="44"/>
        <v/>
      </c>
      <c r="AH222" t="str" cm="1">
        <f t="array" aca="1" ref="AH222" ca="1">IFERROR(INDIRECT("$ag"&amp;S222),"")</f>
        <v/>
      </c>
      <c r="AI222" t="e" cm="1">
        <f t="array" aca="1" ref="AI222" ca="1">INDIRECT("O"&amp;S222)</f>
        <v>#VALUE!</v>
      </c>
      <c r="AJ222" t="str">
        <f t="shared" si="45"/>
        <v/>
      </c>
    </row>
    <row r="223" spans="1:36" ht="16.5" customHeight="1">
      <c r="A223" s="129"/>
      <c r="B223" s="134"/>
      <c r="C223" s="135"/>
      <c r="D223" s="146"/>
      <c r="E223" s="146"/>
      <c r="F223" s="135"/>
      <c r="G223" s="147"/>
      <c r="H223" s="147"/>
      <c r="I223" s="147"/>
      <c r="J223" s="147"/>
      <c r="K223" s="38"/>
      <c r="L223" s="143"/>
      <c r="M223" s="143"/>
      <c r="N223" s="61"/>
      <c r="O223" s="314"/>
      <c r="Q223" t="str">
        <f t="shared" si="40"/>
        <v/>
      </c>
      <c r="S223" t="e">
        <f t="shared" ca="1" si="49"/>
        <v>#VALUE!</v>
      </c>
      <c r="T223" t="e">
        <f t="shared" ca="1" si="46"/>
        <v>#VALUE!</v>
      </c>
      <c r="U223">
        <f t="shared" si="50"/>
        <v>156</v>
      </c>
      <c r="V223">
        <v>13.3333333333343</v>
      </c>
      <c r="W223">
        <f t="shared" si="53"/>
        <v>13</v>
      </c>
      <c r="X223" t="str" cm="1">
        <f t="array" aca="1" ref="X223" ca="1">IFERROR(INDEX('PC&amp;PD'!$A$1:$AS$19,ROW('PC&amp;PD'!$A$19),MATCH(INDIRECT(T223),'PC&amp;PD'!$A$1:$AS$1,0)),"")</f>
        <v/>
      </c>
      <c r="Y223" t="str">
        <f>IF(OR($N223="",$N223=0),"",IF($N223=$E$7,'Extracted info for SC'!$J$6,IF($N223=#REF!,'Extracted info for SC'!$J$7,IF($N223=#REF!,'Extracted info for SC'!$J$8,IF($N223=#REF!,'Extracted info for SC'!$J$9,IF($N223=#REF!,'Extracted info for SC'!$J$10,IF($N223=#REF!,'Extracted info for SC'!$J$11,IF($N223=#REF!,'Extracted info for SC'!$J$12,IF($N223=#REF!,'Extracted info for SC'!$J$13,IF($N223=#REF!,'Extracted info for SC'!$J$14,IF($N223=#REF!,'Extracted info for SC'!$J$15,IF($N223=#REF!,'Extracted info for SC'!$J$16,IF($N223=#REF!,'Extracted info for SC'!$J$17,IF($N223=#REF!,'Extracted info for SC'!$J$18,""))))))))))))))</f>
        <v/>
      </c>
      <c r="AA223" t="str">
        <f t="shared" si="41"/>
        <v/>
      </c>
      <c r="AB223" t="str">
        <f t="shared" si="42"/>
        <v/>
      </c>
      <c r="AC223" t="e">
        <f t="shared" ca="1" si="43"/>
        <v>#VALUE!</v>
      </c>
      <c r="AD223" t="str" cm="1">
        <f t="array" aca="1" ref="AD223" ca="1">IFERROR(IF((LEFT(INDIRECT("$F"&amp;$S223),4))="GOTS",IF($G223="Organic","GOTS_Organic_raw",(IF($G223="Responsible","GOTS_Responsible",(IF($G223="No Attribute (Conventional)","GOTS_conventional",(IF($G223="Recycled Pre/Post-Consumer","GOTS_pre_post",(IF($G223="In-Conversion","GOTS_in_conversion",(IF($G223="Sustainably Sourced","Sustainably_sourced",(IF($G223="Recycled pre-consumer organic","GOTS_recycled_organic",""))))))))))))),IF($G223="Organic","Organic",(IF($G223="Responsible","Responsible",(IF($G223="No Attribute (Conventional)","No_Attribute_Conventional",(IF($G223="Recycled Pre/Post-Consumer","Recycled_Pre_Post_Consumer",(IF($G223="In-Conversion","In_Conversion",(IF($G223="Recycled Pre-Consumer","Recycled_Pre_Consumer",(IF($G223="Recycled Post-Consumer","Recycled_Post_Consumer",(IF($G223="Sustainably Sourced","Sustainably_sourced",(IF($G223="Recycled pre-consumer organic","GOTS_recycled_organic","")))))))))))))))))),"")</f>
        <v/>
      </c>
      <c r="AE223" t="e" cm="1">
        <f t="array" aca="1" ref="AE223" ca="1">IF($I223="",IF(INDIRECT("$F"&amp;$S223)="","",IF(LEFT(INDIRECT("$F"&amp;$S223),3)="GRS","GRS_RCS_RM",IF((LEFT(INDIRECT("$F"&amp;$S223),3))="RCS","GRS_RCS_RM",IF(INDIRECT("$F"&amp;$S223)="OCS (No Label)","OCS_Conversion_RM",IF(LEFT(INDIRECT("$F"&amp;$S223),3)="OCS","OCS_RM",IF(RIGHT(INDIRECT("$F"&amp;$S223),10)="conversion","GOTS_RM_conversion",IF((LEFT(INDIRECT("$F"&amp;$S223),4))="GOTS","GOTS_RM","Responsible_RM"))))))),"DELETERM")</f>
        <v>#VALUE!</v>
      </c>
      <c r="AF223" t="e" cm="1">
        <f t="array" aca="1" ref="AF223" ca="1">IF($S223="","",INDIRECT("$Z"&amp;$S223))</f>
        <v>#VALUE!</v>
      </c>
      <c r="AG223" t="str">
        <f t="shared" si="44"/>
        <v/>
      </c>
      <c r="AH223" t="str" cm="1">
        <f t="array" aca="1" ref="AH223" ca="1">IFERROR(INDIRECT("$ag"&amp;S223),"")</f>
        <v/>
      </c>
      <c r="AI223" t="e" cm="1">
        <f t="array" aca="1" ref="AI223" ca="1">INDIRECT("O"&amp;S223)</f>
        <v>#VALUE!</v>
      </c>
      <c r="AJ223" t="str">
        <f t="shared" si="45"/>
        <v/>
      </c>
    </row>
    <row r="224" spans="1:36" ht="16.5" customHeight="1">
      <c r="A224" s="129"/>
      <c r="B224" s="134"/>
      <c r="C224" s="135"/>
      <c r="D224" s="146"/>
      <c r="E224" s="146"/>
      <c r="F224" s="135"/>
      <c r="G224" s="147"/>
      <c r="H224" s="147"/>
      <c r="I224" s="147"/>
      <c r="J224" s="147"/>
      <c r="K224" s="38"/>
      <c r="L224" s="143"/>
      <c r="M224" s="143"/>
      <c r="N224" s="61"/>
      <c r="O224" s="314"/>
      <c r="Q224" t="str">
        <f t="shared" si="40"/>
        <v/>
      </c>
      <c r="S224" t="e">
        <f t="shared" ca="1" si="49"/>
        <v>#VALUE!</v>
      </c>
      <c r="T224" t="e">
        <f t="shared" ca="1" si="46"/>
        <v>#VALUE!</v>
      </c>
      <c r="U224">
        <f t="shared" si="50"/>
        <v>156</v>
      </c>
      <c r="V224">
        <v>13.4166666666676</v>
      </c>
      <c r="W224">
        <f t="shared" si="53"/>
        <v>13</v>
      </c>
      <c r="X224" t="str" cm="1">
        <f t="array" aca="1" ref="X224" ca="1">IFERROR(INDEX('PC&amp;PD'!$A$1:$AS$19,ROW('PC&amp;PD'!$A$19),MATCH(INDIRECT(T224),'PC&amp;PD'!$A$1:$AS$1,0)),"")</f>
        <v/>
      </c>
      <c r="Y224" t="str">
        <f>IF(OR($N224="",$N224=0),"",IF($N224=$E$7,'Extracted info for SC'!$J$6,IF($N224=#REF!,'Extracted info for SC'!$J$7,IF($N224=#REF!,'Extracted info for SC'!$J$8,IF($N224=#REF!,'Extracted info for SC'!$J$9,IF($N224=#REF!,'Extracted info for SC'!$J$10,IF($N224=#REF!,'Extracted info for SC'!$J$11,IF($N224=#REF!,'Extracted info for SC'!$J$12,IF($N224=#REF!,'Extracted info for SC'!$J$13,IF($N224=#REF!,'Extracted info for SC'!$J$14,IF($N224=#REF!,'Extracted info for SC'!$J$15,IF($N224=#REF!,'Extracted info for SC'!$J$16,IF($N224=#REF!,'Extracted info for SC'!$J$17,IF($N224=#REF!,'Extracted info for SC'!$J$18,""))))))))))))))</f>
        <v/>
      </c>
      <c r="AA224" t="str">
        <f t="shared" si="41"/>
        <v/>
      </c>
      <c r="AB224" t="str">
        <f t="shared" si="42"/>
        <v/>
      </c>
      <c r="AC224" t="e">
        <f t="shared" ca="1" si="43"/>
        <v>#VALUE!</v>
      </c>
      <c r="AD224" t="str" cm="1">
        <f t="array" aca="1" ref="AD224" ca="1">IFERROR(IF((LEFT(INDIRECT("$F"&amp;$S224),4))="GOTS",IF($G224="Organic","GOTS_Organic_raw",(IF($G224="Responsible","GOTS_Responsible",(IF($G224="No Attribute (Conventional)","GOTS_conventional",(IF($G224="Recycled Pre/Post-Consumer","GOTS_pre_post",(IF($G224="In-Conversion","GOTS_in_conversion",(IF($G224="Sustainably Sourced","Sustainably_sourced",(IF($G224="Recycled pre-consumer organic","GOTS_recycled_organic",""))))))))))))),IF($G224="Organic","Organic",(IF($G224="Responsible","Responsible",(IF($G224="No Attribute (Conventional)","No_Attribute_Conventional",(IF($G224="Recycled Pre/Post-Consumer","Recycled_Pre_Post_Consumer",(IF($G224="In-Conversion","In_Conversion",(IF($G224="Recycled Pre-Consumer","Recycled_Pre_Consumer",(IF($G224="Recycled Post-Consumer","Recycled_Post_Consumer",(IF($G224="Sustainably Sourced","Sustainably_sourced",(IF($G224="Recycled pre-consumer organic","GOTS_recycled_organic","")))))))))))))))))),"")</f>
        <v/>
      </c>
      <c r="AE224" t="e" cm="1">
        <f t="array" aca="1" ref="AE224" ca="1">IF($I224="",IF(INDIRECT("$F"&amp;$S224)="","",IF(LEFT(INDIRECT("$F"&amp;$S224),3)="GRS","GRS_RCS_RM",IF((LEFT(INDIRECT("$F"&amp;$S224),3))="RCS","GRS_RCS_RM",IF(INDIRECT("$F"&amp;$S224)="OCS (No Label)","OCS_Conversion_RM",IF(LEFT(INDIRECT("$F"&amp;$S224),3)="OCS","OCS_RM",IF(RIGHT(INDIRECT("$F"&amp;$S224),10)="conversion","GOTS_RM_conversion",IF((LEFT(INDIRECT("$F"&amp;$S224),4))="GOTS","GOTS_RM","Responsible_RM"))))))),"DELETERM")</f>
        <v>#VALUE!</v>
      </c>
      <c r="AF224" t="e" cm="1">
        <f t="array" aca="1" ref="AF224" ca="1">IF($S224="","",INDIRECT("$Z"&amp;$S224))</f>
        <v>#VALUE!</v>
      </c>
      <c r="AG224" t="str">
        <f t="shared" si="44"/>
        <v/>
      </c>
      <c r="AH224" t="str" cm="1">
        <f t="array" aca="1" ref="AH224" ca="1">IFERROR(INDIRECT("$ag"&amp;S224),"")</f>
        <v/>
      </c>
      <c r="AI224" t="e" cm="1">
        <f t="array" aca="1" ref="AI224" ca="1">INDIRECT("O"&amp;S224)</f>
        <v>#VALUE!</v>
      </c>
      <c r="AJ224" t="str">
        <f t="shared" si="45"/>
        <v/>
      </c>
    </row>
    <row r="225" spans="1:36" ht="16.5" customHeight="1">
      <c r="A225" s="130"/>
      <c r="B225" s="136"/>
      <c r="C225" s="137"/>
      <c r="D225" s="146"/>
      <c r="E225" s="146"/>
      <c r="F225" s="137"/>
      <c r="G225" s="147"/>
      <c r="H225" s="147"/>
      <c r="I225" s="147"/>
      <c r="J225" s="147"/>
      <c r="K225" s="38"/>
      <c r="L225" s="144"/>
      <c r="M225" s="144"/>
      <c r="N225" s="61"/>
      <c r="O225" s="314"/>
      <c r="Q225" t="str">
        <f t="shared" si="40"/>
        <v/>
      </c>
      <c r="S225" t="e">
        <f t="shared" ca="1" si="49"/>
        <v>#VALUE!</v>
      </c>
      <c r="T225" t="e">
        <f t="shared" ca="1" si="46"/>
        <v>#VALUE!</v>
      </c>
      <c r="U225">
        <f t="shared" si="50"/>
        <v>156</v>
      </c>
      <c r="V225">
        <v>13.500000000001</v>
      </c>
      <c r="W225">
        <f t="shared" si="53"/>
        <v>13</v>
      </c>
      <c r="X225" t="str" cm="1">
        <f t="array" aca="1" ref="X225" ca="1">IFERROR(INDEX('PC&amp;PD'!$A$1:$AS$19,ROW('PC&amp;PD'!$A$19),MATCH(INDIRECT(T225),'PC&amp;PD'!$A$1:$AS$1,0)),"")</f>
        <v/>
      </c>
      <c r="Y225" t="str">
        <f>IF(OR($N225="",$N225=0),"",IF($N225=$E$7,'Extracted info for SC'!$J$6,IF($N225=#REF!,'Extracted info for SC'!$J$7,IF($N225=#REF!,'Extracted info for SC'!$J$8,IF($N225=#REF!,'Extracted info for SC'!$J$9,IF($N225=#REF!,'Extracted info for SC'!$J$10,IF($N225=#REF!,'Extracted info for SC'!$J$11,IF($N225=#REF!,'Extracted info for SC'!$J$12,IF($N225=#REF!,'Extracted info for SC'!$J$13,IF($N225=#REF!,'Extracted info for SC'!$J$14,IF($N225=#REF!,'Extracted info for SC'!$J$15,IF($N225=#REF!,'Extracted info for SC'!$J$16,IF($N225=#REF!,'Extracted info for SC'!$J$17,IF($N225=#REF!,'Extracted info for SC'!$J$18,""))))))))))))))</f>
        <v/>
      </c>
      <c r="AA225" t="str">
        <f t="shared" si="41"/>
        <v/>
      </c>
      <c r="AB225" t="str">
        <f t="shared" si="42"/>
        <v/>
      </c>
      <c r="AC225" t="e">
        <f t="shared" ca="1" si="43"/>
        <v>#VALUE!</v>
      </c>
      <c r="AD225" t="str" cm="1">
        <f t="array" aca="1" ref="AD225" ca="1">IFERROR(IF((LEFT(INDIRECT("$F"&amp;$S225),4))="GOTS",IF($G225="Organic","GOTS_Organic_raw",(IF($G225="Responsible","GOTS_Responsible",(IF($G225="No Attribute (Conventional)","GOTS_conventional",(IF($G225="Recycled Pre/Post-Consumer","GOTS_pre_post",(IF($G225="In-Conversion","GOTS_in_conversion",(IF($G225="Sustainably Sourced","Sustainably_sourced",(IF($G225="Recycled pre-consumer organic","GOTS_recycled_organic",""))))))))))))),IF($G225="Organic","Organic",(IF($G225="Responsible","Responsible",(IF($G225="No Attribute (Conventional)","No_Attribute_Conventional",(IF($G225="Recycled Pre/Post-Consumer","Recycled_Pre_Post_Consumer",(IF($G225="In-Conversion","In_Conversion",(IF($G225="Recycled Pre-Consumer","Recycled_Pre_Consumer",(IF($G225="Recycled Post-Consumer","Recycled_Post_Consumer",(IF($G225="Sustainably Sourced","Sustainably_sourced",(IF($G225="Recycled pre-consumer organic","GOTS_recycled_organic","")))))))))))))))))),"")</f>
        <v/>
      </c>
      <c r="AE225" t="e" cm="1">
        <f t="array" aca="1" ref="AE225" ca="1">IF($I225="",IF(INDIRECT("$F"&amp;$S225)="","",IF(LEFT(INDIRECT("$F"&amp;$S225),3)="GRS","GRS_RCS_RM",IF((LEFT(INDIRECT("$F"&amp;$S225),3))="RCS","GRS_RCS_RM",IF(INDIRECT("$F"&amp;$S225)="OCS (No Label)","OCS_Conversion_RM",IF(LEFT(INDIRECT("$F"&amp;$S225),3)="OCS","OCS_RM",IF(RIGHT(INDIRECT("$F"&amp;$S225),10)="conversion","GOTS_RM_conversion",IF((LEFT(INDIRECT("$F"&amp;$S225),4))="GOTS","GOTS_RM","Responsible_RM"))))))),"DELETERM")</f>
        <v>#VALUE!</v>
      </c>
      <c r="AF225" t="e" cm="1">
        <f t="array" aca="1" ref="AF225" ca="1">IF($S225="","",INDIRECT("$Z"&amp;$S225))</f>
        <v>#VALUE!</v>
      </c>
      <c r="AG225" t="str">
        <f t="shared" si="44"/>
        <v/>
      </c>
      <c r="AH225" t="str" cm="1">
        <f t="array" aca="1" ref="AH225" ca="1">IFERROR(INDIRECT("$ag"&amp;S225),"")</f>
        <v/>
      </c>
      <c r="AI225" t="e" cm="1">
        <f t="array" aca="1" ref="AI225" ca="1">INDIRECT("O"&amp;S225)</f>
        <v>#VALUE!</v>
      </c>
      <c r="AJ225" t="str">
        <f t="shared" si="45"/>
        <v/>
      </c>
    </row>
    <row r="226" spans="1:36" ht="16.5" customHeight="1">
      <c r="A226" s="130"/>
      <c r="B226" s="136"/>
      <c r="C226" s="137"/>
      <c r="D226" s="146"/>
      <c r="E226" s="146"/>
      <c r="F226" s="137"/>
      <c r="G226" s="147"/>
      <c r="H226" s="147"/>
      <c r="I226" s="147"/>
      <c r="J226" s="147"/>
      <c r="K226" s="38"/>
      <c r="L226" s="144"/>
      <c r="M226" s="144"/>
      <c r="N226" s="61"/>
      <c r="O226" s="314"/>
      <c r="Q226" t="str">
        <f t="shared" si="40"/>
        <v/>
      </c>
      <c r="S226" t="e">
        <f t="shared" ca="1" si="49"/>
        <v>#VALUE!</v>
      </c>
      <c r="T226" t="e">
        <f t="shared" ca="1" si="46"/>
        <v>#VALUE!</v>
      </c>
      <c r="U226">
        <f t="shared" si="50"/>
        <v>156</v>
      </c>
      <c r="V226">
        <v>13.5833333333343</v>
      </c>
      <c r="W226">
        <f t="shared" si="53"/>
        <v>13</v>
      </c>
      <c r="X226" t="str" cm="1">
        <f t="array" aca="1" ref="X226" ca="1">IFERROR(INDEX('PC&amp;PD'!$A$1:$AS$19,ROW('PC&amp;PD'!$A$19),MATCH(INDIRECT(T226),'PC&amp;PD'!$A$1:$AS$1,0)),"")</f>
        <v/>
      </c>
      <c r="Y226" t="str">
        <f>IF(OR($N226="",$N226=0),"",IF($N226=$E$7,'Extracted info for SC'!$J$6,IF($N226=#REF!,'Extracted info for SC'!$J$7,IF($N226=#REF!,'Extracted info for SC'!$J$8,IF($N226=#REF!,'Extracted info for SC'!$J$9,IF($N226=#REF!,'Extracted info for SC'!$J$10,IF($N226=#REF!,'Extracted info for SC'!$J$11,IF($N226=#REF!,'Extracted info for SC'!$J$12,IF($N226=#REF!,'Extracted info for SC'!$J$13,IF($N226=#REF!,'Extracted info for SC'!$J$14,IF($N226=#REF!,'Extracted info for SC'!$J$15,IF($N226=#REF!,'Extracted info for SC'!$J$16,IF($N226=#REF!,'Extracted info for SC'!$J$17,IF($N226=#REF!,'Extracted info for SC'!$J$18,""))))))))))))))</f>
        <v/>
      </c>
      <c r="AA226" t="str">
        <f t="shared" si="41"/>
        <v/>
      </c>
      <c r="AB226" t="str">
        <f t="shared" si="42"/>
        <v/>
      </c>
      <c r="AC226" t="e">
        <f t="shared" ca="1" si="43"/>
        <v>#VALUE!</v>
      </c>
      <c r="AD226" t="str" cm="1">
        <f t="array" aca="1" ref="AD226" ca="1">IFERROR(IF((LEFT(INDIRECT("$F"&amp;$S226),4))="GOTS",IF($G226="Organic","GOTS_Organic_raw",(IF($G226="Responsible","GOTS_Responsible",(IF($G226="No Attribute (Conventional)","GOTS_conventional",(IF($G226="Recycled Pre/Post-Consumer","GOTS_pre_post",(IF($G226="In-Conversion","GOTS_in_conversion",(IF($G226="Sustainably Sourced","Sustainably_sourced",(IF($G226="Recycled pre-consumer organic","GOTS_recycled_organic",""))))))))))))),IF($G226="Organic","Organic",(IF($G226="Responsible","Responsible",(IF($G226="No Attribute (Conventional)","No_Attribute_Conventional",(IF($G226="Recycled Pre/Post-Consumer","Recycled_Pre_Post_Consumer",(IF($G226="In-Conversion","In_Conversion",(IF($G226="Recycled Pre-Consumer","Recycled_Pre_Consumer",(IF($G226="Recycled Post-Consumer","Recycled_Post_Consumer",(IF($G226="Sustainably Sourced","Sustainably_sourced",(IF($G226="Recycled pre-consumer organic","GOTS_recycled_organic","")))))))))))))))))),"")</f>
        <v/>
      </c>
      <c r="AE226" t="e" cm="1">
        <f t="array" aca="1" ref="AE226" ca="1">IF($I226="",IF(INDIRECT("$F"&amp;$S226)="","",IF(LEFT(INDIRECT("$F"&amp;$S226),3)="GRS","GRS_RCS_RM",IF((LEFT(INDIRECT("$F"&amp;$S226),3))="RCS","GRS_RCS_RM",IF(INDIRECT("$F"&amp;$S226)="OCS (No Label)","OCS_Conversion_RM",IF(LEFT(INDIRECT("$F"&amp;$S226),3)="OCS","OCS_RM",IF(RIGHT(INDIRECT("$F"&amp;$S226),10)="conversion","GOTS_RM_conversion",IF((LEFT(INDIRECT("$F"&amp;$S226),4))="GOTS","GOTS_RM","Responsible_RM"))))))),"DELETERM")</f>
        <v>#VALUE!</v>
      </c>
      <c r="AF226" t="e" cm="1">
        <f t="array" aca="1" ref="AF226" ca="1">IF($S226="","",INDIRECT("$Z"&amp;$S226))</f>
        <v>#VALUE!</v>
      </c>
      <c r="AG226" t="str">
        <f t="shared" si="44"/>
        <v/>
      </c>
      <c r="AH226" t="str" cm="1">
        <f t="array" aca="1" ref="AH226" ca="1">IFERROR(INDIRECT("$ag"&amp;S226),"")</f>
        <v/>
      </c>
      <c r="AI226" t="e" cm="1">
        <f t="array" aca="1" ref="AI226" ca="1">INDIRECT("O"&amp;S226)</f>
        <v>#VALUE!</v>
      </c>
      <c r="AJ226" t="str">
        <f t="shared" si="45"/>
        <v/>
      </c>
    </row>
    <row r="227" spans="1:36" ht="16.5" customHeight="1">
      <c r="A227" s="130"/>
      <c r="B227" s="136"/>
      <c r="C227" s="137"/>
      <c r="D227" s="146"/>
      <c r="E227" s="146"/>
      <c r="F227" s="137"/>
      <c r="G227" s="147"/>
      <c r="H227" s="147"/>
      <c r="I227" s="147"/>
      <c r="J227" s="147"/>
      <c r="K227" s="38"/>
      <c r="L227" s="144"/>
      <c r="M227" s="144"/>
      <c r="N227" s="61"/>
      <c r="O227" s="314"/>
      <c r="Q227" t="str">
        <f t="shared" si="40"/>
        <v/>
      </c>
      <c r="S227" t="e">
        <f t="shared" ca="1" si="49"/>
        <v>#VALUE!</v>
      </c>
      <c r="T227" t="e">
        <f t="shared" ca="1" si="46"/>
        <v>#VALUE!</v>
      </c>
      <c r="U227">
        <f t="shared" si="50"/>
        <v>156</v>
      </c>
      <c r="V227">
        <v>13.6666666666677</v>
      </c>
      <c r="W227">
        <f t="shared" si="53"/>
        <v>13</v>
      </c>
      <c r="X227" t="str" cm="1">
        <f t="array" aca="1" ref="X227" ca="1">IFERROR(INDEX('PC&amp;PD'!$A$1:$AS$19,ROW('PC&amp;PD'!$A$19),MATCH(INDIRECT(T227),'PC&amp;PD'!$A$1:$AS$1,0)),"")</f>
        <v/>
      </c>
      <c r="Y227" t="str">
        <f>IF(OR($N227="",$N227=0),"",IF($N227=$E$7,'Extracted info for SC'!$J$6,IF($N227=#REF!,'Extracted info for SC'!$J$7,IF($N227=#REF!,'Extracted info for SC'!$J$8,IF($N227=#REF!,'Extracted info for SC'!$J$9,IF($N227=#REF!,'Extracted info for SC'!$J$10,IF($N227=#REF!,'Extracted info for SC'!$J$11,IF($N227=#REF!,'Extracted info for SC'!$J$12,IF($N227=#REF!,'Extracted info for SC'!$J$13,IF($N227=#REF!,'Extracted info for SC'!$J$14,IF($N227=#REF!,'Extracted info for SC'!$J$15,IF($N227=#REF!,'Extracted info for SC'!$J$16,IF($N227=#REF!,'Extracted info for SC'!$J$17,IF($N227=#REF!,'Extracted info for SC'!$J$18,""))))))))))))))</f>
        <v/>
      </c>
      <c r="AA227" t="str">
        <f t="shared" si="41"/>
        <v/>
      </c>
      <c r="AB227" t="str">
        <f t="shared" si="42"/>
        <v/>
      </c>
      <c r="AC227" t="e">
        <f t="shared" ca="1" si="43"/>
        <v>#VALUE!</v>
      </c>
      <c r="AD227" t="str" cm="1">
        <f t="array" aca="1" ref="AD227" ca="1">IFERROR(IF((LEFT(INDIRECT("$F"&amp;$S227),4))="GOTS",IF($G227="Organic","GOTS_Organic_raw",(IF($G227="Responsible","GOTS_Responsible",(IF($G227="No Attribute (Conventional)","GOTS_conventional",(IF($G227="Recycled Pre/Post-Consumer","GOTS_pre_post",(IF($G227="In-Conversion","GOTS_in_conversion",(IF($G227="Sustainably Sourced","Sustainably_sourced",(IF($G227="Recycled pre-consumer organic","GOTS_recycled_organic",""))))))))))))),IF($G227="Organic","Organic",(IF($G227="Responsible","Responsible",(IF($G227="No Attribute (Conventional)","No_Attribute_Conventional",(IF($G227="Recycled Pre/Post-Consumer","Recycled_Pre_Post_Consumer",(IF($G227="In-Conversion","In_Conversion",(IF($G227="Recycled Pre-Consumer","Recycled_Pre_Consumer",(IF($G227="Recycled Post-Consumer","Recycled_Post_Consumer",(IF($G227="Sustainably Sourced","Sustainably_sourced",(IF($G227="Recycled pre-consumer organic","GOTS_recycled_organic","")))))))))))))))))),"")</f>
        <v/>
      </c>
      <c r="AE227" t="e" cm="1">
        <f t="array" aca="1" ref="AE227" ca="1">IF($I227="",IF(INDIRECT("$F"&amp;$S227)="","",IF(LEFT(INDIRECT("$F"&amp;$S227),3)="GRS","GRS_RCS_RM",IF((LEFT(INDIRECT("$F"&amp;$S227),3))="RCS","GRS_RCS_RM",IF(INDIRECT("$F"&amp;$S227)="OCS (No Label)","OCS_Conversion_RM",IF(LEFT(INDIRECT("$F"&amp;$S227),3)="OCS","OCS_RM",IF(RIGHT(INDIRECT("$F"&amp;$S227),10)="conversion","GOTS_RM_conversion",IF((LEFT(INDIRECT("$F"&amp;$S227),4))="GOTS","GOTS_RM","Responsible_RM"))))))),"DELETERM")</f>
        <v>#VALUE!</v>
      </c>
      <c r="AF227" t="e" cm="1">
        <f t="array" aca="1" ref="AF227" ca="1">IF($S227="","",INDIRECT("$Z"&amp;$S227))</f>
        <v>#VALUE!</v>
      </c>
      <c r="AG227" t="str">
        <f t="shared" si="44"/>
        <v/>
      </c>
      <c r="AH227" t="str" cm="1">
        <f t="array" aca="1" ref="AH227" ca="1">IFERROR(INDIRECT("$ag"&amp;S227),"")</f>
        <v/>
      </c>
      <c r="AI227" t="e" cm="1">
        <f t="array" aca="1" ref="AI227" ca="1">INDIRECT("O"&amp;S227)</f>
        <v>#VALUE!</v>
      </c>
      <c r="AJ227" t="str">
        <f t="shared" si="45"/>
        <v/>
      </c>
    </row>
    <row r="228" spans="1:36" ht="16.5" customHeight="1">
      <c r="A228" s="130"/>
      <c r="B228" s="136"/>
      <c r="C228" s="137"/>
      <c r="D228" s="146"/>
      <c r="E228" s="146"/>
      <c r="F228" s="137"/>
      <c r="G228" s="147"/>
      <c r="H228" s="147"/>
      <c r="I228" s="147"/>
      <c r="J228" s="147"/>
      <c r="K228" s="38"/>
      <c r="L228" s="144"/>
      <c r="M228" s="144"/>
      <c r="N228" s="61"/>
      <c r="O228" s="314"/>
      <c r="Q228" t="str">
        <f t="shared" si="40"/>
        <v/>
      </c>
      <c r="S228" t="e">
        <f t="shared" ca="1" si="49"/>
        <v>#VALUE!</v>
      </c>
      <c r="T228" t="e">
        <f t="shared" ca="1" si="46"/>
        <v>#VALUE!</v>
      </c>
      <c r="U228">
        <f t="shared" si="50"/>
        <v>156</v>
      </c>
      <c r="V228">
        <v>13.750000000001</v>
      </c>
      <c r="W228">
        <f t="shared" si="53"/>
        <v>13</v>
      </c>
      <c r="X228" t="str" cm="1">
        <f t="array" aca="1" ref="X228" ca="1">IFERROR(INDEX('PC&amp;PD'!$A$1:$AS$19,ROW('PC&amp;PD'!$A$19),MATCH(INDIRECT(T228),'PC&amp;PD'!$A$1:$AS$1,0)),"")</f>
        <v/>
      </c>
      <c r="Y228" t="str">
        <f>IF(OR($N228="",$N228=0),"",IF($N228=$E$7,'Extracted info for SC'!$J$6,IF($N228=#REF!,'Extracted info for SC'!$J$7,IF($N228=#REF!,'Extracted info for SC'!$J$8,IF($N228=#REF!,'Extracted info for SC'!$J$9,IF($N228=#REF!,'Extracted info for SC'!$J$10,IF($N228=#REF!,'Extracted info for SC'!$J$11,IF($N228=#REF!,'Extracted info for SC'!$J$12,IF($N228=#REF!,'Extracted info for SC'!$J$13,IF($N228=#REF!,'Extracted info for SC'!$J$14,IF($N228=#REF!,'Extracted info for SC'!$J$15,IF($N228=#REF!,'Extracted info for SC'!$J$16,IF($N228=#REF!,'Extracted info for SC'!$J$17,IF($N228=#REF!,'Extracted info for SC'!$J$18,""))))))))))))))</f>
        <v/>
      </c>
      <c r="AA228" t="str">
        <f t="shared" si="41"/>
        <v/>
      </c>
      <c r="AB228" t="str">
        <f t="shared" si="42"/>
        <v/>
      </c>
      <c r="AC228" t="e">
        <f t="shared" ca="1" si="43"/>
        <v>#VALUE!</v>
      </c>
      <c r="AD228" t="str" cm="1">
        <f t="array" aca="1" ref="AD228" ca="1">IFERROR(IF((LEFT(INDIRECT("$F"&amp;$S228),4))="GOTS",IF($G228="Organic","GOTS_Organic_raw",(IF($G228="Responsible","GOTS_Responsible",(IF($G228="No Attribute (Conventional)","GOTS_conventional",(IF($G228="Recycled Pre/Post-Consumer","GOTS_pre_post",(IF($G228="In-Conversion","GOTS_in_conversion",(IF($G228="Sustainably Sourced","Sustainably_sourced",(IF($G228="Recycled pre-consumer organic","GOTS_recycled_organic",""))))))))))))),IF($G228="Organic","Organic",(IF($G228="Responsible","Responsible",(IF($G228="No Attribute (Conventional)","No_Attribute_Conventional",(IF($G228="Recycled Pre/Post-Consumer","Recycled_Pre_Post_Consumer",(IF($G228="In-Conversion","In_Conversion",(IF($G228="Recycled Pre-Consumer","Recycled_Pre_Consumer",(IF($G228="Recycled Post-Consumer","Recycled_Post_Consumer",(IF($G228="Sustainably Sourced","Sustainably_sourced",(IF($G228="Recycled pre-consumer organic","GOTS_recycled_organic","")))))))))))))))))),"")</f>
        <v/>
      </c>
      <c r="AE228" t="e" cm="1">
        <f t="array" aca="1" ref="AE228" ca="1">IF($I228="",IF(INDIRECT("$F"&amp;$S228)="","",IF(LEFT(INDIRECT("$F"&amp;$S228),3)="GRS","GRS_RCS_RM",IF((LEFT(INDIRECT("$F"&amp;$S228),3))="RCS","GRS_RCS_RM",IF(INDIRECT("$F"&amp;$S228)="OCS (No Label)","OCS_Conversion_RM",IF(LEFT(INDIRECT("$F"&amp;$S228),3)="OCS","OCS_RM",IF(RIGHT(INDIRECT("$F"&amp;$S228),10)="conversion","GOTS_RM_conversion",IF((LEFT(INDIRECT("$F"&amp;$S228),4))="GOTS","GOTS_RM","Responsible_RM"))))))),"DELETERM")</f>
        <v>#VALUE!</v>
      </c>
      <c r="AF228" t="e" cm="1">
        <f t="array" aca="1" ref="AF228" ca="1">IF($S228="","",INDIRECT("$Z"&amp;$S228))</f>
        <v>#VALUE!</v>
      </c>
      <c r="AG228" t="str">
        <f t="shared" si="44"/>
        <v/>
      </c>
      <c r="AH228" t="str" cm="1">
        <f t="array" aca="1" ref="AH228" ca="1">IFERROR(INDIRECT("$ag"&amp;S228),"")</f>
        <v/>
      </c>
      <c r="AI228" t="e" cm="1">
        <f t="array" aca="1" ref="AI228" ca="1">INDIRECT("O"&amp;S228)</f>
        <v>#VALUE!</v>
      </c>
      <c r="AJ228" t="str">
        <f t="shared" si="45"/>
        <v/>
      </c>
    </row>
    <row r="229" spans="1:36" ht="16.5" customHeight="1">
      <c r="A229" s="130"/>
      <c r="B229" s="136"/>
      <c r="C229" s="137"/>
      <c r="D229" s="146"/>
      <c r="E229" s="146"/>
      <c r="F229" s="137"/>
      <c r="G229" s="147"/>
      <c r="H229" s="147"/>
      <c r="I229" s="147"/>
      <c r="J229" s="147"/>
      <c r="K229" s="38"/>
      <c r="L229" s="144"/>
      <c r="M229" s="144"/>
      <c r="N229" s="61"/>
      <c r="O229" s="314"/>
      <c r="Q229" t="str">
        <f t="shared" si="40"/>
        <v/>
      </c>
      <c r="S229" t="e">
        <f t="shared" ca="1" si="49"/>
        <v>#VALUE!</v>
      </c>
      <c r="T229" t="e">
        <f t="shared" ca="1" si="46"/>
        <v>#VALUE!</v>
      </c>
      <c r="U229">
        <f t="shared" si="50"/>
        <v>156</v>
      </c>
      <c r="V229">
        <v>13.8333333333343</v>
      </c>
      <c r="W229">
        <f t="shared" si="53"/>
        <v>13</v>
      </c>
      <c r="X229" t="str" cm="1">
        <f t="array" aca="1" ref="X229" ca="1">IFERROR(INDEX('PC&amp;PD'!$A$1:$AS$19,ROW('PC&amp;PD'!$A$19),MATCH(INDIRECT(T229),'PC&amp;PD'!$A$1:$AS$1,0)),"")</f>
        <v/>
      </c>
      <c r="Y229" t="str">
        <f>IF(OR($N229="",$N229=0),"",IF($N229=$E$7,'Extracted info for SC'!$J$6,IF($N229=#REF!,'Extracted info for SC'!$J$7,IF($N229=#REF!,'Extracted info for SC'!$J$8,IF($N229=#REF!,'Extracted info for SC'!$J$9,IF($N229=#REF!,'Extracted info for SC'!$J$10,IF($N229=#REF!,'Extracted info for SC'!$J$11,IF($N229=#REF!,'Extracted info for SC'!$J$12,IF($N229=#REF!,'Extracted info for SC'!$J$13,IF($N229=#REF!,'Extracted info for SC'!$J$14,IF($N229=#REF!,'Extracted info for SC'!$J$15,IF($N229=#REF!,'Extracted info for SC'!$J$16,IF($N229=#REF!,'Extracted info for SC'!$J$17,IF($N229=#REF!,'Extracted info for SC'!$J$18,""))))))))))))))</f>
        <v/>
      </c>
      <c r="AA229" t="str">
        <f t="shared" si="41"/>
        <v/>
      </c>
      <c r="AB229" t="str">
        <f t="shared" si="42"/>
        <v/>
      </c>
      <c r="AC229" t="e">
        <f t="shared" ca="1" si="43"/>
        <v>#VALUE!</v>
      </c>
      <c r="AD229" t="str" cm="1">
        <f t="array" aca="1" ref="AD229" ca="1">IFERROR(IF((LEFT(INDIRECT("$F"&amp;$S229),4))="GOTS",IF($G229="Organic","GOTS_Organic_raw",(IF($G229="Responsible","GOTS_Responsible",(IF($G229="No Attribute (Conventional)","GOTS_conventional",(IF($G229="Recycled Pre/Post-Consumer","GOTS_pre_post",(IF($G229="In-Conversion","GOTS_in_conversion",(IF($G229="Sustainably Sourced","Sustainably_sourced",(IF($G229="Recycled pre-consumer organic","GOTS_recycled_organic",""))))))))))))),IF($G229="Organic","Organic",(IF($G229="Responsible","Responsible",(IF($G229="No Attribute (Conventional)","No_Attribute_Conventional",(IF($G229="Recycled Pre/Post-Consumer","Recycled_Pre_Post_Consumer",(IF($G229="In-Conversion","In_Conversion",(IF($G229="Recycled Pre-Consumer","Recycled_Pre_Consumer",(IF($G229="Recycled Post-Consumer","Recycled_Post_Consumer",(IF($G229="Sustainably Sourced","Sustainably_sourced",(IF($G229="Recycled pre-consumer organic","GOTS_recycled_organic","")))))))))))))))))),"")</f>
        <v/>
      </c>
      <c r="AE229" t="e" cm="1">
        <f t="array" aca="1" ref="AE229" ca="1">IF($I229="",IF(INDIRECT("$F"&amp;$S229)="","",IF(LEFT(INDIRECT("$F"&amp;$S229),3)="GRS","GRS_RCS_RM",IF((LEFT(INDIRECT("$F"&amp;$S229),3))="RCS","GRS_RCS_RM",IF(INDIRECT("$F"&amp;$S229)="OCS (No Label)","OCS_Conversion_RM",IF(LEFT(INDIRECT("$F"&amp;$S229),3)="OCS","OCS_RM",IF(RIGHT(INDIRECT("$F"&amp;$S229),10)="conversion","GOTS_RM_conversion",IF((LEFT(INDIRECT("$F"&amp;$S229),4))="GOTS","GOTS_RM","Responsible_RM"))))))),"DELETERM")</f>
        <v>#VALUE!</v>
      </c>
      <c r="AF229" t="e" cm="1">
        <f t="array" aca="1" ref="AF229" ca="1">IF($S229="","",INDIRECT("$Z"&amp;$S229))</f>
        <v>#VALUE!</v>
      </c>
      <c r="AG229" t="str">
        <f t="shared" si="44"/>
        <v/>
      </c>
      <c r="AH229" t="str" cm="1">
        <f t="array" aca="1" ref="AH229" ca="1">IFERROR(INDIRECT("$ag"&amp;S229),"")</f>
        <v/>
      </c>
      <c r="AI229" t="e" cm="1">
        <f t="array" aca="1" ref="AI229" ca="1">INDIRECT("O"&amp;S229)</f>
        <v>#VALUE!</v>
      </c>
      <c r="AJ229" t="str">
        <f t="shared" si="45"/>
        <v/>
      </c>
    </row>
    <row r="230" spans="1:36" ht="16.5" customHeight="1" thickBot="1">
      <c r="A230" s="131"/>
      <c r="B230" s="138"/>
      <c r="C230" s="139"/>
      <c r="D230" s="148"/>
      <c r="E230" s="148"/>
      <c r="F230" s="139"/>
      <c r="G230" s="149"/>
      <c r="H230" s="149"/>
      <c r="I230" s="149"/>
      <c r="J230" s="149"/>
      <c r="K230" s="39"/>
      <c r="L230" s="145"/>
      <c r="M230" s="145"/>
      <c r="N230" s="62"/>
      <c r="O230" s="315"/>
      <c r="Q230" t="str">
        <f t="shared" si="40"/>
        <v/>
      </c>
      <c r="S230" t="e">
        <f t="shared" ca="1" si="49"/>
        <v>#VALUE!</v>
      </c>
      <c r="T230" t="e">
        <f t="shared" ca="1" si="46"/>
        <v>#VALUE!</v>
      </c>
      <c r="U230">
        <f t="shared" si="50"/>
        <v>156</v>
      </c>
      <c r="V230">
        <v>13.9166666666677</v>
      </c>
      <c r="W230">
        <f t="shared" si="53"/>
        <v>13</v>
      </c>
      <c r="X230" t="str" cm="1">
        <f t="array" aca="1" ref="X230" ca="1">IFERROR(INDEX('PC&amp;PD'!$A$1:$AS$19,ROW('PC&amp;PD'!$A$19),MATCH(INDIRECT(T230),'PC&amp;PD'!$A$1:$AS$1,0)),"")</f>
        <v/>
      </c>
      <c r="Y230" t="str">
        <f>IF(OR($N230="",$N230=0),"",IF($N230=$E$7,'Extracted info for SC'!$J$6,IF($N230=#REF!,'Extracted info for SC'!$J$7,IF($N230=#REF!,'Extracted info for SC'!$J$8,IF($N230=#REF!,'Extracted info for SC'!$J$9,IF($N230=#REF!,'Extracted info for SC'!$J$10,IF($N230=#REF!,'Extracted info for SC'!$J$11,IF($N230=#REF!,'Extracted info for SC'!$J$12,IF($N230=#REF!,'Extracted info for SC'!$J$13,IF($N230=#REF!,'Extracted info for SC'!$J$14,IF($N230=#REF!,'Extracted info for SC'!$J$15,IF($N230=#REF!,'Extracted info for SC'!$J$16,IF($N230=#REF!,'Extracted info for SC'!$J$17,IF($N230=#REF!,'Extracted info for SC'!$J$18,""))))))))))))))</f>
        <v/>
      </c>
      <c r="AA230" t="str">
        <f t="shared" si="41"/>
        <v/>
      </c>
      <c r="AB230" t="str">
        <f t="shared" si="42"/>
        <v/>
      </c>
      <c r="AC230" t="e">
        <f t="shared" ca="1" si="43"/>
        <v>#VALUE!</v>
      </c>
      <c r="AD230" t="str" cm="1">
        <f t="array" aca="1" ref="AD230" ca="1">IFERROR(IF((LEFT(INDIRECT("$F"&amp;$S230),4))="GOTS",IF($G230="Organic","GOTS_Organic_raw",(IF($G230="Responsible","GOTS_Responsible",(IF($G230="No Attribute (Conventional)","GOTS_conventional",(IF($G230="Recycled Pre/Post-Consumer","GOTS_pre_post",(IF($G230="In-Conversion","GOTS_in_conversion",(IF($G230="Sustainably Sourced","Sustainably_sourced",(IF($G230="Recycled pre-consumer organic","GOTS_recycled_organic",""))))))))))))),IF($G230="Organic","Organic",(IF($G230="Responsible","Responsible",(IF($G230="No Attribute (Conventional)","No_Attribute_Conventional",(IF($G230="Recycled Pre/Post-Consumer","Recycled_Pre_Post_Consumer",(IF($G230="In-Conversion","In_Conversion",(IF($G230="Recycled Pre-Consumer","Recycled_Pre_Consumer",(IF($G230="Recycled Post-Consumer","Recycled_Post_Consumer",(IF($G230="Sustainably Sourced","Sustainably_sourced",(IF($G230="Recycled pre-consumer organic","GOTS_recycled_organic","")))))))))))))))))),"")</f>
        <v/>
      </c>
      <c r="AE230" t="e" cm="1">
        <f t="array" aca="1" ref="AE230" ca="1">IF($I230="",IF(INDIRECT("$F"&amp;$S230)="","",IF(LEFT(INDIRECT("$F"&amp;$S230),3)="GRS","GRS_RCS_RM",IF((LEFT(INDIRECT("$F"&amp;$S230),3))="RCS","GRS_RCS_RM",IF(INDIRECT("$F"&amp;$S230)="OCS (No Label)","OCS_Conversion_RM",IF(LEFT(INDIRECT("$F"&amp;$S230),3)="OCS","OCS_RM",IF(RIGHT(INDIRECT("$F"&amp;$S230),10)="conversion","GOTS_RM_conversion",IF((LEFT(INDIRECT("$F"&amp;$S230),4))="GOTS","GOTS_RM","Responsible_RM"))))))),"DELETERM")</f>
        <v>#VALUE!</v>
      </c>
      <c r="AF230" t="e" cm="1">
        <f t="array" aca="1" ref="AF230" ca="1">IF($S230="","",INDIRECT("$Z"&amp;$S230))</f>
        <v>#VALUE!</v>
      </c>
      <c r="AG230" t="str">
        <f t="shared" si="44"/>
        <v/>
      </c>
      <c r="AH230" t="str" cm="1">
        <f t="array" aca="1" ref="AH230" ca="1">IFERROR(INDIRECT("$ag"&amp;S230),"")</f>
        <v/>
      </c>
      <c r="AI230" t="e" cm="1">
        <f t="array" aca="1" ref="AI230" ca="1">INDIRECT("O"&amp;S230)</f>
        <v>#VALUE!</v>
      </c>
      <c r="AJ230" t="str">
        <f t="shared" si="45"/>
        <v/>
      </c>
    </row>
    <row r="231" spans="1:36" ht="16.5" customHeight="1">
      <c r="A231" s="128" t="str">
        <f>IF(B231="","",COUNTA($B$63:$B231))</f>
        <v/>
      </c>
      <c r="B231" s="132"/>
      <c r="C231" s="133"/>
      <c r="D231" s="140"/>
      <c r="E231" s="140"/>
      <c r="F231" s="133"/>
      <c r="G231" s="141"/>
      <c r="H231" s="141"/>
      <c r="I231" s="141"/>
      <c r="J231" s="141"/>
      <c r="K231" s="37"/>
      <c r="L231" s="142" t="str">
        <f>IF(R231="","",LEFT(R231,LEN(R231)-2))</f>
        <v/>
      </c>
      <c r="M231" s="142"/>
      <c r="N231" s="60"/>
      <c r="O231" s="313"/>
      <c r="Q231" t="str">
        <f t="shared" si="40"/>
        <v/>
      </c>
      <c r="R231" t="str">
        <f t="shared" ref="R231" si="56">CONCATENATE($Q231,Q232,Q233,Q234,Q235,Q236,$Q237,$Q238,$Q239,$Q240,$Q241,$Q242)</f>
        <v/>
      </c>
      <c r="S231" t="e">
        <f t="shared" ca="1" si="49"/>
        <v>#VALUE!</v>
      </c>
      <c r="T231" t="e">
        <f t="shared" ca="1" si="46"/>
        <v>#VALUE!</v>
      </c>
      <c r="U231">
        <f t="shared" si="50"/>
        <v>168</v>
      </c>
      <c r="V231">
        <v>14.000000000001</v>
      </c>
      <c r="W231">
        <f t="shared" si="53"/>
        <v>14</v>
      </c>
      <c r="X231" t="str" cm="1">
        <f t="array" aca="1" ref="X231" ca="1">IFERROR(INDEX('PC&amp;PD'!$A$1:$AS$19,ROW('PC&amp;PD'!$A$19),MATCH(INDIRECT(T231),'PC&amp;PD'!$A$1:$AS$1,0)),"")</f>
        <v/>
      </c>
      <c r="Y231" t="str">
        <f>IF(OR($N231="",$N231=0),"",IF($N231=$E$7,'Extracted info for SC'!$J$6,IF($N231=#REF!,'Extracted info for SC'!$J$7,IF($N231=#REF!,'Extracted info for SC'!$J$8,IF($N231=#REF!,'Extracted info for SC'!$J$9,IF($N231=#REF!,'Extracted info for SC'!$J$10,IF($N231=#REF!,'Extracted info for SC'!$J$11,IF($N231=#REF!,'Extracted info for SC'!$J$12,IF($N231=#REF!,'Extracted info for SC'!$J$13,IF($N231=#REF!,'Extracted info for SC'!$J$14,IF($N231=#REF!,'Extracted info for SC'!$J$15,IF($N231=#REF!,'Extracted info for SC'!$J$16,IF($N231=#REF!,'Extracted info for SC'!$J$17,IF($N231=#REF!,'Extracted info for SC'!$J$18,""))))))))))))))</f>
        <v/>
      </c>
      <c r="Z231" t="str">
        <f t="shared" ref="Z231" si="57">IFERROR(IF($F231="OCS 100","OCS (OCS 100)",IF($F231="OCS Blended","OCS (OCS Blended)",IF($F231="OCS (No Label)","OCS (No Label)",IF($F231="RCS 100","RCS (RCS 100)",IF($F231="RCS Blended","RCS (RCS Blended)",IF($F231="GRS","GRS (GRS)",IF($F231="GRS (No Label)", "GRS (No Label)",IF($F231="RDS","RDS (RDS)",IF($F231="RWS","RWS (RWS)",IF($F231="RAS","RAS (RAS)",IF($F231="RMS","RMS (RMS)",IF($F231="GOTS Organic","GOTS (Organic)",IF($F231="GOTS Made with organic","GOTS (Made with Organic)",IF($F231="GOTS Organic - in conversion","GOTS (Organic - In Conversion)",IF($F231="GOTS Made with organic - in conversion","GOTS (Made with Organic - In Conversion)",""))))))))))))))),"")</f>
        <v/>
      </c>
      <c r="AA231" t="str">
        <f t="shared" si="41"/>
        <v/>
      </c>
      <c r="AB231" t="str">
        <f t="shared" si="42"/>
        <v/>
      </c>
      <c r="AC231" t="e">
        <f t="shared" ca="1" si="43"/>
        <v>#VALUE!</v>
      </c>
      <c r="AD231" t="str" cm="1">
        <f t="array" aca="1" ref="AD231" ca="1">IFERROR(IF((LEFT(INDIRECT("$F"&amp;$S231),4))="GOTS",IF($G231="Organic","GOTS_Organic_raw",(IF($G231="Responsible","GOTS_Responsible",(IF($G231="No Attribute (Conventional)","GOTS_conventional",(IF($G231="Recycled Pre/Post-Consumer","GOTS_pre_post",(IF($G231="In-Conversion","GOTS_in_conversion",(IF($G231="Sustainably Sourced","Sustainably_sourced",(IF($G231="Recycled pre-consumer organic","GOTS_recycled_organic",""))))))))))))),IF($G231="Organic","Organic",(IF($G231="Responsible","Responsible",(IF($G231="No Attribute (Conventional)","No_Attribute_Conventional",(IF($G231="Recycled Pre/Post-Consumer","Recycled_Pre_Post_Consumer",(IF($G231="In-Conversion","In_Conversion",(IF($G231="Recycled Pre-Consumer","Recycled_Pre_Consumer",(IF($G231="Recycled Post-Consumer","Recycled_Post_Consumer",(IF($G231="Sustainably Sourced","Sustainably_sourced",(IF($G231="Recycled pre-consumer organic","GOTS_recycled_organic","")))))))))))))))))),"")</f>
        <v/>
      </c>
      <c r="AE231" t="e" cm="1">
        <f t="array" aca="1" ref="AE231" ca="1">IF($I231="",IF(INDIRECT("$F"&amp;$S231)="","",IF(LEFT(INDIRECT("$F"&amp;$S231),3)="GRS","GRS_RCS_RM",IF((LEFT(INDIRECT("$F"&amp;$S231),3))="RCS","GRS_RCS_RM",IF(INDIRECT("$F"&amp;$S231)="OCS (No Label)","OCS_Conversion_RM",IF(LEFT(INDIRECT("$F"&amp;$S231),3)="OCS","OCS_RM",IF(RIGHT(INDIRECT("$F"&amp;$S231),10)="conversion","GOTS_RM_conversion",IF((LEFT(INDIRECT("$F"&amp;$S231),4))="GOTS","GOTS_RM","Responsible_RM"))))))),"DELETERM")</f>
        <v>#VALUE!</v>
      </c>
      <c r="AF231" t="e" cm="1">
        <f t="array" aca="1" ref="AF231" ca="1">IF($S231="","",INDIRECT("$Z"&amp;$S231))</f>
        <v>#VALUE!</v>
      </c>
      <c r="AG231" t="str">
        <f t="shared" si="44"/>
        <v/>
      </c>
      <c r="AH231" t="str" cm="1">
        <f t="array" aca="1" ref="AH231" ca="1">IFERROR(INDIRECT("$ag"&amp;S231),"")</f>
        <v/>
      </c>
      <c r="AI231" t="e" cm="1">
        <f t="array" aca="1" ref="AI231" ca="1">INDIRECT("O"&amp;S231)</f>
        <v>#VALUE!</v>
      </c>
      <c r="AJ231" t="str">
        <f t="shared" si="45"/>
        <v/>
      </c>
    </row>
    <row r="232" spans="1:36" ht="16.5" customHeight="1">
      <c r="A232" s="129"/>
      <c r="B232" s="134"/>
      <c r="C232" s="135"/>
      <c r="D232" s="146"/>
      <c r="E232" s="146"/>
      <c r="F232" s="135"/>
      <c r="G232" s="147"/>
      <c r="H232" s="147"/>
      <c r="I232" s="147"/>
      <c r="J232" s="147"/>
      <c r="K232" s="38"/>
      <c r="L232" s="143"/>
      <c r="M232" s="143"/>
      <c r="N232" s="61"/>
      <c r="O232" s="314"/>
      <c r="Q232" t="str">
        <f t="shared" si="40"/>
        <v/>
      </c>
      <c r="S232" t="e">
        <f t="shared" ca="1" si="49"/>
        <v>#VALUE!</v>
      </c>
      <c r="T232" t="e">
        <f t="shared" ca="1" si="46"/>
        <v>#VALUE!</v>
      </c>
      <c r="U232">
        <f t="shared" si="50"/>
        <v>168</v>
      </c>
      <c r="V232">
        <v>14.0833333333344</v>
      </c>
      <c r="W232">
        <f t="shared" si="53"/>
        <v>14</v>
      </c>
      <c r="X232" t="str" cm="1">
        <f t="array" aca="1" ref="X232" ca="1">IFERROR(INDEX('PC&amp;PD'!$A$1:$AS$19,ROW('PC&amp;PD'!$A$19),MATCH(INDIRECT(T232),'PC&amp;PD'!$A$1:$AS$1,0)),"")</f>
        <v/>
      </c>
      <c r="Y232" t="str">
        <f>IF(OR($N232="",$N232=0),"",IF($N232=$E$7,'Extracted info for SC'!$J$6,IF($N232=#REF!,'Extracted info for SC'!$J$7,IF($N232=#REF!,'Extracted info for SC'!$J$8,IF($N232=#REF!,'Extracted info for SC'!$J$9,IF($N232=#REF!,'Extracted info for SC'!$J$10,IF($N232=#REF!,'Extracted info for SC'!$J$11,IF($N232=#REF!,'Extracted info for SC'!$J$12,IF($N232=#REF!,'Extracted info for SC'!$J$13,IF($N232=#REF!,'Extracted info for SC'!$J$14,IF($N232=#REF!,'Extracted info for SC'!$J$15,IF($N232=#REF!,'Extracted info for SC'!$J$16,IF($N232=#REF!,'Extracted info for SC'!$J$17,IF($N232=#REF!,'Extracted info for SC'!$J$18,""))))))))))))))</f>
        <v/>
      </c>
      <c r="AA232" t="str">
        <f t="shared" si="41"/>
        <v/>
      </c>
      <c r="AB232" t="str">
        <f t="shared" si="42"/>
        <v/>
      </c>
      <c r="AC232" t="e">
        <f t="shared" ca="1" si="43"/>
        <v>#VALUE!</v>
      </c>
      <c r="AD232" t="str" cm="1">
        <f t="array" aca="1" ref="AD232" ca="1">IFERROR(IF((LEFT(INDIRECT("$F"&amp;$S232),4))="GOTS",IF($G232="Organic","GOTS_Organic_raw",(IF($G232="Responsible","GOTS_Responsible",(IF($G232="No Attribute (Conventional)","GOTS_conventional",(IF($G232="Recycled Pre/Post-Consumer","GOTS_pre_post",(IF($G232="In-Conversion","GOTS_in_conversion",(IF($G232="Sustainably Sourced","Sustainably_sourced",(IF($G232="Recycled pre-consumer organic","GOTS_recycled_organic",""))))))))))))),IF($G232="Organic","Organic",(IF($G232="Responsible","Responsible",(IF($G232="No Attribute (Conventional)","No_Attribute_Conventional",(IF($G232="Recycled Pre/Post-Consumer","Recycled_Pre_Post_Consumer",(IF($G232="In-Conversion","In_Conversion",(IF($G232="Recycled Pre-Consumer","Recycled_Pre_Consumer",(IF($G232="Recycled Post-Consumer","Recycled_Post_Consumer",(IF($G232="Sustainably Sourced","Sustainably_sourced",(IF($G232="Recycled pre-consumer organic","GOTS_recycled_organic","")))))))))))))))))),"")</f>
        <v/>
      </c>
      <c r="AE232" t="e" cm="1">
        <f t="array" aca="1" ref="AE232" ca="1">IF($I232="",IF(INDIRECT("$F"&amp;$S232)="","",IF(LEFT(INDIRECT("$F"&amp;$S232),3)="GRS","GRS_RCS_RM",IF((LEFT(INDIRECT("$F"&amp;$S232),3))="RCS","GRS_RCS_RM",IF(INDIRECT("$F"&amp;$S232)="OCS (No Label)","OCS_Conversion_RM",IF(LEFT(INDIRECT("$F"&amp;$S232),3)="OCS","OCS_RM",IF(RIGHT(INDIRECT("$F"&amp;$S232),10)="conversion","GOTS_RM_conversion",IF((LEFT(INDIRECT("$F"&amp;$S232),4))="GOTS","GOTS_RM","Responsible_RM"))))))),"DELETERM")</f>
        <v>#VALUE!</v>
      </c>
      <c r="AF232" t="e" cm="1">
        <f t="array" aca="1" ref="AF232" ca="1">IF($S232="","",INDIRECT("$Z"&amp;$S232))</f>
        <v>#VALUE!</v>
      </c>
      <c r="AG232" t="str">
        <f t="shared" si="44"/>
        <v/>
      </c>
      <c r="AH232" t="str" cm="1">
        <f t="array" aca="1" ref="AH232" ca="1">IFERROR(INDIRECT("$ag"&amp;S232),"")</f>
        <v/>
      </c>
      <c r="AI232" t="e" cm="1">
        <f t="array" aca="1" ref="AI232" ca="1">INDIRECT("O"&amp;S232)</f>
        <v>#VALUE!</v>
      </c>
      <c r="AJ232" t="str">
        <f t="shared" si="45"/>
        <v/>
      </c>
    </row>
    <row r="233" spans="1:36" ht="16.5" customHeight="1">
      <c r="A233" s="129"/>
      <c r="B233" s="134"/>
      <c r="C233" s="135"/>
      <c r="D233" s="146"/>
      <c r="E233" s="146"/>
      <c r="F233" s="135"/>
      <c r="G233" s="147"/>
      <c r="H233" s="147"/>
      <c r="I233" s="147"/>
      <c r="J233" s="147"/>
      <c r="K233" s="38"/>
      <c r="L233" s="143"/>
      <c r="M233" s="143"/>
      <c r="N233" s="61"/>
      <c r="O233" s="314"/>
      <c r="Q233" t="str">
        <f t="shared" si="40"/>
        <v/>
      </c>
      <c r="S233" t="e">
        <f t="shared" ca="1" si="49"/>
        <v>#VALUE!</v>
      </c>
      <c r="T233" t="e">
        <f t="shared" ca="1" si="46"/>
        <v>#VALUE!</v>
      </c>
      <c r="U233">
        <f t="shared" si="50"/>
        <v>168</v>
      </c>
      <c r="V233">
        <v>14.1666666666677</v>
      </c>
      <c r="W233">
        <f t="shared" si="53"/>
        <v>14</v>
      </c>
      <c r="X233" t="str" cm="1">
        <f t="array" aca="1" ref="X233" ca="1">IFERROR(INDEX('PC&amp;PD'!$A$1:$AS$19,ROW('PC&amp;PD'!$A$19),MATCH(INDIRECT(T233),'PC&amp;PD'!$A$1:$AS$1,0)),"")</f>
        <v/>
      </c>
      <c r="Y233" t="str">
        <f>IF(OR($N233="",$N233=0),"",IF($N233=$E$7,'Extracted info for SC'!$J$6,IF($N233=#REF!,'Extracted info for SC'!$J$7,IF($N233=#REF!,'Extracted info for SC'!$J$8,IF($N233=#REF!,'Extracted info for SC'!$J$9,IF($N233=#REF!,'Extracted info for SC'!$J$10,IF($N233=#REF!,'Extracted info for SC'!$J$11,IF($N233=#REF!,'Extracted info for SC'!$J$12,IF($N233=#REF!,'Extracted info for SC'!$J$13,IF($N233=#REF!,'Extracted info for SC'!$J$14,IF($N233=#REF!,'Extracted info for SC'!$J$15,IF($N233=#REF!,'Extracted info for SC'!$J$16,IF($N233=#REF!,'Extracted info for SC'!$J$17,IF($N233=#REF!,'Extracted info for SC'!$J$18,""))))))))))))))</f>
        <v/>
      </c>
      <c r="AA233" t="str">
        <f t="shared" si="41"/>
        <v/>
      </c>
      <c r="AB233" t="str">
        <f t="shared" si="42"/>
        <v/>
      </c>
      <c r="AC233" t="e">
        <f t="shared" ca="1" si="43"/>
        <v>#VALUE!</v>
      </c>
      <c r="AD233" t="str" cm="1">
        <f t="array" aca="1" ref="AD233" ca="1">IFERROR(IF((LEFT(INDIRECT("$F"&amp;$S233),4))="GOTS",IF($G233="Organic","GOTS_Organic_raw",(IF($G233="Responsible","GOTS_Responsible",(IF($G233="No Attribute (Conventional)","GOTS_conventional",(IF($G233="Recycled Pre/Post-Consumer","GOTS_pre_post",(IF($G233="In-Conversion","GOTS_in_conversion",(IF($G233="Sustainably Sourced","Sustainably_sourced",(IF($G233="Recycled pre-consumer organic","GOTS_recycled_organic",""))))))))))))),IF($G233="Organic","Organic",(IF($G233="Responsible","Responsible",(IF($G233="No Attribute (Conventional)","No_Attribute_Conventional",(IF($G233="Recycled Pre/Post-Consumer","Recycled_Pre_Post_Consumer",(IF($G233="In-Conversion","In_Conversion",(IF($G233="Recycled Pre-Consumer","Recycled_Pre_Consumer",(IF($G233="Recycled Post-Consumer","Recycled_Post_Consumer",(IF($G233="Sustainably Sourced","Sustainably_sourced",(IF($G233="Recycled pre-consumer organic","GOTS_recycled_organic","")))))))))))))))))),"")</f>
        <v/>
      </c>
      <c r="AE233" t="e" cm="1">
        <f t="array" aca="1" ref="AE233" ca="1">IF($I233="",IF(INDIRECT("$F"&amp;$S233)="","",IF(LEFT(INDIRECT("$F"&amp;$S233),3)="GRS","GRS_RCS_RM",IF((LEFT(INDIRECT("$F"&amp;$S233),3))="RCS","GRS_RCS_RM",IF(INDIRECT("$F"&amp;$S233)="OCS (No Label)","OCS_Conversion_RM",IF(LEFT(INDIRECT("$F"&amp;$S233),3)="OCS","OCS_RM",IF(RIGHT(INDIRECT("$F"&amp;$S233),10)="conversion","GOTS_RM_conversion",IF((LEFT(INDIRECT("$F"&amp;$S233),4))="GOTS","GOTS_RM","Responsible_RM"))))))),"DELETERM")</f>
        <v>#VALUE!</v>
      </c>
      <c r="AF233" t="e" cm="1">
        <f t="array" aca="1" ref="AF233" ca="1">IF($S233="","",INDIRECT("$Z"&amp;$S233))</f>
        <v>#VALUE!</v>
      </c>
      <c r="AG233" t="str">
        <f t="shared" si="44"/>
        <v/>
      </c>
      <c r="AH233" t="str" cm="1">
        <f t="array" aca="1" ref="AH233" ca="1">IFERROR(INDIRECT("$ag"&amp;S233),"")</f>
        <v/>
      </c>
      <c r="AI233" t="e" cm="1">
        <f t="array" aca="1" ref="AI233" ca="1">INDIRECT("O"&amp;S233)</f>
        <v>#VALUE!</v>
      </c>
      <c r="AJ233" t="str">
        <f t="shared" si="45"/>
        <v/>
      </c>
    </row>
    <row r="234" spans="1:36" ht="16.5" customHeight="1">
      <c r="A234" s="129"/>
      <c r="B234" s="134"/>
      <c r="C234" s="135"/>
      <c r="D234" s="146"/>
      <c r="E234" s="146"/>
      <c r="F234" s="135"/>
      <c r="G234" s="147"/>
      <c r="H234" s="147"/>
      <c r="I234" s="147"/>
      <c r="J234" s="147"/>
      <c r="K234" s="38"/>
      <c r="L234" s="143"/>
      <c r="M234" s="143"/>
      <c r="N234" s="61"/>
      <c r="O234" s="314"/>
      <c r="Q234" t="str">
        <f t="shared" si="40"/>
        <v/>
      </c>
      <c r="S234" t="e">
        <f t="shared" ca="1" si="49"/>
        <v>#VALUE!</v>
      </c>
      <c r="T234" t="e">
        <f t="shared" ca="1" si="46"/>
        <v>#VALUE!</v>
      </c>
      <c r="U234">
        <f t="shared" si="50"/>
        <v>168</v>
      </c>
      <c r="V234">
        <v>14.250000000001</v>
      </c>
      <c r="W234">
        <f t="shared" si="53"/>
        <v>14</v>
      </c>
      <c r="X234" t="str" cm="1">
        <f t="array" aca="1" ref="X234" ca="1">IFERROR(INDEX('PC&amp;PD'!$A$1:$AS$19,ROW('PC&amp;PD'!$A$19),MATCH(INDIRECT(T234),'PC&amp;PD'!$A$1:$AS$1,0)),"")</f>
        <v/>
      </c>
      <c r="Y234" t="str">
        <f>IF(OR($N234="",$N234=0),"",IF($N234=$E$7,'Extracted info for SC'!$J$6,IF($N234=#REF!,'Extracted info for SC'!$J$7,IF($N234=#REF!,'Extracted info for SC'!$J$8,IF($N234=#REF!,'Extracted info for SC'!$J$9,IF($N234=#REF!,'Extracted info for SC'!$J$10,IF($N234=#REF!,'Extracted info for SC'!$J$11,IF($N234=#REF!,'Extracted info for SC'!$J$12,IF($N234=#REF!,'Extracted info for SC'!$J$13,IF($N234=#REF!,'Extracted info for SC'!$J$14,IF($N234=#REF!,'Extracted info for SC'!$J$15,IF($N234=#REF!,'Extracted info for SC'!$J$16,IF($N234=#REF!,'Extracted info for SC'!$J$17,IF($N234=#REF!,'Extracted info for SC'!$J$18,""))))))))))))))</f>
        <v/>
      </c>
      <c r="AA234" t="str">
        <f t="shared" si="41"/>
        <v/>
      </c>
      <c r="AB234" t="str">
        <f t="shared" si="42"/>
        <v/>
      </c>
      <c r="AC234" t="e">
        <f t="shared" ca="1" si="43"/>
        <v>#VALUE!</v>
      </c>
      <c r="AD234" t="str" cm="1">
        <f t="array" aca="1" ref="AD234" ca="1">IFERROR(IF((LEFT(INDIRECT("$F"&amp;$S234),4))="GOTS",IF($G234="Organic","GOTS_Organic_raw",(IF($G234="Responsible","GOTS_Responsible",(IF($G234="No Attribute (Conventional)","GOTS_conventional",(IF($G234="Recycled Pre/Post-Consumer","GOTS_pre_post",(IF($G234="In-Conversion","GOTS_in_conversion",(IF($G234="Sustainably Sourced","Sustainably_sourced",(IF($G234="Recycled pre-consumer organic","GOTS_recycled_organic",""))))))))))))),IF($G234="Organic","Organic",(IF($G234="Responsible","Responsible",(IF($G234="No Attribute (Conventional)","No_Attribute_Conventional",(IF($G234="Recycled Pre/Post-Consumer","Recycled_Pre_Post_Consumer",(IF($G234="In-Conversion","In_Conversion",(IF($G234="Recycled Pre-Consumer","Recycled_Pre_Consumer",(IF($G234="Recycled Post-Consumer","Recycled_Post_Consumer",(IF($G234="Sustainably Sourced","Sustainably_sourced",(IF($G234="Recycled pre-consumer organic","GOTS_recycled_organic","")))))))))))))))))),"")</f>
        <v/>
      </c>
      <c r="AE234" t="e" cm="1">
        <f t="array" aca="1" ref="AE234" ca="1">IF($I234="",IF(INDIRECT("$F"&amp;$S234)="","",IF(LEFT(INDIRECT("$F"&amp;$S234),3)="GRS","GRS_RCS_RM",IF((LEFT(INDIRECT("$F"&amp;$S234),3))="RCS","GRS_RCS_RM",IF(INDIRECT("$F"&amp;$S234)="OCS (No Label)","OCS_Conversion_RM",IF(LEFT(INDIRECT("$F"&amp;$S234),3)="OCS","OCS_RM",IF(RIGHT(INDIRECT("$F"&amp;$S234),10)="conversion","GOTS_RM_conversion",IF((LEFT(INDIRECT("$F"&amp;$S234),4))="GOTS","GOTS_RM","Responsible_RM"))))))),"DELETERM")</f>
        <v>#VALUE!</v>
      </c>
      <c r="AF234" t="e" cm="1">
        <f t="array" aca="1" ref="AF234" ca="1">IF($S234="","",INDIRECT("$Z"&amp;$S234))</f>
        <v>#VALUE!</v>
      </c>
      <c r="AG234" t="str">
        <f t="shared" si="44"/>
        <v/>
      </c>
      <c r="AH234" t="str" cm="1">
        <f t="array" aca="1" ref="AH234" ca="1">IFERROR(INDIRECT("$ag"&amp;S234),"")</f>
        <v/>
      </c>
      <c r="AI234" t="e" cm="1">
        <f t="array" aca="1" ref="AI234" ca="1">INDIRECT("O"&amp;S234)</f>
        <v>#VALUE!</v>
      </c>
      <c r="AJ234" t="str">
        <f t="shared" si="45"/>
        <v/>
      </c>
    </row>
    <row r="235" spans="1:36" ht="16.5" customHeight="1">
      <c r="A235" s="129"/>
      <c r="B235" s="134"/>
      <c r="C235" s="135"/>
      <c r="D235" s="146"/>
      <c r="E235" s="146"/>
      <c r="F235" s="135"/>
      <c r="G235" s="147"/>
      <c r="H235" s="147"/>
      <c r="I235" s="147"/>
      <c r="J235" s="147"/>
      <c r="K235" s="38"/>
      <c r="L235" s="143"/>
      <c r="M235" s="143"/>
      <c r="N235" s="61"/>
      <c r="O235" s="314"/>
      <c r="Q235" t="str">
        <f t="shared" si="40"/>
        <v/>
      </c>
      <c r="S235" t="e">
        <f t="shared" ca="1" si="49"/>
        <v>#VALUE!</v>
      </c>
      <c r="T235" t="e">
        <f t="shared" ca="1" si="46"/>
        <v>#VALUE!</v>
      </c>
      <c r="U235">
        <f t="shared" si="50"/>
        <v>168</v>
      </c>
      <c r="V235">
        <v>14.3333333333344</v>
      </c>
      <c r="W235">
        <f t="shared" si="53"/>
        <v>14</v>
      </c>
      <c r="X235" t="str" cm="1">
        <f t="array" aca="1" ref="X235" ca="1">IFERROR(INDEX('PC&amp;PD'!$A$1:$AS$19,ROW('PC&amp;PD'!$A$19),MATCH(INDIRECT(T235),'PC&amp;PD'!$A$1:$AS$1,0)),"")</f>
        <v/>
      </c>
      <c r="Y235" t="str">
        <f>IF(OR($N235="",$N235=0),"",IF($N235=$E$7,'Extracted info for SC'!$J$6,IF($N235=#REF!,'Extracted info for SC'!$J$7,IF($N235=#REF!,'Extracted info for SC'!$J$8,IF($N235=#REF!,'Extracted info for SC'!$J$9,IF($N235=#REF!,'Extracted info for SC'!$J$10,IF($N235=#REF!,'Extracted info for SC'!$J$11,IF($N235=#REF!,'Extracted info for SC'!$J$12,IF($N235=#REF!,'Extracted info for SC'!$J$13,IF($N235=#REF!,'Extracted info for SC'!$J$14,IF($N235=#REF!,'Extracted info for SC'!$J$15,IF($N235=#REF!,'Extracted info for SC'!$J$16,IF($N235=#REF!,'Extracted info for SC'!$J$17,IF($N235=#REF!,'Extracted info for SC'!$J$18,""))))))))))))))</f>
        <v/>
      </c>
      <c r="AA235" t="str">
        <f t="shared" si="41"/>
        <v/>
      </c>
      <c r="AB235" t="str">
        <f t="shared" si="42"/>
        <v/>
      </c>
      <c r="AC235" t="e">
        <f t="shared" ca="1" si="43"/>
        <v>#VALUE!</v>
      </c>
      <c r="AD235" t="str" cm="1">
        <f t="array" aca="1" ref="AD235" ca="1">IFERROR(IF((LEFT(INDIRECT("$F"&amp;$S235),4))="GOTS",IF($G235="Organic","GOTS_Organic_raw",(IF($G235="Responsible","GOTS_Responsible",(IF($G235="No Attribute (Conventional)","GOTS_conventional",(IF($G235="Recycled Pre/Post-Consumer","GOTS_pre_post",(IF($G235="In-Conversion","GOTS_in_conversion",(IF($G235="Sustainably Sourced","Sustainably_sourced",(IF($G235="Recycled pre-consumer organic","GOTS_recycled_organic",""))))))))))))),IF($G235="Organic","Organic",(IF($G235="Responsible","Responsible",(IF($G235="No Attribute (Conventional)","No_Attribute_Conventional",(IF($G235="Recycled Pre/Post-Consumer","Recycled_Pre_Post_Consumer",(IF($G235="In-Conversion","In_Conversion",(IF($G235="Recycled Pre-Consumer","Recycled_Pre_Consumer",(IF($G235="Recycled Post-Consumer","Recycled_Post_Consumer",(IF($G235="Sustainably Sourced","Sustainably_sourced",(IF($G235="Recycled pre-consumer organic","GOTS_recycled_organic","")))))))))))))))))),"")</f>
        <v/>
      </c>
      <c r="AE235" t="e" cm="1">
        <f t="array" aca="1" ref="AE235" ca="1">IF($I235="",IF(INDIRECT("$F"&amp;$S235)="","",IF(LEFT(INDIRECT("$F"&amp;$S235),3)="GRS","GRS_RCS_RM",IF((LEFT(INDIRECT("$F"&amp;$S235),3))="RCS","GRS_RCS_RM",IF(INDIRECT("$F"&amp;$S235)="OCS (No Label)","OCS_Conversion_RM",IF(LEFT(INDIRECT("$F"&amp;$S235),3)="OCS","OCS_RM",IF(RIGHT(INDIRECT("$F"&amp;$S235),10)="conversion","GOTS_RM_conversion",IF((LEFT(INDIRECT("$F"&amp;$S235),4))="GOTS","GOTS_RM","Responsible_RM"))))))),"DELETERM")</f>
        <v>#VALUE!</v>
      </c>
      <c r="AF235" t="e" cm="1">
        <f t="array" aca="1" ref="AF235" ca="1">IF($S235="","",INDIRECT("$Z"&amp;$S235))</f>
        <v>#VALUE!</v>
      </c>
      <c r="AG235" t="str">
        <f t="shared" si="44"/>
        <v/>
      </c>
      <c r="AH235" t="str" cm="1">
        <f t="array" aca="1" ref="AH235" ca="1">IFERROR(INDIRECT("$ag"&amp;S235),"")</f>
        <v/>
      </c>
      <c r="AI235" t="e" cm="1">
        <f t="array" aca="1" ref="AI235" ca="1">INDIRECT("O"&amp;S235)</f>
        <v>#VALUE!</v>
      </c>
      <c r="AJ235" t="str">
        <f t="shared" si="45"/>
        <v/>
      </c>
    </row>
    <row r="236" spans="1:36" ht="16.5" customHeight="1">
      <c r="A236" s="129"/>
      <c r="B236" s="134"/>
      <c r="C236" s="135"/>
      <c r="D236" s="146"/>
      <c r="E236" s="146"/>
      <c r="F236" s="135"/>
      <c r="G236" s="147"/>
      <c r="H236" s="147"/>
      <c r="I236" s="147"/>
      <c r="J236" s="147"/>
      <c r="K236" s="38"/>
      <c r="L236" s="143"/>
      <c r="M236" s="143"/>
      <c r="N236" s="61"/>
      <c r="O236" s="314"/>
      <c r="Q236" t="str">
        <f t="shared" si="40"/>
        <v/>
      </c>
      <c r="S236" t="e">
        <f t="shared" ca="1" si="49"/>
        <v>#VALUE!</v>
      </c>
      <c r="T236" t="e">
        <f t="shared" ca="1" si="46"/>
        <v>#VALUE!</v>
      </c>
      <c r="U236">
        <f t="shared" si="50"/>
        <v>168</v>
      </c>
      <c r="V236">
        <v>14.4166666666677</v>
      </c>
      <c r="W236">
        <f t="shared" si="53"/>
        <v>14</v>
      </c>
      <c r="X236" t="str" cm="1">
        <f t="array" aca="1" ref="X236" ca="1">IFERROR(INDEX('PC&amp;PD'!$A$1:$AS$19,ROW('PC&amp;PD'!$A$19),MATCH(INDIRECT(T236),'PC&amp;PD'!$A$1:$AS$1,0)),"")</f>
        <v/>
      </c>
      <c r="Y236" t="str">
        <f>IF(OR($N236="",$N236=0),"",IF($N236=$E$7,'Extracted info for SC'!$J$6,IF($N236=#REF!,'Extracted info for SC'!$J$7,IF($N236=#REF!,'Extracted info for SC'!$J$8,IF($N236=#REF!,'Extracted info for SC'!$J$9,IF($N236=#REF!,'Extracted info for SC'!$J$10,IF($N236=#REF!,'Extracted info for SC'!$J$11,IF($N236=#REF!,'Extracted info for SC'!$J$12,IF($N236=#REF!,'Extracted info for SC'!$J$13,IF($N236=#REF!,'Extracted info for SC'!$J$14,IF($N236=#REF!,'Extracted info for SC'!$J$15,IF($N236=#REF!,'Extracted info for SC'!$J$16,IF($N236=#REF!,'Extracted info for SC'!$J$17,IF($N236=#REF!,'Extracted info for SC'!$J$18,""))))))))))))))</f>
        <v/>
      </c>
      <c r="AA236" t="str">
        <f t="shared" si="41"/>
        <v/>
      </c>
      <c r="AB236" t="str">
        <f t="shared" si="42"/>
        <v/>
      </c>
      <c r="AC236" t="e">
        <f t="shared" ca="1" si="43"/>
        <v>#VALUE!</v>
      </c>
      <c r="AD236" t="str" cm="1">
        <f t="array" aca="1" ref="AD236" ca="1">IFERROR(IF((LEFT(INDIRECT("$F"&amp;$S236),4))="GOTS",IF($G236="Organic","GOTS_Organic_raw",(IF($G236="Responsible","GOTS_Responsible",(IF($G236="No Attribute (Conventional)","GOTS_conventional",(IF($G236="Recycled Pre/Post-Consumer","GOTS_pre_post",(IF($G236="In-Conversion","GOTS_in_conversion",(IF($G236="Sustainably Sourced","Sustainably_sourced",(IF($G236="Recycled pre-consumer organic","GOTS_recycled_organic",""))))))))))))),IF($G236="Organic","Organic",(IF($G236="Responsible","Responsible",(IF($G236="No Attribute (Conventional)","No_Attribute_Conventional",(IF($G236="Recycled Pre/Post-Consumer","Recycled_Pre_Post_Consumer",(IF($G236="In-Conversion","In_Conversion",(IF($G236="Recycled Pre-Consumer","Recycled_Pre_Consumer",(IF($G236="Recycled Post-Consumer","Recycled_Post_Consumer",(IF($G236="Sustainably Sourced","Sustainably_sourced",(IF($G236="Recycled pre-consumer organic","GOTS_recycled_organic","")))))))))))))))))),"")</f>
        <v/>
      </c>
      <c r="AE236" t="e" cm="1">
        <f t="array" aca="1" ref="AE236" ca="1">IF($I236="",IF(INDIRECT("$F"&amp;$S236)="","",IF(LEFT(INDIRECT("$F"&amp;$S236),3)="GRS","GRS_RCS_RM",IF((LEFT(INDIRECT("$F"&amp;$S236),3))="RCS","GRS_RCS_RM",IF(INDIRECT("$F"&amp;$S236)="OCS (No Label)","OCS_Conversion_RM",IF(LEFT(INDIRECT("$F"&amp;$S236),3)="OCS","OCS_RM",IF(RIGHT(INDIRECT("$F"&amp;$S236),10)="conversion","GOTS_RM_conversion",IF((LEFT(INDIRECT("$F"&amp;$S236),4))="GOTS","GOTS_RM","Responsible_RM"))))))),"DELETERM")</f>
        <v>#VALUE!</v>
      </c>
      <c r="AF236" t="e" cm="1">
        <f t="array" aca="1" ref="AF236" ca="1">IF($S236="","",INDIRECT("$Z"&amp;$S236))</f>
        <v>#VALUE!</v>
      </c>
      <c r="AG236" t="str">
        <f t="shared" si="44"/>
        <v/>
      </c>
      <c r="AH236" t="str" cm="1">
        <f t="array" aca="1" ref="AH236" ca="1">IFERROR(INDIRECT("$ag"&amp;S236),"")</f>
        <v/>
      </c>
      <c r="AI236" t="e" cm="1">
        <f t="array" aca="1" ref="AI236" ca="1">INDIRECT("O"&amp;S236)</f>
        <v>#VALUE!</v>
      </c>
      <c r="AJ236" t="str">
        <f t="shared" si="45"/>
        <v/>
      </c>
    </row>
    <row r="237" spans="1:36" ht="16.5" customHeight="1">
      <c r="A237" s="130"/>
      <c r="B237" s="136"/>
      <c r="C237" s="137"/>
      <c r="D237" s="146"/>
      <c r="E237" s="146"/>
      <c r="F237" s="137"/>
      <c r="G237" s="147"/>
      <c r="H237" s="147"/>
      <c r="I237" s="147"/>
      <c r="J237" s="147"/>
      <c r="K237" s="38"/>
      <c r="L237" s="144"/>
      <c r="M237" s="144"/>
      <c r="N237" s="61"/>
      <c r="O237" s="314"/>
      <c r="Q237" t="str">
        <f t="shared" si="40"/>
        <v/>
      </c>
      <c r="S237" t="e">
        <f t="shared" ca="1" si="49"/>
        <v>#VALUE!</v>
      </c>
      <c r="T237" t="e">
        <f t="shared" ca="1" si="46"/>
        <v>#VALUE!</v>
      </c>
      <c r="U237">
        <f t="shared" si="50"/>
        <v>168</v>
      </c>
      <c r="V237">
        <v>14.5000000000011</v>
      </c>
      <c r="W237">
        <f t="shared" si="53"/>
        <v>14</v>
      </c>
      <c r="X237" t="str" cm="1">
        <f t="array" aca="1" ref="X237" ca="1">IFERROR(INDEX('PC&amp;PD'!$A$1:$AS$19,ROW('PC&amp;PD'!$A$19),MATCH(INDIRECT(T237),'PC&amp;PD'!$A$1:$AS$1,0)),"")</f>
        <v/>
      </c>
      <c r="Y237" t="str">
        <f>IF(OR($N237="",$N237=0),"",IF($N237=$E$7,'Extracted info for SC'!$J$6,IF($N237=#REF!,'Extracted info for SC'!$J$7,IF($N237=#REF!,'Extracted info for SC'!$J$8,IF($N237=#REF!,'Extracted info for SC'!$J$9,IF($N237=#REF!,'Extracted info for SC'!$J$10,IF($N237=#REF!,'Extracted info for SC'!$J$11,IF($N237=#REF!,'Extracted info for SC'!$J$12,IF($N237=#REF!,'Extracted info for SC'!$J$13,IF($N237=#REF!,'Extracted info for SC'!$J$14,IF($N237=#REF!,'Extracted info for SC'!$J$15,IF($N237=#REF!,'Extracted info for SC'!$J$16,IF($N237=#REF!,'Extracted info for SC'!$J$17,IF($N237=#REF!,'Extracted info for SC'!$J$18,""))))))))))))))</f>
        <v/>
      </c>
      <c r="AA237" t="str">
        <f t="shared" si="41"/>
        <v/>
      </c>
      <c r="AB237" t="str">
        <f t="shared" si="42"/>
        <v/>
      </c>
      <c r="AC237" t="e">
        <f t="shared" ca="1" si="43"/>
        <v>#VALUE!</v>
      </c>
      <c r="AD237" t="str" cm="1">
        <f t="array" aca="1" ref="AD237" ca="1">IFERROR(IF((LEFT(INDIRECT("$F"&amp;$S237),4))="GOTS",IF($G237="Organic","GOTS_Organic_raw",(IF($G237="Responsible","GOTS_Responsible",(IF($G237="No Attribute (Conventional)","GOTS_conventional",(IF($G237="Recycled Pre/Post-Consumer","GOTS_pre_post",(IF($G237="In-Conversion","GOTS_in_conversion",(IF($G237="Sustainably Sourced","Sustainably_sourced",(IF($G237="Recycled pre-consumer organic","GOTS_recycled_organic",""))))))))))))),IF($G237="Organic","Organic",(IF($G237="Responsible","Responsible",(IF($G237="No Attribute (Conventional)","No_Attribute_Conventional",(IF($G237="Recycled Pre/Post-Consumer","Recycled_Pre_Post_Consumer",(IF($G237="In-Conversion","In_Conversion",(IF($G237="Recycled Pre-Consumer","Recycled_Pre_Consumer",(IF($G237="Recycled Post-Consumer","Recycled_Post_Consumer",(IF($G237="Sustainably Sourced","Sustainably_sourced",(IF($G237="Recycled pre-consumer organic","GOTS_recycled_organic","")))))))))))))))))),"")</f>
        <v/>
      </c>
      <c r="AE237" t="e" cm="1">
        <f t="array" aca="1" ref="AE237" ca="1">IF($I237="",IF(INDIRECT("$F"&amp;$S237)="","",IF(LEFT(INDIRECT("$F"&amp;$S237),3)="GRS","GRS_RCS_RM",IF((LEFT(INDIRECT("$F"&amp;$S237),3))="RCS","GRS_RCS_RM",IF(INDIRECT("$F"&amp;$S237)="OCS (No Label)","OCS_Conversion_RM",IF(LEFT(INDIRECT("$F"&amp;$S237),3)="OCS","OCS_RM",IF(RIGHT(INDIRECT("$F"&amp;$S237),10)="conversion","GOTS_RM_conversion",IF((LEFT(INDIRECT("$F"&amp;$S237),4))="GOTS","GOTS_RM","Responsible_RM"))))))),"DELETERM")</f>
        <v>#VALUE!</v>
      </c>
      <c r="AF237" t="e" cm="1">
        <f t="array" aca="1" ref="AF237" ca="1">IF($S237="","",INDIRECT("$Z"&amp;$S237))</f>
        <v>#VALUE!</v>
      </c>
      <c r="AG237" t="str">
        <f t="shared" si="44"/>
        <v/>
      </c>
      <c r="AH237" t="str" cm="1">
        <f t="array" aca="1" ref="AH237" ca="1">IFERROR(INDIRECT("$ag"&amp;S237),"")</f>
        <v/>
      </c>
      <c r="AI237" t="e" cm="1">
        <f t="array" aca="1" ref="AI237" ca="1">INDIRECT("O"&amp;S237)</f>
        <v>#VALUE!</v>
      </c>
      <c r="AJ237" t="str">
        <f t="shared" si="45"/>
        <v/>
      </c>
    </row>
    <row r="238" spans="1:36" ht="16.5" customHeight="1">
      <c r="A238" s="130"/>
      <c r="B238" s="136"/>
      <c r="C238" s="137"/>
      <c r="D238" s="146"/>
      <c r="E238" s="146"/>
      <c r="F238" s="137"/>
      <c r="G238" s="147"/>
      <c r="H238" s="147"/>
      <c r="I238" s="147"/>
      <c r="J238" s="147"/>
      <c r="K238" s="38"/>
      <c r="L238" s="144"/>
      <c r="M238" s="144"/>
      <c r="N238" s="61"/>
      <c r="O238" s="314"/>
      <c r="Q238" t="str">
        <f t="shared" si="40"/>
        <v/>
      </c>
      <c r="S238" t="e">
        <f t="shared" ca="1" si="49"/>
        <v>#VALUE!</v>
      </c>
      <c r="T238" t="e">
        <f t="shared" ca="1" si="46"/>
        <v>#VALUE!</v>
      </c>
      <c r="U238">
        <f t="shared" si="50"/>
        <v>168</v>
      </c>
      <c r="V238">
        <v>14.5833333333344</v>
      </c>
      <c r="W238">
        <f t="shared" si="53"/>
        <v>14</v>
      </c>
      <c r="X238" t="str" cm="1">
        <f t="array" aca="1" ref="X238" ca="1">IFERROR(INDEX('PC&amp;PD'!$A$1:$AS$19,ROW('PC&amp;PD'!$A$19),MATCH(INDIRECT(T238),'PC&amp;PD'!$A$1:$AS$1,0)),"")</f>
        <v/>
      </c>
      <c r="Y238" t="str">
        <f>IF(OR($N238="",$N238=0),"",IF($N238=$E$7,'Extracted info for SC'!$J$6,IF($N238=#REF!,'Extracted info for SC'!$J$7,IF($N238=#REF!,'Extracted info for SC'!$J$8,IF($N238=#REF!,'Extracted info for SC'!$J$9,IF($N238=#REF!,'Extracted info for SC'!$J$10,IF($N238=#REF!,'Extracted info for SC'!$J$11,IF($N238=#REF!,'Extracted info for SC'!$J$12,IF($N238=#REF!,'Extracted info for SC'!$J$13,IF($N238=#REF!,'Extracted info for SC'!$J$14,IF($N238=#REF!,'Extracted info for SC'!$J$15,IF($N238=#REF!,'Extracted info for SC'!$J$16,IF($N238=#REF!,'Extracted info for SC'!$J$17,IF($N238=#REF!,'Extracted info for SC'!$J$18,""))))))))))))))</f>
        <v/>
      </c>
      <c r="AA238" t="str">
        <f t="shared" si="41"/>
        <v/>
      </c>
      <c r="AB238" t="str">
        <f t="shared" si="42"/>
        <v/>
      </c>
      <c r="AC238" t="e">
        <f t="shared" ca="1" si="43"/>
        <v>#VALUE!</v>
      </c>
      <c r="AD238" t="str" cm="1">
        <f t="array" aca="1" ref="AD238" ca="1">IFERROR(IF((LEFT(INDIRECT("$F"&amp;$S238),4))="GOTS",IF($G238="Organic","GOTS_Organic_raw",(IF($G238="Responsible","GOTS_Responsible",(IF($G238="No Attribute (Conventional)","GOTS_conventional",(IF($G238="Recycled Pre/Post-Consumer","GOTS_pre_post",(IF($G238="In-Conversion","GOTS_in_conversion",(IF($G238="Sustainably Sourced","Sustainably_sourced",(IF($G238="Recycled pre-consumer organic","GOTS_recycled_organic",""))))))))))))),IF($G238="Organic","Organic",(IF($G238="Responsible","Responsible",(IF($G238="No Attribute (Conventional)","No_Attribute_Conventional",(IF($G238="Recycled Pre/Post-Consumer","Recycled_Pre_Post_Consumer",(IF($G238="In-Conversion","In_Conversion",(IF($G238="Recycled Pre-Consumer","Recycled_Pre_Consumer",(IF($G238="Recycled Post-Consumer","Recycled_Post_Consumer",(IF($G238="Sustainably Sourced","Sustainably_sourced",(IF($G238="Recycled pre-consumer organic","GOTS_recycled_organic","")))))))))))))))))),"")</f>
        <v/>
      </c>
      <c r="AE238" t="e" cm="1">
        <f t="array" aca="1" ref="AE238" ca="1">IF($I238="",IF(INDIRECT("$F"&amp;$S238)="","",IF(LEFT(INDIRECT("$F"&amp;$S238),3)="GRS","GRS_RCS_RM",IF((LEFT(INDIRECT("$F"&amp;$S238),3))="RCS","GRS_RCS_RM",IF(INDIRECT("$F"&amp;$S238)="OCS (No Label)","OCS_Conversion_RM",IF(LEFT(INDIRECT("$F"&amp;$S238),3)="OCS","OCS_RM",IF(RIGHT(INDIRECT("$F"&amp;$S238),10)="conversion","GOTS_RM_conversion",IF((LEFT(INDIRECT("$F"&amp;$S238),4))="GOTS","GOTS_RM","Responsible_RM"))))))),"DELETERM")</f>
        <v>#VALUE!</v>
      </c>
      <c r="AF238" t="e" cm="1">
        <f t="array" aca="1" ref="AF238" ca="1">IF($S238="","",INDIRECT("$Z"&amp;$S238))</f>
        <v>#VALUE!</v>
      </c>
      <c r="AG238" t="str">
        <f t="shared" si="44"/>
        <v/>
      </c>
      <c r="AH238" t="str" cm="1">
        <f t="array" aca="1" ref="AH238" ca="1">IFERROR(INDIRECT("$ag"&amp;S238),"")</f>
        <v/>
      </c>
      <c r="AI238" t="e" cm="1">
        <f t="array" aca="1" ref="AI238" ca="1">INDIRECT("O"&amp;S238)</f>
        <v>#VALUE!</v>
      </c>
      <c r="AJ238" t="str">
        <f t="shared" si="45"/>
        <v/>
      </c>
    </row>
    <row r="239" spans="1:36" ht="16.5" customHeight="1">
      <c r="A239" s="130"/>
      <c r="B239" s="136"/>
      <c r="C239" s="137"/>
      <c r="D239" s="146"/>
      <c r="E239" s="146"/>
      <c r="F239" s="137"/>
      <c r="G239" s="147"/>
      <c r="H239" s="147"/>
      <c r="I239" s="147"/>
      <c r="J239" s="147"/>
      <c r="K239" s="38"/>
      <c r="L239" s="144"/>
      <c r="M239" s="144"/>
      <c r="N239" s="61"/>
      <c r="O239" s="314"/>
      <c r="Q239" t="str">
        <f t="shared" si="40"/>
        <v/>
      </c>
      <c r="S239" t="e">
        <f t="shared" ca="1" si="49"/>
        <v>#VALUE!</v>
      </c>
      <c r="T239" t="e">
        <f t="shared" ca="1" si="46"/>
        <v>#VALUE!</v>
      </c>
      <c r="U239">
        <f t="shared" si="50"/>
        <v>168</v>
      </c>
      <c r="V239">
        <v>14.6666666666677</v>
      </c>
      <c r="W239">
        <f t="shared" si="53"/>
        <v>14</v>
      </c>
      <c r="X239" t="str" cm="1">
        <f t="array" aca="1" ref="X239" ca="1">IFERROR(INDEX('PC&amp;PD'!$A$1:$AS$19,ROW('PC&amp;PD'!$A$19),MATCH(INDIRECT(T239),'PC&amp;PD'!$A$1:$AS$1,0)),"")</f>
        <v/>
      </c>
      <c r="Y239" t="str">
        <f>IF(OR($N239="",$N239=0),"",IF($N239=$E$7,'Extracted info for SC'!$J$6,IF($N239=#REF!,'Extracted info for SC'!$J$7,IF($N239=#REF!,'Extracted info for SC'!$J$8,IF($N239=#REF!,'Extracted info for SC'!$J$9,IF($N239=#REF!,'Extracted info for SC'!$J$10,IF($N239=#REF!,'Extracted info for SC'!$J$11,IF($N239=#REF!,'Extracted info for SC'!$J$12,IF($N239=#REF!,'Extracted info for SC'!$J$13,IF($N239=#REF!,'Extracted info for SC'!$J$14,IF($N239=#REF!,'Extracted info for SC'!$J$15,IF($N239=#REF!,'Extracted info for SC'!$J$16,IF($N239=#REF!,'Extracted info for SC'!$J$17,IF($N239=#REF!,'Extracted info for SC'!$J$18,""))))))))))))))</f>
        <v/>
      </c>
      <c r="AA239" t="str">
        <f t="shared" si="41"/>
        <v/>
      </c>
      <c r="AB239" t="str">
        <f t="shared" si="42"/>
        <v/>
      </c>
      <c r="AC239" t="e">
        <f t="shared" ca="1" si="43"/>
        <v>#VALUE!</v>
      </c>
      <c r="AD239" t="str" cm="1">
        <f t="array" aca="1" ref="AD239" ca="1">IFERROR(IF((LEFT(INDIRECT("$F"&amp;$S239),4))="GOTS",IF($G239="Organic","GOTS_Organic_raw",(IF($G239="Responsible","GOTS_Responsible",(IF($G239="No Attribute (Conventional)","GOTS_conventional",(IF($G239="Recycled Pre/Post-Consumer","GOTS_pre_post",(IF($G239="In-Conversion","GOTS_in_conversion",(IF($G239="Sustainably Sourced","Sustainably_sourced",(IF($G239="Recycled pre-consumer organic","GOTS_recycled_organic",""))))))))))))),IF($G239="Organic","Organic",(IF($G239="Responsible","Responsible",(IF($G239="No Attribute (Conventional)","No_Attribute_Conventional",(IF($G239="Recycled Pre/Post-Consumer","Recycled_Pre_Post_Consumer",(IF($G239="In-Conversion","In_Conversion",(IF($G239="Recycled Pre-Consumer","Recycled_Pre_Consumer",(IF($G239="Recycled Post-Consumer","Recycled_Post_Consumer",(IF($G239="Sustainably Sourced","Sustainably_sourced",(IF($G239="Recycled pre-consumer organic","GOTS_recycled_organic","")))))))))))))))))),"")</f>
        <v/>
      </c>
      <c r="AE239" t="e" cm="1">
        <f t="array" aca="1" ref="AE239" ca="1">IF($I239="",IF(INDIRECT("$F"&amp;$S239)="","",IF(LEFT(INDIRECT("$F"&amp;$S239),3)="GRS","GRS_RCS_RM",IF((LEFT(INDIRECT("$F"&amp;$S239),3))="RCS","GRS_RCS_RM",IF(INDIRECT("$F"&amp;$S239)="OCS (No Label)","OCS_Conversion_RM",IF(LEFT(INDIRECT("$F"&amp;$S239),3)="OCS","OCS_RM",IF(RIGHT(INDIRECT("$F"&amp;$S239),10)="conversion","GOTS_RM_conversion",IF((LEFT(INDIRECT("$F"&amp;$S239),4))="GOTS","GOTS_RM","Responsible_RM"))))))),"DELETERM")</f>
        <v>#VALUE!</v>
      </c>
      <c r="AF239" t="e" cm="1">
        <f t="array" aca="1" ref="AF239" ca="1">IF($S239="","",INDIRECT("$Z"&amp;$S239))</f>
        <v>#VALUE!</v>
      </c>
      <c r="AG239" t="str">
        <f t="shared" si="44"/>
        <v/>
      </c>
      <c r="AH239" t="str" cm="1">
        <f t="array" aca="1" ref="AH239" ca="1">IFERROR(INDIRECT("$ag"&amp;S239),"")</f>
        <v/>
      </c>
      <c r="AI239" t="e" cm="1">
        <f t="array" aca="1" ref="AI239" ca="1">INDIRECT("O"&amp;S239)</f>
        <v>#VALUE!</v>
      </c>
      <c r="AJ239" t="str">
        <f t="shared" si="45"/>
        <v/>
      </c>
    </row>
    <row r="240" spans="1:36" ht="16.5" customHeight="1">
      <c r="A240" s="130"/>
      <c r="B240" s="136"/>
      <c r="C240" s="137"/>
      <c r="D240" s="146"/>
      <c r="E240" s="146"/>
      <c r="F240" s="137"/>
      <c r="G240" s="147"/>
      <c r="H240" s="147"/>
      <c r="I240" s="147"/>
      <c r="J240" s="147"/>
      <c r="K240" s="38"/>
      <c r="L240" s="144"/>
      <c r="M240" s="144"/>
      <c r="N240" s="61"/>
      <c r="O240" s="314"/>
      <c r="Q240" t="str">
        <f t="shared" si="40"/>
        <v/>
      </c>
      <c r="S240" t="e">
        <f t="shared" ca="1" si="49"/>
        <v>#VALUE!</v>
      </c>
      <c r="T240" t="e">
        <f t="shared" ca="1" si="46"/>
        <v>#VALUE!</v>
      </c>
      <c r="U240">
        <f t="shared" si="50"/>
        <v>168</v>
      </c>
      <c r="V240">
        <v>14.7500000000011</v>
      </c>
      <c r="W240">
        <f t="shared" si="53"/>
        <v>14</v>
      </c>
      <c r="X240" t="str" cm="1">
        <f t="array" aca="1" ref="X240" ca="1">IFERROR(INDEX('PC&amp;PD'!$A$1:$AS$19,ROW('PC&amp;PD'!$A$19),MATCH(INDIRECT(T240),'PC&amp;PD'!$A$1:$AS$1,0)),"")</f>
        <v/>
      </c>
      <c r="Y240" t="str">
        <f>IF(OR($N240="",$N240=0),"",IF($N240=$E$7,'Extracted info for SC'!$J$6,IF($N240=#REF!,'Extracted info for SC'!$J$7,IF($N240=#REF!,'Extracted info for SC'!$J$8,IF($N240=#REF!,'Extracted info for SC'!$J$9,IF($N240=#REF!,'Extracted info for SC'!$J$10,IF($N240=#REF!,'Extracted info for SC'!$J$11,IF($N240=#REF!,'Extracted info for SC'!$J$12,IF($N240=#REF!,'Extracted info for SC'!$J$13,IF($N240=#REF!,'Extracted info for SC'!$J$14,IF($N240=#REF!,'Extracted info for SC'!$J$15,IF($N240=#REF!,'Extracted info for SC'!$J$16,IF($N240=#REF!,'Extracted info for SC'!$J$17,IF($N240=#REF!,'Extracted info for SC'!$J$18,""))))))))))))))</f>
        <v/>
      </c>
      <c r="AA240" t="str">
        <f t="shared" si="41"/>
        <v/>
      </c>
      <c r="AB240" t="str">
        <f t="shared" si="42"/>
        <v/>
      </c>
      <c r="AC240" t="e">
        <f t="shared" ca="1" si="43"/>
        <v>#VALUE!</v>
      </c>
      <c r="AD240" t="str" cm="1">
        <f t="array" aca="1" ref="AD240" ca="1">IFERROR(IF((LEFT(INDIRECT("$F"&amp;$S240),4))="GOTS",IF($G240="Organic","GOTS_Organic_raw",(IF($G240="Responsible","GOTS_Responsible",(IF($G240="No Attribute (Conventional)","GOTS_conventional",(IF($G240="Recycled Pre/Post-Consumer","GOTS_pre_post",(IF($G240="In-Conversion","GOTS_in_conversion",(IF($G240="Sustainably Sourced","Sustainably_sourced",(IF($G240="Recycled pre-consumer organic","GOTS_recycled_organic",""))))))))))))),IF($G240="Organic","Organic",(IF($G240="Responsible","Responsible",(IF($G240="No Attribute (Conventional)","No_Attribute_Conventional",(IF($G240="Recycled Pre/Post-Consumer","Recycled_Pre_Post_Consumer",(IF($G240="In-Conversion","In_Conversion",(IF($G240="Recycled Pre-Consumer","Recycled_Pre_Consumer",(IF($G240="Recycled Post-Consumer","Recycled_Post_Consumer",(IF($G240="Sustainably Sourced","Sustainably_sourced",(IF($G240="Recycled pre-consumer organic","GOTS_recycled_organic","")))))))))))))))))),"")</f>
        <v/>
      </c>
      <c r="AE240" t="e" cm="1">
        <f t="array" aca="1" ref="AE240" ca="1">IF($I240="",IF(INDIRECT("$F"&amp;$S240)="","",IF(LEFT(INDIRECT("$F"&amp;$S240),3)="GRS","GRS_RCS_RM",IF((LEFT(INDIRECT("$F"&amp;$S240),3))="RCS","GRS_RCS_RM",IF(INDIRECT("$F"&amp;$S240)="OCS (No Label)","OCS_Conversion_RM",IF(LEFT(INDIRECT("$F"&amp;$S240),3)="OCS","OCS_RM",IF(RIGHT(INDIRECT("$F"&amp;$S240),10)="conversion","GOTS_RM_conversion",IF((LEFT(INDIRECT("$F"&amp;$S240),4))="GOTS","GOTS_RM","Responsible_RM"))))))),"DELETERM")</f>
        <v>#VALUE!</v>
      </c>
      <c r="AF240" t="e" cm="1">
        <f t="array" aca="1" ref="AF240" ca="1">IF($S240="","",INDIRECT("$Z"&amp;$S240))</f>
        <v>#VALUE!</v>
      </c>
      <c r="AG240" t="str">
        <f t="shared" si="44"/>
        <v/>
      </c>
      <c r="AH240" t="str" cm="1">
        <f t="array" aca="1" ref="AH240" ca="1">IFERROR(INDIRECT("$ag"&amp;S240),"")</f>
        <v/>
      </c>
      <c r="AI240" t="e" cm="1">
        <f t="array" aca="1" ref="AI240" ca="1">INDIRECT("O"&amp;S240)</f>
        <v>#VALUE!</v>
      </c>
      <c r="AJ240" t="str">
        <f t="shared" si="45"/>
        <v/>
      </c>
    </row>
    <row r="241" spans="1:36" ht="16.5" customHeight="1">
      <c r="A241" s="130"/>
      <c r="B241" s="136"/>
      <c r="C241" s="137"/>
      <c r="D241" s="146"/>
      <c r="E241" s="146"/>
      <c r="F241" s="137"/>
      <c r="G241" s="147"/>
      <c r="H241" s="147"/>
      <c r="I241" s="147"/>
      <c r="J241" s="147"/>
      <c r="K241" s="38"/>
      <c r="L241" s="144"/>
      <c r="M241" s="144"/>
      <c r="N241" s="61"/>
      <c r="O241" s="314"/>
      <c r="Q241" t="str">
        <f t="shared" si="40"/>
        <v/>
      </c>
      <c r="S241" t="e">
        <f t="shared" ca="1" si="49"/>
        <v>#VALUE!</v>
      </c>
      <c r="T241" t="e">
        <f t="shared" ca="1" si="46"/>
        <v>#VALUE!</v>
      </c>
      <c r="U241">
        <f t="shared" si="50"/>
        <v>168</v>
      </c>
      <c r="V241">
        <v>14.8333333333344</v>
      </c>
      <c r="W241">
        <f t="shared" si="53"/>
        <v>14</v>
      </c>
      <c r="X241" t="str" cm="1">
        <f t="array" aca="1" ref="X241" ca="1">IFERROR(INDEX('PC&amp;PD'!$A$1:$AS$19,ROW('PC&amp;PD'!$A$19),MATCH(INDIRECT(T241),'PC&amp;PD'!$A$1:$AS$1,0)),"")</f>
        <v/>
      </c>
      <c r="Y241" t="str">
        <f>IF(OR($N241="",$N241=0),"",IF($N241=$E$7,'Extracted info for SC'!$J$6,IF($N241=#REF!,'Extracted info for SC'!$J$7,IF($N241=#REF!,'Extracted info for SC'!$J$8,IF($N241=#REF!,'Extracted info for SC'!$J$9,IF($N241=#REF!,'Extracted info for SC'!$J$10,IF($N241=#REF!,'Extracted info for SC'!$J$11,IF($N241=#REF!,'Extracted info for SC'!$J$12,IF($N241=#REF!,'Extracted info for SC'!$J$13,IF($N241=#REF!,'Extracted info for SC'!$J$14,IF($N241=#REF!,'Extracted info for SC'!$J$15,IF($N241=#REF!,'Extracted info for SC'!$J$16,IF($N241=#REF!,'Extracted info for SC'!$J$17,IF($N241=#REF!,'Extracted info for SC'!$J$18,""))))))))))))))</f>
        <v/>
      </c>
      <c r="AA241" t="str">
        <f t="shared" si="41"/>
        <v/>
      </c>
      <c r="AB241" t="str">
        <f t="shared" si="42"/>
        <v/>
      </c>
      <c r="AC241" t="e">
        <f t="shared" ca="1" si="43"/>
        <v>#VALUE!</v>
      </c>
      <c r="AD241" t="str" cm="1">
        <f t="array" aca="1" ref="AD241" ca="1">IFERROR(IF((LEFT(INDIRECT("$F"&amp;$S241),4))="GOTS",IF($G241="Organic","GOTS_Organic_raw",(IF($G241="Responsible","GOTS_Responsible",(IF($G241="No Attribute (Conventional)","GOTS_conventional",(IF($G241="Recycled Pre/Post-Consumer","GOTS_pre_post",(IF($G241="In-Conversion","GOTS_in_conversion",(IF($G241="Sustainably Sourced","Sustainably_sourced",(IF($G241="Recycled pre-consumer organic","GOTS_recycled_organic",""))))))))))))),IF($G241="Organic","Organic",(IF($G241="Responsible","Responsible",(IF($G241="No Attribute (Conventional)","No_Attribute_Conventional",(IF($G241="Recycled Pre/Post-Consumer","Recycled_Pre_Post_Consumer",(IF($G241="In-Conversion","In_Conversion",(IF($G241="Recycled Pre-Consumer","Recycled_Pre_Consumer",(IF($G241="Recycled Post-Consumer","Recycled_Post_Consumer",(IF($G241="Sustainably Sourced","Sustainably_sourced",(IF($G241="Recycled pre-consumer organic","GOTS_recycled_organic","")))))))))))))))))),"")</f>
        <v/>
      </c>
      <c r="AE241" t="e" cm="1">
        <f t="array" aca="1" ref="AE241" ca="1">IF($I241="",IF(INDIRECT("$F"&amp;$S241)="","",IF(LEFT(INDIRECT("$F"&amp;$S241),3)="GRS","GRS_RCS_RM",IF((LEFT(INDIRECT("$F"&amp;$S241),3))="RCS","GRS_RCS_RM",IF(INDIRECT("$F"&amp;$S241)="OCS (No Label)","OCS_Conversion_RM",IF(LEFT(INDIRECT("$F"&amp;$S241),3)="OCS","OCS_RM",IF(RIGHT(INDIRECT("$F"&amp;$S241),10)="conversion","GOTS_RM_conversion",IF((LEFT(INDIRECT("$F"&amp;$S241),4))="GOTS","GOTS_RM","Responsible_RM"))))))),"DELETERM")</f>
        <v>#VALUE!</v>
      </c>
      <c r="AF241" t="e" cm="1">
        <f t="array" aca="1" ref="AF241" ca="1">IF($S241="","",INDIRECT("$Z"&amp;$S241))</f>
        <v>#VALUE!</v>
      </c>
      <c r="AG241" t="str">
        <f t="shared" si="44"/>
        <v/>
      </c>
      <c r="AH241" t="str" cm="1">
        <f t="array" aca="1" ref="AH241" ca="1">IFERROR(INDIRECT("$ag"&amp;S241),"")</f>
        <v/>
      </c>
      <c r="AI241" t="e" cm="1">
        <f t="array" aca="1" ref="AI241" ca="1">INDIRECT("O"&amp;S241)</f>
        <v>#VALUE!</v>
      </c>
      <c r="AJ241" t="str">
        <f t="shared" si="45"/>
        <v/>
      </c>
    </row>
    <row r="242" spans="1:36" ht="16.5" customHeight="1" thickBot="1">
      <c r="A242" s="131"/>
      <c r="B242" s="138"/>
      <c r="C242" s="139"/>
      <c r="D242" s="148"/>
      <c r="E242" s="148"/>
      <c r="F242" s="139"/>
      <c r="G242" s="149"/>
      <c r="H242" s="149"/>
      <c r="I242" s="149"/>
      <c r="J242" s="149"/>
      <c r="K242" s="39"/>
      <c r="L242" s="145"/>
      <c r="M242" s="145"/>
      <c r="N242" s="62"/>
      <c r="O242" s="315"/>
      <c r="Q242" t="str">
        <f t="shared" si="40"/>
        <v/>
      </c>
      <c r="S242" t="e">
        <f t="shared" ca="1" si="49"/>
        <v>#VALUE!</v>
      </c>
      <c r="T242" t="e">
        <f t="shared" ca="1" si="46"/>
        <v>#VALUE!</v>
      </c>
      <c r="U242">
        <f t="shared" si="50"/>
        <v>168</v>
      </c>
      <c r="V242">
        <v>14.916666666667799</v>
      </c>
      <c r="W242">
        <f t="shared" si="53"/>
        <v>14</v>
      </c>
      <c r="X242" t="str" cm="1">
        <f t="array" aca="1" ref="X242" ca="1">IFERROR(INDEX('PC&amp;PD'!$A$1:$AS$19,ROW('PC&amp;PD'!$A$19),MATCH(INDIRECT(T242),'PC&amp;PD'!$A$1:$AS$1,0)),"")</f>
        <v/>
      </c>
      <c r="Y242" t="str">
        <f>IF(OR($N242="",$N242=0),"",IF($N242=$E$7,'Extracted info for SC'!$J$6,IF($N242=#REF!,'Extracted info for SC'!$J$7,IF($N242=#REF!,'Extracted info for SC'!$J$8,IF($N242=#REF!,'Extracted info for SC'!$J$9,IF($N242=#REF!,'Extracted info for SC'!$J$10,IF($N242=#REF!,'Extracted info for SC'!$J$11,IF($N242=#REF!,'Extracted info for SC'!$J$12,IF($N242=#REF!,'Extracted info for SC'!$J$13,IF($N242=#REF!,'Extracted info for SC'!$J$14,IF($N242=#REF!,'Extracted info for SC'!$J$15,IF($N242=#REF!,'Extracted info for SC'!$J$16,IF($N242=#REF!,'Extracted info for SC'!$J$17,IF($N242=#REF!,'Extracted info for SC'!$J$18,""))))))))))))))</f>
        <v/>
      </c>
      <c r="AA242" t="str">
        <f t="shared" si="41"/>
        <v/>
      </c>
      <c r="AB242" t="str">
        <f t="shared" si="42"/>
        <v/>
      </c>
      <c r="AC242" t="e">
        <f t="shared" ca="1" si="43"/>
        <v>#VALUE!</v>
      </c>
      <c r="AD242" t="str" cm="1">
        <f t="array" aca="1" ref="AD242" ca="1">IFERROR(IF((LEFT(INDIRECT("$F"&amp;$S242),4))="GOTS",IF($G242="Organic","GOTS_Organic_raw",(IF($G242="Responsible","GOTS_Responsible",(IF($G242="No Attribute (Conventional)","GOTS_conventional",(IF($G242="Recycled Pre/Post-Consumer","GOTS_pre_post",(IF($G242="In-Conversion","GOTS_in_conversion",(IF($G242="Sustainably Sourced","Sustainably_sourced",(IF($G242="Recycled pre-consumer organic","GOTS_recycled_organic",""))))))))))))),IF($G242="Organic","Organic",(IF($G242="Responsible","Responsible",(IF($G242="No Attribute (Conventional)","No_Attribute_Conventional",(IF($G242="Recycled Pre/Post-Consumer","Recycled_Pre_Post_Consumer",(IF($G242="In-Conversion","In_Conversion",(IF($G242="Recycled Pre-Consumer","Recycled_Pre_Consumer",(IF($G242="Recycled Post-Consumer","Recycled_Post_Consumer",(IF($G242="Sustainably Sourced","Sustainably_sourced",(IF($G242="Recycled pre-consumer organic","GOTS_recycled_organic","")))))))))))))))))),"")</f>
        <v/>
      </c>
      <c r="AE242" t="e" cm="1">
        <f t="array" aca="1" ref="AE242" ca="1">IF($I242="",IF(INDIRECT("$F"&amp;$S242)="","",IF(LEFT(INDIRECT("$F"&amp;$S242),3)="GRS","GRS_RCS_RM",IF((LEFT(INDIRECT("$F"&amp;$S242),3))="RCS","GRS_RCS_RM",IF(INDIRECT("$F"&amp;$S242)="OCS (No Label)","OCS_Conversion_RM",IF(LEFT(INDIRECT("$F"&amp;$S242),3)="OCS","OCS_RM",IF(RIGHT(INDIRECT("$F"&amp;$S242),10)="conversion","GOTS_RM_conversion",IF((LEFT(INDIRECT("$F"&amp;$S242),4))="GOTS","GOTS_RM","Responsible_RM"))))))),"DELETERM")</f>
        <v>#VALUE!</v>
      </c>
      <c r="AF242" t="e" cm="1">
        <f t="array" aca="1" ref="AF242" ca="1">IF($S242="","",INDIRECT("$Z"&amp;$S242))</f>
        <v>#VALUE!</v>
      </c>
      <c r="AG242" t="str">
        <f t="shared" si="44"/>
        <v/>
      </c>
      <c r="AH242" t="str" cm="1">
        <f t="array" aca="1" ref="AH242" ca="1">IFERROR(INDIRECT("$ag"&amp;S242),"")</f>
        <v/>
      </c>
      <c r="AI242" t="e" cm="1">
        <f t="array" aca="1" ref="AI242" ca="1">INDIRECT("O"&amp;S242)</f>
        <v>#VALUE!</v>
      </c>
      <c r="AJ242" t="str">
        <f t="shared" si="45"/>
        <v/>
      </c>
    </row>
    <row r="243" spans="1:36" ht="16.5" customHeight="1">
      <c r="A243" s="128" t="str">
        <f>IF(B243="","",COUNTA($B$63:$B243))</f>
        <v/>
      </c>
      <c r="B243" s="132"/>
      <c r="C243" s="133"/>
      <c r="D243" s="140"/>
      <c r="E243" s="140"/>
      <c r="F243" s="133"/>
      <c r="G243" s="141"/>
      <c r="H243" s="141"/>
      <c r="I243" s="141"/>
      <c r="J243" s="141"/>
      <c r="K243" s="37"/>
      <c r="L243" s="142" t="str">
        <f>IF(R243="","",LEFT(R243,LEN(R243)-2))</f>
        <v/>
      </c>
      <c r="M243" s="142"/>
      <c r="N243" s="60"/>
      <c r="O243" s="313"/>
      <c r="Q243" t="str">
        <f t="shared" si="40"/>
        <v/>
      </c>
      <c r="R243" t="str">
        <f t="shared" ref="R243" si="58">CONCATENATE($Q243,Q244,Q245,Q246,Q247,Q248,$Q249,$Q250,$Q251,$Q252,$Q253,$Q254)</f>
        <v/>
      </c>
      <c r="S243" t="e">
        <f t="shared" ca="1" si="49"/>
        <v>#VALUE!</v>
      </c>
      <c r="T243" t="e">
        <f t="shared" ca="1" si="46"/>
        <v>#VALUE!</v>
      </c>
      <c r="U243">
        <f t="shared" si="50"/>
        <v>180</v>
      </c>
      <c r="V243">
        <v>15.0000000000011</v>
      </c>
      <c r="W243">
        <f t="shared" si="53"/>
        <v>15</v>
      </c>
      <c r="X243" t="str" cm="1">
        <f t="array" aca="1" ref="X243" ca="1">IFERROR(INDEX('PC&amp;PD'!$A$1:$AS$19,ROW('PC&amp;PD'!$A$19),MATCH(INDIRECT(T243),'PC&amp;PD'!$A$1:$AS$1,0)),"")</f>
        <v/>
      </c>
      <c r="Y243" t="str">
        <f>IF(OR($N243="",$N243=0),"",IF($N243=$E$7,'Extracted info for SC'!$J$6,IF($N243=#REF!,'Extracted info for SC'!$J$7,IF($N243=#REF!,'Extracted info for SC'!$J$8,IF($N243=#REF!,'Extracted info for SC'!$J$9,IF($N243=#REF!,'Extracted info for SC'!$J$10,IF($N243=#REF!,'Extracted info for SC'!$J$11,IF($N243=#REF!,'Extracted info for SC'!$J$12,IF($N243=#REF!,'Extracted info for SC'!$J$13,IF($N243=#REF!,'Extracted info for SC'!$J$14,IF($N243=#REF!,'Extracted info for SC'!$J$15,IF($N243=#REF!,'Extracted info for SC'!$J$16,IF($N243=#REF!,'Extracted info for SC'!$J$17,IF($N243=#REF!,'Extracted info for SC'!$J$18,""))))))))))))))</f>
        <v/>
      </c>
      <c r="Z243" t="str">
        <f t="shared" ref="Z243" si="59">IFERROR(IF($F243="OCS 100","OCS (OCS 100)",IF($F243="OCS Blended","OCS (OCS Blended)",IF($F243="OCS (No Label)","OCS (No Label)",IF($F243="RCS 100","RCS (RCS 100)",IF($F243="RCS Blended","RCS (RCS Blended)",IF($F243="GRS","GRS (GRS)",IF($F243="GRS (No Label)", "GRS (No Label)",IF($F243="RDS","RDS (RDS)",IF($F243="RWS","RWS (RWS)",IF($F243="RAS","RAS (RAS)",IF($F243="RMS","RMS (RMS)",IF($F243="GOTS Organic","GOTS (Organic)",IF($F243="GOTS Made with organic","GOTS (Made with Organic)",IF($F243="GOTS Organic - in conversion","GOTS (Organic - In Conversion)",IF($F243="GOTS Made with organic - in conversion","GOTS (Made with Organic - In Conversion)",""))))))))))))))),"")</f>
        <v/>
      </c>
      <c r="AA243" t="str">
        <f t="shared" si="41"/>
        <v/>
      </c>
      <c r="AB243" t="str">
        <f t="shared" si="42"/>
        <v/>
      </c>
      <c r="AC243" t="e">
        <f t="shared" ca="1" si="43"/>
        <v>#VALUE!</v>
      </c>
      <c r="AD243" t="str" cm="1">
        <f t="array" aca="1" ref="AD243" ca="1">IFERROR(IF((LEFT(INDIRECT("$F"&amp;$S243),4))="GOTS",IF($G243="Organic","GOTS_Organic_raw",(IF($G243="Responsible","GOTS_Responsible",(IF($G243="No Attribute (Conventional)","GOTS_conventional",(IF($G243="Recycled Pre/Post-Consumer","GOTS_pre_post",(IF($G243="In-Conversion","GOTS_in_conversion",(IF($G243="Sustainably Sourced","Sustainably_sourced",(IF($G243="Recycled pre-consumer organic","GOTS_recycled_organic",""))))))))))))),IF($G243="Organic","Organic",(IF($G243="Responsible","Responsible",(IF($G243="No Attribute (Conventional)","No_Attribute_Conventional",(IF($G243="Recycled Pre/Post-Consumer","Recycled_Pre_Post_Consumer",(IF($G243="In-Conversion","In_Conversion",(IF($G243="Recycled Pre-Consumer","Recycled_Pre_Consumer",(IF($G243="Recycled Post-Consumer","Recycled_Post_Consumer",(IF($G243="Sustainably Sourced","Sustainably_sourced",(IF($G243="Recycled pre-consumer organic","GOTS_recycled_organic","")))))))))))))))))),"")</f>
        <v/>
      </c>
      <c r="AE243" t="e" cm="1">
        <f t="array" aca="1" ref="AE243" ca="1">IF($I243="",IF(INDIRECT("$F"&amp;$S243)="","",IF(LEFT(INDIRECT("$F"&amp;$S243),3)="GRS","GRS_RCS_RM",IF((LEFT(INDIRECT("$F"&amp;$S243),3))="RCS","GRS_RCS_RM",IF(INDIRECT("$F"&amp;$S243)="OCS (No Label)","OCS_Conversion_RM",IF(LEFT(INDIRECT("$F"&amp;$S243),3)="OCS","OCS_RM",IF(RIGHT(INDIRECT("$F"&amp;$S243),10)="conversion","GOTS_RM_conversion",IF((LEFT(INDIRECT("$F"&amp;$S243),4))="GOTS","GOTS_RM","Responsible_RM"))))))),"DELETERM")</f>
        <v>#VALUE!</v>
      </c>
      <c r="AF243" t="e" cm="1">
        <f t="array" aca="1" ref="AF243" ca="1">IF($S243="","",INDIRECT("$Z"&amp;$S243))</f>
        <v>#VALUE!</v>
      </c>
      <c r="AG243" t="str">
        <f t="shared" si="44"/>
        <v/>
      </c>
      <c r="AH243" t="str" cm="1">
        <f t="array" aca="1" ref="AH243" ca="1">IFERROR(INDIRECT("$ag"&amp;S243),"")</f>
        <v/>
      </c>
      <c r="AI243" t="e" cm="1">
        <f t="array" aca="1" ref="AI243" ca="1">INDIRECT("O"&amp;S243)</f>
        <v>#VALUE!</v>
      </c>
      <c r="AJ243" t="str">
        <f t="shared" si="45"/>
        <v/>
      </c>
    </row>
    <row r="244" spans="1:36" ht="16.5" customHeight="1">
      <c r="A244" s="129"/>
      <c r="B244" s="134"/>
      <c r="C244" s="135"/>
      <c r="D244" s="146"/>
      <c r="E244" s="146"/>
      <c r="F244" s="135"/>
      <c r="G244" s="147"/>
      <c r="H244" s="147"/>
      <c r="I244" s="147"/>
      <c r="J244" s="147"/>
      <c r="K244" s="38"/>
      <c r="L244" s="143"/>
      <c r="M244" s="143"/>
      <c r="N244" s="61"/>
      <c r="O244" s="314"/>
      <c r="Q244" t="str">
        <f t="shared" si="40"/>
        <v/>
      </c>
      <c r="S244" t="e">
        <f t="shared" ca="1" si="49"/>
        <v>#VALUE!</v>
      </c>
      <c r="T244" t="e">
        <f t="shared" ca="1" si="46"/>
        <v>#VALUE!</v>
      </c>
      <c r="U244">
        <f t="shared" si="50"/>
        <v>180</v>
      </c>
      <c r="V244">
        <v>15.0833333333344</v>
      </c>
      <c r="W244">
        <f t="shared" si="53"/>
        <v>15</v>
      </c>
      <c r="X244" t="str" cm="1">
        <f t="array" aca="1" ref="X244" ca="1">IFERROR(INDEX('PC&amp;PD'!$A$1:$AS$19,ROW('PC&amp;PD'!$A$19),MATCH(INDIRECT(T244),'PC&amp;PD'!$A$1:$AS$1,0)),"")</f>
        <v/>
      </c>
      <c r="Y244" t="str">
        <f>IF(OR($N244="",$N244=0),"",IF($N244=$E$7,'Extracted info for SC'!$J$6,IF($N244=#REF!,'Extracted info for SC'!$J$7,IF($N244=#REF!,'Extracted info for SC'!$J$8,IF($N244=#REF!,'Extracted info for SC'!$J$9,IF($N244=#REF!,'Extracted info for SC'!$J$10,IF($N244=#REF!,'Extracted info for SC'!$J$11,IF($N244=#REF!,'Extracted info for SC'!$J$12,IF($N244=#REF!,'Extracted info for SC'!$J$13,IF($N244=#REF!,'Extracted info for SC'!$J$14,IF($N244=#REF!,'Extracted info for SC'!$J$15,IF($N244=#REF!,'Extracted info for SC'!$J$16,IF($N244=#REF!,'Extracted info for SC'!$J$17,IF($N244=#REF!,'Extracted info for SC'!$J$18,""))))))))))))))</f>
        <v/>
      </c>
      <c r="AA244" t="str">
        <f t="shared" si="41"/>
        <v/>
      </c>
      <c r="AB244" t="str">
        <f t="shared" si="42"/>
        <v/>
      </c>
      <c r="AC244" t="e">
        <f t="shared" ca="1" si="43"/>
        <v>#VALUE!</v>
      </c>
      <c r="AD244" t="str" cm="1">
        <f t="array" aca="1" ref="AD244" ca="1">IFERROR(IF((LEFT(INDIRECT("$F"&amp;$S244),4))="GOTS",IF($G244="Organic","GOTS_Organic_raw",(IF($G244="Responsible","GOTS_Responsible",(IF($G244="No Attribute (Conventional)","GOTS_conventional",(IF($G244="Recycled Pre/Post-Consumer","GOTS_pre_post",(IF($G244="In-Conversion","GOTS_in_conversion",(IF($G244="Sustainably Sourced","Sustainably_sourced",(IF($G244="Recycled pre-consumer organic","GOTS_recycled_organic",""))))))))))))),IF($G244="Organic","Organic",(IF($G244="Responsible","Responsible",(IF($G244="No Attribute (Conventional)","No_Attribute_Conventional",(IF($G244="Recycled Pre/Post-Consumer","Recycled_Pre_Post_Consumer",(IF($G244="In-Conversion","In_Conversion",(IF($G244="Recycled Pre-Consumer","Recycled_Pre_Consumer",(IF($G244="Recycled Post-Consumer","Recycled_Post_Consumer",(IF($G244="Sustainably Sourced","Sustainably_sourced",(IF($G244="Recycled pre-consumer organic","GOTS_recycled_organic","")))))))))))))))))),"")</f>
        <v/>
      </c>
      <c r="AE244" t="e" cm="1">
        <f t="array" aca="1" ref="AE244" ca="1">IF($I244="",IF(INDIRECT("$F"&amp;$S244)="","",IF(LEFT(INDIRECT("$F"&amp;$S244),3)="GRS","GRS_RCS_RM",IF((LEFT(INDIRECT("$F"&amp;$S244),3))="RCS","GRS_RCS_RM",IF(INDIRECT("$F"&amp;$S244)="OCS (No Label)","OCS_Conversion_RM",IF(LEFT(INDIRECT("$F"&amp;$S244),3)="OCS","OCS_RM",IF(RIGHT(INDIRECT("$F"&amp;$S244),10)="conversion","GOTS_RM_conversion",IF((LEFT(INDIRECT("$F"&amp;$S244),4))="GOTS","GOTS_RM","Responsible_RM"))))))),"DELETERM")</f>
        <v>#VALUE!</v>
      </c>
      <c r="AF244" t="e" cm="1">
        <f t="array" aca="1" ref="AF244" ca="1">IF($S244="","",INDIRECT("$Z"&amp;$S244))</f>
        <v>#VALUE!</v>
      </c>
      <c r="AG244" t="str">
        <f t="shared" si="44"/>
        <v/>
      </c>
      <c r="AH244" t="str" cm="1">
        <f t="array" aca="1" ref="AH244" ca="1">IFERROR(INDIRECT("$ag"&amp;S244),"")</f>
        <v/>
      </c>
      <c r="AI244" t="e" cm="1">
        <f t="array" aca="1" ref="AI244" ca="1">INDIRECT("O"&amp;S244)</f>
        <v>#VALUE!</v>
      </c>
      <c r="AJ244" t="str">
        <f t="shared" si="45"/>
        <v/>
      </c>
    </row>
    <row r="245" spans="1:36" ht="16.5" customHeight="1">
      <c r="A245" s="129"/>
      <c r="B245" s="134"/>
      <c r="C245" s="135"/>
      <c r="D245" s="146"/>
      <c r="E245" s="146"/>
      <c r="F245" s="135"/>
      <c r="G245" s="147"/>
      <c r="H245" s="147"/>
      <c r="I245" s="147"/>
      <c r="J245" s="147"/>
      <c r="K245" s="38"/>
      <c r="L245" s="143"/>
      <c r="M245" s="143"/>
      <c r="N245" s="61"/>
      <c r="O245" s="314"/>
      <c r="Q245" t="str">
        <f t="shared" si="40"/>
        <v/>
      </c>
      <c r="S245" t="e">
        <f t="shared" ca="1" si="49"/>
        <v>#VALUE!</v>
      </c>
      <c r="T245" t="e">
        <f t="shared" ca="1" si="46"/>
        <v>#VALUE!</v>
      </c>
      <c r="U245">
        <f t="shared" si="50"/>
        <v>180</v>
      </c>
      <c r="V245">
        <v>15.166666666667799</v>
      </c>
      <c r="W245">
        <f t="shared" si="53"/>
        <v>15</v>
      </c>
      <c r="X245" t="str" cm="1">
        <f t="array" aca="1" ref="X245" ca="1">IFERROR(INDEX('PC&amp;PD'!$A$1:$AS$19,ROW('PC&amp;PD'!$A$19),MATCH(INDIRECT(T245),'PC&amp;PD'!$A$1:$AS$1,0)),"")</f>
        <v/>
      </c>
      <c r="Y245" t="str">
        <f>IF(OR($N245="",$N245=0),"",IF($N245=$E$7,'Extracted info for SC'!$J$6,IF($N245=#REF!,'Extracted info for SC'!$J$7,IF($N245=#REF!,'Extracted info for SC'!$J$8,IF($N245=#REF!,'Extracted info for SC'!$J$9,IF($N245=#REF!,'Extracted info for SC'!$J$10,IF($N245=#REF!,'Extracted info for SC'!$J$11,IF($N245=#REF!,'Extracted info for SC'!$J$12,IF($N245=#REF!,'Extracted info for SC'!$J$13,IF($N245=#REF!,'Extracted info for SC'!$J$14,IF($N245=#REF!,'Extracted info for SC'!$J$15,IF($N245=#REF!,'Extracted info for SC'!$J$16,IF($N245=#REF!,'Extracted info for SC'!$J$17,IF($N245=#REF!,'Extracted info for SC'!$J$18,""))))))))))))))</f>
        <v/>
      </c>
      <c r="AA245" t="str">
        <f t="shared" si="41"/>
        <v/>
      </c>
      <c r="AB245" t="str">
        <f t="shared" si="42"/>
        <v/>
      </c>
      <c r="AC245" t="e">
        <f t="shared" ca="1" si="43"/>
        <v>#VALUE!</v>
      </c>
      <c r="AD245" t="str" cm="1">
        <f t="array" aca="1" ref="AD245" ca="1">IFERROR(IF((LEFT(INDIRECT("$F"&amp;$S245),4))="GOTS",IF($G245="Organic","GOTS_Organic_raw",(IF($G245="Responsible","GOTS_Responsible",(IF($G245="No Attribute (Conventional)","GOTS_conventional",(IF($G245="Recycled Pre/Post-Consumer","GOTS_pre_post",(IF($G245="In-Conversion","GOTS_in_conversion",(IF($G245="Sustainably Sourced","Sustainably_sourced",(IF($G245="Recycled pre-consumer organic","GOTS_recycled_organic",""))))))))))))),IF($G245="Organic","Organic",(IF($G245="Responsible","Responsible",(IF($G245="No Attribute (Conventional)","No_Attribute_Conventional",(IF($G245="Recycled Pre/Post-Consumer","Recycled_Pre_Post_Consumer",(IF($G245="In-Conversion","In_Conversion",(IF($G245="Recycled Pre-Consumer","Recycled_Pre_Consumer",(IF($G245="Recycled Post-Consumer","Recycled_Post_Consumer",(IF($G245="Sustainably Sourced","Sustainably_sourced",(IF($G245="Recycled pre-consumer organic","GOTS_recycled_organic","")))))))))))))))))),"")</f>
        <v/>
      </c>
      <c r="AE245" t="e" cm="1">
        <f t="array" aca="1" ref="AE245" ca="1">IF($I245="",IF(INDIRECT("$F"&amp;$S245)="","",IF(LEFT(INDIRECT("$F"&amp;$S245),3)="GRS","GRS_RCS_RM",IF((LEFT(INDIRECT("$F"&amp;$S245),3))="RCS","GRS_RCS_RM",IF(INDIRECT("$F"&amp;$S245)="OCS (No Label)","OCS_Conversion_RM",IF(LEFT(INDIRECT("$F"&amp;$S245),3)="OCS","OCS_RM",IF(RIGHT(INDIRECT("$F"&amp;$S245),10)="conversion","GOTS_RM_conversion",IF((LEFT(INDIRECT("$F"&amp;$S245),4))="GOTS","GOTS_RM","Responsible_RM"))))))),"DELETERM")</f>
        <v>#VALUE!</v>
      </c>
      <c r="AF245" t="e" cm="1">
        <f t="array" aca="1" ref="AF245" ca="1">IF($S245="","",INDIRECT("$Z"&amp;$S245))</f>
        <v>#VALUE!</v>
      </c>
      <c r="AG245" t="str">
        <f t="shared" si="44"/>
        <v/>
      </c>
      <c r="AH245" t="str" cm="1">
        <f t="array" aca="1" ref="AH245" ca="1">IFERROR(INDIRECT("$ag"&amp;S245),"")</f>
        <v/>
      </c>
      <c r="AI245" t="e" cm="1">
        <f t="array" aca="1" ref="AI245" ca="1">INDIRECT("O"&amp;S245)</f>
        <v>#VALUE!</v>
      </c>
      <c r="AJ245" t="str">
        <f t="shared" si="45"/>
        <v/>
      </c>
    </row>
    <row r="246" spans="1:36" ht="16.5" customHeight="1">
      <c r="A246" s="129"/>
      <c r="B246" s="134"/>
      <c r="C246" s="135"/>
      <c r="D246" s="146"/>
      <c r="E246" s="146"/>
      <c r="F246" s="135"/>
      <c r="G246" s="147"/>
      <c r="H246" s="147"/>
      <c r="I246" s="147"/>
      <c r="J246" s="147"/>
      <c r="K246" s="38"/>
      <c r="L246" s="143"/>
      <c r="M246" s="143"/>
      <c r="N246" s="61"/>
      <c r="O246" s="314"/>
      <c r="Q246" t="str">
        <f t="shared" si="40"/>
        <v/>
      </c>
      <c r="S246" t="e">
        <f t="shared" ca="1" si="49"/>
        <v>#VALUE!</v>
      </c>
      <c r="T246" t="e">
        <f t="shared" ca="1" si="46"/>
        <v>#VALUE!</v>
      </c>
      <c r="U246">
        <f t="shared" si="50"/>
        <v>180</v>
      </c>
      <c r="V246">
        <v>15.2500000000011</v>
      </c>
      <c r="W246">
        <f t="shared" si="53"/>
        <v>15</v>
      </c>
      <c r="X246" t="str" cm="1">
        <f t="array" aca="1" ref="X246" ca="1">IFERROR(INDEX('PC&amp;PD'!$A$1:$AS$19,ROW('PC&amp;PD'!$A$19),MATCH(INDIRECT(T246),'PC&amp;PD'!$A$1:$AS$1,0)),"")</f>
        <v/>
      </c>
      <c r="Y246" t="str">
        <f>IF(OR($N246="",$N246=0),"",IF($N246=$E$7,'Extracted info for SC'!$J$6,IF($N246=#REF!,'Extracted info for SC'!$J$7,IF($N246=#REF!,'Extracted info for SC'!$J$8,IF($N246=#REF!,'Extracted info for SC'!$J$9,IF($N246=#REF!,'Extracted info for SC'!$J$10,IF($N246=#REF!,'Extracted info for SC'!$J$11,IF($N246=#REF!,'Extracted info for SC'!$J$12,IF($N246=#REF!,'Extracted info for SC'!$J$13,IF($N246=#REF!,'Extracted info for SC'!$J$14,IF($N246=#REF!,'Extracted info for SC'!$J$15,IF($N246=#REF!,'Extracted info for SC'!$J$16,IF($N246=#REF!,'Extracted info for SC'!$J$17,IF($N246=#REF!,'Extracted info for SC'!$J$18,""))))))))))))))</f>
        <v/>
      </c>
      <c r="AA246" t="str">
        <f t="shared" si="41"/>
        <v/>
      </c>
      <c r="AB246" t="str">
        <f t="shared" si="42"/>
        <v/>
      </c>
      <c r="AC246" t="e">
        <f t="shared" ca="1" si="43"/>
        <v>#VALUE!</v>
      </c>
      <c r="AD246" t="str" cm="1">
        <f t="array" aca="1" ref="AD246" ca="1">IFERROR(IF((LEFT(INDIRECT("$F"&amp;$S246),4))="GOTS",IF($G246="Organic","GOTS_Organic_raw",(IF($G246="Responsible","GOTS_Responsible",(IF($G246="No Attribute (Conventional)","GOTS_conventional",(IF($G246="Recycled Pre/Post-Consumer","GOTS_pre_post",(IF($G246="In-Conversion","GOTS_in_conversion",(IF($G246="Sustainably Sourced","Sustainably_sourced",(IF($G246="Recycled pre-consumer organic","GOTS_recycled_organic",""))))))))))))),IF($G246="Organic","Organic",(IF($G246="Responsible","Responsible",(IF($G246="No Attribute (Conventional)","No_Attribute_Conventional",(IF($G246="Recycled Pre/Post-Consumer","Recycled_Pre_Post_Consumer",(IF($G246="In-Conversion","In_Conversion",(IF($G246="Recycled Pre-Consumer","Recycled_Pre_Consumer",(IF($G246="Recycled Post-Consumer","Recycled_Post_Consumer",(IF($G246="Sustainably Sourced","Sustainably_sourced",(IF($G246="Recycled pre-consumer organic","GOTS_recycled_organic","")))))))))))))))))),"")</f>
        <v/>
      </c>
      <c r="AE246" t="e" cm="1">
        <f t="array" aca="1" ref="AE246" ca="1">IF($I246="",IF(INDIRECT("$F"&amp;$S246)="","",IF(LEFT(INDIRECT("$F"&amp;$S246),3)="GRS","GRS_RCS_RM",IF((LEFT(INDIRECT("$F"&amp;$S246),3))="RCS","GRS_RCS_RM",IF(INDIRECT("$F"&amp;$S246)="OCS (No Label)","OCS_Conversion_RM",IF(LEFT(INDIRECT("$F"&amp;$S246),3)="OCS","OCS_RM",IF(RIGHT(INDIRECT("$F"&amp;$S246),10)="conversion","GOTS_RM_conversion",IF((LEFT(INDIRECT("$F"&amp;$S246),4))="GOTS","GOTS_RM","Responsible_RM"))))))),"DELETERM")</f>
        <v>#VALUE!</v>
      </c>
      <c r="AF246" t="e" cm="1">
        <f t="array" aca="1" ref="AF246" ca="1">IF($S246="","",INDIRECT("$Z"&amp;$S246))</f>
        <v>#VALUE!</v>
      </c>
      <c r="AG246" t="str">
        <f t="shared" si="44"/>
        <v/>
      </c>
      <c r="AH246" t="str" cm="1">
        <f t="array" aca="1" ref="AH246" ca="1">IFERROR(INDIRECT("$ag"&amp;S246),"")</f>
        <v/>
      </c>
      <c r="AI246" t="e" cm="1">
        <f t="array" aca="1" ref="AI246" ca="1">INDIRECT("O"&amp;S246)</f>
        <v>#VALUE!</v>
      </c>
      <c r="AJ246" t="str">
        <f t="shared" si="45"/>
        <v/>
      </c>
    </row>
    <row r="247" spans="1:36" ht="16.5" customHeight="1">
      <c r="A247" s="129"/>
      <c r="B247" s="134"/>
      <c r="C247" s="135"/>
      <c r="D247" s="146"/>
      <c r="E247" s="146"/>
      <c r="F247" s="135"/>
      <c r="G247" s="147"/>
      <c r="H247" s="147"/>
      <c r="I247" s="147"/>
      <c r="J247" s="147"/>
      <c r="K247" s="38"/>
      <c r="L247" s="143"/>
      <c r="M247" s="143"/>
      <c r="N247" s="61"/>
      <c r="O247" s="314"/>
      <c r="Q247" t="str">
        <f t="shared" si="40"/>
        <v/>
      </c>
      <c r="S247" t="e">
        <f t="shared" ca="1" si="49"/>
        <v>#VALUE!</v>
      </c>
      <c r="T247" t="e">
        <f t="shared" ca="1" si="46"/>
        <v>#VALUE!</v>
      </c>
      <c r="U247">
        <f t="shared" si="50"/>
        <v>180</v>
      </c>
      <c r="V247">
        <v>15.333333333334499</v>
      </c>
      <c r="W247">
        <f t="shared" si="53"/>
        <v>15</v>
      </c>
      <c r="X247" t="str" cm="1">
        <f t="array" aca="1" ref="X247" ca="1">IFERROR(INDEX('PC&amp;PD'!$A$1:$AS$19,ROW('PC&amp;PD'!$A$19),MATCH(INDIRECT(T247),'PC&amp;PD'!$A$1:$AS$1,0)),"")</f>
        <v/>
      </c>
      <c r="Y247" t="str">
        <f>IF(OR($N247="",$N247=0),"",IF($N247=$E$7,'Extracted info for SC'!$J$6,IF($N247=#REF!,'Extracted info for SC'!$J$7,IF($N247=#REF!,'Extracted info for SC'!$J$8,IF($N247=#REF!,'Extracted info for SC'!$J$9,IF($N247=#REF!,'Extracted info for SC'!$J$10,IF($N247=#REF!,'Extracted info for SC'!$J$11,IF($N247=#REF!,'Extracted info for SC'!$J$12,IF($N247=#REF!,'Extracted info for SC'!$J$13,IF($N247=#REF!,'Extracted info for SC'!$J$14,IF($N247=#REF!,'Extracted info for SC'!$J$15,IF($N247=#REF!,'Extracted info for SC'!$J$16,IF($N247=#REF!,'Extracted info for SC'!$J$17,IF($N247=#REF!,'Extracted info for SC'!$J$18,""))))))))))))))</f>
        <v/>
      </c>
      <c r="AA247" t="str">
        <f t="shared" si="41"/>
        <v/>
      </c>
      <c r="AB247" t="str">
        <f t="shared" si="42"/>
        <v/>
      </c>
      <c r="AC247" t="e">
        <f t="shared" ca="1" si="43"/>
        <v>#VALUE!</v>
      </c>
      <c r="AD247" t="str" cm="1">
        <f t="array" aca="1" ref="AD247" ca="1">IFERROR(IF((LEFT(INDIRECT("$F"&amp;$S247),4))="GOTS",IF($G247="Organic","GOTS_Organic_raw",(IF($G247="Responsible","GOTS_Responsible",(IF($G247="No Attribute (Conventional)","GOTS_conventional",(IF($G247="Recycled Pre/Post-Consumer","GOTS_pre_post",(IF($G247="In-Conversion","GOTS_in_conversion",(IF($G247="Sustainably Sourced","Sustainably_sourced",(IF($G247="Recycled pre-consumer organic","GOTS_recycled_organic",""))))))))))))),IF($G247="Organic","Organic",(IF($G247="Responsible","Responsible",(IF($G247="No Attribute (Conventional)","No_Attribute_Conventional",(IF($G247="Recycled Pre/Post-Consumer","Recycled_Pre_Post_Consumer",(IF($G247="In-Conversion","In_Conversion",(IF($G247="Recycled Pre-Consumer","Recycled_Pre_Consumer",(IF($G247="Recycled Post-Consumer","Recycled_Post_Consumer",(IF($G247="Sustainably Sourced","Sustainably_sourced",(IF($G247="Recycled pre-consumer organic","GOTS_recycled_organic","")))))))))))))))))),"")</f>
        <v/>
      </c>
      <c r="AE247" t="e" cm="1">
        <f t="array" aca="1" ref="AE247" ca="1">IF($I247="",IF(INDIRECT("$F"&amp;$S247)="","",IF(LEFT(INDIRECT("$F"&amp;$S247),3)="GRS","GRS_RCS_RM",IF((LEFT(INDIRECT("$F"&amp;$S247),3))="RCS","GRS_RCS_RM",IF(INDIRECT("$F"&amp;$S247)="OCS (No Label)","OCS_Conversion_RM",IF(LEFT(INDIRECT("$F"&amp;$S247),3)="OCS","OCS_RM",IF(RIGHT(INDIRECT("$F"&amp;$S247),10)="conversion","GOTS_RM_conversion",IF((LEFT(INDIRECT("$F"&amp;$S247),4))="GOTS","GOTS_RM","Responsible_RM"))))))),"DELETERM")</f>
        <v>#VALUE!</v>
      </c>
      <c r="AF247" t="e" cm="1">
        <f t="array" aca="1" ref="AF247" ca="1">IF($S247="","",INDIRECT("$Z"&amp;$S247))</f>
        <v>#VALUE!</v>
      </c>
      <c r="AG247" t="str">
        <f t="shared" si="44"/>
        <v/>
      </c>
      <c r="AH247" t="str" cm="1">
        <f t="array" aca="1" ref="AH247" ca="1">IFERROR(INDIRECT("$ag"&amp;S247),"")</f>
        <v/>
      </c>
      <c r="AI247" t="e" cm="1">
        <f t="array" aca="1" ref="AI247" ca="1">INDIRECT("O"&amp;S247)</f>
        <v>#VALUE!</v>
      </c>
      <c r="AJ247" t="str">
        <f t="shared" si="45"/>
        <v/>
      </c>
    </row>
    <row r="248" spans="1:36" ht="16.5" customHeight="1">
      <c r="A248" s="129"/>
      <c r="B248" s="134"/>
      <c r="C248" s="135"/>
      <c r="D248" s="146"/>
      <c r="E248" s="146"/>
      <c r="F248" s="135"/>
      <c r="G248" s="147"/>
      <c r="H248" s="147"/>
      <c r="I248" s="147"/>
      <c r="J248" s="147"/>
      <c r="K248" s="38"/>
      <c r="L248" s="143"/>
      <c r="M248" s="143"/>
      <c r="N248" s="61"/>
      <c r="O248" s="314"/>
      <c r="Q248" t="str">
        <f t="shared" si="40"/>
        <v/>
      </c>
      <c r="S248" t="e">
        <f t="shared" ca="1" si="49"/>
        <v>#VALUE!</v>
      </c>
      <c r="T248" t="e">
        <f t="shared" ca="1" si="46"/>
        <v>#VALUE!</v>
      </c>
      <c r="U248">
        <f t="shared" si="50"/>
        <v>180</v>
      </c>
      <c r="V248">
        <v>15.416666666667799</v>
      </c>
      <c r="W248">
        <f t="shared" si="53"/>
        <v>15</v>
      </c>
      <c r="X248" t="str" cm="1">
        <f t="array" aca="1" ref="X248" ca="1">IFERROR(INDEX('PC&amp;PD'!$A$1:$AS$19,ROW('PC&amp;PD'!$A$19),MATCH(INDIRECT(T248),'PC&amp;PD'!$A$1:$AS$1,0)),"")</f>
        <v/>
      </c>
      <c r="Y248" t="str">
        <f>IF(OR($N248="",$N248=0),"",IF($N248=$E$7,'Extracted info for SC'!$J$6,IF($N248=#REF!,'Extracted info for SC'!$J$7,IF($N248=#REF!,'Extracted info for SC'!$J$8,IF($N248=#REF!,'Extracted info for SC'!$J$9,IF($N248=#REF!,'Extracted info for SC'!$J$10,IF($N248=#REF!,'Extracted info for SC'!$J$11,IF($N248=#REF!,'Extracted info for SC'!$J$12,IF($N248=#REF!,'Extracted info for SC'!$J$13,IF($N248=#REF!,'Extracted info for SC'!$J$14,IF($N248=#REF!,'Extracted info for SC'!$J$15,IF($N248=#REF!,'Extracted info for SC'!$J$16,IF($N248=#REF!,'Extracted info for SC'!$J$17,IF($N248=#REF!,'Extracted info for SC'!$J$18,""))))))))))))))</f>
        <v/>
      </c>
      <c r="AA248" t="str">
        <f t="shared" si="41"/>
        <v/>
      </c>
      <c r="AB248" t="str">
        <f t="shared" si="42"/>
        <v/>
      </c>
      <c r="AC248" t="e">
        <f t="shared" ca="1" si="43"/>
        <v>#VALUE!</v>
      </c>
      <c r="AD248" t="str" cm="1">
        <f t="array" aca="1" ref="AD248" ca="1">IFERROR(IF((LEFT(INDIRECT("$F"&amp;$S248),4))="GOTS",IF($G248="Organic","GOTS_Organic_raw",(IF($G248="Responsible","GOTS_Responsible",(IF($G248="No Attribute (Conventional)","GOTS_conventional",(IF($G248="Recycled Pre/Post-Consumer","GOTS_pre_post",(IF($G248="In-Conversion","GOTS_in_conversion",(IF($G248="Sustainably Sourced","Sustainably_sourced",(IF($G248="Recycled pre-consumer organic","GOTS_recycled_organic",""))))))))))))),IF($G248="Organic","Organic",(IF($G248="Responsible","Responsible",(IF($G248="No Attribute (Conventional)","No_Attribute_Conventional",(IF($G248="Recycled Pre/Post-Consumer","Recycled_Pre_Post_Consumer",(IF($G248="In-Conversion","In_Conversion",(IF($G248="Recycled Pre-Consumer","Recycled_Pre_Consumer",(IF($G248="Recycled Post-Consumer","Recycled_Post_Consumer",(IF($G248="Sustainably Sourced","Sustainably_sourced",(IF($G248="Recycled pre-consumer organic","GOTS_recycled_organic","")))))))))))))))))),"")</f>
        <v/>
      </c>
      <c r="AE248" t="e" cm="1">
        <f t="array" aca="1" ref="AE248" ca="1">IF($I248="",IF(INDIRECT("$F"&amp;$S248)="","",IF(LEFT(INDIRECT("$F"&amp;$S248),3)="GRS","GRS_RCS_RM",IF((LEFT(INDIRECT("$F"&amp;$S248),3))="RCS","GRS_RCS_RM",IF(INDIRECT("$F"&amp;$S248)="OCS (No Label)","OCS_Conversion_RM",IF(LEFT(INDIRECT("$F"&amp;$S248),3)="OCS","OCS_RM",IF(RIGHT(INDIRECT("$F"&amp;$S248),10)="conversion","GOTS_RM_conversion",IF((LEFT(INDIRECT("$F"&amp;$S248),4))="GOTS","GOTS_RM","Responsible_RM"))))))),"DELETERM")</f>
        <v>#VALUE!</v>
      </c>
      <c r="AF248" t="e" cm="1">
        <f t="array" aca="1" ref="AF248" ca="1">IF($S248="","",INDIRECT("$Z"&amp;$S248))</f>
        <v>#VALUE!</v>
      </c>
      <c r="AG248" t="str">
        <f t="shared" si="44"/>
        <v/>
      </c>
      <c r="AH248" t="str" cm="1">
        <f t="array" aca="1" ref="AH248" ca="1">IFERROR(INDIRECT("$ag"&amp;S248),"")</f>
        <v/>
      </c>
      <c r="AI248" t="e" cm="1">
        <f t="array" aca="1" ref="AI248" ca="1">INDIRECT("O"&amp;S248)</f>
        <v>#VALUE!</v>
      </c>
      <c r="AJ248" t="str">
        <f t="shared" si="45"/>
        <v/>
      </c>
    </row>
    <row r="249" spans="1:36" ht="16.5" customHeight="1">
      <c r="A249" s="130"/>
      <c r="B249" s="136"/>
      <c r="C249" s="137"/>
      <c r="D249" s="146"/>
      <c r="E249" s="146"/>
      <c r="F249" s="137"/>
      <c r="G249" s="147"/>
      <c r="H249" s="147"/>
      <c r="I249" s="147"/>
      <c r="J249" s="147"/>
      <c r="K249" s="38"/>
      <c r="L249" s="144"/>
      <c r="M249" s="144"/>
      <c r="N249" s="61"/>
      <c r="O249" s="314"/>
      <c r="Q249" t="str">
        <f t="shared" si="40"/>
        <v/>
      </c>
      <c r="S249" t="e">
        <f t="shared" ca="1" si="49"/>
        <v>#VALUE!</v>
      </c>
      <c r="T249" t="e">
        <f t="shared" ca="1" si="46"/>
        <v>#VALUE!</v>
      </c>
      <c r="U249">
        <f t="shared" si="50"/>
        <v>180</v>
      </c>
      <c r="V249">
        <v>15.5000000000011</v>
      </c>
      <c r="W249">
        <f t="shared" si="53"/>
        <v>15</v>
      </c>
      <c r="X249" t="str" cm="1">
        <f t="array" aca="1" ref="X249" ca="1">IFERROR(INDEX('PC&amp;PD'!$A$1:$AS$19,ROW('PC&amp;PD'!$A$19),MATCH(INDIRECT(T249),'PC&amp;PD'!$A$1:$AS$1,0)),"")</f>
        <v/>
      </c>
      <c r="Y249" t="str">
        <f>IF(OR($N249="",$N249=0),"",IF($N249=$E$7,'Extracted info for SC'!$J$6,IF($N249=#REF!,'Extracted info for SC'!$J$7,IF($N249=#REF!,'Extracted info for SC'!$J$8,IF($N249=#REF!,'Extracted info for SC'!$J$9,IF($N249=#REF!,'Extracted info for SC'!$J$10,IF($N249=#REF!,'Extracted info for SC'!$J$11,IF($N249=#REF!,'Extracted info for SC'!$J$12,IF($N249=#REF!,'Extracted info for SC'!$J$13,IF($N249=#REF!,'Extracted info for SC'!$J$14,IF($N249=#REF!,'Extracted info for SC'!$J$15,IF($N249=#REF!,'Extracted info for SC'!$J$16,IF($N249=#REF!,'Extracted info for SC'!$J$17,IF($N249=#REF!,'Extracted info for SC'!$J$18,""))))))))))))))</f>
        <v/>
      </c>
      <c r="AA249" t="str">
        <f t="shared" si="41"/>
        <v/>
      </c>
      <c r="AB249" t="str">
        <f t="shared" si="42"/>
        <v/>
      </c>
      <c r="AC249" t="e">
        <f t="shared" ca="1" si="43"/>
        <v>#VALUE!</v>
      </c>
      <c r="AD249" t="str" cm="1">
        <f t="array" aca="1" ref="AD249" ca="1">IFERROR(IF((LEFT(INDIRECT("$F"&amp;$S249),4))="GOTS",IF($G249="Organic","GOTS_Organic_raw",(IF($G249="Responsible","GOTS_Responsible",(IF($G249="No Attribute (Conventional)","GOTS_conventional",(IF($G249="Recycled Pre/Post-Consumer","GOTS_pre_post",(IF($G249="In-Conversion","GOTS_in_conversion",(IF($G249="Sustainably Sourced","Sustainably_sourced",(IF($G249="Recycled pre-consumer organic","GOTS_recycled_organic",""))))))))))))),IF($G249="Organic","Organic",(IF($G249="Responsible","Responsible",(IF($G249="No Attribute (Conventional)","No_Attribute_Conventional",(IF($G249="Recycled Pre/Post-Consumer","Recycled_Pre_Post_Consumer",(IF($G249="In-Conversion","In_Conversion",(IF($G249="Recycled Pre-Consumer","Recycled_Pre_Consumer",(IF($G249="Recycled Post-Consumer","Recycled_Post_Consumer",(IF($G249="Sustainably Sourced","Sustainably_sourced",(IF($G249="Recycled pre-consumer organic","GOTS_recycled_organic","")))))))))))))))))),"")</f>
        <v/>
      </c>
      <c r="AE249" t="e" cm="1">
        <f t="array" aca="1" ref="AE249" ca="1">IF($I249="",IF(INDIRECT("$F"&amp;$S249)="","",IF(LEFT(INDIRECT("$F"&amp;$S249),3)="GRS","GRS_RCS_RM",IF((LEFT(INDIRECT("$F"&amp;$S249),3))="RCS","GRS_RCS_RM",IF(INDIRECT("$F"&amp;$S249)="OCS (No Label)","OCS_Conversion_RM",IF(LEFT(INDIRECT("$F"&amp;$S249),3)="OCS","OCS_RM",IF(RIGHT(INDIRECT("$F"&amp;$S249),10)="conversion","GOTS_RM_conversion",IF((LEFT(INDIRECT("$F"&amp;$S249),4))="GOTS","GOTS_RM","Responsible_RM"))))))),"DELETERM")</f>
        <v>#VALUE!</v>
      </c>
      <c r="AF249" t="e" cm="1">
        <f t="array" aca="1" ref="AF249" ca="1">IF($S249="","",INDIRECT("$Z"&amp;$S249))</f>
        <v>#VALUE!</v>
      </c>
      <c r="AG249" t="str">
        <f t="shared" si="44"/>
        <v/>
      </c>
      <c r="AH249" t="str" cm="1">
        <f t="array" aca="1" ref="AH249" ca="1">IFERROR(INDIRECT("$ag"&amp;S249),"")</f>
        <v/>
      </c>
      <c r="AI249" t="e" cm="1">
        <f t="array" aca="1" ref="AI249" ca="1">INDIRECT("O"&amp;S249)</f>
        <v>#VALUE!</v>
      </c>
      <c r="AJ249" t="str">
        <f t="shared" si="45"/>
        <v/>
      </c>
    </row>
    <row r="250" spans="1:36" ht="16.5" customHeight="1">
      <c r="A250" s="130"/>
      <c r="B250" s="136"/>
      <c r="C250" s="137"/>
      <c r="D250" s="146"/>
      <c r="E250" s="146"/>
      <c r="F250" s="137"/>
      <c r="G250" s="147"/>
      <c r="H250" s="147"/>
      <c r="I250" s="147"/>
      <c r="J250" s="147"/>
      <c r="K250" s="38"/>
      <c r="L250" s="144"/>
      <c r="M250" s="144"/>
      <c r="N250" s="61"/>
      <c r="O250" s="314"/>
      <c r="Q250" t="str">
        <f t="shared" si="40"/>
        <v/>
      </c>
      <c r="S250" t="e">
        <f t="shared" ca="1" si="49"/>
        <v>#VALUE!</v>
      </c>
      <c r="T250" t="e">
        <f t="shared" ca="1" si="46"/>
        <v>#VALUE!</v>
      </c>
      <c r="U250">
        <f t="shared" si="50"/>
        <v>180</v>
      </c>
      <c r="V250">
        <v>15.583333333334499</v>
      </c>
      <c r="W250">
        <f t="shared" si="53"/>
        <v>15</v>
      </c>
      <c r="X250" t="str" cm="1">
        <f t="array" aca="1" ref="X250" ca="1">IFERROR(INDEX('PC&amp;PD'!$A$1:$AS$19,ROW('PC&amp;PD'!$A$19),MATCH(INDIRECT(T250),'PC&amp;PD'!$A$1:$AS$1,0)),"")</f>
        <v/>
      </c>
      <c r="Y250" t="str">
        <f>IF(OR($N250="",$N250=0),"",IF($N250=$E$7,'Extracted info for SC'!$J$6,IF($N250=#REF!,'Extracted info for SC'!$J$7,IF($N250=#REF!,'Extracted info for SC'!$J$8,IF($N250=#REF!,'Extracted info for SC'!$J$9,IF($N250=#REF!,'Extracted info for SC'!$J$10,IF($N250=#REF!,'Extracted info for SC'!$J$11,IF($N250=#REF!,'Extracted info for SC'!$J$12,IF($N250=#REF!,'Extracted info for SC'!$J$13,IF($N250=#REF!,'Extracted info for SC'!$J$14,IF($N250=#REF!,'Extracted info for SC'!$J$15,IF($N250=#REF!,'Extracted info for SC'!$J$16,IF($N250=#REF!,'Extracted info for SC'!$J$17,IF($N250=#REF!,'Extracted info for SC'!$J$18,""))))))))))))))</f>
        <v/>
      </c>
      <c r="AA250" t="str">
        <f t="shared" si="41"/>
        <v/>
      </c>
      <c r="AB250" t="str">
        <f t="shared" si="42"/>
        <v/>
      </c>
      <c r="AC250" t="e">
        <f t="shared" ca="1" si="43"/>
        <v>#VALUE!</v>
      </c>
      <c r="AD250" t="str" cm="1">
        <f t="array" aca="1" ref="AD250" ca="1">IFERROR(IF((LEFT(INDIRECT("$F"&amp;$S250),4))="GOTS",IF($G250="Organic","GOTS_Organic_raw",(IF($G250="Responsible","GOTS_Responsible",(IF($G250="No Attribute (Conventional)","GOTS_conventional",(IF($G250="Recycled Pre/Post-Consumer","GOTS_pre_post",(IF($G250="In-Conversion","GOTS_in_conversion",(IF($G250="Sustainably Sourced","Sustainably_sourced",(IF($G250="Recycled pre-consumer organic","GOTS_recycled_organic",""))))))))))))),IF($G250="Organic","Organic",(IF($G250="Responsible","Responsible",(IF($G250="No Attribute (Conventional)","No_Attribute_Conventional",(IF($G250="Recycled Pre/Post-Consumer","Recycled_Pre_Post_Consumer",(IF($G250="In-Conversion","In_Conversion",(IF($G250="Recycled Pre-Consumer","Recycled_Pre_Consumer",(IF($G250="Recycled Post-Consumer","Recycled_Post_Consumer",(IF($G250="Sustainably Sourced","Sustainably_sourced",(IF($G250="Recycled pre-consumer organic","GOTS_recycled_organic","")))))))))))))))))),"")</f>
        <v/>
      </c>
      <c r="AE250" t="e" cm="1">
        <f t="array" aca="1" ref="AE250" ca="1">IF($I250="",IF(INDIRECT("$F"&amp;$S250)="","",IF(LEFT(INDIRECT("$F"&amp;$S250),3)="GRS","GRS_RCS_RM",IF((LEFT(INDIRECT("$F"&amp;$S250),3))="RCS","GRS_RCS_RM",IF(INDIRECT("$F"&amp;$S250)="OCS (No Label)","OCS_Conversion_RM",IF(LEFT(INDIRECT("$F"&amp;$S250),3)="OCS","OCS_RM",IF(RIGHT(INDIRECT("$F"&amp;$S250),10)="conversion","GOTS_RM_conversion",IF((LEFT(INDIRECT("$F"&amp;$S250),4))="GOTS","GOTS_RM","Responsible_RM"))))))),"DELETERM")</f>
        <v>#VALUE!</v>
      </c>
      <c r="AF250" t="e" cm="1">
        <f t="array" aca="1" ref="AF250" ca="1">IF($S250="","",INDIRECT("$Z"&amp;$S250))</f>
        <v>#VALUE!</v>
      </c>
      <c r="AG250" t="str">
        <f t="shared" si="44"/>
        <v/>
      </c>
      <c r="AH250" t="str" cm="1">
        <f t="array" aca="1" ref="AH250" ca="1">IFERROR(INDIRECT("$ag"&amp;S250),"")</f>
        <v/>
      </c>
      <c r="AI250" t="e" cm="1">
        <f t="array" aca="1" ref="AI250" ca="1">INDIRECT("O"&amp;S250)</f>
        <v>#VALUE!</v>
      </c>
      <c r="AJ250" t="str">
        <f t="shared" si="45"/>
        <v/>
      </c>
    </row>
    <row r="251" spans="1:36" ht="16.5" customHeight="1">
      <c r="A251" s="130"/>
      <c r="B251" s="136"/>
      <c r="C251" s="137"/>
      <c r="D251" s="146"/>
      <c r="E251" s="146"/>
      <c r="F251" s="137"/>
      <c r="G251" s="147"/>
      <c r="H251" s="147"/>
      <c r="I251" s="147"/>
      <c r="J251" s="147"/>
      <c r="K251" s="38"/>
      <c r="L251" s="144"/>
      <c r="M251" s="144"/>
      <c r="N251" s="61"/>
      <c r="O251" s="314"/>
      <c r="Q251" t="str">
        <f t="shared" si="40"/>
        <v/>
      </c>
      <c r="S251" t="e">
        <f t="shared" ca="1" si="49"/>
        <v>#VALUE!</v>
      </c>
      <c r="T251" t="e">
        <f t="shared" ca="1" si="46"/>
        <v>#VALUE!</v>
      </c>
      <c r="U251">
        <f t="shared" si="50"/>
        <v>180</v>
      </c>
      <c r="V251">
        <v>15.666666666667799</v>
      </c>
      <c r="W251">
        <f t="shared" si="53"/>
        <v>15</v>
      </c>
      <c r="X251" t="str" cm="1">
        <f t="array" aca="1" ref="X251" ca="1">IFERROR(INDEX('PC&amp;PD'!$A$1:$AS$19,ROW('PC&amp;PD'!$A$19),MATCH(INDIRECT(T251),'PC&amp;PD'!$A$1:$AS$1,0)),"")</f>
        <v/>
      </c>
      <c r="Y251" t="str">
        <f>IF(OR($N251="",$N251=0),"",IF($N251=$E$7,'Extracted info for SC'!$J$6,IF($N251=#REF!,'Extracted info for SC'!$J$7,IF($N251=#REF!,'Extracted info for SC'!$J$8,IF($N251=#REF!,'Extracted info for SC'!$J$9,IF($N251=#REF!,'Extracted info for SC'!$J$10,IF($N251=#REF!,'Extracted info for SC'!$J$11,IF($N251=#REF!,'Extracted info for SC'!$J$12,IF($N251=#REF!,'Extracted info for SC'!$J$13,IF($N251=#REF!,'Extracted info for SC'!$J$14,IF($N251=#REF!,'Extracted info for SC'!$J$15,IF($N251=#REF!,'Extracted info for SC'!$J$16,IF($N251=#REF!,'Extracted info for SC'!$J$17,IF($N251=#REF!,'Extracted info for SC'!$J$18,""))))))))))))))</f>
        <v/>
      </c>
      <c r="AA251" t="str">
        <f t="shared" si="41"/>
        <v/>
      </c>
      <c r="AB251" t="str">
        <f t="shared" si="42"/>
        <v/>
      </c>
      <c r="AC251" t="e">
        <f t="shared" ca="1" si="43"/>
        <v>#VALUE!</v>
      </c>
      <c r="AD251" t="str" cm="1">
        <f t="array" aca="1" ref="AD251" ca="1">IFERROR(IF((LEFT(INDIRECT("$F"&amp;$S251),4))="GOTS",IF($G251="Organic","GOTS_Organic_raw",(IF($G251="Responsible","GOTS_Responsible",(IF($G251="No Attribute (Conventional)","GOTS_conventional",(IF($G251="Recycled Pre/Post-Consumer","GOTS_pre_post",(IF($G251="In-Conversion","GOTS_in_conversion",(IF($G251="Sustainably Sourced","Sustainably_sourced",(IF($G251="Recycled pre-consumer organic","GOTS_recycled_organic",""))))))))))))),IF($G251="Organic","Organic",(IF($G251="Responsible","Responsible",(IF($G251="No Attribute (Conventional)","No_Attribute_Conventional",(IF($G251="Recycled Pre/Post-Consumer","Recycled_Pre_Post_Consumer",(IF($G251="In-Conversion","In_Conversion",(IF($G251="Recycled Pre-Consumer","Recycled_Pre_Consumer",(IF($G251="Recycled Post-Consumer","Recycled_Post_Consumer",(IF($G251="Sustainably Sourced","Sustainably_sourced",(IF($G251="Recycled pre-consumer organic","GOTS_recycled_organic","")))))))))))))))))),"")</f>
        <v/>
      </c>
      <c r="AE251" t="e" cm="1">
        <f t="array" aca="1" ref="AE251" ca="1">IF($I251="",IF(INDIRECT("$F"&amp;$S251)="","",IF(LEFT(INDIRECT("$F"&amp;$S251),3)="GRS","GRS_RCS_RM",IF((LEFT(INDIRECT("$F"&amp;$S251),3))="RCS","GRS_RCS_RM",IF(INDIRECT("$F"&amp;$S251)="OCS (No Label)","OCS_Conversion_RM",IF(LEFT(INDIRECT("$F"&amp;$S251),3)="OCS","OCS_RM",IF(RIGHT(INDIRECT("$F"&amp;$S251),10)="conversion","GOTS_RM_conversion",IF((LEFT(INDIRECT("$F"&amp;$S251),4))="GOTS","GOTS_RM","Responsible_RM"))))))),"DELETERM")</f>
        <v>#VALUE!</v>
      </c>
      <c r="AF251" t="e" cm="1">
        <f t="array" aca="1" ref="AF251" ca="1">IF($S251="","",INDIRECT("$Z"&amp;$S251))</f>
        <v>#VALUE!</v>
      </c>
      <c r="AG251" t="str">
        <f t="shared" si="44"/>
        <v/>
      </c>
      <c r="AH251" t="str" cm="1">
        <f t="array" aca="1" ref="AH251" ca="1">IFERROR(INDIRECT("$ag"&amp;S251),"")</f>
        <v/>
      </c>
      <c r="AI251" t="e" cm="1">
        <f t="array" aca="1" ref="AI251" ca="1">INDIRECT("O"&amp;S251)</f>
        <v>#VALUE!</v>
      </c>
      <c r="AJ251" t="str">
        <f t="shared" si="45"/>
        <v/>
      </c>
    </row>
    <row r="252" spans="1:36" ht="16.5" customHeight="1">
      <c r="A252" s="130"/>
      <c r="B252" s="136"/>
      <c r="C252" s="137"/>
      <c r="D252" s="146"/>
      <c r="E252" s="146"/>
      <c r="F252" s="137"/>
      <c r="G252" s="147"/>
      <c r="H252" s="147"/>
      <c r="I252" s="147"/>
      <c r="J252" s="147"/>
      <c r="K252" s="38"/>
      <c r="L252" s="144"/>
      <c r="M252" s="144"/>
      <c r="N252" s="61"/>
      <c r="O252" s="314"/>
      <c r="Q252" t="str">
        <f t="shared" si="40"/>
        <v/>
      </c>
      <c r="S252" t="e">
        <f t="shared" ca="1" si="49"/>
        <v>#VALUE!</v>
      </c>
      <c r="T252" t="e">
        <f t="shared" ca="1" si="46"/>
        <v>#VALUE!</v>
      </c>
      <c r="U252">
        <f t="shared" si="50"/>
        <v>180</v>
      </c>
      <c r="V252">
        <v>15.750000000001201</v>
      </c>
      <c r="W252">
        <f t="shared" si="53"/>
        <v>15</v>
      </c>
      <c r="X252" t="str" cm="1">
        <f t="array" aca="1" ref="X252" ca="1">IFERROR(INDEX('PC&amp;PD'!$A$1:$AS$19,ROW('PC&amp;PD'!$A$19),MATCH(INDIRECT(T252),'PC&amp;PD'!$A$1:$AS$1,0)),"")</f>
        <v/>
      </c>
      <c r="Y252" t="str">
        <f>IF(OR($N252="",$N252=0),"",IF($N252=$E$7,'Extracted info for SC'!$J$6,IF($N252=#REF!,'Extracted info for SC'!$J$7,IF($N252=#REF!,'Extracted info for SC'!$J$8,IF($N252=#REF!,'Extracted info for SC'!$J$9,IF($N252=#REF!,'Extracted info for SC'!$J$10,IF($N252=#REF!,'Extracted info for SC'!$J$11,IF($N252=#REF!,'Extracted info for SC'!$J$12,IF($N252=#REF!,'Extracted info for SC'!$J$13,IF($N252=#REF!,'Extracted info for SC'!$J$14,IF($N252=#REF!,'Extracted info for SC'!$J$15,IF($N252=#REF!,'Extracted info for SC'!$J$16,IF($N252=#REF!,'Extracted info for SC'!$J$17,IF($N252=#REF!,'Extracted info for SC'!$J$18,""))))))))))))))</f>
        <v/>
      </c>
      <c r="AA252" t="str">
        <f t="shared" si="41"/>
        <v/>
      </c>
      <c r="AB252" t="str">
        <f t="shared" si="42"/>
        <v/>
      </c>
      <c r="AC252" t="e">
        <f t="shared" ca="1" si="43"/>
        <v>#VALUE!</v>
      </c>
      <c r="AD252" t="str" cm="1">
        <f t="array" aca="1" ref="AD252" ca="1">IFERROR(IF((LEFT(INDIRECT("$F"&amp;$S252),4))="GOTS",IF($G252="Organic","GOTS_Organic_raw",(IF($G252="Responsible","GOTS_Responsible",(IF($G252="No Attribute (Conventional)","GOTS_conventional",(IF($G252="Recycled Pre/Post-Consumer","GOTS_pre_post",(IF($G252="In-Conversion","GOTS_in_conversion",(IF($G252="Sustainably Sourced","Sustainably_sourced",(IF($G252="Recycled pre-consumer organic","GOTS_recycled_organic",""))))))))))))),IF($G252="Organic","Organic",(IF($G252="Responsible","Responsible",(IF($G252="No Attribute (Conventional)","No_Attribute_Conventional",(IF($G252="Recycled Pre/Post-Consumer","Recycled_Pre_Post_Consumer",(IF($G252="In-Conversion","In_Conversion",(IF($G252="Recycled Pre-Consumer","Recycled_Pre_Consumer",(IF($G252="Recycled Post-Consumer","Recycled_Post_Consumer",(IF($G252="Sustainably Sourced","Sustainably_sourced",(IF($G252="Recycled pre-consumer organic","GOTS_recycled_organic","")))))))))))))))))),"")</f>
        <v/>
      </c>
      <c r="AE252" t="e" cm="1">
        <f t="array" aca="1" ref="AE252" ca="1">IF($I252="",IF(INDIRECT("$F"&amp;$S252)="","",IF(LEFT(INDIRECT("$F"&amp;$S252),3)="GRS","GRS_RCS_RM",IF((LEFT(INDIRECT("$F"&amp;$S252),3))="RCS","GRS_RCS_RM",IF(INDIRECT("$F"&amp;$S252)="OCS (No Label)","OCS_Conversion_RM",IF(LEFT(INDIRECT("$F"&amp;$S252),3)="OCS","OCS_RM",IF(RIGHT(INDIRECT("$F"&amp;$S252),10)="conversion","GOTS_RM_conversion",IF((LEFT(INDIRECT("$F"&amp;$S252),4))="GOTS","GOTS_RM","Responsible_RM"))))))),"DELETERM")</f>
        <v>#VALUE!</v>
      </c>
      <c r="AF252" t="e" cm="1">
        <f t="array" aca="1" ref="AF252" ca="1">IF($S252="","",INDIRECT("$Z"&amp;$S252))</f>
        <v>#VALUE!</v>
      </c>
      <c r="AG252" t="str">
        <f t="shared" si="44"/>
        <v/>
      </c>
      <c r="AH252" t="str" cm="1">
        <f t="array" aca="1" ref="AH252" ca="1">IFERROR(INDIRECT("$ag"&amp;S252),"")</f>
        <v/>
      </c>
      <c r="AI252" t="e" cm="1">
        <f t="array" aca="1" ref="AI252" ca="1">INDIRECT("O"&amp;S252)</f>
        <v>#VALUE!</v>
      </c>
      <c r="AJ252" t="str">
        <f t="shared" si="45"/>
        <v/>
      </c>
    </row>
    <row r="253" spans="1:36" ht="16.5" customHeight="1">
      <c r="A253" s="130"/>
      <c r="B253" s="136"/>
      <c r="C253" s="137"/>
      <c r="D253" s="146"/>
      <c r="E253" s="146"/>
      <c r="F253" s="137"/>
      <c r="G253" s="147"/>
      <c r="H253" s="147"/>
      <c r="I253" s="147"/>
      <c r="J253" s="147"/>
      <c r="K253" s="38"/>
      <c r="L253" s="144"/>
      <c r="M253" s="144"/>
      <c r="N253" s="61"/>
      <c r="O253" s="314"/>
      <c r="Q253" t="str">
        <f t="shared" si="40"/>
        <v/>
      </c>
      <c r="S253" t="e">
        <f t="shared" ca="1" si="49"/>
        <v>#VALUE!</v>
      </c>
      <c r="T253" t="e">
        <f t="shared" ca="1" si="46"/>
        <v>#VALUE!</v>
      </c>
      <c r="U253">
        <f t="shared" si="50"/>
        <v>180</v>
      </c>
      <c r="V253">
        <v>15.833333333334499</v>
      </c>
      <c r="W253">
        <f t="shared" si="53"/>
        <v>15</v>
      </c>
      <c r="X253" t="str" cm="1">
        <f t="array" aca="1" ref="X253" ca="1">IFERROR(INDEX('PC&amp;PD'!$A$1:$AS$19,ROW('PC&amp;PD'!$A$19),MATCH(INDIRECT(T253),'PC&amp;PD'!$A$1:$AS$1,0)),"")</f>
        <v/>
      </c>
      <c r="Y253" t="str">
        <f>IF(OR($N253="",$N253=0),"",IF($N253=$E$7,'Extracted info for SC'!$J$6,IF($N253=#REF!,'Extracted info for SC'!$J$7,IF($N253=#REF!,'Extracted info for SC'!$J$8,IF($N253=#REF!,'Extracted info for SC'!$J$9,IF($N253=#REF!,'Extracted info for SC'!$J$10,IF($N253=#REF!,'Extracted info for SC'!$J$11,IF($N253=#REF!,'Extracted info for SC'!$J$12,IF($N253=#REF!,'Extracted info for SC'!$J$13,IF($N253=#REF!,'Extracted info for SC'!$J$14,IF($N253=#REF!,'Extracted info for SC'!$J$15,IF($N253=#REF!,'Extracted info for SC'!$J$16,IF($N253=#REF!,'Extracted info for SC'!$J$17,IF($N253=#REF!,'Extracted info for SC'!$J$18,""))))))))))))))</f>
        <v/>
      </c>
      <c r="AA253" t="str">
        <f t="shared" si="41"/>
        <v/>
      </c>
      <c r="AB253" t="str">
        <f t="shared" si="42"/>
        <v/>
      </c>
      <c r="AC253" t="e">
        <f t="shared" ca="1" si="43"/>
        <v>#VALUE!</v>
      </c>
      <c r="AD253" t="str" cm="1">
        <f t="array" aca="1" ref="AD253" ca="1">IFERROR(IF((LEFT(INDIRECT("$F"&amp;$S253),4))="GOTS",IF($G253="Organic","GOTS_Organic_raw",(IF($G253="Responsible","GOTS_Responsible",(IF($G253="No Attribute (Conventional)","GOTS_conventional",(IF($G253="Recycled Pre/Post-Consumer","GOTS_pre_post",(IF($G253="In-Conversion","GOTS_in_conversion",(IF($G253="Sustainably Sourced","Sustainably_sourced",(IF($G253="Recycled pre-consumer organic","GOTS_recycled_organic",""))))))))))))),IF($G253="Organic","Organic",(IF($G253="Responsible","Responsible",(IF($G253="No Attribute (Conventional)","No_Attribute_Conventional",(IF($G253="Recycled Pre/Post-Consumer","Recycled_Pre_Post_Consumer",(IF($G253="In-Conversion","In_Conversion",(IF($G253="Recycled Pre-Consumer","Recycled_Pre_Consumer",(IF($G253="Recycled Post-Consumer","Recycled_Post_Consumer",(IF($G253="Sustainably Sourced","Sustainably_sourced",(IF($G253="Recycled pre-consumer organic","GOTS_recycled_organic","")))))))))))))))))),"")</f>
        <v/>
      </c>
      <c r="AE253" t="e" cm="1">
        <f t="array" aca="1" ref="AE253" ca="1">IF($I253="",IF(INDIRECT("$F"&amp;$S253)="","",IF(LEFT(INDIRECT("$F"&amp;$S253),3)="GRS","GRS_RCS_RM",IF((LEFT(INDIRECT("$F"&amp;$S253),3))="RCS","GRS_RCS_RM",IF(INDIRECT("$F"&amp;$S253)="OCS (No Label)","OCS_Conversion_RM",IF(LEFT(INDIRECT("$F"&amp;$S253),3)="OCS","OCS_RM",IF(RIGHT(INDIRECT("$F"&amp;$S253),10)="conversion","GOTS_RM_conversion",IF((LEFT(INDIRECT("$F"&amp;$S253),4))="GOTS","GOTS_RM","Responsible_RM"))))))),"DELETERM")</f>
        <v>#VALUE!</v>
      </c>
      <c r="AF253" t="e" cm="1">
        <f t="array" aca="1" ref="AF253" ca="1">IF($S253="","",INDIRECT("$Z"&amp;$S253))</f>
        <v>#VALUE!</v>
      </c>
      <c r="AG253" t="str">
        <f t="shared" si="44"/>
        <v/>
      </c>
      <c r="AH253" t="str" cm="1">
        <f t="array" aca="1" ref="AH253" ca="1">IFERROR(INDIRECT("$ag"&amp;S253),"")</f>
        <v/>
      </c>
      <c r="AI253" t="e" cm="1">
        <f t="array" aca="1" ref="AI253" ca="1">INDIRECT("O"&amp;S253)</f>
        <v>#VALUE!</v>
      </c>
      <c r="AJ253" t="str">
        <f t="shared" si="45"/>
        <v/>
      </c>
    </row>
    <row r="254" spans="1:36" ht="16.5" customHeight="1" thickBot="1">
      <c r="A254" s="131"/>
      <c r="B254" s="138"/>
      <c r="C254" s="139"/>
      <c r="D254" s="148"/>
      <c r="E254" s="148"/>
      <c r="F254" s="139"/>
      <c r="G254" s="149"/>
      <c r="H254" s="149"/>
      <c r="I254" s="149"/>
      <c r="J254" s="149"/>
      <c r="K254" s="39"/>
      <c r="L254" s="145"/>
      <c r="M254" s="145"/>
      <c r="N254" s="62"/>
      <c r="O254" s="315"/>
      <c r="Q254" t="str">
        <f t="shared" si="40"/>
        <v/>
      </c>
      <c r="S254" t="e">
        <f t="shared" ca="1" si="49"/>
        <v>#VALUE!</v>
      </c>
      <c r="T254" t="e">
        <f t="shared" ca="1" si="46"/>
        <v>#VALUE!</v>
      </c>
      <c r="U254">
        <f t="shared" si="50"/>
        <v>180</v>
      </c>
      <c r="V254">
        <v>15.916666666667799</v>
      </c>
      <c r="W254">
        <f t="shared" si="53"/>
        <v>15</v>
      </c>
      <c r="X254" t="str" cm="1">
        <f t="array" aca="1" ref="X254" ca="1">IFERROR(INDEX('PC&amp;PD'!$A$1:$AS$19,ROW('PC&amp;PD'!$A$19),MATCH(INDIRECT(T254),'PC&amp;PD'!$A$1:$AS$1,0)),"")</f>
        <v/>
      </c>
      <c r="Y254" t="str">
        <f>IF(OR($N254="",$N254=0),"",IF($N254=$E$7,'Extracted info for SC'!$J$6,IF($N254=#REF!,'Extracted info for SC'!$J$7,IF($N254=#REF!,'Extracted info for SC'!$J$8,IF($N254=#REF!,'Extracted info for SC'!$J$9,IF($N254=#REF!,'Extracted info for SC'!$J$10,IF($N254=#REF!,'Extracted info for SC'!$J$11,IF($N254=#REF!,'Extracted info for SC'!$J$12,IF($N254=#REF!,'Extracted info for SC'!$J$13,IF($N254=#REF!,'Extracted info for SC'!$J$14,IF($N254=#REF!,'Extracted info for SC'!$J$15,IF($N254=#REF!,'Extracted info for SC'!$J$16,IF($N254=#REF!,'Extracted info for SC'!$J$17,IF($N254=#REF!,'Extracted info for SC'!$J$18,""))))))))))))))</f>
        <v/>
      </c>
      <c r="AA254" t="str">
        <f t="shared" si="41"/>
        <v/>
      </c>
      <c r="AB254" t="str">
        <f t="shared" si="42"/>
        <v/>
      </c>
      <c r="AC254" t="e">
        <f t="shared" ca="1" si="43"/>
        <v>#VALUE!</v>
      </c>
      <c r="AD254" t="str" cm="1">
        <f t="array" aca="1" ref="AD254" ca="1">IFERROR(IF((LEFT(INDIRECT("$F"&amp;$S254),4))="GOTS",IF($G254="Organic","GOTS_Organic_raw",(IF($G254="Responsible","GOTS_Responsible",(IF($G254="No Attribute (Conventional)","GOTS_conventional",(IF($G254="Recycled Pre/Post-Consumer","GOTS_pre_post",(IF($G254="In-Conversion","GOTS_in_conversion",(IF($G254="Sustainably Sourced","Sustainably_sourced",(IF($G254="Recycled pre-consumer organic","GOTS_recycled_organic",""))))))))))))),IF($G254="Organic","Organic",(IF($G254="Responsible","Responsible",(IF($G254="No Attribute (Conventional)","No_Attribute_Conventional",(IF($G254="Recycled Pre/Post-Consumer","Recycled_Pre_Post_Consumer",(IF($G254="In-Conversion","In_Conversion",(IF($G254="Recycled Pre-Consumer","Recycled_Pre_Consumer",(IF($G254="Recycled Post-Consumer","Recycled_Post_Consumer",(IF($G254="Sustainably Sourced","Sustainably_sourced",(IF($G254="Recycled pre-consumer organic","GOTS_recycled_organic","")))))))))))))))))),"")</f>
        <v/>
      </c>
      <c r="AE254" t="e" cm="1">
        <f t="array" aca="1" ref="AE254" ca="1">IF($I254="",IF(INDIRECT("$F"&amp;$S254)="","",IF(LEFT(INDIRECT("$F"&amp;$S254),3)="GRS","GRS_RCS_RM",IF((LEFT(INDIRECT("$F"&amp;$S254),3))="RCS","GRS_RCS_RM",IF(INDIRECT("$F"&amp;$S254)="OCS (No Label)","OCS_Conversion_RM",IF(LEFT(INDIRECT("$F"&amp;$S254),3)="OCS","OCS_RM",IF(RIGHT(INDIRECT("$F"&amp;$S254),10)="conversion","GOTS_RM_conversion",IF((LEFT(INDIRECT("$F"&amp;$S254),4))="GOTS","GOTS_RM","Responsible_RM"))))))),"DELETERM")</f>
        <v>#VALUE!</v>
      </c>
      <c r="AF254" t="e" cm="1">
        <f t="array" aca="1" ref="AF254" ca="1">IF($S254="","",INDIRECT("$Z"&amp;$S254))</f>
        <v>#VALUE!</v>
      </c>
      <c r="AG254" t="str">
        <f t="shared" si="44"/>
        <v/>
      </c>
      <c r="AH254" t="str" cm="1">
        <f t="array" aca="1" ref="AH254" ca="1">IFERROR(INDIRECT("$ag"&amp;S254),"")</f>
        <v/>
      </c>
      <c r="AI254" t="e" cm="1">
        <f t="array" aca="1" ref="AI254" ca="1">INDIRECT("O"&amp;S254)</f>
        <v>#VALUE!</v>
      </c>
      <c r="AJ254" t="str">
        <f t="shared" si="45"/>
        <v/>
      </c>
    </row>
    <row r="255" spans="1:36" ht="16.5" customHeight="1">
      <c r="A255" s="128" t="str">
        <f>IF(B255="","",COUNTA($B$63:$B255))</f>
        <v/>
      </c>
      <c r="B255" s="132"/>
      <c r="C255" s="133"/>
      <c r="D255" s="140"/>
      <c r="E255" s="140"/>
      <c r="F255" s="133"/>
      <c r="G255" s="141"/>
      <c r="H255" s="141"/>
      <c r="I255" s="141"/>
      <c r="J255" s="141"/>
      <c r="K255" s="37"/>
      <c r="L255" s="142" t="str">
        <f>IF(R255="","",LEFT(R255,LEN(R255)-2))</f>
        <v/>
      </c>
      <c r="M255" s="142"/>
      <c r="N255" s="60"/>
      <c r="O255" s="313"/>
      <c r="Q255" t="str">
        <f t="shared" si="40"/>
        <v/>
      </c>
      <c r="R255" t="str">
        <f t="shared" ref="R255" si="60">CONCATENATE($Q255,Q256,Q257,Q258,Q259,Q260,$Q261,$Q262,$Q263,$Q264,$Q265,$Q266)</f>
        <v/>
      </c>
      <c r="S255" t="e">
        <f t="shared" ca="1" si="49"/>
        <v>#VALUE!</v>
      </c>
      <c r="T255" t="e">
        <f t="shared" ca="1" si="46"/>
        <v>#VALUE!</v>
      </c>
      <c r="U255">
        <f t="shared" si="50"/>
        <v>192</v>
      </c>
      <c r="V255">
        <v>16.000000000001201</v>
      </c>
      <c r="W255">
        <f t="shared" si="53"/>
        <v>16</v>
      </c>
      <c r="X255" t="str" cm="1">
        <f t="array" aca="1" ref="X255" ca="1">IFERROR(INDEX('PC&amp;PD'!$A$1:$AS$19,ROW('PC&amp;PD'!$A$19),MATCH(INDIRECT(T255),'PC&amp;PD'!$A$1:$AS$1,0)),"")</f>
        <v/>
      </c>
      <c r="Y255" t="str">
        <f>IF(OR($N255="",$N255=0),"",IF($N255=$E$7,'Extracted info for SC'!$J$6,IF($N255=#REF!,'Extracted info for SC'!$J$7,IF($N255=#REF!,'Extracted info for SC'!$J$8,IF($N255=#REF!,'Extracted info for SC'!$J$9,IF($N255=#REF!,'Extracted info for SC'!$J$10,IF($N255=#REF!,'Extracted info for SC'!$J$11,IF($N255=#REF!,'Extracted info for SC'!$J$12,IF($N255=#REF!,'Extracted info for SC'!$J$13,IF($N255=#REF!,'Extracted info for SC'!$J$14,IF($N255=#REF!,'Extracted info for SC'!$J$15,IF($N255=#REF!,'Extracted info for SC'!$J$16,IF($N255=#REF!,'Extracted info for SC'!$J$17,IF($N255=#REF!,'Extracted info for SC'!$J$18,""))))))))))))))</f>
        <v/>
      </c>
      <c r="Z255" t="str">
        <f t="shared" ref="Z255" si="61">IFERROR(IF($F255="OCS 100","OCS (OCS 100)",IF($F255="OCS Blended","OCS (OCS Blended)",IF($F255="OCS (No Label)","OCS (No Label)",IF($F255="RCS 100","RCS (RCS 100)",IF($F255="RCS Blended","RCS (RCS Blended)",IF($F255="GRS","GRS (GRS)",IF($F255="GRS (No Label)", "GRS (No Label)",IF($F255="RDS","RDS (RDS)",IF($F255="RWS","RWS (RWS)",IF($F255="RAS","RAS (RAS)",IF($F255="RMS","RMS (RMS)",IF($F255="GOTS Organic","GOTS (Organic)",IF($F255="GOTS Made with organic","GOTS (Made with Organic)",IF($F255="GOTS Organic - in conversion","GOTS (Organic - In Conversion)",IF($F255="GOTS Made with organic - in conversion","GOTS (Made with Organic - In Conversion)",""))))))))))))))),"")</f>
        <v/>
      </c>
      <c r="AA255" t="str">
        <f t="shared" si="41"/>
        <v/>
      </c>
      <c r="AB255" t="str">
        <f t="shared" si="42"/>
        <v/>
      </c>
      <c r="AC255" t="e">
        <f t="shared" ca="1" si="43"/>
        <v>#VALUE!</v>
      </c>
      <c r="AD255" t="str" cm="1">
        <f t="array" aca="1" ref="AD255" ca="1">IFERROR(IF((LEFT(INDIRECT("$F"&amp;$S255),4))="GOTS",IF($G255="Organic","GOTS_Organic_raw",(IF($G255="Responsible","GOTS_Responsible",(IF($G255="No Attribute (Conventional)","GOTS_conventional",(IF($G255="Recycled Pre/Post-Consumer","GOTS_pre_post",(IF($G255="In-Conversion","GOTS_in_conversion",(IF($G255="Sustainably Sourced","Sustainably_sourced",(IF($G255="Recycled pre-consumer organic","GOTS_recycled_organic",""))))))))))))),IF($G255="Organic","Organic",(IF($G255="Responsible","Responsible",(IF($G255="No Attribute (Conventional)","No_Attribute_Conventional",(IF($G255="Recycled Pre/Post-Consumer","Recycled_Pre_Post_Consumer",(IF($G255="In-Conversion","In_Conversion",(IF($G255="Recycled Pre-Consumer","Recycled_Pre_Consumer",(IF($G255="Recycled Post-Consumer","Recycled_Post_Consumer",(IF($G255="Sustainably Sourced","Sustainably_sourced",(IF($G255="Recycled pre-consumer organic","GOTS_recycled_organic","")))))))))))))))))),"")</f>
        <v/>
      </c>
      <c r="AE255" t="e" cm="1">
        <f t="array" aca="1" ref="AE255" ca="1">IF($I255="",IF(INDIRECT("$F"&amp;$S255)="","",IF(LEFT(INDIRECT("$F"&amp;$S255),3)="GRS","GRS_RCS_RM",IF((LEFT(INDIRECT("$F"&amp;$S255),3))="RCS","GRS_RCS_RM",IF(INDIRECT("$F"&amp;$S255)="OCS (No Label)","OCS_Conversion_RM",IF(LEFT(INDIRECT("$F"&amp;$S255),3)="OCS","OCS_RM",IF(RIGHT(INDIRECT("$F"&amp;$S255),10)="conversion","GOTS_RM_conversion",IF((LEFT(INDIRECT("$F"&amp;$S255),4))="GOTS","GOTS_RM","Responsible_RM"))))))),"DELETERM")</f>
        <v>#VALUE!</v>
      </c>
      <c r="AF255" t="e" cm="1">
        <f t="array" aca="1" ref="AF255" ca="1">IF($S255="","",INDIRECT("$Z"&amp;$S255))</f>
        <v>#VALUE!</v>
      </c>
      <c r="AG255" t="str">
        <f t="shared" si="44"/>
        <v/>
      </c>
      <c r="AH255" t="str" cm="1">
        <f t="array" aca="1" ref="AH255" ca="1">IFERROR(INDIRECT("$ag"&amp;S255),"")</f>
        <v/>
      </c>
      <c r="AI255" t="e" cm="1">
        <f t="array" aca="1" ref="AI255" ca="1">INDIRECT("O"&amp;S255)</f>
        <v>#VALUE!</v>
      </c>
      <c r="AJ255" t="str">
        <f t="shared" si="45"/>
        <v/>
      </c>
    </row>
    <row r="256" spans="1:36" ht="16.5" customHeight="1">
      <c r="A256" s="129"/>
      <c r="B256" s="134"/>
      <c r="C256" s="135"/>
      <c r="D256" s="146"/>
      <c r="E256" s="146"/>
      <c r="F256" s="135"/>
      <c r="G256" s="147"/>
      <c r="H256" s="147"/>
      <c r="I256" s="147"/>
      <c r="J256" s="147"/>
      <c r="K256" s="38"/>
      <c r="L256" s="143"/>
      <c r="M256" s="143"/>
      <c r="N256" s="61"/>
      <c r="O256" s="314"/>
      <c r="Q256" t="str">
        <f t="shared" ref="Q256:Q319" si="62">IF(G256="No Attribute (Conventional)",IF(OR($G256="",$I256="",$K256=""),"",CONCATENATE($K256," ",$AA256," ",$I256," + ")),IF(OR($G256="",$I256="",$K256=""),"",CONCATENATE($K256," ",$G256," ",$I256," + ")))</f>
        <v/>
      </c>
      <c r="S256" t="e">
        <f t="shared" ca="1" si="49"/>
        <v>#VALUE!</v>
      </c>
      <c r="T256" t="e">
        <f t="shared" ca="1" si="46"/>
        <v>#VALUE!</v>
      </c>
      <c r="U256">
        <f t="shared" si="50"/>
        <v>192</v>
      </c>
      <c r="V256">
        <v>16.083333333334501</v>
      </c>
      <c r="W256">
        <f t="shared" si="53"/>
        <v>16</v>
      </c>
      <c r="X256" t="str" cm="1">
        <f t="array" aca="1" ref="X256" ca="1">IFERROR(INDEX('PC&amp;PD'!$A$1:$AS$19,ROW('PC&amp;PD'!$A$19),MATCH(INDIRECT(T256),'PC&amp;PD'!$A$1:$AS$1,0)),"")</f>
        <v/>
      </c>
      <c r="Y256" t="str">
        <f>IF(OR($N256="",$N256=0),"",IF($N256=$E$7,'Extracted info for SC'!$J$6,IF($N256=#REF!,'Extracted info for SC'!$J$7,IF($N256=#REF!,'Extracted info for SC'!$J$8,IF($N256=#REF!,'Extracted info for SC'!$J$9,IF($N256=#REF!,'Extracted info for SC'!$J$10,IF($N256=#REF!,'Extracted info for SC'!$J$11,IF($N256=#REF!,'Extracted info for SC'!$J$12,IF($N256=#REF!,'Extracted info for SC'!$J$13,IF($N256=#REF!,'Extracted info for SC'!$J$14,IF($N256=#REF!,'Extracted info for SC'!$J$15,IF($N256=#REF!,'Extracted info for SC'!$J$16,IF($N256=#REF!,'Extracted info for SC'!$J$17,IF($N256=#REF!,'Extracted info for SC'!$J$18,""))))))))))))))</f>
        <v/>
      </c>
      <c r="AA256" t="str">
        <f t="shared" ref="AA256:AA319" si="63">IFERROR(IF(G256="","",IF(G256="No Attribute (Conventional)","",G256)),"")</f>
        <v/>
      </c>
      <c r="AB256" t="str">
        <f t="shared" ref="AB256:AB319" si="64">IFERROR(IF($F256="OCS 100", "OCS_100",IF($F256="OCS Blended", "OCS_Blended",IF($F256="OCS (No Label)", "OCS_No_Label",IF($F256="RCS 100", "RCS_100",IF($F256="RCS Blended","RCS_Blended",IF($F256="GRS","GRS",IF($F256="GRS (No Label)", "GRS_No_Label",IF($F256="RDS","RDS",IF($F256="RWS","RWS",IF($F256="RMS","RMS",IF($F256="GOTS Organic","GOTS_Organic",IF($F256="GOTS Made with organic","GOTS_Made_with_organic",IF($F256="GOTS Organic - in conversion","GOTS_Organic_in_Conversion",IF($F256="GOTS Made with organic - in conversion","GOTS_Made_with_Organic_in_Conversion",IF($F256="RAS","RAS",IF($F256="Rcs (No Label)","RCS_No_Label",IF($F256="RWS (No Label)","RWS_No_Label",IF($F256="RMS (No Label)","RMS_No_Label",IF($F256="RAS (No Label)","RAS_No_Label",IF($F256="RDS (No Label)","RDS_No_Label","")))))))))))))))))))),"")</f>
        <v/>
      </c>
      <c r="AC256" t="e">
        <f t="shared" ref="AC256:AC319" ca="1" si="65">"$AB"&amp;S256</f>
        <v>#VALUE!</v>
      </c>
      <c r="AD256" t="str" cm="1">
        <f t="array" aca="1" ref="AD256" ca="1">IFERROR(IF((LEFT(INDIRECT("$F"&amp;$S256),4))="GOTS",IF($G256="Organic","GOTS_Organic_raw",(IF($G256="Responsible","GOTS_Responsible",(IF($G256="No Attribute (Conventional)","GOTS_conventional",(IF($G256="Recycled Pre/Post-Consumer","GOTS_pre_post",(IF($G256="In-Conversion","GOTS_in_conversion",(IF($G256="Sustainably Sourced","Sustainably_sourced",(IF($G256="Recycled pre-consumer organic","GOTS_recycled_organic",""))))))))))))),IF($G256="Organic","Organic",(IF($G256="Responsible","Responsible",(IF($G256="No Attribute (Conventional)","No_Attribute_Conventional",(IF($G256="Recycled Pre/Post-Consumer","Recycled_Pre_Post_Consumer",(IF($G256="In-Conversion","In_Conversion",(IF($G256="Recycled Pre-Consumer","Recycled_Pre_Consumer",(IF($G256="Recycled Post-Consumer","Recycled_Post_Consumer",(IF($G256="Sustainably Sourced","Sustainably_sourced",(IF($G256="Recycled pre-consumer organic","GOTS_recycled_organic","")))))))))))))))))),"")</f>
        <v/>
      </c>
      <c r="AE256" t="e" cm="1">
        <f t="array" aca="1" ref="AE256" ca="1">IF($I256="",IF(INDIRECT("$F"&amp;$S256)="","",IF(LEFT(INDIRECT("$F"&amp;$S256),3)="GRS","GRS_RCS_RM",IF((LEFT(INDIRECT("$F"&amp;$S256),3))="RCS","GRS_RCS_RM",IF(INDIRECT("$F"&amp;$S256)="OCS (No Label)","OCS_Conversion_RM",IF(LEFT(INDIRECT("$F"&amp;$S256),3)="OCS","OCS_RM",IF(RIGHT(INDIRECT("$F"&amp;$S256),10)="conversion","GOTS_RM_conversion",IF((LEFT(INDIRECT("$F"&amp;$S256),4))="GOTS","GOTS_RM","Responsible_RM"))))))),"DELETERM")</f>
        <v>#VALUE!</v>
      </c>
      <c r="AF256" t="e" cm="1">
        <f t="array" aca="1" ref="AF256" ca="1">IF($S256="","",INDIRECT("$Z"&amp;$S256))</f>
        <v>#VALUE!</v>
      </c>
      <c r="AG256" t="str">
        <f t="shared" ref="AG256:AG319" si="66">IF(AND(AJ256="",AJ257="",AJ258="",AJ259="",AJ260="",AJ261="",AJ262="",AJ263="",AJ264="",AJ265="",AJ266="",AJ267=""),"",CONCATENATE(AJ256, AJ257, AJ258, AJ259,AJ260, AJ261, AJ262, AJ263, AJ264, AJ265, AJ266,AJ267))</f>
        <v/>
      </c>
      <c r="AH256" t="str" cm="1">
        <f t="array" aca="1" ref="AH256" ca="1">IFERROR(INDIRECT("$ag"&amp;S256),"")</f>
        <v/>
      </c>
      <c r="AI256" t="e" cm="1">
        <f t="array" aca="1" ref="AI256" ca="1">INDIRECT("O"&amp;S256)</f>
        <v>#VALUE!</v>
      </c>
      <c r="AJ256" t="str">
        <f t="shared" ref="AJ256:AJ319" si="67">IF(OR(Y256="",Y256=0),"",Y256&amp;", ")</f>
        <v/>
      </c>
    </row>
    <row r="257" spans="1:36" ht="16.5" customHeight="1">
      <c r="A257" s="129"/>
      <c r="B257" s="134"/>
      <c r="C257" s="135"/>
      <c r="D257" s="146"/>
      <c r="E257" s="146"/>
      <c r="F257" s="135"/>
      <c r="G257" s="147"/>
      <c r="H257" s="147"/>
      <c r="I257" s="147"/>
      <c r="J257" s="147"/>
      <c r="K257" s="38"/>
      <c r="L257" s="143"/>
      <c r="M257" s="143"/>
      <c r="N257" s="61"/>
      <c r="O257" s="314"/>
      <c r="Q257" t="str">
        <f t="shared" si="62"/>
        <v/>
      </c>
      <c r="S257" t="e">
        <f t="shared" ca="1" si="49"/>
        <v>#VALUE!</v>
      </c>
      <c r="T257" t="e">
        <f t="shared" ca="1" si="46"/>
        <v>#VALUE!</v>
      </c>
      <c r="U257">
        <f t="shared" si="50"/>
        <v>192</v>
      </c>
      <c r="V257">
        <v>16.166666666667901</v>
      </c>
      <c r="W257">
        <f t="shared" si="53"/>
        <v>16</v>
      </c>
      <c r="X257" t="str" cm="1">
        <f t="array" aca="1" ref="X257" ca="1">IFERROR(INDEX('PC&amp;PD'!$A$1:$AS$19,ROW('PC&amp;PD'!$A$19),MATCH(INDIRECT(T257),'PC&amp;PD'!$A$1:$AS$1,0)),"")</f>
        <v/>
      </c>
      <c r="Y257" t="str">
        <f>IF(OR($N257="",$N257=0),"",IF($N257=$E$7,'Extracted info for SC'!$J$6,IF($N257=#REF!,'Extracted info for SC'!$J$7,IF($N257=#REF!,'Extracted info for SC'!$J$8,IF($N257=#REF!,'Extracted info for SC'!$J$9,IF($N257=#REF!,'Extracted info for SC'!$J$10,IF($N257=#REF!,'Extracted info for SC'!$J$11,IF($N257=#REF!,'Extracted info for SC'!$J$12,IF($N257=#REF!,'Extracted info for SC'!$J$13,IF($N257=#REF!,'Extracted info for SC'!$J$14,IF($N257=#REF!,'Extracted info for SC'!$J$15,IF($N257=#REF!,'Extracted info for SC'!$J$16,IF($N257=#REF!,'Extracted info for SC'!$J$17,IF($N257=#REF!,'Extracted info for SC'!$J$18,""))))))))))))))</f>
        <v/>
      </c>
      <c r="AA257" t="str">
        <f t="shared" si="63"/>
        <v/>
      </c>
      <c r="AB257" t="str">
        <f t="shared" si="64"/>
        <v/>
      </c>
      <c r="AC257" t="e">
        <f t="shared" ca="1" si="65"/>
        <v>#VALUE!</v>
      </c>
      <c r="AD257" t="str" cm="1">
        <f t="array" aca="1" ref="AD257" ca="1">IFERROR(IF((LEFT(INDIRECT("$F"&amp;$S257),4))="GOTS",IF($G257="Organic","GOTS_Organic_raw",(IF($G257="Responsible","GOTS_Responsible",(IF($G257="No Attribute (Conventional)","GOTS_conventional",(IF($G257="Recycled Pre/Post-Consumer","GOTS_pre_post",(IF($G257="In-Conversion","GOTS_in_conversion",(IF($G257="Sustainably Sourced","Sustainably_sourced",(IF($G257="Recycled pre-consumer organic","GOTS_recycled_organic",""))))))))))))),IF($G257="Organic","Organic",(IF($G257="Responsible","Responsible",(IF($G257="No Attribute (Conventional)","No_Attribute_Conventional",(IF($G257="Recycled Pre/Post-Consumer","Recycled_Pre_Post_Consumer",(IF($G257="In-Conversion","In_Conversion",(IF($G257="Recycled Pre-Consumer","Recycled_Pre_Consumer",(IF($G257="Recycled Post-Consumer","Recycled_Post_Consumer",(IF($G257="Sustainably Sourced","Sustainably_sourced",(IF($G257="Recycled pre-consumer organic","GOTS_recycled_organic","")))))))))))))))))),"")</f>
        <v/>
      </c>
      <c r="AE257" t="e" cm="1">
        <f t="array" aca="1" ref="AE257" ca="1">IF($I257="",IF(INDIRECT("$F"&amp;$S257)="","",IF(LEFT(INDIRECT("$F"&amp;$S257),3)="GRS","GRS_RCS_RM",IF((LEFT(INDIRECT("$F"&amp;$S257),3))="RCS","GRS_RCS_RM",IF(INDIRECT("$F"&amp;$S257)="OCS (No Label)","OCS_Conversion_RM",IF(LEFT(INDIRECT("$F"&amp;$S257),3)="OCS","OCS_RM",IF(RIGHT(INDIRECT("$F"&amp;$S257),10)="conversion","GOTS_RM_conversion",IF((LEFT(INDIRECT("$F"&amp;$S257),4))="GOTS","GOTS_RM","Responsible_RM"))))))),"DELETERM")</f>
        <v>#VALUE!</v>
      </c>
      <c r="AF257" t="e" cm="1">
        <f t="array" aca="1" ref="AF257" ca="1">IF($S257="","",INDIRECT("$Z"&amp;$S257))</f>
        <v>#VALUE!</v>
      </c>
      <c r="AG257" t="str">
        <f t="shared" si="66"/>
        <v/>
      </c>
      <c r="AH257" t="str" cm="1">
        <f t="array" aca="1" ref="AH257" ca="1">IFERROR(INDIRECT("$ag"&amp;S257),"")</f>
        <v/>
      </c>
      <c r="AI257" t="e" cm="1">
        <f t="array" aca="1" ref="AI257" ca="1">INDIRECT("O"&amp;S257)</f>
        <v>#VALUE!</v>
      </c>
      <c r="AJ257" t="str">
        <f t="shared" si="67"/>
        <v/>
      </c>
    </row>
    <row r="258" spans="1:36" ht="16.5" customHeight="1">
      <c r="A258" s="129"/>
      <c r="B258" s="134"/>
      <c r="C258" s="135"/>
      <c r="D258" s="146"/>
      <c r="E258" s="146"/>
      <c r="F258" s="135"/>
      <c r="G258" s="147"/>
      <c r="H258" s="147"/>
      <c r="I258" s="147"/>
      <c r="J258" s="147"/>
      <c r="K258" s="38"/>
      <c r="L258" s="143"/>
      <c r="M258" s="143"/>
      <c r="N258" s="61"/>
      <c r="O258" s="314"/>
      <c r="Q258" t="str">
        <f t="shared" si="62"/>
        <v/>
      </c>
      <c r="S258" t="e">
        <f t="shared" ca="1" si="49"/>
        <v>#VALUE!</v>
      </c>
      <c r="T258" t="e">
        <f t="shared" ref="T258:T321" ca="1" si="68">"$B"&amp;S258</f>
        <v>#VALUE!</v>
      </c>
      <c r="U258">
        <f t="shared" si="50"/>
        <v>192</v>
      </c>
      <c r="V258">
        <v>16.250000000001201</v>
      </c>
      <c r="W258">
        <f t="shared" si="53"/>
        <v>16</v>
      </c>
      <c r="X258" t="str" cm="1">
        <f t="array" aca="1" ref="X258" ca="1">IFERROR(INDEX('PC&amp;PD'!$A$1:$AS$19,ROW('PC&amp;PD'!$A$19),MATCH(INDIRECT(T258),'PC&amp;PD'!$A$1:$AS$1,0)),"")</f>
        <v/>
      </c>
      <c r="Y258" t="str">
        <f>IF(OR($N258="",$N258=0),"",IF($N258=$E$7,'Extracted info for SC'!$J$6,IF($N258=#REF!,'Extracted info for SC'!$J$7,IF($N258=#REF!,'Extracted info for SC'!$J$8,IF($N258=#REF!,'Extracted info for SC'!$J$9,IF($N258=#REF!,'Extracted info for SC'!$J$10,IF($N258=#REF!,'Extracted info for SC'!$J$11,IF($N258=#REF!,'Extracted info for SC'!$J$12,IF($N258=#REF!,'Extracted info for SC'!$J$13,IF($N258=#REF!,'Extracted info for SC'!$J$14,IF($N258=#REF!,'Extracted info for SC'!$J$15,IF($N258=#REF!,'Extracted info for SC'!$J$16,IF($N258=#REF!,'Extracted info for SC'!$J$17,IF($N258=#REF!,'Extracted info for SC'!$J$18,""))))))))))))))</f>
        <v/>
      </c>
      <c r="AA258" t="str">
        <f t="shared" si="63"/>
        <v/>
      </c>
      <c r="AB258" t="str">
        <f t="shared" si="64"/>
        <v/>
      </c>
      <c r="AC258" t="e">
        <f t="shared" ca="1" si="65"/>
        <v>#VALUE!</v>
      </c>
      <c r="AD258" t="str" cm="1">
        <f t="array" aca="1" ref="AD258" ca="1">IFERROR(IF((LEFT(INDIRECT("$F"&amp;$S258),4))="GOTS",IF($G258="Organic","GOTS_Organic_raw",(IF($G258="Responsible","GOTS_Responsible",(IF($G258="No Attribute (Conventional)","GOTS_conventional",(IF($G258="Recycled Pre/Post-Consumer","GOTS_pre_post",(IF($G258="In-Conversion","GOTS_in_conversion",(IF($G258="Sustainably Sourced","Sustainably_sourced",(IF($G258="Recycled pre-consumer organic","GOTS_recycled_organic",""))))))))))))),IF($G258="Organic","Organic",(IF($G258="Responsible","Responsible",(IF($G258="No Attribute (Conventional)","No_Attribute_Conventional",(IF($G258="Recycled Pre/Post-Consumer","Recycled_Pre_Post_Consumer",(IF($G258="In-Conversion","In_Conversion",(IF($G258="Recycled Pre-Consumer","Recycled_Pre_Consumer",(IF($G258="Recycled Post-Consumer","Recycled_Post_Consumer",(IF($G258="Sustainably Sourced","Sustainably_sourced",(IF($G258="Recycled pre-consumer organic","GOTS_recycled_organic","")))))))))))))))))),"")</f>
        <v/>
      </c>
      <c r="AE258" t="e" cm="1">
        <f t="array" aca="1" ref="AE258" ca="1">IF($I258="",IF(INDIRECT("$F"&amp;$S258)="","",IF(LEFT(INDIRECT("$F"&amp;$S258),3)="GRS","GRS_RCS_RM",IF((LEFT(INDIRECT("$F"&amp;$S258),3))="RCS","GRS_RCS_RM",IF(INDIRECT("$F"&amp;$S258)="OCS (No Label)","OCS_Conversion_RM",IF(LEFT(INDIRECT("$F"&amp;$S258),3)="OCS","OCS_RM",IF(RIGHT(INDIRECT("$F"&amp;$S258),10)="conversion","GOTS_RM_conversion",IF((LEFT(INDIRECT("$F"&amp;$S258),4))="GOTS","GOTS_RM","Responsible_RM"))))))),"DELETERM")</f>
        <v>#VALUE!</v>
      </c>
      <c r="AF258" t="e" cm="1">
        <f t="array" aca="1" ref="AF258" ca="1">IF($S258="","",INDIRECT("$Z"&amp;$S258))</f>
        <v>#VALUE!</v>
      </c>
      <c r="AG258" t="str">
        <f t="shared" si="66"/>
        <v/>
      </c>
      <c r="AH258" t="str" cm="1">
        <f t="array" aca="1" ref="AH258" ca="1">IFERROR(INDIRECT("$ag"&amp;S258),"")</f>
        <v/>
      </c>
      <c r="AI258" t="e" cm="1">
        <f t="array" aca="1" ref="AI258" ca="1">INDIRECT("O"&amp;S258)</f>
        <v>#VALUE!</v>
      </c>
      <c r="AJ258" t="str">
        <f t="shared" si="67"/>
        <v/>
      </c>
    </row>
    <row r="259" spans="1:36" ht="16.5" customHeight="1">
      <c r="A259" s="129"/>
      <c r="B259" s="134"/>
      <c r="C259" s="135"/>
      <c r="D259" s="146"/>
      <c r="E259" s="146"/>
      <c r="F259" s="135"/>
      <c r="G259" s="147"/>
      <c r="H259" s="147"/>
      <c r="I259" s="147"/>
      <c r="J259" s="147"/>
      <c r="K259" s="38"/>
      <c r="L259" s="143"/>
      <c r="M259" s="143"/>
      <c r="N259" s="61"/>
      <c r="O259" s="314"/>
      <c r="Q259" t="str">
        <f t="shared" si="62"/>
        <v/>
      </c>
      <c r="S259" t="e">
        <f t="shared" ca="1" si="49"/>
        <v>#VALUE!</v>
      </c>
      <c r="T259" t="e">
        <f t="shared" ca="1" si="68"/>
        <v>#VALUE!</v>
      </c>
      <c r="U259">
        <f t="shared" si="50"/>
        <v>192</v>
      </c>
      <c r="V259">
        <v>16.333333333334501</v>
      </c>
      <c r="W259">
        <f t="shared" si="53"/>
        <v>16</v>
      </c>
      <c r="X259" t="str" cm="1">
        <f t="array" aca="1" ref="X259" ca="1">IFERROR(INDEX('PC&amp;PD'!$A$1:$AS$19,ROW('PC&amp;PD'!$A$19),MATCH(INDIRECT(T259),'PC&amp;PD'!$A$1:$AS$1,0)),"")</f>
        <v/>
      </c>
      <c r="Y259" t="str">
        <f>IF(OR($N259="",$N259=0),"",IF($N259=$E$7,'Extracted info for SC'!$J$6,IF($N259=#REF!,'Extracted info for SC'!$J$7,IF($N259=#REF!,'Extracted info for SC'!$J$8,IF($N259=#REF!,'Extracted info for SC'!$J$9,IF($N259=#REF!,'Extracted info for SC'!$J$10,IF($N259=#REF!,'Extracted info for SC'!$J$11,IF($N259=#REF!,'Extracted info for SC'!$J$12,IF($N259=#REF!,'Extracted info for SC'!$J$13,IF($N259=#REF!,'Extracted info for SC'!$J$14,IF($N259=#REF!,'Extracted info for SC'!$J$15,IF($N259=#REF!,'Extracted info for SC'!$J$16,IF($N259=#REF!,'Extracted info for SC'!$J$17,IF($N259=#REF!,'Extracted info for SC'!$J$18,""))))))))))))))</f>
        <v/>
      </c>
      <c r="AA259" t="str">
        <f t="shared" si="63"/>
        <v/>
      </c>
      <c r="AB259" t="str">
        <f t="shared" si="64"/>
        <v/>
      </c>
      <c r="AC259" t="e">
        <f t="shared" ca="1" si="65"/>
        <v>#VALUE!</v>
      </c>
      <c r="AD259" t="str" cm="1">
        <f t="array" aca="1" ref="AD259" ca="1">IFERROR(IF((LEFT(INDIRECT("$F"&amp;$S259),4))="GOTS",IF($G259="Organic","GOTS_Organic_raw",(IF($G259="Responsible","GOTS_Responsible",(IF($G259="No Attribute (Conventional)","GOTS_conventional",(IF($G259="Recycled Pre/Post-Consumer","GOTS_pre_post",(IF($G259="In-Conversion","GOTS_in_conversion",(IF($G259="Sustainably Sourced","Sustainably_sourced",(IF($G259="Recycled pre-consumer organic","GOTS_recycled_organic",""))))))))))))),IF($G259="Organic","Organic",(IF($G259="Responsible","Responsible",(IF($G259="No Attribute (Conventional)","No_Attribute_Conventional",(IF($G259="Recycled Pre/Post-Consumer","Recycled_Pre_Post_Consumer",(IF($G259="In-Conversion","In_Conversion",(IF($G259="Recycled Pre-Consumer","Recycled_Pre_Consumer",(IF($G259="Recycled Post-Consumer","Recycled_Post_Consumer",(IF($G259="Sustainably Sourced","Sustainably_sourced",(IF($G259="Recycled pre-consumer organic","GOTS_recycled_organic","")))))))))))))))))),"")</f>
        <v/>
      </c>
      <c r="AE259" t="e" cm="1">
        <f t="array" aca="1" ref="AE259" ca="1">IF($I259="",IF(INDIRECT("$F"&amp;$S259)="","",IF(LEFT(INDIRECT("$F"&amp;$S259),3)="GRS","GRS_RCS_RM",IF((LEFT(INDIRECT("$F"&amp;$S259),3))="RCS","GRS_RCS_RM",IF(INDIRECT("$F"&amp;$S259)="OCS (No Label)","OCS_Conversion_RM",IF(LEFT(INDIRECT("$F"&amp;$S259),3)="OCS","OCS_RM",IF(RIGHT(INDIRECT("$F"&amp;$S259),10)="conversion","GOTS_RM_conversion",IF((LEFT(INDIRECT("$F"&amp;$S259),4))="GOTS","GOTS_RM","Responsible_RM"))))))),"DELETERM")</f>
        <v>#VALUE!</v>
      </c>
      <c r="AF259" t="e" cm="1">
        <f t="array" aca="1" ref="AF259" ca="1">IF($S259="","",INDIRECT("$Z"&amp;$S259))</f>
        <v>#VALUE!</v>
      </c>
      <c r="AG259" t="str">
        <f t="shared" si="66"/>
        <v/>
      </c>
      <c r="AH259" t="str" cm="1">
        <f t="array" aca="1" ref="AH259" ca="1">IFERROR(INDIRECT("$ag"&amp;S259),"")</f>
        <v/>
      </c>
      <c r="AI259" t="e" cm="1">
        <f t="array" aca="1" ref="AI259" ca="1">INDIRECT("O"&amp;S259)</f>
        <v>#VALUE!</v>
      </c>
      <c r="AJ259" t="str">
        <f t="shared" si="67"/>
        <v/>
      </c>
    </row>
    <row r="260" spans="1:36" ht="16.5" customHeight="1">
      <c r="A260" s="129"/>
      <c r="B260" s="134"/>
      <c r="C260" s="135"/>
      <c r="D260" s="146"/>
      <c r="E260" s="146"/>
      <c r="F260" s="135"/>
      <c r="G260" s="147"/>
      <c r="H260" s="147"/>
      <c r="I260" s="147"/>
      <c r="J260" s="147"/>
      <c r="K260" s="38"/>
      <c r="L260" s="143"/>
      <c r="M260" s="143"/>
      <c r="N260" s="61"/>
      <c r="O260" s="314"/>
      <c r="Q260" t="str">
        <f t="shared" si="62"/>
        <v/>
      </c>
      <c r="S260" t="e">
        <f t="shared" ca="1" si="49"/>
        <v>#VALUE!</v>
      </c>
      <c r="T260" t="e">
        <f t="shared" ca="1" si="68"/>
        <v>#VALUE!</v>
      </c>
      <c r="U260">
        <f t="shared" si="50"/>
        <v>192</v>
      </c>
      <c r="V260">
        <v>16.416666666667901</v>
      </c>
      <c r="W260">
        <f t="shared" si="53"/>
        <v>16</v>
      </c>
      <c r="X260" t="str" cm="1">
        <f t="array" aca="1" ref="X260" ca="1">IFERROR(INDEX('PC&amp;PD'!$A$1:$AS$19,ROW('PC&amp;PD'!$A$19),MATCH(INDIRECT(T260),'PC&amp;PD'!$A$1:$AS$1,0)),"")</f>
        <v/>
      </c>
      <c r="Y260" t="str">
        <f>IF(OR($N260="",$N260=0),"",IF($N260=$E$7,'Extracted info for SC'!$J$6,IF($N260=#REF!,'Extracted info for SC'!$J$7,IF($N260=#REF!,'Extracted info for SC'!$J$8,IF($N260=#REF!,'Extracted info for SC'!$J$9,IF($N260=#REF!,'Extracted info for SC'!$J$10,IF($N260=#REF!,'Extracted info for SC'!$J$11,IF($N260=#REF!,'Extracted info for SC'!$J$12,IF($N260=#REF!,'Extracted info for SC'!$J$13,IF($N260=#REF!,'Extracted info for SC'!$J$14,IF($N260=#REF!,'Extracted info for SC'!$J$15,IF($N260=#REF!,'Extracted info for SC'!$J$16,IF($N260=#REF!,'Extracted info for SC'!$J$17,IF($N260=#REF!,'Extracted info for SC'!$J$18,""))))))))))))))</f>
        <v/>
      </c>
      <c r="AA260" t="str">
        <f t="shared" si="63"/>
        <v/>
      </c>
      <c r="AB260" t="str">
        <f t="shared" si="64"/>
        <v/>
      </c>
      <c r="AC260" t="e">
        <f t="shared" ca="1" si="65"/>
        <v>#VALUE!</v>
      </c>
      <c r="AD260" t="str" cm="1">
        <f t="array" aca="1" ref="AD260" ca="1">IFERROR(IF((LEFT(INDIRECT("$F"&amp;$S260),4))="GOTS",IF($G260="Organic","GOTS_Organic_raw",(IF($G260="Responsible","GOTS_Responsible",(IF($G260="No Attribute (Conventional)","GOTS_conventional",(IF($G260="Recycled Pre/Post-Consumer","GOTS_pre_post",(IF($G260="In-Conversion","GOTS_in_conversion",(IF($G260="Sustainably Sourced","Sustainably_sourced",(IF($G260="Recycled pre-consumer organic","GOTS_recycled_organic",""))))))))))))),IF($G260="Organic","Organic",(IF($G260="Responsible","Responsible",(IF($G260="No Attribute (Conventional)","No_Attribute_Conventional",(IF($G260="Recycled Pre/Post-Consumer","Recycled_Pre_Post_Consumer",(IF($G260="In-Conversion","In_Conversion",(IF($G260="Recycled Pre-Consumer","Recycled_Pre_Consumer",(IF($G260="Recycled Post-Consumer","Recycled_Post_Consumer",(IF($G260="Sustainably Sourced","Sustainably_sourced",(IF($G260="Recycled pre-consumer organic","GOTS_recycled_organic","")))))))))))))))))),"")</f>
        <v/>
      </c>
      <c r="AE260" t="e" cm="1">
        <f t="array" aca="1" ref="AE260" ca="1">IF($I260="",IF(INDIRECT("$F"&amp;$S260)="","",IF(LEFT(INDIRECT("$F"&amp;$S260),3)="GRS","GRS_RCS_RM",IF((LEFT(INDIRECT("$F"&amp;$S260),3))="RCS","GRS_RCS_RM",IF(INDIRECT("$F"&amp;$S260)="OCS (No Label)","OCS_Conversion_RM",IF(LEFT(INDIRECT("$F"&amp;$S260),3)="OCS","OCS_RM",IF(RIGHT(INDIRECT("$F"&amp;$S260),10)="conversion","GOTS_RM_conversion",IF((LEFT(INDIRECT("$F"&amp;$S260),4))="GOTS","GOTS_RM","Responsible_RM"))))))),"DELETERM")</f>
        <v>#VALUE!</v>
      </c>
      <c r="AF260" t="e" cm="1">
        <f t="array" aca="1" ref="AF260" ca="1">IF($S260="","",INDIRECT("$Z"&amp;$S260))</f>
        <v>#VALUE!</v>
      </c>
      <c r="AG260" t="str">
        <f t="shared" si="66"/>
        <v/>
      </c>
      <c r="AH260" t="str" cm="1">
        <f t="array" aca="1" ref="AH260" ca="1">IFERROR(INDIRECT("$ag"&amp;S260),"")</f>
        <v/>
      </c>
      <c r="AI260" t="e" cm="1">
        <f t="array" aca="1" ref="AI260" ca="1">INDIRECT("O"&amp;S260)</f>
        <v>#VALUE!</v>
      </c>
      <c r="AJ260" t="str">
        <f t="shared" si="67"/>
        <v/>
      </c>
    </row>
    <row r="261" spans="1:36" ht="16.5" customHeight="1">
      <c r="A261" s="130"/>
      <c r="B261" s="136"/>
      <c r="C261" s="137"/>
      <c r="D261" s="146"/>
      <c r="E261" s="146"/>
      <c r="F261" s="137"/>
      <c r="G261" s="147"/>
      <c r="H261" s="147"/>
      <c r="I261" s="147"/>
      <c r="J261" s="147"/>
      <c r="K261" s="38"/>
      <c r="L261" s="144"/>
      <c r="M261" s="144"/>
      <c r="N261" s="61"/>
      <c r="O261" s="314"/>
      <c r="Q261" t="str">
        <f t="shared" si="62"/>
        <v/>
      </c>
      <c r="S261" t="e">
        <f t="shared" ca="1" si="49"/>
        <v>#VALUE!</v>
      </c>
      <c r="T261" t="e">
        <f t="shared" ca="1" si="68"/>
        <v>#VALUE!</v>
      </c>
      <c r="U261">
        <f t="shared" si="50"/>
        <v>192</v>
      </c>
      <c r="V261">
        <v>16.500000000001201</v>
      </c>
      <c r="W261">
        <f t="shared" si="53"/>
        <v>16</v>
      </c>
      <c r="X261" t="str" cm="1">
        <f t="array" aca="1" ref="X261" ca="1">IFERROR(INDEX('PC&amp;PD'!$A$1:$AS$19,ROW('PC&amp;PD'!$A$19),MATCH(INDIRECT(T261),'PC&amp;PD'!$A$1:$AS$1,0)),"")</f>
        <v/>
      </c>
      <c r="Y261" t="str">
        <f>IF(OR($N261="",$N261=0),"",IF($N261=$E$7,'Extracted info for SC'!$J$6,IF($N261=#REF!,'Extracted info for SC'!$J$7,IF($N261=#REF!,'Extracted info for SC'!$J$8,IF($N261=#REF!,'Extracted info for SC'!$J$9,IF($N261=#REF!,'Extracted info for SC'!$J$10,IF($N261=#REF!,'Extracted info for SC'!$J$11,IF($N261=#REF!,'Extracted info for SC'!$J$12,IF($N261=#REF!,'Extracted info for SC'!$J$13,IF($N261=#REF!,'Extracted info for SC'!$J$14,IF($N261=#REF!,'Extracted info for SC'!$J$15,IF($N261=#REF!,'Extracted info for SC'!$J$16,IF($N261=#REF!,'Extracted info for SC'!$J$17,IF($N261=#REF!,'Extracted info for SC'!$J$18,""))))))))))))))</f>
        <v/>
      </c>
      <c r="AA261" t="str">
        <f t="shared" si="63"/>
        <v/>
      </c>
      <c r="AB261" t="str">
        <f t="shared" si="64"/>
        <v/>
      </c>
      <c r="AC261" t="e">
        <f t="shared" ca="1" si="65"/>
        <v>#VALUE!</v>
      </c>
      <c r="AD261" t="str" cm="1">
        <f t="array" aca="1" ref="AD261" ca="1">IFERROR(IF((LEFT(INDIRECT("$F"&amp;$S261),4))="GOTS",IF($G261="Organic","GOTS_Organic_raw",(IF($G261="Responsible","GOTS_Responsible",(IF($G261="No Attribute (Conventional)","GOTS_conventional",(IF($G261="Recycled Pre/Post-Consumer","GOTS_pre_post",(IF($G261="In-Conversion","GOTS_in_conversion",(IF($G261="Sustainably Sourced","Sustainably_sourced",(IF($G261="Recycled pre-consumer organic","GOTS_recycled_organic",""))))))))))))),IF($G261="Organic","Organic",(IF($G261="Responsible","Responsible",(IF($G261="No Attribute (Conventional)","No_Attribute_Conventional",(IF($G261="Recycled Pre/Post-Consumer","Recycled_Pre_Post_Consumer",(IF($G261="In-Conversion","In_Conversion",(IF($G261="Recycled Pre-Consumer","Recycled_Pre_Consumer",(IF($G261="Recycled Post-Consumer","Recycled_Post_Consumer",(IF($G261="Sustainably Sourced","Sustainably_sourced",(IF($G261="Recycled pre-consumer organic","GOTS_recycled_organic","")))))))))))))))))),"")</f>
        <v/>
      </c>
      <c r="AE261" t="e" cm="1">
        <f t="array" aca="1" ref="AE261" ca="1">IF($I261="",IF(INDIRECT("$F"&amp;$S261)="","",IF(LEFT(INDIRECT("$F"&amp;$S261),3)="GRS","GRS_RCS_RM",IF((LEFT(INDIRECT("$F"&amp;$S261),3))="RCS","GRS_RCS_RM",IF(INDIRECT("$F"&amp;$S261)="OCS (No Label)","OCS_Conversion_RM",IF(LEFT(INDIRECT("$F"&amp;$S261),3)="OCS","OCS_RM",IF(RIGHT(INDIRECT("$F"&amp;$S261),10)="conversion","GOTS_RM_conversion",IF((LEFT(INDIRECT("$F"&amp;$S261),4))="GOTS","GOTS_RM","Responsible_RM"))))))),"DELETERM")</f>
        <v>#VALUE!</v>
      </c>
      <c r="AF261" t="e" cm="1">
        <f t="array" aca="1" ref="AF261" ca="1">IF($S261="","",INDIRECT("$Z"&amp;$S261))</f>
        <v>#VALUE!</v>
      </c>
      <c r="AG261" t="str">
        <f t="shared" si="66"/>
        <v/>
      </c>
      <c r="AH261" t="str" cm="1">
        <f t="array" aca="1" ref="AH261" ca="1">IFERROR(INDIRECT("$ag"&amp;S261),"")</f>
        <v/>
      </c>
      <c r="AI261" t="e" cm="1">
        <f t="array" aca="1" ref="AI261" ca="1">INDIRECT("O"&amp;S261)</f>
        <v>#VALUE!</v>
      </c>
      <c r="AJ261" t="str">
        <f t="shared" si="67"/>
        <v/>
      </c>
    </row>
    <row r="262" spans="1:36" ht="16.5" customHeight="1">
      <c r="A262" s="130"/>
      <c r="B262" s="136"/>
      <c r="C262" s="137"/>
      <c r="D262" s="146"/>
      <c r="E262" s="146"/>
      <c r="F262" s="137"/>
      <c r="G262" s="147"/>
      <c r="H262" s="147"/>
      <c r="I262" s="147"/>
      <c r="J262" s="147"/>
      <c r="K262" s="38"/>
      <c r="L262" s="144"/>
      <c r="M262" s="144"/>
      <c r="N262" s="61"/>
      <c r="O262" s="314"/>
      <c r="Q262" t="str">
        <f t="shared" si="62"/>
        <v/>
      </c>
      <c r="S262" t="e">
        <f t="shared" ca="1" si="49"/>
        <v>#VALUE!</v>
      </c>
      <c r="T262" t="e">
        <f t="shared" ca="1" si="68"/>
        <v>#VALUE!</v>
      </c>
      <c r="U262">
        <f t="shared" si="50"/>
        <v>192</v>
      </c>
      <c r="V262">
        <v>16.5833333333346</v>
      </c>
      <c r="W262">
        <f t="shared" si="53"/>
        <v>16</v>
      </c>
      <c r="X262" t="str" cm="1">
        <f t="array" aca="1" ref="X262" ca="1">IFERROR(INDEX('PC&amp;PD'!$A$1:$AS$19,ROW('PC&amp;PD'!$A$19),MATCH(INDIRECT(T262),'PC&amp;PD'!$A$1:$AS$1,0)),"")</f>
        <v/>
      </c>
      <c r="Y262" t="str">
        <f>IF(OR($N262="",$N262=0),"",IF($N262=$E$7,'Extracted info for SC'!$J$6,IF($N262=#REF!,'Extracted info for SC'!$J$7,IF($N262=#REF!,'Extracted info for SC'!$J$8,IF($N262=#REF!,'Extracted info for SC'!$J$9,IF($N262=#REF!,'Extracted info for SC'!$J$10,IF($N262=#REF!,'Extracted info for SC'!$J$11,IF($N262=#REF!,'Extracted info for SC'!$J$12,IF($N262=#REF!,'Extracted info for SC'!$J$13,IF($N262=#REF!,'Extracted info for SC'!$J$14,IF($N262=#REF!,'Extracted info for SC'!$J$15,IF($N262=#REF!,'Extracted info for SC'!$J$16,IF($N262=#REF!,'Extracted info for SC'!$J$17,IF($N262=#REF!,'Extracted info for SC'!$J$18,""))))))))))))))</f>
        <v/>
      </c>
      <c r="AA262" t="str">
        <f t="shared" si="63"/>
        <v/>
      </c>
      <c r="AB262" t="str">
        <f t="shared" si="64"/>
        <v/>
      </c>
      <c r="AC262" t="e">
        <f t="shared" ca="1" si="65"/>
        <v>#VALUE!</v>
      </c>
      <c r="AD262" t="str" cm="1">
        <f t="array" aca="1" ref="AD262" ca="1">IFERROR(IF((LEFT(INDIRECT("$F"&amp;$S262),4))="GOTS",IF($G262="Organic","GOTS_Organic_raw",(IF($G262="Responsible","GOTS_Responsible",(IF($G262="No Attribute (Conventional)","GOTS_conventional",(IF($G262="Recycled Pre/Post-Consumer","GOTS_pre_post",(IF($G262="In-Conversion","GOTS_in_conversion",(IF($G262="Sustainably Sourced","Sustainably_sourced",(IF($G262="Recycled pre-consumer organic","GOTS_recycled_organic",""))))))))))))),IF($G262="Organic","Organic",(IF($G262="Responsible","Responsible",(IF($G262="No Attribute (Conventional)","No_Attribute_Conventional",(IF($G262="Recycled Pre/Post-Consumer","Recycled_Pre_Post_Consumer",(IF($G262="In-Conversion","In_Conversion",(IF($G262="Recycled Pre-Consumer","Recycled_Pre_Consumer",(IF($G262="Recycled Post-Consumer","Recycled_Post_Consumer",(IF($G262="Sustainably Sourced","Sustainably_sourced",(IF($G262="Recycled pre-consumer organic","GOTS_recycled_organic","")))))))))))))))))),"")</f>
        <v/>
      </c>
      <c r="AE262" t="e" cm="1">
        <f t="array" aca="1" ref="AE262" ca="1">IF($I262="",IF(INDIRECT("$F"&amp;$S262)="","",IF(LEFT(INDIRECT("$F"&amp;$S262),3)="GRS","GRS_RCS_RM",IF((LEFT(INDIRECT("$F"&amp;$S262),3))="RCS","GRS_RCS_RM",IF(INDIRECT("$F"&amp;$S262)="OCS (No Label)","OCS_Conversion_RM",IF(LEFT(INDIRECT("$F"&amp;$S262),3)="OCS","OCS_RM",IF(RIGHT(INDIRECT("$F"&amp;$S262),10)="conversion","GOTS_RM_conversion",IF((LEFT(INDIRECT("$F"&amp;$S262),4))="GOTS","GOTS_RM","Responsible_RM"))))))),"DELETERM")</f>
        <v>#VALUE!</v>
      </c>
      <c r="AF262" t="e" cm="1">
        <f t="array" aca="1" ref="AF262" ca="1">IF($S262="","",INDIRECT("$Z"&amp;$S262))</f>
        <v>#VALUE!</v>
      </c>
      <c r="AG262" t="str">
        <f t="shared" si="66"/>
        <v/>
      </c>
      <c r="AH262" t="str" cm="1">
        <f t="array" aca="1" ref="AH262" ca="1">IFERROR(INDIRECT("$ag"&amp;S262),"")</f>
        <v/>
      </c>
      <c r="AI262" t="e" cm="1">
        <f t="array" aca="1" ref="AI262" ca="1">INDIRECT("O"&amp;S262)</f>
        <v>#VALUE!</v>
      </c>
      <c r="AJ262" t="str">
        <f t="shared" si="67"/>
        <v/>
      </c>
    </row>
    <row r="263" spans="1:36" ht="16.5" customHeight="1">
      <c r="A263" s="130"/>
      <c r="B263" s="136"/>
      <c r="C263" s="137"/>
      <c r="D263" s="146"/>
      <c r="E263" s="146"/>
      <c r="F263" s="137"/>
      <c r="G263" s="147"/>
      <c r="H263" s="147"/>
      <c r="I263" s="147"/>
      <c r="J263" s="147"/>
      <c r="K263" s="38"/>
      <c r="L263" s="144"/>
      <c r="M263" s="144"/>
      <c r="N263" s="61"/>
      <c r="O263" s="314"/>
      <c r="Q263" t="str">
        <f t="shared" si="62"/>
        <v/>
      </c>
      <c r="S263" t="e">
        <f t="shared" ca="1" si="49"/>
        <v>#VALUE!</v>
      </c>
      <c r="T263" t="e">
        <f t="shared" ca="1" si="68"/>
        <v>#VALUE!</v>
      </c>
      <c r="U263">
        <f t="shared" si="50"/>
        <v>192</v>
      </c>
      <c r="V263">
        <v>16.666666666667901</v>
      </c>
      <c r="W263">
        <f t="shared" si="53"/>
        <v>16</v>
      </c>
      <c r="X263" t="str" cm="1">
        <f t="array" aca="1" ref="X263" ca="1">IFERROR(INDEX('PC&amp;PD'!$A$1:$AS$19,ROW('PC&amp;PD'!$A$19),MATCH(INDIRECT(T263),'PC&amp;PD'!$A$1:$AS$1,0)),"")</f>
        <v/>
      </c>
      <c r="Y263" t="str">
        <f>IF(OR($N263="",$N263=0),"",IF($N263=$E$7,'Extracted info for SC'!$J$6,IF($N263=#REF!,'Extracted info for SC'!$J$7,IF($N263=#REF!,'Extracted info for SC'!$J$8,IF($N263=#REF!,'Extracted info for SC'!$J$9,IF($N263=#REF!,'Extracted info for SC'!$J$10,IF($N263=#REF!,'Extracted info for SC'!$J$11,IF($N263=#REF!,'Extracted info for SC'!$J$12,IF($N263=#REF!,'Extracted info for SC'!$J$13,IF($N263=#REF!,'Extracted info for SC'!$J$14,IF($N263=#REF!,'Extracted info for SC'!$J$15,IF($N263=#REF!,'Extracted info for SC'!$J$16,IF($N263=#REF!,'Extracted info for SC'!$J$17,IF($N263=#REF!,'Extracted info for SC'!$J$18,""))))))))))))))</f>
        <v/>
      </c>
      <c r="AA263" t="str">
        <f t="shared" si="63"/>
        <v/>
      </c>
      <c r="AB263" t="str">
        <f t="shared" si="64"/>
        <v/>
      </c>
      <c r="AC263" t="e">
        <f t="shared" ca="1" si="65"/>
        <v>#VALUE!</v>
      </c>
      <c r="AD263" t="str" cm="1">
        <f t="array" aca="1" ref="AD263" ca="1">IFERROR(IF((LEFT(INDIRECT("$F"&amp;$S263),4))="GOTS",IF($G263="Organic","GOTS_Organic_raw",(IF($G263="Responsible","GOTS_Responsible",(IF($G263="No Attribute (Conventional)","GOTS_conventional",(IF($G263="Recycled Pre/Post-Consumer","GOTS_pre_post",(IF($G263="In-Conversion","GOTS_in_conversion",(IF($G263="Sustainably Sourced","Sustainably_sourced",(IF($G263="Recycled pre-consumer organic","GOTS_recycled_organic",""))))))))))))),IF($G263="Organic","Organic",(IF($G263="Responsible","Responsible",(IF($G263="No Attribute (Conventional)","No_Attribute_Conventional",(IF($G263="Recycled Pre/Post-Consumer","Recycled_Pre_Post_Consumer",(IF($G263="In-Conversion","In_Conversion",(IF($G263="Recycled Pre-Consumer","Recycled_Pre_Consumer",(IF($G263="Recycled Post-Consumer","Recycled_Post_Consumer",(IF($G263="Sustainably Sourced","Sustainably_sourced",(IF($G263="Recycled pre-consumer organic","GOTS_recycled_organic","")))))))))))))))))),"")</f>
        <v/>
      </c>
      <c r="AE263" t="e" cm="1">
        <f t="array" aca="1" ref="AE263" ca="1">IF($I263="",IF(INDIRECT("$F"&amp;$S263)="","",IF(LEFT(INDIRECT("$F"&amp;$S263),3)="GRS","GRS_RCS_RM",IF((LEFT(INDIRECT("$F"&amp;$S263),3))="RCS","GRS_RCS_RM",IF(INDIRECT("$F"&amp;$S263)="OCS (No Label)","OCS_Conversion_RM",IF(LEFT(INDIRECT("$F"&amp;$S263),3)="OCS","OCS_RM",IF(RIGHT(INDIRECT("$F"&amp;$S263),10)="conversion","GOTS_RM_conversion",IF((LEFT(INDIRECT("$F"&amp;$S263),4))="GOTS","GOTS_RM","Responsible_RM"))))))),"DELETERM")</f>
        <v>#VALUE!</v>
      </c>
      <c r="AF263" t="e" cm="1">
        <f t="array" aca="1" ref="AF263" ca="1">IF($S263="","",INDIRECT("$Z"&amp;$S263))</f>
        <v>#VALUE!</v>
      </c>
      <c r="AG263" t="str">
        <f t="shared" si="66"/>
        <v/>
      </c>
      <c r="AH263" t="str" cm="1">
        <f t="array" aca="1" ref="AH263" ca="1">IFERROR(INDIRECT("$ag"&amp;S263),"")</f>
        <v/>
      </c>
      <c r="AI263" t="e" cm="1">
        <f t="array" aca="1" ref="AI263" ca="1">INDIRECT("O"&amp;S263)</f>
        <v>#VALUE!</v>
      </c>
      <c r="AJ263" t="str">
        <f t="shared" si="67"/>
        <v/>
      </c>
    </row>
    <row r="264" spans="1:36" ht="16.5" customHeight="1">
      <c r="A264" s="130"/>
      <c r="B264" s="136"/>
      <c r="C264" s="137"/>
      <c r="D264" s="146"/>
      <c r="E264" s="146"/>
      <c r="F264" s="137"/>
      <c r="G264" s="147"/>
      <c r="H264" s="147"/>
      <c r="I264" s="147"/>
      <c r="J264" s="147"/>
      <c r="K264" s="38"/>
      <c r="L264" s="144"/>
      <c r="M264" s="144"/>
      <c r="N264" s="61"/>
      <c r="O264" s="314"/>
      <c r="Q264" t="str">
        <f t="shared" si="62"/>
        <v/>
      </c>
      <c r="S264" t="e">
        <f t="shared" ca="1" si="49"/>
        <v>#VALUE!</v>
      </c>
      <c r="T264" t="e">
        <f t="shared" ca="1" si="68"/>
        <v>#VALUE!</v>
      </c>
      <c r="U264">
        <f t="shared" si="50"/>
        <v>192</v>
      </c>
      <c r="V264">
        <v>16.750000000001201</v>
      </c>
      <c r="W264">
        <f t="shared" si="53"/>
        <v>16</v>
      </c>
      <c r="X264" t="str" cm="1">
        <f t="array" aca="1" ref="X264" ca="1">IFERROR(INDEX('PC&amp;PD'!$A$1:$AS$19,ROW('PC&amp;PD'!$A$19),MATCH(INDIRECT(T264),'PC&amp;PD'!$A$1:$AS$1,0)),"")</f>
        <v/>
      </c>
      <c r="Y264" t="str">
        <f>IF(OR($N264="",$N264=0),"",IF($N264=$E$7,'Extracted info for SC'!$J$6,IF($N264=#REF!,'Extracted info for SC'!$J$7,IF($N264=#REF!,'Extracted info for SC'!$J$8,IF($N264=#REF!,'Extracted info for SC'!$J$9,IF($N264=#REF!,'Extracted info for SC'!$J$10,IF($N264=#REF!,'Extracted info for SC'!$J$11,IF($N264=#REF!,'Extracted info for SC'!$J$12,IF($N264=#REF!,'Extracted info for SC'!$J$13,IF($N264=#REF!,'Extracted info for SC'!$J$14,IF($N264=#REF!,'Extracted info for SC'!$J$15,IF($N264=#REF!,'Extracted info for SC'!$J$16,IF($N264=#REF!,'Extracted info for SC'!$J$17,IF($N264=#REF!,'Extracted info for SC'!$J$18,""))))))))))))))</f>
        <v/>
      </c>
      <c r="AA264" t="str">
        <f t="shared" si="63"/>
        <v/>
      </c>
      <c r="AB264" t="str">
        <f t="shared" si="64"/>
        <v/>
      </c>
      <c r="AC264" t="e">
        <f t="shared" ca="1" si="65"/>
        <v>#VALUE!</v>
      </c>
      <c r="AD264" t="str" cm="1">
        <f t="array" aca="1" ref="AD264" ca="1">IFERROR(IF((LEFT(INDIRECT("$F"&amp;$S264),4))="GOTS",IF($G264="Organic","GOTS_Organic_raw",(IF($G264="Responsible","GOTS_Responsible",(IF($G264="No Attribute (Conventional)","GOTS_conventional",(IF($G264="Recycled Pre/Post-Consumer","GOTS_pre_post",(IF($G264="In-Conversion","GOTS_in_conversion",(IF($G264="Sustainably Sourced","Sustainably_sourced",(IF($G264="Recycled pre-consumer organic","GOTS_recycled_organic",""))))))))))))),IF($G264="Organic","Organic",(IF($G264="Responsible","Responsible",(IF($G264="No Attribute (Conventional)","No_Attribute_Conventional",(IF($G264="Recycled Pre/Post-Consumer","Recycled_Pre_Post_Consumer",(IF($G264="In-Conversion","In_Conversion",(IF($G264="Recycled Pre-Consumer","Recycled_Pre_Consumer",(IF($G264="Recycled Post-Consumer","Recycled_Post_Consumer",(IF($G264="Sustainably Sourced","Sustainably_sourced",(IF($G264="Recycled pre-consumer organic","GOTS_recycled_organic","")))))))))))))))))),"")</f>
        <v/>
      </c>
      <c r="AE264" t="e" cm="1">
        <f t="array" aca="1" ref="AE264" ca="1">IF($I264="",IF(INDIRECT("$F"&amp;$S264)="","",IF(LEFT(INDIRECT("$F"&amp;$S264),3)="GRS","GRS_RCS_RM",IF((LEFT(INDIRECT("$F"&amp;$S264),3))="RCS","GRS_RCS_RM",IF(INDIRECT("$F"&amp;$S264)="OCS (No Label)","OCS_Conversion_RM",IF(LEFT(INDIRECT("$F"&amp;$S264),3)="OCS","OCS_RM",IF(RIGHT(INDIRECT("$F"&amp;$S264),10)="conversion","GOTS_RM_conversion",IF((LEFT(INDIRECT("$F"&amp;$S264),4))="GOTS","GOTS_RM","Responsible_RM"))))))),"DELETERM")</f>
        <v>#VALUE!</v>
      </c>
      <c r="AF264" t="e" cm="1">
        <f t="array" aca="1" ref="AF264" ca="1">IF($S264="","",INDIRECT("$Z"&amp;$S264))</f>
        <v>#VALUE!</v>
      </c>
      <c r="AG264" t="str">
        <f t="shared" si="66"/>
        <v/>
      </c>
      <c r="AH264" t="str" cm="1">
        <f t="array" aca="1" ref="AH264" ca="1">IFERROR(INDIRECT("$ag"&amp;S264),"")</f>
        <v/>
      </c>
      <c r="AI264" t="e" cm="1">
        <f t="array" aca="1" ref="AI264" ca="1">INDIRECT("O"&amp;S264)</f>
        <v>#VALUE!</v>
      </c>
      <c r="AJ264" t="str">
        <f t="shared" si="67"/>
        <v/>
      </c>
    </row>
    <row r="265" spans="1:36" ht="16.5" customHeight="1">
      <c r="A265" s="130"/>
      <c r="B265" s="136"/>
      <c r="C265" s="137"/>
      <c r="D265" s="146"/>
      <c r="E265" s="146"/>
      <c r="F265" s="137"/>
      <c r="G265" s="147"/>
      <c r="H265" s="147"/>
      <c r="I265" s="147"/>
      <c r="J265" s="147"/>
      <c r="K265" s="38"/>
      <c r="L265" s="144"/>
      <c r="M265" s="144"/>
      <c r="N265" s="61"/>
      <c r="O265" s="314"/>
      <c r="Q265" t="str">
        <f t="shared" si="62"/>
        <v/>
      </c>
      <c r="S265" t="e">
        <f t="shared" ca="1" si="49"/>
        <v>#VALUE!</v>
      </c>
      <c r="T265" t="e">
        <f t="shared" ca="1" si="68"/>
        <v>#VALUE!</v>
      </c>
      <c r="U265">
        <f t="shared" si="50"/>
        <v>192</v>
      </c>
      <c r="V265">
        <v>16.8333333333346</v>
      </c>
      <c r="W265">
        <f t="shared" si="53"/>
        <v>16</v>
      </c>
      <c r="X265" t="str" cm="1">
        <f t="array" aca="1" ref="X265" ca="1">IFERROR(INDEX('PC&amp;PD'!$A$1:$AS$19,ROW('PC&amp;PD'!$A$19),MATCH(INDIRECT(T265),'PC&amp;PD'!$A$1:$AS$1,0)),"")</f>
        <v/>
      </c>
      <c r="Y265" t="str">
        <f>IF(OR($N265="",$N265=0),"",IF($N265=$E$7,'Extracted info for SC'!$J$6,IF($N265=#REF!,'Extracted info for SC'!$J$7,IF($N265=#REF!,'Extracted info for SC'!$J$8,IF($N265=#REF!,'Extracted info for SC'!$J$9,IF($N265=#REF!,'Extracted info for SC'!$J$10,IF($N265=#REF!,'Extracted info for SC'!$J$11,IF($N265=#REF!,'Extracted info for SC'!$J$12,IF($N265=#REF!,'Extracted info for SC'!$J$13,IF($N265=#REF!,'Extracted info for SC'!$J$14,IF($N265=#REF!,'Extracted info for SC'!$J$15,IF($N265=#REF!,'Extracted info for SC'!$J$16,IF($N265=#REF!,'Extracted info for SC'!$J$17,IF($N265=#REF!,'Extracted info for SC'!$J$18,""))))))))))))))</f>
        <v/>
      </c>
      <c r="AA265" t="str">
        <f t="shared" si="63"/>
        <v/>
      </c>
      <c r="AB265" t="str">
        <f t="shared" si="64"/>
        <v/>
      </c>
      <c r="AC265" t="e">
        <f t="shared" ca="1" si="65"/>
        <v>#VALUE!</v>
      </c>
      <c r="AD265" t="str" cm="1">
        <f t="array" aca="1" ref="AD265" ca="1">IFERROR(IF((LEFT(INDIRECT("$F"&amp;$S265),4))="GOTS",IF($G265="Organic","GOTS_Organic_raw",(IF($G265="Responsible","GOTS_Responsible",(IF($G265="No Attribute (Conventional)","GOTS_conventional",(IF($G265="Recycled Pre/Post-Consumer","GOTS_pre_post",(IF($G265="In-Conversion","GOTS_in_conversion",(IF($G265="Sustainably Sourced","Sustainably_sourced",(IF($G265="Recycled pre-consumer organic","GOTS_recycled_organic",""))))))))))))),IF($G265="Organic","Organic",(IF($G265="Responsible","Responsible",(IF($G265="No Attribute (Conventional)","No_Attribute_Conventional",(IF($G265="Recycled Pre/Post-Consumer","Recycled_Pre_Post_Consumer",(IF($G265="In-Conversion","In_Conversion",(IF($G265="Recycled Pre-Consumer","Recycled_Pre_Consumer",(IF($G265="Recycled Post-Consumer","Recycled_Post_Consumer",(IF($G265="Sustainably Sourced","Sustainably_sourced",(IF($G265="Recycled pre-consumer organic","GOTS_recycled_organic","")))))))))))))))))),"")</f>
        <v/>
      </c>
      <c r="AE265" t="e" cm="1">
        <f t="array" aca="1" ref="AE265" ca="1">IF($I265="",IF(INDIRECT("$F"&amp;$S265)="","",IF(LEFT(INDIRECT("$F"&amp;$S265),3)="GRS","GRS_RCS_RM",IF((LEFT(INDIRECT("$F"&amp;$S265),3))="RCS","GRS_RCS_RM",IF(INDIRECT("$F"&amp;$S265)="OCS (No Label)","OCS_Conversion_RM",IF(LEFT(INDIRECT("$F"&amp;$S265),3)="OCS","OCS_RM",IF(RIGHT(INDIRECT("$F"&amp;$S265),10)="conversion","GOTS_RM_conversion",IF((LEFT(INDIRECT("$F"&amp;$S265),4))="GOTS","GOTS_RM","Responsible_RM"))))))),"DELETERM")</f>
        <v>#VALUE!</v>
      </c>
      <c r="AF265" t="e" cm="1">
        <f t="array" aca="1" ref="AF265" ca="1">IF($S265="","",INDIRECT("$Z"&amp;$S265))</f>
        <v>#VALUE!</v>
      </c>
      <c r="AG265" t="str">
        <f t="shared" si="66"/>
        <v/>
      </c>
      <c r="AH265" t="str" cm="1">
        <f t="array" aca="1" ref="AH265" ca="1">IFERROR(INDIRECT("$ag"&amp;S265),"")</f>
        <v/>
      </c>
      <c r="AI265" t="e" cm="1">
        <f t="array" aca="1" ref="AI265" ca="1">INDIRECT("O"&amp;S265)</f>
        <v>#VALUE!</v>
      </c>
      <c r="AJ265" t="str">
        <f t="shared" si="67"/>
        <v/>
      </c>
    </row>
    <row r="266" spans="1:36" ht="16.5" customHeight="1" thickBot="1">
      <c r="A266" s="131"/>
      <c r="B266" s="138"/>
      <c r="C266" s="139"/>
      <c r="D266" s="148"/>
      <c r="E266" s="148"/>
      <c r="F266" s="139"/>
      <c r="G266" s="149"/>
      <c r="H266" s="149"/>
      <c r="I266" s="149"/>
      <c r="J266" s="149"/>
      <c r="K266" s="39"/>
      <c r="L266" s="145"/>
      <c r="M266" s="145"/>
      <c r="N266" s="62"/>
      <c r="O266" s="315"/>
      <c r="Q266" t="str">
        <f t="shared" si="62"/>
        <v/>
      </c>
      <c r="S266" t="e">
        <f t="shared" ca="1" si="49"/>
        <v>#VALUE!</v>
      </c>
      <c r="T266" t="e">
        <f t="shared" ca="1" si="68"/>
        <v>#VALUE!</v>
      </c>
      <c r="U266">
        <f t="shared" si="50"/>
        <v>192</v>
      </c>
      <c r="V266">
        <v>16.916666666667901</v>
      </c>
      <c r="W266">
        <f t="shared" si="53"/>
        <v>16</v>
      </c>
      <c r="X266" t="str" cm="1">
        <f t="array" aca="1" ref="X266" ca="1">IFERROR(INDEX('PC&amp;PD'!$A$1:$AS$19,ROW('PC&amp;PD'!$A$19),MATCH(INDIRECT(T266),'PC&amp;PD'!$A$1:$AS$1,0)),"")</f>
        <v/>
      </c>
      <c r="Y266" t="str">
        <f>IF(OR($N266="",$N266=0),"",IF($N266=$E$7,'Extracted info for SC'!$J$6,IF($N266=#REF!,'Extracted info for SC'!$J$7,IF($N266=#REF!,'Extracted info for SC'!$J$8,IF($N266=#REF!,'Extracted info for SC'!$J$9,IF($N266=#REF!,'Extracted info for SC'!$J$10,IF($N266=#REF!,'Extracted info for SC'!$J$11,IF($N266=#REF!,'Extracted info for SC'!$J$12,IF($N266=#REF!,'Extracted info for SC'!$J$13,IF($N266=#REF!,'Extracted info for SC'!$J$14,IF($N266=#REF!,'Extracted info for SC'!$J$15,IF($N266=#REF!,'Extracted info for SC'!$J$16,IF($N266=#REF!,'Extracted info for SC'!$J$17,IF($N266=#REF!,'Extracted info for SC'!$J$18,""))))))))))))))</f>
        <v/>
      </c>
      <c r="AA266" t="str">
        <f t="shared" si="63"/>
        <v/>
      </c>
      <c r="AB266" t="str">
        <f t="shared" si="64"/>
        <v/>
      </c>
      <c r="AC266" t="e">
        <f t="shared" ca="1" si="65"/>
        <v>#VALUE!</v>
      </c>
      <c r="AD266" t="str" cm="1">
        <f t="array" aca="1" ref="AD266" ca="1">IFERROR(IF((LEFT(INDIRECT("$F"&amp;$S266),4))="GOTS",IF($G266="Organic","GOTS_Organic_raw",(IF($G266="Responsible","GOTS_Responsible",(IF($G266="No Attribute (Conventional)","GOTS_conventional",(IF($G266="Recycled Pre/Post-Consumer","GOTS_pre_post",(IF($G266="In-Conversion","GOTS_in_conversion",(IF($G266="Sustainably Sourced","Sustainably_sourced",(IF($G266="Recycled pre-consumer organic","GOTS_recycled_organic",""))))))))))))),IF($G266="Organic","Organic",(IF($G266="Responsible","Responsible",(IF($G266="No Attribute (Conventional)","No_Attribute_Conventional",(IF($G266="Recycled Pre/Post-Consumer","Recycled_Pre_Post_Consumer",(IF($G266="In-Conversion","In_Conversion",(IF($G266="Recycled Pre-Consumer","Recycled_Pre_Consumer",(IF($G266="Recycled Post-Consumer","Recycled_Post_Consumer",(IF($G266="Sustainably Sourced","Sustainably_sourced",(IF($G266="Recycled pre-consumer organic","GOTS_recycled_organic","")))))))))))))))))),"")</f>
        <v/>
      </c>
      <c r="AE266" t="e" cm="1">
        <f t="array" aca="1" ref="AE266" ca="1">IF($I266="",IF(INDIRECT("$F"&amp;$S266)="","",IF(LEFT(INDIRECT("$F"&amp;$S266),3)="GRS","GRS_RCS_RM",IF((LEFT(INDIRECT("$F"&amp;$S266),3))="RCS","GRS_RCS_RM",IF(INDIRECT("$F"&amp;$S266)="OCS (No Label)","OCS_Conversion_RM",IF(LEFT(INDIRECT("$F"&amp;$S266),3)="OCS","OCS_RM",IF(RIGHT(INDIRECT("$F"&amp;$S266),10)="conversion","GOTS_RM_conversion",IF((LEFT(INDIRECT("$F"&amp;$S266),4))="GOTS","GOTS_RM","Responsible_RM"))))))),"DELETERM")</f>
        <v>#VALUE!</v>
      </c>
      <c r="AF266" t="e" cm="1">
        <f t="array" aca="1" ref="AF266" ca="1">IF($S266="","",INDIRECT("$Z"&amp;$S266))</f>
        <v>#VALUE!</v>
      </c>
      <c r="AG266" t="str">
        <f t="shared" si="66"/>
        <v/>
      </c>
      <c r="AH266" t="str" cm="1">
        <f t="array" aca="1" ref="AH266" ca="1">IFERROR(INDIRECT("$ag"&amp;S266),"")</f>
        <v/>
      </c>
      <c r="AI266" t="e" cm="1">
        <f t="array" aca="1" ref="AI266" ca="1">INDIRECT("O"&amp;S266)</f>
        <v>#VALUE!</v>
      </c>
      <c r="AJ266" t="str">
        <f t="shared" si="67"/>
        <v/>
      </c>
    </row>
    <row r="267" spans="1:36" ht="16.5" customHeight="1">
      <c r="A267" s="128" t="str">
        <f>IF(B267="","",COUNTA($B$63:$B267))</f>
        <v/>
      </c>
      <c r="B267" s="132"/>
      <c r="C267" s="133"/>
      <c r="D267" s="140"/>
      <c r="E267" s="140"/>
      <c r="F267" s="133"/>
      <c r="G267" s="141"/>
      <c r="H267" s="141"/>
      <c r="I267" s="141"/>
      <c r="J267" s="141"/>
      <c r="K267" s="37"/>
      <c r="L267" s="142" t="str">
        <f>IF(R267="","",LEFT(R267,LEN(R267)-2))</f>
        <v/>
      </c>
      <c r="M267" s="142"/>
      <c r="N267" s="60"/>
      <c r="O267" s="313"/>
      <c r="Q267" t="str">
        <f t="shared" si="62"/>
        <v/>
      </c>
      <c r="R267" t="str">
        <f t="shared" ref="R267" si="69">CONCATENATE($Q267,Q268,Q269,Q270,Q271,Q272,$Q273,$Q274,$Q275,$Q276,$Q277,$Q278)</f>
        <v/>
      </c>
      <c r="S267" t="e">
        <f t="shared" ca="1" si="49"/>
        <v>#VALUE!</v>
      </c>
      <c r="T267" t="e">
        <f t="shared" ca="1" si="68"/>
        <v>#VALUE!</v>
      </c>
      <c r="U267">
        <f t="shared" si="50"/>
        <v>204</v>
      </c>
      <c r="V267">
        <v>17.0000000000013</v>
      </c>
      <c r="W267">
        <f t="shared" si="53"/>
        <v>17</v>
      </c>
      <c r="X267" t="str" cm="1">
        <f t="array" aca="1" ref="X267" ca="1">IFERROR(INDEX('PC&amp;PD'!$A$1:$AS$19,ROW('PC&amp;PD'!$A$19),MATCH(INDIRECT(T267),'PC&amp;PD'!$A$1:$AS$1,0)),"")</f>
        <v/>
      </c>
      <c r="Y267" t="str">
        <f>IF(OR($N267="",$N267=0),"",IF($N267=$E$7,'Extracted info for SC'!$J$6,IF($N267=#REF!,'Extracted info for SC'!$J$7,IF($N267=#REF!,'Extracted info for SC'!$J$8,IF($N267=#REF!,'Extracted info for SC'!$J$9,IF($N267=#REF!,'Extracted info for SC'!$J$10,IF($N267=#REF!,'Extracted info for SC'!$J$11,IF($N267=#REF!,'Extracted info for SC'!$J$12,IF($N267=#REF!,'Extracted info for SC'!$J$13,IF($N267=#REF!,'Extracted info for SC'!$J$14,IF($N267=#REF!,'Extracted info for SC'!$J$15,IF($N267=#REF!,'Extracted info for SC'!$J$16,IF($N267=#REF!,'Extracted info for SC'!$J$17,IF($N267=#REF!,'Extracted info for SC'!$J$18,""))))))))))))))</f>
        <v/>
      </c>
      <c r="Z267" t="str">
        <f t="shared" ref="Z267" si="70">IFERROR(IF($F267="OCS 100","OCS (OCS 100)",IF($F267="OCS Blended","OCS (OCS Blended)",IF($F267="OCS (No Label)","OCS (No Label)",IF($F267="RCS 100","RCS (RCS 100)",IF($F267="RCS Blended","RCS (RCS Blended)",IF($F267="GRS","GRS (GRS)",IF($F267="GRS (No Label)", "GRS (No Label)",IF($F267="RDS","RDS (RDS)",IF($F267="RWS","RWS (RWS)",IF($F267="RAS","RAS (RAS)",IF($F267="RMS","RMS (RMS)",IF($F267="GOTS Organic","GOTS (Organic)",IF($F267="GOTS Made with organic","GOTS (Made with Organic)",IF($F267="GOTS Organic - in conversion","GOTS (Organic - In Conversion)",IF($F267="GOTS Made with organic - in conversion","GOTS (Made with Organic - In Conversion)",""))))))))))))))),"")</f>
        <v/>
      </c>
      <c r="AA267" t="str">
        <f t="shared" si="63"/>
        <v/>
      </c>
      <c r="AB267" t="str">
        <f t="shared" si="64"/>
        <v/>
      </c>
      <c r="AC267" t="e">
        <f t="shared" ca="1" si="65"/>
        <v>#VALUE!</v>
      </c>
      <c r="AD267" t="str" cm="1">
        <f t="array" aca="1" ref="AD267" ca="1">IFERROR(IF((LEFT(INDIRECT("$F"&amp;$S267),4))="GOTS",IF($G267="Organic","GOTS_Organic_raw",(IF($G267="Responsible","GOTS_Responsible",(IF($G267="No Attribute (Conventional)","GOTS_conventional",(IF($G267="Recycled Pre/Post-Consumer","GOTS_pre_post",(IF($G267="In-Conversion","GOTS_in_conversion",(IF($G267="Sustainably Sourced","Sustainably_sourced",(IF($G267="Recycled pre-consumer organic","GOTS_recycled_organic",""))))))))))))),IF($G267="Organic","Organic",(IF($G267="Responsible","Responsible",(IF($G267="No Attribute (Conventional)","No_Attribute_Conventional",(IF($G267="Recycled Pre/Post-Consumer","Recycled_Pre_Post_Consumer",(IF($G267="In-Conversion","In_Conversion",(IF($G267="Recycled Pre-Consumer","Recycled_Pre_Consumer",(IF($G267="Recycled Post-Consumer","Recycled_Post_Consumer",(IF($G267="Sustainably Sourced","Sustainably_sourced",(IF($G267="Recycled pre-consumer organic","GOTS_recycled_organic","")))))))))))))))))),"")</f>
        <v/>
      </c>
      <c r="AE267" t="e" cm="1">
        <f t="array" aca="1" ref="AE267" ca="1">IF($I267="",IF(INDIRECT("$F"&amp;$S267)="","",IF(LEFT(INDIRECT("$F"&amp;$S267),3)="GRS","GRS_RCS_RM",IF((LEFT(INDIRECT("$F"&amp;$S267),3))="RCS","GRS_RCS_RM",IF(INDIRECT("$F"&amp;$S267)="OCS (No Label)","OCS_Conversion_RM",IF(LEFT(INDIRECT("$F"&amp;$S267),3)="OCS","OCS_RM",IF(RIGHT(INDIRECT("$F"&amp;$S267),10)="conversion","GOTS_RM_conversion",IF((LEFT(INDIRECT("$F"&amp;$S267),4))="GOTS","GOTS_RM","Responsible_RM"))))))),"DELETERM")</f>
        <v>#VALUE!</v>
      </c>
      <c r="AF267" t="e" cm="1">
        <f t="array" aca="1" ref="AF267" ca="1">IF($S267="","",INDIRECT("$Z"&amp;$S267))</f>
        <v>#VALUE!</v>
      </c>
      <c r="AG267" t="str">
        <f t="shared" si="66"/>
        <v/>
      </c>
      <c r="AH267" t="str" cm="1">
        <f t="array" aca="1" ref="AH267" ca="1">IFERROR(INDIRECT("$ag"&amp;S267),"")</f>
        <v/>
      </c>
      <c r="AI267" t="e" cm="1">
        <f t="array" aca="1" ref="AI267" ca="1">INDIRECT("O"&amp;S267)</f>
        <v>#VALUE!</v>
      </c>
      <c r="AJ267" t="str">
        <f t="shared" si="67"/>
        <v/>
      </c>
    </row>
    <row r="268" spans="1:36" ht="16.5" customHeight="1">
      <c r="A268" s="129"/>
      <c r="B268" s="134"/>
      <c r="C268" s="135"/>
      <c r="D268" s="146"/>
      <c r="E268" s="146"/>
      <c r="F268" s="135"/>
      <c r="G268" s="147"/>
      <c r="H268" s="147"/>
      <c r="I268" s="147"/>
      <c r="J268" s="147"/>
      <c r="K268" s="38"/>
      <c r="L268" s="143"/>
      <c r="M268" s="143"/>
      <c r="N268" s="61"/>
      <c r="O268" s="314"/>
      <c r="Q268" t="str">
        <f t="shared" si="62"/>
        <v/>
      </c>
      <c r="S268" t="e">
        <f t="shared" ref="S268:S331" ca="1" si="71">IF(INDIRECT("A"&amp;$S$63+$U268)&lt;&gt;"",$S$63+$U268,"")</f>
        <v>#VALUE!</v>
      </c>
      <c r="T268" t="e">
        <f t="shared" ca="1" si="68"/>
        <v>#VALUE!</v>
      </c>
      <c r="U268">
        <f t="shared" ref="U268:U331" si="72">(12*W268)</f>
        <v>204</v>
      </c>
      <c r="V268">
        <v>17.0833333333346</v>
      </c>
      <c r="W268">
        <f t="shared" si="53"/>
        <v>17</v>
      </c>
      <c r="X268" t="str" cm="1">
        <f t="array" aca="1" ref="X268" ca="1">IFERROR(INDEX('PC&amp;PD'!$A$1:$AS$19,ROW('PC&amp;PD'!$A$19),MATCH(INDIRECT(T268),'PC&amp;PD'!$A$1:$AS$1,0)),"")</f>
        <v/>
      </c>
      <c r="Y268" t="str">
        <f>IF(OR($N268="",$N268=0),"",IF($N268=$E$7,'Extracted info for SC'!$J$6,IF($N268=#REF!,'Extracted info for SC'!$J$7,IF($N268=#REF!,'Extracted info for SC'!$J$8,IF($N268=#REF!,'Extracted info for SC'!$J$9,IF($N268=#REF!,'Extracted info for SC'!$J$10,IF($N268=#REF!,'Extracted info for SC'!$J$11,IF($N268=#REF!,'Extracted info for SC'!$J$12,IF($N268=#REF!,'Extracted info for SC'!$J$13,IF($N268=#REF!,'Extracted info for SC'!$J$14,IF($N268=#REF!,'Extracted info for SC'!$J$15,IF($N268=#REF!,'Extracted info for SC'!$J$16,IF($N268=#REF!,'Extracted info for SC'!$J$17,IF($N268=#REF!,'Extracted info for SC'!$J$18,""))))))))))))))</f>
        <v/>
      </c>
      <c r="AA268" t="str">
        <f t="shared" si="63"/>
        <v/>
      </c>
      <c r="AB268" t="str">
        <f t="shared" si="64"/>
        <v/>
      </c>
      <c r="AC268" t="e">
        <f t="shared" ca="1" si="65"/>
        <v>#VALUE!</v>
      </c>
      <c r="AD268" t="str" cm="1">
        <f t="array" aca="1" ref="AD268" ca="1">IFERROR(IF((LEFT(INDIRECT("$F"&amp;$S268),4))="GOTS",IF($G268="Organic","GOTS_Organic_raw",(IF($G268="Responsible","GOTS_Responsible",(IF($G268="No Attribute (Conventional)","GOTS_conventional",(IF($G268="Recycled Pre/Post-Consumer","GOTS_pre_post",(IF($G268="In-Conversion","GOTS_in_conversion",(IF($G268="Sustainably Sourced","Sustainably_sourced",(IF($G268="Recycled pre-consumer organic","GOTS_recycled_organic",""))))))))))))),IF($G268="Organic","Organic",(IF($G268="Responsible","Responsible",(IF($G268="No Attribute (Conventional)","No_Attribute_Conventional",(IF($G268="Recycled Pre/Post-Consumer","Recycled_Pre_Post_Consumer",(IF($G268="In-Conversion","In_Conversion",(IF($G268="Recycled Pre-Consumer","Recycled_Pre_Consumer",(IF($G268="Recycled Post-Consumer","Recycled_Post_Consumer",(IF($G268="Sustainably Sourced","Sustainably_sourced",(IF($G268="Recycled pre-consumer organic","GOTS_recycled_organic","")))))))))))))))))),"")</f>
        <v/>
      </c>
      <c r="AE268" t="e" cm="1">
        <f t="array" aca="1" ref="AE268" ca="1">IF($I268="",IF(INDIRECT("$F"&amp;$S268)="","",IF(LEFT(INDIRECT("$F"&amp;$S268),3)="GRS","GRS_RCS_RM",IF((LEFT(INDIRECT("$F"&amp;$S268),3))="RCS","GRS_RCS_RM",IF(INDIRECT("$F"&amp;$S268)="OCS (No Label)","OCS_Conversion_RM",IF(LEFT(INDIRECT("$F"&amp;$S268),3)="OCS","OCS_RM",IF(RIGHT(INDIRECT("$F"&amp;$S268),10)="conversion","GOTS_RM_conversion",IF((LEFT(INDIRECT("$F"&amp;$S268),4))="GOTS","GOTS_RM","Responsible_RM"))))))),"DELETERM")</f>
        <v>#VALUE!</v>
      </c>
      <c r="AF268" t="e" cm="1">
        <f t="array" aca="1" ref="AF268" ca="1">IF($S268="","",INDIRECT("$Z"&amp;$S268))</f>
        <v>#VALUE!</v>
      </c>
      <c r="AG268" t="str">
        <f t="shared" si="66"/>
        <v/>
      </c>
      <c r="AH268" t="str" cm="1">
        <f t="array" aca="1" ref="AH268" ca="1">IFERROR(INDIRECT("$ag"&amp;S268),"")</f>
        <v/>
      </c>
      <c r="AI268" t="e" cm="1">
        <f t="array" aca="1" ref="AI268" ca="1">INDIRECT("O"&amp;S268)</f>
        <v>#VALUE!</v>
      </c>
      <c r="AJ268" t="str">
        <f t="shared" si="67"/>
        <v/>
      </c>
    </row>
    <row r="269" spans="1:36" ht="16.5" customHeight="1">
      <c r="A269" s="129"/>
      <c r="B269" s="134"/>
      <c r="C269" s="135"/>
      <c r="D269" s="146"/>
      <c r="E269" s="146"/>
      <c r="F269" s="135"/>
      <c r="G269" s="147"/>
      <c r="H269" s="147"/>
      <c r="I269" s="147"/>
      <c r="J269" s="147"/>
      <c r="K269" s="38"/>
      <c r="L269" s="143"/>
      <c r="M269" s="143"/>
      <c r="N269" s="61"/>
      <c r="O269" s="314"/>
      <c r="Q269" t="str">
        <f t="shared" si="62"/>
        <v/>
      </c>
      <c r="S269" t="e">
        <f t="shared" ca="1" si="71"/>
        <v>#VALUE!</v>
      </c>
      <c r="T269" t="e">
        <f t="shared" ca="1" si="68"/>
        <v>#VALUE!</v>
      </c>
      <c r="U269">
        <f t="shared" si="72"/>
        <v>204</v>
      </c>
      <c r="V269">
        <v>17.166666666667901</v>
      </c>
      <c r="W269">
        <f t="shared" si="53"/>
        <v>17</v>
      </c>
      <c r="X269" t="str" cm="1">
        <f t="array" aca="1" ref="X269" ca="1">IFERROR(INDEX('PC&amp;PD'!$A$1:$AS$19,ROW('PC&amp;PD'!$A$19),MATCH(INDIRECT(T269),'PC&amp;PD'!$A$1:$AS$1,0)),"")</f>
        <v/>
      </c>
      <c r="Y269" t="str">
        <f>IF(OR($N269="",$N269=0),"",IF($N269=$E$7,'Extracted info for SC'!$J$6,IF($N269=#REF!,'Extracted info for SC'!$J$7,IF($N269=#REF!,'Extracted info for SC'!$J$8,IF($N269=#REF!,'Extracted info for SC'!$J$9,IF($N269=#REF!,'Extracted info for SC'!$J$10,IF($N269=#REF!,'Extracted info for SC'!$J$11,IF($N269=#REF!,'Extracted info for SC'!$J$12,IF($N269=#REF!,'Extracted info for SC'!$J$13,IF($N269=#REF!,'Extracted info for SC'!$J$14,IF($N269=#REF!,'Extracted info for SC'!$J$15,IF($N269=#REF!,'Extracted info for SC'!$J$16,IF($N269=#REF!,'Extracted info for SC'!$J$17,IF($N269=#REF!,'Extracted info for SC'!$J$18,""))))))))))))))</f>
        <v/>
      </c>
      <c r="AA269" t="str">
        <f t="shared" si="63"/>
        <v/>
      </c>
      <c r="AB269" t="str">
        <f t="shared" si="64"/>
        <v/>
      </c>
      <c r="AC269" t="e">
        <f t="shared" ca="1" si="65"/>
        <v>#VALUE!</v>
      </c>
      <c r="AD269" t="str" cm="1">
        <f t="array" aca="1" ref="AD269" ca="1">IFERROR(IF((LEFT(INDIRECT("$F"&amp;$S269),4))="GOTS",IF($G269="Organic","GOTS_Organic_raw",(IF($G269="Responsible","GOTS_Responsible",(IF($G269="No Attribute (Conventional)","GOTS_conventional",(IF($G269="Recycled Pre/Post-Consumer","GOTS_pre_post",(IF($G269="In-Conversion","GOTS_in_conversion",(IF($G269="Sustainably Sourced","Sustainably_sourced",(IF($G269="Recycled pre-consumer organic","GOTS_recycled_organic",""))))))))))))),IF($G269="Organic","Organic",(IF($G269="Responsible","Responsible",(IF($G269="No Attribute (Conventional)","No_Attribute_Conventional",(IF($G269="Recycled Pre/Post-Consumer","Recycled_Pre_Post_Consumer",(IF($G269="In-Conversion","In_Conversion",(IF($G269="Recycled Pre-Consumer","Recycled_Pre_Consumer",(IF($G269="Recycled Post-Consumer","Recycled_Post_Consumer",(IF($G269="Sustainably Sourced","Sustainably_sourced",(IF($G269="Recycled pre-consumer organic","GOTS_recycled_organic","")))))))))))))))))),"")</f>
        <v/>
      </c>
      <c r="AE269" t="e" cm="1">
        <f t="array" aca="1" ref="AE269" ca="1">IF($I269="",IF(INDIRECT("$F"&amp;$S269)="","",IF(LEFT(INDIRECT("$F"&amp;$S269),3)="GRS","GRS_RCS_RM",IF((LEFT(INDIRECT("$F"&amp;$S269),3))="RCS","GRS_RCS_RM",IF(INDIRECT("$F"&amp;$S269)="OCS (No Label)","OCS_Conversion_RM",IF(LEFT(INDIRECT("$F"&amp;$S269),3)="OCS","OCS_RM",IF(RIGHT(INDIRECT("$F"&amp;$S269),10)="conversion","GOTS_RM_conversion",IF((LEFT(INDIRECT("$F"&amp;$S269),4))="GOTS","GOTS_RM","Responsible_RM"))))))),"DELETERM")</f>
        <v>#VALUE!</v>
      </c>
      <c r="AF269" t="e" cm="1">
        <f t="array" aca="1" ref="AF269" ca="1">IF($S269="","",INDIRECT("$Z"&amp;$S269))</f>
        <v>#VALUE!</v>
      </c>
      <c r="AG269" t="str">
        <f t="shared" si="66"/>
        <v/>
      </c>
      <c r="AH269" t="str" cm="1">
        <f t="array" aca="1" ref="AH269" ca="1">IFERROR(INDIRECT("$ag"&amp;S269),"")</f>
        <v/>
      </c>
      <c r="AI269" t="e" cm="1">
        <f t="array" aca="1" ref="AI269" ca="1">INDIRECT("O"&amp;S269)</f>
        <v>#VALUE!</v>
      </c>
      <c r="AJ269" t="str">
        <f t="shared" si="67"/>
        <v/>
      </c>
    </row>
    <row r="270" spans="1:36" ht="16.5" customHeight="1">
      <c r="A270" s="129"/>
      <c r="B270" s="134"/>
      <c r="C270" s="135"/>
      <c r="D270" s="146"/>
      <c r="E270" s="146"/>
      <c r="F270" s="135"/>
      <c r="G270" s="147"/>
      <c r="H270" s="147"/>
      <c r="I270" s="147"/>
      <c r="J270" s="147"/>
      <c r="K270" s="38"/>
      <c r="L270" s="143"/>
      <c r="M270" s="143"/>
      <c r="N270" s="61"/>
      <c r="O270" s="314"/>
      <c r="Q270" t="str">
        <f t="shared" si="62"/>
        <v/>
      </c>
      <c r="S270" t="e">
        <f t="shared" ca="1" si="71"/>
        <v>#VALUE!</v>
      </c>
      <c r="T270" t="e">
        <f t="shared" ca="1" si="68"/>
        <v>#VALUE!</v>
      </c>
      <c r="U270">
        <f t="shared" si="72"/>
        <v>204</v>
      </c>
      <c r="V270">
        <v>17.2500000000013</v>
      </c>
      <c r="W270">
        <f t="shared" si="53"/>
        <v>17</v>
      </c>
      <c r="X270" t="str" cm="1">
        <f t="array" aca="1" ref="X270" ca="1">IFERROR(INDEX('PC&amp;PD'!$A$1:$AS$19,ROW('PC&amp;PD'!$A$19),MATCH(INDIRECT(T270),'PC&amp;PD'!$A$1:$AS$1,0)),"")</f>
        <v/>
      </c>
      <c r="Y270" t="str">
        <f>IF(OR($N270="",$N270=0),"",IF($N270=$E$7,'Extracted info for SC'!$J$6,IF($N270=#REF!,'Extracted info for SC'!$J$7,IF($N270=#REF!,'Extracted info for SC'!$J$8,IF($N270=#REF!,'Extracted info for SC'!$J$9,IF($N270=#REF!,'Extracted info for SC'!$J$10,IF($N270=#REF!,'Extracted info for SC'!$J$11,IF($N270=#REF!,'Extracted info for SC'!$J$12,IF($N270=#REF!,'Extracted info for SC'!$J$13,IF($N270=#REF!,'Extracted info for SC'!$J$14,IF($N270=#REF!,'Extracted info for SC'!$J$15,IF($N270=#REF!,'Extracted info for SC'!$J$16,IF($N270=#REF!,'Extracted info for SC'!$J$17,IF($N270=#REF!,'Extracted info for SC'!$J$18,""))))))))))))))</f>
        <v/>
      </c>
      <c r="AA270" t="str">
        <f t="shared" si="63"/>
        <v/>
      </c>
      <c r="AB270" t="str">
        <f t="shared" si="64"/>
        <v/>
      </c>
      <c r="AC270" t="e">
        <f t="shared" ca="1" si="65"/>
        <v>#VALUE!</v>
      </c>
      <c r="AD270" t="str" cm="1">
        <f t="array" aca="1" ref="AD270" ca="1">IFERROR(IF((LEFT(INDIRECT("$F"&amp;$S270),4))="GOTS",IF($G270="Organic","GOTS_Organic_raw",(IF($G270="Responsible","GOTS_Responsible",(IF($G270="No Attribute (Conventional)","GOTS_conventional",(IF($G270="Recycled Pre/Post-Consumer","GOTS_pre_post",(IF($G270="In-Conversion","GOTS_in_conversion",(IF($G270="Sustainably Sourced","Sustainably_sourced",(IF($G270="Recycled pre-consumer organic","GOTS_recycled_organic",""))))))))))))),IF($G270="Organic","Organic",(IF($G270="Responsible","Responsible",(IF($G270="No Attribute (Conventional)","No_Attribute_Conventional",(IF($G270="Recycled Pre/Post-Consumer","Recycled_Pre_Post_Consumer",(IF($G270="In-Conversion","In_Conversion",(IF($G270="Recycled Pre-Consumer","Recycled_Pre_Consumer",(IF($G270="Recycled Post-Consumer","Recycled_Post_Consumer",(IF($G270="Sustainably Sourced","Sustainably_sourced",(IF($G270="Recycled pre-consumer organic","GOTS_recycled_organic","")))))))))))))))))),"")</f>
        <v/>
      </c>
      <c r="AE270" t="e" cm="1">
        <f t="array" aca="1" ref="AE270" ca="1">IF($I270="",IF(INDIRECT("$F"&amp;$S270)="","",IF(LEFT(INDIRECT("$F"&amp;$S270),3)="GRS","GRS_RCS_RM",IF((LEFT(INDIRECT("$F"&amp;$S270),3))="RCS","GRS_RCS_RM",IF(INDIRECT("$F"&amp;$S270)="OCS (No Label)","OCS_Conversion_RM",IF(LEFT(INDIRECT("$F"&amp;$S270),3)="OCS","OCS_RM",IF(RIGHT(INDIRECT("$F"&amp;$S270),10)="conversion","GOTS_RM_conversion",IF((LEFT(INDIRECT("$F"&amp;$S270),4))="GOTS","GOTS_RM","Responsible_RM"))))))),"DELETERM")</f>
        <v>#VALUE!</v>
      </c>
      <c r="AF270" t="e" cm="1">
        <f t="array" aca="1" ref="AF270" ca="1">IF($S270="","",INDIRECT("$Z"&amp;$S270))</f>
        <v>#VALUE!</v>
      </c>
      <c r="AG270" t="str">
        <f t="shared" si="66"/>
        <v/>
      </c>
      <c r="AH270" t="str" cm="1">
        <f t="array" aca="1" ref="AH270" ca="1">IFERROR(INDIRECT("$ag"&amp;S270),"")</f>
        <v/>
      </c>
      <c r="AI270" t="e" cm="1">
        <f t="array" aca="1" ref="AI270" ca="1">INDIRECT("O"&amp;S270)</f>
        <v>#VALUE!</v>
      </c>
      <c r="AJ270" t="str">
        <f t="shared" si="67"/>
        <v/>
      </c>
    </row>
    <row r="271" spans="1:36" ht="16.5" customHeight="1">
      <c r="A271" s="129"/>
      <c r="B271" s="134"/>
      <c r="C271" s="135"/>
      <c r="D271" s="146"/>
      <c r="E271" s="146"/>
      <c r="F271" s="135"/>
      <c r="G271" s="147"/>
      <c r="H271" s="147"/>
      <c r="I271" s="147"/>
      <c r="J271" s="147"/>
      <c r="K271" s="38"/>
      <c r="L271" s="143"/>
      <c r="M271" s="143"/>
      <c r="N271" s="61"/>
      <c r="O271" s="314"/>
      <c r="Q271" t="str">
        <f t="shared" si="62"/>
        <v/>
      </c>
      <c r="S271" t="e">
        <f t="shared" ca="1" si="71"/>
        <v>#VALUE!</v>
      </c>
      <c r="T271" t="e">
        <f t="shared" ca="1" si="68"/>
        <v>#VALUE!</v>
      </c>
      <c r="U271">
        <f t="shared" si="72"/>
        <v>204</v>
      </c>
      <c r="V271">
        <v>17.3333333333346</v>
      </c>
      <c r="W271">
        <f t="shared" si="53"/>
        <v>17</v>
      </c>
      <c r="X271" t="str" cm="1">
        <f t="array" aca="1" ref="X271" ca="1">IFERROR(INDEX('PC&amp;PD'!$A$1:$AS$19,ROW('PC&amp;PD'!$A$19),MATCH(INDIRECT(T271),'PC&amp;PD'!$A$1:$AS$1,0)),"")</f>
        <v/>
      </c>
      <c r="Y271" t="str">
        <f>IF(OR($N271="",$N271=0),"",IF($N271=$E$7,'Extracted info for SC'!$J$6,IF($N271=#REF!,'Extracted info for SC'!$J$7,IF($N271=#REF!,'Extracted info for SC'!$J$8,IF($N271=#REF!,'Extracted info for SC'!$J$9,IF($N271=#REF!,'Extracted info for SC'!$J$10,IF($N271=#REF!,'Extracted info for SC'!$J$11,IF($N271=#REF!,'Extracted info for SC'!$J$12,IF($N271=#REF!,'Extracted info for SC'!$J$13,IF($N271=#REF!,'Extracted info for SC'!$J$14,IF($N271=#REF!,'Extracted info for SC'!$J$15,IF($N271=#REF!,'Extracted info for SC'!$J$16,IF($N271=#REF!,'Extracted info for SC'!$J$17,IF($N271=#REF!,'Extracted info for SC'!$J$18,""))))))))))))))</f>
        <v/>
      </c>
      <c r="AA271" t="str">
        <f t="shared" si="63"/>
        <v/>
      </c>
      <c r="AB271" t="str">
        <f t="shared" si="64"/>
        <v/>
      </c>
      <c r="AC271" t="e">
        <f t="shared" ca="1" si="65"/>
        <v>#VALUE!</v>
      </c>
      <c r="AD271" t="str" cm="1">
        <f t="array" aca="1" ref="AD271" ca="1">IFERROR(IF((LEFT(INDIRECT("$F"&amp;$S271),4))="GOTS",IF($G271="Organic","GOTS_Organic_raw",(IF($G271="Responsible","GOTS_Responsible",(IF($G271="No Attribute (Conventional)","GOTS_conventional",(IF($G271="Recycled Pre/Post-Consumer","GOTS_pre_post",(IF($G271="In-Conversion","GOTS_in_conversion",(IF($G271="Sustainably Sourced","Sustainably_sourced",(IF($G271="Recycled pre-consumer organic","GOTS_recycled_organic",""))))))))))))),IF($G271="Organic","Organic",(IF($G271="Responsible","Responsible",(IF($G271="No Attribute (Conventional)","No_Attribute_Conventional",(IF($G271="Recycled Pre/Post-Consumer","Recycled_Pre_Post_Consumer",(IF($G271="In-Conversion","In_Conversion",(IF($G271="Recycled Pre-Consumer","Recycled_Pre_Consumer",(IF($G271="Recycled Post-Consumer","Recycled_Post_Consumer",(IF($G271="Sustainably Sourced","Sustainably_sourced",(IF($G271="Recycled pre-consumer organic","GOTS_recycled_organic","")))))))))))))))))),"")</f>
        <v/>
      </c>
      <c r="AE271" t="e" cm="1">
        <f t="array" aca="1" ref="AE271" ca="1">IF($I271="",IF(INDIRECT("$F"&amp;$S271)="","",IF(LEFT(INDIRECT("$F"&amp;$S271),3)="GRS","GRS_RCS_RM",IF((LEFT(INDIRECT("$F"&amp;$S271),3))="RCS","GRS_RCS_RM",IF(INDIRECT("$F"&amp;$S271)="OCS (No Label)","OCS_Conversion_RM",IF(LEFT(INDIRECT("$F"&amp;$S271),3)="OCS","OCS_RM",IF(RIGHT(INDIRECT("$F"&amp;$S271),10)="conversion","GOTS_RM_conversion",IF((LEFT(INDIRECT("$F"&amp;$S271),4))="GOTS","GOTS_RM","Responsible_RM"))))))),"DELETERM")</f>
        <v>#VALUE!</v>
      </c>
      <c r="AF271" t="e" cm="1">
        <f t="array" aca="1" ref="AF271" ca="1">IF($S271="","",INDIRECT("$Z"&amp;$S271))</f>
        <v>#VALUE!</v>
      </c>
      <c r="AG271" t="str">
        <f t="shared" si="66"/>
        <v/>
      </c>
      <c r="AH271" t="str" cm="1">
        <f t="array" aca="1" ref="AH271" ca="1">IFERROR(INDIRECT("$ag"&amp;S271),"")</f>
        <v/>
      </c>
      <c r="AI271" t="e" cm="1">
        <f t="array" aca="1" ref="AI271" ca="1">INDIRECT("O"&amp;S271)</f>
        <v>#VALUE!</v>
      </c>
      <c r="AJ271" t="str">
        <f t="shared" si="67"/>
        <v/>
      </c>
    </row>
    <row r="272" spans="1:36" ht="16.5" customHeight="1">
      <c r="A272" s="129"/>
      <c r="B272" s="134"/>
      <c r="C272" s="135"/>
      <c r="D272" s="146"/>
      <c r="E272" s="146"/>
      <c r="F272" s="135"/>
      <c r="G272" s="147"/>
      <c r="H272" s="147"/>
      <c r="I272" s="147"/>
      <c r="J272" s="147"/>
      <c r="K272" s="38"/>
      <c r="L272" s="143"/>
      <c r="M272" s="143"/>
      <c r="N272" s="61"/>
      <c r="O272" s="314"/>
      <c r="Q272" t="str">
        <f t="shared" si="62"/>
        <v/>
      </c>
      <c r="S272" t="e">
        <f t="shared" ca="1" si="71"/>
        <v>#VALUE!</v>
      </c>
      <c r="T272" t="e">
        <f t="shared" ca="1" si="68"/>
        <v>#VALUE!</v>
      </c>
      <c r="U272">
        <f t="shared" si="72"/>
        <v>204</v>
      </c>
      <c r="V272">
        <v>17.416666666668</v>
      </c>
      <c r="W272">
        <f t="shared" si="53"/>
        <v>17</v>
      </c>
      <c r="X272" t="str" cm="1">
        <f t="array" aca="1" ref="X272" ca="1">IFERROR(INDEX('PC&amp;PD'!$A$1:$AS$19,ROW('PC&amp;PD'!$A$19),MATCH(INDIRECT(T272),'PC&amp;PD'!$A$1:$AS$1,0)),"")</f>
        <v/>
      </c>
      <c r="Y272" t="str">
        <f>IF(OR($N272="",$N272=0),"",IF($N272=$E$7,'Extracted info for SC'!$J$6,IF($N272=#REF!,'Extracted info for SC'!$J$7,IF($N272=#REF!,'Extracted info for SC'!$J$8,IF($N272=#REF!,'Extracted info for SC'!$J$9,IF($N272=#REF!,'Extracted info for SC'!$J$10,IF($N272=#REF!,'Extracted info for SC'!$J$11,IF($N272=#REF!,'Extracted info for SC'!$J$12,IF($N272=#REF!,'Extracted info for SC'!$J$13,IF($N272=#REF!,'Extracted info for SC'!$J$14,IF($N272=#REF!,'Extracted info for SC'!$J$15,IF($N272=#REF!,'Extracted info for SC'!$J$16,IF($N272=#REF!,'Extracted info for SC'!$J$17,IF($N272=#REF!,'Extracted info for SC'!$J$18,""))))))))))))))</f>
        <v/>
      </c>
      <c r="AA272" t="str">
        <f t="shared" si="63"/>
        <v/>
      </c>
      <c r="AB272" t="str">
        <f t="shared" si="64"/>
        <v/>
      </c>
      <c r="AC272" t="e">
        <f t="shared" ca="1" si="65"/>
        <v>#VALUE!</v>
      </c>
      <c r="AD272" t="str" cm="1">
        <f t="array" aca="1" ref="AD272" ca="1">IFERROR(IF((LEFT(INDIRECT("$F"&amp;$S272),4))="GOTS",IF($G272="Organic","GOTS_Organic_raw",(IF($G272="Responsible","GOTS_Responsible",(IF($G272="No Attribute (Conventional)","GOTS_conventional",(IF($G272="Recycled Pre/Post-Consumer","GOTS_pre_post",(IF($G272="In-Conversion","GOTS_in_conversion",(IF($G272="Sustainably Sourced","Sustainably_sourced",(IF($G272="Recycled pre-consumer organic","GOTS_recycled_organic",""))))))))))))),IF($G272="Organic","Organic",(IF($G272="Responsible","Responsible",(IF($G272="No Attribute (Conventional)","No_Attribute_Conventional",(IF($G272="Recycled Pre/Post-Consumer","Recycled_Pre_Post_Consumer",(IF($G272="In-Conversion","In_Conversion",(IF($G272="Recycled Pre-Consumer","Recycled_Pre_Consumer",(IF($G272="Recycled Post-Consumer","Recycled_Post_Consumer",(IF($G272="Sustainably Sourced","Sustainably_sourced",(IF($G272="Recycled pre-consumer organic","GOTS_recycled_organic","")))))))))))))))))),"")</f>
        <v/>
      </c>
      <c r="AE272" t="e" cm="1">
        <f t="array" aca="1" ref="AE272" ca="1">IF($I272="",IF(INDIRECT("$F"&amp;$S272)="","",IF(LEFT(INDIRECT("$F"&amp;$S272),3)="GRS","GRS_RCS_RM",IF((LEFT(INDIRECT("$F"&amp;$S272),3))="RCS","GRS_RCS_RM",IF(INDIRECT("$F"&amp;$S272)="OCS (No Label)","OCS_Conversion_RM",IF(LEFT(INDIRECT("$F"&amp;$S272),3)="OCS","OCS_RM",IF(RIGHT(INDIRECT("$F"&amp;$S272),10)="conversion","GOTS_RM_conversion",IF((LEFT(INDIRECT("$F"&amp;$S272),4))="GOTS","GOTS_RM","Responsible_RM"))))))),"DELETERM")</f>
        <v>#VALUE!</v>
      </c>
      <c r="AF272" t="e" cm="1">
        <f t="array" aca="1" ref="AF272" ca="1">IF($S272="","",INDIRECT("$Z"&amp;$S272))</f>
        <v>#VALUE!</v>
      </c>
      <c r="AG272" t="str">
        <f t="shared" si="66"/>
        <v/>
      </c>
      <c r="AH272" t="str" cm="1">
        <f t="array" aca="1" ref="AH272" ca="1">IFERROR(INDIRECT("$ag"&amp;S272),"")</f>
        <v/>
      </c>
      <c r="AI272" t="e" cm="1">
        <f t="array" aca="1" ref="AI272" ca="1">INDIRECT("O"&amp;S272)</f>
        <v>#VALUE!</v>
      </c>
      <c r="AJ272" t="str">
        <f t="shared" si="67"/>
        <v/>
      </c>
    </row>
    <row r="273" spans="1:36" ht="16.5" customHeight="1">
      <c r="A273" s="130"/>
      <c r="B273" s="136"/>
      <c r="C273" s="137"/>
      <c r="D273" s="146"/>
      <c r="E273" s="146"/>
      <c r="F273" s="137"/>
      <c r="G273" s="147"/>
      <c r="H273" s="147"/>
      <c r="I273" s="147"/>
      <c r="J273" s="147"/>
      <c r="K273" s="38"/>
      <c r="L273" s="144"/>
      <c r="M273" s="144"/>
      <c r="N273" s="61"/>
      <c r="O273" s="314"/>
      <c r="Q273" t="str">
        <f t="shared" si="62"/>
        <v/>
      </c>
      <c r="S273" t="e">
        <f t="shared" ca="1" si="71"/>
        <v>#VALUE!</v>
      </c>
      <c r="T273" t="e">
        <f t="shared" ca="1" si="68"/>
        <v>#VALUE!</v>
      </c>
      <c r="U273">
        <f t="shared" si="72"/>
        <v>204</v>
      </c>
      <c r="V273">
        <v>17.5000000000013</v>
      </c>
      <c r="W273">
        <f t="shared" si="53"/>
        <v>17</v>
      </c>
      <c r="X273" t="str" cm="1">
        <f t="array" aca="1" ref="X273" ca="1">IFERROR(INDEX('PC&amp;PD'!$A$1:$AS$19,ROW('PC&amp;PD'!$A$19),MATCH(INDIRECT(T273),'PC&amp;PD'!$A$1:$AS$1,0)),"")</f>
        <v/>
      </c>
      <c r="Y273" t="str">
        <f>IF(OR($N273="",$N273=0),"",IF($N273=$E$7,'Extracted info for SC'!$J$6,IF($N273=#REF!,'Extracted info for SC'!$J$7,IF($N273=#REF!,'Extracted info for SC'!$J$8,IF($N273=#REF!,'Extracted info for SC'!$J$9,IF($N273=#REF!,'Extracted info for SC'!$J$10,IF($N273=#REF!,'Extracted info for SC'!$J$11,IF($N273=#REF!,'Extracted info for SC'!$J$12,IF($N273=#REF!,'Extracted info for SC'!$J$13,IF($N273=#REF!,'Extracted info for SC'!$J$14,IF($N273=#REF!,'Extracted info for SC'!$J$15,IF($N273=#REF!,'Extracted info for SC'!$J$16,IF($N273=#REF!,'Extracted info for SC'!$J$17,IF($N273=#REF!,'Extracted info for SC'!$J$18,""))))))))))))))</f>
        <v/>
      </c>
      <c r="AA273" t="str">
        <f t="shared" si="63"/>
        <v/>
      </c>
      <c r="AB273" t="str">
        <f t="shared" si="64"/>
        <v/>
      </c>
      <c r="AC273" t="e">
        <f t="shared" ca="1" si="65"/>
        <v>#VALUE!</v>
      </c>
      <c r="AD273" t="str" cm="1">
        <f t="array" aca="1" ref="AD273" ca="1">IFERROR(IF((LEFT(INDIRECT("$F"&amp;$S273),4))="GOTS",IF($G273="Organic","GOTS_Organic_raw",(IF($G273="Responsible","GOTS_Responsible",(IF($G273="No Attribute (Conventional)","GOTS_conventional",(IF($G273="Recycled Pre/Post-Consumer","GOTS_pre_post",(IF($G273="In-Conversion","GOTS_in_conversion",(IF($G273="Sustainably Sourced","Sustainably_sourced",(IF($G273="Recycled pre-consumer organic","GOTS_recycled_organic",""))))))))))))),IF($G273="Organic","Organic",(IF($G273="Responsible","Responsible",(IF($G273="No Attribute (Conventional)","No_Attribute_Conventional",(IF($G273="Recycled Pre/Post-Consumer","Recycled_Pre_Post_Consumer",(IF($G273="In-Conversion","In_Conversion",(IF($G273="Recycled Pre-Consumer","Recycled_Pre_Consumer",(IF($G273="Recycled Post-Consumer","Recycled_Post_Consumer",(IF($G273="Sustainably Sourced","Sustainably_sourced",(IF($G273="Recycled pre-consumer organic","GOTS_recycled_organic","")))))))))))))))))),"")</f>
        <v/>
      </c>
      <c r="AE273" t="e" cm="1">
        <f t="array" aca="1" ref="AE273" ca="1">IF($I273="",IF(INDIRECT("$F"&amp;$S273)="","",IF(LEFT(INDIRECT("$F"&amp;$S273),3)="GRS","GRS_RCS_RM",IF((LEFT(INDIRECT("$F"&amp;$S273),3))="RCS","GRS_RCS_RM",IF(INDIRECT("$F"&amp;$S273)="OCS (No Label)","OCS_Conversion_RM",IF(LEFT(INDIRECT("$F"&amp;$S273),3)="OCS","OCS_RM",IF(RIGHT(INDIRECT("$F"&amp;$S273),10)="conversion","GOTS_RM_conversion",IF((LEFT(INDIRECT("$F"&amp;$S273),4))="GOTS","GOTS_RM","Responsible_RM"))))))),"DELETERM")</f>
        <v>#VALUE!</v>
      </c>
      <c r="AF273" t="e" cm="1">
        <f t="array" aca="1" ref="AF273" ca="1">IF($S273="","",INDIRECT("$Z"&amp;$S273))</f>
        <v>#VALUE!</v>
      </c>
      <c r="AG273" t="str">
        <f t="shared" si="66"/>
        <v/>
      </c>
      <c r="AH273" t="str" cm="1">
        <f t="array" aca="1" ref="AH273" ca="1">IFERROR(INDIRECT("$ag"&amp;S273),"")</f>
        <v/>
      </c>
      <c r="AI273" t="e" cm="1">
        <f t="array" aca="1" ref="AI273" ca="1">INDIRECT("O"&amp;S273)</f>
        <v>#VALUE!</v>
      </c>
      <c r="AJ273" t="str">
        <f t="shared" si="67"/>
        <v/>
      </c>
    </row>
    <row r="274" spans="1:36" ht="16.5" customHeight="1">
      <c r="A274" s="130"/>
      <c r="B274" s="136"/>
      <c r="C274" s="137"/>
      <c r="D274" s="146"/>
      <c r="E274" s="146"/>
      <c r="F274" s="137"/>
      <c r="G274" s="147"/>
      <c r="H274" s="147"/>
      <c r="I274" s="147"/>
      <c r="J274" s="147"/>
      <c r="K274" s="38"/>
      <c r="L274" s="144"/>
      <c r="M274" s="144"/>
      <c r="N274" s="61"/>
      <c r="O274" s="314"/>
      <c r="Q274" t="str">
        <f t="shared" si="62"/>
        <v/>
      </c>
      <c r="S274" t="e">
        <f t="shared" ca="1" si="71"/>
        <v>#VALUE!</v>
      </c>
      <c r="T274" t="e">
        <f t="shared" ca="1" si="68"/>
        <v>#VALUE!</v>
      </c>
      <c r="U274">
        <f t="shared" si="72"/>
        <v>204</v>
      </c>
      <c r="V274">
        <v>17.5833333333346</v>
      </c>
      <c r="W274">
        <f t="shared" si="53"/>
        <v>17</v>
      </c>
      <c r="X274" t="str" cm="1">
        <f t="array" aca="1" ref="X274" ca="1">IFERROR(INDEX('PC&amp;PD'!$A$1:$AS$19,ROW('PC&amp;PD'!$A$19),MATCH(INDIRECT(T274),'PC&amp;PD'!$A$1:$AS$1,0)),"")</f>
        <v/>
      </c>
      <c r="Y274" t="str">
        <f>IF(OR($N274="",$N274=0),"",IF($N274=$E$7,'Extracted info for SC'!$J$6,IF($N274=#REF!,'Extracted info for SC'!$J$7,IF($N274=#REF!,'Extracted info for SC'!$J$8,IF($N274=#REF!,'Extracted info for SC'!$J$9,IF($N274=#REF!,'Extracted info for SC'!$J$10,IF($N274=#REF!,'Extracted info for SC'!$J$11,IF($N274=#REF!,'Extracted info for SC'!$J$12,IF($N274=#REF!,'Extracted info for SC'!$J$13,IF($N274=#REF!,'Extracted info for SC'!$J$14,IF($N274=#REF!,'Extracted info for SC'!$J$15,IF($N274=#REF!,'Extracted info for SC'!$J$16,IF($N274=#REF!,'Extracted info for SC'!$J$17,IF($N274=#REF!,'Extracted info for SC'!$J$18,""))))))))))))))</f>
        <v/>
      </c>
      <c r="AA274" t="str">
        <f t="shared" si="63"/>
        <v/>
      </c>
      <c r="AB274" t="str">
        <f t="shared" si="64"/>
        <v/>
      </c>
      <c r="AC274" t="e">
        <f t="shared" ca="1" si="65"/>
        <v>#VALUE!</v>
      </c>
      <c r="AD274" t="str" cm="1">
        <f t="array" aca="1" ref="AD274" ca="1">IFERROR(IF((LEFT(INDIRECT("$F"&amp;$S274),4))="GOTS",IF($G274="Organic","GOTS_Organic_raw",(IF($G274="Responsible","GOTS_Responsible",(IF($G274="No Attribute (Conventional)","GOTS_conventional",(IF($G274="Recycled Pre/Post-Consumer","GOTS_pre_post",(IF($G274="In-Conversion","GOTS_in_conversion",(IF($G274="Sustainably Sourced","Sustainably_sourced",(IF($G274="Recycled pre-consumer organic","GOTS_recycled_organic",""))))))))))))),IF($G274="Organic","Organic",(IF($G274="Responsible","Responsible",(IF($G274="No Attribute (Conventional)","No_Attribute_Conventional",(IF($G274="Recycled Pre/Post-Consumer","Recycled_Pre_Post_Consumer",(IF($G274="In-Conversion","In_Conversion",(IF($G274="Recycled Pre-Consumer","Recycled_Pre_Consumer",(IF($G274="Recycled Post-Consumer","Recycled_Post_Consumer",(IF($G274="Sustainably Sourced","Sustainably_sourced",(IF($G274="Recycled pre-consumer organic","GOTS_recycled_organic","")))))))))))))))))),"")</f>
        <v/>
      </c>
      <c r="AE274" t="e" cm="1">
        <f t="array" aca="1" ref="AE274" ca="1">IF($I274="",IF(INDIRECT("$F"&amp;$S274)="","",IF(LEFT(INDIRECT("$F"&amp;$S274),3)="GRS","GRS_RCS_RM",IF((LEFT(INDIRECT("$F"&amp;$S274),3))="RCS","GRS_RCS_RM",IF(INDIRECT("$F"&amp;$S274)="OCS (No Label)","OCS_Conversion_RM",IF(LEFT(INDIRECT("$F"&amp;$S274),3)="OCS","OCS_RM",IF(RIGHT(INDIRECT("$F"&amp;$S274),10)="conversion","GOTS_RM_conversion",IF((LEFT(INDIRECT("$F"&amp;$S274),4))="GOTS","GOTS_RM","Responsible_RM"))))))),"DELETERM")</f>
        <v>#VALUE!</v>
      </c>
      <c r="AF274" t="e" cm="1">
        <f t="array" aca="1" ref="AF274" ca="1">IF($S274="","",INDIRECT("$Z"&amp;$S274))</f>
        <v>#VALUE!</v>
      </c>
      <c r="AG274" t="str">
        <f t="shared" si="66"/>
        <v/>
      </c>
      <c r="AH274" t="str" cm="1">
        <f t="array" aca="1" ref="AH274" ca="1">IFERROR(INDIRECT("$ag"&amp;S274),"")</f>
        <v/>
      </c>
      <c r="AI274" t="e" cm="1">
        <f t="array" aca="1" ref="AI274" ca="1">INDIRECT("O"&amp;S274)</f>
        <v>#VALUE!</v>
      </c>
      <c r="AJ274" t="str">
        <f t="shared" si="67"/>
        <v/>
      </c>
    </row>
    <row r="275" spans="1:36" ht="16.5" customHeight="1">
      <c r="A275" s="130"/>
      <c r="B275" s="136"/>
      <c r="C275" s="137"/>
      <c r="D275" s="146"/>
      <c r="E275" s="146"/>
      <c r="F275" s="137"/>
      <c r="G275" s="147"/>
      <c r="H275" s="147"/>
      <c r="I275" s="147"/>
      <c r="J275" s="147"/>
      <c r="K275" s="38"/>
      <c r="L275" s="144"/>
      <c r="M275" s="144"/>
      <c r="N275" s="61"/>
      <c r="O275" s="314"/>
      <c r="Q275" t="str">
        <f t="shared" si="62"/>
        <v/>
      </c>
      <c r="S275" t="e">
        <f t="shared" ca="1" si="71"/>
        <v>#VALUE!</v>
      </c>
      <c r="T275" t="e">
        <f t="shared" ca="1" si="68"/>
        <v>#VALUE!</v>
      </c>
      <c r="U275">
        <f t="shared" si="72"/>
        <v>204</v>
      </c>
      <c r="V275">
        <v>17.666666666668</v>
      </c>
      <c r="W275">
        <f t="shared" si="53"/>
        <v>17</v>
      </c>
      <c r="X275" t="str" cm="1">
        <f t="array" aca="1" ref="X275" ca="1">IFERROR(INDEX('PC&amp;PD'!$A$1:$AS$19,ROW('PC&amp;PD'!$A$19),MATCH(INDIRECT(T275),'PC&amp;PD'!$A$1:$AS$1,0)),"")</f>
        <v/>
      </c>
      <c r="Y275" t="str">
        <f>IF(OR($N275="",$N275=0),"",IF($N275=$E$7,'Extracted info for SC'!$J$6,IF($N275=#REF!,'Extracted info for SC'!$J$7,IF($N275=#REF!,'Extracted info for SC'!$J$8,IF($N275=#REF!,'Extracted info for SC'!$J$9,IF($N275=#REF!,'Extracted info for SC'!$J$10,IF($N275=#REF!,'Extracted info for SC'!$J$11,IF($N275=#REF!,'Extracted info for SC'!$J$12,IF($N275=#REF!,'Extracted info for SC'!$J$13,IF($N275=#REF!,'Extracted info for SC'!$J$14,IF($N275=#REF!,'Extracted info for SC'!$J$15,IF($N275=#REF!,'Extracted info for SC'!$J$16,IF($N275=#REF!,'Extracted info for SC'!$J$17,IF($N275=#REF!,'Extracted info for SC'!$J$18,""))))))))))))))</f>
        <v/>
      </c>
      <c r="AA275" t="str">
        <f t="shared" si="63"/>
        <v/>
      </c>
      <c r="AB275" t="str">
        <f t="shared" si="64"/>
        <v/>
      </c>
      <c r="AC275" t="e">
        <f t="shared" ca="1" si="65"/>
        <v>#VALUE!</v>
      </c>
      <c r="AD275" t="str" cm="1">
        <f t="array" aca="1" ref="AD275" ca="1">IFERROR(IF((LEFT(INDIRECT("$F"&amp;$S275),4))="GOTS",IF($G275="Organic","GOTS_Organic_raw",(IF($G275="Responsible","GOTS_Responsible",(IF($G275="No Attribute (Conventional)","GOTS_conventional",(IF($G275="Recycled Pre/Post-Consumer","GOTS_pre_post",(IF($G275="In-Conversion","GOTS_in_conversion",(IF($G275="Sustainably Sourced","Sustainably_sourced",(IF($G275="Recycled pre-consumer organic","GOTS_recycled_organic",""))))))))))))),IF($G275="Organic","Organic",(IF($G275="Responsible","Responsible",(IF($G275="No Attribute (Conventional)","No_Attribute_Conventional",(IF($G275="Recycled Pre/Post-Consumer","Recycled_Pre_Post_Consumer",(IF($G275="In-Conversion","In_Conversion",(IF($G275="Recycled Pre-Consumer","Recycled_Pre_Consumer",(IF($G275="Recycled Post-Consumer","Recycled_Post_Consumer",(IF($G275="Sustainably Sourced","Sustainably_sourced",(IF($G275="Recycled pre-consumer organic","GOTS_recycled_organic","")))))))))))))))))),"")</f>
        <v/>
      </c>
      <c r="AE275" t="e" cm="1">
        <f t="array" aca="1" ref="AE275" ca="1">IF($I275="",IF(INDIRECT("$F"&amp;$S275)="","",IF(LEFT(INDIRECT("$F"&amp;$S275),3)="GRS","GRS_RCS_RM",IF((LEFT(INDIRECT("$F"&amp;$S275),3))="RCS","GRS_RCS_RM",IF(INDIRECT("$F"&amp;$S275)="OCS (No Label)","OCS_Conversion_RM",IF(LEFT(INDIRECT("$F"&amp;$S275),3)="OCS","OCS_RM",IF(RIGHT(INDIRECT("$F"&amp;$S275),10)="conversion","GOTS_RM_conversion",IF((LEFT(INDIRECT("$F"&amp;$S275),4))="GOTS","GOTS_RM","Responsible_RM"))))))),"DELETERM")</f>
        <v>#VALUE!</v>
      </c>
      <c r="AF275" t="e" cm="1">
        <f t="array" aca="1" ref="AF275" ca="1">IF($S275="","",INDIRECT("$Z"&amp;$S275))</f>
        <v>#VALUE!</v>
      </c>
      <c r="AG275" t="str">
        <f t="shared" si="66"/>
        <v/>
      </c>
      <c r="AH275" t="str" cm="1">
        <f t="array" aca="1" ref="AH275" ca="1">IFERROR(INDIRECT("$ag"&amp;S275),"")</f>
        <v/>
      </c>
      <c r="AI275" t="e" cm="1">
        <f t="array" aca="1" ref="AI275" ca="1">INDIRECT("O"&amp;S275)</f>
        <v>#VALUE!</v>
      </c>
      <c r="AJ275" t="str">
        <f t="shared" si="67"/>
        <v/>
      </c>
    </row>
    <row r="276" spans="1:36" ht="16.5" customHeight="1">
      <c r="A276" s="130"/>
      <c r="B276" s="136"/>
      <c r="C276" s="137"/>
      <c r="D276" s="146"/>
      <c r="E276" s="146"/>
      <c r="F276" s="137"/>
      <c r="G276" s="147"/>
      <c r="H276" s="147"/>
      <c r="I276" s="147"/>
      <c r="J276" s="147"/>
      <c r="K276" s="38"/>
      <c r="L276" s="144"/>
      <c r="M276" s="144"/>
      <c r="N276" s="61"/>
      <c r="O276" s="314"/>
      <c r="Q276" t="str">
        <f t="shared" si="62"/>
        <v/>
      </c>
      <c r="S276" t="e">
        <f t="shared" ca="1" si="71"/>
        <v>#VALUE!</v>
      </c>
      <c r="T276" t="e">
        <f t="shared" ca="1" si="68"/>
        <v>#VALUE!</v>
      </c>
      <c r="U276">
        <f t="shared" si="72"/>
        <v>204</v>
      </c>
      <c r="V276">
        <v>17.7500000000013</v>
      </c>
      <c r="W276">
        <f t="shared" si="53"/>
        <v>17</v>
      </c>
      <c r="X276" t="str" cm="1">
        <f t="array" aca="1" ref="X276" ca="1">IFERROR(INDEX('PC&amp;PD'!$A$1:$AS$19,ROW('PC&amp;PD'!$A$19),MATCH(INDIRECT(T276),'PC&amp;PD'!$A$1:$AS$1,0)),"")</f>
        <v/>
      </c>
      <c r="Y276" t="str">
        <f>IF(OR($N276="",$N276=0),"",IF($N276=$E$7,'Extracted info for SC'!$J$6,IF($N276=#REF!,'Extracted info for SC'!$J$7,IF($N276=#REF!,'Extracted info for SC'!$J$8,IF($N276=#REF!,'Extracted info for SC'!$J$9,IF($N276=#REF!,'Extracted info for SC'!$J$10,IF($N276=#REF!,'Extracted info for SC'!$J$11,IF($N276=#REF!,'Extracted info for SC'!$J$12,IF($N276=#REF!,'Extracted info for SC'!$J$13,IF($N276=#REF!,'Extracted info for SC'!$J$14,IF($N276=#REF!,'Extracted info for SC'!$J$15,IF($N276=#REF!,'Extracted info for SC'!$J$16,IF($N276=#REF!,'Extracted info for SC'!$J$17,IF($N276=#REF!,'Extracted info for SC'!$J$18,""))))))))))))))</f>
        <v/>
      </c>
      <c r="AA276" t="str">
        <f t="shared" si="63"/>
        <v/>
      </c>
      <c r="AB276" t="str">
        <f t="shared" si="64"/>
        <v/>
      </c>
      <c r="AC276" t="e">
        <f t="shared" ca="1" si="65"/>
        <v>#VALUE!</v>
      </c>
      <c r="AD276" t="str" cm="1">
        <f t="array" aca="1" ref="AD276" ca="1">IFERROR(IF((LEFT(INDIRECT("$F"&amp;$S276),4))="GOTS",IF($G276="Organic","GOTS_Organic_raw",(IF($G276="Responsible","GOTS_Responsible",(IF($G276="No Attribute (Conventional)","GOTS_conventional",(IF($G276="Recycled Pre/Post-Consumer","GOTS_pre_post",(IF($G276="In-Conversion","GOTS_in_conversion",(IF($G276="Sustainably Sourced","Sustainably_sourced",(IF($G276="Recycled pre-consumer organic","GOTS_recycled_organic",""))))))))))))),IF($G276="Organic","Organic",(IF($G276="Responsible","Responsible",(IF($G276="No Attribute (Conventional)","No_Attribute_Conventional",(IF($G276="Recycled Pre/Post-Consumer","Recycled_Pre_Post_Consumer",(IF($G276="In-Conversion","In_Conversion",(IF($G276="Recycled Pre-Consumer","Recycled_Pre_Consumer",(IF($G276="Recycled Post-Consumer","Recycled_Post_Consumer",(IF($G276="Sustainably Sourced","Sustainably_sourced",(IF($G276="Recycled pre-consumer organic","GOTS_recycled_organic","")))))))))))))))))),"")</f>
        <v/>
      </c>
      <c r="AE276" t="e" cm="1">
        <f t="array" aca="1" ref="AE276" ca="1">IF($I276="",IF(INDIRECT("$F"&amp;$S276)="","",IF(LEFT(INDIRECT("$F"&amp;$S276),3)="GRS","GRS_RCS_RM",IF((LEFT(INDIRECT("$F"&amp;$S276),3))="RCS","GRS_RCS_RM",IF(INDIRECT("$F"&amp;$S276)="OCS (No Label)","OCS_Conversion_RM",IF(LEFT(INDIRECT("$F"&amp;$S276),3)="OCS","OCS_RM",IF(RIGHT(INDIRECT("$F"&amp;$S276),10)="conversion","GOTS_RM_conversion",IF((LEFT(INDIRECT("$F"&amp;$S276),4))="GOTS","GOTS_RM","Responsible_RM"))))))),"DELETERM")</f>
        <v>#VALUE!</v>
      </c>
      <c r="AF276" t="e" cm="1">
        <f t="array" aca="1" ref="AF276" ca="1">IF($S276="","",INDIRECT("$Z"&amp;$S276))</f>
        <v>#VALUE!</v>
      </c>
      <c r="AG276" t="str">
        <f t="shared" si="66"/>
        <v/>
      </c>
      <c r="AH276" t="str" cm="1">
        <f t="array" aca="1" ref="AH276" ca="1">IFERROR(INDIRECT("$ag"&amp;S276),"")</f>
        <v/>
      </c>
      <c r="AI276" t="e" cm="1">
        <f t="array" aca="1" ref="AI276" ca="1">INDIRECT("O"&amp;S276)</f>
        <v>#VALUE!</v>
      </c>
      <c r="AJ276" t="str">
        <f t="shared" si="67"/>
        <v/>
      </c>
    </row>
    <row r="277" spans="1:36" ht="16.5" customHeight="1">
      <c r="A277" s="130"/>
      <c r="B277" s="136"/>
      <c r="C277" s="137"/>
      <c r="D277" s="146"/>
      <c r="E277" s="146"/>
      <c r="F277" s="137"/>
      <c r="G277" s="147"/>
      <c r="H277" s="147"/>
      <c r="I277" s="147"/>
      <c r="J277" s="147"/>
      <c r="K277" s="38"/>
      <c r="L277" s="144"/>
      <c r="M277" s="144"/>
      <c r="N277" s="61"/>
      <c r="O277" s="314"/>
      <c r="Q277" t="str">
        <f t="shared" si="62"/>
        <v/>
      </c>
      <c r="S277" t="e">
        <f t="shared" ca="1" si="71"/>
        <v>#VALUE!</v>
      </c>
      <c r="T277" t="e">
        <f t="shared" ca="1" si="68"/>
        <v>#VALUE!</v>
      </c>
      <c r="U277">
        <f t="shared" si="72"/>
        <v>204</v>
      </c>
      <c r="V277">
        <v>17.8333333333347</v>
      </c>
      <c r="W277">
        <f t="shared" si="53"/>
        <v>17</v>
      </c>
      <c r="X277" t="str" cm="1">
        <f t="array" aca="1" ref="X277" ca="1">IFERROR(INDEX('PC&amp;PD'!$A$1:$AS$19,ROW('PC&amp;PD'!$A$19),MATCH(INDIRECT(T277),'PC&amp;PD'!$A$1:$AS$1,0)),"")</f>
        <v/>
      </c>
      <c r="Y277" t="str">
        <f>IF(OR($N277="",$N277=0),"",IF($N277=$E$7,'Extracted info for SC'!$J$6,IF($N277=#REF!,'Extracted info for SC'!$J$7,IF($N277=#REF!,'Extracted info for SC'!$J$8,IF($N277=#REF!,'Extracted info for SC'!$J$9,IF($N277=#REF!,'Extracted info for SC'!$J$10,IF($N277=#REF!,'Extracted info for SC'!$J$11,IF($N277=#REF!,'Extracted info for SC'!$J$12,IF($N277=#REF!,'Extracted info for SC'!$J$13,IF($N277=#REF!,'Extracted info for SC'!$J$14,IF($N277=#REF!,'Extracted info for SC'!$J$15,IF($N277=#REF!,'Extracted info for SC'!$J$16,IF($N277=#REF!,'Extracted info for SC'!$J$17,IF($N277=#REF!,'Extracted info for SC'!$J$18,""))))))))))))))</f>
        <v/>
      </c>
      <c r="AA277" t="str">
        <f t="shared" si="63"/>
        <v/>
      </c>
      <c r="AB277" t="str">
        <f t="shared" si="64"/>
        <v/>
      </c>
      <c r="AC277" t="e">
        <f t="shared" ca="1" si="65"/>
        <v>#VALUE!</v>
      </c>
      <c r="AD277" t="str" cm="1">
        <f t="array" aca="1" ref="AD277" ca="1">IFERROR(IF((LEFT(INDIRECT("$F"&amp;$S277),4))="GOTS",IF($G277="Organic","GOTS_Organic_raw",(IF($G277="Responsible","GOTS_Responsible",(IF($G277="No Attribute (Conventional)","GOTS_conventional",(IF($G277="Recycled Pre/Post-Consumer","GOTS_pre_post",(IF($G277="In-Conversion","GOTS_in_conversion",(IF($G277="Sustainably Sourced","Sustainably_sourced",(IF($G277="Recycled pre-consumer organic","GOTS_recycled_organic",""))))))))))))),IF($G277="Organic","Organic",(IF($G277="Responsible","Responsible",(IF($G277="No Attribute (Conventional)","No_Attribute_Conventional",(IF($G277="Recycled Pre/Post-Consumer","Recycled_Pre_Post_Consumer",(IF($G277="In-Conversion","In_Conversion",(IF($G277="Recycled Pre-Consumer","Recycled_Pre_Consumer",(IF($G277="Recycled Post-Consumer","Recycled_Post_Consumer",(IF($G277="Sustainably Sourced","Sustainably_sourced",(IF($G277="Recycled pre-consumer organic","GOTS_recycled_organic","")))))))))))))))))),"")</f>
        <v/>
      </c>
      <c r="AE277" t="e" cm="1">
        <f t="array" aca="1" ref="AE277" ca="1">IF($I277="",IF(INDIRECT("$F"&amp;$S277)="","",IF(LEFT(INDIRECT("$F"&amp;$S277),3)="GRS","GRS_RCS_RM",IF((LEFT(INDIRECT("$F"&amp;$S277),3))="RCS","GRS_RCS_RM",IF(INDIRECT("$F"&amp;$S277)="OCS (No Label)","OCS_Conversion_RM",IF(LEFT(INDIRECT("$F"&amp;$S277),3)="OCS","OCS_RM",IF(RIGHT(INDIRECT("$F"&amp;$S277),10)="conversion","GOTS_RM_conversion",IF((LEFT(INDIRECT("$F"&amp;$S277),4))="GOTS","GOTS_RM","Responsible_RM"))))))),"DELETERM")</f>
        <v>#VALUE!</v>
      </c>
      <c r="AF277" t="e" cm="1">
        <f t="array" aca="1" ref="AF277" ca="1">IF($S277="","",INDIRECT("$Z"&amp;$S277))</f>
        <v>#VALUE!</v>
      </c>
      <c r="AG277" t="str">
        <f t="shared" si="66"/>
        <v/>
      </c>
      <c r="AH277" t="str" cm="1">
        <f t="array" aca="1" ref="AH277" ca="1">IFERROR(INDIRECT("$ag"&amp;S277),"")</f>
        <v/>
      </c>
      <c r="AI277" t="e" cm="1">
        <f t="array" aca="1" ref="AI277" ca="1">INDIRECT("O"&amp;S277)</f>
        <v>#VALUE!</v>
      </c>
      <c r="AJ277" t="str">
        <f t="shared" si="67"/>
        <v/>
      </c>
    </row>
    <row r="278" spans="1:36" ht="16.5" customHeight="1" thickBot="1">
      <c r="A278" s="131"/>
      <c r="B278" s="138"/>
      <c r="C278" s="139"/>
      <c r="D278" s="148"/>
      <c r="E278" s="148"/>
      <c r="F278" s="139"/>
      <c r="G278" s="149"/>
      <c r="H278" s="149"/>
      <c r="I278" s="149"/>
      <c r="J278" s="149"/>
      <c r="K278" s="39"/>
      <c r="L278" s="145"/>
      <c r="M278" s="145"/>
      <c r="N278" s="62"/>
      <c r="O278" s="315"/>
      <c r="Q278" t="str">
        <f t="shared" si="62"/>
        <v/>
      </c>
      <c r="S278" t="e">
        <f t="shared" ca="1" si="71"/>
        <v>#VALUE!</v>
      </c>
      <c r="T278" t="e">
        <f t="shared" ca="1" si="68"/>
        <v>#VALUE!</v>
      </c>
      <c r="U278">
        <f t="shared" si="72"/>
        <v>204</v>
      </c>
      <c r="V278">
        <v>17.916666666668</v>
      </c>
      <c r="W278">
        <f t="shared" ref="W278:W341" si="73">ROUNDDOWN(V278,0)</f>
        <v>17</v>
      </c>
      <c r="X278" t="str" cm="1">
        <f t="array" aca="1" ref="X278" ca="1">IFERROR(INDEX('PC&amp;PD'!$A$1:$AS$19,ROW('PC&amp;PD'!$A$19),MATCH(INDIRECT(T278),'PC&amp;PD'!$A$1:$AS$1,0)),"")</f>
        <v/>
      </c>
      <c r="Y278" t="str">
        <f>IF(OR($N278="",$N278=0),"",IF($N278=$E$7,'Extracted info for SC'!$J$6,IF($N278=#REF!,'Extracted info for SC'!$J$7,IF($N278=#REF!,'Extracted info for SC'!$J$8,IF($N278=#REF!,'Extracted info for SC'!$J$9,IF($N278=#REF!,'Extracted info for SC'!$J$10,IF($N278=#REF!,'Extracted info for SC'!$J$11,IF($N278=#REF!,'Extracted info for SC'!$J$12,IF($N278=#REF!,'Extracted info for SC'!$J$13,IF($N278=#REF!,'Extracted info for SC'!$J$14,IF($N278=#REF!,'Extracted info for SC'!$J$15,IF($N278=#REF!,'Extracted info for SC'!$J$16,IF($N278=#REF!,'Extracted info for SC'!$J$17,IF($N278=#REF!,'Extracted info for SC'!$J$18,""))))))))))))))</f>
        <v/>
      </c>
      <c r="AA278" t="str">
        <f t="shared" si="63"/>
        <v/>
      </c>
      <c r="AB278" t="str">
        <f t="shared" si="64"/>
        <v/>
      </c>
      <c r="AC278" t="e">
        <f t="shared" ca="1" si="65"/>
        <v>#VALUE!</v>
      </c>
      <c r="AD278" t="str" cm="1">
        <f t="array" aca="1" ref="AD278" ca="1">IFERROR(IF((LEFT(INDIRECT("$F"&amp;$S278),4))="GOTS",IF($G278="Organic","GOTS_Organic_raw",(IF($G278="Responsible","GOTS_Responsible",(IF($G278="No Attribute (Conventional)","GOTS_conventional",(IF($G278="Recycled Pre/Post-Consumer","GOTS_pre_post",(IF($G278="In-Conversion","GOTS_in_conversion",(IF($G278="Sustainably Sourced","Sustainably_sourced",(IF($G278="Recycled pre-consumer organic","GOTS_recycled_organic",""))))))))))))),IF($G278="Organic","Organic",(IF($G278="Responsible","Responsible",(IF($G278="No Attribute (Conventional)","No_Attribute_Conventional",(IF($G278="Recycled Pre/Post-Consumer","Recycled_Pre_Post_Consumer",(IF($G278="In-Conversion","In_Conversion",(IF($G278="Recycled Pre-Consumer","Recycled_Pre_Consumer",(IF($G278="Recycled Post-Consumer","Recycled_Post_Consumer",(IF($G278="Sustainably Sourced","Sustainably_sourced",(IF($G278="Recycled pre-consumer organic","GOTS_recycled_organic","")))))))))))))))))),"")</f>
        <v/>
      </c>
      <c r="AE278" t="e" cm="1">
        <f t="array" aca="1" ref="AE278" ca="1">IF($I278="",IF(INDIRECT("$F"&amp;$S278)="","",IF(LEFT(INDIRECT("$F"&amp;$S278),3)="GRS","GRS_RCS_RM",IF((LEFT(INDIRECT("$F"&amp;$S278),3))="RCS","GRS_RCS_RM",IF(INDIRECT("$F"&amp;$S278)="OCS (No Label)","OCS_Conversion_RM",IF(LEFT(INDIRECT("$F"&amp;$S278),3)="OCS","OCS_RM",IF(RIGHT(INDIRECT("$F"&amp;$S278),10)="conversion","GOTS_RM_conversion",IF((LEFT(INDIRECT("$F"&amp;$S278),4))="GOTS","GOTS_RM","Responsible_RM"))))))),"DELETERM")</f>
        <v>#VALUE!</v>
      </c>
      <c r="AF278" t="e" cm="1">
        <f t="array" aca="1" ref="AF278" ca="1">IF($S278="","",INDIRECT("$Z"&amp;$S278))</f>
        <v>#VALUE!</v>
      </c>
      <c r="AG278" t="str">
        <f t="shared" si="66"/>
        <v/>
      </c>
      <c r="AH278" t="str" cm="1">
        <f t="array" aca="1" ref="AH278" ca="1">IFERROR(INDIRECT("$ag"&amp;S278),"")</f>
        <v/>
      </c>
      <c r="AI278" t="e" cm="1">
        <f t="array" aca="1" ref="AI278" ca="1">INDIRECT("O"&amp;S278)</f>
        <v>#VALUE!</v>
      </c>
      <c r="AJ278" t="str">
        <f t="shared" si="67"/>
        <v/>
      </c>
    </row>
    <row r="279" spans="1:36" ht="16.5" customHeight="1">
      <c r="A279" s="128" t="str">
        <f>IF(B279="","",COUNTA($B$63:$B279))</f>
        <v/>
      </c>
      <c r="B279" s="132"/>
      <c r="C279" s="133"/>
      <c r="D279" s="140"/>
      <c r="E279" s="140"/>
      <c r="F279" s="133"/>
      <c r="G279" s="141"/>
      <c r="H279" s="141"/>
      <c r="I279" s="141"/>
      <c r="J279" s="141"/>
      <c r="K279" s="37"/>
      <c r="L279" s="142" t="str">
        <f>IF(R279="","",LEFT(R279,LEN(R279)-2))</f>
        <v/>
      </c>
      <c r="M279" s="142"/>
      <c r="N279" s="60"/>
      <c r="O279" s="313"/>
      <c r="Q279" t="str">
        <f t="shared" si="62"/>
        <v/>
      </c>
      <c r="R279" t="str">
        <f t="shared" ref="R279" si="74">CONCATENATE($Q279,Q280,Q281,Q282,Q283,Q284,$Q285,$Q286,$Q287,$Q288,$Q289,$Q290)</f>
        <v/>
      </c>
      <c r="S279" t="e">
        <f t="shared" ca="1" si="71"/>
        <v>#VALUE!</v>
      </c>
      <c r="T279" t="e">
        <f t="shared" ca="1" si="68"/>
        <v>#VALUE!</v>
      </c>
      <c r="U279">
        <f t="shared" si="72"/>
        <v>216</v>
      </c>
      <c r="V279">
        <v>18.0000000000013</v>
      </c>
      <c r="W279">
        <f t="shared" si="73"/>
        <v>18</v>
      </c>
      <c r="X279" t="str" cm="1">
        <f t="array" aca="1" ref="X279" ca="1">IFERROR(INDEX('PC&amp;PD'!$A$1:$AS$19,ROW('PC&amp;PD'!$A$19),MATCH(INDIRECT(T279),'PC&amp;PD'!$A$1:$AS$1,0)),"")</f>
        <v/>
      </c>
      <c r="Y279" t="str">
        <f>IF(OR($N279="",$N279=0),"",IF($N279=$E$7,'Extracted info for SC'!$J$6,IF($N279=#REF!,'Extracted info for SC'!$J$7,IF($N279=#REF!,'Extracted info for SC'!$J$8,IF($N279=#REF!,'Extracted info for SC'!$J$9,IF($N279=#REF!,'Extracted info for SC'!$J$10,IF($N279=#REF!,'Extracted info for SC'!$J$11,IF($N279=#REF!,'Extracted info for SC'!$J$12,IF($N279=#REF!,'Extracted info for SC'!$J$13,IF($N279=#REF!,'Extracted info for SC'!$J$14,IF($N279=#REF!,'Extracted info for SC'!$J$15,IF($N279=#REF!,'Extracted info for SC'!$J$16,IF($N279=#REF!,'Extracted info for SC'!$J$17,IF($N279=#REF!,'Extracted info for SC'!$J$18,""))))))))))))))</f>
        <v/>
      </c>
      <c r="Z279" t="str">
        <f t="shared" ref="Z279" si="75">IFERROR(IF($F279="OCS 100","OCS (OCS 100)",IF($F279="OCS Blended","OCS (OCS Blended)",IF($F279="OCS (No Label)","OCS (No Label)",IF($F279="RCS 100","RCS (RCS 100)",IF($F279="RCS Blended","RCS (RCS Blended)",IF($F279="GRS","GRS (GRS)",IF($F279="GRS (No Label)", "GRS (No Label)",IF($F279="RDS","RDS (RDS)",IF($F279="RWS","RWS (RWS)",IF($F279="RAS","RAS (RAS)",IF($F279="RMS","RMS (RMS)",IF($F279="GOTS Organic","GOTS (Organic)",IF($F279="GOTS Made with organic","GOTS (Made with Organic)",IF($F279="GOTS Organic - in conversion","GOTS (Organic - In Conversion)",IF($F279="GOTS Made with organic - in conversion","GOTS (Made with Organic - In Conversion)",""))))))))))))))),"")</f>
        <v/>
      </c>
      <c r="AA279" t="str">
        <f t="shared" si="63"/>
        <v/>
      </c>
      <c r="AB279" t="str">
        <f t="shared" si="64"/>
        <v/>
      </c>
      <c r="AC279" t="e">
        <f t="shared" ca="1" si="65"/>
        <v>#VALUE!</v>
      </c>
      <c r="AD279" t="str" cm="1">
        <f t="array" aca="1" ref="AD279" ca="1">IFERROR(IF((LEFT(INDIRECT("$F"&amp;$S279),4))="GOTS",IF($G279="Organic","GOTS_Organic_raw",(IF($G279="Responsible","GOTS_Responsible",(IF($G279="No Attribute (Conventional)","GOTS_conventional",(IF($G279="Recycled Pre/Post-Consumer","GOTS_pre_post",(IF($G279="In-Conversion","GOTS_in_conversion",(IF($G279="Sustainably Sourced","Sustainably_sourced",(IF($G279="Recycled pre-consumer organic","GOTS_recycled_organic",""))))))))))))),IF($G279="Organic","Organic",(IF($G279="Responsible","Responsible",(IF($G279="No Attribute (Conventional)","No_Attribute_Conventional",(IF($G279="Recycled Pre/Post-Consumer","Recycled_Pre_Post_Consumer",(IF($G279="In-Conversion","In_Conversion",(IF($G279="Recycled Pre-Consumer","Recycled_Pre_Consumer",(IF($G279="Recycled Post-Consumer","Recycled_Post_Consumer",(IF($G279="Sustainably Sourced","Sustainably_sourced",(IF($G279="Recycled pre-consumer organic","GOTS_recycled_organic","")))))))))))))))))),"")</f>
        <v/>
      </c>
      <c r="AE279" t="e" cm="1">
        <f t="array" aca="1" ref="AE279" ca="1">IF($I279="",IF(INDIRECT("$F"&amp;$S279)="","",IF(LEFT(INDIRECT("$F"&amp;$S279),3)="GRS","GRS_RCS_RM",IF((LEFT(INDIRECT("$F"&amp;$S279),3))="RCS","GRS_RCS_RM",IF(INDIRECT("$F"&amp;$S279)="OCS (No Label)","OCS_Conversion_RM",IF(LEFT(INDIRECT("$F"&amp;$S279),3)="OCS","OCS_RM",IF(RIGHT(INDIRECT("$F"&amp;$S279),10)="conversion","GOTS_RM_conversion",IF((LEFT(INDIRECT("$F"&amp;$S279),4))="GOTS","GOTS_RM","Responsible_RM"))))))),"DELETERM")</f>
        <v>#VALUE!</v>
      </c>
      <c r="AF279" t="e" cm="1">
        <f t="array" aca="1" ref="AF279" ca="1">IF($S279="","",INDIRECT("$Z"&amp;$S279))</f>
        <v>#VALUE!</v>
      </c>
      <c r="AG279" t="str">
        <f t="shared" si="66"/>
        <v/>
      </c>
      <c r="AH279" t="str" cm="1">
        <f t="array" aca="1" ref="AH279" ca="1">IFERROR(INDIRECT("$ag"&amp;S279),"")</f>
        <v/>
      </c>
      <c r="AI279" t="e" cm="1">
        <f t="array" aca="1" ref="AI279" ca="1">INDIRECT("O"&amp;S279)</f>
        <v>#VALUE!</v>
      </c>
      <c r="AJ279" t="str">
        <f t="shared" si="67"/>
        <v/>
      </c>
    </row>
    <row r="280" spans="1:36" ht="16.5" customHeight="1">
      <c r="A280" s="129"/>
      <c r="B280" s="134"/>
      <c r="C280" s="135"/>
      <c r="D280" s="146"/>
      <c r="E280" s="146"/>
      <c r="F280" s="135"/>
      <c r="G280" s="147"/>
      <c r="H280" s="147"/>
      <c r="I280" s="147"/>
      <c r="J280" s="147"/>
      <c r="K280" s="38"/>
      <c r="L280" s="143"/>
      <c r="M280" s="143"/>
      <c r="N280" s="61"/>
      <c r="O280" s="314"/>
      <c r="Q280" t="str">
        <f t="shared" si="62"/>
        <v/>
      </c>
      <c r="S280" t="e">
        <f t="shared" ca="1" si="71"/>
        <v>#VALUE!</v>
      </c>
      <c r="T280" t="e">
        <f t="shared" ca="1" si="68"/>
        <v>#VALUE!</v>
      </c>
      <c r="U280">
        <f t="shared" si="72"/>
        <v>216</v>
      </c>
      <c r="V280">
        <v>18.0833333333347</v>
      </c>
      <c r="W280">
        <f t="shared" si="73"/>
        <v>18</v>
      </c>
      <c r="X280" t="str" cm="1">
        <f t="array" aca="1" ref="X280" ca="1">IFERROR(INDEX('PC&amp;PD'!$A$1:$AS$19,ROW('PC&amp;PD'!$A$19),MATCH(INDIRECT(T280),'PC&amp;PD'!$A$1:$AS$1,0)),"")</f>
        <v/>
      </c>
      <c r="Y280" t="str">
        <f>IF(OR($N280="",$N280=0),"",IF($N280=$E$7,'Extracted info for SC'!$J$6,IF($N280=#REF!,'Extracted info for SC'!$J$7,IF($N280=#REF!,'Extracted info for SC'!$J$8,IF($N280=#REF!,'Extracted info for SC'!$J$9,IF($N280=#REF!,'Extracted info for SC'!$J$10,IF($N280=#REF!,'Extracted info for SC'!$J$11,IF($N280=#REF!,'Extracted info for SC'!$J$12,IF($N280=#REF!,'Extracted info for SC'!$J$13,IF($N280=#REF!,'Extracted info for SC'!$J$14,IF($N280=#REF!,'Extracted info for SC'!$J$15,IF($N280=#REF!,'Extracted info for SC'!$J$16,IF($N280=#REF!,'Extracted info for SC'!$J$17,IF($N280=#REF!,'Extracted info for SC'!$J$18,""))))))))))))))</f>
        <v/>
      </c>
      <c r="AA280" t="str">
        <f t="shared" si="63"/>
        <v/>
      </c>
      <c r="AB280" t="str">
        <f t="shared" si="64"/>
        <v/>
      </c>
      <c r="AC280" t="e">
        <f t="shared" ca="1" si="65"/>
        <v>#VALUE!</v>
      </c>
      <c r="AD280" t="str" cm="1">
        <f t="array" aca="1" ref="AD280" ca="1">IFERROR(IF((LEFT(INDIRECT("$F"&amp;$S280),4))="GOTS",IF($G280="Organic","GOTS_Organic_raw",(IF($G280="Responsible","GOTS_Responsible",(IF($G280="No Attribute (Conventional)","GOTS_conventional",(IF($G280="Recycled Pre/Post-Consumer","GOTS_pre_post",(IF($G280="In-Conversion","GOTS_in_conversion",(IF($G280="Sustainably Sourced","Sustainably_sourced",(IF($G280="Recycled pre-consumer organic","GOTS_recycled_organic",""))))))))))))),IF($G280="Organic","Organic",(IF($G280="Responsible","Responsible",(IF($G280="No Attribute (Conventional)","No_Attribute_Conventional",(IF($G280="Recycled Pre/Post-Consumer","Recycled_Pre_Post_Consumer",(IF($G280="In-Conversion","In_Conversion",(IF($G280="Recycled Pre-Consumer","Recycled_Pre_Consumer",(IF($G280="Recycled Post-Consumer","Recycled_Post_Consumer",(IF($G280="Sustainably Sourced","Sustainably_sourced",(IF($G280="Recycled pre-consumer organic","GOTS_recycled_organic","")))))))))))))))))),"")</f>
        <v/>
      </c>
      <c r="AE280" t="e" cm="1">
        <f t="array" aca="1" ref="AE280" ca="1">IF($I280="",IF(INDIRECT("$F"&amp;$S280)="","",IF(LEFT(INDIRECT("$F"&amp;$S280),3)="GRS","GRS_RCS_RM",IF((LEFT(INDIRECT("$F"&amp;$S280),3))="RCS","GRS_RCS_RM",IF(INDIRECT("$F"&amp;$S280)="OCS (No Label)","OCS_Conversion_RM",IF(LEFT(INDIRECT("$F"&amp;$S280),3)="OCS","OCS_RM",IF(RIGHT(INDIRECT("$F"&amp;$S280),10)="conversion","GOTS_RM_conversion",IF((LEFT(INDIRECT("$F"&amp;$S280),4))="GOTS","GOTS_RM","Responsible_RM"))))))),"DELETERM")</f>
        <v>#VALUE!</v>
      </c>
      <c r="AF280" t="e" cm="1">
        <f t="array" aca="1" ref="AF280" ca="1">IF($S280="","",INDIRECT("$Z"&amp;$S280))</f>
        <v>#VALUE!</v>
      </c>
      <c r="AG280" t="str">
        <f t="shared" si="66"/>
        <v/>
      </c>
      <c r="AH280" t="str" cm="1">
        <f t="array" aca="1" ref="AH280" ca="1">IFERROR(INDIRECT("$ag"&amp;S280),"")</f>
        <v/>
      </c>
      <c r="AI280" t="e" cm="1">
        <f t="array" aca="1" ref="AI280" ca="1">INDIRECT("O"&amp;S280)</f>
        <v>#VALUE!</v>
      </c>
      <c r="AJ280" t="str">
        <f t="shared" si="67"/>
        <v/>
      </c>
    </row>
    <row r="281" spans="1:36" ht="16.5" customHeight="1">
      <c r="A281" s="129"/>
      <c r="B281" s="134"/>
      <c r="C281" s="135"/>
      <c r="D281" s="146"/>
      <c r="E281" s="146"/>
      <c r="F281" s="135"/>
      <c r="G281" s="147"/>
      <c r="H281" s="147"/>
      <c r="I281" s="147"/>
      <c r="J281" s="147"/>
      <c r="K281" s="38"/>
      <c r="L281" s="143"/>
      <c r="M281" s="143"/>
      <c r="N281" s="61"/>
      <c r="O281" s="314"/>
      <c r="Q281" t="str">
        <f t="shared" si="62"/>
        <v/>
      </c>
      <c r="S281" t="e">
        <f t="shared" ca="1" si="71"/>
        <v>#VALUE!</v>
      </c>
      <c r="T281" t="e">
        <f t="shared" ca="1" si="68"/>
        <v>#VALUE!</v>
      </c>
      <c r="U281">
        <f t="shared" si="72"/>
        <v>216</v>
      </c>
      <c r="V281">
        <v>18.166666666668</v>
      </c>
      <c r="W281">
        <f t="shared" si="73"/>
        <v>18</v>
      </c>
      <c r="X281" t="str" cm="1">
        <f t="array" aca="1" ref="X281" ca="1">IFERROR(INDEX('PC&amp;PD'!$A$1:$AS$19,ROW('PC&amp;PD'!$A$19),MATCH(INDIRECT(T281),'PC&amp;PD'!$A$1:$AS$1,0)),"")</f>
        <v/>
      </c>
      <c r="Y281" t="str">
        <f>IF(OR($N281="",$N281=0),"",IF($N281=$E$7,'Extracted info for SC'!$J$6,IF($N281=#REF!,'Extracted info for SC'!$J$7,IF($N281=#REF!,'Extracted info for SC'!$J$8,IF($N281=#REF!,'Extracted info for SC'!$J$9,IF($N281=#REF!,'Extracted info for SC'!$J$10,IF($N281=#REF!,'Extracted info for SC'!$J$11,IF($N281=#REF!,'Extracted info for SC'!$J$12,IF($N281=#REF!,'Extracted info for SC'!$J$13,IF($N281=#REF!,'Extracted info for SC'!$J$14,IF($N281=#REF!,'Extracted info for SC'!$J$15,IF($N281=#REF!,'Extracted info for SC'!$J$16,IF($N281=#REF!,'Extracted info for SC'!$J$17,IF($N281=#REF!,'Extracted info for SC'!$J$18,""))))))))))))))</f>
        <v/>
      </c>
      <c r="AA281" t="str">
        <f t="shared" si="63"/>
        <v/>
      </c>
      <c r="AB281" t="str">
        <f t="shared" si="64"/>
        <v/>
      </c>
      <c r="AC281" t="e">
        <f t="shared" ca="1" si="65"/>
        <v>#VALUE!</v>
      </c>
      <c r="AD281" t="str" cm="1">
        <f t="array" aca="1" ref="AD281" ca="1">IFERROR(IF((LEFT(INDIRECT("$F"&amp;$S281),4))="GOTS",IF($G281="Organic","GOTS_Organic_raw",(IF($G281="Responsible","GOTS_Responsible",(IF($G281="No Attribute (Conventional)","GOTS_conventional",(IF($G281="Recycled Pre/Post-Consumer","GOTS_pre_post",(IF($G281="In-Conversion","GOTS_in_conversion",(IF($G281="Sustainably Sourced","Sustainably_sourced",(IF($G281="Recycled pre-consumer organic","GOTS_recycled_organic",""))))))))))))),IF($G281="Organic","Organic",(IF($G281="Responsible","Responsible",(IF($G281="No Attribute (Conventional)","No_Attribute_Conventional",(IF($G281="Recycled Pre/Post-Consumer","Recycled_Pre_Post_Consumer",(IF($G281="In-Conversion","In_Conversion",(IF($G281="Recycled Pre-Consumer","Recycled_Pre_Consumer",(IF($G281="Recycled Post-Consumer","Recycled_Post_Consumer",(IF($G281="Sustainably Sourced","Sustainably_sourced",(IF($G281="Recycled pre-consumer organic","GOTS_recycled_organic","")))))))))))))))))),"")</f>
        <v/>
      </c>
      <c r="AE281" t="e" cm="1">
        <f t="array" aca="1" ref="AE281" ca="1">IF($I281="",IF(INDIRECT("$F"&amp;$S281)="","",IF(LEFT(INDIRECT("$F"&amp;$S281),3)="GRS","GRS_RCS_RM",IF((LEFT(INDIRECT("$F"&amp;$S281),3))="RCS","GRS_RCS_RM",IF(INDIRECT("$F"&amp;$S281)="OCS (No Label)","OCS_Conversion_RM",IF(LEFT(INDIRECT("$F"&amp;$S281),3)="OCS","OCS_RM",IF(RIGHT(INDIRECT("$F"&amp;$S281),10)="conversion","GOTS_RM_conversion",IF((LEFT(INDIRECT("$F"&amp;$S281),4))="GOTS","GOTS_RM","Responsible_RM"))))))),"DELETERM")</f>
        <v>#VALUE!</v>
      </c>
      <c r="AF281" t="e" cm="1">
        <f t="array" aca="1" ref="AF281" ca="1">IF($S281="","",INDIRECT("$Z"&amp;$S281))</f>
        <v>#VALUE!</v>
      </c>
      <c r="AG281" t="str">
        <f t="shared" si="66"/>
        <v/>
      </c>
      <c r="AH281" t="str" cm="1">
        <f t="array" aca="1" ref="AH281" ca="1">IFERROR(INDIRECT("$ag"&amp;S281),"")</f>
        <v/>
      </c>
      <c r="AI281" t="e" cm="1">
        <f t="array" aca="1" ref="AI281" ca="1">INDIRECT("O"&amp;S281)</f>
        <v>#VALUE!</v>
      </c>
      <c r="AJ281" t="str">
        <f t="shared" si="67"/>
        <v/>
      </c>
    </row>
    <row r="282" spans="1:36" ht="16.5" customHeight="1">
      <c r="A282" s="129"/>
      <c r="B282" s="134"/>
      <c r="C282" s="135"/>
      <c r="D282" s="146"/>
      <c r="E282" s="146"/>
      <c r="F282" s="135"/>
      <c r="G282" s="147"/>
      <c r="H282" s="147"/>
      <c r="I282" s="147"/>
      <c r="J282" s="147"/>
      <c r="K282" s="38"/>
      <c r="L282" s="143"/>
      <c r="M282" s="143"/>
      <c r="N282" s="61"/>
      <c r="O282" s="314"/>
      <c r="Q282" t="str">
        <f t="shared" si="62"/>
        <v/>
      </c>
      <c r="S282" t="e">
        <f t="shared" ca="1" si="71"/>
        <v>#VALUE!</v>
      </c>
      <c r="T282" t="e">
        <f t="shared" ca="1" si="68"/>
        <v>#VALUE!</v>
      </c>
      <c r="U282">
        <f t="shared" si="72"/>
        <v>216</v>
      </c>
      <c r="V282">
        <v>18.2500000000014</v>
      </c>
      <c r="W282">
        <f t="shared" si="73"/>
        <v>18</v>
      </c>
      <c r="X282" t="str" cm="1">
        <f t="array" aca="1" ref="X282" ca="1">IFERROR(INDEX('PC&amp;PD'!$A$1:$AS$19,ROW('PC&amp;PD'!$A$19),MATCH(INDIRECT(T282),'PC&amp;PD'!$A$1:$AS$1,0)),"")</f>
        <v/>
      </c>
      <c r="Y282" t="str">
        <f>IF(OR($N282="",$N282=0),"",IF($N282=$E$7,'Extracted info for SC'!$J$6,IF($N282=#REF!,'Extracted info for SC'!$J$7,IF($N282=#REF!,'Extracted info for SC'!$J$8,IF($N282=#REF!,'Extracted info for SC'!$J$9,IF($N282=#REF!,'Extracted info for SC'!$J$10,IF($N282=#REF!,'Extracted info for SC'!$J$11,IF($N282=#REF!,'Extracted info for SC'!$J$12,IF($N282=#REF!,'Extracted info for SC'!$J$13,IF($N282=#REF!,'Extracted info for SC'!$J$14,IF($N282=#REF!,'Extracted info for SC'!$J$15,IF($N282=#REF!,'Extracted info for SC'!$J$16,IF($N282=#REF!,'Extracted info for SC'!$J$17,IF($N282=#REF!,'Extracted info for SC'!$J$18,""))))))))))))))</f>
        <v/>
      </c>
      <c r="AA282" t="str">
        <f t="shared" si="63"/>
        <v/>
      </c>
      <c r="AB282" t="str">
        <f t="shared" si="64"/>
        <v/>
      </c>
      <c r="AC282" t="e">
        <f t="shared" ca="1" si="65"/>
        <v>#VALUE!</v>
      </c>
      <c r="AD282" t="str" cm="1">
        <f t="array" aca="1" ref="AD282" ca="1">IFERROR(IF((LEFT(INDIRECT("$F"&amp;$S282),4))="GOTS",IF($G282="Organic","GOTS_Organic_raw",(IF($G282="Responsible","GOTS_Responsible",(IF($G282="No Attribute (Conventional)","GOTS_conventional",(IF($G282="Recycled Pre/Post-Consumer","GOTS_pre_post",(IF($G282="In-Conversion","GOTS_in_conversion",(IF($G282="Sustainably Sourced","Sustainably_sourced",(IF($G282="Recycled pre-consumer organic","GOTS_recycled_organic",""))))))))))))),IF($G282="Organic","Organic",(IF($G282="Responsible","Responsible",(IF($G282="No Attribute (Conventional)","No_Attribute_Conventional",(IF($G282="Recycled Pre/Post-Consumer","Recycled_Pre_Post_Consumer",(IF($G282="In-Conversion","In_Conversion",(IF($G282="Recycled Pre-Consumer","Recycled_Pre_Consumer",(IF($G282="Recycled Post-Consumer","Recycled_Post_Consumer",(IF($G282="Sustainably Sourced","Sustainably_sourced",(IF($G282="Recycled pre-consumer organic","GOTS_recycled_organic","")))))))))))))))))),"")</f>
        <v/>
      </c>
      <c r="AE282" t="e" cm="1">
        <f t="array" aca="1" ref="AE282" ca="1">IF($I282="",IF(INDIRECT("$F"&amp;$S282)="","",IF(LEFT(INDIRECT("$F"&amp;$S282),3)="GRS","GRS_RCS_RM",IF((LEFT(INDIRECT("$F"&amp;$S282),3))="RCS","GRS_RCS_RM",IF(INDIRECT("$F"&amp;$S282)="OCS (No Label)","OCS_Conversion_RM",IF(LEFT(INDIRECT("$F"&amp;$S282),3)="OCS","OCS_RM",IF(RIGHT(INDIRECT("$F"&amp;$S282),10)="conversion","GOTS_RM_conversion",IF((LEFT(INDIRECT("$F"&amp;$S282),4))="GOTS","GOTS_RM","Responsible_RM"))))))),"DELETERM")</f>
        <v>#VALUE!</v>
      </c>
      <c r="AF282" t="e" cm="1">
        <f t="array" aca="1" ref="AF282" ca="1">IF($S282="","",INDIRECT("$Z"&amp;$S282))</f>
        <v>#VALUE!</v>
      </c>
      <c r="AG282" t="str">
        <f t="shared" si="66"/>
        <v/>
      </c>
      <c r="AH282" t="str" cm="1">
        <f t="array" aca="1" ref="AH282" ca="1">IFERROR(INDIRECT("$ag"&amp;S282),"")</f>
        <v/>
      </c>
      <c r="AI282" t="e" cm="1">
        <f t="array" aca="1" ref="AI282" ca="1">INDIRECT("O"&amp;S282)</f>
        <v>#VALUE!</v>
      </c>
      <c r="AJ282" t="str">
        <f t="shared" si="67"/>
        <v/>
      </c>
    </row>
    <row r="283" spans="1:36" ht="16.5" customHeight="1">
      <c r="A283" s="129"/>
      <c r="B283" s="134"/>
      <c r="C283" s="135"/>
      <c r="D283" s="146"/>
      <c r="E283" s="146"/>
      <c r="F283" s="135"/>
      <c r="G283" s="147"/>
      <c r="H283" s="147"/>
      <c r="I283" s="147"/>
      <c r="J283" s="147"/>
      <c r="K283" s="38"/>
      <c r="L283" s="143"/>
      <c r="M283" s="143"/>
      <c r="N283" s="61"/>
      <c r="O283" s="314"/>
      <c r="Q283" t="str">
        <f t="shared" si="62"/>
        <v/>
      </c>
      <c r="S283" t="e">
        <f t="shared" ca="1" si="71"/>
        <v>#VALUE!</v>
      </c>
      <c r="T283" t="e">
        <f t="shared" ca="1" si="68"/>
        <v>#VALUE!</v>
      </c>
      <c r="U283">
        <f t="shared" si="72"/>
        <v>216</v>
      </c>
      <c r="V283">
        <v>18.3333333333347</v>
      </c>
      <c r="W283">
        <f t="shared" si="73"/>
        <v>18</v>
      </c>
      <c r="X283" t="str" cm="1">
        <f t="array" aca="1" ref="X283" ca="1">IFERROR(INDEX('PC&amp;PD'!$A$1:$AS$19,ROW('PC&amp;PD'!$A$19),MATCH(INDIRECT(T283),'PC&amp;PD'!$A$1:$AS$1,0)),"")</f>
        <v/>
      </c>
      <c r="Y283" t="str">
        <f>IF(OR($N283="",$N283=0),"",IF($N283=$E$7,'Extracted info for SC'!$J$6,IF($N283=#REF!,'Extracted info for SC'!$J$7,IF($N283=#REF!,'Extracted info for SC'!$J$8,IF($N283=#REF!,'Extracted info for SC'!$J$9,IF($N283=#REF!,'Extracted info for SC'!$J$10,IF($N283=#REF!,'Extracted info for SC'!$J$11,IF($N283=#REF!,'Extracted info for SC'!$J$12,IF($N283=#REF!,'Extracted info for SC'!$J$13,IF($N283=#REF!,'Extracted info for SC'!$J$14,IF($N283=#REF!,'Extracted info for SC'!$J$15,IF($N283=#REF!,'Extracted info for SC'!$J$16,IF($N283=#REF!,'Extracted info for SC'!$J$17,IF($N283=#REF!,'Extracted info for SC'!$J$18,""))))))))))))))</f>
        <v/>
      </c>
      <c r="AA283" t="str">
        <f t="shared" si="63"/>
        <v/>
      </c>
      <c r="AB283" t="str">
        <f t="shared" si="64"/>
        <v/>
      </c>
      <c r="AC283" t="e">
        <f t="shared" ca="1" si="65"/>
        <v>#VALUE!</v>
      </c>
      <c r="AD283" t="str" cm="1">
        <f t="array" aca="1" ref="AD283" ca="1">IFERROR(IF((LEFT(INDIRECT("$F"&amp;$S283),4))="GOTS",IF($G283="Organic","GOTS_Organic_raw",(IF($G283="Responsible","GOTS_Responsible",(IF($G283="No Attribute (Conventional)","GOTS_conventional",(IF($G283="Recycled Pre/Post-Consumer","GOTS_pre_post",(IF($G283="In-Conversion","GOTS_in_conversion",(IF($G283="Sustainably Sourced","Sustainably_sourced",(IF($G283="Recycled pre-consumer organic","GOTS_recycled_organic",""))))))))))))),IF($G283="Organic","Organic",(IF($G283="Responsible","Responsible",(IF($G283="No Attribute (Conventional)","No_Attribute_Conventional",(IF($G283="Recycled Pre/Post-Consumer","Recycled_Pre_Post_Consumer",(IF($G283="In-Conversion","In_Conversion",(IF($G283="Recycled Pre-Consumer","Recycled_Pre_Consumer",(IF($G283="Recycled Post-Consumer","Recycled_Post_Consumer",(IF($G283="Sustainably Sourced","Sustainably_sourced",(IF($G283="Recycled pre-consumer organic","GOTS_recycled_organic","")))))))))))))))))),"")</f>
        <v/>
      </c>
      <c r="AE283" t="e" cm="1">
        <f t="array" aca="1" ref="AE283" ca="1">IF($I283="",IF(INDIRECT("$F"&amp;$S283)="","",IF(LEFT(INDIRECT("$F"&amp;$S283),3)="GRS","GRS_RCS_RM",IF((LEFT(INDIRECT("$F"&amp;$S283),3))="RCS","GRS_RCS_RM",IF(INDIRECT("$F"&amp;$S283)="OCS (No Label)","OCS_Conversion_RM",IF(LEFT(INDIRECT("$F"&amp;$S283),3)="OCS","OCS_RM",IF(RIGHT(INDIRECT("$F"&amp;$S283),10)="conversion","GOTS_RM_conversion",IF((LEFT(INDIRECT("$F"&amp;$S283),4))="GOTS","GOTS_RM","Responsible_RM"))))))),"DELETERM")</f>
        <v>#VALUE!</v>
      </c>
      <c r="AF283" t="e" cm="1">
        <f t="array" aca="1" ref="AF283" ca="1">IF($S283="","",INDIRECT("$Z"&amp;$S283))</f>
        <v>#VALUE!</v>
      </c>
      <c r="AG283" t="str">
        <f t="shared" si="66"/>
        <v/>
      </c>
      <c r="AH283" t="str" cm="1">
        <f t="array" aca="1" ref="AH283" ca="1">IFERROR(INDIRECT("$ag"&amp;S283),"")</f>
        <v/>
      </c>
      <c r="AI283" t="e" cm="1">
        <f t="array" aca="1" ref="AI283" ca="1">INDIRECT("O"&amp;S283)</f>
        <v>#VALUE!</v>
      </c>
      <c r="AJ283" t="str">
        <f t="shared" si="67"/>
        <v/>
      </c>
    </row>
    <row r="284" spans="1:36" ht="16.5" customHeight="1">
      <c r="A284" s="129"/>
      <c r="B284" s="134"/>
      <c r="C284" s="135"/>
      <c r="D284" s="146"/>
      <c r="E284" s="146"/>
      <c r="F284" s="135"/>
      <c r="G284" s="147"/>
      <c r="H284" s="147"/>
      <c r="I284" s="147"/>
      <c r="J284" s="147"/>
      <c r="K284" s="38"/>
      <c r="L284" s="143"/>
      <c r="M284" s="143"/>
      <c r="N284" s="61"/>
      <c r="O284" s="314"/>
      <c r="Q284" t="str">
        <f t="shared" si="62"/>
        <v/>
      </c>
      <c r="S284" t="e">
        <f t="shared" ca="1" si="71"/>
        <v>#VALUE!</v>
      </c>
      <c r="T284" t="e">
        <f t="shared" ca="1" si="68"/>
        <v>#VALUE!</v>
      </c>
      <c r="U284">
        <f t="shared" si="72"/>
        <v>216</v>
      </c>
      <c r="V284">
        <v>18.416666666668</v>
      </c>
      <c r="W284">
        <f t="shared" si="73"/>
        <v>18</v>
      </c>
      <c r="X284" t="str" cm="1">
        <f t="array" aca="1" ref="X284" ca="1">IFERROR(INDEX('PC&amp;PD'!$A$1:$AS$19,ROW('PC&amp;PD'!$A$19),MATCH(INDIRECT(T284),'PC&amp;PD'!$A$1:$AS$1,0)),"")</f>
        <v/>
      </c>
      <c r="Y284" t="str">
        <f>IF(OR($N284="",$N284=0),"",IF($N284=$E$7,'Extracted info for SC'!$J$6,IF($N284=#REF!,'Extracted info for SC'!$J$7,IF($N284=#REF!,'Extracted info for SC'!$J$8,IF($N284=#REF!,'Extracted info for SC'!$J$9,IF($N284=#REF!,'Extracted info for SC'!$J$10,IF($N284=#REF!,'Extracted info for SC'!$J$11,IF($N284=#REF!,'Extracted info for SC'!$J$12,IF($N284=#REF!,'Extracted info for SC'!$J$13,IF($N284=#REF!,'Extracted info for SC'!$J$14,IF($N284=#REF!,'Extracted info for SC'!$J$15,IF($N284=#REF!,'Extracted info for SC'!$J$16,IF($N284=#REF!,'Extracted info for SC'!$J$17,IF($N284=#REF!,'Extracted info for SC'!$J$18,""))))))))))))))</f>
        <v/>
      </c>
      <c r="AA284" t="str">
        <f t="shared" si="63"/>
        <v/>
      </c>
      <c r="AB284" t="str">
        <f t="shared" si="64"/>
        <v/>
      </c>
      <c r="AC284" t="e">
        <f t="shared" ca="1" si="65"/>
        <v>#VALUE!</v>
      </c>
      <c r="AD284" t="str" cm="1">
        <f t="array" aca="1" ref="AD284" ca="1">IFERROR(IF((LEFT(INDIRECT("$F"&amp;$S284),4))="GOTS",IF($G284="Organic","GOTS_Organic_raw",(IF($G284="Responsible","GOTS_Responsible",(IF($G284="No Attribute (Conventional)","GOTS_conventional",(IF($G284="Recycled Pre/Post-Consumer","GOTS_pre_post",(IF($G284="In-Conversion","GOTS_in_conversion",(IF($G284="Sustainably Sourced","Sustainably_sourced",(IF($G284="Recycled pre-consumer organic","GOTS_recycled_organic",""))))))))))))),IF($G284="Organic","Organic",(IF($G284="Responsible","Responsible",(IF($G284="No Attribute (Conventional)","No_Attribute_Conventional",(IF($G284="Recycled Pre/Post-Consumer","Recycled_Pre_Post_Consumer",(IF($G284="In-Conversion","In_Conversion",(IF($G284="Recycled Pre-Consumer","Recycled_Pre_Consumer",(IF($G284="Recycled Post-Consumer","Recycled_Post_Consumer",(IF($G284="Sustainably Sourced","Sustainably_sourced",(IF($G284="Recycled pre-consumer organic","GOTS_recycled_organic","")))))))))))))))))),"")</f>
        <v/>
      </c>
      <c r="AE284" t="e" cm="1">
        <f t="array" aca="1" ref="AE284" ca="1">IF($I284="",IF(INDIRECT("$F"&amp;$S284)="","",IF(LEFT(INDIRECT("$F"&amp;$S284),3)="GRS","GRS_RCS_RM",IF((LEFT(INDIRECT("$F"&amp;$S284),3))="RCS","GRS_RCS_RM",IF(INDIRECT("$F"&amp;$S284)="OCS (No Label)","OCS_Conversion_RM",IF(LEFT(INDIRECT("$F"&amp;$S284),3)="OCS","OCS_RM",IF(RIGHT(INDIRECT("$F"&amp;$S284),10)="conversion","GOTS_RM_conversion",IF((LEFT(INDIRECT("$F"&amp;$S284),4))="GOTS","GOTS_RM","Responsible_RM"))))))),"DELETERM")</f>
        <v>#VALUE!</v>
      </c>
      <c r="AF284" t="e" cm="1">
        <f t="array" aca="1" ref="AF284" ca="1">IF($S284="","",INDIRECT("$Z"&amp;$S284))</f>
        <v>#VALUE!</v>
      </c>
      <c r="AG284" t="str">
        <f t="shared" si="66"/>
        <v/>
      </c>
      <c r="AH284" t="str" cm="1">
        <f t="array" aca="1" ref="AH284" ca="1">IFERROR(INDIRECT("$ag"&amp;S284),"")</f>
        <v/>
      </c>
      <c r="AI284" t="e" cm="1">
        <f t="array" aca="1" ref="AI284" ca="1">INDIRECT("O"&amp;S284)</f>
        <v>#VALUE!</v>
      </c>
      <c r="AJ284" t="str">
        <f t="shared" si="67"/>
        <v/>
      </c>
    </row>
    <row r="285" spans="1:36" ht="16.5" customHeight="1">
      <c r="A285" s="130"/>
      <c r="B285" s="136"/>
      <c r="C285" s="137"/>
      <c r="D285" s="146"/>
      <c r="E285" s="146"/>
      <c r="F285" s="137"/>
      <c r="G285" s="147"/>
      <c r="H285" s="147"/>
      <c r="I285" s="147"/>
      <c r="J285" s="147"/>
      <c r="K285" s="38"/>
      <c r="L285" s="144"/>
      <c r="M285" s="144"/>
      <c r="N285" s="61"/>
      <c r="O285" s="314"/>
      <c r="Q285" t="str">
        <f t="shared" si="62"/>
        <v/>
      </c>
      <c r="S285" t="e">
        <f t="shared" ca="1" si="71"/>
        <v>#VALUE!</v>
      </c>
      <c r="T285" t="e">
        <f t="shared" ca="1" si="68"/>
        <v>#VALUE!</v>
      </c>
      <c r="U285">
        <f t="shared" si="72"/>
        <v>216</v>
      </c>
      <c r="V285">
        <v>18.5000000000014</v>
      </c>
      <c r="W285">
        <f t="shared" si="73"/>
        <v>18</v>
      </c>
      <c r="X285" t="str" cm="1">
        <f t="array" aca="1" ref="X285" ca="1">IFERROR(INDEX('PC&amp;PD'!$A$1:$AS$19,ROW('PC&amp;PD'!$A$19),MATCH(INDIRECT(T285),'PC&amp;PD'!$A$1:$AS$1,0)),"")</f>
        <v/>
      </c>
      <c r="Y285" t="str">
        <f>IF(OR($N285="",$N285=0),"",IF($N285=$E$7,'Extracted info for SC'!$J$6,IF($N285=#REF!,'Extracted info for SC'!$J$7,IF($N285=#REF!,'Extracted info for SC'!$J$8,IF($N285=#REF!,'Extracted info for SC'!$J$9,IF($N285=#REF!,'Extracted info for SC'!$J$10,IF($N285=#REF!,'Extracted info for SC'!$J$11,IF($N285=#REF!,'Extracted info for SC'!$J$12,IF($N285=#REF!,'Extracted info for SC'!$J$13,IF($N285=#REF!,'Extracted info for SC'!$J$14,IF($N285=#REF!,'Extracted info for SC'!$J$15,IF($N285=#REF!,'Extracted info for SC'!$J$16,IF($N285=#REF!,'Extracted info for SC'!$J$17,IF($N285=#REF!,'Extracted info for SC'!$J$18,""))))))))))))))</f>
        <v/>
      </c>
      <c r="AA285" t="str">
        <f t="shared" si="63"/>
        <v/>
      </c>
      <c r="AB285" t="str">
        <f t="shared" si="64"/>
        <v/>
      </c>
      <c r="AC285" t="e">
        <f t="shared" ca="1" si="65"/>
        <v>#VALUE!</v>
      </c>
      <c r="AD285" t="str" cm="1">
        <f t="array" aca="1" ref="AD285" ca="1">IFERROR(IF((LEFT(INDIRECT("$F"&amp;$S285),4))="GOTS",IF($G285="Organic","GOTS_Organic_raw",(IF($G285="Responsible","GOTS_Responsible",(IF($G285="No Attribute (Conventional)","GOTS_conventional",(IF($G285="Recycled Pre/Post-Consumer","GOTS_pre_post",(IF($G285="In-Conversion","GOTS_in_conversion",(IF($G285="Sustainably Sourced","Sustainably_sourced",(IF($G285="Recycled pre-consumer organic","GOTS_recycled_organic",""))))))))))))),IF($G285="Organic","Organic",(IF($G285="Responsible","Responsible",(IF($G285="No Attribute (Conventional)","No_Attribute_Conventional",(IF($G285="Recycled Pre/Post-Consumer","Recycled_Pre_Post_Consumer",(IF($G285="In-Conversion","In_Conversion",(IF($G285="Recycled Pre-Consumer","Recycled_Pre_Consumer",(IF($G285="Recycled Post-Consumer","Recycled_Post_Consumer",(IF($G285="Sustainably Sourced","Sustainably_sourced",(IF($G285="Recycled pre-consumer organic","GOTS_recycled_organic","")))))))))))))))))),"")</f>
        <v/>
      </c>
      <c r="AE285" t="e" cm="1">
        <f t="array" aca="1" ref="AE285" ca="1">IF($I285="",IF(INDIRECT("$F"&amp;$S285)="","",IF(LEFT(INDIRECT("$F"&amp;$S285),3)="GRS","GRS_RCS_RM",IF((LEFT(INDIRECT("$F"&amp;$S285),3))="RCS","GRS_RCS_RM",IF(INDIRECT("$F"&amp;$S285)="OCS (No Label)","OCS_Conversion_RM",IF(LEFT(INDIRECT("$F"&amp;$S285),3)="OCS","OCS_RM",IF(RIGHT(INDIRECT("$F"&amp;$S285),10)="conversion","GOTS_RM_conversion",IF((LEFT(INDIRECT("$F"&amp;$S285),4))="GOTS","GOTS_RM","Responsible_RM"))))))),"DELETERM")</f>
        <v>#VALUE!</v>
      </c>
      <c r="AF285" t="e" cm="1">
        <f t="array" aca="1" ref="AF285" ca="1">IF($S285="","",INDIRECT("$Z"&amp;$S285))</f>
        <v>#VALUE!</v>
      </c>
      <c r="AG285" t="str">
        <f t="shared" si="66"/>
        <v/>
      </c>
      <c r="AH285" t="str" cm="1">
        <f t="array" aca="1" ref="AH285" ca="1">IFERROR(INDIRECT("$ag"&amp;S285),"")</f>
        <v/>
      </c>
      <c r="AI285" t="e" cm="1">
        <f t="array" aca="1" ref="AI285" ca="1">INDIRECT("O"&amp;S285)</f>
        <v>#VALUE!</v>
      </c>
      <c r="AJ285" t="str">
        <f t="shared" si="67"/>
        <v/>
      </c>
    </row>
    <row r="286" spans="1:36" ht="16.5" customHeight="1">
      <c r="A286" s="130"/>
      <c r="B286" s="136"/>
      <c r="C286" s="137"/>
      <c r="D286" s="146"/>
      <c r="E286" s="146"/>
      <c r="F286" s="137"/>
      <c r="G286" s="147"/>
      <c r="H286" s="147"/>
      <c r="I286" s="147"/>
      <c r="J286" s="147"/>
      <c r="K286" s="38"/>
      <c r="L286" s="144"/>
      <c r="M286" s="144"/>
      <c r="N286" s="61"/>
      <c r="O286" s="314"/>
      <c r="Q286" t="str">
        <f t="shared" si="62"/>
        <v/>
      </c>
      <c r="S286" t="e">
        <f t="shared" ca="1" si="71"/>
        <v>#VALUE!</v>
      </c>
      <c r="T286" t="e">
        <f t="shared" ca="1" si="68"/>
        <v>#VALUE!</v>
      </c>
      <c r="U286">
        <f t="shared" si="72"/>
        <v>216</v>
      </c>
      <c r="V286">
        <v>18.5833333333347</v>
      </c>
      <c r="W286">
        <f t="shared" si="73"/>
        <v>18</v>
      </c>
      <c r="X286" t="str" cm="1">
        <f t="array" aca="1" ref="X286" ca="1">IFERROR(INDEX('PC&amp;PD'!$A$1:$AS$19,ROW('PC&amp;PD'!$A$19),MATCH(INDIRECT(T286),'PC&amp;PD'!$A$1:$AS$1,0)),"")</f>
        <v/>
      </c>
      <c r="Y286" t="str">
        <f>IF(OR($N286="",$N286=0),"",IF($N286=$E$7,'Extracted info for SC'!$J$6,IF($N286=#REF!,'Extracted info for SC'!$J$7,IF($N286=#REF!,'Extracted info for SC'!$J$8,IF($N286=#REF!,'Extracted info for SC'!$J$9,IF($N286=#REF!,'Extracted info for SC'!$J$10,IF($N286=#REF!,'Extracted info for SC'!$J$11,IF($N286=#REF!,'Extracted info for SC'!$J$12,IF($N286=#REF!,'Extracted info for SC'!$J$13,IF($N286=#REF!,'Extracted info for SC'!$J$14,IF($N286=#REF!,'Extracted info for SC'!$J$15,IF($N286=#REF!,'Extracted info for SC'!$J$16,IF($N286=#REF!,'Extracted info for SC'!$J$17,IF($N286=#REF!,'Extracted info for SC'!$J$18,""))))))))))))))</f>
        <v/>
      </c>
      <c r="AA286" t="str">
        <f t="shared" si="63"/>
        <v/>
      </c>
      <c r="AB286" t="str">
        <f t="shared" si="64"/>
        <v/>
      </c>
      <c r="AC286" t="e">
        <f t="shared" ca="1" si="65"/>
        <v>#VALUE!</v>
      </c>
      <c r="AD286" t="str" cm="1">
        <f t="array" aca="1" ref="AD286" ca="1">IFERROR(IF((LEFT(INDIRECT("$F"&amp;$S286),4))="GOTS",IF($G286="Organic","GOTS_Organic_raw",(IF($G286="Responsible","GOTS_Responsible",(IF($G286="No Attribute (Conventional)","GOTS_conventional",(IF($G286="Recycled Pre/Post-Consumer","GOTS_pre_post",(IF($G286="In-Conversion","GOTS_in_conversion",(IF($G286="Sustainably Sourced","Sustainably_sourced",(IF($G286="Recycled pre-consumer organic","GOTS_recycled_organic",""))))))))))))),IF($G286="Organic","Organic",(IF($G286="Responsible","Responsible",(IF($G286="No Attribute (Conventional)","No_Attribute_Conventional",(IF($G286="Recycled Pre/Post-Consumer","Recycled_Pre_Post_Consumer",(IF($G286="In-Conversion","In_Conversion",(IF($G286="Recycled Pre-Consumer","Recycled_Pre_Consumer",(IF($G286="Recycled Post-Consumer","Recycled_Post_Consumer",(IF($G286="Sustainably Sourced","Sustainably_sourced",(IF($G286="Recycled pre-consumer organic","GOTS_recycled_organic","")))))))))))))))))),"")</f>
        <v/>
      </c>
      <c r="AE286" t="e" cm="1">
        <f t="array" aca="1" ref="AE286" ca="1">IF($I286="",IF(INDIRECT("$F"&amp;$S286)="","",IF(LEFT(INDIRECT("$F"&amp;$S286),3)="GRS","GRS_RCS_RM",IF((LEFT(INDIRECT("$F"&amp;$S286),3))="RCS","GRS_RCS_RM",IF(INDIRECT("$F"&amp;$S286)="OCS (No Label)","OCS_Conversion_RM",IF(LEFT(INDIRECT("$F"&amp;$S286),3)="OCS","OCS_RM",IF(RIGHT(INDIRECT("$F"&amp;$S286),10)="conversion","GOTS_RM_conversion",IF((LEFT(INDIRECT("$F"&amp;$S286),4))="GOTS","GOTS_RM","Responsible_RM"))))))),"DELETERM")</f>
        <v>#VALUE!</v>
      </c>
      <c r="AF286" t="e" cm="1">
        <f t="array" aca="1" ref="AF286" ca="1">IF($S286="","",INDIRECT("$Z"&amp;$S286))</f>
        <v>#VALUE!</v>
      </c>
      <c r="AG286" t="str">
        <f t="shared" si="66"/>
        <v/>
      </c>
      <c r="AH286" t="str" cm="1">
        <f t="array" aca="1" ref="AH286" ca="1">IFERROR(INDIRECT("$ag"&amp;S286),"")</f>
        <v/>
      </c>
      <c r="AI286" t="e" cm="1">
        <f t="array" aca="1" ref="AI286" ca="1">INDIRECT("O"&amp;S286)</f>
        <v>#VALUE!</v>
      </c>
      <c r="AJ286" t="str">
        <f t="shared" si="67"/>
        <v/>
      </c>
    </row>
    <row r="287" spans="1:36" ht="16.5" customHeight="1">
      <c r="A287" s="130"/>
      <c r="B287" s="136"/>
      <c r="C287" s="137"/>
      <c r="D287" s="146"/>
      <c r="E287" s="146"/>
      <c r="F287" s="137"/>
      <c r="G287" s="147"/>
      <c r="H287" s="147"/>
      <c r="I287" s="147"/>
      <c r="J287" s="147"/>
      <c r="K287" s="38"/>
      <c r="L287" s="144"/>
      <c r="M287" s="144"/>
      <c r="N287" s="61"/>
      <c r="O287" s="314"/>
      <c r="Q287" t="str">
        <f t="shared" si="62"/>
        <v/>
      </c>
      <c r="S287" t="e">
        <f t="shared" ca="1" si="71"/>
        <v>#VALUE!</v>
      </c>
      <c r="T287" t="e">
        <f t="shared" ca="1" si="68"/>
        <v>#VALUE!</v>
      </c>
      <c r="U287">
        <f t="shared" si="72"/>
        <v>216</v>
      </c>
      <c r="V287">
        <v>18.6666666666681</v>
      </c>
      <c r="W287">
        <f t="shared" si="73"/>
        <v>18</v>
      </c>
      <c r="X287" t="str" cm="1">
        <f t="array" aca="1" ref="X287" ca="1">IFERROR(INDEX('PC&amp;PD'!$A$1:$AS$19,ROW('PC&amp;PD'!$A$19),MATCH(INDIRECT(T287),'PC&amp;PD'!$A$1:$AS$1,0)),"")</f>
        <v/>
      </c>
      <c r="Y287" t="str">
        <f>IF(OR($N287="",$N287=0),"",IF($N287=$E$7,'Extracted info for SC'!$J$6,IF($N287=#REF!,'Extracted info for SC'!$J$7,IF($N287=#REF!,'Extracted info for SC'!$J$8,IF($N287=#REF!,'Extracted info for SC'!$J$9,IF($N287=#REF!,'Extracted info for SC'!$J$10,IF($N287=#REF!,'Extracted info for SC'!$J$11,IF($N287=#REF!,'Extracted info for SC'!$J$12,IF($N287=#REF!,'Extracted info for SC'!$J$13,IF($N287=#REF!,'Extracted info for SC'!$J$14,IF($N287=#REF!,'Extracted info for SC'!$J$15,IF($N287=#REF!,'Extracted info for SC'!$J$16,IF($N287=#REF!,'Extracted info for SC'!$J$17,IF($N287=#REF!,'Extracted info for SC'!$J$18,""))))))))))))))</f>
        <v/>
      </c>
      <c r="AA287" t="str">
        <f t="shared" si="63"/>
        <v/>
      </c>
      <c r="AB287" t="str">
        <f t="shared" si="64"/>
        <v/>
      </c>
      <c r="AC287" t="e">
        <f t="shared" ca="1" si="65"/>
        <v>#VALUE!</v>
      </c>
      <c r="AD287" t="str" cm="1">
        <f t="array" aca="1" ref="AD287" ca="1">IFERROR(IF((LEFT(INDIRECT("$F"&amp;$S287),4))="GOTS",IF($G287="Organic","GOTS_Organic_raw",(IF($G287="Responsible","GOTS_Responsible",(IF($G287="No Attribute (Conventional)","GOTS_conventional",(IF($G287="Recycled Pre/Post-Consumer","GOTS_pre_post",(IF($G287="In-Conversion","GOTS_in_conversion",(IF($G287="Sustainably Sourced","Sustainably_sourced",(IF($G287="Recycled pre-consumer organic","GOTS_recycled_organic",""))))))))))))),IF($G287="Organic","Organic",(IF($G287="Responsible","Responsible",(IF($G287="No Attribute (Conventional)","No_Attribute_Conventional",(IF($G287="Recycled Pre/Post-Consumer","Recycled_Pre_Post_Consumer",(IF($G287="In-Conversion","In_Conversion",(IF($G287="Recycled Pre-Consumer","Recycled_Pre_Consumer",(IF($G287="Recycled Post-Consumer","Recycled_Post_Consumer",(IF($G287="Sustainably Sourced","Sustainably_sourced",(IF($G287="Recycled pre-consumer organic","GOTS_recycled_organic","")))))))))))))))))),"")</f>
        <v/>
      </c>
      <c r="AE287" t="e" cm="1">
        <f t="array" aca="1" ref="AE287" ca="1">IF($I287="",IF(INDIRECT("$F"&amp;$S287)="","",IF(LEFT(INDIRECT("$F"&amp;$S287),3)="GRS","GRS_RCS_RM",IF((LEFT(INDIRECT("$F"&amp;$S287),3))="RCS","GRS_RCS_RM",IF(INDIRECT("$F"&amp;$S287)="OCS (No Label)","OCS_Conversion_RM",IF(LEFT(INDIRECT("$F"&amp;$S287),3)="OCS","OCS_RM",IF(RIGHT(INDIRECT("$F"&amp;$S287),10)="conversion","GOTS_RM_conversion",IF((LEFT(INDIRECT("$F"&amp;$S287),4))="GOTS","GOTS_RM","Responsible_RM"))))))),"DELETERM")</f>
        <v>#VALUE!</v>
      </c>
      <c r="AF287" t="e" cm="1">
        <f t="array" aca="1" ref="AF287" ca="1">IF($S287="","",INDIRECT("$Z"&amp;$S287))</f>
        <v>#VALUE!</v>
      </c>
      <c r="AG287" t="str">
        <f t="shared" si="66"/>
        <v/>
      </c>
      <c r="AH287" t="str" cm="1">
        <f t="array" aca="1" ref="AH287" ca="1">IFERROR(INDIRECT("$ag"&amp;S287),"")</f>
        <v/>
      </c>
      <c r="AI287" t="e" cm="1">
        <f t="array" aca="1" ref="AI287" ca="1">INDIRECT("O"&amp;S287)</f>
        <v>#VALUE!</v>
      </c>
      <c r="AJ287" t="str">
        <f t="shared" si="67"/>
        <v/>
      </c>
    </row>
    <row r="288" spans="1:36" ht="16.5" customHeight="1">
      <c r="A288" s="130"/>
      <c r="B288" s="136"/>
      <c r="C288" s="137"/>
      <c r="D288" s="146"/>
      <c r="E288" s="146"/>
      <c r="F288" s="137"/>
      <c r="G288" s="147"/>
      <c r="H288" s="147"/>
      <c r="I288" s="147"/>
      <c r="J288" s="147"/>
      <c r="K288" s="38"/>
      <c r="L288" s="144"/>
      <c r="M288" s="144"/>
      <c r="N288" s="61"/>
      <c r="O288" s="314"/>
      <c r="Q288" t="str">
        <f t="shared" si="62"/>
        <v/>
      </c>
      <c r="S288" t="e">
        <f t="shared" ca="1" si="71"/>
        <v>#VALUE!</v>
      </c>
      <c r="T288" t="e">
        <f t="shared" ca="1" si="68"/>
        <v>#VALUE!</v>
      </c>
      <c r="U288">
        <f t="shared" si="72"/>
        <v>216</v>
      </c>
      <c r="V288">
        <v>18.7500000000014</v>
      </c>
      <c r="W288">
        <f t="shared" si="73"/>
        <v>18</v>
      </c>
      <c r="X288" t="str" cm="1">
        <f t="array" aca="1" ref="X288" ca="1">IFERROR(INDEX('PC&amp;PD'!$A$1:$AS$19,ROW('PC&amp;PD'!$A$19),MATCH(INDIRECT(T288),'PC&amp;PD'!$A$1:$AS$1,0)),"")</f>
        <v/>
      </c>
      <c r="Y288" t="str">
        <f>IF(OR($N288="",$N288=0),"",IF($N288=$E$7,'Extracted info for SC'!$J$6,IF($N288=#REF!,'Extracted info for SC'!$J$7,IF($N288=#REF!,'Extracted info for SC'!$J$8,IF($N288=#REF!,'Extracted info for SC'!$J$9,IF($N288=#REF!,'Extracted info for SC'!$J$10,IF($N288=#REF!,'Extracted info for SC'!$J$11,IF($N288=#REF!,'Extracted info for SC'!$J$12,IF($N288=#REF!,'Extracted info for SC'!$J$13,IF($N288=#REF!,'Extracted info for SC'!$J$14,IF($N288=#REF!,'Extracted info for SC'!$J$15,IF($N288=#REF!,'Extracted info for SC'!$J$16,IF($N288=#REF!,'Extracted info for SC'!$J$17,IF($N288=#REF!,'Extracted info for SC'!$J$18,""))))))))))))))</f>
        <v/>
      </c>
      <c r="AA288" t="str">
        <f t="shared" si="63"/>
        <v/>
      </c>
      <c r="AB288" t="str">
        <f t="shared" si="64"/>
        <v/>
      </c>
      <c r="AC288" t="e">
        <f t="shared" ca="1" si="65"/>
        <v>#VALUE!</v>
      </c>
      <c r="AD288" t="str" cm="1">
        <f t="array" aca="1" ref="AD288" ca="1">IFERROR(IF((LEFT(INDIRECT("$F"&amp;$S288),4))="GOTS",IF($G288="Organic","GOTS_Organic_raw",(IF($G288="Responsible","GOTS_Responsible",(IF($G288="No Attribute (Conventional)","GOTS_conventional",(IF($G288="Recycled Pre/Post-Consumer","GOTS_pre_post",(IF($G288="In-Conversion","GOTS_in_conversion",(IF($G288="Sustainably Sourced","Sustainably_sourced",(IF($G288="Recycled pre-consumer organic","GOTS_recycled_organic",""))))))))))))),IF($G288="Organic","Organic",(IF($G288="Responsible","Responsible",(IF($G288="No Attribute (Conventional)","No_Attribute_Conventional",(IF($G288="Recycled Pre/Post-Consumer","Recycled_Pre_Post_Consumer",(IF($G288="In-Conversion","In_Conversion",(IF($G288="Recycled Pre-Consumer","Recycled_Pre_Consumer",(IF($G288="Recycled Post-Consumer","Recycled_Post_Consumer",(IF($G288="Sustainably Sourced","Sustainably_sourced",(IF($G288="Recycled pre-consumer organic","GOTS_recycled_organic","")))))))))))))))))),"")</f>
        <v/>
      </c>
      <c r="AE288" t="e" cm="1">
        <f t="array" aca="1" ref="AE288" ca="1">IF($I288="",IF(INDIRECT("$F"&amp;$S288)="","",IF(LEFT(INDIRECT("$F"&amp;$S288),3)="GRS","GRS_RCS_RM",IF((LEFT(INDIRECT("$F"&amp;$S288),3))="RCS","GRS_RCS_RM",IF(INDIRECT("$F"&amp;$S288)="OCS (No Label)","OCS_Conversion_RM",IF(LEFT(INDIRECT("$F"&amp;$S288),3)="OCS","OCS_RM",IF(RIGHT(INDIRECT("$F"&amp;$S288),10)="conversion","GOTS_RM_conversion",IF((LEFT(INDIRECT("$F"&amp;$S288),4))="GOTS","GOTS_RM","Responsible_RM"))))))),"DELETERM")</f>
        <v>#VALUE!</v>
      </c>
      <c r="AF288" t="e" cm="1">
        <f t="array" aca="1" ref="AF288" ca="1">IF($S288="","",INDIRECT("$Z"&amp;$S288))</f>
        <v>#VALUE!</v>
      </c>
      <c r="AG288" t="str">
        <f t="shared" si="66"/>
        <v/>
      </c>
      <c r="AH288" t="str" cm="1">
        <f t="array" aca="1" ref="AH288" ca="1">IFERROR(INDIRECT("$ag"&amp;S288),"")</f>
        <v/>
      </c>
      <c r="AI288" t="e" cm="1">
        <f t="array" aca="1" ref="AI288" ca="1">INDIRECT("O"&amp;S288)</f>
        <v>#VALUE!</v>
      </c>
      <c r="AJ288" t="str">
        <f t="shared" si="67"/>
        <v/>
      </c>
    </row>
    <row r="289" spans="1:36" ht="16.5" customHeight="1">
      <c r="A289" s="130"/>
      <c r="B289" s="136"/>
      <c r="C289" s="137"/>
      <c r="D289" s="146"/>
      <c r="E289" s="146"/>
      <c r="F289" s="137"/>
      <c r="G289" s="147"/>
      <c r="H289" s="147"/>
      <c r="I289" s="147"/>
      <c r="J289" s="147"/>
      <c r="K289" s="38"/>
      <c r="L289" s="144"/>
      <c r="M289" s="144"/>
      <c r="N289" s="61"/>
      <c r="O289" s="314"/>
      <c r="Q289" t="str">
        <f t="shared" si="62"/>
        <v/>
      </c>
      <c r="S289" t="e">
        <f t="shared" ca="1" si="71"/>
        <v>#VALUE!</v>
      </c>
      <c r="T289" t="e">
        <f t="shared" ca="1" si="68"/>
        <v>#VALUE!</v>
      </c>
      <c r="U289">
        <f t="shared" si="72"/>
        <v>216</v>
      </c>
      <c r="V289">
        <v>18.8333333333347</v>
      </c>
      <c r="W289">
        <f t="shared" si="73"/>
        <v>18</v>
      </c>
      <c r="X289" t="str" cm="1">
        <f t="array" aca="1" ref="X289" ca="1">IFERROR(INDEX('PC&amp;PD'!$A$1:$AS$19,ROW('PC&amp;PD'!$A$19),MATCH(INDIRECT(T289),'PC&amp;PD'!$A$1:$AS$1,0)),"")</f>
        <v/>
      </c>
      <c r="Y289" t="str">
        <f>IF(OR($N289="",$N289=0),"",IF($N289=$E$7,'Extracted info for SC'!$J$6,IF($N289=#REF!,'Extracted info for SC'!$J$7,IF($N289=#REF!,'Extracted info for SC'!$J$8,IF($N289=#REF!,'Extracted info for SC'!$J$9,IF($N289=#REF!,'Extracted info for SC'!$J$10,IF($N289=#REF!,'Extracted info for SC'!$J$11,IF($N289=#REF!,'Extracted info for SC'!$J$12,IF($N289=#REF!,'Extracted info for SC'!$J$13,IF($N289=#REF!,'Extracted info for SC'!$J$14,IF($N289=#REF!,'Extracted info for SC'!$J$15,IF($N289=#REF!,'Extracted info for SC'!$J$16,IF($N289=#REF!,'Extracted info for SC'!$J$17,IF($N289=#REF!,'Extracted info for SC'!$J$18,""))))))))))))))</f>
        <v/>
      </c>
      <c r="AA289" t="str">
        <f t="shared" si="63"/>
        <v/>
      </c>
      <c r="AB289" t="str">
        <f t="shared" si="64"/>
        <v/>
      </c>
      <c r="AC289" t="e">
        <f t="shared" ca="1" si="65"/>
        <v>#VALUE!</v>
      </c>
      <c r="AD289" t="str" cm="1">
        <f t="array" aca="1" ref="AD289" ca="1">IFERROR(IF((LEFT(INDIRECT("$F"&amp;$S289),4))="GOTS",IF($G289="Organic","GOTS_Organic_raw",(IF($G289="Responsible","GOTS_Responsible",(IF($G289="No Attribute (Conventional)","GOTS_conventional",(IF($G289="Recycled Pre/Post-Consumer","GOTS_pre_post",(IF($G289="In-Conversion","GOTS_in_conversion",(IF($G289="Sustainably Sourced","Sustainably_sourced",(IF($G289="Recycled pre-consumer organic","GOTS_recycled_organic",""))))))))))))),IF($G289="Organic","Organic",(IF($G289="Responsible","Responsible",(IF($G289="No Attribute (Conventional)","No_Attribute_Conventional",(IF($G289="Recycled Pre/Post-Consumer","Recycled_Pre_Post_Consumer",(IF($G289="In-Conversion","In_Conversion",(IF($G289="Recycled Pre-Consumer","Recycled_Pre_Consumer",(IF($G289="Recycled Post-Consumer","Recycled_Post_Consumer",(IF($G289="Sustainably Sourced","Sustainably_sourced",(IF($G289="Recycled pre-consumer organic","GOTS_recycled_organic","")))))))))))))))))),"")</f>
        <v/>
      </c>
      <c r="AE289" t="e" cm="1">
        <f t="array" aca="1" ref="AE289" ca="1">IF($I289="",IF(INDIRECT("$F"&amp;$S289)="","",IF(LEFT(INDIRECT("$F"&amp;$S289),3)="GRS","GRS_RCS_RM",IF((LEFT(INDIRECT("$F"&amp;$S289),3))="RCS","GRS_RCS_RM",IF(INDIRECT("$F"&amp;$S289)="OCS (No Label)","OCS_Conversion_RM",IF(LEFT(INDIRECT("$F"&amp;$S289),3)="OCS","OCS_RM",IF(RIGHT(INDIRECT("$F"&amp;$S289),10)="conversion","GOTS_RM_conversion",IF((LEFT(INDIRECT("$F"&amp;$S289),4))="GOTS","GOTS_RM","Responsible_RM"))))))),"DELETERM")</f>
        <v>#VALUE!</v>
      </c>
      <c r="AF289" t="e" cm="1">
        <f t="array" aca="1" ref="AF289" ca="1">IF($S289="","",INDIRECT("$Z"&amp;$S289))</f>
        <v>#VALUE!</v>
      </c>
      <c r="AG289" t="str">
        <f t="shared" si="66"/>
        <v/>
      </c>
      <c r="AH289" t="str" cm="1">
        <f t="array" aca="1" ref="AH289" ca="1">IFERROR(INDIRECT("$ag"&amp;S289),"")</f>
        <v/>
      </c>
      <c r="AI289" t="e" cm="1">
        <f t="array" aca="1" ref="AI289" ca="1">INDIRECT("O"&amp;S289)</f>
        <v>#VALUE!</v>
      </c>
      <c r="AJ289" t="str">
        <f t="shared" si="67"/>
        <v/>
      </c>
    </row>
    <row r="290" spans="1:36" ht="16.5" customHeight="1" thickBot="1">
      <c r="A290" s="131"/>
      <c r="B290" s="138"/>
      <c r="C290" s="139"/>
      <c r="D290" s="148"/>
      <c r="E290" s="148"/>
      <c r="F290" s="139"/>
      <c r="G290" s="149"/>
      <c r="H290" s="149"/>
      <c r="I290" s="149"/>
      <c r="J290" s="149"/>
      <c r="K290" s="39"/>
      <c r="L290" s="145"/>
      <c r="M290" s="145"/>
      <c r="N290" s="62"/>
      <c r="O290" s="315"/>
      <c r="Q290" t="str">
        <f t="shared" si="62"/>
        <v/>
      </c>
      <c r="S290" t="e">
        <f t="shared" ca="1" si="71"/>
        <v>#VALUE!</v>
      </c>
      <c r="T290" t="e">
        <f t="shared" ca="1" si="68"/>
        <v>#VALUE!</v>
      </c>
      <c r="U290">
        <f t="shared" si="72"/>
        <v>216</v>
      </c>
      <c r="V290">
        <v>18.9166666666681</v>
      </c>
      <c r="W290">
        <f t="shared" si="73"/>
        <v>18</v>
      </c>
      <c r="X290" t="str" cm="1">
        <f t="array" aca="1" ref="X290" ca="1">IFERROR(INDEX('PC&amp;PD'!$A$1:$AS$19,ROW('PC&amp;PD'!$A$19),MATCH(INDIRECT(T290),'PC&amp;PD'!$A$1:$AS$1,0)),"")</f>
        <v/>
      </c>
      <c r="Y290" t="str">
        <f>IF(OR($N290="",$N290=0),"",IF($N290=$E$7,'Extracted info for SC'!$J$6,IF($N290=#REF!,'Extracted info for SC'!$J$7,IF($N290=#REF!,'Extracted info for SC'!$J$8,IF($N290=#REF!,'Extracted info for SC'!$J$9,IF($N290=#REF!,'Extracted info for SC'!$J$10,IF($N290=#REF!,'Extracted info for SC'!$J$11,IF($N290=#REF!,'Extracted info for SC'!$J$12,IF($N290=#REF!,'Extracted info for SC'!$J$13,IF($N290=#REF!,'Extracted info for SC'!$J$14,IF($N290=#REF!,'Extracted info for SC'!$J$15,IF($N290=#REF!,'Extracted info for SC'!$J$16,IF($N290=#REF!,'Extracted info for SC'!$J$17,IF($N290=#REF!,'Extracted info for SC'!$J$18,""))))))))))))))</f>
        <v/>
      </c>
      <c r="AA290" t="str">
        <f t="shared" si="63"/>
        <v/>
      </c>
      <c r="AB290" t="str">
        <f t="shared" si="64"/>
        <v/>
      </c>
      <c r="AC290" t="e">
        <f t="shared" ca="1" si="65"/>
        <v>#VALUE!</v>
      </c>
      <c r="AD290" t="str" cm="1">
        <f t="array" aca="1" ref="AD290" ca="1">IFERROR(IF((LEFT(INDIRECT("$F"&amp;$S290),4))="GOTS",IF($G290="Organic","GOTS_Organic_raw",(IF($G290="Responsible","GOTS_Responsible",(IF($G290="No Attribute (Conventional)","GOTS_conventional",(IF($G290="Recycled Pre/Post-Consumer","GOTS_pre_post",(IF($G290="In-Conversion","GOTS_in_conversion",(IF($G290="Sustainably Sourced","Sustainably_sourced",(IF($G290="Recycled pre-consumer organic","GOTS_recycled_organic",""))))))))))))),IF($G290="Organic","Organic",(IF($G290="Responsible","Responsible",(IF($G290="No Attribute (Conventional)","No_Attribute_Conventional",(IF($G290="Recycled Pre/Post-Consumer","Recycled_Pre_Post_Consumer",(IF($G290="In-Conversion","In_Conversion",(IF($G290="Recycled Pre-Consumer","Recycled_Pre_Consumer",(IF($G290="Recycled Post-Consumer","Recycled_Post_Consumer",(IF($G290="Sustainably Sourced","Sustainably_sourced",(IF($G290="Recycled pre-consumer organic","GOTS_recycled_organic","")))))))))))))))))),"")</f>
        <v/>
      </c>
      <c r="AE290" t="e" cm="1">
        <f t="array" aca="1" ref="AE290" ca="1">IF($I290="",IF(INDIRECT("$F"&amp;$S290)="","",IF(LEFT(INDIRECT("$F"&amp;$S290),3)="GRS","GRS_RCS_RM",IF((LEFT(INDIRECT("$F"&amp;$S290),3))="RCS","GRS_RCS_RM",IF(INDIRECT("$F"&amp;$S290)="OCS (No Label)","OCS_Conversion_RM",IF(LEFT(INDIRECT("$F"&amp;$S290),3)="OCS","OCS_RM",IF(RIGHT(INDIRECT("$F"&amp;$S290),10)="conversion","GOTS_RM_conversion",IF((LEFT(INDIRECT("$F"&amp;$S290),4))="GOTS","GOTS_RM","Responsible_RM"))))))),"DELETERM")</f>
        <v>#VALUE!</v>
      </c>
      <c r="AF290" t="e" cm="1">
        <f t="array" aca="1" ref="AF290" ca="1">IF($S290="","",INDIRECT("$Z"&amp;$S290))</f>
        <v>#VALUE!</v>
      </c>
      <c r="AG290" t="str">
        <f t="shared" si="66"/>
        <v/>
      </c>
      <c r="AH290" t="str" cm="1">
        <f t="array" aca="1" ref="AH290" ca="1">IFERROR(INDIRECT("$ag"&amp;S290),"")</f>
        <v/>
      </c>
      <c r="AI290" t="e" cm="1">
        <f t="array" aca="1" ref="AI290" ca="1">INDIRECT("O"&amp;S290)</f>
        <v>#VALUE!</v>
      </c>
      <c r="AJ290" t="str">
        <f t="shared" si="67"/>
        <v/>
      </c>
    </row>
    <row r="291" spans="1:36" ht="16.5" customHeight="1">
      <c r="A291" s="128" t="str">
        <f>IF(B291="","",COUNTA($B$63:$B291))</f>
        <v/>
      </c>
      <c r="B291" s="132"/>
      <c r="C291" s="133"/>
      <c r="D291" s="140"/>
      <c r="E291" s="140"/>
      <c r="F291" s="133"/>
      <c r="G291" s="141"/>
      <c r="H291" s="141"/>
      <c r="I291" s="141"/>
      <c r="J291" s="141"/>
      <c r="K291" s="37"/>
      <c r="L291" s="142" t="str">
        <f>IF(R291="","",LEFT(R291,LEN(R291)-2))</f>
        <v/>
      </c>
      <c r="M291" s="142"/>
      <c r="N291" s="60"/>
      <c r="O291" s="313"/>
      <c r="Q291" t="str">
        <f t="shared" si="62"/>
        <v/>
      </c>
      <c r="R291" t="str">
        <f t="shared" ref="R291" si="76">CONCATENATE($Q291,Q292,Q293,Q294,Q295,Q296,$Q297,$Q298,$Q299,$Q300,$Q301,$Q302)</f>
        <v/>
      </c>
      <c r="S291" t="e">
        <f t="shared" ca="1" si="71"/>
        <v>#VALUE!</v>
      </c>
      <c r="T291" t="e">
        <f t="shared" ca="1" si="68"/>
        <v>#VALUE!</v>
      </c>
      <c r="U291">
        <f t="shared" si="72"/>
        <v>228</v>
      </c>
      <c r="V291">
        <v>19.0000000000014</v>
      </c>
      <c r="W291">
        <f t="shared" si="73"/>
        <v>19</v>
      </c>
      <c r="X291" t="str" cm="1">
        <f t="array" aca="1" ref="X291" ca="1">IFERROR(INDEX('PC&amp;PD'!$A$1:$AS$19,ROW('PC&amp;PD'!$A$19),MATCH(INDIRECT(T291),'PC&amp;PD'!$A$1:$AS$1,0)),"")</f>
        <v/>
      </c>
      <c r="Y291" t="str">
        <f>IF(OR($N291="",$N291=0),"",IF($N291=$E$7,'Extracted info for SC'!$J$6,IF($N291=#REF!,'Extracted info for SC'!$J$7,IF($N291=#REF!,'Extracted info for SC'!$J$8,IF($N291=#REF!,'Extracted info for SC'!$J$9,IF($N291=#REF!,'Extracted info for SC'!$J$10,IF($N291=#REF!,'Extracted info for SC'!$J$11,IF($N291=#REF!,'Extracted info for SC'!$J$12,IF($N291=#REF!,'Extracted info for SC'!$J$13,IF($N291=#REF!,'Extracted info for SC'!$J$14,IF($N291=#REF!,'Extracted info for SC'!$J$15,IF($N291=#REF!,'Extracted info for SC'!$J$16,IF($N291=#REF!,'Extracted info for SC'!$J$17,IF($N291=#REF!,'Extracted info for SC'!$J$18,""))))))))))))))</f>
        <v/>
      </c>
      <c r="Z291" t="str">
        <f t="shared" ref="Z291" si="77">IFERROR(IF($F291="OCS 100","OCS (OCS 100)",IF($F291="OCS Blended","OCS (OCS Blended)",IF($F291="OCS (No Label)","OCS (No Label)",IF($F291="RCS 100","RCS (RCS 100)",IF($F291="RCS Blended","RCS (RCS Blended)",IF($F291="GRS","GRS (GRS)",IF($F291="GRS (No Label)", "GRS (No Label)",IF($F291="RDS","RDS (RDS)",IF($F291="RWS","RWS (RWS)",IF($F291="RAS","RAS (RAS)",IF($F291="RMS","RMS (RMS)",IF($F291="GOTS Organic","GOTS (Organic)",IF($F291="GOTS Made with organic","GOTS (Made with Organic)",IF($F291="GOTS Organic - in conversion","GOTS (Organic - In Conversion)",IF($F291="GOTS Made with organic - in conversion","GOTS (Made with Organic - In Conversion)",""))))))))))))))),"")</f>
        <v/>
      </c>
      <c r="AA291" t="str">
        <f t="shared" si="63"/>
        <v/>
      </c>
      <c r="AB291" t="str">
        <f t="shared" si="64"/>
        <v/>
      </c>
      <c r="AC291" t="e">
        <f t="shared" ca="1" si="65"/>
        <v>#VALUE!</v>
      </c>
      <c r="AD291" t="str" cm="1">
        <f t="array" aca="1" ref="AD291" ca="1">IFERROR(IF((LEFT(INDIRECT("$F"&amp;$S291),4))="GOTS",IF($G291="Organic","GOTS_Organic_raw",(IF($G291="Responsible","GOTS_Responsible",(IF($G291="No Attribute (Conventional)","GOTS_conventional",(IF($G291="Recycled Pre/Post-Consumer","GOTS_pre_post",(IF($G291="In-Conversion","GOTS_in_conversion",(IF($G291="Sustainably Sourced","Sustainably_sourced",(IF($G291="Recycled pre-consumer organic","GOTS_recycled_organic",""))))))))))))),IF($G291="Organic","Organic",(IF($G291="Responsible","Responsible",(IF($G291="No Attribute (Conventional)","No_Attribute_Conventional",(IF($G291="Recycled Pre/Post-Consumer","Recycled_Pre_Post_Consumer",(IF($G291="In-Conversion","In_Conversion",(IF($G291="Recycled Pre-Consumer","Recycled_Pre_Consumer",(IF($G291="Recycled Post-Consumer","Recycled_Post_Consumer",(IF($G291="Sustainably Sourced","Sustainably_sourced",(IF($G291="Recycled pre-consumer organic","GOTS_recycled_organic","")))))))))))))))))),"")</f>
        <v/>
      </c>
      <c r="AE291" t="e" cm="1">
        <f t="array" aca="1" ref="AE291" ca="1">IF($I291="",IF(INDIRECT("$F"&amp;$S291)="","",IF(LEFT(INDIRECT("$F"&amp;$S291),3)="GRS","GRS_RCS_RM",IF((LEFT(INDIRECT("$F"&amp;$S291),3))="RCS","GRS_RCS_RM",IF(INDIRECT("$F"&amp;$S291)="OCS (No Label)","OCS_Conversion_RM",IF(LEFT(INDIRECT("$F"&amp;$S291),3)="OCS","OCS_RM",IF(RIGHT(INDIRECT("$F"&amp;$S291),10)="conversion","GOTS_RM_conversion",IF((LEFT(INDIRECT("$F"&amp;$S291),4))="GOTS","GOTS_RM","Responsible_RM"))))))),"DELETERM")</f>
        <v>#VALUE!</v>
      </c>
      <c r="AF291" t="e" cm="1">
        <f t="array" aca="1" ref="AF291" ca="1">IF($S291="","",INDIRECT("$Z"&amp;$S291))</f>
        <v>#VALUE!</v>
      </c>
      <c r="AG291" t="str">
        <f t="shared" si="66"/>
        <v/>
      </c>
      <c r="AH291" t="str" cm="1">
        <f t="array" aca="1" ref="AH291" ca="1">IFERROR(INDIRECT("$ag"&amp;S291),"")</f>
        <v/>
      </c>
      <c r="AI291" t="e" cm="1">
        <f t="array" aca="1" ref="AI291" ca="1">INDIRECT("O"&amp;S291)</f>
        <v>#VALUE!</v>
      </c>
      <c r="AJ291" t="str">
        <f t="shared" si="67"/>
        <v/>
      </c>
    </row>
    <row r="292" spans="1:36" ht="16.5" customHeight="1">
      <c r="A292" s="129"/>
      <c r="B292" s="134"/>
      <c r="C292" s="135"/>
      <c r="D292" s="146"/>
      <c r="E292" s="146"/>
      <c r="F292" s="135"/>
      <c r="G292" s="147"/>
      <c r="H292" s="147"/>
      <c r="I292" s="147"/>
      <c r="J292" s="147"/>
      <c r="K292" s="38"/>
      <c r="L292" s="143"/>
      <c r="M292" s="143"/>
      <c r="N292" s="61"/>
      <c r="O292" s="314"/>
      <c r="Q292" t="str">
        <f t="shared" si="62"/>
        <v/>
      </c>
      <c r="S292" t="e">
        <f t="shared" ca="1" si="71"/>
        <v>#VALUE!</v>
      </c>
      <c r="T292" t="e">
        <f t="shared" ca="1" si="68"/>
        <v>#VALUE!</v>
      </c>
      <c r="U292">
        <f t="shared" si="72"/>
        <v>228</v>
      </c>
      <c r="V292">
        <v>19.083333333334799</v>
      </c>
      <c r="W292">
        <f t="shared" si="73"/>
        <v>19</v>
      </c>
      <c r="X292" t="str" cm="1">
        <f t="array" aca="1" ref="X292" ca="1">IFERROR(INDEX('PC&amp;PD'!$A$1:$AS$19,ROW('PC&amp;PD'!$A$19),MATCH(INDIRECT(T292),'PC&amp;PD'!$A$1:$AS$1,0)),"")</f>
        <v/>
      </c>
      <c r="Y292" t="str">
        <f>IF(OR($N292="",$N292=0),"",IF($N292=$E$7,'Extracted info for SC'!$J$6,IF($N292=#REF!,'Extracted info for SC'!$J$7,IF($N292=#REF!,'Extracted info for SC'!$J$8,IF($N292=#REF!,'Extracted info for SC'!$J$9,IF($N292=#REF!,'Extracted info for SC'!$J$10,IF($N292=#REF!,'Extracted info for SC'!$J$11,IF($N292=#REF!,'Extracted info for SC'!$J$12,IF($N292=#REF!,'Extracted info for SC'!$J$13,IF($N292=#REF!,'Extracted info for SC'!$J$14,IF($N292=#REF!,'Extracted info for SC'!$J$15,IF($N292=#REF!,'Extracted info for SC'!$J$16,IF($N292=#REF!,'Extracted info for SC'!$J$17,IF($N292=#REF!,'Extracted info for SC'!$J$18,""))))))))))))))</f>
        <v/>
      </c>
      <c r="AA292" t="str">
        <f t="shared" si="63"/>
        <v/>
      </c>
      <c r="AB292" t="str">
        <f t="shared" si="64"/>
        <v/>
      </c>
      <c r="AC292" t="e">
        <f t="shared" ca="1" si="65"/>
        <v>#VALUE!</v>
      </c>
      <c r="AD292" t="str" cm="1">
        <f t="array" aca="1" ref="AD292" ca="1">IFERROR(IF((LEFT(INDIRECT("$F"&amp;$S292),4))="GOTS",IF($G292="Organic","GOTS_Organic_raw",(IF($G292="Responsible","GOTS_Responsible",(IF($G292="No Attribute (Conventional)","GOTS_conventional",(IF($G292="Recycled Pre/Post-Consumer","GOTS_pre_post",(IF($G292="In-Conversion","GOTS_in_conversion",(IF($G292="Sustainably Sourced","Sustainably_sourced",(IF($G292="Recycled pre-consumer organic","GOTS_recycled_organic",""))))))))))))),IF($G292="Organic","Organic",(IF($G292="Responsible","Responsible",(IF($G292="No Attribute (Conventional)","No_Attribute_Conventional",(IF($G292="Recycled Pre/Post-Consumer","Recycled_Pre_Post_Consumer",(IF($G292="In-Conversion","In_Conversion",(IF($G292="Recycled Pre-Consumer","Recycled_Pre_Consumer",(IF($G292="Recycled Post-Consumer","Recycled_Post_Consumer",(IF($G292="Sustainably Sourced","Sustainably_sourced",(IF($G292="Recycled pre-consumer organic","GOTS_recycled_organic","")))))))))))))))))),"")</f>
        <v/>
      </c>
      <c r="AE292" t="e" cm="1">
        <f t="array" aca="1" ref="AE292" ca="1">IF($I292="",IF(INDIRECT("$F"&amp;$S292)="","",IF(LEFT(INDIRECT("$F"&amp;$S292),3)="GRS","GRS_RCS_RM",IF((LEFT(INDIRECT("$F"&amp;$S292),3))="RCS","GRS_RCS_RM",IF(INDIRECT("$F"&amp;$S292)="OCS (No Label)","OCS_Conversion_RM",IF(LEFT(INDIRECT("$F"&amp;$S292),3)="OCS","OCS_RM",IF(RIGHT(INDIRECT("$F"&amp;$S292),10)="conversion","GOTS_RM_conversion",IF((LEFT(INDIRECT("$F"&amp;$S292),4))="GOTS","GOTS_RM","Responsible_RM"))))))),"DELETERM")</f>
        <v>#VALUE!</v>
      </c>
      <c r="AF292" t="e" cm="1">
        <f t="array" aca="1" ref="AF292" ca="1">IF($S292="","",INDIRECT("$Z"&amp;$S292))</f>
        <v>#VALUE!</v>
      </c>
      <c r="AG292" t="str">
        <f t="shared" si="66"/>
        <v/>
      </c>
      <c r="AH292" t="str" cm="1">
        <f t="array" aca="1" ref="AH292" ca="1">IFERROR(INDIRECT("$ag"&amp;S292),"")</f>
        <v/>
      </c>
      <c r="AI292" t="e" cm="1">
        <f t="array" aca="1" ref="AI292" ca="1">INDIRECT("O"&amp;S292)</f>
        <v>#VALUE!</v>
      </c>
      <c r="AJ292" t="str">
        <f t="shared" si="67"/>
        <v/>
      </c>
    </row>
    <row r="293" spans="1:36" ht="16.5" customHeight="1">
      <c r="A293" s="129"/>
      <c r="B293" s="134"/>
      <c r="C293" s="135"/>
      <c r="D293" s="146"/>
      <c r="E293" s="146"/>
      <c r="F293" s="135"/>
      <c r="G293" s="147"/>
      <c r="H293" s="147"/>
      <c r="I293" s="147"/>
      <c r="J293" s="147"/>
      <c r="K293" s="38"/>
      <c r="L293" s="143"/>
      <c r="M293" s="143"/>
      <c r="N293" s="61"/>
      <c r="O293" s="314"/>
      <c r="Q293" t="str">
        <f t="shared" si="62"/>
        <v/>
      </c>
      <c r="S293" t="e">
        <f t="shared" ca="1" si="71"/>
        <v>#VALUE!</v>
      </c>
      <c r="T293" t="e">
        <f t="shared" ca="1" si="68"/>
        <v>#VALUE!</v>
      </c>
      <c r="U293">
        <f t="shared" si="72"/>
        <v>228</v>
      </c>
      <c r="V293">
        <v>19.1666666666681</v>
      </c>
      <c r="W293">
        <f t="shared" si="73"/>
        <v>19</v>
      </c>
      <c r="X293" t="str" cm="1">
        <f t="array" aca="1" ref="X293" ca="1">IFERROR(INDEX('PC&amp;PD'!$A$1:$AS$19,ROW('PC&amp;PD'!$A$19),MATCH(INDIRECT(T293),'PC&amp;PD'!$A$1:$AS$1,0)),"")</f>
        <v/>
      </c>
      <c r="Y293" t="str">
        <f>IF(OR($N293="",$N293=0),"",IF($N293=$E$7,'Extracted info for SC'!$J$6,IF($N293=#REF!,'Extracted info for SC'!$J$7,IF($N293=#REF!,'Extracted info for SC'!$J$8,IF($N293=#REF!,'Extracted info for SC'!$J$9,IF($N293=#REF!,'Extracted info for SC'!$J$10,IF($N293=#REF!,'Extracted info for SC'!$J$11,IF($N293=#REF!,'Extracted info for SC'!$J$12,IF($N293=#REF!,'Extracted info for SC'!$J$13,IF($N293=#REF!,'Extracted info for SC'!$J$14,IF($N293=#REF!,'Extracted info for SC'!$J$15,IF($N293=#REF!,'Extracted info for SC'!$J$16,IF($N293=#REF!,'Extracted info for SC'!$J$17,IF($N293=#REF!,'Extracted info for SC'!$J$18,""))))))))))))))</f>
        <v/>
      </c>
      <c r="AA293" t="str">
        <f t="shared" si="63"/>
        <v/>
      </c>
      <c r="AB293" t="str">
        <f t="shared" si="64"/>
        <v/>
      </c>
      <c r="AC293" t="e">
        <f t="shared" ca="1" si="65"/>
        <v>#VALUE!</v>
      </c>
      <c r="AD293" t="str" cm="1">
        <f t="array" aca="1" ref="AD293" ca="1">IFERROR(IF((LEFT(INDIRECT("$F"&amp;$S293),4))="GOTS",IF($G293="Organic","GOTS_Organic_raw",(IF($G293="Responsible","GOTS_Responsible",(IF($G293="No Attribute (Conventional)","GOTS_conventional",(IF($G293="Recycled Pre/Post-Consumer","GOTS_pre_post",(IF($G293="In-Conversion","GOTS_in_conversion",(IF($G293="Sustainably Sourced","Sustainably_sourced",(IF($G293="Recycled pre-consumer organic","GOTS_recycled_organic",""))))))))))))),IF($G293="Organic","Organic",(IF($G293="Responsible","Responsible",(IF($G293="No Attribute (Conventional)","No_Attribute_Conventional",(IF($G293="Recycled Pre/Post-Consumer","Recycled_Pre_Post_Consumer",(IF($G293="In-Conversion","In_Conversion",(IF($G293="Recycled Pre-Consumer","Recycled_Pre_Consumer",(IF($G293="Recycled Post-Consumer","Recycled_Post_Consumer",(IF($G293="Sustainably Sourced","Sustainably_sourced",(IF($G293="Recycled pre-consumer organic","GOTS_recycled_organic","")))))))))))))))))),"")</f>
        <v/>
      </c>
      <c r="AE293" t="e" cm="1">
        <f t="array" aca="1" ref="AE293" ca="1">IF($I293="",IF(INDIRECT("$F"&amp;$S293)="","",IF(LEFT(INDIRECT("$F"&amp;$S293),3)="GRS","GRS_RCS_RM",IF((LEFT(INDIRECT("$F"&amp;$S293),3))="RCS","GRS_RCS_RM",IF(INDIRECT("$F"&amp;$S293)="OCS (No Label)","OCS_Conversion_RM",IF(LEFT(INDIRECT("$F"&amp;$S293),3)="OCS","OCS_RM",IF(RIGHT(INDIRECT("$F"&amp;$S293),10)="conversion","GOTS_RM_conversion",IF((LEFT(INDIRECT("$F"&amp;$S293),4))="GOTS","GOTS_RM","Responsible_RM"))))))),"DELETERM")</f>
        <v>#VALUE!</v>
      </c>
      <c r="AF293" t="e" cm="1">
        <f t="array" aca="1" ref="AF293" ca="1">IF($S293="","",INDIRECT("$Z"&amp;$S293))</f>
        <v>#VALUE!</v>
      </c>
      <c r="AG293" t="str">
        <f t="shared" si="66"/>
        <v/>
      </c>
      <c r="AH293" t="str" cm="1">
        <f t="array" aca="1" ref="AH293" ca="1">IFERROR(INDIRECT("$ag"&amp;S293),"")</f>
        <v/>
      </c>
      <c r="AI293" t="e" cm="1">
        <f t="array" aca="1" ref="AI293" ca="1">INDIRECT("O"&amp;S293)</f>
        <v>#VALUE!</v>
      </c>
      <c r="AJ293" t="str">
        <f t="shared" si="67"/>
        <v/>
      </c>
    </row>
    <row r="294" spans="1:36" ht="16.5" customHeight="1">
      <c r="A294" s="129"/>
      <c r="B294" s="134"/>
      <c r="C294" s="135"/>
      <c r="D294" s="146"/>
      <c r="E294" s="146"/>
      <c r="F294" s="135"/>
      <c r="G294" s="147"/>
      <c r="H294" s="147"/>
      <c r="I294" s="147"/>
      <c r="J294" s="147"/>
      <c r="K294" s="38"/>
      <c r="L294" s="143"/>
      <c r="M294" s="143"/>
      <c r="N294" s="61"/>
      <c r="O294" s="314"/>
      <c r="Q294" t="str">
        <f t="shared" si="62"/>
        <v/>
      </c>
      <c r="S294" t="e">
        <f t="shared" ca="1" si="71"/>
        <v>#VALUE!</v>
      </c>
      <c r="T294" t="e">
        <f t="shared" ca="1" si="68"/>
        <v>#VALUE!</v>
      </c>
      <c r="U294">
        <f t="shared" si="72"/>
        <v>228</v>
      </c>
      <c r="V294">
        <v>19.2500000000014</v>
      </c>
      <c r="W294">
        <f t="shared" si="73"/>
        <v>19</v>
      </c>
      <c r="X294" t="str" cm="1">
        <f t="array" aca="1" ref="X294" ca="1">IFERROR(INDEX('PC&amp;PD'!$A$1:$AS$19,ROW('PC&amp;PD'!$A$19),MATCH(INDIRECT(T294),'PC&amp;PD'!$A$1:$AS$1,0)),"")</f>
        <v/>
      </c>
      <c r="Y294" t="str">
        <f>IF(OR($N294="",$N294=0),"",IF($N294=$E$7,'Extracted info for SC'!$J$6,IF($N294=#REF!,'Extracted info for SC'!$J$7,IF($N294=#REF!,'Extracted info for SC'!$J$8,IF($N294=#REF!,'Extracted info for SC'!$J$9,IF($N294=#REF!,'Extracted info for SC'!$J$10,IF($N294=#REF!,'Extracted info for SC'!$J$11,IF($N294=#REF!,'Extracted info for SC'!$J$12,IF($N294=#REF!,'Extracted info for SC'!$J$13,IF($N294=#REF!,'Extracted info for SC'!$J$14,IF($N294=#REF!,'Extracted info for SC'!$J$15,IF($N294=#REF!,'Extracted info for SC'!$J$16,IF($N294=#REF!,'Extracted info for SC'!$J$17,IF($N294=#REF!,'Extracted info for SC'!$J$18,""))))))))))))))</f>
        <v/>
      </c>
      <c r="AA294" t="str">
        <f t="shared" si="63"/>
        <v/>
      </c>
      <c r="AB294" t="str">
        <f t="shared" si="64"/>
        <v/>
      </c>
      <c r="AC294" t="e">
        <f t="shared" ca="1" si="65"/>
        <v>#VALUE!</v>
      </c>
      <c r="AD294" t="str" cm="1">
        <f t="array" aca="1" ref="AD294" ca="1">IFERROR(IF((LEFT(INDIRECT("$F"&amp;$S294),4))="GOTS",IF($G294="Organic","GOTS_Organic_raw",(IF($G294="Responsible","GOTS_Responsible",(IF($G294="No Attribute (Conventional)","GOTS_conventional",(IF($G294="Recycled Pre/Post-Consumer","GOTS_pre_post",(IF($G294="In-Conversion","GOTS_in_conversion",(IF($G294="Sustainably Sourced","Sustainably_sourced",(IF($G294="Recycled pre-consumer organic","GOTS_recycled_organic",""))))))))))))),IF($G294="Organic","Organic",(IF($G294="Responsible","Responsible",(IF($G294="No Attribute (Conventional)","No_Attribute_Conventional",(IF($G294="Recycled Pre/Post-Consumer","Recycled_Pre_Post_Consumer",(IF($G294="In-Conversion","In_Conversion",(IF($G294="Recycled Pre-Consumer","Recycled_Pre_Consumer",(IF($G294="Recycled Post-Consumer","Recycled_Post_Consumer",(IF($G294="Sustainably Sourced","Sustainably_sourced",(IF($G294="Recycled pre-consumer organic","GOTS_recycled_organic","")))))))))))))))))),"")</f>
        <v/>
      </c>
      <c r="AE294" t="e" cm="1">
        <f t="array" aca="1" ref="AE294" ca="1">IF($I294="",IF(INDIRECT("$F"&amp;$S294)="","",IF(LEFT(INDIRECT("$F"&amp;$S294),3)="GRS","GRS_RCS_RM",IF((LEFT(INDIRECT("$F"&amp;$S294),3))="RCS","GRS_RCS_RM",IF(INDIRECT("$F"&amp;$S294)="OCS (No Label)","OCS_Conversion_RM",IF(LEFT(INDIRECT("$F"&amp;$S294),3)="OCS","OCS_RM",IF(RIGHT(INDIRECT("$F"&amp;$S294),10)="conversion","GOTS_RM_conversion",IF((LEFT(INDIRECT("$F"&amp;$S294),4))="GOTS","GOTS_RM","Responsible_RM"))))))),"DELETERM")</f>
        <v>#VALUE!</v>
      </c>
      <c r="AF294" t="e" cm="1">
        <f t="array" aca="1" ref="AF294" ca="1">IF($S294="","",INDIRECT("$Z"&amp;$S294))</f>
        <v>#VALUE!</v>
      </c>
      <c r="AG294" t="str">
        <f t="shared" si="66"/>
        <v/>
      </c>
      <c r="AH294" t="str" cm="1">
        <f t="array" aca="1" ref="AH294" ca="1">IFERROR(INDIRECT("$ag"&amp;S294),"")</f>
        <v/>
      </c>
      <c r="AI294" t="e" cm="1">
        <f t="array" aca="1" ref="AI294" ca="1">INDIRECT("O"&amp;S294)</f>
        <v>#VALUE!</v>
      </c>
      <c r="AJ294" t="str">
        <f t="shared" si="67"/>
        <v/>
      </c>
    </row>
    <row r="295" spans="1:36" ht="16.5" customHeight="1">
      <c r="A295" s="129"/>
      <c r="B295" s="134"/>
      <c r="C295" s="135"/>
      <c r="D295" s="146"/>
      <c r="E295" s="146"/>
      <c r="F295" s="135"/>
      <c r="G295" s="147"/>
      <c r="H295" s="147"/>
      <c r="I295" s="147"/>
      <c r="J295" s="147"/>
      <c r="K295" s="38"/>
      <c r="L295" s="143"/>
      <c r="M295" s="143"/>
      <c r="N295" s="61"/>
      <c r="O295" s="314"/>
      <c r="Q295" t="str">
        <f t="shared" si="62"/>
        <v/>
      </c>
      <c r="S295" t="e">
        <f t="shared" ca="1" si="71"/>
        <v>#VALUE!</v>
      </c>
      <c r="T295" t="e">
        <f t="shared" ca="1" si="68"/>
        <v>#VALUE!</v>
      </c>
      <c r="U295">
        <f t="shared" si="72"/>
        <v>228</v>
      </c>
      <c r="V295">
        <v>19.333333333334799</v>
      </c>
      <c r="W295">
        <f t="shared" si="73"/>
        <v>19</v>
      </c>
      <c r="X295" t="str" cm="1">
        <f t="array" aca="1" ref="X295" ca="1">IFERROR(INDEX('PC&amp;PD'!$A$1:$AS$19,ROW('PC&amp;PD'!$A$19),MATCH(INDIRECT(T295),'PC&amp;PD'!$A$1:$AS$1,0)),"")</f>
        <v/>
      </c>
      <c r="Y295" t="str">
        <f>IF(OR($N295="",$N295=0),"",IF($N295=$E$7,'Extracted info for SC'!$J$6,IF($N295=#REF!,'Extracted info for SC'!$J$7,IF($N295=#REF!,'Extracted info for SC'!$J$8,IF($N295=#REF!,'Extracted info for SC'!$J$9,IF($N295=#REF!,'Extracted info for SC'!$J$10,IF($N295=#REF!,'Extracted info for SC'!$J$11,IF($N295=#REF!,'Extracted info for SC'!$J$12,IF($N295=#REF!,'Extracted info for SC'!$J$13,IF($N295=#REF!,'Extracted info for SC'!$J$14,IF($N295=#REF!,'Extracted info for SC'!$J$15,IF($N295=#REF!,'Extracted info for SC'!$J$16,IF($N295=#REF!,'Extracted info for SC'!$J$17,IF($N295=#REF!,'Extracted info for SC'!$J$18,""))))))))))))))</f>
        <v/>
      </c>
      <c r="AA295" t="str">
        <f t="shared" si="63"/>
        <v/>
      </c>
      <c r="AB295" t="str">
        <f t="shared" si="64"/>
        <v/>
      </c>
      <c r="AC295" t="e">
        <f t="shared" ca="1" si="65"/>
        <v>#VALUE!</v>
      </c>
      <c r="AD295" t="str" cm="1">
        <f t="array" aca="1" ref="AD295" ca="1">IFERROR(IF((LEFT(INDIRECT("$F"&amp;$S295),4))="GOTS",IF($G295="Organic","GOTS_Organic_raw",(IF($G295="Responsible","GOTS_Responsible",(IF($G295="No Attribute (Conventional)","GOTS_conventional",(IF($G295="Recycled Pre/Post-Consumer","GOTS_pre_post",(IF($G295="In-Conversion","GOTS_in_conversion",(IF($G295="Sustainably Sourced","Sustainably_sourced",(IF($G295="Recycled pre-consumer organic","GOTS_recycled_organic",""))))))))))))),IF($G295="Organic","Organic",(IF($G295="Responsible","Responsible",(IF($G295="No Attribute (Conventional)","No_Attribute_Conventional",(IF($G295="Recycled Pre/Post-Consumer","Recycled_Pre_Post_Consumer",(IF($G295="In-Conversion","In_Conversion",(IF($G295="Recycled Pre-Consumer","Recycled_Pre_Consumer",(IF($G295="Recycled Post-Consumer","Recycled_Post_Consumer",(IF($G295="Sustainably Sourced","Sustainably_sourced",(IF($G295="Recycled pre-consumer organic","GOTS_recycled_organic","")))))))))))))))))),"")</f>
        <v/>
      </c>
      <c r="AE295" t="e" cm="1">
        <f t="array" aca="1" ref="AE295" ca="1">IF($I295="",IF(INDIRECT("$F"&amp;$S295)="","",IF(LEFT(INDIRECT("$F"&amp;$S295),3)="GRS","GRS_RCS_RM",IF((LEFT(INDIRECT("$F"&amp;$S295),3))="RCS","GRS_RCS_RM",IF(INDIRECT("$F"&amp;$S295)="OCS (No Label)","OCS_Conversion_RM",IF(LEFT(INDIRECT("$F"&amp;$S295),3)="OCS","OCS_RM",IF(RIGHT(INDIRECT("$F"&amp;$S295),10)="conversion","GOTS_RM_conversion",IF((LEFT(INDIRECT("$F"&amp;$S295),4))="GOTS","GOTS_RM","Responsible_RM"))))))),"DELETERM")</f>
        <v>#VALUE!</v>
      </c>
      <c r="AF295" t="e" cm="1">
        <f t="array" aca="1" ref="AF295" ca="1">IF($S295="","",INDIRECT("$Z"&amp;$S295))</f>
        <v>#VALUE!</v>
      </c>
      <c r="AG295" t="str">
        <f t="shared" si="66"/>
        <v/>
      </c>
      <c r="AH295" t="str" cm="1">
        <f t="array" aca="1" ref="AH295" ca="1">IFERROR(INDIRECT("$ag"&amp;S295),"")</f>
        <v/>
      </c>
      <c r="AI295" t="e" cm="1">
        <f t="array" aca="1" ref="AI295" ca="1">INDIRECT("O"&amp;S295)</f>
        <v>#VALUE!</v>
      </c>
      <c r="AJ295" t="str">
        <f t="shared" si="67"/>
        <v/>
      </c>
    </row>
    <row r="296" spans="1:36" ht="16.5" customHeight="1">
      <c r="A296" s="129"/>
      <c r="B296" s="134"/>
      <c r="C296" s="135"/>
      <c r="D296" s="146"/>
      <c r="E296" s="146"/>
      <c r="F296" s="135"/>
      <c r="G296" s="147"/>
      <c r="H296" s="147"/>
      <c r="I296" s="147"/>
      <c r="J296" s="147"/>
      <c r="K296" s="38"/>
      <c r="L296" s="143"/>
      <c r="M296" s="143"/>
      <c r="N296" s="61"/>
      <c r="O296" s="314"/>
      <c r="Q296" t="str">
        <f t="shared" si="62"/>
        <v/>
      </c>
      <c r="S296" t="e">
        <f t="shared" ca="1" si="71"/>
        <v>#VALUE!</v>
      </c>
      <c r="T296" t="e">
        <f t="shared" ca="1" si="68"/>
        <v>#VALUE!</v>
      </c>
      <c r="U296">
        <f t="shared" si="72"/>
        <v>228</v>
      </c>
      <c r="V296">
        <v>19.4166666666681</v>
      </c>
      <c r="W296">
        <f t="shared" si="73"/>
        <v>19</v>
      </c>
      <c r="X296" t="str" cm="1">
        <f t="array" aca="1" ref="X296" ca="1">IFERROR(INDEX('PC&amp;PD'!$A$1:$AS$19,ROW('PC&amp;PD'!$A$19),MATCH(INDIRECT(T296),'PC&amp;PD'!$A$1:$AS$1,0)),"")</f>
        <v/>
      </c>
      <c r="Y296" t="str">
        <f>IF(OR($N296="",$N296=0),"",IF($N296=$E$7,'Extracted info for SC'!$J$6,IF($N296=#REF!,'Extracted info for SC'!$J$7,IF($N296=#REF!,'Extracted info for SC'!$J$8,IF($N296=#REF!,'Extracted info for SC'!$J$9,IF($N296=#REF!,'Extracted info for SC'!$J$10,IF($N296=#REF!,'Extracted info for SC'!$J$11,IF($N296=#REF!,'Extracted info for SC'!$J$12,IF($N296=#REF!,'Extracted info for SC'!$J$13,IF($N296=#REF!,'Extracted info for SC'!$J$14,IF($N296=#REF!,'Extracted info for SC'!$J$15,IF($N296=#REF!,'Extracted info for SC'!$J$16,IF($N296=#REF!,'Extracted info for SC'!$J$17,IF($N296=#REF!,'Extracted info for SC'!$J$18,""))))))))))))))</f>
        <v/>
      </c>
      <c r="AA296" t="str">
        <f t="shared" si="63"/>
        <v/>
      </c>
      <c r="AB296" t="str">
        <f t="shared" si="64"/>
        <v/>
      </c>
      <c r="AC296" t="e">
        <f t="shared" ca="1" si="65"/>
        <v>#VALUE!</v>
      </c>
      <c r="AD296" t="str" cm="1">
        <f t="array" aca="1" ref="AD296" ca="1">IFERROR(IF((LEFT(INDIRECT("$F"&amp;$S296),4))="GOTS",IF($G296="Organic","GOTS_Organic_raw",(IF($G296="Responsible","GOTS_Responsible",(IF($G296="No Attribute (Conventional)","GOTS_conventional",(IF($G296="Recycled Pre/Post-Consumer","GOTS_pre_post",(IF($G296="In-Conversion","GOTS_in_conversion",(IF($G296="Sustainably Sourced","Sustainably_sourced",(IF($G296="Recycled pre-consumer organic","GOTS_recycled_organic",""))))))))))))),IF($G296="Organic","Organic",(IF($G296="Responsible","Responsible",(IF($G296="No Attribute (Conventional)","No_Attribute_Conventional",(IF($G296="Recycled Pre/Post-Consumer","Recycled_Pre_Post_Consumer",(IF($G296="In-Conversion","In_Conversion",(IF($G296="Recycled Pre-Consumer","Recycled_Pre_Consumer",(IF($G296="Recycled Post-Consumer","Recycled_Post_Consumer",(IF($G296="Sustainably Sourced","Sustainably_sourced",(IF($G296="Recycled pre-consumer organic","GOTS_recycled_organic","")))))))))))))))))),"")</f>
        <v/>
      </c>
      <c r="AE296" t="e" cm="1">
        <f t="array" aca="1" ref="AE296" ca="1">IF($I296="",IF(INDIRECT("$F"&amp;$S296)="","",IF(LEFT(INDIRECT("$F"&amp;$S296),3)="GRS","GRS_RCS_RM",IF((LEFT(INDIRECT("$F"&amp;$S296),3))="RCS","GRS_RCS_RM",IF(INDIRECT("$F"&amp;$S296)="OCS (No Label)","OCS_Conversion_RM",IF(LEFT(INDIRECT("$F"&amp;$S296),3)="OCS","OCS_RM",IF(RIGHT(INDIRECT("$F"&amp;$S296),10)="conversion","GOTS_RM_conversion",IF((LEFT(INDIRECT("$F"&amp;$S296),4))="GOTS","GOTS_RM","Responsible_RM"))))))),"DELETERM")</f>
        <v>#VALUE!</v>
      </c>
      <c r="AF296" t="e" cm="1">
        <f t="array" aca="1" ref="AF296" ca="1">IF($S296="","",INDIRECT("$Z"&amp;$S296))</f>
        <v>#VALUE!</v>
      </c>
      <c r="AG296" t="str">
        <f t="shared" si="66"/>
        <v/>
      </c>
      <c r="AH296" t="str" cm="1">
        <f t="array" aca="1" ref="AH296" ca="1">IFERROR(INDIRECT("$ag"&amp;S296),"")</f>
        <v/>
      </c>
      <c r="AI296" t="e" cm="1">
        <f t="array" aca="1" ref="AI296" ca="1">INDIRECT("O"&amp;S296)</f>
        <v>#VALUE!</v>
      </c>
      <c r="AJ296" t="str">
        <f t="shared" si="67"/>
        <v/>
      </c>
    </row>
    <row r="297" spans="1:36" ht="16.5" customHeight="1">
      <c r="A297" s="130"/>
      <c r="B297" s="136"/>
      <c r="C297" s="137"/>
      <c r="D297" s="146"/>
      <c r="E297" s="146"/>
      <c r="F297" s="137"/>
      <c r="G297" s="147"/>
      <c r="H297" s="147"/>
      <c r="I297" s="147"/>
      <c r="J297" s="147"/>
      <c r="K297" s="38"/>
      <c r="L297" s="144"/>
      <c r="M297" s="144"/>
      <c r="N297" s="61"/>
      <c r="O297" s="314"/>
      <c r="Q297" t="str">
        <f t="shared" si="62"/>
        <v/>
      </c>
      <c r="S297" t="e">
        <f t="shared" ca="1" si="71"/>
        <v>#VALUE!</v>
      </c>
      <c r="T297" t="e">
        <f t="shared" ca="1" si="68"/>
        <v>#VALUE!</v>
      </c>
      <c r="U297">
        <f t="shared" si="72"/>
        <v>228</v>
      </c>
      <c r="V297">
        <v>19.500000000001499</v>
      </c>
      <c r="W297">
        <f t="shared" si="73"/>
        <v>19</v>
      </c>
      <c r="X297" t="str" cm="1">
        <f t="array" aca="1" ref="X297" ca="1">IFERROR(INDEX('PC&amp;PD'!$A$1:$AS$19,ROW('PC&amp;PD'!$A$19),MATCH(INDIRECT(T297),'PC&amp;PD'!$A$1:$AS$1,0)),"")</f>
        <v/>
      </c>
      <c r="Y297" t="str">
        <f>IF(OR($N297="",$N297=0),"",IF($N297=$E$7,'Extracted info for SC'!$J$6,IF($N297=#REF!,'Extracted info for SC'!$J$7,IF($N297=#REF!,'Extracted info for SC'!$J$8,IF($N297=#REF!,'Extracted info for SC'!$J$9,IF($N297=#REF!,'Extracted info for SC'!$J$10,IF($N297=#REF!,'Extracted info for SC'!$J$11,IF($N297=#REF!,'Extracted info for SC'!$J$12,IF($N297=#REF!,'Extracted info for SC'!$J$13,IF($N297=#REF!,'Extracted info for SC'!$J$14,IF($N297=#REF!,'Extracted info for SC'!$J$15,IF($N297=#REF!,'Extracted info for SC'!$J$16,IF($N297=#REF!,'Extracted info for SC'!$J$17,IF($N297=#REF!,'Extracted info for SC'!$J$18,""))))))))))))))</f>
        <v/>
      </c>
      <c r="AA297" t="str">
        <f t="shared" si="63"/>
        <v/>
      </c>
      <c r="AB297" t="str">
        <f t="shared" si="64"/>
        <v/>
      </c>
      <c r="AC297" t="e">
        <f t="shared" ca="1" si="65"/>
        <v>#VALUE!</v>
      </c>
      <c r="AD297" t="str" cm="1">
        <f t="array" aca="1" ref="AD297" ca="1">IFERROR(IF((LEFT(INDIRECT("$F"&amp;$S297),4))="GOTS",IF($G297="Organic","GOTS_Organic_raw",(IF($G297="Responsible","GOTS_Responsible",(IF($G297="No Attribute (Conventional)","GOTS_conventional",(IF($G297="Recycled Pre/Post-Consumer","GOTS_pre_post",(IF($G297="In-Conversion","GOTS_in_conversion",(IF($G297="Sustainably Sourced","Sustainably_sourced",(IF($G297="Recycled pre-consumer organic","GOTS_recycled_organic",""))))))))))))),IF($G297="Organic","Organic",(IF($G297="Responsible","Responsible",(IF($G297="No Attribute (Conventional)","No_Attribute_Conventional",(IF($G297="Recycled Pre/Post-Consumer","Recycled_Pre_Post_Consumer",(IF($G297="In-Conversion","In_Conversion",(IF($G297="Recycled Pre-Consumer","Recycled_Pre_Consumer",(IF($G297="Recycled Post-Consumer","Recycled_Post_Consumer",(IF($G297="Sustainably Sourced","Sustainably_sourced",(IF($G297="Recycled pre-consumer organic","GOTS_recycled_organic","")))))))))))))))))),"")</f>
        <v/>
      </c>
      <c r="AE297" t="e" cm="1">
        <f t="array" aca="1" ref="AE297" ca="1">IF($I297="",IF(INDIRECT("$F"&amp;$S297)="","",IF(LEFT(INDIRECT("$F"&amp;$S297),3)="GRS","GRS_RCS_RM",IF((LEFT(INDIRECT("$F"&amp;$S297),3))="RCS","GRS_RCS_RM",IF(INDIRECT("$F"&amp;$S297)="OCS (No Label)","OCS_Conversion_RM",IF(LEFT(INDIRECT("$F"&amp;$S297),3)="OCS","OCS_RM",IF(RIGHT(INDIRECT("$F"&amp;$S297),10)="conversion","GOTS_RM_conversion",IF((LEFT(INDIRECT("$F"&amp;$S297),4))="GOTS","GOTS_RM","Responsible_RM"))))))),"DELETERM")</f>
        <v>#VALUE!</v>
      </c>
      <c r="AF297" t="e" cm="1">
        <f t="array" aca="1" ref="AF297" ca="1">IF($S297="","",INDIRECT("$Z"&amp;$S297))</f>
        <v>#VALUE!</v>
      </c>
      <c r="AG297" t="str">
        <f t="shared" si="66"/>
        <v/>
      </c>
      <c r="AH297" t="str" cm="1">
        <f t="array" aca="1" ref="AH297" ca="1">IFERROR(INDIRECT("$ag"&amp;S297),"")</f>
        <v/>
      </c>
      <c r="AI297" t="e" cm="1">
        <f t="array" aca="1" ref="AI297" ca="1">INDIRECT("O"&amp;S297)</f>
        <v>#VALUE!</v>
      </c>
      <c r="AJ297" t="str">
        <f t="shared" si="67"/>
        <v/>
      </c>
    </row>
    <row r="298" spans="1:36" ht="16.5" customHeight="1">
      <c r="A298" s="130"/>
      <c r="B298" s="136"/>
      <c r="C298" s="137"/>
      <c r="D298" s="146"/>
      <c r="E298" s="146"/>
      <c r="F298" s="137"/>
      <c r="G298" s="147"/>
      <c r="H298" s="147"/>
      <c r="I298" s="147"/>
      <c r="J298" s="147"/>
      <c r="K298" s="38"/>
      <c r="L298" s="144"/>
      <c r="M298" s="144"/>
      <c r="N298" s="61"/>
      <c r="O298" s="314"/>
      <c r="Q298" t="str">
        <f t="shared" si="62"/>
        <v/>
      </c>
      <c r="S298" t="e">
        <f t="shared" ca="1" si="71"/>
        <v>#VALUE!</v>
      </c>
      <c r="T298" t="e">
        <f t="shared" ca="1" si="68"/>
        <v>#VALUE!</v>
      </c>
      <c r="U298">
        <f t="shared" si="72"/>
        <v>228</v>
      </c>
      <c r="V298">
        <v>19.583333333334799</v>
      </c>
      <c r="W298">
        <f t="shared" si="73"/>
        <v>19</v>
      </c>
      <c r="X298" t="str" cm="1">
        <f t="array" aca="1" ref="X298" ca="1">IFERROR(INDEX('PC&amp;PD'!$A$1:$AS$19,ROW('PC&amp;PD'!$A$19),MATCH(INDIRECT(T298),'PC&amp;PD'!$A$1:$AS$1,0)),"")</f>
        <v/>
      </c>
      <c r="Y298" t="str">
        <f>IF(OR($N298="",$N298=0),"",IF($N298=$E$7,'Extracted info for SC'!$J$6,IF($N298=#REF!,'Extracted info for SC'!$J$7,IF($N298=#REF!,'Extracted info for SC'!$J$8,IF($N298=#REF!,'Extracted info for SC'!$J$9,IF($N298=#REF!,'Extracted info for SC'!$J$10,IF($N298=#REF!,'Extracted info for SC'!$J$11,IF($N298=#REF!,'Extracted info for SC'!$J$12,IF($N298=#REF!,'Extracted info for SC'!$J$13,IF($N298=#REF!,'Extracted info for SC'!$J$14,IF($N298=#REF!,'Extracted info for SC'!$J$15,IF($N298=#REF!,'Extracted info for SC'!$J$16,IF($N298=#REF!,'Extracted info for SC'!$J$17,IF($N298=#REF!,'Extracted info for SC'!$J$18,""))))))))))))))</f>
        <v/>
      </c>
      <c r="AA298" t="str">
        <f t="shared" si="63"/>
        <v/>
      </c>
      <c r="AB298" t="str">
        <f t="shared" si="64"/>
        <v/>
      </c>
      <c r="AC298" t="e">
        <f t="shared" ca="1" si="65"/>
        <v>#VALUE!</v>
      </c>
      <c r="AD298" t="str" cm="1">
        <f t="array" aca="1" ref="AD298" ca="1">IFERROR(IF((LEFT(INDIRECT("$F"&amp;$S298),4))="GOTS",IF($G298="Organic","GOTS_Organic_raw",(IF($G298="Responsible","GOTS_Responsible",(IF($G298="No Attribute (Conventional)","GOTS_conventional",(IF($G298="Recycled Pre/Post-Consumer","GOTS_pre_post",(IF($G298="In-Conversion","GOTS_in_conversion",(IF($G298="Sustainably Sourced","Sustainably_sourced",(IF($G298="Recycled pre-consumer organic","GOTS_recycled_organic",""))))))))))))),IF($G298="Organic","Organic",(IF($G298="Responsible","Responsible",(IF($G298="No Attribute (Conventional)","No_Attribute_Conventional",(IF($G298="Recycled Pre/Post-Consumer","Recycled_Pre_Post_Consumer",(IF($G298="In-Conversion","In_Conversion",(IF($G298="Recycled Pre-Consumer","Recycled_Pre_Consumer",(IF($G298="Recycled Post-Consumer","Recycled_Post_Consumer",(IF($G298="Sustainably Sourced","Sustainably_sourced",(IF($G298="Recycled pre-consumer organic","GOTS_recycled_organic","")))))))))))))))))),"")</f>
        <v/>
      </c>
      <c r="AE298" t="e" cm="1">
        <f t="array" aca="1" ref="AE298" ca="1">IF($I298="",IF(INDIRECT("$F"&amp;$S298)="","",IF(LEFT(INDIRECT("$F"&amp;$S298),3)="GRS","GRS_RCS_RM",IF((LEFT(INDIRECT("$F"&amp;$S298),3))="RCS","GRS_RCS_RM",IF(INDIRECT("$F"&amp;$S298)="OCS (No Label)","OCS_Conversion_RM",IF(LEFT(INDIRECT("$F"&amp;$S298),3)="OCS","OCS_RM",IF(RIGHT(INDIRECT("$F"&amp;$S298),10)="conversion","GOTS_RM_conversion",IF((LEFT(INDIRECT("$F"&amp;$S298),4))="GOTS","GOTS_RM","Responsible_RM"))))))),"DELETERM")</f>
        <v>#VALUE!</v>
      </c>
      <c r="AF298" t="e" cm="1">
        <f t="array" aca="1" ref="AF298" ca="1">IF($S298="","",INDIRECT("$Z"&amp;$S298))</f>
        <v>#VALUE!</v>
      </c>
      <c r="AG298" t="str">
        <f t="shared" si="66"/>
        <v/>
      </c>
      <c r="AH298" t="str" cm="1">
        <f t="array" aca="1" ref="AH298" ca="1">IFERROR(INDIRECT("$ag"&amp;S298),"")</f>
        <v/>
      </c>
      <c r="AI298" t="e" cm="1">
        <f t="array" aca="1" ref="AI298" ca="1">INDIRECT("O"&amp;S298)</f>
        <v>#VALUE!</v>
      </c>
      <c r="AJ298" t="str">
        <f t="shared" si="67"/>
        <v/>
      </c>
    </row>
    <row r="299" spans="1:36" ht="16.5" customHeight="1">
      <c r="A299" s="130"/>
      <c r="B299" s="136"/>
      <c r="C299" s="137"/>
      <c r="D299" s="146"/>
      <c r="E299" s="146"/>
      <c r="F299" s="137"/>
      <c r="G299" s="147"/>
      <c r="H299" s="147"/>
      <c r="I299" s="147"/>
      <c r="J299" s="147"/>
      <c r="K299" s="38"/>
      <c r="L299" s="144"/>
      <c r="M299" s="144"/>
      <c r="N299" s="61"/>
      <c r="O299" s="314"/>
      <c r="Q299" t="str">
        <f t="shared" si="62"/>
        <v/>
      </c>
      <c r="S299" t="e">
        <f t="shared" ca="1" si="71"/>
        <v>#VALUE!</v>
      </c>
      <c r="T299" t="e">
        <f t="shared" ca="1" si="68"/>
        <v>#VALUE!</v>
      </c>
      <c r="U299">
        <f t="shared" si="72"/>
        <v>228</v>
      </c>
      <c r="V299">
        <v>19.6666666666681</v>
      </c>
      <c r="W299">
        <f t="shared" si="73"/>
        <v>19</v>
      </c>
      <c r="X299" t="str" cm="1">
        <f t="array" aca="1" ref="X299" ca="1">IFERROR(INDEX('PC&amp;PD'!$A$1:$AS$19,ROW('PC&amp;PD'!$A$19),MATCH(INDIRECT(T299),'PC&amp;PD'!$A$1:$AS$1,0)),"")</f>
        <v/>
      </c>
      <c r="Y299" t="str">
        <f>IF(OR($N299="",$N299=0),"",IF($N299=$E$7,'Extracted info for SC'!$J$6,IF($N299=#REF!,'Extracted info for SC'!$J$7,IF($N299=#REF!,'Extracted info for SC'!$J$8,IF($N299=#REF!,'Extracted info for SC'!$J$9,IF($N299=#REF!,'Extracted info for SC'!$J$10,IF($N299=#REF!,'Extracted info for SC'!$J$11,IF($N299=#REF!,'Extracted info for SC'!$J$12,IF($N299=#REF!,'Extracted info for SC'!$J$13,IF($N299=#REF!,'Extracted info for SC'!$J$14,IF($N299=#REF!,'Extracted info for SC'!$J$15,IF($N299=#REF!,'Extracted info for SC'!$J$16,IF($N299=#REF!,'Extracted info for SC'!$J$17,IF($N299=#REF!,'Extracted info for SC'!$J$18,""))))))))))))))</f>
        <v/>
      </c>
      <c r="AA299" t="str">
        <f t="shared" si="63"/>
        <v/>
      </c>
      <c r="AB299" t="str">
        <f t="shared" si="64"/>
        <v/>
      </c>
      <c r="AC299" t="e">
        <f t="shared" ca="1" si="65"/>
        <v>#VALUE!</v>
      </c>
      <c r="AD299" t="str" cm="1">
        <f t="array" aca="1" ref="AD299" ca="1">IFERROR(IF((LEFT(INDIRECT("$F"&amp;$S299),4))="GOTS",IF($G299="Organic","GOTS_Organic_raw",(IF($G299="Responsible","GOTS_Responsible",(IF($G299="No Attribute (Conventional)","GOTS_conventional",(IF($G299="Recycled Pre/Post-Consumer","GOTS_pre_post",(IF($G299="In-Conversion","GOTS_in_conversion",(IF($G299="Sustainably Sourced","Sustainably_sourced",(IF($G299="Recycled pre-consumer organic","GOTS_recycled_organic",""))))))))))))),IF($G299="Organic","Organic",(IF($G299="Responsible","Responsible",(IF($G299="No Attribute (Conventional)","No_Attribute_Conventional",(IF($G299="Recycled Pre/Post-Consumer","Recycled_Pre_Post_Consumer",(IF($G299="In-Conversion","In_Conversion",(IF($G299="Recycled Pre-Consumer","Recycled_Pre_Consumer",(IF($G299="Recycled Post-Consumer","Recycled_Post_Consumer",(IF($G299="Sustainably Sourced","Sustainably_sourced",(IF($G299="Recycled pre-consumer organic","GOTS_recycled_organic","")))))))))))))))))),"")</f>
        <v/>
      </c>
      <c r="AE299" t="e" cm="1">
        <f t="array" aca="1" ref="AE299" ca="1">IF($I299="",IF(INDIRECT("$F"&amp;$S299)="","",IF(LEFT(INDIRECT("$F"&amp;$S299),3)="GRS","GRS_RCS_RM",IF((LEFT(INDIRECT("$F"&amp;$S299),3))="RCS","GRS_RCS_RM",IF(INDIRECT("$F"&amp;$S299)="OCS (No Label)","OCS_Conversion_RM",IF(LEFT(INDIRECT("$F"&amp;$S299),3)="OCS","OCS_RM",IF(RIGHT(INDIRECT("$F"&amp;$S299),10)="conversion","GOTS_RM_conversion",IF((LEFT(INDIRECT("$F"&amp;$S299),4))="GOTS","GOTS_RM","Responsible_RM"))))))),"DELETERM")</f>
        <v>#VALUE!</v>
      </c>
      <c r="AF299" t="e" cm="1">
        <f t="array" aca="1" ref="AF299" ca="1">IF($S299="","",INDIRECT("$Z"&amp;$S299))</f>
        <v>#VALUE!</v>
      </c>
      <c r="AG299" t="str">
        <f t="shared" si="66"/>
        <v/>
      </c>
      <c r="AH299" t="str" cm="1">
        <f t="array" aca="1" ref="AH299" ca="1">IFERROR(INDIRECT("$ag"&amp;S299),"")</f>
        <v/>
      </c>
      <c r="AI299" t="e" cm="1">
        <f t="array" aca="1" ref="AI299" ca="1">INDIRECT("O"&amp;S299)</f>
        <v>#VALUE!</v>
      </c>
      <c r="AJ299" t="str">
        <f t="shared" si="67"/>
        <v/>
      </c>
    </row>
    <row r="300" spans="1:36" ht="16.5" customHeight="1">
      <c r="A300" s="130"/>
      <c r="B300" s="136"/>
      <c r="C300" s="137"/>
      <c r="D300" s="146"/>
      <c r="E300" s="146"/>
      <c r="F300" s="137"/>
      <c r="G300" s="147"/>
      <c r="H300" s="147"/>
      <c r="I300" s="147"/>
      <c r="J300" s="147"/>
      <c r="K300" s="38"/>
      <c r="L300" s="144"/>
      <c r="M300" s="144"/>
      <c r="N300" s="61"/>
      <c r="O300" s="314"/>
      <c r="Q300" t="str">
        <f t="shared" si="62"/>
        <v/>
      </c>
      <c r="S300" t="e">
        <f t="shared" ca="1" si="71"/>
        <v>#VALUE!</v>
      </c>
      <c r="T300" t="e">
        <f t="shared" ca="1" si="68"/>
        <v>#VALUE!</v>
      </c>
      <c r="U300">
        <f t="shared" si="72"/>
        <v>228</v>
      </c>
      <c r="V300">
        <v>19.750000000001499</v>
      </c>
      <c r="W300">
        <f t="shared" si="73"/>
        <v>19</v>
      </c>
      <c r="X300" t="str" cm="1">
        <f t="array" aca="1" ref="X300" ca="1">IFERROR(INDEX('PC&amp;PD'!$A$1:$AS$19,ROW('PC&amp;PD'!$A$19),MATCH(INDIRECT(T300),'PC&amp;PD'!$A$1:$AS$1,0)),"")</f>
        <v/>
      </c>
      <c r="Y300" t="str">
        <f>IF(OR($N300="",$N300=0),"",IF($N300=$E$7,'Extracted info for SC'!$J$6,IF($N300=#REF!,'Extracted info for SC'!$J$7,IF($N300=#REF!,'Extracted info for SC'!$J$8,IF($N300=#REF!,'Extracted info for SC'!$J$9,IF($N300=#REF!,'Extracted info for SC'!$J$10,IF($N300=#REF!,'Extracted info for SC'!$J$11,IF($N300=#REF!,'Extracted info for SC'!$J$12,IF($N300=#REF!,'Extracted info for SC'!$J$13,IF($N300=#REF!,'Extracted info for SC'!$J$14,IF($N300=#REF!,'Extracted info for SC'!$J$15,IF($N300=#REF!,'Extracted info for SC'!$J$16,IF($N300=#REF!,'Extracted info for SC'!$J$17,IF($N300=#REF!,'Extracted info for SC'!$J$18,""))))))))))))))</f>
        <v/>
      </c>
      <c r="AA300" t="str">
        <f t="shared" si="63"/>
        <v/>
      </c>
      <c r="AB300" t="str">
        <f t="shared" si="64"/>
        <v/>
      </c>
      <c r="AC300" t="e">
        <f t="shared" ca="1" si="65"/>
        <v>#VALUE!</v>
      </c>
      <c r="AD300" t="str" cm="1">
        <f t="array" aca="1" ref="AD300" ca="1">IFERROR(IF((LEFT(INDIRECT("$F"&amp;$S300),4))="GOTS",IF($G300="Organic","GOTS_Organic_raw",(IF($G300="Responsible","GOTS_Responsible",(IF($G300="No Attribute (Conventional)","GOTS_conventional",(IF($G300="Recycled Pre/Post-Consumer","GOTS_pre_post",(IF($G300="In-Conversion","GOTS_in_conversion",(IF($G300="Sustainably Sourced","Sustainably_sourced",(IF($G300="Recycled pre-consumer organic","GOTS_recycled_organic",""))))))))))))),IF($G300="Organic","Organic",(IF($G300="Responsible","Responsible",(IF($G300="No Attribute (Conventional)","No_Attribute_Conventional",(IF($G300="Recycled Pre/Post-Consumer","Recycled_Pre_Post_Consumer",(IF($G300="In-Conversion","In_Conversion",(IF($G300="Recycled Pre-Consumer","Recycled_Pre_Consumer",(IF($G300="Recycled Post-Consumer","Recycled_Post_Consumer",(IF($G300="Sustainably Sourced","Sustainably_sourced",(IF($G300="Recycled pre-consumer organic","GOTS_recycled_organic","")))))))))))))))))),"")</f>
        <v/>
      </c>
      <c r="AE300" t="e" cm="1">
        <f t="array" aca="1" ref="AE300" ca="1">IF($I300="",IF(INDIRECT("$F"&amp;$S300)="","",IF(LEFT(INDIRECT("$F"&amp;$S300),3)="GRS","GRS_RCS_RM",IF((LEFT(INDIRECT("$F"&amp;$S300),3))="RCS","GRS_RCS_RM",IF(INDIRECT("$F"&amp;$S300)="OCS (No Label)","OCS_Conversion_RM",IF(LEFT(INDIRECT("$F"&amp;$S300),3)="OCS","OCS_RM",IF(RIGHT(INDIRECT("$F"&amp;$S300),10)="conversion","GOTS_RM_conversion",IF((LEFT(INDIRECT("$F"&amp;$S300),4))="GOTS","GOTS_RM","Responsible_RM"))))))),"DELETERM")</f>
        <v>#VALUE!</v>
      </c>
      <c r="AF300" t="e" cm="1">
        <f t="array" aca="1" ref="AF300" ca="1">IF($S300="","",INDIRECT("$Z"&amp;$S300))</f>
        <v>#VALUE!</v>
      </c>
      <c r="AG300" t="str">
        <f t="shared" si="66"/>
        <v/>
      </c>
      <c r="AH300" t="str" cm="1">
        <f t="array" aca="1" ref="AH300" ca="1">IFERROR(INDIRECT("$ag"&amp;S300),"")</f>
        <v/>
      </c>
      <c r="AI300" t="e" cm="1">
        <f t="array" aca="1" ref="AI300" ca="1">INDIRECT("O"&amp;S300)</f>
        <v>#VALUE!</v>
      </c>
      <c r="AJ300" t="str">
        <f t="shared" si="67"/>
        <v/>
      </c>
    </row>
    <row r="301" spans="1:36" ht="16.5" customHeight="1">
      <c r="A301" s="130"/>
      <c r="B301" s="136"/>
      <c r="C301" s="137"/>
      <c r="D301" s="146"/>
      <c r="E301" s="146"/>
      <c r="F301" s="137"/>
      <c r="G301" s="147"/>
      <c r="H301" s="147"/>
      <c r="I301" s="147"/>
      <c r="J301" s="147"/>
      <c r="K301" s="38"/>
      <c r="L301" s="144"/>
      <c r="M301" s="144"/>
      <c r="N301" s="61"/>
      <c r="O301" s="314"/>
      <c r="Q301" t="str">
        <f t="shared" si="62"/>
        <v/>
      </c>
      <c r="S301" t="e">
        <f t="shared" ca="1" si="71"/>
        <v>#VALUE!</v>
      </c>
      <c r="T301" t="e">
        <f t="shared" ca="1" si="68"/>
        <v>#VALUE!</v>
      </c>
      <c r="U301">
        <f t="shared" si="72"/>
        <v>228</v>
      </c>
      <c r="V301">
        <v>19.833333333334799</v>
      </c>
      <c r="W301">
        <f t="shared" si="73"/>
        <v>19</v>
      </c>
      <c r="X301" t="str" cm="1">
        <f t="array" aca="1" ref="X301" ca="1">IFERROR(INDEX('PC&amp;PD'!$A$1:$AS$19,ROW('PC&amp;PD'!$A$19),MATCH(INDIRECT(T301),'PC&amp;PD'!$A$1:$AS$1,0)),"")</f>
        <v/>
      </c>
      <c r="Y301" t="str">
        <f>IF(OR($N301="",$N301=0),"",IF($N301=$E$7,'Extracted info for SC'!$J$6,IF($N301=#REF!,'Extracted info for SC'!$J$7,IF($N301=#REF!,'Extracted info for SC'!$J$8,IF($N301=#REF!,'Extracted info for SC'!$J$9,IF($N301=#REF!,'Extracted info for SC'!$J$10,IF($N301=#REF!,'Extracted info for SC'!$J$11,IF($N301=#REF!,'Extracted info for SC'!$J$12,IF($N301=#REF!,'Extracted info for SC'!$J$13,IF($N301=#REF!,'Extracted info for SC'!$J$14,IF($N301=#REF!,'Extracted info for SC'!$J$15,IF($N301=#REF!,'Extracted info for SC'!$J$16,IF($N301=#REF!,'Extracted info for SC'!$J$17,IF($N301=#REF!,'Extracted info for SC'!$J$18,""))))))))))))))</f>
        <v/>
      </c>
      <c r="AA301" t="str">
        <f t="shared" si="63"/>
        <v/>
      </c>
      <c r="AB301" t="str">
        <f t="shared" si="64"/>
        <v/>
      </c>
      <c r="AC301" t="e">
        <f t="shared" ca="1" si="65"/>
        <v>#VALUE!</v>
      </c>
      <c r="AD301" t="str" cm="1">
        <f t="array" aca="1" ref="AD301" ca="1">IFERROR(IF((LEFT(INDIRECT("$F"&amp;$S301),4))="GOTS",IF($G301="Organic","GOTS_Organic_raw",(IF($G301="Responsible","GOTS_Responsible",(IF($G301="No Attribute (Conventional)","GOTS_conventional",(IF($G301="Recycled Pre/Post-Consumer","GOTS_pre_post",(IF($G301="In-Conversion","GOTS_in_conversion",(IF($G301="Sustainably Sourced","Sustainably_sourced",(IF($G301="Recycled pre-consumer organic","GOTS_recycled_organic",""))))))))))))),IF($G301="Organic","Organic",(IF($G301="Responsible","Responsible",(IF($G301="No Attribute (Conventional)","No_Attribute_Conventional",(IF($G301="Recycled Pre/Post-Consumer","Recycled_Pre_Post_Consumer",(IF($G301="In-Conversion","In_Conversion",(IF($G301="Recycled Pre-Consumer","Recycled_Pre_Consumer",(IF($G301="Recycled Post-Consumer","Recycled_Post_Consumer",(IF($G301="Sustainably Sourced","Sustainably_sourced",(IF($G301="Recycled pre-consumer organic","GOTS_recycled_organic","")))))))))))))))))),"")</f>
        <v/>
      </c>
      <c r="AE301" t="e" cm="1">
        <f t="array" aca="1" ref="AE301" ca="1">IF($I301="",IF(INDIRECT("$F"&amp;$S301)="","",IF(LEFT(INDIRECT("$F"&amp;$S301),3)="GRS","GRS_RCS_RM",IF((LEFT(INDIRECT("$F"&amp;$S301),3))="RCS","GRS_RCS_RM",IF(INDIRECT("$F"&amp;$S301)="OCS (No Label)","OCS_Conversion_RM",IF(LEFT(INDIRECT("$F"&amp;$S301),3)="OCS","OCS_RM",IF(RIGHT(INDIRECT("$F"&amp;$S301),10)="conversion","GOTS_RM_conversion",IF((LEFT(INDIRECT("$F"&amp;$S301),4))="GOTS","GOTS_RM","Responsible_RM"))))))),"DELETERM")</f>
        <v>#VALUE!</v>
      </c>
      <c r="AF301" t="e" cm="1">
        <f t="array" aca="1" ref="AF301" ca="1">IF($S301="","",INDIRECT("$Z"&amp;$S301))</f>
        <v>#VALUE!</v>
      </c>
      <c r="AG301" t="str">
        <f t="shared" si="66"/>
        <v/>
      </c>
      <c r="AH301" t="str" cm="1">
        <f t="array" aca="1" ref="AH301" ca="1">IFERROR(INDIRECT("$ag"&amp;S301),"")</f>
        <v/>
      </c>
      <c r="AI301" t="e" cm="1">
        <f t="array" aca="1" ref="AI301" ca="1">INDIRECT("O"&amp;S301)</f>
        <v>#VALUE!</v>
      </c>
      <c r="AJ301" t="str">
        <f t="shared" si="67"/>
        <v/>
      </c>
    </row>
    <row r="302" spans="1:36" ht="16.5" customHeight="1" thickBot="1">
      <c r="A302" s="131"/>
      <c r="B302" s="138"/>
      <c r="C302" s="139"/>
      <c r="D302" s="148"/>
      <c r="E302" s="148"/>
      <c r="F302" s="139"/>
      <c r="G302" s="149"/>
      <c r="H302" s="149"/>
      <c r="I302" s="149"/>
      <c r="J302" s="149"/>
      <c r="K302" s="39"/>
      <c r="L302" s="145"/>
      <c r="M302" s="145"/>
      <c r="N302" s="62"/>
      <c r="O302" s="315"/>
      <c r="Q302" t="str">
        <f t="shared" si="62"/>
        <v/>
      </c>
      <c r="S302" t="e">
        <f t="shared" ca="1" si="71"/>
        <v>#VALUE!</v>
      </c>
      <c r="T302" t="e">
        <f t="shared" ca="1" si="68"/>
        <v>#VALUE!</v>
      </c>
      <c r="U302">
        <f t="shared" si="72"/>
        <v>228</v>
      </c>
      <c r="V302">
        <v>19.916666666668199</v>
      </c>
      <c r="W302">
        <f t="shared" si="73"/>
        <v>19</v>
      </c>
      <c r="X302" t="str" cm="1">
        <f t="array" aca="1" ref="X302" ca="1">IFERROR(INDEX('PC&amp;PD'!$A$1:$AS$19,ROW('PC&amp;PD'!$A$19),MATCH(INDIRECT(T302),'PC&amp;PD'!$A$1:$AS$1,0)),"")</f>
        <v/>
      </c>
      <c r="Y302" t="str">
        <f>IF(OR($N302="",$N302=0),"",IF($N302=$E$7,'Extracted info for SC'!$J$6,IF($N302=#REF!,'Extracted info for SC'!$J$7,IF($N302=#REF!,'Extracted info for SC'!$J$8,IF($N302=#REF!,'Extracted info for SC'!$J$9,IF($N302=#REF!,'Extracted info for SC'!$J$10,IF($N302=#REF!,'Extracted info for SC'!$J$11,IF($N302=#REF!,'Extracted info for SC'!$J$12,IF($N302=#REF!,'Extracted info for SC'!$J$13,IF($N302=#REF!,'Extracted info for SC'!$J$14,IF($N302=#REF!,'Extracted info for SC'!$J$15,IF($N302=#REF!,'Extracted info for SC'!$J$16,IF($N302=#REF!,'Extracted info for SC'!$J$17,IF($N302=#REF!,'Extracted info for SC'!$J$18,""))))))))))))))</f>
        <v/>
      </c>
      <c r="AA302" t="str">
        <f t="shared" si="63"/>
        <v/>
      </c>
      <c r="AB302" t="str">
        <f t="shared" si="64"/>
        <v/>
      </c>
      <c r="AC302" t="e">
        <f t="shared" ca="1" si="65"/>
        <v>#VALUE!</v>
      </c>
      <c r="AD302" t="str" cm="1">
        <f t="array" aca="1" ref="AD302" ca="1">IFERROR(IF((LEFT(INDIRECT("$F"&amp;$S302),4))="GOTS",IF($G302="Organic","GOTS_Organic_raw",(IF($G302="Responsible","GOTS_Responsible",(IF($G302="No Attribute (Conventional)","GOTS_conventional",(IF($G302="Recycled Pre/Post-Consumer","GOTS_pre_post",(IF($G302="In-Conversion","GOTS_in_conversion",(IF($G302="Sustainably Sourced","Sustainably_sourced",(IF($G302="Recycled pre-consumer organic","GOTS_recycled_organic",""))))))))))))),IF($G302="Organic","Organic",(IF($G302="Responsible","Responsible",(IF($G302="No Attribute (Conventional)","No_Attribute_Conventional",(IF($G302="Recycled Pre/Post-Consumer","Recycled_Pre_Post_Consumer",(IF($G302="In-Conversion","In_Conversion",(IF($G302="Recycled Pre-Consumer","Recycled_Pre_Consumer",(IF($G302="Recycled Post-Consumer","Recycled_Post_Consumer",(IF($G302="Sustainably Sourced","Sustainably_sourced",(IF($G302="Recycled pre-consumer organic","GOTS_recycled_organic","")))))))))))))))))),"")</f>
        <v/>
      </c>
      <c r="AE302" t="e" cm="1">
        <f t="array" aca="1" ref="AE302" ca="1">IF($I302="",IF(INDIRECT("$F"&amp;$S302)="","",IF(LEFT(INDIRECT("$F"&amp;$S302),3)="GRS","GRS_RCS_RM",IF((LEFT(INDIRECT("$F"&amp;$S302),3))="RCS","GRS_RCS_RM",IF(INDIRECT("$F"&amp;$S302)="OCS (No Label)","OCS_Conversion_RM",IF(LEFT(INDIRECT("$F"&amp;$S302),3)="OCS","OCS_RM",IF(RIGHT(INDIRECT("$F"&amp;$S302),10)="conversion","GOTS_RM_conversion",IF((LEFT(INDIRECT("$F"&amp;$S302),4))="GOTS","GOTS_RM","Responsible_RM"))))))),"DELETERM")</f>
        <v>#VALUE!</v>
      </c>
      <c r="AF302" t="e" cm="1">
        <f t="array" aca="1" ref="AF302" ca="1">IF($S302="","",INDIRECT("$Z"&amp;$S302))</f>
        <v>#VALUE!</v>
      </c>
      <c r="AG302" t="str">
        <f t="shared" si="66"/>
        <v/>
      </c>
      <c r="AH302" t="str" cm="1">
        <f t="array" aca="1" ref="AH302" ca="1">IFERROR(INDIRECT("$ag"&amp;S302),"")</f>
        <v/>
      </c>
      <c r="AI302" t="e" cm="1">
        <f t="array" aca="1" ref="AI302" ca="1">INDIRECT("O"&amp;S302)</f>
        <v>#VALUE!</v>
      </c>
      <c r="AJ302" t="str">
        <f t="shared" si="67"/>
        <v/>
      </c>
    </row>
    <row r="303" spans="1:36" ht="16.5" customHeight="1">
      <c r="A303" s="128" t="str">
        <f>IF(B303="","",COUNTA($B$63:$B303))</f>
        <v/>
      </c>
      <c r="B303" s="132"/>
      <c r="C303" s="133"/>
      <c r="D303" s="140"/>
      <c r="E303" s="140"/>
      <c r="F303" s="133"/>
      <c r="G303" s="141"/>
      <c r="H303" s="141"/>
      <c r="I303" s="141"/>
      <c r="J303" s="141"/>
      <c r="K303" s="37"/>
      <c r="L303" s="142" t="str">
        <f>IF(R303="","",LEFT(R303,LEN(R303)-2))</f>
        <v/>
      </c>
      <c r="M303" s="142"/>
      <c r="N303" s="60"/>
      <c r="O303" s="313"/>
      <c r="Q303" t="str">
        <f t="shared" si="62"/>
        <v/>
      </c>
      <c r="R303" t="str">
        <f t="shared" ref="R303" si="78">CONCATENATE($Q303,Q304,Q305,Q306,Q307,Q308,$Q309,$Q310,$Q311,$Q312,$Q313,$Q314)</f>
        <v/>
      </c>
      <c r="S303" t="e">
        <f t="shared" ca="1" si="71"/>
        <v>#VALUE!</v>
      </c>
      <c r="T303" t="e">
        <f t="shared" ca="1" si="68"/>
        <v>#VALUE!</v>
      </c>
      <c r="U303">
        <f t="shared" si="72"/>
        <v>240</v>
      </c>
      <c r="V303">
        <v>20.000000000001499</v>
      </c>
      <c r="W303">
        <f t="shared" si="73"/>
        <v>20</v>
      </c>
      <c r="X303" t="str" cm="1">
        <f t="array" aca="1" ref="X303" ca="1">IFERROR(INDEX('PC&amp;PD'!$A$1:$AS$19,ROW('PC&amp;PD'!$A$19),MATCH(INDIRECT(T303),'PC&amp;PD'!$A$1:$AS$1,0)),"")</f>
        <v/>
      </c>
      <c r="Y303" t="str">
        <f>IF(OR($N303="",$N303=0),"",IF($N303=$E$7,'Extracted info for SC'!$J$6,IF($N303=#REF!,'Extracted info for SC'!$J$7,IF($N303=#REF!,'Extracted info for SC'!$J$8,IF($N303=#REF!,'Extracted info for SC'!$J$9,IF($N303=#REF!,'Extracted info for SC'!$J$10,IF($N303=#REF!,'Extracted info for SC'!$J$11,IF($N303=#REF!,'Extracted info for SC'!$J$12,IF($N303=#REF!,'Extracted info for SC'!$J$13,IF($N303=#REF!,'Extracted info for SC'!$J$14,IF($N303=#REF!,'Extracted info for SC'!$J$15,IF($N303=#REF!,'Extracted info for SC'!$J$16,IF($N303=#REF!,'Extracted info for SC'!$J$17,IF($N303=#REF!,'Extracted info for SC'!$J$18,""))))))))))))))</f>
        <v/>
      </c>
      <c r="Z303" t="str">
        <f t="shared" ref="Z303" si="79">IFERROR(IF($F303="OCS 100","OCS (OCS 100)",IF($F303="OCS Blended","OCS (OCS Blended)",IF($F303="OCS (No Label)","OCS (No Label)",IF($F303="RCS 100","RCS (RCS 100)",IF($F303="RCS Blended","RCS (RCS Blended)",IF($F303="GRS","GRS (GRS)",IF($F303="GRS (No Label)", "GRS (No Label)",IF($F303="RDS","RDS (RDS)",IF($F303="RWS","RWS (RWS)",IF($F303="RAS","RAS (RAS)",IF($F303="RMS","RMS (RMS)",IF($F303="GOTS Organic","GOTS (Organic)",IF($F303="GOTS Made with organic","GOTS (Made with Organic)",IF($F303="GOTS Organic - in conversion","GOTS (Organic - In Conversion)",IF($F303="GOTS Made with organic - in conversion","GOTS (Made with Organic - In Conversion)",""))))))))))))))),"")</f>
        <v/>
      </c>
      <c r="AA303" t="str">
        <f t="shared" si="63"/>
        <v/>
      </c>
      <c r="AB303" t="str">
        <f t="shared" si="64"/>
        <v/>
      </c>
      <c r="AC303" t="e">
        <f t="shared" ca="1" si="65"/>
        <v>#VALUE!</v>
      </c>
      <c r="AD303" t="str" cm="1">
        <f t="array" aca="1" ref="AD303" ca="1">IFERROR(IF((LEFT(INDIRECT("$F"&amp;$S303),4))="GOTS",IF($G303="Organic","GOTS_Organic_raw",(IF($G303="Responsible","GOTS_Responsible",(IF($G303="No Attribute (Conventional)","GOTS_conventional",(IF($G303="Recycled Pre/Post-Consumer","GOTS_pre_post",(IF($G303="In-Conversion","GOTS_in_conversion",(IF($G303="Sustainably Sourced","Sustainably_sourced",(IF($G303="Recycled pre-consumer organic","GOTS_recycled_organic",""))))))))))))),IF($G303="Organic","Organic",(IF($G303="Responsible","Responsible",(IF($G303="No Attribute (Conventional)","No_Attribute_Conventional",(IF($G303="Recycled Pre/Post-Consumer","Recycled_Pre_Post_Consumer",(IF($G303="In-Conversion","In_Conversion",(IF($G303="Recycled Pre-Consumer","Recycled_Pre_Consumer",(IF($G303="Recycled Post-Consumer","Recycled_Post_Consumer",(IF($G303="Sustainably Sourced","Sustainably_sourced",(IF($G303="Recycled pre-consumer organic","GOTS_recycled_organic","")))))))))))))))))),"")</f>
        <v/>
      </c>
      <c r="AE303" t="e" cm="1">
        <f t="array" aca="1" ref="AE303" ca="1">IF($I303="",IF(INDIRECT("$F"&amp;$S303)="","",IF(LEFT(INDIRECT("$F"&amp;$S303),3)="GRS","GRS_RCS_RM",IF((LEFT(INDIRECT("$F"&amp;$S303),3))="RCS","GRS_RCS_RM",IF(INDIRECT("$F"&amp;$S303)="OCS (No Label)","OCS_Conversion_RM",IF(LEFT(INDIRECT("$F"&amp;$S303),3)="OCS","OCS_RM",IF(RIGHT(INDIRECT("$F"&amp;$S303),10)="conversion","GOTS_RM_conversion",IF((LEFT(INDIRECT("$F"&amp;$S303),4))="GOTS","GOTS_RM","Responsible_RM"))))))),"DELETERM")</f>
        <v>#VALUE!</v>
      </c>
      <c r="AF303" t="e" cm="1">
        <f t="array" aca="1" ref="AF303" ca="1">IF($S303="","",INDIRECT("$Z"&amp;$S303))</f>
        <v>#VALUE!</v>
      </c>
      <c r="AG303" t="str">
        <f t="shared" si="66"/>
        <v/>
      </c>
      <c r="AH303" t="str" cm="1">
        <f t="array" aca="1" ref="AH303" ca="1">IFERROR(INDIRECT("$ag"&amp;S303),"")</f>
        <v/>
      </c>
      <c r="AI303" t="e" cm="1">
        <f t="array" aca="1" ref="AI303" ca="1">INDIRECT("O"&amp;S303)</f>
        <v>#VALUE!</v>
      </c>
      <c r="AJ303" t="str">
        <f t="shared" si="67"/>
        <v/>
      </c>
    </row>
    <row r="304" spans="1:36" ht="16.5" customHeight="1">
      <c r="A304" s="129"/>
      <c r="B304" s="134"/>
      <c r="C304" s="135"/>
      <c r="D304" s="146"/>
      <c r="E304" s="146"/>
      <c r="F304" s="135"/>
      <c r="G304" s="147"/>
      <c r="H304" s="147"/>
      <c r="I304" s="147"/>
      <c r="J304" s="147"/>
      <c r="K304" s="38"/>
      <c r="L304" s="143"/>
      <c r="M304" s="143"/>
      <c r="N304" s="61"/>
      <c r="O304" s="314"/>
      <c r="Q304" t="str">
        <f t="shared" si="62"/>
        <v/>
      </c>
      <c r="S304" t="e">
        <f t="shared" ca="1" si="71"/>
        <v>#VALUE!</v>
      </c>
      <c r="T304" t="e">
        <f t="shared" ca="1" si="68"/>
        <v>#VALUE!</v>
      </c>
      <c r="U304">
        <f t="shared" si="72"/>
        <v>240</v>
      </c>
      <c r="V304">
        <v>20.083333333334799</v>
      </c>
      <c r="W304">
        <f t="shared" si="73"/>
        <v>20</v>
      </c>
      <c r="X304" t="str" cm="1">
        <f t="array" aca="1" ref="X304" ca="1">IFERROR(INDEX('PC&amp;PD'!$A$1:$AS$19,ROW('PC&amp;PD'!$A$19),MATCH(INDIRECT(T304),'PC&amp;PD'!$A$1:$AS$1,0)),"")</f>
        <v/>
      </c>
      <c r="Y304" t="str">
        <f>IF(OR($N304="",$N304=0),"",IF($N304=$E$7,'Extracted info for SC'!$J$6,IF($N304=#REF!,'Extracted info for SC'!$J$7,IF($N304=#REF!,'Extracted info for SC'!$J$8,IF($N304=#REF!,'Extracted info for SC'!$J$9,IF($N304=#REF!,'Extracted info for SC'!$J$10,IF($N304=#REF!,'Extracted info for SC'!$J$11,IF($N304=#REF!,'Extracted info for SC'!$J$12,IF($N304=#REF!,'Extracted info for SC'!$J$13,IF($N304=#REF!,'Extracted info for SC'!$J$14,IF($N304=#REF!,'Extracted info for SC'!$J$15,IF($N304=#REF!,'Extracted info for SC'!$J$16,IF($N304=#REF!,'Extracted info for SC'!$J$17,IF($N304=#REF!,'Extracted info for SC'!$J$18,""))))))))))))))</f>
        <v/>
      </c>
      <c r="AA304" t="str">
        <f t="shared" si="63"/>
        <v/>
      </c>
      <c r="AB304" t="str">
        <f t="shared" si="64"/>
        <v/>
      </c>
      <c r="AC304" t="e">
        <f t="shared" ca="1" si="65"/>
        <v>#VALUE!</v>
      </c>
      <c r="AD304" t="str" cm="1">
        <f t="array" aca="1" ref="AD304" ca="1">IFERROR(IF((LEFT(INDIRECT("$F"&amp;$S304),4))="GOTS",IF($G304="Organic","GOTS_Organic_raw",(IF($G304="Responsible","GOTS_Responsible",(IF($G304="No Attribute (Conventional)","GOTS_conventional",(IF($G304="Recycled Pre/Post-Consumer","GOTS_pre_post",(IF($G304="In-Conversion","GOTS_in_conversion",(IF($G304="Sustainably Sourced","Sustainably_sourced",(IF($G304="Recycled pre-consumer organic","GOTS_recycled_organic",""))))))))))))),IF($G304="Organic","Organic",(IF($G304="Responsible","Responsible",(IF($G304="No Attribute (Conventional)","No_Attribute_Conventional",(IF($G304="Recycled Pre/Post-Consumer","Recycled_Pre_Post_Consumer",(IF($G304="In-Conversion","In_Conversion",(IF($G304="Recycled Pre-Consumer","Recycled_Pre_Consumer",(IF($G304="Recycled Post-Consumer","Recycled_Post_Consumer",(IF($G304="Sustainably Sourced","Sustainably_sourced",(IF($G304="Recycled pre-consumer organic","GOTS_recycled_organic","")))))))))))))))))),"")</f>
        <v/>
      </c>
      <c r="AE304" t="e" cm="1">
        <f t="array" aca="1" ref="AE304" ca="1">IF($I304="",IF(INDIRECT("$F"&amp;$S304)="","",IF(LEFT(INDIRECT("$F"&amp;$S304),3)="GRS","GRS_RCS_RM",IF((LEFT(INDIRECT("$F"&amp;$S304),3))="RCS","GRS_RCS_RM",IF(INDIRECT("$F"&amp;$S304)="OCS (No Label)","OCS_Conversion_RM",IF(LEFT(INDIRECT("$F"&amp;$S304),3)="OCS","OCS_RM",IF(RIGHT(INDIRECT("$F"&amp;$S304),10)="conversion","GOTS_RM_conversion",IF((LEFT(INDIRECT("$F"&amp;$S304),4))="GOTS","GOTS_RM","Responsible_RM"))))))),"DELETERM")</f>
        <v>#VALUE!</v>
      </c>
      <c r="AF304" t="e" cm="1">
        <f t="array" aca="1" ref="AF304" ca="1">IF($S304="","",INDIRECT("$Z"&amp;$S304))</f>
        <v>#VALUE!</v>
      </c>
      <c r="AG304" t="str">
        <f t="shared" si="66"/>
        <v/>
      </c>
      <c r="AH304" t="str" cm="1">
        <f t="array" aca="1" ref="AH304" ca="1">IFERROR(INDIRECT("$ag"&amp;S304),"")</f>
        <v/>
      </c>
      <c r="AI304" t="e" cm="1">
        <f t="array" aca="1" ref="AI304" ca="1">INDIRECT("O"&amp;S304)</f>
        <v>#VALUE!</v>
      </c>
      <c r="AJ304" t="str">
        <f t="shared" si="67"/>
        <v/>
      </c>
    </row>
    <row r="305" spans="1:36" ht="16.5" customHeight="1">
      <c r="A305" s="129"/>
      <c r="B305" s="134"/>
      <c r="C305" s="135"/>
      <c r="D305" s="146"/>
      <c r="E305" s="146"/>
      <c r="F305" s="135"/>
      <c r="G305" s="147"/>
      <c r="H305" s="147"/>
      <c r="I305" s="147"/>
      <c r="J305" s="147"/>
      <c r="K305" s="38"/>
      <c r="L305" s="143"/>
      <c r="M305" s="143"/>
      <c r="N305" s="61"/>
      <c r="O305" s="314"/>
      <c r="Q305" t="str">
        <f t="shared" si="62"/>
        <v/>
      </c>
      <c r="S305" t="e">
        <f t="shared" ca="1" si="71"/>
        <v>#VALUE!</v>
      </c>
      <c r="T305" t="e">
        <f t="shared" ca="1" si="68"/>
        <v>#VALUE!</v>
      </c>
      <c r="U305">
        <f t="shared" si="72"/>
        <v>240</v>
      </c>
      <c r="V305">
        <v>20.166666666668199</v>
      </c>
      <c r="W305">
        <f t="shared" si="73"/>
        <v>20</v>
      </c>
      <c r="X305" t="str" cm="1">
        <f t="array" aca="1" ref="X305" ca="1">IFERROR(INDEX('PC&amp;PD'!$A$1:$AS$19,ROW('PC&amp;PD'!$A$19),MATCH(INDIRECT(T305),'PC&amp;PD'!$A$1:$AS$1,0)),"")</f>
        <v/>
      </c>
      <c r="Y305" t="str">
        <f>IF(OR($N305="",$N305=0),"",IF($N305=$E$7,'Extracted info for SC'!$J$6,IF($N305=#REF!,'Extracted info for SC'!$J$7,IF($N305=#REF!,'Extracted info for SC'!$J$8,IF($N305=#REF!,'Extracted info for SC'!$J$9,IF($N305=#REF!,'Extracted info for SC'!$J$10,IF($N305=#REF!,'Extracted info for SC'!$J$11,IF($N305=#REF!,'Extracted info for SC'!$J$12,IF($N305=#REF!,'Extracted info for SC'!$J$13,IF($N305=#REF!,'Extracted info for SC'!$J$14,IF($N305=#REF!,'Extracted info for SC'!$J$15,IF($N305=#REF!,'Extracted info for SC'!$J$16,IF($N305=#REF!,'Extracted info for SC'!$J$17,IF($N305=#REF!,'Extracted info for SC'!$J$18,""))))))))))))))</f>
        <v/>
      </c>
      <c r="AA305" t="str">
        <f t="shared" si="63"/>
        <v/>
      </c>
      <c r="AB305" t="str">
        <f t="shared" si="64"/>
        <v/>
      </c>
      <c r="AC305" t="e">
        <f t="shared" ca="1" si="65"/>
        <v>#VALUE!</v>
      </c>
      <c r="AD305" t="str" cm="1">
        <f t="array" aca="1" ref="AD305" ca="1">IFERROR(IF((LEFT(INDIRECT("$F"&amp;$S305),4))="GOTS",IF($G305="Organic","GOTS_Organic_raw",(IF($G305="Responsible","GOTS_Responsible",(IF($G305="No Attribute (Conventional)","GOTS_conventional",(IF($G305="Recycled Pre/Post-Consumer","GOTS_pre_post",(IF($G305="In-Conversion","GOTS_in_conversion",(IF($G305="Sustainably Sourced","Sustainably_sourced",(IF($G305="Recycled pre-consumer organic","GOTS_recycled_organic",""))))))))))))),IF($G305="Organic","Organic",(IF($G305="Responsible","Responsible",(IF($G305="No Attribute (Conventional)","No_Attribute_Conventional",(IF($G305="Recycled Pre/Post-Consumer","Recycled_Pre_Post_Consumer",(IF($G305="In-Conversion","In_Conversion",(IF($G305="Recycled Pre-Consumer","Recycled_Pre_Consumer",(IF($G305="Recycled Post-Consumer","Recycled_Post_Consumer",(IF($G305="Sustainably Sourced","Sustainably_sourced",(IF($G305="Recycled pre-consumer organic","GOTS_recycled_organic","")))))))))))))))))),"")</f>
        <v/>
      </c>
      <c r="AE305" t="e" cm="1">
        <f t="array" aca="1" ref="AE305" ca="1">IF($I305="",IF(INDIRECT("$F"&amp;$S305)="","",IF(LEFT(INDIRECT("$F"&amp;$S305),3)="GRS","GRS_RCS_RM",IF((LEFT(INDIRECT("$F"&amp;$S305),3))="RCS","GRS_RCS_RM",IF(INDIRECT("$F"&amp;$S305)="OCS (No Label)","OCS_Conversion_RM",IF(LEFT(INDIRECT("$F"&amp;$S305),3)="OCS","OCS_RM",IF(RIGHT(INDIRECT("$F"&amp;$S305),10)="conversion","GOTS_RM_conversion",IF((LEFT(INDIRECT("$F"&amp;$S305),4))="GOTS","GOTS_RM","Responsible_RM"))))))),"DELETERM")</f>
        <v>#VALUE!</v>
      </c>
      <c r="AF305" t="e" cm="1">
        <f t="array" aca="1" ref="AF305" ca="1">IF($S305="","",INDIRECT("$Z"&amp;$S305))</f>
        <v>#VALUE!</v>
      </c>
      <c r="AG305" t="str">
        <f t="shared" si="66"/>
        <v/>
      </c>
      <c r="AH305" t="str" cm="1">
        <f t="array" aca="1" ref="AH305" ca="1">IFERROR(INDIRECT("$ag"&amp;S305),"")</f>
        <v/>
      </c>
      <c r="AI305" t="e" cm="1">
        <f t="array" aca="1" ref="AI305" ca="1">INDIRECT("O"&amp;S305)</f>
        <v>#VALUE!</v>
      </c>
      <c r="AJ305" t="str">
        <f t="shared" si="67"/>
        <v/>
      </c>
    </row>
    <row r="306" spans="1:36" ht="16.5" customHeight="1">
      <c r="A306" s="129"/>
      <c r="B306" s="134"/>
      <c r="C306" s="135"/>
      <c r="D306" s="146"/>
      <c r="E306" s="146"/>
      <c r="F306" s="135"/>
      <c r="G306" s="147"/>
      <c r="H306" s="147"/>
      <c r="I306" s="147"/>
      <c r="J306" s="147"/>
      <c r="K306" s="38"/>
      <c r="L306" s="143"/>
      <c r="M306" s="143"/>
      <c r="N306" s="61"/>
      <c r="O306" s="314"/>
      <c r="Q306" t="str">
        <f t="shared" si="62"/>
        <v/>
      </c>
      <c r="S306" t="e">
        <f t="shared" ca="1" si="71"/>
        <v>#VALUE!</v>
      </c>
      <c r="T306" t="e">
        <f t="shared" ca="1" si="68"/>
        <v>#VALUE!</v>
      </c>
      <c r="U306">
        <f t="shared" si="72"/>
        <v>240</v>
      </c>
      <c r="V306">
        <v>20.250000000001499</v>
      </c>
      <c r="W306">
        <f t="shared" si="73"/>
        <v>20</v>
      </c>
      <c r="X306" t="str" cm="1">
        <f t="array" aca="1" ref="X306" ca="1">IFERROR(INDEX('PC&amp;PD'!$A$1:$AS$19,ROW('PC&amp;PD'!$A$19),MATCH(INDIRECT(T306),'PC&amp;PD'!$A$1:$AS$1,0)),"")</f>
        <v/>
      </c>
      <c r="Y306" t="str">
        <f>IF(OR($N306="",$N306=0),"",IF($N306=$E$7,'Extracted info for SC'!$J$6,IF($N306=#REF!,'Extracted info for SC'!$J$7,IF($N306=#REF!,'Extracted info for SC'!$J$8,IF($N306=#REF!,'Extracted info for SC'!$J$9,IF($N306=#REF!,'Extracted info for SC'!$J$10,IF($N306=#REF!,'Extracted info for SC'!$J$11,IF($N306=#REF!,'Extracted info for SC'!$J$12,IF($N306=#REF!,'Extracted info for SC'!$J$13,IF($N306=#REF!,'Extracted info for SC'!$J$14,IF($N306=#REF!,'Extracted info for SC'!$J$15,IF($N306=#REF!,'Extracted info for SC'!$J$16,IF($N306=#REF!,'Extracted info for SC'!$J$17,IF($N306=#REF!,'Extracted info for SC'!$J$18,""))))))))))))))</f>
        <v/>
      </c>
      <c r="AA306" t="str">
        <f t="shared" si="63"/>
        <v/>
      </c>
      <c r="AB306" t="str">
        <f t="shared" si="64"/>
        <v/>
      </c>
      <c r="AC306" t="e">
        <f t="shared" ca="1" si="65"/>
        <v>#VALUE!</v>
      </c>
      <c r="AD306" t="str" cm="1">
        <f t="array" aca="1" ref="AD306" ca="1">IFERROR(IF((LEFT(INDIRECT("$F"&amp;$S306),4))="GOTS",IF($G306="Organic","GOTS_Organic_raw",(IF($G306="Responsible","GOTS_Responsible",(IF($G306="No Attribute (Conventional)","GOTS_conventional",(IF($G306="Recycled Pre/Post-Consumer","GOTS_pre_post",(IF($G306="In-Conversion","GOTS_in_conversion",(IF($G306="Sustainably Sourced","Sustainably_sourced",(IF($G306="Recycled pre-consumer organic","GOTS_recycled_organic",""))))))))))))),IF($G306="Organic","Organic",(IF($G306="Responsible","Responsible",(IF($G306="No Attribute (Conventional)","No_Attribute_Conventional",(IF($G306="Recycled Pre/Post-Consumer","Recycled_Pre_Post_Consumer",(IF($G306="In-Conversion","In_Conversion",(IF($G306="Recycled Pre-Consumer","Recycled_Pre_Consumer",(IF($G306="Recycled Post-Consumer","Recycled_Post_Consumer",(IF($G306="Sustainably Sourced","Sustainably_sourced",(IF($G306="Recycled pre-consumer organic","GOTS_recycled_organic","")))))))))))))))))),"")</f>
        <v/>
      </c>
      <c r="AE306" t="e" cm="1">
        <f t="array" aca="1" ref="AE306" ca="1">IF($I306="",IF(INDIRECT("$F"&amp;$S306)="","",IF(LEFT(INDIRECT("$F"&amp;$S306),3)="GRS","GRS_RCS_RM",IF((LEFT(INDIRECT("$F"&amp;$S306),3))="RCS","GRS_RCS_RM",IF(INDIRECT("$F"&amp;$S306)="OCS (No Label)","OCS_Conversion_RM",IF(LEFT(INDIRECT("$F"&amp;$S306),3)="OCS","OCS_RM",IF(RIGHT(INDIRECT("$F"&amp;$S306),10)="conversion","GOTS_RM_conversion",IF((LEFT(INDIRECT("$F"&amp;$S306),4))="GOTS","GOTS_RM","Responsible_RM"))))))),"DELETERM")</f>
        <v>#VALUE!</v>
      </c>
      <c r="AF306" t="e" cm="1">
        <f t="array" aca="1" ref="AF306" ca="1">IF($S306="","",INDIRECT("$Z"&amp;$S306))</f>
        <v>#VALUE!</v>
      </c>
      <c r="AG306" t="str">
        <f t="shared" si="66"/>
        <v/>
      </c>
      <c r="AH306" t="str" cm="1">
        <f t="array" aca="1" ref="AH306" ca="1">IFERROR(INDIRECT("$ag"&amp;S306),"")</f>
        <v/>
      </c>
      <c r="AI306" t="e" cm="1">
        <f t="array" aca="1" ref="AI306" ca="1">INDIRECT("O"&amp;S306)</f>
        <v>#VALUE!</v>
      </c>
      <c r="AJ306" t="str">
        <f t="shared" si="67"/>
        <v/>
      </c>
    </row>
    <row r="307" spans="1:36" ht="16.5" customHeight="1">
      <c r="A307" s="129"/>
      <c r="B307" s="134"/>
      <c r="C307" s="135"/>
      <c r="D307" s="146"/>
      <c r="E307" s="146"/>
      <c r="F307" s="135"/>
      <c r="G307" s="147"/>
      <c r="H307" s="147"/>
      <c r="I307" s="147"/>
      <c r="J307" s="147"/>
      <c r="K307" s="38"/>
      <c r="L307" s="143"/>
      <c r="M307" s="143"/>
      <c r="N307" s="61"/>
      <c r="O307" s="314"/>
      <c r="Q307" t="str">
        <f t="shared" si="62"/>
        <v/>
      </c>
      <c r="S307" t="e">
        <f t="shared" ca="1" si="71"/>
        <v>#VALUE!</v>
      </c>
      <c r="T307" t="e">
        <f t="shared" ca="1" si="68"/>
        <v>#VALUE!</v>
      </c>
      <c r="U307">
        <f t="shared" si="72"/>
        <v>240</v>
      </c>
      <c r="V307">
        <v>20.333333333334899</v>
      </c>
      <c r="W307">
        <f t="shared" si="73"/>
        <v>20</v>
      </c>
      <c r="X307" t="str" cm="1">
        <f t="array" aca="1" ref="X307" ca="1">IFERROR(INDEX('PC&amp;PD'!$A$1:$AS$19,ROW('PC&amp;PD'!$A$19),MATCH(INDIRECT(T307),'PC&amp;PD'!$A$1:$AS$1,0)),"")</f>
        <v/>
      </c>
      <c r="Y307" t="str">
        <f>IF(OR($N307="",$N307=0),"",IF($N307=$E$7,'Extracted info for SC'!$J$6,IF($N307=#REF!,'Extracted info for SC'!$J$7,IF($N307=#REF!,'Extracted info for SC'!$J$8,IF($N307=#REF!,'Extracted info for SC'!$J$9,IF($N307=#REF!,'Extracted info for SC'!$J$10,IF($N307=#REF!,'Extracted info for SC'!$J$11,IF($N307=#REF!,'Extracted info for SC'!$J$12,IF($N307=#REF!,'Extracted info for SC'!$J$13,IF($N307=#REF!,'Extracted info for SC'!$J$14,IF($N307=#REF!,'Extracted info for SC'!$J$15,IF($N307=#REF!,'Extracted info for SC'!$J$16,IF($N307=#REF!,'Extracted info for SC'!$J$17,IF($N307=#REF!,'Extracted info for SC'!$J$18,""))))))))))))))</f>
        <v/>
      </c>
      <c r="AA307" t="str">
        <f t="shared" si="63"/>
        <v/>
      </c>
      <c r="AB307" t="str">
        <f t="shared" si="64"/>
        <v/>
      </c>
      <c r="AC307" t="e">
        <f t="shared" ca="1" si="65"/>
        <v>#VALUE!</v>
      </c>
      <c r="AD307" t="str" cm="1">
        <f t="array" aca="1" ref="AD307" ca="1">IFERROR(IF((LEFT(INDIRECT("$F"&amp;$S307),4))="GOTS",IF($G307="Organic","GOTS_Organic_raw",(IF($G307="Responsible","GOTS_Responsible",(IF($G307="No Attribute (Conventional)","GOTS_conventional",(IF($G307="Recycled Pre/Post-Consumer","GOTS_pre_post",(IF($G307="In-Conversion","GOTS_in_conversion",(IF($G307="Sustainably Sourced","Sustainably_sourced",(IF($G307="Recycled pre-consumer organic","GOTS_recycled_organic",""))))))))))))),IF($G307="Organic","Organic",(IF($G307="Responsible","Responsible",(IF($G307="No Attribute (Conventional)","No_Attribute_Conventional",(IF($G307="Recycled Pre/Post-Consumer","Recycled_Pre_Post_Consumer",(IF($G307="In-Conversion","In_Conversion",(IF($G307="Recycled Pre-Consumer","Recycled_Pre_Consumer",(IF($G307="Recycled Post-Consumer","Recycled_Post_Consumer",(IF($G307="Sustainably Sourced","Sustainably_sourced",(IF($G307="Recycled pre-consumer organic","GOTS_recycled_organic","")))))))))))))))))),"")</f>
        <v/>
      </c>
      <c r="AE307" t="e" cm="1">
        <f t="array" aca="1" ref="AE307" ca="1">IF($I307="",IF(INDIRECT("$F"&amp;$S307)="","",IF(LEFT(INDIRECT("$F"&amp;$S307),3)="GRS","GRS_RCS_RM",IF((LEFT(INDIRECT("$F"&amp;$S307),3))="RCS","GRS_RCS_RM",IF(INDIRECT("$F"&amp;$S307)="OCS (No Label)","OCS_Conversion_RM",IF(LEFT(INDIRECT("$F"&amp;$S307),3)="OCS","OCS_RM",IF(RIGHT(INDIRECT("$F"&amp;$S307),10)="conversion","GOTS_RM_conversion",IF((LEFT(INDIRECT("$F"&amp;$S307),4))="GOTS","GOTS_RM","Responsible_RM"))))))),"DELETERM")</f>
        <v>#VALUE!</v>
      </c>
      <c r="AF307" t="e" cm="1">
        <f t="array" aca="1" ref="AF307" ca="1">IF($S307="","",INDIRECT("$Z"&amp;$S307))</f>
        <v>#VALUE!</v>
      </c>
      <c r="AG307" t="str">
        <f t="shared" si="66"/>
        <v/>
      </c>
      <c r="AH307" t="str" cm="1">
        <f t="array" aca="1" ref="AH307" ca="1">IFERROR(INDIRECT("$ag"&amp;S307),"")</f>
        <v/>
      </c>
      <c r="AI307" t="e" cm="1">
        <f t="array" aca="1" ref="AI307" ca="1">INDIRECT("O"&amp;S307)</f>
        <v>#VALUE!</v>
      </c>
      <c r="AJ307" t="str">
        <f t="shared" si="67"/>
        <v/>
      </c>
    </row>
    <row r="308" spans="1:36" ht="16.5" customHeight="1">
      <c r="A308" s="129"/>
      <c r="B308" s="134"/>
      <c r="C308" s="135"/>
      <c r="D308" s="146"/>
      <c r="E308" s="146"/>
      <c r="F308" s="135"/>
      <c r="G308" s="147"/>
      <c r="H308" s="147"/>
      <c r="I308" s="147"/>
      <c r="J308" s="147"/>
      <c r="K308" s="38"/>
      <c r="L308" s="143"/>
      <c r="M308" s="143"/>
      <c r="N308" s="61"/>
      <c r="O308" s="314"/>
      <c r="Q308" t="str">
        <f t="shared" si="62"/>
        <v/>
      </c>
      <c r="S308" t="e">
        <f t="shared" ca="1" si="71"/>
        <v>#VALUE!</v>
      </c>
      <c r="T308" t="e">
        <f t="shared" ca="1" si="68"/>
        <v>#VALUE!</v>
      </c>
      <c r="U308">
        <f t="shared" si="72"/>
        <v>240</v>
      </c>
      <c r="V308">
        <v>20.416666666668199</v>
      </c>
      <c r="W308">
        <f t="shared" si="73"/>
        <v>20</v>
      </c>
      <c r="X308" t="str" cm="1">
        <f t="array" aca="1" ref="X308" ca="1">IFERROR(INDEX('PC&amp;PD'!$A$1:$AS$19,ROW('PC&amp;PD'!$A$19),MATCH(INDIRECT(T308),'PC&amp;PD'!$A$1:$AS$1,0)),"")</f>
        <v/>
      </c>
      <c r="Y308" t="str">
        <f>IF(OR($N308="",$N308=0),"",IF($N308=$E$7,'Extracted info for SC'!$J$6,IF($N308=#REF!,'Extracted info for SC'!$J$7,IF($N308=#REF!,'Extracted info for SC'!$J$8,IF($N308=#REF!,'Extracted info for SC'!$J$9,IF($N308=#REF!,'Extracted info for SC'!$J$10,IF($N308=#REF!,'Extracted info for SC'!$J$11,IF($N308=#REF!,'Extracted info for SC'!$J$12,IF($N308=#REF!,'Extracted info for SC'!$J$13,IF($N308=#REF!,'Extracted info for SC'!$J$14,IF($N308=#REF!,'Extracted info for SC'!$J$15,IF($N308=#REF!,'Extracted info for SC'!$J$16,IF($N308=#REF!,'Extracted info for SC'!$J$17,IF($N308=#REF!,'Extracted info for SC'!$J$18,""))))))))))))))</f>
        <v/>
      </c>
      <c r="AA308" t="str">
        <f t="shared" si="63"/>
        <v/>
      </c>
      <c r="AB308" t="str">
        <f t="shared" si="64"/>
        <v/>
      </c>
      <c r="AC308" t="e">
        <f t="shared" ca="1" si="65"/>
        <v>#VALUE!</v>
      </c>
      <c r="AD308" t="str" cm="1">
        <f t="array" aca="1" ref="AD308" ca="1">IFERROR(IF((LEFT(INDIRECT("$F"&amp;$S308),4))="GOTS",IF($G308="Organic","GOTS_Organic_raw",(IF($G308="Responsible","GOTS_Responsible",(IF($G308="No Attribute (Conventional)","GOTS_conventional",(IF($G308="Recycled Pre/Post-Consumer","GOTS_pre_post",(IF($G308="In-Conversion","GOTS_in_conversion",(IF($G308="Sustainably Sourced","Sustainably_sourced",(IF($G308="Recycled pre-consumer organic","GOTS_recycled_organic",""))))))))))))),IF($G308="Organic","Organic",(IF($G308="Responsible","Responsible",(IF($G308="No Attribute (Conventional)","No_Attribute_Conventional",(IF($G308="Recycled Pre/Post-Consumer","Recycled_Pre_Post_Consumer",(IF($G308="In-Conversion","In_Conversion",(IF($G308="Recycled Pre-Consumer","Recycled_Pre_Consumer",(IF($G308="Recycled Post-Consumer","Recycled_Post_Consumer",(IF($G308="Sustainably Sourced","Sustainably_sourced",(IF($G308="Recycled pre-consumer organic","GOTS_recycled_organic","")))))))))))))))))),"")</f>
        <v/>
      </c>
      <c r="AE308" t="e" cm="1">
        <f t="array" aca="1" ref="AE308" ca="1">IF($I308="",IF(INDIRECT("$F"&amp;$S308)="","",IF(LEFT(INDIRECT("$F"&amp;$S308),3)="GRS","GRS_RCS_RM",IF((LEFT(INDIRECT("$F"&amp;$S308),3))="RCS","GRS_RCS_RM",IF(INDIRECT("$F"&amp;$S308)="OCS (No Label)","OCS_Conversion_RM",IF(LEFT(INDIRECT("$F"&amp;$S308),3)="OCS","OCS_RM",IF(RIGHT(INDIRECT("$F"&amp;$S308),10)="conversion","GOTS_RM_conversion",IF((LEFT(INDIRECT("$F"&amp;$S308),4))="GOTS","GOTS_RM","Responsible_RM"))))))),"DELETERM")</f>
        <v>#VALUE!</v>
      </c>
      <c r="AF308" t="e" cm="1">
        <f t="array" aca="1" ref="AF308" ca="1">IF($S308="","",INDIRECT("$Z"&amp;$S308))</f>
        <v>#VALUE!</v>
      </c>
      <c r="AG308" t="str">
        <f t="shared" si="66"/>
        <v/>
      </c>
      <c r="AH308" t="str" cm="1">
        <f t="array" aca="1" ref="AH308" ca="1">IFERROR(INDIRECT("$ag"&amp;S308),"")</f>
        <v/>
      </c>
      <c r="AI308" t="e" cm="1">
        <f t="array" aca="1" ref="AI308" ca="1">INDIRECT("O"&amp;S308)</f>
        <v>#VALUE!</v>
      </c>
      <c r="AJ308" t="str">
        <f t="shared" si="67"/>
        <v/>
      </c>
    </row>
    <row r="309" spans="1:36" ht="16.5" customHeight="1">
      <c r="A309" s="130"/>
      <c r="B309" s="136"/>
      <c r="C309" s="137"/>
      <c r="D309" s="146"/>
      <c r="E309" s="146"/>
      <c r="F309" s="137"/>
      <c r="G309" s="147"/>
      <c r="H309" s="147"/>
      <c r="I309" s="147"/>
      <c r="J309" s="147"/>
      <c r="K309" s="38"/>
      <c r="L309" s="144"/>
      <c r="M309" s="144"/>
      <c r="N309" s="61"/>
      <c r="O309" s="314"/>
      <c r="Q309" t="str">
        <f t="shared" si="62"/>
        <v/>
      </c>
      <c r="S309" t="e">
        <f t="shared" ca="1" si="71"/>
        <v>#VALUE!</v>
      </c>
      <c r="T309" t="e">
        <f t="shared" ca="1" si="68"/>
        <v>#VALUE!</v>
      </c>
      <c r="U309">
        <f t="shared" si="72"/>
        <v>240</v>
      </c>
      <c r="V309">
        <v>20.500000000001499</v>
      </c>
      <c r="W309">
        <f t="shared" si="73"/>
        <v>20</v>
      </c>
      <c r="X309" t="str" cm="1">
        <f t="array" aca="1" ref="X309" ca="1">IFERROR(INDEX('PC&amp;PD'!$A$1:$AS$19,ROW('PC&amp;PD'!$A$19),MATCH(INDIRECT(T309),'PC&amp;PD'!$A$1:$AS$1,0)),"")</f>
        <v/>
      </c>
      <c r="Y309" t="str">
        <f>IF(OR($N309="",$N309=0),"",IF($N309=$E$7,'Extracted info for SC'!$J$6,IF($N309=#REF!,'Extracted info for SC'!$J$7,IF($N309=#REF!,'Extracted info for SC'!$J$8,IF($N309=#REF!,'Extracted info for SC'!$J$9,IF($N309=#REF!,'Extracted info for SC'!$J$10,IF($N309=#REF!,'Extracted info for SC'!$J$11,IF($N309=#REF!,'Extracted info for SC'!$J$12,IF($N309=#REF!,'Extracted info for SC'!$J$13,IF($N309=#REF!,'Extracted info for SC'!$J$14,IF($N309=#REF!,'Extracted info for SC'!$J$15,IF($N309=#REF!,'Extracted info for SC'!$J$16,IF($N309=#REF!,'Extracted info for SC'!$J$17,IF($N309=#REF!,'Extracted info for SC'!$J$18,""))))))))))))))</f>
        <v/>
      </c>
      <c r="AA309" t="str">
        <f t="shared" si="63"/>
        <v/>
      </c>
      <c r="AB309" t="str">
        <f t="shared" si="64"/>
        <v/>
      </c>
      <c r="AC309" t="e">
        <f t="shared" ca="1" si="65"/>
        <v>#VALUE!</v>
      </c>
      <c r="AD309" t="str" cm="1">
        <f t="array" aca="1" ref="AD309" ca="1">IFERROR(IF((LEFT(INDIRECT("$F"&amp;$S309),4))="GOTS",IF($G309="Organic","GOTS_Organic_raw",(IF($G309="Responsible","GOTS_Responsible",(IF($G309="No Attribute (Conventional)","GOTS_conventional",(IF($G309="Recycled Pre/Post-Consumer","GOTS_pre_post",(IF($G309="In-Conversion","GOTS_in_conversion",(IF($G309="Sustainably Sourced","Sustainably_sourced",(IF($G309="Recycled pre-consumer organic","GOTS_recycled_organic",""))))))))))))),IF($G309="Organic","Organic",(IF($G309="Responsible","Responsible",(IF($G309="No Attribute (Conventional)","No_Attribute_Conventional",(IF($G309="Recycled Pre/Post-Consumer","Recycled_Pre_Post_Consumer",(IF($G309="In-Conversion","In_Conversion",(IF($G309="Recycled Pre-Consumer","Recycled_Pre_Consumer",(IF($G309="Recycled Post-Consumer","Recycled_Post_Consumer",(IF($G309="Sustainably Sourced","Sustainably_sourced",(IF($G309="Recycled pre-consumer organic","GOTS_recycled_organic","")))))))))))))))))),"")</f>
        <v/>
      </c>
      <c r="AE309" t="e" cm="1">
        <f t="array" aca="1" ref="AE309" ca="1">IF($I309="",IF(INDIRECT("$F"&amp;$S309)="","",IF(LEFT(INDIRECT("$F"&amp;$S309),3)="GRS","GRS_RCS_RM",IF((LEFT(INDIRECT("$F"&amp;$S309),3))="RCS","GRS_RCS_RM",IF(INDIRECT("$F"&amp;$S309)="OCS (No Label)","OCS_Conversion_RM",IF(LEFT(INDIRECT("$F"&amp;$S309),3)="OCS","OCS_RM",IF(RIGHT(INDIRECT("$F"&amp;$S309),10)="conversion","GOTS_RM_conversion",IF((LEFT(INDIRECT("$F"&amp;$S309),4))="GOTS","GOTS_RM","Responsible_RM"))))))),"DELETERM")</f>
        <v>#VALUE!</v>
      </c>
      <c r="AF309" t="e" cm="1">
        <f t="array" aca="1" ref="AF309" ca="1">IF($S309="","",INDIRECT("$Z"&amp;$S309))</f>
        <v>#VALUE!</v>
      </c>
      <c r="AG309" t="str">
        <f t="shared" si="66"/>
        <v/>
      </c>
      <c r="AH309" t="str" cm="1">
        <f t="array" aca="1" ref="AH309" ca="1">IFERROR(INDIRECT("$ag"&amp;S309),"")</f>
        <v/>
      </c>
      <c r="AI309" t="e" cm="1">
        <f t="array" aca="1" ref="AI309" ca="1">INDIRECT("O"&amp;S309)</f>
        <v>#VALUE!</v>
      </c>
      <c r="AJ309" t="str">
        <f t="shared" si="67"/>
        <v/>
      </c>
    </row>
    <row r="310" spans="1:36" ht="16.5" customHeight="1">
      <c r="A310" s="130"/>
      <c r="B310" s="136"/>
      <c r="C310" s="137"/>
      <c r="D310" s="146"/>
      <c r="E310" s="146"/>
      <c r="F310" s="137"/>
      <c r="G310" s="147"/>
      <c r="H310" s="147"/>
      <c r="I310" s="147"/>
      <c r="J310" s="147"/>
      <c r="K310" s="38"/>
      <c r="L310" s="144"/>
      <c r="M310" s="144"/>
      <c r="N310" s="61"/>
      <c r="O310" s="314"/>
      <c r="Q310" t="str">
        <f t="shared" si="62"/>
        <v/>
      </c>
      <c r="S310" t="e">
        <f t="shared" ca="1" si="71"/>
        <v>#VALUE!</v>
      </c>
      <c r="T310" t="e">
        <f t="shared" ca="1" si="68"/>
        <v>#VALUE!</v>
      </c>
      <c r="U310">
        <f t="shared" si="72"/>
        <v>240</v>
      </c>
      <c r="V310">
        <v>20.583333333334899</v>
      </c>
      <c r="W310">
        <f t="shared" si="73"/>
        <v>20</v>
      </c>
      <c r="X310" t="str" cm="1">
        <f t="array" aca="1" ref="X310" ca="1">IFERROR(INDEX('PC&amp;PD'!$A$1:$AS$19,ROW('PC&amp;PD'!$A$19),MATCH(INDIRECT(T310),'PC&amp;PD'!$A$1:$AS$1,0)),"")</f>
        <v/>
      </c>
      <c r="Y310" t="str">
        <f>IF(OR($N310="",$N310=0),"",IF($N310=$E$7,'Extracted info for SC'!$J$6,IF($N310=#REF!,'Extracted info for SC'!$J$7,IF($N310=#REF!,'Extracted info for SC'!$J$8,IF($N310=#REF!,'Extracted info for SC'!$J$9,IF($N310=#REF!,'Extracted info for SC'!$J$10,IF($N310=#REF!,'Extracted info for SC'!$J$11,IF($N310=#REF!,'Extracted info for SC'!$J$12,IF($N310=#REF!,'Extracted info for SC'!$J$13,IF($N310=#REF!,'Extracted info for SC'!$J$14,IF($N310=#REF!,'Extracted info for SC'!$J$15,IF($N310=#REF!,'Extracted info for SC'!$J$16,IF($N310=#REF!,'Extracted info for SC'!$J$17,IF($N310=#REF!,'Extracted info for SC'!$J$18,""))))))))))))))</f>
        <v/>
      </c>
      <c r="AA310" t="str">
        <f t="shared" si="63"/>
        <v/>
      </c>
      <c r="AB310" t="str">
        <f t="shared" si="64"/>
        <v/>
      </c>
      <c r="AC310" t="e">
        <f t="shared" ca="1" si="65"/>
        <v>#VALUE!</v>
      </c>
      <c r="AD310" t="str" cm="1">
        <f t="array" aca="1" ref="AD310" ca="1">IFERROR(IF((LEFT(INDIRECT("$F"&amp;$S310),4))="GOTS",IF($G310="Organic","GOTS_Organic_raw",(IF($G310="Responsible","GOTS_Responsible",(IF($G310="No Attribute (Conventional)","GOTS_conventional",(IF($G310="Recycled Pre/Post-Consumer","GOTS_pre_post",(IF($G310="In-Conversion","GOTS_in_conversion",(IF($G310="Sustainably Sourced","Sustainably_sourced",(IF($G310="Recycled pre-consumer organic","GOTS_recycled_organic",""))))))))))))),IF($G310="Organic","Organic",(IF($G310="Responsible","Responsible",(IF($G310="No Attribute (Conventional)","No_Attribute_Conventional",(IF($G310="Recycled Pre/Post-Consumer","Recycled_Pre_Post_Consumer",(IF($G310="In-Conversion","In_Conversion",(IF($G310="Recycled Pre-Consumer","Recycled_Pre_Consumer",(IF($G310="Recycled Post-Consumer","Recycled_Post_Consumer",(IF($G310="Sustainably Sourced","Sustainably_sourced",(IF($G310="Recycled pre-consumer organic","GOTS_recycled_organic","")))))))))))))))))),"")</f>
        <v/>
      </c>
      <c r="AE310" t="e" cm="1">
        <f t="array" aca="1" ref="AE310" ca="1">IF($I310="",IF(INDIRECT("$F"&amp;$S310)="","",IF(LEFT(INDIRECT("$F"&amp;$S310),3)="GRS","GRS_RCS_RM",IF((LEFT(INDIRECT("$F"&amp;$S310),3))="RCS","GRS_RCS_RM",IF(INDIRECT("$F"&amp;$S310)="OCS (No Label)","OCS_Conversion_RM",IF(LEFT(INDIRECT("$F"&amp;$S310),3)="OCS","OCS_RM",IF(RIGHT(INDIRECT("$F"&amp;$S310),10)="conversion","GOTS_RM_conversion",IF((LEFT(INDIRECT("$F"&amp;$S310),4))="GOTS","GOTS_RM","Responsible_RM"))))))),"DELETERM")</f>
        <v>#VALUE!</v>
      </c>
      <c r="AF310" t="e" cm="1">
        <f t="array" aca="1" ref="AF310" ca="1">IF($S310="","",INDIRECT("$Z"&amp;$S310))</f>
        <v>#VALUE!</v>
      </c>
      <c r="AG310" t="str">
        <f t="shared" si="66"/>
        <v/>
      </c>
      <c r="AH310" t="str" cm="1">
        <f t="array" aca="1" ref="AH310" ca="1">IFERROR(INDIRECT("$ag"&amp;S310),"")</f>
        <v/>
      </c>
      <c r="AI310" t="e" cm="1">
        <f t="array" aca="1" ref="AI310" ca="1">INDIRECT("O"&amp;S310)</f>
        <v>#VALUE!</v>
      </c>
      <c r="AJ310" t="str">
        <f t="shared" si="67"/>
        <v/>
      </c>
    </row>
    <row r="311" spans="1:36" ht="16.5" customHeight="1">
      <c r="A311" s="130"/>
      <c r="B311" s="136"/>
      <c r="C311" s="137"/>
      <c r="D311" s="146"/>
      <c r="E311" s="146"/>
      <c r="F311" s="137"/>
      <c r="G311" s="147"/>
      <c r="H311" s="147"/>
      <c r="I311" s="147"/>
      <c r="J311" s="147"/>
      <c r="K311" s="38"/>
      <c r="L311" s="144"/>
      <c r="M311" s="144"/>
      <c r="N311" s="61"/>
      <c r="O311" s="314"/>
      <c r="Q311" t="str">
        <f t="shared" si="62"/>
        <v/>
      </c>
      <c r="S311" t="e">
        <f t="shared" ca="1" si="71"/>
        <v>#VALUE!</v>
      </c>
      <c r="T311" t="e">
        <f t="shared" ca="1" si="68"/>
        <v>#VALUE!</v>
      </c>
      <c r="U311">
        <f t="shared" si="72"/>
        <v>240</v>
      </c>
      <c r="V311">
        <v>20.666666666668199</v>
      </c>
      <c r="W311">
        <f t="shared" si="73"/>
        <v>20</v>
      </c>
      <c r="X311" t="str" cm="1">
        <f t="array" aca="1" ref="X311" ca="1">IFERROR(INDEX('PC&amp;PD'!$A$1:$AS$19,ROW('PC&amp;PD'!$A$19),MATCH(INDIRECT(T311),'PC&amp;PD'!$A$1:$AS$1,0)),"")</f>
        <v/>
      </c>
      <c r="Y311" t="str">
        <f>IF(OR($N311="",$N311=0),"",IF($N311=$E$7,'Extracted info for SC'!$J$6,IF($N311=#REF!,'Extracted info for SC'!$J$7,IF($N311=#REF!,'Extracted info for SC'!$J$8,IF($N311=#REF!,'Extracted info for SC'!$J$9,IF($N311=#REF!,'Extracted info for SC'!$J$10,IF($N311=#REF!,'Extracted info for SC'!$J$11,IF($N311=#REF!,'Extracted info for SC'!$J$12,IF($N311=#REF!,'Extracted info for SC'!$J$13,IF($N311=#REF!,'Extracted info for SC'!$J$14,IF($N311=#REF!,'Extracted info for SC'!$J$15,IF($N311=#REF!,'Extracted info for SC'!$J$16,IF($N311=#REF!,'Extracted info for SC'!$J$17,IF($N311=#REF!,'Extracted info for SC'!$J$18,""))))))))))))))</f>
        <v/>
      </c>
      <c r="AA311" t="str">
        <f t="shared" si="63"/>
        <v/>
      </c>
      <c r="AB311" t="str">
        <f t="shared" si="64"/>
        <v/>
      </c>
      <c r="AC311" t="e">
        <f t="shared" ca="1" si="65"/>
        <v>#VALUE!</v>
      </c>
      <c r="AD311" t="str" cm="1">
        <f t="array" aca="1" ref="AD311" ca="1">IFERROR(IF((LEFT(INDIRECT("$F"&amp;$S311),4))="GOTS",IF($G311="Organic","GOTS_Organic_raw",(IF($G311="Responsible","GOTS_Responsible",(IF($G311="No Attribute (Conventional)","GOTS_conventional",(IF($G311="Recycled Pre/Post-Consumer","GOTS_pre_post",(IF($G311="In-Conversion","GOTS_in_conversion",(IF($G311="Sustainably Sourced","Sustainably_sourced",(IF($G311="Recycled pre-consumer organic","GOTS_recycled_organic",""))))))))))))),IF($G311="Organic","Organic",(IF($G311="Responsible","Responsible",(IF($G311="No Attribute (Conventional)","No_Attribute_Conventional",(IF($G311="Recycled Pre/Post-Consumer","Recycled_Pre_Post_Consumer",(IF($G311="In-Conversion","In_Conversion",(IF($G311="Recycled Pre-Consumer","Recycled_Pre_Consumer",(IF($G311="Recycled Post-Consumer","Recycled_Post_Consumer",(IF($G311="Sustainably Sourced","Sustainably_sourced",(IF($G311="Recycled pre-consumer organic","GOTS_recycled_organic","")))))))))))))))))),"")</f>
        <v/>
      </c>
      <c r="AE311" t="e" cm="1">
        <f t="array" aca="1" ref="AE311" ca="1">IF($I311="",IF(INDIRECT("$F"&amp;$S311)="","",IF(LEFT(INDIRECT("$F"&amp;$S311),3)="GRS","GRS_RCS_RM",IF((LEFT(INDIRECT("$F"&amp;$S311),3))="RCS","GRS_RCS_RM",IF(INDIRECT("$F"&amp;$S311)="OCS (No Label)","OCS_Conversion_RM",IF(LEFT(INDIRECT("$F"&amp;$S311),3)="OCS","OCS_RM",IF(RIGHT(INDIRECT("$F"&amp;$S311),10)="conversion","GOTS_RM_conversion",IF((LEFT(INDIRECT("$F"&amp;$S311),4))="GOTS","GOTS_RM","Responsible_RM"))))))),"DELETERM")</f>
        <v>#VALUE!</v>
      </c>
      <c r="AF311" t="e" cm="1">
        <f t="array" aca="1" ref="AF311" ca="1">IF($S311="","",INDIRECT("$Z"&amp;$S311))</f>
        <v>#VALUE!</v>
      </c>
      <c r="AG311" t="str">
        <f t="shared" si="66"/>
        <v/>
      </c>
      <c r="AH311" t="str" cm="1">
        <f t="array" aca="1" ref="AH311" ca="1">IFERROR(INDIRECT("$ag"&amp;S311),"")</f>
        <v/>
      </c>
      <c r="AI311" t="e" cm="1">
        <f t="array" aca="1" ref="AI311" ca="1">INDIRECT("O"&amp;S311)</f>
        <v>#VALUE!</v>
      </c>
      <c r="AJ311" t="str">
        <f t="shared" si="67"/>
        <v/>
      </c>
    </row>
    <row r="312" spans="1:36" ht="16.5" customHeight="1">
      <c r="A312" s="130"/>
      <c r="B312" s="136"/>
      <c r="C312" s="137"/>
      <c r="D312" s="146"/>
      <c r="E312" s="146"/>
      <c r="F312" s="137"/>
      <c r="G312" s="147"/>
      <c r="H312" s="147"/>
      <c r="I312" s="147"/>
      <c r="J312" s="147"/>
      <c r="K312" s="38"/>
      <c r="L312" s="144"/>
      <c r="M312" s="144"/>
      <c r="N312" s="61"/>
      <c r="O312" s="314"/>
      <c r="Q312" t="str">
        <f t="shared" si="62"/>
        <v/>
      </c>
      <c r="S312" t="e">
        <f t="shared" ca="1" si="71"/>
        <v>#VALUE!</v>
      </c>
      <c r="T312" t="e">
        <f t="shared" ca="1" si="68"/>
        <v>#VALUE!</v>
      </c>
      <c r="U312">
        <f t="shared" si="72"/>
        <v>240</v>
      </c>
      <c r="V312">
        <v>20.750000000001599</v>
      </c>
      <c r="W312">
        <f t="shared" si="73"/>
        <v>20</v>
      </c>
      <c r="X312" t="str" cm="1">
        <f t="array" aca="1" ref="X312" ca="1">IFERROR(INDEX('PC&amp;PD'!$A$1:$AS$19,ROW('PC&amp;PD'!$A$19),MATCH(INDIRECT(T312),'PC&amp;PD'!$A$1:$AS$1,0)),"")</f>
        <v/>
      </c>
      <c r="Y312" t="str">
        <f>IF(OR($N312="",$N312=0),"",IF($N312=$E$7,'Extracted info for SC'!$J$6,IF($N312=#REF!,'Extracted info for SC'!$J$7,IF($N312=#REF!,'Extracted info for SC'!$J$8,IF($N312=#REF!,'Extracted info for SC'!$J$9,IF($N312=#REF!,'Extracted info for SC'!$J$10,IF($N312=#REF!,'Extracted info for SC'!$J$11,IF($N312=#REF!,'Extracted info for SC'!$J$12,IF($N312=#REF!,'Extracted info for SC'!$J$13,IF($N312=#REF!,'Extracted info for SC'!$J$14,IF($N312=#REF!,'Extracted info for SC'!$J$15,IF($N312=#REF!,'Extracted info for SC'!$J$16,IF($N312=#REF!,'Extracted info for SC'!$J$17,IF($N312=#REF!,'Extracted info for SC'!$J$18,""))))))))))))))</f>
        <v/>
      </c>
      <c r="AA312" t="str">
        <f t="shared" si="63"/>
        <v/>
      </c>
      <c r="AB312" t="str">
        <f t="shared" si="64"/>
        <v/>
      </c>
      <c r="AC312" t="e">
        <f t="shared" ca="1" si="65"/>
        <v>#VALUE!</v>
      </c>
      <c r="AD312" t="str" cm="1">
        <f t="array" aca="1" ref="AD312" ca="1">IFERROR(IF((LEFT(INDIRECT("$F"&amp;$S312),4))="GOTS",IF($G312="Organic","GOTS_Organic_raw",(IF($G312="Responsible","GOTS_Responsible",(IF($G312="No Attribute (Conventional)","GOTS_conventional",(IF($G312="Recycled Pre/Post-Consumer","GOTS_pre_post",(IF($G312="In-Conversion","GOTS_in_conversion",(IF($G312="Sustainably Sourced","Sustainably_sourced",(IF($G312="Recycled pre-consumer organic","GOTS_recycled_organic",""))))))))))))),IF($G312="Organic","Organic",(IF($G312="Responsible","Responsible",(IF($G312="No Attribute (Conventional)","No_Attribute_Conventional",(IF($G312="Recycled Pre/Post-Consumer","Recycled_Pre_Post_Consumer",(IF($G312="In-Conversion","In_Conversion",(IF($G312="Recycled Pre-Consumer","Recycled_Pre_Consumer",(IF($G312="Recycled Post-Consumer","Recycled_Post_Consumer",(IF($G312="Sustainably Sourced","Sustainably_sourced",(IF($G312="Recycled pre-consumer organic","GOTS_recycled_organic","")))))))))))))))))),"")</f>
        <v/>
      </c>
      <c r="AE312" t="e" cm="1">
        <f t="array" aca="1" ref="AE312" ca="1">IF($I312="",IF(INDIRECT("$F"&amp;$S312)="","",IF(LEFT(INDIRECT("$F"&amp;$S312),3)="GRS","GRS_RCS_RM",IF((LEFT(INDIRECT("$F"&amp;$S312),3))="RCS","GRS_RCS_RM",IF(INDIRECT("$F"&amp;$S312)="OCS (No Label)","OCS_Conversion_RM",IF(LEFT(INDIRECT("$F"&amp;$S312),3)="OCS","OCS_RM",IF(RIGHT(INDIRECT("$F"&amp;$S312),10)="conversion","GOTS_RM_conversion",IF((LEFT(INDIRECT("$F"&amp;$S312),4))="GOTS","GOTS_RM","Responsible_RM"))))))),"DELETERM")</f>
        <v>#VALUE!</v>
      </c>
      <c r="AF312" t="e" cm="1">
        <f t="array" aca="1" ref="AF312" ca="1">IF($S312="","",INDIRECT("$Z"&amp;$S312))</f>
        <v>#VALUE!</v>
      </c>
      <c r="AG312" t="str">
        <f t="shared" si="66"/>
        <v/>
      </c>
      <c r="AH312" t="str" cm="1">
        <f t="array" aca="1" ref="AH312" ca="1">IFERROR(INDIRECT("$ag"&amp;S312),"")</f>
        <v/>
      </c>
      <c r="AI312" t="e" cm="1">
        <f t="array" aca="1" ref="AI312" ca="1">INDIRECT("O"&amp;S312)</f>
        <v>#VALUE!</v>
      </c>
      <c r="AJ312" t="str">
        <f t="shared" si="67"/>
        <v/>
      </c>
    </row>
    <row r="313" spans="1:36" ht="16.5" customHeight="1">
      <c r="A313" s="130"/>
      <c r="B313" s="136"/>
      <c r="C313" s="137"/>
      <c r="D313" s="146"/>
      <c r="E313" s="146"/>
      <c r="F313" s="137"/>
      <c r="G313" s="147"/>
      <c r="H313" s="147"/>
      <c r="I313" s="147"/>
      <c r="J313" s="147"/>
      <c r="K313" s="38"/>
      <c r="L313" s="144"/>
      <c r="M313" s="144"/>
      <c r="N313" s="61"/>
      <c r="O313" s="314"/>
      <c r="Q313" t="str">
        <f t="shared" si="62"/>
        <v/>
      </c>
      <c r="S313" t="e">
        <f t="shared" ca="1" si="71"/>
        <v>#VALUE!</v>
      </c>
      <c r="T313" t="e">
        <f t="shared" ca="1" si="68"/>
        <v>#VALUE!</v>
      </c>
      <c r="U313">
        <f t="shared" si="72"/>
        <v>240</v>
      </c>
      <c r="V313">
        <v>20.833333333334899</v>
      </c>
      <c r="W313">
        <f t="shared" si="73"/>
        <v>20</v>
      </c>
      <c r="X313" t="str" cm="1">
        <f t="array" aca="1" ref="X313" ca="1">IFERROR(INDEX('PC&amp;PD'!$A$1:$AS$19,ROW('PC&amp;PD'!$A$19),MATCH(INDIRECT(T313),'PC&amp;PD'!$A$1:$AS$1,0)),"")</f>
        <v/>
      </c>
      <c r="Y313" t="str">
        <f>IF(OR($N313="",$N313=0),"",IF($N313=$E$7,'Extracted info for SC'!$J$6,IF($N313=#REF!,'Extracted info for SC'!$J$7,IF($N313=#REF!,'Extracted info for SC'!$J$8,IF($N313=#REF!,'Extracted info for SC'!$J$9,IF($N313=#REF!,'Extracted info for SC'!$J$10,IF($N313=#REF!,'Extracted info for SC'!$J$11,IF($N313=#REF!,'Extracted info for SC'!$J$12,IF($N313=#REF!,'Extracted info for SC'!$J$13,IF($N313=#REF!,'Extracted info for SC'!$J$14,IF($N313=#REF!,'Extracted info for SC'!$J$15,IF($N313=#REF!,'Extracted info for SC'!$J$16,IF($N313=#REF!,'Extracted info for SC'!$J$17,IF($N313=#REF!,'Extracted info for SC'!$J$18,""))))))))))))))</f>
        <v/>
      </c>
      <c r="AA313" t="str">
        <f t="shared" si="63"/>
        <v/>
      </c>
      <c r="AB313" t="str">
        <f t="shared" si="64"/>
        <v/>
      </c>
      <c r="AC313" t="e">
        <f t="shared" ca="1" si="65"/>
        <v>#VALUE!</v>
      </c>
      <c r="AD313" t="str" cm="1">
        <f t="array" aca="1" ref="AD313" ca="1">IFERROR(IF((LEFT(INDIRECT("$F"&amp;$S313),4))="GOTS",IF($G313="Organic","GOTS_Organic_raw",(IF($G313="Responsible","GOTS_Responsible",(IF($G313="No Attribute (Conventional)","GOTS_conventional",(IF($G313="Recycled Pre/Post-Consumer","GOTS_pre_post",(IF($G313="In-Conversion","GOTS_in_conversion",(IF($G313="Sustainably Sourced","Sustainably_sourced",(IF($G313="Recycled pre-consumer organic","GOTS_recycled_organic",""))))))))))))),IF($G313="Organic","Organic",(IF($G313="Responsible","Responsible",(IF($G313="No Attribute (Conventional)","No_Attribute_Conventional",(IF($G313="Recycled Pre/Post-Consumer","Recycled_Pre_Post_Consumer",(IF($G313="In-Conversion","In_Conversion",(IF($G313="Recycled Pre-Consumer","Recycled_Pre_Consumer",(IF($G313="Recycled Post-Consumer","Recycled_Post_Consumer",(IF($G313="Sustainably Sourced","Sustainably_sourced",(IF($G313="Recycled pre-consumer organic","GOTS_recycled_organic","")))))))))))))))))),"")</f>
        <v/>
      </c>
      <c r="AE313" t="e" cm="1">
        <f t="array" aca="1" ref="AE313" ca="1">IF($I313="",IF(INDIRECT("$F"&amp;$S313)="","",IF(LEFT(INDIRECT("$F"&amp;$S313),3)="GRS","GRS_RCS_RM",IF((LEFT(INDIRECT("$F"&amp;$S313),3))="RCS","GRS_RCS_RM",IF(INDIRECT("$F"&amp;$S313)="OCS (No Label)","OCS_Conversion_RM",IF(LEFT(INDIRECT("$F"&amp;$S313),3)="OCS","OCS_RM",IF(RIGHT(INDIRECT("$F"&amp;$S313),10)="conversion","GOTS_RM_conversion",IF((LEFT(INDIRECT("$F"&amp;$S313),4))="GOTS","GOTS_RM","Responsible_RM"))))))),"DELETERM")</f>
        <v>#VALUE!</v>
      </c>
      <c r="AF313" t="e" cm="1">
        <f t="array" aca="1" ref="AF313" ca="1">IF($S313="","",INDIRECT("$Z"&amp;$S313))</f>
        <v>#VALUE!</v>
      </c>
      <c r="AG313" t="str">
        <f t="shared" si="66"/>
        <v/>
      </c>
      <c r="AH313" t="str" cm="1">
        <f t="array" aca="1" ref="AH313" ca="1">IFERROR(INDIRECT("$ag"&amp;S313),"")</f>
        <v/>
      </c>
      <c r="AI313" t="e" cm="1">
        <f t="array" aca="1" ref="AI313" ca="1">INDIRECT("O"&amp;S313)</f>
        <v>#VALUE!</v>
      </c>
      <c r="AJ313" t="str">
        <f t="shared" si="67"/>
        <v/>
      </c>
    </row>
    <row r="314" spans="1:36" ht="16.5" customHeight="1" thickBot="1">
      <c r="A314" s="131"/>
      <c r="B314" s="138"/>
      <c r="C314" s="139"/>
      <c r="D314" s="148"/>
      <c r="E314" s="148"/>
      <c r="F314" s="139"/>
      <c r="G314" s="149"/>
      <c r="H314" s="149"/>
      <c r="I314" s="149"/>
      <c r="J314" s="149"/>
      <c r="K314" s="39"/>
      <c r="L314" s="145"/>
      <c r="M314" s="145"/>
      <c r="N314" s="62"/>
      <c r="O314" s="315"/>
      <c r="Q314" t="str">
        <f t="shared" si="62"/>
        <v/>
      </c>
      <c r="S314" t="e">
        <f t="shared" ca="1" si="71"/>
        <v>#VALUE!</v>
      </c>
      <c r="T314" t="e">
        <f t="shared" ca="1" si="68"/>
        <v>#VALUE!</v>
      </c>
      <c r="U314">
        <f t="shared" si="72"/>
        <v>240</v>
      </c>
      <c r="V314">
        <v>20.916666666668199</v>
      </c>
      <c r="W314">
        <f t="shared" si="73"/>
        <v>20</v>
      </c>
      <c r="X314" t="str" cm="1">
        <f t="array" aca="1" ref="X314" ca="1">IFERROR(INDEX('PC&amp;PD'!$A$1:$AS$19,ROW('PC&amp;PD'!$A$19),MATCH(INDIRECT(T314),'PC&amp;PD'!$A$1:$AS$1,0)),"")</f>
        <v/>
      </c>
      <c r="Y314" t="str">
        <f>IF(OR($N314="",$N314=0),"",IF($N314=$E$7,'Extracted info for SC'!$J$6,IF($N314=#REF!,'Extracted info for SC'!$J$7,IF($N314=#REF!,'Extracted info for SC'!$J$8,IF($N314=#REF!,'Extracted info for SC'!$J$9,IF($N314=#REF!,'Extracted info for SC'!$J$10,IF($N314=#REF!,'Extracted info for SC'!$J$11,IF($N314=#REF!,'Extracted info for SC'!$J$12,IF($N314=#REF!,'Extracted info for SC'!$J$13,IF($N314=#REF!,'Extracted info for SC'!$J$14,IF($N314=#REF!,'Extracted info for SC'!$J$15,IF($N314=#REF!,'Extracted info for SC'!$J$16,IF($N314=#REF!,'Extracted info for SC'!$J$17,IF($N314=#REF!,'Extracted info for SC'!$J$18,""))))))))))))))</f>
        <v/>
      </c>
      <c r="AA314" t="str">
        <f t="shared" si="63"/>
        <v/>
      </c>
      <c r="AB314" t="str">
        <f t="shared" si="64"/>
        <v/>
      </c>
      <c r="AC314" t="e">
        <f t="shared" ca="1" si="65"/>
        <v>#VALUE!</v>
      </c>
      <c r="AD314" t="str" cm="1">
        <f t="array" aca="1" ref="AD314" ca="1">IFERROR(IF((LEFT(INDIRECT("$F"&amp;$S314),4))="GOTS",IF($G314="Organic","GOTS_Organic_raw",(IF($G314="Responsible","GOTS_Responsible",(IF($G314="No Attribute (Conventional)","GOTS_conventional",(IF($G314="Recycled Pre/Post-Consumer","GOTS_pre_post",(IF($G314="In-Conversion","GOTS_in_conversion",(IF($G314="Sustainably Sourced","Sustainably_sourced",(IF($G314="Recycled pre-consumer organic","GOTS_recycled_organic",""))))))))))))),IF($G314="Organic","Organic",(IF($G314="Responsible","Responsible",(IF($G314="No Attribute (Conventional)","No_Attribute_Conventional",(IF($G314="Recycled Pre/Post-Consumer","Recycled_Pre_Post_Consumer",(IF($G314="In-Conversion","In_Conversion",(IF($G314="Recycled Pre-Consumer","Recycled_Pre_Consumer",(IF($G314="Recycled Post-Consumer","Recycled_Post_Consumer",(IF($G314="Sustainably Sourced","Sustainably_sourced",(IF($G314="Recycled pre-consumer organic","GOTS_recycled_organic","")))))))))))))))))),"")</f>
        <v/>
      </c>
      <c r="AE314" t="e" cm="1">
        <f t="array" aca="1" ref="AE314" ca="1">IF($I314="",IF(INDIRECT("$F"&amp;$S314)="","",IF(LEFT(INDIRECT("$F"&amp;$S314),3)="GRS","GRS_RCS_RM",IF((LEFT(INDIRECT("$F"&amp;$S314),3))="RCS","GRS_RCS_RM",IF(INDIRECT("$F"&amp;$S314)="OCS (No Label)","OCS_Conversion_RM",IF(LEFT(INDIRECT("$F"&amp;$S314),3)="OCS","OCS_RM",IF(RIGHT(INDIRECT("$F"&amp;$S314),10)="conversion","GOTS_RM_conversion",IF((LEFT(INDIRECT("$F"&amp;$S314),4))="GOTS","GOTS_RM","Responsible_RM"))))))),"DELETERM")</f>
        <v>#VALUE!</v>
      </c>
      <c r="AF314" t="e" cm="1">
        <f t="array" aca="1" ref="AF314" ca="1">IF($S314="","",INDIRECT("$Z"&amp;$S314))</f>
        <v>#VALUE!</v>
      </c>
      <c r="AG314" t="str">
        <f t="shared" si="66"/>
        <v/>
      </c>
      <c r="AH314" t="str" cm="1">
        <f t="array" aca="1" ref="AH314" ca="1">IFERROR(INDIRECT("$ag"&amp;S314),"")</f>
        <v/>
      </c>
      <c r="AI314" t="e" cm="1">
        <f t="array" aca="1" ref="AI314" ca="1">INDIRECT("O"&amp;S314)</f>
        <v>#VALUE!</v>
      </c>
      <c r="AJ314" t="str">
        <f t="shared" si="67"/>
        <v/>
      </c>
    </row>
    <row r="315" spans="1:36" ht="16.5" customHeight="1">
      <c r="A315" s="128" t="str">
        <f>IF(B315="","",COUNTA($B$63:$B315))</f>
        <v/>
      </c>
      <c r="B315" s="132"/>
      <c r="C315" s="133"/>
      <c r="D315" s="140"/>
      <c r="E315" s="140"/>
      <c r="F315" s="133"/>
      <c r="G315" s="141"/>
      <c r="H315" s="141"/>
      <c r="I315" s="141"/>
      <c r="J315" s="141"/>
      <c r="K315" s="37"/>
      <c r="L315" s="142" t="str">
        <f>IF(R315="","",LEFT(R315,LEN(R315)-2))</f>
        <v/>
      </c>
      <c r="M315" s="142"/>
      <c r="N315" s="60"/>
      <c r="O315" s="313"/>
      <c r="Q315" t="str">
        <f t="shared" si="62"/>
        <v/>
      </c>
      <c r="R315" t="str">
        <f t="shared" ref="R315" si="80">CONCATENATE($Q315,Q316,Q317,Q318,Q319,Q320,$Q321,$Q322,$Q323,$Q324,$Q325,$Q326)</f>
        <v/>
      </c>
      <c r="S315" t="e">
        <f t="shared" ca="1" si="71"/>
        <v>#VALUE!</v>
      </c>
      <c r="T315" t="e">
        <f t="shared" ca="1" si="68"/>
        <v>#VALUE!</v>
      </c>
      <c r="U315">
        <f t="shared" si="72"/>
        <v>252</v>
      </c>
      <c r="V315">
        <v>21.000000000001599</v>
      </c>
      <c r="W315">
        <f t="shared" si="73"/>
        <v>21</v>
      </c>
      <c r="X315" t="str" cm="1">
        <f t="array" aca="1" ref="X315" ca="1">IFERROR(INDEX('PC&amp;PD'!$A$1:$AS$19,ROW('PC&amp;PD'!$A$19),MATCH(INDIRECT(T315),'PC&amp;PD'!$A$1:$AS$1,0)),"")</f>
        <v/>
      </c>
      <c r="Y315" t="str">
        <f>IF(OR($N315="",$N315=0),"",IF($N315=$E$7,'Extracted info for SC'!$J$6,IF($N315=#REF!,'Extracted info for SC'!$J$7,IF($N315=#REF!,'Extracted info for SC'!$J$8,IF($N315=#REF!,'Extracted info for SC'!$J$9,IF($N315=#REF!,'Extracted info for SC'!$J$10,IF($N315=#REF!,'Extracted info for SC'!$J$11,IF($N315=#REF!,'Extracted info for SC'!$J$12,IF($N315=#REF!,'Extracted info for SC'!$J$13,IF($N315=#REF!,'Extracted info for SC'!$J$14,IF($N315=#REF!,'Extracted info for SC'!$J$15,IF($N315=#REF!,'Extracted info for SC'!$J$16,IF($N315=#REF!,'Extracted info for SC'!$J$17,IF($N315=#REF!,'Extracted info for SC'!$J$18,""))))))))))))))</f>
        <v/>
      </c>
      <c r="Z315" t="str">
        <f t="shared" ref="Z315" si="81">IFERROR(IF($F315="OCS 100","OCS (OCS 100)",IF($F315="OCS Blended","OCS (OCS Blended)",IF($F315="OCS (No Label)","OCS (No Label)",IF($F315="RCS 100","RCS (RCS 100)",IF($F315="RCS Blended","RCS (RCS Blended)",IF($F315="GRS","GRS (GRS)",IF($F315="GRS (No Label)", "GRS (No Label)",IF($F315="RDS","RDS (RDS)",IF($F315="RWS","RWS (RWS)",IF($F315="RAS","RAS (RAS)",IF($F315="RMS","RMS (RMS)",IF($F315="GOTS Organic","GOTS (Organic)",IF($F315="GOTS Made with organic","GOTS (Made with Organic)",IF($F315="GOTS Organic - in conversion","GOTS (Organic - In Conversion)",IF($F315="GOTS Made with organic - in conversion","GOTS (Made with Organic - In Conversion)",""))))))))))))))),"")</f>
        <v/>
      </c>
      <c r="AA315" t="str">
        <f t="shared" si="63"/>
        <v/>
      </c>
      <c r="AB315" t="str">
        <f t="shared" si="64"/>
        <v/>
      </c>
      <c r="AC315" t="e">
        <f t="shared" ca="1" si="65"/>
        <v>#VALUE!</v>
      </c>
      <c r="AD315" t="str" cm="1">
        <f t="array" aca="1" ref="AD315" ca="1">IFERROR(IF((LEFT(INDIRECT("$F"&amp;$S315),4))="GOTS",IF($G315="Organic","GOTS_Organic_raw",(IF($G315="Responsible","GOTS_Responsible",(IF($G315="No Attribute (Conventional)","GOTS_conventional",(IF($G315="Recycled Pre/Post-Consumer","GOTS_pre_post",(IF($G315="In-Conversion","GOTS_in_conversion",(IF($G315="Sustainably Sourced","Sustainably_sourced",(IF($G315="Recycled pre-consumer organic","GOTS_recycled_organic",""))))))))))))),IF($G315="Organic","Organic",(IF($G315="Responsible","Responsible",(IF($G315="No Attribute (Conventional)","No_Attribute_Conventional",(IF($G315="Recycled Pre/Post-Consumer","Recycled_Pre_Post_Consumer",(IF($G315="In-Conversion","In_Conversion",(IF($G315="Recycled Pre-Consumer","Recycled_Pre_Consumer",(IF($G315="Recycled Post-Consumer","Recycled_Post_Consumer",(IF($G315="Sustainably Sourced","Sustainably_sourced",(IF($G315="Recycled pre-consumer organic","GOTS_recycled_organic","")))))))))))))))))),"")</f>
        <v/>
      </c>
      <c r="AE315" t="e" cm="1">
        <f t="array" aca="1" ref="AE315" ca="1">IF($I315="",IF(INDIRECT("$F"&amp;$S315)="","",IF(LEFT(INDIRECT("$F"&amp;$S315),3)="GRS","GRS_RCS_RM",IF((LEFT(INDIRECT("$F"&amp;$S315),3))="RCS","GRS_RCS_RM",IF(INDIRECT("$F"&amp;$S315)="OCS (No Label)","OCS_Conversion_RM",IF(LEFT(INDIRECT("$F"&amp;$S315),3)="OCS","OCS_RM",IF(RIGHT(INDIRECT("$F"&amp;$S315),10)="conversion","GOTS_RM_conversion",IF((LEFT(INDIRECT("$F"&amp;$S315),4))="GOTS","GOTS_RM","Responsible_RM"))))))),"DELETERM")</f>
        <v>#VALUE!</v>
      </c>
      <c r="AF315" t="e" cm="1">
        <f t="array" aca="1" ref="AF315" ca="1">IF($S315="","",INDIRECT("$Z"&amp;$S315))</f>
        <v>#VALUE!</v>
      </c>
      <c r="AG315" t="str">
        <f t="shared" si="66"/>
        <v/>
      </c>
      <c r="AH315" t="str" cm="1">
        <f t="array" aca="1" ref="AH315" ca="1">IFERROR(INDIRECT("$ag"&amp;S315),"")</f>
        <v/>
      </c>
      <c r="AI315" t="e" cm="1">
        <f t="array" aca="1" ref="AI315" ca="1">INDIRECT("O"&amp;S315)</f>
        <v>#VALUE!</v>
      </c>
      <c r="AJ315" t="str">
        <f t="shared" si="67"/>
        <v/>
      </c>
    </row>
    <row r="316" spans="1:36" ht="16.5" customHeight="1">
      <c r="A316" s="129"/>
      <c r="B316" s="134"/>
      <c r="C316" s="135"/>
      <c r="D316" s="146"/>
      <c r="E316" s="146"/>
      <c r="F316" s="135"/>
      <c r="G316" s="147"/>
      <c r="H316" s="147"/>
      <c r="I316" s="147"/>
      <c r="J316" s="147"/>
      <c r="K316" s="38"/>
      <c r="L316" s="143"/>
      <c r="M316" s="143"/>
      <c r="N316" s="61"/>
      <c r="O316" s="314"/>
      <c r="Q316" t="str">
        <f t="shared" si="62"/>
        <v/>
      </c>
      <c r="S316" t="e">
        <f t="shared" ca="1" si="71"/>
        <v>#VALUE!</v>
      </c>
      <c r="T316" t="e">
        <f t="shared" ca="1" si="68"/>
        <v>#VALUE!</v>
      </c>
      <c r="U316">
        <f t="shared" si="72"/>
        <v>252</v>
      </c>
      <c r="V316">
        <v>21.083333333334899</v>
      </c>
      <c r="W316">
        <f t="shared" si="73"/>
        <v>21</v>
      </c>
      <c r="X316" t="str" cm="1">
        <f t="array" aca="1" ref="X316" ca="1">IFERROR(INDEX('PC&amp;PD'!$A$1:$AS$19,ROW('PC&amp;PD'!$A$19),MATCH(INDIRECT(T316),'PC&amp;PD'!$A$1:$AS$1,0)),"")</f>
        <v/>
      </c>
      <c r="Y316" t="str">
        <f>IF(OR($N316="",$N316=0),"",IF($N316=$E$7,'Extracted info for SC'!$J$6,IF($N316=#REF!,'Extracted info for SC'!$J$7,IF($N316=#REF!,'Extracted info for SC'!$J$8,IF($N316=#REF!,'Extracted info for SC'!$J$9,IF($N316=#REF!,'Extracted info for SC'!$J$10,IF($N316=#REF!,'Extracted info for SC'!$J$11,IF($N316=#REF!,'Extracted info for SC'!$J$12,IF($N316=#REF!,'Extracted info for SC'!$J$13,IF($N316=#REF!,'Extracted info for SC'!$J$14,IF($N316=#REF!,'Extracted info for SC'!$J$15,IF($N316=#REF!,'Extracted info for SC'!$J$16,IF($N316=#REF!,'Extracted info for SC'!$J$17,IF($N316=#REF!,'Extracted info for SC'!$J$18,""))))))))))))))</f>
        <v/>
      </c>
      <c r="AA316" t="str">
        <f t="shared" si="63"/>
        <v/>
      </c>
      <c r="AB316" t="str">
        <f t="shared" si="64"/>
        <v/>
      </c>
      <c r="AC316" t="e">
        <f t="shared" ca="1" si="65"/>
        <v>#VALUE!</v>
      </c>
      <c r="AD316" t="str" cm="1">
        <f t="array" aca="1" ref="AD316" ca="1">IFERROR(IF((LEFT(INDIRECT("$F"&amp;$S316),4))="GOTS",IF($G316="Organic","GOTS_Organic_raw",(IF($G316="Responsible","GOTS_Responsible",(IF($G316="No Attribute (Conventional)","GOTS_conventional",(IF($G316="Recycled Pre/Post-Consumer","GOTS_pre_post",(IF($G316="In-Conversion","GOTS_in_conversion",(IF($G316="Sustainably Sourced","Sustainably_sourced",(IF($G316="Recycled pre-consumer organic","GOTS_recycled_organic",""))))))))))))),IF($G316="Organic","Organic",(IF($G316="Responsible","Responsible",(IF($G316="No Attribute (Conventional)","No_Attribute_Conventional",(IF($G316="Recycled Pre/Post-Consumer","Recycled_Pre_Post_Consumer",(IF($G316="In-Conversion","In_Conversion",(IF($G316="Recycled Pre-Consumer","Recycled_Pre_Consumer",(IF($G316="Recycled Post-Consumer","Recycled_Post_Consumer",(IF($G316="Sustainably Sourced","Sustainably_sourced",(IF($G316="Recycled pre-consumer organic","GOTS_recycled_organic","")))))))))))))))))),"")</f>
        <v/>
      </c>
      <c r="AE316" t="e" cm="1">
        <f t="array" aca="1" ref="AE316" ca="1">IF($I316="",IF(INDIRECT("$F"&amp;$S316)="","",IF(LEFT(INDIRECT("$F"&amp;$S316),3)="GRS","GRS_RCS_RM",IF((LEFT(INDIRECT("$F"&amp;$S316),3))="RCS","GRS_RCS_RM",IF(INDIRECT("$F"&amp;$S316)="OCS (No Label)","OCS_Conversion_RM",IF(LEFT(INDIRECT("$F"&amp;$S316),3)="OCS","OCS_RM",IF(RIGHT(INDIRECT("$F"&amp;$S316),10)="conversion","GOTS_RM_conversion",IF((LEFT(INDIRECT("$F"&amp;$S316),4))="GOTS","GOTS_RM","Responsible_RM"))))))),"DELETERM")</f>
        <v>#VALUE!</v>
      </c>
      <c r="AF316" t="e" cm="1">
        <f t="array" aca="1" ref="AF316" ca="1">IF($S316="","",INDIRECT("$Z"&amp;$S316))</f>
        <v>#VALUE!</v>
      </c>
      <c r="AG316" t="str">
        <f t="shared" si="66"/>
        <v/>
      </c>
      <c r="AH316" t="str" cm="1">
        <f t="array" aca="1" ref="AH316" ca="1">IFERROR(INDIRECT("$ag"&amp;S316),"")</f>
        <v/>
      </c>
      <c r="AI316" t="e" cm="1">
        <f t="array" aca="1" ref="AI316" ca="1">INDIRECT("O"&amp;S316)</f>
        <v>#VALUE!</v>
      </c>
      <c r="AJ316" t="str">
        <f t="shared" si="67"/>
        <v/>
      </c>
    </row>
    <row r="317" spans="1:36" ht="16.5" customHeight="1">
      <c r="A317" s="129"/>
      <c r="B317" s="134"/>
      <c r="C317" s="135"/>
      <c r="D317" s="146"/>
      <c r="E317" s="146"/>
      <c r="F317" s="135"/>
      <c r="G317" s="147"/>
      <c r="H317" s="147"/>
      <c r="I317" s="147"/>
      <c r="J317" s="147"/>
      <c r="K317" s="38"/>
      <c r="L317" s="143"/>
      <c r="M317" s="143"/>
      <c r="N317" s="61"/>
      <c r="O317" s="314"/>
      <c r="Q317" t="str">
        <f t="shared" si="62"/>
        <v/>
      </c>
      <c r="S317" t="e">
        <f t="shared" ca="1" si="71"/>
        <v>#VALUE!</v>
      </c>
      <c r="T317" t="e">
        <f t="shared" ca="1" si="68"/>
        <v>#VALUE!</v>
      </c>
      <c r="U317">
        <f t="shared" si="72"/>
        <v>252</v>
      </c>
      <c r="V317">
        <v>21.166666666668299</v>
      </c>
      <c r="W317">
        <f t="shared" si="73"/>
        <v>21</v>
      </c>
      <c r="X317" t="str" cm="1">
        <f t="array" aca="1" ref="X317" ca="1">IFERROR(INDEX('PC&amp;PD'!$A$1:$AS$19,ROW('PC&amp;PD'!$A$19),MATCH(INDIRECT(T317),'PC&amp;PD'!$A$1:$AS$1,0)),"")</f>
        <v/>
      </c>
      <c r="Y317" t="str">
        <f>IF(OR($N317="",$N317=0),"",IF($N317=$E$7,'Extracted info for SC'!$J$6,IF($N317=#REF!,'Extracted info for SC'!$J$7,IF($N317=#REF!,'Extracted info for SC'!$J$8,IF($N317=#REF!,'Extracted info for SC'!$J$9,IF($N317=#REF!,'Extracted info for SC'!$J$10,IF($N317=#REF!,'Extracted info for SC'!$J$11,IF($N317=#REF!,'Extracted info for SC'!$J$12,IF($N317=#REF!,'Extracted info for SC'!$J$13,IF($N317=#REF!,'Extracted info for SC'!$J$14,IF($N317=#REF!,'Extracted info for SC'!$J$15,IF($N317=#REF!,'Extracted info for SC'!$J$16,IF($N317=#REF!,'Extracted info for SC'!$J$17,IF($N317=#REF!,'Extracted info for SC'!$J$18,""))))))))))))))</f>
        <v/>
      </c>
      <c r="AA317" t="str">
        <f t="shared" si="63"/>
        <v/>
      </c>
      <c r="AB317" t="str">
        <f t="shared" si="64"/>
        <v/>
      </c>
      <c r="AC317" t="e">
        <f t="shared" ca="1" si="65"/>
        <v>#VALUE!</v>
      </c>
      <c r="AD317" t="str" cm="1">
        <f t="array" aca="1" ref="AD317" ca="1">IFERROR(IF((LEFT(INDIRECT("$F"&amp;$S317),4))="GOTS",IF($G317="Organic","GOTS_Organic_raw",(IF($G317="Responsible","GOTS_Responsible",(IF($G317="No Attribute (Conventional)","GOTS_conventional",(IF($G317="Recycled Pre/Post-Consumer","GOTS_pre_post",(IF($G317="In-Conversion","GOTS_in_conversion",(IF($G317="Sustainably Sourced","Sustainably_sourced",(IF($G317="Recycled pre-consumer organic","GOTS_recycled_organic",""))))))))))))),IF($G317="Organic","Organic",(IF($G317="Responsible","Responsible",(IF($G317="No Attribute (Conventional)","No_Attribute_Conventional",(IF($G317="Recycled Pre/Post-Consumer","Recycled_Pre_Post_Consumer",(IF($G317="In-Conversion","In_Conversion",(IF($G317="Recycled Pre-Consumer","Recycled_Pre_Consumer",(IF($G317="Recycled Post-Consumer","Recycled_Post_Consumer",(IF($G317="Sustainably Sourced","Sustainably_sourced",(IF($G317="Recycled pre-consumer organic","GOTS_recycled_organic","")))))))))))))))))),"")</f>
        <v/>
      </c>
      <c r="AE317" t="e" cm="1">
        <f t="array" aca="1" ref="AE317" ca="1">IF($I317="",IF(INDIRECT("$F"&amp;$S317)="","",IF(LEFT(INDIRECT("$F"&amp;$S317),3)="GRS","GRS_RCS_RM",IF((LEFT(INDIRECT("$F"&amp;$S317),3))="RCS","GRS_RCS_RM",IF(INDIRECT("$F"&amp;$S317)="OCS (No Label)","OCS_Conversion_RM",IF(LEFT(INDIRECT("$F"&amp;$S317),3)="OCS","OCS_RM",IF(RIGHT(INDIRECT("$F"&amp;$S317),10)="conversion","GOTS_RM_conversion",IF((LEFT(INDIRECT("$F"&amp;$S317),4))="GOTS","GOTS_RM","Responsible_RM"))))))),"DELETERM")</f>
        <v>#VALUE!</v>
      </c>
      <c r="AF317" t="e" cm="1">
        <f t="array" aca="1" ref="AF317" ca="1">IF($S317="","",INDIRECT("$Z"&amp;$S317))</f>
        <v>#VALUE!</v>
      </c>
      <c r="AG317" t="str">
        <f t="shared" si="66"/>
        <v/>
      </c>
      <c r="AH317" t="str" cm="1">
        <f t="array" aca="1" ref="AH317" ca="1">IFERROR(INDIRECT("$ag"&amp;S317),"")</f>
        <v/>
      </c>
      <c r="AI317" t="e" cm="1">
        <f t="array" aca="1" ref="AI317" ca="1">INDIRECT("O"&amp;S317)</f>
        <v>#VALUE!</v>
      </c>
      <c r="AJ317" t="str">
        <f t="shared" si="67"/>
        <v/>
      </c>
    </row>
    <row r="318" spans="1:36" ht="16.5" customHeight="1">
      <c r="A318" s="129"/>
      <c r="B318" s="134"/>
      <c r="C318" s="135"/>
      <c r="D318" s="146"/>
      <c r="E318" s="146"/>
      <c r="F318" s="135"/>
      <c r="G318" s="147"/>
      <c r="H318" s="147"/>
      <c r="I318" s="147"/>
      <c r="J318" s="147"/>
      <c r="K318" s="38"/>
      <c r="L318" s="143"/>
      <c r="M318" s="143"/>
      <c r="N318" s="61"/>
      <c r="O318" s="314"/>
      <c r="Q318" t="str">
        <f t="shared" si="62"/>
        <v/>
      </c>
      <c r="S318" t="e">
        <f t="shared" ca="1" si="71"/>
        <v>#VALUE!</v>
      </c>
      <c r="T318" t="e">
        <f t="shared" ca="1" si="68"/>
        <v>#VALUE!</v>
      </c>
      <c r="U318">
        <f t="shared" si="72"/>
        <v>252</v>
      </c>
      <c r="V318">
        <v>21.250000000001599</v>
      </c>
      <c r="W318">
        <f t="shared" si="73"/>
        <v>21</v>
      </c>
      <c r="X318" t="str" cm="1">
        <f t="array" aca="1" ref="X318" ca="1">IFERROR(INDEX('PC&amp;PD'!$A$1:$AS$19,ROW('PC&amp;PD'!$A$19),MATCH(INDIRECT(T318),'PC&amp;PD'!$A$1:$AS$1,0)),"")</f>
        <v/>
      </c>
      <c r="Y318" t="str">
        <f>IF(OR($N318="",$N318=0),"",IF($N318=$E$7,'Extracted info for SC'!$J$6,IF($N318=#REF!,'Extracted info for SC'!$J$7,IF($N318=#REF!,'Extracted info for SC'!$J$8,IF($N318=#REF!,'Extracted info for SC'!$J$9,IF($N318=#REF!,'Extracted info for SC'!$J$10,IF($N318=#REF!,'Extracted info for SC'!$J$11,IF($N318=#REF!,'Extracted info for SC'!$J$12,IF($N318=#REF!,'Extracted info for SC'!$J$13,IF($N318=#REF!,'Extracted info for SC'!$J$14,IF($N318=#REF!,'Extracted info for SC'!$J$15,IF($N318=#REF!,'Extracted info for SC'!$J$16,IF($N318=#REF!,'Extracted info for SC'!$J$17,IF($N318=#REF!,'Extracted info for SC'!$J$18,""))))))))))))))</f>
        <v/>
      </c>
      <c r="AA318" t="str">
        <f t="shared" si="63"/>
        <v/>
      </c>
      <c r="AB318" t="str">
        <f t="shared" si="64"/>
        <v/>
      </c>
      <c r="AC318" t="e">
        <f t="shared" ca="1" si="65"/>
        <v>#VALUE!</v>
      </c>
      <c r="AD318" t="str" cm="1">
        <f t="array" aca="1" ref="AD318" ca="1">IFERROR(IF((LEFT(INDIRECT("$F"&amp;$S318),4))="GOTS",IF($G318="Organic","GOTS_Organic_raw",(IF($G318="Responsible","GOTS_Responsible",(IF($G318="No Attribute (Conventional)","GOTS_conventional",(IF($G318="Recycled Pre/Post-Consumer","GOTS_pre_post",(IF($G318="In-Conversion","GOTS_in_conversion",(IF($G318="Sustainably Sourced","Sustainably_sourced",(IF($G318="Recycled pre-consumer organic","GOTS_recycled_organic",""))))))))))))),IF($G318="Organic","Organic",(IF($G318="Responsible","Responsible",(IF($G318="No Attribute (Conventional)","No_Attribute_Conventional",(IF($G318="Recycled Pre/Post-Consumer","Recycled_Pre_Post_Consumer",(IF($G318="In-Conversion","In_Conversion",(IF($G318="Recycled Pre-Consumer","Recycled_Pre_Consumer",(IF($G318="Recycled Post-Consumer","Recycled_Post_Consumer",(IF($G318="Sustainably Sourced","Sustainably_sourced",(IF($G318="Recycled pre-consumer organic","GOTS_recycled_organic","")))))))))))))))))),"")</f>
        <v/>
      </c>
      <c r="AE318" t="e" cm="1">
        <f t="array" aca="1" ref="AE318" ca="1">IF($I318="",IF(INDIRECT("$F"&amp;$S318)="","",IF(LEFT(INDIRECT("$F"&amp;$S318),3)="GRS","GRS_RCS_RM",IF((LEFT(INDIRECT("$F"&amp;$S318),3))="RCS","GRS_RCS_RM",IF(INDIRECT("$F"&amp;$S318)="OCS (No Label)","OCS_Conversion_RM",IF(LEFT(INDIRECT("$F"&amp;$S318),3)="OCS","OCS_RM",IF(RIGHT(INDIRECT("$F"&amp;$S318),10)="conversion","GOTS_RM_conversion",IF((LEFT(INDIRECT("$F"&amp;$S318),4))="GOTS","GOTS_RM","Responsible_RM"))))))),"DELETERM")</f>
        <v>#VALUE!</v>
      </c>
      <c r="AF318" t="e" cm="1">
        <f t="array" aca="1" ref="AF318" ca="1">IF($S318="","",INDIRECT("$Z"&amp;$S318))</f>
        <v>#VALUE!</v>
      </c>
      <c r="AG318" t="str">
        <f t="shared" si="66"/>
        <v/>
      </c>
      <c r="AH318" t="str" cm="1">
        <f t="array" aca="1" ref="AH318" ca="1">IFERROR(INDIRECT("$ag"&amp;S318),"")</f>
        <v/>
      </c>
      <c r="AI318" t="e" cm="1">
        <f t="array" aca="1" ref="AI318" ca="1">INDIRECT("O"&amp;S318)</f>
        <v>#VALUE!</v>
      </c>
      <c r="AJ318" t="str">
        <f t="shared" si="67"/>
        <v/>
      </c>
    </row>
    <row r="319" spans="1:36" ht="16.5" customHeight="1">
      <c r="A319" s="129"/>
      <c r="B319" s="134"/>
      <c r="C319" s="135"/>
      <c r="D319" s="146"/>
      <c r="E319" s="146"/>
      <c r="F319" s="135"/>
      <c r="G319" s="147"/>
      <c r="H319" s="147"/>
      <c r="I319" s="147"/>
      <c r="J319" s="147"/>
      <c r="K319" s="38"/>
      <c r="L319" s="143"/>
      <c r="M319" s="143"/>
      <c r="N319" s="61"/>
      <c r="O319" s="314"/>
      <c r="Q319" t="str">
        <f t="shared" si="62"/>
        <v/>
      </c>
      <c r="S319" t="e">
        <f t="shared" ca="1" si="71"/>
        <v>#VALUE!</v>
      </c>
      <c r="T319" t="e">
        <f t="shared" ca="1" si="68"/>
        <v>#VALUE!</v>
      </c>
      <c r="U319">
        <f t="shared" si="72"/>
        <v>252</v>
      </c>
      <c r="V319">
        <v>21.333333333334899</v>
      </c>
      <c r="W319">
        <f t="shared" si="73"/>
        <v>21</v>
      </c>
      <c r="X319" t="str" cm="1">
        <f t="array" aca="1" ref="X319" ca="1">IFERROR(INDEX('PC&amp;PD'!$A$1:$AS$19,ROW('PC&amp;PD'!$A$19),MATCH(INDIRECT(T319),'PC&amp;PD'!$A$1:$AS$1,0)),"")</f>
        <v/>
      </c>
      <c r="Y319" t="str">
        <f>IF(OR($N319="",$N319=0),"",IF($N319=$E$7,'Extracted info for SC'!$J$6,IF($N319=#REF!,'Extracted info for SC'!$J$7,IF($N319=#REF!,'Extracted info for SC'!$J$8,IF($N319=#REF!,'Extracted info for SC'!$J$9,IF($N319=#REF!,'Extracted info for SC'!$J$10,IF($N319=#REF!,'Extracted info for SC'!$J$11,IF($N319=#REF!,'Extracted info for SC'!$J$12,IF($N319=#REF!,'Extracted info for SC'!$J$13,IF($N319=#REF!,'Extracted info for SC'!$J$14,IF($N319=#REF!,'Extracted info for SC'!$J$15,IF($N319=#REF!,'Extracted info for SC'!$J$16,IF($N319=#REF!,'Extracted info for SC'!$J$17,IF($N319=#REF!,'Extracted info for SC'!$J$18,""))))))))))))))</f>
        <v/>
      </c>
      <c r="AA319" t="str">
        <f t="shared" si="63"/>
        <v/>
      </c>
      <c r="AB319" t="str">
        <f t="shared" si="64"/>
        <v/>
      </c>
      <c r="AC319" t="e">
        <f t="shared" ca="1" si="65"/>
        <v>#VALUE!</v>
      </c>
      <c r="AD319" t="str" cm="1">
        <f t="array" aca="1" ref="AD319" ca="1">IFERROR(IF((LEFT(INDIRECT("$F"&amp;$S319),4))="GOTS",IF($G319="Organic","GOTS_Organic_raw",(IF($G319="Responsible","GOTS_Responsible",(IF($G319="No Attribute (Conventional)","GOTS_conventional",(IF($G319="Recycled Pre/Post-Consumer","GOTS_pre_post",(IF($G319="In-Conversion","GOTS_in_conversion",(IF($G319="Sustainably Sourced","Sustainably_sourced",(IF($G319="Recycled pre-consumer organic","GOTS_recycled_organic",""))))))))))))),IF($G319="Organic","Organic",(IF($G319="Responsible","Responsible",(IF($G319="No Attribute (Conventional)","No_Attribute_Conventional",(IF($G319="Recycled Pre/Post-Consumer","Recycled_Pre_Post_Consumer",(IF($G319="In-Conversion","In_Conversion",(IF($G319="Recycled Pre-Consumer","Recycled_Pre_Consumer",(IF($G319="Recycled Post-Consumer","Recycled_Post_Consumer",(IF($G319="Sustainably Sourced","Sustainably_sourced",(IF($G319="Recycled pre-consumer organic","GOTS_recycled_organic","")))))))))))))))))),"")</f>
        <v/>
      </c>
      <c r="AE319" t="e" cm="1">
        <f t="array" aca="1" ref="AE319" ca="1">IF($I319="",IF(INDIRECT("$F"&amp;$S319)="","",IF(LEFT(INDIRECT("$F"&amp;$S319),3)="GRS","GRS_RCS_RM",IF((LEFT(INDIRECT("$F"&amp;$S319),3))="RCS","GRS_RCS_RM",IF(INDIRECT("$F"&amp;$S319)="OCS (No Label)","OCS_Conversion_RM",IF(LEFT(INDIRECT("$F"&amp;$S319),3)="OCS","OCS_RM",IF(RIGHT(INDIRECT("$F"&amp;$S319),10)="conversion","GOTS_RM_conversion",IF((LEFT(INDIRECT("$F"&amp;$S319),4))="GOTS","GOTS_RM","Responsible_RM"))))))),"DELETERM")</f>
        <v>#VALUE!</v>
      </c>
      <c r="AF319" t="e" cm="1">
        <f t="array" aca="1" ref="AF319" ca="1">IF($S319="","",INDIRECT("$Z"&amp;$S319))</f>
        <v>#VALUE!</v>
      </c>
      <c r="AG319" t="str">
        <f t="shared" si="66"/>
        <v/>
      </c>
      <c r="AH319" t="str" cm="1">
        <f t="array" aca="1" ref="AH319" ca="1">IFERROR(INDIRECT("$ag"&amp;S319),"")</f>
        <v/>
      </c>
      <c r="AI319" t="e" cm="1">
        <f t="array" aca="1" ref="AI319" ca="1">INDIRECT("O"&amp;S319)</f>
        <v>#VALUE!</v>
      </c>
      <c r="AJ319" t="str">
        <f t="shared" si="67"/>
        <v/>
      </c>
    </row>
    <row r="320" spans="1:36" ht="16.5" customHeight="1">
      <c r="A320" s="129"/>
      <c r="B320" s="134"/>
      <c r="C320" s="135"/>
      <c r="D320" s="146"/>
      <c r="E320" s="146"/>
      <c r="F320" s="135"/>
      <c r="G320" s="147"/>
      <c r="H320" s="147"/>
      <c r="I320" s="147"/>
      <c r="J320" s="147"/>
      <c r="K320" s="38"/>
      <c r="L320" s="143"/>
      <c r="M320" s="143"/>
      <c r="N320" s="61"/>
      <c r="O320" s="314"/>
      <c r="Q320" t="str">
        <f t="shared" ref="Q320:Q383" si="82">IF(G320="No Attribute (Conventional)",IF(OR($G320="",$I320="",$K320=""),"",CONCATENATE($K320," ",$AA320," ",$I320," + ")),IF(OR($G320="",$I320="",$K320=""),"",CONCATENATE($K320," ",$G320," ",$I320," + ")))</f>
        <v/>
      </c>
      <c r="S320" t="e">
        <f t="shared" ca="1" si="71"/>
        <v>#VALUE!</v>
      </c>
      <c r="T320" t="e">
        <f t="shared" ca="1" si="68"/>
        <v>#VALUE!</v>
      </c>
      <c r="U320">
        <f t="shared" si="72"/>
        <v>252</v>
      </c>
      <c r="V320">
        <v>21.416666666668299</v>
      </c>
      <c r="W320">
        <f t="shared" si="73"/>
        <v>21</v>
      </c>
      <c r="X320" t="str" cm="1">
        <f t="array" aca="1" ref="X320" ca="1">IFERROR(INDEX('PC&amp;PD'!$A$1:$AS$19,ROW('PC&amp;PD'!$A$19),MATCH(INDIRECT(T320),'PC&amp;PD'!$A$1:$AS$1,0)),"")</f>
        <v/>
      </c>
      <c r="Y320" t="str">
        <f>IF(OR($N320="",$N320=0),"",IF($N320=$E$7,'Extracted info for SC'!$J$6,IF($N320=#REF!,'Extracted info for SC'!$J$7,IF($N320=#REF!,'Extracted info for SC'!$J$8,IF($N320=#REF!,'Extracted info for SC'!$J$9,IF($N320=#REF!,'Extracted info for SC'!$J$10,IF($N320=#REF!,'Extracted info for SC'!$J$11,IF($N320=#REF!,'Extracted info for SC'!$J$12,IF($N320=#REF!,'Extracted info for SC'!$J$13,IF($N320=#REF!,'Extracted info for SC'!$J$14,IF($N320=#REF!,'Extracted info for SC'!$J$15,IF($N320=#REF!,'Extracted info for SC'!$J$16,IF($N320=#REF!,'Extracted info for SC'!$J$17,IF($N320=#REF!,'Extracted info for SC'!$J$18,""))))))))))))))</f>
        <v/>
      </c>
      <c r="AA320" t="str">
        <f t="shared" ref="AA320:AA383" si="83">IFERROR(IF(G320="","",IF(G320="No Attribute (Conventional)","",G320)),"")</f>
        <v/>
      </c>
      <c r="AB320" t="str">
        <f t="shared" ref="AB320:AB383" si="84">IFERROR(IF($F320="OCS 100", "OCS_100",IF($F320="OCS Blended", "OCS_Blended",IF($F320="OCS (No Label)", "OCS_No_Label",IF($F320="RCS 100", "RCS_100",IF($F320="RCS Blended","RCS_Blended",IF($F320="GRS","GRS",IF($F320="GRS (No Label)", "GRS_No_Label",IF($F320="RDS","RDS",IF($F320="RWS","RWS",IF($F320="RMS","RMS",IF($F320="GOTS Organic","GOTS_Organic",IF($F320="GOTS Made with organic","GOTS_Made_with_organic",IF($F320="GOTS Organic - in conversion","GOTS_Organic_in_Conversion",IF($F320="GOTS Made with organic - in conversion","GOTS_Made_with_Organic_in_Conversion",IF($F320="RAS","RAS",IF($F320="Rcs (No Label)","RCS_No_Label",IF($F320="RWS (No Label)","RWS_No_Label",IF($F320="RMS (No Label)","RMS_No_Label",IF($F320="RAS (No Label)","RAS_No_Label",IF($F320="RDS (No Label)","RDS_No_Label","")))))))))))))))))))),"")</f>
        <v/>
      </c>
      <c r="AC320" t="e">
        <f t="shared" ref="AC320:AC383" ca="1" si="85">"$AB"&amp;S320</f>
        <v>#VALUE!</v>
      </c>
      <c r="AD320" t="str" cm="1">
        <f t="array" aca="1" ref="AD320" ca="1">IFERROR(IF((LEFT(INDIRECT("$F"&amp;$S320),4))="GOTS",IF($G320="Organic","GOTS_Organic_raw",(IF($G320="Responsible","GOTS_Responsible",(IF($G320="No Attribute (Conventional)","GOTS_conventional",(IF($G320="Recycled Pre/Post-Consumer","GOTS_pre_post",(IF($G320="In-Conversion","GOTS_in_conversion",(IF($G320="Sustainably Sourced","Sustainably_sourced",(IF($G320="Recycled pre-consumer organic","GOTS_recycled_organic",""))))))))))))),IF($G320="Organic","Organic",(IF($G320="Responsible","Responsible",(IF($G320="No Attribute (Conventional)","No_Attribute_Conventional",(IF($G320="Recycled Pre/Post-Consumer","Recycled_Pre_Post_Consumer",(IF($G320="In-Conversion","In_Conversion",(IF($G320="Recycled Pre-Consumer","Recycled_Pre_Consumer",(IF($G320="Recycled Post-Consumer","Recycled_Post_Consumer",(IF($G320="Sustainably Sourced","Sustainably_sourced",(IF($G320="Recycled pre-consumer organic","GOTS_recycled_organic","")))))))))))))))))),"")</f>
        <v/>
      </c>
      <c r="AE320" t="e" cm="1">
        <f t="array" aca="1" ref="AE320" ca="1">IF($I320="",IF(INDIRECT("$F"&amp;$S320)="","",IF(LEFT(INDIRECT("$F"&amp;$S320),3)="GRS","GRS_RCS_RM",IF((LEFT(INDIRECT("$F"&amp;$S320),3))="RCS","GRS_RCS_RM",IF(INDIRECT("$F"&amp;$S320)="OCS (No Label)","OCS_Conversion_RM",IF(LEFT(INDIRECT("$F"&amp;$S320),3)="OCS","OCS_RM",IF(RIGHT(INDIRECT("$F"&amp;$S320),10)="conversion","GOTS_RM_conversion",IF((LEFT(INDIRECT("$F"&amp;$S320),4))="GOTS","GOTS_RM","Responsible_RM"))))))),"DELETERM")</f>
        <v>#VALUE!</v>
      </c>
      <c r="AF320" t="e" cm="1">
        <f t="array" aca="1" ref="AF320" ca="1">IF($S320="","",INDIRECT("$Z"&amp;$S320))</f>
        <v>#VALUE!</v>
      </c>
      <c r="AG320" t="str">
        <f t="shared" ref="AG320:AG383" si="86">IF(AND(AJ320="",AJ321="",AJ322="",AJ323="",AJ324="",AJ325="",AJ326="",AJ327="",AJ328="",AJ329="",AJ330="",AJ331=""),"",CONCATENATE(AJ320, AJ321, AJ322, AJ323,AJ324, AJ325, AJ326, AJ327, AJ328, AJ329, AJ330,AJ331))</f>
        <v/>
      </c>
      <c r="AH320" t="str" cm="1">
        <f t="array" aca="1" ref="AH320" ca="1">IFERROR(INDIRECT("$ag"&amp;S320),"")</f>
        <v/>
      </c>
      <c r="AI320" t="e" cm="1">
        <f t="array" aca="1" ref="AI320" ca="1">INDIRECT("O"&amp;S320)</f>
        <v>#VALUE!</v>
      </c>
      <c r="AJ320" t="str">
        <f t="shared" ref="AJ320:AJ383" si="87">IF(OR(Y320="",Y320=0),"",Y320&amp;", ")</f>
        <v/>
      </c>
    </row>
    <row r="321" spans="1:36" ht="16.5" customHeight="1">
      <c r="A321" s="130"/>
      <c r="B321" s="136"/>
      <c r="C321" s="137"/>
      <c r="D321" s="146"/>
      <c r="E321" s="146"/>
      <c r="F321" s="137"/>
      <c r="G321" s="147"/>
      <c r="H321" s="147"/>
      <c r="I321" s="147"/>
      <c r="J321" s="147"/>
      <c r="K321" s="38"/>
      <c r="L321" s="144"/>
      <c r="M321" s="144"/>
      <c r="N321" s="61"/>
      <c r="O321" s="314"/>
      <c r="Q321" t="str">
        <f t="shared" si="82"/>
        <v/>
      </c>
      <c r="S321" t="e">
        <f t="shared" ca="1" si="71"/>
        <v>#VALUE!</v>
      </c>
      <c r="T321" t="e">
        <f t="shared" ca="1" si="68"/>
        <v>#VALUE!</v>
      </c>
      <c r="U321">
        <f t="shared" si="72"/>
        <v>252</v>
      </c>
      <c r="V321">
        <v>21.500000000001599</v>
      </c>
      <c r="W321">
        <f t="shared" si="73"/>
        <v>21</v>
      </c>
      <c r="X321" t="str" cm="1">
        <f t="array" aca="1" ref="X321" ca="1">IFERROR(INDEX('PC&amp;PD'!$A$1:$AS$19,ROW('PC&amp;PD'!$A$19),MATCH(INDIRECT(T321),'PC&amp;PD'!$A$1:$AS$1,0)),"")</f>
        <v/>
      </c>
      <c r="Y321" t="str">
        <f>IF(OR($N321="",$N321=0),"",IF($N321=$E$7,'Extracted info for SC'!$J$6,IF($N321=#REF!,'Extracted info for SC'!$J$7,IF($N321=#REF!,'Extracted info for SC'!$J$8,IF($N321=#REF!,'Extracted info for SC'!$J$9,IF($N321=#REF!,'Extracted info for SC'!$J$10,IF($N321=#REF!,'Extracted info for SC'!$J$11,IF($N321=#REF!,'Extracted info for SC'!$J$12,IF($N321=#REF!,'Extracted info for SC'!$J$13,IF($N321=#REF!,'Extracted info for SC'!$J$14,IF($N321=#REF!,'Extracted info for SC'!$J$15,IF($N321=#REF!,'Extracted info for SC'!$J$16,IF($N321=#REF!,'Extracted info for SC'!$J$17,IF($N321=#REF!,'Extracted info for SC'!$J$18,""))))))))))))))</f>
        <v/>
      </c>
      <c r="AA321" t="str">
        <f t="shared" si="83"/>
        <v/>
      </c>
      <c r="AB321" t="str">
        <f t="shared" si="84"/>
        <v/>
      </c>
      <c r="AC321" t="e">
        <f t="shared" ca="1" si="85"/>
        <v>#VALUE!</v>
      </c>
      <c r="AD321" t="str" cm="1">
        <f t="array" aca="1" ref="AD321" ca="1">IFERROR(IF((LEFT(INDIRECT("$F"&amp;$S321),4))="GOTS",IF($G321="Organic","GOTS_Organic_raw",(IF($G321="Responsible","GOTS_Responsible",(IF($G321="No Attribute (Conventional)","GOTS_conventional",(IF($G321="Recycled Pre/Post-Consumer","GOTS_pre_post",(IF($G321="In-Conversion","GOTS_in_conversion",(IF($G321="Sustainably Sourced","Sustainably_sourced",(IF($G321="Recycled pre-consumer organic","GOTS_recycled_organic",""))))))))))))),IF($G321="Organic","Organic",(IF($G321="Responsible","Responsible",(IF($G321="No Attribute (Conventional)","No_Attribute_Conventional",(IF($G321="Recycled Pre/Post-Consumer","Recycled_Pre_Post_Consumer",(IF($G321="In-Conversion","In_Conversion",(IF($G321="Recycled Pre-Consumer","Recycled_Pre_Consumer",(IF($G321="Recycled Post-Consumer","Recycled_Post_Consumer",(IF($G321="Sustainably Sourced","Sustainably_sourced",(IF($G321="Recycled pre-consumer organic","GOTS_recycled_organic","")))))))))))))))))),"")</f>
        <v/>
      </c>
      <c r="AE321" t="e" cm="1">
        <f t="array" aca="1" ref="AE321" ca="1">IF($I321="",IF(INDIRECT("$F"&amp;$S321)="","",IF(LEFT(INDIRECT("$F"&amp;$S321),3)="GRS","GRS_RCS_RM",IF((LEFT(INDIRECT("$F"&amp;$S321),3))="RCS","GRS_RCS_RM",IF(INDIRECT("$F"&amp;$S321)="OCS (No Label)","OCS_Conversion_RM",IF(LEFT(INDIRECT("$F"&amp;$S321),3)="OCS","OCS_RM",IF(RIGHT(INDIRECT("$F"&amp;$S321),10)="conversion","GOTS_RM_conversion",IF((LEFT(INDIRECT("$F"&amp;$S321),4))="GOTS","GOTS_RM","Responsible_RM"))))))),"DELETERM")</f>
        <v>#VALUE!</v>
      </c>
      <c r="AF321" t="e" cm="1">
        <f t="array" aca="1" ref="AF321" ca="1">IF($S321="","",INDIRECT("$Z"&amp;$S321))</f>
        <v>#VALUE!</v>
      </c>
      <c r="AG321" t="str">
        <f t="shared" si="86"/>
        <v/>
      </c>
      <c r="AH321" t="str" cm="1">
        <f t="array" aca="1" ref="AH321" ca="1">IFERROR(INDIRECT("$ag"&amp;S321),"")</f>
        <v/>
      </c>
      <c r="AI321" t="e" cm="1">
        <f t="array" aca="1" ref="AI321" ca="1">INDIRECT("O"&amp;S321)</f>
        <v>#VALUE!</v>
      </c>
      <c r="AJ321" t="str">
        <f t="shared" si="87"/>
        <v/>
      </c>
    </row>
    <row r="322" spans="1:36" ht="16.5" customHeight="1">
      <c r="A322" s="130"/>
      <c r="B322" s="136"/>
      <c r="C322" s="137"/>
      <c r="D322" s="146"/>
      <c r="E322" s="146"/>
      <c r="F322" s="137"/>
      <c r="G322" s="147"/>
      <c r="H322" s="147"/>
      <c r="I322" s="147"/>
      <c r="J322" s="147"/>
      <c r="K322" s="38"/>
      <c r="L322" s="144"/>
      <c r="M322" s="144"/>
      <c r="N322" s="61"/>
      <c r="O322" s="314"/>
      <c r="Q322" t="str">
        <f t="shared" si="82"/>
        <v/>
      </c>
      <c r="S322" t="e">
        <f t="shared" ca="1" si="71"/>
        <v>#VALUE!</v>
      </c>
      <c r="T322" t="e">
        <f t="shared" ref="T322:T385" ca="1" si="88">"$B"&amp;S322</f>
        <v>#VALUE!</v>
      </c>
      <c r="U322">
        <f t="shared" si="72"/>
        <v>252</v>
      </c>
      <c r="V322">
        <v>21.583333333334998</v>
      </c>
      <c r="W322">
        <f t="shared" si="73"/>
        <v>21</v>
      </c>
      <c r="X322" t="str" cm="1">
        <f t="array" aca="1" ref="X322" ca="1">IFERROR(INDEX('PC&amp;PD'!$A$1:$AS$19,ROW('PC&amp;PD'!$A$19),MATCH(INDIRECT(T322),'PC&amp;PD'!$A$1:$AS$1,0)),"")</f>
        <v/>
      </c>
      <c r="Y322" t="str">
        <f>IF(OR($N322="",$N322=0),"",IF($N322=$E$7,'Extracted info for SC'!$J$6,IF($N322=#REF!,'Extracted info for SC'!$J$7,IF($N322=#REF!,'Extracted info for SC'!$J$8,IF($N322=#REF!,'Extracted info for SC'!$J$9,IF($N322=#REF!,'Extracted info for SC'!$J$10,IF($N322=#REF!,'Extracted info for SC'!$J$11,IF($N322=#REF!,'Extracted info for SC'!$J$12,IF($N322=#REF!,'Extracted info for SC'!$J$13,IF($N322=#REF!,'Extracted info for SC'!$J$14,IF($N322=#REF!,'Extracted info for SC'!$J$15,IF($N322=#REF!,'Extracted info for SC'!$J$16,IF($N322=#REF!,'Extracted info for SC'!$J$17,IF($N322=#REF!,'Extracted info for SC'!$J$18,""))))))))))))))</f>
        <v/>
      </c>
      <c r="AA322" t="str">
        <f t="shared" si="83"/>
        <v/>
      </c>
      <c r="AB322" t="str">
        <f t="shared" si="84"/>
        <v/>
      </c>
      <c r="AC322" t="e">
        <f t="shared" ca="1" si="85"/>
        <v>#VALUE!</v>
      </c>
      <c r="AD322" t="str" cm="1">
        <f t="array" aca="1" ref="AD322" ca="1">IFERROR(IF((LEFT(INDIRECT("$F"&amp;$S322),4))="GOTS",IF($G322="Organic","GOTS_Organic_raw",(IF($G322="Responsible","GOTS_Responsible",(IF($G322="No Attribute (Conventional)","GOTS_conventional",(IF($G322="Recycled Pre/Post-Consumer","GOTS_pre_post",(IF($G322="In-Conversion","GOTS_in_conversion",(IF($G322="Sustainably Sourced","Sustainably_sourced",(IF($G322="Recycled pre-consumer organic","GOTS_recycled_organic",""))))))))))))),IF($G322="Organic","Organic",(IF($G322="Responsible","Responsible",(IF($G322="No Attribute (Conventional)","No_Attribute_Conventional",(IF($G322="Recycled Pre/Post-Consumer","Recycled_Pre_Post_Consumer",(IF($G322="In-Conversion","In_Conversion",(IF($G322="Recycled Pre-Consumer","Recycled_Pre_Consumer",(IF($G322="Recycled Post-Consumer","Recycled_Post_Consumer",(IF($G322="Sustainably Sourced","Sustainably_sourced",(IF($G322="Recycled pre-consumer organic","GOTS_recycled_organic","")))))))))))))))))),"")</f>
        <v/>
      </c>
      <c r="AE322" t="e" cm="1">
        <f t="array" aca="1" ref="AE322" ca="1">IF($I322="",IF(INDIRECT("$F"&amp;$S322)="","",IF(LEFT(INDIRECT("$F"&amp;$S322),3)="GRS","GRS_RCS_RM",IF((LEFT(INDIRECT("$F"&amp;$S322),3))="RCS","GRS_RCS_RM",IF(INDIRECT("$F"&amp;$S322)="OCS (No Label)","OCS_Conversion_RM",IF(LEFT(INDIRECT("$F"&amp;$S322),3)="OCS","OCS_RM",IF(RIGHT(INDIRECT("$F"&amp;$S322),10)="conversion","GOTS_RM_conversion",IF((LEFT(INDIRECT("$F"&amp;$S322),4))="GOTS","GOTS_RM","Responsible_RM"))))))),"DELETERM")</f>
        <v>#VALUE!</v>
      </c>
      <c r="AF322" t="e" cm="1">
        <f t="array" aca="1" ref="AF322" ca="1">IF($S322="","",INDIRECT("$Z"&amp;$S322))</f>
        <v>#VALUE!</v>
      </c>
      <c r="AG322" t="str">
        <f t="shared" si="86"/>
        <v/>
      </c>
      <c r="AH322" t="str" cm="1">
        <f t="array" aca="1" ref="AH322" ca="1">IFERROR(INDIRECT("$ag"&amp;S322),"")</f>
        <v/>
      </c>
      <c r="AI322" t="e" cm="1">
        <f t="array" aca="1" ref="AI322" ca="1">INDIRECT("O"&amp;S322)</f>
        <v>#VALUE!</v>
      </c>
      <c r="AJ322" t="str">
        <f t="shared" si="87"/>
        <v/>
      </c>
    </row>
    <row r="323" spans="1:36" ht="16.5" customHeight="1">
      <c r="A323" s="130"/>
      <c r="B323" s="136"/>
      <c r="C323" s="137"/>
      <c r="D323" s="146"/>
      <c r="E323" s="146"/>
      <c r="F323" s="137"/>
      <c r="G323" s="147"/>
      <c r="H323" s="147"/>
      <c r="I323" s="147"/>
      <c r="J323" s="147"/>
      <c r="K323" s="38"/>
      <c r="L323" s="144"/>
      <c r="M323" s="144"/>
      <c r="N323" s="61"/>
      <c r="O323" s="314"/>
      <c r="Q323" t="str">
        <f t="shared" si="82"/>
        <v/>
      </c>
      <c r="S323" t="e">
        <f t="shared" ca="1" si="71"/>
        <v>#VALUE!</v>
      </c>
      <c r="T323" t="e">
        <f t="shared" ca="1" si="88"/>
        <v>#VALUE!</v>
      </c>
      <c r="U323">
        <f t="shared" si="72"/>
        <v>252</v>
      </c>
      <c r="V323">
        <v>21.666666666668299</v>
      </c>
      <c r="W323">
        <f t="shared" si="73"/>
        <v>21</v>
      </c>
      <c r="X323" t="str" cm="1">
        <f t="array" aca="1" ref="X323" ca="1">IFERROR(INDEX('PC&amp;PD'!$A$1:$AS$19,ROW('PC&amp;PD'!$A$19),MATCH(INDIRECT(T323),'PC&amp;PD'!$A$1:$AS$1,0)),"")</f>
        <v/>
      </c>
      <c r="Y323" t="str">
        <f>IF(OR($N323="",$N323=0),"",IF($N323=$E$7,'Extracted info for SC'!$J$6,IF($N323=#REF!,'Extracted info for SC'!$J$7,IF($N323=#REF!,'Extracted info for SC'!$J$8,IF($N323=#REF!,'Extracted info for SC'!$J$9,IF($N323=#REF!,'Extracted info for SC'!$J$10,IF($N323=#REF!,'Extracted info for SC'!$J$11,IF($N323=#REF!,'Extracted info for SC'!$J$12,IF($N323=#REF!,'Extracted info for SC'!$J$13,IF($N323=#REF!,'Extracted info for SC'!$J$14,IF($N323=#REF!,'Extracted info for SC'!$J$15,IF($N323=#REF!,'Extracted info for SC'!$J$16,IF($N323=#REF!,'Extracted info for SC'!$J$17,IF($N323=#REF!,'Extracted info for SC'!$J$18,""))))))))))))))</f>
        <v/>
      </c>
      <c r="AA323" t="str">
        <f t="shared" si="83"/>
        <v/>
      </c>
      <c r="AB323" t="str">
        <f t="shared" si="84"/>
        <v/>
      </c>
      <c r="AC323" t="e">
        <f t="shared" ca="1" si="85"/>
        <v>#VALUE!</v>
      </c>
      <c r="AD323" t="str" cm="1">
        <f t="array" aca="1" ref="AD323" ca="1">IFERROR(IF((LEFT(INDIRECT("$F"&amp;$S323),4))="GOTS",IF($G323="Organic","GOTS_Organic_raw",(IF($G323="Responsible","GOTS_Responsible",(IF($G323="No Attribute (Conventional)","GOTS_conventional",(IF($G323="Recycled Pre/Post-Consumer","GOTS_pre_post",(IF($G323="In-Conversion","GOTS_in_conversion",(IF($G323="Sustainably Sourced","Sustainably_sourced",(IF($G323="Recycled pre-consumer organic","GOTS_recycled_organic",""))))))))))))),IF($G323="Organic","Organic",(IF($G323="Responsible","Responsible",(IF($G323="No Attribute (Conventional)","No_Attribute_Conventional",(IF($G323="Recycled Pre/Post-Consumer","Recycled_Pre_Post_Consumer",(IF($G323="In-Conversion","In_Conversion",(IF($G323="Recycled Pre-Consumer","Recycled_Pre_Consumer",(IF($G323="Recycled Post-Consumer","Recycled_Post_Consumer",(IF($G323="Sustainably Sourced","Sustainably_sourced",(IF($G323="Recycled pre-consumer organic","GOTS_recycled_organic","")))))))))))))))))),"")</f>
        <v/>
      </c>
      <c r="AE323" t="e" cm="1">
        <f t="array" aca="1" ref="AE323" ca="1">IF($I323="",IF(INDIRECT("$F"&amp;$S323)="","",IF(LEFT(INDIRECT("$F"&amp;$S323),3)="GRS","GRS_RCS_RM",IF((LEFT(INDIRECT("$F"&amp;$S323),3))="RCS","GRS_RCS_RM",IF(INDIRECT("$F"&amp;$S323)="OCS (No Label)","OCS_Conversion_RM",IF(LEFT(INDIRECT("$F"&amp;$S323),3)="OCS","OCS_RM",IF(RIGHT(INDIRECT("$F"&amp;$S323),10)="conversion","GOTS_RM_conversion",IF((LEFT(INDIRECT("$F"&amp;$S323),4))="GOTS","GOTS_RM","Responsible_RM"))))))),"DELETERM")</f>
        <v>#VALUE!</v>
      </c>
      <c r="AF323" t="e" cm="1">
        <f t="array" aca="1" ref="AF323" ca="1">IF($S323="","",INDIRECT("$Z"&amp;$S323))</f>
        <v>#VALUE!</v>
      </c>
      <c r="AG323" t="str">
        <f t="shared" si="86"/>
        <v/>
      </c>
      <c r="AH323" t="str" cm="1">
        <f t="array" aca="1" ref="AH323" ca="1">IFERROR(INDIRECT("$ag"&amp;S323),"")</f>
        <v/>
      </c>
      <c r="AI323" t="e" cm="1">
        <f t="array" aca="1" ref="AI323" ca="1">INDIRECT("O"&amp;S323)</f>
        <v>#VALUE!</v>
      </c>
      <c r="AJ323" t="str">
        <f t="shared" si="87"/>
        <v/>
      </c>
    </row>
    <row r="324" spans="1:36" ht="16.5" customHeight="1">
      <c r="A324" s="130"/>
      <c r="B324" s="136"/>
      <c r="C324" s="137"/>
      <c r="D324" s="146"/>
      <c r="E324" s="146"/>
      <c r="F324" s="137"/>
      <c r="G324" s="147"/>
      <c r="H324" s="147"/>
      <c r="I324" s="147"/>
      <c r="J324" s="147"/>
      <c r="K324" s="38"/>
      <c r="L324" s="144"/>
      <c r="M324" s="144"/>
      <c r="N324" s="61"/>
      <c r="O324" s="314"/>
      <c r="Q324" t="str">
        <f t="shared" si="82"/>
        <v/>
      </c>
      <c r="S324" t="e">
        <f t="shared" ca="1" si="71"/>
        <v>#VALUE!</v>
      </c>
      <c r="T324" t="e">
        <f t="shared" ca="1" si="88"/>
        <v>#VALUE!</v>
      </c>
      <c r="U324">
        <f t="shared" si="72"/>
        <v>252</v>
      </c>
      <c r="V324">
        <v>21.750000000001599</v>
      </c>
      <c r="W324">
        <f t="shared" si="73"/>
        <v>21</v>
      </c>
      <c r="X324" t="str" cm="1">
        <f t="array" aca="1" ref="X324" ca="1">IFERROR(INDEX('PC&amp;PD'!$A$1:$AS$19,ROW('PC&amp;PD'!$A$19),MATCH(INDIRECT(T324),'PC&amp;PD'!$A$1:$AS$1,0)),"")</f>
        <v/>
      </c>
      <c r="Y324" t="str">
        <f>IF(OR($N324="",$N324=0),"",IF($N324=$E$7,'Extracted info for SC'!$J$6,IF($N324=#REF!,'Extracted info for SC'!$J$7,IF($N324=#REF!,'Extracted info for SC'!$J$8,IF($N324=#REF!,'Extracted info for SC'!$J$9,IF($N324=#REF!,'Extracted info for SC'!$J$10,IF($N324=#REF!,'Extracted info for SC'!$J$11,IF($N324=#REF!,'Extracted info for SC'!$J$12,IF($N324=#REF!,'Extracted info for SC'!$J$13,IF($N324=#REF!,'Extracted info for SC'!$J$14,IF($N324=#REF!,'Extracted info for SC'!$J$15,IF($N324=#REF!,'Extracted info for SC'!$J$16,IF($N324=#REF!,'Extracted info for SC'!$J$17,IF($N324=#REF!,'Extracted info for SC'!$J$18,""))))))))))))))</f>
        <v/>
      </c>
      <c r="AA324" t="str">
        <f t="shared" si="83"/>
        <v/>
      </c>
      <c r="AB324" t="str">
        <f t="shared" si="84"/>
        <v/>
      </c>
      <c r="AC324" t="e">
        <f t="shared" ca="1" si="85"/>
        <v>#VALUE!</v>
      </c>
      <c r="AD324" t="str" cm="1">
        <f t="array" aca="1" ref="AD324" ca="1">IFERROR(IF((LEFT(INDIRECT("$F"&amp;$S324),4))="GOTS",IF($G324="Organic","GOTS_Organic_raw",(IF($G324="Responsible","GOTS_Responsible",(IF($G324="No Attribute (Conventional)","GOTS_conventional",(IF($G324="Recycled Pre/Post-Consumer","GOTS_pre_post",(IF($G324="In-Conversion","GOTS_in_conversion",(IF($G324="Sustainably Sourced","Sustainably_sourced",(IF($G324="Recycled pre-consumer organic","GOTS_recycled_organic",""))))))))))))),IF($G324="Organic","Organic",(IF($G324="Responsible","Responsible",(IF($G324="No Attribute (Conventional)","No_Attribute_Conventional",(IF($G324="Recycled Pre/Post-Consumer","Recycled_Pre_Post_Consumer",(IF($G324="In-Conversion","In_Conversion",(IF($G324="Recycled Pre-Consumer","Recycled_Pre_Consumer",(IF($G324="Recycled Post-Consumer","Recycled_Post_Consumer",(IF($G324="Sustainably Sourced","Sustainably_sourced",(IF($G324="Recycled pre-consumer organic","GOTS_recycled_organic","")))))))))))))))))),"")</f>
        <v/>
      </c>
      <c r="AE324" t="e" cm="1">
        <f t="array" aca="1" ref="AE324" ca="1">IF($I324="",IF(INDIRECT("$F"&amp;$S324)="","",IF(LEFT(INDIRECT("$F"&amp;$S324),3)="GRS","GRS_RCS_RM",IF((LEFT(INDIRECT("$F"&amp;$S324),3))="RCS","GRS_RCS_RM",IF(INDIRECT("$F"&amp;$S324)="OCS (No Label)","OCS_Conversion_RM",IF(LEFT(INDIRECT("$F"&amp;$S324),3)="OCS","OCS_RM",IF(RIGHT(INDIRECT("$F"&amp;$S324),10)="conversion","GOTS_RM_conversion",IF((LEFT(INDIRECT("$F"&amp;$S324),4))="GOTS","GOTS_RM","Responsible_RM"))))))),"DELETERM")</f>
        <v>#VALUE!</v>
      </c>
      <c r="AF324" t="e" cm="1">
        <f t="array" aca="1" ref="AF324" ca="1">IF($S324="","",INDIRECT("$Z"&amp;$S324))</f>
        <v>#VALUE!</v>
      </c>
      <c r="AG324" t="str">
        <f t="shared" si="86"/>
        <v/>
      </c>
      <c r="AH324" t="str" cm="1">
        <f t="array" aca="1" ref="AH324" ca="1">IFERROR(INDIRECT("$ag"&amp;S324),"")</f>
        <v/>
      </c>
      <c r="AI324" t="e" cm="1">
        <f t="array" aca="1" ref="AI324" ca="1">INDIRECT("O"&amp;S324)</f>
        <v>#VALUE!</v>
      </c>
      <c r="AJ324" t="str">
        <f t="shared" si="87"/>
        <v/>
      </c>
    </row>
    <row r="325" spans="1:36" ht="16.5" customHeight="1">
      <c r="A325" s="130"/>
      <c r="B325" s="136"/>
      <c r="C325" s="137"/>
      <c r="D325" s="146"/>
      <c r="E325" s="146"/>
      <c r="F325" s="137"/>
      <c r="G325" s="147"/>
      <c r="H325" s="147"/>
      <c r="I325" s="147"/>
      <c r="J325" s="147"/>
      <c r="K325" s="38"/>
      <c r="L325" s="144"/>
      <c r="M325" s="144"/>
      <c r="N325" s="61"/>
      <c r="O325" s="314"/>
      <c r="Q325" t="str">
        <f t="shared" si="82"/>
        <v/>
      </c>
      <c r="S325" t="e">
        <f t="shared" ca="1" si="71"/>
        <v>#VALUE!</v>
      </c>
      <c r="T325" t="e">
        <f t="shared" ca="1" si="88"/>
        <v>#VALUE!</v>
      </c>
      <c r="U325">
        <f t="shared" si="72"/>
        <v>252</v>
      </c>
      <c r="V325">
        <v>21.833333333334998</v>
      </c>
      <c r="W325">
        <f t="shared" si="73"/>
        <v>21</v>
      </c>
      <c r="X325" t="str" cm="1">
        <f t="array" aca="1" ref="X325" ca="1">IFERROR(INDEX('PC&amp;PD'!$A$1:$AS$19,ROW('PC&amp;PD'!$A$19),MATCH(INDIRECT(T325),'PC&amp;PD'!$A$1:$AS$1,0)),"")</f>
        <v/>
      </c>
      <c r="Y325" t="str">
        <f>IF(OR($N325="",$N325=0),"",IF($N325=$E$7,'Extracted info for SC'!$J$6,IF($N325=#REF!,'Extracted info for SC'!$J$7,IF($N325=#REF!,'Extracted info for SC'!$J$8,IF($N325=#REF!,'Extracted info for SC'!$J$9,IF($N325=#REF!,'Extracted info for SC'!$J$10,IF($N325=#REF!,'Extracted info for SC'!$J$11,IF($N325=#REF!,'Extracted info for SC'!$J$12,IF($N325=#REF!,'Extracted info for SC'!$J$13,IF($N325=#REF!,'Extracted info for SC'!$J$14,IF($N325=#REF!,'Extracted info for SC'!$J$15,IF($N325=#REF!,'Extracted info for SC'!$J$16,IF($N325=#REF!,'Extracted info for SC'!$J$17,IF($N325=#REF!,'Extracted info for SC'!$J$18,""))))))))))))))</f>
        <v/>
      </c>
      <c r="AA325" t="str">
        <f t="shared" si="83"/>
        <v/>
      </c>
      <c r="AB325" t="str">
        <f t="shared" si="84"/>
        <v/>
      </c>
      <c r="AC325" t="e">
        <f t="shared" ca="1" si="85"/>
        <v>#VALUE!</v>
      </c>
      <c r="AD325" t="str" cm="1">
        <f t="array" aca="1" ref="AD325" ca="1">IFERROR(IF((LEFT(INDIRECT("$F"&amp;$S325),4))="GOTS",IF($G325="Organic","GOTS_Organic_raw",(IF($G325="Responsible","GOTS_Responsible",(IF($G325="No Attribute (Conventional)","GOTS_conventional",(IF($G325="Recycled Pre/Post-Consumer","GOTS_pre_post",(IF($G325="In-Conversion","GOTS_in_conversion",(IF($G325="Sustainably Sourced","Sustainably_sourced",(IF($G325="Recycled pre-consumer organic","GOTS_recycled_organic",""))))))))))))),IF($G325="Organic","Organic",(IF($G325="Responsible","Responsible",(IF($G325="No Attribute (Conventional)","No_Attribute_Conventional",(IF($G325="Recycled Pre/Post-Consumer","Recycled_Pre_Post_Consumer",(IF($G325="In-Conversion","In_Conversion",(IF($G325="Recycled Pre-Consumer","Recycled_Pre_Consumer",(IF($G325="Recycled Post-Consumer","Recycled_Post_Consumer",(IF($G325="Sustainably Sourced","Sustainably_sourced",(IF($G325="Recycled pre-consumer organic","GOTS_recycled_organic","")))))))))))))))))),"")</f>
        <v/>
      </c>
      <c r="AE325" t="e" cm="1">
        <f t="array" aca="1" ref="AE325" ca="1">IF($I325="",IF(INDIRECT("$F"&amp;$S325)="","",IF(LEFT(INDIRECT("$F"&amp;$S325),3)="GRS","GRS_RCS_RM",IF((LEFT(INDIRECT("$F"&amp;$S325),3))="RCS","GRS_RCS_RM",IF(INDIRECT("$F"&amp;$S325)="OCS (No Label)","OCS_Conversion_RM",IF(LEFT(INDIRECT("$F"&amp;$S325),3)="OCS","OCS_RM",IF(RIGHT(INDIRECT("$F"&amp;$S325),10)="conversion","GOTS_RM_conversion",IF((LEFT(INDIRECT("$F"&amp;$S325),4))="GOTS","GOTS_RM","Responsible_RM"))))))),"DELETERM")</f>
        <v>#VALUE!</v>
      </c>
      <c r="AF325" t="e" cm="1">
        <f t="array" aca="1" ref="AF325" ca="1">IF($S325="","",INDIRECT("$Z"&amp;$S325))</f>
        <v>#VALUE!</v>
      </c>
      <c r="AG325" t="str">
        <f t="shared" si="86"/>
        <v/>
      </c>
      <c r="AH325" t="str" cm="1">
        <f t="array" aca="1" ref="AH325" ca="1">IFERROR(INDIRECT("$ag"&amp;S325),"")</f>
        <v/>
      </c>
      <c r="AI325" t="e" cm="1">
        <f t="array" aca="1" ref="AI325" ca="1">INDIRECT("O"&amp;S325)</f>
        <v>#VALUE!</v>
      </c>
      <c r="AJ325" t="str">
        <f t="shared" si="87"/>
        <v/>
      </c>
    </row>
    <row r="326" spans="1:36" ht="16.5" customHeight="1" thickBot="1">
      <c r="A326" s="131"/>
      <c r="B326" s="138"/>
      <c r="C326" s="139"/>
      <c r="D326" s="148"/>
      <c r="E326" s="148"/>
      <c r="F326" s="139"/>
      <c r="G326" s="149"/>
      <c r="H326" s="149"/>
      <c r="I326" s="149"/>
      <c r="J326" s="149"/>
      <c r="K326" s="39"/>
      <c r="L326" s="145"/>
      <c r="M326" s="145"/>
      <c r="N326" s="62"/>
      <c r="O326" s="315"/>
      <c r="Q326" t="str">
        <f t="shared" si="82"/>
        <v/>
      </c>
      <c r="S326" t="e">
        <f t="shared" ca="1" si="71"/>
        <v>#VALUE!</v>
      </c>
      <c r="T326" t="e">
        <f t="shared" ca="1" si="88"/>
        <v>#VALUE!</v>
      </c>
      <c r="U326">
        <f t="shared" si="72"/>
        <v>252</v>
      </c>
      <c r="V326">
        <v>21.916666666668299</v>
      </c>
      <c r="W326">
        <f t="shared" si="73"/>
        <v>21</v>
      </c>
      <c r="X326" t="str" cm="1">
        <f t="array" aca="1" ref="X326" ca="1">IFERROR(INDEX('PC&amp;PD'!$A$1:$AS$19,ROW('PC&amp;PD'!$A$19),MATCH(INDIRECT(T326),'PC&amp;PD'!$A$1:$AS$1,0)),"")</f>
        <v/>
      </c>
      <c r="Y326" t="str">
        <f>IF(OR($N326="",$N326=0),"",IF($N326=$E$7,'Extracted info for SC'!$J$6,IF($N326=#REF!,'Extracted info for SC'!$J$7,IF($N326=#REF!,'Extracted info for SC'!$J$8,IF($N326=#REF!,'Extracted info for SC'!$J$9,IF($N326=#REF!,'Extracted info for SC'!$J$10,IF($N326=#REF!,'Extracted info for SC'!$J$11,IF($N326=#REF!,'Extracted info for SC'!$J$12,IF($N326=#REF!,'Extracted info for SC'!$J$13,IF($N326=#REF!,'Extracted info for SC'!$J$14,IF($N326=#REF!,'Extracted info for SC'!$J$15,IF($N326=#REF!,'Extracted info for SC'!$J$16,IF($N326=#REF!,'Extracted info for SC'!$J$17,IF($N326=#REF!,'Extracted info for SC'!$J$18,""))))))))))))))</f>
        <v/>
      </c>
      <c r="AA326" t="str">
        <f t="shared" si="83"/>
        <v/>
      </c>
      <c r="AB326" t="str">
        <f t="shared" si="84"/>
        <v/>
      </c>
      <c r="AC326" t="e">
        <f t="shared" ca="1" si="85"/>
        <v>#VALUE!</v>
      </c>
      <c r="AD326" t="str" cm="1">
        <f t="array" aca="1" ref="AD326" ca="1">IFERROR(IF((LEFT(INDIRECT("$F"&amp;$S326),4))="GOTS",IF($G326="Organic","GOTS_Organic_raw",(IF($G326="Responsible","GOTS_Responsible",(IF($G326="No Attribute (Conventional)","GOTS_conventional",(IF($G326="Recycled Pre/Post-Consumer","GOTS_pre_post",(IF($G326="In-Conversion","GOTS_in_conversion",(IF($G326="Sustainably Sourced","Sustainably_sourced",(IF($G326="Recycled pre-consumer organic","GOTS_recycled_organic",""))))))))))))),IF($G326="Organic","Organic",(IF($G326="Responsible","Responsible",(IF($G326="No Attribute (Conventional)","No_Attribute_Conventional",(IF($G326="Recycled Pre/Post-Consumer","Recycled_Pre_Post_Consumer",(IF($G326="In-Conversion","In_Conversion",(IF($G326="Recycled Pre-Consumer","Recycled_Pre_Consumer",(IF($G326="Recycled Post-Consumer","Recycled_Post_Consumer",(IF($G326="Sustainably Sourced","Sustainably_sourced",(IF($G326="Recycled pre-consumer organic","GOTS_recycled_organic","")))))))))))))))))),"")</f>
        <v/>
      </c>
      <c r="AE326" t="e" cm="1">
        <f t="array" aca="1" ref="AE326" ca="1">IF($I326="",IF(INDIRECT("$F"&amp;$S326)="","",IF(LEFT(INDIRECT("$F"&amp;$S326),3)="GRS","GRS_RCS_RM",IF((LEFT(INDIRECT("$F"&amp;$S326),3))="RCS","GRS_RCS_RM",IF(INDIRECT("$F"&amp;$S326)="OCS (No Label)","OCS_Conversion_RM",IF(LEFT(INDIRECT("$F"&amp;$S326),3)="OCS","OCS_RM",IF(RIGHT(INDIRECT("$F"&amp;$S326),10)="conversion","GOTS_RM_conversion",IF((LEFT(INDIRECT("$F"&amp;$S326),4))="GOTS","GOTS_RM","Responsible_RM"))))))),"DELETERM")</f>
        <v>#VALUE!</v>
      </c>
      <c r="AF326" t="e" cm="1">
        <f t="array" aca="1" ref="AF326" ca="1">IF($S326="","",INDIRECT("$Z"&amp;$S326))</f>
        <v>#VALUE!</v>
      </c>
      <c r="AG326" t="str">
        <f t="shared" si="86"/>
        <v/>
      </c>
      <c r="AH326" t="str" cm="1">
        <f t="array" aca="1" ref="AH326" ca="1">IFERROR(INDIRECT("$ag"&amp;S326),"")</f>
        <v/>
      </c>
      <c r="AI326" t="e" cm="1">
        <f t="array" aca="1" ref="AI326" ca="1">INDIRECT("O"&amp;S326)</f>
        <v>#VALUE!</v>
      </c>
      <c r="AJ326" t="str">
        <f t="shared" si="87"/>
        <v/>
      </c>
    </row>
    <row r="327" spans="1:36" ht="16.5" customHeight="1">
      <c r="A327" s="128" t="str">
        <f>IF(B327="","",COUNTA($B$63:$B327))</f>
        <v/>
      </c>
      <c r="B327" s="132"/>
      <c r="C327" s="133"/>
      <c r="D327" s="140"/>
      <c r="E327" s="140"/>
      <c r="F327" s="133"/>
      <c r="G327" s="141"/>
      <c r="H327" s="141"/>
      <c r="I327" s="141"/>
      <c r="J327" s="141"/>
      <c r="K327" s="37"/>
      <c r="L327" s="142" t="str">
        <f>IF(R327="","",LEFT(R327,LEN(R327)-2))</f>
        <v/>
      </c>
      <c r="M327" s="142"/>
      <c r="N327" s="60"/>
      <c r="O327" s="313"/>
      <c r="Q327" t="str">
        <f t="shared" si="82"/>
        <v/>
      </c>
      <c r="R327" t="str">
        <f t="shared" ref="R327" si="89">CONCATENATE($Q327,Q328,Q329,Q330,Q331,Q332,$Q333,$Q334,$Q335,$Q336,$Q337,$Q338)</f>
        <v/>
      </c>
      <c r="S327" t="e">
        <f t="shared" ca="1" si="71"/>
        <v>#VALUE!</v>
      </c>
      <c r="T327" t="e">
        <f t="shared" ca="1" si="88"/>
        <v>#VALUE!</v>
      </c>
      <c r="U327">
        <f t="shared" si="72"/>
        <v>264</v>
      </c>
      <c r="V327">
        <v>22.000000000001702</v>
      </c>
      <c r="W327">
        <f t="shared" si="73"/>
        <v>22</v>
      </c>
      <c r="X327" t="str" cm="1">
        <f t="array" aca="1" ref="X327" ca="1">IFERROR(INDEX('PC&amp;PD'!$A$1:$AS$19,ROW('PC&amp;PD'!$A$19),MATCH(INDIRECT(T327),'PC&amp;PD'!$A$1:$AS$1,0)),"")</f>
        <v/>
      </c>
      <c r="Y327" t="str">
        <f>IF(OR($N327="",$N327=0),"",IF($N327=$E$7,'Extracted info for SC'!$J$6,IF($N327=#REF!,'Extracted info for SC'!$J$7,IF($N327=#REF!,'Extracted info for SC'!$J$8,IF($N327=#REF!,'Extracted info for SC'!$J$9,IF($N327=#REF!,'Extracted info for SC'!$J$10,IF($N327=#REF!,'Extracted info for SC'!$J$11,IF($N327=#REF!,'Extracted info for SC'!$J$12,IF($N327=#REF!,'Extracted info for SC'!$J$13,IF($N327=#REF!,'Extracted info for SC'!$J$14,IF($N327=#REF!,'Extracted info for SC'!$J$15,IF($N327=#REF!,'Extracted info for SC'!$J$16,IF($N327=#REF!,'Extracted info for SC'!$J$17,IF($N327=#REF!,'Extracted info for SC'!$J$18,""))))))))))))))</f>
        <v/>
      </c>
      <c r="Z327" t="str">
        <f t="shared" ref="Z327" si="90">IFERROR(IF($F327="OCS 100","OCS (OCS 100)",IF($F327="OCS Blended","OCS (OCS Blended)",IF($F327="OCS (No Label)","OCS (No Label)",IF($F327="RCS 100","RCS (RCS 100)",IF($F327="RCS Blended","RCS (RCS Blended)",IF($F327="GRS","GRS (GRS)",IF($F327="GRS (No Label)", "GRS (No Label)",IF($F327="RDS","RDS (RDS)",IF($F327="RWS","RWS (RWS)",IF($F327="RAS","RAS (RAS)",IF($F327="RMS","RMS (RMS)",IF($F327="GOTS Organic","GOTS (Organic)",IF($F327="GOTS Made with organic","GOTS (Made with Organic)",IF($F327="GOTS Organic - in conversion","GOTS (Organic - In Conversion)",IF($F327="GOTS Made with organic - in conversion","GOTS (Made with Organic - In Conversion)",""))))))))))))))),"")</f>
        <v/>
      </c>
      <c r="AA327" t="str">
        <f t="shared" si="83"/>
        <v/>
      </c>
      <c r="AB327" t="str">
        <f t="shared" si="84"/>
        <v/>
      </c>
      <c r="AC327" t="e">
        <f t="shared" ca="1" si="85"/>
        <v>#VALUE!</v>
      </c>
      <c r="AD327" t="str" cm="1">
        <f t="array" aca="1" ref="AD327" ca="1">IFERROR(IF((LEFT(INDIRECT("$F"&amp;$S327),4))="GOTS",IF($G327="Organic","GOTS_Organic_raw",(IF($G327="Responsible","GOTS_Responsible",(IF($G327="No Attribute (Conventional)","GOTS_conventional",(IF($G327="Recycled Pre/Post-Consumer","GOTS_pre_post",(IF($G327="In-Conversion","GOTS_in_conversion",(IF($G327="Sustainably Sourced","Sustainably_sourced",(IF($G327="Recycled pre-consumer organic","GOTS_recycled_organic",""))))))))))))),IF($G327="Organic","Organic",(IF($G327="Responsible","Responsible",(IF($G327="No Attribute (Conventional)","No_Attribute_Conventional",(IF($G327="Recycled Pre/Post-Consumer","Recycled_Pre_Post_Consumer",(IF($G327="In-Conversion","In_Conversion",(IF($G327="Recycled Pre-Consumer","Recycled_Pre_Consumer",(IF($G327="Recycled Post-Consumer","Recycled_Post_Consumer",(IF($G327="Sustainably Sourced","Sustainably_sourced",(IF($G327="Recycled pre-consumer organic","GOTS_recycled_organic","")))))))))))))))))),"")</f>
        <v/>
      </c>
      <c r="AE327" t="e" cm="1">
        <f t="array" aca="1" ref="AE327" ca="1">IF($I327="",IF(INDIRECT("$F"&amp;$S327)="","",IF(LEFT(INDIRECT("$F"&amp;$S327),3)="GRS","GRS_RCS_RM",IF((LEFT(INDIRECT("$F"&amp;$S327),3))="RCS","GRS_RCS_RM",IF(INDIRECT("$F"&amp;$S327)="OCS (No Label)","OCS_Conversion_RM",IF(LEFT(INDIRECT("$F"&amp;$S327),3)="OCS","OCS_RM",IF(RIGHT(INDIRECT("$F"&amp;$S327),10)="conversion","GOTS_RM_conversion",IF((LEFT(INDIRECT("$F"&amp;$S327),4))="GOTS","GOTS_RM","Responsible_RM"))))))),"DELETERM")</f>
        <v>#VALUE!</v>
      </c>
      <c r="AF327" t="e" cm="1">
        <f t="array" aca="1" ref="AF327" ca="1">IF($S327="","",INDIRECT("$Z"&amp;$S327))</f>
        <v>#VALUE!</v>
      </c>
      <c r="AG327" t="str">
        <f t="shared" si="86"/>
        <v/>
      </c>
      <c r="AH327" t="str" cm="1">
        <f t="array" aca="1" ref="AH327" ca="1">IFERROR(INDIRECT("$ag"&amp;S327),"")</f>
        <v/>
      </c>
      <c r="AI327" t="e" cm="1">
        <f t="array" aca="1" ref="AI327" ca="1">INDIRECT("O"&amp;S327)</f>
        <v>#VALUE!</v>
      </c>
      <c r="AJ327" t="str">
        <f t="shared" si="87"/>
        <v/>
      </c>
    </row>
    <row r="328" spans="1:36" ht="16.5" customHeight="1">
      <c r="A328" s="129"/>
      <c r="B328" s="134"/>
      <c r="C328" s="135"/>
      <c r="D328" s="146"/>
      <c r="E328" s="146"/>
      <c r="F328" s="135"/>
      <c r="G328" s="147"/>
      <c r="H328" s="147"/>
      <c r="I328" s="147"/>
      <c r="J328" s="147"/>
      <c r="K328" s="38"/>
      <c r="L328" s="143"/>
      <c r="M328" s="143"/>
      <c r="N328" s="61"/>
      <c r="O328" s="314"/>
      <c r="Q328" t="str">
        <f t="shared" si="82"/>
        <v/>
      </c>
      <c r="S328" t="e">
        <f t="shared" ca="1" si="71"/>
        <v>#VALUE!</v>
      </c>
      <c r="T328" t="e">
        <f t="shared" ca="1" si="88"/>
        <v>#VALUE!</v>
      </c>
      <c r="U328">
        <f t="shared" si="72"/>
        <v>264</v>
      </c>
      <c r="V328">
        <v>22.083333333334998</v>
      </c>
      <c r="W328">
        <f t="shared" si="73"/>
        <v>22</v>
      </c>
      <c r="X328" t="str" cm="1">
        <f t="array" aca="1" ref="X328" ca="1">IFERROR(INDEX('PC&amp;PD'!$A$1:$AS$19,ROW('PC&amp;PD'!$A$19),MATCH(INDIRECT(T328),'PC&amp;PD'!$A$1:$AS$1,0)),"")</f>
        <v/>
      </c>
      <c r="Y328" t="str">
        <f>IF(OR($N328="",$N328=0),"",IF($N328=$E$7,'Extracted info for SC'!$J$6,IF($N328=#REF!,'Extracted info for SC'!$J$7,IF($N328=#REF!,'Extracted info for SC'!$J$8,IF($N328=#REF!,'Extracted info for SC'!$J$9,IF($N328=#REF!,'Extracted info for SC'!$J$10,IF($N328=#REF!,'Extracted info for SC'!$J$11,IF($N328=#REF!,'Extracted info for SC'!$J$12,IF($N328=#REF!,'Extracted info for SC'!$J$13,IF($N328=#REF!,'Extracted info for SC'!$J$14,IF($N328=#REF!,'Extracted info for SC'!$J$15,IF($N328=#REF!,'Extracted info for SC'!$J$16,IF($N328=#REF!,'Extracted info for SC'!$J$17,IF($N328=#REF!,'Extracted info for SC'!$J$18,""))))))))))))))</f>
        <v/>
      </c>
      <c r="AA328" t="str">
        <f t="shared" si="83"/>
        <v/>
      </c>
      <c r="AB328" t="str">
        <f t="shared" si="84"/>
        <v/>
      </c>
      <c r="AC328" t="e">
        <f t="shared" ca="1" si="85"/>
        <v>#VALUE!</v>
      </c>
      <c r="AD328" t="str" cm="1">
        <f t="array" aca="1" ref="AD328" ca="1">IFERROR(IF((LEFT(INDIRECT("$F"&amp;$S328),4))="GOTS",IF($G328="Organic","GOTS_Organic_raw",(IF($G328="Responsible","GOTS_Responsible",(IF($G328="No Attribute (Conventional)","GOTS_conventional",(IF($G328="Recycled Pre/Post-Consumer","GOTS_pre_post",(IF($G328="In-Conversion","GOTS_in_conversion",(IF($G328="Sustainably Sourced","Sustainably_sourced",(IF($G328="Recycled pre-consumer organic","GOTS_recycled_organic",""))))))))))))),IF($G328="Organic","Organic",(IF($G328="Responsible","Responsible",(IF($G328="No Attribute (Conventional)","No_Attribute_Conventional",(IF($G328="Recycled Pre/Post-Consumer","Recycled_Pre_Post_Consumer",(IF($G328="In-Conversion","In_Conversion",(IF($G328="Recycled Pre-Consumer","Recycled_Pre_Consumer",(IF($G328="Recycled Post-Consumer","Recycled_Post_Consumer",(IF($G328="Sustainably Sourced","Sustainably_sourced",(IF($G328="Recycled pre-consumer organic","GOTS_recycled_organic","")))))))))))))))))),"")</f>
        <v/>
      </c>
      <c r="AE328" t="e" cm="1">
        <f t="array" aca="1" ref="AE328" ca="1">IF($I328="",IF(INDIRECT("$F"&amp;$S328)="","",IF(LEFT(INDIRECT("$F"&amp;$S328),3)="GRS","GRS_RCS_RM",IF((LEFT(INDIRECT("$F"&amp;$S328),3))="RCS","GRS_RCS_RM",IF(INDIRECT("$F"&amp;$S328)="OCS (No Label)","OCS_Conversion_RM",IF(LEFT(INDIRECT("$F"&amp;$S328),3)="OCS","OCS_RM",IF(RIGHT(INDIRECT("$F"&amp;$S328),10)="conversion","GOTS_RM_conversion",IF((LEFT(INDIRECT("$F"&amp;$S328),4))="GOTS","GOTS_RM","Responsible_RM"))))))),"DELETERM")</f>
        <v>#VALUE!</v>
      </c>
      <c r="AF328" t="e" cm="1">
        <f t="array" aca="1" ref="AF328" ca="1">IF($S328="","",INDIRECT("$Z"&amp;$S328))</f>
        <v>#VALUE!</v>
      </c>
      <c r="AG328" t="str">
        <f t="shared" si="86"/>
        <v/>
      </c>
      <c r="AH328" t="str" cm="1">
        <f t="array" aca="1" ref="AH328" ca="1">IFERROR(INDIRECT("$ag"&amp;S328),"")</f>
        <v/>
      </c>
      <c r="AI328" t="e" cm="1">
        <f t="array" aca="1" ref="AI328" ca="1">INDIRECT("O"&amp;S328)</f>
        <v>#VALUE!</v>
      </c>
      <c r="AJ328" t="str">
        <f t="shared" si="87"/>
        <v/>
      </c>
    </row>
    <row r="329" spans="1:36" ht="16.5" customHeight="1">
      <c r="A329" s="129"/>
      <c r="B329" s="134"/>
      <c r="C329" s="135"/>
      <c r="D329" s="146"/>
      <c r="E329" s="146"/>
      <c r="F329" s="135"/>
      <c r="G329" s="147"/>
      <c r="H329" s="147"/>
      <c r="I329" s="147"/>
      <c r="J329" s="147"/>
      <c r="K329" s="38"/>
      <c r="L329" s="143"/>
      <c r="M329" s="143"/>
      <c r="N329" s="61"/>
      <c r="O329" s="314"/>
      <c r="Q329" t="str">
        <f t="shared" si="82"/>
        <v/>
      </c>
      <c r="S329" t="e">
        <f t="shared" ca="1" si="71"/>
        <v>#VALUE!</v>
      </c>
      <c r="T329" t="e">
        <f t="shared" ca="1" si="88"/>
        <v>#VALUE!</v>
      </c>
      <c r="U329">
        <f t="shared" si="72"/>
        <v>264</v>
      </c>
      <c r="V329">
        <v>22.166666666668299</v>
      </c>
      <c r="W329">
        <f t="shared" si="73"/>
        <v>22</v>
      </c>
      <c r="X329" t="str" cm="1">
        <f t="array" aca="1" ref="X329" ca="1">IFERROR(INDEX('PC&amp;PD'!$A$1:$AS$19,ROW('PC&amp;PD'!$A$19),MATCH(INDIRECT(T329),'PC&amp;PD'!$A$1:$AS$1,0)),"")</f>
        <v/>
      </c>
      <c r="Y329" t="str">
        <f>IF(OR($N329="",$N329=0),"",IF($N329=$E$7,'Extracted info for SC'!$J$6,IF($N329=#REF!,'Extracted info for SC'!$J$7,IF($N329=#REF!,'Extracted info for SC'!$J$8,IF($N329=#REF!,'Extracted info for SC'!$J$9,IF($N329=#REF!,'Extracted info for SC'!$J$10,IF($N329=#REF!,'Extracted info for SC'!$J$11,IF($N329=#REF!,'Extracted info for SC'!$J$12,IF($N329=#REF!,'Extracted info for SC'!$J$13,IF($N329=#REF!,'Extracted info for SC'!$J$14,IF($N329=#REF!,'Extracted info for SC'!$J$15,IF($N329=#REF!,'Extracted info for SC'!$J$16,IF($N329=#REF!,'Extracted info for SC'!$J$17,IF($N329=#REF!,'Extracted info for SC'!$J$18,""))))))))))))))</f>
        <v/>
      </c>
      <c r="AA329" t="str">
        <f t="shared" si="83"/>
        <v/>
      </c>
      <c r="AB329" t="str">
        <f t="shared" si="84"/>
        <v/>
      </c>
      <c r="AC329" t="e">
        <f t="shared" ca="1" si="85"/>
        <v>#VALUE!</v>
      </c>
      <c r="AD329" t="str" cm="1">
        <f t="array" aca="1" ref="AD329" ca="1">IFERROR(IF((LEFT(INDIRECT("$F"&amp;$S329),4))="GOTS",IF($G329="Organic","GOTS_Organic_raw",(IF($G329="Responsible","GOTS_Responsible",(IF($G329="No Attribute (Conventional)","GOTS_conventional",(IF($G329="Recycled Pre/Post-Consumer","GOTS_pre_post",(IF($G329="In-Conversion","GOTS_in_conversion",(IF($G329="Sustainably Sourced","Sustainably_sourced",(IF($G329="Recycled pre-consumer organic","GOTS_recycled_organic",""))))))))))))),IF($G329="Organic","Organic",(IF($G329="Responsible","Responsible",(IF($G329="No Attribute (Conventional)","No_Attribute_Conventional",(IF($G329="Recycled Pre/Post-Consumer","Recycled_Pre_Post_Consumer",(IF($G329="In-Conversion","In_Conversion",(IF($G329="Recycled Pre-Consumer","Recycled_Pre_Consumer",(IF($G329="Recycled Post-Consumer","Recycled_Post_Consumer",(IF($G329="Sustainably Sourced","Sustainably_sourced",(IF($G329="Recycled pre-consumer organic","GOTS_recycled_organic","")))))))))))))))))),"")</f>
        <v/>
      </c>
      <c r="AE329" t="e" cm="1">
        <f t="array" aca="1" ref="AE329" ca="1">IF($I329="",IF(INDIRECT("$F"&amp;$S329)="","",IF(LEFT(INDIRECT("$F"&amp;$S329),3)="GRS","GRS_RCS_RM",IF((LEFT(INDIRECT("$F"&amp;$S329),3))="RCS","GRS_RCS_RM",IF(INDIRECT("$F"&amp;$S329)="OCS (No Label)","OCS_Conversion_RM",IF(LEFT(INDIRECT("$F"&amp;$S329),3)="OCS","OCS_RM",IF(RIGHT(INDIRECT("$F"&amp;$S329),10)="conversion","GOTS_RM_conversion",IF((LEFT(INDIRECT("$F"&amp;$S329),4))="GOTS","GOTS_RM","Responsible_RM"))))))),"DELETERM")</f>
        <v>#VALUE!</v>
      </c>
      <c r="AF329" t="e" cm="1">
        <f t="array" aca="1" ref="AF329" ca="1">IF($S329="","",INDIRECT("$Z"&amp;$S329))</f>
        <v>#VALUE!</v>
      </c>
      <c r="AG329" t="str">
        <f t="shared" si="86"/>
        <v/>
      </c>
      <c r="AH329" t="str" cm="1">
        <f t="array" aca="1" ref="AH329" ca="1">IFERROR(INDIRECT("$ag"&amp;S329),"")</f>
        <v/>
      </c>
      <c r="AI329" t="e" cm="1">
        <f t="array" aca="1" ref="AI329" ca="1">INDIRECT("O"&amp;S329)</f>
        <v>#VALUE!</v>
      </c>
      <c r="AJ329" t="str">
        <f t="shared" si="87"/>
        <v/>
      </c>
    </row>
    <row r="330" spans="1:36" ht="16.5" customHeight="1">
      <c r="A330" s="129"/>
      <c r="B330" s="134"/>
      <c r="C330" s="135"/>
      <c r="D330" s="146"/>
      <c r="E330" s="146"/>
      <c r="F330" s="135"/>
      <c r="G330" s="147"/>
      <c r="H330" s="147"/>
      <c r="I330" s="147"/>
      <c r="J330" s="147"/>
      <c r="K330" s="38"/>
      <c r="L330" s="143"/>
      <c r="M330" s="143"/>
      <c r="N330" s="61"/>
      <c r="O330" s="314"/>
      <c r="Q330" t="str">
        <f t="shared" si="82"/>
        <v/>
      </c>
      <c r="S330" t="e">
        <f t="shared" ca="1" si="71"/>
        <v>#VALUE!</v>
      </c>
      <c r="T330" t="e">
        <f t="shared" ca="1" si="88"/>
        <v>#VALUE!</v>
      </c>
      <c r="U330">
        <f t="shared" si="72"/>
        <v>264</v>
      </c>
      <c r="V330">
        <v>22.250000000001702</v>
      </c>
      <c r="W330">
        <f t="shared" si="73"/>
        <v>22</v>
      </c>
      <c r="X330" t="str" cm="1">
        <f t="array" aca="1" ref="X330" ca="1">IFERROR(INDEX('PC&amp;PD'!$A$1:$AS$19,ROW('PC&amp;PD'!$A$19),MATCH(INDIRECT(T330),'PC&amp;PD'!$A$1:$AS$1,0)),"")</f>
        <v/>
      </c>
      <c r="Y330" t="str">
        <f>IF(OR($N330="",$N330=0),"",IF($N330=$E$7,'Extracted info for SC'!$J$6,IF($N330=#REF!,'Extracted info for SC'!$J$7,IF($N330=#REF!,'Extracted info for SC'!$J$8,IF($N330=#REF!,'Extracted info for SC'!$J$9,IF($N330=#REF!,'Extracted info for SC'!$J$10,IF($N330=#REF!,'Extracted info for SC'!$J$11,IF($N330=#REF!,'Extracted info for SC'!$J$12,IF($N330=#REF!,'Extracted info for SC'!$J$13,IF($N330=#REF!,'Extracted info for SC'!$J$14,IF($N330=#REF!,'Extracted info for SC'!$J$15,IF($N330=#REF!,'Extracted info for SC'!$J$16,IF($N330=#REF!,'Extracted info for SC'!$J$17,IF($N330=#REF!,'Extracted info for SC'!$J$18,""))))))))))))))</f>
        <v/>
      </c>
      <c r="AA330" t="str">
        <f t="shared" si="83"/>
        <v/>
      </c>
      <c r="AB330" t="str">
        <f t="shared" si="84"/>
        <v/>
      </c>
      <c r="AC330" t="e">
        <f t="shared" ca="1" si="85"/>
        <v>#VALUE!</v>
      </c>
      <c r="AD330" t="str" cm="1">
        <f t="array" aca="1" ref="AD330" ca="1">IFERROR(IF((LEFT(INDIRECT("$F"&amp;$S330),4))="GOTS",IF($G330="Organic","GOTS_Organic_raw",(IF($G330="Responsible","GOTS_Responsible",(IF($G330="No Attribute (Conventional)","GOTS_conventional",(IF($G330="Recycled Pre/Post-Consumer","GOTS_pre_post",(IF($G330="In-Conversion","GOTS_in_conversion",(IF($G330="Sustainably Sourced","Sustainably_sourced",(IF($G330="Recycled pre-consumer organic","GOTS_recycled_organic",""))))))))))))),IF($G330="Organic","Organic",(IF($G330="Responsible","Responsible",(IF($G330="No Attribute (Conventional)","No_Attribute_Conventional",(IF($G330="Recycled Pre/Post-Consumer","Recycled_Pre_Post_Consumer",(IF($G330="In-Conversion","In_Conversion",(IF($G330="Recycled Pre-Consumer","Recycled_Pre_Consumer",(IF($G330="Recycled Post-Consumer","Recycled_Post_Consumer",(IF($G330="Sustainably Sourced","Sustainably_sourced",(IF($G330="Recycled pre-consumer organic","GOTS_recycled_organic","")))))))))))))))))),"")</f>
        <v/>
      </c>
      <c r="AE330" t="e" cm="1">
        <f t="array" aca="1" ref="AE330" ca="1">IF($I330="",IF(INDIRECT("$F"&amp;$S330)="","",IF(LEFT(INDIRECT("$F"&amp;$S330),3)="GRS","GRS_RCS_RM",IF((LEFT(INDIRECT("$F"&amp;$S330),3))="RCS","GRS_RCS_RM",IF(INDIRECT("$F"&amp;$S330)="OCS (No Label)","OCS_Conversion_RM",IF(LEFT(INDIRECT("$F"&amp;$S330),3)="OCS","OCS_RM",IF(RIGHT(INDIRECT("$F"&amp;$S330),10)="conversion","GOTS_RM_conversion",IF((LEFT(INDIRECT("$F"&amp;$S330),4))="GOTS","GOTS_RM","Responsible_RM"))))))),"DELETERM")</f>
        <v>#VALUE!</v>
      </c>
      <c r="AF330" t="e" cm="1">
        <f t="array" aca="1" ref="AF330" ca="1">IF($S330="","",INDIRECT("$Z"&amp;$S330))</f>
        <v>#VALUE!</v>
      </c>
      <c r="AG330" t="str">
        <f t="shared" si="86"/>
        <v/>
      </c>
      <c r="AH330" t="str" cm="1">
        <f t="array" aca="1" ref="AH330" ca="1">IFERROR(INDIRECT("$ag"&amp;S330),"")</f>
        <v/>
      </c>
      <c r="AI330" t="e" cm="1">
        <f t="array" aca="1" ref="AI330" ca="1">INDIRECT("O"&amp;S330)</f>
        <v>#VALUE!</v>
      </c>
      <c r="AJ330" t="str">
        <f t="shared" si="87"/>
        <v/>
      </c>
    </row>
    <row r="331" spans="1:36" ht="16.5" customHeight="1">
      <c r="A331" s="129"/>
      <c r="B331" s="134"/>
      <c r="C331" s="135"/>
      <c r="D331" s="146"/>
      <c r="E331" s="146"/>
      <c r="F331" s="135"/>
      <c r="G331" s="147"/>
      <c r="H331" s="147"/>
      <c r="I331" s="147"/>
      <c r="J331" s="147"/>
      <c r="K331" s="38"/>
      <c r="L331" s="143"/>
      <c r="M331" s="143"/>
      <c r="N331" s="61"/>
      <c r="O331" s="314"/>
      <c r="Q331" t="str">
        <f t="shared" si="82"/>
        <v/>
      </c>
      <c r="S331" t="e">
        <f t="shared" ca="1" si="71"/>
        <v>#VALUE!</v>
      </c>
      <c r="T331" t="e">
        <f t="shared" ca="1" si="88"/>
        <v>#VALUE!</v>
      </c>
      <c r="U331">
        <f t="shared" si="72"/>
        <v>264</v>
      </c>
      <c r="V331">
        <v>22.333333333334998</v>
      </c>
      <c r="W331">
        <f t="shared" si="73"/>
        <v>22</v>
      </c>
      <c r="X331" t="str" cm="1">
        <f t="array" aca="1" ref="X331" ca="1">IFERROR(INDEX('PC&amp;PD'!$A$1:$AS$19,ROW('PC&amp;PD'!$A$19),MATCH(INDIRECT(T331),'PC&amp;PD'!$A$1:$AS$1,0)),"")</f>
        <v/>
      </c>
      <c r="Y331" t="str">
        <f>IF(OR($N331="",$N331=0),"",IF($N331=$E$7,'Extracted info for SC'!$J$6,IF($N331=#REF!,'Extracted info for SC'!$J$7,IF($N331=#REF!,'Extracted info for SC'!$J$8,IF($N331=#REF!,'Extracted info for SC'!$J$9,IF($N331=#REF!,'Extracted info for SC'!$J$10,IF($N331=#REF!,'Extracted info for SC'!$J$11,IF($N331=#REF!,'Extracted info for SC'!$J$12,IF($N331=#REF!,'Extracted info for SC'!$J$13,IF($N331=#REF!,'Extracted info for SC'!$J$14,IF($N331=#REF!,'Extracted info for SC'!$J$15,IF($N331=#REF!,'Extracted info for SC'!$J$16,IF($N331=#REF!,'Extracted info for SC'!$J$17,IF($N331=#REF!,'Extracted info for SC'!$J$18,""))))))))))))))</f>
        <v/>
      </c>
      <c r="AA331" t="str">
        <f t="shared" si="83"/>
        <v/>
      </c>
      <c r="AB331" t="str">
        <f t="shared" si="84"/>
        <v/>
      </c>
      <c r="AC331" t="e">
        <f t="shared" ca="1" si="85"/>
        <v>#VALUE!</v>
      </c>
      <c r="AD331" t="str" cm="1">
        <f t="array" aca="1" ref="AD331" ca="1">IFERROR(IF((LEFT(INDIRECT("$F"&amp;$S331),4))="GOTS",IF($G331="Organic","GOTS_Organic_raw",(IF($G331="Responsible","GOTS_Responsible",(IF($G331="No Attribute (Conventional)","GOTS_conventional",(IF($G331="Recycled Pre/Post-Consumer","GOTS_pre_post",(IF($G331="In-Conversion","GOTS_in_conversion",(IF($G331="Sustainably Sourced","Sustainably_sourced",(IF($G331="Recycled pre-consumer organic","GOTS_recycled_organic",""))))))))))))),IF($G331="Organic","Organic",(IF($G331="Responsible","Responsible",(IF($G331="No Attribute (Conventional)","No_Attribute_Conventional",(IF($G331="Recycled Pre/Post-Consumer","Recycled_Pre_Post_Consumer",(IF($G331="In-Conversion","In_Conversion",(IF($G331="Recycled Pre-Consumer","Recycled_Pre_Consumer",(IF($G331="Recycled Post-Consumer","Recycled_Post_Consumer",(IF($G331="Sustainably Sourced","Sustainably_sourced",(IF($G331="Recycled pre-consumer organic","GOTS_recycled_organic","")))))))))))))))))),"")</f>
        <v/>
      </c>
      <c r="AE331" t="e" cm="1">
        <f t="array" aca="1" ref="AE331" ca="1">IF($I331="",IF(INDIRECT("$F"&amp;$S331)="","",IF(LEFT(INDIRECT("$F"&amp;$S331),3)="GRS","GRS_RCS_RM",IF((LEFT(INDIRECT("$F"&amp;$S331),3))="RCS","GRS_RCS_RM",IF(INDIRECT("$F"&amp;$S331)="OCS (No Label)","OCS_Conversion_RM",IF(LEFT(INDIRECT("$F"&amp;$S331),3)="OCS","OCS_RM",IF(RIGHT(INDIRECT("$F"&amp;$S331),10)="conversion","GOTS_RM_conversion",IF((LEFT(INDIRECT("$F"&amp;$S331),4))="GOTS","GOTS_RM","Responsible_RM"))))))),"DELETERM")</f>
        <v>#VALUE!</v>
      </c>
      <c r="AF331" t="e" cm="1">
        <f t="array" aca="1" ref="AF331" ca="1">IF($S331="","",INDIRECT("$Z"&amp;$S331))</f>
        <v>#VALUE!</v>
      </c>
      <c r="AG331" t="str">
        <f t="shared" si="86"/>
        <v/>
      </c>
      <c r="AH331" t="str" cm="1">
        <f t="array" aca="1" ref="AH331" ca="1">IFERROR(INDIRECT("$ag"&amp;S331),"")</f>
        <v/>
      </c>
      <c r="AI331" t="e" cm="1">
        <f t="array" aca="1" ref="AI331" ca="1">INDIRECT("O"&amp;S331)</f>
        <v>#VALUE!</v>
      </c>
      <c r="AJ331" t="str">
        <f t="shared" si="87"/>
        <v/>
      </c>
    </row>
    <row r="332" spans="1:36" ht="16.5" customHeight="1">
      <c r="A332" s="129"/>
      <c r="B332" s="134"/>
      <c r="C332" s="135"/>
      <c r="D332" s="146"/>
      <c r="E332" s="146"/>
      <c r="F332" s="135"/>
      <c r="G332" s="147"/>
      <c r="H332" s="147"/>
      <c r="I332" s="147"/>
      <c r="J332" s="147"/>
      <c r="K332" s="38"/>
      <c r="L332" s="143"/>
      <c r="M332" s="143"/>
      <c r="N332" s="61"/>
      <c r="O332" s="314"/>
      <c r="Q332" t="str">
        <f t="shared" si="82"/>
        <v/>
      </c>
      <c r="S332" t="e">
        <f t="shared" ref="S332:S395" ca="1" si="91">IF(INDIRECT("A"&amp;$S$63+$U332)&lt;&gt;"",$S$63+$U332,"")</f>
        <v>#VALUE!</v>
      </c>
      <c r="T332" t="e">
        <f t="shared" ca="1" si="88"/>
        <v>#VALUE!</v>
      </c>
      <c r="U332">
        <f t="shared" ref="U332:U395" si="92">(12*W332)</f>
        <v>264</v>
      </c>
      <c r="V332">
        <v>22.416666666668402</v>
      </c>
      <c r="W332">
        <f t="shared" si="73"/>
        <v>22</v>
      </c>
      <c r="X332" t="str" cm="1">
        <f t="array" aca="1" ref="X332" ca="1">IFERROR(INDEX('PC&amp;PD'!$A$1:$AS$19,ROW('PC&amp;PD'!$A$19),MATCH(INDIRECT(T332),'PC&amp;PD'!$A$1:$AS$1,0)),"")</f>
        <v/>
      </c>
      <c r="Y332" t="str">
        <f>IF(OR($N332="",$N332=0),"",IF($N332=$E$7,'Extracted info for SC'!$J$6,IF($N332=#REF!,'Extracted info for SC'!$J$7,IF($N332=#REF!,'Extracted info for SC'!$J$8,IF($N332=#REF!,'Extracted info for SC'!$J$9,IF($N332=#REF!,'Extracted info for SC'!$J$10,IF($N332=#REF!,'Extracted info for SC'!$J$11,IF($N332=#REF!,'Extracted info for SC'!$J$12,IF($N332=#REF!,'Extracted info for SC'!$J$13,IF($N332=#REF!,'Extracted info for SC'!$J$14,IF($N332=#REF!,'Extracted info for SC'!$J$15,IF($N332=#REF!,'Extracted info for SC'!$J$16,IF($N332=#REF!,'Extracted info for SC'!$J$17,IF($N332=#REF!,'Extracted info for SC'!$J$18,""))))))))))))))</f>
        <v/>
      </c>
      <c r="AA332" t="str">
        <f t="shared" si="83"/>
        <v/>
      </c>
      <c r="AB332" t="str">
        <f t="shared" si="84"/>
        <v/>
      </c>
      <c r="AC332" t="e">
        <f t="shared" ca="1" si="85"/>
        <v>#VALUE!</v>
      </c>
      <c r="AD332" t="str" cm="1">
        <f t="array" aca="1" ref="AD332" ca="1">IFERROR(IF((LEFT(INDIRECT("$F"&amp;$S332),4))="GOTS",IF($G332="Organic","GOTS_Organic_raw",(IF($G332="Responsible","GOTS_Responsible",(IF($G332="No Attribute (Conventional)","GOTS_conventional",(IF($G332="Recycled Pre/Post-Consumer","GOTS_pre_post",(IF($G332="In-Conversion","GOTS_in_conversion",(IF($G332="Sustainably Sourced","Sustainably_sourced",(IF($G332="Recycled pre-consumer organic","GOTS_recycled_organic",""))))))))))))),IF($G332="Organic","Organic",(IF($G332="Responsible","Responsible",(IF($G332="No Attribute (Conventional)","No_Attribute_Conventional",(IF($G332="Recycled Pre/Post-Consumer","Recycled_Pre_Post_Consumer",(IF($G332="In-Conversion","In_Conversion",(IF($G332="Recycled Pre-Consumer","Recycled_Pre_Consumer",(IF($G332="Recycled Post-Consumer","Recycled_Post_Consumer",(IF($G332="Sustainably Sourced","Sustainably_sourced",(IF($G332="Recycled pre-consumer organic","GOTS_recycled_organic","")))))))))))))))))),"")</f>
        <v/>
      </c>
      <c r="AE332" t="e" cm="1">
        <f t="array" aca="1" ref="AE332" ca="1">IF($I332="",IF(INDIRECT("$F"&amp;$S332)="","",IF(LEFT(INDIRECT("$F"&amp;$S332),3)="GRS","GRS_RCS_RM",IF((LEFT(INDIRECT("$F"&amp;$S332),3))="RCS","GRS_RCS_RM",IF(INDIRECT("$F"&amp;$S332)="OCS (No Label)","OCS_Conversion_RM",IF(LEFT(INDIRECT("$F"&amp;$S332),3)="OCS","OCS_RM",IF(RIGHT(INDIRECT("$F"&amp;$S332),10)="conversion","GOTS_RM_conversion",IF((LEFT(INDIRECT("$F"&amp;$S332),4))="GOTS","GOTS_RM","Responsible_RM"))))))),"DELETERM")</f>
        <v>#VALUE!</v>
      </c>
      <c r="AF332" t="e" cm="1">
        <f t="array" aca="1" ref="AF332" ca="1">IF($S332="","",INDIRECT("$Z"&amp;$S332))</f>
        <v>#VALUE!</v>
      </c>
      <c r="AG332" t="str">
        <f t="shared" si="86"/>
        <v/>
      </c>
      <c r="AH332" t="str" cm="1">
        <f t="array" aca="1" ref="AH332" ca="1">IFERROR(INDIRECT("$ag"&amp;S332),"")</f>
        <v/>
      </c>
      <c r="AI332" t="e" cm="1">
        <f t="array" aca="1" ref="AI332" ca="1">INDIRECT("O"&amp;S332)</f>
        <v>#VALUE!</v>
      </c>
      <c r="AJ332" t="str">
        <f t="shared" si="87"/>
        <v/>
      </c>
    </row>
    <row r="333" spans="1:36" ht="16.5" customHeight="1">
      <c r="A333" s="130"/>
      <c r="B333" s="136"/>
      <c r="C333" s="137"/>
      <c r="D333" s="146"/>
      <c r="E333" s="146"/>
      <c r="F333" s="137"/>
      <c r="G333" s="147"/>
      <c r="H333" s="147"/>
      <c r="I333" s="147"/>
      <c r="J333" s="147"/>
      <c r="K333" s="38"/>
      <c r="L333" s="144"/>
      <c r="M333" s="144"/>
      <c r="N333" s="61"/>
      <c r="O333" s="314"/>
      <c r="Q333" t="str">
        <f t="shared" si="82"/>
        <v/>
      </c>
      <c r="S333" t="e">
        <f t="shared" ca="1" si="91"/>
        <v>#VALUE!</v>
      </c>
      <c r="T333" t="e">
        <f t="shared" ca="1" si="88"/>
        <v>#VALUE!</v>
      </c>
      <c r="U333">
        <f t="shared" si="92"/>
        <v>264</v>
      </c>
      <c r="V333">
        <v>22.500000000001702</v>
      </c>
      <c r="W333">
        <f t="shared" si="73"/>
        <v>22</v>
      </c>
      <c r="X333" t="str" cm="1">
        <f t="array" aca="1" ref="X333" ca="1">IFERROR(INDEX('PC&amp;PD'!$A$1:$AS$19,ROW('PC&amp;PD'!$A$19),MATCH(INDIRECT(T333),'PC&amp;PD'!$A$1:$AS$1,0)),"")</f>
        <v/>
      </c>
      <c r="Y333" t="str">
        <f>IF(OR($N333="",$N333=0),"",IF($N333=$E$7,'Extracted info for SC'!$J$6,IF($N333=#REF!,'Extracted info for SC'!$J$7,IF($N333=#REF!,'Extracted info for SC'!$J$8,IF($N333=#REF!,'Extracted info for SC'!$J$9,IF($N333=#REF!,'Extracted info for SC'!$J$10,IF($N333=#REF!,'Extracted info for SC'!$J$11,IF($N333=#REF!,'Extracted info for SC'!$J$12,IF($N333=#REF!,'Extracted info for SC'!$J$13,IF($N333=#REF!,'Extracted info for SC'!$J$14,IF($N333=#REF!,'Extracted info for SC'!$J$15,IF($N333=#REF!,'Extracted info for SC'!$J$16,IF($N333=#REF!,'Extracted info for SC'!$J$17,IF($N333=#REF!,'Extracted info for SC'!$J$18,""))))))))))))))</f>
        <v/>
      </c>
      <c r="AA333" t="str">
        <f t="shared" si="83"/>
        <v/>
      </c>
      <c r="AB333" t="str">
        <f t="shared" si="84"/>
        <v/>
      </c>
      <c r="AC333" t="e">
        <f t="shared" ca="1" si="85"/>
        <v>#VALUE!</v>
      </c>
      <c r="AD333" t="str" cm="1">
        <f t="array" aca="1" ref="AD333" ca="1">IFERROR(IF((LEFT(INDIRECT("$F"&amp;$S333),4))="GOTS",IF($G333="Organic","GOTS_Organic_raw",(IF($G333="Responsible","GOTS_Responsible",(IF($G333="No Attribute (Conventional)","GOTS_conventional",(IF($G333="Recycled Pre/Post-Consumer","GOTS_pre_post",(IF($G333="In-Conversion","GOTS_in_conversion",(IF($G333="Sustainably Sourced","Sustainably_sourced",(IF($G333="Recycled pre-consumer organic","GOTS_recycled_organic",""))))))))))))),IF($G333="Organic","Organic",(IF($G333="Responsible","Responsible",(IF($G333="No Attribute (Conventional)","No_Attribute_Conventional",(IF($G333="Recycled Pre/Post-Consumer","Recycled_Pre_Post_Consumer",(IF($G333="In-Conversion","In_Conversion",(IF($G333="Recycled Pre-Consumer","Recycled_Pre_Consumer",(IF($G333="Recycled Post-Consumer","Recycled_Post_Consumer",(IF($G333="Sustainably Sourced","Sustainably_sourced",(IF($G333="Recycled pre-consumer organic","GOTS_recycled_organic","")))))))))))))))))),"")</f>
        <v/>
      </c>
      <c r="AE333" t="e" cm="1">
        <f t="array" aca="1" ref="AE333" ca="1">IF($I333="",IF(INDIRECT("$F"&amp;$S333)="","",IF(LEFT(INDIRECT("$F"&amp;$S333),3)="GRS","GRS_RCS_RM",IF((LEFT(INDIRECT("$F"&amp;$S333),3))="RCS","GRS_RCS_RM",IF(INDIRECT("$F"&amp;$S333)="OCS (No Label)","OCS_Conversion_RM",IF(LEFT(INDIRECT("$F"&amp;$S333),3)="OCS","OCS_RM",IF(RIGHT(INDIRECT("$F"&amp;$S333),10)="conversion","GOTS_RM_conversion",IF((LEFT(INDIRECT("$F"&amp;$S333),4))="GOTS","GOTS_RM","Responsible_RM"))))))),"DELETERM")</f>
        <v>#VALUE!</v>
      </c>
      <c r="AF333" t="e" cm="1">
        <f t="array" aca="1" ref="AF333" ca="1">IF($S333="","",INDIRECT("$Z"&amp;$S333))</f>
        <v>#VALUE!</v>
      </c>
      <c r="AG333" t="str">
        <f t="shared" si="86"/>
        <v/>
      </c>
      <c r="AH333" t="str" cm="1">
        <f t="array" aca="1" ref="AH333" ca="1">IFERROR(INDIRECT("$ag"&amp;S333),"")</f>
        <v/>
      </c>
      <c r="AI333" t="e" cm="1">
        <f t="array" aca="1" ref="AI333" ca="1">INDIRECT("O"&amp;S333)</f>
        <v>#VALUE!</v>
      </c>
      <c r="AJ333" t="str">
        <f t="shared" si="87"/>
        <v/>
      </c>
    </row>
    <row r="334" spans="1:36" ht="16.5" customHeight="1">
      <c r="A334" s="130"/>
      <c r="B334" s="136"/>
      <c r="C334" s="137"/>
      <c r="D334" s="146"/>
      <c r="E334" s="146"/>
      <c r="F334" s="137"/>
      <c r="G334" s="147"/>
      <c r="H334" s="147"/>
      <c r="I334" s="147"/>
      <c r="J334" s="147"/>
      <c r="K334" s="38"/>
      <c r="L334" s="144"/>
      <c r="M334" s="144"/>
      <c r="N334" s="61"/>
      <c r="O334" s="314"/>
      <c r="Q334" t="str">
        <f t="shared" si="82"/>
        <v/>
      </c>
      <c r="S334" t="e">
        <f t="shared" ca="1" si="91"/>
        <v>#VALUE!</v>
      </c>
      <c r="T334" t="e">
        <f t="shared" ca="1" si="88"/>
        <v>#VALUE!</v>
      </c>
      <c r="U334">
        <f t="shared" si="92"/>
        <v>264</v>
      </c>
      <c r="V334">
        <v>22.583333333334998</v>
      </c>
      <c r="W334">
        <f t="shared" si="73"/>
        <v>22</v>
      </c>
      <c r="X334" t="str" cm="1">
        <f t="array" aca="1" ref="X334" ca="1">IFERROR(INDEX('PC&amp;PD'!$A$1:$AS$19,ROW('PC&amp;PD'!$A$19),MATCH(INDIRECT(T334),'PC&amp;PD'!$A$1:$AS$1,0)),"")</f>
        <v/>
      </c>
      <c r="Y334" t="str">
        <f>IF(OR($N334="",$N334=0),"",IF($N334=$E$7,'Extracted info for SC'!$J$6,IF($N334=#REF!,'Extracted info for SC'!$J$7,IF($N334=#REF!,'Extracted info for SC'!$J$8,IF($N334=#REF!,'Extracted info for SC'!$J$9,IF($N334=#REF!,'Extracted info for SC'!$J$10,IF($N334=#REF!,'Extracted info for SC'!$J$11,IF($N334=#REF!,'Extracted info for SC'!$J$12,IF($N334=#REF!,'Extracted info for SC'!$J$13,IF($N334=#REF!,'Extracted info for SC'!$J$14,IF($N334=#REF!,'Extracted info for SC'!$J$15,IF($N334=#REF!,'Extracted info for SC'!$J$16,IF($N334=#REF!,'Extracted info for SC'!$J$17,IF($N334=#REF!,'Extracted info for SC'!$J$18,""))))))))))))))</f>
        <v/>
      </c>
      <c r="AA334" t="str">
        <f t="shared" si="83"/>
        <v/>
      </c>
      <c r="AB334" t="str">
        <f t="shared" si="84"/>
        <v/>
      </c>
      <c r="AC334" t="e">
        <f t="shared" ca="1" si="85"/>
        <v>#VALUE!</v>
      </c>
      <c r="AD334" t="str" cm="1">
        <f t="array" aca="1" ref="AD334" ca="1">IFERROR(IF((LEFT(INDIRECT("$F"&amp;$S334),4))="GOTS",IF($G334="Organic","GOTS_Organic_raw",(IF($G334="Responsible","GOTS_Responsible",(IF($G334="No Attribute (Conventional)","GOTS_conventional",(IF($G334="Recycled Pre/Post-Consumer","GOTS_pre_post",(IF($G334="In-Conversion","GOTS_in_conversion",(IF($G334="Sustainably Sourced","Sustainably_sourced",(IF($G334="Recycled pre-consumer organic","GOTS_recycled_organic",""))))))))))))),IF($G334="Organic","Organic",(IF($G334="Responsible","Responsible",(IF($G334="No Attribute (Conventional)","No_Attribute_Conventional",(IF($G334="Recycled Pre/Post-Consumer","Recycled_Pre_Post_Consumer",(IF($G334="In-Conversion","In_Conversion",(IF($G334="Recycled Pre-Consumer","Recycled_Pre_Consumer",(IF($G334="Recycled Post-Consumer","Recycled_Post_Consumer",(IF($G334="Sustainably Sourced","Sustainably_sourced",(IF($G334="Recycled pre-consumer organic","GOTS_recycled_organic","")))))))))))))))))),"")</f>
        <v/>
      </c>
      <c r="AE334" t="e" cm="1">
        <f t="array" aca="1" ref="AE334" ca="1">IF($I334="",IF(INDIRECT("$F"&amp;$S334)="","",IF(LEFT(INDIRECT("$F"&amp;$S334),3)="GRS","GRS_RCS_RM",IF((LEFT(INDIRECT("$F"&amp;$S334),3))="RCS","GRS_RCS_RM",IF(INDIRECT("$F"&amp;$S334)="OCS (No Label)","OCS_Conversion_RM",IF(LEFT(INDIRECT("$F"&amp;$S334),3)="OCS","OCS_RM",IF(RIGHT(INDIRECT("$F"&amp;$S334),10)="conversion","GOTS_RM_conversion",IF((LEFT(INDIRECT("$F"&amp;$S334),4))="GOTS","GOTS_RM","Responsible_RM"))))))),"DELETERM")</f>
        <v>#VALUE!</v>
      </c>
      <c r="AF334" t="e" cm="1">
        <f t="array" aca="1" ref="AF334" ca="1">IF($S334="","",INDIRECT("$Z"&amp;$S334))</f>
        <v>#VALUE!</v>
      </c>
      <c r="AG334" t="str">
        <f t="shared" si="86"/>
        <v/>
      </c>
      <c r="AH334" t="str" cm="1">
        <f t="array" aca="1" ref="AH334" ca="1">IFERROR(INDIRECT("$ag"&amp;S334),"")</f>
        <v/>
      </c>
      <c r="AI334" t="e" cm="1">
        <f t="array" aca="1" ref="AI334" ca="1">INDIRECT("O"&amp;S334)</f>
        <v>#VALUE!</v>
      </c>
      <c r="AJ334" t="str">
        <f t="shared" si="87"/>
        <v/>
      </c>
    </row>
    <row r="335" spans="1:36" ht="16.5" customHeight="1">
      <c r="A335" s="130"/>
      <c r="B335" s="136"/>
      <c r="C335" s="137"/>
      <c r="D335" s="146"/>
      <c r="E335" s="146"/>
      <c r="F335" s="137"/>
      <c r="G335" s="147"/>
      <c r="H335" s="147"/>
      <c r="I335" s="147"/>
      <c r="J335" s="147"/>
      <c r="K335" s="38"/>
      <c r="L335" s="144"/>
      <c r="M335" s="144"/>
      <c r="N335" s="61"/>
      <c r="O335" s="314"/>
      <c r="Q335" t="str">
        <f t="shared" si="82"/>
        <v/>
      </c>
      <c r="S335" t="e">
        <f t="shared" ca="1" si="91"/>
        <v>#VALUE!</v>
      </c>
      <c r="T335" t="e">
        <f t="shared" ca="1" si="88"/>
        <v>#VALUE!</v>
      </c>
      <c r="U335">
        <f t="shared" si="92"/>
        <v>264</v>
      </c>
      <c r="V335">
        <v>22.666666666668402</v>
      </c>
      <c r="W335">
        <f t="shared" si="73"/>
        <v>22</v>
      </c>
      <c r="X335" t="str" cm="1">
        <f t="array" aca="1" ref="X335" ca="1">IFERROR(INDEX('PC&amp;PD'!$A$1:$AS$19,ROW('PC&amp;PD'!$A$19),MATCH(INDIRECT(T335),'PC&amp;PD'!$A$1:$AS$1,0)),"")</f>
        <v/>
      </c>
      <c r="Y335" t="str">
        <f>IF(OR($N335="",$N335=0),"",IF($N335=$E$7,'Extracted info for SC'!$J$6,IF($N335=#REF!,'Extracted info for SC'!$J$7,IF($N335=#REF!,'Extracted info for SC'!$J$8,IF($N335=#REF!,'Extracted info for SC'!$J$9,IF($N335=#REF!,'Extracted info for SC'!$J$10,IF($N335=#REF!,'Extracted info for SC'!$J$11,IF($N335=#REF!,'Extracted info for SC'!$J$12,IF($N335=#REF!,'Extracted info for SC'!$J$13,IF($N335=#REF!,'Extracted info for SC'!$J$14,IF($N335=#REF!,'Extracted info for SC'!$J$15,IF($N335=#REF!,'Extracted info for SC'!$J$16,IF($N335=#REF!,'Extracted info for SC'!$J$17,IF($N335=#REF!,'Extracted info for SC'!$J$18,""))))))))))))))</f>
        <v/>
      </c>
      <c r="AA335" t="str">
        <f t="shared" si="83"/>
        <v/>
      </c>
      <c r="AB335" t="str">
        <f t="shared" si="84"/>
        <v/>
      </c>
      <c r="AC335" t="e">
        <f t="shared" ca="1" si="85"/>
        <v>#VALUE!</v>
      </c>
      <c r="AD335" t="str" cm="1">
        <f t="array" aca="1" ref="AD335" ca="1">IFERROR(IF((LEFT(INDIRECT("$F"&amp;$S335),4))="GOTS",IF($G335="Organic","GOTS_Organic_raw",(IF($G335="Responsible","GOTS_Responsible",(IF($G335="No Attribute (Conventional)","GOTS_conventional",(IF($G335="Recycled Pre/Post-Consumer","GOTS_pre_post",(IF($G335="In-Conversion","GOTS_in_conversion",(IF($G335="Sustainably Sourced","Sustainably_sourced",(IF($G335="Recycled pre-consumer organic","GOTS_recycled_organic",""))))))))))))),IF($G335="Organic","Organic",(IF($G335="Responsible","Responsible",(IF($G335="No Attribute (Conventional)","No_Attribute_Conventional",(IF($G335="Recycled Pre/Post-Consumer","Recycled_Pre_Post_Consumer",(IF($G335="In-Conversion","In_Conversion",(IF($G335="Recycled Pre-Consumer","Recycled_Pre_Consumer",(IF($G335="Recycled Post-Consumer","Recycled_Post_Consumer",(IF($G335="Sustainably Sourced","Sustainably_sourced",(IF($G335="Recycled pre-consumer organic","GOTS_recycled_organic","")))))))))))))))))),"")</f>
        <v/>
      </c>
      <c r="AE335" t="e" cm="1">
        <f t="array" aca="1" ref="AE335" ca="1">IF($I335="",IF(INDIRECT("$F"&amp;$S335)="","",IF(LEFT(INDIRECT("$F"&amp;$S335),3)="GRS","GRS_RCS_RM",IF((LEFT(INDIRECT("$F"&amp;$S335),3))="RCS","GRS_RCS_RM",IF(INDIRECT("$F"&amp;$S335)="OCS (No Label)","OCS_Conversion_RM",IF(LEFT(INDIRECT("$F"&amp;$S335),3)="OCS","OCS_RM",IF(RIGHT(INDIRECT("$F"&amp;$S335),10)="conversion","GOTS_RM_conversion",IF((LEFT(INDIRECT("$F"&amp;$S335),4))="GOTS","GOTS_RM","Responsible_RM"))))))),"DELETERM")</f>
        <v>#VALUE!</v>
      </c>
      <c r="AF335" t="e" cm="1">
        <f t="array" aca="1" ref="AF335" ca="1">IF($S335="","",INDIRECT("$Z"&amp;$S335))</f>
        <v>#VALUE!</v>
      </c>
      <c r="AG335" t="str">
        <f t="shared" si="86"/>
        <v/>
      </c>
      <c r="AH335" t="str" cm="1">
        <f t="array" aca="1" ref="AH335" ca="1">IFERROR(INDIRECT("$ag"&amp;S335),"")</f>
        <v/>
      </c>
      <c r="AI335" t="e" cm="1">
        <f t="array" aca="1" ref="AI335" ca="1">INDIRECT("O"&amp;S335)</f>
        <v>#VALUE!</v>
      </c>
      <c r="AJ335" t="str">
        <f t="shared" si="87"/>
        <v/>
      </c>
    </row>
    <row r="336" spans="1:36" ht="16.5" customHeight="1">
      <c r="A336" s="130"/>
      <c r="B336" s="136"/>
      <c r="C336" s="137"/>
      <c r="D336" s="146"/>
      <c r="E336" s="146"/>
      <c r="F336" s="137"/>
      <c r="G336" s="147"/>
      <c r="H336" s="147"/>
      <c r="I336" s="147"/>
      <c r="J336" s="147"/>
      <c r="K336" s="38"/>
      <c r="L336" s="144"/>
      <c r="M336" s="144"/>
      <c r="N336" s="61"/>
      <c r="O336" s="314"/>
      <c r="Q336" t="str">
        <f t="shared" si="82"/>
        <v/>
      </c>
      <c r="S336" t="e">
        <f t="shared" ca="1" si="91"/>
        <v>#VALUE!</v>
      </c>
      <c r="T336" t="e">
        <f t="shared" ca="1" si="88"/>
        <v>#VALUE!</v>
      </c>
      <c r="U336">
        <f t="shared" si="92"/>
        <v>264</v>
      </c>
      <c r="V336">
        <v>22.750000000001702</v>
      </c>
      <c r="W336">
        <f t="shared" si="73"/>
        <v>22</v>
      </c>
      <c r="X336" t="str" cm="1">
        <f t="array" aca="1" ref="X336" ca="1">IFERROR(INDEX('PC&amp;PD'!$A$1:$AS$19,ROW('PC&amp;PD'!$A$19),MATCH(INDIRECT(T336),'PC&amp;PD'!$A$1:$AS$1,0)),"")</f>
        <v/>
      </c>
      <c r="Y336" t="str">
        <f>IF(OR($N336="",$N336=0),"",IF($N336=$E$7,'Extracted info for SC'!$J$6,IF($N336=#REF!,'Extracted info for SC'!$J$7,IF($N336=#REF!,'Extracted info for SC'!$J$8,IF($N336=#REF!,'Extracted info for SC'!$J$9,IF($N336=#REF!,'Extracted info for SC'!$J$10,IF($N336=#REF!,'Extracted info for SC'!$J$11,IF($N336=#REF!,'Extracted info for SC'!$J$12,IF($N336=#REF!,'Extracted info for SC'!$J$13,IF($N336=#REF!,'Extracted info for SC'!$J$14,IF($N336=#REF!,'Extracted info for SC'!$J$15,IF($N336=#REF!,'Extracted info for SC'!$J$16,IF($N336=#REF!,'Extracted info for SC'!$J$17,IF($N336=#REF!,'Extracted info for SC'!$J$18,""))))))))))))))</f>
        <v/>
      </c>
      <c r="AA336" t="str">
        <f t="shared" si="83"/>
        <v/>
      </c>
      <c r="AB336" t="str">
        <f t="shared" si="84"/>
        <v/>
      </c>
      <c r="AC336" t="e">
        <f t="shared" ca="1" si="85"/>
        <v>#VALUE!</v>
      </c>
      <c r="AD336" t="str" cm="1">
        <f t="array" aca="1" ref="AD336" ca="1">IFERROR(IF((LEFT(INDIRECT("$F"&amp;$S336),4))="GOTS",IF($G336="Organic","GOTS_Organic_raw",(IF($G336="Responsible","GOTS_Responsible",(IF($G336="No Attribute (Conventional)","GOTS_conventional",(IF($G336="Recycled Pre/Post-Consumer","GOTS_pre_post",(IF($G336="In-Conversion","GOTS_in_conversion",(IF($G336="Sustainably Sourced","Sustainably_sourced",(IF($G336="Recycled pre-consumer organic","GOTS_recycled_organic",""))))))))))))),IF($G336="Organic","Organic",(IF($G336="Responsible","Responsible",(IF($G336="No Attribute (Conventional)","No_Attribute_Conventional",(IF($G336="Recycled Pre/Post-Consumer","Recycled_Pre_Post_Consumer",(IF($G336="In-Conversion","In_Conversion",(IF($G336="Recycled Pre-Consumer","Recycled_Pre_Consumer",(IF($G336="Recycled Post-Consumer","Recycled_Post_Consumer",(IF($G336="Sustainably Sourced","Sustainably_sourced",(IF($G336="Recycled pre-consumer organic","GOTS_recycled_organic","")))))))))))))))))),"")</f>
        <v/>
      </c>
      <c r="AE336" t="e" cm="1">
        <f t="array" aca="1" ref="AE336" ca="1">IF($I336="",IF(INDIRECT("$F"&amp;$S336)="","",IF(LEFT(INDIRECT("$F"&amp;$S336),3)="GRS","GRS_RCS_RM",IF((LEFT(INDIRECT("$F"&amp;$S336),3))="RCS","GRS_RCS_RM",IF(INDIRECT("$F"&amp;$S336)="OCS (No Label)","OCS_Conversion_RM",IF(LEFT(INDIRECT("$F"&amp;$S336),3)="OCS","OCS_RM",IF(RIGHT(INDIRECT("$F"&amp;$S336),10)="conversion","GOTS_RM_conversion",IF((LEFT(INDIRECT("$F"&amp;$S336),4))="GOTS","GOTS_RM","Responsible_RM"))))))),"DELETERM")</f>
        <v>#VALUE!</v>
      </c>
      <c r="AF336" t="e" cm="1">
        <f t="array" aca="1" ref="AF336" ca="1">IF($S336="","",INDIRECT("$Z"&amp;$S336))</f>
        <v>#VALUE!</v>
      </c>
      <c r="AG336" t="str">
        <f t="shared" si="86"/>
        <v/>
      </c>
      <c r="AH336" t="str" cm="1">
        <f t="array" aca="1" ref="AH336" ca="1">IFERROR(INDIRECT("$ag"&amp;S336),"")</f>
        <v/>
      </c>
      <c r="AI336" t="e" cm="1">
        <f t="array" aca="1" ref="AI336" ca="1">INDIRECT("O"&amp;S336)</f>
        <v>#VALUE!</v>
      </c>
      <c r="AJ336" t="str">
        <f t="shared" si="87"/>
        <v/>
      </c>
    </row>
    <row r="337" spans="1:36" ht="16.5" customHeight="1">
      <c r="A337" s="130"/>
      <c r="B337" s="136"/>
      <c r="C337" s="137"/>
      <c r="D337" s="146"/>
      <c r="E337" s="146"/>
      <c r="F337" s="137"/>
      <c r="G337" s="147"/>
      <c r="H337" s="147"/>
      <c r="I337" s="147"/>
      <c r="J337" s="147"/>
      <c r="K337" s="38"/>
      <c r="L337" s="144"/>
      <c r="M337" s="144"/>
      <c r="N337" s="61"/>
      <c r="O337" s="314"/>
      <c r="Q337" t="str">
        <f t="shared" si="82"/>
        <v/>
      </c>
      <c r="S337" t="e">
        <f t="shared" ca="1" si="91"/>
        <v>#VALUE!</v>
      </c>
      <c r="T337" t="e">
        <f t="shared" ca="1" si="88"/>
        <v>#VALUE!</v>
      </c>
      <c r="U337">
        <f t="shared" si="92"/>
        <v>264</v>
      </c>
      <c r="V337">
        <v>22.833333333335101</v>
      </c>
      <c r="W337">
        <f t="shared" si="73"/>
        <v>22</v>
      </c>
      <c r="X337" t="str" cm="1">
        <f t="array" aca="1" ref="X337" ca="1">IFERROR(INDEX('PC&amp;PD'!$A$1:$AS$19,ROW('PC&amp;PD'!$A$19),MATCH(INDIRECT(T337),'PC&amp;PD'!$A$1:$AS$1,0)),"")</f>
        <v/>
      </c>
      <c r="Y337" t="str">
        <f>IF(OR($N337="",$N337=0),"",IF($N337=$E$7,'Extracted info for SC'!$J$6,IF($N337=#REF!,'Extracted info for SC'!$J$7,IF($N337=#REF!,'Extracted info for SC'!$J$8,IF($N337=#REF!,'Extracted info for SC'!$J$9,IF($N337=#REF!,'Extracted info for SC'!$J$10,IF($N337=#REF!,'Extracted info for SC'!$J$11,IF($N337=#REF!,'Extracted info for SC'!$J$12,IF($N337=#REF!,'Extracted info for SC'!$J$13,IF($N337=#REF!,'Extracted info for SC'!$J$14,IF($N337=#REF!,'Extracted info for SC'!$J$15,IF($N337=#REF!,'Extracted info for SC'!$J$16,IF($N337=#REF!,'Extracted info for SC'!$J$17,IF($N337=#REF!,'Extracted info for SC'!$J$18,""))))))))))))))</f>
        <v/>
      </c>
      <c r="AA337" t="str">
        <f t="shared" si="83"/>
        <v/>
      </c>
      <c r="AB337" t="str">
        <f t="shared" si="84"/>
        <v/>
      </c>
      <c r="AC337" t="e">
        <f t="shared" ca="1" si="85"/>
        <v>#VALUE!</v>
      </c>
      <c r="AD337" t="str" cm="1">
        <f t="array" aca="1" ref="AD337" ca="1">IFERROR(IF((LEFT(INDIRECT("$F"&amp;$S337),4))="GOTS",IF($G337="Organic","GOTS_Organic_raw",(IF($G337="Responsible","GOTS_Responsible",(IF($G337="No Attribute (Conventional)","GOTS_conventional",(IF($G337="Recycled Pre/Post-Consumer","GOTS_pre_post",(IF($G337="In-Conversion","GOTS_in_conversion",(IF($G337="Sustainably Sourced","Sustainably_sourced",(IF($G337="Recycled pre-consumer organic","GOTS_recycled_organic",""))))))))))))),IF($G337="Organic","Organic",(IF($G337="Responsible","Responsible",(IF($G337="No Attribute (Conventional)","No_Attribute_Conventional",(IF($G337="Recycled Pre/Post-Consumer","Recycled_Pre_Post_Consumer",(IF($G337="In-Conversion","In_Conversion",(IF($G337="Recycled Pre-Consumer","Recycled_Pre_Consumer",(IF($G337="Recycled Post-Consumer","Recycled_Post_Consumer",(IF($G337="Sustainably Sourced","Sustainably_sourced",(IF($G337="Recycled pre-consumer organic","GOTS_recycled_organic","")))))))))))))))))),"")</f>
        <v/>
      </c>
      <c r="AE337" t="e" cm="1">
        <f t="array" aca="1" ref="AE337" ca="1">IF($I337="",IF(INDIRECT("$F"&amp;$S337)="","",IF(LEFT(INDIRECT("$F"&amp;$S337),3)="GRS","GRS_RCS_RM",IF((LEFT(INDIRECT("$F"&amp;$S337),3))="RCS","GRS_RCS_RM",IF(INDIRECT("$F"&amp;$S337)="OCS (No Label)","OCS_Conversion_RM",IF(LEFT(INDIRECT("$F"&amp;$S337),3)="OCS","OCS_RM",IF(RIGHT(INDIRECT("$F"&amp;$S337),10)="conversion","GOTS_RM_conversion",IF((LEFT(INDIRECT("$F"&amp;$S337),4))="GOTS","GOTS_RM","Responsible_RM"))))))),"DELETERM")</f>
        <v>#VALUE!</v>
      </c>
      <c r="AF337" t="e" cm="1">
        <f t="array" aca="1" ref="AF337" ca="1">IF($S337="","",INDIRECT("$Z"&amp;$S337))</f>
        <v>#VALUE!</v>
      </c>
      <c r="AG337" t="str">
        <f t="shared" si="86"/>
        <v/>
      </c>
      <c r="AH337" t="str" cm="1">
        <f t="array" aca="1" ref="AH337" ca="1">IFERROR(INDIRECT("$ag"&amp;S337),"")</f>
        <v/>
      </c>
      <c r="AI337" t="e" cm="1">
        <f t="array" aca="1" ref="AI337" ca="1">INDIRECT("O"&amp;S337)</f>
        <v>#VALUE!</v>
      </c>
      <c r="AJ337" t="str">
        <f t="shared" si="87"/>
        <v/>
      </c>
    </row>
    <row r="338" spans="1:36" ht="16.5" customHeight="1" thickBot="1">
      <c r="A338" s="131"/>
      <c r="B338" s="138"/>
      <c r="C338" s="139"/>
      <c r="D338" s="148"/>
      <c r="E338" s="148"/>
      <c r="F338" s="139"/>
      <c r="G338" s="149"/>
      <c r="H338" s="149"/>
      <c r="I338" s="149"/>
      <c r="J338" s="149"/>
      <c r="K338" s="39"/>
      <c r="L338" s="145"/>
      <c r="M338" s="145"/>
      <c r="N338" s="62"/>
      <c r="O338" s="315"/>
      <c r="Q338" t="str">
        <f t="shared" si="82"/>
        <v/>
      </c>
      <c r="S338" t="e">
        <f t="shared" ca="1" si="91"/>
        <v>#VALUE!</v>
      </c>
      <c r="T338" t="e">
        <f t="shared" ca="1" si="88"/>
        <v>#VALUE!</v>
      </c>
      <c r="U338">
        <f t="shared" si="92"/>
        <v>264</v>
      </c>
      <c r="V338">
        <v>22.916666666668402</v>
      </c>
      <c r="W338">
        <f t="shared" si="73"/>
        <v>22</v>
      </c>
      <c r="X338" t="str" cm="1">
        <f t="array" aca="1" ref="X338" ca="1">IFERROR(INDEX('PC&amp;PD'!$A$1:$AS$19,ROW('PC&amp;PD'!$A$19),MATCH(INDIRECT(T338),'PC&amp;PD'!$A$1:$AS$1,0)),"")</f>
        <v/>
      </c>
      <c r="Y338" t="str">
        <f>IF(OR($N338="",$N338=0),"",IF($N338=$E$7,'Extracted info for SC'!$J$6,IF($N338=#REF!,'Extracted info for SC'!$J$7,IF($N338=#REF!,'Extracted info for SC'!$J$8,IF($N338=#REF!,'Extracted info for SC'!$J$9,IF($N338=#REF!,'Extracted info for SC'!$J$10,IF($N338=#REF!,'Extracted info for SC'!$J$11,IF($N338=#REF!,'Extracted info for SC'!$J$12,IF($N338=#REF!,'Extracted info for SC'!$J$13,IF($N338=#REF!,'Extracted info for SC'!$J$14,IF($N338=#REF!,'Extracted info for SC'!$J$15,IF($N338=#REF!,'Extracted info for SC'!$J$16,IF($N338=#REF!,'Extracted info for SC'!$J$17,IF($N338=#REF!,'Extracted info for SC'!$J$18,""))))))))))))))</f>
        <v/>
      </c>
      <c r="AA338" t="str">
        <f t="shared" si="83"/>
        <v/>
      </c>
      <c r="AB338" t="str">
        <f t="shared" si="84"/>
        <v/>
      </c>
      <c r="AC338" t="e">
        <f t="shared" ca="1" si="85"/>
        <v>#VALUE!</v>
      </c>
      <c r="AD338" t="str" cm="1">
        <f t="array" aca="1" ref="AD338" ca="1">IFERROR(IF((LEFT(INDIRECT("$F"&amp;$S338),4))="GOTS",IF($G338="Organic","GOTS_Organic_raw",(IF($G338="Responsible","GOTS_Responsible",(IF($G338="No Attribute (Conventional)","GOTS_conventional",(IF($G338="Recycled Pre/Post-Consumer","GOTS_pre_post",(IF($G338="In-Conversion","GOTS_in_conversion",(IF($G338="Sustainably Sourced","Sustainably_sourced",(IF($G338="Recycled pre-consumer organic","GOTS_recycled_organic",""))))))))))))),IF($G338="Organic","Organic",(IF($G338="Responsible","Responsible",(IF($G338="No Attribute (Conventional)","No_Attribute_Conventional",(IF($G338="Recycled Pre/Post-Consumer","Recycled_Pre_Post_Consumer",(IF($G338="In-Conversion","In_Conversion",(IF($G338="Recycled Pre-Consumer","Recycled_Pre_Consumer",(IF($G338="Recycled Post-Consumer","Recycled_Post_Consumer",(IF($G338="Sustainably Sourced","Sustainably_sourced",(IF($G338="Recycled pre-consumer organic","GOTS_recycled_organic","")))))))))))))))))),"")</f>
        <v/>
      </c>
      <c r="AE338" t="e" cm="1">
        <f t="array" aca="1" ref="AE338" ca="1">IF($I338="",IF(INDIRECT("$F"&amp;$S338)="","",IF(LEFT(INDIRECT("$F"&amp;$S338),3)="GRS","GRS_RCS_RM",IF((LEFT(INDIRECT("$F"&amp;$S338),3))="RCS","GRS_RCS_RM",IF(INDIRECT("$F"&amp;$S338)="OCS (No Label)","OCS_Conversion_RM",IF(LEFT(INDIRECT("$F"&amp;$S338),3)="OCS","OCS_RM",IF(RIGHT(INDIRECT("$F"&amp;$S338),10)="conversion","GOTS_RM_conversion",IF((LEFT(INDIRECT("$F"&amp;$S338),4))="GOTS","GOTS_RM","Responsible_RM"))))))),"DELETERM")</f>
        <v>#VALUE!</v>
      </c>
      <c r="AF338" t="e" cm="1">
        <f t="array" aca="1" ref="AF338" ca="1">IF($S338="","",INDIRECT("$Z"&amp;$S338))</f>
        <v>#VALUE!</v>
      </c>
      <c r="AG338" t="str">
        <f t="shared" si="86"/>
        <v/>
      </c>
      <c r="AH338" t="str" cm="1">
        <f t="array" aca="1" ref="AH338" ca="1">IFERROR(INDIRECT("$ag"&amp;S338),"")</f>
        <v/>
      </c>
      <c r="AI338" t="e" cm="1">
        <f t="array" aca="1" ref="AI338" ca="1">INDIRECT("O"&amp;S338)</f>
        <v>#VALUE!</v>
      </c>
      <c r="AJ338" t="str">
        <f t="shared" si="87"/>
        <v/>
      </c>
    </row>
    <row r="339" spans="1:36" ht="16.5" customHeight="1">
      <c r="A339" s="128" t="str">
        <f>IF(B339="","",COUNTA($B$63:$B339))</f>
        <v/>
      </c>
      <c r="B339" s="132"/>
      <c r="C339" s="133"/>
      <c r="D339" s="140"/>
      <c r="E339" s="140"/>
      <c r="F339" s="133"/>
      <c r="G339" s="141"/>
      <c r="H339" s="141"/>
      <c r="I339" s="141"/>
      <c r="J339" s="141"/>
      <c r="K339" s="37"/>
      <c r="L339" s="142" t="str">
        <f>IF(R339="","",LEFT(R339,LEN(R339)-2))</f>
        <v/>
      </c>
      <c r="M339" s="142"/>
      <c r="N339" s="60"/>
      <c r="O339" s="313"/>
      <c r="Q339" t="str">
        <f t="shared" si="82"/>
        <v/>
      </c>
      <c r="R339" t="str">
        <f t="shared" ref="R339" si="93">CONCATENATE($Q339,Q340,Q341,Q342,Q343,Q344,$Q345,$Q346,$Q347,$Q348,$Q349,$Q350)</f>
        <v/>
      </c>
      <c r="S339" t="e">
        <f t="shared" ca="1" si="91"/>
        <v>#VALUE!</v>
      </c>
      <c r="T339" t="e">
        <f t="shared" ca="1" si="88"/>
        <v>#VALUE!</v>
      </c>
      <c r="U339">
        <f t="shared" si="92"/>
        <v>276</v>
      </c>
      <c r="V339">
        <v>23.000000000001702</v>
      </c>
      <c r="W339">
        <f t="shared" si="73"/>
        <v>23</v>
      </c>
      <c r="X339" t="str" cm="1">
        <f t="array" aca="1" ref="X339" ca="1">IFERROR(INDEX('PC&amp;PD'!$A$1:$AS$19,ROW('PC&amp;PD'!$A$19),MATCH(INDIRECT(T339),'PC&amp;PD'!$A$1:$AS$1,0)),"")</f>
        <v/>
      </c>
      <c r="Y339" t="str">
        <f>IF(OR($N339="",$N339=0),"",IF($N339=$E$7,'Extracted info for SC'!$J$6,IF($N339=#REF!,'Extracted info for SC'!$J$7,IF($N339=#REF!,'Extracted info for SC'!$J$8,IF($N339=#REF!,'Extracted info for SC'!$J$9,IF($N339=#REF!,'Extracted info for SC'!$J$10,IF($N339=#REF!,'Extracted info for SC'!$J$11,IF($N339=#REF!,'Extracted info for SC'!$J$12,IF($N339=#REF!,'Extracted info for SC'!$J$13,IF($N339=#REF!,'Extracted info for SC'!$J$14,IF($N339=#REF!,'Extracted info for SC'!$J$15,IF($N339=#REF!,'Extracted info for SC'!$J$16,IF($N339=#REF!,'Extracted info for SC'!$J$17,IF($N339=#REF!,'Extracted info for SC'!$J$18,""))))))))))))))</f>
        <v/>
      </c>
      <c r="Z339" t="str">
        <f t="shared" ref="Z339" si="94">IFERROR(IF($F339="OCS 100","OCS (OCS 100)",IF($F339="OCS Blended","OCS (OCS Blended)",IF($F339="OCS (No Label)","OCS (No Label)",IF($F339="RCS 100","RCS (RCS 100)",IF($F339="RCS Blended","RCS (RCS Blended)",IF($F339="GRS","GRS (GRS)",IF($F339="GRS (No Label)", "GRS (No Label)",IF($F339="RDS","RDS (RDS)",IF($F339="RWS","RWS (RWS)",IF($F339="RAS","RAS (RAS)",IF($F339="RMS","RMS (RMS)",IF($F339="GOTS Organic","GOTS (Organic)",IF($F339="GOTS Made with organic","GOTS (Made with Organic)",IF($F339="GOTS Organic - in conversion","GOTS (Organic - In Conversion)",IF($F339="GOTS Made with organic - in conversion","GOTS (Made with Organic - In Conversion)",""))))))))))))))),"")</f>
        <v/>
      </c>
      <c r="AA339" t="str">
        <f t="shared" si="83"/>
        <v/>
      </c>
      <c r="AB339" t="str">
        <f t="shared" si="84"/>
        <v/>
      </c>
      <c r="AC339" t="e">
        <f t="shared" ca="1" si="85"/>
        <v>#VALUE!</v>
      </c>
      <c r="AD339" t="str" cm="1">
        <f t="array" aca="1" ref="AD339" ca="1">IFERROR(IF((LEFT(INDIRECT("$F"&amp;$S339),4))="GOTS",IF($G339="Organic","GOTS_Organic_raw",(IF($G339="Responsible","GOTS_Responsible",(IF($G339="No Attribute (Conventional)","GOTS_conventional",(IF($G339="Recycled Pre/Post-Consumer","GOTS_pre_post",(IF($G339="In-Conversion","GOTS_in_conversion",(IF($G339="Sustainably Sourced","Sustainably_sourced",(IF($G339="Recycled pre-consumer organic","GOTS_recycled_organic",""))))))))))))),IF($G339="Organic","Organic",(IF($G339="Responsible","Responsible",(IF($G339="No Attribute (Conventional)","No_Attribute_Conventional",(IF($G339="Recycled Pre/Post-Consumer","Recycled_Pre_Post_Consumer",(IF($G339="In-Conversion","In_Conversion",(IF($G339="Recycled Pre-Consumer","Recycled_Pre_Consumer",(IF($G339="Recycled Post-Consumer","Recycled_Post_Consumer",(IF($G339="Sustainably Sourced","Sustainably_sourced",(IF($G339="Recycled pre-consumer organic","GOTS_recycled_organic","")))))))))))))))))),"")</f>
        <v/>
      </c>
      <c r="AE339" t="e" cm="1">
        <f t="array" aca="1" ref="AE339" ca="1">IF($I339="",IF(INDIRECT("$F"&amp;$S339)="","",IF(LEFT(INDIRECT("$F"&amp;$S339),3)="GRS","GRS_RCS_RM",IF((LEFT(INDIRECT("$F"&amp;$S339),3))="RCS","GRS_RCS_RM",IF(INDIRECT("$F"&amp;$S339)="OCS (No Label)","OCS_Conversion_RM",IF(LEFT(INDIRECT("$F"&amp;$S339),3)="OCS","OCS_RM",IF(RIGHT(INDIRECT("$F"&amp;$S339),10)="conversion","GOTS_RM_conversion",IF((LEFT(INDIRECT("$F"&amp;$S339),4))="GOTS","GOTS_RM","Responsible_RM"))))))),"DELETERM")</f>
        <v>#VALUE!</v>
      </c>
      <c r="AF339" t="e" cm="1">
        <f t="array" aca="1" ref="AF339" ca="1">IF($S339="","",INDIRECT("$Z"&amp;$S339))</f>
        <v>#VALUE!</v>
      </c>
      <c r="AG339" t="str">
        <f t="shared" si="86"/>
        <v/>
      </c>
      <c r="AH339" t="str" cm="1">
        <f t="array" aca="1" ref="AH339" ca="1">IFERROR(INDIRECT("$ag"&amp;S339),"")</f>
        <v/>
      </c>
      <c r="AI339" t="e" cm="1">
        <f t="array" aca="1" ref="AI339" ca="1">INDIRECT("O"&amp;S339)</f>
        <v>#VALUE!</v>
      </c>
      <c r="AJ339" t="str">
        <f t="shared" si="87"/>
        <v/>
      </c>
    </row>
    <row r="340" spans="1:36" ht="16.5" customHeight="1">
      <c r="A340" s="129"/>
      <c r="B340" s="134"/>
      <c r="C340" s="135"/>
      <c r="D340" s="146"/>
      <c r="E340" s="146"/>
      <c r="F340" s="135"/>
      <c r="G340" s="147"/>
      <c r="H340" s="147"/>
      <c r="I340" s="147"/>
      <c r="J340" s="147"/>
      <c r="K340" s="38"/>
      <c r="L340" s="143"/>
      <c r="M340" s="143"/>
      <c r="N340" s="61"/>
      <c r="O340" s="314"/>
      <c r="Q340" t="str">
        <f t="shared" si="82"/>
        <v/>
      </c>
      <c r="S340" t="e">
        <f t="shared" ca="1" si="91"/>
        <v>#VALUE!</v>
      </c>
      <c r="T340" t="e">
        <f t="shared" ca="1" si="88"/>
        <v>#VALUE!</v>
      </c>
      <c r="U340">
        <f t="shared" si="92"/>
        <v>276</v>
      </c>
      <c r="V340">
        <v>23.083333333335101</v>
      </c>
      <c r="W340">
        <f t="shared" si="73"/>
        <v>23</v>
      </c>
      <c r="X340" t="str" cm="1">
        <f t="array" aca="1" ref="X340" ca="1">IFERROR(INDEX('PC&amp;PD'!$A$1:$AS$19,ROW('PC&amp;PD'!$A$19),MATCH(INDIRECT(T340),'PC&amp;PD'!$A$1:$AS$1,0)),"")</f>
        <v/>
      </c>
      <c r="Y340" t="str">
        <f>IF(OR($N340="",$N340=0),"",IF($N340=$E$7,'Extracted info for SC'!$J$6,IF($N340=#REF!,'Extracted info for SC'!$J$7,IF($N340=#REF!,'Extracted info for SC'!$J$8,IF($N340=#REF!,'Extracted info for SC'!$J$9,IF($N340=#REF!,'Extracted info for SC'!$J$10,IF($N340=#REF!,'Extracted info for SC'!$J$11,IF($N340=#REF!,'Extracted info for SC'!$J$12,IF($N340=#REF!,'Extracted info for SC'!$J$13,IF($N340=#REF!,'Extracted info for SC'!$J$14,IF($N340=#REF!,'Extracted info for SC'!$J$15,IF($N340=#REF!,'Extracted info for SC'!$J$16,IF($N340=#REF!,'Extracted info for SC'!$J$17,IF($N340=#REF!,'Extracted info for SC'!$J$18,""))))))))))))))</f>
        <v/>
      </c>
      <c r="AA340" t="str">
        <f t="shared" si="83"/>
        <v/>
      </c>
      <c r="AB340" t="str">
        <f t="shared" si="84"/>
        <v/>
      </c>
      <c r="AC340" t="e">
        <f t="shared" ca="1" si="85"/>
        <v>#VALUE!</v>
      </c>
      <c r="AD340" t="str" cm="1">
        <f t="array" aca="1" ref="AD340" ca="1">IFERROR(IF((LEFT(INDIRECT("$F"&amp;$S340),4))="GOTS",IF($G340="Organic","GOTS_Organic_raw",(IF($G340="Responsible","GOTS_Responsible",(IF($G340="No Attribute (Conventional)","GOTS_conventional",(IF($G340="Recycled Pre/Post-Consumer","GOTS_pre_post",(IF($G340="In-Conversion","GOTS_in_conversion",(IF($G340="Sustainably Sourced","Sustainably_sourced",(IF($G340="Recycled pre-consumer organic","GOTS_recycled_organic",""))))))))))))),IF($G340="Organic","Organic",(IF($G340="Responsible","Responsible",(IF($G340="No Attribute (Conventional)","No_Attribute_Conventional",(IF($G340="Recycled Pre/Post-Consumer","Recycled_Pre_Post_Consumer",(IF($G340="In-Conversion","In_Conversion",(IF($G340="Recycled Pre-Consumer","Recycled_Pre_Consumer",(IF($G340="Recycled Post-Consumer","Recycled_Post_Consumer",(IF($G340="Sustainably Sourced","Sustainably_sourced",(IF($G340="Recycled pre-consumer organic","GOTS_recycled_organic","")))))))))))))))))),"")</f>
        <v/>
      </c>
      <c r="AE340" t="e" cm="1">
        <f t="array" aca="1" ref="AE340" ca="1">IF($I340="",IF(INDIRECT("$F"&amp;$S340)="","",IF(LEFT(INDIRECT("$F"&amp;$S340),3)="GRS","GRS_RCS_RM",IF((LEFT(INDIRECT("$F"&amp;$S340),3))="RCS","GRS_RCS_RM",IF(INDIRECT("$F"&amp;$S340)="OCS (No Label)","OCS_Conversion_RM",IF(LEFT(INDIRECT("$F"&amp;$S340),3)="OCS","OCS_RM",IF(RIGHT(INDIRECT("$F"&amp;$S340),10)="conversion","GOTS_RM_conversion",IF((LEFT(INDIRECT("$F"&amp;$S340),4))="GOTS","GOTS_RM","Responsible_RM"))))))),"DELETERM")</f>
        <v>#VALUE!</v>
      </c>
      <c r="AF340" t="e" cm="1">
        <f t="array" aca="1" ref="AF340" ca="1">IF($S340="","",INDIRECT("$Z"&amp;$S340))</f>
        <v>#VALUE!</v>
      </c>
      <c r="AG340" t="str">
        <f t="shared" si="86"/>
        <v/>
      </c>
      <c r="AH340" t="str" cm="1">
        <f t="array" aca="1" ref="AH340" ca="1">IFERROR(INDIRECT("$ag"&amp;S340),"")</f>
        <v/>
      </c>
      <c r="AI340" t="e" cm="1">
        <f t="array" aca="1" ref="AI340" ca="1">INDIRECT("O"&amp;S340)</f>
        <v>#VALUE!</v>
      </c>
      <c r="AJ340" t="str">
        <f t="shared" si="87"/>
        <v/>
      </c>
    </row>
    <row r="341" spans="1:36" ht="16.5" customHeight="1">
      <c r="A341" s="129"/>
      <c r="B341" s="134"/>
      <c r="C341" s="135"/>
      <c r="D341" s="146"/>
      <c r="E341" s="146"/>
      <c r="F341" s="135"/>
      <c r="G341" s="147"/>
      <c r="H341" s="147"/>
      <c r="I341" s="147"/>
      <c r="J341" s="147"/>
      <c r="K341" s="38"/>
      <c r="L341" s="143"/>
      <c r="M341" s="143"/>
      <c r="N341" s="61"/>
      <c r="O341" s="314"/>
      <c r="Q341" t="str">
        <f t="shared" si="82"/>
        <v/>
      </c>
      <c r="S341" t="e">
        <f t="shared" ca="1" si="91"/>
        <v>#VALUE!</v>
      </c>
      <c r="T341" t="e">
        <f t="shared" ca="1" si="88"/>
        <v>#VALUE!</v>
      </c>
      <c r="U341">
        <f t="shared" si="92"/>
        <v>276</v>
      </c>
      <c r="V341">
        <v>23.166666666668402</v>
      </c>
      <c r="W341">
        <f t="shared" si="73"/>
        <v>23</v>
      </c>
      <c r="X341" t="str" cm="1">
        <f t="array" aca="1" ref="X341" ca="1">IFERROR(INDEX('PC&amp;PD'!$A$1:$AS$19,ROW('PC&amp;PD'!$A$19),MATCH(INDIRECT(T341),'PC&amp;PD'!$A$1:$AS$1,0)),"")</f>
        <v/>
      </c>
      <c r="Y341" t="str">
        <f>IF(OR($N341="",$N341=0),"",IF($N341=$E$7,'Extracted info for SC'!$J$6,IF($N341=#REF!,'Extracted info for SC'!$J$7,IF($N341=#REF!,'Extracted info for SC'!$J$8,IF($N341=#REF!,'Extracted info for SC'!$J$9,IF($N341=#REF!,'Extracted info for SC'!$J$10,IF($N341=#REF!,'Extracted info for SC'!$J$11,IF($N341=#REF!,'Extracted info for SC'!$J$12,IF($N341=#REF!,'Extracted info for SC'!$J$13,IF($N341=#REF!,'Extracted info for SC'!$J$14,IF($N341=#REF!,'Extracted info for SC'!$J$15,IF($N341=#REF!,'Extracted info for SC'!$J$16,IF($N341=#REF!,'Extracted info for SC'!$J$17,IF($N341=#REF!,'Extracted info for SC'!$J$18,""))))))))))))))</f>
        <v/>
      </c>
      <c r="AA341" t="str">
        <f t="shared" si="83"/>
        <v/>
      </c>
      <c r="AB341" t="str">
        <f t="shared" si="84"/>
        <v/>
      </c>
      <c r="AC341" t="e">
        <f t="shared" ca="1" si="85"/>
        <v>#VALUE!</v>
      </c>
      <c r="AD341" t="str" cm="1">
        <f t="array" aca="1" ref="AD341" ca="1">IFERROR(IF((LEFT(INDIRECT("$F"&amp;$S341),4))="GOTS",IF($G341="Organic","GOTS_Organic_raw",(IF($G341="Responsible","GOTS_Responsible",(IF($G341="No Attribute (Conventional)","GOTS_conventional",(IF($G341="Recycled Pre/Post-Consumer","GOTS_pre_post",(IF($G341="In-Conversion","GOTS_in_conversion",(IF($G341="Sustainably Sourced","Sustainably_sourced",(IF($G341="Recycled pre-consumer organic","GOTS_recycled_organic",""))))))))))))),IF($G341="Organic","Organic",(IF($G341="Responsible","Responsible",(IF($G341="No Attribute (Conventional)","No_Attribute_Conventional",(IF($G341="Recycled Pre/Post-Consumer","Recycled_Pre_Post_Consumer",(IF($G341="In-Conversion","In_Conversion",(IF($G341="Recycled Pre-Consumer","Recycled_Pre_Consumer",(IF($G341="Recycled Post-Consumer","Recycled_Post_Consumer",(IF($G341="Sustainably Sourced","Sustainably_sourced",(IF($G341="Recycled pre-consumer organic","GOTS_recycled_organic","")))))))))))))))))),"")</f>
        <v/>
      </c>
      <c r="AE341" t="e" cm="1">
        <f t="array" aca="1" ref="AE341" ca="1">IF($I341="",IF(INDIRECT("$F"&amp;$S341)="","",IF(LEFT(INDIRECT("$F"&amp;$S341),3)="GRS","GRS_RCS_RM",IF((LEFT(INDIRECT("$F"&amp;$S341),3))="RCS","GRS_RCS_RM",IF(INDIRECT("$F"&amp;$S341)="OCS (No Label)","OCS_Conversion_RM",IF(LEFT(INDIRECT("$F"&amp;$S341),3)="OCS","OCS_RM",IF(RIGHT(INDIRECT("$F"&amp;$S341),10)="conversion","GOTS_RM_conversion",IF((LEFT(INDIRECT("$F"&amp;$S341),4))="GOTS","GOTS_RM","Responsible_RM"))))))),"DELETERM")</f>
        <v>#VALUE!</v>
      </c>
      <c r="AF341" t="e" cm="1">
        <f t="array" aca="1" ref="AF341" ca="1">IF($S341="","",INDIRECT("$Z"&amp;$S341))</f>
        <v>#VALUE!</v>
      </c>
      <c r="AG341" t="str">
        <f t="shared" si="86"/>
        <v/>
      </c>
      <c r="AH341" t="str" cm="1">
        <f t="array" aca="1" ref="AH341" ca="1">IFERROR(INDIRECT("$ag"&amp;S341),"")</f>
        <v/>
      </c>
      <c r="AI341" t="e" cm="1">
        <f t="array" aca="1" ref="AI341" ca="1">INDIRECT("O"&amp;S341)</f>
        <v>#VALUE!</v>
      </c>
      <c r="AJ341" t="str">
        <f t="shared" si="87"/>
        <v/>
      </c>
    </row>
    <row r="342" spans="1:36" ht="16.5" customHeight="1">
      <c r="A342" s="129"/>
      <c r="B342" s="134"/>
      <c r="C342" s="135"/>
      <c r="D342" s="146"/>
      <c r="E342" s="146"/>
      <c r="F342" s="135"/>
      <c r="G342" s="147"/>
      <c r="H342" s="147"/>
      <c r="I342" s="147"/>
      <c r="J342" s="147"/>
      <c r="K342" s="38"/>
      <c r="L342" s="143"/>
      <c r="M342" s="143"/>
      <c r="N342" s="61"/>
      <c r="O342" s="314"/>
      <c r="Q342" t="str">
        <f t="shared" si="82"/>
        <v/>
      </c>
      <c r="S342" t="e">
        <f t="shared" ca="1" si="91"/>
        <v>#VALUE!</v>
      </c>
      <c r="T342" t="e">
        <f t="shared" ca="1" si="88"/>
        <v>#VALUE!</v>
      </c>
      <c r="U342">
        <f t="shared" si="92"/>
        <v>276</v>
      </c>
      <c r="V342">
        <v>23.250000000001801</v>
      </c>
      <c r="W342">
        <f t="shared" ref="W342:W405" si="95">ROUNDDOWN(V342,0)</f>
        <v>23</v>
      </c>
      <c r="X342" t="str" cm="1">
        <f t="array" aca="1" ref="X342" ca="1">IFERROR(INDEX('PC&amp;PD'!$A$1:$AS$19,ROW('PC&amp;PD'!$A$19),MATCH(INDIRECT(T342),'PC&amp;PD'!$A$1:$AS$1,0)),"")</f>
        <v/>
      </c>
      <c r="Y342" t="str">
        <f>IF(OR($N342="",$N342=0),"",IF($N342=$E$7,'Extracted info for SC'!$J$6,IF($N342=#REF!,'Extracted info for SC'!$J$7,IF($N342=#REF!,'Extracted info for SC'!$J$8,IF($N342=#REF!,'Extracted info for SC'!$J$9,IF($N342=#REF!,'Extracted info for SC'!$J$10,IF($N342=#REF!,'Extracted info for SC'!$J$11,IF($N342=#REF!,'Extracted info for SC'!$J$12,IF($N342=#REF!,'Extracted info for SC'!$J$13,IF($N342=#REF!,'Extracted info for SC'!$J$14,IF($N342=#REF!,'Extracted info for SC'!$J$15,IF($N342=#REF!,'Extracted info for SC'!$J$16,IF($N342=#REF!,'Extracted info for SC'!$J$17,IF($N342=#REF!,'Extracted info for SC'!$J$18,""))))))))))))))</f>
        <v/>
      </c>
      <c r="AA342" t="str">
        <f t="shared" si="83"/>
        <v/>
      </c>
      <c r="AB342" t="str">
        <f t="shared" si="84"/>
        <v/>
      </c>
      <c r="AC342" t="e">
        <f t="shared" ca="1" si="85"/>
        <v>#VALUE!</v>
      </c>
      <c r="AD342" t="str" cm="1">
        <f t="array" aca="1" ref="AD342" ca="1">IFERROR(IF((LEFT(INDIRECT("$F"&amp;$S342),4))="GOTS",IF($G342="Organic","GOTS_Organic_raw",(IF($G342="Responsible","GOTS_Responsible",(IF($G342="No Attribute (Conventional)","GOTS_conventional",(IF($G342="Recycled Pre/Post-Consumer","GOTS_pre_post",(IF($G342="In-Conversion","GOTS_in_conversion",(IF($G342="Sustainably Sourced","Sustainably_sourced",(IF($G342="Recycled pre-consumer organic","GOTS_recycled_organic",""))))))))))))),IF($G342="Organic","Organic",(IF($G342="Responsible","Responsible",(IF($G342="No Attribute (Conventional)","No_Attribute_Conventional",(IF($G342="Recycled Pre/Post-Consumer","Recycled_Pre_Post_Consumer",(IF($G342="In-Conversion","In_Conversion",(IF($G342="Recycled Pre-Consumer","Recycled_Pre_Consumer",(IF($G342="Recycled Post-Consumer","Recycled_Post_Consumer",(IF($G342="Sustainably Sourced","Sustainably_sourced",(IF($G342="Recycled pre-consumer organic","GOTS_recycled_organic","")))))))))))))))))),"")</f>
        <v/>
      </c>
      <c r="AE342" t="e" cm="1">
        <f t="array" aca="1" ref="AE342" ca="1">IF($I342="",IF(INDIRECT("$F"&amp;$S342)="","",IF(LEFT(INDIRECT("$F"&amp;$S342),3)="GRS","GRS_RCS_RM",IF((LEFT(INDIRECT("$F"&amp;$S342),3))="RCS","GRS_RCS_RM",IF(INDIRECT("$F"&amp;$S342)="OCS (No Label)","OCS_Conversion_RM",IF(LEFT(INDIRECT("$F"&amp;$S342),3)="OCS","OCS_RM",IF(RIGHT(INDIRECT("$F"&amp;$S342),10)="conversion","GOTS_RM_conversion",IF((LEFT(INDIRECT("$F"&amp;$S342),4))="GOTS","GOTS_RM","Responsible_RM"))))))),"DELETERM")</f>
        <v>#VALUE!</v>
      </c>
      <c r="AF342" t="e" cm="1">
        <f t="array" aca="1" ref="AF342" ca="1">IF($S342="","",INDIRECT("$Z"&amp;$S342))</f>
        <v>#VALUE!</v>
      </c>
      <c r="AG342" t="str">
        <f t="shared" si="86"/>
        <v/>
      </c>
      <c r="AH342" t="str" cm="1">
        <f t="array" aca="1" ref="AH342" ca="1">IFERROR(INDIRECT("$ag"&amp;S342),"")</f>
        <v/>
      </c>
      <c r="AI342" t="e" cm="1">
        <f t="array" aca="1" ref="AI342" ca="1">INDIRECT("O"&amp;S342)</f>
        <v>#VALUE!</v>
      </c>
      <c r="AJ342" t="str">
        <f t="shared" si="87"/>
        <v/>
      </c>
    </row>
    <row r="343" spans="1:36" ht="16.5" customHeight="1">
      <c r="A343" s="129"/>
      <c r="B343" s="134"/>
      <c r="C343" s="135"/>
      <c r="D343" s="146"/>
      <c r="E343" s="146"/>
      <c r="F343" s="135"/>
      <c r="G343" s="147"/>
      <c r="H343" s="147"/>
      <c r="I343" s="147"/>
      <c r="J343" s="147"/>
      <c r="K343" s="38"/>
      <c r="L343" s="143"/>
      <c r="M343" s="143"/>
      <c r="N343" s="61"/>
      <c r="O343" s="314"/>
      <c r="Q343" t="str">
        <f t="shared" si="82"/>
        <v/>
      </c>
      <c r="S343" t="e">
        <f t="shared" ca="1" si="91"/>
        <v>#VALUE!</v>
      </c>
      <c r="T343" t="e">
        <f t="shared" ca="1" si="88"/>
        <v>#VALUE!</v>
      </c>
      <c r="U343">
        <f t="shared" si="92"/>
        <v>276</v>
      </c>
      <c r="V343">
        <v>23.333333333335101</v>
      </c>
      <c r="W343">
        <f t="shared" si="95"/>
        <v>23</v>
      </c>
      <c r="X343" t="str" cm="1">
        <f t="array" aca="1" ref="X343" ca="1">IFERROR(INDEX('PC&amp;PD'!$A$1:$AS$19,ROW('PC&amp;PD'!$A$19),MATCH(INDIRECT(T343),'PC&amp;PD'!$A$1:$AS$1,0)),"")</f>
        <v/>
      </c>
      <c r="Y343" t="str">
        <f>IF(OR($N343="",$N343=0),"",IF($N343=$E$7,'Extracted info for SC'!$J$6,IF($N343=#REF!,'Extracted info for SC'!$J$7,IF($N343=#REF!,'Extracted info for SC'!$J$8,IF($N343=#REF!,'Extracted info for SC'!$J$9,IF($N343=#REF!,'Extracted info for SC'!$J$10,IF($N343=#REF!,'Extracted info for SC'!$J$11,IF($N343=#REF!,'Extracted info for SC'!$J$12,IF($N343=#REF!,'Extracted info for SC'!$J$13,IF($N343=#REF!,'Extracted info for SC'!$J$14,IF($N343=#REF!,'Extracted info for SC'!$J$15,IF($N343=#REF!,'Extracted info for SC'!$J$16,IF($N343=#REF!,'Extracted info for SC'!$J$17,IF($N343=#REF!,'Extracted info for SC'!$J$18,""))))))))))))))</f>
        <v/>
      </c>
      <c r="AA343" t="str">
        <f t="shared" si="83"/>
        <v/>
      </c>
      <c r="AB343" t="str">
        <f t="shared" si="84"/>
        <v/>
      </c>
      <c r="AC343" t="e">
        <f t="shared" ca="1" si="85"/>
        <v>#VALUE!</v>
      </c>
      <c r="AD343" t="str" cm="1">
        <f t="array" aca="1" ref="AD343" ca="1">IFERROR(IF((LEFT(INDIRECT("$F"&amp;$S343),4))="GOTS",IF($G343="Organic","GOTS_Organic_raw",(IF($G343="Responsible","GOTS_Responsible",(IF($G343="No Attribute (Conventional)","GOTS_conventional",(IF($G343="Recycled Pre/Post-Consumer","GOTS_pre_post",(IF($G343="In-Conversion","GOTS_in_conversion",(IF($G343="Sustainably Sourced","Sustainably_sourced",(IF($G343="Recycled pre-consumer organic","GOTS_recycled_organic",""))))))))))))),IF($G343="Organic","Organic",(IF($G343="Responsible","Responsible",(IF($G343="No Attribute (Conventional)","No_Attribute_Conventional",(IF($G343="Recycled Pre/Post-Consumer","Recycled_Pre_Post_Consumer",(IF($G343="In-Conversion","In_Conversion",(IF($G343="Recycled Pre-Consumer","Recycled_Pre_Consumer",(IF($G343="Recycled Post-Consumer","Recycled_Post_Consumer",(IF($G343="Sustainably Sourced","Sustainably_sourced",(IF($G343="Recycled pre-consumer organic","GOTS_recycled_organic","")))))))))))))))))),"")</f>
        <v/>
      </c>
      <c r="AE343" t="e" cm="1">
        <f t="array" aca="1" ref="AE343" ca="1">IF($I343="",IF(INDIRECT("$F"&amp;$S343)="","",IF(LEFT(INDIRECT("$F"&amp;$S343),3)="GRS","GRS_RCS_RM",IF((LEFT(INDIRECT("$F"&amp;$S343),3))="RCS","GRS_RCS_RM",IF(INDIRECT("$F"&amp;$S343)="OCS (No Label)","OCS_Conversion_RM",IF(LEFT(INDIRECT("$F"&amp;$S343),3)="OCS","OCS_RM",IF(RIGHT(INDIRECT("$F"&amp;$S343),10)="conversion","GOTS_RM_conversion",IF((LEFT(INDIRECT("$F"&amp;$S343),4))="GOTS","GOTS_RM","Responsible_RM"))))))),"DELETERM")</f>
        <v>#VALUE!</v>
      </c>
      <c r="AF343" t="e" cm="1">
        <f t="array" aca="1" ref="AF343" ca="1">IF($S343="","",INDIRECT("$Z"&amp;$S343))</f>
        <v>#VALUE!</v>
      </c>
      <c r="AG343" t="str">
        <f t="shared" si="86"/>
        <v/>
      </c>
      <c r="AH343" t="str" cm="1">
        <f t="array" aca="1" ref="AH343" ca="1">IFERROR(INDIRECT("$ag"&amp;S343),"")</f>
        <v/>
      </c>
      <c r="AI343" t="e" cm="1">
        <f t="array" aca="1" ref="AI343" ca="1">INDIRECT("O"&amp;S343)</f>
        <v>#VALUE!</v>
      </c>
      <c r="AJ343" t="str">
        <f t="shared" si="87"/>
        <v/>
      </c>
    </row>
    <row r="344" spans="1:36" ht="16.5" customHeight="1">
      <c r="A344" s="129"/>
      <c r="B344" s="134"/>
      <c r="C344" s="135"/>
      <c r="D344" s="146"/>
      <c r="E344" s="146"/>
      <c r="F344" s="135"/>
      <c r="G344" s="147"/>
      <c r="H344" s="147"/>
      <c r="I344" s="147"/>
      <c r="J344" s="147"/>
      <c r="K344" s="38"/>
      <c r="L344" s="143"/>
      <c r="M344" s="143"/>
      <c r="N344" s="61"/>
      <c r="O344" s="314"/>
      <c r="Q344" t="str">
        <f t="shared" si="82"/>
        <v/>
      </c>
      <c r="S344" t="e">
        <f t="shared" ca="1" si="91"/>
        <v>#VALUE!</v>
      </c>
      <c r="T344" t="e">
        <f t="shared" ca="1" si="88"/>
        <v>#VALUE!</v>
      </c>
      <c r="U344">
        <f t="shared" si="92"/>
        <v>276</v>
      </c>
      <c r="V344">
        <v>23.416666666668402</v>
      </c>
      <c r="W344">
        <f t="shared" si="95"/>
        <v>23</v>
      </c>
      <c r="X344" t="str" cm="1">
        <f t="array" aca="1" ref="X344" ca="1">IFERROR(INDEX('PC&amp;PD'!$A$1:$AS$19,ROW('PC&amp;PD'!$A$19),MATCH(INDIRECT(T344),'PC&amp;PD'!$A$1:$AS$1,0)),"")</f>
        <v/>
      </c>
      <c r="Y344" t="str">
        <f>IF(OR($N344="",$N344=0),"",IF($N344=$E$7,'Extracted info for SC'!$J$6,IF($N344=#REF!,'Extracted info for SC'!$J$7,IF($N344=#REF!,'Extracted info for SC'!$J$8,IF($N344=#REF!,'Extracted info for SC'!$J$9,IF($N344=#REF!,'Extracted info for SC'!$J$10,IF($N344=#REF!,'Extracted info for SC'!$J$11,IF($N344=#REF!,'Extracted info for SC'!$J$12,IF($N344=#REF!,'Extracted info for SC'!$J$13,IF($N344=#REF!,'Extracted info for SC'!$J$14,IF($N344=#REF!,'Extracted info for SC'!$J$15,IF($N344=#REF!,'Extracted info for SC'!$J$16,IF($N344=#REF!,'Extracted info for SC'!$J$17,IF($N344=#REF!,'Extracted info for SC'!$J$18,""))))))))))))))</f>
        <v/>
      </c>
      <c r="AA344" t="str">
        <f t="shared" si="83"/>
        <v/>
      </c>
      <c r="AB344" t="str">
        <f t="shared" si="84"/>
        <v/>
      </c>
      <c r="AC344" t="e">
        <f t="shared" ca="1" si="85"/>
        <v>#VALUE!</v>
      </c>
      <c r="AD344" t="str" cm="1">
        <f t="array" aca="1" ref="AD344" ca="1">IFERROR(IF((LEFT(INDIRECT("$F"&amp;$S344),4))="GOTS",IF($G344="Organic","GOTS_Organic_raw",(IF($G344="Responsible","GOTS_Responsible",(IF($G344="No Attribute (Conventional)","GOTS_conventional",(IF($G344="Recycled Pre/Post-Consumer","GOTS_pre_post",(IF($G344="In-Conversion","GOTS_in_conversion",(IF($G344="Sustainably Sourced","Sustainably_sourced",(IF($G344="Recycled pre-consumer organic","GOTS_recycled_organic",""))))))))))))),IF($G344="Organic","Organic",(IF($G344="Responsible","Responsible",(IF($G344="No Attribute (Conventional)","No_Attribute_Conventional",(IF($G344="Recycled Pre/Post-Consumer","Recycled_Pre_Post_Consumer",(IF($G344="In-Conversion","In_Conversion",(IF($G344="Recycled Pre-Consumer","Recycled_Pre_Consumer",(IF($G344="Recycled Post-Consumer","Recycled_Post_Consumer",(IF($G344="Sustainably Sourced","Sustainably_sourced",(IF($G344="Recycled pre-consumer organic","GOTS_recycled_organic","")))))))))))))))))),"")</f>
        <v/>
      </c>
      <c r="AE344" t="e" cm="1">
        <f t="array" aca="1" ref="AE344" ca="1">IF($I344="",IF(INDIRECT("$F"&amp;$S344)="","",IF(LEFT(INDIRECT("$F"&amp;$S344),3)="GRS","GRS_RCS_RM",IF((LEFT(INDIRECT("$F"&amp;$S344),3))="RCS","GRS_RCS_RM",IF(INDIRECT("$F"&amp;$S344)="OCS (No Label)","OCS_Conversion_RM",IF(LEFT(INDIRECT("$F"&amp;$S344),3)="OCS","OCS_RM",IF(RIGHT(INDIRECT("$F"&amp;$S344),10)="conversion","GOTS_RM_conversion",IF((LEFT(INDIRECT("$F"&amp;$S344),4))="GOTS","GOTS_RM","Responsible_RM"))))))),"DELETERM")</f>
        <v>#VALUE!</v>
      </c>
      <c r="AF344" t="e" cm="1">
        <f t="array" aca="1" ref="AF344" ca="1">IF($S344="","",INDIRECT("$Z"&amp;$S344))</f>
        <v>#VALUE!</v>
      </c>
      <c r="AG344" t="str">
        <f t="shared" si="86"/>
        <v/>
      </c>
      <c r="AH344" t="str" cm="1">
        <f t="array" aca="1" ref="AH344" ca="1">IFERROR(INDIRECT("$ag"&amp;S344),"")</f>
        <v/>
      </c>
      <c r="AI344" t="e" cm="1">
        <f t="array" aca="1" ref="AI344" ca="1">INDIRECT("O"&amp;S344)</f>
        <v>#VALUE!</v>
      </c>
      <c r="AJ344" t="str">
        <f t="shared" si="87"/>
        <v/>
      </c>
    </row>
    <row r="345" spans="1:36" ht="16.5" customHeight="1">
      <c r="A345" s="130"/>
      <c r="B345" s="136"/>
      <c r="C345" s="137"/>
      <c r="D345" s="146"/>
      <c r="E345" s="146"/>
      <c r="F345" s="137"/>
      <c r="G345" s="147"/>
      <c r="H345" s="147"/>
      <c r="I345" s="147"/>
      <c r="J345" s="147"/>
      <c r="K345" s="38"/>
      <c r="L345" s="144"/>
      <c r="M345" s="144"/>
      <c r="N345" s="61"/>
      <c r="O345" s="314"/>
      <c r="Q345" t="str">
        <f t="shared" si="82"/>
        <v/>
      </c>
      <c r="S345" t="e">
        <f t="shared" ca="1" si="91"/>
        <v>#VALUE!</v>
      </c>
      <c r="T345" t="e">
        <f t="shared" ca="1" si="88"/>
        <v>#VALUE!</v>
      </c>
      <c r="U345">
        <f t="shared" si="92"/>
        <v>276</v>
      </c>
      <c r="V345">
        <v>23.500000000001801</v>
      </c>
      <c r="W345">
        <f t="shared" si="95"/>
        <v>23</v>
      </c>
      <c r="X345" t="str" cm="1">
        <f t="array" aca="1" ref="X345" ca="1">IFERROR(INDEX('PC&amp;PD'!$A$1:$AS$19,ROW('PC&amp;PD'!$A$19),MATCH(INDIRECT(T345),'PC&amp;PD'!$A$1:$AS$1,0)),"")</f>
        <v/>
      </c>
      <c r="Y345" t="str">
        <f>IF(OR($N345="",$N345=0),"",IF($N345=$E$7,'Extracted info for SC'!$J$6,IF($N345=#REF!,'Extracted info for SC'!$J$7,IF($N345=#REF!,'Extracted info for SC'!$J$8,IF($N345=#REF!,'Extracted info for SC'!$J$9,IF($N345=#REF!,'Extracted info for SC'!$J$10,IF($N345=#REF!,'Extracted info for SC'!$J$11,IF($N345=#REF!,'Extracted info for SC'!$J$12,IF($N345=#REF!,'Extracted info for SC'!$J$13,IF($N345=#REF!,'Extracted info for SC'!$J$14,IF($N345=#REF!,'Extracted info for SC'!$J$15,IF($N345=#REF!,'Extracted info for SC'!$J$16,IF($N345=#REF!,'Extracted info for SC'!$J$17,IF($N345=#REF!,'Extracted info for SC'!$J$18,""))))))))))))))</f>
        <v/>
      </c>
      <c r="AA345" t="str">
        <f t="shared" si="83"/>
        <v/>
      </c>
      <c r="AB345" t="str">
        <f t="shared" si="84"/>
        <v/>
      </c>
      <c r="AC345" t="e">
        <f t="shared" ca="1" si="85"/>
        <v>#VALUE!</v>
      </c>
      <c r="AD345" t="str" cm="1">
        <f t="array" aca="1" ref="AD345" ca="1">IFERROR(IF((LEFT(INDIRECT("$F"&amp;$S345),4))="GOTS",IF($G345="Organic","GOTS_Organic_raw",(IF($G345="Responsible","GOTS_Responsible",(IF($G345="No Attribute (Conventional)","GOTS_conventional",(IF($G345="Recycled Pre/Post-Consumer","GOTS_pre_post",(IF($G345="In-Conversion","GOTS_in_conversion",(IF($G345="Sustainably Sourced","Sustainably_sourced",(IF($G345="Recycled pre-consumer organic","GOTS_recycled_organic",""))))))))))))),IF($G345="Organic","Organic",(IF($G345="Responsible","Responsible",(IF($G345="No Attribute (Conventional)","No_Attribute_Conventional",(IF($G345="Recycled Pre/Post-Consumer","Recycled_Pre_Post_Consumer",(IF($G345="In-Conversion","In_Conversion",(IF($G345="Recycled Pre-Consumer","Recycled_Pre_Consumer",(IF($G345="Recycled Post-Consumer","Recycled_Post_Consumer",(IF($G345="Sustainably Sourced","Sustainably_sourced",(IF($G345="Recycled pre-consumer organic","GOTS_recycled_organic","")))))))))))))))))),"")</f>
        <v/>
      </c>
      <c r="AE345" t="e" cm="1">
        <f t="array" aca="1" ref="AE345" ca="1">IF($I345="",IF(INDIRECT("$F"&amp;$S345)="","",IF(LEFT(INDIRECT("$F"&amp;$S345),3)="GRS","GRS_RCS_RM",IF((LEFT(INDIRECT("$F"&amp;$S345),3))="RCS","GRS_RCS_RM",IF(INDIRECT("$F"&amp;$S345)="OCS (No Label)","OCS_Conversion_RM",IF(LEFT(INDIRECT("$F"&amp;$S345),3)="OCS","OCS_RM",IF(RIGHT(INDIRECT("$F"&amp;$S345),10)="conversion","GOTS_RM_conversion",IF((LEFT(INDIRECT("$F"&amp;$S345),4))="GOTS","GOTS_RM","Responsible_RM"))))))),"DELETERM")</f>
        <v>#VALUE!</v>
      </c>
      <c r="AF345" t="e" cm="1">
        <f t="array" aca="1" ref="AF345" ca="1">IF($S345="","",INDIRECT("$Z"&amp;$S345))</f>
        <v>#VALUE!</v>
      </c>
      <c r="AG345" t="str">
        <f t="shared" si="86"/>
        <v/>
      </c>
      <c r="AH345" t="str" cm="1">
        <f t="array" aca="1" ref="AH345" ca="1">IFERROR(INDIRECT("$ag"&amp;S345),"")</f>
        <v/>
      </c>
      <c r="AI345" t="e" cm="1">
        <f t="array" aca="1" ref="AI345" ca="1">INDIRECT("O"&amp;S345)</f>
        <v>#VALUE!</v>
      </c>
      <c r="AJ345" t="str">
        <f t="shared" si="87"/>
        <v/>
      </c>
    </row>
    <row r="346" spans="1:36" ht="16.5" customHeight="1">
      <c r="A346" s="130"/>
      <c r="B346" s="136"/>
      <c r="C346" s="137"/>
      <c r="D346" s="146"/>
      <c r="E346" s="146"/>
      <c r="F346" s="137"/>
      <c r="G346" s="147"/>
      <c r="H346" s="147"/>
      <c r="I346" s="147"/>
      <c r="J346" s="147"/>
      <c r="K346" s="38"/>
      <c r="L346" s="144"/>
      <c r="M346" s="144"/>
      <c r="N346" s="61"/>
      <c r="O346" s="314"/>
      <c r="Q346" t="str">
        <f t="shared" si="82"/>
        <v/>
      </c>
      <c r="S346" t="e">
        <f t="shared" ca="1" si="91"/>
        <v>#VALUE!</v>
      </c>
      <c r="T346" t="e">
        <f t="shared" ca="1" si="88"/>
        <v>#VALUE!</v>
      </c>
      <c r="U346">
        <f t="shared" si="92"/>
        <v>276</v>
      </c>
      <c r="V346">
        <v>23.583333333335101</v>
      </c>
      <c r="W346">
        <f t="shared" si="95"/>
        <v>23</v>
      </c>
      <c r="X346" t="str" cm="1">
        <f t="array" aca="1" ref="X346" ca="1">IFERROR(INDEX('PC&amp;PD'!$A$1:$AS$19,ROW('PC&amp;PD'!$A$19),MATCH(INDIRECT(T346),'PC&amp;PD'!$A$1:$AS$1,0)),"")</f>
        <v/>
      </c>
      <c r="Y346" t="str">
        <f>IF(OR($N346="",$N346=0),"",IF($N346=$E$7,'Extracted info for SC'!$J$6,IF($N346=#REF!,'Extracted info for SC'!$J$7,IF($N346=#REF!,'Extracted info for SC'!$J$8,IF($N346=#REF!,'Extracted info for SC'!$J$9,IF($N346=#REF!,'Extracted info for SC'!$J$10,IF($N346=#REF!,'Extracted info for SC'!$J$11,IF($N346=#REF!,'Extracted info for SC'!$J$12,IF($N346=#REF!,'Extracted info for SC'!$J$13,IF($N346=#REF!,'Extracted info for SC'!$J$14,IF($N346=#REF!,'Extracted info for SC'!$J$15,IF($N346=#REF!,'Extracted info for SC'!$J$16,IF($N346=#REF!,'Extracted info for SC'!$J$17,IF($N346=#REF!,'Extracted info for SC'!$J$18,""))))))))))))))</f>
        <v/>
      </c>
      <c r="AA346" t="str">
        <f t="shared" si="83"/>
        <v/>
      </c>
      <c r="AB346" t="str">
        <f t="shared" si="84"/>
        <v/>
      </c>
      <c r="AC346" t="e">
        <f t="shared" ca="1" si="85"/>
        <v>#VALUE!</v>
      </c>
      <c r="AD346" t="str" cm="1">
        <f t="array" aca="1" ref="AD346" ca="1">IFERROR(IF((LEFT(INDIRECT("$F"&amp;$S346),4))="GOTS",IF($G346="Organic","GOTS_Organic_raw",(IF($G346="Responsible","GOTS_Responsible",(IF($G346="No Attribute (Conventional)","GOTS_conventional",(IF($G346="Recycled Pre/Post-Consumer","GOTS_pre_post",(IF($G346="In-Conversion","GOTS_in_conversion",(IF($G346="Sustainably Sourced","Sustainably_sourced",(IF($G346="Recycled pre-consumer organic","GOTS_recycled_organic",""))))))))))))),IF($G346="Organic","Organic",(IF($G346="Responsible","Responsible",(IF($G346="No Attribute (Conventional)","No_Attribute_Conventional",(IF($G346="Recycled Pre/Post-Consumer","Recycled_Pre_Post_Consumer",(IF($G346="In-Conversion","In_Conversion",(IF($G346="Recycled Pre-Consumer","Recycled_Pre_Consumer",(IF($G346="Recycled Post-Consumer","Recycled_Post_Consumer",(IF($G346="Sustainably Sourced","Sustainably_sourced",(IF($G346="Recycled pre-consumer organic","GOTS_recycled_organic","")))))))))))))))))),"")</f>
        <v/>
      </c>
      <c r="AE346" t="e" cm="1">
        <f t="array" aca="1" ref="AE346" ca="1">IF($I346="",IF(INDIRECT("$F"&amp;$S346)="","",IF(LEFT(INDIRECT("$F"&amp;$S346),3)="GRS","GRS_RCS_RM",IF((LEFT(INDIRECT("$F"&amp;$S346),3))="RCS","GRS_RCS_RM",IF(INDIRECT("$F"&amp;$S346)="OCS (No Label)","OCS_Conversion_RM",IF(LEFT(INDIRECT("$F"&amp;$S346),3)="OCS","OCS_RM",IF(RIGHT(INDIRECT("$F"&amp;$S346),10)="conversion","GOTS_RM_conversion",IF((LEFT(INDIRECT("$F"&amp;$S346),4))="GOTS","GOTS_RM","Responsible_RM"))))))),"DELETERM")</f>
        <v>#VALUE!</v>
      </c>
      <c r="AF346" t="e" cm="1">
        <f t="array" aca="1" ref="AF346" ca="1">IF($S346="","",INDIRECT("$Z"&amp;$S346))</f>
        <v>#VALUE!</v>
      </c>
      <c r="AG346" t="str">
        <f t="shared" si="86"/>
        <v/>
      </c>
      <c r="AH346" t="str" cm="1">
        <f t="array" aca="1" ref="AH346" ca="1">IFERROR(INDIRECT("$ag"&amp;S346),"")</f>
        <v/>
      </c>
      <c r="AI346" t="e" cm="1">
        <f t="array" aca="1" ref="AI346" ca="1">INDIRECT("O"&amp;S346)</f>
        <v>#VALUE!</v>
      </c>
      <c r="AJ346" t="str">
        <f t="shared" si="87"/>
        <v/>
      </c>
    </row>
    <row r="347" spans="1:36" ht="16.5" customHeight="1">
      <c r="A347" s="130"/>
      <c r="B347" s="136"/>
      <c r="C347" s="137"/>
      <c r="D347" s="146"/>
      <c r="E347" s="146"/>
      <c r="F347" s="137"/>
      <c r="G347" s="147"/>
      <c r="H347" s="147"/>
      <c r="I347" s="147"/>
      <c r="J347" s="147"/>
      <c r="K347" s="38"/>
      <c r="L347" s="144"/>
      <c r="M347" s="144"/>
      <c r="N347" s="61"/>
      <c r="O347" s="314"/>
      <c r="Q347" t="str">
        <f t="shared" si="82"/>
        <v/>
      </c>
      <c r="S347" t="e">
        <f t="shared" ca="1" si="91"/>
        <v>#VALUE!</v>
      </c>
      <c r="T347" t="e">
        <f t="shared" ca="1" si="88"/>
        <v>#VALUE!</v>
      </c>
      <c r="U347">
        <f t="shared" si="92"/>
        <v>276</v>
      </c>
      <c r="V347">
        <v>23.666666666668501</v>
      </c>
      <c r="W347">
        <f t="shared" si="95"/>
        <v>23</v>
      </c>
      <c r="X347" t="str" cm="1">
        <f t="array" aca="1" ref="X347" ca="1">IFERROR(INDEX('PC&amp;PD'!$A$1:$AS$19,ROW('PC&amp;PD'!$A$19),MATCH(INDIRECT(T347),'PC&amp;PD'!$A$1:$AS$1,0)),"")</f>
        <v/>
      </c>
      <c r="Y347" t="str">
        <f>IF(OR($N347="",$N347=0),"",IF($N347=$E$7,'Extracted info for SC'!$J$6,IF($N347=#REF!,'Extracted info for SC'!$J$7,IF($N347=#REF!,'Extracted info for SC'!$J$8,IF($N347=#REF!,'Extracted info for SC'!$J$9,IF($N347=#REF!,'Extracted info for SC'!$J$10,IF($N347=#REF!,'Extracted info for SC'!$J$11,IF($N347=#REF!,'Extracted info for SC'!$J$12,IF($N347=#REF!,'Extracted info for SC'!$J$13,IF($N347=#REF!,'Extracted info for SC'!$J$14,IF($N347=#REF!,'Extracted info for SC'!$J$15,IF($N347=#REF!,'Extracted info for SC'!$J$16,IF($N347=#REF!,'Extracted info for SC'!$J$17,IF($N347=#REF!,'Extracted info for SC'!$J$18,""))))))))))))))</f>
        <v/>
      </c>
      <c r="AA347" t="str">
        <f t="shared" si="83"/>
        <v/>
      </c>
      <c r="AB347" t="str">
        <f t="shared" si="84"/>
        <v/>
      </c>
      <c r="AC347" t="e">
        <f t="shared" ca="1" si="85"/>
        <v>#VALUE!</v>
      </c>
      <c r="AD347" t="str" cm="1">
        <f t="array" aca="1" ref="AD347" ca="1">IFERROR(IF((LEFT(INDIRECT("$F"&amp;$S347),4))="GOTS",IF($G347="Organic","GOTS_Organic_raw",(IF($G347="Responsible","GOTS_Responsible",(IF($G347="No Attribute (Conventional)","GOTS_conventional",(IF($G347="Recycled Pre/Post-Consumer","GOTS_pre_post",(IF($G347="In-Conversion","GOTS_in_conversion",(IF($G347="Sustainably Sourced","Sustainably_sourced",(IF($G347="Recycled pre-consumer organic","GOTS_recycled_organic",""))))))))))))),IF($G347="Organic","Organic",(IF($G347="Responsible","Responsible",(IF($G347="No Attribute (Conventional)","No_Attribute_Conventional",(IF($G347="Recycled Pre/Post-Consumer","Recycled_Pre_Post_Consumer",(IF($G347="In-Conversion","In_Conversion",(IF($G347="Recycled Pre-Consumer","Recycled_Pre_Consumer",(IF($G347="Recycled Post-Consumer","Recycled_Post_Consumer",(IF($G347="Sustainably Sourced","Sustainably_sourced",(IF($G347="Recycled pre-consumer organic","GOTS_recycled_organic","")))))))))))))))))),"")</f>
        <v/>
      </c>
      <c r="AE347" t="e" cm="1">
        <f t="array" aca="1" ref="AE347" ca="1">IF($I347="",IF(INDIRECT("$F"&amp;$S347)="","",IF(LEFT(INDIRECT("$F"&amp;$S347),3)="GRS","GRS_RCS_RM",IF((LEFT(INDIRECT("$F"&amp;$S347),3))="RCS","GRS_RCS_RM",IF(INDIRECT("$F"&amp;$S347)="OCS (No Label)","OCS_Conversion_RM",IF(LEFT(INDIRECT("$F"&amp;$S347),3)="OCS","OCS_RM",IF(RIGHT(INDIRECT("$F"&amp;$S347),10)="conversion","GOTS_RM_conversion",IF((LEFT(INDIRECT("$F"&amp;$S347),4))="GOTS","GOTS_RM","Responsible_RM"))))))),"DELETERM")</f>
        <v>#VALUE!</v>
      </c>
      <c r="AF347" t="e" cm="1">
        <f t="array" aca="1" ref="AF347" ca="1">IF($S347="","",INDIRECT("$Z"&amp;$S347))</f>
        <v>#VALUE!</v>
      </c>
      <c r="AG347" t="str">
        <f t="shared" si="86"/>
        <v/>
      </c>
      <c r="AH347" t="str" cm="1">
        <f t="array" aca="1" ref="AH347" ca="1">IFERROR(INDIRECT("$ag"&amp;S347),"")</f>
        <v/>
      </c>
      <c r="AI347" t="e" cm="1">
        <f t="array" aca="1" ref="AI347" ca="1">INDIRECT("O"&amp;S347)</f>
        <v>#VALUE!</v>
      </c>
      <c r="AJ347" t="str">
        <f t="shared" si="87"/>
        <v/>
      </c>
    </row>
    <row r="348" spans="1:36" ht="16.5" customHeight="1">
      <c r="A348" s="130"/>
      <c r="B348" s="136"/>
      <c r="C348" s="137"/>
      <c r="D348" s="146"/>
      <c r="E348" s="146"/>
      <c r="F348" s="137"/>
      <c r="G348" s="147"/>
      <c r="H348" s="147"/>
      <c r="I348" s="147"/>
      <c r="J348" s="147"/>
      <c r="K348" s="38"/>
      <c r="L348" s="144"/>
      <c r="M348" s="144"/>
      <c r="N348" s="61"/>
      <c r="O348" s="314"/>
      <c r="Q348" t="str">
        <f t="shared" si="82"/>
        <v/>
      </c>
      <c r="S348" t="e">
        <f t="shared" ca="1" si="91"/>
        <v>#VALUE!</v>
      </c>
      <c r="T348" t="e">
        <f t="shared" ca="1" si="88"/>
        <v>#VALUE!</v>
      </c>
      <c r="U348">
        <f t="shared" si="92"/>
        <v>276</v>
      </c>
      <c r="V348">
        <v>23.750000000001801</v>
      </c>
      <c r="W348">
        <f t="shared" si="95"/>
        <v>23</v>
      </c>
      <c r="X348" t="str" cm="1">
        <f t="array" aca="1" ref="X348" ca="1">IFERROR(INDEX('PC&amp;PD'!$A$1:$AS$19,ROW('PC&amp;PD'!$A$19),MATCH(INDIRECT(T348),'PC&amp;PD'!$A$1:$AS$1,0)),"")</f>
        <v/>
      </c>
      <c r="Y348" t="str">
        <f>IF(OR($N348="",$N348=0),"",IF($N348=$E$7,'Extracted info for SC'!$J$6,IF($N348=#REF!,'Extracted info for SC'!$J$7,IF($N348=#REF!,'Extracted info for SC'!$J$8,IF($N348=#REF!,'Extracted info for SC'!$J$9,IF($N348=#REF!,'Extracted info for SC'!$J$10,IF($N348=#REF!,'Extracted info for SC'!$J$11,IF($N348=#REF!,'Extracted info for SC'!$J$12,IF($N348=#REF!,'Extracted info for SC'!$J$13,IF($N348=#REF!,'Extracted info for SC'!$J$14,IF($N348=#REF!,'Extracted info for SC'!$J$15,IF($N348=#REF!,'Extracted info for SC'!$J$16,IF($N348=#REF!,'Extracted info for SC'!$J$17,IF($N348=#REF!,'Extracted info for SC'!$J$18,""))))))))))))))</f>
        <v/>
      </c>
      <c r="AA348" t="str">
        <f t="shared" si="83"/>
        <v/>
      </c>
      <c r="AB348" t="str">
        <f t="shared" si="84"/>
        <v/>
      </c>
      <c r="AC348" t="e">
        <f t="shared" ca="1" si="85"/>
        <v>#VALUE!</v>
      </c>
      <c r="AD348" t="str" cm="1">
        <f t="array" aca="1" ref="AD348" ca="1">IFERROR(IF((LEFT(INDIRECT("$F"&amp;$S348),4))="GOTS",IF($G348="Organic","GOTS_Organic_raw",(IF($G348="Responsible","GOTS_Responsible",(IF($G348="No Attribute (Conventional)","GOTS_conventional",(IF($G348="Recycled Pre/Post-Consumer","GOTS_pre_post",(IF($G348="In-Conversion","GOTS_in_conversion",(IF($G348="Sustainably Sourced","Sustainably_sourced",(IF($G348="Recycled pre-consumer organic","GOTS_recycled_organic",""))))))))))))),IF($G348="Organic","Organic",(IF($G348="Responsible","Responsible",(IF($G348="No Attribute (Conventional)","No_Attribute_Conventional",(IF($G348="Recycled Pre/Post-Consumer","Recycled_Pre_Post_Consumer",(IF($G348="In-Conversion","In_Conversion",(IF($G348="Recycled Pre-Consumer","Recycled_Pre_Consumer",(IF($G348="Recycled Post-Consumer","Recycled_Post_Consumer",(IF($G348="Sustainably Sourced","Sustainably_sourced",(IF($G348="Recycled pre-consumer organic","GOTS_recycled_organic","")))))))))))))))))),"")</f>
        <v/>
      </c>
      <c r="AE348" t="e" cm="1">
        <f t="array" aca="1" ref="AE348" ca="1">IF($I348="",IF(INDIRECT("$F"&amp;$S348)="","",IF(LEFT(INDIRECT("$F"&amp;$S348),3)="GRS","GRS_RCS_RM",IF((LEFT(INDIRECT("$F"&amp;$S348),3))="RCS","GRS_RCS_RM",IF(INDIRECT("$F"&amp;$S348)="OCS (No Label)","OCS_Conversion_RM",IF(LEFT(INDIRECT("$F"&amp;$S348),3)="OCS","OCS_RM",IF(RIGHT(INDIRECT("$F"&amp;$S348),10)="conversion","GOTS_RM_conversion",IF((LEFT(INDIRECT("$F"&amp;$S348),4))="GOTS","GOTS_RM","Responsible_RM"))))))),"DELETERM")</f>
        <v>#VALUE!</v>
      </c>
      <c r="AF348" t="e" cm="1">
        <f t="array" aca="1" ref="AF348" ca="1">IF($S348="","",INDIRECT("$Z"&amp;$S348))</f>
        <v>#VALUE!</v>
      </c>
      <c r="AG348" t="str">
        <f t="shared" si="86"/>
        <v/>
      </c>
      <c r="AH348" t="str" cm="1">
        <f t="array" aca="1" ref="AH348" ca="1">IFERROR(INDIRECT("$ag"&amp;S348),"")</f>
        <v/>
      </c>
      <c r="AI348" t="e" cm="1">
        <f t="array" aca="1" ref="AI348" ca="1">INDIRECT("O"&amp;S348)</f>
        <v>#VALUE!</v>
      </c>
      <c r="AJ348" t="str">
        <f t="shared" si="87"/>
        <v/>
      </c>
    </row>
    <row r="349" spans="1:36" ht="16.5" customHeight="1">
      <c r="A349" s="130"/>
      <c r="B349" s="136"/>
      <c r="C349" s="137"/>
      <c r="D349" s="146"/>
      <c r="E349" s="146"/>
      <c r="F349" s="137"/>
      <c r="G349" s="147"/>
      <c r="H349" s="147"/>
      <c r="I349" s="147"/>
      <c r="J349" s="147"/>
      <c r="K349" s="38"/>
      <c r="L349" s="144"/>
      <c r="M349" s="144"/>
      <c r="N349" s="61"/>
      <c r="O349" s="314"/>
      <c r="Q349" t="str">
        <f t="shared" si="82"/>
        <v/>
      </c>
      <c r="S349" t="e">
        <f t="shared" ca="1" si="91"/>
        <v>#VALUE!</v>
      </c>
      <c r="T349" t="e">
        <f t="shared" ca="1" si="88"/>
        <v>#VALUE!</v>
      </c>
      <c r="U349">
        <f t="shared" si="92"/>
        <v>276</v>
      </c>
      <c r="V349">
        <v>23.833333333335101</v>
      </c>
      <c r="W349">
        <f t="shared" si="95"/>
        <v>23</v>
      </c>
      <c r="X349" t="str" cm="1">
        <f t="array" aca="1" ref="X349" ca="1">IFERROR(INDEX('PC&amp;PD'!$A$1:$AS$19,ROW('PC&amp;PD'!$A$19),MATCH(INDIRECT(T349),'PC&amp;PD'!$A$1:$AS$1,0)),"")</f>
        <v/>
      </c>
      <c r="Y349" t="str">
        <f>IF(OR($N349="",$N349=0),"",IF($N349=$E$7,'Extracted info for SC'!$J$6,IF($N349=#REF!,'Extracted info for SC'!$J$7,IF($N349=#REF!,'Extracted info for SC'!$J$8,IF($N349=#REF!,'Extracted info for SC'!$J$9,IF($N349=#REF!,'Extracted info for SC'!$J$10,IF($N349=#REF!,'Extracted info for SC'!$J$11,IF($N349=#REF!,'Extracted info for SC'!$J$12,IF($N349=#REF!,'Extracted info for SC'!$J$13,IF($N349=#REF!,'Extracted info for SC'!$J$14,IF($N349=#REF!,'Extracted info for SC'!$J$15,IF($N349=#REF!,'Extracted info for SC'!$J$16,IF($N349=#REF!,'Extracted info for SC'!$J$17,IF($N349=#REF!,'Extracted info for SC'!$J$18,""))))))))))))))</f>
        <v/>
      </c>
      <c r="AA349" t="str">
        <f t="shared" si="83"/>
        <v/>
      </c>
      <c r="AB349" t="str">
        <f t="shared" si="84"/>
        <v/>
      </c>
      <c r="AC349" t="e">
        <f t="shared" ca="1" si="85"/>
        <v>#VALUE!</v>
      </c>
      <c r="AD349" t="str" cm="1">
        <f t="array" aca="1" ref="AD349" ca="1">IFERROR(IF((LEFT(INDIRECT("$F"&amp;$S349),4))="GOTS",IF($G349="Organic","GOTS_Organic_raw",(IF($G349="Responsible","GOTS_Responsible",(IF($G349="No Attribute (Conventional)","GOTS_conventional",(IF($G349="Recycled Pre/Post-Consumer","GOTS_pre_post",(IF($G349="In-Conversion","GOTS_in_conversion",(IF($G349="Sustainably Sourced","Sustainably_sourced",(IF($G349="Recycled pre-consumer organic","GOTS_recycled_organic",""))))))))))))),IF($G349="Organic","Organic",(IF($G349="Responsible","Responsible",(IF($G349="No Attribute (Conventional)","No_Attribute_Conventional",(IF($G349="Recycled Pre/Post-Consumer","Recycled_Pre_Post_Consumer",(IF($G349="In-Conversion","In_Conversion",(IF($G349="Recycled Pre-Consumer","Recycled_Pre_Consumer",(IF($G349="Recycled Post-Consumer","Recycled_Post_Consumer",(IF($G349="Sustainably Sourced","Sustainably_sourced",(IF($G349="Recycled pre-consumer organic","GOTS_recycled_organic","")))))))))))))))))),"")</f>
        <v/>
      </c>
      <c r="AE349" t="e" cm="1">
        <f t="array" aca="1" ref="AE349" ca="1">IF($I349="",IF(INDIRECT("$F"&amp;$S349)="","",IF(LEFT(INDIRECT("$F"&amp;$S349),3)="GRS","GRS_RCS_RM",IF((LEFT(INDIRECT("$F"&amp;$S349),3))="RCS","GRS_RCS_RM",IF(INDIRECT("$F"&amp;$S349)="OCS (No Label)","OCS_Conversion_RM",IF(LEFT(INDIRECT("$F"&amp;$S349),3)="OCS","OCS_RM",IF(RIGHT(INDIRECT("$F"&amp;$S349),10)="conversion","GOTS_RM_conversion",IF((LEFT(INDIRECT("$F"&amp;$S349),4))="GOTS","GOTS_RM","Responsible_RM"))))))),"DELETERM")</f>
        <v>#VALUE!</v>
      </c>
      <c r="AF349" t="e" cm="1">
        <f t="array" aca="1" ref="AF349" ca="1">IF($S349="","",INDIRECT("$Z"&amp;$S349))</f>
        <v>#VALUE!</v>
      </c>
      <c r="AG349" t="str">
        <f t="shared" si="86"/>
        <v/>
      </c>
      <c r="AH349" t="str" cm="1">
        <f t="array" aca="1" ref="AH349" ca="1">IFERROR(INDIRECT("$ag"&amp;S349),"")</f>
        <v/>
      </c>
      <c r="AI349" t="e" cm="1">
        <f t="array" aca="1" ref="AI349" ca="1">INDIRECT("O"&amp;S349)</f>
        <v>#VALUE!</v>
      </c>
      <c r="AJ349" t="str">
        <f t="shared" si="87"/>
        <v/>
      </c>
    </row>
    <row r="350" spans="1:36" ht="16.5" customHeight="1" thickBot="1">
      <c r="A350" s="131"/>
      <c r="B350" s="138"/>
      <c r="C350" s="139"/>
      <c r="D350" s="148"/>
      <c r="E350" s="148"/>
      <c r="F350" s="139"/>
      <c r="G350" s="149"/>
      <c r="H350" s="149"/>
      <c r="I350" s="149"/>
      <c r="J350" s="149"/>
      <c r="K350" s="39"/>
      <c r="L350" s="145"/>
      <c r="M350" s="145"/>
      <c r="N350" s="62"/>
      <c r="O350" s="315"/>
      <c r="Q350" t="str">
        <f t="shared" si="82"/>
        <v/>
      </c>
      <c r="S350" t="e">
        <f t="shared" ca="1" si="91"/>
        <v>#VALUE!</v>
      </c>
      <c r="T350" t="e">
        <f t="shared" ca="1" si="88"/>
        <v>#VALUE!</v>
      </c>
      <c r="U350">
        <f t="shared" si="92"/>
        <v>276</v>
      </c>
      <c r="V350">
        <v>23.916666666668501</v>
      </c>
      <c r="W350">
        <f t="shared" si="95"/>
        <v>23</v>
      </c>
      <c r="X350" t="str" cm="1">
        <f t="array" aca="1" ref="X350" ca="1">IFERROR(INDEX('PC&amp;PD'!$A$1:$AS$19,ROW('PC&amp;PD'!$A$19),MATCH(INDIRECT(T350),'PC&amp;PD'!$A$1:$AS$1,0)),"")</f>
        <v/>
      </c>
      <c r="Y350" t="str">
        <f>IF(OR($N350="",$N350=0),"",IF($N350=$E$7,'Extracted info for SC'!$J$6,IF($N350=#REF!,'Extracted info for SC'!$J$7,IF($N350=#REF!,'Extracted info for SC'!$J$8,IF($N350=#REF!,'Extracted info for SC'!$J$9,IF($N350=#REF!,'Extracted info for SC'!$J$10,IF($N350=#REF!,'Extracted info for SC'!$J$11,IF($N350=#REF!,'Extracted info for SC'!$J$12,IF($N350=#REF!,'Extracted info for SC'!$J$13,IF($N350=#REF!,'Extracted info for SC'!$J$14,IF($N350=#REF!,'Extracted info for SC'!$J$15,IF($N350=#REF!,'Extracted info for SC'!$J$16,IF($N350=#REF!,'Extracted info for SC'!$J$17,IF($N350=#REF!,'Extracted info for SC'!$J$18,""))))))))))))))</f>
        <v/>
      </c>
      <c r="AA350" t="str">
        <f t="shared" si="83"/>
        <v/>
      </c>
      <c r="AB350" t="str">
        <f t="shared" si="84"/>
        <v/>
      </c>
      <c r="AC350" t="e">
        <f t="shared" ca="1" si="85"/>
        <v>#VALUE!</v>
      </c>
      <c r="AD350" t="str" cm="1">
        <f t="array" aca="1" ref="AD350" ca="1">IFERROR(IF((LEFT(INDIRECT("$F"&amp;$S350),4))="GOTS",IF($G350="Organic","GOTS_Organic_raw",(IF($G350="Responsible","GOTS_Responsible",(IF($G350="No Attribute (Conventional)","GOTS_conventional",(IF($G350="Recycled Pre/Post-Consumer","GOTS_pre_post",(IF($G350="In-Conversion","GOTS_in_conversion",(IF($G350="Sustainably Sourced","Sustainably_sourced",(IF($G350="Recycled pre-consumer organic","GOTS_recycled_organic",""))))))))))))),IF($G350="Organic","Organic",(IF($G350="Responsible","Responsible",(IF($G350="No Attribute (Conventional)","No_Attribute_Conventional",(IF($G350="Recycled Pre/Post-Consumer","Recycled_Pre_Post_Consumer",(IF($G350="In-Conversion","In_Conversion",(IF($G350="Recycled Pre-Consumer","Recycled_Pre_Consumer",(IF($G350="Recycled Post-Consumer","Recycled_Post_Consumer",(IF($G350="Sustainably Sourced","Sustainably_sourced",(IF($G350="Recycled pre-consumer organic","GOTS_recycled_organic","")))))))))))))))))),"")</f>
        <v/>
      </c>
      <c r="AE350" t="e" cm="1">
        <f t="array" aca="1" ref="AE350" ca="1">IF($I350="",IF(INDIRECT("$F"&amp;$S350)="","",IF(LEFT(INDIRECT("$F"&amp;$S350),3)="GRS","GRS_RCS_RM",IF((LEFT(INDIRECT("$F"&amp;$S350),3))="RCS","GRS_RCS_RM",IF(INDIRECT("$F"&amp;$S350)="OCS (No Label)","OCS_Conversion_RM",IF(LEFT(INDIRECT("$F"&amp;$S350),3)="OCS","OCS_RM",IF(RIGHT(INDIRECT("$F"&amp;$S350),10)="conversion","GOTS_RM_conversion",IF((LEFT(INDIRECT("$F"&amp;$S350),4))="GOTS","GOTS_RM","Responsible_RM"))))))),"DELETERM")</f>
        <v>#VALUE!</v>
      </c>
      <c r="AF350" t="e" cm="1">
        <f t="array" aca="1" ref="AF350" ca="1">IF($S350="","",INDIRECT("$Z"&amp;$S350))</f>
        <v>#VALUE!</v>
      </c>
      <c r="AG350" t="str">
        <f t="shared" si="86"/>
        <v/>
      </c>
      <c r="AH350" t="str" cm="1">
        <f t="array" aca="1" ref="AH350" ca="1">IFERROR(INDIRECT("$ag"&amp;S350),"")</f>
        <v/>
      </c>
      <c r="AI350" t="e" cm="1">
        <f t="array" aca="1" ref="AI350" ca="1">INDIRECT("O"&amp;S350)</f>
        <v>#VALUE!</v>
      </c>
      <c r="AJ350" t="str">
        <f t="shared" si="87"/>
        <v/>
      </c>
    </row>
    <row r="351" spans="1:36" ht="16.5" customHeight="1">
      <c r="A351" s="128" t="str">
        <f>IF(B351="","",COUNTA($B$63:$B351))</f>
        <v/>
      </c>
      <c r="B351" s="132"/>
      <c r="C351" s="133"/>
      <c r="D351" s="140"/>
      <c r="E351" s="140"/>
      <c r="F351" s="133"/>
      <c r="G351" s="141"/>
      <c r="H351" s="141"/>
      <c r="I351" s="141"/>
      <c r="J351" s="141"/>
      <c r="K351" s="37"/>
      <c r="L351" s="142" t="str">
        <f>IF(R351="","",LEFT(R351,LEN(R351)-2))</f>
        <v/>
      </c>
      <c r="M351" s="142"/>
      <c r="N351" s="60"/>
      <c r="O351" s="313"/>
      <c r="Q351" t="str">
        <f t="shared" si="82"/>
        <v/>
      </c>
      <c r="R351" t="str">
        <f t="shared" ref="R351" si="96">CONCATENATE($Q351,Q352,Q353,Q354,Q355,Q356,$Q357,$Q358,$Q359,$Q360,$Q361,$Q362)</f>
        <v/>
      </c>
      <c r="S351" t="e">
        <f t="shared" ca="1" si="91"/>
        <v>#VALUE!</v>
      </c>
      <c r="T351" t="e">
        <f t="shared" ca="1" si="88"/>
        <v>#VALUE!</v>
      </c>
      <c r="U351">
        <f t="shared" si="92"/>
        <v>288</v>
      </c>
      <c r="V351">
        <v>24.000000000001801</v>
      </c>
      <c r="W351">
        <f t="shared" si="95"/>
        <v>24</v>
      </c>
      <c r="X351" t="str" cm="1">
        <f t="array" aca="1" ref="X351" ca="1">IFERROR(INDEX('PC&amp;PD'!$A$1:$AS$19,ROW('PC&amp;PD'!$A$19),MATCH(INDIRECT(T351),'PC&amp;PD'!$A$1:$AS$1,0)),"")</f>
        <v/>
      </c>
      <c r="Y351" t="str">
        <f>IF(OR($N351="",$N351=0),"",IF($N351=$E$7,'Extracted info for SC'!$J$6,IF($N351=#REF!,'Extracted info for SC'!$J$7,IF($N351=#REF!,'Extracted info for SC'!$J$8,IF($N351=#REF!,'Extracted info for SC'!$J$9,IF($N351=#REF!,'Extracted info for SC'!$J$10,IF($N351=#REF!,'Extracted info for SC'!$J$11,IF($N351=#REF!,'Extracted info for SC'!$J$12,IF($N351=#REF!,'Extracted info for SC'!$J$13,IF($N351=#REF!,'Extracted info for SC'!$J$14,IF($N351=#REF!,'Extracted info for SC'!$J$15,IF($N351=#REF!,'Extracted info for SC'!$J$16,IF($N351=#REF!,'Extracted info for SC'!$J$17,IF($N351=#REF!,'Extracted info for SC'!$J$18,""))))))))))))))</f>
        <v/>
      </c>
      <c r="Z351" t="str">
        <f t="shared" ref="Z351" si="97">IFERROR(IF($F351="OCS 100","OCS (OCS 100)",IF($F351="OCS Blended","OCS (OCS Blended)",IF($F351="OCS (No Label)","OCS (No Label)",IF($F351="RCS 100","RCS (RCS 100)",IF($F351="RCS Blended","RCS (RCS Blended)",IF($F351="GRS","GRS (GRS)",IF($F351="GRS (No Label)", "GRS (No Label)",IF($F351="RDS","RDS (RDS)",IF($F351="RWS","RWS (RWS)",IF($F351="RAS","RAS (RAS)",IF($F351="RMS","RMS (RMS)",IF($F351="GOTS Organic","GOTS (Organic)",IF($F351="GOTS Made with organic","GOTS (Made with Organic)",IF($F351="GOTS Organic - in conversion","GOTS (Organic - In Conversion)",IF($F351="GOTS Made with organic - in conversion","GOTS (Made with Organic - In Conversion)",""))))))))))))))),"")</f>
        <v/>
      </c>
      <c r="AA351" t="str">
        <f t="shared" si="83"/>
        <v/>
      </c>
      <c r="AB351" t="str">
        <f t="shared" si="84"/>
        <v/>
      </c>
      <c r="AC351" t="e">
        <f t="shared" ca="1" si="85"/>
        <v>#VALUE!</v>
      </c>
      <c r="AD351" t="str" cm="1">
        <f t="array" aca="1" ref="AD351" ca="1">IFERROR(IF((LEFT(INDIRECT("$F"&amp;$S351),4))="GOTS",IF($G351="Organic","GOTS_Organic_raw",(IF($G351="Responsible","GOTS_Responsible",(IF($G351="No Attribute (Conventional)","GOTS_conventional",(IF($G351="Recycled Pre/Post-Consumer","GOTS_pre_post",(IF($G351="In-Conversion","GOTS_in_conversion",(IF($G351="Sustainably Sourced","Sustainably_sourced",(IF($G351="Recycled pre-consumer organic","GOTS_recycled_organic",""))))))))))))),IF($G351="Organic","Organic",(IF($G351="Responsible","Responsible",(IF($G351="No Attribute (Conventional)","No_Attribute_Conventional",(IF($G351="Recycled Pre/Post-Consumer","Recycled_Pre_Post_Consumer",(IF($G351="In-Conversion","In_Conversion",(IF($G351="Recycled Pre-Consumer","Recycled_Pre_Consumer",(IF($G351="Recycled Post-Consumer","Recycled_Post_Consumer",(IF($G351="Sustainably Sourced","Sustainably_sourced",(IF($G351="Recycled pre-consumer organic","GOTS_recycled_organic","")))))))))))))))))),"")</f>
        <v/>
      </c>
      <c r="AE351" t="e" cm="1">
        <f t="array" aca="1" ref="AE351" ca="1">IF($I351="",IF(INDIRECT("$F"&amp;$S351)="","",IF(LEFT(INDIRECT("$F"&amp;$S351),3)="GRS","GRS_RCS_RM",IF((LEFT(INDIRECT("$F"&amp;$S351),3))="RCS","GRS_RCS_RM",IF(INDIRECT("$F"&amp;$S351)="OCS (No Label)","OCS_Conversion_RM",IF(LEFT(INDIRECT("$F"&amp;$S351),3)="OCS","OCS_RM",IF(RIGHT(INDIRECT("$F"&amp;$S351),10)="conversion","GOTS_RM_conversion",IF((LEFT(INDIRECT("$F"&amp;$S351),4))="GOTS","GOTS_RM","Responsible_RM"))))))),"DELETERM")</f>
        <v>#VALUE!</v>
      </c>
      <c r="AF351" t="e" cm="1">
        <f t="array" aca="1" ref="AF351" ca="1">IF($S351="","",INDIRECT("$Z"&amp;$S351))</f>
        <v>#VALUE!</v>
      </c>
      <c r="AG351" t="str">
        <f t="shared" si="86"/>
        <v/>
      </c>
      <c r="AH351" t="str" cm="1">
        <f t="array" aca="1" ref="AH351" ca="1">IFERROR(INDIRECT("$ag"&amp;S351),"")</f>
        <v/>
      </c>
      <c r="AI351" t="e" cm="1">
        <f t="array" aca="1" ref="AI351" ca="1">INDIRECT("O"&amp;S351)</f>
        <v>#VALUE!</v>
      </c>
      <c r="AJ351" t="str">
        <f t="shared" si="87"/>
        <v/>
      </c>
    </row>
    <row r="352" spans="1:36" ht="16.5" customHeight="1">
      <c r="A352" s="129"/>
      <c r="B352" s="134"/>
      <c r="C352" s="135"/>
      <c r="D352" s="146"/>
      <c r="E352" s="146"/>
      <c r="F352" s="135"/>
      <c r="G352" s="147"/>
      <c r="H352" s="147"/>
      <c r="I352" s="147"/>
      <c r="J352" s="147"/>
      <c r="K352" s="38"/>
      <c r="L352" s="143"/>
      <c r="M352" s="143"/>
      <c r="N352" s="61"/>
      <c r="O352" s="314"/>
      <c r="Q352" t="str">
        <f t="shared" si="82"/>
        <v/>
      </c>
      <c r="S352" t="e">
        <f t="shared" ca="1" si="91"/>
        <v>#VALUE!</v>
      </c>
      <c r="T352" t="e">
        <f t="shared" ca="1" si="88"/>
        <v>#VALUE!</v>
      </c>
      <c r="U352">
        <f t="shared" si="92"/>
        <v>288</v>
      </c>
      <c r="V352">
        <v>24.083333333335201</v>
      </c>
      <c r="W352">
        <f t="shared" si="95"/>
        <v>24</v>
      </c>
      <c r="X352" t="str" cm="1">
        <f t="array" aca="1" ref="X352" ca="1">IFERROR(INDEX('PC&amp;PD'!$A$1:$AS$19,ROW('PC&amp;PD'!$A$19),MATCH(INDIRECT(T352),'PC&amp;PD'!$A$1:$AS$1,0)),"")</f>
        <v/>
      </c>
      <c r="Y352" t="str">
        <f>IF(OR($N352="",$N352=0),"",IF($N352=$E$7,'Extracted info for SC'!$J$6,IF($N352=#REF!,'Extracted info for SC'!$J$7,IF($N352=#REF!,'Extracted info for SC'!$J$8,IF($N352=#REF!,'Extracted info for SC'!$J$9,IF($N352=#REF!,'Extracted info for SC'!$J$10,IF($N352=#REF!,'Extracted info for SC'!$J$11,IF($N352=#REF!,'Extracted info for SC'!$J$12,IF($N352=#REF!,'Extracted info for SC'!$J$13,IF($N352=#REF!,'Extracted info for SC'!$J$14,IF($N352=#REF!,'Extracted info for SC'!$J$15,IF($N352=#REF!,'Extracted info for SC'!$J$16,IF($N352=#REF!,'Extracted info for SC'!$J$17,IF($N352=#REF!,'Extracted info for SC'!$J$18,""))))))))))))))</f>
        <v/>
      </c>
      <c r="AA352" t="str">
        <f t="shared" si="83"/>
        <v/>
      </c>
      <c r="AB352" t="str">
        <f t="shared" si="84"/>
        <v/>
      </c>
      <c r="AC352" t="e">
        <f t="shared" ca="1" si="85"/>
        <v>#VALUE!</v>
      </c>
      <c r="AD352" t="str" cm="1">
        <f t="array" aca="1" ref="AD352" ca="1">IFERROR(IF((LEFT(INDIRECT("$F"&amp;$S352),4))="GOTS",IF($G352="Organic","GOTS_Organic_raw",(IF($G352="Responsible","GOTS_Responsible",(IF($G352="No Attribute (Conventional)","GOTS_conventional",(IF($G352="Recycled Pre/Post-Consumer","GOTS_pre_post",(IF($G352="In-Conversion","GOTS_in_conversion",(IF($G352="Sustainably Sourced","Sustainably_sourced",(IF($G352="Recycled pre-consumer organic","GOTS_recycled_organic",""))))))))))))),IF($G352="Organic","Organic",(IF($G352="Responsible","Responsible",(IF($G352="No Attribute (Conventional)","No_Attribute_Conventional",(IF($G352="Recycled Pre/Post-Consumer","Recycled_Pre_Post_Consumer",(IF($G352="In-Conversion","In_Conversion",(IF($G352="Recycled Pre-Consumer","Recycled_Pre_Consumer",(IF($G352="Recycled Post-Consumer","Recycled_Post_Consumer",(IF($G352="Sustainably Sourced","Sustainably_sourced",(IF($G352="Recycled pre-consumer organic","GOTS_recycled_organic","")))))))))))))))))),"")</f>
        <v/>
      </c>
      <c r="AE352" t="e" cm="1">
        <f t="array" aca="1" ref="AE352" ca="1">IF($I352="",IF(INDIRECT("$F"&amp;$S352)="","",IF(LEFT(INDIRECT("$F"&amp;$S352),3)="GRS","GRS_RCS_RM",IF((LEFT(INDIRECT("$F"&amp;$S352),3))="RCS","GRS_RCS_RM",IF(INDIRECT("$F"&amp;$S352)="OCS (No Label)","OCS_Conversion_RM",IF(LEFT(INDIRECT("$F"&amp;$S352),3)="OCS","OCS_RM",IF(RIGHT(INDIRECT("$F"&amp;$S352),10)="conversion","GOTS_RM_conversion",IF((LEFT(INDIRECT("$F"&amp;$S352),4))="GOTS","GOTS_RM","Responsible_RM"))))))),"DELETERM")</f>
        <v>#VALUE!</v>
      </c>
      <c r="AF352" t="e" cm="1">
        <f t="array" aca="1" ref="AF352" ca="1">IF($S352="","",INDIRECT("$Z"&amp;$S352))</f>
        <v>#VALUE!</v>
      </c>
      <c r="AG352" t="str">
        <f t="shared" si="86"/>
        <v/>
      </c>
      <c r="AH352" t="str" cm="1">
        <f t="array" aca="1" ref="AH352" ca="1">IFERROR(INDIRECT("$ag"&amp;S352),"")</f>
        <v/>
      </c>
      <c r="AI352" t="e" cm="1">
        <f t="array" aca="1" ref="AI352" ca="1">INDIRECT("O"&amp;S352)</f>
        <v>#VALUE!</v>
      </c>
      <c r="AJ352" t="str">
        <f t="shared" si="87"/>
        <v/>
      </c>
    </row>
    <row r="353" spans="1:36" ht="16.5" customHeight="1">
      <c r="A353" s="129"/>
      <c r="B353" s="134"/>
      <c r="C353" s="135"/>
      <c r="D353" s="146"/>
      <c r="E353" s="146"/>
      <c r="F353" s="135"/>
      <c r="G353" s="147"/>
      <c r="H353" s="147"/>
      <c r="I353" s="147"/>
      <c r="J353" s="147"/>
      <c r="K353" s="38"/>
      <c r="L353" s="143"/>
      <c r="M353" s="143"/>
      <c r="N353" s="61"/>
      <c r="O353" s="314"/>
      <c r="Q353" t="str">
        <f t="shared" si="82"/>
        <v/>
      </c>
      <c r="S353" t="e">
        <f t="shared" ca="1" si="91"/>
        <v>#VALUE!</v>
      </c>
      <c r="T353" t="e">
        <f t="shared" ca="1" si="88"/>
        <v>#VALUE!</v>
      </c>
      <c r="U353">
        <f t="shared" si="92"/>
        <v>288</v>
      </c>
      <c r="V353">
        <v>24.166666666668501</v>
      </c>
      <c r="W353">
        <f t="shared" si="95"/>
        <v>24</v>
      </c>
      <c r="X353" t="str" cm="1">
        <f t="array" aca="1" ref="X353" ca="1">IFERROR(INDEX('PC&amp;PD'!$A$1:$AS$19,ROW('PC&amp;PD'!$A$19),MATCH(INDIRECT(T353),'PC&amp;PD'!$A$1:$AS$1,0)),"")</f>
        <v/>
      </c>
      <c r="Y353" t="str">
        <f>IF(OR($N353="",$N353=0),"",IF($N353=$E$7,'Extracted info for SC'!$J$6,IF($N353=#REF!,'Extracted info for SC'!$J$7,IF($N353=#REF!,'Extracted info for SC'!$J$8,IF($N353=#REF!,'Extracted info for SC'!$J$9,IF($N353=#REF!,'Extracted info for SC'!$J$10,IF($N353=#REF!,'Extracted info for SC'!$J$11,IF($N353=#REF!,'Extracted info for SC'!$J$12,IF($N353=#REF!,'Extracted info for SC'!$J$13,IF($N353=#REF!,'Extracted info for SC'!$J$14,IF($N353=#REF!,'Extracted info for SC'!$J$15,IF($N353=#REF!,'Extracted info for SC'!$J$16,IF($N353=#REF!,'Extracted info for SC'!$J$17,IF($N353=#REF!,'Extracted info for SC'!$J$18,""))))))))))))))</f>
        <v/>
      </c>
      <c r="AA353" t="str">
        <f t="shared" si="83"/>
        <v/>
      </c>
      <c r="AB353" t="str">
        <f t="shared" si="84"/>
        <v/>
      </c>
      <c r="AC353" t="e">
        <f t="shared" ca="1" si="85"/>
        <v>#VALUE!</v>
      </c>
      <c r="AD353" t="str" cm="1">
        <f t="array" aca="1" ref="AD353" ca="1">IFERROR(IF((LEFT(INDIRECT("$F"&amp;$S353),4))="GOTS",IF($G353="Organic","GOTS_Organic_raw",(IF($G353="Responsible","GOTS_Responsible",(IF($G353="No Attribute (Conventional)","GOTS_conventional",(IF($G353="Recycled Pre/Post-Consumer","GOTS_pre_post",(IF($G353="In-Conversion","GOTS_in_conversion",(IF($G353="Sustainably Sourced","Sustainably_sourced",(IF($G353="Recycled pre-consumer organic","GOTS_recycled_organic",""))))))))))))),IF($G353="Organic","Organic",(IF($G353="Responsible","Responsible",(IF($G353="No Attribute (Conventional)","No_Attribute_Conventional",(IF($G353="Recycled Pre/Post-Consumer","Recycled_Pre_Post_Consumer",(IF($G353="In-Conversion","In_Conversion",(IF($G353="Recycled Pre-Consumer","Recycled_Pre_Consumer",(IF($G353="Recycled Post-Consumer","Recycled_Post_Consumer",(IF($G353="Sustainably Sourced","Sustainably_sourced",(IF($G353="Recycled pre-consumer organic","GOTS_recycled_organic","")))))))))))))))))),"")</f>
        <v/>
      </c>
      <c r="AE353" t="e" cm="1">
        <f t="array" aca="1" ref="AE353" ca="1">IF($I353="",IF(INDIRECT("$F"&amp;$S353)="","",IF(LEFT(INDIRECT("$F"&amp;$S353),3)="GRS","GRS_RCS_RM",IF((LEFT(INDIRECT("$F"&amp;$S353),3))="RCS","GRS_RCS_RM",IF(INDIRECT("$F"&amp;$S353)="OCS (No Label)","OCS_Conversion_RM",IF(LEFT(INDIRECT("$F"&amp;$S353),3)="OCS","OCS_RM",IF(RIGHT(INDIRECT("$F"&amp;$S353),10)="conversion","GOTS_RM_conversion",IF((LEFT(INDIRECT("$F"&amp;$S353),4))="GOTS","GOTS_RM","Responsible_RM"))))))),"DELETERM")</f>
        <v>#VALUE!</v>
      </c>
      <c r="AF353" t="e" cm="1">
        <f t="array" aca="1" ref="AF353" ca="1">IF($S353="","",INDIRECT("$Z"&amp;$S353))</f>
        <v>#VALUE!</v>
      </c>
      <c r="AG353" t="str">
        <f t="shared" si="86"/>
        <v/>
      </c>
      <c r="AH353" t="str" cm="1">
        <f t="array" aca="1" ref="AH353" ca="1">IFERROR(INDIRECT("$ag"&amp;S353),"")</f>
        <v/>
      </c>
      <c r="AI353" t="e" cm="1">
        <f t="array" aca="1" ref="AI353" ca="1">INDIRECT("O"&amp;S353)</f>
        <v>#VALUE!</v>
      </c>
      <c r="AJ353" t="str">
        <f t="shared" si="87"/>
        <v/>
      </c>
    </row>
    <row r="354" spans="1:36" ht="16.5" customHeight="1">
      <c r="A354" s="129"/>
      <c r="B354" s="134"/>
      <c r="C354" s="135"/>
      <c r="D354" s="146"/>
      <c r="E354" s="146"/>
      <c r="F354" s="135"/>
      <c r="G354" s="147"/>
      <c r="H354" s="147"/>
      <c r="I354" s="147"/>
      <c r="J354" s="147"/>
      <c r="K354" s="38"/>
      <c r="L354" s="143"/>
      <c r="M354" s="143"/>
      <c r="N354" s="61"/>
      <c r="O354" s="314"/>
      <c r="Q354" t="str">
        <f t="shared" si="82"/>
        <v/>
      </c>
      <c r="S354" t="e">
        <f t="shared" ca="1" si="91"/>
        <v>#VALUE!</v>
      </c>
      <c r="T354" t="e">
        <f t="shared" ca="1" si="88"/>
        <v>#VALUE!</v>
      </c>
      <c r="U354">
        <f t="shared" si="92"/>
        <v>288</v>
      </c>
      <c r="V354">
        <v>24.250000000001801</v>
      </c>
      <c r="W354">
        <f t="shared" si="95"/>
        <v>24</v>
      </c>
      <c r="X354" t="str" cm="1">
        <f t="array" aca="1" ref="X354" ca="1">IFERROR(INDEX('PC&amp;PD'!$A$1:$AS$19,ROW('PC&amp;PD'!$A$19),MATCH(INDIRECT(T354),'PC&amp;PD'!$A$1:$AS$1,0)),"")</f>
        <v/>
      </c>
      <c r="Y354" t="str">
        <f>IF(OR($N354="",$N354=0),"",IF($N354=$E$7,'Extracted info for SC'!$J$6,IF($N354=#REF!,'Extracted info for SC'!$J$7,IF($N354=#REF!,'Extracted info for SC'!$J$8,IF($N354=#REF!,'Extracted info for SC'!$J$9,IF($N354=#REF!,'Extracted info for SC'!$J$10,IF($N354=#REF!,'Extracted info for SC'!$J$11,IF($N354=#REF!,'Extracted info for SC'!$J$12,IF($N354=#REF!,'Extracted info for SC'!$J$13,IF($N354=#REF!,'Extracted info for SC'!$J$14,IF($N354=#REF!,'Extracted info for SC'!$J$15,IF($N354=#REF!,'Extracted info for SC'!$J$16,IF($N354=#REF!,'Extracted info for SC'!$J$17,IF($N354=#REF!,'Extracted info for SC'!$J$18,""))))))))))))))</f>
        <v/>
      </c>
      <c r="AA354" t="str">
        <f t="shared" si="83"/>
        <v/>
      </c>
      <c r="AB354" t="str">
        <f t="shared" si="84"/>
        <v/>
      </c>
      <c r="AC354" t="e">
        <f t="shared" ca="1" si="85"/>
        <v>#VALUE!</v>
      </c>
      <c r="AD354" t="str" cm="1">
        <f t="array" aca="1" ref="AD354" ca="1">IFERROR(IF((LEFT(INDIRECT("$F"&amp;$S354),4))="GOTS",IF($G354="Organic","GOTS_Organic_raw",(IF($G354="Responsible","GOTS_Responsible",(IF($G354="No Attribute (Conventional)","GOTS_conventional",(IF($G354="Recycled Pre/Post-Consumer","GOTS_pre_post",(IF($G354="In-Conversion","GOTS_in_conversion",(IF($G354="Sustainably Sourced","Sustainably_sourced",(IF($G354="Recycled pre-consumer organic","GOTS_recycled_organic",""))))))))))))),IF($G354="Organic","Organic",(IF($G354="Responsible","Responsible",(IF($G354="No Attribute (Conventional)","No_Attribute_Conventional",(IF($G354="Recycled Pre/Post-Consumer","Recycled_Pre_Post_Consumer",(IF($G354="In-Conversion","In_Conversion",(IF($G354="Recycled Pre-Consumer","Recycled_Pre_Consumer",(IF($G354="Recycled Post-Consumer","Recycled_Post_Consumer",(IF($G354="Sustainably Sourced","Sustainably_sourced",(IF($G354="Recycled pre-consumer organic","GOTS_recycled_organic","")))))))))))))))))),"")</f>
        <v/>
      </c>
      <c r="AE354" t="e" cm="1">
        <f t="array" aca="1" ref="AE354" ca="1">IF($I354="",IF(INDIRECT("$F"&amp;$S354)="","",IF(LEFT(INDIRECT("$F"&amp;$S354),3)="GRS","GRS_RCS_RM",IF((LEFT(INDIRECT("$F"&amp;$S354),3))="RCS","GRS_RCS_RM",IF(INDIRECT("$F"&amp;$S354)="OCS (No Label)","OCS_Conversion_RM",IF(LEFT(INDIRECT("$F"&amp;$S354),3)="OCS","OCS_RM",IF(RIGHT(INDIRECT("$F"&amp;$S354),10)="conversion","GOTS_RM_conversion",IF((LEFT(INDIRECT("$F"&amp;$S354),4))="GOTS","GOTS_RM","Responsible_RM"))))))),"DELETERM")</f>
        <v>#VALUE!</v>
      </c>
      <c r="AF354" t="e" cm="1">
        <f t="array" aca="1" ref="AF354" ca="1">IF($S354="","",INDIRECT("$Z"&amp;$S354))</f>
        <v>#VALUE!</v>
      </c>
      <c r="AG354" t="str">
        <f t="shared" si="86"/>
        <v/>
      </c>
      <c r="AH354" t="str" cm="1">
        <f t="array" aca="1" ref="AH354" ca="1">IFERROR(INDIRECT("$ag"&amp;S354),"")</f>
        <v/>
      </c>
      <c r="AI354" t="e" cm="1">
        <f t="array" aca="1" ref="AI354" ca="1">INDIRECT("O"&amp;S354)</f>
        <v>#VALUE!</v>
      </c>
      <c r="AJ354" t="str">
        <f t="shared" si="87"/>
        <v/>
      </c>
    </row>
    <row r="355" spans="1:36" ht="16.5" customHeight="1">
      <c r="A355" s="129"/>
      <c r="B355" s="134"/>
      <c r="C355" s="135"/>
      <c r="D355" s="146"/>
      <c r="E355" s="146"/>
      <c r="F355" s="135"/>
      <c r="G355" s="147"/>
      <c r="H355" s="147"/>
      <c r="I355" s="147"/>
      <c r="J355" s="147"/>
      <c r="K355" s="38"/>
      <c r="L355" s="143"/>
      <c r="M355" s="143"/>
      <c r="N355" s="61"/>
      <c r="O355" s="314"/>
      <c r="Q355" t="str">
        <f t="shared" si="82"/>
        <v/>
      </c>
      <c r="S355" t="e">
        <f t="shared" ca="1" si="91"/>
        <v>#VALUE!</v>
      </c>
      <c r="T355" t="e">
        <f t="shared" ca="1" si="88"/>
        <v>#VALUE!</v>
      </c>
      <c r="U355">
        <f t="shared" si="92"/>
        <v>288</v>
      </c>
      <c r="V355">
        <v>24.333333333335201</v>
      </c>
      <c r="W355">
        <f t="shared" si="95"/>
        <v>24</v>
      </c>
      <c r="X355" t="str" cm="1">
        <f t="array" aca="1" ref="X355" ca="1">IFERROR(INDEX('PC&amp;PD'!$A$1:$AS$19,ROW('PC&amp;PD'!$A$19),MATCH(INDIRECT(T355),'PC&amp;PD'!$A$1:$AS$1,0)),"")</f>
        <v/>
      </c>
      <c r="Y355" t="str">
        <f>IF(OR($N355="",$N355=0),"",IF($N355=$E$7,'Extracted info for SC'!$J$6,IF($N355=#REF!,'Extracted info for SC'!$J$7,IF($N355=#REF!,'Extracted info for SC'!$J$8,IF($N355=#REF!,'Extracted info for SC'!$J$9,IF($N355=#REF!,'Extracted info for SC'!$J$10,IF($N355=#REF!,'Extracted info for SC'!$J$11,IF($N355=#REF!,'Extracted info for SC'!$J$12,IF($N355=#REF!,'Extracted info for SC'!$J$13,IF($N355=#REF!,'Extracted info for SC'!$J$14,IF($N355=#REF!,'Extracted info for SC'!$J$15,IF($N355=#REF!,'Extracted info for SC'!$J$16,IF($N355=#REF!,'Extracted info for SC'!$J$17,IF($N355=#REF!,'Extracted info for SC'!$J$18,""))))))))))))))</f>
        <v/>
      </c>
      <c r="AA355" t="str">
        <f t="shared" si="83"/>
        <v/>
      </c>
      <c r="AB355" t="str">
        <f t="shared" si="84"/>
        <v/>
      </c>
      <c r="AC355" t="e">
        <f t="shared" ca="1" si="85"/>
        <v>#VALUE!</v>
      </c>
      <c r="AD355" t="str" cm="1">
        <f t="array" aca="1" ref="AD355" ca="1">IFERROR(IF((LEFT(INDIRECT("$F"&amp;$S355),4))="GOTS",IF($G355="Organic","GOTS_Organic_raw",(IF($G355="Responsible","GOTS_Responsible",(IF($G355="No Attribute (Conventional)","GOTS_conventional",(IF($G355="Recycled Pre/Post-Consumer","GOTS_pre_post",(IF($G355="In-Conversion","GOTS_in_conversion",(IF($G355="Sustainably Sourced","Sustainably_sourced",(IF($G355="Recycled pre-consumer organic","GOTS_recycled_organic",""))))))))))))),IF($G355="Organic","Organic",(IF($G355="Responsible","Responsible",(IF($G355="No Attribute (Conventional)","No_Attribute_Conventional",(IF($G355="Recycled Pre/Post-Consumer","Recycled_Pre_Post_Consumer",(IF($G355="In-Conversion","In_Conversion",(IF($G355="Recycled Pre-Consumer","Recycled_Pre_Consumer",(IF($G355="Recycled Post-Consumer","Recycled_Post_Consumer",(IF($G355="Sustainably Sourced","Sustainably_sourced",(IF($G355="Recycled pre-consumer organic","GOTS_recycled_organic","")))))))))))))))))),"")</f>
        <v/>
      </c>
      <c r="AE355" t="e" cm="1">
        <f t="array" aca="1" ref="AE355" ca="1">IF($I355="",IF(INDIRECT("$F"&amp;$S355)="","",IF(LEFT(INDIRECT("$F"&amp;$S355),3)="GRS","GRS_RCS_RM",IF((LEFT(INDIRECT("$F"&amp;$S355),3))="RCS","GRS_RCS_RM",IF(INDIRECT("$F"&amp;$S355)="OCS (No Label)","OCS_Conversion_RM",IF(LEFT(INDIRECT("$F"&amp;$S355),3)="OCS","OCS_RM",IF(RIGHT(INDIRECT("$F"&amp;$S355),10)="conversion","GOTS_RM_conversion",IF((LEFT(INDIRECT("$F"&amp;$S355),4))="GOTS","GOTS_RM","Responsible_RM"))))))),"DELETERM")</f>
        <v>#VALUE!</v>
      </c>
      <c r="AF355" t="e" cm="1">
        <f t="array" aca="1" ref="AF355" ca="1">IF($S355="","",INDIRECT("$Z"&amp;$S355))</f>
        <v>#VALUE!</v>
      </c>
      <c r="AG355" t="str">
        <f t="shared" si="86"/>
        <v/>
      </c>
      <c r="AH355" t="str" cm="1">
        <f t="array" aca="1" ref="AH355" ca="1">IFERROR(INDIRECT("$ag"&amp;S355),"")</f>
        <v/>
      </c>
      <c r="AI355" t="e" cm="1">
        <f t="array" aca="1" ref="AI355" ca="1">INDIRECT("O"&amp;S355)</f>
        <v>#VALUE!</v>
      </c>
      <c r="AJ355" t="str">
        <f t="shared" si="87"/>
        <v/>
      </c>
    </row>
    <row r="356" spans="1:36" ht="16.5" customHeight="1">
      <c r="A356" s="129"/>
      <c r="B356" s="134"/>
      <c r="C356" s="135"/>
      <c r="D356" s="146"/>
      <c r="E356" s="146"/>
      <c r="F356" s="135"/>
      <c r="G356" s="147"/>
      <c r="H356" s="147"/>
      <c r="I356" s="147"/>
      <c r="J356" s="147"/>
      <c r="K356" s="38"/>
      <c r="L356" s="143"/>
      <c r="M356" s="143"/>
      <c r="N356" s="61"/>
      <c r="O356" s="314"/>
      <c r="Q356" t="str">
        <f t="shared" si="82"/>
        <v/>
      </c>
      <c r="S356" t="e">
        <f t="shared" ca="1" si="91"/>
        <v>#VALUE!</v>
      </c>
      <c r="T356" t="e">
        <f t="shared" ca="1" si="88"/>
        <v>#VALUE!</v>
      </c>
      <c r="U356">
        <f t="shared" si="92"/>
        <v>288</v>
      </c>
      <c r="V356">
        <v>24.416666666668501</v>
      </c>
      <c r="W356">
        <f t="shared" si="95"/>
        <v>24</v>
      </c>
      <c r="X356" t="str" cm="1">
        <f t="array" aca="1" ref="X356" ca="1">IFERROR(INDEX('PC&amp;PD'!$A$1:$AS$19,ROW('PC&amp;PD'!$A$19),MATCH(INDIRECT(T356),'PC&amp;PD'!$A$1:$AS$1,0)),"")</f>
        <v/>
      </c>
      <c r="Y356" t="str">
        <f>IF(OR($N356="",$N356=0),"",IF($N356=$E$7,'Extracted info for SC'!$J$6,IF($N356=#REF!,'Extracted info for SC'!$J$7,IF($N356=#REF!,'Extracted info for SC'!$J$8,IF($N356=#REF!,'Extracted info for SC'!$J$9,IF($N356=#REF!,'Extracted info for SC'!$J$10,IF($N356=#REF!,'Extracted info for SC'!$J$11,IF($N356=#REF!,'Extracted info for SC'!$J$12,IF($N356=#REF!,'Extracted info for SC'!$J$13,IF($N356=#REF!,'Extracted info for SC'!$J$14,IF($N356=#REF!,'Extracted info for SC'!$J$15,IF($N356=#REF!,'Extracted info for SC'!$J$16,IF($N356=#REF!,'Extracted info for SC'!$J$17,IF($N356=#REF!,'Extracted info for SC'!$J$18,""))))))))))))))</f>
        <v/>
      </c>
      <c r="AA356" t="str">
        <f t="shared" si="83"/>
        <v/>
      </c>
      <c r="AB356" t="str">
        <f t="shared" si="84"/>
        <v/>
      </c>
      <c r="AC356" t="e">
        <f t="shared" ca="1" si="85"/>
        <v>#VALUE!</v>
      </c>
      <c r="AD356" t="str" cm="1">
        <f t="array" aca="1" ref="AD356" ca="1">IFERROR(IF((LEFT(INDIRECT("$F"&amp;$S356),4))="GOTS",IF($G356="Organic","GOTS_Organic_raw",(IF($G356="Responsible","GOTS_Responsible",(IF($G356="No Attribute (Conventional)","GOTS_conventional",(IF($G356="Recycled Pre/Post-Consumer","GOTS_pre_post",(IF($G356="In-Conversion","GOTS_in_conversion",(IF($G356="Sustainably Sourced","Sustainably_sourced",(IF($G356="Recycled pre-consumer organic","GOTS_recycled_organic",""))))))))))))),IF($G356="Organic","Organic",(IF($G356="Responsible","Responsible",(IF($G356="No Attribute (Conventional)","No_Attribute_Conventional",(IF($G356="Recycled Pre/Post-Consumer","Recycled_Pre_Post_Consumer",(IF($G356="In-Conversion","In_Conversion",(IF($G356="Recycled Pre-Consumer","Recycled_Pre_Consumer",(IF($G356="Recycled Post-Consumer","Recycled_Post_Consumer",(IF($G356="Sustainably Sourced","Sustainably_sourced",(IF($G356="Recycled pre-consumer organic","GOTS_recycled_organic","")))))))))))))))))),"")</f>
        <v/>
      </c>
      <c r="AE356" t="e" cm="1">
        <f t="array" aca="1" ref="AE356" ca="1">IF($I356="",IF(INDIRECT("$F"&amp;$S356)="","",IF(LEFT(INDIRECT("$F"&amp;$S356),3)="GRS","GRS_RCS_RM",IF((LEFT(INDIRECT("$F"&amp;$S356),3))="RCS","GRS_RCS_RM",IF(INDIRECT("$F"&amp;$S356)="OCS (No Label)","OCS_Conversion_RM",IF(LEFT(INDIRECT("$F"&amp;$S356),3)="OCS","OCS_RM",IF(RIGHT(INDIRECT("$F"&amp;$S356),10)="conversion","GOTS_RM_conversion",IF((LEFT(INDIRECT("$F"&amp;$S356),4))="GOTS","GOTS_RM","Responsible_RM"))))))),"DELETERM")</f>
        <v>#VALUE!</v>
      </c>
      <c r="AF356" t="e" cm="1">
        <f t="array" aca="1" ref="AF356" ca="1">IF($S356="","",INDIRECT("$Z"&amp;$S356))</f>
        <v>#VALUE!</v>
      </c>
      <c r="AG356" t="str">
        <f t="shared" si="86"/>
        <v/>
      </c>
      <c r="AH356" t="str" cm="1">
        <f t="array" aca="1" ref="AH356" ca="1">IFERROR(INDIRECT("$ag"&amp;S356),"")</f>
        <v/>
      </c>
      <c r="AI356" t="e" cm="1">
        <f t="array" aca="1" ref="AI356" ca="1">INDIRECT("O"&amp;S356)</f>
        <v>#VALUE!</v>
      </c>
      <c r="AJ356" t="str">
        <f t="shared" si="87"/>
        <v/>
      </c>
    </row>
    <row r="357" spans="1:36" ht="16.5" customHeight="1">
      <c r="A357" s="130"/>
      <c r="B357" s="136"/>
      <c r="C357" s="137"/>
      <c r="D357" s="146"/>
      <c r="E357" s="146"/>
      <c r="F357" s="137"/>
      <c r="G357" s="147"/>
      <c r="H357" s="147"/>
      <c r="I357" s="147"/>
      <c r="J357" s="147"/>
      <c r="K357" s="38"/>
      <c r="L357" s="144"/>
      <c r="M357" s="144"/>
      <c r="N357" s="61"/>
      <c r="O357" s="314"/>
      <c r="Q357" t="str">
        <f t="shared" si="82"/>
        <v/>
      </c>
      <c r="S357" t="e">
        <f t="shared" ca="1" si="91"/>
        <v>#VALUE!</v>
      </c>
      <c r="T357" t="e">
        <f t="shared" ca="1" si="88"/>
        <v>#VALUE!</v>
      </c>
      <c r="U357">
        <f t="shared" si="92"/>
        <v>288</v>
      </c>
      <c r="V357">
        <v>24.500000000001901</v>
      </c>
      <c r="W357">
        <f t="shared" si="95"/>
        <v>24</v>
      </c>
      <c r="X357" t="str" cm="1">
        <f t="array" aca="1" ref="X357" ca="1">IFERROR(INDEX('PC&amp;PD'!$A$1:$AS$19,ROW('PC&amp;PD'!$A$19),MATCH(INDIRECT(T357),'PC&amp;PD'!$A$1:$AS$1,0)),"")</f>
        <v/>
      </c>
      <c r="Y357" t="str">
        <f>IF(OR($N357="",$N357=0),"",IF($N357=$E$7,'Extracted info for SC'!$J$6,IF($N357=#REF!,'Extracted info for SC'!$J$7,IF($N357=#REF!,'Extracted info for SC'!$J$8,IF($N357=#REF!,'Extracted info for SC'!$J$9,IF($N357=#REF!,'Extracted info for SC'!$J$10,IF($N357=#REF!,'Extracted info for SC'!$J$11,IF($N357=#REF!,'Extracted info for SC'!$J$12,IF($N357=#REF!,'Extracted info for SC'!$J$13,IF($N357=#REF!,'Extracted info for SC'!$J$14,IF($N357=#REF!,'Extracted info for SC'!$J$15,IF($N357=#REF!,'Extracted info for SC'!$J$16,IF($N357=#REF!,'Extracted info for SC'!$J$17,IF($N357=#REF!,'Extracted info for SC'!$J$18,""))))))))))))))</f>
        <v/>
      </c>
      <c r="AA357" t="str">
        <f t="shared" si="83"/>
        <v/>
      </c>
      <c r="AB357" t="str">
        <f t="shared" si="84"/>
        <v/>
      </c>
      <c r="AC357" t="e">
        <f t="shared" ca="1" si="85"/>
        <v>#VALUE!</v>
      </c>
      <c r="AD357" t="str" cm="1">
        <f t="array" aca="1" ref="AD357" ca="1">IFERROR(IF((LEFT(INDIRECT("$F"&amp;$S357),4))="GOTS",IF($G357="Organic","GOTS_Organic_raw",(IF($G357="Responsible","GOTS_Responsible",(IF($G357="No Attribute (Conventional)","GOTS_conventional",(IF($G357="Recycled Pre/Post-Consumer","GOTS_pre_post",(IF($G357="In-Conversion","GOTS_in_conversion",(IF($G357="Sustainably Sourced","Sustainably_sourced",(IF($G357="Recycled pre-consumer organic","GOTS_recycled_organic",""))))))))))))),IF($G357="Organic","Organic",(IF($G357="Responsible","Responsible",(IF($G357="No Attribute (Conventional)","No_Attribute_Conventional",(IF($G357="Recycled Pre/Post-Consumer","Recycled_Pre_Post_Consumer",(IF($G357="In-Conversion","In_Conversion",(IF($G357="Recycled Pre-Consumer","Recycled_Pre_Consumer",(IF($G357="Recycled Post-Consumer","Recycled_Post_Consumer",(IF($G357="Sustainably Sourced","Sustainably_sourced",(IF($G357="Recycled pre-consumer organic","GOTS_recycled_organic","")))))))))))))))))),"")</f>
        <v/>
      </c>
      <c r="AE357" t="e" cm="1">
        <f t="array" aca="1" ref="AE357" ca="1">IF($I357="",IF(INDIRECT("$F"&amp;$S357)="","",IF(LEFT(INDIRECT("$F"&amp;$S357),3)="GRS","GRS_RCS_RM",IF((LEFT(INDIRECT("$F"&amp;$S357),3))="RCS","GRS_RCS_RM",IF(INDIRECT("$F"&amp;$S357)="OCS (No Label)","OCS_Conversion_RM",IF(LEFT(INDIRECT("$F"&amp;$S357),3)="OCS","OCS_RM",IF(RIGHT(INDIRECT("$F"&amp;$S357),10)="conversion","GOTS_RM_conversion",IF((LEFT(INDIRECT("$F"&amp;$S357),4))="GOTS","GOTS_RM","Responsible_RM"))))))),"DELETERM")</f>
        <v>#VALUE!</v>
      </c>
      <c r="AF357" t="e" cm="1">
        <f t="array" aca="1" ref="AF357" ca="1">IF($S357="","",INDIRECT("$Z"&amp;$S357))</f>
        <v>#VALUE!</v>
      </c>
      <c r="AG357" t="str">
        <f t="shared" si="86"/>
        <v/>
      </c>
      <c r="AH357" t="str" cm="1">
        <f t="array" aca="1" ref="AH357" ca="1">IFERROR(INDIRECT("$ag"&amp;S357),"")</f>
        <v/>
      </c>
      <c r="AI357" t="e" cm="1">
        <f t="array" aca="1" ref="AI357" ca="1">INDIRECT("O"&amp;S357)</f>
        <v>#VALUE!</v>
      </c>
      <c r="AJ357" t="str">
        <f t="shared" si="87"/>
        <v/>
      </c>
    </row>
    <row r="358" spans="1:36" ht="16.5" customHeight="1">
      <c r="A358" s="130"/>
      <c r="B358" s="136"/>
      <c r="C358" s="137"/>
      <c r="D358" s="146"/>
      <c r="E358" s="146"/>
      <c r="F358" s="137"/>
      <c r="G358" s="147"/>
      <c r="H358" s="147"/>
      <c r="I358" s="147"/>
      <c r="J358" s="147"/>
      <c r="K358" s="38"/>
      <c r="L358" s="144"/>
      <c r="M358" s="144"/>
      <c r="N358" s="61"/>
      <c r="O358" s="314"/>
      <c r="Q358" t="str">
        <f t="shared" si="82"/>
        <v/>
      </c>
      <c r="S358" t="e">
        <f t="shared" ca="1" si="91"/>
        <v>#VALUE!</v>
      </c>
      <c r="T358" t="e">
        <f t="shared" ca="1" si="88"/>
        <v>#VALUE!</v>
      </c>
      <c r="U358">
        <f t="shared" si="92"/>
        <v>288</v>
      </c>
      <c r="V358">
        <v>24.583333333335201</v>
      </c>
      <c r="W358">
        <f t="shared" si="95"/>
        <v>24</v>
      </c>
      <c r="X358" t="str" cm="1">
        <f t="array" aca="1" ref="X358" ca="1">IFERROR(INDEX('PC&amp;PD'!$A$1:$AS$19,ROW('PC&amp;PD'!$A$19),MATCH(INDIRECT(T358),'PC&amp;PD'!$A$1:$AS$1,0)),"")</f>
        <v/>
      </c>
      <c r="Y358" t="str">
        <f>IF(OR($N358="",$N358=0),"",IF($N358=$E$7,'Extracted info for SC'!$J$6,IF($N358=#REF!,'Extracted info for SC'!$J$7,IF($N358=#REF!,'Extracted info for SC'!$J$8,IF($N358=#REF!,'Extracted info for SC'!$J$9,IF($N358=#REF!,'Extracted info for SC'!$J$10,IF($N358=#REF!,'Extracted info for SC'!$J$11,IF($N358=#REF!,'Extracted info for SC'!$J$12,IF($N358=#REF!,'Extracted info for SC'!$J$13,IF($N358=#REF!,'Extracted info for SC'!$J$14,IF($N358=#REF!,'Extracted info for SC'!$J$15,IF($N358=#REF!,'Extracted info for SC'!$J$16,IF($N358=#REF!,'Extracted info for SC'!$J$17,IF($N358=#REF!,'Extracted info for SC'!$J$18,""))))))))))))))</f>
        <v/>
      </c>
      <c r="AA358" t="str">
        <f t="shared" si="83"/>
        <v/>
      </c>
      <c r="AB358" t="str">
        <f t="shared" si="84"/>
        <v/>
      </c>
      <c r="AC358" t="e">
        <f t="shared" ca="1" si="85"/>
        <v>#VALUE!</v>
      </c>
      <c r="AD358" t="str" cm="1">
        <f t="array" aca="1" ref="AD358" ca="1">IFERROR(IF((LEFT(INDIRECT("$F"&amp;$S358),4))="GOTS",IF($G358="Organic","GOTS_Organic_raw",(IF($G358="Responsible","GOTS_Responsible",(IF($G358="No Attribute (Conventional)","GOTS_conventional",(IF($G358="Recycled Pre/Post-Consumer","GOTS_pre_post",(IF($G358="In-Conversion","GOTS_in_conversion",(IF($G358="Sustainably Sourced","Sustainably_sourced",(IF($G358="Recycled pre-consumer organic","GOTS_recycled_organic",""))))))))))))),IF($G358="Organic","Organic",(IF($G358="Responsible","Responsible",(IF($G358="No Attribute (Conventional)","No_Attribute_Conventional",(IF($G358="Recycled Pre/Post-Consumer","Recycled_Pre_Post_Consumer",(IF($G358="In-Conversion","In_Conversion",(IF($G358="Recycled Pre-Consumer","Recycled_Pre_Consumer",(IF($G358="Recycled Post-Consumer","Recycled_Post_Consumer",(IF($G358="Sustainably Sourced","Sustainably_sourced",(IF($G358="Recycled pre-consumer organic","GOTS_recycled_organic","")))))))))))))))))),"")</f>
        <v/>
      </c>
      <c r="AE358" t="e" cm="1">
        <f t="array" aca="1" ref="AE358" ca="1">IF($I358="",IF(INDIRECT("$F"&amp;$S358)="","",IF(LEFT(INDIRECT("$F"&amp;$S358),3)="GRS","GRS_RCS_RM",IF((LEFT(INDIRECT("$F"&amp;$S358),3))="RCS","GRS_RCS_RM",IF(INDIRECT("$F"&amp;$S358)="OCS (No Label)","OCS_Conversion_RM",IF(LEFT(INDIRECT("$F"&amp;$S358),3)="OCS","OCS_RM",IF(RIGHT(INDIRECT("$F"&amp;$S358),10)="conversion","GOTS_RM_conversion",IF((LEFT(INDIRECT("$F"&amp;$S358),4))="GOTS","GOTS_RM","Responsible_RM"))))))),"DELETERM")</f>
        <v>#VALUE!</v>
      </c>
      <c r="AF358" t="e" cm="1">
        <f t="array" aca="1" ref="AF358" ca="1">IF($S358="","",INDIRECT("$Z"&amp;$S358))</f>
        <v>#VALUE!</v>
      </c>
      <c r="AG358" t="str">
        <f t="shared" si="86"/>
        <v/>
      </c>
      <c r="AH358" t="str" cm="1">
        <f t="array" aca="1" ref="AH358" ca="1">IFERROR(INDIRECT("$ag"&amp;S358),"")</f>
        <v/>
      </c>
      <c r="AI358" t="e" cm="1">
        <f t="array" aca="1" ref="AI358" ca="1">INDIRECT("O"&amp;S358)</f>
        <v>#VALUE!</v>
      </c>
      <c r="AJ358" t="str">
        <f t="shared" si="87"/>
        <v/>
      </c>
    </row>
    <row r="359" spans="1:36" ht="16.5" customHeight="1">
      <c r="A359" s="130"/>
      <c r="B359" s="136"/>
      <c r="C359" s="137"/>
      <c r="D359" s="146"/>
      <c r="E359" s="146"/>
      <c r="F359" s="137"/>
      <c r="G359" s="147"/>
      <c r="H359" s="147"/>
      <c r="I359" s="147"/>
      <c r="J359" s="147"/>
      <c r="K359" s="38"/>
      <c r="L359" s="144"/>
      <c r="M359" s="144"/>
      <c r="N359" s="61"/>
      <c r="O359" s="314"/>
      <c r="Q359" t="str">
        <f t="shared" si="82"/>
        <v/>
      </c>
      <c r="S359" t="e">
        <f t="shared" ca="1" si="91"/>
        <v>#VALUE!</v>
      </c>
      <c r="T359" t="e">
        <f t="shared" ca="1" si="88"/>
        <v>#VALUE!</v>
      </c>
      <c r="U359">
        <f t="shared" si="92"/>
        <v>288</v>
      </c>
      <c r="V359">
        <v>24.666666666668501</v>
      </c>
      <c r="W359">
        <f t="shared" si="95"/>
        <v>24</v>
      </c>
      <c r="X359" t="str" cm="1">
        <f t="array" aca="1" ref="X359" ca="1">IFERROR(INDEX('PC&amp;PD'!$A$1:$AS$19,ROW('PC&amp;PD'!$A$19),MATCH(INDIRECT(T359),'PC&amp;PD'!$A$1:$AS$1,0)),"")</f>
        <v/>
      </c>
      <c r="Y359" t="str">
        <f>IF(OR($N359="",$N359=0),"",IF($N359=$E$7,'Extracted info for SC'!$J$6,IF($N359=#REF!,'Extracted info for SC'!$J$7,IF($N359=#REF!,'Extracted info for SC'!$J$8,IF($N359=#REF!,'Extracted info for SC'!$J$9,IF($N359=#REF!,'Extracted info for SC'!$J$10,IF($N359=#REF!,'Extracted info for SC'!$J$11,IF($N359=#REF!,'Extracted info for SC'!$J$12,IF($N359=#REF!,'Extracted info for SC'!$J$13,IF($N359=#REF!,'Extracted info for SC'!$J$14,IF($N359=#REF!,'Extracted info for SC'!$J$15,IF($N359=#REF!,'Extracted info for SC'!$J$16,IF($N359=#REF!,'Extracted info for SC'!$J$17,IF($N359=#REF!,'Extracted info for SC'!$J$18,""))))))))))))))</f>
        <v/>
      </c>
      <c r="AA359" t="str">
        <f t="shared" si="83"/>
        <v/>
      </c>
      <c r="AB359" t="str">
        <f t="shared" si="84"/>
        <v/>
      </c>
      <c r="AC359" t="e">
        <f t="shared" ca="1" si="85"/>
        <v>#VALUE!</v>
      </c>
      <c r="AD359" t="str" cm="1">
        <f t="array" aca="1" ref="AD359" ca="1">IFERROR(IF((LEFT(INDIRECT("$F"&amp;$S359),4))="GOTS",IF($G359="Organic","GOTS_Organic_raw",(IF($G359="Responsible","GOTS_Responsible",(IF($G359="No Attribute (Conventional)","GOTS_conventional",(IF($G359="Recycled Pre/Post-Consumer","GOTS_pre_post",(IF($G359="In-Conversion","GOTS_in_conversion",(IF($G359="Sustainably Sourced","Sustainably_sourced",(IF($G359="Recycled pre-consumer organic","GOTS_recycled_organic",""))))))))))))),IF($G359="Organic","Organic",(IF($G359="Responsible","Responsible",(IF($G359="No Attribute (Conventional)","No_Attribute_Conventional",(IF($G359="Recycled Pre/Post-Consumer","Recycled_Pre_Post_Consumer",(IF($G359="In-Conversion","In_Conversion",(IF($G359="Recycled Pre-Consumer","Recycled_Pre_Consumer",(IF($G359="Recycled Post-Consumer","Recycled_Post_Consumer",(IF($G359="Sustainably Sourced","Sustainably_sourced",(IF($G359="Recycled pre-consumer organic","GOTS_recycled_organic","")))))))))))))))))),"")</f>
        <v/>
      </c>
      <c r="AE359" t="e" cm="1">
        <f t="array" aca="1" ref="AE359" ca="1">IF($I359="",IF(INDIRECT("$F"&amp;$S359)="","",IF(LEFT(INDIRECT("$F"&amp;$S359),3)="GRS","GRS_RCS_RM",IF((LEFT(INDIRECT("$F"&amp;$S359),3))="RCS","GRS_RCS_RM",IF(INDIRECT("$F"&amp;$S359)="OCS (No Label)","OCS_Conversion_RM",IF(LEFT(INDIRECT("$F"&amp;$S359),3)="OCS","OCS_RM",IF(RIGHT(INDIRECT("$F"&amp;$S359),10)="conversion","GOTS_RM_conversion",IF((LEFT(INDIRECT("$F"&amp;$S359),4))="GOTS","GOTS_RM","Responsible_RM"))))))),"DELETERM")</f>
        <v>#VALUE!</v>
      </c>
      <c r="AF359" t="e" cm="1">
        <f t="array" aca="1" ref="AF359" ca="1">IF($S359="","",INDIRECT("$Z"&amp;$S359))</f>
        <v>#VALUE!</v>
      </c>
      <c r="AG359" t="str">
        <f t="shared" si="86"/>
        <v/>
      </c>
      <c r="AH359" t="str" cm="1">
        <f t="array" aca="1" ref="AH359" ca="1">IFERROR(INDIRECT("$ag"&amp;S359),"")</f>
        <v/>
      </c>
      <c r="AI359" t="e" cm="1">
        <f t="array" aca="1" ref="AI359" ca="1">INDIRECT("O"&amp;S359)</f>
        <v>#VALUE!</v>
      </c>
      <c r="AJ359" t="str">
        <f t="shared" si="87"/>
        <v/>
      </c>
    </row>
    <row r="360" spans="1:36" ht="16.5" customHeight="1">
      <c r="A360" s="130"/>
      <c r="B360" s="136"/>
      <c r="C360" s="137"/>
      <c r="D360" s="146"/>
      <c r="E360" s="146"/>
      <c r="F360" s="137"/>
      <c r="G360" s="147"/>
      <c r="H360" s="147"/>
      <c r="I360" s="147"/>
      <c r="J360" s="147"/>
      <c r="K360" s="38"/>
      <c r="L360" s="144"/>
      <c r="M360" s="144"/>
      <c r="N360" s="61"/>
      <c r="O360" s="314"/>
      <c r="Q360" t="str">
        <f t="shared" si="82"/>
        <v/>
      </c>
      <c r="S360" t="e">
        <f t="shared" ca="1" si="91"/>
        <v>#VALUE!</v>
      </c>
      <c r="T360" t="e">
        <f t="shared" ca="1" si="88"/>
        <v>#VALUE!</v>
      </c>
      <c r="U360">
        <f t="shared" si="92"/>
        <v>288</v>
      </c>
      <c r="V360">
        <v>24.750000000001901</v>
      </c>
      <c r="W360">
        <f t="shared" si="95"/>
        <v>24</v>
      </c>
      <c r="X360" t="str" cm="1">
        <f t="array" aca="1" ref="X360" ca="1">IFERROR(INDEX('PC&amp;PD'!$A$1:$AS$19,ROW('PC&amp;PD'!$A$19),MATCH(INDIRECT(T360),'PC&amp;PD'!$A$1:$AS$1,0)),"")</f>
        <v/>
      </c>
      <c r="Y360" t="str">
        <f>IF(OR($N360="",$N360=0),"",IF($N360=$E$7,'Extracted info for SC'!$J$6,IF($N360=#REF!,'Extracted info for SC'!$J$7,IF($N360=#REF!,'Extracted info for SC'!$J$8,IF($N360=#REF!,'Extracted info for SC'!$J$9,IF($N360=#REF!,'Extracted info for SC'!$J$10,IF($N360=#REF!,'Extracted info for SC'!$J$11,IF($N360=#REF!,'Extracted info for SC'!$J$12,IF($N360=#REF!,'Extracted info for SC'!$J$13,IF($N360=#REF!,'Extracted info for SC'!$J$14,IF($N360=#REF!,'Extracted info for SC'!$J$15,IF($N360=#REF!,'Extracted info for SC'!$J$16,IF($N360=#REF!,'Extracted info for SC'!$J$17,IF($N360=#REF!,'Extracted info for SC'!$J$18,""))))))))))))))</f>
        <v/>
      </c>
      <c r="AA360" t="str">
        <f t="shared" si="83"/>
        <v/>
      </c>
      <c r="AB360" t="str">
        <f t="shared" si="84"/>
        <v/>
      </c>
      <c r="AC360" t="e">
        <f t="shared" ca="1" si="85"/>
        <v>#VALUE!</v>
      </c>
      <c r="AD360" t="str" cm="1">
        <f t="array" aca="1" ref="AD360" ca="1">IFERROR(IF((LEFT(INDIRECT("$F"&amp;$S360),4))="GOTS",IF($G360="Organic","GOTS_Organic_raw",(IF($G360="Responsible","GOTS_Responsible",(IF($G360="No Attribute (Conventional)","GOTS_conventional",(IF($G360="Recycled Pre/Post-Consumer","GOTS_pre_post",(IF($G360="In-Conversion","GOTS_in_conversion",(IF($G360="Sustainably Sourced","Sustainably_sourced",(IF($G360="Recycled pre-consumer organic","GOTS_recycled_organic",""))))))))))))),IF($G360="Organic","Organic",(IF($G360="Responsible","Responsible",(IF($G360="No Attribute (Conventional)","No_Attribute_Conventional",(IF($G360="Recycled Pre/Post-Consumer","Recycled_Pre_Post_Consumer",(IF($G360="In-Conversion","In_Conversion",(IF($G360="Recycled Pre-Consumer","Recycled_Pre_Consumer",(IF($G360="Recycled Post-Consumer","Recycled_Post_Consumer",(IF($G360="Sustainably Sourced","Sustainably_sourced",(IF($G360="Recycled pre-consumer organic","GOTS_recycled_organic","")))))))))))))))))),"")</f>
        <v/>
      </c>
      <c r="AE360" t="e" cm="1">
        <f t="array" aca="1" ref="AE360" ca="1">IF($I360="",IF(INDIRECT("$F"&amp;$S360)="","",IF(LEFT(INDIRECT("$F"&amp;$S360),3)="GRS","GRS_RCS_RM",IF((LEFT(INDIRECT("$F"&amp;$S360),3))="RCS","GRS_RCS_RM",IF(INDIRECT("$F"&amp;$S360)="OCS (No Label)","OCS_Conversion_RM",IF(LEFT(INDIRECT("$F"&amp;$S360),3)="OCS","OCS_RM",IF(RIGHT(INDIRECT("$F"&amp;$S360),10)="conversion","GOTS_RM_conversion",IF((LEFT(INDIRECT("$F"&amp;$S360),4))="GOTS","GOTS_RM","Responsible_RM"))))))),"DELETERM")</f>
        <v>#VALUE!</v>
      </c>
      <c r="AF360" t="e" cm="1">
        <f t="array" aca="1" ref="AF360" ca="1">IF($S360="","",INDIRECT("$Z"&amp;$S360))</f>
        <v>#VALUE!</v>
      </c>
      <c r="AG360" t="str">
        <f t="shared" si="86"/>
        <v/>
      </c>
      <c r="AH360" t="str" cm="1">
        <f t="array" aca="1" ref="AH360" ca="1">IFERROR(INDIRECT("$ag"&amp;S360),"")</f>
        <v/>
      </c>
      <c r="AI360" t="e" cm="1">
        <f t="array" aca="1" ref="AI360" ca="1">INDIRECT("O"&amp;S360)</f>
        <v>#VALUE!</v>
      </c>
      <c r="AJ360" t="str">
        <f t="shared" si="87"/>
        <v/>
      </c>
    </row>
    <row r="361" spans="1:36" ht="16.5" customHeight="1">
      <c r="A361" s="130"/>
      <c r="B361" s="136"/>
      <c r="C361" s="137"/>
      <c r="D361" s="146"/>
      <c r="E361" s="146"/>
      <c r="F361" s="137"/>
      <c r="G361" s="147"/>
      <c r="H361" s="147"/>
      <c r="I361" s="147"/>
      <c r="J361" s="147"/>
      <c r="K361" s="38"/>
      <c r="L361" s="144"/>
      <c r="M361" s="144"/>
      <c r="N361" s="61"/>
      <c r="O361" s="314"/>
      <c r="Q361" t="str">
        <f t="shared" si="82"/>
        <v/>
      </c>
      <c r="S361" t="e">
        <f t="shared" ca="1" si="91"/>
        <v>#VALUE!</v>
      </c>
      <c r="T361" t="e">
        <f t="shared" ca="1" si="88"/>
        <v>#VALUE!</v>
      </c>
      <c r="U361">
        <f t="shared" si="92"/>
        <v>288</v>
      </c>
      <c r="V361">
        <v>24.833333333335201</v>
      </c>
      <c r="W361">
        <f t="shared" si="95"/>
        <v>24</v>
      </c>
      <c r="X361" t="str" cm="1">
        <f t="array" aca="1" ref="X361" ca="1">IFERROR(INDEX('PC&amp;PD'!$A$1:$AS$19,ROW('PC&amp;PD'!$A$19),MATCH(INDIRECT(T361),'PC&amp;PD'!$A$1:$AS$1,0)),"")</f>
        <v/>
      </c>
      <c r="Y361" t="str">
        <f>IF(OR($N361="",$N361=0),"",IF($N361=$E$7,'Extracted info for SC'!$J$6,IF($N361=#REF!,'Extracted info for SC'!$J$7,IF($N361=#REF!,'Extracted info for SC'!$J$8,IF($N361=#REF!,'Extracted info for SC'!$J$9,IF($N361=#REF!,'Extracted info for SC'!$J$10,IF($N361=#REF!,'Extracted info for SC'!$J$11,IF($N361=#REF!,'Extracted info for SC'!$J$12,IF($N361=#REF!,'Extracted info for SC'!$J$13,IF($N361=#REF!,'Extracted info for SC'!$J$14,IF($N361=#REF!,'Extracted info for SC'!$J$15,IF($N361=#REF!,'Extracted info for SC'!$J$16,IF($N361=#REF!,'Extracted info for SC'!$J$17,IF($N361=#REF!,'Extracted info for SC'!$J$18,""))))))))))))))</f>
        <v/>
      </c>
      <c r="AA361" t="str">
        <f t="shared" si="83"/>
        <v/>
      </c>
      <c r="AB361" t="str">
        <f t="shared" si="84"/>
        <v/>
      </c>
      <c r="AC361" t="e">
        <f t="shared" ca="1" si="85"/>
        <v>#VALUE!</v>
      </c>
      <c r="AD361" t="str" cm="1">
        <f t="array" aca="1" ref="AD361" ca="1">IFERROR(IF((LEFT(INDIRECT("$F"&amp;$S361),4))="GOTS",IF($G361="Organic","GOTS_Organic_raw",(IF($G361="Responsible","GOTS_Responsible",(IF($G361="No Attribute (Conventional)","GOTS_conventional",(IF($G361="Recycled Pre/Post-Consumer","GOTS_pre_post",(IF($G361="In-Conversion","GOTS_in_conversion",(IF($G361="Sustainably Sourced","Sustainably_sourced",(IF($G361="Recycled pre-consumer organic","GOTS_recycled_organic",""))))))))))))),IF($G361="Organic","Organic",(IF($G361="Responsible","Responsible",(IF($G361="No Attribute (Conventional)","No_Attribute_Conventional",(IF($G361="Recycled Pre/Post-Consumer","Recycled_Pre_Post_Consumer",(IF($G361="In-Conversion","In_Conversion",(IF($G361="Recycled Pre-Consumer","Recycled_Pre_Consumer",(IF($G361="Recycled Post-Consumer","Recycled_Post_Consumer",(IF($G361="Sustainably Sourced","Sustainably_sourced",(IF($G361="Recycled pre-consumer organic","GOTS_recycled_organic","")))))))))))))))))),"")</f>
        <v/>
      </c>
      <c r="AE361" t="e" cm="1">
        <f t="array" aca="1" ref="AE361" ca="1">IF($I361="",IF(INDIRECT("$F"&amp;$S361)="","",IF(LEFT(INDIRECT("$F"&amp;$S361),3)="GRS","GRS_RCS_RM",IF((LEFT(INDIRECT("$F"&amp;$S361),3))="RCS","GRS_RCS_RM",IF(INDIRECT("$F"&amp;$S361)="OCS (No Label)","OCS_Conversion_RM",IF(LEFT(INDIRECT("$F"&amp;$S361),3)="OCS","OCS_RM",IF(RIGHT(INDIRECT("$F"&amp;$S361),10)="conversion","GOTS_RM_conversion",IF((LEFT(INDIRECT("$F"&amp;$S361),4))="GOTS","GOTS_RM","Responsible_RM"))))))),"DELETERM")</f>
        <v>#VALUE!</v>
      </c>
      <c r="AF361" t="e" cm="1">
        <f t="array" aca="1" ref="AF361" ca="1">IF($S361="","",INDIRECT("$Z"&amp;$S361))</f>
        <v>#VALUE!</v>
      </c>
      <c r="AG361" t="str">
        <f t="shared" si="86"/>
        <v/>
      </c>
      <c r="AH361" t="str" cm="1">
        <f t="array" aca="1" ref="AH361" ca="1">IFERROR(INDIRECT("$ag"&amp;S361),"")</f>
        <v/>
      </c>
      <c r="AI361" t="e" cm="1">
        <f t="array" aca="1" ref="AI361" ca="1">INDIRECT("O"&amp;S361)</f>
        <v>#VALUE!</v>
      </c>
      <c r="AJ361" t="str">
        <f t="shared" si="87"/>
        <v/>
      </c>
    </row>
    <row r="362" spans="1:36" ht="16.5" customHeight="1" thickBot="1">
      <c r="A362" s="131"/>
      <c r="B362" s="138"/>
      <c r="C362" s="139"/>
      <c r="D362" s="148"/>
      <c r="E362" s="148"/>
      <c r="F362" s="139"/>
      <c r="G362" s="149"/>
      <c r="H362" s="149"/>
      <c r="I362" s="149"/>
      <c r="J362" s="149"/>
      <c r="K362" s="39"/>
      <c r="L362" s="145"/>
      <c r="M362" s="145"/>
      <c r="N362" s="62"/>
      <c r="O362" s="315"/>
      <c r="Q362" t="str">
        <f t="shared" si="82"/>
        <v/>
      </c>
      <c r="S362" t="e">
        <f t="shared" ca="1" si="91"/>
        <v>#VALUE!</v>
      </c>
      <c r="T362" t="e">
        <f t="shared" ca="1" si="88"/>
        <v>#VALUE!</v>
      </c>
      <c r="U362">
        <f t="shared" si="92"/>
        <v>288</v>
      </c>
      <c r="V362">
        <v>24.916666666668601</v>
      </c>
      <c r="W362">
        <f t="shared" si="95"/>
        <v>24</v>
      </c>
      <c r="X362" t="str" cm="1">
        <f t="array" aca="1" ref="X362" ca="1">IFERROR(INDEX('PC&amp;PD'!$A$1:$AS$19,ROW('PC&amp;PD'!$A$19),MATCH(INDIRECT(T362),'PC&amp;PD'!$A$1:$AS$1,0)),"")</f>
        <v/>
      </c>
      <c r="Y362" t="str">
        <f>IF(OR($N362="",$N362=0),"",IF($N362=$E$7,'Extracted info for SC'!$J$6,IF($N362=#REF!,'Extracted info for SC'!$J$7,IF($N362=#REF!,'Extracted info for SC'!$J$8,IF($N362=#REF!,'Extracted info for SC'!$J$9,IF($N362=#REF!,'Extracted info for SC'!$J$10,IF($N362=#REF!,'Extracted info for SC'!$J$11,IF($N362=#REF!,'Extracted info for SC'!$J$12,IF($N362=#REF!,'Extracted info for SC'!$J$13,IF($N362=#REF!,'Extracted info for SC'!$J$14,IF($N362=#REF!,'Extracted info for SC'!$J$15,IF($N362=#REF!,'Extracted info for SC'!$J$16,IF($N362=#REF!,'Extracted info for SC'!$J$17,IF($N362=#REF!,'Extracted info for SC'!$J$18,""))))))))))))))</f>
        <v/>
      </c>
      <c r="AA362" t="str">
        <f t="shared" si="83"/>
        <v/>
      </c>
      <c r="AB362" t="str">
        <f t="shared" si="84"/>
        <v/>
      </c>
      <c r="AC362" t="e">
        <f t="shared" ca="1" si="85"/>
        <v>#VALUE!</v>
      </c>
      <c r="AD362" t="str" cm="1">
        <f t="array" aca="1" ref="AD362" ca="1">IFERROR(IF((LEFT(INDIRECT("$F"&amp;$S362),4))="GOTS",IF($G362="Organic","GOTS_Organic_raw",(IF($G362="Responsible","GOTS_Responsible",(IF($G362="No Attribute (Conventional)","GOTS_conventional",(IF($G362="Recycled Pre/Post-Consumer","GOTS_pre_post",(IF($G362="In-Conversion","GOTS_in_conversion",(IF($G362="Sustainably Sourced","Sustainably_sourced",(IF($G362="Recycled pre-consumer organic","GOTS_recycled_organic",""))))))))))))),IF($G362="Organic","Organic",(IF($G362="Responsible","Responsible",(IF($G362="No Attribute (Conventional)","No_Attribute_Conventional",(IF($G362="Recycled Pre/Post-Consumer","Recycled_Pre_Post_Consumer",(IF($G362="In-Conversion","In_Conversion",(IF($G362="Recycled Pre-Consumer","Recycled_Pre_Consumer",(IF($G362="Recycled Post-Consumer","Recycled_Post_Consumer",(IF($G362="Sustainably Sourced","Sustainably_sourced",(IF($G362="Recycled pre-consumer organic","GOTS_recycled_organic","")))))))))))))))))),"")</f>
        <v/>
      </c>
      <c r="AE362" t="e" cm="1">
        <f t="array" aca="1" ref="AE362" ca="1">IF($I362="",IF(INDIRECT("$F"&amp;$S362)="","",IF(LEFT(INDIRECT("$F"&amp;$S362),3)="GRS","GRS_RCS_RM",IF((LEFT(INDIRECT("$F"&amp;$S362),3))="RCS","GRS_RCS_RM",IF(INDIRECT("$F"&amp;$S362)="OCS (No Label)","OCS_Conversion_RM",IF(LEFT(INDIRECT("$F"&amp;$S362),3)="OCS","OCS_RM",IF(RIGHT(INDIRECT("$F"&amp;$S362),10)="conversion","GOTS_RM_conversion",IF((LEFT(INDIRECT("$F"&amp;$S362),4))="GOTS","GOTS_RM","Responsible_RM"))))))),"DELETERM")</f>
        <v>#VALUE!</v>
      </c>
      <c r="AF362" t="e" cm="1">
        <f t="array" aca="1" ref="AF362" ca="1">IF($S362="","",INDIRECT("$Z"&amp;$S362))</f>
        <v>#VALUE!</v>
      </c>
      <c r="AG362" t="str">
        <f t="shared" si="86"/>
        <v/>
      </c>
      <c r="AH362" t="str" cm="1">
        <f t="array" aca="1" ref="AH362" ca="1">IFERROR(INDIRECT("$ag"&amp;S362),"")</f>
        <v/>
      </c>
      <c r="AI362" t="e" cm="1">
        <f t="array" aca="1" ref="AI362" ca="1">INDIRECT("O"&amp;S362)</f>
        <v>#VALUE!</v>
      </c>
      <c r="AJ362" t="str">
        <f t="shared" si="87"/>
        <v/>
      </c>
    </row>
    <row r="363" spans="1:36" ht="16.5" customHeight="1">
      <c r="A363" s="128" t="str">
        <f>IF(B363="","",COUNTA($B$63:$B363))</f>
        <v/>
      </c>
      <c r="B363" s="132"/>
      <c r="C363" s="133"/>
      <c r="D363" s="140"/>
      <c r="E363" s="140"/>
      <c r="F363" s="133"/>
      <c r="G363" s="141"/>
      <c r="H363" s="141"/>
      <c r="I363" s="141"/>
      <c r="J363" s="141"/>
      <c r="K363" s="37"/>
      <c r="L363" s="142" t="str">
        <f>IF(R363="","",LEFT(R363,LEN(R363)-2))</f>
        <v/>
      </c>
      <c r="M363" s="142"/>
      <c r="N363" s="60"/>
      <c r="O363" s="313"/>
      <c r="Q363" t="str">
        <f t="shared" si="82"/>
        <v/>
      </c>
      <c r="R363" t="str">
        <f t="shared" ref="R363" si="98">CONCATENATE($Q363,Q364,Q365,Q366,Q367,Q368,$Q369,$Q370,$Q371,$Q372,$Q373,$Q374)</f>
        <v/>
      </c>
      <c r="S363" t="e">
        <f t="shared" ca="1" si="91"/>
        <v>#VALUE!</v>
      </c>
      <c r="T363" t="e">
        <f t="shared" ca="1" si="88"/>
        <v>#VALUE!</v>
      </c>
      <c r="U363">
        <f t="shared" si="92"/>
        <v>300</v>
      </c>
      <c r="V363">
        <v>25.000000000001901</v>
      </c>
      <c r="W363">
        <f t="shared" si="95"/>
        <v>25</v>
      </c>
      <c r="X363" t="str" cm="1">
        <f t="array" aca="1" ref="X363" ca="1">IFERROR(INDEX('PC&amp;PD'!$A$1:$AS$19,ROW('PC&amp;PD'!$A$19),MATCH(INDIRECT(T363),'PC&amp;PD'!$A$1:$AS$1,0)),"")</f>
        <v/>
      </c>
      <c r="Y363" t="str">
        <f>IF(OR($N363="",$N363=0),"",IF($N363=$E$7,'Extracted info for SC'!$J$6,IF($N363=#REF!,'Extracted info for SC'!$J$7,IF($N363=#REF!,'Extracted info for SC'!$J$8,IF($N363=#REF!,'Extracted info for SC'!$J$9,IF($N363=#REF!,'Extracted info for SC'!$J$10,IF($N363=#REF!,'Extracted info for SC'!$J$11,IF($N363=#REF!,'Extracted info for SC'!$J$12,IF($N363=#REF!,'Extracted info for SC'!$J$13,IF($N363=#REF!,'Extracted info for SC'!$J$14,IF($N363=#REF!,'Extracted info for SC'!$J$15,IF($N363=#REF!,'Extracted info for SC'!$J$16,IF($N363=#REF!,'Extracted info for SC'!$J$17,IF($N363=#REF!,'Extracted info for SC'!$J$18,""))))))))))))))</f>
        <v/>
      </c>
      <c r="Z363" t="str">
        <f t="shared" ref="Z363" si="99">IFERROR(IF($F363="OCS 100","OCS (OCS 100)",IF($F363="OCS Blended","OCS (OCS Blended)",IF($F363="OCS (No Label)","OCS (No Label)",IF($F363="RCS 100","RCS (RCS 100)",IF($F363="RCS Blended","RCS (RCS Blended)",IF($F363="GRS","GRS (GRS)",IF($F363="GRS (No Label)", "GRS (No Label)",IF($F363="RDS","RDS (RDS)",IF($F363="RWS","RWS (RWS)",IF($F363="RAS","RAS (RAS)",IF($F363="RMS","RMS (RMS)",IF($F363="GOTS Organic","GOTS (Organic)",IF($F363="GOTS Made with organic","GOTS (Made with Organic)",IF($F363="GOTS Organic - in conversion","GOTS (Organic - In Conversion)",IF($F363="GOTS Made with organic - in conversion","GOTS (Made with Organic - In Conversion)",""))))))))))))))),"")</f>
        <v/>
      </c>
      <c r="AA363" t="str">
        <f t="shared" si="83"/>
        <v/>
      </c>
      <c r="AB363" t="str">
        <f t="shared" si="84"/>
        <v/>
      </c>
      <c r="AC363" t="e">
        <f t="shared" ca="1" si="85"/>
        <v>#VALUE!</v>
      </c>
      <c r="AD363" t="str" cm="1">
        <f t="array" aca="1" ref="AD363" ca="1">IFERROR(IF((LEFT(INDIRECT("$F"&amp;$S363),4))="GOTS",IF($G363="Organic","GOTS_Organic_raw",(IF($G363="Responsible","GOTS_Responsible",(IF($G363="No Attribute (Conventional)","GOTS_conventional",(IF($G363="Recycled Pre/Post-Consumer","GOTS_pre_post",(IF($G363="In-Conversion","GOTS_in_conversion",(IF($G363="Sustainably Sourced","Sustainably_sourced",(IF($G363="Recycled pre-consumer organic","GOTS_recycled_organic",""))))))))))))),IF($G363="Organic","Organic",(IF($G363="Responsible","Responsible",(IF($G363="No Attribute (Conventional)","No_Attribute_Conventional",(IF($G363="Recycled Pre/Post-Consumer","Recycled_Pre_Post_Consumer",(IF($G363="In-Conversion","In_Conversion",(IF($G363="Recycled Pre-Consumer","Recycled_Pre_Consumer",(IF($G363="Recycled Post-Consumer","Recycled_Post_Consumer",(IF($G363="Sustainably Sourced","Sustainably_sourced",(IF($G363="Recycled pre-consumer organic","GOTS_recycled_organic","")))))))))))))))))),"")</f>
        <v/>
      </c>
      <c r="AE363" t="e" cm="1">
        <f t="array" aca="1" ref="AE363" ca="1">IF($I363="",IF(INDIRECT("$F"&amp;$S363)="","",IF(LEFT(INDIRECT("$F"&amp;$S363),3)="GRS","GRS_RCS_RM",IF((LEFT(INDIRECT("$F"&amp;$S363),3))="RCS","GRS_RCS_RM",IF(INDIRECT("$F"&amp;$S363)="OCS (No Label)","OCS_Conversion_RM",IF(LEFT(INDIRECT("$F"&amp;$S363),3)="OCS","OCS_RM",IF(RIGHT(INDIRECT("$F"&amp;$S363),10)="conversion","GOTS_RM_conversion",IF((LEFT(INDIRECT("$F"&amp;$S363),4))="GOTS","GOTS_RM","Responsible_RM"))))))),"DELETERM")</f>
        <v>#VALUE!</v>
      </c>
      <c r="AF363" t="e" cm="1">
        <f t="array" aca="1" ref="AF363" ca="1">IF($S363="","",INDIRECT("$Z"&amp;$S363))</f>
        <v>#VALUE!</v>
      </c>
      <c r="AG363" t="str">
        <f t="shared" si="86"/>
        <v/>
      </c>
      <c r="AH363" t="str" cm="1">
        <f t="array" aca="1" ref="AH363" ca="1">IFERROR(INDIRECT("$ag"&amp;S363),"")</f>
        <v/>
      </c>
      <c r="AI363" t="e" cm="1">
        <f t="array" aca="1" ref="AI363" ca="1">INDIRECT("O"&amp;S363)</f>
        <v>#VALUE!</v>
      </c>
      <c r="AJ363" t="str">
        <f t="shared" si="87"/>
        <v/>
      </c>
    </row>
    <row r="364" spans="1:36" ht="16.5" customHeight="1">
      <c r="A364" s="129"/>
      <c r="B364" s="134"/>
      <c r="C364" s="135"/>
      <c r="D364" s="146"/>
      <c r="E364" s="146"/>
      <c r="F364" s="135"/>
      <c r="G364" s="147"/>
      <c r="H364" s="147"/>
      <c r="I364" s="147"/>
      <c r="J364" s="147"/>
      <c r="K364" s="38"/>
      <c r="L364" s="143"/>
      <c r="M364" s="143"/>
      <c r="N364" s="61"/>
      <c r="O364" s="314"/>
      <c r="Q364" t="str">
        <f t="shared" si="82"/>
        <v/>
      </c>
      <c r="S364" t="e">
        <f t="shared" ca="1" si="91"/>
        <v>#VALUE!</v>
      </c>
      <c r="T364" t="e">
        <f t="shared" ca="1" si="88"/>
        <v>#VALUE!</v>
      </c>
      <c r="U364">
        <f t="shared" si="92"/>
        <v>300</v>
      </c>
      <c r="V364">
        <v>25.083333333335201</v>
      </c>
      <c r="W364">
        <f t="shared" si="95"/>
        <v>25</v>
      </c>
      <c r="X364" t="str" cm="1">
        <f t="array" aca="1" ref="X364" ca="1">IFERROR(INDEX('PC&amp;PD'!$A$1:$AS$19,ROW('PC&amp;PD'!$A$19),MATCH(INDIRECT(T364),'PC&amp;PD'!$A$1:$AS$1,0)),"")</f>
        <v/>
      </c>
      <c r="Y364" t="str">
        <f>IF(OR($N364="",$N364=0),"",IF($N364=$E$7,'Extracted info for SC'!$J$6,IF($N364=#REF!,'Extracted info for SC'!$J$7,IF($N364=#REF!,'Extracted info for SC'!$J$8,IF($N364=#REF!,'Extracted info for SC'!$J$9,IF($N364=#REF!,'Extracted info for SC'!$J$10,IF($N364=#REF!,'Extracted info for SC'!$J$11,IF($N364=#REF!,'Extracted info for SC'!$J$12,IF($N364=#REF!,'Extracted info for SC'!$J$13,IF($N364=#REF!,'Extracted info for SC'!$J$14,IF($N364=#REF!,'Extracted info for SC'!$J$15,IF($N364=#REF!,'Extracted info for SC'!$J$16,IF($N364=#REF!,'Extracted info for SC'!$J$17,IF($N364=#REF!,'Extracted info for SC'!$J$18,""))))))))))))))</f>
        <v/>
      </c>
      <c r="AA364" t="str">
        <f t="shared" si="83"/>
        <v/>
      </c>
      <c r="AB364" t="str">
        <f t="shared" si="84"/>
        <v/>
      </c>
      <c r="AC364" t="e">
        <f t="shared" ca="1" si="85"/>
        <v>#VALUE!</v>
      </c>
      <c r="AD364" t="str" cm="1">
        <f t="array" aca="1" ref="AD364" ca="1">IFERROR(IF((LEFT(INDIRECT("$F"&amp;$S364),4))="GOTS",IF($G364="Organic","GOTS_Organic_raw",(IF($G364="Responsible","GOTS_Responsible",(IF($G364="No Attribute (Conventional)","GOTS_conventional",(IF($G364="Recycled Pre/Post-Consumer","GOTS_pre_post",(IF($G364="In-Conversion","GOTS_in_conversion",(IF($G364="Sustainably Sourced","Sustainably_sourced",(IF($G364="Recycled pre-consumer organic","GOTS_recycled_organic",""))))))))))))),IF($G364="Organic","Organic",(IF($G364="Responsible","Responsible",(IF($G364="No Attribute (Conventional)","No_Attribute_Conventional",(IF($G364="Recycled Pre/Post-Consumer","Recycled_Pre_Post_Consumer",(IF($G364="In-Conversion","In_Conversion",(IF($G364="Recycled Pre-Consumer","Recycled_Pre_Consumer",(IF($G364="Recycled Post-Consumer","Recycled_Post_Consumer",(IF($G364="Sustainably Sourced","Sustainably_sourced",(IF($G364="Recycled pre-consumer organic","GOTS_recycled_organic","")))))))))))))))))),"")</f>
        <v/>
      </c>
      <c r="AE364" t="e" cm="1">
        <f t="array" aca="1" ref="AE364" ca="1">IF($I364="",IF(INDIRECT("$F"&amp;$S364)="","",IF(LEFT(INDIRECT("$F"&amp;$S364),3)="GRS","GRS_RCS_RM",IF((LEFT(INDIRECT("$F"&amp;$S364),3))="RCS","GRS_RCS_RM",IF(INDIRECT("$F"&amp;$S364)="OCS (No Label)","OCS_Conversion_RM",IF(LEFT(INDIRECT("$F"&amp;$S364),3)="OCS","OCS_RM",IF(RIGHT(INDIRECT("$F"&amp;$S364),10)="conversion","GOTS_RM_conversion",IF((LEFT(INDIRECT("$F"&amp;$S364),4))="GOTS","GOTS_RM","Responsible_RM"))))))),"DELETERM")</f>
        <v>#VALUE!</v>
      </c>
      <c r="AF364" t="e" cm="1">
        <f t="array" aca="1" ref="AF364" ca="1">IF($S364="","",INDIRECT("$Z"&amp;$S364))</f>
        <v>#VALUE!</v>
      </c>
      <c r="AG364" t="str">
        <f t="shared" si="86"/>
        <v/>
      </c>
      <c r="AH364" t="str" cm="1">
        <f t="array" aca="1" ref="AH364" ca="1">IFERROR(INDIRECT("$ag"&amp;S364),"")</f>
        <v/>
      </c>
      <c r="AI364" t="e" cm="1">
        <f t="array" aca="1" ref="AI364" ca="1">INDIRECT("O"&amp;S364)</f>
        <v>#VALUE!</v>
      </c>
      <c r="AJ364" t="str">
        <f t="shared" si="87"/>
        <v/>
      </c>
    </row>
    <row r="365" spans="1:36" ht="16.5" customHeight="1">
      <c r="A365" s="129"/>
      <c r="B365" s="134"/>
      <c r="C365" s="135"/>
      <c r="D365" s="146"/>
      <c r="E365" s="146"/>
      <c r="F365" s="135"/>
      <c r="G365" s="147"/>
      <c r="H365" s="147"/>
      <c r="I365" s="147"/>
      <c r="J365" s="147"/>
      <c r="K365" s="38"/>
      <c r="L365" s="143"/>
      <c r="M365" s="143"/>
      <c r="N365" s="61"/>
      <c r="O365" s="314"/>
      <c r="Q365" t="str">
        <f t="shared" si="82"/>
        <v/>
      </c>
      <c r="S365" t="e">
        <f t="shared" ca="1" si="91"/>
        <v>#VALUE!</v>
      </c>
      <c r="T365" t="e">
        <f t="shared" ca="1" si="88"/>
        <v>#VALUE!</v>
      </c>
      <c r="U365">
        <f t="shared" si="92"/>
        <v>300</v>
      </c>
      <c r="V365">
        <v>25.166666666668601</v>
      </c>
      <c r="W365">
        <f t="shared" si="95"/>
        <v>25</v>
      </c>
      <c r="X365" t="str" cm="1">
        <f t="array" aca="1" ref="X365" ca="1">IFERROR(INDEX('PC&amp;PD'!$A$1:$AS$19,ROW('PC&amp;PD'!$A$19),MATCH(INDIRECT(T365),'PC&amp;PD'!$A$1:$AS$1,0)),"")</f>
        <v/>
      </c>
      <c r="Y365" t="str">
        <f>IF(OR($N365="",$N365=0),"",IF($N365=$E$7,'Extracted info for SC'!$J$6,IF($N365=#REF!,'Extracted info for SC'!$J$7,IF($N365=#REF!,'Extracted info for SC'!$J$8,IF($N365=#REF!,'Extracted info for SC'!$J$9,IF($N365=#REF!,'Extracted info for SC'!$J$10,IF($N365=#REF!,'Extracted info for SC'!$J$11,IF($N365=#REF!,'Extracted info for SC'!$J$12,IF($N365=#REF!,'Extracted info for SC'!$J$13,IF($N365=#REF!,'Extracted info for SC'!$J$14,IF($N365=#REF!,'Extracted info for SC'!$J$15,IF($N365=#REF!,'Extracted info for SC'!$J$16,IF($N365=#REF!,'Extracted info for SC'!$J$17,IF($N365=#REF!,'Extracted info for SC'!$J$18,""))))))))))))))</f>
        <v/>
      </c>
      <c r="AA365" t="str">
        <f t="shared" si="83"/>
        <v/>
      </c>
      <c r="AB365" t="str">
        <f t="shared" si="84"/>
        <v/>
      </c>
      <c r="AC365" t="e">
        <f t="shared" ca="1" si="85"/>
        <v>#VALUE!</v>
      </c>
      <c r="AD365" t="str" cm="1">
        <f t="array" aca="1" ref="AD365" ca="1">IFERROR(IF((LEFT(INDIRECT("$F"&amp;$S365),4))="GOTS",IF($G365="Organic","GOTS_Organic_raw",(IF($G365="Responsible","GOTS_Responsible",(IF($G365="No Attribute (Conventional)","GOTS_conventional",(IF($G365="Recycled Pre/Post-Consumer","GOTS_pre_post",(IF($G365="In-Conversion","GOTS_in_conversion",(IF($G365="Sustainably Sourced","Sustainably_sourced",(IF($G365="Recycled pre-consumer organic","GOTS_recycled_organic",""))))))))))))),IF($G365="Organic","Organic",(IF($G365="Responsible","Responsible",(IF($G365="No Attribute (Conventional)","No_Attribute_Conventional",(IF($G365="Recycled Pre/Post-Consumer","Recycled_Pre_Post_Consumer",(IF($G365="In-Conversion","In_Conversion",(IF($G365="Recycled Pre-Consumer","Recycled_Pre_Consumer",(IF($G365="Recycled Post-Consumer","Recycled_Post_Consumer",(IF($G365="Sustainably Sourced","Sustainably_sourced",(IF($G365="Recycled pre-consumer organic","GOTS_recycled_organic","")))))))))))))))))),"")</f>
        <v/>
      </c>
      <c r="AE365" t="e" cm="1">
        <f t="array" aca="1" ref="AE365" ca="1">IF($I365="",IF(INDIRECT("$F"&amp;$S365)="","",IF(LEFT(INDIRECT("$F"&amp;$S365),3)="GRS","GRS_RCS_RM",IF((LEFT(INDIRECT("$F"&amp;$S365),3))="RCS","GRS_RCS_RM",IF(INDIRECT("$F"&amp;$S365)="OCS (No Label)","OCS_Conversion_RM",IF(LEFT(INDIRECT("$F"&amp;$S365),3)="OCS","OCS_RM",IF(RIGHT(INDIRECT("$F"&amp;$S365),10)="conversion","GOTS_RM_conversion",IF((LEFT(INDIRECT("$F"&amp;$S365),4))="GOTS","GOTS_RM","Responsible_RM"))))))),"DELETERM")</f>
        <v>#VALUE!</v>
      </c>
      <c r="AF365" t="e" cm="1">
        <f t="array" aca="1" ref="AF365" ca="1">IF($S365="","",INDIRECT("$Z"&amp;$S365))</f>
        <v>#VALUE!</v>
      </c>
      <c r="AG365" t="str">
        <f t="shared" si="86"/>
        <v/>
      </c>
      <c r="AH365" t="str" cm="1">
        <f t="array" aca="1" ref="AH365" ca="1">IFERROR(INDIRECT("$ag"&amp;S365),"")</f>
        <v/>
      </c>
      <c r="AI365" t="e" cm="1">
        <f t="array" aca="1" ref="AI365" ca="1">INDIRECT("O"&amp;S365)</f>
        <v>#VALUE!</v>
      </c>
      <c r="AJ365" t="str">
        <f t="shared" si="87"/>
        <v/>
      </c>
    </row>
    <row r="366" spans="1:36" ht="16.5" customHeight="1">
      <c r="A366" s="129"/>
      <c r="B366" s="134"/>
      <c r="C366" s="135"/>
      <c r="D366" s="146"/>
      <c r="E366" s="146"/>
      <c r="F366" s="135"/>
      <c r="G366" s="147"/>
      <c r="H366" s="147"/>
      <c r="I366" s="147"/>
      <c r="J366" s="147"/>
      <c r="K366" s="38"/>
      <c r="L366" s="143"/>
      <c r="M366" s="143"/>
      <c r="N366" s="61"/>
      <c r="O366" s="314"/>
      <c r="Q366" t="str">
        <f t="shared" si="82"/>
        <v/>
      </c>
      <c r="S366" t="e">
        <f t="shared" ca="1" si="91"/>
        <v>#VALUE!</v>
      </c>
      <c r="T366" t="e">
        <f t="shared" ca="1" si="88"/>
        <v>#VALUE!</v>
      </c>
      <c r="U366">
        <f t="shared" si="92"/>
        <v>300</v>
      </c>
      <c r="V366">
        <v>25.250000000001901</v>
      </c>
      <c r="W366">
        <f t="shared" si="95"/>
        <v>25</v>
      </c>
      <c r="X366" t="str" cm="1">
        <f t="array" aca="1" ref="X366" ca="1">IFERROR(INDEX('PC&amp;PD'!$A$1:$AS$19,ROW('PC&amp;PD'!$A$19),MATCH(INDIRECT(T366),'PC&amp;PD'!$A$1:$AS$1,0)),"")</f>
        <v/>
      </c>
      <c r="Y366" t="str">
        <f>IF(OR($N366="",$N366=0),"",IF($N366=$E$7,'Extracted info for SC'!$J$6,IF($N366=#REF!,'Extracted info for SC'!$J$7,IF($N366=#REF!,'Extracted info for SC'!$J$8,IF($N366=#REF!,'Extracted info for SC'!$J$9,IF($N366=#REF!,'Extracted info for SC'!$J$10,IF($N366=#REF!,'Extracted info for SC'!$J$11,IF($N366=#REF!,'Extracted info for SC'!$J$12,IF($N366=#REF!,'Extracted info for SC'!$J$13,IF($N366=#REF!,'Extracted info for SC'!$J$14,IF($N366=#REF!,'Extracted info for SC'!$J$15,IF($N366=#REF!,'Extracted info for SC'!$J$16,IF($N366=#REF!,'Extracted info for SC'!$J$17,IF($N366=#REF!,'Extracted info for SC'!$J$18,""))))))))))))))</f>
        <v/>
      </c>
      <c r="AA366" t="str">
        <f t="shared" si="83"/>
        <v/>
      </c>
      <c r="AB366" t="str">
        <f t="shared" si="84"/>
        <v/>
      </c>
      <c r="AC366" t="e">
        <f t="shared" ca="1" si="85"/>
        <v>#VALUE!</v>
      </c>
      <c r="AD366" t="str" cm="1">
        <f t="array" aca="1" ref="AD366" ca="1">IFERROR(IF((LEFT(INDIRECT("$F"&amp;$S366),4))="GOTS",IF($G366="Organic","GOTS_Organic_raw",(IF($G366="Responsible","GOTS_Responsible",(IF($G366="No Attribute (Conventional)","GOTS_conventional",(IF($G366="Recycled Pre/Post-Consumer","GOTS_pre_post",(IF($G366="In-Conversion","GOTS_in_conversion",(IF($G366="Sustainably Sourced","Sustainably_sourced",(IF($G366="Recycled pre-consumer organic","GOTS_recycled_organic",""))))))))))))),IF($G366="Organic","Organic",(IF($G366="Responsible","Responsible",(IF($G366="No Attribute (Conventional)","No_Attribute_Conventional",(IF($G366="Recycled Pre/Post-Consumer","Recycled_Pre_Post_Consumer",(IF($G366="In-Conversion","In_Conversion",(IF($G366="Recycled Pre-Consumer","Recycled_Pre_Consumer",(IF($G366="Recycled Post-Consumer","Recycled_Post_Consumer",(IF($G366="Sustainably Sourced","Sustainably_sourced",(IF($G366="Recycled pre-consumer organic","GOTS_recycled_organic","")))))))))))))))))),"")</f>
        <v/>
      </c>
      <c r="AE366" t="e" cm="1">
        <f t="array" aca="1" ref="AE366" ca="1">IF($I366="",IF(INDIRECT("$F"&amp;$S366)="","",IF(LEFT(INDIRECT("$F"&amp;$S366),3)="GRS","GRS_RCS_RM",IF((LEFT(INDIRECT("$F"&amp;$S366),3))="RCS","GRS_RCS_RM",IF(INDIRECT("$F"&amp;$S366)="OCS (No Label)","OCS_Conversion_RM",IF(LEFT(INDIRECT("$F"&amp;$S366),3)="OCS","OCS_RM",IF(RIGHT(INDIRECT("$F"&amp;$S366),10)="conversion","GOTS_RM_conversion",IF((LEFT(INDIRECT("$F"&amp;$S366),4))="GOTS","GOTS_RM","Responsible_RM"))))))),"DELETERM")</f>
        <v>#VALUE!</v>
      </c>
      <c r="AF366" t="e" cm="1">
        <f t="array" aca="1" ref="AF366" ca="1">IF($S366="","",INDIRECT("$Z"&amp;$S366))</f>
        <v>#VALUE!</v>
      </c>
      <c r="AG366" t="str">
        <f t="shared" si="86"/>
        <v/>
      </c>
      <c r="AH366" t="str" cm="1">
        <f t="array" aca="1" ref="AH366" ca="1">IFERROR(INDIRECT("$ag"&amp;S366),"")</f>
        <v/>
      </c>
      <c r="AI366" t="e" cm="1">
        <f t="array" aca="1" ref="AI366" ca="1">INDIRECT("O"&amp;S366)</f>
        <v>#VALUE!</v>
      </c>
      <c r="AJ366" t="str">
        <f t="shared" si="87"/>
        <v/>
      </c>
    </row>
    <row r="367" spans="1:36" ht="16.5" customHeight="1">
      <c r="A367" s="129"/>
      <c r="B367" s="134"/>
      <c r="C367" s="135"/>
      <c r="D367" s="146"/>
      <c r="E367" s="146"/>
      <c r="F367" s="135"/>
      <c r="G367" s="147"/>
      <c r="H367" s="147"/>
      <c r="I367" s="147"/>
      <c r="J367" s="147"/>
      <c r="K367" s="38"/>
      <c r="L367" s="143"/>
      <c r="M367" s="143"/>
      <c r="N367" s="61"/>
      <c r="O367" s="314"/>
      <c r="Q367" t="str">
        <f t="shared" si="82"/>
        <v/>
      </c>
      <c r="S367" t="e">
        <f t="shared" ca="1" si="91"/>
        <v>#VALUE!</v>
      </c>
      <c r="T367" t="e">
        <f t="shared" ca="1" si="88"/>
        <v>#VALUE!</v>
      </c>
      <c r="U367">
        <f t="shared" si="92"/>
        <v>300</v>
      </c>
      <c r="V367">
        <v>25.3333333333353</v>
      </c>
      <c r="W367">
        <f t="shared" si="95"/>
        <v>25</v>
      </c>
      <c r="X367" t="str" cm="1">
        <f t="array" aca="1" ref="X367" ca="1">IFERROR(INDEX('PC&amp;PD'!$A$1:$AS$19,ROW('PC&amp;PD'!$A$19),MATCH(INDIRECT(T367),'PC&amp;PD'!$A$1:$AS$1,0)),"")</f>
        <v/>
      </c>
      <c r="Y367" t="str">
        <f>IF(OR($N367="",$N367=0),"",IF($N367=$E$7,'Extracted info for SC'!$J$6,IF($N367=#REF!,'Extracted info for SC'!$J$7,IF($N367=#REF!,'Extracted info for SC'!$J$8,IF($N367=#REF!,'Extracted info for SC'!$J$9,IF($N367=#REF!,'Extracted info for SC'!$J$10,IF($N367=#REF!,'Extracted info for SC'!$J$11,IF($N367=#REF!,'Extracted info for SC'!$J$12,IF($N367=#REF!,'Extracted info for SC'!$J$13,IF($N367=#REF!,'Extracted info for SC'!$J$14,IF($N367=#REF!,'Extracted info for SC'!$J$15,IF($N367=#REF!,'Extracted info for SC'!$J$16,IF($N367=#REF!,'Extracted info for SC'!$J$17,IF($N367=#REF!,'Extracted info for SC'!$J$18,""))))))))))))))</f>
        <v/>
      </c>
      <c r="AA367" t="str">
        <f t="shared" si="83"/>
        <v/>
      </c>
      <c r="AB367" t="str">
        <f t="shared" si="84"/>
        <v/>
      </c>
      <c r="AC367" t="e">
        <f t="shared" ca="1" si="85"/>
        <v>#VALUE!</v>
      </c>
      <c r="AD367" t="str" cm="1">
        <f t="array" aca="1" ref="AD367" ca="1">IFERROR(IF((LEFT(INDIRECT("$F"&amp;$S367),4))="GOTS",IF($G367="Organic","GOTS_Organic_raw",(IF($G367="Responsible","GOTS_Responsible",(IF($G367="No Attribute (Conventional)","GOTS_conventional",(IF($G367="Recycled Pre/Post-Consumer","GOTS_pre_post",(IF($G367="In-Conversion","GOTS_in_conversion",(IF($G367="Sustainably Sourced","Sustainably_sourced",(IF($G367="Recycled pre-consumer organic","GOTS_recycled_organic",""))))))))))))),IF($G367="Organic","Organic",(IF($G367="Responsible","Responsible",(IF($G367="No Attribute (Conventional)","No_Attribute_Conventional",(IF($G367="Recycled Pre/Post-Consumer","Recycled_Pre_Post_Consumer",(IF($G367="In-Conversion","In_Conversion",(IF($G367="Recycled Pre-Consumer","Recycled_Pre_Consumer",(IF($G367="Recycled Post-Consumer","Recycled_Post_Consumer",(IF($G367="Sustainably Sourced","Sustainably_sourced",(IF($G367="Recycled pre-consumer organic","GOTS_recycled_organic","")))))))))))))))))),"")</f>
        <v/>
      </c>
      <c r="AE367" t="e" cm="1">
        <f t="array" aca="1" ref="AE367" ca="1">IF($I367="",IF(INDIRECT("$F"&amp;$S367)="","",IF(LEFT(INDIRECT("$F"&amp;$S367),3)="GRS","GRS_RCS_RM",IF((LEFT(INDIRECT("$F"&amp;$S367),3))="RCS","GRS_RCS_RM",IF(INDIRECT("$F"&amp;$S367)="OCS (No Label)","OCS_Conversion_RM",IF(LEFT(INDIRECT("$F"&amp;$S367),3)="OCS","OCS_RM",IF(RIGHT(INDIRECT("$F"&amp;$S367),10)="conversion","GOTS_RM_conversion",IF((LEFT(INDIRECT("$F"&amp;$S367),4))="GOTS","GOTS_RM","Responsible_RM"))))))),"DELETERM")</f>
        <v>#VALUE!</v>
      </c>
      <c r="AF367" t="e" cm="1">
        <f t="array" aca="1" ref="AF367" ca="1">IF($S367="","",INDIRECT("$Z"&amp;$S367))</f>
        <v>#VALUE!</v>
      </c>
      <c r="AG367" t="str">
        <f t="shared" si="86"/>
        <v/>
      </c>
      <c r="AH367" t="str" cm="1">
        <f t="array" aca="1" ref="AH367" ca="1">IFERROR(INDIRECT("$ag"&amp;S367),"")</f>
        <v/>
      </c>
      <c r="AI367" t="e" cm="1">
        <f t="array" aca="1" ref="AI367" ca="1">INDIRECT("O"&amp;S367)</f>
        <v>#VALUE!</v>
      </c>
      <c r="AJ367" t="str">
        <f t="shared" si="87"/>
        <v/>
      </c>
    </row>
    <row r="368" spans="1:36" ht="16.5" customHeight="1">
      <c r="A368" s="129"/>
      <c r="B368" s="134"/>
      <c r="C368" s="135"/>
      <c r="D368" s="146"/>
      <c r="E368" s="146"/>
      <c r="F368" s="135"/>
      <c r="G368" s="147"/>
      <c r="H368" s="147"/>
      <c r="I368" s="147"/>
      <c r="J368" s="147"/>
      <c r="K368" s="38"/>
      <c r="L368" s="143"/>
      <c r="M368" s="143"/>
      <c r="N368" s="61"/>
      <c r="O368" s="314"/>
      <c r="Q368" t="str">
        <f t="shared" si="82"/>
        <v/>
      </c>
      <c r="S368" t="e">
        <f t="shared" ca="1" si="91"/>
        <v>#VALUE!</v>
      </c>
      <c r="T368" t="e">
        <f t="shared" ca="1" si="88"/>
        <v>#VALUE!</v>
      </c>
      <c r="U368">
        <f t="shared" si="92"/>
        <v>300</v>
      </c>
      <c r="V368">
        <v>25.416666666668601</v>
      </c>
      <c r="W368">
        <f t="shared" si="95"/>
        <v>25</v>
      </c>
      <c r="X368" t="str" cm="1">
        <f t="array" aca="1" ref="X368" ca="1">IFERROR(INDEX('PC&amp;PD'!$A$1:$AS$19,ROW('PC&amp;PD'!$A$19),MATCH(INDIRECT(T368),'PC&amp;PD'!$A$1:$AS$1,0)),"")</f>
        <v/>
      </c>
      <c r="Y368" t="str">
        <f>IF(OR($N368="",$N368=0),"",IF($N368=$E$7,'Extracted info for SC'!$J$6,IF($N368=#REF!,'Extracted info for SC'!$J$7,IF($N368=#REF!,'Extracted info for SC'!$J$8,IF($N368=#REF!,'Extracted info for SC'!$J$9,IF($N368=#REF!,'Extracted info for SC'!$J$10,IF($N368=#REF!,'Extracted info for SC'!$J$11,IF($N368=#REF!,'Extracted info for SC'!$J$12,IF($N368=#REF!,'Extracted info for SC'!$J$13,IF($N368=#REF!,'Extracted info for SC'!$J$14,IF($N368=#REF!,'Extracted info for SC'!$J$15,IF($N368=#REF!,'Extracted info for SC'!$J$16,IF($N368=#REF!,'Extracted info for SC'!$J$17,IF($N368=#REF!,'Extracted info for SC'!$J$18,""))))))))))))))</f>
        <v/>
      </c>
      <c r="AA368" t="str">
        <f t="shared" si="83"/>
        <v/>
      </c>
      <c r="AB368" t="str">
        <f t="shared" si="84"/>
        <v/>
      </c>
      <c r="AC368" t="e">
        <f t="shared" ca="1" si="85"/>
        <v>#VALUE!</v>
      </c>
      <c r="AD368" t="str" cm="1">
        <f t="array" aca="1" ref="AD368" ca="1">IFERROR(IF((LEFT(INDIRECT("$F"&amp;$S368),4))="GOTS",IF($G368="Organic","GOTS_Organic_raw",(IF($G368="Responsible","GOTS_Responsible",(IF($G368="No Attribute (Conventional)","GOTS_conventional",(IF($G368="Recycled Pre/Post-Consumer","GOTS_pre_post",(IF($G368="In-Conversion","GOTS_in_conversion",(IF($G368="Sustainably Sourced","Sustainably_sourced",(IF($G368="Recycled pre-consumer organic","GOTS_recycled_organic",""))))))))))))),IF($G368="Organic","Organic",(IF($G368="Responsible","Responsible",(IF($G368="No Attribute (Conventional)","No_Attribute_Conventional",(IF($G368="Recycled Pre/Post-Consumer","Recycled_Pre_Post_Consumer",(IF($G368="In-Conversion","In_Conversion",(IF($G368="Recycled Pre-Consumer","Recycled_Pre_Consumer",(IF($G368="Recycled Post-Consumer","Recycled_Post_Consumer",(IF($G368="Sustainably Sourced","Sustainably_sourced",(IF($G368="Recycled pre-consumer organic","GOTS_recycled_organic","")))))))))))))))))),"")</f>
        <v/>
      </c>
      <c r="AE368" t="e" cm="1">
        <f t="array" aca="1" ref="AE368" ca="1">IF($I368="",IF(INDIRECT("$F"&amp;$S368)="","",IF(LEFT(INDIRECT("$F"&amp;$S368),3)="GRS","GRS_RCS_RM",IF((LEFT(INDIRECT("$F"&amp;$S368),3))="RCS","GRS_RCS_RM",IF(INDIRECT("$F"&amp;$S368)="OCS (No Label)","OCS_Conversion_RM",IF(LEFT(INDIRECT("$F"&amp;$S368),3)="OCS","OCS_RM",IF(RIGHT(INDIRECT("$F"&amp;$S368),10)="conversion","GOTS_RM_conversion",IF((LEFT(INDIRECT("$F"&amp;$S368),4))="GOTS","GOTS_RM","Responsible_RM"))))))),"DELETERM")</f>
        <v>#VALUE!</v>
      </c>
      <c r="AF368" t="e" cm="1">
        <f t="array" aca="1" ref="AF368" ca="1">IF($S368="","",INDIRECT("$Z"&amp;$S368))</f>
        <v>#VALUE!</v>
      </c>
      <c r="AG368" t="str">
        <f t="shared" si="86"/>
        <v/>
      </c>
      <c r="AH368" t="str" cm="1">
        <f t="array" aca="1" ref="AH368" ca="1">IFERROR(INDIRECT("$ag"&amp;S368),"")</f>
        <v/>
      </c>
      <c r="AI368" t="e" cm="1">
        <f t="array" aca="1" ref="AI368" ca="1">INDIRECT("O"&amp;S368)</f>
        <v>#VALUE!</v>
      </c>
      <c r="AJ368" t="str">
        <f t="shared" si="87"/>
        <v/>
      </c>
    </row>
    <row r="369" spans="1:36" ht="16.5" customHeight="1">
      <c r="A369" s="130"/>
      <c r="B369" s="136"/>
      <c r="C369" s="137"/>
      <c r="D369" s="146"/>
      <c r="E369" s="146"/>
      <c r="F369" s="137"/>
      <c r="G369" s="147"/>
      <c r="H369" s="147"/>
      <c r="I369" s="147"/>
      <c r="J369" s="147"/>
      <c r="K369" s="38"/>
      <c r="L369" s="144"/>
      <c r="M369" s="144"/>
      <c r="N369" s="61"/>
      <c r="O369" s="314"/>
      <c r="Q369" t="str">
        <f t="shared" si="82"/>
        <v/>
      </c>
      <c r="S369" t="e">
        <f t="shared" ca="1" si="91"/>
        <v>#VALUE!</v>
      </c>
      <c r="T369" t="e">
        <f t="shared" ca="1" si="88"/>
        <v>#VALUE!</v>
      </c>
      <c r="U369">
        <f t="shared" si="92"/>
        <v>300</v>
      </c>
      <c r="V369">
        <v>25.500000000001901</v>
      </c>
      <c r="W369">
        <f t="shared" si="95"/>
        <v>25</v>
      </c>
      <c r="X369" t="str" cm="1">
        <f t="array" aca="1" ref="X369" ca="1">IFERROR(INDEX('PC&amp;PD'!$A$1:$AS$19,ROW('PC&amp;PD'!$A$19),MATCH(INDIRECT(T369),'PC&amp;PD'!$A$1:$AS$1,0)),"")</f>
        <v/>
      </c>
      <c r="Y369" t="str">
        <f>IF(OR($N369="",$N369=0),"",IF($N369=$E$7,'Extracted info for SC'!$J$6,IF($N369=#REF!,'Extracted info for SC'!$J$7,IF($N369=#REF!,'Extracted info for SC'!$J$8,IF($N369=#REF!,'Extracted info for SC'!$J$9,IF($N369=#REF!,'Extracted info for SC'!$J$10,IF($N369=#REF!,'Extracted info for SC'!$J$11,IF($N369=#REF!,'Extracted info for SC'!$J$12,IF($N369=#REF!,'Extracted info for SC'!$J$13,IF($N369=#REF!,'Extracted info for SC'!$J$14,IF($N369=#REF!,'Extracted info for SC'!$J$15,IF($N369=#REF!,'Extracted info for SC'!$J$16,IF($N369=#REF!,'Extracted info for SC'!$J$17,IF($N369=#REF!,'Extracted info for SC'!$J$18,""))))))))))))))</f>
        <v/>
      </c>
      <c r="AA369" t="str">
        <f t="shared" si="83"/>
        <v/>
      </c>
      <c r="AB369" t="str">
        <f t="shared" si="84"/>
        <v/>
      </c>
      <c r="AC369" t="e">
        <f t="shared" ca="1" si="85"/>
        <v>#VALUE!</v>
      </c>
      <c r="AD369" t="str" cm="1">
        <f t="array" aca="1" ref="AD369" ca="1">IFERROR(IF((LEFT(INDIRECT("$F"&amp;$S369),4))="GOTS",IF($G369="Organic","GOTS_Organic_raw",(IF($G369="Responsible","GOTS_Responsible",(IF($G369="No Attribute (Conventional)","GOTS_conventional",(IF($G369="Recycled Pre/Post-Consumer","GOTS_pre_post",(IF($G369="In-Conversion","GOTS_in_conversion",(IF($G369="Sustainably Sourced","Sustainably_sourced",(IF($G369="Recycled pre-consumer organic","GOTS_recycled_organic",""))))))))))))),IF($G369="Organic","Organic",(IF($G369="Responsible","Responsible",(IF($G369="No Attribute (Conventional)","No_Attribute_Conventional",(IF($G369="Recycled Pre/Post-Consumer","Recycled_Pre_Post_Consumer",(IF($G369="In-Conversion","In_Conversion",(IF($G369="Recycled Pre-Consumer","Recycled_Pre_Consumer",(IF($G369="Recycled Post-Consumer","Recycled_Post_Consumer",(IF($G369="Sustainably Sourced","Sustainably_sourced",(IF($G369="Recycled pre-consumer organic","GOTS_recycled_organic","")))))))))))))))))),"")</f>
        <v/>
      </c>
      <c r="AE369" t="e" cm="1">
        <f t="array" aca="1" ref="AE369" ca="1">IF($I369="",IF(INDIRECT("$F"&amp;$S369)="","",IF(LEFT(INDIRECT("$F"&amp;$S369),3)="GRS","GRS_RCS_RM",IF((LEFT(INDIRECT("$F"&amp;$S369),3))="RCS","GRS_RCS_RM",IF(INDIRECT("$F"&amp;$S369)="OCS (No Label)","OCS_Conversion_RM",IF(LEFT(INDIRECT("$F"&amp;$S369),3)="OCS","OCS_RM",IF(RIGHT(INDIRECT("$F"&amp;$S369),10)="conversion","GOTS_RM_conversion",IF((LEFT(INDIRECT("$F"&amp;$S369),4))="GOTS","GOTS_RM","Responsible_RM"))))))),"DELETERM")</f>
        <v>#VALUE!</v>
      </c>
      <c r="AF369" t="e" cm="1">
        <f t="array" aca="1" ref="AF369" ca="1">IF($S369="","",INDIRECT("$Z"&amp;$S369))</f>
        <v>#VALUE!</v>
      </c>
      <c r="AG369" t="str">
        <f t="shared" si="86"/>
        <v/>
      </c>
      <c r="AH369" t="str" cm="1">
        <f t="array" aca="1" ref="AH369" ca="1">IFERROR(INDIRECT("$ag"&amp;S369),"")</f>
        <v/>
      </c>
      <c r="AI369" t="e" cm="1">
        <f t="array" aca="1" ref="AI369" ca="1">INDIRECT("O"&amp;S369)</f>
        <v>#VALUE!</v>
      </c>
      <c r="AJ369" t="str">
        <f t="shared" si="87"/>
        <v/>
      </c>
    </row>
    <row r="370" spans="1:36" ht="16.5" customHeight="1">
      <c r="A370" s="130"/>
      <c r="B370" s="136"/>
      <c r="C370" s="137"/>
      <c r="D370" s="146"/>
      <c r="E370" s="146"/>
      <c r="F370" s="137"/>
      <c r="G370" s="147"/>
      <c r="H370" s="147"/>
      <c r="I370" s="147"/>
      <c r="J370" s="147"/>
      <c r="K370" s="38"/>
      <c r="L370" s="144"/>
      <c r="M370" s="144"/>
      <c r="N370" s="61"/>
      <c r="O370" s="314"/>
      <c r="Q370" t="str">
        <f t="shared" si="82"/>
        <v/>
      </c>
      <c r="S370" t="e">
        <f t="shared" ca="1" si="91"/>
        <v>#VALUE!</v>
      </c>
      <c r="T370" t="e">
        <f t="shared" ca="1" si="88"/>
        <v>#VALUE!</v>
      </c>
      <c r="U370">
        <f t="shared" si="92"/>
        <v>300</v>
      </c>
      <c r="V370">
        <v>25.5833333333353</v>
      </c>
      <c r="W370">
        <f t="shared" si="95"/>
        <v>25</v>
      </c>
      <c r="X370" t="str" cm="1">
        <f t="array" aca="1" ref="X370" ca="1">IFERROR(INDEX('PC&amp;PD'!$A$1:$AS$19,ROW('PC&amp;PD'!$A$19),MATCH(INDIRECT(T370),'PC&amp;PD'!$A$1:$AS$1,0)),"")</f>
        <v/>
      </c>
      <c r="Y370" t="str">
        <f>IF(OR($N370="",$N370=0),"",IF($N370=$E$7,'Extracted info for SC'!$J$6,IF($N370=#REF!,'Extracted info for SC'!$J$7,IF($N370=#REF!,'Extracted info for SC'!$J$8,IF($N370=#REF!,'Extracted info for SC'!$J$9,IF($N370=#REF!,'Extracted info for SC'!$J$10,IF($N370=#REF!,'Extracted info for SC'!$J$11,IF($N370=#REF!,'Extracted info for SC'!$J$12,IF($N370=#REF!,'Extracted info for SC'!$J$13,IF($N370=#REF!,'Extracted info for SC'!$J$14,IF($N370=#REF!,'Extracted info for SC'!$J$15,IF($N370=#REF!,'Extracted info for SC'!$J$16,IF($N370=#REF!,'Extracted info for SC'!$J$17,IF($N370=#REF!,'Extracted info for SC'!$J$18,""))))))))))))))</f>
        <v/>
      </c>
      <c r="AA370" t="str">
        <f t="shared" si="83"/>
        <v/>
      </c>
      <c r="AB370" t="str">
        <f t="shared" si="84"/>
        <v/>
      </c>
      <c r="AC370" t="e">
        <f t="shared" ca="1" si="85"/>
        <v>#VALUE!</v>
      </c>
      <c r="AD370" t="str" cm="1">
        <f t="array" aca="1" ref="AD370" ca="1">IFERROR(IF((LEFT(INDIRECT("$F"&amp;$S370),4))="GOTS",IF($G370="Organic","GOTS_Organic_raw",(IF($G370="Responsible","GOTS_Responsible",(IF($G370="No Attribute (Conventional)","GOTS_conventional",(IF($G370="Recycled Pre/Post-Consumer","GOTS_pre_post",(IF($G370="In-Conversion","GOTS_in_conversion",(IF($G370="Sustainably Sourced","Sustainably_sourced",(IF($G370="Recycled pre-consumer organic","GOTS_recycled_organic",""))))))))))))),IF($G370="Organic","Organic",(IF($G370="Responsible","Responsible",(IF($G370="No Attribute (Conventional)","No_Attribute_Conventional",(IF($G370="Recycled Pre/Post-Consumer","Recycled_Pre_Post_Consumer",(IF($G370="In-Conversion","In_Conversion",(IF($G370="Recycled Pre-Consumer","Recycled_Pre_Consumer",(IF($G370="Recycled Post-Consumer","Recycled_Post_Consumer",(IF($G370="Sustainably Sourced","Sustainably_sourced",(IF($G370="Recycled pre-consumer organic","GOTS_recycled_organic","")))))))))))))))))),"")</f>
        <v/>
      </c>
      <c r="AE370" t="e" cm="1">
        <f t="array" aca="1" ref="AE370" ca="1">IF($I370="",IF(INDIRECT("$F"&amp;$S370)="","",IF(LEFT(INDIRECT("$F"&amp;$S370),3)="GRS","GRS_RCS_RM",IF((LEFT(INDIRECT("$F"&amp;$S370),3))="RCS","GRS_RCS_RM",IF(INDIRECT("$F"&amp;$S370)="OCS (No Label)","OCS_Conversion_RM",IF(LEFT(INDIRECT("$F"&amp;$S370),3)="OCS","OCS_RM",IF(RIGHT(INDIRECT("$F"&amp;$S370),10)="conversion","GOTS_RM_conversion",IF((LEFT(INDIRECT("$F"&amp;$S370),4))="GOTS","GOTS_RM","Responsible_RM"))))))),"DELETERM")</f>
        <v>#VALUE!</v>
      </c>
      <c r="AF370" t="e" cm="1">
        <f t="array" aca="1" ref="AF370" ca="1">IF($S370="","",INDIRECT("$Z"&amp;$S370))</f>
        <v>#VALUE!</v>
      </c>
      <c r="AG370" t="str">
        <f t="shared" si="86"/>
        <v/>
      </c>
      <c r="AH370" t="str" cm="1">
        <f t="array" aca="1" ref="AH370" ca="1">IFERROR(INDIRECT("$ag"&amp;S370),"")</f>
        <v/>
      </c>
      <c r="AI370" t="e" cm="1">
        <f t="array" aca="1" ref="AI370" ca="1">INDIRECT("O"&amp;S370)</f>
        <v>#VALUE!</v>
      </c>
      <c r="AJ370" t="str">
        <f t="shared" si="87"/>
        <v/>
      </c>
    </row>
    <row r="371" spans="1:36" ht="16.5" customHeight="1">
      <c r="A371" s="130"/>
      <c r="B371" s="136"/>
      <c r="C371" s="137"/>
      <c r="D371" s="146"/>
      <c r="E371" s="146"/>
      <c r="F371" s="137"/>
      <c r="G371" s="147"/>
      <c r="H371" s="147"/>
      <c r="I371" s="147"/>
      <c r="J371" s="147"/>
      <c r="K371" s="38"/>
      <c r="L371" s="144"/>
      <c r="M371" s="144"/>
      <c r="N371" s="61"/>
      <c r="O371" s="314"/>
      <c r="Q371" t="str">
        <f t="shared" si="82"/>
        <v/>
      </c>
      <c r="S371" t="e">
        <f t="shared" ca="1" si="91"/>
        <v>#VALUE!</v>
      </c>
      <c r="T371" t="e">
        <f t="shared" ca="1" si="88"/>
        <v>#VALUE!</v>
      </c>
      <c r="U371">
        <f t="shared" si="92"/>
        <v>300</v>
      </c>
      <c r="V371">
        <v>25.666666666668601</v>
      </c>
      <c r="W371">
        <f t="shared" si="95"/>
        <v>25</v>
      </c>
      <c r="X371" t="str" cm="1">
        <f t="array" aca="1" ref="X371" ca="1">IFERROR(INDEX('PC&amp;PD'!$A$1:$AS$19,ROW('PC&amp;PD'!$A$19),MATCH(INDIRECT(T371),'PC&amp;PD'!$A$1:$AS$1,0)),"")</f>
        <v/>
      </c>
      <c r="Y371" t="str">
        <f>IF(OR($N371="",$N371=0),"",IF($N371=$E$7,'Extracted info for SC'!$J$6,IF($N371=#REF!,'Extracted info for SC'!$J$7,IF($N371=#REF!,'Extracted info for SC'!$J$8,IF($N371=#REF!,'Extracted info for SC'!$J$9,IF($N371=#REF!,'Extracted info for SC'!$J$10,IF($N371=#REF!,'Extracted info for SC'!$J$11,IF($N371=#REF!,'Extracted info for SC'!$J$12,IF($N371=#REF!,'Extracted info for SC'!$J$13,IF($N371=#REF!,'Extracted info for SC'!$J$14,IF($N371=#REF!,'Extracted info for SC'!$J$15,IF($N371=#REF!,'Extracted info for SC'!$J$16,IF($N371=#REF!,'Extracted info for SC'!$J$17,IF($N371=#REF!,'Extracted info for SC'!$J$18,""))))))))))))))</f>
        <v/>
      </c>
      <c r="AA371" t="str">
        <f t="shared" si="83"/>
        <v/>
      </c>
      <c r="AB371" t="str">
        <f t="shared" si="84"/>
        <v/>
      </c>
      <c r="AC371" t="e">
        <f t="shared" ca="1" si="85"/>
        <v>#VALUE!</v>
      </c>
      <c r="AD371" t="str" cm="1">
        <f t="array" aca="1" ref="AD371" ca="1">IFERROR(IF((LEFT(INDIRECT("$F"&amp;$S371),4))="GOTS",IF($G371="Organic","GOTS_Organic_raw",(IF($G371="Responsible","GOTS_Responsible",(IF($G371="No Attribute (Conventional)","GOTS_conventional",(IF($G371="Recycled Pre/Post-Consumer","GOTS_pre_post",(IF($G371="In-Conversion","GOTS_in_conversion",(IF($G371="Sustainably Sourced","Sustainably_sourced",(IF($G371="Recycled pre-consumer organic","GOTS_recycled_organic",""))))))))))))),IF($G371="Organic","Organic",(IF($G371="Responsible","Responsible",(IF($G371="No Attribute (Conventional)","No_Attribute_Conventional",(IF($G371="Recycled Pre/Post-Consumer","Recycled_Pre_Post_Consumer",(IF($G371="In-Conversion","In_Conversion",(IF($G371="Recycled Pre-Consumer","Recycled_Pre_Consumer",(IF($G371="Recycled Post-Consumer","Recycled_Post_Consumer",(IF($G371="Sustainably Sourced","Sustainably_sourced",(IF($G371="Recycled pre-consumer organic","GOTS_recycled_organic","")))))))))))))))))),"")</f>
        <v/>
      </c>
      <c r="AE371" t="e" cm="1">
        <f t="array" aca="1" ref="AE371" ca="1">IF($I371="",IF(INDIRECT("$F"&amp;$S371)="","",IF(LEFT(INDIRECT("$F"&amp;$S371),3)="GRS","GRS_RCS_RM",IF((LEFT(INDIRECT("$F"&amp;$S371),3))="RCS","GRS_RCS_RM",IF(INDIRECT("$F"&amp;$S371)="OCS (No Label)","OCS_Conversion_RM",IF(LEFT(INDIRECT("$F"&amp;$S371),3)="OCS","OCS_RM",IF(RIGHT(INDIRECT("$F"&amp;$S371),10)="conversion","GOTS_RM_conversion",IF((LEFT(INDIRECT("$F"&amp;$S371),4))="GOTS","GOTS_RM","Responsible_RM"))))))),"DELETERM")</f>
        <v>#VALUE!</v>
      </c>
      <c r="AF371" t="e" cm="1">
        <f t="array" aca="1" ref="AF371" ca="1">IF($S371="","",INDIRECT("$Z"&amp;$S371))</f>
        <v>#VALUE!</v>
      </c>
      <c r="AG371" t="str">
        <f t="shared" si="86"/>
        <v/>
      </c>
      <c r="AH371" t="str" cm="1">
        <f t="array" aca="1" ref="AH371" ca="1">IFERROR(INDIRECT("$ag"&amp;S371),"")</f>
        <v/>
      </c>
      <c r="AI371" t="e" cm="1">
        <f t="array" aca="1" ref="AI371" ca="1">INDIRECT("O"&amp;S371)</f>
        <v>#VALUE!</v>
      </c>
      <c r="AJ371" t="str">
        <f t="shared" si="87"/>
        <v/>
      </c>
    </row>
    <row r="372" spans="1:36" ht="16.5" customHeight="1">
      <c r="A372" s="130"/>
      <c r="B372" s="136"/>
      <c r="C372" s="137"/>
      <c r="D372" s="146"/>
      <c r="E372" s="146"/>
      <c r="F372" s="137"/>
      <c r="G372" s="147"/>
      <c r="H372" s="147"/>
      <c r="I372" s="147"/>
      <c r="J372" s="147"/>
      <c r="K372" s="38"/>
      <c r="L372" s="144"/>
      <c r="M372" s="144"/>
      <c r="N372" s="61"/>
      <c r="O372" s="314"/>
      <c r="Q372" t="str">
        <f t="shared" si="82"/>
        <v/>
      </c>
      <c r="S372" t="e">
        <f t="shared" ca="1" si="91"/>
        <v>#VALUE!</v>
      </c>
      <c r="T372" t="e">
        <f t="shared" ca="1" si="88"/>
        <v>#VALUE!</v>
      </c>
      <c r="U372">
        <f t="shared" si="92"/>
        <v>300</v>
      </c>
      <c r="V372">
        <v>25.750000000002</v>
      </c>
      <c r="W372">
        <f t="shared" si="95"/>
        <v>25</v>
      </c>
      <c r="X372" t="str" cm="1">
        <f t="array" aca="1" ref="X372" ca="1">IFERROR(INDEX('PC&amp;PD'!$A$1:$AS$19,ROW('PC&amp;PD'!$A$19),MATCH(INDIRECT(T372),'PC&amp;PD'!$A$1:$AS$1,0)),"")</f>
        <v/>
      </c>
      <c r="Y372" t="str">
        <f>IF(OR($N372="",$N372=0),"",IF($N372=$E$7,'Extracted info for SC'!$J$6,IF($N372=#REF!,'Extracted info for SC'!$J$7,IF($N372=#REF!,'Extracted info for SC'!$J$8,IF($N372=#REF!,'Extracted info for SC'!$J$9,IF($N372=#REF!,'Extracted info for SC'!$J$10,IF($N372=#REF!,'Extracted info for SC'!$J$11,IF($N372=#REF!,'Extracted info for SC'!$J$12,IF($N372=#REF!,'Extracted info for SC'!$J$13,IF($N372=#REF!,'Extracted info for SC'!$J$14,IF($N372=#REF!,'Extracted info for SC'!$J$15,IF($N372=#REF!,'Extracted info for SC'!$J$16,IF($N372=#REF!,'Extracted info for SC'!$J$17,IF($N372=#REF!,'Extracted info for SC'!$J$18,""))))))))))))))</f>
        <v/>
      </c>
      <c r="AA372" t="str">
        <f t="shared" si="83"/>
        <v/>
      </c>
      <c r="AB372" t="str">
        <f t="shared" si="84"/>
        <v/>
      </c>
      <c r="AC372" t="e">
        <f t="shared" ca="1" si="85"/>
        <v>#VALUE!</v>
      </c>
      <c r="AD372" t="str" cm="1">
        <f t="array" aca="1" ref="AD372" ca="1">IFERROR(IF((LEFT(INDIRECT("$F"&amp;$S372),4))="GOTS",IF($G372="Organic","GOTS_Organic_raw",(IF($G372="Responsible","GOTS_Responsible",(IF($G372="No Attribute (Conventional)","GOTS_conventional",(IF($G372="Recycled Pre/Post-Consumer","GOTS_pre_post",(IF($G372="In-Conversion","GOTS_in_conversion",(IF($G372="Sustainably Sourced","Sustainably_sourced",(IF($G372="Recycled pre-consumer organic","GOTS_recycled_organic",""))))))))))))),IF($G372="Organic","Organic",(IF($G372="Responsible","Responsible",(IF($G372="No Attribute (Conventional)","No_Attribute_Conventional",(IF($G372="Recycled Pre/Post-Consumer","Recycled_Pre_Post_Consumer",(IF($G372="In-Conversion","In_Conversion",(IF($G372="Recycled Pre-Consumer","Recycled_Pre_Consumer",(IF($G372="Recycled Post-Consumer","Recycled_Post_Consumer",(IF($G372="Sustainably Sourced","Sustainably_sourced",(IF($G372="Recycled pre-consumer organic","GOTS_recycled_organic","")))))))))))))))))),"")</f>
        <v/>
      </c>
      <c r="AE372" t="e" cm="1">
        <f t="array" aca="1" ref="AE372" ca="1">IF($I372="",IF(INDIRECT("$F"&amp;$S372)="","",IF(LEFT(INDIRECT("$F"&amp;$S372),3)="GRS","GRS_RCS_RM",IF((LEFT(INDIRECT("$F"&amp;$S372),3))="RCS","GRS_RCS_RM",IF(INDIRECT("$F"&amp;$S372)="OCS (No Label)","OCS_Conversion_RM",IF(LEFT(INDIRECT("$F"&amp;$S372),3)="OCS","OCS_RM",IF(RIGHT(INDIRECT("$F"&amp;$S372),10)="conversion","GOTS_RM_conversion",IF((LEFT(INDIRECT("$F"&amp;$S372),4))="GOTS","GOTS_RM","Responsible_RM"))))))),"DELETERM")</f>
        <v>#VALUE!</v>
      </c>
      <c r="AF372" t="e" cm="1">
        <f t="array" aca="1" ref="AF372" ca="1">IF($S372="","",INDIRECT("$Z"&amp;$S372))</f>
        <v>#VALUE!</v>
      </c>
      <c r="AG372" t="str">
        <f t="shared" si="86"/>
        <v/>
      </c>
      <c r="AH372" t="str" cm="1">
        <f t="array" aca="1" ref="AH372" ca="1">IFERROR(INDIRECT("$ag"&amp;S372),"")</f>
        <v/>
      </c>
      <c r="AI372" t="e" cm="1">
        <f t="array" aca="1" ref="AI372" ca="1">INDIRECT("O"&amp;S372)</f>
        <v>#VALUE!</v>
      </c>
      <c r="AJ372" t="str">
        <f t="shared" si="87"/>
        <v/>
      </c>
    </row>
    <row r="373" spans="1:36" ht="16.5" customHeight="1">
      <c r="A373" s="130"/>
      <c r="B373" s="136"/>
      <c r="C373" s="137"/>
      <c r="D373" s="146"/>
      <c r="E373" s="146"/>
      <c r="F373" s="137"/>
      <c r="G373" s="147"/>
      <c r="H373" s="147"/>
      <c r="I373" s="147"/>
      <c r="J373" s="147"/>
      <c r="K373" s="38"/>
      <c r="L373" s="144"/>
      <c r="M373" s="144"/>
      <c r="N373" s="61"/>
      <c r="O373" s="314"/>
      <c r="Q373" t="str">
        <f t="shared" si="82"/>
        <v/>
      </c>
      <c r="S373" t="e">
        <f t="shared" ca="1" si="91"/>
        <v>#VALUE!</v>
      </c>
      <c r="T373" t="e">
        <f t="shared" ca="1" si="88"/>
        <v>#VALUE!</v>
      </c>
      <c r="U373">
        <f t="shared" si="92"/>
        <v>300</v>
      </c>
      <c r="V373">
        <v>25.8333333333353</v>
      </c>
      <c r="W373">
        <f t="shared" si="95"/>
        <v>25</v>
      </c>
      <c r="X373" t="str" cm="1">
        <f t="array" aca="1" ref="X373" ca="1">IFERROR(INDEX('PC&amp;PD'!$A$1:$AS$19,ROW('PC&amp;PD'!$A$19),MATCH(INDIRECT(T373),'PC&amp;PD'!$A$1:$AS$1,0)),"")</f>
        <v/>
      </c>
      <c r="Y373" t="str">
        <f>IF(OR($N373="",$N373=0),"",IF($N373=$E$7,'Extracted info for SC'!$J$6,IF($N373=#REF!,'Extracted info for SC'!$J$7,IF($N373=#REF!,'Extracted info for SC'!$J$8,IF($N373=#REF!,'Extracted info for SC'!$J$9,IF($N373=#REF!,'Extracted info for SC'!$J$10,IF($N373=#REF!,'Extracted info for SC'!$J$11,IF($N373=#REF!,'Extracted info for SC'!$J$12,IF($N373=#REF!,'Extracted info for SC'!$J$13,IF($N373=#REF!,'Extracted info for SC'!$J$14,IF($N373=#REF!,'Extracted info for SC'!$J$15,IF($N373=#REF!,'Extracted info for SC'!$J$16,IF($N373=#REF!,'Extracted info for SC'!$J$17,IF($N373=#REF!,'Extracted info for SC'!$J$18,""))))))))))))))</f>
        <v/>
      </c>
      <c r="AA373" t="str">
        <f t="shared" si="83"/>
        <v/>
      </c>
      <c r="AB373" t="str">
        <f t="shared" si="84"/>
        <v/>
      </c>
      <c r="AC373" t="e">
        <f t="shared" ca="1" si="85"/>
        <v>#VALUE!</v>
      </c>
      <c r="AD373" t="str" cm="1">
        <f t="array" aca="1" ref="AD373" ca="1">IFERROR(IF((LEFT(INDIRECT("$F"&amp;$S373),4))="GOTS",IF($G373="Organic","GOTS_Organic_raw",(IF($G373="Responsible","GOTS_Responsible",(IF($G373="No Attribute (Conventional)","GOTS_conventional",(IF($G373="Recycled Pre/Post-Consumer","GOTS_pre_post",(IF($G373="In-Conversion","GOTS_in_conversion",(IF($G373="Sustainably Sourced","Sustainably_sourced",(IF($G373="Recycled pre-consumer organic","GOTS_recycled_organic",""))))))))))))),IF($G373="Organic","Organic",(IF($G373="Responsible","Responsible",(IF($G373="No Attribute (Conventional)","No_Attribute_Conventional",(IF($G373="Recycled Pre/Post-Consumer","Recycled_Pre_Post_Consumer",(IF($G373="In-Conversion","In_Conversion",(IF($G373="Recycled Pre-Consumer","Recycled_Pre_Consumer",(IF($G373="Recycled Post-Consumer","Recycled_Post_Consumer",(IF($G373="Sustainably Sourced","Sustainably_sourced",(IF($G373="Recycled pre-consumer organic","GOTS_recycled_organic","")))))))))))))))))),"")</f>
        <v/>
      </c>
      <c r="AE373" t="e" cm="1">
        <f t="array" aca="1" ref="AE373" ca="1">IF($I373="",IF(INDIRECT("$F"&amp;$S373)="","",IF(LEFT(INDIRECT("$F"&amp;$S373),3)="GRS","GRS_RCS_RM",IF((LEFT(INDIRECT("$F"&amp;$S373),3))="RCS","GRS_RCS_RM",IF(INDIRECT("$F"&amp;$S373)="OCS (No Label)","OCS_Conversion_RM",IF(LEFT(INDIRECT("$F"&amp;$S373),3)="OCS","OCS_RM",IF(RIGHT(INDIRECT("$F"&amp;$S373),10)="conversion","GOTS_RM_conversion",IF((LEFT(INDIRECT("$F"&amp;$S373),4))="GOTS","GOTS_RM","Responsible_RM"))))))),"DELETERM")</f>
        <v>#VALUE!</v>
      </c>
      <c r="AF373" t="e" cm="1">
        <f t="array" aca="1" ref="AF373" ca="1">IF($S373="","",INDIRECT("$Z"&amp;$S373))</f>
        <v>#VALUE!</v>
      </c>
      <c r="AG373" t="str">
        <f t="shared" si="86"/>
        <v/>
      </c>
      <c r="AH373" t="str" cm="1">
        <f t="array" aca="1" ref="AH373" ca="1">IFERROR(INDIRECT("$ag"&amp;S373),"")</f>
        <v/>
      </c>
      <c r="AI373" t="e" cm="1">
        <f t="array" aca="1" ref="AI373" ca="1">INDIRECT("O"&amp;S373)</f>
        <v>#VALUE!</v>
      </c>
      <c r="AJ373" t="str">
        <f t="shared" si="87"/>
        <v/>
      </c>
    </row>
    <row r="374" spans="1:36" ht="16.5" customHeight="1" thickBot="1">
      <c r="A374" s="131"/>
      <c r="B374" s="138"/>
      <c r="C374" s="139"/>
      <c r="D374" s="148"/>
      <c r="E374" s="148"/>
      <c r="F374" s="139"/>
      <c r="G374" s="149"/>
      <c r="H374" s="149"/>
      <c r="I374" s="149"/>
      <c r="J374" s="149"/>
      <c r="K374" s="39"/>
      <c r="L374" s="145"/>
      <c r="M374" s="145"/>
      <c r="N374" s="62"/>
      <c r="O374" s="315"/>
      <c r="Q374" t="str">
        <f t="shared" si="82"/>
        <v/>
      </c>
      <c r="S374" t="e">
        <f t="shared" ca="1" si="91"/>
        <v>#VALUE!</v>
      </c>
      <c r="T374" t="e">
        <f t="shared" ca="1" si="88"/>
        <v>#VALUE!</v>
      </c>
      <c r="U374">
        <f t="shared" si="92"/>
        <v>300</v>
      </c>
      <c r="V374">
        <v>25.916666666668601</v>
      </c>
      <c r="W374">
        <f t="shared" si="95"/>
        <v>25</v>
      </c>
      <c r="X374" t="str" cm="1">
        <f t="array" aca="1" ref="X374" ca="1">IFERROR(INDEX('PC&amp;PD'!$A$1:$AS$19,ROW('PC&amp;PD'!$A$19),MATCH(INDIRECT(T374),'PC&amp;PD'!$A$1:$AS$1,0)),"")</f>
        <v/>
      </c>
      <c r="Y374" t="str">
        <f>IF(OR($N374="",$N374=0),"",IF($N374=$E$7,'Extracted info for SC'!$J$6,IF($N374=#REF!,'Extracted info for SC'!$J$7,IF($N374=#REF!,'Extracted info for SC'!$J$8,IF($N374=#REF!,'Extracted info for SC'!$J$9,IF($N374=#REF!,'Extracted info for SC'!$J$10,IF($N374=#REF!,'Extracted info for SC'!$J$11,IF($N374=#REF!,'Extracted info for SC'!$J$12,IF($N374=#REF!,'Extracted info for SC'!$J$13,IF($N374=#REF!,'Extracted info for SC'!$J$14,IF($N374=#REF!,'Extracted info for SC'!$J$15,IF($N374=#REF!,'Extracted info for SC'!$J$16,IF($N374=#REF!,'Extracted info for SC'!$J$17,IF($N374=#REF!,'Extracted info for SC'!$J$18,""))))))))))))))</f>
        <v/>
      </c>
      <c r="AA374" t="str">
        <f t="shared" si="83"/>
        <v/>
      </c>
      <c r="AB374" t="str">
        <f t="shared" si="84"/>
        <v/>
      </c>
      <c r="AC374" t="e">
        <f t="shared" ca="1" si="85"/>
        <v>#VALUE!</v>
      </c>
      <c r="AD374" t="str" cm="1">
        <f t="array" aca="1" ref="AD374" ca="1">IFERROR(IF((LEFT(INDIRECT("$F"&amp;$S374),4))="GOTS",IF($G374="Organic","GOTS_Organic_raw",(IF($G374="Responsible","GOTS_Responsible",(IF($G374="No Attribute (Conventional)","GOTS_conventional",(IF($G374="Recycled Pre/Post-Consumer","GOTS_pre_post",(IF($G374="In-Conversion","GOTS_in_conversion",(IF($G374="Sustainably Sourced","Sustainably_sourced",(IF($G374="Recycled pre-consumer organic","GOTS_recycled_organic",""))))))))))))),IF($G374="Organic","Organic",(IF($G374="Responsible","Responsible",(IF($G374="No Attribute (Conventional)","No_Attribute_Conventional",(IF($G374="Recycled Pre/Post-Consumer","Recycled_Pre_Post_Consumer",(IF($G374="In-Conversion","In_Conversion",(IF($G374="Recycled Pre-Consumer","Recycled_Pre_Consumer",(IF($G374="Recycled Post-Consumer","Recycled_Post_Consumer",(IF($G374="Sustainably Sourced","Sustainably_sourced",(IF($G374="Recycled pre-consumer organic","GOTS_recycled_organic","")))))))))))))))))),"")</f>
        <v/>
      </c>
      <c r="AE374" t="e" cm="1">
        <f t="array" aca="1" ref="AE374" ca="1">IF($I374="",IF(INDIRECT("$F"&amp;$S374)="","",IF(LEFT(INDIRECT("$F"&amp;$S374),3)="GRS","GRS_RCS_RM",IF((LEFT(INDIRECT("$F"&amp;$S374),3))="RCS","GRS_RCS_RM",IF(INDIRECT("$F"&amp;$S374)="OCS (No Label)","OCS_Conversion_RM",IF(LEFT(INDIRECT("$F"&amp;$S374),3)="OCS","OCS_RM",IF(RIGHT(INDIRECT("$F"&amp;$S374),10)="conversion","GOTS_RM_conversion",IF((LEFT(INDIRECT("$F"&amp;$S374),4))="GOTS","GOTS_RM","Responsible_RM"))))))),"DELETERM")</f>
        <v>#VALUE!</v>
      </c>
      <c r="AF374" t="e" cm="1">
        <f t="array" aca="1" ref="AF374" ca="1">IF($S374="","",INDIRECT("$Z"&amp;$S374))</f>
        <v>#VALUE!</v>
      </c>
      <c r="AG374" t="str">
        <f t="shared" si="86"/>
        <v/>
      </c>
      <c r="AH374" t="str" cm="1">
        <f t="array" aca="1" ref="AH374" ca="1">IFERROR(INDIRECT("$ag"&amp;S374),"")</f>
        <v/>
      </c>
      <c r="AI374" t="e" cm="1">
        <f t="array" aca="1" ref="AI374" ca="1">INDIRECT("O"&amp;S374)</f>
        <v>#VALUE!</v>
      </c>
      <c r="AJ374" t="str">
        <f t="shared" si="87"/>
        <v/>
      </c>
    </row>
    <row r="375" spans="1:36" ht="16.5" customHeight="1">
      <c r="A375" s="128" t="str">
        <f>IF(B375="","",COUNTA($B$63:$B375))</f>
        <v/>
      </c>
      <c r="B375" s="132"/>
      <c r="C375" s="133"/>
      <c r="D375" s="140"/>
      <c r="E375" s="140"/>
      <c r="F375" s="133"/>
      <c r="G375" s="141"/>
      <c r="H375" s="141"/>
      <c r="I375" s="141"/>
      <c r="J375" s="141"/>
      <c r="K375" s="37"/>
      <c r="L375" s="142" t="str">
        <f>IF(R375="","",LEFT(R375,LEN(R375)-2))</f>
        <v/>
      </c>
      <c r="M375" s="142"/>
      <c r="N375" s="60"/>
      <c r="O375" s="313"/>
      <c r="Q375" t="str">
        <f t="shared" si="82"/>
        <v/>
      </c>
      <c r="R375" t="str">
        <f t="shared" ref="R375" si="100">CONCATENATE($Q375,Q376,Q377,Q378,Q379,Q380,$Q381,$Q382,$Q383,$Q384,$Q385,$Q386)</f>
        <v/>
      </c>
      <c r="S375" t="e">
        <f t="shared" ca="1" si="91"/>
        <v>#VALUE!</v>
      </c>
      <c r="T375" t="e">
        <f t="shared" ca="1" si="88"/>
        <v>#VALUE!</v>
      </c>
      <c r="U375">
        <f t="shared" si="92"/>
        <v>312</v>
      </c>
      <c r="V375">
        <v>26.000000000002</v>
      </c>
      <c r="W375">
        <f t="shared" si="95"/>
        <v>26</v>
      </c>
      <c r="X375" t="str" cm="1">
        <f t="array" aca="1" ref="X375" ca="1">IFERROR(INDEX('PC&amp;PD'!$A$1:$AS$19,ROW('PC&amp;PD'!$A$19),MATCH(INDIRECT(T375),'PC&amp;PD'!$A$1:$AS$1,0)),"")</f>
        <v/>
      </c>
      <c r="Y375" t="str">
        <f>IF(OR($N375="",$N375=0),"",IF($N375=$E$7,'Extracted info for SC'!$J$6,IF($N375=#REF!,'Extracted info for SC'!$J$7,IF($N375=#REF!,'Extracted info for SC'!$J$8,IF($N375=#REF!,'Extracted info for SC'!$J$9,IF($N375=#REF!,'Extracted info for SC'!$J$10,IF($N375=#REF!,'Extracted info for SC'!$J$11,IF($N375=#REF!,'Extracted info for SC'!$J$12,IF($N375=#REF!,'Extracted info for SC'!$J$13,IF($N375=#REF!,'Extracted info for SC'!$J$14,IF($N375=#REF!,'Extracted info for SC'!$J$15,IF($N375=#REF!,'Extracted info for SC'!$J$16,IF($N375=#REF!,'Extracted info for SC'!$J$17,IF($N375=#REF!,'Extracted info for SC'!$J$18,""))))))))))))))</f>
        <v/>
      </c>
      <c r="Z375" t="str">
        <f t="shared" ref="Z375" si="101">IFERROR(IF($F375="OCS 100","OCS (OCS 100)",IF($F375="OCS Blended","OCS (OCS Blended)",IF($F375="OCS (No Label)","OCS (No Label)",IF($F375="RCS 100","RCS (RCS 100)",IF($F375="RCS Blended","RCS (RCS Blended)",IF($F375="GRS","GRS (GRS)",IF($F375="GRS (No Label)", "GRS (No Label)",IF($F375="RDS","RDS (RDS)",IF($F375="RWS","RWS (RWS)",IF($F375="RAS","RAS (RAS)",IF($F375="RMS","RMS (RMS)",IF($F375="GOTS Organic","GOTS (Organic)",IF($F375="GOTS Made with organic","GOTS (Made with Organic)",IF($F375="GOTS Organic - in conversion","GOTS (Organic - In Conversion)",IF($F375="GOTS Made with organic - in conversion","GOTS (Made with Organic - In Conversion)",""))))))))))))))),"")</f>
        <v/>
      </c>
      <c r="AA375" t="str">
        <f t="shared" si="83"/>
        <v/>
      </c>
      <c r="AB375" t="str">
        <f t="shared" si="84"/>
        <v/>
      </c>
      <c r="AC375" t="e">
        <f t="shared" ca="1" si="85"/>
        <v>#VALUE!</v>
      </c>
      <c r="AD375" t="str" cm="1">
        <f t="array" aca="1" ref="AD375" ca="1">IFERROR(IF((LEFT(INDIRECT("$F"&amp;$S375),4))="GOTS",IF($G375="Organic","GOTS_Organic_raw",(IF($G375="Responsible","GOTS_Responsible",(IF($G375="No Attribute (Conventional)","GOTS_conventional",(IF($G375="Recycled Pre/Post-Consumer","GOTS_pre_post",(IF($G375="In-Conversion","GOTS_in_conversion",(IF($G375="Sustainably Sourced","Sustainably_sourced",(IF($G375="Recycled pre-consumer organic","GOTS_recycled_organic",""))))))))))))),IF($G375="Organic","Organic",(IF($G375="Responsible","Responsible",(IF($G375="No Attribute (Conventional)","No_Attribute_Conventional",(IF($G375="Recycled Pre/Post-Consumer","Recycled_Pre_Post_Consumer",(IF($G375="In-Conversion","In_Conversion",(IF($G375="Recycled Pre-Consumer","Recycled_Pre_Consumer",(IF($G375="Recycled Post-Consumer","Recycled_Post_Consumer",(IF($G375="Sustainably Sourced","Sustainably_sourced",(IF($G375="Recycled pre-consumer organic","GOTS_recycled_organic","")))))))))))))))))),"")</f>
        <v/>
      </c>
      <c r="AE375" t="e" cm="1">
        <f t="array" aca="1" ref="AE375" ca="1">IF($I375="",IF(INDIRECT("$F"&amp;$S375)="","",IF(LEFT(INDIRECT("$F"&amp;$S375),3)="GRS","GRS_RCS_RM",IF((LEFT(INDIRECT("$F"&amp;$S375),3))="RCS","GRS_RCS_RM",IF(INDIRECT("$F"&amp;$S375)="OCS (No Label)","OCS_Conversion_RM",IF(LEFT(INDIRECT("$F"&amp;$S375),3)="OCS","OCS_RM",IF(RIGHT(INDIRECT("$F"&amp;$S375),10)="conversion","GOTS_RM_conversion",IF((LEFT(INDIRECT("$F"&amp;$S375),4))="GOTS","GOTS_RM","Responsible_RM"))))))),"DELETERM")</f>
        <v>#VALUE!</v>
      </c>
      <c r="AF375" t="e" cm="1">
        <f t="array" aca="1" ref="AF375" ca="1">IF($S375="","",INDIRECT("$Z"&amp;$S375))</f>
        <v>#VALUE!</v>
      </c>
      <c r="AG375" t="str">
        <f t="shared" si="86"/>
        <v/>
      </c>
      <c r="AH375" t="str" cm="1">
        <f t="array" aca="1" ref="AH375" ca="1">IFERROR(INDIRECT("$ag"&amp;S375),"")</f>
        <v/>
      </c>
      <c r="AI375" t="e" cm="1">
        <f t="array" aca="1" ref="AI375" ca="1">INDIRECT("O"&amp;S375)</f>
        <v>#VALUE!</v>
      </c>
      <c r="AJ375" t="str">
        <f t="shared" si="87"/>
        <v/>
      </c>
    </row>
    <row r="376" spans="1:36" ht="16.5" customHeight="1">
      <c r="A376" s="129"/>
      <c r="B376" s="134"/>
      <c r="C376" s="135"/>
      <c r="D376" s="146"/>
      <c r="E376" s="146"/>
      <c r="F376" s="135"/>
      <c r="G376" s="147"/>
      <c r="H376" s="147"/>
      <c r="I376" s="147"/>
      <c r="J376" s="147"/>
      <c r="K376" s="38"/>
      <c r="L376" s="143"/>
      <c r="M376" s="143"/>
      <c r="N376" s="61"/>
      <c r="O376" s="314"/>
      <c r="Q376" t="str">
        <f t="shared" si="82"/>
        <v/>
      </c>
      <c r="S376" t="e">
        <f t="shared" ca="1" si="91"/>
        <v>#VALUE!</v>
      </c>
      <c r="T376" t="e">
        <f t="shared" ca="1" si="88"/>
        <v>#VALUE!</v>
      </c>
      <c r="U376">
        <f t="shared" si="92"/>
        <v>312</v>
      </c>
      <c r="V376">
        <v>26.0833333333353</v>
      </c>
      <c r="W376">
        <f t="shared" si="95"/>
        <v>26</v>
      </c>
      <c r="X376" t="str" cm="1">
        <f t="array" aca="1" ref="X376" ca="1">IFERROR(INDEX('PC&amp;PD'!$A$1:$AS$19,ROW('PC&amp;PD'!$A$19),MATCH(INDIRECT(T376),'PC&amp;PD'!$A$1:$AS$1,0)),"")</f>
        <v/>
      </c>
      <c r="Y376" t="str">
        <f>IF(OR($N376="",$N376=0),"",IF($N376=$E$7,'Extracted info for SC'!$J$6,IF($N376=#REF!,'Extracted info for SC'!$J$7,IF($N376=#REF!,'Extracted info for SC'!$J$8,IF($N376=#REF!,'Extracted info for SC'!$J$9,IF($N376=#REF!,'Extracted info for SC'!$J$10,IF($N376=#REF!,'Extracted info for SC'!$J$11,IF($N376=#REF!,'Extracted info for SC'!$J$12,IF($N376=#REF!,'Extracted info for SC'!$J$13,IF($N376=#REF!,'Extracted info for SC'!$J$14,IF($N376=#REF!,'Extracted info for SC'!$J$15,IF($N376=#REF!,'Extracted info for SC'!$J$16,IF($N376=#REF!,'Extracted info for SC'!$J$17,IF($N376=#REF!,'Extracted info for SC'!$J$18,""))))))))))))))</f>
        <v/>
      </c>
      <c r="AA376" t="str">
        <f t="shared" si="83"/>
        <v/>
      </c>
      <c r="AB376" t="str">
        <f t="shared" si="84"/>
        <v/>
      </c>
      <c r="AC376" t="e">
        <f t="shared" ca="1" si="85"/>
        <v>#VALUE!</v>
      </c>
      <c r="AD376" t="str" cm="1">
        <f t="array" aca="1" ref="AD376" ca="1">IFERROR(IF((LEFT(INDIRECT("$F"&amp;$S376),4))="GOTS",IF($G376="Organic","GOTS_Organic_raw",(IF($G376="Responsible","GOTS_Responsible",(IF($G376="No Attribute (Conventional)","GOTS_conventional",(IF($G376="Recycled Pre/Post-Consumer","GOTS_pre_post",(IF($G376="In-Conversion","GOTS_in_conversion",(IF($G376="Sustainably Sourced","Sustainably_sourced",(IF($G376="Recycled pre-consumer organic","GOTS_recycled_organic",""))))))))))))),IF($G376="Organic","Organic",(IF($G376="Responsible","Responsible",(IF($G376="No Attribute (Conventional)","No_Attribute_Conventional",(IF($G376="Recycled Pre/Post-Consumer","Recycled_Pre_Post_Consumer",(IF($G376="In-Conversion","In_Conversion",(IF($G376="Recycled Pre-Consumer","Recycled_Pre_Consumer",(IF($G376="Recycled Post-Consumer","Recycled_Post_Consumer",(IF($G376="Sustainably Sourced","Sustainably_sourced",(IF($G376="Recycled pre-consumer organic","GOTS_recycled_organic","")))))))))))))))))),"")</f>
        <v/>
      </c>
      <c r="AE376" t="e" cm="1">
        <f t="array" aca="1" ref="AE376" ca="1">IF($I376="",IF(INDIRECT("$F"&amp;$S376)="","",IF(LEFT(INDIRECT("$F"&amp;$S376),3)="GRS","GRS_RCS_RM",IF((LEFT(INDIRECT("$F"&amp;$S376),3))="RCS","GRS_RCS_RM",IF(INDIRECT("$F"&amp;$S376)="OCS (No Label)","OCS_Conversion_RM",IF(LEFT(INDIRECT("$F"&amp;$S376),3)="OCS","OCS_RM",IF(RIGHT(INDIRECT("$F"&amp;$S376),10)="conversion","GOTS_RM_conversion",IF((LEFT(INDIRECT("$F"&amp;$S376),4))="GOTS","GOTS_RM","Responsible_RM"))))))),"DELETERM")</f>
        <v>#VALUE!</v>
      </c>
      <c r="AF376" t="e" cm="1">
        <f t="array" aca="1" ref="AF376" ca="1">IF($S376="","",INDIRECT("$Z"&amp;$S376))</f>
        <v>#VALUE!</v>
      </c>
      <c r="AG376" t="str">
        <f t="shared" si="86"/>
        <v/>
      </c>
      <c r="AH376" t="str" cm="1">
        <f t="array" aca="1" ref="AH376" ca="1">IFERROR(INDIRECT("$ag"&amp;S376),"")</f>
        <v/>
      </c>
      <c r="AI376" t="e" cm="1">
        <f t="array" aca="1" ref="AI376" ca="1">INDIRECT("O"&amp;S376)</f>
        <v>#VALUE!</v>
      </c>
      <c r="AJ376" t="str">
        <f t="shared" si="87"/>
        <v/>
      </c>
    </row>
    <row r="377" spans="1:36" ht="16.5" customHeight="1">
      <c r="A377" s="129"/>
      <c r="B377" s="134"/>
      <c r="C377" s="135"/>
      <c r="D377" s="146"/>
      <c r="E377" s="146"/>
      <c r="F377" s="135"/>
      <c r="G377" s="147"/>
      <c r="H377" s="147"/>
      <c r="I377" s="147"/>
      <c r="J377" s="147"/>
      <c r="K377" s="38"/>
      <c r="L377" s="143"/>
      <c r="M377" s="143"/>
      <c r="N377" s="61"/>
      <c r="O377" s="314"/>
      <c r="Q377" t="str">
        <f t="shared" si="82"/>
        <v/>
      </c>
      <c r="S377" t="e">
        <f t="shared" ca="1" si="91"/>
        <v>#VALUE!</v>
      </c>
      <c r="T377" t="e">
        <f t="shared" ca="1" si="88"/>
        <v>#VALUE!</v>
      </c>
      <c r="U377">
        <f t="shared" si="92"/>
        <v>312</v>
      </c>
      <c r="V377">
        <v>26.1666666666687</v>
      </c>
      <c r="W377">
        <f t="shared" si="95"/>
        <v>26</v>
      </c>
      <c r="X377" t="str" cm="1">
        <f t="array" aca="1" ref="X377" ca="1">IFERROR(INDEX('PC&amp;PD'!$A$1:$AS$19,ROW('PC&amp;PD'!$A$19),MATCH(INDIRECT(T377),'PC&amp;PD'!$A$1:$AS$1,0)),"")</f>
        <v/>
      </c>
      <c r="Y377" t="str">
        <f>IF(OR($N377="",$N377=0),"",IF($N377=$E$7,'Extracted info for SC'!$J$6,IF($N377=#REF!,'Extracted info for SC'!$J$7,IF($N377=#REF!,'Extracted info for SC'!$J$8,IF($N377=#REF!,'Extracted info for SC'!$J$9,IF($N377=#REF!,'Extracted info for SC'!$J$10,IF($N377=#REF!,'Extracted info for SC'!$J$11,IF($N377=#REF!,'Extracted info for SC'!$J$12,IF($N377=#REF!,'Extracted info for SC'!$J$13,IF($N377=#REF!,'Extracted info for SC'!$J$14,IF($N377=#REF!,'Extracted info for SC'!$J$15,IF($N377=#REF!,'Extracted info for SC'!$J$16,IF($N377=#REF!,'Extracted info for SC'!$J$17,IF($N377=#REF!,'Extracted info for SC'!$J$18,""))))))))))))))</f>
        <v/>
      </c>
      <c r="AA377" t="str">
        <f t="shared" si="83"/>
        <v/>
      </c>
      <c r="AB377" t="str">
        <f t="shared" si="84"/>
        <v/>
      </c>
      <c r="AC377" t="e">
        <f t="shared" ca="1" si="85"/>
        <v>#VALUE!</v>
      </c>
      <c r="AD377" t="str" cm="1">
        <f t="array" aca="1" ref="AD377" ca="1">IFERROR(IF((LEFT(INDIRECT("$F"&amp;$S377),4))="GOTS",IF($G377="Organic","GOTS_Organic_raw",(IF($G377="Responsible","GOTS_Responsible",(IF($G377="No Attribute (Conventional)","GOTS_conventional",(IF($G377="Recycled Pre/Post-Consumer","GOTS_pre_post",(IF($G377="In-Conversion","GOTS_in_conversion",(IF($G377="Sustainably Sourced","Sustainably_sourced",(IF($G377="Recycled pre-consumer organic","GOTS_recycled_organic",""))))))))))))),IF($G377="Organic","Organic",(IF($G377="Responsible","Responsible",(IF($G377="No Attribute (Conventional)","No_Attribute_Conventional",(IF($G377="Recycled Pre/Post-Consumer","Recycled_Pre_Post_Consumer",(IF($G377="In-Conversion","In_Conversion",(IF($G377="Recycled Pre-Consumer","Recycled_Pre_Consumer",(IF($G377="Recycled Post-Consumer","Recycled_Post_Consumer",(IF($G377="Sustainably Sourced","Sustainably_sourced",(IF($G377="Recycled pre-consumer organic","GOTS_recycled_organic","")))))))))))))))))),"")</f>
        <v/>
      </c>
      <c r="AE377" t="e" cm="1">
        <f t="array" aca="1" ref="AE377" ca="1">IF($I377="",IF(INDIRECT("$F"&amp;$S377)="","",IF(LEFT(INDIRECT("$F"&amp;$S377),3)="GRS","GRS_RCS_RM",IF((LEFT(INDIRECT("$F"&amp;$S377),3))="RCS","GRS_RCS_RM",IF(INDIRECT("$F"&amp;$S377)="OCS (No Label)","OCS_Conversion_RM",IF(LEFT(INDIRECT("$F"&amp;$S377),3)="OCS","OCS_RM",IF(RIGHT(INDIRECT("$F"&amp;$S377),10)="conversion","GOTS_RM_conversion",IF((LEFT(INDIRECT("$F"&amp;$S377),4))="GOTS","GOTS_RM","Responsible_RM"))))))),"DELETERM")</f>
        <v>#VALUE!</v>
      </c>
      <c r="AF377" t="e" cm="1">
        <f t="array" aca="1" ref="AF377" ca="1">IF($S377="","",INDIRECT("$Z"&amp;$S377))</f>
        <v>#VALUE!</v>
      </c>
      <c r="AG377" t="str">
        <f t="shared" si="86"/>
        <v/>
      </c>
      <c r="AH377" t="str" cm="1">
        <f t="array" aca="1" ref="AH377" ca="1">IFERROR(INDIRECT("$ag"&amp;S377),"")</f>
        <v/>
      </c>
      <c r="AI377" t="e" cm="1">
        <f t="array" aca="1" ref="AI377" ca="1">INDIRECT("O"&amp;S377)</f>
        <v>#VALUE!</v>
      </c>
      <c r="AJ377" t="str">
        <f t="shared" si="87"/>
        <v/>
      </c>
    </row>
    <row r="378" spans="1:36" ht="16.5" customHeight="1">
      <c r="A378" s="129"/>
      <c r="B378" s="134"/>
      <c r="C378" s="135"/>
      <c r="D378" s="146"/>
      <c r="E378" s="146"/>
      <c r="F378" s="135"/>
      <c r="G378" s="147"/>
      <c r="H378" s="147"/>
      <c r="I378" s="147"/>
      <c r="J378" s="147"/>
      <c r="K378" s="38"/>
      <c r="L378" s="143"/>
      <c r="M378" s="143"/>
      <c r="N378" s="61"/>
      <c r="O378" s="314"/>
      <c r="Q378" t="str">
        <f t="shared" si="82"/>
        <v/>
      </c>
      <c r="S378" t="e">
        <f t="shared" ca="1" si="91"/>
        <v>#VALUE!</v>
      </c>
      <c r="T378" t="e">
        <f t="shared" ca="1" si="88"/>
        <v>#VALUE!</v>
      </c>
      <c r="U378">
        <f t="shared" si="92"/>
        <v>312</v>
      </c>
      <c r="V378">
        <v>26.250000000002</v>
      </c>
      <c r="W378">
        <f t="shared" si="95"/>
        <v>26</v>
      </c>
      <c r="X378" t="str" cm="1">
        <f t="array" aca="1" ref="X378" ca="1">IFERROR(INDEX('PC&amp;PD'!$A$1:$AS$19,ROW('PC&amp;PD'!$A$19),MATCH(INDIRECT(T378),'PC&amp;PD'!$A$1:$AS$1,0)),"")</f>
        <v/>
      </c>
      <c r="Y378" t="str">
        <f>IF(OR($N378="",$N378=0),"",IF($N378=$E$7,'Extracted info for SC'!$J$6,IF($N378=#REF!,'Extracted info for SC'!$J$7,IF($N378=#REF!,'Extracted info for SC'!$J$8,IF($N378=#REF!,'Extracted info for SC'!$J$9,IF($N378=#REF!,'Extracted info for SC'!$J$10,IF($N378=#REF!,'Extracted info for SC'!$J$11,IF($N378=#REF!,'Extracted info for SC'!$J$12,IF($N378=#REF!,'Extracted info for SC'!$J$13,IF($N378=#REF!,'Extracted info for SC'!$J$14,IF($N378=#REF!,'Extracted info for SC'!$J$15,IF($N378=#REF!,'Extracted info for SC'!$J$16,IF($N378=#REF!,'Extracted info for SC'!$J$17,IF($N378=#REF!,'Extracted info for SC'!$J$18,""))))))))))))))</f>
        <v/>
      </c>
      <c r="AA378" t="str">
        <f t="shared" si="83"/>
        <v/>
      </c>
      <c r="AB378" t="str">
        <f t="shared" si="84"/>
        <v/>
      </c>
      <c r="AC378" t="e">
        <f t="shared" ca="1" si="85"/>
        <v>#VALUE!</v>
      </c>
      <c r="AD378" t="str" cm="1">
        <f t="array" aca="1" ref="AD378" ca="1">IFERROR(IF((LEFT(INDIRECT("$F"&amp;$S378),4))="GOTS",IF($G378="Organic","GOTS_Organic_raw",(IF($G378="Responsible","GOTS_Responsible",(IF($G378="No Attribute (Conventional)","GOTS_conventional",(IF($G378="Recycled Pre/Post-Consumer","GOTS_pre_post",(IF($G378="In-Conversion","GOTS_in_conversion",(IF($G378="Sustainably Sourced","Sustainably_sourced",(IF($G378="Recycled pre-consumer organic","GOTS_recycled_organic",""))))))))))))),IF($G378="Organic","Organic",(IF($G378="Responsible","Responsible",(IF($G378="No Attribute (Conventional)","No_Attribute_Conventional",(IF($G378="Recycled Pre/Post-Consumer","Recycled_Pre_Post_Consumer",(IF($G378="In-Conversion","In_Conversion",(IF($G378="Recycled Pre-Consumer","Recycled_Pre_Consumer",(IF($G378="Recycled Post-Consumer","Recycled_Post_Consumer",(IF($G378="Sustainably Sourced","Sustainably_sourced",(IF($G378="Recycled pre-consumer organic","GOTS_recycled_organic","")))))))))))))))))),"")</f>
        <v/>
      </c>
      <c r="AE378" t="e" cm="1">
        <f t="array" aca="1" ref="AE378" ca="1">IF($I378="",IF(INDIRECT("$F"&amp;$S378)="","",IF(LEFT(INDIRECT("$F"&amp;$S378),3)="GRS","GRS_RCS_RM",IF((LEFT(INDIRECT("$F"&amp;$S378),3))="RCS","GRS_RCS_RM",IF(INDIRECT("$F"&amp;$S378)="OCS (No Label)","OCS_Conversion_RM",IF(LEFT(INDIRECT("$F"&amp;$S378),3)="OCS","OCS_RM",IF(RIGHT(INDIRECT("$F"&amp;$S378),10)="conversion","GOTS_RM_conversion",IF((LEFT(INDIRECT("$F"&amp;$S378),4))="GOTS","GOTS_RM","Responsible_RM"))))))),"DELETERM")</f>
        <v>#VALUE!</v>
      </c>
      <c r="AF378" t="e" cm="1">
        <f t="array" aca="1" ref="AF378" ca="1">IF($S378="","",INDIRECT("$Z"&amp;$S378))</f>
        <v>#VALUE!</v>
      </c>
      <c r="AG378" t="str">
        <f t="shared" si="86"/>
        <v/>
      </c>
      <c r="AH378" t="str" cm="1">
        <f t="array" aca="1" ref="AH378" ca="1">IFERROR(INDIRECT("$ag"&amp;S378),"")</f>
        <v/>
      </c>
      <c r="AI378" t="e" cm="1">
        <f t="array" aca="1" ref="AI378" ca="1">INDIRECT("O"&amp;S378)</f>
        <v>#VALUE!</v>
      </c>
      <c r="AJ378" t="str">
        <f t="shared" si="87"/>
        <v/>
      </c>
    </row>
    <row r="379" spans="1:36" ht="16.5" customHeight="1">
      <c r="A379" s="129"/>
      <c r="B379" s="134"/>
      <c r="C379" s="135"/>
      <c r="D379" s="146"/>
      <c r="E379" s="146"/>
      <c r="F379" s="135"/>
      <c r="G379" s="147"/>
      <c r="H379" s="147"/>
      <c r="I379" s="147"/>
      <c r="J379" s="147"/>
      <c r="K379" s="38"/>
      <c r="L379" s="143"/>
      <c r="M379" s="143"/>
      <c r="N379" s="61"/>
      <c r="O379" s="314"/>
      <c r="Q379" t="str">
        <f t="shared" si="82"/>
        <v/>
      </c>
      <c r="S379" t="e">
        <f t="shared" ca="1" si="91"/>
        <v>#VALUE!</v>
      </c>
      <c r="T379" t="e">
        <f t="shared" ca="1" si="88"/>
        <v>#VALUE!</v>
      </c>
      <c r="U379">
        <f t="shared" si="92"/>
        <v>312</v>
      </c>
      <c r="V379">
        <v>26.3333333333353</v>
      </c>
      <c r="W379">
        <f t="shared" si="95"/>
        <v>26</v>
      </c>
      <c r="X379" t="str" cm="1">
        <f t="array" aca="1" ref="X379" ca="1">IFERROR(INDEX('PC&amp;PD'!$A$1:$AS$19,ROW('PC&amp;PD'!$A$19),MATCH(INDIRECT(T379),'PC&amp;PD'!$A$1:$AS$1,0)),"")</f>
        <v/>
      </c>
      <c r="Y379" t="str">
        <f>IF(OR($N379="",$N379=0),"",IF($N379=$E$7,'Extracted info for SC'!$J$6,IF($N379=#REF!,'Extracted info for SC'!$J$7,IF($N379=#REF!,'Extracted info for SC'!$J$8,IF($N379=#REF!,'Extracted info for SC'!$J$9,IF($N379=#REF!,'Extracted info for SC'!$J$10,IF($N379=#REF!,'Extracted info for SC'!$J$11,IF($N379=#REF!,'Extracted info for SC'!$J$12,IF($N379=#REF!,'Extracted info for SC'!$J$13,IF($N379=#REF!,'Extracted info for SC'!$J$14,IF($N379=#REF!,'Extracted info for SC'!$J$15,IF($N379=#REF!,'Extracted info for SC'!$J$16,IF($N379=#REF!,'Extracted info for SC'!$J$17,IF($N379=#REF!,'Extracted info for SC'!$J$18,""))))))))))))))</f>
        <v/>
      </c>
      <c r="AA379" t="str">
        <f t="shared" si="83"/>
        <v/>
      </c>
      <c r="AB379" t="str">
        <f t="shared" si="84"/>
        <v/>
      </c>
      <c r="AC379" t="e">
        <f t="shared" ca="1" si="85"/>
        <v>#VALUE!</v>
      </c>
      <c r="AD379" t="str" cm="1">
        <f t="array" aca="1" ref="AD379" ca="1">IFERROR(IF((LEFT(INDIRECT("$F"&amp;$S379),4))="GOTS",IF($G379="Organic","GOTS_Organic_raw",(IF($G379="Responsible","GOTS_Responsible",(IF($G379="No Attribute (Conventional)","GOTS_conventional",(IF($G379="Recycled Pre/Post-Consumer","GOTS_pre_post",(IF($G379="In-Conversion","GOTS_in_conversion",(IF($G379="Sustainably Sourced","Sustainably_sourced",(IF($G379="Recycled pre-consumer organic","GOTS_recycled_organic",""))))))))))))),IF($G379="Organic","Organic",(IF($G379="Responsible","Responsible",(IF($G379="No Attribute (Conventional)","No_Attribute_Conventional",(IF($G379="Recycled Pre/Post-Consumer","Recycled_Pre_Post_Consumer",(IF($G379="In-Conversion","In_Conversion",(IF($G379="Recycled Pre-Consumer","Recycled_Pre_Consumer",(IF($G379="Recycled Post-Consumer","Recycled_Post_Consumer",(IF($G379="Sustainably Sourced","Sustainably_sourced",(IF($G379="Recycled pre-consumer organic","GOTS_recycled_organic","")))))))))))))))))),"")</f>
        <v/>
      </c>
      <c r="AE379" t="e" cm="1">
        <f t="array" aca="1" ref="AE379" ca="1">IF($I379="",IF(INDIRECT("$F"&amp;$S379)="","",IF(LEFT(INDIRECT("$F"&amp;$S379),3)="GRS","GRS_RCS_RM",IF((LEFT(INDIRECT("$F"&amp;$S379),3))="RCS","GRS_RCS_RM",IF(INDIRECT("$F"&amp;$S379)="OCS (No Label)","OCS_Conversion_RM",IF(LEFT(INDIRECT("$F"&amp;$S379),3)="OCS","OCS_RM",IF(RIGHT(INDIRECT("$F"&amp;$S379),10)="conversion","GOTS_RM_conversion",IF((LEFT(INDIRECT("$F"&amp;$S379),4))="GOTS","GOTS_RM","Responsible_RM"))))))),"DELETERM")</f>
        <v>#VALUE!</v>
      </c>
      <c r="AF379" t="e" cm="1">
        <f t="array" aca="1" ref="AF379" ca="1">IF($S379="","",INDIRECT("$Z"&amp;$S379))</f>
        <v>#VALUE!</v>
      </c>
      <c r="AG379" t="str">
        <f t="shared" si="86"/>
        <v/>
      </c>
      <c r="AH379" t="str" cm="1">
        <f t="array" aca="1" ref="AH379" ca="1">IFERROR(INDIRECT("$ag"&amp;S379),"")</f>
        <v/>
      </c>
      <c r="AI379" t="e" cm="1">
        <f t="array" aca="1" ref="AI379" ca="1">INDIRECT("O"&amp;S379)</f>
        <v>#VALUE!</v>
      </c>
      <c r="AJ379" t="str">
        <f t="shared" si="87"/>
        <v/>
      </c>
    </row>
    <row r="380" spans="1:36" ht="16.5" customHeight="1">
      <c r="A380" s="129"/>
      <c r="B380" s="134"/>
      <c r="C380" s="135"/>
      <c r="D380" s="146"/>
      <c r="E380" s="146"/>
      <c r="F380" s="135"/>
      <c r="G380" s="147"/>
      <c r="H380" s="147"/>
      <c r="I380" s="147"/>
      <c r="J380" s="147"/>
      <c r="K380" s="38"/>
      <c r="L380" s="143"/>
      <c r="M380" s="143"/>
      <c r="N380" s="61"/>
      <c r="O380" s="314"/>
      <c r="Q380" t="str">
        <f t="shared" si="82"/>
        <v/>
      </c>
      <c r="S380" t="e">
        <f t="shared" ca="1" si="91"/>
        <v>#VALUE!</v>
      </c>
      <c r="T380" t="e">
        <f t="shared" ca="1" si="88"/>
        <v>#VALUE!</v>
      </c>
      <c r="U380">
        <f t="shared" si="92"/>
        <v>312</v>
      </c>
      <c r="V380">
        <v>26.4166666666687</v>
      </c>
      <c r="W380">
        <f t="shared" si="95"/>
        <v>26</v>
      </c>
      <c r="X380" t="str" cm="1">
        <f t="array" aca="1" ref="X380" ca="1">IFERROR(INDEX('PC&amp;PD'!$A$1:$AS$19,ROW('PC&amp;PD'!$A$19),MATCH(INDIRECT(T380),'PC&amp;PD'!$A$1:$AS$1,0)),"")</f>
        <v/>
      </c>
      <c r="Y380" t="str">
        <f>IF(OR($N380="",$N380=0),"",IF($N380=$E$7,'Extracted info for SC'!$J$6,IF($N380=#REF!,'Extracted info for SC'!$J$7,IF($N380=#REF!,'Extracted info for SC'!$J$8,IF($N380=#REF!,'Extracted info for SC'!$J$9,IF($N380=#REF!,'Extracted info for SC'!$J$10,IF($N380=#REF!,'Extracted info for SC'!$J$11,IF($N380=#REF!,'Extracted info for SC'!$J$12,IF($N380=#REF!,'Extracted info for SC'!$J$13,IF($N380=#REF!,'Extracted info for SC'!$J$14,IF($N380=#REF!,'Extracted info for SC'!$J$15,IF($N380=#REF!,'Extracted info for SC'!$J$16,IF($N380=#REF!,'Extracted info for SC'!$J$17,IF($N380=#REF!,'Extracted info for SC'!$J$18,""))))))))))))))</f>
        <v/>
      </c>
      <c r="AA380" t="str">
        <f t="shared" si="83"/>
        <v/>
      </c>
      <c r="AB380" t="str">
        <f t="shared" si="84"/>
        <v/>
      </c>
      <c r="AC380" t="e">
        <f t="shared" ca="1" si="85"/>
        <v>#VALUE!</v>
      </c>
      <c r="AD380" t="str" cm="1">
        <f t="array" aca="1" ref="AD380" ca="1">IFERROR(IF((LEFT(INDIRECT("$F"&amp;$S380),4))="GOTS",IF($G380="Organic","GOTS_Organic_raw",(IF($G380="Responsible","GOTS_Responsible",(IF($G380="No Attribute (Conventional)","GOTS_conventional",(IF($G380="Recycled Pre/Post-Consumer","GOTS_pre_post",(IF($G380="In-Conversion","GOTS_in_conversion",(IF($G380="Sustainably Sourced","Sustainably_sourced",(IF($G380="Recycled pre-consumer organic","GOTS_recycled_organic",""))))))))))))),IF($G380="Organic","Organic",(IF($G380="Responsible","Responsible",(IF($G380="No Attribute (Conventional)","No_Attribute_Conventional",(IF($G380="Recycled Pre/Post-Consumer","Recycled_Pre_Post_Consumer",(IF($G380="In-Conversion","In_Conversion",(IF($G380="Recycled Pre-Consumer","Recycled_Pre_Consumer",(IF($G380="Recycled Post-Consumer","Recycled_Post_Consumer",(IF($G380="Sustainably Sourced","Sustainably_sourced",(IF($G380="Recycled pre-consumer organic","GOTS_recycled_organic","")))))))))))))))))),"")</f>
        <v/>
      </c>
      <c r="AE380" t="e" cm="1">
        <f t="array" aca="1" ref="AE380" ca="1">IF($I380="",IF(INDIRECT("$F"&amp;$S380)="","",IF(LEFT(INDIRECT("$F"&amp;$S380),3)="GRS","GRS_RCS_RM",IF((LEFT(INDIRECT("$F"&amp;$S380),3))="RCS","GRS_RCS_RM",IF(INDIRECT("$F"&amp;$S380)="OCS (No Label)","OCS_Conversion_RM",IF(LEFT(INDIRECT("$F"&amp;$S380),3)="OCS","OCS_RM",IF(RIGHT(INDIRECT("$F"&amp;$S380),10)="conversion","GOTS_RM_conversion",IF((LEFT(INDIRECT("$F"&amp;$S380),4))="GOTS","GOTS_RM","Responsible_RM"))))))),"DELETERM")</f>
        <v>#VALUE!</v>
      </c>
      <c r="AF380" t="e" cm="1">
        <f t="array" aca="1" ref="AF380" ca="1">IF($S380="","",INDIRECT("$Z"&amp;$S380))</f>
        <v>#VALUE!</v>
      </c>
      <c r="AG380" t="str">
        <f t="shared" si="86"/>
        <v/>
      </c>
      <c r="AH380" t="str" cm="1">
        <f t="array" aca="1" ref="AH380" ca="1">IFERROR(INDIRECT("$ag"&amp;S380),"")</f>
        <v/>
      </c>
      <c r="AI380" t="e" cm="1">
        <f t="array" aca="1" ref="AI380" ca="1">INDIRECT("O"&amp;S380)</f>
        <v>#VALUE!</v>
      </c>
      <c r="AJ380" t="str">
        <f t="shared" si="87"/>
        <v/>
      </c>
    </row>
    <row r="381" spans="1:36" ht="16.5" customHeight="1">
      <c r="A381" s="130"/>
      <c r="B381" s="136"/>
      <c r="C381" s="137"/>
      <c r="D381" s="146"/>
      <c r="E381" s="146"/>
      <c r="F381" s="137"/>
      <c r="G381" s="147"/>
      <c r="H381" s="147"/>
      <c r="I381" s="147"/>
      <c r="J381" s="147"/>
      <c r="K381" s="38"/>
      <c r="L381" s="144"/>
      <c r="M381" s="144"/>
      <c r="N381" s="61"/>
      <c r="O381" s="314"/>
      <c r="Q381" t="str">
        <f t="shared" si="82"/>
        <v/>
      </c>
      <c r="S381" t="e">
        <f t="shared" ca="1" si="91"/>
        <v>#VALUE!</v>
      </c>
      <c r="T381" t="e">
        <f t="shared" ca="1" si="88"/>
        <v>#VALUE!</v>
      </c>
      <c r="U381">
        <f t="shared" si="92"/>
        <v>312</v>
      </c>
      <c r="V381">
        <v>26.500000000002</v>
      </c>
      <c r="W381">
        <f t="shared" si="95"/>
        <v>26</v>
      </c>
      <c r="X381" t="str" cm="1">
        <f t="array" aca="1" ref="X381" ca="1">IFERROR(INDEX('PC&amp;PD'!$A$1:$AS$19,ROW('PC&amp;PD'!$A$19),MATCH(INDIRECT(T381),'PC&amp;PD'!$A$1:$AS$1,0)),"")</f>
        <v/>
      </c>
      <c r="Y381" t="str">
        <f>IF(OR($N381="",$N381=0),"",IF($N381=$E$7,'Extracted info for SC'!$J$6,IF($N381=#REF!,'Extracted info for SC'!$J$7,IF($N381=#REF!,'Extracted info for SC'!$J$8,IF($N381=#REF!,'Extracted info for SC'!$J$9,IF($N381=#REF!,'Extracted info for SC'!$J$10,IF($N381=#REF!,'Extracted info for SC'!$J$11,IF($N381=#REF!,'Extracted info for SC'!$J$12,IF($N381=#REF!,'Extracted info for SC'!$J$13,IF($N381=#REF!,'Extracted info for SC'!$J$14,IF($N381=#REF!,'Extracted info for SC'!$J$15,IF($N381=#REF!,'Extracted info for SC'!$J$16,IF($N381=#REF!,'Extracted info for SC'!$J$17,IF($N381=#REF!,'Extracted info for SC'!$J$18,""))))))))))))))</f>
        <v/>
      </c>
      <c r="AA381" t="str">
        <f t="shared" si="83"/>
        <v/>
      </c>
      <c r="AB381" t="str">
        <f t="shared" si="84"/>
        <v/>
      </c>
      <c r="AC381" t="e">
        <f t="shared" ca="1" si="85"/>
        <v>#VALUE!</v>
      </c>
      <c r="AD381" t="str" cm="1">
        <f t="array" aca="1" ref="AD381" ca="1">IFERROR(IF((LEFT(INDIRECT("$F"&amp;$S381),4))="GOTS",IF($G381="Organic","GOTS_Organic_raw",(IF($G381="Responsible","GOTS_Responsible",(IF($G381="No Attribute (Conventional)","GOTS_conventional",(IF($G381="Recycled Pre/Post-Consumer","GOTS_pre_post",(IF($G381="In-Conversion","GOTS_in_conversion",(IF($G381="Sustainably Sourced","Sustainably_sourced",(IF($G381="Recycled pre-consumer organic","GOTS_recycled_organic",""))))))))))))),IF($G381="Organic","Organic",(IF($G381="Responsible","Responsible",(IF($G381="No Attribute (Conventional)","No_Attribute_Conventional",(IF($G381="Recycled Pre/Post-Consumer","Recycled_Pre_Post_Consumer",(IF($G381="In-Conversion","In_Conversion",(IF($G381="Recycled Pre-Consumer","Recycled_Pre_Consumer",(IF($G381="Recycled Post-Consumer","Recycled_Post_Consumer",(IF($G381="Sustainably Sourced","Sustainably_sourced",(IF($G381="Recycled pre-consumer organic","GOTS_recycled_organic","")))))))))))))))))),"")</f>
        <v/>
      </c>
      <c r="AE381" t="e" cm="1">
        <f t="array" aca="1" ref="AE381" ca="1">IF($I381="",IF(INDIRECT("$F"&amp;$S381)="","",IF(LEFT(INDIRECT("$F"&amp;$S381),3)="GRS","GRS_RCS_RM",IF((LEFT(INDIRECT("$F"&amp;$S381),3))="RCS","GRS_RCS_RM",IF(INDIRECT("$F"&amp;$S381)="OCS (No Label)","OCS_Conversion_RM",IF(LEFT(INDIRECT("$F"&amp;$S381),3)="OCS","OCS_RM",IF(RIGHT(INDIRECT("$F"&amp;$S381),10)="conversion","GOTS_RM_conversion",IF((LEFT(INDIRECT("$F"&amp;$S381),4))="GOTS","GOTS_RM","Responsible_RM"))))))),"DELETERM")</f>
        <v>#VALUE!</v>
      </c>
      <c r="AF381" t="e" cm="1">
        <f t="array" aca="1" ref="AF381" ca="1">IF($S381="","",INDIRECT("$Z"&amp;$S381))</f>
        <v>#VALUE!</v>
      </c>
      <c r="AG381" t="str">
        <f t="shared" si="86"/>
        <v/>
      </c>
      <c r="AH381" t="str" cm="1">
        <f t="array" aca="1" ref="AH381" ca="1">IFERROR(INDIRECT("$ag"&amp;S381),"")</f>
        <v/>
      </c>
      <c r="AI381" t="e" cm="1">
        <f t="array" aca="1" ref="AI381" ca="1">INDIRECT("O"&amp;S381)</f>
        <v>#VALUE!</v>
      </c>
      <c r="AJ381" t="str">
        <f t="shared" si="87"/>
        <v/>
      </c>
    </row>
    <row r="382" spans="1:36" ht="16.5" customHeight="1">
      <c r="A382" s="130"/>
      <c r="B382" s="136"/>
      <c r="C382" s="137"/>
      <c r="D382" s="146"/>
      <c r="E382" s="146"/>
      <c r="F382" s="137"/>
      <c r="G382" s="147"/>
      <c r="H382" s="147"/>
      <c r="I382" s="147"/>
      <c r="J382" s="147"/>
      <c r="K382" s="38"/>
      <c r="L382" s="144"/>
      <c r="M382" s="144"/>
      <c r="N382" s="61"/>
      <c r="O382" s="314"/>
      <c r="Q382" t="str">
        <f t="shared" si="82"/>
        <v/>
      </c>
      <c r="S382" t="e">
        <f t="shared" ca="1" si="91"/>
        <v>#VALUE!</v>
      </c>
      <c r="T382" t="e">
        <f t="shared" ca="1" si="88"/>
        <v>#VALUE!</v>
      </c>
      <c r="U382">
        <f t="shared" si="92"/>
        <v>312</v>
      </c>
      <c r="V382">
        <v>26.5833333333354</v>
      </c>
      <c r="W382">
        <f t="shared" si="95"/>
        <v>26</v>
      </c>
      <c r="X382" t="str" cm="1">
        <f t="array" aca="1" ref="X382" ca="1">IFERROR(INDEX('PC&amp;PD'!$A$1:$AS$19,ROW('PC&amp;PD'!$A$19),MATCH(INDIRECT(T382),'PC&amp;PD'!$A$1:$AS$1,0)),"")</f>
        <v/>
      </c>
      <c r="Y382" t="str">
        <f>IF(OR($N382="",$N382=0),"",IF($N382=$E$7,'Extracted info for SC'!$J$6,IF($N382=#REF!,'Extracted info for SC'!$J$7,IF($N382=#REF!,'Extracted info for SC'!$J$8,IF($N382=#REF!,'Extracted info for SC'!$J$9,IF($N382=#REF!,'Extracted info for SC'!$J$10,IF($N382=#REF!,'Extracted info for SC'!$J$11,IF($N382=#REF!,'Extracted info for SC'!$J$12,IF($N382=#REF!,'Extracted info for SC'!$J$13,IF($N382=#REF!,'Extracted info for SC'!$J$14,IF($N382=#REF!,'Extracted info for SC'!$J$15,IF($N382=#REF!,'Extracted info for SC'!$J$16,IF($N382=#REF!,'Extracted info for SC'!$J$17,IF($N382=#REF!,'Extracted info for SC'!$J$18,""))))))))))))))</f>
        <v/>
      </c>
      <c r="AA382" t="str">
        <f t="shared" si="83"/>
        <v/>
      </c>
      <c r="AB382" t="str">
        <f t="shared" si="84"/>
        <v/>
      </c>
      <c r="AC382" t="e">
        <f t="shared" ca="1" si="85"/>
        <v>#VALUE!</v>
      </c>
      <c r="AD382" t="str" cm="1">
        <f t="array" aca="1" ref="AD382" ca="1">IFERROR(IF((LEFT(INDIRECT("$F"&amp;$S382),4))="GOTS",IF($G382="Organic","GOTS_Organic_raw",(IF($G382="Responsible","GOTS_Responsible",(IF($G382="No Attribute (Conventional)","GOTS_conventional",(IF($G382="Recycled Pre/Post-Consumer","GOTS_pre_post",(IF($G382="In-Conversion","GOTS_in_conversion",(IF($G382="Sustainably Sourced","Sustainably_sourced",(IF($G382="Recycled pre-consumer organic","GOTS_recycled_organic",""))))))))))))),IF($G382="Organic","Organic",(IF($G382="Responsible","Responsible",(IF($G382="No Attribute (Conventional)","No_Attribute_Conventional",(IF($G382="Recycled Pre/Post-Consumer","Recycled_Pre_Post_Consumer",(IF($G382="In-Conversion","In_Conversion",(IF($G382="Recycled Pre-Consumer","Recycled_Pre_Consumer",(IF($G382="Recycled Post-Consumer","Recycled_Post_Consumer",(IF($G382="Sustainably Sourced","Sustainably_sourced",(IF($G382="Recycled pre-consumer organic","GOTS_recycled_organic","")))))))))))))))))),"")</f>
        <v/>
      </c>
      <c r="AE382" t="e" cm="1">
        <f t="array" aca="1" ref="AE382" ca="1">IF($I382="",IF(INDIRECT("$F"&amp;$S382)="","",IF(LEFT(INDIRECT("$F"&amp;$S382),3)="GRS","GRS_RCS_RM",IF((LEFT(INDIRECT("$F"&amp;$S382),3))="RCS","GRS_RCS_RM",IF(INDIRECT("$F"&amp;$S382)="OCS (No Label)","OCS_Conversion_RM",IF(LEFT(INDIRECT("$F"&amp;$S382),3)="OCS","OCS_RM",IF(RIGHT(INDIRECT("$F"&amp;$S382),10)="conversion","GOTS_RM_conversion",IF((LEFT(INDIRECT("$F"&amp;$S382),4))="GOTS","GOTS_RM","Responsible_RM"))))))),"DELETERM")</f>
        <v>#VALUE!</v>
      </c>
      <c r="AF382" t="e" cm="1">
        <f t="array" aca="1" ref="AF382" ca="1">IF($S382="","",INDIRECT("$Z"&amp;$S382))</f>
        <v>#VALUE!</v>
      </c>
      <c r="AG382" t="str">
        <f t="shared" si="86"/>
        <v/>
      </c>
      <c r="AH382" t="str" cm="1">
        <f t="array" aca="1" ref="AH382" ca="1">IFERROR(INDIRECT("$ag"&amp;S382),"")</f>
        <v/>
      </c>
      <c r="AI382" t="e" cm="1">
        <f t="array" aca="1" ref="AI382" ca="1">INDIRECT("O"&amp;S382)</f>
        <v>#VALUE!</v>
      </c>
      <c r="AJ382" t="str">
        <f t="shared" si="87"/>
        <v/>
      </c>
    </row>
    <row r="383" spans="1:36" ht="16.5" customHeight="1">
      <c r="A383" s="130"/>
      <c r="B383" s="136"/>
      <c r="C383" s="137"/>
      <c r="D383" s="146"/>
      <c r="E383" s="146"/>
      <c r="F383" s="137"/>
      <c r="G383" s="147"/>
      <c r="H383" s="147"/>
      <c r="I383" s="147"/>
      <c r="J383" s="147"/>
      <c r="K383" s="38"/>
      <c r="L383" s="144"/>
      <c r="M383" s="144"/>
      <c r="N383" s="61"/>
      <c r="O383" s="314"/>
      <c r="Q383" t="str">
        <f t="shared" si="82"/>
        <v/>
      </c>
      <c r="S383" t="e">
        <f t="shared" ca="1" si="91"/>
        <v>#VALUE!</v>
      </c>
      <c r="T383" t="e">
        <f t="shared" ca="1" si="88"/>
        <v>#VALUE!</v>
      </c>
      <c r="U383">
        <f t="shared" si="92"/>
        <v>312</v>
      </c>
      <c r="V383">
        <v>26.6666666666687</v>
      </c>
      <c r="W383">
        <f t="shared" si="95"/>
        <v>26</v>
      </c>
      <c r="X383" t="str" cm="1">
        <f t="array" aca="1" ref="X383" ca="1">IFERROR(INDEX('PC&amp;PD'!$A$1:$AS$19,ROW('PC&amp;PD'!$A$19),MATCH(INDIRECT(T383),'PC&amp;PD'!$A$1:$AS$1,0)),"")</f>
        <v/>
      </c>
      <c r="Y383" t="str">
        <f>IF(OR($N383="",$N383=0),"",IF($N383=$E$7,'Extracted info for SC'!$J$6,IF($N383=#REF!,'Extracted info for SC'!$J$7,IF($N383=#REF!,'Extracted info for SC'!$J$8,IF($N383=#REF!,'Extracted info for SC'!$J$9,IF($N383=#REF!,'Extracted info for SC'!$J$10,IF($N383=#REF!,'Extracted info for SC'!$J$11,IF($N383=#REF!,'Extracted info for SC'!$J$12,IF($N383=#REF!,'Extracted info for SC'!$J$13,IF($N383=#REF!,'Extracted info for SC'!$J$14,IF($N383=#REF!,'Extracted info for SC'!$J$15,IF($N383=#REF!,'Extracted info for SC'!$J$16,IF($N383=#REF!,'Extracted info for SC'!$J$17,IF($N383=#REF!,'Extracted info for SC'!$J$18,""))))))))))))))</f>
        <v/>
      </c>
      <c r="AA383" t="str">
        <f t="shared" si="83"/>
        <v/>
      </c>
      <c r="AB383" t="str">
        <f t="shared" si="84"/>
        <v/>
      </c>
      <c r="AC383" t="e">
        <f t="shared" ca="1" si="85"/>
        <v>#VALUE!</v>
      </c>
      <c r="AD383" t="str" cm="1">
        <f t="array" aca="1" ref="AD383" ca="1">IFERROR(IF((LEFT(INDIRECT("$F"&amp;$S383),4))="GOTS",IF($G383="Organic","GOTS_Organic_raw",(IF($G383="Responsible","GOTS_Responsible",(IF($G383="No Attribute (Conventional)","GOTS_conventional",(IF($G383="Recycled Pre/Post-Consumer","GOTS_pre_post",(IF($G383="In-Conversion","GOTS_in_conversion",(IF($G383="Sustainably Sourced","Sustainably_sourced",(IF($G383="Recycled pre-consumer organic","GOTS_recycled_organic",""))))))))))))),IF($G383="Organic","Organic",(IF($G383="Responsible","Responsible",(IF($G383="No Attribute (Conventional)","No_Attribute_Conventional",(IF($G383="Recycled Pre/Post-Consumer","Recycled_Pre_Post_Consumer",(IF($G383="In-Conversion","In_Conversion",(IF($G383="Recycled Pre-Consumer","Recycled_Pre_Consumer",(IF($G383="Recycled Post-Consumer","Recycled_Post_Consumer",(IF($G383="Sustainably Sourced","Sustainably_sourced",(IF($G383="Recycled pre-consumer organic","GOTS_recycled_organic","")))))))))))))))))),"")</f>
        <v/>
      </c>
      <c r="AE383" t="e" cm="1">
        <f t="array" aca="1" ref="AE383" ca="1">IF($I383="",IF(INDIRECT("$F"&amp;$S383)="","",IF(LEFT(INDIRECT("$F"&amp;$S383),3)="GRS","GRS_RCS_RM",IF((LEFT(INDIRECT("$F"&amp;$S383),3))="RCS","GRS_RCS_RM",IF(INDIRECT("$F"&amp;$S383)="OCS (No Label)","OCS_Conversion_RM",IF(LEFT(INDIRECT("$F"&amp;$S383),3)="OCS","OCS_RM",IF(RIGHT(INDIRECT("$F"&amp;$S383),10)="conversion","GOTS_RM_conversion",IF((LEFT(INDIRECT("$F"&amp;$S383),4))="GOTS","GOTS_RM","Responsible_RM"))))))),"DELETERM")</f>
        <v>#VALUE!</v>
      </c>
      <c r="AF383" t="e" cm="1">
        <f t="array" aca="1" ref="AF383" ca="1">IF($S383="","",INDIRECT("$Z"&amp;$S383))</f>
        <v>#VALUE!</v>
      </c>
      <c r="AG383" t="str">
        <f t="shared" si="86"/>
        <v/>
      </c>
      <c r="AH383" t="str" cm="1">
        <f t="array" aca="1" ref="AH383" ca="1">IFERROR(INDIRECT("$ag"&amp;S383),"")</f>
        <v/>
      </c>
      <c r="AI383" t="e" cm="1">
        <f t="array" aca="1" ref="AI383" ca="1">INDIRECT("O"&amp;S383)</f>
        <v>#VALUE!</v>
      </c>
      <c r="AJ383" t="str">
        <f t="shared" si="87"/>
        <v/>
      </c>
    </row>
    <row r="384" spans="1:36" ht="16.5" customHeight="1">
      <c r="A384" s="130"/>
      <c r="B384" s="136"/>
      <c r="C384" s="137"/>
      <c r="D384" s="146"/>
      <c r="E384" s="146"/>
      <c r="F384" s="137"/>
      <c r="G384" s="147"/>
      <c r="H384" s="147"/>
      <c r="I384" s="147"/>
      <c r="J384" s="147"/>
      <c r="K384" s="38"/>
      <c r="L384" s="144"/>
      <c r="M384" s="144"/>
      <c r="N384" s="61"/>
      <c r="O384" s="314"/>
      <c r="Q384" t="str">
        <f t="shared" ref="Q384:Q447" si="102">IF(G384="No Attribute (Conventional)",IF(OR($G384="",$I384="",$K384=""),"",CONCATENATE($K384," ",$AA384," ",$I384," + ")),IF(OR($G384="",$I384="",$K384=""),"",CONCATENATE($K384," ",$G384," ",$I384," + ")))</f>
        <v/>
      </c>
      <c r="S384" t="e">
        <f t="shared" ca="1" si="91"/>
        <v>#VALUE!</v>
      </c>
      <c r="T384" t="e">
        <f t="shared" ca="1" si="88"/>
        <v>#VALUE!</v>
      </c>
      <c r="U384">
        <f t="shared" si="92"/>
        <v>312</v>
      </c>
      <c r="V384">
        <v>26.750000000002</v>
      </c>
      <c r="W384">
        <f t="shared" si="95"/>
        <v>26</v>
      </c>
      <c r="X384" t="str" cm="1">
        <f t="array" aca="1" ref="X384" ca="1">IFERROR(INDEX('PC&amp;PD'!$A$1:$AS$19,ROW('PC&amp;PD'!$A$19),MATCH(INDIRECT(T384),'PC&amp;PD'!$A$1:$AS$1,0)),"")</f>
        <v/>
      </c>
      <c r="Y384" t="str">
        <f>IF(OR($N384="",$N384=0),"",IF($N384=$E$7,'Extracted info for SC'!$J$6,IF($N384=#REF!,'Extracted info for SC'!$J$7,IF($N384=#REF!,'Extracted info for SC'!$J$8,IF($N384=#REF!,'Extracted info for SC'!$J$9,IF($N384=#REF!,'Extracted info for SC'!$J$10,IF($N384=#REF!,'Extracted info for SC'!$J$11,IF($N384=#REF!,'Extracted info for SC'!$J$12,IF($N384=#REF!,'Extracted info for SC'!$J$13,IF($N384=#REF!,'Extracted info for SC'!$J$14,IF($N384=#REF!,'Extracted info for SC'!$J$15,IF($N384=#REF!,'Extracted info for SC'!$J$16,IF($N384=#REF!,'Extracted info for SC'!$J$17,IF($N384=#REF!,'Extracted info for SC'!$J$18,""))))))))))))))</f>
        <v/>
      </c>
      <c r="AA384" t="str">
        <f t="shared" ref="AA384:AA447" si="103">IFERROR(IF(G384="","",IF(G384="No Attribute (Conventional)","",G384)),"")</f>
        <v/>
      </c>
      <c r="AB384" t="str">
        <f t="shared" ref="AB384:AB447" si="104">IFERROR(IF($F384="OCS 100", "OCS_100",IF($F384="OCS Blended", "OCS_Blended",IF($F384="OCS (No Label)", "OCS_No_Label",IF($F384="RCS 100", "RCS_100",IF($F384="RCS Blended","RCS_Blended",IF($F384="GRS","GRS",IF($F384="GRS (No Label)", "GRS_No_Label",IF($F384="RDS","RDS",IF($F384="RWS","RWS",IF($F384="RMS","RMS",IF($F384="GOTS Organic","GOTS_Organic",IF($F384="GOTS Made with organic","GOTS_Made_with_organic",IF($F384="GOTS Organic - in conversion","GOTS_Organic_in_Conversion",IF($F384="GOTS Made with organic - in conversion","GOTS_Made_with_Organic_in_Conversion",IF($F384="RAS","RAS",IF($F384="Rcs (No Label)","RCS_No_Label",IF($F384="RWS (No Label)","RWS_No_Label",IF($F384="RMS (No Label)","RMS_No_Label",IF($F384="RAS (No Label)","RAS_No_Label",IF($F384="RDS (No Label)","RDS_No_Label","")))))))))))))))))))),"")</f>
        <v/>
      </c>
      <c r="AC384" t="e">
        <f t="shared" ref="AC384:AC447" ca="1" si="105">"$AB"&amp;S384</f>
        <v>#VALUE!</v>
      </c>
      <c r="AD384" t="str" cm="1">
        <f t="array" aca="1" ref="AD384" ca="1">IFERROR(IF((LEFT(INDIRECT("$F"&amp;$S384),4))="GOTS",IF($G384="Organic","GOTS_Organic_raw",(IF($G384="Responsible","GOTS_Responsible",(IF($G384="No Attribute (Conventional)","GOTS_conventional",(IF($G384="Recycled Pre/Post-Consumer","GOTS_pre_post",(IF($G384="In-Conversion","GOTS_in_conversion",(IF($G384="Sustainably Sourced","Sustainably_sourced",(IF($G384="Recycled pre-consumer organic","GOTS_recycled_organic",""))))))))))))),IF($G384="Organic","Organic",(IF($G384="Responsible","Responsible",(IF($G384="No Attribute (Conventional)","No_Attribute_Conventional",(IF($G384="Recycled Pre/Post-Consumer","Recycled_Pre_Post_Consumer",(IF($G384="In-Conversion","In_Conversion",(IF($G384="Recycled Pre-Consumer","Recycled_Pre_Consumer",(IF($G384="Recycled Post-Consumer","Recycled_Post_Consumer",(IF($G384="Sustainably Sourced","Sustainably_sourced",(IF($G384="Recycled pre-consumer organic","GOTS_recycled_organic","")))))))))))))))))),"")</f>
        <v/>
      </c>
      <c r="AE384" t="e" cm="1">
        <f t="array" aca="1" ref="AE384" ca="1">IF($I384="",IF(INDIRECT("$F"&amp;$S384)="","",IF(LEFT(INDIRECT("$F"&amp;$S384),3)="GRS","GRS_RCS_RM",IF((LEFT(INDIRECT("$F"&amp;$S384),3))="RCS","GRS_RCS_RM",IF(INDIRECT("$F"&amp;$S384)="OCS (No Label)","OCS_Conversion_RM",IF(LEFT(INDIRECT("$F"&amp;$S384),3)="OCS","OCS_RM",IF(RIGHT(INDIRECT("$F"&amp;$S384),10)="conversion","GOTS_RM_conversion",IF((LEFT(INDIRECT("$F"&amp;$S384),4))="GOTS","GOTS_RM","Responsible_RM"))))))),"DELETERM")</f>
        <v>#VALUE!</v>
      </c>
      <c r="AF384" t="e" cm="1">
        <f t="array" aca="1" ref="AF384" ca="1">IF($S384="","",INDIRECT("$Z"&amp;$S384))</f>
        <v>#VALUE!</v>
      </c>
      <c r="AG384" t="str">
        <f t="shared" ref="AG384:AG447" si="106">IF(AND(AJ384="",AJ385="",AJ386="",AJ387="",AJ388="",AJ389="",AJ390="",AJ391="",AJ392="",AJ393="",AJ394="",AJ395=""),"",CONCATENATE(AJ384, AJ385, AJ386, AJ387,AJ388, AJ389, AJ390, AJ391, AJ392, AJ393, AJ394,AJ395))</f>
        <v/>
      </c>
      <c r="AH384" t="str" cm="1">
        <f t="array" aca="1" ref="AH384" ca="1">IFERROR(INDIRECT("$ag"&amp;S384),"")</f>
        <v/>
      </c>
      <c r="AI384" t="e" cm="1">
        <f t="array" aca="1" ref="AI384" ca="1">INDIRECT("O"&amp;S384)</f>
        <v>#VALUE!</v>
      </c>
      <c r="AJ384" t="str">
        <f t="shared" ref="AJ384:AJ447" si="107">IF(OR(Y384="",Y384=0),"",Y384&amp;", ")</f>
        <v/>
      </c>
    </row>
    <row r="385" spans="1:36" ht="16.5" customHeight="1">
      <c r="A385" s="130"/>
      <c r="B385" s="136"/>
      <c r="C385" s="137"/>
      <c r="D385" s="146"/>
      <c r="E385" s="146"/>
      <c r="F385" s="137"/>
      <c r="G385" s="147"/>
      <c r="H385" s="147"/>
      <c r="I385" s="147"/>
      <c r="J385" s="147"/>
      <c r="K385" s="38"/>
      <c r="L385" s="144"/>
      <c r="M385" s="144"/>
      <c r="N385" s="61"/>
      <c r="O385" s="314"/>
      <c r="Q385" t="str">
        <f t="shared" si="102"/>
        <v/>
      </c>
      <c r="S385" t="e">
        <f t="shared" ca="1" si="91"/>
        <v>#VALUE!</v>
      </c>
      <c r="T385" t="e">
        <f t="shared" ca="1" si="88"/>
        <v>#VALUE!</v>
      </c>
      <c r="U385">
        <f t="shared" si="92"/>
        <v>312</v>
      </c>
      <c r="V385">
        <v>26.8333333333354</v>
      </c>
      <c r="W385">
        <f t="shared" si="95"/>
        <v>26</v>
      </c>
      <c r="X385" t="str" cm="1">
        <f t="array" aca="1" ref="X385" ca="1">IFERROR(INDEX('PC&amp;PD'!$A$1:$AS$19,ROW('PC&amp;PD'!$A$19),MATCH(INDIRECT(T385),'PC&amp;PD'!$A$1:$AS$1,0)),"")</f>
        <v/>
      </c>
      <c r="Y385" t="str">
        <f>IF(OR($N385="",$N385=0),"",IF($N385=$E$7,'Extracted info for SC'!$J$6,IF($N385=#REF!,'Extracted info for SC'!$J$7,IF($N385=#REF!,'Extracted info for SC'!$J$8,IF($N385=#REF!,'Extracted info for SC'!$J$9,IF($N385=#REF!,'Extracted info for SC'!$J$10,IF($N385=#REF!,'Extracted info for SC'!$J$11,IF($N385=#REF!,'Extracted info for SC'!$J$12,IF($N385=#REF!,'Extracted info for SC'!$J$13,IF($N385=#REF!,'Extracted info for SC'!$J$14,IF($N385=#REF!,'Extracted info for SC'!$J$15,IF($N385=#REF!,'Extracted info for SC'!$J$16,IF($N385=#REF!,'Extracted info for SC'!$J$17,IF($N385=#REF!,'Extracted info for SC'!$J$18,""))))))))))))))</f>
        <v/>
      </c>
      <c r="AA385" t="str">
        <f t="shared" si="103"/>
        <v/>
      </c>
      <c r="AB385" t="str">
        <f t="shared" si="104"/>
        <v/>
      </c>
      <c r="AC385" t="e">
        <f t="shared" ca="1" si="105"/>
        <v>#VALUE!</v>
      </c>
      <c r="AD385" t="str" cm="1">
        <f t="array" aca="1" ref="AD385" ca="1">IFERROR(IF((LEFT(INDIRECT("$F"&amp;$S385),4))="GOTS",IF($G385="Organic","GOTS_Organic_raw",(IF($G385="Responsible","GOTS_Responsible",(IF($G385="No Attribute (Conventional)","GOTS_conventional",(IF($G385="Recycled Pre/Post-Consumer","GOTS_pre_post",(IF($G385="In-Conversion","GOTS_in_conversion",(IF($G385="Sustainably Sourced","Sustainably_sourced",(IF($G385="Recycled pre-consumer organic","GOTS_recycled_organic",""))))))))))))),IF($G385="Organic","Organic",(IF($G385="Responsible","Responsible",(IF($G385="No Attribute (Conventional)","No_Attribute_Conventional",(IF($G385="Recycled Pre/Post-Consumer","Recycled_Pre_Post_Consumer",(IF($G385="In-Conversion","In_Conversion",(IF($G385="Recycled Pre-Consumer","Recycled_Pre_Consumer",(IF($G385="Recycled Post-Consumer","Recycled_Post_Consumer",(IF($G385="Sustainably Sourced","Sustainably_sourced",(IF($G385="Recycled pre-consumer organic","GOTS_recycled_organic","")))))))))))))))))),"")</f>
        <v/>
      </c>
      <c r="AE385" t="e" cm="1">
        <f t="array" aca="1" ref="AE385" ca="1">IF($I385="",IF(INDIRECT("$F"&amp;$S385)="","",IF(LEFT(INDIRECT("$F"&amp;$S385),3)="GRS","GRS_RCS_RM",IF((LEFT(INDIRECT("$F"&amp;$S385),3))="RCS","GRS_RCS_RM",IF(INDIRECT("$F"&amp;$S385)="OCS (No Label)","OCS_Conversion_RM",IF(LEFT(INDIRECT("$F"&amp;$S385),3)="OCS","OCS_RM",IF(RIGHT(INDIRECT("$F"&amp;$S385),10)="conversion","GOTS_RM_conversion",IF((LEFT(INDIRECT("$F"&amp;$S385),4))="GOTS","GOTS_RM","Responsible_RM"))))))),"DELETERM")</f>
        <v>#VALUE!</v>
      </c>
      <c r="AF385" t="e" cm="1">
        <f t="array" aca="1" ref="AF385" ca="1">IF($S385="","",INDIRECT("$Z"&amp;$S385))</f>
        <v>#VALUE!</v>
      </c>
      <c r="AG385" t="str">
        <f t="shared" si="106"/>
        <v/>
      </c>
      <c r="AH385" t="str" cm="1">
        <f t="array" aca="1" ref="AH385" ca="1">IFERROR(INDIRECT("$ag"&amp;S385),"")</f>
        <v/>
      </c>
      <c r="AI385" t="e" cm="1">
        <f t="array" aca="1" ref="AI385" ca="1">INDIRECT("O"&amp;S385)</f>
        <v>#VALUE!</v>
      </c>
      <c r="AJ385" t="str">
        <f t="shared" si="107"/>
        <v/>
      </c>
    </row>
    <row r="386" spans="1:36" ht="16.5" customHeight="1" thickBot="1">
      <c r="A386" s="131"/>
      <c r="B386" s="138"/>
      <c r="C386" s="139"/>
      <c r="D386" s="148"/>
      <c r="E386" s="148"/>
      <c r="F386" s="139"/>
      <c r="G386" s="149"/>
      <c r="H386" s="149"/>
      <c r="I386" s="149"/>
      <c r="J386" s="149"/>
      <c r="K386" s="39"/>
      <c r="L386" s="145"/>
      <c r="M386" s="145"/>
      <c r="N386" s="62"/>
      <c r="O386" s="315"/>
      <c r="Q386" t="str">
        <f t="shared" si="102"/>
        <v/>
      </c>
      <c r="S386" t="e">
        <f t="shared" ca="1" si="91"/>
        <v>#VALUE!</v>
      </c>
      <c r="T386" t="e">
        <f t="shared" ref="T386:T449" ca="1" si="108">"$B"&amp;S386</f>
        <v>#VALUE!</v>
      </c>
      <c r="U386">
        <f t="shared" si="92"/>
        <v>312</v>
      </c>
      <c r="V386">
        <v>26.9166666666687</v>
      </c>
      <c r="W386">
        <f t="shared" si="95"/>
        <v>26</v>
      </c>
      <c r="X386" t="str" cm="1">
        <f t="array" aca="1" ref="X386" ca="1">IFERROR(INDEX('PC&amp;PD'!$A$1:$AS$19,ROW('PC&amp;PD'!$A$19),MATCH(INDIRECT(T386),'PC&amp;PD'!$A$1:$AS$1,0)),"")</f>
        <v/>
      </c>
      <c r="Y386" t="str">
        <f>IF(OR($N386="",$N386=0),"",IF($N386=$E$7,'Extracted info for SC'!$J$6,IF($N386=#REF!,'Extracted info for SC'!$J$7,IF($N386=#REF!,'Extracted info for SC'!$J$8,IF($N386=#REF!,'Extracted info for SC'!$J$9,IF($N386=#REF!,'Extracted info for SC'!$J$10,IF($N386=#REF!,'Extracted info for SC'!$J$11,IF($N386=#REF!,'Extracted info for SC'!$J$12,IF($N386=#REF!,'Extracted info for SC'!$J$13,IF($N386=#REF!,'Extracted info for SC'!$J$14,IF($N386=#REF!,'Extracted info for SC'!$J$15,IF($N386=#REF!,'Extracted info for SC'!$J$16,IF($N386=#REF!,'Extracted info for SC'!$J$17,IF($N386=#REF!,'Extracted info for SC'!$J$18,""))))))))))))))</f>
        <v/>
      </c>
      <c r="AA386" t="str">
        <f t="shared" si="103"/>
        <v/>
      </c>
      <c r="AB386" t="str">
        <f t="shared" si="104"/>
        <v/>
      </c>
      <c r="AC386" t="e">
        <f t="shared" ca="1" si="105"/>
        <v>#VALUE!</v>
      </c>
      <c r="AD386" t="str" cm="1">
        <f t="array" aca="1" ref="AD386" ca="1">IFERROR(IF((LEFT(INDIRECT("$F"&amp;$S386),4))="GOTS",IF($G386="Organic","GOTS_Organic_raw",(IF($G386="Responsible","GOTS_Responsible",(IF($G386="No Attribute (Conventional)","GOTS_conventional",(IF($G386="Recycled Pre/Post-Consumer","GOTS_pre_post",(IF($G386="In-Conversion","GOTS_in_conversion",(IF($G386="Sustainably Sourced","Sustainably_sourced",(IF($G386="Recycled pre-consumer organic","GOTS_recycled_organic",""))))))))))))),IF($G386="Organic","Organic",(IF($G386="Responsible","Responsible",(IF($G386="No Attribute (Conventional)","No_Attribute_Conventional",(IF($G386="Recycled Pre/Post-Consumer","Recycled_Pre_Post_Consumer",(IF($G386="In-Conversion","In_Conversion",(IF($G386="Recycled Pre-Consumer","Recycled_Pre_Consumer",(IF($G386="Recycled Post-Consumer","Recycled_Post_Consumer",(IF($G386="Sustainably Sourced","Sustainably_sourced",(IF($G386="Recycled pre-consumer organic","GOTS_recycled_organic","")))))))))))))))))),"")</f>
        <v/>
      </c>
      <c r="AE386" t="e" cm="1">
        <f t="array" aca="1" ref="AE386" ca="1">IF($I386="",IF(INDIRECT("$F"&amp;$S386)="","",IF(LEFT(INDIRECT("$F"&amp;$S386),3)="GRS","GRS_RCS_RM",IF((LEFT(INDIRECT("$F"&amp;$S386),3))="RCS","GRS_RCS_RM",IF(INDIRECT("$F"&amp;$S386)="OCS (No Label)","OCS_Conversion_RM",IF(LEFT(INDIRECT("$F"&amp;$S386),3)="OCS","OCS_RM",IF(RIGHT(INDIRECT("$F"&amp;$S386),10)="conversion","GOTS_RM_conversion",IF((LEFT(INDIRECT("$F"&amp;$S386),4))="GOTS","GOTS_RM","Responsible_RM"))))))),"DELETERM")</f>
        <v>#VALUE!</v>
      </c>
      <c r="AF386" t="e" cm="1">
        <f t="array" aca="1" ref="AF386" ca="1">IF($S386="","",INDIRECT("$Z"&amp;$S386))</f>
        <v>#VALUE!</v>
      </c>
      <c r="AG386" t="str">
        <f t="shared" si="106"/>
        <v/>
      </c>
      <c r="AH386" t="str" cm="1">
        <f t="array" aca="1" ref="AH386" ca="1">IFERROR(INDIRECT("$ag"&amp;S386),"")</f>
        <v/>
      </c>
      <c r="AI386" t="e" cm="1">
        <f t="array" aca="1" ref="AI386" ca="1">INDIRECT("O"&amp;S386)</f>
        <v>#VALUE!</v>
      </c>
      <c r="AJ386" t="str">
        <f t="shared" si="107"/>
        <v/>
      </c>
    </row>
    <row r="387" spans="1:36" ht="16.5" customHeight="1">
      <c r="A387" s="128" t="str">
        <f>IF(B387="","",COUNTA($B$63:$B387))</f>
        <v/>
      </c>
      <c r="B387" s="132"/>
      <c r="C387" s="133"/>
      <c r="D387" s="140"/>
      <c r="E387" s="140"/>
      <c r="F387" s="133"/>
      <c r="G387" s="141"/>
      <c r="H387" s="141"/>
      <c r="I387" s="141"/>
      <c r="J387" s="141"/>
      <c r="K387" s="37"/>
      <c r="L387" s="142" t="str">
        <f>IF(R387="","",LEFT(R387,LEN(R387)-2))</f>
        <v/>
      </c>
      <c r="M387" s="142"/>
      <c r="N387" s="60"/>
      <c r="O387" s="313"/>
      <c r="Q387" t="str">
        <f t="shared" si="102"/>
        <v/>
      </c>
      <c r="R387" t="str">
        <f t="shared" ref="R387" si="109">CONCATENATE($Q387,Q388,Q389,Q390,Q391,Q392,$Q393,$Q394,$Q395,$Q396,$Q397,$Q398)</f>
        <v/>
      </c>
      <c r="S387" t="e">
        <f t="shared" ca="1" si="91"/>
        <v>#VALUE!</v>
      </c>
      <c r="T387" t="e">
        <f t="shared" ca="1" si="108"/>
        <v>#VALUE!</v>
      </c>
      <c r="U387">
        <f t="shared" si="92"/>
        <v>324</v>
      </c>
      <c r="V387">
        <v>27.0000000000021</v>
      </c>
      <c r="W387">
        <f t="shared" si="95"/>
        <v>27</v>
      </c>
      <c r="X387" t="str" cm="1">
        <f t="array" aca="1" ref="X387" ca="1">IFERROR(INDEX('PC&amp;PD'!$A$1:$AS$19,ROW('PC&amp;PD'!$A$19),MATCH(INDIRECT(T387),'PC&amp;PD'!$A$1:$AS$1,0)),"")</f>
        <v/>
      </c>
      <c r="Y387" t="str">
        <f>IF(OR($N387="",$N387=0),"",IF($N387=$E$7,'Extracted info for SC'!$J$6,IF($N387=#REF!,'Extracted info for SC'!$J$7,IF($N387=#REF!,'Extracted info for SC'!$J$8,IF($N387=#REF!,'Extracted info for SC'!$J$9,IF($N387=#REF!,'Extracted info for SC'!$J$10,IF($N387=#REF!,'Extracted info for SC'!$J$11,IF($N387=#REF!,'Extracted info for SC'!$J$12,IF($N387=#REF!,'Extracted info for SC'!$J$13,IF($N387=#REF!,'Extracted info for SC'!$J$14,IF($N387=#REF!,'Extracted info for SC'!$J$15,IF($N387=#REF!,'Extracted info for SC'!$J$16,IF($N387=#REF!,'Extracted info for SC'!$J$17,IF($N387=#REF!,'Extracted info for SC'!$J$18,""))))))))))))))</f>
        <v/>
      </c>
      <c r="Z387" t="str">
        <f t="shared" ref="Z387" si="110">IFERROR(IF($F387="OCS 100","OCS (OCS 100)",IF($F387="OCS Blended","OCS (OCS Blended)",IF($F387="OCS (No Label)","OCS (No Label)",IF($F387="RCS 100","RCS (RCS 100)",IF($F387="RCS Blended","RCS (RCS Blended)",IF($F387="GRS","GRS (GRS)",IF($F387="GRS (No Label)", "GRS (No Label)",IF($F387="RDS","RDS (RDS)",IF($F387="RWS","RWS (RWS)",IF($F387="RAS","RAS (RAS)",IF($F387="RMS","RMS (RMS)",IF($F387="GOTS Organic","GOTS (Organic)",IF($F387="GOTS Made with organic","GOTS (Made with Organic)",IF($F387="GOTS Organic - in conversion","GOTS (Organic - In Conversion)",IF($F387="GOTS Made with organic - in conversion","GOTS (Made with Organic - In Conversion)",""))))))))))))))),"")</f>
        <v/>
      </c>
      <c r="AA387" t="str">
        <f t="shared" si="103"/>
        <v/>
      </c>
      <c r="AB387" t="str">
        <f t="shared" si="104"/>
        <v/>
      </c>
      <c r="AC387" t="e">
        <f t="shared" ca="1" si="105"/>
        <v>#VALUE!</v>
      </c>
      <c r="AD387" t="str" cm="1">
        <f t="array" aca="1" ref="AD387" ca="1">IFERROR(IF((LEFT(INDIRECT("$F"&amp;$S387),4))="GOTS",IF($G387="Organic","GOTS_Organic_raw",(IF($G387="Responsible","GOTS_Responsible",(IF($G387="No Attribute (Conventional)","GOTS_conventional",(IF($G387="Recycled Pre/Post-Consumer","GOTS_pre_post",(IF($G387="In-Conversion","GOTS_in_conversion",(IF($G387="Sustainably Sourced","Sustainably_sourced",(IF($G387="Recycled pre-consumer organic","GOTS_recycled_organic",""))))))))))))),IF($G387="Organic","Organic",(IF($G387="Responsible","Responsible",(IF($G387="No Attribute (Conventional)","No_Attribute_Conventional",(IF($G387="Recycled Pre/Post-Consumer","Recycled_Pre_Post_Consumer",(IF($G387="In-Conversion","In_Conversion",(IF($G387="Recycled Pre-Consumer","Recycled_Pre_Consumer",(IF($G387="Recycled Post-Consumer","Recycled_Post_Consumer",(IF($G387="Sustainably Sourced","Sustainably_sourced",(IF($G387="Recycled pre-consumer organic","GOTS_recycled_organic","")))))))))))))))))),"")</f>
        <v/>
      </c>
      <c r="AE387" t="e" cm="1">
        <f t="array" aca="1" ref="AE387" ca="1">IF($I387="",IF(INDIRECT("$F"&amp;$S387)="","",IF(LEFT(INDIRECT("$F"&amp;$S387),3)="GRS","GRS_RCS_RM",IF((LEFT(INDIRECT("$F"&amp;$S387),3))="RCS","GRS_RCS_RM",IF(INDIRECT("$F"&amp;$S387)="OCS (No Label)","OCS_Conversion_RM",IF(LEFT(INDIRECT("$F"&amp;$S387),3)="OCS","OCS_RM",IF(RIGHT(INDIRECT("$F"&amp;$S387),10)="conversion","GOTS_RM_conversion",IF((LEFT(INDIRECT("$F"&amp;$S387),4))="GOTS","GOTS_RM","Responsible_RM"))))))),"DELETERM")</f>
        <v>#VALUE!</v>
      </c>
      <c r="AF387" t="e" cm="1">
        <f t="array" aca="1" ref="AF387" ca="1">IF($S387="","",INDIRECT("$Z"&amp;$S387))</f>
        <v>#VALUE!</v>
      </c>
      <c r="AG387" t="str">
        <f t="shared" si="106"/>
        <v/>
      </c>
      <c r="AH387" t="str" cm="1">
        <f t="array" aca="1" ref="AH387" ca="1">IFERROR(INDIRECT("$ag"&amp;S387),"")</f>
        <v/>
      </c>
      <c r="AI387" t="e" cm="1">
        <f t="array" aca="1" ref="AI387" ca="1">INDIRECT("O"&amp;S387)</f>
        <v>#VALUE!</v>
      </c>
      <c r="AJ387" t="str">
        <f t="shared" si="107"/>
        <v/>
      </c>
    </row>
    <row r="388" spans="1:36" ht="16.5" customHeight="1">
      <c r="A388" s="129"/>
      <c r="B388" s="134"/>
      <c r="C388" s="135"/>
      <c r="D388" s="146"/>
      <c r="E388" s="146"/>
      <c r="F388" s="135"/>
      <c r="G388" s="147"/>
      <c r="H388" s="147"/>
      <c r="I388" s="147"/>
      <c r="J388" s="147"/>
      <c r="K388" s="38"/>
      <c r="L388" s="143"/>
      <c r="M388" s="143"/>
      <c r="N388" s="61"/>
      <c r="O388" s="314"/>
      <c r="Q388" t="str">
        <f t="shared" si="102"/>
        <v/>
      </c>
      <c r="S388" t="e">
        <f t="shared" ca="1" si="91"/>
        <v>#VALUE!</v>
      </c>
      <c r="T388" t="e">
        <f t="shared" ca="1" si="108"/>
        <v>#VALUE!</v>
      </c>
      <c r="U388">
        <f t="shared" si="92"/>
        <v>324</v>
      </c>
      <c r="V388">
        <v>27.0833333333354</v>
      </c>
      <c r="W388">
        <f t="shared" si="95"/>
        <v>27</v>
      </c>
      <c r="X388" t="str" cm="1">
        <f t="array" aca="1" ref="X388" ca="1">IFERROR(INDEX('PC&amp;PD'!$A$1:$AS$19,ROW('PC&amp;PD'!$A$19),MATCH(INDIRECT(T388),'PC&amp;PD'!$A$1:$AS$1,0)),"")</f>
        <v/>
      </c>
      <c r="Y388" t="str">
        <f>IF(OR($N388="",$N388=0),"",IF($N388=$E$7,'Extracted info for SC'!$J$6,IF($N388=#REF!,'Extracted info for SC'!$J$7,IF($N388=#REF!,'Extracted info for SC'!$J$8,IF($N388=#REF!,'Extracted info for SC'!$J$9,IF($N388=#REF!,'Extracted info for SC'!$J$10,IF($N388=#REF!,'Extracted info for SC'!$J$11,IF($N388=#REF!,'Extracted info for SC'!$J$12,IF($N388=#REF!,'Extracted info for SC'!$J$13,IF($N388=#REF!,'Extracted info for SC'!$J$14,IF($N388=#REF!,'Extracted info for SC'!$J$15,IF($N388=#REF!,'Extracted info for SC'!$J$16,IF($N388=#REF!,'Extracted info for SC'!$J$17,IF($N388=#REF!,'Extracted info for SC'!$J$18,""))))))))))))))</f>
        <v/>
      </c>
      <c r="AA388" t="str">
        <f t="shared" si="103"/>
        <v/>
      </c>
      <c r="AB388" t="str">
        <f t="shared" si="104"/>
        <v/>
      </c>
      <c r="AC388" t="e">
        <f t="shared" ca="1" si="105"/>
        <v>#VALUE!</v>
      </c>
      <c r="AD388" t="str" cm="1">
        <f t="array" aca="1" ref="AD388" ca="1">IFERROR(IF((LEFT(INDIRECT("$F"&amp;$S388),4))="GOTS",IF($G388="Organic","GOTS_Organic_raw",(IF($G388="Responsible","GOTS_Responsible",(IF($G388="No Attribute (Conventional)","GOTS_conventional",(IF($G388="Recycled Pre/Post-Consumer","GOTS_pre_post",(IF($G388="In-Conversion","GOTS_in_conversion",(IF($G388="Sustainably Sourced","Sustainably_sourced",(IF($G388="Recycled pre-consumer organic","GOTS_recycled_organic",""))))))))))))),IF($G388="Organic","Organic",(IF($G388="Responsible","Responsible",(IF($G388="No Attribute (Conventional)","No_Attribute_Conventional",(IF($G388="Recycled Pre/Post-Consumer","Recycled_Pre_Post_Consumer",(IF($G388="In-Conversion","In_Conversion",(IF($G388="Recycled Pre-Consumer","Recycled_Pre_Consumer",(IF($G388="Recycled Post-Consumer","Recycled_Post_Consumer",(IF($G388="Sustainably Sourced","Sustainably_sourced",(IF($G388="Recycled pre-consumer organic","GOTS_recycled_organic","")))))))))))))))))),"")</f>
        <v/>
      </c>
      <c r="AE388" t="e" cm="1">
        <f t="array" aca="1" ref="AE388" ca="1">IF($I388="",IF(INDIRECT("$F"&amp;$S388)="","",IF(LEFT(INDIRECT("$F"&amp;$S388),3)="GRS","GRS_RCS_RM",IF((LEFT(INDIRECT("$F"&amp;$S388),3))="RCS","GRS_RCS_RM",IF(INDIRECT("$F"&amp;$S388)="OCS (No Label)","OCS_Conversion_RM",IF(LEFT(INDIRECT("$F"&amp;$S388),3)="OCS","OCS_RM",IF(RIGHT(INDIRECT("$F"&amp;$S388),10)="conversion","GOTS_RM_conversion",IF((LEFT(INDIRECT("$F"&amp;$S388),4))="GOTS","GOTS_RM","Responsible_RM"))))))),"DELETERM")</f>
        <v>#VALUE!</v>
      </c>
      <c r="AF388" t="e" cm="1">
        <f t="array" aca="1" ref="AF388" ca="1">IF($S388="","",INDIRECT("$Z"&amp;$S388))</f>
        <v>#VALUE!</v>
      </c>
      <c r="AG388" t="str">
        <f t="shared" si="106"/>
        <v/>
      </c>
      <c r="AH388" t="str" cm="1">
        <f t="array" aca="1" ref="AH388" ca="1">IFERROR(INDIRECT("$ag"&amp;S388),"")</f>
        <v/>
      </c>
      <c r="AI388" t="e" cm="1">
        <f t="array" aca="1" ref="AI388" ca="1">INDIRECT("O"&amp;S388)</f>
        <v>#VALUE!</v>
      </c>
      <c r="AJ388" t="str">
        <f t="shared" si="107"/>
        <v/>
      </c>
    </row>
    <row r="389" spans="1:36" ht="16.5" customHeight="1">
      <c r="A389" s="129"/>
      <c r="B389" s="134"/>
      <c r="C389" s="135"/>
      <c r="D389" s="146"/>
      <c r="E389" s="146"/>
      <c r="F389" s="135"/>
      <c r="G389" s="147"/>
      <c r="H389" s="147"/>
      <c r="I389" s="147"/>
      <c r="J389" s="147"/>
      <c r="K389" s="38"/>
      <c r="L389" s="143"/>
      <c r="M389" s="143"/>
      <c r="N389" s="61"/>
      <c r="O389" s="314"/>
      <c r="Q389" t="str">
        <f t="shared" si="102"/>
        <v/>
      </c>
      <c r="S389" t="e">
        <f t="shared" ca="1" si="91"/>
        <v>#VALUE!</v>
      </c>
      <c r="T389" t="e">
        <f t="shared" ca="1" si="108"/>
        <v>#VALUE!</v>
      </c>
      <c r="U389">
        <f t="shared" si="92"/>
        <v>324</v>
      </c>
      <c r="V389">
        <v>27.1666666666687</v>
      </c>
      <c r="W389">
        <f t="shared" si="95"/>
        <v>27</v>
      </c>
      <c r="X389" t="str" cm="1">
        <f t="array" aca="1" ref="X389" ca="1">IFERROR(INDEX('PC&amp;PD'!$A$1:$AS$19,ROW('PC&amp;PD'!$A$19),MATCH(INDIRECT(T389),'PC&amp;PD'!$A$1:$AS$1,0)),"")</f>
        <v/>
      </c>
      <c r="Y389" t="str">
        <f>IF(OR($N389="",$N389=0),"",IF($N389=$E$7,'Extracted info for SC'!$J$6,IF($N389=#REF!,'Extracted info for SC'!$J$7,IF($N389=#REF!,'Extracted info for SC'!$J$8,IF($N389=#REF!,'Extracted info for SC'!$J$9,IF($N389=#REF!,'Extracted info for SC'!$J$10,IF($N389=#REF!,'Extracted info for SC'!$J$11,IF($N389=#REF!,'Extracted info for SC'!$J$12,IF($N389=#REF!,'Extracted info for SC'!$J$13,IF($N389=#REF!,'Extracted info for SC'!$J$14,IF($N389=#REF!,'Extracted info for SC'!$J$15,IF($N389=#REF!,'Extracted info for SC'!$J$16,IF($N389=#REF!,'Extracted info for SC'!$J$17,IF($N389=#REF!,'Extracted info for SC'!$J$18,""))))))))))))))</f>
        <v/>
      </c>
      <c r="AA389" t="str">
        <f t="shared" si="103"/>
        <v/>
      </c>
      <c r="AB389" t="str">
        <f t="shared" si="104"/>
        <v/>
      </c>
      <c r="AC389" t="e">
        <f t="shared" ca="1" si="105"/>
        <v>#VALUE!</v>
      </c>
      <c r="AD389" t="str" cm="1">
        <f t="array" aca="1" ref="AD389" ca="1">IFERROR(IF((LEFT(INDIRECT("$F"&amp;$S389),4))="GOTS",IF($G389="Organic","GOTS_Organic_raw",(IF($G389="Responsible","GOTS_Responsible",(IF($G389="No Attribute (Conventional)","GOTS_conventional",(IF($G389="Recycled Pre/Post-Consumer","GOTS_pre_post",(IF($G389="In-Conversion","GOTS_in_conversion",(IF($G389="Sustainably Sourced","Sustainably_sourced",(IF($G389="Recycled pre-consumer organic","GOTS_recycled_organic",""))))))))))))),IF($G389="Organic","Organic",(IF($G389="Responsible","Responsible",(IF($G389="No Attribute (Conventional)","No_Attribute_Conventional",(IF($G389="Recycled Pre/Post-Consumer","Recycled_Pre_Post_Consumer",(IF($G389="In-Conversion","In_Conversion",(IF($G389="Recycled Pre-Consumer","Recycled_Pre_Consumer",(IF($G389="Recycled Post-Consumer","Recycled_Post_Consumer",(IF($G389="Sustainably Sourced","Sustainably_sourced",(IF($G389="Recycled pre-consumer organic","GOTS_recycled_organic","")))))))))))))))))),"")</f>
        <v/>
      </c>
      <c r="AE389" t="e" cm="1">
        <f t="array" aca="1" ref="AE389" ca="1">IF($I389="",IF(INDIRECT("$F"&amp;$S389)="","",IF(LEFT(INDIRECT("$F"&amp;$S389),3)="GRS","GRS_RCS_RM",IF((LEFT(INDIRECT("$F"&amp;$S389),3))="RCS","GRS_RCS_RM",IF(INDIRECT("$F"&amp;$S389)="OCS (No Label)","OCS_Conversion_RM",IF(LEFT(INDIRECT("$F"&amp;$S389),3)="OCS","OCS_RM",IF(RIGHT(INDIRECT("$F"&amp;$S389),10)="conversion","GOTS_RM_conversion",IF((LEFT(INDIRECT("$F"&amp;$S389),4))="GOTS","GOTS_RM","Responsible_RM"))))))),"DELETERM")</f>
        <v>#VALUE!</v>
      </c>
      <c r="AF389" t="e" cm="1">
        <f t="array" aca="1" ref="AF389" ca="1">IF($S389="","",INDIRECT("$Z"&amp;$S389))</f>
        <v>#VALUE!</v>
      </c>
      <c r="AG389" t="str">
        <f t="shared" si="106"/>
        <v/>
      </c>
      <c r="AH389" t="str" cm="1">
        <f t="array" aca="1" ref="AH389" ca="1">IFERROR(INDIRECT("$ag"&amp;S389),"")</f>
        <v/>
      </c>
      <c r="AI389" t="e" cm="1">
        <f t="array" aca="1" ref="AI389" ca="1">INDIRECT("O"&amp;S389)</f>
        <v>#VALUE!</v>
      </c>
      <c r="AJ389" t="str">
        <f t="shared" si="107"/>
        <v/>
      </c>
    </row>
    <row r="390" spans="1:36" ht="16.5" customHeight="1">
      <c r="A390" s="129"/>
      <c r="B390" s="134"/>
      <c r="C390" s="135"/>
      <c r="D390" s="146"/>
      <c r="E390" s="146"/>
      <c r="F390" s="135"/>
      <c r="G390" s="147"/>
      <c r="H390" s="147"/>
      <c r="I390" s="147"/>
      <c r="J390" s="147"/>
      <c r="K390" s="38"/>
      <c r="L390" s="143"/>
      <c r="M390" s="143"/>
      <c r="N390" s="61"/>
      <c r="O390" s="314"/>
      <c r="Q390" t="str">
        <f t="shared" si="102"/>
        <v/>
      </c>
      <c r="S390" t="e">
        <f t="shared" ca="1" si="91"/>
        <v>#VALUE!</v>
      </c>
      <c r="T390" t="e">
        <f t="shared" ca="1" si="108"/>
        <v>#VALUE!</v>
      </c>
      <c r="U390">
        <f t="shared" si="92"/>
        <v>324</v>
      </c>
      <c r="V390">
        <v>27.2500000000021</v>
      </c>
      <c r="W390">
        <f t="shared" si="95"/>
        <v>27</v>
      </c>
      <c r="X390" t="str" cm="1">
        <f t="array" aca="1" ref="X390" ca="1">IFERROR(INDEX('PC&amp;PD'!$A$1:$AS$19,ROW('PC&amp;PD'!$A$19),MATCH(INDIRECT(T390),'PC&amp;PD'!$A$1:$AS$1,0)),"")</f>
        <v/>
      </c>
      <c r="Y390" t="str">
        <f>IF(OR($N390="",$N390=0),"",IF($N390=$E$7,'Extracted info for SC'!$J$6,IF($N390=#REF!,'Extracted info for SC'!$J$7,IF($N390=#REF!,'Extracted info for SC'!$J$8,IF($N390=#REF!,'Extracted info for SC'!$J$9,IF($N390=#REF!,'Extracted info for SC'!$J$10,IF($N390=#REF!,'Extracted info for SC'!$J$11,IF($N390=#REF!,'Extracted info for SC'!$J$12,IF($N390=#REF!,'Extracted info for SC'!$J$13,IF($N390=#REF!,'Extracted info for SC'!$J$14,IF($N390=#REF!,'Extracted info for SC'!$J$15,IF($N390=#REF!,'Extracted info for SC'!$J$16,IF($N390=#REF!,'Extracted info for SC'!$J$17,IF($N390=#REF!,'Extracted info for SC'!$J$18,""))))))))))))))</f>
        <v/>
      </c>
      <c r="AA390" t="str">
        <f t="shared" si="103"/>
        <v/>
      </c>
      <c r="AB390" t="str">
        <f t="shared" si="104"/>
        <v/>
      </c>
      <c r="AC390" t="e">
        <f t="shared" ca="1" si="105"/>
        <v>#VALUE!</v>
      </c>
      <c r="AD390" t="str" cm="1">
        <f t="array" aca="1" ref="AD390" ca="1">IFERROR(IF((LEFT(INDIRECT("$F"&amp;$S390),4))="GOTS",IF($G390="Organic","GOTS_Organic_raw",(IF($G390="Responsible","GOTS_Responsible",(IF($G390="No Attribute (Conventional)","GOTS_conventional",(IF($G390="Recycled Pre/Post-Consumer","GOTS_pre_post",(IF($G390="In-Conversion","GOTS_in_conversion",(IF($G390="Sustainably Sourced","Sustainably_sourced",(IF($G390="Recycled pre-consumer organic","GOTS_recycled_organic",""))))))))))))),IF($G390="Organic","Organic",(IF($G390="Responsible","Responsible",(IF($G390="No Attribute (Conventional)","No_Attribute_Conventional",(IF($G390="Recycled Pre/Post-Consumer","Recycled_Pre_Post_Consumer",(IF($G390="In-Conversion","In_Conversion",(IF($G390="Recycled Pre-Consumer","Recycled_Pre_Consumer",(IF($G390="Recycled Post-Consumer","Recycled_Post_Consumer",(IF($G390="Sustainably Sourced","Sustainably_sourced",(IF($G390="Recycled pre-consumer organic","GOTS_recycled_organic","")))))))))))))))))),"")</f>
        <v/>
      </c>
      <c r="AE390" t="e" cm="1">
        <f t="array" aca="1" ref="AE390" ca="1">IF($I390="",IF(INDIRECT("$F"&amp;$S390)="","",IF(LEFT(INDIRECT("$F"&amp;$S390),3)="GRS","GRS_RCS_RM",IF((LEFT(INDIRECT("$F"&amp;$S390),3))="RCS","GRS_RCS_RM",IF(INDIRECT("$F"&amp;$S390)="OCS (No Label)","OCS_Conversion_RM",IF(LEFT(INDIRECT("$F"&amp;$S390),3)="OCS","OCS_RM",IF(RIGHT(INDIRECT("$F"&amp;$S390),10)="conversion","GOTS_RM_conversion",IF((LEFT(INDIRECT("$F"&amp;$S390),4))="GOTS","GOTS_RM","Responsible_RM"))))))),"DELETERM")</f>
        <v>#VALUE!</v>
      </c>
      <c r="AF390" t="e" cm="1">
        <f t="array" aca="1" ref="AF390" ca="1">IF($S390="","",INDIRECT("$Z"&amp;$S390))</f>
        <v>#VALUE!</v>
      </c>
      <c r="AG390" t="str">
        <f t="shared" si="106"/>
        <v/>
      </c>
      <c r="AH390" t="str" cm="1">
        <f t="array" aca="1" ref="AH390" ca="1">IFERROR(INDIRECT("$ag"&amp;S390),"")</f>
        <v/>
      </c>
      <c r="AI390" t="e" cm="1">
        <f t="array" aca="1" ref="AI390" ca="1">INDIRECT("O"&amp;S390)</f>
        <v>#VALUE!</v>
      </c>
      <c r="AJ390" t="str">
        <f t="shared" si="107"/>
        <v/>
      </c>
    </row>
    <row r="391" spans="1:36" ht="16.5" customHeight="1">
      <c r="A391" s="129"/>
      <c r="B391" s="134"/>
      <c r="C391" s="135"/>
      <c r="D391" s="146"/>
      <c r="E391" s="146"/>
      <c r="F391" s="135"/>
      <c r="G391" s="147"/>
      <c r="H391" s="147"/>
      <c r="I391" s="147"/>
      <c r="J391" s="147"/>
      <c r="K391" s="38"/>
      <c r="L391" s="143"/>
      <c r="M391" s="143"/>
      <c r="N391" s="61"/>
      <c r="O391" s="314"/>
      <c r="Q391" t="str">
        <f t="shared" si="102"/>
        <v/>
      </c>
      <c r="S391" t="e">
        <f t="shared" ca="1" si="91"/>
        <v>#VALUE!</v>
      </c>
      <c r="T391" t="e">
        <f t="shared" ca="1" si="108"/>
        <v>#VALUE!</v>
      </c>
      <c r="U391">
        <f t="shared" si="92"/>
        <v>324</v>
      </c>
      <c r="V391">
        <v>27.3333333333354</v>
      </c>
      <c r="W391">
        <f t="shared" si="95"/>
        <v>27</v>
      </c>
      <c r="X391" t="str" cm="1">
        <f t="array" aca="1" ref="X391" ca="1">IFERROR(INDEX('PC&amp;PD'!$A$1:$AS$19,ROW('PC&amp;PD'!$A$19),MATCH(INDIRECT(T391),'PC&amp;PD'!$A$1:$AS$1,0)),"")</f>
        <v/>
      </c>
      <c r="Y391" t="str">
        <f>IF(OR($N391="",$N391=0),"",IF($N391=$E$7,'Extracted info for SC'!$J$6,IF($N391=#REF!,'Extracted info for SC'!$J$7,IF($N391=#REF!,'Extracted info for SC'!$J$8,IF($N391=#REF!,'Extracted info for SC'!$J$9,IF($N391=#REF!,'Extracted info for SC'!$J$10,IF($N391=#REF!,'Extracted info for SC'!$J$11,IF($N391=#REF!,'Extracted info for SC'!$J$12,IF($N391=#REF!,'Extracted info for SC'!$J$13,IF($N391=#REF!,'Extracted info for SC'!$J$14,IF($N391=#REF!,'Extracted info for SC'!$J$15,IF($N391=#REF!,'Extracted info for SC'!$J$16,IF($N391=#REF!,'Extracted info for SC'!$J$17,IF($N391=#REF!,'Extracted info for SC'!$J$18,""))))))))))))))</f>
        <v/>
      </c>
      <c r="AA391" t="str">
        <f t="shared" si="103"/>
        <v/>
      </c>
      <c r="AB391" t="str">
        <f t="shared" si="104"/>
        <v/>
      </c>
      <c r="AC391" t="e">
        <f t="shared" ca="1" si="105"/>
        <v>#VALUE!</v>
      </c>
      <c r="AD391" t="str" cm="1">
        <f t="array" aca="1" ref="AD391" ca="1">IFERROR(IF((LEFT(INDIRECT("$F"&amp;$S391),4))="GOTS",IF($G391="Organic","GOTS_Organic_raw",(IF($G391="Responsible","GOTS_Responsible",(IF($G391="No Attribute (Conventional)","GOTS_conventional",(IF($G391="Recycled Pre/Post-Consumer","GOTS_pre_post",(IF($G391="In-Conversion","GOTS_in_conversion",(IF($G391="Sustainably Sourced","Sustainably_sourced",(IF($G391="Recycled pre-consumer organic","GOTS_recycled_organic",""))))))))))))),IF($G391="Organic","Organic",(IF($G391="Responsible","Responsible",(IF($G391="No Attribute (Conventional)","No_Attribute_Conventional",(IF($G391="Recycled Pre/Post-Consumer","Recycled_Pre_Post_Consumer",(IF($G391="In-Conversion","In_Conversion",(IF($G391="Recycled Pre-Consumer","Recycled_Pre_Consumer",(IF($G391="Recycled Post-Consumer","Recycled_Post_Consumer",(IF($G391="Sustainably Sourced","Sustainably_sourced",(IF($G391="Recycled pre-consumer organic","GOTS_recycled_organic","")))))))))))))))))),"")</f>
        <v/>
      </c>
      <c r="AE391" t="e" cm="1">
        <f t="array" aca="1" ref="AE391" ca="1">IF($I391="",IF(INDIRECT("$F"&amp;$S391)="","",IF(LEFT(INDIRECT("$F"&amp;$S391),3)="GRS","GRS_RCS_RM",IF((LEFT(INDIRECT("$F"&amp;$S391),3))="RCS","GRS_RCS_RM",IF(INDIRECT("$F"&amp;$S391)="OCS (No Label)","OCS_Conversion_RM",IF(LEFT(INDIRECT("$F"&amp;$S391),3)="OCS","OCS_RM",IF(RIGHT(INDIRECT("$F"&amp;$S391),10)="conversion","GOTS_RM_conversion",IF((LEFT(INDIRECT("$F"&amp;$S391),4))="GOTS","GOTS_RM","Responsible_RM"))))))),"DELETERM")</f>
        <v>#VALUE!</v>
      </c>
      <c r="AF391" t="e" cm="1">
        <f t="array" aca="1" ref="AF391" ca="1">IF($S391="","",INDIRECT("$Z"&amp;$S391))</f>
        <v>#VALUE!</v>
      </c>
      <c r="AG391" t="str">
        <f t="shared" si="106"/>
        <v/>
      </c>
      <c r="AH391" t="str" cm="1">
        <f t="array" aca="1" ref="AH391" ca="1">IFERROR(INDIRECT("$ag"&amp;S391),"")</f>
        <v/>
      </c>
      <c r="AI391" t="e" cm="1">
        <f t="array" aca="1" ref="AI391" ca="1">INDIRECT("O"&amp;S391)</f>
        <v>#VALUE!</v>
      </c>
      <c r="AJ391" t="str">
        <f t="shared" si="107"/>
        <v/>
      </c>
    </row>
    <row r="392" spans="1:36" ht="16.5" customHeight="1">
      <c r="A392" s="129"/>
      <c r="B392" s="134"/>
      <c r="C392" s="135"/>
      <c r="D392" s="146"/>
      <c r="E392" s="146"/>
      <c r="F392" s="135"/>
      <c r="G392" s="147"/>
      <c r="H392" s="147"/>
      <c r="I392" s="147"/>
      <c r="J392" s="147"/>
      <c r="K392" s="38"/>
      <c r="L392" s="143"/>
      <c r="M392" s="143"/>
      <c r="N392" s="61"/>
      <c r="O392" s="314"/>
      <c r="Q392" t="str">
        <f t="shared" si="102"/>
        <v/>
      </c>
      <c r="S392" t="e">
        <f t="shared" ca="1" si="91"/>
        <v>#VALUE!</v>
      </c>
      <c r="T392" t="e">
        <f t="shared" ca="1" si="108"/>
        <v>#VALUE!</v>
      </c>
      <c r="U392">
        <f t="shared" si="92"/>
        <v>324</v>
      </c>
      <c r="V392">
        <v>27.416666666668799</v>
      </c>
      <c r="W392">
        <f t="shared" si="95"/>
        <v>27</v>
      </c>
      <c r="X392" t="str" cm="1">
        <f t="array" aca="1" ref="X392" ca="1">IFERROR(INDEX('PC&amp;PD'!$A$1:$AS$19,ROW('PC&amp;PD'!$A$19),MATCH(INDIRECT(T392),'PC&amp;PD'!$A$1:$AS$1,0)),"")</f>
        <v/>
      </c>
      <c r="Y392" t="str">
        <f>IF(OR($N392="",$N392=0),"",IF($N392=$E$7,'Extracted info for SC'!$J$6,IF($N392=#REF!,'Extracted info for SC'!$J$7,IF($N392=#REF!,'Extracted info for SC'!$J$8,IF($N392=#REF!,'Extracted info for SC'!$J$9,IF($N392=#REF!,'Extracted info for SC'!$J$10,IF($N392=#REF!,'Extracted info for SC'!$J$11,IF($N392=#REF!,'Extracted info for SC'!$J$12,IF($N392=#REF!,'Extracted info for SC'!$J$13,IF($N392=#REF!,'Extracted info for SC'!$J$14,IF($N392=#REF!,'Extracted info for SC'!$J$15,IF($N392=#REF!,'Extracted info for SC'!$J$16,IF($N392=#REF!,'Extracted info for SC'!$J$17,IF($N392=#REF!,'Extracted info for SC'!$J$18,""))))))))))))))</f>
        <v/>
      </c>
      <c r="AA392" t="str">
        <f t="shared" si="103"/>
        <v/>
      </c>
      <c r="AB392" t="str">
        <f t="shared" si="104"/>
        <v/>
      </c>
      <c r="AC392" t="e">
        <f t="shared" ca="1" si="105"/>
        <v>#VALUE!</v>
      </c>
      <c r="AD392" t="str" cm="1">
        <f t="array" aca="1" ref="AD392" ca="1">IFERROR(IF((LEFT(INDIRECT("$F"&amp;$S392),4))="GOTS",IF($G392="Organic","GOTS_Organic_raw",(IF($G392="Responsible","GOTS_Responsible",(IF($G392="No Attribute (Conventional)","GOTS_conventional",(IF($G392="Recycled Pre/Post-Consumer","GOTS_pre_post",(IF($G392="In-Conversion","GOTS_in_conversion",(IF($G392="Sustainably Sourced","Sustainably_sourced",(IF($G392="Recycled pre-consumer organic","GOTS_recycled_organic",""))))))))))))),IF($G392="Organic","Organic",(IF($G392="Responsible","Responsible",(IF($G392="No Attribute (Conventional)","No_Attribute_Conventional",(IF($G392="Recycled Pre/Post-Consumer","Recycled_Pre_Post_Consumer",(IF($G392="In-Conversion","In_Conversion",(IF($G392="Recycled Pre-Consumer","Recycled_Pre_Consumer",(IF($G392="Recycled Post-Consumer","Recycled_Post_Consumer",(IF($G392="Sustainably Sourced","Sustainably_sourced",(IF($G392="Recycled pre-consumer organic","GOTS_recycled_organic","")))))))))))))))))),"")</f>
        <v/>
      </c>
      <c r="AE392" t="e" cm="1">
        <f t="array" aca="1" ref="AE392" ca="1">IF($I392="",IF(INDIRECT("$F"&amp;$S392)="","",IF(LEFT(INDIRECT("$F"&amp;$S392),3)="GRS","GRS_RCS_RM",IF((LEFT(INDIRECT("$F"&amp;$S392),3))="RCS","GRS_RCS_RM",IF(INDIRECT("$F"&amp;$S392)="OCS (No Label)","OCS_Conversion_RM",IF(LEFT(INDIRECT("$F"&amp;$S392),3)="OCS","OCS_RM",IF(RIGHT(INDIRECT("$F"&amp;$S392),10)="conversion","GOTS_RM_conversion",IF((LEFT(INDIRECT("$F"&amp;$S392),4))="GOTS","GOTS_RM","Responsible_RM"))))))),"DELETERM")</f>
        <v>#VALUE!</v>
      </c>
      <c r="AF392" t="e" cm="1">
        <f t="array" aca="1" ref="AF392" ca="1">IF($S392="","",INDIRECT("$Z"&amp;$S392))</f>
        <v>#VALUE!</v>
      </c>
      <c r="AG392" t="str">
        <f t="shared" si="106"/>
        <v/>
      </c>
      <c r="AH392" t="str" cm="1">
        <f t="array" aca="1" ref="AH392" ca="1">IFERROR(INDIRECT("$ag"&amp;S392),"")</f>
        <v/>
      </c>
      <c r="AI392" t="e" cm="1">
        <f t="array" aca="1" ref="AI392" ca="1">INDIRECT("O"&amp;S392)</f>
        <v>#VALUE!</v>
      </c>
      <c r="AJ392" t="str">
        <f t="shared" si="107"/>
        <v/>
      </c>
    </row>
    <row r="393" spans="1:36" ht="16.5" customHeight="1">
      <c r="A393" s="130"/>
      <c r="B393" s="136"/>
      <c r="C393" s="137"/>
      <c r="D393" s="146"/>
      <c r="E393" s="146"/>
      <c r="F393" s="137"/>
      <c r="G393" s="147"/>
      <c r="H393" s="147"/>
      <c r="I393" s="147"/>
      <c r="J393" s="147"/>
      <c r="K393" s="38"/>
      <c r="L393" s="144"/>
      <c r="M393" s="144"/>
      <c r="N393" s="61"/>
      <c r="O393" s="314"/>
      <c r="Q393" t="str">
        <f t="shared" si="102"/>
        <v/>
      </c>
      <c r="S393" t="e">
        <f t="shared" ca="1" si="91"/>
        <v>#VALUE!</v>
      </c>
      <c r="T393" t="e">
        <f t="shared" ca="1" si="108"/>
        <v>#VALUE!</v>
      </c>
      <c r="U393">
        <f t="shared" si="92"/>
        <v>324</v>
      </c>
      <c r="V393">
        <v>27.5000000000021</v>
      </c>
      <c r="W393">
        <f t="shared" si="95"/>
        <v>27</v>
      </c>
      <c r="X393" t="str" cm="1">
        <f t="array" aca="1" ref="X393" ca="1">IFERROR(INDEX('PC&amp;PD'!$A$1:$AS$19,ROW('PC&amp;PD'!$A$19),MATCH(INDIRECT(T393),'PC&amp;PD'!$A$1:$AS$1,0)),"")</f>
        <v/>
      </c>
      <c r="Y393" t="str">
        <f>IF(OR($N393="",$N393=0),"",IF($N393=$E$7,'Extracted info for SC'!$J$6,IF($N393=#REF!,'Extracted info for SC'!$J$7,IF($N393=#REF!,'Extracted info for SC'!$J$8,IF($N393=#REF!,'Extracted info for SC'!$J$9,IF($N393=#REF!,'Extracted info for SC'!$J$10,IF($N393=#REF!,'Extracted info for SC'!$J$11,IF($N393=#REF!,'Extracted info for SC'!$J$12,IF($N393=#REF!,'Extracted info for SC'!$J$13,IF($N393=#REF!,'Extracted info for SC'!$J$14,IF($N393=#REF!,'Extracted info for SC'!$J$15,IF($N393=#REF!,'Extracted info for SC'!$J$16,IF($N393=#REF!,'Extracted info for SC'!$J$17,IF($N393=#REF!,'Extracted info for SC'!$J$18,""))))))))))))))</f>
        <v/>
      </c>
      <c r="AA393" t="str">
        <f t="shared" si="103"/>
        <v/>
      </c>
      <c r="AB393" t="str">
        <f t="shared" si="104"/>
        <v/>
      </c>
      <c r="AC393" t="e">
        <f t="shared" ca="1" si="105"/>
        <v>#VALUE!</v>
      </c>
      <c r="AD393" t="str" cm="1">
        <f t="array" aca="1" ref="AD393" ca="1">IFERROR(IF((LEFT(INDIRECT("$F"&amp;$S393),4))="GOTS",IF($G393="Organic","GOTS_Organic_raw",(IF($G393="Responsible","GOTS_Responsible",(IF($G393="No Attribute (Conventional)","GOTS_conventional",(IF($G393="Recycled Pre/Post-Consumer","GOTS_pre_post",(IF($G393="In-Conversion","GOTS_in_conversion",(IF($G393="Sustainably Sourced","Sustainably_sourced",(IF($G393="Recycled pre-consumer organic","GOTS_recycled_organic",""))))))))))))),IF($G393="Organic","Organic",(IF($G393="Responsible","Responsible",(IF($G393="No Attribute (Conventional)","No_Attribute_Conventional",(IF($G393="Recycled Pre/Post-Consumer","Recycled_Pre_Post_Consumer",(IF($G393="In-Conversion","In_Conversion",(IF($G393="Recycled Pre-Consumer","Recycled_Pre_Consumer",(IF($G393="Recycled Post-Consumer","Recycled_Post_Consumer",(IF($G393="Sustainably Sourced","Sustainably_sourced",(IF($G393="Recycled pre-consumer organic","GOTS_recycled_organic","")))))))))))))))))),"")</f>
        <v/>
      </c>
      <c r="AE393" t="e" cm="1">
        <f t="array" aca="1" ref="AE393" ca="1">IF($I393="",IF(INDIRECT("$F"&amp;$S393)="","",IF(LEFT(INDIRECT("$F"&amp;$S393),3)="GRS","GRS_RCS_RM",IF((LEFT(INDIRECT("$F"&amp;$S393),3))="RCS","GRS_RCS_RM",IF(INDIRECT("$F"&amp;$S393)="OCS (No Label)","OCS_Conversion_RM",IF(LEFT(INDIRECT("$F"&amp;$S393),3)="OCS","OCS_RM",IF(RIGHT(INDIRECT("$F"&amp;$S393),10)="conversion","GOTS_RM_conversion",IF((LEFT(INDIRECT("$F"&amp;$S393),4))="GOTS","GOTS_RM","Responsible_RM"))))))),"DELETERM")</f>
        <v>#VALUE!</v>
      </c>
      <c r="AF393" t="e" cm="1">
        <f t="array" aca="1" ref="AF393" ca="1">IF($S393="","",INDIRECT("$Z"&amp;$S393))</f>
        <v>#VALUE!</v>
      </c>
      <c r="AG393" t="str">
        <f t="shared" si="106"/>
        <v/>
      </c>
      <c r="AH393" t="str" cm="1">
        <f t="array" aca="1" ref="AH393" ca="1">IFERROR(INDIRECT("$ag"&amp;S393),"")</f>
        <v/>
      </c>
      <c r="AI393" t="e" cm="1">
        <f t="array" aca="1" ref="AI393" ca="1">INDIRECT("O"&amp;S393)</f>
        <v>#VALUE!</v>
      </c>
      <c r="AJ393" t="str">
        <f t="shared" si="107"/>
        <v/>
      </c>
    </row>
    <row r="394" spans="1:36" ht="16.5" customHeight="1">
      <c r="A394" s="130"/>
      <c r="B394" s="136"/>
      <c r="C394" s="137"/>
      <c r="D394" s="146"/>
      <c r="E394" s="146"/>
      <c r="F394" s="137"/>
      <c r="G394" s="147"/>
      <c r="H394" s="147"/>
      <c r="I394" s="147"/>
      <c r="J394" s="147"/>
      <c r="K394" s="38"/>
      <c r="L394" s="144"/>
      <c r="M394" s="144"/>
      <c r="N394" s="61"/>
      <c r="O394" s="314"/>
      <c r="Q394" t="str">
        <f t="shared" si="102"/>
        <v/>
      </c>
      <c r="S394" t="e">
        <f t="shared" ca="1" si="91"/>
        <v>#VALUE!</v>
      </c>
      <c r="T394" t="e">
        <f t="shared" ca="1" si="108"/>
        <v>#VALUE!</v>
      </c>
      <c r="U394">
        <f t="shared" si="92"/>
        <v>324</v>
      </c>
      <c r="V394">
        <v>27.5833333333354</v>
      </c>
      <c r="W394">
        <f t="shared" si="95"/>
        <v>27</v>
      </c>
      <c r="X394" t="str" cm="1">
        <f t="array" aca="1" ref="X394" ca="1">IFERROR(INDEX('PC&amp;PD'!$A$1:$AS$19,ROW('PC&amp;PD'!$A$19),MATCH(INDIRECT(T394),'PC&amp;PD'!$A$1:$AS$1,0)),"")</f>
        <v/>
      </c>
      <c r="Y394" t="str">
        <f>IF(OR($N394="",$N394=0),"",IF($N394=$E$7,'Extracted info for SC'!$J$6,IF($N394=#REF!,'Extracted info for SC'!$J$7,IF($N394=#REF!,'Extracted info for SC'!$J$8,IF($N394=#REF!,'Extracted info for SC'!$J$9,IF($N394=#REF!,'Extracted info for SC'!$J$10,IF($N394=#REF!,'Extracted info for SC'!$J$11,IF($N394=#REF!,'Extracted info for SC'!$J$12,IF($N394=#REF!,'Extracted info for SC'!$J$13,IF($N394=#REF!,'Extracted info for SC'!$J$14,IF($N394=#REF!,'Extracted info for SC'!$J$15,IF($N394=#REF!,'Extracted info for SC'!$J$16,IF($N394=#REF!,'Extracted info for SC'!$J$17,IF($N394=#REF!,'Extracted info for SC'!$J$18,""))))))))))))))</f>
        <v/>
      </c>
      <c r="AA394" t="str">
        <f t="shared" si="103"/>
        <v/>
      </c>
      <c r="AB394" t="str">
        <f t="shared" si="104"/>
        <v/>
      </c>
      <c r="AC394" t="e">
        <f t="shared" ca="1" si="105"/>
        <v>#VALUE!</v>
      </c>
      <c r="AD394" t="str" cm="1">
        <f t="array" aca="1" ref="AD394" ca="1">IFERROR(IF((LEFT(INDIRECT("$F"&amp;$S394),4))="GOTS",IF($G394="Organic","GOTS_Organic_raw",(IF($G394="Responsible","GOTS_Responsible",(IF($G394="No Attribute (Conventional)","GOTS_conventional",(IF($G394="Recycled Pre/Post-Consumer","GOTS_pre_post",(IF($G394="In-Conversion","GOTS_in_conversion",(IF($G394="Sustainably Sourced","Sustainably_sourced",(IF($G394="Recycled pre-consumer organic","GOTS_recycled_organic",""))))))))))))),IF($G394="Organic","Organic",(IF($G394="Responsible","Responsible",(IF($G394="No Attribute (Conventional)","No_Attribute_Conventional",(IF($G394="Recycled Pre/Post-Consumer","Recycled_Pre_Post_Consumer",(IF($G394="In-Conversion","In_Conversion",(IF($G394="Recycled Pre-Consumer","Recycled_Pre_Consumer",(IF($G394="Recycled Post-Consumer","Recycled_Post_Consumer",(IF($G394="Sustainably Sourced","Sustainably_sourced",(IF($G394="Recycled pre-consumer organic","GOTS_recycled_organic","")))))))))))))))))),"")</f>
        <v/>
      </c>
      <c r="AE394" t="e" cm="1">
        <f t="array" aca="1" ref="AE394" ca="1">IF($I394="",IF(INDIRECT("$F"&amp;$S394)="","",IF(LEFT(INDIRECT("$F"&amp;$S394),3)="GRS","GRS_RCS_RM",IF((LEFT(INDIRECT("$F"&amp;$S394),3))="RCS","GRS_RCS_RM",IF(INDIRECT("$F"&amp;$S394)="OCS (No Label)","OCS_Conversion_RM",IF(LEFT(INDIRECT("$F"&amp;$S394),3)="OCS","OCS_RM",IF(RIGHT(INDIRECT("$F"&amp;$S394),10)="conversion","GOTS_RM_conversion",IF((LEFT(INDIRECT("$F"&amp;$S394),4))="GOTS","GOTS_RM","Responsible_RM"))))))),"DELETERM")</f>
        <v>#VALUE!</v>
      </c>
      <c r="AF394" t="e" cm="1">
        <f t="array" aca="1" ref="AF394" ca="1">IF($S394="","",INDIRECT("$Z"&amp;$S394))</f>
        <v>#VALUE!</v>
      </c>
      <c r="AG394" t="str">
        <f t="shared" si="106"/>
        <v/>
      </c>
      <c r="AH394" t="str" cm="1">
        <f t="array" aca="1" ref="AH394" ca="1">IFERROR(INDIRECT("$ag"&amp;S394),"")</f>
        <v/>
      </c>
      <c r="AI394" t="e" cm="1">
        <f t="array" aca="1" ref="AI394" ca="1">INDIRECT("O"&amp;S394)</f>
        <v>#VALUE!</v>
      </c>
      <c r="AJ394" t="str">
        <f t="shared" si="107"/>
        <v/>
      </c>
    </row>
    <row r="395" spans="1:36" ht="16.5" customHeight="1">
      <c r="A395" s="130"/>
      <c r="B395" s="136"/>
      <c r="C395" s="137"/>
      <c r="D395" s="146"/>
      <c r="E395" s="146"/>
      <c r="F395" s="137"/>
      <c r="G395" s="147"/>
      <c r="H395" s="147"/>
      <c r="I395" s="147"/>
      <c r="J395" s="147"/>
      <c r="K395" s="38"/>
      <c r="L395" s="144"/>
      <c r="M395" s="144"/>
      <c r="N395" s="61"/>
      <c r="O395" s="314"/>
      <c r="Q395" t="str">
        <f t="shared" si="102"/>
        <v/>
      </c>
      <c r="S395" t="e">
        <f t="shared" ca="1" si="91"/>
        <v>#VALUE!</v>
      </c>
      <c r="T395" t="e">
        <f t="shared" ca="1" si="108"/>
        <v>#VALUE!</v>
      </c>
      <c r="U395">
        <f t="shared" si="92"/>
        <v>324</v>
      </c>
      <c r="V395">
        <v>27.666666666668799</v>
      </c>
      <c r="W395">
        <f t="shared" si="95"/>
        <v>27</v>
      </c>
      <c r="X395" t="str" cm="1">
        <f t="array" aca="1" ref="X395" ca="1">IFERROR(INDEX('PC&amp;PD'!$A$1:$AS$19,ROW('PC&amp;PD'!$A$19),MATCH(INDIRECT(T395),'PC&amp;PD'!$A$1:$AS$1,0)),"")</f>
        <v/>
      </c>
      <c r="Y395" t="str">
        <f>IF(OR($N395="",$N395=0),"",IF($N395=$E$7,'Extracted info for SC'!$J$6,IF($N395=#REF!,'Extracted info for SC'!$J$7,IF($N395=#REF!,'Extracted info for SC'!$J$8,IF($N395=#REF!,'Extracted info for SC'!$J$9,IF($N395=#REF!,'Extracted info for SC'!$J$10,IF($N395=#REF!,'Extracted info for SC'!$J$11,IF($N395=#REF!,'Extracted info for SC'!$J$12,IF($N395=#REF!,'Extracted info for SC'!$J$13,IF($N395=#REF!,'Extracted info for SC'!$J$14,IF($N395=#REF!,'Extracted info for SC'!$J$15,IF($N395=#REF!,'Extracted info for SC'!$J$16,IF($N395=#REF!,'Extracted info for SC'!$J$17,IF($N395=#REF!,'Extracted info for SC'!$J$18,""))))))))))))))</f>
        <v/>
      </c>
      <c r="AA395" t="str">
        <f t="shared" si="103"/>
        <v/>
      </c>
      <c r="AB395" t="str">
        <f t="shared" si="104"/>
        <v/>
      </c>
      <c r="AC395" t="e">
        <f t="shared" ca="1" si="105"/>
        <v>#VALUE!</v>
      </c>
      <c r="AD395" t="str" cm="1">
        <f t="array" aca="1" ref="AD395" ca="1">IFERROR(IF((LEFT(INDIRECT("$F"&amp;$S395),4))="GOTS",IF($G395="Organic","GOTS_Organic_raw",(IF($G395="Responsible","GOTS_Responsible",(IF($G395="No Attribute (Conventional)","GOTS_conventional",(IF($G395="Recycled Pre/Post-Consumer","GOTS_pre_post",(IF($G395="In-Conversion","GOTS_in_conversion",(IF($G395="Sustainably Sourced","Sustainably_sourced",(IF($G395="Recycled pre-consumer organic","GOTS_recycled_organic",""))))))))))))),IF($G395="Organic","Organic",(IF($G395="Responsible","Responsible",(IF($G395="No Attribute (Conventional)","No_Attribute_Conventional",(IF($G395="Recycled Pre/Post-Consumer","Recycled_Pre_Post_Consumer",(IF($G395="In-Conversion","In_Conversion",(IF($G395="Recycled Pre-Consumer","Recycled_Pre_Consumer",(IF($G395="Recycled Post-Consumer","Recycled_Post_Consumer",(IF($G395="Sustainably Sourced","Sustainably_sourced",(IF($G395="Recycled pre-consumer organic","GOTS_recycled_organic","")))))))))))))))))),"")</f>
        <v/>
      </c>
      <c r="AE395" t="e" cm="1">
        <f t="array" aca="1" ref="AE395" ca="1">IF($I395="",IF(INDIRECT("$F"&amp;$S395)="","",IF(LEFT(INDIRECT("$F"&amp;$S395),3)="GRS","GRS_RCS_RM",IF((LEFT(INDIRECT("$F"&amp;$S395),3))="RCS","GRS_RCS_RM",IF(INDIRECT("$F"&amp;$S395)="OCS (No Label)","OCS_Conversion_RM",IF(LEFT(INDIRECT("$F"&amp;$S395),3)="OCS","OCS_RM",IF(RIGHT(INDIRECT("$F"&amp;$S395),10)="conversion","GOTS_RM_conversion",IF((LEFT(INDIRECT("$F"&amp;$S395),4))="GOTS","GOTS_RM","Responsible_RM"))))))),"DELETERM")</f>
        <v>#VALUE!</v>
      </c>
      <c r="AF395" t="e" cm="1">
        <f t="array" aca="1" ref="AF395" ca="1">IF($S395="","",INDIRECT("$Z"&amp;$S395))</f>
        <v>#VALUE!</v>
      </c>
      <c r="AG395" t="str">
        <f t="shared" si="106"/>
        <v/>
      </c>
      <c r="AH395" t="str" cm="1">
        <f t="array" aca="1" ref="AH395" ca="1">IFERROR(INDIRECT("$ag"&amp;S395),"")</f>
        <v/>
      </c>
      <c r="AI395" t="e" cm="1">
        <f t="array" aca="1" ref="AI395" ca="1">INDIRECT("O"&amp;S395)</f>
        <v>#VALUE!</v>
      </c>
      <c r="AJ395" t="str">
        <f t="shared" si="107"/>
        <v/>
      </c>
    </row>
    <row r="396" spans="1:36" ht="16.5" customHeight="1">
      <c r="A396" s="130"/>
      <c r="B396" s="136"/>
      <c r="C396" s="137"/>
      <c r="D396" s="146"/>
      <c r="E396" s="146"/>
      <c r="F396" s="137"/>
      <c r="G396" s="147"/>
      <c r="H396" s="147"/>
      <c r="I396" s="147"/>
      <c r="J396" s="147"/>
      <c r="K396" s="38"/>
      <c r="L396" s="144"/>
      <c r="M396" s="144"/>
      <c r="N396" s="61"/>
      <c r="O396" s="314"/>
      <c r="Q396" t="str">
        <f t="shared" si="102"/>
        <v/>
      </c>
      <c r="S396" t="e">
        <f t="shared" ref="S396:S459" ca="1" si="111">IF(INDIRECT("A"&amp;$S$63+$U396)&lt;&gt;"",$S$63+$U396,"")</f>
        <v>#VALUE!</v>
      </c>
      <c r="T396" t="e">
        <f t="shared" ca="1" si="108"/>
        <v>#VALUE!</v>
      </c>
      <c r="U396">
        <f t="shared" ref="U396:U459" si="112">(12*W396)</f>
        <v>324</v>
      </c>
      <c r="V396">
        <v>27.7500000000021</v>
      </c>
      <c r="W396">
        <f t="shared" si="95"/>
        <v>27</v>
      </c>
      <c r="X396" t="str" cm="1">
        <f t="array" aca="1" ref="X396" ca="1">IFERROR(INDEX('PC&amp;PD'!$A$1:$AS$19,ROW('PC&amp;PD'!$A$19),MATCH(INDIRECT(T396),'PC&amp;PD'!$A$1:$AS$1,0)),"")</f>
        <v/>
      </c>
      <c r="Y396" t="str">
        <f>IF(OR($N396="",$N396=0),"",IF($N396=$E$7,'Extracted info for SC'!$J$6,IF($N396=#REF!,'Extracted info for SC'!$J$7,IF($N396=#REF!,'Extracted info for SC'!$J$8,IF($N396=#REF!,'Extracted info for SC'!$J$9,IF($N396=#REF!,'Extracted info for SC'!$J$10,IF($N396=#REF!,'Extracted info for SC'!$J$11,IF($N396=#REF!,'Extracted info for SC'!$J$12,IF($N396=#REF!,'Extracted info for SC'!$J$13,IF($N396=#REF!,'Extracted info for SC'!$J$14,IF($N396=#REF!,'Extracted info for SC'!$J$15,IF($N396=#REF!,'Extracted info for SC'!$J$16,IF($N396=#REF!,'Extracted info for SC'!$J$17,IF($N396=#REF!,'Extracted info for SC'!$J$18,""))))))))))))))</f>
        <v/>
      </c>
      <c r="AA396" t="str">
        <f t="shared" si="103"/>
        <v/>
      </c>
      <c r="AB396" t="str">
        <f t="shared" si="104"/>
        <v/>
      </c>
      <c r="AC396" t="e">
        <f t="shared" ca="1" si="105"/>
        <v>#VALUE!</v>
      </c>
      <c r="AD396" t="str" cm="1">
        <f t="array" aca="1" ref="AD396" ca="1">IFERROR(IF((LEFT(INDIRECT("$F"&amp;$S396),4))="GOTS",IF($G396="Organic","GOTS_Organic_raw",(IF($G396="Responsible","GOTS_Responsible",(IF($G396="No Attribute (Conventional)","GOTS_conventional",(IF($G396="Recycled Pre/Post-Consumer","GOTS_pre_post",(IF($G396="In-Conversion","GOTS_in_conversion",(IF($G396="Sustainably Sourced","Sustainably_sourced",(IF($G396="Recycled pre-consumer organic","GOTS_recycled_organic",""))))))))))))),IF($G396="Organic","Organic",(IF($G396="Responsible","Responsible",(IF($G396="No Attribute (Conventional)","No_Attribute_Conventional",(IF($G396="Recycled Pre/Post-Consumer","Recycled_Pre_Post_Consumer",(IF($G396="In-Conversion","In_Conversion",(IF($G396="Recycled Pre-Consumer","Recycled_Pre_Consumer",(IF($G396="Recycled Post-Consumer","Recycled_Post_Consumer",(IF($G396="Sustainably Sourced","Sustainably_sourced",(IF($G396="Recycled pre-consumer organic","GOTS_recycled_organic","")))))))))))))))))),"")</f>
        <v/>
      </c>
      <c r="AE396" t="e" cm="1">
        <f t="array" aca="1" ref="AE396" ca="1">IF($I396="",IF(INDIRECT("$F"&amp;$S396)="","",IF(LEFT(INDIRECT("$F"&amp;$S396),3)="GRS","GRS_RCS_RM",IF((LEFT(INDIRECT("$F"&amp;$S396),3))="RCS","GRS_RCS_RM",IF(INDIRECT("$F"&amp;$S396)="OCS (No Label)","OCS_Conversion_RM",IF(LEFT(INDIRECT("$F"&amp;$S396),3)="OCS","OCS_RM",IF(RIGHT(INDIRECT("$F"&amp;$S396),10)="conversion","GOTS_RM_conversion",IF((LEFT(INDIRECT("$F"&amp;$S396),4))="GOTS","GOTS_RM","Responsible_RM"))))))),"DELETERM")</f>
        <v>#VALUE!</v>
      </c>
      <c r="AF396" t="e" cm="1">
        <f t="array" aca="1" ref="AF396" ca="1">IF($S396="","",INDIRECT("$Z"&amp;$S396))</f>
        <v>#VALUE!</v>
      </c>
      <c r="AG396" t="str">
        <f t="shared" si="106"/>
        <v/>
      </c>
      <c r="AH396" t="str" cm="1">
        <f t="array" aca="1" ref="AH396" ca="1">IFERROR(INDIRECT("$ag"&amp;S396),"")</f>
        <v/>
      </c>
      <c r="AI396" t="e" cm="1">
        <f t="array" aca="1" ref="AI396" ca="1">INDIRECT("O"&amp;S396)</f>
        <v>#VALUE!</v>
      </c>
      <c r="AJ396" t="str">
        <f t="shared" si="107"/>
        <v/>
      </c>
    </row>
    <row r="397" spans="1:36" ht="16.5" customHeight="1">
      <c r="A397" s="130"/>
      <c r="B397" s="136"/>
      <c r="C397" s="137"/>
      <c r="D397" s="146"/>
      <c r="E397" s="146"/>
      <c r="F397" s="137"/>
      <c r="G397" s="147"/>
      <c r="H397" s="147"/>
      <c r="I397" s="147"/>
      <c r="J397" s="147"/>
      <c r="K397" s="38"/>
      <c r="L397" s="144"/>
      <c r="M397" s="144"/>
      <c r="N397" s="61"/>
      <c r="O397" s="314"/>
      <c r="Q397" t="str">
        <f t="shared" si="102"/>
        <v/>
      </c>
      <c r="S397" t="e">
        <f t="shared" ca="1" si="111"/>
        <v>#VALUE!</v>
      </c>
      <c r="T397" t="e">
        <f t="shared" ca="1" si="108"/>
        <v>#VALUE!</v>
      </c>
      <c r="U397">
        <f t="shared" si="112"/>
        <v>324</v>
      </c>
      <c r="V397">
        <v>27.833333333335499</v>
      </c>
      <c r="W397">
        <f t="shared" si="95"/>
        <v>27</v>
      </c>
      <c r="X397" t="str" cm="1">
        <f t="array" aca="1" ref="X397" ca="1">IFERROR(INDEX('PC&amp;PD'!$A$1:$AS$19,ROW('PC&amp;PD'!$A$19),MATCH(INDIRECT(T397),'PC&amp;PD'!$A$1:$AS$1,0)),"")</f>
        <v/>
      </c>
      <c r="Y397" t="str">
        <f>IF(OR($N397="",$N397=0),"",IF($N397=$E$7,'Extracted info for SC'!$J$6,IF($N397=#REF!,'Extracted info for SC'!$J$7,IF($N397=#REF!,'Extracted info for SC'!$J$8,IF($N397=#REF!,'Extracted info for SC'!$J$9,IF($N397=#REF!,'Extracted info for SC'!$J$10,IF($N397=#REF!,'Extracted info for SC'!$J$11,IF($N397=#REF!,'Extracted info for SC'!$J$12,IF($N397=#REF!,'Extracted info for SC'!$J$13,IF($N397=#REF!,'Extracted info for SC'!$J$14,IF($N397=#REF!,'Extracted info for SC'!$J$15,IF($N397=#REF!,'Extracted info for SC'!$J$16,IF($N397=#REF!,'Extracted info for SC'!$J$17,IF($N397=#REF!,'Extracted info for SC'!$J$18,""))))))))))))))</f>
        <v/>
      </c>
      <c r="AA397" t="str">
        <f t="shared" si="103"/>
        <v/>
      </c>
      <c r="AB397" t="str">
        <f t="shared" si="104"/>
        <v/>
      </c>
      <c r="AC397" t="e">
        <f t="shared" ca="1" si="105"/>
        <v>#VALUE!</v>
      </c>
      <c r="AD397" t="str" cm="1">
        <f t="array" aca="1" ref="AD397" ca="1">IFERROR(IF((LEFT(INDIRECT("$F"&amp;$S397),4))="GOTS",IF($G397="Organic","GOTS_Organic_raw",(IF($G397="Responsible","GOTS_Responsible",(IF($G397="No Attribute (Conventional)","GOTS_conventional",(IF($G397="Recycled Pre/Post-Consumer","GOTS_pre_post",(IF($G397="In-Conversion","GOTS_in_conversion",(IF($G397="Sustainably Sourced","Sustainably_sourced",(IF($G397="Recycled pre-consumer organic","GOTS_recycled_organic",""))))))))))))),IF($G397="Organic","Organic",(IF($G397="Responsible","Responsible",(IF($G397="No Attribute (Conventional)","No_Attribute_Conventional",(IF($G397="Recycled Pre/Post-Consumer","Recycled_Pre_Post_Consumer",(IF($G397="In-Conversion","In_Conversion",(IF($G397="Recycled Pre-Consumer","Recycled_Pre_Consumer",(IF($G397="Recycled Post-Consumer","Recycled_Post_Consumer",(IF($G397="Sustainably Sourced","Sustainably_sourced",(IF($G397="Recycled pre-consumer organic","GOTS_recycled_organic","")))))))))))))))))),"")</f>
        <v/>
      </c>
      <c r="AE397" t="e" cm="1">
        <f t="array" aca="1" ref="AE397" ca="1">IF($I397="",IF(INDIRECT("$F"&amp;$S397)="","",IF(LEFT(INDIRECT("$F"&amp;$S397),3)="GRS","GRS_RCS_RM",IF((LEFT(INDIRECT("$F"&amp;$S397),3))="RCS","GRS_RCS_RM",IF(INDIRECT("$F"&amp;$S397)="OCS (No Label)","OCS_Conversion_RM",IF(LEFT(INDIRECT("$F"&amp;$S397),3)="OCS","OCS_RM",IF(RIGHT(INDIRECT("$F"&amp;$S397),10)="conversion","GOTS_RM_conversion",IF((LEFT(INDIRECT("$F"&amp;$S397),4))="GOTS","GOTS_RM","Responsible_RM"))))))),"DELETERM")</f>
        <v>#VALUE!</v>
      </c>
      <c r="AF397" t="e" cm="1">
        <f t="array" aca="1" ref="AF397" ca="1">IF($S397="","",INDIRECT("$Z"&amp;$S397))</f>
        <v>#VALUE!</v>
      </c>
      <c r="AG397" t="str">
        <f t="shared" si="106"/>
        <v/>
      </c>
      <c r="AH397" t="str" cm="1">
        <f t="array" aca="1" ref="AH397" ca="1">IFERROR(INDIRECT("$ag"&amp;S397),"")</f>
        <v/>
      </c>
      <c r="AI397" t="e" cm="1">
        <f t="array" aca="1" ref="AI397" ca="1">INDIRECT("O"&amp;S397)</f>
        <v>#VALUE!</v>
      </c>
      <c r="AJ397" t="str">
        <f t="shared" si="107"/>
        <v/>
      </c>
    </row>
    <row r="398" spans="1:36" ht="16.5" customHeight="1" thickBot="1">
      <c r="A398" s="131"/>
      <c r="B398" s="138"/>
      <c r="C398" s="139"/>
      <c r="D398" s="148"/>
      <c r="E398" s="148"/>
      <c r="F398" s="139"/>
      <c r="G398" s="149"/>
      <c r="H398" s="149"/>
      <c r="I398" s="149"/>
      <c r="J398" s="149"/>
      <c r="K398" s="39"/>
      <c r="L398" s="145"/>
      <c r="M398" s="145"/>
      <c r="N398" s="62"/>
      <c r="O398" s="315"/>
      <c r="Q398" t="str">
        <f t="shared" si="102"/>
        <v/>
      </c>
      <c r="S398" t="e">
        <f t="shared" ca="1" si="111"/>
        <v>#VALUE!</v>
      </c>
      <c r="T398" t="e">
        <f t="shared" ca="1" si="108"/>
        <v>#VALUE!</v>
      </c>
      <c r="U398">
        <f t="shared" si="112"/>
        <v>324</v>
      </c>
      <c r="V398">
        <v>27.916666666668799</v>
      </c>
      <c r="W398">
        <f t="shared" si="95"/>
        <v>27</v>
      </c>
      <c r="X398" t="str" cm="1">
        <f t="array" aca="1" ref="X398" ca="1">IFERROR(INDEX('PC&amp;PD'!$A$1:$AS$19,ROW('PC&amp;PD'!$A$19),MATCH(INDIRECT(T398),'PC&amp;PD'!$A$1:$AS$1,0)),"")</f>
        <v/>
      </c>
      <c r="Y398" t="str">
        <f>IF(OR($N398="",$N398=0),"",IF($N398=$E$7,'Extracted info for SC'!$J$6,IF($N398=#REF!,'Extracted info for SC'!$J$7,IF($N398=#REF!,'Extracted info for SC'!$J$8,IF($N398=#REF!,'Extracted info for SC'!$J$9,IF($N398=#REF!,'Extracted info for SC'!$J$10,IF($N398=#REF!,'Extracted info for SC'!$J$11,IF($N398=#REF!,'Extracted info for SC'!$J$12,IF($N398=#REF!,'Extracted info for SC'!$J$13,IF($N398=#REF!,'Extracted info for SC'!$J$14,IF($N398=#REF!,'Extracted info for SC'!$J$15,IF($N398=#REF!,'Extracted info for SC'!$J$16,IF($N398=#REF!,'Extracted info for SC'!$J$17,IF($N398=#REF!,'Extracted info for SC'!$J$18,""))))))))))))))</f>
        <v/>
      </c>
      <c r="AA398" t="str">
        <f t="shared" si="103"/>
        <v/>
      </c>
      <c r="AB398" t="str">
        <f t="shared" si="104"/>
        <v/>
      </c>
      <c r="AC398" t="e">
        <f t="shared" ca="1" si="105"/>
        <v>#VALUE!</v>
      </c>
      <c r="AD398" t="str" cm="1">
        <f t="array" aca="1" ref="AD398" ca="1">IFERROR(IF((LEFT(INDIRECT("$F"&amp;$S398),4))="GOTS",IF($G398="Organic","GOTS_Organic_raw",(IF($G398="Responsible","GOTS_Responsible",(IF($G398="No Attribute (Conventional)","GOTS_conventional",(IF($G398="Recycled Pre/Post-Consumer","GOTS_pre_post",(IF($G398="In-Conversion","GOTS_in_conversion",(IF($G398="Sustainably Sourced","Sustainably_sourced",(IF($G398="Recycled pre-consumer organic","GOTS_recycled_organic",""))))))))))))),IF($G398="Organic","Organic",(IF($G398="Responsible","Responsible",(IF($G398="No Attribute (Conventional)","No_Attribute_Conventional",(IF($G398="Recycled Pre/Post-Consumer","Recycled_Pre_Post_Consumer",(IF($G398="In-Conversion","In_Conversion",(IF($G398="Recycled Pre-Consumer","Recycled_Pre_Consumer",(IF($G398="Recycled Post-Consumer","Recycled_Post_Consumer",(IF($G398="Sustainably Sourced","Sustainably_sourced",(IF($G398="Recycled pre-consumer organic","GOTS_recycled_organic","")))))))))))))))))),"")</f>
        <v/>
      </c>
      <c r="AE398" t="e" cm="1">
        <f t="array" aca="1" ref="AE398" ca="1">IF($I398="",IF(INDIRECT("$F"&amp;$S398)="","",IF(LEFT(INDIRECT("$F"&amp;$S398),3)="GRS","GRS_RCS_RM",IF((LEFT(INDIRECT("$F"&amp;$S398),3))="RCS","GRS_RCS_RM",IF(INDIRECT("$F"&amp;$S398)="OCS (No Label)","OCS_Conversion_RM",IF(LEFT(INDIRECT("$F"&amp;$S398),3)="OCS","OCS_RM",IF(RIGHT(INDIRECT("$F"&amp;$S398),10)="conversion","GOTS_RM_conversion",IF((LEFT(INDIRECT("$F"&amp;$S398),4))="GOTS","GOTS_RM","Responsible_RM"))))))),"DELETERM")</f>
        <v>#VALUE!</v>
      </c>
      <c r="AF398" t="e" cm="1">
        <f t="array" aca="1" ref="AF398" ca="1">IF($S398="","",INDIRECT("$Z"&amp;$S398))</f>
        <v>#VALUE!</v>
      </c>
      <c r="AG398" t="str">
        <f t="shared" si="106"/>
        <v/>
      </c>
      <c r="AH398" t="str" cm="1">
        <f t="array" aca="1" ref="AH398" ca="1">IFERROR(INDIRECT("$ag"&amp;S398),"")</f>
        <v/>
      </c>
      <c r="AI398" t="e" cm="1">
        <f t="array" aca="1" ref="AI398" ca="1">INDIRECT("O"&amp;S398)</f>
        <v>#VALUE!</v>
      </c>
      <c r="AJ398" t="str">
        <f t="shared" si="107"/>
        <v/>
      </c>
    </row>
    <row r="399" spans="1:36" ht="16.5" customHeight="1">
      <c r="A399" s="128" t="str">
        <f>IF(B399="","",COUNTA($B$63:$B399))</f>
        <v/>
      </c>
      <c r="B399" s="132"/>
      <c r="C399" s="133"/>
      <c r="D399" s="140"/>
      <c r="E399" s="140"/>
      <c r="F399" s="133"/>
      <c r="G399" s="141"/>
      <c r="H399" s="141"/>
      <c r="I399" s="141"/>
      <c r="J399" s="141"/>
      <c r="K399" s="37"/>
      <c r="L399" s="142" t="str">
        <f>IF(R399="","",LEFT(R399,LEN(R399)-2))</f>
        <v/>
      </c>
      <c r="M399" s="142"/>
      <c r="N399" s="60"/>
      <c r="O399" s="313"/>
      <c r="Q399" t="str">
        <f t="shared" si="102"/>
        <v/>
      </c>
      <c r="R399" t="str">
        <f t="shared" ref="R399" si="113">CONCATENATE($Q399,Q400,Q401,Q402,Q403,Q404,$Q405,$Q406,$Q407,$Q408,$Q409,$Q410)</f>
        <v/>
      </c>
      <c r="S399" t="e">
        <f t="shared" ca="1" si="111"/>
        <v>#VALUE!</v>
      </c>
      <c r="T399" t="e">
        <f t="shared" ca="1" si="108"/>
        <v>#VALUE!</v>
      </c>
      <c r="U399">
        <f t="shared" si="112"/>
        <v>336</v>
      </c>
      <c r="V399">
        <v>28.0000000000021</v>
      </c>
      <c r="W399">
        <f t="shared" si="95"/>
        <v>28</v>
      </c>
      <c r="X399" t="str" cm="1">
        <f t="array" aca="1" ref="X399" ca="1">IFERROR(INDEX('PC&amp;PD'!$A$1:$AS$19,ROW('PC&amp;PD'!$A$19),MATCH(INDIRECT(T399),'PC&amp;PD'!$A$1:$AS$1,0)),"")</f>
        <v/>
      </c>
      <c r="Y399" t="str">
        <f>IF(OR($N399="",$N399=0),"",IF($N399=$E$7,'Extracted info for SC'!$J$6,IF($N399=#REF!,'Extracted info for SC'!$J$7,IF($N399=#REF!,'Extracted info for SC'!$J$8,IF($N399=#REF!,'Extracted info for SC'!$J$9,IF($N399=#REF!,'Extracted info for SC'!$J$10,IF($N399=#REF!,'Extracted info for SC'!$J$11,IF($N399=#REF!,'Extracted info for SC'!$J$12,IF($N399=#REF!,'Extracted info for SC'!$J$13,IF($N399=#REF!,'Extracted info for SC'!$J$14,IF($N399=#REF!,'Extracted info for SC'!$J$15,IF($N399=#REF!,'Extracted info for SC'!$J$16,IF($N399=#REF!,'Extracted info for SC'!$J$17,IF($N399=#REF!,'Extracted info for SC'!$J$18,""))))))))))))))</f>
        <v/>
      </c>
      <c r="Z399" t="str">
        <f t="shared" ref="Z399" si="114">IFERROR(IF($F399="OCS 100","OCS (OCS 100)",IF($F399="OCS Blended","OCS (OCS Blended)",IF($F399="OCS (No Label)","OCS (No Label)",IF($F399="RCS 100","RCS (RCS 100)",IF($F399="RCS Blended","RCS (RCS Blended)",IF($F399="GRS","GRS (GRS)",IF($F399="GRS (No Label)", "GRS (No Label)",IF($F399="RDS","RDS (RDS)",IF($F399="RWS","RWS (RWS)",IF($F399="RAS","RAS (RAS)",IF($F399="RMS","RMS (RMS)",IF($F399="GOTS Organic","GOTS (Organic)",IF($F399="GOTS Made with organic","GOTS (Made with Organic)",IF($F399="GOTS Organic - in conversion","GOTS (Organic - In Conversion)",IF($F399="GOTS Made with organic - in conversion","GOTS (Made with Organic - In Conversion)",""))))))))))))))),"")</f>
        <v/>
      </c>
      <c r="AA399" t="str">
        <f t="shared" si="103"/>
        <v/>
      </c>
      <c r="AB399" t="str">
        <f t="shared" si="104"/>
        <v/>
      </c>
      <c r="AC399" t="e">
        <f t="shared" ca="1" si="105"/>
        <v>#VALUE!</v>
      </c>
      <c r="AD399" t="str" cm="1">
        <f t="array" aca="1" ref="AD399" ca="1">IFERROR(IF((LEFT(INDIRECT("$F"&amp;$S399),4))="GOTS",IF($G399="Organic","GOTS_Organic_raw",(IF($G399="Responsible","GOTS_Responsible",(IF($G399="No Attribute (Conventional)","GOTS_conventional",(IF($G399="Recycled Pre/Post-Consumer","GOTS_pre_post",(IF($G399="In-Conversion","GOTS_in_conversion",(IF($G399="Sustainably Sourced","Sustainably_sourced",(IF($G399="Recycled pre-consumer organic","GOTS_recycled_organic",""))))))))))))),IF($G399="Organic","Organic",(IF($G399="Responsible","Responsible",(IF($G399="No Attribute (Conventional)","No_Attribute_Conventional",(IF($G399="Recycled Pre/Post-Consumer","Recycled_Pre_Post_Consumer",(IF($G399="In-Conversion","In_Conversion",(IF($G399="Recycled Pre-Consumer","Recycled_Pre_Consumer",(IF($G399="Recycled Post-Consumer","Recycled_Post_Consumer",(IF($G399="Sustainably Sourced","Sustainably_sourced",(IF($G399="Recycled pre-consumer organic","GOTS_recycled_organic","")))))))))))))))))),"")</f>
        <v/>
      </c>
      <c r="AE399" t="e" cm="1">
        <f t="array" aca="1" ref="AE399" ca="1">IF($I399="",IF(INDIRECT("$F"&amp;$S399)="","",IF(LEFT(INDIRECT("$F"&amp;$S399),3)="GRS","GRS_RCS_RM",IF((LEFT(INDIRECT("$F"&amp;$S399),3))="RCS","GRS_RCS_RM",IF(INDIRECT("$F"&amp;$S399)="OCS (No Label)","OCS_Conversion_RM",IF(LEFT(INDIRECT("$F"&amp;$S399),3)="OCS","OCS_RM",IF(RIGHT(INDIRECT("$F"&amp;$S399),10)="conversion","GOTS_RM_conversion",IF((LEFT(INDIRECT("$F"&amp;$S399),4))="GOTS","GOTS_RM","Responsible_RM"))))))),"DELETERM")</f>
        <v>#VALUE!</v>
      </c>
      <c r="AF399" t="e" cm="1">
        <f t="array" aca="1" ref="AF399" ca="1">IF($S399="","",INDIRECT("$Z"&amp;$S399))</f>
        <v>#VALUE!</v>
      </c>
      <c r="AG399" t="str">
        <f t="shared" si="106"/>
        <v/>
      </c>
      <c r="AH399" t="str" cm="1">
        <f t="array" aca="1" ref="AH399" ca="1">IFERROR(INDIRECT("$ag"&amp;S399),"")</f>
        <v/>
      </c>
      <c r="AI399" t="e" cm="1">
        <f t="array" aca="1" ref="AI399" ca="1">INDIRECT("O"&amp;S399)</f>
        <v>#VALUE!</v>
      </c>
      <c r="AJ399" t="str">
        <f t="shared" si="107"/>
        <v/>
      </c>
    </row>
    <row r="400" spans="1:36" ht="16.5" customHeight="1">
      <c r="A400" s="129"/>
      <c r="B400" s="134"/>
      <c r="C400" s="135"/>
      <c r="D400" s="146"/>
      <c r="E400" s="146"/>
      <c r="F400" s="135"/>
      <c r="G400" s="147"/>
      <c r="H400" s="147"/>
      <c r="I400" s="147"/>
      <c r="J400" s="147"/>
      <c r="K400" s="38"/>
      <c r="L400" s="143"/>
      <c r="M400" s="143"/>
      <c r="N400" s="61"/>
      <c r="O400" s="314"/>
      <c r="Q400" t="str">
        <f t="shared" si="102"/>
        <v/>
      </c>
      <c r="S400" t="e">
        <f t="shared" ca="1" si="111"/>
        <v>#VALUE!</v>
      </c>
      <c r="T400" t="e">
        <f t="shared" ca="1" si="108"/>
        <v>#VALUE!</v>
      </c>
      <c r="U400">
        <f t="shared" si="112"/>
        <v>336</v>
      </c>
      <c r="V400">
        <v>28.083333333335499</v>
      </c>
      <c r="W400">
        <f t="shared" si="95"/>
        <v>28</v>
      </c>
      <c r="X400" t="str" cm="1">
        <f t="array" aca="1" ref="X400" ca="1">IFERROR(INDEX('PC&amp;PD'!$A$1:$AS$19,ROW('PC&amp;PD'!$A$19),MATCH(INDIRECT(T400),'PC&amp;PD'!$A$1:$AS$1,0)),"")</f>
        <v/>
      </c>
      <c r="Y400" t="str">
        <f>IF(OR($N400="",$N400=0),"",IF($N400=$E$7,'Extracted info for SC'!$J$6,IF($N400=#REF!,'Extracted info for SC'!$J$7,IF($N400=#REF!,'Extracted info for SC'!$J$8,IF($N400=#REF!,'Extracted info for SC'!$J$9,IF($N400=#REF!,'Extracted info for SC'!$J$10,IF($N400=#REF!,'Extracted info for SC'!$J$11,IF($N400=#REF!,'Extracted info for SC'!$J$12,IF($N400=#REF!,'Extracted info for SC'!$J$13,IF($N400=#REF!,'Extracted info for SC'!$J$14,IF($N400=#REF!,'Extracted info for SC'!$J$15,IF($N400=#REF!,'Extracted info for SC'!$J$16,IF($N400=#REF!,'Extracted info for SC'!$J$17,IF($N400=#REF!,'Extracted info for SC'!$J$18,""))))))))))))))</f>
        <v/>
      </c>
      <c r="AA400" t="str">
        <f t="shared" si="103"/>
        <v/>
      </c>
      <c r="AB400" t="str">
        <f t="shared" si="104"/>
        <v/>
      </c>
      <c r="AC400" t="e">
        <f t="shared" ca="1" si="105"/>
        <v>#VALUE!</v>
      </c>
      <c r="AD400" t="str" cm="1">
        <f t="array" aca="1" ref="AD400" ca="1">IFERROR(IF((LEFT(INDIRECT("$F"&amp;$S400),4))="GOTS",IF($G400="Organic","GOTS_Organic_raw",(IF($G400="Responsible","GOTS_Responsible",(IF($G400="No Attribute (Conventional)","GOTS_conventional",(IF($G400="Recycled Pre/Post-Consumer","GOTS_pre_post",(IF($G400="In-Conversion","GOTS_in_conversion",(IF($G400="Sustainably Sourced","Sustainably_sourced",(IF($G400="Recycled pre-consumer organic","GOTS_recycled_organic",""))))))))))))),IF($G400="Organic","Organic",(IF($G400="Responsible","Responsible",(IF($G400="No Attribute (Conventional)","No_Attribute_Conventional",(IF($G400="Recycled Pre/Post-Consumer","Recycled_Pre_Post_Consumer",(IF($G400="In-Conversion","In_Conversion",(IF($G400="Recycled Pre-Consumer","Recycled_Pre_Consumer",(IF($G400="Recycled Post-Consumer","Recycled_Post_Consumer",(IF($G400="Sustainably Sourced","Sustainably_sourced",(IF($G400="Recycled pre-consumer organic","GOTS_recycled_organic","")))))))))))))))))),"")</f>
        <v/>
      </c>
      <c r="AE400" t="e" cm="1">
        <f t="array" aca="1" ref="AE400" ca="1">IF($I400="",IF(INDIRECT("$F"&amp;$S400)="","",IF(LEFT(INDIRECT("$F"&amp;$S400),3)="GRS","GRS_RCS_RM",IF((LEFT(INDIRECT("$F"&amp;$S400),3))="RCS","GRS_RCS_RM",IF(INDIRECT("$F"&amp;$S400)="OCS (No Label)","OCS_Conversion_RM",IF(LEFT(INDIRECT("$F"&amp;$S400),3)="OCS","OCS_RM",IF(RIGHT(INDIRECT("$F"&amp;$S400),10)="conversion","GOTS_RM_conversion",IF((LEFT(INDIRECT("$F"&amp;$S400),4))="GOTS","GOTS_RM","Responsible_RM"))))))),"DELETERM")</f>
        <v>#VALUE!</v>
      </c>
      <c r="AF400" t="e" cm="1">
        <f t="array" aca="1" ref="AF400" ca="1">IF($S400="","",INDIRECT("$Z"&amp;$S400))</f>
        <v>#VALUE!</v>
      </c>
      <c r="AG400" t="str">
        <f t="shared" si="106"/>
        <v/>
      </c>
      <c r="AH400" t="str" cm="1">
        <f t="array" aca="1" ref="AH400" ca="1">IFERROR(INDIRECT("$ag"&amp;S400),"")</f>
        <v/>
      </c>
      <c r="AI400" t="e" cm="1">
        <f t="array" aca="1" ref="AI400" ca="1">INDIRECT("O"&amp;S400)</f>
        <v>#VALUE!</v>
      </c>
      <c r="AJ400" t="str">
        <f t="shared" si="107"/>
        <v/>
      </c>
    </row>
    <row r="401" spans="1:36" ht="16.5" customHeight="1">
      <c r="A401" s="129"/>
      <c r="B401" s="134"/>
      <c r="C401" s="135"/>
      <c r="D401" s="146"/>
      <c r="E401" s="146"/>
      <c r="F401" s="135"/>
      <c r="G401" s="147"/>
      <c r="H401" s="147"/>
      <c r="I401" s="147"/>
      <c r="J401" s="147"/>
      <c r="K401" s="38"/>
      <c r="L401" s="143"/>
      <c r="M401" s="143"/>
      <c r="N401" s="61"/>
      <c r="O401" s="314"/>
      <c r="Q401" t="str">
        <f t="shared" si="102"/>
        <v/>
      </c>
      <c r="S401" t="e">
        <f t="shared" ca="1" si="111"/>
        <v>#VALUE!</v>
      </c>
      <c r="T401" t="e">
        <f t="shared" ca="1" si="108"/>
        <v>#VALUE!</v>
      </c>
      <c r="U401">
        <f t="shared" si="112"/>
        <v>336</v>
      </c>
      <c r="V401">
        <v>28.166666666668799</v>
      </c>
      <c r="W401">
        <f t="shared" si="95"/>
        <v>28</v>
      </c>
      <c r="X401" t="str" cm="1">
        <f t="array" aca="1" ref="X401" ca="1">IFERROR(INDEX('PC&amp;PD'!$A$1:$AS$19,ROW('PC&amp;PD'!$A$19),MATCH(INDIRECT(T401),'PC&amp;PD'!$A$1:$AS$1,0)),"")</f>
        <v/>
      </c>
      <c r="Y401" t="str">
        <f>IF(OR($N401="",$N401=0),"",IF($N401=$E$7,'Extracted info for SC'!$J$6,IF($N401=#REF!,'Extracted info for SC'!$J$7,IF($N401=#REF!,'Extracted info for SC'!$J$8,IF($N401=#REF!,'Extracted info for SC'!$J$9,IF($N401=#REF!,'Extracted info for SC'!$J$10,IF($N401=#REF!,'Extracted info for SC'!$J$11,IF($N401=#REF!,'Extracted info for SC'!$J$12,IF($N401=#REF!,'Extracted info for SC'!$J$13,IF($N401=#REF!,'Extracted info for SC'!$J$14,IF($N401=#REF!,'Extracted info for SC'!$J$15,IF($N401=#REF!,'Extracted info for SC'!$J$16,IF($N401=#REF!,'Extracted info for SC'!$J$17,IF($N401=#REF!,'Extracted info for SC'!$J$18,""))))))))))))))</f>
        <v/>
      </c>
      <c r="AA401" t="str">
        <f t="shared" si="103"/>
        <v/>
      </c>
      <c r="AB401" t="str">
        <f t="shared" si="104"/>
        <v/>
      </c>
      <c r="AC401" t="e">
        <f t="shared" ca="1" si="105"/>
        <v>#VALUE!</v>
      </c>
      <c r="AD401" t="str" cm="1">
        <f t="array" aca="1" ref="AD401" ca="1">IFERROR(IF((LEFT(INDIRECT("$F"&amp;$S401),4))="GOTS",IF($G401="Organic","GOTS_Organic_raw",(IF($G401="Responsible","GOTS_Responsible",(IF($G401="No Attribute (Conventional)","GOTS_conventional",(IF($G401="Recycled Pre/Post-Consumer","GOTS_pre_post",(IF($G401="In-Conversion","GOTS_in_conversion",(IF($G401="Sustainably Sourced","Sustainably_sourced",(IF($G401="Recycled pre-consumer organic","GOTS_recycled_organic",""))))))))))))),IF($G401="Organic","Organic",(IF($G401="Responsible","Responsible",(IF($G401="No Attribute (Conventional)","No_Attribute_Conventional",(IF($G401="Recycled Pre/Post-Consumer","Recycled_Pre_Post_Consumer",(IF($G401="In-Conversion","In_Conversion",(IF($G401="Recycled Pre-Consumer","Recycled_Pre_Consumer",(IF($G401="Recycled Post-Consumer","Recycled_Post_Consumer",(IF($G401="Sustainably Sourced","Sustainably_sourced",(IF($G401="Recycled pre-consumer organic","GOTS_recycled_organic","")))))))))))))))))),"")</f>
        <v/>
      </c>
      <c r="AE401" t="e" cm="1">
        <f t="array" aca="1" ref="AE401" ca="1">IF($I401="",IF(INDIRECT("$F"&amp;$S401)="","",IF(LEFT(INDIRECT("$F"&amp;$S401),3)="GRS","GRS_RCS_RM",IF((LEFT(INDIRECT("$F"&amp;$S401),3))="RCS","GRS_RCS_RM",IF(INDIRECT("$F"&amp;$S401)="OCS (No Label)","OCS_Conversion_RM",IF(LEFT(INDIRECT("$F"&amp;$S401),3)="OCS","OCS_RM",IF(RIGHT(INDIRECT("$F"&amp;$S401),10)="conversion","GOTS_RM_conversion",IF((LEFT(INDIRECT("$F"&amp;$S401),4))="GOTS","GOTS_RM","Responsible_RM"))))))),"DELETERM")</f>
        <v>#VALUE!</v>
      </c>
      <c r="AF401" t="e" cm="1">
        <f t="array" aca="1" ref="AF401" ca="1">IF($S401="","",INDIRECT("$Z"&amp;$S401))</f>
        <v>#VALUE!</v>
      </c>
      <c r="AG401" t="str">
        <f t="shared" si="106"/>
        <v/>
      </c>
      <c r="AH401" t="str" cm="1">
        <f t="array" aca="1" ref="AH401" ca="1">IFERROR(INDIRECT("$ag"&amp;S401),"")</f>
        <v/>
      </c>
      <c r="AI401" t="e" cm="1">
        <f t="array" aca="1" ref="AI401" ca="1">INDIRECT("O"&amp;S401)</f>
        <v>#VALUE!</v>
      </c>
      <c r="AJ401" t="str">
        <f t="shared" si="107"/>
        <v/>
      </c>
    </row>
    <row r="402" spans="1:36" ht="16.5" customHeight="1">
      <c r="A402" s="129"/>
      <c r="B402" s="134"/>
      <c r="C402" s="135"/>
      <c r="D402" s="146"/>
      <c r="E402" s="146"/>
      <c r="F402" s="135"/>
      <c r="G402" s="147"/>
      <c r="H402" s="147"/>
      <c r="I402" s="147"/>
      <c r="J402" s="147"/>
      <c r="K402" s="38"/>
      <c r="L402" s="143"/>
      <c r="M402" s="143"/>
      <c r="N402" s="61"/>
      <c r="O402" s="314"/>
      <c r="Q402" t="str">
        <f t="shared" si="102"/>
        <v/>
      </c>
      <c r="S402" t="e">
        <f t="shared" ca="1" si="111"/>
        <v>#VALUE!</v>
      </c>
      <c r="T402" t="e">
        <f t="shared" ca="1" si="108"/>
        <v>#VALUE!</v>
      </c>
      <c r="U402">
        <f t="shared" si="112"/>
        <v>336</v>
      </c>
      <c r="V402">
        <v>28.250000000002199</v>
      </c>
      <c r="W402">
        <f t="shared" si="95"/>
        <v>28</v>
      </c>
      <c r="X402" t="str" cm="1">
        <f t="array" aca="1" ref="X402" ca="1">IFERROR(INDEX('PC&amp;PD'!$A$1:$AS$19,ROW('PC&amp;PD'!$A$19),MATCH(INDIRECT(T402),'PC&amp;PD'!$A$1:$AS$1,0)),"")</f>
        <v/>
      </c>
      <c r="Y402" t="str">
        <f>IF(OR($N402="",$N402=0),"",IF($N402=$E$7,'Extracted info for SC'!$J$6,IF($N402=#REF!,'Extracted info for SC'!$J$7,IF($N402=#REF!,'Extracted info for SC'!$J$8,IF($N402=#REF!,'Extracted info for SC'!$J$9,IF($N402=#REF!,'Extracted info for SC'!$J$10,IF($N402=#REF!,'Extracted info for SC'!$J$11,IF($N402=#REF!,'Extracted info for SC'!$J$12,IF($N402=#REF!,'Extracted info for SC'!$J$13,IF($N402=#REF!,'Extracted info for SC'!$J$14,IF($N402=#REF!,'Extracted info for SC'!$J$15,IF($N402=#REF!,'Extracted info for SC'!$J$16,IF($N402=#REF!,'Extracted info for SC'!$J$17,IF($N402=#REF!,'Extracted info for SC'!$J$18,""))))))))))))))</f>
        <v/>
      </c>
      <c r="AA402" t="str">
        <f t="shared" si="103"/>
        <v/>
      </c>
      <c r="AB402" t="str">
        <f t="shared" si="104"/>
        <v/>
      </c>
      <c r="AC402" t="e">
        <f t="shared" ca="1" si="105"/>
        <v>#VALUE!</v>
      </c>
      <c r="AD402" t="str" cm="1">
        <f t="array" aca="1" ref="AD402" ca="1">IFERROR(IF((LEFT(INDIRECT("$F"&amp;$S402),4))="GOTS",IF($G402="Organic","GOTS_Organic_raw",(IF($G402="Responsible","GOTS_Responsible",(IF($G402="No Attribute (Conventional)","GOTS_conventional",(IF($G402="Recycled Pre/Post-Consumer","GOTS_pre_post",(IF($G402="In-Conversion","GOTS_in_conversion",(IF($G402="Sustainably Sourced","Sustainably_sourced",(IF($G402="Recycled pre-consumer organic","GOTS_recycled_organic",""))))))))))))),IF($G402="Organic","Organic",(IF($G402="Responsible","Responsible",(IF($G402="No Attribute (Conventional)","No_Attribute_Conventional",(IF($G402="Recycled Pre/Post-Consumer","Recycled_Pre_Post_Consumer",(IF($G402="In-Conversion","In_Conversion",(IF($G402="Recycled Pre-Consumer","Recycled_Pre_Consumer",(IF($G402="Recycled Post-Consumer","Recycled_Post_Consumer",(IF($G402="Sustainably Sourced","Sustainably_sourced",(IF($G402="Recycled pre-consumer organic","GOTS_recycled_organic","")))))))))))))))))),"")</f>
        <v/>
      </c>
      <c r="AE402" t="e" cm="1">
        <f t="array" aca="1" ref="AE402" ca="1">IF($I402="",IF(INDIRECT("$F"&amp;$S402)="","",IF(LEFT(INDIRECT("$F"&amp;$S402),3)="GRS","GRS_RCS_RM",IF((LEFT(INDIRECT("$F"&amp;$S402),3))="RCS","GRS_RCS_RM",IF(INDIRECT("$F"&amp;$S402)="OCS (No Label)","OCS_Conversion_RM",IF(LEFT(INDIRECT("$F"&amp;$S402),3)="OCS","OCS_RM",IF(RIGHT(INDIRECT("$F"&amp;$S402),10)="conversion","GOTS_RM_conversion",IF((LEFT(INDIRECT("$F"&amp;$S402),4))="GOTS","GOTS_RM","Responsible_RM"))))))),"DELETERM")</f>
        <v>#VALUE!</v>
      </c>
      <c r="AF402" t="e" cm="1">
        <f t="array" aca="1" ref="AF402" ca="1">IF($S402="","",INDIRECT("$Z"&amp;$S402))</f>
        <v>#VALUE!</v>
      </c>
      <c r="AG402" t="str">
        <f t="shared" si="106"/>
        <v/>
      </c>
      <c r="AH402" t="str" cm="1">
        <f t="array" aca="1" ref="AH402" ca="1">IFERROR(INDIRECT("$ag"&amp;S402),"")</f>
        <v/>
      </c>
      <c r="AI402" t="e" cm="1">
        <f t="array" aca="1" ref="AI402" ca="1">INDIRECT("O"&amp;S402)</f>
        <v>#VALUE!</v>
      </c>
      <c r="AJ402" t="str">
        <f t="shared" si="107"/>
        <v/>
      </c>
    </row>
    <row r="403" spans="1:36" ht="16.5" customHeight="1">
      <c r="A403" s="129"/>
      <c r="B403" s="134"/>
      <c r="C403" s="135"/>
      <c r="D403" s="146"/>
      <c r="E403" s="146"/>
      <c r="F403" s="135"/>
      <c r="G403" s="147"/>
      <c r="H403" s="147"/>
      <c r="I403" s="147"/>
      <c r="J403" s="147"/>
      <c r="K403" s="38"/>
      <c r="L403" s="143"/>
      <c r="M403" s="143"/>
      <c r="N403" s="61"/>
      <c r="O403" s="314"/>
      <c r="Q403" t="str">
        <f t="shared" si="102"/>
        <v/>
      </c>
      <c r="S403" t="e">
        <f t="shared" ca="1" si="111"/>
        <v>#VALUE!</v>
      </c>
      <c r="T403" t="e">
        <f t="shared" ca="1" si="108"/>
        <v>#VALUE!</v>
      </c>
      <c r="U403">
        <f t="shared" si="112"/>
        <v>336</v>
      </c>
      <c r="V403">
        <v>28.333333333335499</v>
      </c>
      <c r="W403">
        <f t="shared" si="95"/>
        <v>28</v>
      </c>
      <c r="X403" t="str" cm="1">
        <f t="array" aca="1" ref="X403" ca="1">IFERROR(INDEX('PC&amp;PD'!$A$1:$AS$19,ROW('PC&amp;PD'!$A$19),MATCH(INDIRECT(T403),'PC&amp;PD'!$A$1:$AS$1,0)),"")</f>
        <v/>
      </c>
      <c r="Y403" t="str">
        <f>IF(OR($N403="",$N403=0),"",IF($N403=$E$7,'Extracted info for SC'!$J$6,IF($N403=#REF!,'Extracted info for SC'!$J$7,IF($N403=#REF!,'Extracted info for SC'!$J$8,IF($N403=#REF!,'Extracted info for SC'!$J$9,IF($N403=#REF!,'Extracted info for SC'!$J$10,IF($N403=#REF!,'Extracted info for SC'!$J$11,IF($N403=#REF!,'Extracted info for SC'!$J$12,IF($N403=#REF!,'Extracted info for SC'!$J$13,IF($N403=#REF!,'Extracted info for SC'!$J$14,IF($N403=#REF!,'Extracted info for SC'!$J$15,IF($N403=#REF!,'Extracted info for SC'!$J$16,IF($N403=#REF!,'Extracted info for SC'!$J$17,IF($N403=#REF!,'Extracted info for SC'!$J$18,""))))))))))))))</f>
        <v/>
      </c>
      <c r="AA403" t="str">
        <f t="shared" si="103"/>
        <v/>
      </c>
      <c r="AB403" t="str">
        <f t="shared" si="104"/>
        <v/>
      </c>
      <c r="AC403" t="e">
        <f t="shared" ca="1" si="105"/>
        <v>#VALUE!</v>
      </c>
      <c r="AD403" t="str" cm="1">
        <f t="array" aca="1" ref="AD403" ca="1">IFERROR(IF((LEFT(INDIRECT("$F"&amp;$S403),4))="GOTS",IF($G403="Organic","GOTS_Organic_raw",(IF($G403="Responsible","GOTS_Responsible",(IF($G403="No Attribute (Conventional)","GOTS_conventional",(IF($G403="Recycled Pre/Post-Consumer","GOTS_pre_post",(IF($G403="In-Conversion","GOTS_in_conversion",(IF($G403="Sustainably Sourced","Sustainably_sourced",(IF($G403="Recycled pre-consumer organic","GOTS_recycled_organic",""))))))))))))),IF($G403="Organic","Organic",(IF($G403="Responsible","Responsible",(IF($G403="No Attribute (Conventional)","No_Attribute_Conventional",(IF($G403="Recycled Pre/Post-Consumer","Recycled_Pre_Post_Consumer",(IF($G403="In-Conversion","In_Conversion",(IF($G403="Recycled Pre-Consumer","Recycled_Pre_Consumer",(IF($G403="Recycled Post-Consumer","Recycled_Post_Consumer",(IF($G403="Sustainably Sourced","Sustainably_sourced",(IF($G403="Recycled pre-consumer organic","GOTS_recycled_organic","")))))))))))))))))),"")</f>
        <v/>
      </c>
      <c r="AE403" t="e" cm="1">
        <f t="array" aca="1" ref="AE403" ca="1">IF($I403="",IF(INDIRECT("$F"&amp;$S403)="","",IF(LEFT(INDIRECT("$F"&amp;$S403),3)="GRS","GRS_RCS_RM",IF((LEFT(INDIRECT("$F"&amp;$S403),3))="RCS","GRS_RCS_RM",IF(INDIRECT("$F"&amp;$S403)="OCS (No Label)","OCS_Conversion_RM",IF(LEFT(INDIRECT("$F"&amp;$S403),3)="OCS","OCS_RM",IF(RIGHT(INDIRECT("$F"&amp;$S403),10)="conversion","GOTS_RM_conversion",IF((LEFT(INDIRECT("$F"&amp;$S403),4))="GOTS","GOTS_RM","Responsible_RM"))))))),"DELETERM")</f>
        <v>#VALUE!</v>
      </c>
      <c r="AF403" t="e" cm="1">
        <f t="array" aca="1" ref="AF403" ca="1">IF($S403="","",INDIRECT("$Z"&amp;$S403))</f>
        <v>#VALUE!</v>
      </c>
      <c r="AG403" t="str">
        <f t="shared" si="106"/>
        <v/>
      </c>
      <c r="AH403" t="str" cm="1">
        <f t="array" aca="1" ref="AH403" ca="1">IFERROR(INDIRECT("$ag"&amp;S403),"")</f>
        <v/>
      </c>
      <c r="AI403" t="e" cm="1">
        <f t="array" aca="1" ref="AI403" ca="1">INDIRECT("O"&amp;S403)</f>
        <v>#VALUE!</v>
      </c>
      <c r="AJ403" t="str">
        <f t="shared" si="107"/>
        <v/>
      </c>
    </row>
    <row r="404" spans="1:36" ht="16.5" customHeight="1">
      <c r="A404" s="129"/>
      <c r="B404" s="134"/>
      <c r="C404" s="135"/>
      <c r="D404" s="146"/>
      <c r="E404" s="146"/>
      <c r="F404" s="135"/>
      <c r="G404" s="147"/>
      <c r="H404" s="147"/>
      <c r="I404" s="147"/>
      <c r="J404" s="147"/>
      <c r="K404" s="38"/>
      <c r="L404" s="143"/>
      <c r="M404" s="143"/>
      <c r="N404" s="61"/>
      <c r="O404" s="314"/>
      <c r="Q404" t="str">
        <f t="shared" si="102"/>
        <v/>
      </c>
      <c r="S404" t="e">
        <f t="shared" ca="1" si="111"/>
        <v>#VALUE!</v>
      </c>
      <c r="T404" t="e">
        <f t="shared" ca="1" si="108"/>
        <v>#VALUE!</v>
      </c>
      <c r="U404">
        <f t="shared" si="112"/>
        <v>336</v>
      </c>
      <c r="V404">
        <v>28.416666666668799</v>
      </c>
      <c r="W404">
        <f t="shared" si="95"/>
        <v>28</v>
      </c>
      <c r="X404" t="str" cm="1">
        <f t="array" aca="1" ref="X404" ca="1">IFERROR(INDEX('PC&amp;PD'!$A$1:$AS$19,ROW('PC&amp;PD'!$A$19),MATCH(INDIRECT(T404),'PC&amp;PD'!$A$1:$AS$1,0)),"")</f>
        <v/>
      </c>
      <c r="Y404" t="str">
        <f>IF(OR($N404="",$N404=0),"",IF($N404=$E$7,'Extracted info for SC'!$J$6,IF($N404=#REF!,'Extracted info for SC'!$J$7,IF($N404=#REF!,'Extracted info for SC'!$J$8,IF($N404=#REF!,'Extracted info for SC'!$J$9,IF($N404=#REF!,'Extracted info for SC'!$J$10,IF($N404=#REF!,'Extracted info for SC'!$J$11,IF($N404=#REF!,'Extracted info for SC'!$J$12,IF($N404=#REF!,'Extracted info for SC'!$J$13,IF($N404=#REF!,'Extracted info for SC'!$J$14,IF($N404=#REF!,'Extracted info for SC'!$J$15,IF($N404=#REF!,'Extracted info for SC'!$J$16,IF($N404=#REF!,'Extracted info for SC'!$J$17,IF($N404=#REF!,'Extracted info for SC'!$J$18,""))))))))))))))</f>
        <v/>
      </c>
      <c r="AA404" t="str">
        <f t="shared" si="103"/>
        <v/>
      </c>
      <c r="AB404" t="str">
        <f t="shared" si="104"/>
        <v/>
      </c>
      <c r="AC404" t="e">
        <f t="shared" ca="1" si="105"/>
        <v>#VALUE!</v>
      </c>
      <c r="AD404" t="str" cm="1">
        <f t="array" aca="1" ref="AD404" ca="1">IFERROR(IF((LEFT(INDIRECT("$F"&amp;$S404),4))="GOTS",IF($G404="Organic","GOTS_Organic_raw",(IF($G404="Responsible","GOTS_Responsible",(IF($G404="No Attribute (Conventional)","GOTS_conventional",(IF($G404="Recycled Pre/Post-Consumer","GOTS_pre_post",(IF($G404="In-Conversion","GOTS_in_conversion",(IF($G404="Sustainably Sourced","Sustainably_sourced",(IF($G404="Recycled pre-consumer organic","GOTS_recycled_organic",""))))))))))))),IF($G404="Organic","Organic",(IF($G404="Responsible","Responsible",(IF($G404="No Attribute (Conventional)","No_Attribute_Conventional",(IF($G404="Recycled Pre/Post-Consumer","Recycled_Pre_Post_Consumer",(IF($G404="In-Conversion","In_Conversion",(IF($G404="Recycled Pre-Consumer","Recycled_Pre_Consumer",(IF($G404="Recycled Post-Consumer","Recycled_Post_Consumer",(IF($G404="Sustainably Sourced","Sustainably_sourced",(IF($G404="Recycled pre-consumer organic","GOTS_recycled_organic","")))))))))))))))))),"")</f>
        <v/>
      </c>
      <c r="AE404" t="e" cm="1">
        <f t="array" aca="1" ref="AE404" ca="1">IF($I404="",IF(INDIRECT("$F"&amp;$S404)="","",IF(LEFT(INDIRECT("$F"&amp;$S404),3)="GRS","GRS_RCS_RM",IF((LEFT(INDIRECT("$F"&amp;$S404),3))="RCS","GRS_RCS_RM",IF(INDIRECT("$F"&amp;$S404)="OCS (No Label)","OCS_Conversion_RM",IF(LEFT(INDIRECT("$F"&amp;$S404),3)="OCS","OCS_RM",IF(RIGHT(INDIRECT("$F"&amp;$S404),10)="conversion","GOTS_RM_conversion",IF((LEFT(INDIRECT("$F"&amp;$S404),4))="GOTS","GOTS_RM","Responsible_RM"))))))),"DELETERM")</f>
        <v>#VALUE!</v>
      </c>
      <c r="AF404" t="e" cm="1">
        <f t="array" aca="1" ref="AF404" ca="1">IF($S404="","",INDIRECT("$Z"&amp;$S404))</f>
        <v>#VALUE!</v>
      </c>
      <c r="AG404" t="str">
        <f t="shared" si="106"/>
        <v/>
      </c>
      <c r="AH404" t="str" cm="1">
        <f t="array" aca="1" ref="AH404" ca="1">IFERROR(INDIRECT("$ag"&amp;S404),"")</f>
        <v/>
      </c>
      <c r="AI404" t="e" cm="1">
        <f t="array" aca="1" ref="AI404" ca="1">INDIRECT("O"&amp;S404)</f>
        <v>#VALUE!</v>
      </c>
      <c r="AJ404" t="str">
        <f t="shared" si="107"/>
        <v/>
      </c>
    </row>
    <row r="405" spans="1:36" ht="16.5" customHeight="1">
      <c r="A405" s="130"/>
      <c r="B405" s="136"/>
      <c r="C405" s="137"/>
      <c r="D405" s="146"/>
      <c r="E405" s="146"/>
      <c r="F405" s="137"/>
      <c r="G405" s="147"/>
      <c r="H405" s="147"/>
      <c r="I405" s="147"/>
      <c r="J405" s="147"/>
      <c r="K405" s="38"/>
      <c r="L405" s="144"/>
      <c r="M405" s="144"/>
      <c r="N405" s="61"/>
      <c r="O405" s="314"/>
      <c r="Q405" t="str">
        <f t="shared" si="102"/>
        <v/>
      </c>
      <c r="S405" t="e">
        <f t="shared" ca="1" si="111"/>
        <v>#VALUE!</v>
      </c>
      <c r="T405" t="e">
        <f t="shared" ca="1" si="108"/>
        <v>#VALUE!</v>
      </c>
      <c r="U405">
        <f t="shared" si="112"/>
        <v>336</v>
      </c>
      <c r="V405">
        <v>28.500000000002199</v>
      </c>
      <c r="W405">
        <f t="shared" si="95"/>
        <v>28</v>
      </c>
      <c r="X405" t="str" cm="1">
        <f t="array" aca="1" ref="X405" ca="1">IFERROR(INDEX('PC&amp;PD'!$A$1:$AS$19,ROW('PC&amp;PD'!$A$19),MATCH(INDIRECT(T405),'PC&amp;PD'!$A$1:$AS$1,0)),"")</f>
        <v/>
      </c>
      <c r="Y405" t="str">
        <f>IF(OR($N405="",$N405=0),"",IF($N405=$E$7,'Extracted info for SC'!$J$6,IF($N405=#REF!,'Extracted info for SC'!$J$7,IF($N405=#REF!,'Extracted info for SC'!$J$8,IF($N405=#REF!,'Extracted info for SC'!$J$9,IF($N405=#REF!,'Extracted info for SC'!$J$10,IF($N405=#REF!,'Extracted info for SC'!$J$11,IF($N405=#REF!,'Extracted info for SC'!$J$12,IF($N405=#REF!,'Extracted info for SC'!$J$13,IF($N405=#REF!,'Extracted info for SC'!$J$14,IF($N405=#REF!,'Extracted info for SC'!$J$15,IF($N405=#REF!,'Extracted info for SC'!$J$16,IF($N405=#REF!,'Extracted info for SC'!$J$17,IF($N405=#REF!,'Extracted info for SC'!$J$18,""))))))))))))))</f>
        <v/>
      </c>
      <c r="AA405" t="str">
        <f t="shared" si="103"/>
        <v/>
      </c>
      <c r="AB405" t="str">
        <f t="shared" si="104"/>
        <v/>
      </c>
      <c r="AC405" t="e">
        <f t="shared" ca="1" si="105"/>
        <v>#VALUE!</v>
      </c>
      <c r="AD405" t="str" cm="1">
        <f t="array" aca="1" ref="AD405" ca="1">IFERROR(IF((LEFT(INDIRECT("$F"&amp;$S405),4))="GOTS",IF($G405="Organic","GOTS_Organic_raw",(IF($G405="Responsible","GOTS_Responsible",(IF($G405="No Attribute (Conventional)","GOTS_conventional",(IF($G405="Recycled Pre/Post-Consumer","GOTS_pre_post",(IF($G405="In-Conversion","GOTS_in_conversion",(IF($G405="Sustainably Sourced","Sustainably_sourced",(IF($G405="Recycled pre-consumer organic","GOTS_recycled_organic",""))))))))))))),IF($G405="Organic","Organic",(IF($G405="Responsible","Responsible",(IF($G405="No Attribute (Conventional)","No_Attribute_Conventional",(IF($G405="Recycled Pre/Post-Consumer","Recycled_Pre_Post_Consumer",(IF($G405="In-Conversion","In_Conversion",(IF($G405="Recycled Pre-Consumer","Recycled_Pre_Consumer",(IF($G405="Recycled Post-Consumer","Recycled_Post_Consumer",(IF($G405="Sustainably Sourced","Sustainably_sourced",(IF($G405="Recycled pre-consumer organic","GOTS_recycled_organic","")))))))))))))))))),"")</f>
        <v/>
      </c>
      <c r="AE405" t="e" cm="1">
        <f t="array" aca="1" ref="AE405" ca="1">IF($I405="",IF(INDIRECT("$F"&amp;$S405)="","",IF(LEFT(INDIRECT("$F"&amp;$S405),3)="GRS","GRS_RCS_RM",IF((LEFT(INDIRECT("$F"&amp;$S405),3))="RCS","GRS_RCS_RM",IF(INDIRECT("$F"&amp;$S405)="OCS (No Label)","OCS_Conversion_RM",IF(LEFT(INDIRECT("$F"&amp;$S405),3)="OCS","OCS_RM",IF(RIGHT(INDIRECT("$F"&amp;$S405),10)="conversion","GOTS_RM_conversion",IF((LEFT(INDIRECT("$F"&amp;$S405),4))="GOTS","GOTS_RM","Responsible_RM"))))))),"DELETERM")</f>
        <v>#VALUE!</v>
      </c>
      <c r="AF405" t="e" cm="1">
        <f t="array" aca="1" ref="AF405" ca="1">IF($S405="","",INDIRECT("$Z"&amp;$S405))</f>
        <v>#VALUE!</v>
      </c>
      <c r="AG405" t="str">
        <f t="shared" si="106"/>
        <v/>
      </c>
      <c r="AH405" t="str" cm="1">
        <f t="array" aca="1" ref="AH405" ca="1">IFERROR(INDIRECT("$ag"&amp;S405),"")</f>
        <v/>
      </c>
      <c r="AI405" t="e" cm="1">
        <f t="array" aca="1" ref="AI405" ca="1">INDIRECT("O"&amp;S405)</f>
        <v>#VALUE!</v>
      </c>
      <c r="AJ405" t="str">
        <f t="shared" si="107"/>
        <v/>
      </c>
    </row>
    <row r="406" spans="1:36" ht="16.5" customHeight="1">
      <c r="A406" s="130"/>
      <c r="B406" s="136"/>
      <c r="C406" s="137"/>
      <c r="D406" s="146"/>
      <c r="E406" s="146"/>
      <c r="F406" s="137"/>
      <c r="G406" s="147"/>
      <c r="H406" s="147"/>
      <c r="I406" s="147"/>
      <c r="J406" s="147"/>
      <c r="K406" s="38"/>
      <c r="L406" s="144"/>
      <c r="M406" s="144"/>
      <c r="N406" s="61"/>
      <c r="O406" s="314"/>
      <c r="Q406" t="str">
        <f t="shared" si="102"/>
        <v/>
      </c>
      <c r="S406" t="e">
        <f t="shared" ca="1" si="111"/>
        <v>#VALUE!</v>
      </c>
      <c r="T406" t="e">
        <f t="shared" ca="1" si="108"/>
        <v>#VALUE!</v>
      </c>
      <c r="U406">
        <f t="shared" si="112"/>
        <v>336</v>
      </c>
      <c r="V406">
        <v>28.583333333335499</v>
      </c>
      <c r="W406">
        <f t="shared" ref="W406:W469" si="115">ROUNDDOWN(V406,0)</f>
        <v>28</v>
      </c>
      <c r="X406" t="str" cm="1">
        <f t="array" aca="1" ref="X406" ca="1">IFERROR(INDEX('PC&amp;PD'!$A$1:$AS$19,ROW('PC&amp;PD'!$A$19),MATCH(INDIRECT(T406),'PC&amp;PD'!$A$1:$AS$1,0)),"")</f>
        <v/>
      </c>
      <c r="Y406" t="str">
        <f>IF(OR($N406="",$N406=0),"",IF($N406=$E$7,'Extracted info for SC'!$J$6,IF($N406=#REF!,'Extracted info for SC'!$J$7,IF($N406=#REF!,'Extracted info for SC'!$J$8,IF($N406=#REF!,'Extracted info for SC'!$J$9,IF($N406=#REF!,'Extracted info for SC'!$J$10,IF($N406=#REF!,'Extracted info for SC'!$J$11,IF($N406=#REF!,'Extracted info for SC'!$J$12,IF($N406=#REF!,'Extracted info for SC'!$J$13,IF($N406=#REF!,'Extracted info for SC'!$J$14,IF($N406=#REF!,'Extracted info for SC'!$J$15,IF($N406=#REF!,'Extracted info for SC'!$J$16,IF($N406=#REF!,'Extracted info for SC'!$J$17,IF($N406=#REF!,'Extracted info for SC'!$J$18,""))))))))))))))</f>
        <v/>
      </c>
      <c r="AA406" t="str">
        <f t="shared" si="103"/>
        <v/>
      </c>
      <c r="AB406" t="str">
        <f t="shared" si="104"/>
        <v/>
      </c>
      <c r="AC406" t="e">
        <f t="shared" ca="1" si="105"/>
        <v>#VALUE!</v>
      </c>
      <c r="AD406" t="str" cm="1">
        <f t="array" aca="1" ref="AD406" ca="1">IFERROR(IF((LEFT(INDIRECT("$F"&amp;$S406),4))="GOTS",IF($G406="Organic","GOTS_Organic_raw",(IF($G406="Responsible","GOTS_Responsible",(IF($G406="No Attribute (Conventional)","GOTS_conventional",(IF($G406="Recycled Pre/Post-Consumer","GOTS_pre_post",(IF($G406="In-Conversion","GOTS_in_conversion",(IF($G406="Sustainably Sourced","Sustainably_sourced",(IF($G406="Recycled pre-consumer organic","GOTS_recycled_organic",""))))))))))))),IF($G406="Organic","Organic",(IF($G406="Responsible","Responsible",(IF($G406="No Attribute (Conventional)","No_Attribute_Conventional",(IF($G406="Recycled Pre/Post-Consumer","Recycled_Pre_Post_Consumer",(IF($G406="In-Conversion","In_Conversion",(IF($G406="Recycled Pre-Consumer","Recycled_Pre_Consumer",(IF($G406="Recycled Post-Consumer","Recycled_Post_Consumer",(IF($G406="Sustainably Sourced","Sustainably_sourced",(IF($G406="Recycled pre-consumer organic","GOTS_recycled_organic","")))))))))))))))))),"")</f>
        <v/>
      </c>
      <c r="AE406" t="e" cm="1">
        <f t="array" aca="1" ref="AE406" ca="1">IF($I406="",IF(INDIRECT("$F"&amp;$S406)="","",IF(LEFT(INDIRECT("$F"&amp;$S406),3)="GRS","GRS_RCS_RM",IF((LEFT(INDIRECT("$F"&amp;$S406),3))="RCS","GRS_RCS_RM",IF(INDIRECT("$F"&amp;$S406)="OCS (No Label)","OCS_Conversion_RM",IF(LEFT(INDIRECT("$F"&amp;$S406),3)="OCS","OCS_RM",IF(RIGHT(INDIRECT("$F"&amp;$S406),10)="conversion","GOTS_RM_conversion",IF((LEFT(INDIRECT("$F"&amp;$S406),4))="GOTS","GOTS_RM","Responsible_RM"))))))),"DELETERM")</f>
        <v>#VALUE!</v>
      </c>
      <c r="AF406" t="e" cm="1">
        <f t="array" aca="1" ref="AF406" ca="1">IF($S406="","",INDIRECT("$Z"&amp;$S406))</f>
        <v>#VALUE!</v>
      </c>
      <c r="AG406" t="str">
        <f t="shared" si="106"/>
        <v/>
      </c>
      <c r="AH406" t="str" cm="1">
        <f t="array" aca="1" ref="AH406" ca="1">IFERROR(INDIRECT("$ag"&amp;S406),"")</f>
        <v/>
      </c>
      <c r="AI406" t="e" cm="1">
        <f t="array" aca="1" ref="AI406" ca="1">INDIRECT("O"&amp;S406)</f>
        <v>#VALUE!</v>
      </c>
      <c r="AJ406" t="str">
        <f t="shared" si="107"/>
        <v/>
      </c>
    </row>
    <row r="407" spans="1:36" ht="16.5" customHeight="1">
      <c r="A407" s="130"/>
      <c r="B407" s="136"/>
      <c r="C407" s="137"/>
      <c r="D407" s="146"/>
      <c r="E407" s="146"/>
      <c r="F407" s="137"/>
      <c r="G407" s="147"/>
      <c r="H407" s="147"/>
      <c r="I407" s="147"/>
      <c r="J407" s="147"/>
      <c r="K407" s="38"/>
      <c r="L407" s="144"/>
      <c r="M407" s="144"/>
      <c r="N407" s="61"/>
      <c r="O407" s="314"/>
      <c r="Q407" t="str">
        <f t="shared" si="102"/>
        <v/>
      </c>
      <c r="S407" t="e">
        <f t="shared" ca="1" si="111"/>
        <v>#VALUE!</v>
      </c>
      <c r="T407" t="e">
        <f t="shared" ca="1" si="108"/>
        <v>#VALUE!</v>
      </c>
      <c r="U407">
        <f t="shared" si="112"/>
        <v>336</v>
      </c>
      <c r="V407">
        <v>28.666666666668899</v>
      </c>
      <c r="W407">
        <f t="shared" si="115"/>
        <v>28</v>
      </c>
      <c r="X407" t="str" cm="1">
        <f t="array" aca="1" ref="X407" ca="1">IFERROR(INDEX('PC&amp;PD'!$A$1:$AS$19,ROW('PC&amp;PD'!$A$19),MATCH(INDIRECT(T407),'PC&amp;PD'!$A$1:$AS$1,0)),"")</f>
        <v/>
      </c>
      <c r="Y407" t="str">
        <f>IF(OR($N407="",$N407=0),"",IF($N407=$E$7,'Extracted info for SC'!$J$6,IF($N407=#REF!,'Extracted info for SC'!$J$7,IF($N407=#REF!,'Extracted info for SC'!$J$8,IF($N407=#REF!,'Extracted info for SC'!$J$9,IF($N407=#REF!,'Extracted info for SC'!$J$10,IF($N407=#REF!,'Extracted info for SC'!$J$11,IF($N407=#REF!,'Extracted info for SC'!$J$12,IF($N407=#REF!,'Extracted info for SC'!$J$13,IF($N407=#REF!,'Extracted info for SC'!$J$14,IF($N407=#REF!,'Extracted info for SC'!$J$15,IF($N407=#REF!,'Extracted info for SC'!$J$16,IF($N407=#REF!,'Extracted info for SC'!$J$17,IF($N407=#REF!,'Extracted info for SC'!$J$18,""))))))))))))))</f>
        <v/>
      </c>
      <c r="AA407" t="str">
        <f t="shared" si="103"/>
        <v/>
      </c>
      <c r="AB407" t="str">
        <f t="shared" si="104"/>
        <v/>
      </c>
      <c r="AC407" t="e">
        <f t="shared" ca="1" si="105"/>
        <v>#VALUE!</v>
      </c>
      <c r="AD407" t="str" cm="1">
        <f t="array" aca="1" ref="AD407" ca="1">IFERROR(IF((LEFT(INDIRECT("$F"&amp;$S407),4))="GOTS",IF($G407="Organic","GOTS_Organic_raw",(IF($G407="Responsible","GOTS_Responsible",(IF($G407="No Attribute (Conventional)","GOTS_conventional",(IF($G407="Recycled Pre/Post-Consumer","GOTS_pre_post",(IF($G407="In-Conversion","GOTS_in_conversion",(IF($G407="Sustainably Sourced","Sustainably_sourced",(IF($G407="Recycled pre-consumer organic","GOTS_recycled_organic",""))))))))))))),IF($G407="Organic","Organic",(IF($G407="Responsible","Responsible",(IF($G407="No Attribute (Conventional)","No_Attribute_Conventional",(IF($G407="Recycled Pre/Post-Consumer","Recycled_Pre_Post_Consumer",(IF($G407="In-Conversion","In_Conversion",(IF($G407="Recycled Pre-Consumer","Recycled_Pre_Consumer",(IF($G407="Recycled Post-Consumer","Recycled_Post_Consumer",(IF($G407="Sustainably Sourced","Sustainably_sourced",(IF($G407="Recycled pre-consumer organic","GOTS_recycled_organic","")))))))))))))))))),"")</f>
        <v/>
      </c>
      <c r="AE407" t="e" cm="1">
        <f t="array" aca="1" ref="AE407" ca="1">IF($I407="",IF(INDIRECT("$F"&amp;$S407)="","",IF(LEFT(INDIRECT("$F"&amp;$S407),3)="GRS","GRS_RCS_RM",IF((LEFT(INDIRECT("$F"&amp;$S407),3))="RCS","GRS_RCS_RM",IF(INDIRECT("$F"&amp;$S407)="OCS (No Label)","OCS_Conversion_RM",IF(LEFT(INDIRECT("$F"&amp;$S407),3)="OCS","OCS_RM",IF(RIGHT(INDIRECT("$F"&amp;$S407),10)="conversion","GOTS_RM_conversion",IF((LEFT(INDIRECT("$F"&amp;$S407),4))="GOTS","GOTS_RM","Responsible_RM"))))))),"DELETERM")</f>
        <v>#VALUE!</v>
      </c>
      <c r="AF407" t="e" cm="1">
        <f t="array" aca="1" ref="AF407" ca="1">IF($S407="","",INDIRECT("$Z"&amp;$S407))</f>
        <v>#VALUE!</v>
      </c>
      <c r="AG407" t="str">
        <f t="shared" si="106"/>
        <v/>
      </c>
      <c r="AH407" t="str" cm="1">
        <f t="array" aca="1" ref="AH407" ca="1">IFERROR(INDIRECT("$ag"&amp;S407),"")</f>
        <v/>
      </c>
      <c r="AI407" t="e" cm="1">
        <f t="array" aca="1" ref="AI407" ca="1">INDIRECT("O"&amp;S407)</f>
        <v>#VALUE!</v>
      </c>
      <c r="AJ407" t="str">
        <f t="shared" si="107"/>
        <v/>
      </c>
    </row>
    <row r="408" spans="1:36" ht="16.5" customHeight="1">
      <c r="A408" s="130"/>
      <c r="B408" s="136"/>
      <c r="C408" s="137"/>
      <c r="D408" s="146"/>
      <c r="E408" s="146"/>
      <c r="F408" s="137"/>
      <c r="G408" s="147"/>
      <c r="H408" s="147"/>
      <c r="I408" s="147"/>
      <c r="J408" s="147"/>
      <c r="K408" s="38"/>
      <c r="L408" s="144"/>
      <c r="M408" s="144"/>
      <c r="N408" s="61"/>
      <c r="O408" s="314"/>
      <c r="Q408" t="str">
        <f t="shared" si="102"/>
        <v/>
      </c>
      <c r="S408" t="e">
        <f t="shared" ca="1" si="111"/>
        <v>#VALUE!</v>
      </c>
      <c r="T408" t="e">
        <f t="shared" ca="1" si="108"/>
        <v>#VALUE!</v>
      </c>
      <c r="U408">
        <f t="shared" si="112"/>
        <v>336</v>
      </c>
      <c r="V408">
        <v>28.750000000002199</v>
      </c>
      <c r="W408">
        <f t="shared" si="115"/>
        <v>28</v>
      </c>
      <c r="X408" t="str" cm="1">
        <f t="array" aca="1" ref="X408" ca="1">IFERROR(INDEX('PC&amp;PD'!$A$1:$AS$19,ROW('PC&amp;PD'!$A$19),MATCH(INDIRECT(T408),'PC&amp;PD'!$A$1:$AS$1,0)),"")</f>
        <v/>
      </c>
      <c r="Y408" t="str">
        <f>IF(OR($N408="",$N408=0),"",IF($N408=$E$7,'Extracted info for SC'!$J$6,IF($N408=#REF!,'Extracted info for SC'!$J$7,IF($N408=#REF!,'Extracted info for SC'!$J$8,IF($N408=#REF!,'Extracted info for SC'!$J$9,IF($N408=#REF!,'Extracted info for SC'!$J$10,IF($N408=#REF!,'Extracted info for SC'!$J$11,IF($N408=#REF!,'Extracted info for SC'!$J$12,IF($N408=#REF!,'Extracted info for SC'!$J$13,IF($N408=#REF!,'Extracted info for SC'!$J$14,IF($N408=#REF!,'Extracted info for SC'!$J$15,IF($N408=#REF!,'Extracted info for SC'!$J$16,IF($N408=#REF!,'Extracted info for SC'!$J$17,IF($N408=#REF!,'Extracted info for SC'!$J$18,""))))))))))))))</f>
        <v/>
      </c>
      <c r="AA408" t="str">
        <f t="shared" si="103"/>
        <v/>
      </c>
      <c r="AB408" t="str">
        <f t="shared" si="104"/>
        <v/>
      </c>
      <c r="AC408" t="e">
        <f t="shared" ca="1" si="105"/>
        <v>#VALUE!</v>
      </c>
      <c r="AD408" t="str" cm="1">
        <f t="array" aca="1" ref="AD408" ca="1">IFERROR(IF((LEFT(INDIRECT("$F"&amp;$S408),4))="GOTS",IF($G408="Organic","GOTS_Organic_raw",(IF($G408="Responsible","GOTS_Responsible",(IF($G408="No Attribute (Conventional)","GOTS_conventional",(IF($G408="Recycled Pre/Post-Consumer","GOTS_pre_post",(IF($G408="In-Conversion","GOTS_in_conversion",(IF($G408="Sustainably Sourced","Sustainably_sourced",(IF($G408="Recycled pre-consumer organic","GOTS_recycled_organic",""))))))))))))),IF($G408="Organic","Organic",(IF($G408="Responsible","Responsible",(IF($G408="No Attribute (Conventional)","No_Attribute_Conventional",(IF($G408="Recycled Pre/Post-Consumer","Recycled_Pre_Post_Consumer",(IF($G408="In-Conversion","In_Conversion",(IF($G408="Recycled Pre-Consumer","Recycled_Pre_Consumer",(IF($G408="Recycled Post-Consumer","Recycled_Post_Consumer",(IF($G408="Sustainably Sourced","Sustainably_sourced",(IF($G408="Recycled pre-consumer organic","GOTS_recycled_organic","")))))))))))))))))),"")</f>
        <v/>
      </c>
      <c r="AE408" t="e" cm="1">
        <f t="array" aca="1" ref="AE408" ca="1">IF($I408="",IF(INDIRECT("$F"&amp;$S408)="","",IF(LEFT(INDIRECT("$F"&amp;$S408),3)="GRS","GRS_RCS_RM",IF((LEFT(INDIRECT("$F"&amp;$S408),3))="RCS","GRS_RCS_RM",IF(INDIRECT("$F"&amp;$S408)="OCS (No Label)","OCS_Conversion_RM",IF(LEFT(INDIRECT("$F"&amp;$S408),3)="OCS","OCS_RM",IF(RIGHT(INDIRECT("$F"&amp;$S408),10)="conversion","GOTS_RM_conversion",IF((LEFT(INDIRECT("$F"&amp;$S408),4))="GOTS","GOTS_RM","Responsible_RM"))))))),"DELETERM")</f>
        <v>#VALUE!</v>
      </c>
      <c r="AF408" t="e" cm="1">
        <f t="array" aca="1" ref="AF408" ca="1">IF($S408="","",INDIRECT("$Z"&amp;$S408))</f>
        <v>#VALUE!</v>
      </c>
      <c r="AG408" t="str">
        <f t="shared" si="106"/>
        <v/>
      </c>
      <c r="AH408" t="str" cm="1">
        <f t="array" aca="1" ref="AH408" ca="1">IFERROR(INDIRECT("$ag"&amp;S408),"")</f>
        <v/>
      </c>
      <c r="AI408" t="e" cm="1">
        <f t="array" aca="1" ref="AI408" ca="1">INDIRECT("O"&amp;S408)</f>
        <v>#VALUE!</v>
      </c>
      <c r="AJ408" t="str">
        <f t="shared" si="107"/>
        <v/>
      </c>
    </row>
    <row r="409" spans="1:36" ht="16.5" customHeight="1">
      <c r="A409" s="130"/>
      <c r="B409" s="136"/>
      <c r="C409" s="137"/>
      <c r="D409" s="146"/>
      <c r="E409" s="146"/>
      <c r="F409" s="137"/>
      <c r="G409" s="147"/>
      <c r="H409" s="147"/>
      <c r="I409" s="147"/>
      <c r="J409" s="147"/>
      <c r="K409" s="38"/>
      <c r="L409" s="144"/>
      <c r="M409" s="144"/>
      <c r="N409" s="61"/>
      <c r="O409" s="314"/>
      <c r="Q409" t="str">
        <f t="shared" si="102"/>
        <v/>
      </c>
      <c r="S409" t="e">
        <f t="shared" ca="1" si="111"/>
        <v>#VALUE!</v>
      </c>
      <c r="T409" t="e">
        <f t="shared" ca="1" si="108"/>
        <v>#VALUE!</v>
      </c>
      <c r="U409">
        <f t="shared" si="112"/>
        <v>336</v>
      </c>
      <c r="V409">
        <v>28.833333333335499</v>
      </c>
      <c r="W409">
        <f t="shared" si="115"/>
        <v>28</v>
      </c>
      <c r="X409" t="str" cm="1">
        <f t="array" aca="1" ref="X409" ca="1">IFERROR(INDEX('PC&amp;PD'!$A$1:$AS$19,ROW('PC&amp;PD'!$A$19),MATCH(INDIRECT(T409),'PC&amp;PD'!$A$1:$AS$1,0)),"")</f>
        <v/>
      </c>
      <c r="Y409" t="str">
        <f>IF(OR($N409="",$N409=0),"",IF($N409=$E$7,'Extracted info for SC'!$J$6,IF($N409=#REF!,'Extracted info for SC'!$J$7,IF($N409=#REF!,'Extracted info for SC'!$J$8,IF($N409=#REF!,'Extracted info for SC'!$J$9,IF($N409=#REF!,'Extracted info for SC'!$J$10,IF($N409=#REF!,'Extracted info for SC'!$J$11,IF($N409=#REF!,'Extracted info for SC'!$J$12,IF($N409=#REF!,'Extracted info for SC'!$J$13,IF($N409=#REF!,'Extracted info for SC'!$J$14,IF($N409=#REF!,'Extracted info for SC'!$J$15,IF($N409=#REF!,'Extracted info for SC'!$J$16,IF($N409=#REF!,'Extracted info for SC'!$J$17,IF($N409=#REF!,'Extracted info for SC'!$J$18,""))))))))))))))</f>
        <v/>
      </c>
      <c r="AA409" t="str">
        <f t="shared" si="103"/>
        <v/>
      </c>
      <c r="AB409" t="str">
        <f t="shared" si="104"/>
        <v/>
      </c>
      <c r="AC409" t="e">
        <f t="shared" ca="1" si="105"/>
        <v>#VALUE!</v>
      </c>
      <c r="AD409" t="str" cm="1">
        <f t="array" aca="1" ref="AD409" ca="1">IFERROR(IF((LEFT(INDIRECT("$F"&amp;$S409),4))="GOTS",IF($G409="Organic","GOTS_Organic_raw",(IF($G409="Responsible","GOTS_Responsible",(IF($G409="No Attribute (Conventional)","GOTS_conventional",(IF($G409="Recycled Pre/Post-Consumer","GOTS_pre_post",(IF($G409="In-Conversion","GOTS_in_conversion",(IF($G409="Sustainably Sourced","Sustainably_sourced",(IF($G409="Recycled pre-consumer organic","GOTS_recycled_organic",""))))))))))))),IF($G409="Organic","Organic",(IF($G409="Responsible","Responsible",(IF($G409="No Attribute (Conventional)","No_Attribute_Conventional",(IF($G409="Recycled Pre/Post-Consumer","Recycled_Pre_Post_Consumer",(IF($G409="In-Conversion","In_Conversion",(IF($G409="Recycled Pre-Consumer","Recycled_Pre_Consumer",(IF($G409="Recycled Post-Consumer","Recycled_Post_Consumer",(IF($G409="Sustainably Sourced","Sustainably_sourced",(IF($G409="Recycled pre-consumer organic","GOTS_recycled_organic","")))))))))))))))))),"")</f>
        <v/>
      </c>
      <c r="AE409" t="e" cm="1">
        <f t="array" aca="1" ref="AE409" ca="1">IF($I409="",IF(INDIRECT("$F"&amp;$S409)="","",IF(LEFT(INDIRECT("$F"&amp;$S409),3)="GRS","GRS_RCS_RM",IF((LEFT(INDIRECT("$F"&amp;$S409),3))="RCS","GRS_RCS_RM",IF(INDIRECT("$F"&amp;$S409)="OCS (No Label)","OCS_Conversion_RM",IF(LEFT(INDIRECT("$F"&amp;$S409),3)="OCS","OCS_RM",IF(RIGHT(INDIRECT("$F"&amp;$S409),10)="conversion","GOTS_RM_conversion",IF((LEFT(INDIRECT("$F"&amp;$S409),4))="GOTS","GOTS_RM","Responsible_RM"))))))),"DELETERM")</f>
        <v>#VALUE!</v>
      </c>
      <c r="AF409" t="e" cm="1">
        <f t="array" aca="1" ref="AF409" ca="1">IF($S409="","",INDIRECT("$Z"&amp;$S409))</f>
        <v>#VALUE!</v>
      </c>
      <c r="AG409" t="str">
        <f t="shared" si="106"/>
        <v/>
      </c>
      <c r="AH409" t="str" cm="1">
        <f t="array" aca="1" ref="AH409" ca="1">IFERROR(INDIRECT("$ag"&amp;S409),"")</f>
        <v/>
      </c>
      <c r="AI409" t="e" cm="1">
        <f t="array" aca="1" ref="AI409" ca="1">INDIRECT("O"&amp;S409)</f>
        <v>#VALUE!</v>
      </c>
      <c r="AJ409" t="str">
        <f t="shared" si="107"/>
        <v/>
      </c>
    </row>
    <row r="410" spans="1:36" ht="16.5" customHeight="1" thickBot="1">
      <c r="A410" s="131"/>
      <c r="B410" s="138"/>
      <c r="C410" s="139"/>
      <c r="D410" s="148"/>
      <c r="E410" s="148"/>
      <c r="F410" s="139"/>
      <c r="G410" s="149"/>
      <c r="H410" s="149"/>
      <c r="I410" s="149"/>
      <c r="J410" s="149"/>
      <c r="K410" s="39"/>
      <c r="L410" s="145"/>
      <c r="M410" s="145"/>
      <c r="N410" s="62"/>
      <c r="O410" s="315"/>
      <c r="Q410" t="str">
        <f t="shared" si="102"/>
        <v/>
      </c>
      <c r="S410" t="e">
        <f t="shared" ca="1" si="111"/>
        <v>#VALUE!</v>
      </c>
      <c r="T410" t="e">
        <f t="shared" ca="1" si="108"/>
        <v>#VALUE!</v>
      </c>
      <c r="U410">
        <f t="shared" si="112"/>
        <v>336</v>
      </c>
      <c r="V410">
        <v>28.916666666668899</v>
      </c>
      <c r="W410">
        <f t="shared" si="115"/>
        <v>28</v>
      </c>
      <c r="X410" t="str" cm="1">
        <f t="array" aca="1" ref="X410" ca="1">IFERROR(INDEX('PC&amp;PD'!$A$1:$AS$19,ROW('PC&amp;PD'!$A$19),MATCH(INDIRECT(T410),'PC&amp;PD'!$A$1:$AS$1,0)),"")</f>
        <v/>
      </c>
      <c r="Y410" t="str">
        <f>IF(OR($N410="",$N410=0),"",IF($N410=$E$7,'Extracted info for SC'!$J$6,IF($N410=#REF!,'Extracted info for SC'!$J$7,IF($N410=#REF!,'Extracted info for SC'!$J$8,IF($N410=#REF!,'Extracted info for SC'!$J$9,IF($N410=#REF!,'Extracted info for SC'!$J$10,IF($N410=#REF!,'Extracted info for SC'!$J$11,IF($N410=#REF!,'Extracted info for SC'!$J$12,IF($N410=#REF!,'Extracted info for SC'!$J$13,IF($N410=#REF!,'Extracted info for SC'!$J$14,IF($N410=#REF!,'Extracted info for SC'!$J$15,IF($N410=#REF!,'Extracted info for SC'!$J$16,IF($N410=#REF!,'Extracted info for SC'!$J$17,IF($N410=#REF!,'Extracted info for SC'!$J$18,""))))))))))))))</f>
        <v/>
      </c>
      <c r="AA410" t="str">
        <f t="shared" si="103"/>
        <v/>
      </c>
      <c r="AB410" t="str">
        <f t="shared" si="104"/>
        <v/>
      </c>
      <c r="AC410" t="e">
        <f t="shared" ca="1" si="105"/>
        <v>#VALUE!</v>
      </c>
      <c r="AD410" t="str" cm="1">
        <f t="array" aca="1" ref="AD410" ca="1">IFERROR(IF((LEFT(INDIRECT("$F"&amp;$S410),4))="GOTS",IF($G410="Organic","GOTS_Organic_raw",(IF($G410="Responsible","GOTS_Responsible",(IF($G410="No Attribute (Conventional)","GOTS_conventional",(IF($G410="Recycled Pre/Post-Consumer","GOTS_pre_post",(IF($G410="In-Conversion","GOTS_in_conversion",(IF($G410="Sustainably Sourced","Sustainably_sourced",(IF($G410="Recycled pre-consumer organic","GOTS_recycled_organic",""))))))))))))),IF($G410="Organic","Organic",(IF($G410="Responsible","Responsible",(IF($G410="No Attribute (Conventional)","No_Attribute_Conventional",(IF($G410="Recycled Pre/Post-Consumer","Recycled_Pre_Post_Consumer",(IF($G410="In-Conversion","In_Conversion",(IF($G410="Recycled Pre-Consumer","Recycled_Pre_Consumer",(IF($G410="Recycled Post-Consumer","Recycled_Post_Consumer",(IF($G410="Sustainably Sourced","Sustainably_sourced",(IF($G410="Recycled pre-consumer organic","GOTS_recycled_organic","")))))))))))))))))),"")</f>
        <v/>
      </c>
      <c r="AE410" t="e" cm="1">
        <f t="array" aca="1" ref="AE410" ca="1">IF($I410="",IF(INDIRECT("$F"&amp;$S410)="","",IF(LEFT(INDIRECT("$F"&amp;$S410),3)="GRS","GRS_RCS_RM",IF((LEFT(INDIRECT("$F"&amp;$S410),3))="RCS","GRS_RCS_RM",IF(INDIRECT("$F"&amp;$S410)="OCS (No Label)","OCS_Conversion_RM",IF(LEFT(INDIRECT("$F"&amp;$S410),3)="OCS","OCS_RM",IF(RIGHT(INDIRECT("$F"&amp;$S410),10)="conversion","GOTS_RM_conversion",IF((LEFT(INDIRECT("$F"&amp;$S410),4))="GOTS","GOTS_RM","Responsible_RM"))))))),"DELETERM")</f>
        <v>#VALUE!</v>
      </c>
      <c r="AF410" t="e" cm="1">
        <f t="array" aca="1" ref="AF410" ca="1">IF($S410="","",INDIRECT("$Z"&amp;$S410))</f>
        <v>#VALUE!</v>
      </c>
      <c r="AG410" t="str">
        <f t="shared" si="106"/>
        <v/>
      </c>
      <c r="AH410" t="str" cm="1">
        <f t="array" aca="1" ref="AH410" ca="1">IFERROR(INDIRECT("$ag"&amp;S410),"")</f>
        <v/>
      </c>
      <c r="AI410" t="e" cm="1">
        <f t="array" aca="1" ref="AI410" ca="1">INDIRECT("O"&amp;S410)</f>
        <v>#VALUE!</v>
      </c>
      <c r="AJ410" t="str">
        <f t="shared" si="107"/>
        <v/>
      </c>
    </row>
    <row r="411" spans="1:36" ht="16.5" customHeight="1">
      <c r="A411" s="128" t="str">
        <f>IF(B411="","",COUNTA($B$63:$B411))</f>
        <v/>
      </c>
      <c r="B411" s="132"/>
      <c r="C411" s="133"/>
      <c r="D411" s="140"/>
      <c r="E411" s="140"/>
      <c r="F411" s="133"/>
      <c r="G411" s="141"/>
      <c r="H411" s="141"/>
      <c r="I411" s="141"/>
      <c r="J411" s="141"/>
      <c r="K411" s="37"/>
      <c r="L411" s="142" t="str">
        <f>IF(R411="","",LEFT(R411,LEN(R411)-2))</f>
        <v/>
      </c>
      <c r="M411" s="142"/>
      <c r="N411" s="60"/>
      <c r="O411" s="313"/>
      <c r="Q411" t="str">
        <f t="shared" si="102"/>
        <v/>
      </c>
      <c r="R411" t="str">
        <f t="shared" ref="R411" si="116">CONCATENATE($Q411,Q412,Q413,Q414,Q415,Q416,$Q417,$Q418,$Q419,$Q420,$Q421,$Q422)</f>
        <v/>
      </c>
      <c r="S411" t="e">
        <f t="shared" ca="1" si="111"/>
        <v>#VALUE!</v>
      </c>
      <c r="T411" t="e">
        <f t="shared" ca="1" si="108"/>
        <v>#VALUE!</v>
      </c>
      <c r="U411">
        <f t="shared" si="112"/>
        <v>348</v>
      </c>
      <c r="V411">
        <v>29.000000000002199</v>
      </c>
      <c r="W411">
        <f t="shared" si="115"/>
        <v>29</v>
      </c>
      <c r="X411" t="str" cm="1">
        <f t="array" aca="1" ref="X411" ca="1">IFERROR(INDEX('PC&amp;PD'!$A$1:$AS$19,ROW('PC&amp;PD'!$A$19),MATCH(INDIRECT(T411),'PC&amp;PD'!$A$1:$AS$1,0)),"")</f>
        <v/>
      </c>
      <c r="Y411" t="str">
        <f>IF(OR($N411="",$N411=0),"",IF($N411=$E$7,'Extracted info for SC'!$J$6,IF($N411=#REF!,'Extracted info for SC'!$J$7,IF($N411=#REF!,'Extracted info for SC'!$J$8,IF($N411=#REF!,'Extracted info for SC'!$J$9,IF($N411=#REF!,'Extracted info for SC'!$J$10,IF($N411=#REF!,'Extracted info for SC'!$J$11,IF($N411=#REF!,'Extracted info for SC'!$J$12,IF($N411=#REF!,'Extracted info for SC'!$J$13,IF($N411=#REF!,'Extracted info for SC'!$J$14,IF($N411=#REF!,'Extracted info for SC'!$J$15,IF($N411=#REF!,'Extracted info for SC'!$J$16,IF($N411=#REF!,'Extracted info for SC'!$J$17,IF($N411=#REF!,'Extracted info for SC'!$J$18,""))))))))))))))</f>
        <v/>
      </c>
      <c r="Z411" t="str">
        <f t="shared" ref="Z411" si="117">IFERROR(IF($F411="OCS 100","OCS (OCS 100)",IF($F411="OCS Blended","OCS (OCS Blended)",IF($F411="OCS (No Label)","OCS (No Label)",IF($F411="RCS 100","RCS (RCS 100)",IF($F411="RCS Blended","RCS (RCS Blended)",IF($F411="GRS","GRS (GRS)",IF($F411="GRS (No Label)", "GRS (No Label)",IF($F411="RDS","RDS (RDS)",IF($F411="RWS","RWS (RWS)",IF($F411="RAS","RAS (RAS)",IF($F411="RMS","RMS (RMS)",IF($F411="GOTS Organic","GOTS (Organic)",IF($F411="GOTS Made with organic","GOTS (Made with Organic)",IF($F411="GOTS Organic - in conversion","GOTS (Organic - In Conversion)",IF($F411="GOTS Made with organic - in conversion","GOTS (Made with Organic - In Conversion)",""))))))))))))))),"")</f>
        <v/>
      </c>
      <c r="AA411" t="str">
        <f t="shared" si="103"/>
        <v/>
      </c>
      <c r="AB411" t="str">
        <f t="shared" si="104"/>
        <v/>
      </c>
      <c r="AC411" t="e">
        <f t="shared" ca="1" si="105"/>
        <v>#VALUE!</v>
      </c>
      <c r="AD411" t="str" cm="1">
        <f t="array" aca="1" ref="AD411" ca="1">IFERROR(IF((LEFT(INDIRECT("$F"&amp;$S411),4))="GOTS",IF($G411="Organic","GOTS_Organic_raw",(IF($G411="Responsible","GOTS_Responsible",(IF($G411="No Attribute (Conventional)","GOTS_conventional",(IF($G411="Recycled Pre/Post-Consumer","GOTS_pre_post",(IF($G411="In-Conversion","GOTS_in_conversion",(IF($G411="Sustainably Sourced","Sustainably_sourced",(IF($G411="Recycled pre-consumer organic","GOTS_recycled_organic",""))))))))))))),IF($G411="Organic","Organic",(IF($G411="Responsible","Responsible",(IF($G411="No Attribute (Conventional)","No_Attribute_Conventional",(IF($G411="Recycled Pre/Post-Consumer","Recycled_Pre_Post_Consumer",(IF($G411="In-Conversion","In_Conversion",(IF($G411="Recycled Pre-Consumer","Recycled_Pre_Consumer",(IF($G411="Recycled Post-Consumer","Recycled_Post_Consumer",(IF($G411="Sustainably Sourced","Sustainably_sourced",(IF($G411="Recycled pre-consumer organic","GOTS_recycled_organic","")))))))))))))))))),"")</f>
        <v/>
      </c>
      <c r="AE411" t="e" cm="1">
        <f t="array" aca="1" ref="AE411" ca="1">IF($I411="",IF(INDIRECT("$F"&amp;$S411)="","",IF(LEFT(INDIRECT("$F"&amp;$S411),3)="GRS","GRS_RCS_RM",IF((LEFT(INDIRECT("$F"&amp;$S411),3))="RCS","GRS_RCS_RM",IF(INDIRECT("$F"&amp;$S411)="OCS (No Label)","OCS_Conversion_RM",IF(LEFT(INDIRECT("$F"&amp;$S411),3)="OCS","OCS_RM",IF(RIGHT(INDIRECT("$F"&amp;$S411),10)="conversion","GOTS_RM_conversion",IF((LEFT(INDIRECT("$F"&amp;$S411),4))="GOTS","GOTS_RM","Responsible_RM"))))))),"DELETERM")</f>
        <v>#VALUE!</v>
      </c>
      <c r="AF411" t="e" cm="1">
        <f t="array" aca="1" ref="AF411" ca="1">IF($S411="","",INDIRECT("$Z"&amp;$S411))</f>
        <v>#VALUE!</v>
      </c>
      <c r="AG411" t="str">
        <f t="shared" si="106"/>
        <v/>
      </c>
      <c r="AH411" t="str" cm="1">
        <f t="array" aca="1" ref="AH411" ca="1">IFERROR(INDIRECT("$ag"&amp;S411),"")</f>
        <v/>
      </c>
      <c r="AI411" t="e" cm="1">
        <f t="array" aca="1" ref="AI411" ca="1">INDIRECT("O"&amp;S411)</f>
        <v>#VALUE!</v>
      </c>
      <c r="AJ411" t="str">
        <f t="shared" si="107"/>
        <v/>
      </c>
    </row>
    <row r="412" spans="1:36" ht="16.5" customHeight="1">
      <c r="A412" s="129"/>
      <c r="B412" s="134"/>
      <c r="C412" s="135"/>
      <c r="D412" s="146"/>
      <c r="E412" s="146"/>
      <c r="F412" s="135"/>
      <c r="G412" s="147"/>
      <c r="H412" s="147"/>
      <c r="I412" s="147"/>
      <c r="J412" s="147"/>
      <c r="K412" s="38"/>
      <c r="L412" s="143"/>
      <c r="M412" s="143"/>
      <c r="N412" s="61"/>
      <c r="O412" s="314"/>
      <c r="Q412" t="str">
        <f t="shared" si="102"/>
        <v/>
      </c>
      <c r="S412" t="e">
        <f t="shared" ca="1" si="111"/>
        <v>#VALUE!</v>
      </c>
      <c r="T412" t="e">
        <f t="shared" ca="1" si="108"/>
        <v>#VALUE!</v>
      </c>
      <c r="U412">
        <f t="shared" si="112"/>
        <v>348</v>
      </c>
      <c r="V412">
        <v>29.083333333335599</v>
      </c>
      <c r="W412">
        <f t="shared" si="115"/>
        <v>29</v>
      </c>
      <c r="X412" t="str" cm="1">
        <f t="array" aca="1" ref="X412" ca="1">IFERROR(INDEX('PC&amp;PD'!$A$1:$AS$19,ROW('PC&amp;PD'!$A$19),MATCH(INDIRECT(T412),'PC&amp;PD'!$A$1:$AS$1,0)),"")</f>
        <v/>
      </c>
      <c r="Y412" t="str">
        <f>IF(OR($N412="",$N412=0),"",IF($N412=$E$7,'Extracted info for SC'!$J$6,IF($N412=#REF!,'Extracted info for SC'!$J$7,IF($N412=#REF!,'Extracted info for SC'!$J$8,IF($N412=#REF!,'Extracted info for SC'!$J$9,IF($N412=#REF!,'Extracted info for SC'!$J$10,IF($N412=#REF!,'Extracted info for SC'!$J$11,IF($N412=#REF!,'Extracted info for SC'!$J$12,IF($N412=#REF!,'Extracted info for SC'!$J$13,IF($N412=#REF!,'Extracted info for SC'!$J$14,IF($N412=#REF!,'Extracted info for SC'!$J$15,IF($N412=#REF!,'Extracted info for SC'!$J$16,IF($N412=#REF!,'Extracted info for SC'!$J$17,IF($N412=#REF!,'Extracted info for SC'!$J$18,""))))))))))))))</f>
        <v/>
      </c>
      <c r="AA412" t="str">
        <f t="shared" si="103"/>
        <v/>
      </c>
      <c r="AB412" t="str">
        <f t="shared" si="104"/>
        <v/>
      </c>
      <c r="AC412" t="e">
        <f t="shared" ca="1" si="105"/>
        <v>#VALUE!</v>
      </c>
      <c r="AD412" t="str" cm="1">
        <f t="array" aca="1" ref="AD412" ca="1">IFERROR(IF((LEFT(INDIRECT("$F"&amp;$S412),4))="GOTS",IF($G412="Organic","GOTS_Organic_raw",(IF($G412="Responsible","GOTS_Responsible",(IF($G412="No Attribute (Conventional)","GOTS_conventional",(IF($G412="Recycled Pre/Post-Consumer","GOTS_pre_post",(IF($G412="In-Conversion","GOTS_in_conversion",(IF($G412="Sustainably Sourced","Sustainably_sourced",(IF($G412="Recycled pre-consumer organic","GOTS_recycled_organic",""))))))))))))),IF($G412="Organic","Organic",(IF($G412="Responsible","Responsible",(IF($G412="No Attribute (Conventional)","No_Attribute_Conventional",(IF($G412="Recycled Pre/Post-Consumer","Recycled_Pre_Post_Consumer",(IF($G412="In-Conversion","In_Conversion",(IF($G412="Recycled Pre-Consumer","Recycled_Pre_Consumer",(IF($G412="Recycled Post-Consumer","Recycled_Post_Consumer",(IF($G412="Sustainably Sourced","Sustainably_sourced",(IF($G412="Recycled pre-consumer organic","GOTS_recycled_organic","")))))))))))))))))),"")</f>
        <v/>
      </c>
      <c r="AE412" t="e" cm="1">
        <f t="array" aca="1" ref="AE412" ca="1">IF($I412="",IF(INDIRECT("$F"&amp;$S412)="","",IF(LEFT(INDIRECT("$F"&amp;$S412),3)="GRS","GRS_RCS_RM",IF((LEFT(INDIRECT("$F"&amp;$S412),3))="RCS","GRS_RCS_RM",IF(INDIRECT("$F"&amp;$S412)="OCS (No Label)","OCS_Conversion_RM",IF(LEFT(INDIRECT("$F"&amp;$S412),3)="OCS","OCS_RM",IF(RIGHT(INDIRECT("$F"&amp;$S412),10)="conversion","GOTS_RM_conversion",IF((LEFT(INDIRECT("$F"&amp;$S412),4))="GOTS","GOTS_RM","Responsible_RM"))))))),"DELETERM")</f>
        <v>#VALUE!</v>
      </c>
      <c r="AF412" t="e" cm="1">
        <f t="array" aca="1" ref="AF412" ca="1">IF($S412="","",INDIRECT("$Z"&amp;$S412))</f>
        <v>#VALUE!</v>
      </c>
      <c r="AG412" t="str">
        <f t="shared" si="106"/>
        <v/>
      </c>
      <c r="AH412" t="str" cm="1">
        <f t="array" aca="1" ref="AH412" ca="1">IFERROR(INDIRECT("$ag"&amp;S412),"")</f>
        <v/>
      </c>
      <c r="AI412" t="e" cm="1">
        <f t="array" aca="1" ref="AI412" ca="1">INDIRECT("O"&amp;S412)</f>
        <v>#VALUE!</v>
      </c>
      <c r="AJ412" t="str">
        <f t="shared" si="107"/>
        <v/>
      </c>
    </row>
    <row r="413" spans="1:36" ht="16.5" customHeight="1">
      <c r="A413" s="129"/>
      <c r="B413" s="134"/>
      <c r="C413" s="135"/>
      <c r="D413" s="146"/>
      <c r="E413" s="146"/>
      <c r="F413" s="135"/>
      <c r="G413" s="147"/>
      <c r="H413" s="147"/>
      <c r="I413" s="147"/>
      <c r="J413" s="147"/>
      <c r="K413" s="38"/>
      <c r="L413" s="143"/>
      <c r="M413" s="143"/>
      <c r="N413" s="61"/>
      <c r="O413" s="314"/>
      <c r="Q413" t="str">
        <f t="shared" si="102"/>
        <v/>
      </c>
      <c r="S413" t="e">
        <f t="shared" ca="1" si="111"/>
        <v>#VALUE!</v>
      </c>
      <c r="T413" t="e">
        <f t="shared" ca="1" si="108"/>
        <v>#VALUE!</v>
      </c>
      <c r="U413">
        <f t="shared" si="112"/>
        <v>348</v>
      </c>
      <c r="V413">
        <v>29.166666666668899</v>
      </c>
      <c r="W413">
        <f t="shared" si="115"/>
        <v>29</v>
      </c>
      <c r="X413" t="str" cm="1">
        <f t="array" aca="1" ref="X413" ca="1">IFERROR(INDEX('PC&amp;PD'!$A$1:$AS$19,ROW('PC&amp;PD'!$A$19),MATCH(INDIRECT(T413),'PC&amp;PD'!$A$1:$AS$1,0)),"")</f>
        <v/>
      </c>
      <c r="Y413" t="str">
        <f>IF(OR($N413="",$N413=0),"",IF($N413=$E$7,'Extracted info for SC'!$J$6,IF($N413=#REF!,'Extracted info for SC'!$J$7,IF($N413=#REF!,'Extracted info for SC'!$J$8,IF($N413=#REF!,'Extracted info for SC'!$J$9,IF($N413=#REF!,'Extracted info for SC'!$J$10,IF($N413=#REF!,'Extracted info for SC'!$J$11,IF($N413=#REF!,'Extracted info for SC'!$J$12,IF($N413=#REF!,'Extracted info for SC'!$J$13,IF($N413=#REF!,'Extracted info for SC'!$J$14,IF($N413=#REF!,'Extracted info for SC'!$J$15,IF($N413=#REF!,'Extracted info for SC'!$J$16,IF($N413=#REF!,'Extracted info for SC'!$J$17,IF($N413=#REF!,'Extracted info for SC'!$J$18,""))))))))))))))</f>
        <v/>
      </c>
      <c r="AA413" t="str">
        <f t="shared" si="103"/>
        <v/>
      </c>
      <c r="AB413" t="str">
        <f t="shared" si="104"/>
        <v/>
      </c>
      <c r="AC413" t="e">
        <f t="shared" ca="1" si="105"/>
        <v>#VALUE!</v>
      </c>
      <c r="AD413" t="str" cm="1">
        <f t="array" aca="1" ref="AD413" ca="1">IFERROR(IF((LEFT(INDIRECT("$F"&amp;$S413),4))="GOTS",IF($G413="Organic","GOTS_Organic_raw",(IF($G413="Responsible","GOTS_Responsible",(IF($G413="No Attribute (Conventional)","GOTS_conventional",(IF($G413="Recycled Pre/Post-Consumer","GOTS_pre_post",(IF($G413="In-Conversion","GOTS_in_conversion",(IF($G413="Sustainably Sourced","Sustainably_sourced",(IF($G413="Recycled pre-consumer organic","GOTS_recycled_organic",""))))))))))))),IF($G413="Organic","Organic",(IF($G413="Responsible","Responsible",(IF($G413="No Attribute (Conventional)","No_Attribute_Conventional",(IF($G413="Recycled Pre/Post-Consumer","Recycled_Pre_Post_Consumer",(IF($G413="In-Conversion","In_Conversion",(IF($G413="Recycled Pre-Consumer","Recycled_Pre_Consumer",(IF($G413="Recycled Post-Consumer","Recycled_Post_Consumer",(IF($G413="Sustainably Sourced","Sustainably_sourced",(IF($G413="Recycled pre-consumer organic","GOTS_recycled_organic","")))))))))))))))))),"")</f>
        <v/>
      </c>
      <c r="AE413" t="e" cm="1">
        <f t="array" aca="1" ref="AE413" ca="1">IF($I413="",IF(INDIRECT("$F"&amp;$S413)="","",IF(LEFT(INDIRECT("$F"&amp;$S413),3)="GRS","GRS_RCS_RM",IF((LEFT(INDIRECT("$F"&amp;$S413),3))="RCS","GRS_RCS_RM",IF(INDIRECT("$F"&amp;$S413)="OCS (No Label)","OCS_Conversion_RM",IF(LEFT(INDIRECT("$F"&amp;$S413),3)="OCS","OCS_RM",IF(RIGHT(INDIRECT("$F"&amp;$S413),10)="conversion","GOTS_RM_conversion",IF((LEFT(INDIRECT("$F"&amp;$S413),4))="GOTS","GOTS_RM","Responsible_RM"))))))),"DELETERM")</f>
        <v>#VALUE!</v>
      </c>
      <c r="AF413" t="e" cm="1">
        <f t="array" aca="1" ref="AF413" ca="1">IF($S413="","",INDIRECT("$Z"&amp;$S413))</f>
        <v>#VALUE!</v>
      </c>
      <c r="AG413" t="str">
        <f t="shared" si="106"/>
        <v/>
      </c>
      <c r="AH413" t="str" cm="1">
        <f t="array" aca="1" ref="AH413" ca="1">IFERROR(INDIRECT("$ag"&amp;S413),"")</f>
        <v/>
      </c>
      <c r="AI413" t="e" cm="1">
        <f t="array" aca="1" ref="AI413" ca="1">INDIRECT("O"&amp;S413)</f>
        <v>#VALUE!</v>
      </c>
      <c r="AJ413" t="str">
        <f t="shared" si="107"/>
        <v/>
      </c>
    </row>
    <row r="414" spans="1:36" ht="16.5" customHeight="1">
      <c r="A414" s="129"/>
      <c r="B414" s="134"/>
      <c r="C414" s="135"/>
      <c r="D414" s="146"/>
      <c r="E414" s="146"/>
      <c r="F414" s="135"/>
      <c r="G414" s="147"/>
      <c r="H414" s="147"/>
      <c r="I414" s="147"/>
      <c r="J414" s="147"/>
      <c r="K414" s="38"/>
      <c r="L414" s="143"/>
      <c r="M414" s="143"/>
      <c r="N414" s="61"/>
      <c r="O414" s="314"/>
      <c r="Q414" t="str">
        <f t="shared" si="102"/>
        <v/>
      </c>
      <c r="S414" t="e">
        <f t="shared" ca="1" si="111"/>
        <v>#VALUE!</v>
      </c>
      <c r="T414" t="e">
        <f t="shared" ca="1" si="108"/>
        <v>#VALUE!</v>
      </c>
      <c r="U414">
        <f t="shared" si="112"/>
        <v>348</v>
      </c>
      <c r="V414">
        <v>29.250000000002199</v>
      </c>
      <c r="W414">
        <f t="shared" si="115"/>
        <v>29</v>
      </c>
      <c r="X414" t="str" cm="1">
        <f t="array" aca="1" ref="X414" ca="1">IFERROR(INDEX('PC&amp;PD'!$A$1:$AS$19,ROW('PC&amp;PD'!$A$19),MATCH(INDIRECT(T414),'PC&amp;PD'!$A$1:$AS$1,0)),"")</f>
        <v/>
      </c>
      <c r="Y414" t="str">
        <f>IF(OR($N414="",$N414=0),"",IF($N414=$E$7,'Extracted info for SC'!$J$6,IF($N414=#REF!,'Extracted info for SC'!$J$7,IF($N414=#REF!,'Extracted info for SC'!$J$8,IF($N414=#REF!,'Extracted info for SC'!$J$9,IF($N414=#REF!,'Extracted info for SC'!$J$10,IF($N414=#REF!,'Extracted info for SC'!$J$11,IF($N414=#REF!,'Extracted info for SC'!$J$12,IF($N414=#REF!,'Extracted info for SC'!$J$13,IF($N414=#REF!,'Extracted info for SC'!$J$14,IF($N414=#REF!,'Extracted info for SC'!$J$15,IF($N414=#REF!,'Extracted info for SC'!$J$16,IF($N414=#REF!,'Extracted info for SC'!$J$17,IF($N414=#REF!,'Extracted info for SC'!$J$18,""))))))))))))))</f>
        <v/>
      </c>
      <c r="AA414" t="str">
        <f t="shared" si="103"/>
        <v/>
      </c>
      <c r="AB414" t="str">
        <f t="shared" si="104"/>
        <v/>
      </c>
      <c r="AC414" t="e">
        <f t="shared" ca="1" si="105"/>
        <v>#VALUE!</v>
      </c>
      <c r="AD414" t="str" cm="1">
        <f t="array" aca="1" ref="AD414" ca="1">IFERROR(IF((LEFT(INDIRECT("$F"&amp;$S414),4))="GOTS",IF($G414="Organic","GOTS_Organic_raw",(IF($G414="Responsible","GOTS_Responsible",(IF($G414="No Attribute (Conventional)","GOTS_conventional",(IF($G414="Recycled Pre/Post-Consumer","GOTS_pre_post",(IF($G414="In-Conversion","GOTS_in_conversion",(IF($G414="Sustainably Sourced","Sustainably_sourced",(IF($G414="Recycled pre-consumer organic","GOTS_recycled_organic",""))))))))))))),IF($G414="Organic","Organic",(IF($G414="Responsible","Responsible",(IF($G414="No Attribute (Conventional)","No_Attribute_Conventional",(IF($G414="Recycled Pre/Post-Consumer","Recycled_Pre_Post_Consumer",(IF($G414="In-Conversion","In_Conversion",(IF($G414="Recycled Pre-Consumer","Recycled_Pre_Consumer",(IF($G414="Recycled Post-Consumer","Recycled_Post_Consumer",(IF($G414="Sustainably Sourced","Sustainably_sourced",(IF($G414="Recycled pre-consumer organic","GOTS_recycled_organic","")))))))))))))))))),"")</f>
        <v/>
      </c>
      <c r="AE414" t="e" cm="1">
        <f t="array" aca="1" ref="AE414" ca="1">IF($I414="",IF(INDIRECT("$F"&amp;$S414)="","",IF(LEFT(INDIRECT("$F"&amp;$S414),3)="GRS","GRS_RCS_RM",IF((LEFT(INDIRECT("$F"&amp;$S414),3))="RCS","GRS_RCS_RM",IF(INDIRECT("$F"&amp;$S414)="OCS (No Label)","OCS_Conversion_RM",IF(LEFT(INDIRECT("$F"&amp;$S414),3)="OCS","OCS_RM",IF(RIGHT(INDIRECT("$F"&amp;$S414),10)="conversion","GOTS_RM_conversion",IF((LEFT(INDIRECT("$F"&amp;$S414),4))="GOTS","GOTS_RM","Responsible_RM"))))))),"DELETERM")</f>
        <v>#VALUE!</v>
      </c>
      <c r="AF414" t="e" cm="1">
        <f t="array" aca="1" ref="AF414" ca="1">IF($S414="","",INDIRECT("$Z"&amp;$S414))</f>
        <v>#VALUE!</v>
      </c>
      <c r="AG414" t="str">
        <f t="shared" si="106"/>
        <v/>
      </c>
      <c r="AH414" t="str" cm="1">
        <f t="array" aca="1" ref="AH414" ca="1">IFERROR(INDIRECT("$ag"&amp;S414),"")</f>
        <v/>
      </c>
      <c r="AI414" t="e" cm="1">
        <f t="array" aca="1" ref="AI414" ca="1">INDIRECT("O"&amp;S414)</f>
        <v>#VALUE!</v>
      </c>
      <c r="AJ414" t="str">
        <f t="shared" si="107"/>
        <v/>
      </c>
    </row>
    <row r="415" spans="1:36" ht="16.5" customHeight="1">
      <c r="A415" s="129"/>
      <c r="B415" s="134"/>
      <c r="C415" s="135"/>
      <c r="D415" s="146"/>
      <c r="E415" s="146"/>
      <c r="F415" s="135"/>
      <c r="G415" s="147"/>
      <c r="H415" s="147"/>
      <c r="I415" s="147"/>
      <c r="J415" s="147"/>
      <c r="K415" s="38"/>
      <c r="L415" s="143"/>
      <c r="M415" s="143"/>
      <c r="N415" s="61"/>
      <c r="O415" s="314"/>
      <c r="Q415" t="str">
        <f t="shared" si="102"/>
        <v/>
      </c>
      <c r="S415" t="e">
        <f t="shared" ca="1" si="111"/>
        <v>#VALUE!</v>
      </c>
      <c r="T415" t="e">
        <f t="shared" ca="1" si="108"/>
        <v>#VALUE!</v>
      </c>
      <c r="U415">
        <f t="shared" si="112"/>
        <v>348</v>
      </c>
      <c r="V415">
        <v>29.333333333335599</v>
      </c>
      <c r="W415">
        <f t="shared" si="115"/>
        <v>29</v>
      </c>
      <c r="X415" t="str" cm="1">
        <f t="array" aca="1" ref="X415" ca="1">IFERROR(INDEX('PC&amp;PD'!$A$1:$AS$19,ROW('PC&amp;PD'!$A$19),MATCH(INDIRECT(T415),'PC&amp;PD'!$A$1:$AS$1,0)),"")</f>
        <v/>
      </c>
      <c r="Y415" t="str">
        <f>IF(OR($N415="",$N415=0),"",IF($N415=$E$7,'Extracted info for SC'!$J$6,IF($N415=#REF!,'Extracted info for SC'!$J$7,IF($N415=#REF!,'Extracted info for SC'!$J$8,IF($N415=#REF!,'Extracted info for SC'!$J$9,IF($N415=#REF!,'Extracted info for SC'!$J$10,IF($N415=#REF!,'Extracted info for SC'!$J$11,IF($N415=#REF!,'Extracted info for SC'!$J$12,IF($N415=#REF!,'Extracted info for SC'!$J$13,IF($N415=#REF!,'Extracted info for SC'!$J$14,IF($N415=#REF!,'Extracted info for SC'!$J$15,IF($N415=#REF!,'Extracted info for SC'!$J$16,IF($N415=#REF!,'Extracted info for SC'!$J$17,IF($N415=#REF!,'Extracted info for SC'!$J$18,""))))))))))))))</f>
        <v/>
      </c>
      <c r="AA415" t="str">
        <f t="shared" si="103"/>
        <v/>
      </c>
      <c r="AB415" t="str">
        <f t="shared" si="104"/>
        <v/>
      </c>
      <c r="AC415" t="e">
        <f t="shared" ca="1" si="105"/>
        <v>#VALUE!</v>
      </c>
      <c r="AD415" t="str" cm="1">
        <f t="array" aca="1" ref="AD415" ca="1">IFERROR(IF((LEFT(INDIRECT("$F"&amp;$S415),4))="GOTS",IF($G415="Organic","GOTS_Organic_raw",(IF($G415="Responsible","GOTS_Responsible",(IF($G415="No Attribute (Conventional)","GOTS_conventional",(IF($G415="Recycled Pre/Post-Consumer","GOTS_pre_post",(IF($G415="In-Conversion","GOTS_in_conversion",(IF($G415="Sustainably Sourced","Sustainably_sourced",(IF($G415="Recycled pre-consumer organic","GOTS_recycled_organic",""))))))))))))),IF($G415="Organic","Organic",(IF($G415="Responsible","Responsible",(IF($G415="No Attribute (Conventional)","No_Attribute_Conventional",(IF($G415="Recycled Pre/Post-Consumer","Recycled_Pre_Post_Consumer",(IF($G415="In-Conversion","In_Conversion",(IF($G415="Recycled Pre-Consumer","Recycled_Pre_Consumer",(IF($G415="Recycled Post-Consumer","Recycled_Post_Consumer",(IF($G415="Sustainably Sourced","Sustainably_sourced",(IF($G415="Recycled pre-consumer organic","GOTS_recycled_organic","")))))))))))))))))),"")</f>
        <v/>
      </c>
      <c r="AE415" t="e" cm="1">
        <f t="array" aca="1" ref="AE415" ca="1">IF($I415="",IF(INDIRECT("$F"&amp;$S415)="","",IF(LEFT(INDIRECT("$F"&amp;$S415),3)="GRS","GRS_RCS_RM",IF((LEFT(INDIRECT("$F"&amp;$S415),3))="RCS","GRS_RCS_RM",IF(INDIRECT("$F"&amp;$S415)="OCS (No Label)","OCS_Conversion_RM",IF(LEFT(INDIRECT("$F"&amp;$S415),3)="OCS","OCS_RM",IF(RIGHT(INDIRECT("$F"&amp;$S415),10)="conversion","GOTS_RM_conversion",IF((LEFT(INDIRECT("$F"&amp;$S415),4))="GOTS","GOTS_RM","Responsible_RM"))))))),"DELETERM")</f>
        <v>#VALUE!</v>
      </c>
      <c r="AF415" t="e" cm="1">
        <f t="array" aca="1" ref="AF415" ca="1">IF($S415="","",INDIRECT("$Z"&amp;$S415))</f>
        <v>#VALUE!</v>
      </c>
      <c r="AG415" t="str">
        <f t="shared" si="106"/>
        <v/>
      </c>
      <c r="AH415" t="str" cm="1">
        <f t="array" aca="1" ref="AH415" ca="1">IFERROR(INDIRECT("$ag"&amp;S415),"")</f>
        <v/>
      </c>
      <c r="AI415" t="e" cm="1">
        <f t="array" aca="1" ref="AI415" ca="1">INDIRECT("O"&amp;S415)</f>
        <v>#VALUE!</v>
      </c>
      <c r="AJ415" t="str">
        <f t="shared" si="107"/>
        <v/>
      </c>
    </row>
    <row r="416" spans="1:36" ht="16.5" customHeight="1">
      <c r="A416" s="129"/>
      <c r="B416" s="134"/>
      <c r="C416" s="135"/>
      <c r="D416" s="146"/>
      <c r="E416" s="146"/>
      <c r="F416" s="135"/>
      <c r="G416" s="147"/>
      <c r="H416" s="147"/>
      <c r="I416" s="147"/>
      <c r="J416" s="147"/>
      <c r="K416" s="38"/>
      <c r="L416" s="143"/>
      <c r="M416" s="143"/>
      <c r="N416" s="61"/>
      <c r="O416" s="314"/>
      <c r="Q416" t="str">
        <f t="shared" si="102"/>
        <v/>
      </c>
      <c r="S416" t="e">
        <f t="shared" ca="1" si="111"/>
        <v>#VALUE!</v>
      </c>
      <c r="T416" t="e">
        <f t="shared" ca="1" si="108"/>
        <v>#VALUE!</v>
      </c>
      <c r="U416">
        <f t="shared" si="112"/>
        <v>348</v>
      </c>
      <c r="V416">
        <v>29.416666666668899</v>
      </c>
      <c r="W416">
        <f t="shared" si="115"/>
        <v>29</v>
      </c>
      <c r="X416" t="str" cm="1">
        <f t="array" aca="1" ref="X416" ca="1">IFERROR(INDEX('PC&amp;PD'!$A$1:$AS$19,ROW('PC&amp;PD'!$A$19),MATCH(INDIRECT(T416),'PC&amp;PD'!$A$1:$AS$1,0)),"")</f>
        <v/>
      </c>
      <c r="Y416" t="str">
        <f>IF(OR($N416="",$N416=0),"",IF($N416=$E$7,'Extracted info for SC'!$J$6,IF($N416=#REF!,'Extracted info for SC'!$J$7,IF($N416=#REF!,'Extracted info for SC'!$J$8,IF($N416=#REF!,'Extracted info for SC'!$J$9,IF($N416=#REF!,'Extracted info for SC'!$J$10,IF($N416=#REF!,'Extracted info for SC'!$J$11,IF($N416=#REF!,'Extracted info for SC'!$J$12,IF($N416=#REF!,'Extracted info for SC'!$J$13,IF($N416=#REF!,'Extracted info for SC'!$J$14,IF($N416=#REF!,'Extracted info for SC'!$J$15,IF($N416=#REF!,'Extracted info for SC'!$J$16,IF($N416=#REF!,'Extracted info for SC'!$J$17,IF($N416=#REF!,'Extracted info for SC'!$J$18,""))))))))))))))</f>
        <v/>
      </c>
      <c r="AA416" t="str">
        <f t="shared" si="103"/>
        <v/>
      </c>
      <c r="AB416" t="str">
        <f t="shared" si="104"/>
        <v/>
      </c>
      <c r="AC416" t="e">
        <f t="shared" ca="1" si="105"/>
        <v>#VALUE!</v>
      </c>
      <c r="AD416" t="str" cm="1">
        <f t="array" aca="1" ref="AD416" ca="1">IFERROR(IF((LEFT(INDIRECT("$F"&amp;$S416),4))="GOTS",IF($G416="Organic","GOTS_Organic_raw",(IF($G416="Responsible","GOTS_Responsible",(IF($G416="No Attribute (Conventional)","GOTS_conventional",(IF($G416="Recycled Pre/Post-Consumer","GOTS_pre_post",(IF($G416="In-Conversion","GOTS_in_conversion",(IF($G416="Sustainably Sourced","Sustainably_sourced",(IF($G416="Recycled pre-consumer organic","GOTS_recycled_organic",""))))))))))))),IF($G416="Organic","Organic",(IF($G416="Responsible","Responsible",(IF($G416="No Attribute (Conventional)","No_Attribute_Conventional",(IF($G416="Recycled Pre/Post-Consumer","Recycled_Pre_Post_Consumer",(IF($G416="In-Conversion","In_Conversion",(IF($G416="Recycled Pre-Consumer","Recycled_Pre_Consumer",(IF($G416="Recycled Post-Consumer","Recycled_Post_Consumer",(IF($G416="Sustainably Sourced","Sustainably_sourced",(IF($G416="Recycled pre-consumer organic","GOTS_recycled_organic","")))))))))))))))))),"")</f>
        <v/>
      </c>
      <c r="AE416" t="e" cm="1">
        <f t="array" aca="1" ref="AE416" ca="1">IF($I416="",IF(INDIRECT("$F"&amp;$S416)="","",IF(LEFT(INDIRECT("$F"&amp;$S416),3)="GRS","GRS_RCS_RM",IF((LEFT(INDIRECT("$F"&amp;$S416),3))="RCS","GRS_RCS_RM",IF(INDIRECT("$F"&amp;$S416)="OCS (No Label)","OCS_Conversion_RM",IF(LEFT(INDIRECT("$F"&amp;$S416),3)="OCS","OCS_RM",IF(RIGHT(INDIRECT("$F"&amp;$S416),10)="conversion","GOTS_RM_conversion",IF((LEFT(INDIRECT("$F"&amp;$S416),4))="GOTS","GOTS_RM","Responsible_RM"))))))),"DELETERM")</f>
        <v>#VALUE!</v>
      </c>
      <c r="AF416" t="e" cm="1">
        <f t="array" aca="1" ref="AF416" ca="1">IF($S416="","",INDIRECT("$Z"&amp;$S416))</f>
        <v>#VALUE!</v>
      </c>
      <c r="AG416" t="str">
        <f t="shared" si="106"/>
        <v/>
      </c>
      <c r="AH416" t="str" cm="1">
        <f t="array" aca="1" ref="AH416" ca="1">IFERROR(INDIRECT("$ag"&amp;S416),"")</f>
        <v/>
      </c>
      <c r="AI416" t="e" cm="1">
        <f t="array" aca="1" ref="AI416" ca="1">INDIRECT("O"&amp;S416)</f>
        <v>#VALUE!</v>
      </c>
      <c r="AJ416" t="str">
        <f t="shared" si="107"/>
        <v/>
      </c>
    </row>
    <row r="417" spans="1:36" ht="16.5" customHeight="1">
      <c r="A417" s="130"/>
      <c r="B417" s="136"/>
      <c r="C417" s="137"/>
      <c r="D417" s="146"/>
      <c r="E417" s="146"/>
      <c r="F417" s="137"/>
      <c r="G417" s="147"/>
      <c r="H417" s="147"/>
      <c r="I417" s="147"/>
      <c r="J417" s="147"/>
      <c r="K417" s="38"/>
      <c r="L417" s="144"/>
      <c r="M417" s="144"/>
      <c r="N417" s="61"/>
      <c r="O417" s="314"/>
      <c r="Q417" t="str">
        <f t="shared" si="102"/>
        <v/>
      </c>
      <c r="S417" t="e">
        <f t="shared" ca="1" si="111"/>
        <v>#VALUE!</v>
      </c>
      <c r="T417" t="e">
        <f t="shared" ca="1" si="108"/>
        <v>#VALUE!</v>
      </c>
      <c r="U417">
        <f t="shared" si="112"/>
        <v>348</v>
      </c>
      <c r="V417">
        <v>29.500000000002299</v>
      </c>
      <c r="W417">
        <f t="shared" si="115"/>
        <v>29</v>
      </c>
      <c r="X417" t="str" cm="1">
        <f t="array" aca="1" ref="X417" ca="1">IFERROR(INDEX('PC&amp;PD'!$A$1:$AS$19,ROW('PC&amp;PD'!$A$19),MATCH(INDIRECT(T417),'PC&amp;PD'!$A$1:$AS$1,0)),"")</f>
        <v/>
      </c>
      <c r="Y417" t="str">
        <f>IF(OR($N417="",$N417=0),"",IF($N417=$E$7,'Extracted info for SC'!$J$6,IF($N417=#REF!,'Extracted info for SC'!$J$7,IF($N417=#REF!,'Extracted info for SC'!$J$8,IF($N417=#REF!,'Extracted info for SC'!$J$9,IF($N417=#REF!,'Extracted info for SC'!$J$10,IF($N417=#REF!,'Extracted info for SC'!$J$11,IF($N417=#REF!,'Extracted info for SC'!$J$12,IF($N417=#REF!,'Extracted info for SC'!$J$13,IF($N417=#REF!,'Extracted info for SC'!$J$14,IF($N417=#REF!,'Extracted info for SC'!$J$15,IF($N417=#REF!,'Extracted info for SC'!$J$16,IF($N417=#REF!,'Extracted info for SC'!$J$17,IF($N417=#REF!,'Extracted info for SC'!$J$18,""))))))))))))))</f>
        <v/>
      </c>
      <c r="AA417" t="str">
        <f t="shared" si="103"/>
        <v/>
      </c>
      <c r="AB417" t="str">
        <f t="shared" si="104"/>
        <v/>
      </c>
      <c r="AC417" t="e">
        <f t="shared" ca="1" si="105"/>
        <v>#VALUE!</v>
      </c>
      <c r="AD417" t="str" cm="1">
        <f t="array" aca="1" ref="AD417" ca="1">IFERROR(IF((LEFT(INDIRECT("$F"&amp;$S417),4))="GOTS",IF($G417="Organic","GOTS_Organic_raw",(IF($G417="Responsible","GOTS_Responsible",(IF($G417="No Attribute (Conventional)","GOTS_conventional",(IF($G417="Recycled Pre/Post-Consumer","GOTS_pre_post",(IF($G417="In-Conversion","GOTS_in_conversion",(IF($G417="Sustainably Sourced","Sustainably_sourced",(IF($G417="Recycled pre-consumer organic","GOTS_recycled_organic",""))))))))))))),IF($G417="Organic","Organic",(IF($G417="Responsible","Responsible",(IF($G417="No Attribute (Conventional)","No_Attribute_Conventional",(IF($G417="Recycled Pre/Post-Consumer","Recycled_Pre_Post_Consumer",(IF($G417="In-Conversion","In_Conversion",(IF($G417="Recycled Pre-Consumer","Recycled_Pre_Consumer",(IF($G417="Recycled Post-Consumer","Recycled_Post_Consumer",(IF($G417="Sustainably Sourced","Sustainably_sourced",(IF($G417="Recycled pre-consumer organic","GOTS_recycled_organic","")))))))))))))))))),"")</f>
        <v/>
      </c>
      <c r="AE417" t="e" cm="1">
        <f t="array" aca="1" ref="AE417" ca="1">IF($I417="",IF(INDIRECT("$F"&amp;$S417)="","",IF(LEFT(INDIRECT("$F"&amp;$S417),3)="GRS","GRS_RCS_RM",IF((LEFT(INDIRECT("$F"&amp;$S417),3))="RCS","GRS_RCS_RM",IF(INDIRECT("$F"&amp;$S417)="OCS (No Label)","OCS_Conversion_RM",IF(LEFT(INDIRECT("$F"&amp;$S417),3)="OCS","OCS_RM",IF(RIGHT(INDIRECT("$F"&amp;$S417),10)="conversion","GOTS_RM_conversion",IF((LEFT(INDIRECT("$F"&amp;$S417),4))="GOTS","GOTS_RM","Responsible_RM"))))))),"DELETERM")</f>
        <v>#VALUE!</v>
      </c>
      <c r="AF417" t="e" cm="1">
        <f t="array" aca="1" ref="AF417" ca="1">IF($S417="","",INDIRECT("$Z"&amp;$S417))</f>
        <v>#VALUE!</v>
      </c>
      <c r="AG417" t="str">
        <f t="shared" si="106"/>
        <v/>
      </c>
      <c r="AH417" t="str" cm="1">
        <f t="array" aca="1" ref="AH417" ca="1">IFERROR(INDIRECT("$ag"&amp;S417),"")</f>
        <v/>
      </c>
      <c r="AI417" t="e" cm="1">
        <f t="array" aca="1" ref="AI417" ca="1">INDIRECT("O"&amp;S417)</f>
        <v>#VALUE!</v>
      </c>
      <c r="AJ417" t="str">
        <f t="shared" si="107"/>
        <v/>
      </c>
    </row>
    <row r="418" spans="1:36" ht="16.5" customHeight="1">
      <c r="A418" s="130"/>
      <c r="B418" s="136"/>
      <c r="C418" s="137"/>
      <c r="D418" s="146"/>
      <c r="E418" s="146"/>
      <c r="F418" s="137"/>
      <c r="G418" s="147"/>
      <c r="H418" s="147"/>
      <c r="I418" s="147"/>
      <c r="J418" s="147"/>
      <c r="K418" s="38"/>
      <c r="L418" s="144"/>
      <c r="M418" s="144"/>
      <c r="N418" s="61"/>
      <c r="O418" s="314"/>
      <c r="Q418" t="str">
        <f t="shared" si="102"/>
        <v/>
      </c>
      <c r="S418" t="e">
        <f t="shared" ca="1" si="111"/>
        <v>#VALUE!</v>
      </c>
      <c r="T418" t="e">
        <f t="shared" ca="1" si="108"/>
        <v>#VALUE!</v>
      </c>
      <c r="U418">
        <f t="shared" si="112"/>
        <v>348</v>
      </c>
      <c r="V418">
        <v>29.583333333335599</v>
      </c>
      <c r="W418">
        <f t="shared" si="115"/>
        <v>29</v>
      </c>
      <c r="X418" t="str" cm="1">
        <f t="array" aca="1" ref="X418" ca="1">IFERROR(INDEX('PC&amp;PD'!$A$1:$AS$19,ROW('PC&amp;PD'!$A$19),MATCH(INDIRECT(T418),'PC&amp;PD'!$A$1:$AS$1,0)),"")</f>
        <v/>
      </c>
      <c r="Y418" t="str">
        <f>IF(OR($N418="",$N418=0),"",IF($N418=$E$7,'Extracted info for SC'!$J$6,IF($N418=#REF!,'Extracted info for SC'!$J$7,IF($N418=#REF!,'Extracted info for SC'!$J$8,IF($N418=#REF!,'Extracted info for SC'!$J$9,IF($N418=#REF!,'Extracted info for SC'!$J$10,IF($N418=#REF!,'Extracted info for SC'!$J$11,IF($N418=#REF!,'Extracted info for SC'!$J$12,IF($N418=#REF!,'Extracted info for SC'!$J$13,IF($N418=#REF!,'Extracted info for SC'!$J$14,IF($N418=#REF!,'Extracted info for SC'!$J$15,IF($N418=#REF!,'Extracted info for SC'!$J$16,IF($N418=#REF!,'Extracted info for SC'!$J$17,IF($N418=#REF!,'Extracted info for SC'!$J$18,""))))))))))))))</f>
        <v/>
      </c>
      <c r="AA418" t="str">
        <f t="shared" si="103"/>
        <v/>
      </c>
      <c r="AB418" t="str">
        <f t="shared" si="104"/>
        <v/>
      </c>
      <c r="AC418" t="e">
        <f t="shared" ca="1" si="105"/>
        <v>#VALUE!</v>
      </c>
      <c r="AD418" t="str" cm="1">
        <f t="array" aca="1" ref="AD418" ca="1">IFERROR(IF((LEFT(INDIRECT("$F"&amp;$S418),4))="GOTS",IF($G418="Organic","GOTS_Organic_raw",(IF($G418="Responsible","GOTS_Responsible",(IF($G418="No Attribute (Conventional)","GOTS_conventional",(IF($G418="Recycled Pre/Post-Consumer","GOTS_pre_post",(IF($G418="In-Conversion","GOTS_in_conversion",(IF($G418="Sustainably Sourced","Sustainably_sourced",(IF($G418="Recycled pre-consumer organic","GOTS_recycled_organic",""))))))))))))),IF($G418="Organic","Organic",(IF($G418="Responsible","Responsible",(IF($G418="No Attribute (Conventional)","No_Attribute_Conventional",(IF($G418="Recycled Pre/Post-Consumer","Recycled_Pre_Post_Consumer",(IF($G418="In-Conversion","In_Conversion",(IF($G418="Recycled Pre-Consumer","Recycled_Pre_Consumer",(IF($G418="Recycled Post-Consumer","Recycled_Post_Consumer",(IF($G418="Sustainably Sourced","Sustainably_sourced",(IF($G418="Recycled pre-consumer organic","GOTS_recycled_organic","")))))))))))))))))),"")</f>
        <v/>
      </c>
      <c r="AE418" t="e" cm="1">
        <f t="array" aca="1" ref="AE418" ca="1">IF($I418="",IF(INDIRECT("$F"&amp;$S418)="","",IF(LEFT(INDIRECT("$F"&amp;$S418),3)="GRS","GRS_RCS_RM",IF((LEFT(INDIRECT("$F"&amp;$S418),3))="RCS","GRS_RCS_RM",IF(INDIRECT("$F"&amp;$S418)="OCS (No Label)","OCS_Conversion_RM",IF(LEFT(INDIRECT("$F"&amp;$S418),3)="OCS","OCS_RM",IF(RIGHT(INDIRECT("$F"&amp;$S418),10)="conversion","GOTS_RM_conversion",IF((LEFT(INDIRECT("$F"&amp;$S418),4))="GOTS","GOTS_RM","Responsible_RM"))))))),"DELETERM")</f>
        <v>#VALUE!</v>
      </c>
      <c r="AF418" t="e" cm="1">
        <f t="array" aca="1" ref="AF418" ca="1">IF($S418="","",INDIRECT("$Z"&amp;$S418))</f>
        <v>#VALUE!</v>
      </c>
      <c r="AG418" t="str">
        <f t="shared" si="106"/>
        <v/>
      </c>
      <c r="AH418" t="str" cm="1">
        <f t="array" aca="1" ref="AH418" ca="1">IFERROR(INDIRECT("$ag"&amp;S418),"")</f>
        <v/>
      </c>
      <c r="AI418" t="e" cm="1">
        <f t="array" aca="1" ref="AI418" ca="1">INDIRECT("O"&amp;S418)</f>
        <v>#VALUE!</v>
      </c>
      <c r="AJ418" t="str">
        <f t="shared" si="107"/>
        <v/>
      </c>
    </row>
    <row r="419" spans="1:36" ht="16.5" customHeight="1">
      <c r="A419" s="130"/>
      <c r="B419" s="136"/>
      <c r="C419" s="137"/>
      <c r="D419" s="146"/>
      <c r="E419" s="146"/>
      <c r="F419" s="137"/>
      <c r="G419" s="147"/>
      <c r="H419" s="147"/>
      <c r="I419" s="147"/>
      <c r="J419" s="147"/>
      <c r="K419" s="38"/>
      <c r="L419" s="144"/>
      <c r="M419" s="144"/>
      <c r="N419" s="61"/>
      <c r="O419" s="314"/>
      <c r="Q419" t="str">
        <f t="shared" si="102"/>
        <v/>
      </c>
      <c r="S419" t="e">
        <f t="shared" ca="1" si="111"/>
        <v>#VALUE!</v>
      </c>
      <c r="T419" t="e">
        <f t="shared" ca="1" si="108"/>
        <v>#VALUE!</v>
      </c>
      <c r="U419">
        <f t="shared" si="112"/>
        <v>348</v>
      </c>
      <c r="V419">
        <v>29.666666666668899</v>
      </c>
      <c r="W419">
        <f t="shared" si="115"/>
        <v>29</v>
      </c>
      <c r="X419" t="str" cm="1">
        <f t="array" aca="1" ref="X419" ca="1">IFERROR(INDEX('PC&amp;PD'!$A$1:$AS$19,ROW('PC&amp;PD'!$A$19),MATCH(INDIRECT(T419),'PC&amp;PD'!$A$1:$AS$1,0)),"")</f>
        <v/>
      </c>
      <c r="Y419" t="str">
        <f>IF(OR($N419="",$N419=0),"",IF($N419=$E$7,'Extracted info for SC'!$J$6,IF($N419=#REF!,'Extracted info for SC'!$J$7,IF($N419=#REF!,'Extracted info for SC'!$J$8,IF($N419=#REF!,'Extracted info for SC'!$J$9,IF($N419=#REF!,'Extracted info for SC'!$J$10,IF($N419=#REF!,'Extracted info for SC'!$J$11,IF($N419=#REF!,'Extracted info for SC'!$J$12,IF($N419=#REF!,'Extracted info for SC'!$J$13,IF($N419=#REF!,'Extracted info for SC'!$J$14,IF($N419=#REF!,'Extracted info for SC'!$J$15,IF($N419=#REF!,'Extracted info for SC'!$J$16,IF($N419=#REF!,'Extracted info for SC'!$J$17,IF($N419=#REF!,'Extracted info for SC'!$J$18,""))))))))))))))</f>
        <v/>
      </c>
      <c r="AA419" t="str">
        <f t="shared" si="103"/>
        <v/>
      </c>
      <c r="AB419" t="str">
        <f t="shared" si="104"/>
        <v/>
      </c>
      <c r="AC419" t="e">
        <f t="shared" ca="1" si="105"/>
        <v>#VALUE!</v>
      </c>
      <c r="AD419" t="str" cm="1">
        <f t="array" aca="1" ref="AD419" ca="1">IFERROR(IF((LEFT(INDIRECT("$F"&amp;$S419),4))="GOTS",IF($G419="Organic","GOTS_Organic_raw",(IF($G419="Responsible","GOTS_Responsible",(IF($G419="No Attribute (Conventional)","GOTS_conventional",(IF($G419="Recycled Pre/Post-Consumer","GOTS_pre_post",(IF($G419="In-Conversion","GOTS_in_conversion",(IF($G419="Sustainably Sourced","Sustainably_sourced",(IF($G419="Recycled pre-consumer organic","GOTS_recycled_organic",""))))))))))))),IF($G419="Organic","Organic",(IF($G419="Responsible","Responsible",(IF($G419="No Attribute (Conventional)","No_Attribute_Conventional",(IF($G419="Recycled Pre/Post-Consumer","Recycled_Pre_Post_Consumer",(IF($G419="In-Conversion","In_Conversion",(IF($G419="Recycled Pre-Consumer","Recycled_Pre_Consumer",(IF($G419="Recycled Post-Consumer","Recycled_Post_Consumer",(IF($G419="Sustainably Sourced","Sustainably_sourced",(IF($G419="Recycled pre-consumer organic","GOTS_recycled_organic","")))))))))))))))))),"")</f>
        <v/>
      </c>
      <c r="AE419" t="e" cm="1">
        <f t="array" aca="1" ref="AE419" ca="1">IF($I419="",IF(INDIRECT("$F"&amp;$S419)="","",IF(LEFT(INDIRECT("$F"&amp;$S419),3)="GRS","GRS_RCS_RM",IF((LEFT(INDIRECT("$F"&amp;$S419),3))="RCS","GRS_RCS_RM",IF(INDIRECT("$F"&amp;$S419)="OCS (No Label)","OCS_Conversion_RM",IF(LEFT(INDIRECT("$F"&amp;$S419),3)="OCS","OCS_RM",IF(RIGHT(INDIRECT("$F"&amp;$S419),10)="conversion","GOTS_RM_conversion",IF((LEFT(INDIRECT("$F"&amp;$S419),4))="GOTS","GOTS_RM","Responsible_RM"))))))),"DELETERM")</f>
        <v>#VALUE!</v>
      </c>
      <c r="AF419" t="e" cm="1">
        <f t="array" aca="1" ref="AF419" ca="1">IF($S419="","",INDIRECT("$Z"&amp;$S419))</f>
        <v>#VALUE!</v>
      </c>
      <c r="AG419" t="str">
        <f t="shared" si="106"/>
        <v/>
      </c>
      <c r="AH419" t="str" cm="1">
        <f t="array" aca="1" ref="AH419" ca="1">IFERROR(INDIRECT("$ag"&amp;S419),"")</f>
        <v/>
      </c>
      <c r="AI419" t="e" cm="1">
        <f t="array" aca="1" ref="AI419" ca="1">INDIRECT("O"&amp;S419)</f>
        <v>#VALUE!</v>
      </c>
      <c r="AJ419" t="str">
        <f t="shared" si="107"/>
        <v/>
      </c>
    </row>
    <row r="420" spans="1:36" ht="16.5" customHeight="1">
      <c r="A420" s="130"/>
      <c r="B420" s="136"/>
      <c r="C420" s="137"/>
      <c r="D420" s="146"/>
      <c r="E420" s="146"/>
      <c r="F420" s="137"/>
      <c r="G420" s="147"/>
      <c r="H420" s="147"/>
      <c r="I420" s="147"/>
      <c r="J420" s="147"/>
      <c r="K420" s="38"/>
      <c r="L420" s="144"/>
      <c r="M420" s="144"/>
      <c r="N420" s="61"/>
      <c r="O420" s="314"/>
      <c r="Q420" t="str">
        <f t="shared" si="102"/>
        <v/>
      </c>
      <c r="S420" t="e">
        <f t="shared" ca="1" si="111"/>
        <v>#VALUE!</v>
      </c>
      <c r="T420" t="e">
        <f t="shared" ca="1" si="108"/>
        <v>#VALUE!</v>
      </c>
      <c r="U420">
        <f t="shared" si="112"/>
        <v>348</v>
      </c>
      <c r="V420">
        <v>29.750000000002299</v>
      </c>
      <c r="W420">
        <f t="shared" si="115"/>
        <v>29</v>
      </c>
      <c r="X420" t="str" cm="1">
        <f t="array" aca="1" ref="X420" ca="1">IFERROR(INDEX('PC&amp;PD'!$A$1:$AS$19,ROW('PC&amp;PD'!$A$19),MATCH(INDIRECT(T420),'PC&amp;PD'!$A$1:$AS$1,0)),"")</f>
        <v/>
      </c>
      <c r="Y420" t="str">
        <f>IF(OR($N420="",$N420=0),"",IF($N420=$E$7,'Extracted info for SC'!$J$6,IF($N420=#REF!,'Extracted info for SC'!$J$7,IF($N420=#REF!,'Extracted info for SC'!$J$8,IF($N420=#REF!,'Extracted info for SC'!$J$9,IF($N420=#REF!,'Extracted info for SC'!$J$10,IF($N420=#REF!,'Extracted info for SC'!$J$11,IF($N420=#REF!,'Extracted info for SC'!$J$12,IF($N420=#REF!,'Extracted info for SC'!$J$13,IF($N420=#REF!,'Extracted info for SC'!$J$14,IF($N420=#REF!,'Extracted info for SC'!$J$15,IF($N420=#REF!,'Extracted info for SC'!$J$16,IF($N420=#REF!,'Extracted info for SC'!$J$17,IF($N420=#REF!,'Extracted info for SC'!$J$18,""))))))))))))))</f>
        <v/>
      </c>
      <c r="AA420" t="str">
        <f t="shared" si="103"/>
        <v/>
      </c>
      <c r="AB420" t="str">
        <f t="shared" si="104"/>
        <v/>
      </c>
      <c r="AC420" t="e">
        <f t="shared" ca="1" si="105"/>
        <v>#VALUE!</v>
      </c>
      <c r="AD420" t="str" cm="1">
        <f t="array" aca="1" ref="AD420" ca="1">IFERROR(IF((LEFT(INDIRECT("$F"&amp;$S420),4))="GOTS",IF($G420="Organic","GOTS_Organic_raw",(IF($G420="Responsible","GOTS_Responsible",(IF($G420="No Attribute (Conventional)","GOTS_conventional",(IF($G420="Recycled Pre/Post-Consumer","GOTS_pre_post",(IF($G420="In-Conversion","GOTS_in_conversion",(IF($G420="Sustainably Sourced","Sustainably_sourced",(IF($G420="Recycled pre-consumer organic","GOTS_recycled_organic",""))))))))))))),IF($G420="Organic","Organic",(IF($G420="Responsible","Responsible",(IF($G420="No Attribute (Conventional)","No_Attribute_Conventional",(IF($G420="Recycled Pre/Post-Consumer","Recycled_Pre_Post_Consumer",(IF($G420="In-Conversion","In_Conversion",(IF($G420="Recycled Pre-Consumer","Recycled_Pre_Consumer",(IF($G420="Recycled Post-Consumer","Recycled_Post_Consumer",(IF($G420="Sustainably Sourced","Sustainably_sourced",(IF($G420="Recycled pre-consumer organic","GOTS_recycled_organic","")))))))))))))))))),"")</f>
        <v/>
      </c>
      <c r="AE420" t="e" cm="1">
        <f t="array" aca="1" ref="AE420" ca="1">IF($I420="",IF(INDIRECT("$F"&amp;$S420)="","",IF(LEFT(INDIRECT("$F"&amp;$S420),3)="GRS","GRS_RCS_RM",IF((LEFT(INDIRECT("$F"&amp;$S420),3))="RCS","GRS_RCS_RM",IF(INDIRECT("$F"&amp;$S420)="OCS (No Label)","OCS_Conversion_RM",IF(LEFT(INDIRECT("$F"&amp;$S420),3)="OCS","OCS_RM",IF(RIGHT(INDIRECT("$F"&amp;$S420),10)="conversion","GOTS_RM_conversion",IF((LEFT(INDIRECT("$F"&amp;$S420),4))="GOTS","GOTS_RM","Responsible_RM"))))))),"DELETERM")</f>
        <v>#VALUE!</v>
      </c>
      <c r="AF420" t="e" cm="1">
        <f t="array" aca="1" ref="AF420" ca="1">IF($S420="","",INDIRECT("$Z"&amp;$S420))</f>
        <v>#VALUE!</v>
      </c>
      <c r="AG420" t="str">
        <f t="shared" si="106"/>
        <v/>
      </c>
      <c r="AH420" t="str" cm="1">
        <f t="array" aca="1" ref="AH420" ca="1">IFERROR(INDIRECT("$ag"&amp;S420),"")</f>
        <v/>
      </c>
      <c r="AI420" t="e" cm="1">
        <f t="array" aca="1" ref="AI420" ca="1">INDIRECT("O"&amp;S420)</f>
        <v>#VALUE!</v>
      </c>
      <c r="AJ420" t="str">
        <f t="shared" si="107"/>
        <v/>
      </c>
    </row>
    <row r="421" spans="1:36" ht="16.5" customHeight="1">
      <c r="A421" s="130"/>
      <c r="B421" s="136"/>
      <c r="C421" s="137"/>
      <c r="D421" s="146"/>
      <c r="E421" s="146"/>
      <c r="F421" s="137"/>
      <c r="G421" s="147"/>
      <c r="H421" s="147"/>
      <c r="I421" s="147"/>
      <c r="J421" s="147"/>
      <c r="K421" s="38"/>
      <c r="L421" s="144"/>
      <c r="M421" s="144"/>
      <c r="N421" s="61"/>
      <c r="O421" s="314"/>
      <c r="Q421" t="str">
        <f t="shared" si="102"/>
        <v/>
      </c>
      <c r="S421" t="e">
        <f t="shared" ca="1" si="111"/>
        <v>#VALUE!</v>
      </c>
      <c r="T421" t="e">
        <f t="shared" ca="1" si="108"/>
        <v>#VALUE!</v>
      </c>
      <c r="U421">
        <f t="shared" si="112"/>
        <v>348</v>
      </c>
      <c r="V421">
        <v>29.833333333335599</v>
      </c>
      <c r="W421">
        <f t="shared" si="115"/>
        <v>29</v>
      </c>
      <c r="X421" t="str" cm="1">
        <f t="array" aca="1" ref="X421" ca="1">IFERROR(INDEX('PC&amp;PD'!$A$1:$AS$19,ROW('PC&amp;PD'!$A$19),MATCH(INDIRECT(T421),'PC&amp;PD'!$A$1:$AS$1,0)),"")</f>
        <v/>
      </c>
      <c r="Y421" t="str">
        <f>IF(OR($N421="",$N421=0),"",IF($N421=$E$7,'Extracted info for SC'!$J$6,IF($N421=#REF!,'Extracted info for SC'!$J$7,IF($N421=#REF!,'Extracted info for SC'!$J$8,IF($N421=#REF!,'Extracted info for SC'!$J$9,IF($N421=#REF!,'Extracted info for SC'!$J$10,IF($N421=#REF!,'Extracted info for SC'!$J$11,IF($N421=#REF!,'Extracted info for SC'!$J$12,IF($N421=#REF!,'Extracted info for SC'!$J$13,IF($N421=#REF!,'Extracted info for SC'!$J$14,IF($N421=#REF!,'Extracted info for SC'!$J$15,IF($N421=#REF!,'Extracted info for SC'!$J$16,IF($N421=#REF!,'Extracted info for SC'!$J$17,IF($N421=#REF!,'Extracted info for SC'!$J$18,""))))))))))))))</f>
        <v/>
      </c>
      <c r="AA421" t="str">
        <f t="shared" si="103"/>
        <v/>
      </c>
      <c r="AB421" t="str">
        <f t="shared" si="104"/>
        <v/>
      </c>
      <c r="AC421" t="e">
        <f t="shared" ca="1" si="105"/>
        <v>#VALUE!</v>
      </c>
      <c r="AD421" t="str" cm="1">
        <f t="array" aca="1" ref="AD421" ca="1">IFERROR(IF((LEFT(INDIRECT("$F"&amp;$S421),4))="GOTS",IF($G421="Organic","GOTS_Organic_raw",(IF($G421="Responsible","GOTS_Responsible",(IF($G421="No Attribute (Conventional)","GOTS_conventional",(IF($G421="Recycled Pre/Post-Consumer","GOTS_pre_post",(IF($G421="In-Conversion","GOTS_in_conversion",(IF($G421="Sustainably Sourced","Sustainably_sourced",(IF($G421="Recycled pre-consumer organic","GOTS_recycled_organic",""))))))))))))),IF($G421="Organic","Organic",(IF($G421="Responsible","Responsible",(IF($G421="No Attribute (Conventional)","No_Attribute_Conventional",(IF($G421="Recycled Pre/Post-Consumer","Recycled_Pre_Post_Consumer",(IF($G421="In-Conversion","In_Conversion",(IF($G421="Recycled Pre-Consumer","Recycled_Pre_Consumer",(IF($G421="Recycled Post-Consumer","Recycled_Post_Consumer",(IF($G421="Sustainably Sourced","Sustainably_sourced",(IF($G421="Recycled pre-consumer organic","GOTS_recycled_organic","")))))))))))))))))),"")</f>
        <v/>
      </c>
      <c r="AE421" t="e" cm="1">
        <f t="array" aca="1" ref="AE421" ca="1">IF($I421="",IF(INDIRECT("$F"&amp;$S421)="","",IF(LEFT(INDIRECT("$F"&amp;$S421),3)="GRS","GRS_RCS_RM",IF((LEFT(INDIRECT("$F"&amp;$S421),3))="RCS","GRS_RCS_RM",IF(INDIRECT("$F"&amp;$S421)="OCS (No Label)","OCS_Conversion_RM",IF(LEFT(INDIRECT("$F"&amp;$S421),3)="OCS","OCS_RM",IF(RIGHT(INDIRECT("$F"&amp;$S421),10)="conversion","GOTS_RM_conversion",IF((LEFT(INDIRECT("$F"&amp;$S421),4))="GOTS","GOTS_RM","Responsible_RM"))))))),"DELETERM")</f>
        <v>#VALUE!</v>
      </c>
      <c r="AF421" t="e" cm="1">
        <f t="array" aca="1" ref="AF421" ca="1">IF($S421="","",INDIRECT("$Z"&amp;$S421))</f>
        <v>#VALUE!</v>
      </c>
      <c r="AG421" t="str">
        <f t="shared" si="106"/>
        <v/>
      </c>
      <c r="AH421" t="str" cm="1">
        <f t="array" aca="1" ref="AH421" ca="1">IFERROR(INDIRECT("$ag"&amp;S421),"")</f>
        <v/>
      </c>
      <c r="AI421" t="e" cm="1">
        <f t="array" aca="1" ref="AI421" ca="1">INDIRECT("O"&amp;S421)</f>
        <v>#VALUE!</v>
      </c>
      <c r="AJ421" t="str">
        <f t="shared" si="107"/>
        <v/>
      </c>
    </row>
    <row r="422" spans="1:36" ht="16.5" customHeight="1" thickBot="1">
      <c r="A422" s="131"/>
      <c r="B422" s="138"/>
      <c r="C422" s="139"/>
      <c r="D422" s="148"/>
      <c r="E422" s="148"/>
      <c r="F422" s="139"/>
      <c r="G422" s="149"/>
      <c r="H422" s="149"/>
      <c r="I422" s="149"/>
      <c r="J422" s="149"/>
      <c r="K422" s="39"/>
      <c r="L422" s="145"/>
      <c r="M422" s="145"/>
      <c r="N422" s="62"/>
      <c r="O422" s="315"/>
      <c r="Q422" t="str">
        <f t="shared" si="102"/>
        <v/>
      </c>
      <c r="S422" t="e">
        <f t="shared" ca="1" si="111"/>
        <v>#VALUE!</v>
      </c>
      <c r="T422" t="e">
        <f t="shared" ca="1" si="108"/>
        <v>#VALUE!</v>
      </c>
      <c r="U422">
        <f t="shared" si="112"/>
        <v>348</v>
      </c>
      <c r="V422">
        <v>29.916666666668998</v>
      </c>
      <c r="W422">
        <f t="shared" si="115"/>
        <v>29</v>
      </c>
      <c r="X422" t="str" cm="1">
        <f t="array" aca="1" ref="X422" ca="1">IFERROR(INDEX('PC&amp;PD'!$A$1:$AS$19,ROW('PC&amp;PD'!$A$19),MATCH(INDIRECT(T422),'PC&amp;PD'!$A$1:$AS$1,0)),"")</f>
        <v/>
      </c>
      <c r="Y422" t="str">
        <f>IF(OR($N422="",$N422=0),"",IF($N422=$E$7,'Extracted info for SC'!$J$6,IF($N422=#REF!,'Extracted info for SC'!$J$7,IF($N422=#REF!,'Extracted info for SC'!$J$8,IF($N422=#REF!,'Extracted info for SC'!$J$9,IF($N422=#REF!,'Extracted info for SC'!$J$10,IF($N422=#REF!,'Extracted info for SC'!$J$11,IF($N422=#REF!,'Extracted info for SC'!$J$12,IF($N422=#REF!,'Extracted info for SC'!$J$13,IF($N422=#REF!,'Extracted info for SC'!$J$14,IF($N422=#REF!,'Extracted info for SC'!$J$15,IF($N422=#REF!,'Extracted info for SC'!$J$16,IF($N422=#REF!,'Extracted info for SC'!$J$17,IF($N422=#REF!,'Extracted info for SC'!$J$18,""))))))))))))))</f>
        <v/>
      </c>
      <c r="AA422" t="str">
        <f t="shared" si="103"/>
        <v/>
      </c>
      <c r="AB422" t="str">
        <f t="shared" si="104"/>
        <v/>
      </c>
      <c r="AC422" t="e">
        <f t="shared" ca="1" si="105"/>
        <v>#VALUE!</v>
      </c>
      <c r="AD422" t="str" cm="1">
        <f t="array" aca="1" ref="AD422" ca="1">IFERROR(IF((LEFT(INDIRECT("$F"&amp;$S422),4))="GOTS",IF($G422="Organic","GOTS_Organic_raw",(IF($G422="Responsible","GOTS_Responsible",(IF($G422="No Attribute (Conventional)","GOTS_conventional",(IF($G422="Recycled Pre/Post-Consumer","GOTS_pre_post",(IF($G422="In-Conversion","GOTS_in_conversion",(IF($G422="Sustainably Sourced","Sustainably_sourced",(IF($G422="Recycled pre-consumer organic","GOTS_recycled_organic",""))))))))))))),IF($G422="Organic","Organic",(IF($G422="Responsible","Responsible",(IF($G422="No Attribute (Conventional)","No_Attribute_Conventional",(IF($G422="Recycled Pre/Post-Consumer","Recycled_Pre_Post_Consumer",(IF($G422="In-Conversion","In_Conversion",(IF($G422="Recycled Pre-Consumer","Recycled_Pre_Consumer",(IF($G422="Recycled Post-Consumer","Recycled_Post_Consumer",(IF($G422="Sustainably Sourced","Sustainably_sourced",(IF($G422="Recycled pre-consumer organic","GOTS_recycled_organic","")))))))))))))))))),"")</f>
        <v/>
      </c>
      <c r="AE422" t="e" cm="1">
        <f t="array" aca="1" ref="AE422" ca="1">IF($I422="",IF(INDIRECT("$F"&amp;$S422)="","",IF(LEFT(INDIRECT("$F"&amp;$S422),3)="GRS","GRS_RCS_RM",IF((LEFT(INDIRECT("$F"&amp;$S422),3))="RCS","GRS_RCS_RM",IF(INDIRECT("$F"&amp;$S422)="OCS (No Label)","OCS_Conversion_RM",IF(LEFT(INDIRECT("$F"&amp;$S422),3)="OCS","OCS_RM",IF(RIGHT(INDIRECT("$F"&amp;$S422),10)="conversion","GOTS_RM_conversion",IF((LEFT(INDIRECT("$F"&amp;$S422),4))="GOTS","GOTS_RM","Responsible_RM"))))))),"DELETERM")</f>
        <v>#VALUE!</v>
      </c>
      <c r="AF422" t="e" cm="1">
        <f t="array" aca="1" ref="AF422" ca="1">IF($S422="","",INDIRECT("$Z"&amp;$S422))</f>
        <v>#VALUE!</v>
      </c>
      <c r="AG422" t="str">
        <f t="shared" si="106"/>
        <v/>
      </c>
      <c r="AH422" t="str" cm="1">
        <f t="array" aca="1" ref="AH422" ca="1">IFERROR(INDIRECT("$ag"&amp;S422),"")</f>
        <v/>
      </c>
      <c r="AI422" t="e" cm="1">
        <f t="array" aca="1" ref="AI422" ca="1">INDIRECT("O"&amp;S422)</f>
        <v>#VALUE!</v>
      </c>
      <c r="AJ422" t="str">
        <f t="shared" si="107"/>
        <v/>
      </c>
    </row>
    <row r="423" spans="1:36" ht="16.5" customHeight="1">
      <c r="A423" s="128" t="str">
        <f>IF(B423="","",COUNTA($B$63:$B423))</f>
        <v/>
      </c>
      <c r="B423" s="132"/>
      <c r="C423" s="133"/>
      <c r="D423" s="140"/>
      <c r="E423" s="140"/>
      <c r="F423" s="133"/>
      <c r="G423" s="141"/>
      <c r="H423" s="141"/>
      <c r="I423" s="141"/>
      <c r="J423" s="141"/>
      <c r="K423" s="37"/>
      <c r="L423" s="142" t="str">
        <f>IF(R423="","",LEFT(R423,LEN(R423)-2))</f>
        <v/>
      </c>
      <c r="M423" s="142"/>
      <c r="N423" s="60"/>
      <c r="O423" s="313"/>
      <c r="Q423" t="str">
        <f t="shared" si="102"/>
        <v/>
      </c>
      <c r="R423" t="str">
        <f t="shared" ref="R423" si="118">CONCATENATE($Q423,Q424,Q425,Q426,Q427,Q428,$Q429,$Q430,$Q431,$Q432,$Q433,$Q434)</f>
        <v/>
      </c>
      <c r="S423" t="e">
        <f t="shared" ca="1" si="111"/>
        <v>#VALUE!</v>
      </c>
      <c r="T423" t="e">
        <f t="shared" ca="1" si="108"/>
        <v>#VALUE!</v>
      </c>
      <c r="U423">
        <f t="shared" si="112"/>
        <v>360</v>
      </c>
      <c r="V423">
        <v>30.000000000002299</v>
      </c>
      <c r="W423">
        <f t="shared" si="115"/>
        <v>30</v>
      </c>
      <c r="X423" t="str" cm="1">
        <f t="array" aca="1" ref="X423" ca="1">IFERROR(INDEX('PC&amp;PD'!$A$1:$AS$19,ROW('PC&amp;PD'!$A$19),MATCH(INDIRECT(T423),'PC&amp;PD'!$A$1:$AS$1,0)),"")</f>
        <v/>
      </c>
      <c r="Y423" t="str">
        <f>IF(OR($N423="",$N423=0),"",IF($N423=$E$7,'Extracted info for SC'!$J$6,IF($N423=#REF!,'Extracted info for SC'!$J$7,IF($N423=#REF!,'Extracted info for SC'!$J$8,IF($N423=#REF!,'Extracted info for SC'!$J$9,IF($N423=#REF!,'Extracted info for SC'!$J$10,IF($N423=#REF!,'Extracted info for SC'!$J$11,IF($N423=#REF!,'Extracted info for SC'!$J$12,IF($N423=#REF!,'Extracted info for SC'!$J$13,IF($N423=#REF!,'Extracted info for SC'!$J$14,IF($N423=#REF!,'Extracted info for SC'!$J$15,IF($N423=#REF!,'Extracted info for SC'!$J$16,IF($N423=#REF!,'Extracted info for SC'!$J$17,IF($N423=#REF!,'Extracted info for SC'!$J$18,""))))))))))))))</f>
        <v/>
      </c>
      <c r="Z423" t="str">
        <f t="shared" ref="Z423" si="119">IFERROR(IF($F423="OCS 100","OCS (OCS 100)",IF($F423="OCS Blended","OCS (OCS Blended)",IF($F423="OCS (No Label)","OCS (No Label)",IF($F423="RCS 100","RCS (RCS 100)",IF($F423="RCS Blended","RCS (RCS Blended)",IF($F423="GRS","GRS (GRS)",IF($F423="GRS (No Label)", "GRS (No Label)",IF($F423="RDS","RDS (RDS)",IF($F423="RWS","RWS (RWS)",IF($F423="RAS","RAS (RAS)",IF($F423="RMS","RMS (RMS)",IF($F423="GOTS Organic","GOTS (Organic)",IF($F423="GOTS Made with organic","GOTS (Made with Organic)",IF($F423="GOTS Organic - in conversion","GOTS (Organic - In Conversion)",IF($F423="GOTS Made with organic - in conversion","GOTS (Made with Organic - In Conversion)",""))))))))))))))),"")</f>
        <v/>
      </c>
      <c r="AA423" t="str">
        <f t="shared" si="103"/>
        <v/>
      </c>
      <c r="AB423" t="str">
        <f t="shared" si="104"/>
        <v/>
      </c>
      <c r="AC423" t="e">
        <f t="shared" ca="1" si="105"/>
        <v>#VALUE!</v>
      </c>
      <c r="AD423" t="str" cm="1">
        <f t="array" aca="1" ref="AD423" ca="1">IFERROR(IF((LEFT(INDIRECT("$F"&amp;$S423),4))="GOTS",IF($G423="Organic","GOTS_Organic_raw",(IF($G423="Responsible","GOTS_Responsible",(IF($G423="No Attribute (Conventional)","GOTS_conventional",(IF($G423="Recycled Pre/Post-Consumer","GOTS_pre_post",(IF($G423="In-Conversion","GOTS_in_conversion",(IF($G423="Sustainably Sourced","Sustainably_sourced",(IF($G423="Recycled pre-consumer organic","GOTS_recycled_organic",""))))))))))))),IF($G423="Organic","Organic",(IF($G423="Responsible","Responsible",(IF($G423="No Attribute (Conventional)","No_Attribute_Conventional",(IF($G423="Recycled Pre/Post-Consumer","Recycled_Pre_Post_Consumer",(IF($G423="In-Conversion","In_Conversion",(IF($G423="Recycled Pre-Consumer","Recycled_Pre_Consumer",(IF($G423="Recycled Post-Consumer","Recycled_Post_Consumer",(IF($G423="Sustainably Sourced","Sustainably_sourced",(IF($G423="Recycled pre-consumer organic","GOTS_recycled_organic","")))))))))))))))))),"")</f>
        <v/>
      </c>
      <c r="AE423" t="e" cm="1">
        <f t="array" aca="1" ref="AE423" ca="1">IF($I423="",IF(INDIRECT("$F"&amp;$S423)="","",IF(LEFT(INDIRECT("$F"&amp;$S423),3)="GRS","GRS_RCS_RM",IF((LEFT(INDIRECT("$F"&amp;$S423),3))="RCS","GRS_RCS_RM",IF(INDIRECT("$F"&amp;$S423)="OCS (No Label)","OCS_Conversion_RM",IF(LEFT(INDIRECT("$F"&amp;$S423),3)="OCS","OCS_RM",IF(RIGHT(INDIRECT("$F"&amp;$S423),10)="conversion","GOTS_RM_conversion",IF((LEFT(INDIRECT("$F"&amp;$S423),4))="GOTS","GOTS_RM","Responsible_RM"))))))),"DELETERM")</f>
        <v>#VALUE!</v>
      </c>
      <c r="AF423" t="e" cm="1">
        <f t="array" aca="1" ref="AF423" ca="1">IF($S423="","",INDIRECT("$Z"&amp;$S423))</f>
        <v>#VALUE!</v>
      </c>
      <c r="AG423" t="str">
        <f t="shared" si="106"/>
        <v/>
      </c>
      <c r="AH423" t="str" cm="1">
        <f t="array" aca="1" ref="AH423" ca="1">IFERROR(INDIRECT("$ag"&amp;S423),"")</f>
        <v/>
      </c>
      <c r="AI423" t="e" cm="1">
        <f t="array" aca="1" ref="AI423" ca="1">INDIRECT("O"&amp;S423)</f>
        <v>#VALUE!</v>
      </c>
      <c r="AJ423" t="str">
        <f t="shared" si="107"/>
        <v/>
      </c>
    </row>
    <row r="424" spans="1:36" ht="16.5" customHeight="1">
      <c r="A424" s="129"/>
      <c r="B424" s="134"/>
      <c r="C424" s="135"/>
      <c r="D424" s="146"/>
      <c r="E424" s="146"/>
      <c r="F424" s="135"/>
      <c r="G424" s="147"/>
      <c r="H424" s="147"/>
      <c r="I424" s="147"/>
      <c r="J424" s="147"/>
      <c r="K424" s="38"/>
      <c r="L424" s="143"/>
      <c r="M424" s="143"/>
      <c r="N424" s="61"/>
      <c r="O424" s="314"/>
      <c r="Q424" t="str">
        <f t="shared" si="102"/>
        <v/>
      </c>
      <c r="S424" t="e">
        <f t="shared" ca="1" si="111"/>
        <v>#VALUE!</v>
      </c>
      <c r="T424" t="e">
        <f t="shared" ca="1" si="108"/>
        <v>#VALUE!</v>
      </c>
      <c r="U424">
        <f t="shared" si="112"/>
        <v>360</v>
      </c>
      <c r="V424">
        <v>30.083333333335599</v>
      </c>
      <c r="W424">
        <f t="shared" si="115"/>
        <v>30</v>
      </c>
      <c r="X424" t="str" cm="1">
        <f t="array" aca="1" ref="X424" ca="1">IFERROR(INDEX('PC&amp;PD'!$A$1:$AS$19,ROW('PC&amp;PD'!$A$19),MATCH(INDIRECT(T424),'PC&amp;PD'!$A$1:$AS$1,0)),"")</f>
        <v/>
      </c>
      <c r="Y424" t="str">
        <f>IF(OR($N424="",$N424=0),"",IF($N424=$E$7,'Extracted info for SC'!$J$6,IF($N424=#REF!,'Extracted info for SC'!$J$7,IF($N424=#REF!,'Extracted info for SC'!$J$8,IF($N424=#REF!,'Extracted info for SC'!$J$9,IF($N424=#REF!,'Extracted info for SC'!$J$10,IF($N424=#REF!,'Extracted info for SC'!$J$11,IF($N424=#REF!,'Extracted info for SC'!$J$12,IF($N424=#REF!,'Extracted info for SC'!$J$13,IF($N424=#REF!,'Extracted info for SC'!$J$14,IF($N424=#REF!,'Extracted info for SC'!$J$15,IF($N424=#REF!,'Extracted info for SC'!$J$16,IF($N424=#REF!,'Extracted info for SC'!$J$17,IF($N424=#REF!,'Extracted info for SC'!$J$18,""))))))))))))))</f>
        <v/>
      </c>
      <c r="AA424" t="str">
        <f t="shared" si="103"/>
        <v/>
      </c>
      <c r="AB424" t="str">
        <f t="shared" si="104"/>
        <v/>
      </c>
      <c r="AC424" t="e">
        <f t="shared" ca="1" si="105"/>
        <v>#VALUE!</v>
      </c>
      <c r="AD424" t="str" cm="1">
        <f t="array" aca="1" ref="AD424" ca="1">IFERROR(IF((LEFT(INDIRECT("$F"&amp;$S424),4))="GOTS",IF($G424="Organic","GOTS_Organic_raw",(IF($G424="Responsible","GOTS_Responsible",(IF($G424="No Attribute (Conventional)","GOTS_conventional",(IF($G424="Recycled Pre/Post-Consumer","GOTS_pre_post",(IF($G424="In-Conversion","GOTS_in_conversion",(IF($G424="Sustainably Sourced","Sustainably_sourced",(IF($G424="Recycled pre-consumer organic","GOTS_recycled_organic",""))))))))))))),IF($G424="Organic","Organic",(IF($G424="Responsible","Responsible",(IF($G424="No Attribute (Conventional)","No_Attribute_Conventional",(IF($G424="Recycled Pre/Post-Consumer","Recycled_Pre_Post_Consumer",(IF($G424="In-Conversion","In_Conversion",(IF($G424="Recycled Pre-Consumer","Recycled_Pre_Consumer",(IF($G424="Recycled Post-Consumer","Recycled_Post_Consumer",(IF($G424="Sustainably Sourced","Sustainably_sourced",(IF($G424="Recycled pre-consumer organic","GOTS_recycled_organic","")))))))))))))))))),"")</f>
        <v/>
      </c>
      <c r="AE424" t="e" cm="1">
        <f t="array" aca="1" ref="AE424" ca="1">IF($I424="",IF(INDIRECT("$F"&amp;$S424)="","",IF(LEFT(INDIRECT("$F"&amp;$S424),3)="GRS","GRS_RCS_RM",IF((LEFT(INDIRECT("$F"&amp;$S424),3))="RCS","GRS_RCS_RM",IF(INDIRECT("$F"&amp;$S424)="OCS (No Label)","OCS_Conversion_RM",IF(LEFT(INDIRECT("$F"&amp;$S424),3)="OCS","OCS_RM",IF(RIGHT(INDIRECT("$F"&amp;$S424),10)="conversion","GOTS_RM_conversion",IF((LEFT(INDIRECT("$F"&amp;$S424),4))="GOTS","GOTS_RM","Responsible_RM"))))))),"DELETERM")</f>
        <v>#VALUE!</v>
      </c>
      <c r="AF424" t="e" cm="1">
        <f t="array" aca="1" ref="AF424" ca="1">IF($S424="","",INDIRECT("$Z"&amp;$S424))</f>
        <v>#VALUE!</v>
      </c>
      <c r="AG424" t="str">
        <f t="shared" si="106"/>
        <v/>
      </c>
      <c r="AH424" t="str" cm="1">
        <f t="array" aca="1" ref="AH424" ca="1">IFERROR(INDIRECT("$ag"&amp;S424),"")</f>
        <v/>
      </c>
      <c r="AI424" t="e" cm="1">
        <f t="array" aca="1" ref="AI424" ca="1">INDIRECT("O"&amp;S424)</f>
        <v>#VALUE!</v>
      </c>
      <c r="AJ424" t="str">
        <f t="shared" si="107"/>
        <v/>
      </c>
    </row>
    <row r="425" spans="1:36" ht="16.5" customHeight="1">
      <c r="A425" s="129"/>
      <c r="B425" s="134"/>
      <c r="C425" s="135"/>
      <c r="D425" s="146"/>
      <c r="E425" s="146"/>
      <c r="F425" s="135"/>
      <c r="G425" s="147"/>
      <c r="H425" s="147"/>
      <c r="I425" s="147"/>
      <c r="J425" s="147"/>
      <c r="K425" s="38"/>
      <c r="L425" s="143"/>
      <c r="M425" s="143"/>
      <c r="N425" s="61"/>
      <c r="O425" s="314"/>
      <c r="Q425" t="str">
        <f t="shared" si="102"/>
        <v/>
      </c>
      <c r="S425" t="e">
        <f t="shared" ca="1" si="111"/>
        <v>#VALUE!</v>
      </c>
      <c r="T425" t="e">
        <f t="shared" ca="1" si="108"/>
        <v>#VALUE!</v>
      </c>
      <c r="U425">
        <f t="shared" si="112"/>
        <v>360</v>
      </c>
      <c r="V425">
        <v>30.166666666668998</v>
      </c>
      <c r="W425">
        <f t="shared" si="115"/>
        <v>30</v>
      </c>
      <c r="X425" t="str" cm="1">
        <f t="array" aca="1" ref="X425" ca="1">IFERROR(INDEX('PC&amp;PD'!$A$1:$AS$19,ROW('PC&amp;PD'!$A$19),MATCH(INDIRECT(T425),'PC&amp;PD'!$A$1:$AS$1,0)),"")</f>
        <v/>
      </c>
      <c r="Y425" t="str">
        <f>IF(OR($N425="",$N425=0),"",IF($N425=$E$7,'Extracted info for SC'!$J$6,IF($N425=#REF!,'Extracted info for SC'!$J$7,IF($N425=#REF!,'Extracted info for SC'!$J$8,IF($N425=#REF!,'Extracted info for SC'!$J$9,IF($N425=#REF!,'Extracted info for SC'!$J$10,IF($N425=#REF!,'Extracted info for SC'!$J$11,IF($N425=#REF!,'Extracted info for SC'!$J$12,IF($N425=#REF!,'Extracted info for SC'!$J$13,IF($N425=#REF!,'Extracted info for SC'!$J$14,IF($N425=#REF!,'Extracted info for SC'!$J$15,IF($N425=#REF!,'Extracted info for SC'!$J$16,IF($N425=#REF!,'Extracted info for SC'!$J$17,IF($N425=#REF!,'Extracted info for SC'!$J$18,""))))))))))))))</f>
        <v/>
      </c>
      <c r="AA425" t="str">
        <f t="shared" si="103"/>
        <v/>
      </c>
      <c r="AB425" t="str">
        <f t="shared" si="104"/>
        <v/>
      </c>
      <c r="AC425" t="e">
        <f t="shared" ca="1" si="105"/>
        <v>#VALUE!</v>
      </c>
      <c r="AD425" t="str" cm="1">
        <f t="array" aca="1" ref="AD425" ca="1">IFERROR(IF((LEFT(INDIRECT("$F"&amp;$S425),4))="GOTS",IF($G425="Organic","GOTS_Organic_raw",(IF($G425="Responsible","GOTS_Responsible",(IF($G425="No Attribute (Conventional)","GOTS_conventional",(IF($G425="Recycled Pre/Post-Consumer","GOTS_pre_post",(IF($G425="In-Conversion","GOTS_in_conversion",(IF($G425="Sustainably Sourced","Sustainably_sourced",(IF($G425="Recycled pre-consumer organic","GOTS_recycled_organic",""))))))))))))),IF($G425="Organic","Organic",(IF($G425="Responsible","Responsible",(IF($G425="No Attribute (Conventional)","No_Attribute_Conventional",(IF($G425="Recycled Pre/Post-Consumer","Recycled_Pre_Post_Consumer",(IF($G425="In-Conversion","In_Conversion",(IF($G425="Recycled Pre-Consumer","Recycled_Pre_Consumer",(IF($G425="Recycled Post-Consumer","Recycled_Post_Consumer",(IF($G425="Sustainably Sourced","Sustainably_sourced",(IF($G425="Recycled pre-consumer organic","GOTS_recycled_organic","")))))))))))))))))),"")</f>
        <v/>
      </c>
      <c r="AE425" t="e" cm="1">
        <f t="array" aca="1" ref="AE425" ca="1">IF($I425="",IF(INDIRECT("$F"&amp;$S425)="","",IF(LEFT(INDIRECT("$F"&amp;$S425),3)="GRS","GRS_RCS_RM",IF((LEFT(INDIRECT("$F"&amp;$S425),3))="RCS","GRS_RCS_RM",IF(INDIRECT("$F"&amp;$S425)="OCS (No Label)","OCS_Conversion_RM",IF(LEFT(INDIRECT("$F"&amp;$S425),3)="OCS","OCS_RM",IF(RIGHT(INDIRECT("$F"&amp;$S425),10)="conversion","GOTS_RM_conversion",IF((LEFT(INDIRECT("$F"&amp;$S425),4))="GOTS","GOTS_RM","Responsible_RM"))))))),"DELETERM")</f>
        <v>#VALUE!</v>
      </c>
      <c r="AF425" t="e" cm="1">
        <f t="array" aca="1" ref="AF425" ca="1">IF($S425="","",INDIRECT("$Z"&amp;$S425))</f>
        <v>#VALUE!</v>
      </c>
      <c r="AG425" t="str">
        <f t="shared" si="106"/>
        <v/>
      </c>
      <c r="AH425" t="str" cm="1">
        <f t="array" aca="1" ref="AH425" ca="1">IFERROR(INDIRECT("$ag"&amp;S425),"")</f>
        <v/>
      </c>
      <c r="AI425" t="e" cm="1">
        <f t="array" aca="1" ref="AI425" ca="1">INDIRECT("O"&amp;S425)</f>
        <v>#VALUE!</v>
      </c>
      <c r="AJ425" t="str">
        <f t="shared" si="107"/>
        <v/>
      </c>
    </row>
    <row r="426" spans="1:36" ht="16.5" customHeight="1">
      <c r="A426" s="129"/>
      <c r="B426" s="134"/>
      <c r="C426" s="135"/>
      <c r="D426" s="146"/>
      <c r="E426" s="146"/>
      <c r="F426" s="135"/>
      <c r="G426" s="147"/>
      <c r="H426" s="147"/>
      <c r="I426" s="147"/>
      <c r="J426" s="147"/>
      <c r="K426" s="38"/>
      <c r="L426" s="143"/>
      <c r="M426" s="143"/>
      <c r="N426" s="61"/>
      <c r="O426" s="314"/>
      <c r="Q426" t="str">
        <f t="shared" si="102"/>
        <v/>
      </c>
      <c r="S426" t="e">
        <f t="shared" ca="1" si="111"/>
        <v>#VALUE!</v>
      </c>
      <c r="T426" t="e">
        <f t="shared" ca="1" si="108"/>
        <v>#VALUE!</v>
      </c>
      <c r="U426">
        <f t="shared" si="112"/>
        <v>360</v>
      </c>
      <c r="V426">
        <v>30.250000000002299</v>
      </c>
      <c r="W426">
        <f t="shared" si="115"/>
        <v>30</v>
      </c>
      <c r="X426" t="str" cm="1">
        <f t="array" aca="1" ref="X426" ca="1">IFERROR(INDEX('PC&amp;PD'!$A$1:$AS$19,ROW('PC&amp;PD'!$A$19),MATCH(INDIRECT(T426),'PC&amp;PD'!$A$1:$AS$1,0)),"")</f>
        <v/>
      </c>
      <c r="Y426" t="str">
        <f>IF(OR($N426="",$N426=0),"",IF($N426=$E$7,'Extracted info for SC'!$J$6,IF($N426=#REF!,'Extracted info for SC'!$J$7,IF($N426=#REF!,'Extracted info for SC'!$J$8,IF($N426=#REF!,'Extracted info for SC'!$J$9,IF($N426=#REF!,'Extracted info for SC'!$J$10,IF($N426=#REF!,'Extracted info for SC'!$J$11,IF($N426=#REF!,'Extracted info for SC'!$J$12,IF($N426=#REF!,'Extracted info for SC'!$J$13,IF($N426=#REF!,'Extracted info for SC'!$J$14,IF($N426=#REF!,'Extracted info for SC'!$J$15,IF($N426=#REF!,'Extracted info for SC'!$J$16,IF($N426=#REF!,'Extracted info for SC'!$J$17,IF($N426=#REF!,'Extracted info for SC'!$J$18,""))))))))))))))</f>
        <v/>
      </c>
      <c r="AA426" t="str">
        <f t="shared" si="103"/>
        <v/>
      </c>
      <c r="AB426" t="str">
        <f t="shared" si="104"/>
        <v/>
      </c>
      <c r="AC426" t="e">
        <f t="shared" ca="1" si="105"/>
        <v>#VALUE!</v>
      </c>
      <c r="AD426" t="str" cm="1">
        <f t="array" aca="1" ref="AD426" ca="1">IFERROR(IF((LEFT(INDIRECT("$F"&amp;$S426),4))="GOTS",IF($G426="Organic","GOTS_Organic_raw",(IF($G426="Responsible","GOTS_Responsible",(IF($G426="No Attribute (Conventional)","GOTS_conventional",(IF($G426="Recycled Pre/Post-Consumer","GOTS_pre_post",(IF($G426="In-Conversion","GOTS_in_conversion",(IF($G426="Sustainably Sourced","Sustainably_sourced",(IF($G426="Recycled pre-consumer organic","GOTS_recycled_organic",""))))))))))))),IF($G426="Organic","Organic",(IF($G426="Responsible","Responsible",(IF($G426="No Attribute (Conventional)","No_Attribute_Conventional",(IF($G426="Recycled Pre/Post-Consumer","Recycled_Pre_Post_Consumer",(IF($G426="In-Conversion","In_Conversion",(IF($G426="Recycled Pre-Consumer","Recycled_Pre_Consumer",(IF($G426="Recycled Post-Consumer","Recycled_Post_Consumer",(IF($G426="Sustainably Sourced","Sustainably_sourced",(IF($G426="Recycled pre-consumer organic","GOTS_recycled_organic","")))))))))))))))))),"")</f>
        <v/>
      </c>
      <c r="AE426" t="e" cm="1">
        <f t="array" aca="1" ref="AE426" ca="1">IF($I426="",IF(INDIRECT("$F"&amp;$S426)="","",IF(LEFT(INDIRECT("$F"&amp;$S426),3)="GRS","GRS_RCS_RM",IF((LEFT(INDIRECT("$F"&amp;$S426),3))="RCS","GRS_RCS_RM",IF(INDIRECT("$F"&amp;$S426)="OCS (No Label)","OCS_Conversion_RM",IF(LEFT(INDIRECT("$F"&amp;$S426),3)="OCS","OCS_RM",IF(RIGHT(INDIRECT("$F"&amp;$S426),10)="conversion","GOTS_RM_conversion",IF((LEFT(INDIRECT("$F"&amp;$S426),4))="GOTS","GOTS_RM","Responsible_RM"))))))),"DELETERM")</f>
        <v>#VALUE!</v>
      </c>
      <c r="AF426" t="e" cm="1">
        <f t="array" aca="1" ref="AF426" ca="1">IF($S426="","",INDIRECT("$Z"&amp;$S426))</f>
        <v>#VALUE!</v>
      </c>
      <c r="AG426" t="str">
        <f t="shared" si="106"/>
        <v/>
      </c>
      <c r="AH426" t="str" cm="1">
        <f t="array" aca="1" ref="AH426" ca="1">IFERROR(INDIRECT("$ag"&amp;S426),"")</f>
        <v/>
      </c>
      <c r="AI426" t="e" cm="1">
        <f t="array" aca="1" ref="AI426" ca="1">INDIRECT("O"&amp;S426)</f>
        <v>#VALUE!</v>
      </c>
      <c r="AJ426" t="str">
        <f t="shared" si="107"/>
        <v/>
      </c>
    </row>
    <row r="427" spans="1:36" ht="16.5" customHeight="1">
      <c r="A427" s="129"/>
      <c r="B427" s="134"/>
      <c r="C427" s="135"/>
      <c r="D427" s="146"/>
      <c r="E427" s="146"/>
      <c r="F427" s="135"/>
      <c r="G427" s="147"/>
      <c r="H427" s="147"/>
      <c r="I427" s="147"/>
      <c r="J427" s="147"/>
      <c r="K427" s="38"/>
      <c r="L427" s="143"/>
      <c r="M427" s="143"/>
      <c r="N427" s="61"/>
      <c r="O427" s="314"/>
      <c r="Q427" t="str">
        <f t="shared" si="102"/>
        <v/>
      </c>
      <c r="S427" t="e">
        <f t="shared" ca="1" si="111"/>
        <v>#VALUE!</v>
      </c>
      <c r="T427" t="e">
        <f t="shared" ca="1" si="108"/>
        <v>#VALUE!</v>
      </c>
      <c r="U427">
        <f t="shared" si="112"/>
        <v>360</v>
      </c>
      <c r="V427">
        <v>30.333333333335698</v>
      </c>
      <c r="W427">
        <f t="shared" si="115"/>
        <v>30</v>
      </c>
      <c r="X427" t="str" cm="1">
        <f t="array" aca="1" ref="X427" ca="1">IFERROR(INDEX('PC&amp;PD'!$A$1:$AS$19,ROW('PC&amp;PD'!$A$19),MATCH(INDIRECT(T427),'PC&amp;PD'!$A$1:$AS$1,0)),"")</f>
        <v/>
      </c>
      <c r="Y427" t="str">
        <f>IF(OR($N427="",$N427=0),"",IF($N427=$E$7,'Extracted info for SC'!$J$6,IF($N427=#REF!,'Extracted info for SC'!$J$7,IF($N427=#REF!,'Extracted info for SC'!$J$8,IF($N427=#REF!,'Extracted info for SC'!$J$9,IF($N427=#REF!,'Extracted info for SC'!$J$10,IF($N427=#REF!,'Extracted info for SC'!$J$11,IF($N427=#REF!,'Extracted info for SC'!$J$12,IF($N427=#REF!,'Extracted info for SC'!$J$13,IF($N427=#REF!,'Extracted info for SC'!$J$14,IF($N427=#REF!,'Extracted info for SC'!$J$15,IF($N427=#REF!,'Extracted info for SC'!$J$16,IF($N427=#REF!,'Extracted info for SC'!$J$17,IF($N427=#REF!,'Extracted info for SC'!$J$18,""))))))))))))))</f>
        <v/>
      </c>
      <c r="AA427" t="str">
        <f t="shared" si="103"/>
        <v/>
      </c>
      <c r="AB427" t="str">
        <f t="shared" si="104"/>
        <v/>
      </c>
      <c r="AC427" t="e">
        <f t="shared" ca="1" si="105"/>
        <v>#VALUE!</v>
      </c>
      <c r="AD427" t="str" cm="1">
        <f t="array" aca="1" ref="AD427" ca="1">IFERROR(IF((LEFT(INDIRECT("$F"&amp;$S427),4))="GOTS",IF($G427="Organic","GOTS_Organic_raw",(IF($G427="Responsible","GOTS_Responsible",(IF($G427="No Attribute (Conventional)","GOTS_conventional",(IF($G427="Recycled Pre/Post-Consumer","GOTS_pre_post",(IF($G427="In-Conversion","GOTS_in_conversion",(IF($G427="Sustainably Sourced","Sustainably_sourced",(IF($G427="Recycled pre-consumer organic","GOTS_recycled_organic",""))))))))))))),IF($G427="Organic","Organic",(IF($G427="Responsible","Responsible",(IF($G427="No Attribute (Conventional)","No_Attribute_Conventional",(IF($G427="Recycled Pre/Post-Consumer","Recycled_Pre_Post_Consumer",(IF($G427="In-Conversion","In_Conversion",(IF($G427="Recycled Pre-Consumer","Recycled_Pre_Consumer",(IF($G427="Recycled Post-Consumer","Recycled_Post_Consumer",(IF($G427="Sustainably Sourced","Sustainably_sourced",(IF($G427="Recycled pre-consumer organic","GOTS_recycled_organic","")))))))))))))))))),"")</f>
        <v/>
      </c>
      <c r="AE427" t="e" cm="1">
        <f t="array" aca="1" ref="AE427" ca="1">IF($I427="",IF(INDIRECT("$F"&amp;$S427)="","",IF(LEFT(INDIRECT("$F"&amp;$S427),3)="GRS","GRS_RCS_RM",IF((LEFT(INDIRECT("$F"&amp;$S427),3))="RCS","GRS_RCS_RM",IF(INDIRECT("$F"&amp;$S427)="OCS (No Label)","OCS_Conversion_RM",IF(LEFT(INDIRECT("$F"&amp;$S427),3)="OCS","OCS_RM",IF(RIGHT(INDIRECT("$F"&amp;$S427),10)="conversion","GOTS_RM_conversion",IF((LEFT(INDIRECT("$F"&amp;$S427),4))="GOTS","GOTS_RM","Responsible_RM"))))))),"DELETERM")</f>
        <v>#VALUE!</v>
      </c>
      <c r="AF427" t="e" cm="1">
        <f t="array" aca="1" ref="AF427" ca="1">IF($S427="","",INDIRECT("$Z"&amp;$S427))</f>
        <v>#VALUE!</v>
      </c>
      <c r="AG427" t="str">
        <f t="shared" si="106"/>
        <v/>
      </c>
      <c r="AH427" t="str" cm="1">
        <f t="array" aca="1" ref="AH427" ca="1">IFERROR(INDIRECT("$ag"&amp;S427),"")</f>
        <v/>
      </c>
      <c r="AI427" t="e" cm="1">
        <f t="array" aca="1" ref="AI427" ca="1">INDIRECT("O"&amp;S427)</f>
        <v>#VALUE!</v>
      </c>
      <c r="AJ427" t="str">
        <f t="shared" si="107"/>
        <v/>
      </c>
    </row>
    <row r="428" spans="1:36" ht="16.5" customHeight="1">
      <c r="A428" s="129"/>
      <c r="B428" s="134"/>
      <c r="C428" s="135"/>
      <c r="D428" s="146"/>
      <c r="E428" s="146"/>
      <c r="F428" s="135"/>
      <c r="G428" s="147"/>
      <c r="H428" s="147"/>
      <c r="I428" s="147"/>
      <c r="J428" s="147"/>
      <c r="K428" s="38"/>
      <c r="L428" s="143"/>
      <c r="M428" s="143"/>
      <c r="N428" s="61"/>
      <c r="O428" s="314"/>
      <c r="Q428" t="str">
        <f t="shared" si="102"/>
        <v/>
      </c>
      <c r="S428" t="e">
        <f t="shared" ca="1" si="111"/>
        <v>#VALUE!</v>
      </c>
      <c r="T428" t="e">
        <f t="shared" ca="1" si="108"/>
        <v>#VALUE!</v>
      </c>
      <c r="U428">
        <f t="shared" si="112"/>
        <v>360</v>
      </c>
      <c r="V428">
        <v>30.416666666668998</v>
      </c>
      <c r="W428">
        <f t="shared" si="115"/>
        <v>30</v>
      </c>
      <c r="X428" t="str" cm="1">
        <f t="array" aca="1" ref="X428" ca="1">IFERROR(INDEX('PC&amp;PD'!$A$1:$AS$19,ROW('PC&amp;PD'!$A$19),MATCH(INDIRECT(T428),'PC&amp;PD'!$A$1:$AS$1,0)),"")</f>
        <v/>
      </c>
      <c r="Y428" t="str">
        <f>IF(OR($N428="",$N428=0),"",IF($N428=$E$7,'Extracted info for SC'!$J$6,IF($N428=#REF!,'Extracted info for SC'!$J$7,IF($N428=#REF!,'Extracted info for SC'!$J$8,IF($N428=#REF!,'Extracted info for SC'!$J$9,IF($N428=#REF!,'Extracted info for SC'!$J$10,IF($N428=#REF!,'Extracted info for SC'!$J$11,IF($N428=#REF!,'Extracted info for SC'!$J$12,IF($N428=#REF!,'Extracted info for SC'!$J$13,IF($N428=#REF!,'Extracted info for SC'!$J$14,IF($N428=#REF!,'Extracted info for SC'!$J$15,IF($N428=#REF!,'Extracted info for SC'!$J$16,IF($N428=#REF!,'Extracted info for SC'!$J$17,IF($N428=#REF!,'Extracted info for SC'!$J$18,""))))))))))))))</f>
        <v/>
      </c>
      <c r="AA428" t="str">
        <f t="shared" si="103"/>
        <v/>
      </c>
      <c r="AB428" t="str">
        <f t="shared" si="104"/>
        <v/>
      </c>
      <c r="AC428" t="e">
        <f t="shared" ca="1" si="105"/>
        <v>#VALUE!</v>
      </c>
      <c r="AD428" t="str" cm="1">
        <f t="array" aca="1" ref="AD428" ca="1">IFERROR(IF((LEFT(INDIRECT("$F"&amp;$S428),4))="GOTS",IF($G428="Organic","GOTS_Organic_raw",(IF($G428="Responsible","GOTS_Responsible",(IF($G428="No Attribute (Conventional)","GOTS_conventional",(IF($G428="Recycled Pre/Post-Consumer","GOTS_pre_post",(IF($G428="In-Conversion","GOTS_in_conversion",(IF($G428="Sustainably Sourced","Sustainably_sourced",(IF($G428="Recycled pre-consumer organic","GOTS_recycled_organic",""))))))))))))),IF($G428="Organic","Organic",(IF($G428="Responsible","Responsible",(IF($G428="No Attribute (Conventional)","No_Attribute_Conventional",(IF($G428="Recycled Pre/Post-Consumer","Recycled_Pre_Post_Consumer",(IF($G428="In-Conversion","In_Conversion",(IF($G428="Recycled Pre-Consumer","Recycled_Pre_Consumer",(IF($G428="Recycled Post-Consumer","Recycled_Post_Consumer",(IF($G428="Sustainably Sourced","Sustainably_sourced",(IF($G428="Recycled pre-consumer organic","GOTS_recycled_organic","")))))))))))))))))),"")</f>
        <v/>
      </c>
      <c r="AE428" t="e" cm="1">
        <f t="array" aca="1" ref="AE428" ca="1">IF($I428="",IF(INDIRECT("$F"&amp;$S428)="","",IF(LEFT(INDIRECT("$F"&amp;$S428),3)="GRS","GRS_RCS_RM",IF((LEFT(INDIRECT("$F"&amp;$S428),3))="RCS","GRS_RCS_RM",IF(INDIRECT("$F"&amp;$S428)="OCS (No Label)","OCS_Conversion_RM",IF(LEFT(INDIRECT("$F"&amp;$S428),3)="OCS","OCS_RM",IF(RIGHT(INDIRECT("$F"&amp;$S428),10)="conversion","GOTS_RM_conversion",IF((LEFT(INDIRECT("$F"&amp;$S428),4))="GOTS","GOTS_RM","Responsible_RM"))))))),"DELETERM")</f>
        <v>#VALUE!</v>
      </c>
      <c r="AF428" t="e" cm="1">
        <f t="array" aca="1" ref="AF428" ca="1">IF($S428="","",INDIRECT("$Z"&amp;$S428))</f>
        <v>#VALUE!</v>
      </c>
      <c r="AG428" t="str">
        <f t="shared" si="106"/>
        <v/>
      </c>
      <c r="AH428" t="str" cm="1">
        <f t="array" aca="1" ref="AH428" ca="1">IFERROR(INDIRECT("$ag"&amp;S428),"")</f>
        <v/>
      </c>
      <c r="AI428" t="e" cm="1">
        <f t="array" aca="1" ref="AI428" ca="1">INDIRECT("O"&amp;S428)</f>
        <v>#VALUE!</v>
      </c>
      <c r="AJ428" t="str">
        <f t="shared" si="107"/>
        <v/>
      </c>
    </row>
    <row r="429" spans="1:36" ht="16.5" customHeight="1">
      <c r="A429" s="130"/>
      <c r="B429" s="136"/>
      <c r="C429" s="137"/>
      <c r="D429" s="146"/>
      <c r="E429" s="146"/>
      <c r="F429" s="137"/>
      <c r="G429" s="147"/>
      <c r="H429" s="147"/>
      <c r="I429" s="147"/>
      <c r="J429" s="147"/>
      <c r="K429" s="38"/>
      <c r="L429" s="144"/>
      <c r="M429" s="144"/>
      <c r="N429" s="61"/>
      <c r="O429" s="314"/>
      <c r="Q429" t="str">
        <f t="shared" si="102"/>
        <v/>
      </c>
      <c r="S429" t="e">
        <f t="shared" ca="1" si="111"/>
        <v>#VALUE!</v>
      </c>
      <c r="T429" t="e">
        <f t="shared" ca="1" si="108"/>
        <v>#VALUE!</v>
      </c>
      <c r="U429">
        <f t="shared" si="112"/>
        <v>360</v>
      </c>
      <c r="V429">
        <v>30.500000000002299</v>
      </c>
      <c r="W429">
        <f t="shared" si="115"/>
        <v>30</v>
      </c>
      <c r="X429" t="str" cm="1">
        <f t="array" aca="1" ref="X429" ca="1">IFERROR(INDEX('PC&amp;PD'!$A$1:$AS$19,ROW('PC&amp;PD'!$A$19),MATCH(INDIRECT(T429),'PC&amp;PD'!$A$1:$AS$1,0)),"")</f>
        <v/>
      </c>
      <c r="Y429" t="str">
        <f>IF(OR($N429="",$N429=0),"",IF($N429=$E$7,'Extracted info for SC'!$J$6,IF($N429=#REF!,'Extracted info for SC'!$J$7,IF($N429=#REF!,'Extracted info for SC'!$J$8,IF($N429=#REF!,'Extracted info for SC'!$J$9,IF($N429=#REF!,'Extracted info for SC'!$J$10,IF($N429=#REF!,'Extracted info for SC'!$J$11,IF($N429=#REF!,'Extracted info for SC'!$J$12,IF($N429=#REF!,'Extracted info for SC'!$J$13,IF($N429=#REF!,'Extracted info for SC'!$J$14,IF($N429=#REF!,'Extracted info for SC'!$J$15,IF($N429=#REF!,'Extracted info for SC'!$J$16,IF($N429=#REF!,'Extracted info for SC'!$J$17,IF($N429=#REF!,'Extracted info for SC'!$J$18,""))))))))))))))</f>
        <v/>
      </c>
      <c r="AA429" t="str">
        <f t="shared" si="103"/>
        <v/>
      </c>
      <c r="AB429" t="str">
        <f t="shared" si="104"/>
        <v/>
      </c>
      <c r="AC429" t="e">
        <f t="shared" ca="1" si="105"/>
        <v>#VALUE!</v>
      </c>
      <c r="AD429" t="str" cm="1">
        <f t="array" aca="1" ref="AD429" ca="1">IFERROR(IF((LEFT(INDIRECT("$F"&amp;$S429),4))="GOTS",IF($G429="Organic","GOTS_Organic_raw",(IF($G429="Responsible","GOTS_Responsible",(IF($G429="No Attribute (Conventional)","GOTS_conventional",(IF($G429="Recycled Pre/Post-Consumer","GOTS_pre_post",(IF($G429="In-Conversion","GOTS_in_conversion",(IF($G429="Sustainably Sourced","Sustainably_sourced",(IF($G429="Recycled pre-consumer organic","GOTS_recycled_organic",""))))))))))))),IF($G429="Organic","Organic",(IF($G429="Responsible","Responsible",(IF($G429="No Attribute (Conventional)","No_Attribute_Conventional",(IF($G429="Recycled Pre/Post-Consumer","Recycled_Pre_Post_Consumer",(IF($G429="In-Conversion","In_Conversion",(IF($G429="Recycled Pre-Consumer","Recycled_Pre_Consumer",(IF($G429="Recycled Post-Consumer","Recycled_Post_Consumer",(IF($G429="Sustainably Sourced","Sustainably_sourced",(IF($G429="Recycled pre-consumer organic","GOTS_recycled_organic","")))))))))))))))))),"")</f>
        <v/>
      </c>
      <c r="AE429" t="e" cm="1">
        <f t="array" aca="1" ref="AE429" ca="1">IF($I429="",IF(INDIRECT("$F"&amp;$S429)="","",IF(LEFT(INDIRECT("$F"&amp;$S429),3)="GRS","GRS_RCS_RM",IF((LEFT(INDIRECT("$F"&amp;$S429),3))="RCS","GRS_RCS_RM",IF(INDIRECT("$F"&amp;$S429)="OCS (No Label)","OCS_Conversion_RM",IF(LEFT(INDIRECT("$F"&amp;$S429),3)="OCS","OCS_RM",IF(RIGHT(INDIRECT("$F"&amp;$S429),10)="conversion","GOTS_RM_conversion",IF((LEFT(INDIRECT("$F"&amp;$S429),4))="GOTS","GOTS_RM","Responsible_RM"))))))),"DELETERM")</f>
        <v>#VALUE!</v>
      </c>
      <c r="AF429" t="e" cm="1">
        <f t="array" aca="1" ref="AF429" ca="1">IF($S429="","",INDIRECT("$Z"&amp;$S429))</f>
        <v>#VALUE!</v>
      </c>
      <c r="AG429" t="str">
        <f t="shared" si="106"/>
        <v/>
      </c>
      <c r="AH429" t="str" cm="1">
        <f t="array" aca="1" ref="AH429" ca="1">IFERROR(INDIRECT("$ag"&amp;S429),"")</f>
        <v/>
      </c>
      <c r="AI429" t="e" cm="1">
        <f t="array" aca="1" ref="AI429" ca="1">INDIRECT("O"&amp;S429)</f>
        <v>#VALUE!</v>
      </c>
      <c r="AJ429" t="str">
        <f t="shared" si="107"/>
        <v/>
      </c>
    </row>
    <row r="430" spans="1:36" ht="16.5" customHeight="1">
      <c r="A430" s="130"/>
      <c r="B430" s="136"/>
      <c r="C430" s="137"/>
      <c r="D430" s="146"/>
      <c r="E430" s="146"/>
      <c r="F430" s="137"/>
      <c r="G430" s="147"/>
      <c r="H430" s="147"/>
      <c r="I430" s="147"/>
      <c r="J430" s="147"/>
      <c r="K430" s="38"/>
      <c r="L430" s="144"/>
      <c r="M430" s="144"/>
      <c r="N430" s="61"/>
      <c r="O430" s="314"/>
      <c r="Q430" t="str">
        <f t="shared" si="102"/>
        <v/>
      </c>
      <c r="S430" t="e">
        <f t="shared" ca="1" si="111"/>
        <v>#VALUE!</v>
      </c>
      <c r="T430" t="e">
        <f t="shared" ca="1" si="108"/>
        <v>#VALUE!</v>
      </c>
      <c r="U430">
        <f t="shared" si="112"/>
        <v>360</v>
      </c>
      <c r="V430">
        <v>30.583333333335698</v>
      </c>
      <c r="W430">
        <f t="shared" si="115"/>
        <v>30</v>
      </c>
      <c r="X430" t="str" cm="1">
        <f t="array" aca="1" ref="X430" ca="1">IFERROR(INDEX('PC&amp;PD'!$A$1:$AS$19,ROW('PC&amp;PD'!$A$19),MATCH(INDIRECT(T430),'PC&amp;PD'!$A$1:$AS$1,0)),"")</f>
        <v/>
      </c>
      <c r="Y430" t="str">
        <f>IF(OR($N430="",$N430=0),"",IF($N430=$E$7,'Extracted info for SC'!$J$6,IF($N430=#REF!,'Extracted info for SC'!$J$7,IF($N430=#REF!,'Extracted info for SC'!$J$8,IF($N430=#REF!,'Extracted info for SC'!$J$9,IF($N430=#REF!,'Extracted info for SC'!$J$10,IF($N430=#REF!,'Extracted info for SC'!$J$11,IF($N430=#REF!,'Extracted info for SC'!$J$12,IF($N430=#REF!,'Extracted info for SC'!$J$13,IF($N430=#REF!,'Extracted info for SC'!$J$14,IF($N430=#REF!,'Extracted info for SC'!$J$15,IF($N430=#REF!,'Extracted info for SC'!$J$16,IF($N430=#REF!,'Extracted info for SC'!$J$17,IF($N430=#REF!,'Extracted info for SC'!$J$18,""))))))))))))))</f>
        <v/>
      </c>
      <c r="AA430" t="str">
        <f t="shared" si="103"/>
        <v/>
      </c>
      <c r="AB430" t="str">
        <f t="shared" si="104"/>
        <v/>
      </c>
      <c r="AC430" t="e">
        <f t="shared" ca="1" si="105"/>
        <v>#VALUE!</v>
      </c>
      <c r="AD430" t="str" cm="1">
        <f t="array" aca="1" ref="AD430" ca="1">IFERROR(IF((LEFT(INDIRECT("$F"&amp;$S430),4))="GOTS",IF($G430="Organic","GOTS_Organic_raw",(IF($G430="Responsible","GOTS_Responsible",(IF($G430="No Attribute (Conventional)","GOTS_conventional",(IF($G430="Recycled Pre/Post-Consumer","GOTS_pre_post",(IF($G430="In-Conversion","GOTS_in_conversion",(IF($G430="Sustainably Sourced","Sustainably_sourced",(IF($G430="Recycled pre-consumer organic","GOTS_recycled_organic",""))))))))))))),IF($G430="Organic","Organic",(IF($G430="Responsible","Responsible",(IF($G430="No Attribute (Conventional)","No_Attribute_Conventional",(IF($G430="Recycled Pre/Post-Consumer","Recycled_Pre_Post_Consumer",(IF($G430="In-Conversion","In_Conversion",(IF($G430="Recycled Pre-Consumer","Recycled_Pre_Consumer",(IF($G430="Recycled Post-Consumer","Recycled_Post_Consumer",(IF($G430="Sustainably Sourced","Sustainably_sourced",(IF($G430="Recycled pre-consumer organic","GOTS_recycled_organic","")))))))))))))))))),"")</f>
        <v/>
      </c>
      <c r="AE430" t="e" cm="1">
        <f t="array" aca="1" ref="AE430" ca="1">IF($I430="",IF(INDIRECT("$F"&amp;$S430)="","",IF(LEFT(INDIRECT("$F"&amp;$S430),3)="GRS","GRS_RCS_RM",IF((LEFT(INDIRECT("$F"&amp;$S430),3))="RCS","GRS_RCS_RM",IF(INDIRECT("$F"&amp;$S430)="OCS (No Label)","OCS_Conversion_RM",IF(LEFT(INDIRECT("$F"&amp;$S430),3)="OCS","OCS_RM",IF(RIGHT(INDIRECT("$F"&amp;$S430),10)="conversion","GOTS_RM_conversion",IF((LEFT(INDIRECT("$F"&amp;$S430),4))="GOTS","GOTS_RM","Responsible_RM"))))))),"DELETERM")</f>
        <v>#VALUE!</v>
      </c>
      <c r="AF430" t="e" cm="1">
        <f t="array" aca="1" ref="AF430" ca="1">IF($S430="","",INDIRECT("$Z"&amp;$S430))</f>
        <v>#VALUE!</v>
      </c>
      <c r="AG430" t="str">
        <f t="shared" si="106"/>
        <v/>
      </c>
      <c r="AH430" t="str" cm="1">
        <f t="array" aca="1" ref="AH430" ca="1">IFERROR(INDIRECT("$ag"&amp;S430),"")</f>
        <v/>
      </c>
      <c r="AI430" t="e" cm="1">
        <f t="array" aca="1" ref="AI430" ca="1">INDIRECT("O"&amp;S430)</f>
        <v>#VALUE!</v>
      </c>
      <c r="AJ430" t="str">
        <f t="shared" si="107"/>
        <v/>
      </c>
    </row>
    <row r="431" spans="1:36" ht="16.5" customHeight="1">
      <c r="A431" s="130"/>
      <c r="B431" s="136"/>
      <c r="C431" s="137"/>
      <c r="D431" s="146"/>
      <c r="E431" s="146"/>
      <c r="F431" s="137"/>
      <c r="G431" s="147"/>
      <c r="H431" s="147"/>
      <c r="I431" s="147"/>
      <c r="J431" s="147"/>
      <c r="K431" s="38"/>
      <c r="L431" s="144"/>
      <c r="M431" s="144"/>
      <c r="N431" s="61"/>
      <c r="O431" s="314"/>
      <c r="Q431" t="str">
        <f t="shared" si="102"/>
        <v/>
      </c>
      <c r="S431" t="e">
        <f t="shared" ca="1" si="111"/>
        <v>#VALUE!</v>
      </c>
      <c r="T431" t="e">
        <f t="shared" ca="1" si="108"/>
        <v>#VALUE!</v>
      </c>
      <c r="U431">
        <f t="shared" si="112"/>
        <v>360</v>
      </c>
      <c r="V431">
        <v>30.666666666668998</v>
      </c>
      <c r="W431">
        <f t="shared" si="115"/>
        <v>30</v>
      </c>
      <c r="X431" t="str" cm="1">
        <f t="array" aca="1" ref="X431" ca="1">IFERROR(INDEX('PC&amp;PD'!$A$1:$AS$19,ROW('PC&amp;PD'!$A$19),MATCH(INDIRECT(T431),'PC&amp;PD'!$A$1:$AS$1,0)),"")</f>
        <v/>
      </c>
      <c r="Y431" t="str">
        <f>IF(OR($N431="",$N431=0),"",IF($N431=$E$7,'Extracted info for SC'!$J$6,IF($N431=#REF!,'Extracted info for SC'!$J$7,IF($N431=#REF!,'Extracted info for SC'!$J$8,IF($N431=#REF!,'Extracted info for SC'!$J$9,IF($N431=#REF!,'Extracted info for SC'!$J$10,IF($N431=#REF!,'Extracted info for SC'!$J$11,IF($N431=#REF!,'Extracted info for SC'!$J$12,IF($N431=#REF!,'Extracted info for SC'!$J$13,IF($N431=#REF!,'Extracted info for SC'!$J$14,IF($N431=#REF!,'Extracted info for SC'!$J$15,IF($N431=#REF!,'Extracted info for SC'!$J$16,IF($N431=#REF!,'Extracted info for SC'!$J$17,IF($N431=#REF!,'Extracted info for SC'!$J$18,""))))))))))))))</f>
        <v/>
      </c>
      <c r="AA431" t="str">
        <f t="shared" si="103"/>
        <v/>
      </c>
      <c r="AB431" t="str">
        <f t="shared" si="104"/>
        <v/>
      </c>
      <c r="AC431" t="e">
        <f t="shared" ca="1" si="105"/>
        <v>#VALUE!</v>
      </c>
      <c r="AD431" t="str" cm="1">
        <f t="array" aca="1" ref="AD431" ca="1">IFERROR(IF((LEFT(INDIRECT("$F"&amp;$S431),4))="GOTS",IF($G431="Organic","GOTS_Organic_raw",(IF($G431="Responsible","GOTS_Responsible",(IF($G431="No Attribute (Conventional)","GOTS_conventional",(IF($G431="Recycled Pre/Post-Consumer","GOTS_pre_post",(IF($G431="In-Conversion","GOTS_in_conversion",(IF($G431="Sustainably Sourced","Sustainably_sourced",(IF($G431="Recycled pre-consumer organic","GOTS_recycled_organic",""))))))))))))),IF($G431="Organic","Organic",(IF($G431="Responsible","Responsible",(IF($G431="No Attribute (Conventional)","No_Attribute_Conventional",(IF($G431="Recycled Pre/Post-Consumer","Recycled_Pre_Post_Consumer",(IF($G431="In-Conversion","In_Conversion",(IF($G431="Recycled Pre-Consumer","Recycled_Pre_Consumer",(IF($G431="Recycled Post-Consumer","Recycled_Post_Consumer",(IF($G431="Sustainably Sourced","Sustainably_sourced",(IF($G431="Recycled pre-consumer organic","GOTS_recycled_organic","")))))))))))))))))),"")</f>
        <v/>
      </c>
      <c r="AE431" t="e" cm="1">
        <f t="array" aca="1" ref="AE431" ca="1">IF($I431="",IF(INDIRECT("$F"&amp;$S431)="","",IF(LEFT(INDIRECT("$F"&amp;$S431),3)="GRS","GRS_RCS_RM",IF((LEFT(INDIRECT("$F"&amp;$S431),3))="RCS","GRS_RCS_RM",IF(INDIRECT("$F"&amp;$S431)="OCS (No Label)","OCS_Conversion_RM",IF(LEFT(INDIRECT("$F"&amp;$S431),3)="OCS","OCS_RM",IF(RIGHT(INDIRECT("$F"&amp;$S431),10)="conversion","GOTS_RM_conversion",IF((LEFT(INDIRECT("$F"&amp;$S431),4))="GOTS","GOTS_RM","Responsible_RM"))))))),"DELETERM")</f>
        <v>#VALUE!</v>
      </c>
      <c r="AF431" t="e" cm="1">
        <f t="array" aca="1" ref="AF431" ca="1">IF($S431="","",INDIRECT("$Z"&amp;$S431))</f>
        <v>#VALUE!</v>
      </c>
      <c r="AG431" t="str">
        <f t="shared" si="106"/>
        <v/>
      </c>
      <c r="AH431" t="str" cm="1">
        <f t="array" aca="1" ref="AH431" ca="1">IFERROR(INDIRECT("$ag"&amp;S431),"")</f>
        <v/>
      </c>
      <c r="AI431" t="e" cm="1">
        <f t="array" aca="1" ref="AI431" ca="1">INDIRECT("O"&amp;S431)</f>
        <v>#VALUE!</v>
      </c>
      <c r="AJ431" t="str">
        <f t="shared" si="107"/>
        <v/>
      </c>
    </row>
    <row r="432" spans="1:36" ht="16.5" customHeight="1">
      <c r="A432" s="130"/>
      <c r="B432" s="136"/>
      <c r="C432" s="137"/>
      <c r="D432" s="146"/>
      <c r="E432" s="146"/>
      <c r="F432" s="137"/>
      <c r="G432" s="147"/>
      <c r="H432" s="147"/>
      <c r="I432" s="147"/>
      <c r="J432" s="147"/>
      <c r="K432" s="38"/>
      <c r="L432" s="144"/>
      <c r="M432" s="144"/>
      <c r="N432" s="61"/>
      <c r="O432" s="314"/>
      <c r="Q432" t="str">
        <f t="shared" si="102"/>
        <v/>
      </c>
      <c r="S432" t="e">
        <f t="shared" ca="1" si="111"/>
        <v>#VALUE!</v>
      </c>
      <c r="T432" t="e">
        <f t="shared" ca="1" si="108"/>
        <v>#VALUE!</v>
      </c>
      <c r="U432">
        <f t="shared" si="112"/>
        <v>360</v>
      </c>
      <c r="V432">
        <v>30.750000000002402</v>
      </c>
      <c r="W432">
        <f t="shared" si="115"/>
        <v>30</v>
      </c>
      <c r="X432" t="str" cm="1">
        <f t="array" aca="1" ref="X432" ca="1">IFERROR(INDEX('PC&amp;PD'!$A$1:$AS$19,ROW('PC&amp;PD'!$A$19),MATCH(INDIRECT(T432),'PC&amp;PD'!$A$1:$AS$1,0)),"")</f>
        <v/>
      </c>
      <c r="Y432" t="str">
        <f>IF(OR($N432="",$N432=0),"",IF($N432=$E$7,'Extracted info for SC'!$J$6,IF($N432=#REF!,'Extracted info for SC'!$J$7,IF($N432=#REF!,'Extracted info for SC'!$J$8,IF($N432=#REF!,'Extracted info for SC'!$J$9,IF($N432=#REF!,'Extracted info for SC'!$J$10,IF($N432=#REF!,'Extracted info for SC'!$J$11,IF($N432=#REF!,'Extracted info for SC'!$J$12,IF($N432=#REF!,'Extracted info for SC'!$J$13,IF($N432=#REF!,'Extracted info for SC'!$J$14,IF($N432=#REF!,'Extracted info for SC'!$J$15,IF($N432=#REF!,'Extracted info for SC'!$J$16,IF($N432=#REF!,'Extracted info for SC'!$J$17,IF($N432=#REF!,'Extracted info for SC'!$J$18,""))))))))))))))</f>
        <v/>
      </c>
      <c r="AA432" t="str">
        <f t="shared" si="103"/>
        <v/>
      </c>
      <c r="AB432" t="str">
        <f t="shared" si="104"/>
        <v/>
      </c>
      <c r="AC432" t="e">
        <f t="shared" ca="1" si="105"/>
        <v>#VALUE!</v>
      </c>
      <c r="AD432" t="str" cm="1">
        <f t="array" aca="1" ref="AD432" ca="1">IFERROR(IF((LEFT(INDIRECT("$F"&amp;$S432),4))="GOTS",IF($G432="Organic","GOTS_Organic_raw",(IF($G432="Responsible","GOTS_Responsible",(IF($G432="No Attribute (Conventional)","GOTS_conventional",(IF($G432="Recycled Pre/Post-Consumer","GOTS_pre_post",(IF($G432="In-Conversion","GOTS_in_conversion",(IF($G432="Sustainably Sourced","Sustainably_sourced",(IF($G432="Recycled pre-consumer organic","GOTS_recycled_organic",""))))))))))))),IF($G432="Organic","Organic",(IF($G432="Responsible","Responsible",(IF($G432="No Attribute (Conventional)","No_Attribute_Conventional",(IF($G432="Recycled Pre/Post-Consumer","Recycled_Pre_Post_Consumer",(IF($G432="In-Conversion","In_Conversion",(IF($G432="Recycled Pre-Consumer","Recycled_Pre_Consumer",(IF($G432="Recycled Post-Consumer","Recycled_Post_Consumer",(IF($G432="Sustainably Sourced","Sustainably_sourced",(IF($G432="Recycled pre-consumer organic","GOTS_recycled_organic","")))))))))))))))))),"")</f>
        <v/>
      </c>
      <c r="AE432" t="e" cm="1">
        <f t="array" aca="1" ref="AE432" ca="1">IF($I432="",IF(INDIRECT("$F"&amp;$S432)="","",IF(LEFT(INDIRECT("$F"&amp;$S432),3)="GRS","GRS_RCS_RM",IF((LEFT(INDIRECT("$F"&amp;$S432),3))="RCS","GRS_RCS_RM",IF(INDIRECT("$F"&amp;$S432)="OCS (No Label)","OCS_Conversion_RM",IF(LEFT(INDIRECT("$F"&amp;$S432),3)="OCS","OCS_RM",IF(RIGHT(INDIRECT("$F"&amp;$S432),10)="conversion","GOTS_RM_conversion",IF((LEFT(INDIRECT("$F"&amp;$S432),4))="GOTS","GOTS_RM","Responsible_RM"))))))),"DELETERM")</f>
        <v>#VALUE!</v>
      </c>
      <c r="AF432" t="e" cm="1">
        <f t="array" aca="1" ref="AF432" ca="1">IF($S432="","",INDIRECT("$Z"&amp;$S432))</f>
        <v>#VALUE!</v>
      </c>
      <c r="AG432" t="str">
        <f t="shared" si="106"/>
        <v/>
      </c>
      <c r="AH432" t="str" cm="1">
        <f t="array" aca="1" ref="AH432" ca="1">IFERROR(INDIRECT("$ag"&amp;S432),"")</f>
        <v/>
      </c>
      <c r="AI432" t="e" cm="1">
        <f t="array" aca="1" ref="AI432" ca="1">INDIRECT("O"&amp;S432)</f>
        <v>#VALUE!</v>
      </c>
      <c r="AJ432" t="str">
        <f t="shared" si="107"/>
        <v/>
      </c>
    </row>
    <row r="433" spans="1:36" ht="16.5" customHeight="1">
      <c r="A433" s="130"/>
      <c r="B433" s="136"/>
      <c r="C433" s="137"/>
      <c r="D433" s="146"/>
      <c r="E433" s="146"/>
      <c r="F433" s="137"/>
      <c r="G433" s="147"/>
      <c r="H433" s="147"/>
      <c r="I433" s="147"/>
      <c r="J433" s="147"/>
      <c r="K433" s="38"/>
      <c r="L433" s="144"/>
      <c r="M433" s="144"/>
      <c r="N433" s="61"/>
      <c r="O433" s="314"/>
      <c r="Q433" t="str">
        <f t="shared" si="102"/>
        <v/>
      </c>
      <c r="S433" t="e">
        <f t="shared" ca="1" si="111"/>
        <v>#VALUE!</v>
      </c>
      <c r="T433" t="e">
        <f t="shared" ca="1" si="108"/>
        <v>#VALUE!</v>
      </c>
      <c r="U433">
        <f t="shared" si="112"/>
        <v>360</v>
      </c>
      <c r="V433">
        <v>30.833333333335698</v>
      </c>
      <c r="W433">
        <f t="shared" si="115"/>
        <v>30</v>
      </c>
      <c r="X433" t="str" cm="1">
        <f t="array" aca="1" ref="X433" ca="1">IFERROR(INDEX('PC&amp;PD'!$A$1:$AS$19,ROW('PC&amp;PD'!$A$19),MATCH(INDIRECT(T433),'PC&amp;PD'!$A$1:$AS$1,0)),"")</f>
        <v/>
      </c>
      <c r="Y433" t="str">
        <f>IF(OR($N433="",$N433=0),"",IF($N433=$E$7,'Extracted info for SC'!$J$6,IF($N433=#REF!,'Extracted info for SC'!$J$7,IF($N433=#REF!,'Extracted info for SC'!$J$8,IF($N433=#REF!,'Extracted info for SC'!$J$9,IF($N433=#REF!,'Extracted info for SC'!$J$10,IF($N433=#REF!,'Extracted info for SC'!$J$11,IF($N433=#REF!,'Extracted info for SC'!$J$12,IF($N433=#REF!,'Extracted info for SC'!$J$13,IF($N433=#REF!,'Extracted info for SC'!$J$14,IF($N433=#REF!,'Extracted info for SC'!$J$15,IF($N433=#REF!,'Extracted info for SC'!$J$16,IF($N433=#REF!,'Extracted info for SC'!$J$17,IF($N433=#REF!,'Extracted info for SC'!$J$18,""))))))))))))))</f>
        <v/>
      </c>
      <c r="AA433" t="str">
        <f t="shared" si="103"/>
        <v/>
      </c>
      <c r="AB433" t="str">
        <f t="shared" si="104"/>
        <v/>
      </c>
      <c r="AC433" t="e">
        <f t="shared" ca="1" si="105"/>
        <v>#VALUE!</v>
      </c>
      <c r="AD433" t="str" cm="1">
        <f t="array" aca="1" ref="AD433" ca="1">IFERROR(IF((LEFT(INDIRECT("$F"&amp;$S433),4))="GOTS",IF($G433="Organic","GOTS_Organic_raw",(IF($G433="Responsible","GOTS_Responsible",(IF($G433="No Attribute (Conventional)","GOTS_conventional",(IF($G433="Recycled Pre/Post-Consumer","GOTS_pre_post",(IF($G433="In-Conversion","GOTS_in_conversion",(IF($G433="Sustainably Sourced","Sustainably_sourced",(IF($G433="Recycled pre-consumer organic","GOTS_recycled_organic",""))))))))))))),IF($G433="Organic","Organic",(IF($G433="Responsible","Responsible",(IF($G433="No Attribute (Conventional)","No_Attribute_Conventional",(IF($G433="Recycled Pre/Post-Consumer","Recycled_Pre_Post_Consumer",(IF($G433="In-Conversion","In_Conversion",(IF($G433="Recycled Pre-Consumer","Recycled_Pre_Consumer",(IF($G433="Recycled Post-Consumer","Recycled_Post_Consumer",(IF($G433="Sustainably Sourced","Sustainably_sourced",(IF($G433="Recycled pre-consumer organic","GOTS_recycled_organic","")))))))))))))))))),"")</f>
        <v/>
      </c>
      <c r="AE433" t="e" cm="1">
        <f t="array" aca="1" ref="AE433" ca="1">IF($I433="",IF(INDIRECT("$F"&amp;$S433)="","",IF(LEFT(INDIRECT("$F"&amp;$S433),3)="GRS","GRS_RCS_RM",IF((LEFT(INDIRECT("$F"&amp;$S433),3))="RCS","GRS_RCS_RM",IF(INDIRECT("$F"&amp;$S433)="OCS (No Label)","OCS_Conversion_RM",IF(LEFT(INDIRECT("$F"&amp;$S433),3)="OCS","OCS_RM",IF(RIGHT(INDIRECT("$F"&amp;$S433),10)="conversion","GOTS_RM_conversion",IF((LEFT(INDIRECT("$F"&amp;$S433),4))="GOTS","GOTS_RM","Responsible_RM"))))))),"DELETERM")</f>
        <v>#VALUE!</v>
      </c>
      <c r="AF433" t="e" cm="1">
        <f t="array" aca="1" ref="AF433" ca="1">IF($S433="","",INDIRECT("$Z"&amp;$S433))</f>
        <v>#VALUE!</v>
      </c>
      <c r="AG433" t="str">
        <f t="shared" si="106"/>
        <v/>
      </c>
      <c r="AH433" t="str" cm="1">
        <f t="array" aca="1" ref="AH433" ca="1">IFERROR(INDIRECT("$ag"&amp;S433),"")</f>
        <v/>
      </c>
      <c r="AI433" t="e" cm="1">
        <f t="array" aca="1" ref="AI433" ca="1">INDIRECT("O"&amp;S433)</f>
        <v>#VALUE!</v>
      </c>
      <c r="AJ433" t="str">
        <f t="shared" si="107"/>
        <v/>
      </c>
    </row>
    <row r="434" spans="1:36" ht="16.5" customHeight="1" thickBot="1">
      <c r="A434" s="131"/>
      <c r="B434" s="138"/>
      <c r="C434" s="139"/>
      <c r="D434" s="148"/>
      <c r="E434" s="148"/>
      <c r="F434" s="139"/>
      <c r="G434" s="149"/>
      <c r="H434" s="149"/>
      <c r="I434" s="149"/>
      <c r="J434" s="149"/>
      <c r="K434" s="39"/>
      <c r="L434" s="145"/>
      <c r="M434" s="145"/>
      <c r="N434" s="62"/>
      <c r="O434" s="315"/>
      <c r="Q434" t="str">
        <f t="shared" si="102"/>
        <v/>
      </c>
      <c r="S434" t="e">
        <f t="shared" ca="1" si="111"/>
        <v>#VALUE!</v>
      </c>
      <c r="T434" t="e">
        <f t="shared" ca="1" si="108"/>
        <v>#VALUE!</v>
      </c>
      <c r="U434">
        <f t="shared" si="112"/>
        <v>360</v>
      </c>
      <c r="V434">
        <v>30.916666666668998</v>
      </c>
      <c r="W434">
        <f t="shared" si="115"/>
        <v>30</v>
      </c>
      <c r="X434" t="str" cm="1">
        <f t="array" aca="1" ref="X434" ca="1">IFERROR(INDEX('PC&amp;PD'!$A$1:$AS$19,ROW('PC&amp;PD'!$A$19),MATCH(INDIRECT(T434),'PC&amp;PD'!$A$1:$AS$1,0)),"")</f>
        <v/>
      </c>
      <c r="Y434" t="str">
        <f>IF(OR($N434="",$N434=0),"",IF($N434=$E$7,'Extracted info for SC'!$J$6,IF($N434=#REF!,'Extracted info for SC'!$J$7,IF($N434=#REF!,'Extracted info for SC'!$J$8,IF($N434=#REF!,'Extracted info for SC'!$J$9,IF($N434=#REF!,'Extracted info for SC'!$J$10,IF($N434=#REF!,'Extracted info for SC'!$J$11,IF($N434=#REF!,'Extracted info for SC'!$J$12,IF($N434=#REF!,'Extracted info for SC'!$J$13,IF($N434=#REF!,'Extracted info for SC'!$J$14,IF($N434=#REF!,'Extracted info for SC'!$J$15,IF($N434=#REF!,'Extracted info for SC'!$J$16,IF($N434=#REF!,'Extracted info for SC'!$J$17,IF($N434=#REF!,'Extracted info for SC'!$J$18,""))))))))))))))</f>
        <v/>
      </c>
      <c r="AA434" t="str">
        <f t="shared" si="103"/>
        <v/>
      </c>
      <c r="AB434" t="str">
        <f t="shared" si="104"/>
        <v/>
      </c>
      <c r="AC434" t="e">
        <f t="shared" ca="1" si="105"/>
        <v>#VALUE!</v>
      </c>
      <c r="AD434" t="str" cm="1">
        <f t="array" aca="1" ref="AD434" ca="1">IFERROR(IF((LEFT(INDIRECT("$F"&amp;$S434),4))="GOTS",IF($G434="Organic","GOTS_Organic_raw",(IF($G434="Responsible","GOTS_Responsible",(IF($G434="No Attribute (Conventional)","GOTS_conventional",(IF($G434="Recycled Pre/Post-Consumer","GOTS_pre_post",(IF($G434="In-Conversion","GOTS_in_conversion",(IF($G434="Sustainably Sourced","Sustainably_sourced",(IF($G434="Recycled pre-consumer organic","GOTS_recycled_organic",""))))))))))))),IF($G434="Organic","Organic",(IF($G434="Responsible","Responsible",(IF($G434="No Attribute (Conventional)","No_Attribute_Conventional",(IF($G434="Recycled Pre/Post-Consumer","Recycled_Pre_Post_Consumer",(IF($G434="In-Conversion","In_Conversion",(IF($G434="Recycled Pre-Consumer","Recycled_Pre_Consumer",(IF($G434="Recycled Post-Consumer","Recycled_Post_Consumer",(IF($G434="Sustainably Sourced","Sustainably_sourced",(IF($G434="Recycled pre-consumer organic","GOTS_recycled_organic","")))))))))))))))))),"")</f>
        <v/>
      </c>
      <c r="AE434" t="e" cm="1">
        <f t="array" aca="1" ref="AE434" ca="1">IF($I434="",IF(INDIRECT("$F"&amp;$S434)="","",IF(LEFT(INDIRECT("$F"&amp;$S434),3)="GRS","GRS_RCS_RM",IF((LEFT(INDIRECT("$F"&amp;$S434),3))="RCS","GRS_RCS_RM",IF(INDIRECT("$F"&amp;$S434)="OCS (No Label)","OCS_Conversion_RM",IF(LEFT(INDIRECT("$F"&amp;$S434),3)="OCS","OCS_RM",IF(RIGHT(INDIRECT("$F"&amp;$S434),10)="conversion","GOTS_RM_conversion",IF((LEFT(INDIRECT("$F"&amp;$S434),4))="GOTS","GOTS_RM","Responsible_RM"))))))),"DELETERM")</f>
        <v>#VALUE!</v>
      </c>
      <c r="AF434" t="e" cm="1">
        <f t="array" aca="1" ref="AF434" ca="1">IF($S434="","",INDIRECT("$Z"&amp;$S434))</f>
        <v>#VALUE!</v>
      </c>
      <c r="AG434" t="str">
        <f t="shared" si="106"/>
        <v/>
      </c>
      <c r="AH434" t="str" cm="1">
        <f t="array" aca="1" ref="AH434" ca="1">IFERROR(INDIRECT("$ag"&amp;S434),"")</f>
        <v/>
      </c>
      <c r="AI434" t="e" cm="1">
        <f t="array" aca="1" ref="AI434" ca="1">INDIRECT("O"&amp;S434)</f>
        <v>#VALUE!</v>
      </c>
      <c r="AJ434" t="str">
        <f t="shared" si="107"/>
        <v/>
      </c>
    </row>
    <row r="435" spans="1:36" ht="16.5" customHeight="1">
      <c r="A435" s="128" t="str">
        <f>IF(B435="","",COUNTA($B$63:$B435))</f>
        <v/>
      </c>
      <c r="B435" s="132"/>
      <c r="C435" s="133"/>
      <c r="D435" s="140"/>
      <c r="E435" s="140"/>
      <c r="F435" s="133"/>
      <c r="G435" s="141"/>
      <c r="H435" s="141"/>
      <c r="I435" s="141"/>
      <c r="J435" s="141"/>
      <c r="K435" s="37"/>
      <c r="L435" s="142" t="str">
        <f>IF(R435="","",LEFT(R435,LEN(R435)-2))</f>
        <v/>
      </c>
      <c r="M435" s="142"/>
      <c r="N435" s="60"/>
      <c r="O435" s="313"/>
      <c r="Q435" t="str">
        <f t="shared" si="102"/>
        <v/>
      </c>
      <c r="R435" t="str">
        <f t="shared" ref="R435" si="120">CONCATENATE($Q435,Q436,Q437,Q438,Q439,Q440,$Q441,$Q442,$Q443,$Q444,$Q445,$Q446)</f>
        <v/>
      </c>
      <c r="S435" t="e">
        <f t="shared" ca="1" si="111"/>
        <v>#VALUE!</v>
      </c>
      <c r="T435" t="e">
        <f t="shared" ca="1" si="108"/>
        <v>#VALUE!</v>
      </c>
      <c r="U435">
        <f t="shared" si="112"/>
        <v>372</v>
      </c>
      <c r="V435">
        <v>31.000000000002402</v>
      </c>
      <c r="W435">
        <f t="shared" si="115"/>
        <v>31</v>
      </c>
      <c r="X435" t="str" cm="1">
        <f t="array" aca="1" ref="X435" ca="1">IFERROR(INDEX('PC&amp;PD'!$A$1:$AS$19,ROW('PC&amp;PD'!$A$19),MATCH(INDIRECT(T435),'PC&amp;PD'!$A$1:$AS$1,0)),"")</f>
        <v/>
      </c>
      <c r="Y435" t="str">
        <f>IF(OR($N435="",$N435=0),"",IF($N435=$E$7,'Extracted info for SC'!$J$6,IF($N435=#REF!,'Extracted info for SC'!$J$7,IF($N435=#REF!,'Extracted info for SC'!$J$8,IF($N435=#REF!,'Extracted info for SC'!$J$9,IF($N435=#REF!,'Extracted info for SC'!$J$10,IF($N435=#REF!,'Extracted info for SC'!$J$11,IF($N435=#REF!,'Extracted info for SC'!$J$12,IF($N435=#REF!,'Extracted info for SC'!$J$13,IF($N435=#REF!,'Extracted info for SC'!$J$14,IF($N435=#REF!,'Extracted info for SC'!$J$15,IF($N435=#REF!,'Extracted info for SC'!$J$16,IF($N435=#REF!,'Extracted info for SC'!$J$17,IF($N435=#REF!,'Extracted info for SC'!$J$18,""))))))))))))))</f>
        <v/>
      </c>
      <c r="Z435" t="str">
        <f t="shared" ref="Z435" si="121">IFERROR(IF($F435="OCS 100","OCS (OCS 100)",IF($F435="OCS Blended","OCS (OCS Blended)",IF($F435="OCS (No Label)","OCS (No Label)",IF($F435="RCS 100","RCS (RCS 100)",IF($F435="RCS Blended","RCS (RCS Blended)",IF($F435="GRS","GRS (GRS)",IF($F435="GRS (No Label)", "GRS (No Label)",IF($F435="RDS","RDS (RDS)",IF($F435="RWS","RWS (RWS)",IF($F435="RAS","RAS (RAS)",IF($F435="RMS","RMS (RMS)",IF($F435="GOTS Organic","GOTS (Organic)",IF($F435="GOTS Made with organic","GOTS (Made with Organic)",IF($F435="GOTS Organic - in conversion","GOTS (Organic - In Conversion)",IF($F435="GOTS Made with organic - in conversion","GOTS (Made with Organic - In Conversion)",""))))))))))))))),"")</f>
        <v/>
      </c>
      <c r="AA435" t="str">
        <f t="shared" si="103"/>
        <v/>
      </c>
      <c r="AB435" t="str">
        <f t="shared" si="104"/>
        <v/>
      </c>
      <c r="AC435" t="e">
        <f t="shared" ca="1" si="105"/>
        <v>#VALUE!</v>
      </c>
      <c r="AD435" t="str" cm="1">
        <f t="array" aca="1" ref="AD435" ca="1">IFERROR(IF((LEFT(INDIRECT("$F"&amp;$S435),4))="GOTS",IF($G435="Organic","GOTS_Organic_raw",(IF($G435="Responsible","GOTS_Responsible",(IF($G435="No Attribute (Conventional)","GOTS_conventional",(IF($G435="Recycled Pre/Post-Consumer","GOTS_pre_post",(IF($G435="In-Conversion","GOTS_in_conversion",(IF($G435="Sustainably Sourced","Sustainably_sourced",(IF($G435="Recycled pre-consumer organic","GOTS_recycled_organic",""))))))))))))),IF($G435="Organic","Organic",(IF($G435="Responsible","Responsible",(IF($G435="No Attribute (Conventional)","No_Attribute_Conventional",(IF($G435="Recycled Pre/Post-Consumer","Recycled_Pre_Post_Consumer",(IF($G435="In-Conversion","In_Conversion",(IF($G435="Recycled Pre-Consumer","Recycled_Pre_Consumer",(IF($G435="Recycled Post-Consumer","Recycled_Post_Consumer",(IF($G435="Sustainably Sourced","Sustainably_sourced",(IF($G435="Recycled pre-consumer organic","GOTS_recycled_organic","")))))))))))))))))),"")</f>
        <v/>
      </c>
      <c r="AE435" t="e" cm="1">
        <f t="array" aca="1" ref="AE435" ca="1">IF($I435="",IF(INDIRECT("$F"&amp;$S435)="","",IF(LEFT(INDIRECT("$F"&amp;$S435),3)="GRS","GRS_RCS_RM",IF((LEFT(INDIRECT("$F"&amp;$S435),3))="RCS","GRS_RCS_RM",IF(INDIRECT("$F"&amp;$S435)="OCS (No Label)","OCS_Conversion_RM",IF(LEFT(INDIRECT("$F"&amp;$S435),3)="OCS","OCS_RM",IF(RIGHT(INDIRECT("$F"&amp;$S435),10)="conversion","GOTS_RM_conversion",IF((LEFT(INDIRECT("$F"&amp;$S435),4))="GOTS","GOTS_RM","Responsible_RM"))))))),"DELETERM")</f>
        <v>#VALUE!</v>
      </c>
      <c r="AF435" t="e" cm="1">
        <f t="array" aca="1" ref="AF435" ca="1">IF($S435="","",INDIRECT("$Z"&amp;$S435))</f>
        <v>#VALUE!</v>
      </c>
      <c r="AG435" t="str">
        <f t="shared" si="106"/>
        <v/>
      </c>
      <c r="AH435" t="str" cm="1">
        <f t="array" aca="1" ref="AH435" ca="1">IFERROR(INDIRECT("$ag"&amp;S435),"")</f>
        <v/>
      </c>
      <c r="AI435" t="e" cm="1">
        <f t="array" aca="1" ref="AI435" ca="1">INDIRECT("O"&amp;S435)</f>
        <v>#VALUE!</v>
      </c>
      <c r="AJ435" t="str">
        <f t="shared" si="107"/>
        <v/>
      </c>
    </row>
    <row r="436" spans="1:36" ht="16.5" customHeight="1">
      <c r="A436" s="129"/>
      <c r="B436" s="134"/>
      <c r="C436" s="135"/>
      <c r="D436" s="146"/>
      <c r="E436" s="146"/>
      <c r="F436" s="135"/>
      <c r="G436" s="147"/>
      <c r="H436" s="147"/>
      <c r="I436" s="147"/>
      <c r="J436" s="147"/>
      <c r="K436" s="38"/>
      <c r="L436" s="143"/>
      <c r="M436" s="143"/>
      <c r="N436" s="61"/>
      <c r="O436" s="314"/>
      <c r="Q436" t="str">
        <f t="shared" si="102"/>
        <v/>
      </c>
      <c r="S436" t="e">
        <f t="shared" ca="1" si="111"/>
        <v>#VALUE!</v>
      </c>
      <c r="T436" t="e">
        <f t="shared" ca="1" si="108"/>
        <v>#VALUE!</v>
      </c>
      <c r="U436">
        <f t="shared" si="112"/>
        <v>372</v>
      </c>
      <c r="V436">
        <v>31.083333333335698</v>
      </c>
      <c r="W436">
        <f t="shared" si="115"/>
        <v>31</v>
      </c>
      <c r="X436" t="str" cm="1">
        <f t="array" aca="1" ref="X436" ca="1">IFERROR(INDEX('PC&amp;PD'!$A$1:$AS$19,ROW('PC&amp;PD'!$A$19),MATCH(INDIRECT(T436),'PC&amp;PD'!$A$1:$AS$1,0)),"")</f>
        <v/>
      </c>
      <c r="Y436" t="str">
        <f>IF(OR($N436="",$N436=0),"",IF($N436=$E$7,'Extracted info for SC'!$J$6,IF($N436=#REF!,'Extracted info for SC'!$J$7,IF($N436=#REF!,'Extracted info for SC'!$J$8,IF($N436=#REF!,'Extracted info for SC'!$J$9,IF($N436=#REF!,'Extracted info for SC'!$J$10,IF($N436=#REF!,'Extracted info for SC'!$J$11,IF($N436=#REF!,'Extracted info for SC'!$J$12,IF($N436=#REF!,'Extracted info for SC'!$J$13,IF($N436=#REF!,'Extracted info for SC'!$J$14,IF($N436=#REF!,'Extracted info for SC'!$J$15,IF($N436=#REF!,'Extracted info for SC'!$J$16,IF($N436=#REF!,'Extracted info for SC'!$J$17,IF($N436=#REF!,'Extracted info for SC'!$J$18,""))))))))))))))</f>
        <v/>
      </c>
      <c r="AA436" t="str">
        <f t="shared" si="103"/>
        <v/>
      </c>
      <c r="AB436" t="str">
        <f t="shared" si="104"/>
        <v/>
      </c>
      <c r="AC436" t="e">
        <f t="shared" ca="1" si="105"/>
        <v>#VALUE!</v>
      </c>
      <c r="AD436" t="str" cm="1">
        <f t="array" aca="1" ref="AD436" ca="1">IFERROR(IF((LEFT(INDIRECT("$F"&amp;$S436),4))="GOTS",IF($G436="Organic","GOTS_Organic_raw",(IF($G436="Responsible","GOTS_Responsible",(IF($G436="No Attribute (Conventional)","GOTS_conventional",(IF($G436="Recycled Pre/Post-Consumer","GOTS_pre_post",(IF($G436="In-Conversion","GOTS_in_conversion",(IF($G436="Sustainably Sourced","Sustainably_sourced",(IF($G436="Recycled pre-consumer organic","GOTS_recycled_organic",""))))))))))))),IF($G436="Organic","Organic",(IF($G436="Responsible","Responsible",(IF($G436="No Attribute (Conventional)","No_Attribute_Conventional",(IF($G436="Recycled Pre/Post-Consumer","Recycled_Pre_Post_Consumer",(IF($G436="In-Conversion","In_Conversion",(IF($G436="Recycled Pre-Consumer","Recycled_Pre_Consumer",(IF($G436="Recycled Post-Consumer","Recycled_Post_Consumer",(IF($G436="Sustainably Sourced","Sustainably_sourced",(IF($G436="Recycled pre-consumer organic","GOTS_recycled_organic","")))))))))))))))))),"")</f>
        <v/>
      </c>
      <c r="AE436" t="e" cm="1">
        <f t="array" aca="1" ref="AE436" ca="1">IF($I436="",IF(INDIRECT("$F"&amp;$S436)="","",IF(LEFT(INDIRECT("$F"&amp;$S436),3)="GRS","GRS_RCS_RM",IF((LEFT(INDIRECT("$F"&amp;$S436),3))="RCS","GRS_RCS_RM",IF(INDIRECT("$F"&amp;$S436)="OCS (No Label)","OCS_Conversion_RM",IF(LEFT(INDIRECT("$F"&amp;$S436),3)="OCS","OCS_RM",IF(RIGHT(INDIRECT("$F"&amp;$S436),10)="conversion","GOTS_RM_conversion",IF((LEFT(INDIRECT("$F"&amp;$S436),4))="GOTS","GOTS_RM","Responsible_RM"))))))),"DELETERM")</f>
        <v>#VALUE!</v>
      </c>
      <c r="AF436" t="e" cm="1">
        <f t="array" aca="1" ref="AF436" ca="1">IF($S436="","",INDIRECT("$Z"&amp;$S436))</f>
        <v>#VALUE!</v>
      </c>
      <c r="AG436" t="str">
        <f t="shared" si="106"/>
        <v/>
      </c>
      <c r="AH436" t="str" cm="1">
        <f t="array" aca="1" ref="AH436" ca="1">IFERROR(INDIRECT("$ag"&amp;S436),"")</f>
        <v/>
      </c>
      <c r="AI436" t="e" cm="1">
        <f t="array" aca="1" ref="AI436" ca="1">INDIRECT("O"&amp;S436)</f>
        <v>#VALUE!</v>
      </c>
      <c r="AJ436" t="str">
        <f t="shared" si="107"/>
        <v/>
      </c>
    </row>
    <row r="437" spans="1:36" ht="16.5" customHeight="1">
      <c r="A437" s="129"/>
      <c r="B437" s="134"/>
      <c r="C437" s="135"/>
      <c r="D437" s="146"/>
      <c r="E437" s="146"/>
      <c r="F437" s="135"/>
      <c r="G437" s="147"/>
      <c r="H437" s="147"/>
      <c r="I437" s="147"/>
      <c r="J437" s="147"/>
      <c r="K437" s="38"/>
      <c r="L437" s="143"/>
      <c r="M437" s="143"/>
      <c r="N437" s="61"/>
      <c r="O437" s="314"/>
      <c r="Q437" t="str">
        <f t="shared" si="102"/>
        <v/>
      </c>
      <c r="S437" t="e">
        <f t="shared" ca="1" si="111"/>
        <v>#VALUE!</v>
      </c>
      <c r="T437" t="e">
        <f t="shared" ca="1" si="108"/>
        <v>#VALUE!</v>
      </c>
      <c r="U437">
        <f t="shared" si="112"/>
        <v>372</v>
      </c>
      <c r="V437">
        <v>31.166666666669101</v>
      </c>
      <c r="W437">
        <f t="shared" si="115"/>
        <v>31</v>
      </c>
      <c r="X437" t="str" cm="1">
        <f t="array" aca="1" ref="X437" ca="1">IFERROR(INDEX('PC&amp;PD'!$A$1:$AS$19,ROW('PC&amp;PD'!$A$19),MATCH(INDIRECT(T437),'PC&amp;PD'!$A$1:$AS$1,0)),"")</f>
        <v/>
      </c>
      <c r="Y437" t="str">
        <f>IF(OR($N437="",$N437=0),"",IF($N437=$E$7,'Extracted info for SC'!$J$6,IF($N437=#REF!,'Extracted info for SC'!$J$7,IF($N437=#REF!,'Extracted info for SC'!$J$8,IF($N437=#REF!,'Extracted info for SC'!$J$9,IF($N437=#REF!,'Extracted info for SC'!$J$10,IF($N437=#REF!,'Extracted info for SC'!$J$11,IF($N437=#REF!,'Extracted info for SC'!$J$12,IF($N437=#REF!,'Extracted info for SC'!$J$13,IF($N437=#REF!,'Extracted info for SC'!$J$14,IF($N437=#REF!,'Extracted info for SC'!$J$15,IF($N437=#REF!,'Extracted info for SC'!$J$16,IF($N437=#REF!,'Extracted info for SC'!$J$17,IF($N437=#REF!,'Extracted info for SC'!$J$18,""))))))))))))))</f>
        <v/>
      </c>
      <c r="AA437" t="str">
        <f t="shared" si="103"/>
        <v/>
      </c>
      <c r="AB437" t="str">
        <f t="shared" si="104"/>
        <v/>
      </c>
      <c r="AC437" t="e">
        <f t="shared" ca="1" si="105"/>
        <v>#VALUE!</v>
      </c>
      <c r="AD437" t="str" cm="1">
        <f t="array" aca="1" ref="AD437" ca="1">IFERROR(IF((LEFT(INDIRECT("$F"&amp;$S437),4))="GOTS",IF($G437="Organic","GOTS_Organic_raw",(IF($G437="Responsible","GOTS_Responsible",(IF($G437="No Attribute (Conventional)","GOTS_conventional",(IF($G437="Recycled Pre/Post-Consumer","GOTS_pre_post",(IF($G437="In-Conversion","GOTS_in_conversion",(IF($G437="Sustainably Sourced","Sustainably_sourced",(IF($G437="Recycled pre-consumer organic","GOTS_recycled_organic",""))))))))))))),IF($G437="Organic","Organic",(IF($G437="Responsible","Responsible",(IF($G437="No Attribute (Conventional)","No_Attribute_Conventional",(IF($G437="Recycled Pre/Post-Consumer","Recycled_Pre_Post_Consumer",(IF($G437="In-Conversion","In_Conversion",(IF($G437="Recycled Pre-Consumer","Recycled_Pre_Consumer",(IF($G437="Recycled Post-Consumer","Recycled_Post_Consumer",(IF($G437="Sustainably Sourced","Sustainably_sourced",(IF($G437="Recycled pre-consumer organic","GOTS_recycled_organic","")))))))))))))))))),"")</f>
        <v/>
      </c>
      <c r="AE437" t="e" cm="1">
        <f t="array" aca="1" ref="AE437" ca="1">IF($I437="",IF(INDIRECT("$F"&amp;$S437)="","",IF(LEFT(INDIRECT("$F"&amp;$S437),3)="GRS","GRS_RCS_RM",IF((LEFT(INDIRECT("$F"&amp;$S437),3))="RCS","GRS_RCS_RM",IF(INDIRECT("$F"&amp;$S437)="OCS (No Label)","OCS_Conversion_RM",IF(LEFT(INDIRECT("$F"&amp;$S437),3)="OCS","OCS_RM",IF(RIGHT(INDIRECT("$F"&amp;$S437),10)="conversion","GOTS_RM_conversion",IF((LEFT(INDIRECT("$F"&amp;$S437),4))="GOTS","GOTS_RM","Responsible_RM"))))))),"DELETERM")</f>
        <v>#VALUE!</v>
      </c>
      <c r="AF437" t="e" cm="1">
        <f t="array" aca="1" ref="AF437" ca="1">IF($S437="","",INDIRECT("$Z"&amp;$S437))</f>
        <v>#VALUE!</v>
      </c>
      <c r="AG437" t="str">
        <f t="shared" si="106"/>
        <v/>
      </c>
      <c r="AH437" t="str" cm="1">
        <f t="array" aca="1" ref="AH437" ca="1">IFERROR(INDIRECT("$ag"&amp;S437),"")</f>
        <v/>
      </c>
      <c r="AI437" t="e" cm="1">
        <f t="array" aca="1" ref="AI437" ca="1">INDIRECT("O"&amp;S437)</f>
        <v>#VALUE!</v>
      </c>
      <c r="AJ437" t="str">
        <f t="shared" si="107"/>
        <v/>
      </c>
    </row>
    <row r="438" spans="1:36" ht="16.5" customHeight="1">
      <c r="A438" s="129"/>
      <c r="B438" s="134"/>
      <c r="C438" s="135"/>
      <c r="D438" s="146"/>
      <c r="E438" s="146"/>
      <c r="F438" s="135"/>
      <c r="G438" s="147"/>
      <c r="H438" s="147"/>
      <c r="I438" s="147"/>
      <c r="J438" s="147"/>
      <c r="K438" s="38"/>
      <c r="L438" s="143"/>
      <c r="M438" s="143"/>
      <c r="N438" s="61"/>
      <c r="O438" s="314"/>
      <c r="Q438" t="str">
        <f t="shared" si="102"/>
        <v/>
      </c>
      <c r="S438" t="e">
        <f t="shared" ca="1" si="111"/>
        <v>#VALUE!</v>
      </c>
      <c r="T438" t="e">
        <f t="shared" ca="1" si="108"/>
        <v>#VALUE!</v>
      </c>
      <c r="U438">
        <f t="shared" si="112"/>
        <v>372</v>
      </c>
      <c r="V438">
        <v>31.250000000002402</v>
      </c>
      <c r="W438">
        <f t="shared" si="115"/>
        <v>31</v>
      </c>
      <c r="X438" t="str" cm="1">
        <f t="array" aca="1" ref="X438" ca="1">IFERROR(INDEX('PC&amp;PD'!$A$1:$AS$19,ROW('PC&amp;PD'!$A$19),MATCH(INDIRECT(T438),'PC&amp;PD'!$A$1:$AS$1,0)),"")</f>
        <v/>
      </c>
      <c r="Y438" t="str">
        <f>IF(OR($N438="",$N438=0),"",IF($N438=$E$7,'Extracted info for SC'!$J$6,IF($N438=#REF!,'Extracted info for SC'!$J$7,IF($N438=#REF!,'Extracted info for SC'!$J$8,IF($N438=#REF!,'Extracted info for SC'!$J$9,IF($N438=#REF!,'Extracted info for SC'!$J$10,IF($N438=#REF!,'Extracted info for SC'!$J$11,IF($N438=#REF!,'Extracted info for SC'!$J$12,IF($N438=#REF!,'Extracted info for SC'!$J$13,IF($N438=#REF!,'Extracted info for SC'!$J$14,IF($N438=#REF!,'Extracted info for SC'!$J$15,IF($N438=#REF!,'Extracted info for SC'!$J$16,IF($N438=#REF!,'Extracted info for SC'!$J$17,IF($N438=#REF!,'Extracted info for SC'!$J$18,""))))))))))))))</f>
        <v/>
      </c>
      <c r="AA438" t="str">
        <f t="shared" si="103"/>
        <v/>
      </c>
      <c r="AB438" t="str">
        <f t="shared" si="104"/>
        <v/>
      </c>
      <c r="AC438" t="e">
        <f t="shared" ca="1" si="105"/>
        <v>#VALUE!</v>
      </c>
      <c r="AD438" t="str" cm="1">
        <f t="array" aca="1" ref="AD438" ca="1">IFERROR(IF((LEFT(INDIRECT("$F"&amp;$S438),4))="GOTS",IF($G438="Organic","GOTS_Organic_raw",(IF($G438="Responsible","GOTS_Responsible",(IF($G438="No Attribute (Conventional)","GOTS_conventional",(IF($G438="Recycled Pre/Post-Consumer","GOTS_pre_post",(IF($G438="In-Conversion","GOTS_in_conversion",(IF($G438="Sustainably Sourced","Sustainably_sourced",(IF($G438="Recycled pre-consumer organic","GOTS_recycled_organic",""))))))))))))),IF($G438="Organic","Organic",(IF($G438="Responsible","Responsible",(IF($G438="No Attribute (Conventional)","No_Attribute_Conventional",(IF($G438="Recycled Pre/Post-Consumer","Recycled_Pre_Post_Consumer",(IF($G438="In-Conversion","In_Conversion",(IF($G438="Recycled Pre-Consumer","Recycled_Pre_Consumer",(IF($G438="Recycled Post-Consumer","Recycled_Post_Consumer",(IF($G438="Sustainably Sourced","Sustainably_sourced",(IF($G438="Recycled pre-consumer organic","GOTS_recycled_organic","")))))))))))))))))),"")</f>
        <v/>
      </c>
      <c r="AE438" t="e" cm="1">
        <f t="array" aca="1" ref="AE438" ca="1">IF($I438="",IF(INDIRECT("$F"&amp;$S438)="","",IF(LEFT(INDIRECT("$F"&amp;$S438),3)="GRS","GRS_RCS_RM",IF((LEFT(INDIRECT("$F"&amp;$S438),3))="RCS","GRS_RCS_RM",IF(INDIRECT("$F"&amp;$S438)="OCS (No Label)","OCS_Conversion_RM",IF(LEFT(INDIRECT("$F"&amp;$S438),3)="OCS","OCS_RM",IF(RIGHT(INDIRECT("$F"&amp;$S438),10)="conversion","GOTS_RM_conversion",IF((LEFT(INDIRECT("$F"&amp;$S438),4))="GOTS","GOTS_RM","Responsible_RM"))))))),"DELETERM")</f>
        <v>#VALUE!</v>
      </c>
      <c r="AF438" t="e" cm="1">
        <f t="array" aca="1" ref="AF438" ca="1">IF($S438="","",INDIRECT("$Z"&amp;$S438))</f>
        <v>#VALUE!</v>
      </c>
      <c r="AG438" t="str">
        <f t="shared" si="106"/>
        <v/>
      </c>
      <c r="AH438" t="str" cm="1">
        <f t="array" aca="1" ref="AH438" ca="1">IFERROR(INDIRECT("$ag"&amp;S438),"")</f>
        <v/>
      </c>
      <c r="AI438" t="e" cm="1">
        <f t="array" aca="1" ref="AI438" ca="1">INDIRECT("O"&amp;S438)</f>
        <v>#VALUE!</v>
      </c>
      <c r="AJ438" t="str">
        <f t="shared" si="107"/>
        <v/>
      </c>
    </row>
    <row r="439" spans="1:36" ht="16.5" customHeight="1">
      <c r="A439" s="129"/>
      <c r="B439" s="134"/>
      <c r="C439" s="135"/>
      <c r="D439" s="146"/>
      <c r="E439" s="146"/>
      <c r="F439" s="135"/>
      <c r="G439" s="147"/>
      <c r="H439" s="147"/>
      <c r="I439" s="147"/>
      <c r="J439" s="147"/>
      <c r="K439" s="38"/>
      <c r="L439" s="143"/>
      <c r="M439" s="143"/>
      <c r="N439" s="61"/>
      <c r="O439" s="314"/>
      <c r="Q439" t="str">
        <f t="shared" si="102"/>
        <v/>
      </c>
      <c r="S439" t="e">
        <f t="shared" ca="1" si="111"/>
        <v>#VALUE!</v>
      </c>
      <c r="T439" t="e">
        <f t="shared" ca="1" si="108"/>
        <v>#VALUE!</v>
      </c>
      <c r="U439">
        <f t="shared" si="112"/>
        <v>372</v>
      </c>
      <c r="V439">
        <v>31.333333333335698</v>
      </c>
      <c r="W439">
        <f t="shared" si="115"/>
        <v>31</v>
      </c>
      <c r="X439" t="str" cm="1">
        <f t="array" aca="1" ref="X439" ca="1">IFERROR(INDEX('PC&amp;PD'!$A$1:$AS$19,ROW('PC&amp;PD'!$A$19),MATCH(INDIRECT(T439),'PC&amp;PD'!$A$1:$AS$1,0)),"")</f>
        <v/>
      </c>
      <c r="Y439" t="str">
        <f>IF(OR($N439="",$N439=0),"",IF($N439=$E$7,'Extracted info for SC'!$J$6,IF($N439=#REF!,'Extracted info for SC'!$J$7,IF($N439=#REF!,'Extracted info for SC'!$J$8,IF($N439=#REF!,'Extracted info for SC'!$J$9,IF($N439=#REF!,'Extracted info for SC'!$J$10,IF($N439=#REF!,'Extracted info for SC'!$J$11,IF($N439=#REF!,'Extracted info for SC'!$J$12,IF($N439=#REF!,'Extracted info for SC'!$J$13,IF($N439=#REF!,'Extracted info for SC'!$J$14,IF($N439=#REF!,'Extracted info for SC'!$J$15,IF($N439=#REF!,'Extracted info for SC'!$J$16,IF($N439=#REF!,'Extracted info for SC'!$J$17,IF($N439=#REF!,'Extracted info for SC'!$J$18,""))))))))))))))</f>
        <v/>
      </c>
      <c r="AA439" t="str">
        <f t="shared" si="103"/>
        <v/>
      </c>
      <c r="AB439" t="str">
        <f t="shared" si="104"/>
        <v/>
      </c>
      <c r="AC439" t="e">
        <f t="shared" ca="1" si="105"/>
        <v>#VALUE!</v>
      </c>
      <c r="AD439" t="str" cm="1">
        <f t="array" aca="1" ref="AD439" ca="1">IFERROR(IF((LEFT(INDIRECT("$F"&amp;$S439),4))="GOTS",IF($G439="Organic","GOTS_Organic_raw",(IF($G439="Responsible","GOTS_Responsible",(IF($G439="No Attribute (Conventional)","GOTS_conventional",(IF($G439="Recycled Pre/Post-Consumer","GOTS_pre_post",(IF($G439="In-Conversion","GOTS_in_conversion",(IF($G439="Sustainably Sourced","Sustainably_sourced",(IF($G439="Recycled pre-consumer organic","GOTS_recycled_organic",""))))))))))))),IF($G439="Organic","Organic",(IF($G439="Responsible","Responsible",(IF($G439="No Attribute (Conventional)","No_Attribute_Conventional",(IF($G439="Recycled Pre/Post-Consumer","Recycled_Pre_Post_Consumer",(IF($G439="In-Conversion","In_Conversion",(IF($G439="Recycled Pre-Consumer","Recycled_Pre_Consumer",(IF($G439="Recycled Post-Consumer","Recycled_Post_Consumer",(IF($G439="Sustainably Sourced","Sustainably_sourced",(IF($G439="Recycled pre-consumer organic","GOTS_recycled_organic","")))))))))))))))))),"")</f>
        <v/>
      </c>
      <c r="AE439" t="e" cm="1">
        <f t="array" aca="1" ref="AE439" ca="1">IF($I439="",IF(INDIRECT("$F"&amp;$S439)="","",IF(LEFT(INDIRECT("$F"&amp;$S439),3)="GRS","GRS_RCS_RM",IF((LEFT(INDIRECT("$F"&amp;$S439),3))="RCS","GRS_RCS_RM",IF(INDIRECT("$F"&amp;$S439)="OCS (No Label)","OCS_Conversion_RM",IF(LEFT(INDIRECT("$F"&amp;$S439),3)="OCS","OCS_RM",IF(RIGHT(INDIRECT("$F"&amp;$S439),10)="conversion","GOTS_RM_conversion",IF((LEFT(INDIRECT("$F"&amp;$S439),4))="GOTS","GOTS_RM","Responsible_RM"))))))),"DELETERM")</f>
        <v>#VALUE!</v>
      </c>
      <c r="AF439" t="e" cm="1">
        <f t="array" aca="1" ref="AF439" ca="1">IF($S439="","",INDIRECT("$Z"&amp;$S439))</f>
        <v>#VALUE!</v>
      </c>
      <c r="AG439" t="str">
        <f t="shared" si="106"/>
        <v/>
      </c>
      <c r="AH439" t="str" cm="1">
        <f t="array" aca="1" ref="AH439" ca="1">IFERROR(INDIRECT("$ag"&amp;S439),"")</f>
        <v/>
      </c>
      <c r="AI439" t="e" cm="1">
        <f t="array" aca="1" ref="AI439" ca="1">INDIRECT("O"&amp;S439)</f>
        <v>#VALUE!</v>
      </c>
      <c r="AJ439" t="str">
        <f t="shared" si="107"/>
        <v/>
      </c>
    </row>
    <row r="440" spans="1:36" ht="16.5" customHeight="1">
      <c r="A440" s="129"/>
      <c r="B440" s="134"/>
      <c r="C440" s="135"/>
      <c r="D440" s="146"/>
      <c r="E440" s="146"/>
      <c r="F440" s="135"/>
      <c r="G440" s="147"/>
      <c r="H440" s="147"/>
      <c r="I440" s="147"/>
      <c r="J440" s="147"/>
      <c r="K440" s="38"/>
      <c r="L440" s="143"/>
      <c r="M440" s="143"/>
      <c r="N440" s="61"/>
      <c r="O440" s="314"/>
      <c r="Q440" t="str">
        <f t="shared" si="102"/>
        <v/>
      </c>
      <c r="S440" t="e">
        <f t="shared" ca="1" si="111"/>
        <v>#VALUE!</v>
      </c>
      <c r="T440" t="e">
        <f t="shared" ca="1" si="108"/>
        <v>#VALUE!</v>
      </c>
      <c r="U440">
        <f t="shared" si="112"/>
        <v>372</v>
      </c>
      <c r="V440">
        <v>31.416666666669101</v>
      </c>
      <c r="W440">
        <f t="shared" si="115"/>
        <v>31</v>
      </c>
      <c r="X440" t="str" cm="1">
        <f t="array" aca="1" ref="X440" ca="1">IFERROR(INDEX('PC&amp;PD'!$A$1:$AS$19,ROW('PC&amp;PD'!$A$19),MATCH(INDIRECT(T440),'PC&amp;PD'!$A$1:$AS$1,0)),"")</f>
        <v/>
      </c>
      <c r="Y440" t="str">
        <f>IF(OR($N440="",$N440=0),"",IF($N440=$E$7,'Extracted info for SC'!$J$6,IF($N440=#REF!,'Extracted info for SC'!$J$7,IF($N440=#REF!,'Extracted info for SC'!$J$8,IF($N440=#REF!,'Extracted info for SC'!$J$9,IF($N440=#REF!,'Extracted info for SC'!$J$10,IF($N440=#REF!,'Extracted info for SC'!$J$11,IF($N440=#REF!,'Extracted info for SC'!$J$12,IF($N440=#REF!,'Extracted info for SC'!$J$13,IF($N440=#REF!,'Extracted info for SC'!$J$14,IF($N440=#REF!,'Extracted info for SC'!$J$15,IF($N440=#REF!,'Extracted info for SC'!$J$16,IF($N440=#REF!,'Extracted info for SC'!$J$17,IF($N440=#REF!,'Extracted info for SC'!$J$18,""))))))))))))))</f>
        <v/>
      </c>
      <c r="AA440" t="str">
        <f t="shared" si="103"/>
        <v/>
      </c>
      <c r="AB440" t="str">
        <f t="shared" si="104"/>
        <v/>
      </c>
      <c r="AC440" t="e">
        <f t="shared" ca="1" si="105"/>
        <v>#VALUE!</v>
      </c>
      <c r="AD440" t="str" cm="1">
        <f t="array" aca="1" ref="AD440" ca="1">IFERROR(IF((LEFT(INDIRECT("$F"&amp;$S440),4))="GOTS",IF($G440="Organic","GOTS_Organic_raw",(IF($G440="Responsible","GOTS_Responsible",(IF($G440="No Attribute (Conventional)","GOTS_conventional",(IF($G440="Recycled Pre/Post-Consumer","GOTS_pre_post",(IF($G440="In-Conversion","GOTS_in_conversion",(IF($G440="Sustainably Sourced","Sustainably_sourced",(IF($G440="Recycled pre-consumer organic","GOTS_recycled_organic",""))))))))))))),IF($G440="Organic","Organic",(IF($G440="Responsible","Responsible",(IF($G440="No Attribute (Conventional)","No_Attribute_Conventional",(IF($G440="Recycled Pre/Post-Consumer","Recycled_Pre_Post_Consumer",(IF($G440="In-Conversion","In_Conversion",(IF($G440="Recycled Pre-Consumer","Recycled_Pre_Consumer",(IF($G440="Recycled Post-Consumer","Recycled_Post_Consumer",(IF($G440="Sustainably Sourced","Sustainably_sourced",(IF($G440="Recycled pre-consumer organic","GOTS_recycled_organic","")))))))))))))))))),"")</f>
        <v/>
      </c>
      <c r="AE440" t="e" cm="1">
        <f t="array" aca="1" ref="AE440" ca="1">IF($I440="",IF(INDIRECT("$F"&amp;$S440)="","",IF(LEFT(INDIRECT("$F"&amp;$S440),3)="GRS","GRS_RCS_RM",IF((LEFT(INDIRECT("$F"&amp;$S440),3))="RCS","GRS_RCS_RM",IF(INDIRECT("$F"&amp;$S440)="OCS (No Label)","OCS_Conversion_RM",IF(LEFT(INDIRECT("$F"&amp;$S440),3)="OCS","OCS_RM",IF(RIGHT(INDIRECT("$F"&amp;$S440),10)="conversion","GOTS_RM_conversion",IF((LEFT(INDIRECT("$F"&amp;$S440),4))="GOTS","GOTS_RM","Responsible_RM"))))))),"DELETERM")</f>
        <v>#VALUE!</v>
      </c>
      <c r="AF440" t="e" cm="1">
        <f t="array" aca="1" ref="AF440" ca="1">IF($S440="","",INDIRECT("$Z"&amp;$S440))</f>
        <v>#VALUE!</v>
      </c>
      <c r="AG440" t="str">
        <f t="shared" si="106"/>
        <v/>
      </c>
      <c r="AH440" t="str" cm="1">
        <f t="array" aca="1" ref="AH440" ca="1">IFERROR(INDIRECT("$ag"&amp;S440),"")</f>
        <v/>
      </c>
      <c r="AI440" t="e" cm="1">
        <f t="array" aca="1" ref="AI440" ca="1">INDIRECT("O"&amp;S440)</f>
        <v>#VALUE!</v>
      </c>
      <c r="AJ440" t="str">
        <f t="shared" si="107"/>
        <v/>
      </c>
    </row>
    <row r="441" spans="1:36" ht="16.5" customHeight="1">
      <c r="A441" s="130"/>
      <c r="B441" s="136"/>
      <c r="C441" s="137"/>
      <c r="D441" s="146"/>
      <c r="E441" s="146"/>
      <c r="F441" s="137"/>
      <c r="G441" s="147"/>
      <c r="H441" s="147"/>
      <c r="I441" s="147"/>
      <c r="J441" s="147"/>
      <c r="K441" s="38"/>
      <c r="L441" s="144"/>
      <c r="M441" s="144"/>
      <c r="N441" s="61"/>
      <c r="O441" s="314"/>
      <c r="Q441" t="str">
        <f t="shared" si="102"/>
        <v/>
      </c>
      <c r="S441" t="e">
        <f t="shared" ca="1" si="111"/>
        <v>#VALUE!</v>
      </c>
      <c r="T441" t="e">
        <f t="shared" ca="1" si="108"/>
        <v>#VALUE!</v>
      </c>
      <c r="U441">
        <f t="shared" si="112"/>
        <v>372</v>
      </c>
      <c r="V441">
        <v>31.500000000002402</v>
      </c>
      <c r="W441">
        <f t="shared" si="115"/>
        <v>31</v>
      </c>
      <c r="X441" t="str" cm="1">
        <f t="array" aca="1" ref="X441" ca="1">IFERROR(INDEX('PC&amp;PD'!$A$1:$AS$19,ROW('PC&amp;PD'!$A$19),MATCH(INDIRECT(T441),'PC&amp;PD'!$A$1:$AS$1,0)),"")</f>
        <v/>
      </c>
      <c r="Y441" t="str">
        <f>IF(OR($N441="",$N441=0),"",IF($N441=$E$7,'Extracted info for SC'!$J$6,IF($N441=#REF!,'Extracted info for SC'!$J$7,IF($N441=#REF!,'Extracted info for SC'!$J$8,IF($N441=#REF!,'Extracted info for SC'!$J$9,IF($N441=#REF!,'Extracted info for SC'!$J$10,IF($N441=#REF!,'Extracted info for SC'!$J$11,IF($N441=#REF!,'Extracted info for SC'!$J$12,IF($N441=#REF!,'Extracted info for SC'!$J$13,IF($N441=#REF!,'Extracted info for SC'!$J$14,IF($N441=#REF!,'Extracted info for SC'!$J$15,IF($N441=#REF!,'Extracted info for SC'!$J$16,IF($N441=#REF!,'Extracted info for SC'!$J$17,IF($N441=#REF!,'Extracted info for SC'!$J$18,""))))))))))))))</f>
        <v/>
      </c>
      <c r="AA441" t="str">
        <f t="shared" si="103"/>
        <v/>
      </c>
      <c r="AB441" t="str">
        <f t="shared" si="104"/>
        <v/>
      </c>
      <c r="AC441" t="e">
        <f t="shared" ca="1" si="105"/>
        <v>#VALUE!</v>
      </c>
      <c r="AD441" t="str" cm="1">
        <f t="array" aca="1" ref="AD441" ca="1">IFERROR(IF((LEFT(INDIRECT("$F"&amp;$S441),4))="GOTS",IF($G441="Organic","GOTS_Organic_raw",(IF($G441="Responsible","GOTS_Responsible",(IF($G441="No Attribute (Conventional)","GOTS_conventional",(IF($G441="Recycled Pre/Post-Consumer","GOTS_pre_post",(IF($G441="In-Conversion","GOTS_in_conversion",(IF($G441="Sustainably Sourced","Sustainably_sourced",(IF($G441="Recycled pre-consumer organic","GOTS_recycled_organic",""))))))))))))),IF($G441="Organic","Organic",(IF($G441="Responsible","Responsible",(IF($G441="No Attribute (Conventional)","No_Attribute_Conventional",(IF($G441="Recycled Pre/Post-Consumer","Recycled_Pre_Post_Consumer",(IF($G441="In-Conversion","In_Conversion",(IF($G441="Recycled Pre-Consumer","Recycled_Pre_Consumer",(IF($G441="Recycled Post-Consumer","Recycled_Post_Consumer",(IF($G441="Sustainably Sourced","Sustainably_sourced",(IF($G441="Recycled pre-consumer organic","GOTS_recycled_organic","")))))))))))))))))),"")</f>
        <v/>
      </c>
      <c r="AE441" t="e" cm="1">
        <f t="array" aca="1" ref="AE441" ca="1">IF($I441="",IF(INDIRECT("$F"&amp;$S441)="","",IF(LEFT(INDIRECT("$F"&amp;$S441),3)="GRS","GRS_RCS_RM",IF((LEFT(INDIRECT("$F"&amp;$S441),3))="RCS","GRS_RCS_RM",IF(INDIRECT("$F"&amp;$S441)="OCS (No Label)","OCS_Conversion_RM",IF(LEFT(INDIRECT("$F"&amp;$S441),3)="OCS","OCS_RM",IF(RIGHT(INDIRECT("$F"&amp;$S441),10)="conversion","GOTS_RM_conversion",IF((LEFT(INDIRECT("$F"&amp;$S441),4))="GOTS","GOTS_RM","Responsible_RM"))))))),"DELETERM")</f>
        <v>#VALUE!</v>
      </c>
      <c r="AF441" t="e" cm="1">
        <f t="array" aca="1" ref="AF441" ca="1">IF($S441="","",INDIRECT("$Z"&amp;$S441))</f>
        <v>#VALUE!</v>
      </c>
      <c r="AG441" t="str">
        <f t="shared" si="106"/>
        <v/>
      </c>
      <c r="AH441" t="str" cm="1">
        <f t="array" aca="1" ref="AH441" ca="1">IFERROR(INDIRECT("$ag"&amp;S441),"")</f>
        <v/>
      </c>
      <c r="AI441" t="e" cm="1">
        <f t="array" aca="1" ref="AI441" ca="1">INDIRECT("O"&amp;S441)</f>
        <v>#VALUE!</v>
      </c>
      <c r="AJ441" t="str">
        <f t="shared" si="107"/>
        <v/>
      </c>
    </row>
    <row r="442" spans="1:36" ht="16.5" customHeight="1">
      <c r="A442" s="130"/>
      <c r="B442" s="136"/>
      <c r="C442" s="137"/>
      <c r="D442" s="146"/>
      <c r="E442" s="146"/>
      <c r="F442" s="137"/>
      <c r="G442" s="147"/>
      <c r="H442" s="147"/>
      <c r="I442" s="147"/>
      <c r="J442" s="147"/>
      <c r="K442" s="38"/>
      <c r="L442" s="144"/>
      <c r="M442" s="144"/>
      <c r="N442" s="61"/>
      <c r="O442" s="314"/>
      <c r="Q442" t="str">
        <f t="shared" si="102"/>
        <v/>
      </c>
      <c r="S442" t="e">
        <f t="shared" ca="1" si="111"/>
        <v>#VALUE!</v>
      </c>
      <c r="T442" t="e">
        <f t="shared" ca="1" si="108"/>
        <v>#VALUE!</v>
      </c>
      <c r="U442">
        <f t="shared" si="112"/>
        <v>372</v>
      </c>
      <c r="V442">
        <v>31.583333333335801</v>
      </c>
      <c r="W442">
        <f t="shared" si="115"/>
        <v>31</v>
      </c>
      <c r="X442" t="str" cm="1">
        <f t="array" aca="1" ref="X442" ca="1">IFERROR(INDEX('PC&amp;PD'!$A$1:$AS$19,ROW('PC&amp;PD'!$A$19),MATCH(INDIRECT(T442),'PC&amp;PD'!$A$1:$AS$1,0)),"")</f>
        <v/>
      </c>
      <c r="Y442" t="str">
        <f>IF(OR($N442="",$N442=0),"",IF($N442=$E$7,'Extracted info for SC'!$J$6,IF($N442=#REF!,'Extracted info for SC'!$J$7,IF($N442=#REF!,'Extracted info for SC'!$J$8,IF($N442=#REF!,'Extracted info for SC'!$J$9,IF($N442=#REF!,'Extracted info for SC'!$J$10,IF($N442=#REF!,'Extracted info for SC'!$J$11,IF($N442=#REF!,'Extracted info for SC'!$J$12,IF($N442=#REF!,'Extracted info for SC'!$J$13,IF($N442=#REF!,'Extracted info for SC'!$J$14,IF($N442=#REF!,'Extracted info for SC'!$J$15,IF($N442=#REF!,'Extracted info for SC'!$J$16,IF($N442=#REF!,'Extracted info for SC'!$J$17,IF($N442=#REF!,'Extracted info for SC'!$J$18,""))))))))))))))</f>
        <v/>
      </c>
      <c r="AA442" t="str">
        <f t="shared" si="103"/>
        <v/>
      </c>
      <c r="AB442" t="str">
        <f t="shared" si="104"/>
        <v/>
      </c>
      <c r="AC442" t="e">
        <f t="shared" ca="1" si="105"/>
        <v>#VALUE!</v>
      </c>
      <c r="AD442" t="str" cm="1">
        <f t="array" aca="1" ref="AD442" ca="1">IFERROR(IF((LEFT(INDIRECT("$F"&amp;$S442),4))="GOTS",IF($G442="Organic","GOTS_Organic_raw",(IF($G442="Responsible","GOTS_Responsible",(IF($G442="No Attribute (Conventional)","GOTS_conventional",(IF($G442="Recycled Pre/Post-Consumer","GOTS_pre_post",(IF($G442="In-Conversion","GOTS_in_conversion",(IF($G442="Sustainably Sourced","Sustainably_sourced",(IF($G442="Recycled pre-consumer organic","GOTS_recycled_organic",""))))))))))))),IF($G442="Organic","Organic",(IF($G442="Responsible","Responsible",(IF($G442="No Attribute (Conventional)","No_Attribute_Conventional",(IF($G442="Recycled Pre/Post-Consumer","Recycled_Pre_Post_Consumer",(IF($G442="In-Conversion","In_Conversion",(IF($G442="Recycled Pre-Consumer","Recycled_Pre_Consumer",(IF($G442="Recycled Post-Consumer","Recycled_Post_Consumer",(IF($G442="Sustainably Sourced","Sustainably_sourced",(IF($G442="Recycled pre-consumer organic","GOTS_recycled_organic","")))))))))))))))))),"")</f>
        <v/>
      </c>
      <c r="AE442" t="e" cm="1">
        <f t="array" aca="1" ref="AE442" ca="1">IF($I442="",IF(INDIRECT("$F"&amp;$S442)="","",IF(LEFT(INDIRECT("$F"&amp;$S442),3)="GRS","GRS_RCS_RM",IF((LEFT(INDIRECT("$F"&amp;$S442),3))="RCS","GRS_RCS_RM",IF(INDIRECT("$F"&amp;$S442)="OCS (No Label)","OCS_Conversion_RM",IF(LEFT(INDIRECT("$F"&amp;$S442),3)="OCS","OCS_RM",IF(RIGHT(INDIRECT("$F"&amp;$S442),10)="conversion","GOTS_RM_conversion",IF((LEFT(INDIRECT("$F"&amp;$S442),4))="GOTS","GOTS_RM","Responsible_RM"))))))),"DELETERM")</f>
        <v>#VALUE!</v>
      </c>
      <c r="AF442" t="e" cm="1">
        <f t="array" aca="1" ref="AF442" ca="1">IF($S442="","",INDIRECT("$Z"&amp;$S442))</f>
        <v>#VALUE!</v>
      </c>
      <c r="AG442" t="str">
        <f t="shared" si="106"/>
        <v/>
      </c>
      <c r="AH442" t="str" cm="1">
        <f t="array" aca="1" ref="AH442" ca="1">IFERROR(INDIRECT("$ag"&amp;S442),"")</f>
        <v/>
      </c>
      <c r="AI442" t="e" cm="1">
        <f t="array" aca="1" ref="AI442" ca="1">INDIRECT("O"&amp;S442)</f>
        <v>#VALUE!</v>
      </c>
      <c r="AJ442" t="str">
        <f t="shared" si="107"/>
        <v/>
      </c>
    </row>
    <row r="443" spans="1:36" ht="16.5" customHeight="1">
      <c r="A443" s="130"/>
      <c r="B443" s="136"/>
      <c r="C443" s="137"/>
      <c r="D443" s="146"/>
      <c r="E443" s="146"/>
      <c r="F443" s="137"/>
      <c r="G443" s="147"/>
      <c r="H443" s="147"/>
      <c r="I443" s="147"/>
      <c r="J443" s="147"/>
      <c r="K443" s="38"/>
      <c r="L443" s="144"/>
      <c r="M443" s="144"/>
      <c r="N443" s="61"/>
      <c r="O443" s="314"/>
      <c r="Q443" t="str">
        <f t="shared" si="102"/>
        <v/>
      </c>
      <c r="S443" t="e">
        <f t="shared" ca="1" si="111"/>
        <v>#VALUE!</v>
      </c>
      <c r="T443" t="e">
        <f t="shared" ca="1" si="108"/>
        <v>#VALUE!</v>
      </c>
      <c r="U443">
        <f t="shared" si="112"/>
        <v>372</v>
      </c>
      <c r="V443">
        <v>31.666666666669101</v>
      </c>
      <c r="W443">
        <f t="shared" si="115"/>
        <v>31</v>
      </c>
      <c r="X443" t="str" cm="1">
        <f t="array" aca="1" ref="X443" ca="1">IFERROR(INDEX('PC&amp;PD'!$A$1:$AS$19,ROW('PC&amp;PD'!$A$19),MATCH(INDIRECT(T443),'PC&amp;PD'!$A$1:$AS$1,0)),"")</f>
        <v/>
      </c>
      <c r="Y443" t="str">
        <f>IF(OR($N443="",$N443=0),"",IF($N443=$E$7,'Extracted info for SC'!$J$6,IF($N443=#REF!,'Extracted info for SC'!$J$7,IF($N443=#REF!,'Extracted info for SC'!$J$8,IF($N443=#REF!,'Extracted info for SC'!$J$9,IF($N443=#REF!,'Extracted info for SC'!$J$10,IF($N443=#REF!,'Extracted info for SC'!$J$11,IF($N443=#REF!,'Extracted info for SC'!$J$12,IF($N443=#REF!,'Extracted info for SC'!$J$13,IF($N443=#REF!,'Extracted info for SC'!$J$14,IF($N443=#REF!,'Extracted info for SC'!$J$15,IF($N443=#REF!,'Extracted info for SC'!$J$16,IF($N443=#REF!,'Extracted info for SC'!$J$17,IF($N443=#REF!,'Extracted info for SC'!$J$18,""))))))))))))))</f>
        <v/>
      </c>
      <c r="AA443" t="str">
        <f t="shared" si="103"/>
        <v/>
      </c>
      <c r="AB443" t="str">
        <f t="shared" si="104"/>
        <v/>
      </c>
      <c r="AC443" t="e">
        <f t="shared" ca="1" si="105"/>
        <v>#VALUE!</v>
      </c>
      <c r="AD443" t="str" cm="1">
        <f t="array" aca="1" ref="AD443" ca="1">IFERROR(IF((LEFT(INDIRECT("$F"&amp;$S443),4))="GOTS",IF($G443="Organic","GOTS_Organic_raw",(IF($G443="Responsible","GOTS_Responsible",(IF($G443="No Attribute (Conventional)","GOTS_conventional",(IF($G443="Recycled Pre/Post-Consumer","GOTS_pre_post",(IF($G443="In-Conversion","GOTS_in_conversion",(IF($G443="Sustainably Sourced","Sustainably_sourced",(IF($G443="Recycled pre-consumer organic","GOTS_recycled_organic",""))))))))))))),IF($G443="Organic","Organic",(IF($G443="Responsible","Responsible",(IF($G443="No Attribute (Conventional)","No_Attribute_Conventional",(IF($G443="Recycled Pre/Post-Consumer","Recycled_Pre_Post_Consumer",(IF($G443="In-Conversion","In_Conversion",(IF($G443="Recycled Pre-Consumer","Recycled_Pre_Consumer",(IF($G443="Recycled Post-Consumer","Recycled_Post_Consumer",(IF($G443="Sustainably Sourced","Sustainably_sourced",(IF($G443="Recycled pre-consumer organic","GOTS_recycled_organic","")))))))))))))))))),"")</f>
        <v/>
      </c>
      <c r="AE443" t="e" cm="1">
        <f t="array" aca="1" ref="AE443" ca="1">IF($I443="",IF(INDIRECT("$F"&amp;$S443)="","",IF(LEFT(INDIRECT("$F"&amp;$S443),3)="GRS","GRS_RCS_RM",IF((LEFT(INDIRECT("$F"&amp;$S443),3))="RCS","GRS_RCS_RM",IF(INDIRECT("$F"&amp;$S443)="OCS (No Label)","OCS_Conversion_RM",IF(LEFT(INDIRECT("$F"&amp;$S443),3)="OCS","OCS_RM",IF(RIGHT(INDIRECT("$F"&amp;$S443),10)="conversion","GOTS_RM_conversion",IF((LEFT(INDIRECT("$F"&amp;$S443),4))="GOTS","GOTS_RM","Responsible_RM"))))))),"DELETERM")</f>
        <v>#VALUE!</v>
      </c>
      <c r="AF443" t="e" cm="1">
        <f t="array" aca="1" ref="AF443" ca="1">IF($S443="","",INDIRECT("$Z"&amp;$S443))</f>
        <v>#VALUE!</v>
      </c>
      <c r="AG443" t="str">
        <f t="shared" si="106"/>
        <v/>
      </c>
      <c r="AH443" t="str" cm="1">
        <f t="array" aca="1" ref="AH443" ca="1">IFERROR(INDIRECT("$ag"&amp;S443),"")</f>
        <v/>
      </c>
      <c r="AI443" t="e" cm="1">
        <f t="array" aca="1" ref="AI443" ca="1">INDIRECT("O"&amp;S443)</f>
        <v>#VALUE!</v>
      </c>
      <c r="AJ443" t="str">
        <f t="shared" si="107"/>
        <v/>
      </c>
    </row>
    <row r="444" spans="1:36" ht="16.5" customHeight="1">
      <c r="A444" s="130"/>
      <c r="B444" s="136"/>
      <c r="C444" s="137"/>
      <c r="D444" s="146"/>
      <c r="E444" s="146"/>
      <c r="F444" s="137"/>
      <c r="G444" s="147"/>
      <c r="H444" s="147"/>
      <c r="I444" s="147"/>
      <c r="J444" s="147"/>
      <c r="K444" s="38"/>
      <c r="L444" s="144"/>
      <c r="M444" s="144"/>
      <c r="N444" s="61"/>
      <c r="O444" s="314"/>
      <c r="Q444" t="str">
        <f t="shared" si="102"/>
        <v/>
      </c>
      <c r="S444" t="e">
        <f t="shared" ca="1" si="111"/>
        <v>#VALUE!</v>
      </c>
      <c r="T444" t="e">
        <f t="shared" ca="1" si="108"/>
        <v>#VALUE!</v>
      </c>
      <c r="U444">
        <f t="shared" si="112"/>
        <v>372</v>
      </c>
      <c r="V444">
        <v>31.750000000002402</v>
      </c>
      <c r="W444">
        <f t="shared" si="115"/>
        <v>31</v>
      </c>
      <c r="X444" t="str" cm="1">
        <f t="array" aca="1" ref="X444" ca="1">IFERROR(INDEX('PC&amp;PD'!$A$1:$AS$19,ROW('PC&amp;PD'!$A$19),MATCH(INDIRECT(T444),'PC&amp;PD'!$A$1:$AS$1,0)),"")</f>
        <v/>
      </c>
      <c r="Y444" t="str">
        <f>IF(OR($N444="",$N444=0),"",IF($N444=$E$7,'Extracted info for SC'!$J$6,IF($N444=#REF!,'Extracted info for SC'!$J$7,IF($N444=#REF!,'Extracted info for SC'!$J$8,IF($N444=#REF!,'Extracted info for SC'!$J$9,IF($N444=#REF!,'Extracted info for SC'!$J$10,IF($N444=#REF!,'Extracted info for SC'!$J$11,IF($N444=#REF!,'Extracted info for SC'!$J$12,IF($N444=#REF!,'Extracted info for SC'!$J$13,IF($N444=#REF!,'Extracted info for SC'!$J$14,IF($N444=#REF!,'Extracted info for SC'!$J$15,IF($N444=#REF!,'Extracted info for SC'!$J$16,IF($N444=#REF!,'Extracted info for SC'!$J$17,IF($N444=#REF!,'Extracted info for SC'!$J$18,""))))))))))))))</f>
        <v/>
      </c>
      <c r="AA444" t="str">
        <f t="shared" si="103"/>
        <v/>
      </c>
      <c r="AB444" t="str">
        <f t="shared" si="104"/>
        <v/>
      </c>
      <c r="AC444" t="e">
        <f t="shared" ca="1" si="105"/>
        <v>#VALUE!</v>
      </c>
      <c r="AD444" t="str" cm="1">
        <f t="array" aca="1" ref="AD444" ca="1">IFERROR(IF((LEFT(INDIRECT("$F"&amp;$S444),4))="GOTS",IF($G444="Organic","GOTS_Organic_raw",(IF($G444="Responsible","GOTS_Responsible",(IF($G444="No Attribute (Conventional)","GOTS_conventional",(IF($G444="Recycled Pre/Post-Consumer","GOTS_pre_post",(IF($G444="In-Conversion","GOTS_in_conversion",(IF($G444="Sustainably Sourced","Sustainably_sourced",(IF($G444="Recycled pre-consumer organic","GOTS_recycled_organic",""))))))))))))),IF($G444="Organic","Organic",(IF($G444="Responsible","Responsible",(IF($G444="No Attribute (Conventional)","No_Attribute_Conventional",(IF($G444="Recycled Pre/Post-Consumer","Recycled_Pre_Post_Consumer",(IF($G444="In-Conversion","In_Conversion",(IF($G444="Recycled Pre-Consumer","Recycled_Pre_Consumer",(IF($G444="Recycled Post-Consumer","Recycled_Post_Consumer",(IF($G444="Sustainably Sourced","Sustainably_sourced",(IF($G444="Recycled pre-consumer organic","GOTS_recycled_organic","")))))))))))))))))),"")</f>
        <v/>
      </c>
      <c r="AE444" t="e" cm="1">
        <f t="array" aca="1" ref="AE444" ca="1">IF($I444="",IF(INDIRECT("$F"&amp;$S444)="","",IF(LEFT(INDIRECT("$F"&amp;$S444),3)="GRS","GRS_RCS_RM",IF((LEFT(INDIRECT("$F"&amp;$S444),3))="RCS","GRS_RCS_RM",IF(INDIRECT("$F"&amp;$S444)="OCS (No Label)","OCS_Conversion_RM",IF(LEFT(INDIRECT("$F"&amp;$S444),3)="OCS","OCS_RM",IF(RIGHT(INDIRECT("$F"&amp;$S444),10)="conversion","GOTS_RM_conversion",IF((LEFT(INDIRECT("$F"&amp;$S444),4))="GOTS","GOTS_RM","Responsible_RM"))))))),"DELETERM")</f>
        <v>#VALUE!</v>
      </c>
      <c r="AF444" t="e" cm="1">
        <f t="array" aca="1" ref="AF444" ca="1">IF($S444="","",INDIRECT("$Z"&amp;$S444))</f>
        <v>#VALUE!</v>
      </c>
      <c r="AG444" t="str">
        <f t="shared" si="106"/>
        <v/>
      </c>
      <c r="AH444" t="str" cm="1">
        <f t="array" aca="1" ref="AH444" ca="1">IFERROR(INDIRECT("$ag"&amp;S444),"")</f>
        <v/>
      </c>
      <c r="AI444" t="e" cm="1">
        <f t="array" aca="1" ref="AI444" ca="1">INDIRECT("O"&amp;S444)</f>
        <v>#VALUE!</v>
      </c>
      <c r="AJ444" t="str">
        <f t="shared" si="107"/>
        <v/>
      </c>
    </row>
    <row r="445" spans="1:36" ht="16.5" customHeight="1">
      <c r="A445" s="130"/>
      <c r="B445" s="136"/>
      <c r="C445" s="137"/>
      <c r="D445" s="146"/>
      <c r="E445" s="146"/>
      <c r="F445" s="137"/>
      <c r="G445" s="147"/>
      <c r="H445" s="147"/>
      <c r="I445" s="147"/>
      <c r="J445" s="147"/>
      <c r="K445" s="38"/>
      <c r="L445" s="144"/>
      <c r="M445" s="144"/>
      <c r="N445" s="61"/>
      <c r="O445" s="314"/>
      <c r="Q445" t="str">
        <f t="shared" si="102"/>
        <v/>
      </c>
      <c r="S445" t="e">
        <f t="shared" ca="1" si="111"/>
        <v>#VALUE!</v>
      </c>
      <c r="T445" t="e">
        <f t="shared" ca="1" si="108"/>
        <v>#VALUE!</v>
      </c>
      <c r="U445">
        <f t="shared" si="112"/>
        <v>372</v>
      </c>
      <c r="V445">
        <v>31.833333333335801</v>
      </c>
      <c r="W445">
        <f t="shared" si="115"/>
        <v>31</v>
      </c>
      <c r="X445" t="str" cm="1">
        <f t="array" aca="1" ref="X445" ca="1">IFERROR(INDEX('PC&amp;PD'!$A$1:$AS$19,ROW('PC&amp;PD'!$A$19),MATCH(INDIRECT(T445),'PC&amp;PD'!$A$1:$AS$1,0)),"")</f>
        <v/>
      </c>
      <c r="Y445" t="str">
        <f>IF(OR($N445="",$N445=0),"",IF($N445=$E$7,'Extracted info for SC'!$J$6,IF($N445=#REF!,'Extracted info for SC'!$J$7,IF($N445=#REF!,'Extracted info for SC'!$J$8,IF($N445=#REF!,'Extracted info for SC'!$J$9,IF($N445=#REF!,'Extracted info for SC'!$J$10,IF($N445=#REF!,'Extracted info for SC'!$J$11,IF($N445=#REF!,'Extracted info for SC'!$J$12,IF($N445=#REF!,'Extracted info for SC'!$J$13,IF($N445=#REF!,'Extracted info for SC'!$J$14,IF($N445=#REF!,'Extracted info for SC'!$J$15,IF($N445=#REF!,'Extracted info for SC'!$J$16,IF($N445=#REF!,'Extracted info for SC'!$J$17,IF($N445=#REF!,'Extracted info for SC'!$J$18,""))))))))))))))</f>
        <v/>
      </c>
      <c r="AA445" t="str">
        <f t="shared" si="103"/>
        <v/>
      </c>
      <c r="AB445" t="str">
        <f t="shared" si="104"/>
        <v/>
      </c>
      <c r="AC445" t="e">
        <f t="shared" ca="1" si="105"/>
        <v>#VALUE!</v>
      </c>
      <c r="AD445" t="str" cm="1">
        <f t="array" aca="1" ref="AD445" ca="1">IFERROR(IF((LEFT(INDIRECT("$F"&amp;$S445),4))="GOTS",IF($G445="Organic","GOTS_Organic_raw",(IF($G445="Responsible","GOTS_Responsible",(IF($G445="No Attribute (Conventional)","GOTS_conventional",(IF($G445="Recycled Pre/Post-Consumer","GOTS_pre_post",(IF($G445="In-Conversion","GOTS_in_conversion",(IF($G445="Sustainably Sourced","Sustainably_sourced",(IF($G445="Recycled pre-consumer organic","GOTS_recycled_organic",""))))))))))))),IF($G445="Organic","Organic",(IF($G445="Responsible","Responsible",(IF($G445="No Attribute (Conventional)","No_Attribute_Conventional",(IF($G445="Recycled Pre/Post-Consumer","Recycled_Pre_Post_Consumer",(IF($G445="In-Conversion","In_Conversion",(IF($G445="Recycled Pre-Consumer","Recycled_Pre_Consumer",(IF($G445="Recycled Post-Consumer","Recycled_Post_Consumer",(IF($G445="Sustainably Sourced","Sustainably_sourced",(IF($G445="Recycled pre-consumer organic","GOTS_recycled_organic","")))))))))))))))))),"")</f>
        <v/>
      </c>
      <c r="AE445" t="e" cm="1">
        <f t="array" aca="1" ref="AE445" ca="1">IF($I445="",IF(INDIRECT("$F"&amp;$S445)="","",IF(LEFT(INDIRECT("$F"&amp;$S445),3)="GRS","GRS_RCS_RM",IF((LEFT(INDIRECT("$F"&amp;$S445),3))="RCS","GRS_RCS_RM",IF(INDIRECT("$F"&amp;$S445)="OCS (No Label)","OCS_Conversion_RM",IF(LEFT(INDIRECT("$F"&amp;$S445),3)="OCS","OCS_RM",IF(RIGHT(INDIRECT("$F"&amp;$S445),10)="conversion","GOTS_RM_conversion",IF((LEFT(INDIRECT("$F"&amp;$S445),4))="GOTS","GOTS_RM","Responsible_RM"))))))),"DELETERM")</f>
        <v>#VALUE!</v>
      </c>
      <c r="AF445" t="e" cm="1">
        <f t="array" aca="1" ref="AF445" ca="1">IF($S445="","",INDIRECT("$Z"&amp;$S445))</f>
        <v>#VALUE!</v>
      </c>
      <c r="AG445" t="str">
        <f t="shared" si="106"/>
        <v/>
      </c>
      <c r="AH445" t="str" cm="1">
        <f t="array" aca="1" ref="AH445" ca="1">IFERROR(INDIRECT("$ag"&amp;S445),"")</f>
        <v/>
      </c>
      <c r="AI445" t="e" cm="1">
        <f t="array" aca="1" ref="AI445" ca="1">INDIRECT("O"&amp;S445)</f>
        <v>#VALUE!</v>
      </c>
      <c r="AJ445" t="str">
        <f t="shared" si="107"/>
        <v/>
      </c>
    </row>
    <row r="446" spans="1:36" ht="16.5" customHeight="1" thickBot="1">
      <c r="A446" s="131"/>
      <c r="B446" s="138"/>
      <c r="C446" s="139"/>
      <c r="D446" s="148"/>
      <c r="E446" s="148"/>
      <c r="F446" s="139"/>
      <c r="G446" s="149"/>
      <c r="H446" s="149"/>
      <c r="I446" s="149"/>
      <c r="J446" s="149"/>
      <c r="K446" s="39"/>
      <c r="L446" s="145"/>
      <c r="M446" s="145"/>
      <c r="N446" s="62"/>
      <c r="O446" s="315"/>
      <c r="Q446" t="str">
        <f t="shared" si="102"/>
        <v/>
      </c>
      <c r="S446" t="e">
        <f t="shared" ca="1" si="111"/>
        <v>#VALUE!</v>
      </c>
      <c r="T446" t="e">
        <f t="shared" ca="1" si="108"/>
        <v>#VALUE!</v>
      </c>
      <c r="U446">
        <f t="shared" si="112"/>
        <v>372</v>
      </c>
      <c r="V446">
        <v>31.916666666669101</v>
      </c>
      <c r="W446">
        <f t="shared" si="115"/>
        <v>31</v>
      </c>
      <c r="X446" t="str" cm="1">
        <f t="array" aca="1" ref="X446" ca="1">IFERROR(INDEX('PC&amp;PD'!$A$1:$AS$19,ROW('PC&amp;PD'!$A$19),MATCH(INDIRECT(T446),'PC&amp;PD'!$A$1:$AS$1,0)),"")</f>
        <v/>
      </c>
      <c r="Y446" t="str">
        <f>IF(OR($N446="",$N446=0),"",IF($N446=$E$7,'Extracted info for SC'!$J$6,IF($N446=#REF!,'Extracted info for SC'!$J$7,IF($N446=#REF!,'Extracted info for SC'!$J$8,IF($N446=#REF!,'Extracted info for SC'!$J$9,IF($N446=#REF!,'Extracted info for SC'!$J$10,IF($N446=#REF!,'Extracted info for SC'!$J$11,IF($N446=#REF!,'Extracted info for SC'!$J$12,IF($N446=#REF!,'Extracted info for SC'!$J$13,IF($N446=#REF!,'Extracted info for SC'!$J$14,IF($N446=#REF!,'Extracted info for SC'!$J$15,IF($N446=#REF!,'Extracted info for SC'!$J$16,IF($N446=#REF!,'Extracted info for SC'!$J$17,IF($N446=#REF!,'Extracted info for SC'!$J$18,""))))))))))))))</f>
        <v/>
      </c>
      <c r="AA446" t="str">
        <f t="shared" si="103"/>
        <v/>
      </c>
      <c r="AB446" t="str">
        <f t="shared" si="104"/>
        <v/>
      </c>
      <c r="AC446" t="e">
        <f t="shared" ca="1" si="105"/>
        <v>#VALUE!</v>
      </c>
      <c r="AD446" t="str" cm="1">
        <f t="array" aca="1" ref="AD446" ca="1">IFERROR(IF((LEFT(INDIRECT("$F"&amp;$S446),4))="GOTS",IF($G446="Organic","GOTS_Organic_raw",(IF($G446="Responsible","GOTS_Responsible",(IF($G446="No Attribute (Conventional)","GOTS_conventional",(IF($G446="Recycled Pre/Post-Consumer","GOTS_pre_post",(IF($G446="In-Conversion","GOTS_in_conversion",(IF($G446="Sustainably Sourced","Sustainably_sourced",(IF($G446="Recycled pre-consumer organic","GOTS_recycled_organic",""))))))))))))),IF($G446="Organic","Organic",(IF($G446="Responsible","Responsible",(IF($G446="No Attribute (Conventional)","No_Attribute_Conventional",(IF($G446="Recycled Pre/Post-Consumer","Recycled_Pre_Post_Consumer",(IF($G446="In-Conversion","In_Conversion",(IF($G446="Recycled Pre-Consumer","Recycled_Pre_Consumer",(IF($G446="Recycled Post-Consumer","Recycled_Post_Consumer",(IF($G446="Sustainably Sourced","Sustainably_sourced",(IF($G446="Recycled pre-consumer organic","GOTS_recycled_organic","")))))))))))))))))),"")</f>
        <v/>
      </c>
      <c r="AE446" t="e" cm="1">
        <f t="array" aca="1" ref="AE446" ca="1">IF($I446="",IF(INDIRECT("$F"&amp;$S446)="","",IF(LEFT(INDIRECT("$F"&amp;$S446),3)="GRS","GRS_RCS_RM",IF((LEFT(INDIRECT("$F"&amp;$S446),3))="RCS","GRS_RCS_RM",IF(INDIRECT("$F"&amp;$S446)="OCS (No Label)","OCS_Conversion_RM",IF(LEFT(INDIRECT("$F"&amp;$S446),3)="OCS","OCS_RM",IF(RIGHT(INDIRECT("$F"&amp;$S446),10)="conversion","GOTS_RM_conversion",IF((LEFT(INDIRECT("$F"&amp;$S446),4))="GOTS","GOTS_RM","Responsible_RM"))))))),"DELETERM")</f>
        <v>#VALUE!</v>
      </c>
      <c r="AF446" t="e" cm="1">
        <f t="array" aca="1" ref="AF446" ca="1">IF($S446="","",INDIRECT("$Z"&amp;$S446))</f>
        <v>#VALUE!</v>
      </c>
      <c r="AG446" t="str">
        <f t="shared" si="106"/>
        <v/>
      </c>
      <c r="AH446" t="str" cm="1">
        <f t="array" aca="1" ref="AH446" ca="1">IFERROR(INDIRECT("$ag"&amp;S446),"")</f>
        <v/>
      </c>
      <c r="AI446" t="e" cm="1">
        <f t="array" aca="1" ref="AI446" ca="1">INDIRECT("O"&amp;S446)</f>
        <v>#VALUE!</v>
      </c>
      <c r="AJ446" t="str">
        <f t="shared" si="107"/>
        <v/>
      </c>
    </row>
    <row r="447" spans="1:36" ht="16.5" customHeight="1">
      <c r="A447" s="128" t="str">
        <f>IF(B447="","",COUNTA($B$63:$B447))</f>
        <v/>
      </c>
      <c r="B447" s="132"/>
      <c r="C447" s="133"/>
      <c r="D447" s="140"/>
      <c r="E447" s="140"/>
      <c r="F447" s="133"/>
      <c r="G447" s="141"/>
      <c r="H447" s="141"/>
      <c r="I447" s="141"/>
      <c r="J447" s="141"/>
      <c r="K447" s="37"/>
      <c r="L447" s="142" t="str">
        <f>IF(R447="","",LEFT(R447,LEN(R447)-2))</f>
        <v/>
      </c>
      <c r="M447" s="142"/>
      <c r="N447" s="60"/>
      <c r="O447" s="313"/>
      <c r="Q447" t="str">
        <f t="shared" si="102"/>
        <v/>
      </c>
      <c r="R447" t="str">
        <f t="shared" ref="R447" si="122">CONCATENATE($Q447,Q448,Q449,Q450,Q451,Q452,$Q453,$Q454,$Q455,$Q456,$Q457,$Q458)</f>
        <v/>
      </c>
      <c r="S447" t="e">
        <f t="shared" ca="1" si="111"/>
        <v>#VALUE!</v>
      </c>
      <c r="T447" t="e">
        <f t="shared" ca="1" si="108"/>
        <v>#VALUE!</v>
      </c>
      <c r="U447">
        <f t="shared" si="112"/>
        <v>384</v>
      </c>
      <c r="V447">
        <v>32.000000000002501</v>
      </c>
      <c r="W447">
        <f t="shared" si="115"/>
        <v>32</v>
      </c>
      <c r="X447" t="str" cm="1">
        <f t="array" aca="1" ref="X447" ca="1">IFERROR(INDEX('PC&amp;PD'!$A$1:$AS$19,ROW('PC&amp;PD'!$A$19),MATCH(INDIRECT(T447),'PC&amp;PD'!$A$1:$AS$1,0)),"")</f>
        <v/>
      </c>
      <c r="Y447" t="str">
        <f>IF(OR($N447="",$N447=0),"",IF($N447=$E$7,'Extracted info for SC'!$J$6,IF($N447=#REF!,'Extracted info for SC'!$J$7,IF($N447=#REF!,'Extracted info for SC'!$J$8,IF($N447=#REF!,'Extracted info for SC'!$J$9,IF($N447=#REF!,'Extracted info for SC'!$J$10,IF($N447=#REF!,'Extracted info for SC'!$J$11,IF($N447=#REF!,'Extracted info for SC'!$J$12,IF($N447=#REF!,'Extracted info for SC'!$J$13,IF($N447=#REF!,'Extracted info for SC'!$J$14,IF($N447=#REF!,'Extracted info for SC'!$J$15,IF($N447=#REF!,'Extracted info for SC'!$J$16,IF($N447=#REF!,'Extracted info for SC'!$J$17,IF($N447=#REF!,'Extracted info for SC'!$J$18,""))))))))))))))</f>
        <v/>
      </c>
      <c r="Z447" t="str">
        <f t="shared" ref="Z447" si="123">IFERROR(IF($F447="OCS 100","OCS (OCS 100)",IF($F447="OCS Blended","OCS (OCS Blended)",IF($F447="OCS (No Label)","OCS (No Label)",IF($F447="RCS 100","RCS (RCS 100)",IF($F447="RCS Blended","RCS (RCS Blended)",IF($F447="GRS","GRS (GRS)",IF($F447="GRS (No Label)", "GRS (No Label)",IF($F447="RDS","RDS (RDS)",IF($F447="RWS","RWS (RWS)",IF($F447="RAS","RAS (RAS)",IF($F447="RMS","RMS (RMS)",IF($F447="GOTS Organic","GOTS (Organic)",IF($F447="GOTS Made with organic","GOTS (Made with Organic)",IF($F447="GOTS Organic - in conversion","GOTS (Organic - In Conversion)",IF($F447="GOTS Made with organic - in conversion","GOTS (Made with Organic - In Conversion)",""))))))))))))))),"")</f>
        <v/>
      </c>
      <c r="AA447" t="str">
        <f t="shared" si="103"/>
        <v/>
      </c>
      <c r="AB447" t="str">
        <f t="shared" si="104"/>
        <v/>
      </c>
      <c r="AC447" t="e">
        <f t="shared" ca="1" si="105"/>
        <v>#VALUE!</v>
      </c>
      <c r="AD447" t="str" cm="1">
        <f t="array" aca="1" ref="AD447" ca="1">IFERROR(IF((LEFT(INDIRECT("$F"&amp;$S447),4))="GOTS",IF($G447="Organic","GOTS_Organic_raw",(IF($G447="Responsible","GOTS_Responsible",(IF($G447="No Attribute (Conventional)","GOTS_conventional",(IF($G447="Recycled Pre/Post-Consumer","GOTS_pre_post",(IF($G447="In-Conversion","GOTS_in_conversion",(IF($G447="Sustainably Sourced","Sustainably_sourced",(IF($G447="Recycled pre-consumer organic","GOTS_recycled_organic",""))))))))))))),IF($G447="Organic","Organic",(IF($G447="Responsible","Responsible",(IF($G447="No Attribute (Conventional)","No_Attribute_Conventional",(IF($G447="Recycled Pre/Post-Consumer","Recycled_Pre_Post_Consumer",(IF($G447="In-Conversion","In_Conversion",(IF($G447="Recycled Pre-Consumer","Recycled_Pre_Consumer",(IF($G447="Recycled Post-Consumer","Recycled_Post_Consumer",(IF($G447="Sustainably Sourced","Sustainably_sourced",(IF($G447="Recycled pre-consumer organic","GOTS_recycled_organic","")))))))))))))))))),"")</f>
        <v/>
      </c>
      <c r="AE447" t="e" cm="1">
        <f t="array" aca="1" ref="AE447" ca="1">IF($I447="",IF(INDIRECT("$F"&amp;$S447)="","",IF(LEFT(INDIRECT("$F"&amp;$S447),3)="GRS","GRS_RCS_RM",IF((LEFT(INDIRECT("$F"&amp;$S447),3))="RCS","GRS_RCS_RM",IF(INDIRECT("$F"&amp;$S447)="OCS (No Label)","OCS_Conversion_RM",IF(LEFT(INDIRECT("$F"&amp;$S447),3)="OCS","OCS_RM",IF(RIGHT(INDIRECT("$F"&amp;$S447),10)="conversion","GOTS_RM_conversion",IF((LEFT(INDIRECT("$F"&amp;$S447),4))="GOTS","GOTS_RM","Responsible_RM"))))))),"DELETERM")</f>
        <v>#VALUE!</v>
      </c>
      <c r="AF447" t="e" cm="1">
        <f t="array" aca="1" ref="AF447" ca="1">IF($S447="","",INDIRECT("$Z"&amp;$S447))</f>
        <v>#VALUE!</v>
      </c>
      <c r="AG447" t="str">
        <f t="shared" si="106"/>
        <v/>
      </c>
      <c r="AH447" t="str" cm="1">
        <f t="array" aca="1" ref="AH447" ca="1">IFERROR(INDIRECT("$ag"&amp;S447),"")</f>
        <v/>
      </c>
      <c r="AI447" t="e" cm="1">
        <f t="array" aca="1" ref="AI447" ca="1">INDIRECT("O"&amp;S447)</f>
        <v>#VALUE!</v>
      </c>
      <c r="AJ447" t="str">
        <f t="shared" si="107"/>
        <v/>
      </c>
    </row>
    <row r="448" spans="1:36" ht="16.5" customHeight="1">
      <c r="A448" s="129"/>
      <c r="B448" s="134"/>
      <c r="C448" s="135"/>
      <c r="D448" s="146"/>
      <c r="E448" s="146"/>
      <c r="F448" s="135"/>
      <c r="G448" s="147"/>
      <c r="H448" s="147"/>
      <c r="I448" s="147"/>
      <c r="J448" s="147"/>
      <c r="K448" s="38"/>
      <c r="L448" s="143"/>
      <c r="M448" s="143"/>
      <c r="N448" s="61"/>
      <c r="O448" s="314"/>
      <c r="Q448" t="str">
        <f t="shared" ref="Q448:Q511" si="124">IF(G448="No Attribute (Conventional)",IF(OR($G448="",$I448="",$K448=""),"",CONCATENATE($K448," ",$AA448," ",$I448," + ")),IF(OR($G448="",$I448="",$K448=""),"",CONCATENATE($K448," ",$G448," ",$I448," + ")))</f>
        <v/>
      </c>
      <c r="S448" t="e">
        <f t="shared" ca="1" si="111"/>
        <v>#VALUE!</v>
      </c>
      <c r="T448" t="e">
        <f t="shared" ca="1" si="108"/>
        <v>#VALUE!</v>
      </c>
      <c r="U448">
        <f t="shared" si="112"/>
        <v>384</v>
      </c>
      <c r="V448">
        <v>32.083333333335801</v>
      </c>
      <c r="W448">
        <f t="shared" si="115"/>
        <v>32</v>
      </c>
      <c r="X448" t="str" cm="1">
        <f t="array" aca="1" ref="X448" ca="1">IFERROR(INDEX('PC&amp;PD'!$A$1:$AS$19,ROW('PC&amp;PD'!$A$19),MATCH(INDIRECT(T448),'PC&amp;PD'!$A$1:$AS$1,0)),"")</f>
        <v/>
      </c>
      <c r="Y448" t="str">
        <f>IF(OR($N448="",$N448=0),"",IF($N448=$E$7,'Extracted info for SC'!$J$6,IF($N448=#REF!,'Extracted info for SC'!$J$7,IF($N448=#REF!,'Extracted info for SC'!$J$8,IF($N448=#REF!,'Extracted info for SC'!$J$9,IF($N448=#REF!,'Extracted info for SC'!$J$10,IF($N448=#REF!,'Extracted info for SC'!$J$11,IF($N448=#REF!,'Extracted info for SC'!$J$12,IF($N448=#REF!,'Extracted info for SC'!$J$13,IF($N448=#REF!,'Extracted info for SC'!$J$14,IF($N448=#REF!,'Extracted info for SC'!$J$15,IF($N448=#REF!,'Extracted info for SC'!$J$16,IF($N448=#REF!,'Extracted info for SC'!$J$17,IF($N448=#REF!,'Extracted info for SC'!$J$18,""))))))))))))))</f>
        <v/>
      </c>
      <c r="AA448" t="str">
        <f t="shared" ref="AA448:AA511" si="125">IFERROR(IF(G448="","",IF(G448="No Attribute (Conventional)","",G448)),"")</f>
        <v/>
      </c>
      <c r="AB448" t="str">
        <f t="shared" ref="AB448:AB511" si="126">IFERROR(IF($F448="OCS 100", "OCS_100",IF($F448="OCS Blended", "OCS_Blended",IF($F448="OCS (No Label)", "OCS_No_Label",IF($F448="RCS 100", "RCS_100",IF($F448="RCS Blended","RCS_Blended",IF($F448="GRS","GRS",IF($F448="GRS (No Label)", "GRS_No_Label",IF($F448="RDS","RDS",IF($F448="RWS","RWS",IF($F448="RMS","RMS",IF($F448="GOTS Organic","GOTS_Organic",IF($F448="GOTS Made with organic","GOTS_Made_with_organic",IF($F448="GOTS Organic - in conversion","GOTS_Organic_in_Conversion",IF($F448="GOTS Made with organic - in conversion","GOTS_Made_with_Organic_in_Conversion",IF($F448="RAS","RAS",IF($F448="Rcs (No Label)","RCS_No_Label",IF($F448="RWS (No Label)","RWS_No_Label",IF($F448="RMS (No Label)","RMS_No_Label",IF($F448="RAS (No Label)","RAS_No_Label",IF($F448="RDS (No Label)","RDS_No_Label","")))))))))))))))))))),"")</f>
        <v/>
      </c>
      <c r="AC448" t="e">
        <f t="shared" ref="AC448:AC511" ca="1" si="127">"$AB"&amp;S448</f>
        <v>#VALUE!</v>
      </c>
      <c r="AD448" t="str" cm="1">
        <f t="array" aca="1" ref="AD448" ca="1">IFERROR(IF((LEFT(INDIRECT("$F"&amp;$S448),4))="GOTS",IF($G448="Organic","GOTS_Organic_raw",(IF($G448="Responsible","GOTS_Responsible",(IF($G448="No Attribute (Conventional)","GOTS_conventional",(IF($G448="Recycled Pre/Post-Consumer","GOTS_pre_post",(IF($G448="In-Conversion","GOTS_in_conversion",(IF($G448="Sustainably Sourced","Sustainably_sourced",(IF($G448="Recycled pre-consumer organic","GOTS_recycled_organic",""))))))))))))),IF($G448="Organic","Organic",(IF($G448="Responsible","Responsible",(IF($G448="No Attribute (Conventional)","No_Attribute_Conventional",(IF($G448="Recycled Pre/Post-Consumer","Recycled_Pre_Post_Consumer",(IF($G448="In-Conversion","In_Conversion",(IF($G448="Recycled Pre-Consumer","Recycled_Pre_Consumer",(IF($G448="Recycled Post-Consumer","Recycled_Post_Consumer",(IF($G448="Sustainably Sourced","Sustainably_sourced",(IF($G448="Recycled pre-consumer organic","GOTS_recycled_organic","")))))))))))))))))),"")</f>
        <v/>
      </c>
      <c r="AE448" t="e" cm="1">
        <f t="array" aca="1" ref="AE448" ca="1">IF($I448="",IF(INDIRECT("$F"&amp;$S448)="","",IF(LEFT(INDIRECT("$F"&amp;$S448),3)="GRS","GRS_RCS_RM",IF((LEFT(INDIRECT("$F"&amp;$S448),3))="RCS","GRS_RCS_RM",IF(INDIRECT("$F"&amp;$S448)="OCS (No Label)","OCS_Conversion_RM",IF(LEFT(INDIRECT("$F"&amp;$S448),3)="OCS","OCS_RM",IF(RIGHT(INDIRECT("$F"&amp;$S448),10)="conversion","GOTS_RM_conversion",IF((LEFT(INDIRECT("$F"&amp;$S448),4))="GOTS","GOTS_RM","Responsible_RM"))))))),"DELETERM")</f>
        <v>#VALUE!</v>
      </c>
      <c r="AF448" t="e" cm="1">
        <f t="array" aca="1" ref="AF448" ca="1">IF($S448="","",INDIRECT("$Z"&amp;$S448))</f>
        <v>#VALUE!</v>
      </c>
      <c r="AG448" t="str">
        <f t="shared" ref="AG448:AG511" si="128">IF(AND(AJ448="",AJ449="",AJ450="",AJ451="",AJ452="",AJ453="",AJ454="",AJ455="",AJ456="",AJ457="",AJ458="",AJ459=""),"",CONCATENATE(AJ448, AJ449, AJ450, AJ451,AJ452, AJ453, AJ454, AJ455, AJ456, AJ457, AJ458,AJ459))</f>
        <v/>
      </c>
      <c r="AH448" t="str" cm="1">
        <f t="array" aca="1" ref="AH448" ca="1">IFERROR(INDIRECT("$ag"&amp;S448),"")</f>
        <v/>
      </c>
      <c r="AI448" t="e" cm="1">
        <f t="array" aca="1" ref="AI448" ca="1">INDIRECT("O"&amp;S448)</f>
        <v>#VALUE!</v>
      </c>
      <c r="AJ448" t="str">
        <f t="shared" ref="AJ448:AJ511" si="129">IF(OR(Y448="",Y448=0),"",Y448&amp;", ")</f>
        <v/>
      </c>
    </row>
    <row r="449" spans="1:36" ht="16.5" customHeight="1">
      <c r="A449" s="129"/>
      <c r="B449" s="134"/>
      <c r="C449" s="135"/>
      <c r="D449" s="146"/>
      <c r="E449" s="146"/>
      <c r="F449" s="135"/>
      <c r="G449" s="147"/>
      <c r="H449" s="147"/>
      <c r="I449" s="147"/>
      <c r="J449" s="147"/>
      <c r="K449" s="38"/>
      <c r="L449" s="143"/>
      <c r="M449" s="143"/>
      <c r="N449" s="61"/>
      <c r="O449" s="314"/>
      <c r="Q449" t="str">
        <f t="shared" si="124"/>
        <v/>
      </c>
      <c r="S449" t="e">
        <f t="shared" ca="1" si="111"/>
        <v>#VALUE!</v>
      </c>
      <c r="T449" t="e">
        <f t="shared" ca="1" si="108"/>
        <v>#VALUE!</v>
      </c>
      <c r="U449">
        <f t="shared" si="112"/>
        <v>384</v>
      </c>
      <c r="V449">
        <v>32.166666666669101</v>
      </c>
      <c r="W449">
        <f t="shared" si="115"/>
        <v>32</v>
      </c>
      <c r="X449" t="str" cm="1">
        <f t="array" aca="1" ref="X449" ca="1">IFERROR(INDEX('PC&amp;PD'!$A$1:$AS$19,ROW('PC&amp;PD'!$A$19),MATCH(INDIRECT(T449),'PC&amp;PD'!$A$1:$AS$1,0)),"")</f>
        <v/>
      </c>
      <c r="Y449" t="str">
        <f>IF(OR($N449="",$N449=0),"",IF($N449=$E$7,'Extracted info for SC'!$J$6,IF($N449=#REF!,'Extracted info for SC'!$J$7,IF($N449=#REF!,'Extracted info for SC'!$J$8,IF($N449=#REF!,'Extracted info for SC'!$J$9,IF($N449=#REF!,'Extracted info for SC'!$J$10,IF($N449=#REF!,'Extracted info for SC'!$J$11,IF($N449=#REF!,'Extracted info for SC'!$J$12,IF($N449=#REF!,'Extracted info for SC'!$J$13,IF($N449=#REF!,'Extracted info for SC'!$J$14,IF($N449=#REF!,'Extracted info for SC'!$J$15,IF($N449=#REF!,'Extracted info for SC'!$J$16,IF($N449=#REF!,'Extracted info for SC'!$J$17,IF($N449=#REF!,'Extracted info for SC'!$J$18,""))))))))))))))</f>
        <v/>
      </c>
      <c r="AA449" t="str">
        <f t="shared" si="125"/>
        <v/>
      </c>
      <c r="AB449" t="str">
        <f t="shared" si="126"/>
        <v/>
      </c>
      <c r="AC449" t="e">
        <f t="shared" ca="1" si="127"/>
        <v>#VALUE!</v>
      </c>
      <c r="AD449" t="str" cm="1">
        <f t="array" aca="1" ref="AD449" ca="1">IFERROR(IF((LEFT(INDIRECT("$F"&amp;$S449),4))="GOTS",IF($G449="Organic","GOTS_Organic_raw",(IF($G449="Responsible","GOTS_Responsible",(IF($G449="No Attribute (Conventional)","GOTS_conventional",(IF($G449="Recycled Pre/Post-Consumer","GOTS_pre_post",(IF($G449="In-Conversion","GOTS_in_conversion",(IF($G449="Sustainably Sourced","Sustainably_sourced",(IF($G449="Recycled pre-consumer organic","GOTS_recycled_organic",""))))))))))))),IF($G449="Organic","Organic",(IF($G449="Responsible","Responsible",(IF($G449="No Attribute (Conventional)","No_Attribute_Conventional",(IF($G449="Recycled Pre/Post-Consumer","Recycled_Pre_Post_Consumer",(IF($G449="In-Conversion","In_Conversion",(IF($G449="Recycled Pre-Consumer","Recycled_Pre_Consumer",(IF($G449="Recycled Post-Consumer","Recycled_Post_Consumer",(IF($G449="Sustainably Sourced","Sustainably_sourced",(IF($G449="Recycled pre-consumer organic","GOTS_recycled_organic","")))))))))))))))))),"")</f>
        <v/>
      </c>
      <c r="AE449" t="e" cm="1">
        <f t="array" aca="1" ref="AE449" ca="1">IF($I449="",IF(INDIRECT("$F"&amp;$S449)="","",IF(LEFT(INDIRECT("$F"&amp;$S449),3)="GRS","GRS_RCS_RM",IF((LEFT(INDIRECT("$F"&amp;$S449),3))="RCS","GRS_RCS_RM",IF(INDIRECT("$F"&amp;$S449)="OCS (No Label)","OCS_Conversion_RM",IF(LEFT(INDIRECT("$F"&amp;$S449),3)="OCS","OCS_RM",IF(RIGHT(INDIRECT("$F"&amp;$S449),10)="conversion","GOTS_RM_conversion",IF((LEFT(INDIRECT("$F"&amp;$S449),4))="GOTS","GOTS_RM","Responsible_RM"))))))),"DELETERM")</f>
        <v>#VALUE!</v>
      </c>
      <c r="AF449" t="e" cm="1">
        <f t="array" aca="1" ref="AF449" ca="1">IF($S449="","",INDIRECT("$Z"&amp;$S449))</f>
        <v>#VALUE!</v>
      </c>
      <c r="AG449" t="str">
        <f t="shared" si="128"/>
        <v/>
      </c>
      <c r="AH449" t="str" cm="1">
        <f t="array" aca="1" ref="AH449" ca="1">IFERROR(INDIRECT("$ag"&amp;S449),"")</f>
        <v/>
      </c>
      <c r="AI449" t="e" cm="1">
        <f t="array" aca="1" ref="AI449" ca="1">INDIRECT("O"&amp;S449)</f>
        <v>#VALUE!</v>
      </c>
      <c r="AJ449" t="str">
        <f t="shared" si="129"/>
        <v/>
      </c>
    </row>
    <row r="450" spans="1:36" ht="16.5" customHeight="1">
      <c r="A450" s="129"/>
      <c r="B450" s="134"/>
      <c r="C450" s="135"/>
      <c r="D450" s="146"/>
      <c r="E450" s="146"/>
      <c r="F450" s="135"/>
      <c r="G450" s="147"/>
      <c r="H450" s="147"/>
      <c r="I450" s="147"/>
      <c r="J450" s="147"/>
      <c r="K450" s="38"/>
      <c r="L450" s="143"/>
      <c r="M450" s="143"/>
      <c r="N450" s="61"/>
      <c r="O450" s="314"/>
      <c r="Q450" t="str">
        <f t="shared" si="124"/>
        <v/>
      </c>
      <c r="S450" t="e">
        <f t="shared" ca="1" si="111"/>
        <v>#VALUE!</v>
      </c>
      <c r="T450" t="e">
        <f t="shared" ref="T450:T513" ca="1" si="130">"$B"&amp;S450</f>
        <v>#VALUE!</v>
      </c>
      <c r="U450">
        <f t="shared" si="112"/>
        <v>384</v>
      </c>
      <c r="V450">
        <v>32.250000000002501</v>
      </c>
      <c r="W450">
        <f t="shared" si="115"/>
        <v>32</v>
      </c>
      <c r="X450" t="str" cm="1">
        <f t="array" aca="1" ref="X450" ca="1">IFERROR(INDEX('PC&amp;PD'!$A$1:$AS$19,ROW('PC&amp;PD'!$A$19),MATCH(INDIRECT(T450),'PC&amp;PD'!$A$1:$AS$1,0)),"")</f>
        <v/>
      </c>
      <c r="Y450" t="str">
        <f>IF(OR($N450="",$N450=0),"",IF($N450=$E$7,'Extracted info for SC'!$J$6,IF($N450=#REF!,'Extracted info for SC'!$J$7,IF($N450=#REF!,'Extracted info for SC'!$J$8,IF($N450=#REF!,'Extracted info for SC'!$J$9,IF($N450=#REF!,'Extracted info for SC'!$J$10,IF($N450=#REF!,'Extracted info for SC'!$J$11,IF($N450=#REF!,'Extracted info for SC'!$J$12,IF($N450=#REF!,'Extracted info for SC'!$J$13,IF($N450=#REF!,'Extracted info for SC'!$J$14,IF($N450=#REF!,'Extracted info for SC'!$J$15,IF($N450=#REF!,'Extracted info for SC'!$J$16,IF($N450=#REF!,'Extracted info for SC'!$J$17,IF($N450=#REF!,'Extracted info for SC'!$J$18,""))))))))))))))</f>
        <v/>
      </c>
      <c r="AA450" t="str">
        <f t="shared" si="125"/>
        <v/>
      </c>
      <c r="AB450" t="str">
        <f t="shared" si="126"/>
        <v/>
      </c>
      <c r="AC450" t="e">
        <f t="shared" ca="1" si="127"/>
        <v>#VALUE!</v>
      </c>
      <c r="AD450" t="str" cm="1">
        <f t="array" aca="1" ref="AD450" ca="1">IFERROR(IF((LEFT(INDIRECT("$F"&amp;$S450),4))="GOTS",IF($G450="Organic","GOTS_Organic_raw",(IF($G450="Responsible","GOTS_Responsible",(IF($G450="No Attribute (Conventional)","GOTS_conventional",(IF($G450="Recycled Pre/Post-Consumer","GOTS_pre_post",(IF($G450="In-Conversion","GOTS_in_conversion",(IF($G450="Sustainably Sourced","Sustainably_sourced",(IF($G450="Recycled pre-consumer organic","GOTS_recycled_organic",""))))))))))))),IF($G450="Organic","Organic",(IF($G450="Responsible","Responsible",(IF($G450="No Attribute (Conventional)","No_Attribute_Conventional",(IF($G450="Recycled Pre/Post-Consumer","Recycled_Pre_Post_Consumer",(IF($G450="In-Conversion","In_Conversion",(IF($G450="Recycled Pre-Consumer","Recycled_Pre_Consumer",(IF($G450="Recycled Post-Consumer","Recycled_Post_Consumer",(IF($G450="Sustainably Sourced","Sustainably_sourced",(IF($G450="Recycled pre-consumer organic","GOTS_recycled_organic","")))))))))))))))))),"")</f>
        <v/>
      </c>
      <c r="AE450" t="e" cm="1">
        <f t="array" aca="1" ref="AE450" ca="1">IF($I450="",IF(INDIRECT("$F"&amp;$S450)="","",IF(LEFT(INDIRECT("$F"&amp;$S450),3)="GRS","GRS_RCS_RM",IF((LEFT(INDIRECT("$F"&amp;$S450),3))="RCS","GRS_RCS_RM",IF(INDIRECT("$F"&amp;$S450)="OCS (No Label)","OCS_Conversion_RM",IF(LEFT(INDIRECT("$F"&amp;$S450),3)="OCS","OCS_RM",IF(RIGHT(INDIRECT("$F"&amp;$S450),10)="conversion","GOTS_RM_conversion",IF((LEFT(INDIRECT("$F"&amp;$S450),4))="GOTS","GOTS_RM","Responsible_RM"))))))),"DELETERM")</f>
        <v>#VALUE!</v>
      </c>
      <c r="AF450" t="e" cm="1">
        <f t="array" aca="1" ref="AF450" ca="1">IF($S450="","",INDIRECT("$Z"&amp;$S450))</f>
        <v>#VALUE!</v>
      </c>
      <c r="AG450" t="str">
        <f t="shared" si="128"/>
        <v/>
      </c>
      <c r="AH450" t="str" cm="1">
        <f t="array" aca="1" ref="AH450" ca="1">IFERROR(INDIRECT("$ag"&amp;S450),"")</f>
        <v/>
      </c>
      <c r="AI450" t="e" cm="1">
        <f t="array" aca="1" ref="AI450" ca="1">INDIRECT("O"&amp;S450)</f>
        <v>#VALUE!</v>
      </c>
      <c r="AJ450" t="str">
        <f t="shared" si="129"/>
        <v/>
      </c>
    </row>
    <row r="451" spans="1:36" ht="16.5" customHeight="1">
      <c r="A451" s="129"/>
      <c r="B451" s="134"/>
      <c r="C451" s="135"/>
      <c r="D451" s="146"/>
      <c r="E451" s="146"/>
      <c r="F451" s="135"/>
      <c r="G451" s="147"/>
      <c r="H451" s="147"/>
      <c r="I451" s="147"/>
      <c r="J451" s="147"/>
      <c r="K451" s="38"/>
      <c r="L451" s="143"/>
      <c r="M451" s="143"/>
      <c r="N451" s="61"/>
      <c r="O451" s="314"/>
      <c r="Q451" t="str">
        <f t="shared" si="124"/>
        <v/>
      </c>
      <c r="S451" t="e">
        <f t="shared" ca="1" si="111"/>
        <v>#VALUE!</v>
      </c>
      <c r="T451" t="e">
        <f t="shared" ca="1" si="130"/>
        <v>#VALUE!</v>
      </c>
      <c r="U451">
        <f t="shared" si="112"/>
        <v>384</v>
      </c>
      <c r="V451">
        <v>32.333333333335801</v>
      </c>
      <c r="W451">
        <f t="shared" si="115"/>
        <v>32</v>
      </c>
      <c r="X451" t="str" cm="1">
        <f t="array" aca="1" ref="X451" ca="1">IFERROR(INDEX('PC&amp;PD'!$A$1:$AS$19,ROW('PC&amp;PD'!$A$19),MATCH(INDIRECT(T451),'PC&amp;PD'!$A$1:$AS$1,0)),"")</f>
        <v/>
      </c>
      <c r="Y451" t="str">
        <f>IF(OR($N451="",$N451=0),"",IF($N451=$E$7,'Extracted info for SC'!$J$6,IF($N451=#REF!,'Extracted info for SC'!$J$7,IF($N451=#REF!,'Extracted info for SC'!$J$8,IF($N451=#REF!,'Extracted info for SC'!$J$9,IF($N451=#REF!,'Extracted info for SC'!$J$10,IF($N451=#REF!,'Extracted info for SC'!$J$11,IF($N451=#REF!,'Extracted info for SC'!$J$12,IF($N451=#REF!,'Extracted info for SC'!$J$13,IF($N451=#REF!,'Extracted info for SC'!$J$14,IF($N451=#REF!,'Extracted info for SC'!$J$15,IF($N451=#REF!,'Extracted info for SC'!$J$16,IF($N451=#REF!,'Extracted info for SC'!$J$17,IF($N451=#REF!,'Extracted info for SC'!$J$18,""))))))))))))))</f>
        <v/>
      </c>
      <c r="AA451" t="str">
        <f t="shared" si="125"/>
        <v/>
      </c>
      <c r="AB451" t="str">
        <f t="shared" si="126"/>
        <v/>
      </c>
      <c r="AC451" t="e">
        <f t="shared" ca="1" si="127"/>
        <v>#VALUE!</v>
      </c>
      <c r="AD451" t="str" cm="1">
        <f t="array" aca="1" ref="AD451" ca="1">IFERROR(IF((LEFT(INDIRECT("$F"&amp;$S451),4))="GOTS",IF($G451="Organic","GOTS_Organic_raw",(IF($G451="Responsible","GOTS_Responsible",(IF($G451="No Attribute (Conventional)","GOTS_conventional",(IF($G451="Recycled Pre/Post-Consumer","GOTS_pre_post",(IF($G451="In-Conversion","GOTS_in_conversion",(IF($G451="Sustainably Sourced","Sustainably_sourced",(IF($G451="Recycled pre-consumer organic","GOTS_recycled_organic",""))))))))))))),IF($G451="Organic","Organic",(IF($G451="Responsible","Responsible",(IF($G451="No Attribute (Conventional)","No_Attribute_Conventional",(IF($G451="Recycled Pre/Post-Consumer","Recycled_Pre_Post_Consumer",(IF($G451="In-Conversion","In_Conversion",(IF($G451="Recycled Pre-Consumer","Recycled_Pre_Consumer",(IF($G451="Recycled Post-Consumer","Recycled_Post_Consumer",(IF($G451="Sustainably Sourced","Sustainably_sourced",(IF($G451="Recycled pre-consumer organic","GOTS_recycled_organic","")))))))))))))))))),"")</f>
        <v/>
      </c>
      <c r="AE451" t="e" cm="1">
        <f t="array" aca="1" ref="AE451" ca="1">IF($I451="",IF(INDIRECT("$F"&amp;$S451)="","",IF(LEFT(INDIRECT("$F"&amp;$S451),3)="GRS","GRS_RCS_RM",IF((LEFT(INDIRECT("$F"&amp;$S451),3))="RCS","GRS_RCS_RM",IF(INDIRECT("$F"&amp;$S451)="OCS (No Label)","OCS_Conversion_RM",IF(LEFT(INDIRECT("$F"&amp;$S451),3)="OCS","OCS_RM",IF(RIGHT(INDIRECT("$F"&amp;$S451),10)="conversion","GOTS_RM_conversion",IF((LEFT(INDIRECT("$F"&amp;$S451),4))="GOTS","GOTS_RM","Responsible_RM"))))))),"DELETERM")</f>
        <v>#VALUE!</v>
      </c>
      <c r="AF451" t="e" cm="1">
        <f t="array" aca="1" ref="AF451" ca="1">IF($S451="","",INDIRECT("$Z"&amp;$S451))</f>
        <v>#VALUE!</v>
      </c>
      <c r="AG451" t="str">
        <f t="shared" si="128"/>
        <v/>
      </c>
      <c r="AH451" t="str" cm="1">
        <f t="array" aca="1" ref="AH451" ca="1">IFERROR(INDIRECT("$ag"&amp;S451),"")</f>
        <v/>
      </c>
      <c r="AI451" t="e" cm="1">
        <f t="array" aca="1" ref="AI451" ca="1">INDIRECT("O"&amp;S451)</f>
        <v>#VALUE!</v>
      </c>
      <c r="AJ451" t="str">
        <f t="shared" si="129"/>
        <v/>
      </c>
    </row>
    <row r="452" spans="1:36" ht="16.5" customHeight="1">
      <c r="A452" s="129"/>
      <c r="B452" s="134"/>
      <c r="C452" s="135"/>
      <c r="D452" s="146"/>
      <c r="E452" s="146"/>
      <c r="F452" s="135"/>
      <c r="G452" s="147"/>
      <c r="H452" s="147"/>
      <c r="I452" s="147"/>
      <c r="J452" s="147"/>
      <c r="K452" s="38"/>
      <c r="L452" s="143"/>
      <c r="M452" s="143"/>
      <c r="N452" s="61"/>
      <c r="O452" s="314"/>
      <c r="Q452" t="str">
        <f t="shared" si="124"/>
        <v/>
      </c>
      <c r="S452" t="e">
        <f t="shared" ca="1" si="111"/>
        <v>#VALUE!</v>
      </c>
      <c r="T452" t="e">
        <f t="shared" ca="1" si="130"/>
        <v>#VALUE!</v>
      </c>
      <c r="U452">
        <f t="shared" si="112"/>
        <v>384</v>
      </c>
      <c r="V452">
        <v>32.416666666669201</v>
      </c>
      <c r="W452">
        <f t="shared" si="115"/>
        <v>32</v>
      </c>
      <c r="X452" t="str" cm="1">
        <f t="array" aca="1" ref="X452" ca="1">IFERROR(INDEX('PC&amp;PD'!$A$1:$AS$19,ROW('PC&amp;PD'!$A$19),MATCH(INDIRECT(T452),'PC&amp;PD'!$A$1:$AS$1,0)),"")</f>
        <v/>
      </c>
      <c r="Y452" t="str">
        <f>IF(OR($N452="",$N452=0),"",IF($N452=$E$7,'Extracted info for SC'!$J$6,IF($N452=#REF!,'Extracted info for SC'!$J$7,IF($N452=#REF!,'Extracted info for SC'!$J$8,IF($N452=#REF!,'Extracted info for SC'!$J$9,IF($N452=#REF!,'Extracted info for SC'!$J$10,IF($N452=#REF!,'Extracted info for SC'!$J$11,IF($N452=#REF!,'Extracted info for SC'!$J$12,IF($N452=#REF!,'Extracted info for SC'!$J$13,IF($N452=#REF!,'Extracted info for SC'!$J$14,IF($N452=#REF!,'Extracted info for SC'!$J$15,IF($N452=#REF!,'Extracted info for SC'!$J$16,IF($N452=#REF!,'Extracted info for SC'!$J$17,IF($N452=#REF!,'Extracted info for SC'!$J$18,""))))))))))))))</f>
        <v/>
      </c>
      <c r="AA452" t="str">
        <f t="shared" si="125"/>
        <v/>
      </c>
      <c r="AB452" t="str">
        <f t="shared" si="126"/>
        <v/>
      </c>
      <c r="AC452" t="e">
        <f t="shared" ca="1" si="127"/>
        <v>#VALUE!</v>
      </c>
      <c r="AD452" t="str" cm="1">
        <f t="array" aca="1" ref="AD452" ca="1">IFERROR(IF((LEFT(INDIRECT("$F"&amp;$S452),4))="GOTS",IF($G452="Organic","GOTS_Organic_raw",(IF($G452="Responsible","GOTS_Responsible",(IF($G452="No Attribute (Conventional)","GOTS_conventional",(IF($G452="Recycled Pre/Post-Consumer","GOTS_pre_post",(IF($G452="In-Conversion","GOTS_in_conversion",(IF($G452="Sustainably Sourced","Sustainably_sourced",(IF($G452="Recycled pre-consumer organic","GOTS_recycled_organic",""))))))))))))),IF($G452="Organic","Organic",(IF($G452="Responsible","Responsible",(IF($G452="No Attribute (Conventional)","No_Attribute_Conventional",(IF($G452="Recycled Pre/Post-Consumer","Recycled_Pre_Post_Consumer",(IF($G452="In-Conversion","In_Conversion",(IF($G452="Recycled Pre-Consumer","Recycled_Pre_Consumer",(IF($G452="Recycled Post-Consumer","Recycled_Post_Consumer",(IF($G452="Sustainably Sourced","Sustainably_sourced",(IF($G452="Recycled pre-consumer organic","GOTS_recycled_organic","")))))))))))))))))),"")</f>
        <v/>
      </c>
      <c r="AE452" t="e" cm="1">
        <f t="array" aca="1" ref="AE452" ca="1">IF($I452="",IF(INDIRECT("$F"&amp;$S452)="","",IF(LEFT(INDIRECT("$F"&amp;$S452),3)="GRS","GRS_RCS_RM",IF((LEFT(INDIRECT("$F"&amp;$S452),3))="RCS","GRS_RCS_RM",IF(INDIRECT("$F"&amp;$S452)="OCS (No Label)","OCS_Conversion_RM",IF(LEFT(INDIRECT("$F"&amp;$S452),3)="OCS","OCS_RM",IF(RIGHT(INDIRECT("$F"&amp;$S452),10)="conversion","GOTS_RM_conversion",IF((LEFT(INDIRECT("$F"&amp;$S452),4))="GOTS","GOTS_RM","Responsible_RM"))))))),"DELETERM")</f>
        <v>#VALUE!</v>
      </c>
      <c r="AF452" t="e" cm="1">
        <f t="array" aca="1" ref="AF452" ca="1">IF($S452="","",INDIRECT("$Z"&amp;$S452))</f>
        <v>#VALUE!</v>
      </c>
      <c r="AG452" t="str">
        <f t="shared" si="128"/>
        <v/>
      </c>
      <c r="AH452" t="str" cm="1">
        <f t="array" aca="1" ref="AH452" ca="1">IFERROR(INDIRECT("$ag"&amp;S452),"")</f>
        <v/>
      </c>
      <c r="AI452" t="e" cm="1">
        <f t="array" aca="1" ref="AI452" ca="1">INDIRECT("O"&amp;S452)</f>
        <v>#VALUE!</v>
      </c>
      <c r="AJ452" t="str">
        <f t="shared" si="129"/>
        <v/>
      </c>
    </row>
    <row r="453" spans="1:36" ht="16.5" customHeight="1">
      <c r="A453" s="130"/>
      <c r="B453" s="136"/>
      <c r="C453" s="137"/>
      <c r="D453" s="146"/>
      <c r="E453" s="146"/>
      <c r="F453" s="137"/>
      <c r="G453" s="147"/>
      <c r="H453" s="147"/>
      <c r="I453" s="147"/>
      <c r="J453" s="147"/>
      <c r="K453" s="38"/>
      <c r="L453" s="144"/>
      <c r="M453" s="144"/>
      <c r="N453" s="61"/>
      <c r="O453" s="314"/>
      <c r="Q453" t="str">
        <f t="shared" si="124"/>
        <v/>
      </c>
      <c r="S453" t="e">
        <f t="shared" ca="1" si="111"/>
        <v>#VALUE!</v>
      </c>
      <c r="T453" t="e">
        <f t="shared" ca="1" si="130"/>
        <v>#VALUE!</v>
      </c>
      <c r="U453">
        <f t="shared" si="112"/>
        <v>384</v>
      </c>
      <c r="V453">
        <v>32.500000000002501</v>
      </c>
      <c r="W453">
        <f t="shared" si="115"/>
        <v>32</v>
      </c>
      <c r="X453" t="str" cm="1">
        <f t="array" aca="1" ref="X453" ca="1">IFERROR(INDEX('PC&amp;PD'!$A$1:$AS$19,ROW('PC&amp;PD'!$A$19),MATCH(INDIRECT(T453),'PC&amp;PD'!$A$1:$AS$1,0)),"")</f>
        <v/>
      </c>
      <c r="Y453" t="str">
        <f>IF(OR($N453="",$N453=0),"",IF($N453=$E$7,'Extracted info for SC'!$J$6,IF($N453=#REF!,'Extracted info for SC'!$J$7,IF($N453=#REF!,'Extracted info for SC'!$J$8,IF($N453=#REF!,'Extracted info for SC'!$J$9,IF($N453=#REF!,'Extracted info for SC'!$J$10,IF($N453=#REF!,'Extracted info for SC'!$J$11,IF($N453=#REF!,'Extracted info for SC'!$J$12,IF($N453=#REF!,'Extracted info for SC'!$J$13,IF($N453=#REF!,'Extracted info for SC'!$J$14,IF($N453=#REF!,'Extracted info for SC'!$J$15,IF($N453=#REF!,'Extracted info for SC'!$J$16,IF($N453=#REF!,'Extracted info for SC'!$J$17,IF($N453=#REF!,'Extracted info for SC'!$J$18,""))))))))))))))</f>
        <v/>
      </c>
      <c r="AA453" t="str">
        <f t="shared" si="125"/>
        <v/>
      </c>
      <c r="AB453" t="str">
        <f t="shared" si="126"/>
        <v/>
      </c>
      <c r="AC453" t="e">
        <f t="shared" ca="1" si="127"/>
        <v>#VALUE!</v>
      </c>
      <c r="AD453" t="str" cm="1">
        <f t="array" aca="1" ref="AD453" ca="1">IFERROR(IF((LEFT(INDIRECT("$F"&amp;$S453),4))="GOTS",IF($G453="Organic","GOTS_Organic_raw",(IF($G453="Responsible","GOTS_Responsible",(IF($G453="No Attribute (Conventional)","GOTS_conventional",(IF($G453="Recycled Pre/Post-Consumer","GOTS_pre_post",(IF($G453="In-Conversion","GOTS_in_conversion",(IF($G453="Sustainably Sourced","Sustainably_sourced",(IF($G453="Recycled pre-consumer organic","GOTS_recycled_organic",""))))))))))))),IF($G453="Organic","Organic",(IF($G453="Responsible","Responsible",(IF($G453="No Attribute (Conventional)","No_Attribute_Conventional",(IF($G453="Recycled Pre/Post-Consumer","Recycled_Pre_Post_Consumer",(IF($G453="In-Conversion","In_Conversion",(IF($G453="Recycled Pre-Consumer","Recycled_Pre_Consumer",(IF($G453="Recycled Post-Consumer","Recycled_Post_Consumer",(IF($G453="Sustainably Sourced","Sustainably_sourced",(IF($G453="Recycled pre-consumer organic","GOTS_recycled_organic","")))))))))))))))))),"")</f>
        <v/>
      </c>
      <c r="AE453" t="e" cm="1">
        <f t="array" aca="1" ref="AE453" ca="1">IF($I453="",IF(INDIRECT("$F"&amp;$S453)="","",IF(LEFT(INDIRECT("$F"&amp;$S453),3)="GRS","GRS_RCS_RM",IF((LEFT(INDIRECT("$F"&amp;$S453),3))="RCS","GRS_RCS_RM",IF(INDIRECT("$F"&amp;$S453)="OCS (No Label)","OCS_Conversion_RM",IF(LEFT(INDIRECT("$F"&amp;$S453),3)="OCS","OCS_RM",IF(RIGHT(INDIRECT("$F"&amp;$S453),10)="conversion","GOTS_RM_conversion",IF((LEFT(INDIRECT("$F"&amp;$S453),4))="GOTS","GOTS_RM","Responsible_RM"))))))),"DELETERM")</f>
        <v>#VALUE!</v>
      </c>
      <c r="AF453" t="e" cm="1">
        <f t="array" aca="1" ref="AF453" ca="1">IF($S453="","",INDIRECT("$Z"&amp;$S453))</f>
        <v>#VALUE!</v>
      </c>
      <c r="AG453" t="str">
        <f t="shared" si="128"/>
        <v/>
      </c>
      <c r="AH453" t="str" cm="1">
        <f t="array" aca="1" ref="AH453" ca="1">IFERROR(INDIRECT("$ag"&amp;S453),"")</f>
        <v/>
      </c>
      <c r="AI453" t="e" cm="1">
        <f t="array" aca="1" ref="AI453" ca="1">INDIRECT("O"&amp;S453)</f>
        <v>#VALUE!</v>
      </c>
      <c r="AJ453" t="str">
        <f t="shared" si="129"/>
        <v/>
      </c>
    </row>
    <row r="454" spans="1:36" ht="16.5" customHeight="1">
      <c r="A454" s="130"/>
      <c r="B454" s="136"/>
      <c r="C454" s="137"/>
      <c r="D454" s="146"/>
      <c r="E454" s="146"/>
      <c r="F454" s="137"/>
      <c r="G454" s="147"/>
      <c r="H454" s="147"/>
      <c r="I454" s="147"/>
      <c r="J454" s="147"/>
      <c r="K454" s="38"/>
      <c r="L454" s="144"/>
      <c r="M454" s="144"/>
      <c r="N454" s="61"/>
      <c r="O454" s="314"/>
      <c r="Q454" t="str">
        <f t="shared" si="124"/>
        <v/>
      </c>
      <c r="S454" t="e">
        <f t="shared" ca="1" si="111"/>
        <v>#VALUE!</v>
      </c>
      <c r="T454" t="e">
        <f t="shared" ca="1" si="130"/>
        <v>#VALUE!</v>
      </c>
      <c r="U454">
        <f t="shared" si="112"/>
        <v>384</v>
      </c>
      <c r="V454">
        <v>32.583333333335801</v>
      </c>
      <c r="W454">
        <f t="shared" si="115"/>
        <v>32</v>
      </c>
      <c r="X454" t="str" cm="1">
        <f t="array" aca="1" ref="X454" ca="1">IFERROR(INDEX('PC&amp;PD'!$A$1:$AS$19,ROW('PC&amp;PD'!$A$19),MATCH(INDIRECT(T454),'PC&amp;PD'!$A$1:$AS$1,0)),"")</f>
        <v/>
      </c>
      <c r="Y454" t="str">
        <f>IF(OR($N454="",$N454=0),"",IF($N454=$E$7,'Extracted info for SC'!$J$6,IF($N454=#REF!,'Extracted info for SC'!$J$7,IF($N454=#REF!,'Extracted info for SC'!$J$8,IF($N454=#REF!,'Extracted info for SC'!$J$9,IF($N454=#REF!,'Extracted info for SC'!$J$10,IF($N454=#REF!,'Extracted info for SC'!$J$11,IF($N454=#REF!,'Extracted info for SC'!$J$12,IF($N454=#REF!,'Extracted info for SC'!$J$13,IF($N454=#REF!,'Extracted info for SC'!$J$14,IF($N454=#REF!,'Extracted info for SC'!$J$15,IF($N454=#REF!,'Extracted info for SC'!$J$16,IF($N454=#REF!,'Extracted info for SC'!$J$17,IF($N454=#REF!,'Extracted info for SC'!$J$18,""))))))))))))))</f>
        <v/>
      </c>
      <c r="AA454" t="str">
        <f t="shared" si="125"/>
        <v/>
      </c>
      <c r="AB454" t="str">
        <f t="shared" si="126"/>
        <v/>
      </c>
      <c r="AC454" t="e">
        <f t="shared" ca="1" si="127"/>
        <v>#VALUE!</v>
      </c>
      <c r="AD454" t="str" cm="1">
        <f t="array" aca="1" ref="AD454" ca="1">IFERROR(IF((LEFT(INDIRECT("$F"&amp;$S454),4))="GOTS",IF($G454="Organic","GOTS_Organic_raw",(IF($G454="Responsible","GOTS_Responsible",(IF($G454="No Attribute (Conventional)","GOTS_conventional",(IF($G454="Recycled Pre/Post-Consumer","GOTS_pre_post",(IF($G454="In-Conversion","GOTS_in_conversion",(IF($G454="Sustainably Sourced","Sustainably_sourced",(IF($G454="Recycled pre-consumer organic","GOTS_recycled_organic",""))))))))))))),IF($G454="Organic","Organic",(IF($G454="Responsible","Responsible",(IF($G454="No Attribute (Conventional)","No_Attribute_Conventional",(IF($G454="Recycled Pre/Post-Consumer","Recycled_Pre_Post_Consumer",(IF($G454="In-Conversion","In_Conversion",(IF($G454="Recycled Pre-Consumer","Recycled_Pre_Consumer",(IF($G454="Recycled Post-Consumer","Recycled_Post_Consumer",(IF($G454="Sustainably Sourced","Sustainably_sourced",(IF($G454="Recycled pre-consumer organic","GOTS_recycled_organic","")))))))))))))))))),"")</f>
        <v/>
      </c>
      <c r="AE454" t="e" cm="1">
        <f t="array" aca="1" ref="AE454" ca="1">IF($I454="",IF(INDIRECT("$F"&amp;$S454)="","",IF(LEFT(INDIRECT("$F"&amp;$S454),3)="GRS","GRS_RCS_RM",IF((LEFT(INDIRECT("$F"&amp;$S454),3))="RCS","GRS_RCS_RM",IF(INDIRECT("$F"&amp;$S454)="OCS (No Label)","OCS_Conversion_RM",IF(LEFT(INDIRECT("$F"&amp;$S454),3)="OCS","OCS_RM",IF(RIGHT(INDIRECT("$F"&amp;$S454),10)="conversion","GOTS_RM_conversion",IF((LEFT(INDIRECT("$F"&amp;$S454),4))="GOTS","GOTS_RM","Responsible_RM"))))))),"DELETERM")</f>
        <v>#VALUE!</v>
      </c>
      <c r="AF454" t="e" cm="1">
        <f t="array" aca="1" ref="AF454" ca="1">IF($S454="","",INDIRECT("$Z"&amp;$S454))</f>
        <v>#VALUE!</v>
      </c>
      <c r="AG454" t="str">
        <f t="shared" si="128"/>
        <v/>
      </c>
      <c r="AH454" t="str" cm="1">
        <f t="array" aca="1" ref="AH454" ca="1">IFERROR(INDIRECT("$ag"&amp;S454),"")</f>
        <v/>
      </c>
      <c r="AI454" t="e" cm="1">
        <f t="array" aca="1" ref="AI454" ca="1">INDIRECT("O"&amp;S454)</f>
        <v>#VALUE!</v>
      </c>
      <c r="AJ454" t="str">
        <f t="shared" si="129"/>
        <v/>
      </c>
    </row>
    <row r="455" spans="1:36" ht="16.5" customHeight="1">
      <c r="A455" s="130"/>
      <c r="B455" s="136"/>
      <c r="C455" s="137"/>
      <c r="D455" s="146"/>
      <c r="E455" s="146"/>
      <c r="F455" s="137"/>
      <c r="G455" s="147"/>
      <c r="H455" s="147"/>
      <c r="I455" s="147"/>
      <c r="J455" s="147"/>
      <c r="K455" s="38"/>
      <c r="L455" s="144"/>
      <c r="M455" s="144"/>
      <c r="N455" s="61"/>
      <c r="O455" s="314"/>
      <c r="Q455" t="str">
        <f t="shared" si="124"/>
        <v/>
      </c>
      <c r="S455" t="e">
        <f t="shared" ca="1" si="111"/>
        <v>#VALUE!</v>
      </c>
      <c r="T455" t="e">
        <f t="shared" ca="1" si="130"/>
        <v>#VALUE!</v>
      </c>
      <c r="U455">
        <f t="shared" si="112"/>
        <v>384</v>
      </c>
      <c r="V455">
        <v>32.666666666669201</v>
      </c>
      <c r="W455">
        <f t="shared" si="115"/>
        <v>32</v>
      </c>
      <c r="X455" t="str" cm="1">
        <f t="array" aca="1" ref="X455" ca="1">IFERROR(INDEX('PC&amp;PD'!$A$1:$AS$19,ROW('PC&amp;PD'!$A$19),MATCH(INDIRECT(T455),'PC&amp;PD'!$A$1:$AS$1,0)),"")</f>
        <v/>
      </c>
      <c r="Y455" t="str">
        <f>IF(OR($N455="",$N455=0),"",IF($N455=$E$7,'Extracted info for SC'!$J$6,IF($N455=#REF!,'Extracted info for SC'!$J$7,IF($N455=#REF!,'Extracted info for SC'!$J$8,IF($N455=#REF!,'Extracted info for SC'!$J$9,IF($N455=#REF!,'Extracted info for SC'!$J$10,IF($N455=#REF!,'Extracted info for SC'!$J$11,IF($N455=#REF!,'Extracted info for SC'!$J$12,IF($N455=#REF!,'Extracted info for SC'!$J$13,IF($N455=#REF!,'Extracted info for SC'!$J$14,IF($N455=#REF!,'Extracted info for SC'!$J$15,IF($N455=#REF!,'Extracted info for SC'!$J$16,IF($N455=#REF!,'Extracted info for SC'!$J$17,IF($N455=#REF!,'Extracted info for SC'!$J$18,""))))))))))))))</f>
        <v/>
      </c>
      <c r="AA455" t="str">
        <f t="shared" si="125"/>
        <v/>
      </c>
      <c r="AB455" t="str">
        <f t="shared" si="126"/>
        <v/>
      </c>
      <c r="AC455" t="e">
        <f t="shared" ca="1" si="127"/>
        <v>#VALUE!</v>
      </c>
      <c r="AD455" t="str" cm="1">
        <f t="array" aca="1" ref="AD455" ca="1">IFERROR(IF((LEFT(INDIRECT("$F"&amp;$S455),4))="GOTS",IF($G455="Organic","GOTS_Organic_raw",(IF($G455="Responsible","GOTS_Responsible",(IF($G455="No Attribute (Conventional)","GOTS_conventional",(IF($G455="Recycled Pre/Post-Consumer","GOTS_pre_post",(IF($G455="In-Conversion","GOTS_in_conversion",(IF($G455="Sustainably Sourced","Sustainably_sourced",(IF($G455="Recycled pre-consumer organic","GOTS_recycled_organic",""))))))))))))),IF($G455="Organic","Organic",(IF($G455="Responsible","Responsible",(IF($G455="No Attribute (Conventional)","No_Attribute_Conventional",(IF($G455="Recycled Pre/Post-Consumer","Recycled_Pre_Post_Consumer",(IF($G455="In-Conversion","In_Conversion",(IF($G455="Recycled Pre-Consumer","Recycled_Pre_Consumer",(IF($G455="Recycled Post-Consumer","Recycled_Post_Consumer",(IF($G455="Sustainably Sourced","Sustainably_sourced",(IF($G455="Recycled pre-consumer organic","GOTS_recycled_organic","")))))))))))))))))),"")</f>
        <v/>
      </c>
      <c r="AE455" t="e" cm="1">
        <f t="array" aca="1" ref="AE455" ca="1">IF($I455="",IF(INDIRECT("$F"&amp;$S455)="","",IF(LEFT(INDIRECT("$F"&amp;$S455),3)="GRS","GRS_RCS_RM",IF((LEFT(INDIRECT("$F"&amp;$S455),3))="RCS","GRS_RCS_RM",IF(INDIRECT("$F"&amp;$S455)="OCS (No Label)","OCS_Conversion_RM",IF(LEFT(INDIRECT("$F"&amp;$S455),3)="OCS","OCS_RM",IF(RIGHT(INDIRECT("$F"&amp;$S455),10)="conversion","GOTS_RM_conversion",IF((LEFT(INDIRECT("$F"&amp;$S455),4))="GOTS","GOTS_RM","Responsible_RM"))))))),"DELETERM")</f>
        <v>#VALUE!</v>
      </c>
      <c r="AF455" t="e" cm="1">
        <f t="array" aca="1" ref="AF455" ca="1">IF($S455="","",INDIRECT("$Z"&amp;$S455))</f>
        <v>#VALUE!</v>
      </c>
      <c r="AG455" t="str">
        <f t="shared" si="128"/>
        <v/>
      </c>
      <c r="AH455" t="str" cm="1">
        <f t="array" aca="1" ref="AH455" ca="1">IFERROR(INDIRECT("$ag"&amp;S455),"")</f>
        <v/>
      </c>
      <c r="AI455" t="e" cm="1">
        <f t="array" aca="1" ref="AI455" ca="1">INDIRECT("O"&amp;S455)</f>
        <v>#VALUE!</v>
      </c>
      <c r="AJ455" t="str">
        <f t="shared" si="129"/>
        <v/>
      </c>
    </row>
    <row r="456" spans="1:36" ht="16.5" customHeight="1">
      <c r="A456" s="130"/>
      <c r="B456" s="136"/>
      <c r="C456" s="137"/>
      <c r="D456" s="146"/>
      <c r="E456" s="146"/>
      <c r="F456" s="137"/>
      <c r="G456" s="147"/>
      <c r="H456" s="147"/>
      <c r="I456" s="147"/>
      <c r="J456" s="147"/>
      <c r="K456" s="38"/>
      <c r="L456" s="144"/>
      <c r="M456" s="144"/>
      <c r="N456" s="61"/>
      <c r="O456" s="314"/>
      <c r="Q456" t="str">
        <f t="shared" si="124"/>
        <v/>
      </c>
      <c r="S456" t="e">
        <f t="shared" ca="1" si="111"/>
        <v>#VALUE!</v>
      </c>
      <c r="T456" t="e">
        <f t="shared" ca="1" si="130"/>
        <v>#VALUE!</v>
      </c>
      <c r="U456">
        <f t="shared" si="112"/>
        <v>384</v>
      </c>
      <c r="V456">
        <v>32.750000000002501</v>
      </c>
      <c r="W456">
        <f t="shared" si="115"/>
        <v>32</v>
      </c>
      <c r="X456" t="str" cm="1">
        <f t="array" aca="1" ref="X456" ca="1">IFERROR(INDEX('PC&amp;PD'!$A$1:$AS$19,ROW('PC&amp;PD'!$A$19),MATCH(INDIRECT(T456),'PC&amp;PD'!$A$1:$AS$1,0)),"")</f>
        <v/>
      </c>
      <c r="Y456" t="str">
        <f>IF(OR($N456="",$N456=0),"",IF($N456=$E$7,'Extracted info for SC'!$J$6,IF($N456=#REF!,'Extracted info for SC'!$J$7,IF($N456=#REF!,'Extracted info for SC'!$J$8,IF($N456=#REF!,'Extracted info for SC'!$J$9,IF($N456=#REF!,'Extracted info for SC'!$J$10,IF($N456=#REF!,'Extracted info for SC'!$J$11,IF($N456=#REF!,'Extracted info for SC'!$J$12,IF($N456=#REF!,'Extracted info for SC'!$J$13,IF($N456=#REF!,'Extracted info for SC'!$J$14,IF($N456=#REF!,'Extracted info for SC'!$J$15,IF($N456=#REF!,'Extracted info for SC'!$J$16,IF($N456=#REF!,'Extracted info for SC'!$J$17,IF($N456=#REF!,'Extracted info for SC'!$J$18,""))))))))))))))</f>
        <v/>
      </c>
      <c r="AA456" t="str">
        <f t="shared" si="125"/>
        <v/>
      </c>
      <c r="AB456" t="str">
        <f t="shared" si="126"/>
        <v/>
      </c>
      <c r="AC456" t="e">
        <f t="shared" ca="1" si="127"/>
        <v>#VALUE!</v>
      </c>
      <c r="AD456" t="str" cm="1">
        <f t="array" aca="1" ref="AD456" ca="1">IFERROR(IF((LEFT(INDIRECT("$F"&amp;$S456),4))="GOTS",IF($G456="Organic","GOTS_Organic_raw",(IF($G456="Responsible","GOTS_Responsible",(IF($G456="No Attribute (Conventional)","GOTS_conventional",(IF($G456="Recycled Pre/Post-Consumer","GOTS_pre_post",(IF($G456="In-Conversion","GOTS_in_conversion",(IF($G456="Sustainably Sourced","Sustainably_sourced",(IF($G456="Recycled pre-consumer organic","GOTS_recycled_organic",""))))))))))))),IF($G456="Organic","Organic",(IF($G456="Responsible","Responsible",(IF($G456="No Attribute (Conventional)","No_Attribute_Conventional",(IF($G456="Recycled Pre/Post-Consumer","Recycled_Pre_Post_Consumer",(IF($G456="In-Conversion","In_Conversion",(IF($G456="Recycled Pre-Consumer","Recycled_Pre_Consumer",(IF($G456="Recycled Post-Consumer","Recycled_Post_Consumer",(IF($G456="Sustainably Sourced","Sustainably_sourced",(IF($G456="Recycled pre-consumer organic","GOTS_recycled_organic","")))))))))))))))))),"")</f>
        <v/>
      </c>
      <c r="AE456" t="e" cm="1">
        <f t="array" aca="1" ref="AE456" ca="1">IF($I456="",IF(INDIRECT("$F"&amp;$S456)="","",IF(LEFT(INDIRECT("$F"&amp;$S456),3)="GRS","GRS_RCS_RM",IF((LEFT(INDIRECT("$F"&amp;$S456),3))="RCS","GRS_RCS_RM",IF(INDIRECT("$F"&amp;$S456)="OCS (No Label)","OCS_Conversion_RM",IF(LEFT(INDIRECT("$F"&amp;$S456),3)="OCS","OCS_RM",IF(RIGHT(INDIRECT("$F"&amp;$S456),10)="conversion","GOTS_RM_conversion",IF((LEFT(INDIRECT("$F"&amp;$S456),4))="GOTS","GOTS_RM","Responsible_RM"))))))),"DELETERM")</f>
        <v>#VALUE!</v>
      </c>
      <c r="AF456" t="e" cm="1">
        <f t="array" aca="1" ref="AF456" ca="1">IF($S456="","",INDIRECT("$Z"&amp;$S456))</f>
        <v>#VALUE!</v>
      </c>
      <c r="AG456" t="str">
        <f t="shared" si="128"/>
        <v/>
      </c>
      <c r="AH456" t="str" cm="1">
        <f t="array" aca="1" ref="AH456" ca="1">IFERROR(INDIRECT("$ag"&amp;S456),"")</f>
        <v/>
      </c>
      <c r="AI456" t="e" cm="1">
        <f t="array" aca="1" ref="AI456" ca="1">INDIRECT("O"&amp;S456)</f>
        <v>#VALUE!</v>
      </c>
      <c r="AJ456" t="str">
        <f t="shared" si="129"/>
        <v/>
      </c>
    </row>
    <row r="457" spans="1:36" ht="16.5" customHeight="1">
      <c r="A457" s="130"/>
      <c r="B457" s="136"/>
      <c r="C457" s="137"/>
      <c r="D457" s="146"/>
      <c r="E457" s="146"/>
      <c r="F457" s="137"/>
      <c r="G457" s="147"/>
      <c r="H457" s="147"/>
      <c r="I457" s="147"/>
      <c r="J457" s="147"/>
      <c r="K457" s="38"/>
      <c r="L457" s="144"/>
      <c r="M457" s="144"/>
      <c r="N457" s="61"/>
      <c r="O457" s="314"/>
      <c r="Q457" t="str">
        <f t="shared" si="124"/>
        <v/>
      </c>
      <c r="S457" t="e">
        <f t="shared" ca="1" si="111"/>
        <v>#VALUE!</v>
      </c>
      <c r="T457" t="e">
        <f t="shared" ca="1" si="130"/>
        <v>#VALUE!</v>
      </c>
      <c r="U457">
        <f t="shared" si="112"/>
        <v>384</v>
      </c>
      <c r="V457">
        <v>32.833333333335901</v>
      </c>
      <c r="W457">
        <f t="shared" si="115"/>
        <v>32</v>
      </c>
      <c r="X457" t="str" cm="1">
        <f t="array" aca="1" ref="X457" ca="1">IFERROR(INDEX('PC&amp;PD'!$A$1:$AS$19,ROW('PC&amp;PD'!$A$19),MATCH(INDIRECT(T457),'PC&amp;PD'!$A$1:$AS$1,0)),"")</f>
        <v/>
      </c>
      <c r="Y457" t="str">
        <f>IF(OR($N457="",$N457=0),"",IF($N457=$E$7,'Extracted info for SC'!$J$6,IF($N457=#REF!,'Extracted info for SC'!$J$7,IF($N457=#REF!,'Extracted info for SC'!$J$8,IF($N457=#REF!,'Extracted info for SC'!$J$9,IF($N457=#REF!,'Extracted info for SC'!$J$10,IF($N457=#REF!,'Extracted info for SC'!$J$11,IF($N457=#REF!,'Extracted info for SC'!$J$12,IF($N457=#REF!,'Extracted info for SC'!$J$13,IF($N457=#REF!,'Extracted info for SC'!$J$14,IF($N457=#REF!,'Extracted info for SC'!$J$15,IF($N457=#REF!,'Extracted info for SC'!$J$16,IF($N457=#REF!,'Extracted info for SC'!$J$17,IF($N457=#REF!,'Extracted info for SC'!$J$18,""))))))))))))))</f>
        <v/>
      </c>
      <c r="AA457" t="str">
        <f t="shared" si="125"/>
        <v/>
      </c>
      <c r="AB457" t="str">
        <f t="shared" si="126"/>
        <v/>
      </c>
      <c r="AC457" t="e">
        <f t="shared" ca="1" si="127"/>
        <v>#VALUE!</v>
      </c>
      <c r="AD457" t="str" cm="1">
        <f t="array" aca="1" ref="AD457" ca="1">IFERROR(IF((LEFT(INDIRECT("$F"&amp;$S457),4))="GOTS",IF($G457="Organic","GOTS_Organic_raw",(IF($G457="Responsible","GOTS_Responsible",(IF($G457="No Attribute (Conventional)","GOTS_conventional",(IF($G457="Recycled Pre/Post-Consumer","GOTS_pre_post",(IF($G457="In-Conversion","GOTS_in_conversion",(IF($G457="Sustainably Sourced","Sustainably_sourced",(IF($G457="Recycled pre-consumer organic","GOTS_recycled_organic",""))))))))))))),IF($G457="Organic","Organic",(IF($G457="Responsible","Responsible",(IF($G457="No Attribute (Conventional)","No_Attribute_Conventional",(IF($G457="Recycled Pre/Post-Consumer","Recycled_Pre_Post_Consumer",(IF($G457="In-Conversion","In_Conversion",(IF($G457="Recycled Pre-Consumer","Recycled_Pre_Consumer",(IF($G457="Recycled Post-Consumer","Recycled_Post_Consumer",(IF($G457="Sustainably Sourced","Sustainably_sourced",(IF($G457="Recycled pre-consumer organic","GOTS_recycled_organic","")))))))))))))))))),"")</f>
        <v/>
      </c>
      <c r="AE457" t="e" cm="1">
        <f t="array" aca="1" ref="AE457" ca="1">IF($I457="",IF(INDIRECT("$F"&amp;$S457)="","",IF(LEFT(INDIRECT("$F"&amp;$S457),3)="GRS","GRS_RCS_RM",IF((LEFT(INDIRECT("$F"&amp;$S457),3))="RCS","GRS_RCS_RM",IF(INDIRECT("$F"&amp;$S457)="OCS (No Label)","OCS_Conversion_RM",IF(LEFT(INDIRECT("$F"&amp;$S457),3)="OCS","OCS_RM",IF(RIGHT(INDIRECT("$F"&amp;$S457),10)="conversion","GOTS_RM_conversion",IF((LEFT(INDIRECT("$F"&amp;$S457),4))="GOTS","GOTS_RM","Responsible_RM"))))))),"DELETERM")</f>
        <v>#VALUE!</v>
      </c>
      <c r="AF457" t="e" cm="1">
        <f t="array" aca="1" ref="AF457" ca="1">IF($S457="","",INDIRECT("$Z"&amp;$S457))</f>
        <v>#VALUE!</v>
      </c>
      <c r="AG457" t="str">
        <f t="shared" si="128"/>
        <v/>
      </c>
      <c r="AH457" t="str" cm="1">
        <f t="array" aca="1" ref="AH457" ca="1">IFERROR(INDIRECT("$ag"&amp;S457),"")</f>
        <v/>
      </c>
      <c r="AI457" t="e" cm="1">
        <f t="array" aca="1" ref="AI457" ca="1">INDIRECT("O"&amp;S457)</f>
        <v>#VALUE!</v>
      </c>
      <c r="AJ457" t="str">
        <f t="shared" si="129"/>
        <v/>
      </c>
    </row>
    <row r="458" spans="1:36" ht="16.5" customHeight="1" thickBot="1">
      <c r="A458" s="131"/>
      <c r="B458" s="138"/>
      <c r="C458" s="139"/>
      <c r="D458" s="148"/>
      <c r="E458" s="148"/>
      <c r="F458" s="139"/>
      <c r="G458" s="149"/>
      <c r="H458" s="149"/>
      <c r="I458" s="149"/>
      <c r="J458" s="149"/>
      <c r="K458" s="39"/>
      <c r="L458" s="145"/>
      <c r="M458" s="145"/>
      <c r="N458" s="62"/>
      <c r="O458" s="315"/>
      <c r="Q458" t="str">
        <f t="shared" si="124"/>
        <v/>
      </c>
      <c r="S458" t="e">
        <f t="shared" ca="1" si="111"/>
        <v>#VALUE!</v>
      </c>
      <c r="T458" t="e">
        <f t="shared" ca="1" si="130"/>
        <v>#VALUE!</v>
      </c>
      <c r="U458">
        <f t="shared" si="112"/>
        <v>384</v>
      </c>
      <c r="V458">
        <v>32.916666666669201</v>
      </c>
      <c r="W458">
        <f t="shared" si="115"/>
        <v>32</v>
      </c>
      <c r="X458" t="str" cm="1">
        <f t="array" aca="1" ref="X458" ca="1">IFERROR(INDEX('PC&amp;PD'!$A$1:$AS$19,ROW('PC&amp;PD'!$A$19),MATCH(INDIRECT(T458),'PC&amp;PD'!$A$1:$AS$1,0)),"")</f>
        <v/>
      </c>
      <c r="Y458" t="str">
        <f>IF(OR($N458="",$N458=0),"",IF($N458=$E$7,'Extracted info for SC'!$J$6,IF($N458=#REF!,'Extracted info for SC'!$J$7,IF($N458=#REF!,'Extracted info for SC'!$J$8,IF($N458=#REF!,'Extracted info for SC'!$J$9,IF($N458=#REF!,'Extracted info for SC'!$J$10,IF($N458=#REF!,'Extracted info for SC'!$J$11,IF($N458=#REF!,'Extracted info for SC'!$J$12,IF($N458=#REF!,'Extracted info for SC'!$J$13,IF($N458=#REF!,'Extracted info for SC'!$J$14,IF($N458=#REF!,'Extracted info for SC'!$J$15,IF($N458=#REF!,'Extracted info for SC'!$J$16,IF($N458=#REF!,'Extracted info for SC'!$J$17,IF($N458=#REF!,'Extracted info for SC'!$J$18,""))))))))))))))</f>
        <v/>
      </c>
      <c r="AA458" t="str">
        <f t="shared" si="125"/>
        <v/>
      </c>
      <c r="AB458" t="str">
        <f t="shared" si="126"/>
        <v/>
      </c>
      <c r="AC458" t="e">
        <f t="shared" ca="1" si="127"/>
        <v>#VALUE!</v>
      </c>
      <c r="AD458" t="str" cm="1">
        <f t="array" aca="1" ref="AD458" ca="1">IFERROR(IF((LEFT(INDIRECT("$F"&amp;$S458),4))="GOTS",IF($G458="Organic","GOTS_Organic_raw",(IF($G458="Responsible","GOTS_Responsible",(IF($G458="No Attribute (Conventional)","GOTS_conventional",(IF($G458="Recycled Pre/Post-Consumer","GOTS_pre_post",(IF($G458="In-Conversion","GOTS_in_conversion",(IF($G458="Sustainably Sourced","Sustainably_sourced",(IF($G458="Recycled pre-consumer organic","GOTS_recycled_organic",""))))))))))))),IF($G458="Organic","Organic",(IF($G458="Responsible","Responsible",(IF($G458="No Attribute (Conventional)","No_Attribute_Conventional",(IF($G458="Recycled Pre/Post-Consumer","Recycled_Pre_Post_Consumer",(IF($G458="In-Conversion","In_Conversion",(IF($G458="Recycled Pre-Consumer","Recycled_Pre_Consumer",(IF($G458="Recycled Post-Consumer","Recycled_Post_Consumer",(IF($G458="Sustainably Sourced","Sustainably_sourced",(IF($G458="Recycled pre-consumer organic","GOTS_recycled_organic","")))))))))))))))))),"")</f>
        <v/>
      </c>
      <c r="AE458" t="e" cm="1">
        <f t="array" aca="1" ref="AE458" ca="1">IF($I458="",IF(INDIRECT("$F"&amp;$S458)="","",IF(LEFT(INDIRECT("$F"&amp;$S458),3)="GRS","GRS_RCS_RM",IF((LEFT(INDIRECT("$F"&amp;$S458),3))="RCS","GRS_RCS_RM",IF(INDIRECT("$F"&amp;$S458)="OCS (No Label)","OCS_Conversion_RM",IF(LEFT(INDIRECT("$F"&amp;$S458),3)="OCS","OCS_RM",IF(RIGHT(INDIRECT("$F"&amp;$S458),10)="conversion","GOTS_RM_conversion",IF((LEFT(INDIRECT("$F"&amp;$S458),4))="GOTS","GOTS_RM","Responsible_RM"))))))),"DELETERM")</f>
        <v>#VALUE!</v>
      </c>
      <c r="AF458" t="e" cm="1">
        <f t="array" aca="1" ref="AF458" ca="1">IF($S458="","",INDIRECT("$Z"&amp;$S458))</f>
        <v>#VALUE!</v>
      </c>
      <c r="AG458" t="str">
        <f t="shared" si="128"/>
        <v/>
      </c>
      <c r="AH458" t="str" cm="1">
        <f t="array" aca="1" ref="AH458" ca="1">IFERROR(INDIRECT("$ag"&amp;S458),"")</f>
        <v/>
      </c>
      <c r="AI458" t="e" cm="1">
        <f t="array" aca="1" ref="AI458" ca="1">INDIRECT("O"&amp;S458)</f>
        <v>#VALUE!</v>
      </c>
      <c r="AJ458" t="str">
        <f t="shared" si="129"/>
        <v/>
      </c>
    </row>
    <row r="459" spans="1:36" ht="16.5" customHeight="1">
      <c r="A459" s="128" t="str">
        <f>IF(B459="","",COUNTA($B$63:$B459))</f>
        <v/>
      </c>
      <c r="B459" s="132"/>
      <c r="C459" s="133"/>
      <c r="D459" s="140"/>
      <c r="E459" s="140"/>
      <c r="F459" s="133"/>
      <c r="G459" s="141"/>
      <c r="H459" s="141"/>
      <c r="I459" s="141"/>
      <c r="J459" s="141"/>
      <c r="K459" s="37"/>
      <c r="L459" s="142" t="str">
        <f>IF(R459="","",LEFT(R459,LEN(R459)-2))</f>
        <v/>
      </c>
      <c r="M459" s="142"/>
      <c r="N459" s="60"/>
      <c r="O459" s="313"/>
      <c r="Q459" t="str">
        <f t="shared" si="124"/>
        <v/>
      </c>
      <c r="R459" t="str">
        <f t="shared" ref="R459" si="131">CONCATENATE($Q459,Q460,Q461,Q462,Q463,Q464,$Q465,$Q466,$Q467,$Q468,$Q469,$Q470)</f>
        <v/>
      </c>
      <c r="S459" t="e">
        <f t="shared" ca="1" si="111"/>
        <v>#VALUE!</v>
      </c>
      <c r="T459" t="e">
        <f t="shared" ca="1" si="130"/>
        <v>#VALUE!</v>
      </c>
      <c r="U459">
        <f t="shared" si="112"/>
        <v>396</v>
      </c>
      <c r="V459">
        <v>33.000000000002501</v>
      </c>
      <c r="W459">
        <f t="shared" si="115"/>
        <v>33</v>
      </c>
      <c r="X459" t="str" cm="1">
        <f t="array" aca="1" ref="X459" ca="1">IFERROR(INDEX('PC&amp;PD'!$A$1:$AS$19,ROW('PC&amp;PD'!$A$19),MATCH(INDIRECT(T459),'PC&amp;PD'!$A$1:$AS$1,0)),"")</f>
        <v/>
      </c>
      <c r="Y459" t="str">
        <f>IF(OR($N459="",$N459=0),"",IF($N459=$E$7,'Extracted info for SC'!$J$6,IF($N459=#REF!,'Extracted info for SC'!$J$7,IF($N459=#REF!,'Extracted info for SC'!$J$8,IF($N459=#REF!,'Extracted info for SC'!$J$9,IF($N459=#REF!,'Extracted info for SC'!$J$10,IF($N459=#REF!,'Extracted info for SC'!$J$11,IF($N459=#REF!,'Extracted info for SC'!$J$12,IF($N459=#REF!,'Extracted info for SC'!$J$13,IF($N459=#REF!,'Extracted info for SC'!$J$14,IF($N459=#REF!,'Extracted info for SC'!$J$15,IF($N459=#REF!,'Extracted info for SC'!$J$16,IF($N459=#REF!,'Extracted info for SC'!$J$17,IF($N459=#REF!,'Extracted info for SC'!$J$18,""))))))))))))))</f>
        <v/>
      </c>
      <c r="Z459" t="str">
        <f t="shared" ref="Z459" si="132">IFERROR(IF($F459="OCS 100","OCS (OCS 100)",IF($F459="OCS Blended","OCS (OCS Blended)",IF($F459="OCS (No Label)","OCS (No Label)",IF($F459="RCS 100","RCS (RCS 100)",IF($F459="RCS Blended","RCS (RCS Blended)",IF($F459="GRS","GRS (GRS)",IF($F459="GRS (No Label)", "GRS (No Label)",IF($F459="RDS","RDS (RDS)",IF($F459="RWS","RWS (RWS)",IF($F459="RAS","RAS (RAS)",IF($F459="RMS","RMS (RMS)",IF($F459="GOTS Organic","GOTS (Organic)",IF($F459="GOTS Made with organic","GOTS (Made with Organic)",IF($F459="GOTS Organic - in conversion","GOTS (Organic - In Conversion)",IF($F459="GOTS Made with organic - in conversion","GOTS (Made with Organic - In Conversion)",""))))))))))))))),"")</f>
        <v/>
      </c>
      <c r="AA459" t="str">
        <f t="shared" si="125"/>
        <v/>
      </c>
      <c r="AB459" t="str">
        <f t="shared" si="126"/>
        <v/>
      </c>
      <c r="AC459" t="e">
        <f t="shared" ca="1" si="127"/>
        <v>#VALUE!</v>
      </c>
      <c r="AD459" t="str" cm="1">
        <f t="array" aca="1" ref="AD459" ca="1">IFERROR(IF((LEFT(INDIRECT("$F"&amp;$S459),4))="GOTS",IF($G459="Organic","GOTS_Organic_raw",(IF($G459="Responsible","GOTS_Responsible",(IF($G459="No Attribute (Conventional)","GOTS_conventional",(IF($G459="Recycled Pre/Post-Consumer","GOTS_pre_post",(IF($G459="In-Conversion","GOTS_in_conversion",(IF($G459="Sustainably Sourced","Sustainably_sourced",(IF($G459="Recycled pre-consumer organic","GOTS_recycled_organic",""))))))))))))),IF($G459="Organic","Organic",(IF($G459="Responsible","Responsible",(IF($G459="No Attribute (Conventional)","No_Attribute_Conventional",(IF($G459="Recycled Pre/Post-Consumer","Recycled_Pre_Post_Consumer",(IF($G459="In-Conversion","In_Conversion",(IF($G459="Recycled Pre-Consumer","Recycled_Pre_Consumer",(IF($G459="Recycled Post-Consumer","Recycled_Post_Consumer",(IF($G459="Sustainably Sourced","Sustainably_sourced",(IF($G459="Recycled pre-consumer organic","GOTS_recycled_organic","")))))))))))))))))),"")</f>
        <v/>
      </c>
      <c r="AE459" t="e" cm="1">
        <f t="array" aca="1" ref="AE459" ca="1">IF($I459="",IF(INDIRECT("$F"&amp;$S459)="","",IF(LEFT(INDIRECT("$F"&amp;$S459),3)="GRS","GRS_RCS_RM",IF((LEFT(INDIRECT("$F"&amp;$S459),3))="RCS","GRS_RCS_RM",IF(INDIRECT("$F"&amp;$S459)="OCS (No Label)","OCS_Conversion_RM",IF(LEFT(INDIRECT("$F"&amp;$S459),3)="OCS","OCS_RM",IF(RIGHT(INDIRECT("$F"&amp;$S459),10)="conversion","GOTS_RM_conversion",IF((LEFT(INDIRECT("$F"&amp;$S459),4))="GOTS","GOTS_RM","Responsible_RM"))))))),"DELETERM")</f>
        <v>#VALUE!</v>
      </c>
      <c r="AF459" t="e" cm="1">
        <f t="array" aca="1" ref="AF459" ca="1">IF($S459="","",INDIRECT("$Z"&amp;$S459))</f>
        <v>#VALUE!</v>
      </c>
      <c r="AG459" t="str">
        <f t="shared" si="128"/>
        <v/>
      </c>
      <c r="AH459" t="str" cm="1">
        <f t="array" aca="1" ref="AH459" ca="1">IFERROR(INDIRECT("$ag"&amp;S459),"")</f>
        <v/>
      </c>
      <c r="AI459" t="e" cm="1">
        <f t="array" aca="1" ref="AI459" ca="1">INDIRECT("O"&amp;S459)</f>
        <v>#VALUE!</v>
      </c>
      <c r="AJ459" t="str">
        <f t="shared" si="129"/>
        <v/>
      </c>
    </row>
    <row r="460" spans="1:36" ht="16.5" customHeight="1">
      <c r="A460" s="129"/>
      <c r="B460" s="134"/>
      <c r="C460" s="135"/>
      <c r="D460" s="146"/>
      <c r="E460" s="146"/>
      <c r="F460" s="135"/>
      <c r="G460" s="147"/>
      <c r="H460" s="147"/>
      <c r="I460" s="147"/>
      <c r="J460" s="147"/>
      <c r="K460" s="38"/>
      <c r="L460" s="143"/>
      <c r="M460" s="143"/>
      <c r="N460" s="61"/>
      <c r="O460" s="314"/>
      <c r="Q460" t="str">
        <f t="shared" si="124"/>
        <v/>
      </c>
      <c r="S460" t="e">
        <f t="shared" ref="S460:S523" ca="1" si="133">IF(INDIRECT("A"&amp;$S$63+$U460)&lt;&gt;"",$S$63+$U460,"")</f>
        <v>#VALUE!</v>
      </c>
      <c r="T460" t="e">
        <f t="shared" ca="1" si="130"/>
        <v>#VALUE!</v>
      </c>
      <c r="U460">
        <f t="shared" ref="U460:U523" si="134">(12*W460)</f>
        <v>396</v>
      </c>
      <c r="V460">
        <v>33.083333333335901</v>
      </c>
      <c r="W460">
        <f t="shared" si="115"/>
        <v>33</v>
      </c>
      <c r="X460" t="str" cm="1">
        <f t="array" aca="1" ref="X460" ca="1">IFERROR(INDEX('PC&amp;PD'!$A$1:$AS$19,ROW('PC&amp;PD'!$A$19),MATCH(INDIRECT(T460),'PC&amp;PD'!$A$1:$AS$1,0)),"")</f>
        <v/>
      </c>
      <c r="Y460" t="str">
        <f>IF(OR($N460="",$N460=0),"",IF($N460=$E$7,'Extracted info for SC'!$J$6,IF($N460=#REF!,'Extracted info for SC'!$J$7,IF($N460=#REF!,'Extracted info for SC'!$J$8,IF($N460=#REF!,'Extracted info for SC'!$J$9,IF($N460=#REF!,'Extracted info for SC'!$J$10,IF($N460=#REF!,'Extracted info for SC'!$J$11,IF($N460=#REF!,'Extracted info for SC'!$J$12,IF($N460=#REF!,'Extracted info for SC'!$J$13,IF($N460=#REF!,'Extracted info for SC'!$J$14,IF($N460=#REF!,'Extracted info for SC'!$J$15,IF($N460=#REF!,'Extracted info for SC'!$J$16,IF($N460=#REF!,'Extracted info for SC'!$J$17,IF($N460=#REF!,'Extracted info for SC'!$J$18,""))))))))))))))</f>
        <v/>
      </c>
      <c r="AA460" t="str">
        <f t="shared" si="125"/>
        <v/>
      </c>
      <c r="AB460" t="str">
        <f t="shared" si="126"/>
        <v/>
      </c>
      <c r="AC460" t="e">
        <f t="shared" ca="1" si="127"/>
        <v>#VALUE!</v>
      </c>
      <c r="AD460" t="str" cm="1">
        <f t="array" aca="1" ref="AD460" ca="1">IFERROR(IF((LEFT(INDIRECT("$F"&amp;$S460),4))="GOTS",IF($G460="Organic","GOTS_Organic_raw",(IF($G460="Responsible","GOTS_Responsible",(IF($G460="No Attribute (Conventional)","GOTS_conventional",(IF($G460="Recycled Pre/Post-Consumer","GOTS_pre_post",(IF($G460="In-Conversion","GOTS_in_conversion",(IF($G460="Sustainably Sourced","Sustainably_sourced",(IF($G460="Recycled pre-consumer organic","GOTS_recycled_organic",""))))))))))))),IF($G460="Organic","Organic",(IF($G460="Responsible","Responsible",(IF($G460="No Attribute (Conventional)","No_Attribute_Conventional",(IF($G460="Recycled Pre/Post-Consumer","Recycled_Pre_Post_Consumer",(IF($G460="In-Conversion","In_Conversion",(IF($G460="Recycled Pre-Consumer","Recycled_Pre_Consumer",(IF($G460="Recycled Post-Consumer","Recycled_Post_Consumer",(IF($G460="Sustainably Sourced","Sustainably_sourced",(IF($G460="Recycled pre-consumer organic","GOTS_recycled_organic","")))))))))))))))))),"")</f>
        <v/>
      </c>
      <c r="AE460" t="e" cm="1">
        <f t="array" aca="1" ref="AE460" ca="1">IF($I460="",IF(INDIRECT("$F"&amp;$S460)="","",IF(LEFT(INDIRECT("$F"&amp;$S460),3)="GRS","GRS_RCS_RM",IF((LEFT(INDIRECT("$F"&amp;$S460),3))="RCS","GRS_RCS_RM",IF(INDIRECT("$F"&amp;$S460)="OCS (No Label)","OCS_Conversion_RM",IF(LEFT(INDIRECT("$F"&amp;$S460),3)="OCS","OCS_RM",IF(RIGHT(INDIRECT("$F"&amp;$S460),10)="conversion","GOTS_RM_conversion",IF((LEFT(INDIRECT("$F"&amp;$S460),4))="GOTS","GOTS_RM","Responsible_RM"))))))),"DELETERM")</f>
        <v>#VALUE!</v>
      </c>
      <c r="AF460" t="e" cm="1">
        <f t="array" aca="1" ref="AF460" ca="1">IF($S460="","",INDIRECT("$Z"&amp;$S460))</f>
        <v>#VALUE!</v>
      </c>
      <c r="AG460" t="str">
        <f t="shared" si="128"/>
        <v/>
      </c>
      <c r="AH460" t="str" cm="1">
        <f t="array" aca="1" ref="AH460" ca="1">IFERROR(INDIRECT("$ag"&amp;S460),"")</f>
        <v/>
      </c>
      <c r="AI460" t="e" cm="1">
        <f t="array" aca="1" ref="AI460" ca="1">INDIRECT("O"&amp;S460)</f>
        <v>#VALUE!</v>
      </c>
      <c r="AJ460" t="str">
        <f t="shared" si="129"/>
        <v/>
      </c>
    </row>
    <row r="461" spans="1:36" ht="16.5" customHeight="1">
      <c r="A461" s="129"/>
      <c r="B461" s="134"/>
      <c r="C461" s="135"/>
      <c r="D461" s="146"/>
      <c r="E461" s="146"/>
      <c r="F461" s="135"/>
      <c r="G461" s="147"/>
      <c r="H461" s="147"/>
      <c r="I461" s="147"/>
      <c r="J461" s="147"/>
      <c r="K461" s="38"/>
      <c r="L461" s="143"/>
      <c r="M461" s="143"/>
      <c r="N461" s="61"/>
      <c r="O461" s="314"/>
      <c r="Q461" t="str">
        <f t="shared" si="124"/>
        <v/>
      </c>
      <c r="S461" t="e">
        <f t="shared" ca="1" si="133"/>
        <v>#VALUE!</v>
      </c>
      <c r="T461" t="e">
        <f t="shared" ca="1" si="130"/>
        <v>#VALUE!</v>
      </c>
      <c r="U461">
        <f t="shared" si="134"/>
        <v>396</v>
      </c>
      <c r="V461">
        <v>33.166666666669201</v>
      </c>
      <c r="W461">
        <f t="shared" si="115"/>
        <v>33</v>
      </c>
      <c r="X461" t="str" cm="1">
        <f t="array" aca="1" ref="X461" ca="1">IFERROR(INDEX('PC&amp;PD'!$A$1:$AS$19,ROW('PC&amp;PD'!$A$19),MATCH(INDIRECT(T461),'PC&amp;PD'!$A$1:$AS$1,0)),"")</f>
        <v/>
      </c>
      <c r="Y461" t="str">
        <f>IF(OR($N461="",$N461=0),"",IF($N461=$E$7,'Extracted info for SC'!$J$6,IF($N461=#REF!,'Extracted info for SC'!$J$7,IF($N461=#REF!,'Extracted info for SC'!$J$8,IF($N461=#REF!,'Extracted info for SC'!$J$9,IF($N461=#REF!,'Extracted info for SC'!$J$10,IF($N461=#REF!,'Extracted info for SC'!$J$11,IF($N461=#REF!,'Extracted info for SC'!$J$12,IF($N461=#REF!,'Extracted info for SC'!$J$13,IF($N461=#REF!,'Extracted info for SC'!$J$14,IF($N461=#REF!,'Extracted info for SC'!$J$15,IF($N461=#REF!,'Extracted info for SC'!$J$16,IF($N461=#REF!,'Extracted info for SC'!$J$17,IF($N461=#REF!,'Extracted info for SC'!$J$18,""))))))))))))))</f>
        <v/>
      </c>
      <c r="AA461" t="str">
        <f t="shared" si="125"/>
        <v/>
      </c>
      <c r="AB461" t="str">
        <f t="shared" si="126"/>
        <v/>
      </c>
      <c r="AC461" t="e">
        <f t="shared" ca="1" si="127"/>
        <v>#VALUE!</v>
      </c>
      <c r="AD461" t="str" cm="1">
        <f t="array" aca="1" ref="AD461" ca="1">IFERROR(IF((LEFT(INDIRECT("$F"&amp;$S461),4))="GOTS",IF($G461="Organic","GOTS_Organic_raw",(IF($G461="Responsible","GOTS_Responsible",(IF($G461="No Attribute (Conventional)","GOTS_conventional",(IF($G461="Recycled Pre/Post-Consumer","GOTS_pre_post",(IF($G461="In-Conversion","GOTS_in_conversion",(IF($G461="Sustainably Sourced","Sustainably_sourced",(IF($G461="Recycled pre-consumer organic","GOTS_recycled_organic",""))))))))))))),IF($G461="Organic","Organic",(IF($G461="Responsible","Responsible",(IF($G461="No Attribute (Conventional)","No_Attribute_Conventional",(IF($G461="Recycled Pre/Post-Consumer","Recycled_Pre_Post_Consumer",(IF($G461="In-Conversion","In_Conversion",(IF($G461="Recycled Pre-Consumer","Recycled_Pre_Consumer",(IF($G461="Recycled Post-Consumer","Recycled_Post_Consumer",(IF($G461="Sustainably Sourced","Sustainably_sourced",(IF($G461="Recycled pre-consumer organic","GOTS_recycled_organic","")))))))))))))))))),"")</f>
        <v/>
      </c>
      <c r="AE461" t="e" cm="1">
        <f t="array" aca="1" ref="AE461" ca="1">IF($I461="",IF(INDIRECT("$F"&amp;$S461)="","",IF(LEFT(INDIRECT("$F"&amp;$S461),3)="GRS","GRS_RCS_RM",IF((LEFT(INDIRECT("$F"&amp;$S461),3))="RCS","GRS_RCS_RM",IF(INDIRECT("$F"&amp;$S461)="OCS (No Label)","OCS_Conversion_RM",IF(LEFT(INDIRECT("$F"&amp;$S461),3)="OCS","OCS_RM",IF(RIGHT(INDIRECT("$F"&amp;$S461),10)="conversion","GOTS_RM_conversion",IF((LEFT(INDIRECT("$F"&amp;$S461),4))="GOTS","GOTS_RM","Responsible_RM"))))))),"DELETERM")</f>
        <v>#VALUE!</v>
      </c>
      <c r="AF461" t="e" cm="1">
        <f t="array" aca="1" ref="AF461" ca="1">IF($S461="","",INDIRECT("$Z"&amp;$S461))</f>
        <v>#VALUE!</v>
      </c>
      <c r="AG461" t="str">
        <f t="shared" si="128"/>
        <v/>
      </c>
      <c r="AH461" t="str" cm="1">
        <f t="array" aca="1" ref="AH461" ca="1">IFERROR(INDIRECT("$ag"&amp;S461),"")</f>
        <v/>
      </c>
      <c r="AI461" t="e" cm="1">
        <f t="array" aca="1" ref="AI461" ca="1">INDIRECT("O"&amp;S461)</f>
        <v>#VALUE!</v>
      </c>
      <c r="AJ461" t="str">
        <f t="shared" si="129"/>
        <v/>
      </c>
    </row>
    <row r="462" spans="1:36" ht="16.5" customHeight="1">
      <c r="A462" s="129"/>
      <c r="B462" s="134"/>
      <c r="C462" s="135"/>
      <c r="D462" s="146"/>
      <c r="E462" s="146"/>
      <c r="F462" s="135"/>
      <c r="G462" s="147"/>
      <c r="H462" s="147"/>
      <c r="I462" s="147"/>
      <c r="J462" s="147"/>
      <c r="K462" s="38"/>
      <c r="L462" s="143"/>
      <c r="M462" s="143"/>
      <c r="N462" s="61"/>
      <c r="O462" s="314"/>
      <c r="Q462" t="str">
        <f t="shared" si="124"/>
        <v/>
      </c>
      <c r="S462" t="e">
        <f t="shared" ca="1" si="133"/>
        <v>#VALUE!</v>
      </c>
      <c r="T462" t="e">
        <f t="shared" ca="1" si="130"/>
        <v>#VALUE!</v>
      </c>
      <c r="U462">
        <f t="shared" si="134"/>
        <v>396</v>
      </c>
      <c r="V462">
        <v>33.250000000002601</v>
      </c>
      <c r="W462">
        <f t="shared" si="115"/>
        <v>33</v>
      </c>
      <c r="X462" t="str" cm="1">
        <f t="array" aca="1" ref="X462" ca="1">IFERROR(INDEX('PC&amp;PD'!$A$1:$AS$19,ROW('PC&amp;PD'!$A$19),MATCH(INDIRECT(T462),'PC&amp;PD'!$A$1:$AS$1,0)),"")</f>
        <v/>
      </c>
      <c r="Y462" t="str">
        <f>IF(OR($N462="",$N462=0),"",IF($N462=$E$7,'Extracted info for SC'!$J$6,IF($N462=#REF!,'Extracted info for SC'!$J$7,IF($N462=#REF!,'Extracted info for SC'!$J$8,IF($N462=#REF!,'Extracted info for SC'!$J$9,IF($N462=#REF!,'Extracted info for SC'!$J$10,IF($N462=#REF!,'Extracted info for SC'!$J$11,IF($N462=#REF!,'Extracted info for SC'!$J$12,IF($N462=#REF!,'Extracted info for SC'!$J$13,IF($N462=#REF!,'Extracted info for SC'!$J$14,IF($N462=#REF!,'Extracted info for SC'!$J$15,IF($N462=#REF!,'Extracted info for SC'!$J$16,IF($N462=#REF!,'Extracted info for SC'!$J$17,IF($N462=#REF!,'Extracted info for SC'!$J$18,""))))))))))))))</f>
        <v/>
      </c>
      <c r="AA462" t="str">
        <f t="shared" si="125"/>
        <v/>
      </c>
      <c r="AB462" t="str">
        <f t="shared" si="126"/>
        <v/>
      </c>
      <c r="AC462" t="e">
        <f t="shared" ca="1" si="127"/>
        <v>#VALUE!</v>
      </c>
      <c r="AD462" t="str" cm="1">
        <f t="array" aca="1" ref="AD462" ca="1">IFERROR(IF((LEFT(INDIRECT("$F"&amp;$S462),4))="GOTS",IF($G462="Organic","GOTS_Organic_raw",(IF($G462="Responsible","GOTS_Responsible",(IF($G462="No Attribute (Conventional)","GOTS_conventional",(IF($G462="Recycled Pre/Post-Consumer","GOTS_pre_post",(IF($G462="In-Conversion","GOTS_in_conversion",(IF($G462="Sustainably Sourced","Sustainably_sourced",(IF($G462="Recycled pre-consumer organic","GOTS_recycled_organic",""))))))))))))),IF($G462="Organic","Organic",(IF($G462="Responsible","Responsible",(IF($G462="No Attribute (Conventional)","No_Attribute_Conventional",(IF($G462="Recycled Pre/Post-Consumer","Recycled_Pre_Post_Consumer",(IF($G462="In-Conversion","In_Conversion",(IF($G462="Recycled Pre-Consumer","Recycled_Pre_Consumer",(IF($G462="Recycled Post-Consumer","Recycled_Post_Consumer",(IF($G462="Sustainably Sourced","Sustainably_sourced",(IF($G462="Recycled pre-consumer organic","GOTS_recycled_organic","")))))))))))))))))),"")</f>
        <v/>
      </c>
      <c r="AE462" t="e" cm="1">
        <f t="array" aca="1" ref="AE462" ca="1">IF($I462="",IF(INDIRECT("$F"&amp;$S462)="","",IF(LEFT(INDIRECT("$F"&amp;$S462),3)="GRS","GRS_RCS_RM",IF((LEFT(INDIRECT("$F"&amp;$S462),3))="RCS","GRS_RCS_RM",IF(INDIRECT("$F"&amp;$S462)="OCS (No Label)","OCS_Conversion_RM",IF(LEFT(INDIRECT("$F"&amp;$S462),3)="OCS","OCS_RM",IF(RIGHT(INDIRECT("$F"&amp;$S462),10)="conversion","GOTS_RM_conversion",IF((LEFT(INDIRECT("$F"&amp;$S462),4))="GOTS","GOTS_RM","Responsible_RM"))))))),"DELETERM")</f>
        <v>#VALUE!</v>
      </c>
      <c r="AF462" t="e" cm="1">
        <f t="array" aca="1" ref="AF462" ca="1">IF($S462="","",INDIRECT("$Z"&amp;$S462))</f>
        <v>#VALUE!</v>
      </c>
      <c r="AG462" t="str">
        <f t="shared" si="128"/>
        <v/>
      </c>
      <c r="AH462" t="str" cm="1">
        <f t="array" aca="1" ref="AH462" ca="1">IFERROR(INDIRECT("$ag"&amp;S462),"")</f>
        <v/>
      </c>
      <c r="AI462" t="e" cm="1">
        <f t="array" aca="1" ref="AI462" ca="1">INDIRECT("O"&amp;S462)</f>
        <v>#VALUE!</v>
      </c>
      <c r="AJ462" t="str">
        <f t="shared" si="129"/>
        <v/>
      </c>
    </row>
    <row r="463" spans="1:36" ht="16.5" customHeight="1">
      <c r="A463" s="129"/>
      <c r="B463" s="134"/>
      <c r="C463" s="135"/>
      <c r="D463" s="146"/>
      <c r="E463" s="146"/>
      <c r="F463" s="135"/>
      <c r="G463" s="147"/>
      <c r="H463" s="147"/>
      <c r="I463" s="147"/>
      <c r="J463" s="147"/>
      <c r="K463" s="38"/>
      <c r="L463" s="143"/>
      <c r="M463" s="143"/>
      <c r="N463" s="61"/>
      <c r="O463" s="314"/>
      <c r="Q463" t="str">
        <f t="shared" si="124"/>
        <v/>
      </c>
      <c r="S463" t="e">
        <f t="shared" ca="1" si="133"/>
        <v>#VALUE!</v>
      </c>
      <c r="T463" t="e">
        <f t="shared" ca="1" si="130"/>
        <v>#VALUE!</v>
      </c>
      <c r="U463">
        <f t="shared" si="134"/>
        <v>396</v>
      </c>
      <c r="V463">
        <v>33.333333333335901</v>
      </c>
      <c r="W463">
        <f t="shared" si="115"/>
        <v>33</v>
      </c>
      <c r="X463" t="str" cm="1">
        <f t="array" aca="1" ref="X463" ca="1">IFERROR(INDEX('PC&amp;PD'!$A$1:$AS$19,ROW('PC&amp;PD'!$A$19),MATCH(INDIRECT(T463),'PC&amp;PD'!$A$1:$AS$1,0)),"")</f>
        <v/>
      </c>
      <c r="Y463" t="str">
        <f>IF(OR($N463="",$N463=0),"",IF($N463=$E$7,'Extracted info for SC'!$J$6,IF($N463=#REF!,'Extracted info for SC'!$J$7,IF($N463=#REF!,'Extracted info for SC'!$J$8,IF($N463=#REF!,'Extracted info for SC'!$J$9,IF($N463=#REF!,'Extracted info for SC'!$J$10,IF($N463=#REF!,'Extracted info for SC'!$J$11,IF($N463=#REF!,'Extracted info for SC'!$J$12,IF($N463=#REF!,'Extracted info for SC'!$J$13,IF($N463=#REF!,'Extracted info for SC'!$J$14,IF($N463=#REF!,'Extracted info for SC'!$J$15,IF($N463=#REF!,'Extracted info for SC'!$J$16,IF($N463=#REF!,'Extracted info for SC'!$J$17,IF($N463=#REF!,'Extracted info for SC'!$J$18,""))))))))))))))</f>
        <v/>
      </c>
      <c r="AA463" t="str">
        <f t="shared" si="125"/>
        <v/>
      </c>
      <c r="AB463" t="str">
        <f t="shared" si="126"/>
        <v/>
      </c>
      <c r="AC463" t="e">
        <f t="shared" ca="1" si="127"/>
        <v>#VALUE!</v>
      </c>
      <c r="AD463" t="str" cm="1">
        <f t="array" aca="1" ref="AD463" ca="1">IFERROR(IF((LEFT(INDIRECT("$F"&amp;$S463),4))="GOTS",IF($G463="Organic","GOTS_Organic_raw",(IF($G463="Responsible","GOTS_Responsible",(IF($G463="No Attribute (Conventional)","GOTS_conventional",(IF($G463="Recycled Pre/Post-Consumer","GOTS_pre_post",(IF($G463="In-Conversion","GOTS_in_conversion",(IF($G463="Sustainably Sourced","Sustainably_sourced",(IF($G463="Recycled pre-consumer organic","GOTS_recycled_organic",""))))))))))))),IF($G463="Organic","Organic",(IF($G463="Responsible","Responsible",(IF($G463="No Attribute (Conventional)","No_Attribute_Conventional",(IF($G463="Recycled Pre/Post-Consumer","Recycled_Pre_Post_Consumer",(IF($G463="In-Conversion","In_Conversion",(IF($G463="Recycled Pre-Consumer","Recycled_Pre_Consumer",(IF($G463="Recycled Post-Consumer","Recycled_Post_Consumer",(IF($G463="Sustainably Sourced","Sustainably_sourced",(IF($G463="Recycled pre-consumer organic","GOTS_recycled_organic","")))))))))))))))))),"")</f>
        <v/>
      </c>
      <c r="AE463" t="e" cm="1">
        <f t="array" aca="1" ref="AE463" ca="1">IF($I463="",IF(INDIRECT("$F"&amp;$S463)="","",IF(LEFT(INDIRECT("$F"&amp;$S463),3)="GRS","GRS_RCS_RM",IF((LEFT(INDIRECT("$F"&amp;$S463),3))="RCS","GRS_RCS_RM",IF(INDIRECT("$F"&amp;$S463)="OCS (No Label)","OCS_Conversion_RM",IF(LEFT(INDIRECT("$F"&amp;$S463),3)="OCS","OCS_RM",IF(RIGHT(INDIRECT("$F"&amp;$S463),10)="conversion","GOTS_RM_conversion",IF((LEFT(INDIRECT("$F"&amp;$S463),4))="GOTS","GOTS_RM","Responsible_RM"))))))),"DELETERM")</f>
        <v>#VALUE!</v>
      </c>
      <c r="AF463" t="e" cm="1">
        <f t="array" aca="1" ref="AF463" ca="1">IF($S463="","",INDIRECT("$Z"&amp;$S463))</f>
        <v>#VALUE!</v>
      </c>
      <c r="AG463" t="str">
        <f t="shared" si="128"/>
        <v/>
      </c>
      <c r="AH463" t="str" cm="1">
        <f t="array" aca="1" ref="AH463" ca="1">IFERROR(INDIRECT("$ag"&amp;S463),"")</f>
        <v/>
      </c>
      <c r="AI463" t="e" cm="1">
        <f t="array" aca="1" ref="AI463" ca="1">INDIRECT("O"&amp;S463)</f>
        <v>#VALUE!</v>
      </c>
      <c r="AJ463" t="str">
        <f t="shared" si="129"/>
        <v/>
      </c>
    </row>
    <row r="464" spans="1:36" ht="16.5" customHeight="1">
      <c r="A464" s="129"/>
      <c r="B464" s="134"/>
      <c r="C464" s="135"/>
      <c r="D464" s="146"/>
      <c r="E464" s="146"/>
      <c r="F464" s="135"/>
      <c r="G464" s="147"/>
      <c r="H464" s="147"/>
      <c r="I464" s="147"/>
      <c r="J464" s="147"/>
      <c r="K464" s="38"/>
      <c r="L464" s="143"/>
      <c r="M464" s="143"/>
      <c r="N464" s="61"/>
      <c r="O464" s="314"/>
      <c r="Q464" t="str">
        <f t="shared" si="124"/>
        <v/>
      </c>
      <c r="S464" t="e">
        <f t="shared" ca="1" si="133"/>
        <v>#VALUE!</v>
      </c>
      <c r="T464" t="e">
        <f t="shared" ca="1" si="130"/>
        <v>#VALUE!</v>
      </c>
      <c r="U464">
        <f t="shared" si="134"/>
        <v>396</v>
      </c>
      <c r="V464">
        <v>33.416666666669201</v>
      </c>
      <c r="W464">
        <f t="shared" si="115"/>
        <v>33</v>
      </c>
      <c r="X464" t="str" cm="1">
        <f t="array" aca="1" ref="X464" ca="1">IFERROR(INDEX('PC&amp;PD'!$A$1:$AS$19,ROW('PC&amp;PD'!$A$19),MATCH(INDIRECT(T464),'PC&amp;PD'!$A$1:$AS$1,0)),"")</f>
        <v/>
      </c>
      <c r="Y464" t="str">
        <f>IF(OR($N464="",$N464=0),"",IF($N464=$E$7,'Extracted info for SC'!$J$6,IF($N464=#REF!,'Extracted info for SC'!$J$7,IF($N464=#REF!,'Extracted info for SC'!$J$8,IF($N464=#REF!,'Extracted info for SC'!$J$9,IF($N464=#REF!,'Extracted info for SC'!$J$10,IF($N464=#REF!,'Extracted info for SC'!$J$11,IF($N464=#REF!,'Extracted info for SC'!$J$12,IF($N464=#REF!,'Extracted info for SC'!$J$13,IF($N464=#REF!,'Extracted info for SC'!$J$14,IF($N464=#REF!,'Extracted info for SC'!$J$15,IF($N464=#REF!,'Extracted info for SC'!$J$16,IF($N464=#REF!,'Extracted info for SC'!$J$17,IF($N464=#REF!,'Extracted info for SC'!$J$18,""))))))))))))))</f>
        <v/>
      </c>
      <c r="AA464" t="str">
        <f t="shared" si="125"/>
        <v/>
      </c>
      <c r="AB464" t="str">
        <f t="shared" si="126"/>
        <v/>
      </c>
      <c r="AC464" t="e">
        <f t="shared" ca="1" si="127"/>
        <v>#VALUE!</v>
      </c>
      <c r="AD464" t="str" cm="1">
        <f t="array" aca="1" ref="AD464" ca="1">IFERROR(IF((LEFT(INDIRECT("$F"&amp;$S464),4))="GOTS",IF($G464="Organic","GOTS_Organic_raw",(IF($G464="Responsible","GOTS_Responsible",(IF($G464="No Attribute (Conventional)","GOTS_conventional",(IF($G464="Recycled Pre/Post-Consumer","GOTS_pre_post",(IF($G464="In-Conversion","GOTS_in_conversion",(IF($G464="Sustainably Sourced","Sustainably_sourced",(IF($G464="Recycled pre-consumer organic","GOTS_recycled_organic",""))))))))))))),IF($G464="Organic","Organic",(IF($G464="Responsible","Responsible",(IF($G464="No Attribute (Conventional)","No_Attribute_Conventional",(IF($G464="Recycled Pre/Post-Consumer","Recycled_Pre_Post_Consumer",(IF($G464="In-Conversion","In_Conversion",(IF($G464="Recycled Pre-Consumer","Recycled_Pre_Consumer",(IF($G464="Recycled Post-Consumer","Recycled_Post_Consumer",(IF($G464="Sustainably Sourced","Sustainably_sourced",(IF($G464="Recycled pre-consumer organic","GOTS_recycled_organic","")))))))))))))))))),"")</f>
        <v/>
      </c>
      <c r="AE464" t="e" cm="1">
        <f t="array" aca="1" ref="AE464" ca="1">IF($I464="",IF(INDIRECT("$F"&amp;$S464)="","",IF(LEFT(INDIRECT("$F"&amp;$S464),3)="GRS","GRS_RCS_RM",IF((LEFT(INDIRECT("$F"&amp;$S464),3))="RCS","GRS_RCS_RM",IF(INDIRECT("$F"&amp;$S464)="OCS (No Label)","OCS_Conversion_RM",IF(LEFT(INDIRECT("$F"&amp;$S464),3)="OCS","OCS_RM",IF(RIGHT(INDIRECT("$F"&amp;$S464),10)="conversion","GOTS_RM_conversion",IF((LEFT(INDIRECT("$F"&amp;$S464),4))="GOTS","GOTS_RM","Responsible_RM"))))))),"DELETERM")</f>
        <v>#VALUE!</v>
      </c>
      <c r="AF464" t="e" cm="1">
        <f t="array" aca="1" ref="AF464" ca="1">IF($S464="","",INDIRECT("$Z"&amp;$S464))</f>
        <v>#VALUE!</v>
      </c>
      <c r="AG464" t="str">
        <f t="shared" si="128"/>
        <v/>
      </c>
      <c r="AH464" t="str" cm="1">
        <f t="array" aca="1" ref="AH464" ca="1">IFERROR(INDIRECT("$ag"&amp;S464),"")</f>
        <v/>
      </c>
      <c r="AI464" t="e" cm="1">
        <f t="array" aca="1" ref="AI464" ca="1">INDIRECT("O"&amp;S464)</f>
        <v>#VALUE!</v>
      </c>
      <c r="AJ464" t="str">
        <f t="shared" si="129"/>
        <v/>
      </c>
    </row>
    <row r="465" spans="1:36" ht="16.5" customHeight="1">
      <c r="A465" s="130"/>
      <c r="B465" s="136"/>
      <c r="C465" s="137"/>
      <c r="D465" s="146"/>
      <c r="E465" s="146"/>
      <c r="F465" s="137"/>
      <c r="G465" s="147"/>
      <c r="H465" s="147"/>
      <c r="I465" s="147"/>
      <c r="J465" s="147"/>
      <c r="K465" s="38"/>
      <c r="L465" s="144"/>
      <c r="M465" s="144"/>
      <c r="N465" s="61"/>
      <c r="O465" s="314"/>
      <c r="Q465" t="str">
        <f t="shared" si="124"/>
        <v/>
      </c>
      <c r="S465" t="e">
        <f t="shared" ca="1" si="133"/>
        <v>#VALUE!</v>
      </c>
      <c r="T465" t="e">
        <f t="shared" ca="1" si="130"/>
        <v>#VALUE!</v>
      </c>
      <c r="U465">
        <f t="shared" si="134"/>
        <v>396</v>
      </c>
      <c r="V465">
        <v>33.500000000002601</v>
      </c>
      <c r="W465">
        <f t="shared" si="115"/>
        <v>33</v>
      </c>
      <c r="X465" t="str" cm="1">
        <f t="array" aca="1" ref="X465" ca="1">IFERROR(INDEX('PC&amp;PD'!$A$1:$AS$19,ROW('PC&amp;PD'!$A$19),MATCH(INDIRECT(T465),'PC&amp;PD'!$A$1:$AS$1,0)),"")</f>
        <v/>
      </c>
      <c r="Y465" t="str">
        <f>IF(OR($N465="",$N465=0),"",IF($N465=$E$7,'Extracted info for SC'!$J$6,IF($N465=#REF!,'Extracted info for SC'!$J$7,IF($N465=#REF!,'Extracted info for SC'!$J$8,IF($N465=#REF!,'Extracted info for SC'!$J$9,IF($N465=#REF!,'Extracted info for SC'!$J$10,IF($N465=#REF!,'Extracted info for SC'!$J$11,IF($N465=#REF!,'Extracted info for SC'!$J$12,IF($N465=#REF!,'Extracted info for SC'!$J$13,IF($N465=#REF!,'Extracted info for SC'!$J$14,IF($N465=#REF!,'Extracted info for SC'!$J$15,IF($N465=#REF!,'Extracted info for SC'!$J$16,IF($N465=#REF!,'Extracted info for SC'!$J$17,IF($N465=#REF!,'Extracted info for SC'!$J$18,""))))))))))))))</f>
        <v/>
      </c>
      <c r="AA465" t="str">
        <f t="shared" si="125"/>
        <v/>
      </c>
      <c r="AB465" t="str">
        <f t="shared" si="126"/>
        <v/>
      </c>
      <c r="AC465" t="e">
        <f t="shared" ca="1" si="127"/>
        <v>#VALUE!</v>
      </c>
      <c r="AD465" t="str" cm="1">
        <f t="array" aca="1" ref="AD465" ca="1">IFERROR(IF((LEFT(INDIRECT("$F"&amp;$S465),4))="GOTS",IF($G465="Organic","GOTS_Organic_raw",(IF($G465="Responsible","GOTS_Responsible",(IF($G465="No Attribute (Conventional)","GOTS_conventional",(IF($G465="Recycled Pre/Post-Consumer","GOTS_pre_post",(IF($G465="In-Conversion","GOTS_in_conversion",(IF($G465="Sustainably Sourced","Sustainably_sourced",(IF($G465="Recycled pre-consumer organic","GOTS_recycled_organic",""))))))))))))),IF($G465="Organic","Organic",(IF($G465="Responsible","Responsible",(IF($G465="No Attribute (Conventional)","No_Attribute_Conventional",(IF($G465="Recycled Pre/Post-Consumer","Recycled_Pre_Post_Consumer",(IF($G465="In-Conversion","In_Conversion",(IF($G465="Recycled Pre-Consumer","Recycled_Pre_Consumer",(IF($G465="Recycled Post-Consumer","Recycled_Post_Consumer",(IF($G465="Sustainably Sourced","Sustainably_sourced",(IF($G465="Recycled pre-consumer organic","GOTS_recycled_organic","")))))))))))))))))),"")</f>
        <v/>
      </c>
      <c r="AE465" t="e" cm="1">
        <f t="array" aca="1" ref="AE465" ca="1">IF($I465="",IF(INDIRECT("$F"&amp;$S465)="","",IF(LEFT(INDIRECT("$F"&amp;$S465),3)="GRS","GRS_RCS_RM",IF((LEFT(INDIRECT("$F"&amp;$S465),3))="RCS","GRS_RCS_RM",IF(INDIRECT("$F"&amp;$S465)="OCS (No Label)","OCS_Conversion_RM",IF(LEFT(INDIRECT("$F"&amp;$S465),3)="OCS","OCS_RM",IF(RIGHT(INDIRECT("$F"&amp;$S465),10)="conversion","GOTS_RM_conversion",IF((LEFT(INDIRECT("$F"&amp;$S465),4))="GOTS","GOTS_RM","Responsible_RM"))))))),"DELETERM")</f>
        <v>#VALUE!</v>
      </c>
      <c r="AF465" t="e" cm="1">
        <f t="array" aca="1" ref="AF465" ca="1">IF($S465="","",INDIRECT("$Z"&amp;$S465))</f>
        <v>#VALUE!</v>
      </c>
      <c r="AG465" t="str">
        <f t="shared" si="128"/>
        <v/>
      </c>
      <c r="AH465" t="str" cm="1">
        <f t="array" aca="1" ref="AH465" ca="1">IFERROR(INDIRECT("$ag"&amp;S465),"")</f>
        <v/>
      </c>
      <c r="AI465" t="e" cm="1">
        <f t="array" aca="1" ref="AI465" ca="1">INDIRECT("O"&amp;S465)</f>
        <v>#VALUE!</v>
      </c>
      <c r="AJ465" t="str">
        <f t="shared" si="129"/>
        <v/>
      </c>
    </row>
    <row r="466" spans="1:36" ht="16.5" customHeight="1">
      <c r="A466" s="130"/>
      <c r="B466" s="136"/>
      <c r="C466" s="137"/>
      <c r="D466" s="146"/>
      <c r="E466" s="146"/>
      <c r="F466" s="137"/>
      <c r="G466" s="147"/>
      <c r="H466" s="147"/>
      <c r="I466" s="147"/>
      <c r="J466" s="147"/>
      <c r="K466" s="38"/>
      <c r="L466" s="144"/>
      <c r="M466" s="144"/>
      <c r="N466" s="61"/>
      <c r="O466" s="314"/>
      <c r="Q466" t="str">
        <f t="shared" si="124"/>
        <v/>
      </c>
      <c r="S466" t="e">
        <f t="shared" ca="1" si="133"/>
        <v>#VALUE!</v>
      </c>
      <c r="T466" t="e">
        <f t="shared" ca="1" si="130"/>
        <v>#VALUE!</v>
      </c>
      <c r="U466">
        <f t="shared" si="134"/>
        <v>396</v>
      </c>
      <c r="V466">
        <v>33.583333333335901</v>
      </c>
      <c r="W466">
        <f t="shared" si="115"/>
        <v>33</v>
      </c>
      <c r="X466" t="str" cm="1">
        <f t="array" aca="1" ref="X466" ca="1">IFERROR(INDEX('PC&amp;PD'!$A$1:$AS$19,ROW('PC&amp;PD'!$A$19),MATCH(INDIRECT(T466),'PC&amp;PD'!$A$1:$AS$1,0)),"")</f>
        <v/>
      </c>
      <c r="Y466" t="str">
        <f>IF(OR($N466="",$N466=0),"",IF($N466=$E$7,'Extracted info for SC'!$J$6,IF($N466=#REF!,'Extracted info for SC'!$J$7,IF($N466=#REF!,'Extracted info for SC'!$J$8,IF($N466=#REF!,'Extracted info for SC'!$J$9,IF($N466=#REF!,'Extracted info for SC'!$J$10,IF($N466=#REF!,'Extracted info for SC'!$J$11,IF($N466=#REF!,'Extracted info for SC'!$J$12,IF($N466=#REF!,'Extracted info for SC'!$J$13,IF($N466=#REF!,'Extracted info for SC'!$J$14,IF($N466=#REF!,'Extracted info for SC'!$J$15,IF($N466=#REF!,'Extracted info for SC'!$J$16,IF($N466=#REF!,'Extracted info for SC'!$J$17,IF($N466=#REF!,'Extracted info for SC'!$J$18,""))))))))))))))</f>
        <v/>
      </c>
      <c r="AA466" t="str">
        <f t="shared" si="125"/>
        <v/>
      </c>
      <c r="AB466" t="str">
        <f t="shared" si="126"/>
        <v/>
      </c>
      <c r="AC466" t="e">
        <f t="shared" ca="1" si="127"/>
        <v>#VALUE!</v>
      </c>
      <c r="AD466" t="str" cm="1">
        <f t="array" aca="1" ref="AD466" ca="1">IFERROR(IF((LEFT(INDIRECT("$F"&amp;$S466),4))="GOTS",IF($G466="Organic","GOTS_Organic_raw",(IF($G466="Responsible","GOTS_Responsible",(IF($G466="No Attribute (Conventional)","GOTS_conventional",(IF($G466="Recycled Pre/Post-Consumer","GOTS_pre_post",(IF($G466="In-Conversion","GOTS_in_conversion",(IF($G466="Sustainably Sourced","Sustainably_sourced",(IF($G466="Recycled pre-consumer organic","GOTS_recycled_organic",""))))))))))))),IF($G466="Organic","Organic",(IF($G466="Responsible","Responsible",(IF($G466="No Attribute (Conventional)","No_Attribute_Conventional",(IF($G466="Recycled Pre/Post-Consumer","Recycled_Pre_Post_Consumer",(IF($G466="In-Conversion","In_Conversion",(IF($G466="Recycled Pre-Consumer","Recycled_Pre_Consumer",(IF($G466="Recycled Post-Consumer","Recycled_Post_Consumer",(IF($G466="Sustainably Sourced","Sustainably_sourced",(IF($G466="Recycled pre-consumer organic","GOTS_recycled_organic","")))))))))))))))))),"")</f>
        <v/>
      </c>
      <c r="AE466" t="e" cm="1">
        <f t="array" aca="1" ref="AE466" ca="1">IF($I466="",IF(INDIRECT("$F"&amp;$S466)="","",IF(LEFT(INDIRECT("$F"&amp;$S466),3)="GRS","GRS_RCS_RM",IF((LEFT(INDIRECT("$F"&amp;$S466),3))="RCS","GRS_RCS_RM",IF(INDIRECT("$F"&amp;$S466)="OCS (No Label)","OCS_Conversion_RM",IF(LEFT(INDIRECT("$F"&amp;$S466),3)="OCS","OCS_RM",IF(RIGHT(INDIRECT("$F"&amp;$S466),10)="conversion","GOTS_RM_conversion",IF((LEFT(INDIRECT("$F"&amp;$S466),4))="GOTS","GOTS_RM","Responsible_RM"))))))),"DELETERM")</f>
        <v>#VALUE!</v>
      </c>
      <c r="AF466" t="e" cm="1">
        <f t="array" aca="1" ref="AF466" ca="1">IF($S466="","",INDIRECT("$Z"&amp;$S466))</f>
        <v>#VALUE!</v>
      </c>
      <c r="AG466" t="str">
        <f t="shared" si="128"/>
        <v/>
      </c>
      <c r="AH466" t="str" cm="1">
        <f t="array" aca="1" ref="AH466" ca="1">IFERROR(INDIRECT("$ag"&amp;S466),"")</f>
        <v/>
      </c>
      <c r="AI466" t="e" cm="1">
        <f t="array" aca="1" ref="AI466" ca="1">INDIRECT("O"&amp;S466)</f>
        <v>#VALUE!</v>
      </c>
      <c r="AJ466" t="str">
        <f t="shared" si="129"/>
        <v/>
      </c>
    </row>
    <row r="467" spans="1:36" ht="16.5" customHeight="1">
      <c r="A467" s="130"/>
      <c r="B467" s="136"/>
      <c r="C467" s="137"/>
      <c r="D467" s="146"/>
      <c r="E467" s="146"/>
      <c r="F467" s="137"/>
      <c r="G467" s="147"/>
      <c r="H467" s="147"/>
      <c r="I467" s="147"/>
      <c r="J467" s="147"/>
      <c r="K467" s="38"/>
      <c r="L467" s="144"/>
      <c r="M467" s="144"/>
      <c r="N467" s="61"/>
      <c r="O467" s="314"/>
      <c r="Q467" t="str">
        <f t="shared" si="124"/>
        <v/>
      </c>
      <c r="S467" t="e">
        <f t="shared" ca="1" si="133"/>
        <v>#VALUE!</v>
      </c>
      <c r="T467" t="e">
        <f t="shared" ca="1" si="130"/>
        <v>#VALUE!</v>
      </c>
      <c r="U467">
        <f t="shared" si="134"/>
        <v>396</v>
      </c>
      <c r="V467">
        <v>33.6666666666693</v>
      </c>
      <c r="W467">
        <f t="shared" si="115"/>
        <v>33</v>
      </c>
      <c r="X467" t="str" cm="1">
        <f t="array" aca="1" ref="X467" ca="1">IFERROR(INDEX('PC&amp;PD'!$A$1:$AS$19,ROW('PC&amp;PD'!$A$19),MATCH(INDIRECT(T467),'PC&amp;PD'!$A$1:$AS$1,0)),"")</f>
        <v/>
      </c>
      <c r="Y467" t="str">
        <f>IF(OR($N467="",$N467=0),"",IF($N467=$E$7,'Extracted info for SC'!$J$6,IF($N467=#REF!,'Extracted info for SC'!$J$7,IF($N467=#REF!,'Extracted info for SC'!$J$8,IF($N467=#REF!,'Extracted info for SC'!$J$9,IF($N467=#REF!,'Extracted info for SC'!$J$10,IF($N467=#REF!,'Extracted info for SC'!$J$11,IF($N467=#REF!,'Extracted info for SC'!$J$12,IF($N467=#REF!,'Extracted info for SC'!$J$13,IF($N467=#REF!,'Extracted info for SC'!$J$14,IF($N467=#REF!,'Extracted info for SC'!$J$15,IF($N467=#REF!,'Extracted info for SC'!$J$16,IF($N467=#REF!,'Extracted info for SC'!$J$17,IF($N467=#REF!,'Extracted info for SC'!$J$18,""))))))))))))))</f>
        <v/>
      </c>
      <c r="AA467" t="str">
        <f t="shared" si="125"/>
        <v/>
      </c>
      <c r="AB467" t="str">
        <f t="shared" si="126"/>
        <v/>
      </c>
      <c r="AC467" t="e">
        <f t="shared" ca="1" si="127"/>
        <v>#VALUE!</v>
      </c>
      <c r="AD467" t="str" cm="1">
        <f t="array" aca="1" ref="AD467" ca="1">IFERROR(IF((LEFT(INDIRECT("$F"&amp;$S467),4))="GOTS",IF($G467="Organic","GOTS_Organic_raw",(IF($G467="Responsible","GOTS_Responsible",(IF($G467="No Attribute (Conventional)","GOTS_conventional",(IF($G467="Recycled Pre/Post-Consumer","GOTS_pre_post",(IF($G467="In-Conversion","GOTS_in_conversion",(IF($G467="Sustainably Sourced","Sustainably_sourced",(IF($G467="Recycled pre-consumer organic","GOTS_recycled_organic",""))))))))))))),IF($G467="Organic","Organic",(IF($G467="Responsible","Responsible",(IF($G467="No Attribute (Conventional)","No_Attribute_Conventional",(IF($G467="Recycled Pre/Post-Consumer","Recycled_Pre_Post_Consumer",(IF($G467="In-Conversion","In_Conversion",(IF($G467="Recycled Pre-Consumer","Recycled_Pre_Consumer",(IF($G467="Recycled Post-Consumer","Recycled_Post_Consumer",(IF($G467="Sustainably Sourced","Sustainably_sourced",(IF($G467="Recycled pre-consumer organic","GOTS_recycled_organic","")))))))))))))))))),"")</f>
        <v/>
      </c>
      <c r="AE467" t="e" cm="1">
        <f t="array" aca="1" ref="AE467" ca="1">IF($I467="",IF(INDIRECT("$F"&amp;$S467)="","",IF(LEFT(INDIRECT("$F"&amp;$S467),3)="GRS","GRS_RCS_RM",IF((LEFT(INDIRECT("$F"&amp;$S467),3))="RCS","GRS_RCS_RM",IF(INDIRECT("$F"&amp;$S467)="OCS (No Label)","OCS_Conversion_RM",IF(LEFT(INDIRECT("$F"&amp;$S467),3)="OCS","OCS_RM",IF(RIGHT(INDIRECT("$F"&amp;$S467),10)="conversion","GOTS_RM_conversion",IF((LEFT(INDIRECT("$F"&amp;$S467),4))="GOTS","GOTS_RM","Responsible_RM"))))))),"DELETERM")</f>
        <v>#VALUE!</v>
      </c>
      <c r="AF467" t="e" cm="1">
        <f t="array" aca="1" ref="AF467" ca="1">IF($S467="","",INDIRECT("$Z"&amp;$S467))</f>
        <v>#VALUE!</v>
      </c>
      <c r="AG467" t="str">
        <f t="shared" si="128"/>
        <v/>
      </c>
      <c r="AH467" t="str" cm="1">
        <f t="array" aca="1" ref="AH467" ca="1">IFERROR(INDIRECT("$ag"&amp;S467),"")</f>
        <v/>
      </c>
      <c r="AI467" t="e" cm="1">
        <f t="array" aca="1" ref="AI467" ca="1">INDIRECT("O"&amp;S467)</f>
        <v>#VALUE!</v>
      </c>
      <c r="AJ467" t="str">
        <f t="shared" si="129"/>
        <v/>
      </c>
    </row>
    <row r="468" spans="1:36" ht="16.5" customHeight="1">
      <c r="A468" s="130"/>
      <c r="B468" s="136"/>
      <c r="C468" s="137"/>
      <c r="D468" s="146"/>
      <c r="E468" s="146"/>
      <c r="F468" s="137"/>
      <c r="G468" s="147"/>
      <c r="H468" s="147"/>
      <c r="I468" s="147"/>
      <c r="J468" s="147"/>
      <c r="K468" s="38"/>
      <c r="L468" s="144"/>
      <c r="M468" s="144"/>
      <c r="N468" s="61"/>
      <c r="O468" s="314"/>
      <c r="Q468" t="str">
        <f t="shared" si="124"/>
        <v/>
      </c>
      <c r="S468" t="e">
        <f t="shared" ca="1" si="133"/>
        <v>#VALUE!</v>
      </c>
      <c r="T468" t="e">
        <f t="shared" ca="1" si="130"/>
        <v>#VALUE!</v>
      </c>
      <c r="U468">
        <f t="shared" si="134"/>
        <v>396</v>
      </c>
      <c r="V468">
        <v>33.750000000002601</v>
      </c>
      <c r="W468">
        <f t="shared" si="115"/>
        <v>33</v>
      </c>
      <c r="X468" t="str" cm="1">
        <f t="array" aca="1" ref="X468" ca="1">IFERROR(INDEX('PC&amp;PD'!$A$1:$AS$19,ROW('PC&amp;PD'!$A$19),MATCH(INDIRECT(T468),'PC&amp;PD'!$A$1:$AS$1,0)),"")</f>
        <v/>
      </c>
      <c r="Y468" t="str">
        <f>IF(OR($N468="",$N468=0),"",IF($N468=$E$7,'Extracted info for SC'!$J$6,IF($N468=#REF!,'Extracted info for SC'!$J$7,IF($N468=#REF!,'Extracted info for SC'!$J$8,IF($N468=#REF!,'Extracted info for SC'!$J$9,IF($N468=#REF!,'Extracted info for SC'!$J$10,IF($N468=#REF!,'Extracted info for SC'!$J$11,IF($N468=#REF!,'Extracted info for SC'!$J$12,IF($N468=#REF!,'Extracted info for SC'!$J$13,IF($N468=#REF!,'Extracted info for SC'!$J$14,IF($N468=#REF!,'Extracted info for SC'!$J$15,IF($N468=#REF!,'Extracted info for SC'!$J$16,IF($N468=#REF!,'Extracted info for SC'!$J$17,IF($N468=#REF!,'Extracted info for SC'!$J$18,""))))))))))))))</f>
        <v/>
      </c>
      <c r="AA468" t="str">
        <f t="shared" si="125"/>
        <v/>
      </c>
      <c r="AB468" t="str">
        <f t="shared" si="126"/>
        <v/>
      </c>
      <c r="AC468" t="e">
        <f t="shared" ca="1" si="127"/>
        <v>#VALUE!</v>
      </c>
      <c r="AD468" t="str" cm="1">
        <f t="array" aca="1" ref="AD468" ca="1">IFERROR(IF((LEFT(INDIRECT("$F"&amp;$S468),4))="GOTS",IF($G468="Organic","GOTS_Organic_raw",(IF($G468="Responsible","GOTS_Responsible",(IF($G468="No Attribute (Conventional)","GOTS_conventional",(IF($G468="Recycled Pre/Post-Consumer","GOTS_pre_post",(IF($G468="In-Conversion","GOTS_in_conversion",(IF($G468="Sustainably Sourced","Sustainably_sourced",(IF($G468="Recycled pre-consumer organic","GOTS_recycled_organic",""))))))))))))),IF($G468="Organic","Organic",(IF($G468="Responsible","Responsible",(IF($G468="No Attribute (Conventional)","No_Attribute_Conventional",(IF($G468="Recycled Pre/Post-Consumer","Recycled_Pre_Post_Consumer",(IF($G468="In-Conversion","In_Conversion",(IF($G468="Recycled Pre-Consumer","Recycled_Pre_Consumer",(IF($G468="Recycled Post-Consumer","Recycled_Post_Consumer",(IF($G468="Sustainably Sourced","Sustainably_sourced",(IF($G468="Recycled pre-consumer organic","GOTS_recycled_organic","")))))))))))))))))),"")</f>
        <v/>
      </c>
      <c r="AE468" t="e" cm="1">
        <f t="array" aca="1" ref="AE468" ca="1">IF($I468="",IF(INDIRECT("$F"&amp;$S468)="","",IF(LEFT(INDIRECT("$F"&amp;$S468),3)="GRS","GRS_RCS_RM",IF((LEFT(INDIRECT("$F"&amp;$S468),3))="RCS","GRS_RCS_RM",IF(INDIRECT("$F"&amp;$S468)="OCS (No Label)","OCS_Conversion_RM",IF(LEFT(INDIRECT("$F"&amp;$S468),3)="OCS","OCS_RM",IF(RIGHT(INDIRECT("$F"&amp;$S468),10)="conversion","GOTS_RM_conversion",IF((LEFT(INDIRECT("$F"&amp;$S468),4))="GOTS","GOTS_RM","Responsible_RM"))))))),"DELETERM")</f>
        <v>#VALUE!</v>
      </c>
      <c r="AF468" t="e" cm="1">
        <f t="array" aca="1" ref="AF468" ca="1">IF($S468="","",INDIRECT("$Z"&amp;$S468))</f>
        <v>#VALUE!</v>
      </c>
      <c r="AG468" t="str">
        <f t="shared" si="128"/>
        <v/>
      </c>
      <c r="AH468" t="str" cm="1">
        <f t="array" aca="1" ref="AH468" ca="1">IFERROR(INDIRECT("$ag"&amp;S468),"")</f>
        <v/>
      </c>
      <c r="AI468" t="e" cm="1">
        <f t="array" aca="1" ref="AI468" ca="1">INDIRECT("O"&amp;S468)</f>
        <v>#VALUE!</v>
      </c>
      <c r="AJ468" t="str">
        <f t="shared" si="129"/>
        <v/>
      </c>
    </row>
    <row r="469" spans="1:36" ht="16.5" customHeight="1">
      <c r="A469" s="130"/>
      <c r="B469" s="136"/>
      <c r="C469" s="137"/>
      <c r="D469" s="146"/>
      <c r="E469" s="146"/>
      <c r="F469" s="137"/>
      <c r="G469" s="147"/>
      <c r="H469" s="147"/>
      <c r="I469" s="147"/>
      <c r="J469" s="147"/>
      <c r="K469" s="38"/>
      <c r="L469" s="144"/>
      <c r="M469" s="144"/>
      <c r="N469" s="61"/>
      <c r="O469" s="314"/>
      <c r="Q469" t="str">
        <f t="shared" si="124"/>
        <v/>
      </c>
      <c r="S469" t="e">
        <f t="shared" ca="1" si="133"/>
        <v>#VALUE!</v>
      </c>
      <c r="T469" t="e">
        <f t="shared" ca="1" si="130"/>
        <v>#VALUE!</v>
      </c>
      <c r="U469">
        <f t="shared" si="134"/>
        <v>396</v>
      </c>
      <c r="V469">
        <v>33.833333333335901</v>
      </c>
      <c r="W469">
        <f t="shared" si="115"/>
        <v>33</v>
      </c>
      <c r="X469" t="str" cm="1">
        <f t="array" aca="1" ref="X469" ca="1">IFERROR(INDEX('PC&amp;PD'!$A$1:$AS$19,ROW('PC&amp;PD'!$A$19),MATCH(INDIRECT(T469),'PC&amp;PD'!$A$1:$AS$1,0)),"")</f>
        <v/>
      </c>
      <c r="Y469" t="str">
        <f>IF(OR($N469="",$N469=0),"",IF($N469=$E$7,'Extracted info for SC'!$J$6,IF($N469=#REF!,'Extracted info for SC'!$J$7,IF($N469=#REF!,'Extracted info for SC'!$J$8,IF($N469=#REF!,'Extracted info for SC'!$J$9,IF($N469=#REF!,'Extracted info for SC'!$J$10,IF($N469=#REF!,'Extracted info for SC'!$J$11,IF($N469=#REF!,'Extracted info for SC'!$J$12,IF($N469=#REF!,'Extracted info for SC'!$J$13,IF($N469=#REF!,'Extracted info for SC'!$J$14,IF($N469=#REF!,'Extracted info for SC'!$J$15,IF($N469=#REF!,'Extracted info for SC'!$J$16,IF($N469=#REF!,'Extracted info for SC'!$J$17,IF($N469=#REF!,'Extracted info for SC'!$J$18,""))))))))))))))</f>
        <v/>
      </c>
      <c r="AA469" t="str">
        <f t="shared" si="125"/>
        <v/>
      </c>
      <c r="AB469" t="str">
        <f t="shared" si="126"/>
        <v/>
      </c>
      <c r="AC469" t="e">
        <f t="shared" ca="1" si="127"/>
        <v>#VALUE!</v>
      </c>
      <c r="AD469" t="str" cm="1">
        <f t="array" aca="1" ref="AD469" ca="1">IFERROR(IF((LEFT(INDIRECT("$F"&amp;$S469),4))="GOTS",IF($G469="Organic","GOTS_Organic_raw",(IF($G469="Responsible","GOTS_Responsible",(IF($G469="No Attribute (Conventional)","GOTS_conventional",(IF($G469="Recycled Pre/Post-Consumer","GOTS_pre_post",(IF($G469="In-Conversion","GOTS_in_conversion",(IF($G469="Sustainably Sourced","Sustainably_sourced",(IF($G469="Recycled pre-consumer organic","GOTS_recycled_organic",""))))))))))))),IF($G469="Organic","Organic",(IF($G469="Responsible","Responsible",(IF($G469="No Attribute (Conventional)","No_Attribute_Conventional",(IF($G469="Recycled Pre/Post-Consumer","Recycled_Pre_Post_Consumer",(IF($G469="In-Conversion","In_Conversion",(IF($G469="Recycled Pre-Consumer","Recycled_Pre_Consumer",(IF($G469="Recycled Post-Consumer","Recycled_Post_Consumer",(IF($G469="Sustainably Sourced","Sustainably_sourced",(IF($G469="Recycled pre-consumer organic","GOTS_recycled_organic","")))))))))))))))))),"")</f>
        <v/>
      </c>
      <c r="AE469" t="e" cm="1">
        <f t="array" aca="1" ref="AE469" ca="1">IF($I469="",IF(INDIRECT("$F"&amp;$S469)="","",IF(LEFT(INDIRECT("$F"&amp;$S469),3)="GRS","GRS_RCS_RM",IF((LEFT(INDIRECT("$F"&amp;$S469),3))="RCS","GRS_RCS_RM",IF(INDIRECT("$F"&amp;$S469)="OCS (No Label)","OCS_Conversion_RM",IF(LEFT(INDIRECT("$F"&amp;$S469),3)="OCS","OCS_RM",IF(RIGHT(INDIRECT("$F"&amp;$S469),10)="conversion","GOTS_RM_conversion",IF((LEFT(INDIRECT("$F"&amp;$S469),4))="GOTS","GOTS_RM","Responsible_RM"))))))),"DELETERM")</f>
        <v>#VALUE!</v>
      </c>
      <c r="AF469" t="e" cm="1">
        <f t="array" aca="1" ref="AF469" ca="1">IF($S469="","",INDIRECT("$Z"&amp;$S469))</f>
        <v>#VALUE!</v>
      </c>
      <c r="AG469" t="str">
        <f t="shared" si="128"/>
        <v/>
      </c>
      <c r="AH469" t="str" cm="1">
        <f t="array" aca="1" ref="AH469" ca="1">IFERROR(INDIRECT("$ag"&amp;S469),"")</f>
        <v/>
      </c>
      <c r="AI469" t="e" cm="1">
        <f t="array" aca="1" ref="AI469" ca="1">INDIRECT("O"&amp;S469)</f>
        <v>#VALUE!</v>
      </c>
      <c r="AJ469" t="str">
        <f t="shared" si="129"/>
        <v/>
      </c>
    </row>
    <row r="470" spans="1:36" ht="16.5" customHeight="1" thickBot="1">
      <c r="A470" s="131"/>
      <c r="B470" s="138"/>
      <c r="C470" s="139"/>
      <c r="D470" s="148"/>
      <c r="E470" s="148"/>
      <c r="F470" s="139"/>
      <c r="G470" s="149"/>
      <c r="H470" s="149"/>
      <c r="I470" s="149"/>
      <c r="J470" s="149"/>
      <c r="K470" s="39"/>
      <c r="L470" s="145"/>
      <c r="M470" s="145"/>
      <c r="N470" s="62"/>
      <c r="O470" s="315"/>
      <c r="Q470" t="str">
        <f t="shared" si="124"/>
        <v/>
      </c>
      <c r="S470" t="e">
        <f t="shared" ca="1" si="133"/>
        <v>#VALUE!</v>
      </c>
      <c r="T470" t="e">
        <f t="shared" ca="1" si="130"/>
        <v>#VALUE!</v>
      </c>
      <c r="U470">
        <f t="shared" si="134"/>
        <v>396</v>
      </c>
      <c r="V470">
        <v>33.9166666666693</v>
      </c>
      <c r="W470">
        <f t="shared" ref="W470:W533" si="135">ROUNDDOWN(V470,0)</f>
        <v>33</v>
      </c>
      <c r="X470" t="str" cm="1">
        <f t="array" aca="1" ref="X470" ca="1">IFERROR(INDEX('PC&amp;PD'!$A$1:$AS$19,ROW('PC&amp;PD'!$A$19),MATCH(INDIRECT(T470),'PC&amp;PD'!$A$1:$AS$1,0)),"")</f>
        <v/>
      </c>
      <c r="Y470" t="str">
        <f>IF(OR($N470="",$N470=0),"",IF($N470=$E$7,'Extracted info for SC'!$J$6,IF($N470=#REF!,'Extracted info for SC'!$J$7,IF($N470=#REF!,'Extracted info for SC'!$J$8,IF($N470=#REF!,'Extracted info for SC'!$J$9,IF($N470=#REF!,'Extracted info for SC'!$J$10,IF($N470=#REF!,'Extracted info for SC'!$J$11,IF($N470=#REF!,'Extracted info for SC'!$J$12,IF($N470=#REF!,'Extracted info for SC'!$J$13,IF($N470=#REF!,'Extracted info for SC'!$J$14,IF($N470=#REF!,'Extracted info for SC'!$J$15,IF($N470=#REF!,'Extracted info for SC'!$J$16,IF($N470=#REF!,'Extracted info for SC'!$J$17,IF($N470=#REF!,'Extracted info for SC'!$J$18,""))))))))))))))</f>
        <v/>
      </c>
      <c r="AA470" t="str">
        <f t="shared" si="125"/>
        <v/>
      </c>
      <c r="AB470" t="str">
        <f t="shared" si="126"/>
        <v/>
      </c>
      <c r="AC470" t="e">
        <f t="shared" ca="1" si="127"/>
        <v>#VALUE!</v>
      </c>
      <c r="AD470" t="str" cm="1">
        <f t="array" aca="1" ref="AD470" ca="1">IFERROR(IF((LEFT(INDIRECT("$F"&amp;$S470),4))="GOTS",IF($G470="Organic","GOTS_Organic_raw",(IF($G470="Responsible","GOTS_Responsible",(IF($G470="No Attribute (Conventional)","GOTS_conventional",(IF($G470="Recycled Pre/Post-Consumer","GOTS_pre_post",(IF($G470="In-Conversion","GOTS_in_conversion",(IF($G470="Sustainably Sourced","Sustainably_sourced",(IF($G470="Recycled pre-consumer organic","GOTS_recycled_organic",""))))))))))))),IF($G470="Organic","Organic",(IF($G470="Responsible","Responsible",(IF($G470="No Attribute (Conventional)","No_Attribute_Conventional",(IF($G470="Recycled Pre/Post-Consumer","Recycled_Pre_Post_Consumer",(IF($G470="In-Conversion","In_Conversion",(IF($G470="Recycled Pre-Consumer","Recycled_Pre_Consumer",(IF($G470="Recycled Post-Consumer","Recycled_Post_Consumer",(IF($G470="Sustainably Sourced","Sustainably_sourced",(IF($G470="Recycled pre-consumer organic","GOTS_recycled_organic","")))))))))))))))))),"")</f>
        <v/>
      </c>
      <c r="AE470" t="e" cm="1">
        <f t="array" aca="1" ref="AE470" ca="1">IF($I470="",IF(INDIRECT("$F"&amp;$S470)="","",IF(LEFT(INDIRECT("$F"&amp;$S470),3)="GRS","GRS_RCS_RM",IF((LEFT(INDIRECT("$F"&amp;$S470),3))="RCS","GRS_RCS_RM",IF(INDIRECT("$F"&amp;$S470)="OCS (No Label)","OCS_Conversion_RM",IF(LEFT(INDIRECT("$F"&amp;$S470),3)="OCS","OCS_RM",IF(RIGHT(INDIRECT("$F"&amp;$S470),10)="conversion","GOTS_RM_conversion",IF((LEFT(INDIRECT("$F"&amp;$S470),4))="GOTS","GOTS_RM","Responsible_RM"))))))),"DELETERM")</f>
        <v>#VALUE!</v>
      </c>
      <c r="AF470" t="e" cm="1">
        <f t="array" aca="1" ref="AF470" ca="1">IF($S470="","",INDIRECT("$Z"&amp;$S470))</f>
        <v>#VALUE!</v>
      </c>
      <c r="AG470" t="str">
        <f t="shared" si="128"/>
        <v/>
      </c>
      <c r="AH470" t="str" cm="1">
        <f t="array" aca="1" ref="AH470" ca="1">IFERROR(INDIRECT("$ag"&amp;S470),"")</f>
        <v/>
      </c>
      <c r="AI470" t="e" cm="1">
        <f t="array" aca="1" ref="AI470" ca="1">INDIRECT("O"&amp;S470)</f>
        <v>#VALUE!</v>
      </c>
      <c r="AJ470" t="str">
        <f t="shared" si="129"/>
        <v/>
      </c>
    </row>
    <row r="471" spans="1:36" ht="16.5" customHeight="1">
      <c r="A471" s="128" t="str">
        <f>IF(B471="","",COUNTA($B$63:$B471))</f>
        <v/>
      </c>
      <c r="B471" s="132"/>
      <c r="C471" s="133"/>
      <c r="D471" s="140"/>
      <c r="E471" s="140"/>
      <c r="F471" s="133"/>
      <c r="G471" s="141"/>
      <c r="H471" s="141"/>
      <c r="I471" s="141"/>
      <c r="J471" s="141"/>
      <c r="K471" s="37"/>
      <c r="L471" s="142" t="str">
        <f>IF(R471="","",LEFT(R471,LEN(R471)-2))</f>
        <v/>
      </c>
      <c r="M471" s="142"/>
      <c r="N471" s="60"/>
      <c r="O471" s="313"/>
      <c r="Q471" t="str">
        <f t="shared" si="124"/>
        <v/>
      </c>
      <c r="R471" t="str">
        <f t="shared" ref="R471" si="136">CONCATENATE($Q471,Q472,Q473,Q474,Q475,Q476,$Q477,$Q478,$Q479,$Q480,$Q481,$Q482)</f>
        <v/>
      </c>
      <c r="S471" t="e">
        <f t="shared" ca="1" si="133"/>
        <v>#VALUE!</v>
      </c>
      <c r="T471" t="e">
        <f t="shared" ca="1" si="130"/>
        <v>#VALUE!</v>
      </c>
      <c r="U471">
        <f t="shared" si="134"/>
        <v>408</v>
      </c>
      <c r="V471">
        <v>34.000000000002601</v>
      </c>
      <c r="W471">
        <f t="shared" si="135"/>
        <v>34</v>
      </c>
      <c r="X471" t="str" cm="1">
        <f t="array" aca="1" ref="X471" ca="1">IFERROR(INDEX('PC&amp;PD'!$A$1:$AS$19,ROW('PC&amp;PD'!$A$19),MATCH(INDIRECT(T471),'PC&amp;PD'!$A$1:$AS$1,0)),"")</f>
        <v/>
      </c>
      <c r="Y471" t="str">
        <f>IF(OR($N471="",$N471=0),"",IF($N471=$E$7,'Extracted info for SC'!$J$6,IF($N471=#REF!,'Extracted info for SC'!$J$7,IF($N471=#REF!,'Extracted info for SC'!$J$8,IF($N471=#REF!,'Extracted info for SC'!$J$9,IF($N471=#REF!,'Extracted info for SC'!$J$10,IF($N471=#REF!,'Extracted info for SC'!$J$11,IF($N471=#REF!,'Extracted info for SC'!$J$12,IF($N471=#REF!,'Extracted info for SC'!$J$13,IF($N471=#REF!,'Extracted info for SC'!$J$14,IF($N471=#REF!,'Extracted info for SC'!$J$15,IF($N471=#REF!,'Extracted info for SC'!$J$16,IF($N471=#REF!,'Extracted info for SC'!$J$17,IF($N471=#REF!,'Extracted info for SC'!$J$18,""))))))))))))))</f>
        <v/>
      </c>
      <c r="Z471" t="str">
        <f t="shared" ref="Z471" si="137">IFERROR(IF($F471="OCS 100","OCS (OCS 100)",IF($F471="OCS Blended","OCS (OCS Blended)",IF($F471="OCS (No Label)","OCS (No Label)",IF($F471="RCS 100","RCS (RCS 100)",IF($F471="RCS Blended","RCS (RCS Blended)",IF($F471="GRS","GRS (GRS)",IF($F471="GRS (No Label)", "GRS (No Label)",IF($F471="RDS","RDS (RDS)",IF($F471="RWS","RWS (RWS)",IF($F471="RAS","RAS (RAS)",IF($F471="RMS","RMS (RMS)",IF($F471="GOTS Organic","GOTS (Organic)",IF($F471="GOTS Made with organic","GOTS (Made with Organic)",IF($F471="GOTS Organic - in conversion","GOTS (Organic - In Conversion)",IF($F471="GOTS Made with organic - in conversion","GOTS (Made with Organic - In Conversion)",""))))))))))))))),"")</f>
        <v/>
      </c>
      <c r="AA471" t="str">
        <f t="shared" si="125"/>
        <v/>
      </c>
      <c r="AB471" t="str">
        <f t="shared" si="126"/>
        <v/>
      </c>
      <c r="AC471" t="e">
        <f t="shared" ca="1" si="127"/>
        <v>#VALUE!</v>
      </c>
      <c r="AD471" t="str" cm="1">
        <f t="array" aca="1" ref="AD471" ca="1">IFERROR(IF((LEFT(INDIRECT("$F"&amp;$S471),4))="GOTS",IF($G471="Organic","GOTS_Organic_raw",(IF($G471="Responsible","GOTS_Responsible",(IF($G471="No Attribute (Conventional)","GOTS_conventional",(IF($G471="Recycled Pre/Post-Consumer","GOTS_pre_post",(IF($G471="In-Conversion","GOTS_in_conversion",(IF($G471="Sustainably Sourced","Sustainably_sourced",(IF($G471="Recycled pre-consumer organic","GOTS_recycled_organic",""))))))))))))),IF($G471="Organic","Organic",(IF($G471="Responsible","Responsible",(IF($G471="No Attribute (Conventional)","No_Attribute_Conventional",(IF($G471="Recycled Pre/Post-Consumer","Recycled_Pre_Post_Consumer",(IF($G471="In-Conversion","In_Conversion",(IF($G471="Recycled Pre-Consumer","Recycled_Pre_Consumer",(IF($G471="Recycled Post-Consumer","Recycled_Post_Consumer",(IF($G471="Sustainably Sourced","Sustainably_sourced",(IF($G471="Recycled pre-consumer organic","GOTS_recycled_organic","")))))))))))))))))),"")</f>
        <v/>
      </c>
      <c r="AE471" t="e" cm="1">
        <f t="array" aca="1" ref="AE471" ca="1">IF($I471="",IF(INDIRECT("$F"&amp;$S471)="","",IF(LEFT(INDIRECT("$F"&amp;$S471),3)="GRS","GRS_RCS_RM",IF((LEFT(INDIRECT("$F"&amp;$S471),3))="RCS","GRS_RCS_RM",IF(INDIRECT("$F"&amp;$S471)="OCS (No Label)","OCS_Conversion_RM",IF(LEFT(INDIRECT("$F"&amp;$S471),3)="OCS","OCS_RM",IF(RIGHT(INDIRECT("$F"&amp;$S471),10)="conversion","GOTS_RM_conversion",IF((LEFT(INDIRECT("$F"&amp;$S471),4))="GOTS","GOTS_RM","Responsible_RM"))))))),"DELETERM")</f>
        <v>#VALUE!</v>
      </c>
      <c r="AF471" t="e" cm="1">
        <f t="array" aca="1" ref="AF471" ca="1">IF($S471="","",INDIRECT("$Z"&amp;$S471))</f>
        <v>#VALUE!</v>
      </c>
      <c r="AG471" t="str">
        <f t="shared" si="128"/>
        <v/>
      </c>
      <c r="AH471" t="str" cm="1">
        <f t="array" aca="1" ref="AH471" ca="1">IFERROR(INDIRECT("$ag"&amp;S471),"")</f>
        <v/>
      </c>
      <c r="AI471" t="e" cm="1">
        <f t="array" aca="1" ref="AI471" ca="1">INDIRECT("O"&amp;S471)</f>
        <v>#VALUE!</v>
      </c>
      <c r="AJ471" t="str">
        <f t="shared" si="129"/>
        <v/>
      </c>
    </row>
    <row r="472" spans="1:36" ht="16.5" customHeight="1">
      <c r="A472" s="129"/>
      <c r="B472" s="134"/>
      <c r="C472" s="135"/>
      <c r="D472" s="146"/>
      <c r="E472" s="146"/>
      <c r="F472" s="135"/>
      <c r="G472" s="147"/>
      <c r="H472" s="147"/>
      <c r="I472" s="147"/>
      <c r="J472" s="147"/>
      <c r="K472" s="38"/>
      <c r="L472" s="143"/>
      <c r="M472" s="143"/>
      <c r="N472" s="61"/>
      <c r="O472" s="314"/>
      <c r="Q472" t="str">
        <f t="shared" si="124"/>
        <v/>
      </c>
      <c r="S472" t="e">
        <f t="shared" ca="1" si="133"/>
        <v>#VALUE!</v>
      </c>
      <c r="T472" t="e">
        <f t="shared" ca="1" si="130"/>
        <v>#VALUE!</v>
      </c>
      <c r="U472">
        <f t="shared" si="134"/>
        <v>408</v>
      </c>
      <c r="V472">
        <v>34.083333333336</v>
      </c>
      <c r="W472">
        <f t="shared" si="135"/>
        <v>34</v>
      </c>
      <c r="X472" t="str" cm="1">
        <f t="array" aca="1" ref="X472" ca="1">IFERROR(INDEX('PC&amp;PD'!$A$1:$AS$19,ROW('PC&amp;PD'!$A$19),MATCH(INDIRECT(T472),'PC&amp;PD'!$A$1:$AS$1,0)),"")</f>
        <v/>
      </c>
      <c r="Y472" t="str">
        <f>IF(OR($N472="",$N472=0),"",IF($N472=$E$7,'Extracted info for SC'!$J$6,IF($N472=#REF!,'Extracted info for SC'!$J$7,IF($N472=#REF!,'Extracted info for SC'!$J$8,IF($N472=#REF!,'Extracted info for SC'!$J$9,IF($N472=#REF!,'Extracted info for SC'!$J$10,IF($N472=#REF!,'Extracted info for SC'!$J$11,IF($N472=#REF!,'Extracted info for SC'!$J$12,IF($N472=#REF!,'Extracted info for SC'!$J$13,IF($N472=#REF!,'Extracted info for SC'!$J$14,IF($N472=#REF!,'Extracted info for SC'!$J$15,IF($N472=#REF!,'Extracted info for SC'!$J$16,IF($N472=#REF!,'Extracted info for SC'!$J$17,IF($N472=#REF!,'Extracted info for SC'!$J$18,""))))))))))))))</f>
        <v/>
      </c>
      <c r="AA472" t="str">
        <f t="shared" si="125"/>
        <v/>
      </c>
      <c r="AB472" t="str">
        <f t="shared" si="126"/>
        <v/>
      </c>
      <c r="AC472" t="e">
        <f t="shared" ca="1" si="127"/>
        <v>#VALUE!</v>
      </c>
      <c r="AD472" t="str" cm="1">
        <f t="array" aca="1" ref="AD472" ca="1">IFERROR(IF((LEFT(INDIRECT("$F"&amp;$S472),4))="GOTS",IF($G472="Organic","GOTS_Organic_raw",(IF($G472="Responsible","GOTS_Responsible",(IF($G472="No Attribute (Conventional)","GOTS_conventional",(IF($G472="Recycled Pre/Post-Consumer","GOTS_pre_post",(IF($G472="In-Conversion","GOTS_in_conversion",(IF($G472="Sustainably Sourced","Sustainably_sourced",(IF($G472="Recycled pre-consumer organic","GOTS_recycled_organic",""))))))))))))),IF($G472="Organic","Organic",(IF($G472="Responsible","Responsible",(IF($G472="No Attribute (Conventional)","No_Attribute_Conventional",(IF($G472="Recycled Pre/Post-Consumer","Recycled_Pre_Post_Consumer",(IF($G472="In-Conversion","In_Conversion",(IF($G472="Recycled Pre-Consumer","Recycled_Pre_Consumer",(IF($G472="Recycled Post-Consumer","Recycled_Post_Consumer",(IF($G472="Sustainably Sourced","Sustainably_sourced",(IF($G472="Recycled pre-consumer organic","GOTS_recycled_organic","")))))))))))))))))),"")</f>
        <v/>
      </c>
      <c r="AE472" t="e" cm="1">
        <f t="array" aca="1" ref="AE472" ca="1">IF($I472="",IF(INDIRECT("$F"&amp;$S472)="","",IF(LEFT(INDIRECT("$F"&amp;$S472),3)="GRS","GRS_RCS_RM",IF((LEFT(INDIRECT("$F"&amp;$S472),3))="RCS","GRS_RCS_RM",IF(INDIRECT("$F"&amp;$S472)="OCS (No Label)","OCS_Conversion_RM",IF(LEFT(INDIRECT("$F"&amp;$S472),3)="OCS","OCS_RM",IF(RIGHT(INDIRECT("$F"&amp;$S472),10)="conversion","GOTS_RM_conversion",IF((LEFT(INDIRECT("$F"&amp;$S472),4))="GOTS","GOTS_RM","Responsible_RM"))))))),"DELETERM")</f>
        <v>#VALUE!</v>
      </c>
      <c r="AF472" t="e" cm="1">
        <f t="array" aca="1" ref="AF472" ca="1">IF($S472="","",INDIRECT("$Z"&amp;$S472))</f>
        <v>#VALUE!</v>
      </c>
      <c r="AG472" t="str">
        <f t="shared" si="128"/>
        <v/>
      </c>
      <c r="AH472" t="str" cm="1">
        <f t="array" aca="1" ref="AH472" ca="1">IFERROR(INDIRECT("$ag"&amp;S472),"")</f>
        <v/>
      </c>
      <c r="AI472" t="e" cm="1">
        <f t="array" aca="1" ref="AI472" ca="1">INDIRECT("O"&amp;S472)</f>
        <v>#VALUE!</v>
      </c>
      <c r="AJ472" t="str">
        <f t="shared" si="129"/>
        <v/>
      </c>
    </row>
    <row r="473" spans="1:36" ht="16.5" customHeight="1">
      <c r="A473" s="129"/>
      <c r="B473" s="134"/>
      <c r="C473" s="135"/>
      <c r="D473" s="146"/>
      <c r="E473" s="146"/>
      <c r="F473" s="135"/>
      <c r="G473" s="147"/>
      <c r="H473" s="147"/>
      <c r="I473" s="147"/>
      <c r="J473" s="147"/>
      <c r="K473" s="38"/>
      <c r="L473" s="143"/>
      <c r="M473" s="143"/>
      <c r="N473" s="61"/>
      <c r="O473" s="314"/>
      <c r="Q473" t="str">
        <f t="shared" si="124"/>
        <v/>
      </c>
      <c r="S473" t="e">
        <f t="shared" ca="1" si="133"/>
        <v>#VALUE!</v>
      </c>
      <c r="T473" t="e">
        <f t="shared" ca="1" si="130"/>
        <v>#VALUE!</v>
      </c>
      <c r="U473">
        <f t="shared" si="134"/>
        <v>408</v>
      </c>
      <c r="V473">
        <v>34.1666666666693</v>
      </c>
      <c r="W473">
        <f t="shared" si="135"/>
        <v>34</v>
      </c>
      <c r="X473" t="str" cm="1">
        <f t="array" aca="1" ref="X473" ca="1">IFERROR(INDEX('PC&amp;PD'!$A$1:$AS$19,ROW('PC&amp;PD'!$A$19),MATCH(INDIRECT(T473),'PC&amp;PD'!$A$1:$AS$1,0)),"")</f>
        <v/>
      </c>
      <c r="Y473" t="str">
        <f>IF(OR($N473="",$N473=0),"",IF($N473=$E$7,'Extracted info for SC'!$J$6,IF($N473=#REF!,'Extracted info for SC'!$J$7,IF($N473=#REF!,'Extracted info for SC'!$J$8,IF($N473=#REF!,'Extracted info for SC'!$J$9,IF($N473=#REF!,'Extracted info for SC'!$J$10,IF($N473=#REF!,'Extracted info for SC'!$J$11,IF($N473=#REF!,'Extracted info for SC'!$J$12,IF($N473=#REF!,'Extracted info for SC'!$J$13,IF($N473=#REF!,'Extracted info for SC'!$J$14,IF($N473=#REF!,'Extracted info for SC'!$J$15,IF($N473=#REF!,'Extracted info for SC'!$J$16,IF($N473=#REF!,'Extracted info for SC'!$J$17,IF($N473=#REF!,'Extracted info for SC'!$J$18,""))))))))))))))</f>
        <v/>
      </c>
      <c r="AA473" t="str">
        <f t="shared" si="125"/>
        <v/>
      </c>
      <c r="AB473" t="str">
        <f t="shared" si="126"/>
        <v/>
      </c>
      <c r="AC473" t="e">
        <f t="shared" ca="1" si="127"/>
        <v>#VALUE!</v>
      </c>
      <c r="AD473" t="str" cm="1">
        <f t="array" aca="1" ref="AD473" ca="1">IFERROR(IF((LEFT(INDIRECT("$F"&amp;$S473),4))="GOTS",IF($G473="Organic","GOTS_Organic_raw",(IF($G473="Responsible","GOTS_Responsible",(IF($G473="No Attribute (Conventional)","GOTS_conventional",(IF($G473="Recycled Pre/Post-Consumer","GOTS_pre_post",(IF($G473="In-Conversion","GOTS_in_conversion",(IF($G473="Sustainably Sourced","Sustainably_sourced",(IF($G473="Recycled pre-consumer organic","GOTS_recycled_organic",""))))))))))))),IF($G473="Organic","Organic",(IF($G473="Responsible","Responsible",(IF($G473="No Attribute (Conventional)","No_Attribute_Conventional",(IF($G473="Recycled Pre/Post-Consumer","Recycled_Pre_Post_Consumer",(IF($G473="In-Conversion","In_Conversion",(IF($G473="Recycled Pre-Consumer","Recycled_Pre_Consumer",(IF($G473="Recycled Post-Consumer","Recycled_Post_Consumer",(IF($G473="Sustainably Sourced","Sustainably_sourced",(IF($G473="Recycled pre-consumer organic","GOTS_recycled_organic","")))))))))))))))))),"")</f>
        <v/>
      </c>
      <c r="AE473" t="e" cm="1">
        <f t="array" aca="1" ref="AE473" ca="1">IF($I473="",IF(INDIRECT("$F"&amp;$S473)="","",IF(LEFT(INDIRECT("$F"&amp;$S473),3)="GRS","GRS_RCS_RM",IF((LEFT(INDIRECT("$F"&amp;$S473),3))="RCS","GRS_RCS_RM",IF(INDIRECT("$F"&amp;$S473)="OCS (No Label)","OCS_Conversion_RM",IF(LEFT(INDIRECT("$F"&amp;$S473),3)="OCS","OCS_RM",IF(RIGHT(INDIRECT("$F"&amp;$S473),10)="conversion","GOTS_RM_conversion",IF((LEFT(INDIRECT("$F"&amp;$S473),4))="GOTS","GOTS_RM","Responsible_RM"))))))),"DELETERM")</f>
        <v>#VALUE!</v>
      </c>
      <c r="AF473" t="e" cm="1">
        <f t="array" aca="1" ref="AF473" ca="1">IF($S473="","",INDIRECT("$Z"&amp;$S473))</f>
        <v>#VALUE!</v>
      </c>
      <c r="AG473" t="str">
        <f t="shared" si="128"/>
        <v/>
      </c>
      <c r="AH473" t="str" cm="1">
        <f t="array" aca="1" ref="AH473" ca="1">IFERROR(INDIRECT("$ag"&amp;S473),"")</f>
        <v/>
      </c>
      <c r="AI473" t="e" cm="1">
        <f t="array" aca="1" ref="AI473" ca="1">INDIRECT("O"&amp;S473)</f>
        <v>#VALUE!</v>
      </c>
      <c r="AJ473" t="str">
        <f t="shared" si="129"/>
        <v/>
      </c>
    </row>
    <row r="474" spans="1:36" ht="16.5" customHeight="1">
      <c r="A474" s="129"/>
      <c r="B474" s="134"/>
      <c r="C474" s="135"/>
      <c r="D474" s="146"/>
      <c r="E474" s="146"/>
      <c r="F474" s="135"/>
      <c r="G474" s="147"/>
      <c r="H474" s="147"/>
      <c r="I474" s="147"/>
      <c r="J474" s="147"/>
      <c r="K474" s="38"/>
      <c r="L474" s="143"/>
      <c r="M474" s="143"/>
      <c r="N474" s="61"/>
      <c r="O474" s="314"/>
      <c r="Q474" t="str">
        <f t="shared" si="124"/>
        <v/>
      </c>
      <c r="S474" t="e">
        <f t="shared" ca="1" si="133"/>
        <v>#VALUE!</v>
      </c>
      <c r="T474" t="e">
        <f t="shared" ca="1" si="130"/>
        <v>#VALUE!</v>
      </c>
      <c r="U474">
        <f t="shared" si="134"/>
        <v>408</v>
      </c>
      <c r="V474">
        <v>34.250000000002601</v>
      </c>
      <c r="W474">
        <f t="shared" si="135"/>
        <v>34</v>
      </c>
      <c r="X474" t="str" cm="1">
        <f t="array" aca="1" ref="X474" ca="1">IFERROR(INDEX('PC&amp;PD'!$A$1:$AS$19,ROW('PC&amp;PD'!$A$19),MATCH(INDIRECT(T474),'PC&amp;PD'!$A$1:$AS$1,0)),"")</f>
        <v/>
      </c>
      <c r="Y474" t="str">
        <f>IF(OR($N474="",$N474=0),"",IF($N474=$E$7,'Extracted info for SC'!$J$6,IF($N474=#REF!,'Extracted info for SC'!$J$7,IF($N474=#REF!,'Extracted info for SC'!$J$8,IF($N474=#REF!,'Extracted info for SC'!$J$9,IF($N474=#REF!,'Extracted info for SC'!$J$10,IF($N474=#REF!,'Extracted info for SC'!$J$11,IF($N474=#REF!,'Extracted info for SC'!$J$12,IF($N474=#REF!,'Extracted info for SC'!$J$13,IF($N474=#REF!,'Extracted info for SC'!$J$14,IF($N474=#REF!,'Extracted info for SC'!$J$15,IF($N474=#REF!,'Extracted info for SC'!$J$16,IF($N474=#REF!,'Extracted info for SC'!$J$17,IF($N474=#REF!,'Extracted info for SC'!$J$18,""))))))))))))))</f>
        <v/>
      </c>
      <c r="AA474" t="str">
        <f t="shared" si="125"/>
        <v/>
      </c>
      <c r="AB474" t="str">
        <f t="shared" si="126"/>
        <v/>
      </c>
      <c r="AC474" t="e">
        <f t="shared" ca="1" si="127"/>
        <v>#VALUE!</v>
      </c>
      <c r="AD474" t="str" cm="1">
        <f t="array" aca="1" ref="AD474" ca="1">IFERROR(IF((LEFT(INDIRECT("$F"&amp;$S474),4))="GOTS",IF($G474="Organic","GOTS_Organic_raw",(IF($G474="Responsible","GOTS_Responsible",(IF($G474="No Attribute (Conventional)","GOTS_conventional",(IF($G474="Recycled Pre/Post-Consumer","GOTS_pre_post",(IF($G474="In-Conversion","GOTS_in_conversion",(IF($G474="Sustainably Sourced","Sustainably_sourced",(IF($G474="Recycled pre-consumer organic","GOTS_recycled_organic",""))))))))))))),IF($G474="Organic","Organic",(IF($G474="Responsible","Responsible",(IF($G474="No Attribute (Conventional)","No_Attribute_Conventional",(IF($G474="Recycled Pre/Post-Consumer","Recycled_Pre_Post_Consumer",(IF($G474="In-Conversion","In_Conversion",(IF($G474="Recycled Pre-Consumer","Recycled_Pre_Consumer",(IF($G474="Recycled Post-Consumer","Recycled_Post_Consumer",(IF($G474="Sustainably Sourced","Sustainably_sourced",(IF($G474="Recycled pre-consumer organic","GOTS_recycled_organic","")))))))))))))))))),"")</f>
        <v/>
      </c>
      <c r="AE474" t="e" cm="1">
        <f t="array" aca="1" ref="AE474" ca="1">IF($I474="",IF(INDIRECT("$F"&amp;$S474)="","",IF(LEFT(INDIRECT("$F"&amp;$S474),3)="GRS","GRS_RCS_RM",IF((LEFT(INDIRECT("$F"&amp;$S474),3))="RCS","GRS_RCS_RM",IF(INDIRECT("$F"&amp;$S474)="OCS (No Label)","OCS_Conversion_RM",IF(LEFT(INDIRECT("$F"&amp;$S474),3)="OCS","OCS_RM",IF(RIGHT(INDIRECT("$F"&amp;$S474),10)="conversion","GOTS_RM_conversion",IF((LEFT(INDIRECT("$F"&amp;$S474),4))="GOTS","GOTS_RM","Responsible_RM"))))))),"DELETERM")</f>
        <v>#VALUE!</v>
      </c>
      <c r="AF474" t="e" cm="1">
        <f t="array" aca="1" ref="AF474" ca="1">IF($S474="","",INDIRECT("$Z"&amp;$S474))</f>
        <v>#VALUE!</v>
      </c>
      <c r="AG474" t="str">
        <f t="shared" si="128"/>
        <v/>
      </c>
      <c r="AH474" t="str" cm="1">
        <f t="array" aca="1" ref="AH474" ca="1">IFERROR(INDIRECT("$ag"&amp;S474),"")</f>
        <v/>
      </c>
      <c r="AI474" t="e" cm="1">
        <f t="array" aca="1" ref="AI474" ca="1">INDIRECT("O"&amp;S474)</f>
        <v>#VALUE!</v>
      </c>
      <c r="AJ474" t="str">
        <f t="shared" si="129"/>
        <v/>
      </c>
    </row>
    <row r="475" spans="1:36" ht="16.5" customHeight="1">
      <c r="A475" s="129"/>
      <c r="B475" s="134"/>
      <c r="C475" s="135"/>
      <c r="D475" s="146"/>
      <c r="E475" s="146"/>
      <c r="F475" s="135"/>
      <c r="G475" s="147"/>
      <c r="H475" s="147"/>
      <c r="I475" s="147"/>
      <c r="J475" s="147"/>
      <c r="K475" s="38"/>
      <c r="L475" s="143"/>
      <c r="M475" s="143"/>
      <c r="N475" s="61"/>
      <c r="O475" s="314"/>
      <c r="Q475" t="str">
        <f t="shared" si="124"/>
        <v/>
      </c>
      <c r="S475" t="e">
        <f t="shared" ca="1" si="133"/>
        <v>#VALUE!</v>
      </c>
      <c r="T475" t="e">
        <f t="shared" ca="1" si="130"/>
        <v>#VALUE!</v>
      </c>
      <c r="U475">
        <f t="shared" si="134"/>
        <v>408</v>
      </c>
      <c r="V475">
        <v>34.333333333336</v>
      </c>
      <c r="W475">
        <f t="shared" si="135"/>
        <v>34</v>
      </c>
      <c r="X475" t="str" cm="1">
        <f t="array" aca="1" ref="X475" ca="1">IFERROR(INDEX('PC&amp;PD'!$A$1:$AS$19,ROW('PC&amp;PD'!$A$19),MATCH(INDIRECT(T475),'PC&amp;PD'!$A$1:$AS$1,0)),"")</f>
        <v/>
      </c>
      <c r="Y475" t="str">
        <f>IF(OR($N475="",$N475=0),"",IF($N475=$E$7,'Extracted info for SC'!$J$6,IF($N475=#REF!,'Extracted info for SC'!$J$7,IF($N475=#REF!,'Extracted info for SC'!$J$8,IF($N475=#REF!,'Extracted info for SC'!$J$9,IF($N475=#REF!,'Extracted info for SC'!$J$10,IF($N475=#REF!,'Extracted info for SC'!$J$11,IF($N475=#REF!,'Extracted info for SC'!$J$12,IF($N475=#REF!,'Extracted info for SC'!$J$13,IF($N475=#REF!,'Extracted info for SC'!$J$14,IF($N475=#REF!,'Extracted info for SC'!$J$15,IF($N475=#REF!,'Extracted info for SC'!$J$16,IF($N475=#REF!,'Extracted info for SC'!$J$17,IF($N475=#REF!,'Extracted info for SC'!$J$18,""))))))))))))))</f>
        <v/>
      </c>
      <c r="AA475" t="str">
        <f t="shared" si="125"/>
        <v/>
      </c>
      <c r="AB475" t="str">
        <f t="shared" si="126"/>
        <v/>
      </c>
      <c r="AC475" t="e">
        <f t="shared" ca="1" si="127"/>
        <v>#VALUE!</v>
      </c>
      <c r="AD475" t="str" cm="1">
        <f t="array" aca="1" ref="AD475" ca="1">IFERROR(IF((LEFT(INDIRECT("$F"&amp;$S475),4))="GOTS",IF($G475="Organic","GOTS_Organic_raw",(IF($G475="Responsible","GOTS_Responsible",(IF($G475="No Attribute (Conventional)","GOTS_conventional",(IF($G475="Recycled Pre/Post-Consumer","GOTS_pre_post",(IF($G475="In-Conversion","GOTS_in_conversion",(IF($G475="Sustainably Sourced","Sustainably_sourced",(IF($G475="Recycled pre-consumer organic","GOTS_recycled_organic",""))))))))))))),IF($G475="Organic","Organic",(IF($G475="Responsible","Responsible",(IF($G475="No Attribute (Conventional)","No_Attribute_Conventional",(IF($G475="Recycled Pre/Post-Consumer","Recycled_Pre_Post_Consumer",(IF($G475="In-Conversion","In_Conversion",(IF($G475="Recycled Pre-Consumer","Recycled_Pre_Consumer",(IF($G475="Recycled Post-Consumer","Recycled_Post_Consumer",(IF($G475="Sustainably Sourced","Sustainably_sourced",(IF($G475="Recycled pre-consumer organic","GOTS_recycled_organic","")))))))))))))))))),"")</f>
        <v/>
      </c>
      <c r="AE475" t="e" cm="1">
        <f t="array" aca="1" ref="AE475" ca="1">IF($I475="",IF(INDIRECT("$F"&amp;$S475)="","",IF(LEFT(INDIRECT("$F"&amp;$S475),3)="GRS","GRS_RCS_RM",IF((LEFT(INDIRECT("$F"&amp;$S475),3))="RCS","GRS_RCS_RM",IF(INDIRECT("$F"&amp;$S475)="OCS (No Label)","OCS_Conversion_RM",IF(LEFT(INDIRECT("$F"&amp;$S475),3)="OCS","OCS_RM",IF(RIGHT(INDIRECT("$F"&amp;$S475),10)="conversion","GOTS_RM_conversion",IF((LEFT(INDIRECT("$F"&amp;$S475),4))="GOTS","GOTS_RM","Responsible_RM"))))))),"DELETERM")</f>
        <v>#VALUE!</v>
      </c>
      <c r="AF475" t="e" cm="1">
        <f t="array" aca="1" ref="AF475" ca="1">IF($S475="","",INDIRECT("$Z"&amp;$S475))</f>
        <v>#VALUE!</v>
      </c>
      <c r="AG475" t="str">
        <f t="shared" si="128"/>
        <v/>
      </c>
      <c r="AH475" t="str" cm="1">
        <f t="array" aca="1" ref="AH475" ca="1">IFERROR(INDIRECT("$ag"&amp;S475),"")</f>
        <v/>
      </c>
      <c r="AI475" t="e" cm="1">
        <f t="array" aca="1" ref="AI475" ca="1">INDIRECT("O"&amp;S475)</f>
        <v>#VALUE!</v>
      </c>
      <c r="AJ475" t="str">
        <f t="shared" si="129"/>
        <v/>
      </c>
    </row>
    <row r="476" spans="1:36" ht="16.5" customHeight="1">
      <c r="A476" s="129"/>
      <c r="B476" s="134"/>
      <c r="C476" s="135"/>
      <c r="D476" s="146"/>
      <c r="E476" s="146"/>
      <c r="F476" s="135"/>
      <c r="G476" s="147"/>
      <c r="H476" s="147"/>
      <c r="I476" s="147"/>
      <c r="J476" s="147"/>
      <c r="K476" s="38"/>
      <c r="L476" s="143"/>
      <c r="M476" s="143"/>
      <c r="N476" s="61"/>
      <c r="O476" s="314"/>
      <c r="Q476" t="str">
        <f t="shared" si="124"/>
        <v/>
      </c>
      <c r="S476" t="e">
        <f t="shared" ca="1" si="133"/>
        <v>#VALUE!</v>
      </c>
      <c r="T476" t="e">
        <f t="shared" ca="1" si="130"/>
        <v>#VALUE!</v>
      </c>
      <c r="U476">
        <f t="shared" si="134"/>
        <v>408</v>
      </c>
      <c r="V476">
        <v>34.4166666666693</v>
      </c>
      <c r="W476">
        <f t="shared" si="135"/>
        <v>34</v>
      </c>
      <c r="X476" t="str" cm="1">
        <f t="array" aca="1" ref="X476" ca="1">IFERROR(INDEX('PC&amp;PD'!$A$1:$AS$19,ROW('PC&amp;PD'!$A$19),MATCH(INDIRECT(T476),'PC&amp;PD'!$A$1:$AS$1,0)),"")</f>
        <v/>
      </c>
      <c r="Y476" t="str">
        <f>IF(OR($N476="",$N476=0),"",IF($N476=$E$7,'Extracted info for SC'!$J$6,IF($N476=#REF!,'Extracted info for SC'!$J$7,IF($N476=#REF!,'Extracted info for SC'!$J$8,IF($N476=#REF!,'Extracted info for SC'!$J$9,IF($N476=#REF!,'Extracted info for SC'!$J$10,IF($N476=#REF!,'Extracted info for SC'!$J$11,IF($N476=#REF!,'Extracted info for SC'!$J$12,IF($N476=#REF!,'Extracted info for SC'!$J$13,IF($N476=#REF!,'Extracted info for SC'!$J$14,IF($N476=#REF!,'Extracted info for SC'!$J$15,IF($N476=#REF!,'Extracted info for SC'!$J$16,IF($N476=#REF!,'Extracted info for SC'!$J$17,IF($N476=#REF!,'Extracted info for SC'!$J$18,""))))))))))))))</f>
        <v/>
      </c>
      <c r="AA476" t="str">
        <f t="shared" si="125"/>
        <v/>
      </c>
      <c r="AB476" t="str">
        <f t="shared" si="126"/>
        <v/>
      </c>
      <c r="AC476" t="e">
        <f t="shared" ca="1" si="127"/>
        <v>#VALUE!</v>
      </c>
      <c r="AD476" t="str" cm="1">
        <f t="array" aca="1" ref="AD476" ca="1">IFERROR(IF((LEFT(INDIRECT("$F"&amp;$S476),4))="GOTS",IF($G476="Organic","GOTS_Organic_raw",(IF($G476="Responsible","GOTS_Responsible",(IF($G476="No Attribute (Conventional)","GOTS_conventional",(IF($G476="Recycled Pre/Post-Consumer","GOTS_pre_post",(IF($G476="In-Conversion","GOTS_in_conversion",(IF($G476="Sustainably Sourced","Sustainably_sourced",(IF($G476="Recycled pre-consumer organic","GOTS_recycled_organic",""))))))))))))),IF($G476="Organic","Organic",(IF($G476="Responsible","Responsible",(IF($G476="No Attribute (Conventional)","No_Attribute_Conventional",(IF($G476="Recycled Pre/Post-Consumer","Recycled_Pre_Post_Consumer",(IF($G476="In-Conversion","In_Conversion",(IF($G476="Recycled Pre-Consumer","Recycled_Pre_Consumer",(IF($G476="Recycled Post-Consumer","Recycled_Post_Consumer",(IF($G476="Sustainably Sourced","Sustainably_sourced",(IF($G476="Recycled pre-consumer organic","GOTS_recycled_organic","")))))))))))))))))),"")</f>
        <v/>
      </c>
      <c r="AE476" t="e" cm="1">
        <f t="array" aca="1" ref="AE476" ca="1">IF($I476="",IF(INDIRECT("$F"&amp;$S476)="","",IF(LEFT(INDIRECT("$F"&amp;$S476),3)="GRS","GRS_RCS_RM",IF((LEFT(INDIRECT("$F"&amp;$S476),3))="RCS","GRS_RCS_RM",IF(INDIRECT("$F"&amp;$S476)="OCS (No Label)","OCS_Conversion_RM",IF(LEFT(INDIRECT("$F"&amp;$S476),3)="OCS","OCS_RM",IF(RIGHT(INDIRECT("$F"&amp;$S476),10)="conversion","GOTS_RM_conversion",IF((LEFT(INDIRECT("$F"&amp;$S476),4))="GOTS","GOTS_RM","Responsible_RM"))))))),"DELETERM")</f>
        <v>#VALUE!</v>
      </c>
      <c r="AF476" t="e" cm="1">
        <f t="array" aca="1" ref="AF476" ca="1">IF($S476="","",INDIRECT("$Z"&amp;$S476))</f>
        <v>#VALUE!</v>
      </c>
      <c r="AG476" t="str">
        <f t="shared" si="128"/>
        <v/>
      </c>
      <c r="AH476" t="str" cm="1">
        <f t="array" aca="1" ref="AH476" ca="1">IFERROR(INDIRECT("$ag"&amp;S476),"")</f>
        <v/>
      </c>
      <c r="AI476" t="e" cm="1">
        <f t="array" aca="1" ref="AI476" ca="1">INDIRECT("O"&amp;S476)</f>
        <v>#VALUE!</v>
      </c>
      <c r="AJ476" t="str">
        <f t="shared" si="129"/>
        <v/>
      </c>
    </row>
    <row r="477" spans="1:36" ht="16.5" customHeight="1">
      <c r="A477" s="130"/>
      <c r="B477" s="136"/>
      <c r="C477" s="137"/>
      <c r="D477" s="146"/>
      <c r="E477" s="146"/>
      <c r="F477" s="137"/>
      <c r="G477" s="147"/>
      <c r="H477" s="147"/>
      <c r="I477" s="147"/>
      <c r="J477" s="147"/>
      <c r="K477" s="38"/>
      <c r="L477" s="144"/>
      <c r="M477" s="144"/>
      <c r="N477" s="61"/>
      <c r="O477" s="314"/>
      <c r="Q477" t="str">
        <f t="shared" si="124"/>
        <v/>
      </c>
      <c r="S477" t="e">
        <f t="shared" ca="1" si="133"/>
        <v>#VALUE!</v>
      </c>
      <c r="T477" t="e">
        <f t="shared" ca="1" si="130"/>
        <v>#VALUE!</v>
      </c>
      <c r="U477">
        <f t="shared" si="134"/>
        <v>408</v>
      </c>
      <c r="V477">
        <v>34.5000000000027</v>
      </c>
      <c r="W477">
        <f t="shared" si="135"/>
        <v>34</v>
      </c>
      <c r="X477" t="str" cm="1">
        <f t="array" aca="1" ref="X477" ca="1">IFERROR(INDEX('PC&amp;PD'!$A$1:$AS$19,ROW('PC&amp;PD'!$A$19),MATCH(INDIRECT(T477),'PC&amp;PD'!$A$1:$AS$1,0)),"")</f>
        <v/>
      </c>
      <c r="Y477" t="str">
        <f>IF(OR($N477="",$N477=0),"",IF($N477=$E$7,'Extracted info for SC'!$J$6,IF($N477=#REF!,'Extracted info for SC'!$J$7,IF($N477=#REF!,'Extracted info for SC'!$J$8,IF($N477=#REF!,'Extracted info for SC'!$J$9,IF($N477=#REF!,'Extracted info for SC'!$J$10,IF($N477=#REF!,'Extracted info for SC'!$J$11,IF($N477=#REF!,'Extracted info for SC'!$J$12,IF($N477=#REF!,'Extracted info for SC'!$J$13,IF($N477=#REF!,'Extracted info for SC'!$J$14,IF($N477=#REF!,'Extracted info for SC'!$J$15,IF($N477=#REF!,'Extracted info for SC'!$J$16,IF($N477=#REF!,'Extracted info for SC'!$J$17,IF($N477=#REF!,'Extracted info for SC'!$J$18,""))))))))))))))</f>
        <v/>
      </c>
      <c r="AA477" t="str">
        <f t="shared" si="125"/>
        <v/>
      </c>
      <c r="AB477" t="str">
        <f t="shared" si="126"/>
        <v/>
      </c>
      <c r="AC477" t="e">
        <f t="shared" ca="1" si="127"/>
        <v>#VALUE!</v>
      </c>
      <c r="AD477" t="str" cm="1">
        <f t="array" aca="1" ref="AD477" ca="1">IFERROR(IF((LEFT(INDIRECT("$F"&amp;$S477),4))="GOTS",IF($G477="Organic","GOTS_Organic_raw",(IF($G477="Responsible","GOTS_Responsible",(IF($G477="No Attribute (Conventional)","GOTS_conventional",(IF($G477="Recycled Pre/Post-Consumer","GOTS_pre_post",(IF($G477="In-Conversion","GOTS_in_conversion",(IF($G477="Sustainably Sourced","Sustainably_sourced",(IF($G477="Recycled pre-consumer organic","GOTS_recycled_organic",""))))))))))))),IF($G477="Organic","Organic",(IF($G477="Responsible","Responsible",(IF($G477="No Attribute (Conventional)","No_Attribute_Conventional",(IF($G477="Recycled Pre/Post-Consumer","Recycled_Pre_Post_Consumer",(IF($G477="In-Conversion","In_Conversion",(IF($G477="Recycled Pre-Consumer","Recycled_Pre_Consumer",(IF($G477="Recycled Post-Consumer","Recycled_Post_Consumer",(IF($G477="Sustainably Sourced","Sustainably_sourced",(IF($G477="Recycled pre-consumer organic","GOTS_recycled_organic","")))))))))))))))))),"")</f>
        <v/>
      </c>
      <c r="AE477" t="e" cm="1">
        <f t="array" aca="1" ref="AE477" ca="1">IF($I477="",IF(INDIRECT("$F"&amp;$S477)="","",IF(LEFT(INDIRECT("$F"&amp;$S477),3)="GRS","GRS_RCS_RM",IF((LEFT(INDIRECT("$F"&amp;$S477),3))="RCS","GRS_RCS_RM",IF(INDIRECT("$F"&amp;$S477)="OCS (No Label)","OCS_Conversion_RM",IF(LEFT(INDIRECT("$F"&amp;$S477),3)="OCS","OCS_RM",IF(RIGHT(INDIRECT("$F"&amp;$S477),10)="conversion","GOTS_RM_conversion",IF((LEFT(INDIRECT("$F"&amp;$S477),4))="GOTS","GOTS_RM","Responsible_RM"))))))),"DELETERM")</f>
        <v>#VALUE!</v>
      </c>
      <c r="AF477" t="e" cm="1">
        <f t="array" aca="1" ref="AF477" ca="1">IF($S477="","",INDIRECT("$Z"&amp;$S477))</f>
        <v>#VALUE!</v>
      </c>
      <c r="AG477" t="str">
        <f t="shared" si="128"/>
        <v/>
      </c>
      <c r="AH477" t="str" cm="1">
        <f t="array" aca="1" ref="AH477" ca="1">IFERROR(INDIRECT("$ag"&amp;S477),"")</f>
        <v/>
      </c>
      <c r="AI477" t="e" cm="1">
        <f t="array" aca="1" ref="AI477" ca="1">INDIRECT("O"&amp;S477)</f>
        <v>#VALUE!</v>
      </c>
      <c r="AJ477" t="str">
        <f t="shared" si="129"/>
        <v/>
      </c>
    </row>
    <row r="478" spans="1:36" ht="16.5" customHeight="1">
      <c r="A478" s="130"/>
      <c r="B478" s="136"/>
      <c r="C478" s="137"/>
      <c r="D478" s="146"/>
      <c r="E478" s="146"/>
      <c r="F478" s="137"/>
      <c r="G478" s="147"/>
      <c r="H478" s="147"/>
      <c r="I478" s="147"/>
      <c r="J478" s="147"/>
      <c r="K478" s="38"/>
      <c r="L478" s="144"/>
      <c r="M478" s="144"/>
      <c r="N478" s="61"/>
      <c r="O478" s="314"/>
      <c r="Q478" t="str">
        <f t="shared" si="124"/>
        <v/>
      </c>
      <c r="S478" t="e">
        <f t="shared" ca="1" si="133"/>
        <v>#VALUE!</v>
      </c>
      <c r="T478" t="e">
        <f t="shared" ca="1" si="130"/>
        <v>#VALUE!</v>
      </c>
      <c r="U478">
        <f t="shared" si="134"/>
        <v>408</v>
      </c>
      <c r="V478">
        <v>34.583333333336</v>
      </c>
      <c r="W478">
        <f t="shared" si="135"/>
        <v>34</v>
      </c>
      <c r="X478" t="str" cm="1">
        <f t="array" aca="1" ref="X478" ca="1">IFERROR(INDEX('PC&amp;PD'!$A$1:$AS$19,ROW('PC&amp;PD'!$A$19),MATCH(INDIRECT(T478),'PC&amp;PD'!$A$1:$AS$1,0)),"")</f>
        <v/>
      </c>
      <c r="Y478" t="str">
        <f>IF(OR($N478="",$N478=0),"",IF($N478=$E$7,'Extracted info for SC'!$J$6,IF($N478=#REF!,'Extracted info for SC'!$J$7,IF($N478=#REF!,'Extracted info for SC'!$J$8,IF($N478=#REF!,'Extracted info for SC'!$J$9,IF($N478=#REF!,'Extracted info for SC'!$J$10,IF($N478=#REF!,'Extracted info for SC'!$J$11,IF($N478=#REF!,'Extracted info for SC'!$J$12,IF($N478=#REF!,'Extracted info for SC'!$J$13,IF($N478=#REF!,'Extracted info for SC'!$J$14,IF($N478=#REF!,'Extracted info for SC'!$J$15,IF($N478=#REF!,'Extracted info for SC'!$J$16,IF($N478=#REF!,'Extracted info for SC'!$J$17,IF($N478=#REF!,'Extracted info for SC'!$J$18,""))))))))))))))</f>
        <v/>
      </c>
      <c r="AA478" t="str">
        <f t="shared" si="125"/>
        <v/>
      </c>
      <c r="AB478" t="str">
        <f t="shared" si="126"/>
        <v/>
      </c>
      <c r="AC478" t="e">
        <f t="shared" ca="1" si="127"/>
        <v>#VALUE!</v>
      </c>
      <c r="AD478" t="str" cm="1">
        <f t="array" aca="1" ref="AD478" ca="1">IFERROR(IF((LEFT(INDIRECT("$F"&amp;$S478),4))="GOTS",IF($G478="Organic","GOTS_Organic_raw",(IF($G478="Responsible","GOTS_Responsible",(IF($G478="No Attribute (Conventional)","GOTS_conventional",(IF($G478="Recycled Pre/Post-Consumer","GOTS_pre_post",(IF($G478="In-Conversion","GOTS_in_conversion",(IF($G478="Sustainably Sourced","Sustainably_sourced",(IF($G478="Recycled pre-consumer organic","GOTS_recycled_organic",""))))))))))))),IF($G478="Organic","Organic",(IF($G478="Responsible","Responsible",(IF($G478="No Attribute (Conventional)","No_Attribute_Conventional",(IF($G478="Recycled Pre/Post-Consumer","Recycled_Pre_Post_Consumer",(IF($G478="In-Conversion","In_Conversion",(IF($G478="Recycled Pre-Consumer","Recycled_Pre_Consumer",(IF($G478="Recycled Post-Consumer","Recycled_Post_Consumer",(IF($G478="Sustainably Sourced","Sustainably_sourced",(IF($G478="Recycled pre-consumer organic","GOTS_recycled_organic","")))))))))))))))))),"")</f>
        <v/>
      </c>
      <c r="AE478" t="e" cm="1">
        <f t="array" aca="1" ref="AE478" ca="1">IF($I478="",IF(INDIRECT("$F"&amp;$S478)="","",IF(LEFT(INDIRECT("$F"&amp;$S478),3)="GRS","GRS_RCS_RM",IF((LEFT(INDIRECT("$F"&amp;$S478),3))="RCS","GRS_RCS_RM",IF(INDIRECT("$F"&amp;$S478)="OCS (No Label)","OCS_Conversion_RM",IF(LEFT(INDIRECT("$F"&amp;$S478),3)="OCS","OCS_RM",IF(RIGHT(INDIRECT("$F"&amp;$S478),10)="conversion","GOTS_RM_conversion",IF((LEFT(INDIRECT("$F"&amp;$S478),4))="GOTS","GOTS_RM","Responsible_RM"))))))),"DELETERM")</f>
        <v>#VALUE!</v>
      </c>
      <c r="AF478" t="e" cm="1">
        <f t="array" aca="1" ref="AF478" ca="1">IF($S478="","",INDIRECT("$Z"&amp;$S478))</f>
        <v>#VALUE!</v>
      </c>
      <c r="AG478" t="str">
        <f t="shared" si="128"/>
        <v/>
      </c>
      <c r="AH478" t="str" cm="1">
        <f t="array" aca="1" ref="AH478" ca="1">IFERROR(INDIRECT("$ag"&amp;S478),"")</f>
        <v/>
      </c>
      <c r="AI478" t="e" cm="1">
        <f t="array" aca="1" ref="AI478" ca="1">INDIRECT("O"&amp;S478)</f>
        <v>#VALUE!</v>
      </c>
      <c r="AJ478" t="str">
        <f t="shared" si="129"/>
        <v/>
      </c>
    </row>
    <row r="479" spans="1:36" ht="16.5" customHeight="1">
      <c r="A479" s="130"/>
      <c r="B479" s="136"/>
      <c r="C479" s="137"/>
      <c r="D479" s="146"/>
      <c r="E479" s="146"/>
      <c r="F479" s="137"/>
      <c r="G479" s="147"/>
      <c r="H479" s="147"/>
      <c r="I479" s="147"/>
      <c r="J479" s="147"/>
      <c r="K479" s="38"/>
      <c r="L479" s="144"/>
      <c r="M479" s="144"/>
      <c r="N479" s="61"/>
      <c r="O479" s="314"/>
      <c r="Q479" t="str">
        <f t="shared" si="124"/>
        <v/>
      </c>
      <c r="S479" t="e">
        <f t="shared" ca="1" si="133"/>
        <v>#VALUE!</v>
      </c>
      <c r="T479" t="e">
        <f t="shared" ca="1" si="130"/>
        <v>#VALUE!</v>
      </c>
      <c r="U479">
        <f t="shared" si="134"/>
        <v>408</v>
      </c>
      <c r="V479">
        <v>34.6666666666693</v>
      </c>
      <c r="W479">
        <f t="shared" si="135"/>
        <v>34</v>
      </c>
      <c r="X479" t="str" cm="1">
        <f t="array" aca="1" ref="X479" ca="1">IFERROR(INDEX('PC&amp;PD'!$A$1:$AS$19,ROW('PC&amp;PD'!$A$19),MATCH(INDIRECT(T479),'PC&amp;PD'!$A$1:$AS$1,0)),"")</f>
        <v/>
      </c>
      <c r="Y479" t="str">
        <f>IF(OR($N479="",$N479=0),"",IF($N479=$E$7,'Extracted info for SC'!$J$6,IF($N479=#REF!,'Extracted info for SC'!$J$7,IF($N479=#REF!,'Extracted info for SC'!$J$8,IF($N479=#REF!,'Extracted info for SC'!$J$9,IF($N479=#REF!,'Extracted info for SC'!$J$10,IF($N479=#REF!,'Extracted info for SC'!$J$11,IF($N479=#REF!,'Extracted info for SC'!$J$12,IF($N479=#REF!,'Extracted info for SC'!$J$13,IF($N479=#REF!,'Extracted info for SC'!$J$14,IF($N479=#REF!,'Extracted info for SC'!$J$15,IF($N479=#REF!,'Extracted info for SC'!$J$16,IF($N479=#REF!,'Extracted info for SC'!$J$17,IF($N479=#REF!,'Extracted info for SC'!$J$18,""))))))))))))))</f>
        <v/>
      </c>
      <c r="AA479" t="str">
        <f t="shared" si="125"/>
        <v/>
      </c>
      <c r="AB479" t="str">
        <f t="shared" si="126"/>
        <v/>
      </c>
      <c r="AC479" t="e">
        <f t="shared" ca="1" si="127"/>
        <v>#VALUE!</v>
      </c>
      <c r="AD479" t="str" cm="1">
        <f t="array" aca="1" ref="AD479" ca="1">IFERROR(IF((LEFT(INDIRECT("$F"&amp;$S479),4))="GOTS",IF($G479="Organic","GOTS_Organic_raw",(IF($G479="Responsible","GOTS_Responsible",(IF($G479="No Attribute (Conventional)","GOTS_conventional",(IF($G479="Recycled Pre/Post-Consumer","GOTS_pre_post",(IF($G479="In-Conversion","GOTS_in_conversion",(IF($G479="Sustainably Sourced","Sustainably_sourced",(IF($G479="Recycled pre-consumer organic","GOTS_recycled_organic",""))))))))))))),IF($G479="Organic","Organic",(IF($G479="Responsible","Responsible",(IF($G479="No Attribute (Conventional)","No_Attribute_Conventional",(IF($G479="Recycled Pre/Post-Consumer","Recycled_Pre_Post_Consumer",(IF($G479="In-Conversion","In_Conversion",(IF($G479="Recycled Pre-Consumer","Recycled_Pre_Consumer",(IF($G479="Recycled Post-Consumer","Recycled_Post_Consumer",(IF($G479="Sustainably Sourced","Sustainably_sourced",(IF($G479="Recycled pre-consumer organic","GOTS_recycled_organic","")))))))))))))))))),"")</f>
        <v/>
      </c>
      <c r="AE479" t="e" cm="1">
        <f t="array" aca="1" ref="AE479" ca="1">IF($I479="",IF(INDIRECT("$F"&amp;$S479)="","",IF(LEFT(INDIRECT("$F"&amp;$S479),3)="GRS","GRS_RCS_RM",IF((LEFT(INDIRECT("$F"&amp;$S479),3))="RCS","GRS_RCS_RM",IF(INDIRECT("$F"&amp;$S479)="OCS (No Label)","OCS_Conversion_RM",IF(LEFT(INDIRECT("$F"&amp;$S479),3)="OCS","OCS_RM",IF(RIGHT(INDIRECT("$F"&amp;$S479),10)="conversion","GOTS_RM_conversion",IF((LEFT(INDIRECT("$F"&amp;$S479),4))="GOTS","GOTS_RM","Responsible_RM"))))))),"DELETERM")</f>
        <v>#VALUE!</v>
      </c>
      <c r="AF479" t="e" cm="1">
        <f t="array" aca="1" ref="AF479" ca="1">IF($S479="","",INDIRECT("$Z"&amp;$S479))</f>
        <v>#VALUE!</v>
      </c>
      <c r="AG479" t="str">
        <f t="shared" si="128"/>
        <v/>
      </c>
      <c r="AH479" t="str" cm="1">
        <f t="array" aca="1" ref="AH479" ca="1">IFERROR(INDIRECT("$ag"&amp;S479),"")</f>
        <v/>
      </c>
      <c r="AI479" t="e" cm="1">
        <f t="array" aca="1" ref="AI479" ca="1">INDIRECT("O"&amp;S479)</f>
        <v>#VALUE!</v>
      </c>
      <c r="AJ479" t="str">
        <f t="shared" si="129"/>
        <v/>
      </c>
    </row>
    <row r="480" spans="1:36" ht="16.5" customHeight="1">
      <c r="A480" s="130"/>
      <c r="B480" s="136"/>
      <c r="C480" s="137"/>
      <c r="D480" s="146"/>
      <c r="E480" s="146"/>
      <c r="F480" s="137"/>
      <c r="G480" s="147"/>
      <c r="H480" s="147"/>
      <c r="I480" s="147"/>
      <c r="J480" s="147"/>
      <c r="K480" s="38"/>
      <c r="L480" s="144"/>
      <c r="M480" s="144"/>
      <c r="N480" s="61"/>
      <c r="O480" s="314"/>
      <c r="Q480" t="str">
        <f t="shared" si="124"/>
        <v/>
      </c>
      <c r="S480" t="e">
        <f t="shared" ca="1" si="133"/>
        <v>#VALUE!</v>
      </c>
      <c r="T480" t="e">
        <f t="shared" ca="1" si="130"/>
        <v>#VALUE!</v>
      </c>
      <c r="U480">
        <f t="shared" si="134"/>
        <v>408</v>
      </c>
      <c r="V480">
        <v>34.7500000000027</v>
      </c>
      <c r="W480">
        <f t="shared" si="135"/>
        <v>34</v>
      </c>
      <c r="X480" t="str" cm="1">
        <f t="array" aca="1" ref="X480" ca="1">IFERROR(INDEX('PC&amp;PD'!$A$1:$AS$19,ROW('PC&amp;PD'!$A$19),MATCH(INDIRECT(T480),'PC&amp;PD'!$A$1:$AS$1,0)),"")</f>
        <v/>
      </c>
      <c r="Y480" t="str">
        <f>IF(OR($N480="",$N480=0),"",IF($N480=$E$7,'Extracted info for SC'!$J$6,IF($N480=#REF!,'Extracted info for SC'!$J$7,IF($N480=#REF!,'Extracted info for SC'!$J$8,IF($N480=#REF!,'Extracted info for SC'!$J$9,IF($N480=#REF!,'Extracted info for SC'!$J$10,IF($N480=#REF!,'Extracted info for SC'!$J$11,IF($N480=#REF!,'Extracted info for SC'!$J$12,IF($N480=#REF!,'Extracted info for SC'!$J$13,IF($N480=#REF!,'Extracted info for SC'!$J$14,IF($N480=#REF!,'Extracted info for SC'!$J$15,IF($N480=#REF!,'Extracted info for SC'!$J$16,IF($N480=#REF!,'Extracted info for SC'!$J$17,IF($N480=#REF!,'Extracted info for SC'!$J$18,""))))))))))))))</f>
        <v/>
      </c>
      <c r="AA480" t="str">
        <f t="shared" si="125"/>
        <v/>
      </c>
      <c r="AB480" t="str">
        <f t="shared" si="126"/>
        <v/>
      </c>
      <c r="AC480" t="e">
        <f t="shared" ca="1" si="127"/>
        <v>#VALUE!</v>
      </c>
      <c r="AD480" t="str" cm="1">
        <f t="array" aca="1" ref="AD480" ca="1">IFERROR(IF((LEFT(INDIRECT("$F"&amp;$S480),4))="GOTS",IF($G480="Organic","GOTS_Organic_raw",(IF($G480="Responsible","GOTS_Responsible",(IF($G480="No Attribute (Conventional)","GOTS_conventional",(IF($G480="Recycled Pre/Post-Consumer","GOTS_pre_post",(IF($G480="In-Conversion","GOTS_in_conversion",(IF($G480="Sustainably Sourced","Sustainably_sourced",(IF($G480="Recycled pre-consumer organic","GOTS_recycled_organic",""))))))))))))),IF($G480="Organic","Organic",(IF($G480="Responsible","Responsible",(IF($G480="No Attribute (Conventional)","No_Attribute_Conventional",(IF($G480="Recycled Pre/Post-Consumer","Recycled_Pre_Post_Consumer",(IF($G480="In-Conversion","In_Conversion",(IF($G480="Recycled Pre-Consumer","Recycled_Pre_Consumer",(IF($G480="Recycled Post-Consumer","Recycled_Post_Consumer",(IF($G480="Sustainably Sourced","Sustainably_sourced",(IF($G480="Recycled pre-consumer organic","GOTS_recycled_organic","")))))))))))))))))),"")</f>
        <v/>
      </c>
      <c r="AE480" t="e" cm="1">
        <f t="array" aca="1" ref="AE480" ca="1">IF($I480="",IF(INDIRECT("$F"&amp;$S480)="","",IF(LEFT(INDIRECT("$F"&amp;$S480),3)="GRS","GRS_RCS_RM",IF((LEFT(INDIRECT("$F"&amp;$S480),3))="RCS","GRS_RCS_RM",IF(INDIRECT("$F"&amp;$S480)="OCS (No Label)","OCS_Conversion_RM",IF(LEFT(INDIRECT("$F"&amp;$S480),3)="OCS","OCS_RM",IF(RIGHT(INDIRECT("$F"&amp;$S480),10)="conversion","GOTS_RM_conversion",IF((LEFT(INDIRECT("$F"&amp;$S480),4))="GOTS","GOTS_RM","Responsible_RM"))))))),"DELETERM")</f>
        <v>#VALUE!</v>
      </c>
      <c r="AF480" t="e" cm="1">
        <f t="array" aca="1" ref="AF480" ca="1">IF($S480="","",INDIRECT("$Z"&amp;$S480))</f>
        <v>#VALUE!</v>
      </c>
      <c r="AG480" t="str">
        <f t="shared" si="128"/>
        <v/>
      </c>
      <c r="AH480" t="str" cm="1">
        <f t="array" aca="1" ref="AH480" ca="1">IFERROR(INDIRECT("$ag"&amp;S480),"")</f>
        <v/>
      </c>
      <c r="AI480" t="e" cm="1">
        <f t="array" aca="1" ref="AI480" ca="1">INDIRECT("O"&amp;S480)</f>
        <v>#VALUE!</v>
      </c>
      <c r="AJ480" t="str">
        <f t="shared" si="129"/>
        <v/>
      </c>
    </row>
    <row r="481" spans="1:36" ht="16.5" customHeight="1">
      <c r="A481" s="130"/>
      <c r="B481" s="136"/>
      <c r="C481" s="137"/>
      <c r="D481" s="146"/>
      <c r="E481" s="146"/>
      <c r="F481" s="137"/>
      <c r="G481" s="147"/>
      <c r="H481" s="147"/>
      <c r="I481" s="147"/>
      <c r="J481" s="147"/>
      <c r="K481" s="38"/>
      <c r="L481" s="144"/>
      <c r="M481" s="144"/>
      <c r="N481" s="61"/>
      <c r="O481" s="314"/>
      <c r="Q481" t="str">
        <f t="shared" si="124"/>
        <v/>
      </c>
      <c r="S481" t="e">
        <f t="shared" ca="1" si="133"/>
        <v>#VALUE!</v>
      </c>
      <c r="T481" t="e">
        <f t="shared" ca="1" si="130"/>
        <v>#VALUE!</v>
      </c>
      <c r="U481">
        <f t="shared" si="134"/>
        <v>408</v>
      </c>
      <c r="V481">
        <v>34.833333333336</v>
      </c>
      <c r="W481">
        <f t="shared" si="135"/>
        <v>34</v>
      </c>
      <c r="X481" t="str" cm="1">
        <f t="array" aca="1" ref="X481" ca="1">IFERROR(INDEX('PC&amp;PD'!$A$1:$AS$19,ROW('PC&amp;PD'!$A$19),MATCH(INDIRECT(T481),'PC&amp;PD'!$A$1:$AS$1,0)),"")</f>
        <v/>
      </c>
      <c r="Y481" t="str">
        <f>IF(OR($N481="",$N481=0),"",IF($N481=$E$7,'Extracted info for SC'!$J$6,IF($N481=#REF!,'Extracted info for SC'!$J$7,IF($N481=#REF!,'Extracted info for SC'!$J$8,IF($N481=#REF!,'Extracted info for SC'!$J$9,IF($N481=#REF!,'Extracted info for SC'!$J$10,IF($N481=#REF!,'Extracted info for SC'!$J$11,IF($N481=#REF!,'Extracted info for SC'!$J$12,IF($N481=#REF!,'Extracted info for SC'!$J$13,IF($N481=#REF!,'Extracted info for SC'!$J$14,IF($N481=#REF!,'Extracted info for SC'!$J$15,IF($N481=#REF!,'Extracted info for SC'!$J$16,IF($N481=#REF!,'Extracted info for SC'!$J$17,IF($N481=#REF!,'Extracted info for SC'!$J$18,""))))))))))))))</f>
        <v/>
      </c>
      <c r="AA481" t="str">
        <f t="shared" si="125"/>
        <v/>
      </c>
      <c r="AB481" t="str">
        <f t="shared" si="126"/>
        <v/>
      </c>
      <c r="AC481" t="e">
        <f t="shared" ca="1" si="127"/>
        <v>#VALUE!</v>
      </c>
      <c r="AD481" t="str" cm="1">
        <f t="array" aca="1" ref="AD481" ca="1">IFERROR(IF((LEFT(INDIRECT("$F"&amp;$S481),4))="GOTS",IF($G481="Organic","GOTS_Organic_raw",(IF($G481="Responsible","GOTS_Responsible",(IF($G481="No Attribute (Conventional)","GOTS_conventional",(IF($G481="Recycled Pre/Post-Consumer","GOTS_pre_post",(IF($G481="In-Conversion","GOTS_in_conversion",(IF($G481="Sustainably Sourced","Sustainably_sourced",(IF($G481="Recycled pre-consumer organic","GOTS_recycled_organic",""))))))))))))),IF($G481="Organic","Organic",(IF($G481="Responsible","Responsible",(IF($G481="No Attribute (Conventional)","No_Attribute_Conventional",(IF($G481="Recycled Pre/Post-Consumer","Recycled_Pre_Post_Consumer",(IF($G481="In-Conversion","In_Conversion",(IF($G481="Recycled Pre-Consumer","Recycled_Pre_Consumer",(IF($G481="Recycled Post-Consumer","Recycled_Post_Consumer",(IF($G481="Sustainably Sourced","Sustainably_sourced",(IF($G481="Recycled pre-consumer organic","GOTS_recycled_organic","")))))))))))))))))),"")</f>
        <v/>
      </c>
      <c r="AE481" t="e" cm="1">
        <f t="array" aca="1" ref="AE481" ca="1">IF($I481="",IF(INDIRECT("$F"&amp;$S481)="","",IF(LEFT(INDIRECT("$F"&amp;$S481),3)="GRS","GRS_RCS_RM",IF((LEFT(INDIRECT("$F"&amp;$S481),3))="RCS","GRS_RCS_RM",IF(INDIRECT("$F"&amp;$S481)="OCS (No Label)","OCS_Conversion_RM",IF(LEFT(INDIRECT("$F"&amp;$S481),3)="OCS","OCS_RM",IF(RIGHT(INDIRECT("$F"&amp;$S481),10)="conversion","GOTS_RM_conversion",IF((LEFT(INDIRECT("$F"&amp;$S481),4))="GOTS","GOTS_RM","Responsible_RM"))))))),"DELETERM")</f>
        <v>#VALUE!</v>
      </c>
      <c r="AF481" t="e" cm="1">
        <f t="array" aca="1" ref="AF481" ca="1">IF($S481="","",INDIRECT("$Z"&amp;$S481))</f>
        <v>#VALUE!</v>
      </c>
      <c r="AG481" t="str">
        <f t="shared" si="128"/>
        <v/>
      </c>
      <c r="AH481" t="str" cm="1">
        <f t="array" aca="1" ref="AH481" ca="1">IFERROR(INDIRECT("$ag"&amp;S481),"")</f>
        <v/>
      </c>
      <c r="AI481" t="e" cm="1">
        <f t="array" aca="1" ref="AI481" ca="1">INDIRECT("O"&amp;S481)</f>
        <v>#VALUE!</v>
      </c>
      <c r="AJ481" t="str">
        <f t="shared" si="129"/>
        <v/>
      </c>
    </row>
    <row r="482" spans="1:36" ht="16.5" customHeight="1" thickBot="1">
      <c r="A482" s="131"/>
      <c r="B482" s="138"/>
      <c r="C482" s="139"/>
      <c r="D482" s="148"/>
      <c r="E482" s="148"/>
      <c r="F482" s="139"/>
      <c r="G482" s="149"/>
      <c r="H482" s="149"/>
      <c r="I482" s="149"/>
      <c r="J482" s="149"/>
      <c r="K482" s="39"/>
      <c r="L482" s="145"/>
      <c r="M482" s="145"/>
      <c r="N482" s="62"/>
      <c r="O482" s="315"/>
      <c r="Q482" t="str">
        <f t="shared" si="124"/>
        <v/>
      </c>
      <c r="S482" t="e">
        <f t="shared" ca="1" si="133"/>
        <v>#VALUE!</v>
      </c>
      <c r="T482" t="e">
        <f t="shared" ca="1" si="130"/>
        <v>#VALUE!</v>
      </c>
      <c r="U482">
        <f t="shared" si="134"/>
        <v>408</v>
      </c>
      <c r="V482">
        <v>34.9166666666694</v>
      </c>
      <c r="W482">
        <f t="shared" si="135"/>
        <v>34</v>
      </c>
      <c r="X482" t="str" cm="1">
        <f t="array" aca="1" ref="X482" ca="1">IFERROR(INDEX('PC&amp;PD'!$A$1:$AS$19,ROW('PC&amp;PD'!$A$19),MATCH(INDIRECT(T482),'PC&amp;PD'!$A$1:$AS$1,0)),"")</f>
        <v/>
      </c>
      <c r="Y482" t="str">
        <f>IF(OR($N482="",$N482=0),"",IF($N482=$E$7,'Extracted info for SC'!$J$6,IF($N482=#REF!,'Extracted info for SC'!$J$7,IF($N482=#REF!,'Extracted info for SC'!$J$8,IF($N482=#REF!,'Extracted info for SC'!$J$9,IF($N482=#REF!,'Extracted info for SC'!$J$10,IF($N482=#REF!,'Extracted info for SC'!$J$11,IF($N482=#REF!,'Extracted info for SC'!$J$12,IF($N482=#REF!,'Extracted info for SC'!$J$13,IF($N482=#REF!,'Extracted info for SC'!$J$14,IF($N482=#REF!,'Extracted info for SC'!$J$15,IF($N482=#REF!,'Extracted info for SC'!$J$16,IF($N482=#REF!,'Extracted info for SC'!$J$17,IF($N482=#REF!,'Extracted info for SC'!$J$18,""))))))))))))))</f>
        <v/>
      </c>
      <c r="AA482" t="str">
        <f t="shared" si="125"/>
        <v/>
      </c>
      <c r="AB482" t="str">
        <f t="shared" si="126"/>
        <v/>
      </c>
      <c r="AC482" t="e">
        <f t="shared" ca="1" si="127"/>
        <v>#VALUE!</v>
      </c>
      <c r="AD482" t="str" cm="1">
        <f t="array" aca="1" ref="AD482" ca="1">IFERROR(IF((LEFT(INDIRECT("$F"&amp;$S482),4))="GOTS",IF($G482="Organic","GOTS_Organic_raw",(IF($G482="Responsible","GOTS_Responsible",(IF($G482="No Attribute (Conventional)","GOTS_conventional",(IF($G482="Recycled Pre/Post-Consumer","GOTS_pre_post",(IF($G482="In-Conversion","GOTS_in_conversion",(IF($G482="Sustainably Sourced","Sustainably_sourced",(IF($G482="Recycled pre-consumer organic","GOTS_recycled_organic",""))))))))))))),IF($G482="Organic","Organic",(IF($G482="Responsible","Responsible",(IF($G482="No Attribute (Conventional)","No_Attribute_Conventional",(IF($G482="Recycled Pre/Post-Consumer","Recycled_Pre_Post_Consumer",(IF($G482="In-Conversion","In_Conversion",(IF($G482="Recycled Pre-Consumer","Recycled_Pre_Consumer",(IF($G482="Recycled Post-Consumer","Recycled_Post_Consumer",(IF($G482="Sustainably Sourced","Sustainably_sourced",(IF($G482="Recycled pre-consumer organic","GOTS_recycled_organic","")))))))))))))))))),"")</f>
        <v/>
      </c>
      <c r="AE482" t="e" cm="1">
        <f t="array" aca="1" ref="AE482" ca="1">IF($I482="",IF(INDIRECT("$F"&amp;$S482)="","",IF(LEFT(INDIRECT("$F"&amp;$S482),3)="GRS","GRS_RCS_RM",IF((LEFT(INDIRECT("$F"&amp;$S482),3))="RCS","GRS_RCS_RM",IF(INDIRECT("$F"&amp;$S482)="OCS (No Label)","OCS_Conversion_RM",IF(LEFT(INDIRECT("$F"&amp;$S482),3)="OCS","OCS_RM",IF(RIGHT(INDIRECT("$F"&amp;$S482),10)="conversion","GOTS_RM_conversion",IF((LEFT(INDIRECT("$F"&amp;$S482),4))="GOTS","GOTS_RM","Responsible_RM"))))))),"DELETERM")</f>
        <v>#VALUE!</v>
      </c>
      <c r="AF482" t="e" cm="1">
        <f t="array" aca="1" ref="AF482" ca="1">IF($S482="","",INDIRECT("$Z"&amp;$S482))</f>
        <v>#VALUE!</v>
      </c>
      <c r="AG482" t="str">
        <f t="shared" si="128"/>
        <v/>
      </c>
      <c r="AH482" t="str" cm="1">
        <f t="array" aca="1" ref="AH482" ca="1">IFERROR(INDIRECT("$ag"&amp;S482),"")</f>
        <v/>
      </c>
      <c r="AI482" t="e" cm="1">
        <f t="array" aca="1" ref="AI482" ca="1">INDIRECT("O"&amp;S482)</f>
        <v>#VALUE!</v>
      </c>
      <c r="AJ482" t="str">
        <f t="shared" si="129"/>
        <v/>
      </c>
    </row>
    <row r="483" spans="1:36" ht="16.5" customHeight="1">
      <c r="A483" s="128" t="str">
        <f>IF(B483="","",COUNTA($B$63:$B483))</f>
        <v/>
      </c>
      <c r="B483" s="132"/>
      <c r="C483" s="133"/>
      <c r="D483" s="140"/>
      <c r="E483" s="140"/>
      <c r="F483" s="133"/>
      <c r="G483" s="141"/>
      <c r="H483" s="141"/>
      <c r="I483" s="141"/>
      <c r="J483" s="141"/>
      <c r="K483" s="37"/>
      <c r="L483" s="142" t="str">
        <f>IF(R483="","",LEFT(R483,LEN(R483)-2))</f>
        <v/>
      </c>
      <c r="M483" s="142"/>
      <c r="N483" s="60"/>
      <c r="O483" s="313"/>
      <c r="Q483" t="str">
        <f t="shared" si="124"/>
        <v/>
      </c>
      <c r="R483" t="str">
        <f t="shared" ref="R483" si="138">CONCATENATE($Q483,Q484,Q485,Q486,Q487,Q488,$Q489,$Q490,$Q491,$Q492,$Q493,$Q494)</f>
        <v/>
      </c>
      <c r="S483" t="e">
        <f t="shared" ca="1" si="133"/>
        <v>#VALUE!</v>
      </c>
      <c r="T483" t="e">
        <f t="shared" ca="1" si="130"/>
        <v>#VALUE!</v>
      </c>
      <c r="U483">
        <f t="shared" si="134"/>
        <v>420</v>
      </c>
      <c r="V483">
        <v>35.0000000000027</v>
      </c>
      <c r="W483">
        <f t="shared" si="135"/>
        <v>35</v>
      </c>
      <c r="X483" t="str" cm="1">
        <f t="array" aca="1" ref="X483" ca="1">IFERROR(INDEX('PC&amp;PD'!$A$1:$AS$19,ROW('PC&amp;PD'!$A$19),MATCH(INDIRECT(T483),'PC&amp;PD'!$A$1:$AS$1,0)),"")</f>
        <v/>
      </c>
      <c r="Y483" t="str">
        <f>IF(OR($N483="",$N483=0),"",IF($N483=$E$7,'Extracted info for SC'!$J$6,IF($N483=#REF!,'Extracted info for SC'!$J$7,IF($N483=#REF!,'Extracted info for SC'!$J$8,IF($N483=#REF!,'Extracted info for SC'!$J$9,IF($N483=#REF!,'Extracted info for SC'!$J$10,IF($N483=#REF!,'Extracted info for SC'!$J$11,IF($N483=#REF!,'Extracted info for SC'!$J$12,IF($N483=#REF!,'Extracted info for SC'!$J$13,IF($N483=#REF!,'Extracted info for SC'!$J$14,IF($N483=#REF!,'Extracted info for SC'!$J$15,IF($N483=#REF!,'Extracted info for SC'!$J$16,IF($N483=#REF!,'Extracted info for SC'!$J$17,IF($N483=#REF!,'Extracted info for SC'!$J$18,""))))))))))))))</f>
        <v/>
      </c>
      <c r="Z483" t="str">
        <f t="shared" ref="Z483" si="139">IFERROR(IF($F483="OCS 100","OCS (OCS 100)",IF($F483="OCS Blended","OCS (OCS Blended)",IF($F483="OCS (No Label)","OCS (No Label)",IF($F483="RCS 100","RCS (RCS 100)",IF($F483="RCS Blended","RCS (RCS Blended)",IF($F483="GRS","GRS (GRS)",IF($F483="GRS (No Label)", "GRS (No Label)",IF($F483="RDS","RDS (RDS)",IF($F483="RWS","RWS (RWS)",IF($F483="RAS","RAS (RAS)",IF($F483="RMS","RMS (RMS)",IF($F483="GOTS Organic","GOTS (Organic)",IF($F483="GOTS Made with organic","GOTS (Made with Organic)",IF($F483="GOTS Organic - in conversion","GOTS (Organic - In Conversion)",IF($F483="GOTS Made with organic - in conversion","GOTS (Made with Organic - In Conversion)",""))))))))))))))),"")</f>
        <v/>
      </c>
      <c r="AA483" t="str">
        <f t="shared" si="125"/>
        <v/>
      </c>
      <c r="AB483" t="str">
        <f t="shared" si="126"/>
        <v/>
      </c>
      <c r="AC483" t="e">
        <f t="shared" ca="1" si="127"/>
        <v>#VALUE!</v>
      </c>
      <c r="AD483" t="str" cm="1">
        <f t="array" aca="1" ref="AD483" ca="1">IFERROR(IF((LEFT(INDIRECT("$F"&amp;$S483),4))="GOTS",IF($G483="Organic","GOTS_Organic_raw",(IF($G483="Responsible","GOTS_Responsible",(IF($G483="No Attribute (Conventional)","GOTS_conventional",(IF($G483="Recycled Pre/Post-Consumer","GOTS_pre_post",(IF($G483="In-Conversion","GOTS_in_conversion",(IF($G483="Sustainably Sourced","Sustainably_sourced",(IF($G483="Recycled pre-consumer organic","GOTS_recycled_organic",""))))))))))))),IF($G483="Organic","Organic",(IF($G483="Responsible","Responsible",(IF($G483="No Attribute (Conventional)","No_Attribute_Conventional",(IF($G483="Recycled Pre/Post-Consumer","Recycled_Pre_Post_Consumer",(IF($G483="In-Conversion","In_Conversion",(IF($G483="Recycled Pre-Consumer","Recycled_Pre_Consumer",(IF($G483="Recycled Post-Consumer","Recycled_Post_Consumer",(IF($G483="Sustainably Sourced","Sustainably_sourced",(IF($G483="Recycled pre-consumer organic","GOTS_recycled_organic","")))))))))))))))))),"")</f>
        <v/>
      </c>
      <c r="AE483" t="e" cm="1">
        <f t="array" aca="1" ref="AE483" ca="1">IF($I483="",IF(INDIRECT("$F"&amp;$S483)="","",IF(LEFT(INDIRECT("$F"&amp;$S483),3)="GRS","GRS_RCS_RM",IF((LEFT(INDIRECT("$F"&amp;$S483),3))="RCS","GRS_RCS_RM",IF(INDIRECT("$F"&amp;$S483)="OCS (No Label)","OCS_Conversion_RM",IF(LEFT(INDIRECT("$F"&amp;$S483),3)="OCS","OCS_RM",IF(RIGHT(INDIRECT("$F"&amp;$S483),10)="conversion","GOTS_RM_conversion",IF((LEFT(INDIRECT("$F"&amp;$S483),4))="GOTS","GOTS_RM","Responsible_RM"))))))),"DELETERM")</f>
        <v>#VALUE!</v>
      </c>
      <c r="AF483" t="e" cm="1">
        <f t="array" aca="1" ref="AF483" ca="1">IF($S483="","",INDIRECT("$Z"&amp;$S483))</f>
        <v>#VALUE!</v>
      </c>
      <c r="AG483" t="str">
        <f t="shared" si="128"/>
        <v/>
      </c>
      <c r="AH483" t="str" cm="1">
        <f t="array" aca="1" ref="AH483" ca="1">IFERROR(INDIRECT("$ag"&amp;S483),"")</f>
        <v/>
      </c>
      <c r="AI483" t="e" cm="1">
        <f t="array" aca="1" ref="AI483" ca="1">INDIRECT("O"&amp;S483)</f>
        <v>#VALUE!</v>
      </c>
      <c r="AJ483" t="str">
        <f t="shared" si="129"/>
        <v/>
      </c>
    </row>
    <row r="484" spans="1:36" ht="16.5" customHeight="1">
      <c r="A484" s="129"/>
      <c r="B484" s="134"/>
      <c r="C484" s="135"/>
      <c r="D484" s="146"/>
      <c r="E484" s="146"/>
      <c r="F484" s="135"/>
      <c r="G484" s="147"/>
      <c r="H484" s="147"/>
      <c r="I484" s="147"/>
      <c r="J484" s="147"/>
      <c r="K484" s="38"/>
      <c r="L484" s="143"/>
      <c r="M484" s="143"/>
      <c r="N484" s="61"/>
      <c r="O484" s="314"/>
      <c r="Q484" t="str">
        <f t="shared" si="124"/>
        <v/>
      </c>
      <c r="S484" t="e">
        <f t="shared" ca="1" si="133"/>
        <v>#VALUE!</v>
      </c>
      <c r="T484" t="e">
        <f t="shared" ca="1" si="130"/>
        <v>#VALUE!</v>
      </c>
      <c r="U484">
        <f t="shared" si="134"/>
        <v>420</v>
      </c>
      <c r="V484">
        <v>35.083333333336</v>
      </c>
      <c r="W484">
        <f t="shared" si="135"/>
        <v>35</v>
      </c>
      <c r="X484" t="str" cm="1">
        <f t="array" aca="1" ref="X484" ca="1">IFERROR(INDEX('PC&amp;PD'!$A$1:$AS$19,ROW('PC&amp;PD'!$A$19),MATCH(INDIRECT(T484),'PC&amp;PD'!$A$1:$AS$1,0)),"")</f>
        <v/>
      </c>
      <c r="Y484" t="str">
        <f>IF(OR($N484="",$N484=0),"",IF($N484=$E$7,'Extracted info for SC'!$J$6,IF($N484=#REF!,'Extracted info for SC'!$J$7,IF($N484=#REF!,'Extracted info for SC'!$J$8,IF($N484=#REF!,'Extracted info for SC'!$J$9,IF($N484=#REF!,'Extracted info for SC'!$J$10,IF($N484=#REF!,'Extracted info for SC'!$J$11,IF($N484=#REF!,'Extracted info for SC'!$J$12,IF($N484=#REF!,'Extracted info for SC'!$J$13,IF($N484=#REF!,'Extracted info for SC'!$J$14,IF($N484=#REF!,'Extracted info for SC'!$J$15,IF($N484=#REF!,'Extracted info for SC'!$J$16,IF($N484=#REF!,'Extracted info for SC'!$J$17,IF($N484=#REF!,'Extracted info for SC'!$J$18,""))))))))))))))</f>
        <v/>
      </c>
      <c r="AA484" t="str">
        <f t="shared" si="125"/>
        <v/>
      </c>
      <c r="AB484" t="str">
        <f t="shared" si="126"/>
        <v/>
      </c>
      <c r="AC484" t="e">
        <f t="shared" ca="1" si="127"/>
        <v>#VALUE!</v>
      </c>
      <c r="AD484" t="str" cm="1">
        <f t="array" aca="1" ref="AD484" ca="1">IFERROR(IF((LEFT(INDIRECT("$F"&amp;$S484),4))="GOTS",IF($G484="Organic","GOTS_Organic_raw",(IF($G484="Responsible","GOTS_Responsible",(IF($G484="No Attribute (Conventional)","GOTS_conventional",(IF($G484="Recycled Pre/Post-Consumer","GOTS_pre_post",(IF($G484="In-Conversion","GOTS_in_conversion",(IF($G484="Sustainably Sourced","Sustainably_sourced",(IF($G484="Recycled pre-consumer organic","GOTS_recycled_organic",""))))))))))))),IF($G484="Organic","Organic",(IF($G484="Responsible","Responsible",(IF($G484="No Attribute (Conventional)","No_Attribute_Conventional",(IF($G484="Recycled Pre/Post-Consumer","Recycled_Pre_Post_Consumer",(IF($G484="In-Conversion","In_Conversion",(IF($G484="Recycled Pre-Consumer","Recycled_Pre_Consumer",(IF($G484="Recycled Post-Consumer","Recycled_Post_Consumer",(IF($G484="Sustainably Sourced","Sustainably_sourced",(IF($G484="Recycled pre-consumer organic","GOTS_recycled_organic","")))))))))))))))))),"")</f>
        <v/>
      </c>
      <c r="AE484" t="e" cm="1">
        <f t="array" aca="1" ref="AE484" ca="1">IF($I484="",IF(INDIRECT("$F"&amp;$S484)="","",IF(LEFT(INDIRECT("$F"&amp;$S484),3)="GRS","GRS_RCS_RM",IF((LEFT(INDIRECT("$F"&amp;$S484),3))="RCS","GRS_RCS_RM",IF(INDIRECT("$F"&amp;$S484)="OCS (No Label)","OCS_Conversion_RM",IF(LEFT(INDIRECT("$F"&amp;$S484),3)="OCS","OCS_RM",IF(RIGHT(INDIRECT("$F"&amp;$S484),10)="conversion","GOTS_RM_conversion",IF((LEFT(INDIRECT("$F"&amp;$S484),4))="GOTS","GOTS_RM","Responsible_RM"))))))),"DELETERM")</f>
        <v>#VALUE!</v>
      </c>
      <c r="AF484" t="e" cm="1">
        <f t="array" aca="1" ref="AF484" ca="1">IF($S484="","",INDIRECT("$Z"&amp;$S484))</f>
        <v>#VALUE!</v>
      </c>
      <c r="AG484" t="str">
        <f t="shared" si="128"/>
        <v/>
      </c>
      <c r="AH484" t="str" cm="1">
        <f t="array" aca="1" ref="AH484" ca="1">IFERROR(INDIRECT("$ag"&amp;S484),"")</f>
        <v/>
      </c>
      <c r="AI484" t="e" cm="1">
        <f t="array" aca="1" ref="AI484" ca="1">INDIRECT("O"&amp;S484)</f>
        <v>#VALUE!</v>
      </c>
      <c r="AJ484" t="str">
        <f t="shared" si="129"/>
        <v/>
      </c>
    </row>
    <row r="485" spans="1:36" ht="16.5" customHeight="1">
      <c r="A485" s="129"/>
      <c r="B485" s="134"/>
      <c r="C485" s="135"/>
      <c r="D485" s="146"/>
      <c r="E485" s="146"/>
      <c r="F485" s="135"/>
      <c r="G485" s="147"/>
      <c r="H485" s="147"/>
      <c r="I485" s="147"/>
      <c r="J485" s="147"/>
      <c r="K485" s="38"/>
      <c r="L485" s="143"/>
      <c r="M485" s="143"/>
      <c r="N485" s="61"/>
      <c r="O485" s="314"/>
      <c r="Q485" t="str">
        <f t="shared" si="124"/>
        <v/>
      </c>
      <c r="S485" t="e">
        <f t="shared" ca="1" si="133"/>
        <v>#VALUE!</v>
      </c>
      <c r="T485" t="e">
        <f t="shared" ca="1" si="130"/>
        <v>#VALUE!</v>
      </c>
      <c r="U485">
        <f t="shared" si="134"/>
        <v>420</v>
      </c>
      <c r="V485">
        <v>35.1666666666694</v>
      </c>
      <c r="W485">
        <f t="shared" si="135"/>
        <v>35</v>
      </c>
      <c r="X485" t="str" cm="1">
        <f t="array" aca="1" ref="X485" ca="1">IFERROR(INDEX('PC&amp;PD'!$A$1:$AS$19,ROW('PC&amp;PD'!$A$19),MATCH(INDIRECT(T485),'PC&amp;PD'!$A$1:$AS$1,0)),"")</f>
        <v/>
      </c>
      <c r="Y485" t="str">
        <f>IF(OR($N485="",$N485=0),"",IF($N485=$E$7,'Extracted info for SC'!$J$6,IF($N485=#REF!,'Extracted info for SC'!$J$7,IF($N485=#REF!,'Extracted info for SC'!$J$8,IF($N485=#REF!,'Extracted info for SC'!$J$9,IF($N485=#REF!,'Extracted info for SC'!$J$10,IF($N485=#REF!,'Extracted info for SC'!$J$11,IF($N485=#REF!,'Extracted info for SC'!$J$12,IF($N485=#REF!,'Extracted info for SC'!$J$13,IF($N485=#REF!,'Extracted info for SC'!$J$14,IF($N485=#REF!,'Extracted info for SC'!$J$15,IF($N485=#REF!,'Extracted info for SC'!$J$16,IF($N485=#REF!,'Extracted info for SC'!$J$17,IF($N485=#REF!,'Extracted info for SC'!$J$18,""))))))))))))))</f>
        <v/>
      </c>
      <c r="AA485" t="str">
        <f t="shared" si="125"/>
        <v/>
      </c>
      <c r="AB485" t="str">
        <f t="shared" si="126"/>
        <v/>
      </c>
      <c r="AC485" t="e">
        <f t="shared" ca="1" si="127"/>
        <v>#VALUE!</v>
      </c>
      <c r="AD485" t="str" cm="1">
        <f t="array" aca="1" ref="AD485" ca="1">IFERROR(IF((LEFT(INDIRECT("$F"&amp;$S485),4))="GOTS",IF($G485="Organic","GOTS_Organic_raw",(IF($G485="Responsible","GOTS_Responsible",(IF($G485="No Attribute (Conventional)","GOTS_conventional",(IF($G485="Recycled Pre/Post-Consumer","GOTS_pre_post",(IF($G485="In-Conversion","GOTS_in_conversion",(IF($G485="Sustainably Sourced","Sustainably_sourced",(IF($G485="Recycled pre-consumer organic","GOTS_recycled_organic",""))))))))))))),IF($G485="Organic","Organic",(IF($G485="Responsible","Responsible",(IF($G485="No Attribute (Conventional)","No_Attribute_Conventional",(IF($G485="Recycled Pre/Post-Consumer","Recycled_Pre_Post_Consumer",(IF($G485="In-Conversion","In_Conversion",(IF($G485="Recycled Pre-Consumer","Recycled_Pre_Consumer",(IF($G485="Recycled Post-Consumer","Recycled_Post_Consumer",(IF($G485="Sustainably Sourced","Sustainably_sourced",(IF($G485="Recycled pre-consumer organic","GOTS_recycled_organic","")))))))))))))))))),"")</f>
        <v/>
      </c>
      <c r="AE485" t="e" cm="1">
        <f t="array" aca="1" ref="AE485" ca="1">IF($I485="",IF(INDIRECT("$F"&amp;$S485)="","",IF(LEFT(INDIRECT("$F"&amp;$S485),3)="GRS","GRS_RCS_RM",IF((LEFT(INDIRECT("$F"&amp;$S485),3))="RCS","GRS_RCS_RM",IF(INDIRECT("$F"&amp;$S485)="OCS (No Label)","OCS_Conversion_RM",IF(LEFT(INDIRECT("$F"&amp;$S485),3)="OCS","OCS_RM",IF(RIGHT(INDIRECT("$F"&amp;$S485),10)="conversion","GOTS_RM_conversion",IF((LEFT(INDIRECT("$F"&amp;$S485),4))="GOTS","GOTS_RM","Responsible_RM"))))))),"DELETERM")</f>
        <v>#VALUE!</v>
      </c>
      <c r="AF485" t="e" cm="1">
        <f t="array" aca="1" ref="AF485" ca="1">IF($S485="","",INDIRECT("$Z"&amp;$S485))</f>
        <v>#VALUE!</v>
      </c>
      <c r="AG485" t="str">
        <f t="shared" si="128"/>
        <v/>
      </c>
      <c r="AH485" t="str" cm="1">
        <f t="array" aca="1" ref="AH485" ca="1">IFERROR(INDIRECT("$ag"&amp;S485),"")</f>
        <v/>
      </c>
      <c r="AI485" t="e" cm="1">
        <f t="array" aca="1" ref="AI485" ca="1">INDIRECT("O"&amp;S485)</f>
        <v>#VALUE!</v>
      </c>
      <c r="AJ485" t="str">
        <f t="shared" si="129"/>
        <v/>
      </c>
    </row>
    <row r="486" spans="1:36" ht="16.5" customHeight="1">
      <c r="A486" s="129"/>
      <c r="B486" s="134"/>
      <c r="C486" s="135"/>
      <c r="D486" s="146"/>
      <c r="E486" s="146"/>
      <c r="F486" s="135"/>
      <c r="G486" s="147"/>
      <c r="H486" s="147"/>
      <c r="I486" s="147"/>
      <c r="J486" s="147"/>
      <c r="K486" s="38"/>
      <c r="L486" s="143"/>
      <c r="M486" s="143"/>
      <c r="N486" s="61"/>
      <c r="O486" s="314"/>
      <c r="Q486" t="str">
        <f t="shared" si="124"/>
        <v/>
      </c>
      <c r="S486" t="e">
        <f t="shared" ca="1" si="133"/>
        <v>#VALUE!</v>
      </c>
      <c r="T486" t="e">
        <f t="shared" ca="1" si="130"/>
        <v>#VALUE!</v>
      </c>
      <c r="U486">
        <f t="shared" si="134"/>
        <v>420</v>
      </c>
      <c r="V486">
        <v>35.2500000000027</v>
      </c>
      <c r="W486">
        <f t="shared" si="135"/>
        <v>35</v>
      </c>
      <c r="X486" t="str" cm="1">
        <f t="array" aca="1" ref="X486" ca="1">IFERROR(INDEX('PC&amp;PD'!$A$1:$AS$19,ROW('PC&amp;PD'!$A$19),MATCH(INDIRECT(T486),'PC&amp;PD'!$A$1:$AS$1,0)),"")</f>
        <v/>
      </c>
      <c r="Y486" t="str">
        <f>IF(OR($N486="",$N486=0),"",IF($N486=$E$7,'Extracted info for SC'!$J$6,IF($N486=#REF!,'Extracted info for SC'!$J$7,IF($N486=#REF!,'Extracted info for SC'!$J$8,IF($N486=#REF!,'Extracted info for SC'!$J$9,IF($N486=#REF!,'Extracted info for SC'!$J$10,IF($N486=#REF!,'Extracted info for SC'!$J$11,IF($N486=#REF!,'Extracted info for SC'!$J$12,IF($N486=#REF!,'Extracted info for SC'!$J$13,IF($N486=#REF!,'Extracted info for SC'!$J$14,IF($N486=#REF!,'Extracted info for SC'!$J$15,IF($N486=#REF!,'Extracted info for SC'!$J$16,IF($N486=#REF!,'Extracted info for SC'!$J$17,IF($N486=#REF!,'Extracted info for SC'!$J$18,""))))))))))))))</f>
        <v/>
      </c>
      <c r="AA486" t="str">
        <f t="shared" si="125"/>
        <v/>
      </c>
      <c r="AB486" t="str">
        <f t="shared" si="126"/>
        <v/>
      </c>
      <c r="AC486" t="e">
        <f t="shared" ca="1" si="127"/>
        <v>#VALUE!</v>
      </c>
      <c r="AD486" t="str" cm="1">
        <f t="array" aca="1" ref="AD486" ca="1">IFERROR(IF((LEFT(INDIRECT("$F"&amp;$S486),4))="GOTS",IF($G486="Organic","GOTS_Organic_raw",(IF($G486="Responsible","GOTS_Responsible",(IF($G486="No Attribute (Conventional)","GOTS_conventional",(IF($G486="Recycled Pre/Post-Consumer","GOTS_pre_post",(IF($G486="In-Conversion","GOTS_in_conversion",(IF($G486="Sustainably Sourced","Sustainably_sourced",(IF($G486="Recycled pre-consumer organic","GOTS_recycled_organic",""))))))))))))),IF($G486="Organic","Organic",(IF($G486="Responsible","Responsible",(IF($G486="No Attribute (Conventional)","No_Attribute_Conventional",(IF($G486="Recycled Pre/Post-Consumer","Recycled_Pre_Post_Consumer",(IF($G486="In-Conversion","In_Conversion",(IF($G486="Recycled Pre-Consumer","Recycled_Pre_Consumer",(IF($G486="Recycled Post-Consumer","Recycled_Post_Consumer",(IF($G486="Sustainably Sourced","Sustainably_sourced",(IF($G486="Recycled pre-consumer organic","GOTS_recycled_organic","")))))))))))))))))),"")</f>
        <v/>
      </c>
      <c r="AE486" t="e" cm="1">
        <f t="array" aca="1" ref="AE486" ca="1">IF($I486="",IF(INDIRECT("$F"&amp;$S486)="","",IF(LEFT(INDIRECT("$F"&amp;$S486),3)="GRS","GRS_RCS_RM",IF((LEFT(INDIRECT("$F"&amp;$S486),3))="RCS","GRS_RCS_RM",IF(INDIRECT("$F"&amp;$S486)="OCS (No Label)","OCS_Conversion_RM",IF(LEFT(INDIRECT("$F"&amp;$S486),3)="OCS","OCS_RM",IF(RIGHT(INDIRECT("$F"&amp;$S486),10)="conversion","GOTS_RM_conversion",IF((LEFT(INDIRECT("$F"&amp;$S486),4))="GOTS","GOTS_RM","Responsible_RM"))))))),"DELETERM")</f>
        <v>#VALUE!</v>
      </c>
      <c r="AF486" t="e" cm="1">
        <f t="array" aca="1" ref="AF486" ca="1">IF($S486="","",INDIRECT("$Z"&amp;$S486))</f>
        <v>#VALUE!</v>
      </c>
      <c r="AG486" t="str">
        <f t="shared" si="128"/>
        <v/>
      </c>
      <c r="AH486" t="str" cm="1">
        <f t="array" aca="1" ref="AH486" ca="1">IFERROR(INDIRECT("$ag"&amp;S486),"")</f>
        <v/>
      </c>
      <c r="AI486" t="e" cm="1">
        <f t="array" aca="1" ref="AI486" ca="1">INDIRECT("O"&amp;S486)</f>
        <v>#VALUE!</v>
      </c>
      <c r="AJ486" t="str">
        <f t="shared" si="129"/>
        <v/>
      </c>
    </row>
    <row r="487" spans="1:36" ht="16.5" customHeight="1">
      <c r="A487" s="129"/>
      <c r="B487" s="134"/>
      <c r="C487" s="135"/>
      <c r="D487" s="146"/>
      <c r="E487" s="146"/>
      <c r="F487" s="135"/>
      <c r="G487" s="147"/>
      <c r="H487" s="147"/>
      <c r="I487" s="147"/>
      <c r="J487" s="147"/>
      <c r="K487" s="38"/>
      <c r="L487" s="143"/>
      <c r="M487" s="143"/>
      <c r="N487" s="61"/>
      <c r="O487" s="314"/>
      <c r="Q487" t="str">
        <f t="shared" si="124"/>
        <v/>
      </c>
      <c r="S487" t="e">
        <f t="shared" ca="1" si="133"/>
        <v>#VALUE!</v>
      </c>
      <c r="T487" t="e">
        <f t="shared" ca="1" si="130"/>
        <v>#VALUE!</v>
      </c>
      <c r="U487">
        <f t="shared" si="134"/>
        <v>420</v>
      </c>
      <c r="V487">
        <v>35.333333333336</v>
      </c>
      <c r="W487">
        <f t="shared" si="135"/>
        <v>35</v>
      </c>
      <c r="X487" t="str" cm="1">
        <f t="array" aca="1" ref="X487" ca="1">IFERROR(INDEX('PC&amp;PD'!$A$1:$AS$19,ROW('PC&amp;PD'!$A$19),MATCH(INDIRECT(T487),'PC&amp;PD'!$A$1:$AS$1,0)),"")</f>
        <v/>
      </c>
      <c r="Y487" t="str">
        <f>IF(OR($N487="",$N487=0),"",IF($N487=$E$7,'Extracted info for SC'!$J$6,IF($N487=#REF!,'Extracted info for SC'!$J$7,IF($N487=#REF!,'Extracted info for SC'!$J$8,IF($N487=#REF!,'Extracted info for SC'!$J$9,IF($N487=#REF!,'Extracted info for SC'!$J$10,IF($N487=#REF!,'Extracted info for SC'!$J$11,IF($N487=#REF!,'Extracted info for SC'!$J$12,IF($N487=#REF!,'Extracted info for SC'!$J$13,IF($N487=#REF!,'Extracted info for SC'!$J$14,IF($N487=#REF!,'Extracted info for SC'!$J$15,IF($N487=#REF!,'Extracted info for SC'!$J$16,IF($N487=#REF!,'Extracted info for SC'!$J$17,IF($N487=#REF!,'Extracted info for SC'!$J$18,""))))))))))))))</f>
        <v/>
      </c>
      <c r="AA487" t="str">
        <f t="shared" si="125"/>
        <v/>
      </c>
      <c r="AB487" t="str">
        <f t="shared" si="126"/>
        <v/>
      </c>
      <c r="AC487" t="e">
        <f t="shared" ca="1" si="127"/>
        <v>#VALUE!</v>
      </c>
      <c r="AD487" t="str" cm="1">
        <f t="array" aca="1" ref="AD487" ca="1">IFERROR(IF((LEFT(INDIRECT("$F"&amp;$S487),4))="GOTS",IF($G487="Organic","GOTS_Organic_raw",(IF($G487="Responsible","GOTS_Responsible",(IF($G487="No Attribute (Conventional)","GOTS_conventional",(IF($G487="Recycled Pre/Post-Consumer","GOTS_pre_post",(IF($G487="In-Conversion","GOTS_in_conversion",(IF($G487="Sustainably Sourced","Sustainably_sourced",(IF($G487="Recycled pre-consumer organic","GOTS_recycled_organic",""))))))))))))),IF($G487="Organic","Organic",(IF($G487="Responsible","Responsible",(IF($G487="No Attribute (Conventional)","No_Attribute_Conventional",(IF($G487="Recycled Pre/Post-Consumer","Recycled_Pre_Post_Consumer",(IF($G487="In-Conversion","In_Conversion",(IF($G487="Recycled Pre-Consumer","Recycled_Pre_Consumer",(IF($G487="Recycled Post-Consumer","Recycled_Post_Consumer",(IF($G487="Sustainably Sourced","Sustainably_sourced",(IF($G487="Recycled pre-consumer organic","GOTS_recycled_organic","")))))))))))))))))),"")</f>
        <v/>
      </c>
      <c r="AE487" t="e" cm="1">
        <f t="array" aca="1" ref="AE487" ca="1">IF($I487="",IF(INDIRECT("$F"&amp;$S487)="","",IF(LEFT(INDIRECT("$F"&amp;$S487),3)="GRS","GRS_RCS_RM",IF((LEFT(INDIRECT("$F"&amp;$S487),3))="RCS","GRS_RCS_RM",IF(INDIRECT("$F"&amp;$S487)="OCS (No Label)","OCS_Conversion_RM",IF(LEFT(INDIRECT("$F"&amp;$S487),3)="OCS","OCS_RM",IF(RIGHT(INDIRECT("$F"&amp;$S487),10)="conversion","GOTS_RM_conversion",IF((LEFT(INDIRECT("$F"&amp;$S487),4))="GOTS","GOTS_RM","Responsible_RM"))))))),"DELETERM")</f>
        <v>#VALUE!</v>
      </c>
      <c r="AF487" t="e" cm="1">
        <f t="array" aca="1" ref="AF487" ca="1">IF($S487="","",INDIRECT("$Z"&amp;$S487))</f>
        <v>#VALUE!</v>
      </c>
      <c r="AG487" t="str">
        <f t="shared" si="128"/>
        <v/>
      </c>
      <c r="AH487" t="str" cm="1">
        <f t="array" aca="1" ref="AH487" ca="1">IFERROR(INDIRECT("$ag"&amp;S487),"")</f>
        <v/>
      </c>
      <c r="AI487" t="e" cm="1">
        <f t="array" aca="1" ref="AI487" ca="1">INDIRECT("O"&amp;S487)</f>
        <v>#VALUE!</v>
      </c>
      <c r="AJ487" t="str">
        <f t="shared" si="129"/>
        <v/>
      </c>
    </row>
    <row r="488" spans="1:36" ht="16.5" customHeight="1">
      <c r="A488" s="129"/>
      <c r="B488" s="134"/>
      <c r="C488" s="135"/>
      <c r="D488" s="146"/>
      <c r="E488" s="146"/>
      <c r="F488" s="135"/>
      <c r="G488" s="147"/>
      <c r="H488" s="147"/>
      <c r="I488" s="147"/>
      <c r="J488" s="147"/>
      <c r="K488" s="38"/>
      <c r="L488" s="143"/>
      <c r="M488" s="143"/>
      <c r="N488" s="61"/>
      <c r="O488" s="314"/>
      <c r="Q488" t="str">
        <f t="shared" si="124"/>
        <v/>
      </c>
      <c r="S488" t="e">
        <f t="shared" ca="1" si="133"/>
        <v>#VALUE!</v>
      </c>
      <c r="T488" t="e">
        <f t="shared" ca="1" si="130"/>
        <v>#VALUE!</v>
      </c>
      <c r="U488">
        <f t="shared" si="134"/>
        <v>420</v>
      </c>
      <c r="V488">
        <v>35.4166666666694</v>
      </c>
      <c r="W488">
        <f t="shared" si="135"/>
        <v>35</v>
      </c>
      <c r="X488" t="str" cm="1">
        <f t="array" aca="1" ref="X488" ca="1">IFERROR(INDEX('PC&amp;PD'!$A$1:$AS$19,ROW('PC&amp;PD'!$A$19),MATCH(INDIRECT(T488),'PC&amp;PD'!$A$1:$AS$1,0)),"")</f>
        <v/>
      </c>
      <c r="Y488" t="str">
        <f>IF(OR($N488="",$N488=0),"",IF($N488=$E$7,'Extracted info for SC'!$J$6,IF($N488=#REF!,'Extracted info for SC'!$J$7,IF($N488=#REF!,'Extracted info for SC'!$J$8,IF($N488=#REF!,'Extracted info for SC'!$J$9,IF($N488=#REF!,'Extracted info for SC'!$J$10,IF($N488=#REF!,'Extracted info for SC'!$J$11,IF($N488=#REF!,'Extracted info for SC'!$J$12,IF($N488=#REF!,'Extracted info for SC'!$J$13,IF($N488=#REF!,'Extracted info for SC'!$J$14,IF($N488=#REF!,'Extracted info for SC'!$J$15,IF($N488=#REF!,'Extracted info for SC'!$J$16,IF($N488=#REF!,'Extracted info for SC'!$J$17,IF($N488=#REF!,'Extracted info for SC'!$J$18,""))))))))))))))</f>
        <v/>
      </c>
      <c r="AA488" t="str">
        <f t="shared" si="125"/>
        <v/>
      </c>
      <c r="AB488" t="str">
        <f t="shared" si="126"/>
        <v/>
      </c>
      <c r="AC488" t="e">
        <f t="shared" ca="1" si="127"/>
        <v>#VALUE!</v>
      </c>
      <c r="AD488" t="str" cm="1">
        <f t="array" aca="1" ref="AD488" ca="1">IFERROR(IF((LEFT(INDIRECT("$F"&amp;$S488),4))="GOTS",IF($G488="Organic","GOTS_Organic_raw",(IF($G488="Responsible","GOTS_Responsible",(IF($G488="No Attribute (Conventional)","GOTS_conventional",(IF($G488="Recycled Pre/Post-Consumer","GOTS_pre_post",(IF($G488="In-Conversion","GOTS_in_conversion",(IF($G488="Sustainably Sourced","Sustainably_sourced",(IF($G488="Recycled pre-consumer organic","GOTS_recycled_organic",""))))))))))))),IF($G488="Organic","Organic",(IF($G488="Responsible","Responsible",(IF($G488="No Attribute (Conventional)","No_Attribute_Conventional",(IF($G488="Recycled Pre/Post-Consumer","Recycled_Pre_Post_Consumer",(IF($G488="In-Conversion","In_Conversion",(IF($G488="Recycled Pre-Consumer","Recycled_Pre_Consumer",(IF($G488="Recycled Post-Consumer","Recycled_Post_Consumer",(IF($G488="Sustainably Sourced","Sustainably_sourced",(IF($G488="Recycled pre-consumer organic","GOTS_recycled_organic","")))))))))))))))))),"")</f>
        <v/>
      </c>
      <c r="AE488" t="e" cm="1">
        <f t="array" aca="1" ref="AE488" ca="1">IF($I488="",IF(INDIRECT("$F"&amp;$S488)="","",IF(LEFT(INDIRECT("$F"&amp;$S488),3)="GRS","GRS_RCS_RM",IF((LEFT(INDIRECT("$F"&amp;$S488),3))="RCS","GRS_RCS_RM",IF(INDIRECT("$F"&amp;$S488)="OCS (No Label)","OCS_Conversion_RM",IF(LEFT(INDIRECT("$F"&amp;$S488),3)="OCS","OCS_RM",IF(RIGHT(INDIRECT("$F"&amp;$S488),10)="conversion","GOTS_RM_conversion",IF((LEFT(INDIRECT("$F"&amp;$S488),4))="GOTS","GOTS_RM","Responsible_RM"))))))),"DELETERM")</f>
        <v>#VALUE!</v>
      </c>
      <c r="AF488" t="e" cm="1">
        <f t="array" aca="1" ref="AF488" ca="1">IF($S488="","",INDIRECT("$Z"&amp;$S488))</f>
        <v>#VALUE!</v>
      </c>
      <c r="AG488" t="str">
        <f t="shared" si="128"/>
        <v/>
      </c>
      <c r="AH488" t="str" cm="1">
        <f t="array" aca="1" ref="AH488" ca="1">IFERROR(INDIRECT("$ag"&amp;S488),"")</f>
        <v/>
      </c>
      <c r="AI488" t="e" cm="1">
        <f t="array" aca="1" ref="AI488" ca="1">INDIRECT("O"&amp;S488)</f>
        <v>#VALUE!</v>
      </c>
      <c r="AJ488" t="str">
        <f t="shared" si="129"/>
        <v/>
      </c>
    </row>
    <row r="489" spans="1:36" ht="16.5" customHeight="1">
      <c r="A489" s="130"/>
      <c r="B489" s="136"/>
      <c r="C489" s="137"/>
      <c r="D489" s="146"/>
      <c r="E489" s="146"/>
      <c r="F489" s="137"/>
      <c r="G489" s="147"/>
      <c r="H489" s="147"/>
      <c r="I489" s="147"/>
      <c r="J489" s="147"/>
      <c r="K489" s="38"/>
      <c r="L489" s="144"/>
      <c r="M489" s="144"/>
      <c r="N489" s="61"/>
      <c r="O489" s="314"/>
      <c r="Q489" t="str">
        <f t="shared" si="124"/>
        <v/>
      </c>
      <c r="S489" t="e">
        <f t="shared" ca="1" si="133"/>
        <v>#VALUE!</v>
      </c>
      <c r="T489" t="e">
        <f t="shared" ca="1" si="130"/>
        <v>#VALUE!</v>
      </c>
      <c r="U489">
        <f t="shared" si="134"/>
        <v>420</v>
      </c>
      <c r="V489">
        <v>35.5000000000027</v>
      </c>
      <c r="W489">
        <f t="shared" si="135"/>
        <v>35</v>
      </c>
      <c r="X489" t="str" cm="1">
        <f t="array" aca="1" ref="X489" ca="1">IFERROR(INDEX('PC&amp;PD'!$A$1:$AS$19,ROW('PC&amp;PD'!$A$19),MATCH(INDIRECT(T489),'PC&amp;PD'!$A$1:$AS$1,0)),"")</f>
        <v/>
      </c>
      <c r="Y489" t="str">
        <f>IF(OR($N489="",$N489=0),"",IF($N489=$E$7,'Extracted info for SC'!$J$6,IF($N489=#REF!,'Extracted info for SC'!$J$7,IF($N489=#REF!,'Extracted info for SC'!$J$8,IF($N489=#REF!,'Extracted info for SC'!$J$9,IF($N489=#REF!,'Extracted info for SC'!$J$10,IF($N489=#REF!,'Extracted info for SC'!$J$11,IF($N489=#REF!,'Extracted info for SC'!$J$12,IF($N489=#REF!,'Extracted info for SC'!$J$13,IF($N489=#REF!,'Extracted info for SC'!$J$14,IF($N489=#REF!,'Extracted info for SC'!$J$15,IF($N489=#REF!,'Extracted info for SC'!$J$16,IF($N489=#REF!,'Extracted info for SC'!$J$17,IF($N489=#REF!,'Extracted info for SC'!$J$18,""))))))))))))))</f>
        <v/>
      </c>
      <c r="AA489" t="str">
        <f t="shared" si="125"/>
        <v/>
      </c>
      <c r="AB489" t="str">
        <f t="shared" si="126"/>
        <v/>
      </c>
      <c r="AC489" t="e">
        <f t="shared" ca="1" si="127"/>
        <v>#VALUE!</v>
      </c>
      <c r="AD489" t="str" cm="1">
        <f t="array" aca="1" ref="AD489" ca="1">IFERROR(IF((LEFT(INDIRECT("$F"&amp;$S489),4))="GOTS",IF($G489="Organic","GOTS_Organic_raw",(IF($G489="Responsible","GOTS_Responsible",(IF($G489="No Attribute (Conventional)","GOTS_conventional",(IF($G489="Recycled Pre/Post-Consumer","GOTS_pre_post",(IF($G489="In-Conversion","GOTS_in_conversion",(IF($G489="Sustainably Sourced","Sustainably_sourced",(IF($G489="Recycled pre-consumer organic","GOTS_recycled_organic",""))))))))))))),IF($G489="Organic","Organic",(IF($G489="Responsible","Responsible",(IF($G489="No Attribute (Conventional)","No_Attribute_Conventional",(IF($G489="Recycled Pre/Post-Consumer","Recycled_Pre_Post_Consumer",(IF($G489="In-Conversion","In_Conversion",(IF($G489="Recycled Pre-Consumer","Recycled_Pre_Consumer",(IF($G489="Recycled Post-Consumer","Recycled_Post_Consumer",(IF($G489="Sustainably Sourced","Sustainably_sourced",(IF($G489="Recycled pre-consumer organic","GOTS_recycled_organic","")))))))))))))))))),"")</f>
        <v/>
      </c>
      <c r="AE489" t="e" cm="1">
        <f t="array" aca="1" ref="AE489" ca="1">IF($I489="",IF(INDIRECT("$F"&amp;$S489)="","",IF(LEFT(INDIRECT("$F"&amp;$S489),3)="GRS","GRS_RCS_RM",IF((LEFT(INDIRECT("$F"&amp;$S489),3))="RCS","GRS_RCS_RM",IF(INDIRECT("$F"&amp;$S489)="OCS (No Label)","OCS_Conversion_RM",IF(LEFT(INDIRECT("$F"&amp;$S489),3)="OCS","OCS_RM",IF(RIGHT(INDIRECT("$F"&amp;$S489),10)="conversion","GOTS_RM_conversion",IF((LEFT(INDIRECT("$F"&amp;$S489),4))="GOTS","GOTS_RM","Responsible_RM"))))))),"DELETERM")</f>
        <v>#VALUE!</v>
      </c>
      <c r="AF489" t="e" cm="1">
        <f t="array" aca="1" ref="AF489" ca="1">IF($S489="","",INDIRECT("$Z"&amp;$S489))</f>
        <v>#VALUE!</v>
      </c>
      <c r="AG489" t="str">
        <f t="shared" si="128"/>
        <v/>
      </c>
      <c r="AH489" t="str" cm="1">
        <f t="array" aca="1" ref="AH489" ca="1">IFERROR(INDIRECT("$ag"&amp;S489),"")</f>
        <v/>
      </c>
      <c r="AI489" t="e" cm="1">
        <f t="array" aca="1" ref="AI489" ca="1">INDIRECT("O"&amp;S489)</f>
        <v>#VALUE!</v>
      </c>
      <c r="AJ489" t="str">
        <f t="shared" si="129"/>
        <v/>
      </c>
    </row>
    <row r="490" spans="1:36" ht="16.5" customHeight="1">
      <c r="A490" s="130"/>
      <c r="B490" s="136"/>
      <c r="C490" s="137"/>
      <c r="D490" s="146"/>
      <c r="E490" s="146"/>
      <c r="F490" s="137"/>
      <c r="G490" s="147"/>
      <c r="H490" s="147"/>
      <c r="I490" s="147"/>
      <c r="J490" s="147"/>
      <c r="K490" s="38"/>
      <c r="L490" s="144"/>
      <c r="M490" s="144"/>
      <c r="N490" s="61"/>
      <c r="O490" s="314"/>
      <c r="Q490" t="str">
        <f t="shared" si="124"/>
        <v/>
      </c>
      <c r="S490" t="e">
        <f t="shared" ca="1" si="133"/>
        <v>#VALUE!</v>
      </c>
      <c r="T490" t="e">
        <f t="shared" ca="1" si="130"/>
        <v>#VALUE!</v>
      </c>
      <c r="U490">
        <f t="shared" si="134"/>
        <v>420</v>
      </c>
      <c r="V490">
        <v>35.5833333333361</v>
      </c>
      <c r="W490">
        <f t="shared" si="135"/>
        <v>35</v>
      </c>
      <c r="X490" t="str" cm="1">
        <f t="array" aca="1" ref="X490" ca="1">IFERROR(INDEX('PC&amp;PD'!$A$1:$AS$19,ROW('PC&amp;PD'!$A$19),MATCH(INDIRECT(T490),'PC&amp;PD'!$A$1:$AS$1,0)),"")</f>
        <v/>
      </c>
      <c r="Y490" t="str">
        <f>IF(OR($N490="",$N490=0),"",IF($N490=$E$7,'Extracted info for SC'!$J$6,IF($N490=#REF!,'Extracted info for SC'!$J$7,IF($N490=#REF!,'Extracted info for SC'!$J$8,IF($N490=#REF!,'Extracted info for SC'!$J$9,IF($N490=#REF!,'Extracted info for SC'!$J$10,IF($N490=#REF!,'Extracted info for SC'!$J$11,IF($N490=#REF!,'Extracted info for SC'!$J$12,IF($N490=#REF!,'Extracted info for SC'!$J$13,IF($N490=#REF!,'Extracted info for SC'!$J$14,IF($N490=#REF!,'Extracted info for SC'!$J$15,IF($N490=#REF!,'Extracted info for SC'!$J$16,IF($N490=#REF!,'Extracted info for SC'!$J$17,IF($N490=#REF!,'Extracted info for SC'!$J$18,""))))))))))))))</f>
        <v/>
      </c>
      <c r="AA490" t="str">
        <f t="shared" si="125"/>
        <v/>
      </c>
      <c r="AB490" t="str">
        <f t="shared" si="126"/>
        <v/>
      </c>
      <c r="AC490" t="e">
        <f t="shared" ca="1" si="127"/>
        <v>#VALUE!</v>
      </c>
      <c r="AD490" t="str" cm="1">
        <f t="array" aca="1" ref="AD490" ca="1">IFERROR(IF((LEFT(INDIRECT("$F"&amp;$S490),4))="GOTS",IF($G490="Organic","GOTS_Organic_raw",(IF($G490="Responsible","GOTS_Responsible",(IF($G490="No Attribute (Conventional)","GOTS_conventional",(IF($G490="Recycled Pre/Post-Consumer","GOTS_pre_post",(IF($G490="In-Conversion","GOTS_in_conversion",(IF($G490="Sustainably Sourced","Sustainably_sourced",(IF($G490="Recycled pre-consumer organic","GOTS_recycled_organic",""))))))))))))),IF($G490="Organic","Organic",(IF($G490="Responsible","Responsible",(IF($G490="No Attribute (Conventional)","No_Attribute_Conventional",(IF($G490="Recycled Pre/Post-Consumer","Recycled_Pre_Post_Consumer",(IF($G490="In-Conversion","In_Conversion",(IF($G490="Recycled Pre-Consumer","Recycled_Pre_Consumer",(IF($G490="Recycled Post-Consumer","Recycled_Post_Consumer",(IF($G490="Sustainably Sourced","Sustainably_sourced",(IF($G490="Recycled pre-consumer organic","GOTS_recycled_organic","")))))))))))))))))),"")</f>
        <v/>
      </c>
      <c r="AE490" t="e" cm="1">
        <f t="array" aca="1" ref="AE490" ca="1">IF($I490="",IF(INDIRECT("$F"&amp;$S490)="","",IF(LEFT(INDIRECT("$F"&amp;$S490),3)="GRS","GRS_RCS_RM",IF((LEFT(INDIRECT("$F"&amp;$S490),3))="RCS","GRS_RCS_RM",IF(INDIRECT("$F"&amp;$S490)="OCS (No Label)","OCS_Conversion_RM",IF(LEFT(INDIRECT("$F"&amp;$S490),3)="OCS","OCS_RM",IF(RIGHT(INDIRECT("$F"&amp;$S490),10)="conversion","GOTS_RM_conversion",IF((LEFT(INDIRECT("$F"&amp;$S490),4))="GOTS","GOTS_RM","Responsible_RM"))))))),"DELETERM")</f>
        <v>#VALUE!</v>
      </c>
      <c r="AF490" t="e" cm="1">
        <f t="array" aca="1" ref="AF490" ca="1">IF($S490="","",INDIRECT("$Z"&amp;$S490))</f>
        <v>#VALUE!</v>
      </c>
      <c r="AG490" t="str">
        <f t="shared" si="128"/>
        <v/>
      </c>
      <c r="AH490" t="str" cm="1">
        <f t="array" aca="1" ref="AH490" ca="1">IFERROR(INDIRECT("$ag"&amp;S490),"")</f>
        <v/>
      </c>
      <c r="AI490" t="e" cm="1">
        <f t="array" aca="1" ref="AI490" ca="1">INDIRECT("O"&amp;S490)</f>
        <v>#VALUE!</v>
      </c>
      <c r="AJ490" t="str">
        <f t="shared" si="129"/>
        <v/>
      </c>
    </row>
    <row r="491" spans="1:36" ht="16.5" customHeight="1">
      <c r="A491" s="130"/>
      <c r="B491" s="136"/>
      <c r="C491" s="137"/>
      <c r="D491" s="146"/>
      <c r="E491" s="146"/>
      <c r="F491" s="137"/>
      <c r="G491" s="147"/>
      <c r="H491" s="147"/>
      <c r="I491" s="147"/>
      <c r="J491" s="147"/>
      <c r="K491" s="38"/>
      <c r="L491" s="144"/>
      <c r="M491" s="144"/>
      <c r="N491" s="61"/>
      <c r="O491" s="314"/>
      <c r="Q491" t="str">
        <f t="shared" si="124"/>
        <v/>
      </c>
      <c r="S491" t="e">
        <f t="shared" ca="1" si="133"/>
        <v>#VALUE!</v>
      </c>
      <c r="T491" t="e">
        <f t="shared" ca="1" si="130"/>
        <v>#VALUE!</v>
      </c>
      <c r="U491">
        <f t="shared" si="134"/>
        <v>420</v>
      </c>
      <c r="V491">
        <v>35.6666666666694</v>
      </c>
      <c r="W491">
        <f t="shared" si="135"/>
        <v>35</v>
      </c>
      <c r="X491" t="str" cm="1">
        <f t="array" aca="1" ref="X491" ca="1">IFERROR(INDEX('PC&amp;PD'!$A$1:$AS$19,ROW('PC&amp;PD'!$A$19),MATCH(INDIRECT(T491),'PC&amp;PD'!$A$1:$AS$1,0)),"")</f>
        <v/>
      </c>
      <c r="Y491" t="str">
        <f>IF(OR($N491="",$N491=0),"",IF($N491=$E$7,'Extracted info for SC'!$J$6,IF($N491=#REF!,'Extracted info for SC'!$J$7,IF($N491=#REF!,'Extracted info for SC'!$J$8,IF($N491=#REF!,'Extracted info for SC'!$J$9,IF($N491=#REF!,'Extracted info for SC'!$J$10,IF($N491=#REF!,'Extracted info for SC'!$J$11,IF($N491=#REF!,'Extracted info for SC'!$J$12,IF($N491=#REF!,'Extracted info for SC'!$J$13,IF($N491=#REF!,'Extracted info for SC'!$J$14,IF($N491=#REF!,'Extracted info for SC'!$J$15,IF($N491=#REF!,'Extracted info for SC'!$J$16,IF($N491=#REF!,'Extracted info for SC'!$J$17,IF($N491=#REF!,'Extracted info for SC'!$J$18,""))))))))))))))</f>
        <v/>
      </c>
      <c r="AA491" t="str">
        <f t="shared" si="125"/>
        <v/>
      </c>
      <c r="AB491" t="str">
        <f t="shared" si="126"/>
        <v/>
      </c>
      <c r="AC491" t="e">
        <f t="shared" ca="1" si="127"/>
        <v>#VALUE!</v>
      </c>
      <c r="AD491" t="str" cm="1">
        <f t="array" aca="1" ref="AD491" ca="1">IFERROR(IF((LEFT(INDIRECT("$F"&amp;$S491),4))="GOTS",IF($G491="Organic","GOTS_Organic_raw",(IF($G491="Responsible","GOTS_Responsible",(IF($G491="No Attribute (Conventional)","GOTS_conventional",(IF($G491="Recycled Pre/Post-Consumer","GOTS_pre_post",(IF($G491="In-Conversion","GOTS_in_conversion",(IF($G491="Sustainably Sourced","Sustainably_sourced",(IF($G491="Recycled pre-consumer organic","GOTS_recycled_organic",""))))))))))))),IF($G491="Organic","Organic",(IF($G491="Responsible","Responsible",(IF($G491="No Attribute (Conventional)","No_Attribute_Conventional",(IF($G491="Recycled Pre/Post-Consumer","Recycled_Pre_Post_Consumer",(IF($G491="In-Conversion","In_Conversion",(IF($G491="Recycled Pre-Consumer","Recycled_Pre_Consumer",(IF($G491="Recycled Post-Consumer","Recycled_Post_Consumer",(IF($G491="Sustainably Sourced","Sustainably_sourced",(IF($G491="Recycled pre-consumer organic","GOTS_recycled_organic","")))))))))))))))))),"")</f>
        <v/>
      </c>
      <c r="AE491" t="e" cm="1">
        <f t="array" aca="1" ref="AE491" ca="1">IF($I491="",IF(INDIRECT("$F"&amp;$S491)="","",IF(LEFT(INDIRECT("$F"&amp;$S491),3)="GRS","GRS_RCS_RM",IF((LEFT(INDIRECT("$F"&amp;$S491),3))="RCS","GRS_RCS_RM",IF(INDIRECT("$F"&amp;$S491)="OCS (No Label)","OCS_Conversion_RM",IF(LEFT(INDIRECT("$F"&amp;$S491),3)="OCS","OCS_RM",IF(RIGHT(INDIRECT("$F"&amp;$S491),10)="conversion","GOTS_RM_conversion",IF((LEFT(INDIRECT("$F"&amp;$S491),4))="GOTS","GOTS_RM","Responsible_RM"))))))),"DELETERM")</f>
        <v>#VALUE!</v>
      </c>
      <c r="AF491" t="e" cm="1">
        <f t="array" aca="1" ref="AF491" ca="1">IF($S491="","",INDIRECT("$Z"&amp;$S491))</f>
        <v>#VALUE!</v>
      </c>
      <c r="AG491" t="str">
        <f t="shared" si="128"/>
        <v/>
      </c>
      <c r="AH491" t="str" cm="1">
        <f t="array" aca="1" ref="AH491" ca="1">IFERROR(INDIRECT("$ag"&amp;S491),"")</f>
        <v/>
      </c>
      <c r="AI491" t="e" cm="1">
        <f t="array" aca="1" ref="AI491" ca="1">INDIRECT("O"&amp;S491)</f>
        <v>#VALUE!</v>
      </c>
      <c r="AJ491" t="str">
        <f t="shared" si="129"/>
        <v/>
      </c>
    </row>
    <row r="492" spans="1:36" ht="16.5" customHeight="1">
      <c r="A492" s="130"/>
      <c r="B492" s="136"/>
      <c r="C492" s="137"/>
      <c r="D492" s="146"/>
      <c r="E492" s="146"/>
      <c r="F492" s="137"/>
      <c r="G492" s="147"/>
      <c r="H492" s="147"/>
      <c r="I492" s="147"/>
      <c r="J492" s="147"/>
      <c r="K492" s="38"/>
      <c r="L492" s="144"/>
      <c r="M492" s="144"/>
      <c r="N492" s="61"/>
      <c r="O492" s="314"/>
      <c r="Q492" t="str">
        <f t="shared" si="124"/>
        <v/>
      </c>
      <c r="S492" t="e">
        <f t="shared" ca="1" si="133"/>
        <v>#VALUE!</v>
      </c>
      <c r="T492" t="e">
        <f t="shared" ca="1" si="130"/>
        <v>#VALUE!</v>
      </c>
      <c r="U492">
        <f t="shared" si="134"/>
        <v>420</v>
      </c>
      <c r="V492">
        <v>35.7500000000027</v>
      </c>
      <c r="W492">
        <f t="shared" si="135"/>
        <v>35</v>
      </c>
      <c r="X492" t="str" cm="1">
        <f t="array" aca="1" ref="X492" ca="1">IFERROR(INDEX('PC&amp;PD'!$A$1:$AS$19,ROW('PC&amp;PD'!$A$19),MATCH(INDIRECT(T492),'PC&amp;PD'!$A$1:$AS$1,0)),"")</f>
        <v/>
      </c>
      <c r="Y492" t="str">
        <f>IF(OR($N492="",$N492=0),"",IF($N492=$E$7,'Extracted info for SC'!$J$6,IF($N492=#REF!,'Extracted info for SC'!$J$7,IF($N492=#REF!,'Extracted info for SC'!$J$8,IF($N492=#REF!,'Extracted info for SC'!$J$9,IF($N492=#REF!,'Extracted info for SC'!$J$10,IF($N492=#REF!,'Extracted info for SC'!$J$11,IF($N492=#REF!,'Extracted info for SC'!$J$12,IF($N492=#REF!,'Extracted info for SC'!$J$13,IF($N492=#REF!,'Extracted info for SC'!$J$14,IF($N492=#REF!,'Extracted info for SC'!$J$15,IF($N492=#REF!,'Extracted info for SC'!$J$16,IF($N492=#REF!,'Extracted info for SC'!$J$17,IF($N492=#REF!,'Extracted info for SC'!$J$18,""))))))))))))))</f>
        <v/>
      </c>
      <c r="AA492" t="str">
        <f t="shared" si="125"/>
        <v/>
      </c>
      <c r="AB492" t="str">
        <f t="shared" si="126"/>
        <v/>
      </c>
      <c r="AC492" t="e">
        <f t="shared" ca="1" si="127"/>
        <v>#VALUE!</v>
      </c>
      <c r="AD492" t="str" cm="1">
        <f t="array" aca="1" ref="AD492" ca="1">IFERROR(IF((LEFT(INDIRECT("$F"&amp;$S492),4))="GOTS",IF($G492="Organic","GOTS_Organic_raw",(IF($G492="Responsible","GOTS_Responsible",(IF($G492="No Attribute (Conventional)","GOTS_conventional",(IF($G492="Recycled Pre/Post-Consumer","GOTS_pre_post",(IF($G492="In-Conversion","GOTS_in_conversion",(IF($G492="Sustainably Sourced","Sustainably_sourced",(IF($G492="Recycled pre-consumer organic","GOTS_recycled_organic",""))))))))))))),IF($G492="Organic","Organic",(IF($G492="Responsible","Responsible",(IF($G492="No Attribute (Conventional)","No_Attribute_Conventional",(IF($G492="Recycled Pre/Post-Consumer","Recycled_Pre_Post_Consumer",(IF($G492="In-Conversion","In_Conversion",(IF($G492="Recycled Pre-Consumer","Recycled_Pre_Consumer",(IF($G492="Recycled Post-Consumer","Recycled_Post_Consumer",(IF($G492="Sustainably Sourced","Sustainably_sourced",(IF($G492="Recycled pre-consumer organic","GOTS_recycled_organic","")))))))))))))))))),"")</f>
        <v/>
      </c>
      <c r="AE492" t="e" cm="1">
        <f t="array" aca="1" ref="AE492" ca="1">IF($I492="",IF(INDIRECT("$F"&amp;$S492)="","",IF(LEFT(INDIRECT("$F"&amp;$S492),3)="GRS","GRS_RCS_RM",IF((LEFT(INDIRECT("$F"&amp;$S492),3))="RCS","GRS_RCS_RM",IF(INDIRECT("$F"&amp;$S492)="OCS (No Label)","OCS_Conversion_RM",IF(LEFT(INDIRECT("$F"&amp;$S492),3)="OCS","OCS_RM",IF(RIGHT(INDIRECT("$F"&amp;$S492),10)="conversion","GOTS_RM_conversion",IF((LEFT(INDIRECT("$F"&amp;$S492),4))="GOTS","GOTS_RM","Responsible_RM"))))))),"DELETERM")</f>
        <v>#VALUE!</v>
      </c>
      <c r="AF492" t="e" cm="1">
        <f t="array" aca="1" ref="AF492" ca="1">IF($S492="","",INDIRECT("$Z"&amp;$S492))</f>
        <v>#VALUE!</v>
      </c>
      <c r="AG492" t="str">
        <f t="shared" si="128"/>
        <v/>
      </c>
      <c r="AH492" t="str" cm="1">
        <f t="array" aca="1" ref="AH492" ca="1">IFERROR(INDIRECT("$ag"&amp;S492),"")</f>
        <v/>
      </c>
      <c r="AI492" t="e" cm="1">
        <f t="array" aca="1" ref="AI492" ca="1">INDIRECT("O"&amp;S492)</f>
        <v>#VALUE!</v>
      </c>
      <c r="AJ492" t="str">
        <f t="shared" si="129"/>
        <v/>
      </c>
    </row>
    <row r="493" spans="1:36" ht="16.5" customHeight="1">
      <c r="A493" s="130"/>
      <c r="B493" s="136"/>
      <c r="C493" s="137"/>
      <c r="D493" s="146"/>
      <c r="E493" s="146"/>
      <c r="F493" s="137"/>
      <c r="G493" s="147"/>
      <c r="H493" s="147"/>
      <c r="I493" s="147"/>
      <c r="J493" s="147"/>
      <c r="K493" s="38"/>
      <c r="L493" s="144"/>
      <c r="M493" s="144"/>
      <c r="N493" s="61"/>
      <c r="O493" s="314"/>
      <c r="Q493" t="str">
        <f t="shared" si="124"/>
        <v/>
      </c>
      <c r="S493" t="e">
        <f t="shared" ca="1" si="133"/>
        <v>#VALUE!</v>
      </c>
      <c r="T493" t="e">
        <f t="shared" ca="1" si="130"/>
        <v>#VALUE!</v>
      </c>
      <c r="U493">
        <f t="shared" si="134"/>
        <v>420</v>
      </c>
      <c r="V493">
        <v>35.8333333333361</v>
      </c>
      <c r="W493">
        <f t="shared" si="135"/>
        <v>35</v>
      </c>
      <c r="X493" t="str" cm="1">
        <f t="array" aca="1" ref="X493" ca="1">IFERROR(INDEX('PC&amp;PD'!$A$1:$AS$19,ROW('PC&amp;PD'!$A$19),MATCH(INDIRECT(T493),'PC&amp;PD'!$A$1:$AS$1,0)),"")</f>
        <v/>
      </c>
      <c r="Y493" t="str">
        <f>IF(OR($N493="",$N493=0),"",IF($N493=$E$7,'Extracted info for SC'!$J$6,IF($N493=#REF!,'Extracted info for SC'!$J$7,IF($N493=#REF!,'Extracted info for SC'!$J$8,IF($N493=#REF!,'Extracted info for SC'!$J$9,IF($N493=#REF!,'Extracted info for SC'!$J$10,IF($N493=#REF!,'Extracted info for SC'!$J$11,IF($N493=#REF!,'Extracted info for SC'!$J$12,IF($N493=#REF!,'Extracted info for SC'!$J$13,IF($N493=#REF!,'Extracted info for SC'!$J$14,IF($N493=#REF!,'Extracted info for SC'!$J$15,IF($N493=#REF!,'Extracted info for SC'!$J$16,IF($N493=#REF!,'Extracted info for SC'!$J$17,IF($N493=#REF!,'Extracted info for SC'!$J$18,""))))))))))))))</f>
        <v/>
      </c>
      <c r="AA493" t="str">
        <f t="shared" si="125"/>
        <v/>
      </c>
      <c r="AB493" t="str">
        <f t="shared" si="126"/>
        <v/>
      </c>
      <c r="AC493" t="e">
        <f t="shared" ca="1" si="127"/>
        <v>#VALUE!</v>
      </c>
      <c r="AD493" t="str" cm="1">
        <f t="array" aca="1" ref="AD493" ca="1">IFERROR(IF((LEFT(INDIRECT("$F"&amp;$S493),4))="GOTS",IF($G493="Organic","GOTS_Organic_raw",(IF($G493="Responsible","GOTS_Responsible",(IF($G493="No Attribute (Conventional)","GOTS_conventional",(IF($G493="Recycled Pre/Post-Consumer","GOTS_pre_post",(IF($G493="In-Conversion","GOTS_in_conversion",(IF($G493="Sustainably Sourced","Sustainably_sourced",(IF($G493="Recycled pre-consumer organic","GOTS_recycled_organic",""))))))))))))),IF($G493="Organic","Organic",(IF($G493="Responsible","Responsible",(IF($G493="No Attribute (Conventional)","No_Attribute_Conventional",(IF($G493="Recycled Pre/Post-Consumer","Recycled_Pre_Post_Consumer",(IF($G493="In-Conversion","In_Conversion",(IF($G493="Recycled Pre-Consumer","Recycled_Pre_Consumer",(IF($G493="Recycled Post-Consumer","Recycled_Post_Consumer",(IF($G493="Sustainably Sourced","Sustainably_sourced",(IF($G493="Recycled pre-consumer organic","GOTS_recycled_organic","")))))))))))))))))),"")</f>
        <v/>
      </c>
      <c r="AE493" t="e" cm="1">
        <f t="array" aca="1" ref="AE493" ca="1">IF($I493="",IF(INDIRECT("$F"&amp;$S493)="","",IF(LEFT(INDIRECT("$F"&amp;$S493),3)="GRS","GRS_RCS_RM",IF((LEFT(INDIRECT("$F"&amp;$S493),3))="RCS","GRS_RCS_RM",IF(INDIRECT("$F"&amp;$S493)="OCS (No Label)","OCS_Conversion_RM",IF(LEFT(INDIRECT("$F"&amp;$S493),3)="OCS","OCS_RM",IF(RIGHT(INDIRECT("$F"&amp;$S493),10)="conversion","GOTS_RM_conversion",IF((LEFT(INDIRECT("$F"&amp;$S493),4))="GOTS","GOTS_RM","Responsible_RM"))))))),"DELETERM")</f>
        <v>#VALUE!</v>
      </c>
      <c r="AF493" t="e" cm="1">
        <f t="array" aca="1" ref="AF493" ca="1">IF($S493="","",INDIRECT("$Z"&amp;$S493))</f>
        <v>#VALUE!</v>
      </c>
      <c r="AG493" t="str">
        <f t="shared" si="128"/>
        <v/>
      </c>
      <c r="AH493" t="str" cm="1">
        <f t="array" aca="1" ref="AH493" ca="1">IFERROR(INDIRECT("$ag"&amp;S493),"")</f>
        <v/>
      </c>
      <c r="AI493" t="e" cm="1">
        <f t="array" aca="1" ref="AI493" ca="1">INDIRECT("O"&amp;S493)</f>
        <v>#VALUE!</v>
      </c>
      <c r="AJ493" t="str">
        <f t="shared" si="129"/>
        <v/>
      </c>
    </row>
    <row r="494" spans="1:36" ht="16.5" customHeight="1" thickBot="1">
      <c r="A494" s="131"/>
      <c r="B494" s="138"/>
      <c r="C494" s="139"/>
      <c r="D494" s="148"/>
      <c r="E494" s="148"/>
      <c r="F494" s="139"/>
      <c r="G494" s="149"/>
      <c r="H494" s="149"/>
      <c r="I494" s="149"/>
      <c r="J494" s="149"/>
      <c r="K494" s="39"/>
      <c r="L494" s="145"/>
      <c r="M494" s="145"/>
      <c r="N494" s="62"/>
      <c r="O494" s="315"/>
      <c r="Q494" t="str">
        <f t="shared" si="124"/>
        <v/>
      </c>
      <c r="S494" t="e">
        <f t="shared" ca="1" si="133"/>
        <v>#VALUE!</v>
      </c>
      <c r="T494" t="e">
        <f t="shared" ca="1" si="130"/>
        <v>#VALUE!</v>
      </c>
      <c r="U494">
        <f t="shared" si="134"/>
        <v>420</v>
      </c>
      <c r="V494">
        <v>35.9166666666694</v>
      </c>
      <c r="W494">
        <f t="shared" si="135"/>
        <v>35</v>
      </c>
      <c r="X494" t="str" cm="1">
        <f t="array" aca="1" ref="X494" ca="1">IFERROR(INDEX('PC&amp;PD'!$A$1:$AS$19,ROW('PC&amp;PD'!$A$19),MATCH(INDIRECT(T494),'PC&amp;PD'!$A$1:$AS$1,0)),"")</f>
        <v/>
      </c>
      <c r="Y494" t="str">
        <f>IF(OR($N494="",$N494=0),"",IF($N494=$E$7,'Extracted info for SC'!$J$6,IF($N494=#REF!,'Extracted info for SC'!$J$7,IF($N494=#REF!,'Extracted info for SC'!$J$8,IF($N494=#REF!,'Extracted info for SC'!$J$9,IF($N494=#REF!,'Extracted info for SC'!$J$10,IF($N494=#REF!,'Extracted info for SC'!$J$11,IF($N494=#REF!,'Extracted info for SC'!$J$12,IF($N494=#REF!,'Extracted info for SC'!$J$13,IF($N494=#REF!,'Extracted info for SC'!$J$14,IF($N494=#REF!,'Extracted info for SC'!$J$15,IF($N494=#REF!,'Extracted info for SC'!$J$16,IF($N494=#REF!,'Extracted info for SC'!$J$17,IF($N494=#REF!,'Extracted info for SC'!$J$18,""))))))))))))))</f>
        <v/>
      </c>
      <c r="AA494" t="str">
        <f t="shared" si="125"/>
        <v/>
      </c>
      <c r="AB494" t="str">
        <f t="shared" si="126"/>
        <v/>
      </c>
      <c r="AC494" t="e">
        <f t="shared" ca="1" si="127"/>
        <v>#VALUE!</v>
      </c>
      <c r="AD494" t="str" cm="1">
        <f t="array" aca="1" ref="AD494" ca="1">IFERROR(IF((LEFT(INDIRECT("$F"&amp;$S494),4))="GOTS",IF($G494="Organic","GOTS_Organic_raw",(IF($G494="Responsible","GOTS_Responsible",(IF($G494="No Attribute (Conventional)","GOTS_conventional",(IF($G494="Recycled Pre/Post-Consumer","GOTS_pre_post",(IF($G494="In-Conversion","GOTS_in_conversion",(IF($G494="Sustainably Sourced","Sustainably_sourced",(IF($G494="Recycled pre-consumer organic","GOTS_recycled_organic",""))))))))))))),IF($G494="Organic","Organic",(IF($G494="Responsible","Responsible",(IF($G494="No Attribute (Conventional)","No_Attribute_Conventional",(IF($G494="Recycled Pre/Post-Consumer","Recycled_Pre_Post_Consumer",(IF($G494="In-Conversion","In_Conversion",(IF($G494="Recycled Pre-Consumer","Recycled_Pre_Consumer",(IF($G494="Recycled Post-Consumer","Recycled_Post_Consumer",(IF($G494="Sustainably Sourced","Sustainably_sourced",(IF($G494="Recycled pre-consumer organic","GOTS_recycled_organic","")))))))))))))))))),"")</f>
        <v/>
      </c>
      <c r="AE494" t="e" cm="1">
        <f t="array" aca="1" ref="AE494" ca="1">IF($I494="",IF(INDIRECT("$F"&amp;$S494)="","",IF(LEFT(INDIRECT("$F"&amp;$S494),3)="GRS","GRS_RCS_RM",IF((LEFT(INDIRECT("$F"&amp;$S494),3))="RCS","GRS_RCS_RM",IF(INDIRECT("$F"&amp;$S494)="OCS (No Label)","OCS_Conversion_RM",IF(LEFT(INDIRECT("$F"&amp;$S494),3)="OCS","OCS_RM",IF(RIGHT(INDIRECT("$F"&amp;$S494),10)="conversion","GOTS_RM_conversion",IF((LEFT(INDIRECT("$F"&amp;$S494),4))="GOTS","GOTS_RM","Responsible_RM"))))))),"DELETERM")</f>
        <v>#VALUE!</v>
      </c>
      <c r="AF494" t="e" cm="1">
        <f t="array" aca="1" ref="AF494" ca="1">IF($S494="","",INDIRECT("$Z"&amp;$S494))</f>
        <v>#VALUE!</v>
      </c>
      <c r="AG494" t="str">
        <f t="shared" si="128"/>
        <v/>
      </c>
      <c r="AH494" t="str" cm="1">
        <f t="array" aca="1" ref="AH494" ca="1">IFERROR(INDIRECT("$ag"&amp;S494),"")</f>
        <v/>
      </c>
      <c r="AI494" t="e" cm="1">
        <f t="array" aca="1" ref="AI494" ca="1">INDIRECT("O"&amp;S494)</f>
        <v>#VALUE!</v>
      </c>
      <c r="AJ494" t="str">
        <f t="shared" si="129"/>
        <v/>
      </c>
    </row>
    <row r="495" spans="1:36" ht="16.5" customHeight="1">
      <c r="A495" s="128" t="str">
        <f>IF(B495="","",COUNTA($B$63:$B495))</f>
        <v/>
      </c>
      <c r="B495" s="132"/>
      <c r="C495" s="133"/>
      <c r="D495" s="140"/>
      <c r="E495" s="140"/>
      <c r="F495" s="133"/>
      <c r="G495" s="141"/>
      <c r="H495" s="141"/>
      <c r="I495" s="141"/>
      <c r="J495" s="141"/>
      <c r="K495" s="37"/>
      <c r="L495" s="142" t="str">
        <f>IF(R495="","",LEFT(R495,LEN(R495)-2))</f>
        <v/>
      </c>
      <c r="M495" s="142"/>
      <c r="N495" s="60"/>
      <c r="O495" s="313"/>
      <c r="Q495" t="str">
        <f t="shared" si="124"/>
        <v/>
      </c>
      <c r="R495" t="str">
        <f t="shared" ref="R495" si="140">CONCATENATE($Q495,Q496,Q497,Q498,Q499,Q500,$Q501,$Q502,$Q503,$Q504,$Q505,$Q506)</f>
        <v/>
      </c>
      <c r="S495" t="e">
        <f t="shared" ca="1" si="133"/>
        <v>#VALUE!</v>
      </c>
      <c r="T495" t="e">
        <f t="shared" ca="1" si="130"/>
        <v>#VALUE!</v>
      </c>
      <c r="U495">
        <f t="shared" si="134"/>
        <v>432</v>
      </c>
      <c r="V495">
        <v>36.0000000000028</v>
      </c>
      <c r="W495">
        <f t="shared" si="135"/>
        <v>36</v>
      </c>
      <c r="X495" t="str" cm="1">
        <f t="array" aca="1" ref="X495" ca="1">IFERROR(INDEX('PC&amp;PD'!$A$1:$AS$19,ROW('PC&amp;PD'!$A$19),MATCH(INDIRECT(T495),'PC&amp;PD'!$A$1:$AS$1,0)),"")</f>
        <v/>
      </c>
      <c r="Y495" t="str">
        <f>IF(OR($N495="",$N495=0),"",IF($N495=$E$7,'Extracted info for SC'!$J$6,IF($N495=#REF!,'Extracted info for SC'!$J$7,IF($N495=#REF!,'Extracted info for SC'!$J$8,IF($N495=#REF!,'Extracted info for SC'!$J$9,IF($N495=#REF!,'Extracted info for SC'!$J$10,IF($N495=#REF!,'Extracted info for SC'!$J$11,IF($N495=#REF!,'Extracted info for SC'!$J$12,IF($N495=#REF!,'Extracted info for SC'!$J$13,IF($N495=#REF!,'Extracted info for SC'!$J$14,IF($N495=#REF!,'Extracted info for SC'!$J$15,IF($N495=#REF!,'Extracted info for SC'!$J$16,IF($N495=#REF!,'Extracted info for SC'!$J$17,IF($N495=#REF!,'Extracted info for SC'!$J$18,""))))))))))))))</f>
        <v/>
      </c>
      <c r="Z495" t="str">
        <f t="shared" ref="Z495" si="141">IFERROR(IF($F495="OCS 100","OCS (OCS 100)",IF($F495="OCS Blended","OCS (OCS Blended)",IF($F495="OCS (No Label)","OCS (No Label)",IF($F495="RCS 100","RCS (RCS 100)",IF($F495="RCS Blended","RCS (RCS Blended)",IF($F495="GRS","GRS (GRS)",IF($F495="GRS (No Label)", "GRS (No Label)",IF($F495="RDS","RDS (RDS)",IF($F495="RWS","RWS (RWS)",IF($F495="RAS","RAS (RAS)",IF($F495="RMS","RMS (RMS)",IF($F495="GOTS Organic","GOTS (Organic)",IF($F495="GOTS Made with organic","GOTS (Made with Organic)",IF($F495="GOTS Organic - in conversion","GOTS (Organic - In Conversion)",IF($F495="GOTS Made with organic - in conversion","GOTS (Made with Organic - In Conversion)",""))))))))))))))),"")</f>
        <v/>
      </c>
      <c r="AA495" t="str">
        <f t="shared" si="125"/>
        <v/>
      </c>
      <c r="AB495" t="str">
        <f t="shared" si="126"/>
        <v/>
      </c>
      <c r="AC495" t="e">
        <f t="shared" ca="1" si="127"/>
        <v>#VALUE!</v>
      </c>
      <c r="AD495" t="str" cm="1">
        <f t="array" aca="1" ref="AD495" ca="1">IFERROR(IF((LEFT(INDIRECT("$F"&amp;$S495),4))="GOTS",IF($G495="Organic","GOTS_Organic_raw",(IF($G495="Responsible","GOTS_Responsible",(IF($G495="No Attribute (Conventional)","GOTS_conventional",(IF($G495="Recycled Pre/Post-Consumer","GOTS_pre_post",(IF($G495="In-Conversion","GOTS_in_conversion",(IF($G495="Sustainably Sourced","Sustainably_sourced",(IF($G495="Recycled pre-consumer organic","GOTS_recycled_organic",""))))))))))))),IF($G495="Organic","Organic",(IF($G495="Responsible","Responsible",(IF($G495="No Attribute (Conventional)","No_Attribute_Conventional",(IF($G495="Recycled Pre/Post-Consumer","Recycled_Pre_Post_Consumer",(IF($G495="In-Conversion","In_Conversion",(IF($G495="Recycled Pre-Consumer","Recycled_Pre_Consumer",(IF($G495="Recycled Post-Consumer","Recycled_Post_Consumer",(IF($G495="Sustainably Sourced","Sustainably_sourced",(IF($G495="Recycled pre-consumer organic","GOTS_recycled_organic","")))))))))))))))))),"")</f>
        <v/>
      </c>
      <c r="AE495" t="e" cm="1">
        <f t="array" aca="1" ref="AE495" ca="1">IF($I495="",IF(INDIRECT("$F"&amp;$S495)="","",IF(LEFT(INDIRECT("$F"&amp;$S495),3)="GRS","GRS_RCS_RM",IF((LEFT(INDIRECT("$F"&amp;$S495),3))="RCS","GRS_RCS_RM",IF(INDIRECT("$F"&amp;$S495)="OCS (No Label)","OCS_Conversion_RM",IF(LEFT(INDIRECT("$F"&amp;$S495),3)="OCS","OCS_RM",IF(RIGHT(INDIRECT("$F"&amp;$S495),10)="conversion","GOTS_RM_conversion",IF((LEFT(INDIRECT("$F"&amp;$S495),4))="GOTS","GOTS_RM","Responsible_RM"))))))),"DELETERM")</f>
        <v>#VALUE!</v>
      </c>
      <c r="AF495" t="e" cm="1">
        <f t="array" aca="1" ref="AF495" ca="1">IF($S495="","",INDIRECT("$Z"&amp;$S495))</f>
        <v>#VALUE!</v>
      </c>
      <c r="AG495" t="str">
        <f t="shared" si="128"/>
        <v/>
      </c>
      <c r="AH495" t="str" cm="1">
        <f t="array" aca="1" ref="AH495" ca="1">IFERROR(INDIRECT("$ag"&amp;S495),"")</f>
        <v/>
      </c>
      <c r="AI495" t="e" cm="1">
        <f t="array" aca="1" ref="AI495" ca="1">INDIRECT("O"&amp;S495)</f>
        <v>#VALUE!</v>
      </c>
      <c r="AJ495" t="str">
        <f t="shared" si="129"/>
        <v/>
      </c>
    </row>
    <row r="496" spans="1:36" ht="16.5" customHeight="1">
      <c r="A496" s="129"/>
      <c r="B496" s="134"/>
      <c r="C496" s="135"/>
      <c r="D496" s="146"/>
      <c r="E496" s="146"/>
      <c r="F496" s="135"/>
      <c r="G496" s="147"/>
      <c r="H496" s="147"/>
      <c r="I496" s="147"/>
      <c r="J496" s="147"/>
      <c r="K496" s="38"/>
      <c r="L496" s="143"/>
      <c r="M496" s="143"/>
      <c r="N496" s="61"/>
      <c r="O496" s="314"/>
      <c r="Q496" t="str">
        <f t="shared" si="124"/>
        <v/>
      </c>
      <c r="S496" t="e">
        <f t="shared" ca="1" si="133"/>
        <v>#VALUE!</v>
      </c>
      <c r="T496" t="e">
        <f t="shared" ca="1" si="130"/>
        <v>#VALUE!</v>
      </c>
      <c r="U496">
        <f t="shared" si="134"/>
        <v>432</v>
      </c>
      <c r="V496">
        <v>36.0833333333361</v>
      </c>
      <c r="W496">
        <f t="shared" si="135"/>
        <v>36</v>
      </c>
      <c r="X496" t="str" cm="1">
        <f t="array" aca="1" ref="X496" ca="1">IFERROR(INDEX('PC&amp;PD'!$A$1:$AS$19,ROW('PC&amp;PD'!$A$19),MATCH(INDIRECT(T496),'PC&amp;PD'!$A$1:$AS$1,0)),"")</f>
        <v/>
      </c>
      <c r="Y496" t="str">
        <f>IF(OR($N496="",$N496=0),"",IF($N496=$E$7,'Extracted info for SC'!$J$6,IF($N496=#REF!,'Extracted info for SC'!$J$7,IF($N496=#REF!,'Extracted info for SC'!$J$8,IF($N496=#REF!,'Extracted info for SC'!$J$9,IF($N496=#REF!,'Extracted info for SC'!$J$10,IF($N496=#REF!,'Extracted info for SC'!$J$11,IF($N496=#REF!,'Extracted info for SC'!$J$12,IF($N496=#REF!,'Extracted info for SC'!$J$13,IF($N496=#REF!,'Extracted info for SC'!$J$14,IF($N496=#REF!,'Extracted info for SC'!$J$15,IF($N496=#REF!,'Extracted info for SC'!$J$16,IF($N496=#REF!,'Extracted info for SC'!$J$17,IF($N496=#REF!,'Extracted info for SC'!$J$18,""))))))))))))))</f>
        <v/>
      </c>
      <c r="AA496" t="str">
        <f t="shared" si="125"/>
        <v/>
      </c>
      <c r="AB496" t="str">
        <f t="shared" si="126"/>
        <v/>
      </c>
      <c r="AC496" t="e">
        <f t="shared" ca="1" si="127"/>
        <v>#VALUE!</v>
      </c>
      <c r="AD496" t="str" cm="1">
        <f t="array" aca="1" ref="AD496" ca="1">IFERROR(IF((LEFT(INDIRECT("$F"&amp;$S496),4))="GOTS",IF($G496="Organic","GOTS_Organic_raw",(IF($G496="Responsible","GOTS_Responsible",(IF($G496="No Attribute (Conventional)","GOTS_conventional",(IF($G496="Recycled Pre/Post-Consumer","GOTS_pre_post",(IF($G496="In-Conversion","GOTS_in_conversion",(IF($G496="Sustainably Sourced","Sustainably_sourced",(IF($G496="Recycled pre-consumer organic","GOTS_recycled_organic",""))))))))))))),IF($G496="Organic","Organic",(IF($G496="Responsible","Responsible",(IF($G496="No Attribute (Conventional)","No_Attribute_Conventional",(IF($G496="Recycled Pre/Post-Consumer","Recycled_Pre_Post_Consumer",(IF($G496="In-Conversion","In_Conversion",(IF($G496="Recycled Pre-Consumer","Recycled_Pre_Consumer",(IF($G496="Recycled Post-Consumer","Recycled_Post_Consumer",(IF($G496="Sustainably Sourced","Sustainably_sourced",(IF($G496="Recycled pre-consumer organic","GOTS_recycled_organic","")))))))))))))))))),"")</f>
        <v/>
      </c>
      <c r="AE496" t="e" cm="1">
        <f t="array" aca="1" ref="AE496" ca="1">IF($I496="",IF(INDIRECT("$F"&amp;$S496)="","",IF(LEFT(INDIRECT("$F"&amp;$S496),3)="GRS","GRS_RCS_RM",IF((LEFT(INDIRECT("$F"&amp;$S496),3))="RCS","GRS_RCS_RM",IF(INDIRECT("$F"&amp;$S496)="OCS (No Label)","OCS_Conversion_RM",IF(LEFT(INDIRECT("$F"&amp;$S496),3)="OCS","OCS_RM",IF(RIGHT(INDIRECT("$F"&amp;$S496),10)="conversion","GOTS_RM_conversion",IF((LEFT(INDIRECT("$F"&amp;$S496),4))="GOTS","GOTS_RM","Responsible_RM"))))))),"DELETERM")</f>
        <v>#VALUE!</v>
      </c>
      <c r="AF496" t="e" cm="1">
        <f t="array" aca="1" ref="AF496" ca="1">IF($S496="","",INDIRECT("$Z"&amp;$S496))</f>
        <v>#VALUE!</v>
      </c>
      <c r="AG496" t="str">
        <f t="shared" si="128"/>
        <v/>
      </c>
      <c r="AH496" t="str" cm="1">
        <f t="array" aca="1" ref="AH496" ca="1">IFERROR(INDIRECT("$ag"&amp;S496),"")</f>
        <v/>
      </c>
      <c r="AI496" t="e" cm="1">
        <f t="array" aca="1" ref="AI496" ca="1">INDIRECT("O"&amp;S496)</f>
        <v>#VALUE!</v>
      </c>
      <c r="AJ496" t="str">
        <f t="shared" si="129"/>
        <v/>
      </c>
    </row>
    <row r="497" spans="1:36" ht="16.5" customHeight="1">
      <c r="A497" s="129"/>
      <c r="B497" s="134"/>
      <c r="C497" s="135"/>
      <c r="D497" s="146"/>
      <c r="E497" s="146"/>
      <c r="F497" s="135"/>
      <c r="G497" s="147"/>
      <c r="H497" s="147"/>
      <c r="I497" s="147"/>
      <c r="J497" s="147"/>
      <c r="K497" s="38"/>
      <c r="L497" s="143"/>
      <c r="M497" s="143"/>
      <c r="N497" s="61"/>
      <c r="O497" s="314"/>
      <c r="Q497" t="str">
        <f t="shared" si="124"/>
        <v/>
      </c>
      <c r="S497" t="e">
        <f t="shared" ca="1" si="133"/>
        <v>#VALUE!</v>
      </c>
      <c r="T497" t="e">
        <f t="shared" ca="1" si="130"/>
        <v>#VALUE!</v>
      </c>
      <c r="U497">
        <f t="shared" si="134"/>
        <v>432</v>
      </c>
      <c r="V497">
        <v>36.1666666666694</v>
      </c>
      <c r="W497">
        <f t="shared" si="135"/>
        <v>36</v>
      </c>
      <c r="X497" t="str" cm="1">
        <f t="array" aca="1" ref="X497" ca="1">IFERROR(INDEX('PC&amp;PD'!$A$1:$AS$19,ROW('PC&amp;PD'!$A$19),MATCH(INDIRECT(T497),'PC&amp;PD'!$A$1:$AS$1,0)),"")</f>
        <v/>
      </c>
      <c r="Y497" t="str">
        <f>IF(OR($N497="",$N497=0),"",IF($N497=$E$7,'Extracted info for SC'!$J$6,IF($N497=#REF!,'Extracted info for SC'!$J$7,IF($N497=#REF!,'Extracted info for SC'!$J$8,IF($N497=#REF!,'Extracted info for SC'!$J$9,IF($N497=#REF!,'Extracted info for SC'!$J$10,IF($N497=#REF!,'Extracted info for SC'!$J$11,IF($N497=#REF!,'Extracted info for SC'!$J$12,IF($N497=#REF!,'Extracted info for SC'!$J$13,IF($N497=#REF!,'Extracted info for SC'!$J$14,IF($N497=#REF!,'Extracted info for SC'!$J$15,IF($N497=#REF!,'Extracted info for SC'!$J$16,IF($N497=#REF!,'Extracted info for SC'!$J$17,IF($N497=#REF!,'Extracted info for SC'!$J$18,""))))))))))))))</f>
        <v/>
      </c>
      <c r="AA497" t="str">
        <f t="shared" si="125"/>
        <v/>
      </c>
      <c r="AB497" t="str">
        <f t="shared" si="126"/>
        <v/>
      </c>
      <c r="AC497" t="e">
        <f t="shared" ca="1" si="127"/>
        <v>#VALUE!</v>
      </c>
      <c r="AD497" t="str" cm="1">
        <f t="array" aca="1" ref="AD497" ca="1">IFERROR(IF((LEFT(INDIRECT("$F"&amp;$S497),4))="GOTS",IF($G497="Organic","GOTS_Organic_raw",(IF($G497="Responsible","GOTS_Responsible",(IF($G497="No Attribute (Conventional)","GOTS_conventional",(IF($G497="Recycled Pre/Post-Consumer","GOTS_pre_post",(IF($G497="In-Conversion","GOTS_in_conversion",(IF($G497="Sustainably Sourced","Sustainably_sourced",(IF($G497="Recycled pre-consumer organic","GOTS_recycled_organic",""))))))))))))),IF($G497="Organic","Organic",(IF($G497="Responsible","Responsible",(IF($G497="No Attribute (Conventional)","No_Attribute_Conventional",(IF($G497="Recycled Pre/Post-Consumer","Recycled_Pre_Post_Consumer",(IF($G497="In-Conversion","In_Conversion",(IF($G497="Recycled Pre-Consumer","Recycled_Pre_Consumer",(IF($G497="Recycled Post-Consumer","Recycled_Post_Consumer",(IF($G497="Sustainably Sourced","Sustainably_sourced",(IF($G497="Recycled pre-consumer organic","GOTS_recycled_organic","")))))))))))))))))),"")</f>
        <v/>
      </c>
      <c r="AE497" t="e" cm="1">
        <f t="array" aca="1" ref="AE497" ca="1">IF($I497="",IF(INDIRECT("$F"&amp;$S497)="","",IF(LEFT(INDIRECT("$F"&amp;$S497),3)="GRS","GRS_RCS_RM",IF((LEFT(INDIRECT("$F"&amp;$S497),3))="RCS","GRS_RCS_RM",IF(INDIRECT("$F"&amp;$S497)="OCS (No Label)","OCS_Conversion_RM",IF(LEFT(INDIRECT("$F"&amp;$S497),3)="OCS","OCS_RM",IF(RIGHT(INDIRECT("$F"&amp;$S497),10)="conversion","GOTS_RM_conversion",IF((LEFT(INDIRECT("$F"&amp;$S497),4))="GOTS","GOTS_RM","Responsible_RM"))))))),"DELETERM")</f>
        <v>#VALUE!</v>
      </c>
      <c r="AF497" t="e" cm="1">
        <f t="array" aca="1" ref="AF497" ca="1">IF($S497="","",INDIRECT("$Z"&amp;$S497))</f>
        <v>#VALUE!</v>
      </c>
      <c r="AG497" t="str">
        <f t="shared" si="128"/>
        <v/>
      </c>
      <c r="AH497" t="str" cm="1">
        <f t="array" aca="1" ref="AH497" ca="1">IFERROR(INDIRECT("$ag"&amp;S497),"")</f>
        <v/>
      </c>
      <c r="AI497" t="e" cm="1">
        <f t="array" aca="1" ref="AI497" ca="1">INDIRECT("O"&amp;S497)</f>
        <v>#VALUE!</v>
      </c>
      <c r="AJ497" t="str">
        <f t="shared" si="129"/>
        <v/>
      </c>
    </row>
    <row r="498" spans="1:36" ht="16.5" customHeight="1">
      <c r="A498" s="129"/>
      <c r="B498" s="134"/>
      <c r="C498" s="135"/>
      <c r="D498" s="146"/>
      <c r="E498" s="146"/>
      <c r="F498" s="135"/>
      <c r="G498" s="147"/>
      <c r="H498" s="147"/>
      <c r="I498" s="147"/>
      <c r="J498" s="147"/>
      <c r="K498" s="38"/>
      <c r="L498" s="143"/>
      <c r="M498" s="143"/>
      <c r="N498" s="61"/>
      <c r="O498" s="314"/>
      <c r="Q498" t="str">
        <f t="shared" si="124"/>
        <v/>
      </c>
      <c r="S498" t="e">
        <f t="shared" ca="1" si="133"/>
        <v>#VALUE!</v>
      </c>
      <c r="T498" t="e">
        <f t="shared" ca="1" si="130"/>
        <v>#VALUE!</v>
      </c>
      <c r="U498">
        <f t="shared" si="134"/>
        <v>432</v>
      </c>
      <c r="V498">
        <v>36.2500000000028</v>
      </c>
      <c r="W498">
        <f t="shared" si="135"/>
        <v>36</v>
      </c>
      <c r="X498" t="str" cm="1">
        <f t="array" aca="1" ref="X498" ca="1">IFERROR(INDEX('PC&amp;PD'!$A$1:$AS$19,ROW('PC&amp;PD'!$A$19),MATCH(INDIRECT(T498),'PC&amp;PD'!$A$1:$AS$1,0)),"")</f>
        <v/>
      </c>
      <c r="Y498" t="str">
        <f>IF(OR($N498="",$N498=0),"",IF($N498=$E$7,'Extracted info for SC'!$J$6,IF($N498=#REF!,'Extracted info for SC'!$J$7,IF($N498=#REF!,'Extracted info for SC'!$J$8,IF($N498=#REF!,'Extracted info for SC'!$J$9,IF($N498=#REF!,'Extracted info for SC'!$J$10,IF($N498=#REF!,'Extracted info for SC'!$J$11,IF($N498=#REF!,'Extracted info for SC'!$J$12,IF($N498=#REF!,'Extracted info for SC'!$J$13,IF($N498=#REF!,'Extracted info for SC'!$J$14,IF($N498=#REF!,'Extracted info for SC'!$J$15,IF($N498=#REF!,'Extracted info for SC'!$J$16,IF($N498=#REF!,'Extracted info for SC'!$J$17,IF($N498=#REF!,'Extracted info for SC'!$J$18,""))))))))))))))</f>
        <v/>
      </c>
      <c r="AA498" t="str">
        <f t="shared" si="125"/>
        <v/>
      </c>
      <c r="AB498" t="str">
        <f t="shared" si="126"/>
        <v/>
      </c>
      <c r="AC498" t="e">
        <f t="shared" ca="1" si="127"/>
        <v>#VALUE!</v>
      </c>
      <c r="AD498" t="str" cm="1">
        <f t="array" aca="1" ref="AD498" ca="1">IFERROR(IF((LEFT(INDIRECT("$F"&amp;$S498),4))="GOTS",IF($G498="Organic","GOTS_Organic_raw",(IF($G498="Responsible","GOTS_Responsible",(IF($G498="No Attribute (Conventional)","GOTS_conventional",(IF($G498="Recycled Pre/Post-Consumer","GOTS_pre_post",(IF($G498="In-Conversion","GOTS_in_conversion",(IF($G498="Sustainably Sourced","Sustainably_sourced",(IF($G498="Recycled pre-consumer organic","GOTS_recycled_organic",""))))))))))))),IF($G498="Organic","Organic",(IF($G498="Responsible","Responsible",(IF($G498="No Attribute (Conventional)","No_Attribute_Conventional",(IF($G498="Recycled Pre/Post-Consumer","Recycled_Pre_Post_Consumer",(IF($G498="In-Conversion","In_Conversion",(IF($G498="Recycled Pre-Consumer","Recycled_Pre_Consumer",(IF($G498="Recycled Post-Consumer","Recycled_Post_Consumer",(IF($G498="Sustainably Sourced","Sustainably_sourced",(IF($G498="Recycled pre-consumer organic","GOTS_recycled_organic","")))))))))))))))))),"")</f>
        <v/>
      </c>
      <c r="AE498" t="e" cm="1">
        <f t="array" aca="1" ref="AE498" ca="1">IF($I498="",IF(INDIRECT("$F"&amp;$S498)="","",IF(LEFT(INDIRECT("$F"&amp;$S498),3)="GRS","GRS_RCS_RM",IF((LEFT(INDIRECT("$F"&amp;$S498),3))="RCS","GRS_RCS_RM",IF(INDIRECT("$F"&amp;$S498)="OCS (No Label)","OCS_Conversion_RM",IF(LEFT(INDIRECT("$F"&amp;$S498),3)="OCS","OCS_RM",IF(RIGHT(INDIRECT("$F"&amp;$S498),10)="conversion","GOTS_RM_conversion",IF((LEFT(INDIRECT("$F"&amp;$S498),4))="GOTS","GOTS_RM","Responsible_RM"))))))),"DELETERM")</f>
        <v>#VALUE!</v>
      </c>
      <c r="AF498" t="e" cm="1">
        <f t="array" aca="1" ref="AF498" ca="1">IF($S498="","",INDIRECT("$Z"&amp;$S498))</f>
        <v>#VALUE!</v>
      </c>
      <c r="AG498" t="str">
        <f t="shared" si="128"/>
        <v/>
      </c>
      <c r="AH498" t="str" cm="1">
        <f t="array" aca="1" ref="AH498" ca="1">IFERROR(INDIRECT("$ag"&amp;S498),"")</f>
        <v/>
      </c>
      <c r="AI498" t="e" cm="1">
        <f t="array" aca="1" ref="AI498" ca="1">INDIRECT("O"&amp;S498)</f>
        <v>#VALUE!</v>
      </c>
      <c r="AJ498" t="str">
        <f t="shared" si="129"/>
        <v/>
      </c>
    </row>
    <row r="499" spans="1:36" ht="16.5" customHeight="1">
      <c r="A499" s="129"/>
      <c r="B499" s="134"/>
      <c r="C499" s="135"/>
      <c r="D499" s="146"/>
      <c r="E499" s="146"/>
      <c r="F499" s="135"/>
      <c r="G499" s="147"/>
      <c r="H499" s="147"/>
      <c r="I499" s="147"/>
      <c r="J499" s="147"/>
      <c r="K499" s="38"/>
      <c r="L499" s="143"/>
      <c r="M499" s="143"/>
      <c r="N499" s="61"/>
      <c r="O499" s="314"/>
      <c r="Q499" t="str">
        <f t="shared" si="124"/>
        <v/>
      </c>
      <c r="S499" t="e">
        <f t="shared" ca="1" si="133"/>
        <v>#VALUE!</v>
      </c>
      <c r="T499" t="e">
        <f t="shared" ca="1" si="130"/>
        <v>#VALUE!</v>
      </c>
      <c r="U499">
        <f t="shared" si="134"/>
        <v>432</v>
      </c>
      <c r="V499">
        <v>36.3333333333361</v>
      </c>
      <c r="W499">
        <f t="shared" si="135"/>
        <v>36</v>
      </c>
      <c r="X499" t="str" cm="1">
        <f t="array" aca="1" ref="X499" ca="1">IFERROR(INDEX('PC&amp;PD'!$A$1:$AS$19,ROW('PC&amp;PD'!$A$19),MATCH(INDIRECT(T499),'PC&amp;PD'!$A$1:$AS$1,0)),"")</f>
        <v/>
      </c>
      <c r="Y499" t="str">
        <f>IF(OR($N499="",$N499=0),"",IF($N499=$E$7,'Extracted info for SC'!$J$6,IF($N499=#REF!,'Extracted info for SC'!$J$7,IF($N499=#REF!,'Extracted info for SC'!$J$8,IF($N499=#REF!,'Extracted info for SC'!$J$9,IF($N499=#REF!,'Extracted info for SC'!$J$10,IF($N499=#REF!,'Extracted info for SC'!$J$11,IF($N499=#REF!,'Extracted info for SC'!$J$12,IF($N499=#REF!,'Extracted info for SC'!$J$13,IF($N499=#REF!,'Extracted info for SC'!$J$14,IF($N499=#REF!,'Extracted info for SC'!$J$15,IF($N499=#REF!,'Extracted info for SC'!$J$16,IF($N499=#REF!,'Extracted info for SC'!$J$17,IF($N499=#REF!,'Extracted info for SC'!$J$18,""))))))))))))))</f>
        <v/>
      </c>
      <c r="AA499" t="str">
        <f t="shared" si="125"/>
        <v/>
      </c>
      <c r="AB499" t="str">
        <f t="shared" si="126"/>
        <v/>
      </c>
      <c r="AC499" t="e">
        <f t="shared" ca="1" si="127"/>
        <v>#VALUE!</v>
      </c>
      <c r="AD499" t="str" cm="1">
        <f t="array" aca="1" ref="AD499" ca="1">IFERROR(IF((LEFT(INDIRECT("$F"&amp;$S499),4))="GOTS",IF($G499="Organic","GOTS_Organic_raw",(IF($G499="Responsible","GOTS_Responsible",(IF($G499="No Attribute (Conventional)","GOTS_conventional",(IF($G499="Recycled Pre/Post-Consumer","GOTS_pre_post",(IF($G499="In-Conversion","GOTS_in_conversion",(IF($G499="Sustainably Sourced","Sustainably_sourced",(IF($G499="Recycled pre-consumer organic","GOTS_recycled_organic",""))))))))))))),IF($G499="Organic","Organic",(IF($G499="Responsible","Responsible",(IF($G499="No Attribute (Conventional)","No_Attribute_Conventional",(IF($G499="Recycled Pre/Post-Consumer","Recycled_Pre_Post_Consumer",(IF($G499="In-Conversion","In_Conversion",(IF($G499="Recycled Pre-Consumer","Recycled_Pre_Consumer",(IF($G499="Recycled Post-Consumer","Recycled_Post_Consumer",(IF($G499="Sustainably Sourced","Sustainably_sourced",(IF($G499="Recycled pre-consumer organic","GOTS_recycled_organic","")))))))))))))))))),"")</f>
        <v/>
      </c>
      <c r="AE499" t="e" cm="1">
        <f t="array" aca="1" ref="AE499" ca="1">IF($I499="",IF(INDIRECT("$F"&amp;$S499)="","",IF(LEFT(INDIRECT("$F"&amp;$S499),3)="GRS","GRS_RCS_RM",IF((LEFT(INDIRECT("$F"&amp;$S499),3))="RCS","GRS_RCS_RM",IF(INDIRECT("$F"&amp;$S499)="OCS (No Label)","OCS_Conversion_RM",IF(LEFT(INDIRECT("$F"&amp;$S499),3)="OCS","OCS_RM",IF(RIGHT(INDIRECT("$F"&amp;$S499),10)="conversion","GOTS_RM_conversion",IF((LEFT(INDIRECT("$F"&amp;$S499),4))="GOTS","GOTS_RM","Responsible_RM"))))))),"DELETERM")</f>
        <v>#VALUE!</v>
      </c>
      <c r="AF499" t="e" cm="1">
        <f t="array" aca="1" ref="AF499" ca="1">IF($S499="","",INDIRECT("$Z"&amp;$S499))</f>
        <v>#VALUE!</v>
      </c>
      <c r="AG499" t="str">
        <f t="shared" si="128"/>
        <v/>
      </c>
      <c r="AH499" t="str" cm="1">
        <f t="array" aca="1" ref="AH499" ca="1">IFERROR(INDIRECT("$ag"&amp;S499),"")</f>
        <v/>
      </c>
      <c r="AI499" t="e" cm="1">
        <f t="array" aca="1" ref="AI499" ca="1">INDIRECT("O"&amp;S499)</f>
        <v>#VALUE!</v>
      </c>
      <c r="AJ499" t="str">
        <f t="shared" si="129"/>
        <v/>
      </c>
    </row>
    <row r="500" spans="1:36" ht="16.5" customHeight="1">
      <c r="A500" s="129"/>
      <c r="B500" s="134"/>
      <c r="C500" s="135"/>
      <c r="D500" s="146"/>
      <c r="E500" s="146"/>
      <c r="F500" s="135"/>
      <c r="G500" s="147"/>
      <c r="H500" s="147"/>
      <c r="I500" s="147"/>
      <c r="J500" s="147"/>
      <c r="K500" s="38"/>
      <c r="L500" s="143"/>
      <c r="M500" s="143"/>
      <c r="N500" s="61"/>
      <c r="O500" s="314"/>
      <c r="Q500" t="str">
        <f t="shared" si="124"/>
        <v/>
      </c>
      <c r="S500" t="e">
        <f t="shared" ca="1" si="133"/>
        <v>#VALUE!</v>
      </c>
      <c r="T500" t="e">
        <f t="shared" ca="1" si="130"/>
        <v>#VALUE!</v>
      </c>
      <c r="U500">
        <f t="shared" si="134"/>
        <v>432</v>
      </c>
      <c r="V500">
        <v>36.416666666669499</v>
      </c>
      <c r="W500">
        <f t="shared" si="135"/>
        <v>36</v>
      </c>
      <c r="X500" t="str" cm="1">
        <f t="array" aca="1" ref="X500" ca="1">IFERROR(INDEX('PC&amp;PD'!$A$1:$AS$19,ROW('PC&amp;PD'!$A$19),MATCH(INDIRECT(T500),'PC&amp;PD'!$A$1:$AS$1,0)),"")</f>
        <v/>
      </c>
      <c r="Y500" t="str">
        <f>IF(OR($N500="",$N500=0),"",IF($N500=$E$7,'Extracted info for SC'!$J$6,IF($N500=#REF!,'Extracted info for SC'!$J$7,IF($N500=#REF!,'Extracted info for SC'!$J$8,IF($N500=#REF!,'Extracted info for SC'!$J$9,IF($N500=#REF!,'Extracted info for SC'!$J$10,IF($N500=#REF!,'Extracted info for SC'!$J$11,IF($N500=#REF!,'Extracted info for SC'!$J$12,IF($N500=#REF!,'Extracted info for SC'!$J$13,IF($N500=#REF!,'Extracted info for SC'!$J$14,IF($N500=#REF!,'Extracted info for SC'!$J$15,IF($N500=#REF!,'Extracted info for SC'!$J$16,IF($N500=#REF!,'Extracted info for SC'!$J$17,IF($N500=#REF!,'Extracted info for SC'!$J$18,""))))))))))))))</f>
        <v/>
      </c>
      <c r="AA500" t="str">
        <f t="shared" si="125"/>
        <v/>
      </c>
      <c r="AB500" t="str">
        <f t="shared" si="126"/>
        <v/>
      </c>
      <c r="AC500" t="e">
        <f t="shared" ca="1" si="127"/>
        <v>#VALUE!</v>
      </c>
      <c r="AD500" t="str" cm="1">
        <f t="array" aca="1" ref="AD500" ca="1">IFERROR(IF((LEFT(INDIRECT("$F"&amp;$S500),4))="GOTS",IF($G500="Organic","GOTS_Organic_raw",(IF($G500="Responsible","GOTS_Responsible",(IF($G500="No Attribute (Conventional)","GOTS_conventional",(IF($G500="Recycled Pre/Post-Consumer","GOTS_pre_post",(IF($G500="In-Conversion","GOTS_in_conversion",(IF($G500="Sustainably Sourced","Sustainably_sourced",(IF($G500="Recycled pre-consumer organic","GOTS_recycled_organic",""))))))))))))),IF($G500="Organic","Organic",(IF($G500="Responsible","Responsible",(IF($G500="No Attribute (Conventional)","No_Attribute_Conventional",(IF($G500="Recycled Pre/Post-Consumer","Recycled_Pre_Post_Consumer",(IF($G500="In-Conversion","In_Conversion",(IF($G500="Recycled Pre-Consumer","Recycled_Pre_Consumer",(IF($G500="Recycled Post-Consumer","Recycled_Post_Consumer",(IF($G500="Sustainably Sourced","Sustainably_sourced",(IF($G500="Recycled pre-consumer organic","GOTS_recycled_organic","")))))))))))))))))),"")</f>
        <v/>
      </c>
      <c r="AE500" t="e" cm="1">
        <f t="array" aca="1" ref="AE500" ca="1">IF($I500="",IF(INDIRECT("$F"&amp;$S500)="","",IF(LEFT(INDIRECT("$F"&amp;$S500),3)="GRS","GRS_RCS_RM",IF((LEFT(INDIRECT("$F"&amp;$S500),3))="RCS","GRS_RCS_RM",IF(INDIRECT("$F"&amp;$S500)="OCS (No Label)","OCS_Conversion_RM",IF(LEFT(INDIRECT("$F"&amp;$S500),3)="OCS","OCS_RM",IF(RIGHT(INDIRECT("$F"&amp;$S500),10)="conversion","GOTS_RM_conversion",IF((LEFT(INDIRECT("$F"&amp;$S500),4))="GOTS","GOTS_RM","Responsible_RM"))))))),"DELETERM")</f>
        <v>#VALUE!</v>
      </c>
      <c r="AF500" t="e" cm="1">
        <f t="array" aca="1" ref="AF500" ca="1">IF($S500="","",INDIRECT("$Z"&amp;$S500))</f>
        <v>#VALUE!</v>
      </c>
      <c r="AG500" t="str">
        <f t="shared" si="128"/>
        <v/>
      </c>
      <c r="AH500" t="str" cm="1">
        <f t="array" aca="1" ref="AH500" ca="1">IFERROR(INDIRECT("$ag"&amp;S500),"")</f>
        <v/>
      </c>
      <c r="AI500" t="e" cm="1">
        <f t="array" aca="1" ref="AI500" ca="1">INDIRECT("O"&amp;S500)</f>
        <v>#VALUE!</v>
      </c>
      <c r="AJ500" t="str">
        <f t="shared" si="129"/>
        <v/>
      </c>
    </row>
    <row r="501" spans="1:36" ht="16.5" customHeight="1">
      <c r="A501" s="130"/>
      <c r="B501" s="136"/>
      <c r="C501" s="137"/>
      <c r="D501" s="146"/>
      <c r="E501" s="146"/>
      <c r="F501" s="137"/>
      <c r="G501" s="147"/>
      <c r="H501" s="147"/>
      <c r="I501" s="147"/>
      <c r="J501" s="147"/>
      <c r="K501" s="38"/>
      <c r="L501" s="144"/>
      <c r="M501" s="144"/>
      <c r="N501" s="61"/>
      <c r="O501" s="314"/>
      <c r="Q501" t="str">
        <f t="shared" si="124"/>
        <v/>
      </c>
      <c r="S501" t="e">
        <f t="shared" ca="1" si="133"/>
        <v>#VALUE!</v>
      </c>
      <c r="T501" t="e">
        <f t="shared" ca="1" si="130"/>
        <v>#VALUE!</v>
      </c>
      <c r="U501">
        <f t="shared" si="134"/>
        <v>432</v>
      </c>
      <c r="V501">
        <v>36.5000000000028</v>
      </c>
      <c r="W501">
        <f t="shared" si="135"/>
        <v>36</v>
      </c>
      <c r="X501" t="str" cm="1">
        <f t="array" aca="1" ref="X501" ca="1">IFERROR(INDEX('PC&amp;PD'!$A$1:$AS$19,ROW('PC&amp;PD'!$A$19),MATCH(INDIRECT(T501),'PC&amp;PD'!$A$1:$AS$1,0)),"")</f>
        <v/>
      </c>
      <c r="Y501" t="str">
        <f>IF(OR($N501="",$N501=0),"",IF($N501=$E$7,'Extracted info for SC'!$J$6,IF($N501=#REF!,'Extracted info for SC'!$J$7,IF($N501=#REF!,'Extracted info for SC'!$J$8,IF($N501=#REF!,'Extracted info for SC'!$J$9,IF($N501=#REF!,'Extracted info for SC'!$J$10,IF($N501=#REF!,'Extracted info for SC'!$J$11,IF($N501=#REF!,'Extracted info for SC'!$J$12,IF($N501=#REF!,'Extracted info for SC'!$J$13,IF($N501=#REF!,'Extracted info for SC'!$J$14,IF($N501=#REF!,'Extracted info for SC'!$J$15,IF($N501=#REF!,'Extracted info for SC'!$J$16,IF($N501=#REF!,'Extracted info for SC'!$J$17,IF($N501=#REF!,'Extracted info for SC'!$J$18,""))))))))))))))</f>
        <v/>
      </c>
      <c r="AA501" t="str">
        <f t="shared" si="125"/>
        <v/>
      </c>
      <c r="AB501" t="str">
        <f t="shared" si="126"/>
        <v/>
      </c>
      <c r="AC501" t="e">
        <f t="shared" ca="1" si="127"/>
        <v>#VALUE!</v>
      </c>
      <c r="AD501" t="str" cm="1">
        <f t="array" aca="1" ref="AD501" ca="1">IFERROR(IF((LEFT(INDIRECT("$F"&amp;$S501),4))="GOTS",IF($G501="Organic","GOTS_Organic_raw",(IF($G501="Responsible","GOTS_Responsible",(IF($G501="No Attribute (Conventional)","GOTS_conventional",(IF($G501="Recycled Pre/Post-Consumer","GOTS_pre_post",(IF($G501="In-Conversion","GOTS_in_conversion",(IF($G501="Sustainably Sourced","Sustainably_sourced",(IF($G501="Recycled pre-consumer organic","GOTS_recycled_organic",""))))))))))))),IF($G501="Organic","Organic",(IF($G501="Responsible","Responsible",(IF($G501="No Attribute (Conventional)","No_Attribute_Conventional",(IF($G501="Recycled Pre/Post-Consumer","Recycled_Pre_Post_Consumer",(IF($G501="In-Conversion","In_Conversion",(IF($G501="Recycled Pre-Consumer","Recycled_Pre_Consumer",(IF($G501="Recycled Post-Consumer","Recycled_Post_Consumer",(IF($G501="Sustainably Sourced","Sustainably_sourced",(IF($G501="Recycled pre-consumer organic","GOTS_recycled_organic","")))))))))))))))))),"")</f>
        <v/>
      </c>
      <c r="AE501" t="e" cm="1">
        <f t="array" aca="1" ref="AE501" ca="1">IF($I501="",IF(INDIRECT("$F"&amp;$S501)="","",IF(LEFT(INDIRECT("$F"&amp;$S501),3)="GRS","GRS_RCS_RM",IF((LEFT(INDIRECT("$F"&amp;$S501),3))="RCS","GRS_RCS_RM",IF(INDIRECT("$F"&amp;$S501)="OCS (No Label)","OCS_Conversion_RM",IF(LEFT(INDIRECT("$F"&amp;$S501),3)="OCS","OCS_RM",IF(RIGHT(INDIRECT("$F"&amp;$S501),10)="conversion","GOTS_RM_conversion",IF((LEFT(INDIRECT("$F"&amp;$S501),4))="GOTS","GOTS_RM","Responsible_RM"))))))),"DELETERM")</f>
        <v>#VALUE!</v>
      </c>
      <c r="AF501" t="e" cm="1">
        <f t="array" aca="1" ref="AF501" ca="1">IF($S501="","",INDIRECT("$Z"&amp;$S501))</f>
        <v>#VALUE!</v>
      </c>
      <c r="AG501" t="str">
        <f t="shared" si="128"/>
        <v/>
      </c>
      <c r="AH501" t="str" cm="1">
        <f t="array" aca="1" ref="AH501" ca="1">IFERROR(INDIRECT("$ag"&amp;S501),"")</f>
        <v/>
      </c>
      <c r="AI501" t="e" cm="1">
        <f t="array" aca="1" ref="AI501" ca="1">INDIRECT("O"&amp;S501)</f>
        <v>#VALUE!</v>
      </c>
      <c r="AJ501" t="str">
        <f t="shared" si="129"/>
        <v/>
      </c>
    </row>
    <row r="502" spans="1:36" ht="16.5" customHeight="1">
      <c r="A502" s="130"/>
      <c r="B502" s="136"/>
      <c r="C502" s="137"/>
      <c r="D502" s="146"/>
      <c r="E502" s="146"/>
      <c r="F502" s="137"/>
      <c r="G502" s="147"/>
      <c r="H502" s="147"/>
      <c r="I502" s="147"/>
      <c r="J502" s="147"/>
      <c r="K502" s="38"/>
      <c r="L502" s="144"/>
      <c r="M502" s="144"/>
      <c r="N502" s="61"/>
      <c r="O502" s="314"/>
      <c r="Q502" t="str">
        <f t="shared" si="124"/>
        <v/>
      </c>
      <c r="S502" t="e">
        <f t="shared" ca="1" si="133"/>
        <v>#VALUE!</v>
      </c>
      <c r="T502" t="e">
        <f t="shared" ca="1" si="130"/>
        <v>#VALUE!</v>
      </c>
      <c r="U502">
        <f t="shared" si="134"/>
        <v>432</v>
      </c>
      <c r="V502">
        <v>36.5833333333361</v>
      </c>
      <c r="W502">
        <f t="shared" si="135"/>
        <v>36</v>
      </c>
      <c r="X502" t="str" cm="1">
        <f t="array" aca="1" ref="X502" ca="1">IFERROR(INDEX('PC&amp;PD'!$A$1:$AS$19,ROW('PC&amp;PD'!$A$19),MATCH(INDIRECT(T502),'PC&amp;PD'!$A$1:$AS$1,0)),"")</f>
        <v/>
      </c>
      <c r="Y502" t="str">
        <f>IF(OR($N502="",$N502=0),"",IF($N502=$E$7,'Extracted info for SC'!$J$6,IF($N502=#REF!,'Extracted info for SC'!$J$7,IF($N502=#REF!,'Extracted info for SC'!$J$8,IF($N502=#REF!,'Extracted info for SC'!$J$9,IF($N502=#REF!,'Extracted info for SC'!$J$10,IF($N502=#REF!,'Extracted info for SC'!$J$11,IF($N502=#REF!,'Extracted info for SC'!$J$12,IF($N502=#REF!,'Extracted info for SC'!$J$13,IF($N502=#REF!,'Extracted info for SC'!$J$14,IF($N502=#REF!,'Extracted info for SC'!$J$15,IF($N502=#REF!,'Extracted info for SC'!$J$16,IF($N502=#REF!,'Extracted info for SC'!$J$17,IF($N502=#REF!,'Extracted info for SC'!$J$18,""))))))))))))))</f>
        <v/>
      </c>
      <c r="AA502" t="str">
        <f t="shared" si="125"/>
        <v/>
      </c>
      <c r="AB502" t="str">
        <f t="shared" si="126"/>
        <v/>
      </c>
      <c r="AC502" t="e">
        <f t="shared" ca="1" si="127"/>
        <v>#VALUE!</v>
      </c>
      <c r="AD502" t="str" cm="1">
        <f t="array" aca="1" ref="AD502" ca="1">IFERROR(IF((LEFT(INDIRECT("$F"&amp;$S502),4))="GOTS",IF($G502="Organic","GOTS_Organic_raw",(IF($G502="Responsible","GOTS_Responsible",(IF($G502="No Attribute (Conventional)","GOTS_conventional",(IF($G502="Recycled Pre/Post-Consumer","GOTS_pre_post",(IF($G502="In-Conversion","GOTS_in_conversion",(IF($G502="Sustainably Sourced","Sustainably_sourced",(IF($G502="Recycled pre-consumer organic","GOTS_recycled_organic",""))))))))))))),IF($G502="Organic","Organic",(IF($G502="Responsible","Responsible",(IF($G502="No Attribute (Conventional)","No_Attribute_Conventional",(IF($G502="Recycled Pre/Post-Consumer","Recycled_Pre_Post_Consumer",(IF($G502="In-Conversion","In_Conversion",(IF($G502="Recycled Pre-Consumer","Recycled_Pre_Consumer",(IF($G502="Recycled Post-Consumer","Recycled_Post_Consumer",(IF($G502="Sustainably Sourced","Sustainably_sourced",(IF($G502="Recycled pre-consumer organic","GOTS_recycled_organic","")))))))))))))))))),"")</f>
        <v/>
      </c>
      <c r="AE502" t="e" cm="1">
        <f t="array" aca="1" ref="AE502" ca="1">IF($I502="",IF(INDIRECT("$F"&amp;$S502)="","",IF(LEFT(INDIRECT("$F"&amp;$S502),3)="GRS","GRS_RCS_RM",IF((LEFT(INDIRECT("$F"&amp;$S502),3))="RCS","GRS_RCS_RM",IF(INDIRECT("$F"&amp;$S502)="OCS (No Label)","OCS_Conversion_RM",IF(LEFT(INDIRECT("$F"&amp;$S502),3)="OCS","OCS_RM",IF(RIGHT(INDIRECT("$F"&amp;$S502),10)="conversion","GOTS_RM_conversion",IF((LEFT(INDIRECT("$F"&amp;$S502),4))="GOTS","GOTS_RM","Responsible_RM"))))))),"DELETERM")</f>
        <v>#VALUE!</v>
      </c>
      <c r="AF502" t="e" cm="1">
        <f t="array" aca="1" ref="AF502" ca="1">IF($S502="","",INDIRECT("$Z"&amp;$S502))</f>
        <v>#VALUE!</v>
      </c>
      <c r="AG502" t="str">
        <f t="shared" si="128"/>
        <v/>
      </c>
      <c r="AH502" t="str" cm="1">
        <f t="array" aca="1" ref="AH502" ca="1">IFERROR(INDIRECT("$ag"&amp;S502),"")</f>
        <v/>
      </c>
      <c r="AI502" t="e" cm="1">
        <f t="array" aca="1" ref="AI502" ca="1">INDIRECT("O"&amp;S502)</f>
        <v>#VALUE!</v>
      </c>
      <c r="AJ502" t="str">
        <f t="shared" si="129"/>
        <v/>
      </c>
    </row>
    <row r="503" spans="1:36" ht="16.5" customHeight="1">
      <c r="A503" s="130"/>
      <c r="B503" s="136"/>
      <c r="C503" s="137"/>
      <c r="D503" s="146"/>
      <c r="E503" s="146"/>
      <c r="F503" s="137"/>
      <c r="G503" s="147"/>
      <c r="H503" s="147"/>
      <c r="I503" s="147"/>
      <c r="J503" s="147"/>
      <c r="K503" s="38"/>
      <c r="L503" s="144"/>
      <c r="M503" s="144"/>
      <c r="N503" s="61"/>
      <c r="O503" s="314"/>
      <c r="Q503" t="str">
        <f t="shared" si="124"/>
        <v/>
      </c>
      <c r="S503" t="e">
        <f t="shared" ca="1" si="133"/>
        <v>#VALUE!</v>
      </c>
      <c r="T503" t="e">
        <f t="shared" ca="1" si="130"/>
        <v>#VALUE!</v>
      </c>
      <c r="U503">
        <f t="shared" si="134"/>
        <v>432</v>
      </c>
      <c r="V503">
        <v>36.666666666669499</v>
      </c>
      <c r="W503">
        <f t="shared" si="135"/>
        <v>36</v>
      </c>
      <c r="X503" t="str" cm="1">
        <f t="array" aca="1" ref="X503" ca="1">IFERROR(INDEX('PC&amp;PD'!$A$1:$AS$19,ROW('PC&amp;PD'!$A$19),MATCH(INDIRECT(T503),'PC&amp;PD'!$A$1:$AS$1,0)),"")</f>
        <v/>
      </c>
      <c r="Y503" t="str">
        <f>IF(OR($N503="",$N503=0),"",IF($N503=$E$7,'Extracted info for SC'!$J$6,IF($N503=#REF!,'Extracted info for SC'!$J$7,IF($N503=#REF!,'Extracted info for SC'!$J$8,IF($N503=#REF!,'Extracted info for SC'!$J$9,IF($N503=#REF!,'Extracted info for SC'!$J$10,IF($N503=#REF!,'Extracted info for SC'!$J$11,IF($N503=#REF!,'Extracted info for SC'!$J$12,IF($N503=#REF!,'Extracted info for SC'!$J$13,IF($N503=#REF!,'Extracted info for SC'!$J$14,IF($N503=#REF!,'Extracted info for SC'!$J$15,IF($N503=#REF!,'Extracted info for SC'!$J$16,IF($N503=#REF!,'Extracted info for SC'!$J$17,IF($N503=#REF!,'Extracted info for SC'!$J$18,""))))))))))))))</f>
        <v/>
      </c>
      <c r="AA503" t="str">
        <f t="shared" si="125"/>
        <v/>
      </c>
      <c r="AB503" t="str">
        <f t="shared" si="126"/>
        <v/>
      </c>
      <c r="AC503" t="e">
        <f t="shared" ca="1" si="127"/>
        <v>#VALUE!</v>
      </c>
      <c r="AD503" t="str" cm="1">
        <f t="array" aca="1" ref="AD503" ca="1">IFERROR(IF((LEFT(INDIRECT("$F"&amp;$S503),4))="GOTS",IF($G503="Organic","GOTS_Organic_raw",(IF($G503="Responsible","GOTS_Responsible",(IF($G503="No Attribute (Conventional)","GOTS_conventional",(IF($G503="Recycled Pre/Post-Consumer","GOTS_pre_post",(IF($G503="In-Conversion","GOTS_in_conversion",(IF($G503="Sustainably Sourced","Sustainably_sourced",(IF($G503="Recycled pre-consumer organic","GOTS_recycled_organic",""))))))))))))),IF($G503="Organic","Organic",(IF($G503="Responsible","Responsible",(IF($G503="No Attribute (Conventional)","No_Attribute_Conventional",(IF($G503="Recycled Pre/Post-Consumer","Recycled_Pre_Post_Consumer",(IF($G503="In-Conversion","In_Conversion",(IF($G503="Recycled Pre-Consumer","Recycled_Pre_Consumer",(IF($G503="Recycled Post-Consumer","Recycled_Post_Consumer",(IF($G503="Sustainably Sourced","Sustainably_sourced",(IF($G503="Recycled pre-consumer organic","GOTS_recycled_organic","")))))))))))))))))),"")</f>
        <v/>
      </c>
      <c r="AE503" t="e" cm="1">
        <f t="array" aca="1" ref="AE503" ca="1">IF($I503="",IF(INDIRECT("$F"&amp;$S503)="","",IF(LEFT(INDIRECT("$F"&amp;$S503),3)="GRS","GRS_RCS_RM",IF((LEFT(INDIRECT("$F"&amp;$S503),3))="RCS","GRS_RCS_RM",IF(INDIRECT("$F"&amp;$S503)="OCS (No Label)","OCS_Conversion_RM",IF(LEFT(INDIRECT("$F"&amp;$S503),3)="OCS","OCS_RM",IF(RIGHT(INDIRECT("$F"&amp;$S503),10)="conversion","GOTS_RM_conversion",IF((LEFT(INDIRECT("$F"&amp;$S503),4))="GOTS","GOTS_RM","Responsible_RM"))))))),"DELETERM")</f>
        <v>#VALUE!</v>
      </c>
      <c r="AF503" t="e" cm="1">
        <f t="array" aca="1" ref="AF503" ca="1">IF($S503="","",INDIRECT("$Z"&amp;$S503))</f>
        <v>#VALUE!</v>
      </c>
      <c r="AG503" t="str">
        <f t="shared" si="128"/>
        <v/>
      </c>
      <c r="AH503" t="str" cm="1">
        <f t="array" aca="1" ref="AH503" ca="1">IFERROR(INDIRECT("$ag"&amp;S503),"")</f>
        <v/>
      </c>
      <c r="AI503" t="e" cm="1">
        <f t="array" aca="1" ref="AI503" ca="1">INDIRECT("O"&amp;S503)</f>
        <v>#VALUE!</v>
      </c>
      <c r="AJ503" t="str">
        <f t="shared" si="129"/>
        <v/>
      </c>
    </row>
    <row r="504" spans="1:36" ht="16.5" customHeight="1">
      <c r="A504" s="130"/>
      <c r="B504" s="136"/>
      <c r="C504" s="137"/>
      <c r="D504" s="146"/>
      <c r="E504" s="146"/>
      <c r="F504" s="137"/>
      <c r="G504" s="147"/>
      <c r="H504" s="147"/>
      <c r="I504" s="147"/>
      <c r="J504" s="147"/>
      <c r="K504" s="38"/>
      <c r="L504" s="144"/>
      <c r="M504" s="144"/>
      <c r="N504" s="61"/>
      <c r="O504" s="314"/>
      <c r="Q504" t="str">
        <f t="shared" si="124"/>
        <v/>
      </c>
      <c r="S504" t="e">
        <f t="shared" ca="1" si="133"/>
        <v>#VALUE!</v>
      </c>
      <c r="T504" t="e">
        <f t="shared" ca="1" si="130"/>
        <v>#VALUE!</v>
      </c>
      <c r="U504">
        <f t="shared" si="134"/>
        <v>432</v>
      </c>
      <c r="V504">
        <v>36.7500000000028</v>
      </c>
      <c r="W504">
        <f t="shared" si="135"/>
        <v>36</v>
      </c>
      <c r="X504" t="str" cm="1">
        <f t="array" aca="1" ref="X504" ca="1">IFERROR(INDEX('PC&amp;PD'!$A$1:$AS$19,ROW('PC&amp;PD'!$A$19),MATCH(INDIRECT(T504),'PC&amp;PD'!$A$1:$AS$1,0)),"")</f>
        <v/>
      </c>
      <c r="Y504" t="str">
        <f>IF(OR($N504="",$N504=0),"",IF($N504=$E$7,'Extracted info for SC'!$J$6,IF($N504=#REF!,'Extracted info for SC'!$J$7,IF($N504=#REF!,'Extracted info for SC'!$J$8,IF($N504=#REF!,'Extracted info for SC'!$J$9,IF($N504=#REF!,'Extracted info for SC'!$J$10,IF($N504=#REF!,'Extracted info for SC'!$J$11,IF($N504=#REF!,'Extracted info for SC'!$J$12,IF($N504=#REF!,'Extracted info for SC'!$J$13,IF($N504=#REF!,'Extracted info for SC'!$J$14,IF($N504=#REF!,'Extracted info for SC'!$J$15,IF($N504=#REF!,'Extracted info for SC'!$J$16,IF($N504=#REF!,'Extracted info for SC'!$J$17,IF($N504=#REF!,'Extracted info for SC'!$J$18,""))))))))))))))</f>
        <v/>
      </c>
      <c r="AA504" t="str">
        <f t="shared" si="125"/>
        <v/>
      </c>
      <c r="AB504" t="str">
        <f t="shared" si="126"/>
        <v/>
      </c>
      <c r="AC504" t="e">
        <f t="shared" ca="1" si="127"/>
        <v>#VALUE!</v>
      </c>
      <c r="AD504" t="str" cm="1">
        <f t="array" aca="1" ref="AD504" ca="1">IFERROR(IF((LEFT(INDIRECT("$F"&amp;$S504),4))="GOTS",IF($G504="Organic","GOTS_Organic_raw",(IF($G504="Responsible","GOTS_Responsible",(IF($G504="No Attribute (Conventional)","GOTS_conventional",(IF($G504="Recycled Pre/Post-Consumer","GOTS_pre_post",(IF($G504="In-Conversion","GOTS_in_conversion",(IF($G504="Sustainably Sourced","Sustainably_sourced",(IF($G504="Recycled pre-consumer organic","GOTS_recycled_organic",""))))))))))))),IF($G504="Organic","Organic",(IF($G504="Responsible","Responsible",(IF($G504="No Attribute (Conventional)","No_Attribute_Conventional",(IF($G504="Recycled Pre/Post-Consumer","Recycled_Pre_Post_Consumer",(IF($G504="In-Conversion","In_Conversion",(IF($G504="Recycled Pre-Consumer","Recycled_Pre_Consumer",(IF($G504="Recycled Post-Consumer","Recycled_Post_Consumer",(IF($G504="Sustainably Sourced","Sustainably_sourced",(IF($G504="Recycled pre-consumer organic","GOTS_recycled_organic","")))))))))))))))))),"")</f>
        <v/>
      </c>
      <c r="AE504" t="e" cm="1">
        <f t="array" aca="1" ref="AE504" ca="1">IF($I504="",IF(INDIRECT("$F"&amp;$S504)="","",IF(LEFT(INDIRECT("$F"&amp;$S504),3)="GRS","GRS_RCS_RM",IF((LEFT(INDIRECT("$F"&amp;$S504),3))="RCS","GRS_RCS_RM",IF(INDIRECT("$F"&amp;$S504)="OCS (No Label)","OCS_Conversion_RM",IF(LEFT(INDIRECT("$F"&amp;$S504),3)="OCS","OCS_RM",IF(RIGHT(INDIRECT("$F"&amp;$S504),10)="conversion","GOTS_RM_conversion",IF((LEFT(INDIRECT("$F"&amp;$S504),4))="GOTS","GOTS_RM","Responsible_RM"))))))),"DELETERM")</f>
        <v>#VALUE!</v>
      </c>
      <c r="AF504" t="e" cm="1">
        <f t="array" aca="1" ref="AF504" ca="1">IF($S504="","",INDIRECT("$Z"&amp;$S504))</f>
        <v>#VALUE!</v>
      </c>
      <c r="AG504" t="str">
        <f t="shared" si="128"/>
        <v/>
      </c>
      <c r="AH504" t="str" cm="1">
        <f t="array" aca="1" ref="AH504" ca="1">IFERROR(INDIRECT("$ag"&amp;S504),"")</f>
        <v/>
      </c>
      <c r="AI504" t="e" cm="1">
        <f t="array" aca="1" ref="AI504" ca="1">INDIRECT("O"&amp;S504)</f>
        <v>#VALUE!</v>
      </c>
      <c r="AJ504" t="str">
        <f t="shared" si="129"/>
        <v/>
      </c>
    </row>
    <row r="505" spans="1:36" ht="16.5" customHeight="1">
      <c r="A505" s="130"/>
      <c r="B505" s="136"/>
      <c r="C505" s="137"/>
      <c r="D505" s="146"/>
      <c r="E505" s="146"/>
      <c r="F505" s="137"/>
      <c r="G505" s="147"/>
      <c r="H505" s="147"/>
      <c r="I505" s="147"/>
      <c r="J505" s="147"/>
      <c r="K505" s="38"/>
      <c r="L505" s="144"/>
      <c r="M505" s="144"/>
      <c r="N505" s="61"/>
      <c r="O505" s="314"/>
      <c r="Q505" t="str">
        <f t="shared" si="124"/>
        <v/>
      </c>
      <c r="S505" t="e">
        <f t="shared" ca="1" si="133"/>
        <v>#VALUE!</v>
      </c>
      <c r="T505" t="e">
        <f t="shared" ca="1" si="130"/>
        <v>#VALUE!</v>
      </c>
      <c r="U505">
        <f t="shared" si="134"/>
        <v>432</v>
      </c>
      <c r="V505">
        <v>36.833333333336199</v>
      </c>
      <c r="W505">
        <f t="shared" si="135"/>
        <v>36</v>
      </c>
      <c r="X505" t="str" cm="1">
        <f t="array" aca="1" ref="X505" ca="1">IFERROR(INDEX('PC&amp;PD'!$A$1:$AS$19,ROW('PC&amp;PD'!$A$19),MATCH(INDIRECT(T505),'PC&amp;PD'!$A$1:$AS$1,0)),"")</f>
        <v/>
      </c>
      <c r="Y505" t="str">
        <f>IF(OR($N505="",$N505=0),"",IF($N505=$E$7,'Extracted info for SC'!$J$6,IF($N505=#REF!,'Extracted info for SC'!$J$7,IF($N505=#REF!,'Extracted info for SC'!$J$8,IF($N505=#REF!,'Extracted info for SC'!$J$9,IF($N505=#REF!,'Extracted info for SC'!$J$10,IF($N505=#REF!,'Extracted info for SC'!$J$11,IF($N505=#REF!,'Extracted info for SC'!$J$12,IF($N505=#REF!,'Extracted info for SC'!$J$13,IF($N505=#REF!,'Extracted info for SC'!$J$14,IF($N505=#REF!,'Extracted info for SC'!$J$15,IF($N505=#REF!,'Extracted info for SC'!$J$16,IF($N505=#REF!,'Extracted info for SC'!$J$17,IF($N505=#REF!,'Extracted info for SC'!$J$18,""))))))))))))))</f>
        <v/>
      </c>
      <c r="AA505" t="str">
        <f t="shared" si="125"/>
        <v/>
      </c>
      <c r="AB505" t="str">
        <f t="shared" si="126"/>
        <v/>
      </c>
      <c r="AC505" t="e">
        <f t="shared" ca="1" si="127"/>
        <v>#VALUE!</v>
      </c>
      <c r="AD505" t="str" cm="1">
        <f t="array" aca="1" ref="AD505" ca="1">IFERROR(IF((LEFT(INDIRECT("$F"&amp;$S505),4))="GOTS",IF($G505="Organic","GOTS_Organic_raw",(IF($G505="Responsible","GOTS_Responsible",(IF($G505="No Attribute (Conventional)","GOTS_conventional",(IF($G505="Recycled Pre/Post-Consumer","GOTS_pre_post",(IF($G505="In-Conversion","GOTS_in_conversion",(IF($G505="Sustainably Sourced","Sustainably_sourced",(IF($G505="Recycled pre-consumer organic","GOTS_recycled_organic",""))))))))))))),IF($G505="Organic","Organic",(IF($G505="Responsible","Responsible",(IF($G505="No Attribute (Conventional)","No_Attribute_Conventional",(IF($G505="Recycled Pre/Post-Consumer","Recycled_Pre_Post_Consumer",(IF($G505="In-Conversion","In_Conversion",(IF($G505="Recycled Pre-Consumer","Recycled_Pre_Consumer",(IF($G505="Recycled Post-Consumer","Recycled_Post_Consumer",(IF($G505="Sustainably Sourced","Sustainably_sourced",(IF($G505="Recycled pre-consumer organic","GOTS_recycled_organic","")))))))))))))))))),"")</f>
        <v/>
      </c>
      <c r="AE505" t="e" cm="1">
        <f t="array" aca="1" ref="AE505" ca="1">IF($I505="",IF(INDIRECT("$F"&amp;$S505)="","",IF(LEFT(INDIRECT("$F"&amp;$S505),3)="GRS","GRS_RCS_RM",IF((LEFT(INDIRECT("$F"&amp;$S505),3))="RCS","GRS_RCS_RM",IF(INDIRECT("$F"&amp;$S505)="OCS (No Label)","OCS_Conversion_RM",IF(LEFT(INDIRECT("$F"&amp;$S505),3)="OCS","OCS_RM",IF(RIGHT(INDIRECT("$F"&amp;$S505),10)="conversion","GOTS_RM_conversion",IF((LEFT(INDIRECT("$F"&amp;$S505),4))="GOTS","GOTS_RM","Responsible_RM"))))))),"DELETERM")</f>
        <v>#VALUE!</v>
      </c>
      <c r="AF505" t="e" cm="1">
        <f t="array" aca="1" ref="AF505" ca="1">IF($S505="","",INDIRECT("$Z"&amp;$S505))</f>
        <v>#VALUE!</v>
      </c>
      <c r="AG505" t="str">
        <f t="shared" si="128"/>
        <v/>
      </c>
      <c r="AH505" t="str" cm="1">
        <f t="array" aca="1" ref="AH505" ca="1">IFERROR(INDIRECT("$ag"&amp;S505),"")</f>
        <v/>
      </c>
      <c r="AI505" t="e" cm="1">
        <f t="array" aca="1" ref="AI505" ca="1">INDIRECT("O"&amp;S505)</f>
        <v>#VALUE!</v>
      </c>
      <c r="AJ505" t="str">
        <f t="shared" si="129"/>
        <v/>
      </c>
    </row>
    <row r="506" spans="1:36" ht="16.5" customHeight="1" thickBot="1">
      <c r="A506" s="131"/>
      <c r="B506" s="138"/>
      <c r="C506" s="139"/>
      <c r="D506" s="148"/>
      <c r="E506" s="148"/>
      <c r="F506" s="139"/>
      <c r="G506" s="149"/>
      <c r="H506" s="149"/>
      <c r="I506" s="149"/>
      <c r="J506" s="149"/>
      <c r="K506" s="39"/>
      <c r="L506" s="145"/>
      <c r="M506" s="145"/>
      <c r="N506" s="62"/>
      <c r="O506" s="315"/>
      <c r="Q506" t="str">
        <f t="shared" si="124"/>
        <v/>
      </c>
      <c r="S506" t="e">
        <f t="shared" ca="1" si="133"/>
        <v>#VALUE!</v>
      </c>
      <c r="T506" t="e">
        <f t="shared" ca="1" si="130"/>
        <v>#VALUE!</v>
      </c>
      <c r="U506">
        <f t="shared" si="134"/>
        <v>432</v>
      </c>
      <c r="V506">
        <v>36.916666666669499</v>
      </c>
      <c r="W506">
        <f t="shared" si="135"/>
        <v>36</v>
      </c>
      <c r="X506" t="str" cm="1">
        <f t="array" aca="1" ref="X506" ca="1">IFERROR(INDEX('PC&amp;PD'!$A$1:$AS$19,ROW('PC&amp;PD'!$A$19),MATCH(INDIRECT(T506),'PC&amp;PD'!$A$1:$AS$1,0)),"")</f>
        <v/>
      </c>
      <c r="Y506" t="str">
        <f>IF(OR($N506="",$N506=0),"",IF($N506=$E$7,'Extracted info for SC'!$J$6,IF($N506=#REF!,'Extracted info for SC'!$J$7,IF($N506=#REF!,'Extracted info for SC'!$J$8,IF($N506=#REF!,'Extracted info for SC'!$J$9,IF($N506=#REF!,'Extracted info for SC'!$J$10,IF($N506=#REF!,'Extracted info for SC'!$J$11,IF($N506=#REF!,'Extracted info for SC'!$J$12,IF($N506=#REF!,'Extracted info for SC'!$J$13,IF($N506=#REF!,'Extracted info for SC'!$J$14,IF($N506=#REF!,'Extracted info for SC'!$J$15,IF($N506=#REF!,'Extracted info for SC'!$J$16,IF($N506=#REF!,'Extracted info for SC'!$J$17,IF($N506=#REF!,'Extracted info for SC'!$J$18,""))))))))))))))</f>
        <v/>
      </c>
      <c r="AA506" t="str">
        <f t="shared" si="125"/>
        <v/>
      </c>
      <c r="AB506" t="str">
        <f t="shared" si="126"/>
        <v/>
      </c>
      <c r="AC506" t="e">
        <f t="shared" ca="1" si="127"/>
        <v>#VALUE!</v>
      </c>
      <c r="AD506" t="str" cm="1">
        <f t="array" aca="1" ref="AD506" ca="1">IFERROR(IF((LEFT(INDIRECT("$F"&amp;$S506),4))="GOTS",IF($G506="Organic","GOTS_Organic_raw",(IF($G506="Responsible","GOTS_Responsible",(IF($G506="No Attribute (Conventional)","GOTS_conventional",(IF($G506="Recycled Pre/Post-Consumer","GOTS_pre_post",(IF($G506="In-Conversion","GOTS_in_conversion",(IF($G506="Sustainably Sourced","Sustainably_sourced",(IF($G506="Recycled pre-consumer organic","GOTS_recycled_organic",""))))))))))))),IF($G506="Organic","Organic",(IF($G506="Responsible","Responsible",(IF($G506="No Attribute (Conventional)","No_Attribute_Conventional",(IF($G506="Recycled Pre/Post-Consumer","Recycled_Pre_Post_Consumer",(IF($G506="In-Conversion","In_Conversion",(IF($G506="Recycled Pre-Consumer","Recycled_Pre_Consumer",(IF($G506="Recycled Post-Consumer","Recycled_Post_Consumer",(IF($G506="Sustainably Sourced","Sustainably_sourced",(IF($G506="Recycled pre-consumer organic","GOTS_recycled_organic","")))))))))))))))))),"")</f>
        <v/>
      </c>
      <c r="AE506" t="e" cm="1">
        <f t="array" aca="1" ref="AE506" ca="1">IF($I506="",IF(INDIRECT("$F"&amp;$S506)="","",IF(LEFT(INDIRECT("$F"&amp;$S506),3)="GRS","GRS_RCS_RM",IF((LEFT(INDIRECT("$F"&amp;$S506),3))="RCS","GRS_RCS_RM",IF(INDIRECT("$F"&amp;$S506)="OCS (No Label)","OCS_Conversion_RM",IF(LEFT(INDIRECT("$F"&amp;$S506),3)="OCS","OCS_RM",IF(RIGHT(INDIRECT("$F"&amp;$S506),10)="conversion","GOTS_RM_conversion",IF((LEFT(INDIRECT("$F"&amp;$S506),4))="GOTS","GOTS_RM","Responsible_RM"))))))),"DELETERM")</f>
        <v>#VALUE!</v>
      </c>
      <c r="AF506" t="e" cm="1">
        <f t="array" aca="1" ref="AF506" ca="1">IF($S506="","",INDIRECT("$Z"&amp;$S506))</f>
        <v>#VALUE!</v>
      </c>
      <c r="AG506" t="str">
        <f t="shared" si="128"/>
        <v/>
      </c>
      <c r="AH506" t="str" cm="1">
        <f t="array" aca="1" ref="AH506" ca="1">IFERROR(INDIRECT("$ag"&amp;S506),"")</f>
        <v/>
      </c>
      <c r="AI506" t="e" cm="1">
        <f t="array" aca="1" ref="AI506" ca="1">INDIRECT("O"&amp;S506)</f>
        <v>#VALUE!</v>
      </c>
      <c r="AJ506" t="str">
        <f t="shared" si="129"/>
        <v/>
      </c>
    </row>
    <row r="507" spans="1:36" ht="16.5" customHeight="1">
      <c r="A507" s="128" t="str">
        <f>IF(B507="","",COUNTA($B$63:$B507))</f>
        <v/>
      </c>
      <c r="B507" s="132"/>
      <c r="C507" s="133"/>
      <c r="D507" s="140"/>
      <c r="E507" s="140"/>
      <c r="F507" s="133"/>
      <c r="G507" s="141"/>
      <c r="H507" s="141"/>
      <c r="I507" s="141"/>
      <c r="J507" s="141"/>
      <c r="K507" s="37"/>
      <c r="L507" s="142" t="str">
        <f>IF(R507="","",LEFT(R507,LEN(R507)-2))</f>
        <v/>
      </c>
      <c r="M507" s="142"/>
      <c r="N507" s="60"/>
      <c r="O507" s="313"/>
      <c r="Q507" t="str">
        <f t="shared" si="124"/>
        <v/>
      </c>
      <c r="R507" t="str">
        <f t="shared" ref="R507" si="142">CONCATENATE($Q507,Q508,Q509,Q510,Q511,Q512,$Q513,$Q514,$Q515,$Q516,$Q517,$Q518)</f>
        <v/>
      </c>
      <c r="S507" t="e">
        <f t="shared" ca="1" si="133"/>
        <v>#VALUE!</v>
      </c>
      <c r="T507" t="e">
        <f t="shared" ca="1" si="130"/>
        <v>#VALUE!</v>
      </c>
      <c r="U507">
        <f t="shared" si="134"/>
        <v>444</v>
      </c>
      <c r="V507">
        <v>37.0000000000028</v>
      </c>
      <c r="W507">
        <f t="shared" si="135"/>
        <v>37</v>
      </c>
      <c r="X507" t="str" cm="1">
        <f t="array" aca="1" ref="X507" ca="1">IFERROR(INDEX('PC&amp;PD'!$A$1:$AS$19,ROW('PC&amp;PD'!$A$19),MATCH(INDIRECT(T507),'PC&amp;PD'!$A$1:$AS$1,0)),"")</f>
        <v/>
      </c>
      <c r="Y507" t="str">
        <f>IF(OR($N507="",$N507=0),"",IF($N507=$E$7,'Extracted info for SC'!$J$6,IF($N507=#REF!,'Extracted info for SC'!$J$7,IF($N507=#REF!,'Extracted info for SC'!$J$8,IF($N507=#REF!,'Extracted info for SC'!$J$9,IF($N507=#REF!,'Extracted info for SC'!$J$10,IF($N507=#REF!,'Extracted info for SC'!$J$11,IF($N507=#REF!,'Extracted info for SC'!$J$12,IF($N507=#REF!,'Extracted info for SC'!$J$13,IF($N507=#REF!,'Extracted info for SC'!$J$14,IF($N507=#REF!,'Extracted info for SC'!$J$15,IF($N507=#REF!,'Extracted info for SC'!$J$16,IF($N507=#REF!,'Extracted info for SC'!$J$17,IF($N507=#REF!,'Extracted info for SC'!$J$18,""))))))))))))))</f>
        <v/>
      </c>
      <c r="Z507" t="str">
        <f t="shared" ref="Z507" si="143">IFERROR(IF($F507="OCS 100","OCS (OCS 100)",IF($F507="OCS Blended","OCS (OCS Blended)",IF($F507="OCS (No Label)","OCS (No Label)",IF($F507="RCS 100","RCS (RCS 100)",IF($F507="RCS Blended","RCS (RCS Blended)",IF($F507="GRS","GRS (GRS)",IF($F507="GRS (No Label)", "GRS (No Label)",IF($F507="RDS","RDS (RDS)",IF($F507="RWS","RWS (RWS)",IF($F507="RAS","RAS (RAS)",IF($F507="RMS","RMS (RMS)",IF($F507="GOTS Organic","GOTS (Organic)",IF($F507="GOTS Made with organic","GOTS (Made with Organic)",IF($F507="GOTS Organic - in conversion","GOTS (Organic - In Conversion)",IF($F507="GOTS Made with organic - in conversion","GOTS (Made with Organic - In Conversion)",""))))))))))))))),"")</f>
        <v/>
      </c>
      <c r="AA507" t="str">
        <f t="shared" si="125"/>
        <v/>
      </c>
      <c r="AB507" t="str">
        <f t="shared" si="126"/>
        <v/>
      </c>
      <c r="AC507" t="e">
        <f t="shared" ca="1" si="127"/>
        <v>#VALUE!</v>
      </c>
      <c r="AD507" t="str" cm="1">
        <f t="array" aca="1" ref="AD507" ca="1">IFERROR(IF((LEFT(INDIRECT("$F"&amp;$S507),4))="GOTS",IF($G507="Organic","GOTS_Organic_raw",(IF($G507="Responsible","GOTS_Responsible",(IF($G507="No Attribute (Conventional)","GOTS_conventional",(IF($G507="Recycled Pre/Post-Consumer","GOTS_pre_post",(IF($G507="In-Conversion","GOTS_in_conversion",(IF($G507="Sustainably Sourced","Sustainably_sourced",(IF($G507="Recycled pre-consumer organic","GOTS_recycled_organic",""))))))))))))),IF($G507="Organic","Organic",(IF($G507="Responsible","Responsible",(IF($G507="No Attribute (Conventional)","No_Attribute_Conventional",(IF($G507="Recycled Pre/Post-Consumer","Recycled_Pre_Post_Consumer",(IF($G507="In-Conversion","In_Conversion",(IF($G507="Recycled Pre-Consumer","Recycled_Pre_Consumer",(IF($G507="Recycled Post-Consumer","Recycled_Post_Consumer",(IF($G507="Sustainably Sourced","Sustainably_sourced",(IF($G507="Recycled pre-consumer organic","GOTS_recycled_organic","")))))))))))))))))),"")</f>
        <v/>
      </c>
      <c r="AE507" t="e" cm="1">
        <f t="array" aca="1" ref="AE507" ca="1">IF($I507="",IF(INDIRECT("$F"&amp;$S507)="","",IF(LEFT(INDIRECT("$F"&amp;$S507),3)="GRS","GRS_RCS_RM",IF((LEFT(INDIRECT("$F"&amp;$S507),3))="RCS","GRS_RCS_RM",IF(INDIRECT("$F"&amp;$S507)="OCS (No Label)","OCS_Conversion_RM",IF(LEFT(INDIRECT("$F"&amp;$S507),3)="OCS","OCS_RM",IF(RIGHT(INDIRECT("$F"&amp;$S507),10)="conversion","GOTS_RM_conversion",IF((LEFT(INDIRECT("$F"&amp;$S507),4))="GOTS","GOTS_RM","Responsible_RM"))))))),"DELETERM")</f>
        <v>#VALUE!</v>
      </c>
      <c r="AF507" t="e" cm="1">
        <f t="array" aca="1" ref="AF507" ca="1">IF($S507="","",INDIRECT("$Z"&amp;$S507))</f>
        <v>#VALUE!</v>
      </c>
      <c r="AG507" t="str">
        <f t="shared" si="128"/>
        <v/>
      </c>
      <c r="AH507" t="str" cm="1">
        <f t="array" aca="1" ref="AH507" ca="1">IFERROR(INDIRECT("$ag"&amp;S507),"")</f>
        <v/>
      </c>
      <c r="AI507" t="e" cm="1">
        <f t="array" aca="1" ref="AI507" ca="1">INDIRECT("O"&amp;S507)</f>
        <v>#VALUE!</v>
      </c>
      <c r="AJ507" t="str">
        <f t="shared" si="129"/>
        <v/>
      </c>
    </row>
    <row r="508" spans="1:36" ht="16.5" customHeight="1">
      <c r="A508" s="129"/>
      <c r="B508" s="134"/>
      <c r="C508" s="135"/>
      <c r="D508" s="146"/>
      <c r="E508" s="146"/>
      <c r="F508" s="135"/>
      <c r="G508" s="147"/>
      <c r="H508" s="147"/>
      <c r="I508" s="147"/>
      <c r="J508" s="147"/>
      <c r="K508" s="38"/>
      <c r="L508" s="143"/>
      <c r="M508" s="143"/>
      <c r="N508" s="61"/>
      <c r="O508" s="314"/>
      <c r="Q508" t="str">
        <f t="shared" si="124"/>
        <v/>
      </c>
      <c r="S508" t="e">
        <f t="shared" ca="1" si="133"/>
        <v>#VALUE!</v>
      </c>
      <c r="T508" t="e">
        <f t="shared" ca="1" si="130"/>
        <v>#VALUE!</v>
      </c>
      <c r="U508">
        <f t="shared" si="134"/>
        <v>444</v>
      </c>
      <c r="V508">
        <v>37.083333333336199</v>
      </c>
      <c r="W508">
        <f t="shared" si="135"/>
        <v>37</v>
      </c>
      <c r="X508" t="str" cm="1">
        <f t="array" aca="1" ref="X508" ca="1">IFERROR(INDEX('PC&amp;PD'!$A$1:$AS$19,ROW('PC&amp;PD'!$A$19),MATCH(INDIRECT(T508),'PC&amp;PD'!$A$1:$AS$1,0)),"")</f>
        <v/>
      </c>
      <c r="Y508" t="str">
        <f>IF(OR($N508="",$N508=0),"",IF($N508=$E$7,'Extracted info for SC'!$J$6,IF($N508=#REF!,'Extracted info for SC'!$J$7,IF($N508=#REF!,'Extracted info for SC'!$J$8,IF($N508=#REF!,'Extracted info for SC'!$J$9,IF($N508=#REF!,'Extracted info for SC'!$J$10,IF($N508=#REF!,'Extracted info for SC'!$J$11,IF($N508=#REF!,'Extracted info for SC'!$J$12,IF($N508=#REF!,'Extracted info for SC'!$J$13,IF($N508=#REF!,'Extracted info for SC'!$J$14,IF($N508=#REF!,'Extracted info for SC'!$J$15,IF($N508=#REF!,'Extracted info for SC'!$J$16,IF($N508=#REF!,'Extracted info for SC'!$J$17,IF($N508=#REF!,'Extracted info for SC'!$J$18,""))))))))))))))</f>
        <v/>
      </c>
      <c r="AA508" t="str">
        <f t="shared" si="125"/>
        <v/>
      </c>
      <c r="AB508" t="str">
        <f t="shared" si="126"/>
        <v/>
      </c>
      <c r="AC508" t="e">
        <f t="shared" ca="1" si="127"/>
        <v>#VALUE!</v>
      </c>
      <c r="AD508" t="str" cm="1">
        <f t="array" aca="1" ref="AD508" ca="1">IFERROR(IF((LEFT(INDIRECT("$F"&amp;$S508),4))="GOTS",IF($G508="Organic","GOTS_Organic_raw",(IF($G508="Responsible","GOTS_Responsible",(IF($G508="No Attribute (Conventional)","GOTS_conventional",(IF($G508="Recycled Pre/Post-Consumer","GOTS_pre_post",(IF($G508="In-Conversion","GOTS_in_conversion",(IF($G508="Sustainably Sourced","Sustainably_sourced",(IF($G508="Recycled pre-consumer organic","GOTS_recycled_organic",""))))))))))))),IF($G508="Organic","Organic",(IF($G508="Responsible","Responsible",(IF($G508="No Attribute (Conventional)","No_Attribute_Conventional",(IF($G508="Recycled Pre/Post-Consumer","Recycled_Pre_Post_Consumer",(IF($G508="In-Conversion","In_Conversion",(IF($G508="Recycled Pre-Consumer","Recycled_Pre_Consumer",(IF($G508="Recycled Post-Consumer","Recycled_Post_Consumer",(IF($G508="Sustainably Sourced","Sustainably_sourced",(IF($G508="Recycled pre-consumer organic","GOTS_recycled_organic","")))))))))))))))))),"")</f>
        <v/>
      </c>
      <c r="AE508" t="e" cm="1">
        <f t="array" aca="1" ref="AE508" ca="1">IF($I508="",IF(INDIRECT("$F"&amp;$S508)="","",IF(LEFT(INDIRECT("$F"&amp;$S508),3)="GRS","GRS_RCS_RM",IF((LEFT(INDIRECT("$F"&amp;$S508),3))="RCS","GRS_RCS_RM",IF(INDIRECT("$F"&amp;$S508)="OCS (No Label)","OCS_Conversion_RM",IF(LEFT(INDIRECT("$F"&amp;$S508),3)="OCS","OCS_RM",IF(RIGHT(INDIRECT("$F"&amp;$S508),10)="conversion","GOTS_RM_conversion",IF((LEFT(INDIRECT("$F"&amp;$S508),4))="GOTS","GOTS_RM","Responsible_RM"))))))),"DELETERM")</f>
        <v>#VALUE!</v>
      </c>
      <c r="AF508" t="e" cm="1">
        <f t="array" aca="1" ref="AF508" ca="1">IF($S508="","",INDIRECT("$Z"&amp;$S508))</f>
        <v>#VALUE!</v>
      </c>
      <c r="AG508" t="str">
        <f t="shared" si="128"/>
        <v/>
      </c>
      <c r="AH508" t="str" cm="1">
        <f t="array" aca="1" ref="AH508" ca="1">IFERROR(INDIRECT("$ag"&amp;S508),"")</f>
        <v/>
      </c>
      <c r="AI508" t="e" cm="1">
        <f t="array" aca="1" ref="AI508" ca="1">INDIRECT("O"&amp;S508)</f>
        <v>#VALUE!</v>
      </c>
      <c r="AJ508" t="str">
        <f t="shared" si="129"/>
        <v/>
      </c>
    </row>
    <row r="509" spans="1:36" ht="16.5" customHeight="1">
      <c r="A509" s="129"/>
      <c r="B509" s="134"/>
      <c r="C509" s="135"/>
      <c r="D509" s="146"/>
      <c r="E509" s="146"/>
      <c r="F509" s="135"/>
      <c r="G509" s="147"/>
      <c r="H509" s="147"/>
      <c r="I509" s="147"/>
      <c r="J509" s="147"/>
      <c r="K509" s="38"/>
      <c r="L509" s="143"/>
      <c r="M509" s="143"/>
      <c r="N509" s="61"/>
      <c r="O509" s="314"/>
      <c r="Q509" t="str">
        <f t="shared" si="124"/>
        <v/>
      </c>
      <c r="S509" t="e">
        <f t="shared" ca="1" si="133"/>
        <v>#VALUE!</v>
      </c>
      <c r="T509" t="e">
        <f t="shared" ca="1" si="130"/>
        <v>#VALUE!</v>
      </c>
      <c r="U509">
        <f t="shared" si="134"/>
        <v>444</v>
      </c>
      <c r="V509">
        <v>37.166666666669499</v>
      </c>
      <c r="W509">
        <f t="shared" si="135"/>
        <v>37</v>
      </c>
      <c r="X509" t="str" cm="1">
        <f t="array" aca="1" ref="X509" ca="1">IFERROR(INDEX('PC&amp;PD'!$A$1:$AS$19,ROW('PC&amp;PD'!$A$19),MATCH(INDIRECT(T509),'PC&amp;PD'!$A$1:$AS$1,0)),"")</f>
        <v/>
      </c>
      <c r="Y509" t="str">
        <f>IF(OR($N509="",$N509=0),"",IF($N509=$E$7,'Extracted info for SC'!$J$6,IF($N509=#REF!,'Extracted info for SC'!$J$7,IF($N509=#REF!,'Extracted info for SC'!$J$8,IF($N509=#REF!,'Extracted info for SC'!$J$9,IF($N509=#REF!,'Extracted info for SC'!$J$10,IF($N509=#REF!,'Extracted info for SC'!$J$11,IF($N509=#REF!,'Extracted info for SC'!$J$12,IF($N509=#REF!,'Extracted info for SC'!$J$13,IF($N509=#REF!,'Extracted info for SC'!$J$14,IF($N509=#REF!,'Extracted info for SC'!$J$15,IF($N509=#REF!,'Extracted info for SC'!$J$16,IF($N509=#REF!,'Extracted info for SC'!$J$17,IF($N509=#REF!,'Extracted info for SC'!$J$18,""))))))))))))))</f>
        <v/>
      </c>
      <c r="AA509" t="str">
        <f t="shared" si="125"/>
        <v/>
      </c>
      <c r="AB509" t="str">
        <f t="shared" si="126"/>
        <v/>
      </c>
      <c r="AC509" t="e">
        <f t="shared" ca="1" si="127"/>
        <v>#VALUE!</v>
      </c>
      <c r="AD509" t="str" cm="1">
        <f t="array" aca="1" ref="AD509" ca="1">IFERROR(IF((LEFT(INDIRECT("$F"&amp;$S509),4))="GOTS",IF($G509="Organic","GOTS_Organic_raw",(IF($G509="Responsible","GOTS_Responsible",(IF($G509="No Attribute (Conventional)","GOTS_conventional",(IF($G509="Recycled Pre/Post-Consumer","GOTS_pre_post",(IF($G509="In-Conversion","GOTS_in_conversion",(IF($G509="Sustainably Sourced","Sustainably_sourced",(IF($G509="Recycled pre-consumer organic","GOTS_recycled_organic",""))))))))))))),IF($G509="Organic","Organic",(IF($G509="Responsible","Responsible",(IF($G509="No Attribute (Conventional)","No_Attribute_Conventional",(IF($G509="Recycled Pre/Post-Consumer","Recycled_Pre_Post_Consumer",(IF($G509="In-Conversion","In_Conversion",(IF($G509="Recycled Pre-Consumer","Recycled_Pre_Consumer",(IF($G509="Recycled Post-Consumer","Recycled_Post_Consumer",(IF($G509="Sustainably Sourced","Sustainably_sourced",(IF($G509="Recycled pre-consumer organic","GOTS_recycled_organic","")))))))))))))))))),"")</f>
        <v/>
      </c>
      <c r="AE509" t="e" cm="1">
        <f t="array" aca="1" ref="AE509" ca="1">IF($I509="",IF(INDIRECT("$F"&amp;$S509)="","",IF(LEFT(INDIRECT("$F"&amp;$S509),3)="GRS","GRS_RCS_RM",IF((LEFT(INDIRECT("$F"&amp;$S509),3))="RCS","GRS_RCS_RM",IF(INDIRECT("$F"&amp;$S509)="OCS (No Label)","OCS_Conversion_RM",IF(LEFT(INDIRECT("$F"&amp;$S509),3)="OCS","OCS_RM",IF(RIGHT(INDIRECT("$F"&amp;$S509),10)="conversion","GOTS_RM_conversion",IF((LEFT(INDIRECT("$F"&amp;$S509),4))="GOTS","GOTS_RM","Responsible_RM"))))))),"DELETERM")</f>
        <v>#VALUE!</v>
      </c>
      <c r="AF509" t="e" cm="1">
        <f t="array" aca="1" ref="AF509" ca="1">IF($S509="","",INDIRECT("$Z"&amp;$S509))</f>
        <v>#VALUE!</v>
      </c>
      <c r="AG509" t="str">
        <f t="shared" si="128"/>
        <v/>
      </c>
      <c r="AH509" t="str" cm="1">
        <f t="array" aca="1" ref="AH509" ca="1">IFERROR(INDIRECT("$ag"&amp;S509),"")</f>
        <v/>
      </c>
      <c r="AI509" t="e" cm="1">
        <f t="array" aca="1" ref="AI509" ca="1">INDIRECT("O"&amp;S509)</f>
        <v>#VALUE!</v>
      </c>
      <c r="AJ509" t="str">
        <f t="shared" si="129"/>
        <v/>
      </c>
    </row>
    <row r="510" spans="1:36" ht="16.5" customHeight="1">
      <c r="A510" s="129"/>
      <c r="B510" s="134"/>
      <c r="C510" s="135"/>
      <c r="D510" s="146"/>
      <c r="E510" s="146"/>
      <c r="F510" s="135"/>
      <c r="G510" s="147"/>
      <c r="H510" s="147"/>
      <c r="I510" s="147"/>
      <c r="J510" s="147"/>
      <c r="K510" s="38"/>
      <c r="L510" s="143"/>
      <c r="M510" s="143"/>
      <c r="N510" s="61"/>
      <c r="O510" s="314"/>
      <c r="Q510" t="str">
        <f t="shared" si="124"/>
        <v/>
      </c>
      <c r="S510" t="e">
        <f t="shared" ca="1" si="133"/>
        <v>#VALUE!</v>
      </c>
      <c r="T510" t="e">
        <f t="shared" ca="1" si="130"/>
        <v>#VALUE!</v>
      </c>
      <c r="U510">
        <f t="shared" si="134"/>
        <v>444</v>
      </c>
      <c r="V510">
        <v>37.250000000002899</v>
      </c>
      <c r="W510">
        <f t="shared" si="135"/>
        <v>37</v>
      </c>
      <c r="X510" t="str" cm="1">
        <f t="array" aca="1" ref="X510" ca="1">IFERROR(INDEX('PC&amp;PD'!$A$1:$AS$19,ROW('PC&amp;PD'!$A$19),MATCH(INDIRECT(T510),'PC&amp;PD'!$A$1:$AS$1,0)),"")</f>
        <v/>
      </c>
      <c r="Y510" t="str">
        <f>IF(OR($N510="",$N510=0),"",IF($N510=$E$7,'Extracted info for SC'!$J$6,IF($N510=#REF!,'Extracted info for SC'!$J$7,IF($N510=#REF!,'Extracted info for SC'!$J$8,IF($N510=#REF!,'Extracted info for SC'!$J$9,IF($N510=#REF!,'Extracted info for SC'!$J$10,IF($N510=#REF!,'Extracted info for SC'!$J$11,IF($N510=#REF!,'Extracted info for SC'!$J$12,IF($N510=#REF!,'Extracted info for SC'!$J$13,IF($N510=#REF!,'Extracted info for SC'!$J$14,IF($N510=#REF!,'Extracted info for SC'!$J$15,IF($N510=#REF!,'Extracted info for SC'!$J$16,IF($N510=#REF!,'Extracted info for SC'!$J$17,IF($N510=#REF!,'Extracted info for SC'!$J$18,""))))))))))))))</f>
        <v/>
      </c>
      <c r="AA510" t="str">
        <f t="shared" si="125"/>
        <v/>
      </c>
      <c r="AB510" t="str">
        <f t="shared" si="126"/>
        <v/>
      </c>
      <c r="AC510" t="e">
        <f t="shared" ca="1" si="127"/>
        <v>#VALUE!</v>
      </c>
      <c r="AD510" t="str" cm="1">
        <f t="array" aca="1" ref="AD510" ca="1">IFERROR(IF((LEFT(INDIRECT("$F"&amp;$S510),4))="GOTS",IF($G510="Organic","GOTS_Organic_raw",(IF($G510="Responsible","GOTS_Responsible",(IF($G510="No Attribute (Conventional)","GOTS_conventional",(IF($G510="Recycled Pre/Post-Consumer","GOTS_pre_post",(IF($G510="In-Conversion","GOTS_in_conversion",(IF($G510="Sustainably Sourced","Sustainably_sourced",(IF($G510="Recycled pre-consumer organic","GOTS_recycled_organic",""))))))))))))),IF($G510="Organic","Organic",(IF($G510="Responsible","Responsible",(IF($G510="No Attribute (Conventional)","No_Attribute_Conventional",(IF($G510="Recycled Pre/Post-Consumer","Recycled_Pre_Post_Consumer",(IF($G510="In-Conversion","In_Conversion",(IF($G510="Recycled Pre-Consumer","Recycled_Pre_Consumer",(IF($G510="Recycled Post-Consumer","Recycled_Post_Consumer",(IF($G510="Sustainably Sourced","Sustainably_sourced",(IF($G510="Recycled pre-consumer organic","GOTS_recycled_organic","")))))))))))))))))),"")</f>
        <v/>
      </c>
      <c r="AE510" t="e" cm="1">
        <f t="array" aca="1" ref="AE510" ca="1">IF($I510="",IF(INDIRECT("$F"&amp;$S510)="","",IF(LEFT(INDIRECT("$F"&amp;$S510),3)="GRS","GRS_RCS_RM",IF((LEFT(INDIRECT("$F"&amp;$S510),3))="RCS","GRS_RCS_RM",IF(INDIRECT("$F"&amp;$S510)="OCS (No Label)","OCS_Conversion_RM",IF(LEFT(INDIRECT("$F"&amp;$S510),3)="OCS","OCS_RM",IF(RIGHT(INDIRECT("$F"&amp;$S510),10)="conversion","GOTS_RM_conversion",IF((LEFT(INDIRECT("$F"&amp;$S510),4))="GOTS","GOTS_RM","Responsible_RM"))))))),"DELETERM")</f>
        <v>#VALUE!</v>
      </c>
      <c r="AF510" t="e" cm="1">
        <f t="array" aca="1" ref="AF510" ca="1">IF($S510="","",INDIRECT("$Z"&amp;$S510))</f>
        <v>#VALUE!</v>
      </c>
      <c r="AG510" t="str">
        <f t="shared" si="128"/>
        <v/>
      </c>
      <c r="AH510" t="str" cm="1">
        <f t="array" aca="1" ref="AH510" ca="1">IFERROR(INDIRECT("$ag"&amp;S510),"")</f>
        <v/>
      </c>
      <c r="AI510" t="e" cm="1">
        <f t="array" aca="1" ref="AI510" ca="1">INDIRECT("O"&amp;S510)</f>
        <v>#VALUE!</v>
      </c>
      <c r="AJ510" t="str">
        <f t="shared" si="129"/>
        <v/>
      </c>
    </row>
    <row r="511" spans="1:36" ht="16.5" customHeight="1">
      <c r="A511" s="129"/>
      <c r="B511" s="134"/>
      <c r="C511" s="135"/>
      <c r="D511" s="146"/>
      <c r="E511" s="146"/>
      <c r="F511" s="135"/>
      <c r="G511" s="147"/>
      <c r="H511" s="147"/>
      <c r="I511" s="147"/>
      <c r="J511" s="147"/>
      <c r="K511" s="38"/>
      <c r="L511" s="143"/>
      <c r="M511" s="143"/>
      <c r="N511" s="61"/>
      <c r="O511" s="314"/>
      <c r="Q511" t="str">
        <f t="shared" si="124"/>
        <v/>
      </c>
      <c r="S511" t="e">
        <f t="shared" ca="1" si="133"/>
        <v>#VALUE!</v>
      </c>
      <c r="T511" t="e">
        <f t="shared" ca="1" si="130"/>
        <v>#VALUE!</v>
      </c>
      <c r="U511">
        <f t="shared" si="134"/>
        <v>444</v>
      </c>
      <c r="V511">
        <v>37.333333333336199</v>
      </c>
      <c r="W511">
        <f t="shared" si="135"/>
        <v>37</v>
      </c>
      <c r="X511" t="str" cm="1">
        <f t="array" aca="1" ref="X511" ca="1">IFERROR(INDEX('PC&amp;PD'!$A$1:$AS$19,ROW('PC&amp;PD'!$A$19),MATCH(INDIRECT(T511),'PC&amp;PD'!$A$1:$AS$1,0)),"")</f>
        <v/>
      </c>
      <c r="Y511" t="str">
        <f>IF(OR($N511="",$N511=0),"",IF($N511=$E$7,'Extracted info for SC'!$J$6,IF($N511=#REF!,'Extracted info for SC'!$J$7,IF($N511=#REF!,'Extracted info for SC'!$J$8,IF($N511=#REF!,'Extracted info for SC'!$J$9,IF($N511=#REF!,'Extracted info for SC'!$J$10,IF($N511=#REF!,'Extracted info for SC'!$J$11,IF($N511=#REF!,'Extracted info for SC'!$J$12,IF($N511=#REF!,'Extracted info for SC'!$J$13,IF($N511=#REF!,'Extracted info for SC'!$J$14,IF($N511=#REF!,'Extracted info for SC'!$J$15,IF($N511=#REF!,'Extracted info for SC'!$J$16,IF($N511=#REF!,'Extracted info for SC'!$J$17,IF($N511=#REF!,'Extracted info for SC'!$J$18,""))))))))))))))</f>
        <v/>
      </c>
      <c r="AA511" t="str">
        <f t="shared" si="125"/>
        <v/>
      </c>
      <c r="AB511" t="str">
        <f t="shared" si="126"/>
        <v/>
      </c>
      <c r="AC511" t="e">
        <f t="shared" ca="1" si="127"/>
        <v>#VALUE!</v>
      </c>
      <c r="AD511" t="str" cm="1">
        <f t="array" aca="1" ref="AD511" ca="1">IFERROR(IF((LEFT(INDIRECT("$F"&amp;$S511),4))="GOTS",IF($G511="Organic","GOTS_Organic_raw",(IF($G511="Responsible","GOTS_Responsible",(IF($G511="No Attribute (Conventional)","GOTS_conventional",(IF($G511="Recycled Pre/Post-Consumer","GOTS_pre_post",(IF($G511="In-Conversion","GOTS_in_conversion",(IF($G511="Sustainably Sourced","Sustainably_sourced",(IF($G511="Recycled pre-consumer organic","GOTS_recycled_organic",""))))))))))))),IF($G511="Organic","Organic",(IF($G511="Responsible","Responsible",(IF($G511="No Attribute (Conventional)","No_Attribute_Conventional",(IF($G511="Recycled Pre/Post-Consumer","Recycled_Pre_Post_Consumer",(IF($G511="In-Conversion","In_Conversion",(IF($G511="Recycled Pre-Consumer","Recycled_Pre_Consumer",(IF($G511="Recycled Post-Consumer","Recycled_Post_Consumer",(IF($G511="Sustainably Sourced","Sustainably_sourced",(IF($G511="Recycled pre-consumer organic","GOTS_recycled_organic","")))))))))))))))))),"")</f>
        <v/>
      </c>
      <c r="AE511" t="e" cm="1">
        <f t="array" aca="1" ref="AE511" ca="1">IF($I511="",IF(INDIRECT("$F"&amp;$S511)="","",IF(LEFT(INDIRECT("$F"&amp;$S511),3)="GRS","GRS_RCS_RM",IF((LEFT(INDIRECT("$F"&amp;$S511),3))="RCS","GRS_RCS_RM",IF(INDIRECT("$F"&amp;$S511)="OCS (No Label)","OCS_Conversion_RM",IF(LEFT(INDIRECT("$F"&amp;$S511),3)="OCS","OCS_RM",IF(RIGHT(INDIRECT("$F"&amp;$S511),10)="conversion","GOTS_RM_conversion",IF((LEFT(INDIRECT("$F"&amp;$S511),4))="GOTS","GOTS_RM","Responsible_RM"))))))),"DELETERM")</f>
        <v>#VALUE!</v>
      </c>
      <c r="AF511" t="e" cm="1">
        <f t="array" aca="1" ref="AF511" ca="1">IF($S511="","",INDIRECT("$Z"&amp;$S511))</f>
        <v>#VALUE!</v>
      </c>
      <c r="AG511" t="str">
        <f t="shared" si="128"/>
        <v/>
      </c>
      <c r="AH511" t="str" cm="1">
        <f t="array" aca="1" ref="AH511" ca="1">IFERROR(INDIRECT("$ag"&amp;S511),"")</f>
        <v/>
      </c>
      <c r="AI511" t="e" cm="1">
        <f t="array" aca="1" ref="AI511" ca="1">INDIRECT("O"&amp;S511)</f>
        <v>#VALUE!</v>
      </c>
      <c r="AJ511" t="str">
        <f t="shared" si="129"/>
        <v/>
      </c>
    </row>
    <row r="512" spans="1:36" ht="16.5" customHeight="1">
      <c r="A512" s="129"/>
      <c r="B512" s="134"/>
      <c r="C512" s="135"/>
      <c r="D512" s="146"/>
      <c r="E512" s="146"/>
      <c r="F512" s="135"/>
      <c r="G512" s="147"/>
      <c r="H512" s="147"/>
      <c r="I512" s="147"/>
      <c r="J512" s="147"/>
      <c r="K512" s="38"/>
      <c r="L512" s="143"/>
      <c r="M512" s="143"/>
      <c r="N512" s="61"/>
      <c r="O512" s="314"/>
      <c r="Q512" t="str">
        <f t="shared" ref="Q512:Q575" si="144">IF(G512="No Attribute (Conventional)",IF(OR($G512="",$I512="",$K512=""),"",CONCATENATE($K512," ",$AA512," ",$I512," + ")),IF(OR($G512="",$I512="",$K512=""),"",CONCATENATE($K512," ",$G512," ",$I512," + ")))</f>
        <v/>
      </c>
      <c r="S512" t="e">
        <f t="shared" ca="1" si="133"/>
        <v>#VALUE!</v>
      </c>
      <c r="T512" t="e">
        <f t="shared" ca="1" si="130"/>
        <v>#VALUE!</v>
      </c>
      <c r="U512">
        <f t="shared" si="134"/>
        <v>444</v>
      </c>
      <c r="V512">
        <v>37.416666666669499</v>
      </c>
      <c r="W512">
        <f t="shared" si="135"/>
        <v>37</v>
      </c>
      <c r="X512" t="str" cm="1">
        <f t="array" aca="1" ref="X512" ca="1">IFERROR(INDEX('PC&amp;PD'!$A$1:$AS$19,ROW('PC&amp;PD'!$A$19),MATCH(INDIRECT(T512),'PC&amp;PD'!$A$1:$AS$1,0)),"")</f>
        <v/>
      </c>
      <c r="Y512" t="str">
        <f>IF(OR($N512="",$N512=0),"",IF($N512=$E$7,'Extracted info for SC'!$J$6,IF($N512=#REF!,'Extracted info for SC'!$J$7,IF($N512=#REF!,'Extracted info for SC'!$J$8,IF($N512=#REF!,'Extracted info for SC'!$J$9,IF($N512=#REF!,'Extracted info for SC'!$J$10,IF($N512=#REF!,'Extracted info for SC'!$J$11,IF($N512=#REF!,'Extracted info for SC'!$J$12,IF($N512=#REF!,'Extracted info for SC'!$J$13,IF($N512=#REF!,'Extracted info for SC'!$J$14,IF($N512=#REF!,'Extracted info for SC'!$J$15,IF($N512=#REF!,'Extracted info for SC'!$J$16,IF($N512=#REF!,'Extracted info for SC'!$J$17,IF($N512=#REF!,'Extracted info for SC'!$J$18,""))))))))))))))</f>
        <v/>
      </c>
      <c r="AA512" t="str">
        <f t="shared" ref="AA512:AA575" si="145">IFERROR(IF(G512="","",IF(G512="No Attribute (Conventional)","",G512)),"")</f>
        <v/>
      </c>
      <c r="AB512" t="str">
        <f t="shared" ref="AB512:AB575" si="146">IFERROR(IF($F512="OCS 100", "OCS_100",IF($F512="OCS Blended", "OCS_Blended",IF($F512="OCS (No Label)", "OCS_No_Label",IF($F512="RCS 100", "RCS_100",IF($F512="RCS Blended","RCS_Blended",IF($F512="GRS","GRS",IF($F512="GRS (No Label)", "GRS_No_Label",IF($F512="RDS","RDS",IF($F512="RWS","RWS",IF($F512="RMS","RMS",IF($F512="GOTS Organic","GOTS_Organic",IF($F512="GOTS Made with organic","GOTS_Made_with_organic",IF($F512="GOTS Organic - in conversion","GOTS_Organic_in_Conversion",IF($F512="GOTS Made with organic - in conversion","GOTS_Made_with_Organic_in_Conversion",IF($F512="RAS","RAS",IF($F512="Rcs (No Label)","RCS_No_Label",IF($F512="RWS (No Label)","RWS_No_Label",IF($F512="RMS (No Label)","RMS_No_Label",IF($F512="RAS (No Label)","RAS_No_Label",IF($F512="RDS (No Label)","RDS_No_Label","")))))))))))))))))))),"")</f>
        <v/>
      </c>
      <c r="AC512" t="e">
        <f t="shared" ref="AC512:AC575" ca="1" si="147">"$AB"&amp;S512</f>
        <v>#VALUE!</v>
      </c>
      <c r="AD512" t="str" cm="1">
        <f t="array" aca="1" ref="AD512" ca="1">IFERROR(IF((LEFT(INDIRECT("$F"&amp;$S512),4))="GOTS",IF($G512="Organic","GOTS_Organic_raw",(IF($G512="Responsible","GOTS_Responsible",(IF($G512="No Attribute (Conventional)","GOTS_conventional",(IF($G512="Recycled Pre/Post-Consumer","GOTS_pre_post",(IF($G512="In-Conversion","GOTS_in_conversion",(IF($G512="Sustainably Sourced","Sustainably_sourced",(IF($G512="Recycled pre-consumer organic","GOTS_recycled_organic",""))))))))))))),IF($G512="Organic","Organic",(IF($G512="Responsible","Responsible",(IF($G512="No Attribute (Conventional)","No_Attribute_Conventional",(IF($G512="Recycled Pre/Post-Consumer","Recycled_Pre_Post_Consumer",(IF($G512="In-Conversion","In_Conversion",(IF($G512="Recycled Pre-Consumer","Recycled_Pre_Consumer",(IF($G512="Recycled Post-Consumer","Recycled_Post_Consumer",(IF($G512="Sustainably Sourced","Sustainably_sourced",(IF($G512="Recycled pre-consumer organic","GOTS_recycled_organic","")))))))))))))))))),"")</f>
        <v/>
      </c>
      <c r="AE512" t="e" cm="1">
        <f t="array" aca="1" ref="AE512" ca="1">IF($I512="",IF(INDIRECT("$F"&amp;$S512)="","",IF(LEFT(INDIRECT("$F"&amp;$S512),3)="GRS","GRS_RCS_RM",IF((LEFT(INDIRECT("$F"&amp;$S512),3))="RCS","GRS_RCS_RM",IF(INDIRECT("$F"&amp;$S512)="OCS (No Label)","OCS_Conversion_RM",IF(LEFT(INDIRECT("$F"&amp;$S512),3)="OCS","OCS_RM",IF(RIGHT(INDIRECT("$F"&amp;$S512),10)="conversion","GOTS_RM_conversion",IF((LEFT(INDIRECT("$F"&amp;$S512),4))="GOTS","GOTS_RM","Responsible_RM"))))))),"DELETERM")</f>
        <v>#VALUE!</v>
      </c>
      <c r="AF512" t="e" cm="1">
        <f t="array" aca="1" ref="AF512" ca="1">IF($S512="","",INDIRECT("$Z"&amp;$S512))</f>
        <v>#VALUE!</v>
      </c>
      <c r="AG512" t="str">
        <f t="shared" ref="AG512:AG575" si="148">IF(AND(AJ512="",AJ513="",AJ514="",AJ515="",AJ516="",AJ517="",AJ518="",AJ519="",AJ520="",AJ521="",AJ522="",AJ523=""),"",CONCATENATE(AJ512, AJ513, AJ514, AJ515,AJ516, AJ517, AJ518, AJ519, AJ520, AJ521, AJ522,AJ523))</f>
        <v/>
      </c>
      <c r="AH512" t="str" cm="1">
        <f t="array" aca="1" ref="AH512" ca="1">IFERROR(INDIRECT("$ag"&amp;S512),"")</f>
        <v/>
      </c>
      <c r="AI512" t="e" cm="1">
        <f t="array" aca="1" ref="AI512" ca="1">INDIRECT("O"&amp;S512)</f>
        <v>#VALUE!</v>
      </c>
      <c r="AJ512" t="str">
        <f t="shared" ref="AJ512:AJ575" si="149">IF(OR(Y512="",Y512=0),"",Y512&amp;", ")</f>
        <v/>
      </c>
    </row>
    <row r="513" spans="1:36" ht="16.5" customHeight="1">
      <c r="A513" s="130"/>
      <c r="B513" s="136"/>
      <c r="C513" s="137"/>
      <c r="D513" s="146"/>
      <c r="E513" s="146"/>
      <c r="F513" s="137"/>
      <c r="G513" s="147"/>
      <c r="H513" s="147"/>
      <c r="I513" s="147"/>
      <c r="J513" s="147"/>
      <c r="K513" s="38"/>
      <c r="L513" s="144"/>
      <c r="M513" s="144"/>
      <c r="N513" s="61"/>
      <c r="O513" s="314"/>
      <c r="Q513" t="str">
        <f t="shared" si="144"/>
        <v/>
      </c>
      <c r="S513" t="e">
        <f t="shared" ca="1" si="133"/>
        <v>#VALUE!</v>
      </c>
      <c r="T513" t="e">
        <f t="shared" ca="1" si="130"/>
        <v>#VALUE!</v>
      </c>
      <c r="U513">
        <f t="shared" si="134"/>
        <v>444</v>
      </c>
      <c r="V513">
        <v>37.500000000002899</v>
      </c>
      <c r="W513">
        <f t="shared" si="135"/>
        <v>37</v>
      </c>
      <c r="X513" t="str" cm="1">
        <f t="array" aca="1" ref="X513" ca="1">IFERROR(INDEX('PC&amp;PD'!$A$1:$AS$19,ROW('PC&amp;PD'!$A$19),MATCH(INDIRECT(T513),'PC&amp;PD'!$A$1:$AS$1,0)),"")</f>
        <v/>
      </c>
      <c r="Y513" t="str">
        <f>IF(OR($N513="",$N513=0),"",IF($N513=$E$7,'Extracted info for SC'!$J$6,IF($N513=#REF!,'Extracted info for SC'!$J$7,IF($N513=#REF!,'Extracted info for SC'!$J$8,IF($N513=#REF!,'Extracted info for SC'!$J$9,IF($N513=#REF!,'Extracted info for SC'!$J$10,IF($N513=#REF!,'Extracted info for SC'!$J$11,IF($N513=#REF!,'Extracted info for SC'!$J$12,IF($N513=#REF!,'Extracted info for SC'!$J$13,IF($N513=#REF!,'Extracted info for SC'!$J$14,IF($N513=#REF!,'Extracted info for SC'!$J$15,IF($N513=#REF!,'Extracted info for SC'!$J$16,IF($N513=#REF!,'Extracted info for SC'!$J$17,IF($N513=#REF!,'Extracted info for SC'!$J$18,""))))))))))))))</f>
        <v/>
      </c>
      <c r="AA513" t="str">
        <f t="shared" si="145"/>
        <v/>
      </c>
      <c r="AB513" t="str">
        <f t="shared" si="146"/>
        <v/>
      </c>
      <c r="AC513" t="e">
        <f t="shared" ca="1" si="147"/>
        <v>#VALUE!</v>
      </c>
      <c r="AD513" t="str" cm="1">
        <f t="array" aca="1" ref="AD513" ca="1">IFERROR(IF((LEFT(INDIRECT("$F"&amp;$S513),4))="GOTS",IF($G513="Organic","GOTS_Organic_raw",(IF($G513="Responsible","GOTS_Responsible",(IF($G513="No Attribute (Conventional)","GOTS_conventional",(IF($G513="Recycled Pre/Post-Consumer","GOTS_pre_post",(IF($G513="In-Conversion","GOTS_in_conversion",(IF($G513="Sustainably Sourced","Sustainably_sourced",(IF($G513="Recycled pre-consumer organic","GOTS_recycled_organic",""))))))))))))),IF($G513="Organic","Organic",(IF($G513="Responsible","Responsible",(IF($G513="No Attribute (Conventional)","No_Attribute_Conventional",(IF($G513="Recycled Pre/Post-Consumer","Recycled_Pre_Post_Consumer",(IF($G513="In-Conversion","In_Conversion",(IF($G513="Recycled Pre-Consumer","Recycled_Pre_Consumer",(IF($G513="Recycled Post-Consumer","Recycled_Post_Consumer",(IF($G513="Sustainably Sourced","Sustainably_sourced",(IF($G513="Recycled pre-consumer organic","GOTS_recycled_organic","")))))))))))))))))),"")</f>
        <v/>
      </c>
      <c r="AE513" t="e" cm="1">
        <f t="array" aca="1" ref="AE513" ca="1">IF($I513="",IF(INDIRECT("$F"&amp;$S513)="","",IF(LEFT(INDIRECT("$F"&amp;$S513),3)="GRS","GRS_RCS_RM",IF((LEFT(INDIRECT("$F"&amp;$S513),3))="RCS","GRS_RCS_RM",IF(INDIRECT("$F"&amp;$S513)="OCS (No Label)","OCS_Conversion_RM",IF(LEFT(INDIRECT("$F"&amp;$S513),3)="OCS","OCS_RM",IF(RIGHT(INDIRECT("$F"&amp;$S513),10)="conversion","GOTS_RM_conversion",IF((LEFT(INDIRECT("$F"&amp;$S513),4))="GOTS","GOTS_RM","Responsible_RM"))))))),"DELETERM")</f>
        <v>#VALUE!</v>
      </c>
      <c r="AF513" t="e" cm="1">
        <f t="array" aca="1" ref="AF513" ca="1">IF($S513="","",INDIRECT("$Z"&amp;$S513))</f>
        <v>#VALUE!</v>
      </c>
      <c r="AG513" t="str">
        <f t="shared" si="148"/>
        <v/>
      </c>
      <c r="AH513" t="str" cm="1">
        <f t="array" aca="1" ref="AH513" ca="1">IFERROR(INDIRECT("$ag"&amp;S513),"")</f>
        <v/>
      </c>
      <c r="AI513" t="e" cm="1">
        <f t="array" aca="1" ref="AI513" ca="1">INDIRECT("O"&amp;S513)</f>
        <v>#VALUE!</v>
      </c>
      <c r="AJ513" t="str">
        <f t="shared" si="149"/>
        <v/>
      </c>
    </row>
    <row r="514" spans="1:36" ht="16.5" customHeight="1">
      <c r="A514" s="130"/>
      <c r="B514" s="136"/>
      <c r="C514" s="137"/>
      <c r="D514" s="146"/>
      <c r="E514" s="146"/>
      <c r="F514" s="137"/>
      <c r="G514" s="147"/>
      <c r="H514" s="147"/>
      <c r="I514" s="147"/>
      <c r="J514" s="147"/>
      <c r="K514" s="38"/>
      <c r="L514" s="144"/>
      <c r="M514" s="144"/>
      <c r="N514" s="61"/>
      <c r="O514" s="314"/>
      <c r="Q514" t="str">
        <f t="shared" si="144"/>
        <v/>
      </c>
      <c r="S514" t="e">
        <f t="shared" ca="1" si="133"/>
        <v>#VALUE!</v>
      </c>
      <c r="T514" t="e">
        <f t="shared" ref="T514:T577" ca="1" si="150">"$B"&amp;S514</f>
        <v>#VALUE!</v>
      </c>
      <c r="U514">
        <f t="shared" si="134"/>
        <v>444</v>
      </c>
      <c r="V514">
        <v>37.583333333336199</v>
      </c>
      <c r="W514">
        <f t="shared" si="135"/>
        <v>37</v>
      </c>
      <c r="X514" t="str" cm="1">
        <f t="array" aca="1" ref="X514" ca="1">IFERROR(INDEX('PC&amp;PD'!$A$1:$AS$19,ROW('PC&amp;PD'!$A$19),MATCH(INDIRECT(T514),'PC&amp;PD'!$A$1:$AS$1,0)),"")</f>
        <v/>
      </c>
      <c r="Y514" t="str">
        <f>IF(OR($N514="",$N514=0),"",IF($N514=$E$7,'Extracted info for SC'!$J$6,IF($N514=#REF!,'Extracted info for SC'!$J$7,IF($N514=#REF!,'Extracted info for SC'!$J$8,IF($N514=#REF!,'Extracted info for SC'!$J$9,IF($N514=#REF!,'Extracted info for SC'!$J$10,IF($N514=#REF!,'Extracted info for SC'!$J$11,IF($N514=#REF!,'Extracted info for SC'!$J$12,IF($N514=#REF!,'Extracted info for SC'!$J$13,IF($N514=#REF!,'Extracted info for SC'!$J$14,IF($N514=#REF!,'Extracted info for SC'!$J$15,IF($N514=#REF!,'Extracted info for SC'!$J$16,IF($N514=#REF!,'Extracted info for SC'!$J$17,IF($N514=#REF!,'Extracted info for SC'!$J$18,""))))))))))))))</f>
        <v/>
      </c>
      <c r="AA514" t="str">
        <f t="shared" si="145"/>
        <v/>
      </c>
      <c r="AB514" t="str">
        <f t="shared" si="146"/>
        <v/>
      </c>
      <c r="AC514" t="e">
        <f t="shared" ca="1" si="147"/>
        <v>#VALUE!</v>
      </c>
      <c r="AD514" t="str" cm="1">
        <f t="array" aca="1" ref="AD514" ca="1">IFERROR(IF((LEFT(INDIRECT("$F"&amp;$S514),4))="GOTS",IF($G514="Organic","GOTS_Organic_raw",(IF($G514="Responsible","GOTS_Responsible",(IF($G514="No Attribute (Conventional)","GOTS_conventional",(IF($G514="Recycled Pre/Post-Consumer","GOTS_pre_post",(IF($G514="In-Conversion","GOTS_in_conversion",(IF($G514="Sustainably Sourced","Sustainably_sourced",(IF($G514="Recycled pre-consumer organic","GOTS_recycled_organic",""))))))))))))),IF($G514="Organic","Organic",(IF($G514="Responsible","Responsible",(IF($G514="No Attribute (Conventional)","No_Attribute_Conventional",(IF($G514="Recycled Pre/Post-Consumer","Recycled_Pre_Post_Consumer",(IF($G514="In-Conversion","In_Conversion",(IF($G514="Recycled Pre-Consumer","Recycled_Pre_Consumer",(IF($G514="Recycled Post-Consumer","Recycled_Post_Consumer",(IF($G514="Sustainably Sourced","Sustainably_sourced",(IF($G514="Recycled pre-consumer organic","GOTS_recycled_organic","")))))))))))))))))),"")</f>
        <v/>
      </c>
      <c r="AE514" t="e" cm="1">
        <f t="array" aca="1" ref="AE514" ca="1">IF($I514="",IF(INDIRECT("$F"&amp;$S514)="","",IF(LEFT(INDIRECT("$F"&amp;$S514),3)="GRS","GRS_RCS_RM",IF((LEFT(INDIRECT("$F"&amp;$S514),3))="RCS","GRS_RCS_RM",IF(INDIRECT("$F"&amp;$S514)="OCS (No Label)","OCS_Conversion_RM",IF(LEFT(INDIRECT("$F"&amp;$S514),3)="OCS","OCS_RM",IF(RIGHT(INDIRECT("$F"&amp;$S514),10)="conversion","GOTS_RM_conversion",IF((LEFT(INDIRECT("$F"&amp;$S514),4))="GOTS","GOTS_RM","Responsible_RM"))))))),"DELETERM")</f>
        <v>#VALUE!</v>
      </c>
      <c r="AF514" t="e" cm="1">
        <f t="array" aca="1" ref="AF514" ca="1">IF($S514="","",INDIRECT("$Z"&amp;$S514))</f>
        <v>#VALUE!</v>
      </c>
      <c r="AG514" t="str">
        <f t="shared" si="148"/>
        <v/>
      </c>
      <c r="AH514" t="str" cm="1">
        <f t="array" aca="1" ref="AH514" ca="1">IFERROR(INDIRECT("$ag"&amp;S514),"")</f>
        <v/>
      </c>
      <c r="AI514" t="e" cm="1">
        <f t="array" aca="1" ref="AI514" ca="1">INDIRECT("O"&amp;S514)</f>
        <v>#VALUE!</v>
      </c>
      <c r="AJ514" t="str">
        <f t="shared" si="149"/>
        <v/>
      </c>
    </row>
    <row r="515" spans="1:36" ht="16.5" customHeight="1">
      <c r="A515" s="130"/>
      <c r="B515" s="136"/>
      <c r="C515" s="137"/>
      <c r="D515" s="146"/>
      <c r="E515" s="146"/>
      <c r="F515" s="137"/>
      <c r="G515" s="147"/>
      <c r="H515" s="147"/>
      <c r="I515" s="147"/>
      <c r="J515" s="147"/>
      <c r="K515" s="38"/>
      <c r="L515" s="144"/>
      <c r="M515" s="144"/>
      <c r="N515" s="61"/>
      <c r="O515" s="314"/>
      <c r="Q515" t="str">
        <f t="shared" si="144"/>
        <v/>
      </c>
      <c r="S515" t="e">
        <f t="shared" ca="1" si="133"/>
        <v>#VALUE!</v>
      </c>
      <c r="T515" t="e">
        <f t="shared" ca="1" si="150"/>
        <v>#VALUE!</v>
      </c>
      <c r="U515">
        <f t="shared" si="134"/>
        <v>444</v>
      </c>
      <c r="V515">
        <v>37.666666666669599</v>
      </c>
      <c r="W515">
        <f t="shared" si="135"/>
        <v>37</v>
      </c>
      <c r="X515" t="str" cm="1">
        <f t="array" aca="1" ref="X515" ca="1">IFERROR(INDEX('PC&amp;PD'!$A$1:$AS$19,ROW('PC&amp;PD'!$A$19),MATCH(INDIRECT(T515),'PC&amp;PD'!$A$1:$AS$1,0)),"")</f>
        <v/>
      </c>
      <c r="Y515" t="str">
        <f>IF(OR($N515="",$N515=0),"",IF($N515=$E$7,'Extracted info for SC'!$J$6,IF($N515=#REF!,'Extracted info for SC'!$J$7,IF($N515=#REF!,'Extracted info for SC'!$J$8,IF($N515=#REF!,'Extracted info for SC'!$J$9,IF($N515=#REF!,'Extracted info for SC'!$J$10,IF($N515=#REF!,'Extracted info for SC'!$J$11,IF($N515=#REF!,'Extracted info for SC'!$J$12,IF($N515=#REF!,'Extracted info for SC'!$J$13,IF($N515=#REF!,'Extracted info for SC'!$J$14,IF($N515=#REF!,'Extracted info for SC'!$J$15,IF($N515=#REF!,'Extracted info for SC'!$J$16,IF($N515=#REF!,'Extracted info for SC'!$J$17,IF($N515=#REF!,'Extracted info for SC'!$J$18,""))))))))))))))</f>
        <v/>
      </c>
      <c r="AA515" t="str">
        <f t="shared" si="145"/>
        <v/>
      </c>
      <c r="AB515" t="str">
        <f t="shared" si="146"/>
        <v/>
      </c>
      <c r="AC515" t="e">
        <f t="shared" ca="1" si="147"/>
        <v>#VALUE!</v>
      </c>
      <c r="AD515" t="str" cm="1">
        <f t="array" aca="1" ref="AD515" ca="1">IFERROR(IF((LEFT(INDIRECT("$F"&amp;$S515),4))="GOTS",IF($G515="Organic","GOTS_Organic_raw",(IF($G515="Responsible","GOTS_Responsible",(IF($G515="No Attribute (Conventional)","GOTS_conventional",(IF($G515="Recycled Pre/Post-Consumer","GOTS_pre_post",(IF($G515="In-Conversion","GOTS_in_conversion",(IF($G515="Sustainably Sourced","Sustainably_sourced",(IF($G515="Recycled pre-consumer organic","GOTS_recycled_organic",""))))))))))))),IF($G515="Organic","Organic",(IF($G515="Responsible","Responsible",(IF($G515="No Attribute (Conventional)","No_Attribute_Conventional",(IF($G515="Recycled Pre/Post-Consumer","Recycled_Pre_Post_Consumer",(IF($G515="In-Conversion","In_Conversion",(IF($G515="Recycled Pre-Consumer","Recycled_Pre_Consumer",(IF($G515="Recycled Post-Consumer","Recycled_Post_Consumer",(IF($G515="Sustainably Sourced","Sustainably_sourced",(IF($G515="Recycled pre-consumer organic","GOTS_recycled_organic","")))))))))))))))))),"")</f>
        <v/>
      </c>
      <c r="AE515" t="e" cm="1">
        <f t="array" aca="1" ref="AE515" ca="1">IF($I515="",IF(INDIRECT("$F"&amp;$S515)="","",IF(LEFT(INDIRECT("$F"&amp;$S515),3)="GRS","GRS_RCS_RM",IF((LEFT(INDIRECT("$F"&amp;$S515),3))="RCS","GRS_RCS_RM",IF(INDIRECT("$F"&amp;$S515)="OCS (No Label)","OCS_Conversion_RM",IF(LEFT(INDIRECT("$F"&amp;$S515),3)="OCS","OCS_RM",IF(RIGHT(INDIRECT("$F"&amp;$S515),10)="conversion","GOTS_RM_conversion",IF((LEFT(INDIRECT("$F"&amp;$S515),4))="GOTS","GOTS_RM","Responsible_RM"))))))),"DELETERM")</f>
        <v>#VALUE!</v>
      </c>
      <c r="AF515" t="e" cm="1">
        <f t="array" aca="1" ref="AF515" ca="1">IF($S515="","",INDIRECT("$Z"&amp;$S515))</f>
        <v>#VALUE!</v>
      </c>
      <c r="AG515" t="str">
        <f t="shared" si="148"/>
        <v/>
      </c>
      <c r="AH515" t="str" cm="1">
        <f t="array" aca="1" ref="AH515" ca="1">IFERROR(INDIRECT("$ag"&amp;S515),"")</f>
        <v/>
      </c>
      <c r="AI515" t="e" cm="1">
        <f t="array" aca="1" ref="AI515" ca="1">INDIRECT("O"&amp;S515)</f>
        <v>#VALUE!</v>
      </c>
      <c r="AJ515" t="str">
        <f t="shared" si="149"/>
        <v/>
      </c>
    </row>
    <row r="516" spans="1:36" ht="16.5" customHeight="1">
      <c r="A516" s="130"/>
      <c r="B516" s="136"/>
      <c r="C516" s="137"/>
      <c r="D516" s="146"/>
      <c r="E516" s="146"/>
      <c r="F516" s="137"/>
      <c r="G516" s="147"/>
      <c r="H516" s="147"/>
      <c r="I516" s="147"/>
      <c r="J516" s="147"/>
      <c r="K516" s="38"/>
      <c r="L516" s="144"/>
      <c r="M516" s="144"/>
      <c r="N516" s="61"/>
      <c r="O516" s="314"/>
      <c r="Q516" t="str">
        <f t="shared" si="144"/>
        <v/>
      </c>
      <c r="S516" t="e">
        <f t="shared" ca="1" si="133"/>
        <v>#VALUE!</v>
      </c>
      <c r="T516" t="e">
        <f t="shared" ca="1" si="150"/>
        <v>#VALUE!</v>
      </c>
      <c r="U516">
        <f t="shared" si="134"/>
        <v>444</v>
      </c>
      <c r="V516">
        <v>37.750000000002899</v>
      </c>
      <c r="W516">
        <f t="shared" si="135"/>
        <v>37</v>
      </c>
      <c r="X516" t="str" cm="1">
        <f t="array" aca="1" ref="X516" ca="1">IFERROR(INDEX('PC&amp;PD'!$A$1:$AS$19,ROW('PC&amp;PD'!$A$19),MATCH(INDIRECT(T516),'PC&amp;PD'!$A$1:$AS$1,0)),"")</f>
        <v/>
      </c>
      <c r="Y516" t="str">
        <f>IF(OR($N516="",$N516=0),"",IF($N516=$E$7,'Extracted info for SC'!$J$6,IF($N516=#REF!,'Extracted info for SC'!$J$7,IF($N516=#REF!,'Extracted info for SC'!$J$8,IF($N516=#REF!,'Extracted info for SC'!$J$9,IF($N516=#REF!,'Extracted info for SC'!$J$10,IF($N516=#REF!,'Extracted info for SC'!$J$11,IF($N516=#REF!,'Extracted info for SC'!$J$12,IF($N516=#REF!,'Extracted info for SC'!$J$13,IF($N516=#REF!,'Extracted info for SC'!$J$14,IF($N516=#REF!,'Extracted info for SC'!$J$15,IF($N516=#REF!,'Extracted info for SC'!$J$16,IF($N516=#REF!,'Extracted info for SC'!$J$17,IF($N516=#REF!,'Extracted info for SC'!$J$18,""))))))))))))))</f>
        <v/>
      </c>
      <c r="AA516" t="str">
        <f t="shared" si="145"/>
        <v/>
      </c>
      <c r="AB516" t="str">
        <f t="shared" si="146"/>
        <v/>
      </c>
      <c r="AC516" t="e">
        <f t="shared" ca="1" si="147"/>
        <v>#VALUE!</v>
      </c>
      <c r="AD516" t="str" cm="1">
        <f t="array" aca="1" ref="AD516" ca="1">IFERROR(IF((LEFT(INDIRECT("$F"&amp;$S516),4))="GOTS",IF($G516="Organic","GOTS_Organic_raw",(IF($G516="Responsible","GOTS_Responsible",(IF($G516="No Attribute (Conventional)","GOTS_conventional",(IF($G516="Recycled Pre/Post-Consumer","GOTS_pre_post",(IF($G516="In-Conversion","GOTS_in_conversion",(IF($G516="Sustainably Sourced","Sustainably_sourced",(IF($G516="Recycled pre-consumer organic","GOTS_recycled_organic",""))))))))))))),IF($G516="Organic","Organic",(IF($G516="Responsible","Responsible",(IF($G516="No Attribute (Conventional)","No_Attribute_Conventional",(IF($G516="Recycled Pre/Post-Consumer","Recycled_Pre_Post_Consumer",(IF($G516="In-Conversion","In_Conversion",(IF($G516="Recycled Pre-Consumer","Recycled_Pre_Consumer",(IF($G516="Recycled Post-Consumer","Recycled_Post_Consumer",(IF($G516="Sustainably Sourced","Sustainably_sourced",(IF($G516="Recycled pre-consumer organic","GOTS_recycled_organic","")))))))))))))))))),"")</f>
        <v/>
      </c>
      <c r="AE516" t="e" cm="1">
        <f t="array" aca="1" ref="AE516" ca="1">IF($I516="",IF(INDIRECT("$F"&amp;$S516)="","",IF(LEFT(INDIRECT("$F"&amp;$S516),3)="GRS","GRS_RCS_RM",IF((LEFT(INDIRECT("$F"&amp;$S516),3))="RCS","GRS_RCS_RM",IF(INDIRECT("$F"&amp;$S516)="OCS (No Label)","OCS_Conversion_RM",IF(LEFT(INDIRECT("$F"&amp;$S516),3)="OCS","OCS_RM",IF(RIGHT(INDIRECT("$F"&amp;$S516),10)="conversion","GOTS_RM_conversion",IF((LEFT(INDIRECT("$F"&amp;$S516),4))="GOTS","GOTS_RM","Responsible_RM"))))))),"DELETERM")</f>
        <v>#VALUE!</v>
      </c>
      <c r="AF516" t="e" cm="1">
        <f t="array" aca="1" ref="AF516" ca="1">IF($S516="","",INDIRECT("$Z"&amp;$S516))</f>
        <v>#VALUE!</v>
      </c>
      <c r="AG516" t="str">
        <f t="shared" si="148"/>
        <v/>
      </c>
      <c r="AH516" t="str" cm="1">
        <f t="array" aca="1" ref="AH516" ca="1">IFERROR(INDIRECT("$ag"&amp;S516),"")</f>
        <v/>
      </c>
      <c r="AI516" t="e" cm="1">
        <f t="array" aca="1" ref="AI516" ca="1">INDIRECT("O"&amp;S516)</f>
        <v>#VALUE!</v>
      </c>
      <c r="AJ516" t="str">
        <f t="shared" si="149"/>
        <v/>
      </c>
    </row>
    <row r="517" spans="1:36" ht="16.5" customHeight="1">
      <c r="A517" s="130"/>
      <c r="B517" s="136"/>
      <c r="C517" s="137"/>
      <c r="D517" s="146"/>
      <c r="E517" s="146"/>
      <c r="F517" s="137"/>
      <c r="G517" s="147"/>
      <c r="H517" s="147"/>
      <c r="I517" s="147"/>
      <c r="J517" s="147"/>
      <c r="K517" s="38"/>
      <c r="L517" s="144"/>
      <c r="M517" s="144"/>
      <c r="N517" s="61"/>
      <c r="O517" s="314"/>
      <c r="Q517" t="str">
        <f t="shared" si="144"/>
        <v/>
      </c>
      <c r="S517" t="e">
        <f t="shared" ca="1" si="133"/>
        <v>#VALUE!</v>
      </c>
      <c r="T517" t="e">
        <f t="shared" ca="1" si="150"/>
        <v>#VALUE!</v>
      </c>
      <c r="U517">
        <f t="shared" si="134"/>
        <v>444</v>
      </c>
      <c r="V517">
        <v>37.833333333336199</v>
      </c>
      <c r="W517">
        <f t="shared" si="135"/>
        <v>37</v>
      </c>
      <c r="X517" t="str" cm="1">
        <f t="array" aca="1" ref="X517" ca="1">IFERROR(INDEX('PC&amp;PD'!$A$1:$AS$19,ROW('PC&amp;PD'!$A$19),MATCH(INDIRECT(T517),'PC&amp;PD'!$A$1:$AS$1,0)),"")</f>
        <v/>
      </c>
      <c r="Y517" t="str">
        <f>IF(OR($N517="",$N517=0),"",IF($N517=$E$7,'Extracted info for SC'!$J$6,IF($N517=#REF!,'Extracted info for SC'!$J$7,IF($N517=#REF!,'Extracted info for SC'!$J$8,IF($N517=#REF!,'Extracted info for SC'!$J$9,IF($N517=#REF!,'Extracted info for SC'!$J$10,IF($N517=#REF!,'Extracted info for SC'!$J$11,IF($N517=#REF!,'Extracted info for SC'!$J$12,IF($N517=#REF!,'Extracted info for SC'!$J$13,IF($N517=#REF!,'Extracted info for SC'!$J$14,IF($N517=#REF!,'Extracted info for SC'!$J$15,IF($N517=#REF!,'Extracted info for SC'!$J$16,IF($N517=#REF!,'Extracted info for SC'!$J$17,IF($N517=#REF!,'Extracted info for SC'!$J$18,""))))))))))))))</f>
        <v/>
      </c>
      <c r="AA517" t="str">
        <f t="shared" si="145"/>
        <v/>
      </c>
      <c r="AB517" t="str">
        <f t="shared" si="146"/>
        <v/>
      </c>
      <c r="AC517" t="e">
        <f t="shared" ca="1" si="147"/>
        <v>#VALUE!</v>
      </c>
      <c r="AD517" t="str" cm="1">
        <f t="array" aca="1" ref="AD517" ca="1">IFERROR(IF((LEFT(INDIRECT("$F"&amp;$S517),4))="GOTS",IF($G517="Organic","GOTS_Organic_raw",(IF($G517="Responsible","GOTS_Responsible",(IF($G517="No Attribute (Conventional)","GOTS_conventional",(IF($G517="Recycled Pre/Post-Consumer","GOTS_pre_post",(IF($G517="In-Conversion","GOTS_in_conversion",(IF($G517="Sustainably Sourced","Sustainably_sourced",(IF($G517="Recycled pre-consumer organic","GOTS_recycled_organic",""))))))))))))),IF($G517="Organic","Organic",(IF($G517="Responsible","Responsible",(IF($G517="No Attribute (Conventional)","No_Attribute_Conventional",(IF($G517="Recycled Pre/Post-Consumer","Recycled_Pre_Post_Consumer",(IF($G517="In-Conversion","In_Conversion",(IF($G517="Recycled Pre-Consumer","Recycled_Pre_Consumer",(IF($G517="Recycled Post-Consumer","Recycled_Post_Consumer",(IF($G517="Sustainably Sourced","Sustainably_sourced",(IF($G517="Recycled pre-consumer organic","GOTS_recycled_organic","")))))))))))))))))),"")</f>
        <v/>
      </c>
      <c r="AE517" t="e" cm="1">
        <f t="array" aca="1" ref="AE517" ca="1">IF($I517="",IF(INDIRECT("$F"&amp;$S517)="","",IF(LEFT(INDIRECT("$F"&amp;$S517),3)="GRS","GRS_RCS_RM",IF((LEFT(INDIRECT("$F"&amp;$S517),3))="RCS","GRS_RCS_RM",IF(INDIRECT("$F"&amp;$S517)="OCS (No Label)","OCS_Conversion_RM",IF(LEFT(INDIRECT("$F"&amp;$S517),3)="OCS","OCS_RM",IF(RIGHT(INDIRECT("$F"&amp;$S517),10)="conversion","GOTS_RM_conversion",IF((LEFT(INDIRECT("$F"&amp;$S517),4))="GOTS","GOTS_RM","Responsible_RM"))))))),"DELETERM")</f>
        <v>#VALUE!</v>
      </c>
      <c r="AF517" t="e" cm="1">
        <f t="array" aca="1" ref="AF517" ca="1">IF($S517="","",INDIRECT("$Z"&amp;$S517))</f>
        <v>#VALUE!</v>
      </c>
      <c r="AG517" t="str">
        <f t="shared" si="148"/>
        <v/>
      </c>
      <c r="AH517" t="str" cm="1">
        <f t="array" aca="1" ref="AH517" ca="1">IFERROR(INDIRECT("$ag"&amp;S517),"")</f>
        <v/>
      </c>
      <c r="AI517" t="e" cm="1">
        <f t="array" aca="1" ref="AI517" ca="1">INDIRECT("O"&amp;S517)</f>
        <v>#VALUE!</v>
      </c>
      <c r="AJ517" t="str">
        <f t="shared" si="149"/>
        <v/>
      </c>
    </row>
    <row r="518" spans="1:36" ht="16.5" customHeight="1" thickBot="1">
      <c r="A518" s="131"/>
      <c r="B518" s="138"/>
      <c r="C518" s="139"/>
      <c r="D518" s="148"/>
      <c r="E518" s="148"/>
      <c r="F518" s="139"/>
      <c r="G518" s="149"/>
      <c r="H518" s="149"/>
      <c r="I518" s="149"/>
      <c r="J518" s="149"/>
      <c r="K518" s="39"/>
      <c r="L518" s="145"/>
      <c r="M518" s="145"/>
      <c r="N518" s="62"/>
      <c r="O518" s="315"/>
      <c r="Q518" t="str">
        <f t="shared" si="144"/>
        <v/>
      </c>
      <c r="S518" t="e">
        <f t="shared" ca="1" si="133"/>
        <v>#VALUE!</v>
      </c>
      <c r="T518" t="e">
        <f t="shared" ca="1" si="150"/>
        <v>#VALUE!</v>
      </c>
      <c r="U518">
        <f t="shared" si="134"/>
        <v>444</v>
      </c>
      <c r="V518">
        <v>37.916666666669599</v>
      </c>
      <c r="W518">
        <f t="shared" si="135"/>
        <v>37</v>
      </c>
      <c r="X518" t="str" cm="1">
        <f t="array" aca="1" ref="X518" ca="1">IFERROR(INDEX('PC&amp;PD'!$A$1:$AS$19,ROW('PC&amp;PD'!$A$19),MATCH(INDIRECT(T518),'PC&amp;PD'!$A$1:$AS$1,0)),"")</f>
        <v/>
      </c>
      <c r="Y518" t="str">
        <f>IF(OR($N518="",$N518=0),"",IF($N518=$E$7,'Extracted info for SC'!$J$6,IF($N518=#REF!,'Extracted info for SC'!$J$7,IF($N518=#REF!,'Extracted info for SC'!$J$8,IF($N518=#REF!,'Extracted info for SC'!$J$9,IF($N518=#REF!,'Extracted info for SC'!$J$10,IF($N518=#REF!,'Extracted info for SC'!$J$11,IF($N518=#REF!,'Extracted info for SC'!$J$12,IF($N518=#REF!,'Extracted info for SC'!$J$13,IF($N518=#REF!,'Extracted info for SC'!$J$14,IF($N518=#REF!,'Extracted info for SC'!$J$15,IF($N518=#REF!,'Extracted info for SC'!$J$16,IF($N518=#REF!,'Extracted info for SC'!$J$17,IF($N518=#REF!,'Extracted info for SC'!$J$18,""))))))))))))))</f>
        <v/>
      </c>
      <c r="AA518" t="str">
        <f t="shared" si="145"/>
        <v/>
      </c>
      <c r="AB518" t="str">
        <f t="shared" si="146"/>
        <v/>
      </c>
      <c r="AC518" t="e">
        <f t="shared" ca="1" si="147"/>
        <v>#VALUE!</v>
      </c>
      <c r="AD518" t="str" cm="1">
        <f t="array" aca="1" ref="AD518" ca="1">IFERROR(IF((LEFT(INDIRECT("$F"&amp;$S518),4))="GOTS",IF($G518="Organic","GOTS_Organic_raw",(IF($G518="Responsible","GOTS_Responsible",(IF($G518="No Attribute (Conventional)","GOTS_conventional",(IF($G518="Recycled Pre/Post-Consumer","GOTS_pre_post",(IF($G518="In-Conversion","GOTS_in_conversion",(IF($G518="Sustainably Sourced","Sustainably_sourced",(IF($G518="Recycled pre-consumer organic","GOTS_recycled_organic",""))))))))))))),IF($G518="Organic","Organic",(IF($G518="Responsible","Responsible",(IF($G518="No Attribute (Conventional)","No_Attribute_Conventional",(IF($G518="Recycled Pre/Post-Consumer","Recycled_Pre_Post_Consumer",(IF($G518="In-Conversion","In_Conversion",(IF($G518="Recycled Pre-Consumer","Recycled_Pre_Consumer",(IF($G518="Recycled Post-Consumer","Recycled_Post_Consumer",(IF($G518="Sustainably Sourced","Sustainably_sourced",(IF($G518="Recycled pre-consumer organic","GOTS_recycled_organic","")))))))))))))))))),"")</f>
        <v/>
      </c>
      <c r="AE518" t="e" cm="1">
        <f t="array" aca="1" ref="AE518" ca="1">IF($I518="",IF(INDIRECT("$F"&amp;$S518)="","",IF(LEFT(INDIRECT("$F"&amp;$S518),3)="GRS","GRS_RCS_RM",IF((LEFT(INDIRECT("$F"&amp;$S518),3))="RCS","GRS_RCS_RM",IF(INDIRECT("$F"&amp;$S518)="OCS (No Label)","OCS_Conversion_RM",IF(LEFT(INDIRECT("$F"&amp;$S518),3)="OCS","OCS_RM",IF(RIGHT(INDIRECT("$F"&amp;$S518),10)="conversion","GOTS_RM_conversion",IF((LEFT(INDIRECT("$F"&amp;$S518),4))="GOTS","GOTS_RM","Responsible_RM"))))))),"DELETERM")</f>
        <v>#VALUE!</v>
      </c>
      <c r="AF518" t="e" cm="1">
        <f t="array" aca="1" ref="AF518" ca="1">IF($S518="","",INDIRECT("$Z"&amp;$S518))</f>
        <v>#VALUE!</v>
      </c>
      <c r="AG518" t="str">
        <f t="shared" si="148"/>
        <v/>
      </c>
      <c r="AH518" t="str" cm="1">
        <f t="array" aca="1" ref="AH518" ca="1">IFERROR(INDIRECT("$ag"&amp;S518),"")</f>
        <v/>
      </c>
      <c r="AI518" t="e" cm="1">
        <f t="array" aca="1" ref="AI518" ca="1">INDIRECT("O"&amp;S518)</f>
        <v>#VALUE!</v>
      </c>
      <c r="AJ518" t="str">
        <f t="shared" si="149"/>
        <v/>
      </c>
    </row>
    <row r="519" spans="1:36" ht="16.5" customHeight="1">
      <c r="A519" s="128" t="str">
        <f>IF(B519="","",COUNTA($B$63:$B519))</f>
        <v/>
      </c>
      <c r="B519" s="132"/>
      <c r="C519" s="133"/>
      <c r="D519" s="140"/>
      <c r="E519" s="140"/>
      <c r="F519" s="133"/>
      <c r="G519" s="141"/>
      <c r="H519" s="141"/>
      <c r="I519" s="141"/>
      <c r="J519" s="141"/>
      <c r="K519" s="37"/>
      <c r="L519" s="142" t="str">
        <f>IF(R519="","",LEFT(R519,LEN(R519)-2))</f>
        <v/>
      </c>
      <c r="M519" s="142"/>
      <c r="N519" s="60"/>
      <c r="O519" s="313"/>
      <c r="Q519" t="str">
        <f t="shared" si="144"/>
        <v/>
      </c>
      <c r="R519" t="str">
        <f t="shared" ref="R519" si="151">CONCATENATE($Q519,Q520,Q521,Q522,Q523,Q524,$Q525,$Q526,$Q527,$Q528,$Q529,$Q530)</f>
        <v/>
      </c>
      <c r="S519" t="e">
        <f t="shared" ca="1" si="133"/>
        <v>#VALUE!</v>
      </c>
      <c r="T519" t="e">
        <f t="shared" ca="1" si="150"/>
        <v>#VALUE!</v>
      </c>
      <c r="U519">
        <f t="shared" si="134"/>
        <v>456</v>
      </c>
      <c r="V519">
        <v>38.000000000002899</v>
      </c>
      <c r="W519">
        <f t="shared" si="135"/>
        <v>38</v>
      </c>
      <c r="X519" t="str" cm="1">
        <f t="array" aca="1" ref="X519" ca="1">IFERROR(INDEX('PC&amp;PD'!$A$1:$AS$19,ROW('PC&amp;PD'!$A$19),MATCH(INDIRECT(T519),'PC&amp;PD'!$A$1:$AS$1,0)),"")</f>
        <v/>
      </c>
      <c r="Y519" t="str">
        <f>IF(OR($N519="",$N519=0),"",IF($N519=$E$7,'Extracted info for SC'!$J$6,IF($N519=#REF!,'Extracted info for SC'!$J$7,IF($N519=#REF!,'Extracted info for SC'!$J$8,IF($N519=#REF!,'Extracted info for SC'!$J$9,IF($N519=#REF!,'Extracted info for SC'!$J$10,IF($N519=#REF!,'Extracted info for SC'!$J$11,IF($N519=#REF!,'Extracted info for SC'!$J$12,IF($N519=#REF!,'Extracted info for SC'!$J$13,IF($N519=#REF!,'Extracted info for SC'!$J$14,IF($N519=#REF!,'Extracted info for SC'!$J$15,IF($N519=#REF!,'Extracted info for SC'!$J$16,IF($N519=#REF!,'Extracted info for SC'!$J$17,IF($N519=#REF!,'Extracted info for SC'!$J$18,""))))))))))))))</f>
        <v/>
      </c>
      <c r="Z519" t="str">
        <f t="shared" ref="Z519" si="152">IFERROR(IF($F519="OCS 100","OCS (OCS 100)",IF($F519="OCS Blended","OCS (OCS Blended)",IF($F519="OCS (No Label)","OCS (No Label)",IF($F519="RCS 100","RCS (RCS 100)",IF($F519="RCS Blended","RCS (RCS Blended)",IF($F519="GRS","GRS (GRS)",IF($F519="GRS (No Label)", "GRS (No Label)",IF($F519="RDS","RDS (RDS)",IF($F519="RWS","RWS (RWS)",IF($F519="RAS","RAS (RAS)",IF($F519="RMS","RMS (RMS)",IF($F519="GOTS Organic","GOTS (Organic)",IF($F519="GOTS Made with organic","GOTS (Made with Organic)",IF($F519="GOTS Organic - in conversion","GOTS (Organic - In Conversion)",IF($F519="GOTS Made with organic - in conversion","GOTS (Made with Organic - In Conversion)",""))))))))))))))),"")</f>
        <v/>
      </c>
      <c r="AA519" t="str">
        <f t="shared" si="145"/>
        <v/>
      </c>
      <c r="AB519" t="str">
        <f t="shared" si="146"/>
        <v/>
      </c>
      <c r="AC519" t="e">
        <f t="shared" ca="1" si="147"/>
        <v>#VALUE!</v>
      </c>
      <c r="AD519" t="str" cm="1">
        <f t="array" aca="1" ref="AD519" ca="1">IFERROR(IF((LEFT(INDIRECT("$F"&amp;$S519),4))="GOTS",IF($G519="Organic","GOTS_Organic_raw",(IF($G519="Responsible","GOTS_Responsible",(IF($G519="No Attribute (Conventional)","GOTS_conventional",(IF($G519="Recycled Pre/Post-Consumer","GOTS_pre_post",(IF($G519="In-Conversion","GOTS_in_conversion",(IF($G519="Sustainably Sourced","Sustainably_sourced",(IF($G519="Recycled pre-consumer organic","GOTS_recycled_organic",""))))))))))))),IF($G519="Organic","Organic",(IF($G519="Responsible","Responsible",(IF($G519="No Attribute (Conventional)","No_Attribute_Conventional",(IF($G519="Recycled Pre/Post-Consumer","Recycled_Pre_Post_Consumer",(IF($G519="In-Conversion","In_Conversion",(IF($G519="Recycled Pre-Consumer","Recycled_Pre_Consumer",(IF($G519="Recycled Post-Consumer","Recycled_Post_Consumer",(IF($G519="Sustainably Sourced","Sustainably_sourced",(IF($G519="Recycled pre-consumer organic","GOTS_recycled_organic","")))))))))))))))))),"")</f>
        <v/>
      </c>
      <c r="AE519" t="e" cm="1">
        <f t="array" aca="1" ref="AE519" ca="1">IF($I519="",IF(INDIRECT("$F"&amp;$S519)="","",IF(LEFT(INDIRECT("$F"&amp;$S519),3)="GRS","GRS_RCS_RM",IF((LEFT(INDIRECT("$F"&amp;$S519),3))="RCS","GRS_RCS_RM",IF(INDIRECT("$F"&amp;$S519)="OCS (No Label)","OCS_Conversion_RM",IF(LEFT(INDIRECT("$F"&amp;$S519),3)="OCS","OCS_RM",IF(RIGHT(INDIRECT("$F"&amp;$S519),10)="conversion","GOTS_RM_conversion",IF((LEFT(INDIRECT("$F"&amp;$S519),4))="GOTS","GOTS_RM","Responsible_RM"))))))),"DELETERM")</f>
        <v>#VALUE!</v>
      </c>
      <c r="AF519" t="e" cm="1">
        <f t="array" aca="1" ref="AF519" ca="1">IF($S519="","",INDIRECT("$Z"&amp;$S519))</f>
        <v>#VALUE!</v>
      </c>
      <c r="AG519" t="str">
        <f t="shared" si="148"/>
        <v/>
      </c>
      <c r="AH519" t="str" cm="1">
        <f t="array" aca="1" ref="AH519" ca="1">IFERROR(INDIRECT("$ag"&amp;S519),"")</f>
        <v/>
      </c>
      <c r="AI519" t="e" cm="1">
        <f t="array" aca="1" ref="AI519" ca="1">INDIRECT("O"&amp;S519)</f>
        <v>#VALUE!</v>
      </c>
      <c r="AJ519" t="str">
        <f t="shared" si="149"/>
        <v/>
      </c>
    </row>
    <row r="520" spans="1:36" ht="16.5" customHeight="1">
      <c r="A520" s="129"/>
      <c r="B520" s="134"/>
      <c r="C520" s="135"/>
      <c r="D520" s="146"/>
      <c r="E520" s="146"/>
      <c r="F520" s="135"/>
      <c r="G520" s="147"/>
      <c r="H520" s="147"/>
      <c r="I520" s="147"/>
      <c r="J520" s="147"/>
      <c r="K520" s="38"/>
      <c r="L520" s="143"/>
      <c r="M520" s="143"/>
      <c r="N520" s="61"/>
      <c r="O520" s="314"/>
      <c r="Q520" t="str">
        <f t="shared" si="144"/>
        <v/>
      </c>
      <c r="S520" t="e">
        <f t="shared" ca="1" si="133"/>
        <v>#VALUE!</v>
      </c>
      <c r="T520" t="e">
        <f t="shared" ca="1" si="150"/>
        <v>#VALUE!</v>
      </c>
      <c r="U520">
        <f t="shared" si="134"/>
        <v>456</v>
      </c>
      <c r="V520">
        <v>38.083333333336299</v>
      </c>
      <c r="W520">
        <f t="shared" si="135"/>
        <v>38</v>
      </c>
      <c r="X520" t="str" cm="1">
        <f t="array" aca="1" ref="X520" ca="1">IFERROR(INDEX('PC&amp;PD'!$A$1:$AS$19,ROW('PC&amp;PD'!$A$19),MATCH(INDIRECT(T520),'PC&amp;PD'!$A$1:$AS$1,0)),"")</f>
        <v/>
      </c>
      <c r="Y520" t="str">
        <f>IF(OR($N520="",$N520=0),"",IF($N520=$E$7,'Extracted info for SC'!$J$6,IF($N520=#REF!,'Extracted info for SC'!$J$7,IF($N520=#REF!,'Extracted info for SC'!$J$8,IF($N520=#REF!,'Extracted info for SC'!$J$9,IF($N520=#REF!,'Extracted info for SC'!$J$10,IF($N520=#REF!,'Extracted info for SC'!$J$11,IF($N520=#REF!,'Extracted info for SC'!$J$12,IF($N520=#REF!,'Extracted info for SC'!$J$13,IF($N520=#REF!,'Extracted info for SC'!$J$14,IF($N520=#REF!,'Extracted info for SC'!$J$15,IF($N520=#REF!,'Extracted info for SC'!$J$16,IF($N520=#REF!,'Extracted info for SC'!$J$17,IF($N520=#REF!,'Extracted info for SC'!$J$18,""))))))))))))))</f>
        <v/>
      </c>
      <c r="AA520" t="str">
        <f t="shared" si="145"/>
        <v/>
      </c>
      <c r="AB520" t="str">
        <f t="shared" si="146"/>
        <v/>
      </c>
      <c r="AC520" t="e">
        <f t="shared" ca="1" si="147"/>
        <v>#VALUE!</v>
      </c>
      <c r="AD520" t="str" cm="1">
        <f t="array" aca="1" ref="AD520" ca="1">IFERROR(IF((LEFT(INDIRECT("$F"&amp;$S520),4))="GOTS",IF($G520="Organic","GOTS_Organic_raw",(IF($G520="Responsible","GOTS_Responsible",(IF($G520="No Attribute (Conventional)","GOTS_conventional",(IF($G520="Recycled Pre/Post-Consumer","GOTS_pre_post",(IF($G520="In-Conversion","GOTS_in_conversion",(IF($G520="Sustainably Sourced","Sustainably_sourced",(IF($G520="Recycled pre-consumer organic","GOTS_recycled_organic",""))))))))))))),IF($G520="Organic","Organic",(IF($G520="Responsible","Responsible",(IF($G520="No Attribute (Conventional)","No_Attribute_Conventional",(IF($G520="Recycled Pre/Post-Consumer","Recycled_Pre_Post_Consumer",(IF($G520="In-Conversion","In_Conversion",(IF($G520="Recycled Pre-Consumer","Recycled_Pre_Consumer",(IF($G520="Recycled Post-Consumer","Recycled_Post_Consumer",(IF($G520="Sustainably Sourced","Sustainably_sourced",(IF($G520="Recycled pre-consumer organic","GOTS_recycled_organic","")))))))))))))))))),"")</f>
        <v/>
      </c>
      <c r="AE520" t="e" cm="1">
        <f t="array" aca="1" ref="AE520" ca="1">IF($I520="",IF(INDIRECT("$F"&amp;$S520)="","",IF(LEFT(INDIRECT("$F"&amp;$S520),3)="GRS","GRS_RCS_RM",IF((LEFT(INDIRECT("$F"&amp;$S520),3))="RCS","GRS_RCS_RM",IF(INDIRECT("$F"&amp;$S520)="OCS (No Label)","OCS_Conversion_RM",IF(LEFT(INDIRECT("$F"&amp;$S520),3)="OCS","OCS_RM",IF(RIGHT(INDIRECT("$F"&amp;$S520),10)="conversion","GOTS_RM_conversion",IF((LEFT(INDIRECT("$F"&amp;$S520),4))="GOTS","GOTS_RM","Responsible_RM"))))))),"DELETERM")</f>
        <v>#VALUE!</v>
      </c>
      <c r="AF520" t="e" cm="1">
        <f t="array" aca="1" ref="AF520" ca="1">IF($S520="","",INDIRECT("$Z"&amp;$S520))</f>
        <v>#VALUE!</v>
      </c>
      <c r="AG520" t="str">
        <f t="shared" si="148"/>
        <v/>
      </c>
      <c r="AH520" t="str" cm="1">
        <f t="array" aca="1" ref="AH520" ca="1">IFERROR(INDIRECT("$ag"&amp;S520),"")</f>
        <v/>
      </c>
      <c r="AI520" t="e" cm="1">
        <f t="array" aca="1" ref="AI520" ca="1">INDIRECT("O"&amp;S520)</f>
        <v>#VALUE!</v>
      </c>
      <c r="AJ520" t="str">
        <f t="shared" si="149"/>
        <v/>
      </c>
    </row>
    <row r="521" spans="1:36" ht="16.5" customHeight="1">
      <c r="A521" s="129"/>
      <c r="B521" s="134"/>
      <c r="C521" s="135"/>
      <c r="D521" s="146"/>
      <c r="E521" s="146"/>
      <c r="F521" s="135"/>
      <c r="G521" s="147"/>
      <c r="H521" s="147"/>
      <c r="I521" s="147"/>
      <c r="J521" s="147"/>
      <c r="K521" s="38"/>
      <c r="L521" s="143"/>
      <c r="M521" s="143"/>
      <c r="N521" s="61"/>
      <c r="O521" s="314"/>
      <c r="Q521" t="str">
        <f t="shared" si="144"/>
        <v/>
      </c>
      <c r="S521" t="e">
        <f t="shared" ca="1" si="133"/>
        <v>#VALUE!</v>
      </c>
      <c r="T521" t="e">
        <f t="shared" ca="1" si="150"/>
        <v>#VALUE!</v>
      </c>
      <c r="U521">
        <f t="shared" si="134"/>
        <v>456</v>
      </c>
      <c r="V521">
        <v>38.166666666669599</v>
      </c>
      <c r="W521">
        <f t="shared" si="135"/>
        <v>38</v>
      </c>
      <c r="X521" t="str" cm="1">
        <f t="array" aca="1" ref="X521" ca="1">IFERROR(INDEX('PC&amp;PD'!$A$1:$AS$19,ROW('PC&amp;PD'!$A$19),MATCH(INDIRECT(T521),'PC&amp;PD'!$A$1:$AS$1,0)),"")</f>
        <v/>
      </c>
      <c r="Y521" t="str">
        <f>IF(OR($N521="",$N521=0),"",IF($N521=$E$7,'Extracted info for SC'!$J$6,IF($N521=#REF!,'Extracted info for SC'!$J$7,IF($N521=#REF!,'Extracted info for SC'!$J$8,IF($N521=#REF!,'Extracted info for SC'!$J$9,IF($N521=#REF!,'Extracted info for SC'!$J$10,IF($N521=#REF!,'Extracted info for SC'!$J$11,IF($N521=#REF!,'Extracted info for SC'!$J$12,IF($N521=#REF!,'Extracted info for SC'!$J$13,IF($N521=#REF!,'Extracted info for SC'!$J$14,IF($N521=#REF!,'Extracted info for SC'!$J$15,IF($N521=#REF!,'Extracted info for SC'!$J$16,IF($N521=#REF!,'Extracted info for SC'!$J$17,IF($N521=#REF!,'Extracted info for SC'!$J$18,""))))))))))))))</f>
        <v/>
      </c>
      <c r="AA521" t="str">
        <f t="shared" si="145"/>
        <v/>
      </c>
      <c r="AB521" t="str">
        <f t="shared" si="146"/>
        <v/>
      </c>
      <c r="AC521" t="e">
        <f t="shared" ca="1" si="147"/>
        <v>#VALUE!</v>
      </c>
      <c r="AD521" t="str" cm="1">
        <f t="array" aca="1" ref="AD521" ca="1">IFERROR(IF((LEFT(INDIRECT("$F"&amp;$S521),4))="GOTS",IF($G521="Organic","GOTS_Organic_raw",(IF($G521="Responsible","GOTS_Responsible",(IF($G521="No Attribute (Conventional)","GOTS_conventional",(IF($G521="Recycled Pre/Post-Consumer","GOTS_pre_post",(IF($G521="In-Conversion","GOTS_in_conversion",(IF($G521="Sustainably Sourced","Sustainably_sourced",(IF($G521="Recycled pre-consumer organic","GOTS_recycled_organic",""))))))))))))),IF($G521="Organic","Organic",(IF($G521="Responsible","Responsible",(IF($G521="No Attribute (Conventional)","No_Attribute_Conventional",(IF($G521="Recycled Pre/Post-Consumer","Recycled_Pre_Post_Consumer",(IF($G521="In-Conversion","In_Conversion",(IF($G521="Recycled Pre-Consumer","Recycled_Pre_Consumer",(IF($G521="Recycled Post-Consumer","Recycled_Post_Consumer",(IF($G521="Sustainably Sourced","Sustainably_sourced",(IF($G521="Recycled pre-consumer organic","GOTS_recycled_organic","")))))))))))))))))),"")</f>
        <v/>
      </c>
      <c r="AE521" t="e" cm="1">
        <f t="array" aca="1" ref="AE521" ca="1">IF($I521="",IF(INDIRECT("$F"&amp;$S521)="","",IF(LEFT(INDIRECT("$F"&amp;$S521),3)="GRS","GRS_RCS_RM",IF((LEFT(INDIRECT("$F"&amp;$S521),3))="RCS","GRS_RCS_RM",IF(INDIRECT("$F"&amp;$S521)="OCS (No Label)","OCS_Conversion_RM",IF(LEFT(INDIRECT("$F"&amp;$S521),3)="OCS","OCS_RM",IF(RIGHT(INDIRECT("$F"&amp;$S521),10)="conversion","GOTS_RM_conversion",IF((LEFT(INDIRECT("$F"&amp;$S521),4))="GOTS","GOTS_RM","Responsible_RM"))))))),"DELETERM")</f>
        <v>#VALUE!</v>
      </c>
      <c r="AF521" t="e" cm="1">
        <f t="array" aca="1" ref="AF521" ca="1">IF($S521="","",INDIRECT("$Z"&amp;$S521))</f>
        <v>#VALUE!</v>
      </c>
      <c r="AG521" t="str">
        <f t="shared" si="148"/>
        <v/>
      </c>
      <c r="AH521" t="str" cm="1">
        <f t="array" aca="1" ref="AH521" ca="1">IFERROR(INDIRECT("$ag"&amp;S521),"")</f>
        <v/>
      </c>
      <c r="AI521" t="e" cm="1">
        <f t="array" aca="1" ref="AI521" ca="1">INDIRECT("O"&amp;S521)</f>
        <v>#VALUE!</v>
      </c>
      <c r="AJ521" t="str">
        <f t="shared" si="149"/>
        <v/>
      </c>
    </row>
    <row r="522" spans="1:36" ht="16.5" customHeight="1">
      <c r="A522" s="129"/>
      <c r="B522" s="134"/>
      <c r="C522" s="135"/>
      <c r="D522" s="146"/>
      <c r="E522" s="146"/>
      <c r="F522" s="135"/>
      <c r="G522" s="147"/>
      <c r="H522" s="147"/>
      <c r="I522" s="147"/>
      <c r="J522" s="147"/>
      <c r="K522" s="38"/>
      <c r="L522" s="143"/>
      <c r="M522" s="143"/>
      <c r="N522" s="61"/>
      <c r="O522" s="314"/>
      <c r="Q522" t="str">
        <f t="shared" si="144"/>
        <v/>
      </c>
      <c r="S522" t="e">
        <f t="shared" ca="1" si="133"/>
        <v>#VALUE!</v>
      </c>
      <c r="T522" t="e">
        <f t="shared" ca="1" si="150"/>
        <v>#VALUE!</v>
      </c>
      <c r="U522">
        <f t="shared" si="134"/>
        <v>456</v>
      </c>
      <c r="V522">
        <v>38.250000000002899</v>
      </c>
      <c r="W522">
        <f t="shared" si="135"/>
        <v>38</v>
      </c>
      <c r="X522" t="str" cm="1">
        <f t="array" aca="1" ref="X522" ca="1">IFERROR(INDEX('PC&amp;PD'!$A$1:$AS$19,ROW('PC&amp;PD'!$A$19),MATCH(INDIRECT(T522),'PC&amp;PD'!$A$1:$AS$1,0)),"")</f>
        <v/>
      </c>
      <c r="Y522" t="str">
        <f>IF(OR($N522="",$N522=0),"",IF($N522=$E$7,'Extracted info for SC'!$J$6,IF($N522=#REF!,'Extracted info for SC'!$J$7,IF($N522=#REF!,'Extracted info for SC'!$J$8,IF($N522=#REF!,'Extracted info for SC'!$J$9,IF($N522=#REF!,'Extracted info for SC'!$J$10,IF($N522=#REF!,'Extracted info for SC'!$J$11,IF($N522=#REF!,'Extracted info for SC'!$J$12,IF($N522=#REF!,'Extracted info for SC'!$J$13,IF($N522=#REF!,'Extracted info for SC'!$J$14,IF($N522=#REF!,'Extracted info for SC'!$J$15,IF($N522=#REF!,'Extracted info for SC'!$J$16,IF($N522=#REF!,'Extracted info for SC'!$J$17,IF($N522=#REF!,'Extracted info for SC'!$J$18,""))))))))))))))</f>
        <v/>
      </c>
      <c r="AA522" t="str">
        <f t="shared" si="145"/>
        <v/>
      </c>
      <c r="AB522" t="str">
        <f t="shared" si="146"/>
        <v/>
      </c>
      <c r="AC522" t="e">
        <f t="shared" ca="1" si="147"/>
        <v>#VALUE!</v>
      </c>
      <c r="AD522" t="str" cm="1">
        <f t="array" aca="1" ref="AD522" ca="1">IFERROR(IF((LEFT(INDIRECT("$F"&amp;$S522),4))="GOTS",IF($G522="Organic","GOTS_Organic_raw",(IF($G522="Responsible","GOTS_Responsible",(IF($G522="No Attribute (Conventional)","GOTS_conventional",(IF($G522="Recycled Pre/Post-Consumer","GOTS_pre_post",(IF($G522="In-Conversion","GOTS_in_conversion",(IF($G522="Sustainably Sourced","Sustainably_sourced",(IF($G522="Recycled pre-consumer organic","GOTS_recycled_organic",""))))))))))))),IF($G522="Organic","Organic",(IF($G522="Responsible","Responsible",(IF($G522="No Attribute (Conventional)","No_Attribute_Conventional",(IF($G522="Recycled Pre/Post-Consumer","Recycled_Pre_Post_Consumer",(IF($G522="In-Conversion","In_Conversion",(IF($G522="Recycled Pre-Consumer","Recycled_Pre_Consumer",(IF($G522="Recycled Post-Consumer","Recycled_Post_Consumer",(IF($G522="Sustainably Sourced","Sustainably_sourced",(IF($G522="Recycled pre-consumer organic","GOTS_recycled_organic","")))))))))))))))))),"")</f>
        <v/>
      </c>
      <c r="AE522" t="e" cm="1">
        <f t="array" aca="1" ref="AE522" ca="1">IF($I522="",IF(INDIRECT("$F"&amp;$S522)="","",IF(LEFT(INDIRECT("$F"&amp;$S522),3)="GRS","GRS_RCS_RM",IF((LEFT(INDIRECT("$F"&amp;$S522),3))="RCS","GRS_RCS_RM",IF(INDIRECT("$F"&amp;$S522)="OCS (No Label)","OCS_Conversion_RM",IF(LEFT(INDIRECT("$F"&amp;$S522),3)="OCS","OCS_RM",IF(RIGHT(INDIRECT("$F"&amp;$S522),10)="conversion","GOTS_RM_conversion",IF((LEFT(INDIRECT("$F"&amp;$S522),4))="GOTS","GOTS_RM","Responsible_RM"))))))),"DELETERM")</f>
        <v>#VALUE!</v>
      </c>
      <c r="AF522" t="e" cm="1">
        <f t="array" aca="1" ref="AF522" ca="1">IF($S522="","",INDIRECT("$Z"&amp;$S522))</f>
        <v>#VALUE!</v>
      </c>
      <c r="AG522" t="str">
        <f t="shared" si="148"/>
        <v/>
      </c>
      <c r="AH522" t="str" cm="1">
        <f t="array" aca="1" ref="AH522" ca="1">IFERROR(INDIRECT("$ag"&amp;S522),"")</f>
        <v/>
      </c>
      <c r="AI522" t="e" cm="1">
        <f t="array" aca="1" ref="AI522" ca="1">INDIRECT("O"&amp;S522)</f>
        <v>#VALUE!</v>
      </c>
      <c r="AJ522" t="str">
        <f t="shared" si="149"/>
        <v/>
      </c>
    </row>
    <row r="523" spans="1:36" ht="16.5" customHeight="1">
      <c r="A523" s="129"/>
      <c r="B523" s="134"/>
      <c r="C523" s="135"/>
      <c r="D523" s="146"/>
      <c r="E523" s="146"/>
      <c r="F523" s="135"/>
      <c r="G523" s="147"/>
      <c r="H523" s="147"/>
      <c r="I523" s="147"/>
      <c r="J523" s="147"/>
      <c r="K523" s="38"/>
      <c r="L523" s="143"/>
      <c r="M523" s="143"/>
      <c r="N523" s="61"/>
      <c r="O523" s="314"/>
      <c r="Q523" t="str">
        <f t="shared" si="144"/>
        <v/>
      </c>
      <c r="S523" t="e">
        <f t="shared" ca="1" si="133"/>
        <v>#VALUE!</v>
      </c>
      <c r="T523" t="e">
        <f t="shared" ca="1" si="150"/>
        <v>#VALUE!</v>
      </c>
      <c r="U523">
        <f t="shared" si="134"/>
        <v>456</v>
      </c>
      <c r="V523">
        <v>38.333333333336299</v>
      </c>
      <c r="W523">
        <f t="shared" si="135"/>
        <v>38</v>
      </c>
      <c r="X523" t="str" cm="1">
        <f t="array" aca="1" ref="X523" ca="1">IFERROR(INDEX('PC&amp;PD'!$A$1:$AS$19,ROW('PC&amp;PD'!$A$19),MATCH(INDIRECT(T523),'PC&amp;PD'!$A$1:$AS$1,0)),"")</f>
        <v/>
      </c>
      <c r="Y523" t="str">
        <f>IF(OR($N523="",$N523=0),"",IF($N523=$E$7,'Extracted info for SC'!$J$6,IF($N523=#REF!,'Extracted info for SC'!$J$7,IF($N523=#REF!,'Extracted info for SC'!$J$8,IF($N523=#REF!,'Extracted info for SC'!$J$9,IF($N523=#REF!,'Extracted info for SC'!$J$10,IF($N523=#REF!,'Extracted info for SC'!$J$11,IF($N523=#REF!,'Extracted info for SC'!$J$12,IF($N523=#REF!,'Extracted info for SC'!$J$13,IF($N523=#REF!,'Extracted info for SC'!$J$14,IF($N523=#REF!,'Extracted info for SC'!$J$15,IF($N523=#REF!,'Extracted info for SC'!$J$16,IF($N523=#REF!,'Extracted info for SC'!$J$17,IF($N523=#REF!,'Extracted info for SC'!$J$18,""))))))))))))))</f>
        <v/>
      </c>
      <c r="AA523" t="str">
        <f t="shared" si="145"/>
        <v/>
      </c>
      <c r="AB523" t="str">
        <f t="shared" si="146"/>
        <v/>
      </c>
      <c r="AC523" t="e">
        <f t="shared" ca="1" si="147"/>
        <v>#VALUE!</v>
      </c>
      <c r="AD523" t="str" cm="1">
        <f t="array" aca="1" ref="AD523" ca="1">IFERROR(IF((LEFT(INDIRECT("$F"&amp;$S523),4))="GOTS",IF($G523="Organic","GOTS_Organic_raw",(IF($G523="Responsible","GOTS_Responsible",(IF($G523="No Attribute (Conventional)","GOTS_conventional",(IF($G523="Recycled Pre/Post-Consumer","GOTS_pre_post",(IF($G523="In-Conversion","GOTS_in_conversion",(IF($G523="Sustainably Sourced","Sustainably_sourced",(IF($G523="Recycled pre-consumer organic","GOTS_recycled_organic",""))))))))))))),IF($G523="Organic","Organic",(IF($G523="Responsible","Responsible",(IF($G523="No Attribute (Conventional)","No_Attribute_Conventional",(IF($G523="Recycled Pre/Post-Consumer","Recycled_Pre_Post_Consumer",(IF($G523="In-Conversion","In_Conversion",(IF($G523="Recycled Pre-Consumer","Recycled_Pre_Consumer",(IF($G523="Recycled Post-Consumer","Recycled_Post_Consumer",(IF($G523="Sustainably Sourced","Sustainably_sourced",(IF($G523="Recycled pre-consumer organic","GOTS_recycled_organic","")))))))))))))))))),"")</f>
        <v/>
      </c>
      <c r="AE523" t="e" cm="1">
        <f t="array" aca="1" ref="AE523" ca="1">IF($I523="",IF(INDIRECT("$F"&amp;$S523)="","",IF(LEFT(INDIRECT("$F"&amp;$S523),3)="GRS","GRS_RCS_RM",IF((LEFT(INDIRECT("$F"&amp;$S523),3))="RCS","GRS_RCS_RM",IF(INDIRECT("$F"&amp;$S523)="OCS (No Label)","OCS_Conversion_RM",IF(LEFT(INDIRECT("$F"&amp;$S523),3)="OCS","OCS_RM",IF(RIGHT(INDIRECT("$F"&amp;$S523),10)="conversion","GOTS_RM_conversion",IF((LEFT(INDIRECT("$F"&amp;$S523),4))="GOTS","GOTS_RM","Responsible_RM"))))))),"DELETERM")</f>
        <v>#VALUE!</v>
      </c>
      <c r="AF523" t="e" cm="1">
        <f t="array" aca="1" ref="AF523" ca="1">IF($S523="","",INDIRECT("$Z"&amp;$S523))</f>
        <v>#VALUE!</v>
      </c>
      <c r="AG523" t="str">
        <f t="shared" si="148"/>
        <v/>
      </c>
      <c r="AH523" t="str" cm="1">
        <f t="array" aca="1" ref="AH523" ca="1">IFERROR(INDIRECT("$ag"&amp;S523),"")</f>
        <v/>
      </c>
      <c r="AI523" t="e" cm="1">
        <f t="array" aca="1" ref="AI523" ca="1">INDIRECT("O"&amp;S523)</f>
        <v>#VALUE!</v>
      </c>
      <c r="AJ523" t="str">
        <f t="shared" si="149"/>
        <v/>
      </c>
    </row>
    <row r="524" spans="1:36" ht="16.5" customHeight="1">
      <c r="A524" s="129"/>
      <c r="B524" s="134"/>
      <c r="C524" s="135"/>
      <c r="D524" s="146"/>
      <c r="E524" s="146"/>
      <c r="F524" s="135"/>
      <c r="G524" s="147"/>
      <c r="H524" s="147"/>
      <c r="I524" s="147"/>
      <c r="J524" s="147"/>
      <c r="K524" s="38"/>
      <c r="L524" s="143"/>
      <c r="M524" s="143"/>
      <c r="N524" s="61"/>
      <c r="O524" s="314"/>
      <c r="Q524" t="str">
        <f t="shared" si="144"/>
        <v/>
      </c>
      <c r="S524" t="e">
        <f t="shared" ref="S524:S587" ca="1" si="153">IF(INDIRECT("A"&amp;$S$63+$U524)&lt;&gt;"",$S$63+$U524,"")</f>
        <v>#VALUE!</v>
      </c>
      <c r="T524" t="e">
        <f t="shared" ca="1" si="150"/>
        <v>#VALUE!</v>
      </c>
      <c r="U524">
        <f t="shared" ref="U524:U587" si="154">(12*W524)</f>
        <v>456</v>
      </c>
      <c r="V524">
        <v>38.416666666669599</v>
      </c>
      <c r="W524">
        <f t="shared" si="135"/>
        <v>38</v>
      </c>
      <c r="X524" t="str" cm="1">
        <f t="array" aca="1" ref="X524" ca="1">IFERROR(INDEX('PC&amp;PD'!$A$1:$AS$19,ROW('PC&amp;PD'!$A$19),MATCH(INDIRECT(T524),'PC&amp;PD'!$A$1:$AS$1,0)),"")</f>
        <v/>
      </c>
      <c r="Y524" t="str">
        <f>IF(OR($N524="",$N524=0),"",IF($N524=$E$7,'Extracted info for SC'!$J$6,IF($N524=#REF!,'Extracted info for SC'!$J$7,IF($N524=#REF!,'Extracted info for SC'!$J$8,IF($N524=#REF!,'Extracted info for SC'!$J$9,IF($N524=#REF!,'Extracted info for SC'!$J$10,IF($N524=#REF!,'Extracted info for SC'!$J$11,IF($N524=#REF!,'Extracted info for SC'!$J$12,IF($N524=#REF!,'Extracted info for SC'!$J$13,IF($N524=#REF!,'Extracted info for SC'!$J$14,IF($N524=#REF!,'Extracted info for SC'!$J$15,IF($N524=#REF!,'Extracted info for SC'!$J$16,IF($N524=#REF!,'Extracted info for SC'!$J$17,IF($N524=#REF!,'Extracted info for SC'!$J$18,""))))))))))))))</f>
        <v/>
      </c>
      <c r="AA524" t="str">
        <f t="shared" si="145"/>
        <v/>
      </c>
      <c r="AB524" t="str">
        <f t="shared" si="146"/>
        <v/>
      </c>
      <c r="AC524" t="e">
        <f t="shared" ca="1" si="147"/>
        <v>#VALUE!</v>
      </c>
      <c r="AD524" t="str" cm="1">
        <f t="array" aca="1" ref="AD524" ca="1">IFERROR(IF((LEFT(INDIRECT("$F"&amp;$S524),4))="GOTS",IF($G524="Organic","GOTS_Organic_raw",(IF($G524="Responsible","GOTS_Responsible",(IF($G524="No Attribute (Conventional)","GOTS_conventional",(IF($G524="Recycled Pre/Post-Consumer","GOTS_pre_post",(IF($G524="In-Conversion","GOTS_in_conversion",(IF($G524="Sustainably Sourced","Sustainably_sourced",(IF($G524="Recycled pre-consumer organic","GOTS_recycled_organic",""))))))))))))),IF($G524="Organic","Organic",(IF($G524="Responsible","Responsible",(IF($G524="No Attribute (Conventional)","No_Attribute_Conventional",(IF($G524="Recycled Pre/Post-Consumer","Recycled_Pre_Post_Consumer",(IF($G524="In-Conversion","In_Conversion",(IF($G524="Recycled Pre-Consumer","Recycled_Pre_Consumer",(IF($G524="Recycled Post-Consumer","Recycled_Post_Consumer",(IF($G524="Sustainably Sourced","Sustainably_sourced",(IF($G524="Recycled pre-consumer organic","GOTS_recycled_organic","")))))))))))))))))),"")</f>
        <v/>
      </c>
      <c r="AE524" t="e" cm="1">
        <f t="array" aca="1" ref="AE524" ca="1">IF($I524="",IF(INDIRECT("$F"&amp;$S524)="","",IF(LEFT(INDIRECT("$F"&amp;$S524),3)="GRS","GRS_RCS_RM",IF((LEFT(INDIRECT("$F"&amp;$S524),3))="RCS","GRS_RCS_RM",IF(INDIRECT("$F"&amp;$S524)="OCS (No Label)","OCS_Conversion_RM",IF(LEFT(INDIRECT("$F"&amp;$S524),3)="OCS","OCS_RM",IF(RIGHT(INDIRECT("$F"&amp;$S524),10)="conversion","GOTS_RM_conversion",IF((LEFT(INDIRECT("$F"&amp;$S524),4))="GOTS","GOTS_RM","Responsible_RM"))))))),"DELETERM")</f>
        <v>#VALUE!</v>
      </c>
      <c r="AF524" t="e" cm="1">
        <f t="array" aca="1" ref="AF524" ca="1">IF($S524="","",INDIRECT("$Z"&amp;$S524))</f>
        <v>#VALUE!</v>
      </c>
      <c r="AG524" t="str">
        <f t="shared" si="148"/>
        <v/>
      </c>
      <c r="AH524" t="str" cm="1">
        <f t="array" aca="1" ref="AH524" ca="1">IFERROR(INDIRECT("$ag"&amp;S524),"")</f>
        <v/>
      </c>
      <c r="AI524" t="e" cm="1">
        <f t="array" aca="1" ref="AI524" ca="1">INDIRECT("O"&amp;S524)</f>
        <v>#VALUE!</v>
      </c>
      <c r="AJ524" t="str">
        <f t="shared" si="149"/>
        <v/>
      </c>
    </row>
    <row r="525" spans="1:36" ht="16.5" customHeight="1">
      <c r="A525" s="130"/>
      <c r="B525" s="136"/>
      <c r="C525" s="137"/>
      <c r="D525" s="146"/>
      <c r="E525" s="146"/>
      <c r="F525" s="137"/>
      <c r="G525" s="147"/>
      <c r="H525" s="147"/>
      <c r="I525" s="147"/>
      <c r="J525" s="147"/>
      <c r="K525" s="38"/>
      <c r="L525" s="144"/>
      <c r="M525" s="144"/>
      <c r="N525" s="61"/>
      <c r="O525" s="314"/>
      <c r="Q525" t="str">
        <f t="shared" si="144"/>
        <v/>
      </c>
      <c r="S525" t="e">
        <f t="shared" ca="1" si="153"/>
        <v>#VALUE!</v>
      </c>
      <c r="T525" t="e">
        <f t="shared" ca="1" si="150"/>
        <v>#VALUE!</v>
      </c>
      <c r="U525">
        <f t="shared" si="154"/>
        <v>456</v>
      </c>
      <c r="V525">
        <v>38.500000000002998</v>
      </c>
      <c r="W525">
        <f t="shared" si="135"/>
        <v>38</v>
      </c>
      <c r="X525" t="str" cm="1">
        <f t="array" aca="1" ref="X525" ca="1">IFERROR(INDEX('PC&amp;PD'!$A$1:$AS$19,ROW('PC&amp;PD'!$A$19),MATCH(INDIRECT(T525),'PC&amp;PD'!$A$1:$AS$1,0)),"")</f>
        <v/>
      </c>
      <c r="Y525" t="str">
        <f>IF(OR($N525="",$N525=0),"",IF($N525=$E$7,'Extracted info for SC'!$J$6,IF($N525=#REF!,'Extracted info for SC'!$J$7,IF($N525=#REF!,'Extracted info for SC'!$J$8,IF($N525=#REF!,'Extracted info for SC'!$J$9,IF($N525=#REF!,'Extracted info for SC'!$J$10,IF($N525=#REF!,'Extracted info for SC'!$J$11,IF($N525=#REF!,'Extracted info for SC'!$J$12,IF($N525=#REF!,'Extracted info for SC'!$J$13,IF($N525=#REF!,'Extracted info for SC'!$J$14,IF($N525=#REF!,'Extracted info for SC'!$J$15,IF($N525=#REF!,'Extracted info for SC'!$J$16,IF($N525=#REF!,'Extracted info for SC'!$J$17,IF($N525=#REF!,'Extracted info for SC'!$J$18,""))))))))))))))</f>
        <v/>
      </c>
      <c r="AA525" t="str">
        <f t="shared" si="145"/>
        <v/>
      </c>
      <c r="AB525" t="str">
        <f t="shared" si="146"/>
        <v/>
      </c>
      <c r="AC525" t="e">
        <f t="shared" ca="1" si="147"/>
        <v>#VALUE!</v>
      </c>
      <c r="AD525" t="str" cm="1">
        <f t="array" aca="1" ref="AD525" ca="1">IFERROR(IF((LEFT(INDIRECT("$F"&amp;$S525),4))="GOTS",IF($G525="Organic","GOTS_Organic_raw",(IF($G525="Responsible","GOTS_Responsible",(IF($G525="No Attribute (Conventional)","GOTS_conventional",(IF($G525="Recycled Pre/Post-Consumer","GOTS_pre_post",(IF($G525="In-Conversion","GOTS_in_conversion",(IF($G525="Sustainably Sourced","Sustainably_sourced",(IF($G525="Recycled pre-consumer organic","GOTS_recycled_organic",""))))))))))))),IF($G525="Organic","Organic",(IF($G525="Responsible","Responsible",(IF($G525="No Attribute (Conventional)","No_Attribute_Conventional",(IF($G525="Recycled Pre/Post-Consumer","Recycled_Pre_Post_Consumer",(IF($G525="In-Conversion","In_Conversion",(IF($G525="Recycled Pre-Consumer","Recycled_Pre_Consumer",(IF($G525="Recycled Post-Consumer","Recycled_Post_Consumer",(IF($G525="Sustainably Sourced","Sustainably_sourced",(IF($G525="Recycled pre-consumer organic","GOTS_recycled_organic","")))))))))))))))))),"")</f>
        <v/>
      </c>
      <c r="AE525" t="e" cm="1">
        <f t="array" aca="1" ref="AE525" ca="1">IF($I525="",IF(INDIRECT("$F"&amp;$S525)="","",IF(LEFT(INDIRECT("$F"&amp;$S525),3)="GRS","GRS_RCS_RM",IF((LEFT(INDIRECT("$F"&amp;$S525),3))="RCS","GRS_RCS_RM",IF(INDIRECT("$F"&amp;$S525)="OCS (No Label)","OCS_Conversion_RM",IF(LEFT(INDIRECT("$F"&amp;$S525),3)="OCS","OCS_RM",IF(RIGHT(INDIRECT("$F"&amp;$S525),10)="conversion","GOTS_RM_conversion",IF((LEFT(INDIRECT("$F"&amp;$S525),4))="GOTS","GOTS_RM","Responsible_RM"))))))),"DELETERM")</f>
        <v>#VALUE!</v>
      </c>
      <c r="AF525" t="e" cm="1">
        <f t="array" aca="1" ref="AF525" ca="1">IF($S525="","",INDIRECT("$Z"&amp;$S525))</f>
        <v>#VALUE!</v>
      </c>
      <c r="AG525" t="str">
        <f t="shared" si="148"/>
        <v/>
      </c>
      <c r="AH525" t="str" cm="1">
        <f t="array" aca="1" ref="AH525" ca="1">IFERROR(INDIRECT("$ag"&amp;S525),"")</f>
        <v/>
      </c>
      <c r="AI525" t="e" cm="1">
        <f t="array" aca="1" ref="AI525" ca="1">INDIRECT("O"&amp;S525)</f>
        <v>#VALUE!</v>
      </c>
      <c r="AJ525" t="str">
        <f t="shared" si="149"/>
        <v/>
      </c>
    </row>
    <row r="526" spans="1:36" ht="16.5" customHeight="1">
      <c r="A526" s="130"/>
      <c r="B526" s="136"/>
      <c r="C526" s="137"/>
      <c r="D526" s="146"/>
      <c r="E526" s="146"/>
      <c r="F526" s="137"/>
      <c r="G526" s="147"/>
      <c r="H526" s="147"/>
      <c r="I526" s="147"/>
      <c r="J526" s="147"/>
      <c r="K526" s="38"/>
      <c r="L526" s="144"/>
      <c r="M526" s="144"/>
      <c r="N526" s="61"/>
      <c r="O526" s="314"/>
      <c r="Q526" t="str">
        <f t="shared" si="144"/>
        <v/>
      </c>
      <c r="S526" t="e">
        <f t="shared" ca="1" si="153"/>
        <v>#VALUE!</v>
      </c>
      <c r="T526" t="e">
        <f t="shared" ca="1" si="150"/>
        <v>#VALUE!</v>
      </c>
      <c r="U526">
        <f t="shared" si="154"/>
        <v>456</v>
      </c>
      <c r="V526">
        <v>38.583333333336299</v>
      </c>
      <c r="W526">
        <f t="shared" si="135"/>
        <v>38</v>
      </c>
      <c r="X526" t="str" cm="1">
        <f t="array" aca="1" ref="X526" ca="1">IFERROR(INDEX('PC&amp;PD'!$A$1:$AS$19,ROW('PC&amp;PD'!$A$19),MATCH(INDIRECT(T526),'PC&amp;PD'!$A$1:$AS$1,0)),"")</f>
        <v/>
      </c>
      <c r="Y526" t="str">
        <f>IF(OR($N526="",$N526=0),"",IF($N526=$E$7,'Extracted info for SC'!$J$6,IF($N526=#REF!,'Extracted info for SC'!$J$7,IF($N526=#REF!,'Extracted info for SC'!$J$8,IF($N526=#REF!,'Extracted info for SC'!$J$9,IF($N526=#REF!,'Extracted info for SC'!$J$10,IF($N526=#REF!,'Extracted info for SC'!$J$11,IF($N526=#REF!,'Extracted info for SC'!$J$12,IF($N526=#REF!,'Extracted info for SC'!$J$13,IF($N526=#REF!,'Extracted info for SC'!$J$14,IF($N526=#REF!,'Extracted info for SC'!$J$15,IF($N526=#REF!,'Extracted info for SC'!$J$16,IF($N526=#REF!,'Extracted info for SC'!$J$17,IF($N526=#REF!,'Extracted info for SC'!$J$18,""))))))))))))))</f>
        <v/>
      </c>
      <c r="AA526" t="str">
        <f t="shared" si="145"/>
        <v/>
      </c>
      <c r="AB526" t="str">
        <f t="shared" si="146"/>
        <v/>
      </c>
      <c r="AC526" t="e">
        <f t="shared" ca="1" si="147"/>
        <v>#VALUE!</v>
      </c>
      <c r="AD526" t="str" cm="1">
        <f t="array" aca="1" ref="AD526" ca="1">IFERROR(IF((LEFT(INDIRECT("$F"&amp;$S526),4))="GOTS",IF($G526="Organic","GOTS_Organic_raw",(IF($G526="Responsible","GOTS_Responsible",(IF($G526="No Attribute (Conventional)","GOTS_conventional",(IF($G526="Recycled Pre/Post-Consumer","GOTS_pre_post",(IF($G526="In-Conversion","GOTS_in_conversion",(IF($G526="Sustainably Sourced","Sustainably_sourced",(IF($G526="Recycled pre-consumer organic","GOTS_recycled_organic",""))))))))))))),IF($G526="Organic","Organic",(IF($G526="Responsible","Responsible",(IF($G526="No Attribute (Conventional)","No_Attribute_Conventional",(IF($G526="Recycled Pre/Post-Consumer","Recycled_Pre_Post_Consumer",(IF($G526="In-Conversion","In_Conversion",(IF($G526="Recycled Pre-Consumer","Recycled_Pre_Consumer",(IF($G526="Recycled Post-Consumer","Recycled_Post_Consumer",(IF($G526="Sustainably Sourced","Sustainably_sourced",(IF($G526="Recycled pre-consumer organic","GOTS_recycled_organic","")))))))))))))))))),"")</f>
        <v/>
      </c>
      <c r="AE526" t="e" cm="1">
        <f t="array" aca="1" ref="AE526" ca="1">IF($I526="",IF(INDIRECT("$F"&amp;$S526)="","",IF(LEFT(INDIRECT("$F"&amp;$S526),3)="GRS","GRS_RCS_RM",IF((LEFT(INDIRECT("$F"&amp;$S526),3))="RCS","GRS_RCS_RM",IF(INDIRECT("$F"&amp;$S526)="OCS (No Label)","OCS_Conversion_RM",IF(LEFT(INDIRECT("$F"&amp;$S526),3)="OCS","OCS_RM",IF(RIGHT(INDIRECT("$F"&amp;$S526),10)="conversion","GOTS_RM_conversion",IF((LEFT(INDIRECT("$F"&amp;$S526),4))="GOTS","GOTS_RM","Responsible_RM"))))))),"DELETERM")</f>
        <v>#VALUE!</v>
      </c>
      <c r="AF526" t="e" cm="1">
        <f t="array" aca="1" ref="AF526" ca="1">IF($S526="","",INDIRECT("$Z"&amp;$S526))</f>
        <v>#VALUE!</v>
      </c>
      <c r="AG526" t="str">
        <f t="shared" si="148"/>
        <v/>
      </c>
      <c r="AH526" t="str" cm="1">
        <f t="array" aca="1" ref="AH526" ca="1">IFERROR(INDIRECT("$ag"&amp;S526),"")</f>
        <v/>
      </c>
      <c r="AI526" t="e" cm="1">
        <f t="array" aca="1" ref="AI526" ca="1">INDIRECT("O"&amp;S526)</f>
        <v>#VALUE!</v>
      </c>
      <c r="AJ526" t="str">
        <f t="shared" si="149"/>
        <v/>
      </c>
    </row>
    <row r="527" spans="1:36" ht="16.5" customHeight="1">
      <c r="A527" s="130"/>
      <c r="B527" s="136"/>
      <c r="C527" s="137"/>
      <c r="D527" s="146"/>
      <c r="E527" s="146"/>
      <c r="F527" s="137"/>
      <c r="G527" s="147"/>
      <c r="H527" s="147"/>
      <c r="I527" s="147"/>
      <c r="J527" s="147"/>
      <c r="K527" s="38"/>
      <c r="L527" s="144"/>
      <c r="M527" s="144"/>
      <c r="N527" s="61"/>
      <c r="O527" s="314"/>
      <c r="Q527" t="str">
        <f t="shared" si="144"/>
        <v/>
      </c>
      <c r="S527" t="e">
        <f t="shared" ca="1" si="153"/>
        <v>#VALUE!</v>
      </c>
      <c r="T527" t="e">
        <f t="shared" ca="1" si="150"/>
        <v>#VALUE!</v>
      </c>
      <c r="U527">
        <f t="shared" si="154"/>
        <v>456</v>
      </c>
      <c r="V527">
        <v>38.666666666669599</v>
      </c>
      <c r="W527">
        <f t="shared" si="135"/>
        <v>38</v>
      </c>
      <c r="X527" t="str" cm="1">
        <f t="array" aca="1" ref="X527" ca="1">IFERROR(INDEX('PC&amp;PD'!$A$1:$AS$19,ROW('PC&amp;PD'!$A$19),MATCH(INDIRECT(T527),'PC&amp;PD'!$A$1:$AS$1,0)),"")</f>
        <v/>
      </c>
      <c r="Y527" t="str">
        <f>IF(OR($N527="",$N527=0),"",IF($N527=$E$7,'Extracted info for SC'!$J$6,IF($N527=#REF!,'Extracted info for SC'!$J$7,IF($N527=#REF!,'Extracted info for SC'!$J$8,IF($N527=#REF!,'Extracted info for SC'!$J$9,IF($N527=#REF!,'Extracted info for SC'!$J$10,IF($N527=#REF!,'Extracted info for SC'!$J$11,IF($N527=#REF!,'Extracted info for SC'!$J$12,IF($N527=#REF!,'Extracted info for SC'!$J$13,IF($N527=#REF!,'Extracted info for SC'!$J$14,IF($N527=#REF!,'Extracted info for SC'!$J$15,IF($N527=#REF!,'Extracted info for SC'!$J$16,IF($N527=#REF!,'Extracted info for SC'!$J$17,IF($N527=#REF!,'Extracted info for SC'!$J$18,""))))))))))))))</f>
        <v/>
      </c>
      <c r="AA527" t="str">
        <f t="shared" si="145"/>
        <v/>
      </c>
      <c r="AB527" t="str">
        <f t="shared" si="146"/>
        <v/>
      </c>
      <c r="AC527" t="e">
        <f t="shared" ca="1" si="147"/>
        <v>#VALUE!</v>
      </c>
      <c r="AD527" t="str" cm="1">
        <f t="array" aca="1" ref="AD527" ca="1">IFERROR(IF((LEFT(INDIRECT("$F"&amp;$S527),4))="GOTS",IF($G527="Organic","GOTS_Organic_raw",(IF($G527="Responsible","GOTS_Responsible",(IF($G527="No Attribute (Conventional)","GOTS_conventional",(IF($G527="Recycled Pre/Post-Consumer","GOTS_pre_post",(IF($G527="In-Conversion","GOTS_in_conversion",(IF($G527="Sustainably Sourced","Sustainably_sourced",(IF($G527="Recycled pre-consumer organic","GOTS_recycled_organic",""))))))))))))),IF($G527="Organic","Organic",(IF($G527="Responsible","Responsible",(IF($G527="No Attribute (Conventional)","No_Attribute_Conventional",(IF($G527="Recycled Pre/Post-Consumer","Recycled_Pre_Post_Consumer",(IF($G527="In-Conversion","In_Conversion",(IF($G527="Recycled Pre-Consumer","Recycled_Pre_Consumer",(IF($G527="Recycled Post-Consumer","Recycled_Post_Consumer",(IF($G527="Sustainably Sourced","Sustainably_sourced",(IF($G527="Recycled pre-consumer organic","GOTS_recycled_organic","")))))))))))))))))),"")</f>
        <v/>
      </c>
      <c r="AE527" t="e" cm="1">
        <f t="array" aca="1" ref="AE527" ca="1">IF($I527="",IF(INDIRECT("$F"&amp;$S527)="","",IF(LEFT(INDIRECT("$F"&amp;$S527),3)="GRS","GRS_RCS_RM",IF((LEFT(INDIRECT("$F"&amp;$S527),3))="RCS","GRS_RCS_RM",IF(INDIRECT("$F"&amp;$S527)="OCS (No Label)","OCS_Conversion_RM",IF(LEFT(INDIRECT("$F"&amp;$S527),3)="OCS","OCS_RM",IF(RIGHT(INDIRECT("$F"&amp;$S527),10)="conversion","GOTS_RM_conversion",IF((LEFT(INDIRECT("$F"&amp;$S527),4))="GOTS","GOTS_RM","Responsible_RM"))))))),"DELETERM")</f>
        <v>#VALUE!</v>
      </c>
      <c r="AF527" t="e" cm="1">
        <f t="array" aca="1" ref="AF527" ca="1">IF($S527="","",INDIRECT("$Z"&amp;$S527))</f>
        <v>#VALUE!</v>
      </c>
      <c r="AG527" t="str">
        <f t="shared" si="148"/>
        <v/>
      </c>
      <c r="AH527" t="str" cm="1">
        <f t="array" aca="1" ref="AH527" ca="1">IFERROR(INDIRECT("$ag"&amp;S527),"")</f>
        <v/>
      </c>
      <c r="AI527" t="e" cm="1">
        <f t="array" aca="1" ref="AI527" ca="1">INDIRECT("O"&amp;S527)</f>
        <v>#VALUE!</v>
      </c>
      <c r="AJ527" t="str">
        <f t="shared" si="149"/>
        <v/>
      </c>
    </row>
    <row r="528" spans="1:36" ht="16.5" customHeight="1">
      <c r="A528" s="130"/>
      <c r="B528" s="136"/>
      <c r="C528" s="137"/>
      <c r="D528" s="146"/>
      <c r="E528" s="146"/>
      <c r="F528" s="137"/>
      <c r="G528" s="147"/>
      <c r="H528" s="147"/>
      <c r="I528" s="147"/>
      <c r="J528" s="147"/>
      <c r="K528" s="38"/>
      <c r="L528" s="144"/>
      <c r="M528" s="144"/>
      <c r="N528" s="61"/>
      <c r="O528" s="314"/>
      <c r="Q528" t="str">
        <f t="shared" si="144"/>
        <v/>
      </c>
      <c r="S528" t="e">
        <f t="shared" ca="1" si="153"/>
        <v>#VALUE!</v>
      </c>
      <c r="T528" t="e">
        <f t="shared" ca="1" si="150"/>
        <v>#VALUE!</v>
      </c>
      <c r="U528">
        <f t="shared" si="154"/>
        <v>456</v>
      </c>
      <c r="V528">
        <v>38.750000000002998</v>
      </c>
      <c r="W528">
        <f t="shared" si="135"/>
        <v>38</v>
      </c>
      <c r="X528" t="str" cm="1">
        <f t="array" aca="1" ref="X528" ca="1">IFERROR(INDEX('PC&amp;PD'!$A$1:$AS$19,ROW('PC&amp;PD'!$A$19),MATCH(INDIRECT(T528),'PC&amp;PD'!$A$1:$AS$1,0)),"")</f>
        <v/>
      </c>
      <c r="Y528" t="str">
        <f>IF(OR($N528="",$N528=0),"",IF($N528=$E$7,'Extracted info for SC'!$J$6,IF($N528=#REF!,'Extracted info for SC'!$J$7,IF($N528=#REF!,'Extracted info for SC'!$J$8,IF($N528=#REF!,'Extracted info for SC'!$J$9,IF($N528=#REF!,'Extracted info for SC'!$J$10,IF($N528=#REF!,'Extracted info for SC'!$J$11,IF($N528=#REF!,'Extracted info for SC'!$J$12,IF($N528=#REF!,'Extracted info for SC'!$J$13,IF($N528=#REF!,'Extracted info for SC'!$J$14,IF($N528=#REF!,'Extracted info for SC'!$J$15,IF($N528=#REF!,'Extracted info for SC'!$J$16,IF($N528=#REF!,'Extracted info for SC'!$J$17,IF($N528=#REF!,'Extracted info for SC'!$J$18,""))))))))))))))</f>
        <v/>
      </c>
      <c r="AA528" t="str">
        <f t="shared" si="145"/>
        <v/>
      </c>
      <c r="AB528" t="str">
        <f t="shared" si="146"/>
        <v/>
      </c>
      <c r="AC528" t="e">
        <f t="shared" ca="1" si="147"/>
        <v>#VALUE!</v>
      </c>
      <c r="AD528" t="str" cm="1">
        <f t="array" aca="1" ref="AD528" ca="1">IFERROR(IF((LEFT(INDIRECT("$F"&amp;$S528),4))="GOTS",IF($G528="Organic","GOTS_Organic_raw",(IF($G528="Responsible","GOTS_Responsible",(IF($G528="No Attribute (Conventional)","GOTS_conventional",(IF($G528="Recycled Pre/Post-Consumer","GOTS_pre_post",(IF($G528="In-Conversion","GOTS_in_conversion",(IF($G528="Sustainably Sourced","Sustainably_sourced",(IF($G528="Recycled pre-consumer organic","GOTS_recycled_organic",""))))))))))))),IF($G528="Organic","Organic",(IF($G528="Responsible","Responsible",(IF($G528="No Attribute (Conventional)","No_Attribute_Conventional",(IF($G528="Recycled Pre/Post-Consumer","Recycled_Pre_Post_Consumer",(IF($G528="In-Conversion","In_Conversion",(IF($G528="Recycled Pre-Consumer","Recycled_Pre_Consumer",(IF($G528="Recycled Post-Consumer","Recycled_Post_Consumer",(IF($G528="Sustainably Sourced","Sustainably_sourced",(IF($G528="Recycled pre-consumer organic","GOTS_recycled_organic","")))))))))))))))))),"")</f>
        <v/>
      </c>
      <c r="AE528" t="e" cm="1">
        <f t="array" aca="1" ref="AE528" ca="1">IF($I528="",IF(INDIRECT("$F"&amp;$S528)="","",IF(LEFT(INDIRECT("$F"&amp;$S528),3)="GRS","GRS_RCS_RM",IF((LEFT(INDIRECT("$F"&amp;$S528),3))="RCS","GRS_RCS_RM",IF(INDIRECT("$F"&amp;$S528)="OCS (No Label)","OCS_Conversion_RM",IF(LEFT(INDIRECT("$F"&amp;$S528),3)="OCS","OCS_RM",IF(RIGHT(INDIRECT("$F"&amp;$S528),10)="conversion","GOTS_RM_conversion",IF((LEFT(INDIRECT("$F"&amp;$S528),4))="GOTS","GOTS_RM","Responsible_RM"))))))),"DELETERM")</f>
        <v>#VALUE!</v>
      </c>
      <c r="AF528" t="e" cm="1">
        <f t="array" aca="1" ref="AF528" ca="1">IF($S528="","",INDIRECT("$Z"&amp;$S528))</f>
        <v>#VALUE!</v>
      </c>
      <c r="AG528" t="str">
        <f t="shared" si="148"/>
        <v/>
      </c>
      <c r="AH528" t="str" cm="1">
        <f t="array" aca="1" ref="AH528" ca="1">IFERROR(INDIRECT("$ag"&amp;S528),"")</f>
        <v/>
      </c>
      <c r="AI528" t="e" cm="1">
        <f t="array" aca="1" ref="AI528" ca="1">INDIRECT("O"&amp;S528)</f>
        <v>#VALUE!</v>
      </c>
      <c r="AJ528" t="str">
        <f t="shared" si="149"/>
        <v/>
      </c>
    </row>
    <row r="529" spans="1:36" ht="16.5" customHeight="1">
      <c r="A529" s="130"/>
      <c r="B529" s="136"/>
      <c r="C529" s="137"/>
      <c r="D529" s="146"/>
      <c r="E529" s="146"/>
      <c r="F529" s="137"/>
      <c r="G529" s="147"/>
      <c r="H529" s="147"/>
      <c r="I529" s="147"/>
      <c r="J529" s="147"/>
      <c r="K529" s="38"/>
      <c r="L529" s="144"/>
      <c r="M529" s="144"/>
      <c r="N529" s="61"/>
      <c r="O529" s="314"/>
      <c r="Q529" t="str">
        <f t="shared" si="144"/>
        <v/>
      </c>
      <c r="S529" t="e">
        <f t="shared" ca="1" si="153"/>
        <v>#VALUE!</v>
      </c>
      <c r="T529" t="e">
        <f t="shared" ca="1" si="150"/>
        <v>#VALUE!</v>
      </c>
      <c r="U529">
        <f t="shared" si="154"/>
        <v>456</v>
      </c>
      <c r="V529">
        <v>38.833333333336299</v>
      </c>
      <c r="W529">
        <f t="shared" si="135"/>
        <v>38</v>
      </c>
      <c r="X529" t="str" cm="1">
        <f t="array" aca="1" ref="X529" ca="1">IFERROR(INDEX('PC&amp;PD'!$A$1:$AS$19,ROW('PC&amp;PD'!$A$19),MATCH(INDIRECT(T529),'PC&amp;PD'!$A$1:$AS$1,0)),"")</f>
        <v/>
      </c>
      <c r="Y529" t="str">
        <f>IF(OR($N529="",$N529=0),"",IF($N529=$E$7,'Extracted info for SC'!$J$6,IF($N529=#REF!,'Extracted info for SC'!$J$7,IF($N529=#REF!,'Extracted info for SC'!$J$8,IF($N529=#REF!,'Extracted info for SC'!$J$9,IF($N529=#REF!,'Extracted info for SC'!$J$10,IF($N529=#REF!,'Extracted info for SC'!$J$11,IF($N529=#REF!,'Extracted info for SC'!$J$12,IF($N529=#REF!,'Extracted info for SC'!$J$13,IF($N529=#REF!,'Extracted info for SC'!$J$14,IF($N529=#REF!,'Extracted info for SC'!$J$15,IF($N529=#REF!,'Extracted info for SC'!$J$16,IF($N529=#REF!,'Extracted info for SC'!$J$17,IF($N529=#REF!,'Extracted info for SC'!$J$18,""))))))))))))))</f>
        <v/>
      </c>
      <c r="AA529" t="str">
        <f t="shared" si="145"/>
        <v/>
      </c>
      <c r="AB529" t="str">
        <f t="shared" si="146"/>
        <v/>
      </c>
      <c r="AC529" t="e">
        <f t="shared" ca="1" si="147"/>
        <v>#VALUE!</v>
      </c>
      <c r="AD529" t="str" cm="1">
        <f t="array" aca="1" ref="AD529" ca="1">IFERROR(IF((LEFT(INDIRECT("$F"&amp;$S529),4))="GOTS",IF($G529="Organic","GOTS_Organic_raw",(IF($G529="Responsible","GOTS_Responsible",(IF($G529="No Attribute (Conventional)","GOTS_conventional",(IF($G529="Recycled Pre/Post-Consumer","GOTS_pre_post",(IF($G529="In-Conversion","GOTS_in_conversion",(IF($G529="Sustainably Sourced","Sustainably_sourced",(IF($G529="Recycled pre-consumer organic","GOTS_recycled_organic",""))))))))))))),IF($G529="Organic","Organic",(IF($G529="Responsible","Responsible",(IF($G529="No Attribute (Conventional)","No_Attribute_Conventional",(IF($G529="Recycled Pre/Post-Consumer","Recycled_Pre_Post_Consumer",(IF($G529="In-Conversion","In_Conversion",(IF($G529="Recycled Pre-Consumer","Recycled_Pre_Consumer",(IF($G529="Recycled Post-Consumer","Recycled_Post_Consumer",(IF($G529="Sustainably Sourced","Sustainably_sourced",(IF($G529="Recycled pre-consumer organic","GOTS_recycled_organic","")))))))))))))))))),"")</f>
        <v/>
      </c>
      <c r="AE529" t="e" cm="1">
        <f t="array" aca="1" ref="AE529" ca="1">IF($I529="",IF(INDIRECT("$F"&amp;$S529)="","",IF(LEFT(INDIRECT("$F"&amp;$S529),3)="GRS","GRS_RCS_RM",IF((LEFT(INDIRECT("$F"&amp;$S529),3))="RCS","GRS_RCS_RM",IF(INDIRECT("$F"&amp;$S529)="OCS (No Label)","OCS_Conversion_RM",IF(LEFT(INDIRECT("$F"&amp;$S529),3)="OCS","OCS_RM",IF(RIGHT(INDIRECT("$F"&amp;$S529),10)="conversion","GOTS_RM_conversion",IF((LEFT(INDIRECT("$F"&amp;$S529),4))="GOTS","GOTS_RM","Responsible_RM"))))))),"DELETERM")</f>
        <v>#VALUE!</v>
      </c>
      <c r="AF529" t="e" cm="1">
        <f t="array" aca="1" ref="AF529" ca="1">IF($S529="","",INDIRECT("$Z"&amp;$S529))</f>
        <v>#VALUE!</v>
      </c>
      <c r="AG529" t="str">
        <f t="shared" si="148"/>
        <v/>
      </c>
      <c r="AH529" t="str" cm="1">
        <f t="array" aca="1" ref="AH529" ca="1">IFERROR(INDIRECT("$ag"&amp;S529),"")</f>
        <v/>
      </c>
      <c r="AI529" t="e" cm="1">
        <f t="array" aca="1" ref="AI529" ca="1">INDIRECT("O"&amp;S529)</f>
        <v>#VALUE!</v>
      </c>
      <c r="AJ529" t="str">
        <f t="shared" si="149"/>
        <v/>
      </c>
    </row>
    <row r="530" spans="1:36" ht="16.5" customHeight="1" thickBot="1">
      <c r="A530" s="131"/>
      <c r="B530" s="138"/>
      <c r="C530" s="139"/>
      <c r="D530" s="148"/>
      <c r="E530" s="148"/>
      <c r="F530" s="139"/>
      <c r="G530" s="149"/>
      <c r="H530" s="149"/>
      <c r="I530" s="149"/>
      <c r="J530" s="149"/>
      <c r="K530" s="39"/>
      <c r="L530" s="145"/>
      <c r="M530" s="145"/>
      <c r="N530" s="62"/>
      <c r="O530" s="315"/>
      <c r="Q530" t="str">
        <f t="shared" si="144"/>
        <v/>
      </c>
      <c r="S530" t="e">
        <f t="shared" ca="1" si="153"/>
        <v>#VALUE!</v>
      </c>
      <c r="T530" t="e">
        <f t="shared" ca="1" si="150"/>
        <v>#VALUE!</v>
      </c>
      <c r="U530">
        <f t="shared" si="154"/>
        <v>456</v>
      </c>
      <c r="V530">
        <v>38.916666666669698</v>
      </c>
      <c r="W530">
        <f t="shared" si="135"/>
        <v>38</v>
      </c>
      <c r="X530" t="str" cm="1">
        <f t="array" aca="1" ref="X530" ca="1">IFERROR(INDEX('PC&amp;PD'!$A$1:$AS$19,ROW('PC&amp;PD'!$A$19),MATCH(INDIRECT(T530),'PC&amp;PD'!$A$1:$AS$1,0)),"")</f>
        <v/>
      </c>
      <c r="Y530" t="str">
        <f>IF(OR($N530="",$N530=0),"",IF($N530=$E$7,'Extracted info for SC'!$J$6,IF($N530=#REF!,'Extracted info for SC'!$J$7,IF($N530=#REF!,'Extracted info for SC'!$J$8,IF($N530=#REF!,'Extracted info for SC'!$J$9,IF($N530=#REF!,'Extracted info for SC'!$J$10,IF($N530=#REF!,'Extracted info for SC'!$J$11,IF($N530=#REF!,'Extracted info for SC'!$J$12,IF($N530=#REF!,'Extracted info for SC'!$J$13,IF($N530=#REF!,'Extracted info for SC'!$J$14,IF($N530=#REF!,'Extracted info for SC'!$J$15,IF($N530=#REF!,'Extracted info for SC'!$J$16,IF($N530=#REF!,'Extracted info for SC'!$J$17,IF($N530=#REF!,'Extracted info for SC'!$J$18,""))))))))))))))</f>
        <v/>
      </c>
      <c r="AA530" t="str">
        <f t="shared" si="145"/>
        <v/>
      </c>
      <c r="AB530" t="str">
        <f t="shared" si="146"/>
        <v/>
      </c>
      <c r="AC530" t="e">
        <f t="shared" ca="1" si="147"/>
        <v>#VALUE!</v>
      </c>
      <c r="AD530" t="str" cm="1">
        <f t="array" aca="1" ref="AD530" ca="1">IFERROR(IF((LEFT(INDIRECT("$F"&amp;$S530),4))="GOTS",IF($G530="Organic","GOTS_Organic_raw",(IF($G530="Responsible","GOTS_Responsible",(IF($G530="No Attribute (Conventional)","GOTS_conventional",(IF($G530="Recycled Pre/Post-Consumer","GOTS_pre_post",(IF($G530="In-Conversion","GOTS_in_conversion",(IF($G530="Sustainably Sourced","Sustainably_sourced",(IF($G530="Recycled pre-consumer organic","GOTS_recycled_organic",""))))))))))))),IF($G530="Organic","Organic",(IF($G530="Responsible","Responsible",(IF($G530="No Attribute (Conventional)","No_Attribute_Conventional",(IF($G530="Recycled Pre/Post-Consumer","Recycled_Pre_Post_Consumer",(IF($G530="In-Conversion","In_Conversion",(IF($G530="Recycled Pre-Consumer","Recycled_Pre_Consumer",(IF($G530="Recycled Post-Consumer","Recycled_Post_Consumer",(IF($G530="Sustainably Sourced","Sustainably_sourced",(IF($G530="Recycled pre-consumer organic","GOTS_recycled_organic","")))))))))))))))))),"")</f>
        <v/>
      </c>
      <c r="AE530" t="e" cm="1">
        <f t="array" aca="1" ref="AE530" ca="1">IF($I530="",IF(INDIRECT("$F"&amp;$S530)="","",IF(LEFT(INDIRECT("$F"&amp;$S530),3)="GRS","GRS_RCS_RM",IF((LEFT(INDIRECT("$F"&amp;$S530),3))="RCS","GRS_RCS_RM",IF(INDIRECT("$F"&amp;$S530)="OCS (No Label)","OCS_Conversion_RM",IF(LEFT(INDIRECT("$F"&amp;$S530),3)="OCS","OCS_RM",IF(RIGHT(INDIRECT("$F"&amp;$S530),10)="conversion","GOTS_RM_conversion",IF((LEFT(INDIRECT("$F"&amp;$S530),4))="GOTS","GOTS_RM","Responsible_RM"))))))),"DELETERM")</f>
        <v>#VALUE!</v>
      </c>
      <c r="AF530" t="e" cm="1">
        <f t="array" aca="1" ref="AF530" ca="1">IF($S530="","",INDIRECT("$Z"&amp;$S530))</f>
        <v>#VALUE!</v>
      </c>
      <c r="AG530" t="str">
        <f t="shared" si="148"/>
        <v/>
      </c>
      <c r="AH530" t="str" cm="1">
        <f t="array" aca="1" ref="AH530" ca="1">IFERROR(INDIRECT("$ag"&amp;S530),"")</f>
        <v/>
      </c>
      <c r="AI530" t="e" cm="1">
        <f t="array" aca="1" ref="AI530" ca="1">INDIRECT("O"&amp;S530)</f>
        <v>#VALUE!</v>
      </c>
      <c r="AJ530" t="str">
        <f t="shared" si="149"/>
        <v/>
      </c>
    </row>
    <row r="531" spans="1:36" ht="16.5" customHeight="1">
      <c r="A531" s="128" t="str">
        <f>IF(B531="","",COUNTA($B$63:$B531))</f>
        <v/>
      </c>
      <c r="B531" s="132"/>
      <c r="C531" s="133"/>
      <c r="D531" s="140"/>
      <c r="E531" s="140"/>
      <c r="F531" s="133"/>
      <c r="G531" s="141"/>
      <c r="H531" s="141"/>
      <c r="I531" s="141"/>
      <c r="J531" s="141"/>
      <c r="K531" s="37"/>
      <c r="L531" s="142" t="str">
        <f>IF(R531="","",LEFT(R531,LEN(R531)-2))</f>
        <v/>
      </c>
      <c r="M531" s="142"/>
      <c r="N531" s="60"/>
      <c r="O531" s="313"/>
      <c r="Q531" t="str">
        <f t="shared" si="144"/>
        <v/>
      </c>
      <c r="R531" t="str">
        <f t="shared" ref="R531" si="155">CONCATENATE($Q531,Q532,Q533,Q534,Q535,Q536,$Q537,$Q538,$Q539,$Q540,$Q541,$Q542)</f>
        <v/>
      </c>
      <c r="S531" t="e">
        <f t="shared" ca="1" si="153"/>
        <v>#VALUE!</v>
      </c>
      <c r="T531" t="e">
        <f t="shared" ca="1" si="150"/>
        <v>#VALUE!</v>
      </c>
      <c r="U531">
        <f t="shared" si="154"/>
        <v>468</v>
      </c>
      <c r="V531">
        <v>39.000000000002998</v>
      </c>
      <c r="W531">
        <f t="shared" si="135"/>
        <v>39</v>
      </c>
      <c r="X531" t="str" cm="1">
        <f t="array" aca="1" ref="X531" ca="1">IFERROR(INDEX('PC&amp;PD'!$A$1:$AS$19,ROW('PC&amp;PD'!$A$19),MATCH(INDIRECT(T531),'PC&amp;PD'!$A$1:$AS$1,0)),"")</f>
        <v/>
      </c>
      <c r="Y531" t="str">
        <f>IF(OR($N531="",$N531=0),"",IF($N531=$E$7,'Extracted info for SC'!$J$6,IF($N531=#REF!,'Extracted info for SC'!$J$7,IF($N531=#REF!,'Extracted info for SC'!$J$8,IF($N531=#REF!,'Extracted info for SC'!$J$9,IF($N531=#REF!,'Extracted info for SC'!$J$10,IF($N531=#REF!,'Extracted info for SC'!$J$11,IF($N531=#REF!,'Extracted info for SC'!$J$12,IF($N531=#REF!,'Extracted info for SC'!$J$13,IF($N531=#REF!,'Extracted info for SC'!$J$14,IF($N531=#REF!,'Extracted info for SC'!$J$15,IF($N531=#REF!,'Extracted info for SC'!$J$16,IF($N531=#REF!,'Extracted info for SC'!$J$17,IF($N531=#REF!,'Extracted info for SC'!$J$18,""))))))))))))))</f>
        <v/>
      </c>
      <c r="Z531" t="str">
        <f t="shared" ref="Z531" si="156">IFERROR(IF($F531="OCS 100","OCS (OCS 100)",IF($F531="OCS Blended","OCS (OCS Blended)",IF($F531="OCS (No Label)","OCS (No Label)",IF($F531="RCS 100","RCS (RCS 100)",IF($F531="RCS Blended","RCS (RCS Blended)",IF($F531="GRS","GRS (GRS)",IF($F531="GRS (No Label)", "GRS (No Label)",IF($F531="RDS","RDS (RDS)",IF($F531="RWS","RWS (RWS)",IF($F531="RAS","RAS (RAS)",IF($F531="RMS","RMS (RMS)",IF($F531="GOTS Organic","GOTS (Organic)",IF($F531="GOTS Made with organic","GOTS (Made with Organic)",IF($F531="GOTS Organic - in conversion","GOTS (Organic - In Conversion)",IF($F531="GOTS Made with organic - in conversion","GOTS (Made with Organic - In Conversion)",""))))))))))))))),"")</f>
        <v/>
      </c>
      <c r="AA531" t="str">
        <f t="shared" si="145"/>
        <v/>
      </c>
      <c r="AB531" t="str">
        <f t="shared" si="146"/>
        <v/>
      </c>
      <c r="AC531" t="e">
        <f t="shared" ca="1" si="147"/>
        <v>#VALUE!</v>
      </c>
      <c r="AD531" t="str" cm="1">
        <f t="array" aca="1" ref="AD531" ca="1">IFERROR(IF((LEFT(INDIRECT("$F"&amp;$S531),4))="GOTS",IF($G531="Organic","GOTS_Organic_raw",(IF($G531="Responsible","GOTS_Responsible",(IF($G531="No Attribute (Conventional)","GOTS_conventional",(IF($G531="Recycled Pre/Post-Consumer","GOTS_pre_post",(IF($G531="In-Conversion","GOTS_in_conversion",(IF($G531="Sustainably Sourced","Sustainably_sourced",(IF($G531="Recycled pre-consumer organic","GOTS_recycled_organic",""))))))))))))),IF($G531="Organic","Organic",(IF($G531="Responsible","Responsible",(IF($G531="No Attribute (Conventional)","No_Attribute_Conventional",(IF($G531="Recycled Pre/Post-Consumer","Recycled_Pre_Post_Consumer",(IF($G531="In-Conversion","In_Conversion",(IF($G531="Recycled Pre-Consumer","Recycled_Pre_Consumer",(IF($G531="Recycled Post-Consumer","Recycled_Post_Consumer",(IF($G531="Sustainably Sourced","Sustainably_sourced",(IF($G531="Recycled pre-consumer organic","GOTS_recycled_organic","")))))))))))))))))),"")</f>
        <v/>
      </c>
      <c r="AE531" t="e" cm="1">
        <f t="array" aca="1" ref="AE531" ca="1">IF($I531="",IF(INDIRECT("$F"&amp;$S531)="","",IF(LEFT(INDIRECT("$F"&amp;$S531),3)="GRS","GRS_RCS_RM",IF((LEFT(INDIRECT("$F"&amp;$S531),3))="RCS","GRS_RCS_RM",IF(INDIRECT("$F"&amp;$S531)="OCS (No Label)","OCS_Conversion_RM",IF(LEFT(INDIRECT("$F"&amp;$S531),3)="OCS","OCS_RM",IF(RIGHT(INDIRECT("$F"&amp;$S531),10)="conversion","GOTS_RM_conversion",IF((LEFT(INDIRECT("$F"&amp;$S531),4))="GOTS","GOTS_RM","Responsible_RM"))))))),"DELETERM")</f>
        <v>#VALUE!</v>
      </c>
      <c r="AF531" t="e" cm="1">
        <f t="array" aca="1" ref="AF531" ca="1">IF($S531="","",INDIRECT("$Z"&amp;$S531))</f>
        <v>#VALUE!</v>
      </c>
      <c r="AG531" t="str">
        <f t="shared" si="148"/>
        <v/>
      </c>
      <c r="AH531" t="str" cm="1">
        <f t="array" aca="1" ref="AH531" ca="1">IFERROR(INDIRECT("$ag"&amp;S531),"")</f>
        <v/>
      </c>
      <c r="AI531" t="e" cm="1">
        <f t="array" aca="1" ref="AI531" ca="1">INDIRECT("O"&amp;S531)</f>
        <v>#VALUE!</v>
      </c>
      <c r="AJ531" t="str">
        <f t="shared" si="149"/>
        <v/>
      </c>
    </row>
    <row r="532" spans="1:36" ht="16.5" customHeight="1">
      <c r="A532" s="129"/>
      <c r="B532" s="134"/>
      <c r="C532" s="135"/>
      <c r="D532" s="146"/>
      <c r="E532" s="146"/>
      <c r="F532" s="135"/>
      <c r="G532" s="147"/>
      <c r="H532" s="147"/>
      <c r="I532" s="147"/>
      <c r="J532" s="147"/>
      <c r="K532" s="38"/>
      <c r="L532" s="143"/>
      <c r="M532" s="143"/>
      <c r="N532" s="61"/>
      <c r="O532" s="314"/>
      <c r="Q532" t="str">
        <f t="shared" si="144"/>
        <v/>
      </c>
      <c r="S532" t="e">
        <f t="shared" ca="1" si="153"/>
        <v>#VALUE!</v>
      </c>
      <c r="T532" t="e">
        <f t="shared" ca="1" si="150"/>
        <v>#VALUE!</v>
      </c>
      <c r="U532">
        <f t="shared" si="154"/>
        <v>468</v>
      </c>
      <c r="V532">
        <v>39.083333333336299</v>
      </c>
      <c r="W532">
        <f t="shared" si="135"/>
        <v>39</v>
      </c>
      <c r="X532" t="str" cm="1">
        <f t="array" aca="1" ref="X532" ca="1">IFERROR(INDEX('PC&amp;PD'!$A$1:$AS$19,ROW('PC&amp;PD'!$A$19),MATCH(INDIRECT(T532),'PC&amp;PD'!$A$1:$AS$1,0)),"")</f>
        <v/>
      </c>
      <c r="Y532" t="str">
        <f>IF(OR($N532="",$N532=0),"",IF($N532=$E$7,'Extracted info for SC'!$J$6,IF($N532=#REF!,'Extracted info for SC'!$J$7,IF($N532=#REF!,'Extracted info for SC'!$J$8,IF($N532=#REF!,'Extracted info for SC'!$J$9,IF($N532=#REF!,'Extracted info for SC'!$J$10,IF($N532=#REF!,'Extracted info for SC'!$J$11,IF($N532=#REF!,'Extracted info for SC'!$J$12,IF($N532=#REF!,'Extracted info for SC'!$J$13,IF($N532=#REF!,'Extracted info for SC'!$J$14,IF($N532=#REF!,'Extracted info for SC'!$J$15,IF($N532=#REF!,'Extracted info for SC'!$J$16,IF($N532=#REF!,'Extracted info for SC'!$J$17,IF($N532=#REF!,'Extracted info for SC'!$J$18,""))))))))))))))</f>
        <v/>
      </c>
      <c r="AA532" t="str">
        <f t="shared" si="145"/>
        <v/>
      </c>
      <c r="AB532" t="str">
        <f t="shared" si="146"/>
        <v/>
      </c>
      <c r="AC532" t="e">
        <f t="shared" ca="1" si="147"/>
        <v>#VALUE!</v>
      </c>
      <c r="AD532" t="str" cm="1">
        <f t="array" aca="1" ref="AD532" ca="1">IFERROR(IF((LEFT(INDIRECT("$F"&amp;$S532),4))="GOTS",IF($G532="Organic","GOTS_Organic_raw",(IF($G532="Responsible","GOTS_Responsible",(IF($G532="No Attribute (Conventional)","GOTS_conventional",(IF($G532="Recycled Pre/Post-Consumer","GOTS_pre_post",(IF($G532="In-Conversion","GOTS_in_conversion",(IF($G532="Sustainably Sourced","Sustainably_sourced",(IF($G532="Recycled pre-consumer organic","GOTS_recycled_organic",""))))))))))))),IF($G532="Organic","Organic",(IF($G532="Responsible","Responsible",(IF($G532="No Attribute (Conventional)","No_Attribute_Conventional",(IF($G532="Recycled Pre/Post-Consumer","Recycled_Pre_Post_Consumer",(IF($G532="In-Conversion","In_Conversion",(IF($G532="Recycled Pre-Consumer","Recycled_Pre_Consumer",(IF($G532="Recycled Post-Consumer","Recycled_Post_Consumer",(IF($G532="Sustainably Sourced","Sustainably_sourced",(IF($G532="Recycled pre-consumer organic","GOTS_recycled_organic","")))))))))))))))))),"")</f>
        <v/>
      </c>
      <c r="AE532" t="e" cm="1">
        <f t="array" aca="1" ref="AE532" ca="1">IF($I532="",IF(INDIRECT("$F"&amp;$S532)="","",IF(LEFT(INDIRECT("$F"&amp;$S532),3)="GRS","GRS_RCS_RM",IF((LEFT(INDIRECT("$F"&amp;$S532),3))="RCS","GRS_RCS_RM",IF(INDIRECT("$F"&amp;$S532)="OCS (No Label)","OCS_Conversion_RM",IF(LEFT(INDIRECT("$F"&amp;$S532),3)="OCS","OCS_RM",IF(RIGHT(INDIRECT("$F"&amp;$S532),10)="conversion","GOTS_RM_conversion",IF((LEFT(INDIRECT("$F"&amp;$S532),4))="GOTS","GOTS_RM","Responsible_RM"))))))),"DELETERM")</f>
        <v>#VALUE!</v>
      </c>
      <c r="AF532" t="e" cm="1">
        <f t="array" aca="1" ref="AF532" ca="1">IF($S532="","",INDIRECT("$Z"&amp;$S532))</f>
        <v>#VALUE!</v>
      </c>
      <c r="AG532" t="str">
        <f t="shared" si="148"/>
        <v/>
      </c>
      <c r="AH532" t="str" cm="1">
        <f t="array" aca="1" ref="AH532" ca="1">IFERROR(INDIRECT("$ag"&amp;S532),"")</f>
        <v/>
      </c>
      <c r="AI532" t="e" cm="1">
        <f t="array" aca="1" ref="AI532" ca="1">INDIRECT("O"&amp;S532)</f>
        <v>#VALUE!</v>
      </c>
      <c r="AJ532" t="str">
        <f t="shared" si="149"/>
        <v/>
      </c>
    </row>
    <row r="533" spans="1:36" ht="16.5" customHeight="1">
      <c r="A533" s="129"/>
      <c r="B533" s="134"/>
      <c r="C533" s="135"/>
      <c r="D533" s="146"/>
      <c r="E533" s="146"/>
      <c r="F533" s="135"/>
      <c r="G533" s="147"/>
      <c r="H533" s="147"/>
      <c r="I533" s="147"/>
      <c r="J533" s="147"/>
      <c r="K533" s="38"/>
      <c r="L533" s="143"/>
      <c r="M533" s="143"/>
      <c r="N533" s="61"/>
      <c r="O533" s="314"/>
      <c r="Q533" t="str">
        <f t="shared" si="144"/>
        <v/>
      </c>
      <c r="S533" t="e">
        <f t="shared" ca="1" si="153"/>
        <v>#VALUE!</v>
      </c>
      <c r="T533" t="e">
        <f t="shared" ca="1" si="150"/>
        <v>#VALUE!</v>
      </c>
      <c r="U533">
        <f t="shared" si="154"/>
        <v>468</v>
      </c>
      <c r="V533">
        <v>39.166666666669698</v>
      </c>
      <c r="W533">
        <f t="shared" si="135"/>
        <v>39</v>
      </c>
      <c r="X533" t="str" cm="1">
        <f t="array" aca="1" ref="X533" ca="1">IFERROR(INDEX('PC&amp;PD'!$A$1:$AS$19,ROW('PC&amp;PD'!$A$19),MATCH(INDIRECT(T533),'PC&amp;PD'!$A$1:$AS$1,0)),"")</f>
        <v/>
      </c>
      <c r="Y533" t="str">
        <f>IF(OR($N533="",$N533=0),"",IF($N533=$E$7,'Extracted info for SC'!$J$6,IF($N533=#REF!,'Extracted info for SC'!$J$7,IF($N533=#REF!,'Extracted info for SC'!$J$8,IF($N533=#REF!,'Extracted info for SC'!$J$9,IF($N533=#REF!,'Extracted info for SC'!$J$10,IF($N533=#REF!,'Extracted info for SC'!$J$11,IF($N533=#REF!,'Extracted info for SC'!$J$12,IF($N533=#REF!,'Extracted info for SC'!$J$13,IF($N533=#REF!,'Extracted info for SC'!$J$14,IF($N533=#REF!,'Extracted info for SC'!$J$15,IF($N533=#REF!,'Extracted info for SC'!$J$16,IF($N533=#REF!,'Extracted info for SC'!$J$17,IF($N533=#REF!,'Extracted info for SC'!$J$18,""))))))))))))))</f>
        <v/>
      </c>
      <c r="AA533" t="str">
        <f t="shared" si="145"/>
        <v/>
      </c>
      <c r="AB533" t="str">
        <f t="shared" si="146"/>
        <v/>
      </c>
      <c r="AC533" t="e">
        <f t="shared" ca="1" si="147"/>
        <v>#VALUE!</v>
      </c>
      <c r="AD533" t="str" cm="1">
        <f t="array" aca="1" ref="AD533" ca="1">IFERROR(IF((LEFT(INDIRECT("$F"&amp;$S533),4))="GOTS",IF($G533="Organic","GOTS_Organic_raw",(IF($G533="Responsible","GOTS_Responsible",(IF($G533="No Attribute (Conventional)","GOTS_conventional",(IF($G533="Recycled Pre/Post-Consumer","GOTS_pre_post",(IF($G533="In-Conversion","GOTS_in_conversion",(IF($G533="Sustainably Sourced","Sustainably_sourced",(IF($G533="Recycled pre-consumer organic","GOTS_recycled_organic",""))))))))))))),IF($G533="Organic","Organic",(IF($G533="Responsible","Responsible",(IF($G533="No Attribute (Conventional)","No_Attribute_Conventional",(IF($G533="Recycled Pre/Post-Consumer","Recycled_Pre_Post_Consumer",(IF($G533="In-Conversion","In_Conversion",(IF($G533="Recycled Pre-Consumer","Recycled_Pre_Consumer",(IF($G533="Recycled Post-Consumer","Recycled_Post_Consumer",(IF($G533="Sustainably Sourced","Sustainably_sourced",(IF($G533="Recycled pre-consumer organic","GOTS_recycled_organic","")))))))))))))))))),"")</f>
        <v/>
      </c>
      <c r="AE533" t="e" cm="1">
        <f t="array" aca="1" ref="AE533" ca="1">IF($I533="",IF(INDIRECT("$F"&amp;$S533)="","",IF(LEFT(INDIRECT("$F"&amp;$S533),3)="GRS","GRS_RCS_RM",IF((LEFT(INDIRECT("$F"&amp;$S533),3))="RCS","GRS_RCS_RM",IF(INDIRECT("$F"&amp;$S533)="OCS (No Label)","OCS_Conversion_RM",IF(LEFT(INDIRECT("$F"&amp;$S533),3)="OCS","OCS_RM",IF(RIGHT(INDIRECT("$F"&amp;$S533),10)="conversion","GOTS_RM_conversion",IF((LEFT(INDIRECT("$F"&amp;$S533),4))="GOTS","GOTS_RM","Responsible_RM"))))))),"DELETERM")</f>
        <v>#VALUE!</v>
      </c>
      <c r="AF533" t="e" cm="1">
        <f t="array" aca="1" ref="AF533" ca="1">IF($S533="","",INDIRECT("$Z"&amp;$S533))</f>
        <v>#VALUE!</v>
      </c>
      <c r="AG533" t="str">
        <f t="shared" si="148"/>
        <v/>
      </c>
      <c r="AH533" t="str" cm="1">
        <f t="array" aca="1" ref="AH533" ca="1">IFERROR(INDIRECT("$ag"&amp;S533),"")</f>
        <v/>
      </c>
      <c r="AI533" t="e" cm="1">
        <f t="array" aca="1" ref="AI533" ca="1">INDIRECT("O"&amp;S533)</f>
        <v>#VALUE!</v>
      </c>
      <c r="AJ533" t="str">
        <f t="shared" si="149"/>
        <v/>
      </c>
    </row>
    <row r="534" spans="1:36" ht="16.5" customHeight="1">
      <c r="A534" s="129"/>
      <c r="B534" s="134"/>
      <c r="C534" s="135"/>
      <c r="D534" s="146"/>
      <c r="E534" s="146"/>
      <c r="F534" s="135"/>
      <c r="G534" s="147"/>
      <c r="H534" s="147"/>
      <c r="I534" s="147"/>
      <c r="J534" s="147"/>
      <c r="K534" s="38"/>
      <c r="L534" s="143"/>
      <c r="M534" s="143"/>
      <c r="N534" s="61"/>
      <c r="O534" s="314"/>
      <c r="Q534" t="str">
        <f t="shared" si="144"/>
        <v/>
      </c>
      <c r="S534" t="e">
        <f t="shared" ca="1" si="153"/>
        <v>#VALUE!</v>
      </c>
      <c r="T534" t="e">
        <f t="shared" ca="1" si="150"/>
        <v>#VALUE!</v>
      </c>
      <c r="U534">
        <f t="shared" si="154"/>
        <v>468</v>
      </c>
      <c r="V534">
        <v>39.250000000002998</v>
      </c>
      <c r="W534">
        <f t="shared" ref="W534:W597" si="157">ROUNDDOWN(V534,0)</f>
        <v>39</v>
      </c>
      <c r="X534" t="str" cm="1">
        <f t="array" aca="1" ref="X534" ca="1">IFERROR(INDEX('PC&amp;PD'!$A$1:$AS$19,ROW('PC&amp;PD'!$A$19),MATCH(INDIRECT(T534),'PC&amp;PD'!$A$1:$AS$1,0)),"")</f>
        <v/>
      </c>
      <c r="Y534" t="str">
        <f>IF(OR($N534="",$N534=0),"",IF($N534=$E$7,'Extracted info for SC'!$J$6,IF($N534=#REF!,'Extracted info for SC'!$J$7,IF($N534=#REF!,'Extracted info for SC'!$J$8,IF($N534=#REF!,'Extracted info for SC'!$J$9,IF($N534=#REF!,'Extracted info for SC'!$J$10,IF($N534=#REF!,'Extracted info for SC'!$J$11,IF($N534=#REF!,'Extracted info for SC'!$J$12,IF($N534=#REF!,'Extracted info for SC'!$J$13,IF($N534=#REF!,'Extracted info for SC'!$J$14,IF($N534=#REF!,'Extracted info for SC'!$J$15,IF($N534=#REF!,'Extracted info for SC'!$J$16,IF($N534=#REF!,'Extracted info for SC'!$J$17,IF($N534=#REF!,'Extracted info for SC'!$J$18,""))))))))))))))</f>
        <v/>
      </c>
      <c r="AA534" t="str">
        <f t="shared" si="145"/>
        <v/>
      </c>
      <c r="AB534" t="str">
        <f t="shared" si="146"/>
        <v/>
      </c>
      <c r="AC534" t="e">
        <f t="shared" ca="1" si="147"/>
        <v>#VALUE!</v>
      </c>
      <c r="AD534" t="str" cm="1">
        <f t="array" aca="1" ref="AD534" ca="1">IFERROR(IF((LEFT(INDIRECT("$F"&amp;$S534),4))="GOTS",IF($G534="Organic","GOTS_Organic_raw",(IF($G534="Responsible","GOTS_Responsible",(IF($G534="No Attribute (Conventional)","GOTS_conventional",(IF($G534="Recycled Pre/Post-Consumer","GOTS_pre_post",(IF($G534="In-Conversion","GOTS_in_conversion",(IF($G534="Sustainably Sourced","Sustainably_sourced",(IF($G534="Recycled pre-consumer organic","GOTS_recycled_organic",""))))))))))))),IF($G534="Organic","Organic",(IF($G534="Responsible","Responsible",(IF($G534="No Attribute (Conventional)","No_Attribute_Conventional",(IF($G534="Recycled Pre/Post-Consumer","Recycled_Pre_Post_Consumer",(IF($G534="In-Conversion","In_Conversion",(IF($G534="Recycled Pre-Consumer","Recycled_Pre_Consumer",(IF($G534="Recycled Post-Consumer","Recycled_Post_Consumer",(IF($G534="Sustainably Sourced","Sustainably_sourced",(IF($G534="Recycled pre-consumer organic","GOTS_recycled_organic","")))))))))))))))))),"")</f>
        <v/>
      </c>
      <c r="AE534" t="e" cm="1">
        <f t="array" aca="1" ref="AE534" ca="1">IF($I534="",IF(INDIRECT("$F"&amp;$S534)="","",IF(LEFT(INDIRECT("$F"&amp;$S534),3)="GRS","GRS_RCS_RM",IF((LEFT(INDIRECT("$F"&amp;$S534),3))="RCS","GRS_RCS_RM",IF(INDIRECT("$F"&amp;$S534)="OCS (No Label)","OCS_Conversion_RM",IF(LEFT(INDIRECT("$F"&amp;$S534),3)="OCS","OCS_RM",IF(RIGHT(INDIRECT("$F"&amp;$S534),10)="conversion","GOTS_RM_conversion",IF((LEFT(INDIRECT("$F"&amp;$S534),4))="GOTS","GOTS_RM","Responsible_RM"))))))),"DELETERM")</f>
        <v>#VALUE!</v>
      </c>
      <c r="AF534" t="e" cm="1">
        <f t="array" aca="1" ref="AF534" ca="1">IF($S534="","",INDIRECT("$Z"&amp;$S534))</f>
        <v>#VALUE!</v>
      </c>
      <c r="AG534" t="str">
        <f t="shared" si="148"/>
        <v/>
      </c>
      <c r="AH534" t="str" cm="1">
        <f t="array" aca="1" ref="AH534" ca="1">IFERROR(INDIRECT("$ag"&amp;S534),"")</f>
        <v/>
      </c>
      <c r="AI534" t="e" cm="1">
        <f t="array" aca="1" ref="AI534" ca="1">INDIRECT("O"&amp;S534)</f>
        <v>#VALUE!</v>
      </c>
      <c r="AJ534" t="str">
        <f t="shared" si="149"/>
        <v/>
      </c>
    </row>
    <row r="535" spans="1:36" ht="16.5" customHeight="1">
      <c r="A535" s="129"/>
      <c r="B535" s="134"/>
      <c r="C535" s="135"/>
      <c r="D535" s="146"/>
      <c r="E535" s="146"/>
      <c r="F535" s="135"/>
      <c r="G535" s="147"/>
      <c r="H535" s="147"/>
      <c r="I535" s="147"/>
      <c r="J535" s="147"/>
      <c r="K535" s="38"/>
      <c r="L535" s="143"/>
      <c r="M535" s="143"/>
      <c r="N535" s="61"/>
      <c r="O535" s="314"/>
      <c r="Q535" t="str">
        <f t="shared" si="144"/>
        <v/>
      </c>
      <c r="S535" t="e">
        <f t="shared" ca="1" si="153"/>
        <v>#VALUE!</v>
      </c>
      <c r="T535" t="e">
        <f t="shared" ca="1" si="150"/>
        <v>#VALUE!</v>
      </c>
      <c r="U535">
        <f t="shared" si="154"/>
        <v>468</v>
      </c>
      <c r="V535">
        <v>39.333333333336398</v>
      </c>
      <c r="W535">
        <f t="shared" si="157"/>
        <v>39</v>
      </c>
      <c r="X535" t="str" cm="1">
        <f t="array" aca="1" ref="X535" ca="1">IFERROR(INDEX('PC&amp;PD'!$A$1:$AS$19,ROW('PC&amp;PD'!$A$19),MATCH(INDIRECT(T535),'PC&amp;PD'!$A$1:$AS$1,0)),"")</f>
        <v/>
      </c>
      <c r="Y535" t="str">
        <f>IF(OR($N535="",$N535=0),"",IF($N535=$E$7,'Extracted info for SC'!$J$6,IF($N535=#REF!,'Extracted info for SC'!$J$7,IF($N535=#REF!,'Extracted info for SC'!$J$8,IF($N535=#REF!,'Extracted info for SC'!$J$9,IF($N535=#REF!,'Extracted info for SC'!$J$10,IF($N535=#REF!,'Extracted info for SC'!$J$11,IF($N535=#REF!,'Extracted info for SC'!$J$12,IF($N535=#REF!,'Extracted info for SC'!$J$13,IF($N535=#REF!,'Extracted info for SC'!$J$14,IF($N535=#REF!,'Extracted info for SC'!$J$15,IF($N535=#REF!,'Extracted info for SC'!$J$16,IF($N535=#REF!,'Extracted info for SC'!$J$17,IF($N535=#REF!,'Extracted info for SC'!$J$18,""))))))))))))))</f>
        <v/>
      </c>
      <c r="AA535" t="str">
        <f t="shared" si="145"/>
        <v/>
      </c>
      <c r="AB535" t="str">
        <f t="shared" si="146"/>
        <v/>
      </c>
      <c r="AC535" t="e">
        <f t="shared" ca="1" si="147"/>
        <v>#VALUE!</v>
      </c>
      <c r="AD535" t="str" cm="1">
        <f t="array" aca="1" ref="AD535" ca="1">IFERROR(IF((LEFT(INDIRECT("$F"&amp;$S535),4))="GOTS",IF($G535="Organic","GOTS_Organic_raw",(IF($G535="Responsible","GOTS_Responsible",(IF($G535="No Attribute (Conventional)","GOTS_conventional",(IF($G535="Recycled Pre/Post-Consumer","GOTS_pre_post",(IF($G535="In-Conversion","GOTS_in_conversion",(IF($G535="Sustainably Sourced","Sustainably_sourced",(IF($G535="Recycled pre-consumer organic","GOTS_recycled_organic",""))))))))))))),IF($G535="Organic","Organic",(IF($G535="Responsible","Responsible",(IF($G535="No Attribute (Conventional)","No_Attribute_Conventional",(IF($G535="Recycled Pre/Post-Consumer","Recycled_Pre_Post_Consumer",(IF($G535="In-Conversion","In_Conversion",(IF($G535="Recycled Pre-Consumer","Recycled_Pre_Consumer",(IF($G535="Recycled Post-Consumer","Recycled_Post_Consumer",(IF($G535="Sustainably Sourced","Sustainably_sourced",(IF($G535="Recycled pre-consumer organic","GOTS_recycled_organic","")))))))))))))))))),"")</f>
        <v/>
      </c>
      <c r="AE535" t="e" cm="1">
        <f t="array" aca="1" ref="AE535" ca="1">IF($I535="",IF(INDIRECT("$F"&amp;$S535)="","",IF(LEFT(INDIRECT("$F"&amp;$S535),3)="GRS","GRS_RCS_RM",IF((LEFT(INDIRECT("$F"&amp;$S535),3))="RCS","GRS_RCS_RM",IF(INDIRECT("$F"&amp;$S535)="OCS (No Label)","OCS_Conversion_RM",IF(LEFT(INDIRECT("$F"&amp;$S535),3)="OCS","OCS_RM",IF(RIGHT(INDIRECT("$F"&amp;$S535),10)="conversion","GOTS_RM_conversion",IF((LEFT(INDIRECT("$F"&amp;$S535),4))="GOTS","GOTS_RM","Responsible_RM"))))))),"DELETERM")</f>
        <v>#VALUE!</v>
      </c>
      <c r="AF535" t="e" cm="1">
        <f t="array" aca="1" ref="AF535" ca="1">IF($S535="","",INDIRECT("$Z"&amp;$S535))</f>
        <v>#VALUE!</v>
      </c>
      <c r="AG535" t="str">
        <f t="shared" si="148"/>
        <v/>
      </c>
      <c r="AH535" t="str" cm="1">
        <f t="array" aca="1" ref="AH535" ca="1">IFERROR(INDIRECT("$ag"&amp;S535),"")</f>
        <v/>
      </c>
      <c r="AI535" t="e" cm="1">
        <f t="array" aca="1" ref="AI535" ca="1">INDIRECT("O"&amp;S535)</f>
        <v>#VALUE!</v>
      </c>
      <c r="AJ535" t="str">
        <f t="shared" si="149"/>
        <v/>
      </c>
    </row>
    <row r="536" spans="1:36" ht="16.5" customHeight="1">
      <c r="A536" s="129"/>
      <c r="B536" s="134"/>
      <c r="C536" s="135"/>
      <c r="D536" s="146"/>
      <c r="E536" s="146"/>
      <c r="F536" s="135"/>
      <c r="G536" s="147"/>
      <c r="H536" s="147"/>
      <c r="I536" s="147"/>
      <c r="J536" s="147"/>
      <c r="K536" s="38"/>
      <c r="L536" s="143"/>
      <c r="M536" s="143"/>
      <c r="N536" s="61"/>
      <c r="O536" s="314"/>
      <c r="Q536" t="str">
        <f t="shared" si="144"/>
        <v/>
      </c>
      <c r="S536" t="e">
        <f t="shared" ca="1" si="153"/>
        <v>#VALUE!</v>
      </c>
      <c r="T536" t="e">
        <f t="shared" ca="1" si="150"/>
        <v>#VALUE!</v>
      </c>
      <c r="U536">
        <f t="shared" si="154"/>
        <v>468</v>
      </c>
      <c r="V536">
        <v>39.416666666669698</v>
      </c>
      <c r="W536">
        <f t="shared" si="157"/>
        <v>39</v>
      </c>
      <c r="X536" t="str" cm="1">
        <f t="array" aca="1" ref="X536" ca="1">IFERROR(INDEX('PC&amp;PD'!$A$1:$AS$19,ROW('PC&amp;PD'!$A$19),MATCH(INDIRECT(T536),'PC&amp;PD'!$A$1:$AS$1,0)),"")</f>
        <v/>
      </c>
      <c r="Y536" t="str">
        <f>IF(OR($N536="",$N536=0),"",IF($N536=$E$7,'Extracted info for SC'!$J$6,IF($N536=#REF!,'Extracted info for SC'!$J$7,IF($N536=#REF!,'Extracted info for SC'!$J$8,IF($N536=#REF!,'Extracted info for SC'!$J$9,IF($N536=#REF!,'Extracted info for SC'!$J$10,IF($N536=#REF!,'Extracted info for SC'!$J$11,IF($N536=#REF!,'Extracted info for SC'!$J$12,IF($N536=#REF!,'Extracted info for SC'!$J$13,IF($N536=#REF!,'Extracted info for SC'!$J$14,IF($N536=#REF!,'Extracted info for SC'!$J$15,IF($N536=#REF!,'Extracted info for SC'!$J$16,IF($N536=#REF!,'Extracted info for SC'!$J$17,IF($N536=#REF!,'Extracted info for SC'!$J$18,""))))))))))))))</f>
        <v/>
      </c>
      <c r="AA536" t="str">
        <f t="shared" si="145"/>
        <v/>
      </c>
      <c r="AB536" t="str">
        <f t="shared" si="146"/>
        <v/>
      </c>
      <c r="AC536" t="e">
        <f t="shared" ca="1" si="147"/>
        <v>#VALUE!</v>
      </c>
      <c r="AD536" t="str" cm="1">
        <f t="array" aca="1" ref="AD536" ca="1">IFERROR(IF((LEFT(INDIRECT("$F"&amp;$S536),4))="GOTS",IF($G536="Organic","GOTS_Organic_raw",(IF($G536="Responsible","GOTS_Responsible",(IF($G536="No Attribute (Conventional)","GOTS_conventional",(IF($G536="Recycled Pre/Post-Consumer","GOTS_pre_post",(IF($G536="In-Conversion","GOTS_in_conversion",(IF($G536="Sustainably Sourced","Sustainably_sourced",(IF($G536="Recycled pre-consumer organic","GOTS_recycled_organic",""))))))))))))),IF($G536="Organic","Organic",(IF($G536="Responsible","Responsible",(IF($G536="No Attribute (Conventional)","No_Attribute_Conventional",(IF($G536="Recycled Pre/Post-Consumer","Recycled_Pre_Post_Consumer",(IF($G536="In-Conversion","In_Conversion",(IF($G536="Recycled Pre-Consumer","Recycled_Pre_Consumer",(IF($G536="Recycled Post-Consumer","Recycled_Post_Consumer",(IF($G536="Sustainably Sourced","Sustainably_sourced",(IF($G536="Recycled pre-consumer organic","GOTS_recycled_organic","")))))))))))))))))),"")</f>
        <v/>
      </c>
      <c r="AE536" t="e" cm="1">
        <f t="array" aca="1" ref="AE536" ca="1">IF($I536="",IF(INDIRECT("$F"&amp;$S536)="","",IF(LEFT(INDIRECT("$F"&amp;$S536),3)="GRS","GRS_RCS_RM",IF((LEFT(INDIRECT("$F"&amp;$S536),3))="RCS","GRS_RCS_RM",IF(INDIRECT("$F"&amp;$S536)="OCS (No Label)","OCS_Conversion_RM",IF(LEFT(INDIRECT("$F"&amp;$S536),3)="OCS","OCS_RM",IF(RIGHT(INDIRECT("$F"&amp;$S536),10)="conversion","GOTS_RM_conversion",IF((LEFT(INDIRECT("$F"&amp;$S536),4))="GOTS","GOTS_RM","Responsible_RM"))))))),"DELETERM")</f>
        <v>#VALUE!</v>
      </c>
      <c r="AF536" t="e" cm="1">
        <f t="array" aca="1" ref="AF536" ca="1">IF($S536="","",INDIRECT("$Z"&amp;$S536))</f>
        <v>#VALUE!</v>
      </c>
      <c r="AG536" t="str">
        <f t="shared" si="148"/>
        <v/>
      </c>
      <c r="AH536" t="str" cm="1">
        <f t="array" aca="1" ref="AH536" ca="1">IFERROR(INDIRECT("$ag"&amp;S536),"")</f>
        <v/>
      </c>
      <c r="AI536" t="e" cm="1">
        <f t="array" aca="1" ref="AI536" ca="1">INDIRECT("O"&amp;S536)</f>
        <v>#VALUE!</v>
      </c>
      <c r="AJ536" t="str">
        <f t="shared" si="149"/>
        <v/>
      </c>
    </row>
    <row r="537" spans="1:36" ht="16.5" customHeight="1">
      <c r="A537" s="130"/>
      <c r="B537" s="136"/>
      <c r="C537" s="137"/>
      <c r="D537" s="146"/>
      <c r="E537" s="146"/>
      <c r="F537" s="137"/>
      <c r="G537" s="147"/>
      <c r="H537" s="147"/>
      <c r="I537" s="147"/>
      <c r="J537" s="147"/>
      <c r="K537" s="38"/>
      <c r="L537" s="144"/>
      <c r="M537" s="144"/>
      <c r="N537" s="61"/>
      <c r="O537" s="314"/>
      <c r="Q537" t="str">
        <f t="shared" si="144"/>
        <v/>
      </c>
      <c r="S537" t="e">
        <f t="shared" ca="1" si="153"/>
        <v>#VALUE!</v>
      </c>
      <c r="T537" t="e">
        <f t="shared" ca="1" si="150"/>
        <v>#VALUE!</v>
      </c>
      <c r="U537">
        <f t="shared" si="154"/>
        <v>468</v>
      </c>
      <c r="V537">
        <v>39.500000000002998</v>
      </c>
      <c r="W537">
        <f t="shared" si="157"/>
        <v>39</v>
      </c>
      <c r="X537" t="str" cm="1">
        <f t="array" aca="1" ref="X537" ca="1">IFERROR(INDEX('PC&amp;PD'!$A$1:$AS$19,ROW('PC&amp;PD'!$A$19),MATCH(INDIRECT(T537),'PC&amp;PD'!$A$1:$AS$1,0)),"")</f>
        <v/>
      </c>
      <c r="Y537" t="str">
        <f>IF(OR($N537="",$N537=0),"",IF($N537=$E$7,'Extracted info for SC'!$J$6,IF($N537=#REF!,'Extracted info for SC'!$J$7,IF($N537=#REF!,'Extracted info for SC'!$J$8,IF($N537=#REF!,'Extracted info for SC'!$J$9,IF($N537=#REF!,'Extracted info for SC'!$J$10,IF($N537=#REF!,'Extracted info for SC'!$J$11,IF($N537=#REF!,'Extracted info for SC'!$J$12,IF($N537=#REF!,'Extracted info for SC'!$J$13,IF($N537=#REF!,'Extracted info for SC'!$J$14,IF($N537=#REF!,'Extracted info for SC'!$J$15,IF($N537=#REF!,'Extracted info for SC'!$J$16,IF($N537=#REF!,'Extracted info for SC'!$J$17,IF($N537=#REF!,'Extracted info for SC'!$J$18,""))))))))))))))</f>
        <v/>
      </c>
      <c r="AA537" t="str">
        <f t="shared" si="145"/>
        <v/>
      </c>
      <c r="AB537" t="str">
        <f t="shared" si="146"/>
        <v/>
      </c>
      <c r="AC537" t="e">
        <f t="shared" ca="1" si="147"/>
        <v>#VALUE!</v>
      </c>
      <c r="AD537" t="str" cm="1">
        <f t="array" aca="1" ref="AD537" ca="1">IFERROR(IF((LEFT(INDIRECT("$F"&amp;$S537),4))="GOTS",IF($G537="Organic","GOTS_Organic_raw",(IF($G537="Responsible","GOTS_Responsible",(IF($G537="No Attribute (Conventional)","GOTS_conventional",(IF($G537="Recycled Pre/Post-Consumer","GOTS_pre_post",(IF($G537="In-Conversion","GOTS_in_conversion",(IF($G537="Sustainably Sourced","Sustainably_sourced",(IF($G537="Recycled pre-consumer organic","GOTS_recycled_organic",""))))))))))))),IF($G537="Organic","Organic",(IF($G537="Responsible","Responsible",(IF($G537="No Attribute (Conventional)","No_Attribute_Conventional",(IF($G537="Recycled Pre/Post-Consumer","Recycled_Pre_Post_Consumer",(IF($G537="In-Conversion","In_Conversion",(IF($G537="Recycled Pre-Consumer","Recycled_Pre_Consumer",(IF($G537="Recycled Post-Consumer","Recycled_Post_Consumer",(IF($G537="Sustainably Sourced","Sustainably_sourced",(IF($G537="Recycled pre-consumer organic","GOTS_recycled_organic","")))))))))))))))))),"")</f>
        <v/>
      </c>
      <c r="AE537" t="e" cm="1">
        <f t="array" aca="1" ref="AE537" ca="1">IF($I537="",IF(INDIRECT("$F"&amp;$S537)="","",IF(LEFT(INDIRECT("$F"&amp;$S537),3)="GRS","GRS_RCS_RM",IF((LEFT(INDIRECT("$F"&amp;$S537),3))="RCS","GRS_RCS_RM",IF(INDIRECT("$F"&amp;$S537)="OCS (No Label)","OCS_Conversion_RM",IF(LEFT(INDIRECT("$F"&amp;$S537),3)="OCS","OCS_RM",IF(RIGHT(INDIRECT("$F"&amp;$S537),10)="conversion","GOTS_RM_conversion",IF((LEFT(INDIRECT("$F"&amp;$S537),4))="GOTS","GOTS_RM","Responsible_RM"))))))),"DELETERM")</f>
        <v>#VALUE!</v>
      </c>
      <c r="AF537" t="e" cm="1">
        <f t="array" aca="1" ref="AF537" ca="1">IF($S537="","",INDIRECT("$Z"&amp;$S537))</f>
        <v>#VALUE!</v>
      </c>
      <c r="AG537" t="str">
        <f t="shared" si="148"/>
        <v/>
      </c>
      <c r="AH537" t="str" cm="1">
        <f t="array" aca="1" ref="AH537" ca="1">IFERROR(INDIRECT("$ag"&amp;S537),"")</f>
        <v/>
      </c>
      <c r="AI537" t="e" cm="1">
        <f t="array" aca="1" ref="AI537" ca="1">INDIRECT("O"&amp;S537)</f>
        <v>#VALUE!</v>
      </c>
      <c r="AJ537" t="str">
        <f t="shared" si="149"/>
        <v/>
      </c>
    </row>
    <row r="538" spans="1:36" ht="16.5" customHeight="1">
      <c r="A538" s="130"/>
      <c r="B538" s="136"/>
      <c r="C538" s="137"/>
      <c r="D538" s="146"/>
      <c r="E538" s="146"/>
      <c r="F538" s="137"/>
      <c r="G538" s="147"/>
      <c r="H538" s="147"/>
      <c r="I538" s="147"/>
      <c r="J538" s="147"/>
      <c r="K538" s="38"/>
      <c r="L538" s="144"/>
      <c r="M538" s="144"/>
      <c r="N538" s="61"/>
      <c r="O538" s="314"/>
      <c r="Q538" t="str">
        <f t="shared" si="144"/>
        <v/>
      </c>
      <c r="S538" t="e">
        <f t="shared" ca="1" si="153"/>
        <v>#VALUE!</v>
      </c>
      <c r="T538" t="e">
        <f t="shared" ca="1" si="150"/>
        <v>#VALUE!</v>
      </c>
      <c r="U538">
        <f t="shared" si="154"/>
        <v>468</v>
      </c>
      <c r="V538">
        <v>39.583333333336398</v>
      </c>
      <c r="W538">
        <f t="shared" si="157"/>
        <v>39</v>
      </c>
      <c r="X538" t="str" cm="1">
        <f t="array" aca="1" ref="X538" ca="1">IFERROR(INDEX('PC&amp;PD'!$A$1:$AS$19,ROW('PC&amp;PD'!$A$19),MATCH(INDIRECT(T538),'PC&amp;PD'!$A$1:$AS$1,0)),"")</f>
        <v/>
      </c>
      <c r="Y538" t="str">
        <f>IF(OR($N538="",$N538=0),"",IF($N538=$E$7,'Extracted info for SC'!$J$6,IF($N538=#REF!,'Extracted info for SC'!$J$7,IF($N538=#REF!,'Extracted info for SC'!$J$8,IF($N538=#REF!,'Extracted info for SC'!$J$9,IF($N538=#REF!,'Extracted info for SC'!$J$10,IF($N538=#REF!,'Extracted info for SC'!$J$11,IF($N538=#REF!,'Extracted info for SC'!$J$12,IF($N538=#REF!,'Extracted info for SC'!$J$13,IF($N538=#REF!,'Extracted info for SC'!$J$14,IF($N538=#REF!,'Extracted info for SC'!$J$15,IF($N538=#REF!,'Extracted info for SC'!$J$16,IF($N538=#REF!,'Extracted info for SC'!$J$17,IF($N538=#REF!,'Extracted info for SC'!$J$18,""))))))))))))))</f>
        <v/>
      </c>
      <c r="AA538" t="str">
        <f t="shared" si="145"/>
        <v/>
      </c>
      <c r="AB538" t="str">
        <f t="shared" si="146"/>
        <v/>
      </c>
      <c r="AC538" t="e">
        <f t="shared" ca="1" si="147"/>
        <v>#VALUE!</v>
      </c>
      <c r="AD538" t="str" cm="1">
        <f t="array" aca="1" ref="AD538" ca="1">IFERROR(IF((LEFT(INDIRECT("$F"&amp;$S538),4))="GOTS",IF($G538="Organic","GOTS_Organic_raw",(IF($G538="Responsible","GOTS_Responsible",(IF($G538="No Attribute (Conventional)","GOTS_conventional",(IF($G538="Recycled Pre/Post-Consumer","GOTS_pre_post",(IF($G538="In-Conversion","GOTS_in_conversion",(IF($G538="Sustainably Sourced","Sustainably_sourced",(IF($G538="Recycled pre-consumer organic","GOTS_recycled_organic",""))))))))))))),IF($G538="Organic","Organic",(IF($G538="Responsible","Responsible",(IF($G538="No Attribute (Conventional)","No_Attribute_Conventional",(IF($G538="Recycled Pre/Post-Consumer","Recycled_Pre_Post_Consumer",(IF($G538="In-Conversion","In_Conversion",(IF($G538="Recycled Pre-Consumer","Recycled_Pre_Consumer",(IF($G538="Recycled Post-Consumer","Recycled_Post_Consumer",(IF($G538="Sustainably Sourced","Sustainably_sourced",(IF($G538="Recycled pre-consumer organic","GOTS_recycled_organic","")))))))))))))))))),"")</f>
        <v/>
      </c>
      <c r="AE538" t="e" cm="1">
        <f t="array" aca="1" ref="AE538" ca="1">IF($I538="",IF(INDIRECT("$F"&amp;$S538)="","",IF(LEFT(INDIRECT("$F"&amp;$S538),3)="GRS","GRS_RCS_RM",IF((LEFT(INDIRECT("$F"&amp;$S538),3))="RCS","GRS_RCS_RM",IF(INDIRECT("$F"&amp;$S538)="OCS (No Label)","OCS_Conversion_RM",IF(LEFT(INDIRECT("$F"&amp;$S538),3)="OCS","OCS_RM",IF(RIGHT(INDIRECT("$F"&amp;$S538),10)="conversion","GOTS_RM_conversion",IF((LEFT(INDIRECT("$F"&amp;$S538),4))="GOTS","GOTS_RM","Responsible_RM"))))))),"DELETERM")</f>
        <v>#VALUE!</v>
      </c>
      <c r="AF538" t="e" cm="1">
        <f t="array" aca="1" ref="AF538" ca="1">IF($S538="","",INDIRECT("$Z"&amp;$S538))</f>
        <v>#VALUE!</v>
      </c>
      <c r="AG538" t="str">
        <f t="shared" si="148"/>
        <v/>
      </c>
      <c r="AH538" t="str" cm="1">
        <f t="array" aca="1" ref="AH538" ca="1">IFERROR(INDIRECT("$ag"&amp;S538),"")</f>
        <v/>
      </c>
      <c r="AI538" t="e" cm="1">
        <f t="array" aca="1" ref="AI538" ca="1">INDIRECT("O"&amp;S538)</f>
        <v>#VALUE!</v>
      </c>
      <c r="AJ538" t="str">
        <f t="shared" si="149"/>
        <v/>
      </c>
    </row>
    <row r="539" spans="1:36" ht="16.5" customHeight="1">
      <c r="A539" s="130"/>
      <c r="B539" s="136"/>
      <c r="C539" s="137"/>
      <c r="D539" s="146"/>
      <c r="E539" s="146"/>
      <c r="F539" s="137"/>
      <c r="G539" s="147"/>
      <c r="H539" s="147"/>
      <c r="I539" s="147"/>
      <c r="J539" s="147"/>
      <c r="K539" s="38"/>
      <c r="L539" s="144"/>
      <c r="M539" s="144"/>
      <c r="N539" s="61"/>
      <c r="O539" s="314"/>
      <c r="Q539" t="str">
        <f t="shared" si="144"/>
        <v/>
      </c>
      <c r="S539" t="e">
        <f t="shared" ca="1" si="153"/>
        <v>#VALUE!</v>
      </c>
      <c r="T539" t="e">
        <f t="shared" ca="1" si="150"/>
        <v>#VALUE!</v>
      </c>
      <c r="U539">
        <f t="shared" si="154"/>
        <v>468</v>
      </c>
      <c r="V539">
        <v>39.666666666669698</v>
      </c>
      <c r="W539">
        <f t="shared" si="157"/>
        <v>39</v>
      </c>
      <c r="X539" t="str" cm="1">
        <f t="array" aca="1" ref="X539" ca="1">IFERROR(INDEX('PC&amp;PD'!$A$1:$AS$19,ROW('PC&amp;PD'!$A$19),MATCH(INDIRECT(T539),'PC&amp;PD'!$A$1:$AS$1,0)),"")</f>
        <v/>
      </c>
      <c r="Y539" t="str">
        <f>IF(OR($N539="",$N539=0),"",IF($N539=$E$7,'Extracted info for SC'!$J$6,IF($N539=#REF!,'Extracted info for SC'!$J$7,IF($N539=#REF!,'Extracted info for SC'!$J$8,IF($N539=#REF!,'Extracted info for SC'!$J$9,IF($N539=#REF!,'Extracted info for SC'!$J$10,IF($N539=#REF!,'Extracted info for SC'!$J$11,IF($N539=#REF!,'Extracted info for SC'!$J$12,IF($N539=#REF!,'Extracted info for SC'!$J$13,IF($N539=#REF!,'Extracted info for SC'!$J$14,IF($N539=#REF!,'Extracted info for SC'!$J$15,IF($N539=#REF!,'Extracted info for SC'!$J$16,IF($N539=#REF!,'Extracted info for SC'!$J$17,IF($N539=#REF!,'Extracted info for SC'!$J$18,""))))))))))))))</f>
        <v/>
      </c>
      <c r="AA539" t="str">
        <f t="shared" si="145"/>
        <v/>
      </c>
      <c r="AB539" t="str">
        <f t="shared" si="146"/>
        <v/>
      </c>
      <c r="AC539" t="e">
        <f t="shared" ca="1" si="147"/>
        <v>#VALUE!</v>
      </c>
      <c r="AD539" t="str" cm="1">
        <f t="array" aca="1" ref="AD539" ca="1">IFERROR(IF((LEFT(INDIRECT("$F"&amp;$S539),4))="GOTS",IF($G539="Organic","GOTS_Organic_raw",(IF($G539="Responsible","GOTS_Responsible",(IF($G539="No Attribute (Conventional)","GOTS_conventional",(IF($G539="Recycled Pre/Post-Consumer","GOTS_pre_post",(IF($G539="In-Conversion","GOTS_in_conversion",(IF($G539="Sustainably Sourced","Sustainably_sourced",(IF($G539="Recycled pre-consumer organic","GOTS_recycled_organic",""))))))))))))),IF($G539="Organic","Organic",(IF($G539="Responsible","Responsible",(IF($G539="No Attribute (Conventional)","No_Attribute_Conventional",(IF($G539="Recycled Pre/Post-Consumer","Recycled_Pre_Post_Consumer",(IF($G539="In-Conversion","In_Conversion",(IF($G539="Recycled Pre-Consumer","Recycled_Pre_Consumer",(IF($G539="Recycled Post-Consumer","Recycled_Post_Consumer",(IF($G539="Sustainably Sourced","Sustainably_sourced",(IF($G539="Recycled pre-consumer organic","GOTS_recycled_organic","")))))))))))))))))),"")</f>
        <v/>
      </c>
      <c r="AE539" t="e" cm="1">
        <f t="array" aca="1" ref="AE539" ca="1">IF($I539="",IF(INDIRECT("$F"&amp;$S539)="","",IF(LEFT(INDIRECT("$F"&amp;$S539),3)="GRS","GRS_RCS_RM",IF((LEFT(INDIRECT("$F"&amp;$S539),3))="RCS","GRS_RCS_RM",IF(INDIRECT("$F"&amp;$S539)="OCS (No Label)","OCS_Conversion_RM",IF(LEFT(INDIRECT("$F"&amp;$S539),3)="OCS","OCS_RM",IF(RIGHT(INDIRECT("$F"&amp;$S539),10)="conversion","GOTS_RM_conversion",IF((LEFT(INDIRECT("$F"&amp;$S539),4))="GOTS","GOTS_RM","Responsible_RM"))))))),"DELETERM")</f>
        <v>#VALUE!</v>
      </c>
      <c r="AF539" t="e" cm="1">
        <f t="array" aca="1" ref="AF539" ca="1">IF($S539="","",INDIRECT("$Z"&amp;$S539))</f>
        <v>#VALUE!</v>
      </c>
      <c r="AG539" t="str">
        <f t="shared" si="148"/>
        <v/>
      </c>
      <c r="AH539" t="str" cm="1">
        <f t="array" aca="1" ref="AH539" ca="1">IFERROR(INDIRECT("$ag"&amp;S539),"")</f>
        <v/>
      </c>
      <c r="AI539" t="e" cm="1">
        <f t="array" aca="1" ref="AI539" ca="1">INDIRECT("O"&amp;S539)</f>
        <v>#VALUE!</v>
      </c>
      <c r="AJ539" t="str">
        <f t="shared" si="149"/>
        <v/>
      </c>
    </row>
    <row r="540" spans="1:36" ht="16.5" customHeight="1">
      <c r="A540" s="130"/>
      <c r="B540" s="136"/>
      <c r="C540" s="137"/>
      <c r="D540" s="146"/>
      <c r="E540" s="146"/>
      <c r="F540" s="137"/>
      <c r="G540" s="147"/>
      <c r="H540" s="147"/>
      <c r="I540" s="147"/>
      <c r="J540" s="147"/>
      <c r="K540" s="38"/>
      <c r="L540" s="144"/>
      <c r="M540" s="144"/>
      <c r="N540" s="61"/>
      <c r="O540" s="314"/>
      <c r="Q540" t="str">
        <f t="shared" si="144"/>
        <v/>
      </c>
      <c r="S540" t="e">
        <f t="shared" ca="1" si="153"/>
        <v>#VALUE!</v>
      </c>
      <c r="T540" t="e">
        <f t="shared" ca="1" si="150"/>
        <v>#VALUE!</v>
      </c>
      <c r="U540">
        <f t="shared" si="154"/>
        <v>468</v>
      </c>
      <c r="V540">
        <v>39.750000000003098</v>
      </c>
      <c r="W540">
        <f t="shared" si="157"/>
        <v>39</v>
      </c>
      <c r="X540" t="str" cm="1">
        <f t="array" aca="1" ref="X540" ca="1">IFERROR(INDEX('PC&amp;PD'!$A$1:$AS$19,ROW('PC&amp;PD'!$A$19),MATCH(INDIRECT(T540),'PC&amp;PD'!$A$1:$AS$1,0)),"")</f>
        <v/>
      </c>
      <c r="Y540" t="str">
        <f>IF(OR($N540="",$N540=0),"",IF($N540=$E$7,'Extracted info for SC'!$J$6,IF($N540=#REF!,'Extracted info for SC'!$J$7,IF($N540=#REF!,'Extracted info for SC'!$J$8,IF($N540=#REF!,'Extracted info for SC'!$J$9,IF($N540=#REF!,'Extracted info for SC'!$J$10,IF($N540=#REF!,'Extracted info for SC'!$J$11,IF($N540=#REF!,'Extracted info for SC'!$J$12,IF($N540=#REF!,'Extracted info for SC'!$J$13,IF($N540=#REF!,'Extracted info for SC'!$J$14,IF($N540=#REF!,'Extracted info for SC'!$J$15,IF($N540=#REF!,'Extracted info for SC'!$J$16,IF($N540=#REF!,'Extracted info for SC'!$J$17,IF($N540=#REF!,'Extracted info for SC'!$J$18,""))))))))))))))</f>
        <v/>
      </c>
      <c r="AA540" t="str">
        <f t="shared" si="145"/>
        <v/>
      </c>
      <c r="AB540" t="str">
        <f t="shared" si="146"/>
        <v/>
      </c>
      <c r="AC540" t="e">
        <f t="shared" ca="1" si="147"/>
        <v>#VALUE!</v>
      </c>
      <c r="AD540" t="str" cm="1">
        <f t="array" aca="1" ref="AD540" ca="1">IFERROR(IF((LEFT(INDIRECT("$F"&amp;$S540),4))="GOTS",IF($G540="Organic","GOTS_Organic_raw",(IF($G540="Responsible","GOTS_Responsible",(IF($G540="No Attribute (Conventional)","GOTS_conventional",(IF($G540="Recycled Pre/Post-Consumer","GOTS_pre_post",(IF($G540="In-Conversion","GOTS_in_conversion",(IF($G540="Sustainably Sourced","Sustainably_sourced",(IF($G540="Recycled pre-consumer organic","GOTS_recycled_organic",""))))))))))))),IF($G540="Organic","Organic",(IF($G540="Responsible","Responsible",(IF($G540="No Attribute (Conventional)","No_Attribute_Conventional",(IF($G540="Recycled Pre/Post-Consumer","Recycled_Pre_Post_Consumer",(IF($G540="In-Conversion","In_Conversion",(IF($G540="Recycled Pre-Consumer","Recycled_Pre_Consumer",(IF($G540="Recycled Post-Consumer","Recycled_Post_Consumer",(IF($G540="Sustainably Sourced","Sustainably_sourced",(IF($G540="Recycled pre-consumer organic","GOTS_recycled_organic","")))))))))))))))))),"")</f>
        <v/>
      </c>
      <c r="AE540" t="e" cm="1">
        <f t="array" aca="1" ref="AE540" ca="1">IF($I540="",IF(INDIRECT("$F"&amp;$S540)="","",IF(LEFT(INDIRECT("$F"&amp;$S540),3)="GRS","GRS_RCS_RM",IF((LEFT(INDIRECT("$F"&amp;$S540),3))="RCS","GRS_RCS_RM",IF(INDIRECT("$F"&amp;$S540)="OCS (No Label)","OCS_Conversion_RM",IF(LEFT(INDIRECT("$F"&amp;$S540),3)="OCS","OCS_RM",IF(RIGHT(INDIRECT("$F"&amp;$S540),10)="conversion","GOTS_RM_conversion",IF((LEFT(INDIRECT("$F"&amp;$S540),4))="GOTS","GOTS_RM","Responsible_RM"))))))),"DELETERM")</f>
        <v>#VALUE!</v>
      </c>
      <c r="AF540" t="e" cm="1">
        <f t="array" aca="1" ref="AF540" ca="1">IF($S540="","",INDIRECT("$Z"&amp;$S540))</f>
        <v>#VALUE!</v>
      </c>
      <c r="AG540" t="str">
        <f t="shared" si="148"/>
        <v/>
      </c>
      <c r="AH540" t="str" cm="1">
        <f t="array" aca="1" ref="AH540" ca="1">IFERROR(INDIRECT("$ag"&amp;S540),"")</f>
        <v/>
      </c>
      <c r="AI540" t="e" cm="1">
        <f t="array" aca="1" ref="AI540" ca="1">INDIRECT("O"&amp;S540)</f>
        <v>#VALUE!</v>
      </c>
      <c r="AJ540" t="str">
        <f t="shared" si="149"/>
        <v/>
      </c>
    </row>
    <row r="541" spans="1:36" ht="16.5" customHeight="1">
      <c r="A541" s="130"/>
      <c r="B541" s="136"/>
      <c r="C541" s="137"/>
      <c r="D541" s="146"/>
      <c r="E541" s="146"/>
      <c r="F541" s="137"/>
      <c r="G541" s="147"/>
      <c r="H541" s="147"/>
      <c r="I541" s="147"/>
      <c r="J541" s="147"/>
      <c r="K541" s="38"/>
      <c r="L541" s="144"/>
      <c r="M541" s="144"/>
      <c r="N541" s="61"/>
      <c r="O541" s="314"/>
      <c r="Q541" t="str">
        <f t="shared" si="144"/>
        <v/>
      </c>
      <c r="S541" t="e">
        <f t="shared" ca="1" si="153"/>
        <v>#VALUE!</v>
      </c>
      <c r="T541" t="e">
        <f t="shared" ca="1" si="150"/>
        <v>#VALUE!</v>
      </c>
      <c r="U541">
        <f t="shared" si="154"/>
        <v>468</v>
      </c>
      <c r="V541">
        <v>39.833333333336398</v>
      </c>
      <c r="W541">
        <f t="shared" si="157"/>
        <v>39</v>
      </c>
      <c r="X541" t="str" cm="1">
        <f t="array" aca="1" ref="X541" ca="1">IFERROR(INDEX('PC&amp;PD'!$A$1:$AS$19,ROW('PC&amp;PD'!$A$19),MATCH(INDIRECT(T541),'PC&amp;PD'!$A$1:$AS$1,0)),"")</f>
        <v/>
      </c>
      <c r="Y541" t="str">
        <f>IF(OR($N541="",$N541=0),"",IF($N541=$E$7,'Extracted info for SC'!$J$6,IF($N541=#REF!,'Extracted info for SC'!$J$7,IF($N541=#REF!,'Extracted info for SC'!$J$8,IF($N541=#REF!,'Extracted info for SC'!$J$9,IF($N541=#REF!,'Extracted info for SC'!$J$10,IF($N541=#REF!,'Extracted info for SC'!$J$11,IF($N541=#REF!,'Extracted info for SC'!$J$12,IF($N541=#REF!,'Extracted info for SC'!$J$13,IF($N541=#REF!,'Extracted info for SC'!$J$14,IF($N541=#REF!,'Extracted info for SC'!$J$15,IF($N541=#REF!,'Extracted info for SC'!$J$16,IF($N541=#REF!,'Extracted info for SC'!$J$17,IF($N541=#REF!,'Extracted info for SC'!$J$18,""))))))))))))))</f>
        <v/>
      </c>
      <c r="AA541" t="str">
        <f t="shared" si="145"/>
        <v/>
      </c>
      <c r="AB541" t="str">
        <f t="shared" si="146"/>
        <v/>
      </c>
      <c r="AC541" t="e">
        <f t="shared" ca="1" si="147"/>
        <v>#VALUE!</v>
      </c>
      <c r="AD541" t="str" cm="1">
        <f t="array" aca="1" ref="AD541" ca="1">IFERROR(IF((LEFT(INDIRECT("$F"&amp;$S541),4))="GOTS",IF($G541="Organic","GOTS_Organic_raw",(IF($G541="Responsible","GOTS_Responsible",(IF($G541="No Attribute (Conventional)","GOTS_conventional",(IF($G541="Recycled Pre/Post-Consumer","GOTS_pre_post",(IF($G541="In-Conversion","GOTS_in_conversion",(IF($G541="Sustainably Sourced","Sustainably_sourced",(IF($G541="Recycled pre-consumer organic","GOTS_recycled_organic",""))))))))))))),IF($G541="Organic","Organic",(IF($G541="Responsible","Responsible",(IF($G541="No Attribute (Conventional)","No_Attribute_Conventional",(IF($G541="Recycled Pre/Post-Consumer","Recycled_Pre_Post_Consumer",(IF($G541="In-Conversion","In_Conversion",(IF($G541="Recycled Pre-Consumer","Recycled_Pre_Consumer",(IF($G541="Recycled Post-Consumer","Recycled_Post_Consumer",(IF($G541="Sustainably Sourced","Sustainably_sourced",(IF($G541="Recycled pre-consumer organic","GOTS_recycled_organic","")))))))))))))))))),"")</f>
        <v/>
      </c>
      <c r="AE541" t="e" cm="1">
        <f t="array" aca="1" ref="AE541" ca="1">IF($I541="",IF(INDIRECT("$F"&amp;$S541)="","",IF(LEFT(INDIRECT("$F"&amp;$S541),3)="GRS","GRS_RCS_RM",IF((LEFT(INDIRECT("$F"&amp;$S541),3))="RCS","GRS_RCS_RM",IF(INDIRECT("$F"&amp;$S541)="OCS (No Label)","OCS_Conversion_RM",IF(LEFT(INDIRECT("$F"&amp;$S541),3)="OCS","OCS_RM",IF(RIGHT(INDIRECT("$F"&amp;$S541),10)="conversion","GOTS_RM_conversion",IF((LEFT(INDIRECT("$F"&amp;$S541),4))="GOTS","GOTS_RM","Responsible_RM"))))))),"DELETERM")</f>
        <v>#VALUE!</v>
      </c>
      <c r="AF541" t="e" cm="1">
        <f t="array" aca="1" ref="AF541" ca="1">IF($S541="","",INDIRECT("$Z"&amp;$S541))</f>
        <v>#VALUE!</v>
      </c>
      <c r="AG541" t="str">
        <f t="shared" si="148"/>
        <v/>
      </c>
      <c r="AH541" t="str" cm="1">
        <f t="array" aca="1" ref="AH541" ca="1">IFERROR(INDIRECT("$ag"&amp;S541),"")</f>
        <v/>
      </c>
      <c r="AI541" t="e" cm="1">
        <f t="array" aca="1" ref="AI541" ca="1">INDIRECT("O"&amp;S541)</f>
        <v>#VALUE!</v>
      </c>
      <c r="AJ541" t="str">
        <f t="shared" si="149"/>
        <v/>
      </c>
    </row>
    <row r="542" spans="1:36" ht="16.5" customHeight="1" thickBot="1">
      <c r="A542" s="131"/>
      <c r="B542" s="138"/>
      <c r="C542" s="139"/>
      <c r="D542" s="148"/>
      <c r="E542" s="148"/>
      <c r="F542" s="139"/>
      <c r="G542" s="149"/>
      <c r="H542" s="149"/>
      <c r="I542" s="149"/>
      <c r="J542" s="149"/>
      <c r="K542" s="39"/>
      <c r="L542" s="145"/>
      <c r="M542" s="145"/>
      <c r="N542" s="62"/>
      <c r="O542" s="315"/>
      <c r="Q542" t="str">
        <f t="shared" si="144"/>
        <v/>
      </c>
      <c r="S542" t="e">
        <f t="shared" ca="1" si="153"/>
        <v>#VALUE!</v>
      </c>
      <c r="T542" t="e">
        <f t="shared" ca="1" si="150"/>
        <v>#VALUE!</v>
      </c>
      <c r="U542">
        <f t="shared" si="154"/>
        <v>468</v>
      </c>
      <c r="V542">
        <v>39.916666666669698</v>
      </c>
      <c r="W542">
        <f t="shared" si="157"/>
        <v>39</v>
      </c>
      <c r="X542" t="str" cm="1">
        <f t="array" aca="1" ref="X542" ca="1">IFERROR(INDEX('PC&amp;PD'!$A$1:$AS$19,ROW('PC&amp;PD'!$A$19),MATCH(INDIRECT(T542),'PC&amp;PD'!$A$1:$AS$1,0)),"")</f>
        <v/>
      </c>
      <c r="Y542" t="str">
        <f>IF(OR($N542="",$N542=0),"",IF($N542=$E$7,'Extracted info for SC'!$J$6,IF($N542=#REF!,'Extracted info for SC'!$J$7,IF($N542=#REF!,'Extracted info for SC'!$J$8,IF($N542=#REF!,'Extracted info for SC'!$J$9,IF($N542=#REF!,'Extracted info for SC'!$J$10,IF($N542=#REF!,'Extracted info for SC'!$J$11,IF($N542=#REF!,'Extracted info for SC'!$J$12,IF($N542=#REF!,'Extracted info for SC'!$J$13,IF($N542=#REF!,'Extracted info for SC'!$J$14,IF($N542=#REF!,'Extracted info for SC'!$J$15,IF($N542=#REF!,'Extracted info for SC'!$J$16,IF($N542=#REF!,'Extracted info for SC'!$J$17,IF($N542=#REF!,'Extracted info for SC'!$J$18,""))))))))))))))</f>
        <v/>
      </c>
      <c r="AA542" t="str">
        <f t="shared" si="145"/>
        <v/>
      </c>
      <c r="AB542" t="str">
        <f t="shared" si="146"/>
        <v/>
      </c>
      <c r="AC542" t="e">
        <f t="shared" ca="1" si="147"/>
        <v>#VALUE!</v>
      </c>
      <c r="AD542" t="str" cm="1">
        <f t="array" aca="1" ref="AD542" ca="1">IFERROR(IF((LEFT(INDIRECT("$F"&amp;$S542),4))="GOTS",IF($G542="Organic","GOTS_Organic_raw",(IF($G542="Responsible","GOTS_Responsible",(IF($G542="No Attribute (Conventional)","GOTS_conventional",(IF($G542="Recycled Pre/Post-Consumer","GOTS_pre_post",(IF($G542="In-Conversion","GOTS_in_conversion",(IF($G542="Sustainably Sourced","Sustainably_sourced",(IF($G542="Recycled pre-consumer organic","GOTS_recycled_organic",""))))))))))))),IF($G542="Organic","Organic",(IF($G542="Responsible","Responsible",(IF($G542="No Attribute (Conventional)","No_Attribute_Conventional",(IF($G542="Recycled Pre/Post-Consumer","Recycled_Pre_Post_Consumer",(IF($G542="In-Conversion","In_Conversion",(IF($G542="Recycled Pre-Consumer","Recycled_Pre_Consumer",(IF($G542="Recycled Post-Consumer","Recycled_Post_Consumer",(IF($G542="Sustainably Sourced","Sustainably_sourced",(IF($G542="Recycled pre-consumer organic","GOTS_recycled_organic","")))))))))))))))))),"")</f>
        <v/>
      </c>
      <c r="AE542" t="e" cm="1">
        <f t="array" aca="1" ref="AE542" ca="1">IF($I542="",IF(INDIRECT("$F"&amp;$S542)="","",IF(LEFT(INDIRECT("$F"&amp;$S542),3)="GRS","GRS_RCS_RM",IF((LEFT(INDIRECT("$F"&amp;$S542),3))="RCS","GRS_RCS_RM",IF(INDIRECT("$F"&amp;$S542)="OCS (No Label)","OCS_Conversion_RM",IF(LEFT(INDIRECT("$F"&amp;$S542),3)="OCS","OCS_RM",IF(RIGHT(INDIRECT("$F"&amp;$S542),10)="conversion","GOTS_RM_conversion",IF((LEFT(INDIRECT("$F"&amp;$S542),4))="GOTS","GOTS_RM","Responsible_RM"))))))),"DELETERM")</f>
        <v>#VALUE!</v>
      </c>
      <c r="AF542" t="e" cm="1">
        <f t="array" aca="1" ref="AF542" ca="1">IF($S542="","",INDIRECT("$Z"&amp;$S542))</f>
        <v>#VALUE!</v>
      </c>
      <c r="AG542" t="str">
        <f t="shared" si="148"/>
        <v/>
      </c>
      <c r="AH542" t="str" cm="1">
        <f t="array" aca="1" ref="AH542" ca="1">IFERROR(INDIRECT("$ag"&amp;S542),"")</f>
        <v/>
      </c>
      <c r="AI542" t="e" cm="1">
        <f t="array" aca="1" ref="AI542" ca="1">INDIRECT("O"&amp;S542)</f>
        <v>#VALUE!</v>
      </c>
      <c r="AJ542" t="str">
        <f t="shared" si="149"/>
        <v/>
      </c>
    </row>
    <row r="543" spans="1:36" ht="16.5" customHeight="1">
      <c r="A543" s="128" t="str">
        <f>IF(B543="","",COUNTA($B$63:$B543))</f>
        <v/>
      </c>
      <c r="B543" s="132"/>
      <c r="C543" s="133"/>
      <c r="D543" s="140"/>
      <c r="E543" s="140"/>
      <c r="F543" s="133"/>
      <c r="G543" s="141"/>
      <c r="H543" s="141"/>
      <c r="I543" s="141"/>
      <c r="J543" s="141"/>
      <c r="K543" s="37"/>
      <c r="L543" s="142" t="str">
        <f>IF(R543="","",LEFT(R543,LEN(R543)-2))</f>
        <v/>
      </c>
      <c r="M543" s="142"/>
      <c r="N543" s="60"/>
      <c r="O543" s="313"/>
      <c r="Q543" t="str">
        <f t="shared" si="144"/>
        <v/>
      </c>
      <c r="R543" t="str">
        <f t="shared" ref="R543" si="158">CONCATENATE($Q543,Q544,Q545,Q546,Q547,Q548,$Q549,$Q550,$Q551,$Q552,$Q553,$Q554)</f>
        <v/>
      </c>
      <c r="S543" t="e">
        <f t="shared" ca="1" si="153"/>
        <v>#VALUE!</v>
      </c>
      <c r="T543" t="e">
        <f t="shared" ca="1" si="150"/>
        <v>#VALUE!</v>
      </c>
      <c r="U543">
        <f t="shared" si="154"/>
        <v>480</v>
      </c>
      <c r="V543">
        <v>40.000000000003098</v>
      </c>
      <c r="W543">
        <f t="shared" si="157"/>
        <v>40</v>
      </c>
      <c r="X543" t="str" cm="1">
        <f t="array" aca="1" ref="X543" ca="1">IFERROR(INDEX('PC&amp;PD'!$A$1:$AS$19,ROW('PC&amp;PD'!$A$19),MATCH(INDIRECT(T543),'PC&amp;PD'!$A$1:$AS$1,0)),"")</f>
        <v/>
      </c>
      <c r="Y543" t="str">
        <f>IF(OR($N543="",$N543=0),"",IF($N543=$E$7,'Extracted info for SC'!$J$6,IF($N543=#REF!,'Extracted info for SC'!$J$7,IF($N543=#REF!,'Extracted info for SC'!$J$8,IF($N543=#REF!,'Extracted info for SC'!$J$9,IF($N543=#REF!,'Extracted info for SC'!$J$10,IF($N543=#REF!,'Extracted info for SC'!$J$11,IF($N543=#REF!,'Extracted info for SC'!$J$12,IF($N543=#REF!,'Extracted info for SC'!$J$13,IF($N543=#REF!,'Extracted info for SC'!$J$14,IF($N543=#REF!,'Extracted info for SC'!$J$15,IF($N543=#REF!,'Extracted info for SC'!$J$16,IF($N543=#REF!,'Extracted info for SC'!$J$17,IF($N543=#REF!,'Extracted info for SC'!$J$18,""))))))))))))))</f>
        <v/>
      </c>
      <c r="Z543" t="str">
        <f t="shared" ref="Z543" si="159">IFERROR(IF($F543="OCS 100","OCS (OCS 100)",IF($F543="OCS Blended","OCS (OCS Blended)",IF($F543="OCS (No Label)","OCS (No Label)",IF($F543="RCS 100","RCS (RCS 100)",IF($F543="RCS Blended","RCS (RCS Blended)",IF($F543="GRS","GRS (GRS)",IF($F543="GRS (No Label)", "GRS (No Label)",IF($F543="RDS","RDS (RDS)",IF($F543="RWS","RWS (RWS)",IF($F543="RAS","RAS (RAS)",IF($F543="RMS","RMS (RMS)",IF($F543="GOTS Organic","GOTS (Organic)",IF($F543="GOTS Made with organic","GOTS (Made with Organic)",IF($F543="GOTS Organic - in conversion","GOTS (Organic - In Conversion)",IF($F543="GOTS Made with organic - in conversion","GOTS (Made with Organic - In Conversion)",""))))))))))))))),"")</f>
        <v/>
      </c>
      <c r="AA543" t="str">
        <f t="shared" si="145"/>
        <v/>
      </c>
      <c r="AB543" t="str">
        <f t="shared" si="146"/>
        <v/>
      </c>
      <c r="AC543" t="e">
        <f t="shared" ca="1" si="147"/>
        <v>#VALUE!</v>
      </c>
      <c r="AD543" t="str" cm="1">
        <f t="array" aca="1" ref="AD543" ca="1">IFERROR(IF((LEFT(INDIRECT("$F"&amp;$S543),4))="GOTS",IF($G543="Organic","GOTS_Organic_raw",(IF($G543="Responsible","GOTS_Responsible",(IF($G543="No Attribute (Conventional)","GOTS_conventional",(IF($G543="Recycled Pre/Post-Consumer","GOTS_pre_post",(IF($G543="In-Conversion","GOTS_in_conversion",(IF($G543="Sustainably Sourced","Sustainably_sourced",(IF($G543="Recycled pre-consumer organic","GOTS_recycled_organic",""))))))))))))),IF($G543="Organic","Organic",(IF($G543="Responsible","Responsible",(IF($G543="No Attribute (Conventional)","No_Attribute_Conventional",(IF($G543="Recycled Pre/Post-Consumer","Recycled_Pre_Post_Consumer",(IF($G543="In-Conversion","In_Conversion",(IF($G543="Recycled Pre-Consumer","Recycled_Pre_Consumer",(IF($G543="Recycled Post-Consumer","Recycled_Post_Consumer",(IF($G543="Sustainably Sourced","Sustainably_sourced",(IF($G543="Recycled pre-consumer organic","GOTS_recycled_organic","")))))))))))))))))),"")</f>
        <v/>
      </c>
      <c r="AE543" t="e" cm="1">
        <f t="array" aca="1" ref="AE543" ca="1">IF($I543="",IF(INDIRECT("$F"&amp;$S543)="","",IF(LEFT(INDIRECT("$F"&amp;$S543),3)="GRS","GRS_RCS_RM",IF((LEFT(INDIRECT("$F"&amp;$S543),3))="RCS","GRS_RCS_RM",IF(INDIRECT("$F"&amp;$S543)="OCS (No Label)","OCS_Conversion_RM",IF(LEFT(INDIRECT("$F"&amp;$S543),3)="OCS","OCS_RM",IF(RIGHT(INDIRECT("$F"&amp;$S543),10)="conversion","GOTS_RM_conversion",IF((LEFT(INDIRECT("$F"&amp;$S543),4))="GOTS","GOTS_RM","Responsible_RM"))))))),"DELETERM")</f>
        <v>#VALUE!</v>
      </c>
      <c r="AF543" t="e" cm="1">
        <f t="array" aca="1" ref="AF543" ca="1">IF($S543="","",INDIRECT("$Z"&amp;$S543))</f>
        <v>#VALUE!</v>
      </c>
      <c r="AG543" t="str">
        <f t="shared" si="148"/>
        <v/>
      </c>
      <c r="AH543" t="str" cm="1">
        <f t="array" aca="1" ref="AH543" ca="1">IFERROR(INDIRECT("$ag"&amp;S543),"")</f>
        <v/>
      </c>
      <c r="AI543" t="e" cm="1">
        <f t="array" aca="1" ref="AI543" ca="1">INDIRECT("O"&amp;S543)</f>
        <v>#VALUE!</v>
      </c>
      <c r="AJ543" t="str">
        <f t="shared" si="149"/>
        <v/>
      </c>
    </row>
    <row r="544" spans="1:36" ht="16.5" customHeight="1">
      <c r="A544" s="129"/>
      <c r="B544" s="134"/>
      <c r="C544" s="135"/>
      <c r="D544" s="146"/>
      <c r="E544" s="146"/>
      <c r="F544" s="135"/>
      <c r="G544" s="147"/>
      <c r="H544" s="147"/>
      <c r="I544" s="147"/>
      <c r="J544" s="147"/>
      <c r="K544" s="38"/>
      <c r="L544" s="143"/>
      <c r="M544" s="143"/>
      <c r="N544" s="61"/>
      <c r="O544" s="314"/>
      <c r="Q544" t="str">
        <f t="shared" si="144"/>
        <v/>
      </c>
      <c r="S544" t="e">
        <f t="shared" ca="1" si="153"/>
        <v>#VALUE!</v>
      </c>
      <c r="T544" t="e">
        <f t="shared" ca="1" si="150"/>
        <v>#VALUE!</v>
      </c>
      <c r="U544">
        <f t="shared" si="154"/>
        <v>480</v>
      </c>
      <c r="V544">
        <v>40.083333333336398</v>
      </c>
      <c r="W544">
        <f t="shared" si="157"/>
        <v>40</v>
      </c>
      <c r="X544" t="str" cm="1">
        <f t="array" aca="1" ref="X544" ca="1">IFERROR(INDEX('PC&amp;PD'!$A$1:$AS$19,ROW('PC&amp;PD'!$A$19),MATCH(INDIRECT(T544),'PC&amp;PD'!$A$1:$AS$1,0)),"")</f>
        <v/>
      </c>
      <c r="Y544" t="str">
        <f>IF(OR($N544="",$N544=0),"",IF($N544=$E$7,'Extracted info for SC'!$J$6,IF($N544=#REF!,'Extracted info for SC'!$J$7,IF($N544=#REF!,'Extracted info for SC'!$J$8,IF($N544=#REF!,'Extracted info for SC'!$J$9,IF($N544=#REF!,'Extracted info for SC'!$J$10,IF($N544=#REF!,'Extracted info for SC'!$J$11,IF($N544=#REF!,'Extracted info for SC'!$J$12,IF($N544=#REF!,'Extracted info for SC'!$J$13,IF($N544=#REF!,'Extracted info for SC'!$J$14,IF($N544=#REF!,'Extracted info for SC'!$J$15,IF($N544=#REF!,'Extracted info for SC'!$J$16,IF($N544=#REF!,'Extracted info for SC'!$J$17,IF($N544=#REF!,'Extracted info for SC'!$J$18,""))))))))))))))</f>
        <v/>
      </c>
      <c r="AA544" t="str">
        <f t="shared" si="145"/>
        <v/>
      </c>
      <c r="AB544" t="str">
        <f t="shared" si="146"/>
        <v/>
      </c>
      <c r="AC544" t="e">
        <f t="shared" ca="1" si="147"/>
        <v>#VALUE!</v>
      </c>
      <c r="AD544" t="str" cm="1">
        <f t="array" aca="1" ref="AD544" ca="1">IFERROR(IF((LEFT(INDIRECT("$F"&amp;$S544),4))="GOTS",IF($G544="Organic","GOTS_Organic_raw",(IF($G544="Responsible","GOTS_Responsible",(IF($G544="No Attribute (Conventional)","GOTS_conventional",(IF($G544="Recycled Pre/Post-Consumer","GOTS_pre_post",(IF($G544="In-Conversion","GOTS_in_conversion",(IF($G544="Sustainably Sourced","Sustainably_sourced",(IF($G544="Recycled pre-consumer organic","GOTS_recycled_organic",""))))))))))))),IF($G544="Organic","Organic",(IF($G544="Responsible","Responsible",(IF($G544="No Attribute (Conventional)","No_Attribute_Conventional",(IF($G544="Recycled Pre/Post-Consumer","Recycled_Pre_Post_Consumer",(IF($G544="In-Conversion","In_Conversion",(IF($G544="Recycled Pre-Consumer","Recycled_Pre_Consumer",(IF($G544="Recycled Post-Consumer","Recycled_Post_Consumer",(IF($G544="Sustainably Sourced","Sustainably_sourced",(IF($G544="Recycled pre-consumer organic","GOTS_recycled_organic","")))))))))))))))))),"")</f>
        <v/>
      </c>
      <c r="AE544" t="e" cm="1">
        <f t="array" aca="1" ref="AE544" ca="1">IF($I544="",IF(INDIRECT("$F"&amp;$S544)="","",IF(LEFT(INDIRECT("$F"&amp;$S544),3)="GRS","GRS_RCS_RM",IF((LEFT(INDIRECT("$F"&amp;$S544),3))="RCS","GRS_RCS_RM",IF(INDIRECT("$F"&amp;$S544)="OCS (No Label)","OCS_Conversion_RM",IF(LEFT(INDIRECT("$F"&amp;$S544),3)="OCS","OCS_RM",IF(RIGHT(INDIRECT("$F"&amp;$S544),10)="conversion","GOTS_RM_conversion",IF((LEFT(INDIRECT("$F"&amp;$S544),4))="GOTS","GOTS_RM","Responsible_RM"))))))),"DELETERM")</f>
        <v>#VALUE!</v>
      </c>
      <c r="AF544" t="e" cm="1">
        <f t="array" aca="1" ref="AF544" ca="1">IF($S544="","",INDIRECT("$Z"&amp;$S544))</f>
        <v>#VALUE!</v>
      </c>
      <c r="AG544" t="str">
        <f t="shared" si="148"/>
        <v/>
      </c>
      <c r="AH544" t="str" cm="1">
        <f t="array" aca="1" ref="AH544" ca="1">IFERROR(INDIRECT("$ag"&amp;S544),"")</f>
        <v/>
      </c>
      <c r="AI544" t="e" cm="1">
        <f t="array" aca="1" ref="AI544" ca="1">INDIRECT("O"&amp;S544)</f>
        <v>#VALUE!</v>
      </c>
      <c r="AJ544" t="str">
        <f t="shared" si="149"/>
        <v/>
      </c>
    </row>
    <row r="545" spans="1:36" ht="16.5" customHeight="1">
      <c r="A545" s="129"/>
      <c r="B545" s="134"/>
      <c r="C545" s="135"/>
      <c r="D545" s="146"/>
      <c r="E545" s="146"/>
      <c r="F545" s="135"/>
      <c r="G545" s="147"/>
      <c r="H545" s="147"/>
      <c r="I545" s="147"/>
      <c r="J545" s="147"/>
      <c r="K545" s="38"/>
      <c r="L545" s="143"/>
      <c r="M545" s="143"/>
      <c r="N545" s="61"/>
      <c r="O545" s="314"/>
      <c r="Q545" t="str">
        <f t="shared" si="144"/>
        <v/>
      </c>
      <c r="S545" t="e">
        <f t="shared" ca="1" si="153"/>
        <v>#VALUE!</v>
      </c>
      <c r="T545" t="e">
        <f t="shared" ca="1" si="150"/>
        <v>#VALUE!</v>
      </c>
      <c r="U545">
        <f t="shared" si="154"/>
        <v>480</v>
      </c>
      <c r="V545">
        <v>40.166666666669798</v>
      </c>
      <c r="W545">
        <f t="shared" si="157"/>
        <v>40</v>
      </c>
      <c r="X545" t="str" cm="1">
        <f t="array" aca="1" ref="X545" ca="1">IFERROR(INDEX('PC&amp;PD'!$A$1:$AS$19,ROW('PC&amp;PD'!$A$19),MATCH(INDIRECT(T545),'PC&amp;PD'!$A$1:$AS$1,0)),"")</f>
        <v/>
      </c>
      <c r="Y545" t="str">
        <f>IF(OR($N545="",$N545=0),"",IF($N545=$E$7,'Extracted info for SC'!$J$6,IF($N545=#REF!,'Extracted info for SC'!$J$7,IF($N545=#REF!,'Extracted info for SC'!$J$8,IF($N545=#REF!,'Extracted info for SC'!$J$9,IF($N545=#REF!,'Extracted info for SC'!$J$10,IF($N545=#REF!,'Extracted info for SC'!$J$11,IF($N545=#REF!,'Extracted info for SC'!$J$12,IF($N545=#REF!,'Extracted info for SC'!$J$13,IF($N545=#REF!,'Extracted info for SC'!$J$14,IF($N545=#REF!,'Extracted info for SC'!$J$15,IF($N545=#REF!,'Extracted info for SC'!$J$16,IF($N545=#REF!,'Extracted info for SC'!$J$17,IF($N545=#REF!,'Extracted info for SC'!$J$18,""))))))))))))))</f>
        <v/>
      </c>
      <c r="AA545" t="str">
        <f t="shared" si="145"/>
        <v/>
      </c>
      <c r="AB545" t="str">
        <f t="shared" si="146"/>
        <v/>
      </c>
      <c r="AC545" t="e">
        <f t="shared" ca="1" si="147"/>
        <v>#VALUE!</v>
      </c>
      <c r="AD545" t="str" cm="1">
        <f t="array" aca="1" ref="AD545" ca="1">IFERROR(IF((LEFT(INDIRECT("$F"&amp;$S545),4))="GOTS",IF($G545="Organic","GOTS_Organic_raw",(IF($G545="Responsible","GOTS_Responsible",(IF($G545="No Attribute (Conventional)","GOTS_conventional",(IF($G545="Recycled Pre/Post-Consumer","GOTS_pre_post",(IF($G545="In-Conversion","GOTS_in_conversion",(IF($G545="Sustainably Sourced","Sustainably_sourced",(IF($G545="Recycled pre-consumer organic","GOTS_recycled_organic",""))))))))))))),IF($G545="Organic","Organic",(IF($G545="Responsible","Responsible",(IF($G545="No Attribute (Conventional)","No_Attribute_Conventional",(IF($G545="Recycled Pre/Post-Consumer","Recycled_Pre_Post_Consumer",(IF($G545="In-Conversion","In_Conversion",(IF($G545="Recycled Pre-Consumer","Recycled_Pre_Consumer",(IF($G545="Recycled Post-Consumer","Recycled_Post_Consumer",(IF($G545="Sustainably Sourced","Sustainably_sourced",(IF($G545="Recycled pre-consumer organic","GOTS_recycled_organic","")))))))))))))))))),"")</f>
        <v/>
      </c>
      <c r="AE545" t="e" cm="1">
        <f t="array" aca="1" ref="AE545" ca="1">IF($I545="",IF(INDIRECT("$F"&amp;$S545)="","",IF(LEFT(INDIRECT("$F"&amp;$S545),3)="GRS","GRS_RCS_RM",IF((LEFT(INDIRECT("$F"&amp;$S545),3))="RCS","GRS_RCS_RM",IF(INDIRECT("$F"&amp;$S545)="OCS (No Label)","OCS_Conversion_RM",IF(LEFT(INDIRECT("$F"&amp;$S545),3)="OCS","OCS_RM",IF(RIGHT(INDIRECT("$F"&amp;$S545),10)="conversion","GOTS_RM_conversion",IF((LEFT(INDIRECT("$F"&amp;$S545),4))="GOTS","GOTS_RM","Responsible_RM"))))))),"DELETERM")</f>
        <v>#VALUE!</v>
      </c>
      <c r="AF545" t="e" cm="1">
        <f t="array" aca="1" ref="AF545" ca="1">IF($S545="","",INDIRECT("$Z"&amp;$S545))</f>
        <v>#VALUE!</v>
      </c>
      <c r="AG545" t="str">
        <f t="shared" si="148"/>
        <v/>
      </c>
      <c r="AH545" t="str" cm="1">
        <f t="array" aca="1" ref="AH545" ca="1">IFERROR(INDIRECT("$ag"&amp;S545),"")</f>
        <v/>
      </c>
      <c r="AI545" t="e" cm="1">
        <f t="array" aca="1" ref="AI545" ca="1">INDIRECT("O"&amp;S545)</f>
        <v>#VALUE!</v>
      </c>
      <c r="AJ545" t="str">
        <f t="shared" si="149"/>
        <v/>
      </c>
    </row>
    <row r="546" spans="1:36" ht="16.5" customHeight="1">
      <c r="A546" s="129"/>
      <c r="B546" s="134"/>
      <c r="C546" s="135"/>
      <c r="D546" s="146"/>
      <c r="E546" s="146"/>
      <c r="F546" s="135"/>
      <c r="G546" s="147"/>
      <c r="H546" s="147"/>
      <c r="I546" s="147"/>
      <c r="J546" s="147"/>
      <c r="K546" s="38"/>
      <c r="L546" s="143"/>
      <c r="M546" s="143"/>
      <c r="N546" s="61"/>
      <c r="O546" s="314"/>
      <c r="Q546" t="str">
        <f t="shared" si="144"/>
        <v/>
      </c>
      <c r="S546" t="e">
        <f t="shared" ca="1" si="153"/>
        <v>#VALUE!</v>
      </c>
      <c r="T546" t="e">
        <f t="shared" ca="1" si="150"/>
        <v>#VALUE!</v>
      </c>
      <c r="U546">
        <f t="shared" si="154"/>
        <v>480</v>
      </c>
      <c r="V546">
        <v>40.250000000003098</v>
      </c>
      <c r="W546">
        <f t="shared" si="157"/>
        <v>40</v>
      </c>
      <c r="X546" t="str" cm="1">
        <f t="array" aca="1" ref="X546" ca="1">IFERROR(INDEX('PC&amp;PD'!$A$1:$AS$19,ROW('PC&amp;PD'!$A$19),MATCH(INDIRECT(T546),'PC&amp;PD'!$A$1:$AS$1,0)),"")</f>
        <v/>
      </c>
      <c r="Y546" t="str">
        <f>IF(OR($N546="",$N546=0),"",IF($N546=$E$7,'Extracted info for SC'!$J$6,IF($N546=#REF!,'Extracted info for SC'!$J$7,IF($N546=#REF!,'Extracted info for SC'!$J$8,IF($N546=#REF!,'Extracted info for SC'!$J$9,IF($N546=#REF!,'Extracted info for SC'!$J$10,IF($N546=#REF!,'Extracted info for SC'!$J$11,IF($N546=#REF!,'Extracted info for SC'!$J$12,IF($N546=#REF!,'Extracted info for SC'!$J$13,IF($N546=#REF!,'Extracted info for SC'!$J$14,IF($N546=#REF!,'Extracted info for SC'!$J$15,IF($N546=#REF!,'Extracted info for SC'!$J$16,IF($N546=#REF!,'Extracted info for SC'!$J$17,IF($N546=#REF!,'Extracted info for SC'!$J$18,""))))))))))))))</f>
        <v/>
      </c>
      <c r="AA546" t="str">
        <f t="shared" si="145"/>
        <v/>
      </c>
      <c r="AB546" t="str">
        <f t="shared" si="146"/>
        <v/>
      </c>
      <c r="AC546" t="e">
        <f t="shared" ca="1" si="147"/>
        <v>#VALUE!</v>
      </c>
      <c r="AD546" t="str" cm="1">
        <f t="array" aca="1" ref="AD546" ca="1">IFERROR(IF((LEFT(INDIRECT("$F"&amp;$S546),4))="GOTS",IF($G546="Organic","GOTS_Organic_raw",(IF($G546="Responsible","GOTS_Responsible",(IF($G546="No Attribute (Conventional)","GOTS_conventional",(IF($G546="Recycled Pre/Post-Consumer","GOTS_pre_post",(IF($G546="In-Conversion","GOTS_in_conversion",(IF($G546="Sustainably Sourced","Sustainably_sourced",(IF($G546="Recycled pre-consumer organic","GOTS_recycled_organic",""))))))))))))),IF($G546="Organic","Organic",(IF($G546="Responsible","Responsible",(IF($G546="No Attribute (Conventional)","No_Attribute_Conventional",(IF($G546="Recycled Pre/Post-Consumer","Recycled_Pre_Post_Consumer",(IF($G546="In-Conversion","In_Conversion",(IF($G546="Recycled Pre-Consumer","Recycled_Pre_Consumer",(IF($G546="Recycled Post-Consumer","Recycled_Post_Consumer",(IF($G546="Sustainably Sourced","Sustainably_sourced",(IF($G546="Recycled pre-consumer organic","GOTS_recycled_organic","")))))))))))))))))),"")</f>
        <v/>
      </c>
      <c r="AE546" t="e" cm="1">
        <f t="array" aca="1" ref="AE546" ca="1">IF($I546="",IF(INDIRECT("$F"&amp;$S546)="","",IF(LEFT(INDIRECT("$F"&amp;$S546),3)="GRS","GRS_RCS_RM",IF((LEFT(INDIRECT("$F"&amp;$S546),3))="RCS","GRS_RCS_RM",IF(INDIRECT("$F"&amp;$S546)="OCS (No Label)","OCS_Conversion_RM",IF(LEFT(INDIRECT("$F"&amp;$S546),3)="OCS","OCS_RM",IF(RIGHT(INDIRECT("$F"&amp;$S546),10)="conversion","GOTS_RM_conversion",IF((LEFT(INDIRECT("$F"&amp;$S546),4))="GOTS","GOTS_RM","Responsible_RM"))))))),"DELETERM")</f>
        <v>#VALUE!</v>
      </c>
      <c r="AF546" t="e" cm="1">
        <f t="array" aca="1" ref="AF546" ca="1">IF($S546="","",INDIRECT("$Z"&amp;$S546))</f>
        <v>#VALUE!</v>
      </c>
      <c r="AG546" t="str">
        <f t="shared" si="148"/>
        <v/>
      </c>
      <c r="AH546" t="str" cm="1">
        <f t="array" aca="1" ref="AH546" ca="1">IFERROR(INDIRECT("$ag"&amp;S546),"")</f>
        <v/>
      </c>
      <c r="AI546" t="e" cm="1">
        <f t="array" aca="1" ref="AI546" ca="1">INDIRECT("O"&amp;S546)</f>
        <v>#VALUE!</v>
      </c>
      <c r="AJ546" t="str">
        <f t="shared" si="149"/>
        <v/>
      </c>
    </row>
    <row r="547" spans="1:36" ht="16.5" customHeight="1">
      <c r="A547" s="129"/>
      <c r="B547" s="134"/>
      <c r="C547" s="135"/>
      <c r="D547" s="146"/>
      <c r="E547" s="146"/>
      <c r="F547" s="135"/>
      <c r="G547" s="147"/>
      <c r="H547" s="147"/>
      <c r="I547" s="147"/>
      <c r="J547" s="147"/>
      <c r="K547" s="38"/>
      <c r="L547" s="143"/>
      <c r="M547" s="143"/>
      <c r="N547" s="61"/>
      <c r="O547" s="314"/>
      <c r="Q547" t="str">
        <f t="shared" si="144"/>
        <v/>
      </c>
      <c r="S547" t="e">
        <f t="shared" ca="1" si="153"/>
        <v>#VALUE!</v>
      </c>
      <c r="T547" t="e">
        <f t="shared" ca="1" si="150"/>
        <v>#VALUE!</v>
      </c>
      <c r="U547">
        <f t="shared" si="154"/>
        <v>480</v>
      </c>
      <c r="V547">
        <v>40.333333333336398</v>
      </c>
      <c r="W547">
        <f t="shared" si="157"/>
        <v>40</v>
      </c>
      <c r="X547" t="str" cm="1">
        <f t="array" aca="1" ref="X547" ca="1">IFERROR(INDEX('PC&amp;PD'!$A$1:$AS$19,ROW('PC&amp;PD'!$A$19),MATCH(INDIRECT(T547),'PC&amp;PD'!$A$1:$AS$1,0)),"")</f>
        <v/>
      </c>
      <c r="Y547" t="str">
        <f>IF(OR($N547="",$N547=0),"",IF($N547=$E$7,'Extracted info for SC'!$J$6,IF($N547=#REF!,'Extracted info for SC'!$J$7,IF($N547=#REF!,'Extracted info for SC'!$J$8,IF($N547=#REF!,'Extracted info for SC'!$J$9,IF($N547=#REF!,'Extracted info for SC'!$J$10,IF($N547=#REF!,'Extracted info for SC'!$J$11,IF($N547=#REF!,'Extracted info for SC'!$J$12,IF($N547=#REF!,'Extracted info for SC'!$J$13,IF($N547=#REF!,'Extracted info for SC'!$J$14,IF($N547=#REF!,'Extracted info for SC'!$J$15,IF($N547=#REF!,'Extracted info for SC'!$J$16,IF($N547=#REF!,'Extracted info for SC'!$J$17,IF($N547=#REF!,'Extracted info for SC'!$J$18,""))))))))))))))</f>
        <v/>
      </c>
      <c r="AA547" t="str">
        <f t="shared" si="145"/>
        <v/>
      </c>
      <c r="AB547" t="str">
        <f t="shared" si="146"/>
        <v/>
      </c>
      <c r="AC547" t="e">
        <f t="shared" ca="1" si="147"/>
        <v>#VALUE!</v>
      </c>
      <c r="AD547" t="str" cm="1">
        <f t="array" aca="1" ref="AD547" ca="1">IFERROR(IF((LEFT(INDIRECT("$F"&amp;$S547),4))="GOTS",IF($G547="Organic","GOTS_Organic_raw",(IF($G547="Responsible","GOTS_Responsible",(IF($G547="No Attribute (Conventional)","GOTS_conventional",(IF($G547="Recycled Pre/Post-Consumer","GOTS_pre_post",(IF($G547="In-Conversion","GOTS_in_conversion",(IF($G547="Sustainably Sourced","Sustainably_sourced",(IF($G547="Recycled pre-consumer organic","GOTS_recycled_organic",""))))))))))))),IF($G547="Organic","Organic",(IF($G547="Responsible","Responsible",(IF($G547="No Attribute (Conventional)","No_Attribute_Conventional",(IF($G547="Recycled Pre/Post-Consumer","Recycled_Pre_Post_Consumer",(IF($G547="In-Conversion","In_Conversion",(IF($G547="Recycled Pre-Consumer","Recycled_Pre_Consumer",(IF($G547="Recycled Post-Consumer","Recycled_Post_Consumer",(IF($G547="Sustainably Sourced","Sustainably_sourced",(IF($G547="Recycled pre-consumer organic","GOTS_recycled_organic","")))))))))))))))))),"")</f>
        <v/>
      </c>
      <c r="AE547" t="e" cm="1">
        <f t="array" aca="1" ref="AE547" ca="1">IF($I547="",IF(INDIRECT("$F"&amp;$S547)="","",IF(LEFT(INDIRECT("$F"&amp;$S547),3)="GRS","GRS_RCS_RM",IF((LEFT(INDIRECT("$F"&amp;$S547),3))="RCS","GRS_RCS_RM",IF(INDIRECT("$F"&amp;$S547)="OCS (No Label)","OCS_Conversion_RM",IF(LEFT(INDIRECT("$F"&amp;$S547),3)="OCS","OCS_RM",IF(RIGHT(INDIRECT("$F"&amp;$S547),10)="conversion","GOTS_RM_conversion",IF((LEFT(INDIRECT("$F"&amp;$S547),4))="GOTS","GOTS_RM","Responsible_RM"))))))),"DELETERM")</f>
        <v>#VALUE!</v>
      </c>
      <c r="AF547" t="e" cm="1">
        <f t="array" aca="1" ref="AF547" ca="1">IF($S547="","",INDIRECT("$Z"&amp;$S547))</f>
        <v>#VALUE!</v>
      </c>
      <c r="AG547" t="str">
        <f t="shared" si="148"/>
        <v/>
      </c>
      <c r="AH547" t="str" cm="1">
        <f t="array" aca="1" ref="AH547" ca="1">IFERROR(INDIRECT("$ag"&amp;S547),"")</f>
        <v/>
      </c>
      <c r="AI547" t="e" cm="1">
        <f t="array" aca="1" ref="AI547" ca="1">INDIRECT("O"&amp;S547)</f>
        <v>#VALUE!</v>
      </c>
      <c r="AJ547" t="str">
        <f t="shared" si="149"/>
        <v/>
      </c>
    </row>
    <row r="548" spans="1:36" ht="16.5" customHeight="1">
      <c r="A548" s="129"/>
      <c r="B548" s="134"/>
      <c r="C548" s="135"/>
      <c r="D548" s="146"/>
      <c r="E548" s="146"/>
      <c r="F548" s="135"/>
      <c r="G548" s="147"/>
      <c r="H548" s="147"/>
      <c r="I548" s="147"/>
      <c r="J548" s="147"/>
      <c r="K548" s="38"/>
      <c r="L548" s="143"/>
      <c r="M548" s="143"/>
      <c r="N548" s="61"/>
      <c r="O548" s="314"/>
      <c r="Q548" t="str">
        <f t="shared" si="144"/>
        <v/>
      </c>
      <c r="S548" t="e">
        <f t="shared" ca="1" si="153"/>
        <v>#VALUE!</v>
      </c>
      <c r="T548" t="e">
        <f t="shared" ca="1" si="150"/>
        <v>#VALUE!</v>
      </c>
      <c r="U548">
        <f t="shared" si="154"/>
        <v>480</v>
      </c>
      <c r="V548">
        <v>40.416666666669798</v>
      </c>
      <c r="W548">
        <f t="shared" si="157"/>
        <v>40</v>
      </c>
      <c r="X548" t="str" cm="1">
        <f t="array" aca="1" ref="X548" ca="1">IFERROR(INDEX('PC&amp;PD'!$A$1:$AS$19,ROW('PC&amp;PD'!$A$19),MATCH(INDIRECT(T548),'PC&amp;PD'!$A$1:$AS$1,0)),"")</f>
        <v/>
      </c>
      <c r="Y548" t="str">
        <f>IF(OR($N548="",$N548=0),"",IF($N548=$E$7,'Extracted info for SC'!$J$6,IF($N548=#REF!,'Extracted info for SC'!$J$7,IF($N548=#REF!,'Extracted info for SC'!$J$8,IF($N548=#REF!,'Extracted info for SC'!$J$9,IF($N548=#REF!,'Extracted info for SC'!$J$10,IF($N548=#REF!,'Extracted info for SC'!$J$11,IF($N548=#REF!,'Extracted info for SC'!$J$12,IF($N548=#REF!,'Extracted info for SC'!$J$13,IF($N548=#REF!,'Extracted info for SC'!$J$14,IF($N548=#REF!,'Extracted info for SC'!$J$15,IF($N548=#REF!,'Extracted info for SC'!$J$16,IF($N548=#REF!,'Extracted info for SC'!$J$17,IF($N548=#REF!,'Extracted info for SC'!$J$18,""))))))))))))))</f>
        <v/>
      </c>
      <c r="AA548" t="str">
        <f t="shared" si="145"/>
        <v/>
      </c>
      <c r="AB548" t="str">
        <f t="shared" si="146"/>
        <v/>
      </c>
      <c r="AC548" t="e">
        <f t="shared" ca="1" si="147"/>
        <v>#VALUE!</v>
      </c>
      <c r="AD548" t="str" cm="1">
        <f t="array" aca="1" ref="AD548" ca="1">IFERROR(IF((LEFT(INDIRECT("$F"&amp;$S548),4))="GOTS",IF($G548="Organic","GOTS_Organic_raw",(IF($G548="Responsible","GOTS_Responsible",(IF($G548="No Attribute (Conventional)","GOTS_conventional",(IF($G548="Recycled Pre/Post-Consumer","GOTS_pre_post",(IF($G548="In-Conversion","GOTS_in_conversion",(IF($G548="Sustainably Sourced","Sustainably_sourced",(IF($G548="Recycled pre-consumer organic","GOTS_recycled_organic",""))))))))))))),IF($G548="Organic","Organic",(IF($G548="Responsible","Responsible",(IF($G548="No Attribute (Conventional)","No_Attribute_Conventional",(IF($G548="Recycled Pre/Post-Consumer","Recycled_Pre_Post_Consumer",(IF($G548="In-Conversion","In_Conversion",(IF($G548="Recycled Pre-Consumer","Recycled_Pre_Consumer",(IF($G548="Recycled Post-Consumer","Recycled_Post_Consumer",(IF($G548="Sustainably Sourced","Sustainably_sourced",(IF($G548="Recycled pre-consumer organic","GOTS_recycled_organic","")))))))))))))))))),"")</f>
        <v/>
      </c>
      <c r="AE548" t="e" cm="1">
        <f t="array" aca="1" ref="AE548" ca="1">IF($I548="",IF(INDIRECT("$F"&amp;$S548)="","",IF(LEFT(INDIRECT("$F"&amp;$S548),3)="GRS","GRS_RCS_RM",IF((LEFT(INDIRECT("$F"&amp;$S548),3))="RCS","GRS_RCS_RM",IF(INDIRECT("$F"&amp;$S548)="OCS (No Label)","OCS_Conversion_RM",IF(LEFT(INDIRECT("$F"&amp;$S548),3)="OCS","OCS_RM",IF(RIGHT(INDIRECT("$F"&amp;$S548),10)="conversion","GOTS_RM_conversion",IF((LEFT(INDIRECT("$F"&amp;$S548),4))="GOTS","GOTS_RM","Responsible_RM"))))))),"DELETERM")</f>
        <v>#VALUE!</v>
      </c>
      <c r="AF548" t="e" cm="1">
        <f t="array" aca="1" ref="AF548" ca="1">IF($S548="","",INDIRECT("$Z"&amp;$S548))</f>
        <v>#VALUE!</v>
      </c>
      <c r="AG548" t="str">
        <f t="shared" si="148"/>
        <v/>
      </c>
      <c r="AH548" t="str" cm="1">
        <f t="array" aca="1" ref="AH548" ca="1">IFERROR(INDIRECT("$ag"&amp;S548),"")</f>
        <v/>
      </c>
      <c r="AI548" t="e" cm="1">
        <f t="array" aca="1" ref="AI548" ca="1">INDIRECT("O"&amp;S548)</f>
        <v>#VALUE!</v>
      </c>
      <c r="AJ548" t="str">
        <f t="shared" si="149"/>
        <v/>
      </c>
    </row>
    <row r="549" spans="1:36" ht="16.5" customHeight="1">
      <c r="A549" s="130"/>
      <c r="B549" s="136"/>
      <c r="C549" s="137"/>
      <c r="D549" s="146"/>
      <c r="E549" s="146"/>
      <c r="F549" s="137"/>
      <c r="G549" s="147"/>
      <c r="H549" s="147"/>
      <c r="I549" s="147"/>
      <c r="J549" s="147"/>
      <c r="K549" s="38"/>
      <c r="L549" s="144"/>
      <c r="M549" s="144"/>
      <c r="N549" s="61"/>
      <c r="O549" s="314"/>
      <c r="Q549" t="str">
        <f t="shared" si="144"/>
        <v/>
      </c>
      <c r="S549" t="e">
        <f t="shared" ca="1" si="153"/>
        <v>#VALUE!</v>
      </c>
      <c r="T549" t="e">
        <f t="shared" ca="1" si="150"/>
        <v>#VALUE!</v>
      </c>
      <c r="U549">
        <f t="shared" si="154"/>
        <v>480</v>
      </c>
      <c r="V549">
        <v>40.500000000003098</v>
      </c>
      <c r="W549">
        <f t="shared" si="157"/>
        <v>40</v>
      </c>
      <c r="X549" t="str" cm="1">
        <f t="array" aca="1" ref="X549" ca="1">IFERROR(INDEX('PC&amp;PD'!$A$1:$AS$19,ROW('PC&amp;PD'!$A$19),MATCH(INDIRECT(T549),'PC&amp;PD'!$A$1:$AS$1,0)),"")</f>
        <v/>
      </c>
      <c r="Y549" t="str">
        <f>IF(OR($N549="",$N549=0),"",IF($N549=$E$7,'Extracted info for SC'!$J$6,IF($N549=#REF!,'Extracted info for SC'!$J$7,IF($N549=#REF!,'Extracted info for SC'!$J$8,IF($N549=#REF!,'Extracted info for SC'!$J$9,IF($N549=#REF!,'Extracted info for SC'!$J$10,IF($N549=#REF!,'Extracted info for SC'!$J$11,IF($N549=#REF!,'Extracted info for SC'!$J$12,IF($N549=#REF!,'Extracted info for SC'!$J$13,IF($N549=#REF!,'Extracted info for SC'!$J$14,IF($N549=#REF!,'Extracted info for SC'!$J$15,IF($N549=#REF!,'Extracted info for SC'!$J$16,IF($N549=#REF!,'Extracted info for SC'!$J$17,IF($N549=#REF!,'Extracted info for SC'!$J$18,""))))))))))))))</f>
        <v/>
      </c>
      <c r="AA549" t="str">
        <f t="shared" si="145"/>
        <v/>
      </c>
      <c r="AB549" t="str">
        <f t="shared" si="146"/>
        <v/>
      </c>
      <c r="AC549" t="e">
        <f t="shared" ca="1" si="147"/>
        <v>#VALUE!</v>
      </c>
      <c r="AD549" t="str" cm="1">
        <f t="array" aca="1" ref="AD549" ca="1">IFERROR(IF((LEFT(INDIRECT("$F"&amp;$S549),4))="GOTS",IF($G549="Organic","GOTS_Organic_raw",(IF($G549="Responsible","GOTS_Responsible",(IF($G549="No Attribute (Conventional)","GOTS_conventional",(IF($G549="Recycled Pre/Post-Consumer","GOTS_pre_post",(IF($G549="In-Conversion","GOTS_in_conversion",(IF($G549="Sustainably Sourced","Sustainably_sourced",(IF($G549="Recycled pre-consumer organic","GOTS_recycled_organic",""))))))))))))),IF($G549="Organic","Organic",(IF($G549="Responsible","Responsible",(IF($G549="No Attribute (Conventional)","No_Attribute_Conventional",(IF($G549="Recycled Pre/Post-Consumer","Recycled_Pre_Post_Consumer",(IF($G549="In-Conversion","In_Conversion",(IF($G549="Recycled Pre-Consumer","Recycled_Pre_Consumer",(IF($G549="Recycled Post-Consumer","Recycled_Post_Consumer",(IF($G549="Sustainably Sourced","Sustainably_sourced",(IF($G549="Recycled pre-consumer organic","GOTS_recycled_organic","")))))))))))))))))),"")</f>
        <v/>
      </c>
      <c r="AE549" t="e" cm="1">
        <f t="array" aca="1" ref="AE549" ca="1">IF($I549="",IF(INDIRECT("$F"&amp;$S549)="","",IF(LEFT(INDIRECT("$F"&amp;$S549),3)="GRS","GRS_RCS_RM",IF((LEFT(INDIRECT("$F"&amp;$S549),3))="RCS","GRS_RCS_RM",IF(INDIRECT("$F"&amp;$S549)="OCS (No Label)","OCS_Conversion_RM",IF(LEFT(INDIRECT("$F"&amp;$S549),3)="OCS","OCS_RM",IF(RIGHT(INDIRECT("$F"&amp;$S549),10)="conversion","GOTS_RM_conversion",IF((LEFT(INDIRECT("$F"&amp;$S549),4))="GOTS","GOTS_RM","Responsible_RM"))))))),"DELETERM")</f>
        <v>#VALUE!</v>
      </c>
      <c r="AF549" t="e" cm="1">
        <f t="array" aca="1" ref="AF549" ca="1">IF($S549="","",INDIRECT("$Z"&amp;$S549))</f>
        <v>#VALUE!</v>
      </c>
      <c r="AG549" t="str">
        <f t="shared" si="148"/>
        <v/>
      </c>
      <c r="AH549" t="str" cm="1">
        <f t="array" aca="1" ref="AH549" ca="1">IFERROR(INDIRECT("$ag"&amp;S549),"")</f>
        <v/>
      </c>
      <c r="AI549" t="e" cm="1">
        <f t="array" aca="1" ref="AI549" ca="1">INDIRECT("O"&amp;S549)</f>
        <v>#VALUE!</v>
      </c>
      <c r="AJ549" t="str">
        <f t="shared" si="149"/>
        <v/>
      </c>
    </row>
    <row r="550" spans="1:36" ht="16.5" customHeight="1">
      <c r="A550" s="130"/>
      <c r="B550" s="136"/>
      <c r="C550" s="137"/>
      <c r="D550" s="146"/>
      <c r="E550" s="146"/>
      <c r="F550" s="137"/>
      <c r="G550" s="147"/>
      <c r="H550" s="147"/>
      <c r="I550" s="147"/>
      <c r="J550" s="147"/>
      <c r="K550" s="38"/>
      <c r="L550" s="144"/>
      <c r="M550" s="144"/>
      <c r="N550" s="61"/>
      <c r="O550" s="314"/>
      <c r="Q550" t="str">
        <f t="shared" si="144"/>
        <v/>
      </c>
      <c r="S550" t="e">
        <f t="shared" ca="1" si="153"/>
        <v>#VALUE!</v>
      </c>
      <c r="T550" t="e">
        <f t="shared" ca="1" si="150"/>
        <v>#VALUE!</v>
      </c>
      <c r="U550">
        <f t="shared" si="154"/>
        <v>480</v>
      </c>
      <c r="V550">
        <v>40.583333333336498</v>
      </c>
      <c r="W550">
        <f t="shared" si="157"/>
        <v>40</v>
      </c>
      <c r="X550" t="str" cm="1">
        <f t="array" aca="1" ref="X550" ca="1">IFERROR(INDEX('PC&amp;PD'!$A$1:$AS$19,ROW('PC&amp;PD'!$A$19),MATCH(INDIRECT(T550),'PC&amp;PD'!$A$1:$AS$1,0)),"")</f>
        <v/>
      </c>
      <c r="Y550" t="str">
        <f>IF(OR($N550="",$N550=0),"",IF($N550=$E$7,'Extracted info for SC'!$J$6,IF($N550=#REF!,'Extracted info for SC'!$J$7,IF($N550=#REF!,'Extracted info for SC'!$J$8,IF($N550=#REF!,'Extracted info for SC'!$J$9,IF($N550=#REF!,'Extracted info for SC'!$J$10,IF($N550=#REF!,'Extracted info for SC'!$J$11,IF($N550=#REF!,'Extracted info for SC'!$J$12,IF($N550=#REF!,'Extracted info for SC'!$J$13,IF($N550=#REF!,'Extracted info for SC'!$J$14,IF($N550=#REF!,'Extracted info for SC'!$J$15,IF($N550=#REF!,'Extracted info for SC'!$J$16,IF($N550=#REF!,'Extracted info for SC'!$J$17,IF($N550=#REF!,'Extracted info for SC'!$J$18,""))))))))))))))</f>
        <v/>
      </c>
      <c r="AA550" t="str">
        <f t="shared" si="145"/>
        <v/>
      </c>
      <c r="AB550" t="str">
        <f t="shared" si="146"/>
        <v/>
      </c>
      <c r="AC550" t="e">
        <f t="shared" ca="1" si="147"/>
        <v>#VALUE!</v>
      </c>
      <c r="AD550" t="str" cm="1">
        <f t="array" aca="1" ref="AD550" ca="1">IFERROR(IF((LEFT(INDIRECT("$F"&amp;$S550),4))="GOTS",IF($G550="Organic","GOTS_Organic_raw",(IF($G550="Responsible","GOTS_Responsible",(IF($G550="No Attribute (Conventional)","GOTS_conventional",(IF($G550="Recycled Pre/Post-Consumer","GOTS_pre_post",(IF($G550="In-Conversion","GOTS_in_conversion",(IF($G550="Sustainably Sourced","Sustainably_sourced",(IF($G550="Recycled pre-consumer organic","GOTS_recycled_organic",""))))))))))))),IF($G550="Organic","Organic",(IF($G550="Responsible","Responsible",(IF($G550="No Attribute (Conventional)","No_Attribute_Conventional",(IF($G550="Recycled Pre/Post-Consumer","Recycled_Pre_Post_Consumer",(IF($G550="In-Conversion","In_Conversion",(IF($G550="Recycled Pre-Consumer","Recycled_Pre_Consumer",(IF($G550="Recycled Post-Consumer","Recycled_Post_Consumer",(IF($G550="Sustainably Sourced","Sustainably_sourced",(IF($G550="Recycled pre-consumer organic","GOTS_recycled_organic","")))))))))))))))))),"")</f>
        <v/>
      </c>
      <c r="AE550" t="e" cm="1">
        <f t="array" aca="1" ref="AE550" ca="1">IF($I550="",IF(INDIRECT("$F"&amp;$S550)="","",IF(LEFT(INDIRECT("$F"&amp;$S550),3)="GRS","GRS_RCS_RM",IF((LEFT(INDIRECT("$F"&amp;$S550),3))="RCS","GRS_RCS_RM",IF(INDIRECT("$F"&amp;$S550)="OCS (No Label)","OCS_Conversion_RM",IF(LEFT(INDIRECT("$F"&amp;$S550),3)="OCS","OCS_RM",IF(RIGHT(INDIRECT("$F"&amp;$S550),10)="conversion","GOTS_RM_conversion",IF((LEFT(INDIRECT("$F"&amp;$S550),4))="GOTS","GOTS_RM","Responsible_RM"))))))),"DELETERM")</f>
        <v>#VALUE!</v>
      </c>
      <c r="AF550" t="e" cm="1">
        <f t="array" aca="1" ref="AF550" ca="1">IF($S550="","",INDIRECT("$Z"&amp;$S550))</f>
        <v>#VALUE!</v>
      </c>
      <c r="AG550" t="str">
        <f t="shared" si="148"/>
        <v/>
      </c>
      <c r="AH550" t="str" cm="1">
        <f t="array" aca="1" ref="AH550" ca="1">IFERROR(INDIRECT("$ag"&amp;S550),"")</f>
        <v/>
      </c>
      <c r="AI550" t="e" cm="1">
        <f t="array" aca="1" ref="AI550" ca="1">INDIRECT("O"&amp;S550)</f>
        <v>#VALUE!</v>
      </c>
      <c r="AJ550" t="str">
        <f t="shared" si="149"/>
        <v/>
      </c>
    </row>
    <row r="551" spans="1:36" ht="16.5" customHeight="1">
      <c r="A551" s="130"/>
      <c r="B551" s="136"/>
      <c r="C551" s="137"/>
      <c r="D551" s="146"/>
      <c r="E551" s="146"/>
      <c r="F551" s="137"/>
      <c r="G551" s="147"/>
      <c r="H551" s="147"/>
      <c r="I551" s="147"/>
      <c r="J551" s="147"/>
      <c r="K551" s="38"/>
      <c r="L551" s="144"/>
      <c r="M551" s="144"/>
      <c r="N551" s="61"/>
      <c r="O551" s="314"/>
      <c r="Q551" t="str">
        <f t="shared" si="144"/>
        <v/>
      </c>
      <c r="S551" t="e">
        <f t="shared" ca="1" si="153"/>
        <v>#VALUE!</v>
      </c>
      <c r="T551" t="e">
        <f t="shared" ca="1" si="150"/>
        <v>#VALUE!</v>
      </c>
      <c r="U551">
        <f t="shared" si="154"/>
        <v>480</v>
      </c>
      <c r="V551">
        <v>40.666666666669798</v>
      </c>
      <c r="W551">
        <f t="shared" si="157"/>
        <v>40</v>
      </c>
      <c r="X551" t="str" cm="1">
        <f t="array" aca="1" ref="X551" ca="1">IFERROR(INDEX('PC&amp;PD'!$A$1:$AS$19,ROW('PC&amp;PD'!$A$19),MATCH(INDIRECT(T551),'PC&amp;PD'!$A$1:$AS$1,0)),"")</f>
        <v/>
      </c>
      <c r="Y551" t="str">
        <f>IF(OR($N551="",$N551=0),"",IF($N551=$E$7,'Extracted info for SC'!$J$6,IF($N551=#REF!,'Extracted info for SC'!$J$7,IF($N551=#REF!,'Extracted info for SC'!$J$8,IF($N551=#REF!,'Extracted info for SC'!$J$9,IF($N551=#REF!,'Extracted info for SC'!$J$10,IF($N551=#REF!,'Extracted info for SC'!$J$11,IF($N551=#REF!,'Extracted info for SC'!$J$12,IF($N551=#REF!,'Extracted info for SC'!$J$13,IF($N551=#REF!,'Extracted info for SC'!$J$14,IF($N551=#REF!,'Extracted info for SC'!$J$15,IF($N551=#REF!,'Extracted info for SC'!$J$16,IF($N551=#REF!,'Extracted info for SC'!$J$17,IF($N551=#REF!,'Extracted info for SC'!$J$18,""))))))))))))))</f>
        <v/>
      </c>
      <c r="AA551" t="str">
        <f t="shared" si="145"/>
        <v/>
      </c>
      <c r="AB551" t="str">
        <f t="shared" si="146"/>
        <v/>
      </c>
      <c r="AC551" t="e">
        <f t="shared" ca="1" si="147"/>
        <v>#VALUE!</v>
      </c>
      <c r="AD551" t="str" cm="1">
        <f t="array" aca="1" ref="AD551" ca="1">IFERROR(IF((LEFT(INDIRECT("$F"&amp;$S551),4))="GOTS",IF($G551="Organic","GOTS_Organic_raw",(IF($G551="Responsible","GOTS_Responsible",(IF($G551="No Attribute (Conventional)","GOTS_conventional",(IF($G551="Recycled Pre/Post-Consumer","GOTS_pre_post",(IF($G551="In-Conversion","GOTS_in_conversion",(IF($G551="Sustainably Sourced","Sustainably_sourced",(IF($G551="Recycled pre-consumer organic","GOTS_recycled_organic",""))))))))))))),IF($G551="Organic","Organic",(IF($G551="Responsible","Responsible",(IF($G551="No Attribute (Conventional)","No_Attribute_Conventional",(IF($G551="Recycled Pre/Post-Consumer","Recycled_Pre_Post_Consumer",(IF($G551="In-Conversion","In_Conversion",(IF($G551="Recycled Pre-Consumer","Recycled_Pre_Consumer",(IF($G551="Recycled Post-Consumer","Recycled_Post_Consumer",(IF($G551="Sustainably Sourced","Sustainably_sourced",(IF($G551="Recycled pre-consumer organic","GOTS_recycled_organic","")))))))))))))))))),"")</f>
        <v/>
      </c>
      <c r="AE551" t="e" cm="1">
        <f t="array" aca="1" ref="AE551" ca="1">IF($I551="",IF(INDIRECT("$F"&amp;$S551)="","",IF(LEFT(INDIRECT("$F"&amp;$S551),3)="GRS","GRS_RCS_RM",IF((LEFT(INDIRECT("$F"&amp;$S551),3))="RCS","GRS_RCS_RM",IF(INDIRECT("$F"&amp;$S551)="OCS (No Label)","OCS_Conversion_RM",IF(LEFT(INDIRECT("$F"&amp;$S551),3)="OCS","OCS_RM",IF(RIGHT(INDIRECT("$F"&amp;$S551),10)="conversion","GOTS_RM_conversion",IF((LEFT(INDIRECT("$F"&amp;$S551),4))="GOTS","GOTS_RM","Responsible_RM"))))))),"DELETERM")</f>
        <v>#VALUE!</v>
      </c>
      <c r="AF551" t="e" cm="1">
        <f t="array" aca="1" ref="AF551" ca="1">IF($S551="","",INDIRECT("$Z"&amp;$S551))</f>
        <v>#VALUE!</v>
      </c>
      <c r="AG551" t="str">
        <f t="shared" si="148"/>
        <v/>
      </c>
      <c r="AH551" t="str" cm="1">
        <f t="array" aca="1" ref="AH551" ca="1">IFERROR(INDIRECT("$ag"&amp;S551),"")</f>
        <v/>
      </c>
      <c r="AI551" t="e" cm="1">
        <f t="array" aca="1" ref="AI551" ca="1">INDIRECT("O"&amp;S551)</f>
        <v>#VALUE!</v>
      </c>
      <c r="AJ551" t="str">
        <f t="shared" si="149"/>
        <v/>
      </c>
    </row>
    <row r="552" spans="1:36" ht="16.5" customHeight="1">
      <c r="A552" s="130"/>
      <c r="B552" s="136"/>
      <c r="C552" s="137"/>
      <c r="D552" s="146"/>
      <c r="E552" s="146"/>
      <c r="F552" s="137"/>
      <c r="G552" s="147"/>
      <c r="H552" s="147"/>
      <c r="I552" s="147"/>
      <c r="J552" s="147"/>
      <c r="K552" s="38"/>
      <c r="L552" s="144"/>
      <c r="M552" s="144"/>
      <c r="N552" s="61"/>
      <c r="O552" s="314"/>
      <c r="Q552" t="str">
        <f t="shared" si="144"/>
        <v/>
      </c>
      <c r="S552" t="e">
        <f t="shared" ca="1" si="153"/>
        <v>#VALUE!</v>
      </c>
      <c r="T552" t="e">
        <f t="shared" ca="1" si="150"/>
        <v>#VALUE!</v>
      </c>
      <c r="U552">
        <f t="shared" si="154"/>
        <v>480</v>
      </c>
      <c r="V552">
        <v>40.750000000003098</v>
      </c>
      <c r="W552">
        <f t="shared" si="157"/>
        <v>40</v>
      </c>
      <c r="X552" t="str" cm="1">
        <f t="array" aca="1" ref="X552" ca="1">IFERROR(INDEX('PC&amp;PD'!$A$1:$AS$19,ROW('PC&amp;PD'!$A$19),MATCH(INDIRECT(T552),'PC&amp;PD'!$A$1:$AS$1,0)),"")</f>
        <v/>
      </c>
      <c r="Y552" t="str">
        <f>IF(OR($N552="",$N552=0),"",IF($N552=$E$7,'Extracted info for SC'!$J$6,IF($N552=#REF!,'Extracted info for SC'!$J$7,IF($N552=#REF!,'Extracted info for SC'!$J$8,IF($N552=#REF!,'Extracted info for SC'!$J$9,IF($N552=#REF!,'Extracted info for SC'!$J$10,IF($N552=#REF!,'Extracted info for SC'!$J$11,IF($N552=#REF!,'Extracted info for SC'!$J$12,IF($N552=#REF!,'Extracted info for SC'!$J$13,IF($N552=#REF!,'Extracted info for SC'!$J$14,IF($N552=#REF!,'Extracted info for SC'!$J$15,IF($N552=#REF!,'Extracted info for SC'!$J$16,IF($N552=#REF!,'Extracted info for SC'!$J$17,IF($N552=#REF!,'Extracted info for SC'!$J$18,""))))))))))))))</f>
        <v/>
      </c>
      <c r="AA552" t="str">
        <f t="shared" si="145"/>
        <v/>
      </c>
      <c r="AB552" t="str">
        <f t="shared" si="146"/>
        <v/>
      </c>
      <c r="AC552" t="e">
        <f t="shared" ca="1" si="147"/>
        <v>#VALUE!</v>
      </c>
      <c r="AD552" t="str" cm="1">
        <f t="array" aca="1" ref="AD552" ca="1">IFERROR(IF((LEFT(INDIRECT("$F"&amp;$S552),4))="GOTS",IF($G552="Organic","GOTS_Organic_raw",(IF($G552="Responsible","GOTS_Responsible",(IF($G552="No Attribute (Conventional)","GOTS_conventional",(IF($G552="Recycled Pre/Post-Consumer","GOTS_pre_post",(IF($G552="In-Conversion","GOTS_in_conversion",(IF($G552="Sustainably Sourced","Sustainably_sourced",(IF($G552="Recycled pre-consumer organic","GOTS_recycled_organic",""))))))))))))),IF($G552="Organic","Organic",(IF($G552="Responsible","Responsible",(IF($G552="No Attribute (Conventional)","No_Attribute_Conventional",(IF($G552="Recycled Pre/Post-Consumer","Recycled_Pre_Post_Consumer",(IF($G552="In-Conversion","In_Conversion",(IF($G552="Recycled Pre-Consumer","Recycled_Pre_Consumer",(IF($G552="Recycled Post-Consumer","Recycled_Post_Consumer",(IF($G552="Sustainably Sourced","Sustainably_sourced",(IF($G552="Recycled pre-consumer organic","GOTS_recycled_organic","")))))))))))))))))),"")</f>
        <v/>
      </c>
      <c r="AE552" t="e" cm="1">
        <f t="array" aca="1" ref="AE552" ca="1">IF($I552="",IF(INDIRECT("$F"&amp;$S552)="","",IF(LEFT(INDIRECT("$F"&amp;$S552),3)="GRS","GRS_RCS_RM",IF((LEFT(INDIRECT("$F"&amp;$S552),3))="RCS","GRS_RCS_RM",IF(INDIRECT("$F"&amp;$S552)="OCS (No Label)","OCS_Conversion_RM",IF(LEFT(INDIRECT("$F"&amp;$S552),3)="OCS","OCS_RM",IF(RIGHT(INDIRECT("$F"&amp;$S552),10)="conversion","GOTS_RM_conversion",IF((LEFT(INDIRECT("$F"&amp;$S552),4))="GOTS","GOTS_RM","Responsible_RM"))))))),"DELETERM")</f>
        <v>#VALUE!</v>
      </c>
      <c r="AF552" t="e" cm="1">
        <f t="array" aca="1" ref="AF552" ca="1">IF($S552="","",INDIRECT("$Z"&amp;$S552))</f>
        <v>#VALUE!</v>
      </c>
      <c r="AG552" t="str">
        <f t="shared" si="148"/>
        <v/>
      </c>
      <c r="AH552" t="str" cm="1">
        <f t="array" aca="1" ref="AH552" ca="1">IFERROR(INDIRECT("$ag"&amp;S552),"")</f>
        <v/>
      </c>
      <c r="AI552" t="e" cm="1">
        <f t="array" aca="1" ref="AI552" ca="1">INDIRECT("O"&amp;S552)</f>
        <v>#VALUE!</v>
      </c>
      <c r="AJ552" t="str">
        <f t="shared" si="149"/>
        <v/>
      </c>
    </row>
    <row r="553" spans="1:36" ht="16.5" customHeight="1">
      <c r="A553" s="130"/>
      <c r="B553" s="136"/>
      <c r="C553" s="137"/>
      <c r="D553" s="146"/>
      <c r="E553" s="146"/>
      <c r="F553" s="137"/>
      <c r="G553" s="147"/>
      <c r="H553" s="147"/>
      <c r="I553" s="147"/>
      <c r="J553" s="147"/>
      <c r="K553" s="38"/>
      <c r="L553" s="144"/>
      <c r="M553" s="144"/>
      <c r="N553" s="61"/>
      <c r="O553" s="314"/>
      <c r="Q553" t="str">
        <f t="shared" si="144"/>
        <v/>
      </c>
      <c r="S553" t="e">
        <f t="shared" ca="1" si="153"/>
        <v>#VALUE!</v>
      </c>
      <c r="T553" t="e">
        <f t="shared" ca="1" si="150"/>
        <v>#VALUE!</v>
      </c>
      <c r="U553">
        <f t="shared" si="154"/>
        <v>480</v>
      </c>
      <c r="V553">
        <v>40.833333333336498</v>
      </c>
      <c r="W553">
        <f t="shared" si="157"/>
        <v>40</v>
      </c>
      <c r="X553" t="str" cm="1">
        <f t="array" aca="1" ref="X553" ca="1">IFERROR(INDEX('PC&amp;PD'!$A$1:$AS$19,ROW('PC&amp;PD'!$A$19),MATCH(INDIRECT(T553),'PC&amp;PD'!$A$1:$AS$1,0)),"")</f>
        <v/>
      </c>
      <c r="Y553" t="str">
        <f>IF(OR($N553="",$N553=0),"",IF($N553=$E$7,'Extracted info for SC'!$J$6,IF($N553=#REF!,'Extracted info for SC'!$J$7,IF($N553=#REF!,'Extracted info for SC'!$J$8,IF($N553=#REF!,'Extracted info for SC'!$J$9,IF($N553=#REF!,'Extracted info for SC'!$J$10,IF($N553=#REF!,'Extracted info for SC'!$J$11,IF($N553=#REF!,'Extracted info for SC'!$J$12,IF($N553=#REF!,'Extracted info for SC'!$J$13,IF($N553=#REF!,'Extracted info for SC'!$J$14,IF($N553=#REF!,'Extracted info for SC'!$J$15,IF($N553=#REF!,'Extracted info for SC'!$J$16,IF($N553=#REF!,'Extracted info for SC'!$J$17,IF($N553=#REF!,'Extracted info for SC'!$J$18,""))))))))))))))</f>
        <v/>
      </c>
      <c r="AA553" t="str">
        <f t="shared" si="145"/>
        <v/>
      </c>
      <c r="AB553" t="str">
        <f t="shared" si="146"/>
        <v/>
      </c>
      <c r="AC553" t="e">
        <f t="shared" ca="1" si="147"/>
        <v>#VALUE!</v>
      </c>
      <c r="AD553" t="str" cm="1">
        <f t="array" aca="1" ref="AD553" ca="1">IFERROR(IF((LEFT(INDIRECT("$F"&amp;$S553),4))="GOTS",IF($G553="Organic","GOTS_Organic_raw",(IF($G553="Responsible","GOTS_Responsible",(IF($G553="No Attribute (Conventional)","GOTS_conventional",(IF($G553="Recycled Pre/Post-Consumer","GOTS_pre_post",(IF($G553="In-Conversion","GOTS_in_conversion",(IF($G553="Sustainably Sourced","Sustainably_sourced",(IF($G553="Recycled pre-consumer organic","GOTS_recycled_organic",""))))))))))))),IF($G553="Organic","Organic",(IF($G553="Responsible","Responsible",(IF($G553="No Attribute (Conventional)","No_Attribute_Conventional",(IF($G553="Recycled Pre/Post-Consumer","Recycled_Pre_Post_Consumer",(IF($G553="In-Conversion","In_Conversion",(IF($G553="Recycled Pre-Consumer","Recycled_Pre_Consumer",(IF($G553="Recycled Post-Consumer","Recycled_Post_Consumer",(IF($G553="Sustainably Sourced","Sustainably_sourced",(IF($G553="Recycled pre-consumer organic","GOTS_recycled_organic","")))))))))))))))))),"")</f>
        <v/>
      </c>
      <c r="AE553" t="e" cm="1">
        <f t="array" aca="1" ref="AE553" ca="1">IF($I553="",IF(INDIRECT("$F"&amp;$S553)="","",IF(LEFT(INDIRECT("$F"&amp;$S553),3)="GRS","GRS_RCS_RM",IF((LEFT(INDIRECT("$F"&amp;$S553),3))="RCS","GRS_RCS_RM",IF(INDIRECT("$F"&amp;$S553)="OCS (No Label)","OCS_Conversion_RM",IF(LEFT(INDIRECT("$F"&amp;$S553),3)="OCS","OCS_RM",IF(RIGHT(INDIRECT("$F"&amp;$S553),10)="conversion","GOTS_RM_conversion",IF((LEFT(INDIRECT("$F"&amp;$S553),4))="GOTS","GOTS_RM","Responsible_RM"))))))),"DELETERM")</f>
        <v>#VALUE!</v>
      </c>
      <c r="AF553" t="e" cm="1">
        <f t="array" aca="1" ref="AF553" ca="1">IF($S553="","",INDIRECT("$Z"&amp;$S553))</f>
        <v>#VALUE!</v>
      </c>
      <c r="AG553" t="str">
        <f t="shared" si="148"/>
        <v/>
      </c>
      <c r="AH553" t="str" cm="1">
        <f t="array" aca="1" ref="AH553" ca="1">IFERROR(INDIRECT("$ag"&amp;S553),"")</f>
        <v/>
      </c>
      <c r="AI553" t="e" cm="1">
        <f t="array" aca="1" ref="AI553" ca="1">INDIRECT("O"&amp;S553)</f>
        <v>#VALUE!</v>
      </c>
      <c r="AJ553" t="str">
        <f t="shared" si="149"/>
        <v/>
      </c>
    </row>
    <row r="554" spans="1:36" ht="16.5" customHeight="1" thickBot="1">
      <c r="A554" s="131"/>
      <c r="B554" s="138"/>
      <c r="C554" s="139"/>
      <c r="D554" s="148"/>
      <c r="E554" s="148"/>
      <c r="F554" s="139"/>
      <c r="G554" s="149"/>
      <c r="H554" s="149"/>
      <c r="I554" s="149"/>
      <c r="J554" s="149"/>
      <c r="K554" s="39"/>
      <c r="L554" s="145"/>
      <c r="M554" s="145"/>
      <c r="N554" s="62"/>
      <c r="O554" s="315"/>
      <c r="Q554" t="str">
        <f t="shared" si="144"/>
        <v/>
      </c>
      <c r="S554" t="e">
        <f t="shared" ca="1" si="153"/>
        <v>#VALUE!</v>
      </c>
      <c r="T554" t="e">
        <f t="shared" ca="1" si="150"/>
        <v>#VALUE!</v>
      </c>
      <c r="U554">
        <f t="shared" si="154"/>
        <v>480</v>
      </c>
      <c r="V554">
        <v>40.916666666669798</v>
      </c>
      <c r="W554">
        <f t="shared" si="157"/>
        <v>40</v>
      </c>
      <c r="X554" t="str" cm="1">
        <f t="array" aca="1" ref="X554" ca="1">IFERROR(INDEX('PC&amp;PD'!$A$1:$AS$19,ROW('PC&amp;PD'!$A$19),MATCH(INDIRECT(T554),'PC&amp;PD'!$A$1:$AS$1,0)),"")</f>
        <v/>
      </c>
      <c r="Y554" t="str">
        <f>IF(OR($N554="",$N554=0),"",IF($N554=$E$7,'Extracted info for SC'!$J$6,IF($N554=#REF!,'Extracted info for SC'!$J$7,IF($N554=#REF!,'Extracted info for SC'!$J$8,IF($N554=#REF!,'Extracted info for SC'!$J$9,IF($N554=#REF!,'Extracted info for SC'!$J$10,IF($N554=#REF!,'Extracted info for SC'!$J$11,IF($N554=#REF!,'Extracted info for SC'!$J$12,IF($N554=#REF!,'Extracted info for SC'!$J$13,IF($N554=#REF!,'Extracted info for SC'!$J$14,IF($N554=#REF!,'Extracted info for SC'!$J$15,IF($N554=#REF!,'Extracted info for SC'!$J$16,IF($N554=#REF!,'Extracted info for SC'!$J$17,IF($N554=#REF!,'Extracted info for SC'!$J$18,""))))))))))))))</f>
        <v/>
      </c>
      <c r="AA554" t="str">
        <f t="shared" si="145"/>
        <v/>
      </c>
      <c r="AB554" t="str">
        <f t="shared" si="146"/>
        <v/>
      </c>
      <c r="AC554" t="e">
        <f t="shared" ca="1" si="147"/>
        <v>#VALUE!</v>
      </c>
      <c r="AD554" t="str" cm="1">
        <f t="array" aca="1" ref="AD554" ca="1">IFERROR(IF((LEFT(INDIRECT("$F"&amp;$S554),4))="GOTS",IF($G554="Organic","GOTS_Organic_raw",(IF($G554="Responsible","GOTS_Responsible",(IF($G554="No Attribute (Conventional)","GOTS_conventional",(IF($G554="Recycled Pre/Post-Consumer","GOTS_pre_post",(IF($G554="In-Conversion","GOTS_in_conversion",(IF($G554="Sustainably Sourced","Sustainably_sourced",(IF($G554="Recycled pre-consumer organic","GOTS_recycled_organic",""))))))))))))),IF($G554="Organic","Organic",(IF($G554="Responsible","Responsible",(IF($G554="No Attribute (Conventional)","No_Attribute_Conventional",(IF($G554="Recycled Pre/Post-Consumer","Recycled_Pre_Post_Consumer",(IF($G554="In-Conversion","In_Conversion",(IF($G554="Recycled Pre-Consumer","Recycled_Pre_Consumer",(IF($G554="Recycled Post-Consumer","Recycled_Post_Consumer",(IF($G554="Sustainably Sourced","Sustainably_sourced",(IF($G554="Recycled pre-consumer organic","GOTS_recycled_organic","")))))))))))))))))),"")</f>
        <v/>
      </c>
      <c r="AE554" t="e" cm="1">
        <f t="array" aca="1" ref="AE554" ca="1">IF($I554="",IF(INDIRECT("$F"&amp;$S554)="","",IF(LEFT(INDIRECT("$F"&amp;$S554),3)="GRS","GRS_RCS_RM",IF((LEFT(INDIRECT("$F"&amp;$S554),3))="RCS","GRS_RCS_RM",IF(INDIRECT("$F"&amp;$S554)="OCS (No Label)","OCS_Conversion_RM",IF(LEFT(INDIRECT("$F"&amp;$S554),3)="OCS","OCS_RM",IF(RIGHT(INDIRECT("$F"&amp;$S554),10)="conversion","GOTS_RM_conversion",IF((LEFT(INDIRECT("$F"&amp;$S554),4))="GOTS","GOTS_RM","Responsible_RM"))))))),"DELETERM")</f>
        <v>#VALUE!</v>
      </c>
      <c r="AF554" t="e" cm="1">
        <f t="array" aca="1" ref="AF554" ca="1">IF($S554="","",INDIRECT("$Z"&amp;$S554))</f>
        <v>#VALUE!</v>
      </c>
      <c r="AG554" t="str">
        <f t="shared" si="148"/>
        <v/>
      </c>
      <c r="AH554" t="str" cm="1">
        <f t="array" aca="1" ref="AH554" ca="1">IFERROR(INDIRECT("$ag"&amp;S554),"")</f>
        <v/>
      </c>
      <c r="AI554" t="e" cm="1">
        <f t="array" aca="1" ref="AI554" ca="1">INDIRECT("O"&amp;S554)</f>
        <v>#VALUE!</v>
      </c>
      <c r="AJ554" t="str">
        <f t="shared" si="149"/>
        <v/>
      </c>
    </row>
    <row r="555" spans="1:36" ht="16.5" customHeight="1">
      <c r="A555" s="128" t="str">
        <f>IF(B555="","",COUNTA($B$63:$B555))</f>
        <v/>
      </c>
      <c r="B555" s="132"/>
      <c r="C555" s="133"/>
      <c r="D555" s="140"/>
      <c r="E555" s="140"/>
      <c r="F555" s="133"/>
      <c r="G555" s="141"/>
      <c r="H555" s="141"/>
      <c r="I555" s="141"/>
      <c r="J555" s="141"/>
      <c r="K555" s="37"/>
      <c r="L555" s="142" t="str">
        <f>IF(R555="","",LEFT(R555,LEN(R555)-2))</f>
        <v/>
      </c>
      <c r="M555" s="142"/>
      <c r="N555" s="60"/>
      <c r="O555" s="313"/>
      <c r="Q555" t="str">
        <f t="shared" si="144"/>
        <v/>
      </c>
      <c r="R555" t="str">
        <f t="shared" ref="R555" si="160">CONCATENATE($Q555,Q556,Q557,Q558,Q559,Q560,$Q561,$Q562,$Q563,$Q564,$Q565,$Q566)</f>
        <v/>
      </c>
      <c r="S555" t="e">
        <f t="shared" ca="1" si="153"/>
        <v>#VALUE!</v>
      </c>
      <c r="T555" t="e">
        <f t="shared" ca="1" si="150"/>
        <v>#VALUE!</v>
      </c>
      <c r="U555">
        <f t="shared" si="154"/>
        <v>492</v>
      </c>
      <c r="V555">
        <v>41.000000000003197</v>
      </c>
      <c r="W555">
        <f t="shared" si="157"/>
        <v>41</v>
      </c>
      <c r="X555" t="str" cm="1">
        <f t="array" aca="1" ref="X555" ca="1">IFERROR(INDEX('PC&amp;PD'!$A$1:$AS$19,ROW('PC&amp;PD'!$A$19),MATCH(INDIRECT(T555),'PC&amp;PD'!$A$1:$AS$1,0)),"")</f>
        <v/>
      </c>
      <c r="Y555" t="str">
        <f>IF(OR($N555="",$N555=0),"",IF($N555=$E$7,'Extracted info for SC'!$J$6,IF($N555=#REF!,'Extracted info for SC'!$J$7,IF($N555=#REF!,'Extracted info for SC'!$J$8,IF($N555=#REF!,'Extracted info for SC'!$J$9,IF($N555=#REF!,'Extracted info for SC'!$J$10,IF($N555=#REF!,'Extracted info for SC'!$J$11,IF($N555=#REF!,'Extracted info for SC'!$J$12,IF($N555=#REF!,'Extracted info for SC'!$J$13,IF($N555=#REF!,'Extracted info for SC'!$J$14,IF($N555=#REF!,'Extracted info for SC'!$J$15,IF($N555=#REF!,'Extracted info for SC'!$J$16,IF($N555=#REF!,'Extracted info for SC'!$J$17,IF($N555=#REF!,'Extracted info for SC'!$J$18,""))))))))))))))</f>
        <v/>
      </c>
      <c r="Z555" t="str">
        <f t="shared" ref="Z555" si="161">IFERROR(IF($F555="OCS 100","OCS (OCS 100)",IF($F555="OCS Blended","OCS (OCS Blended)",IF($F555="OCS (No Label)","OCS (No Label)",IF($F555="RCS 100","RCS (RCS 100)",IF($F555="RCS Blended","RCS (RCS Blended)",IF($F555="GRS","GRS (GRS)",IF($F555="GRS (No Label)", "GRS (No Label)",IF($F555="RDS","RDS (RDS)",IF($F555="RWS","RWS (RWS)",IF($F555="RAS","RAS (RAS)",IF($F555="RMS","RMS (RMS)",IF($F555="GOTS Organic","GOTS (Organic)",IF($F555="GOTS Made with organic","GOTS (Made with Organic)",IF($F555="GOTS Organic - in conversion","GOTS (Organic - In Conversion)",IF($F555="GOTS Made with organic - in conversion","GOTS (Made with Organic - In Conversion)",""))))))))))))))),"")</f>
        <v/>
      </c>
      <c r="AA555" t="str">
        <f t="shared" si="145"/>
        <v/>
      </c>
      <c r="AB555" t="str">
        <f t="shared" si="146"/>
        <v/>
      </c>
      <c r="AC555" t="e">
        <f t="shared" ca="1" si="147"/>
        <v>#VALUE!</v>
      </c>
      <c r="AD555" t="str" cm="1">
        <f t="array" aca="1" ref="AD555" ca="1">IFERROR(IF((LEFT(INDIRECT("$F"&amp;$S555),4))="GOTS",IF($G555="Organic","GOTS_Organic_raw",(IF($G555="Responsible","GOTS_Responsible",(IF($G555="No Attribute (Conventional)","GOTS_conventional",(IF($G555="Recycled Pre/Post-Consumer","GOTS_pre_post",(IF($G555="In-Conversion","GOTS_in_conversion",(IF($G555="Sustainably Sourced","Sustainably_sourced",(IF($G555="Recycled pre-consumer organic","GOTS_recycled_organic",""))))))))))))),IF($G555="Organic","Organic",(IF($G555="Responsible","Responsible",(IF($G555="No Attribute (Conventional)","No_Attribute_Conventional",(IF($G555="Recycled Pre/Post-Consumer","Recycled_Pre_Post_Consumer",(IF($G555="In-Conversion","In_Conversion",(IF($G555="Recycled Pre-Consumer","Recycled_Pre_Consumer",(IF($G555="Recycled Post-Consumer","Recycled_Post_Consumer",(IF($G555="Sustainably Sourced","Sustainably_sourced",(IF($G555="Recycled pre-consumer organic","GOTS_recycled_organic","")))))))))))))))))),"")</f>
        <v/>
      </c>
      <c r="AE555" t="e" cm="1">
        <f t="array" aca="1" ref="AE555" ca="1">IF($I555="",IF(INDIRECT("$F"&amp;$S555)="","",IF(LEFT(INDIRECT("$F"&amp;$S555),3)="GRS","GRS_RCS_RM",IF((LEFT(INDIRECT("$F"&amp;$S555),3))="RCS","GRS_RCS_RM",IF(INDIRECT("$F"&amp;$S555)="OCS (No Label)","OCS_Conversion_RM",IF(LEFT(INDIRECT("$F"&amp;$S555),3)="OCS","OCS_RM",IF(RIGHT(INDIRECT("$F"&amp;$S555),10)="conversion","GOTS_RM_conversion",IF((LEFT(INDIRECT("$F"&amp;$S555),4))="GOTS","GOTS_RM","Responsible_RM"))))))),"DELETERM")</f>
        <v>#VALUE!</v>
      </c>
      <c r="AF555" t="e" cm="1">
        <f t="array" aca="1" ref="AF555" ca="1">IF($S555="","",INDIRECT("$Z"&amp;$S555))</f>
        <v>#VALUE!</v>
      </c>
      <c r="AG555" t="str">
        <f t="shared" si="148"/>
        <v/>
      </c>
      <c r="AH555" t="str" cm="1">
        <f t="array" aca="1" ref="AH555" ca="1">IFERROR(INDIRECT("$ag"&amp;S555),"")</f>
        <v/>
      </c>
      <c r="AI555" t="e" cm="1">
        <f t="array" aca="1" ref="AI555" ca="1">INDIRECT("O"&amp;S555)</f>
        <v>#VALUE!</v>
      </c>
      <c r="AJ555" t="str">
        <f t="shared" si="149"/>
        <v/>
      </c>
    </row>
    <row r="556" spans="1:36" ht="16.5" customHeight="1">
      <c r="A556" s="129"/>
      <c r="B556" s="134"/>
      <c r="C556" s="135"/>
      <c r="D556" s="146"/>
      <c r="E556" s="146"/>
      <c r="F556" s="135"/>
      <c r="G556" s="147"/>
      <c r="H556" s="147"/>
      <c r="I556" s="147"/>
      <c r="J556" s="147"/>
      <c r="K556" s="38"/>
      <c r="L556" s="143"/>
      <c r="M556" s="143"/>
      <c r="N556" s="61"/>
      <c r="O556" s="314"/>
      <c r="Q556" t="str">
        <f t="shared" si="144"/>
        <v/>
      </c>
      <c r="S556" t="e">
        <f t="shared" ca="1" si="153"/>
        <v>#VALUE!</v>
      </c>
      <c r="T556" t="e">
        <f t="shared" ca="1" si="150"/>
        <v>#VALUE!</v>
      </c>
      <c r="U556">
        <f t="shared" si="154"/>
        <v>492</v>
      </c>
      <c r="V556">
        <v>41.083333333336498</v>
      </c>
      <c r="W556">
        <f t="shared" si="157"/>
        <v>41</v>
      </c>
      <c r="X556" t="str" cm="1">
        <f t="array" aca="1" ref="X556" ca="1">IFERROR(INDEX('PC&amp;PD'!$A$1:$AS$19,ROW('PC&amp;PD'!$A$19),MATCH(INDIRECT(T556),'PC&amp;PD'!$A$1:$AS$1,0)),"")</f>
        <v/>
      </c>
      <c r="Y556" t="str">
        <f>IF(OR($N556="",$N556=0),"",IF($N556=$E$7,'Extracted info for SC'!$J$6,IF($N556=#REF!,'Extracted info for SC'!$J$7,IF($N556=#REF!,'Extracted info for SC'!$J$8,IF($N556=#REF!,'Extracted info for SC'!$J$9,IF($N556=#REF!,'Extracted info for SC'!$J$10,IF($N556=#REF!,'Extracted info for SC'!$J$11,IF($N556=#REF!,'Extracted info for SC'!$J$12,IF($N556=#REF!,'Extracted info for SC'!$J$13,IF($N556=#REF!,'Extracted info for SC'!$J$14,IF($N556=#REF!,'Extracted info for SC'!$J$15,IF($N556=#REF!,'Extracted info for SC'!$J$16,IF($N556=#REF!,'Extracted info for SC'!$J$17,IF($N556=#REF!,'Extracted info for SC'!$J$18,""))))))))))))))</f>
        <v/>
      </c>
      <c r="AA556" t="str">
        <f t="shared" si="145"/>
        <v/>
      </c>
      <c r="AB556" t="str">
        <f t="shared" si="146"/>
        <v/>
      </c>
      <c r="AC556" t="e">
        <f t="shared" ca="1" si="147"/>
        <v>#VALUE!</v>
      </c>
      <c r="AD556" t="str" cm="1">
        <f t="array" aca="1" ref="AD556" ca="1">IFERROR(IF((LEFT(INDIRECT("$F"&amp;$S556),4))="GOTS",IF($G556="Organic","GOTS_Organic_raw",(IF($G556="Responsible","GOTS_Responsible",(IF($G556="No Attribute (Conventional)","GOTS_conventional",(IF($G556="Recycled Pre/Post-Consumer","GOTS_pre_post",(IF($G556="In-Conversion","GOTS_in_conversion",(IF($G556="Sustainably Sourced","Sustainably_sourced",(IF($G556="Recycled pre-consumer organic","GOTS_recycled_organic",""))))))))))))),IF($G556="Organic","Organic",(IF($G556="Responsible","Responsible",(IF($G556="No Attribute (Conventional)","No_Attribute_Conventional",(IF($G556="Recycled Pre/Post-Consumer","Recycled_Pre_Post_Consumer",(IF($G556="In-Conversion","In_Conversion",(IF($G556="Recycled Pre-Consumer","Recycled_Pre_Consumer",(IF($G556="Recycled Post-Consumer","Recycled_Post_Consumer",(IF($G556="Sustainably Sourced","Sustainably_sourced",(IF($G556="Recycled pre-consumer organic","GOTS_recycled_organic","")))))))))))))))))),"")</f>
        <v/>
      </c>
      <c r="AE556" t="e" cm="1">
        <f t="array" aca="1" ref="AE556" ca="1">IF($I556="",IF(INDIRECT("$F"&amp;$S556)="","",IF(LEFT(INDIRECT("$F"&amp;$S556),3)="GRS","GRS_RCS_RM",IF((LEFT(INDIRECT("$F"&amp;$S556),3))="RCS","GRS_RCS_RM",IF(INDIRECT("$F"&amp;$S556)="OCS (No Label)","OCS_Conversion_RM",IF(LEFT(INDIRECT("$F"&amp;$S556),3)="OCS","OCS_RM",IF(RIGHT(INDIRECT("$F"&amp;$S556),10)="conversion","GOTS_RM_conversion",IF((LEFT(INDIRECT("$F"&amp;$S556),4))="GOTS","GOTS_RM","Responsible_RM"))))))),"DELETERM")</f>
        <v>#VALUE!</v>
      </c>
      <c r="AF556" t="e" cm="1">
        <f t="array" aca="1" ref="AF556" ca="1">IF($S556="","",INDIRECT("$Z"&amp;$S556))</f>
        <v>#VALUE!</v>
      </c>
      <c r="AG556" t="str">
        <f t="shared" si="148"/>
        <v/>
      </c>
      <c r="AH556" t="str" cm="1">
        <f t="array" aca="1" ref="AH556" ca="1">IFERROR(INDIRECT("$ag"&amp;S556),"")</f>
        <v/>
      </c>
      <c r="AI556" t="e" cm="1">
        <f t="array" aca="1" ref="AI556" ca="1">INDIRECT("O"&amp;S556)</f>
        <v>#VALUE!</v>
      </c>
      <c r="AJ556" t="str">
        <f t="shared" si="149"/>
        <v/>
      </c>
    </row>
    <row r="557" spans="1:36" ht="16.5" customHeight="1">
      <c r="A557" s="129"/>
      <c r="B557" s="134"/>
      <c r="C557" s="135"/>
      <c r="D557" s="146"/>
      <c r="E557" s="146"/>
      <c r="F557" s="135"/>
      <c r="G557" s="147"/>
      <c r="H557" s="147"/>
      <c r="I557" s="147"/>
      <c r="J557" s="147"/>
      <c r="K557" s="38"/>
      <c r="L557" s="143"/>
      <c r="M557" s="143"/>
      <c r="N557" s="61"/>
      <c r="O557" s="314"/>
      <c r="Q557" t="str">
        <f t="shared" si="144"/>
        <v/>
      </c>
      <c r="S557" t="e">
        <f t="shared" ca="1" si="153"/>
        <v>#VALUE!</v>
      </c>
      <c r="T557" t="e">
        <f t="shared" ca="1" si="150"/>
        <v>#VALUE!</v>
      </c>
      <c r="U557">
        <f t="shared" si="154"/>
        <v>492</v>
      </c>
      <c r="V557">
        <v>41.166666666669798</v>
      </c>
      <c r="W557">
        <f t="shared" si="157"/>
        <v>41</v>
      </c>
      <c r="X557" t="str" cm="1">
        <f t="array" aca="1" ref="X557" ca="1">IFERROR(INDEX('PC&amp;PD'!$A$1:$AS$19,ROW('PC&amp;PD'!$A$19),MATCH(INDIRECT(T557),'PC&amp;PD'!$A$1:$AS$1,0)),"")</f>
        <v/>
      </c>
      <c r="Y557" t="str">
        <f>IF(OR($N557="",$N557=0),"",IF($N557=$E$7,'Extracted info for SC'!$J$6,IF($N557=#REF!,'Extracted info for SC'!$J$7,IF($N557=#REF!,'Extracted info for SC'!$J$8,IF($N557=#REF!,'Extracted info for SC'!$J$9,IF($N557=#REF!,'Extracted info for SC'!$J$10,IF($N557=#REF!,'Extracted info for SC'!$J$11,IF($N557=#REF!,'Extracted info for SC'!$J$12,IF($N557=#REF!,'Extracted info for SC'!$J$13,IF($N557=#REF!,'Extracted info for SC'!$J$14,IF($N557=#REF!,'Extracted info for SC'!$J$15,IF($N557=#REF!,'Extracted info for SC'!$J$16,IF($N557=#REF!,'Extracted info for SC'!$J$17,IF($N557=#REF!,'Extracted info for SC'!$J$18,""))))))))))))))</f>
        <v/>
      </c>
      <c r="AA557" t="str">
        <f t="shared" si="145"/>
        <v/>
      </c>
      <c r="AB557" t="str">
        <f t="shared" si="146"/>
        <v/>
      </c>
      <c r="AC557" t="e">
        <f t="shared" ca="1" si="147"/>
        <v>#VALUE!</v>
      </c>
      <c r="AD557" t="str" cm="1">
        <f t="array" aca="1" ref="AD557" ca="1">IFERROR(IF((LEFT(INDIRECT("$F"&amp;$S557),4))="GOTS",IF($G557="Organic","GOTS_Organic_raw",(IF($G557="Responsible","GOTS_Responsible",(IF($G557="No Attribute (Conventional)","GOTS_conventional",(IF($G557="Recycled Pre/Post-Consumer","GOTS_pre_post",(IF($G557="In-Conversion","GOTS_in_conversion",(IF($G557="Sustainably Sourced","Sustainably_sourced",(IF($G557="Recycled pre-consumer organic","GOTS_recycled_organic",""))))))))))))),IF($G557="Organic","Organic",(IF($G557="Responsible","Responsible",(IF($G557="No Attribute (Conventional)","No_Attribute_Conventional",(IF($G557="Recycled Pre/Post-Consumer","Recycled_Pre_Post_Consumer",(IF($G557="In-Conversion","In_Conversion",(IF($G557="Recycled Pre-Consumer","Recycled_Pre_Consumer",(IF($G557="Recycled Post-Consumer","Recycled_Post_Consumer",(IF($G557="Sustainably Sourced","Sustainably_sourced",(IF($G557="Recycled pre-consumer organic","GOTS_recycled_organic","")))))))))))))))))),"")</f>
        <v/>
      </c>
      <c r="AE557" t="e" cm="1">
        <f t="array" aca="1" ref="AE557" ca="1">IF($I557="",IF(INDIRECT("$F"&amp;$S557)="","",IF(LEFT(INDIRECT("$F"&amp;$S557),3)="GRS","GRS_RCS_RM",IF((LEFT(INDIRECT("$F"&amp;$S557),3))="RCS","GRS_RCS_RM",IF(INDIRECT("$F"&amp;$S557)="OCS (No Label)","OCS_Conversion_RM",IF(LEFT(INDIRECT("$F"&amp;$S557),3)="OCS","OCS_RM",IF(RIGHT(INDIRECT("$F"&amp;$S557),10)="conversion","GOTS_RM_conversion",IF((LEFT(INDIRECT("$F"&amp;$S557),4))="GOTS","GOTS_RM","Responsible_RM"))))))),"DELETERM")</f>
        <v>#VALUE!</v>
      </c>
      <c r="AF557" t="e" cm="1">
        <f t="array" aca="1" ref="AF557" ca="1">IF($S557="","",INDIRECT("$Z"&amp;$S557))</f>
        <v>#VALUE!</v>
      </c>
      <c r="AG557" t="str">
        <f t="shared" si="148"/>
        <v/>
      </c>
      <c r="AH557" t="str" cm="1">
        <f t="array" aca="1" ref="AH557" ca="1">IFERROR(INDIRECT("$ag"&amp;S557),"")</f>
        <v/>
      </c>
      <c r="AI557" t="e" cm="1">
        <f t="array" aca="1" ref="AI557" ca="1">INDIRECT("O"&amp;S557)</f>
        <v>#VALUE!</v>
      </c>
      <c r="AJ557" t="str">
        <f t="shared" si="149"/>
        <v/>
      </c>
    </row>
    <row r="558" spans="1:36" ht="16.5" customHeight="1">
      <c r="A558" s="129"/>
      <c r="B558" s="134"/>
      <c r="C558" s="135"/>
      <c r="D558" s="146"/>
      <c r="E558" s="146"/>
      <c r="F558" s="135"/>
      <c r="G558" s="147"/>
      <c r="H558" s="147"/>
      <c r="I558" s="147"/>
      <c r="J558" s="147"/>
      <c r="K558" s="38"/>
      <c r="L558" s="143"/>
      <c r="M558" s="143"/>
      <c r="N558" s="61"/>
      <c r="O558" s="314"/>
      <c r="Q558" t="str">
        <f t="shared" si="144"/>
        <v/>
      </c>
      <c r="S558" t="e">
        <f t="shared" ca="1" si="153"/>
        <v>#VALUE!</v>
      </c>
      <c r="T558" t="e">
        <f t="shared" ca="1" si="150"/>
        <v>#VALUE!</v>
      </c>
      <c r="U558">
        <f t="shared" si="154"/>
        <v>492</v>
      </c>
      <c r="V558">
        <v>41.250000000003197</v>
      </c>
      <c r="W558">
        <f t="shared" si="157"/>
        <v>41</v>
      </c>
      <c r="X558" t="str" cm="1">
        <f t="array" aca="1" ref="X558" ca="1">IFERROR(INDEX('PC&amp;PD'!$A$1:$AS$19,ROW('PC&amp;PD'!$A$19),MATCH(INDIRECT(T558),'PC&amp;PD'!$A$1:$AS$1,0)),"")</f>
        <v/>
      </c>
      <c r="Y558" t="str">
        <f>IF(OR($N558="",$N558=0),"",IF($N558=$E$7,'Extracted info for SC'!$J$6,IF($N558=#REF!,'Extracted info for SC'!$J$7,IF($N558=#REF!,'Extracted info for SC'!$J$8,IF($N558=#REF!,'Extracted info for SC'!$J$9,IF($N558=#REF!,'Extracted info for SC'!$J$10,IF($N558=#REF!,'Extracted info for SC'!$J$11,IF($N558=#REF!,'Extracted info for SC'!$J$12,IF($N558=#REF!,'Extracted info for SC'!$J$13,IF($N558=#REF!,'Extracted info for SC'!$J$14,IF($N558=#REF!,'Extracted info for SC'!$J$15,IF($N558=#REF!,'Extracted info for SC'!$J$16,IF($N558=#REF!,'Extracted info for SC'!$J$17,IF($N558=#REF!,'Extracted info for SC'!$J$18,""))))))))))))))</f>
        <v/>
      </c>
      <c r="AA558" t="str">
        <f t="shared" si="145"/>
        <v/>
      </c>
      <c r="AB558" t="str">
        <f t="shared" si="146"/>
        <v/>
      </c>
      <c r="AC558" t="e">
        <f t="shared" ca="1" si="147"/>
        <v>#VALUE!</v>
      </c>
      <c r="AD558" t="str" cm="1">
        <f t="array" aca="1" ref="AD558" ca="1">IFERROR(IF((LEFT(INDIRECT("$F"&amp;$S558),4))="GOTS",IF($G558="Organic","GOTS_Organic_raw",(IF($G558="Responsible","GOTS_Responsible",(IF($G558="No Attribute (Conventional)","GOTS_conventional",(IF($G558="Recycled Pre/Post-Consumer","GOTS_pre_post",(IF($G558="In-Conversion","GOTS_in_conversion",(IF($G558="Sustainably Sourced","Sustainably_sourced",(IF($G558="Recycled pre-consumer organic","GOTS_recycled_organic",""))))))))))))),IF($G558="Organic","Organic",(IF($G558="Responsible","Responsible",(IF($G558="No Attribute (Conventional)","No_Attribute_Conventional",(IF($G558="Recycled Pre/Post-Consumer","Recycled_Pre_Post_Consumer",(IF($G558="In-Conversion","In_Conversion",(IF($G558="Recycled Pre-Consumer","Recycled_Pre_Consumer",(IF($G558="Recycled Post-Consumer","Recycled_Post_Consumer",(IF($G558="Sustainably Sourced","Sustainably_sourced",(IF($G558="Recycled pre-consumer organic","GOTS_recycled_organic","")))))))))))))))))),"")</f>
        <v/>
      </c>
      <c r="AE558" t="e" cm="1">
        <f t="array" aca="1" ref="AE558" ca="1">IF($I558="",IF(INDIRECT("$F"&amp;$S558)="","",IF(LEFT(INDIRECT("$F"&amp;$S558),3)="GRS","GRS_RCS_RM",IF((LEFT(INDIRECT("$F"&amp;$S558),3))="RCS","GRS_RCS_RM",IF(INDIRECT("$F"&amp;$S558)="OCS (No Label)","OCS_Conversion_RM",IF(LEFT(INDIRECT("$F"&amp;$S558),3)="OCS","OCS_RM",IF(RIGHT(INDIRECT("$F"&amp;$S558),10)="conversion","GOTS_RM_conversion",IF((LEFT(INDIRECT("$F"&amp;$S558),4))="GOTS","GOTS_RM","Responsible_RM"))))))),"DELETERM")</f>
        <v>#VALUE!</v>
      </c>
      <c r="AF558" t="e" cm="1">
        <f t="array" aca="1" ref="AF558" ca="1">IF($S558="","",INDIRECT("$Z"&amp;$S558))</f>
        <v>#VALUE!</v>
      </c>
      <c r="AG558" t="str">
        <f t="shared" si="148"/>
        <v/>
      </c>
      <c r="AH558" t="str" cm="1">
        <f t="array" aca="1" ref="AH558" ca="1">IFERROR(INDIRECT("$ag"&amp;S558),"")</f>
        <v/>
      </c>
      <c r="AI558" t="e" cm="1">
        <f t="array" aca="1" ref="AI558" ca="1">INDIRECT("O"&amp;S558)</f>
        <v>#VALUE!</v>
      </c>
      <c r="AJ558" t="str">
        <f t="shared" si="149"/>
        <v/>
      </c>
    </row>
    <row r="559" spans="1:36" ht="16.5" customHeight="1">
      <c r="A559" s="129"/>
      <c r="B559" s="134"/>
      <c r="C559" s="135"/>
      <c r="D559" s="146"/>
      <c r="E559" s="146"/>
      <c r="F559" s="135"/>
      <c r="G559" s="147"/>
      <c r="H559" s="147"/>
      <c r="I559" s="147"/>
      <c r="J559" s="147"/>
      <c r="K559" s="38"/>
      <c r="L559" s="143"/>
      <c r="M559" s="143"/>
      <c r="N559" s="61"/>
      <c r="O559" s="314"/>
      <c r="Q559" t="str">
        <f t="shared" si="144"/>
        <v/>
      </c>
      <c r="S559" t="e">
        <f t="shared" ca="1" si="153"/>
        <v>#VALUE!</v>
      </c>
      <c r="T559" t="e">
        <f t="shared" ca="1" si="150"/>
        <v>#VALUE!</v>
      </c>
      <c r="U559">
        <f t="shared" si="154"/>
        <v>492</v>
      </c>
      <c r="V559">
        <v>41.333333333336498</v>
      </c>
      <c r="W559">
        <f t="shared" si="157"/>
        <v>41</v>
      </c>
      <c r="X559" t="str" cm="1">
        <f t="array" aca="1" ref="X559" ca="1">IFERROR(INDEX('PC&amp;PD'!$A$1:$AS$19,ROW('PC&amp;PD'!$A$19),MATCH(INDIRECT(T559),'PC&amp;PD'!$A$1:$AS$1,0)),"")</f>
        <v/>
      </c>
      <c r="Y559" t="str">
        <f>IF(OR($N559="",$N559=0),"",IF($N559=$E$7,'Extracted info for SC'!$J$6,IF($N559=#REF!,'Extracted info for SC'!$J$7,IF($N559=#REF!,'Extracted info for SC'!$J$8,IF($N559=#REF!,'Extracted info for SC'!$J$9,IF($N559=#REF!,'Extracted info for SC'!$J$10,IF($N559=#REF!,'Extracted info for SC'!$J$11,IF($N559=#REF!,'Extracted info for SC'!$J$12,IF($N559=#REF!,'Extracted info for SC'!$J$13,IF($N559=#REF!,'Extracted info for SC'!$J$14,IF($N559=#REF!,'Extracted info for SC'!$J$15,IF($N559=#REF!,'Extracted info for SC'!$J$16,IF($N559=#REF!,'Extracted info for SC'!$J$17,IF($N559=#REF!,'Extracted info for SC'!$J$18,""))))))))))))))</f>
        <v/>
      </c>
      <c r="AA559" t="str">
        <f t="shared" si="145"/>
        <v/>
      </c>
      <c r="AB559" t="str">
        <f t="shared" si="146"/>
        <v/>
      </c>
      <c r="AC559" t="e">
        <f t="shared" ca="1" si="147"/>
        <v>#VALUE!</v>
      </c>
      <c r="AD559" t="str" cm="1">
        <f t="array" aca="1" ref="AD559" ca="1">IFERROR(IF((LEFT(INDIRECT("$F"&amp;$S559),4))="GOTS",IF($G559="Organic","GOTS_Organic_raw",(IF($G559="Responsible","GOTS_Responsible",(IF($G559="No Attribute (Conventional)","GOTS_conventional",(IF($G559="Recycled Pre/Post-Consumer","GOTS_pre_post",(IF($G559="In-Conversion","GOTS_in_conversion",(IF($G559="Sustainably Sourced","Sustainably_sourced",(IF($G559="Recycled pre-consumer organic","GOTS_recycled_organic",""))))))))))))),IF($G559="Organic","Organic",(IF($G559="Responsible","Responsible",(IF($G559="No Attribute (Conventional)","No_Attribute_Conventional",(IF($G559="Recycled Pre/Post-Consumer","Recycled_Pre_Post_Consumer",(IF($G559="In-Conversion","In_Conversion",(IF($G559="Recycled Pre-Consumer","Recycled_Pre_Consumer",(IF($G559="Recycled Post-Consumer","Recycled_Post_Consumer",(IF($G559="Sustainably Sourced","Sustainably_sourced",(IF($G559="Recycled pre-consumer organic","GOTS_recycled_organic","")))))))))))))))))),"")</f>
        <v/>
      </c>
      <c r="AE559" t="e" cm="1">
        <f t="array" aca="1" ref="AE559" ca="1">IF($I559="",IF(INDIRECT("$F"&amp;$S559)="","",IF(LEFT(INDIRECT("$F"&amp;$S559),3)="GRS","GRS_RCS_RM",IF((LEFT(INDIRECT("$F"&amp;$S559),3))="RCS","GRS_RCS_RM",IF(INDIRECT("$F"&amp;$S559)="OCS (No Label)","OCS_Conversion_RM",IF(LEFT(INDIRECT("$F"&amp;$S559),3)="OCS","OCS_RM",IF(RIGHT(INDIRECT("$F"&amp;$S559),10)="conversion","GOTS_RM_conversion",IF((LEFT(INDIRECT("$F"&amp;$S559),4))="GOTS","GOTS_RM","Responsible_RM"))))))),"DELETERM")</f>
        <v>#VALUE!</v>
      </c>
      <c r="AF559" t="e" cm="1">
        <f t="array" aca="1" ref="AF559" ca="1">IF($S559="","",INDIRECT("$Z"&amp;$S559))</f>
        <v>#VALUE!</v>
      </c>
      <c r="AG559" t="str">
        <f t="shared" si="148"/>
        <v/>
      </c>
      <c r="AH559" t="str" cm="1">
        <f t="array" aca="1" ref="AH559" ca="1">IFERROR(INDIRECT("$ag"&amp;S559),"")</f>
        <v/>
      </c>
      <c r="AI559" t="e" cm="1">
        <f t="array" aca="1" ref="AI559" ca="1">INDIRECT("O"&amp;S559)</f>
        <v>#VALUE!</v>
      </c>
      <c r="AJ559" t="str">
        <f t="shared" si="149"/>
        <v/>
      </c>
    </row>
    <row r="560" spans="1:36" ht="16.5" customHeight="1">
      <c r="A560" s="129"/>
      <c r="B560" s="134"/>
      <c r="C560" s="135"/>
      <c r="D560" s="146"/>
      <c r="E560" s="146"/>
      <c r="F560" s="135"/>
      <c r="G560" s="147"/>
      <c r="H560" s="147"/>
      <c r="I560" s="147"/>
      <c r="J560" s="147"/>
      <c r="K560" s="38"/>
      <c r="L560" s="143"/>
      <c r="M560" s="143"/>
      <c r="N560" s="61"/>
      <c r="O560" s="314"/>
      <c r="Q560" t="str">
        <f t="shared" si="144"/>
        <v/>
      </c>
      <c r="S560" t="e">
        <f t="shared" ca="1" si="153"/>
        <v>#VALUE!</v>
      </c>
      <c r="T560" t="e">
        <f t="shared" ca="1" si="150"/>
        <v>#VALUE!</v>
      </c>
      <c r="U560">
        <f t="shared" si="154"/>
        <v>492</v>
      </c>
      <c r="V560">
        <v>41.416666666669897</v>
      </c>
      <c r="W560">
        <f t="shared" si="157"/>
        <v>41</v>
      </c>
      <c r="X560" t="str" cm="1">
        <f t="array" aca="1" ref="X560" ca="1">IFERROR(INDEX('PC&amp;PD'!$A$1:$AS$19,ROW('PC&amp;PD'!$A$19),MATCH(INDIRECT(T560),'PC&amp;PD'!$A$1:$AS$1,0)),"")</f>
        <v/>
      </c>
      <c r="Y560" t="str">
        <f>IF(OR($N560="",$N560=0),"",IF($N560=$E$7,'Extracted info for SC'!$J$6,IF($N560=#REF!,'Extracted info for SC'!$J$7,IF($N560=#REF!,'Extracted info for SC'!$J$8,IF($N560=#REF!,'Extracted info for SC'!$J$9,IF($N560=#REF!,'Extracted info for SC'!$J$10,IF($N560=#REF!,'Extracted info for SC'!$J$11,IF($N560=#REF!,'Extracted info for SC'!$J$12,IF($N560=#REF!,'Extracted info for SC'!$J$13,IF($N560=#REF!,'Extracted info for SC'!$J$14,IF($N560=#REF!,'Extracted info for SC'!$J$15,IF($N560=#REF!,'Extracted info for SC'!$J$16,IF($N560=#REF!,'Extracted info for SC'!$J$17,IF($N560=#REF!,'Extracted info for SC'!$J$18,""))))))))))))))</f>
        <v/>
      </c>
      <c r="AA560" t="str">
        <f t="shared" si="145"/>
        <v/>
      </c>
      <c r="AB560" t="str">
        <f t="shared" si="146"/>
        <v/>
      </c>
      <c r="AC560" t="e">
        <f t="shared" ca="1" si="147"/>
        <v>#VALUE!</v>
      </c>
      <c r="AD560" t="str" cm="1">
        <f t="array" aca="1" ref="AD560" ca="1">IFERROR(IF((LEFT(INDIRECT("$F"&amp;$S560),4))="GOTS",IF($G560="Organic","GOTS_Organic_raw",(IF($G560="Responsible","GOTS_Responsible",(IF($G560="No Attribute (Conventional)","GOTS_conventional",(IF($G560="Recycled Pre/Post-Consumer","GOTS_pre_post",(IF($G560="In-Conversion","GOTS_in_conversion",(IF($G560="Sustainably Sourced","Sustainably_sourced",(IF($G560="Recycled pre-consumer organic","GOTS_recycled_organic",""))))))))))))),IF($G560="Organic","Organic",(IF($G560="Responsible","Responsible",(IF($G560="No Attribute (Conventional)","No_Attribute_Conventional",(IF($G560="Recycled Pre/Post-Consumer","Recycled_Pre_Post_Consumer",(IF($G560="In-Conversion","In_Conversion",(IF($G560="Recycled Pre-Consumer","Recycled_Pre_Consumer",(IF($G560="Recycled Post-Consumer","Recycled_Post_Consumer",(IF($G560="Sustainably Sourced","Sustainably_sourced",(IF($G560="Recycled pre-consumer organic","GOTS_recycled_organic","")))))))))))))))))),"")</f>
        <v/>
      </c>
      <c r="AE560" t="e" cm="1">
        <f t="array" aca="1" ref="AE560" ca="1">IF($I560="",IF(INDIRECT("$F"&amp;$S560)="","",IF(LEFT(INDIRECT("$F"&amp;$S560),3)="GRS","GRS_RCS_RM",IF((LEFT(INDIRECT("$F"&amp;$S560),3))="RCS","GRS_RCS_RM",IF(INDIRECT("$F"&amp;$S560)="OCS (No Label)","OCS_Conversion_RM",IF(LEFT(INDIRECT("$F"&amp;$S560),3)="OCS","OCS_RM",IF(RIGHT(INDIRECT("$F"&amp;$S560),10)="conversion","GOTS_RM_conversion",IF((LEFT(INDIRECT("$F"&amp;$S560),4))="GOTS","GOTS_RM","Responsible_RM"))))))),"DELETERM")</f>
        <v>#VALUE!</v>
      </c>
      <c r="AF560" t="e" cm="1">
        <f t="array" aca="1" ref="AF560" ca="1">IF($S560="","",INDIRECT("$Z"&amp;$S560))</f>
        <v>#VALUE!</v>
      </c>
      <c r="AG560" t="str">
        <f t="shared" si="148"/>
        <v/>
      </c>
      <c r="AH560" t="str" cm="1">
        <f t="array" aca="1" ref="AH560" ca="1">IFERROR(INDIRECT("$ag"&amp;S560),"")</f>
        <v/>
      </c>
      <c r="AI560" t="e" cm="1">
        <f t="array" aca="1" ref="AI560" ca="1">INDIRECT("O"&amp;S560)</f>
        <v>#VALUE!</v>
      </c>
      <c r="AJ560" t="str">
        <f t="shared" si="149"/>
        <v/>
      </c>
    </row>
    <row r="561" spans="1:36" ht="16.5" customHeight="1">
      <c r="A561" s="130"/>
      <c r="B561" s="136"/>
      <c r="C561" s="137"/>
      <c r="D561" s="146"/>
      <c r="E561" s="146"/>
      <c r="F561" s="137"/>
      <c r="G561" s="147"/>
      <c r="H561" s="147"/>
      <c r="I561" s="147"/>
      <c r="J561" s="147"/>
      <c r="K561" s="38"/>
      <c r="L561" s="144"/>
      <c r="M561" s="144"/>
      <c r="N561" s="61"/>
      <c r="O561" s="314"/>
      <c r="Q561" t="str">
        <f t="shared" si="144"/>
        <v/>
      </c>
      <c r="S561" t="e">
        <f t="shared" ca="1" si="153"/>
        <v>#VALUE!</v>
      </c>
      <c r="T561" t="e">
        <f t="shared" ca="1" si="150"/>
        <v>#VALUE!</v>
      </c>
      <c r="U561">
        <f t="shared" si="154"/>
        <v>492</v>
      </c>
      <c r="V561">
        <v>41.500000000003197</v>
      </c>
      <c r="W561">
        <f t="shared" si="157"/>
        <v>41</v>
      </c>
      <c r="X561" t="str" cm="1">
        <f t="array" aca="1" ref="X561" ca="1">IFERROR(INDEX('PC&amp;PD'!$A$1:$AS$19,ROW('PC&amp;PD'!$A$19),MATCH(INDIRECT(T561),'PC&amp;PD'!$A$1:$AS$1,0)),"")</f>
        <v/>
      </c>
      <c r="Y561" t="str">
        <f>IF(OR($N561="",$N561=0),"",IF($N561=$E$7,'Extracted info for SC'!$J$6,IF($N561=#REF!,'Extracted info for SC'!$J$7,IF($N561=#REF!,'Extracted info for SC'!$J$8,IF($N561=#REF!,'Extracted info for SC'!$J$9,IF($N561=#REF!,'Extracted info for SC'!$J$10,IF($N561=#REF!,'Extracted info for SC'!$J$11,IF($N561=#REF!,'Extracted info for SC'!$J$12,IF($N561=#REF!,'Extracted info for SC'!$J$13,IF($N561=#REF!,'Extracted info for SC'!$J$14,IF($N561=#REF!,'Extracted info for SC'!$J$15,IF($N561=#REF!,'Extracted info for SC'!$J$16,IF($N561=#REF!,'Extracted info for SC'!$J$17,IF($N561=#REF!,'Extracted info for SC'!$J$18,""))))))))))))))</f>
        <v/>
      </c>
      <c r="AA561" t="str">
        <f t="shared" si="145"/>
        <v/>
      </c>
      <c r="AB561" t="str">
        <f t="shared" si="146"/>
        <v/>
      </c>
      <c r="AC561" t="e">
        <f t="shared" ca="1" si="147"/>
        <v>#VALUE!</v>
      </c>
      <c r="AD561" t="str" cm="1">
        <f t="array" aca="1" ref="AD561" ca="1">IFERROR(IF((LEFT(INDIRECT("$F"&amp;$S561),4))="GOTS",IF($G561="Organic","GOTS_Organic_raw",(IF($G561="Responsible","GOTS_Responsible",(IF($G561="No Attribute (Conventional)","GOTS_conventional",(IF($G561="Recycled Pre/Post-Consumer","GOTS_pre_post",(IF($G561="In-Conversion","GOTS_in_conversion",(IF($G561="Sustainably Sourced","Sustainably_sourced",(IF($G561="Recycled pre-consumer organic","GOTS_recycled_organic",""))))))))))))),IF($G561="Organic","Organic",(IF($G561="Responsible","Responsible",(IF($G561="No Attribute (Conventional)","No_Attribute_Conventional",(IF($G561="Recycled Pre/Post-Consumer","Recycled_Pre_Post_Consumer",(IF($G561="In-Conversion","In_Conversion",(IF($G561="Recycled Pre-Consumer","Recycled_Pre_Consumer",(IF($G561="Recycled Post-Consumer","Recycled_Post_Consumer",(IF($G561="Sustainably Sourced","Sustainably_sourced",(IF($G561="Recycled pre-consumer organic","GOTS_recycled_organic","")))))))))))))))))),"")</f>
        <v/>
      </c>
      <c r="AE561" t="e" cm="1">
        <f t="array" aca="1" ref="AE561" ca="1">IF($I561="",IF(INDIRECT("$F"&amp;$S561)="","",IF(LEFT(INDIRECT("$F"&amp;$S561),3)="GRS","GRS_RCS_RM",IF((LEFT(INDIRECT("$F"&amp;$S561),3))="RCS","GRS_RCS_RM",IF(INDIRECT("$F"&amp;$S561)="OCS (No Label)","OCS_Conversion_RM",IF(LEFT(INDIRECT("$F"&amp;$S561),3)="OCS","OCS_RM",IF(RIGHT(INDIRECT("$F"&amp;$S561),10)="conversion","GOTS_RM_conversion",IF((LEFT(INDIRECT("$F"&amp;$S561),4))="GOTS","GOTS_RM","Responsible_RM"))))))),"DELETERM")</f>
        <v>#VALUE!</v>
      </c>
      <c r="AF561" t="e" cm="1">
        <f t="array" aca="1" ref="AF561" ca="1">IF($S561="","",INDIRECT("$Z"&amp;$S561))</f>
        <v>#VALUE!</v>
      </c>
      <c r="AG561" t="str">
        <f t="shared" si="148"/>
        <v/>
      </c>
      <c r="AH561" t="str" cm="1">
        <f t="array" aca="1" ref="AH561" ca="1">IFERROR(INDIRECT("$ag"&amp;S561),"")</f>
        <v/>
      </c>
      <c r="AI561" t="e" cm="1">
        <f t="array" aca="1" ref="AI561" ca="1">INDIRECT("O"&amp;S561)</f>
        <v>#VALUE!</v>
      </c>
      <c r="AJ561" t="str">
        <f t="shared" si="149"/>
        <v/>
      </c>
    </row>
    <row r="562" spans="1:36" ht="16.5" customHeight="1">
      <c r="A562" s="130"/>
      <c r="B562" s="136"/>
      <c r="C562" s="137"/>
      <c r="D562" s="146"/>
      <c r="E562" s="146"/>
      <c r="F562" s="137"/>
      <c r="G562" s="147"/>
      <c r="H562" s="147"/>
      <c r="I562" s="147"/>
      <c r="J562" s="147"/>
      <c r="K562" s="38"/>
      <c r="L562" s="144"/>
      <c r="M562" s="144"/>
      <c r="N562" s="61"/>
      <c r="O562" s="314"/>
      <c r="Q562" t="str">
        <f t="shared" si="144"/>
        <v/>
      </c>
      <c r="S562" t="e">
        <f t="shared" ca="1" si="153"/>
        <v>#VALUE!</v>
      </c>
      <c r="T562" t="e">
        <f t="shared" ca="1" si="150"/>
        <v>#VALUE!</v>
      </c>
      <c r="U562">
        <f t="shared" si="154"/>
        <v>492</v>
      </c>
      <c r="V562">
        <v>41.583333333336498</v>
      </c>
      <c r="W562">
        <f t="shared" si="157"/>
        <v>41</v>
      </c>
      <c r="X562" t="str" cm="1">
        <f t="array" aca="1" ref="X562" ca="1">IFERROR(INDEX('PC&amp;PD'!$A$1:$AS$19,ROW('PC&amp;PD'!$A$19),MATCH(INDIRECT(T562),'PC&amp;PD'!$A$1:$AS$1,0)),"")</f>
        <v/>
      </c>
      <c r="Y562" t="str">
        <f>IF(OR($N562="",$N562=0),"",IF($N562=$E$7,'Extracted info for SC'!$J$6,IF($N562=#REF!,'Extracted info for SC'!$J$7,IF($N562=#REF!,'Extracted info for SC'!$J$8,IF($N562=#REF!,'Extracted info for SC'!$J$9,IF($N562=#REF!,'Extracted info for SC'!$J$10,IF($N562=#REF!,'Extracted info for SC'!$J$11,IF($N562=#REF!,'Extracted info for SC'!$J$12,IF($N562=#REF!,'Extracted info for SC'!$J$13,IF($N562=#REF!,'Extracted info for SC'!$J$14,IF($N562=#REF!,'Extracted info for SC'!$J$15,IF($N562=#REF!,'Extracted info for SC'!$J$16,IF($N562=#REF!,'Extracted info for SC'!$J$17,IF($N562=#REF!,'Extracted info for SC'!$J$18,""))))))))))))))</f>
        <v/>
      </c>
      <c r="AA562" t="str">
        <f t="shared" si="145"/>
        <v/>
      </c>
      <c r="AB562" t="str">
        <f t="shared" si="146"/>
        <v/>
      </c>
      <c r="AC562" t="e">
        <f t="shared" ca="1" si="147"/>
        <v>#VALUE!</v>
      </c>
      <c r="AD562" t="str" cm="1">
        <f t="array" aca="1" ref="AD562" ca="1">IFERROR(IF((LEFT(INDIRECT("$F"&amp;$S562),4))="GOTS",IF($G562="Organic","GOTS_Organic_raw",(IF($G562="Responsible","GOTS_Responsible",(IF($G562="No Attribute (Conventional)","GOTS_conventional",(IF($G562="Recycled Pre/Post-Consumer","GOTS_pre_post",(IF($G562="In-Conversion","GOTS_in_conversion",(IF($G562="Sustainably Sourced","Sustainably_sourced",(IF($G562="Recycled pre-consumer organic","GOTS_recycled_organic",""))))))))))))),IF($G562="Organic","Organic",(IF($G562="Responsible","Responsible",(IF($G562="No Attribute (Conventional)","No_Attribute_Conventional",(IF($G562="Recycled Pre/Post-Consumer","Recycled_Pre_Post_Consumer",(IF($G562="In-Conversion","In_Conversion",(IF($G562="Recycled Pre-Consumer","Recycled_Pre_Consumer",(IF($G562="Recycled Post-Consumer","Recycled_Post_Consumer",(IF($G562="Sustainably Sourced","Sustainably_sourced",(IF($G562="Recycled pre-consumer organic","GOTS_recycled_organic","")))))))))))))))))),"")</f>
        <v/>
      </c>
      <c r="AE562" t="e" cm="1">
        <f t="array" aca="1" ref="AE562" ca="1">IF($I562="",IF(INDIRECT("$F"&amp;$S562)="","",IF(LEFT(INDIRECT("$F"&amp;$S562),3)="GRS","GRS_RCS_RM",IF((LEFT(INDIRECT("$F"&amp;$S562),3))="RCS","GRS_RCS_RM",IF(INDIRECT("$F"&amp;$S562)="OCS (No Label)","OCS_Conversion_RM",IF(LEFT(INDIRECT("$F"&amp;$S562),3)="OCS","OCS_RM",IF(RIGHT(INDIRECT("$F"&amp;$S562),10)="conversion","GOTS_RM_conversion",IF((LEFT(INDIRECT("$F"&amp;$S562),4))="GOTS","GOTS_RM","Responsible_RM"))))))),"DELETERM")</f>
        <v>#VALUE!</v>
      </c>
      <c r="AF562" t="e" cm="1">
        <f t="array" aca="1" ref="AF562" ca="1">IF($S562="","",INDIRECT("$Z"&amp;$S562))</f>
        <v>#VALUE!</v>
      </c>
      <c r="AG562" t="str">
        <f t="shared" si="148"/>
        <v/>
      </c>
      <c r="AH562" t="str" cm="1">
        <f t="array" aca="1" ref="AH562" ca="1">IFERROR(INDIRECT("$ag"&amp;S562),"")</f>
        <v/>
      </c>
      <c r="AI562" t="e" cm="1">
        <f t="array" aca="1" ref="AI562" ca="1">INDIRECT("O"&amp;S562)</f>
        <v>#VALUE!</v>
      </c>
      <c r="AJ562" t="str">
        <f t="shared" si="149"/>
        <v/>
      </c>
    </row>
    <row r="563" spans="1:36" ht="16.5" customHeight="1">
      <c r="A563" s="130"/>
      <c r="B563" s="136"/>
      <c r="C563" s="137"/>
      <c r="D563" s="146"/>
      <c r="E563" s="146"/>
      <c r="F563" s="137"/>
      <c r="G563" s="147"/>
      <c r="H563" s="147"/>
      <c r="I563" s="147"/>
      <c r="J563" s="147"/>
      <c r="K563" s="38"/>
      <c r="L563" s="144"/>
      <c r="M563" s="144"/>
      <c r="N563" s="61"/>
      <c r="O563" s="314"/>
      <c r="Q563" t="str">
        <f t="shared" si="144"/>
        <v/>
      </c>
      <c r="S563" t="e">
        <f t="shared" ca="1" si="153"/>
        <v>#VALUE!</v>
      </c>
      <c r="T563" t="e">
        <f t="shared" ca="1" si="150"/>
        <v>#VALUE!</v>
      </c>
      <c r="U563">
        <f t="shared" si="154"/>
        <v>492</v>
      </c>
      <c r="V563">
        <v>41.666666666669897</v>
      </c>
      <c r="W563">
        <f t="shared" si="157"/>
        <v>41</v>
      </c>
      <c r="X563" t="str" cm="1">
        <f t="array" aca="1" ref="X563" ca="1">IFERROR(INDEX('PC&amp;PD'!$A$1:$AS$19,ROW('PC&amp;PD'!$A$19),MATCH(INDIRECT(T563),'PC&amp;PD'!$A$1:$AS$1,0)),"")</f>
        <v/>
      </c>
      <c r="Y563" t="str">
        <f>IF(OR($N563="",$N563=0),"",IF($N563=$E$7,'Extracted info for SC'!$J$6,IF($N563=#REF!,'Extracted info for SC'!$J$7,IF($N563=#REF!,'Extracted info for SC'!$J$8,IF($N563=#REF!,'Extracted info for SC'!$J$9,IF($N563=#REF!,'Extracted info for SC'!$J$10,IF($N563=#REF!,'Extracted info for SC'!$J$11,IF($N563=#REF!,'Extracted info for SC'!$J$12,IF($N563=#REF!,'Extracted info for SC'!$J$13,IF($N563=#REF!,'Extracted info for SC'!$J$14,IF($N563=#REF!,'Extracted info for SC'!$J$15,IF($N563=#REF!,'Extracted info for SC'!$J$16,IF($N563=#REF!,'Extracted info for SC'!$J$17,IF($N563=#REF!,'Extracted info for SC'!$J$18,""))))))))))))))</f>
        <v/>
      </c>
      <c r="AA563" t="str">
        <f t="shared" si="145"/>
        <v/>
      </c>
      <c r="AB563" t="str">
        <f t="shared" si="146"/>
        <v/>
      </c>
      <c r="AC563" t="e">
        <f t="shared" ca="1" si="147"/>
        <v>#VALUE!</v>
      </c>
      <c r="AD563" t="str" cm="1">
        <f t="array" aca="1" ref="AD563" ca="1">IFERROR(IF((LEFT(INDIRECT("$F"&amp;$S563),4))="GOTS",IF($G563="Organic","GOTS_Organic_raw",(IF($G563="Responsible","GOTS_Responsible",(IF($G563="No Attribute (Conventional)","GOTS_conventional",(IF($G563="Recycled Pre/Post-Consumer","GOTS_pre_post",(IF($G563="In-Conversion","GOTS_in_conversion",(IF($G563="Sustainably Sourced","Sustainably_sourced",(IF($G563="Recycled pre-consumer organic","GOTS_recycled_organic",""))))))))))))),IF($G563="Organic","Organic",(IF($G563="Responsible","Responsible",(IF($G563="No Attribute (Conventional)","No_Attribute_Conventional",(IF($G563="Recycled Pre/Post-Consumer","Recycled_Pre_Post_Consumer",(IF($G563="In-Conversion","In_Conversion",(IF($G563="Recycled Pre-Consumer","Recycled_Pre_Consumer",(IF($G563="Recycled Post-Consumer","Recycled_Post_Consumer",(IF($G563="Sustainably Sourced","Sustainably_sourced",(IF($G563="Recycled pre-consumer organic","GOTS_recycled_organic","")))))))))))))))))),"")</f>
        <v/>
      </c>
      <c r="AE563" t="e" cm="1">
        <f t="array" aca="1" ref="AE563" ca="1">IF($I563="",IF(INDIRECT("$F"&amp;$S563)="","",IF(LEFT(INDIRECT("$F"&amp;$S563),3)="GRS","GRS_RCS_RM",IF((LEFT(INDIRECT("$F"&amp;$S563),3))="RCS","GRS_RCS_RM",IF(INDIRECT("$F"&amp;$S563)="OCS (No Label)","OCS_Conversion_RM",IF(LEFT(INDIRECT("$F"&amp;$S563),3)="OCS","OCS_RM",IF(RIGHT(INDIRECT("$F"&amp;$S563),10)="conversion","GOTS_RM_conversion",IF((LEFT(INDIRECT("$F"&amp;$S563),4))="GOTS","GOTS_RM","Responsible_RM"))))))),"DELETERM")</f>
        <v>#VALUE!</v>
      </c>
      <c r="AF563" t="e" cm="1">
        <f t="array" aca="1" ref="AF563" ca="1">IF($S563="","",INDIRECT("$Z"&amp;$S563))</f>
        <v>#VALUE!</v>
      </c>
      <c r="AG563" t="str">
        <f t="shared" si="148"/>
        <v/>
      </c>
      <c r="AH563" t="str" cm="1">
        <f t="array" aca="1" ref="AH563" ca="1">IFERROR(INDIRECT("$ag"&amp;S563),"")</f>
        <v/>
      </c>
      <c r="AI563" t="e" cm="1">
        <f t="array" aca="1" ref="AI563" ca="1">INDIRECT("O"&amp;S563)</f>
        <v>#VALUE!</v>
      </c>
      <c r="AJ563" t="str">
        <f t="shared" si="149"/>
        <v/>
      </c>
    </row>
    <row r="564" spans="1:36" ht="16.5" customHeight="1">
      <c r="A564" s="130"/>
      <c r="B564" s="136"/>
      <c r="C564" s="137"/>
      <c r="D564" s="146"/>
      <c r="E564" s="146"/>
      <c r="F564" s="137"/>
      <c r="G564" s="147"/>
      <c r="H564" s="147"/>
      <c r="I564" s="147"/>
      <c r="J564" s="147"/>
      <c r="K564" s="38"/>
      <c r="L564" s="144"/>
      <c r="M564" s="144"/>
      <c r="N564" s="61"/>
      <c r="O564" s="314"/>
      <c r="Q564" t="str">
        <f t="shared" si="144"/>
        <v/>
      </c>
      <c r="S564" t="e">
        <f t="shared" ca="1" si="153"/>
        <v>#VALUE!</v>
      </c>
      <c r="T564" t="e">
        <f t="shared" ca="1" si="150"/>
        <v>#VALUE!</v>
      </c>
      <c r="U564">
        <f t="shared" si="154"/>
        <v>492</v>
      </c>
      <c r="V564">
        <v>41.750000000003197</v>
      </c>
      <c r="W564">
        <f t="shared" si="157"/>
        <v>41</v>
      </c>
      <c r="X564" t="str" cm="1">
        <f t="array" aca="1" ref="X564" ca="1">IFERROR(INDEX('PC&amp;PD'!$A$1:$AS$19,ROW('PC&amp;PD'!$A$19),MATCH(INDIRECT(T564),'PC&amp;PD'!$A$1:$AS$1,0)),"")</f>
        <v/>
      </c>
      <c r="Y564" t="str">
        <f>IF(OR($N564="",$N564=0),"",IF($N564=$E$7,'Extracted info for SC'!$J$6,IF($N564=#REF!,'Extracted info for SC'!$J$7,IF($N564=#REF!,'Extracted info for SC'!$J$8,IF($N564=#REF!,'Extracted info for SC'!$J$9,IF($N564=#REF!,'Extracted info for SC'!$J$10,IF($N564=#REF!,'Extracted info for SC'!$J$11,IF($N564=#REF!,'Extracted info for SC'!$J$12,IF($N564=#REF!,'Extracted info for SC'!$J$13,IF($N564=#REF!,'Extracted info for SC'!$J$14,IF($N564=#REF!,'Extracted info for SC'!$J$15,IF($N564=#REF!,'Extracted info for SC'!$J$16,IF($N564=#REF!,'Extracted info for SC'!$J$17,IF($N564=#REF!,'Extracted info for SC'!$J$18,""))))))))))))))</f>
        <v/>
      </c>
      <c r="AA564" t="str">
        <f t="shared" si="145"/>
        <v/>
      </c>
      <c r="AB564" t="str">
        <f t="shared" si="146"/>
        <v/>
      </c>
      <c r="AC564" t="e">
        <f t="shared" ca="1" si="147"/>
        <v>#VALUE!</v>
      </c>
      <c r="AD564" t="str" cm="1">
        <f t="array" aca="1" ref="AD564" ca="1">IFERROR(IF((LEFT(INDIRECT("$F"&amp;$S564),4))="GOTS",IF($G564="Organic","GOTS_Organic_raw",(IF($G564="Responsible","GOTS_Responsible",(IF($G564="No Attribute (Conventional)","GOTS_conventional",(IF($G564="Recycled Pre/Post-Consumer","GOTS_pre_post",(IF($G564="In-Conversion","GOTS_in_conversion",(IF($G564="Sustainably Sourced","Sustainably_sourced",(IF($G564="Recycled pre-consumer organic","GOTS_recycled_organic",""))))))))))))),IF($G564="Organic","Organic",(IF($G564="Responsible","Responsible",(IF($G564="No Attribute (Conventional)","No_Attribute_Conventional",(IF($G564="Recycled Pre/Post-Consumer","Recycled_Pre_Post_Consumer",(IF($G564="In-Conversion","In_Conversion",(IF($G564="Recycled Pre-Consumer","Recycled_Pre_Consumer",(IF($G564="Recycled Post-Consumer","Recycled_Post_Consumer",(IF($G564="Sustainably Sourced","Sustainably_sourced",(IF($G564="Recycled pre-consumer organic","GOTS_recycled_organic","")))))))))))))))))),"")</f>
        <v/>
      </c>
      <c r="AE564" t="e" cm="1">
        <f t="array" aca="1" ref="AE564" ca="1">IF($I564="",IF(INDIRECT("$F"&amp;$S564)="","",IF(LEFT(INDIRECT("$F"&amp;$S564),3)="GRS","GRS_RCS_RM",IF((LEFT(INDIRECT("$F"&amp;$S564),3))="RCS","GRS_RCS_RM",IF(INDIRECT("$F"&amp;$S564)="OCS (No Label)","OCS_Conversion_RM",IF(LEFT(INDIRECT("$F"&amp;$S564),3)="OCS","OCS_RM",IF(RIGHT(INDIRECT("$F"&amp;$S564),10)="conversion","GOTS_RM_conversion",IF((LEFT(INDIRECT("$F"&amp;$S564),4))="GOTS","GOTS_RM","Responsible_RM"))))))),"DELETERM")</f>
        <v>#VALUE!</v>
      </c>
      <c r="AF564" t="e" cm="1">
        <f t="array" aca="1" ref="AF564" ca="1">IF($S564="","",INDIRECT("$Z"&amp;$S564))</f>
        <v>#VALUE!</v>
      </c>
      <c r="AG564" t="str">
        <f t="shared" si="148"/>
        <v/>
      </c>
      <c r="AH564" t="str" cm="1">
        <f t="array" aca="1" ref="AH564" ca="1">IFERROR(INDIRECT("$ag"&amp;S564),"")</f>
        <v/>
      </c>
      <c r="AI564" t="e" cm="1">
        <f t="array" aca="1" ref="AI564" ca="1">INDIRECT("O"&amp;S564)</f>
        <v>#VALUE!</v>
      </c>
      <c r="AJ564" t="str">
        <f t="shared" si="149"/>
        <v/>
      </c>
    </row>
    <row r="565" spans="1:36" ht="16.5" customHeight="1">
      <c r="A565" s="130"/>
      <c r="B565" s="136"/>
      <c r="C565" s="137"/>
      <c r="D565" s="146"/>
      <c r="E565" s="146"/>
      <c r="F565" s="137"/>
      <c r="G565" s="147"/>
      <c r="H565" s="147"/>
      <c r="I565" s="147"/>
      <c r="J565" s="147"/>
      <c r="K565" s="38"/>
      <c r="L565" s="144"/>
      <c r="M565" s="144"/>
      <c r="N565" s="61"/>
      <c r="O565" s="314"/>
      <c r="Q565" t="str">
        <f t="shared" si="144"/>
        <v/>
      </c>
      <c r="S565" t="e">
        <f t="shared" ca="1" si="153"/>
        <v>#VALUE!</v>
      </c>
      <c r="T565" t="e">
        <f t="shared" ca="1" si="150"/>
        <v>#VALUE!</v>
      </c>
      <c r="U565">
        <f t="shared" si="154"/>
        <v>492</v>
      </c>
      <c r="V565">
        <v>41.833333333336597</v>
      </c>
      <c r="W565">
        <f t="shared" si="157"/>
        <v>41</v>
      </c>
      <c r="X565" t="str" cm="1">
        <f t="array" aca="1" ref="X565" ca="1">IFERROR(INDEX('PC&amp;PD'!$A$1:$AS$19,ROW('PC&amp;PD'!$A$19),MATCH(INDIRECT(T565),'PC&amp;PD'!$A$1:$AS$1,0)),"")</f>
        <v/>
      </c>
      <c r="Y565" t="str">
        <f>IF(OR($N565="",$N565=0),"",IF($N565=$E$7,'Extracted info for SC'!$J$6,IF($N565=#REF!,'Extracted info for SC'!$J$7,IF($N565=#REF!,'Extracted info for SC'!$J$8,IF($N565=#REF!,'Extracted info for SC'!$J$9,IF($N565=#REF!,'Extracted info for SC'!$J$10,IF($N565=#REF!,'Extracted info for SC'!$J$11,IF($N565=#REF!,'Extracted info for SC'!$J$12,IF($N565=#REF!,'Extracted info for SC'!$J$13,IF($N565=#REF!,'Extracted info for SC'!$J$14,IF($N565=#REF!,'Extracted info for SC'!$J$15,IF($N565=#REF!,'Extracted info for SC'!$J$16,IF($N565=#REF!,'Extracted info for SC'!$J$17,IF($N565=#REF!,'Extracted info for SC'!$J$18,""))))))))))))))</f>
        <v/>
      </c>
      <c r="AA565" t="str">
        <f t="shared" si="145"/>
        <v/>
      </c>
      <c r="AB565" t="str">
        <f t="shared" si="146"/>
        <v/>
      </c>
      <c r="AC565" t="e">
        <f t="shared" ca="1" si="147"/>
        <v>#VALUE!</v>
      </c>
      <c r="AD565" t="str" cm="1">
        <f t="array" aca="1" ref="AD565" ca="1">IFERROR(IF((LEFT(INDIRECT("$F"&amp;$S565),4))="GOTS",IF($G565="Organic","GOTS_Organic_raw",(IF($G565="Responsible","GOTS_Responsible",(IF($G565="No Attribute (Conventional)","GOTS_conventional",(IF($G565="Recycled Pre/Post-Consumer","GOTS_pre_post",(IF($G565="In-Conversion","GOTS_in_conversion",(IF($G565="Sustainably Sourced","Sustainably_sourced",(IF($G565="Recycled pre-consumer organic","GOTS_recycled_organic",""))))))))))))),IF($G565="Organic","Organic",(IF($G565="Responsible","Responsible",(IF($G565="No Attribute (Conventional)","No_Attribute_Conventional",(IF($G565="Recycled Pre/Post-Consumer","Recycled_Pre_Post_Consumer",(IF($G565="In-Conversion","In_Conversion",(IF($G565="Recycled Pre-Consumer","Recycled_Pre_Consumer",(IF($G565="Recycled Post-Consumer","Recycled_Post_Consumer",(IF($G565="Sustainably Sourced","Sustainably_sourced",(IF($G565="Recycled pre-consumer organic","GOTS_recycled_organic","")))))))))))))))))),"")</f>
        <v/>
      </c>
      <c r="AE565" t="e" cm="1">
        <f t="array" aca="1" ref="AE565" ca="1">IF($I565="",IF(INDIRECT("$F"&amp;$S565)="","",IF(LEFT(INDIRECT("$F"&amp;$S565),3)="GRS","GRS_RCS_RM",IF((LEFT(INDIRECT("$F"&amp;$S565),3))="RCS","GRS_RCS_RM",IF(INDIRECT("$F"&amp;$S565)="OCS (No Label)","OCS_Conversion_RM",IF(LEFT(INDIRECT("$F"&amp;$S565),3)="OCS","OCS_RM",IF(RIGHT(INDIRECT("$F"&amp;$S565),10)="conversion","GOTS_RM_conversion",IF((LEFT(INDIRECT("$F"&amp;$S565),4))="GOTS","GOTS_RM","Responsible_RM"))))))),"DELETERM")</f>
        <v>#VALUE!</v>
      </c>
      <c r="AF565" t="e" cm="1">
        <f t="array" aca="1" ref="AF565" ca="1">IF($S565="","",INDIRECT("$Z"&amp;$S565))</f>
        <v>#VALUE!</v>
      </c>
      <c r="AG565" t="str">
        <f t="shared" si="148"/>
        <v/>
      </c>
      <c r="AH565" t="str" cm="1">
        <f t="array" aca="1" ref="AH565" ca="1">IFERROR(INDIRECT("$ag"&amp;S565),"")</f>
        <v/>
      </c>
      <c r="AI565" t="e" cm="1">
        <f t="array" aca="1" ref="AI565" ca="1">INDIRECT("O"&amp;S565)</f>
        <v>#VALUE!</v>
      </c>
      <c r="AJ565" t="str">
        <f t="shared" si="149"/>
        <v/>
      </c>
    </row>
    <row r="566" spans="1:36" ht="16.5" customHeight="1" thickBot="1">
      <c r="A566" s="131"/>
      <c r="B566" s="138"/>
      <c r="C566" s="139"/>
      <c r="D566" s="148"/>
      <c r="E566" s="148"/>
      <c r="F566" s="139"/>
      <c r="G566" s="149"/>
      <c r="H566" s="149"/>
      <c r="I566" s="149"/>
      <c r="J566" s="149"/>
      <c r="K566" s="39"/>
      <c r="L566" s="145"/>
      <c r="M566" s="145"/>
      <c r="N566" s="62"/>
      <c r="O566" s="315"/>
      <c r="Q566" t="str">
        <f t="shared" si="144"/>
        <v/>
      </c>
      <c r="S566" t="e">
        <f t="shared" ca="1" si="153"/>
        <v>#VALUE!</v>
      </c>
      <c r="T566" t="e">
        <f t="shared" ca="1" si="150"/>
        <v>#VALUE!</v>
      </c>
      <c r="U566">
        <f t="shared" si="154"/>
        <v>492</v>
      </c>
      <c r="V566">
        <v>41.916666666669897</v>
      </c>
      <c r="W566">
        <f t="shared" si="157"/>
        <v>41</v>
      </c>
      <c r="X566" t="str" cm="1">
        <f t="array" aca="1" ref="X566" ca="1">IFERROR(INDEX('PC&amp;PD'!$A$1:$AS$19,ROW('PC&amp;PD'!$A$19),MATCH(INDIRECT(T566),'PC&amp;PD'!$A$1:$AS$1,0)),"")</f>
        <v/>
      </c>
      <c r="Y566" t="str">
        <f>IF(OR($N566="",$N566=0),"",IF($N566=$E$7,'Extracted info for SC'!$J$6,IF($N566=#REF!,'Extracted info for SC'!$J$7,IF($N566=#REF!,'Extracted info for SC'!$J$8,IF($N566=#REF!,'Extracted info for SC'!$J$9,IF($N566=#REF!,'Extracted info for SC'!$J$10,IF($N566=#REF!,'Extracted info for SC'!$J$11,IF($N566=#REF!,'Extracted info for SC'!$J$12,IF($N566=#REF!,'Extracted info for SC'!$J$13,IF($N566=#REF!,'Extracted info for SC'!$J$14,IF($N566=#REF!,'Extracted info for SC'!$J$15,IF($N566=#REF!,'Extracted info for SC'!$J$16,IF($N566=#REF!,'Extracted info for SC'!$J$17,IF($N566=#REF!,'Extracted info for SC'!$J$18,""))))))))))))))</f>
        <v/>
      </c>
      <c r="AA566" t="str">
        <f t="shared" si="145"/>
        <v/>
      </c>
      <c r="AB566" t="str">
        <f t="shared" si="146"/>
        <v/>
      </c>
      <c r="AC566" t="e">
        <f t="shared" ca="1" si="147"/>
        <v>#VALUE!</v>
      </c>
      <c r="AD566" t="str" cm="1">
        <f t="array" aca="1" ref="AD566" ca="1">IFERROR(IF((LEFT(INDIRECT("$F"&amp;$S566),4))="GOTS",IF($G566="Organic","GOTS_Organic_raw",(IF($G566="Responsible","GOTS_Responsible",(IF($G566="No Attribute (Conventional)","GOTS_conventional",(IF($G566="Recycled Pre/Post-Consumer","GOTS_pre_post",(IF($G566="In-Conversion","GOTS_in_conversion",(IF($G566="Sustainably Sourced","Sustainably_sourced",(IF($G566="Recycled pre-consumer organic","GOTS_recycled_organic",""))))))))))))),IF($G566="Organic","Organic",(IF($G566="Responsible","Responsible",(IF($G566="No Attribute (Conventional)","No_Attribute_Conventional",(IF($G566="Recycled Pre/Post-Consumer","Recycled_Pre_Post_Consumer",(IF($G566="In-Conversion","In_Conversion",(IF($G566="Recycled Pre-Consumer","Recycled_Pre_Consumer",(IF($G566="Recycled Post-Consumer","Recycled_Post_Consumer",(IF($G566="Sustainably Sourced","Sustainably_sourced",(IF($G566="Recycled pre-consumer organic","GOTS_recycled_organic","")))))))))))))))))),"")</f>
        <v/>
      </c>
      <c r="AE566" t="e" cm="1">
        <f t="array" aca="1" ref="AE566" ca="1">IF($I566="",IF(INDIRECT("$F"&amp;$S566)="","",IF(LEFT(INDIRECT("$F"&amp;$S566),3)="GRS","GRS_RCS_RM",IF((LEFT(INDIRECT("$F"&amp;$S566),3))="RCS","GRS_RCS_RM",IF(INDIRECT("$F"&amp;$S566)="OCS (No Label)","OCS_Conversion_RM",IF(LEFT(INDIRECT("$F"&amp;$S566),3)="OCS","OCS_RM",IF(RIGHT(INDIRECT("$F"&amp;$S566),10)="conversion","GOTS_RM_conversion",IF((LEFT(INDIRECT("$F"&amp;$S566),4))="GOTS","GOTS_RM","Responsible_RM"))))))),"DELETERM")</f>
        <v>#VALUE!</v>
      </c>
      <c r="AF566" t="e" cm="1">
        <f t="array" aca="1" ref="AF566" ca="1">IF($S566="","",INDIRECT("$Z"&amp;$S566))</f>
        <v>#VALUE!</v>
      </c>
      <c r="AG566" t="str">
        <f t="shared" si="148"/>
        <v/>
      </c>
      <c r="AH566" t="str" cm="1">
        <f t="array" aca="1" ref="AH566" ca="1">IFERROR(INDIRECT("$ag"&amp;S566),"")</f>
        <v/>
      </c>
      <c r="AI566" t="e" cm="1">
        <f t="array" aca="1" ref="AI566" ca="1">INDIRECT("O"&amp;S566)</f>
        <v>#VALUE!</v>
      </c>
      <c r="AJ566" t="str">
        <f t="shared" si="149"/>
        <v/>
      </c>
    </row>
    <row r="567" spans="1:36" ht="16.5" customHeight="1">
      <c r="A567" s="128" t="str">
        <f>IF(B567="","",COUNTA($B$63:$B567))</f>
        <v/>
      </c>
      <c r="B567" s="132"/>
      <c r="C567" s="133"/>
      <c r="D567" s="140"/>
      <c r="E567" s="140"/>
      <c r="F567" s="133"/>
      <c r="G567" s="141"/>
      <c r="H567" s="141"/>
      <c r="I567" s="141"/>
      <c r="J567" s="141"/>
      <c r="K567" s="37"/>
      <c r="L567" s="142" t="str">
        <f>IF(R567="","",LEFT(R567,LEN(R567)-2))</f>
        <v/>
      </c>
      <c r="M567" s="142"/>
      <c r="N567" s="60"/>
      <c r="O567" s="313"/>
      <c r="Q567" t="str">
        <f t="shared" si="144"/>
        <v/>
      </c>
      <c r="R567" t="str">
        <f t="shared" ref="R567" si="162">CONCATENATE($Q567,Q568,Q569,Q570,Q571,Q572,$Q573,$Q574,$Q575,$Q576,$Q577,$Q578)</f>
        <v/>
      </c>
      <c r="S567" t="e">
        <f t="shared" ca="1" si="153"/>
        <v>#VALUE!</v>
      </c>
      <c r="T567" t="e">
        <f t="shared" ca="1" si="150"/>
        <v>#VALUE!</v>
      </c>
      <c r="U567">
        <f t="shared" si="154"/>
        <v>504</v>
      </c>
      <c r="V567">
        <v>42.000000000003197</v>
      </c>
      <c r="W567">
        <f t="shared" si="157"/>
        <v>42</v>
      </c>
      <c r="X567" t="str" cm="1">
        <f t="array" aca="1" ref="X567" ca="1">IFERROR(INDEX('PC&amp;PD'!$A$1:$AS$19,ROW('PC&amp;PD'!$A$19),MATCH(INDIRECT(T567),'PC&amp;PD'!$A$1:$AS$1,0)),"")</f>
        <v/>
      </c>
      <c r="Y567" t="str">
        <f>IF(OR($N567="",$N567=0),"",IF($N567=$E$7,'Extracted info for SC'!$J$6,IF($N567=#REF!,'Extracted info for SC'!$J$7,IF($N567=#REF!,'Extracted info for SC'!$J$8,IF($N567=#REF!,'Extracted info for SC'!$J$9,IF($N567=#REF!,'Extracted info for SC'!$J$10,IF($N567=#REF!,'Extracted info for SC'!$J$11,IF($N567=#REF!,'Extracted info for SC'!$J$12,IF($N567=#REF!,'Extracted info for SC'!$J$13,IF($N567=#REF!,'Extracted info for SC'!$J$14,IF($N567=#REF!,'Extracted info for SC'!$J$15,IF($N567=#REF!,'Extracted info for SC'!$J$16,IF($N567=#REF!,'Extracted info for SC'!$J$17,IF($N567=#REF!,'Extracted info for SC'!$J$18,""))))))))))))))</f>
        <v/>
      </c>
      <c r="Z567" t="str">
        <f t="shared" ref="Z567" si="163">IFERROR(IF($F567="OCS 100","OCS (OCS 100)",IF($F567="OCS Blended","OCS (OCS Blended)",IF($F567="OCS (No Label)","OCS (No Label)",IF($F567="RCS 100","RCS (RCS 100)",IF($F567="RCS Blended","RCS (RCS Blended)",IF($F567="GRS","GRS (GRS)",IF($F567="GRS (No Label)", "GRS (No Label)",IF($F567="RDS","RDS (RDS)",IF($F567="RWS","RWS (RWS)",IF($F567="RAS","RAS (RAS)",IF($F567="RMS","RMS (RMS)",IF($F567="GOTS Organic","GOTS (Organic)",IF($F567="GOTS Made with organic","GOTS (Made with Organic)",IF($F567="GOTS Organic - in conversion","GOTS (Organic - In Conversion)",IF($F567="GOTS Made with organic - in conversion","GOTS (Made with Organic - In Conversion)",""))))))))))))))),"")</f>
        <v/>
      </c>
      <c r="AA567" t="str">
        <f t="shared" si="145"/>
        <v/>
      </c>
      <c r="AB567" t="str">
        <f t="shared" si="146"/>
        <v/>
      </c>
      <c r="AC567" t="e">
        <f t="shared" ca="1" si="147"/>
        <v>#VALUE!</v>
      </c>
      <c r="AD567" t="str" cm="1">
        <f t="array" aca="1" ref="AD567" ca="1">IFERROR(IF((LEFT(INDIRECT("$F"&amp;$S567),4))="GOTS",IF($G567="Organic","GOTS_Organic_raw",(IF($G567="Responsible","GOTS_Responsible",(IF($G567="No Attribute (Conventional)","GOTS_conventional",(IF($G567="Recycled Pre/Post-Consumer","GOTS_pre_post",(IF($G567="In-Conversion","GOTS_in_conversion",(IF($G567="Sustainably Sourced","Sustainably_sourced",(IF($G567="Recycled pre-consumer organic","GOTS_recycled_organic",""))))))))))))),IF($G567="Organic","Organic",(IF($G567="Responsible","Responsible",(IF($G567="No Attribute (Conventional)","No_Attribute_Conventional",(IF($G567="Recycled Pre/Post-Consumer","Recycled_Pre_Post_Consumer",(IF($G567="In-Conversion","In_Conversion",(IF($G567="Recycled Pre-Consumer","Recycled_Pre_Consumer",(IF($G567="Recycled Post-Consumer","Recycled_Post_Consumer",(IF($G567="Sustainably Sourced","Sustainably_sourced",(IF($G567="Recycled pre-consumer organic","GOTS_recycled_organic","")))))))))))))))))),"")</f>
        <v/>
      </c>
      <c r="AE567" t="e" cm="1">
        <f t="array" aca="1" ref="AE567" ca="1">IF($I567="",IF(INDIRECT("$F"&amp;$S567)="","",IF(LEFT(INDIRECT("$F"&amp;$S567),3)="GRS","GRS_RCS_RM",IF((LEFT(INDIRECT("$F"&amp;$S567),3))="RCS","GRS_RCS_RM",IF(INDIRECT("$F"&amp;$S567)="OCS (No Label)","OCS_Conversion_RM",IF(LEFT(INDIRECT("$F"&amp;$S567),3)="OCS","OCS_RM",IF(RIGHT(INDIRECT("$F"&amp;$S567),10)="conversion","GOTS_RM_conversion",IF((LEFT(INDIRECT("$F"&amp;$S567),4))="GOTS","GOTS_RM","Responsible_RM"))))))),"DELETERM")</f>
        <v>#VALUE!</v>
      </c>
      <c r="AF567" t="e" cm="1">
        <f t="array" aca="1" ref="AF567" ca="1">IF($S567="","",INDIRECT("$Z"&amp;$S567))</f>
        <v>#VALUE!</v>
      </c>
      <c r="AG567" t="str">
        <f t="shared" si="148"/>
        <v/>
      </c>
      <c r="AH567" t="str" cm="1">
        <f t="array" aca="1" ref="AH567" ca="1">IFERROR(INDIRECT("$ag"&amp;S567),"")</f>
        <v/>
      </c>
      <c r="AI567" t="e" cm="1">
        <f t="array" aca="1" ref="AI567" ca="1">INDIRECT("O"&amp;S567)</f>
        <v>#VALUE!</v>
      </c>
      <c r="AJ567" t="str">
        <f t="shared" si="149"/>
        <v/>
      </c>
    </row>
    <row r="568" spans="1:36" ht="16.5" customHeight="1">
      <c r="A568" s="129"/>
      <c r="B568" s="134"/>
      <c r="C568" s="135"/>
      <c r="D568" s="146"/>
      <c r="E568" s="146"/>
      <c r="F568" s="135"/>
      <c r="G568" s="147"/>
      <c r="H568" s="147"/>
      <c r="I568" s="147"/>
      <c r="J568" s="147"/>
      <c r="K568" s="38"/>
      <c r="L568" s="143"/>
      <c r="M568" s="143"/>
      <c r="N568" s="61"/>
      <c r="O568" s="314"/>
      <c r="Q568" t="str">
        <f t="shared" si="144"/>
        <v/>
      </c>
      <c r="S568" t="e">
        <f t="shared" ca="1" si="153"/>
        <v>#VALUE!</v>
      </c>
      <c r="T568" t="e">
        <f t="shared" ca="1" si="150"/>
        <v>#VALUE!</v>
      </c>
      <c r="U568">
        <f t="shared" si="154"/>
        <v>504</v>
      </c>
      <c r="V568">
        <v>42.083333333336597</v>
      </c>
      <c r="W568">
        <f t="shared" si="157"/>
        <v>42</v>
      </c>
      <c r="X568" t="str" cm="1">
        <f t="array" aca="1" ref="X568" ca="1">IFERROR(INDEX('PC&amp;PD'!$A$1:$AS$19,ROW('PC&amp;PD'!$A$19),MATCH(INDIRECT(T568),'PC&amp;PD'!$A$1:$AS$1,0)),"")</f>
        <v/>
      </c>
      <c r="Y568" t="str">
        <f>IF(OR($N568="",$N568=0),"",IF($N568=$E$7,'Extracted info for SC'!$J$6,IF($N568=#REF!,'Extracted info for SC'!$J$7,IF($N568=#REF!,'Extracted info for SC'!$J$8,IF($N568=#REF!,'Extracted info for SC'!$J$9,IF($N568=#REF!,'Extracted info for SC'!$J$10,IF($N568=#REF!,'Extracted info for SC'!$J$11,IF($N568=#REF!,'Extracted info for SC'!$J$12,IF($N568=#REF!,'Extracted info for SC'!$J$13,IF($N568=#REF!,'Extracted info for SC'!$J$14,IF($N568=#REF!,'Extracted info for SC'!$J$15,IF($N568=#REF!,'Extracted info for SC'!$J$16,IF($N568=#REF!,'Extracted info for SC'!$J$17,IF($N568=#REF!,'Extracted info for SC'!$J$18,""))))))))))))))</f>
        <v/>
      </c>
      <c r="AA568" t="str">
        <f t="shared" si="145"/>
        <v/>
      </c>
      <c r="AB568" t="str">
        <f t="shared" si="146"/>
        <v/>
      </c>
      <c r="AC568" t="e">
        <f t="shared" ca="1" si="147"/>
        <v>#VALUE!</v>
      </c>
      <c r="AD568" t="str" cm="1">
        <f t="array" aca="1" ref="AD568" ca="1">IFERROR(IF((LEFT(INDIRECT("$F"&amp;$S568),4))="GOTS",IF($G568="Organic","GOTS_Organic_raw",(IF($G568="Responsible","GOTS_Responsible",(IF($G568="No Attribute (Conventional)","GOTS_conventional",(IF($G568="Recycled Pre/Post-Consumer","GOTS_pre_post",(IF($G568="In-Conversion","GOTS_in_conversion",(IF($G568="Sustainably Sourced","Sustainably_sourced",(IF($G568="Recycled pre-consumer organic","GOTS_recycled_organic",""))))))))))))),IF($G568="Organic","Organic",(IF($G568="Responsible","Responsible",(IF($G568="No Attribute (Conventional)","No_Attribute_Conventional",(IF($G568="Recycled Pre/Post-Consumer","Recycled_Pre_Post_Consumer",(IF($G568="In-Conversion","In_Conversion",(IF($G568="Recycled Pre-Consumer","Recycled_Pre_Consumer",(IF($G568="Recycled Post-Consumer","Recycled_Post_Consumer",(IF($G568="Sustainably Sourced","Sustainably_sourced",(IF($G568="Recycled pre-consumer organic","GOTS_recycled_organic","")))))))))))))))))),"")</f>
        <v/>
      </c>
      <c r="AE568" t="e" cm="1">
        <f t="array" aca="1" ref="AE568" ca="1">IF($I568="",IF(INDIRECT("$F"&amp;$S568)="","",IF(LEFT(INDIRECT("$F"&amp;$S568),3)="GRS","GRS_RCS_RM",IF((LEFT(INDIRECT("$F"&amp;$S568),3))="RCS","GRS_RCS_RM",IF(INDIRECT("$F"&amp;$S568)="OCS (No Label)","OCS_Conversion_RM",IF(LEFT(INDIRECT("$F"&amp;$S568),3)="OCS","OCS_RM",IF(RIGHT(INDIRECT("$F"&amp;$S568),10)="conversion","GOTS_RM_conversion",IF((LEFT(INDIRECT("$F"&amp;$S568),4))="GOTS","GOTS_RM","Responsible_RM"))))))),"DELETERM")</f>
        <v>#VALUE!</v>
      </c>
      <c r="AF568" t="e" cm="1">
        <f t="array" aca="1" ref="AF568" ca="1">IF($S568="","",INDIRECT("$Z"&amp;$S568))</f>
        <v>#VALUE!</v>
      </c>
      <c r="AG568" t="str">
        <f t="shared" si="148"/>
        <v/>
      </c>
      <c r="AH568" t="str" cm="1">
        <f t="array" aca="1" ref="AH568" ca="1">IFERROR(INDIRECT("$ag"&amp;S568),"")</f>
        <v/>
      </c>
      <c r="AI568" t="e" cm="1">
        <f t="array" aca="1" ref="AI568" ca="1">INDIRECT("O"&amp;S568)</f>
        <v>#VALUE!</v>
      </c>
      <c r="AJ568" t="str">
        <f t="shared" si="149"/>
        <v/>
      </c>
    </row>
    <row r="569" spans="1:36" ht="16.5" customHeight="1">
      <c r="A569" s="129"/>
      <c r="B569" s="134"/>
      <c r="C569" s="135"/>
      <c r="D569" s="146"/>
      <c r="E569" s="146"/>
      <c r="F569" s="135"/>
      <c r="G569" s="147"/>
      <c r="H569" s="147"/>
      <c r="I569" s="147"/>
      <c r="J569" s="147"/>
      <c r="K569" s="38"/>
      <c r="L569" s="143"/>
      <c r="M569" s="143"/>
      <c r="N569" s="61"/>
      <c r="O569" s="314"/>
      <c r="Q569" t="str">
        <f t="shared" si="144"/>
        <v/>
      </c>
      <c r="S569" t="e">
        <f t="shared" ca="1" si="153"/>
        <v>#VALUE!</v>
      </c>
      <c r="T569" t="e">
        <f t="shared" ca="1" si="150"/>
        <v>#VALUE!</v>
      </c>
      <c r="U569">
        <f t="shared" si="154"/>
        <v>504</v>
      </c>
      <c r="V569">
        <v>42.166666666669897</v>
      </c>
      <c r="W569">
        <f t="shared" si="157"/>
        <v>42</v>
      </c>
      <c r="X569" t="str" cm="1">
        <f t="array" aca="1" ref="X569" ca="1">IFERROR(INDEX('PC&amp;PD'!$A$1:$AS$19,ROW('PC&amp;PD'!$A$19),MATCH(INDIRECT(T569),'PC&amp;PD'!$A$1:$AS$1,0)),"")</f>
        <v/>
      </c>
      <c r="Y569" t="str">
        <f>IF(OR($N569="",$N569=0),"",IF($N569=$E$7,'Extracted info for SC'!$J$6,IF($N569=#REF!,'Extracted info for SC'!$J$7,IF($N569=#REF!,'Extracted info for SC'!$J$8,IF($N569=#REF!,'Extracted info for SC'!$J$9,IF($N569=#REF!,'Extracted info for SC'!$J$10,IF($N569=#REF!,'Extracted info for SC'!$J$11,IF($N569=#REF!,'Extracted info for SC'!$J$12,IF($N569=#REF!,'Extracted info for SC'!$J$13,IF($N569=#REF!,'Extracted info for SC'!$J$14,IF($N569=#REF!,'Extracted info for SC'!$J$15,IF($N569=#REF!,'Extracted info for SC'!$J$16,IF($N569=#REF!,'Extracted info for SC'!$J$17,IF($N569=#REF!,'Extracted info for SC'!$J$18,""))))))))))))))</f>
        <v/>
      </c>
      <c r="AA569" t="str">
        <f t="shared" si="145"/>
        <v/>
      </c>
      <c r="AB569" t="str">
        <f t="shared" si="146"/>
        <v/>
      </c>
      <c r="AC569" t="e">
        <f t="shared" ca="1" si="147"/>
        <v>#VALUE!</v>
      </c>
      <c r="AD569" t="str" cm="1">
        <f t="array" aca="1" ref="AD569" ca="1">IFERROR(IF((LEFT(INDIRECT("$F"&amp;$S569),4))="GOTS",IF($G569="Organic","GOTS_Organic_raw",(IF($G569="Responsible","GOTS_Responsible",(IF($G569="No Attribute (Conventional)","GOTS_conventional",(IF($G569="Recycled Pre/Post-Consumer","GOTS_pre_post",(IF($G569="In-Conversion","GOTS_in_conversion",(IF($G569="Sustainably Sourced","Sustainably_sourced",(IF($G569="Recycled pre-consumer organic","GOTS_recycled_organic",""))))))))))))),IF($G569="Organic","Organic",(IF($G569="Responsible","Responsible",(IF($G569="No Attribute (Conventional)","No_Attribute_Conventional",(IF($G569="Recycled Pre/Post-Consumer","Recycled_Pre_Post_Consumer",(IF($G569="In-Conversion","In_Conversion",(IF($G569="Recycled Pre-Consumer","Recycled_Pre_Consumer",(IF($G569="Recycled Post-Consumer","Recycled_Post_Consumer",(IF($G569="Sustainably Sourced","Sustainably_sourced",(IF($G569="Recycled pre-consumer organic","GOTS_recycled_organic","")))))))))))))))))),"")</f>
        <v/>
      </c>
      <c r="AE569" t="e" cm="1">
        <f t="array" aca="1" ref="AE569" ca="1">IF($I569="",IF(INDIRECT("$F"&amp;$S569)="","",IF(LEFT(INDIRECT("$F"&amp;$S569),3)="GRS","GRS_RCS_RM",IF((LEFT(INDIRECT("$F"&amp;$S569),3))="RCS","GRS_RCS_RM",IF(INDIRECT("$F"&amp;$S569)="OCS (No Label)","OCS_Conversion_RM",IF(LEFT(INDIRECT("$F"&amp;$S569),3)="OCS","OCS_RM",IF(RIGHT(INDIRECT("$F"&amp;$S569),10)="conversion","GOTS_RM_conversion",IF((LEFT(INDIRECT("$F"&amp;$S569),4))="GOTS","GOTS_RM","Responsible_RM"))))))),"DELETERM")</f>
        <v>#VALUE!</v>
      </c>
      <c r="AF569" t="e" cm="1">
        <f t="array" aca="1" ref="AF569" ca="1">IF($S569="","",INDIRECT("$Z"&amp;$S569))</f>
        <v>#VALUE!</v>
      </c>
      <c r="AG569" t="str">
        <f t="shared" si="148"/>
        <v/>
      </c>
      <c r="AH569" t="str" cm="1">
        <f t="array" aca="1" ref="AH569" ca="1">IFERROR(INDIRECT("$ag"&amp;S569),"")</f>
        <v/>
      </c>
      <c r="AI569" t="e" cm="1">
        <f t="array" aca="1" ref="AI569" ca="1">INDIRECT("O"&amp;S569)</f>
        <v>#VALUE!</v>
      </c>
      <c r="AJ569" t="str">
        <f t="shared" si="149"/>
        <v/>
      </c>
    </row>
    <row r="570" spans="1:36" ht="16.5" customHeight="1">
      <c r="A570" s="129"/>
      <c r="B570" s="134"/>
      <c r="C570" s="135"/>
      <c r="D570" s="146"/>
      <c r="E570" s="146"/>
      <c r="F570" s="135"/>
      <c r="G570" s="147"/>
      <c r="H570" s="147"/>
      <c r="I570" s="147"/>
      <c r="J570" s="147"/>
      <c r="K570" s="38"/>
      <c r="L570" s="143"/>
      <c r="M570" s="143"/>
      <c r="N570" s="61"/>
      <c r="O570" s="314"/>
      <c r="Q570" t="str">
        <f t="shared" si="144"/>
        <v/>
      </c>
      <c r="S570" t="e">
        <f t="shared" ca="1" si="153"/>
        <v>#VALUE!</v>
      </c>
      <c r="T570" t="e">
        <f t="shared" ca="1" si="150"/>
        <v>#VALUE!</v>
      </c>
      <c r="U570">
        <f t="shared" si="154"/>
        <v>504</v>
      </c>
      <c r="V570">
        <v>42.250000000003297</v>
      </c>
      <c r="W570">
        <f t="shared" si="157"/>
        <v>42</v>
      </c>
      <c r="X570" t="str" cm="1">
        <f t="array" aca="1" ref="X570" ca="1">IFERROR(INDEX('PC&amp;PD'!$A$1:$AS$19,ROW('PC&amp;PD'!$A$19),MATCH(INDIRECT(T570),'PC&amp;PD'!$A$1:$AS$1,0)),"")</f>
        <v/>
      </c>
      <c r="Y570" t="str">
        <f>IF(OR($N570="",$N570=0),"",IF($N570=$E$7,'Extracted info for SC'!$J$6,IF($N570=#REF!,'Extracted info for SC'!$J$7,IF($N570=#REF!,'Extracted info for SC'!$J$8,IF($N570=#REF!,'Extracted info for SC'!$J$9,IF($N570=#REF!,'Extracted info for SC'!$J$10,IF($N570=#REF!,'Extracted info for SC'!$J$11,IF($N570=#REF!,'Extracted info for SC'!$J$12,IF($N570=#REF!,'Extracted info for SC'!$J$13,IF($N570=#REF!,'Extracted info for SC'!$J$14,IF($N570=#REF!,'Extracted info for SC'!$J$15,IF($N570=#REF!,'Extracted info for SC'!$J$16,IF($N570=#REF!,'Extracted info for SC'!$J$17,IF($N570=#REF!,'Extracted info for SC'!$J$18,""))))))))))))))</f>
        <v/>
      </c>
      <c r="AA570" t="str">
        <f t="shared" si="145"/>
        <v/>
      </c>
      <c r="AB570" t="str">
        <f t="shared" si="146"/>
        <v/>
      </c>
      <c r="AC570" t="e">
        <f t="shared" ca="1" si="147"/>
        <v>#VALUE!</v>
      </c>
      <c r="AD570" t="str" cm="1">
        <f t="array" aca="1" ref="AD570" ca="1">IFERROR(IF((LEFT(INDIRECT("$F"&amp;$S570),4))="GOTS",IF($G570="Organic","GOTS_Organic_raw",(IF($G570="Responsible","GOTS_Responsible",(IF($G570="No Attribute (Conventional)","GOTS_conventional",(IF($G570="Recycled Pre/Post-Consumer","GOTS_pre_post",(IF($G570="In-Conversion","GOTS_in_conversion",(IF($G570="Sustainably Sourced","Sustainably_sourced",(IF($G570="Recycled pre-consumer organic","GOTS_recycled_organic",""))))))))))))),IF($G570="Organic","Organic",(IF($G570="Responsible","Responsible",(IF($G570="No Attribute (Conventional)","No_Attribute_Conventional",(IF($G570="Recycled Pre/Post-Consumer","Recycled_Pre_Post_Consumer",(IF($G570="In-Conversion","In_Conversion",(IF($G570="Recycled Pre-Consumer","Recycled_Pre_Consumer",(IF($G570="Recycled Post-Consumer","Recycled_Post_Consumer",(IF($G570="Sustainably Sourced","Sustainably_sourced",(IF($G570="Recycled pre-consumer organic","GOTS_recycled_organic","")))))))))))))))))),"")</f>
        <v/>
      </c>
      <c r="AE570" t="e" cm="1">
        <f t="array" aca="1" ref="AE570" ca="1">IF($I570="",IF(INDIRECT("$F"&amp;$S570)="","",IF(LEFT(INDIRECT("$F"&amp;$S570),3)="GRS","GRS_RCS_RM",IF((LEFT(INDIRECT("$F"&amp;$S570),3))="RCS","GRS_RCS_RM",IF(INDIRECT("$F"&amp;$S570)="OCS (No Label)","OCS_Conversion_RM",IF(LEFT(INDIRECT("$F"&amp;$S570),3)="OCS","OCS_RM",IF(RIGHT(INDIRECT("$F"&amp;$S570),10)="conversion","GOTS_RM_conversion",IF((LEFT(INDIRECT("$F"&amp;$S570),4))="GOTS","GOTS_RM","Responsible_RM"))))))),"DELETERM")</f>
        <v>#VALUE!</v>
      </c>
      <c r="AF570" t="e" cm="1">
        <f t="array" aca="1" ref="AF570" ca="1">IF($S570="","",INDIRECT("$Z"&amp;$S570))</f>
        <v>#VALUE!</v>
      </c>
      <c r="AG570" t="str">
        <f t="shared" si="148"/>
        <v/>
      </c>
      <c r="AH570" t="str" cm="1">
        <f t="array" aca="1" ref="AH570" ca="1">IFERROR(INDIRECT("$ag"&amp;S570),"")</f>
        <v/>
      </c>
      <c r="AI570" t="e" cm="1">
        <f t="array" aca="1" ref="AI570" ca="1">INDIRECT("O"&amp;S570)</f>
        <v>#VALUE!</v>
      </c>
      <c r="AJ570" t="str">
        <f t="shared" si="149"/>
        <v/>
      </c>
    </row>
    <row r="571" spans="1:36" ht="16.5" customHeight="1">
      <c r="A571" s="129"/>
      <c r="B571" s="134"/>
      <c r="C571" s="135"/>
      <c r="D571" s="146"/>
      <c r="E571" s="146"/>
      <c r="F571" s="135"/>
      <c r="G571" s="147"/>
      <c r="H571" s="147"/>
      <c r="I571" s="147"/>
      <c r="J571" s="147"/>
      <c r="K571" s="38"/>
      <c r="L571" s="143"/>
      <c r="M571" s="143"/>
      <c r="N571" s="61"/>
      <c r="O571" s="314"/>
      <c r="Q571" t="str">
        <f t="shared" si="144"/>
        <v/>
      </c>
      <c r="S571" t="e">
        <f t="shared" ca="1" si="153"/>
        <v>#VALUE!</v>
      </c>
      <c r="T571" t="e">
        <f t="shared" ca="1" si="150"/>
        <v>#VALUE!</v>
      </c>
      <c r="U571">
        <f t="shared" si="154"/>
        <v>504</v>
      </c>
      <c r="V571">
        <v>42.333333333336597</v>
      </c>
      <c r="W571">
        <f t="shared" si="157"/>
        <v>42</v>
      </c>
      <c r="X571" t="str" cm="1">
        <f t="array" aca="1" ref="X571" ca="1">IFERROR(INDEX('PC&amp;PD'!$A$1:$AS$19,ROW('PC&amp;PD'!$A$19),MATCH(INDIRECT(T571),'PC&amp;PD'!$A$1:$AS$1,0)),"")</f>
        <v/>
      </c>
      <c r="Y571" t="str">
        <f>IF(OR($N571="",$N571=0),"",IF($N571=$E$7,'Extracted info for SC'!$J$6,IF($N571=#REF!,'Extracted info for SC'!$J$7,IF($N571=#REF!,'Extracted info for SC'!$J$8,IF($N571=#REF!,'Extracted info for SC'!$J$9,IF($N571=#REF!,'Extracted info for SC'!$J$10,IF($N571=#REF!,'Extracted info for SC'!$J$11,IF($N571=#REF!,'Extracted info for SC'!$J$12,IF($N571=#REF!,'Extracted info for SC'!$J$13,IF($N571=#REF!,'Extracted info for SC'!$J$14,IF($N571=#REF!,'Extracted info for SC'!$J$15,IF($N571=#REF!,'Extracted info for SC'!$J$16,IF($N571=#REF!,'Extracted info for SC'!$J$17,IF($N571=#REF!,'Extracted info for SC'!$J$18,""))))))))))))))</f>
        <v/>
      </c>
      <c r="AA571" t="str">
        <f t="shared" si="145"/>
        <v/>
      </c>
      <c r="AB571" t="str">
        <f t="shared" si="146"/>
        <v/>
      </c>
      <c r="AC571" t="e">
        <f t="shared" ca="1" si="147"/>
        <v>#VALUE!</v>
      </c>
      <c r="AD571" t="str" cm="1">
        <f t="array" aca="1" ref="AD571" ca="1">IFERROR(IF((LEFT(INDIRECT("$F"&amp;$S571),4))="GOTS",IF($G571="Organic","GOTS_Organic_raw",(IF($G571="Responsible","GOTS_Responsible",(IF($G571="No Attribute (Conventional)","GOTS_conventional",(IF($G571="Recycled Pre/Post-Consumer","GOTS_pre_post",(IF($G571="In-Conversion","GOTS_in_conversion",(IF($G571="Sustainably Sourced","Sustainably_sourced",(IF($G571="Recycled pre-consumer organic","GOTS_recycled_organic",""))))))))))))),IF($G571="Organic","Organic",(IF($G571="Responsible","Responsible",(IF($G571="No Attribute (Conventional)","No_Attribute_Conventional",(IF($G571="Recycled Pre/Post-Consumer","Recycled_Pre_Post_Consumer",(IF($G571="In-Conversion","In_Conversion",(IF($G571="Recycled Pre-Consumer","Recycled_Pre_Consumer",(IF($G571="Recycled Post-Consumer","Recycled_Post_Consumer",(IF($G571="Sustainably Sourced","Sustainably_sourced",(IF($G571="Recycled pre-consumer organic","GOTS_recycled_organic","")))))))))))))))))),"")</f>
        <v/>
      </c>
      <c r="AE571" t="e" cm="1">
        <f t="array" aca="1" ref="AE571" ca="1">IF($I571="",IF(INDIRECT("$F"&amp;$S571)="","",IF(LEFT(INDIRECT("$F"&amp;$S571),3)="GRS","GRS_RCS_RM",IF((LEFT(INDIRECT("$F"&amp;$S571),3))="RCS","GRS_RCS_RM",IF(INDIRECT("$F"&amp;$S571)="OCS (No Label)","OCS_Conversion_RM",IF(LEFT(INDIRECT("$F"&amp;$S571),3)="OCS","OCS_RM",IF(RIGHT(INDIRECT("$F"&amp;$S571),10)="conversion","GOTS_RM_conversion",IF((LEFT(INDIRECT("$F"&amp;$S571),4))="GOTS","GOTS_RM","Responsible_RM"))))))),"DELETERM")</f>
        <v>#VALUE!</v>
      </c>
      <c r="AF571" t="e" cm="1">
        <f t="array" aca="1" ref="AF571" ca="1">IF($S571="","",INDIRECT("$Z"&amp;$S571))</f>
        <v>#VALUE!</v>
      </c>
      <c r="AG571" t="str">
        <f t="shared" si="148"/>
        <v/>
      </c>
      <c r="AH571" t="str" cm="1">
        <f t="array" aca="1" ref="AH571" ca="1">IFERROR(INDIRECT("$ag"&amp;S571),"")</f>
        <v/>
      </c>
      <c r="AI571" t="e" cm="1">
        <f t="array" aca="1" ref="AI571" ca="1">INDIRECT("O"&amp;S571)</f>
        <v>#VALUE!</v>
      </c>
      <c r="AJ571" t="str">
        <f t="shared" si="149"/>
        <v/>
      </c>
    </row>
    <row r="572" spans="1:36" ht="16.5" customHeight="1">
      <c r="A572" s="129"/>
      <c r="B572" s="134"/>
      <c r="C572" s="135"/>
      <c r="D572" s="146"/>
      <c r="E572" s="146"/>
      <c r="F572" s="135"/>
      <c r="G572" s="147"/>
      <c r="H572" s="147"/>
      <c r="I572" s="147"/>
      <c r="J572" s="147"/>
      <c r="K572" s="38"/>
      <c r="L572" s="143"/>
      <c r="M572" s="143"/>
      <c r="N572" s="61"/>
      <c r="O572" s="314"/>
      <c r="Q572" t="str">
        <f t="shared" si="144"/>
        <v/>
      </c>
      <c r="S572" t="e">
        <f t="shared" ca="1" si="153"/>
        <v>#VALUE!</v>
      </c>
      <c r="T572" t="e">
        <f t="shared" ca="1" si="150"/>
        <v>#VALUE!</v>
      </c>
      <c r="U572">
        <f t="shared" si="154"/>
        <v>504</v>
      </c>
      <c r="V572">
        <v>42.416666666669897</v>
      </c>
      <c r="W572">
        <f t="shared" si="157"/>
        <v>42</v>
      </c>
      <c r="X572" t="str" cm="1">
        <f t="array" aca="1" ref="X572" ca="1">IFERROR(INDEX('PC&amp;PD'!$A$1:$AS$19,ROW('PC&amp;PD'!$A$19),MATCH(INDIRECT(T572),'PC&amp;PD'!$A$1:$AS$1,0)),"")</f>
        <v/>
      </c>
      <c r="Y572" t="str">
        <f>IF(OR($N572="",$N572=0),"",IF($N572=$E$7,'Extracted info for SC'!$J$6,IF($N572=#REF!,'Extracted info for SC'!$J$7,IF($N572=#REF!,'Extracted info for SC'!$J$8,IF($N572=#REF!,'Extracted info for SC'!$J$9,IF($N572=#REF!,'Extracted info for SC'!$J$10,IF($N572=#REF!,'Extracted info for SC'!$J$11,IF($N572=#REF!,'Extracted info for SC'!$J$12,IF($N572=#REF!,'Extracted info for SC'!$J$13,IF($N572=#REF!,'Extracted info for SC'!$J$14,IF($N572=#REF!,'Extracted info for SC'!$J$15,IF($N572=#REF!,'Extracted info for SC'!$J$16,IF($N572=#REF!,'Extracted info for SC'!$J$17,IF($N572=#REF!,'Extracted info for SC'!$J$18,""))))))))))))))</f>
        <v/>
      </c>
      <c r="AA572" t="str">
        <f t="shared" si="145"/>
        <v/>
      </c>
      <c r="AB572" t="str">
        <f t="shared" si="146"/>
        <v/>
      </c>
      <c r="AC572" t="e">
        <f t="shared" ca="1" si="147"/>
        <v>#VALUE!</v>
      </c>
      <c r="AD572" t="str" cm="1">
        <f t="array" aca="1" ref="AD572" ca="1">IFERROR(IF((LEFT(INDIRECT("$F"&amp;$S572),4))="GOTS",IF($G572="Organic","GOTS_Organic_raw",(IF($G572="Responsible","GOTS_Responsible",(IF($G572="No Attribute (Conventional)","GOTS_conventional",(IF($G572="Recycled Pre/Post-Consumer","GOTS_pre_post",(IF($G572="In-Conversion","GOTS_in_conversion",(IF($G572="Sustainably Sourced","Sustainably_sourced",(IF($G572="Recycled pre-consumer organic","GOTS_recycled_organic",""))))))))))))),IF($G572="Organic","Organic",(IF($G572="Responsible","Responsible",(IF($G572="No Attribute (Conventional)","No_Attribute_Conventional",(IF($G572="Recycled Pre/Post-Consumer","Recycled_Pre_Post_Consumer",(IF($G572="In-Conversion","In_Conversion",(IF($G572="Recycled Pre-Consumer","Recycled_Pre_Consumer",(IF($G572="Recycled Post-Consumer","Recycled_Post_Consumer",(IF($G572="Sustainably Sourced","Sustainably_sourced",(IF($G572="Recycled pre-consumer organic","GOTS_recycled_organic","")))))))))))))))))),"")</f>
        <v/>
      </c>
      <c r="AE572" t="e" cm="1">
        <f t="array" aca="1" ref="AE572" ca="1">IF($I572="",IF(INDIRECT("$F"&amp;$S572)="","",IF(LEFT(INDIRECT("$F"&amp;$S572),3)="GRS","GRS_RCS_RM",IF((LEFT(INDIRECT("$F"&amp;$S572),3))="RCS","GRS_RCS_RM",IF(INDIRECT("$F"&amp;$S572)="OCS (No Label)","OCS_Conversion_RM",IF(LEFT(INDIRECT("$F"&amp;$S572),3)="OCS","OCS_RM",IF(RIGHT(INDIRECT("$F"&amp;$S572),10)="conversion","GOTS_RM_conversion",IF((LEFT(INDIRECT("$F"&amp;$S572),4))="GOTS","GOTS_RM","Responsible_RM"))))))),"DELETERM")</f>
        <v>#VALUE!</v>
      </c>
      <c r="AF572" t="e" cm="1">
        <f t="array" aca="1" ref="AF572" ca="1">IF($S572="","",INDIRECT("$Z"&amp;$S572))</f>
        <v>#VALUE!</v>
      </c>
      <c r="AG572" t="str">
        <f t="shared" si="148"/>
        <v/>
      </c>
      <c r="AH572" t="str" cm="1">
        <f t="array" aca="1" ref="AH572" ca="1">IFERROR(INDIRECT("$ag"&amp;S572),"")</f>
        <v/>
      </c>
      <c r="AI572" t="e" cm="1">
        <f t="array" aca="1" ref="AI572" ca="1">INDIRECT("O"&amp;S572)</f>
        <v>#VALUE!</v>
      </c>
      <c r="AJ572" t="str">
        <f t="shared" si="149"/>
        <v/>
      </c>
    </row>
    <row r="573" spans="1:36" ht="16.5" customHeight="1">
      <c r="A573" s="130"/>
      <c r="B573" s="136"/>
      <c r="C573" s="137"/>
      <c r="D573" s="146"/>
      <c r="E573" s="146"/>
      <c r="F573" s="137"/>
      <c r="G573" s="147"/>
      <c r="H573" s="147"/>
      <c r="I573" s="147"/>
      <c r="J573" s="147"/>
      <c r="K573" s="38"/>
      <c r="L573" s="144"/>
      <c r="M573" s="144"/>
      <c r="N573" s="61"/>
      <c r="O573" s="314"/>
      <c r="Q573" t="str">
        <f t="shared" si="144"/>
        <v/>
      </c>
      <c r="S573" t="e">
        <f t="shared" ca="1" si="153"/>
        <v>#VALUE!</v>
      </c>
      <c r="T573" t="e">
        <f t="shared" ca="1" si="150"/>
        <v>#VALUE!</v>
      </c>
      <c r="U573">
        <f t="shared" si="154"/>
        <v>504</v>
      </c>
      <c r="V573">
        <v>42.500000000003297</v>
      </c>
      <c r="W573">
        <f t="shared" si="157"/>
        <v>42</v>
      </c>
      <c r="X573" t="str" cm="1">
        <f t="array" aca="1" ref="X573" ca="1">IFERROR(INDEX('PC&amp;PD'!$A$1:$AS$19,ROW('PC&amp;PD'!$A$19),MATCH(INDIRECT(T573),'PC&amp;PD'!$A$1:$AS$1,0)),"")</f>
        <v/>
      </c>
      <c r="Y573" t="str">
        <f>IF(OR($N573="",$N573=0),"",IF($N573=$E$7,'Extracted info for SC'!$J$6,IF($N573=#REF!,'Extracted info for SC'!$J$7,IF($N573=#REF!,'Extracted info for SC'!$J$8,IF($N573=#REF!,'Extracted info for SC'!$J$9,IF($N573=#REF!,'Extracted info for SC'!$J$10,IF($N573=#REF!,'Extracted info for SC'!$J$11,IF($N573=#REF!,'Extracted info for SC'!$J$12,IF($N573=#REF!,'Extracted info for SC'!$J$13,IF($N573=#REF!,'Extracted info for SC'!$J$14,IF($N573=#REF!,'Extracted info for SC'!$J$15,IF($N573=#REF!,'Extracted info for SC'!$J$16,IF($N573=#REF!,'Extracted info for SC'!$J$17,IF($N573=#REF!,'Extracted info for SC'!$J$18,""))))))))))))))</f>
        <v/>
      </c>
      <c r="AA573" t="str">
        <f t="shared" si="145"/>
        <v/>
      </c>
      <c r="AB573" t="str">
        <f t="shared" si="146"/>
        <v/>
      </c>
      <c r="AC573" t="e">
        <f t="shared" ca="1" si="147"/>
        <v>#VALUE!</v>
      </c>
      <c r="AD573" t="str" cm="1">
        <f t="array" aca="1" ref="AD573" ca="1">IFERROR(IF((LEFT(INDIRECT("$F"&amp;$S573),4))="GOTS",IF($G573="Organic","GOTS_Organic_raw",(IF($G573="Responsible","GOTS_Responsible",(IF($G573="No Attribute (Conventional)","GOTS_conventional",(IF($G573="Recycled Pre/Post-Consumer","GOTS_pre_post",(IF($G573="In-Conversion","GOTS_in_conversion",(IF($G573="Sustainably Sourced","Sustainably_sourced",(IF($G573="Recycled pre-consumer organic","GOTS_recycled_organic",""))))))))))))),IF($G573="Organic","Organic",(IF($G573="Responsible","Responsible",(IF($G573="No Attribute (Conventional)","No_Attribute_Conventional",(IF($G573="Recycled Pre/Post-Consumer","Recycled_Pre_Post_Consumer",(IF($G573="In-Conversion","In_Conversion",(IF($G573="Recycled Pre-Consumer","Recycled_Pre_Consumer",(IF($G573="Recycled Post-Consumer","Recycled_Post_Consumer",(IF($G573="Sustainably Sourced","Sustainably_sourced",(IF($G573="Recycled pre-consumer organic","GOTS_recycled_organic","")))))))))))))))))),"")</f>
        <v/>
      </c>
      <c r="AE573" t="e" cm="1">
        <f t="array" aca="1" ref="AE573" ca="1">IF($I573="",IF(INDIRECT("$F"&amp;$S573)="","",IF(LEFT(INDIRECT("$F"&amp;$S573),3)="GRS","GRS_RCS_RM",IF((LEFT(INDIRECT("$F"&amp;$S573),3))="RCS","GRS_RCS_RM",IF(INDIRECT("$F"&amp;$S573)="OCS (No Label)","OCS_Conversion_RM",IF(LEFT(INDIRECT("$F"&amp;$S573),3)="OCS","OCS_RM",IF(RIGHT(INDIRECT("$F"&amp;$S573),10)="conversion","GOTS_RM_conversion",IF((LEFT(INDIRECT("$F"&amp;$S573),4))="GOTS","GOTS_RM","Responsible_RM"))))))),"DELETERM")</f>
        <v>#VALUE!</v>
      </c>
      <c r="AF573" t="e" cm="1">
        <f t="array" aca="1" ref="AF573" ca="1">IF($S573="","",INDIRECT("$Z"&amp;$S573))</f>
        <v>#VALUE!</v>
      </c>
      <c r="AG573" t="str">
        <f t="shared" si="148"/>
        <v/>
      </c>
      <c r="AH573" t="str" cm="1">
        <f t="array" aca="1" ref="AH573" ca="1">IFERROR(INDIRECT("$ag"&amp;S573),"")</f>
        <v/>
      </c>
      <c r="AI573" t="e" cm="1">
        <f t="array" aca="1" ref="AI573" ca="1">INDIRECT("O"&amp;S573)</f>
        <v>#VALUE!</v>
      </c>
      <c r="AJ573" t="str">
        <f t="shared" si="149"/>
        <v/>
      </c>
    </row>
    <row r="574" spans="1:36" ht="16.5" customHeight="1">
      <c r="A574" s="130"/>
      <c r="B574" s="136"/>
      <c r="C574" s="137"/>
      <c r="D574" s="146"/>
      <c r="E574" s="146"/>
      <c r="F574" s="137"/>
      <c r="G574" s="147"/>
      <c r="H574" s="147"/>
      <c r="I574" s="147"/>
      <c r="J574" s="147"/>
      <c r="K574" s="38"/>
      <c r="L574" s="144"/>
      <c r="M574" s="144"/>
      <c r="N574" s="61"/>
      <c r="O574" s="314"/>
      <c r="Q574" t="str">
        <f t="shared" si="144"/>
        <v/>
      </c>
      <c r="S574" t="e">
        <f t="shared" ca="1" si="153"/>
        <v>#VALUE!</v>
      </c>
      <c r="T574" t="e">
        <f t="shared" ca="1" si="150"/>
        <v>#VALUE!</v>
      </c>
      <c r="U574">
        <f t="shared" si="154"/>
        <v>504</v>
      </c>
      <c r="V574">
        <v>42.583333333336597</v>
      </c>
      <c r="W574">
        <f t="shared" si="157"/>
        <v>42</v>
      </c>
      <c r="X574" t="str" cm="1">
        <f t="array" aca="1" ref="X574" ca="1">IFERROR(INDEX('PC&amp;PD'!$A$1:$AS$19,ROW('PC&amp;PD'!$A$19),MATCH(INDIRECT(T574),'PC&amp;PD'!$A$1:$AS$1,0)),"")</f>
        <v/>
      </c>
      <c r="Y574" t="str">
        <f>IF(OR($N574="",$N574=0),"",IF($N574=$E$7,'Extracted info for SC'!$J$6,IF($N574=#REF!,'Extracted info for SC'!$J$7,IF($N574=#REF!,'Extracted info for SC'!$J$8,IF($N574=#REF!,'Extracted info for SC'!$J$9,IF($N574=#REF!,'Extracted info for SC'!$J$10,IF($N574=#REF!,'Extracted info for SC'!$J$11,IF($N574=#REF!,'Extracted info for SC'!$J$12,IF($N574=#REF!,'Extracted info for SC'!$J$13,IF($N574=#REF!,'Extracted info for SC'!$J$14,IF($N574=#REF!,'Extracted info for SC'!$J$15,IF($N574=#REF!,'Extracted info for SC'!$J$16,IF($N574=#REF!,'Extracted info for SC'!$J$17,IF($N574=#REF!,'Extracted info for SC'!$J$18,""))))))))))))))</f>
        <v/>
      </c>
      <c r="AA574" t="str">
        <f t="shared" si="145"/>
        <v/>
      </c>
      <c r="AB574" t="str">
        <f t="shared" si="146"/>
        <v/>
      </c>
      <c r="AC574" t="e">
        <f t="shared" ca="1" si="147"/>
        <v>#VALUE!</v>
      </c>
      <c r="AD574" t="str" cm="1">
        <f t="array" aca="1" ref="AD574" ca="1">IFERROR(IF((LEFT(INDIRECT("$F"&amp;$S574),4))="GOTS",IF($G574="Organic","GOTS_Organic_raw",(IF($G574="Responsible","GOTS_Responsible",(IF($G574="No Attribute (Conventional)","GOTS_conventional",(IF($G574="Recycled Pre/Post-Consumer","GOTS_pre_post",(IF($G574="In-Conversion","GOTS_in_conversion",(IF($G574="Sustainably Sourced","Sustainably_sourced",(IF($G574="Recycled pre-consumer organic","GOTS_recycled_organic",""))))))))))))),IF($G574="Organic","Organic",(IF($G574="Responsible","Responsible",(IF($G574="No Attribute (Conventional)","No_Attribute_Conventional",(IF($G574="Recycled Pre/Post-Consumer","Recycled_Pre_Post_Consumer",(IF($G574="In-Conversion","In_Conversion",(IF($G574="Recycled Pre-Consumer","Recycled_Pre_Consumer",(IF($G574="Recycled Post-Consumer","Recycled_Post_Consumer",(IF($G574="Sustainably Sourced","Sustainably_sourced",(IF($G574="Recycled pre-consumer organic","GOTS_recycled_organic","")))))))))))))))))),"")</f>
        <v/>
      </c>
      <c r="AE574" t="e" cm="1">
        <f t="array" aca="1" ref="AE574" ca="1">IF($I574="",IF(INDIRECT("$F"&amp;$S574)="","",IF(LEFT(INDIRECT("$F"&amp;$S574),3)="GRS","GRS_RCS_RM",IF((LEFT(INDIRECT("$F"&amp;$S574),3))="RCS","GRS_RCS_RM",IF(INDIRECT("$F"&amp;$S574)="OCS (No Label)","OCS_Conversion_RM",IF(LEFT(INDIRECT("$F"&amp;$S574),3)="OCS","OCS_RM",IF(RIGHT(INDIRECT("$F"&amp;$S574),10)="conversion","GOTS_RM_conversion",IF((LEFT(INDIRECT("$F"&amp;$S574),4))="GOTS","GOTS_RM","Responsible_RM"))))))),"DELETERM")</f>
        <v>#VALUE!</v>
      </c>
      <c r="AF574" t="e" cm="1">
        <f t="array" aca="1" ref="AF574" ca="1">IF($S574="","",INDIRECT("$Z"&amp;$S574))</f>
        <v>#VALUE!</v>
      </c>
      <c r="AG574" t="str">
        <f t="shared" si="148"/>
        <v/>
      </c>
      <c r="AH574" t="str" cm="1">
        <f t="array" aca="1" ref="AH574" ca="1">IFERROR(INDIRECT("$ag"&amp;S574),"")</f>
        <v/>
      </c>
      <c r="AI574" t="e" cm="1">
        <f t="array" aca="1" ref="AI574" ca="1">INDIRECT("O"&amp;S574)</f>
        <v>#VALUE!</v>
      </c>
      <c r="AJ574" t="str">
        <f t="shared" si="149"/>
        <v/>
      </c>
    </row>
    <row r="575" spans="1:36" ht="16.5" customHeight="1">
      <c r="A575" s="130"/>
      <c r="B575" s="136"/>
      <c r="C575" s="137"/>
      <c r="D575" s="146"/>
      <c r="E575" s="146"/>
      <c r="F575" s="137"/>
      <c r="G575" s="147"/>
      <c r="H575" s="147"/>
      <c r="I575" s="147"/>
      <c r="J575" s="147"/>
      <c r="K575" s="38"/>
      <c r="L575" s="144"/>
      <c r="M575" s="144"/>
      <c r="N575" s="61"/>
      <c r="O575" s="314"/>
      <c r="Q575" t="str">
        <f t="shared" si="144"/>
        <v/>
      </c>
      <c r="S575" t="e">
        <f t="shared" ca="1" si="153"/>
        <v>#VALUE!</v>
      </c>
      <c r="T575" t="e">
        <f t="shared" ca="1" si="150"/>
        <v>#VALUE!</v>
      </c>
      <c r="U575">
        <f t="shared" si="154"/>
        <v>504</v>
      </c>
      <c r="V575">
        <v>42.666666666669997</v>
      </c>
      <c r="W575">
        <f t="shared" si="157"/>
        <v>42</v>
      </c>
      <c r="X575" t="str" cm="1">
        <f t="array" aca="1" ref="X575" ca="1">IFERROR(INDEX('PC&amp;PD'!$A$1:$AS$19,ROW('PC&amp;PD'!$A$19),MATCH(INDIRECT(T575),'PC&amp;PD'!$A$1:$AS$1,0)),"")</f>
        <v/>
      </c>
      <c r="Y575" t="str">
        <f>IF(OR($N575="",$N575=0),"",IF($N575=$E$7,'Extracted info for SC'!$J$6,IF($N575=#REF!,'Extracted info for SC'!$J$7,IF($N575=#REF!,'Extracted info for SC'!$J$8,IF($N575=#REF!,'Extracted info for SC'!$J$9,IF($N575=#REF!,'Extracted info for SC'!$J$10,IF($N575=#REF!,'Extracted info for SC'!$J$11,IF($N575=#REF!,'Extracted info for SC'!$J$12,IF($N575=#REF!,'Extracted info for SC'!$J$13,IF($N575=#REF!,'Extracted info for SC'!$J$14,IF($N575=#REF!,'Extracted info for SC'!$J$15,IF($N575=#REF!,'Extracted info for SC'!$J$16,IF($N575=#REF!,'Extracted info for SC'!$J$17,IF($N575=#REF!,'Extracted info for SC'!$J$18,""))))))))))))))</f>
        <v/>
      </c>
      <c r="AA575" t="str">
        <f t="shared" si="145"/>
        <v/>
      </c>
      <c r="AB575" t="str">
        <f t="shared" si="146"/>
        <v/>
      </c>
      <c r="AC575" t="e">
        <f t="shared" ca="1" si="147"/>
        <v>#VALUE!</v>
      </c>
      <c r="AD575" t="str" cm="1">
        <f t="array" aca="1" ref="AD575" ca="1">IFERROR(IF((LEFT(INDIRECT("$F"&amp;$S575),4))="GOTS",IF($G575="Organic","GOTS_Organic_raw",(IF($G575="Responsible","GOTS_Responsible",(IF($G575="No Attribute (Conventional)","GOTS_conventional",(IF($G575="Recycled Pre/Post-Consumer","GOTS_pre_post",(IF($G575="In-Conversion","GOTS_in_conversion",(IF($G575="Sustainably Sourced","Sustainably_sourced",(IF($G575="Recycled pre-consumer organic","GOTS_recycled_organic",""))))))))))))),IF($G575="Organic","Organic",(IF($G575="Responsible","Responsible",(IF($G575="No Attribute (Conventional)","No_Attribute_Conventional",(IF($G575="Recycled Pre/Post-Consumer","Recycled_Pre_Post_Consumer",(IF($G575="In-Conversion","In_Conversion",(IF($G575="Recycled Pre-Consumer","Recycled_Pre_Consumer",(IF($G575="Recycled Post-Consumer","Recycled_Post_Consumer",(IF($G575="Sustainably Sourced","Sustainably_sourced",(IF($G575="Recycled pre-consumer organic","GOTS_recycled_organic","")))))))))))))))))),"")</f>
        <v/>
      </c>
      <c r="AE575" t="e" cm="1">
        <f t="array" aca="1" ref="AE575" ca="1">IF($I575="",IF(INDIRECT("$F"&amp;$S575)="","",IF(LEFT(INDIRECT("$F"&amp;$S575),3)="GRS","GRS_RCS_RM",IF((LEFT(INDIRECT("$F"&amp;$S575),3))="RCS","GRS_RCS_RM",IF(INDIRECT("$F"&amp;$S575)="OCS (No Label)","OCS_Conversion_RM",IF(LEFT(INDIRECT("$F"&amp;$S575),3)="OCS","OCS_RM",IF(RIGHT(INDIRECT("$F"&amp;$S575),10)="conversion","GOTS_RM_conversion",IF((LEFT(INDIRECT("$F"&amp;$S575),4))="GOTS","GOTS_RM","Responsible_RM"))))))),"DELETERM")</f>
        <v>#VALUE!</v>
      </c>
      <c r="AF575" t="e" cm="1">
        <f t="array" aca="1" ref="AF575" ca="1">IF($S575="","",INDIRECT("$Z"&amp;$S575))</f>
        <v>#VALUE!</v>
      </c>
      <c r="AG575" t="str">
        <f t="shared" si="148"/>
        <v/>
      </c>
      <c r="AH575" t="str" cm="1">
        <f t="array" aca="1" ref="AH575" ca="1">IFERROR(INDIRECT("$ag"&amp;S575),"")</f>
        <v/>
      </c>
      <c r="AI575" t="e" cm="1">
        <f t="array" aca="1" ref="AI575" ca="1">INDIRECT("O"&amp;S575)</f>
        <v>#VALUE!</v>
      </c>
      <c r="AJ575" t="str">
        <f t="shared" si="149"/>
        <v/>
      </c>
    </row>
    <row r="576" spans="1:36" ht="16.5" customHeight="1">
      <c r="A576" s="130"/>
      <c r="B576" s="136"/>
      <c r="C576" s="137"/>
      <c r="D576" s="146"/>
      <c r="E576" s="146"/>
      <c r="F576" s="137"/>
      <c r="G576" s="147"/>
      <c r="H576" s="147"/>
      <c r="I576" s="147"/>
      <c r="J576" s="147"/>
      <c r="K576" s="38"/>
      <c r="L576" s="144"/>
      <c r="M576" s="144"/>
      <c r="N576" s="61"/>
      <c r="O576" s="314"/>
      <c r="Q576" t="str">
        <f t="shared" ref="Q576:Q639" si="164">IF(G576="No Attribute (Conventional)",IF(OR($G576="",$I576="",$K576=""),"",CONCATENATE($K576," ",$AA576," ",$I576," + ")),IF(OR($G576="",$I576="",$K576=""),"",CONCATENATE($K576," ",$G576," ",$I576," + ")))</f>
        <v/>
      </c>
      <c r="S576" t="e">
        <f t="shared" ca="1" si="153"/>
        <v>#VALUE!</v>
      </c>
      <c r="T576" t="e">
        <f t="shared" ca="1" si="150"/>
        <v>#VALUE!</v>
      </c>
      <c r="U576">
        <f t="shared" si="154"/>
        <v>504</v>
      </c>
      <c r="V576">
        <v>42.750000000003297</v>
      </c>
      <c r="W576">
        <f t="shared" si="157"/>
        <v>42</v>
      </c>
      <c r="X576" t="str" cm="1">
        <f t="array" aca="1" ref="X576" ca="1">IFERROR(INDEX('PC&amp;PD'!$A$1:$AS$19,ROW('PC&amp;PD'!$A$19),MATCH(INDIRECT(T576),'PC&amp;PD'!$A$1:$AS$1,0)),"")</f>
        <v/>
      </c>
      <c r="Y576" t="str">
        <f>IF(OR($N576="",$N576=0),"",IF($N576=$E$7,'Extracted info for SC'!$J$6,IF($N576=#REF!,'Extracted info for SC'!$J$7,IF($N576=#REF!,'Extracted info for SC'!$J$8,IF($N576=#REF!,'Extracted info for SC'!$J$9,IF($N576=#REF!,'Extracted info for SC'!$J$10,IF($N576=#REF!,'Extracted info for SC'!$J$11,IF($N576=#REF!,'Extracted info for SC'!$J$12,IF($N576=#REF!,'Extracted info for SC'!$J$13,IF($N576=#REF!,'Extracted info for SC'!$J$14,IF($N576=#REF!,'Extracted info for SC'!$J$15,IF($N576=#REF!,'Extracted info for SC'!$J$16,IF($N576=#REF!,'Extracted info for SC'!$J$17,IF($N576=#REF!,'Extracted info for SC'!$J$18,""))))))))))))))</f>
        <v/>
      </c>
      <c r="AA576" t="str">
        <f t="shared" ref="AA576:AA639" si="165">IFERROR(IF(G576="","",IF(G576="No Attribute (Conventional)","",G576)),"")</f>
        <v/>
      </c>
      <c r="AB576" t="str">
        <f t="shared" ref="AB576:AB639" si="166">IFERROR(IF($F576="OCS 100", "OCS_100",IF($F576="OCS Blended", "OCS_Blended",IF($F576="OCS (No Label)", "OCS_No_Label",IF($F576="RCS 100", "RCS_100",IF($F576="RCS Blended","RCS_Blended",IF($F576="GRS","GRS",IF($F576="GRS (No Label)", "GRS_No_Label",IF($F576="RDS","RDS",IF($F576="RWS","RWS",IF($F576="RMS","RMS",IF($F576="GOTS Organic","GOTS_Organic",IF($F576="GOTS Made with organic","GOTS_Made_with_organic",IF($F576="GOTS Organic - in conversion","GOTS_Organic_in_Conversion",IF($F576="GOTS Made with organic - in conversion","GOTS_Made_with_Organic_in_Conversion",IF($F576="RAS","RAS",IF($F576="Rcs (No Label)","RCS_No_Label",IF($F576="RWS (No Label)","RWS_No_Label",IF($F576="RMS (No Label)","RMS_No_Label",IF($F576="RAS (No Label)","RAS_No_Label",IF($F576="RDS (No Label)","RDS_No_Label","")))))))))))))))))))),"")</f>
        <v/>
      </c>
      <c r="AC576" t="e">
        <f t="shared" ref="AC576:AC639" ca="1" si="167">"$AB"&amp;S576</f>
        <v>#VALUE!</v>
      </c>
      <c r="AD576" t="str" cm="1">
        <f t="array" aca="1" ref="AD576" ca="1">IFERROR(IF((LEFT(INDIRECT("$F"&amp;$S576),4))="GOTS",IF($G576="Organic","GOTS_Organic_raw",(IF($G576="Responsible","GOTS_Responsible",(IF($G576="No Attribute (Conventional)","GOTS_conventional",(IF($G576="Recycled Pre/Post-Consumer","GOTS_pre_post",(IF($G576="In-Conversion","GOTS_in_conversion",(IF($G576="Sustainably Sourced","Sustainably_sourced",(IF($G576="Recycled pre-consumer organic","GOTS_recycled_organic",""))))))))))))),IF($G576="Organic","Organic",(IF($G576="Responsible","Responsible",(IF($G576="No Attribute (Conventional)","No_Attribute_Conventional",(IF($G576="Recycled Pre/Post-Consumer","Recycled_Pre_Post_Consumer",(IF($G576="In-Conversion","In_Conversion",(IF($G576="Recycled Pre-Consumer","Recycled_Pre_Consumer",(IF($G576="Recycled Post-Consumer","Recycled_Post_Consumer",(IF($G576="Sustainably Sourced","Sustainably_sourced",(IF($G576="Recycled pre-consumer organic","GOTS_recycled_organic","")))))))))))))))))),"")</f>
        <v/>
      </c>
      <c r="AE576" t="e" cm="1">
        <f t="array" aca="1" ref="AE576" ca="1">IF($I576="",IF(INDIRECT("$F"&amp;$S576)="","",IF(LEFT(INDIRECT("$F"&amp;$S576),3)="GRS","GRS_RCS_RM",IF((LEFT(INDIRECT("$F"&amp;$S576),3))="RCS","GRS_RCS_RM",IF(INDIRECT("$F"&amp;$S576)="OCS (No Label)","OCS_Conversion_RM",IF(LEFT(INDIRECT("$F"&amp;$S576),3)="OCS","OCS_RM",IF(RIGHT(INDIRECT("$F"&amp;$S576),10)="conversion","GOTS_RM_conversion",IF((LEFT(INDIRECT("$F"&amp;$S576),4))="GOTS","GOTS_RM","Responsible_RM"))))))),"DELETERM")</f>
        <v>#VALUE!</v>
      </c>
      <c r="AF576" t="e" cm="1">
        <f t="array" aca="1" ref="AF576" ca="1">IF($S576="","",INDIRECT("$Z"&amp;$S576))</f>
        <v>#VALUE!</v>
      </c>
      <c r="AG576" t="str">
        <f t="shared" ref="AG576:AG639" si="168">IF(AND(AJ576="",AJ577="",AJ578="",AJ579="",AJ580="",AJ581="",AJ582="",AJ583="",AJ584="",AJ585="",AJ586="",AJ587=""),"",CONCATENATE(AJ576, AJ577, AJ578, AJ579,AJ580, AJ581, AJ582, AJ583, AJ584, AJ585, AJ586,AJ587))</f>
        <v/>
      </c>
      <c r="AH576" t="str" cm="1">
        <f t="array" aca="1" ref="AH576" ca="1">IFERROR(INDIRECT("$ag"&amp;S576),"")</f>
        <v/>
      </c>
      <c r="AI576" t="e" cm="1">
        <f t="array" aca="1" ref="AI576" ca="1">INDIRECT("O"&amp;S576)</f>
        <v>#VALUE!</v>
      </c>
      <c r="AJ576" t="str">
        <f t="shared" ref="AJ576:AJ639" si="169">IF(OR(Y576="",Y576=0),"",Y576&amp;", ")</f>
        <v/>
      </c>
    </row>
    <row r="577" spans="1:36" ht="16.5" customHeight="1">
      <c r="A577" s="130"/>
      <c r="B577" s="136"/>
      <c r="C577" s="137"/>
      <c r="D577" s="146"/>
      <c r="E577" s="146"/>
      <c r="F577" s="137"/>
      <c r="G577" s="147"/>
      <c r="H577" s="147"/>
      <c r="I577" s="147"/>
      <c r="J577" s="147"/>
      <c r="K577" s="38"/>
      <c r="L577" s="144"/>
      <c r="M577" s="144"/>
      <c r="N577" s="61"/>
      <c r="O577" s="314"/>
      <c r="Q577" t="str">
        <f t="shared" si="164"/>
        <v/>
      </c>
      <c r="S577" t="e">
        <f t="shared" ca="1" si="153"/>
        <v>#VALUE!</v>
      </c>
      <c r="T577" t="e">
        <f t="shared" ca="1" si="150"/>
        <v>#VALUE!</v>
      </c>
      <c r="U577">
        <f t="shared" si="154"/>
        <v>504</v>
      </c>
      <c r="V577">
        <v>42.833333333336597</v>
      </c>
      <c r="W577">
        <f t="shared" si="157"/>
        <v>42</v>
      </c>
      <c r="X577" t="str" cm="1">
        <f t="array" aca="1" ref="X577" ca="1">IFERROR(INDEX('PC&amp;PD'!$A$1:$AS$19,ROW('PC&amp;PD'!$A$19),MATCH(INDIRECT(T577),'PC&amp;PD'!$A$1:$AS$1,0)),"")</f>
        <v/>
      </c>
      <c r="Y577" t="str">
        <f>IF(OR($N577="",$N577=0),"",IF($N577=$E$7,'Extracted info for SC'!$J$6,IF($N577=#REF!,'Extracted info for SC'!$J$7,IF($N577=#REF!,'Extracted info for SC'!$J$8,IF($N577=#REF!,'Extracted info for SC'!$J$9,IF($N577=#REF!,'Extracted info for SC'!$J$10,IF($N577=#REF!,'Extracted info for SC'!$J$11,IF($N577=#REF!,'Extracted info for SC'!$J$12,IF($N577=#REF!,'Extracted info for SC'!$J$13,IF($N577=#REF!,'Extracted info for SC'!$J$14,IF($N577=#REF!,'Extracted info for SC'!$J$15,IF($N577=#REF!,'Extracted info for SC'!$J$16,IF($N577=#REF!,'Extracted info for SC'!$J$17,IF($N577=#REF!,'Extracted info for SC'!$J$18,""))))))))))))))</f>
        <v/>
      </c>
      <c r="AA577" t="str">
        <f t="shared" si="165"/>
        <v/>
      </c>
      <c r="AB577" t="str">
        <f t="shared" si="166"/>
        <v/>
      </c>
      <c r="AC577" t="e">
        <f t="shared" ca="1" si="167"/>
        <v>#VALUE!</v>
      </c>
      <c r="AD577" t="str" cm="1">
        <f t="array" aca="1" ref="AD577" ca="1">IFERROR(IF((LEFT(INDIRECT("$F"&amp;$S577),4))="GOTS",IF($G577="Organic","GOTS_Organic_raw",(IF($G577="Responsible","GOTS_Responsible",(IF($G577="No Attribute (Conventional)","GOTS_conventional",(IF($G577="Recycled Pre/Post-Consumer","GOTS_pre_post",(IF($G577="In-Conversion","GOTS_in_conversion",(IF($G577="Sustainably Sourced","Sustainably_sourced",(IF($G577="Recycled pre-consumer organic","GOTS_recycled_organic",""))))))))))))),IF($G577="Organic","Organic",(IF($G577="Responsible","Responsible",(IF($G577="No Attribute (Conventional)","No_Attribute_Conventional",(IF($G577="Recycled Pre/Post-Consumer","Recycled_Pre_Post_Consumer",(IF($G577="In-Conversion","In_Conversion",(IF($G577="Recycled Pre-Consumer","Recycled_Pre_Consumer",(IF($G577="Recycled Post-Consumer","Recycled_Post_Consumer",(IF($G577="Sustainably Sourced","Sustainably_sourced",(IF($G577="Recycled pre-consumer organic","GOTS_recycled_organic","")))))))))))))))))),"")</f>
        <v/>
      </c>
      <c r="AE577" t="e" cm="1">
        <f t="array" aca="1" ref="AE577" ca="1">IF($I577="",IF(INDIRECT("$F"&amp;$S577)="","",IF(LEFT(INDIRECT("$F"&amp;$S577),3)="GRS","GRS_RCS_RM",IF((LEFT(INDIRECT("$F"&amp;$S577),3))="RCS","GRS_RCS_RM",IF(INDIRECT("$F"&amp;$S577)="OCS (No Label)","OCS_Conversion_RM",IF(LEFT(INDIRECT("$F"&amp;$S577),3)="OCS","OCS_RM",IF(RIGHT(INDIRECT("$F"&amp;$S577),10)="conversion","GOTS_RM_conversion",IF((LEFT(INDIRECT("$F"&amp;$S577),4))="GOTS","GOTS_RM","Responsible_RM"))))))),"DELETERM")</f>
        <v>#VALUE!</v>
      </c>
      <c r="AF577" t="e" cm="1">
        <f t="array" aca="1" ref="AF577" ca="1">IF($S577="","",INDIRECT("$Z"&amp;$S577))</f>
        <v>#VALUE!</v>
      </c>
      <c r="AG577" t="str">
        <f t="shared" si="168"/>
        <v/>
      </c>
      <c r="AH577" t="str" cm="1">
        <f t="array" aca="1" ref="AH577" ca="1">IFERROR(INDIRECT("$ag"&amp;S577),"")</f>
        <v/>
      </c>
      <c r="AI577" t="e" cm="1">
        <f t="array" aca="1" ref="AI577" ca="1">INDIRECT("O"&amp;S577)</f>
        <v>#VALUE!</v>
      </c>
      <c r="AJ577" t="str">
        <f t="shared" si="169"/>
        <v/>
      </c>
    </row>
    <row r="578" spans="1:36" ht="16.5" customHeight="1" thickBot="1">
      <c r="A578" s="131"/>
      <c r="B578" s="138"/>
      <c r="C578" s="139"/>
      <c r="D578" s="148"/>
      <c r="E578" s="148"/>
      <c r="F578" s="139"/>
      <c r="G578" s="149"/>
      <c r="H578" s="149"/>
      <c r="I578" s="149"/>
      <c r="J578" s="149"/>
      <c r="K578" s="39"/>
      <c r="L578" s="145"/>
      <c r="M578" s="145"/>
      <c r="N578" s="62"/>
      <c r="O578" s="315"/>
      <c r="Q578" t="str">
        <f t="shared" si="164"/>
        <v/>
      </c>
      <c r="S578" t="e">
        <f t="shared" ca="1" si="153"/>
        <v>#VALUE!</v>
      </c>
      <c r="T578" t="e">
        <f t="shared" ref="T578:T641" ca="1" si="170">"$B"&amp;S578</f>
        <v>#VALUE!</v>
      </c>
      <c r="U578">
        <f t="shared" si="154"/>
        <v>504</v>
      </c>
      <c r="V578">
        <v>42.916666666669997</v>
      </c>
      <c r="W578">
        <f t="shared" si="157"/>
        <v>42</v>
      </c>
      <c r="X578" t="str" cm="1">
        <f t="array" aca="1" ref="X578" ca="1">IFERROR(INDEX('PC&amp;PD'!$A$1:$AS$19,ROW('PC&amp;PD'!$A$19),MATCH(INDIRECT(T578),'PC&amp;PD'!$A$1:$AS$1,0)),"")</f>
        <v/>
      </c>
      <c r="Y578" t="str">
        <f>IF(OR($N578="",$N578=0),"",IF($N578=$E$7,'Extracted info for SC'!$J$6,IF($N578=#REF!,'Extracted info for SC'!$J$7,IF($N578=#REF!,'Extracted info for SC'!$J$8,IF($N578=#REF!,'Extracted info for SC'!$J$9,IF($N578=#REF!,'Extracted info for SC'!$J$10,IF($N578=#REF!,'Extracted info for SC'!$J$11,IF($N578=#REF!,'Extracted info for SC'!$J$12,IF($N578=#REF!,'Extracted info for SC'!$J$13,IF($N578=#REF!,'Extracted info for SC'!$J$14,IF($N578=#REF!,'Extracted info for SC'!$J$15,IF($N578=#REF!,'Extracted info for SC'!$J$16,IF($N578=#REF!,'Extracted info for SC'!$J$17,IF($N578=#REF!,'Extracted info for SC'!$J$18,""))))))))))))))</f>
        <v/>
      </c>
      <c r="AA578" t="str">
        <f t="shared" si="165"/>
        <v/>
      </c>
      <c r="AB578" t="str">
        <f t="shared" si="166"/>
        <v/>
      </c>
      <c r="AC578" t="e">
        <f t="shared" ca="1" si="167"/>
        <v>#VALUE!</v>
      </c>
      <c r="AD578" t="str" cm="1">
        <f t="array" aca="1" ref="AD578" ca="1">IFERROR(IF((LEFT(INDIRECT("$F"&amp;$S578),4))="GOTS",IF($G578="Organic","GOTS_Organic_raw",(IF($G578="Responsible","GOTS_Responsible",(IF($G578="No Attribute (Conventional)","GOTS_conventional",(IF($G578="Recycled Pre/Post-Consumer","GOTS_pre_post",(IF($G578="In-Conversion","GOTS_in_conversion",(IF($G578="Sustainably Sourced","Sustainably_sourced",(IF($G578="Recycled pre-consumer organic","GOTS_recycled_organic",""))))))))))))),IF($G578="Organic","Organic",(IF($G578="Responsible","Responsible",(IF($G578="No Attribute (Conventional)","No_Attribute_Conventional",(IF($G578="Recycled Pre/Post-Consumer","Recycled_Pre_Post_Consumer",(IF($G578="In-Conversion","In_Conversion",(IF($G578="Recycled Pre-Consumer","Recycled_Pre_Consumer",(IF($G578="Recycled Post-Consumer","Recycled_Post_Consumer",(IF($G578="Sustainably Sourced","Sustainably_sourced",(IF($G578="Recycled pre-consumer organic","GOTS_recycled_organic","")))))))))))))))))),"")</f>
        <v/>
      </c>
      <c r="AE578" t="e" cm="1">
        <f t="array" aca="1" ref="AE578" ca="1">IF($I578="",IF(INDIRECT("$F"&amp;$S578)="","",IF(LEFT(INDIRECT("$F"&amp;$S578),3)="GRS","GRS_RCS_RM",IF((LEFT(INDIRECT("$F"&amp;$S578),3))="RCS","GRS_RCS_RM",IF(INDIRECT("$F"&amp;$S578)="OCS (No Label)","OCS_Conversion_RM",IF(LEFT(INDIRECT("$F"&amp;$S578),3)="OCS","OCS_RM",IF(RIGHT(INDIRECT("$F"&amp;$S578),10)="conversion","GOTS_RM_conversion",IF((LEFT(INDIRECT("$F"&amp;$S578),4))="GOTS","GOTS_RM","Responsible_RM"))))))),"DELETERM")</f>
        <v>#VALUE!</v>
      </c>
      <c r="AF578" t="e" cm="1">
        <f t="array" aca="1" ref="AF578" ca="1">IF($S578="","",INDIRECT("$Z"&amp;$S578))</f>
        <v>#VALUE!</v>
      </c>
      <c r="AG578" t="str">
        <f t="shared" si="168"/>
        <v/>
      </c>
      <c r="AH578" t="str" cm="1">
        <f t="array" aca="1" ref="AH578" ca="1">IFERROR(INDIRECT("$ag"&amp;S578),"")</f>
        <v/>
      </c>
      <c r="AI578" t="e" cm="1">
        <f t="array" aca="1" ref="AI578" ca="1">INDIRECT("O"&amp;S578)</f>
        <v>#VALUE!</v>
      </c>
      <c r="AJ578" t="str">
        <f t="shared" si="169"/>
        <v/>
      </c>
    </row>
    <row r="579" spans="1:36" ht="16.5" customHeight="1">
      <c r="A579" s="128" t="str">
        <f>IF(B579="","",COUNTA($B$63:$B579))</f>
        <v/>
      </c>
      <c r="B579" s="132"/>
      <c r="C579" s="133"/>
      <c r="D579" s="140"/>
      <c r="E579" s="140"/>
      <c r="F579" s="133"/>
      <c r="G579" s="141"/>
      <c r="H579" s="141"/>
      <c r="I579" s="141"/>
      <c r="J579" s="141"/>
      <c r="K579" s="37"/>
      <c r="L579" s="142" t="str">
        <f>IF(R579="","",LEFT(R579,LEN(R579)-2))</f>
        <v/>
      </c>
      <c r="M579" s="142"/>
      <c r="N579" s="60"/>
      <c r="O579" s="313"/>
      <c r="Q579" t="str">
        <f t="shared" si="164"/>
        <v/>
      </c>
      <c r="R579" t="str">
        <f t="shared" ref="R579" si="171">CONCATENATE($Q579,Q580,Q581,Q582,Q583,Q584,$Q585,$Q586,$Q587,$Q588,$Q589,$Q590)</f>
        <v/>
      </c>
      <c r="S579" t="e">
        <f t="shared" ca="1" si="153"/>
        <v>#VALUE!</v>
      </c>
      <c r="T579" t="e">
        <f t="shared" ca="1" si="170"/>
        <v>#VALUE!</v>
      </c>
      <c r="U579">
        <f t="shared" si="154"/>
        <v>516</v>
      </c>
      <c r="V579">
        <v>43.000000000003297</v>
      </c>
      <c r="W579">
        <f t="shared" si="157"/>
        <v>43</v>
      </c>
      <c r="X579" t="str" cm="1">
        <f t="array" aca="1" ref="X579" ca="1">IFERROR(INDEX('PC&amp;PD'!$A$1:$AS$19,ROW('PC&amp;PD'!$A$19),MATCH(INDIRECT(T579),'PC&amp;PD'!$A$1:$AS$1,0)),"")</f>
        <v/>
      </c>
      <c r="Y579" t="str">
        <f>IF(OR($N579="",$N579=0),"",IF($N579=$E$7,'Extracted info for SC'!$J$6,IF($N579=#REF!,'Extracted info for SC'!$J$7,IF($N579=#REF!,'Extracted info for SC'!$J$8,IF($N579=#REF!,'Extracted info for SC'!$J$9,IF($N579=#REF!,'Extracted info for SC'!$J$10,IF($N579=#REF!,'Extracted info for SC'!$J$11,IF($N579=#REF!,'Extracted info for SC'!$J$12,IF($N579=#REF!,'Extracted info for SC'!$J$13,IF($N579=#REF!,'Extracted info for SC'!$J$14,IF($N579=#REF!,'Extracted info for SC'!$J$15,IF($N579=#REF!,'Extracted info for SC'!$J$16,IF($N579=#REF!,'Extracted info for SC'!$J$17,IF($N579=#REF!,'Extracted info for SC'!$J$18,""))))))))))))))</f>
        <v/>
      </c>
      <c r="Z579" t="str">
        <f t="shared" ref="Z579" si="172">IFERROR(IF($F579="OCS 100","OCS (OCS 100)",IF($F579="OCS Blended","OCS (OCS Blended)",IF($F579="OCS (No Label)","OCS (No Label)",IF($F579="RCS 100","RCS (RCS 100)",IF($F579="RCS Blended","RCS (RCS Blended)",IF($F579="GRS","GRS (GRS)",IF($F579="GRS (No Label)", "GRS (No Label)",IF($F579="RDS","RDS (RDS)",IF($F579="RWS","RWS (RWS)",IF($F579="RAS","RAS (RAS)",IF($F579="RMS","RMS (RMS)",IF($F579="GOTS Organic","GOTS (Organic)",IF($F579="GOTS Made with organic","GOTS (Made with Organic)",IF($F579="GOTS Organic - in conversion","GOTS (Organic - In Conversion)",IF($F579="GOTS Made with organic - in conversion","GOTS (Made with Organic - In Conversion)",""))))))))))))))),"")</f>
        <v/>
      </c>
      <c r="AA579" t="str">
        <f t="shared" si="165"/>
        <v/>
      </c>
      <c r="AB579" t="str">
        <f t="shared" si="166"/>
        <v/>
      </c>
      <c r="AC579" t="e">
        <f t="shared" ca="1" si="167"/>
        <v>#VALUE!</v>
      </c>
      <c r="AD579" t="str" cm="1">
        <f t="array" aca="1" ref="AD579" ca="1">IFERROR(IF((LEFT(INDIRECT("$F"&amp;$S579),4))="GOTS",IF($G579="Organic","GOTS_Organic_raw",(IF($G579="Responsible","GOTS_Responsible",(IF($G579="No Attribute (Conventional)","GOTS_conventional",(IF($G579="Recycled Pre/Post-Consumer","GOTS_pre_post",(IF($G579="In-Conversion","GOTS_in_conversion",(IF($G579="Sustainably Sourced","Sustainably_sourced",(IF($G579="Recycled pre-consumer organic","GOTS_recycled_organic",""))))))))))))),IF($G579="Organic","Organic",(IF($G579="Responsible","Responsible",(IF($G579="No Attribute (Conventional)","No_Attribute_Conventional",(IF($G579="Recycled Pre/Post-Consumer","Recycled_Pre_Post_Consumer",(IF($G579="In-Conversion","In_Conversion",(IF($G579="Recycled Pre-Consumer","Recycled_Pre_Consumer",(IF($G579="Recycled Post-Consumer","Recycled_Post_Consumer",(IF($G579="Sustainably Sourced","Sustainably_sourced",(IF($G579="Recycled pre-consumer organic","GOTS_recycled_organic","")))))))))))))))))),"")</f>
        <v/>
      </c>
      <c r="AE579" t="e" cm="1">
        <f t="array" aca="1" ref="AE579" ca="1">IF($I579="",IF(INDIRECT("$F"&amp;$S579)="","",IF(LEFT(INDIRECT("$F"&amp;$S579),3)="GRS","GRS_RCS_RM",IF((LEFT(INDIRECT("$F"&amp;$S579),3))="RCS","GRS_RCS_RM",IF(INDIRECT("$F"&amp;$S579)="OCS (No Label)","OCS_Conversion_RM",IF(LEFT(INDIRECT("$F"&amp;$S579),3)="OCS","OCS_RM",IF(RIGHT(INDIRECT("$F"&amp;$S579),10)="conversion","GOTS_RM_conversion",IF((LEFT(INDIRECT("$F"&amp;$S579),4))="GOTS","GOTS_RM","Responsible_RM"))))))),"DELETERM")</f>
        <v>#VALUE!</v>
      </c>
      <c r="AF579" t="e" cm="1">
        <f t="array" aca="1" ref="AF579" ca="1">IF($S579="","",INDIRECT("$Z"&amp;$S579))</f>
        <v>#VALUE!</v>
      </c>
      <c r="AG579" t="str">
        <f t="shared" si="168"/>
        <v/>
      </c>
      <c r="AH579" t="str" cm="1">
        <f t="array" aca="1" ref="AH579" ca="1">IFERROR(INDIRECT("$ag"&amp;S579),"")</f>
        <v/>
      </c>
      <c r="AI579" t="e" cm="1">
        <f t="array" aca="1" ref="AI579" ca="1">INDIRECT("O"&amp;S579)</f>
        <v>#VALUE!</v>
      </c>
      <c r="AJ579" t="str">
        <f t="shared" si="169"/>
        <v/>
      </c>
    </row>
    <row r="580" spans="1:36" ht="16.5" customHeight="1">
      <c r="A580" s="129"/>
      <c r="B580" s="134"/>
      <c r="C580" s="135"/>
      <c r="D580" s="146"/>
      <c r="E580" s="146"/>
      <c r="F580" s="135"/>
      <c r="G580" s="147"/>
      <c r="H580" s="147"/>
      <c r="I580" s="147"/>
      <c r="J580" s="147"/>
      <c r="K580" s="38"/>
      <c r="L580" s="143"/>
      <c r="M580" s="143"/>
      <c r="N580" s="61"/>
      <c r="O580" s="314"/>
      <c r="Q580" t="str">
        <f t="shared" si="164"/>
        <v/>
      </c>
      <c r="S580" t="e">
        <f t="shared" ca="1" si="153"/>
        <v>#VALUE!</v>
      </c>
      <c r="T580" t="e">
        <f t="shared" ca="1" si="170"/>
        <v>#VALUE!</v>
      </c>
      <c r="U580">
        <f t="shared" si="154"/>
        <v>516</v>
      </c>
      <c r="V580">
        <v>43.083333333336697</v>
      </c>
      <c r="W580">
        <f t="shared" si="157"/>
        <v>43</v>
      </c>
      <c r="X580" t="str" cm="1">
        <f t="array" aca="1" ref="X580" ca="1">IFERROR(INDEX('PC&amp;PD'!$A$1:$AS$19,ROW('PC&amp;PD'!$A$19),MATCH(INDIRECT(T580),'PC&amp;PD'!$A$1:$AS$1,0)),"")</f>
        <v/>
      </c>
      <c r="Y580" t="str">
        <f>IF(OR($N580="",$N580=0),"",IF($N580=$E$7,'Extracted info for SC'!$J$6,IF($N580=#REF!,'Extracted info for SC'!$J$7,IF($N580=#REF!,'Extracted info for SC'!$J$8,IF($N580=#REF!,'Extracted info for SC'!$J$9,IF($N580=#REF!,'Extracted info for SC'!$J$10,IF($N580=#REF!,'Extracted info for SC'!$J$11,IF($N580=#REF!,'Extracted info for SC'!$J$12,IF($N580=#REF!,'Extracted info for SC'!$J$13,IF($N580=#REF!,'Extracted info for SC'!$J$14,IF($N580=#REF!,'Extracted info for SC'!$J$15,IF($N580=#REF!,'Extracted info for SC'!$J$16,IF($N580=#REF!,'Extracted info for SC'!$J$17,IF($N580=#REF!,'Extracted info for SC'!$J$18,""))))))))))))))</f>
        <v/>
      </c>
      <c r="AA580" t="str">
        <f t="shared" si="165"/>
        <v/>
      </c>
      <c r="AB580" t="str">
        <f t="shared" si="166"/>
        <v/>
      </c>
      <c r="AC580" t="e">
        <f t="shared" ca="1" si="167"/>
        <v>#VALUE!</v>
      </c>
      <c r="AD580" t="str" cm="1">
        <f t="array" aca="1" ref="AD580" ca="1">IFERROR(IF((LEFT(INDIRECT("$F"&amp;$S580),4))="GOTS",IF($G580="Organic","GOTS_Organic_raw",(IF($G580="Responsible","GOTS_Responsible",(IF($G580="No Attribute (Conventional)","GOTS_conventional",(IF($G580="Recycled Pre/Post-Consumer","GOTS_pre_post",(IF($G580="In-Conversion","GOTS_in_conversion",(IF($G580="Sustainably Sourced","Sustainably_sourced",(IF($G580="Recycled pre-consumer organic","GOTS_recycled_organic",""))))))))))))),IF($G580="Organic","Organic",(IF($G580="Responsible","Responsible",(IF($G580="No Attribute (Conventional)","No_Attribute_Conventional",(IF($G580="Recycled Pre/Post-Consumer","Recycled_Pre_Post_Consumer",(IF($G580="In-Conversion","In_Conversion",(IF($G580="Recycled Pre-Consumer","Recycled_Pre_Consumer",(IF($G580="Recycled Post-Consumer","Recycled_Post_Consumer",(IF($G580="Sustainably Sourced","Sustainably_sourced",(IF($G580="Recycled pre-consumer organic","GOTS_recycled_organic","")))))))))))))))))),"")</f>
        <v/>
      </c>
      <c r="AE580" t="e" cm="1">
        <f t="array" aca="1" ref="AE580" ca="1">IF($I580="",IF(INDIRECT("$F"&amp;$S580)="","",IF(LEFT(INDIRECT("$F"&amp;$S580),3)="GRS","GRS_RCS_RM",IF((LEFT(INDIRECT("$F"&amp;$S580),3))="RCS","GRS_RCS_RM",IF(INDIRECT("$F"&amp;$S580)="OCS (No Label)","OCS_Conversion_RM",IF(LEFT(INDIRECT("$F"&amp;$S580),3)="OCS","OCS_RM",IF(RIGHT(INDIRECT("$F"&amp;$S580),10)="conversion","GOTS_RM_conversion",IF((LEFT(INDIRECT("$F"&amp;$S580),4))="GOTS","GOTS_RM","Responsible_RM"))))))),"DELETERM")</f>
        <v>#VALUE!</v>
      </c>
      <c r="AF580" t="e" cm="1">
        <f t="array" aca="1" ref="AF580" ca="1">IF($S580="","",INDIRECT("$Z"&amp;$S580))</f>
        <v>#VALUE!</v>
      </c>
      <c r="AG580" t="str">
        <f t="shared" si="168"/>
        <v/>
      </c>
      <c r="AH580" t="str" cm="1">
        <f t="array" aca="1" ref="AH580" ca="1">IFERROR(INDIRECT("$ag"&amp;S580),"")</f>
        <v/>
      </c>
      <c r="AI580" t="e" cm="1">
        <f t="array" aca="1" ref="AI580" ca="1">INDIRECT("O"&amp;S580)</f>
        <v>#VALUE!</v>
      </c>
      <c r="AJ580" t="str">
        <f t="shared" si="169"/>
        <v/>
      </c>
    </row>
    <row r="581" spans="1:36" ht="16.5" customHeight="1">
      <c r="A581" s="129"/>
      <c r="B581" s="134"/>
      <c r="C581" s="135"/>
      <c r="D581" s="146"/>
      <c r="E581" s="146"/>
      <c r="F581" s="135"/>
      <c r="G581" s="147"/>
      <c r="H581" s="147"/>
      <c r="I581" s="147"/>
      <c r="J581" s="147"/>
      <c r="K581" s="38"/>
      <c r="L581" s="143"/>
      <c r="M581" s="143"/>
      <c r="N581" s="61"/>
      <c r="O581" s="314"/>
      <c r="Q581" t="str">
        <f t="shared" si="164"/>
        <v/>
      </c>
      <c r="S581" t="e">
        <f t="shared" ca="1" si="153"/>
        <v>#VALUE!</v>
      </c>
      <c r="T581" t="e">
        <f t="shared" ca="1" si="170"/>
        <v>#VALUE!</v>
      </c>
      <c r="U581">
        <f t="shared" si="154"/>
        <v>516</v>
      </c>
      <c r="V581">
        <v>43.166666666669997</v>
      </c>
      <c r="W581">
        <f t="shared" si="157"/>
        <v>43</v>
      </c>
      <c r="X581" t="str" cm="1">
        <f t="array" aca="1" ref="X581" ca="1">IFERROR(INDEX('PC&amp;PD'!$A$1:$AS$19,ROW('PC&amp;PD'!$A$19),MATCH(INDIRECT(T581),'PC&amp;PD'!$A$1:$AS$1,0)),"")</f>
        <v/>
      </c>
      <c r="Y581" t="str">
        <f>IF(OR($N581="",$N581=0),"",IF($N581=$E$7,'Extracted info for SC'!$J$6,IF($N581=#REF!,'Extracted info for SC'!$J$7,IF($N581=#REF!,'Extracted info for SC'!$J$8,IF($N581=#REF!,'Extracted info for SC'!$J$9,IF($N581=#REF!,'Extracted info for SC'!$J$10,IF($N581=#REF!,'Extracted info for SC'!$J$11,IF($N581=#REF!,'Extracted info for SC'!$J$12,IF($N581=#REF!,'Extracted info for SC'!$J$13,IF($N581=#REF!,'Extracted info for SC'!$J$14,IF($N581=#REF!,'Extracted info for SC'!$J$15,IF($N581=#REF!,'Extracted info for SC'!$J$16,IF($N581=#REF!,'Extracted info for SC'!$J$17,IF($N581=#REF!,'Extracted info for SC'!$J$18,""))))))))))))))</f>
        <v/>
      </c>
      <c r="AA581" t="str">
        <f t="shared" si="165"/>
        <v/>
      </c>
      <c r="AB581" t="str">
        <f t="shared" si="166"/>
        <v/>
      </c>
      <c r="AC581" t="e">
        <f t="shared" ca="1" si="167"/>
        <v>#VALUE!</v>
      </c>
      <c r="AD581" t="str" cm="1">
        <f t="array" aca="1" ref="AD581" ca="1">IFERROR(IF((LEFT(INDIRECT("$F"&amp;$S581),4))="GOTS",IF($G581="Organic","GOTS_Organic_raw",(IF($G581="Responsible","GOTS_Responsible",(IF($G581="No Attribute (Conventional)","GOTS_conventional",(IF($G581="Recycled Pre/Post-Consumer","GOTS_pre_post",(IF($G581="In-Conversion","GOTS_in_conversion",(IF($G581="Sustainably Sourced","Sustainably_sourced",(IF($G581="Recycled pre-consumer organic","GOTS_recycled_organic",""))))))))))))),IF($G581="Organic","Organic",(IF($G581="Responsible","Responsible",(IF($G581="No Attribute (Conventional)","No_Attribute_Conventional",(IF($G581="Recycled Pre/Post-Consumer","Recycled_Pre_Post_Consumer",(IF($G581="In-Conversion","In_Conversion",(IF($G581="Recycled Pre-Consumer","Recycled_Pre_Consumer",(IF($G581="Recycled Post-Consumer","Recycled_Post_Consumer",(IF($G581="Sustainably Sourced","Sustainably_sourced",(IF($G581="Recycled pre-consumer organic","GOTS_recycled_organic","")))))))))))))))))),"")</f>
        <v/>
      </c>
      <c r="AE581" t="e" cm="1">
        <f t="array" aca="1" ref="AE581" ca="1">IF($I581="",IF(INDIRECT("$F"&amp;$S581)="","",IF(LEFT(INDIRECT("$F"&amp;$S581),3)="GRS","GRS_RCS_RM",IF((LEFT(INDIRECT("$F"&amp;$S581),3))="RCS","GRS_RCS_RM",IF(INDIRECT("$F"&amp;$S581)="OCS (No Label)","OCS_Conversion_RM",IF(LEFT(INDIRECT("$F"&amp;$S581),3)="OCS","OCS_RM",IF(RIGHT(INDIRECT("$F"&amp;$S581),10)="conversion","GOTS_RM_conversion",IF((LEFT(INDIRECT("$F"&amp;$S581),4))="GOTS","GOTS_RM","Responsible_RM"))))))),"DELETERM")</f>
        <v>#VALUE!</v>
      </c>
      <c r="AF581" t="e" cm="1">
        <f t="array" aca="1" ref="AF581" ca="1">IF($S581="","",INDIRECT("$Z"&amp;$S581))</f>
        <v>#VALUE!</v>
      </c>
      <c r="AG581" t="str">
        <f t="shared" si="168"/>
        <v/>
      </c>
      <c r="AH581" t="str" cm="1">
        <f t="array" aca="1" ref="AH581" ca="1">IFERROR(INDIRECT("$ag"&amp;S581),"")</f>
        <v/>
      </c>
      <c r="AI581" t="e" cm="1">
        <f t="array" aca="1" ref="AI581" ca="1">INDIRECT("O"&amp;S581)</f>
        <v>#VALUE!</v>
      </c>
      <c r="AJ581" t="str">
        <f t="shared" si="169"/>
        <v/>
      </c>
    </row>
    <row r="582" spans="1:36" ht="16.5" customHeight="1">
      <c r="A582" s="129"/>
      <c r="B582" s="134"/>
      <c r="C582" s="135"/>
      <c r="D582" s="146"/>
      <c r="E582" s="146"/>
      <c r="F582" s="135"/>
      <c r="G582" s="147"/>
      <c r="H582" s="147"/>
      <c r="I582" s="147"/>
      <c r="J582" s="147"/>
      <c r="K582" s="38"/>
      <c r="L582" s="143"/>
      <c r="M582" s="143"/>
      <c r="N582" s="61"/>
      <c r="O582" s="314"/>
      <c r="Q582" t="str">
        <f t="shared" si="164"/>
        <v/>
      </c>
      <c r="S582" t="e">
        <f t="shared" ca="1" si="153"/>
        <v>#VALUE!</v>
      </c>
      <c r="T582" t="e">
        <f t="shared" ca="1" si="170"/>
        <v>#VALUE!</v>
      </c>
      <c r="U582">
        <f t="shared" si="154"/>
        <v>516</v>
      </c>
      <c r="V582">
        <v>43.250000000003297</v>
      </c>
      <c r="W582">
        <f t="shared" si="157"/>
        <v>43</v>
      </c>
      <c r="X582" t="str" cm="1">
        <f t="array" aca="1" ref="X582" ca="1">IFERROR(INDEX('PC&amp;PD'!$A$1:$AS$19,ROW('PC&amp;PD'!$A$19),MATCH(INDIRECT(T582),'PC&amp;PD'!$A$1:$AS$1,0)),"")</f>
        <v/>
      </c>
      <c r="Y582" t="str">
        <f>IF(OR($N582="",$N582=0),"",IF($N582=$E$7,'Extracted info for SC'!$J$6,IF($N582=#REF!,'Extracted info for SC'!$J$7,IF($N582=#REF!,'Extracted info for SC'!$J$8,IF($N582=#REF!,'Extracted info for SC'!$J$9,IF($N582=#REF!,'Extracted info for SC'!$J$10,IF($N582=#REF!,'Extracted info for SC'!$J$11,IF($N582=#REF!,'Extracted info for SC'!$J$12,IF($N582=#REF!,'Extracted info for SC'!$J$13,IF($N582=#REF!,'Extracted info for SC'!$J$14,IF($N582=#REF!,'Extracted info for SC'!$J$15,IF($N582=#REF!,'Extracted info for SC'!$J$16,IF($N582=#REF!,'Extracted info for SC'!$J$17,IF($N582=#REF!,'Extracted info for SC'!$J$18,""))))))))))))))</f>
        <v/>
      </c>
      <c r="AA582" t="str">
        <f t="shared" si="165"/>
        <v/>
      </c>
      <c r="AB582" t="str">
        <f t="shared" si="166"/>
        <v/>
      </c>
      <c r="AC582" t="e">
        <f t="shared" ca="1" si="167"/>
        <v>#VALUE!</v>
      </c>
      <c r="AD582" t="str" cm="1">
        <f t="array" aca="1" ref="AD582" ca="1">IFERROR(IF((LEFT(INDIRECT("$F"&amp;$S582),4))="GOTS",IF($G582="Organic","GOTS_Organic_raw",(IF($G582="Responsible","GOTS_Responsible",(IF($G582="No Attribute (Conventional)","GOTS_conventional",(IF($G582="Recycled Pre/Post-Consumer","GOTS_pre_post",(IF($G582="In-Conversion","GOTS_in_conversion",(IF($G582="Sustainably Sourced","Sustainably_sourced",(IF($G582="Recycled pre-consumer organic","GOTS_recycled_organic",""))))))))))))),IF($G582="Organic","Organic",(IF($G582="Responsible","Responsible",(IF($G582="No Attribute (Conventional)","No_Attribute_Conventional",(IF($G582="Recycled Pre/Post-Consumer","Recycled_Pre_Post_Consumer",(IF($G582="In-Conversion","In_Conversion",(IF($G582="Recycled Pre-Consumer","Recycled_Pre_Consumer",(IF($G582="Recycled Post-Consumer","Recycled_Post_Consumer",(IF($G582="Sustainably Sourced","Sustainably_sourced",(IF($G582="Recycled pre-consumer organic","GOTS_recycled_organic","")))))))))))))))))),"")</f>
        <v/>
      </c>
      <c r="AE582" t="e" cm="1">
        <f t="array" aca="1" ref="AE582" ca="1">IF($I582="",IF(INDIRECT("$F"&amp;$S582)="","",IF(LEFT(INDIRECT("$F"&amp;$S582),3)="GRS","GRS_RCS_RM",IF((LEFT(INDIRECT("$F"&amp;$S582),3))="RCS","GRS_RCS_RM",IF(INDIRECT("$F"&amp;$S582)="OCS (No Label)","OCS_Conversion_RM",IF(LEFT(INDIRECT("$F"&amp;$S582),3)="OCS","OCS_RM",IF(RIGHT(INDIRECT("$F"&amp;$S582),10)="conversion","GOTS_RM_conversion",IF((LEFT(INDIRECT("$F"&amp;$S582),4))="GOTS","GOTS_RM","Responsible_RM"))))))),"DELETERM")</f>
        <v>#VALUE!</v>
      </c>
      <c r="AF582" t="e" cm="1">
        <f t="array" aca="1" ref="AF582" ca="1">IF($S582="","",INDIRECT("$Z"&amp;$S582))</f>
        <v>#VALUE!</v>
      </c>
      <c r="AG582" t="str">
        <f t="shared" si="168"/>
        <v/>
      </c>
      <c r="AH582" t="str" cm="1">
        <f t="array" aca="1" ref="AH582" ca="1">IFERROR(INDIRECT("$ag"&amp;S582),"")</f>
        <v/>
      </c>
      <c r="AI582" t="e" cm="1">
        <f t="array" aca="1" ref="AI582" ca="1">INDIRECT("O"&amp;S582)</f>
        <v>#VALUE!</v>
      </c>
      <c r="AJ582" t="str">
        <f t="shared" si="169"/>
        <v/>
      </c>
    </row>
    <row r="583" spans="1:36" ht="16.5" customHeight="1">
      <c r="A583" s="129"/>
      <c r="B583" s="134"/>
      <c r="C583" s="135"/>
      <c r="D583" s="146"/>
      <c r="E583" s="146"/>
      <c r="F583" s="135"/>
      <c r="G583" s="147"/>
      <c r="H583" s="147"/>
      <c r="I583" s="147"/>
      <c r="J583" s="147"/>
      <c r="K583" s="38"/>
      <c r="L583" s="143"/>
      <c r="M583" s="143"/>
      <c r="N583" s="61"/>
      <c r="O583" s="314"/>
      <c r="Q583" t="str">
        <f t="shared" si="164"/>
        <v/>
      </c>
      <c r="S583" t="e">
        <f t="shared" ca="1" si="153"/>
        <v>#VALUE!</v>
      </c>
      <c r="T583" t="e">
        <f t="shared" ca="1" si="170"/>
        <v>#VALUE!</v>
      </c>
      <c r="U583">
        <f t="shared" si="154"/>
        <v>516</v>
      </c>
      <c r="V583">
        <v>43.333333333336697</v>
      </c>
      <c r="W583">
        <f t="shared" si="157"/>
        <v>43</v>
      </c>
      <c r="X583" t="str" cm="1">
        <f t="array" aca="1" ref="X583" ca="1">IFERROR(INDEX('PC&amp;PD'!$A$1:$AS$19,ROW('PC&amp;PD'!$A$19),MATCH(INDIRECT(T583),'PC&amp;PD'!$A$1:$AS$1,0)),"")</f>
        <v/>
      </c>
      <c r="Y583" t="str">
        <f>IF(OR($N583="",$N583=0),"",IF($N583=$E$7,'Extracted info for SC'!$J$6,IF($N583=#REF!,'Extracted info for SC'!$J$7,IF($N583=#REF!,'Extracted info for SC'!$J$8,IF($N583=#REF!,'Extracted info for SC'!$J$9,IF($N583=#REF!,'Extracted info for SC'!$J$10,IF($N583=#REF!,'Extracted info for SC'!$J$11,IF($N583=#REF!,'Extracted info for SC'!$J$12,IF($N583=#REF!,'Extracted info for SC'!$J$13,IF($N583=#REF!,'Extracted info for SC'!$J$14,IF($N583=#REF!,'Extracted info for SC'!$J$15,IF($N583=#REF!,'Extracted info for SC'!$J$16,IF($N583=#REF!,'Extracted info for SC'!$J$17,IF($N583=#REF!,'Extracted info for SC'!$J$18,""))))))))))))))</f>
        <v/>
      </c>
      <c r="AA583" t="str">
        <f t="shared" si="165"/>
        <v/>
      </c>
      <c r="AB583" t="str">
        <f t="shared" si="166"/>
        <v/>
      </c>
      <c r="AC583" t="e">
        <f t="shared" ca="1" si="167"/>
        <v>#VALUE!</v>
      </c>
      <c r="AD583" t="str" cm="1">
        <f t="array" aca="1" ref="AD583" ca="1">IFERROR(IF((LEFT(INDIRECT("$F"&amp;$S583),4))="GOTS",IF($G583="Organic","GOTS_Organic_raw",(IF($G583="Responsible","GOTS_Responsible",(IF($G583="No Attribute (Conventional)","GOTS_conventional",(IF($G583="Recycled Pre/Post-Consumer","GOTS_pre_post",(IF($G583="In-Conversion","GOTS_in_conversion",(IF($G583="Sustainably Sourced","Sustainably_sourced",(IF($G583="Recycled pre-consumer organic","GOTS_recycled_organic",""))))))))))))),IF($G583="Organic","Organic",(IF($G583="Responsible","Responsible",(IF($G583="No Attribute (Conventional)","No_Attribute_Conventional",(IF($G583="Recycled Pre/Post-Consumer","Recycled_Pre_Post_Consumer",(IF($G583="In-Conversion","In_Conversion",(IF($G583="Recycled Pre-Consumer","Recycled_Pre_Consumer",(IF($G583="Recycled Post-Consumer","Recycled_Post_Consumer",(IF($G583="Sustainably Sourced","Sustainably_sourced",(IF($G583="Recycled pre-consumer organic","GOTS_recycled_organic","")))))))))))))))))),"")</f>
        <v/>
      </c>
      <c r="AE583" t="e" cm="1">
        <f t="array" aca="1" ref="AE583" ca="1">IF($I583="",IF(INDIRECT("$F"&amp;$S583)="","",IF(LEFT(INDIRECT("$F"&amp;$S583),3)="GRS","GRS_RCS_RM",IF((LEFT(INDIRECT("$F"&amp;$S583),3))="RCS","GRS_RCS_RM",IF(INDIRECT("$F"&amp;$S583)="OCS (No Label)","OCS_Conversion_RM",IF(LEFT(INDIRECT("$F"&amp;$S583),3)="OCS","OCS_RM",IF(RIGHT(INDIRECT("$F"&amp;$S583),10)="conversion","GOTS_RM_conversion",IF((LEFT(INDIRECT("$F"&amp;$S583),4))="GOTS","GOTS_RM","Responsible_RM"))))))),"DELETERM")</f>
        <v>#VALUE!</v>
      </c>
      <c r="AF583" t="e" cm="1">
        <f t="array" aca="1" ref="AF583" ca="1">IF($S583="","",INDIRECT("$Z"&amp;$S583))</f>
        <v>#VALUE!</v>
      </c>
      <c r="AG583" t="str">
        <f t="shared" si="168"/>
        <v/>
      </c>
      <c r="AH583" t="str" cm="1">
        <f t="array" aca="1" ref="AH583" ca="1">IFERROR(INDIRECT("$ag"&amp;S583),"")</f>
        <v/>
      </c>
      <c r="AI583" t="e" cm="1">
        <f t="array" aca="1" ref="AI583" ca="1">INDIRECT("O"&amp;S583)</f>
        <v>#VALUE!</v>
      </c>
      <c r="AJ583" t="str">
        <f t="shared" si="169"/>
        <v/>
      </c>
    </row>
    <row r="584" spans="1:36" ht="16.5" customHeight="1">
      <c r="A584" s="129"/>
      <c r="B584" s="134"/>
      <c r="C584" s="135"/>
      <c r="D584" s="146"/>
      <c r="E584" s="146"/>
      <c r="F584" s="135"/>
      <c r="G584" s="147"/>
      <c r="H584" s="147"/>
      <c r="I584" s="147"/>
      <c r="J584" s="147"/>
      <c r="K584" s="38"/>
      <c r="L584" s="143"/>
      <c r="M584" s="143"/>
      <c r="N584" s="61"/>
      <c r="O584" s="314"/>
      <c r="Q584" t="str">
        <f t="shared" si="164"/>
        <v/>
      </c>
      <c r="S584" t="e">
        <f t="shared" ca="1" si="153"/>
        <v>#VALUE!</v>
      </c>
      <c r="T584" t="e">
        <f t="shared" ca="1" si="170"/>
        <v>#VALUE!</v>
      </c>
      <c r="U584">
        <f t="shared" si="154"/>
        <v>516</v>
      </c>
      <c r="V584">
        <v>43.416666666669997</v>
      </c>
      <c r="W584">
        <f t="shared" si="157"/>
        <v>43</v>
      </c>
      <c r="X584" t="str" cm="1">
        <f t="array" aca="1" ref="X584" ca="1">IFERROR(INDEX('PC&amp;PD'!$A$1:$AS$19,ROW('PC&amp;PD'!$A$19),MATCH(INDIRECT(T584),'PC&amp;PD'!$A$1:$AS$1,0)),"")</f>
        <v/>
      </c>
      <c r="Y584" t="str">
        <f>IF(OR($N584="",$N584=0),"",IF($N584=$E$7,'Extracted info for SC'!$J$6,IF($N584=#REF!,'Extracted info for SC'!$J$7,IF($N584=#REF!,'Extracted info for SC'!$J$8,IF($N584=#REF!,'Extracted info for SC'!$J$9,IF($N584=#REF!,'Extracted info for SC'!$J$10,IF($N584=#REF!,'Extracted info for SC'!$J$11,IF($N584=#REF!,'Extracted info for SC'!$J$12,IF($N584=#REF!,'Extracted info for SC'!$J$13,IF($N584=#REF!,'Extracted info for SC'!$J$14,IF($N584=#REF!,'Extracted info for SC'!$J$15,IF($N584=#REF!,'Extracted info for SC'!$J$16,IF($N584=#REF!,'Extracted info for SC'!$J$17,IF($N584=#REF!,'Extracted info for SC'!$J$18,""))))))))))))))</f>
        <v/>
      </c>
      <c r="AA584" t="str">
        <f t="shared" si="165"/>
        <v/>
      </c>
      <c r="AB584" t="str">
        <f t="shared" si="166"/>
        <v/>
      </c>
      <c r="AC584" t="e">
        <f t="shared" ca="1" si="167"/>
        <v>#VALUE!</v>
      </c>
      <c r="AD584" t="str" cm="1">
        <f t="array" aca="1" ref="AD584" ca="1">IFERROR(IF((LEFT(INDIRECT("$F"&amp;$S584),4))="GOTS",IF($G584="Organic","GOTS_Organic_raw",(IF($G584="Responsible","GOTS_Responsible",(IF($G584="No Attribute (Conventional)","GOTS_conventional",(IF($G584="Recycled Pre/Post-Consumer","GOTS_pre_post",(IF($G584="In-Conversion","GOTS_in_conversion",(IF($G584="Sustainably Sourced","Sustainably_sourced",(IF($G584="Recycled pre-consumer organic","GOTS_recycled_organic",""))))))))))))),IF($G584="Organic","Organic",(IF($G584="Responsible","Responsible",(IF($G584="No Attribute (Conventional)","No_Attribute_Conventional",(IF($G584="Recycled Pre/Post-Consumer","Recycled_Pre_Post_Consumer",(IF($G584="In-Conversion","In_Conversion",(IF($G584="Recycled Pre-Consumer","Recycled_Pre_Consumer",(IF($G584="Recycled Post-Consumer","Recycled_Post_Consumer",(IF($G584="Sustainably Sourced","Sustainably_sourced",(IF($G584="Recycled pre-consumer organic","GOTS_recycled_organic","")))))))))))))))))),"")</f>
        <v/>
      </c>
      <c r="AE584" t="e" cm="1">
        <f t="array" aca="1" ref="AE584" ca="1">IF($I584="",IF(INDIRECT("$F"&amp;$S584)="","",IF(LEFT(INDIRECT("$F"&amp;$S584),3)="GRS","GRS_RCS_RM",IF((LEFT(INDIRECT("$F"&amp;$S584),3))="RCS","GRS_RCS_RM",IF(INDIRECT("$F"&amp;$S584)="OCS (No Label)","OCS_Conversion_RM",IF(LEFT(INDIRECT("$F"&amp;$S584),3)="OCS","OCS_RM",IF(RIGHT(INDIRECT("$F"&amp;$S584),10)="conversion","GOTS_RM_conversion",IF((LEFT(INDIRECT("$F"&amp;$S584),4))="GOTS","GOTS_RM","Responsible_RM"))))))),"DELETERM")</f>
        <v>#VALUE!</v>
      </c>
      <c r="AF584" t="e" cm="1">
        <f t="array" aca="1" ref="AF584" ca="1">IF($S584="","",INDIRECT("$Z"&amp;$S584))</f>
        <v>#VALUE!</v>
      </c>
      <c r="AG584" t="str">
        <f t="shared" si="168"/>
        <v/>
      </c>
      <c r="AH584" t="str" cm="1">
        <f t="array" aca="1" ref="AH584" ca="1">IFERROR(INDIRECT("$ag"&amp;S584),"")</f>
        <v/>
      </c>
      <c r="AI584" t="e" cm="1">
        <f t="array" aca="1" ref="AI584" ca="1">INDIRECT("O"&amp;S584)</f>
        <v>#VALUE!</v>
      </c>
      <c r="AJ584" t="str">
        <f t="shared" si="169"/>
        <v/>
      </c>
    </row>
    <row r="585" spans="1:36" ht="16.5" customHeight="1">
      <c r="A585" s="130"/>
      <c r="B585" s="136"/>
      <c r="C585" s="137"/>
      <c r="D585" s="146"/>
      <c r="E585" s="146"/>
      <c r="F585" s="137"/>
      <c r="G585" s="147"/>
      <c r="H585" s="147"/>
      <c r="I585" s="147"/>
      <c r="J585" s="147"/>
      <c r="K585" s="38"/>
      <c r="L585" s="144"/>
      <c r="M585" s="144"/>
      <c r="N585" s="61"/>
      <c r="O585" s="314"/>
      <c r="Q585" t="str">
        <f t="shared" si="164"/>
        <v/>
      </c>
      <c r="S585" t="e">
        <f t="shared" ca="1" si="153"/>
        <v>#VALUE!</v>
      </c>
      <c r="T585" t="e">
        <f t="shared" ca="1" si="170"/>
        <v>#VALUE!</v>
      </c>
      <c r="U585">
        <f t="shared" si="154"/>
        <v>516</v>
      </c>
      <c r="V585">
        <v>43.500000000003403</v>
      </c>
      <c r="W585">
        <f t="shared" si="157"/>
        <v>43</v>
      </c>
      <c r="X585" t="str" cm="1">
        <f t="array" aca="1" ref="X585" ca="1">IFERROR(INDEX('PC&amp;PD'!$A$1:$AS$19,ROW('PC&amp;PD'!$A$19),MATCH(INDIRECT(T585),'PC&amp;PD'!$A$1:$AS$1,0)),"")</f>
        <v/>
      </c>
      <c r="Y585" t="str">
        <f>IF(OR($N585="",$N585=0),"",IF($N585=$E$7,'Extracted info for SC'!$J$6,IF($N585=#REF!,'Extracted info for SC'!$J$7,IF($N585=#REF!,'Extracted info for SC'!$J$8,IF($N585=#REF!,'Extracted info for SC'!$J$9,IF($N585=#REF!,'Extracted info for SC'!$J$10,IF($N585=#REF!,'Extracted info for SC'!$J$11,IF($N585=#REF!,'Extracted info for SC'!$J$12,IF($N585=#REF!,'Extracted info for SC'!$J$13,IF($N585=#REF!,'Extracted info for SC'!$J$14,IF($N585=#REF!,'Extracted info for SC'!$J$15,IF($N585=#REF!,'Extracted info for SC'!$J$16,IF($N585=#REF!,'Extracted info for SC'!$J$17,IF($N585=#REF!,'Extracted info for SC'!$J$18,""))))))))))))))</f>
        <v/>
      </c>
      <c r="AA585" t="str">
        <f t="shared" si="165"/>
        <v/>
      </c>
      <c r="AB585" t="str">
        <f t="shared" si="166"/>
        <v/>
      </c>
      <c r="AC585" t="e">
        <f t="shared" ca="1" si="167"/>
        <v>#VALUE!</v>
      </c>
      <c r="AD585" t="str" cm="1">
        <f t="array" aca="1" ref="AD585" ca="1">IFERROR(IF((LEFT(INDIRECT("$F"&amp;$S585),4))="GOTS",IF($G585="Organic","GOTS_Organic_raw",(IF($G585="Responsible","GOTS_Responsible",(IF($G585="No Attribute (Conventional)","GOTS_conventional",(IF($G585="Recycled Pre/Post-Consumer","GOTS_pre_post",(IF($G585="In-Conversion","GOTS_in_conversion",(IF($G585="Sustainably Sourced","Sustainably_sourced",(IF($G585="Recycled pre-consumer organic","GOTS_recycled_organic",""))))))))))))),IF($G585="Organic","Organic",(IF($G585="Responsible","Responsible",(IF($G585="No Attribute (Conventional)","No_Attribute_Conventional",(IF($G585="Recycled Pre/Post-Consumer","Recycled_Pre_Post_Consumer",(IF($G585="In-Conversion","In_Conversion",(IF($G585="Recycled Pre-Consumer","Recycled_Pre_Consumer",(IF($G585="Recycled Post-Consumer","Recycled_Post_Consumer",(IF($G585="Sustainably Sourced","Sustainably_sourced",(IF($G585="Recycled pre-consumer organic","GOTS_recycled_organic","")))))))))))))))))),"")</f>
        <v/>
      </c>
      <c r="AE585" t="e" cm="1">
        <f t="array" aca="1" ref="AE585" ca="1">IF($I585="",IF(INDIRECT("$F"&amp;$S585)="","",IF(LEFT(INDIRECT("$F"&amp;$S585),3)="GRS","GRS_RCS_RM",IF((LEFT(INDIRECT("$F"&amp;$S585),3))="RCS","GRS_RCS_RM",IF(INDIRECT("$F"&amp;$S585)="OCS (No Label)","OCS_Conversion_RM",IF(LEFT(INDIRECT("$F"&amp;$S585),3)="OCS","OCS_RM",IF(RIGHT(INDIRECT("$F"&amp;$S585),10)="conversion","GOTS_RM_conversion",IF((LEFT(INDIRECT("$F"&amp;$S585),4))="GOTS","GOTS_RM","Responsible_RM"))))))),"DELETERM")</f>
        <v>#VALUE!</v>
      </c>
      <c r="AF585" t="e" cm="1">
        <f t="array" aca="1" ref="AF585" ca="1">IF($S585="","",INDIRECT("$Z"&amp;$S585))</f>
        <v>#VALUE!</v>
      </c>
      <c r="AG585" t="str">
        <f t="shared" si="168"/>
        <v/>
      </c>
      <c r="AH585" t="str" cm="1">
        <f t="array" aca="1" ref="AH585" ca="1">IFERROR(INDIRECT("$ag"&amp;S585),"")</f>
        <v/>
      </c>
      <c r="AI585" t="e" cm="1">
        <f t="array" aca="1" ref="AI585" ca="1">INDIRECT("O"&amp;S585)</f>
        <v>#VALUE!</v>
      </c>
      <c r="AJ585" t="str">
        <f t="shared" si="169"/>
        <v/>
      </c>
    </row>
    <row r="586" spans="1:36" ht="16.5" customHeight="1">
      <c r="A586" s="130"/>
      <c r="B586" s="136"/>
      <c r="C586" s="137"/>
      <c r="D586" s="146"/>
      <c r="E586" s="146"/>
      <c r="F586" s="137"/>
      <c r="G586" s="147"/>
      <c r="H586" s="147"/>
      <c r="I586" s="147"/>
      <c r="J586" s="147"/>
      <c r="K586" s="38"/>
      <c r="L586" s="144"/>
      <c r="M586" s="144"/>
      <c r="N586" s="61"/>
      <c r="O586" s="314"/>
      <c r="Q586" t="str">
        <f t="shared" si="164"/>
        <v/>
      </c>
      <c r="S586" t="e">
        <f t="shared" ca="1" si="153"/>
        <v>#VALUE!</v>
      </c>
      <c r="T586" t="e">
        <f t="shared" ca="1" si="170"/>
        <v>#VALUE!</v>
      </c>
      <c r="U586">
        <f t="shared" si="154"/>
        <v>516</v>
      </c>
      <c r="V586">
        <v>43.583333333336697</v>
      </c>
      <c r="W586">
        <f t="shared" si="157"/>
        <v>43</v>
      </c>
      <c r="X586" t="str" cm="1">
        <f t="array" aca="1" ref="X586" ca="1">IFERROR(INDEX('PC&amp;PD'!$A$1:$AS$19,ROW('PC&amp;PD'!$A$19),MATCH(INDIRECT(T586),'PC&amp;PD'!$A$1:$AS$1,0)),"")</f>
        <v/>
      </c>
      <c r="Y586" t="str">
        <f>IF(OR($N586="",$N586=0),"",IF($N586=$E$7,'Extracted info for SC'!$J$6,IF($N586=#REF!,'Extracted info for SC'!$J$7,IF($N586=#REF!,'Extracted info for SC'!$J$8,IF($N586=#REF!,'Extracted info for SC'!$J$9,IF($N586=#REF!,'Extracted info for SC'!$J$10,IF($N586=#REF!,'Extracted info for SC'!$J$11,IF($N586=#REF!,'Extracted info for SC'!$J$12,IF($N586=#REF!,'Extracted info for SC'!$J$13,IF($N586=#REF!,'Extracted info for SC'!$J$14,IF($N586=#REF!,'Extracted info for SC'!$J$15,IF($N586=#REF!,'Extracted info for SC'!$J$16,IF($N586=#REF!,'Extracted info for SC'!$J$17,IF($N586=#REF!,'Extracted info for SC'!$J$18,""))))))))))))))</f>
        <v/>
      </c>
      <c r="AA586" t="str">
        <f t="shared" si="165"/>
        <v/>
      </c>
      <c r="AB586" t="str">
        <f t="shared" si="166"/>
        <v/>
      </c>
      <c r="AC586" t="e">
        <f t="shared" ca="1" si="167"/>
        <v>#VALUE!</v>
      </c>
      <c r="AD586" t="str" cm="1">
        <f t="array" aca="1" ref="AD586" ca="1">IFERROR(IF((LEFT(INDIRECT("$F"&amp;$S586),4))="GOTS",IF($G586="Organic","GOTS_Organic_raw",(IF($G586="Responsible","GOTS_Responsible",(IF($G586="No Attribute (Conventional)","GOTS_conventional",(IF($G586="Recycled Pre/Post-Consumer","GOTS_pre_post",(IF($G586="In-Conversion","GOTS_in_conversion",(IF($G586="Sustainably Sourced","Sustainably_sourced",(IF($G586="Recycled pre-consumer organic","GOTS_recycled_organic",""))))))))))))),IF($G586="Organic","Organic",(IF($G586="Responsible","Responsible",(IF($G586="No Attribute (Conventional)","No_Attribute_Conventional",(IF($G586="Recycled Pre/Post-Consumer","Recycled_Pre_Post_Consumer",(IF($G586="In-Conversion","In_Conversion",(IF($G586="Recycled Pre-Consumer","Recycled_Pre_Consumer",(IF($G586="Recycled Post-Consumer","Recycled_Post_Consumer",(IF($G586="Sustainably Sourced","Sustainably_sourced",(IF($G586="Recycled pre-consumer organic","GOTS_recycled_organic","")))))))))))))))))),"")</f>
        <v/>
      </c>
      <c r="AE586" t="e" cm="1">
        <f t="array" aca="1" ref="AE586" ca="1">IF($I586="",IF(INDIRECT("$F"&amp;$S586)="","",IF(LEFT(INDIRECT("$F"&amp;$S586),3)="GRS","GRS_RCS_RM",IF((LEFT(INDIRECT("$F"&amp;$S586),3))="RCS","GRS_RCS_RM",IF(INDIRECT("$F"&amp;$S586)="OCS (No Label)","OCS_Conversion_RM",IF(LEFT(INDIRECT("$F"&amp;$S586),3)="OCS","OCS_RM",IF(RIGHT(INDIRECT("$F"&amp;$S586),10)="conversion","GOTS_RM_conversion",IF((LEFT(INDIRECT("$F"&amp;$S586),4))="GOTS","GOTS_RM","Responsible_RM"))))))),"DELETERM")</f>
        <v>#VALUE!</v>
      </c>
      <c r="AF586" t="e" cm="1">
        <f t="array" aca="1" ref="AF586" ca="1">IF($S586="","",INDIRECT("$Z"&amp;$S586))</f>
        <v>#VALUE!</v>
      </c>
      <c r="AG586" t="str">
        <f t="shared" si="168"/>
        <v/>
      </c>
      <c r="AH586" t="str" cm="1">
        <f t="array" aca="1" ref="AH586" ca="1">IFERROR(INDIRECT("$ag"&amp;S586),"")</f>
        <v/>
      </c>
      <c r="AI586" t="e" cm="1">
        <f t="array" aca="1" ref="AI586" ca="1">INDIRECT("O"&amp;S586)</f>
        <v>#VALUE!</v>
      </c>
      <c r="AJ586" t="str">
        <f t="shared" si="169"/>
        <v/>
      </c>
    </row>
    <row r="587" spans="1:36" ht="16.5" customHeight="1">
      <c r="A587" s="130"/>
      <c r="B587" s="136"/>
      <c r="C587" s="137"/>
      <c r="D587" s="146"/>
      <c r="E587" s="146"/>
      <c r="F587" s="137"/>
      <c r="G587" s="147"/>
      <c r="H587" s="147"/>
      <c r="I587" s="147"/>
      <c r="J587" s="147"/>
      <c r="K587" s="38"/>
      <c r="L587" s="144"/>
      <c r="M587" s="144"/>
      <c r="N587" s="61"/>
      <c r="O587" s="314"/>
      <c r="Q587" t="str">
        <f t="shared" si="164"/>
        <v/>
      </c>
      <c r="S587" t="e">
        <f t="shared" ca="1" si="153"/>
        <v>#VALUE!</v>
      </c>
      <c r="T587" t="e">
        <f t="shared" ca="1" si="170"/>
        <v>#VALUE!</v>
      </c>
      <c r="U587">
        <f t="shared" si="154"/>
        <v>516</v>
      </c>
      <c r="V587">
        <v>43.666666666669997</v>
      </c>
      <c r="W587">
        <f t="shared" si="157"/>
        <v>43</v>
      </c>
      <c r="X587" t="str" cm="1">
        <f t="array" aca="1" ref="X587" ca="1">IFERROR(INDEX('PC&amp;PD'!$A$1:$AS$19,ROW('PC&amp;PD'!$A$19),MATCH(INDIRECT(T587),'PC&amp;PD'!$A$1:$AS$1,0)),"")</f>
        <v/>
      </c>
      <c r="Y587" t="str">
        <f>IF(OR($N587="",$N587=0),"",IF($N587=$E$7,'Extracted info for SC'!$J$6,IF($N587=#REF!,'Extracted info for SC'!$J$7,IF($N587=#REF!,'Extracted info for SC'!$J$8,IF($N587=#REF!,'Extracted info for SC'!$J$9,IF($N587=#REF!,'Extracted info for SC'!$J$10,IF($N587=#REF!,'Extracted info for SC'!$J$11,IF($N587=#REF!,'Extracted info for SC'!$J$12,IF($N587=#REF!,'Extracted info for SC'!$J$13,IF($N587=#REF!,'Extracted info for SC'!$J$14,IF($N587=#REF!,'Extracted info for SC'!$J$15,IF($N587=#REF!,'Extracted info for SC'!$J$16,IF($N587=#REF!,'Extracted info for SC'!$J$17,IF($N587=#REF!,'Extracted info for SC'!$J$18,""))))))))))))))</f>
        <v/>
      </c>
      <c r="AA587" t="str">
        <f t="shared" si="165"/>
        <v/>
      </c>
      <c r="AB587" t="str">
        <f t="shared" si="166"/>
        <v/>
      </c>
      <c r="AC587" t="e">
        <f t="shared" ca="1" si="167"/>
        <v>#VALUE!</v>
      </c>
      <c r="AD587" t="str" cm="1">
        <f t="array" aca="1" ref="AD587" ca="1">IFERROR(IF((LEFT(INDIRECT("$F"&amp;$S587),4))="GOTS",IF($G587="Organic","GOTS_Organic_raw",(IF($G587="Responsible","GOTS_Responsible",(IF($G587="No Attribute (Conventional)","GOTS_conventional",(IF($G587="Recycled Pre/Post-Consumer","GOTS_pre_post",(IF($G587="In-Conversion","GOTS_in_conversion",(IF($G587="Sustainably Sourced","Sustainably_sourced",(IF($G587="Recycled pre-consumer organic","GOTS_recycled_organic",""))))))))))))),IF($G587="Organic","Organic",(IF($G587="Responsible","Responsible",(IF($G587="No Attribute (Conventional)","No_Attribute_Conventional",(IF($G587="Recycled Pre/Post-Consumer","Recycled_Pre_Post_Consumer",(IF($G587="In-Conversion","In_Conversion",(IF($G587="Recycled Pre-Consumer","Recycled_Pre_Consumer",(IF($G587="Recycled Post-Consumer","Recycled_Post_Consumer",(IF($G587="Sustainably Sourced","Sustainably_sourced",(IF($G587="Recycled pre-consumer organic","GOTS_recycled_organic","")))))))))))))))))),"")</f>
        <v/>
      </c>
      <c r="AE587" t="e" cm="1">
        <f t="array" aca="1" ref="AE587" ca="1">IF($I587="",IF(INDIRECT("$F"&amp;$S587)="","",IF(LEFT(INDIRECT("$F"&amp;$S587),3)="GRS","GRS_RCS_RM",IF((LEFT(INDIRECT("$F"&amp;$S587),3))="RCS","GRS_RCS_RM",IF(INDIRECT("$F"&amp;$S587)="OCS (No Label)","OCS_Conversion_RM",IF(LEFT(INDIRECT("$F"&amp;$S587),3)="OCS","OCS_RM",IF(RIGHT(INDIRECT("$F"&amp;$S587),10)="conversion","GOTS_RM_conversion",IF((LEFT(INDIRECT("$F"&amp;$S587),4))="GOTS","GOTS_RM","Responsible_RM"))))))),"DELETERM")</f>
        <v>#VALUE!</v>
      </c>
      <c r="AF587" t="e" cm="1">
        <f t="array" aca="1" ref="AF587" ca="1">IF($S587="","",INDIRECT("$Z"&amp;$S587))</f>
        <v>#VALUE!</v>
      </c>
      <c r="AG587" t="str">
        <f t="shared" si="168"/>
        <v/>
      </c>
      <c r="AH587" t="str" cm="1">
        <f t="array" aca="1" ref="AH587" ca="1">IFERROR(INDIRECT("$ag"&amp;S587),"")</f>
        <v/>
      </c>
      <c r="AI587" t="e" cm="1">
        <f t="array" aca="1" ref="AI587" ca="1">INDIRECT("O"&amp;S587)</f>
        <v>#VALUE!</v>
      </c>
      <c r="AJ587" t="str">
        <f t="shared" si="169"/>
        <v/>
      </c>
    </row>
    <row r="588" spans="1:36" ht="16.5" customHeight="1">
      <c r="A588" s="130"/>
      <c r="B588" s="136"/>
      <c r="C588" s="137"/>
      <c r="D588" s="146"/>
      <c r="E588" s="146"/>
      <c r="F588" s="137"/>
      <c r="G588" s="147"/>
      <c r="H588" s="147"/>
      <c r="I588" s="147"/>
      <c r="J588" s="147"/>
      <c r="K588" s="38"/>
      <c r="L588" s="144"/>
      <c r="M588" s="144"/>
      <c r="N588" s="61"/>
      <c r="O588" s="314"/>
      <c r="Q588" t="str">
        <f t="shared" si="164"/>
        <v/>
      </c>
      <c r="S588" t="e">
        <f t="shared" ref="S588:S651" ca="1" si="173">IF(INDIRECT("A"&amp;$S$63+$U588)&lt;&gt;"",$S$63+$U588,"")</f>
        <v>#VALUE!</v>
      </c>
      <c r="T588" t="e">
        <f t="shared" ca="1" si="170"/>
        <v>#VALUE!</v>
      </c>
      <c r="U588">
        <f t="shared" ref="U588:U651" si="174">(12*W588)</f>
        <v>516</v>
      </c>
      <c r="V588">
        <v>43.750000000003403</v>
      </c>
      <c r="W588">
        <f t="shared" si="157"/>
        <v>43</v>
      </c>
      <c r="X588" t="str" cm="1">
        <f t="array" aca="1" ref="X588" ca="1">IFERROR(INDEX('PC&amp;PD'!$A$1:$AS$19,ROW('PC&amp;PD'!$A$19),MATCH(INDIRECT(T588),'PC&amp;PD'!$A$1:$AS$1,0)),"")</f>
        <v/>
      </c>
      <c r="Y588" t="str">
        <f>IF(OR($N588="",$N588=0),"",IF($N588=$E$7,'Extracted info for SC'!$J$6,IF($N588=#REF!,'Extracted info for SC'!$J$7,IF($N588=#REF!,'Extracted info for SC'!$J$8,IF($N588=#REF!,'Extracted info for SC'!$J$9,IF($N588=#REF!,'Extracted info for SC'!$J$10,IF($N588=#REF!,'Extracted info for SC'!$J$11,IF($N588=#REF!,'Extracted info for SC'!$J$12,IF($N588=#REF!,'Extracted info for SC'!$J$13,IF($N588=#REF!,'Extracted info for SC'!$J$14,IF($N588=#REF!,'Extracted info for SC'!$J$15,IF($N588=#REF!,'Extracted info for SC'!$J$16,IF($N588=#REF!,'Extracted info for SC'!$J$17,IF($N588=#REF!,'Extracted info for SC'!$J$18,""))))))))))))))</f>
        <v/>
      </c>
      <c r="AA588" t="str">
        <f t="shared" si="165"/>
        <v/>
      </c>
      <c r="AB588" t="str">
        <f t="shared" si="166"/>
        <v/>
      </c>
      <c r="AC588" t="e">
        <f t="shared" ca="1" si="167"/>
        <v>#VALUE!</v>
      </c>
      <c r="AD588" t="str" cm="1">
        <f t="array" aca="1" ref="AD588" ca="1">IFERROR(IF((LEFT(INDIRECT("$F"&amp;$S588),4))="GOTS",IF($G588="Organic","GOTS_Organic_raw",(IF($G588="Responsible","GOTS_Responsible",(IF($G588="No Attribute (Conventional)","GOTS_conventional",(IF($G588="Recycled Pre/Post-Consumer","GOTS_pre_post",(IF($G588="In-Conversion","GOTS_in_conversion",(IF($G588="Sustainably Sourced","Sustainably_sourced",(IF($G588="Recycled pre-consumer organic","GOTS_recycled_organic",""))))))))))))),IF($G588="Organic","Organic",(IF($G588="Responsible","Responsible",(IF($G588="No Attribute (Conventional)","No_Attribute_Conventional",(IF($G588="Recycled Pre/Post-Consumer","Recycled_Pre_Post_Consumer",(IF($G588="In-Conversion","In_Conversion",(IF($G588="Recycled Pre-Consumer","Recycled_Pre_Consumer",(IF($G588="Recycled Post-Consumer","Recycled_Post_Consumer",(IF($G588="Sustainably Sourced","Sustainably_sourced",(IF($G588="Recycled pre-consumer organic","GOTS_recycled_organic","")))))))))))))))))),"")</f>
        <v/>
      </c>
      <c r="AE588" t="e" cm="1">
        <f t="array" aca="1" ref="AE588" ca="1">IF($I588="",IF(INDIRECT("$F"&amp;$S588)="","",IF(LEFT(INDIRECT("$F"&amp;$S588),3)="GRS","GRS_RCS_RM",IF((LEFT(INDIRECT("$F"&amp;$S588),3))="RCS","GRS_RCS_RM",IF(INDIRECT("$F"&amp;$S588)="OCS (No Label)","OCS_Conversion_RM",IF(LEFT(INDIRECT("$F"&amp;$S588),3)="OCS","OCS_RM",IF(RIGHT(INDIRECT("$F"&amp;$S588),10)="conversion","GOTS_RM_conversion",IF((LEFT(INDIRECT("$F"&amp;$S588),4))="GOTS","GOTS_RM","Responsible_RM"))))))),"DELETERM")</f>
        <v>#VALUE!</v>
      </c>
      <c r="AF588" t="e" cm="1">
        <f t="array" aca="1" ref="AF588" ca="1">IF($S588="","",INDIRECT("$Z"&amp;$S588))</f>
        <v>#VALUE!</v>
      </c>
      <c r="AG588" t="str">
        <f t="shared" si="168"/>
        <v/>
      </c>
      <c r="AH588" t="str" cm="1">
        <f t="array" aca="1" ref="AH588" ca="1">IFERROR(INDIRECT("$ag"&amp;S588),"")</f>
        <v/>
      </c>
      <c r="AI588" t="e" cm="1">
        <f t="array" aca="1" ref="AI588" ca="1">INDIRECT("O"&amp;S588)</f>
        <v>#VALUE!</v>
      </c>
      <c r="AJ588" t="str">
        <f t="shared" si="169"/>
        <v/>
      </c>
    </row>
    <row r="589" spans="1:36" ht="16.5" customHeight="1">
      <c r="A589" s="130"/>
      <c r="B589" s="136"/>
      <c r="C589" s="137"/>
      <c r="D589" s="146"/>
      <c r="E589" s="146"/>
      <c r="F589" s="137"/>
      <c r="G589" s="147"/>
      <c r="H589" s="147"/>
      <c r="I589" s="147"/>
      <c r="J589" s="147"/>
      <c r="K589" s="38"/>
      <c r="L589" s="144"/>
      <c r="M589" s="144"/>
      <c r="N589" s="61"/>
      <c r="O589" s="314"/>
      <c r="Q589" t="str">
        <f t="shared" si="164"/>
        <v/>
      </c>
      <c r="S589" t="e">
        <f t="shared" ca="1" si="173"/>
        <v>#VALUE!</v>
      </c>
      <c r="T589" t="e">
        <f t="shared" ca="1" si="170"/>
        <v>#VALUE!</v>
      </c>
      <c r="U589">
        <f t="shared" si="174"/>
        <v>516</v>
      </c>
      <c r="V589">
        <v>43.833333333336697</v>
      </c>
      <c r="W589">
        <f t="shared" si="157"/>
        <v>43</v>
      </c>
      <c r="X589" t="str" cm="1">
        <f t="array" aca="1" ref="X589" ca="1">IFERROR(INDEX('PC&amp;PD'!$A$1:$AS$19,ROW('PC&amp;PD'!$A$19),MATCH(INDIRECT(T589),'PC&amp;PD'!$A$1:$AS$1,0)),"")</f>
        <v/>
      </c>
      <c r="Y589" t="str">
        <f>IF(OR($N589="",$N589=0),"",IF($N589=$E$7,'Extracted info for SC'!$J$6,IF($N589=#REF!,'Extracted info for SC'!$J$7,IF($N589=#REF!,'Extracted info for SC'!$J$8,IF($N589=#REF!,'Extracted info for SC'!$J$9,IF($N589=#REF!,'Extracted info for SC'!$J$10,IF($N589=#REF!,'Extracted info for SC'!$J$11,IF($N589=#REF!,'Extracted info for SC'!$J$12,IF($N589=#REF!,'Extracted info for SC'!$J$13,IF($N589=#REF!,'Extracted info for SC'!$J$14,IF($N589=#REF!,'Extracted info for SC'!$J$15,IF($N589=#REF!,'Extracted info for SC'!$J$16,IF($N589=#REF!,'Extracted info for SC'!$J$17,IF($N589=#REF!,'Extracted info for SC'!$J$18,""))))))))))))))</f>
        <v/>
      </c>
      <c r="AA589" t="str">
        <f t="shared" si="165"/>
        <v/>
      </c>
      <c r="AB589" t="str">
        <f t="shared" si="166"/>
        <v/>
      </c>
      <c r="AC589" t="e">
        <f t="shared" ca="1" si="167"/>
        <v>#VALUE!</v>
      </c>
      <c r="AD589" t="str" cm="1">
        <f t="array" aca="1" ref="AD589" ca="1">IFERROR(IF((LEFT(INDIRECT("$F"&amp;$S589),4))="GOTS",IF($G589="Organic","GOTS_Organic_raw",(IF($G589="Responsible","GOTS_Responsible",(IF($G589="No Attribute (Conventional)","GOTS_conventional",(IF($G589="Recycled Pre/Post-Consumer","GOTS_pre_post",(IF($G589="In-Conversion","GOTS_in_conversion",(IF($G589="Sustainably Sourced","Sustainably_sourced",(IF($G589="Recycled pre-consumer organic","GOTS_recycled_organic",""))))))))))))),IF($G589="Organic","Organic",(IF($G589="Responsible","Responsible",(IF($G589="No Attribute (Conventional)","No_Attribute_Conventional",(IF($G589="Recycled Pre/Post-Consumer","Recycled_Pre_Post_Consumer",(IF($G589="In-Conversion","In_Conversion",(IF($G589="Recycled Pre-Consumer","Recycled_Pre_Consumer",(IF($G589="Recycled Post-Consumer","Recycled_Post_Consumer",(IF($G589="Sustainably Sourced","Sustainably_sourced",(IF($G589="Recycled pre-consumer organic","GOTS_recycled_organic","")))))))))))))))))),"")</f>
        <v/>
      </c>
      <c r="AE589" t="e" cm="1">
        <f t="array" aca="1" ref="AE589" ca="1">IF($I589="",IF(INDIRECT("$F"&amp;$S589)="","",IF(LEFT(INDIRECT("$F"&amp;$S589),3)="GRS","GRS_RCS_RM",IF((LEFT(INDIRECT("$F"&amp;$S589),3))="RCS","GRS_RCS_RM",IF(INDIRECT("$F"&amp;$S589)="OCS (No Label)","OCS_Conversion_RM",IF(LEFT(INDIRECT("$F"&amp;$S589),3)="OCS","OCS_RM",IF(RIGHT(INDIRECT("$F"&amp;$S589),10)="conversion","GOTS_RM_conversion",IF((LEFT(INDIRECT("$F"&amp;$S589),4))="GOTS","GOTS_RM","Responsible_RM"))))))),"DELETERM")</f>
        <v>#VALUE!</v>
      </c>
      <c r="AF589" t="e" cm="1">
        <f t="array" aca="1" ref="AF589" ca="1">IF($S589="","",INDIRECT("$Z"&amp;$S589))</f>
        <v>#VALUE!</v>
      </c>
      <c r="AG589" t="str">
        <f t="shared" si="168"/>
        <v/>
      </c>
      <c r="AH589" t="str" cm="1">
        <f t="array" aca="1" ref="AH589" ca="1">IFERROR(INDIRECT("$ag"&amp;S589),"")</f>
        <v/>
      </c>
      <c r="AI589" t="e" cm="1">
        <f t="array" aca="1" ref="AI589" ca="1">INDIRECT("O"&amp;S589)</f>
        <v>#VALUE!</v>
      </c>
      <c r="AJ589" t="str">
        <f t="shared" si="169"/>
        <v/>
      </c>
    </row>
    <row r="590" spans="1:36" ht="16.5" customHeight="1" thickBot="1">
      <c r="A590" s="131"/>
      <c r="B590" s="138"/>
      <c r="C590" s="139"/>
      <c r="D590" s="148"/>
      <c r="E590" s="148"/>
      <c r="F590" s="139"/>
      <c r="G590" s="149"/>
      <c r="H590" s="149"/>
      <c r="I590" s="149"/>
      <c r="J590" s="149"/>
      <c r="K590" s="39"/>
      <c r="L590" s="145"/>
      <c r="M590" s="145"/>
      <c r="N590" s="62"/>
      <c r="O590" s="315"/>
      <c r="Q590" t="str">
        <f t="shared" si="164"/>
        <v/>
      </c>
      <c r="S590" t="e">
        <f t="shared" ca="1" si="173"/>
        <v>#VALUE!</v>
      </c>
      <c r="T590" t="e">
        <f t="shared" ca="1" si="170"/>
        <v>#VALUE!</v>
      </c>
      <c r="U590">
        <f t="shared" si="174"/>
        <v>516</v>
      </c>
      <c r="V590">
        <v>43.916666666670103</v>
      </c>
      <c r="W590">
        <f t="shared" si="157"/>
        <v>43</v>
      </c>
      <c r="X590" t="str" cm="1">
        <f t="array" aca="1" ref="X590" ca="1">IFERROR(INDEX('PC&amp;PD'!$A$1:$AS$19,ROW('PC&amp;PD'!$A$19),MATCH(INDIRECT(T590),'PC&amp;PD'!$A$1:$AS$1,0)),"")</f>
        <v/>
      </c>
      <c r="Y590" t="str">
        <f>IF(OR($N590="",$N590=0),"",IF($N590=$E$7,'Extracted info for SC'!$J$6,IF($N590=#REF!,'Extracted info for SC'!$J$7,IF($N590=#REF!,'Extracted info for SC'!$J$8,IF($N590=#REF!,'Extracted info for SC'!$J$9,IF($N590=#REF!,'Extracted info for SC'!$J$10,IF($N590=#REF!,'Extracted info for SC'!$J$11,IF($N590=#REF!,'Extracted info for SC'!$J$12,IF($N590=#REF!,'Extracted info for SC'!$J$13,IF($N590=#REF!,'Extracted info for SC'!$J$14,IF($N590=#REF!,'Extracted info for SC'!$J$15,IF($N590=#REF!,'Extracted info for SC'!$J$16,IF($N590=#REF!,'Extracted info for SC'!$J$17,IF($N590=#REF!,'Extracted info for SC'!$J$18,""))))))))))))))</f>
        <v/>
      </c>
      <c r="AA590" t="str">
        <f t="shared" si="165"/>
        <v/>
      </c>
      <c r="AB590" t="str">
        <f t="shared" si="166"/>
        <v/>
      </c>
      <c r="AC590" t="e">
        <f t="shared" ca="1" si="167"/>
        <v>#VALUE!</v>
      </c>
      <c r="AD590" t="str" cm="1">
        <f t="array" aca="1" ref="AD590" ca="1">IFERROR(IF((LEFT(INDIRECT("$F"&amp;$S590),4))="GOTS",IF($G590="Organic","GOTS_Organic_raw",(IF($G590="Responsible","GOTS_Responsible",(IF($G590="No Attribute (Conventional)","GOTS_conventional",(IF($G590="Recycled Pre/Post-Consumer","GOTS_pre_post",(IF($G590="In-Conversion","GOTS_in_conversion",(IF($G590="Sustainably Sourced","Sustainably_sourced",(IF($G590="Recycled pre-consumer organic","GOTS_recycled_organic",""))))))))))))),IF($G590="Organic","Organic",(IF($G590="Responsible","Responsible",(IF($G590="No Attribute (Conventional)","No_Attribute_Conventional",(IF($G590="Recycled Pre/Post-Consumer","Recycled_Pre_Post_Consumer",(IF($G590="In-Conversion","In_Conversion",(IF($G590="Recycled Pre-Consumer","Recycled_Pre_Consumer",(IF($G590="Recycled Post-Consumer","Recycled_Post_Consumer",(IF($G590="Sustainably Sourced","Sustainably_sourced",(IF($G590="Recycled pre-consumer organic","GOTS_recycled_organic","")))))))))))))))))),"")</f>
        <v/>
      </c>
      <c r="AE590" t="e" cm="1">
        <f t="array" aca="1" ref="AE590" ca="1">IF($I590="",IF(INDIRECT("$F"&amp;$S590)="","",IF(LEFT(INDIRECT("$F"&amp;$S590),3)="GRS","GRS_RCS_RM",IF((LEFT(INDIRECT("$F"&amp;$S590),3))="RCS","GRS_RCS_RM",IF(INDIRECT("$F"&amp;$S590)="OCS (No Label)","OCS_Conversion_RM",IF(LEFT(INDIRECT("$F"&amp;$S590),3)="OCS","OCS_RM",IF(RIGHT(INDIRECT("$F"&amp;$S590),10)="conversion","GOTS_RM_conversion",IF((LEFT(INDIRECT("$F"&amp;$S590),4))="GOTS","GOTS_RM","Responsible_RM"))))))),"DELETERM")</f>
        <v>#VALUE!</v>
      </c>
      <c r="AF590" t="e" cm="1">
        <f t="array" aca="1" ref="AF590" ca="1">IF($S590="","",INDIRECT("$Z"&amp;$S590))</f>
        <v>#VALUE!</v>
      </c>
      <c r="AG590" t="str">
        <f t="shared" si="168"/>
        <v/>
      </c>
      <c r="AH590" t="str" cm="1">
        <f t="array" aca="1" ref="AH590" ca="1">IFERROR(INDIRECT("$ag"&amp;S590),"")</f>
        <v/>
      </c>
      <c r="AI590" t="e" cm="1">
        <f t="array" aca="1" ref="AI590" ca="1">INDIRECT("O"&amp;S590)</f>
        <v>#VALUE!</v>
      </c>
      <c r="AJ590" t="str">
        <f t="shared" si="169"/>
        <v/>
      </c>
    </row>
    <row r="591" spans="1:36" ht="16.5" customHeight="1">
      <c r="A591" s="128" t="str">
        <f>IF(B591="","",COUNTA($B$63:$B591))</f>
        <v/>
      </c>
      <c r="B591" s="132"/>
      <c r="C591" s="133"/>
      <c r="D591" s="140"/>
      <c r="E591" s="140"/>
      <c r="F591" s="133"/>
      <c r="G591" s="141"/>
      <c r="H591" s="141"/>
      <c r="I591" s="141"/>
      <c r="J591" s="141"/>
      <c r="K591" s="37"/>
      <c r="L591" s="142" t="str">
        <f>IF(R591="","",LEFT(R591,LEN(R591)-2))</f>
        <v/>
      </c>
      <c r="M591" s="142"/>
      <c r="N591" s="60"/>
      <c r="O591" s="313"/>
      <c r="Q591" t="str">
        <f t="shared" si="164"/>
        <v/>
      </c>
      <c r="R591" t="str">
        <f t="shared" ref="R591" si="175">CONCATENATE($Q591,Q592,Q593,Q594,Q595,Q596,$Q597,$Q598,$Q599,$Q600,$Q601,$Q602)</f>
        <v/>
      </c>
      <c r="S591" t="e">
        <f t="shared" ca="1" si="173"/>
        <v>#VALUE!</v>
      </c>
      <c r="T591" t="e">
        <f t="shared" ca="1" si="170"/>
        <v>#VALUE!</v>
      </c>
      <c r="U591">
        <f t="shared" si="174"/>
        <v>528</v>
      </c>
      <c r="V591">
        <v>44.000000000003403</v>
      </c>
      <c r="W591">
        <f t="shared" si="157"/>
        <v>44</v>
      </c>
      <c r="X591" t="str" cm="1">
        <f t="array" aca="1" ref="X591" ca="1">IFERROR(INDEX('PC&amp;PD'!$A$1:$AS$19,ROW('PC&amp;PD'!$A$19),MATCH(INDIRECT(T591),'PC&amp;PD'!$A$1:$AS$1,0)),"")</f>
        <v/>
      </c>
      <c r="Y591" t="str">
        <f>IF(OR($N591="",$N591=0),"",IF($N591=$E$7,'Extracted info for SC'!$J$6,IF($N591=#REF!,'Extracted info for SC'!$J$7,IF($N591=#REF!,'Extracted info for SC'!$J$8,IF($N591=#REF!,'Extracted info for SC'!$J$9,IF($N591=#REF!,'Extracted info for SC'!$J$10,IF($N591=#REF!,'Extracted info for SC'!$J$11,IF($N591=#REF!,'Extracted info for SC'!$J$12,IF($N591=#REF!,'Extracted info for SC'!$J$13,IF($N591=#REF!,'Extracted info for SC'!$J$14,IF($N591=#REF!,'Extracted info for SC'!$J$15,IF($N591=#REF!,'Extracted info for SC'!$J$16,IF($N591=#REF!,'Extracted info for SC'!$J$17,IF($N591=#REF!,'Extracted info for SC'!$J$18,""))))))))))))))</f>
        <v/>
      </c>
      <c r="Z591" t="str">
        <f t="shared" ref="Z591" si="176">IFERROR(IF($F591="OCS 100","OCS (OCS 100)",IF($F591="OCS Blended","OCS (OCS Blended)",IF($F591="OCS (No Label)","OCS (No Label)",IF($F591="RCS 100","RCS (RCS 100)",IF($F591="RCS Blended","RCS (RCS Blended)",IF($F591="GRS","GRS (GRS)",IF($F591="GRS (No Label)", "GRS (No Label)",IF($F591="RDS","RDS (RDS)",IF($F591="RWS","RWS (RWS)",IF($F591="RAS","RAS (RAS)",IF($F591="RMS","RMS (RMS)",IF($F591="GOTS Organic","GOTS (Organic)",IF($F591="GOTS Made with organic","GOTS (Made with Organic)",IF($F591="GOTS Organic - in conversion","GOTS (Organic - In Conversion)",IF($F591="GOTS Made with organic - in conversion","GOTS (Made with Organic - In Conversion)",""))))))))))))))),"")</f>
        <v/>
      </c>
      <c r="AA591" t="str">
        <f t="shared" si="165"/>
        <v/>
      </c>
      <c r="AB591" t="str">
        <f t="shared" si="166"/>
        <v/>
      </c>
      <c r="AC591" t="e">
        <f t="shared" ca="1" si="167"/>
        <v>#VALUE!</v>
      </c>
      <c r="AD591" t="str" cm="1">
        <f t="array" aca="1" ref="AD591" ca="1">IFERROR(IF((LEFT(INDIRECT("$F"&amp;$S591),4))="GOTS",IF($G591="Organic","GOTS_Organic_raw",(IF($G591="Responsible","GOTS_Responsible",(IF($G591="No Attribute (Conventional)","GOTS_conventional",(IF($G591="Recycled Pre/Post-Consumer","GOTS_pre_post",(IF($G591="In-Conversion","GOTS_in_conversion",(IF($G591="Sustainably Sourced","Sustainably_sourced",(IF($G591="Recycled pre-consumer organic","GOTS_recycled_organic",""))))))))))))),IF($G591="Organic","Organic",(IF($G591="Responsible","Responsible",(IF($G591="No Attribute (Conventional)","No_Attribute_Conventional",(IF($G591="Recycled Pre/Post-Consumer","Recycled_Pre_Post_Consumer",(IF($G591="In-Conversion","In_Conversion",(IF($G591="Recycled Pre-Consumer","Recycled_Pre_Consumer",(IF($G591="Recycled Post-Consumer","Recycled_Post_Consumer",(IF($G591="Sustainably Sourced","Sustainably_sourced",(IF($G591="Recycled pre-consumer organic","GOTS_recycled_organic","")))))))))))))))))),"")</f>
        <v/>
      </c>
      <c r="AE591" t="e" cm="1">
        <f t="array" aca="1" ref="AE591" ca="1">IF($I591="",IF(INDIRECT("$F"&amp;$S591)="","",IF(LEFT(INDIRECT("$F"&amp;$S591),3)="GRS","GRS_RCS_RM",IF((LEFT(INDIRECT("$F"&amp;$S591),3))="RCS","GRS_RCS_RM",IF(INDIRECT("$F"&amp;$S591)="OCS (No Label)","OCS_Conversion_RM",IF(LEFT(INDIRECT("$F"&amp;$S591),3)="OCS","OCS_RM",IF(RIGHT(INDIRECT("$F"&amp;$S591),10)="conversion","GOTS_RM_conversion",IF((LEFT(INDIRECT("$F"&amp;$S591),4))="GOTS","GOTS_RM","Responsible_RM"))))))),"DELETERM")</f>
        <v>#VALUE!</v>
      </c>
      <c r="AF591" t="e" cm="1">
        <f t="array" aca="1" ref="AF591" ca="1">IF($S591="","",INDIRECT("$Z"&amp;$S591))</f>
        <v>#VALUE!</v>
      </c>
      <c r="AG591" t="str">
        <f t="shared" si="168"/>
        <v/>
      </c>
      <c r="AH591" t="str" cm="1">
        <f t="array" aca="1" ref="AH591" ca="1">IFERROR(INDIRECT("$ag"&amp;S591),"")</f>
        <v/>
      </c>
      <c r="AI591" t="e" cm="1">
        <f t="array" aca="1" ref="AI591" ca="1">INDIRECT("O"&amp;S591)</f>
        <v>#VALUE!</v>
      </c>
      <c r="AJ591" t="str">
        <f t="shared" si="169"/>
        <v/>
      </c>
    </row>
    <row r="592" spans="1:36" ht="16.5" customHeight="1">
      <c r="A592" s="129"/>
      <c r="B592" s="134"/>
      <c r="C592" s="135"/>
      <c r="D592" s="146"/>
      <c r="E592" s="146"/>
      <c r="F592" s="135"/>
      <c r="G592" s="147"/>
      <c r="H592" s="147"/>
      <c r="I592" s="147"/>
      <c r="J592" s="147"/>
      <c r="K592" s="38"/>
      <c r="L592" s="143"/>
      <c r="M592" s="143"/>
      <c r="N592" s="61"/>
      <c r="O592" s="314"/>
      <c r="Q592" t="str">
        <f t="shared" si="164"/>
        <v/>
      </c>
      <c r="S592" t="e">
        <f t="shared" ca="1" si="173"/>
        <v>#VALUE!</v>
      </c>
      <c r="T592" t="e">
        <f t="shared" ca="1" si="170"/>
        <v>#VALUE!</v>
      </c>
      <c r="U592">
        <f t="shared" si="174"/>
        <v>528</v>
      </c>
      <c r="V592">
        <v>44.083333333336697</v>
      </c>
      <c r="W592">
        <f t="shared" si="157"/>
        <v>44</v>
      </c>
      <c r="X592" t="str" cm="1">
        <f t="array" aca="1" ref="X592" ca="1">IFERROR(INDEX('PC&amp;PD'!$A$1:$AS$19,ROW('PC&amp;PD'!$A$19),MATCH(INDIRECT(T592),'PC&amp;PD'!$A$1:$AS$1,0)),"")</f>
        <v/>
      </c>
      <c r="Y592" t="str">
        <f>IF(OR($N592="",$N592=0),"",IF($N592=$E$7,'Extracted info for SC'!$J$6,IF($N592=#REF!,'Extracted info for SC'!$J$7,IF($N592=#REF!,'Extracted info for SC'!$J$8,IF($N592=#REF!,'Extracted info for SC'!$J$9,IF($N592=#REF!,'Extracted info for SC'!$J$10,IF($N592=#REF!,'Extracted info for SC'!$J$11,IF($N592=#REF!,'Extracted info for SC'!$J$12,IF($N592=#REF!,'Extracted info for SC'!$J$13,IF($N592=#REF!,'Extracted info for SC'!$J$14,IF($N592=#REF!,'Extracted info for SC'!$J$15,IF($N592=#REF!,'Extracted info for SC'!$J$16,IF($N592=#REF!,'Extracted info for SC'!$J$17,IF($N592=#REF!,'Extracted info for SC'!$J$18,""))))))))))))))</f>
        <v/>
      </c>
      <c r="AA592" t="str">
        <f t="shared" si="165"/>
        <v/>
      </c>
      <c r="AB592" t="str">
        <f t="shared" si="166"/>
        <v/>
      </c>
      <c r="AC592" t="e">
        <f t="shared" ca="1" si="167"/>
        <v>#VALUE!</v>
      </c>
      <c r="AD592" t="str" cm="1">
        <f t="array" aca="1" ref="AD592" ca="1">IFERROR(IF((LEFT(INDIRECT("$F"&amp;$S592),4))="GOTS",IF($G592="Organic","GOTS_Organic_raw",(IF($G592="Responsible","GOTS_Responsible",(IF($G592="No Attribute (Conventional)","GOTS_conventional",(IF($G592="Recycled Pre/Post-Consumer","GOTS_pre_post",(IF($G592="In-Conversion","GOTS_in_conversion",(IF($G592="Sustainably Sourced","Sustainably_sourced",(IF($G592="Recycled pre-consumer organic","GOTS_recycled_organic",""))))))))))))),IF($G592="Organic","Organic",(IF($G592="Responsible","Responsible",(IF($G592="No Attribute (Conventional)","No_Attribute_Conventional",(IF($G592="Recycled Pre/Post-Consumer","Recycled_Pre_Post_Consumer",(IF($G592="In-Conversion","In_Conversion",(IF($G592="Recycled Pre-Consumer","Recycled_Pre_Consumer",(IF($G592="Recycled Post-Consumer","Recycled_Post_Consumer",(IF($G592="Sustainably Sourced","Sustainably_sourced",(IF($G592="Recycled pre-consumer organic","GOTS_recycled_organic","")))))))))))))))))),"")</f>
        <v/>
      </c>
      <c r="AE592" t="e" cm="1">
        <f t="array" aca="1" ref="AE592" ca="1">IF($I592="",IF(INDIRECT("$F"&amp;$S592)="","",IF(LEFT(INDIRECT("$F"&amp;$S592),3)="GRS","GRS_RCS_RM",IF((LEFT(INDIRECT("$F"&amp;$S592),3))="RCS","GRS_RCS_RM",IF(INDIRECT("$F"&amp;$S592)="OCS (No Label)","OCS_Conversion_RM",IF(LEFT(INDIRECT("$F"&amp;$S592),3)="OCS","OCS_RM",IF(RIGHT(INDIRECT("$F"&amp;$S592),10)="conversion","GOTS_RM_conversion",IF((LEFT(INDIRECT("$F"&amp;$S592),4))="GOTS","GOTS_RM","Responsible_RM"))))))),"DELETERM")</f>
        <v>#VALUE!</v>
      </c>
      <c r="AF592" t="e" cm="1">
        <f t="array" aca="1" ref="AF592" ca="1">IF($S592="","",INDIRECT("$Z"&amp;$S592))</f>
        <v>#VALUE!</v>
      </c>
      <c r="AG592" t="str">
        <f t="shared" si="168"/>
        <v/>
      </c>
      <c r="AH592" t="str" cm="1">
        <f t="array" aca="1" ref="AH592" ca="1">IFERROR(INDIRECT("$ag"&amp;S592),"")</f>
        <v/>
      </c>
      <c r="AI592" t="e" cm="1">
        <f t="array" aca="1" ref="AI592" ca="1">INDIRECT("O"&amp;S592)</f>
        <v>#VALUE!</v>
      </c>
      <c r="AJ592" t="str">
        <f t="shared" si="169"/>
        <v/>
      </c>
    </row>
    <row r="593" spans="1:36" ht="16.5" customHeight="1">
      <c r="A593" s="129"/>
      <c r="B593" s="134"/>
      <c r="C593" s="135"/>
      <c r="D593" s="146"/>
      <c r="E593" s="146"/>
      <c r="F593" s="135"/>
      <c r="G593" s="147"/>
      <c r="H593" s="147"/>
      <c r="I593" s="147"/>
      <c r="J593" s="147"/>
      <c r="K593" s="38"/>
      <c r="L593" s="143"/>
      <c r="M593" s="143"/>
      <c r="N593" s="61"/>
      <c r="O593" s="314"/>
      <c r="Q593" t="str">
        <f t="shared" si="164"/>
        <v/>
      </c>
      <c r="S593" t="e">
        <f t="shared" ca="1" si="173"/>
        <v>#VALUE!</v>
      </c>
      <c r="T593" t="e">
        <f t="shared" ca="1" si="170"/>
        <v>#VALUE!</v>
      </c>
      <c r="U593">
        <f t="shared" si="174"/>
        <v>528</v>
      </c>
      <c r="V593">
        <v>44.166666666670103</v>
      </c>
      <c r="W593">
        <f t="shared" si="157"/>
        <v>44</v>
      </c>
      <c r="X593" t="str" cm="1">
        <f t="array" aca="1" ref="X593" ca="1">IFERROR(INDEX('PC&amp;PD'!$A$1:$AS$19,ROW('PC&amp;PD'!$A$19),MATCH(INDIRECT(T593),'PC&amp;PD'!$A$1:$AS$1,0)),"")</f>
        <v/>
      </c>
      <c r="Y593" t="str">
        <f>IF(OR($N593="",$N593=0),"",IF($N593=$E$7,'Extracted info for SC'!$J$6,IF($N593=#REF!,'Extracted info for SC'!$J$7,IF($N593=#REF!,'Extracted info for SC'!$J$8,IF($N593=#REF!,'Extracted info for SC'!$J$9,IF($N593=#REF!,'Extracted info for SC'!$J$10,IF($N593=#REF!,'Extracted info for SC'!$J$11,IF($N593=#REF!,'Extracted info for SC'!$J$12,IF($N593=#REF!,'Extracted info for SC'!$J$13,IF($N593=#REF!,'Extracted info for SC'!$J$14,IF($N593=#REF!,'Extracted info for SC'!$J$15,IF($N593=#REF!,'Extracted info for SC'!$J$16,IF($N593=#REF!,'Extracted info for SC'!$J$17,IF($N593=#REF!,'Extracted info for SC'!$J$18,""))))))))))))))</f>
        <v/>
      </c>
      <c r="AA593" t="str">
        <f t="shared" si="165"/>
        <v/>
      </c>
      <c r="AB593" t="str">
        <f t="shared" si="166"/>
        <v/>
      </c>
      <c r="AC593" t="e">
        <f t="shared" ca="1" si="167"/>
        <v>#VALUE!</v>
      </c>
      <c r="AD593" t="str" cm="1">
        <f t="array" aca="1" ref="AD593" ca="1">IFERROR(IF((LEFT(INDIRECT("$F"&amp;$S593),4))="GOTS",IF($G593="Organic","GOTS_Organic_raw",(IF($G593="Responsible","GOTS_Responsible",(IF($G593="No Attribute (Conventional)","GOTS_conventional",(IF($G593="Recycled Pre/Post-Consumer","GOTS_pre_post",(IF($G593="In-Conversion","GOTS_in_conversion",(IF($G593="Sustainably Sourced","Sustainably_sourced",(IF($G593="Recycled pre-consumer organic","GOTS_recycled_organic",""))))))))))))),IF($G593="Organic","Organic",(IF($G593="Responsible","Responsible",(IF($G593="No Attribute (Conventional)","No_Attribute_Conventional",(IF($G593="Recycled Pre/Post-Consumer","Recycled_Pre_Post_Consumer",(IF($G593="In-Conversion","In_Conversion",(IF($G593="Recycled Pre-Consumer","Recycled_Pre_Consumer",(IF($G593="Recycled Post-Consumer","Recycled_Post_Consumer",(IF($G593="Sustainably Sourced","Sustainably_sourced",(IF($G593="Recycled pre-consumer organic","GOTS_recycled_organic","")))))))))))))))))),"")</f>
        <v/>
      </c>
      <c r="AE593" t="e" cm="1">
        <f t="array" aca="1" ref="AE593" ca="1">IF($I593="",IF(INDIRECT("$F"&amp;$S593)="","",IF(LEFT(INDIRECT("$F"&amp;$S593),3)="GRS","GRS_RCS_RM",IF((LEFT(INDIRECT("$F"&amp;$S593),3))="RCS","GRS_RCS_RM",IF(INDIRECT("$F"&amp;$S593)="OCS (No Label)","OCS_Conversion_RM",IF(LEFT(INDIRECT("$F"&amp;$S593),3)="OCS","OCS_RM",IF(RIGHT(INDIRECT("$F"&amp;$S593),10)="conversion","GOTS_RM_conversion",IF((LEFT(INDIRECT("$F"&amp;$S593),4))="GOTS","GOTS_RM","Responsible_RM"))))))),"DELETERM")</f>
        <v>#VALUE!</v>
      </c>
      <c r="AF593" t="e" cm="1">
        <f t="array" aca="1" ref="AF593" ca="1">IF($S593="","",INDIRECT("$Z"&amp;$S593))</f>
        <v>#VALUE!</v>
      </c>
      <c r="AG593" t="str">
        <f t="shared" si="168"/>
        <v/>
      </c>
      <c r="AH593" t="str" cm="1">
        <f t="array" aca="1" ref="AH593" ca="1">IFERROR(INDIRECT("$ag"&amp;S593),"")</f>
        <v/>
      </c>
      <c r="AI593" t="e" cm="1">
        <f t="array" aca="1" ref="AI593" ca="1">INDIRECT("O"&amp;S593)</f>
        <v>#VALUE!</v>
      </c>
      <c r="AJ593" t="str">
        <f t="shared" si="169"/>
        <v/>
      </c>
    </row>
    <row r="594" spans="1:36" ht="16.5" customHeight="1">
      <c r="A594" s="129"/>
      <c r="B594" s="134"/>
      <c r="C594" s="135"/>
      <c r="D594" s="146"/>
      <c r="E594" s="146"/>
      <c r="F594" s="135"/>
      <c r="G594" s="147"/>
      <c r="H594" s="147"/>
      <c r="I594" s="147"/>
      <c r="J594" s="147"/>
      <c r="K594" s="38"/>
      <c r="L594" s="143"/>
      <c r="M594" s="143"/>
      <c r="N594" s="61"/>
      <c r="O594" s="314"/>
      <c r="Q594" t="str">
        <f t="shared" si="164"/>
        <v/>
      </c>
      <c r="S594" t="e">
        <f t="shared" ca="1" si="173"/>
        <v>#VALUE!</v>
      </c>
      <c r="T594" t="e">
        <f t="shared" ca="1" si="170"/>
        <v>#VALUE!</v>
      </c>
      <c r="U594">
        <f t="shared" si="174"/>
        <v>528</v>
      </c>
      <c r="V594">
        <v>44.250000000003403</v>
      </c>
      <c r="W594">
        <f t="shared" si="157"/>
        <v>44</v>
      </c>
      <c r="X594" t="str" cm="1">
        <f t="array" aca="1" ref="X594" ca="1">IFERROR(INDEX('PC&amp;PD'!$A$1:$AS$19,ROW('PC&amp;PD'!$A$19),MATCH(INDIRECT(T594),'PC&amp;PD'!$A$1:$AS$1,0)),"")</f>
        <v/>
      </c>
      <c r="Y594" t="str">
        <f>IF(OR($N594="",$N594=0),"",IF($N594=$E$7,'Extracted info for SC'!$J$6,IF($N594=#REF!,'Extracted info for SC'!$J$7,IF($N594=#REF!,'Extracted info for SC'!$J$8,IF($N594=#REF!,'Extracted info for SC'!$J$9,IF($N594=#REF!,'Extracted info for SC'!$J$10,IF($N594=#REF!,'Extracted info for SC'!$J$11,IF($N594=#REF!,'Extracted info for SC'!$J$12,IF($N594=#REF!,'Extracted info for SC'!$J$13,IF($N594=#REF!,'Extracted info for SC'!$J$14,IF($N594=#REF!,'Extracted info for SC'!$J$15,IF($N594=#REF!,'Extracted info for SC'!$J$16,IF($N594=#REF!,'Extracted info for SC'!$J$17,IF($N594=#REF!,'Extracted info for SC'!$J$18,""))))))))))))))</f>
        <v/>
      </c>
      <c r="AA594" t="str">
        <f t="shared" si="165"/>
        <v/>
      </c>
      <c r="AB594" t="str">
        <f t="shared" si="166"/>
        <v/>
      </c>
      <c r="AC594" t="e">
        <f t="shared" ca="1" si="167"/>
        <v>#VALUE!</v>
      </c>
      <c r="AD594" t="str" cm="1">
        <f t="array" aca="1" ref="AD594" ca="1">IFERROR(IF((LEFT(INDIRECT("$F"&amp;$S594),4))="GOTS",IF($G594="Organic","GOTS_Organic_raw",(IF($G594="Responsible","GOTS_Responsible",(IF($G594="No Attribute (Conventional)","GOTS_conventional",(IF($G594="Recycled Pre/Post-Consumer","GOTS_pre_post",(IF($G594="In-Conversion","GOTS_in_conversion",(IF($G594="Sustainably Sourced","Sustainably_sourced",(IF($G594="Recycled pre-consumer organic","GOTS_recycled_organic",""))))))))))))),IF($G594="Organic","Organic",(IF($G594="Responsible","Responsible",(IF($G594="No Attribute (Conventional)","No_Attribute_Conventional",(IF($G594="Recycled Pre/Post-Consumer","Recycled_Pre_Post_Consumer",(IF($G594="In-Conversion","In_Conversion",(IF($G594="Recycled Pre-Consumer","Recycled_Pre_Consumer",(IF($G594="Recycled Post-Consumer","Recycled_Post_Consumer",(IF($G594="Sustainably Sourced","Sustainably_sourced",(IF($G594="Recycled pre-consumer organic","GOTS_recycled_organic","")))))))))))))))))),"")</f>
        <v/>
      </c>
      <c r="AE594" t="e" cm="1">
        <f t="array" aca="1" ref="AE594" ca="1">IF($I594="",IF(INDIRECT("$F"&amp;$S594)="","",IF(LEFT(INDIRECT("$F"&amp;$S594),3)="GRS","GRS_RCS_RM",IF((LEFT(INDIRECT("$F"&amp;$S594),3))="RCS","GRS_RCS_RM",IF(INDIRECT("$F"&amp;$S594)="OCS (No Label)","OCS_Conversion_RM",IF(LEFT(INDIRECT("$F"&amp;$S594),3)="OCS","OCS_RM",IF(RIGHT(INDIRECT("$F"&amp;$S594),10)="conversion","GOTS_RM_conversion",IF((LEFT(INDIRECT("$F"&amp;$S594),4))="GOTS","GOTS_RM","Responsible_RM"))))))),"DELETERM")</f>
        <v>#VALUE!</v>
      </c>
      <c r="AF594" t="e" cm="1">
        <f t="array" aca="1" ref="AF594" ca="1">IF($S594="","",INDIRECT("$Z"&amp;$S594))</f>
        <v>#VALUE!</v>
      </c>
      <c r="AG594" t="str">
        <f t="shared" si="168"/>
        <v/>
      </c>
      <c r="AH594" t="str" cm="1">
        <f t="array" aca="1" ref="AH594" ca="1">IFERROR(INDIRECT("$ag"&amp;S594),"")</f>
        <v/>
      </c>
      <c r="AI594" t="e" cm="1">
        <f t="array" aca="1" ref="AI594" ca="1">INDIRECT("O"&amp;S594)</f>
        <v>#VALUE!</v>
      </c>
      <c r="AJ594" t="str">
        <f t="shared" si="169"/>
        <v/>
      </c>
    </row>
    <row r="595" spans="1:36" ht="16.5" customHeight="1">
      <c r="A595" s="129"/>
      <c r="B595" s="134"/>
      <c r="C595" s="135"/>
      <c r="D595" s="146"/>
      <c r="E595" s="146"/>
      <c r="F595" s="135"/>
      <c r="G595" s="147"/>
      <c r="H595" s="147"/>
      <c r="I595" s="147"/>
      <c r="J595" s="147"/>
      <c r="K595" s="38"/>
      <c r="L595" s="143"/>
      <c r="M595" s="143"/>
      <c r="N595" s="61"/>
      <c r="O595" s="314"/>
      <c r="Q595" t="str">
        <f t="shared" si="164"/>
        <v/>
      </c>
      <c r="S595" t="e">
        <f t="shared" ca="1" si="173"/>
        <v>#VALUE!</v>
      </c>
      <c r="T595" t="e">
        <f t="shared" ca="1" si="170"/>
        <v>#VALUE!</v>
      </c>
      <c r="U595">
        <f t="shared" si="174"/>
        <v>528</v>
      </c>
      <c r="V595">
        <v>44.333333333336803</v>
      </c>
      <c r="W595">
        <f t="shared" si="157"/>
        <v>44</v>
      </c>
      <c r="X595" t="str" cm="1">
        <f t="array" aca="1" ref="X595" ca="1">IFERROR(INDEX('PC&amp;PD'!$A$1:$AS$19,ROW('PC&amp;PD'!$A$19),MATCH(INDIRECT(T595),'PC&amp;PD'!$A$1:$AS$1,0)),"")</f>
        <v/>
      </c>
      <c r="Y595" t="str">
        <f>IF(OR($N595="",$N595=0),"",IF($N595=$E$7,'Extracted info for SC'!$J$6,IF($N595=#REF!,'Extracted info for SC'!$J$7,IF($N595=#REF!,'Extracted info for SC'!$J$8,IF($N595=#REF!,'Extracted info for SC'!$J$9,IF($N595=#REF!,'Extracted info for SC'!$J$10,IF($N595=#REF!,'Extracted info for SC'!$J$11,IF($N595=#REF!,'Extracted info for SC'!$J$12,IF($N595=#REF!,'Extracted info for SC'!$J$13,IF($N595=#REF!,'Extracted info for SC'!$J$14,IF($N595=#REF!,'Extracted info for SC'!$J$15,IF($N595=#REF!,'Extracted info for SC'!$J$16,IF($N595=#REF!,'Extracted info for SC'!$J$17,IF($N595=#REF!,'Extracted info for SC'!$J$18,""))))))))))))))</f>
        <v/>
      </c>
      <c r="AA595" t="str">
        <f t="shared" si="165"/>
        <v/>
      </c>
      <c r="AB595" t="str">
        <f t="shared" si="166"/>
        <v/>
      </c>
      <c r="AC595" t="e">
        <f t="shared" ca="1" si="167"/>
        <v>#VALUE!</v>
      </c>
      <c r="AD595" t="str" cm="1">
        <f t="array" aca="1" ref="AD595" ca="1">IFERROR(IF((LEFT(INDIRECT("$F"&amp;$S595),4))="GOTS",IF($G595="Organic","GOTS_Organic_raw",(IF($G595="Responsible","GOTS_Responsible",(IF($G595="No Attribute (Conventional)","GOTS_conventional",(IF($G595="Recycled Pre/Post-Consumer","GOTS_pre_post",(IF($G595="In-Conversion","GOTS_in_conversion",(IF($G595="Sustainably Sourced","Sustainably_sourced",(IF($G595="Recycled pre-consumer organic","GOTS_recycled_organic",""))))))))))))),IF($G595="Organic","Organic",(IF($G595="Responsible","Responsible",(IF($G595="No Attribute (Conventional)","No_Attribute_Conventional",(IF($G595="Recycled Pre/Post-Consumer","Recycled_Pre_Post_Consumer",(IF($G595="In-Conversion","In_Conversion",(IF($G595="Recycled Pre-Consumer","Recycled_Pre_Consumer",(IF($G595="Recycled Post-Consumer","Recycled_Post_Consumer",(IF($G595="Sustainably Sourced","Sustainably_sourced",(IF($G595="Recycled pre-consumer organic","GOTS_recycled_organic","")))))))))))))))))),"")</f>
        <v/>
      </c>
      <c r="AE595" t="e" cm="1">
        <f t="array" aca="1" ref="AE595" ca="1">IF($I595="",IF(INDIRECT("$F"&amp;$S595)="","",IF(LEFT(INDIRECT("$F"&amp;$S595),3)="GRS","GRS_RCS_RM",IF((LEFT(INDIRECT("$F"&amp;$S595),3))="RCS","GRS_RCS_RM",IF(INDIRECT("$F"&amp;$S595)="OCS (No Label)","OCS_Conversion_RM",IF(LEFT(INDIRECT("$F"&amp;$S595),3)="OCS","OCS_RM",IF(RIGHT(INDIRECT("$F"&amp;$S595),10)="conversion","GOTS_RM_conversion",IF((LEFT(INDIRECT("$F"&amp;$S595),4))="GOTS","GOTS_RM","Responsible_RM"))))))),"DELETERM")</f>
        <v>#VALUE!</v>
      </c>
      <c r="AF595" t="e" cm="1">
        <f t="array" aca="1" ref="AF595" ca="1">IF($S595="","",INDIRECT("$Z"&amp;$S595))</f>
        <v>#VALUE!</v>
      </c>
      <c r="AG595" t="str">
        <f t="shared" si="168"/>
        <v/>
      </c>
      <c r="AH595" t="str" cm="1">
        <f t="array" aca="1" ref="AH595" ca="1">IFERROR(INDIRECT("$ag"&amp;S595),"")</f>
        <v/>
      </c>
      <c r="AI595" t="e" cm="1">
        <f t="array" aca="1" ref="AI595" ca="1">INDIRECT("O"&amp;S595)</f>
        <v>#VALUE!</v>
      </c>
      <c r="AJ595" t="str">
        <f t="shared" si="169"/>
        <v/>
      </c>
    </row>
    <row r="596" spans="1:36" ht="16.5" customHeight="1">
      <c r="A596" s="129"/>
      <c r="B596" s="134"/>
      <c r="C596" s="135"/>
      <c r="D596" s="146"/>
      <c r="E596" s="146"/>
      <c r="F596" s="135"/>
      <c r="G596" s="147"/>
      <c r="H596" s="147"/>
      <c r="I596" s="147"/>
      <c r="J596" s="147"/>
      <c r="K596" s="38"/>
      <c r="L596" s="143"/>
      <c r="M596" s="143"/>
      <c r="N596" s="61"/>
      <c r="O596" s="314"/>
      <c r="Q596" t="str">
        <f t="shared" si="164"/>
        <v/>
      </c>
      <c r="S596" t="e">
        <f t="shared" ca="1" si="173"/>
        <v>#VALUE!</v>
      </c>
      <c r="T596" t="e">
        <f t="shared" ca="1" si="170"/>
        <v>#VALUE!</v>
      </c>
      <c r="U596">
        <f t="shared" si="174"/>
        <v>528</v>
      </c>
      <c r="V596">
        <v>44.416666666670103</v>
      </c>
      <c r="W596">
        <f t="shared" si="157"/>
        <v>44</v>
      </c>
      <c r="X596" t="str" cm="1">
        <f t="array" aca="1" ref="X596" ca="1">IFERROR(INDEX('PC&amp;PD'!$A$1:$AS$19,ROW('PC&amp;PD'!$A$19),MATCH(INDIRECT(T596),'PC&amp;PD'!$A$1:$AS$1,0)),"")</f>
        <v/>
      </c>
      <c r="Y596" t="str">
        <f>IF(OR($N596="",$N596=0),"",IF($N596=$E$7,'Extracted info for SC'!$J$6,IF($N596=#REF!,'Extracted info for SC'!$J$7,IF($N596=#REF!,'Extracted info for SC'!$J$8,IF($N596=#REF!,'Extracted info for SC'!$J$9,IF($N596=#REF!,'Extracted info for SC'!$J$10,IF($N596=#REF!,'Extracted info for SC'!$J$11,IF($N596=#REF!,'Extracted info for SC'!$J$12,IF($N596=#REF!,'Extracted info for SC'!$J$13,IF($N596=#REF!,'Extracted info for SC'!$J$14,IF($N596=#REF!,'Extracted info for SC'!$J$15,IF($N596=#REF!,'Extracted info for SC'!$J$16,IF($N596=#REF!,'Extracted info for SC'!$J$17,IF($N596=#REF!,'Extracted info for SC'!$J$18,""))))))))))))))</f>
        <v/>
      </c>
      <c r="AA596" t="str">
        <f t="shared" si="165"/>
        <v/>
      </c>
      <c r="AB596" t="str">
        <f t="shared" si="166"/>
        <v/>
      </c>
      <c r="AC596" t="e">
        <f t="shared" ca="1" si="167"/>
        <v>#VALUE!</v>
      </c>
      <c r="AD596" t="str" cm="1">
        <f t="array" aca="1" ref="AD596" ca="1">IFERROR(IF((LEFT(INDIRECT("$F"&amp;$S596),4))="GOTS",IF($G596="Organic","GOTS_Organic_raw",(IF($G596="Responsible","GOTS_Responsible",(IF($G596="No Attribute (Conventional)","GOTS_conventional",(IF($G596="Recycled Pre/Post-Consumer","GOTS_pre_post",(IF($G596="In-Conversion","GOTS_in_conversion",(IF($G596="Sustainably Sourced","Sustainably_sourced",(IF($G596="Recycled pre-consumer organic","GOTS_recycled_organic",""))))))))))))),IF($G596="Organic","Organic",(IF($G596="Responsible","Responsible",(IF($G596="No Attribute (Conventional)","No_Attribute_Conventional",(IF($G596="Recycled Pre/Post-Consumer","Recycled_Pre_Post_Consumer",(IF($G596="In-Conversion","In_Conversion",(IF($G596="Recycled Pre-Consumer","Recycled_Pre_Consumer",(IF($G596="Recycled Post-Consumer","Recycled_Post_Consumer",(IF($G596="Sustainably Sourced","Sustainably_sourced",(IF($G596="Recycled pre-consumer organic","GOTS_recycled_organic","")))))))))))))))))),"")</f>
        <v/>
      </c>
      <c r="AE596" t="e" cm="1">
        <f t="array" aca="1" ref="AE596" ca="1">IF($I596="",IF(INDIRECT("$F"&amp;$S596)="","",IF(LEFT(INDIRECT("$F"&amp;$S596),3)="GRS","GRS_RCS_RM",IF((LEFT(INDIRECT("$F"&amp;$S596),3))="RCS","GRS_RCS_RM",IF(INDIRECT("$F"&amp;$S596)="OCS (No Label)","OCS_Conversion_RM",IF(LEFT(INDIRECT("$F"&amp;$S596),3)="OCS","OCS_RM",IF(RIGHT(INDIRECT("$F"&amp;$S596),10)="conversion","GOTS_RM_conversion",IF((LEFT(INDIRECT("$F"&amp;$S596),4))="GOTS","GOTS_RM","Responsible_RM"))))))),"DELETERM")</f>
        <v>#VALUE!</v>
      </c>
      <c r="AF596" t="e" cm="1">
        <f t="array" aca="1" ref="AF596" ca="1">IF($S596="","",INDIRECT("$Z"&amp;$S596))</f>
        <v>#VALUE!</v>
      </c>
      <c r="AG596" t="str">
        <f t="shared" si="168"/>
        <v/>
      </c>
      <c r="AH596" t="str" cm="1">
        <f t="array" aca="1" ref="AH596" ca="1">IFERROR(INDIRECT("$ag"&amp;S596),"")</f>
        <v/>
      </c>
      <c r="AI596" t="e" cm="1">
        <f t="array" aca="1" ref="AI596" ca="1">INDIRECT("O"&amp;S596)</f>
        <v>#VALUE!</v>
      </c>
      <c r="AJ596" t="str">
        <f t="shared" si="169"/>
        <v/>
      </c>
    </row>
    <row r="597" spans="1:36" ht="16.5" customHeight="1">
      <c r="A597" s="130"/>
      <c r="B597" s="136"/>
      <c r="C597" s="137"/>
      <c r="D597" s="146"/>
      <c r="E597" s="146"/>
      <c r="F597" s="137"/>
      <c r="G597" s="147"/>
      <c r="H597" s="147"/>
      <c r="I597" s="147"/>
      <c r="J597" s="147"/>
      <c r="K597" s="38"/>
      <c r="L597" s="144"/>
      <c r="M597" s="144"/>
      <c r="N597" s="61"/>
      <c r="O597" s="314"/>
      <c r="Q597" t="str">
        <f t="shared" si="164"/>
        <v/>
      </c>
      <c r="S597" t="e">
        <f t="shared" ca="1" si="173"/>
        <v>#VALUE!</v>
      </c>
      <c r="T597" t="e">
        <f t="shared" ca="1" si="170"/>
        <v>#VALUE!</v>
      </c>
      <c r="U597">
        <f t="shared" si="174"/>
        <v>528</v>
      </c>
      <c r="V597">
        <v>44.500000000003403</v>
      </c>
      <c r="W597">
        <f t="shared" si="157"/>
        <v>44</v>
      </c>
      <c r="X597" t="str" cm="1">
        <f t="array" aca="1" ref="X597" ca="1">IFERROR(INDEX('PC&amp;PD'!$A$1:$AS$19,ROW('PC&amp;PD'!$A$19),MATCH(INDIRECT(T597),'PC&amp;PD'!$A$1:$AS$1,0)),"")</f>
        <v/>
      </c>
      <c r="Y597" t="str">
        <f>IF(OR($N597="",$N597=0),"",IF($N597=$E$7,'Extracted info for SC'!$J$6,IF($N597=#REF!,'Extracted info for SC'!$J$7,IF($N597=#REF!,'Extracted info for SC'!$J$8,IF($N597=#REF!,'Extracted info for SC'!$J$9,IF($N597=#REF!,'Extracted info for SC'!$J$10,IF($N597=#REF!,'Extracted info for SC'!$J$11,IF($N597=#REF!,'Extracted info for SC'!$J$12,IF($N597=#REF!,'Extracted info for SC'!$J$13,IF($N597=#REF!,'Extracted info for SC'!$J$14,IF($N597=#REF!,'Extracted info for SC'!$J$15,IF($N597=#REF!,'Extracted info for SC'!$J$16,IF($N597=#REF!,'Extracted info for SC'!$J$17,IF($N597=#REF!,'Extracted info for SC'!$J$18,""))))))))))))))</f>
        <v/>
      </c>
      <c r="AA597" t="str">
        <f t="shared" si="165"/>
        <v/>
      </c>
      <c r="AB597" t="str">
        <f t="shared" si="166"/>
        <v/>
      </c>
      <c r="AC597" t="e">
        <f t="shared" ca="1" si="167"/>
        <v>#VALUE!</v>
      </c>
      <c r="AD597" t="str" cm="1">
        <f t="array" aca="1" ref="AD597" ca="1">IFERROR(IF((LEFT(INDIRECT("$F"&amp;$S597),4))="GOTS",IF($G597="Organic","GOTS_Organic_raw",(IF($G597="Responsible","GOTS_Responsible",(IF($G597="No Attribute (Conventional)","GOTS_conventional",(IF($G597="Recycled Pre/Post-Consumer","GOTS_pre_post",(IF($G597="In-Conversion","GOTS_in_conversion",(IF($G597="Sustainably Sourced","Sustainably_sourced",(IF($G597="Recycled pre-consumer organic","GOTS_recycled_organic",""))))))))))))),IF($G597="Organic","Organic",(IF($G597="Responsible","Responsible",(IF($G597="No Attribute (Conventional)","No_Attribute_Conventional",(IF($G597="Recycled Pre/Post-Consumer","Recycled_Pre_Post_Consumer",(IF($G597="In-Conversion","In_Conversion",(IF($G597="Recycled Pre-Consumer","Recycled_Pre_Consumer",(IF($G597="Recycled Post-Consumer","Recycled_Post_Consumer",(IF($G597="Sustainably Sourced","Sustainably_sourced",(IF($G597="Recycled pre-consumer organic","GOTS_recycled_organic","")))))))))))))))))),"")</f>
        <v/>
      </c>
      <c r="AE597" t="e" cm="1">
        <f t="array" aca="1" ref="AE597" ca="1">IF($I597="",IF(INDIRECT("$F"&amp;$S597)="","",IF(LEFT(INDIRECT("$F"&amp;$S597),3)="GRS","GRS_RCS_RM",IF((LEFT(INDIRECT("$F"&amp;$S597),3))="RCS","GRS_RCS_RM",IF(INDIRECT("$F"&amp;$S597)="OCS (No Label)","OCS_Conversion_RM",IF(LEFT(INDIRECT("$F"&amp;$S597),3)="OCS","OCS_RM",IF(RIGHT(INDIRECT("$F"&amp;$S597),10)="conversion","GOTS_RM_conversion",IF((LEFT(INDIRECT("$F"&amp;$S597),4))="GOTS","GOTS_RM","Responsible_RM"))))))),"DELETERM")</f>
        <v>#VALUE!</v>
      </c>
      <c r="AF597" t="e" cm="1">
        <f t="array" aca="1" ref="AF597" ca="1">IF($S597="","",INDIRECT("$Z"&amp;$S597))</f>
        <v>#VALUE!</v>
      </c>
      <c r="AG597" t="str">
        <f t="shared" si="168"/>
        <v/>
      </c>
      <c r="AH597" t="str" cm="1">
        <f t="array" aca="1" ref="AH597" ca="1">IFERROR(INDIRECT("$ag"&amp;S597),"")</f>
        <v/>
      </c>
      <c r="AI597" t="e" cm="1">
        <f t="array" aca="1" ref="AI597" ca="1">INDIRECT("O"&amp;S597)</f>
        <v>#VALUE!</v>
      </c>
      <c r="AJ597" t="str">
        <f t="shared" si="169"/>
        <v/>
      </c>
    </row>
    <row r="598" spans="1:36" ht="16.5" customHeight="1">
      <c r="A598" s="130"/>
      <c r="B598" s="136"/>
      <c r="C598" s="137"/>
      <c r="D598" s="146"/>
      <c r="E598" s="146"/>
      <c r="F598" s="137"/>
      <c r="G598" s="147"/>
      <c r="H598" s="147"/>
      <c r="I598" s="147"/>
      <c r="J598" s="147"/>
      <c r="K598" s="38"/>
      <c r="L598" s="144"/>
      <c r="M598" s="144"/>
      <c r="N598" s="61"/>
      <c r="O598" s="314"/>
      <c r="Q598" t="str">
        <f t="shared" si="164"/>
        <v/>
      </c>
      <c r="S598" t="e">
        <f t="shared" ca="1" si="173"/>
        <v>#VALUE!</v>
      </c>
      <c r="T598" t="e">
        <f t="shared" ca="1" si="170"/>
        <v>#VALUE!</v>
      </c>
      <c r="U598">
        <f t="shared" si="174"/>
        <v>528</v>
      </c>
      <c r="V598">
        <v>44.583333333336803</v>
      </c>
      <c r="W598">
        <f t="shared" ref="W598:W661" si="177">ROUNDDOWN(V598,0)</f>
        <v>44</v>
      </c>
      <c r="X598" t="str" cm="1">
        <f t="array" aca="1" ref="X598" ca="1">IFERROR(INDEX('PC&amp;PD'!$A$1:$AS$19,ROW('PC&amp;PD'!$A$19),MATCH(INDIRECT(T598),'PC&amp;PD'!$A$1:$AS$1,0)),"")</f>
        <v/>
      </c>
      <c r="Y598" t="str">
        <f>IF(OR($N598="",$N598=0),"",IF($N598=$E$7,'Extracted info for SC'!$J$6,IF($N598=#REF!,'Extracted info for SC'!$J$7,IF($N598=#REF!,'Extracted info for SC'!$J$8,IF($N598=#REF!,'Extracted info for SC'!$J$9,IF($N598=#REF!,'Extracted info for SC'!$J$10,IF($N598=#REF!,'Extracted info for SC'!$J$11,IF($N598=#REF!,'Extracted info for SC'!$J$12,IF($N598=#REF!,'Extracted info for SC'!$J$13,IF($N598=#REF!,'Extracted info for SC'!$J$14,IF($N598=#REF!,'Extracted info for SC'!$J$15,IF($N598=#REF!,'Extracted info for SC'!$J$16,IF($N598=#REF!,'Extracted info for SC'!$J$17,IF($N598=#REF!,'Extracted info for SC'!$J$18,""))))))))))))))</f>
        <v/>
      </c>
      <c r="AA598" t="str">
        <f t="shared" si="165"/>
        <v/>
      </c>
      <c r="AB598" t="str">
        <f t="shared" si="166"/>
        <v/>
      </c>
      <c r="AC598" t="e">
        <f t="shared" ca="1" si="167"/>
        <v>#VALUE!</v>
      </c>
      <c r="AD598" t="str" cm="1">
        <f t="array" aca="1" ref="AD598" ca="1">IFERROR(IF((LEFT(INDIRECT("$F"&amp;$S598),4))="GOTS",IF($G598="Organic","GOTS_Organic_raw",(IF($G598="Responsible","GOTS_Responsible",(IF($G598="No Attribute (Conventional)","GOTS_conventional",(IF($G598="Recycled Pre/Post-Consumer","GOTS_pre_post",(IF($G598="In-Conversion","GOTS_in_conversion",(IF($G598="Sustainably Sourced","Sustainably_sourced",(IF($G598="Recycled pre-consumer organic","GOTS_recycled_organic",""))))))))))))),IF($G598="Organic","Organic",(IF($G598="Responsible","Responsible",(IF($G598="No Attribute (Conventional)","No_Attribute_Conventional",(IF($G598="Recycled Pre/Post-Consumer","Recycled_Pre_Post_Consumer",(IF($G598="In-Conversion","In_Conversion",(IF($G598="Recycled Pre-Consumer","Recycled_Pre_Consumer",(IF($G598="Recycled Post-Consumer","Recycled_Post_Consumer",(IF($G598="Sustainably Sourced","Sustainably_sourced",(IF($G598="Recycled pre-consumer organic","GOTS_recycled_organic","")))))))))))))))))),"")</f>
        <v/>
      </c>
      <c r="AE598" t="e" cm="1">
        <f t="array" aca="1" ref="AE598" ca="1">IF($I598="",IF(INDIRECT("$F"&amp;$S598)="","",IF(LEFT(INDIRECT("$F"&amp;$S598),3)="GRS","GRS_RCS_RM",IF((LEFT(INDIRECT("$F"&amp;$S598),3))="RCS","GRS_RCS_RM",IF(INDIRECT("$F"&amp;$S598)="OCS (No Label)","OCS_Conversion_RM",IF(LEFT(INDIRECT("$F"&amp;$S598),3)="OCS","OCS_RM",IF(RIGHT(INDIRECT("$F"&amp;$S598),10)="conversion","GOTS_RM_conversion",IF((LEFT(INDIRECT("$F"&amp;$S598),4))="GOTS","GOTS_RM","Responsible_RM"))))))),"DELETERM")</f>
        <v>#VALUE!</v>
      </c>
      <c r="AF598" t="e" cm="1">
        <f t="array" aca="1" ref="AF598" ca="1">IF($S598="","",INDIRECT("$Z"&amp;$S598))</f>
        <v>#VALUE!</v>
      </c>
      <c r="AG598" t="str">
        <f t="shared" si="168"/>
        <v/>
      </c>
      <c r="AH598" t="str" cm="1">
        <f t="array" aca="1" ref="AH598" ca="1">IFERROR(INDIRECT("$ag"&amp;S598),"")</f>
        <v/>
      </c>
      <c r="AI598" t="e" cm="1">
        <f t="array" aca="1" ref="AI598" ca="1">INDIRECT("O"&amp;S598)</f>
        <v>#VALUE!</v>
      </c>
      <c r="AJ598" t="str">
        <f t="shared" si="169"/>
        <v/>
      </c>
    </row>
    <row r="599" spans="1:36" ht="16.5" customHeight="1">
      <c r="A599" s="130"/>
      <c r="B599" s="136"/>
      <c r="C599" s="137"/>
      <c r="D599" s="146"/>
      <c r="E599" s="146"/>
      <c r="F599" s="137"/>
      <c r="G599" s="147"/>
      <c r="H599" s="147"/>
      <c r="I599" s="147"/>
      <c r="J599" s="147"/>
      <c r="K599" s="38"/>
      <c r="L599" s="144"/>
      <c r="M599" s="144"/>
      <c r="N599" s="61"/>
      <c r="O599" s="314"/>
      <c r="Q599" t="str">
        <f t="shared" si="164"/>
        <v/>
      </c>
      <c r="S599" t="e">
        <f t="shared" ca="1" si="173"/>
        <v>#VALUE!</v>
      </c>
      <c r="T599" t="e">
        <f t="shared" ca="1" si="170"/>
        <v>#VALUE!</v>
      </c>
      <c r="U599">
        <f t="shared" si="174"/>
        <v>528</v>
      </c>
      <c r="V599">
        <v>44.666666666670103</v>
      </c>
      <c r="W599">
        <f t="shared" si="177"/>
        <v>44</v>
      </c>
      <c r="X599" t="str" cm="1">
        <f t="array" aca="1" ref="X599" ca="1">IFERROR(INDEX('PC&amp;PD'!$A$1:$AS$19,ROW('PC&amp;PD'!$A$19),MATCH(INDIRECT(T599),'PC&amp;PD'!$A$1:$AS$1,0)),"")</f>
        <v/>
      </c>
      <c r="Y599" t="str">
        <f>IF(OR($N599="",$N599=0),"",IF($N599=$E$7,'Extracted info for SC'!$J$6,IF($N599=#REF!,'Extracted info for SC'!$J$7,IF($N599=#REF!,'Extracted info for SC'!$J$8,IF($N599=#REF!,'Extracted info for SC'!$J$9,IF($N599=#REF!,'Extracted info for SC'!$J$10,IF($N599=#REF!,'Extracted info for SC'!$J$11,IF($N599=#REF!,'Extracted info for SC'!$J$12,IF($N599=#REF!,'Extracted info for SC'!$J$13,IF($N599=#REF!,'Extracted info for SC'!$J$14,IF($N599=#REF!,'Extracted info for SC'!$J$15,IF($N599=#REF!,'Extracted info for SC'!$J$16,IF($N599=#REF!,'Extracted info for SC'!$J$17,IF($N599=#REF!,'Extracted info for SC'!$J$18,""))))))))))))))</f>
        <v/>
      </c>
      <c r="AA599" t="str">
        <f t="shared" si="165"/>
        <v/>
      </c>
      <c r="AB599" t="str">
        <f t="shared" si="166"/>
        <v/>
      </c>
      <c r="AC599" t="e">
        <f t="shared" ca="1" si="167"/>
        <v>#VALUE!</v>
      </c>
      <c r="AD599" t="str" cm="1">
        <f t="array" aca="1" ref="AD599" ca="1">IFERROR(IF((LEFT(INDIRECT("$F"&amp;$S599),4))="GOTS",IF($G599="Organic","GOTS_Organic_raw",(IF($G599="Responsible","GOTS_Responsible",(IF($G599="No Attribute (Conventional)","GOTS_conventional",(IF($G599="Recycled Pre/Post-Consumer","GOTS_pre_post",(IF($G599="In-Conversion","GOTS_in_conversion",(IF($G599="Sustainably Sourced","Sustainably_sourced",(IF($G599="Recycled pre-consumer organic","GOTS_recycled_organic",""))))))))))))),IF($G599="Organic","Organic",(IF($G599="Responsible","Responsible",(IF($G599="No Attribute (Conventional)","No_Attribute_Conventional",(IF($G599="Recycled Pre/Post-Consumer","Recycled_Pre_Post_Consumer",(IF($G599="In-Conversion","In_Conversion",(IF($G599="Recycled Pre-Consumer","Recycled_Pre_Consumer",(IF($G599="Recycled Post-Consumer","Recycled_Post_Consumer",(IF($G599="Sustainably Sourced","Sustainably_sourced",(IF($G599="Recycled pre-consumer organic","GOTS_recycled_organic","")))))))))))))))))),"")</f>
        <v/>
      </c>
      <c r="AE599" t="e" cm="1">
        <f t="array" aca="1" ref="AE599" ca="1">IF($I599="",IF(INDIRECT("$F"&amp;$S599)="","",IF(LEFT(INDIRECT("$F"&amp;$S599),3)="GRS","GRS_RCS_RM",IF((LEFT(INDIRECT("$F"&amp;$S599),3))="RCS","GRS_RCS_RM",IF(INDIRECT("$F"&amp;$S599)="OCS (No Label)","OCS_Conversion_RM",IF(LEFT(INDIRECT("$F"&amp;$S599),3)="OCS","OCS_RM",IF(RIGHT(INDIRECT("$F"&amp;$S599),10)="conversion","GOTS_RM_conversion",IF((LEFT(INDIRECT("$F"&amp;$S599),4))="GOTS","GOTS_RM","Responsible_RM"))))))),"DELETERM")</f>
        <v>#VALUE!</v>
      </c>
      <c r="AF599" t="e" cm="1">
        <f t="array" aca="1" ref="AF599" ca="1">IF($S599="","",INDIRECT("$Z"&amp;$S599))</f>
        <v>#VALUE!</v>
      </c>
      <c r="AG599" t="str">
        <f t="shared" si="168"/>
        <v/>
      </c>
      <c r="AH599" t="str" cm="1">
        <f t="array" aca="1" ref="AH599" ca="1">IFERROR(INDIRECT("$ag"&amp;S599),"")</f>
        <v/>
      </c>
      <c r="AI599" t="e" cm="1">
        <f t="array" aca="1" ref="AI599" ca="1">INDIRECT("O"&amp;S599)</f>
        <v>#VALUE!</v>
      </c>
      <c r="AJ599" t="str">
        <f t="shared" si="169"/>
        <v/>
      </c>
    </row>
    <row r="600" spans="1:36" ht="16.5" customHeight="1">
      <c r="A600" s="130"/>
      <c r="B600" s="136"/>
      <c r="C600" s="137"/>
      <c r="D600" s="146"/>
      <c r="E600" s="146"/>
      <c r="F600" s="137"/>
      <c r="G600" s="147"/>
      <c r="H600" s="147"/>
      <c r="I600" s="147"/>
      <c r="J600" s="147"/>
      <c r="K600" s="38"/>
      <c r="L600" s="144"/>
      <c r="M600" s="144"/>
      <c r="N600" s="61"/>
      <c r="O600" s="314"/>
      <c r="Q600" t="str">
        <f t="shared" si="164"/>
        <v/>
      </c>
      <c r="S600" t="e">
        <f t="shared" ca="1" si="173"/>
        <v>#VALUE!</v>
      </c>
      <c r="T600" t="e">
        <f t="shared" ca="1" si="170"/>
        <v>#VALUE!</v>
      </c>
      <c r="U600">
        <f t="shared" si="174"/>
        <v>528</v>
      </c>
      <c r="V600">
        <v>44.750000000003503</v>
      </c>
      <c r="W600">
        <f t="shared" si="177"/>
        <v>44</v>
      </c>
      <c r="X600" t="str" cm="1">
        <f t="array" aca="1" ref="X600" ca="1">IFERROR(INDEX('PC&amp;PD'!$A$1:$AS$19,ROW('PC&amp;PD'!$A$19),MATCH(INDIRECT(T600),'PC&amp;PD'!$A$1:$AS$1,0)),"")</f>
        <v/>
      </c>
      <c r="Y600" t="str">
        <f>IF(OR($N600="",$N600=0),"",IF($N600=$E$7,'Extracted info for SC'!$J$6,IF($N600=#REF!,'Extracted info for SC'!$J$7,IF($N600=#REF!,'Extracted info for SC'!$J$8,IF($N600=#REF!,'Extracted info for SC'!$J$9,IF($N600=#REF!,'Extracted info for SC'!$J$10,IF($N600=#REF!,'Extracted info for SC'!$J$11,IF($N600=#REF!,'Extracted info for SC'!$J$12,IF($N600=#REF!,'Extracted info for SC'!$J$13,IF($N600=#REF!,'Extracted info for SC'!$J$14,IF($N600=#REF!,'Extracted info for SC'!$J$15,IF($N600=#REF!,'Extracted info for SC'!$J$16,IF($N600=#REF!,'Extracted info for SC'!$J$17,IF($N600=#REF!,'Extracted info for SC'!$J$18,""))))))))))))))</f>
        <v/>
      </c>
      <c r="AA600" t="str">
        <f t="shared" si="165"/>
        <v/>
      </c>
      <c r="AB600" t="str">
        <f t="shared" si="166"/>
        <v/>
      </c>
      <c r="AC600" t="e">
        <f t="shared" ca="1" si="167"/>
        <v>#VALUE!</v>
      </c>
      <c r="AD600" t="str" cm="1">
        <f t="array" aca="1" ref="AD600" ca="1">IFERROR(IF((LEFT(INDIRECT("$F"&amp;$S600),4))="GOTS",IF($G600="Organic","GOTS_Organic_raw",(IF($G600="Responsible","GOTS_Responsible",(IF($G600="No Attribute (Conventional)","GOTS_conventional",(IF($G600="Recycled Pre/Post-Consumer","GOTS_pre_post",(IF($G600="In-Conversion","GOTS_in_conversion",(IF($G600="Sustainably Sourced","Sustainably_sourced",(IF($G600="Recycled pre-consumer organic","GOTS_recycled_organic",""))))))))))))),IF($G600="Organic","Organic",(IF($G600="Responsible","Responsible",(IF($G600="No Attribute (Conventional)","No_Attribute_Conventional",(IF($G600="Recycled Pre/Post-Consumer","Recycled_Pre_Post_Consumer",(IF($G600="In-Conversion","In_Conversion",(IF($G600="Recycled Pre-Consumer","Recycled_Pre_Consumer",(IF($G600="Recycled Post-Consumer","Recycled_Post_Consumer",(IF($G600="Sustainably Sourced","Sustainably_sourced",(IF($G600="Recycled pre-consumer organic","GOTS_recycled_organic","")))))))))))))))))),"")</f>
        <v/>
      </c>
      <c r="AE600" t="e" cm="1">
        <f t="array" aca="1" ref="AE600" ca="1">IF($I600="",IF(INDIRECT("$F"&amp;$S600)="","",IF(LEFT(INDIRECT("$F"&amp;$S600),3)="GRS","GRS_RCS_RM",IF((LEFT(INDIRECT("$F"&amp;$S600),3))="RCS","GRS_RCS_RM",IF(INDIRECT("$F"&amp;$S600)="OCS (No Label)","OCS_Conversion_RM",IF(LEFT(INDIRECT("$F"&amp;$S600),3)="OCS","OCS_RM",IF(RIGHT(INDIRECT("$F"&amp;$S600),10)="conversion","GOTS_RM_conversion",IF((LEFT(INDIRECT("$F"&amp;$S600),4))="GOTS","GOTS_RM","Responsible_RM"))))))),"DELETERM")</f>
        <v>#VALUE!</v>
      </c>
      <c r="AF600" t="e" cm="1">
        <f t="array" aca="1" ref="AF600" ca="1">IF($S600="","",INDIRECT("$Z"&amp;$S600))</f>
        <v>#VALUE!</v>
      </c>
      <c r="AG600" t="str">
        <f t="shared" si="168"/>
        <v/>
      </c>
      <c r="AH600" t="str" cm="1">
        <f t="array" aca="1" ref="AH600" ca="1">IFERROR(INDIRECT("$ag"&amp;S600),"")</f>
        <v/>
      </c>
      <c r="AI600" t="e" cm="1">
        <f t="array" aca="1" ref="AI600" ca="1">INDIRECT("O"&amp;S600)</f>
        <v>#VALUE!</v>
      </c>
      <c r="AJ600" t="str">
        <f t="shared" si="169"/>
        <v/>
      </c>
    </row>
    <row r="601" spans="1:36" ht="16.5" customHeight="1">
      <c r="A601" s="130"/>
      <c r="B601" s="136"/>
      <c r="C601" s="137"/>
      <c r="D601" s="146"/>
      <c r="E601" s="146"/>
      <c r="F601" s="137"/>
      <c r="G601" s="147"/>
      <c r="H601" s="147"/>
      <c r="I601" s="147"/>
      <c r="J601" s="147"/>
      <c r="K601" s="38"/>
      <c r="L601" s="144"/>
      <c r="M601" s="144"/>
      <c r="N601" s="61"/>
      <c r="O601" s="314"/>
      <c r="Q601" t="str">
        <f t="shared" si="164"/>
        <v/>
      </c>
      <c r="S601" t="e">
        <f t="shared" ca="1" si="173"/>
        <v>#VALUE!</v>
      </c>
      <c r="T601" t="e">
        <f t="shared" ca="1" si="170"/>
        <v>#VALUE!</v>
      </c>
      <c r="U601">
        <f t="shared" si="174"/>
        <v>528</v>
      </c>
      <c r="V601">
        <v>44.833333333336803</v>
      </c>
      <c r="W601">
        <f t="shared" si="177"/>
        <v>44</v>
      </c>
      <c r="X601" t="str" cm="1">
        <f t="array" aca="1" ref="X601" ca="1">IFERROR(INDEX('PC&amp;PD'!$A$1:$AS$19,ROW('PC&amp;PD'!$A$19),MATCH(INDIRECT(T601),'PC&amp;PD'!$A$1:$AS$1,0)),"")</f>
        <v/>
      </c>
      <c r="Y601" t="str">
        <f>IF(OR($N601="",$N601=0),"",IF($N601=$E$7,'Extracted info for SC'!$J$6,IF($N601=#REF!,'Extracted info for SC'!$J$7,IF($N601=#REF!,'Extracted info for SC'!$J$8,IF($N601=#REF!,'Extracted info for SC'!$J$9,IF($N601=#REF!,'Extracted info for SC'!$J$10,IF($N601=#REF!,'Extracted info for SC'!$J$11,IF($N601=#REF!,'Extracted info for SC'!$J$12,IF($N601=#REF!,'Extracted info for SC'!$J$13,IF($N601=#REF!,'Extracted info for SC'!$J$14,IF($N601=#REF!,'Extracted info for SC'!$J$15,IF($N601=#REF!,'Extracted info for SC'!$J$16,IF($N601=#REF!,'Extracted info for SC'!$J$17,IF($N601=#REF!,'Extracted info for SC'!$J$18,""))))))))))))))</f>
        <v/>
      </c>
      <c r="AA601" t="str">
        <f t="shared" si="165"/>
        <v/>
      </c>
      <c r="AB601" t="str">
        <f t="shared" si="166"/>
        <v/>
      </c>
      <c r="AC601" t="e">
        <f t="shared" ca="1" si="167"/>
        <v>#VALUE!</v>
      </c>
      <c r="AD601" t="str" cm="1">
        <f t="array" aca="1" ref="AD601" ca="1">IFERROR(IF((LEFT(INDIRECT("$F"&amp;$S601),4))="GOTS",IF($G601="Organic","GOTS_Organic_raw",(IF($G601="Responsible","GOTS_Responsible",(IF($G601="No Attribute (Conventional)","GOTS_conventional",(IF($G601="Recycled Pre/Post-Consumer","GOTS_pre_post",(IF($G601="In-Conversion","GOTS_in_conversion",(IF($G601="Sustainably Sourced","Sustainably_sourced",(IF($G601="Recycled pre-consumer organic","GOTS_recycled_organic",""))))))))))))),IF($G601="Organic","Organic",(IF($G601="Responsible","Responsible",(IF($G601="No Attribute (Conventional)","No_Attribute_Conventional",(IF($G601="Recycled Pre/Post-Consumer","Recycled_Pre_Post_Consumer",(IF($G601="In-Conversion","In_Conversion",(IF($G601="Recycled Pre-Consumer","Recycled_Pre_Consumer",(IF($G601="Recycled Post-Consumer","Recycled_Post_Consumer",(IF($G601="Sustainably Sourced","Sustainably_sourced",(IF($G601="Recycled pre-consumer organic","GOTS_recycled_organic","")))))))))))))))))),"")</f>
        <v/>
      </c>
      <c r="AE601" t="e" cm="1">
        <f t="array" aca="1" ref="AE601" ca="1">IF($I601="",IF(INDIRECT("$F"&amp;$S601)="","",IF(LEFT(INDIRECT("$F"&amp;$S601),3)="GRS","GRS_RCS_RM",IF((LEFT(INDIRECT("$F"&amp;$S601),3))="RCS","GRS_RCS_RM",IF(INDIRECT("$F"&amp;$S601)="OCS (No Label)","OCS_Conversion_RM",IF(LEFT(INDIRECT("$F"&amp;$S601),3)="OCS","OCS_RM",IF(RIGHT(INDIRECT("$F"&amp;$S601),10)="conversion","GOTS_RM_conversion",IF((LEFT(INDIRECT("$F"&amp;$S601),4))="GOTS","GOTS_RM","Responsible_RM"))))))),"DELETERM")</f>
        <v>#VALUE!</v>
      </c>
      <c r="AF601" t="e" cm="1">
        <f t="array" aca="1" ref="AF601" ca="1">IF($S601="","",INDIRECT("$Z"&amp;$S601))</f>
        <v>#VALUE!</v>
      </c>
      <c r="AG601" t="str">
        <f t="shared" si="168"/>
        <v/>
      </c>
      <c r="AH601" t="str" cm="1">
        <f t="array" aca="1" ref="AH601" ca="1">IFERROR(INDIRECT("$ag"&amp;S601),"")</f>
        <v/>
      </c>
      <c r="AI601" t="e" cm="1">
        <f t="array" aca="1" ref="AI601" ca="1">INDIRECT("O"&amp;S601)</f>
        <v>#VALUE!</v>
      </c>
      <c r="AJ601" t="str">
        <f t="shared" si="169"/>
        <v/>
      </c>
    </row>
    <row r="602" spans="1:36" ht="16.5" customHeight="1" thickBot="1">
      <c r="A602" s="131"/>
      <c r="B602" s="138"/>
      <c r="C602" s="139"/>
      <c r="D602" s="148"/>
      <c r="E602" s="148"/>
      <c r="F602" s="139"/>
      <c r="G602" s="149"/>
      <c r="H602" s="149"/>
      <c r="I602" s="149"/>
      <c r="J602" s="149"/>
      <c r="K602" s="39"/>
      <c r="L602" s="145"/>
      <c r="M602" s="145"/>
      <c r="N602" s="62"/>
      <c r="O602" s="315"/>
      <c r="Q602" t="str">
        <f t="shared" si="164"/>
        <v/>
      </c>
      <c r="S602" t="e">
        <f t="shared" ca="1" si="173"/>
        <v>#VALUE!</v>
      </c>
      <c r="T602" t="e">
        <f t="shared" ca="1" si="170"/>
        <v>#VALUE!</v>
      </c>
      <c r="U602">
        <f t="shared" si="174"/>
        <v>528</v>
      </c>
      <c r="V602">
        <v>44.916666666670103</v>
      </c>
      <c r="W602">
        <f t="shared" si="177"/>
        <v>44</v>
      </c>
      <c r="X602" t="str" cm="1">
        <f t="array" aca="1" ref="X602" ca="1">IFERROR(INDEX('PC&amp;PD'!$A$1:$AS$19,ROW('PC&amp;PD'!$A$19),MATCH(INDIRECT(T602),'PC&amp;PD'!$A$1:$AS$1,0)),"")</f>
        <v/>
      </c>
      <c r="Y602" t="str">
        <f>IF(OR($N602="",$N602=0),"",IF($N602=$E$7,'Extracted info for SC'!$J$6,IF($N602=#REF!,'Extracted info for SC'!$J$7,IF($N602=#REF!,'Extracted info for SC'!$J$8,IF($N602=#REF!,'Extracted info for SC'!$J$9,IF($N602=#REF!,'Extracted info for SC'!$J$10,IF($N602=#REF!,'Extracted info for SC'!$J$11,IF($N602=#REF!,'Extracted info for SC'!$J$12,IF($N602=#REF!,'Extracted info for SC'!$J$13,IF($N602=#REF!,'Extracted info for SC'!$J$14,IF($N602=#REF!,'Extracted info for SC'!$J$15,IF($N602=#REF!,'Extracted info for SC'!$J$16,IF($N602=#REF!,'Extracted info for SC'!$J$17,IF($N602=#REF!,'Extracted info for SC'!$J$18,""))))))))))))))</f>
        <v/>
      </c>
      <c r="AA602" t="str">
        <f t="shared" si="165"/>
        <v/>
      </c>
      <c r="AB602" t="str">
        <f t="shared" si="166"/>
        <v/>
      </c>
      <c r="AC602" t="e">
        <f t="shared" ca="1" si="167"/>
        <v>#VALUE!</v>
      </c>
      <c r="AD602" t="str" cm="1">
        <f t="array" aca="1" ref="AD602" ca="1">IFERROR(IF((LEFT(INDIRECT("$F"&amp;$S602),4))="GOTS",IF($G602="Organic","GOTS_Organic_raw",(IF($G602="Responsible","GOTS_Responsible",(IF($G602="No Attribute (Conventional)","GOTS_conventional",(IF($G602="Recycled Pre/Post-Consumer","GOTS_pre_post",(IF($G602="In-Conversion","GOTS_in_conversion",(IF($G602="Sustainably Sourced","Sustainably_sourced",(IF($G602="Recycled pre-consumer organic","GOTS_recycled_organic",""))))))))))))),IF($G602="Organic","Organic",(IF($G602="Responsible","Responsible",(IF($G602="No Attribute (Conventional)","No_Attribute_Conventional",(IF($G602="Recycled Pre/Post-Consumer","Recycled_Pre_Post_Consumer",(IF($G602="In-Conversion","In_Conversion",(IF($G602="Recycled Pre-Consumer","Recycled_Pre_Consumer",(IF($G602="Recycled Post-Consumer","Recycled_Post_Consumer",(IF($G602="Sustainably Sourced","Sustainably_sourced",(IF($G602="Recycled pre-consumer organic","GOTS_recycled_organic","")))))))))))))))))),"")</f>
        <v/>
      </c>
      <c r="AE602" t="e" cm="1">
        <f t="array" aca="1" ref="AE602" ca="1">IF($I602="",IF(INDIRECT("$F"&amp;$S602)="","",IF(LEFT(INDIRECT("$F"&amp;$S602),3)="GRS","GRS_RCS_RM",IF((LEFT(INDIRECT("$F"&amp;$S602),3))="RCS","GRS_RCS_RM",IF(INDIRECT("$F"&amp;$S602)="OCS (No Label)","OCS_Conversion_RM",IF(LEFT(INDIRECT("$F"&amp;$S602),3)="OCS","OCS_RM",IF(RIGHT(INDIRECT("$F"&amp;$S602),10)="conversion","GOTS_RM_conversion",IF((LEFT(INDIRECT("$F"&amp;$S602),4))="GOTS","GOTS_RM","Responsible_RM"))))))),"DELETERM")</f>
        <v>#VALUE!</v>
      </c>
      <c r="AF602" t="e" cm="1">
        <f t="array" aca="1" ref="AF602" ca="1">IF($S602="","",INDIRECT("$Z"&amp;$S602))</f>
        <v>#VALUE!</v>
      </c>
      <c r="AG602" t="str">
        <f t="shared" si="168"/>
        <v/>
      </c>
      <c r="AH602" t="str" cm="1">
        <f t="array" aca="1" ref="AH602" ca="1">IFERROR(INDIRECT("$ag"&amp;S602),"")</f>
        <v/>
      </c>
      <c r="AI602" t="e" cm="1">
        <f t="array" aca="1" ref="AI602" ca="1">INDIRECT("O"&amp;S602)</f>
        <v>#VALUE!</v>
      </c>
      <c r="AJ602" t="str">
        <f t="shared" si="169"/>
        <v/>
      </c>
    </row>
    <row r="603" spans="1:36" ht="16.5" customHeight="1">
      <c r="A603" s="128" t="str">
        <f>IF(B603="","",COUNTA($B$63:$B603))</f>
        <v/>
      </c>
      <c r="B603" s="132"/>
      <c r="C603" s="133"/>
      <c r="D603" s="140"/>
      <c r="E603" s="140"/>
      <c r="F603" s="133"/>
      <c r="G603" s="141"/>
      <c r="H603" s="141"/>
      <c r="I603" s="141"/>
      <c r="J603" s="141"/>
      <c r="K603" s="37"/>
      <c r="L603" s="142" t="str">
        <f>IF(R603="","",LEFT(R603,LEN(R603)-2))</f>
        <v/>
      </c>
      <c r="M603" s="142"/>
      <c r="N603" s="60"/>
      <c r="O603" s="313"/>
      <c r="Q603" t="str">
        <f t="shared" si="164"/>
        <v/>
      </c>
      <c r="R603" t="str">
        <f t="shared" ref="R603" si="178">CONCATENATE($Q603,Q604,Q605,Q606,Q607,Q608,$Q609,$Q610,$Q611,$Q612,$Q613,$Q614)</f>
        <v/>
      </c>
      <c r="S603" t="e">
        <f t="shared" ca="1" si="173"/>
        <v>#VALUE!</v>
      </c>
      <c r="T603" t="e">
        <f t="shared" ca="1" si="170"/>
        <v>#VALUE!</v>
      </c>
      <c r="U603">
        <f t="shared" si="174"/>
        <v>540</v>
      </c>
      <c r="V603">
        <v>45.000000000003503</v>
      </c>
      <c r="W603">
        <f t="shared" si="177"/>
        <v>45</v>
      </c>
      <c r="X603" t="str" cm="1">
        <f t="array" aca="1" ref="X603" ca="1">IFERROR(INDEX('PC&amp;PD'!$A$1:$AS$19,ROW('PC&amp;PD'!$A$19),MATCH(INDIRECT(T603),'PC&amp;PD'!$A$1:$AS$1,0)),"")</f>
        <v/>
      </c>
      <c r="Y603" t="str">
        <f>IF(OR($N603="",$N603=0),"",IF($N603=$E$7,'Extracted info for SC'!$J$6,IF($N603=#REF!,'Extracted info for SC'!$J$7,IF($N603=#REF!,'Extracted info for SC'!$J$8,IF($N603=#REF!,'Extracted info for SC'!$J$9,IF($N603=#REF!,'Extracted info for SC'!$J$10,IF($N603=#REF!,'Extracted info for SC'!$J$11,IF($N603=#REF!,'Extracted info for SC'!$J$12,IF($N603=#REF!,'Extracted info for SC'!$J$13,IF($N603=#REF!,'Extracted info for SC'!$J$14,IF($N603=#REF!,'Extracted info for SC'!$J$15,IF($N603=#REF!,'Extracted info for SC'!$J$16,IF($N603=#REF!,'Extracted info for SC'!$J$17,IF($N603=#REF!,'Extracted info for SC'!$J$18,""))))))))))))))</f>
        <v/>
      </c>
      <c r="Z603" t="str">
        <f t="shared" ref="Z603" si="179">IFERROR(IF($F603="OCS 100","OCS (OCS 100)",IF($F603="OCS Blended","OCS (OCS Blended)",IF($F603="OCS (No Label)","OCS (No Label)",IF($F603="RCS 100","RCS (RCS 100)",IF($F603="RCS Blended","RCS (RCS Blended)",IF($F603="GRS","GRS (GRS)",IF($F603="GRS (No Label)", "GRS (No Label)",IF($F603="RDS","RDS (RDS)",IF($F603="RWS","RWS (RWS)",IF($F603="RAS","RAS (RAS)",IF($F603="RMS","RMS (RMS)",IF($F603="GOTS Organic","GOTS (Organic)",IF($F603="GOTS Made with organic","GOTS (Made with Organic)",IF($F603="GOTS Organic - in conversion","GOTS (Organic - In Conversion)",IF($F603="GOTS Made with organic - in conversion","GOTS (Made with Organic - In Conversion)",""))))))))))))))),"")</f>
        <v/>
      </c>
      <c r="AA603" t="str">
        <f t="shared" si="165"/>
        <v/>
      </c>
      <c r="AB603" t="str">
        <f t="shared" si="166"/>
        <v/>
      </c>
      <c r="AC603" t="e">
        <f t="shared" ca="1" si="167"/>
        <v>#VALUE!</v>
      </c>
      <c r="AD603" t="str" cm="1">
        <f t="array" aca="1" ref="AD603" ca="1">IFERROR(IF((LEFT(INDIRECT("$F"&amp;$S603),4))="GOTS",IF($G603="Organic","GOTS_Organic_raw",(IF($G603="Responsible","GOTS_Responsible",(IF($G603="No Attribute (Conventional)","GOTS_conventional",(IF($G603="Recycled Pre/Post-Consumer","GOTS_pre_post",(IF($G603="In-Conversion","GOTS_in_conversion",(IF($G603="Sustainably Sourced","Sustainably_sourced",(IF($G603="Recycled pre-consumer organic","GOTS_recycled_organic",""))))))))))))),IF($G603="Organic","Organic",(IF($G603="Responsible","Responsible",(IF($G603="No Attribute (Conventional)","No_Attribute_Conventional",(IF($G603="Recycled Pre/Post-Consumer","Recycled_Pre_Post_Consumer",(IF($G603="In-Conversion","In_Conversion",(IF($G603="Recycled Pre-Consumer","Recycled_Pre_Consumer",(IF($G603="Recycled Post-Consumer","Recycled_Post_Consumer",(IF($G603="Sustainably Sourced","Sustainably_sourced",(IF($G603="Recycled pre-consumer organic","GOTS_recycled_organic","")))))))))))))))))),"")</f>
        <v/>
      </c>
      <c r="AE603" t="e" cm="1">
        <f t="array" aca="1" ref="AE603" ca="1">IF($I603="",IF(INDIRECT("$F"&amp;$S603)="","",IF(LEFT(INDIRECT("$F"&amp;$S603),3)="GRS","GRS_RCS_RM",IF((LEFT(INDIRECT("$F"&amp;$S603),3))="RCS","GRS_RCS_RM",IF(INDIRECT("$F"&amp;$S603)="OCS (No Label)","OCS_Conversion_RM",IF(LEFT(INDIRECT("$F"&amp;$S603),3)="OCS","OCS_RM",IF(RIGHT(INDIRECT("$F"&amp;$S603),10)="conversion","GOTS_RM_conversion",IF((LEFT(INDIRECT("$F"&amp;$S603),4))="GOTS","GOTS_RM","Responsible_RM"))))))),"DELETERM")</f>
        <v>#VALUE!</v>
      </c>
      <c r="AF603" t="e" cm="1">
        <f t="array" aca="1" ref="AF603" ca="1">IF($S603="","",INDIRECT("$Z"&amp;$S603))</f>
        <v>#VALUE!</v>
      </c>
      <c r="AG603" t="str">
        <f t="shared" si="168"/>
        <v/>
      </c>
      <c r="AH603" t="str" cm="1">
        <f t="array" aca="1" ref="AH603" ca="1">IFERROR(INDIRECT("$ag"&amp;S603),"")</f>
        <v/>
      </c>
      <c r="AI603" t="e" cm="1">
        <f t="array" aca="1" ref="AI603" ca="1">INDIRECT("O"&amp;S603)</f>
        <v>#VALUE!</v>
      </c>
      <c r="AJ603" t="str">
        <f t="shared" si="169"/>
        <v/>
      </c>
    </row>
    <row r="604" spans="1:36" ht="16.5" customHeight="1">
      <c r="A604" s="129"/>
      <c r="B604" s="134"/>
      <c r="C604" s="135"/>
      <c r="D604" s="146"/>
      <c r="E604" s="146"/>
      <c r="F604" s="135"/>
      <c r="G604" s="147"/>
      <c r="H604" s="147"/>
      <c r="I604" s="147"/>
      <c r="J604" s="147"/>
      <c r="K604" s="38"/>
      <c r="L604" s="143"/>
      <c r="M604" s="143"/>
      <c r="N604" s="61"/>
      <c r="O604" s="314"/>
      <c r="Q604" t="str">
        <f t="shared" si="164"/>
        <v/>
      </c>
      <c r="S604" t="e">
        <f t="shared" ca="1" si="173"/>
        <v>#VALUE!</v>
      </c>
      <c r="T604" t="e">
        <f t="shared" ca="1" si="170"/>
        <v>#VALUE!</v>
      </c>
      <c r="U604">
        <f t="shared" si="174"/>
        <v>540</v>
      </c>
      <c r="V604">
        <v>45.083333333336803</v>
      </c>
      <c r="W604">
        <f t="shared" si="177"/>
        <v>45</v>
      </c>
      <c r="X604" t="str" cm="1">
        <f t="array" aca="1" ref="X604" ca="1">IFERROR(INDEX('PC&amp;PD'!$A$1:$AS$19,ROW('PC&amp;PD'!$A$19),MATCH(INDIRECT(T604),'PC&amp;PD'!$A$1:$AS$1,0)),"")</f>
        <v/>
      </c>
      <c r="Y604" t="str">
        <f>IF(OR($N604="",$N604=0),"",IF($N604=$E$7,'Extracted info for SC'!$J$6,IF($N604=#REF!,'Extracted info for SC'!$J$7,IF($N604=#REF!,'Extracted info for SC'!$J$8,IF($N604=#REF!,'Extracted info for SC'!$J$9,IF($N604=#REF!,'Extracted info for SC'!$J$10,IF($N604=#REF!,'Extracted info for SC'!$J$11,IF($N604=#REF!,'Extracted info for SC'!$J$12,IF($N604=#REF!,'Extracted info for SC'!$J$13,IF($N604=#REF!,'Extracted info for SC'!$J$14,IF($N604=#REF!,'Extracted info for SC'!$J$15,IF($N604=#REF!,'Extracted info for SC'!$J$16,IF($N604=#REF!,'Extracted info for SC'!$J$17,IF($N604=#REF!,'Extracted info for SC'!$J$18,""))))))))))))))</f>
        <v/>
      </c>
      <c r="AA604" t="str">
        <f t="shared" si="165"/>
        <v/>
      </c>
      <c r="AB604" t="str">
        <f t="shared" si="166"/>
        <v/>
      </c>
      <c r="AC604" t="e">
        <f t="shared" ca="1" si="167"/>
        <v>#VALUE!</v>
      </c>
      <c r="AD604" t="str" cm="1">
        <f t="array" aca="1" ref="AD604" ca="1">IFERROR(IF((LEFT(INDIRECT("$F"&amp;$S604),4))="GOTS",IF($G604="Organic","GOTS_Organic_raw",(IF($G604="Responsible","GOTS_Responsible",(IF($G604="No Attribute (Conventional)","GOTS_conventional",(IF($G604="Recycled Pre/Post-Consumer","GOTS_pre_post",(IF($G604="In-Conversion","GOTS_in_conversion",(IF($G604="Sustainably Sourced","Sustainably_sourced",(IF($G604="Recycled pre-consumer organic","GOTS_recycled_organic",""))))))))))))),IF($G604="Organic","Organic",(IF($G604="Responsible","Responsible",(IF($G604="No Attribute (Conventional)","No_Attribute_Conventional",(IF($G604="Recycled Pre/Post-Consumer","Recycled_Pre_Post_Consumer",(IF($G604="In-Conversion","In_Conversion",(IF($G604="Recycled Pre-Consumer","Recycled_Pre_Consumer",(IF($G604="Recycled Post-Consumer","Recycled_Post_Consumer",(IF($G604="Sustainably Sourced","Sustainably_sourced",(IF($G604="Recycled pre-consumer organic","GOTS_recycled_organic","")))))))))))))))))),"")</f>
        <v/>
      </c>
      <c r="AE604" t="e" cm="1">
        <f t="array" aca="1" ref="AE604" ca="1">IF($I604="",IF(INDIRECT("$F"&amp;$S604)="","",IF(LEFT(INDIRECT("$F"&amp;$S604),3)="GRS","GRS_RCS_RM",IF((LEFT(INDIRECT("$F"&amp;$S604),3))="RCS","GRS_RCS_RM",IF(INDIRECT("$F"&amp;$S604)="OCS (No Label)","OCS_Conversion_RM",IF(LEFT(INDIRECT("$F"&amp;$S604),3)="OCS","OCS_RM",IF(RIGHT(INDIRECT("$F"&amp;$S604),10)="conversion","GOTS_RM_conversion",IF((LEFT(INDIRECT("$F"&amp;$S604),4))="GOTS","GOTS_RM","Responsible_RM"))))))),"DELETERM")</f>
        <v>#VALUE!</v>
      </c>
      <c r="AF604" t="e" cm="1">
        <f t="array" aca="1" ref="AF604" ca="1">IF($S604="","",INDIRECT("$Z"&amp;$S604))</f>
        <v>#VALUE!</v>
      </c>
      <c r="AG604" t="str">
        <f t="shared" si="168"/>
        <v/>
      </c>
      <c r="AH604" t="str" cm="1">
        <f t="array" aca="1" ref="AH604" ca="1">IFERROR(INDIRECT("$ag"&amp;S604),"")</f>
        <v/>
      </c>
      <c r="AI604" t="e" cm="1">
        <f t="array" aca="1" ref="AI604" ca="1">INDIRECT("O"&amp;S604)</f>
        <v>#VALUE!</v>
      </c>
      <c r="AJ604" t="str">
        <f t="shared" si="169"/>
        <v/>
      </c>
    </row>
    <row r="605" spans="1:36" ht="16.5" customHeight="1">
      <c r="A605" s="129"/>
      <c r="B605" s="134"/>
      <c r="C605" s="135"/>
      <c r="D605" s="146"/>
      <c r="E605" s="146"/>
      <c r="F605" s="135"/>
      <c r="G605" s="147"/>
      <c r="H605" s="147"/>
      <c r="I605" s="147"/>
      <c r="J605" s="147"/>
      <c r="K605" s="38"/>
      <c r="L605" s="143"/>
      <c r="M605" s="143"/>
      <c r="N605" s="61"/>
      <c r="O605" s="314"/>
      <c r="Q605" t="str">
        <f t="shared" si="164"/>
        <v/>
      </c>
      <c r="S605" t="e">
        <f t="shared" ca="1" si="173"/>
        <v>#VALUE!</v>
      </c>
      <c r="T605" t="e">
        <f t="shared" ca="1" si="170"/>
        <v>#VALUE!</v>
      </c>
      <c r="U605">
        <f t="shared" si="174"/>
        <v>540</v>
      </c>
      <c r="V605">
        <v>45.166666666670203</v>
      </c>
      <c r="W605">
        <f t="shared" si="177"/>
        <v>45</v>
      </c>
      <c r="X605" t="str" cm="1">
        <f t="array" aca="1" ref="X605" ca="1">IFERROR(INDEX('PC&amp;PD'!$A$1:$AS$19,ROW('PC&amp;PD'!$A$19),MATCH(INDIRECT(T605),'PC&amp;PD'!$A$1:$AS$1,0)),"")</f>
        <v/>
      </c>
      <c r="Y605" t="str">
        <f>IF(OR($N605="",$N605=0),"",IF($N605=$E$7,'Extracted info for SC'!$J$6,IF($N605=#REF!,'Extracted info for SC'!$J$7,IF($N605=#REF!,'Extracted info for SC'!$J$8,IF($N605=#REF!,'Extracted info for SC'!$J$9,IF($N605=#REF!,'Extracted info for SC'!$J$10,IF($N605=#REF!,'Extracted info for SC'!$J$11,IF($N605=#REF!,'Extracted info for SC'!$J$12,IF($N605=#REF!,'Extracted info for SC'!$J$13,IF($N605=#REF!,'Extracted info for SC'!$J$14,IF($N605=#REF!,'Extracted info for SC'!$J$15,IF($N605=#REF!,'Extracted info for SC'!$J$16,IF($N605=#REF!,'Extracted info for SC'!$J$17,IF($N605=#REF!,'Extracted info for SC'!$J$18,""))))))))))))))</f>
        <v/>
      </c>
      <c r="AA605" t="str">
        <f t="shared" si="165"/>
        <v/>
      </c>
      <c r="AB605" t="str">
        <f t="shared" si="166"/>
        <v/>
      </c>
      <c r="AC605" t="e">
        <f t="shared" ca="1" si="167"/>
        <v>#VALUE!</v>
      </c>
      <c r="AD605" t="str" cm="1">
        <f t="array" aca="1" ref="AD605" ca="1">IFERROR(IF((LEFT(INDIRECT("$F"&amp;$S605),4))="GOTS",IF($G605="Organic","GOTS_Organic_raw",(IF($G605="Responsible","GOTS_Responsible",(IF($G605="No Attribute (Conventional)","GOTS_conventional",(IF($G605="Recycled Pre/Post-Consumer","GOTS_pre_post",(IF($G605="In-Conversion","GOTS_in_conversion",(IF($G605="Sustainably Sourced","Sustainably_sourced",(IF($G605="Recycled pre-consumer organic","GOTS_recycled_organic",""))))))))))))),IF($G605="Organic","Organic",(IF($G605="Responsible","Responsible",(IF($G605="No Attribute (Conventional)","No_Attribute_Conventional",(IF($G605="Recycled Pre/Post-Consumer","Recycled_Pre_Post_Consumer",(IF($G605="In-Conversion","In_Conversion",(IF($G605="Recycled Pre-Consumer","Recycled_Pre_Consumer",(IF($G605="Recycled Post-Consumer","Recycled_Post_Consumer",(IF($G605="Sustainably Sourced","Sustainably_sourced",(IF($G605="Recycled pre-consumer organic","GOTS_recycled_organic","")))))))))))))))))),"")</f>
        <v/>
      </c>
      <c r="AE605" t="e" cm="1">
        <f t="array" aca="1" ref="AE605" ca="1">IF($I605="",IF(INDIRECT("$F"&amp;$S605)="","",IF(LEFT(INDIRECT("$F"&amp;$S605),3)="GRS","GRS_RCS_RM",IF((LEFT(INDIRECT("$F"&amp;$S605),3))="RCS","GRS_RCS_RM",IF(INDIRECT("$F"&amp;$S605)="OCS (No Label)","OCS_Conversion_RM",IF(LEFT(INDIRECT("$F"&amp;$S605),3)="OCS","OCS_RM",IF(RIGHT(INDIRECT("$F"&amp;$S605),10)="conversion","GOTS_RM_conversion",IF((LEFT(INDIRECT("$F"&amp;$S605),4))="GOTS","GOTS_RM","Responsible_RM"))))))),"DELETERM")</f>
        <v>#VALUE!</v>
      </c>
      <c r="AF605" t="e" cm="1">
        <f t="array" aca="1" ref="AF605" ca="1">IF($S605="","",INDIRECT("$Z"&amp;$S605))</f>
        <v>#VALUE!</v>
      </c>
      <c r="AG605" t="str">
        <f t="shared" si="168"/>
        <v/>
      </c>
      <c r="AH605" t="str" cm="1">
        <f t="array" aca="1" ref="AH605" ca="1">IFERROR(INDIRECT("$ag"&amp;S605),"")</f>
        <v/>
      </c>
      <c r="AI605" t="e" cm="1">
        <f t="array" aca="1" ref="AI605" ca="1">INDIRECT("O"&amp;S605)</f>
        <v>#VALUE!</v>
      </c>
      <c r="AJ605" t="str">
        <f t="shared" si="169"/>
        <v/>
      </c>
    </row>
    <row r="606" spans="1:36" ht="16.5" customHeight="1">
      <c r="A606" s="129"/>
      <c r="B606" s="134"/>
      <c r="C606" s="135"/>
      <c r="D606" s="146"/>
      <c r="E606" s="146"/>
      <c r="F606" s="135"/>
      <c r="G606" s="147"/>
      <c r="H606" s="147"/>
      <c r="I606" s="147"/>
      <c r="J606" s="147"/>
      <c r="K606" s="38"/>
      <c r="L606" s="143"/>
      <c r="M606" s="143"/>
      <c r="N606" s="61"/>
      <c r="O606" s="314"/>
      <c r="Q606" t="str">
        <f t="shared" si="164"/>
        <v/>
      </c>
      <c r="S606" t="e">
        <f t="shared" ca="1" si="173"/>
        <v>#VALUE!</v>
      </c>
      <c r="T606" t="e">
        <f t="shared" ca="1" si="170"/>
        <v>#VALUE!</v>
      </c>
      <c r="U606">
        <f t="shared" si="174"/>
        <v>540</v>
      </c>
      <c r="V606">
        <v>45.250000000003503</v>
      </c>
      <c r="W606">
        <f t="shared" si="177"/>
        <v>45</v>
      </c>
      <c r="X606" t="str" cm="1">
        <f t="array" aca="1" ref="X606" ca="1">IFERROR(INDEX('PC&amp;PD'!$A$1:$AS$19,ROW('PC&amp;PD'!$A$19),MATCH(INDIRECT(T606),'PC&amp;PD'!$A$1:$AS$1,0)),"")</f>
        <v/>
      </c>
      <c r="Y606" t="str">
        <f>IF(OR($N606="",$N606=0),"",IF($N606=$E$7,'Extracted info for SC'!$J$6,IF($N606=#REF!,'Extracted info for SC'!$J$7,IF($N606=#REF!,'Extracted info for SC'!$J$8,IF($N606=#REF!,'Extracted info for SC'!$J$9,IF($N606=#REF!,'Extracted info for SC'!$J$10,IF($N606=#REF!,'Extracted info for SC'!$J$11,IF($N606=#REF!,'Extracted info for SC'!$J$12,IF($N606=#REF!,'Extracted info for SC'!$J$13,IF($N606=#REF!,'Extracted info for SC'!$J$14,IF($N606=#REF!,'Extracted info for SC'!$J$15,IF($N606=#REF!,'Extracted info for SC'!$J$16,IF($N606=#REF!,'Extracted info for SC'!$J$17,IF($N606=#REF!,'Extracted info for SC'!$J$18,""))))))))))))))</f>
        <v/>
      </c>
      <c r="AA606" t="str">
        <f t="shared" si="165"/>
        <v/>
      </c>
      <c r="AB606" t="str">
        <f t="shared" si="166"/>
        <v/>
      </c>
      <c r="AC606" t="e">
        <f t="shared" ca="1" si="167"/>
        <v>#VALUE!</v>
      </c>
      <c r="AD606" t="str" cm="1">
        <f t="array" aca="1" ref="AD606" ca="1">IFERROR(IF((LEFT(INDIRECT("$F"&amp;$S606),4))="GOTS",IF($G606="Organic","GOTS_Organic_raw",(IF($G606="Responsible","GOTS_Responsible",(IF($G606="No Attribute (Conventional)","GOTS_conventional",(IF($G606="Recycled Pre/Post-Consumer","GOTS_pre_post",(IF($G606="In-Conversion","GOTS_in_conversion",(IF($G606="Sustainably Sourced","Sustainably_sourced",(IF($G606="Recycled pre-consumer organic","GOTS_recycled_organic",""))))))))))))),IF($G606="Organic","Organic",(IF($G606="Responsible","Responsible",(IF($G606="No Attribute (Conventional)","No_Attribute_Conventional",(IF($G606="Recycled Pre/Post-Consumer","Recycled_Pre_Post_Consumer",(IF($G606="In-Conversion","In_Conversion",(IF($G606="Recycled Pre-Consumer","Recycled_Pre_Consumer",(IF($G606="Recycled Post-Consumer","Recycled_Post_Consumer",(IF($G606="Sustainably Sourced","Sustainably_sourced",(IF($G606="Recycled pre-consumer organic","GOTS_recycled_organic","")))))))))))))))))),"")</f>
        <v/>
      </c>
      <c r="AE606" t="e" cm="1">
        <f t="array" aca="1" ref="AE606" ca="1">IF($I606="",IF(INDIRECT("$F"&amp;$S606)="","",IF(LEFT(INDIRECT("$F"&amp;$S606),3)="GRS","GRS_RCS_RM",IF((LEFT(INDIRECT("$F"&amp;$S606),3))="RCS","GRS_RCS_RM",IF(INDIRECT("$F"&amp;$S606)="OCS (No Label)","OCS_Conversion_RM",IF(LEFT(INDIRECT("$F"&amp;$S606),3)="OCS","OCS_RM",IF(RIGHT(INDIRECT("$F"&amp;$S606),10)="conversion","GOTS_RM_conversion",IF((LEFT(INDIRECT("$F"&amp;$S606),4))="GOTS","GOTS_RM","Responsible_RM"))))))),"DELETERM")</f>
        <v>#VALUE!</v>
      </c>
      <c r="AF606" t="e" cm="1">
        <f t="array" aca="1" ref="AF606" ca="1">IF($S606="","",INDIRECT("$Z"&amp;$S606))</f>
        <v>#VALUE!</v>
      </c>
      <c r="AG606" t="str">
        <f t="shared" si="168"/>
        <v/>
      </c>
      <c r="AH606" t="str" cm="1">
        <f t="array" aca="1" ref="AH606" ca="1">IFERROR(INDIRECT("$ag"&amp;S606),"")</f>
        <v/>
      </c>
      <c r="AI606" t="e" cm="1">
        <f t="array" aca="1" ref="AI606" ca="1">INDIRECT("O"&amp;S606)</f>
        <v>#VALUE!</v>
      </c>
      <c r="AJ606" t="str">
        <f t="shared" si="169"/>
        <v/>
      </c>
    </row>
    <row r="607" spans="1:36" ht="16.5" customHeight="1">
      <c r="A607" s="129"/>
      <c r="B607" s="134"/>
      <c r="C607" s="135"/>
      <c r="D607" s="146"/>
      <c r="E607" s="146"/>
      <c r="F607" s="135"/>
      <c r="G607" s="147"/>
      <c r="H607" s="147"/>
      <c r="I607" s="147"/>
      <c r="J607" s="147"/>
      <c r="K607" s="38"/>
      <c r="L607" s="143"/>
      <c r="M607" s="143"/>
      <c r="N607" s="61"/>
      <c r="O607" s="314"/>
      <c r="Q607" t="str">
        <f t="shared" si="164"/>
        <v/>
      </c>
      <c r="S607" t="e">
        <f t="shared" ca="1" si="173"/>
        <v>#VALUE!</v>
      </c>
      <c r="T607" t="e">
        <f t="shared" ca="1" si="170"/>
        <v>#VALUE!</v>
      </c>
      <c r="U607">
        <f t="shared" si="174"/>
        <v>540</v>
      </c>
      <c r="V607">
        <v>45.333333333336803</v>
      </c>
      <c r="W607">
        <f t="shared" si="177"/>
        <v>45</v>
      </c>
      <c r="X607" t="str" cm="1">
        <f t="array" aca="1" ref="X607" ca="1">IFERROR(INDEX('PC&amp;PD'!$A$1:$AS$19,ROW('PC&amp;PD'!$A$19),MATCH(INDIRECT(T607),'PC&amp;PD'!$A$1:$AS$1,0)),"")</f>
        <v/>
      </c>
      <c r="Y607" t="str">
        <f>IF(OR($N607="",$N607=0),"",IF($N607=$E$7,'Extracted info for SC'!$J$6,IF($N607=#REF!,'Extracted info for SC'!$J$7,IF($N607=#REF!,'Extracted info for SC'!$J$8,IF($N607=#REF!,'Extracted info for SC'!$J$9,IF($N607=#REF!,'Extracted info for SC'!$J$10,IF($N607=#REF!,'Extracted info for SC'!$J$11,IF($N607=#REF!,'Extracted info for SC'!$J$12,IF($N607=#REF!,'Extracted info for SC'!$J$13,IF($N607=#REF!,'Extracted info for SC'!$J$14,IF($N607=#REF!,'Extracted info for SC'!$J$15,IF($N607=#REF!,'Extracted info for SC'!$J$16,IF($N607=#REF!,'Extracted info for SC'!$J$17,IF($N607=#REF!,'Extracted info for SC'!$J$18,""))))))))))))))</f>
        <v/>
      </c>
      <c r="AA607" t="str">
        <f t="shared" si="165"/>
        <v/>
      </c>
      <c r="AB607" t="str">
        <f t="shared" si="166"/>
        <v/>
      </c>
      <c r="AC607" t="e">
        <f t="shared" ca="1" si="167"/>
        <v>#VALUE!</v>
      </c>
      <c r="AD607" t="str" cm="1">
        <f t="array" aca="1" ref="AD607" ca="1">IFERROR(IF((LEFT(INDIRECT("$F"&amp;$S607),4))="GOTS",IF($G607="Organic","GOTS_Organic_raw",(IF($G607="Responsible","GOTS_Responsible",(IF($G607="No Attribute (Conventional)","GOTS_conventional",(IF($G607="Recycled Pre/Post-Consumer","GOTS_pre_post",(IF($G607="In-Conversion","GOTS_in_conversion",(IF($G607="Sustainably Sourced","Sustainably_sourced",(IF($G607="Recycled pre-consumer organic","GOTS_recycled_organic",""))))))))))))),IF($G607="Organic","Organic",(IF($G607="Responsible","Responsible",(IF($G607="No Attribute (Conventional)","No_Attribute_Conventional",(IF($G607="Recycled Pre/Post-Consumer","Recycled_Pre_Post_Consumer",(IF($G607="In-Conversion","In_Conversion",(IF($G607="Recycled Pre-Consumer","Recycled_Pre_Consumer",(IF($G607="Recycled Post-Consumer","Recycled_Post_Consumer",(IF($G607="Sustainably Sourced","Sustainably_sourced",(IF($G607="Recycled pre-consumer organic","GOTS_recycled_organic","")))))))))))))))))),"")</f>
        <v/>
      </c>
      <c r="AE607" t="e" cm="1">
        <f t="array" aca="1" ref="AE607" ca="1">IF($I607="",IF(INDIRECT("$F"&amp;$S607)="","",IF(LEFT(INDIRECT("$F"&amp;$S607),3)="GRS","GRS_RCS_RM",IF((LEFT(INDIRECT("$F"&amp;$S607),3))="RCS","GRS_RCS_RM",IF(INDIRECT("$F"&amp;$S607)="OCS (No Label)","OCS_Conversion_RM",IF(LEFT(INDIRECT("$F"&amp;$S607),3)="OCS","OCS_RM",IF(RIGHT(INDIRECT("$F"&amp;$S607),10)="conversion","GOTS_RM_conversion",IF((LEFT(INDIRECT("$F"&amp;$S607),4))="GOTS","GOTS_RM","Responsible_RM"))))))),"DELETERM")</f>
        <v>#VALUE!</v>
      </c>
      <c r="AF607" t="e" cm="1">
        <f t="array" aca="1" ref="AF607" ca="1">IF($S607="","",INDIRECT("$Z"&amp;$S607))</f>
        <v>#VALUE!</v>
      </c>
      <c r="AG607" t="str">
        <f t="shared" si="168"/>
        <v/>
      </c>
      <c r="AH607" t="str" cm="1">
        <f t="array" aca="1" ref="AH607" ca="1">IFERROR(INDIRECT("$ag"&amp;S607),"")</f>
        <v/>
      </c>
      <c r="AI607" t="e" cm="1">
        <f t="array" aca="1" ref="AI607" ca="1">INDIRECT("O"&amp;S607)</f>
        <v>#VALUE!</v>
      </c>
      <c r="AJ607" t="str">
        <f t="shared" si="169"/>
        <v/>
      </c>
    </row>
    <row r="608" spans="1:36" ht="16.5" customHeight="1">
      <c r="A608" s="129"/>
      <c r="B608" s="134"/>
      <c r="C608" s="135"/>
      <c r="D608" s="146"/>
      <c r="E608" s="146"/>
      <c r="F608" s="135"/>
      <c r="G608" s="147"/>
      <c r="H608" s="147"/>
      <c r="I608" s="147"/>
      <c r="J608" s="147"/>
      <c r="K608" s="38"/>
      <c r="L608" s="143"/>
      <c r="M608" s="143"/>
      <c r="N608" s="61"/>
      <c r="O608" s="314"/>
      <c r="Q608" t="str">
        <f t="shared" si="164"/>
        <v/>
      </c>
      <c r="S608" t="e">
        <f t="shared" ca="1" si="173"/>
        <v>#VALUE!</v>
      </c>
      <c r="T608" t="e">
        <f t="shared" ca="1" si="170"/>
        <v>#VALUE!</v>
      </c>
      <c r="U608">
        <f t="shared" si="174"/>
        <v>540</v>
      </c>
      <c r="V608">
        <v>45.416666666670203</v>
      </c>
      <c r="W608">
        <f t="shared" si="177"/>
        <v>45</v>
      </c>
      <c r="X608" t="str" cm="1">
        <f t="array" aca="1" ref="X608" ca="1">IFERROR(INDEX('PC&amp;PD'!$A$1:$AS$19,ROW('PC&amp;PD'!$A$19),MATCH(INDIRECT(T608),'PC&amp;PD'!$A$1:$AS$1,0)),"")</f>
        <v/>
      </c>
      <c r="Y608" t="str">
        <f>IF(OR($N608="",$N608=0),"",IF($N608=$E$7,'Extracted info for SC'!$J$6,IF($N608=#REF!,'Extracted info for SC'!$J$7,IF($N608=#REF!,'Extracted info for SC'!$J$8,IF($N608=#REF!,'Extracted info for SC'!$J$9,IF($N608=#REF!,'Extracted info for SC'!$J$10,IF($N608=#REF!,'Extracted info for SC'!$J$11,IF($N608=#REF!,'Extracted info for SC'!$J$12,IF($N608=#REF!,'Extracted info for SC'!$J$13,IF($N608=#REF!,'Extracted info for SC'!$J$14,IF($N608=#REF!,'Extracted info for SC'!$J$15,IF($N608=#REF!,'Extracted info for SC'!$J$16,IF($N608=#REF!,'Extracted info for SC'!$J$17,IF($N608=#REF!,'Extracted info for SC'!$J$18,""))))))))))))))</f>
        <v/>
      </c>
      <c r="AA608" t="str">
        <f t="shared" si="165"/>
        <v/>
      </c>
      <c r="AB608" t="str">
        <f t="shared" si="166"/>
        <v/>
      </c>
      <c r="AC608" t="e">
        <f t="shared" ca="1" si="167"/>
        <v>#VALUE!</v>
      </c>
      <c r="AD608" t="str" cm="1">
        <f t="array" aca="1" ref="AD608" ca="1">IFERROR(IF((LEFT(INDIRECT("$F"&amp;$S608),4))="GOTS",IF($G608="Organic","GOTS_Organic_raw",(IF($G608="Responsible","GOTS_Responsible",(IF($G608="No Attribute (Conventional)","GOTS_conventional",(IF($G608="Recycled Pre/Post-Consumer","GOTS_pre_post",(IF($G608="In-Conversion","GOTS_in_conversion",(IF($G608="Sustainably Sourced","Sustainably_sourced",(IF($G608="Recycled pre-consumer organic","GOTS_recycled_organic",""))))))))))))),IF($G608="Organic","Organic",(IF($G608="Responsible","Responsible",(IF($G608="No Attribute (Conventional)","No_Attribute_Conventional",(IF($G608="Recycled Pre/Post-Consumer","Recycled_Pre_Post_Consumer",(IF($G608="In-Conversion","In_Conversion",(IF($G608="Recycled Pre-Consumer","Recycled_Pre_Consumer",(IF($G608="Recycled Post-Consumer","Recycled_Post_Consumer",(IF($G608="Sustainably Sourced","Sustainably_sourced",(IF($G608="Recycled pre-consumer organic","GOTS_recycled_organic","")))))))))))))))))),"")</f>
        <v/>
      </c>
      <c r="AE608" t="e" cm="1">
        <f t="array" aca="1" ref="AE608" ca="1">IF($I608="",IF(INDIRECT("$F"&amp;$S608)="","",IF(LEFT(INDIRECT("$F"&amp;$S608),3)="GRS","GRS_RCS_RM",IF((LEFT(INDIRECT("$F"&amp;$S608),3))="RCS","GRS_RCS_RM",IF(INDIRECT("$F"&amp;$S608)="OCS (No Label)","OCS_Conversion_RM",IF(LEFT(INDIRECT("$F"&amp;$S608),3)="OCS","OCS_RM",IF(RIGHT(INDIRECT("$F"&amp;$S608),10)="conversion","GOTS_RM_conversion",IF((LEFT(INDIRECT("$F"&amp;$S608),4))="GOTS","GOTS_RM","Responsible_RM"))))))),"DELETERM")</f>
        <v>#VALUE!</v>
      </c>
      <c r="AF608" t="e" cm="1">
        <f t="array" aca="1" ref="AF608" ca="1">IF($S608="","",INDIRECT("$Z"&amp;$S608))</f>
        <v>#VALUE!</v>
      </c>
      <c r="AG608" t="str">
        <f t="shared" si="168"/>
        <v/>
      </c>
      <c r="AH608" t="str" cm="1">
        <f t="array" aca="1" ref="AH608" ca="1">IFERROR(INDIRECT("$ag"&amp;S608),"")</f>
        <v/>
      </c>
      <c r="AI608" t="e" cm="1">
        <f t="array" aca="1" ref="AI608" ca="1">INDIRECT("O"&amp;S608)</f>
        <v>#VALUE!</v>
      </c>
      <c r="AJ608" t="str">
        <f t="shared" si="169"/>
        <v/>
      </c>
    </row>
    <row r="609" spans="1:36" ht="16.5" customHeight="1">
      <c r="A609" s="130"/>
      <c r="B609" s="136"/>
      <c r="C609" s="137"/>
      <c r="D609" s="146"/>
      <c r="E609" s="146"/>
      <c r="F609" s="137"/>
      <c r="G609" s="147"/>
      <c r="H609" s="147"/>
      <c r="I609" s="147"/>
      <c r="J609" s="147"/>
      <c r="K609" s="38"/>
      <c r="L609" s="144"/>
      <c r="M609" s="144"/>
      <c r="N609" s="61"/>
      <c r="O609" s="314"/>
      <c r="Q609" t="str">
        <f t="shared" si="164"/>
        <v/>
      </c>
      <c r="S609" t="e">
        <f t="shared" ca="1" si="173"/>
        <v>#VALUE!</v>
      </c>
      <c r="T609" t="e">
        <f t="shared" ca="1" si="170"/>
        <v>#VALUE!</v>
      </c>
      <c r="U609">
        <f t="shared" si="174"/>
        <v>540</v>
      </c>
      <c r="V609">
        <v>45.500000000003503</v>
      </c>
      <c r="W609">
        <f t="shared" si="177"/>
        <v>45</v>
      </c>
      <c r="X609" t="str" cm="1">
        <f t="array" aca="1" ref="X609" ca="1">IFERROR(INDEX('PC&amp;PD'!$A$1:$AS$19,ROW('PC&amp;PD'!$A$19),MATCH(INDIRECT(T609),'PC&amp;PD'!$A$1:$AS$1,0)),"")</f>
        <v/>
      </c>
      <c r="Y609" t="str">
        <f>IF(OR($N609="",$N609=0),"",IF($N609=$E$7,'Extracted info for SC'!$J$6,IF($N609=#REF!,'Extracted info for SC'!$J$7,IF($N609=#REF!,'Extracted info for SC'!$J$8,IF($N609=#REF!,'Extracted info for SC'!$J$9,IF($N609=#REF!,'Extracted info for SC'!$J$10,IF($N609=#REF!,'Extracted info for SC'!$J$11,IF($N609=#REF!,'Extracted info for SC'!$J$12,IF($N609=#REF!,'Extracted info for SC'!$J$13,IF($N609=#REF!,'Extracted info for SC'!$J$14,IF($N609=#REF!,'Extracted info for SC'!$J$15,IF($N609=#REF!,'Extracted info for SC'!$J$16,IF($N609=#REF!,'Extracted info for SC'!$J$17,IF($N609=#REF!,'Extracted info for SC'!$J$18,""))))))))))))))</f>
        <v/>
      </c>
      <c r="AA609" t="str">
        <f t="shared" si="165"/>
        <v/>
      </c>
      <c r="AB609" t="str">
        <f t="shared" si="166"/>
        <v/>
      </c>
      <c r="AC609" t="e">
        <f t="shared" ca="1" si="167"/>
        <v>#VALUE!</v>
      </c>
      <c r="AD609" t="str" cm="1">
        <f t="array" aca="1" ref="AD609" ca="1">IFERROR(IF((LEFT(INDIRECT("$F"&amp;$S609),4))="GOTS",IF($G609="Organic","GOTS_Organic_raw",(IF($G609="Responsible","GOTS_Responsible",(IF($G609="No Attribute (Conventional)","GOTS_conventional",(IF($G609="Recycled Pre/Post-Consumer","GOTS_pre_post",(IF($G609="In-Conversion","GOTS_in_conversion",(IF($G609="Sustainably Sourced","Sustainably_sourced",(IF($G609="Recycled pre-consumer organic","GOTS_recycled_organic",""))))))))))))),IF($G609="Organic","Organic",(IF($G609="Responsible","Responsible",(IF($G609="No Attribute (Conventional)","No_Attribute_Conventional",(IF($G609="Recycled Pre/Post-Consumer","Recycled_Pre_Post_Consumer",(IF($G609="In-Conversion","In_Conversion",(IF($G609="Recycled Pre-Consumer","Recycled_Pre_Consumer",(IF($G609="Recycled Post-Consumer","Recycled_Post_Consumer",(IF($G609="Sustainably Sourced","Sustainably_sourced",(IF($G609="Recycled pre-consumer organic","GOTS_recycled_organic","")))))))))))))))))),"")</f>
        <v/>
      </c>
      <c r="AE609" t="e" cm="1">
        <f t="array" aca="1" ref="AE609" ca="1">IF($I609="",IF(INDIRECT("$F"&amp;$S609)="","",IF(LEFT(INDIRECT("$F"&amp;$S609),3)="GRS","GRS_RCS_RM",IF((LEFT(INDIRECT("$F"&amp;$S609),3))="RCS","GRS_RCS_RM",IF(INDIRECT("$F"&amp;$S609)="OCS (No Label)","OCS_Conversion_RM",IF(LEFT(INDIRECT("$F"&amp;$S609),3)="OCS","OCS_RM",IF(RIGHT(INDIRECT("$F"&amp;$S609),10)="conversion","GOTS_RM_conversion",IF((LEFT(INDIRECT("$F"&amp;$S609),4))="GOTS","GOTS_RM","Responsible_RM"))))))),"DELETERM")</f>
        <v>#VALUE!</v>
      </c>
      <c r="AF609" t="e" cm="1">
        <f t="array" aca="1" ref="AF609" ca="1">IF($S609="","",INDIRECT("$Z"&amp;$S609))</f>
        <v>#VALUE!</v>
      </c>
      <c r="AG609" t="str">
        <f t="shared" si="168"/>
        <v/>
      </c>
      <c r="AH609" t="str" cm="1">
        <f t="array" aca="1" ref="AH609" ca="1">IFERROR(INDIRECT("$ag"&amp;S609),"")</f>
        <v/>
      </c>
      <c r="AI609" t="e" cm="1">
        <f t="array" aca="1" ref="AI609" ca="1">INDIRECT("O"&amp;S609)</f>
        <v>#VALUE!</v>
      </c>
      <c r="AJ609" t="str">
        <f t="shared" si="169"/>
        <v/>
      </c>
    </row>
    <row r="610" spans="1:36" ht="16.5" customHeight="1">
      <c r="A610" s="130"/>
      <c r="B610" s="136"/>
      <c r="C610" s="137"/>
      <c r="D610" s="146"/>
      <c r="E610" s="146"/>
      <c r="F610" s="137"/>
      <c r="G610" s="147"/>
      <c r="H610" s="147"/>
      <c r="I610" s="147"/>
      <c r="J610" s="147"/>
      <c r="K610" s="38"/>
      <c r="L610" s="144"/>
      <c r="M610" s="144"/>
      <c r="N610" s="61"/>
      <c r="O610" s="314"/>
      <c r="Q610" t="str">
        <f t="shared" si="164"/>
        <v/>
      </c>
      <c r="S610" t="e">
        <f t="shared" ca="1" si="173"/>
        <v>#VALUE!</v>
      </c>
      <c r="T610" t="e">
        <f t="shared" ca="1" si="170"/>
        <v>#VALUE!</v>
      </c>
      <c r="U610">
        <f t="shared" si="174"/>
        <v>540</v>
      </c>
      <c r="V610">
        <v>45.583333333336903</v>
      </c>
      <c r="W610">
        <f t="shared" si="177"/>
        <v>45</v>
      </c>
      <c r="X610" t="str" cm="1">
        <f t="array" aca="1" ref="X610" ca="1">IFERROR(INDEX('PC&amp;PD'!$A$1:$AS$19,ROW('PC&amp;PD'!$A$19),MATCH(INDIRECT(T610),'PC&amp;PD'!$A$1:$AS$1,0)),"")</f>
        <v/>
      </c>
      <c r="Y610" t="str">
        <f>IF(OR($N610="",$N610=0),"",IF($N610=$E$7,'Extracted info for SC'!$J$6,IF($N610=#REF!,'Extracted info for SC'!$J$7,IF($N610=#REF!,'Extracted info for SC'!$J$8,IF($N610=#REF!,'Extracted info for SC'!$J$9,IF($N610=#REF!,'Extracted info for SC'!$J$10,IF($N610=#REF!,'Extracted info for SC'!$J$11,IF($N610=#REF!,'Extracted info for SC'!$J$12,IF($N610=#REF!,'Extracted info for SC'!$J$13,IF($N610=#REF!,'Extracted info for SC'!$J$14,IF($N610=#REF!,'Extracted info for SC'!$J$15,IF($N610=#REF!,'Extracted info for SC'!$J$16,IF($N610=#REF!,'Extracted info for SC'!$J$17,IF($N610=#REF!,'Extracted info for SC'!$J$18,""))))))))))))))</f>
        <v/>
      </c>
      <c r="AA610" t="str">
        <f t="shared" si="165"/>
        <v/>
      </c>
      <c r="AB610" t="str">
        <f t="shared" si="166"/>
        <v/>
      </c>
      <c r="AC610" t="e">
        <f t="shared" ca="1" si="167"/>
        <v>#VALUE!</v>
      </c>
      <c r="AD610" t="str" cm="1">
        <f t="array" aca="1" ref="AD610" ca="1">IFERROR(IF((LEFT(INDIRECT("$F"&amp;$S610),4))="GOTS",IF($G610="Organic","GOTS_Organic_raw",(IF($G610="Responsible","GOTS_Responsible",(IF($G610="No Attribute (Conventional)","GOTS_conventional",(IF($G610="Recycled Pre/Post-Consumer","GOTS_pre_post",(IF($G610="In-Conversion","GOTS_in_conversion",(IF($G610="Sustainably Sourced","Sustainably_sourced",(IF($G610="Recycled pre-consumer organic","GOTS_recycled_organic",""))))))))))))),IF($G610="Organic","Organic",(IF($G610="Responsible","Responsible",(IF($G610="No Attribute (Conventional)","No_Attribute_Conventional",(IF($G610="Recycled Pre/Post-Consumer","Recycled_Pre_Post_Consumer",(IF($G610="In-Conversion","In_Conversion",(IF($G610="Recycled Pre-Consumer","Recycled_Pre_Consumer",(IF($G610="Recycled Post-Consumer","Recycled_Post_Consumer",(IF($G610="Sustainably Sourced","Sustainably_sourced",(IF($G610="Recycled pre-consumer organic","GOTS_recycled_organic","")))))))))))))))))),"")</f>
        <v/>
      </c>
      <c r="AE610" t="e" cm="1">
        <f t="array" aca="1" ref="AE610" ca="1">IF($I610="",IF(INDIRECT("$F"&amp;$S610)="","",IF(LEFT(INDIRECT("$F"&amp;$S610),3)="GRS","GRS_RCS_RM",IF((LEFT(INDIRECT("$F"&amp;$S610),3))="RCS","GRS_RCS_RM",IF(INDIRECT("$F"&amp;$S610)="OCS (No Label)","OCS_Conversion_RM",IF(LEFT(INDIRECT("$F"&amp;$S610),3)="OCS","OCS_RM",IF(RIGHT(INDIRECT("$F"&amp;$S610),10)="conversion","GOTS_RM_conversion",IF((LEFT(INDIRECT("$F"&amp;$S610),4))="GOTS","GOTS_RM","Responsible_RM"))))))),"DELETERM")</f>
        <v>#VALUE!</v>
      </c>
      <c r="AF610" t="e" cm="1">
        <f t="array" aca="1" ref="AF610" ca="1">IF($S610="","",INDIRECT("$Z"&amp;$S610))</f>
        <v>#VALUE!</v>
      </c>
      <c r="AG610" t="str">
        <f t="shared" si="168"/>
        <v/>
      </c>
      <c r="AH610" t="str" cm="1">
        <f t="array" aca="1" ref="AH610" ca="1">IFERROR(INDIRECT("$ag"&amp;S610),"")</f>
        <v/>
      </c>
      <c r="AI610" t="e" cm="1">
        <f t="array" aca="1" ref="AI610" ca="1">INDIRECT("O"&amp;S610)</f>
        <v>#VALUE!</v>
      </c>
      <c r="AJ610" t="str">
        <f t="shared" si="169"/>
        <v/>
      </c>
    </row>
    <row r="611" spans="1:36" ht="16.5" customHeight="1">
      <c r="A611" s="130"/>
      <c r="B611" s="136"/>
      <c r="C611" s="137"/>
      <c r="D611" s="146"/>
      <c r="E611" s="146"/>
      <c r="F611" s="137"/>
      <c r="G611" s="147"/>
      <c r="H611" s="147"/>
      <c r="I611" s="147"/>
      <c r="J611" s="147"/>
      <c r="K611" s="38"/>
      <c r="L611" s="144"/>
      <c r="M611" s="144"/>
      <c r="N611" s="61"/>
      <c r="O611" s="314"/>
      <c r="Q611" t="str">
        <f t="shared" si="164"/>
        <v/>
      </c>
      <c r="S611" t="e">
        <f t="shared" ca="1" si="173"/>
        <v>#VALUE!</v>
      </c>
      <c r="T611" t="e">
        <f t="shared" ca="1" si="170"/>
        <v>#VALUE!</v>
      </c>
      <c r="U611">
        <f t="shared" si="174"/>
        <v>540</v>
      </c>
      <c r="V611">
        <v>45.666666666670203</v>
      </c>
      <c r="W611">
        <f t="shared" si="177"/>
        <v>45</v>
      </c>
      <c r="X611" t="str" cm="1">
        <f t="array" aca="1" ref="X611" ca="1">IFERROR(INDEX('PC&amp;PD'!$A$1:$AS$19,ROW('PC&amp;PD'!$A$19),MATCH(INDIRECT(T611),'PC&amp;PD'!$A$1:$AS$1,0)),"")</f>
        <v/>
      </c>
      <c r="Y611" t="str">
        <f>IF(OR($N611="",$N611=0),"",IF($N611=$E$7,'Extracted info for SC'!$J$6,IF($N611=#REF!,'Extracted info for SC'!$J$7,IF($N611=#REF!,'Extracted info for SC'!$J$8,IF($N611=#REF!,'Extracted info for SC'!$J$9,IF($N611=#REF!,'Extracted info for SC'!$J$10,IF($N611=#REF!,'Extracted info for SC'!$J$11,IF($N611=#REF!,'Extracted info for SC'!$J$12,IF($N611=#REF!,'Extracted info for SC'!$J$13,IF($N611=#REF!,'Extracted info for SC'!$J$14,IF($N611=#REF!,'Extracted info for SC'!$J$15,IF($N611=#REF!,'Extracted info for SC'!$J$16,IF($N611=#REF!,'Extracted info for SC'!$J$17,IF($N611=#REF!,'Extracted info for SC'!$J$18,""))))))))))))))</f>
        <v/>
      </c>
      <c r="AA611" t="str">
        <f t="shared" si="165"/>
        <v/>
      </c>
      <c r="AB611" t="str">
        <f t="shared" si="166"/>
        <v/>
      </c>
      <c r="AC611" t="e">
        <f t="shared" ca="1" si="167"/>
        <v>#VALUE!</v>
      </c>
      <c r="AD611" t="str" cm="1">
        <f t="array" aca="1" ref="AD611" ca="1">IFERROR(IF((LEFT(INDIRECT("$F"&amp;$S611),4))="GOTS",IF($G611="Organic","GOTS_Organic_raw",(IF($G611="Responsible","GOTS_Responsible",(IF($G611="No Attribute (Conventional)","GOTS_conventional",(IF($G611="Recycled Pre/Post-Consumer","GOTS_pre_post",(IF($G611="In-Conversion","GOTS_in_conversion",(IF($G611="Sustainably Sourced","Sustainably_sourced",(IF($G611="Recycled pre-consumer organic","GOTS_recycled_organic",""))))))))))))),IF($G611="Organic","Organic",(IF($G611="Responsible","Responsible",(IF($G611="No Attribute (Conventional)","No_Attribute_Conventional",(IF($G611="Recycled Pre/Post-Consumer","Recycled_Pre_Post_Consumer",(IF($G611="In-Conversion","In_Conversion",(IF($G611="Recycled Pre-Consumer","Recycled_Pre_Consumer",(IF($G611="Recycled Post-Consumer","Recycled_Post_Consumer",(IF($G611="Sustainably Sourced","Sustainably_sourced",(IF($G611="Recycled pre-consumer organic","GOTS_recycled_organic","")))))))))))))))))),"")</f>
        <v/>
      </c>
      <c r="AE611" t="e" cm="1">
        <f t="array" aca="1" ref="AE611" ca="1">IF($I611="",IF(INDIRECT("$F"&amp;$S611)="","",IF(LEFT(INDIRECT("$F"&amp;$S611),3)="GRS","GRS_RCS_RM",IF((LEFT(INDIRECT("$F"&amp;$S611),3))="RCS","GRS_RCS_RM",IF(INDIRECT("$F"&amp;$S611)="OCS (No Label)","OCS_Conversion_RM",IF(LEFT(INDIRECT("$F"&amp;$S611),3)="OCS","OCS_RM",IF(RIGHT(INDIRECT("$F"&amp;$S611),10)="conversion","GOTS_RM_conversion",IF((LEFT(INDIRECT("$F"&amp;$S611),4))="GOTS","GOTS_RM","Responsible_RM"))))))),"DELETERM")</f>
        <v>#VALUE!</v>
      </c>
      <c r="AF611" t="e" cm="1">
        <f t="array" aca="1" ref="AF611" ca="1">IF($S611="","",INDIRECT("$Z"&amp;$S611))</f>
        <v>#VALUE!</v>
      </c>
      <c r="AG611" t="str">
        <f t="shared" si="168"/>
        <v/>
      </c>
      <c r="AH611" t="str" cm="1">
        <f t="array" aca="1" ref="AH611" ca="1">IFERROR(INDIRECT("$ag"&amp;S611),"")</f>
        <v/>
      </c>
      <c r="AI611" t="e" cm="1">
        <f t="array" aca="1" ref="AI611" ca="1">INDIRECT("O"&amp;S611)</f>
        <v>#VALUE!</v>
      </c>
      <c r="AJ611" t="str">
        <f t="shared" si="169"/>
        <v/>
      </c>
    </row>
    <row r="612" spans="1:36" ht="16.5" customHeight="1">
      <c r="A612" s="130"/>
      <c r="B612" s="136"/>
      <c r="C612" s="137"/>
      <c r="D612" s="146"/>
      <c r="E612" s="146"/>
      <c r="F612" s="137"/>
      <c r="G612" s="147"/>
      <c r="H612" s="147"/>
      <c r="I612" s="147"/>
      <c r="J612" s="147"/>
      <c r="K612" s="38"/>
      <c r="L612" s="144"/>
      <c r="M612" s="144"/>
      <c r="N612" s="61"/>
      <c r="O612" s="314"/>
      <c r="Q612" t="str">
        <f t="shared" si="164"/>
        <v/>
      </c>
      <c r="S612" t="e">
        <f t="shared" ca="1" si="173"/>
        <v>#VALUE!</v>
      </c>
      <c r="T612" t="e">
        <f t="shared" ca="1" si="170"/>
        <v>#VALUE!</v>
      </c>
      <c r="U612">
        <f t="shared" si="174"/>
        <v>540</v>
      </c>
      <c r="V612">
        <v>45.750000000003503</v>
      </c>
      <c r="W612">
        <f t="shared" si="177"/>
        <v>45</v>
      </c>
      <c r="X612" t="str" cm="1">
        <f t="array" aca="1" ref="X612" ca="1">IFERROR(INDEX('PC&amp;PD'!$A$1:$AS$19,ROW('PC&amp;PD'!$A$19),MATCH(INDIRECT(T612),'PC&amp;PD'!$A$1:$AS$1,0)),"")</f>
        <v/>
      </c>
      <c r="Y612" t="str">
        <f>IF(OR($N612="",$N612=0),"",IF($N612=$E$7,'Extracted info for SC'!$J$6,IF($N612=#REF!,'Extracted info for SC'!$J$7,IF($N612=#REF!,'Extracted info for SC'!$J$8,IF($N612=#REF!,'Extracted info for SC'!$J$9,IF($N612=#REF!,'Extracted info for SC'!$J$10,IF($N612=#REF!,'Extracted info for SC'!$J$11,IF($N612=#REF!,'Extracted info for SC'!$J$12,IF($N612=#REF!,'Extracted info for SC'!$J$13,IF($N612=#REF!,'Extracted info for SC'!$J$14,IF($N612=#REF!,'Extracted info for SC'!$J$15,IF($N612=#REF!,'Extracted info for SC'!$J$16,IF($N612=#REF!,'Extracted info for SC'!$J$17,IF($N612=#REF!,'Extracted info for SC'!$J$18,""))))))))))))))</f>
        <v/>
      </c>
      <c r="AA612" t="str">
        <f t="shared" si="165"/>
        <v/>
      </c>
      <c r="AB612" t="str">
        <f t="shared" si="166"/>
        <v/>
      </c>
      <c r="AC612" t="e">
        <f t="shared" ca="1" si="167"/>
        <v>#VALUE!</v>
      </c>
      <c r="AD612" t="str" cm="1">
        <f t="array" aca="1" ref="AD612" ca="1">IFERROR(IF((LEFT(INDIRECT("$F"&amp;$S612),4))="GOTS",IF($G612="Organic","GOTS_Organic_raw",(IF($G612="Responsible","GOTS_Responsible",(IF($G612="No Attribute (Conventional)","GOTS_conventional",(IF($G612="Recycled Pre/Post-Consumer","GOTS_pre_post",(IF($G612="In-Conversion","GOTS_in_conversion",(IF($G612="Sustainably Sourced","Sustainably_sourced",(IF($G612="Recycled pre-consumer organic","GOTS_recycled_organic",""))))))))))))),IF($G612="Organic","Organic",(IF($G612="Responsible","Responsible",(IF($G612="No Attribute (Conventional)","No_Attribute_Conventional",(IF($G612="Recycled Pre/Post-Consumer","Recycled_Pre_Post_Consumer",(IF($G612="In-Conversion","In_Conversion",(IF($G612="Recycled Pre-Consumer","Recycled_Pre_Consumer",(IF($G612="Recycled Post-Consumer","Recycled_Post_Consumer",(IF($G612="Sustainably Sourced","Sustainably_sourced",(IF($G612="Recycled pre-consumer organic","GOTS_recycled_organic","")))))))))))))))))),"")</f>
        <v/>
      </c>
      <c r="AE612" t="e" cm="1">
        <f t="array" aca="1" ref="AE612" ca="1">IF($I612="",IF(INDIRECT("$F"&amp;$S612)="","",IF(LEFT(INDIRECT("$F"&amp;$S612),3)="GRS","GRS_RCS_RM",IF((LEFT(INDIRECT("$F"&amp;$S612),3))="RCS","GRS_RCS_RM",IF(INDIRECT("$F"&amp;$S612)="OCS (No Label)","OCS_Conversion_RM",IF(LEFT(INDIRECT("$F"&amp;$S612),3)="OCS","OCS_RM",IF(RIGHT(INDIRECT("$F"&amp;$S612),10)="conversion","GOTS_RM_conversion",IF((LEFT(INDIRECT("$F"&amp;$S612),4))="GOTS","GOTS_RM","Responsible_RM"))))))),"DELETERM")</f>
        <v>#VALUE!</v>
      </c>
      <c r="AF612" t="e" cm="1">
        <f t="array" aca="1" ref="AF612" ca="1">IF($S612="","",INDIRECT("$Z"&amp;$S612))</f>
        <v>#VALUE!</v>
      </c>
      <c r="AG612" t="str">
        <f t="shared" si="168"/>
        <v/>
      </c>
      <c r="AH612" t="str" cm="1">
        <f t="array" aca="1" ref="AH612" ca="1">IFERROR(INDIRECT("$ag"&amp;S612),"")</f>
        <v/>
      </c>
      <c r="AI612" t="e" cm="1">
        <f t="array" aca="1" ref="AI612" ca="1">INDIRECT("O"&amp;S612)</f>
        <v>#VALUE!</v>
      </c>
      <c r="AJ612" t="str">
        <f t="shared" si="169"/>
        <v/>
      </c>
    </row>
    <row r="613" spans="1:36" ht="16.5" customHeight="1">
      <c r="A613" s="130"/>
      <c r="B613" s="136"/>
      <c r="C613" s="137"/>
      <c r="D613" s="146"/>
      <c r="E613" s="146"/>
      <c r="F613" s="137"/>
      <c r="G613" s="147"/>
      <c r="H613" s="147"/>
      <c r="I613" s="147"/>
      <c r="J613" s="147"/>
      <c r="K613" s="38"/>
      <c r="L613" s="144"/>
      <c r="M613" s="144"/>
      <c r="N613" s="61"/>
      <c r="O613" s="314"/>
      <c r="Q613" t="str">
        <f t="shared" si="164"/>
        <v/>
      </c>
      <c r="S613" t="e">
        <f t="shared" ca="1" si="173"/>
        <v>#VALUE!</v>
      </c>
      <c r="T613" t="e">
        <f t="shared" ca="1" si="170"/>
        <v>#VALUE!</v>
      </c>
      <c r="U613">
        <f t="shared" si="174"/>
        <v>540</v>
      </c>
      <c r="V613">
        <v>45.833333333336903</v>
      </c>
      <c r="W613">
        <f t="shared" si="177"/>
        <v>45</v>
      </c>
      <c r="X613" t="str" cm="1">
        <f t="array" aca="1" ref="X613" ca="1">IFERROR(INDEX('PC&amp;PD'!$A$1:$AS$19,ROW('PC&amp;PD'!$A$19),MATCH(INDIRECT(T613),'PC&amp;PD'!$A$1:$AS$1,0)),"")</f>
        <v/>
      </c>
      <c r="Y613" t="str">
        <f>IF(OR($N613="",$N613=0),"",IF($N613=$E$7,'Extracted info for SC'!$J$6,IF($N613=#REF!,'Extracted info for SC'!$J$7,IF($N613=#REF!,'Extracted info for SC'!$J$8,IF($N613=#REF!,'Extracted info for SC'!$J$9,IF($N613=#REF!,'Extracted info for SC'!$J$10,IF($N613=#REF!,'Extracted info for SC'!$J$11,IF($N613=#REF!,'Extracted info for SC'!$J$12,IF($N613=#REF!,'Extracted info for SC'!$J$13,IF($N613=#REF!,'Extracted info for SC'!$J$14,IF($N613=#REF!,'Extracted info for SC'!$J$15,IF($N613=#REF!,'Extracted info for SC'!$J$16,IF($N613=#REF!,'Extracted info for SC'!$J$17,IF($N613=#REF!,'Extracted info for SC'!$J$18,""))))))))))))))</f>
        <v/>
      </c>
      <c r="AA613" t="str">
        <f t="shared" si="165"/>
        <v/>
      </c>
      <c r="AB613" t="str">
        <f t="shared" si="166"/>
        <v/>
      </c>
      <c r="AC613" t="e">
        <f t="shared" ca="1" si="167"/>
        <v>#VALUE!</v>
      </c>
      <c r="AD613" t="str" cm="1">
        <f t="array" aca="1" ref="AD613" ca="1">IFERROR(IF((LEFT(INDIRECT("$F"&amp;$S613),4))="GOTS",IF($G613="Organic","GOTS_Organic_raw",(IF($G613="Responsible","GOTS_Responsible",(IF($G613="No Attribute (Conventional)","GOTS_conventional",(IF($G613="Recycled Pre/Post-Consumer","GOTS_pre_post",(IF($G613="In-Conversion","GOTS_in_conversion",(IF($G613="Sustainably Sourced","Sustainably_sourced",(IF($G613="Recycled pre-consumer organic","GOTS_recycled_organic",""))))))))))))),IF($G613="Organic","Organic",(IF($G613="Responsible","Responsible",(IF($G613="No Attribute (Conventional)","No_Attribute_Conventional",(IF($G613="Recycled Pre/Post-Consumer","Recycled_Pre_Post_Consumer",(IF($G613="In-Conversion","In_Conversion",(IF($G613="Recycled Pre-Consumer","Recycled_Pre_Consumer",(IF($G613="Recycled Post-Consumer","Recycled_Post_Consumer",(IF($G613="Sustainably Sourced","Sustainably_sourced",(IF($G613="Recycled pre-consumer organic","GOTS_recycled_organic","")))))))))))))))))),"")</f>
        <v/>
      </c>
      <c r="AE613" t="e" cm="1">
        <f t="array" aca="1" ref="AE613" ca="1">IF($I613="",IF(INDIRECT("$F"&amp;$S613)="","",IF(LEFT(INDIRECT("$F"&amp;$S613),3)="GRS","GRS_RCS_RM",IF((LEFT(INDIRECT("$F"&amp;$S613),3))="RCS","GRS_RCS_RM",IF(INDIRECT("$F"&amp;$S613)="OCS (No Label)","OCS_Conversion_RM",IF(LEFT(INDIRECT("$F"&amp;$S613),3)="OCS","OCS_RM",IF(RIGHT(INDIRECT("$F"&amp;$S613),10)="conversion","GOTS_RM_conversion",IF((LEFT(INDIRECT("$F"&amp;$S613),4))="GOTS","GOTS_RM","Responsible_RM"))))))),"DELETERM")</f>
        <v>#VALUE!</v>
      </c>
      <c r="AF613" t="e" cm="1">
        <f t="array" aca="1" ref="AF613" ca="1">IF($S613="","",INDIRECT("$Z"&amp;$S613))</f>
        <v>#VALUE!</v>
      </c>
      <c r="AG613" t="str">
        <f t="shared" si="168"/>
        <v/>
      </c>
      <c r="AH613" t="str" cm="1">
        <f t="array" aca="1" ref="AH613" ca="1">IFERROR(INDIRECT("$ag"&amp;S613),"")</f>
        <v/>
      </c>
      <c r="AI613" t="e" cm="1">
        <f t="array" aca="1" ref="AI613" ca="1">INDIRECT("O"&amp;S613)</f>
        <v>#VALUE!</v>
      </c>
      <c r="AJ613" t="str">
        <f t="shared" si="169"/>
        <v/>
      </c>
    </row>
    <row r="614" spans="1:36" ht="16.5" customHeight="1" thickBot="1">
      <c r="A614" s="131"/>
      <c r="B614" s="138"/>
      <c r="C614" s="139"/>
      <c r="D614" s="148"/>
      <c r="E614" s="148"/>
      <c r="F614" s="139"/>
      <c r="G614" s="149"/>
      <c r="H614" s="149"/>
      <c r="I614" s="149"/>
      <c r="J614" s="149"/>
      <c r="K614" s="39"/>
      <c r="L614" s="145"/>
      <c r="M614" s="145"/>
      <c r="N614" s="62"/>
      <c r="O614" s="315"/>
      <c r="Q614" t="str">
        <f t="shared" si="164"/>
        <v/>
      </c>
      <c r="S614" t="e">
        <f t="shared" ca="1" si="173"/>
        <v>#VALUE!</v>
      </c>
      <c r="T614" t="e">
        <f t="shared" ca="1" si="170"/>
        <v>#VALUE!</v>
      </c>
      <c r="U614">
        <f t="shared" si="174"/>
        <v>540</v>
      </c>
      <c r="V614">
        <v>45.916666666670203</v>
      </c>
      <c r="W614">
        <f t="shared" si="177"/>
        <v>45</v>
      </c>
      <c r="X614" t="str" cm="1">
        <f t="array" aca="1" ref="X614" ca="1">IFERROR(INDEX('PC&amp;PD'!$A$1:$AS$19,ROW('PC&amp;PD'!$A$19),MATCH(INDIRECT(T614),'PC&amp;PD'!$A$1:$AS$1,0)),"")</f>
        <v/>
      </c>
      <c r="Y614" t="str">
        <f>IF(OR($N614="",$N614=0),"",IF($N614=$E$7,'Extracted info for SC'!$J$6,IF($N614=#REF!,'Extracted info for SC'!$J$7,IF($N614=#REF!,'Extracted info for SC'!$J$8,IF($N614=#REF!,'Extracted info for SC'!$J$9,IF($N614=#REF!,'Extracted info for SC'!$J$10,IF($N614=#REF!,'Extracted info for SC'!$J$11,IF($N614=#REF!,'Extracted info for SC'!$J$12,IF($N614=#REF!,'Extracted info for SC'!$J$13,IF($N614=#REF!,'Extracted info for SC'!$J$14,IF($N614=#REF!,'Extracted info for SC'!$J$15,IF($N614=#REF!,'Extracted info for SC'!$J$16,IF($N614=#REF!,'Extracted info for SC'!$J$17,IF($N614=#REF!,'Extracted info for SC'!$J$18,""))))))))))))))</f>
        <v/>
      </c>
      <c r="AA614" t="str">
        <f t="shared" si="165"/>
        <v/>
      </c>
      <c r="AB614" t="str">
        <f t="shared" si="166"/>
        <v/>
      </c>
      <c r="AC614" t="e">
        <f t="shared" ca="1" si="167"/>
        <v>#VALUE!</v>
      </c>
      <c r="AD614" t="str" cm="1">
        <f t="array" aca="1" ref="AD614" ca="1">IFERROR(IF((LEFT(INDIRECT("$F"&amp;$S614),4))="GOTS",IF($G614="Organic","GOTS_Organic_raw",(IF($G614="Responsible","GOTS_Responsible",(IF($G614="No Attribute (Conventional)","GOTS_conventional",(IF($G614="Recycled Pre/Post-Consumer","GOTS_pre_post",(IF($G614="In-Conversion","GOTS_in_conversion",(IF($G614="Sustainably Sourced","Sustainably_sourced",(IF($G614="Recycled pre-consumer organic","GOTS_recycled_organic",""))))))))))))),IF($G614="Organic","Organic",(IF($G614="Responsible","Responsible",(IF($G614="No Attribute (Conventional)","No_Attribute_Conventional",(IF($G614="Recycled Pre/Post-Consumer","Recycled_Pre_Post_Consumer",(IF($G614="In-Conversion","In_Conversion",(IF($G614="Recycled Pre-Consumer","Recycled_Pre_Consumer",(IF($G614="Recycled Post-Consumer","Recycled_Post_Consumer",(IF($G614="Sustainably Sourced","Sustainably_sourced",(IF($G614="Recycled pre-consumer organic","GOTS_recycled_organic","")))))))))))))))))),"")</f>
        <v/>
      </c>
      <c r="AE614" t="e" cm="1">
        <f t="array" aca="1" ref="AE614" ca="1">IF($I614="",IF(INDIRECT("$F"&amp;$S614)="","",IF(LEFT(INDIRECT("$F"&amp;$S614),3)="GRS","GRS_RCS_RM",IF((LEFT(INDIRECT("$F"&amp;$S614),3))="RCS","GRS_RCS_RM",IF(INDIRECT("$F"&amp;$S614)="OCS (No Label)","OCS_Conversion_RM",IF(LEFT(INDIRECT("$F"&amp;$S614),3)="OCS","OCS_RM",IF(RIGHT(INDIRECT("$F"&amp;$S614),10)="conversion","GOTS_RM_conversion",IF((LEFT(INDIRECT("$F"&amp;$S614),4))="GOTS","GOTS_RM","Responsible_RM"))))))),"DELETERM")</f>
        <v>#VALUE!</v>
      </c>
      <c r="AF614" t="e" cm="1">
        <f t="array" aca="1" ref="AF614" ca="1">IF($S614="","",INDIRECT("$Z"&amp;$S614))</f>
        <v>#VALUE!</v>
      </c>
      <c r="AG614" t="str">
        <f t="shared" si="168"/>
        <v/>
      </c>
      <c r="AH614" t="str" cm="1">
        <f t="array" aca="1" ref="AH614" ca="1">IFERROR(INDIRECT("$ag"&amp;S614),"")</f>
        <v/>
      </c>
      <c r="AI614" t="e" cm="1">
        <f t="array" aca="1" ref="AI614" ca="1">INDIRECT("O"&amp;S614)</f>
        <v>#VALUE!</v>
      </c>
      <c r="AJ614" t="str">
        <f t="shared" si="169"/>
        <v/>
      </c>
    </row>
    <row r="615" spans="1:36" ht="16.5" customHeight="1">
      <c r="A615" s="128" t="str">
        <f>IF(B615="","",COUNTA($B$63:$B615))</f>
        <v/>
      </c>
      <c r="B615" s="132"/>
      <c r="C615" s="133"/>
      <c r="D615" s="140"/>
      <c r="E615" s="140"/>
      <c r="F615" s="133"/>
      <c r="G615" s="141"/>
      <c r="H615" s="141"/>
      <c r="I615" s="141"/>
      <c r="J615" s="141"/>
      <c r="K615" s="37"/>
      <c r="L615" s="142" t="str">
        <f>IF(R615="","",LEFT(R615,LEN(R615)-2))</f>
        <v/>
      </c>
      <c r="M615" s="142"/>
      <c r="N615" s="60"/>
      <c r="O615" s="313"/>
      <c r="Q615" t="str">
        <f t="shared" si="164"/>
        <v/>
      </c>
      <c r="R615" t="str">
        <f t="shared" ref="R615" si="180">CONCATENATE($Q615,Q616,Q617,Q618,Q619,Q620,$Q621,$Q622,$Q623,$Q624,$Q625,$Q626)</f>
        <v/>
      </c>
      <c r="S615" t="e">
        <f t="shared" ca="1" si="173"/>
        <v>#VALUE!</v>
      </c>
      <c r="T615" t="e">
        <f t="shared" ca="1" si="170"/>
        <v>#VALUE!</v>
      </c>
      <c r="U615">
        <f t="shared" si="174"/>
        <v>552</v>
      </c>
      <c r="V615">
        <v>46.000000000003602</v>
      </c>
      <c r="W615">
        <f t="shared" si="177"/>
        <v>46</v>
      </c>
      <c r="X615" t="str" cm="1">
        <f t="array" aca="1" ref="X615" ca="1">IFERROR(INDEX('PC&amp;PD'!$A$1:$AS$19,ROW('PC&amp;PD'!$A$19),MATCH(INDIRECT(T615),'PC&amp;PD'!$A$1:$AS$1,0)),"")</f>
        <v/>
      </c>
      <c r="Y615" t="str">
        <f>IF(OR($N615="",$N615=0),"",IF($N615=$E$7,'Extracted info for SC'!$J$6,IF($N615=#REF!,'Extracted info for SC'!$J$7,IF($N615=#REF!,'Extracted info for SC'!$J$8,IF($N615=#REF!,'Extracted info for SC'!$J$9,IF($N615=#REF!,'Extracted info for SC'!$J$10,IF($N615=#REF!,'Extracted info for SC'!$J$11,IF($N615=#REF!,'Extracted info for SC'!$J$12,IF($N615=#REF!,'Extracted info for SC'!$J$13,IF($N615=#REF!,'Extracted info for SC'!$J$14,IF($N615=#REF!,'Extracted info for SC'!$J$15,IF($N615=#REF!,'Extracted info for SC'!$J$16,IF($N615=#REF!,'Extracted info for SC'!$J$17,IF($N615=#REF!,'Extracted info for SC'!$J$18,""))))))))))))))</f>
        <v/>
      </c>
      <c r="Z615" t="str">
        <f t="shared" ref="Z615" si="181">IFERROR(IF($F615="OCS 100","OCS (OCS 100)",IF($F615="OCS Blended","OCS (OCS Blended)",IF($F615="OCS (No Label)","OCS (No Label)",IF($F615="RCS 100","RCS (RCS 100)",IF($F615="RCS Blended","RCS (RCS Blended)",IF($F615="GRS","GRS (GRS)",IF($F615="GRS (No Label)", "GRS (No Label)",IF($F615="RDS","RDS (RDS)",IF($F615="RWS","RWS (RWS)",IF($F615="RAS","RAS (RAS)",IF($F615="RMS","RMS (RMS)",IF($F615="GOTS Organic","GOTS (Organic)",IF($F615="GOTS Made with organic","GOTS (Made with Organic)",IF($F615="GOTS Organic - in conversion","GOTS (Organic - In Conversion)",IF($F615="GOTS Made with organic - in conversion","GOTS (Made with Organic - In Conversion)",""))))))))))))))),"")</f>
        <v/>
      </c>
      <c r="AA615" t="str">
        <f t="shared" si="165"/>
        <v/>
      </c>
      <c r="AB615" t="str">
        <f t="shared" si="166"/>
        <v/>
      </c>
      <c r="AC615" t="e">
        <f t="shared" ca="1" si="167"/>
        <v>#VALUE!</v>
      </c>
      <c r="AD615" t="str" cm="1">
        <f t="array" aca="1" ref="AD615" ca="1">IFERROR(IF((LEFT(INDIRECT("$F"&amp;$S615),4))="GOTS",IF($G615="Organic","GOTS_Organic_raw",(IF($G615="Responsible","GOTS_Responsible",(IF($G615="No Attribute (Conventional)","GOTS_conventional",(IF($G615="Recycled Pre/Post-Consumer","GOTS_pre_post",(IF($G615="In-Conversion","GOTS_in_conversion",(IF($G615="Sustainably Sourced","Sustainably_sourced",(IF($G615="Recycled pre-consumer organic","GOTS_recycled_organic",""))))))))))))),IF($G615="Organic","Organic",(IF($G615="Responsible","Responsible",(IF($G615="No Attribute (Conventional)","No_Attribute_Conventional",(IF($G615="Recycled Pre/Post-Consumer","Recycled_Pre_Post_Consumer",(IF($G615="In-Conversion","In_Conversion",(IF($G615="Recycled Pre-Consumer","Recycled_Pre_Consumer",(IF($G615="Recycled Post-Consumer","Recycled_Post_Consumer",(IF($G615="Sustainably Sourced","Sustainably_sourced",(IF($G615="Recycled pre-consumer organic","GOTS_recycled_organic","")))))))))))))))))),"")</f>
        <v/>
      </c>
      <c r="AE615" t="e" cm="1">
        <f t="array" aca="1" ref="AE615" ca="1">IF($I615="",IF(INDIRECT("$F"&amp;$S615)="","",IF(LEFT(INDIRECT("$F"&amp;$S615),3)="GRS","GRS_RCS_RM",IF((LEFT(INDIRECT("$F"&amp;$S615),3))="RCS","GRS_RCS_RM",IF(INDIRECT("$F"&amp;$S615)="OCS (No Label)","OCS_Conversion_RM",IF(LEFT(INDIRECT("$F"&amp;$S615),3)="OCS","OCS_RM",IF(RIGHT(INDIRECT("$F"&amp;$S615),10)="conversion","GOTS_RM_conversion",IF((LEFT(INDIRECT("$F"&amp;$S615),4))="GOTS","GOTS_RM","Responsible_RM"))))))),"DELETERM")</f>
        <v>#VALUE!</v>
      </c>
      <c r="AF615" t="e" cm="1">
        <f t="array" aca="1" ref="AF615" ca="1">IF($S615="","",INDIRECT("$Z"&amp;$S615))</f>
        <v>#VALUE!</v>
      </c>
      <c r="AG615" t="str">
        <f t="shared" si="168"/>
        <v/>
      </c>
      <c r="AH615" t="str" cm="1">
        <f t="array" aca="1" ref="AH615" ca="1">IFERROR(INDIRECT("$ag"&amp;S615),"")</f>
        <v/>
      </c>
      <c r="AI615" t="e" cm="1">
        <f t="array" aca="1" ref="AI615" ca="1">INDIRECT("O"&amp;S615)</f>
        <v>#VALUE!</v>
      </c>
      <c r="AJ615" t="str">
        <f t="shared" si="169"/>
        <v/>
      </c>
    </row>
    <row r="616" spans="1:36" ht="16.5" customHeight="1">
      <c r="A616" s="129"/>
      <c r="B616" s="134"/>
      <c r="C616" s="135"/>
      <c r="D616" s="146"/>
      <c r="E616" s="146"/>
      <c r="F616" s="135"/>
      <c r="G616" s="147"/>
      <c r="H616" s="147"/>
      <c r="I616" s="147"/>
      <c r="J616" s="147"/>
      <c r="K616" s="38"/>
      <c r="L616" s="143"/>
      <c r="M616" s="143"/>
      <c r="N616" s="61"/>
      <c r="O616" s="314"/>
      <c r="Q616" t="str">
        <f t="shared" si="164"/>
        <v/>
      </c>
      <c r="S616" t="e">
        <f t="shared" ca="1" si="173"/>
        <v>#VALUE!</v>
      </c>
      <c r="T616" t="e">
        <f t="shared" ca="1" si="170"/>
        <v>#VALUE!</v>
      </c>
      <c r="U616">
        <f t="shared" si="174"/>
        <v>552</v>
      </c>
      <c r="V616">
        <v>46.083333333336903</v>
      </c>
      <c r="W616">
        <f t="shared" si="177"/>
        <v>46</v>
      </c>
      <c r="X616" t="str" cm="1">
        <f t="array" aca="1" ref="X616" ca="1">IFERROR(INDEX('PC&amp;PD'!$A$1:$AS$19,ROW('PC&amp;PD'!$A$19),MATCH(INDIRECT(T616),'PC&amp;PD'!$A$1:$AS$1,0)),"")</f>
        <v/>
      </c>
      <c r="Y616" t="str">
        <f>IF(OR($N616="",$N616=0),"",IF($N616=$E$7,'Extracted info for SC'!$J$6,IF($N616=#REF!,'Extracted info for SC'!$J$7,IF($N616=#REF!,'Extracted info for SC'!$J$8,IF($N616=#REF!,'Extracted info for SC'!$J$9,IF($N616=#REF!,'Extracted info for SC'!$J$10,IF($N616=#REF!,'Extracted info for SC'!$J$11,IF($N616=#REF!,'Extracted info for SC'!$J$12,IF($N616=#REF!,'Extracted info for SC'!$J$13,IF($N616=#REF!,'Extracted info for SC'!$J$14,IF($N616=#REF!,'Extracted info for SC'!$J$15,IF($N616=#REF!,'Extracted info for SC'!$J$16,IF($N616=#REF!,'Extracted info for SC'!$J$17,IF($N616=#REF!,'Extracted info for SC'!$J$18,""))))))))))))))</f>
        <v/>
      </c>
      <c r="AA616" t="str">
        <f t="shared" si="165"/>
        <v/>
      </c>
      <c r="AB616" t="str">
        <f t="shared" si="166"/>
        <v/>
      </c>
      <c r="AC616" t="e">
        <f t="shared" ca="1" si="167"/>
        <v>#VALUE!</v>
      </c>
      <c r="AD616" t="str" cm="1">
        <f t="array" aca="1" ref="AD616" ca="1">IFERROR(IF((LEFT(INDIRECT("$F"&amp;$S616),4))="GOTS",IF($G616="Organic","GOTS_Organic_raw",(IF($G616="Responsible","GOTS_Responsible",(IF($G616="No Attribute (Conventional)","GOTS_conventional",(IF($G616="Recycled Pre/Post-Consumer","GOTS_pre_post",(IF($G616="In-Conversion","GOTS_in_conversion",(IF($G616="Sustainably Sourced","Sustainably_sourced",(IF($G616="Recycled pre-consumer organic","GOTS_recycled_organic",""))))))))))))),IF($G616="Organic","Organic",(IF($G616="Responsible","Responsible",(IF($G616="No Attribute (Conventional)","No_Attribute_Conventional",(IF($G616="Recycled Pre/Post-Consumer","Recycled_Pre_Post_Consumer",(IF($G616="In-Conversion","In_Conversion",(IF($G616="Recycled Pre-Consumer","Recycled_Pre_Consumer",(IF($G616="Recycled Post-Consumer","Recycled_Post_Consumer",(IF($G616="Sustainably Sourced","Sustainably_sourced",(IF($G616="Recycled pre-consumer organic","GOTS_recycled_organic","")))))))))))))))))),"")</f>
        <v/>
      </c>
      <c r="AE616" t="e" cm="1">
        <f t="array" aca="1" ref="AE616" ca="1">IF($I616="",IF(INDIRECT("$F"&amp;$S616)="","",IF(LEFT(INDIRECT("$F"&amp;$S616),3)="GRS","GRS_RCS_RM",IF((LEFT(INDIRECT("$F"&amp;$S616),3))="RCS","GRS_RCS_RM",IF(INDIRECT("$F"&amp;$S616)="OCS (No Label)","OCS_Conversion_RM",IF(LEFT(INDIRECT("$F"&amp;$S616),3)="OCS","OCS_RM",IF(RIGHT(INDIRECT("$F"&amp;$S616),10)="conversion","GOTS_RM_conversion",IF((LEFT(INDIRECT("$F"&amp;$S616),4))="GOTS","GOTS_RM","Responsible_RM"))))))),"DELETERM")</f>
        <v>#VALUE!</v>
      </c>
      <c r="AF616" t="e" cm="1">
        <f t="array" aca="1" ref="AF616" ca="1">IF($S616="","",INDIRECT("$Z"&amp;$S616))</f>
        <v>#VALUE!</v>
      </c>
      <c r="AG616" t="str">
        <f t="shared" si="168"/>
        <v/>
      </c>
      <c r="AH616" t="str" cm="1">
        <f t="array" aca="1" ref="AH616" ca="1">IFERROR(INDIRECT("$ag"&amp;S616),"")</f>
        <v/>
      </c>
      <c r="AI616" t="e" cm="1">
        <f t="array" aca="1" ref="AI616" ca="1">INDIRECT("O"&amp;S616)</f>
        <v>#VALUE!</v>
      </c>
      <c r="AJ616" t="str">
        <f t="shared" si="169"/>
        <v/>
      </c>
    </row>
    <row r="617" spans="1:36" ht="16.5" customHeight="1">
      <c r="A617" s="129"/>
      <c r="B617" s="134"/>
      <c r="C617" s="135"/>
      <c r="D617" s="146"/>
      <c r="E617" s="146"/>
      <c r="F617" s="135"/>
      <c r="G617" s="147"/>
      <c r="H617" s="147"/>
      <c r="I617" s="147"/>
      <c r="J617" s="147"/>
      <c r="K617" s="38"/>
      <c r="L617" s="143"/>
      <c r="M617" s="143"/>
      <c r="N617" s="61"/>
      <c r="O617" s="314"/>
      <c r="Q617" t="str">
        <f t="shared" si="164"/>
        <v/>
      </c>
      <c r="S617" t="e">
        <f t="shared" ca="1" si="173"/>
        <v>#VALUE!</v>
      </c>
      <c r="T617" t="e">
        <f t="shared" ca="1" si="170"/>
        <v>#VALUE!</v>
      </c>
      <c r="U617">
        <f t="shared" si="174"/>
        <v>552</v>
      </c>
      <c r="V617">
        <v>46.166666666670203</v>
      </c>
      <c r="W617">
        <f t="shared" si="177"/>
        <v>46</v>
      </c>
      <c r="X617" t="str" cm="1">
        <f t="array" aca="1" ref="X617" ca="1">IFERROR(INDEX('PC&amp;PD'!$A$1:$AS$19,ROW('PC&amp;PD'!$A$19),MATCH(INDIRECT(T617),'PC&amp;PD'!$A$1:$AS$1,0)),"")</f>
        <v/>
      </c>
      <c r="Y617" t="str">
        <f>IF(OR($N617="",$N617=0),"",IF($N617=$E$7,'Extracted info for SC'!$J$6,IF($N617=#REF!,'Extracted info for SC'!$J$7,IF($N617=#REF!,'Extracted info for SC'!$J$8,IF($N617=#REF!,'Extracted info for SC'!$J$9,IF($N617=#REF!,'Extracted info for SC'!$J$10,IF($N617=#REF!,'Extracted info for SC'!$J$11,IF($N617=#REF!,'Extracted info for SC'!$J$12,IF($N617=#REF!,'Extracted info for SC'!$J$13,IF($N617=#REF!,'Extracted info for SC'!$J$14,IF($N617=#REF!,'Extracted info for SC'!$J$15,IF($N617=#REF!,'Extracted info for SC'!$J$16,IF($N617=#REF!,'Extracted info for SC'!$J$17,IF($N617=#REF!,'Extracted info for SC'!$J$18,""))))))))))))))</f>
        <v/>
      </c>
      <c r="AA617" t="str">
        <f t="shared" si="165"/>
        <v/>
      </c>
      <c r="AB617" t="str">
        <f t="shared" si="166"/>
        <v/>
      </c>
      <c r="AC617" t="e">
        <f t="shared" ca="1" si="167"/>
        <v>#VALUE!</v>
      </c>
      <c r="AD617" t="str" cm="1">
        <f t="array" aca="1" ref="AD617" ca="1">IFERROR(IF((LEFT(INDIRECT("$F"&amp;$S617),4))="GOTS",IF($G617="Organic","GOTS_Organic_raw",(IF($G617="Responsible","GOTS_Responsible",(IF($G617="No Attribute (Conventional)","GOTS_conventional",(IF($G617="Recycled Pre/Post-Consumer","GOTS_pre_post",(IF($G617="In-Conversion","GOTS_in_conversion",(IF($G617="Sustainably Sourced","Sustainably_sourced",(IF($G617="Recycled pre-consumer organic","GOTS_recycled_organic",""))))))))))))),IF($G617="Organic","Organic",(IF($G617="Responsible","Responsible",(IF($G617="No Attribute (Conventional)","No_Attribute_Conventional",(IF($G617="Recycled Pre/Post-Consumer","Recycled_Pre_Post_Consumer",(IF($G617="In-Conversion","In_Conversion",(IF($G617="Recycled Pre-Consumer","Recycled_Pre_Consumer",(IF($G617="Recycled Post-Consumer","Recycled_Post_Consumer",(IF($G617="Sustainably Sourced","Sustainably_sourced",(IF($G617="Recycled pre-consumer organic","GOTS_recycled_organic","")))))))))))))))))),"")</f>
        <v/>
      </c>
      <c r="AE617" t="e" cm="1">
        <f t="array" aca="1" ref="AE617" ca="1">IF($I617="",IF(INDIRECT("$F"&amp;$S617)="","",IF(LEFT(INDIRECT("$F"&amp;$S617),3)="GRS","GRS_RCS_RM",IF((LEFT(INDIRECT("$F"&amp;$S617),3))="RCS","GRS_RCS_RM",IF(INDIRECT("$F"&amp;$S617)="OCS (No Label)","OCS_Conversion_RM",IF(LEFT(INDIRECT("$F"&amp;$S617),3)="OCS","OCS_RM",IF(RIGHT(INDIRECT("$F"&amp;$S617),10)="conversion","GOTS_RM_conversion",IF((LEFT(INDIRECT("$F"&amp;$S617),4))="GOTS","GOTS_RM","Responsible_RM"))))))),"DELETERM")</f>
        <v>#VALUE!</v>
      </c>
      <c r="AF617" t="e" cm="1">
        <f t="array" aca="1" ref="AF617" ca="1">IF($S617="","",INDIRECT("$Z"&amp;$S617))</f>
        <v>#VALUE!</v>
      </c>
      <c r="AG617" t="str">
        <f t="shared" si="168"/>
        <v/>
      </c>
      <c r="AH617" t="str" cm="1">
        <f t="array" aca="1" ref="AH617" ca="1">IFERROR(INDIRECT("$ag"&amp;S617),"")</f>
        <v/>
      </c>
      <c r="AI617" t="e" cm="1">
        <f t="array" aca="1" ref="AI617" ca="1">INDIRECT("O"&amp;S617)</f>
        <v>#VALUE!</v>
      </c>
      <c r="AJ617" t="str">
        <f t="shared" si="169"/>
        <v/>
      </c>
    </row>
    <row r="618" spans="1:36" ht="16.5" customHeight="1">
      <c r="A618" s="129"/>
      <c r="B618" s="134"/>
      <c r="C618" s="135"/>
      <c r="D618" s="146"/>
      <c r="E618" s="146"/>
      <c r="F618" s="135"/>
      <c r="G618" s="147"/>
      <c r="H618" s="147"/>
      <c r="I618" s="147"/>
      <c r="J618" s="147"/>
      <c r="K618" s="38"/>
      <c r="L618" s="143"/>
      <c r="M618" s="143"/>
      <c r="N618" s="61"/>
      <c r="O618" s="314"/>
      <c r="Q618" t="str">
        <f t="shared" si="164"/>
        <v/>
      </c>
      <c r="S618" t="e">
        <f t="shared" ca="1" si="173"/>
        <v>#VALUE!</v>
      </c>
      <c r="T618" t="e">
        <f t="shared" ca="1" si="170"/>
        <v>#VALUE!</v>
      </c>
      <c r="U618">
        <f t="shared" si="174"/>
        <v>552</v>
      </c>
      <c r="V618">
        <v>46.250000000003602</v>
      </c>
      <c r="W618">
        <f t="shared" si="177"/>
        <v>46</v>
      </c>
      <c r="X618" t="str" cm="1">
        <f t="array" aca="1" ref="X618" ca="1">IFERROR(INDEX('PC&amp;PD'!$A$1:$AS$19,ROW('PC&amp;PD'!$A$19),MATCH(INDIRECT(T618),'PC&amp;PD'!$A$1:$AS$1,0)),"")</f>
        <v/>
      </c>
      <c r="Y618" t="str">
        <f>IF(OR($N618="",$N618=0),"",IF($N618=$E$7,'Extracted info for SC'!$J$6,IF($N618=#REF!,'Extracted info for SC'!$J$7,IF($N618=#REF!,'Extracted info for SC'!$J$8,IF($N618=#REF!,'Extracted info for SC'!$J$9,IF($N618=#REF!,'Extracted info for SC'!$J$10,IF($N618=#REF!,'Extracted info for SC'!$J$11,IF($N618=#REF!,'Extracted info for SC'!$J$12,IF($N618=#REF!,'Extracted info for SC'!$J$13,IF($N618=#REF!,'Extracted info for SC'!$J$14,IF($N618=#REF!,'Extracted info for SC'!$J$15,IF($N618=#REF!,'Extracted info for SC'!$J$16,IF($N618=#REF!,'Extracted info for SC'!$J$17,IF($N618=#REF!,'Extracted info for SC'!$J$18,""))))))))))))))</f>
        <v/>
      </c>
      <c r="AA618" t="str">
        <f t="shared" si="165"/>
        <v/>
      </c>
      <c r="AB618" t="str">
        <f t="shared" si="166"/>
        <v/>
      </c>
      <c r="AC618" t="e">
        <f t="shared" ca="1" si="167"/>
        <v>#VALUE!</v>
      </c>
      <c r="AD618" t="str" cm="1">
        <f t="array" aca="1" ref="AD618" ca="1">IFERROR(IF((LEFT(INDIRECT("$F"&amp;$S618),4))="GOTS",IF($G618="Organic","GOTS_Organic_raw",(IF($G618="Responsible","GOTS_Responsible",(IF($G618="No Attribute (Conventional)","GOTS_conventional",(IF($G618="Recycled Pre/Post-Consumer","GOTS_pre_post",(IF($G618="In-Conversion","GOTS_in_conversion",(IF($G618="Sustainably Sourced","Sustainably_sourced",(IF($G618="Recycled pre-consumer organic","GOTS_recycled_organic",""))))))))))))),IF($G618="Organic","Organic",(IF($G618="Responsible","Responsible",(IF($G618="No Attribute (Conventional)","No_Attribute_Conventional",(IF($G618="Recycled Pre/Post-Consumer","Recycled_Pre_Post_Consumer",(IF($G618="In-Conversion","In_Conversion",(IF($G618="Recycled Pre-Consumer","Recycled_Pre_Consumer",(IF($G618="Recycled Post-Consumer","Recycled_Post_Consumer",(IF($G618="Sustainably Sourced","Sustainably_sourced",(IF($G618="Recycled pre-consumer organic","GOTS_recycled_organic","")))))))))))))))))),"")</f>
        <v/>
      </c>
      <c r="AE618" t="e" cm="1">
        <f t="array" aca="1" ref="AE618" ca="1">IF($I618="",IF(INDIRECT("$F"&amp;$S618)="","",IF(LEFT(INDIRECT("$F"&amp;$S618),3)="GRS","GRS_RCS_RM",IF((LEFT(INDIRECT("$F"&amp;$S618),3))="RCS","GRS_RCS_RM",IF(INDIRECT("$F"&amp;$S618)="OCS (No Label)","OCS_Conversion_RM",IF(LEFT(INDIRECT("$F"&amp;$S618),3)="OCS","OCS_RM",IF(RIGHT(INDIRECT("$F"&amp;$S618),10)="conversion","GOTS_RM_conversion",IF((LEFT(INDIRECT("$F"&amp;$S618),4))="GOTS","GOTS_RM","Responsible_RM"))))))),"DELETERM")</f>
        <v>#VALUE!</v>
      </c>
      <c r="AF618" t="e" cm="1">
        <f t="array" aca="1" ref="AF618" ca="1">IF($S618="","",INDIRECT("$Z"&amp;$S618))</f>
        <v>#VALUE!</v>
      </c>
      <c r="AG618" t="str">
        <f t="shared" si="168"/>
        <v/>
      </c>
      <c r="AH618" t="str" cm="1">
        <f t="array" aca="1" ref="AH618" ca="1">IFERROR(INDIRECT("$ag"&amp;S618),"")</f>
        <v/>
      </c>
      <c r="AI618" t="e" cm="1">
        <f t="array" aca="1" ref="AI618" ca="1">INDIRECT("O"&amp;S618)</f>
        <v>#VALUE!</v>
      </c>
      <c r="AJ618" t="str">
        <f t="shared" si="169"/>
        <v/>
      </c>
    </row>
    <row r="619" spans="1:36" ht="16.5" customHeight="1">
      <c r="A619" s="129"/>
      <c r="B619" s="134"/>
      <c r="C619" s="135"/>
      <c r="D619" s="146"/>
      <c r="E619" s="146"/>
      <c r="F619" s="135"/>
      <c r="G619" s="147"/>
      <c r="H619" s="147"/>
      <c r="I619" s="147"/>
      <c r="J619" s="147"/>
      <c r="K619" s="38"/>
      <c r="L619" s="143"/>
      <c r="M619" s="143"/>
      <c r="N619" s="61"/>
      <c r="O619" s="314"/>
      <c r="Q619" t="str">
        <f t="shared" si="164"/>
        <v/>
      </c>
      <c r="S619" t="e">
        <f t="shared" ca="1" si="173"/>
        <v>#VALUE!</v>
      </c>
      <c r="T619" t="e">
        <f t="shared" ca="1" si="170"/>
        <v>#VALUE!</v>
      </c>
      <c r="U619">
        <f t="shared" si="174"/>
        <v>552</v>
      </c>
      <c r="V619">
        <v>46.333333333336903</v>
      </c>
      <c r="W619">
        <f t="shared" si="177"/>
        <v>46</v>
      </c>
      <c r="X619" t="str" cm="1">
        <f t="array" aca="1" ref="X619" ca="1">IFERROR(INDEX('PC&amp;PD'!$A$1:$AS$19,ROW('PC&amp;PD'!$A$19),MATCH(INDIRECT(T619),'PC&amp;PD'!$A$1:$AS$1,0)),"")</f>
        <v/>
      </c>
      <c r="Y619" t="str">
        <f>IF(OR($N619="",$N619=0),"",IF($N619=$E$7,'Extracted info for SC'!$J$6,IF($N619=#REF!,'Extracted info for SC'!$J$7,IF($N619=#REF!,'Extracted info for SC'!$J$8,IF($N619=#REF!,'Extracted info for SC'!$J$9,IF($N619=#REF!,'Extracted info for SC'!$J$10,IF($N619=#REF!,'Extracted info for SC'!$J$11,IF($N619=#REF!,'Extracted info for SC'!$J$12,IF($N619=#REF!,'Extracted info for SC'!$J$13,IF($N619=#REF!,'Extracted info for SC'!$J$14,IF($N619=#REF!,'Extracted info for SC'!$J$15,IF($N619=#REF!,'Extracted info for SC'!$J$16,IF($N619=#REF!,'Extracted info for SC'!$J$17,IF($N619=#REF!,'Extracted info for SC'!$J$18,""))))))))))))))</f>
        <v/>
      </c>
      <c r="AA619" t="str">
        <f t="shared" si="165"/>
        <v/>
      </c>
      <c r="AB619" t="str">
        <f t="shared" si="166"/>
        <v/>
      </c>
      <c r="AC619" t="e">
        <f t="shared" ca="1" si="167"/>
        <v>#VALUE!</v>
      </c>
      <c r="AD619" t="str" cm="1">
        <f t="array" aca="1" ref="AD619" ca="1">IFERROR(IF((LEFT(INDIRECT("$F"&amp;$S619),4))="GOTS",IF($G619="Organic","GOTS_Organic_raw",(IF($G619="Responsible","GOTS_Responsible",(IF($G619="No Attribute (Conventional)","GOTS_conventional",(IF($G619="Recycled Pre/Post-Consumer","GOTS_pre_post",(IF($G619="In-Conversion","GOTS_in_conversion",(IF($G619="Sustainably Sourced","Sustainably_sourced",(IF($G619="Recycled pre-consumer organic","GOTS_recycled_organic",""))))))))))))),IF($G619="Organic","Organic",(IF($G619="Responsible","Responsible",(IF($G619="No Attribute (Conventional)","No_Attribute_Conventional",(IF($G619="Recycled Pre/Post-Consumer","Recycled_Pre_Post_Consumer",(IF($G619="In-Conversion","In_Conversion",(IF($G619="Recycled Pre-Consumer","Recycled_Pre_Consumer",(IF($G619="Recycled Post-Consumer","Recycled_Post_Consumer",(IF($G619="Sustainably Sourced","Sustainably_sourced",(IF($G619="Recycled pre-consumer organic","GOTS_recycled_organic","")))))))))))))))))),"")</f>
        <v/>
      </c>
      <c r="AE619" t="e" cm="1">
        <f t="array" aca="1" ref="AE619" ca="1">IF($I619="",IF(INDIRECT("$F"&amp;$S619)="","",IF(LEFT(INDIRECT("$F"&amp;$S619),3)="GRS","GRS_RCS_RM",IF((LEFT(INDIRECT("$F"&amp;$S619),3))="RCS","GRS_RCS_RM",IF(INDIRECT("$F"&amp;$S619)="OCS (No Label)","OCS_Conversion_RM",IF(LEFT(INDIRECT("$F"&amp;$S619),3)="OCS","OCS_RM",IF(RIGHT(INDIRECT("$F"&amp;$S619),10)="conversion","GOTS_RM_conversion",IF((LEFT(INDIRECT("$F"&amp;$S619),4))="GOTS","GOTS_RM","Responsible_RM"))))))),"DELETERM")</f>
        <v>#VALUE!</v>
      </c>
      <c r="AF619" t="e" cm="1">
        <f t="array" aca="1" ref="AF619" ca="1">IF($S619="","",INDIRECT("$Z"&amp;$S619))</f>
        <v>#VALUE!</v>
      </c>
      <c r="AG619" t="str">
        <f t="shared" si="168"/>
        <v/>
      </c>
      <c r="AH619" t="str" cm="1">
        <f t="array" aca="1" ref="AH619" ca="1">IFERROR(INDIRECT("$ag"&amp;S619),"")</f>
        <v/>
      </c>
      <c r="AI619" t="e" cm="1">
        <f t="array" aca="1" ref="AI619" ca="1">INDIRECT("O"&amp;S619)</f>
        <v>#VALUE!</v>
      </c>
      <c r="AJ619" t="str">
        <f t="shared" si="169"/>
        <v/>
      </c>
    </row>
    <row r="620" spans="1:36" ht="16.5" customHeight="1">
      <c r="A620" s="129"/>
      <c r="B620" s="134"/>
      <c r="C620" s="135"/>
      <c r="D620" s="146"/>
      <c r="E620" s="146"/>
      <c r="F620" s="135"/>
      <c r="G620" s="147"/>
      <c r="H620" s="147"/>
      <c r="I620" s="147"/>
      <c r="J620" s="147"/>
      <c r="K620" s="38"/>
      <c r="L620" s="143"/>
      <c r="M620" s="143"/>
      <c r="N620" s="61"/>
      <c r="O620" s="314"/>
      <c r="Q620" t="str">
        <f t="shared" si="164"/>
        <v/>
      </c>
      <c r="S620" t="e">
        <f t="shared" ca="1" si="173"/>
        <v>#VALUE!</v>
      </c>
      <c r="T620" t="e">
        <f t="shared" ca="1" si="170"/>
        <v>#VALUE!</v>
      </c>
      <c r="U620">
        <f t="shared" si="174"/>
        <v>552</v>
      </c>
      <c r="V620">
        <v>46.416666666670302</v>
      </c>
      <c r="W620">
        <f t="shared" si="177"/>
        <v>46</v>
      </c>
      <c r="X620" t="str" cm="1">
        <f t="array" aca="1" ref="X620" ca="1">IFERROR(INDEX('PC&amp;PD'!$A$1:$AS$19,ROW('PC&amp;PD'!$A$19),MATCH(INDIRECT(T620),'PC&amp;PD'!$A$1:$AS$1,0)),"")</f>
        <v/>
      </c>
      <c r="Y620" t="str">
        <f>IF(OR($N620="",$N620=0),"",IF($N620=$E$7,'Extracted info for SC'!$J$6,IF($N620=#REF!,'Extracted info for SC'!$J$7,IF($N620=#REF!,'Extracted info for SC'!$J$8,IF($N620=#REF!,'Extracted info for SC'!$J$9,IF($N620=#REF!,'Extracted info for SC'!$J$10,IF($N620=#REF!,'Extracted info for SC'!$J$11,IF($N620=#REF!,'Extracted info for SC'!$J$12,IF($N620=#REF!,'Extracted info for SC'!$J$13,IF($N620=#REF!,'Extracted info for SC'!$J$14,IF($N620=#REF!,'Extracted info for SC'!$J$15,IF($N620=#REF!,'Extracted info for SC'!$J$16,IF($N620=#REF!,'Extracted info for SC'!$J$17,IF($N620=#REF!,'Extracted info for SC'!$J$18,""))))))))))))))</f>
        <v/>
      </c>
      <c r="AA620" t="str">
        <f t="shared" si="165"/>
        <v/>
      </c>
      <c r="AB620" t="str">
        <f t="shared" si="166"/>
        <v/>
      </c>
      <c r="AC620" t="e">
        <f t="shared" ca="1" si="167"/>
        <v>#VALUE!</v>
      </c>
      <c r="AD620" t="str" cm="1">
        <f t="array" aca="1" ref="AD620" ca="1">IFERROR(IF((LEFT(INDIRECT("$F"&amp;$S620),4))="GOTS",IF($G620="Organic","GOTS_Organic_raw",(IF($G620="Responsible","GOTS_Responsible",(IF($G620="No Attribute (Conventional)","GOTS_conventional",(IF($G620="Recycled Pre/Post-Consumer","GOTS_pre_post",(IF($G620="In-Conversion","GOTS_in_conversion",(IF($G620="Sustainably Sourced","Sustainably_sourced",(IF($G620="Recycled pre-consumer organic","GOTS_recycled_organic",""))))))))))))),IF($G620="Organic","Organic",(IF($G620="Responsible","Responsible",(IF($G620="No Attribute (Conventional)","No_Attribute_Conventional",(IF($G620="Recycled Pre/Post-Consumer","Recycled_Pre_Post_Consumer",(IF($G620="In-Conversion","In_Conversion",(IF($G620="Recycled Pre-Consumer","Recycled_Pre_Consumer",(IF($G620="Recycled Post-Consumer","Recycled_Post_Consumer",(IF($G620="Sustainably Sourced","Sustainably_sourced",(IF($G620="Recycled pre-consumer organic","GOTS_recycled_organic","")))))))))))))))))),"")</f>
        <v/>
      </c>
      <c r="AE620" t="e" cm="1">
        <f t="array" aca="1" ref="AE620" ca="1">IF($I620="",IF(INDIRECT("$F"&amp;$S620)="","",IF(LEFT(INDIRECT("$F"&amp;$S620),3)="GRS","GRS_RCS_RM",IF((LEFT(INDIRECT("$F"&amp;$S620),3))="RCS","GRS_RCS_RM",IF(INDIRECT("$F"&amp;$S620)="OCS (No Label)","OCS_Conversion_RM",IF(LEFT(INDIRECT("$F"&amp;$S620),3)="OCS","OCS_RM",IF(RIGHT(INDIRECT("$F"&amp;$S620),10)="conversion","GOTS_RM_conversion",IF((LEFT(INDIRECT("$F"&amp;$S620),4))="GOTS","GOTS_RM","Responsible_RM"))))))),"DELETERM")</f>
        <v>#VALUE!</v>
      </c>
      <c r="AF620" t="e" cm="1">
        <f t="array" aca="1" ref="AF620" ca="1">IF($S620="","",INDIRECT("$Z"&amp;$S620))</f>
        <v>#VALUE!</v>
      </c>
      <c r="AG620" t="str">
        <f t="shared" si="168"/>
        <v/>
      </c>
      <c r="AH620" t="str" cm="1">
        <f t="array" aca="1" ref="AH620" ca="1">IFERROR(INDIRECT("$ag"&amp;S620),"")</f>
        <v/>
      </c>
      <c r="AI620" t="e" cm="1">
        <f t="array" aca="1" ref="AI620" ca="1">INDIRECT("O"&amp;S620)</f>
        <v>#VALUE!</v>
      </c>
      <c r="AJ620" t="str">
        <f t="shared" si="169"/>
        <v/>
      </c>
    </row>
    <row r="621" spans="1:36" ht="16.5" customHeight="1">
      <c r="A621" s="130"/>
      <c r="B621" s="136"/>
      <c r="C621" s="137"/>
      <c r="D621" s="146"/>
      <c r="E621" s="146"/>
      <c r="F621" s="137"/>
      <c r="G621" s="147"/>
      <c r="H621" s="147"/>
      <c r="I621" s="147"/>
      <c r="J621" s="147"/>
      <c r="K621" s="38"/>
      <c r="L621" s="144"/>
      <c r="M621" s="144"/>
      <c r="N621" s="61"/>
      <c r="O621" s="314"/>
      <c r="Q621" t="str">
        <f t="shared" si="164"/>
        <v/>
      </c>
      <c r="S621" t="e">
        <f t="shared" ca="1" si="173"/>
        <v>#VALUE!</v>
      </c>
      <c r="T621" t="e">
        <f t="shared" ca="1" si="170"/>
        <v>#VALUE!</v>
      </c>
      <c r="U621">
        <f t="shared" si="174"/>
        <v>552</v>
      </c>
      <c r="V621">
        <v>46.500000000003602</v>
      </c>
      <c r="W621">
        <f t="shared" si="177"/>
        <v>46</v>
      </c>
      <c r="X621" t="str" cm="1">
        <f t="array" aca="1" ref="X621" ca="1">IFERROR(INDEX('PC&amp;PD'!$A$1:$AS$19,ROW('PC&amp;PD'!$A$19),MATCH(INDIRECT(T621),'PC&amp;PD'!$A$1:$AS$1,0)),"")</f>
        <v/>
      </c>
      <c r="Y621" t="str">
        <f>IF(OR($N621="",$N621=0),"",IF($N621=$E$7,'Extracted info for SC'!$J$6,IF($N621=#REF!,'Extracted info for SC'!$J$7,IF($N621=#REF!,'Extracted info for SC'!$J$8,IF($N621=#REF!,'Extracted info for SC'!$J$9,IF($N621=#REF!,'Extracted info for SC'!$J$10,IF($N621=#REF!,'Extracted info for SC'!$J$11,IF($N621=#REF!,'Extracted info for SC'!$J$12,IF($N621=#REF!,'Extracted info for SC'!$J$13,IF($N621=#REF!,'Extracted info for SC'!$J$14,IF($N621=#REF!,'Extracted info for SC'!$J$15,IF($N621=#REF!,'Extracted info for SC'!$J$16,IF($N621=#REF!,'Extracted info for SC'!$J$17,IF($N621=#REF!,'Extracted info for SC'!$J$18,""))))))))))))))</f>
        <v/>
      </c>
      <c r="AA621" t="str">
        <f t="shared" si="165"/>
        <v/>
      </c>
      <c r="AB621" t="str">
        <f t="shared" si="166"/>
        <v/>
      </c>
      <c r="AC621" t="e">
        <f t="shared" ca="1" si="167"/>
        <v>#VALUE!</v>
      </c>
      <c r="AD621" t="str" cm="1">
        <f t="array" aca="1" ref="AD621" ca="1">IFERROR(IF((LEFT(INDIRECT("$F"&amp;$S621),4))="GOTS",IF($G621="Organic","GOTS_Organic_raw",(IF($G621="Responsible","GOTS_Responsible",(IF($G621="No Attribute (Conventional)","GOTS_conventional",(IF($G621="Recycled Pre/Post-Consumer","GOTS_pre_post",(IF($G621="In-Conversion","GOTS_in_conversion",(IF($G621="Sustainably Sourced","Sustainably_sourced",(IF($G621="Recycled pre-consumer organic","GOTS_recycled_organic",""))))))))))))),IF($G621="Organic","Organic",(IF($G621="Responsible","Responsible",(IF($G621="No Attribute (Conventional)","No_Attribute_Conventional",(IF($G621="Recycled Pre/Post-Consumer","Recycled_Pre_Post_Consumer",(IF($G621="In-Conversion","In_Conversion",(IF($G621="Recycled Pre-Consumer","Recycled_Pre_Consumer",(IF($G621="Recycled Post-Consumer","Recycled_Post_Consumer",(IF($G621="Sustainably Sourced","Sustainably_sourced",(IF($G621="Recycled pre-consumer organic","GOTS_recycled_organic","")))))))))))))))))),"")</f>
        <v/>
      </c>
      <c r="AE621" t="e" cm="1">
        <f t="array" aca="1" ref="AE621" ca="1">IF($I621="",IF(INDIRECT("$F"&amp;$S621)="","",IF(LEFT(INDIRECT("$F"&amp;$S621),3)="GRS","GRS_RCS_RM",IF((LEFT(INDIRECT("$F"&amp;$S621),3))="RCS","GRS_RCS_RM",IF(INDIRECT("$F"&amp;$S621)="OCS (No Label)","OCS_Conversion_RM",IF(LEFT(INDIRECT("$F"&amp;$S621),3)="OCS","OCS_RM",IF(RIGHT(INDIRECT("$F"&amp;$S621),10)="conversion","GOTS_RM_conversion",IF((LEFT(INDIRECT("$F"&amp;$S621),4))="GOTS","GOTS_RM","Responsible_RM"))))))),"DELETERM")</f>
        <v>#VALUE!</v>
      </c>
      <c r="AF621" t="e" cm="1">
        <f t="array" aca="1" ref="AF621" ca="1">IF($S621="","",INDIRECT("$Z"&amp;$S621))</f>
        <v>#VALUE!</v>
      </c>
      <c r="AG621" t="str">
        <f t="shared" si="168"/>
        <v/>
      </c>
      <c r="AH621" t="str" cm="1">
        <f t="array" aca="1" ref="AH621" ca="1">IFERROR(INDIRECT("$ag"&amp;S621),"")</f>
        <v/>
      </c>
      <c r="AI621" t="e" cm="1">
        <f t="array" aca="1" ref="AI621" ca="1">INDIRECT("O"&amp;S621)</f>
        <v>#VALUE!</v>
      </c>
      <c r="AJ621" t="str">
        <f t="shared" si="169"/>
        <v/>
      </c>
    </row>
    <row r="622" spans="1:36" ht="16.5" customHeight="1">
      <c r="A622" s="130"/>
      <c r="B622" s="136"/>
      <c r="C622" s="137"/>
      <c r="D622" s="146"/>
      <c r="E622" s="146"/>
      <c r="F622" s="137"/>
      <c r="G622" s="147"/>
      <c r="H622" s="147"/>
      <c r="I622" s="147"/>
      <c r="J622" s="147"/>
      <c r="K622" s="38"/>
      <c r="L622" s="144"/>
      <c r="M622" s="144"/>
      <c r="N622" s="61"/>
      <c r="O622" s="314"/>
      <c r="Q622" t="str">
        <f t="shared" si="164"/>
        <v/>
      </c>
      <c r="S622" t="e">
        <f t="shared" ca="1" si="173"/>
        <v>#VALUE!</v>
      </c>
      <c r="T622" t="e">
        <f t="shared" ca="1" si="170"/>
        <v>#VALUE!</v>
      </c>
      <c r="U622">
        <f t="shared" si="174"/>
        <v>552</v>
      </c>
      <c r="V622">
        <v>46.583333333336903</v>
      </c>
      <c r="W622">
        <f t="shared" si="177"/>
        <v>46</v>
      </c>
      <c r="X622" t="str" cm="1">
        <f t="array" aca="1" ref="X622" ca="1">IFERROR(INDEX('PC&amp;PD'!$A$1:$AS$19,ROW('PC&amp;PD'!$A$19),MATCH(INDIRECT(T622),'PC&amp;PD'!$A$1:$AS$1,0)),"")</f>
        <v/>
      </c>
      <c r="Y622" t="str">
        <f>IF(OR($N622="",$N622=0),"",IF($N622=$E$7,'Extracted info for SC'!$J$6,IF($N622=#REF!,'Extracted info for SC'!$J$7,IF($N622=#REF!,'Extracted info for SC'!$J$8,IF($N622=#REF!,'Extracted info for SC'!$J$9,IF($N622=#REF!,'Extracted info for SC'!$J$10,IF($N622=#REF!,'Extracted info for SC'!$J$11,IF($N622=#REF!,'Extracted info for SC'!$J$12,IF($N622=#REF!,'Extracted info for SC'!$J$13,IF($N622=#REF!,'Extracted info for SC'!$J$14,IF($N622=#REF!,'Extracted info for SC'!$J$15,IF($N622=#REF!,'Extracted info for SC'!$J$16,IF($N622=#REF!,'Extracted info for SC'!$J$17,IF($N622=#REF!,'Extracted info for SC'!$J$18,""))))))))))))))</f>
        <v/>
      </c>
      <c r="AA622" t="str">
        <f t="shared" si="165"/>
        <v/>
      </c>
      <c r="AB622" t="str">
        <f t="shared" si="166"/>
        <v/>
      </c>
      <c r="AC622" t="e">
        <f t="shared" ca="1" si="167"/>
        <v>#VALUE!</v>
      </c>
      <c r="AD622" t="str" cm="1">
        <f t="array" aca="1" ref="AD622" ca="1">IFERROR(IF((LEFT(INDIRECT("$F"&amp;$S622),4))="GOTS",IF($G622="Organic","GOTS_Organic_raw",(IF($G622="Responsible","GOTS_Responsible",(IF($G622="No Attribute (Conventional)","GOTS_conventional",(IF($G622="Recycled Pre/Post-Consumer","GOTS_pre_post",(IF($G622="In-Conversion","GOTS_in_conversion",(IF($G622="Sustainably Sourced","Sustainably_sourced",(IF($G622="Recycled pre-consumer organic","GOTS_recycled_organic",""))))))))))))),IF($G622="Organic","Organic",(IF($G622="Responsible","Responsible",(IF($G622="No Attribute (Conventional)","No_Attribute_Conventional",(IF($G622="Recycled Pre/Post-Consumer","Recycled_Pre_Post_Consumer",(IF($G622="In-Conversion","In_Conversion",(IF($G622="Recycled Pre-Consumer","Recycled_Pre_Consumer",(IF($G622="Recycled Post-Consumer","Recycled_Post_Consumer",(IF($G622="Sustainably Sourced","Sustainably_sourced",(IF($G622="Recycled pre-consumer organic","GOTS_recycled_organic","")))))))))))))))))),"")</f>
        <v/>
      </c>
      <c r="AE622" t="e" cm="1">
        <f t="array" aca="1" ref="AE622" ca="1">IF($I622="",IF(INDIRECT("$F"&amp;$S622)="","",IF(LEFT(INDIRECT("$F"&amp;$S622),3)="GRS","GRS_RCS_RM",IF((LEFT(INDIRECT("$F"&amp;$S622),3))="RCS","GRS_RCS_RM",IF(INDIRECT("$F"&amp;$S622)="OCS (No Label)","OCS_Conversion_RM",IF(LEFT(INDIRECT("$F"&amp;$S622),3)="OCS","OCS_RM",IF(RIGHT(INDIRECT("$F"&amp;$S622),10)="conversion","GOTS_RM_conversion",IF((LEFT(INDIRECT("$F"&amp;$S622),4))="GOTS","GOTS_RM","Responsible_RM"))))))),"DELETERM")</f>
        <v>#VALUE!</v>
      </c>
      <c r="AF622" t="e" cm="1">
        <f t="array" aca="1" ref="AF622" ca="1">IF($S622="","",INDIRECT("$Z"&amp;$S622))</f>
        <v>#VALUE!</v>
      </c>
      <c r="AG622" t="str">
        <f t="shared" si="168"/>
        <v/>
      </c>
      <c r="AH622" t="str" cm="1">
        <f t="array" aca="1" ref="AH622" ca="1">IFERROR(INDIRECT("$ag"&amp;S622),"")</f>
        <v/>
      </c>
      <c r="AI622" t="e" cm="1">
        <f t="array" aca="1" ref="AI622" ca="1">INDIRECT("O"&amp;S622)</f>
        <v>#VALUE!</v>
      </c>
      <c r="AJ622" t="str">
        <f t="shared" si="169"/>
        <v/>
      </c>
    </row>
    <row r="623" spans="1:36" ht="16.5" customHeight="1">
      <c r="A623" s="130"/>
      <c r="B623" s="136"/>
      <c r="C623" s="137"/>
      <c r="D623" s="146"/>
      <c r="E623" s="146"/>
      <c r="F623" s="137"/>
      <c r="G623" s="147"/>
      <c r="H623" s="147"/>
      <c r="I623" s="147"/>
      <c r="J623" s="147"/>
      <c r="K623" s="38"/>
      <c r="L623" s="144"/>
      <c r="M623" s="144"/>
      <c r="N623" s="61"/>
      <c r="O623" s="314"/>
      <c r="Q623" t="str">
        <f t="shared" si="164"/>
        <v/>
      </c>
      <c r="S623" t="e">
        <f t="shared" ca="1" si="173"/>
        <v>#VALUE!</v>
      </c>
      <c r="T623" t="e">
        <f t="shared" ca="1" si="170"/>
        <v>#VALUE!</v>
      </c>
      <c r="U623">
        <f t="shared" si="174"/>
        <v>552</v>
      </c>
      <c r="V623">
        <v>46.666666666670302</v>
      </c>
      <c r="W623">
        <f t="shared" si="177"/>
        <v>46</v>
      </c>
      <c r="X623" t="str" cm="1">
        <f t="array" aca="1" ref="X623" ca="1">IFERROR(INDEX('PC&amp;PD'!$A$1:$AS$19,ROW('PC&amp;PD'!$A$19),MATCH(INDIRECT(T623),'PC&amp;PD'!$A$1:$AS$1,0)),"")</f>
        <v/>
      </c>
      <c r="Y623" t="str">
        <f>IF(OR($N623="",$N623=0),"",IF($N623=$E$7,'Extracted info for SC'!$J$6,IF($N623=#REF!,'Extracted info for SC'!$J$7,IF($N623=#REF!,'Extracted info for SC'!$J$8,IF($N623=#REF!,'Extracted info for SC'!$J$9,IF($N623=#REF!,'Extracted info for SC'!$J$10,IF($N623=#REF!,'Extracted info for SC'!$J$11,IF($N623=#REF!,'Extracted info for SC'!$J$12,IF($N623=#REF!,'Extracted info for SC'!$J$13,IF($N623=#REF!,'Extracted info for SC'!$J$14,IF($N623=#REF!,'Extracted info for SC'!$J$15,IF($N623=#REF!,'Extracted info for SC'!$J$16,IF($N623=#REF!,'Extracted info for SC'!$J$17,IF($N623=#REF!,'Extracted info for SC'!$J$18,""))))))))))))))</f>
        <v/>
      </c>
      <c r="AA623" t="str">
        <f t="shared" si="165"/>
        <v/>
      </c>
      <c r="AB623" t="str">
        <f t="shared" si="166"/>
        <v/>
      </c>
      <c r="AC623" t="e">
        <f t="shared" ca="1" si="167"/>
        <v>#VALUE!</v>
      </c>
      <c r="AD623" t="str" cm="1">
        <f t="array" aca="1" ref="AD623" ca="1">IFERROR(IF((LEFT(INDIRECT("$F"&amp;$S623),4))="GOTS",IF($G623="Organic","GOTS_Organic_raw",(IF($G623="Responsible","GOTS_Responsible",(IF($G623="No Attribute (Conventional)","GOTS_conventional",(IF($G623="Recycled Pre/Post-Consumer","GOTS_pre_post",(IF($G623="In-Conversion","GOTS_in_conversion",(IF($G623="Sustainably Sourced","Sustainably_sourced",(IF($G623="Recycled pre-consumer organic","GOTS_recycled_organic",""))))))))))))),IF($G623="Organic","Organic",(IF($G623="Responsible","Responsible",(IF($G623="No Attribute (Conventional)","No_Attribute_Conventional",(IF($G623="Recycled Pre/Post-Consumer","Recycled_Pre_Post_Consumer",(IF($G623="In-Conversion","In_Conversion",(IF($G623="Recycled Pre-Consumer","Recycled_Pre_Consumer",(IF($G623="Recycled Post-Consumer","Recycled_Post_Consumer",(IF($G623="Sustainably Sourced","Sustainably_sourced",(IF($G623="Recycled pre-consumer organic","GOTS_recycled_organic","")))))))))))))))))),"")</f>
        <v/>
      </c>
      <c r="AE623" t="e" cm="1">
        <f t="array" aca="1" ref="AE623" ca="1">IF($I623="",IF(INDIRECT("$F"&amp;$S623)="","",IF(LEFT(INDIRECT("$F"&amp;$S623),3)="GRS","GRS_RCS_RM",IF((LEFT(INDIRECT("$F"&amp;$S623),3))="RCS","GRS_RCS_RM",IF(INDIRECT("$F"&amp;$S623)="OCS (No Label)","OCS_Conversion_RM",IF(LEFT(INDIRECT("$F"&amp;$S623),3)="OCS","OCS_RM",IF(RIGHT(INDIRECT("$F"&amp;$S623),10)="conversion","GOTS_RM_conversion",IF((LEFT(INDIRECT("$F"&amp;$S623),4))="GOTS","GOTS_RM","Responsible_RM"))))))),"DELETERM")</f>
        <v>#VALUE!</v>
      </c>
      <c r="AF623" t="e" cm="1">
        <f t="array" aca="1" ref="AF623" ca="1">IF($S623="","",INDIRECT("$Z"&amp;$S623))</f>
        <v>#VALUE!</v>
      </c>
      <c r="AG623" t="str">
        <f t="shared" si="168"/>
        <v/>
      </c>
      <c r="AH623" t="str" cm="1">
        <f t="array" aca="1" ref="AH623" ca="1">IFERROR(INDIRECT("$ag"&amp;S623),"")</f>
        <v/>
      </c>
      <c r="AI623" t="e" cm="1">
        <f t="array" aca="1" ref="AI623" ca="1">INDIRECT("O"&amp;S623)</f>
        <v>#VALUE!</v>
      </c>
      <c r="AJ623" t="str">
        <f t="shared" si="169"/>
        <v/>
      </c>
    </row>
    <row r="624" spans="1:36" ht="16.5" customHeight="1">
      <c r="A624" s="130"/>
      <c r="B624" s="136"/>
      <c r="C624" s="137"/>
      <c r="D624" s="146"/>
      <c r="E624" s="146"/>
      <c r="F624" s="137"/>
      <c r="G624" s="147"/>
      <c r="H624" s="147"/>
      <c r="I624" s="147"/>
      <c r="J624" s="147"/>
      <c r="K624" s="38"/>
      <c r="L624" s="144"/>
      <c r="M624" s="144"/>
      <c r="N624" s="61"/>
      <c r="O624" s="314"/>
      <c r="Q624" t="str">
        <f t="shared" si="164"/>
        <v/>
      </c>
      <c r="S624" t="e">
        <f t="shared" ca="1" si="173"/>
        <v>#VALUE!</v>
      </c>
      <c r="T624" t="e">
        <f t="shared" ca="1" si="170"/>
        <v>#VALUE!</v>
      </c>
      <c r="U624">
        <f t="shared" si="174"/>
        <v>552</v>
      </c>
      <c r="V624">
        <v>46.750000000003602</v>
      </c>
      <c r="W624">
        <f t="shared" si="177"/>
        <v>46</v>
      </c>
      <c r="X624" t="str" cm="1">
        <f t="array" aca="1" ref="X624" ca="1">IFERROR(INDEX('PC&amp;PD'!$A$1:$AS$19,ROW('PC&amp;PD'!$A$19),MATCH(INDIRECT(T624),'PC&amp;PD'!$A$1:$AS$1,0)),"")</f>
        <v/>
      </c>
      <c r="Y624" t="str">
        <f>IF(OR($N624="",$N624=0),"",IF($N624=$E$7,'Extracted info for SC'!$J$6,IF($N624=#REF!,'Extracted info for SC'!$J$7,IF($N624=#REF!,'Extracted info for SC'!$J$8,IF($N624=#REF!,'Extracted info for SC'!$J$9,IF($N624=#REF!,'Extracted info for SC'!$J$10,IF($N624=#REF!,'Extracted info for SC'!$J$11,IF($N624=#REF!,'Extracted info for SC'!$J$12,IF($N624=#REF!,'Extracted info for SC'!$J$13,IF($N624=#REF!,'Extracted info for SC'!$J$14,IF($N624=#REF!,'Extracted info for SC'!$J$15,IF($N624=#REF!,'Extracted info for SC'!$J$16,IF($N624=#REF!,'Extracted info for SC'!$J$17,IF($N624=#REF!,'Extracted info for SC'!$J$18,""))))))))))))))</f>
        <v/>
      </c>
      <c r="AA624" t="str">
        <f t="shared" si="165"/>
        <v/>
      </c>
      <c r="AB624" t="str">
        <f t="shared" si="166"/>
        <v/>
      </c>
      <c r="AC624" t="e">
        <f t="shared" ca="1" si="167"/>
        <v>#VALUE!</v>
      </c>
      <c r="AD624" t="str" cm="1">
        <f t="array" aca="1" ref="AD624" ca="1">IFERROR(IF((LEFT(INDIRECT("$F"&amp;$S624),4))="GOTS",IF($G624="Organic","GOTS_Organic_raw",(IF($G624="Responsible","GOTS_Responsible",(IF($G624="No Attribute (Conventional)","GOTS_conventional",(IF($G624="Recycled Pre/Post-Consumer","GOTS_pre_post",(IF($G624="In-Conversion","GOTS_in_conversion",(IF($G624="Sustainably Sourced","Sustainably_sourced",(IF($G624="Recycled pre-consumer organic","GOTS_recycled_organic",""))))))))))))),IF($G624="Organic","Organic",(IF($G624="Responsible","Responsible",(IF($G624="No Attribute (Conventional)","No_Attribute_Conventional",(IF($G624="Recycled Pre/Post-Consumer","Recycled_Pre_Post_Consumer",(IF($G624="In-Conversion","In_Conversion",(IF($G624="Recycled Pre-Consumer","Recycled_Pre_Consumer",(IF($G624="Recycled Post-Consumer","Recycled_Post_Consumer",(IF($G624="Sustainably Sourced","Sustainably_sourced",(IF($G624="Recycled pre-consumer organic","GOTS_recycled_organic","")))))))))))))))))),"")</f>
        <v/>
      </c>
      <c r="AE624" t="e" cm="1">
        <f t="array" aca="1" ref="AE624" ca="1">IF($I624="",IF(INDIRECT("$F"&amp;$S624)="","",IF(LEFT(INDIRECT("$F"&amp;$S624),3)="GRS","GRS_RCS_RM",IF((LEFT(INDIRECT("$F"&amp;$S624),3))="RCS","GRS_RCS_RM",IF(INDIRECT("$F"&amp;$S624)="OCS (No Label)","OCS_Conversion_RM",IF(LEFT(INDIRECT("$F"&amp;$S624),3)="OCS","OCS_RM",IF(RIGHT(INDIRECT("$F"&amp;$S624),10)="conversion","GOTS_RM_conversion",IF((LEFT(INDIRECT("$F"&amp;$S624),4))="GOTS","GOTS_RM","Responsible_RM"))))))),"DELETERM")</f>
        <v>#VALUE!</v>
      </c>
      <c r="AF624" t="e" cm="1">
        <f t="array" aca="1" ref="AF624" ca="1">IF($S624="","",INDIRECT("$Z"&amp;$S624))</f>
        <v>#VALUE!</v>
      </c>
      <c r="AG624" t="str">
        <f t="shared" si="168"/>
        <v/>
      </c>
      <c r="AH624" t="str" cm="1">
        <f t="array" aca="1" ref="AH624" ca="1">IFERROR(INDIRECT("$ag"&amp;S624),"")</f>
        <v/>
      </c>
      <c r="AI624" t="e" cm="1">
        <f t="array" aca="1" ref="AI624" ca="1">INDIRECT("O"&amp;S624)</f>
        <v>#VALUE!</v>
      </c>
      <c r="AJ624" t="str">
        <f t="shared" si="169"/>
        <v/>
      </c>
    </row>
    <row r="625" spans="1:36" ht="16.5" customHeight="1">
      <c r="A625" s="130"/>
      <c r="B625" s="136"/>
      <c r="C625" s="137"/>
      <c r="D625" s="146"/>
      <c r="E625" s="146"/>
      <c r="F625" s="137"/>
      <c r="G625" s="147"/>
      <c r="H625" s="147"/>
      <c r="I625" s="147"/>
      <c r="J625" s="147"/>
      <c r="K625" s="38"/>
      <c r="L625" s="144"/>
      <c r="M625" s="144"/>
      <c r="N625" s="61"/>
      <c r="O625" s="314"/>
      <c r="Q625" t="str">
        <f t="shared" si="164"/>
        <v/>
      </c>
      <c r="S625" t="e">
        <f t="shared" ca="1" si="173"/>
        <v>#VALUE!</v>
      </c>
      <c r="T625" t="e">
        <f t="shared" ca="1" si="170"/>
        <v>#VALUE!</v>
      </c>
      <c r="U625">
        <f t="shared" si="174"/>
        <v>552</v>
      </c>
      <c r="V625">
        <v>46.833333333337002</v>
      </c>
      <c r="W625">
        <f t="shared" si="177"/>
        <v>46</v>
      </c>
      <c r="X625" t="str" cm="1">
        <f t="array" aca="1" ref="X625" ca="1">IFERROR(INDEX('PC&amp;PD'!$A$1:$AS$19,ROW('PC&amp;PD'!$A$19),MATCH(INDIRECT(T625),'PC&amp;PD'!$A$1:$AS$1,0)),"")</f>
        <v/>
      </c>
      <c r="Y625" t="str">
        <f>IF(OR($N625="",$N625=0),"",IF($N625=$E$7,'Extracted info for SC'!$J$6,IF($N625=#REF!,'Extracted info for SC'!$J$7,IF($N625=#REF!,'Extracted info for SC'!$J$8,IF($N625=#REF!,'Extracted info for SC'!$J$9,IF($N625=#REF!,'Extracted info for SC'!$J$10,IF($N625=#REF!,'Extracted info for SC'!$J$11,IF($N625=#REF!,'Extracted info for SC'!$J$12,IF($N625=#REF!,'Extracted info for SC'!$J$13,IF($N625=#REF!,'Extracted info for SC'!$J$14,IF($N625=#REF!,'Extracted info for SC'!$J$15,IF($N625=#REF!,'Extracted info for SC'!$J$16,IF($N625=#REF!,'Extracted info for SC'!$J$17,IF($N625=#REF!,'Extracted info for SC'!$J$18,""))))))))))))))</f>
        <v/>
      </c>
      <c r="AA625" t="str">
        <f t="shared" si="165"/>
        <v/>
      </c>
      <c r="AB625" t="str">
        <f t="shared" si="166"/>
        <v/>
      </c>
      <c r="AC625" t="e">
        <f t="shared" ca="1" si="167"/>
        <v>#VALUE!</v>
      </c>
      <c r="AD625" t="str" cm="1">
        <f t="array" aca="1" ref="AD625" ca="1">IFERROR(IF((LEFT(INDIRECT("$F"&amp;$S625),4))="GOTS",IF($G625="Organic","GOTS_Organic_raw",(IF($G625="Responsible","GOTS_Responsible",(IF($G625="No Attribute (Conventional)","GOTS_conventional",(IF($G625="Recycled Pre/Post-Consumer","GOTS_pre_post",(IF($G625="In-Conversion","GOTS_in_conversion",(IF($G625="Sustainably Sourced","Sustainably_sourced",(IF($G625="Recycled pre-consumer organic","GOTS_recycled_organic",""))))))))))))),IF($G625="Organic","Organic",(IF($G625="Responsible","Responsible",(IF($G625="No Attribute (Conventional)","No_Attribute_Conventional",(IF($G625="Recycled Pre/Post-Consumer","Recycled_Pre_Post_Consumer",(IF($G625="In-Conversion","In_Conversion",(IF($G625="Recycled Pre-Consumer","Recycled_Pre_Consumer",(IF($G625="Recycled Post-Consumer","Recycled_Post_Consumer",(IF($G625="Sustainably Sourced","Sustainably_sourced",(IF($G625="Recycled pre-consumer organic","GOTS_recycled_organic","")))))))))))))))))),"")</f>
        <v/>
      </c>
      <c r="AE625" t="e" cm="1">
        <f t="array" aca="1" ref="AE625" ca="1">IF($I625="",IF(INDIRECT("$F"&amp;$S625)="","",IF(LEFT(INDIRECT("$F"&amp;$S625),3)="GRS","GRS_RCS_RM",IF((LEFT(INDIRECT("$F"&amp;$S625),3))="RCS","GRS_RCS_RM",IF(INDIRECT("$F"&amp;$S625)="OCS (No Label)","OCS_Conversion_RM",IF(LEFT(INDIRECT("$F"&amp;$S625),3)="OCS","OCS_RM",IF(RIGHT(INDIRECT("$F"&amp;$S625),10)="conversion","GOTS_RM_conversion",IF((LEFT(INDIRECT("$F"&amp;$S625),4))="GOTS","GOTS_RM","Responsible_RM"))))))),"DELETERM")</f>
        <v>#VALUE!</v>
      </c>
      <c r="AF625" t="e" cm="1">
        <f t="array" aca="1" ref="AF625" ca="1">IF($S625="","",INDIRECT("$Z"&amp;$S625))</f>
        <v>#VALUE!</v>
      </c>
      <c r="AG625" t="str">
        <f t="shared" si="168"/>
        <v/>
      </c>
      <c r="AH625" t="str" cm="1">
        <f t="array" aca="1" ref="AH625" ca="1">IFERROR(INDIRECT("$ag"&amp;S625),"")</f>
        <v/>
      </c>
      <c r="AI625" t="e" cm="1">
        <f t="array" aca="1" ref="AI625" ca="1">INDIRECT("O"&amp;S625)</f>
        <v>#VALUE!</v>
      </c>
      <c r="AJ625" t="str">
        <f t="shared" si="169"/>
        <v/>
      </c>
    </row>
    <row r="626" spans="1:36" ht="16.5" customHeight="1" thickBot="1">
      <c r="A626" s="131"/>
      <c r="B626" s="138"/>
      <c r="C626" s="139"/>
      <c r="D626" s="148"/>
      <c r="E626" s="148"/>
      <c r="F626" s="139"/>
      <c r="G626" s="149"/>
      <c r="H626" s="149"/>
      <c r="I626" s="149"/>
      <c r="J626" s="149"/>
      <c r="K626" s="39"/>
      <c r="L626" s="145"/>
      <c r="M626" s="145"/>
      <c r="N626" s="62"/>
      <c r="O626" s="315"/>
      <c r="Q626" t="str">
        <f t="shared" si="164"/>
        <v/>
      </c>
      <c r="S626" t="e">
        <f t="shared" ca="1" si="173"/>
        <v>#VALUE!</v>
      </c>
      <c r="T626" t="e">
        <f t="shared" ca="1" si="170"/>
        <v>#VALUE!</v>
      </c>
      <c r="U626">
        <f t="shared" si="174"/>
        <v>552</v>
      </c>
      <c r="V626">
        <v>46.916666666670302</v>
      </c>
      <c r="W626">
        <f t="shared" si="177"/>
        <v>46</v>
      </c>
      <c r="X626" t="str" cm="1">
        <f t="array" aca="1" ref="X626" ca="1">IFERROR(INDEX('PC&amp;PD'!$A$1:$AS$19,ROW('PC&amp;PD'!$A$19),MATCH(INDIRECT(T626),'PC&amp;PD'!$A$1:$AS$1,0)),"")</f>
        <v/>
      </c>
      <c r="Y626" t="str">
        <f>IF(OR($N626="",$N626=0),"",IF($N626=$E$7,'Extracted info for SC'!$J$6,IF($N626=#REF!,'Extracted info for SC'!$J$7,IF($N626=#REF!,'Extracted info for SC'!$J$8,IF($N626=#REF!,'Extracted info for SC'!$J$9,IF($N626=#REF!,'Extracted info for SC'!$J$10,IF($N626=#REF!,'Extracted info for SC'!$J$11,IF($N626=#REF!,'Extracted info for SC'!$J$12,IF($N626=#REF!,'Extracted info for SC'!$J$13,IF($N626=#REF!,'Extracted info for SC'!$J$14,IF($N626=#REF!,'Extracted info for SC'!$J$15,IF($N626=#REF!,'Extracted info for SC'!$J$16,IF($N626=#REF!,'Extracted info for SC'!$J$17,IF($N626=#REF!,'Extracted info for SC'!$J$18,""))))))))))))))</f>
        <v/>
      </c>
      <c r="AA626" t="str">
        <f t="shared" si="165"/>
        <v/>
      </c>
      <c r="AB626" t="str">
        <f t="shared" si="166"/>
        <v/>
      </c>
      <c r="AC626" t="e">
        <f t="shared" ca="1" si="167"/>
        <v>#VALUE!</v>
      </c>
      <c r="AD626" t="str" cm="1">
        <f t="array" aca="1" ref="AD626" ca="1">IFERROR(IF((LEFT(INDIRECT("$F"&amp;$S626),4))="GOTS",IF($G626="Organic","GOTS_Organic_raw",(IF($G626="Responsible","GOTS_Responsible",(IF($G626="No Attribute (Conventional)","GOTS_conventional",(IF($G626="Recycled Pre/Post-Consumer","GOTS_pre_post",(IF($G626="In-Conversion","GOTS_in_conversion",(IF($G626="Sustainably Sourced","Sustainably_sourced",(IF($G626="Recycled pre-consumer organic","GOTS_recycled_organic",""))))))))))))),IF($G626="Organic","Organic",(IF($G626="Responsible","Responsible",(IF($G626="No Attribute (Conventional)","No_Attribute_Conventional",(IF($G626="Recycled Pre/Post-Consumer","Recycled_Pre_Post_Consumer",(IF($G626="In-Conversion","In_Conversion",(IF($G626="Recycled Pre-Consumer","Recycled_Pre_Consumer",(IF($G626="Recycled Post-Consumer","Recycled_Post_Consumer",(IF($G626="Sustainably Sourced","Sustainably_sourced",(IF($G626="Recycled pre-consumer organic","GOTS_recycled_organic","")))))))))))))))))),"")</f>
        <v/>
      </c>
      <c r="AE626" t="e" cm="1">
        <f t="array" aca="1" ref="AE626" ca="1">IF($I626="",IF(INDIRECT("$F"&amp;$S626)="","",IF(LEFT(INDIRECT("$F"&amp;$S626),3)="GRS","GRS_RCS_RM",IF((LEFT(INDIRECT("$F"&amp;$S626),3))="RCS","GRS_RCS_RM",IF(INDIRECT("$F"&amp;$S626)="OCS (No Label)","OCS_Conversion_RM",IF(LEFT(INDIRECT("$F"&amp;$S626),3)="OCS","OCS_RM",IF(RIGHT(INDIRECT("$F"&amp;$S626),10)="conversion","GOTS_RM_conversion",IF((LEFT(INDIRECT("$F"&amp;$S626),4))="GOTS","GOTS_RM","Responsible_RM"))))))),"DELETERM")</f>
        <v>#VALUE!</v>
      </c>
      <c r="AF626" t="e" cm="1">
        <f t="array" aca="1" ref="AF626" ca="1">IF($S626="","",INDIRECT("$Z"&amp;$S626))</f>
        <v>#VALUE!</v>
      </c>
      <c r="AG626" t="str">
        <f t="shared" si="168"/>
        <v/>
      </c>
      <c r="AH626" t="str" cm="1">
        <f t="array" aca="1" ref="AH626" ca="1">IFERROR(INDIRECT("$ag"&amp;S626),"")</f>
        <v/>
      </c>
      <c r="AI626" t="e" cm="1">
        <f t="array" aca="1" ref="AI626" ca="1">INDIRECT("O"&amp;S626)</f>
        <v>#VALUE!</v>
      </c>
      <c r="AJ626" t="str">
        <f t="shared" si="169"/>
        <v/>
      </c>
    </row>
    <row r="627" spans="1:36" ht="16.5" customHeight="1">
      <c r="A627" s="128" t="str">
        <f>IF(B627="","",COUNTA($B$63:$B627))</f>
        <v/>
      </c>
      <c r="B627" s="132"/>
      <c r="C627" s="133"/>
      <c r="D627" s="140"/>
      <c r="E627" s="140"/>
      <c r="F627" s="133"/>
      <c r="G627" s="141"/>
      <c r="H627" s="141"/>
      <c r="I627" s="141"/>
      <c r="J627" s="141"/>
      <c r="K627" s="37"/>
      <c r="L627" s="142" t="str">
        <f>IF(R627="","",LEFT(R627,LEN(R627)-2))</f>
        <v/>
      </c>
      <c r="M627" s="142"/>
      <c r="N627" s="60"/>
      <c r="O627" s="313"/>
      <c r="Q627" t="str">
        <f t="shared" si="164"/>
        <v/>
      </c>
      <c r="R627" t="str">
        <f t="shared" ref="R627" si="182">CONCATENATE($Q627,Q628,Q629,Q630,Q631,Q632,$Q633,$Q634,$Q635,$Q636,$Q637,$Q638)</f>
        <v/>
      </c>
      <c r="S627" t="e">
        <f t="shared" ca="1" si="173"/>
        <v>#VALUE!</v>
      </c>
      <c r="T627" t="e">
        <f t="shared" ca="1" si="170"/>
        <v>#VALUE!</v>
      </c>
      <c r="U627">
        <f t="shared" si="174"/>
        <v>564</v>
      </c>
      <c r="V627">
        <v>47.000000000003602</v>
      </c>
      <c r="W627">
        <f t="shared" si="177"/>
        <v>47</v>
      </c>
      <c r="X627" t="str" cm="1">
        <f t="array" aca="1" ref="X627" ca="1">IFERROR(INDEX('PC&amp;PD'!$A$1:$AS$19,ROW('PC&amp;PD'!$A$19),MATCH(INDIRECT(T627),'PC&amp;PD'!$A$1:$AS$1,0)),"")</f>
        <v/>
      </c>
      <c r="Y627" t="str">
        <f>IF(OR($N627="",$N627=0),"",IF($N627=$E$7,'Extracted info for SC'!$J$6,IF($N627=#REF!,'Extracted info for SC'!$J$7,IF($N627=#REF!,'Extracted info for SC'!$J$8,IF($N627=#REF!,'Extracted info for SC'!$J$9,IF($N627=#REF!,'Extracted info for SC'!$J$10,IF($N627=#REF!,'Extracted info for SC'!$J$11,IF($N627=#REF!,'Extracted info for SC'!$J$12,IF($N627=#REF!,'Extracted info for SC'!$J$13,IF($N627=#REF!,'Extracted info for SC'!$J$14,IF($N627=#REF!,'Extracted info for SC'!$J$15,IF($N627=#REF!,'Extracted info for SC'!$J$16,IF($N627=#REF!,'Extracted info for SC'!$J$17,IF($N627=#REF!,'Extracted info for SC'!$J$18,""))))))))))))))</f>
        <v/>
      </c>
      <c r="Z627" t="str">
        <f t="shared" ref="Z627" si="183">IFERROR(IF($F627="OCS 100","OCS (OCS 100)",IF($F627="OCS Blended","OCS (OCS Blended)",IF($F627="OCS (No Label)","OCS (No Label)",IF($F627="RCS 100","RCS (RCS 100)",IF($F627="RCS Blended","RCS (RCS Blended)",IF($F627="GRS","GRS (GRS)",IF($F627="GRS (No Label)", "GRS (No Label)",IF($F627="RDS","RDS (RDS)",IF($F627="RWS","RWS (RWS)",IF($F627="RAS","RAS (RAS)",IF($F627="RMS","RMS (RMS)",IF($F627="GOTS Organic","GOTS (Organic)",IF($F627="GOTS Made with organic","GOTS (Made with Organic)",IF($F627="GOTS Organic - in conversion","GOTS (Organic - In Conversion)",IF($F627="GOTS Made with organic - in conversion","GOTS (Made with Organic - In Conversion)",""))))))))))))))),"")</f>
        <v/>
      </c>
      <c r="AA627" t="str">
        <f t="shared" si="165"/>
        <v/>
      </c>
      <c r="AB627" t="str">
        <f t="shared" si="166"/>
        <v/>
      </c>
      <c r="AC627" t="e">
        <f t="shared" ca="1" si="167"/>
        <v>#VALUE!</v>
      </c>
      <c r="AD627" t="str" cm="1">
        <f t="array" aca="1" ref="AD627" ca="1">IFERROR(IF((LEFT(INDIRECT("$F"&amp;$S627),4))="GOTS",IF($G627="Organic","GOTS_Organic_raw",(IF($G627="Responsible","GOTS_Responsible",(IF($G627="No Attribute (Conventional)","GOTS_conventional",(IF($G627="Recycled Pre/Post-Consumer","GOTS_pre_post",(IF($G627="In-Conversion","GOTS_in_conversion",(IF($G627="Sustainably Sourced","Sustainably_sourced",(IF($G627="Recycled pre-consumer organic","GOTS_recycled_organic",""))))))))))))),IF($G627="Organic","Organic",(IF($G627="Responsible","Responsible",(IF($G627="No Attribute (Conventional)","No_Attribute_Conventional",(IF($G627="Recycled Pre/Post-Consumer","Recycled_Pre_Post_Consumer",(IF($G627="In-Conversion","In_Conversion",(IF($G627="Recycled Pre-Consumer","Recycled_Pre_Consumer",(IF($G627="Recycled Post-Consumer","Recycled_Post_Consumer",(IF($G627="Sustainably Sourced","Sustainably_sourced",(IF($G627="Recycled pre-consumer organic","GOTS_recycled_organic","")))))))))))))))))),"")</f>
        <v/>
      </c>
      <c r="AE627" t="e" cm="1">
        <f t="array" aca="1" ref="AE627" ca="1">IF($I627="",IF(INDIRECT("$F"&amp;$S627)="","",IF(LEFT(INDIRECT("$F"&amp;$S627),3)="GRS","GRS_RCS_RM",IF((LEFT(INDIRECT("$F"&amp;$S627),3))="RCS","GRS_RCS_RM",IF(INDIRECT("$F"&amp;$S627)="OCS (No Label)","OCS_Conversion_RM",IF(LEFT(INDIRECT("$F"&amp;$S627),3)="OCS","OCS_RM",IF(RIGHT(INDIRECT("$F"&amp;$S627),10)="conversion","GOTS_RM_conversion",IF((LEFT(INDIRECT("$F"&amp;$S627),4))="GOTS","GOTS_RM","Responsible_RM"))))))),"DELETERM")</f>
        <v>#VALUE!</v>
      </c>
      <c r="AF627" t="e" cm="1">
        <f t="array" aca="1" ref="AF627" ca="1">IF($S627="","",INDIRECT("$Z"&amp;$S627))</f>
        <v>#VALUE!</v>
      </c>
      <c r="AG627" t="str">
        <f t="shared" si="168"/>
        <v/>
      </c>
      <c r="AH627" t="str" cm="1">
        <f t="array" aca="1" ref="AH627" ca="1">IFERROR(INDIRECT("$ag"&amp;S627),"")</f>
        <v/>
      </c>
      <c r="AI627" t="e" cm="1">
        <f t="array" aca="1" ref="AI627" ca="1">INDIRECT("O"&amp;S627)</f>
        <v>#VALUE!</v>
      </c>
      <c r="AJ627" t="str">
        <f t="shared" si="169"/>
        <v/>
      </c>
    </row>
    <row r="628" spans="1:36" ht="16.5" customHeight="1">
      <c r="A628" s="129"/>
      <c r="B628" s="134"/>
      <c r="C628" s="135"/>
      <c r="D628" s="146"/>
      <c r="E628" s="146"/>
      <c r="F628" s="135"/>
      <c r="G628" s="147"/>
      <c r="H628" s="147"/>
      <c r="I628" s="147"/>
      <c r="J628" s="147"/>
      <c r="K628" s="38"/>
      <c r="L628" s="143"/>
      <c r="M628" s="143"/>
      <c r="N628" s="61"/>
      <c r="O628" s="314"/>
      <c r="Q628" t="str">
        <f t="shared" si="164"/>
        <v/>
      </c>
      <c r="S628" t="e">
        <f t="shared" ca="1" si="173"/>
        <v>#VALUE!</v>
      </c>
      <c r="T628" t="e">
        <f t="shared" ca="1" si="170"/>
        <v>#VALUE!</v>
      </c>
      <c r="U628">
        <f t="shared" si="174"/>
        <v>564</v>
      </c>
      <c r="V628">
        <v>47.083333333337002</v>
      </c>
      <c r="W628">
        <f t="shared" si="177"/>
        <v>47</v>
      </c>
      <c r="X628" t="str" cm="1">
        <f t="array" aca="1" ref="X628" ca="1">IFERROR(INDEX('PC&amp;PD'!$A$1:$AS$19,ROW('PC&amp;PD'!$A$19),MATCH(INDIRECT(T628),'PC&amp;PD'!$A$1:$AS$1,0)),"")</f>
        <v/>
      </c>
      <c r="Y628" t="str">
        <f>IF(OR($N628="",$N628=0),"",IF($N628=$E$7,'Extracted info for SC'!$J$6,IF($N628=#REF!,'Extracted info for SC'!$J$7,IF($N628=#REF!,'Extracted info for SC'!$J$8,IF($N628=#REF!,'Extracted info for SC'!$J$9,IF($N628=#REF!,'Extracted info for SC'!$J$10,IF($N628=#REF!,'Extracted info for SC'!$J$11,IF($N628=#REF!,'Extracted info for SC'!$J$12,IF($N628=#REF!,'Extracted info for SC'!$J$13,IF($N628=#REF!,'Extracted info for SC'!$J$14,IF($N628=#REF!,'Extracted info for SC'!$J$15,IF($N628=#REF!,'Extracted info for SC'!$J$16,IF($N628=#REF!,'Extracted info for SC'!$J$17,IF($N628=#REF!,'Extracted info for SC'!$J$18,""))))))))))))))</f>
        <v/>
      </c>
      <c r="AA628" t="str">
        <f t="shared" si="165"/>
        <v/>
      </c>
      <c r="AB628" t="str">
        <f t="shared" si="166"/>
        <v/>
      </c>
      <c r="AC628" t="e">
        <f t="shared" ca="1" si="167"/>
        <v>#VALUE!</v>
      </c>
      <c r="AD628" t="str" cm="1">
        <f t="array" aca="1" ref="AD628" ca="1">IFERROR(IF((LEFT(INDIRECT("$F"&amp;$S628),4))="GOTS",IF($G628="Organic","GOTS_Organic_raw",(IF($G628="Responsible","GOTS_Responsible",(IF($G628="No Attribute (Conventional)","GOTS_conventional",(IF($G628="Recycled Pre/Post-Consumer","GOTS_pre_post",(IF($G628="In-Conversion","GOTS_in_conversion",(IF($G628="Sustainably Sourced","Sustainably_sourced",(IF($G628="Recycled pre-consumer organic","GOTS_recycled_organic",""))))))))))))),IF($G628="Organic","Organic",(IF($G628="Responsible","Responsible",(IF($G628="No Attribute (Conventional)","No_Attribute_Conventional",(IF($G628="Recycled Pre/Post-Consumer","Recycled_Pre_Post_Consumer",(IF($G628="In-Conversion","In_Conversion",(IF($G628="Recycled Pre-Consumer","Recycled_Pre_Consumer",(IF($G628="Recycled Post-Consumer","Recycled_Post_Consumer",(IF($G628="Sustainably Sourced","Sustainably_sourced",(IF($G628="Recycled pre-consumer organic","GOTS_recycled_organic","")))))))))))))))))),"")</f>
        <v/>
      </c>
      <c r="AE628" t="e" cm="1">
        <f t="array" aca="1" ref="AE628" ca="1">IF($I628="",IF(INDIRECT("$F"&amp;$S628)="","",IF(LEFT(INDIRECT("$F"&amp;$S628),3)="GRS","GRS_RCS_RM",IF((LEFT(INDIRECT("$F"&amp;$S628),3))="RCS","GRS_RCS_RM",IF(INDIRECT("$F"&amp;$S628)="OCS (No Label)","OCS_Conversion_RM",IF(LEFT(INDIRECT("$F"&amp;$S628),3)="OCS","OCS_RM",IF(RIGHT(INDIRECT("$F"&amp;$S628),10)="conversion","GOTS_RM_conversion",IF((LEFT(INDIRECT("$F"&amp;$S628),4))="GOTS","GOTS_RM","Responsible_RM"))))))),"DELETERM")</f>
        <v>#VALUE!</v>
      </c>
      <c r="AF628" t="e" cm="1">
        <f t="array" aca="1" ref="AF628" ca="1">IF($S628="","",INDIRECT("$Z"&amp;$S628))</f>
        <v>#VALUE!</v>
      </c>
      <c r="AG628" t="str">
        <f t="shared" si="168"/>
        <v/>
      </c>
      <c r="AH628" t="str" cm="1">
        <f t="array" aca="1" ref="AH628" ca="1">IFERROR(INDIRECT("$ag"&amp;S628),"")</f>
        <v/>
      </c>
      <c r="AI628" t="e" cm="1">
        <f t="array" aca="1" ref="AI628" ca="1">INDIRECT("O"&amp;S628)</f>
        <v>#VALUE!</v>
      </c>
      <c r="AJ628" t="str">
        <f t="shared" si="169"/>
        <v/>
      </c>
    </row>
    <row r="629" spans="1:36" ht="16.5" customHeight="1">
      <c r="A629" s="129"/>
      <c r="B629" s="134"/>
      <c r="C629" s="135"/>
      <c r="D629" s="146"/>
      <c r="E629" s="146"/>
      <c r="F629" s="135"/>
      <c r="G629" s="147"/>
      <c r="H629" s="147"/>
      <c r="I629" s="147"/>
      <c r="J629" s="147"/>
      <c r="K629" s="38"/>
      <c r="L629" s="143"/>
      <c r="M629" s="143"/>
      <c r="N629" s="61"/>
      <c r="O629" s="314"/>
      <c r="Q629" t="str">
        <f t="shared" si="164"/>
        <v/>
      </c>
      <c r="S629" t="e">
        <f t="shared" ca="1" si="173"/>
        <v>#VALUE!</v>
      </c>
      <c r="T629" t="e">
        <f t="shared" ca="1" si="170"/>
        <v>#VALUE!</v>
      </c>
      <c r="U629">
        <f t="shared" si="174"/>
        <v>564</v>
      </c>
      <c r="V629">
        <v>47.166666666670302</v>
      </c>
      <c r="W629">
        <f t="shared" si="177"/>
        <v>47</v>
      </c>
      <c r="X629" t="str" cm="1">
        <f t="array" aca="1" ref="X629" ca="1">IFERROR(INDEX('PC&amp;PD'!$A$1:$AS$19,ROW('PC&amp;PD'!$A$19),MATCH(INDIRECT(T629),'PC&amp;PD'!$A$1:$AS$1,0)),"")</f>
        <v/>
      </c>
      <c r="Y629" t="str">
        <f>IF(OR($N629="",$N629=0),"",IF($N629=$E$7,'Extracted info for SC'!$J$6,IF($N629=#REF!,'Extracted info for SC'!$J$7,IF($N629=#REF!,'Extracted info for SC'!$J$8,IF($N629=#REF!,'Extracted info for SC'!$J$9,IF($N629=#REF!,'Extracted info for SC'!$J$10,IF($N629=#REF!,'Extracted info for SC'!$J$11,IF($N629=#REF!,'Extracted info for SC'!$J$12,IF($N629=#REF!,'Extracted info for SC'!$J$13,IF($N629=#REF!,'Extracted info for SC'!$J$14,IF($N629=#REF!,'Extracted info for SC'!$J$15,IF($N629=#REF!,'Extracted info for SC'!$J$16,IF($N629=#REF!,'Extracted info for SC'!$J$17,IF($N629=#REF!,'Extracted info for SC'!$J$18,""))))))))))))))</f>
        <v/>
      </c>
      <c r="AA629" t="str">
        <f t="shared" si="165"/>
        <v/>
      </c>
      <c r="AB629" t="str">
        <f t="shared" si="166"/>
        <v/>
      </c>
      <c r="AC629" t="e">
        <f t="shared" ca="1" si="167"/>
        <v>#VALUE!</v>
      </c>
      <c r="AD629" t="str" cm="1">
        <f t="array" aca="1" ref="AD629" ca="1">IFERROR(IF((LEFT(INDIRECT("$F"&amp;$S629),4))="GOTS",IF($G629="Organic","GOTS_Organic_raw",(IF($G629="Responsible","GOTS_Responsible",(IF($G629="No Attribute (Conventional)","GOTS_conventional",(IF($G629="Recycled Pre/Post-Consumer","GOTS_pre_post",(IF($G629="In-Conversion","GOTS_in_conversion",(IF($G629="Sustainably Sourced","Sustainably_sourced",(IF($G629="Recycled pre-consumer organic","GOTS_recycled_organic",""))))))))))))),IF($G629="Organic","Organic",(IF($G629="Responsible","Responsible",(IF($G629="No Attribute (Conventional)","No_Attribute_Conventional",(IF($G629="Recycled Pre/Post-Consumer","Recycled_Pre_Post_Consumer",(IF($G629="In-Conversion","In_Conversion",(IF($G629="Recycled Pre-Consumer","Recycled_Pre_Consumer",(IF($G629="Recycled Post-Consumer","Recycled_Post_Consumer",(IF($G629="Sustainably Sourced","Sustainably_sourced",(IF($G629="Recycled pre-consumer organic","GOTS_recycled_organic","")))))))))))))))))),"")</f>
        <v/>
      </c>
      <c r="AE629" t="e" cm="1">
        <f t="array" aca="1" ref="AE629" ca="1">IF($I629="",IF(INDIRECT("$F"&amp;$S629)="","",IF(LEFT(INDIRECT("$F"&amp;$S629),3)="GRS","GRS_RCS_RM",IF((LEFT(INDIRECT("$F"&amp;$S629),3))="RCS","GRS_RCS_RM",IF(INDIRECT("$F"&amp;$S629)="OCS (No Label)","OCS_Conversion_RM",IF(LEFT(INDIRECT("$F"&amp;$S629),3)="OCS","OCS_RM",IF(RIGHT(INDIRECT("$F"&amp;$S629),10)="conversion","GOTS_RM_conversion",IF((LEFT(INDIRECT("$F"&amp;$S629),4))="GOTS","GOTS_RM","Responsible_RM"))))))),"DELETERM")</f>
        <v>#VALUE!</v>
      </c>
      <c r="AF629" t="e" cm="1">
        <f t="array" aca="1" ref="AF629" ca="1">IF($S629="","",INDIRECT("$Z"&amp;$S629))</f>
        <v>#VALUE!</v>
      </c>
      <c r="AG629" t="str">
        <f t="shared" si="168"/>
        <v/>
      </c>
      <c r="AH629" t="str" cm="1">
        <f t="array" aca="1" ref="AH629" ca="1">IFERROR(INDIRECT("$ag"&amp;S629),"")</f>
        <v/>
      </c>
      <c r="AI629" t="e" cm="1">
        <f t="array" aca="1" ref="AI629" ca="1">INDIRECT("O"&amp;S629)</f>
        <v>#VALUE!</v>
      </c>
      <c r="AJ629" t="str">
        <f t="shared" si="169"/>
        <v/>
      </c>
    </row>
    <row r="630" spans="1:36" ht="16.5" customHeight="1">
      <c r="A630" s="129"/>
      <c r="B630" s="134"/>
      <c r="C630" s="135"/>
      <c r="D630" s="146"/>
      <c r="E630" s="146"/>
      <c r="F630" s="135"/>
      <c r="G630" s="147"/>
      <c r="H630" s="147"/>
      <c r="I630" s="147"/>
      <c r="J630" s="147"/>
      <c r="K630" s="38"/>
      <c r="L630" s="143"/>
      <c r="M630" s="143"/>
      <c r="N630" s="61"/>
      <c r="O630" s="314"/>
      <c r="Q630" t="str">
        <f t="shared" si="164"/>
        <v/>
      </c>
      <c r="S630" t="e">
        <f t="shared" ca="1" si="173"/>
        <v>#VALUE!</v>
      </c>
      <c r="T630" t="e">
        <f t="shared" ca="1" si="170"/>
        <v>#VALUE!</v>
      </c>
      <c r="U630">
        <f t="shared" si="174"/>
        <v>564</v>
      </c>
      <c r="V630">
        <v>47.250000000003702</v>
      </c>
      <c r="W630">
        <f t="shared" si="177"/>
        <v>47</v>
      </c>
      <c r="X630" t="str" cm="1">
        <f t="array" aca="1" ref="X630" ca="1">IFERROR(INDEX('PC&amp;PD'!$A$1:$AS$19,ROW('PC&amp;PD'!$A$19),MATCH(INDIRECT(T630),'PC&amp;PD'!$A$1:$AS$1,0)),"")</f>
        <v/>
      </c>
      <c r="Y630" t="str">
        <f>IF(OR($N630="",$N630=0),"",IF($N630=$E$7,'Extracted info for SC'!$J$6,IF($N630=#REF!,'Extracted info for SC'!$J$7,IF($N630=#REF!,'Extracted info for SC'!$J$8,IF($N630=#REF!,'Extracted info for SC'!$J$9,IF($N630=#REF!,'Extracted info for SC'!$J$10,IF($N630=#REF!,'Extracted info for SC'!$J$11,IF($N630=#REF!,'Extracted info for SC'!$J$12,IF($N630=#REF!,'Extracted info for SC'!$J$13,IF($N630=#REF!,'Extracted info for SC'!$J$14,IF($N630=#REF!,'Extracted info for SC'!$J$15,IF($N630=#REF!,'Extracted info for SC'!$J$16,IF($N630=#REF!,'Extracted info for SC'!$J$17,IF($N630=#REF!,'Extracted info for SC'!$J$18,""))))))))))))))</f>
        <v/>
      </c>
      <c r="AA630" t="str">
        <f t="shared" si="165"/>
        <v/>
      </c>
      <c r="AB630" t="str">
        <f t="shared" si="166"/>
        <v/>
      </c>
      <c r="AC630" t="e">
        <f t="shared" ca="1" si="167"/>
        <v>#VALUE!</v>
      </c>
      <c r="AD630" t="str" cm="1">
        <f t="array" aca="1" ref="AD630" ca="1">IFERROR(IF((LEFT(INDIRECT("$F"&amp;$S630),4))="GOTS",IF($G630="Organic","GOTS_Organic_raw",(IF($G630="Responsible","GOTS_Responsible",(IF($G630="No Attribute (Conventional)","GOTS_conventional",(IF($G630="Recycled Pre/Post-Consumer","GOTS_pre_post",(IF($G630="In-Conversion","GOTS_in_conversion",(IF($G630="Sustainably Sourced","Sustainably_sourced",(IF($G630="Recycled pre-consumer organic","GOTS_recycled_organic",""))))))))))))),IF($G630="Organic","Organic",(IF($G630="Responsible","Responsible",(IF($G630="No Attribute (Conventional)","No_Attribute_Conventional",(IF($G630="Recycled Pre/Post-Consumer","Recycled_Pre_Post_Consumer",(IF($G630="In-Conversion","In_Conversion",(IF($G630="Recycled Pre-Consumer","Recycled_Pre_Consumer",(IF($G630="Recycled Post-Consumer","Recycled_Post_Consumer",(IF($G630="Sustainably Sourced","Sustainably_sourced",(IF($G630="Recycled pre-consumer organic","GOTS_recycled_organic","")))))))))))))))))),"")</f>
        <v/>
      </c>
      <c r="AE630" t="e" cm="1">
        <f t="array" aca="1" ref="AE630" ca="1">IF($I630="",IF(INDIRECT("$F"&amp;$S630)="","",IF(LEFT(INDIRECT("$F"&amp;$S630),3)="GRS","GRS_RCS_RM",IF((LEFT(INDIRECT("$F"&amp;$S630),3))="RCS","GRS_RCS_RM",IF(INDIRECT("$F"&amp;$S630)="OCS (No Label)","OCS_Conversion_RM",IF(LEFT(INDIRECT("$F"&amp;$S630),3)="OCS","OCS_RM",IF(RIGHT(INDIRECT("$F"&amp;$S630),10)="conversion","GOTS_RM_conversion",IF((LEFT(INDIRECT("$F"&amp;$S630),4))="GOTS","GOTS_RM","Responsible_RM"))))))),"DELETERM")</f>
        <v>#VALUE!</v>
      </c>
      <c r="AF630" t="e" cm="1">
        <f t="array" aca="1" ref="AF630" ca="1">IF($S630="","",INDIRECT("$Z"&amp;$S630))</f>
        <v>#VALUE!</v>
      </c>
      <c r="AG630" t="str">
        <f t="shared" si="168"/>
        <v/>
      </c>
      <c r="AH630" t="str" cm="1">
        <f t="array" aca="1" ref="AH630" ca="1">IFERROR(INDIRECT("$ag"&amp;S630),"")</f>
        <v/>
      </c>
      <c r="AI630" t="e" cm="1">
        <f t="array" aca="1" ref="AI630" ca="1">INDIRECT("O"&amp;S630)</f>
        <v>#VALUE!</v>
      </c>
      <c r="AJ630" t="str">
        <f t="shared" si="169"/>
        <v/>
      </c>
    </row>
    <row r="631" spans="1:36" ht="16.5" customHeight="1">
      <c r="A631" s="129"/>
      <c r="B631" s="134"/>
      <c r="C631" s="135"/>
      <c r="D631" s="146"/>
      <c r="E631" s="146"/>
      <c r="F631" s="135"/>
      <c r="G631" s="147"/>
      <c r="H631" s="147"/>
      <c r="I631" s="147"/>
      <c r="J631" s="147"/>
      <c r="K631" s="38"/>
      <c r="L631" s="143"/>
      <c r="M631" s="143"/>
      <c r="N631" s="61"/>
      <c r="O631" s="314"/>
      <c r="Q631" t="str">
        <f t="shared" si="164"/>
        <v/>
      </c>
      <c r="S631" t="e">
        <f t="shared" ca="1" si="173"/>
        <v>#VALUE!</v>
      </c>
      <c r="T631" t="e">
        <f t="shared" ca="1" si="170"/>
        <v>#VALUE!</v>
      </c>
      <c r="U631">
        <f t="shared" si="174"/>
        <v>564</v>
      </c>
      <c r="V631">
        <v>47.333333333337002</v>
      </c>
      <c r="W631">
        <f t="shared" si="177"/>
        <v>47</v>
      </c>
      <c r="X631" t="str" cm="1">
        <f t="array" aca="1" ref="X631" ca="1">IFERROR(INDEX('PC&amp;PD'!$A$1:$AS$19,ROW('PC&amp;PD'!$A$19),MATCH(INDIRECT(T631),'PC&amp;PD'!$A$1:$AS$1,0)),"")</f>
        <v/>
      </c>
      <c r="Y631" t="str">
        <f>IF(OR($N631="",$N631=0),"",IF($N631=$E$7,'Extracted info for SC'!$J$6,IF($N631=#REF!,'Extracted info for SC'!$J$7,IF($N631=#REF!,'Extracted info for SC'!$J$8,IF($N631=#REF!,'Extracted info for SC'!$J$9,IF($N631=#REF!,'Extracted info for SC'!$J$10,IF($N631=#REF!,'Extracted info for SC'!$J$11,IF($N631=#REF!,'Extracted info for SC'!$J$12,IF($N631=#REF!,'Extracted info for SC'!$J$13,IF($N631=#REF!,'Extracted info for SC'!$J$14,IF($N631=#REF!,'Extracted info for SC'!$J$15,IF($N631=#REF!,'Extracted info for SC'!$J$16,IF($N631=#REF!,'Extracted info for SC'!$J$17,IF($N631=#REF!,'Extracted info for SC'!$J$18,""))))))))))))))</f>
        <v/>
      </c>
      <c r="AA631" t="str">
        <f t="shared" si="165"/>
        <v/>
      </c>
      <c r="AB631" t="str">
        <f t="shared" si="166"/>
        <v/>
      </c>
      <c r="AC631" t="e">
        <f t="shared" ca="1" si="167"/>
        <v>#VALUE!</v>
      </c>
      <c r="AD631" t="str" cm="1">
        <f t="array" aca="1" ref="AD631" ca="1">IFERROR(IF((LEFT(INDIRECT("$F"&amp;$S631),4))="GOTS",IF($G631="Organic","GOTS_Organic_raw",(IF($G631="Responsible","GOTS_Responsible",(IF($G631="No Attribute (Conventional)","GOTS_conventional",(IF($G631="Recycled Pre/Post-Consumer","GOTS_pre_post",(IF($G631="In-Conversion","GOTS_in_conversion",(IF($G631="Sustainably Sourced","Sustainably_sourced",(IF($G631="Recycled pre-consumer organic","GOTS_recycled_organic",""))))))))))))),IF($G631="Organic","Organic",(IF($G631="Responsible","Responsible",(IF($G631="No Attribute (Conventional)","No_Attribute_Conventional",(IF($G631="Recycled Pre/Post-Consumer","Recycled_Pre_Post_Consumer",(IF($G631="In-Conversion","In_Conversion",(IF($G631="Recycled Pre-Consumer","Recycled_Pre_Consumer",(IF($G631="Recycled Post-Consumer","Recycled_Post_Consumer",(IF($G631="Sustainably Sourced","Sustainably_sourced",(IF($G631="Recycled pre-consumer organic","GOTS_recycled_organic","")))))))))))))))))),"")</f>
        <v/>
      </c>
      <c r="AE631" t="e" cm="1">
        <f t="array" aca="1" ref="AE631" ca="1">IF($I631="",IF(INDIRECT("$F"&amp;$S631)="","",IF(LEFT(INDIRECT("$F"&amp;$S631),3)="GRS","GRS_RCS_RM",IF((LEFT(INDIRECT("$F"&amp;$S631),3))="RCS","GRS_RCS_RM",IF(INDIRECT("$F"&amp;$S631)="OCS (No Label)","OCS_Conversion_RM",IF(LEFT(INDIRECT("$F"&amp;$S631),3)="OCS","OCS_RM",IF(RIGHT(INDIRECT("$F"&amp;$S631),10)="conversion","GOTS_RM_conversion",IF((LEFT(INDIRECT("$F"&amp;$S631),4))="GOTS","GOTS_RM","Responsible_RM"))))))),"DELETERM")</f>
        <v>#VALUE!</v>
      </c>
      <c r="AF631" t="e" cm="1">
        <f t="array" aca="1" ref="AF631" ca="1">IF($S631="","",INDIRECT("$Z"&amp;$S631))</f>
        <v>#VALUE!</v>
      </c>
      <c r="AG631" t="str">
        <f t="shared" si="168"/>
        <v/>
      </c>
      <c r="AH631" t="str" cm="1">
        <f t="array" aca="1" ref="AH631" ca="1">IFERROR(INDIRECT("$ag"&amp;S631),"")</f>
        <v/>
      </c>
      <c r="AI631" t="e" cm="1">
        <f t="array" aca="1" ref="AI631" ca="1">INDIRECT("O"&amp;S631)</f>
        <v>#VALUE!</v>
      </c>
      <c r="AJ631" t="str">
        <f t="shared" si="169"/>
        <v/>
      </c>
    </row>
    <row r="632" spans="1:36" ht="16.5" customHeight="1">
      <c r="A632" s="129"/>
      <c r="B632" s="134"/>
      <c r="C632" s="135"/>
      <c r="D632" s="146"/>
      <c r="E632" s="146"/>
      <c r="F632" s="135"/>
      <c r="G632" s="147"/>
      <c r="H632" s="147"/>
      <c r="I632" s="147"/>
      <c r="J632" s="147"/>
      <c r="K632" s="38"/>
      <c r="L632" s="143"/>
      <c r="M632" s="143"/>
      <c r="N632" s="61"/>
      <c r="O632" s="314"/>
      <c r="Q632" t="str">
        <f t="shared" si="164"/>
        <v/>
      </c>
      <c r="S632" t="e">
        <f t="shared" ca="1" si="173"/>
        <v>#VALUE!</v>
      </c>
      <c r="T632" t="e">
        <f t="shared" ca="1" si="170"/>
        <v>#VALUE!</v>
      </c>
      <c r="U632">
        <f t="shared" si="174"/>
        <v>564</v>
      </c>
      <c r="V632">
        <v>47.416666666670302</v>
      </c>
      <c r="W632">
        <f t="shared" si="177"/>
        <v>47</v>
      </c>
      <c r="X632" t="str" cm="1">
        <f t="array" aca="1" ref="X632" ca="1">IFERROR(INDEX('PC&amp;PD'!$A$1:$AS$19,ROW('PC&amp;PD'!$A$19),MATCH(INDIRECT(T632),'PC&amp;PD'!$A$1:$AS$1,0)),"")</f>
        <v/>
      </c>
      <c r="Y632" t="str">
        <f>IF(OR($N632="",$N632=0),"",IF($N632=$E$7,'Extracted info for SC'!$J$6,IF($N632=#REF!,'Extracted info for SC'!$J$7,IF($N632=#REF!,'Extracted info for SC'!$J$8,IF($N632=#REF!,'Extracted info for SC'!$J$9,IF($N632=#REF!,'Extracted info for SC'!$J$10,IF($N632=#REF!,'Extracted info for SC'!$J$11,IF($N632=#REF!,'Extracted info for SC'!$J$12,IF($N632=#REF!,'Extracted info for SC'!$J$13,IF($N632=#REF!,'Extracted info for SC'!$J$14,IF($N632=#REF!,'Extracted info for SC'!$J$15,IF($N632=#REF!,'Extracted info for SC'!$J$16,IF($N632=#REF!,'Extracted info for SC'!$J$17,IF($N632=#REF!,'Extracted info for SC'!$J$18,""))))))))))))))</f>
        <v/>
      </c>
      <c r="AA632" t="str">
        <f t="shared" si="165"/>
        <v/>
      </c>
      <c r="AB632" t="str">
        <f t="shared" si="166"/>
        <v/>
      </c>
      <c r="AC632" t="e">
        <f t="shared" ca="1" si="167"/>
        <v>#VALUE!</v>
      </c>
      <c r="AD632" t="str" cm="1">
        <f t="array" aca="1" ref="AD632" ca="1">IFERROR(IF((LEFT(INDIRECT("$F"&amp;$S632),4))="GOTS",IF($G632="Organic","GOTS_Organic_raw",(IF($G632="Responsible","GOTS_Responsible",(IF($G632="No Attribute (Conventional)","GOTS_conventional",(IF($G632="Recycled Pre/Post-Consumer","GOTS_pre_post",(IF($G632="In-Conversion","GOTS_in_conversion",(IF($G632="Sustainably Sourced","Sustainably_sourced",(IF($G632="Recycled pre-consumer organic","GOTS_recycled_organic",""))))))))))))),IF($G632="Organic","Organic",(IF($G632="Responsible","Responsible",(IF($G632="No Attribute (Conventional)","No_Attribute_Conventional",(IF($G632="Recycled Pre/Post-Consumer","Recycled_Pre_Post_Consumer",(IF($G632="In-Conversion","In_Conversion",(IF($G632="Recycled Pre-Consumer","Recycled_Pre_Consumer",(IF($G632="Recycled Post-Consumer","Recycled_Post_Consumer",(IF($G632="Sustainably Sourced","Sustainably_sourced",(IF($G632="Recycled pre-consumer organic","GOTS_recycled_organic","")))))))))))))))))),"")</f>
        <v/>
      </c>
      <c r="AE632" t="e" cm="1">
        <f t="array" aca="1" ref="AE632" ca="1">IF($I632="",IF(INDIRECT("$F"&amp;$S632)="","",IF(LEFT(INDIRECT("$F"&amp;$S632),3)="GRS","GRS_RCS_RM",IF((LEFT(INDIRECT("$F"&amp;$S632),3))="RCS","GRS_RCS_RM",IF(INDIRECT("$F"&amp;$S632)="OCS (No Label)","OCS_Conversion_RM",IF(LEFT(INDIRECT("$F"&amp;$S632),3)="OCS","OCS_RM",IF(RIGHT(INDIRECT("$F"&amp;$S632),10)="conversion","GOTS_RM_conversion",IF((LEFT(INDIRECT("$F"&amp;$S632),4))="GOTS","GOTS_RM","Responsible_RM"))))))),"DELETERM")</f>
        <v>#VALUE!</v>
      </c>
      <c r="AF632" t="e" cm="1">
        <f t="array" aca="1" ref="AF632" ca="1">IF($S632="","",INDIRECT("$Z"&amp;$S632))</f>
        <v>#VALUE!</v>
      </c>
      <c r="AG632" t="str">
        <f t="shared" si="168"/>
        <v/>
      </c>
      <c r="AH632" t="str" cm="1">
        <f t="array" aca="1" ref="AH632" ca="1">IFERROR(INDIRECT("$ag"&amp;S632),"")</f>
        <v/>
      </c>
      <c r="AI632" t="e" cm="1">
        <f t="array" aca="1" ref="AI632" ca="1">INDIRECT("O"&amp;S632)</f>
        <v>#VALUE!</v>
      </c>
      <c r="AJ632" t="str">
        <f t="shared" si="169"/>
        <v/>
      </c>
    </row>
    <row r="633" spans="1:36" ht="16.5" customHeight="1">
      <c r="A633" s="130"/>
      <c r="B633" s="136"/>
      <c r="C633" s="137"/>
      <c r="D633" s="146"/>
      <c r="E633" s="146"/>
      <c r="F633" s="137"/>
      <c r="G633" s="147"/>
      <c r="H633" s="147"/>
      <c r="I633" s="147"/>
      <c r="J633" s="147"/>
      <c r="K633" s="38"/>
      <c r="L633" s="144"/>
      <c r="M633" s="144"/>
      <c r="N633" s="61"/>
      <c r="O633" s="314"/>
      <c r="Q633" t="str">
        <f t="shared" si="164"/>
        <v/>
      </c>
      <c r="S633" t="e">
        <f t="shared" ca="1" si="173"/>
        <v>#VALUE!</v>
      </c>
      <c r="T633" t="e">
        <f t="shared" ca="1" si="170"/>
        <v>#VALUE!</v>
      </c>
      <c r="U633">
        <f t="shared" si="174"/>
        <v>564</v>
      </c>
      <c r="V633">
        <v>47.500000000003702</v>
      </c>
      <c r="W633">
        <f t="shared" si="177"/>
        <v>47</v>
      </c>
      <c r="X633" t="str" cm="1">
        <f t="array" aca="1" ref="X633" ca="1">IFERROR(INDEX('PC&amp;PD'!$A$1:$AS$19,ROW('PC&amp;PD'!$A$19),MATCH(INDIRECT(T633),'PC&amp;PD'!$A$1:$AS$1,0)),"")</f>
        <v/>
      </c>
      <c r="Y633" t="str">
        <f>IF(OR($N633="",$N633=0),"",IF($N633=$E$7,'Extracted info for SC'!$J$6,IF($N633=#REF!,'Extracted info for SC'!$J$7,IF($N633=#REF!,'Extracted info for SC'!$J$8,IF($N633=#REF!,'Extracted info for SC'!$J$9,IF($N633=#REF!,'Extracted info for SC'!$J$10,IF($N633=#REF!,'Extracted info for SC'!$J$11,IF($N633=#REF!,'Extracted info for SC'!$J$12,IF($N633=#REF!,'Extracted info for SC'!$J$13,IF($N633=#REF!,'Extracted info for SC'!$J$14,IF($N633=#REF!,'Extracted info for SC'!$J$15,IF($N633=#REF!,'Extracted info for SC'!$J$16,IF($N633=#REF!,'Extracted info for SC'!$J$17,IF($N633=#REF!,'Extracted info for SC'!$J$18,""))))))))))))))</f>
        <v/>
      </c>
      <c r="AA633" t="str">
        <f t="shared" si="165"/>
        <v/>
      </c>
      <c r="AB633" t="str">
        <f t="shared" si="166"/>
        <v/>
      </c>
      <c r="AC633" t="e">
        <f t="shared" ca="1" si="167"/>
        <v>#VALUE!</v>
      </c>
      <c r="AD633" t="str" cm="1">
        <f t="array" aca="1" ref="AD633" ca="1">IFERROR(IF((LEFT(INDIRECT("$F"&amp;$S633),4))="GOTS",IF($G633="Organic","GOTS_Organic_raw",(IF($G633="Responsible","GOTS_Responsible",(IF($G633="No Attribute (Conventional)","GOTS_conventional",(IF($G633="Recycled Pre/Post-Consumer","GOTS_pre_post",(IF($G633="In-Conversion","GOTS_in_conversion",(IF($G633="Sustainably Sourced","Sustainably_sourced",(IF($G633="Recycled pre-consumer organic","GOTS_recycled_organic",""))))))))))))),IF($G633="Organic","Organic",(IF($G633="Responsible","Responsible",(IF($G633="No Attribute (Conventional)","No_Attribute_Conventional",(IF($G633="Recycled Pre/Post-Consumer","Recycled_Pre_Post_Consumer",(IF($G633="In-Conversion","In_Conversion",(IF($G633="Recycled Pre-Consumer","Recycled_Pre_Consumer",(IF($G633="Recycled Post-Consumer","Recycled_Post_Consumer",(IF($G633="Sustainably Sourced","Sustainably_sourced",(IF($G633="Recycled pre-consumer organic","GOTS_recycled_organic","")))))))))))))))))),"")</f>
        <v/>
      </c>
      <c r="AE633" t="e" cm="1">
        <f t="array" aca="1" ref="AE633" ca="1">IF($I633="",IF(INDIRECT("$F"&amp;$S633)="","",IF(LEFT(INDIRECT("$F"&amp;$S633),3)="GRS","GRS_RCS_RM",IF((LEFT(INDIRECT("$F"&amp;$S633),3))="RCS","GRS_RCS_RM",IF(INDIRECT("$F"&amp;$S633)="OCS (No Label)","OCS_Conversion_RM",IF(LEFT(INDIRECT("$F"&amp;$S633),3)="OCS","OCS_RM",IF(RIGHT(INDIRECT("$F"&amp;$S633),10)="conversion","GOTS_RM_conversion",IF((LEFT(INDIRECT("$F"&amp;$S633),4))="GOTS","GOTS_RM","Responsible_RM"))))))),"DELETERM")</f>
        <v>#VALUE!</v>
      </c>
      <c r="AF633" t="e" cm="1">
        <f t="array" aca="1" ref="AF633" ca="1">IF($S633="","",INDIRECT("$Z"&amp;$S633))</f>
        <v>#VALUE!</v>
      </c>
      <c r="AG633" t="str">
        <f t="shared" si="168"/>
        <v/>
      </c>
      <c r="AH633" t="str" cm="1">
        <f t="array" aca="1" ref="AH633" ca="1">IFERROR(INDIRECT("$ag"&amp;S633),"")</f>
        <v/>
      </c>
      <c r="AI633" t="e" cm="1">
        <f t="array" aca="1" ref="AI633" ca="1">INDIRECT("O"&amp;S633)</f>
        <v>#VALUE!</v>
      </c>
      <c r="AJ633" t="str">
        <f t="shared" si="169"/>
        <v/>
      </c>
    </row>
    <row r="634" spans="1:36" ht="16.5" customHeight="1">
      <c r="A634" s="130"/>
      <c r="B634" s="136"/>
      <c r="C634" s="137"/>
      <c r="D634" s="146"/>
      <c r="E634" s="146"/>
      <c r="F634" s="137"/>
      <c r="G634" s="147"/>
      <c r="H634" s="147"/>
      <c r="I634" s="147"/>
      <c r="J634" s="147"/>
      <c r="K634" s="38"/>
      <c r="L634" s="144"/>
      <c r="M634" s="144"/>
      <c r="N634" s="61"/>
      <c r="O634" s="314"/>
      <c r="Q634" t="str">
        <f t="shared" si="164"/>
        <v/>
      </c>
      <c r="S634" t="e">
        <f t="shared" ca="1" si="173"/>
        <v>#VALUE!</v>
      </c>
      <c r="T634" t="e">
        <f t="shared" ca="1" si="170"/>
        <v>#VALUE!</v>
      </c>
      <c r="U634">
        <f t="shared" si="174"/>
        <v>564</v>
      </c>
      <c r="V634">
        <v>47.583333333337002</v>
      </c>
      <c r="W634">
        <f t="shared" si="177"/>
        <v>47</v>
      </c>
      <c r="X634" t="str" cm="1">
        <f t="array" aca="1" ref="X634" ca="1">IFERROR(INDEX('PC&amp;PD'!$A$1:$AS$19,ROW('PC&amp;PD'!$A$19),MATCH(INDIRECT(T634),'PC&amp;PD'!$A$1:$AS$1,0)),"")</f>
        <v/>
      </c>
      <c r="Y634" t="str">
        <f>IF(OR($N634="",$N634=0),"",IF($N634=$E$7,'Extracted info for SC'!$J$6,IF($N634=#REF!,'Extracted info for SC'!$J$7,IF($N634=#REF!,'Extracted info for SC'!$J$8,IF($N634=#REF!,'Extracted info for SC'!$J$9,IF($N634=#REF!,'Extracted info for SC'!$J$10,IF($N634=#REF!,'Extracted info for SC'!$J$11,IF($N634=#REF!,'Extracted info for SC'!$J$12,IF($N634=#REF!,'Extracted info for SC'!$J$13,IF($N634=#REF!,'Extracted info for SC'!$J$14,IF($N634=#REF!,'Extracted info for SC'!$J$15,IF($N634=#REF!,'Extracted info for SC'!$J$16,IF($N634=#REF!,'Extracted info for SC'!$J$17,IF($N634=#REF!,'Extracted info for SC'!$J$18,""))))))))))))))</f>
        <v/>
      </c>
      <c r="AA634" t="str">
        <f t="shared" si="165"/>
        <v/>
      </c>
      <c r="AB634" t="str">
        <f t="shared" si="166"/>
        <v/>
      </c>
      <c r="AC634" t="e">
        <f t="shared" ca="1" si="167"/>
        <v>#VALUE!</v>
      </c>
      <c r="AD634" t="str" cm="1">
        <f t="array" aca="1" ref="AD634" ca="1">IFERROR(IF((LEFT(INDIRECT("$F"&amp;$S634),4))="GOTS",IF($G634="Organic","GOTS_Organic_raw",(IF($G634="Responsible","GOTS_Responsible",(IF($G634="No Attribute (Conventional)","GOTS_conventional",(IF($G634="Recycled Pre/Post-Consumer","GOTS_pre_post",(IF($G634="In-Conversion","GOTS_in_conversion",(IF($G634="Sustainably Sourced","Sustainably_sourced",(IF($G634="Recycled pre-consumer organic","GOTS_recycled_organic",""))))))))))))),IF($G634="Organic","Organic",(IF($G634="Responsible","Responsible",(IF($G634="No Attribute (Conventional)","No_Attribute_Conventional",(IF($G634="Recycled Pre/Post-Consumer","Recycled_Pre_Post_Consumer",(IF($G634="In-Conversion","In_Conversion",(IF($G634="Recycled Pre-Consumer","Recycled_Pre_Consumer",(IF($G634="Recycled Post-Consumer","Recycled_Post_Consumer",(IF($G634="Sustainably Sourced","Sustainably_sourced",(IF($G634="Recycled pre-consumer organic","GOTS_recycled_organic","")))))))))))))))))),"")</f>
        <v/>
      </c>
      <c r="AE634" t="e" cm="1">
        <f t="array" aca="1" ref="AE634" ca="1">IF($I634="",IF(INDIRECT("$F"&amp;$S634)="","",IF(LEFT(INDIRECT("$F"&amp;$S634),3)="GRS","GRS_RCS_RM",IF((LEFT(INDIRECT("$F"&amp;$S634),3))="RCS","GRS_RCS_RM",IF(INDIRECT("$F"&amp;$S634)="OCS (No Label)","OCS_Conversion_RM",IF(LEFT(INDIRECT("$F"&amp;$S634),3)="OCS","OCS_RM",IF(RIGHT(INDIRECT("$F"&amp;$S634),10)="conversion","GOTS_RM_conversion",IF((LEFT(INDIRECT("$F"&amp;$S634),4))="GOTS","GOTS_RM","Responsible_RM"))))))),"DELETERM")</f>
        <v>#VALUE!</v>
      </c>
      <c r="AF634" t="e" cm="1">
        <f t="array" aca="1" ref="AF634" ca="1">IF($S634="","",INDIRECT("$Z"&amp;$S634))</f>
        <v>#VALUE!</v>
      </c>
      <c r="AG634" t="str">
        <f t="shared" si="168"/>
        <v/>
      </c>
      <c r="AH634" t="str" cm="1">
        <f t="array" aca="1" ref="AH634" ca="1">IFERROR(INDIRECT("$ag"&amp;S634),"")</f>
        <v/>
      </c>
      <c r="AI634" t="e" cm="1">
        <f t="array" aca="1" ref="AI634" ca="1">INDIRECT("O"&amp;S634)</f>
        <v>#VALUE!</v>
      </c>
      <c r="AJ634" t="str">
        <f t="shared" si="169"/>
        <v/>
      </c>
    </row>
    <row r="635" spans="1:36" ht="16.5" customHeight="1">
      <c r="A635" s="130"/>
      <c r="B635" s="136"/>
      <c r="C635" s="137"/>
      <c r="D635" s="146"/>
      <c r="E635" s="146"/>
      <c r="F635" s="137"/>
      <c r="G635" s="147"/>
      <c r="H635" s="147"/>
      <c r="I635" s="147"/>
      <c r="J635" s="147"/>
      <c r="K635" s="38"/>
      <c r="L635" s="144"/>
      <c r="M635" s="144"/>
      <c r="N635" s="61"/>
      <c r="O635" s="314"/>
      <c r="Q635" t="str">
        <f t="shared" si="164"/>
        <v/>
      </c>
      <c r="S635" t="e">
        <f t="shared" ca="1" si="173"/>
        <v>#VALUE!</v>
      </c>
      <c r="T635" t="e">
        <f t="shared" ca="1" si="170"/>
        <v>#VALUE!</v>
      </c>
      <c r="U635">
        <f t="shared" si="174"/>
        <v>564</v>
      </c>
      <c r="V635">
        <v>47.666666666670402</v>
      </c>
      <c r="W635">
        <f t="shared" si="177"/>
        <v>47</v>
      </c>
      <c r="X635" t="str" cm="1">
        <f t="array" aca="1" ref="X635" ca="1">IFERROR(INDEX('PC&amp;PD'!$A$1:$AS$19,ROW('PC&amp;PD'!$A$19),MATCH(INDIRECT(T635),'PC&amp;PD'!$A$1:$AS$1,0)),"")</f>
        <v/>
      </c>
      <c r="Y635" t="str">
        <f>IF(OR($N635="",$N635=0),"",IF($N635=$E$7,'Extracted info for SC'!$J$6,IF($N635=#REF!,'Extracted info for SC'!$J$7,IF($N635=#REF!,'Extracted info for SC'!$J$8,IF($N635=#REF!,'Extracted info for SC'!$J$9,IF($N635=#REF!,'Extracted info for SC'!$J$10,IF($N635=#REF!,'Extracted info for SC'!$J$11,IF($N635=#REF!,'Extracted info for SC'!$J$12,IF($N635=#REF!,'Extracted info for SC'!$J$13,IF($N635=#REF!,'Extracted info for SC'!$J$14,IF($N635=#REF!,'Extracted info for SC'!$J$15,IF($N635=#REF!,'Extracted info for SC'!$J$16,IF($N635=#REF!,'Extracted info for SC'!$J$17,IF($N635=#REF!,'Extracted info for SC'!$J$18,""))))))))))))))</f>
        <v/>
      </c>
      <c r="AA635" t="str">
        <f t="shared" si="165"/>
        <v/>
      </c>
      <c r="AB635" t="str">
        <f t="shared" si="166"/>
        <v/>
      </c>
      <c r="AC635" t="e">
        <f t="shared" ca="1" si="167"/>
        <v>#VALUE!</v>
      </c>
      <c r="AD635" t="str" cm="1">
        <f t="array" aca="1" ref="AD635" ca="1">IFERROR(IF((LEFT(INDIRECT("$F"&amp;$S635),4))="GOTS",IF($G635="Organic","GOTS_Organic_raw",(IF($G635="Responsible","GOTS_Responsible",(IF($G635="No Attribute (Conventional)","GOTS_conventional",(IF($G635="Recycled Pre/Post-Consumer","GOTS_pre_post",(IF($G635="In-Conversion","GOTS_in_conversion",(IF($G635="Sustainably Sourced","Sustainably_sourced",(IF($G635="Recycled pre-consumer organic","GOTS_recycled_organic",""))))))))))))),IF($G635="Organic","Organic",(IF($G635="Responsible","Responsible",(IF($G635="No Attribute (Conventional)","No_Attribute_Conventional",(IF($G635="Recycled Pre/Post-Consumer","Recycled_Pre_Post_Consumer",(IF($G635="In-Conversion","In_Conversion",(IF($G635="Recycled Pre-Consumer","Recycled_Pre_Consumer",(IF($G635="Recycled Post-Consumer","Recycled_Post_Consumer",(IF($G635="Sustainably Sourced","Sustainably_sourced",(IF($G635="Recycled pre-consumer organic","GOTS_recycled_organic","")))))))))))))))))),"")</f>
        <v/>
      </c>
      <c r="AE635" t="e" cm="1">
        <f t="array" aca="1" ref="AE635" ca="1">IF($I635="",IF(INDIRECT("$F"&amp;$S635)="","",IF(LEFT(INDIRECT("$F"&amp;$S635),3)="GRS","GRS_RCS_RM",IF((LEFT(INDIRECT("$F"&amp;$S635),3))="RCS","GRS_RCS_RM",IF(INDIRECT("$F"&amp;$S635)="OCS (No Label)","OCS_Conversion_RM",IF(LEFT(INDIRECT("$F"&amp;$S635),3)="OCS","OCS_RM",IF(RIGHT(INDIRECT("$F"&amp;$S635),10)="conversion","GOTS_RM_conversion",IF((LEFT(INDIRECT("$F"&amp;$S635),4))="GOTS","GOTS_RM","Responsible_RM"))))))),"DELETERM")</f>
        <v>#VALUE!</v>
      </c>
      <c r="AF635" t="e" cm="1">
        <f t="array" aca="1" ref="AF635" ca="1">IF($S635="","",INDIRECT("$Z"&amp;$S635))</f>
        <v>#VALUE!</v>
      </c>
      <c r="AG635" t="str">
        <f t="shared" si="168"/>
        <v/>
      </c>
      <c r="AH635" t="str" cm="1">
        <f t="array" aca="1" ref="AH635" ca="1">IFERROR(INDIRECT("$ag"&amp;S635),"")</f>
        <v/>
      </c>
      <c r="AI635" t="e" cm="1">
        <f t="array" aca="1" ref="AI635" ca="1">INDIRECT("O"&amp;S635)</f>
        <v>#VALUE!</v>
      </c>
      <c r="AJ635" t="str">
        <f t="shared" si="169"/>
        <v/>
      </c>
    </row>
    <row r="636" spans="1:36" ht="16.5" customHeight="1">
      <c r="A636" s="130"/>
      <c r="B636" s="136"/>
      <c r="C636" s="137"/>
      <c r="D636" s="146"/>
      <c r="E636" s="146"/>
      <c r="F636" s="137"/>
      <c r="G636" s="147"/>
      <c r="H636" s="147"/>
      <c r="I636" s="147"/>
      <c r="J636" s="147"/>
      <c r="K636" s="38"/>
      <c r="L636" s="144"/>
      <c r="M636" s="144"/>
      <c r="N636" s="61"/>
      <c r="O636" s="314"/>
      <c r="Q636" t="str">
        <f t="shared" si="164"/>
        <v/>
      </c>
      <c r="S636" t="e">
        <f t="shared" ca="1" si="173"/>
        <v>#VALUE!</v>
      </c>
      <c r="T636" t="e">
        <f t="shared" ca="1" si="170"/>
        <v>#VALUE!</v>
      </c>
      <c r="U636">
        <f t="shared" si="174"/>
        <v>564</v>
      </c>
      <c r="V636">
        <v>47.750000000003702</v>
      </c>
      <c r="W636">
        <f t="shared" si="177"/>
        <v>47</v>
      </c>
      <c r="X636" t="str" cm="1">
        <f t="array" aca="1" ref="X636" ca="1">IFERROR(INDEX('PC&amp;PD'!$A$1:$AS$19,ROW('PC&amp;PD'!$A$19),MATCH(INDIRECT(T636),'PC&amp;PD'!$A$1:$AS$1,0)),"")</f>
        <v/>
      </c>
      <c r="Y636" t="str">
        <f>IF(OR($N636="",$N636=0),"",IF($N636=$E$7,'Extracted info for SC'!$J$6,IF($N636=#REF!,'Extracted info for SC'!$J$7,IF($N636=#REF!,'Extracted info for SC'!$J$8,IF($N636=#REF!,'Extracted info for SC'!$J$9,IF($N636=#REF!,'Extracted info for SC'!$J$10,IF($N636=#REF!,'Extracted info for SC'!$J$11,IF($N636=#REF!,'Extracted info for SC'!$J$12,IF($N636=#REF!,'Extracted info for SC'!$J$13,IF($N636=#REF!,'Extracted info for SC'!$J$14,IF($N636=#REF!,'Extracted info for SC'!$J$15,IF($N636=#REF!,'Extracted info for SC'!$J$16,IF($N636=#REF!,'Extracted info for SC'!$J$17,IF($N636=#REF!,'Extracted info for SC'!$J$18,""))))))))))))))</f>
        <v/>
      </c>
      <c r="AA636" t="str">
        <f t="shared" si="165"/>
        <v/>
      </c>
      <c r="AB636" t="str">
        <f t="shared" si="166"/>
        <v/>
      </c>
      <c r="AC636" t="e">
        <f t="shared" ca="1" si="167"/>
        <v>#VALUE!</v>
      </c>
      <c r="AD636" t="str" cm="1">
        <f t="array" aca="1" ref="AD636" ca="1">IFERROR(IF((LEFT(INDIRECT("$F"&amp;$S636),4))="GOTS",IF($G636="Organic","GOTS_Organic_raw",(IF($G636="Responsible","GOTS_Responsible",(IF($G636="No Attribute (Conventional)","GOTS_conventional",(IF($G636="Recycled Pre/Post-Consumer","GOTS_pre_post",(IF($G636="In-Conversion","GOTS_in_conversion",(IF($G636="Sustainably Sourced","Sustainably_sourced",(IF($G636="Recycled pre-consumer organic","GOTS_recycled_organic",""))))))))))))),IF($G636="Organic","Organic",(IF($G636="Responsible","Responsible",(IF($G636="No Attribute (Conventional)","No_Attribute_Conventional",(IF($G636="Recycled Pre/Post-Consumer","Recycled_Pre_Post_Consumer",(IF($G636="In-Conversion","In_Conversion",(IF($G636="Recycled Pre-Consumer","Recycled_Pre_Consumer",(IF($G636="Recycled Post-Consumer","Recycled_Post_Consumer",(IF($G636="Sustainably Sourced","Sustainably_sourced",(IF($G636="Recycled pre-consumer organic","GOTS_recycled_organic","")))))))))))))))))),"")</f>
        <v/>
      </c>
      <c r="AE636" t="e" cm="1">
        <f t="array" aca="1" ref="AE636" ca="1">IF($I636="",IF(INDIRECT("$F"&amp;$S636)="","",IF(LEFT(INDIRECT("$F"&amp;$S636),3)="GRS","GRS_RCS_RM",IF((LEFT(INDIRECT("$F"&amp;$S636),3))="RCS","GRS_RCS_RM",IF(INDIRECT("$F"&amp;$S636)="OCS (No Label)","OCS_Conversion_RM",IF(LEFT(INDIRECT("$F"&amp;$S636),3)="OCS","OCS_RM",IF(RIGHT(INDIRECT("$F"&amp;$S636),10)="conversion","GOTS_RM_conversion",IF((LEFT(INDIRECT("$F"&amp;$S636),4))="GOTS","GOTS_RM","Responsible_RM"))))))),"DELETERM")</f>
        <v>#VALUE!</v>
      </c>
      <c r="AF636" t="e" cm="1">
        <f t="array" aca="1" ref="AF636" ca="1">IF($S636="","",INDIRECT("$Z"&amp;$S636))</f>
        <v>#VALUE!</v>
      </c>
      <c r="AG636" t="str">
        <f t="shared" si="168"/>
        <v/>
      </c>
      <c r="AH636" t="str" cm="1">
        <f t="array" aca="1" ref="AH636" ca="1">IFERROR(INDIRECT("$ag"&amp;S636),"")</f>
        <v/>
      </c>
      <c r="AI636" t="e" cm="1">
        <f t="array" aca="1" ref="AI636" ca="1">INDIRECT("O"&amp;S636)</f>
        <v>#VALUE!</v>
      </c>
      <c r="AJ636" t="str">
        <f t="shared" si="169"/>
        <v/>
      </c>
    </row>
    <row r="637" spans="1:36" ht="16.5" customHeight="1">
      <c r="A637" s="130"/>
      <c r="B637" s="136"/>
      <c r="C637" s="137"/>
      <c r="D637" s="146"/>
      <c r="E637" s="146"/>
      <c r="F637" s="137"/>
      <c r="G637" s="147"/>
      <c r="H637" s="147"/>
      <c r="I637" s="147"/>
      <c r="J637" s="147"/>
      <c r="K637" s="38"/>
      <c r="L637" s="144"/>
      <c r="M637" s="144"/>
      <c r="N637" s="61"/>
      <c r="O637" s="314"/>
      <c r="Q637" t="str">
        <f t="shared" si="164"/>
        <v/>
      </c>
      <c r="S637" t="e">
        <f t="shared" ca="1" si="173"/>
        <v>#VALUE!</v>
      </c>
      <c r="T637" t="e">
        <f t="shared" ca="1" si="170"/>
        <v>#VALUE!</v>
      </c>
      <c r="U637">
        <f t="shared" si="174"/>
        <v>564</v>
      </c>
      <c r="V637">
        <v>47.833333333337002</v>
      </c>
      <c r="W637">
        <f t="shared" si="177"/>
        <v>47</v>
      </c>
      <c r="X637" t="str" cm="1">
        <f t="array" aca="1" ref="X637" ca="1">IFERROR(INDEX('PC&amp;PD'!$A$1:$AS$19,ROW('PC&amp;PD'!$A$19),MATCH(INDIRECT(T637),'PC&amp;PD'!$A$1:$AS$1,0)),"")</f>
        <v/>
      </c>
      <c r="Y637" t="str">
        <f>IF(OR($N637="",$N637=0),"",IF($N637=$E$7,'Extracted info for SC'!$J$6,IF($N637=#REF!,'Extracted info for SC'!$J$7,IF($N637=#REF!,'Extracted info for SC'!$J$8,IF($N637=#REF!,'Extracted info for SC'!$J$9,IF($N637=#REF!,'Extracted info for SC'!$J$10,IF($N637=#REF!,'Extracted info for SC'!$J$11,IF($N637=#REF!,'Extracted info for SC'!$J$12,IF($N637=#REF!,'Extracted info for SC'!$J$13,IF($N637=#REF!,'Extracted info for SC'!$J$14,IF($N637=#REF!,'Extracted info for SC'!$J$15,IF($N637=#REF!,'Extracted info for SC'!$J$16,IF($N637=#REF!,'Extracted info for SC'!$J$17,IF($N637=#REF!,'Extracted info for SC'!$J$18,""))))))))))))))</f>
        <v/>
      </c>
      <c r="AA637" t="str">
        <f t="shared" si="165"/>
        <v/>
      </c>
      <c r="AB637" t="str">
        <f t="shared" si="166"/>
        <v/>
      </c>
      <c r="AC637" t="e">
        <f t="shared" ca="1" si="167"/>
        <v>#VALUE!</v>
      </c>
      <c r="AD637" t="str" cm="1">
        <f t="array" aca="1" ref="AD637" ca="1">IFERROR(IF((LEFT(INDIRECT("$F"&amp;$S637),4))="GOTS",IF($G637="Organic","GOTS_Organic_raw",(IF($G637="Responsible","GOTS_Responsible",(IF($G637="No Attribute (Conventional)","GOTS_conventional",(IF($G637="Recycled Pre/Post-Consumer","GOTS_pre_post",(IF($G637="In-Conversion","GOTS_in_conversion",(IF($G637="Sustainably Sourced","Sustainably_sourced",(IF($G637="Recycled pre-consumer organic","GOTS_recycled_organic",""))))))))))))),IF($G637="Organic","Organic",(IF($G637="Responsible","Responsible",(IF($G637="No Attribute (Conventional)","No_Attribute_Conventional",(IF($G637="Recycled Pre/Post-Consumer","Recycled_Pre_Post_Consumer",(IF($G637="In-Conversion","In_Conversion",(IF($G637="Recycled Pre-Consumer","Recycled_Pre_Consumer",(IF($G637="Recycled Post-Consumer","Recycled_Post_Consumer",(IF($G637="Sustainably Sourced","Sustainably_sourced",(IF($G637="Recycled pre-consumer organic","GOTS_recycled_organic","")))))))))))))))))),"")</f>
        <v/>
      </c>
      <c r="AE637" t="e" cm="1">
        <f t="array" aca="1" ref="AE637" ca="1">IF($I637="",IF(INDIRECT("$F"&amp;$S637)="","",IF(LEFT(INDIRECT("$F"&amp;$S637),3)="GRS","GRS_RCS_RM",IF((LEFT(INDIRECT("$F"&amp;$S637),3))="RCS","GRS_RCS_RM",IF(INDIRECT("$F"&amp;$S637)="OCS (No Label)","OCS_Conversion_RM",IF(LEFT(INDIRECT("$F"&amp;$S637),3)="OCS","OCS_RM",IF(RIGHT(INDIRECT("$F"&amp;$S637),10)="conversion","GOTS_RM_conversion",IF((LEFT(INDIRECT("$F"&amp;$S637),4))="GOTS","GOTS_RM","Responsible_RM"))))))),"DELETERM")</f>
        <v>#VALUE!</v>
      </c>
      <c r="AF637" t="e" cm="1">
        <f t="array" aca="1" ref="AF637" ca="1">IF($S637="","",INDIRECT("$Z"&amp;$S637))</f>
        <v>#VALUE!</v>
      </c>
      <c r="AG637" t="str">
        <f t="shared" si="168"/>
        <v/>
      </c>
      <c r="AH637" t="str" cm="1">
        <f t="array" aca="1" ref="AH637" ca="1">IFERROR(INDIRECT("$ag"&amp;S637),"")</f>
        <v/>
      </c>
      <c r="AI637" t="e" cm="1">
        <f t="array" aca="1" ref="AI637" ca="1">INDIRECT("O"&amp;S637)</f>
        <v>#VALUE!</v>
      </c>
      <c r="AJ637" t="str">
        <f t="shared" si="169"/>
        <v/>
      </c>
    </row>
    <row r="638" spans="1:36" ht="16.5" customHeight="1" thickBot="1">
      <c r="A638" s="131"/>
      <c r="B638" s="138"/>
      <c r="C638" s="139"/>
      <c r="D638" s="148"/>
      <c r="E638" s="148"/>
      <c r="F638" s="139"/>
      <c r="G638" s="149"/>
      <c r="H638" s="149"/>
      <c r="I638" s="149"/>
      <c r="J638" s="149"/>
      <c r="K638" s="39"/>
      <c r="L638" s="145"/>
      <c r="M638" s="145"/>
      <c r="N638" s="62"/>
      <c r="O638" s="315"/>
      <c r="Q638" t="str">
        <f t="shared" si="164"/>
        <v/>
      </c>
      <c r="S638" t="e">
        <f t="shared" ca="1" si="173"/>
        <v>#VALUE!</v>
      </c>
      <c r="T638" t="e">
        <f t="shared" ca="1" si="170"/>
        <v>#VALUE!</v>
      </c>
      <c r="U638">
        <f t="shared" si="174"/>
        <v>564</v>
      </c>
      <c r="V638">
        <v>47.916666666670402</v>
      </c>
      <c r="W638">
        <f t="shared" si="177"/>
        <v>47</v>
      </c>
      <c r="X638" t="str" cm="1">
        <f t="array" aca="1" ref="X638" ca="1">IFERROR(INDEX('PC&amp;PD'!$A$1:$AS$19,ROW('PC&amp;PD'!$A$19),MATCH(INDIRECT(T638),'PC&amp;PD'!$A$1:$AS$1,0)),"")</f>
        <v/>
      </c>
      <c r="Y638" t="str">
        <f>IF(OR($N638="",$N638=0),"",IF($N638=$E$7,'Extracted info for SC'!$J$6,IF($N638=#REF!,'Extracted info for SC'!$J$7,IF($N638=#REF!,'Extracted info for SC'!$J$8,IF($N638=#REF!,'Extracted info for SC'!$J$9,IF($N638=#REF!,'Extracted info for SC'!$J$10,IF($N638=#REF!,'Extracted info for SC'!$J$11,IF($N638=#REF!,'Extracted info for SC'!$J$12,IF($N638=#REF!,'Extracted info for SC'!$J$13,IF($N638=#REF!,'Extracted info for SC'!$J$14,IF($N638=#REF!,'Extracted info for SC'!$J$15,IF($N638=#REF!,'Extracted info for SC'!$J$16,IF($N638=#REF!,'Extracted info for SC'!$J$17,IF($N638=#REF!,'Extracted info for SC'!$J$18,""))))))))))))))</f>
        <v/>
      </c>
      <c r="AA638" t="str">
        <f t="shared" si="165"/>
        <v/>
      </c>
      <c r="AB638" t="str">
        <f t="shared" si="166"/>
        <v/>
      </c>
      <c r="AC638" t="e">
        <f t="shared" ca="1" si="167"/>
        <v>#VALUE!</v>
      </c>
      <c r="AD638" t="str" cm="1">
        <f t="array" aca="1" ref="AD638" ca="1">IFERROR(IF((LEFT(INDIRECT("$F"&amp;$S638),4))="GOTS",IF($G638="Organic","GOTS_Organic_raw",(IF($G638="Responsible","GOTS_Responsible",(IF($G638="No Attribute (Conventional)","GOTS_conventional",(IF($G638="Recycled Pre/Post-Consumer","GOTS_pre_post",(IF($G638="In-Conversion","GOTS_in_conversion",(IF($G638="Sustainably Sourced","Sustainably_sourced",(IF($G638="Recycled pre-consumer organic","GOTS_recycled_organic",""))))))))))))),IF($G638="Organic","Organic",(IF($G638="Responsible","Responsible",(IF($G638="No Attribute (Conventional)","No_Attribute_Conventional",(IF($G638="Recycled Pre/Post-Consumer","Recycled_Pre_Post_Consumer",(IF($G638="In-Conversion","In_Conversion",(IF($G638="Recycled Pre-Consumer","Recycled_Pre_Consumer",(IF($G638="Recycled Post-Consumer","Recycled_Post_Consumer",(IF($G638="Sustainably Sourced","Sustainably_sourced",(IF($G638="Recycled pre-consumer organic","GOTS_recycled_organic","")))))))))))))))))),"")</f>
        <v/>
      </c>
      <c r="AE638" t="e" cm="1">
        <f t="array" aca="1" ref="AE638" ca="1">IF($I638="",IF(INDIRECT("$F"&amp;$S638)="","",IF(LEFT(INDIRECT("$F"&amp;$S638),3)="GRS","GRS_RCS_RM",IF((LEFT(INDIRECT("$F"&amp;$S638),3))="RCS","GRS_RCS_RM",IF(INDIRECT("$F"&amp;$S638)="OCS (No Label)","OCS_Conversion_RM",IF(LEFT(INDIRECT("$F"&amp;$S638),3)="OCS","OCS_RM",IF(RIGHT(INDIRECT("$F"&amp;$S638),10)="conversion","GOTS_RM_conversion",IF((LEFT(INDIRECT("$F"&amp;$S638),4))="GOTS","GOTS_RM","Responsible_RM"))))))),"DELETERM")</f>
        <v>#VALUE!</v>
      </c>
      <c r="AF638" t="e" cm="1">
        <f t="array" aca="1" ref="AF638" ca="1">IF($S638="","",INDIRECT("$Z"&amp;$S638))</f>
        <v>#VALUE!</v>
      </c>
      <c r="AG638" t="str">
        <f t="shared" si="168"/>
        <v/>
      </c>
      <c r="AH638" t="str" cm="1">
        <f t="array" aca="1" ref="AH638" ca="1">IFERROR(INDIRECT("$ag"&amp;S638),"")</f>
        <v/>
      </c>
      <c r="AI638" t="e" cm="1">
        <f t="array" aca="1" ref="AI638" ca="1">INDIRECT("O"&amp;S638)</f>
        <v>#VALUE!</v>
      </c>
      <c r="AJ638" t="str">
        <f t="shared" si="169"/>
        <v/>
      </c>
    </row>
    <row r="639" spans="1:36" ht="16.5" customHeight="1">
      <c r="A639" s="128" t="str">
        <f>IF(B639="","",COUNTA($B$63:$B639))</f>
        <v/>
      </c>
      <c r="B639" s="132"/>
      <c r="C639" s="133"/>
      <c r="D639" s="140"/>
      <c r="E639" s="140"/>
      <c r="F639" s="133"/>
      <c r="G639" s="141"/>
      <c r="H639" s="141"/>
      <c r="I639" s="141"/>
      <c r="J639" s="141"/>
      <c r="K639" s="37"/>
      <c r="L639" s="142" t="str">
        <f>IF(R639="","",LEFT(R639,LEN(R639)-2))</f>
        <v/>
      </c>
      <c r="M639" s="142"/>
      <c r="N639" s="60"/>
      <c r="O639" s="313"/>
      <c r="Q639" t="str">
        <f t="shared" si="164"/>
        <v/>
      </c>
      <c r="R639" t="str">
        <f t="shared" ref="R639" si="184">CONCATENATE($Q639,Q640,Q641,Q642,Q643,Q644,$Q645,$Q646,$Q647,$Q648,$Q649,$Q650)</f>
        <v/>
      </c>
      <c r="S639" t="e">
        <f t="shared" ca="1" si="173"/>
        <v>#VALUE!</v>
      </c>
      <c r="T639" t="e">
        <f t="shared" ca="1" si="170"/>
        <v>#VALUE!</v>
      </c>
      <c r="U639">
        <f t="shared" si="174"/>
        <v>576</v>
      </c>
      <c r="V639">
        <v>48.000000000003702</v>
      </c>
      <c r="W639">
        <f t="shared" si="177"/>
        <v>48</v>
      </c>
      <c r="X639" t="str" cm="1">
        <f t="array" aca="1" ref="X639" ca="1">IFERROR(INDEX('PC&amp;PD'!$A$1:$AS$19,ROW('PC&amp;PD'!$A$19),MATCH(INDIRECT(T639),'PC&amp;PD'!$A$1:$AS$1,0)),"")</f>
        <v/>
      </c>
      <c r="Y639" t="str">
        <f>IF(OR($N639="",$N639=0),"",IF($N639=$E$7,'Extracted info for SC'!$J$6,IF($N639=#REF!,'Extracted info for SC'!$J$7,IF($N639=#REF!,'Extracted info for SC'!$J$8,IF($N639=#REF!,'Extracted info for SC'!$J$9,IF($N639=#REF!,'Extracted info for SC'!$J$10,IF($N639=#REF!,'Extracted info for SC'!$J$11,IF($N639=#REF!,'Extracted info for SC'!$J$12,IF($N639=#REF!,'Extracted info for SC'!$J$13,IF($N639=#REF!,'Extracted info for SC'!$J$14,IF($N639=#REF!,'Extracted info for SC'!$J$15,IF($N639=#REF!,'Extracted info for SC'!$J$16,IF($N639=#REF!,'Extracted info for SC'!$J$17,IF($N639=#REF!,'Extracted info for SC'!$J$18,""))))))))))))))</f>
        <v/>
      </c>
      <c r="Z639" t="str">
        <f t="shared" ref="Z639" si="185">IFERROR(IF($F639="OCS 100","OCS (OCS 100)",IF($F639="OCS Blended","OCS (OCS Blended)",IF($F639="OCS (No Label)","OCS (No Label)",IF($F639="RCS 100","RCS (RCS 100)",IF($F639="RCS Blended","RCS (RCS Blended)",IF($F639="GRS","GRS (GRS)",IF($F639="GRS (No Label)", "GRS (No Label)",IF($F639="RDS","RDS (RDS)",IF($F639="RWS","RWS (RWS)",IF($F639="RAS","RAS (RAS)",IF($F639="RMS","RMS (RMS)",IF($F639="GOTS Organic","GOTS (Organic)",IF($F639="GOTS Made with organic","GOTS (Made with Organic)",IF($F639="GOTS Organic - in conversion","GOTS (Organic - In Conversion)",IF($F639="GOTS Made with organic - in conversion","GOTS (Made with Organic - In Conversion)",""))))))))))))))),"")</f>
        <v/>
      </c>
      <c r="AA639" t="str">
        <f t="shared" si="165"/>
        <v/>
      </c>
      <c r="AB639" t="str">
        <f t="shared" si="166"/>
        <v/>
      </c>
      <c r="AC639" t="e">
        <f t="shared" ca="1" si="167"/>
        <v>#VALUE!</v>
      </c>
      <c r="AD639" t="str" cm="1">
        <f t="array" aca="1" ref="AD639" ca="1">IFERROR(IF((LEFT(INDIRECT("$F"&amp;$S639),4))="GOTS",IF($G639="Organic","GOTS_Organic_raw",(IF($G639="Responsible","GOTS_Responsible",(IF($G639="No Attribute (Conventional)","GOTS_conventional",(IF($G639="Recycled Pre/Post-Consumer","GOTS_pre_post",(IF($G639="In-Conversion","GOTS_in_conversion",(IF($G639="Sustainably Sourced","Sustainably_sourced",(IF($G639="Recycled pre-consumer organic","GOTS_recycled_organic",""))))))))))))),IF($G639="Organic","Organic",(IF($G639="Responsible","Responsible",(IF($G639="No Attribute (Conventional)","No_Attribute_Conventional",(IF($G639="Recycled Pre/Post-Consumer","Recycled_Pre_Post_Consumer",(IF($G639="In-Conversion","In_Conversion",(IF($G639="Recycled Pre-Consumer","Recycled_Pre_Consumer",(IF($G639="Recycled Post-Consumer","Recycled_Post_Consumer",(IF($G639="Sustainably Sourced","Sustainably_sourced",(IF($G639="Recycled pre-consumer organic","GOTS_recycled_organic","")))))))))))))))))),"")</f>
        <v/>
      </c>
      <c r="AE639" t="e" cm="1">
        <f t="array" aca="1" ref="AE639" ca="1">IF($I639="",IF(INDIRECT("$F"&amp;$S639)="","",IF(LEFT(INDIRECT("$F"&amp;$S639),3)="GRS","GRS_RCS_RM",IF((LEFT(INDIRECT("$F"&amp;$S639),3))="RCS","GRS_RCS_RM",IF(INDIRECT("$F"&amp;$S639)="OCS (No Label)","OCS_Conversion_RM",IF(LEFT(INDIRECT("$F"&amp;$S639),3)="OCS","OCS_RM",IF(RIGHT(INDIRECT("$F"&amp;$S639),10)="conversion","GOTS_RM_conversion",IF((LEFT(INDIRECT("$F"&amp;$S639),4))="GOTS","GOTS_RM","Responsible_RM"))))))),"DELETERM")</f>
        <v>#VALUE!</v>
      </c>
      <c r="AF639" t="e" cm="1">
        <f t="array" aca="1" ref="AF639" ca="1">IF($S639="","",INDIRECT("$Z"&amp;$S639))</f>
        <v>#VALUE!</v>
      </c>
      <c r="AG639" t="str">
        <f t="shared" si="168"/>
        <v/>
      </c>
      <c r="AH639" t="str" cm="1">
        <f t="array" aca="1" ref="AH639" ca="1">IFERROR(INDIRECT("$ag"&amp;S639),"")</f>
        <v/>
      </c>
      <c r="AI639" t="e" cm="1">
        <f t="array" aca="1" ref="AI639" ca="1">INDIRECT("O"&amp;S639)</f>
        <v>#VALUE!</v>
      </c>
      <c r="AJ639" t="str">
        <f t="shared" si="169"/>
        <v/>
      </c>
    </row>
    <row r="640" spans="1:36" ht="16.5" customHeight="1">
      <c r="A640" s="129"/>
      <c r="B640" s="134"/>
      <c r="C640" s="135"/>
      <c r="D640" s="146"/>
      <c r="E640" s="146"/>
      <c r="F640" s="135"/>
      <c r="G640" s="147"/>
      <c r="H640" s="147"/>
      <c r="I640" s="147"/>
      <c r="J640" s="147"/>
      <c r="K640" s="38"/>
      <c r="L640" s="143"/>
      <c r="M640" s="143"/>
      <c r="N640" s="61"/>
      <c r="O640" s="314"/>
      <c r="Q640" t="str">
        <f t="shared" ref="Q640:Q703" si="186">IF(G640="No Attribute (Conventional)",IF(OR($G640="",$I640="",$K640=""),"",CONCATENATE($K640," ",$AA640," ",$I640," + ")),IF(OR($G640="",$I640="",$K640=""),"",CONCATENATE($K640," ",$G640," ",$I640," + ")))</f>
        <v/>
      </c>
      <c r="S640" t="e">
        <f t="shared" ca="1" si="173"/>
        <v>#VALUE!</v>
      </c>
      <c r="T640" t="e">
        <f t="shared" ca="1" si="170"/>
        <v>#VALUE!</v>
      </c>
      <c r="U640">
        <f t="shared" si="174"/>
        <v>576</v>
      </c>
      <c r="V640">
        <v>48.083333333337102</v>
      </c>
      <c r="W640">
        <f t="shared" si="177"/>
        <v>48</v>
      </c>
      <c r="X640" t="str" cm="1">
        <f t="array" aca="1" ref="X640" ca="1">IFERROR(INDEX('PC&amp;PD'!$A$1:$AS$19,ROW('PC&amp;PD'!$A$19),MATCH(INDIRECT(T640),'PC&amp;PD'!$A$1:$AS$1,0)),"")</f>
        <v/>
      </c>
      <c r="Y640" t="str">
        <f>IF(OR($N640="",$N640=0),"",IF($N640=$E$7,'Extracted info for SC'!$J$6,IF($N640=#REF!,'Extracted info for SC'!$J$7,IF($N640=#REF!,'Extracted info for SC'!$J$8,IF($N640=#REF!,'Extracted info for SC'!$J$9,IF($N640=#REF!,'Extracted info for SC'!$J$10,IF($N640=#REF!,'Extracted info for SC'!$J$11,IF($N640=#REF!,'Extracted info for SC'!$J$12,IF($N640=#REF!,'Extracted info for SC'!$J$13,IF($N640=#REF!,'Extracted info for SC'!$J$14,IF($N640=#REF!,'Extracted info for SC'!$J$15,IF($N640=#REF!,'Extracted info for SC'!$J$16,IF($N640=#REF!,'Extracted info for SC'!$J$17,IF($N640=#REF!,'Extracted info for SC'!$J$18,""))))))))))))))</f>
        <v/>
      </c>
      <c r="AA640" t="str">
        <f t="shared" ref="AA640:AA703" si="187">IFERROR(IF(G640="","",IF(G640="No Attribute (Conventional)","",G640)),"")</f>
        <v/>
      </c>
      <c r="AB640" t="str">
        <f t="shared" ref="AB640:AB703" si="188">IFERROR(IF($F640="OCS 100", "OCS_100",IF($F640="OCS Blended", "OCS_Blended",IF($F640="OCS (No Label)", "OCS_No_Label",IF($F640="RCS 100", "RCS_100",IF($F640="RCS Blended","RCS_Blended",IF($F640="GRS","GRS",IF($F640="GRS (No Label)", "GRS_No_Label",IF($F640="RDS","RDS",IF($F640="RWS","RWS",IF($F640="RMS","RMS",IF($F640="GOTS Organic","GOTS_Organic",IF($F640="GOTS Made with organic","GOTS_Made_with_organic",IF($F640="GOTS Organic - in conversion","GOTS_Organic_in_Conversion",IF($F640="GOTS Made with organic - in conversion","GOTS_Made_with_Organic_in_Conversion",IF($F640="RAS","RAS",IF($F640="Rcs (No Label)","RCS_No_Label",IF($F640="RWS (No Label)","RWS_No_Label",IF($F640="RMS (No Label)","RMS_No_Label",IF($F640="RAS (No Label)","RAS_No_Label",IF($F640="RDS (No Label)","RDS_No_Label","")))))))))))))))))))),"")</f>
        <v/>
      </c>
      <c r="AC640" t="e">
        <f t="shared" ref="AC640:AC703" ca="1" si="189">"$AB"&amp;S640</f>
        <v>#VALUE!</v>
      </c>
      <c r="AD640" t="str" cm="1">
        <f t="array" aca="1" ref="AD640" ca="1">IFERROR(IF((LEFT(INDIRECT("$F"&amp;$S640),4))="GOTS",IF($G640="Organic","GOTS_Organic_raw",(IF($G640="Responsible","GOTS_Responsible",(IF($G640="No Attribute (Conventional)","GOTS_conventional",(IF($G640="Recycled Pre/Post-Consumer","GOTS_pre_post",(IF($G640="In-Conversion","GOTS_in_conversion",(IF($G640="Sustainably Sourced","Sustainably_sourced",(IF($G640="Recycled pre-consumer organic","GOTS_recycled_organic",""))))))))))))),IF($G640="Organic","Organic",(IF($G640="Responsible","Responsible",(IF($G640="No Attribute (Conventional)","No_Attribute_Conventional",(IF($G640="Recycled Pre/Post-Consumer","Recycled_Pre_Post_Consumer",(IF($G640="In-Conversion","In_Conversion",(IF($G640="Recycled Pre-Consumer","Recycled_Pre_Consumer",(IF($G640="Recycled Post-Consumer","Recycled_Post_Consumer",(IF($G640="Sustainably Sourced","Sustainably_sourced",(IF($G640="Recycled pre-consumer organic","GOTS_recycled_organic","")))))))))))))))))),"")</f>
        <v/>
      </c>
      <c r="AE640" t="e" cm="1">
        <f t="array" aca="1" ref="AE640" ca="1">IF($I640="",IF(INDIRECT("$F"&amp;$S640)="","",IF(LEFT(INDIRECT("$F"&amp;$S640),3)="GRS","GRS_RCS_RM",IF((LEFT(INDIRECT("$F"&amp;$S640),3))="RCS","GRS_RCS_RM",IF(INDIRECT("$F"&amp;$S640)="OCS (No Label)","OCS_Conversion_RM",IF(LEFT(INDIRECT("$F"&amp;$S640),3)="OCS","OCS_RM",IF(RIGHT(INDIRECT("$F"&amp;$S640),10)="conversion","GOTS_RM_conversion",IF((LEFT(INDIRECT("$F"&amp;$S640),4))="GOTS","GOTS_RM","Responsible_RM"))))))),"DELETERM")</f>
        <v>#VALUE!</v>
      </c>
      <c r="AF640" t="e" cm="1">
        <f t="array" aca="1" ref="AF640" ca="1">IF($S640="","",INDIRECT("$Z"&amp;$S640))</f>
        <v>#VALUE!</v>
      </c>
      <c r="AG640" t="str">
        <f t="shared" ref="AG640:AG703" si="190">IF(AND(AJ640="",AJ641="",AJ642="",AJ643="",AJ644="",AJ645="",AJ646="",AJ647="",AJ648="",AJ649="",AJ650="",AJ651=""),"",CONCATENATE(AJ640, AJ641, AJ642, AJ643,AJ644, AJ645, AJ646, AJ647, AJ648, AJ649, AJ650,AJ651))</f>
        <v/>
      </c>
      <c r="AH640" t="str" cm="1">
        <f t="array" aca="1" ref="AH640" ca="1">IFERROR(INDIRECT("$ag"&amp;S640),"")</f>
        <v/>
      </c>
      <c r="AI640" t="e" cm="1">
        <f t="array" aca="1" ref="AI640" ca="1">INDIRECT("O"&amp;S640)</f>
        <v>#VALUE!</v>
      </c>
      <c r="AJ640" t="str">
        <f t="shared" ref="AJ640:AJ703" si="191">IF(OR(Y640="",Y640=0),"",Y640&amp;", ")</f>
        <v/>
      </c>
    </row>
    <row r="641" spans="1:36" ht="16.5" customHeight="1">
      <c r="A641" s="129"/>
      <c r="B641" s="134"/>
      <c r="C641" s="135"/>
      <c r="D641" s="146"/>
      <c r="E641" s="146"/>
      <c r="F641" s="135"/>
      <c r="G641" s="147"/>
      <c r="H641" s="147"/>
      <c r="I641" s="147"/>
      <c r="J641" s="147"/>
      <c r="K641" s="38"/>
      <c r="L641" s="143"/>
      <c r="M641" s="143"/>
      <c r="N641" s="61"/>
      <c r="O641" s="314"/>
      <c r="Q641" t="str">
        <f t="shared" si="186"/>
        <v/>
      </c>
      <c r="S641" t="e">
        <f t="shared" ca="1" si="173"/>
        <v>#VALUE!</v>
      </c>
      <c r="T641" t="e">
        <f t="shared" ca="1" si="170"/>
        <v>#VALUE!</v>
      </c>
      <c r="U641">
        <f t="shared" si="174"/>
        <v>576</v>
      </c>
      <c r="V641">
        <v>48.166666666670402</v>
      </c>
      <c r="W641">
        <f t="shared" si="177"/>
        <v>48</v>
      </c>
      <c r="X641" t="str" cm="1">
        <f t="array" aca="1" ref="X641" ca="1">IFERROR(INDEX('PC&amp;PD'!$A$1:$AS$19,ROW('PC&amp;PD'!$A$19),MATCH(INDIRECT(T641),'PC&amp;PD'!$A$1:$AS$1,0)),"")</f>
        <v/>
      </c>
      <c r="Y641" t="str">
        <f>IF(OR($N641="",$N641=0),"",IF($N641=$E$7,'Extracted info for SC'!$J$6,IF($N641=#REF!,'Extracted info for SC'!$J$7,IF($N641=#REF!,'Extracted info for SC'!$J$8,IF($N641=#REF!,'Extracted info for SC'!$J$9,IF($N641=#REF!,'Extracted info for SC'!$J$10,IF($N641=#REF!,'Extracted info for SC'!$J$11,IF($N641=#REF!,'Extracted info for SC'!$J$12,IF($N641=#REF!,'Extracted info for SC'!$J$13,IF($N641=#REF!,'Extracted info for SC'!$J$14,IF($N641=#REF!,'Extracted info for SC'!$J$15,IF($N641=#REF!,'Extracted info for SC'!$J$16,IF($N641=#REF!,'Extracted info for SC'!$J$17,IF($N641=#REF!,'Extracted info for SC'!$J$18,""))))))))))))))</f>
        <v/>
      </c>
      <c r="AA641" t="str">
        <f t="shared" si="187"/>
        <v/>
      </c>
      <c r="AB641" t="str">
        <f t="shared" si="188"/>
        <v/>
      </c>
      <c r="AC641" t="e">
        <f t="shared" ca="1" si="189"/>
        <v>#VALUE!</v>
      </c>
      <c r="AD641" t="str" cm="1">
        <f t="array" aca="1" ref="AD641" ca="1">IFERROR(IF((LEFT(INDIRECT("$F"&amp;$S641),4))="GOTS",IF($G641="Organic","GOTS_Organic_raw",(IF($G641="Responsible","GOTS_Responsible",(IF($G641="No Attribute (Conventional)","GOTS_conventional",(IF($G641="Recycled Pre/Post-Consumer","GOTS_pre_post",(IF($G641="In-Conversion","GOTS_in_conversion",(IF($G641="Sustainably Sourced","Sustainably_sourced",(IF($G641="Recycled pre-consumer organic","GOTS_recycled_organic",""))))))))))))),IF($G641="Organic","Organic",(IF($G641="Responsible","Responsible",(IF($G641="No Attribute (Conventional)","No_Attribute_Conventional",(IF($G641="Recycled Pre/Post-Consumer","Recycled_Pre_Post_Consumer",(IF($G641="In-Conversion","In_Conversion",(IF($G641="Recycled Pre-Consumer","Recycled_Pre_Consumer",(IF($G641="Recycled Post-Consumer","Recycled_Post_Consumer",(IF($G641="Sustainably Sourced","Sustainably_sourced",(IF($G641="Recycled pre-consumer organic","GOTS_recycled_organic","")))))))))))))))))),"")</f>
        <v/>
      </c>
      <c r="AE641" t="e" cm="1">
        <f t="array" aca="1" ref="AE641" ca="1">IF($I641="",IF(INDIRECT("$F"&amp;$S641)="","",IF(LEFT(INDIRECT("$F"&amp;$S641),3)="GRS","GRS_RCS_RM",IF((LEFT(INDIRECT("$F"&amp;$S641),3))="RCS","GRS_RCS_RM",IF(INDIRECT("$F"&amp;$S641)="OCS (No Label)","OCS_Conversion_RM",IF(LEFT(INDIRECT("$F"&amp;$S641),3)="OCS","OCS_RM",IF(RIGHT(INDIRECT("$F"&amp;$S641),10)="conversion","GOTS_RM_conversion",IF((LEFT(INDIRECT("$F"&amp;$S641),4))="GOTS","GOTS_RM","Responsible_RM"))))))),"DELETERM")</f>
        <v>#VALUE!</v>
      </c>
      <c r="AF641" t="e" cm="1">
        <f t="array" aca="1" ref="AF641" ca="1">IF($S641="","",INDIRECT("$Z"&amp;$S641))</f>
        <v>#VALUE!</v>
      </c>
      <c r="AG641" t="str">
        <f t="shared" si="190"/>
        <v/>
      </c>
      <c r="AH641" t="str" cm="1">
        <f t="array" aca="1" ref="AH641" ca="1">IFERROR(INDIRECT("$ag"&amp;S641),"")</f>
        <v/>
      </c>
      <c r="AI641" t="e" cm="1">
        <f t="array" aca="1" ref="AI641" ca="1">INDIRECT("O"&amp;S641)</f>
        <v>#VALUE!</v>
      </c>
      <c r="AJ641" t="str">
        <f t="shared" si="191"/>
        <v/>
      </c>
    </row>
    <row r="642" spans="1:36" ht="16.5" customHeight="1">
      <c r="A642" s="129"/>
      <c r="B642" s="134"/>
      <c r="C642" s="135"/>
      <c r="D642" s="146"/>
      <c r="E642" s="146"/>
      <c r="F642" s="135"/>
      <c r="G642" s="147"/>
      <c r="H642" s="147"/>
      <c r="I642" s="147"/>
      <c r="J642" s="147"/>
      <c r="K642" s="38"/>
      <c r="L642" s="143"/>
      <c r="M642" s="143"/>
      <c r="N642" s="61"/>
      <c r="O642" s="314"/>
      <c r="Q642" t="str">
        <f t="shared" si="186"/>
        <v/>
      </c>
      <c r="S642" t="e">
        <f t="shared" ca="1" si="173"/>
        <v>#VALUE!</v>
      </c>
      <c r="T642" t="e">
        <f t="shared" ref="T642:T705" ca="1" si="192">"$B"&amp;S642</f>
        <v>#VALUE!</v>
      </c>
      <c r="U642">
        <f t="shared" si="174"/>
        <v>576</v>
      </c>
      <c r="V642">
        <v>48.250000000003702</v>
      </c>
      <c r="W642">
        <f t="shared" si="177"/>
        <v>48</v>
      </c>
      <c r="X642" t="str" cm="1">
        <f t="array" aca="1" ref="X642" ca="1">IFERROR(INDEX('PC&amp;PD'!$A$1:$AS$19,ROW('PC&amp;PD'!$A$19),MATCH(INDIRECT(T642),'PC&amp;PD'!$A$1:$AS$1,0)),"")</f>
        <v/>
      </c>
      <c r="Y642" t="str">
        <f>IF(OR($N642="",$N642=0),"",IF($N642=$E$7,'Extracted info for SC'!$J$6,IF($N642=#REF!,'Extracted info for SC'!$J$7,IF($N642=#REF!,'Extracted info for SC'!$J$8,IF($N642=#REF!,'Extracted info for SC'!$J$9,IF($N642=#REF!,'Extracted info for SC'!$J$10,IF($N642=#REF!,'Extracted info for SC'!$J$11,IF($N642=#REF!,'Extracted info for SC'!$J$12,IF($N642=#REF!,'Extracted info for SC'!$J$13,IF($N642=#REF!,'Extracted info for SC'!$J$14,IF($N642=#REF!,'Extracted info for SC'!$J$15,IF($N642=#REF!,'Extracted info for SC'!$J$16,IF($N642=#REF!,'Extracted info for SC'!$J$17,IF($N642=#REF!,'Extracted info for SC'!$J$18,""))))))))))))))</f>
        <v/>
      </c>
      <c r="AA642" t="str">
        <f t="shared" si="187"/>
        <v/>
      </c>
      <c r="AB642" t="str">
        <f t="shared" si="188"/>
        <v/>
      </c>
      <c r="AC642" t="e">
        <f t="shared" ca="1" si="189"/>
        <v>#VALUE!</v>
      </c>
      <c r="AD642" t="str" cm="1">
        <f t="array" aca="1" ref="AD642" ca="1">IFERROR(IF((LEFT(INDIRECT("$F"&amp;$S642),4))="GOTS",IF($G642="Organic","GOTS_Organic_raw",(IF($G642="Responsible","GOTS_Responsible",(IF($G642="No Attribute (Conventional)","GOTS_conventional",(IF($G642="Recycled Pre/Post-Consumer","GOTS_pre_post",(IF($G642="In-Conversion","GOTS_in_conversion",(IF($G642="Sustainably Sourced","Sustainably_sourced",(IF($G642="Recycled pre-consumer organic","GOTS_recycled_organic",""))))))))))))),IF($G642="Organic","Organic",(IF($G642="Responsible","Responsible",(IF($G642="No Attribute (Conventional)","No_Attribute_Conventional",(IF($G642="Recycled Pre/Post-Consumer","Recycled_Pre_Post_Consumer",(IF($G642="In-Conversion","In_Conversion",(IF($G642="Recycled Pre-Consumer","Recycled_Pre_Consumer",(IF($G642="Recycled Post-Consumer","Recycled_Post_Consumer",(IF($G642="Sustainably Sourced","Sustainably_sourced",(IF($G642="Recycled pre-consumer organic","GOTS_recycled_organic","")))))))))))))))))),"")</f>
        <v/>
      </c>
      <c r="AE642" t="e" cm="1">
        <f t="array" aca="1" ref="AE642" ca="1">IF($I642="",IF(INDIRECT("$F"&amp;$S642)="","",IF(LEFT(INDIRECT("$F"&amp;$S642),3)="GRS","GRS_RCS_RM",IF((LEFT(INDIRECT("$F"&amp;$S642),3))="RCS","GRS_RCS_RM",IF(INDIRECT("$F"&amp;$S642)="OCS (No Label)","OCS_Conversion_RM",IF(LEFT(INDIRECT("$F"&amp;$S642),3)="OCS","OCS_RM",IF(RIGHT(INDIRECT("$F"&amp;$S642),10)="conversion","GOTS_RM_conversion",IF((LEFT(INDIRECT("$F"&amp;$S642),4))="GOTS","GOTS_RM","Responsible_RM"))))))),"DELETERM")</f>
        <v>#VALUE!</v>
      </c>
      <c r="AF642" t="e" cm="1">
        <f t="array" aca="1" ref="AF642" ca="1">IF($S642="","",INDIRECT("$Z"&amp;$S642))</f>
        <v>#VALUE!</v>
      </c>
      <c r="AG642" t="str">
        <f t="shared" si="190"/>
        <v/>
      </c>
      <c r="AH642" t="str" cm="1">
        <f t="array" aca="1" ref="AH642" ca="1">IFERROR(INDIRECT("$ag"&amp;S642),"")</f>
        <v/>
      </c>
      <c r="AI642" t="e" cm="1">
        <f t="array" aca="1" ref="AI642" ca="1">INDIRECT("O"&amp;S642)</f>
        <v>#VALUE!</v>
      </c>
      <c r="AJ642" t="str">
        <f t="shared" si="191"/>
        <v/>
      </c>
    </row>
    <row r="643" spans="1:36" ht="16.5" customHeight="1">
      <c r="A643" s="129"/>
      <c r="B643" s="134"/>
      <c r="C643" s="135"/>
      <c r="D643" s="146"/>
      <c r="E643" s="146"/>
      <c r="F643" s="135"/>
      <c r="G643" s="147"/>
      <c r="H643" s="147"/>
      <c r="I643" s="147"/>
      <c r="J643" s="147"/>
      <c r="K643" s="38"/>
      <c r="L643" s="143"/>
      <c r="M643" s="143"/>
      <c r="N643" s="61"/>
      <c r="O643" s="314"/>
      <c r="Q643" t="str">
        <f t="shared" si="186"/>
        <v/>
      </c>
      <c r="S643" t="e">
        <f t="shared" ca="1" si="173"/>
        <v>#VALUE!</v>
      </c>
      <c r="T643" t="e">
        <f t="shared" ca="1" si="192"/>
        <v>#VALUE!</v>
      </c>
      <c r="U643">
        <f t="shared" si="174"/>
        <v>576</v>
      </c>
      <c r="V643">
        <v>48.333333333337102</v>
      </c>
      <c r="W643">
        <f t="shared" si="177"/>
        <v>48</v>
      </c>
      <c r="X643" t="str" cm="1">
        <f t="array" aca="1" ref="X643" ca="1">IFERROR(INDEX('PC&amp;PD'!$A$1:$AS$19,ROW('PC&amp;PD'!$A$19),MATCH(INDIRECT(T643),'PC&amp;PD'!$A$1:$AS$1,0)),"")</f>
        <v/>
      </c>
      <c r="Y643" t="str">
        <f>IF(OR($N643="",$N643=0),"",IF($N643=$E$7,'Extracted info for SC'!$J$6,IF($N643=#REF!,'Extracted info for SC'!$J$7,IF($N643=#REF!,'Extracted info for SC'!$J$8,IF($N643=#REF!,'Extracted info for SC'!$J$9,IF($N643=#REF!,'Extracted info for SC'!$J$10,IF($N643=#REF!,'Extracted info for SC'!$J$11,IF($N643=#REF!,'Extracted info for SC'!$J$12,IF($N643=#REF!,'Extracted info for SC'!$J$13,IF($N643=#REF!,'Extracted info for SC'!$J$14,IF($N643=#REF!,'Extracted info for SC'!$J$15,IF($N643=#REF!,'Extracted info for SC'!$J$16,IF($N643=#REF!,'Extracted info for SC'!$J$17,IF($N643=#REF!,'Extracted info for SC'!$J$18,""))))))))))))))</f>
        <v/>
      </c>
      <c r="AA643" t="str">
        <f t="shared" si="187"/>
        <v/>
      </c>
      <c r="AB643" t="str">
        <f t="shared" si="188"/>
        <v/>
      </c>
      <c r="AC643" t="e">
        <f t="shared" ca="1" si="189"/>
        <v>#VALUE!</v>
      </c>
      <c r="AD643" t="str" cm="1">
        <f t="array" aca="1" ref="AD643" ca="1">IFERROR(IF((LEFT(INDIRECT("$F"&amp;$S643),4))="GOTS",IF($G643="Organic","GOTS_Organic_raw",(IF($G643="Responsible","GOTS_Responsible",(IF($G643="No Attribute (Conventional)","GOTS_conventional",(IF($G643="Recycled Pre/Post-Consumer","GOTS_pre_post",(IF($G643="In-Conversion","GOTS_in_conversion",(IF($G643="Sustainably Sourced","Sustainably_sourced",(IF($G643="Recycled pre-consumer organic","GOTS_recycled_organic",""))))))))))))),IF($G643="Organic","Organic",(IF($G643="Responsible","Responsible",(IF($G643="No Attribute (Conventional)","No_Attribute_Conventional",(IF($G643="Recycled Pre/Post-Consumer","Recycled_Pre_Post_Consumer",(IF($G643="In-Conversion","In_Conversion",(IF($G643="Recycled Pre-Consumer","Recycled_Pre_Consumer",(IF($G643="Recycled Post-Consumer","Recycled_Post_Consumer",(IF($G643="Sustainably Sourced","Sustainably_sourced",(IF($G643="Recycled pre-consumer organic","GOTS_recycled_organic","")))))))))))))))))),"")</f>
        <v/>
      </c>
      <c r="AE643" t="e" cm="1">
        <f t="array" aca="1" ref="AE643" ca="1">IF($I643="",IF(INDIRECT("$F"&amp;$S643)="","",IF(LEFT(INDIRECT("$F"&amp;$S643),3)="GRS","GRS_RCS_RM",IF((LEFT(INDIRECT("$F"&amp;$S643),3))="RCS","GRS_RCS_RM",IF(INDIRECT("$F"&amp;$S643)="OCS (No Label)","OCS_Conversion_RM",IF(LEFT(INDIRECT("$F"&amp;$S643),3)="OCS","OCS_RM",IF(RIGHT(INDIRECT("$F"&amp;$S643),10)="conversion","GOTS_RM_conversion",IF((LEFT(INDIRECT("$F"&amp;$S643),4))="GOTS","GOTS_RM","Responsible_RM"))))))),"DELETERM")</f>
        <v>#VALUE!</v>
      </c>
      <c r="AF643" t="e" cm="1">
        <f t="array" aca="1" ref="AF643" ca="1">IF($S643="","",INDIRECT("$Z"&amp;$S643))</f>
        <v>#VALUE!</v>
      </c>
      <c r="AG643" t="str">
        <f t="shared" si="190"/>
        <v/>
      </c>
      <c r="AH643" t="str" cm="1">
        <f t="array" aca="1" ref="AH643" ca="1">IFERROR(INDIRECT("$ag"&amp;S643),"")</f>
        <v/>
      </c>
      <c r="AI643" t="e" cm="1">
        <f t="array" aca="1" ref="AI643" ca="1">INDIRECT("O"&amp;S643)</f>
        <v>#VALUE!</v>
      </c>
      <c r="AJ643" t="str">
        <f t="shared" si="191"/>
        <v/>
      </c>
    </row>
    <row r="644" spans="1:36" ht="16.5" customHeight="1">
      <c r="A644" s="129"/>
      <c r="B644" s="134"/>
      <c r="C644" s="135"/>
      <c r="D644" s="146"/>
      <c r="E644" s="146"/>
      <c r="F644" s="135"/>
      <c r="G644" s="147"/>
      <c r="H644" s="147"/>
      <c r="I644" s="147"/>
      <c r="J644" s="147"/>
      <c r="K644" s="38"/>
      <c r="L644" s="143"/>
      <c r="M644" s="143"/>
      <c r="N644" s="61"/>
      <c r="O644" s="314"/>
      <c r="Q644" t="str">
        <f t="shared" si="186"/>
        <v/>
      </c>
      <c r="S644" t="e">
        <f t="shared" ca="1" si="173"/>
        <v>#VALUE!</v>
      </c>
      <c r="T644" t="e">
        <f t="shared" ca="1" si="192"/>
        <v>#VALUE!</v>
      </c>
      <c r="U644">
        <f t="shared" si="174"/>
        <v>576</v>
      </c>
      <c r="V644">
        <v>48.416666666670402</v>
      </c>
      <c r="W644">
        <f t="shared" si="177"/>
        <v>48</v>
      </c>
      <c r="X644" t="str" cm="1">
        <f t="array" aca="1" ref="X644" ca="1">IFERROR(INDEX('PC&amp;PD'!$A$1:$AS$19,ROW('PC&amp;PD'!$A$19),MATCH(INDIRECT(T644),'PC&amp;PD'!$A$1:$AS$1,0)),"")</f>
        <v/>
      </c>
      <c r="Y644" t="str">
        <f>IF(OR($N644="",$N644=0),"",IF($N644=$E$7,'Extracted info for SC'!$J$6,IF($N644=#REF!,'Extracted info for SC'!$J$7,IF($N644=#REF!,'Extracted info for SC'!$J$8,IF($N644=#REF!,'Extracted info for SC'!$J$9,IF($N644=#REF!,'Extracted info for SC'!$J$10,IF($N644=#REF!,'Extracted info for SC'!$J$11,IF($N644=#REF!,'Extracted info for SC'!$J$12,IF($N644=#REF!,'Extracted info for SC'!$J$13,IF($N644=#REF!,'Extracted info for SC'!$J$14,IF($N644=#REF!,'Extracted info for SC'!$J$15,IF($N644=#REF!,'Extracted info for SC'!$J$16,IF($N644=#REF!,'Extracted info for SC'!$J$17,IF($N644=#REF!,'Extracted info for SC'!$J$18,""))))))))))))))</f>
        <v/>
      </c>
      <c r="AA644" t="str">
        <f t="shared" si="187"/>
        <v/>
      </c>
      <c r="AB644" t="str">
        <f t="shared" si="188"/>
        <v/>
      </c>
      <c r="AC644" t="e">
        <f t="shared" ca="1" si="189"/>
        <v>#VALUE!</v>
      </c>
      <c r="AD644" t="str" cm="1">
        <f t="array" aca="1" ref="AD644" ca="1">IFERROR(IF((LEFT(INDIRECT("$F"&amp;$S644),4))="GOTS",IF($G644="Organic","GOTS_Organic_raw",(IF($G644="Responsible","GOTS_Responsible",(IF($G644="No Attribute (Conventional)","GOTS_conventional",(IF($G644="Recycled Pre/Post-Consumer","GOTS_pre_post",(IF($G644="In-Conversion","GOTS_in_conversion",(IF($G644="Sustainably Sourced","Sustainably_sourced",(IF($G644="Recycled pre-consumer organic","GOTS_recycled_organic",""))))))))))))),IF($G644="Organic","Organic",(IF($G644="Responsible","Responsible",(IF($G644="No Attribute (Conventional)","No_Attribute_Conventional",(IF($G644="Recycled Pre/Post-Consumer","Recycled_Pre_Post_Consumer",(IF($G644="In-Conversion","In_Conversion",(IF($G644="Recycled Pre-Consumer","Recycled_Pre_Consumer",(IF($G644="Recycled Post-Consumer","Recycled_Post_Consumer",(IF($G644="Sustainably Sourced","Sustainably_sourced",(IF($G644="Recycled pre-consumer organic","GOTS_recycled_organic","")))))))))))))))))),"")</f>
        <v/>
      </c>
      <c r="AE644" t="e" cm="1">
        <f t="array" aca="1" ref="AE644" ca="1">IF($I644="",IF(INDIRECT("$F"&amp;$S644)="","",IF(LEFT(INDIRECT("$F"&amp;$S644),3)="GRS","GRS_RCS_RM",IF((LEFT(INDIRECT("$F"&amp;$S644),3))="RCS","GRS_RCS_RM",IF(INDIRECT("$F"&amp;$S644)="OCS (No Label)","OCS_Conversion_RM",IF(LEFT(INDIRECT("$F"&amp;$S644),3)="OCS","OCS_RM",IF(RIGHT(INDIRECT("$F"&amp;$S644),10)="conversion","GOTS_RM_conversion",IF((LEFT(INDIRECT("$F"&amp;$S644),4))="GOTS","GOTS_RM","Responsible_RM"))))))),"DELETERM")</f>
        <v>#VALUE!</v>
      </c>
      <c r="AF644" t="e" cm="1">
        <f t="array" aca="1" ref="AF644" ca="1">IF($S644="","",INDIRECT("$Z"&amp;$S644))</f>
        <v>#VALUE!</v>
      </c>
      <c r="AG644" t="str">
        <f t="shared" si="190"/>
        <v/>
      </c>
      <c r="AH644" t="str" cm="1">
        <f t="array" aca="1" ref="AH644" ca="1">IFERROR(INDIRECT("$ag"&amp;S644),"")</f>
        <v/>
      </c>
      <c r="AI644" t="e" cm="1">
        <f t="array" aca="1" ref="AI644" ca="1">INDIRECT("O"&amp;S644)</f>
        <v>#VALUE!</v>
      </c>
      <c r="AJ644" t="str">
        <f t="shared" si="191"/>
        <v/>
      </c>
    </row>
    <row r="645" spans="1:36" ht="16.5" customHeight="1">
      <c r="A645" s="130"/>
      <c r="B645" s="136"/>
      <c r="C645" s="137"/>
      <c r="D645" s="146"/>
      <c r="E645" s="146"/>
      <c r="F645" s="137"/>
      <c r="G645" s="147"/>
      <c r="H645" s="147"/>
      <c r="I645" s="147"/>
      <c r="J645" s="147"/>
      <c r="K645" s="38"/>
      <c r="L645" s="144"/>
      <c r="M645" s="144"/>
      <c r="N645" s="61"/>
      <c r="O645" s="314"/>
      <c r="Q645" t="str">
        <f t="shared" si="186"/>
        <v/>
      </c>
      <c r="S645" t="e">
        <f t="shared" ca="1" si="173"/>
        <v>#VALUE!</v>
      </c>
      <c r="T645" t="e">
        <f t="shared" ca="1" si="192"/>
        <v>#VALUE!</v>
      </c>
      <c r="U645">
        <f t="shared" si="174"/>
        <v>576</v>
      </c>
      <c r="V645">
        <v>48.500000000003801</v>
      </c>
      <c r="W645">
        <f t="shared" si="177"/>
        <v>48</v>
      </c>
      <c r="X645" t="str" cm="1">
        <f t="array" aca="1" ref="X645" ca="1">IFERROR(INDEX('PC&amp;PD'!$A$1:$AS$19,ROW('PC&amp;PD'!$A$19),MATCH(INDIRECT(T645),'PC&amp;PD'!$A$1:$AS$1,0)),"")</f>
        <v/>
      </c>
      <c r="Y645" t="str">
        <f>IF(OR($N645="",$N645=0),"",IF($N645=$E$7,'Extracted info for SC'!$J$6,IF($N645=#REF!,'Extracted info for SC'!$J$7,IF($N645=#REF!,'Extracted info for SC'!$J$8,IF($N645=#REF!,'Extracted info for SC'!$J$9,IF($N645=#REF!,'Extracted info for SC'!$J$10,IF($N645=#REF!,'Extracted info for SC'!$J$11,IF($N645=#REF!,'Extracted info for SC'!$J$12,IF($N645=#REF!,'Extracted info for SC'!$J$13,IF($N645=#REF!,'Extracted info for SC'!$J$14,IF($N645=#REF!,'Extracted info for SC'!$J$15,IF($N645=#REF!,'Extracted info for SC'!$J$16,IF($N645=#REF!,'Extracted info for SC'!$J$17,IF($N645=#REF!,'Extracted info for SC'!$J$18,""))))))))))))))</f>
        <v/>
      </c>
      <c r="AA645" t="str">
        <f t="shared" si="187"/>
        <v/>
      </c>
      <c r="AB645" t="str">
        <f t="shared" si="188"/>
        <v/>
      </c>
      <c r="AC645" t="e">
        <f t="shared" ca="1" si="189"/>
        <v>#VALUE!</v>
      </c>
      <c r="AD645" t="str" cm="1">
        <f t="array" aca="1" ref="AD645" ca="1">IFERROR(IF((LEFT(INDIRECT("$F"&amp;$S645),4))="GOTS",IF($G645="Organic","GOTS_Organic_raw",(IF($G645="Responsible","GOTS_Responsible",(IF($G645="No Attribute (Conventional)","GOTS_conventional",(IF($G645="Recycled Pre/Post-Consumer","GOTS_pre_post",(IF($G645="In-Conversion","GOTS_in_conversion",(IF($G645="Sustainably Sourced","Sustainably_sourced",(IF($G645="Recycled pre-consumer organic","GOTS_recycled_organic",""))))))))))))),IF($G645="Organic","Organic",(IF($G645="Responsible","Responsible",(IF($G645="No Attribute (Conventional)","No_Attribute_Conventional",(IF($G645="Recycled Pre/Post-Consumer","Recycled_Pre_Post_Consumer",(IF($G645="In-Conversion","In_Conversion",(IF($G645="Recycled Pre-Consumer","Recycled_Pre_Consumer",(IF($G645="Recycled Post-Consumer","Recycled_Post_Consumer",(IF($G645="Sustainably Sourced","Sustainably_sourced",(IF($G645="Recycled pre-consumer organic","GOTS_recycled_organic","")))))))))))))))))),"")</f>
        <v/>
      </c>
      <c r="AE645" t="e" cm="1">
        <f t="array" aca="1" ref="AE645" ca="1">IF($I645="",IF(INDIRECT("$F"&amp;$S645)="","",IF(LEFT(INDIRECT("$F"&amp;$S645),3)="GRS","GRS_RCS_RM",IF((LEFT(INDIRECT("$F"&amp;$S645),3))="RCS","GRS_RCS_RM",IF(INDIRECT("$F"&amp;$S645)="OCS (No Label)","OCS_Conversion_RM",IF(LEFT(INDIRECT("$F"&amp;$S645),3)="OCS","OCS_RM",IF(RIGHT(INDIRECT("$F"&amp;$S645),10)="conversion","GOTS_RM_conversion",IF((LEFT(INDIRECT("$F"&amp;$S645),4))="GOTS","GOTS_RM","Responsible_RM"))))))),"DELETERM")</f>
        <v>#VALUE!</v>
      </c>
      <c r="AF645" t="e" cm="1">
        <f t="array" aca="1" ref="AF645" ca="1">IF($S645="","",INDIRECT("$Z"&amp;$S645))</f>
        <v>#VALUE!</v>
      </c>
      <c r="AG645" t="str">
        <f t="shared" si="190"/>
        <v/>
      </c>
      <c r="AH645" t="str" cm="1">
        <f t="array" aca="1" ref="AH645" ca="1">IFERROR(INDIRECT("$ag"&amp;S645),"")</f>
        <v/>
      </c>
      <c r="AI645" t="e" cm="1">
        <f t="array" aca="1" ref="AI645" ca="1">INDIRECT("O"&amp;S645)</f>
        <v>#VALUE!</v>
      </c>
      <c r="AJ645" t="str">
        <f t="shared" si="191"/>
        <v/>
      </c>
    </row>
    <row r="646" spans="1:36" ht="16.5" customHeight="1">
      <c r="A646" s="130"/>
      <c r="B646" s="136"/>
      <c r="C646" s="137"/>
      <c r="D646" s="146"/>
      <c r="E646" s="146"/>
      <c r="F646" s="137"/>
      <c r="G646" s="147"/>
      <c r="H646" s="147"/>
      <c r="I646" s="147"/>
      <c r="J646" s="147"/>
      <c r="K646" s="38"/>
      <c r="L646" s="144"/>
      <c r="M646" s="144"/>
      <c r="N646" s="61"/>
      <c r="O646" s="314"/>
      <c r="Q646" t="str">
        <f t="shared" si="186"/>
        <v/>
      </c>
      <c r="S646" t="e">
        <f t="shared" ca="1" si="173"/>
        <v>#VALUE!</v>
      </c>
      <c r="T646" t="e">
        <f t="shared" ca="1" si="192"/>
        <v>#VALUE!</v>
      </c>
      <c r="U646">
        <f t="shared" si="174"/>
        <v>576</v>
      </c>
      <c r="V646">
        <v>48.583333333337102</v>
      </c>
      <c r="W646">
        <f t="shared" si="177"/>
        <v>48</v>
      </c>
      <c r="X646" t="str" cm="1">
        <f t="array" aca="1" ref="X646" ca="1">IFERROR(INDEX('PC&amp;PD'!$A$1:$AS$19,ROW('PC&amp;PD'!$A$19),MATCH(INDIRECT(T646),'PC&amp;PD'!$A$1:$AS$1,0)),"")</f>
        <v/>
      </c>
      <c r="Y646" t="str">
        <f>IF(OR($N646="",$N646=0),"",IF($N646=$E$7,'Extracted info for SC'!$J$6,IF($N646=#REF!,'Extracted info for SC'!$J$7,IF($N646=#REF!,'Extracted info for SC'!$J$8,IF($N646=#REF!,'Extracted info for SC'!$J$9,IF($N646=#REF!,'Extracted info for SC'!$J$10,IF($N646=#REF!,'Extracted info for SC'!$J$11,IF($N646=#REF!,'Extracted info for SC'!$J$12,IF($N646=#REF!,'Extracted info for SC'!$J$13,IF($N646=#REF!,'Extracted info for SC'!$J$14,IF($N646=#REF!,'Extracted info for SC'!$J$15,IF($N646=#REF!,'Extracted info for SC'!$J$16,IF($N646=#REF!,'Extracted info for SC'!$J$17,IF($N646=#REF!,'Extracted info for SC'!$J$18,""))))))))))))))</f>
        <v/>
      </c>
      <c r="AA646" t="str">
        <f t="shared" si="187"/>
        <v/>
      </c>
      <c r="AB646" t="str">
        <f t="shared" si="188"/>
        <v/>
      </c>
      <c r="AC646" t="e">
        <f t="shared" ca="1" si="189"/>
        <v>#VALUE!</v>
      </c>
      <c r="AD646" t="str" cm="1">
        <f t="array" aca="1" ref="AD646" ca="1">IFERROR(IF((LEFT(INDIRECT("$F"&amp;$S646),4))="GOTS",IF($G646="Organic","GOTS_Organic_raw",(IF($G646="Responsible","GOTS_Responsible",(IF($G646="No Attribute (Conventional)","GOTS_conventional",(IF($G646="Recycled Pre/Post-Consumer","GOTS_pre_post",(IF($G646="In-Conversion","GOTS_in_conversion",(IF($G646="Sustainably Sourced","Sustainably_sourced",(IF($G646="Recycled pre-consumer organic","GOTS_recycled_organic",""))))))))))))),IF($G646="Organic","Organic",(IF($G646="Responsible","Responsible",(IF($G646="No Attribute (Conventional)","No_Attribute_Conventional",(IF($G646="Recycled Pre/Post-Consumer","Recycled_Pre_Post_Consumer",(IF($G646="In-Conversion","In_Conversion",(IF($G646="Recycled Pre-Consumer","Recycled_Pre_Consumer",(IF($G646="Recycled Post-Consumer","Recycled_Post_Consumer",(IF($G646="Sustainably Sourced","Sustainably_sourced",(IF($G646="Recycled pre-consumer organic","GOTS_recycled_organic","")))))))))))))))))),"")</f>
        <v/>
      </c>
      <c r="AE646" t="e" cm="1">
        <f t="array" aca="1" ref="AE646" ca="1">IF($I646="",IF(INDIRECT("$F"&amp;$S646)="","",IF(LEFT(INDIRECT("$F"&amp;$S646),3)="GRS","GRS_RCS_RM",IF((LEFT(INDIRECT("$F"&amp;$S646),3))="RCS","GRS_RCS_RM",IF(INDIRECT("$F"&amp;$S646)="OCS (No Label)","OCS_Conversion_RM",IF(LEFT(INDIRECT("$F"&amp;$S646),3)="OCS","OCS_RM",IF(RIGHT(INDIRECT("$F"&amp;$S646),10)="conversion","GOTS_RM_conversion",IF((LEFT(INDIRECT("$F"&amp;$S646),4))="GOTS","GOTS_RM","Responsible_RM"))))))),"DELETERM")</f>
        <v>#VALUE!</v>
      </c>
      <c r="AF646" t="e" cm="1">
        <f t="array" aca="1" ref="AF646" ca="1">IF($S646="","",INDIRECT("$Z"&amp;$S646))</f>
        <v>#VALUE!</v>
      </c>
      <c r="AG646" t="str">
        <f t="shared" si="190"/>
        <v/>
      </c>
      <c r="AH646" t="str" cm="1">
        <f t="array" aca="1" ref="AH646" ca="1">IFERROR(INDIRECT("$ag"&amp;S646),"")</f>
        <v/>
      </c>
      <c r="AI646" t="e" cm="1">
        <f t="array" aca="1" ref="AI646" ca="1">INDIRECT("O"&amp;S646)</f>
        <v>#VALUE!</v>
      </c>
      <c r="AJ646" t="str">
        <f t="shared" si="191"/>
        <v/>
      </c>
    </row>
    <row r="647" spans="1:36" ht="16.5" customHeight="1">
      <c r="A647" s="130"/>
      <c r="B647" s="136"/>
      <c r="C647" s="137"/>
      <c r="D647" s="146"/>
      <c r="E647" s="146"/>
      <c r="F647" s="137"/>
      <c r="G647" s="147"/>
      <c r="H647" s="147"/>
      <c r="I647" s="147"/>
      <c r="J647" s="147"/>
      <c r="K647" s="38"/>
      <c r="L647" s="144"/>
      <c r="M647" s="144"/>
      <c r="N647" s="61"/>
      <c r="O647" s="314"/>
      <c r="Q647" t="str">
        <f t="shared" si="186"/>
        <v/>
      </c>
      <c r="S647" t="e">
        <f t="shared" ca="1" si="173"/>
        <v>#VALUE!</v>
      </c>
      <c r="T647" t="e">
        <f t="shared" ca="1" si="192"/>
        <v>#VALUE!</v>
      </c>
      <c r="U647">
        <f t="shared" si="174"/>
        <v>576</v>
      </c>
      <c r="V647">
        <v>48.666666666670402</v>
      </c>
      <c r="W647">
        <f t="shared" si="177"/>
        <v>48</v>
      </c>
      <c r="X647" t="str" cm="1">
        <f t="array" aca="1" ref="X647" ca="1">IFERROR(INDEX('PC&amp;PD'!$A$1:$AS$19,ROW('PC&amp;PD'!$A$19),MATCH(INDIRECT(T647),'PC&amp;PD'!$A$1:$AS$1,0)),"")</f>
        <v/>
      </c>
      <c r="Y647" t="str">
        <f>IF(OR($N647="",$N647=0),"",IF($N647=$E$7,'Extracted info for SC'!$J$6,IF($N647=#REF!,'Extracted info for SC'!$J$7,IF($N647=#REF!,'Extracted info for SC'!$J$8,IF($N647=#REF!,'Extracted info for SC'!$J$9,IF($N647=#REF!,'Extracted info for SC'!$J$10,IF($N647=#REF!,'Extracted info for SC'!$J$11,IF($N647=#REF!,'Extracted info for SC'!$J$12,IF($N647=#REF!,'Extracted info for SC'!$J$13,IF($N647=#REF!,'Extracted info for SC'!$J$14,IF($N647=#REF!,'Extracted info for SC'!$J$15,IF($N647=#REF!,'Extracted info for SC'!$J$16,IF($N647=#REF!,'Extracted info for SC'!$J$17,IF($N647=#REF!,'Extracted info for SC'!$J$18,""))))))))))))))</f>
        <v/>
      </c>
      <c r="AA647" t="str">
        <f t="shared" si="187"/>
        <v/>
      </c>
      <c r="AB647" t="str">
        <f t="shared" si="188"/>
        <v/>
      </c>
      <c r="AC647" t="e">
        <f t="shared" ca="1" si="189"/>
        <v>#VALUE!</v>
      </c>
      <c r="AD647" t="str" cm="1">
        <f t="array" aca="1" ref="AD647" ca="1">IFERROR(IF((LEFT(INDIRECT("$F"&amp;$S647),4))="GOTS",IF($G647="Organic","GOTS_Organic_raw",(IF($G647="Responsible","GOTS_Responsible",(IF($G647="No Attribute (Conventional)","GOTS_conventional",(IF($G647="Recycled Pre/Post-Consumer","GOTS_pre_post",(IF($G647="In-Conversion","GOTS_in_conversion",(IF($G647="Sustainably Sourced","Sustainably_sourced",(IF($G647="Recycled pre-consumer organic","GOTS_recycled_organic",""))))))))))))),IF($G647="Organic","Organic",(IF($G647="Responsible","Responsible",(IF($G647="No Attribute (Conventional)","No_Attribute_Conventional",(IF($G647="Recycled Pre/Post-Consumer","Recycled_Pre_Post_Consumer",(IF($G647="In-Conversion","In_Conversion",(IF($G647="Recycled Pre-Consumer","Recycled_Pre_Consumer",(IF($G647="Recycled Post-Consumer","Recycled_Post_Consumer",(IF($G647="Sustainably Sourced","Sustainably_sourced",(IF($G647="Recycled pre-consumer organic","GOTS_recycled_organic","")))))))))))))))))),"")</f>
        <v/>
      </c>
      <c r="AE647" t="e" cm="1">
        <f t="array" aca="1" ref="AE647" ca="1">IF($I647="",IF(INDIRECT("$F"&amp;$S647)="","",IF(LEFT(INDIRECT("$F"&amp;$S647),3)="GRS","GRS_RCS_RM",IF((LEFT(INDIRECT("$F"&amp;$S647),3))="RCS","GRS_RCS_RM",IF(INDIRECT("$F"&amp;$S647)="OCS (No Label)","OCS_Conversion_RM",IF(LEFT(INDIRECT("$F"&amp;$S647),3)="OCS","OCS_RM",IF(RIGHT(INDIRECT("$F"&amp;$S647),10)="conversion","GOTS_RM_conversion",IF((LEFT(INDIRECT("$F"&amp;$S647),4))="GOTS","GOTS_RM","Responsible_RM"))))))),"DELETERM")</f>
        <v>#VALUE!</v>
      </c>
      <c r="AF647" t="e" cm="1">
        <f t="array" aca="1" ref="AF647" ca="1">IF($S647="","",INDIRECT("$Z"&amp;$S647))</f>
        <v>#VALUE!</v>
      </c>
      <c r="AG647" t="str">
        <f t="shared" si="190"/>
        <v/>
      </c>
      <c r="AH647" t="str" cm="1">
        <f t="array" aca="1" ref="AH647" ca="1">IFERROR(INDIRECT("$ag"&amp;S647),"")</f>
        <v/>
      </c>
      <c r="AI647" t="e" cm="1">
        <f t="array" aca="1" ref="AI647" ca="1">INDIRECT("O"&amp;S647)</f>
        <v>#VALUE!</v>
      </c>
      <c r="AJ647" t="str">
        <f t="shared" si="191"/>
        <v/>
      </c>
    </row>
    <row r="648" spans="1:36" ht="16.5" customHeight="1">
      <c r="A648" s="130"/>
      <c r="B648" s="136"/>
      <c r="C648" s="137"/>
      <c r="D648" s="146"/>
      <c r="E648" s="146"/>
      <c r="F648" s="137"/>
      <c r="G648" s="147"/>
      <c r="H648" s="147"/>
      <c r="I648" s="147"/>
      <c r="J648" s="147"/>
      <c r="K648" s="38"/>
      <c r="L648" s="144"/>
      <c r="M648" s="144"/>
      <c r="N648" s="61"/>
      <c r="O648" s="314"/>
      <c r="Q648" t="str">
        <f t="shared" si="186"/>
        <v/>
      </c>
      <c r="S648" t="e">
        <f t="shared" ca="1" si="173"/>
        <v>#VALUE!</v>
      </c>
      <c r="T648" t="e">
        <f t="shared" ca="1" si="192"/>
        <v>#VALUE!</v>
      </c>
      <c r="U648">
        <f t="shared" si="174"/>
        <v>576</v>
      </c>
      <c r="V648">
        <v>48.750000000003801</v>
      </c>
      <c r="W648">
        <f t="shared" si="177"/>
        <v>48</v>
      </c>
      <c r="X648" t="str" cm="1">
        <f t="array" aca="1" ref="X648" ca="1">IFERROR(INDEX('PC&amp;PD'!$A$1:$AS$19,ROW('PC&amp;PD'!$A$19),MATCH(INDIRECT(T648),'PC&amp;PD'!$A$1:$AS$1,0)),"")</f>
        <v/>
      </c>
      <c r="Y648" t="str">
        <f>IF(OR($N648="",$N648=0),"",IF($N648=$E$7,'Extracted info for SC'!$J$6,IF($N648=#REF!,'Extracted info for SC'!$J$7,IF($N648=#REF!,'Extracted info for SC'!$J$8,IF($N648=#REF!,'Extracted info for SC'!$J$9,IF($N648=#REF!,'Extracted info for SC'!$J$10,IF($N648=#REF!,'Extracted info for SC'!$J$11,IF($N648=#REF!,'Extracted info for SC'!$J$12,IF($N648=#REF!,'Extracted info for SC'!$J$13,IF($N648=#REF!,'Extracted info for SC'!$J$14,IF($N648=#REF!,'Extracted info for SC'!$J$15,IF($N648=#REF!,'Extracted info for SC'!$J$16,IF($N648=#REF!,'Extracted info for SC'!$J$17,IF($N648=#REF!,'Extracted info for SC'!$J$18,""))))))))))))))</f>
        <v/>
      </c>
      <c r="AA648" t="str">
        <f t="shared" si="187"/>
        <v/>
      </c>
      <c r="AB648" t="str">
        <f t="shared" si="188"/>
        <v/>
      </c>
      <c r="AC648" t="e">
        <f t="shared" ca="1" si="189"/>
        <v>#VALUE!</v>
      </c>
      <c r="AD648" t="str" cm="1">
        <f t="array" aca="1" ref="AD648" ca="1">IFERROR(IF((LEFT(INDIRECT("$F"&amp;$S648),4))="GOTS",IF($G648="Organic","GOTS_Organic_raw",(IF($G648="Responsible","GOTS_Responsible",(IF($G648="No Attribute (Conventional)","GOTS_conventional",(IF($G648="Recycled Pre/Post-Consumer","GOTS_pre_post",(IF($G648="In-Conversion","GOTS_in_conversion",(IF($G648="Sustainably Sourced","Sustainably_sourced",(IF($G648="Recycled pre-consumer organic","GOTS_recycled_organic",""))))))))))))),IF($G648="Organic","Organic",(IF($G648="Responsible","Responsible",(IF($G648="No Attribute (Conventional)","No_Attribute_Conventional",(IF($G648="Recycled Pre/Post-Consumer","Recycled_Pre_Post_Consumer",(IF($G648="In-Conversion","In_Conversion",(IF($G648="Recycled Pre-Consumer","Recycled_Pre_Consumer",(IF($G648="Recycled Post-Consumer","Recycled_Post_Consumer",(IF($G648="Sustainably Sourced","Sustainably_sourced",(IF($G648="Recycled pre-consumer organic","GOTS_recycled_organic","")))))))))))))))))),"")</f>
        <v/>
      </c>
      <c r="AE648" t="e" cm="1">
        <f t="array" aca="1" ref="AE648" ca="1">IF($I648="",IF(INDIRECT("$F"&amp;$S648)="","",IF(LEFT(INDIRECT("$F"&amp;$S648),3)="GRS","GRS_RCS_RM",IF((LEFT(INDIRECT("$F"&amp;$S648),3))="RCS","GRS_RCS_RM",IF(INDIRECT("$F"&amp;$S648)="OCS (No Label)","OCS_Conversion_RM",IF(LEFT(INDIRECT("$F"&amp;$S648),3)="OCS","OCS_RM",IF(RIGHT(INDIRECT("$F"&amp;$S648),10)="conversion","GOTS_RM_conversion",IF((LEFT(INDIRECT("$F"&amp;$S648),4))="GOTS","GOTS_RM","Responsible_RM"))))))),"DELETERM")</f>
        <v>#VALUE!</v>
      </c>
      <c r="AF648" t="e" cm="1">
        <f t="array" aca="1" ref="AF648" ca="1">IF($S648="","",INDIRECT("$Z"&amp;$S648))</f>
        <v>#VALUE!</v>
      </c>
      <c r="AG648" t="str">
        <f t="shared" si="190"/>
        <v/>
      </c>
      <c r="AH648" t="str" cm="1">
        <f t="array" aca="1" ref="AH648" ca="1">IFERROR(INDIRECT("$ag"&amp;S648),"")</f>
        <v/>
      </c>
      <c r="AI648" t="e" cm="1">
        <f t="array" aca="1" ref="AI648" ca="1">INDIRECT("O"&amp;S648)</f>
        <v>#VALUE!</v>
      </c>
      <c r="AJ648" t="str">
        <f t="shared" si="191"/>
        <v/>
      </c>
    </row>
    <row r="649" spans="1:36" ht="16.5" customHeight="1">
      <c r="A649" s="130"/>
      <c r="B649" s="136"/>
      <c r="C649" s="137"/>
      <c r="D649" s="146"/>
      <c r="E649" s="146"/>
      <c r="F649" s="137"/>
      <c r="G649" s="147"/>
      <c r="H649" s="147"/>
      <c r="I649" s="147"/>
      <c r="J649" s="147"/>
      <c r="K649" s="38"/>
      <c r="L649" s="144"/>
      <c r="M649" s="144"/>
      <c r="N649" s="61"/>
      <c r="O649" s="314"/>
      <c r="Q649" t="str">
        <f t="shared" si="186"/>
        <v/>
      </c>
      <c r="S649" t="e">
        <f t="shared" ca="1" si="173"/>
        <v>#VALUE!</v>
      </c>
      <c r="T649" t="e">
        <f t="shared" ca="1" si="192"/>
        <v>#VALUE!</v>
      </c>
      <c r="U649">
        <f t="shared" si="174"/>
        <v>576</v>
      </c>
      <c r="V649">
        <v>48.833333333337102</v>
      </c>
      <c r="W649">
        <f t="shared" si="177"/>
        <v>48</v>
      </c>
      <c r="X649" t="str" cm="1">
        <f t="array" aca="1" ref="X649" ca="1">IFERROR(INDEX('PC&amp;PD'!$A$1:$AS$19,ROW('PC&amp;PD'!$A$19),MATCH(INDIRECT(T649),'PC&amp;PD'!$A$1:$AS$1,0)),"")</f>
        <v/>
      </c>
      <c r="Y649" t="str">
        <f>IF(OR($N649="",$N649=0),"",IF($N649=$E$7,'Extracted info for SC'!$J$6,IF($N649=#REF!,'Extracted info for SC'!$J$7,IF($N649=#REF!,'Extracted info for SC'!$J$8,IF($N649=#REF!,'Extracted info for SC'!$J$9,IF($N649=#REF!,'Extracted info for SC'!$J$10,IF($N649=#REF!,'Extracted info for SC'!$J$11,IF($N649=#REF!,'Extracted info for SC'!$J$12,IF($N649=#REF!,'Extracted info for SC'!$J$13,IF($N649=#REF!,'Extracted info for SC'!$J$14,IF($N649=#REF!,'Extracted info for SC'!$J$15,IF($N649=#REF!,'Extracted info for SC'!$J$16,IF($N649=#REF!,'Extracted info for SC'!$J$17,IF($N649=#REF!,'Extracted info for SC'!$J$18,""))))))))))))))</f>
        <v/>
      </c>
      <c r="AA649" t="str">
        <f t="shared" si="187"/>
        <v/>
      </c>
      <c r="AB649" t="str">
        <f t="shared" si="188"/>
        <v/>
      </c>
      <c r="AC649" t="e">
        <f t="shared" ca="1" si="189"/>
        <v>#VALUE!</v>
      </c>
      <c r="AD649" t="str" cm="1">
        <f t="array" aca="1" ref="AD649" ca="1">IFERROR(IF((LEFT(INDIRECT("$F"&amp;$S649),4))="GOTS",IF($G649="Organic","GOTS_Organic_raw",(IF($G649="Responsible","GOTS_Responsible",(IF($G649="No Attribute (Conventional)","GOTS_conventional",(IF($G649="Recycled Pre/Post-Consumer","GOTS_pre_post",(IF($G649="In-Conversion","GOTS_in_conversion",(IF($G649="Sustainably Sourced","Sustainably_sourced",(IF($G649="Recycled pre-consumer organic","GOTS_recycled_organic",""))))))))))))),IF($G649="Organic","Organic",(IF($G649="Responsible","Responsible",(IF($G649="No Attribute (Conventional)","No_Attribute_Conventional",(IF($G649="Recycled Pre/Post-Consumer","Recycled_Pre_Post_Consumer",(IF($G649="In-Conversion","In_Conversion",(IF($G649="Recycled Pre-Consumer","Recycled_Pre_Consumer",(IF($G649="Recycled Post-Consumer","Recycled_Post_Consumer",(IF($G649="Sustainably Sourced","Sustainably_sourced",(IF($G649="Recycled pre-consumer organic","GOTS_recycled_organic","")))))))))))))))))),"")</f>
        <v/>
      </c>
      <c r="AE649" t="e" cm="1">
        <f t="array" aca="1" ref="AE649" ca="1">IF($I649="",IF(INDIRECT("$F"&amp;$S649)="","",IF(LEFT(INDIRECT("$F"&amp;$S649),3)="GRS","GRS_RCS_RM",IF((LEFT(INDIRECT("$F"&amp;$S649),3))="RCS","GRS_RCS_RM",IF(INDIRECT("$F"&amp;$S649)="OCS (No Label)","OCS_Conversion_RM",IF(LEFT(INDIRECT("$F"&amp;$S649),3)="OCS","OCS_RM",IF(RIGHT(INDIRECT("$F"&amp;$S649),10)="conversion","GOTS_RM_conversion",IF((LEFT(INDIRECT("$F"&amp;$S649),4))="GOTS","GOTS_RM","Responsible_RM"))))))),"DELETERM")</f>
        <v>#VALUE!</v>
      </c>
      <c r="AF649" t="e" cm="1">
        <f t="array" aca="1" ref="AF649" ca="1">IF($S649="","",INDIRECT("$Z"&amp;$S649))</f>
        <v>#VALUE!</v>
      </c>
      <c r="AG649" t="str">
        <f t="shared" si="190"/>
        <v/>
      </c>
      <c r="AH649" t="str" cm="1">
        <f t="array" aca="1" ref="AH649" ca="1">IFERROR(INDIRECT("$ag"&amp;S649),"")</f>
        <v/>
      </c>
      <c r="AI649" t="e" cm="1">
        <f t="array" aca="1" ref="AI649" ca="1">INDIRECT("O"&amp;S649)</f>
        <v>#VALUE!</v>
      </c>
      <c r="AJ649" t="str">
        <f t="shared" si="191"/>
        <v/>
      </c>
    </row>
    <row r="650" spans="1:36" ht="16.5" customHeight="1" thickBot="1">
      <c r="A650" s="131"/>
      <c r="B650" s="138"/>
      <c r="C650" s="139"/>
      <c r="D650" s="148"/>
      <c r="E650" s="148"/>
      <c r="F650" s="139"/>
      <c r="G650" s="149"/>
      <c r="H650" s="149"/>
      <c r="I650" s="149"/>
      <c r="J650" s="149"/>
      <c r="K650" s="39"/>
      <c r="L650" s="145"/>
      <c r="M650" s="145"/>
      <c r="N650" s="62"/>
      <c r="O650" s="315"/>
      <c r="Q650" t="str">
        <f t="shared" si="186"/>
        <v/>
      </c>
      <c r="S650" t="e">
        <f t="shared" ca="1" si="173"/>
        <v>#VALUE!</v>
      </c>
      <c r="T650" t="e">
        <f t="shared" ca="1" si="192"/>
        <v>#VALUE!</v>
      </c>
      <c r="U650">
        <f t="shared" si="174"/>
        <v>576</v>
      </c>
      <c r="V650">
        <v>48.916666666670501</v>
      </c>
      <c r="W650">
        <f t="shared" si="177"/>
        <v>48</v>
      </c>
      <c r="X650" t="str" cm="1">
        <f t="array" aca="1" ref="X650" ca="1">IFERROR(INDEX('PC&amp;PD'!$A$1:$AS$19,ROW('PC&amp;PD'!$A$19),MATCH(INDIRECT(T650),'PC&amp;PD'!$A$1:$AS$1,0)),"")</f>
        <v/>
      </c>
      <c r="Y650" t="str">
        <f>IF(OR($N650="",$N650=0),"",IF($N650=$E$7,'Extracted info for SC'!$J$6,IF($N650=#REF!,'Extracted info for SC'!$J$7,IF($N650=#REF!,'Extracted info for SC'!$J$8,IF($N650=#REF!,'Extracted info for SC'!$J$9,IF($N650=#REF!,'Extracted info for SC'!$J$10,IF($N650=#REF!,'Extracted info for SC'!$J$11,IF($N650=#REF!,'Extracted info for SC'!$J$12,IF($N650=#REF!,'Extracted info for SC'!$J$13,IF($N650=#REF!,'Extracted info for SC'!$J$14,IF($N650=#REF!,'Extracted info for SC'!$J$15,IF($N650=#REF!,'Extracted info for SC'!$J$16,IF($N650=#REF!,'Extracted info for SC'!$J$17,IF($N650=#REF!,'Extracted info for SC'!$J$18,""))))))))))))))</f>
        <v/>
      </c>
      <c r="AA650" t="str">
        <f t="shared" si="187"/>
        <v/>
      </c>
      <c r="AB650" t="str">
        <f t="shared" si="188"/>
        <v/>
      </c>
      <c r="AC650" t="e">
        <f t="shared" ca="1" si="189"/>
        <v>#VALUE!</v>
      </c>
      <c r="AD650" t="str" cm="1">
        <f t="array" aca="1" ref="AD650" ca="1">IFERROR(IF((LEFT(INDIRECT("$F"&amp;$S650),4))="GOTS",IF($G650="Organic","GOTS_Organic_raw",(IF($G650="Responsible","GOTS_Responsible",(IF($G650="No Attribute (Conventional)","GOTS_conventional",(IF($G650="Recycled Pre/Post-Consumer","GOTS_pre_post",(IF($G650="In-Conversion","GOTS_in_conversion",(IF($G650="Sustainably Sourced","Sustainably_sourced",(IF($G650="Recycled pre-consumer organic","GOTS_recycled_organic",""))))))))))))),IF($G650="Organic","Organic",(IF($G650="Responsible","Responsible",(IF($G650="No Attribute (Conventional)","No_Attribute_Conventional",(IF($G650="Recycled Pre/Post-Consumer","Recycled_Pre_Post_Consumer",(IF($G650="In-Conversion","In_Conversion",(IF($G650="Recycled Pre-Consumer","Recycled_Pre_Consumer",(IF($G650="Recycled Post-Consumer","Recycled_Post_Consumer",(IF($G650="Sustainably Sourced","Sustainably_sourced",(IF($G650="Recycled pre-consumer organic","GOTS_recycled_organic","")))))))))))))))))),"")</f>
        <v/>
      </c>
      <c r="AE650" t="e" cm="1">
        <f t="array" aca="1" ref="AE650" ca="1">IF($I650="",IF(INDIRECT("$F"&amp;$S650)="","",IF(LEFT(INDIRECT("$F"&amp;$S650),3)="GRS","GRS_RCS_RM",IF((LEFT(INDIRECT("$F"&amp;$S650),3))="RCS","GRS_RCS_RM",IF(INDIRECT("$F"&amp;$S650)="OCS (No Label)","OCS_Conversion_RM",IF(LEFT(INDIRECT("$F"&amp;$S650),3)="OCS","OCS_RM",IF(RIGHT(INDIRECT("$F"&amp;$S650),10)="conversion","GOTS_RM_conversion",IF((LEFT(INDIRECT("$F"&amp;$S650),4))="GOTS","GOTS_RM","Responsible_RM"))))))),"DELETERM")</f>
        <v>#VALUE!</v>
      </c>
      <c r="AF650" t="e" cm="1">
        <f t="array" aca="1" ref="AF650" ca="1">IF($S650="","",INDIRECT("$Z"&amp;$S650))</f>
        <v>#VALUE!</v>
      </c>
      <c r="AG650" t="str">
        <f t="shared" si="190"/>
        <v/>
      </c>
      <c r="AH650" t="str" cm="1">
        <f t="array" aca="1" ref="AH650" ca="1">IFERROR(INDIRECT("$ag"&amp;S650),"")</f>
        <v/>
      </c>
      <c r="AI650" t="e" cm="1">
        <f t="array" aca="1" ref="AI650" ca="1">INDIRECT("O"&amp;S650)</f>
        <v>#VALUE!</v>
      </c>
      <c r="AJ650" t="str">
        <f t="shared" si="191"/>
        <v/>
      </c>
    </row>
    <row r="651" spans="1:36" ht="16.5" customHeight="1">
      <c r="A651" s="128" t="str">
        <f>IF(B651="","",COUNTA($B$63:$B651))</f>
        <v/>
      </c>
      <c r="B651" s="132"/>
      <c r="C651" s="133"/>
      <c r="D651" s="140"/>
      <c r="E651" s="140"/>
      <c r="F651" s="133"/>
      <c r="G651" s="141"/>
      <c r="H651" s="141"/>
      <c r="I651" s="141"/>
      <c r="J651" s="141"/>
      <c r="K651" s="37"/>
      <c r="L651" s="142" t="str">
        <f>IF(R651="","",LEFT(R651,LEN(R651)-2))</f>
        <v/>
      </c>
      <c r="M651" s="142"/>
      <c r="N651" s="60"/>
      <c r="O651" s="313"/>
      <c r="Q651" t="str">
        <f t="shared" si="186"/>
        <v/>
      </c>
      <c r="R651" t="str">
        <f t="shared" ref="R651" si="193">CONCATENATE($Q651,Q652,Q653,Q654,Q655,Q656,$Q657,$Q658,$Q659,$Q660,$Q661,$Q662)</f>
        <v/>
      </c>
      <c r="S651" t="e">
        <f t="shared" ca="1" si="173"/>
        <v>#VALUE!</v>
      </c>
      <c r="T651" t="e">
        <f t="shared" ca="1" si="192"/>
        <v>#VALUE!</v>
      </c>
      <c r="U651">
        <f t="shared" si="174"/>
        <v>588</v>
      </c>
      <c r="V651">
        <v>49.000000000003801</v>
      </c>
      <c r="W651">
        <f t="shared" si="177"/>
        <v>49</v>
      </c>
      <c r="X651" t="str" cm="1">
        <f t="array" aca="1" ref="X651" ca="1">IFERROR(INDEX('PC&amp;PD'!$A$1:$AS$19,ROW('PC&amp;PD'!$A$19),MATCH(INDIRECT(T651),'PC&amp;PD'!$A$1:$AS$1,0)),"")</f>
        <v/>
      </c>
      <c r="Y651" t="str">
        <f>IF(OR($N651="",$N651=0),"",IF($N651=$E$7,'Extracted info for SC'!$J$6,IF($N651=#REF!,'Extracted info for SC'!$J$7,IF($N651=#REF!,'Extracted info for SC'!$J$8,IF($N651=#REF!,'Extracted info for SC'!$J$9,IF($N651=#REF!,'Extracted info for SC'!$J$10,IF($N651=#REF!,'Extracted info for SC'!$J$11,IF($N651=#REF!,'Extracted info for SC'!$J$12,IF($N651=#REF!,'Extracted info for SC'!$J$13,IF($N651=#REF!,'Extracted info for SC'!$J$14,IF($N651=#REF!,'Extracted info for SC'!$J$15,IF($N651=#REF!,'Extracted info for SC'!$J$16,IF($N651=#REF!,'Extracted info for SC'!$J$17,IF($N651=#REF!,'Extracted info for SC'!$J$18,""))))))))))))))</f>
        <v/>
      </c>
      <c r="Z651" t="str">
        <f t="shared" ref="Z651" si="194">IFERROR(IF($F651="OCS 100","OCS (OCS 100)",IF($F651="OCS Blended","OCS (OCS Blended)",IF($F651="OCS (No Label)","OCS (No Label)",IF($F651="RCS 100","RCS (RCS 100)",IF($F651="RCS Blended","RCS (RCS Blended)",IF($F651="GRS","GRS (GRS)",IF($F651="GRS (No Label)", "GRS (No Label)",IF($F651="RDS","RDS (RDS)",IF($F651="RWS","RWS (RWS)",IF($F651="RAS","RAS (RAS)",IF($F651="RMS","RMS (RMS)",IF($F651="GOTS Organic","GOTS (Organic)",IF($F651="GOTS Made with organic","GOTS (Made with Organic)",IF($F651="GOTS Organic - in conversion","GOTS (Organic - In Conversion)",IF($F651="GOTS Made with organic - in conversion","GOTS (Made with Organic - In Conversion)",""))))))))))))))),"")</f>
        <v/>
      </c>
      <c r="AA651" t="str">
        <f t="shared" si="187"/>
        <v/>
      </c>
      <c r="AB651" t="str">
        <f t="shared" si="188"/>
        <v/>
      </c>
      <c r="AC651" t="e">
        <f t="shared" ca="1" si="189"/>
        <v>#VALUE!</v>
      </c>
      <c r="AD651" t="str" cm="1">
        <f t="array" aca="1" ref="AD651" ca="1">IFERROR(IF((LEFT(INDIRECT("$F"&amp;$S651),4))="GOTS",IF($G651="Organic","GOTS_Organic_raw",(IF($G651="Responsible","GOTS_Responsible",(IF($G651="No Attribute (Conventional)","GOTS_conventional",(IF($G651="Recycled Pre/Post-Consumer","GOTS_pre_post",(IF($G651="In-Conversion","GOTS_in_conversion",(IF($G651="Sustainably Sourced","Sustainably_sourced",(IF($G651="Recycled pre-consumer organic","GOTS_recycled_organic",""))))))))))))),IF($G651="Organic","Organic",(IF($G651="Responsible","Responsible",(IF($G651="No Attribute (Conventional)","No_Attribute_Conventional",(IF($G651="Recycled Pre/Post-Consumer","Recycled_Pre_Post_Consumer",(IF($G651="In-Conversion","In_Conversion",(IF($G651="Recycled Pre-Consumer","Recycled_Pre_Consumer",(IF($G651="Recycled Post-Consumer","Recycled_Post_Consumer",(IF($G651="Sustainably Sourced","Sustainably_sourced",(IF($G651="Recycled pre-consumer organic","GOTS_recycled_organic","")))))))))))))))))),"")</f>
        <v/>
      </c>
      <c r="AE651" t="e" cm="1">
        <f t="array" aca="1" ref="AE651" ca="1">IF($I651="",IF(INDIRECT("$F"&amp;$S651)="","",IF(LEFT(INDIRECT("$F"&amp;$S651),3)="GRS","GRS_RCS_RM",IF((LEFT(INDIRECT("$F"&amp;$S651),3))="RCS","GRS_RCS_RM",IF(INDIRECT("$F"&amp;$S651)="OCS (No Label)","OCS_Conversion_RM",IF(LEFT(INDIRECT("$F"&amp;$S651),3)="OCS","OCS_RM",IF(RIGHT(INDIRECT("$F"&amp;$S651),10)="conversion","GOTS_RM_conversion",IF((LEFT(INDIRECT("$F"&amp;$S651),4))="GOTS","GOTS_RM","Responsible_RM"))))))),"DELETERM")</f>
        <v>#VALUE!</v>
      </c>
      <c r="AF651" t="e" cm="1">
        <f t="array" aca="1" ref="AF651" ca="1">IF($S651="","",INDIRECT("$Z"&amp;$S651))</f>
        <v>#VALUE!</v>
      </c>
      <c r="AG651" t="str">
        <f t="shared" si="190"/>
        <v/>
      </c>
      <c r="AH651" t="str" cm="1">
        <f t="array" aca="1" ref="AH651" ca="1">IFERROR(INDIRECT("$ag"&amp;S651),"")</f>
        <v/>
      </c>
      <c r="AI651" t="e" cm="1">
        <f t="array" aca="1" ref="AI651" ca="1">INDIRECT("O"&amp;S651)</f>
        <v>#VALUE!</v>
      </c>
      <c r="AJ651" t="str">
        <f t="shared" si="191"/>
        <v/>
      </c>
    </row>
    <row r="652" spans="1:36" ht="16.5" customHeight="1">
      <c r="A652" s="129"/>
      <c r="B652" s="134"/>
      <c r="C652" s="135"/>
      <c r="D652" s="146"/>
      <c r="E652" s="146"/>
      <c r="F652" s="135"/>
      <c r="G652" s="147"/>
      <c r="H652" s="147"/>
      <c r="I652" s="147"/>
      <c r="J652" s="147"/>
      <c r="K652" s="38"/>
      <c r="L652" s="143"/>
      <c r="M652" s="143"/>
      <c r="N652" s="61"/>
      <c r="O652" s="314"/>
      <c r="Q652" t="str">
        <f t="shared" si="186"/>
        <v/>
      </c>
      <c r="S652" t="e">
        <f t="shared" ref="S652:S715" ca="1" si="195">IF(INDIRECT("A"&amp;$S$63+$U652)&lt;&gt;"",$S$63+$U652,"")</f>
        <v>#VALUE!</v>
      </c>
      <c r="T652" t="e">
        <f t="shared" ca="1" si="192"/>
        <v>#VALUE!</v>
      </c>
      <c r="U652">
        <f t="shared" ref="U652:U715" si="196">(12*W652)</f>
        <v>588</v>
      </c>
      <c r="V652">
        <v>49.083333333337102</v>
      </c>
      <c r="W652">
        <f t="shared" si="177"/>
        <v>49</v>
      </c>
      <c r="X652" t="str" cm="1">
        <f t="array" aca="1" ref="X652" ca="1">IFERROR(INDEX('PC&amp;PD'!$A$1:$AS$19,ROW('PC&amp;PD'!$A$19),MATCH(INDIRECT(T652),'PC&amp;PD'!$A$1:$AS$1,0)),"")</f>
        <v/>
      </c>
      <c r="Y652" t="str">
        <f>IF(OR($N652="",$N652=0),"",IF($N652=$E$7,'Extracted info for SC'!$J$6,IF($N652=#REF!,'Extracted info for SC'!$J$7,IF($N652=#REF!,'Extracted info for SC'!$J$8,IF($N652=#REF!,'Extracted info for SC'!$J$9,IF($N652=#REF!,'Extracted info for SC'!$J$10,IF($N652=#REF!,'Extracted info for SC'!$J$11,IF($N652=#REF!,'Extracted info for SC'!$J$12,IF($N652=#REF!,'Extracted info for SC'!$J$13,IF($N652=#REF!,'Extracted info for SC'!$J$14,IF($N652=#REF!,'Extracted info for SC'!$J$15,IF($N652=#REF!,'Extracted info for SC'!$J$16,IF($N652=#REF!,'Extracted info for SC'!$J$17,IF($N652=#REF!,'Extracted info for SC'!$J$18,""))))))))))))))</f>
        <v/>
      </c>
      <c r="AA652" t="str">
        <f t="shared" si="187"/>
        <v/>
      </c>
      <c r="AB652" t="str">
        <f t="shared" si="188"/>
        <v/>
      </c>
      <c r="AC652" t="e">
        <f t="shared" ca="1" si="189"/>
        <v>#VALUE!</v>
      </c>
      <c r="AD652" t="str" cm="1">
        <f t="array" aca="1" ref="AD652" ca="1">IFERROR(IF((LEFT(INDIRECT("$F"&amp;$S652),4))="GOTS",IF($G652="Organic","GOTS_Organic_raw",(IF($G652="Responsible","GOTS_Responsible",(IF($G652="No Attribute (Conventional)","GOTS_conventional",(IF($G652="Recycled Pre/Post-Consumer","GOTS_pre_post",(IF($G652="In-Conversion","GOTS_in_conversion",(IF($G652="Sustainably Sourced","Sustainably_sourced",(IF($G652="Recycled pre-consumer organic","GOTS_recycled_organic",""))))))))))))),IF($G652="Organic","Organic",(IF($G652="Responsible","Responsible",(IF($G652="No Attribute (Conventional)","No_Attribute_Conventional",(IF($G652="Recycled Pre/Post-Consumer","Recycled_Pre_Post_Consumer",(IF($G652="In-Conversion","In_Conversion",(IF($G652="Recycled Pre-Consumer","Recycled_Pre_Consumer",(IF($G652="Recycled Post-Consumer","Recycled_Post_Consumer",(IF($G652="Sustainably Sourced","Sustainably_sourced",(IF($G652="Recycled pre-consumer organic","GOTS_recycled_organic","")))))))))))))))))),"")</f>
        <v/>
      </c>
      <c r="AE652" t="e" cm="1">
        <f t="array" aca="1" ref="AE652" ca="1">IF($I652="",IF(INDIRECT("$F"&amp;$S652)="","",IF(LEFT(INDIRECT("$F"&amp;$S652),3)="GRS","GRS_RCS_RM",IF((LEFT(INDIRECT("$F"&amp;$S652),3))="RCS","GRS_RCS_RM",IF(INDIRECT("$F"&amp;$S652)="OCS (No Label)","OCS_Conversion_RM",IF(LEFT(INDIRECT("$F"&amp;$S652),3)="OCS","OCS_RM",IF(RIGHT(INDIRECT("$F"&amp;$S652),10)="conversion","GOTS_RM_conversion",IF((LEFT(INDIRECT("$F"&amp;$S652),4))="GOTS","GOTS_RM","Responsible_RM"))))))),"DELETERM")</f>
        <v>#VALUE!</v>
      </c>
      <c r="AF652" t="e" cm="1">
        <f t="array" aca="1" ref="AF652" ca="1">IF($S652="","",INDIRECT("$Z"&amp;$S652))</f>
        <v>#VALUE!</v>
      </c>
      <c r="AG652" t="str">
        <f t="shared" si="190"/>
        <v/>
      </c>
      <c r="AH652" t="str" cm="1">
        <f t="array" aca="1" ref="AH652" ca="1">IFERROR(INDIRECT("$ag"&amp;S652),"")</f>
        <v/>
      </c>
      <c r="AI652" t="e" cm="1">
        <f t="array" aca="1" ref="AI652" ca="1">INDIRECT("O"&amp;S652)</f>
        <v>#VALUE!</v>
      </c>
      <c r="AJ652" t="str">
        <f t="shared" si="191"/>
        <v/>
      </c>
    </row>
    <row r="653" spans="1:36" ht="16.5" customHeight="1">
      <c r="A653" s="129"/>
      <c r="B653" s="134"/>
      <c r="C653" s="135"/>
      <c r="D653" s="146"/>
      <c r="E653" s="146"/>
      <c r="F653" s="135"/>
      <c r="G653" s="147"/>
      <c r="H653" s="147"/>
      <c r="I653" s="147"/>
      <c r="J653" s="147"/>
      <c r="K653" s="38"/>
      <c r="L653" s="143"/>
      <c r="M653" s="143"/>
      <c r="N653" s="61"/>
      <c r="O653" s="314"/>
      <c r="Q653" t="str">
        <f t="shared" si="186"/>
        <v/>
      </c>
      <c r="S653" t="e">
        <f t="shared" ca="1" si="195"/>
        <v>#VALUE!</v>
      </c>
      <c r="T653" t="e">
        <f t="shared" ca="1" si="192"/>
        <v>#VALUE!</v>
      </c>
      <c r="U653">
        <f t="shared" si="196"/>
        <v>588</v>
      </c>
      <c r="V653">
        <v>49.166666666670501</v>
      </c>
      <c r="W653">
        <f t="shared" si="177"/>
        <v>49</v>
      </c>
      <c r="X653" t="str" cm="1">
        <f t="array" aca="1" ref="X653" ca="1">IFERROR(INDEX('PC&amp;PD'!$A$1:$AS$19,ROW('PC&amp;PD'!$A$19),MATCH(INDIRECT(T653),'PC&amp;PD'!$A$1:$AS$1,0)),"")</f>
        <v/>
      </c>
      <c r="Y653" t="str">
        <f>IF(OR($N653="",$N653=0),"",IF($N653=$E$7,'Extracted info for SC'!$J$6,IF($N653=#REF!,'Extracted info for SC'!$J$7,IF($N653=#REF!,'Extracted info for SC'!$J$8,IF($N653=#REF!,'Extracted info for SC'!$J$9,IF($N653=#REF!,'Extracted info for SC'!$J$10,IF($N653=#REF!,'Extracted info for SC'!$J$11,IF($N653=#REF!,'Extracted info for SC'!$J$12,IF($N653=#REF!,'Extracted info for SC'!$J$13,IF($N653=#REF!,'Extracted info for SC'!$J$14,IF($N653=#REF!,'Extracted info for SC'!$J$15,IF($N653=#REF!,'Extracted info for SC'!$J$16,IF($N653=#REF!,'Extracted info for SC'!$J$17,IF($N653=#REF!,'Extracted info for SC'!$J$18,""))))))))))))))</f>
        <v/>
      </c>
      <c r="AA653" t="str">
        <f t="shared" si="187"/>
        <v/>
      </c>
      <c r="AB653" t="str">
        <f t="shared" si="188"/>
        <v/>
      </c>
      <c r="AC653" t="e">
        <f t="shared" ca="1" si="189"/>
        <v>#VALUE!</v>
      </c>
      <c r="AD653" t="str" cm="1">
        <f t="array" aca="1" ref="AD653" ca="1">IFERROR(IF((LEFT(INDIRECT("$F"&amp;$S653),4))="GOTS",IF($G653="Organic","GOTS_Organic_raw",(IF($G653="Responsible","GOTS_Responsible",(IF($G653="No Attribute (Conventional)","GOTS_conventional",(IF($G653="Recycled Pre/Post-Consumer","GOTS_pre_post",(IF($G653="In-Conversion","GOTS_in_conversion",(IF($G653="Sustainably Sourced","Sustainably_sourced",(IF($G653="Recycled pre-consumer organic","GOTS_recycled_organic",""))))))))))))),IF($G653="Organic","Organic",(IF($G653="Responsible","Responsible",(IF($G653="No Attribute (Conventional)","No_Attribute_Conventional",(IF($G653="Recycled Pre/Post-Consumer","Recycled_Pre_Post_Consumer",(IF($G653="In-Conversion","In_Conversion",(IF($G653="Recycled Pre-Consumer","Recycled_Pre_Consumer",(IF($G653="Recycled Post-Consumer","Recycled_Post_Consumer",(IF($G653="Sustainably Sourced","Sustainably_sourced",(IF($G653="Recycled pre-consumer organic","GOTS_recycled_organic","")))))))))))))))))),"")</f>
        <v/>
      </c>
      <c r="AE653" t="e" cm="1">
        <f t="array" aca="1" ref="AE653" ca="1">IF($I653="",IF(INDIRECT("$F"&amp;$S653)="","",IF(LEFT(INDIRECT("$F"&amp;$S653),3)="GRS","GRS_RCS_RM",IF((LEFT(INDIRECT("$F"&amp;$S653),3))="RCS","GRS_RCS_RM",IF(INDIRECT("$F"&amp;$S653)="OCS (No Label)","OCS_Conversion_RM",IF(LEFT(INDIRECT("$F"&amp;$S653),3)="OCS","OCS_RM",IF(RIGHT(INDIRECT("$F"&amp;$S653),10)="conversion","GOTS_RM_conversion",IF((LEFT(INDIRECT("$F"&amp;$S653),4))="GOTS","GOTS_RM","Responsible_RM"))))))),"DELETERM")</f>
        <v>#VALUE!</v>
      </c>
      <c r="AF653" t="e" cm="1">
        <f t="array" aca="1" ref="AF653" ca="1">IF($S653="","",INDIRECT("$Z"&amp;$S653))</f>
        <v>#VALUE!</v>
      </c>
      <c r="AG653" t="str">
        <f t="shared" si="190"/>
        <v/>
      </c>
      <c r="AH653" t="str" cm="1">
        <f t="array" aca="1" ref="AH653" ca="1">IFERROR(INDIRECT("$ag"&amp;S653),"")</f>
        <v/>
      </c>
      <c r="AI653" t="e" cm="1">
        <f t="array" aca="1" ref="AI653" ca="1">INDIRECT("O"&amp;S653)</f>
        <v>#VALUE!</v>
      </c>
      <c r="AJ653" t="str">
        <f t="shared" si="191"/>
        <v/>
      </c>
    </row>
    <row r="654" spans="1:36" ht="16.5" customHeight="1">
      <c r="A654" s="129"/>
      <c r="B654" s="134"/>
      <c r="C654" s="135"/>
      <c r="D654" s="146"/>
      <c r="E654" s="146"/>
      <c r="F654" s="135"/>
      <c r="G654" s="147"/>
      <c r="H654" s="147"/>
      <c r="I654" s="147"/>
      <c r="J654" s="147"/>
      <c r="K654" s="38"/>
      <c r="L654" s="143"/>
      <c r="M654" s="143"/>
      <c r="N654" s="61"/>
      <c r="O654" s="314"/>
      <c r="Q654" t="str">
        <f t="shared" si="186"/>
        <v/>
      </c>
      <c r="S654" t="e">
        <f t="shared" ca="1" si="195"/>
        <v>#VALUE!</v>
      </c>
      <c r="T654" t="e">
        <f t="shared" ca="1" si="192"/>
        <v>#VALUE!</v>
      </c>
      <c r="U654">
        <f t="shared" si="196"/>
        <v>588</v>
      </c>
      <c r="V654">
        <v>49.250000000003801</v>
      </c>
      <c r="W654">
        <f t="shared" si="177"/>
        <v>49</v>
      </c>
      <c r="X654" t="str" cm="1">
        <f t="array" aca="1" ref="X654" ca="1">IFERROR(INDEX('PC&amp;PD'!$A$1:$AS$19,ROW('PC&amp;PD'!$A$19),MATCH(INDIRECT(T654),'PC&amp;PD'!$A$1:$AS$1,0)),"")</f>
        <v/>
      </c>
      <c r="Y654" t="str">
        <f>IF(OR($N654="",$N654=0),"",IF($N654=$E$7,'Extracted info for SC'!$J$6,IF($N654=#REF!,'Extracted info for SC'!$J$7,IF($N654=#REF!,'Extracted info for SC'!$J$8,IF($N654=#REF!,'Extracted info for SC'!$J$9,IF($N654=#REF!,'Extracted info for SC'!$J$10,IF($N654=#REF!,'Extracted info for SC'!$J$11,IF($N654=#REF!,'Extracted info for SC'!$J$12,IF($N654=#REF!,'Extracted info for SC'!$J$13,IF($N654=#REF!,'Extracted info for SC'!$J$14,IF($N654=#REF!,'Extracted info for SC'!$J$15,IF($N654=#REF!,'Extracted info for SC'!$J$16,IF($N654=#REF!,'Extracted info for SC'!$J$17,IF($N654=#REF!,'Extracted info for SC'!$J$18,""))))))))))))))</f>
        <v/>
      </c>
      <c r="AA654" t="str">
        <f t="shared" si="187"/>
        <v/>
      </c>
      <c r="AB654" t="str">
        <f t="shared" si="188"/>
        <v/>
      </c>
      <c r="AC654" t="e">
        <f t="shared" ca="1" si="189"/>
        <v>#VALUE!</v>
      </c>
      <c r="AD654" t="str" cm="1">
        <f t="array" aca="1" ref="AD654" ca="1">IFERROR(IF((LEFT(INDIRECT("$F"&amp;$S654),4))="GOTS",IF($G654="Organic","GOTS_Organic_raw",(IF($G654="Responsible","GOTS_Responsible",(IF($G654="No Attribute (Conventional)","GOTS_conventional",(IF($G654="Recycled Pre/Post-Consumer","GOTS_pre_post",(IF($G654="In-Conversion","GOTS_in_conversion",(IF($G654="Sustainably Sourced","Sustainably_sourced",(IF($G654="Recycled pre-consumer organic","GOTS_recycled_organic",""))))))))))))),IF($G654="Organic","Organic",(IF($G654="Responsible","Responsible",(IF($G654="No Attribute (Conventional)","No_Attribute_Conventional",(IF($G654="Recycled Pre/Post-Consumer","Recycled_Pre_Post_Consumer",(IF($G654="In-Conversion","In_Conversion",(IF($G654="Recycled Pre-Consumer","Recycled_Pre_Consumer",(IF($G654="Recycled Post-Consumer","Recycled_Post_Consumer",(IF($G654="Sustainably Sourced","Sustainably_sourced",(IF($G654="Recycled pre-consumer organic","GOTS_recycled_organic","")))))))))))))))))),"")</f>
        <v/>
      </c>
      <c r="AE654" t="e" cm="1">
        <f t="array" aca="1" ref="AE654" ca="1">IF($I654="",IF(INDIRECT("$F"&amp;$S654)="","",IF(LEFT(INDIRECT("$F"&amp;$S654),3)="GRS","GRS_RCS_RM",IF((LEFT(INDIRECT("$F"&amp;$S654),3))="RCS","GRS_RCS_RM",IF(INDIRECT("$F"&amp;$S654)="OCS (No Label)","OCS_Conversion_RM",IF(LEFT(INDIRECT("$F"&amp;$S654),3)="OCS","OCS_RM",IF(RIGHT(INDIRECT("$F"&amp;$S654),10)="conversion","GOTS_RM_conversion",IF((LEFT(INDIRECT("$F"&amp;$S654),4))="GOTS","GOTS_RM","Responsible_RM"))))))),"DELETERM")</f>
        <v>#VALUE!</v>
      </c>
      <c r="AF654" t="e" cm="1">
        <f t="array" aca="1" ref="AF654" ca="1">IF($S654="","",INDIRECT("$Z"&amp;$S654))</f>
        <v>#VALUE!</v>
      </c>
      <c r="AG654" t="str">
        <f t="shared" si="190"/>
        <v/>
      </c>
      <c r="AH654" t="str" cm="1">
        <f t="array" aca="1" ref="AH654" ca="1">IFERROR(INDIRECT("$ag"&amp;S654),"")</f>
        <v/>
      </c>
      <c r="AI654" t="e" cm="1">
        <f t="array" aca="1" ref="AI654" ca="1">INDIRECT("O"&amp;S654)</f>
        <v>#VALUE!</v>
      </c>
      <c r="AJ654" t="str">
        <f t="shared" si="191"/>
        <v/>
      </c>
    </row>
    <row r="655" spans="1:36" ht="16.5" customHeight="1">
      <c r="A655" s="129"/>
      <c r="B655" s="134"/>
      <c r="C655" s="135"/>
      <c r="D655" s="146"/>
      <c r="E655" s="146"/>
      <c r="F655" s="135"/>
      <c r="G655" s="147"/>
      <c r="H655" s="147"/>
      <c r="I655" s="147"/>
      <c r="J655" s="147"/>
      <c r="K655" s="38"/>
      <c r="L655" s="143"/>
      <c r="M655" s="143"/>
      <c r="N655" s="61"/>
      <c r="O655" s="314"/>
      <c r="Q655" t="str">
        <f t="shared" si="186"/>
        <v/>
      </c>
      <c r="S655" t="e">
        <f t="shared" ca="1" si="195"/>
        <v>#VALUE!</v>
      </c>
      <c r="T655" t="e">
        <f t="shared" ca="1" si="192"/>
        <v>#VALUE!</v>
      </c>
      <c r="U655">
        <f t="shared" si="196"/>
        <v>588</v>
      </c>
      <c r="V655">
        <v>49.333333333337201</v>
      </c>
      <c r="W655">
        <f t="shared" si="177"/>
        <v>49</v>
      </c>
      <c r="X655" t="str" cm="1">
        <f t="array" aca="1" ref="X655" ca="1">IFERROR(INDEX('PC&amp;PD'!$A$1:$AS$19,ROW('PC&amp;PD'!$A$19),MATCH(INDIRECT(T655),'PC&amp;PD'!$A$1:$AS$1,0)),"")</f>
        <v/>
      </c>
      <c r="Y655" t="str">
        <f>IF(OR($N655="",$N655=0),"",IF($N655=$E$7,'Extracted info for SC'!$J$6,IF($N655=#REF!,'Extracted info for SC'!$J$7,IF($N655=#REF!,'Extracted info for SC'!$J$8,IF($N655=#REF!,'Extracted info for SC'!$J$9,IF($N655=#REF!,'Extracted info for SC'!$J$10,IF($N655=#REF!,'Extracted info for SC'!$J$11,IF($N655=#REF!,'Extracted info for SC'!$J$12,IF($N655=#REF!,'Extracted info for SC'!$J$13,IF($N655=#REF!,'Extracted info for SC'!$J$14,IF($N655=#REF!,'Extracted info for SC'!$J$15,IF($N655=#REF!,'Extracted info for SC'!$J$16,IF($N655=#REF!,'Extracted info for SC'!$J$17,IF($N655=#REF!,'Extracted info for SC'!$J$18,""))))))))))))))</f>
        <v/>
      </c>
      <c r="AA655" t="str">
        <f t="shared" si="187"/>
        <v/>
      </c>
      <c r="AB655" t="str">
        <f t="shared" si="188"/>
        <v/>
      </c>
      <c r="AC655" t="e">
        <f t="shared" ca="1" si="189"/>
        <v>#VALUE!</v>
      </c>
      <c r="AD655" t="str" cm="1">
        <f t="array" aca="1" ref="AD655" ca="1">IFERROR(IF((LEFT(INDIRECT("$F"&amp;$S655),4))="GOTS",IF($G655="Organic","GOTS_Organic_raw",(IF($G655="Responsible","GOTS_Responsible",(IF($G655="No Attribute (Conventional)","GOTS_conventional",(IF($G655="Recycled Pre/Post-Consumer","GOTS_pre_post",(IF($G655="In-Conversion","GOTS_in_conversion",(IF($G655="Sustainably Sourced","Sustainably_sourced",(IF($G655="Recycled pre-consumer organic","GOTS_recycled_organic",""))))))))))))),IF($G655="Organic","Organic",(IF($G655="Responsible","Responsible",(IF($G655="No Attribute (Conventional)","No_Attribute_Conventional",(IF($G655="Recycled Pre/Post-Consumer","Recycled_Pre_Post_Consumer",(IF($G655="In-Conversion","In_Conversion",(IF($G655="Recycled Pre-Consumer","Recycled_Pre_Consumer",(IF($G655="Recycled Post-Consumer","Recycled_Post_Consumer",(IF($G655="Sustainably Sourced","Sustainably_sourced",(IF($G655="Recycled pre-consumer organic","GOTS_recycled_organic","")))))))))))))))))),"")</f>
        <v/>
      </c>
      <c r="AE655" t="e" cm="1">
        <f t="array" aca="1" ref="AE655" ca="1">IF($I655="",IF(INDIRECT("$F"&amp;$S655)="","",IF(LEFT(INDIRECT("$F"&amp;$S655),3)="GRS","GRS_RCS_RM",IF((LEFT(INDIRECT("$F"&amp;$S655),3))="RCS","GRS_RCS_RM",IF(INDIRECT("$F"&amp;$S655)="OCS (No Label)","OCS_Conversion_RM",IF(LEFT(INDIRECT("$F"&amp;$S655),3)="OCS","OCS_RM",IF(RIGHT(INDIRECT("$F"&amp;$S655),10)="conversion","GOTS_RM_conversion",IF((LEFT(INDIRECT("$F"&amp;$S655),4))="GOTS","GOTS_RM","Responsible_RM"))))))),"DELETERM")</f>
        <v>#VALUE!</v>
      </c>
      <c r="AF655" t="e" cm="1">
        <f t="array" aca="1" ref="AF655" ca="1">IF($S655="","",INDIRECT("$Z"&amp;$S655))</f>
        <v>#VALUE!</v>
      </c>
      <c r="AG655" t="str">
        <f t="shared" si="190"/>
        <v/>
      </c>
      <c r="AH655" t="str" cm="1">
        <f t="array" aca="1" ref="AH655" ca="1">IFERROR(INDIRECT("$ag"&amp;S655),"")</f>
        <v/>
      </c>
      <c r="AI655" t="e" cm="1">
        <f t="array" aca="1" ref="AI655" ca="1">INDIRECT("O"&amp;S655)</f>
        <v>#VALUE!</v>
      </c>
      <c r="AJ655" t="str">
        <f t="shared" si="191"/>
        <v/>
      </c>
    </row>
    <row r="656" spans="1:36" ht="16.5" customHeight="1">
      <c r="A656" s="129"/>
      <c r="B656" s="134"/>
      <c r="C656" s="135"/>
      <c r="D656" s="146"/>
      <c r="E656" s="146"/>
      <c r="F656" s="135"/>
      <c r="G656" s="147"/>
      <c r="H656" s="147"/>
      <c r="I656" s="147"/>
      <c r="J656" s="147"/>
      <c r="K656" s="38"/>
      <c r="L656" s="143"/>
      <c r="M656" s="143"/>
      <c r="N656" s="61"/>
      <c r="O656" s="314"/>
      <c r="Q656" t="str">
        <f t="shared" si="186"/>
        <v/>
      </c>
      <c r="S656" t="e">
        <f t="shared" ca="1" si="195"/>
        <v>#VALUE!</v>
      </c>
      <c r="T656" t="e">
        <f t="shared" ca="1" si="192"/>
        <v>#VALUE!</v>
      </c>
      <c r="U656">
        <f t="shared" si="196"/>
        <v>588</v>
      </c>
      <c r="V656">
        <v>49.416666666670501</v>
      </c>
      <c r="W656">
        <f t="shared" si="177"/>
        <v>49</v>
      </c>
      <c r="X656" t="str" cm="1">
        <f t="array" aca="1" ref="X656" ca="1">IFERROR(INDEX('PC&amp;PD'!$A$1:$AS$19,ROW('PC&amp;PD'!$A$19),MATCH(INDIRECT(T656),'PC&amp;PD'!$A$1:$AS$1,0)),"")</f>
        <v/>
      </c>
      <c r="Y656" t="str">
        <f>IF(OR($N656="",$N656=0),"",IF($N656=$E$7,'Extracted info for SC'!$J$6,IF($N656=#REF!,'Extracted info for SC'!$J$7,IF($N656=#REF!,'Extracted info for SC'!$J$8,IF($N656=#REF!,'Extracted info for SC'!$J$9,IF($N656=#REF!,'Extracted info for SC'!$J$10,IF($N656=#REF!,'Extracted info for SC'!$J$11,IF($N656=#REF!,'Extracted info for SC'!$J$12,IF($N656=#REF!,'Extracted info for SC'!$J$13,IF($N656=#REF!,'Extracted info for SC'!$J$14,IF($N656=#REF!,'Extracted info for SC'!$J$15,IF($N656=#REF!,'Extracted info for SC'!$J$16,IF($N656=#REF!,'Extracted info for SC'!$J$17,IF($N656=#REF!,'Extracted info for SC'!$J$18,""))))))))))))))</f>
        <v/>
      </c>
      <c r="AA656" t="str">
        <f t="shared" si="187"/>
        <v/>
      </c>
      <c r="AB656" t="str">
        <f t="shared" si="188"/>
        <v/>
      </c>
      <c r="AC656" t="e">
        <f t="shared" ca="1" si="189"/>
        <v>#VALUE!</v>
      </c>
      <c r="AD656" t="str" cm="1">
        <f t="array" aca="1" ref="AD656" ca="1">IFERROR(IF((LEFT(INDIRECT("$F"&amp;$S656),4))="GOTS",IF($G656="Organic","GOTS_Organic_raw",(IF($G656="Responsible","GOTS_Responsible",(IF($G656="No Attribute (Conventional)","GOTS_conventional",(IF($G656="Recycled Pre/Post-Consumer","GOTS_pre_post",(IF($G656="In-Conversion","GOTS_in_conversion",(IF($G656="Sustainably Sourced","Sustainably_sourced",(IF($G656="Recycled pre-consumer organic","GOTS_recycled_organic",""))))))))))))),IF($G656="Organic","Organic",(IF($G656="Responsible","Responsible",(IF($G656="No Attribute (Conventional)","No_Attribute_Conventional",(IF($G656="Recycled Pre/Post-Consumer","Recycled_Pre_Post_Consumer",(IF($G656="In-Conversion","In_Conversion",(IF($G656="Recycled Pre-Consumer","Recycled_Pre_Consumer",(IF($G656="Recycled Post-Consumer","Recycled_Post_Consumer",(IF($G656="Sustainably Sourced","Sustainably_sourced",(IF($G656="Recycled pre-consumer organic","GOTS_recycled_organic","")))))))))))))))))),"")</f>
        <v/>
      </c>
      <c r="AE656" t="e" cm="1">
        <f t="array" aca="1" ref="AE656" ca="1">IF($I656="",IF(INDIRECT("$F"&amp;$S656)="","",IF(LEFT(INDIRECT("$F"&amp;$S656),3)="GRS","GRS_RCS_RM",IF((LEFT(INDIRECT("$F"&amp;$S656),3))="RCS","GRS_RCS_RM",IF(INDIRECT("$F"&amp;$S656)="OCS (No Label)","OCS_Conversion_RM",IF(LEFT(INDIRECT("$F"&amp;$S656),3)="OCS","OCS_RM",IF(RIGHT(INDIRECT("$F"&amp;$S656),10)="conversion","GOTS_RM_conversion",IF((LEFT(INDIRECT("$F"&amp;$S656),4))="GOTS","GOTS_RM","Responsible_RM"))))))),"DELETERM")</f>
        <v>#VALUE!</v>
      </c>
      <c r="AF656" t="e" cm="1">
        <f t="array" aca="1" ref="AF656" ca="1">IF($S656="","",INDIRECT("$Z"&amp;$S656))</f>
        <v>#VALUE!</v>
      </c>
      <c r="AG656" t="str">
        <f t="shared" si="190"/>
        <v/>
      </c>
      <c r="AH656" t="str" cm="1">
        <f t="array" aca="1" ref="AH656" ca="1">IFERROR(INDIRECT("$ag"&amp;S656),"")</f>
        <v/>
      </c>
      <c r="AI656" t="e" cm="1">
        <f t="array" aca="1" ref="AI656" ca="1">INDIRECT("O"&amp;S656)</f>
        <v>#VALUE!</v>
      </c>
      <c r="AJ656" t="str">
        <f t="shared" si="191"/>
        <v/>
      </c>
    </row>
    <row r="657" spans="1:36" ht="16.5" customHeight="1">
      <c r="A657" s="130"/>
      <c r="B657" s="136"/>
      <c r="C657" s="137"/>
      <c r="D657" s="146"/>
      <c r="E657" s="146"/>
      <c r="F657" s="137"/>
      <c r="G657" s="147"/>
      <c r="H657" s="147"/>
      <c r="I657" s="147"/>
      <c r="J657" s="147"/>
      <c r="K657" s="38"/>
      <c r="L657" s="144"/>
      <c r="M657" s="144"/>
      <c r="N657" s="61"/>
      <c r="O657" s="314"/>
      <c r="Q657" t="str">
        <f t="shared" si="186"/>
        <v/>
      </c>
      <c r="S657" t="e">
        <f t="shared" ca="1" si="195"/>
        <v>#VALUE!</v>
      </c>
      <c r="T657" t="e">
        <f t="shared" ca="1" si="192"/>
        <v>#VALUE!</v>
      </c>
      <c r="U657">
        <f t="shared" si="196"/>
        <v>588</v>
      </c>
      <c r="V657">
        <v>49.500000000003801</v>
      </c>
      <c r="W657">
        <f t="shared" si="177"/>
        <v>49</v>
      </c>
      <c r="X657" t="str" cm="1">
        <f t="array" aca="1" ref="X657" ca="1">IFERROR(INDEX('PC&amp;PD'!$A$1:$AS$19,ROW('PC&amp;PD'!$A$19),MATCH(INDIRECT(T657),'PC&amp;PD'!$A$1:$AS$1,0)),"")</f>
        <v/>
      </c>
      <c r="Y657" t="str">
        <f>IF(OR($N657="",$N657=0),"",IF($N657=$E$7,'Extracted info for SC'!$J$6,IF($N657=#REF!,'Extracted info for SC'!$J$7,IF($N657=#REF!,'Extracted info for SC'!$J$8,IF($N657=#REF!,'Extracted info for SC'!$J$9,IF($N657=#REF!,'Extracted info for SC'!$J$10,IF($N657=#REF!,'Extracted info for SC'!$J$11,IF($N657=#REF!,'Extracted info for SC'!$J$12,IF($N657=#REF!,'Extracted info for SC'!$J$13,IF($N657=#REF!,'Extracted info for SC'!$J$14,IF($N657=#REF!,'Extracted info for SC'!$J$15,IF($N657=#REF!,'Extracted info for SC'!$J$16,IF($N657=#REF!,'Extracted info for SC'!$J$17,IF($N657=#REF!,'Extracted info for SC'!$J$18,""))))))))))))))</f>
        <v/>
      </c>
      <c r="AA657" t="str">
        <f t="shared" si="187"/>
        <v/>
      </c>
      <c r="AB657" t="str">
        <f t="shared" si="188"/>
        <v/>
      </c>
      <c r="AC657" t="e">
        <f t="shared" ca="1" si="189"/>
        <v>#VALUE!</v>
      </c>
      <c r="AD657" t="str" cm="1">
        <f t="array" aca="1" ref="AD657" ca="1">IFERROR(IF((LEFT(INDIRECT("$F"&amp;$S657),4))="GOTS",IF($G657="Organic","GOTS_Organic_raw",(IF($G657="Responsible","GOTS_Responsible",(IF($G657="No Attribute (Conventional)","GOTS_conventional",(IF($G657="Recycled Pre/Post-Consumer","GOTS_pre_post",(IF($G657="In-Conversion","GOTS_in_conversion",(IF($G657="Sustainably Sourced","Sustainably_sourced",(IF($G657="Recycled pre-consumer organic","GOTS_recycled_organic",""))))))))))))),IF($G657="Organic","Organic",(IF($G657="Responsible","Responsible",(IF($G657="No Attribute (Conventional)","No_Attribute_Conventional",(IF($G657="Recycled Pre/Post-Consumer","Recycled_Pre_Post_Consumer",(IF($G657="In-Conversion","In_Conversion",(IF($G657="Recycled Pre-Consumer","Recycled_Pre_Consumer",(IF($G657="Recycled Post-Consumer","Recycled_Post_Consumer",(IF($G657="Sustainably Sourced","Sustainably_sourced",(IF($G657="Recycled pre-consumer organic","GOTS_recycled_organic","")))))))))))))))))),"")</f>
        <v/>
      </c>
      <c r="AE657" t="e" cm="1">
        <f t="array" aca="1" ref="AE657" ca="1">IF($I657="",IF(INDIRECT("$F"&amp;$S657)="","",IF(LEFT(INDIRECT("$F"&amp;$S657),3)="GRS","GRS_RCS_RM",IF((LEFT(INDIRECT("$F"&amp;$S657),3))="RCS","GRS_RCS_RM",IF(INDIRECT("$F"&amp;$S657)="OCS (No Label)","OCS_Conversion_RM",IF(LEFT(INDIRECT("$F"&amp;$S657),3)="OCS","OCS_RM",IF(RIGHT(INDIRECT("$F"&amp;$S657),10)="conversion","GOTS_RM_conversion",IF((LEFT(INDIRECT("$F"&amp;$S657),4))="GOTS","GOTS_RM","Responsible_RM"))))))),"DELETERM")</f>
        <v>#VALUE!</v>
      </c>
      <c r="AF657" t="e" cm="1">
        <f t="array" aca="1" ref="AF657" ca="1">IF($S657="","",INDIRECT("$Z"&amp;$S657))</f>
        <v>#VALUE!</v>
      </c>
      <c r="AG657" t="str">
        <f t="shared" si="190"/>
        <v/>
      </c>
      <c r="AH657" t="str" cm="1">
        <f t="array" aca="1" ref="AH657" ca="1">IFERROR(INDIRECT("$ag"&amp;S657),"")</f>
        <v/>
      </c>
      <c r="AI657" t="e" cm="1">
        <f t="array" aca="1" ref="AI657" ca="1">INDIRECT("O"&amp;S657)</f>
        <v>#VALUE!</v>
      </c>
      <c r="AJ657" t="str">
        <f t="shared" si="191"/>
        <v/>
      </c>
    </row>
    <row r="658" spans="1:36" ht="16.5" customHeight="1">
      <c r="A658" s="130"/>
      <c r="B658" s="136"/>
      <c r="C658" s="137"/>
      <c r="D658" s="146"/>
      <c r="E658" s="146"/>
      <c r="F658" s="137"/>
      <c r="G658" s="147"/>
      <c r="H658" s="147"/>
      <c r="I658" s="147"/>
      <c r="J658" s="147"/>
      <c r="K658" s="38"/>
      <c r="L658" s="144"/>
      <c r="M658" s="144"/>
      <c r="N658" s="61"/>
      <c r="O658" s="314"/>
      <c r="Q658" t="str">
        <f t="shared" si="186"/>
        <v/>
      </c>
      <c r="S658" t="e">
        <f t="shared" ca="1" si="195"/>
        <v>#VALUE!</v>
      </c>
      <c r="T658" t="e">
        <f t="shared" ca="1" si="192"/>
        <v>#VALUE!</v>
      </c>
      <c r="U658">
        <f t="shared" si="196"/>
        <v>588</v>
      </c>
      <c r="V658">
        <v>49.583333333337201</v>
      </c>
      <c r="W658">
        <f t="shared" si="177"/>
        <v>49</v>
      </c>
      <c r="X658" t="str" cm="1">
        <f t="array" aca="1" ref="X658" ca="1">IFERROR(INDEX('PC&amp;PD'!$A$1:$AS$19,ROW('PC&amp;PD'!$A$19),MATCH(INDIRECT(T658),'PC&amp;PD'!$A$1:$AS$1,0)),"")</f>
        <v/>
      </c>
      <c r="Y658" t="str">
        <f>IF(OR($N658="",$N658=0),"",IF($N658=$E$7,'Extracted info for SC'!$J$6,IF($N658=#REF!,'Extracted info for SC'!$J$7,IF($N658=#REF!,'Extracted info for SC'!$J$8,IF($N658=#REF!,'Extracted info for SC'!$J$9,IF($N658=#REF!,'Extracted info for SC'!$J$10,IF($N658=#REF!,'Extracted info for SC'!$J$11,IF($N658=#REF!,'Extracted info for SC'!$J$12,IF($N658=#REF!,'Extracted info for SC'!$J$13,IF($N658=#REF!,'Extracted info for SC'!$J$14,IF($N658=#REF!,'Extracted info for SC'!$J$15,IF($N658=#REF!,'Extracted info for SC'!$J$16,IF($N658=#REF!,'Extracted info for SC'!$J$17,IF($N658=#REF!,'Extracted info for SC'!$J$18,""))))))))))))))</f>
        <v/>
      </c>
      <c r="AA658" t="str">
        <f t="shared" si="187"/>
        <v/>
      </c>
      <c r="AB658" t="str">
        <f t="shared" si="188"/>
        <v/>
      </c>
      <c r="AC658" t="e">
        <f t="shared" ca="1" si="189"/>
        <v>#VALUE!</v>
      </c>
      <c r="AD658" t="str" cm="1">
        <f t="array" aca="1" ref="AD658" ca="1">IFERROR(IF((LEFT(INDIRECT("$F"&amp;$S658),4))="GOTS",IF($G658="Organic","GOTS_Organic_raw",(IF($G658="Responsible","GOTS_Responsible",(IF($G658="No Attribute (Conventional)","GOTS_conventional",(IF($G658="Recycled Pre/Post-Consumer","GOTS_pre_post",(IF($G658="In-Conversion","GOTS_in_conversion",(IF($G658="Sustainably Sourced","Sustainably_sourced",(IF($G658="Recycled pre-consumer organic","GOTS_recycled_organic",""))))))))))))),IF($G658="Organic","Organic",(IF($G658="Responsible","Responsible",(IF($G658="No Attribute (Conventional)","No_Attribute_Conventional",(IF($G658="Recycled Pre/Post-Consumer","Recycled_Pre_Post_Consumer",(IF($G658="In-Conversion","In_Conversion",(IF($G658="Recycled Pre-Consumer","Recycled_Pre_Consumer",(IF($G658="Recycled Post-Consumer","Recycled_Post_Consumer",(IF($G658="Sustainably Sourced","Sustainably_sourced",(IF($G658="Recycled pre-consumer organic","GOTS_recycled_organic","")))))))))))))))))),"")</f>
        <v/>
      </c>
      <c r="AE658" t="e" cm="1">
        <f t="array" aca="1" ref="AE658" ca="1">IF($I658="",IF(INDIRECT("$F"&amp;$S658)="","",IF(LEFT(INDIRECT("$F"&amp;$S658),3)="GRS","GRS_RCS_RM",IF((LEFT(INDIRECT("$F"&amp;$S658),3))="RCS","GRS_RCS_RM",IF(INDIRECT("$F"&amp;$S658)="OCS (No Label)","OCS_Conversion_RM",IF(LEFT(INDIRECT("$F"&amp;$S658),3)="OCS","OCS_RM",IF(RIGHT(INDIRECT("$F"&amp;$S658),10)="conversion","GOTS_RM_conversion",IF((LEFT(INDIRECT("$F"&amp;$S658),4))="GOTS","GOTS_RM","Responsible_RM"))))))),"DELETERM")</f>
        <v>#VALUE!</v>
      </c>
      <c r="AF658" t="e" cm="1">
        <f t="array" aca="1" ref="AF658" ca="1">IF($S658="","",INDIRECT("$Z"&amp;$S658))</f>
        <v>#VALUE!</v>
      </c>
      <c r="AG658" t="str">
        <f t="shared" si="190"/>
        <v/>
      </c>
      <c r="AH658" t="str" cm="1">
        <f t="array" aca="1" ref="AH658" ca="1">IFERROR(INDIRECT("$ag"&amp;S658),"")</f>
        <v/>
      </c>
      <c r="AI658" t="e" cm="1">
        <f t="array" aca="1" ref="AI658" ca="1">INDIRECT("O"&amp;S658)</f>
        <v>#VALUE!</v>
      </c>
      <c r="AJ658" t="str">
        <f t="shared" si="191"/>
        <v/>
      </c>
    </row>
    <row r="659" spans="1:36" ht="16.5" customHeight="1">
      <c r="A659" s="130"/>
      <c r="B659" s="136"/>
      <c r="C659" s="137"/>
      <c r="D659" s="146"/>
      <c r="E659" s="146"/>
      <c r="F659" s="137"/>
      <c r="G659" s="147"/>
      <c r="H659" s="147"/>
      <c r="I659" s="147"/>
      <c r="J659" s="147"/>
      <c r="K659" s="38"/>
      <c r="L659" s="144"/>
      <c r="M659" s="144"/>
      <c r="N659" s="61"/>
      <c r="O659" s="314"/>
      <c r="Q659" t="str">
        <f t="shared" si="186"/>
        <v/>
      </c>
      <c r="S659" t="e">
        <f t="shared" ca="1" si="195"/>
        <v>#VALUE!</v>
      </c>
      <c r="T659" t="e">
        <f t="shared" ca="1" si="192"/>
        <v>#VALUE!</v>
      </c>
      <c r="U659">
        <f t="shared" si="196"/>
        <v>588</v>
      </c>
      <c r="V659">
        <v>49.666666666670501</v>
      </c>
      <c r="W659">
        <f t="shared" si="177"/>
        <v>49</v>
      </c>
      <c r="X659" t="str" cm="1">
        <f t="array" aca="1" ref="X659" ca="1">IFERROR(INDEX('PC&amp;PD'!$A$1:$AS$19,ROW('PC&amp;PD'!$A$19),MATCH(INDIRECT(T659),'PC&amp;PD'!$A$1:$AS$1,0)),"")</f>
        <v/>
      </c>
      <c r="Y659" t="str">
        <f>IF(OR($N659="",$N659=0),"",IF($N659=$E$7,'Extracted info for SC'!$J$6,IF($N659=#REF!,'Extracted info for SC'!$J$7,IF($N659=#REF!,'Extracted info for SC'!$J$8,IF($N659=#REF!,'Extracted info for SC'!$J$9,IF($N659=#REF!,'Extracted info for SC'!$J$10,IF($N659=#REF!,'Extracted info for SC'!$J$11,IF($N659=#REF!,'Extracted info for SC'!$J$12,IF($N659=#REF!,'Extracted info for SC'!$J$13,IF($N659=#REF!,'Extracted info for SC'!$J$14,IF($N659=#REF!,'Extracted info for SC'!$J$15,IF($N659=#REF!,'Extracted info for SC'!$J$16,IF($N659=#REF!,'Extracted info for SC'!$J$17,IF($N659=#REF!,'Extracted info for SC'!$J$18,""))))))))))))))</f>
        <v/>
      </c>
      <c r="AA659" t="str">
        <f t="shared" si="187"/>
        <v/>
      </c>
      <c r="AB659" t="str">
        <f t="shared" si="188"/>
        <v/>
      </c>
      <c r="AC659" t="e">
        <f t="shared" ca="1" si="189"/>
        <v>#VALUE!</v>
      </c>
      <c r="AD659" t="str" cm="1">
        <f t="array" aca="1" ref="AD659" ca="1">IFERROR(IF((LEFT(INDIRECT("$F"&amp;$S659),4))="GOTS",IF($G659="Organic","GOTS_Organic_raw",(IF($G659="Responsible","GOTS_Responsible",(IF($G659="No Attribute (Conventional)","GOTS_conventional",(IF($G659="Recycled Pre/Post-Consumer","GOTS_pre_post",(IF($G659="In-Conversion","GOTS_in_conversion",(IF($G659="Sustainably Sourced","Sustainably_sourced",(IF($G659="Recycled pre-consumer organic","GOTS_recycled_organic",""))))))))))))),IF($G659="Organic","Organic",(IF($G659="Responsible","Responsible",(IF($G659="No Attribute (Conventional)","No_Attribute_Conventional",(IF($G659="Recycled Pre/Post-Consumer","Recycled_Pre_Post_Consumer",(IF($G659="In-Conversion","In_Conversion",(IF($G659="Recycled Pre-Consumer","Recycled_Pre_Consumer",(IF($G659="Recycled Post-Consumer","Recycled_Post_Consumer",(IF($G659="Sustainably Sourced","Sustainably_sourced",(IF($G659="Recycled pre-consumer organic","GOTS_recycled_organic","")))))))))))))))))),"")</f>
        <v/>
      </c>
      <c r="AE659" t="e" cm="1">
        <f t="array" aca="1" ref="AE659" ca="1">IF($I659="",IF(INDIRECT("$F"&amp;$S659)="","",IF(LEFT(INDIRECT("$F"&amp;$S659),3)="GRS","GRS_RCS_RM",IF((LEFT(INDIRECT("$F"&amp;$S659),3))="RCS","GRS_RCS_RM",IF(INDIRECT("$F"&amp;$S659)="OCS (No Label)","OCS_Conversion_RM",IF(LEFT(INDIRECT("$F"&amp;$S659),3)="OCS","OCS_RM",IF(RIGHT(INDIRECT("$F"&amp;$S659),10)="conversion","GOTS_RM_conversion",IF((LEFT(INDIRECT("$F"&amp;$S659),4))="GOTS","GOTS_RM","Responsible_RM"))))))),"DELETERM")</f>
        <v>#VALUE!</v>
      </c>
      <c r="AF659" t="e" cm="1">
        <f t="array" aca="1" ref="AF659" ca="1">IF($S659="","",INDIRECT("$Z"&amp;$S659))</f>
        <v>#VALUE!</v>
      </c>
      <c r="AG659" t="str">
        <f t="shared" si="190"/>
        <v/>
      </c>
      <c r="AH659" t="str" cm="1">
        <f t="array" aca="1" ref="AH659" ca="1">IFERROR(INDIRECT("$ag"&amp;S659),"")</f>
        <v/>
      </c>
      <c r="AI659" t="e" cm="1">
        <f t="array" aca="1" ref="AI659" ca="1">INDIRECT("O"&amp;S659)</f>
        <v>#VALUE!</v>
      </c>
      <c r="AJ659" t="str">
        <f t="shared" si="191"/>
        <v/>
      </c>
    </row>
    <row r="660" spans="1:36" ht="16.5" customHeight="1">
      <c r="A660" s="130"/>
      <c r="B660" s="136"/>
      <c r="C660" s="137"/>
      <c r="D660" s="146"/>
      <c r="E660" s="146"/>
      <c r="F660" s="137"/>
      <c r="G660" s="147"/>
      <c r="H660" s="147"/>
      <c r="I660" s="147"/>
      <c r="J660" s="147"/>
      <c r="K660" s="38"/>
      <c r="L660" s="144"/>
      <c r="M660" s="144"/>
      <c r="N660" s="61"/>
      <c r="O660" s="314"/>
      <c r="Q660" t="str">
        <f t="shared" si="186"/>
        <v/>
      </c>
      <c r="S660" t="e">
        <f t="shared" ca="1" si="195"/>
        <v>#VALUE!</v>
      </c>
      <c r="T660" t="e">
        <f t="shared" ca="1" si="192"/>
        <v>#VALUE!</v>
      </c>
      <c r="U660">
        <f t="shared" si="196"/>
        <v>588</v>
      </c>
      <c r="V660">
        <v>49.750000000003901</v>
      </c>
      <c r="W660">
        <f t="shared" si="177"/>
        <v>49</v>
      </c>
      <c r="X660" t="str" cm="1">
        <f t="array" aca="1" ref="X660" ca="1">IFERROR(INDEX('PC&amp;PD'!$A$1:$AS$19,ROW('PC&amp;PD'!$A$19),MATCH(INDIRECT(T660),'PC&amp;PD'!$A$1:$AS$1,0)),"")</f>
        <v/>
      </c>
      <c r="Y660" t="str">
        <f>IF(OR($N660="",$N660=0),"",IF($N660=$E$7,'Extracted info for SC'!$J$6,IF($N660=#REF!,'Extracted info for SC'!$J$7,IF($N660=#REF!,'Extracted info for SC'!$J$8,IF($N660=#REF!,'Extracted info for SC'!$J$9,IF($N660=#REF!,'Extracted info for SC'!$J$10,IF($N660=#REF!,'Extracted info for SC'!$J$11,IF($N660=#REF!,'Extracted info for SC'!$J$12,IF($N660=#REF!,'Extracted info for SC'!$J$13,IF($N660=#REF!,'Extracted info for SC'!$J$14,IF($N660=#REF!,'Extracted info for SC'!$J$15,IF($N660=#REF!,'Extracted info for SC'!$J$16,IF($N660=#REF!,'Extracted info for SC'!$J$17,IF($N660=#REF!,'Extracted info for SC'!$J$18,""))))))))))))))</f>
        <v/>
      </c>
      <c r="AA660" t="str">
        <f t="shared" si="187"/>
        <v/>
      </c>
      <c r="AB660" t="str">
        <f t="shared" si="188"/>
        <v/>
      </c>
      <c r="AC660" t="e">
        <f t="shared" ca="1" si="189"/>
        <v>#VALUE!</v>
      </c>
      <c r="AD660" t="str" cm="1">
        <f t="array" aca="1" ref="AD660" ca="1">IFERROR(IF((LEFT(INDIRECT("$F"&amp;$S660),4))="GOTS",IF($G660="Organic","GOTS_Organic_raw",(IF($G660="Responsible","GOTS_Responsible",(IF($G660="No Attribute (Conventional)","GOTS_conventional",(IF($G660="Recycled Pre/Post-Consumer","GOTS_pre_post",(IF($G660="In-Conversion","GOTS_in_conversion",(IF($G660="Sustainably Sourced","Sustainably_sourced",(IF($G660="Recycled pre-consumer organic","GOTS_recycled_organic",""))))))))))))),IF($G660="Organic","Organic",(IF($G660="Responsible","Responsible",(IF($G660="No Attribute (Conventional)","No_Attribute_Conventional",(IF($G660="Recycled Pre/Post-Consumer","Recycled_Pre_Post_Consumer",(IF($G660="In-Conversion","In_Conversion",(IF($G660="Recycled Pre-Consumer","Recycled_Pre_Consumer",(IF($G660="Recycled Post-Consumer","Recycled_Post_Consumer",(IF($G660="Sustainably Sourced","Sustainably_sourced",(IF($G660="Recycled pre-consumer organic","GOTS_recycled_organic","")))))))))))))))))),"")</f>
        <v/>
      </c>
      <c r="AE660" t="e" cm="1">
        <f t="array" aca="1" ref="AE660" ca="1">IF($I660="",IF(INDIRECT("$F"&amp;$S660)="","",IF(LEFT(INDIRECT("$F"&amp;$S660),3)="GRS","GRS_RCS_RM",IF((LEFT(INDIRECT("$F"&amp;$S660),3))="RCS","GRS_RCS_RM",IF(INDIRECT("$F"&amp;$S660)="OCS (No Label)","OCS_Conversion_RM",IF(LEFT(INDIRECT("$F"&amp;$S660),3)="OCS","OCS_RM",IF(RIGHT(INDIRECT("$F"&amp;$S660),10)="conversion","GOTS_RM_conversion",IF((LEFT(INDIRECT("$F"&amp;$S660),4))="GOTS","GOTS_RM","Responsible_RM"))))))),"DELETERM")</f>
        <v>#VALUE!</v>
      </c>
      <c r="AF660" t="e" cm="1">
        <f t="array" aca="1" ref="AF660" ca="1">IF($S660="","",INDIRECT("$Z"&amp;$S660))</f>
        <v>#VALUE!</v>
      </c>
      <c r="AG660" t="str">
        <f t="shared" si="190"/>
        <v/>
      </c>
      <c r="AH660" t="str" cm="1">
        <f t="array" aca="1" ref="AH660" ca="1">IFERROR(INDIRECT("$ag"&amp;S660),"")</f>
        <v/>
      </c>
      <c r="AI660" t="e" cm="1">
        <f t="array" aca="1" ref="AI660" ca="1">INDIRECT("O"&amp;S660)</f>
        <v>#VALUE!</v>
      </c>
      <c r="AJ660" t="str">
        <f t="shared" si="191"/>
        <v/>
      </c>
    </row>
    <row r="661" spans="1:36" ht="16.5" customHeight="1">
      <c r="A661" s="130"/>
      <c r="B661" s="136"/>
      <c r="C661" s="137"/>
      <c r="D661" s="146"/>
      <c r="E661" s="146"/>
      <c r="F661" s="137"/>
      <c r="G661" s="147"/>
      <c r="H661" s="147"/>
      <c r="I661" s="147"/>
      <c r="J661" s="147"/>
      <c r="K661" s="38"/>
      <c r="L661" s="144"/>
      <c r="M661" s="144"/>
      <c r="N661" s="61"/>
      <c r="O661" s="314"/>
      <c r="Q661" t="str">
        <f t="shared" si="186"/>
        <v/>
      </c>
      <c r="S661" t="e">
        <f t="shared" ca="1" si="195"/>
        <v>#VALUE!</v>
      </c>
      <c r="T661" t="e">
        <f t="shared" ca="1" si="192"/>
        <v>#VALUE!</v>
      </c>
      <c r="U661">
        <f t="shared" si="196"/>
        <v>588</v>
      </c>
      <c r="V661">
        <v>49.833333333337201</v>
      </c>
      <c r="W661">
        <f t="shared" si="177"/>
        <v>49</v>
      </c>
      <c r="X661" t="str" cm="1">
        <f t="array" aca="1" ref="X661" ca="1">IFERROR(INDEX('PC&amp;PD'!$A$1:$AS$19,ROW('PC&amp;PD'!$A$19),MATCH(INDIRECT(T661),'PC&amp;PD'!$A$1:$AS$1,0)),"")</f>
        <v/>
      </c>
      <c r="Y661" t="str">
        <f>IF(OR($N661="",$N661=0),"",IF($N661=$E$7,'Extracted info for SC'!$J$6,IF($N661=#REF!,'Extracted info for SC'!$J$7,IF($N661=#REF!,'Extracted info for SC'!$J$8,IF($N661=#REF!,'Extracted info for SC'!$J$9,IF($N661=#REF!,'Extracted info for SC'!$J$10,IF($N661=#REF!,'Extracted info for SC'!$J$11,IF($N661=#REF!,'Extracted info for SC'!$J$12,IF($N661=#REF!,'Extracted info for SC'!$J$13,IF($N661=#REF!,'Extracted info for SC'!$J$14,IF($N661=#REF!,'Extracted info for SC'!$J$15,IF($N661=#REF!,'Extracted info for SC'!$J$16,IF($N661=#REF!,'Extracted info for SC'!$J$17,IF($N661=#REF!,'Extracted info for SC'!$J$18,""))))))))))))))</f>
        <v/>
      </c>
      <c r="AA661" t="str">
        <f t="shared" si="187"/>
        <v/>
      </c>
      <c r="AB661" t="str">
        <f t="shared" si="188"/>
        <v/>
      </c>
      <c r="AC661" t="e">
        <f t="shared" ca="1" si="189"/>
        <v>#VALUE!</v>
      </c>
      <c r="AD661" t="str" cm="1">
        <f t="array" aca="1" ref="AD661" ca="1">IFERROR(IF((LEFT(INDIRECT("$F"&amp;$S661),4))="GOTS",IF($G661="Organic","GOTS_Organic_raw",(IF($G661="Responsible","GOTS_Responsible",(IF($G661="No Attribute (Conventional)","GOTS_conventional",(IF($G661="Recycled Pre/Post-Consumer","GOTS_pre_post",(IF($G661="In-Conversion","GOTS_in_conversion",(IF($G661="Sustainably Sourced","Sustainably_sourced",(IF($G661="Recycled pre-consumer organic","GOTS_recycled_organic",""))))))))))))),IF($G661="Organic","Organic",(IF($G661="Responsible","Responsible",(IF($G661="No Attribute (Conventional)","No_Attribute_Conventional",(IF($G661="Recycled Pre/Post-Consumer","Recycled_Pre_Post_Consumer",(IF($G661="In-Conversion","In_Conversion",(IF($G661="Recycled Pre-Consumer","Recycled_Pre_Consumer",(IF($G661="Recycled Post-Consumer","Recycled_Post_Consumer",(IF($G661="Sustainably Sourced","Sustainably_sourced",(IF($G661="Recycled pre-consumer organic","GOTS_recycled_organic","")))))))))))))))))),"")</f>
        <v/>
      </c>
      <c r="AE661" t="e" cm="1">
        <f t="array" aca="1" ref="AE661" ca="1">IF($I661="",IF(INDIRECT("$F"&amp;$S661)="","",IF(LEFT(INDIRECT("$F"&amp;$S661),3)="GRS","GRS_RCS_RM",IF((LEFT(INDIRECT("$F"&amp;$S661),3))="RCS","GRS_RCS_RM",IF(INDIRECT("$F"&amp;$S661)="OCS (No Label)","OCS_Conversion_RM",IF(LEFT(INDIRECT("$F"&amp;$S661),3)="OCS","OCS_RM",IF(RIGHT(INDIRECT("$F"&amp;$S661),10)="conversion","GOTS_RM_conversion",IF((LEFT(INDIRECT("$F"&amp;$S661),4))="GOTS","GOTS_RM","Responsible_RM"))))))),"DELETERM")</f>
        <v>#VALUE!</v>
      </c>
      <c r="AF661" t="e" cm="1">
        <f t="array" aca="1" ref="AF661" ca="1">IF($S661="","",INDIRECT("$Z"&amp;$S661))</f>
        <v>#VALUE!</v>
      </c>
      <c r="AG661" t="str">
        <f t="shared" si="190"/>
        <v/>
      </c>
      <c r="AH661" t="str" cm="1">
        <f t="array" aca="1" ref="AH661" ca="1">IFERROR(INDIRECT("$ag"&amp;S661),"")</f>
        <v/>
      </c>
      <c r="AI661" t="e" cm="1">
        <f t="array" aca="1" ref="AI661" ca="1">INDIRECT("O"&amp;S661)</f>
        <v>#VALUE!</v>
      </c>
      <c r="AJ661" t="str">
        <f t="shared" si="191"/>
        <v/>
      </c>
    </row>
    <row r="662" spans="1:36" ht="16.5" customHeight="1" thickBot="1">
      <c r="A662" s="131"/>
      <c r="B662" s="138"/>
      <c r="C662" s="139"/>
      <c r="D662" s="148"/>
      <c r="E662" s="148"/>
      <c r="F662" s="139"/>
      <c r="G662" s="149"/>
      <c r="H662" s="149"/>
      <c r="I662" s="149"/>
      <c r="J662" s="149"/>
      <c r="K662" s="39"/>
      <c r="L662" s="145"/>
      <c r="M662" s="145"/>
      <c r="N662" s="62"/>
      <c r="O662" s="315"/>
      <c r="Q662" t="str">
        <f t="shared" si="186"/>
        <v/>
      </c>
      <c r="S662" t="e">
        <f t="shared" ca="1" si="195"/>
        <v>#VALUE!</v>
      </c>
      <c r="T662" t="e">
        <f t="shared" ca="1" si="192"/>
        <v>#VALUE!</v>
      </c>
      <c r="U662">
        <f t="shared" si="196"/>
        <v>588</v>
      </c>
      <c r="V662">
        <v>49.916666666670501</v>
      </c>
      <c r="W662">
        <f t="shared" ref="W662:W725" si="197">ROUNDDOWN(V662,0)</f>
        <v>49</v>
      </c>
      <c r="X662" t="str" cm="1">
        <f t="array" aca="1" ref="X662" ca="1">IFERROR(INDEX('PC&amp;PD'!$A$1:$AS$19,ROW('PC&amp;PD'!$A$19),MATCH(INDIRECT(T662),'PC&amp;PD'!$A$1:$AS$1,0)),"")</f>
        <v/>
      </c>
      <c r="Y662" t="str">
        <f>IF(OR($N662="",$N662=0),"",IF($N662=$E$7,'Extracted info for SC'!$J$6,IF($N662=#REF!,'Extracted info for SC'!$J$7,IF($N662=#REF!,'Extracted info for SC'!$J$8,IF($N662=#REF!,'Extracted info for SC'!$J$9,IF($N662=#REF!,'Extracted info for SC'!$J$10,IF($N662=#REF!,'Extracted info for SC'!$J$11,IF($N662=#REF!,'Extracted info for SC'!$J$12,IF($N662=#REF!,'Extracted info for SC'!$J$13,IF($N662=#REF!,'Extracted info for SC'!$J$14,IF($N662=#REF!,'Extracted info for SC'!$J$15,IF($N662=#REF!,'Extracted info for SC'!$J$16,IF($N662=#REF!,'Extracted info for SC'!$J$17,IF($N662=#REF!,'Extracted info for SC'!$J$18,""))))))))))))))</f>
        <v/>
      </c>
      <c r="AA662" t="str">
        <f t="shared" si="187"/>
        <v/>
      </c>
      <c r="AB662" t="str">
        <f t="shared" si="188"/>
        <v/>
      </c>
      <c r="AC662" t="e">
        <f t="shared" ca="1" si="189"/>
        <v>#VALUE!</v>
      </c>
      <c r="AD662" t="str" cm="1">
        <f t="array" aca="1" ref="AD662" ca="1">IFERROR(IF((LEFT(INDIRECT("$F"&amp;$S662),4))="GOTS",IF($G662="Organic","GOTS_Organic_raw",(IF($G662="Responsible","GOTS_Responsible",(IF($G662="No Attribute (Conventional)","GOTS_conventional",(IF($G662="Recycled Pre/Post-Consumer","GOTS_pre_post",(IF($G662="In-Conversion","GOTS_in_conversion",(IF($G662="Sustainably Sourced","Sustainably_sourced",(IF($G662="Recycled pre-consumer organic","GOTS_recycled_organic",""))))))))))))),IF($G662="Organic","Organic",(IF($G662="Responsible","Responsible",(IF($G662="No Attribute (Conventional)","No_Attribute_Conventional",(IF($G662="Recycled Pre/Post-Consumer","Recycled_Pre_Post_Consumer",(IF($G662="In-Conversion","In_Conversion",(IF($G662="Recycled Pre-Consumer","Recycled_Pre_Consumer",(IF($G662="Recycled Post-Consumer","Recycled_Post_Consumer",(IF($G662="Sustainably Sourced","Sustainably_sourced",(IF($G662="Recycled pre-consumer organic","GOTS_recycled_organic","")))))))))))))))))),"")</f>
        <v/>
      </c>
      <c r="AE662" t="e" cm="1">
        <f t="array" aca="1" ref="AE662" ca="1">IF($I662="",IF(INDIRECT("$F"&amp;$S662)="","",IF(LEFT(INDIRECT("$F"&amp;$S662),3)="GRS","GRS_RCS_RM",IF((LEFT(INDIRECT("$F"&amp;$S662),3))="RCS","GRS_RCS_RM",IF(INDIRECT("$F"&amp;$S662)="OCS (No Label)","OCS_Conversion_RM",IF(LEFT(INDIRECT("$F"&amp;$S662),3)="OCS","OCS_RM",IF(RIGHT(INDIRECT("$F"&amp;$S662),10)="conversion","GOTS_RM_conversion",IF((LEFT(INDIRECT("$F"&amp;$S662),4))="GOTS","GOTS_RM","Responsible_RM"))))))),"DELETERM")</f>
        <v>#VALUE!</v>
      </c>
      <c r="AF662" t="e" cm="1">
        <f t="array" aca="1" ref="AF662" ca="1">IF($S662="","",INDIRECT("$Z"&amp;$S662))</f>
        <v>#VALUE!</v>
      </c>
      <c r="AG662" t="str">
        <f t="shared" si="190"/>
        <v/>
      </c>
      <c r="AH662" t="str" cm="1">
        <f t="array" aca="1" ref="AH662" ca="1">IFERROR(INDIRECT("$ag"&amp;S662),"")</f>
        <v/>
      </c>
      <c r="AI662" t="e" cm="1">
        <f t="array" aca="1" ref="AI662" ca="1">INDIRECT("O"&amp;S662)</f>
        <v>#VALUE!</v>
      </c>
      <c r="AJ662" t="str">
        <f t="shared" si="191"/>
        <v/>
      </c>
    </row>
    <row r="663" spans="1:36" ht="16.5" customHeight="1">
      <c r="A663" s="128" t="str">
        <f>IF(B663="","",COUNTA($B$63:$B663))</f>
        <v/>
      </c>
      <c r="B663" s="132"/>
      <c r="C663" s="133"/>
      <c r="D663" s="140"/>
      <c r="E663" s="140"/>
      <c r="F663" s="133"/>
      <c r="G663" s="141"/>
      <c r="H663" s="141"/>
      <c r="I663" s="141"/>
      <c r="J663" s="141"/>
      <c r="K663" s="37"/>
      <c r="L663" s="142" t="str">
        <f>IF(R663="","",LEFT(R663,LEN(R663)-2))</f>
        <v/>
      </c>
      <c r="M663" s="142"/>
      <c r="N663" s="60"/>
      <c r="O663" s="313"/>
      <c r="Q663" t="str">
        <f t="shared" si="186"/>
        <v/>
      </c>
      <c r="R663" t="str">
        <f t="shared" ref="R663" si="198">CONCATENATE($Q663,Q664,Q665,Q666,Q667,Q668,$Q669,$Q670,$Q671,$Q672,$Q673,$Q674)</f>
        <v/>
      </c>
      <c r="S663" t="e">
        <f t="shared" ca="1" si="195"/>
        <v>#VALUE!</v>
      </c>
      <c r="T663" t="e">
        <f t="shared" ca="1" si="192"/>
        <v>#VALUE!</v>
      </c>
      <c r="U663">
        <f t="shared" si="196"/>
        <v>600</v>
      </c>
      <c r="V663">
        <v>50.000000000003901</v>
      </c>
      <c r="W663">
        <f t="shared" si="197"/>
        <v>50</v>
      </c>
      <c r="X663" t="str" cm="1">
        <f t="array" aca="1" ref="X663" ca="1">IFERROR(INDEX('PC&amp;PD'!$A$1:$AS$19,ROW('PC&amp;PD'!$A$19),MATCH(INDIRECT(T663),'PC&amp;PD'!$A$1:$AS$1,0)),"")</f>
        <v/>
      </c>
      <c r="Y663" t="str">
        <f>IF(OR($N663="",$N663=0),"",IF($N663=$E$7,'Extracted info for SC'!$J$6,IF($N663=#REF!,'Extracted info for SC'!$J$7,IF($N663=#REF!,'Extracted info for SC'!$J$8,IF($N663=#REF!,'Extracted info for SC'!$J$9,IF($N663=#REF!,'Extracted info for SC'!$J$10,IF($N663=#REF!,'Extracted info for SC'!$J$11,IF($N663=#REF!,'Extracted info for SC'!$J$12,IF($N663=#REF!,'Extracted info for SC'!$J$13,IF($N663=#REF!,'Extracted info for SC'!$J$14,IF($N663=#REF!,'Extracted info for SC'!$J$15,IF($N663=#REF!,'Extracted info for SC'!$J$16,IF($N663=#REF!,'Extracted info for SC'!$J$17,IF($N663=#REF!,'Extracted info for SC'!$J$18,""))))))))))))))</f>
        <v/>
      </c>
      <c r="Z663" t="str">
        <f t="shared" ref="Z663" si="199">IFERROR(IF($F663="OCS 100","OCS (OCS 100)",IF($F663="OCS Blended","OCS (OCS Blended)",IF($F663="OCS (No Label)","OCS (No Label)",IF($F663="RCS 100","RCS (RCS 100)",IF($F663="RCS Blended","RCS (RCS Blended)",IF($F663="GRS","GRS (GRS)",IF($F663="GRS (No Label)", "GRS (No Label)",IF($F663="RDS","RDS (RDS)",IF($F663="RWS","RWS (RWS)",IF($F663="RAS","RAS (RAS)",IF($F663="RMS","RMS (RMS)",IF($F663="GOTS Organic","GOTS (Organic)",IF($F663="GOTS Made with organic","GOTS (Made with Organic)",IF($F663="GOTS Organic - in conversion","GOTS (Organic - In Conversion)",IF($F663="GOTS Made with organic - in conversion","GOTS (Made with Organic - In Conversion)",""))))))))))))))),"")</f>
        <v/>
      </c>
      <c r="AA663" t="str">
        <f t="shared" si="187"/>
        <v/>
      </c>
      <c r="AB663" t="str">
        <f t="shared" si="188"/>
        <v/>
      </c>
      <c r="AC663" t="e">
        <f t="shared" ca="1" si="189"/>
        <v>#VALUE!</v>
      </c>
      <c r="AD663" t="str" cm="1">
        <f t="array" aca="1" ref="AD663" ca="1">IFERROR(IF((LEFT(INDIRECT("$F"&amp;$S663),4))="GOTS",IF($G663="Organic","GOTS_Organic_raw",(IF($G663="Responsible","GOTS_Responsible",(IF($G663="No Attribute (Conventional)","GOTS_conventional",(IF($G663="Recycled Pre/Post-Consumer","GOTS_pre_post",(IF($G663="In-Conversion","GOTS_in_conversion",(IF($G663="Sustainably Sourced","Sustainably_sourced",(IF($G663="Recycled pre-consumer organic","GOTS_recycled_organic",""))))))))))))),IF($G663="Organic","Organic",(IF($G663="Responsible","Responsible",(IF($G663="No Attribute (Conventional)","No_Attribute_Conventional",(IF($G663="Recycled Pre/Post-Consumer","Recycled_Pre_Post_Consumer",(IF($G663="In-Conversion","In_Conversion",(IF($G663="Recycled Pre-Consumer","Recycled_Pre_Consumer",(IF($G663="Recycled Post-Consumer","Recycled_Post_Consumer",(IF($G663="Sustainably Sourced","Sustainably_sourced",(IF($G663="Recycled pre-consumer organic","GOTS_recycled_organic","")))))))))))))))))),"")</f>
        <v/>
      </c>
      <c r="AE663" t="e" cm="1">
        <f t="array" aca="1" ref="AE663" ca="1">IF($I663="",IF(INDIRECT("$F"&amp;$S663)="","",IF(LEFT(INDIRECT("$F"&amp;$S663),3)="GRS","GRS_RCS_RM",IF((LEFT(INDIRECT("$F"&amp;$S663),3))="RCS","GRS_RCS_RM",IF(INDIRECT("$F"&amp;$S663)="OCS (No Label)","OCS_Conversion_RM",IF(LEFT(INDIRECT("$F"&amp;$S663),3)="OCS","OCS_RM",IF(RIGHT(INDIRECT("$F"&amp;$S663),10)="conversion","GOTS_RM_conversion",IF((LEFT(INDIRECT("$F"&amp;$S663),4))="GOTS","GOTS_RM","Responsible_RM"))))))),"DELETERM")</f>
        <v>#VALUE!</v>
      </c>
      <c r="AF663" t="e" cm="1">
        <f t="array" aca="1" ref="AF663" ca="1">IF($S663="","",INDIRECT("$Z"&amp;$S663))</f>
        <v>#VALUE!</v>
      </c>
      <c r="AG663" t="str">
        <f t="shared" si="190"/>
        <v/>
      </c>
      <c r="AH663" t="str" cm="1">
        <f t="array" aca="1" ref="AH663" ca="1">IFERROR(INDIRECT("$ag"&amp;S663),"")</f>
        <v/>
      </c>
      <c r="AI663" t="e" cm="1">
        <f t="array" aca="1" ref="AI663" ca="1">INDIRECT("O"&amp;S663)</f>
        <v>#VALUE!</v>
      </c>
      <c r="AJ663" t="str">
        <f t="shared" si="191"/>
        <v/>
      </c>
    </row>
    <row r="664" spans="1:36" ht="16.5" customHeight="1">
      <c r="A664" s="129"/>
      <c r="B664" s="134"/>
      <c r="C664" s="135"/>
      <c r="D664" s="146"/>
      <c r="E664" s="146"/>
      <c r="F664" s="135"/>
      <c r="G664" s="147"/>
      <c r="H664" s="147"/>
      <c r="I664" s="147"/>
      <c r="J664" s="147"/>
      <c r="K664" s="38"/>
      <c r="L664" s="143"/>
      <c r="M664" s="143"/>
      <c r="N664" s="61"/>
      <c r="O664" s="314"/>
      <c r="Q664" t="str">
        <f t="shared" si="186"/>
        <v/>
      </c>
      <c r="S664" t="e">
        <f t="shared" ca="1" si="195"/>
        <v>#VALUE!</v>
      </c>
      <c r="T664" t="e">
        <f t="shared" ca="1" si="192"/>
        <v>#VALUE!</v>
      </c>
      <c r="U664">
        <f t="shared" si="196"/>
        <v>600</v>
      </c>
      <c r="V664">
        <v>50.083333333337201</v>
      </c>
      <c r="W664">
        <f t="shared" si="197"/>
        <v>50</v>
      </c>
      <c r="X664" t="str" cm="1">
        <f t="array" aca="1" ref="X664" ca="1">IFERROR(INDEX('PC&amp;PD'!$A$1:$AS$19,ROW('PC&amp;PD'!$A$19),MATCH(INDIRECT(T664),'PC&amp;PD'!$A$1:$AS$1,0)),"")</f>
        <v/>
      </c>
      <c r="Y664" t="str">
        <f>IF(OR($N664="",$N664=0),"",IF($N664=$E$7,'Extracted info for SC'!$J$6,IF($N664=#REF!,'Extracted info for SC'!$J$7,IF($N664=#REF!,'Extracted info for SC'!$J$8,IF($N664=#REF!,'Extracted info for SC'!$J$9,IF($N664=#REF!,'Extracted info for SC'!$J$10,IF($N664=#REF!,'Extracted info for SC'!$J$11,IF($N664=#REF!,'Extracted info for SC'!$J$12,IF($N664=#REF!,'Extracted info for SC'!$J$13,IF($N664=#REF!,'Extracted info for SC'!$J$14,IF($N664=#REF!,'Extracted info for SC'!$J$15,IF($N664=#REF!,'Extracted info for SC'!$J$16,IF($N664=#REF!,'Extracted info for SC'!$J$17,IF($N664=#REF!,'Extracted info for SC'!$J$18,""))))))))))))))</f>
        <v/>
      </c>
      <c r="AA664" t="str">
        <f t="shared" si="187"/>
        <v/>
      </c>
      <c r="AB664" t="str">
        <f t="shared" si="188"/>
        <v/>
      </c>
      <c r="AC664" t="e">
        <f t="shared" ca="1" si="189"/>
        <v>#VALUE!</v>
      </c>
      <c r="AD664" t="str" cm="1">
        <f t="array" aca="1" ref="AD664" ca="1">IFERROR(IF((LEFT(INDIRECT("$F"&amp;$S664),4))="GOTS",IF($G664="Organic","GOTS_Organic_raw",(IF($G664="Responsible","GOTS_Responsible",(IF($G664="No Attribute (Conventional)","GOTS_conventional",(IF($G664="Recycled Pre/Post-Consumer","GOTS_pre_post",(IF($G664="In-Conversion","GOTS_in_conversion",(IF($G664="Sustainably Sourced","Sustainably_sourced",(IF($G664="Recycled pre-consumer organic","GOTS_recycled_organic",""))))))))))))),IF($G664="Organic","Organic",(IF($G664="Responsible","Responsible",(IF($G664="No Attribute (Conventional)","No_Attribute_Conventional",(IF($G664="Recycled Pre/Post-Consumer","Recycled_Pre_Post_Consumer",(IF($G664="In-Conversion","In_Conversion",(IF($G664="Recycled Pre-Consumer","Recycled_Pre_Consumer",(IF($G664="Recycled Post-Consumer","Recycled_Post_Consumer",(IF($G664="Sustainably Sourced","Sustainably_sourced",(IF($G664="Recycled pre-consumer organic","GOTS_recycled_organic","")))))))))))))))))),"")</f>
        <v/>
      </c>
      <c r="AE664" t="e" cm="1">
        <f t="array" aca="1" ref="AE664" ca="1">IF($I664="",IF(INDIRECT("$F"&amp;$S664)="","",IF(LEFT(INDIRECT("$F"&amp;$S664),3)="GRS","GRS_RCS_RM",IF((LEFT(INDIRECT("$F"&amp;$S664),3))="RCS","GRS_RCS_RM",IF(INDIRECT("$F"&amp;$S664)="OCS (No Label)","OCS_Conversion_RM",IF(LEFT(INDIRECT("$F"&amp;$S664),3)="OCS","OCS_RM",IF(RIGHT(INDIRECT("$F"&amp;$S664),10)="conversion","GOTS_RM_conversion",IF((LEFT(INDIRECT("$F"&amp;$S664),4))="GOTS","GOTS_RM","Responsible_RM"))))))),"DELETERM")</f>
        <v>#VALUE!</v>
      </c>
      <c r="AF664" t="e" cm="1">
        <f t="array" aca="1" ref="AF664" ca="1">IF($S664="","",INDIRECT("$Z"&amp;$S664))</f>
        <v>#VALUE!</v>
      </c>
      <c r="AG664" t="str">
        <f t="shared" si="190"/>
        <v/>
      </c>
      <c r="AH664" t="str" cm="1">
        <f t="array" aca="1" ref="AH664" ca="1">IFERROR(INDIRECT("$ag"&amp;S664),"")</f>
        <v/>
      </c>
      <c r="AI664" t="e" cm="1">
        <f t="array" aca="1" ref="AI664" ca="1">INDIRECT("O"&amp;S664)</f>
        <v>#VALUE!</v>
      </c>
      <c r="AJ664" t="str">
        <f t="shared" si="191"/>
        <v/>
      </c>
    </row>
    <row r="665" spans="1:36" ht="16.5" customHeight="1">
      <c r="A665" s="129"/>
      <c r="B665" s="134"/>
      <c r="C665" s="135"/>
      <c r="D665" s="146"/>
      <c r="E665" s="146"/>
      <c r="F665" s="135"/>
      <c r="G665" s="147"/>
      <c r="H665" s="147"/>
      <c r="I665" s="147"/>
      <c r="J665" s="147"/>
      <c r="K665" s="38"/>
      <c r="L665" s="143"/>
      <c r="M665" s="143"/>
      <c r="N665" s="61"/>
      <c r="O665" s="314"/>
      <c r="Q665" t="str">
        <f t="shared" si="186"/>
        <v/>
      </c>
      <c r="S665" t="e">
        <f t="shared" ca="1" si="195"/>
        <v>#VALUE!</v>
      </c>
      <c r="T665" t="e">
        <f t="shared" ca="1" si="192"/>
        <v>#VALUE!</v>
      </c>
      <c r="U665">
        <f t="shared" si="196"/>
        <v>600</v>
      </c>
      <c r="V665">
        <v>50.166666666670601</v>
      </c>
      <c r="W665">
        <f t="shared" si="197"/>
        <v>50</v>
      </c>
      <c r="X665" t="str" cm="1">
        <f t="array" aca="1" ref="X665" ca="1">IFERROR(INDEX('PC&amp;PD'!$A$1:$AS$19,ROW('PC&amp;PD'!$A$19),MATCH(INDIRECT(T665),'PC&amp;PD'!$A$1:$AS$1,0)),"")</f>
        <v/>
      </c>
      <c r="Y665" t="str">
        <f>IF(OR($N665="",$N665=0),"",IF($N665=$E$7,'Extracted info for SC'!$J$6,IF($N665=#REF!,'Extracted info for SC'!$J$7,IF($N665=#REF!,'Extracted info for SC'!$J$8,IF($N665=#REF!,'Extracted info for SC'!$J$9,IF($N665=#REF!,'Extracted info for SC'!$J$10,IF($N665=#REF!,'Extracted info for SC'!$J$11,IF($N665=#REF!,'Extracted info for SC'!$J$12,IF($N665=#REF!,'Extracted info for SC'!$J$13,IF($N665=#REF!,'Extracted info for SC'!$J$14,IF($N665=#REF!,'Extracted info for SC'!$J$15,IF($N665=#REF!,'Extracted info for SC'!$J$16,IF($N665=#REF!,'Extracted info for SC'!$J$17,IF($N665=#REF!,'Extracted info for SC'!$J$18,""))))))))))))))</f>
        <v/>
      </c>
      <c r="AA665" t="str">
        <f t="shared" si="187"/>
        <v/>
      </c>
      <c r="AB665" t="str">
        <f t="shared" si="188"/>
        <v/>
      </c>
      <c r="AC665" t="e">
        <f t="shared" ca="1" si="189"/>
        <v>#VALUE!</v>
      </c>
      <c r="AD665" t="str" cm="1">
        <f t="array" aca="1" ref="AD665" ca="1">IFERROR(IF((LEFT(INDIRECT("$F"&amp;$S665),4))="GOTS",IF($G665="Organic","GOTS_Organic_raw",(IF($G665="Responsible","GOTS_Responsible",(IF($G665="No Attribute (Conventional)","GOTS_conventional",(IF($G665="Recycled Pre/Post-Consumer","GOTS_pre_post",(IF($G665="In-Conversion","GOTS_in_conversion",(IF($G665="Sustainably Sourced","Sustainably_sourced",(IF($G665="Recycled pre-consumer organic","GOTS_recycled_organic",""))))))))))))),IF($G665="Organic","Organic",(IF($G665="Responsible","Responsible",(IF($G665="No Attribute (Conventional)","No_Attribute_Conventional",(IF($G665="Recycled Pre/Post-Consumer","Recycled_Pre_Post_Consumer",(IF($G665="In-Conversion","In_Conversion",(IF($G665="Recycled Pre-Consumer","Recycled_Pre_Consumer",(IF($G665="Recycled Post-Consumer","Recycled_Post_Consumer",(IF($G665="Sustainably Sourced","Sustainably_sourced",(IF($G665="Recycled pre-consumer organic","GOTS_recycled_organic","")))))))))))))))))),"")</f>
        <v/>
      </c>
      <c r="AE665" t="e" cm="1">
        <f t="array" aca="1" ref="AE665" ca="1">IF($I665="",IF(INDIRECT("$F"&amp;$S665)="","",IF(LEFT(INDIRECT("$F"&amp;$S665),3)="GRS","GRS_RCS_RM",IF((LEFT(INDIRECT("$F"&amp;$S665),3))="RCS","GRS_RCS_RM",IF(INDIRECT("$F"&amp;$S665)="OCS (No Label)","OCS_Conversion_RM",IF(LEFT(INDIRECT("$F"&amp;$S665),3)="OCS","OCS_RM",IF(RIGHT(INDIRECT("$F"&amp;$S665),10)="conversion","GOTS_RM_conversion",IF((LEFT(INDIRECT("$F"&amp;$S665),4))="GOTS","GOTS_RM","Responsible_RM"))))))),"DELETERM")</f>
        <v>#VALUE!</v>
      </c>
      <c r="AF665" t="e" cm="1">
        <f t="array" aca="1" ref="AF665" ca="1">IF($S665="","",INDIRECT("$Z"&amp;$S665))</f>
        <v>#VALUE!</v>
      </c>
      <c r="AG665" t="str">
        <f t="shared" si="190"/>
        <v/>
      </c>
      <c r="AH665" t="str" cm="1">
        <f t="array" aca="1" ref="AH665" ca="1">IFERROR(INDIRECT("$ag"&amp;S665),"")</f>
        <v/>
      </c>
      <c r="AI665" t="e" cm="1">
        <f t="array" aca="1" ref="AI665" ca="1">INDIRECT("O"&amp;S665)</f>
        <v>#VALUE!</v>
      </c>
      <c r="AJ665" t="str">
        <f t="shared" si="191"/>
        <v/>
      </c>
    </row>
    <row r="666" spans="1:36" ht="16.5" customHeight="1">
      <c r="A666" s="129"/>
      <c r="B666" s="134"/>
      <c r="C666" s="135"/>
      <c r="D666" s="146"/>
      <c r="E666" s="146"/>
      <c r="F666" s="135"/>
      <c r="G666" s="147"/>
      <c r="H666" s="147"/>
      <c r="I666" s="147"/>
      <c r="J666" s="147"/>
      <c r="K666" s="38"/>
      <c r="L666" s="143"/>
      <c r="M666" s="143"/>
      <c r="N666" s="61"/>
      <c r="O666" s="314"/>
      <c r="Q666" t="str">
        <f t="shared" si="186"/>
        <v/>
      </c>
      <c r="S666" t="e">
        <f t="shared" ca="1" si="195"/>
        <v>#VALUE!</v>
      </c>
      <c r="T666" t="e">
        <f t="shared" ca="1" si="192"/>
        <v>#VALUE!</v>
      </c>
      <c r="U666">
        <f t="shared" si="196"/>
        <v>600</v>
      </c>
      <c r="V666">
        <v>50.250000000003901</v>
      </c>
      <c r="W666">
        <f t="shared" si="197"/>
        <v>50</v>
      </c>
      <c r="X666" t="str" cm="1">
        <f t="array" aca="1" ref="X666" ca="1">IFERROR(INDEX('PC&amp;PD'!$A$1:$AS$19,ROW('PC&amp;PD'!$A$19),MATCH(INDIRECT(T666),'PC&amp;PD'!$A$1:$AS$1,0)),"")</f>
        <v/>
      </c>
      <c r="Y666" t="str">
        <f>IF(OR($N666="",$N666=0),"",IF($N666=$E$7,'Extracted info for SC'!$J$6,IF($N666=#REF!,'Extracted info for SC'!$J$7,IF($N666=#REF!,'Extracted info for SC'!$J$8,IF($N666=#REF!,'Extracted info for SC'!$J$9,IF($N666=#REF!,'Extracted info for SC'!$J$10,IF($N666=#REF!,'Extracted info for SC'!$J$11,IF($N666=#REF!,'Extracted info for SC'!$J$12,IF($N666=#REF!,'Extracted info for SC'!$J$13,IF($N666=#REF!,'Extracted info for SC'!$J$14,IF($N666=#REF!,'Extracted info for SC'!$J$15,IF($N666=#REF!,'Extracted info for SC'!$J$16,IF($N666=#REF!,'Extracted info for SC'!$J$17,IF($N666=#REF!,'Extracted info for SC'!$J$18,""))))))))))))))</f>
        <v/>
      </c>
      <c r="AA666" t="str">
        <f t="shared" si="187"/>
        <v/>
      </c>
      <c r="AB666" t="str">
        <f t="shared" si="188"/>
        <v/>
      </c>
      <c r="AC666" t="e">
        <f t="shared" ca="1" si="189"/>
        <v>#VALUE!</v>
      </c>
      <c r="AD666" t="str" cm="1">
        <f t="array" aca="1" ref="AD666" ca="1">IFERROR(IF((LEFT(INDIRECT("$F"&amp;$S666),4))="GOTS",IF($G666="Organic","GOTS_Organic_raw",(IF($G666="Responsible","GOTS_Responsible",(IF($G666="No Attribute (Conventional)","GOTS_conventional",(IF($G666="Recycled Pre/Post-Consumer","GOTS_pre_post",(IF($G666="In-Conversion","GOTS_in_conversion",(IF($G666="Sustainably Sourced","Sustainably_sourced",(IF($G666="Recycled pre-consumer organic","GOTS_recycled_organic",""))))))))))))),IF($G666="Organic","Organic",(IF($G666="Responsible","Responsible",(IF($G666="No Attribute (Conventional)","No_Attribute_Conventional",(IF($G666="Recycled Pre/Post-Consumer","Recycled_Pre_Post_Consumer",(IF($G666="In-Conversion","In_Conversion",(IF($G666="Recycled Pre-Consumer","Recycled_Pre_Consumer",(IF($G666="Recycled Post-Consumer","Recycled_Post_Consumer",(IF($G666="Sustainably Sourced","Sustainably_sourced",(IF($G666="Recycled pre-consumer organic","GOTS_recycled_organic","")))))))))))))))))),"")</f>
        <v/>
      </c>
      <c r="AE666" t="e" cm="1">
        <f t="array" aca="1" ref="AE666" ca="1">IF($I666="",IF(INDIRECT("$F"&amp;$S666)="","",IF(LEFT(INDIRECT("$F"&amp;$S666),3)="GRS","GRS_RCS_RM",IF((LEFT(INDIRECT("$F"&amp;$S666),3))="RCS","GRS_RCS_RM",IF(INDIRECT("$F"&amp;$S666)="OCS (No Label)","OCS_Conversion_RM",IF(LEFT(INDIRECT("$F"&amp;$S666),3)="OCS","OCS_RM",IF(RIGHT(INDIRECT("$F"&amp;$S666),10)="conversion","GOTS_RM_conversion",IF((LEFT(INDIRECT("$F"&amp;$S666),4))="GOTS","GOTS_RM","Responsible_RM"))))))),"DELETERM")</f>
        <v>#VALUE!</v>
      </c>
      <c r="AF666" t="e" cm="1">
        <f t="array" aca="1" ref="AF666" ca="1">IF($S666="","",INDIRECT("$Z"&amp;$S666))</f>
        <v>#VALUE!</v>
      </c>
      <c r="AG666" t="str">
        <f t="shared" si="190"/>
        <v/>
      </c>
      <c r="AH666" t="str" cm="1">
        <f t="array" aca="1" ref="AH666" ca="1">IFERROR(INDIRECT("$ag"&amp;S666),"")</f>
        <v/>
      </c>
      <c r="AI666" t="e" cm="1">
        <f t="array" aca="1" ref="AI666" ca="1">INDIRECT("O"&amp;S666)</f>
        <v>#VALUE!</v>
      </c>
      <c r="AJ666" t="str">
        <f t="shared" si="191"/>
        <v/>
      </c>
    </row>
    <row r="667" spans="1:36" ht="16.5" customHeight="1">
      <c r="A667" s="129"/>
      <c r="B667" s="134"/>
      <c r="C667" s="135"/>
      <c r="D667" s="146"/>
      <c r="E667" s="146"/>
      <c r="F667" s="135"/>
      <c r="G667" s="147"/>
      <c r="H667" s="147"/>
      <c r="I667" s="147"/>
      <c r="J667" s="147"/>
      <c r="K667" s="38"/>
      <c r="L667" s="143"/>
      <c r="M667" s="143"/>
      <c r="N667" s="61"/>
      <c r="O667" s="314"/>
      <c r="Q667" t="str">
        <f t="shared" si="186"/>
        <v/>
      </c>
      <c r="S667" t="e">
        <f t="shared" ca="1" si="195"/>
        <v>#VALUE!</v>
      </c>
      <c r="T667" t="e">
        <f t="shared" ca="1" si="192"/>
        <v>#VALUE!</v>
      </c>
      <c r="U667">
        <f t="shared" si="196"/>
        <v>600</v>
      </c>
      <c r="V667">
        <v>50.333333333337201</v>
      </c>
      <c r="W667">
        <f t="shared" si="197"/>
        <v>50</v>
      </c>
      <c r="X667" t="str" cm="1">
        <f t="array" aca="1" ref="X667" ca="1">IFERROR(INDEX('PC&amp;PD'!$A$1:$AS$19,ROW('PC&amp;PD'!$A$19),MATCH(INDIRECT(T667),'PC&amp;PD'!$A$1:$AS$1,0)),"")</f>
        <v/>
      </c>
      <c r="Y667" t="str">
        <f>IF(OR($N667="",$N667=0),"",IF($N667=$E$7,'Extracted info for SC'!$J$6,IF($N667=#REF!,'Extracted info for SC'!$J$7,IF($N667=#REF!,'Extracted info for SC'!$J$8,IF($N667=#REF!,'Extracted info for SC'!$J$9,IF($N667=#REF!,'Extracted info for SC'!$J$10,IF($N667=#REF!,'Extracted info for SC'!$J$11,IF($N667=#REF!,'Extracted info for SC'!$J$12,IF($N667=#REF!,'Extracted info for SC'!$J$13,IF($N667=#REF!,'Extracted info for SC'!$J$14,IF($N667=#REF!,'Extracted info for SC'!$J$15,IF($N667=#REF!,'Extracted info for SC'!$J$16,IF($N667=#REF!,'Extracted info for SC'!$J$17,IF($N667=#REF!,'Extracted info for SC'!$J$18,""))))))))))))))</f>
        <v/>
      </c>
      <c r="AA667" t="str">
        <f t="shared" si="187"/>
        <v/>
      </c>
      <c r="AB667" t="str">
        <f t="shared" si="188"/>
        <v/>
      </c>
      <c r="AC667" t="e">
        <f t="shared" ca="1" si="189"/>
        <v>#VALUE!</v>
      </c>
      <c r="AD667" t="str" cm="1">
        <f t="array" aca="1" ref="AD667" ca="1">IFERROR(IF((LEFT(INDIRECT("$F"&amp;$S667),4))="GOTS",IF($G667="Organic","GOTS_Organic_raw",(IF($G667="Responsible","GOTS_Responsible",(IF($G667="No Attribute (Conventional)","GOTS_conventional",(IF($G667="Recycled Pre/Post-Consumer","GOTS_pre_post",(IF($G667="In-Conversion","GOTS_in_conversion",(IF($G667="Sustainably Sourced","Sustainably_sourced",(IF($G667="Recycled pre-consumer organic","GOTS_recycled_organic",""))))))))))))),IF($G667="Organic","Organic",(IF($G667="Responsible","Responsible",(IF($G667="No Attribute (Conventional)","No_Attribute_Conventional",(IF($G667="Recycled Pre/Post-Consumer","Recycled_Pre_Post_Consumer",(IF($G667="In-Conversion","In_Conversion",(IF($G667="Recycled Pre-Consumer","Recycled_Pre_Consumer",(IF($G667="Recycled Post-Consumer","Recycled_Post_Consumer",(IF($G667="Sustainably Sourced","Sustainably_sourced",(IF($G667="Recycled pre-consumer organic","GOTS_recycled_organic","")))))))))))))))))),"")</f>
        <v/>
      </c>
      <c r="AE667" t="e" cm="1">
        <f t="array" aca="1" ref="AE667" ca="1">IF($I667="",IF(INDIRECT("$F"&amp;$S667)="","",IF(LEFT(INDIRECT("$F"&amp;$S667),3)="GRS","GRS_RCS_RM",IF((LEFT(INDIRECT("$F"&amp;$S667),3))="RCS","GRS_RCS_RM",IF(INDIRECT("$F"&amp;$S667)="OCS (No Label)","OCS_Conversion_RM",IF(LEFT(INDIRECT("$F"&amp;$S667),3)="OCS","OCS_RM",IF(RIGHT(INDIRECT("$F"&amp;$S667),10)="conversion","GOTS_RM_conversion",IF((LEFT(INDIRECT("$F"&amp;$S667),4))="GOTS","GOTS_RM","Responsible_RM"))))))),"DELETERM")</f>
        <v>#VALUE!</v>
      </c>
      <c r="AF667" t="e" cm="1">
        <f t="array" aca="1" ref="AF667" ca="1">IF($S667="","",INDIRECT("$Z"&amp;$S667))</f>
        <v>#VALUE!</v>
      </c>
      <c r="AG667" t="str">
        <f t="shared" si="190"/>
        <v/>
      </c>
      <c r="AH667" t="str" cm="1">
        <f t="array" aca="1" ref="AH667" ca="1">IFERROR(INDIRECT("$ag"&amp;S667),"")</f>
        <v/>
      </c>
      <c r="AI667" t="e" cm="1">
        <f t="array" aca="1" ref="AI667" ca="1">INDIRECT("O"&amp;S667)</f>
        <v>#VALUE!</v>
      </c>
      <c r="AJ667" t="str">
        <f t="shared" si="191"/>
        <v/>
      </c>
    </row>
    <row r="668" spans="1:36" ht="16.5" customHeight="1">
      <c r="A668" s="129"/>
      <c r="B668" s="134"/>
      <c r="C668" s="135"/>
      <c r="D668" s="146"/>
      <c r="E668" s="146"/>
      <c r="F668" s="135"/>
      <c r="G668" s="147"/>
      <c r="H668" s="147"/>
      <c r="I668" s="147"/>
      <c r="J668" s="147"/>
      <c r="K668" s="38"/>
      <c r="L668" s="143"/>
      <c r="M668" s="143"/>
      <c r="N668" s="61"/>
      <c r="O668" s="314"/>
      <c r="Q668" t="str">
        <f t="shared" si="186"/>
        <v/>
      </c>
      <c r="S668" t="e">
        <f t="shared" ca="1" si="195"/>
        <v>#VALUE!</v>
      </c>
      <c r="T668" t="e">
        <f t="shared" ca="1" si="192"/>
        <v>#VALUE!</v>
      </c>
      <c r="U668">
        <f t="shared" si="196"/>
        <v>600</v>
      </c>
      <c r="V668">
        <v>50.416666666670601</v>
      </c>
      <c r="W668">
        <f t="shared" si="197"/>
        <v>50</v>
      </c>
      <c r="X668" t="str" cm="1">
        <f t="array" aca="1" ref="X668" ca="1">IFERROR(INDEX('PC&amp;PD'!$A$1:$AS$19,ROW('PC&amp;PD'!$A$19),MATCH(INDIRECT(T668),'PC&amp;PD'!$A$1:$AS$1,0)),"")</f>
        <v/>
      </c>
      <c r="Y668" t="str">
        <f>IF(OR($N668="",$N668=0),"",IF($N668=$E$7,'Extracted info for SC'!$J$6,IF($N668=#REF!,'Extracted info for SC'!$J$7,IF($N668=#REF!,'Extracted info for SC'!$J$8,IF($N668=#REF!,'Extracted info for SC'!$J$9,IF($N668=#REF!,'Extracted info for SC'!$J$10,IF($N668=#REF!,'Extracted info for SC'!$J$11,IF($N668=#REF!,'Extracted info for SC'!$J$12,IF($N668=#REF!,'Extracted info for SC'!$J$13,IF($N668=#REF!,'Extracted info for SC'!$J$14,IF($N668=#REF!,'Extracted info for SC'!$J$15,IF($N668=#REF!,'Extracted info for SC'!$J$16,IF($N668=#REF!,'Extracted info for SC'!$J$17,IF($N668=#REF!,'Extracted info for SC'!$J$18,""))))))))))))))</f>
        <v/>
      </c>
      <c r="AA668" t="str">
        <f t="shared" si="187"/>
        <v/>
      </c>
      <c r="AB668" t="str">
        <f t="shared" si="188"/>
        <v/>
      </c>
      <c r="AC668" t="e">
        <f t="shared" ca="1" si="189"/>
        <v>#VALUE!</v>
      </c>
      <c r="AD668" t="str" cm="1">
        <f t="array" aca="1" ref="AD668" ca="1">IFERROR(IF((LEFT(INDIRECT("$F"&amp;$S668),4))="GOTS",IF($G668="Organic","GOTS_Organic_raw",(IF($G668="Responsible","GOTS_Responsible",(IF($G668="No Attribute (Conventional)","GOTS_conventional",(IF($G668="Recycled Pre/Post-Consumer","GOTS_pre_post",(IF($G668="In-Conversion","GOTS_in_conversion",(IF($G668="Sustainably Sourced","Sustainably_sourced",(IF($G668="Recycled pre-consumer organic","GOTS_recycled_organic",""))))))))))))),IF($G668="Organic","Organic",(IF($G668="Responsible","Responsible",(IF($G668="No Attribute (Conventional)","No_Attribute_Conventional",(IF($G668="Recycled Pre/Post-Consumer","Recycled_Pre_Post_Consumer",(IF($G668="In-Conversion","In_Conversion",(IF($G668="Recycled Pre-Consumer","Recycled_Pre_Consumer",(IF($G668="Recycled Post-Consumer","Recycled_Post_Consumer",(IF($G668="Sustainably Sourced","Sustainably_sourced",(IF($G668="Recycled pre-consumer organic","GOTS_recycled_organic","")))))))))))))))))),"")</f>
        <v/>
      </c>
      <c r="AE668" t="e" cm="1">
        <f t="array" aca="1" ref="AE668" ca="1">IF($I668="",IF(INDIRECT("$F"&amp;$S668)="","",IF(LEFT(INDIRECT("$F"&amp;$S668),3)="GRS","GRS_RCS_RM",IF((LEFT(INDIRECT("$F"&amp;$S668),3))="RCS","GRS_RCS_RM",IF(INDIRECT("$F"&amp;$S668)="OCS (No Label)","OCS_Conversion_RM",IF(LEFT(INDIRECT("$F"&amp;$S668),3)="OCS","OCS_RM",IF(RIGHT(INDIRECT("$F"&amp;$S668),10)="conversion","GOTS_RM_conversion",IF((LEFT(INDIRECT("$F"&amp;$S668),4))="GOTS","GOTS_RM","Responsible_RM"))))))),"DELETERM")</f>
        <v>#VALUE!</v>
      </c>
      <c r="AF668" t="e" cm="1">
        <f t="array" aca="1" ref="AF668" ca="1">IF($S668="","",INDIRECT("$Z"&amp;$S668))</f>
        <v>#VALUE!</v>
      </c>
      <c r="AG668" t="str">
        <f t="shared" si="190"/>
        <v/>
      </c>
      <c r="AH668" t="str" cm="1">
        <f t="array" aca="1" ref="AH668" ca="1">IFERROR(INDIRECT("$ag"&amp;S668),"")</f>
        <v/>
      </c>
      <c r="AI668" t="e" cm="1">
        <f t="array" aca="1" ref="AI668" ca="1">INDIRECT("O"&amp;S668)</f>
        <v>#VALUE!</v>
      </c>
      <c r="AJ668" t="str">
        <f t="shared" si="191"/>
        <v/>
      </c>
    </row>
    <row r="669" spans="1:36" ht="16.5" customHeight="1">
      <c r="A669" s="130"/>
      <c r="B669" s="136"/>
      <c r="C669" s="137"/>
      <c r="D669" s="146"/>
      <c r="E669" s="146"/>
      <c r="F669" s="137"/>
      <c r="G669" s="147"/>
      <c r="H669" s="147"/>
      <c r="I669" s="147"/>
      <c r="J669" s="147"/>
      <c r="K669" s="38"/>
      <c r="L669" s="144"/>
      <c r="M669" s="144"/>
      <c r="N669" s="61"/>
      <c r="O669" s="314"/>
      <c r="Q669" t="str">
        <f t="shared" si="186"/>
        <v/>
      </c>
      <c r="S669" t="e">
        <f t="shared" ca="1" si="195"/>
        <v>#VALUE!</v>
      </c>
      <c r="T669" t="e">
        <f t="shared" ca="1" si="192"/>
        <v>#VALUE!</v>
      </c>
      <c r="U669">
        <f t="shared" si="196"/>
        <v>600</v>
      </c>
      <c r="V669">
        <v>50.500000000003901</v>
      </c>
      <c r="W669">
        <f t="shared" si="197"/>
        <v>50</v>
      </c>
      <c r="X669" t="str" cm="1">
        <f t="array" aca="1" ref="X669" ca="1">IFERROR(INDEX('PC&amp;PD'!$A$1:$AS$19,ROW('PC&amp;PD'!$A$19),MATCH(INDIRECT(T669),'PC&amp;PD'!$A$1:$AS$1,0)),"")</f>
        <v/>
      </c>
      <c r="Y669" t="str">
        <f>IF(OR($N669="",$N669=0),"",IF($N669=$E$7,'Extracted info for SC'!$J$6,IF($N669=#REF!,'Extracted info for SC'!$J$7,IF($N669=#REF!,'Extracted info for SC'!$J$8,IF($N669=#REF!,'Extracted info for SC'!$J$9,IF($N669=#REF!,'Extracted info for SC'!$J$10,IF($N669=#REF!,'Extracted info for SC'!$J$11,IF($N669=#REF!,'Extracted info for SC'!$J$12,IF($N669=#REF!,'Extracted info for SC'!$J$13,IF($N669=#REF!,'Extracted info for SC'!$J$14,IF($N669=#REF!,'Extracted info for SC'!$J$15,IF($N669=#REF!,'Extracted info for SC'!$J$16,IF($N669=#REF!,'Extracted info for SC'!$J$17,IF($N669=#REF!,'Extracted info for SC'!$J$18,""))))))))))))))</f>
        <v/>
      </c>
      <c r="AA669" t="str">
        <f t="shared" si="187"/>
        <v/>
      </c>
      <c r="AB669" t="str">
        <f t="shared" si="188"/>
        <v/>
      </c>
      <c r="AC669" t="e">
        <f t="shared" ca="1" si="189"/>
        <v>#VALUE!</v>
      </c>
      <c r="AD669" t="str" cm="1">
        <f t="array" aca="1" ref="AD669" ca="1">IFERROR(IF((LEFT(INDIRECT("$F"&amp;$S669),4))="GOTS",IF($G669="Organic","GOTS_Organic_raw",(IF($G669="Responsible","GOTS_Responsible",(IF($G669="No Attribute (Conventional)","GOTS_conventional",(IF($G669="Recycled Pre/Post-Consumer","GOTS_pre_post",(IF($G669="In-Conversion","GOTS_in_conversion",(IF($G669="Sustainably Sourced","Sustainably_sourced",(IF($G669="Recycled pre-consumer organic","GOTS_recycled_organic",""))))))))))))),IF($G669="Organic","Organic",(IF($G669="Responsible","Responsible",(IF($G669="No Attribute (Conventional)","No_Attribute_Conventional",(IF($G669="Recycled Pre/Post-Consumer","Recycled_Pre_Post_Consumer",(IF($G669="In-Conversion","In_Conversion",(IF($G669="Recycled Pre-Consumer","Recycled_Pre_Consumer",(IF($G669="Recycled Post-Consumer","Recycled_Post_Consumer",(IF($G669="Sustainably Sourced","Sustainably_sourced",(IF($G669="Recycled pre-consumer organic","GOTS_recycled_organic","")))))))))))))))))),"")</f>
        <v/>
      </c>
      <c r="AE669" t="e" cm="1">
        <f t="array" aca="1" ref="AE669" ca="1">IF($I669="",IF(INDIRECT("$F"&amp;$S669)="","",IF(LEFT(INDIRECT("$F"&amp;$S669),3)="GRS","GRS_RCS_RM",IF((LEFT(INDIRECT("$F"&amp;$S669),3))="RCS","GRS_RCS_RM",IF(INDIRECT("$F"&amp;$S669)="OCS (No Label)","OCS_Conversion_RM",IF(LEFT(INDIRECT("$F"&amp;$S669),3)="OCS","OCS_RM",IF(RIGHT(INDIRECT("$F"&amp;$S669),10)="conversion","GOTS_RM_conversion",IF((LEFT(INDIRECT("$F"&amp;$S669),4))="GOTS","GOTS_RM","Responsible_RM"))))))),"DELETERM")</f>
        <v>#VALUE!</v>
      </c>
      <c r="AF669" t="e" cm="1">
        <f t="array" aca="1" ref="AF669" ca="1">IF($S669="","",INDIRECT("$Z"&amp;$S669))</f>
        <v>#VALUE!</v>
      </c>
      <c r="AG669" t="str">
        <f t="shared" si="190"/>
        <v/>
      </c>
      <c r="AH669" t="str" cm="1">
        <f t="array" aca="1" ref="AH669" ca="1">IFERROR(INDIRECT("$ag"&amp;S669),"")</f>
        <v/>
      </c>
      <c r="AI669" t="e" cm="1">
        <f t="array" aca="1" ref="AI669" ca="1">INDIRECT("O"&amp;S669)</f>
        <v>#VALUE!</v>
      </c>
      <c r="AJ669" t="str">
        <f t="shared" si="191"/>
        <v/>
      </c>
    </row>
    <row r="670" spans="1:36" ht="16.5" customHeight="1">
      <c r="A670" s="130"/>
      <c r="B670" s="136"/>
      <c r="C670" s="137"/>
      <c r="D670" s="146"/>
      <c r="E670" s="146"/>
      <c r="F670" s="137"/>
      <c r="G670" s="147"/>
      <c r="H670" s="147"/>
      <c r="I670" s="147"/>
      <c r="J670" s="147"/>
      <c r="K670" s="38"/>
      <c r="L670" s="144"/>
      <c r="M670" s="144"/>
      <c r="N670" s="61"/>
      <c r="O670" s="314"/>
      <c r="Q670" t="str">
        <f t="shared" si="186"/>
        <v/>
      </c>
      <c r="S670" t="e">
        <f t="shared" ca="1" si="195"/>
        <v>#VALUE!</v>
      </c>
      <c r="T670" t="e">
        <f t="shared" ca="1" si="192"/>
        <v>#VALUE!</v>
      </c>
      <c r="U670">
        <f t="shared" si="196"/>
        <v>600</v>
      </c>
      <c r="V670">
        <v>50.583333333337301</v>
      </c>
      <c r="W670">
        <f t="shared" si="197"/>
        <v>50</v>
      </c>
      <c r="X670" t="str" cm="1">
        <f t="array" aca="1" ref="X670" ca="1">IFERROR(INDEX('PC&amp;PD'!$A$1:$AS$19,ROW('PC&amp;PD'!$A$19),MATCH(INDIRECT(T670),'PC&amp;PD'!$A$1:$AS$1,0)),"")</f>
        <v/>
      </c>
      <c r="Y670" t="str">
        <f>IF(OR($N670="",$N670=0),"",IF($N670=$E$7,'Extracted info for SC'!$J$6,IF($N670=#REF!,'Extracted info for SC'!$J$7,IF($N670=#REF!,'Extracted info for SC'!$J$8,IF($N670=#REF!,'Extracted info for SC'!$J$9,IF($N670=#REF!,'Extracted info for SC'!$J$10,IF($N670=#REF!,'Extracted info for SC'!$J$11,IF($N670=#REF!,'Extracted info for SC'!$J$12,IF($N670=#REF!,'Extracted info for SC'!$J$13,IF($N670=#REF!,'Extracted info for SC'!$J$14,IF($N670=#REF!,'Extracted info for SC'!$J$15,IF($N670=#REF!,'Extracted info for SC'!$J$16,IF($N670=#REF!,'Extracted info for SC'!$J$17,IF($N670=#REF!,'Extracted info for SC'!$J$18,""))))))))))))))</f>
        <v/>
      </c>
      <c r="AA670" t="str">
        <f t="shared" si="187"/>
        <v/>
      </c>
      <c r="AB670" t="str">
        <f t="shared" si="188"/>
        <v/>
      </c>
      <c r="AC670" t="e">
        <f t="shared" ca="1" si="189"/>
        <v>#VALUE!</v>
      </c>
      <c r="AD670" t="str" cm="1">
        <f t="array" aca="1" ref="AD670" ca="1">IFERROR(IF((LEFT(INDIRECT("$F"&amp;$S670),4))="GOTS",IF($G670="Organic","GOTS_Organic_raw",(IF($G670="Responsible","GOTS_Responsible",(IF($G670="No Attribute (Conventional)","GOTS_conventional",(IF($G670="Recycled Pre/Post-Consumer","GOTS_pre_post",(IF($G670="In-Conversion","GOTS_in_conversion",(IF($G670="Sustainably Sourced","Sustainably_sourced",(IF($G670="Recycled pre-consumer organic","GOTS_recycled_organic",""))))))))))))),IF($G670="Organic","Organic",(IF($G670="Responsible","Responsible",(IF($G670="No Attribute (Conventional)","No_Attribute_Conventional",(IF($G670="Recycled Pre/Post-Consumer","Recycled_Pre_Post_Consumer",(IF($G670="In-Conversion","In_Conversion",(IF($G670="Recycled Pre-Consumer","Recycled_Pre_Consumer",(IF($G670="Recycled Post-Consumer","Recycled_Post_Consumer",(IF($G670="Sustainably Sourced","Sustainably_sourced",(IF($G670="Recycled pre-consumer organic","GOTS_recycled_organic","")))))))))))))))))),"")</f>
        <v/>
      </c>
      <c r="AE670" t="e" cm="1">
        <f t="array" aca="1" ref="AE670" ca="1">IF($I670="",IF(INDIRECT("$F"&amp;$S670)="","",IF(LEFT(INDIRECT("$F"&amp;$S670),3)="GRS","GRS_RCS_RM",IF((LEFT(INDIRECT("$F"&amp;$S670),3))="RCS","GRS_RCS_RM",IF(INDIRECT("$F"&amp;$S670)="OCS (No Label)","OCS_Conversion_RM",IF(LEFT(INDIRECT("$F"&amp;$S670),3)="OCS","OCS_RM",IF(RIGHT(INDIRECT("$F"&amp;$S670),10)="conversion","GOTS_RM_conversion",IF((LEFT(INDIRECT("$F"&amp;$S670),4))="GOTS","GOTS_RM","Responsible_RM"))))))),"DELETERM")</f>
        <v>#VALUE!</v>
      </c>
      <c r="AF670" t="e" cm="1">
        <f t="array" aca="1" ref="AF670" ca="1">IF($S670="","",INDIRECT("$Z"&amp;$S670))</f>
        <v>#VALUE!</v>
      </c>
      <c r="AG670" t="str">
        <f t="shared" si="190"/>
        <v/>
      </c>
      <c r="AH670" t="str" cm="1">
        <f t="array" aca="1" ref="AH670" ca="1">IFERROR(INDIRECT("$ag"&amp;S670),"")</f>
        <v/>
      </c>
      <c r="AI670" t="e" cm="1">
        <f t="array" aca="1" ref="AI670" ca="1">INDIRECT("O"&amp;S670)</f>
        <v>#VALUE!</v>
      </c>
      <c r="AJ670" t="str">
        <f t="shared" si="191"/>
        <v/>
      </c>
    </row>
    <row r="671" spans="1:36" ht="16.5" customHeight="1">
      <c r="A671" s="130"/>
      <c r="B671" s="136"/>
      <c r="C671" s="137"/>
      <c r="D671" s="146"/>
      <c r="E671" s="146"/>
      <c r="F671" s="137"/>
      <c r="G671" s="147"/>
      <c r="H671" s="147"/>
      <c r="I671" s="147"/>
      <c r="J671" s="147"/>
      <c r="K671" s="38"/>
      <c r="L671" s="144"/>
      <c r="M671" s="144"/>
      <c r="N671" s="61"/>
      <c r="O671" s="314"/>
      <c r="Q671" t="str">
        <f t="shared" si="186"/>
        <v/>
      </c>
      <c r="S671" t="e">
        <f t="shared" ca="1" si="195"/>
        <v>#VALUE!</v>
      </c>
      <c r="T671" t="e">
        <f t="shared" ca="1" si="192"/>
        <v>#VALUE!</v>
      </c>
      <c r="U671">
        <f t="shared" si="196"/>
        <v>600</v>
      </c>
      <c r="V671">
        <v>50.666666666670601</v>
      </c>
      <c r="W671">
        <f t="shared" si="197"/>
        <v>50</v>
      </c>
      <c r="X671" t="str" cm="1">
        <f t="array" aca="1" ref="X671" ca="1">IFERROR(INDEX('PC&amp;PD'!$A$1:$AS$19,ROW('PC&amp;PD'!$A$19),MATCH(INDIRECT(T671),'PC&amp;PD'!$A$1:$AS$1,0)),"")</f>
        <v/>
      </c>
      <c r="Y671" t="str">
        <f>IF(OR($N671="",$N671=0),"",IF($N671=$E$7,'Extracted info for SC'!$J$6,IF($N671=#REF!,'Extracted info for SC'!$J$7,IF($N671=#REF!,'Extracted info for SC'!$J$8,IF($N671=#REF!,'Extracted info for SC'!$J$9,IF($N671=#REF!,'Extracted info for SC'!$J$10,IF($N671=#REF!,'Extracted info for SC'!$J$11,IF($N671=#REF!,'Extracted info for SC'!$J$12,IF($N671=#REF!,'Extracted info for SC'!$J$13,IF($N671=#REF!,'Extracted info for SC'!$J$14,IF($N671=#REF!,'Extracted info for SC'!$J$15,IF($N671=#REF!,'Extracted info for SC'!$J$16,IF($N671=#REF!,'Extracted info for SC'!$J$17,IF($N671=#REF!,'Extracted info for SC'!$J$18,""))))))))))))))</f>
        <v/>
      </c>
      <c r="AA671" t="str">
        <f t="shared" si="187"/>
        <v/>
      </c>
      <c r="AB671" t="str">
        <f t="shared" si="188"/>
        <v/>
      </c>
      <c r="AC671" t="e">
        <f t="shared" ca="1" si="189"/>
        <v>#VALUE!</v>
      </c>
      <c r="AD671" t="str" cm="1">
        <f t="array" aca="1" ref="AD671" ca="1">IFERROR(IF((LEFT(INDIRECT("$F"&amp;$S671),4))="GOTS",IF($G671="Organic","GOTS_Organic_raw",(IF($G671="Responsible","GOTS_Responsible",(IF($G671="No Attribute (Conventional)","GOTS_conventional",(IF($G671="Recycled Pre/Post-Consumer","GOTS_pre_post",(IF($G671="In-Conversion","GOTS_in_conversion",(IF($G671="Sustainably Sourced","Sustainably_sourced",(IF($G671="Recycled pre-consumer organic","GOTS_recycled_organic",""))))))))))))),IF($G671="Organic","Organic",(IF($G671="Responsible","Responsible",(IF($G671="No Attribute (Conventional)","No_Attribute_Conventional",(IF($G671="Recycled Pre/Post-Consumer","Recycled_Pre_Post_Consumer",(IF($G671="In-Conversion","In_Conversion",(IF($G671="Recycled Pre-Consumer","Recycled_Pre_Consumer",(IF($G671="Recycled Post-Consumer","Recycled_Post_Consumer",(IF($G671="Sustainably Sourced","Sustainably_sourced",(IF($G671="Recycled pre-consumer organic","GOTS_recycled_organic","")))))))))))))))))),"")</f>
        <v/>
      </c>
      <c r="AE671" t="e" cm="1">
        <f t="array" aca="1" ref="AE671" ca="1">IF($I671="",IF(INDIRECT("$F"&amp;$S671)="","",IF(LEFT(INDIRECT("$F"&amp;$S671),3)="GRS","GRS_RCS_RM",IF((LEFT(INDIRECT("$F"&amp;$S671),3))="RCS","GRS_RCS_RM",IF(INDIRECT("$F"&amp;$S671)="OCS (No Label)","OCS_Conversion_RM",IF(LEFT(INDIRECT("$F"&amp;$S671),3)="OCS","OCS_RM",IF(RIGHT(INDIRECT("$F"&amp;$S671),10)="conversion","GOTS_RM_conversion",IF((LEFT(INDIRECT("$F"&amp;$S671),4))="GOTS","GOTS_RM","Responsible_RM"))))))),"DELETERM")</f>
        <v>#VALUE!</v>
      </c>
      <c r="AF671" t="e" cm="1">
        <f t="array" aca="1" ref="AF671" ca="1">IF($S671="","",INDIRECT("$Z"&amp;$S671))</f>
        <v>#VALUE!</v>
      </c>
      <c r="AG671" t="str">
        <f t="shared" si="190"/>
        <v/>
      </c>
      <c r="AH671" t="str" cm="1">
        <f t="array" aca="1" ref="AH671" ca="1">IFERROR(INDIRECT("$ag"&amp;S671),"")</f>
        <v/>
      </c>
      <c r="AI671" t="e" cm="1">
        <f t="array" aca="1" ref="AI671" ca="1">INDIRECT("O"&amp;S671)</f>
        <v>#VALUE!</v>
      </c>
      <c r="AJ671" t="str">
        <f t="shared" si="191"/>
        <v/>
      </c>
    </row>
    <row r="672" spans="1:36" ht="16.5" customHeight="1">
      <c r="A672" s="130"/>
      <c r="B672" s="136"/>
      <c r="C672" s="137"/>
      <c r="D672" s="146"/>
      <c r="E672" s="146"/>
      <c r="F672" s="137"/>
      <c r="G672" s="147"/>
      <c r="H672" s="147"/>
      <c r="I672" s="147"/>
      <c r="J672" s="147"/>
      <c r="K672" s="38"/>
      <c r="L672" s="144"/>
      <c r="M672" s="144"/>
      <c r="N672" s="61"/>
      <c r="O672" s="314"/>
      <c r="Q672" t="str">
        <f t="shared" si="186"/>
        <v/>
      </c>
      <c r="S672" t="e">
        <f t="shared" ca="1" si="195"/>
        <v>#VALUE!</v>
      </c>
      <c r="T672" t="e">
        <f t="shared" ca="1" si="192"/>
        <v>#VALUE!</v>
      </c>
      <c r="U672">
        <f t="shared" si="196"/>
        <v>600</v>
      </c>
      <c r="V672">
        <v>50.750000000003901</v>
      </c>
      <c r="W672">
        <f t="shared" si="197"/>
        <v>50</v>
      </c>
      <c r="X672" t="str" cm="1">
        <f t="array" aca="1" ref="X672" ca="1">IFERROR(INDEX('PC&amp;PD'!$A$1:$AS$19,ROW('PC&amp;PD'!$A$19),MATCH(INDIRECT(T672),'PC&amp;PD'!$A$1:$AS$1,0)),"")</f>
        <v/>
      </c>
      <c r="Y672" t="str">
        <f>IF(OR($N672="",$N672=0),"",IF($N672=$E$7,'Extracted info for SC'!$J$6,IF($N672=#REF!,'Extracted info for SC'!$J$7,IF($N672=#REF!,'Extracted info for SC'!$J$8,IF($N672=#REF!,'Extracted info for SC'!$J$9,IF($N672=#REF!,'Extracted info for SC'!$J$10,IF($N672=#REF!,'Extracted info for SC'!$J$11,IF($N672=#REF!,'Extracted info for SC'!$J$12,IF($N672=#REF!,'Extracted info for SC'!$J$13,IF($N672=#REF!,'Extracted info for SC'!$J$14,IF($N672=#REF!,'Extracted info for SC'!$J$15,IF($N672=#REF!,'Extracted info for SC'!$J$16,IF($N672=#REF!,'Extracted info for SC'!$J$17,IF($N672=#REF!,'Extracted info for SC'!$J$18,""))))))))))))))</f>
        <v/>
      </c>
      <c r="AA672" t="str">
        <f t="shared" si="187"/>
        <v/>
      </c>
      <c r="AB672" t="str">
        <f t="shared" si="188"/>
        <v/>
      </c>
      <c r="AC672" t="e">
        <f t="shared" ca="1" si="189"/>
        <v>#VALUE!</v>
      </c>
      <c r="AD672" t="str" cm="1">
        <f t="array" aca="1" ref="AD672" ca="1">IFERROR(IF((LEFT(INDIRECT("$F"&amp;$S672),4))="GOTS",IF($G672="Organic","GOTS_Organic_raw",(IF($G672="Responsible","GOTS_Responsible",(IF($G672="No Attribute (Conventional)","GOTS_conventional",(IF($G672="Recycled Pre/Post-Consumer","GOTS_pre_post",(IF($G672="In-Conversion","GOTS_in_conversion",(IF($G672="Sustainably Sourced","Sustainably_sourced",(IF($G672="Recycled pre-consumer organic","GOTS_recycled_organic",""))))))))))))),IF($G672="Organic","Organic",(IF($G672="Responsible","Responsible",(IF($G672="No Attribute (Conventional)","No_Attribute_Conventional",(IF($G672="Recycled Pre/Post-Consumer","Recycled_Pre_Post_Consumer",(IF($G672="In-Conversion","In_Conversion",(IF($G672="Recycled Pre-Consumer","Recycled_Pre_Consumer",(IF($G672="Recycled Post-Consumer","Recycled_Post_Consumer",(IF($G672="Sustainably Sourced","Sustainably_sourced",(IF($G672="Recycled pre-consumer organic","GOTS_recycled_organic","")))))))))))))))))),"")</f>
        <v/>
      </c>
      <c r="AE672" t="e" cm="1">
        <f t="array" aca="1" ref="AE672" ca="1">IF($I672="",IF(INDIRECT("$F"&amp;$S672)="","",IF(LEFT(INDIRECT("$F"&amp;$S672),3)="GRS","GRS_RCS_RM",IF((LEFT(INDIRECT("$F"&amp;$S672),3))="RCS","GRS_RCS_RM",IF(INDIRECT("$F"&amp;$S672)="OCS (No Label)","OCS_Conversion_RM",IF(LEFT(INDIRECT("$F"&amp;$S672),3)="OCS","OCS_RM",IF(RIGHT(INDIRECT("$F"&amp;$S672),10)="conversion","GOTS_RM_conversion",IF((LEFT(INDIRECT("$F"&amp;$S672),4))="GOTS","GOTS_RM","Responsible_RM"))))))),"DELETERM")</f>
        <v>#VALUE!</v>
      </c>
      <c r="AF672" t="e" cm="1">
        <f t="array" aca="1" ref="AF672" ca="1">IF($S672="","",INDIRECT("$Z"&amp;$S672))</f>
        <v>#VALUE!</v>
      </c>
      <c r="AG672" t="str">
        <f t="shared" si="190"/>
        <v/>
      </c>
      <c r="AH672" t="str" cm="1">
        <f t="array" aca="1" ref="AH672" ca="1">IFERROR(INDIRECT("$ag"&amp;S672),"")</f>
        <v/>
      </c>
      <c r="AI672" t="e" cm="1">
        <f t="array" aca="1" ref="AI672" ca="1">INDIRECT("O"&amp;S672)</f>
        <v>#VALUE!</v>
      </c>
      <c r="AJ672" t="str">
        <f t="shared" si="191"/>
        <v/>
      </c>
    </row>
    <row r="673" spans="1:36" ht="16.5" customHeight="1">
      <c r="A673" s="130"/>
      <c r="B673" s="136"/>
      <c r="C673" s="137"/>
      <c r="D673" s="146"/>
      <c r="E673" s="146"/>
      <c r="F673" s="137"/>
      <c r="G673" s="147"/>
      <c r="H673" s="147"/>
      <c r="I673" s="147"/>
      <c r="J673" s="147"/>
      <c r="K673" s="38"/>
      <c r="L673" s="144"/>
      <c r="M673" s="144"/>
      <c r="N673" s="61"/>
      <c r="O673" s="314"/>
      <c r="Q673" t="str">
        <f t="shared" si="186"/>
        <v/>
      </c>
      <c r="S673" t="e">
        <f t="shared" ca="1" si="195"/>
        <v>#VALUE!</v>
      </c>
      <c r="T673" t="e">
        <f t="shared" ca="1" si="192"/>
        <v>#VALUE!</v>
      </c>
      <c r="U673">
        <f t="shared" si="196"/>
        <v>600</v>
      </c>
      <c r="V673">
        <v>50.833333333337301</v>
      </c>
      <c r="W673">
        <f t="shared" si="197"/>
        <v>50</v>
      </c>
      <c r="X673" t="str" cm="1">
        <f t="array" aca="1" ref="X673" ca="1">IFERROR(INDEX('PC&amp;PD'!$A$1:$AS$19,ROW('PC&amp;PD'!$A$19),MATCH(INDIRECT(T673),'PC&amp;PD'!$A$1:$AS$1,0)),"")</f>
        <v/>
      </c>
      <c r="Y673" t="str">
        <f>IF(OR($N673="",$N673=0),"",IF($N673=$E$7,'Extracted info for SC'!$J$6,IF($N673=#REF!,'Extracted info for SC'!$J$7,IF($N673=#REF!,'Extracted info for SC'!$J$8,IF($N673=#REF!,'Extracted info for SC'!$J$9,IF($N673=#REF!,'Extracted info for SC'!$J$10,IF($N673=#REF!,'Extracted info for SC'!$J$11,IF($N673=#REF!,'Extracted info for SC'!$J$12,IF($N673=#REF!,'Extracted info for SC'!$J$13,IF($N673=#REF!,'Extracted info for SC'!$J$14,IF($N673=#REF!,'Extracted info for SC'!$J$15,IF($N673=#REF!,'Extracted info for SC'!$J$16,IF($N673=#REF!,'Extracted info for SC'!$J$17,IF($N673=#REF!,'Extracted info for SC'!$J$18,""))))))))))))))</f>
        <v/>
      </c>
      <c r="AA673" t="str">
        <f t="shared" si="187"/>
        <v/>
      </c>
      <c r="AB673" t="str">
        <f t="shared" si="188"/>
        <v/>
      </c>
      <c r="AC673" t="e">
        <f t="shared" ca="1" si="189"/>
        <v>#VALUE!</v>
      </c>
      <c r="AD673" t="str" cm="1">
        <f t="array" aca="1" ref="AD673" ca="1">IFERROR(IF((LEFT(INDIRECT("$F"&amp;$S673),4))="GOTS",IF($G673="Organic","GOTS_Organic_raw",(IF($G673="Responsible","GOTS_Responsible",(IF($G673="No Attribute (Conventional)","GOTS_conventional",(IF($G673="Recycled Pre/Post-Consumer","GOTS_pre_post",(IF($G673="In-Conversion","GOTS_in_conversion",(IF($G673="Sustainably Sourced","Sustainably_sourced",(IF($G673="Recycled pre-consumer organic","GOTS_recycled_organic",""))))))))))))),IF($G673="Organic","Organic",(IF($G673="Responsible","Responsible",(IF($G673="No Attribute (Conventional)","No_Attribute_Conventional",(IF($G673="Recycled Pre/Post-Consumer","Recycled_Pre_Post_Consumer",(IF($G673="In-Conversion","In_Conversion",(IF($G673="Recycled Pre-Consumer","Recycled_Pre_Consumer",(IF($G673="Recycled Post-Consumer","Recycled_Post_Consumer",(IF($G673="Sustainably Sourced","Sustainably_sourced",(IF($G673="Recycled pre-consumer organic","GOTS_recycled_organic","")))))))))))))))))),"")</f>
        <v/>
      </c>
      <c r="AE673" t="e" cm="1">
        <f t="array" aca="1" ref="AE673" ca="1">IF($I673="",IF(INDIRECT("$F"&amp;$S673)="","",IF(LEFT(INDIRECT("$F"&amp;$S673),3)="GRS","GRS_RCS_RM",IF((LEFT(INDIRECT("$F"&amp;$S673),3))="RCS","GRS_RCS_RM",IF(INDIRECT("$F"&amp;$S673)="OCS (No Label)","OCS_Conversion_RM",IF(LEFT(INDIRECT("$F"&amp;$S673),3)="OCS","OCS_RM",IF(RIGHT(INDIRECT("$F"&amp;$S673),10)="conversion","GOTS_RM_conversion",IF((LEFT(INDIRECT("$F"&amp;$S673),4))="GOTS","GOTS_RM","Responsible_RM"))))))),"DELETERM")</f>
        <v>#VALUE!</v>
      </c>
      <c r="AF673" t="e" cm="1">
        <f t="array" aca="1" ref="AF673" ca="1">IF($S673="","",INDIRECT("$Z"&amp;$S673))</f>
        <v>#VALUE!</v>
      </c>
      <c r="AG673" t="str">
        <f t="shared" si="190"/>
        <v/>
      </c>
      <c r="AH673" t="str" cm="1">
        <f t="array" aca="1" ref="AH673" ca="1">IFERROR(INDIRECT("$ag"&amp;S673),"")</f>
        <v/>
      </c>
      <c r="AI673" t="e" cm="1">
        <f t="array" aca="1" ref="AI673" ca="1">INDIRECT("O"&amp;S673)</f>
        <v>#VALUE!</v>
      </c>
      <c r="AJ673" t="str">
        <f t="shared" si="191"/>
        <v/>
      </c>
    </row>
    <row r="674" spans="1:36" ht="16.5" customHeight="1" thickBot="1">
      <c r="A674" s="131"/>
      <c r="B674" s="138"/>
      <c r="C674" s="139"/>
      <c r="D674" s="148"/>
      <c r="E674" s="148"/>
      <c r="F674" s="139"/>
      <c r="G674" s="149"/>
      <c r="H674" s="149"/>
      <c r="I674" s="149"/>
      <c r="J674" s="149"/>
      <c r="K674" s="39"/>
      <c r="L674" s="145"/>
      <c r="M674" s="145"/>
      <c r="N674" s="62"/>
      <c r="O674" s="315"/>
      <c r="Q674" t="str">
        <f t="shared" si="186"/>
        <v/>
      </c>
      <c r="S674" t="e">
        <f t="shared" ca="1" si="195"/>
        <v>#VALUE!</v>
      </c>
      <c r="T674" t="e">
        <f t="shared" ca="1" si="192"/>
        <v>#VALUE!</v>
      </c>
      <c r="U674">
        <f t="shared" si="196"/>
        <v>600</v>
      </c>
      <c r="V674">
        <v>50.916666666670601</v>
      </c>
      <c r="W674">
        <f t="shared" si="197"/>
        <v>50</v>
      </c>
      <c r="X674" t="str" cm="1">
        <f t="array" aca="1" ref="X674" ca="1">IFERROR(INDEX('PC&amp;PD'!$A$1:$AS$19,ROW('PC&amp;PD'!$A$19),MATCH(INDIRECT(T674),'PC&amp;PD'!$A$1:$AS$1,0)),"")</f>
        <v/>
      </c>
      <c r="Y674" t="str">
        <f>IF(OR($N674="",$N674=0),"",IF($N674=$E$7,'Extracted info for SC'!$J$6,IF($N674=#REF!,'Extracted info for SC'!$J$7,IF($N674=#REF!,'Extracted info for SC'!$J$8,IF($N674=#REF!,'Extracted info for SC'!$J$9,IF($N674=#REF!,'Extracted info for SC'!$J$10,IF($N674=#REF!,'Extracted info for SC'!$J$11,IF($N674=#REF!,'Extracted info for SC'!$J$12,IF($N674=#REF!,'Extracted info for SC'!$J$13,IF($N674=#REF!,'Extracted info for SC'!$J$14,IF($N674=#REF!,'Extracted info for SC'!$J$15,IF($N674=#REF!,'Extracted info for SC'!$J$16,IF($N674=#REF!,'Extracted info for SC'!$J$17,IF($N674=#REF!,'Extracted info for SC'!$J$18,""))))))))))))))</f>
        <v/>
      </c>
      <c r="AA674" t="str">
        <f t="shared" si="187"/>
        <v/>
      </c>
      <c r="AB674" t="str">
        <f t="shared" si="188"/>
        <v/>
      </c>
      <c r="AC674" t="e">
        <f t="shared" ca="1" si="189"/>
        <v>#VALUE!</v>
      </c>
      <c r="AD674" t="str" cm="1">
        <f t="array" aca="1" ref="AD674" ca="1">IFERROR(IF((LEFT(INDIRECT("$F"&amp;$S674),4))="GOTS",IF($G674="Organic","GOTS_Organic_raw",(IF($G674="Responsible","GOTS_Responsible",(IF($G674="No Attribute (Conventional)","GOTS_conventional",(IF($G674="Recycled Pre/Post-Consumer","GOTS_pre_post",(IF($G674="In-Conversion","GOTS_in_conversion",(IF($G674="Sustainably Sourced","Sustainably_sourced",(IF($G674="Recycled pre-consumer organic","GOTS_recycled_organic",""))))))))))))),IF($G674="Organic","Organic",(IF($G674="Responsible","Responsible",(IF($G674="No Attribute (Conventional)","No_Attribute_Conventional",(IF($G674="Recycled Pre/Post-Consumer","Recycled_Pre_Post_Consumer",(IF($G674="In-Conversion","In_Conversion",(IF($G674="Recycled Pre-Consumer","Recycled_Pre_Consumer",(IF($G674="Recycled Post-Consumer","Recycled_Post_Consumer",(IF($G674="Sustainably Sourced","Sustainably_sourced",(IF($G674="Recycled pre-consumer organic","GOTS_recycled_organic","")))))))))))))))))),"")</f>
        <v/>
      </c>
      <c r="AE674" t="e" cm="1">
        <f t="array" aca="1" ref="AE674" ca="1">IF($I674="",IF(INDIRECT("$F"&amp;$S674)="","",IF(LEFT(INDIRECT("$F"&amp;$S674),3)="GRS","GRS_RCS_RM",IF((LEFT(INDIRECT("$F"&amp;$S674),3))="RCS","GRS_RCS_RM",IF(INDIRECT("$F"&amp;$S674)="OCS (No Label)","OCS_Conversion_RM",IF(LEFT(INDIRECT("$F"&amp;$S674),3)="OCS","OCS_RM",IF(RIGHT(INDIRECT("$F"&amp;$S674),10)="conversion","GOTS_RM_conversion",IF((LEFT(INDIRECT("$F"&amp;$S674),4))="GOTS","GOTS_RM","Responsible_RM"))))))),"DELETERM")</f>
        <v>#VALUE!</v>
      </c>
      <c r="AF674" t="e" cm="1">
        <f t="array" aca="1" ref="AF674" ca="1">IF($S674="","",INDIRECT("$Z"&amp;$S674))</f>
        <v>#VALUE!</v>
      </c>
      <c r="AG674" t="str">
        <f t="shared" si="190"/>
        <v/>
      </c>
      <c r="AH674" t="str" cm="1">
        <f t="array" aca="1" ref="AH674" ca="1">IFERROR(INDIRECT("$ag"&amp;S674),"")</f>
        <v/>
      </c>
      <c r="AI674" t="e" cm="1">
        <f t="array" aca="1" ref="AI674" ca="1">INDIRECT("O"&amp;S674)</f>
        <v>#VALUE!</v>
      </c>
      <c r="AJ674" t="str">
        <f t="shared" si="191"/>
        <v/>
      </c>
    </row>
    <row r="675" spans="1:36" ht="16.5" customHeight="1">
      <c r="A675" s="128" t="str">
        <f>IF(B675="","",COUNTA($B$63:$B675))</f>
        <v/>
      </c>
      <c r="B675" s="132"/>
      <c r="C675" s="133"/>
      <c r="D675" s="140"/>
      <c r="E675" s="140"/>
      <c r="F675" s="133"/>
      <c r="G675" s="141"/>
      <c r="H675" s="141"/>
      <c r="I675" s="141"/>
      <c r="J675" s="141"/>
      <c r="K675" s="37"/>
      <c r="L675" s="142" t="str">
        <f>IF(R675="","",LEFT(R675,LEN(R675)-2))</f>
        <v/>
      </c>
      <c r="M675" s="142"/>
      <c r="N675" s="60"/>
      <c r="O675" s="313"/>
      <c r="Q675" t="str">
        <f t="shared" si="186"/>
        <v/>
      </c>
      <c r="R675" t="str">
        <f t="shared" ref="R675" si="200">CONCATENATE($Q675,Q676,Q677,Q678,Q679,Q680,$Q681,$Q682,$Q683,$Q684,$Q685,$Q686)</f>
        <v/>
      </c>
      <c r="S675" t="e">
        <f t="shared" ca="1" si="195"/>
        <v>#VALUE!</v>
      </c>
      <c r="T675" t="e">
        <f t="shared" ca="1" si="192"/>
        <v>#VALUE!</v>
      </c>
      <c r="U675">
        <f t="shared" si="196"/>
        <v>612</v>
      </c>
      <c r="V675">
        <v>51.000000000004</v>
      </c>
      <c r="W675">
        <f t="shared" si="197"/>
        <v>51</v>
      </c>
      <c r="X675" t="str" cm="1">
        <f t="array" aca="1" ref="X675" ca="1">IFERROR(INDEX('PC&amp;PD'!$A$1:$AS$19,ROW('PC&amp;PD'!$A$19),MATCH(INDIRECT(T675),'PC&amp;PD'!$A$1:$AS$1,0)),"")</f>
        <v/>
      </c>
      <c r="Y675" t="str">
        <f>IF(OR($N675="",$N675=0),"",IF($N675=$E$7,'Extracted info for SC'!$J$6,IF($N675=#REF!,'Extracted info for SC'!$J$7,IF($N675=#REF!,'Extracted info for SC'!$J$8,IF($N675=#REF!,'Extracted info for SC'!$J$9,IF($N675=#REF!,'Extracted info for SC'!$J$10,IF($N675=#REF!,'Extracted info for SC'!$J$11,IF($N675=#REF!,'Extracted info for SC'!$J$12,IF($N675=#REF!,'Extracted info for SC'!$J$13,IF($N675=#REF!,'Extracted info for SC'!$J$14,IF($N675=#REF!,'Extracted info for SC'!$J$15,IF($N675=#REF!,'Extracted info for SC'!$J$16,IF($N675=#REF!,'Extracted info for SC'!$J$17,IF($N675=#REF!,'Extracted info for SC'!$J$18,""))))))))))))))</f>
        <v/>
      </c>
      <c r="Z675" t="str">
        <f t="shared" ref="Z675" si="201">IFERROR(IF($F675="OCS 100","OCS (OCS 100)",IF($F675="OCS Blended","OCS (OCS Blended)",IF($F675="OCS (No Label)","OCS (No Label)",IF($F675="RCS 100","RCS (RCS 100)",IF($F675="RCS Blended","RCS (RCS Blended)",IF($F675="GRS","GRS (GRS)",IF($F675="GRS (No Label)", "GRS (No Label)",IF($F675="RDS","RDS (RDS)",IF($F675="RWS","RWS (RWS)",IF($F675="RAS","RAS (RAS)",IF($F675="RMS","RMS (RMS)",IF($F675="GOTS Organic","GOTS (Organic)",IF($F675="GOTS Made with organic","GOTS (Made with Organic)",IF($F675="GOTS Organic - in conversion","GOTS (Organic - In Conversion)",IF($F675="GOTS Made with organic - in conversion","GOTS (Made with Organic - In Conversion)",""))))))))))))))),"")</f>
        <v/>
      </c>
      <c r="AA675" t="str">
        <f t="shared" si="187"/>
        <v/>
      </c>
      <c r="AB675" t="str">
        <f t="shared" si="188"/>
        <v/>
      </c>
      <c r="AC675" t="e">
        <f t="shared" ca="1" si="189"/>
        <v>#VALUE!</v>
      </c>
      <c r="AD675" t="str" cm="1">
        <f t="array" aca="1" ref="AD675" ca="1">IFERROR(IF((LEFT(INDIRECT("$F"&amp;$S675),4))="GOTS",IF($G675="Organic","GOTS_Organic_raw",(IF($G675="Responsible","GOTS_Responsible",(IF($G675="No Attribute (Conventional)","GOTS_conventional",(IF($G675="Recycled Pre/Post-Consumer","GOTS_pre_post",(IF($G675="In-Conversion","GOTS_in_conversion",(IF($G675="Sustainably Sourced","Sustainably_sourced",(IF($G675="Recycled pre-consumer organic","GOTS_recycled_organic",""))))))))))))),IF($G675="Organic","Organic",(IF($G675="Responsible","Responsible",(IF($G675="No Attribute (Conventional)","No_Attribute_Conventional",(IF($G675="Recycled Pre/Post-Consumer","Recycled_Pre_Post_Consumer",(IF($G675="In-Conversion","In_Conversion",(IF($G675="Recycled Pre-Consumer","Recycled_Pre_Consumer",(IF($G675="Recycled Post-Consumer","Recycled_Post_Consumer",(IF($G675="Sustainably Sourced","Sustainably_sourced",(IF($G675="Recycled pre-consumer organic","GOTS_recycled_organic","")))))))))))))))))),"")</f>
        <v/>
      </c>
      <c r="AE675" t="e" cm="1">
        <f t="array" aca="1" ref="AE675" ca="1">IF($I675="",IF(INDIRECT("$F"&amp;$S675)="","",IF(LEFT(INDIRECT("$F"&amp;$S675),3)="GRS","GRS_RCS_RM",IF((LEFT(INDIRECT("$F"&amp;$S675),3))="RCS","GRS_RCS_RM",IF(INDIRECT("$F"&amp;$S675)="OCS (No Label)","OCS_Conversion_RM",IF(LEFT(INDIRECT("$F"&amp;$S675),3)="OCS","OCS_RM",IF(RIGHT(INDIRECT("$F"&amp;$S675),10)="conversion","GOTS_RM_conversion",IF((LEFT(INDIRECT("$F"&amp;$S675),4))="GOTS","GOTS_RM","Responsible_RM"))))))),"DELETERM")</f>
        <v>#VALUE!</v>
      </c>
      <c r="AF675" t="e" cm="1">
        <f t="array" aca="1" ref="AF675" ca="1">IF($S675="","",INDIRECT("$Z"&amp;$S675))</f>
        <v>#VALUE!</v>
      </c>
      <c r="AG675" t="str">
        <f t="shared" si="190"/>
        <v/>
      </c>
      <c r="AH675" t="str" cm="1">
        <f t="array" aca="1" ref="AH675" ca="1">IFERROR(INDIRECT("$ag"&amp;S675),"")</f>
        <v/>
      </c>
      <c r="AI675" t="e" cm="1">
        <f t="array" aca="1" ref="AI675" ca="1">INDIRECT("O"&amp;S675)</f>
        <v>#VALUE!</v>
      </c>
      <c r="AJ675" t="str">
        <f t="shared" si="191"/>
        <v/>
      </c>
    </row>
    <row r="676" spans="1:36" ht="16.5" customHeight="1">
      <c r="A676" s="129"/>
      <c r="B676" s="134"/>
      <c r="C676" s="135"/>
      <c r="D676" s="146"/>
      <c r="E676" s="146"/>
      <c r="F676" s="135"/>
      <c r="G676" s="147"/>
      <c r="H676" s="147"/>
      <c r="I676" s="147"/>
      <c r="J676" s="147"/>
      <c r="K676" s="38"/>
      <c r="L676" s="143"/>
      <c r="M676" s="143"/>
      <c r="N676" s="61"/>
      <c r="O676" s="314"/>
      <c r="Q676" t="str">
        <f t="shared" si="186"/>
        <v/>
      </c>
      <c r="S676" t="e">
        <f t="shared" ca="1" si="195"/>
        <v>#VALUE!</v>
      </c>
      <c r="T676" t="e">
        <f t="shared" ca="1" si="192"/>
        <v>#VALUE!</v>
      </c>
      <c r="U676">
        <f t="shared" si="196"/>
        <v>612</v>
      </c>
      <c r="V676">
        <v>51.083333333337301</v>
      </c>
      <c r="W676">
        <f t="shared" si="197"/>
        <v>51</v>
      </c>
      <c r="X676" t="str" cm="1">
        <f t="array" aca="1" ref="X676" ca="1">IFERROR(INDEX('PC&amp;PD'!$A$1:$AS$19,ROW('PC&amp;PD'!$A$19),MATCH(INDIRECT(T676),'PC&amp;PD'!$A$1:$AS$1,0)),"")</f>
        <v/>
      </c>
      <c r="Y676" t="str">
        <f>IF(OR($N676="",$N676=0),"",IF($N676=$E$7,'Extracted info for SC'!$J$6,IF($N676=#REF!,'Extracted info for SC'!$J$7,IF($N676=#REF!,'Extracted info for SC'!$J$8,IF($N676=#REF!,'Extracted info for SC'!$J$9,IF($N676=#REF!,'Extracted info for SC'!$J$10,IF($N676=#REF!,'Extracted info for SC'!$J$11,IF($N676=#REF!,'Extracted info for SC'!$J$12,IF($N676=#REF!,'Extracted info for SC'!$J$13,IF($N676=#REF!,'Extracted info for SC'!$J$14,IF($N676=#REF!,'Extracted info for SC'!$J$15,IF($N676=#REF!,'Extracted info for SC'!$J$16,IF($N676=#REF!,'Extracted info for SC'!$J$17,IF($N676=#REF!,'Extracted info for SC'!$J$18,""))))))))))))))</f>
        <v/>
      </c>
      <c r="AA676" t="str">
        <f t="shared" si="187"/>
        <v/>
      </c>
      <c r="AB676" t="str">
        <f t="shared" si="188"/>
        <v/>
      </c>
      <c r="AC676" t="e">
        <f t="shared" ca="1" si="189"/>
        <v>#VALUE!</v>
      </c>
      <c r="AD676" t="str" cm="1">
        <f t="array" aca="1" ref="AD676" ca="1">IFERROR(IF((LEFT(INDIRECT("$F"&amp;$S676),4))="GOTS",IF($G676="Organic","GOTS_Organic_raw",(IF($G676="Responsible","GOTS_Responsible",(IF($G676="No Attribute (Conventional)","GOTS_conventional",(IF($G676="Recycled Pre/Post-Consumer","GOTS_pre_post",(IF($G676="In-Conversion","GOTS_in_conversion",(IF($G676="Sustainably Sourced","Sustainably_sourced",(IF($G676="Recycled pre-consumer organic","GOTS_recycled_organic",""))))))))))))),IF($G676="Organic","Organic",(IF($G676="Responsible","Responsible",(IF($G676="No Attribute (Conventional)","No_Attribute_Conventional",(IF($G676="Recycled Pre/Post-Consumer","Recycled_Pre_Post_Consumer",(IF($G676="In-Conversion","In_Conversion",(IF($G676="Recycled Pre-Consumer","Recycled_Pre_Consumer",(IF($G676="Recycled Post-Consumer","Recycled_Post_Consumer",(IF($G676="Sustainably Sourced","Sustainably_sourced",(IF($G676="Recycled pre-consumer organic","GOTS_recycled_organic","")))))))))))))))))),"")</f>
        <v/>
      </c>
      <c r="AE676" t="e" cm="1">
        <f t="array" aca="1" ref="AE676" ca="1">IF($I676="",IF(INDIRECT("$F"&amp;$S676)="","",IF(LEFT(INDIRECT("$F"&amp;$S676),3)="GRS","GRS_RCS_RM",IF((LEFT(INDIRECT("$F"&amp;$S676),3))="RCS","GRS_RCS_RM",IF(INDIRECT("$F"&amp;$S676)="OCS (No Label)","OCS_Conversion_RM",IF(LEFT(INDIRECT("$F"&amp;$S676),3)="OCS","OCS_RM",IF(RIGHT(INDIRECT("$F"&amp;$S676),10)="conversion","GOTS_RM_conversion",IF((LEFT(INDIRECT("$F"&amp;$S676),4))="GOTS","GOTS_RM","Responsible_RM"))))))),"DELETERM")</f>
        <v>#VALUE!</v>
      </c>
      <c r="AF676" t="e" cm="1">
        <f t="array" aca="1" ref="AF676" ca="1">IF($S676="","",INDIRECT("$Z"&amp;$S676))</f>
        <v>#VALUE!</v>
      </c>
      <c r="AG676" t="str">
        <f t="shared" si="190"/>
        <v/>
      </c>
      <c r="AH676" t="str" cm="1">
        <f t="array" aca="1" ref="AH676" ca="1">IFERROR(INDIRECT("$ag"&amp;S676),"")</f>
        <v/>
      </c>
      <c r="AI676" t="e" cm="1">
        <f t="array" aca="1" ref="AI676" ca="1">INDIRECT("O"&amp;S676)</f>
        <v>#VALUE!</v>
      </c>
      <c r="AJ676" t="str">
        <f t="shared" si="191"/>
        <v/>
      </c>
    </row>
    <row r="677" spans="1:36" ht="16.5" customHeight="1">
      <c r="A677" s="129"/>
      <c r="B677" s="134"/>
      <c r="C677" s="135"/>
      <c r="D677" s="146"/>
      <c r="E677" s="146"/>
      <c r="F677" s="135"/>
      <c r="G677" s="147"/>
      <c r="H677" s="147"/>
      <c r="I677" s="147"/>
      <c r="J677" s="147"/>
      <c r="K677" s="38"/>
      <c r="L677" s="143"/>
      <c r="M677" s="143"/>
      <c r="N677" s="61"/>
      <c r="O677" s="314"/>
      <c r="Q677" t="str">
        <f t="shared" si="186"/>
        <v/>
      </c>
      <c r="S677" t="e">
        <f t="shared" ca="1" si="195"/>
        <v>#VALUE!</v>
      </c>
      <c r="T677" t="e">
        <f t="shared" ca="1" si="192"/>
        <v>#VALUE!</v>
      </c>
      <c r="U677">
        <f t="shared" si="196"/>
        <v>612</v>
      </c>
      <c r="V677">
        <v>51.166666666670601</v>
      </c>
      <c r="W677">
        <f t="shared" si="197"/>
        <v>51</v>
      </c>
      <c r="X677" t="str" cm="1">
        <f t="array" aca="1" ref="X677" ca="1">IFERROR(INDEX('PC&amp;PD'!$A$1:$AS$19,ROW('PC&amp;PD'!$A$19),MATCH(INDIRECT(T677),'PC&amp;PD'!$A$1:$AS$1,0)),"")</f>
        <v/>
      </c>
      <c r="Y677" t="str">
        <f>IF(OR($N677="",$N677=0),"",IF($N677=$E$7,'Extracted info for SC'!$J$6,IF($N677=#REF!,'Extracted info for SC'!$J$7,IF($N677=#REF!,'Extracted info for SC'!$J$8,IF($N677=#REF!,'Extracted info for SC'!$J$9,IF($N677=#REF!,'Extracted info for SC'!$J$10,IF($N677=#REF!,'Extracted info for SC'!$J$11,IF($N677=#REF!,'Extracted info for SC'!$J$12,IF($N677=#REF!,'Extracted info for SC'!$J$13,IF($N677=#REF!,'Extracted info for SC'!$J$14,IF($N677=#REF!,'Extracted info for SC'!$J$15,IF($N677=#REF!,'Extracted info for SC'!$J$16,IF($N677=#REF!,'Extracted info for SC'!$J$17,IF($N677=#REF!,'Extracted info for SC'!$J$18,""))))))))))))))</f>
        <v/>
      </c>
      <c r="AA677" t="str">
        <f t="shared" si="187"/>
        <v/>
      </c>
      <c r="AB677" t="str">
        <f t="shared" si="188"/>
        <v/>
      </c>
      <c r="AC677" t="e">
        <f t="shared" ca="1" si="189"/>
        <v>#VALUE!</v>
      </c>
      <c r="AD677" t="str" cm="1">
        <f t="array" aca="1" ref="AD677" ca="1">IFERROR(IF((LEFT(INDIRECT("$F"&amp;$S677),4))="GOTS",IF($G677="Organic","GOTS_Organic_raw",(IF($G677="Responsible","GOTS_Responsible",(IF($G677="No Attribute (Conventional)","GOTS_conventional",(IF($G677="Recycled Pre/Post-Consumer","GOTS_pre_post",(IF($G677="In-Conversion","GOTS_in_conversion",(IF($G677="Sustainably Sourced","Sustainably_sourced",(IF($G677="Recycled pre-consumer organic","GOTS_recycled_organic",""))))))))))))),IF($G677="Organic","Organic",(IF($G677="Responsible","Responsible",(IF($G677="No Attribute (Conventional)","No_Attribute_Conventional",(IF($G677="Recycled Pre/Post-Consumer","Recycled_Pre_Post_Consumer",(IF($G677="In-Conversion","In_Conversion",(IF($G677="Recycled Pre-Consumer","Recycled_Pre_Consumer",(IF($G677="Recycled Post-Consumer","Recycled_Post_Consumer",(IF($G677="Sustainably Sourced","Sustainably_sourced",(IF($G677="Recycled pre-consumer organic","GOTS_recycled_organic","")))))))))))))))))),"")</f>
        <v/>
      </c>
      <c r="AE677" t="e" cm="1">
        <f t="array" aca="1" ref="AE677" ca="1">IF($I677="",IF(INDIRECT("$F"&amp;$S677)="","",IF(LEFT(INDIRECT("$F"&amp;$S677),3)="GRS","GRS_RCS_RM",IF((LEFT(INDIRECT("$F"&amp;$S677),3))="RCS","GRS_RCS_RM",IF(INDIRECT("$F"&amp;$S677)="OCS (No Label)","OCS_Conversion_RM",IF(LEFT(INDIRECT("$F"&amp;$S677),3)="OCS","OCS_RM",IF(RIGHT(INDIRECT("$F"&amp;$S677),10)="conversion","GOTS_RM_conversion",IF((LEFT(INDIRECT("$F"&amp;$S677),4))="GOTS","GOTS_RM","Responsible_RM"))))))),"DELETERM")</f>
        <v>#VALUE!</v>
      </c>
      <c r="AF677" t="e" cm="1">
        <f t="array" aca="1" ref="AF677" ca="1">IF($S677="","",INDIRECT("$Z"&amp;$S677))</f>
        <v>#VALUE!</v>
      </c>
      <c r="AG677" t="str">
        <f t="shared" si="190"/>
        <v/>
      </c>
      <c r="AH677" t="str" cm="1">
        <f t="array" aca="1" ref="AH677" ca="1">IFERROR(INDIRECT("$ag"&amp;S677),"")</f>
        <v/>
      </c>
      <c r="AI677" t="e" cm="1">
        <f t="array" aca="1" ref="AI677" ca="1">INDIRECT("O"&amp;S677)</f>
        <v>#VALUE!</v>
      </c>
      <c r="AJ677" t="str">
        <f t="shared" si="191"/>
        <v/>
      </c>
    </row>
    <row r="678" spans="1:36" ht="16.5" customHeight="1">
      <c r="A678" s="129"/>
      <c r="B678" s="134"/>
      <c r="C678" s="135"/>
      <c r="D678" s="146"/>
      <c r="E678" s="146"/>
      <c r="F678" s="135"/>
      <c r="G678" s="147"/>
      <c r="H678" s="147"/>
      <c r="I678" s="147"/>
      <c r="J678" s="147"/>
      <c r="K678" s="38"/>
      <c r="L678" s="143"/>
      <c r="M678" s="143"/>
      <c r="N678" s="61"/>
      <c r="O678" s="314"/>
      <c r="Q678" t="str">
        <f t="shared" si="186"/>
        <v/>
      </c>
      <c r="S678" t="e">
        <f t="shared" ca="1" si="195"/>
        <v>#VALUE!</v>
      </c>
      <c r="T678" t="e">
        <f t="shared" ca="1" si="192"/>
        <v>#VALUE!</v>
      </c>
      <c r="U678">
        <f t="shared" si="196"/>
        <v>612</v>
      </c>
      <c r="V678">
        <v>51.250000000004</v>
      </c>
      <c r="W678">
        <f t="shared" si="197"/>
        <v>51</v>
      </c>
      <c r="X678" t="str" cm="1">
        <f t="array" aca="1" ref="X678" ca="1">IFERROR(INDEX('PC&amp;PD'!$A$1:$AS$19,ROW('PC&amp;PD'!$A$19),MATCH(INDIRECT(T678),'PC&amp;PD'!$A$1:$AS$1,0)),"")</f>
        <v/>
      </c>
      <c r="Y678" t="str">
        <f>IF(OR($N678="",$N678=0),"",IF($N678=$E$7,'Extracted info for SC'!$J$6,IF($N678=#REF!,'Extracted info for SC'!$J$7,IF($N678=#REF!,'Extracted info for SC'!$J$8,IF($N678=#REF!,'Extracted info for SC'!$J$9,IF($N678=#REF!,'Extracted info for SC'!$J$10,IF($N678=#REF!,'Extracted info for SC'!$J$11,IF($N678=#REF!,'Extracted info for SC'!$J$12,IF($N678=#REF!,'Extracted info for SC'!$J$13,IF($N678=#REF!,'Extracted info for SC'!$J$14,IF($N678=#REF!,'Extracted info for SC'!$J$15,IF($N678=#REF!,'Extracted info for SC'!$J$16,IF($N678=#REF!,'Extracted info for SC'!$J$17,IF($N678=#REF!,'Extracted info for SC'!$J$18,""))))))))))))))</f>
        <v/>
      </c>
      <c r="AA678" t="str">
        <f t="shared" si="187"/>
        <v/>
      </c>
      <c r="AB678" t="str">
        <f t="shared" si="188"/>
        <v/>
      </c>
      <c r="AC678" t="e">
        <f t="shared" ca="1" si="189"/>
        <v>#VALUE!</v>
      </c>
      <c r="AD678" t="str" cm="1">
        <f t="array" aca="1" ref="AD678" ca="1">IFERROR(IF((LEFT(INDIRECT("$F"&amp;$S678),4))="GOTS",IF($G678="Organic","GOTS_Organic_raw",(IF($G678="Responsible","GOTS_Responsible",(IF($G678="No Attribute (Conventional)","GOTS_conventional",(IF($G678="Recycled Pre/Post-Consumer","GOTS_pre_post",(IF($G678="In-Conversion","GOTS_in_conversion",(IF($G678="Sustainably Sourced","Sustainably_sourced",(IF($G678="Recycled pre-consumer organic","GOTS_recycled_organic",""))))))))))))),IF($G678="Organic","Organic",(IF($G678="Responsible","Responsible",(IF($G678="No Attribute (Conventional)","No_Attribute_Conventional",(IF($G678="Recycled Pre/Post-Consumer","Recycled_Pre_Post_Consumer",(IF($G678="In-Conversion","In_Conversion",(IF($G678="Recycled Pre-Consumer","Recycled_Pre_Consumer",(IF($G678="Recycled Post-Consumer","Recycled_Post_Consumer",(IF($G678="Sustainably Sourced","Sustainably_sourced",(IF($G678="Recycled pre-consumer organic","GOTS_recycled_organic","")))))))))))))))))),"")</f>
        <v/>
      </c>
      <c r="AE678" t="e" cm="1">
        <f t="array" aca="1" ref="AE678" ca="1">IF($I678="",IF(INDIRECT("$F"&amp;$S678)="","",IF(LEFT(INDIRECT("$F"&amp;$S678),3)="GRS","GRS_RCS_RM",IF((LEFT(INDIRECT("$F"&amp;$S678),3))="RCS","GRS_RCS_RM",IF(INDIRECT("$F"&amp;$S678)="OCS (No Label)","OCS_Conversion_RM",IF(LEFT(INDIRECT("$F"&amp;$S678),3)="OCS","OCS_RM",IF(RIGHT(INDIRECT("$F"&amp;$S678),10)="conversion","GOTS_RM_conversion",IF((LEFT(INDIRECT("$F"&amp;$S678),4))="GOTS","GOTS_RM","Responsible_RM"))))))),"DELETERM")</f>
        <v>#VALUE!</v>
      </c>
      <c r="AF678" t="e" cm="1">
        <f t="array" aca="1" ref="AF678" ca="1">IF($S678="","",INDIRECT("$Z"&amp;$S678))</f>
        <v>#VALUE!</v>
      </c>
      <c r="AG678" t="str">
        <f t="shared" si="190"/>
        <v/>
      </c>
      <c r="AH678" t="str" cm="1">
        <f t="array" aca="1" ref="AH678" ca="1">IFERROR(INDIRECT("$ag"&amp;S678),"")</f>
        <v/>
      </c>
      <c r="AI678" t="e" cm="1">
        <f t="array" aca="1" ref="AI678" ca="1">INDIRECT("O"&amp;S678)</f>
        <v>#VALUE!</v>
      </c>
      <c r="AJ678" t="str">
        <f t="shared" si="191"/>
        <v/>
      </c>
    </row>
    <row r="679" spans="1:36" ht="16.5" customHeight="1">
      <c r="A679" s="129"/>
      <c r="B679" s="134"/>
      <c r="C679" s="135"/>
      <c r="D679" s="146"/>
      <c r="E679" s="146"/>
      <c r="F679" s="135"/>
      <c r="G679" s="147"/>
      <c r="H679" s="147"/>
      <c r="I679" s="147"/>
      <c r="J679" s="147"/>
      <c r="K679" s="38"/>
      <c r="L679" s="143"/>
      <c r="M679" s="143"/>
      <c r="N679" s="61"/>
      <c r="O679" s="314"/>
      <c r="Q679" t="str">
        <f t="shared" si="186"/>
        <v/>
      </c>
      <c r="S679" t="e">
        <f t="shared" ca="1" si="195"/>
        <v>#VALUE!</v>
      </c>
      <c r="T679" t="e">
        <f t="shared" ca="1" si="192"/>
        <v>#VALUE!</v>
      </c>
      <c r="U679">
        <f t="shared" si="196"/>
        <v>612</v>
      </c>
      <c r="V679">
        <v>51.333333333337301</v>
      </c>
      <c r="W679">
        <f t="shared" si="197"/>
        <v>51</v>
      </c>
      <c r="X679" t="str" cm="1">
        <f t="array" aca="1" ref="X679" ca="1">IFERROR(INDEX('PC&amp;PD'!$A$1:$AS$19,ROW('PC&amp;PD'!$A$19),MATCH(INDIRECT(T679),'PC&amp;PD'!$A$1:$AS$1,0)),"")</f>
        <v/>
      </c>
      <c r="Y679" t="str">
        <f>IF(OR($N679="",$N679=0),"",IF($N679=$E$7,'Extracted info for SC'!$J$6,IF($N679=#REF!,'Extracted info for SC'!$J$7,IF($N679=#REF!,'Extracted info for SC'!$J$8,IF($N679=#REF!,'Extracted info for SC'!$J$9,IF($N679=#REF!,'Extracted info for SC'!$J$10,IF($N679=#REF!,'Extracted info for SC'!$J$11,IF($N679=#REF!,'Extracted info for SC'!$J$12,IF($N679=#REF!,'Extracted info for SC'!$J$13,IF($N679=#REF!,'Extracted info for SC'!$J$14,IF($N679=#REF!,'Extracted info for SC'!$J$15,IF($N679=#REF!,'Extracted info for SC'!$J$16,IF($N679=#REF!,'Extracted info for SC'!$J$17,IF($N679=#REF!,'Extracted info for SC'!$J$18,""))))))))))))))</f>
        <v/>
      </c>
      <c r="AA679" t="str">
        <f t="shared" si="187"/>
        <v/>
      </c>
      <c r="AB679" t="str">
        <f t="shared" si="188"/>
        <v/>
      </c>
      <c r="AC679" t="e">
        <f t="shared" ca="1" si="189"/>
        <v>#VALUE!</v>
      </c>
      <c r="AD679" t="str" cm="1">
        <f t="array" aca="1" ref="AD679" ca="1">IFERROR(IF((LEFT(INDIRECT("$F"&amp;$S679),4))="GOTS",IF($G679="Organic","GOTS_Organic_raw",(IF($G679="Responsible","GOTS_Responsible",(IF($G679="No Attribute (Conventional)","GOTS_conventional",(IF($G679="Recycled Pre/Post-Consumer","GOTS_pre_post",(IF($G679="In-Conversion","GOTS_in_conversion",(IF($G679="Sustainably Sourced","Sustainably_sourced",(IF($G679="Recycled pre-consumer organic","GOTS_recycled_organic",""))))))))))))),IF($G679="Organic","Organic",(IF($G679="Responsible","Responsible",(IF($G679="No Attribute (Conventional)","No_Attribute_Conventional",(IF($G679="Recycled Pre/Post-Consumer","Recycled_Pre_Post_Consumer",(IF($G679="In-Conversion","In_Conversion",(IF($G679="Recycled Pre-Consumer","Recycled_Pre_Consumer",(IF($G679="Recycled Post-Consumer","Recycled_Post_Consumer",(IF($G679="Sustainably Sourced","Sustainably_sourced",(IF($G679="Recycled pre-consumer organic","GOTS_recycled_organic","")))))))))))))))))),"")</f>
        <v/>
      </c>
      <c r="AE679" t="e" cm="1">
        <f t="array" aca="1" ref="AE679" ca="1">IF($I679="",IF(INDIRECT("$F"&amp;$S679)="","",IF(LEFT(INDIRECT("$F"&amp;$S679),3)="GRS","GRS_RCS_RM",IF((LEFT(INDIRECT("$F"&amp;$S679),3))="RCS","GRS_RCS_RM",IF(INDIRECT("$F"&amp;$S679)="OCS (No Label)","OCS_Conversion_RM",IF(LEFT(INDIRECT("$F"&amp;$S679),3)="OCS","OCS_RM",IF(RIGHT(INDIRECT("$F"&amp;$S679),10)="conversion","GOTS_RM_conversion",IF((LEFT(INDIRECT("$F"&amp;$S679),4))="GOTS","GOTS_RM","Responsible_RM"))))))),"DELETERM")</f>
        <v>#VALUE!</v>
      </c>
      <c r="AF679" t="e" cm="1">
        <f t="array" aca="1" ref="AF679" ca="1">IF($S679="","",INDIRECT("$Z"&amp;$S679))</f>
        <v>#VALUE!</v>
      </c>
      <c r="AG679" t="str">
        <f t="shared" si="190"/>
        <v/>
      </c>
      <c r="AH679" t="str" cm="1">
        <f t="array" aca="1" ref="AH679" ca="1">IFERROR(INDIRECT("$ag"&amp;S679),"")</f>
        <v/>
      </c>
      <c r="AI679" t="e" cm="1">
        <f t="array" aca="1" ref="AI679" ca="1">INDIRECT("O"&amp;S679)</f>
        <v>#VALUE!</v>
      </c>
      <c r="AJ679" t="str">
        <f t="shared" si="191"/>
        <v/>
      </c>
    </row>
    <row r="680" spans="1:36" ht="16.5" customHeight="1">
      <c r="A680" s="129"/>
      <c r="B680" s="134"/>
      <c r="C680" s="135"/>
      <c r="D680" s="146"/>
      <c r="E680" s="146"/>
      <c r="F680" s="135"/>
      <c r="G680" s="147"/>
      <c r="H680" s="147"/>
      <c r="I680" s="147"/>
      <c r="J680" s="147"/>
      <c r="K680" s="38"/>
      <c r="L680" s="143"/>
      <c r="M680" s="143"/>
      <c r="N680" s="61"/>
      <c r="O680" s="314"/>
      <c r="Q680" t="str">
        <f t="shared" si="186"/>
        <v/>
      </c>
      <c r="S680" t="e">
        <f t="shared" ca="1" si="195"/>
        <v>#VALUE!</v>
      </c>
      <c r="T680" t="e">
        <f t="shared" ca="1" si="192"/>
        <v>#VALUE!</v>
      </c>
      <c r="U680">
        <f t="shared" si="196"/>
        <v>612</v>
      </c>
      <c r="V680">
        <v>51.4166666666707</v>
      </c>
      <c r="W680">
        <f t="shared" si="197"/>
        <v>51</v>
      </c>
      <c r="X680" t="str" cm="1">
        <f t="array" aca="1" ref="X680" ca="1">IFERROR(INDEX('PC&amp;PD'!$A$1:$AS$19,ROW('PC&amp;PD'!$A$19),MATCH(INDIRECT(T680),'PC&amp;PD'!$A$1:$AS$1,0)),"")</f>
        <v/>
      </c>
      <c r="Y680" t="str">
        <f>IF(OR($N680="",$N680=0),"",IF($N680=$E$7,'Extracted info for SC'!$J$6,IF($N680=#REF!,'Extracted info for SC'!$J$7,IF($N680=#REF!,'Extracted info for SC'!$J$8,IF($N680=#REF!,'Extracted info for SC'!$J$9,IF($N680=#REF!,'Extracted info for SC'!$J$10,IF($N680=#REF!,'Extracted info for SC'!$J$11,IF($N680=#REF!,'Extracted info for SC'!$J$12,IF($N680=#REF!,'Extracted info for SC'!$J$13,IF($N680=#REF!,'Extracted info for SC'!$J$14,IF($N680=#REF!,'Extracted info for SC'!$J$15,IF($N680=#REF!,'Extracted info for SC'!$J$16,IF($N680=#REF!,'Extracted info for SC'!$J$17,IF($N680=#REF!,'Extracted info for SC'!$J$18,""))))))))))))))</f>
        <v/>
      </c>
      <c r="AA680" t="str">
        <f t="shared" si="187"/>
        <v/>
      </c>
      <c r="AB680" t="str">
        <f t="shared" si="188"/>
        <v/>
      </c>
      <c r="AC680" t="e">
        <f t="shared" ca="1" si="189"/>
        <v>#VALUE!</v>
      </c>
      <c r="AD680" t="str" cm="1">
        <f t="array" aca="1" ref="AD680" ca="1">IFERROR(IF((LEFT(INDIRECT("$F"&amp;$S680),4))="GOTS",IF($G680="Organic","GOTS_Organic_raw",(IF($G680="Responsible","GOTS_Responsible",(IF($G680="No Attribute (Conventional)","GOTS_conventional",(IF($G680="Recycled Pre/Post-Consumer","GOTS_pre_post",(IF($G680="In-Conversion","GOTS_in_conversion",(IF($G680="Sustainably Sourced","Sustainably_sourced",(IF($G680="Recycled pre-consumer organic","GOTS_recycled_organic",""))))))))))))),IF($G680="Organic","Organic",(IF($G680="Responsible","Responsible",(IF($G680="No Attribute (Conventional)","No_Attribute_Conventional",(IF($G680="Recycled Pre/Post-Consumer","Recycled_Pre_Post_Consumer",(IF($G680="In-Conversion","In_Conversion",(IF($G680="Recycled Pre-Consumer","Recycled_Pre_Consumer",(IF($G680="Recycled Post-Consumer","Recycled_Post_Consumer",(IF($G680="Sustainably Sourced","Sustainably_sourced",(IF($G680="Recycled pre-consumer organic","GOTS_recycled_organic","")))))))))))))))))),"")</f>
        <v/>
      </c>
      <c r="AE680" t="e" cm="1">
        <f t="array" aca="1" ref="AE680" ca="1">IF($I680="",IF(INDIRECT("$F"&amp;$S680)="","",IF(LEFT(INDIRECT("$F"&amp;$S680),3)="GRS","GRS_RCS_RM",IF((LEFT(INDIRECT("$F"&amp;$S680),3))="RCS","GRS_RCS_RM",IF(INDIRECT("$F"&amp;$S680)="OCS (No Label)","OCS_Conversion_RM",IF(LEFT(INDIRECT("$F"&amp;$S680),3)="OCS","OCS_RM",IF(RIGHT(INDIRECT("$F"&amp;$S680),10)="conversion","GOTS_RM_conversion",IF((LEFT(INDIRECT("$F"&amp;$S680),4))="GOTS","GOTS_RM","Responsible_RM"))))))),"DELETERM")</f>
        <v>#VALUE!</v>
      </c>
      <c r="AF680" t="e" cm="1">
        <f t="array" aca="1" ref="AF680" ca="1">IF($S680="","",INDIRECT("$Z"&amp;$S680))</f>
        <v>#VALUE!</v>
      </c>
      <c r="AG680" t="str">
        <f t="shared" si="190"/>
        <v/>
      </c>
      <c r="AH680" t="str" cm="1">
        <f t="array" aca="1" ref="AH680" ca="1">IFERROR(INDIRECT("$ag"&amp;S680),"")</f>
        <v/>
      </c>
      <c r="AI680" t="e" cm="1">
        <f t="array" aca="1" ref="AI680" ca="1">INDIRECT("O"&amp;S680)</f>
        <v>#VALUE!</v>
      </c>
      <c r="AJ680" t="str">
        <f t="shared" si="191"/>
        <v/>
      </c>
    </row>
    <row r="681" spans="1:36" ht="16.5" customHeight="1">
      <c r="A681" s="130"/>
      <c r="B681" s="136"/>
      <c r="C681" s="137"/>
      <c r="D681" s="146"/>
      <c r="E681" s="146"/>
      <c r="F681" s="137"/>
      <c r="G681" s="147"/>
      <c r="H681" s="147"/>
      <c r="I681" s="147"/>
      <c r="J681" s="147"/>
      <c r="K681" s="38"/>
      <c r="L681" s="144"/>
      <c r="M681" s="144"/>
      <c r="N681" s="61"/>
      <c r="O681" s="314"/>
      <c r="Q681" t="str">
        <f t="shared" si="186"/>
        <v/>
      </c>
      <c r="S681" t="e">
        <f t="shared" ca="1" si="195"/>
        <v>#VALUE!</v>
      </c>
      <c r="T681" t="e">
        <f t="shared" ca="1" si="192"/>
        <v>#VALUE!</v>
      </c>
      <c r="U681">
        <f t="shared" si="196"/>
        <v>612</v>
      </c>
      <c r="V681">
        <v>51.500000000004</v>
      </c>
      <c r="W681">
        <f t="shared" si="197"/>
        <v>51</v>
      </c>
      <c r="X681" t="str" cm="1">
        <f t="array" aca="1" ref="X681" ca="1">IFERROR(INDEX('PC&amp;PD'!$A$1:$AS$19,ROW('PC&amp;PD'!$A$19),MATCH(INDIRECT(T681),'PC&amp;PD'!$A$1:$AS$1,0)),"")</f>
        <v/>
      </c>
      <c r="Y681" t="str">
        <f>IF(OR($N681="",$N681=0),"",IF($N681=$E$7,'Extracted info for SC'!$J$6,IF($N681=#REF!,'Extracted info for SC'!$J$7,IF($N681=#REF!,'Extracted info for SC'!$J$8,IF($N681=#REF!,'Extracted info for SC'!$J$9,IF($N681=#REF!,'Extracted info for SC'!$J$10,IF($N681=#REF!,'Extracted info for SC'!$J$11,IF($N681=#REF!,'Extracted info for SC'!$J$12,IF($N681=#REF!,'Extracted info for SC'!$J$13,IF($N681=#REF!,'Extracted info for SC'!$J$14,IF($N681=#REF!,'Extracted info for SC'!$J$15,IF($N681=#REF!,'Extracted info for SC'!$J$16,IF($N681=#REF!,'Extracted info for SC'!$J$17,IF($N681=#REF!,'Extracted info for SC'!$J$18,""))))))))))))))</f>
        <v/>
      </c>
      <c r="AA681" t="str">
        <f t="shared" si="187"/>
        <v/>
      </c>
      <c r="AB681" t="str">
        <f t="shared" si="188"/>
        <v/>
      </c>
      <c r="AC681" t="e">
        <f t="shared" ca="1" si="189"/>
        <v>#VALUE!</v>
      </c>
      <c r="AD681" t="str" cm="1">
        <f t="array" aca="1" ref="AD681" ca="1">IFERROR(IF((LEFT(INDIRECT("$F"&amp;$S681),4))="GOTS",IF($G681="Organic","GOTS_Organic_raw",(IF($G681="Responsible","GOTS_Responsible",(IF($G681="No Attribute (Conventional)","GOTS_conventional",(IF($G681="Recycled Pre/Post-Consumer","GOTS_pre_post",(IF($G681="In-Conversion","GOTS_in_conversion",(IF($G681="Sustainably Sourced","Sustainably_sourced",(IF($G681="Recycled pre-consumer organic","GOTS_recycled_organic",""))))))))))))),IF($G681="Organic","Organic",(IF($G681="Responsible","Responsible",(IF($G681="No Attribute (Conventional)","No_Attribute_Conventional",(IF($G681="Recycled Pre/Post-Consumer","Recycled_Pre_Post_Consumer",(IF($G681="In-Conversion","In_Conversion",(IF($G681="Recycled Pre-Consumer","Recycled_Pre_Consumer",(IF($G681="Recycled Post-Consumer","Recycled_Post_Consumer",(IF($G681="Sustainably Sourced","Sustainably_sourced",(IF($G681="Recycled pre-consumer organic","GOTS_recycled_organic","")))))))))))))))))),"")</f>
        <v/>
      </c>
      <c r="AE681" t="e" cm="1">
        <f t="array" aca="1" ref="AE681" ca="1">IF($I681="",IF(INDIRECT("$F"&amp;$S681)="","",IF(LEFT(INDIRECT("$F"&amp;$S681),3)="GRS","GRS_RCS_RM",IF((LEFT(INDIRECT("$F"&amp;$S681),3))="RCS","GRS_RCS_RM",IF(INDIRECT("$F"&amp;$S681)="OCS (No Label)","OCS_Conversion_RM",IF(LEFT(INDIRECT("$F"&amp;$S681),3)="OCS","OCS_RM",IF(RIGHT(INDIRECT("$F"&amp;$S681),10)="conversion","GOTS_RM_conversion",IF((LEFT(INDIRECT("$F"&amp;$S681),4))="GOTS","GOTS_RM","Responsible_RM"))))))),"DELETERM")</f>
        <v>#VALUE!</v>
      </c>
      <c r="AF681" t="e" cm="1">
        <f t="array" aca="1" ref="AF681" ca="1">IF($S681="","",INDIRECT("$Z"&amp;$S681))</f>
        <v>#VALUE!</v>
      </c>
      <c r="AG681" t="str">
        <f t="shared" si="190"/>
        <v/>
      </c>
      <c r="AH681" t="str" cm="1">
        <f t="array" aca="1" ref="AH681" ca="1">IFERROR(INDIRECT("$ag"&amp;S681),"")</f>
        <v/>
      </c>
      <c r="AI681" t="e" cm="1">
        <f t="array" aca="1" ref="AI681" ca="1">INDIRECT("O"&amp;S681)</f>
        <v>#VALUE!</v>
      </c>
      <c r="AJ681" t="str">
        <f t="shared" si="191"/>
        <v/>
      </c>
    </row>
    <row r="682" spans="1:36" ht="16.5" customHeight="1">
      <c r="A682" s="130"/>
      <c r="B682" s="136"/>
      <c r="C682" s="137"/>
      <c r="D682" s="146"/>
      <c r="E682" s="146"/>
      <c r="F682" s="137"/>
      <c r="G682" s="147"/>
      <c r="H682" s="147"/>
      <c r="I682" s="147"/>
      <c r="J682" s="147"/>
      <c r="K682" s="38"/>
      <c r="L682" s="144"/>
      <c r="M682" s="144"/>
      <c r="N682" s="61"/>
      <c r="O682" s="314"/>
      <c r="Q682" t="str">
        <f t="shared" si="186"/>
        <v/>
      </c>
      <c r="S682" t="e">
        <f t="shared" ca="1" si="195"/>
        <v>#VALUE!</v>
      </c>
      <c r="T682" t="e">
        <f t="shared" ca="1" si="192"/>
        <v>#VALUE!</v>
      </c>
      <c r="U682">
        <f t="shared" si="196"/>
        <v>612</v>
      </c>
      <c r="V682">
        <v>51.583333333337301</v>
      </c>
      <c r="W682">
        <f t="shared" si="197"/>
        <v>51</v>
      </c>
      <c r="X682" t="str" cm="1">
        <f t="array" aca="1" ref="X682" ca="1">IFERROR(INDEX('PC&amp;PD'!$A$1:$AS$19,ROW('PC&amp;PD'!$A$19),MATCH(INDIRECT(T682),'PC&amp;PD'!$A$1:$AS$1,0)),"")</f>
        <v/>
      </c>
      <c r="Y682" t="str">
        <f>IF(OR($N682="",$N682=0),"",IF($N682=$E$7,'Extracted info for SC'!$J$6,IF($N682=#REF!,'Extracted info for SC'!$J$7,IF($N682=#REF!,'Extracted info for SC'!$J$8,IF($N682=#REF!,'Extracted info for SC'!$J$9,IF($N682=#REF!,'Extracted info for SC'!$J$10,IF($N682=#REF!,'Extracted info for SC'!$J$11,IF($N682=#REF!,'Extracted info for SC'!$J$12,IF($N682=#REF!,'Extracted info for SC'!$J$13,IF($N682=#REF!,'Extracted info for SC'!$J$14,IF($N682=#REF!,'Extracted info for SC'!$J$15,IF($N682=#REF!,'Extracted info for SC'!$J$16,IF($N682=#REF!,'Extracted info for SC'!$J$17,IF($N682=#REF!,'Extracted info for SC'!$J$18,""))))))))))))))</f>
        <v/>
      </c>
      <c r="AA682" t="str">
        <f t="shared" si="187"/>
        <v/>
      </c>
      <c r="AB682" t="str">
        <f t="shared" si="188"/>
        <v/>
      </c>
      <c r="AC682" t="e">
        <f t="shared" ca="1" si="189"/>
        <v>#VALUE!</v>
      </c>
      <c r="AD682" t="str" cm="1">
        <f t="array" aca="1" ref="AD682" ca="1">IFERROR(IF((LEFT(INDIRECT("$F"&amp;$S682),4))="GOTS",IF($G682="Organic","GOTS_Organic_raw",(IF($G682="Responsible","GOTS_Responsible",(IF($G682="No Attribute (Conventional)","GOTS_conventional",(IF($G682="Recycled Pre/Post-Consumer","GOTS_pre_post",(IF($G682="In-Conversion","GOTS_in_conversion",(IF($G682="Sustainably Sourced","Sustainably_sourced",(IF($G682="Recycled pre-consumer organic","GOTS_recycled_organic",""))))))))))))),IF($G682="Organic","Organic",(IF($G682="Responsible","Responsible",(IF($G682="No Attribute (Conventional)","No_Attribute_Conventional",(IF($G682="Recycled Pre/Post-Consumer","Recycled_Pre_Post_Consumer",(IF($G682="In-Conversion","In_Conversion",(IF($G682="Recycled Pre-Consumer","Recycled_Pre_Consumer",(IF($G682="Recycled Post-Consumer","Recycled_Post_Consumer",(IF($G682="Sustainably Sourced","Sustainably_sourced",(IF($G682="Recycled pre-consumer organic","GOTS_recycled_organic","")))))))))))))))))),"")</f>
        <v/>
      </c>
      <c r="AE682" t="e" cm="1">
        <f t="array" aca="1" ref="AE682" ca="1">IF($I682="",IF(INDIRECT("$F"&amp;$S682)="","",IF(LEFT(INDIRECT("$F"&amp;$S682),3)="GRS","GRS_RCS_RM",IF((LEFT(INDIRECT("$F"&amp;$S682),3))="RCS","GRS_RCS_RM",IF(INDIRECT("$F"&amp;$S682)="OCS (No Label)","OCS_Conversion_RM",IF(LEFT(INDIRECT("$F"&amp;$S682),3)="OCS","OCS_RM",IF(RIGHT(INDIRECT("$F"&amp;$S682),10)="conversion","GOTS_RM_conversion",IF((LEFT(INDIRECT("$F"&amp;$S682),4))="GOTS","GOTS_RM","Responsible_RM"))))))),"DELETERM")</f>
        <v>#VALUE!</v>
      </c>
      <c r="AF682" t="e" cm="1">
        <f t="array" aca="1" ref="AF682" ca="1">IF($S682="","",INDIRECT("$Z"&amp;$S682))</f>
        <v>#VALUE!</v>
      </c>
      <c r="AG682" t="str">
        <f t="shared" si="190"/>
        <v/>
      </c>
      <c r="AH682" t="str" cm="1">
        <f t="array" aca="1" ref="AH682" ca="1">IFERROR(INDIRECT("$ag"&amp;S682),"")</f>
        <v/>
      </c>
      <c r="AI682" t="e" cm="1">
        <f t="array" aca="1" ref="AI682" ca="1">INDIRECT("O"&amp;S682)</f>
        <v>#VALUE!</v>
      </c>
      <c r="AJ682" t="str">
        <f t="shared" si="191"/>
        <v/>
      </c>
    </row>
    <row r="683" spans="1:36" ht="16.5" customHeight="1">
      <c r="A683" s="130"/>
      <c r="B683" s="136"/>
      <c r="C683" s="137"/>
      <c r="D683" s="146"/>
      <c r="E683" s="146"/>
      <c r="F683" s="137"/>
      <c r="G683" s="147"/>
      <c r="H683" s="147"/>
      <c r="I683" s="147"/>
      <c r="J683" s="147"/>
      <c r="K683" s="38"/>
      <c r="L683" s="144"/>
      <c r="M683" s="144"/>
      <c r="N683" s="61"/>
      <c r="O683" s="314"/>
      <c r="Q683" t="str">
        <f t="shared" si="186"/>
        <v/>
      </c>
      <c r="S683" t="e">
        <f t="shared" ca="1" si="195"/>
        <v>#VALUE!</v>
      </c>
      <c r="T683" t="e">
        <f t="shared" ca="1" si="192"/>
        <v>#VALUE!</v>
      </c>
      <c r="U683">
        <f t="shared" si="196"/>
        <v>612</v>
      </c>
      <c r="V683">
        <v>51.6666666666707</v>
      </c>
      <c r="W683">
        <f t="shared" si="197"/>
        <v>51</v>
      </c>
      <c r="X683" t="str" cm="1">
        <f t="array" aca="1" ref="X683" ca="1">IFERROR(INDEX('PC&amp;PD'!$A$1:$AS$19,ROW('PC&amp;PD'!$A$19),MATCH(INDIRECT(T683),'PC&amp;PD'!$A$1:$AS$1,0)),"")</f>
        <v/>
      </c>
      <c r="Y683" t="str">
        <f>IF(OR($N683="",$N683=0),"",IF($N683=$E$7,'Extracted info for SC'!$J$6,IF($N683=#REF!,'Extracted info for SC'!$J$7,IF($N683=#REF!,'Extracted info for SC'!$J$8,IF($N683=#REF!,'Extracted info for SC'!$J$9,IF($N683=#REF!,'Extracted info for SC'!$J$10,IF($N683=#REF!,'Extracted info for SC'!$J$11,IF($N683=#REF!,'Extracted info for SC'!$J$12,IF($N683=#REF!,'Extracted info for SC'!$J$13,IF($N683=#REF!,'Extracted info for SC'!$J$14,IF($N683=#REF!,'Extracted info for SC'!$J$15,IF($N683=#REF!,'Extracted info for SC'!$J$16,IF($N683=#REF!,'Extracted info for SC'!$J$17,IF($N683=#REF!,'Extracted info for SC'!$J$18,""))))))))))))))</f>
        <v/>
      </c>
      <c r="AA683" t="str">
        <f t="shared" si="187"/>
        <v/>
      </c>
      <c r="AB683" t="str">
        <f t="shared" si="188"/>
        <v/>
      </c>
      <c r="AC683" t="e">
        <f t="shared" ca="1" si="189"/>
        <v>#VALUE!</v>
      </c>
      <c r="AD683" t="str" cm="1">
        <f t="array" aca="1" ref="AD683" ca="1">IFERROR(IF((LEFT(INDIRECT("$F"&amp;$S683),4))="GOTS",IF($G683="Organic","GOTS_Organic_raw",(IF($G683="Responsible","GOTS_Responsible",(IF($G683="No Attribute (Conventional)","GOTS_conventional",(IF($G683="Recycled Pre/Post-Consumer","GOTS_pre_post",(IF($G683="In-Conversion","GOTS_in_conversion",(IF($G683="Sustainably Sourced","Sustainably_sourced",(IF($G683="Recycled pre-consumer organic","GOTS_recycled_organic",""))))))))))))),IF($G683="Organic","Organic",(IF($G683="Responsible","Responsible",(IF($G683="No Attribute (Conventional)","No_Attribute_Conventional",(IF($G683="Recycled Pre/Post-Consumer","Recycled_Pre_Post_Consumer",(IF($G683="In-Conversion","In_Conversion",(IF($G683="Recycled Pre-Consumer","Recycled_Pre_Consumer",(IF($G683="Recycled Post-Consumer","Recycled_Post_Consumer",(IF($G683="Sustainably Sourced","Sustainably_sourced",(IF($G683="Recycled pre-consumer organic","GOTS_recycled_organic","")))))))))))))))))),"")</f>
        <v/>
      </c>
      <c r="AE683" t="e" cm="1">
        <f t="array" aca="1" ref="AE683" ca="1">IF($I683="",IF(INDIRECT("$F"&amp;$S683)="","",IF(LEFT(INDIRECT("$F"&amp;$S683),3)="GRS","GRS_RCS_RM",IF((LEFT(INDIRECT("$F"&amp;$S683),3))="RCS","GRS_RCS_RM",IF(INDIRECT("$F"&amp;$S683)="OCS (No Label)","OCS_Conversion_RM",IF(LEFT(INDIRECT("$F"&amp;$S683),3)="OCS","OCS_RM",IF(RIGHT(INDIRECT("$F"&amp;$S683),10)="conversion","GOTS_RM_conversion",IF((LEFT(INDIRECT("$F"&amp;$S683),4))="GOTS","GOTS_RM","Responsible_RM"))))))),"DELETERM")</f>
        <v>#VALUE!</v>
      </c>
      <c r="AF683" t="e" cm="1">
        <f t="array" aca="1" ref="AF683" ca="1">IF($S683="","",INDIRECT("$Z"&amp;$S683))</f>
        <v>#VALUE!</v>
      </c>
      <c r="AG683" t="str">
        <f t="shared" si="190"/>
        <v/>
      </c>
      <c r="AH683" t="str" cm="1">
        <f t="array" aca="1" ref="AH683" ca="1">IFERROR(INDIRECT("$ag"&amp;S683),"")</f>
        <v/>
      </c>
      <c r="AI683" t="e" cm="1">
        <f t="array" aca="1" ref="AI683" ca="1">INDIRECT("O"&amp;S683)</f>
        <v>#VALUE!</v>
      </c>
      <c r="AJ683" t="str">
        <f t="shared" si="191"/>
        <v/>
      </c>
    </row>
    <row r="684" spans="1:36" ht="16.5" customHeight="1">
      <c r="A684" s="130"/>
      <c r="B684" s="136"/>
      <c r="C684" s="137"/>
      <c r="D684" s="146"/>
      <c r="E684" s="146"/>
      <c r="F684" s="137"/>
      <c r="G684" s="147"/>
      <c r="H684" s="147"/>
      <c r="I684" s="147"/>
      <c r="J684" s="147"/>
      <c r="K684" s="38"/>
      <c r="L684" s="144"/>
      <c r="M684" s="144"/>
      <c r="N684" s="61"/>
      <c r="O684" s="314"/>
      <c r="Q684" t="str">
        <f t="shared" si="186"/>
        <v/>
      </c>
      <c r="S684" t="e">
        <f t="shared" ca="1" si="195"/>
        <v>#VALUE!</v>
      </c>
      <c r="T684" t="e">
        <f t="shared" ca="1" si="192"/>
        <v>#VALUE!</v>
      </c>
      <c r="U684">
        <f t="shared" si="196"/>
        <v>612</v>
      </c>
      <c r="V684">
        <v>51.750000000004</v>
      </c>
      <c r="W684">
        <f t="shared" si="197"/>
        <v>51</v>
      </c>
      <c r="X684" t="str" cm="1">
        <f t="array" aca="1" ref="X684" ca="1">IFERROR(INDEX('PC&amp;PD'!$A$1:$AS$19,ROW('PC&amp;PD'!$A$19),MATCH(INDIRECT(T684),'PC&amp;PD'!$A$1:$AS$1,0)),"")</f>
        <v/>
      </c>
      <c r="Y684" t="str">
        <f>IF(OR($N684="",$N684=0),"",IF($N684=$E$7,'Extracted info for SC'!$J$6,IF($N684=#REF!,'Extracted info for SC'!$J$7,IF($N684=#REF!,'Extracted info for SC'!$J$8,IF($N684=#REF!,'Extracted info for SC'!$J$9,IF($N684=#REF!,'Extracted info for SC'!$J$10,IF($N684=#REF!,'Extracted info for SC'!$J$11,IF($N684=#REF!,'Extracted info for SC'!$J$12,IF($N684=#REF!,'Extracted info for SC'!$J$13,IF($N684=#REF!,'Extracted info for SC'!$J$14,IF($N684=#REF!,'Extracted info for SC'!$J$15,IF($N684=#REF!,'Extracted info for SC'!$J$16,IF($N684=#REF!,'Extracted info for SC'!$J$17,IF($N684=#REF!,'Extracted info for SC'!$J$18,""))))))))))))))</f>
        <v/>
      </c>
      <c r="AA684" t="str">
        <f t="shared" si="187"/>
        <v/>
      </c>
      <c r="AB684" t="str">
        <f t="shared" si="188"/>
        <v/>
      </c>
      <c r="AC684" t="e">
        <f t="shared" ca="1" si="189"/>
        <v>#VALUE!</v>
      </c>
      <c r="AD684" t="str" cm="1">
        <f t="array" aca="1" ref="AD684" ca="1">IFERROR(IF((LEFT(INDIRECT("$F"&amp;$S684),4))="GOTS",IF($G684="Organic","GOTS_Organic_raw",(IF($G684="Responsible","GOTS_Responsible",(IF($G684="No Attribute (Conventional)","GOTS_conventional",(IF($G684="Recycled Pre/Post-Consumer","GOTS_pre_post",(IF($G684="In-Conversion","GOTS_in_conversion",(IF($G684="Sustainably Sourced","Sustainably_sourced",(IF($G684="Recycled pre-consumer organic","GOTS_recycled_organic",""))))))))))))),IF($G684="Organic","Organic",(IF($G684="Responsible","Responsible",(IF($G684="No Attribute (Conventional)","No_Attribute_Conventional",(IF($G684="Recycled Pre/Post-Consumer","Recycled_Pre_Post_Consumer",(IF($G684="In-Conversion","In_Conversion",(IF($G684="Recycled Pre-Consumer","Recycled_Pre_Consumer",(IF($G684="Recycled Post-Consumer","Recycled_Post_Consumer",(IF($G684="Sustainably Sourced","Sustainably_sourced",(IF($G684="Recycled pre-consumer organic","GOTS_recycled_organic","")))))))))))))))))),"")</f>
        <v/>
      </c>
      <c r="AE684" t="e" cm="1">
        <f t="array" aca="1" ref="AE684" ca="1">IF($I684="",IF(INDIRECT("$F"&amp;$S684)="","",IF(LEFT(INDIRECT("$F"&amp;$S684),3)="GRS","GRS_RCS_RM",IF((LEFT(INDIRECT("$F"&amp;$S684),3))="RCS","GRS_RCS_RM",IF(INDIRECT("$F"&amp;$S684)="OCS (No Label)","OCS_Conversion_RM",IF(LEFT(INDIRECT("$F"&amp;$S684),3)="OCS","OCS_RM",IF(RIGHT(INDIRECT("$F"&amp;$S684),10)="conversion","GOTS_RM_conversion",IF((LEFT(INDIRECT("$F"&amp;$S684),4))="GOTS","GOTS_RM","Responsible_RM"))))))),"DELETERM")</f>
        <v>#VALUE!</v>
      </c>
      <c r="AF684" t="e" cm="1">
        <f t="array" aca="1" ref="AF684" ca="1">IF($S684="","",INDIRECT("$Z"&amp;$S684))</f>
        <v>#VALUE!</v>
      </c>
      <c r="AG684" t="str">
        <f t="shared" si="190"/>
        <v/>
      </c>
      <c r="AH684" t="str" cm="1">
        <f t="array" aca="1" ref="AH684" ca="1">IFERROR(INDIRECT("$ag"&amp;S684),"")</f>
        <v/>
      </c>
      <c r="AI684" t="e" cm="1">
        <f t="array" aca="1" ref="AI684" ca="1">INDIRECT("O"&amp;S684)</f>
        <v>#VALUE!</v>
      </c>
      <c r="AJ684" t="str">
        <f t="shared" si="191"/>
        <v/>
      </c>
    </row>
    <row r="685" spans="1:36" ht="16.5" customHeight="1">
      <c r="A685" s="130"/>
      <c r="B685" s="136"/>
      <c r="C685" s="137"/>
      <c r="D685" s="146"/>
      <c r="E685" s="146"/>
      <c r="F685" s="137"/>
      <c r="G685" s="147"/>
      <c r="H685" s="147"/>
      <c r="I685" s="147"/>
      <c r="J685" s="147"/>
      <c r="K685" s="38"/>
      <c r="L685" s="144"/>
      <c r="M685" s="144"/>
      <c r="N685" s="61"/>
      <c r="O685" s="314"/>
      <c r="Q685" t="str">
        <f t="shared" si="186"/>
        <v/>
      </c>
      <c r="S685" t="e">
        <f t="shared" ca="1" si="195"/>
        <v>#VALUE!</v>
      </c>
      <c r="T685" t="e">
        <f t="shared" ca="1" si="192"/>
        <v>#VALUE!</v>
      </c>
      <c r="U685">
        <f t="shared" si="196"/>
        <v>612</v>
      </c>
      <c r="V685">
        <v>51.8333333333374</v>
      </c>
      <c r="W685">
        <f t="shared" si="197"/>
        <v>51</v>
      </c>
      <c r="X685" t="str" cm="1">
        <f t="array" aca="1" ref="X685" ca="1">IFERROR(INDEX('PC&amp;PD'!$A$1:$AS$19,ROW('PC&amp;PD'!$A$19),MATCH(INDIRECT(T685),'PC&amp;PD'!$A$1:$AS$1,0)),"")</f>
        <v/>
      </c>
      <c r="Y685" t="str">
        <f>IF(OR($N685="",$N685=0),"",IF($N685=$E$7,'Extracted info for SC'!$J$6,IF($N685=#REF!,'Extracted info for SC'!$J$7,IF($N685=#REF!,'Extracted info for SC'!$J$8,IF($N685=#REF!,'Extracted info for SC'!$J$9,IF($N685=#REF!,'Extracted info for SC'!$J$10,IF($N685=#REF!,'Extracted info for SC'!$J$11,IF($N685=#REF!,'Extracted info for SC'!$J$12,IF($N685=#REF!,'Extracted info for SC'!$J$13,IF($N685=#REF!,'Extracted info for SC'!$J$14,IF($N685=#REF!,'Extracted info for SC'!$J$15,IF($N685=#REF!,'Extracted info for SC'!$J$16,IF($N685=#REF!,'Extracted info for SC'!$J$17,IF($N685=#REF!,'Extracted info for SC'!$J$18,""))))))))))))))</f>
        <v/>
      </c>
      <c r="AA685" t="str">
        <f t="shared" si="187"/>
        <v/>
      </c>
      <c r="AB685" t="str">
        <f t="shared" si="188"/>
        <v/>
      </c>
      <c r="AC685" t="e">
        <f t="shared" ca="1" si="189"/>
        <v>#VALUE!</v>
      </c>
      <c r="AD685" t="str" cm="1">
        <f t="array" aca="1" ref="AD685" ca="1">IFERROR(IF((LEFT(INDIRECT("$F"&amp;$S685),4))="GOTS",IF($G685="Organic","GOTS_Organic_raw",(IF($G685="Responsible","GOTS_Responsible",(IF($G685="No Attribute (Conventional)","GOTS_conventional",(IF($G685="Recycled Pre/Post-Consumer","GOTS_pre_post",(IF($G685="In-Conversion","GOTS_in_conversion",(IF($G685="Sustainably Sourced","Sustainably_sourced",(IF($G685="Recycled pre-consumer organic","GOTS_recycled_organic",""))))))))))))),IF($G685="Organic","Organic",(IF($G685="Responsible","Responsible",(IF($G685="No Attribute (Conventional)","No_Attribute_Conventional",(IF($G685="Recycled Pre/Post-Consumer","Recycled_Pre_Post_Consumer",(IF($G685="In-Conversion","In_Conversion",(IF($G685="Recycled Pre-Consumer","Recycled_Pre_Consumer",(IF($G685="Recycled Post-Consumer","Recycled_Post_Consumer",(IF($G685="Sustainably Sourced","Sustainably_sourced",(IF($G685="Recycled pre-consumer organic","GOTS_recycled_organic","")))))))))))))))))),"")</f>
        <v/>
      </c>
      <c r="AE685" t="e" cm="1">
        <f t="array" aca="1" ref="AE685" ca="1">IF($I685="",IF(INDIRECT("$F"&amp;$S685)="","",IF(LEFT(INDIRECT("$F"&amp;$S685),3)="GRS","GRS_RCS_RM",IF((LEFT(INDIRECT("$F"&amp;$S685),3))="RCS","GRS_RCS_RM",IF(INDIRECT("$F"&amp;$S685)="OCS (No Label)","OCS_Conversion_RM",IF(LEFT(INDIRECT("$F"&amp;$S685),3)="OCS","OCS_RM",IF(RIGHT(INDIRECT("$F"&amp;$S685),10)="conversion","GOTS_RM_conversion",IF((LEFT(INDIRECT("$F"&amp;$S685),4))="GOTS","GOTS_RM","Responsible_RM"))))))),"DELETERM")</f>
        <v>#VALUE!</v>
      </c>
      <c r="AF685" t="e" cm="1">
        <f t="array" aca="1" ref="AF685" ca="1">IF($S685="","",INDIRECT("$Z"&amp;$S685))</f>
        <v>#VALUE!</v>
      </c>
      <c r="AG685" t="str">
        <f t="shared" si="190"/>
        <v/>
      </c>
      <c r="AH685" t="str" cm="1">
        <f t="array" aca="1" ref="AH685" ca="1">IFERROR(INDIRECT("$ag"&amp;S685),"")</f>
        <v/>
      </c>
      <c r="AI685" t="e" cm="1">
        <f t="array" aca="1" ref="AI685" ca="1">INDIRECT("O"&amp;S685)</f>
        <v>#VALUE!</v>
      </c>
      <c r="AJ685" t="str">
        <f t="shared" si="191"/>
        <v/>
      </c>
    </row>
    <row r="686" spans="1:36" ht="16.5" customHeight="1" thickBot="1">
      <c r="A686" s="131"/>
      <c r="B686" s="138"/>
      <c r="C686" s="139"/>
      <c r="D686" s="148"/>
      <c r="E686" s="148"/>
      <c r="F686" s="139"/>
      <c r="G686" s="149"/>
      <c r="H686" s="149"/>
      <c r="I686" s="149"/>
      <c r="J686" s="149"/>
      <c r="K686" s="39"/>
      <c r="L686" s="145"/>
      <c r="M686" s="145"/>
      <c r="N686" s="62"/>
      <c r="O686" s="315"/>
      <c r="Q686" t="str">
        <f t="shared" si="186"/>
        <v/>
      </c>
      <c r="S686" t="e">
        <f t="shared" ca="1" si="195"/>
        <v>#VALUE!</v>
      </c>
      <c r="T686" t="e">
        <f t="shared" ca="1" si="192"/>
        <v>#VALUE!</v>
      </c>
      <c r="U686">
        <f t="shared" si="196"/>
        <v>612</v>
      </c>
      <c r="V686">
        <v>51.9166666666707</v>
      </c>
      <c r="W686">
        <f t="shared" si="197"/>
        <v>51</v>
      </c>
      <c r="X686" t="str" cm="1">
        <f t="array" aca="1" ref="X686" ca="1">IFERROR(INDEX('PC&amp;PD'!$A$1:$AS$19,ROW('PC&amp;PD'!$A$19),MATCH(INDIRECT(T686),'PC&amp;PD'!$A$1:$AS$1,0)),"")</f>
        <v/>
      </c>
      <c r="Y686" t="str">
        <f>IF(OR($N686="",$N686=0),"",IF($N686=$E$7,'Extracted info for SC'!$J$6,IF($N686=#REF!,'Extracted info for SC'!$J$7,IF($N686=#REF!,'Extracted info for SC'!$J$8,IF($N686=#REF!,'Extracted info for SC'!$J$9,IF($N686=#REF!,'Extracted info for SC'!$J$10,IF($N686=#REF!,'Extracted info for SC'!$J$11,IF($N686=#REF!,'Extracted info for SC'!$J$12,IF($N686=#REF!,'Extracted info for SC'!$J$13,IF($N686=#REF!,'Extracted info for SC'!$J$14,IF($N686=#REF!,'Extracted info for SC'!$J$15,IF($N686=#REF!,'Extracted info for SC'!$J$16,IF($N686=#REF!,'Extracted info for SC'!$J$17,IF($N686=#REF!,'Extracted info for SC'!$J$18,""))))))))))))))</f>
        <v/>
      </c>
      <c r="AA686" t="str">
        <f t="shared" si="187"/>
        <v/>
      </c>
      <c r="AB686" t="str">
        <f t="shared" si="188"/>
        <v/>
      </c>
      <c r="AC686" t="e">
        <f t="shared" ca="1" si="189"/>
        <v>#VALUE!</v>
      </c>
      <c r="AD686" t="str" cm="1">
        <f t="array" aca="1" ref="AD686" ca="1">IFERROR(IF((LEFT(INDIRECT("$F"&amp;$S686),4))="GOTS",IF($G686="Organic","GOTS_Organic_raw",(IF($G686="Responsible","GOTS_Responsible",(IF($G686="No Attribute (Conventional)","GOTS_conventional",(IF($G686="Recycled Pre/Post-Consumer","GOTS_pre_post",(IF($G686="In-Conversion","GOTS_in_conversion",(IF($G686="Sustainably Sourced","Sustainably_sourced",(IF($G686="Recycled pre-consumer organic","GOTS_recycled_organic",""))))))))))))),IF($G686="Organic","Organic",(IF($G686="Responsible","Responsible",(IF($G686="No Attribute (Conventional)","No_Attribute_Conventional",(IF($G686="Recycled Pre/Post-Consumer","Recycled_Pre_Post_Consumer",(IF($G686="In-Conversion","In_Conversion",(IF($G686="Recycled Pre-Consumer","Recycled_Pre_Consumer",(IF($G686="Recycled Post-Consumer","Recycled_Post_Consumer",(IF($G686="Sustainably Sourced","Sustainably_sourced",(IF($G686="Recycled pre-consumer organic","GOTS_recycled_organic","")))))))))))))))))),"")</f>
        <v/>
      </c>
      <c r="AE686" t="e" cm="1">
        <f t="array" aca="1" ref="AE686" ca="1">IF($I686="",IF(INDIRECT("$F"&amp;$S686)="","",IF(LEFT(INDIRECT("$F"&amp;$S686),3)="GRS","GRS_RCS_RM",IF((LEFT(INDIRECT("$F"&amp;$S686),3))="RCS","GRS_RCS_RM",IF(INDIRECT("$F"&amp;$S686)="OCS (No Label)","OCS_Conversion_RM",IF(LEFT(INDIRECT("$F"&amp;$S686),3)="OCS","OCS_RM",IF(RIGHT(INDIRECT("$F"&amp;$S686),10)="conversion","GOTS_RM_conversion",IF((LEFT(INDIRECT("$F"&amp;$S686),4))="GOTS","GOTS_RM","Responsible_RM"))))))),"DELETERM")</f>
        <v>#VALUE!</v>
      </c>
      <c r="AF686" t="e" cm="1">
        <f t="array" aca="1" ref="AF686" ca="1">IF($S686="","",INDIRECT("$Z"&amp;$S686))</f>
        <v>#VALUE!</v>
      </c>
      <c r="AG686" t="str">
        <f t="shared" si="190"/>
        <v/>
      </c>
      <c r="AH686" t="str" cm="1">
        <f t="array" aca="1" ref="AH686" ca="1">IFERROR(INDIRECT("$ag"&amp;S686),"")</f>
        <v/>
      </c>
      <c r="AI686" t="e" cm="1">
        <f t="array" aca="1" ref="AI686" ca="1">INDIRECT("O"&amp;S686)</f>
        <v>#VALUE!</v>
      </c>
      <c r="AJ686" t="str">
        <f t="shared" si="191"/>
        <v/>
      </c>
    </row>
    <row r="687" spans="1:36" ht="16.5" customHeight="1">
      <c r="A687" s="128" t="str">
        <f>IF(B687="","",COUNTA($B$63:$B687))</f>
        <v/>
      </c>
      <c r="B687" s="132"/>
      <c r="C687" s="133"/>
      <c r="D687" s="140"/>
      <c r="E687" s="140"/>
      <c r="F687" s="133"/>
      <c r="G687" s="141"/>
      <c r="H687" s="141"/>
      <c r="I687" s="141"/>
      <c r="J687" s="141"/>
      <c r="K687" s="37"/>
      <c r="L687" s="142" t="str">
        <f>IF(R687="","",LEFT(R687,LEN(R687)-2))</f>
        <v/>
      </c>
      <c r="M687" s="142"/>
      <c r="N687" s="60"/>
      <c r="O687" s="313"/>
      <c r="Q687" t="str">
        <f t="shared" si="186"/>
        <v/>
      </c>
      <c r="R687" t="str">
        <f t="shared" ref="R687" si="202">CONCATENATE($Q687,Q688,Q689,Q690,Q691,Q692,$Q693,$Q694,$Q695,$Q696,$Q697,$Q698)</f>
        <v/>
      </c>
      <c r="S687" t="e">
        <f t="shared" ca="1" si="195"/>
        <v>#VALUE!</v>
      </c>
      <c r="T687" t="e">
        <f t="shared" ca="1" si="192"/>
        <v>#VALUE!</v>
      </c>
      <c r="U687">
        <f t="shared" si="196"/>
        <v>624</v>
      </c>
      <c r="V687">
        <v>52.000000000004</v>
      </c>
      <c r="W687">
        <f t="shared" si="197"/>
        <v>52</v>
      </c>
      <c r="X687" t="str" cm="1">
        <f t="array" aca="1" ref="X687" ca="1">IFERROR(INDEX('PC&amp;PD'!$A$1:$AS$19,ROW('PC&amp;PD'!$A$19),MATCH(INDIRECT(T687),'PC&amp;PD'!$A$1:$AS$1,0)),"")</f>
        <v/>
      </c>
      <c r="Y687" t="str">
        <f>IF(OR($N687="",$N687=0),"",IF($N687=$E$7,'Extracted info for SC'!$J$6,IF($N687=#REF!,'Extracted info for SC'!$J$7,IF($N687=#REF!,'Extracted info for SC'!$J$8,IF($N687=#REF!,'Extracted info for SC'!$J$9,IF($N687=#REF!,'Extracted info for SC'!$J$10,IF($N687=#REF!,'Extracted info for SC'!$J$11,IF($N687=#REF!,'Extracted info for SC'!$J$12,IF($N687=#REF!,'Extracted info for SC'!$J$13,IF($N687=#REF!,'Extracted info for SC'!$J$14,IF($N687=#REF!,'Extracted info for SC'!$J$15,IF($N687=#REF!,'Extracted info for SC'!$J$16,IF($N687=#REF!,'Extracted info for SC'!$J$17,IF($N687=#REF!,'Extracted info for SC'!$J$18,""))))))))))))))</f>
        <v/>
      </c>
      <c r="Z687" t="str">
        <f t="shared" ref="Z687" si="203">IFERROR(IF($F687="OCS 100","OCS (OCS 100)",IF($F687="OCS Blended","OCS (OCS Blended)",IF($F687="OCS (No Label)","OCS (No Label)",IF($F687="RCS 100","RCS (RCS 100)",IF($F687="RCS Blended","RCS (RCS Blended)",IF($F687="GRS","GRS (GRS)",IF($F687="GRS (No Label)", "GRS (No Label)",IF($F687="RDS","RDS (RDS)",IF($F687="RWS","RWS (RWS)",IF($F687="RAS","RAS (RAS)",IF($F687="RMS","RMS (RMS)",IF($F687="GOTS Organic","GOTS (Organic)",IF($F687="GOTS Made with organic","GOTS (Made with Organic)",IF($F687="GOTS Organic - in conversion","GOTS (Organic - In Conversion)",IF($F687="GOTS Made with organic - in conversion","GOTS (Made with Organic - In Conversion)",""))))))))))))))),"")</f>
        <v/>
      </c>
      <c r="AA687" t="str">
        <f t="shared" si="187"/>
        <v/>
      </c>
      <c r="AB687" t="str">
        <f t="shared" si="188"/>
        <v/>
      </c>
      <c r="AC687" t="e">
        <f t="shared" ca="1" si="189"/>
        <v>#VALUE!</v>
      </c>
      <c r="AD687" t="str" cm="1">
        <f t="array" aca="1" ref="AD687" ca="1">IFERROR(IF((LEFT(INDIRECT("$F"&amp;$S687),4))="GOTS",IF($G687="Organic","GOTS_Organic_raw",(IF($G687="Responsible","GOTS_Responsible",(IF($G687="No Attribute (Conventional)","GOTS_conventional",(IF($G687="Recycled Pre/Post-Consumer","GOTS_pre_post",(IF($G687="In-Conversion","GOTS_in_conversion",(IF($G687="Sustainably Sourced","Sustainably_sourced",(IF($G687="Recycled pre-consumer organic","GOTS_recycled_organic",""))))))))))))),IF($G687="Organic","Organic",(IF($G687="Responsible","Responsible",(IF($G687="No Attribute (Conventional)","No_Attribute_Conventional",(IF($G687="Recycled Pre/Post-Consumer","Recycled_Pre_Post_Consumer",(IF($G687="In-Conversion","In_Conversion",(IF($G687="Recycled Pre-Consumer","Recycled_Pre_Consumer",(IF($G687="Recycled Post-Consumer","Recycled_Post_Consumer",(IF($G687="Sustainably Sourced","Sustainably_sourced",(IF($G687="Recycled pre-consumer organic","GOTS_recycled_organic","")))))))))))))))))),"")</f>
        <v/>
      </c>
      <c r="AE687" t="e" cm="1">
        <f t="array" aca="1" ref="AE687" ca="1">IF($I687="",IF(INDIRECT("$F"&amp;$S687)="","",IF(LEFT(INDIRECT("$F"&amp;$S687),3)="GRS","GRS_RCS_RM",IF((LEFT(INDIRECT("$F"&amp;$S687),3))="RCS","GRS_RCS_RM",IF(INDIRECT("$F"&amp;$S687)="OCS (No Label)","OCS_Conversion_RM",IF(LEFT(INDIRECT("$F"&amp;$S687),3)="OCS","OCS_RM",IF(RIGHT(INDIRECT("$F"&amp;$S687),10)="conversion","GOTS_RM_conversion",IF((LEFT(INDIRECT("$F"&amp;$S687),4))="GOTS","GOTS_RM","Responsible_RM"))))))),"DELETERM")</f>
        <v>#VALUE!</v>
      </c>
      <c r="AF687" t="e" cm="1">
        <f t="array" aca="1" ref="AF687" ca="1">IF($S687="","",INDIRECT("$Z"&amp;$S687))</f>
        <v>#VALUE!</v>
      </c>
      <c r="AG687" t="str">
        <f t="shared" si="190"/>
        <v/>
      </c>
      <c r="AH687" t="str" cm="1">
        <f t="array" aca="1" ref="AH687" ca="1">IFERROR(INDIRECT("$ag"&amp;S687),"")</f>
        <v/>
      </c>
      <c r="AI687" t="e" cm="1">
        <f t="array" aca="1" ref="AI687" ca="1">INDIRECT("O"&amp;S687)</f>
        <v>#VALUE!</v>
      </c>
      <c r="AJ687" t="str">
        <f t="shared" si="191"/>
        <v/>
      </c>
    </row>
    <row r="688" spans="1:36" ht="16.5" customHeight="1">
      <c r="A688" s="129"/>
      <c r="B688" s="134"/>
      <c r="C688" s="135"/>
      <c r="D688" s="146"/>
      <c r="E688" s="146"/>
      <c r="F688" s="135"/>
      <c r="G688" s="147"/>
      <c r="H688" s="147"/>
      <c r="I688" s="147"/>
      <c r="J688" s="147"/>
      <c r="K688" s="38"/>
      <c r="L688" s="143"/>
      <c r="M688" s="143"/>
      <c r="N688" s="61"/>
      <c r="O688" s="314"/>
      <c r="Q688" t="str">
        <f t="shared" si="186"/>
        <v/>
      </c>
      <c r="S688" t="e">
        <f t="shared" ca="1" si="195"/>
        <v>#VALUE!</v>
      </c>
      <c r="T688" t="e">
        <f t="shared" ca="1" si="192"/>
        <v>#VALUE!</v>
      </c>
      <c r="U688">
        <f t="shared" si="196"/>
        <v>624</v>
      </c>
      <c r="V688">
        <v>52.0833333333374</v>
      </c>
      <c r="W688">
        <f t="shared" si="197"/>
        <v>52</v>
      </c>
      <c r="X688" t="str" cm="1">
        <f t="array" aca="1" ref="X688" ca="1">IFERROR(INDEX('PC&amp;PD'!$A$1:$AS$19,ROW('PC&amp;PD'!$A$19),MATCH(INDIRECT(T688),'PC&amp;PD'!$A$1:$AS$1,0)),"")</f>
        <v/>
      </c>
      <c r="Y688" t="str">
        <f>IF(OR($N688="",$N688=0),"",IF($N688=$E$7,'Extracted info for SC'!$J$6,IF($N688=#REF!,'Extracted info for SC'!$J$7,IF($N688=#REF!,'Extracted info for SC'!$J$8,IF($N688=#REF!,'Extracted info for SC'!$J$9,IF($N688=#REF!,'Extracted info for SC'!$J$10,IF($N688=#REF!,'Extracted info for SC'!$J$11,IF($N688=#REF!,'Extracted info for SC'!$J$12,IF($N688=#REF!,'Extracted info for SC'!$J$13,IF($N688=#REF!,'Extracted info for SC'!$J$14,IF($N688=#REF!,'Extracted info for SC'!$J$15,IF($N688=#REF!,'Extracted info for SC'!$J$16,IF($N688=#REF!,'Extracted info for SC'!$J$17,IF($N688=#REF!,'Extracted info for SC'!$J$18,""))))))))))))))</f>
        <v/>
      </c>
      <c r="AA688" t="str">
        <f t="shared" si="187"/>
        <v/>
      </c>
      <c r="AB688" t="str">
        <f t="shared" si="188"/>
        <v/>
      </c>
      <c r="AC688" t="e">
        <f t="shared" ca="1" si="189"/>
        <v>#VALUE!</v>
      </c>
      <c r="AD688" t="str" cm="1">
        <f t="array" aca="1" ref="AD688" ca="1">IFERROR(IF((LEFT(INDIRECT("$F"&amp;$S688),4))="GOTS",IF($G688="Organic","GOTS_Organic_raw",(IF($G688="Responsible","GOTS_Responsible",(IF($G688="No Attribute (Conventional)","GOTS_conventional",(IF($G688="Recycled Pre/Post-Consumer","GOTS_pre_post",(IF($G688="In-Conversion","GOTS_in_conversion",(IF($G688="Sustainably Sourced","Sustainably_sourced",(IF($G688="Recycled pre-consumer organic","GOTS_recycled_organic",""))))))))))))),IF($G688="Organic","Organic",(IF($G688="Responsible","Responsible",(IF($G688="No Attribute (Conventional)","No_Attribute_Conventional",(IF($G688="Recycled Pre/Post-Consumer","Recycled_Pre_Post_Consumer",(IF($G688="In-Conversion","In_Conversion",(IF($G688="Recycled Pre-Consumer","Recycled_Pre_Consumer",(IF($G688="Recycled Post-Consumer","Recycled_Post_Consumer",(IF($G688="Sustainably Sourced","Sustainably_sourced",(IF($G688="Recycled pre-consumer organic","GOTS_recycled_organic","")))))))))))))))))),"")</f>
        <v/>
      </c>
      <c r="AE688" t="e" cm="1">
        <f t="array" aca="1" ref="AE688" ca="1">IF($I688="",IF(INDIRECT("$F"&amp;$S688)="","",IF(LEFT(INDIRECT("$F"&amp;$S688),3)="GRS","GRS_RCS_RM",IF((LEFT(INDIRECT("$F"&amp;$S688),3))="RCS","GRS_RCS_RM",IF(INDIRECT("$F"&amp;$S688)="OCS (No Label)","OCS_Conversion_RM",IF(LEFT(INDIRECT("$F"&amp;$S688),3)="OCS","OCS_RM",IF(RIGHT(INDIRECT("$F"&amp;$S688),10)="conversion","GOTS_RM_conversion",IF((LEFT(INDIRECT("$F"&amp;$S688),4))="GOTS","GOTS_RM","Responsible_RM"))))))),"DELETERM")</f>
        <v>#VALUE!</v>
      </c>
      <c r="AF688" t="e" cm="1">
        <f t="array" aca="1" ref="AF688" ca="1">IF($S688="","",INDIRECT("$Z"&amp;$S688))</f>
        <v>#VALUE!</v>
      </c>
      <c r="AG688" t="str">
        <f t="shared" si="190"/>
        <v/>
      </c>
      <c r="AH688" t="str" cm="1">
        <f t="array" aca="1" ref="AH688" ca="1">IFERROR(INDIRECT("$ag"&amp;S688),"")</f>
        <v/>
      </c>
      <c r="AI688" t="e" cm="1">
        <f t="array" aca="1" ref="AI688" ca="1">INDIRECT("O"&amp;S688)</f>
        <v>#VALUE!</v>
      </c>
      <c r="AJ688" t="str">
        <f t="shared" si="191"/>
        <v/>
      </c>
    </row>
    <row r="689" spans="1:36" ht="16.5" customHeight="1">
      <c r="A689" s="129"/>
      <c r="B689" s="134"/>
      <c r="C689" s="135"/>
      <c r="D689" s="146"/>
      <c r="E689" s="146"/>
      <c r="F689" s="135"/>
      <c r="G689" s="147"/>
      <c r="H689" s="147"/>
      <c r="I689" s="147"/>
      <c r="J689" s="147"/>
      <c r="K689" s="38"/>
      <c r="L689" s="143"/>
      <c r="M689" s="143"/>
      <c r="N689" s="61"/>
      <c r="O689" s="314"/>
      <c r="Q689" t="str">
        <f t="shared" si="186"/>
        <v/>
      </c>
      <c r="S689" t="e">
        <f t="shared" ca="1" si="195"/>
        <v>#VALUE!</v>
      </c>
      <c r="T689" t="e">
        <f t="shared" ca="1" si="192"/>
        <v>#VALUE!</v>
      </c>
      <c r="U689">
        <f t="shared" si="196"/>
        <v>624</v>
      </c>
      <c r="V689">
        <v>52.1666666666707</v>
      </c>
      <c r="W689">
        <f t="shared" si="197"/>
        <v>52</v>
      </c>
      <c r="X689" t="str" cm="1">
        <f t="array" aca="1" ref="X689" ca="1">IFERROR(INDEX('PC&amp;PD'!$A$1:$AS$19,ROW('PC&amp;PD'!$A$19),MATCH(INDIRECT(T689),'PC&amp;PD'!$A$1:$AS$1,0)),"")</f>
        <v/>
      </c>
      <c r="Y689" t="str">
        <f>IF(OR($N689="",$N689=0),"",IF($N689=$E$7,'Extracted info for SC'!$J$6,IF($N689=#REF!,'Extracted info for SC'!$J$7,IF($N689=#REF!,'Extracted info for SC'!$J$8,IF($N689=#REF!,'Extracted info for SC'!$J$9,IF($N689=#REF!,'Extracted info for SC'!$J$10,IF($N689=#REF!,'Extracted info for SC'!$J$11,IF($N689=#REF!,'Extracted info for SC'!$J$12,IF($N689=#REF!,'Extracted info for SC'!$J$13,IF($N689=#REF!,'Extracted info for SC'!$J$14,IF($N689=#REF!,'Extracted info for SC'!$J$15,IF($N689=#REF!,'Extracted info for SC'!$J$16,IF($N689=#REF!,'Extracted info for SC'!$J$17,IF($N689=#REF!,'Extracted info for SC'!$J$18,""))))))))))))))</f>
        <v/>
      </c>
      <c r="AA689" t="str">
        <f t="shared" si="187"/>
        <v/>
      </c>
      <c r="AB689" t="str">
        <f t="shared" si="188"/>
        <v/>
      </c>
      <c r="AC689" t="e">
        <f t="shared" ca="1" si="189"/>
        <v>#VALUE!</v>
      </c>
      <c r="AD689" t="str" cm="1">
        <f t="array" aca="1" ref="AD689" ca="1">IFERROR(IF((LEFT(INDIRECT("$F"&amp;$S689),4))="GOTS",IF($G689="Organic","GOTS_Organic_raw",(IF($G689="Responsible","GOTS_Responsible",(IF($G689="No Attribute (Conventional)","GOTS_conventional",(IF($G689="Recycled Pre/Post-Consumer","GOTS_pre_post",(IF($G689="In-Conversion","GOTS_in_conversion",(IF($G689="Sustainably Sourced","Sustainably_sourced",(IF($G689="Recycled pre-consumer organic","GOTS_recycled_organic",""))))))))))))),IF($G689="Organic","Organic",(IF($G689="Responsible","Responsible",(IF($G689="No Attribute (Conventional)","No_Attribute_Conventional",(IF($G689="Recycled Pre/Post-Consumer","Recycled_Pre_Post_Consumer",(IF($G689="In-Conversion","In_Conversion",(IF($G689="Recycled Pre-Consumer","Recycled_Pre_Consumer",(IF($G689="Recycled Post-Consumer","Recycled_Post_Consumer",(IF($G689="Sustainably Sourced","Sustainably_sourced",(IF($G689="Recycled pre-consumer organic","GOTS_recycled_organic","")))))))))))))))))),"")</f>
        <v/>
      </c>
      <c r="AE689" t="e" cm="1">
        <f t="array" aca="1" ref="AE689" ca="1">IF($I689="",IF(INDIRECT("$F"&amp;$S689)="","",IF(LEFT(INDIRECT("$F"&amp;$S689),3)="GRS","GRS_RCS_RM",IF((LEFT(INDIRECT("$F"&amp;$S689),3))="RCS","GRS_RCS_RM",IF(INDIRECT("$F"&amp;$S689)="OCS (No Label)","OCS_Conversion_RM",IF(LEFT(INDIRECT("$F"&amp;$S689),3)="OCS","OCS_RM",IF(RIGHT(INDIRECT("$F"&amp;$S689),10)="conversion","GOTS_RM_conversion",IF((LEFT(INDIRECT("$F"&amp;$S689),4))="GOTS","GOTS_RM","Responsible_RM"))))))),"DELETERM")</f>
        <v>#VALUE!</v>
      </c>
      <c r="AF689" t="e" cm="1">
        <f t="array" aca="1" ref="AF689" ca="1">IF($S689="","",INDIRECT("$Z"&amp;$S689))</f>
        <v>#VALUE!</v>
      </c>
      <c r="AG689" t="str">
        <f t="shared" si="190"/>
        <v/>
      </c>
      <c r="AH689" t="str" cm="1">
        <f t="array" aca="1" ref="AH689" ca="1">IFERROR(INDIRECT("$ag"&amp;S689),"")</f>
        <v/>
      </c>
      <c r="AI689" t="e" cm="1">
        <f t="array" aca="1" ref="AI689" ca="1">INDIRECT("O"&amp;S689)</f>
        <v>#VALUE!</v>
      </c>
      <c r="AJ689" t="str">
        <f t="shared" si="191"/>
        <v/>
      </c>
    </row>
    <row r="690" spans="1:36" ht="16.5" customHeight="1">
      <c r="A690" s="129"/>
      <c r="B690" s="134"/>
      <c r="C690" s="135"/>
      <c r="D690" s="146"/>
      <c r="E690" s="146"/>
      <c r="F690" s="135"/>
      <c r="G690" s="147"/>
      <c r="H690" s="147"/>
      <c r="I690" s="147"/>
      <c r="J690" s="147"/>
      <c r="K690" s="38"/>
      <c r="L690" s="143"/>
      <c r="M690" s="143"/>
      <c r="N690" s="61"/>
      <c r="O690" s="314"/>
      <c r="Q690" t="str">
        <f t="shared" si="186"/>
        <v/>
      </c>
      <c r="S690" t="e">
        <f t="shared" ca="1" si="195"/>
        <v>#VALUE!</v>
      </c>
      <c r="T690" t="e">
        <f t="shared" ca="1" si="192"/>
        <v>#VALUE!</v>
      </c>
      <c r="U690">
        <f t="shared" si="196"/>
        <v>624</v>
      </c>
      <c r="V690">
        <v>52.2500000000041</v>
      </c>
      <c r="W690">
        <f t="shared" si="197"/>
        <v>52</v>
      </c>
      <c r="X690" t="str" cm="1">
        <f t="array" aca="1" ref="X690" ca="1">IFERROR(INDEX('PC&amp;PD'!$A$1:$AS$19,ROW('PC&amp;PD'!$A$19),MATCH(INDIRECT(T690),'PC&amp;PD'!$A$1:$AS$1,0)),"")</f>
        <v/>
      </c>
      <c r="Y690" t="str">
        <f>IF(OR($N690="",$N690=0),"",IF($N690=$E$7,'Extracted info for SC'!$J$6,IF($N690=#REF!,'Extracted info for SC'!$J$7,IF($N690=#REF!,'Extracted info for SC'!$J$8,IF($N690=#REF!,'Extracted info for SC'!$J$9,IF($N690=#REF!,'Extracted info for SC'!$J$10,IF($N690=#REF!,'Extracted info for SC'!$J$11,IF($N690=#REF!,'Extracted info for SC'!$J$12,IF($N690=#REF!,'Extracted info for SC'!$J$13,IF($N690=#REF!,'Extracted info for SC'!$J$14,IF($N690=#REF!,'Extracted info for SC'!$J$15,IF($N690=#REF!,'Extracted info for SC'!$J$16,IF($N690=#REF!,'Extracted info for SC'!$J$17,IF($N690=#REF!,'Extracted info for SC'!$J$18,""))))))))))))))</f>
        <v/>
      </c>
      <c r="AA690" t="str">
        <f t="shared" si="187"/>
        <v/>
      </c>
      <c r="AB690" t="str">
        <f t="shared" si="188"/>
        <v/>
      </c>
      <c r="AC690" t="e">
        <f t="shared" ca="1" si="189"/>
        <v>#VALUE!</v>
      </c>
      <c r="AD690" t="str" cm="1">
        <f t="array" aca="1" ref="AD690" ca="1">IFERROR(IF((LEFT(INDIRECT("$F"&amp;$S690),4))="GOTS",IF($G690="Organic","GOTS_Organic_raw",(IF($G690="Responsible","GOTS_Responsible",(IF($G690="No Attribute (Conventional)","GOTS_conventional",(IF($G690="Recycled Pre/Post-Consumer","GOTS_pre_post",(IF($G690="In-Conversion","GOTS_in_conversion",(IF($G690="Sustainably Sourced","Sustainably_sourced",(IF($G690="Recycled pre-consumer organic","GOTS_recycled_organic",""))))))))))))),IF($G690="Organic","Organic",(IF($G690="Responsible","Responsible",(IF($G690="No Attribute (Conventional)","No_Attribute_Conventional",(IF($G690="Recycled Pre/Post-Consumer","Recycled_Pre_Post_Consumer",(IF($G690="In-Conversion","In_Conversion",(IF($G690="Recycled Pre-Consumer","Recycled_Pre_Consumer",(IF($G690="Recycled Post-Consumer","Recycled_Post_Consumer",(IF($G690="Sustainably Sourced","Sustainably_sourced",(IF($G690="Recycled pre-consumer organic","GOTS_recycled_organic","")))))))))))))))))),"")</f>
        <v/>
      </c>
      <c r="AE690" t="e" cm="1">
        <f t="array" aca="1" ref="AE690" ca="1">IF($I690="",IF(INDIRECT("$F"&amp;$S690)="","",IF(LEFT(INDIRECT("$F"&amp;$S690),3)="GRS","GRS_RCS_RM",IF((LEFT(INDIRECT("$F"&amp;$S690),3))="RCS","GRS_RCS_RM",IF(INDIRECT("$F"&amp;$S690)="OCS (No Label)","OCS_Conversion_RM",IF(LEFT(INDIRECT("$F"&amp;$S690),3)="OCS","OCS_RM",IF(RIGHT(INDIRECT("$F"&amp;$S690),10)="conversion","GOTS_RM_conversion",IF((LEFT(INDIRECT("$F"&amp;$S690),4))="GOTS","GOTS_RM","Responsible_RM"))))))),"DELETERM")</f>
        <v>#VALUE!</v>
      </c>
      <c r="AF690" t="e" cm="1">
        <f t="array" aca="1" ref="AF690" ca="1">IF($S690="","",INDIRECT("$Z"&amp;$S690))</f>
        <v>#VALUE!</v>
      </c>
      <c r="AG690" t="str">
        <f t="shared" si="190"/>
        <v/>
      </c>
      <c r="AH690" t="str" cm="1">
        <f t="array" aca="1" ref="AH690" ca="1">IFERROR(INDIRECT("$ag"&amp;S690),"")</f>
        <v/>
      </c>
      <c r="AI690" t="e" cm="1">
        <f t="array" aca="1" ref="AI690" ca="1">INDIRECT("O"&amp;S690)</f>
        <v>#VALUE!</v>
      </c>
      <c r="AJ690" t="str">
        <f t="shared" si="191"/>
        <v/>
      </c>
    </row>
    <row r="691" spans="1:36" ht="16.5" customHeight="1">
      <c r="A691" s="129"/>
      <c r="B691" s="134"/>
      <c r="C691" s="135"/>
      <c r="D691" s="146"/>
      <c r="E691" s="146"/>
      <c r="F691" s="135"/>
      <c r="G691" s="147"/>
      <c r="H691" s="147"/>
      <c r="I691" s="147"/>
      <c r="J691" s="147"/>
      <c r="K691" s="38"/>
      <c r="L691" s="143"/>
      <c r="M691" s="143"/>
      <c r="N691" s="61"/>
      <c r="O691" s="314"/>
      <c r="Q691" t="str">
        <f t="shared" si="186"/>
        <v/>
      </c>
      <c r="S691" t="e">
        <f t="shared" ca="1" si="195"/>
        <v>#VALUE!</v>
      </c>
      <c r="T691" t="e">
        <f t="shared" ca="1" si="192"/>
        <v>#VALUE!</v>
      </c>
      <c r="U691">
        <f t="shared" si="196"/>
        <v>624</v>
      </c>
      <c r="V691">
        <v>52.3333333333374</v>
      </c>
      <c r="W691">
        <f t="shared" si="197"/>
        <v>52</v>
      </c>
      <c r="X691" t="str" cm="1">
        <f t="array" aca="1" ref="X691" ca="1">IFERROR(INDEX('PC&amp;PD'!$A$1:$AS$19,ROW('PC&amp;PD'!$A$19),MATCH(INDIRECT(T691),'PC&amp;PD'!$A$1:$AS$1,0)),"")</f>
        <v/>
      </c>
      <c r="Y691" t="str">
        <f>IF(OR($N691="",$N691=0),"",IF($N691=$E$7,'Extracted info for SC'!$J$6,IF($N691=#REF!,'Extracted info for SC'!$J$7,IF($N691=#REF!,'Extracted info for SC'!$J$8,IF($N691=#REF!,'Extracted info for SC'!$J$9,IF($N691=#REF!,'Extracted info for SC'!$J$10,IF($N691=#REF!,'Extracted info for SC'!$J$11,IF($N691=#REF!,'Extracted info for SC'!$J$12,IF($N691=#REF!,'Extracted info for SC'!$J$13,IF($N691=#REF!,'Extracted info for SC'!$J$14,IF($N691=#REF!,'Extracted info for SC'!$J$15,IF($N691=#REF!,'Extracted info for SC'!$J$16,IF($N691=#REF!,'Extracted info for SC'!$J$17,IF($N691=#REF!,'Extracted info for SC'!$J$18,""))))))))))))))</f>
        <v/>
      </c>
      <c r="AA691" t="str">
        <f t="shared" si="187"/>
        <v/>
      </c>
      <c r="AB691" t="str">
        <f t="shared" si="188"/>
        <v/>
      </c>
      <c r="AC691" t="e">
        <f t="shared" ca="1" si="189"/>
        <v>#VALUE!</v>
      </c>
      <c r="AD691" t="str" cm="1">
        <f t="array" aca="1" ref="AD691" ca="1">IFERROR(IF((LEFT(INDIRECT("$F"&amp;$S691),4))="GOTS",IF($G691="Organic","GOTS_Organic_raw",(IF($G691="Responsible","GOTS_Responsible",(IF($G691="No Attribute (Conventional)","GOTS_conventional",(IF($G691="Recycled Pre/Post-Consumer","GOTS_pre_post",(IF($G691="In-Conversion","GOTS_in_conversion",(IF($G691="Sustainably Sourced","Sustainably_sourced",(IF($G691="Recycled pre-consumer organic","GOTS_recycled_organic",""))))))))))))),IF($G691="Organic","Organic",(IF($G691="Responsible","Responsible",(IF($G691="No Attribute (Conventional)","No_Attribute_Conventional",(IF($G691="Recycled Pre/Post-Consumer","Recycled_Pre_Post_Consumer",(IF($G691="In-Conversion","In_Conversion",(IF($G691="Recycled Pre-Consumer","Recycled_Pre_Consumer",(IF($G691="Recycled Post-Consumer","Recycled_Post_Consumer",(IF($G691="Sustainably Sourced","Sustainably_sourced",(IF($G691="Recycled pre-consumer organic","GOTS_recycled_organic","")))))))))))))))))),"")</f>
        <v/>
      </c>
      <c r="AE691" t="e" cm="1">
        <f t="array" aca="1" ref="AE691" ca="1">IF($I691="",IF(INDIRECT("$F"&amp;$S691)="","",IF(LEFT(INDIRECT("$F"&amp;$S691),3)="GRS","GRS_RCS_RM",IF((LEFT(INDIRECT("$F"&amp;$S691),3))="RCS","GRS_RCS_RM",IF(INDIRECT("$F"&amp;$S691)="OCS (No Label)","OCS_Conversion_RM",IF(LEFT(INDIRECT("$F"&amp;$S691),3)="OCS","OCS_RM",IF(RIGHT(INDIRECT("$F"&amp;$S691),10)="conversion","GOTS_RM_conversion",IF((LEFT(INDIRECT("$F"&amp;$S691),4))="GOTS","GOTS_RM","Responsible_RM"))))))),"DELETERM")</f>
        <v>#VALUE!</v>
      </c>
      <c r="AF691" t="e" cm="1">
        <f t="array" aca="1" ref="AF691" ca="1">IF($S691="","",INDIRECT("$Z"&amp;$S691))</f>
        <v>#VALUE!</v>
      </c>
      <c r="AG691" t="str">
        <f t="shared" si="190"/>
        <v/>
      </c>
      <c r="AH691" t="str" cm="1">
        <f t="array" aca="1" ref="AH691" ca="1">IFERROR(INDIRECT("$ag"&amp;S691),"")</f>
        <v/>
      </c>
      <c r="AI691" t="e" cm="1">
        <f t="array" aca="1" ref="AI691" ca="1">INDIRECT("O"&amp;S691)</f>
        <v>#VALUE!</v>
      </c>
      <c r="AJ691" t="str">
        <f t="shared" si="191"/>
        <v/>
      </c>
    </row>
    <row r="692" spans="1:36" ht="16.5" customHeight="1">
      <c r="A692" s="129"/>
      <c r="B692" s="134"/>
      <c r="C692" s="135"/>
      <c r="D692" s="146"/>
      <c r="E692" s="146"/>
      <c r="F692" s="135"/>
      <c r="G692" s="147"/>
      <c r="H692" s="147"/>
      <c r="I692" s="147"/>
      <c r="J692" s="147"/>
      <c r="K692" s="38"/>
      <c r="L692" s="143"/>
      <c r="M692" s="143"/>
      <c r="N692" s="61"/>
      <c r="O692" s="314"/>
      <c r="Q692" t="str">
        <f t="shared" si="186"/>
        <v/>
      </c>
      <c r="S692" t="e">
        <f t="shared" ca="1" si="195"/>
        <v>#VALUE!</v>
      </c>
      <c r="T692" t="e">
        <f t="shared" ca="1" si="192"/>
        <v>#VALUE!</v>
      </c>
      <c r="U692">
        <f t="shared" si="196"/>
        <v>624</v>
      </c>
      <c r="V692">
        <v>52.4166666666707</v>
      </c>
      <c r="W692">
        <f t="shared" si="197"/>
        <v>52</v>
      </c>
      <c r="X692" t="str" cm="1">
        <f t="array" aca="1" ref="X692" ca="1">IFERROR(INDEX('PC&amp;PD'!$A$1:$AS$19,ROW('PC&amp;PD'!$A$19),MATCH(INDIRECT(T692),'PC&amp;PD'!$A$1:$AS$1,0)),"")</f>
        <v/>
      </c>
      <c r="Y692" t="str">
        <f>IF(OR($N692="",$N692=0),"",IF($N692=$E$7,'Extracted info for SC'!$J$6,IF($N692=#REF!,'Extracted info for SC'!$J$7,IF($N692=#REF!,'Extracted info for SC'!$J$8,IF($N692=#REF!,'Extracted info for SC'!$J$9,IF($N692=#REF!,'Extracted info for SC'!$J$10,IF($N692=#REF!,'Extracted info for SC'!$J$11,IF($N692=#REF!,'Extracted info for SC'!$J$12,IF($N692=#REF!,'Extracted info for SC'!$J$13,IF($N692=#REF!,'Extracted info for SC'!$J$14,IF($N692=#REF!,'Extracted info for SC'!$J$15,IF($N692=#REF!,'Extracted info for SC'!$J$16,IF($N692=#REF!,'Extracted info for SC'!$J$17,IF($N692=#REF!,'Extracted info for SC'!$J$18,""))))))))))))))</f>
        <v/>
      </c>
      <c r="AA692" t="str">
        <f t="shared" si="187"/>
        <v/>
      </c>
      <c r="AB692" t="str">
        <f t="shared" si="188"/>
        <v/>
      </c>
      <c r="AC692" t="e">
        <f t="shared" ca="1" si="189"/>
        <v>#VALUE!</v>
      </c>
      <c r="AD692" t="str" cm="1">
        <f t="array" aca="1" ref="AD692" ca="1">IFERROR(IF((LEFT(INDIRECT("$F"&amp;$S692),4))="GOTS",IF($G692="Organic","GOTS_Organic_raw",(IF($G692="Responsible","GOTS_Responsible",(IF($G692="No Attribute (Conventional)","GOTS_conventional",(IF($G692="Recycled Pre/Post-Consumer","GOTS_pre_post",(IF($G692="In-Conversion","GOTS_in_conversion",(IF($G692="Sustainably Sourced","Sustainably_sourced",(IF($G692="Recycled pre-consumer organic","GOTS_recycled_organic",""))))))))))))),IF($G692="Organic","Organic",(IF($G692="Responsible","Responsible",(IF($G692="No Attribute (Conventional)","No_Attribute_Conventional",(IF($G692="Recycled Pre/Post-Consumer","Recycled_Pre_Post_Consumer",(IF($G692="In-Conversion","In_Conversion",(IF($G692="Recycled Pre-Consumer","Recycled_Pre_Consumer",(IF($G692="Recycled Post-Consumer","Recycled_Post_Consumer",(IF($G692="Sustainably Sourced","Sustainably_sourced",(IF($G692="Recycled pre-consumer organic","GOTS_recycled_organic","")))))))))))))))))),"")</f>
        <v/>
      </c>
      <c r="AE692" t="e" cm="1">
        <f t="array" aca="1" ref="AE692" ca="1">IF($I692="",IF(INDIRECT("$F"&amp;$S692)="","",IF(LEFT(INDIRECT("$F"&amp;$S692),3)="GRS","GRS_RCS_RM",IF((LEFT(INDIRECT("$F"&amp;$S692),3))="RCS","GRS_RCS_RM",IF(INDIRECT("$F"&amp;$S692)="OCS (No Label)","OCS_Conversion_RM",IF(LEFT(INDIRECT("$F"&amp;$S692),3)="OCS","OCS_RM",IF(RIGHT(INDIRECT("$F"&amp;$S692),10)="conversion","GOTS_RM_conversion",IF((LEFT(INDIRECT("$F"&amp;$S692),4))="GOTS","GOTS_RM","Responsible_RM"))))))),"DELETERM")</f>
        <v>#VALUE!</v>
      </c>
      <c r="AF692" t="e" cm="1">
        <f t="array" aca="1" ref="AF692" ca="1">IF($S692="","",INDIRECT("$Z"&amp;$S692))</f>
        <v>#VALUE!</v>
      </c>
      <c r="AG692" t="str">
        <f t="shared" si="190"/>
        <v/>
      </c>
      <c r="AH692" t="str" cm="1">
        <f t="array" aca="1" ref="AH692" ca="1">IFERROR(INDIRECT("$ag"&amp;S692),"")</f>
        <v/>
      </c>
      <c r="AI692" t="e" cm="1">
        <f t="array" aca="1" ref="AI692" ca="1">INDIRECT("O"&amp;S692)</f>
        <v>#VALUE!</v>
      </c>
      <c r="AJ692" t="str">
        <f t="shared" si="191"/>
        <v/>
      </c>
    </row>
    <row r="693" spans="1:36" ht="16.5" customHeight="1">
      <c r="A693" s="130"/>
      <c r="B693" s="136"/>
      <c r="C693" s="137"/>
      <c r="D693" s="146"/>
      <c r="E693" s="146"/>
      <c r="F693" s="137"/>
      <c r="G693" s="147"/>
      <c r="H693" s="147"/>
      <c r="I693" s="147"/>
      <c r="J693" s="147"/>
      <c r="K693" s="38"/>
      <c r="L693" s="144"/>
      <c r="M693" s="144"/>
      <c r="N693" s="61"/>
      <c r="O693" s="314"/>
      <c r="Q693" t="str">
        <f t="shared" si="186"/>
        <v/>
      </c>
      <c r="S693" t="e">
        <f t="shared" ca="1" si="195"/>
        <v>#VALUE!</v>
      </c>
      <c r="T693" t="e">
        <f t="shared" ca="1" si="192"/>
        <v>#VALUE!</v>
      </c>
      <c r="U693">
        <f t="shared" si="196"/>
        <v>624</v>
      </c>
      <c r="V693">
        <v>52.5000000000041</v>
      </c>
      <c r="W693">
        <f t="shared" si="197"/>
        <v>52</v>
      </c>
      <c r="X693" t="str" cm="1">
        <f t="array" aca="1" ref="X693" ca="1">IFERROR(INDEX('PC&amp;PD'!$A$1:$AS$19,ROW('PC&amp;PD'!$A$19),MATCH(INDIRECT(T693),'PC&amp;PD'!$A$1:$AS$1,0)),"")</f>
        <v/>
      </c>
      <c r="Y693" t="str">
        <f>IF(OR($N693="",$N693=0),"",IF($N693=$E$7,'Extracted info for SC'!$J$6,IF($N693=#REF!,'Extracted info for SC'!$J$7,IF($N693=#REF!,'Extracted info for SC'!$J$8,IF($N693=#REF!,'Extracted info for SC'!$J$9,IF($N693=#REF!,'Extracted info for SC'!$J$10,IF($N693=#REF!,'Extracted info for SC'!$J$11,IF($N693=#REF!,'Extracted info for SC'!$J$12,IF($N693=#REF!,'Extracted info for SC'!$J$13,IF($N693=#REF!,'Extracted info for SC'!$J$14,IF($N693=#REF!,'Extracted info for SC'!$J$15,IF($N693=#REF!,'Extracted info for SC'!$J$16,IF($N693=#REF!,'Extracted info for SC'!$J$17,IF($N693=#REF!,'Extracted info for SC'!$J$18,""))))))))))))))</f>
        <v/>
      </c>
      <c r="AA693" t="str">
        <f t="shared" si="187"/>
        <v/>
      </c>
      <c r="AB693" t="str">
        <f t="shared" si="188"/>
        <v/>
      </c>
      <c r="AC693" t="e">
        <f t="shared" ca="1" si="189"/>
        <v>#VALUE!</v>
      </c>
      <c r="AD693" t="str" cm="1">
        <f t="array" aca="1" ref="AD693" ca="1">IFERROR(IF((LEFT(INDIRECT("$F"&amp;$S693),4))="GOTS",IF($G693="Organic","GOTS_Organic_raw",(IF($G693="Responsible","GOTS_Responsible",(IF($G693="No Attribute (Conventional)","GOTS_conventional",(IF($G693="Recycled Pre/Post-Consumer","GOTS_pre_post",(IF($G693="In-Conversion","GOTS_in_conversion",(IF($G693="Sustainably Sourced","Sustainably_sourced",(IF($G693="Recycled pre-consumer organic","GOTS_recycled_organic",""))))))))))))),IF($G693="Organic","Organic",(IF($G693="Responsible","Responsible",(IF($G693="No Attribute (Conventional)","No_Attribute_Conventional",(IF($G693="Recycled Pre/Post-Consumer","Recycled_Pre_Post_Consumer",(IF($G693="In-Conversion","In_Conversion",(IF($G693="Recycled Pre-Consumer","Recycled_Pre_Consumer",(IF($G693="Recycled Post-Consumer","Recycled_Post_Consumer",(IF($G693="Sustainably Sourced","Sustainably_sourced",(IF($G693="Recycled pre-consumer organic","GOTS_recycled_organic","")))))))))))))))))),"")</f>
        <v/>
      </c>
      <c r="AE693" t="e" cm="1">
        <f t="array" aca="1" ref="AE693" ca="1">IF($I693="",IF(INDIRECT("$F"&amp;$S693)="","",IF(LEFT(INDIRECT("$F"&amp;$S693),3)="GRS","GRS_RCS_RM",IF((LEFT(INDIRECT("$F"&amp;$S693),3))="RCS","GRS_RCS_RM",IF(INDIRECT("$F"&amp;$S693)="OCS (No Label)","OCS_Conversion_RM",IF(LEFT(INDIRECT("$F"&amp;$S693),3)="OCS","OCS_RM",IF(RIGHT(INDIRECT("$F"&amp;$S693),10)="conversion","GOTS_RM_conversion",IF((LEFT(INDIRECT("$F"&amp;$S693),4))="GOTS","GOTS_RM","Responsible_RM"))))))),"DELETERM")</f>
        <v>#VALUE!</v>
      </c>
      <c r="AF693" t="e" cm="1">
        <f t="array" aca="1" ref="AF693" ca="1">IF($S693="","",INDIRECT("$Z"&amp;$S693))</f>
        <v>#VALUE!</v>
      </c>
      <c r="AG693" t="str">
        <f t="shared" si="190"/>
        <v/>
      </c>
      <c r="AH693" t="str" cm="1">
        <f t="array" aca="1" ref="AH693" ca="1">IFERROR(INDIRECT("$ag"&amp;S693),"")</f>
        <v/>
      </c>
      <c r="AI693" t="e" cm="1">
        <f t="array" aca="1" ref="AI693" ca="1">INDIRECT("O"&amp;S693)</f>
        <v>#VALUE!</v>
      </c>
      <c r="AJ693" t="str">
        <f t="shared" si="191"/>
        <v/>
      </c>
    </row>
    <row r="694" spans="1:36" ht="16.5" customHeight="1">
      <c r="A694" s="130"/>
      <c r="B694" s="136"/>
      <c r="C694" s="137"/>
      <c r="D694" s="146"/>
      <c r="E694" s="146"/>
      <c r="F694" s="137"/>
      <c r="G694" s="147"/>
      <c r="H694" s="147"/>
      <c r="I694" s="147"/>
      <c r="J694" s="147"/>
      <c r="K694" s="38"/>
      <c r="L694" s="144"/>
      <c r="M694" s="144"/>
      <c r="N694" s="61"/>
      <c r="O694" s="314"/>
      <c r="Q694" t="str">
        <f t="shared" si="186"/>
        <v/>
      </c>
      <c r="S694" t="e">
        <f t="shared" ca="1" si="195"/>
        <v>#VALUE!</v>
      </c>
      <c r="T694" t="e">
        <f t="shared" ca="1" si="192"/>
        <v>#VALUE!</v>
      </c>
      <c r="U694">
        <f t="shared" si="196"/>
        <v>624</v>
      </c>
      <c r="V694">
        <v>52.5833333333374</v>
      </c>
      <c r="W694">
        <f t="shared" si="197"/>
        <v>52</v>
      </c>
      <c r="X694" t="str" cm="1">
        <f t="array" aca="1" ref="X694" ca="1">IFERROR(INDEX('PC&amp;PD'!$A$1:$AS$19,ROW('PC&amp;PD'!$A$19),MATCH(INDIRECT(T694),'PC&amp;PD'!$A$1:$AS$1,0)),"")</f>
        <v/>
      </c>
      <c r="Y694" t="str">
        <f>IF(OR($N694="",$N694=0),"",IF($N694=$E$7,'Extracted info for SC'!$J$6,IF($N694=#REF!,'Extracted info for SC'!$J$7,IF($N694=#REF!,'Extracted info for SC'!$J$8,IF($N694=#REF!,'Extracted info for SC'!$J$9,IF($N694=#REF!,'Extracted info for SC'!$J$10,IF($N694=#REF!,'Extracted info for SC'!$J$11,IF($N694=#REF!,'Extracted info for SC'!$J$12,IF($N694=#REF!,'Extracted info for SC'!$J$13,IF($N694=#REF!,'Extracted info for SC'!$J$14,IF($N694=#REF!,'Extracted info for SC'!$J$15,IF($N694=#REF!,'Extracted info for SC'!$J$16,IF($N694=#REF!,'Extracted info for SC'!$J$17,IF($N694=#REF!,'Extracted info for SC'!$J$18,""))))))))))))))</f>
        <v/>
      </c>
      <c r="AA694" t="str">
        <f t="shared" si="187"/>
        <v/>
      </c>
      <c r="AB694" t="str">
        <f t="shared" si="188"/>
        <v/>
      </c>
      <c r="AC694" t="e">
        <f t="shared" ca="1" si="189"/>
        <v>#VALUE!</v>
      </c>
      <c r="AD694" t="str" cm="1">
        <f t="array" aca="1" ref="AD694" ca="1">IFERROR(IF((LEFT(INDIRECT("$F"&amp;$S694),4))="GOTS",IF($G694="Organic","GOTS_Organic_raw",(IF($G694="Responsible","GOTS_Responsible",(IF($G694="No Attribute (Conventional)","GOTS_conventional",(IF($G694="Recycled Pre/Post-Consumer","GOTS_pre_post",(IF($G694="In-Conversion","GOTS_in_conversion",(IF($G694="Sustainably Sourced","Sustainably_sourced",(IF($G694="Recycled pre-consumer organic","GOTS_recycled_organic",""))))))))))))),IF($G694="Organic","Organic",(IF($G694="Responsible","Responsible",(IF($G694="No Attribute (Conventional)","No_Attribute_Conventional",(IF($G694="Recycled Pre/Post-Consumer","Recycled_Pre_Post_Consumer",(IF($G694="In-Conversion","In_Conversion",(IF($G694="Recycled Pre-Consumer","Recycled_Pre_Consumer",(IF($G694="Recycled Post-Consumer","Recycled_Post_Consumer",(IF($G694="Sustainably Sourced","Sustainably_sourced",(IF($G694="Recycled pre-consumer organic","GOTS_recycled_organic","")))))))))))))))))),"")</f>
        <v/>
      </c>
      <c r="AE694" t="e" cm="1">
        <f t="array" aca="1" ref="AE694" ca="1">IF($I694="",IF(INDIRECT("$F"&amp;$S694)="","",IF(LEFT(INDIRECT("$F"&amp;$S694),3)="GRS","GRS_RCS_RM",IF((LEFT(INDIRECT("$F"&amp;$S694),3))="RCS","GRS_RCS_RM",IF(INDIRECT("$F"&amp;$S694)="OCS (No Label)","OCS_Conversion_RM",IF(LEFT(INDIRECT("$F"&amp;$S694),3)="OCS","OCS_RM",IF(RIGHT(INDIRECT("$F"&amp;$S694),10)="conversion","GOTS_RM_conversion",IF((LEFT(INDIRECT("$F"&amp;$S694),4))="GOTS","GOTS_RM","Responsible_RM"))))))),"DELETERM")</f>
        <v>#VALUE!</v>
      </c>
      <c r="AF694" t="e" cm="1">
        <f t="array" aca="1" ref="AF694" ca="1">IF($S694="","",INDIRECT("$Z"&amp;$S694))</f>
        <v>#VALUE!</v>
      </c>
      <c r="AG694" t="str">
        <f t="shared" si="190"/>
        <v/>
      </c>
      <c r="AH694" t="str" cm="1">
        <f t="array" aca="1" ref="AH694" ca="1">IFERROR(INDIRECT("$ag"&amp;S694),"")</f>
        <v/>
      </c>
      <c r="AI694" t="e" cm="1">
        <f t="array" aca="1" ref="AI694" ca="1">INDIRECT("O"&amp;S694)</f>
        <v>#VALUE!</v>
      </c>
      <c r="AJ694" t="str">
        <f t="shared" si="191"/>
        <v/>
      </c>
    </row>
    <row r="695" spans="1:36" ht="16.5" customHeight="1">
      <c r="A695" s="130"/>
      <c r="B695" s="136"/>
      <c r="C695" s="137"/>
      <c r="D695" s="146"/>
      <c r="E695" s="146"/>
      <c r="F695" s="137"/>
      <c r="G695" s="147"/>
      <c r="H695" s="147"/>
      <c r="I695" s="147"/>
      <c r="J695" s="147"/>
      <c r="K695" s="38"/>
      <c r="L695" s="144"/>
      <c r="M695" s="144"/>
      <c r="N695" s="61"/>
      <c r="O695" s="314"/>
      <c r="Q695" t="str">
        <f t="shared" si="186"/>
        <v/>
      </c>
      <c r="S695" t="e">
        <f t="shared" ca="1" si="195"/>
        <v>#VALUE!</v>
      </c>
      <c r="T695" t="e">
        <f t="shared" ca="1" si="192"/>
        <v>#VALUE!</v>
      </c>
      <c r="U695">
        <f t="shared" si="196"/>
        <v>624</v>
      </c>
      <c r="V695">
        <v>52.6666666666707</v>
      </c>
      <c r="W695">
        <f t="shared" si="197"/>
        <v>52</v>
      </c>
      <c r="X695" t="str" cm="1">
        <f t="array" aca="1" ref="X695" ca="1">IFERROR(INDEX('PC&amp;PD'!$A$1:$AS$19,ROW('PC&amp;PD'!$A$19),MATCH(INDIRECT(T695),'PC&amp;PD'!$A$1:$AS$1,0)),"")</f>
        <v/>
      </c>
      <c r="Y695" t="str">
        <f>IF(OR($N695="",$N695=0),"",IF($N695=$E$7,'Extracted info for SC'!$J$6,IF($N695=#REF!,'Extracted info for SC'!$J$7,IF($N695=#REF!,'Extracted info for SC'!$J$8,IF($N695=#REF!,'Extracted info for SC'!$J$9,IF($N695=#REF!,'Extracted info for SC'!$J$10,IF($N695=#REF!,'Extracted info for SC'!$J$11,IF($N695=#REF!,'Extracted info for SC'!$J$12,IF($N695=#REF!,'Extracted info for SC'!$J$13,IF($N695=#REF!,'Extracted info for SC'!$J$14,IF($N695=#REF!,'Extracted info for SC'!$J$15,IF($N695=#REF!,'Extracted info for SC'!$J$16,IF($N695=#REF!,'Extracted info for SC'!$J$17,IF($N695=#REF!,'Extracted info for SC'!$J$18,""))))))))))))))</f>
        <v/>
      </c>
      <c r="AA695" t="str">
        <f t="shared" si="187"/>
        <v/>
      </c>
      <c r="AB695" t="str">
        <f t="shared" si="188"/>
        <v/>
      </c>
      <c r="AC695" t="e">
        <f t="shared" ca="1" si="189"/>
        <v>#VALUE!</v>
      </c>
      <c r="AD695" t="str" cm="1">
        <f t="array" aca="1" ref="AD695" ca="1">IFERROR(IF((LEFT(INDIRECT("$F"&amp;$S695),4))="GOTS",IF($G695="Organic","GOTS_Organic_raw",(IF($G695="Responsible","GOTS_Responsible",(IF($G695="No Attribute (Conventional)","GOTS_conventional",(IF($G695="Recycled Pre/Post-Consumer","GOTS_pre_post",(IF($G695="In-Conversion","GOTS_in_conversion",(IF($G695="Sustainably Sourced","Sustainably_sourced",(IF($G695="Recycled pre-consumer organic","GOTS_recycled_organic",""))))))))))))),IF($G695="Organic","Organic",(IF($G695="Responsible","Responsible",(IF($G695="No Attribute (Conventional)","No_Attribute_Conventional",(IF($G695="Recycled Pre/Post-Consumer","Recycled_Pre_Post_Consumer",(IF($G695="In-Conversion","In_Conversion",(IF($G695="Recycled Pre-Consumer","Recycled_Pre_Consumer",(IF($G695="Recycled Post-Consumer","Recycled_Post_Consumer",(IF($G695="Sustainably Sourced","Sustainably_sourced",(IF($G695="Recycled pre-consumer organic","GOTS_recycled_organic","")))))))))))))))))),"")</f>
        <v/>
      </c>
      <c r="AE695" t="e" cm="1">
        <f t="array" aca="1" ref="AE695" ca="1">IF($I695="",IF(INDIRECT("$F"&amp;$S695)="","",IF(LEFT(INDIRECT("$F"&amp;$S695),3)="GRS","GRS_RCS_RM",IF((LEFT(INDIRECT("$F"&amp;$S695),3))="RCS","GRS_RCS_RM",IF(INDIRECT("$F"&amp;$S695)="OCS (No Label)","OCS_Conversion_RM",IF(LEFT(INDIRECT("$F"&amp;$S695),3)="OCS","OCS_RM",IF(RIGHT(INDIRECT("$F"&amp;$S695),10)="conversion","GOTS_RM_conversion",IF((LEFT(INDIRECT("$F"&amp;$S695),4))="GOTS","GOTS_RM","Responsible_RM"))))))),"DELETERM")</f>
        <v>#VALUE!</v>
      </c>
      <c r="AF695" t="e" cm="1">
        <f t="array" aca="1" ref="AF695" ca="1">IF($S695="","",INDIRECT("$Z"&amp;$S695))</f>
        <v>#VALUE!</v>
      </c>
      <c r="AG695" t="str">
        <f t="shared" si="190"/>
        <v/>
      </c>
      <c r="AH695" t="str" cm="1">
        <f t="array" aca="1" ref="AH695" ca="1">IFERROR(INDIRECT("$ag"&amp;S695),"")</f>
        <v/>
      </c>
      <c r="AI695" t="e" cm="1">
        <f t="array" aca="1" ref="AI695" ca="1">INDIRECT("O"&amp;S695)</f>
        <v>#VALUE!</v>
      </c>
      <c r="AJ695" t="str">
        <f t="shared" si="191"/>
        <v/>
      </c>
    </row>
    <row r="696" spans="1:36" ht="16.5" customHeight="1">
      <c r="A696" s="130"/>
      <c r="B696" s="136"/>
      <c r="C696" s="137"/>
      <c r="D696" s="146"/>
      <c r="E696" s="146"/>
      <c r="F696" s="137"/>
      <c r="G696" s="147"/>
      <c r="H696" s="147"/>
      <c r="I696" s="147"/>
      <c r="J696" s="147"/>
      <c r="K696" s="38"/>
      <c r="L696" s="144"/>
      <c r="M696" s="144"/>
      <c r="N696" s="61"/>
      <c r="O696" s="314"/>
      <c r="Q696" t="str">
        <f t="shared" si="186"/>
        <v/>
      </c>
      <c r="S696" t="e">
        <f t="shared" ca="1" si="195"/>
        <v>#VALUE!</v>
      </c>
      <c r="T696" t="e">
        <f t="shared" ca="1" si="192"/>
        <v>#VALUE!</v>
      </c>
      <c r="U696">
        <f t="shared" si="196"/>
        <v>624</v>
      </c>
      <c r="V696">
        <v>52.7500000000041</v>
      </c>
      <c r="W696">
        <f t="shared" si="197"/>
        <v>52</v>
      </c>
      <c r="X696" t="str" cm="1">
        <f t="array" aca="1" ref="X696" ca="1">IFERROR(INDEX('PC&amp;PD'!$A$1:$AS$19,ROW('PC&amp;PD'!$A$19),MATCH(INDIRECT(T696),'PC&amp;PD'!$A$1:$AS$1,0)),"")</f>
        <v/>
      </c>
      <c r="Y696" t="str">
        <f>IF(OR($N696="",$N696=0),"",IF($N696=$E$7,'Extracted info for SC'!$J$6,IF($N696=#REF!,'Extracted info for SC'!$J$7,IF($N696=#REF!,'Extracted info for SC'!$J$8,IF($N696=#REF!,'Extracted info for SC'!$J$9,IF($N696=#REF!,'Extracted info for SC'!$J$10,IF($N696=#REF!,'Extracted info for SC'!$J$11,IF($N696=#REF!,'Extracted info for SC'!$J$12,IF($N696=#REF!,'Extracted info for SC'!$J$13,IF($N696=#REF!,'Extracted info for SC'!$J$14,IF($N696=#REF!,'Extracted info for SC'!$J$15,IF($N696=#REF!,'Extracted info for SC'!$J$16,IF($N696=#REF!,'Extracted info for SC'!$J$17,IF($N696=#REF!,'Extracted info for SC'!$J$18,""))))))))))))))</f>
        <v/>
      </c>
      <c r="AA696" t="str">
        <f t="shared" si="187"/>
        <v/>
      </c>
      <c r="AB696" t="str">
        <f t="shared" si="188"/>
        <v/>
      </c>
      <c r="AC696" t="e">
        <f t="shared" ca="1" si="189"/>
        <v>#VALUE!</v>
      </c>
      <c r="AD696" t="str" cm="1">
        <f t="array" aca="1" ref="AD696" ca="1">IFERROR(IF((LEFT(INDIRECT("$F"&amp;$S696),4))="GOTS",IF($G696="Organic","GOTS_Organic_raw",(IF($G696="Responsible","GOTS_Responsible",(IF($G696="No Attribute (Conventional)","GOTS_conventional",(IF($G696="Recycled Pre/Post-Consumer","GOTS_pre_post",(IF($G696="In-Conversion","GOTS_in_conversion",(IF($G696="Sustainably Sourced","Sustainably_sourced",(IF($G696="Recycled pre-consumer organic","GOTS_recycled_organic",""))))))))))))),IF($G696="Organic","Organic",(IF($G696="Responsible","Responsible",(IF($G696="No Attribute (Conventional)","No_Attribute_Conventional",(IF($G696="Recycled Pre/Post-Consumer","Recycled_Pre_Post_Consumer",(IF($G696="In-Conversion","In_Conversion",(IF($G696="Recycled Pre-Consumer","Recycled_Pre_Consumer",(IF($G696="Recycled Post-Consumer","Recycled_Post_Consumer",(IF($G696="Sustainably Sourced","Sustainably_sourced",(IF($G696="Recycled pre-consumer organic","GOTS_recycled_organic","")))))))))))))))))),"")</f>
        <v/>
      </c>
      <c r="AE696" t="e" cm="1">
        <f t="array" aca="1" ref="AE696" ca="1">IF($I696="",IF(INDIRECT("$F"&amp;$S696)="","",IF(LEFT(INDIRECT("$F"&amp;$S696),3)="GRS","GRS_RCS_RM",IF((LEFT(INDIRECT("$F"&amp;$S696),3))="RCS","GRS_RCS_RM",IF(INDIRECT("$F"&amp;$S696)="OCS (No Label)","OCS_Conversion_RM",IF(LEFT(INDIRECT("$F"&amp;$S696),3)="OCS","OCS_RM",IF(RIGHT(INDIRECT("$F"&amp;$S696),10)="conversion","GOTS_RM_conversion",IF((LEFT(INDIRECT("$F"&amp;$S696),4))="GOTS","GOTS_RM","Responsible_RM"))))))),"DELETERM")</f>
        <v>#VALUE!</v>
      </c>
      <c r="AF696" t="e" cm="1">
        <f t="array" aca="1" ref="AF696" ca="1">IF($S696="","",INDIRECT("$Z"&amp;$S696))</f>
        <v>#VALUE!</v>
      </c>
      <c r="AG696" t="str">
        <f t="shared" si="190"/>
        <v/>
      </c>
      <c r="AH696" t="str" cm="1">
        <f t="array" aca="1" ref="AH696" ca="1">IFERROR(INDIRECT("$ag"&amp;S696),"")</f>
        <v/>
      </c>
      <c r="AI696" t="e" cm="1">
        <f t="array" aca="1" ref="AI696" ca="1">INDIRECT("O"&amp;S696)</f>
        <v>#VALUE!</v>
      </c>
      <c r="AJ696" t="str">
        <f t="shared" si="191"/>
        <v/>
      </c>
    </row>
    <row r="697" spans="1:36" ht="16.5" customHeight="1">
      <c r="A697" s="130"/>
      <c r="B697" s="136"/>
      <c r="C697" s="137"/>
      <c r="D697" s="146"/>
      <c r="E697" s="146"/>
      <c r="F697" s="137"/>
      <c r="G697" s="147"/>
      <c r="H697" s="147"/>
      <c r="I697" s="147"/>
      <c r="J697" s="147"/>
      <c r="K697" s="38"/>
      <c r="L697" s="144"/>
      <c r="M697" s="144"/>
      <c r="N697" s="61"/>
      <c r="O697" s="314"/>
      <c r="Q697" t="str">
        <f t="shared" si="186"/>
        <v/>
      </c>
      <c r="S697" t="e">
        <f t="shared" ca="1" si="195"/>
        <v>#VALUE!</v>
      </c>
      <c r="T697" t="e">
        <f t="shared" ca="1" si="192"/>
        <v>#VALUE!</v>
      </c>
      <c r="U697">
        <f t="shared" si="196"/>
        <v>624</v>
      </c>
      <c r="V697">
        <v>52.8333333333374</v>
      </c>
      <c r="W697">
        <f t="shared" si="197"/>
        <v>52</v>
      </c>
      <c r="X697" t="str" cm="1">
        <f t="array" aca="1" ref="X697" ca="1">IFERROR(INDEX('PC&amp;PD'!$A$1:$AS$19,ROW('PC&amp;PD'!$A$19),MATCH(INDIRECT(T697),'PC&amp;PD'!$A$1:$AS$1,0)),"")</f>
        <v/>
      </c>
      <c r="Y697" t="str">
        <f>IF(OR($N697="",$N697=0),"",IF($N697=$E$7,'Extracted info for SC'!$J$6,IF($N697=#REF!,'Extracted info for SC'!$J$7,IF($N697=#REF!,'Extracted info for SC'!$J$8,IF($N697=#REF!,'Extracted info for SC'!$J$9,IF($N697=#REF!,'Extracted info for SC'!$J$10,IF($N697=#REF!,'Extracted info for SC'!$J$11,IF($N697=#REF!,'Extracted info for SC'!$J$12,IF($N697=#REF!,'Extracted info for SC'!$J$13,IF($N697=#REF!,'Extracted info for SC'!$J$14,IF($N697=#REF!,'Extracted info for SC'!$J$15,IF($N697=#REF!,'Extracted info for SC'!$J$16,IF($N697=#REF!,'Extracted info for SC'!$J$17,IF($N697=#REF!,'Extracted info for SC'!$J$18,""))))))))))))))</f>
        <v/>
      </c>
      <c r="AA697" t="str">
        <f t="shared" si="187"/>
        <v/>
      </c>
      <c r="AB697" t="str">
        <f t="shared" si="188"/>
        <v/>
      </c>
      <c r="AC697" t="e">
        <f t="shared" ca="1" si="189"/>
        <v>#VALUE!</v>
      </c>
      <c r="AD697" t="str" cm="1">
        <f t="array" aca="1" ref="AD697" ca="1">IFERROR(IF((LEFT(INDIRECT("$F"&amp;$S697),4))="GOTS",IF($G697="Organic","GOTS_Organic_raw",(IF($G697="Responsible","GOTS_Responsible",(IF($G697="No Attribute (Conventional)","GOTS_conventional",(IF($G697="Recycled Pre/Post-Consumer","GOTS_pre_post",(IF($G697="In-Conversion","GOTS_in_conversion",(IF($G697="Sustainably Sourced","Sustainably_sourced",(IF($G697="Recycled pre-consumer organic","GOTS_recycled_organic",""))))))))))))),IF($G697="Organic","Organic",(IF($G697="Responsible","Responsible",(IF($G697="No Attribute (Conventional)","No_Attribute_Conventional",(IF($G697="Recycled Pre/Post-Consumer","Recycled_Pre_Post_Consumer",(IF($G697="In-Conversion","In_Conversion",(IF($G697="Recycled Pre-Consumer","Recycled_Pre_Consumer",(IF($G697="Recycled Post-Consumer","Recycled_Post_Consumer",(IF($G697="Sustainably Sourced","Sustainably_sourced",(IF($G697="Recycled pre-consumer organic","GOTS_recycled_organic","")))))))))))))))))),"")</f>
        <v/>
      </c>
      <c r="AE697" t="e" cm="1">
        <f t="array" aca="1" ref="AE697" ca="1">IF($I697="",IF(INDIRECT("$F"&amp;$S697)="","",IF(LEFT(INDIRECT("$F"&amp;$S697),3)="GRS","GRS_RCS_RM",IF((LEFT(INDIRECT("$F"&amp;$S697),3))="RCS","GRS_RCS_RM",IF(INDIRECT("$F"&amp;$S697)="OCS (No Label)","OCS_Conversion_RM",IF(LEFT(INDIRECT("$F"&amp;$S697),3)="OCS","OCS_RM",IF(RIGHT(INDIRECT("$F"&amp;$S697),10)="conversion","GOTS_RM_conversion",IF((LEFT(INDIRECT("$F"&amp;$S697),4))="GOTS","GOTS_RM","Responsible_RM"))))))),"DELETERM")</f>
        <v>#VALUE!</v>
      </c>
      <c r="AF697" t="e" cm="1">
        <f t="array" aca="1" ref="AF697" ca="1">IF($S697="","",INDIRECT("$Z"&amp;$S697))</f>
        <v>#VALUE!</v>
      </c>
      <c r="AG697" t="str">
        <f t="shared" si="190"/>
        <v/>
      </c>
      <c r="AH697" t="str" cm="1">
        <f t="array" aca="1" ref="AH697" ca="1">IFERROR(INDIRECT("$ag"&amp;S697),"")</f>
        <v/>
      </c>
      <c r="AI697" t="e" cm="1">
        <f t="array" aca="1" ref="AI697" ca="1">INDIRECT("O"&amp;S697)</f>
        <v>#VALUE!</v>
      </c>
      <c r="AJ697" t="str">
        <f t="shared" si="191"/>
        <v/>
      </c>
    </row>
    <row r="698" spans="1:36" ht="16.5" customHeight="1" thickBot="1">
      <c r="A698" s="131"/>
      <c r="B698" s="138"/>
      <c r="C698" s="139"/>
      <c r="D698" s="148"/>
      <c r="E698" s="148"/>
      <c r="F698" s="139"/>
      <c r="G698" s="149"/>
      <c r="H698" s="149"/>
      <c r="I698" s="149"/>
      <c r="J698" s="149"/>
      <c r="K698" s="39"/>
      <c r="L698" s="145"/>
      <c r="M698" s="145"/>
      <c r="N698" s="62"/>
      <c r="O698" s="315"/>
      <c r="Q698" t="str">
        <f t="shared" si="186"/>
        <v/>
      </c>
      <c r="S698" t="e">
        <f t="shared" ca="1" si="195"/>
        <v>#VALUE!</v>
      </c>
      <c r="T698" t="e">
        <f t="shared" ca="1" si="192"/>
        <v>#VALUE!</v>
      </c>
      <c r="U698">
        <f t="shared" si="196"/>
        <v>624</v>
      </c>
      <c r="V698">
        <v>52.9166666666708</v>
      </c>
      <c r="W698">
        <f t="shared" si="197"/>
        <v>52</v>
      </c>
      <c r="X698" t="str" cm="1">
        <f t="array" aca="1" ref="X698" ca="1">IFERROR(INDEX('PC&amp;PD'!$A$1:$AS$19,ROW('PC&amp;PD'!$A$19),MATCH(INDIRECT(T698),'PC&amp;PD'!$A$1:$AS$1,0)),"")</f>
        <v/>
      </c>
      <c r="Y698" t="str">
        <f>IF(OR($N698="",$N698=0),"",IF($N698=$E$7,'Extracted info for SC'!$J$6,IF($N698=#REF!,'Extracted info for SC'!$J$7,IF($N698=#REF!,'Extracted info for SC'!$J$8,IF($N698=#REF!,'Extracted info for SC'!$J$9,IF($N698=#REF!,'Extracted info for SC'!$J$10,IF($N698=#REF!,'Extracted info for SC'!$J$11,IF($N698=#REF!,'Extracted info for SC'!$J$12,IF($N698=#REF!,'Extracted info for SC'!$J$13,IF($N698=#REF!,'Extracted info for SC'!$J$14,IF($N698=#REF!,'Extracted info for SC'!$J$15,IF($N698=#REF!,'Extracted info for SC'!$J$16,IF($N698=#REF!,'Extracted info for SC'!$J$17,IF($N698=#REF!,'Extracted info for SC'!$J$18,""))))))))))))))</f>
        <v/>
      </c>
      <c r="AA698" t="str">
        <f t="shared" si="187"/>
        <v/>
      </c>
      <c r="AB698" t="str">
        <f t="shared" si="188"/>
        <v/>
      </c>
      <c r="AC698" t="e">
        <f t="shared" ca="1" si="189"/>
        <v>#VALUE!</v>
      </c>
      <c r="AD698" t="str" cm="1">
        <f t="array" aca="1" ref="AD698" ca="1">IFERROR(IF((LEFT(INDIRECT("$F"&amp;$S698),4))="GOTS",IF($G698="Organic","GOTS_Organic_raw",(IF($G698="Responsible","GOTS_Responsible",(IF($G698="No Attribute (Conventional)","GOTS_conventional",(IF($G698="Recycled Pre/Post-Consumer","GOTS_pre_post",(IF($G698="In-Conversion","GOTS_in_conversion",(IF($G698="Sustainably Sourced","Sustainably_sourced",(IF($G698="Recycled pre-consumer organic","GOTS_recycled_organic",""))))))))))))),IF($G698="Organic","Organic",(IF($G698="Responsible","Responsible",(IF($G698="No Attribute (Conventional)","No_Attribute_Conventional",(IF($G698="Recycled Pre/Post-Consumer","Recycled_Pre_Post_Consumer",(IF($G698="In-Conversion","In_Conversion",(IF($G698="Recycled Pre-Consumer","Recycled_Pre_Consumer",(IF($G698="Recycled Post-Consumer","Recycled_Post_Consumer",(IF($G698="Sustainably Sourced","Sustainably_sourced",(IF($G698="Recycled pre-consumer organic","GOTS_recycled_organic","")))))))))))))))))),"")</f>
        <v/>
      </c>
      <c r="AE698" t="e" cm="1">
        <f t="array" aca="1" ref="AE698" ca="1">IF($I698="",IF(INDIRECT("$F"&amp;$S698)="","",IF(LEFT(INDIRECT("$F"&amp;$S698),3)="GRS","GRS_RCS_RM",IF((LEFT(INDIRECT("$F"&amp;$S698),3))="RCS","GRS_RCS_RM",IF(INDIRECT("$F"&amp;$S698)="OCS (No Label)","OCS_Conversion_RM",IF(LEFT(INDIRECT("$F"&amp;$S698),3)="OCS","OCS_RM",IF(RIGHT(INDIRECT("$F"&amp;$S698),10)="conversion","GOTS_RM_conversion",IF((LEFT(INDIRECT("$F"&amp;$S698),4))="GOTS","GOTS_RM","Responsible_RM"))))))),"DELETERM")</f>
        <v>#VALUE!</v>
      </c>
      <c r="AF698" t="e" cm="1">
        <f t="array" aca="1" ref="AF698" ca="1">IF($S698="","",INDIRECT("$Z"&amp;$S698))</f>
        <v>#VALUE!</v>
      </c>
      <c r="AG698" t="str">
        <f t="shared" si="190"/>
        <v/>
      </c>
      <c r="AH698" t="str" cm="1">
        <f t="array" aca="1" ref="AH698" ca="1">IFERROR(INDIRECT("$ag"&amp;S698),"")</f>
        <v/>
      </c>
      <c r="AI698" t="e" cm="1">
        <f t="array" aca="1" ref="AI698" ca="1">INDIRECT("O"&amp;S698)</f>
        <v>#VALUE!</v>
      </c>
      <c r="AJ698" t="str">
        <f t="shared" si="191"/>
        <v/>
      </c>
    </row>
    <row r="699" spans="1:36" ht="16.5" customHeight="1">
      <c r="A699" s="128" t="str">
        <f>IF(B699="","",COUNTA($B$63:$B699))</f>
        <v/>
      </c>
      <c r="B699" s="132"/>
      <c r="C699" s="133"/>
      <c r="D699" s="140"/>
      <c r="E699" s="140"/>
      <c r="F699" s="133"/>
      <c r="G699" s="141"/>
      <c r="H699" s="141"/>
      <c r="I699" s="141"/>
      <c r="J699" s="141"/>
      <c r="K699" s="37"/>
      <c r="L699" s="142" t="str">
        <f>IF(R699="","",LEFT(R699,LEN(R699)-2))</f>
        <v/>
      </c>
      <c r="M699" s="142"/>
      <c r="N699" s="60"/>
      <c r="O699" s="313"/>
      <c r="Q699" t="str">
        <f t="shared" si="186"/>
        <v/>
      </c>
      <c r="R699" t="str">
        <f t="shared" ref="R699" si="204">CONCATENATE($Q699,Q700,Q701,Q702,Q703,Q704,$Q705,$Q706,$Q707,$Q708,$Q709,$Q710)</f>
        <v/>
      </c>
      <c r="S699" t="e">
        <f t="shared" ca="1" si="195"/>
        <v>#VALUE!</v>
      </c>
      <c r="T699" t="e">
        <f t="shared" ca="1" si="192"/>
        <v>#VALUE!</v>
      </c>
      <c r="U699">
        <f t="shared" si="196"/>
        <v>636</v>
      </c>
      <c r="V699">
        <v>53.0000000000041</v>
      </c>
      <c r="W699">
        <f t="shared" si="197"/>
        <v>53</v>
      </c>
      <c r="X699" t="str" cm="1">
        <f t="array" aca="1" ref="X699" ca="1">IFERROR(INDEX('PC&amp;PD'!$A$1:$AS$19,ROW('PC&amp;PD'!$A$19),MATCH(INDIRECT(T699),'PC&amp;PD'!$A$1:$AS$1,0)),"")</f>
        <v/>
      </c>
      <c r="Y699" t="str">
        <f>IF(OR($N699="",$N699=0),"",IF($N699=$E$7,'Extracted info for SC'!$J$6,IF($N699=#REF!,'Extracted info for SC'!$J$7,IF($N699=#REF!,'Extracted info for SC'!$J$8,IF($N699=#REF!,'Extracted info for SC'!$J$9,IF($N699=#REF!,'Extracted info for SC'!$J$10,IF($N699=#REF!,'Extracted info for SC'!$J$11,IF($N699=#REF!,'Extracted info for SC'!$J$12,IF($N699=#REF!,'Extracted info for SC'!$J$13,IF($N699=#REF!,'Extracted info for SC'!$J$14,IF($N699=#REF!,'Extracted info for SC'!$J$15,IF($N699=#REF!,'Extracted info for SC'!$J$16,IF($N699=#REF!,'Extracted info for SC'!$J$17,IF($N699=#REF!,'Extracted info for SC'!$J$18,""))))))))))))))</f>
        <v/>
      </c>
      <c r="Z699" t="str">
        <f t="shared" ref="Z699" si="205">IFERROR(IF($F699="OCS 100","OCS (OCS 100)",IF($F699="OCS Blended","OCS (OCS Blended)",IF($F699="OCS (No Label)","OCS (No Label)",IF($F699="RCS 100","RCS (RCS 100)",IF($F699="RCS Blended","RCS (RCS Blended)",IF($F699="GRS","GRS (GRS)",IF($F699="GRS (No Label)", "GRS (No Label)",IF($F699="RDS","RDS (RDS)",IF($F699="RWS","RWS (RWS)",IF($F699="RAS","RAS (RAS)",IF($F699="RMS","RMS (RMS)",IF($F699="GOTS Organic","GOTS (Organic)",IF($F699="GOTS Made with organic","GOTS (Made with Organic)",IF($F699="GOTS Organic - in conversion","GOTS (Organic - In Conversion)",IF($F699="GOTS Made with organic - in conversion","GOTS (Made with Organic - In Conversion)",""))))))))))))))),"")</f>
        <v/>
      </c>
      <c r="AA699" t="str">
        <f t="shared" si="187"/>
        <v/>
      </c>
      <c r="AB699" t="str">
        <f t="shared" si="188"/>
        <v/>
      </c>
      <c r="AC699" t="e">
        <f t="shared" ca="1" si="189"/>
        <v>#VALUE!</v>
      </c>
      <c r="AD699" t="str" cm="1">
        <f t="array" aca="1" ref="AD699" ca="1">IFERROR(IF((LEFT(INDIRECT("$F"&amp;$S699),4))="GOTS",IF($G699="Organic","GOTS_Organic_raw",(IF($G699="Responsible","GOTS_Responsible",(IF($G699="No Attribute (Conventional)","GOTS_conventional",(IF($G699="Recycled Pre/Post-Consumer","GOTS_pre_post",(IF($G699="In-Conversion","GOTS_in_conversion",(IF($G699="Sustainably Sourced","Sustainably_sourced",(IF($G699="Recycled pre-consumer organic","GOTS_recycled_organic",""))))))))))))),IF($G699="Organic","Organic",(IF($G699="Responsible","Responsible",(IF($G699="No Attribute (Conventional)","No_Attribute_Conventional",(IF($G699="Recycled Pre/Post-Consumer","Recycled_Pre_Post_Consumer",(IF($G699="In-Conversion","In_Conversion",(IF($G699="Recycled Pre-Consumer","Recycled_Pre_Consumer",(IF($G699="Recycled Post-Consumer","Recycled_Post_Consumer",(IF($G699="Sustainably Sourced","Sustainably_sourced",(IF($G699="Recycled pre-consumer organic","GOTS_recycled_organic","")))))))))))))))))),"")</f>
        <v/>
      </c>
      <c r="AE699" t="e" cm="1">
        <f t="array" aca="1" ref="AE699" ca="1">IF($I699="",IF(INDIRECT("$F"&amp;$S699)="","",IF(LEFT(INDIRECT("$F"&amp;$S699),3)="GRS","GRS_RCS_RM",IF((LEFT(INDIRECT("$F"&amp;$S699),3))="RCS","GRS_RCS_RM",IF(INDIRECT("$F"&amp;$S699)="OCS (No Label)","OCS_Conversion_RM",IF(LEFT(INDIRECT("$F"&amp;$S699),3)="OCS","OCS_RM",IF(RIGHT(INDIRECT("$F"&amp;$S699),10)="conversion","GOTS_RM_conversion",IF((LEFT(INDIRECT("$F"&amp;$S699),4))="GOTS","GOTS_RM","Responsible_RM"))))))),"DELETERM")</f>
        <v>#VALUE!</v>
      </c>
      <c r="AF699" t="e" cm="1">
        <f t="array" aca="1" ref="AF699" ca="1">IF($S699="","",INDIRECT("$Z"&amp;$S699))</f>
        <v>#VALUE!</v>
      </c>
      <c r="AG699" t="str">
        <f t="shared" si="190"/>
        <v/>
      </c>
      <c r="AH699" t="str" cm="1">
        <f t="array" aca="1" ref="AH699" ca="1">IFERROR(INDIRECT("$ag"&amp;S699),"")</f>
        <v/>
      </c>
      <c r="AI699" t="e" cm="1">
        <f t="array" aca="1" ref="AI699" ca="1">INDIRECT("O"&amp;S699)</f>
        <v>#VALUE!</v>
      </c>
      <c r="AJ699" t="str">
        <f t="shared" si="191"/>
        <v/>
      </c>
    </row>
    <row r="700" spans="1:36" ht="16.5" customHeight="1">
      <c r="A700" s="129"/>
      <c r="B700" s="134"/>
      <c r="C700" s="135"/>
      <c r="D700" s="146"/>
      <c r="E700" s="146"/>
      <c r="F700" s="135"/>
      <c r="G700" s="147"/>
      <c r="H700" s="147"/>
      <c r="I700" s="147"/>
      <c r="J700" s="147"/>
      <c r="K700" s="38"/>
      <c r="L700" s="143"/>
      <c r="M700" s="143"/>
      <c r="N700" s="61"/>
      <c r="O700" s="314"/>
      <c r="Q700" t="str">
        <f t="shared" si="186"/>
        <v/>
      </c>
      <c r="S700" t="e">
        <f t="shared" ca="1" si="195"/>
        <v>#VALUE!</v>
      </c>
      <c r="T700" t="e">
        <f t="shared" ca="1" si="192"/>
        <v>#VALUE!</v>
      </c>
      <c r="U700">
        <f t="shared" si="196"/>
        <v>636</v>
      </c>
      <c r="V700">
        <v>53.0833333333374</v>
      </c>
      <c r="W700">
        <f t="shared" si="197"/>
        <v>53</v>
      </c>
      <c r="X700" t="str" cm="1">
        <f t="array" aca="1" ref="X700" ca="1">IFERROR(INDEX('PC&amp;PD'!$A$1:$AS$19,ROW('PC&amp;PD'!$A$19),MATCH(INDIRECT(T700),'PC&amp;PD'!$A$1:$AS$1,0)),"")</f>
        <v/>
      </c>
      <c r="Y700" t="str">
        <f>IF(OR($N700="",$N700=0),"",IF($N700=$E$7,'Extracted info for SC'!$J$6,IF($N700=#REF!,'Extracted info for SC'!$J$7,IF($N700=#REF!,'Extracted info for SC'!$J$8,IF($N700=#REF!,'Extracted info for SC'!$J$9,IF($N700=#REF!,'Extracted info for SC'!$J$10,IF($N700=#REF!,'Extracted info for SC'!$J$11,IF($N700=#REF!,'Extracted info for SC'!$J$12,IF($N700=#REF!,'Extracted info for SC'!$J$13,IF($N700=#REF!,'Extracted info for SC'!$J$14,IF($N700=#REF!,'Extracted info for SC'!$J$15,IF($N700=#REF!,'Extracted info for SC'!$J$16,IF($N700=#REF!,'Extracted info for SC'!$J$17,IF($N700=#REF!,'Extracted info for SC'!$J$18,""))))))))))))))</f>
        <v/>
      </c>
      <c r="AA700" t="str">
        <f t="shared" si="187"/>
        <v/>
      </c>
      <c r="AB700" t="str">
        <f t="shared" si="188"/>
        <v/>
      </c>
      <c r="AC700" t="e">
        <f t="shared" ca="1" si="189"/>
        <v>#VALUE!</v>
      </c>
      <c r="AD700" t="str" cm="1">
        <f t="array" aca="1" ref="AD700" ca="1">IFERROR(IF((LEFT(INDIRECT("$F"&amp;$S700),4))="GOTS",IF($G700="Organic","GOTS_Organic_raw",(IF($G700="Responsible","GOTS_Responsible",(IF($G700="No Attribute (Conventional)","GOTS_conventional",(IF($G700="Recycled Pre/Post-Consumer","GOTS_pre_post",(IF($G700="In-Conversion","GOTS_in_conversion",(IF($G700="Sustainably Sourced","Sustainably_sourced",(IF($G700="Recycled pre-consumer organic","GOTS_recycled_organic",""))))))))))))),IF($G700="Organic","Organic",(IF($G700="Responsible","Responsible",(IF($G700="No Attribute (Conventional)","No_Attribute_Conventional",(IF($G700="Recycled Pre/Post-Consumer","Recycled_Pre_Post_Consumer",(IF($G700="In-Conversion","In_Conversion",(IF($G700="Recycled Pre-Consumer","Recycled_Pre_Consumer",(IF($G700="Recycled Post-Consumer","Recycled_Post_Consumer",(IF($G700="Sustainably Sourced","Sustainably_sourced",(IF($G700="Recycled pre-consumer organic","GOTS_recycled_organic","")))))))))))))))))),"")</f>
        <v/>
      </c>
      <c r="AE700" t="e" cm="1">
        <f t="array" aca="1" ref="AE700" ca="1">IF($I700="",IF(INDIRECT("$F"&amp;$S700)="","",IF(LEFT(INDIRECT("$F"&amp;$S700),3)="GRS","GRS_RCS_RM",IF((LEFT(INDIRECT("$F"&amp;$S700),3))="RCS","GRS_RCS_RM",IF(INDIRECT("$F"&amp;$S700)="OCS (No Label)","OCS_Conversion_RM",IF(LEFT(INDIRECT("$F"&amp;$S700),3)="OCS","OCS_RM",IF(RIGHT(INDIRECT("$F"&amp;$S700),10)="conversion","GOTS_RM_conversion",IF((LEFT(INDIRECT("$F"&amp;$S700),4))="GOTS","GOTS_RM","Responsible_RM"))))))),"DELETERM")</f>
        <v>#VALUE!</v>
      </c>
      <c r="AF700" t="e" cm="1">
        <f t="array" aca="1" ref="AF700" ca="1">IF($S700="","",INDIRECT("$Z"&amp;$S700))</f>
        <v>#VALUE!</v>
      </c>
      <c r="AG700" t="str">
        <f t="shared" si="190"/>
        <v/>
      </c>
      <c r="AH700" t="str" cm="1">
        <f t="array" aca="1" ref="AH700" ca="1">IFERROR(INDIRECT("$ag"&amp;S700),"")</f>
        <v/>
      </c>
      <c r="AI700" t="e" cm="1">
        <f t="array" aca="1" ref="AI700" ca="1">INDIRECT("O"&amp;S700)</f>
        <v>#VALUE!</v>
      </c>
      <c r="AJ700" t="str">
        <f t="shared" si="191"/>
        <v/>
      </c>
    </row>
    <row r="701" spans="1:36" ht="16.5" customHeight="1">
      <c r="A701" s="129"/>
      <c r="B701" s="134"/>
      <c r="C701" s="135"/>
      <c r="D701" s="146"/>
      <c r="E701" s="146"/>
      <c r="F701" s="135"/>
      <c r="G701" s="147"/>
      <c r="H701" s="147"/>
      <c r="I701" s="147"/>
      <c r="J701" s="147"/>
      <c r="K701" s="38"/>
      <c r="L701" s="143"/>
      <c r="M701" s="143"/>
      <c r="N701" s="61"/>
      <c r="O701" s="314"/>
      <c r="Q701" t="str">
        <f t="shared" si="186"/>
        <v/>
      </c>
      <c r="S701" t="e">
        <f t="shared" ca="1" si="195"/>
        <v>#VALUE!</v>
      </c>
      <c r="T701" t="e">
        <f t="shared" ca="1" si="192"/>
        <v>#VALUE!</v>
      </c>
      <c r="U701">
        <f t="shared" si="196"/>
        <v>636</v>
      </c>
      <c r="V701">
        <v>53.1666666666708</v>
      </c>
      <c r="W701">
        <f t="shared" si="197"/>
        <v>53</v>
      </c>
      <c r="X701" t="str" cm="1">
        <f t="array" aca="1" ref="X701" ca="1">IFERROR(INDEX('PC&amp;PD'!$A$1:$AS$19,ROW('PC&amp;PD'!$A$19),MATCH(INDIRECT(T701),'PC&amp;PD'!$A$1:$AS$1,0)),"")</f>
        <v/>
      </c>
      <c r="Y701" t="str">
        <f>IF(OR($N701="",$N701=0),"",IF($N701=$E$7,'Extracted info for SC'!$J$6,IF($N701=#REF!,'Extracted info for SC'!$J$7,IF($N701=#REF!,'Extracted info for SC'!$J$8,IF($N701=#REF!,'Extracted info for SC'!$J$9,IF($N701=#REF!,'Extracted info for SC'!$J$10,IF($N701=#REF!,'Extracted info for SC'!$J$11,IF($N701=#REF!,'Extracted info for SC'!$J$12,IF($N701=#REF!,'Extracted info for SC'!$J$13,IF($N701=#REF!,'Extracted info for SC'!$J$14,IF($N701=#REF!,'Extracted info for SC'!$J$15,IF($N701=#REF!,'Extracted info for SC'!$J$16,IF($N701=#REF!,'Extracted info for SC'!$J$17,IF($N701=#REF!,'Extracted info for SC'!$J$18,""))))))))))))))</f>
        <v/>
      </c>
      <c r="AA701" t="str">
        <f t="shared" si="187"/>
        <v/>
      </c>
      <c r="AB701" t="str">
        <f t="shared" si="188"/>
        <v/>
      </c>
      <c r="AC701" t="e">
        <f t="shared" ca="1" si="189"/>
        <v>#VALUE!</v>
      </c>
      <c r="AD701" t="str" cm="1">
        <f t="array" aca="1" ref="AD701" ca="1">IFERROR(IF((LEFT(INDIRECT("$F"&amp;$S701),4))="GOTS",IF($G701="Organic","GOTS_Organic_raw",(IF($G701="Responsible","GOTS_Responsible",(IF($G701="No Attribute (Conventional)","GOTS_conventional",(IF($G701="Recycled Pre/Post-Consumer","GOTS_pre_post",(IF($G701="In-Conversion","GOTS_in_conversion",(IF($G701="Sustainably Sourced","Sustainably_sourced",(IF($G701="Recycled pre-consumer organic","GOTS_recycled_organic",""))))))))))))),IF($G701="Organic","Organic",(IF($G701="Responsible","Responsible",(IF($G701="No Attribute (Conventional)","No_Attribute_Conventional",(IF($G701="Recycled Pre/Post-Consumer","Recycled_Pre_Post_Consumer",(IF($G701="In-Conversion","In_Conversion",(IF($G701="Recycled Pre-Consumer","Recycled_Pre_Consumer",(IF($G701="Recycled Post-Consumer","Recycled_Post_Consumer",(IF($G701="Sustainably Sourced","Sustainably_sourced",(IF($G701="Recycled pre-consumer organic","GOTS_recycled_organic","")))))))))))))))))),"")</f>
        <v/>
      </c>
      <c r="AE701" t="e" cm="1">
        <f t="array" aca="1" ref="AE701" ca="1">IF($I701="",IF(INDIRECT("$F"&amp;$S701)="","",IF(LEFT(INDIRECT("$F"&amp;$S701),3)="GRS","GRS_RCS_RM",IF((LEFT(INDIRECT("$F"&amp;$S701),3))="RCS","GRS_RCS_RM",IF(INDIRECT("$F"&amp;$S701)="OCS (No Label)","OCS_Conversion_RM",IF(LEFT(INDIRECT("$F"&amp;$S701),3)="OCS","OCS_RM",IF(RIGHT(INDIRECT("$F"&amp;$S701),10)="conversion","GOTS_RM_conversion",IF((LEFT(INDIRECT("$F"&amp;$S701),4))="GOTS","GOTS_RM","Responsible_RM"))))))),"DELETERM")</f>
        <v>#VALUE!</v>
      </c>
      <c r="AF701" t="e" cm="1">
        <f t="array" aca="1" ref="AF701" ca="1">IF($S701="","",INDIRECT("$Z"&amp;$S701))</f>
        <v>#VALUE!</v>
      </c>
      <c r="AG701" t="str">
        <f t="shared" si="190"/>
        <v/>
      </c>
      <c r="AH701" t="str" cm="1">
        <f t="array" aca="1" ref="AH701" ca="1">IFERROR(INDIRECT("$ag"&amp;S701),"")</f>
        <v/>
      </c>
      <c r="AI701" t="e" cm="1">
        <f t="array" aca="1" ref="AI701" ca="1">INDIRECT("O"&amp;S701)</f>
        <v>#VALUE!</v>
      </c>
      <c r="AJ701" t="str">
        <f t="shared" si="191"/>
        <v/>
      </c>
    </row>
    <row r="702" spans="1:36" ht="16.5" customHeight="1">
      <c r="A702" s="129"/>
      <c r="B702" s="134"/>
      <c r="C702" s="135"/>
      <c r="D702" s="146"/>
      <c r="E702" s="146"/>
      <c r="F702" s="135"/>
      <c r="G702" s="147"/>
      <c r="H702" s="147"/>
      <c r="I702" s="147"/>
      <c r="J702" s="147"/>
      <c r="K702" s="38"/>
      <c r="L702" s="143"/>
      <c r="M702" s="143"/>
      <c r="N702" s="61"/>
      <c r="O702" s="314"/>
      <c r="Q702" t="str">
        <f t="shared" si="186"/>
        <v/>
      </c>
      <c r="S702" t="e">
        <f t="shared" ca="1" si="195"/>
        <v>#VALUE!</v>
      </c>
      <c r="T702" t="e">
        <f t="shared" ca="1" si="192"/>
        <v>#VALUE!</v>
      </c>
      <c r="U702">
        <f t="shared" si="196"/>
        <v>636</v>
      </c>
      <c r="V702">
        <v>53.2500000000041</v>
      </c>
      <c r="W702">
        <f t="shared" si="197"/>
        <v>53</v>
      </c>
      <c r="X702" t="str" cm="1">
        <f t="array" aca="1" ref="X702" ca="1">IFERROR(INDEX('PC&amp;PD'!$A$1:$AS$19,ROW('PC&amp;PD'!$A$19),MATCH(INDIRECT(T702),'PC&amp;PD'!$A$1:$AS$1,0)),"")</f>
        <v/>
      </c>
      <c r="Y702" t="str">
        <f>IF(OR($N702="",$N702=0),"",IF($N702=$E$7,'Extracted info for SC'!$J$6,IF($N702=#REF!,'Extracted info for SC'!$J$7,IF($N702=#REF!,'Extracted info for SC'!$J$8,IF($N702=#REF!,'Extracted info for SC'!$J$9,IF($N702=#REF!,'Extracted info for SC'!$J$10,IF($N702=#REF!,'Extracted info for SC'!$J$11,IF($N702=#REF!,'Extracted info for SC'!$J$12,IF($N702=#REF!,'Extracted info for SC'!$J$13,IF($N702=#REF!,'Extracted info for SC'!$J$14,IF($N702=#REF!,'Extracted info for SC'!$J$15,IF($N702=#REF!,'Extracted info for SC'!$J$16,IF($N702=#REF!,'Extracted info for SC'!$J$17,IF($N702=#REF!,'Extracted info for SC'!$J$18,""))))))))))))))</f>
        <v/>
      </c>
      <c r="AA702" t="str">
        <f t="shared" si="187"/>
        <v/>
      </c>
      <c r="AB702" t="str">
        <f t="shared" si="188"/>
        <v/>
      </c>
      <c r="AC702" t="e">
        <f t="shared" ca="1" si="189"/>
        <v>#VALUE!</v>
      </c>
      <c r="AD702" t="str" cm="1">
        <f t="array" aca="1" ref="AD702" ca="1">IFERROR(IF((LEFT(INDIRECT("$F"&amp;$S702),4))="GOTS",IF($G702="Organic","GOTS_Organic_raw",(IF($G702="Responsible","GOTS_Responsible",(IF($G702="No Attribute (Conventional)","GOTS_conventional",(IF($G702="Recycled Pre/Post-Consumer","GOTS_pre_post",(IF($G702="In-Conversion","GOTS_in_conversion",(IF($G702="Sustainably Sourced","Sustainably_sourced",(IF($G702="Recycled pre-consumer organic","GOTS_recycled_organic",""))))))))))))),IF($G702="Organic","Organic",(IF($G702="Responsible","Responsible",(IF($G702="No Attribute (Conventional)","No_Attribute_Conventional",(IF($G702="Recycled Pre/Post-Consumer","Recycled_Pre_Post_Consumer",(IF($G702="In-Conversion","In_Conversion",(IF($G702="Recycled Pre-Consumer","Recycled_Pre_Consumer",(IF($G702="Recycled Post-Consumer","Recycled_Post_Consumer",(IF($G702="Sustainably Sourced","Sustainably_sourced",(IF($G702="Recycled pre-consumer organic","GOTS_recycled_organic","")))))))))))))))))),"")</f>
        <v/>
      </c>
      <c r="AE702" t="e" cm="1">
        <f t="array" aca="1" ref="AE702" ca="1">IF($I702="",IF(INDIRECT("$F"&amp;$S702)="","",IF(LEFT(INDIRECT("$F"&amp;$S702),3)="GRS","GRS_RCS_RM",IF((LEFT(INDIRECT("$F"&amp;$S702),3))="RCS","GRS_RCS_RM",IF(INDIRECT("$F"&amp;$S702)="OCS (No Label)","OCS_Conversion_RM",IF(LEFT(INDIRECT("$F"&amp;$S702),3)="OCS","OCS_RM",IF(RIGHT(INDIRECT("$F"&amp;$S702),10)="conversion","GOTS_RM_conversion",IF((LEFT(INDIRECT("$F"&amp;$S702),4))="GOTS","GOTS_RM","Responsible_RM"))))))),"DELETERM")</f>
        <v>#VALUE!</v>
      </c>
      <c r="AF702" t="e" cm="1">
        <f t="array" aca="1" ref="AF702" ca="1">IF($S702="","",INDIRECT("$Z"&amp;$S702))</f>
        <v>#VALUE!</v>
      </c>
      <c r="AG702" t="str">
        <f t="shared" si="190"/>
        <v/>
      </c>
      <c r="AH702" t="str" cm="1">
        <f t="array" aca="1" ref="AH702" ca="1">IFERROR(INDIRECT("$ag"&amp;S702),"")</f>
        <v/>
      </c>
      <c r="AI702" t="e" cm="1">
        <f t="array" aca="1" ref="AI702" ca="1">INDIRECT("O"&amp;S702)</f>
        <v>#VALUE!</v>
      </c>
      <c r="AJ702" t="str">
        <f t="shared" si="191"/>
        <v/>
      </c>
    </row>
    <row r="703" spans="1:36" ht="16.5" customHeight="1">
      <c r="A703" s="129"/>
      <c r="B703" s="134"/>
      <c r="C703" s="135"/>
      <c r="D703" s="146"/>
      <c r="E703" s="146"/>
      <c r="F703" s="135"/>
      <c r="G703" s="147"/>
      <c r="H703" s="147"/>
      <c r="I703" s="147"/>
      <c r="J703" s="147"/>
      <c r="K703" s="38"/>
      <c r="L703" s="143"/>
      <c r="M703" s="143"/>
      <c r="N703" s="61"/>
      <c r="O703" s="314"/>
      <c r="Q703" t="str">
        <f t="shared" si="186"/>
        <v/>
      </c>
      <c r="S703" t="e">
        <f t="shared" ca="1" si="195"/>
        <v>#VALUE!</v>
      </c>
      <c r="T703" t="e">
        <f t="shared" ca="1" si="192"/>
        <v>#VALUE!</v>
      </c>
      <c r="U703">
        <f t="shared" si="196"/>
        <v>636</v>
      </c>
      <c r="V703">
        <v>53.333333333337499</v>
      </c>
      <c r="W703">
        <f t="shared" si="197"/>
        <v>53</v>
      </c>
      <c r="X703" t="str" cm="1">
        <f t="array" aca="1" ref="X703" ca="1">IFERROR(INDEX('PC&amp;PD'!$A$1:$AS$19,ROW('PC&amp;PD'!$A$19),MATCH(INDIRECT(T703),'PC&amp;PD'!$A$1:$AS$1,0)),"")</f>
        <v/>
      </c>
      <c r="Y703" t="str">
        <f>IF(OR($N703="",$N703=0),"",IF($N703=$E$7,'Extracted info for SC'!$J$6,IF($N703=#REF!,'Extracted info for SC'!$J$7,IF($N703=#REF!,'Extracted info for SC'!$J$8,IF($N703=#REF!,'Extracted info for SC'!$J$9,IF($N703=#REF!,'Extracted info for SC'!$J$10,IF($N703=#REF!,'Extracted info for SC'!$J$11,IF($N703=#REF!,'Extracted info for SC'!$J$12,IF($N703=#REF!,'Extracted info for SC'!$J$13,IF($N703=#REF!,'Extracted info for SC'!$J$14,IF($N703=#REF!,'Extracted info for SC'!$J$15,IF($N703=#REF!,'Extracted info for SC'!$J$16,IF($N703=#REF!,'Extracted info for SC'!$J$17,IF($N703=#REF!,'Extracted info for SC'!$J$18,""))))))))))))))</f>
        <v/>
      </c>
      <c r="AA703" t="str">
        <f t="shared" si="187"/>
        <v/>
      </c>
      <c r="AB703" t="str">
        <f t="shared" si="188"/>
        <v/>
      </c>
      <c r="AC703" t="e">
        <f t="shared" ca="1" si="189"/>
        <v>#VALUE!</v>
      </c>
      <c r="AD703" t="str" cm="1">
        <f t="array" aca="1" ref="AD703" ca="1">IFERROR(IF((LEFT(INDIRECT("$F"&amp;$S703),4))="GOTS",IF($G703="Organic","GOTS_Organic_raw",(IF($G703="Responsible","GOTS_Responsible",(IF($G703="No Attribute (Conventional)","GOTS_conventional",(IF($G703="Recycled Pre/Post-Consumer","GOTS_pre_post",(IF($G703="In-Conversion","GOTS_in_conversion",(IF($G703="Sustainably Sourced","Sustainably_sourced",(IF($G703="Recycled pre-consumer organic","GOTS_recycled_organic",""))))))))))))),IF($G703="Organic","Organic",(IF($G703="Responsible","Responsible",(IF($G703="No Attribute (Conventional)","No_Attribute_Conventional",(IF($G703="Recycled Pre/Post-Consumer","Recycled_Pre_Post_Consumer",(IF($G703="In-Conversion","In_Conversion",(IF($G703="Recycled Pre-Consumer","Recycled_Pre_Consumer",(IF($G703="Recycled Post-Consumer","Recycled_Post_Consumer",(IF($G703="Sustainably Sourced","Sustainably_sourced",(IF($G703="Recycled pre-consumer organic","GOTS_recycled_organic","")))))))))))))))))),"")</f>
        <v/>
      </c>
      <c r="AE703" t="e" cm="1">
        <f t="array" aca="1" ref="AE703" ca="1">IF($I703="",IF(INDIRECT("$F"&amp;$S703)="","",IF(LEFT(INDIRECT("$F"&amp;$S703),3)="GRS","GRS_RCS_RM",IF((LEFT(INDIRECT("$F"&amp;$S703),3))="RCS","GRS_RCS_RM",IF(INDIRECT("$F"&amp;$S703)="OCS (No Label)","OCS_Conversion_RM",IF(LEFT(INDIRECT("$F"&amp;$S703),3)="OCS","OCS_RM",IF(RIGHT(INDIRECT("$F"&amp;$S703),10)="conversion","GOTS_RM_conversion",IF((LEFT(INDIRECT("$F"&amp;$S703),4))="GOTS","GOTS_RM","Responsible_RM"))))))),"DELETERM")</f>
        <v>#VALUE!</v>
      </c>
      <c r="AF703" t="e" cm="1">
        <f t="array" aca="1" ref="AF703" ca="1">IF($S703="","",INDIRECT("$Z"&amp;$S703))</f>
        <v>#VALUE!</v>
      </c>
      <c r="AG703" t="str">
        <f t="shared" si="190"/>
        <v/>
      </c>
      <c r="AH703" t="str" cm="1">
        <f t="array" aca="1" ref="AH703" ca="1">IFERROR(INDIRECT("$ag"&amp;S703),"")</f>
        <v/>
      </c>
      <c r="AI703" t="e" cm="1">
        <f t="array" aca="1" ref="AI703" ca="1">INDIRECT("O"&amp;S703)</f>
        <v>#VALUE!</v>
      </c>
      <c r="AJ703" t="str">
        <f t="shared" si="191"/>
        <v/>
      </c>
    </row>
    <row r="704" spans="1:36" ht="16.5" customHeight="1">
      <c r="A704" s="129"/>
      <c r="B704" s="134"/>
      <c r="C704" s="135"/>
      <c r="D704" s="146"/>
      <c r="E704" s="146"/>
      <c r="F704" s="135"/>
      <c r="G704" s="147"/>
      <c r="H704" s="147"/>
      <c r="I704" s="147"/>
      <c r="J704" s="147"/>
      <c r="K704" s="38"/>
      <c r="L704" s="143"/>
      <c r="M704" s="143"/>
      <c r="N704" s="61"/>
      <c r="O704" s="314"/>
      <c r="Q704" t="str">
        <f t="shared" ref="Q704:Q767" si="206">IF(G704="No Attribute (Conventional)",IF(OR($G704="",$I704="",$K704=""),"",CONCATENATE($K704," ",$AA704," ",$I704," + ")),IF(OR($G704="",$I704="",$K704=""),"",CONCATENATE($K704," ",$G704," ",$I704," + ")))</f>
        <v/>
      </c>
      <c r="S704" t="e">
        <f t="shared" ca="1" si="195"/>
        <v>#VALUE!</v>
      </c>
      <c r="T704" t="e">
        <f t="shared" ca="1" si="192"/>
        <v>#VALUE!</v>
      </c>
      <c r="U704">
        <f t="shared" si="196"/>
        <v>636</v>
      </c>
      <c r="V704">
        <v>53.4166666666708</v>
      </c>
      <c r="W704">
        <f t="shared" si="197"/>
        <v>53</v>
      </c>
      <c r="X704" t="str" cm="1">
        <f t="array" aca="1" ref="X704" ca="1">IFERROR(INDEX('PC&amp;PD'!$A$1:$AS$19,ROW('PC&amp;PD'!$A$19),MATCH(INDIRECT(T704),'PC&amp;PD'!$A$1:$AS$1,0)),"")</f>
        <v/>
      </c>
      <c r="Y704" t="str">
        <f>IF(OR($N704="",$N704=0),"",IF($N704=$E$7,'Extracted info for SC'!$J$6,IF($N704=#REF!,'Extracted info for SC'!$J$7,IF($N704=#REF!,'Extracted info for SC'!$J$8,IF($N704=#REF!,'Extracted info for SC'!$J$9,IF($N704=#REF!,'Extracted info for SC'!$J$10,IF($N704=#REF!,'Extracted info for SC'!$J$11,IF($N704=#REF!,'Extracted info for SC'!$J$12,IF($N704=#REF!,'Extracted info for SC'!$J$13,IF($N704=#REF!,'Extracted info for SC'!$J$14,IF($N704=#REF!,'Extracted info for SC'!$J$15,IF($N704=#REF!,'Extracted info for SC'!$J$16,IF($N704=#REF!,'Extracted info for SC'!$J$17,IF($N704=#REF!,'Extracted info for SC'!$J$18,""))))))))))))))</f>
        <v/>
      </c>
      <c r="AA704" t="str">
        <f t="shared" ref="AA704:AA767" si="207">IFERROR(IF(G704="","",IF(G704="No Attribute (Conventional)","",G704)),"")</f>
        <v/>
      </c>
      <c r="AB704" t="str">
        <f t="shared" ref="AB704:AB767" si="208">IFERROR(IF($F704="OCS 100", "OCS_100",IF($F704="OCS Blended", "OCS_Blended",IF($F704="OCS (No Label)", "OCS_No_Label",IF($F704="RCS 100", "RCS_100",IF($F704="RCS Blended","RCS_Blended",IF($F704="GRS","GRS",IF($F704="GRS (No Label)", "GRS_No_Label",IF($F704="RDS","RDS",IF($F704="RWS","RWS",IF($F704="RMS","RMS",IF($F704="GOTS Organic","GOTS_Organic",IF($F704="GOTS Made with organic","GOTS_Made_with_organic",IF($F704="GOTS Organic - in conversion","GOTS_Organic_in_Conversion",IF($F704="GOTS Made with organic - in conversion","GOTS_Made_with_Organic_in_Conversion",IF($F704="RAS","RAS",IF($F704="Rcs (No Label)","RCS_No_Label",IF($F704="RWS (No Label)","RWS_No_Label",IF($F704="RMS (No Label)","RMS_No_Label",IF($F704="RAS (No Label)","RAS_No_Label",IF($F704="RDS (No Label)","RDS_No_Label","")))))))))))))))))))),"")</f>
        <v/>
      </c>
      <c r="AC704" t="e">
        <f t="shared" ref="AC704:AC767" ca="1" si="209">"$AB"&amp;S704</f>
        <v>#VALUE!</v>
      </c>
      <c r="AD704" t="str" cm="1">
        <f t="array" aca="1" ref="AD704" ca="1">IFERROR(IF((LEFT(INDIRECT("$F"&amp;$S704),4))="GOTS",IF($G704="Organic","GOTS_Organic_raw",(IF($G704="Responsible","GOTS_Responsible",(IF($G704="No Attribute (Conventional)","GOTS_conventional",(IF($G704="Recycled Pre/Post-Consumer","GOTS_pre_post",(IF($G704="In-Conversion","GOTS_in_conversion",(IF($G704="Sustainably Sourced","Sustainably_sourced",(IF($G704="Recycled pre-consumer organic","GOTS_recycled_organic",""))))))))))))),IF($G704="Organic","Organic",(IF($G704="Responsible","Responsible",(IF($G704="No Attribute (Conventional)","No_Attribute_Conventional",(IF($G704="Recycled Pre/Post-Consumer","Recycled_Pre_Post_Consumer",(IF($G704="In-Conversion","In_Conversion",(IF($G704="Recycled Pre-Consumer","Recycled_Pre_Consumer",(IF($G704="Recycled Post-Consumer","Recycled_Post_Consumer",(IF($G704="Sustainably Sourced","Sustainably_sourced",(IF($G704="Recycled pre-consumer organic","GOTS_recycled_organic","")))))))))))))))))),"")</f>
        <v/>
      </c>
      <c r="AE704" t="e" cm="1">
        <f t="array" aca="1" ref="AE704" ca="1">IF($I704="",IF(INDIRECT("$F"&amp;$S704)="","",IF(LEFT(INDIRECT("$F"&amp;$S704),3)="GRS","GRS_RCS_RM",IF((LEFT(INDIRECT("$F"&amp;$S704),3))="RCS","GRS_RCS_RM",IF(INDIRECT("$F"&amp;$S704)="OCS (No Label)","OCS_Conversion_RM",IF(LEFT(INDIRECT("$F"&amp;$S704),3)="OCS","OCS_RM",IF(RIGHT(INDIRECT("$F"&amp;$S704),10)="conversion","GOTS_RM_conversion",IF((LEFT(INDIRECT("$F"&amp;$S704),4))="GOTS","GOTS_RM","Responsible_RM"))))))),"DELETERM")</f>
        <v>#VALUE!</v>
      </c>
      <c r="AF704" t="e" cm="1">
        <f t="array" aca="1" ref="AF704" ca="1">IF($S704="","",INDIRECT("$Z"&amp;$S704))</f>
        <v>#VALUE!</v>
      </c>
      <c r="AG704" t="str">
        <f t="shared" ref="AG704:AG767" si="210">IF(AND(AJ704="",AJ705="",AJ706="",AJ707="",AJ708="",AJ709="",AJ710="",AJ711="",AJ712="",AJ713="",AJ714="",AJ715=""),"",CONCATENATE(AJ704, AJ705, AJ706, AJ707,AJ708, AJ709, AJ710, AJ711, AJ712, AJ713, AJ714,AJ715))</f>
        <v/>
      </c>
      <c r="AH704" t="str" cm="1">
        <f t="array" aca="1" ref="AH704" ca="1">IFERROR(INDIRECT("$ag"&amp;S704),"")</f>
        <v/>
      </c>
      <c r="AI704" t="e" cm="1">
        <f t="array" aca="1" ref="AI704" ca="1">INDIRECT("O"&amp;S704)</f>
        <v>#VALUE!</v>
      </c>
      <c r="AJ704" t="str">
        <f t="shared" ref="AJ704:AJ767" si="211">IF(OR(Y704="",Y704=0),"",Y704&amp;", ")</f>
        <v/>
      </c>
    </row>
    <row r="705" spans="1:36" ht="16.5" customHeight="1">
      <c r="A705" s="130"/>
      <c r="B705" s="136"/>
      <c r="C705" s="137"/>
      <c r="D705" s="146"/>
      <c r="E705" s="146"/>
      <c r="F705" s="137"/>
      <c r="G705" s="147"/>
      <c r="H705" s="147"/>
      <c r="I705" s="147"/>
      <c r="J705" s="147"/>
      <c r="K705" s="38"/>
      <c r="L705" s="144"/>
      <c r="M705" s="144"/>
      <c r="N705" s="61"/>
      <c r="O705" s="314"/>
      <c r="Q705" t="str">
        <f t="shared" si="206"/>
        <v/>
      </c>
      <c r="S705" t="e">
        <f t="shared" ca="1" si="195"/>
        <v>#VALUE!</v>
      </c>
      <c r="T705" t="e">
        <f t="shared" ca="1" si="192"/>
        <v>#VALUE!</v>
      </c>
      <c r="U705">
        <f t="shared" si="196"/>
        <v>636</v>
      </c>
      <c r="V705">
        <v>53.5000000000041</v>
      </c>
      <c r="W705">
        <f t="shared" si="197"/>
        <v>53</v>
      </c>
      <c r="X705" t="str" cm="1">
        <f t="array" aca="1" ref="X705" ca="1">IFERROR(INDEX('PC&amp;PD'!$A$1:$AS$19,ROW('PC&amp;PD'!$A$19),MATCH(INDIRECT(T705),'PC&amp;PD'!$A$1:$AS$1,0)),"")</f>
        <v/>
      </c>
      <c r="Y705" t="str">
        <f>IF(OR($N705="",$N705=0),"",IF($N705=$E$7,'Extracted info for SC'!$J$6,IF($N705=#REF!,'Extracted info for SC'!$J$7,IF($N705=#REF!,'Extracted info for SC'!$J$8,IF($N705=#REF!,'Extracted info for SC'!$J$9,IF($N705=#REF!,'Extracted info for SC'!$J$10,IF($N705=#REF!,'Extracted info for SC'!$J$11,IF($N705=#REF!,'Extracted info for SC'!$J$12,IF($N705=#REF!,'Extracted info for SC'!$J$13,IF($N705=#REF!,'Extracted info for SC'!$J$14,IF($N705=#REF!,'Extracted info for SC'!$J$15,IF($N705=#REF!,'Extracted info for SC'!$J$16,IF($N705=#REF!,'Extracted info for SC'!$J$17,IF($N705=#REF!,'Extracted info for SC'!$J$18,""))))))))))))))</f>
        <v/>
      </c>
      <c r="AA705" t="str">
        <f t="shared" si="207"/>
        <v/>
      </c>
      <c r="AB705" t="str">
        <f t="shared" si="208"/>
        <v/>
      </c>
      <c r="AC705" t="e">
        <f t="shared" ca="1" si="209"/>
        <v>#VALUE!</v>
      </c>
      <c r="AD705" t="str" cm="1">
        <f t="array" aca="1" ref="AD705" ca="1">IFERROR(IF((LEFT(INDIRECT("$F"&amp;$S705),4))="GOTS",IF($G705="Organic","GOTS_Organic_raw",(IF($G705="Responsible","GOTS_Responsible",(IF($G705="No Attribute (Conventional)","GOTS_conventional",(IF($G705="Recycled Pre/Post-Consumer","GOTS_pre_post",(IF($G705="In-Conversion","GOTS_in_conversion",(IF($G705="Sustainably Sourced","Sustainably_sourced",(IF($G705="Recycled pre-consumer organic","GOTS_recycled_organic",""))))))))))))),IF($G705="Organic","Organic",(IF($G705="Responsible","Responsible",(IF($G705="No Attribute (Conventional)","No_Attribute_Conventional",(IF($G705="Recycled Pre/Post-Consumer","Recycled_Pre_Post_Consumer",(IF($G705="In-Conversion","In_Conversion",(IF($G705="Recycled Pre-Consumer","Recycled_Pre_Consumer",(IF($G705="Recycled Post-Consumer","Recycled_Post_Consumer",(IF($G705="Sustainably Sourced","Sustainably_sourced",(IF($G705="Recycled pre-consumer organic","GOTS_recycled_organic","")))))))))))))))))),"")</f>
        <v/>
      </c>
      <c r="AE705" t="e" cm="1">
        <f t="array" aca="1" ref="AE705" ca="1">IF($I705="",IF(INDIRECT("$F"&amp;$S705)="","",IF(LEFT(INDIRECT("$F"&amp;$S705),3)="GRS","GRS_RCS_RM",IF((LEFT(INDIRECT("$F"&amp;$S705),3))="RCS","GRS_RCS_RM",IF(INDIRECT("$F"&amp;$S705)="OCS (No Label)","OCS_Conversion_RM",IF(LEFT(INDIRECT("$F"&amp;$S705),3)="OCS","OCS_RM",IF(RIGHT(INDIRECT("$F"&amp;$S705),10)="conversion","GOTS_RM_conversion",IF((LEFT(INDIRECT("$F"&amp;$S705),4))="GOTS","GOTS_RM","Responsible_RM"))))))),"DELETERM")</f>
        <v>#VALUE!</v>
      </c>
      <c r="AF705" t="e" cm="1">
        <f t="array" aca="1" ref="AF705" ca="1">IF($S705="","",INDIRECT("$Z"&amp;$S705))</f>
        <v>#VALUE!</v>
      </c>
      <c r="AG705" t="str">
        <f t="shared" si="210"/>
        <v/>
      </c>
      <c r="AH705" t="str" cm="1">
        <f t="array" aca="1" ref="AH705" ca="1">IFERROR(INDIRECT("$ag"&amp;S705),"")</f>
        <v/>
      </c>
      <c r="AI705" t="e" cm="1">
        <f t="array" aca="1" ref="AI705" ca="1">INDIRECT("O"&amp;S705)</f>
        <v>#VALUE!</v>
      </c>
      <c r="AJ705" t="str">
        <f t="shared" si="211"/>
        <v/>
      </c>
    </row>
    <row r="706" spans="1:36" ht="16.5" customHeight="1">
      <c r="A706" s="130"/>
      <c r="B706" s="136"/>
      <c r="C706" s="137"/>
      <c r="D706" s="146"/>
      <c r="E706" s="146"/>
      <c r="F706" s="137"/>
      <c r="G706" s="147"/>
      <c r="H706" s="147"/>
      <c r="I706" s="147"/>
      <c r="J706" s="147"/>
      <c r="K706" s="38"/>
      <c r="L706" s="144"/>
      <c r="M706" s="144"/>
      <c r="N706" s="61"/>
      <c r="O706" s="314"/>
      <c r="Q706" t="str">
        <f t="shared" si="206"/>
        <v/>
      </c>
      <c r="S706" t="e">
        <f t="shared" ca="1" si="195"/>
        <v>#VALUE!</v>
      </c>
      <c r="T706" t="e">
        <f t="shared" ref="T706:T769" ca="1" si="212">"$B"&amp;S706</f>
        <v>#VALUE!</v>
      </c>
      <c r="U706">
        <f t="shared" si="196"/>
        <v>636</v>
      </c>
      <c r="V706">
        <v>53.583333333337499</v>
      </c>
      <c r="W706">
        <f t="shared" si="197"/>
        <v>53</v>
      </c>
      <c r="X706" t="str" cm="1">
        <f t="array" aca="1" ref="X706" ca="1">IFERROR(INDEX('PC&amp;PD'!$A$1:$AS$19,ROW('PC&amp;PD'!$A$19),MATCH(INDIRECT(T706),'PC&amp;PD'!$A$1:$AS$1,0)),"")</f>
        <v/>
      </c>
      <c r="Y706" t="str">
        <f>IF(OR($N706="",$N706=0),"",IF($N706=$E$7,'Extracted info for SC'!$J$6,IF($N706=#REF!,'Extracted info for SC'!$J$7,IF($N706=#REF!,'Extracted info for SC'!$J$8,IF($N706=#REF!,'Extracted info for SC'!$J$9,IF($N706=#REF!,'Extracted info for SC'!$J$10,IF($N706=#REF!,'Extracted info for SC'!$J$11,IF($N706=#REF!,'Extracted info for SC'!$J$12,IF($N706=#REF!,'Extracted info for SC'!$J$13,IF($N706=#REF!,'Extracted info for SC'!$J$14,IF($N706=#REF!,'Extracted info for SC'!$J$15,IF($N706=#REF!,'Extracted info for SC'!$J$16,IF($N706=#REF!,'Extracted info for SC'!$J$17,IF($N706=#REF!,'Extracted info for SC'!$J$18,""))))))))))))))</f>
        <v/>
      </c>
      <c r="AA706" t="str">
        <f t="shared" si="207"/>
        <v/>
      </c>
      <c r="AB706" t="str">
        <f t="shared" si="208"/>
        <v/>
      </c>
      <c r="AC706" t="e">
        <f t="shared" ca="1" si="209"/>
        <v>#VALUE!</v>
      </c>
      <c r="AD706" t="str" cm="1">
        <f t="array" aca="1" ref="AD706" ca="1">IFERROR(IF((LEFT(INDIRECT("$F"&amp;$S706),4))="GOTS",IF($G706="Organic","GOTS_Organic_raw",(IF($G706="Responsible","GOTS_Responsible",(IF($G706="No Attribute (Conventional)","GOTS_conventional",(IF($G706="Recycled Pre/Post-Consumer","GOTS_pre_post",(IF($G706="In-Conversion","GOTS_in_conversion",(IF($G706="Sustainably Sourced","Sustainably_sourced",(IF($G706="Recycled pre-consumer organic","GOTS_recycled_organic",""))))))))))))),IF($G706="Organic","Organic",(IF($G706="Responsible","Responsible",(IF($G706="No Attribute (Conventional)","No_Attribute_Conventional",(IF($G706="Recycled Pre/Post-Consumer","Recycled_Pre_Post_Consumer",(IF($G706="In-Conversion","In_Conversion",(IF($G706="Recycled Pre-Consumer","Recycled_Pre_Consumer",(IF($G706="Recycled Post-Consumer","Recycled_Post_Consumer",(IF($G706="Sustainably Sourced","Sustainably_sourced",(IF($G706="Recycled pre-consumer organic","GOTS_recycled_organic","")))))))))))))))))),"")</f>
        <v/>
      </c>
      <c r="AE706" t="e" cm="1">
        <f t="array" aca="1" ref="AE706" ca="1">IF($I706="",IF(INDIRECT("$F"&amp;$S706)="","",IF(LEFT(INDIRECT("$F"&amp;$S706),3)="GRS","GRS_RCS_RM",IF((LEFT(INDIRECT("$F"&amp;$S706),3))="RCS","GRS_RCS_RM",IF(INDIRECT("$F"&amp;$S706)="OCS (No Label)","OCS_Conversion_RM",IF(LEFT(INDIRECT("$F"&amp;$S706),3)="OCS","OCS_RM",IF(RIGHT(INDIRECT("$F"&amp;$S706),10)="conversion","GOTS_RM_conversion",IF((LEFT(INDIRECT("$F"&amp;$S706),4))="GOTS","GOTS_RM","Responsible_RM"))))))),"DELETERM")</f>
        <v>#VALUE!</v>
      </c>
      <c r="AF706" t="e" cm="1">
        <f t="array" aca="1" ref="AF706" ca="1">IF($S706="","",INDIRECT("$Z"&amp;$S706))</f>
        <v>#VALUE!</v>
      </c>
      <c r="AG706" t="str">
        <f t="shared" si="210"/>
        <v/>
      </c>
      <c r="AH706" t="str" cm="1">
        <f t="array" aca="1" ref="AH706" ca="1">IFERROR(INDIRECT("$ag"&amp;S706),"")</f>
        <v/>
      </c>
      <c r="AI706" t="e" cm="1">
        <f t="array" aca="1" ref="AI706" ca="1">INDIRECT("O"&amp;S706)</f>
        <v>#VALUE!</v>
      </c>
      <c r="AJ706" t="str">
        <f t="shared" si="211"/>
        <v/>
      </c>
    </row>
    <row r="707" spans="1:36" ht="16.5" customHeight="1">
      <c r="A707" s="130"/>
      <c r="B707" s="136"/>
      <c r="C707" s="137"/>
      <c r="D707" s="146"/>
      <c r="E707" s="146"/>
      <c r="F707" s="137"/>
      <c r="G707" s="147"/>
      <c r="H707" s="147"/>
      <c r="I707" s="147"/>
      <c r="J707" s="147"/>
      <c r="K707" s="38"/>
      <c r="L707" s="144"/>
      <c r="M707" s="144"/>
      <c r="N707" s="61"/>
      <c r="O707" s="314"/>
      <c r="Q707" t="str">
        <f t="shared" si="206"/>
        <v/>
      </c>
      <c r="S707" t="e">
        <f t="shared" ca="1" si="195"/>
        <v>#VALUE!</v>
      </c>
      <c r="T707" t="e">
        <f t="shared" ca="1" si="212"/>
        <v>#VALUE!</v>
      </c>
      <c r="U707">
        <f t="shared" si="196"/>
        <v>636</v>
      </c>
      <c r="V707">
        <v>53.6666666666708</v>
      </c>
      <c r="W707">
        <f t="shared" si="197"/>
        <v>53</v>
      </c>
      <c r="X707" t="str" cm="1">
        <f t="array" aca="1" ref="X707" ca="1">IFERROR(INDEX('PC&amp;PD'!$A$1:$AS$19,ROW('PC&amp;PD'!$A$19),MATCH(INDIRECT(T707),'PC&amp;PD'!$A$1:$AS$1,0)),"")</f>
        <v/>
      </c>
      <c r="Y707" t="str">
        <f>IF(OR($N707="",$N707=0),"",IF($N707=$E$7,'Extracted info for SC'!$J$6,IF($N707=#REF!,'Extracted info for SC'!$J$7,IF($N707=#REF!,'Extracted info for SC'!$J$8,IF($N707=#REF!,'Extracted info for SC'!$J$9,IF($N707=#REF!,'Extracted info for SC'!$J$10,IF($N707=#REF!,'Extracted info for SC'!$J$11,IF($N707=#REF!,'Extracted info for SC'!$J$12,IF($N707=#REF!,'Extracted info for SC'!$J$13,IF($N707=#REF!,'Extracted info for SC'!$J$14,IF($N707=#REF!,'Extracted info for SC'!$J$15,IF($N707=#REF!,'Extracted info for SC'!$J$16,IF($N707=#REF!,'Extracted info for SC'!$J$17,IF($N707=#REF!,'Extracted info for SC'!$J$18,""))))))))))))))</f>
        <v/>
      </c>
      <c r="AA707" t="str">
        <f t="shared" si="207"/>
        <v/>
      </c>
      <c r="AB707" t="str">
        <f t="shared" si="208"/>
        <v/>
      </c>
      <c r="AC707" t="e">
        <f t="shared" ca="1" si="209"/>
        <v>#VALUE!</v>
      </c>
      <c r="AD707" t="str" cm="1">
        <f t="array" aca="1" ref="AD707" ca="1">IFERROR(IF((LEFT(INDIRECT("$F"&amp;$S707),4))="GOTS",IF($G707="Organic","GOTS_Organic_raw",(IF($G707="Responsible","GOTS_Responsible",(IF($G707="No Attribute (Conventional)","GOTS_conventional",(IF($G707="Recycled Pre/Post-Consumer","GOTS_pre_post",(IF($G707="In-Conversion","GOTS_in_conversion",(IF($G707="Sustainably Sourced","Sustainably_sourced",(IF($G707="Recycled pre-consumer organic","GOTS_recycled_organic",""))))))))))))),IF($G707="Organic","Organic",(IF($G707="Responsible","Responsible",(IF($G707="No Attribute (Conventional)","No_Attribute_Conventional",(IF($G707="Recycled Pre/Post-Consumer","Recycled_Pre_Post_Consumer",(IF($G707="In-Conversion","In_Conversion",(IF($G707="Recycled Pre-Consumer","Recycled_Pre_Consumer",(IF($G707="Recycled Post-Consumer","Recycled_Post_Consumer",(IF($G707="Sustainably Sourced","Sustainably_sourced",(IF($G707="Recycled pre-consumer organic","GOTS_recycled_organic","")))))))))))))))))),"")</f>
        <v/>
      </c>
      <c r="AE707" t="e" cm="1">
        <f t="array" aca="1" ref="AE707" ca="1">IF($I707="",IF(INDIRECT("$F"&amp;$S707)="","",IF(LEFT(INDIRECT("$F"&amp;$S707),3)="GRS","GRS_RCS_RM",IF((LEFT(INDIRECT("$F"&amp;$S707),3))="RCS","GRS_RCS_RM",IF(INDIRECT("$F"&amp;$S707)="OCS (No Label)","OCS_Conversion_RM",IF(LEFT(INDIRECT("$F"&amp;$S707),3)="OCS","OCS_RM",IF(RIGHT(INDIRECT("$F"&amp;$S707),10)="conversion","GOTS_RM_conversion",IF((LEFT(INDIRECT("$F"&amp;$S707),4))="GOTS","GOTS_RM","Responsible_RM"))))))),"DELETERM")</f>
        <v>#VALUE!</v>
      </c>
      <c r="AF707" t="e" cm="1">
        <f t="array" aca="1" ref="AF707" ca="1">IF($S707="","",INDIRECT("$Z"&amp;$S707))</f>
        <v>#VALUE!</v>
      </c>
      <c r="AG707" t="str">
        <f t="shared" si="210"/>
        <v/>
      </c>
      <c r="AH707" t="str" cm="1">
        <f t="array" aca="1" ref="AH707" ca="1">IFERROR(INDIRECT("$ag"&amp;S707),"")</f>
        <v/>
      </c>
      <c r="AI707" t="e" cm="1">
        <f t="array" aca="1" ref="AI707" ca="1">INDIRECT("O"&amp;S707)</f>
        <v>#VALUE!</v>
      </c>
      <c r="AJ707" t="str">
        <f t="shared" si="211"/>
        <v/>
      </c>
    </row>
    <row r="708" spans="1:36" ht="16.5" customHeight="1">
      <c r="A708" s="130"/>
      <c r="B708" s="136"/>
      <c r="C708" s="137"/>
      <c r="D708" s="146"/>
      <c r="E708" s="146"/>
      <c r="F708" s="137"/>
      <c r="G708" s="147"/>
      <c r="H708" s="147"/>
      <c r="I708" s="147"/>
      <c r="J708" s="147"/>
      <c r="K708" s="38"/>
      <c r="L708" s="144"/>
      <c r="M708" s="144"/>
      <c r="N708" s="61"/>
      <c r="O708" s="314"/>
      <c r="Q708" t="str">
        <f t="shared" si="206"/>
        <v/>
      </c>
      <c r="S708" t="e">
        <f t="shared" ca="1" si="195"/>
        <v>#VALUE!</v>
      </c>
      <c r="T708" t="e">
        <f t="shared" ca="1" si="212"/>
        <v>#VALUE!</v>
      </c>
      <c r="U708">
        <f t="shared" si="196"/>
        <v>636</v>
      </c>
      <c r="V708">
        <v>53.750000000004199</v>
      </c>
      <c r="W708">
        <f t="shared" si="197"/>
        <v>53</v>
      </c>
      <c r="X708" t="str" cm="1">
        <f t="array" aca="1" ref="X708" ca="1">IFERROR(INDEX('PC&amp;PD'!$A$1:$AS$19,ROW('PC&amp;PD'!$A$19),MATCH(INDIRECT(T708),'PC&amp;PD'!$A$1:$AS$1,0)),"")</f>
        <v/>
      </c>
      <c r="Y708" t="str">
        <f>IF(OR($N708="",$N708=0),"",IF($N708=$E$7,'Extracted info for SC'!$J$6,IF($N708=#REF!,'Extracted info for SC'!$J$7,IF($N708=#REF!,'Extracted info for SC'!$J$8,IF($N708=#REF!,'Extracted info for SC'!$J$9,IF($N708=#REF!,'Extracted info for SC'!$J$10,IF($N708=#REF!,'Extracted info for SC'!$J$11,IF($N708=#REF!,'Extracted info for SC'!$J$12,IF($N708=#REF!,'Extracted info for SC'!$J$13,IF($N708=#REF!,'Extracted info for SC'!$J$14,IF($N708=#REF!,'Extracted info for SC'!$J$15,IF($N708=#REF!,'Extracted info for SC'!$J$16,IF($N708=#REF!,'Extracted info for SC'!$J$17,IF($N708=#REF!,'Extracted info for SC'!$J$18,""))))))))))))))</f>
        <v/>
      </c>
      <c r="AA708" t="str">
        <f t="shared" si="207"/>
        <v/>
      </c>
      <c r="AB708" t="str">
        <f t="shared" si="208"/>
        <v/>
      </c>
      <c r="AC708" t="e">
        <f t="shared" ca="1" si="209"/>
        <v>#VALUE!</v>
      </c>
      <c r="AD708" t="str" cm="1">
        <f t="array" aca="1" ref="AD708" ca="1">IFERROR(IF((LEFT(INDIRECT("$F"&amp;$S708),4))="GOTS",IF($G708="Organic","GOTS_Organic_raw",(IF($G708="Responsible","GOTS_Responsible",(IF($G708="No Attribute (Conventional)","GOTS_conventional",(IF($G708="Recycled Pre/Post-Consumer","GOTS_pre_post",(IF($G708="In-Conversion","GOTS_in_conversion",(IF($G708="Sustainably Sourced","Sustainably_sourced",(IF($G708="Recycled pre-consumer organic","GOTS_recycled_organic",""))))))))))))),IF($G708="Organic","Organic",(IF($G708="Responsible","Responsible",(IF($G708="No Attribute (Conventional)","No_Attribute_Conventional",(IF($G708="Recycled Pre/Post-Consumer","Recycled_Pre_Post_Consumer",(IF($G708="In-Conversion","In_Conversion",(IF($G708="Recycled Pre-Consumer","Recycled_Pre_Consumer",(IF($G708="Recycled Post-Consumer","Recycled_Post_Consumer",(IF($G708="Sustainably Sourced","Sustainably_sourced",(IF($G708="Recycled pre-consumer organic","GOTS_recycled_organic","")))))))))))))))))),"")</f>
        <v/>
      </c>
      <c r="AE708" t="e" cm="1">
        <f t="array" aca="1" ref="AE708" ca="1">IF($I708="",IF(INDIRECT("$F"&amp;$S708)="","",IF(LEFT(INDIRECT("$F"&amp;$S708),3)="GRS","GRS_RCS_RM",IF((LEFT(INDIRECT("$F"&amp;$S708),3))="RCS","GRS_RCS_RM",IF(INDIRECT("$F"&amp;$S708)="OCS (No Label)","OCS_Conversion_RM",IF(LEFT(INDIRECT("$F"&amp;$S708),3)="OCS","OCS_RM",IF(RIGHT(INDIRECT("$F"&amp;$S708),10)="conversion","GOTS_RM_conversion",IF((LEFT(INDIRECT("$F"&amp;$S708),4))="GOTS","GOTS_RM","Responsible_RM"))))))),"DELETERM")</f>
        <v>#VALUE!</v>
      </c>
      <c r="AF708" t="e" cm="1">
        <f t="array" aca="1" ref="AF708" ca="1">IF($S708="","",INDIRECT("$Z"&amp;$S708))</f>
        <v>#VALUE!</v>
      </c>
      <c r="AG708" t="str">
        <f t="shared" si="210"/>
        <v/>
      </c>
      <c r="AH708" t="str" cm="1">
        <f t="array" aca="1" ref="AH708" ca="1">IFERROR(INDIRECT("$ag"&amp;S708),"")</f>
        <v/>
      </c>
      <c r="AI708" t="e" cm="1">
        <f t="array" aca="1" ref="AI708" ca="1">INDIRECT("O"&amp;S708)</f>
        <v>#VALUE!</v>
      </c>
      <c r="AJ708" t="str">
        <f t="shared" si="211"/>
        <v/>
      </c>
    </row>
    <row r="709" spans="1:36" ht="16.5" customHeight="1">
      <c r="A709" s="130"/>
      <c r="B709" s="136"/>
      <c r="C709" s="137"/>
      <c r="D709" s="146"/>
      <c r="E709" s="146"/>
      <c r="F709" s="137"/>
      <c r="G709" s="147"/>
      <c r="H709" s="147"/>
      <c r="I709" s="147"/>
      <c r="J709" s="147"/>
      <c r="K709" s="38"/>
      <c r="L709" s="144"/>
      <c r="M709" s="144"/>
      <c r="N709" s="61"/>
      <c r="O709" s="314"/>
      <c r="Q709" t="str">
        <f t="shared" si="206"/>
        <v/>
      </c>
      <c r="S709" t="e">
        <f t="shared" ca="1" si="195"/>
        <v>#VALUE!</v>
      </c>
      <c r="T709" t="e">
        <f t="shared" ca="1" si="212"/>
        <v>#VALUE!</v>
      </c>
      <c r="U709">
        <f t="shared" si="196"/>
        <v>636</v>
      </c>
      <c r="V709">
        <v>53.833333333337499</v>
      </c>
      <c r="W709">
        <f t="shared" si="197"/>
        <v>53</v>
      </c>
      <c r="X709" t="str" cm="1">
        <f t="array" aca="1" ref="X709" ca="1">IFERROR(INDEX('PC&amp;PD'!$A$1:$AS$19,ROW('PC&amp;PD'!$A$19),MATCH(INDIRECT(T709),'PC&amp;PD'!$A$1:$AS$1,0)),"")</f>
        <v/>
      </c>
      <c r="Y709" t="str">
        <f>IF(OR($N709="",$N709=0),"",IF($N709=$E$7,'Extracted info for SC'!$J$6,IF($N709=#REF!,'Extracted info for SC'!$J$7,IF($N709=#REF!,'Extracted info for SC'!$J$8,IF($N709=#REF!,'Extracted info for SC'!$J$9,IF($N709=#REF!,'Extracted info for SC'!$J$10,IF($N709=#REF!,'Extracted info for SC'!$J$11,IF($N709=#REF!,'Extracted info for SC'!$J$12,IF($N709=#REF!,'Extracted info for SC'!$J$13,IF($N709=#REF!,'Extracted info for SC'!$J$14,IF($N709=#REF!,'Extracted info for SC'!$J$15,IF($N709=#REF!,'Extracted info for SC'!$J$16,IF($N709=#REF!,'Extracted info for SC'!$J$17,IF($N709=#REF!,'Extracted info for SC'!$J$18,""))))))))))))))</f>
        <v/>
      </c>
      <c r="AA709" t="str">
        <f t="shared" si="207"/>
        <v/>
      </c>
      <c r="AB709" t="str">
        <f t="shared" si="208"/>
        <v/>
      </c>
      <c r="AC709" t="e">
        <f t="shared" ca="1" si="209"/>
        <v>#VALUE!</v>
      </c>
      <c r="AD709" t="str" cm="1">
        <f t="array" aca="1" ref="AD709" ca="1">IFERROR(IF((LEFT(INDIRECT("$F"&amp;$S709),4))="GOTS",IF($G709="Organic","GOTS_Organic_raw",(IF($G709="Responsible","GOTS_Responsible",(IF($G709="No Attribute (Conventional)","GOTS_conventional",(IF($G709="Recycled Pre/Post-Consumer","GOTS_pre_post",(IF($G709="In-Conversion","GOTS_in_conversion",(IF($G709="Sustainably Sourced","Sustainably_sourced",(IF($G709="Recycled pre-consumer organic","GOTS_recycled_organic",""))))))))))))),IF($G709="Organic","Organic",(IF($G709="Responsible","Responsible",(IF($G709="No Attribute (Conventional)","No_Attribute_Conventional",(IF($G709="Recycled Pre/Post-Consumer","Recycled_Pre_Post_Consumer",(IF($G709="In-Conversion","In_Conversion",(IF($G709="Recycled Pre-Consumer","Recycled_Pre_Consumer",(IF($G709="Recycled Post-Consumer","Recycled_Post_Consumer",(IF($G709="Sustainably Sourced","Sustainably_sourced",(IF($G709="Recycled pre-consumer organic","GOTS_recycled_organic","")))))))))))))))))),"")</f>
        <v/>
      </c>
      <c r="AE709" t="e" cm="1">
        <f t="array" aca="1" ref="AE709" ca="1">IF($I709="",IF(INDIRECT("$F"&amp;$S709)="","",IF(LEFT(INDIRECT("$F"&amp;$S709),3)="GRS","GRS_RCS_RM",IF((LEFT(INDIRECT("$F"&amp;$S709),3))="RCS","GRS_RCS_RM",IF(INDIRECT("$F"&amp;$S709)="OCS (No Label)","OCS_Conversion_RM",IF(LEFT(INDIRECT("$F"&amp;$S709),3)="OCS","OCS_RM",IF(RIGHT(INDIRECT("$F"&amp;$S709),10)="conversion","GOTS_RM_conversion",IF((LEFT(INDIRECT("$F"&amp;$S709),4))="GOTS","GOTS_RM","Responsible_RM"))))))),"DELETERM")</f>
        <v>#VALUE!</v>
      </c>
      <c r="AF709" t="e" cm="1">
        <f t="array" aca="1" ref="AF709" ca="1">IF($S709="","",INDIRECT("$Z"&amp;$S709))</f>
        <v>#VALUE!</v>
      </c>
      <c r="AG709" t="str">
        <f t="shared" si="210"/>
        <v/>
      </c>
      <c r="AH709" t="str" cm="1">
        <f t="array" aca="1" ref="AH709" ca="1">IFERROR(INDIRECT("$ag"&amp;S709),"")</f>
        <v/>
      </c>
      <c r="AI709" t="e" cm="1">
        <f t="array" aca="1" ref="AI709" ca="1">INDIRECT("O"&amp;S709)</f>
        <v>#VALUE!</v>
      </c>
      <c r="AJ709" t="str">
        <f t="shared" si="211"/>
        <v/>
      </c>
    </row>
    <row r="710" spans="1:36" ht="16.5" customHeight="1" thickBot="1">
      <c r="A710" s="131"/>
      <c r="B710" s="138"/>
      <c r="C710" s="139"/>
      <c r="D710" s="148"/>
      <c r="E710" s="148"/>
      <c r="F710" s="139"/>
      <c r="G710" s="149"/>
      <c r="H710" s="149"/>
      <c r="I710" s="149"/>
      <c r="J710" s="149"/>
      <c r="K710" s="39"/>
      <c r="L710" s="145"/>
      <c r="M710" s="145"/>
      <c r="N710" s="62"/>
      <c r="O710" s="315"/>
      <c r="Q710" t="str">
        <f t="shared" si="206"/>
        <v/>
      </c>
      <c r="S710" t="e">
        <f t="shared" ca="1" si="195"/>
        <v>#VALUE!</v>
      </c>
      <c r="T710" t="e">
        <f t="shared" ca="1" si="212"/>
        <v>#VALUE!</v>
      </c>
      <c r="U710">
        <f t="shared" si="196"/>
        <v>636</v>
      </c>
      <c r="V710">
        <v>53.9166666666708</v>
      </c>
      <c r="W710">
        <f t="shared" si="197"/>
        <v>53</v>
      </c>
      <c r="X710" t="str" cm="1">
        <f t="array" aca="1" ref="X710" ca="1">IFERROR(INDEX('PC&amp;PD'!$A$1:$AS$19,ROW('PC&amp;PD'!$A$19),MATCH(INDIRECT(T710),'PC&amp;PD'!$A$1:$AS$1,0)),"")</f>
        <v/>
      </c>
      <c r="Y710" t="str">
        <f>IF(OR($N710="",$N710=0),"",IF($N710=$E$7,'Extracted info for SC'!$J$6,IF($N710=#REF!,'Extracted info for SC'!$J$7,IF($N710=#REF!,'Extracted info for SC'!$J$8,IF($N710=#REF!,'Extracted info for SC'!$J$9,IF($N710=#REF!,'Extracted info for SC'!$J$10,IF($N710=#REF!,'Extracted info for SC'!$J$11,IF($N710=#REF!,'Extracted info for SC'!$J$12,IF($N710=#REF!,'Extracted info for SC'!$J$13,IF($N710=#REF!,'Extracted info for SC'!$J$14,IF($N710=#REF!,'Extracted info for SC'!$J$15,IF($N710=#REF!,'Extracted info for SC'!$J$16,IF($N710=#REF!,'Extracted info for SC'!$J$17,IF($N710=#REF!,'Extracted info for SC'!$J$18,""))))))))))))))</f>
        <v/>
      </c>
      <c r="AA710" t="str">
        <f t="shared" si="207"/>
        <v/>
      </c>
      <c r="AB710" t="str">
        <f t="shared" si="208"/>
        <v/>
      </c>
      <c r="AC710" t="e">
        <f t="shared" ca="1" si="209"/>
        <v>#VALUE!</v>
      </c>
      <c r="AD710" t="str" cm="1">
        <f t="array" aca="1" ref="AD710" ca="1">IFERROR(IF((LEFT(INDIRECT("$F"&amp;$S710),4))="GOTS",IF($G710="Organic","GOTS_Organic_raw",(IF($G710="Responsible","GOTS_Responsible",(IF($G710="No Attribute (Conventional)","GOTS_conventional",(IF($G710="Recycled Pre/Post-Consumer","GOTS_pre_post",(IF($G710="In-Conversion","GOTS_in_conversion",(IF($G710="Sustainably Sourced","Sustainably_sourced",(IF($G710="Recycled pre-consumer organic","GOTS_recycled_organic",""))))))))))))),IF($G710="Organic","Organic",(IF($G710="Responsible","Responsible",(IF($G710="No Attribute (Conventional)","No_Attribute_Conventional",(IF($G710="Recycled Pre/Post-Consumer","Recycled_Pre_Post_Consumer",(IF($G710="In-Conversion","In_Conversion",(IF($G710="Recycled Pre-Consumer","Recycled_Pre_Consumer",(IF($G710="Recycled Post-Consumer","Recycled_Post_Consumer",(IF($G710="Sustainably Sourced","Sustainably_sourced",(IF($G710="Recycled pre-consumer organic","GOTS_recycled_organic","")))))))))))))))))),"")</f>
        <v/>
      </c>
      <c r="AE710" t="e" cm="1">
        <f t="array" aca="1" ref="AE710" ca="1">IF($I710="",IF(INDIRECT("$F"&amp;$S710)="","",IF(LEFT(INDIRECT("$F"&amp;$S710),3)="GRS","GRS_RCS_RM",IF((LEFT(INDIRECT("$F"&amp;$S710),3))="RCS","GRS_RCS_RM",IF(INDIRECT("$F"&amp;$S710)="OCS (No Label)","OCS_Conversion_RM",IF(LEFT(INDIRECT("$F"&amp;$S710),3)="OCS","OCS_RM",IF(RIGHT(INDIRECT("$F"&amp;$S710),10)="conversion","GOTS_RM_conversion",IF((LEFT(INDIRECT("$F"&amp;$S710),4))="GOTS","GOTS_RM","Responsible_RM"))))))),"DELETERM")</f>
        <v>#VALUE!</v>
      </c>
      <c r="AF710" t="e" cm="1">
        <f t="array" aca="1" ref="AF710" ca="1">IF($S710="","",INDIRECT("$Z"&amp;$S710))</f>
        <v>#VALUE!</v>
      </c>
      <c r="AG710" t="str">
        <f t="shared" si="210"/>
        <v/>
      </c>
      <c r="AH710" t="str" cm="1">
        <f t="array" aca="1" ref="AH710" ca="1">IFERROR(INDIRECT("$ag"&amp;S710),"")</f>
        <v/>
      </c>
      <c r="AI710" t="e" cm="1">
        <f t="array" aca="1" ref="AI710" ca="1">INDIRECT("O"&amp;S710)</f>
        <v>#VALUE!</v>
      </c>
      <c r="AJ710" t="str">
        <f t="shared" si="211"/>
        <v/>
      </c>
    </row>
    <row r="711" spans="1:36" ht="16.5" customHeight="1">
      <c r="A711" s="128" t="str">
        <f>IF(B711="","",COUNTA($B$63:$B711))</f>
        <v/>
      </c>
      <c r="B711" s="132"/>
      <c r="C711" s="133"/>
      <c r="D711" s="140"/>
      <c r="E711" s="140"/>
      <c r="F711" s="133"/>
      <c r="G711" s="141"/>
      <c r="H711" s="141"/>
      <c r="I711" s="141"/>
      <c r="J711" s="141"/>
      <c r="K711" s="37"/>
      <c r="L711" s="142" t="str">
        <f>IF(R711="","",LEFT(R711,LEN(R711)-2))</f>
        <v/>
      </c>
      <c r="M711" s="142"/>
      <c r="N711" s="60"/>
      <c r="O711" s="313"/>
      <c r="Q711" t="str">
        <f t="shared" si="206"/>
        <v/>
      </c>
      <c r="R711" t="str">
        <f t="shared" ref="R711" si="213">CONCATENATE($Q711,Q712,Q713,Q714,Q715,Q716,$Q717,$Q718,$Q719,$Q720,$Q721,$Q722)</f>
        <v/>
      </c>
      <c r="S711" t="e">
        <f t="shared" ca="1" si="195"/>
        <v>#VALUE!</v>
      </c>
      <c r="T711" t="e">
        <f t="shared" ca="1" si="212"/>
        <v>#VALUE!</v>
      </c>
      <c r="U711">
        <f t="shared" si="196"/>
        <v>648</v>
      </c>
      <c r="V711">
        <v>54.000000000004199</v>
      </c>
      <c r="W711">
        <f t="shared" si="197"/>
        <v>54</v>
      </c>
      <c r="X711" t="str" cm="1">
        <f t="array" aca="1" ref="X711" ca="1">IFERROR(INDEX('PC&amp;PD'!$A$1:$AS$19,ROW('PC&amp;PD'!$A$19),MATCH(INDIRECT(T711),'PC&amp;PD'!$A$1:$AS$1,0)),"")</f>
        <v/>
      </c>
      <c r="Y711" t="str">
        <f>IF(OR($N711="",$N711=0),"",IF($N711=$E$7,'Extracted info for SC'!$J$6,IF($N711=#REF!,'Extracted info for SC'!$J$7,IF($N711=#REF!,'Extracted info for SC'!$J$8,IF($N711=#REF!,'Extracted info for SC'!$J$9,IF($N711=#REF!,'Extracted info for SC'!$J$10,IF($N711=#REF!,'Extracted info for SC'!$J$11,IF($N711=#REF!,'Extracted info for SC'!$J$12,IF($N711=#REF!,'Extracted info for SC'!$J$13,IF($N711=#REF!,'Extracted info for SC'!$J$14,IF($N711=#REF!,'Extracted info for SC'!$J$15,IF($N711=#REF!,'Extracted info for SC'!$J$16,IF($N711=#REF!,'Extracted info for SC'!$J$17,IF($N711=#REF!,'Extracted info for SC'!$J$18,""))))))))))))))</f>
        <v/>
      </c>
      <c r="Z711" t="str">
        <f t="shared" ref="Z711" si="214">IFERROR(IF($F711="OCS 100","OCS (OCS 100)",IF($F711="OCS Blended","OCS (OCS Blended)",IF($F711="OCS (No Label)","OCS (No Label)",IF($F711="RCS 100","RCS (RCS 100)",IF($F711="RCS Blended","RCS (RCS Blended)",IF($F711="GRS","GRS (GRS)",IF($F711="GRS (No Label)", "GRS (No Label)",IF($F711="RDS","RDS (RDS)",IF($F711="RWS","RWS (RWS)",IF($F711="RAS","RAS (RAS)",IF($F711="RMS","RMS (RMS)",IF($F711="GOTS Organic","GOTS (Organic)",IF($F711="GOTS Made with organic","GOTS (Made with Organic)",IF($F711="GOTS Organic - in conversion","GOTS (Organic - In Conversion)",IF($F711="GOTS Made with organic - in conversion","GOTS (Made with Organic - In Conversion)",""))))))))))))))),"")</f>
        <v/>
      </c>
      <c r="AA711" t="str">
        <f t="shared" si="207"/>
        <v/>
      </c>
      <c r="AB711" t="str">
        <f t="shared" si="208"/>
        <v/>
      </c>
      <c r="AC711" t="e">
        <f t="shared" ca="1" si="209"/>
        <v>#VALUE!</v>
      </c>
      <c r="AD711" t="str" cm="1">
        <f t="array" aca="1" ref="AD711" ca="1">IFERROR(IF((LEFT(INDIRECT("$F"&amp;$S711),4))="GOTS",IF($G711="Organic","GOTS_Organic_raw",(IF($G711="Responsible","GOTS_Responsible",(IF($G711="No Attribute (Conventional)","GOTS_conventional",(IF($G711="Recycled Pre/Post-Consumer","GOTS_pre_post",(IF($G711="In-Conversion","GOTS_in_conversion",(IF($G711="Sustainably Sourced","Sustainably_sourced",(IF($G711="Recycled pre-consumer organic","GOTS_recycled_organic",""))))))))))))),IF($G711="Organic","Organic",(IF($G711="Responsible","Responsible",(IF($G711="No Attribute (Conventional)","No_Attribute_Conventional",(IF($G711="Recycled Pre/Post-Consumer","Recycled_Pre_Post_Consumer",(IF($G711="In-Conversion","In_Conversion",(IF($G711="Recycled Pre-Consumer","Recycled_Pre_Consumer",(IF($G711="Recycled Post-Consumer","Recycled_Post_Consumer",(IF($G711="Sustainably Sourced","Sustainably_sourced",(IF($G711="Recycled pre-consumer organic","GOTS_recycled_organic","")))))))))))))))))),"")</f>
        <v/>
      </c>
      <c r="AE711" t="e" cm="1">
        <f t="array" aca="1" ref="AE711" ca="1">IF($I711="",IF(INDIRECT("$F"&amp;$S711)="","",IF(LEFT(INDIRECT("$F"&amp;$S711),3)="GRS","GRS_RCS_RM",IF((LEFT(INDIRECT("$F"&amp;$S711),3))="RCS","GRS_RCS_RM",IF(INDIRECT("$F"&amp;$S711)="OCS (No Label)","OCS_Conversion_RM",IF(LEFT(INDIRECT("$F"&amp;$S711),3)="OCS","OCS_RM",IF(RIGHT(INDIRECT("$F"&amp;$S711),10)="conversion","GOTS_RM_conversion",IF((LEFT(INDIRECT("$F"&amp;$S711),4))="GOTS","GOTS_RM","Responsible_RM"))))))),"DELETERM")</f>
        <v>#VALUE!</v>
      </c>
      <c r="AF711" t="e" cm="1">
        <f t="array" aca="1" ref="AF711" ca="1">IF($S711="","",INDIRECT("$Z"&amp;$S711))</f>
        <v>#VALUE!</v>
      </c>
      <c r="AG711" t="str">
        <f t="shared" si="210"/>
        <v/>
      </c>
      <c r="AH711" t="str" cm="1">
        <f t="array" aca="1" ref="AH711" ca="1">IFERROR(INDIRECT("$ag"&amp;S711),"")</f>
        <v/>
      </c>
      <c r="AI711" t="e" cm="1">
        <f t="array" aca="1" ref="AI711" ca="1">INDIRECT("O"&amp;S711)</f>
        <v>#VALUE!</v>
      </c>
      <c r="AJ711" t="str">
        <f t="shared" si="211"/>
        <v/>
      </c>
    </row>
    <row r="712" spans="1:36" ht="16.5" customHeight="1">
      <c r="A712" s="129"/>
      <c r="B712" s="134"/>
      <c r="C712" s="135"/>
      <c r="D712" s="146"/>
      <c r="E712" s="146"/>
      <c r="F712" s="135"/>
      <c r="G712" s="147"/>
      <c r="H712" s="147"/>
      <c r="I712" s="147"/>
      <c r="J712" s="147"/>
      <c r="K712" s="38"/>
      <c r="L712" s="143"/>
      <c r="M712" s="143"/>
      <c r="N712" s="61"/>
      <c r="O712" s="314"/>
      <c r="Q712" t="str">
        <f t="shared" si="206"/>
        <v/>
      </c>
      <c r="S712" t="e">
        <f t="shared" ca="1" si="195"/>
        <v>#VALUE!</v>
      </c>
      <c r="T712" t="e">
        <f t="shared" ca="1" si="212"/>
        <v>#VALUE!</v>
      </c>
      <c r="U712">
        <f t="shared" si="196"/>
        <v>648</v>
      </c>
      <c r="V712">
        <v>54.083333333337499</v>
      </c>
      <c r="W712">
        <f t="shared" si="197"/>
        <v>54</v>
      </c>
      <c r="X712" t="str" cm="1">
        <f t="array" aca="1" ref="X712" ca="1">IFERROR(INDEX('PC&amp;PD'!$A$1:$AS$19,ROW('PC&amp;PD'!$A$19),MATCH(INDIRECT(T712),'PC&amp;PD'!$A$1:$AS$1,0)),"")</f>
        <v/>
      </c>
      <c r="Y712" t="str">
        <f>IF(OR($N712="",$N712=0),"",IF($N712=$E$7,'Extracted info for SC'!$J$6,IF($N712=#REF!,'Extracted info for SC'!$J$7,IF($N712=#REF!,'Extracted info for SC'!$J$8,IF($N712=#REF!,'Extracted info for SC'!$J$9,IF($N712=#REF!,'Extracted info for SC'!$J$10,IF($N712=#REF!,'Extracted info for SC'!$J$11,IF($N712=#REF!,'Extracted info for SC'!$J$12,IF($N712=#REF!,'Extracted info for SC'!$J$13,IF($N712=#REF!,'Extracted info for SC'!$J$14,IF($N712=#REF!,'Extracted info for SC'!$J$15,IF($N712=#REF!,'Extracted info for SC'!$J$16,IF($N712=#REF!,'Extracted info for SC'!$J$17,IF($N712=#REF!,'Extracted info for SC'!$J$18,""))))))))))))))</f>
        <v/>
      </c>
      <c r="AA712" t="str">
        <f t="shared" si="207"/>
        <v/>
      </c>
      <c r="AB712" t="str">
        <f t="shared" si="208"/>
        <v/>
      </c>
      <c r="AC712" t="e">
        <f t="shared" ca="1" si="209"/>
        <v>#VALUE!</v>
      </c>
      <c r="AD712" t="str" cm="1">
        <f t="array" aca="1" ref="AD712" ca="1">IFERROR(IF((LEFT(INDIRECT("$F"&amp;$S712),4))="GOTS",IF($G712="Organic","GOTS_Organic_raw",(IF($G712="Responsible","GOTS_Responsible",(IF($G712="No Attribute (Conventional)","GOTS_conventional",(IF($G712="Recycled Pre/Post-Consumer","GOTS_pre_post",(IF($G712="In-Conversion","GOTS_in_conversion",(IF($G712="Sustainably Sourced","Sustainably_sourced",(IF($G712="Recycled pre-consumer organic","GOTS_recycled_organic",""))))))))))))),IF($G712="Organic","Organic",(IF($G712="Responsible","Responsible",(IF($G712="No Attribute (Conventional)","No_Attribute_Conventional",(IF($G712="Recycled Pre/Post-Consumer","Recycled_Pre_Post_Consumer",(IF($G712="In-Conversion","In_Conversion",(IF($G712="Recycled Pre-Consumer","Recycled_Pre_Consumer",(IF($G712="Recycled Post-Consumer","Recycled_Post_Consumer",(IF($G712="Sustainably Sourced","Sustainably_sourced",(IF($G712="Recycled pre-consumer organic","GOTS_recycled_organic","")))))))))))))))))),"")</f>
        <v/>
      </c>
      <c r="AE712" t="e" cm="1">
        <f t="array" aca="1" ref="AE712" ca="1">IF($I712="",IF(INDIRECT("$F"&amp;$S712)="","",IF(LEFT(INDIRECT("$F"&amp;$S712),3)="GRS","GRS_RCS_RM",IF((LEFT(INDIRECT("$F"&amp;$S712),3))="RCS","GRS_RCS_RM",IF(INDIRECT("$F"&amp;$S712)="OCS (No Label)","OCS_Conversion_RM",IF(LEFT(INDIRECT("$F"&amp;$S712),3)="OCS","OCS_RM",IF(RIGHT(INDIRECT("$F"&amp;$S712),10)="conversion","GOTS_RM_conversion",IF((LEFT(INDIRECT("$F"&amp;$S712),4))="GOTS","GOTS_RM","Responsible_RM"))))))),"DELETERM")</f>
        <v>#VALUE!</v>
      </c>
      <c r="AF712" t="e" cm="1">
        <f t="array" aca="1" ref="AF712" ca="1">IF($S712="","",INDIRECT("$Z"&amp;$S712))</f>
        <v>#VALUE!</v>
      </c>
      <c r="AG712" t="str">
        <f t="shared" si="210"/>
        <v/>
      </c>
      <c r="AH712" t="str" cm="1">
        <f t="array" aca="1" ref="AH712" ca="1">IFERROR(INDIRECT("$ag"&amp;S712),"")</f>
        <v/>
      </c>
      <c r="AI712" t="e" cm="1">
        <f t="array" aca="1" ref="AI712" ca="1">INDIRECT("O"&amp;S712)</f>
        <v>#VALUE!</v>
      </c>
      <c r="AJ712" t="str">
        <f t="shared" si="211"/>
        <v/>
      </c>
    </row>
    <row r="713" spans="1:36" ht="16.5" customHeight="1">
      <c r="A713" s="129"/>
      <c r="B713" s="134"/>
      <c r="C713" s="135"/>
      <c r="D713" s="146"/>
      <c r="E713" s="146"/>
      <c r="F713" s="135"/>
      <c r="G713" s="147"/>
      <c r="H713" s="147"/>
      <c r="I713" s="147"/>
      <c r="J713" s="147"/>
      <c r="K713" s="38"/>
      <c r="L713" s="143"/>
      <c r="M713" s="143"/>
      <c r="N713" s="61"/>
      <c r="O713" s="314"/>
      <c r="Q713" t="str">
        <f t="shared" si="206"/>
        <v/>
      </c>
      <c r="S713" t="e">
        <f t="shared" ca="1" si="195"/>
        <v>#VALUE!</v>
      </c>
      <c r="T713" t="e">
        <f t="shared" ca="1" si="212"/>
        <v>#VALUE!</v>
      </c>
      <c r="U713">
        <f t="shared" si="196"/>
        <v>648</v>
      </c>
      <c r="V713">
        <v>54.166666666670899</v>
      </c>
      <c r="W713">
        <f t="shared" si="197"/>
        <v>54</v>
      </c>
      <c r="X713" t="str" cm="1">
        <f t="array" aca="1" ref="X713" ca="1">IFERROR(INDEX('PC&amp;PD'!$A$1:$AS$19,ROW('PC&amp;PD'!$A$19),MATCH(INDIRECT(T713),'PC&amp;PD'!$A$1:$AS$1,0)),"")</f>
        <v/>
      </c>
      <c r="Y713" t="str">
        <f>IF(OR($N713="",$N713=0),"",IF($N713=$E$7,'Extracted info for SC'!$J$6,IF($N713=#REF!,'Extracted info for SC'!$J$7,IF($N713=#REF!,'Extracted info for SC'!$J$8,IF($N713=#REF!,'Extracted info for SC'!$J$9,IF($N713=#REF!,'Extracted info for SC'!$J$10,IF($N713=#REF!,'Extracted info for SC'!$J$11,IF($N713=#REF!,'Extracted info for SC'!$J$12,IF($N713=#REF!,'Extracted info for SC'!$J$13,IF($N713=#REF!,'Extracted info for SC'!$J$14,IF($N713=#REF!,'Extracted info for SC'!$J$15,IF($N713=#REF!,'Extracted info for SC'!$J$16,IF($N713=#REF!,'Extracted info for SC'!$J$17,IF($N713=#REF!,'Extracted info for SC'!$J$18,""))))))))))))))</f>
        <v/>
      </c>
      <c r="AA713" t="str">
        <f t="shared" si="207"/>
        <v/>
      </c>
      <c r="AB713" t="str">
        <f t="shared" si="208"/>
        <v/>
      </c>
      <c r="AC713" t="e">
        <f t="shared" ca="1" si="209"/>
        <v>#VALUE!</v>
      </c>
      <c r="AD713" t="str" cm="1">
        <f t="array" aca="1" ref="AD713" ca="1">IFERROR(IF((LEFT(INDIRECT("$F"&amp;$S713),4))="GOTS",IF($G713="Organic","GOTS_Organic_raw",(IF($G713="Responsible","GOTS_Responsible",(IF($G713="No Attribute (Conventional)","GOTS_conventional",(IF($G713="Recycled Pre/Post-Consumer","GOTS_pre_post",(IF($G713="In-Conversion","GOTS_in_conversion",(IF($G713="Sustainably Sourced","Sustainably_sourced",(IF($G713="Recycled pre-consumer organic","GOTS_recycled_organic",""))))))))))))),IF($G713="Organic","Organic",(IF($G713="Responsible","Responsible",(IF($G713="No Attribute (Conventional)","No_Attribute_Conventional",(IF($G713="Recycled Pre/Post-Consumer","Recycled_Pre_Post_Consumer",(IF($G713="In-Conversion","In_Conversion",(IF($G713="Recycled Pre-Consumer","Recycled_Pre_Consumer",(IF($G713="Recycled Post-Consumer","Recycled_Post_Consumer",(IF($G713="Sustainably Sourced","Sustainably_sourced",(IF($G713="Recycled pre-consumer organic","GOTS_recycled_organic","")))))))))))))))))),"")</f>
        <v/>
      </c>
      <c r="AE713" t="e" cm="1">
        <f t="array" aca="1" ref="AE713" ca="1">IF($I713="",IF(INDIRECT("$F"&amp;$S713)="","",IF(LEFT(INDIRECT("$F"&amp;$S713),3)="GRS","GRS_RCS_RM",IF((LEFT(INDIRECT("$F"&amp;$S713),3))="RCS","GRS_RCS_RM",IF(INDIRECT("$F"&amp;$S713)="OCS (No Label)","OCS_Conversion_RM",IF(LEFT(INDIRECT("$F"&amp;$S713),3)="OCS","OCS_RM",IF(RIGHT(INDIRECT("$F"&amp;$S713),10)="conversion","GOTS_RM_conversion",IF((LEFT(INDIRECT("$F"&amp;$S713),4))="GOTS","GOTS_RM","Responsible_RM"))))))),"DELETERM")</f>
        <v>#VALUE!</v>
      </c>
      <c r="AF713" t="e" cm="1">
        <f t="array" aca="1" ref="AF713" ca="1">IF($S713="","",INDIRECT("$Z"&amp;$S713))</f>
        <v>#VALUE!</v>
      </c>
      <c r="AG713" t="str">
        <f t="shared" si="210"/>
        <v/>
      </c>
      <c r="AH713" t="str" cm="1">
        <f t="array" aca="1" ref="AH713" ca="1">IFERROR(INDIRECT("$ag"&amp;S713),"")</f>
        <v/>
      </c>
      <c r="AI713" t="e" cm="1">
        <f t="array" aca="1" ref="AI713" ca="1">INDIRECT("O"&amp;S713)</f>
        <v>#VALUE!</v>
      </c>
      <c r="AJ713" t="str">
        <f t="shared" si="211"/>
        <v/>
      </c>
    </row>
    <row r="714" spans="1:36" ht="16.5" customHeight="1">
      <c r="A714" s="129"/>
      <c r="B714" s="134"/>
      <c r="C714" s="135"/>
      <c r="D714" s="146"/>
      <c r="E714" s="146"/>
      <c r="F714" s="135"/>
      <c r="G714" s="147"/>
      <c r="H714" s="147"/>
      <c r="I714" s="147"/>
      <c r="J714" s="147"/>
      <c r="K714" s="38"/>
      <c r="L714" s="143"/>
      <c r="M714" s="143"/>
      <c r="N714" s="61"/>
      <c r="O714" s="314"/>
      <c r="Q714" t="str">
        <f t="shared" si="206"/>
        <v/>
      </c>
      <c r="S714" t="e">
        <f t="shared" ca="1" si="195"/>
        <v>#VALUE!</v>
      </c>
      <c r="T714" t="e">
        <f t="shared" ca="1" si="212"/>
        <v>#VALUE!</v>
      </c>
      <c r="U714">
        <f t="shared" si="196"/>
        <v>648</v>
      </c>
      <c r="V714">
        <v>54.250000000004199</v>
      </c>
      <c r="W714">
        <f t="shared" si="197"/>
        <v>54</v>
      </c>
      <c r="X714" t="str" cm="1">
        <f t="array" aca="1" ref="X714" ca="1">IFERROR(INDEX('PC&amp;PD'!$A$1:$AS$19,ROW('PC&amp;PD'!$A$19),MATCH(INDIRECT(T714),'PC&amp;PD'!$A$1:$AS$1,0)),"")</f>
        <v/>
      </c>
      <c r="Y714" t="str">
        <f>IF(OR($N714="",$N714=0),"",IF($N714=$E$7,'Extracted info for SC'!$J$6,IF($N714=#REF!,'Extracted info for SC'!$J$7,IF($N714=#REF!,'Extracted info for SC'!$J$8,IF($N714=#REF!,'Extracted info for SC'!$J$9,IF($N714=#REF!,'Extracted info for SC'!$J$10,IF($N714=#REF!,'Extracted info for SC'!$J$11,IF($N714=#REF!,'Extracted info for SC'!$J$12,IF($N714=#REF!,'Extracted info for SC'!$J$13,IF($N714=#REF!,'Extracted info for SC'!$J$14,IF($N714=#REF!,'Extracted info for SC'!$J$15,IF($N714=#REF!,'Extracted info for SC'!$J$16,IF($N714=#REF!,'Extracted info for SC'!$J$17,IF($N714=#REF!,'Extracted info for SC'!$J$18,""))))))))))))))</f>
        <v/>
      </c>
      <c r="AA714" t="str">
        <f t="shared" si="207"/>
        <v/>
      </c>
      <c r="AB714" t="str">
        <f t="shared" si="208"/>
        <v/>
      </c>
      <c r="AC714" t="e">
        <f t="shared" ca="1" si="209"/>
        <v>#VALUE!</v>
      </c>
      <c r="AD714" t="str" cm="1">
        <f t="array" aca="1" ref="AD714" ca="1">IFERROR(IF((LEFT(INDIRECT("$F"&amp;$S714),4))="GOTS",IF($G714="Organic","GOTS_Organic_raw",(IF($G714="Responsible","GOTS_Responsible",(IF($G714="No Attribute (Conventional)","GOTS_conventional",(IF($G714="Recycled Pre/Post-Consumer","GOTS_pre_post",(IF($G714="In-Conversion","GOTS_in_conversion",(IF($G714="Sustainably Sourced","Sustainably_sourced",(IF($G714="Recycled pre-consumer organic","GOTS_recycled_organic",""))))))))))))),IF($G714="Organic","Organic",(IF($G714="Responsible","Responsible",(IF($G714="No Attribute (Conventional)","No_Attribute_Conventional",(IF($G714="Recycled Pre/Post-Consumer","Recycled_Pre_Post_Consumer",(IF($G714="In-Conversion","In_Conversion",(IF($G714="Recycled Pre-Consumer","Recycled_Pre_Consumer",(IF($G714="Recycled Post-Consumer","Recycled_Post_Consumer",(IF($G714="Sustainably Sourced","Sustainably_sourced",(IF($G714="Recycled pre-consumer organic","GOTS_recycled_organic","")))))))))))))))))),"")</f>
        <v/>
      </c>
      <c r="AE714" t="e" cm="1">
        <f t="array" aca="1" ref="AE714" ca="1">IF($I714="",IF(INDIRECT("$F"&amp;$S714)="","",IF(LEFT(INDIRECT("$F"&amp;$S714),3)="GRS","GRS_RCS_RM",IF((LEFT(INDIRECT("$F"&amp;$S714),3))="RCS","GRS_RCS_RM",IF(INDIRECT("$F"&amp;$S714)="OCS (No Label)","OCS_Conversion_RM",IF(LEFT(INDIRECT("$F"&amp;$S714),3)="OCS","OCS_RM",IF(RIGHT(INDIRECT("$F"&amp;$S714),10)="conversion","GOTS_RM_conversion",IF((LEFT(INDIRECT("$F"&amp;$S714),4))="GOTS","GOTS_RM","Responsible_RM"))))))),"DELETERM")</f>
        <v>#VALUE!</v>
      </c>
      <c r="AF714" t="e" cm="1">
        <f t="array" aca="1" ref="AF714" ca="1">IF($S714="","",INDIRECT("$Z"&amp;$S714))</f>
        <v>#VALUE!</v>
      </c>
      <c r="AG714" t="str">
        <f t="shared" si="210"/>
        <v/>
      </c>
      <c r="AH714" t="str" cm="1">
        <f t="array" aca="1" ref="AH714" ca="1">IFERROR(INDIRECT("$ag"&amp;S714),"")</f>
        <v/>
      </c>
      <c r="AI714" t="e" cm="1">
        <f t="array" aca="1" ref="AI714" ca="1">INDIRECT("O"&amp;S714)</f>
        <v>#VALUE!</v>
      </c>
      <c r="AJ714" t="str">
        <f t="shared" si="211"/>
        <v/>
      </c>
    </row>
    <row r="715" spans="1:36" ht="16.5" customHeight="1">
      <c r="A715" s="129"/>
      <c r="B715" s="134"/>
      <c r="C715" s="135"/>
      <c r="D715" s="146"/>
      <c r="E715" s="146"/>
      <c r="F715" s="135"/>
      <c r="G715" s="147"/>
      <c r="H715" s="147"/>
      <c r="I715" s="147"/>
      <c r="J715" s="147"/>
      <c r="K715" s="38"/>
      <c r="L715" s="143"/>
      <c r="M715" s="143"/>
      <c r="N715" s="61"/>
      <c r="O715" s="314"/>
      <c r="Q715" t="str">
        <f t="shared" si="206"/>
        <v/>
      </c>
      <c r="S715" t="e">
        <f t="shared" ca="1" si="195"/>
        <v>#VALUE!</v>
      </c>
      <c r="T715" t="e">
        <f t="shared" ca="1" si="212"/>
        <v>#VALUE!</v>
      </c>
      <c r="U715">
        <f t="shared" si="196"/>
        <v>648</v>
      </c>
      <c r="V715">
        <v>54.333333333337499</v>
      </c>
      <c r="W715">
        <f t="shared" si="197"/>
        <v>54</v>
      </c>
      <c r="X715" t="str" cm="1">
        <f t="array" aca="1" ref="X715" ca="1">IFERROR(INDEX('PC&amp;PD'!$A$1:$AS$19,ROW('PC&amp;PD'!$A$19),MATCH(INDIRECT(T715),'PC&amp;PD'!$A$1:$AS$1,0)),"")</f>
        <v/>
      </c>
      <c r="Y715" t="str">
        <f>IF(OR($N715="",$N715=0),"",IF($N715=$E$7,'Extracted info for SC'!$J$6,IF($N715=#REF!,'Extracted info for SC'!$J$7,IF($N715=#REF!,'Extracted info for SC'!$J$8,IF($N715=#REF!,'Extracted info for SC'!$J$9,IF($N715=#REF!,'Extracted info for SC'!$J$10,IF($N715=#REF!,'Extracted info for SC'!$J$11,IF($N715=#REF!,'Extracted info for SC'!$J$12,IF($N715=#REF!,'Extracted info for SC'!$J$13,IF($N715=#REF!,'Extracted info for SC'!$J$14,IF($N715=#REF!,'Extracted info for SC'!$J$15,IF($N715=#REF!,'Extracted info for SC'!$J$16,IF($N715=#REF!,'Extracted info for SC'!$J$17,IF($N715=#REF!,'Extracted info for SC'!$J$18,""))))))))))))))</f>
        <v/>
      </c>
      <c r="AA715" t="str">
        <f t="shared" si="207"/>
        <v/>
      </c>
      <c r="AB715" t="str">
        <f t="shared" si="208"/>
        <v/>
      </c>
      <c r="AC715" t="e">
        <f t="shared" ca="1" si="209"/>
        <v>#VALUE!</v>
      </c>
      <c r="AD715" t="str" cm="1">
        <f t="array" aca="1" ref="AD715" ca="1">IFERROR(IF((LEFT(INDIRECT("$F"&amp;$S715),4))="GOTS",IF($G715="Organic","GOTS_Organic_raw",(IF($G715="Responsible","GOTS_Responsible",(IF($G715="No Attribute (Conventional)","GOTS_conventional",(IF($G715="Recycled Pre/Post-Consumer","GOTS_pre_post",(IF($G715="In-Conversion","GOTS_in_conversion",(IF($G715="Sustainably Sourced","Sustainably_sourced",(IF($G715="Recycled pre-consumer organic","GOTS_recycled_organic",""))))))))))))),IF($G715="Organic","Organic",(IF($G715="Responsible","Responsible",(IF($G715="No Attribute (Conventional)","No_Attribute_Conventional",(IF($G715="Recycled Pre/Post-Consumer","Recycled_Pre_Post_Consumer",(IF($G715="In-Conversion","In_Conversion",(IF($G715="Recycled Pre-Consumer","Recycled_Pre_Consumer",(IF($G715="Recycled Post-Consumer","Recycled_Post_Consumer",(IF($G715="Sustainably Sourced","Sustainably_sourced",(IF($G715="Recycled pre-consumer organic","GOTS_recycled_organic","")))))))))))))))))),"")</f>
        <v/>
      </c>
      <c r="AE715" t="e" cm="1">
        <f t="array" aca="1" ref="AE715" ca="1">IF($I715="",IF(INDIRECT("$F"&amp;$S715)="","",IF(LEFT(INDIRECT("$F"&amp;$S715),3)="GRS","GRS_RCS_RM",IF((LEFT(INDIRECT("$F"&amp;$S715),3))="RCS","GRS_RCS_RM",IF(INDIRECT("$F"&amp;$S715)="OCS (No Label)","OCS_Conversion_RM",IF(LEFT(INDIRECT("$F"&amp;$S715),3)="OCS","OCS_RM",IF(RIGHT(INDIRECT("$F"&amp;$S715),10)="conversion","GOTS_RM_conversion",IF((LEFT(INDIRECT("$F"&amp;$S715),4))="GOTS","GOTS_RM","Responsible_RM"))))))),"DELETERM")</f>
        <v>#VALUE!</v>
      </c>
      <c r="AF715" t="e" cm="1">
        <f t="array" aca="1" ref="AF715" ca="1">IF($S715="","",INDIRECT("$Z"&amp;$S715))</f>
        <v>#VALUE!</v>
      </c>
      <c r="AG715" t="str">
        <f t="shared" si="210"/>
        <v/>
      </c>
      <c r="AH715" t="str" cm="1">
        <f t="array" aca="1" ref="AH715" ca="1">IFERROR(INDIRECT("$ag"&amp;S715),"")</f>
        <v/>
      </c>
      <c r="AI715" t="e" cm="1">
        <f t="array" aca="1" ref="AI715" ca="1">INDIRECT("O"&amp;S715)</f>
        <v>#VALUE!</v>
      </c>
      <c r="AJ715" t="str">
        <f t="shared" si="211"/>
        <v/>
      </c>
    </row>
    <row r="716" spans="1:36" ht="16.5" customHeight="1">
      <c r="A716" s="129"/>
      <c r="B716" s="134"/>
      <c r="C716" s="135"/>
      <c r="D716" s="146"/>
      <c r="E716" s="146"/>
      <c r="F716" s="135"/>
      <c r="G716" s="147"/>
      <c r="H716" s="147"/>
      <c r="I716" s="147"/>
      <c r="J716" s="147"/>
      <c r="K716" s="38"/>
      <c r="L716" s="143"/>
      <c r="M716" s="143"/>
      <c r="N716" s="61"/>
      <c r="O716" s="314"/>
      <c r="Q716" t="str">
        <f t="shared" si="206"/>
        <v/>
      </c>
      <c r="S716" t="e">
        <f t="shared" ref="S716:S779" ca="1" si="215">IF(INDIRECT("A"&amp;$S$63+$U716)&lt;&gt;"",$S$63+$U716,"")</f>
        <v>#VALUE!</v>
      </c>
      <c r="T716" t="e">
        <f t="shared" ca="1" si="212"/>
        <v>#VALUE!</v>
      </c>
      <c r="U716">
        <f t="shared" ref="U716:U779" si="216">(12*W716)</f>
        <v>648</v>
      </c>
      <c r="V716">
        <v>54.416666666670899</v>
      </c>
      <c r="W716">
        <f t="shared" si="197"/>
        <v>54</v>
      </c>
      <c r="X716" t="str" cm="1">
        <f t="array" aca="1" ref="X716" ca="1">IFERROR(INDEX('PC&amp;PD'!$A$1:$AS$19,ROW('PC&amp;PD'!$A$19),MATCH(INDIRECT(T716),'PC&amp;PD'!$A$1:$AS$1,0)),"")</f>
        <v/>
      </c>
      <c r="Y716" t="str">
        <f>IF(OR($N716="",$N716=0),"",IF($N716=$E$7,'Extracted info for SC'!$J$6,IF($N716=#REF!,'Extracted info for SC'!$J$7,IF($N716=#REF!,'Extracted info for SC'!$J$8,IF($N716=#REF!,'Extracted info for SC'!$J$9,IF($N716=#REF!,'Extracted info for SC'!$J$10,IF($N716=#REF!,'Extracted info for SC'!$J$11,IF($N716=#REF!,'Extracted info for SC'!$J$12,IF($N716=#REF!,'Extracted info for SC'!$J$13,IF($N716=#REF!,'Extracted info for SC'!$J$14,IF($N716=#REF!,'Extracted info for SC'!$J$15,IF($N716=#REF!,'Extracted info for SC'!$J$16,IF($N716=#REF!,'Extracted info for SC'!$J$17,IF($N716=#REF!,'Extracted info for SC'!$J$18,""))))))))))))))</f>
        <v/>
      </c>
      <c r="AA716" t="str">
        <f t="shared" si="207"/>
        <v/>
      </c>
      <c r="AB716" t="str">
        <f t="shared" si="208"/>
        <v/>
      </c>
      <c r="AC716" t="e">
        <f t="shared" ca="1" si="209"/>
        <v>#VALUE!</v>
      </c>
      <c r="AD716" t="str" cm="1">
        <f t="array" aca="1" ref="AD716" ca="1">IFERROR(IF((LEFT(INDIRECT("$F"&amp;$S716),4))="GOTS",IF($G716="Organic","GOTS_Organic_raw",(IF($G716="Responsible","GOTS_Responsible",(IF($G716="No Attribute (Conventional)","GOTS_conventional",(IF($G716="Recycled Pre/Post-Consumer","GOTS_pre_post",(IF($G716="In-Conversion","GOTS_in_conversion",(IF($G716="Sustainably Sourced","Sustainably_sourced",(IF($G716="Recycled pre-consumer organic","GOTS_recycled_organic",""))))))))))))),IF($G716="Organic","Organic",(IF($G716="Responsible","Responsible",(IF($G716="No Attribute (Conventional)","No_Attribute_Conventional",(IF($G716="Recycled Pre/Post-Consumer","Recycled_Pre_Post_Consumer",(IF($G716="In-Conversion","In_Conversion",(IF($G716="Recycled Pre-Consumer","Recycled_Pre_Consumer",(IF($G716="Recycled Post-Consumer","Recycled_Post_Consumer",(IF($G716="Sustainably Sourced","Sustainably_sourced",(IF($G716="Recycled pre-consumer organic","GOTS_recycled_organic","")))))))))))))))))),"")</f>
        <v/>
      </c>
      <c r="AE716" t="e" cm="1">
        <f t="array" aca="1" ref="AE716" ca="1">IF($I716="",IF(INDIRECT("$F"&amp;$S716)="","",IF(LEFT(INDIRECT("$F"&amp;$S716),3)="GRS","GRS_RCS_RM",IF((LEFT(INDIRECT("$F"&amp;$S716),3))="RCS","GRS_RCS_RM",IF(INDIRECT("$F"&amp;$S716)="OCS (No Label)","OCS_Conversion_RM",IF(LEFT(INDIRECT("$F"&amp;$S716),3)="OCS","OCS_RM",IF(RIGHT(INDIRECT("$F"&amp;$S716),10)="conversion","GOTS_RM_conversion",IF((LEFT(INDIRECT("$F"&amp;$S716),4))="GOTS","GOTS_RM","Responsible_RM"))))))),"DELETERM")</f>
        <v>#VALUE!</v>
      </c>
      <c r="AF716" t="e" cm="1">
        <f t="array" aca="1" ref="AF716" ca="1">IF($S716="","",INDIRECT("$Z"&amp;$S716))</f>
        <v>#VALUE!</v>
      </c>
      <c r="AG716" t="str">
        <f t="shared" si="210"/>
        <v/>
      </c>
      <c r="AH716" t="str" cm="1">
        <f t="array" aca="1" ref="AH716" ca="1">IFERROR(INDIRECT("$ag"&amp;S716),"")</f>
        <v/>
      </c>
      <c r="AI716" t="e" cm="1">
        <f t="array" aca="1" ref="AI716" ca="1">INDIRECT("O"&amp;S716)</f>
        <v>#VALUE!</v>
      </c>
      <c r="AJ716" t="str">
        <f t="shared" si="211"/>
        <v/>
      </c>
    </row>
    <row r="717" spans="1:36" ht="16.5" customHeight="1">
      <c r="A717" s="130"/>
      <c r="B717" s="136"/>
      <c r="C717" s="137"/>
      <c r="D717" s="146"/>
      <c r="E717" s="146"/>
      <c r="F717" s="137"/>
      <c r="G717" s="147"/>
      <c r="H717" s="147"/>
      <c r="I717" s="147"/>
      <c r="J717" s="147"/>
      <c r="K717" s="38"/>
      <c r="L717" s="144"/>
      <c r="M717" s="144"/>
      <c r="N717" s="61"/>
      <c r="O717" s="314"/>
      <c r="Q717" t="str">
        <f t="shared" si="206"/>
        <v/>
      </c>
      <c r="S717" t="e">
        <f t="shared" ca="1" si="215"/>
        <v>#VALUE!</v>
      </c>
      <c r="T717" t="e">
        <f t="shared" ca="1" si="212"/>
        <v>#VALUE!</v>
      </c>
      <c r="U717">
        <f t="shared" si="216"/>
        <v>648</v>
      </c>
      <c r="V717">
        <v>54.500000000004199</v>
      </c>
      <c r="W717">
        <f t="shared" si="197"/>
        <v>54</v>
      </c>
      <c r="X717" t="str" cm="1">
        <f t="array" aca="1" ref="X717" ca="1">IFERROR(INDEX('PC&amp;PD'!$A$1:$AS$19,ROW('PC&amp;PD'!$A$19),MATCH(INDIRECT(T717),'PC&amp;PD'!$A$1:$AS$1,0)),"")</f>
        <v/>
      </c>
      <c r="Y717" t="str">
        <f>IF(OR($N717="",$N717=0),"",IF($N717=$E$7,'Extracted info for SC'!$J$6,IF($N717=#REF!,'Extracted info for SC'!$J$7,IF($N717=#REF!,'Extracted info for SC'!$J$8,IF($N717=#REF!,'Extracted info for SC'!$J$9,IF($N717=#REF!,'Extracted info for SC'!$J$10,IF($N717=#REF!,'Extracted info for SC'!$J$11,IF($N717=#REF!,'Extracted info for SC'!$J$12,IF($N717=#REF!,'Extracted info for SC'!$J$13,IF($N717=#REF!,'Extracted info for SC'!$J$14,IF($N717=#REF!,'Extracted info for SC'!$J$15,IF($N717=#REF!,'Extracted info for SC'!$J$16,IF($N717=#REF!,'Extracted info for SC'!$J$17,IF($N717=#REF!,'Extracted info for SC'!$J$18,""))))))))))))))</f>
        <v/>
      </c>
      <c r="AA717" t="str">
        <f t="shared" si="207"/>
        <v/>
      </c>
      <c r="AB717" t="str">
        <f t="shared" si="208"/>
        <v/>
      </c>
      <c r="AC717" t="e">
        <f t="shared" ca="1" si="209"/>
        <v>#VALUE!</v>
      </c>
      <c r="AD717" t="str" cm="1">
        <f t="array" aca="1" ref="AD717" ca="1">IFERROR(IF((LEFT(INDIRECT("$F"&amp;$S717),4))="GOTS",IF($G717="Organic","GOTS_Organic_raw",(IF($G717="Responsible","GOTS_Responsible",(IF($G717="No Attribute (Conventional)","GOTS_conventional",(IF($G717="Recycled Pre/Post-Consumer","GOTS_pre_post",(IF($G717="In-Conversion","GOTS_in_conversion",(IF($G717="Sustainably Sourced","Sustainably_sourced",(IF($G717="Recycled pre-consumer organic","GOTS_recycled_organic",""))))))))))))),IF($G717="Organic","Organic",(IF($G717="Responsible","Responsible",(IF($G717="No Attribute (Conventional)","No_Attribute_Conventional",(IF($G717="Recycled Pre/Post-Consumer","Recycled_Pre_Post_Consumer",(IF($G717="In-Conversion","In_Conversion",(IF($G717="Recycled Pre-Consumer","Recycled_Pre_Consumer",(IF($G717="Recycled Post-Consumer","Recycled_Post_Consumer",(IF($G717="Sustainably Sourced","Sustainably_sourced",(IF($G717="Recycled pre-consumer organic","GOTS_recycled_organic","")))))))))))))))))),"")</f>
        <v/>
      </c>
      <c r="AE717" t="e" cm="1">
        <f t="array" aca="1" ref="AE717" ca="1">IF($I717="",IF(INDIRECT("$F"&amp;$S717)="","",IF(LEFT(INDIRECT("$F"&amp;$S717),3)="GRS","GRS_RCS_RM",IF((LEFT(INDIRECT("$F"&amp;$S717),3))="RCS","GRS_RCS_RM",IF(INDIRECT("$F"&amp;$S717)="OCS (No Label)","OCS_Conversion_RM",IF(LEFT(INDIRECT("$F"&amp;$S717),3)="OCS","OCS_RM",IF(RIGHT(INDIRECT("$F"&amp;$S717),10)="conversion","GOTS_RM_conversion",IF((LEFT(INDIRECT("$F"&amp;$S717),4))="GOTS","GOTS_RM","Responsible_RM"))))))),"DELETERM")</f>
        <v>#VALUE!</v>
      </c>
      <c r="AF717" t="e" cm="1">
        <f t="array" aca="1" ref="AF717" ca="1">IF($S717="","",INDIRECT("$Z"&amp;$S717))</f>
        <v>#VALUE!</v>
      </c>
      <c r="AG717" t="str">
        <f t="shared" si="210"/>
        <v/>
      </c>
      <c r="AH717" t="str" cm="1">
        <f t="array" aca="1" ref="AH717" ca="1">IFERROR(INDIRECT("$ag"&amp;S717),"")</f>
        <v/>
      </c>
      <c r="AI717" t="e" cm="1">
        <f t="array" aca="1" ref="AI717" ca="1">INDIRECT("O"&amp;S717)</f>
        <v>#VALUE!</v>
      </c>
      <c r="AJ717" t="str">
        <f t="shared" si="211"/>
        <v/>
      </c>
    </row>
    <row r="718" spans="1:36" ht="16.5" customHeight="1">
      <c r="A718" s="130"/>
      <c r="B718" s="136"/>
      <c r="C718" s="137"/>
      <c r="D718" s="146"/>
      <c r="E718" s="146"/>
      <c r="F718" s="137"/>
      <c r="G718" s="147"/>
      <c r="H718" s="147"/>
      <c r="I718" s="147"/>
      <c r="J718" s="147"/>
      <c r="K718" s="38"/>
      <c r="L718" s="144"/>
      <c r="M718" s="144"/>
      <c r="N718" s="61"/>
      <c r="O718" s="314"/>
      <c r="Q718" t="str">
        <f t="shared" si="206"/>
        <v/>
      </c>
      <c r="S718" t="e">
        <f t="shared" ca="1" si="215"/>
        <v>#VALUE!</v>
      </c>
      <c r="T718" t="e">
        <f t="shared" ca="1" si="212"/>
        <v>#VALUE!</v>
      </c>
      <c r="U718">
        <f t="shared" si="216"/>
        <v>648</v>
      </c>
      <c r="V718">
        <v>54.583333333337599</v>
      </c>
      <c r="W718">
        <f t="shared" si="197"/>
        <v>54</v>
      </c>
      <c r="X718" t="str" cm="1">
        <f t="array" aca="1" ref="X718" ca="1">IFERROR(INDEX('PC&amp;PD'!$A$1:$AS$19,ROW('PC&amp;PD'!$A$19),MATCH(INDIRECT(T718),'PC&amp;PD'!$A$1:$AS$1,0)),"")</f>
        <v/>
      </c>
      <c r="Y718" t="str">
        <f>IF(OR($N718="",$N718=0),"",IF($N718=$E$7,'Extracted info for SC'!$J$6,IF($N718=#REF!,'Extracted info for SC'!$J$7,IF($N718=#REF!,'Extracted info for SC'!$J$8,IF($N718=#REF!,'Extracted info for SC'!$J$9,IF($N718=#REF!,'Extracted info for SC'!$J$10,IF($N718=#REF!,'Extracted info for SC'!$J$11,IF($N718=#REF!,'Extracted info for SC'!$J$12,IF($N718=#REF!,'Extracted info for SC'!$J$13,IF($N718=#REF!,'Extracted info for SC'!$J$14,IF($N718=#REF!,'Extracted info for SC'!$J$15,IF($N718=#REF!,'Extracted info for SC'!$J$16,IF($N718=#REF!,'Extracted info for SC'!$J$17,IF($N718=#REF!,'Extracted info for SC'!$J$18,""))))))))))))))</f>
        <v/>
      </c>
      <c r="AA718" t="str">
        <f t="shared" si="207"/>
        <v/>
      </c>
      <c r="AB718" t="str">
        <f t="shared" si="208"/>
        <v/>
      </c>
      <c r="AC718" t="e">
        <f t="shared" ca="1" si="209"/>
        <v>#VALUE!</v>
      </c>
      <c r="AD718" t="str" cm="1">
        <f t="array" aca="1" ref="AD718" ca="1">IFERROR(IF((LEFT(INDIRECT("$F"&amp;$S718),4))="GOTS",IF($G718="Organic","GOTS_Organic_raw",(IF($G718="Responsible","GOTS_Responsible",(IF($G718="No Attribute (Conventional)","GOTS_conventional",(IF($G718="Recycled Pre/Post-Consumer","GOTS_pre_post",(IF($G718="In-Conversion","GOTS_in_conversion",(IF($G718="Sustainably Sourced","Sustainably_sourced",(IF($G718="Recycled pre-consumer organic","GOTS_recycled_organic",""))))))))))))),IF($G718="Organic","Organic",(IF($G718="Responsible","Responsible",(IF($G718="No Attribute (Conventional)","No_Attribute_Conventional",(IF($G718="Recycled Pre/Post-Consumer","Recycled_Pre_Post_Consumer",(IF($G718="In-Conversion","In_Conversion",(IF($G718="Recycled Pre-Consumer","Recycled_Pre_Consumer",(IF($G718="Recycled Post-Consumer","Recycled_Post_Consumer",(IF($G718="Sustainably Sourced","Sustainably_sourced",(IF($G718="Recycled pre-consumer organic","GOTS_recycled_organic","")))))))))))))))))),"")</f>
        <v/>
      </c>
      <c r="AE718" t="e" cm="1">
        <f t="array" aca="1" ref="AE718" ca="1">IF($I718="",IF(INDIRECT("$F"&amp;$S718)="","",IF(LEFT(INDIRECT("$F"&amp;$S718),3)="GRS","GRS_RCS_RM",IF((LEFT(INDIRECT("$F"&amp;$S718),3))="RCS","GRS_RCS_RM",IF(INDIRECT("$F"&amp;$S718)="OCS (No Label)","OCS_Conversion_RM",IF(LEFT(INDIRECT("$F"&amp;$S718),3)="OCS","OCS_RM",IF(RIGHT(INDIRECT("$F"&amp;$S718),10)="conversion","GOTS_RM_conversion",IF((LEFT(INDIRECT("$F"&amp;$S718),4))="GOTS","GOTS_RM","Responsible_RM"))))))),"DELETERM")</f>
        <v>#VALUE!</v>
      </c>
      <c r="AF718" t="e" cm="1">
        <f t="array" aca="1" ref="AF718" ca="1">IF($S718="","",INDIRECT("$Z"&amp;$S718))</f>
        <v>#VALUE!</v>
      </c>
      <c r="AG718" t="str">
        <f t="shared" si="210"/>
        <v/>
      </c>
      <c r="AH718" t="str" cm="1">
        <f t="array" aca="1" ref="AH718" ca="1">IFERROR(INDIRECT("$ag"&amp;S718),"")</f>
        <v/>
      </c>
      <c r="AI718" t="e" cm="1">
        <f t="array" aca="1" ref="AI718" ca="1">INDIRECT("O"&amp;S718)</f>
        <v>#VALUE!</v>
      </c>
      <c r="AJ718" t="str">
        <f t="shared" si="211"/>
        <v/>
      </c>
    </row>
    <row r="719" spans="1:36" ht="16.5" customHeight="1">
      <c r="A719" s="130"/>
      <c r="B719" s="136"/>
      <c r="C719" s="137"/>
      <c r="D719" s="146"/>
      <c r="E719" s="146"/>
      <c r="F719" s="137"/>
      <c r="G719" s="147"/>
      <c r="H719" s="147"/>
      <c r="I719" s="147"/>
      <c r="J719" s="147"/>
      <c r="K719" s="38"/>
      <c r="L719" s="144"/>
      <c r="M719" s="144"/>
      <c r="N719" s="61"/>
      <c r="O719" s="314"/>
      <c r="Q719" t="str">
        <f t="shared" si="206"/>
        <v/>
      </c>
      <c r="S719" t="e">
        <f t="shared" ca="1" si="215"/>
        <v>#VALUE!</v>
      </c>
      <c r="T719" t="e">
        <f t="shared" ca="1" si="212"/>
        <v>#VALUE!</v>
      </c>
      <c r="U719">
        <f t="shared" si="216"/>
        <v>648</v>
      </c>
      <c r="V719">
        <v>54.666666666670899</v>
      </c>
      <c r="W719">
        <f t="shared" si="197"/>
        <v>54</v>
      </c>
      <c r="X719" t="str" cm="1">
        <f t="array" aca="1" ref="X719" ca="1">IFERROR(INDEX('PC&amp;PD'!$A$1:$AS$19,ROW('PC&amp;PD'!$A$19),MATCH(INDIRECT(T719),'PC&amp;PD'!$A$1:$AS$1,0)),"")</f>
        <v/>
      </c>
      <c r="Y719" t="str">
        <f>IF(OR($N719="",$N719=0),"",IF($N719=$E$7,'Extracted info for SC'!$J$6,IF($N719=#REF!,'Extracted info for SC'!$J$7,IF($N719=#REF!,'Extracted info for SC'!$J$8,IF($N719=#REF!,'Extracted info for SC'!$J$9,IF($N719=#REF!,'Extracted info for SC'!$J$10,IF($N719=#REF!,'Extracted info for SC'!$J$11,IF($N719=#REF!,'Extracted info for SC'!$J$12,IF($N719=#REF!,'Extracted info for SC'!$J$13,IF($N719=#REF!,'Extracted info for SC'!$J$14,IF($N719=#REF!,'Extracted info for SC'!$J$15,IF($N719=#REF!,'Extracted info for SC'!$J$16,IF($N719=#REF!,'Extracted info for SC'!$J$17,IF($N719=#REF!,'Extracted info for SC'!$J$18,""))))))))))))))</f>
        <v/>
      </c>
      <c r="AA719" t="str">
        <f t="shared" si="207"/>
        <v/>
      </c>
      <c r="AB719" t="str">
        <f t="shared" si="208"/>
        <v/>
      </c>
      <c r="AC719" t="e">
        <f t="shared" ca="1" si="209"/>
        <v>#VALUE!</v>
      </c>
      <c r="AD719" t="str" cm="1">
        <f t="array" aca="1" ref="AD719" ca="1">IFERROR(IF((LEFT(INDIRECT("$F"&amp;$S719),4))="GOTS",IF($G719="Organic","GOTS_Organic_raw",(IF($G719="Responsible","GOTS_Responsible",(IF($G719="No Attribute (Conventional)","GOTS_conventional",(IF($G719="Recycled Pre/Post-Consumer","GOTS_pre_post",(IF($G719="In-Conversion","GOTS_in_conversion",(IF($G719="Sustainably Sourced","Sustainably_sourced",(IF($G719="Recycled pre-consumer organic","GOTS_recycled_organic",""))))))))))))),IF($G719="Organic","Organic",(IF($G719="Responsible","Responsible",(IF($G719="No Attribute (Conventional)","No_Attribute_Conventional",(IF($G719="Recycled Pre/Post-Consumer","Recycled_Pre_Post_Consumer",(IF($G719="In-Conversion","In_Conversion",(IF($G719="Recycled Pre-Consumer","Recycled_Pre_Consumer",(IF($G719="Recycled Post-Consumer","Recycled_Post_Consumer",(IF($G719="Sustainably Sourced","Sustainably_sourced",(IF($G719="Recycled pre-consumer organic","GOTS_recycled_organic","")))))))))))))))))),"")</f>
        <v/>
      </c>
      <c r="AE719" t="e" cm="1">
        <f t="array" aca="1" ref="AE719" ca="1">IF($I719="",IF(INDIRECT("$F"&amp;$S719)="","",IF(LEFT(INDIRECT("$F"&amp;$S719),3)="GRS","GRS_RCS_RM",IF((LEFT(INDIRECT("$F"&amp;$S719),3))="RCS","GRS_RCS_RM",IF(INDIRECT("$F"&amp;$S719)="OCS (No Label)","OCS_Conversion_RM",IF(LEFT(INDIRECT("$F"&amp;$S719),3)="OCS","OCS_RM",IF(RIGHT(INDIRECT("$F"&amp;$S719),10)="conversion","GOTS_RM_conversion",IF((LEFT(INDIRECT("$F"&amp;$S719),4))="GOTS","GOTS_RM","Responsible_RM"))))))),"DELETERM")</f>
        <v>#VALUE!</v>
      </c>
      <c r="AF719" t="e" cm="1">
        <f t="array" aca="1" ref="AF719" ca="1">IF($S719="","",INDIRECT("$Z"&amp;$S719))</f>
        <v>#VALUE!</v>
      </c>
      <c r="AG719" t="str">
        <f t="shared" si="210"/>
        <v/>
      </c>
      <c r="AH719" t="str" cm="1">
        <f t="array" aca="1" ref="AH719" ca="1">IFERROR(INDIRECT("$ag"&amp;S719),"")</f>
        <v/>
      </c>
      <c r="AI719" t="e" cm="1">
        <f t="array" aca="1" ref="AI719" ca="1">INDIRECT("O"&amp;S719)</f>
        <v>#VALUE!</v>
      </c>
      <c r="AJ719" t="str">
        <f t="shared" si="211"/>
        <v/>
      </c>
    </row>
    <row r="720" spans="1:36" ht="16.5" customHeight="1">
      <c r="A720" s="130"/>
      <c r="B720" s="136"/>
      <c r="C720" s="137"/>
      <c r="D720" s="146"/>
      <c r="E720" s="146"/>
      <c r="F720" s="137"/>
      <c r="G720" s="147"/>
      <c r="H720" s="147"/>
      <c r="I720" s="147"/>
      <c r="J720" s="147"/>
      <c r="K720" s="38"/>
      <c r="L720" s="144"/>
      <c r="M720" s="144"/>
      <c r="N720" s="61"/>
      <c r="O720" s="314"/>
      <c r="Q720" t="str">
        <f t="shared" si="206"/>
        <v/>
      </c>
      <c r="S720" t="e">
        <f t="shared" ca="1" si="215"/>
        <v>#VALUE!</v>
      </c>
      <c r="T720" t="e">
        <f t="shared" ca="1" si="212"/>
        <v>#VALUE!</v>
      </c>
      <c r="U720">
        <f t="shared" si="216"/>
        <v>648</v>
      </c>
      <c r="V720">
        <v>54.750000000004199</v>
      </c>
      <c r="W720">
        <f t="shared" si="197"/>
        <v>54</v>
      </c>
      <c r="X720" t="str" cm="1">
        <f t="array" aca="1" ref="X720" ca="1">IFERROR(INDEX('PC&amp;PD'!$A$1:$AS$19,ROW('PC&amp;PD'!$A$19),MATCH(INDIRECT(T720),'PC&amp;PD'!$A$1:$AS$1,0)),"")</f>
        <v/>
      </c>
      <c r="Y720" t="str">
        <f>IF(OR($N720="",$N720=0),"",IF($N720=$E$7,'Extracted info for SC'!$J$6,IF($N720=#REF!,'Extracted info for SC'!$J$7,IF($N720=#REF!,'Extracted info for SC'!$J$8,IF($N720=#REF!,'Extracted info for SC'!$J$9,IF($N720=#REF!,'Extracted info for SC'!$J$10,IF($N720=#REF!,'Extracted info for SC'!$J$11,IF($N720=#REF!,'Extracted info for SC'!$J$12,IF($N720=#REF!,'Extracted info for SC'!$J$13,IF($N720=#REF!,'Extracted info for SC'!$J$14,IF($N720=#REF!,'Extracted info for SC'!$J$15,IF($N720=#REF!,'Extracted info for SC'!$J$16,IF($N720=#REF!,'Extracted info for SC'!$J$17,IF($N720=#REF!,'Extracted info for SC'!$J$18,""))))))))))))))</f>
        <v/>
      </c>
      <c r="AA720" t="str">
        <f t="shared" si="207"/>
        <v/>
      </c>
      <c r="AB720" t="str">
        <f t="shared" si="208"/>
        <v/>
      </c>
      <c r="AC720" t="e">
        <f t="shared" ca="1" si="209"/>
        <v>#VALUE!</v>
      </c>
      <c r="AD720" t="str" cm="1">
        <f t="array" aca="1" ref="AD720" ca="1">IFERROR(IF((LEFT(INDIRECT("$F"&amp;$S720),4))="GOTS",IF($G720="Organic","GOTS_Organic_raw",(IF($G720="Responsible","GOTS_Responsible",(IF($G720="No Attribute (Conventional)","GOTS_conventional",(IF($G720="Recycled Pre/Post-Consumer","GOTS_pre_post",(IF($G720="In-Conversion","GOTS_in_conversion",(IF($G720="Sustainably Sourced","Sustainably_sourced",(IF($G720="Recycled pre-consumer organic","GOTS_recycled_organic",""))))))))))))),IF($G720="Organic","Organic",(IF($G720="Responsible","Responsible",(IF($G720="No Attribute (Conventional)","No_Attribute_Conventional",(IF($G720="Recycled Pre/Post-Consumer","Recycled_Pre_Post_Consumer",(IF($G720="In-Conversion","In_Conversion",(IF($G720="Recycled Pre-Consumer","Recycled_Pre_Consumer",(IF($G720="Recycled Post-Consumer","Recycled_Post_Consumer",(IF($G720="Sustainably Sourced","Sustainably_sourced",(IF($G720="Recycled pre-consumer organic","GOTS_recycled_organic","")))))))))))))))))),"")</f>
        <v/>
      </c>
      <c r="AE720" t="e" cm="1">
        <f t="array" aca="1" ref="AE720" ca="1">IF($I720="",IF(INDIRECT("$F"&amp;$S720)="","",IF(LEFT(INDIRECT("$F"&amp;$S720),3)="GRS","GRS_RCS_RM",IF((LEFT(INDIRECT("$F"&amp;$S720),3))="RCS","GRS_RCS_RM",IF(INDIRECT("$F"&amp;$S720)="OCS (No Label)","OCS_Conversion_RM",IF(LEFT(INDIRECT("$F"&amp;$S720),3)="OCS","OCS_RM",IF(RIGHT(INDIRECT("$F"&amp;$S720),10)="conversion","GOTS_RM_conversion",IF((LEFT(INDIRECT("$F"&amp;$S720),4))="GOTS","GOTS_RM","Responsible_RM"))))))),"DELETERM")</f>
        <v>#VALUE!</v>
      </c>
      <c r="AF720" t="e" cm="1">
        <f t="array" aca="1" ref="AF720" ca="1">IF($S720="","",INDIRECT("$Z"&amp;$S720))</f>
        <v>#VALUE!</v>
      </c>
      <c r="AG720" t="str">
        <f t="shared" si="210"/>
        <v/>
      </c>
      <c r="AH720" t="str" cm="1">
        <f t="array" aca="1" ref="AH720" ca="1">IFERROR(INDIRECT("$ag"&amp;S720),"")</f>
        <v/>
      </c>
      <c r="AI720" t="e" cm="1">
        <f t="array" aca="1" ref="AI720" ca="1">INDIRECT("O"&amp;S720)</f>
        <v>#VALUE!</v>
      </c>
      <c r="AJ720" t="str">
        <f t="shared" si="211"/>
        <v/>
      </c>
    </row>
    <row r="721" spans="1:36" ht="16.5" customHeight="1">
      <c r="A721" s="130"/>
      <c r="B721" s="136"/>
      <c r="C721" s="137"/>
      <c r="D721" s="146"/>
      <c r="E721" s="146"/>
      <c r="F721" s="137"/>
      <c r="G721" s="147"/>
      <c r="H721" s="147"/>
      <c r="I721" s="147"/>
      <c r="J721" s="147"/>
      <c r="K721" s="38"/>
      <c r="L721" s="144"/>
      <c r="M721" s="144"/>
      <c r="N721" s="61"/>
      <c r="O721" s="314"/>
      <c r="Q721" t="str">
        <f t="shared" si="206"/>
        <v/>
      </c>
      <c r="S721" t="e">
        <f t="shared" ca="1" si="215"/>
        <v>#VALUE!</v>
      </c>
      <c r="T721" t="e">
        <f t="shared" ca="1" si="212"/>
        <v>#VALUE!</v>
      </c>
      <c r="U721">
        <f t="shared" si="216"/>
        <v>648</v>
      </c>
      <c r="V721">
        <v>54.833333333337599</v>
      </c>
      <c r="W721">
        <f t="shared" si="197"/>
        <v>54</v>
      </c>
      <c r="X721" t="str" cm="1">
        <f t="array" aca="1" ref="X721" ca="1">IFERROR(INDEX('PC&amp;PD'!$A$1:$AS$19,ROW('PC&amp;PD'!$A$19),MATCH(INDIRECT(T721),'PC&amp;PD'!$A$1:$AS$1,0)),"")</f>
        <v/>
      </c>
      <c r="Y721" t="str">
        <f>IF(OR($N721="",$N721=0),"",IF($N721=$E$7,'Extracted info for SC'!$J$6,IF($N721=#REF!,'Extracted info for SC'!$J$7,IF($N721=#REF!,'Extracted info for SC'!$J$8,IF($N721=#REF!,'Extracted info for SC'!$J$9,IF($N721=#REF!,'Extracted info for SC'!$J$10,IF($N721=#REF!,'Extracted info for SC'!$J$11,IF($N721=#REF!,'Extracted info for SC'!$J$12,IF($N721=#REF!,'Extracted info for SC'!$J$13,IF($N721=#REF!,'Extracted info for SC'!$J$14,IF($N721=#REF!,'Extracted info for SC'!$J$15,IF($N721=#REF!,'Extracted info for SC'!$J$16,IF($N721=#REF!,'Extracted info for SC'!$J$17,IF($N721=#REF!,'Extracted info for SC'!$J$18,""))))))))))))))</f>
        <v/>
      </c>
      <c r="AA721" t="str">
        <f t="shared" si="207"/>
        <v/>
      </c>
      <c r="AB721" t="str">
        <f t="shared" si="208"/>
        <v/>
      </c>
      <c r="AC721" t="e">
        <f t="shared" ca="1" si="209"/>
        <v>#VALUE!</v>
      </c>
      <c r="AD721" t="str" cm="1">
        <f t="array" aca="1" ref="AD721" ca="1">IFERROR(IF((LEFT(INDIRECT("$F"&amp;$S721),4))="GOTS",IF($G721="Organic","GOTS_Organic_raw",(IF($G721="Responsible","GOTS_Responsible",(IF($G721="No Attribute (Conventional)","GOTS_conventional",(IF($G721="Recycled Pre/Post-Consumer","GOTS_pre_post",(IF($G721="In-Conversion","GOTS_in_conversion",(IF($G721="Sustainably Sourced","Sustainably_sourced",(IF($G721="Recycled pre-consumer organic","GOTS_recycled_organic",""))))))))))))),IF($G721="Organic","Organic",(IF($G721="Responsible","Responsible",(IF($G721="No Attribute (Conventional)","No_Attribute_Conventional",(IF($G721="Recycled Pre/Post-Consumer","Recycled_Pre_Post_Consumer",(IF($G721="In-Conversion","In_Conversion",(IF($G721="Recycled Pre-Consumer","Recycled_Pre_Consumer",(IF($G721="Recycled Post-Consumer","Recycled_Post_Consumer",(IF($G721="Sustainably Sourced","Sustainably_sourced",(IF($G721="Recycled pre-consumer organic","GOTS_recycled_organic","")))))))))))))))))),"")</f>
        <v/>
      </c>
      <c r="AE721" t="e" cm="1">
        <f t="array" aca="1" ref="AE721" ca="1">IF($I721="",IF(INDIRECT("$F"&amp;$S721)="","",IF(LEFT(INDIRECT("$F"&amp;$S721),3)="GRS","GRS_RCS_RM",IF((LEFT(INDIRECT("$F"&amp;$S721),3))="RCS","GRS_RCS_RM",IF(INDIRECT("$F"&amp;$S721)="OCS (No Label)","OCS_Conversion_RM",IF(LEFT(INDIRECT("$F"&amp;$S721),3)="OCS","OCS_RM",IF(RIGHT(INDIRECT("$F"&amp;$S721),10)="conversion","GOTS_RM_conversion",IF((LEFT(INDIRECT("$F"&amp;$S721),4))="GOTS","GOTS_RM","Responsible_RM"))))))),"DELETERM")</f>
        <v>#VALUE!</v>
      </c>
      <c r="AF721" t="e" cm="1">
        <f t="array" aca="1" ref="AF721" ca="1">IF($S721="","",INDIRECT("$Z"&amp;$S721))</f>
        <v>#VALUE!</v>
      </c>
      <c r="AG721" t="str">
        <f t="shared" si="210"/>
        <v/>
      </c>
      <c r="AH721" t="str" cm="1">
        <f t="array" aca="1" ref="AH721" ca="1">IFERROR(INDIRECT("$ag"&amp;S721),"")</f>
        <v/>
      </c>
      <c r="AI721" t="e" cm="1">
        <f t="array" aca="1" ref="AI721" ca="1">INDIRECT("O"&amp;S721)</f>
        <v>#VALUE!</v>
      </c>
      <c r="AJ721" t="str">
        <f t="shared" si="211"/>
        <v/>
      </c>
    </row>
    <row r="722" spans="1:36" ht="16.5" customHeight="1" thickBot="1">
      <c r="A722" s="131"/>
      <c r="B722" s="138"/>
      <c r="C722" s="139"/>
      <c r="D722" s="148"/>
      <c r="E722" s="148"/>
      <c r="F722" s="139"/>
      <c r="G722" s="149"/>
      <c r="H722" s="149"/>
      <c r="I722" s="149"/>
      <c r="J722" s="149"/>
      <c r="K722" s="39"/>
      <c r="L722" s="145"/>
      <c r="M722" s="145"/>
      <c r="N722" s="62"/>
      <c r="O722" s="315"/>
      <c r="Q722" t="str">
        <f t="shared" si="206"/>
        <v/>
      </c>
      <c r="S722" t="e">
        <f t="shared" ca="1" si="215"/>
        <v>#VALUE!</v>
      </c>
      <c r="T722" t="e">
        <f t="shared" ca="1" si="212"/>
        <v>#VALUE!</v>
      </c>
      <c r="U722">
        <f t="shared" si="216"/>
        <v>648</v>
      </c>
      <c r="V722">
        <v>54.916666666670899</v>
      </c>
      <c r="W722">
        <f t="shared" si="197"/>
        <v>54</v>
      </c>
      <c r="X722" t="str" cm="1">
        <f t="array" aca="1" ref="X722" ca="1">IFERROR(INDEX('PC&amp;PD'!$A$1:$AS$19,ROW('PC&amp;PD'!$A$19),MATCH(INDIRECT(T722),'PC&amp;PD'!$A$1:$AS$1,0)),"")</f>
        <v/>
      </c>
      <c r="Y722" t="str">
        <f>IF(OR($N722="",$N722=0),"",IF($N722=$E$7,'Extracted info for SC'!$J$6,IF($N722=#REF!,'Extracted info for SC'!$J$7,IF($N722=#REF!,'Extracted info for SC'!$J$8,IF($N722=#REF!,'Extracted info for SC'!$J$9,IF($N722=#REF!,'Extracted info for SC'!$J$10,IF($N722=#REF!,'Extracted info for SC'!$J$11,IF($N722=#REF!,'Extracted info for SC'!$J$12,IF($N722=#REF!,'Extracted info for SC'!$J$13,IF($N722=#REF!,'Extracted info for SC'!$J$14,IF($N722=#REF!,'Extracted info for SC'!$J$15,IF($N722=#REF!,'Extracted info for SC'!$J$16,IF($N722=#REF!,'Extracted info for SC'!$J$17,IF($N722=#REF!,'Extracted info for SC'!$J$18,""))))))))))))))</f>
        <v/>
      </c>
      <c r="AA722" t="str">
        <f t="shared" si="207"/>
        <v/>
      </c>
      <c r="AB722" t="str">
        <f t="shared" si="208"/>
        <v/>
      </c>
      <c r="AC722" t="e">
        <f t="shared" ca="1" si="209"/>
        <v>#VALUE!</v>
      </c>
      <c r="AD722" t="str" cm="1">
        <f t="array" aca="1" ref="AD722" ca="1">IFERROR(IF((LEFT(INDIRECT("$F"&amp;$S722),4))="GOTS",IF($G722="Organic","GOTS_Organic_raw",(IF($G722="Responsible","GOTS_Responsible",(IF($G722="No Attribute (Conventional)","GOTS_conventional",(IF($G722="Recycled Pre/Post-Consumer","GOTS_pre_post",(IF($G722="In-Conversion","GOTS_in_conversion",(IF($G722="Sustainably Sourced","Sustainably_sourced",(IF($G722="Recycled pre-consumer organic","GOTS_recycled_organic",""))))))))))))),IF($G722="Organic","Organic",(IF($G722="Responsible","Responsible",(IF($G722="No Attribute (Conventional)","No_Attribute_Conventional",(IF($G722="Recycled Pre/Post-Consumer","Recycled_Pre_Post_Consumer",(IF($G722="In-Conversion","In_Conversion",(IF($G722="Recycled Pre-Consumer","Recycled_Pre_Consumer",(IF($G722="Recycled Post-Consumer","Recycled_Post_Consumer",(IF($G722="Sustainably Sourced","Sustainably_sourced",(IF($G722="Recycled pre-consumer organic","GOTS_recycled_organic","")))))))))))))))))),"")</f>
        <v/>
      </c>
      <c r="AE722" t="e" cm="1">
        <f t="array" aca="1" ref="AE722" ca="1">IF($I722="",IF(INDIRECT("$F"&amp;$S722)="","",IF(LEFT(INDIRECT("$F"&amp;$S722),3)="GRS","GRS_RCS_RM",IF((LEFT(INDIRECT("$F"&amp;$S722),3))="RCS","GRS_RCS_RM",IF(INDIRECT("$F"&amp;$S722)="OCS (No Label)","OCS_Conversion_RM",IF(LEFT(INDIRECT("$F"&amp;$S722),3)="OCS","OCS_RM",IF(RIGHT(INDIRECT("$F"&amp;$S722),10)="conversion","GOTS_RM_conversion",IF((LEFT(INDIRECT("$F"&amp;$S722),4))="GOTS","GOTS_RM","Responsible_RM"))))))),"DELETERM")</f>
        <v>#VALUE!</v>
      </c>
      <c r="AF722" t="e" cm="1">
        <f t="array" aca="1" ref="AF722" ca="1">IF($S722="","",INDIRECT("$Z"&amp;$S722))</f>
        <v>#VALUE!</v>
      </c>
      <c r="AG722" t="str">
        <f t="shared" si="210"/>
        <v/>
      </c>
      <c r="AH722" t="str" cm="1">
        <f t="array" aca="1" ref="AH722" ca="1">IFERROR(INDIRECT("$ag"&amp;S722),"")</f>
        <v/>
      </c>
      <c r="AI722" t="e" cm="1">
        <f t="array" aca="1" ref="AI722" ca="1">INDIRECT("O"&amp;S722)</f>
        <v>#VALUE!</v>
      </c>
      <c r="AJ722" t="str">
        <f t="shared" si="211"/>
        <v/>
      </c>
    </row>
    <row r="723" spans="1:36" ht="16.5" customHeight="1">
      <c r="A723" s="128" t="str">
        <f>IF(B723="","",COUNTA($B$63:$B723))</f>
        <v/>
      </c>
      <c r="B723" s="132"/>
      <c r="C723" s="133"/>
      <c r="D723" s="140"/>
      <c r="E723" s="140"/>
      <c r="F723" s="133"/>
      <c r="G723" s="141"/>
      <c r="H723" s="141"/>
      <c r="I723" s="141"/>
      <c r="J723" s="141"/>
      <c r="K723" s="37"/>
      <c r="L723" s="142" t="str">
        <f>IF(R723="","",LEFT(R723,LEN(R723)-2))</f>
        <v/>
      </c>
      <c r="M723" s="142"/>
      <c r="N723" s="60"/>
      <c r="O723" s="313"/>
      <c r="Q723" t="str">
        <f t="shared" si="206"/>
        <v/>
      </c>
      <c r="R723" t="str">
        <f t="shared" ref="R723" si="217">CONCATENATE($Q723,Q724,Q725,Q726,Q727,Q728,$Q729,$Q730,$Q731,$Q732,$Q733,$Q734)</f>
        <v/>
      </c>
      <c r="S723" t="e">
        <f t="shared" ca="1" si="215"/>
        <v>#VALUE!</v>
      </c>
      <c r="T723" t="e">
        <f t="shared" ca="1" si="212"/>
        <v>#VALUE!</v>
      </c>
      <c r="U723">
        <f t="shared" si="216"/>
        <v>660</v>
      </c>
      <c r="V723">
        <v>55.000000000004299</v>
      </c>
      <c r="W723">
        <f t="shared" si="197"/>
        <v>55</v>
      </c>
      <c r="X723" t="str" cm="1">
        <f t="array" aca="1" ref="X723" ca="1">IFERROR(INDEX('PC&amp;PD'!$A$1:$AS$19,ROW('PC&amp;PD'!$A$19),MATCH(INDIRECT(T723),'PC&amp;PD'!$A$1:$AS$1,0)),"")</f>
        <v/>
      </c>
      <c r="Y723" t="str">
        <f>IF(OR($N723="",$N723=0),"",IF($N723=$E$7,'Extracted info for SC'!$J$6,IF($N723=#REF!,'Extracted info for SC'!$J$7,IF($N723=#REF!,'Extracted info for SC'!$J$8,IF($N723=#REF!,'Extracted info for SC'!$J$9,IF($N723=#REF!,'Extracted info for SC'!$J$10,IF($N723=#REF!,'Extracted info for SC'!$J$11,IF($N723=#REF!,'Extracted info for SC'!$J$12,IF($N723=#REF!,'Extracted info for SC'!$J$13,IF($N723=#REF!,'Extracted info for SC'!$J$14,IF($N723=#REF!,'Extracted info for SC'!$J$15,IF($N723=#REF!,'Extracted info for SC'!$J$16,IF($N723=#REF!,'Extracted info for SC'!$J$17,IF($N723=#REF!,'Extracted info for SC'!$J$18,""))))))))))))))</f>
        <v/>
      </c>
      <c r="Z723" t="str">
        <f t="shared" ref="Z723" si="218">IFERROR(IF($F723="OCS 100","OCS (OCS 100)",IF($F723="OCS Blended","OCS (OCS Blended)",IF($F723="OCS (No Label)","OCS (No Label)",IF($F723="RCS 100","RCS (RCS 100)",IF($F723="RCS Blended","RCS (RCS Blended)",IF($F723="GRS","GRS (GRS)",IF($F723="GRS (No Label)", "GRS (No Label)",IF($F723="RDS","RDS (RDS)",IF($F723="RWS","RWS (RWS)",IF($F723="RAS","RAS (RAS)",IF($F723="RMS","RMS (RMS)",IF($F723="GOTS Organic","GOTS (Organic)",IF($F723="GOTS Made with organic","GOTS (Made with Organic)",IF($F723="GOTS Organic - in conversion","GOTS (Organic - In Conversion)",IF($F723="GOTS Made with organic - in conversion","GOTS (Made with Organic - In Conversion)",""))))))))))))))),"")</f>
        <v/>
      </c>
      <c r="AA723" t="str">
        <f t="shared" si="207"/>
        <v/>
      </c>
      <c r="AB723" t="str">
        <f t="shared" si="208"/>
        <v/>
      </c>
      <c r="AC723" t="e">
        <f t="shared" ca="1" si="209"/>
        <v>#VALUE!</v>
      </c>
      <c r="AD723" t="str" cm="1">
        <f t="array" aca="1" ref="AD723" ca="1">IFERROR(IF((LEFT(INDIRECT("$F"&amp;$S723),4))="GOTS",IF($G723="Organic","GOTS_Organic_raw",(IF($G723="Responsible","GOTS_Responsible",(IF($G723="No Attribute (Conventional)","GOTS_conventional",(IF($G723="Recycled Pre/Post-Consumer","GOTS_pre_post",(IF($G723="In-Conversion","GOTS_in_conversion",(IF($G723="Sustainably Sourced","Sustainably_sourced",(IF($G723="Recycled pre-consumer organic","GOTS_recycled_organic",""))))))))))))),IF($G723="Organic","Organic",(IF($G723="Responsible","Responsible",(IF($G723="No Attribute (Conventional)","No_Attribute_Conventional",(IF($G723="Recycled Pre/Post-Consumer","Recycled_Pre_Post_Consumer",(IF($G723="In-Conversion","In_Conversion",(IF($G723="Recycled Pre-Consumer","Recycled_Pre_Consumer",(IF($G723="Recycled Post-Consumer","Recycled_Post_Consumer",(IF($G723="Sustainably Sourced","Sustainably_sourced",(IF($G723="Recycled pre-consumer organic","GOTS_recycled_organic","")))))))))))))))))),"")</f>
        <v/>
      </c>
      <c r="AE723" t="e" cm="1">
        <f t="array" aca="1" ref="AE723" ca="1">IF($I723="",IF(INDIRECT("$F"&amp;$S723)="","",IF(LEFT(INDIRECT("$F"&amp;$S723),3)="GRS","GRS_RCS_RM",IF((LEFT(INDIRECT("$F"&amp;$S723),3))="RCS","GRS_RCS_RM",IF(INDIRECT("$F"&amp;$S723)="OCS (No Label)","OCS_Conversion_RM",IF(LEFT(INDIRECT("$F"&amp;$S723),3)="OCS","OCS_RM",IF(RIGHT(INDIRECT("$F"&amp;$S723),10)="conversion","GOTS_RM_conversion",IF((LEFT(INDIRECT("$F"&amp;$S723),4))="GOTS","GOTS_RM","Responsible_RM"))))))),"DELETERM")</f>
        <v>#VALUE!</v>
      </c>
      <c r="AF723" t="e" cm="1">
        <f t="array" aca="1" ref="AF723" ca="1">IF($S723="","",INDIRECT("$Z"&amp;$S723))</f>
        <v>#VALUE!</v>
      </c>
      <c r="AG723" t="str">
        <f t="shared" si="210"/>
        <v/>
      </c>
      <c r="AH723" t="str" cm="1">
        <f t="array" aca="1" ref="AH723" ca="1">IFERROR(INDIRECT("$ag"&amp;S723),"")</f>
        <v/>
      </c>
      <c r="AI723" t="e" cm="1">
        <f t="array" aca="1" ref="AI723" ca="1">INDIRECT("O"&amp;S723)</f>
        <v>#VALUE!</v>
      </c>
      <c r="AJ723" t="str">
        <f t="shared" si="211"/>
        <v/>
      </c>
    </row>
    <row r="724" spans="1:36" ht="16.5" customHeight="1">
      <c r="A724" s="129"/>
      <c r="B724" s="134"/>
      <c r="C724" s="135"/>
      <c r="D724" s="146"/>
      <c r="E724" s="146"/>
      <c r="F724" s="135"/>
      <c r="G724" s="147"/>
      <c r="H724" s="147"/>
      <c r="I724" s="147"/>
      <c r="J724" s="147"/>
      <c r="K724" s="38"/>
      <c r="L724" s="143"/>
      <c r="M724" s="143"/>
      <c r="N724" s="61"/>
      <c r="O724" s="314"/>
      <c r="Q724" t="str">
        <f t="shared" si="206"/>
        <v/>
      </c>
      <c r="S724" t="e">
        <f t="shared" ca="1" si="215"/>
        <v>#VALUE!</v>
      </c>
      <c r="T724" t="e">
        <f t="shared" ca="1" si="212"/>
        <v>#VALUE!</v>
      </c>
      <c r="U724">
        <f t="shared" si="216"/>
        <v>660</v>
      </c>
      <c r="V724">
        <v>55.083333333337599</v>
      </c>
      <c r="W724">
        <f t="shared" si="197"/>
        <v>55</v>
      </c>
      <c r="X724" t="str" cm="1">
        <f t="array" aca="1" ref="X724" ca="1">IFERROR(INDEX('PC&amp;PD'!$A$1:$AS$19,ROW('PC&amp;PD'!$A$19),MATCH(INDIRECT(T724),'PC&amp;PD'!$A$1:$AS$1,0)),"")</f>
        <v/>
      </c>
      <c r="Y724" t="str">
        <f>IF(OR($N724="",$N724=0),"",IF($N724=$E$7,'Extracted info for SC'!$J$6,IF($N724=#REF!,'Extracted info for SC'!$J$7,IF($N724=#REF!,'Extracted info for SC'!$J$8,IF($N724=#REF!,'Extracted info for SC'!$J$9,IF($N724=#REF!,'Extracted info for SC'!$J$10,IF($N724=#REF!,'Extracted info for SC'!$J$11,IF($N724=#REF!,'Extracted info for SC'!$J$12,IF($N724=#REF!,'Extracted info for SC'!$J$13,IF($N724=#REF!,'Extracted info for SC'!$J$14,IF($N724=#REF!,'Extracted info for SC'!$J$15,IF($N724=#REF!,'Extracted info for SC'!$J$16,IF($N724=#REF!,'Extracted info for SC'!$J$17,IF($N724=#REF!,'Extracted info for SC'!$J$18,""))))))))))))))</f>
        <v/>
      </c>
      <c r="AA724" t="str">
        <f t="shared" si="207"/>
        <v/>
      </c>
      <c r="AB724" t="str">
        <f t="shared" si="208"/>
        <v/>
      </c>
      <c r="AC724" t="e">
        <f t="shared" ca="1" si="209"/>
        <v>#VALUE!</v>
      </c>
      <c r="AD724" t="str" cm="1">
        <f t="array" aca="1" ref="AD724" ca="1">IFERROR(IF((LEFT(INDIRECT("$F"&amp;$S724),4))="GOTS",IF($G724="Organic","GOTS_Organic_raw",(IF($G724="Responsible","GOTS_Responsible",(IF($G724="No Attribute (Conventional)","GOTS_conventional",(IF($G724="Recycled Pre/Post-Consumer","GOTS_pre_post",(IF($G724="In-Conversion","GOTS_in_conversion",(IF($G724="Sustainably Sourced","Sustainably_sourced",(IF($G724="Recycled pre-consumer organic","GOTS_recycled_organic",""))))))))))))),IF($G724="Organic","Organic",(IF($G724="Responsible","Responsible",(IF($G724="No Attribute (Conventional)","No_Attribute_Conventional",(IF($G724="Recycled Pre/Post-Consumer","Recycled_Pre_Post_Consumer",(IF($G724="In-Conversion","In_Conversion",(IF($G724="Recycled Pre-Consumer","Recycled_Pre_Consumer",(IF($G724="Recycled Post-Consumer","Recycled_Post_Consumer",(IF($G724="Sustainably Sourced","Sustainably_sourced",(IF($G724="Recycled pre-consumer organic","GOTS_recycled_organic","")))))))))))))))))),"")</f>
        <v/>
      </c>
      <c r="AE724" t="e" cm="1">
        <f t="array" aca="1" ref="AE724" ca="1">IF($I724="",IF(INDIRECT("$F"&amp;$S724)="","",IF(LEFT(INDIRECT("$F"&amp;$S724),3)="GRS","GRS_RCS_RM",IF((LEFT(INDIRECT("$F"&amp;$S724),3))="RCS","GRS_RCS_RM",IF(INDIRECT("$F"&amp;$S724)="OCS (No Label)","OCS_Conversion_RM",IF(LEFT(INDIRECT("$F"&amp;$S724),3)="OCS","OCS_RM",IF(RIGHT(INDIRECT("$F"&amp;$S724),10)="conversion","GOTS_RM_conversion",IF((LEFT(INDIRECT("$F"&amp;$S724),4))="GOTS","GOTS_RM","Responsible_RM"))))))),"DELETERM")</f>
        <v>#VALUE!</v>
      </c>
      <c r="AF724" t="e" cm="1">
        <f t="array" aca="1" ref="AF724" ca="1">IF($S724="","",INDIRECT("$Z"&amp;$S724))</f>
        <v>#VALUE!</v>
      </c>
      <c r="AG724" t="str">
        <f t="shared" si="210"/>
        <v/>
      </c>
      <c r="AH724" t="str" cm="1">
        <f t="array" aca="1" ref="AH724" ca="1">IFERROR(INDIRECT("$ag"&amp;S724),"")</f>
        <v/>
      </c>
      <c r="AI724" t="e" cm="1">
        <f t="array" aca="1" ref="AI724" ca="1">INDIRECT("O"&amp;S724)</f>
        <v>#VALUE!</v>
      </c>
      <c r="AJ724" t="str">
        <f t="shared" si="211"/>
        <v/>
      </c>
    </row>
    <row r="725" spans="1:36" ht="16.5" customHeight="1">
      <c r="A725" s="129"/>
      <c r="B725" s="134"/>
      <c r="C725" s="135"/>
      <c r="D725" s="146"/>
      <c r="E725" s="146"/>
      <c r="F725" s="135"/>
      <c r="G725" s="147"/>
      <c r="H725" s="147"/>
      <c r="I725" s="147"/>
      <c r="J725" s="147"/>
      <c r="K725" s="38"/>
      <c r="L725" s="143"/>
      <c r="M725" s="143"/>
      <c r="N725" s="61"/>
      <c r="O725" s="314"/>
      <c r="Q725" t="str">
        <f t="shared" si="206"/>
        <v/>
      </c>
      <c r="S725" t="e">
        <f t="shared" ca="1" si="215"/>
        <v>#VALUE!</v>
      </c>
      <c r="T725" t="e">
        <f t="shared" ca="1" si="212"/>
        <v>#VALUE!</v>
      </c>
      <c r="U725">
        <f t="shared" si="216"/>
        <v>660</v>
      </c>
      <c r="V725">
        <v>55.166666666670899</v>
      </c>
      <c r="W725">
        <f t="shared" si="197"/>
        <v>55</v>
      </c>
      <c r="X725" t="str" cm="1">
        <f t="array" aca="1" ref="X725" ca="1">IFERROR(INDEX('PC&amp;PD'!$A$1:$AS$19,ROW('PC&amp;PD'!$A$19),MATCH(INDIRECT(T725),'PC&amp;PD'!$A$1:$AS$1,0)),"")</f>
        <v/>
      </c>
      <c r="Y725" t="str">
        <f>IF(OR($N725="",$N725=0),"",IF($N725=$E$7,'Extracted info for SC'!$J$6,IF($N725=#REF!,'Extracted info for SC'!$J$7,IF($N725=#REF!,'Extracted info for SC'!$J$8,IF($N725=#REF!,'Extracted info for SC'!$J$9,IF($N725=#REF!,'Extracted info for SC'!$J$10,IF($N725=#REF!,'Extracted info for SC'!$J$11,IF($N725=#REF!,'Extracted info for SC'!$J$12,IF($N725=#REF!,'Extracted info for SC'!$J$13,IF($N725=#REF!,'Extracted info for SC'!$J$14,IF($N725=#REF!,'Extracted info for SC'!$J$15,IF($N725=#REF!,'Extracted info for SC'!$J$16,IF($N725=#REF!,'Extracted info for SC'!$J$17,IF($N725=#REF!,'Extracted info for SC'!$J$18,""))))))))))))))</f>
        <v/>
      </c>
      <c r="AA725" t="str">
        <f t="shared" si="207"/>
        <v/>
      </c>
      <c r="AB725" t="str">
        <f t="shared" si="208"/>
        <v/>
      </c>
      <c r="AC725" t="e">
        <f t="shared" ca="1" si="209"/>
        <v>#VALUE!</v>
      </c>
      <c r="AD725" t="str" cm="1">
        <f t="array" aca="1" ref="AD725" ca="1">IFERROR(IF((LEFT(INDIRECT("$F"&amp;$S725),4))="GOTS",IF($G725="Organic","GOTS_Organic_raw",(IF($G725="Responsible","GOTS_Responsible",(IF($G725="No Attribute (Conventional)","GOTS_conventional",(IF($G725="Recycled Pre/Post-Consumer","GOTS_pre_post",(IF($G725="In-Conversion","GOTS_in_conversion",(IF($G725="Sustainably Sourced","Sustainably_sourced",(IF($G725="Recycled pre-consumer organic","GOTS_recycled_organic",""))))))))))))),IF($G725="Organic","Organic",(IF($G725="Responsible","Responsible",(IF($G725="No Attribute (Conventional)","No_Attribute_Conventional",(IF($G725="Recycled Pre/Post-Consumer","Recycled_Pre_Post_Consumer",(IF($G725="In-Conversion","In_Conversion",(IF($G725="Recycled Pre-Consumer","Recycled_Pre_Consumer",(IF($G725="Recycled Post-Consumer","Recycled_Post_Consumer",(IF($G725="Sustainably Sourced","Sustainably_sourced",(IF($G725="Recycled pre-consumer organic","GOTS_recycled_organic","")))))))))))))))))),"")</f>
        <v/>
      </c>
      <c r="AE725" t="e" cm="1">
        <f t="array" aca="1" ref="AE725" ca="1">IF($I725="",IF(INDIRECT("$F"&amp;$S725)="","",IF(LEFT(INDIRECT("$F"&amp;$S725),3)="GRS","GRS_RCS_RM",IF((LEFT(INDIRECT("$F"&amp;$S725),3))="RCS","GRS_RCS_RM",IF(INDIRECT("$F"&amp;$S725)="OCS (No Label)","OCS_Conversion_RM",IF(LEFT(INDIRECT("$F"&amp;$S725),3)="OCS","OCS_RM",IF(RIGHT(INDIRECT("$F"&amp;$S725),10)="conversion","GOTS_RM_conversion",IF((LEFT(INDIRECT("$F"&amp;$S725),4))="GOTS","GOTS_RM","Responsible_RM"))))))),"DELETERM")</f>
        <v>#VALUE!</v>
      </c>
      <c r="AF725" t="e" cm="1">
        <f t="array" aca="1" ref="AF725" ca="1">IF($S725="","",INDIRECT("$Z"&amp;$S725))</f>
        <v>#VALUE!</v>
      </c>
      <c r="AG725" t="str">
        <f t="shared" si="210"/>
        <v/>
      </c>
      <c r="AH725" t="str" cm="1">
        <f t="array" aca="1" ref="AH725" ca="1">IFERROR(INDIRECT("$ag"&amp;S725),"")</f>
        <v/>
      </c>
      <c r="AI725" t="e" cm="1">
        <f t="array" aca="1" ref="AI725" ca="1">INDIRECT("O"&amp;S725)</f>
        <v>#VALUE!</v>
      </c>
      <c r="AJ725" t="str">
        <f t="shared" si="211"/>
        <v/>
      </c>
    </row>
    <row r="726" spans="1:36" ht="16.5" customHeight="1">
      <c r="A726" s="129"/>
      <c r="B726" s="134"/>
      <c r="C726" s="135"/>
      <c r="D726" s="146"/>
      <c r="E726" s="146"/>
      <c r="F726" s="135"/>
      <c r="G726" s="147"/>
      <c r="H726" s="147"/>
      <c r="I726" s="147"/>
      <c r="J726" s="147"/>
      <c r="K726" s="38"/>
      <c r="L726" s="143"/>
      <c r="M726" s="143"/>
      <c r="N726" s="61"/>
      <c r="O726" s="314"/>
      <c r="Q726" t="str">
        <f t="shared" si="206"/>
        <v/>
      </c>
      <c r="S726" t="e">
        <f t="shared" ca="1" si="215"/>
        <v>#VALUE!</v>
      </c>
      <c r="T726" t="e">
        <f t="shared" ca="1" si="212"/>
        <v>#VALUE!</v>
      </c>
      <c r="U726">
        <f t="shared" si="216"/>
        <v>660</v>
      </c>
      <c r="V726">
        <v>55.250000000004299</v>
      </c>
      <c r="W726">
        <f t="shared" ref="W726:W789" si="219">ROUNDDOWN(V726,0)</f>
        <v>55</v>
      </c>
      <c r="X726" t="str" cm="1">
        <f t="array" aca="1" ref="X726" ca="1">IFERROR(INDEX('PC&amp;PD'!$A$1:$AS$19,ROW('PC&amp;PD'!$A$19),MATCH(INDIRECT(T726),'PC&amp;PD'!$A$1:$AS$1,0)),"")</f>
        <v/>
      </c>
      <c r="Y726" t="str">
        <f>IF(OR($N726="",$N726=0),"",IF($N726=$E$7,'Extracted info for SC'!$J$6,IF($N726=#REF!,'Extracted info for SC'!$J$7,IF($N726=#REF!,'Extracted info for SC'!$J$8,IF($N726=#REF!,'Extracted info for SC'!$J$9,IF($N726=#REF!,'Extracted info for SC'!$J$10,IF($N726=#REF!,'Extracted info for SC'!$J$11,IF($N726=#REF!,'Extracted info for SC'!$J$12,IF($N726=#REF!,'Extracted info for SC'!$J$13,IF($N726=#REF!,'Extracted info for SC'!$J$14,IF($N726=#REF!,'Extracted info for SC'!$J$15,IF($N726=#REF!,'Extracted info for SC'!$J$16,IF($N726=#REF!,'Extracted info for SC'!$J$17,IF($N726=#REF!,'Extracted info for SC'!$J$18,""))))))))))))))</f>
        <v/>
      </c>
      <c r="AA726" t="str">
        <f t="shared" si="207"/>
        <v/>
      </c>
      <c r="AB726" t="str">
        <f t="shared" si="208"/>
        <v/>
      </c>
      <c r="AC726" t="e">
        <f t="shared" ca="1" si="209"/>
        <v>#VALUE!</v>
      </c>
      <c r="AD726" t="str" cm="1">
        <f t="array" aca="1" ref="AD726" ca="1">IFERROR(IF((LEFT(INDIRECT("$F"&amp;$S726),4))="GOTS",IF($G726="Organic","GOTS_Organic_raw",(IF($G726="Responsible","GOTS_Responsible",(IF($G726="No Attribute (Conventional)","GOTS_conventional",(IF($G726="Recycled Pre/Post-Consumer","GOTS_pre_post",(IF($G726="In-Conversion","GOTS_in_conversion",(IF($G726="Sustainably Sourced","Sustainably_sourced",(IF($G726="Recycled pre-consumer organic","GOTS_recycled_organic",""))))))))))))),IF($G726="Organic","Organic",(IF($G726="Responsible","Responsible",(IF($G726="No Attribute (Conventional)","No_Attribute_Conventional",(IF($G726="Recycled Pre/Post-Consumer","Recycled_Pre_Post_Consumer",(IF($G726="In-Conversion","In_Conversion",(IF($G726="Recycled Pre-Consumer","Recycled_Pre_Consumer",(IF($G726="Recycled Post-Consumer","Recycled_Post_Consumer",(IF($G726="Sustainably Sourced","Sustainably_sourced",(IF($G726="Recycled pre-consumer organic","GOTS_recycled_organic","")))))))))))))))))),"")</f>
        <v/>
      </c>
      <c r="AE726" t="e" cm="1">
        <f t="array" aca="1" ref="AE726" ca="1">IF($I726="",IF(INDIRECT("$F"&amp;$S726)="","",IF(LEFT(INDIRECT("$F"&amp;$S726),3)="GRS","GRS_RCS_RM",IF((LEFT(INDIRECT("$F"&amp;$S726),3))="RCS","GRS_RCS_RM",IF(INDIRECT("$F"&amp;$S726)="OCS (No Label)","OCS_Conversion_RM",IF(LEFT(INDIRECT("$F"&amp;$S726),3)="OCS","OCS_RM",IF(RIGHT(INDIRECT("$F"&amp;$S726),10)="conversion","GOTS_RM_conversion",IF((LEFT(INDIRECT("$F"&amp;$S726),4))="GOTS","GOTS_RM","Responsible_RM"))))))),"DELETERM")</f>
        <v>#VALUE!</v>
      </c>
      <c r="AF726" t="e" cm="1">
        <f t="array" aca="1" ref="AF726" ca="1">IF($S726="","",INDIRECT("$Z"&amp;$S726))</f>
        <v>#VALUE!</v>
      </c>
      <c r="AG726" t="str">
        <f t="shared" si="210"/>
        <v/>
      </c>
      <c r="AH726" t="str" cm="1">
        <f t="array" aca="1" ref="AH726" ca="1">IFERROR(INDIRECT("$ag"&amp;S726),"")</f>
        <v/>
      </c>
      <c r="AI726" t="e" cm="1">
        <f t="array" aca="1" ref="AI726" ca="1">INDIRECT("O"&amp;S726)</f>
        <v>#VALUE!</v>
      </c>
      <c r="AJ726" t="str">
        <f t="shared" si="211"/>
        <v/>
      </c>
    </row>
    <row r="727" spans="1:36" ht="16.5" customHeight="1">
      <c r="A727" s="129"/>
      <c r="B727" s="134"/>
      <c r="C727" s="135"/>
      <c r="D727" s="146"/>
      <c r="E727" s="146"/>
      <c r="F727" s="135"/>
      <c r="G727" s="147"/>
      <c r="H727" s="147"/>
      <c r="I727" s="147"/>
      <c r="J727" s="147"/>
      <c r="K727" s="38"/>
      <c r="L727" s="143"/>
      <c r="M727" s="143"/>
      <c r="N727" s="61"/>
      <c r="O727" s="314"/>
      <c r="Q727" t="str">
        <f t="shared" si="206"/>
        <v/>
      </c>
      <c r="S727" t="e">
        <f t="shared" ca="1" si="215"/>
        <v>#VALUE!</v>
      </c>
      <c r="T727" t="e">
        <f t="shared" ca="1" si="212"/>
        <v>#VALUE!</v>
      </c>
      <c r="U727">
        <f t="shared" si="216"/>
        <v>660</v>
      </c>
      <c r="V727">
        <v>55.333333333337599</v>
      </c>
      <c r="W727">
        <f t="shared" si="219"/>
        <v>55</v>
      </c>
      <c r="X727" t="str" cm="1">
        <f t="array" aca="1" ref="X727" ca="1">IFERROR(INDEX('PC&amp;PD'!$A$1:$AS$19,ROW('PC&amp;PD'!$A$19),MATCH(INDIRECT(T727),'PC&amp;PD'!$A$1:$AS$1,0)),"")</f>
        <v/>
      </c>
      <c r="Y727" t="str">
        <f>IF(OR($N727="",$N727=0),"",IF($N727=$E$7,'Extracted info for SC'!$J$6,IF($N727=#REF!,'Extracted info for SC'!$J$7,IF($N727=#REF!,'Extracted info for SC'!$J$8,IF($N727=#REF!,'Extracted info for SC'!$J$9,IF($N727=#REF!,'Extracted info for SC'!$J$10,IF($N727=#REF!,'Extracted info for SC'!$J$11,IF($N727=#REF!,'Extracted info for SC'!$J$12,IF($N727=#REF!,'Extracted info for SC'!$J$13,IF($N727=#REF!,'Extracted info for SC'!$J$14,IF($N727=#REF!,'Extracted info for SC'!$J$15,IF($N727=#REF!,'Extracted info for SC'!$J$16,IF($N727=#REF!,'Extracted info for SC'!$J$17,IF($N727=#REF!,'Extracted info for SC'!$J$18,""))))))))))))))</f>
        <v/>
      </c>
      <c r="AA727" t="str">
        <f t="shared" si="207"/>
        <v/>
      </c>
      <c r="AB727" t="str">
        <f t="shared" si="208"/>
        <v/>
      </c>
      <c r="AC727" t="e">
        <f t="shared" ca="1" si="209"/>
        <v>#VALUE!</v>
      </c>
      <c r="AD727" t="str" cm="1">
        <f t="array" aca="1" ref="AD727" ca="1">IFERROR(IF((LEFT(INDIRECT("$F"&amp;$S727),4))="GOTS",IF($G727="Organic","GOTS_Organic_raw",(IF($G727="Responsible","GOTS_Responsible",(IF($G727="No Attribute (Conventional)","GOTS_conventional",(IF($G727="Recycled Pre/Post-Consumer","GOTS_pre_post",(IF($G727="In-Conversion","GOTS_in_conversion",(IF($G727="Sustainably Sourced","Sustainably_sourced",(IF($G727="Recycled pre-consumer organic","GOTS_recycled_organic",""))))))))))))),IF($G727="Organic","Organic",(IF($G727="Responsible","Responsible",(IF($G727="No Attribute (Conventional)","No_Attribute_Conventional",(IF($G727="Recycled Pre/Post-Consumer","Recycled_Pre_Post_Consumer",(IF($G727="In-Conversion","In_Conversion",(IF($G727="Recycled Pre-Consumer","Recycled_Pre_Consumer",(IF($G727="Recycled Post-Consumer","Recycled_Post_Consumer",(IF($G727="Sustainably Sourced","Sustainably_sourced",(IF($G727="Recycled pre-consumer organic","GOTS_recycled_organic","")))))))))))))))))),"")</f>
        <v/>
      </c>
      <c r="AE727" t="e" cm="1">
        <f t="array" aca="1" ref="AE727" ca="1">IF($I727="",IF(INDIRECT("$F"&amp;$S727)="","",IF(LEFT(INDIRECT("$F"&amp;$S727),3)="GRS","GRS_RCS_RM",IF((LEFT(INDIRECT("$F"&amp;$S727),3))="RCS","GRS_RCS_RM",IF(INDIRECT("$F"&amp;$S727)="OCS (No Label)","OCS_Conversion_RM",IF(LEFT(INDIRECT("$F"&amp;$S727),3)="OCS","OCS_RM",IF(RIGHT(INDIRECT("$F"&amp;$S727),10)="conversion","GOTS_RM_conversion",IF((LEFT(INDIRECT("$F"&amp;$S727),4))="GOTS","GOTS_RM","Responsible_RM"))))))),"DELETERM")</f>
        <v>#VALUE!</v>
      </c>
      <c r="AF727" t="e" cm="1">
        <f t="array" aca="1" ref="AF727" ca="1">IF($S727="","",INDIRECT("$Z"&amp;$S727))</f>
        <v>#VALUE!</v>
      </c>
      <c r="AG727" t="str">
        <f t="shared" si="210"/>
        <v/>
      </c>
      <c r="AH727" t="str" cm="1">
        <f t="array" aca="1" ref="AH727" ca="1">IFERROR(INDIRECT("$ag"&amp;S727),"")</f>
        <v/>
      </c>
      <c r="AI727" t="e" cm="1">
        <f t="array" aca="1" ref="AI727" ca="1">INDIRECT("O"&amp;S727)</f>
        <v>#VALUE!</v>
      </c>
      <c r="AJ727" t="str">
        <f t="shared" si="211"/>
        <v/>
      </c>
    </row>
    <row r="728" spans="1:36" ht="16.5" customHeight="1">
      <c r="A728" s="129"/>
      <c r="B728" s="134"/>
      <c r="C728" s="135"/>
      <c r="D728" s="146"/>
      <c r="E728" s="146"/>
      <c r="F728" s="135"/>
      <c r="G728" s="147"/>
      <c r="H728" s="147"/>
      <c r="I728" s="147"/>
      <c r="J728" s="147"/>
      <c r="K728" s="38"/>
      <c r="L728" s="143"/>
      <c r="M728" s="143"/>
      <c r="N728" s="61"/>
      <c r="O728" s="314"/>
      <c r="Q728" t="str">
        <f t="shared" si="206"/>
        <v/>
      </c>
      <c r="S728" t="e">
        <f t="shared" ca="1" si="215"/>
        <v>#VALUE!</v>
      </c>
      <c r="T728" t="e">
        <f t="shared" ca="1" si="212"/>
        <v>#VALUE!</v>
      </c>
      <c r="U728">
        <f t="shared" si="216"/>
        <v>660</v>
      </c>
      <c r="V728">
        <v>55.416666666670999</v>
      </c>
      <c r="W728">
        <f t="shared" si="219"/>
        <v>55</v>
      </c>
      <c r="X728" t="str" cm="1">
        <f t="array" aca="1" ref="X728" ca="1">IFERROR(INDEX('PC&amp;PD'!$A$1:$AS$19,ROW('PC&amp;PD'!$A$19),MATCH(INDIRECT(T728),'PC&amp;PD'!$A$1:$AS$1,0)),"")</f>
        <v/>
      </c>
      <c r="Y728" t="str">
        <f>IF(OR($N728="",$N728=0),"",IF($N728=$E$7,'Extracted info for SC'!$J$6,IF($N728=#REF!,'Extracted info for SC'!$J$7,IF($N728=#REF!,'Extracted info for SC'!$J$8,IF($N728=#REF!,'Extracted info for SC'!$J$9,IF($N728=#REF!,'Extracted info for SC'!$J$10,IF($N728=#REF!,'Extracted info for SC'!$J$11,IF($N728=#REF!,'Extracted info for SC'!$J$12,IF($N728=#REF!,'Extracted info for SC'!$J$13,IF($N728=#REF!,'Extracted info for SC'!$J$14,IF($N728=#REF!,'Extracted info for SC'!$J$15,IF($N728=#REF!,'Extracted info for SC'!$J$16,IF($N728=#REF!,'Extracted info for SC'!$J$17,IF($N728=#REF!,'Extracted info for SC'!$J$18,""))))))))))))))</f>
        <v/>
      </c>
      <c r="AA728" t="str">
        <f t="shared" si="207"/>
        <v/>
      </c>
      <c r="AB728" t="str">
        <f t="shared" si="208"/>
        <v/>
      </c>
      <c r="AC728" t="e">
        <f t="shared" ca="1" si="209"/>
        <v>#VALUE!</v>
      </c>
      <c r="AD728" t="str" cm="1">
        <f t="array" aca="1" ref="AD728" ca="1">IFERROR(IF((LEFT(INDIRECT("$F"&amp;$S728),4))="GOTS",IF($G728="Organic","GOTS_Organic_raw",(IF($G728="Responsible","GOTS_Responsible",(IF($G728="No Attribute (Conventional)","GOTS_conventional",(IF($G728="Recycled Pre/Post-Consumer","GOTS_pre_post",(IF($G728="In-Conversion","GOTS_in_conversion",(IF($G728="Sustainably Sourced","Sustainably_sourced",(IF($G728="Recycled pre-consumer organic","GOTS_recycled_organic",""))))))))))))),IF($G728="Organic","Organic",(IF($G728="Responsible","Responsible",(IF($G728="No Attribute (Conventional)","No_Attribute_Conventional",(IF($G728="Recycled Pre/Post-Consumer","Recycled_Pre_Post_Consumer",(IF($G728="In-Conversion","In_Conversion",(IF($G728="Recycled Pre-Consumer","Recycled_Pre_Consumer",(IF($G728="Recycled Post-Consumer","Recycled_Post_Consumer",(IF($G728="Sustainably Sourced","Sustainably_sourced",(IF($G728="Recycled pre-consumer organic","GOTS_recycled_organic","")))))))))))))))))),"")</f>
        <v/>
      </c>
      <c r="AE728" t="e" cm="1">
        <f t="array" aca="1" ref="AE728" ca="1">IF($I728="",IF(INDIRECT("$F"&amp;$S728)="","",IF(LEFT(INDIRECT("$F"&amp;$S728),3)="GRS","GRS_RCS_RM",IF((LEFT(INDIRECT("$F"&amp;$S728),3))="RCS","GRS_RCS_RM",IF(INDIRECT("$F"&amp;$S728)="OCS (No Label)","OCS_Conversion_RM",IF(LEFT(INDIRECT("$F"&amp;$S728),3)="OCS","OCS_RM",IF(RIGHT(INDIRECT("$F"&amp;$S728),10)="conversion","GOTS_RM_conversion",IF((LEFT(INDIRECT("$F"&amp;$S728),4))="GOTS","GOTS_RM","Responsible_RM"))))))),"DELETERM")</f>
        <v>#VALUE!</v>
      </c>
      <c r="AF728" t="e" cm="1">
        <f t="array" aca="1" ref="AF728" ca="1">IF($S728="","",INDIRECT("$Z"&amp;$S728))</f>
        <v>#VALUE!</v>
      </c>
      <c r="AG728" t="str">
        <f t="shared" si="210"/>
        <v/>
      </c>
      <c r="AH728" t="str" cm="1">
        <f t="array" aca="1" ref="AH728" ca="1">IFERROR(INDIRECT("$ag"&amp;S728),"")</f>
        <v/>
      </c>
      <c r="AI728" t="e" cm="1">
        <f t="array" aca="1" ref="AI728" ca="1">INDIRECT("O"&amp;S728)</f>
        <v>#VALUE!</v>
      </c>
      <c r="AJ728" t="str">
        <f t="shared" si="211"/>
        <v/>
      </c>
    </row>
    <row r="729" spans="1:36" ht="16.5" customHeight="1">
      <c r="A729" s="130"/>
      <c r="B729" s="136"/>
      <c r="C729" s="137"/>
      <c r="D729" s="146"/>
      <c r="E729" s="146"/>
      <c r="F729" s="137"/>
      <c r="G729" s="147"/>
      <c r="H729" s="147"/>
      <c r="I729" s="147"/>
      <c r="J729" s="147"/>
      <c r="K729" s="38"/>
      <c r="L729" s="144"/>
      <c r="M729" s="144"/>
      <c r="N729" s="61"/>
      <c r="O729" s="314"/>
      <c r="Q729" t="str">
        <f t="shared" si="206"/>
        <v/>
      </c>
      <c r="S729" t="e">
        <f t="shared" ca="1" si="215"/>
        <v>#VALUE!</v>
      </c>
      <c r="T729" t="e">
        <f t="shared" ca="1" si="212"/>
        <v>#VALUE!</v>
      </c>
      <c r="U729">
        <f t="shared" si="216"/>
        <v>660</v>
      </c>
      <c r="V729">
        <v>55.500000000004299</v>
      </c>
      <c r="W729">
        <f t="shared" si="219"/>
        <v>55</v>
      </c>
      <c r="X729" t="str" cm="1">
        <f t="array" aca="1" ref="X729" ca="1">IFERROR(INDEX('PC&amp;PD'!$A$1:$AS$19,ROW('PC&amp;PD'!$A$19),MATCH(INDIRECT(T729),'PC&amp;PD'!$A$1:$AS$1,0)),"")</f>
        <v/>
      </c>
      <c r="Y729" t="str">
        <f>IF(OR($N729="",$N729=0),"",IF($N729=$E$7,'Extracted info for SC'!$J$6,IF($N729=#REF!,'Extracted info for SC'!$J$7,IF($N729=#REF!,'Extracted info for SC'!$J$8,IF($N729=#REF!,'Extracted info for SC'!$J$9,IF($N729=#REF!,'Extracted info for SC'!$J$10,IF($N729=#REF!,'Extracted info for SC'!$J$11,IF($N729=#REF!,'Extracted info for SC'!$J$12,IF($N729=#REF!,'Extracted info for SC'!$J$13,IF($N729=#REF!,'Extracted info for SC'!$J$14,IF($N729=#REF!,'Extracted info for SC'!$J$15,IF($N729=#REF!,'Extracted info for SC'!$J$16,IF($N729=#REF!,'Extracted info for SC'!$J$17,IF($N729=#REF!,'Extracted info for SC'!$J$18,""))))))))))))))</f>
        <v/>
      </c>
      <c r="AA729" t="str">
        <f t="shared" si="207"/>
        <v/>
      </c>
      <c r="AB729" t="str">
        <f t="shared" si="208"/>
        <v/>
      </c>
      <c r="AC729" t="e">
        <f t="shared" ca="1" si="209"/>
        <v>#VALUE!</v>
      </c>
      <c r="AD729" t="str" cm="1">
        <f t="array" aca="1" ref="AD729" ca="1">IFERROR(IF((LEFT(INDIRECT("$F"&amp;$S729),4))="GOTS",IF($G729="Organic","GOTS_Organic_raw",(IF($G729="Responsible","GOTS_Responsible",(IF($G729="No Attribute (Conventional)","GOTS_conventional",(IF($G729="Recycled Pre/Post-Consumer","GOTS_pre_post",(IF($G729="In-Conversion","GOTS_in_conversion",(IF($G729="Sustainably Sourced","Sustainably_sourced",(IF($G729="Recycled pre-consumer organic","GOTS_recycled_organic",""))))))))))))),IF($G729="Organic","Organic",(IF($G729="Responsible","Responsible",(IF($G729="No Attribute (Conventional)","No_Attribute_Conventional",(IF($G729="Recycled Pre/Post-Consumer","Recycled_Pre_Post_Consumer",(IF($G729="In-Conversion","In_Conversion",(IF($G729="Recycled Pre-Consumer","Recycled_Pre_Consumer",(IF($G729="Recycled Post-Consumer","Recycled_Post_Consumer",(IF($G729="Sustainably Sourced","Sustainably_sourced",(IF($G729="Recycled pre-consumer organic","GOTS_recycled_organic","")))))))))))))))))),"")</f>
        <v/>
      </c>
      <c r="AE729" t="e" cm="1">
        <f t="array" aca="1" ref="AE729" ca="1">IF($I729="",IF(INDIRECT("$F"&amp;$S729)="","",IF(LEFT(INDIRECT("$F"&amp;$S729),3)="GRS","GRS_RCS_RM",IF((LEFT(INDIRECT("$F"&amp;$S729),3))="RCS","GRS_RCS_RM",IF(INDIRECT("$F"&amp;$S729)="OCS (No Label)","OCS_Conversion_RM",IF(LEFT(INDIRECT("$F"&amp;$S729),3)="OCS","OCS_RM",IF(RIGHT(INDIRECT("$F"&amp;$S729),10)="conversion","GOTS_RM_conversion",IF((LEFT(INDIRECT("$F"&amp;$S729),4))="GOTS","GOTS_RM","Responsible_RM"))))))),"DELETERM")</f>
        <v>#VALUE!</v>
      </c>
      <c r="AF729" t="e" cm="1">
        <f t="array" aca="1" ref="AF729" ca="1">IF($S729="","",INDIRECT("$Z"&amp;$S729))</f>
        <v>#VALUE!</v>
      </c>
      <c r="AG729" t="str">
        <f t="shared" si="210"/>
        <v/>
      </c>
      <c r="AH729" t="str" cm="1">
        <f t="array" aca="1" ref="AH729" ca="1">IFERROR(INDIRECT("$ag"&amp;S729),"")</f>
        <v/>
      </c>
      <c r="AI729" t="e" cm="1">
        <f t="array" aca="1" ref="AI729" ca="1">INDIRECT("O"&amp;S729)</f>
        <v>#VALUE!</v>
      </c>
      <c r="AJ729" t="str">
        <f t="shared" si="211"/>
        <v/>
      </c>
    </row>
    <row r="730" spans="1:36" ht="16.5" customHeight="1">
      <c r="A730" s="130"/>
      <c r="B730" s="136"/>
      <c r="C730" s="137"/>
      <c r="D730" s="146"/>
      <c r="E730" s="146"/>
      <c r="F730" s="137"/>
      <c r="G730" s="147"/>
      <c r="H730" s="147"/>
      <c r="I730" s="147"/>
      <c r="J730" s="147"/>
      <c r="K730" s="38"/>
      <c r="L730" s="144"/>
      <c r="M730" s="144"/>
      <c r="N730" s="61"/>
      <c r="O730" s="314"/>
      <c r="Q730" t="str">
        <f t="shared" si="206"/>
        <v/>
      </c>
      <c r="S730" t="e">
        <f t="shared" ca="1" si="215"/>
        <v>#VALUE!</v>
      </c>
      <c r="T730" t="e">
        <f t="shared" ca="1" si="212"/>
        <v>#VALUE!</v>
      </c>
      <c r="U730">
        <f t="shared" si="216"/>
        <v>660</v>
      </c>
      <c r="V730">
        <v>55.583333333337599</v>
      </c>
      <c r="W730">
        <f t="shared" si="219"/>
        <v>55</v>
      </c>
      <c r="X730" t="str" cm="1">
        <f t="array" aca="1" ref="X730" ca="1">IFERROR(INDEX('PC&amp;PD'!$A$1:$AS$19,ROW('PC&amp;PD'!$A$19),MATCH(INDIRECT(T730),'PC&amp;PD'!$A$1:$AS$1,0)),"")</f>
        <v/>
      </c>
      <c r="Y730" t="str">
        <f>IF(OR($N730="",$N730=0),"",IF($N730=$E$7,'Extracted info for SC'!$J$6,IF($N730=#REF!,'Extracted info for SC'!$J$7,IF($N730=#REF!,'Extracted info for SC'!$J$8,IF($N730=#REF!,'Extracted info for SC'!$J$9,IF($N730=#REF!,'Extracted info for SC'!$J$10,IF($N730=#REF!,'Extracted info for SC'!$J$11,IF($N730=#REF!,'Extracted info for SC'!$J$12,IF($N730=#REF!,'Extracted info for SC'!$J$13,IF($N730=#REF!,'Extracted info for SC'!$J$14,IF($N730=#REF!,'Extracted info for SC'!$J$15,IF($N730=#REF!,'Extracted info for SC'!$J$16,IF($N730=#REF!,'Extracted info for SC'!$J$17,IF($N730=#REF!,'Extracted info for SC'!$J$18,""))))))))))))))</f>
        <v/>
      </c>
      <c r="AA730" t="str">
        <f t="shared" si="207"/>
        <v/>
      </c>
      <c r="AB730" t="str">
        <f t="shared" si="208"/>
        <v/>
      </c>
      <c r="AC730" t="e">
        <f t="shared" ca="1" si="209"/>
        <v>#VALUE!</v>
      </c>
      <c r="AD730" t="str" cm="1">
        <f t="array" aca="1" ref="AD730" ca="1">IFERROR(IF((LEFT(INDIRECT("$F"&amp;$S730),4))="GOTS",IF($G730="Organic","GOTS_Organic_raw",(IF($G730="Responsible","GOTS_Responsible",(IF($G730="No Attribute (Conventional)","GOTS_conventional",(IF($G730="Recycled Pre/Post-Consumer","GOTS_pre_post",(IF($G730="In-Conversion","GOTS_in_conversion",(IF($G730="Sustainably Sourced","Sustainably_sourced",(IF($G730="Recycled pre-consumer organic","GOTS_recycled_organic",""))))))))))))),IF($G730="Organic","Organic",(IF($G730="Responsible","Responsible",(IF($G730="No Attribute (Conventional)","No_Attribute_Conventional",(IF($G730="Recycled Pre/Post-Consumer","Recycled_Pre_Post_Consumer",(IF($G730="In-Conversion","In_Conversion",(IF($G730="Recycled Pre-Consumer","Recycled_Pre_Consumer",(IF($G730="Recycled Post-Consumer","Recycled_Post_Consumer",(IF($G730="Sustainably Sourced","Sustainably_sourced",(IF($G730="Recycled pre-consumer organic","GOTS_recycled_organic","")))))))))))))))))),"")</f>
        <v/>
      </c>
      <c r="AE730" t="e" cm="1">
        <f t="array" aca="1" ref="AE730" ca="1">IF($I730="",IF(INDIRECT("$F"&amp;$S730)="","",IF(LEFT(INDIRECT("$F"&amp;$S730),3)="GRS","GRS_RCS_RM",IF((LEFT(INDIRECT("$F"&amp;$S730),3))="RCS","GRS_RCS_RM",IF(INDIRECT("$F"&amp;$S730)="OCS (No Label)","OCS_Conversion_RM",IF(LEFT(INDIRECT("$F"&amp;$S730),3)="OCS","OCS_RM",IF(RIGHT(INDIRECT("$F"&amp;$S730),10)="conversion","GOTS_RM_conversion",IF((LEFT(INDIRECT("$F"&amp;$S730),4))="GOTS","GOTS_RM","Responsible_RM"))))))),"DELETERM")</f>
        <v>#VALUE!</v>
      </c>
      <c r="AF730" t="e" cm="1">
        <f t="array" aca="1" ref="AF730" ca="1">IF($S730="","",INDIRECT("$Z"&amp;$S730))</f>
        <v>#VALUE!</v>
      </c>
      <c r="AG730" t="str">
        <f t="shared" si="210"/>
        <v/>
      </c>
      <c r="AH730" t="str" cm="1">
        <f t="array" aca="1" ref="AH730" ca="1">IFERROR(INDIRECT("$ag"&amp;S730),"")</f>
        <v/>
      </c>
      <c r="AI730" t="e" cm="1">
        <f t="array" aca="1" ref="AI730" ca="1">INDIRECT("O"&amp;S730)</f>
        <v>#VALUE!</v>
      </c>
      <c r="AJ730" t="str">
        <f t="shared" si="211"/>
        <v/>
      </c>
    </row>
    <row r="731" spans="1:36" ht="16.5" customHeight="1">
      <c r="A731" s="130"/>
      <c r="B731" s="136"/>
      <c r="C731" s="137"/>
      <c r="D731" s="146"/>
      <c r="E731" s="146"/>
      <c r="F731" s="137"/>
      <c r="G731" s="147"/>
      <c r="H731" s="147"/>
      <c r="I731" s="147"/>
      <c r="J731" s="147"/>
      <c r="K731" s="38"/>
      <c r="L731" s="144"/>
      <c r="M731" s="144"/>
      <c r="N731" s="61"/>
      <c r="O731" s="314"/>
      <c r="Q731" t="str">
        <f t="shared" si="206"/>
        <v/>
      </c>
      <c r="S731" t="e">
        <f t="shared" ca="1" si="215"/>
        <v>#VALUE!</v>
      </c>
      <c r="T731" t="e">
        <f t="shared" ca="1" si="212"/>
        <v>#VALUE!</v>
      </c>
      <c r="U731">
        <f t="shared" si="216"/>
        <v>660</v>
      </c>
      <c r="V731">
        <v>55.666666666670999</v>
      </c>
      <c r="W731">
        <f t="shared" si="219"/>
        <v>55</v>
      </c>
      <c r="X731" t="str" cm="1">
        <f t="array" aca="1" ref="X731" ca="1">IFERROR(INDEX('PC&amp;PD'!$A$1:$AS$19,ROW('PC&amp;PD'!$A$19),MATCH(INDIRECT(T731),'PC&amp;PD'!$A$1:$AS$1,0)),"")</f>
        <v/>
      </c>
      <c r="Y731" t="str">
        <f>IF(OR($N731="",$N731=0),"",IF($N731=$E$7,'Extracted info for SC'!$J$6,IF($N731=#REF!,'Extracted info for SC'!$J$7,IF($N731=#REF!,'Extracted info for SC'!$J$8,IF($N731=#REF!,'Extracted info for SC'!$J$9,IF($N731=#REF!,'Extracted info for SC'!$J$10,IF($N731=#REF!,'Extracted info for SC'!$J$11,IF($N731=#REF!,'Extracted info for SC'!$J$12,IF($N731=#REF!,'Extracted info for SC'!$J$13,IF($N731=#REF!,'Extracted info for SC'!$J$14,IF($N731=#REF!,'Extracted info for SC'!$J$15,IF($N731=#REF!,'Extracted info for SC'!$J$16,IF($N731=#REF!,'Extracted info for SC'!$J$17,IF($N731=#REF!,'Extracted info for SC'!$J$18,""))))))))))))))</f>
        <v/>
      </c>
      <c r="AA731" t="str">
        <f t="shared" si="207"/>
        <v/>
      </c>
      <c r="AB731" t="str">
        <f t="shared" si="208"/>
        <v/>
      </c>
      <c r="AC731" t="e">
        <f t="shared" ca="1" si="209"/>
        <v>#VALUE!</v>
      </c>
      <c r="AD731" t="str" cm="1">
        <f t="array" aca="1" ref="AD731" ca="1">IFERROR(IF((LEFT(INDIRECT("$F"&amp;$S731),4))="GOTS",IF($G731="Organic","GOTS_Organic_raw",(IF($G731="Responsible","GOTS_Responsible",(IF($G731="No Attribute (Conventional)","GOTS_conventional",(IF($G731="Recycled Pre/Post-Consumer","GOTS_pre_post",(IF($G731="In-Conversion","GOTS_in_conversion",(IF($G731="Sustainably Sourced","Sustainably_sourced",(IF($G731="Recycled pre-consumer organic","GOTS_recycled_organic",""))))))))))))),IF($G731="Organic","Organic",(IF($G731="Responsible","Responsible",(IF($G731="No Attribute (Conventional)","No_Attribute_Conventional",(IF($G731="Recycled Pre/Post-Consumer","Recycled_Pre_Post_Consumer",(IF($G731="In-Conversion","In_Conversion",(IF($G731="Recycled Pre-Consumer","Recycled_Pre_Consumer",(IF($G731="Recycled Post-Consumer","Recycled_Post_Consumer",(IF($G731="Sustainably Sourced","Sustainably_sourced",(IF($G731="Recycled pre-consumer organic","GOTS_recycled_organic","")))))))))))))))))),"")</f>
        <v/>
      </c>
      <c r="AE731" t="e" cm="1">
        <f t="array" aca="1" ref="AE731" ca="1">IF($I731="",IF(INDIRECT("$F"&amp;$S731)="","",IF(LEFT(INDIRECT("$F"&amp;$S731),3)="GRS","GRS_RCS_RM",IF((LEFT(INDIRECT("$F"&amp;$S731),3))="RCS","GRS_RCS_RM",IF(INDIRECT("$F"&amp;$S731)="OCS (No Label)","OCS_Conversion_RM",IF(LEFT(INDIRECT("$F"&amp;$S731),3)="OCS","OCS_RM",IF(RIGHT(INDIRECT("$F"&amp;$S731),10)="conversion","GOTS_RM_conversion",IF((LEFT(INDIRECT("$F"&amp;$S731),4))="GOTS","GOTS_RM","Responsible_RM"))))))),"DELETERM")</f>
        <v>#VALUE!</v>
      </c>
      <c r="AF731" t="e" cm="1">
        <f t="array" aca="1" ref="AF731" ca="1">IF($S731="","",INDIRECT("$Z"&amp;$S731))</f>
        <v>#VALUE!</v>
      </c>
      <c r="AG731" t="str">
        <f t="shared" si="210"/>
        <v/>
      </c>
      <c r="AH731" t="str" cm="1">
        <f t="array" aca="1" ref="AH731" ca="1">IFERROR(INDIRECT("$ag"&amp;S731),"")</f>
        <v/>
      </c>
      <c r="AI731" t="e" cm="1">
        <f t="array" aca="1" ref="AI731" ca="1">INDIRECT("O"&amp;S731)</f>
        <v>#VALUE!</v>
      </c>
      <c r="AJ731" t="str">
        <f t="shared" si="211"/>
        <v/>
      </c>
    </row>
    <row r="732" spans="1:36" ht="16.5" customHeight="1">
      <c r="A732" s="130"/>
      <c r="B732" s="136"/>
      <c r="C732" s="137"/>
      <c r="D732" s="146"/>
      <c r="E732" s="146"/>
      <c r="F732" s="137"/>
      <c r="G732" s="147"/>
      <c r="H732" s="147"/>
      <c r="I732" s="147"/>
      <c r="J732" s="147"/>
      <c r="K732" s="38"/>
      <c r="L732" s="144"/>
      <c r="M732" s="144"/>
      <c r="N732" s="61"/>
      <c r="O732" s="314"/>
      <c r="Q732" t="str">
        <f t="shared" si="206"/>
        <v/>
      </c>
      <c r="S732" t="e">
        <f t="shared" ca="1" si="215"/>
        <v>#VALUE!</v>
      </c>
      <c r="T732" t="e">
        <f t="shared" ca="1" si="212"/>
        <v>#VALUE!</v>
      </c>
      <c r="U732">
        <f t="shared" si="216"/>
        <v>660</v>
      </c>
      <c r="V732">
        <v>55.750000000004299</v>
      </c>
      <c r="W732">
        <f t="shared" si="219"/>
        <v>55</v>
      </c>
      <c r="X732" t="str" cm="1">
        <f t="array" aca="1" ref="X732" ca="1">IFERROR(INDEX('PC&amp;PD'!$A$1:$AS$19,ROW('PC&amp;PD'!$A$19),MATCH(INDIRECT(T732),'PC&amp;PD'!$A$1:$AS$1,0)),"")</f>
        <v/>
      </c>
      <c r="Y732" t="str">
        <f>IF(OR($N732="",$N732=0),"",IF($N732=$E$7,'Extracted info for SC'!$J$6,IF($N732=#REF!,'Extracted info for SC'!$J$7,IF($N732=#REF!,'Extracted info for SC'!$J$8,IF($N732=#REF!,'Extracted info for SC'!$J$9,IF($N732=#REF!,'Extracted info for SC'!$J$10,IF($N732=#REF!,'Extracted info for SC'!$J$11,IF($N732=#REF!,'Extracted info for SC'!$J$12,IF($N732=#REF!,'Extracted info for SC'!$J$13,IF($N732=#REF!,'Extracted info for SC'!$J$14,IF($N732=#REF!,'Extracted info for SC'!$J$15,IF($N732=#REF!,'Extracted info for SC'!$J$16,IF($N732=#REF!,'Extracted info for SC'!$J$17,IF($N732=#REF!,'Extracted info for SC'!$J$18,""))))))))))))))</f>
        <v/>
      </c>
      <c r="AA732" t="str">
        <f t="shared" si="207"/>
        <v/>
      </c>
      <c r="AB732" t="str">
        <f t="shared" si="208"/>
        <v/>
      </c>
      <c r="AC732" t="e">
        <f t="shared" ca="1" si="209"/>
        <v>#VALUE!</v>
      </c>
      <c r="AD732" t="str" cm="1">
        <f t="array" aca="1" ref="AD732" ca="1">IFERROR(IF((LEFT(INDIRECT("$F"&amp;$S732),4))="GOTS",IF($G732="Organic","GOTS_Organic_raw",(IF($G732="Responsible","GOTS_Responsible",(IF($G732="No Attribute (Conventional)","GOTS_conventional",(IF($G732="Recycled Pre/Post-Consumer","GOTS_pre_post",(IF($G732="In-Conversion","GOTS_in_conversion",(IF($G732="Sustainably Sourced","Sustainably_sourced",(IF($G732="Recycled pre-consumer organic","GOTS_recycled_organic",""))))))))))))),IF($G732="Organic","Organic",(IF($G732="Responsible","Responsible",(IF($G732="No Attribute (Conventional)","No_Attribute_Conventional",(IF($G732="Recycled Pre/Post-Consumer","Recycled_Pre_Post_Consumer",(IF($G732="In-Conversion","In_Conversion",(IF($G732="Recycled Pre-Consumer","Recycled_Pre_Consumer",(IF($G732="Recycled Post-Consumer","Recycled_Post_Consumer",(IF($G732="Sustainably Sourced","Sustainably_sourced",(IF($G732="Recycled pre-consumer organic","GOTS_recycled_organic","")))))))))))))))))),"")</f>
        <v/>
      </c>
      <c r="AE732" t="e" cm="1">
        <f t="array" aca="1" ref="AE732" ca="1">IF($I732="",IF(INDIRECT("$F"&amp;$S732)="","",IF(LEFT(INDIRECT("$F"&amp;$S732),3)="GRS","GRS_RCS_RM",IF((LEFT(INDIRECT("$F"&amp;$S732),3))="RCS","GRS_RCS_RM",IF(INDIRECT("$F"&amp;$S732)="OCS (No Label)","OCS_Conversion_RM",IF(LEFT(INDIRECT("$F"&amp;$S732),3)="OCS","OCS_RM",IF(RIGHT(INDIRECT("$F"&amp;$S732),10)="conversion","GOTS_RM_conversion",IF((LEFT(INDIRECT("$F"&amp;$S732),4))="GOTS","GOTS_RM","Responsible_RM"))))))),"DELETERM")</f>
        <v>#VALUE!</v>
      </c>
      <c r="AF732" t="e" cm="1">
        <f t="array" aca="1" ref="AF732" ca="1">IF($S732="","",INDIRECT("$Z"&amp;$S732))</f>
        <v>#VALUE!</v>
      </c>
      <c r="AG732" t="str">
        <f t="shared" si="210"/>
        <v/>
      </c>
      <c r="AH732" t="str" cm="1">
        <f t="array" aca="1" ref="AH732" ca="1">IFERROR(INDIRECT("$ag"&amp;S732),"")</f>
        <v/>
      </c>
      <c r="AI732" t="e" cm="1">
        <f t="array" aca="1" ref="AI732" ca="1">INDIRECT("O"&amp;S732)</f>
        <v>#VALUE!</v>
      </c>
      <c r="AJ732" t="str">
        <f t="shared" si="211"/>
        <v/>
      </c>
    </row>
    <row r="733" spans="1:36" ht="16.5" customHeight="1">
      <c r="A733" s="130"/>
      <c r="B733" s="136"/>
      <c r="C733" s="137"/>
      <c r="D733" s="146"/>
      <c r="E733" s="146"/>
      <c r="F733" s="137"/>
      <c r="G733" s="147"/>
      <c r="H733" s="147"/>
      <c r="I733" s="147"/>
      <c r="J733" s="147"/>
      <c r="K733" s="38"/>
      <c r="L733" s="144"/>
      <c r="M733" s="144"/>
      <c r="N733" s="61"/>
      <c r="O733" s="314"/>
      <c r="Q733" t="str">
        <f t="shared" si="206"/>
        <v/>
      </c>
      <c r="S733" t="e">
        <f t="shared" ca="1" si="215"/>
        <v>#VALUE!</v>
      </c>
      <c r="T733" t="e">
        <f t="shared" ca="1" si="212"/>
        <v>#VALUE!</v>
      </c>
      <c r="U733">
        <f t="shared" si="216"/>
        <v>660</v>
      </c>
      <c r="V733">
        <v>55.833333333337698</v>
      </c>
      <c r="W733">
        <f t="shared" si="219"/>
        <v>55</v>
      </c>
      <c r="X733" t="str" cm="1">
        <f t="array" aca="1" ref="X733" ca="1">IFERROR(INDEX('PC&amp;PD'!$A$1:$AS$19,ROW('PC&amp;PD'!$A$19),MATCH(INDIRECT(T733),'PC&amp;PD'!$A$1:$AS$1,0)),"")</f>
        <v/>
      </c>
      <c r="Y733" t="str">
        <f>IF(OR($N733="",$N733=0),"",IF($N733=$E$7,'Extracted info for SC'!$J$6,IF($N733=#REF!,'Extracted info for SC'!$J$7,IF($N733=#REF!,'Extracted info for SC'!$J$8,IF($N733=#REF!,'Extracted info for SC'!$J$9,IF($N733=#REF!,'Extracted info for SC'!$J$10,IF($N733=#REF!,'Extracted info for SC'!$J$11,IF($N733=#REF!,'Extracted info for SC'!$J$12,IF($N733=#REF!,'Extracted info for SC'!$J$13,IF($N733=#REF!,'Extracted info for SC'!$J$14,IF($N733=#REF!,'Extracted info for SC'!$J$15,IF($N733=#REF!,'Extracted info for SC'!$J$16,IF($N733=#REF!,'Extracted info for SC'!$J$17,IF($N733=#REF!,'Extracted info for SC'!$J$18,""))))))))))))))</f>
        <v/>
      </c>
      <c r="AA733" t="str">
        <f t="shared" si="207"/>
        <v/>
      </c>
      <c r="AB733" t="str">
        <f t="shared" si="208"/>
        <v/>
      </c>
      <c r="AC733" t="e">
        <f t="shared" ca="1" si="209"/>
        <v>#VALUE!</v>
      </c>
      <c r="AD733" t="str" cm="1">
        <f t="array" aca="1" ref="AD733" ca="1">IFERROR(IF((LEFT(INDIRECT("$F"&amp;$S733),4))="GOTS",IF($G733="Organic","GOTS_Organic_raw",(IF($G733="Responsible","GOTS_Responsible",(IF($G733="No Attribute (Conventional)","GOTS_conventional",(IF($G733="Recycled Pre/Post-Consumer","GOTS_pre_post",(IF($G733="In-Conversion","GOTS_in_conversion",(IF($G733="Sustainably Sourced","Sustainably_sourced",(IF($G733="Recycled pre-consumer organic","GOTS_recycled_organic",""))))))))))))),IF($G733="Organic","Organic",(IF($G733="Responsible","Responsible",(IF($G733="No Attribute (Conventional)","No_Attribute_Conventional",(IF($G733="Recycled Pre/Post-Consumer","Recycled_Pre_Post_Consumer",(IF($G733="In-Conversion","In_Conversion",(IF($G733="Recycled Pre-Consumer","Recycled_Pre_Consumer",(IF($G733="Recycled Post-Consumer","Recycled_Post_Consumer",(IF($G733="Sustainably Sourced","Sustainably_sourced",(IF($G733="Recycled pre-consumer organic","GOTS_recycled_organic","")))))))))))))))))),"")</f>
        <v/>
      </c>
      <c r="AE733" t="e" cm="1">
        <f t="array" aca="1" ref="AE733" ca="1">IF($I733="",IF(INDIRECT("$F"&amp;$S733)="","",IF(LEFT(INDIRECT("$F"&amp;$S733),3)="GRS","GRS_RCS_RM",IF((LEFT(INDIRECT("$F"&amp;$S733),3))="RCS","GRS_RCS_RM",IF(INDIRECT("$F"&amp;$S733)="OCS (No Label)","OCS_Conversion_RM",IF(LEFT(INDIRECT("$F"&amp;$S733),3)="OCS","OCS_RM",IF(RIGHT(INDIRECT("$F"&amp;$S733),10)="conversion","GOTS_RM_conversion",IF((LEFT(INDIRECT("$F"&amp;$S733),4))="GOTS","GOTS_RM","Responsible_RM"))))))),"DELETERM")</f>
        <v>#VALUE!</v>
      </c>
      <c r="AF733" t="e" cm="1">
        <f t="array" aca="1" ref="AF733" ca="1">IF($S733="","",INDIRECT("$Z"&amp;$S733))</f>
        <v>#VALUE!</v>
      </c>
      <c r="AG733" t="str">
        <f t="shared" si="210"/>
        <v/>
      </c>
      <c r="AH733" t="str" cm="1">
        <f t="array" aca="1" ref="AH733" ca="1">IFERROR(INDIRECT("$ag"&amp;S733),"")</f>
        <v/>
      </c>
      <c r="AI733" t="e" cm="1">
        <f t="array" aca="1" ref="AI733" ca="1">INDIRECT("O"&amp;S733)</f>
        <v>#VALUE!</v>
      </c>
      <c r="AJ733" t="str">
        <f t="shared" si="211"/>
        <v/>
      </c>
    </row>
    <row r="734" spans="1:36" ht="16.5" customHeight="1" thickBot="1">
      <c r="A734" s="131"/>
      <c r="B734" s="138"/>
      <c r="C734" s="139"/>
      <c r="D734" s="148"/>
      <c r="E734" s="148"/>
      <c r="F734" s="139"/>
      <c r="G734" s="149"/>
      <c r="H734" s="149"/>
      <c r="I734" s="149"/>
      <c r="J734" s="149"/>
      <c r="K734" s="39"/>
      <c r="L734" s="145"/>
      <c r="M734" s="145"/>
      <c r="N734" s="62"/>
      <c r="O734" s="315"/>
      <c r="Q734" t="str">
        <f t="shared" si="206"/>
        <v/>
      </c>
      <c r="S734" t="e">
        <f t="shared" ca="1" si="215"/>
        <v>#VALUE!</v>
      </c>
      <c r="T734" t="e">
        <f t="shared" ca="1" si="212"/>
        <v>#VALUE!</v>
      </c>
      <c r="U734">
        <f t="shared" si="216"/>
        <v>660</v>
      </c>
      <c r="V734">
        <v>55.916666666670999</v>
      </c>
      <c r="W734">
        <f t="shared" si="219"/>
        <v>55</v>
      </c>
      <c r="X734" t="str" cm="1">
        <f t="array" aca="1" ref="X734" ca="1">IFERROR(INDEX('PC&amp;PD'!$A$1:$AS$19,ROW('PC&amp;PD'!$A$19),MATCH(INDIRECT(T734),'PC&amp;PD'!$A$1:$AS$1,0)),"")</f>
        <v/>
      </c>
      <c r="Y734" t="str">
        <f>IF(OR($N734="",$N734=0),"",IF($N734=$E$7,'Extracted info for SC'!$J$6,IF($N734=#REF!,'Extracted info for SC'!$J$7,IF($N734=#REF!,'Extracted info for SC'!$J$8,IF($N734=#REF!,'Extracted info for SC'!$J$9,IF($N734=#REF!,'Extracted info for SC'!$J$10,IF($N734=#REF!,'Extracted info for SC'!$J$11,IF($N734=#REF!,'Extracted info for SC'!$J$12,IF($N734=#REF!,'Extracted info for SC'!$J$13,IF($N734=#REF!,'Extracted info for SC'!$J$14,IF($N734=#REF!,'Extracted info for SC'!$J$15,IF($N734=#REF!,'Extracted info for SC'!$J$16,IF($N734=#REF!,'Extracted info for SC'!$J$17,IF($N734=#REF!,'Extracted info for SC'!$J$18,""))))))))))))))</f>
        <v/>
      </c>
      <c r="AA734" t="str">
        <f t="shared" si="207"/>
        <v/>
      </c>
      <c r="AB734" t="str">
        <f t="shared" si="208"/>
        <v/>
      </c>
      <c r="AC734" t="e">
        <f t="shared" ca="1" si="209"/>
        <v>#VALUE!</v>
      </c>
      <c r="AD734" t="str" cm="1">
        <f t="array" aca="1" ref="AD734" ca="1">IFERROR(IF((LEFT(INDIRECT("$F"&amp;$S734),4))="GOTS",IF($G734="Organic","GOTS_Organic_raw",(IF($G734="Responsible","GOTS_Responsible",(IF($G734="No Attribute (Conventional)","GOTS_conventional",(IF($G734="Recycled Pre/Post-Consumer","GOTS_pre_post",(IF($G734="In-Conversion","GOTS_in_conversion",(IF($G734="Sustainably Sourced","Sustainably_sourced",(IF($G734="Recycled pre-consumer organic","GOTS_recycled_organic",""))))))))))))),IF($G734="Organic","Organic",(IF($G734="Responsible","Responsible",(IF($G734="No Attribute (Conventional)","No_Attribute_Conventional",(IF($G734="Recycled Pre/Post-Consumer","Recycled_Pre_Post_Consumer",(IF($G734="In-Conversion","In_Conversion",(IF($G734="Recycled Pre-Consumer","Recycled_Pre_Consumer",(IF($G734="Recycled Post-Consumer","Recycled_Post_Consumer",(IF($G734="Sustainably Sourced","Sustainably_sourced",(IF($G734="Recycled pre-consumer organic","GOTS_recycled_organic","")))))))))))))))))),"")</f>
        <v/>
      </c>
      <c r="AE734" t="e" cm="1">
        <f t="array" aca="1" ref="AE734" ca="1">IF($I734="",IF(INDIRECT("$F"&amp;$S734)="","",IF(LEFT(INDIRECT("$F"&amp;$S734),3)="GRS","GRS_RCS_RM",IF((LEFT(INDIRECT("$F"&amp;$S734),3))="RCS","GRS_RCS_RM",IF(INDIRECT("$F"&amp;$S734)="OCS (No Label)","OCS_Conversion_RM",IF(LEFT(INDIRECT("$F"&amp;$S734),3)="OCS","OCS_RM",IF(RIGHT(INDIRECT("$F"&amp;$S734),10)="conversion","GOTS_RM_conversion",IF((LEFT(INDIRECT("$F"&amp;$S734),4))="GOTS","GOTS_RM","Responsible_RM"))))))),"DELETERM")</f>
        <v>#VALUE!</v>
      </c>
      <c r="AF734" t="e" cm="1">
        <f t="array" aca="1" ref="AF734" ca="1">IF($S734="","",INDIRECT("$Z"&amp;$S734))</f>
        <v>#VALUE!</v>
      </c>
      <c r="AG734" t="str">
        <f t="shared" si="210"/>
        <v/>
      </c>
      <c r="AH734" t="str" cm="1">
        <f t="array" aca="1" ref="AH734" ca="1">IFERROR(INDIRECT("$ag"&amp;S734),"")</f>
        <v/>
      </c>
      <c r="AI734" t="e" cm="1">
        <f t="array" aca="1" ref="AI734" ca="1">INDIRECT("O"&amp;S734)</f>
        <v>#VALUE!</v>
      </c>
      <c r="AJ734" t="str">
        <f t="shared" si="211"/>
        <v/>
      </c>
    </row>
    <row r="735" spans="1:36" ht="16.5" customHeight="1">
      <c r="A735" s="128" t="str">
        <f>IF(B735="","",COUNTA($B$63:$B735))</f>
        <v/>
      </c>
      <c r="B735" s="132"/>
      <c r="C735" s="133"/>
      <c r="D735" s="140"/>
      <c r="E735" s="140"/>
      <c r="F735" s="133"/>
      <c r="G735" s="141"/>
      <c r="H735" s="141"/>
      <c r="I735" s="141"/>
      <c r="J735" s="141"/>
      <c r="K735" s="37"/>
      <c r="L735" s="142" t="str">
        <f>IF(R735="","",LEFT(R735,LEN(R735)-2))</f>
        <v/>
      </c>
      <c r="M735" s="142"/>
      <c r="N735" s="60"/>
      <c r="O735" s="313"/>
      <c r="Q735" t="str">
        <f t="shared" si="206"/>
        <v/>
      </c>
      <c r="R735" t="str">
        <f t="shared" ref="R735" si="220">CONCATENATE($Q735,Q736,Q737,Q738,Q739,Q740,$Q741,$Q742,$Q743,$Q744,$Q745,$Q746)</f>
        <v/>
      </c>
      <c r="S735" t="e">
        <f t="shared" ca="1" si="215"/>
        <v>#VALUE!</v>
      </c>
      <c r="T735" t="e">
        <f t="shared" ca="1" si="212"/>
        <v>#VALUE!</v>
      </c>
      <c r="U735">
        <f t="shared" si="216"/>
        <v>672</v>
      </c>
      <c r="V735">
        <v>56.000000000004299</v>
      </c>
      <c r="W735">
        <f t="shared" si="219"/>
        <v>56</v>
      </c>
      <c r="X735" t="str" cm="1">
        <f t="array" aca="1" ref="X735" ca="1">IFERROR(INDEX('PC&amp;PD'!$A$1:$AS$19,ROW('PC&amp;PD'!$A$19),MATCH(INDIRECT(T735),'PC&amp;PD'!$A$1:$AS$1,0)),"")</f>
        <v/>
      </c>
      <c r="Y735" t="str">
        <f>IF(OR($N735="",$N735=0),"",IF($N735=$E$7,'Extracted info for SC'!$J$6,IF($N735=#REF!,'Extracted info for SC'!$J$7,IF($N735=#REF!,'Extracted info for SC'!$J$8,IF($N735=#REF!,'Extracted info for SC'!$J$9,IF($N735=#REF!,'Extracted info for SC'!$J$10,IF($N735=#REF!,'Extracted info for SC'!$J$11,IF($N735=#REF!,'Extracted info for SC'!$J$12,IF($N735=#REF!,'Extracted info for SC'!$J$13,IF($N735=#REF!,'Extracted info for SC'!$J$14,IF($N735=#REF!,'Extracted info for SC'!$J$15,IF($N735=#REF!,'Extracted info for SC'!$J$16,IF($N735=#REF!,'Extracted info for SC'!$J$17,IF($N735=#REF!,'Extracted info for SC'!$J$18,""))))))))))))))</f>
        <v/>
      </c>
      <c r="Z735" t="str">
        <f t="shared" ref="Z735" si="221">IFERROR(IF($F735="OCS 100","OCS (OCS 100)",IF($F735="OCS Blended","OCS (OCS Blended)",IF($F735="OCS (No Label)","OCS (No Label)",IF($F735="RCS 100","RCS (RCS 100)",IF($F735="RCS Blended","RCS (RCS Blended)",IF($F735="GRS","GRS (GRS)",IF($F735="GRS (No Label)", "GRS (No Label)",IF($F735="RDS","RDS (RDS)",IF($F735="RWS","RWS (RWS)",IF($F735="RAS","RAS (RAS)",IF($F735="RMS","RMS (RMS)",IF($F735="GOTS Organic","GOTS (Organic)",IF($F735="GOTS Made with organic","GOTS (Made with Organic)",IF($F735="GOTS Organic - in conversion","GOTS (Organic - In Conversion)",IF($F735="GOTS Made with organic - in conversion","GOTS (Made with Organic - In Conversion)",""))))))))))))))),"")</f>
        <v/>
      </c>
      <c r="AA735" t="str">
        <f t="shared" si="207"/>
        <v/>
      </c>
      <c r="AB735" t="str">
        <f t="shared" si="208"/>
        <v/>
      </c>
      <c r="AC735" t="e">
        <f t="shared" ca="1" si="209"/>
        <v>#VALUE!</v>
      </c>
      <c r="AD735" t="str" cm="1">
        <f t="array" aca="1" ref="AD735" ca="1">IFERROR(IF((LEFT(INDIRECT("$F"&amp;$S735),4))="GOTS",IF($G735="Organic","GOTS_Organic_raw",(IF($G735="Responsible","GOTS_Responsible",(IF($G735="No Attribute (Conventional)","GOTS_conventional",(IF($G735="Recycled Pre/Post-Consumer","GOTS_pre_post",(IF($G735="In-Conversion","GOTS_in_conversion",(IF($G735="Sustainably Sourced","Sustainably_sourced",(IF($G735="Recycled pre-consumer organic","GOTS_recycled_organic",""))))))))))))),IF($G735="Organic","Organic",(IF($G735="Responsible","Responsible",(IF($G735="No Attribute (Conventional)","No_Attribute_Conventional",(IF($G735="Recycled Pre/Post-Consumer","Recycled_Pre_Post_Consumer",(IF($G735="In-Conversion","In_Conversion",(IF($G735="Recycled Pre-Consumer","Recycled_Pre_Consumer",(IF($G735="Recycled Post-Consumer","Recycled_Post_Consumer",(IF($G735="Sustainably Sourced","Sustainably_sourced",(IF($G735="Recycled pre-consumer organic","GOTS_recycled_organic","")))))))))))))))))),"")</f>
        <v/>
      </c>
      <c r="AE735" t="e" cm="1">
        <f t="array" aca="1" ref="AE735" ca="1">IF($I735="",IF(INDIRECT("$F"&amp;$S735)="","",IF(LEFT(INDIRECT("$F"&amp;$S735),3)="GRS","GRS_RCS_RM",IF((LEFT(INDIRECT("$F"&amp;$S735),3))="RCS","GRS_RCS_RM",IF(INDIRECT("$F"&amp;$S735)="OCS (No Label)","OCS_Conversion_RM",IF(LEFT(INDIRECT("$F"&amp;$S735),3)="OCS","OCS_RM",IF(RIGHT(INDIRECT("$F"&amp;$S735),10)="conversion","GOTS_RM_conversion",IF((LEFT(INDIRECT("$F"&amp;$S735),4))="GOTS","GOTS_RM","Responsible_RM"))))))),"DELETERM")</f>
        <v>#VALUE!</v>
      </c>
      <c r="AF735" t="e" cm="1">
        <f t="array" aca="1" ref="AF735" ca="1">IF($S735="","",INDIRECT("$Z"&amp;$S735))</f>
        <v>#VALUE!</v>
      </c>
      <c r="AG735" t="str">
        <f t="shared" si="210"/>
        <v/>
      </c>
      <c r="AH735" t="str" cm="1">
        <f t="array" aca="1" ref="AH735" ca="1">IFERROR(INDIRECT("$ag"&amp;S735),"")</f>
        <v/>
      </c>
      <c r="AI735" t="e" cm="1">
        <f t="array" aca="1" ref="AI735" ca="1">INDIRECT("O"&amp;S735)</f>
        <v>#VALUE!</v>
      </c>
      <c r="AJ735" t="str">
        <f t="shared" si="211"/>
        <v/>
      </c>
    </row>
    <row r="736" spans="1:36" ht="16.5" customHeight="1">
      <c r="A736" s="129"/>
      <c r="B736" s="134"/>
      <c r="C736" s="135"/>
      <c r="D736" s="146"/>
      <c r="E736" s="146"/>
      <c r="F736" s="135"/>
      <c r="G736" s="147"/>
      <c r="H736" s="147"/>
      <c r="I736" s="147"/>
      <c r="J736" s="147"/>
      <c r="K736" s="38"/>
      <c r="L736" s="143"/>
      <c r="M736" s="143"/>
      <c r="N736" s="61"/>
      <c r="O736" s="314"/>
      <c r="Q736" t="str">
        <f t="shared" si="206"/>
        <v/>
      </c>
      <c r="S736" t="e">
        <f t="shared" ca="1" si="215"/>
        <v>#VALUE!</v>
      </c>
      <c r="T736" t="e">
        <f t="shared" ca="1" si="212"/>
        <v>#VALUE!</v>
      </c>
      <c r="U736">
        <f t="shared" si="216"/>
        <v>672</v>
      </c>
      <c r="V736">
        <v>56.083333333337698</v>
      </c>
      <c r="W736">
        <f t="shared" si="219"/>
        <v>56</v>
      </c>
      <c r="X736" t="str" cm="1">
        <f t="array" aca="1" ref="X736" ca="1">IFERROR(INDEX('PC&amp;PD'!$A$1:$AS$19,ROW('PC&amp;PD'!$A$19),MATCH(INDIRECT(T736),'PC&amp;PD'!$A$1:$AS$1,0)),"")</f>
        <v/>
      </c>
      <c r="Y736" t="str">
        <f>IF(OR($N736="",$N736=0),"",IF($N736=$E$7,'Extracted info for SC'!$J$6,IF($N736=#REF!,'Extracted info for SC'!$J$7,IF($N736=#REF!,'Extracted info for SC'!$J$8,IF($N736=#REF!,'Extracted info for SC'!$J$9,IF($N736=#REF!,'Extracted info for SC'!$J$10,IF($N736=#REF!,'Extracted info for SC'!$J$11,IF($N736=#REF!,'Extracted info for SC'!$J$12,IF($N736=#REF!,'Extracted info for SC'!$J$13,IF($N736=#REF!,'Extracted info for SC'!$J$14,IF($N736=#REF!,'Extracted info for SC'!$J$15,IF($N736=#REF!,'Extracted info for SC'!$J$16,IF($N736=#REF!,'Extracted info for SC'!$J$17,IF($N736=#REF!,'Extracted info for SC'!$J$18,""))))))))))))))</f>
        <v/>
      </c>
      <c r="AA736" t="str">
        <f t="shared" si="207"/>
        <v/>
      </c>
      <c r="AB736" t="str">
        <f t="shared" si="208"/>
        <v/>
      </c>
      <c r="AC736" t="e">
        <f t="shared" ca="1" si="209"/>
        <v>#VALUE!</v>
      </c>
      <c r="AD736" t="str" cm="1">
        <f t="array" aca="1" ref="AD736" ca="1">IFERROR(IF((LEFT(INDIRECT("$F"&amp;$S736),4))="GOTS",IF($G736="Organic","GOTS_Organic_raw",(IF($G736="Responsible","GOTS_Responsible",(IF($G736="No Attribute (Conventional)","GOTS_conventional",(IF($G736="Recycled Pre/Post-Consumer","GOTS_pre_post",(IF($G736="In-Conversion","GOTS_in_conversion",(IF($G736="Sustainably Sourced","Sustainably_sourced",(IF($G736="Recycled pre-consumer organic","GOTS_recycled_organic",""))))))))))))),IF($G736="Organic","Organic",(IF($G736="Responsible","Responsible",(IF($G736="No Attribute (Conventional)","No_Attribute_Conventional",(IF($G736="Recycled Pre/Post-Consumer","Recycled_Pre_Post_Consumer",(IF($G736="In-Conversion","In_Conversion",(IF($G736="Recycled Pre-Consumer","Recycled_Pre_Consumer",(IF($G736="Recycled Post-Consumer","Recycled_Post_Consumer",(IF($G736="Sustainably Sourced","Sustainably_sourced",(IF($G736="Recycled pre-consumer organic","GOTS_recycled_organic","")))))))))))))))))),"")</f>
        <v/>
      </c>
      <c r="AE736" t="e" cm="1">
        <f t="array" aca="1" ref="AE736" ca="1">IF($I736="",IF(INDIRECT("$F"&amp;$S736)="","",IF(LEFT(INDIRECT("$F"&amp;$S736),3)="GRS","GRS_RCS_RM",IF((LEFT(INDIRECT("$F"&amp;$S736),3))="RCS","GRS_RCS_RM",IF(INDIRECT("$F"&amp;$S736)="OCS (No Label)","OCS_Conversion_RM",IF(LEFT(INDIRECT("$F"&amp;$S736),3)="OCS","OCS_RM",IF(RIGHT(INDIRECT("$F"&amp;$S736),10)="conversion","GOTS_RM_conversion",IF((LEFT(INDIRECT("$F"&amp;$S736),4))="GOTS","GOTS_RM","Responsible_RM"))))))),"DELETERM")</f>
        <v>#VALUE!</v>
      </c>
      <c r="AF736" t="e" cm="1">
        <f t="array" aca="1" ref="AF736" ca="1">IF($S736="","",INDIRECT("$Z"&amp;$S736))</f>
        <v>#VALUE!</v>
      </c>
      <c r="AG736" t="str">
        <f t="shared" si="210"/>
        <v/>
      </c>
      <c r="AH736" t="str" cm="1">
        <f t="array" aca="1" ref="AH736" ca="1">IFERROR(INDIRECT("$ag"&amp;S736),"")</f>
        <v/>
      </c>
      <c r="AI736" t="e" cm="1">
        <f t="array" aca="1" ref="AI736" ca="1">INDIRECT("O"&amp;S736)</f>
        <v>#VALUE!</v>
      </c>
      <c r="AJ736" t="str">
        <f t="shared" si="211"/>
        <v/>
      </c>
    </row>
    <row r="737" spans="1:36" ht="16.5" customHeight="1">
      <c r="A737" s="129"/>
      <c r="B737" s="134"/>
      <c r="C737" s="135"/>
      <c r="D737" s="146"/>
      <c r="E737" s="146"/>
      <c r="F737" s="135"/>
      <c r="G737" s="147"/>
      <c r="H737" s="147"/>
      <c r="I737" s="147"/>
      <c r="J737" s="147"/>
      <c r="K737" s="38"/>
      <c r="L737" s="143"/>
      <c r="M737" s="143"/>
      <c r="N737" s="61"/>
      <c r="O737" s="314"/>
      <c r="Q737" t="str">
        <f t="shared" si="206"/>
        <v/>
      </c>
      <c r="S737" t="e">
        <f t="shared" ca="1" si="215"/>
        <v>#VALUE!</v>
      </c>
      <c r="T737" t="e">
        <f t="shared" ca="1" si="212"/>
        <v>#VALUE!</v>
      </c>
      <c r="U737">
        <f t="shared" si="216"/>
        <v>672</v>
      </c>
      <c r="V737">
        <v>56.166666666670999</v>
      </c>
      <c r="W737">
        <f t="shared" si="219"/>
        <v>56</v>
      </c>
      <c r="X737" t="str" cm="1">
        <f t="array" aca="1" ref="X737" ca="1">IFERROR(INDEX('PC&amp;PD'!$A$1:$AS$19,ROW('PC&amp;PD'!$A$19),MATCH(INDIRECT(T737),'PC&amp;PD'!$A$1:$AS$1,0)),"")</f>
        <v/>
      </c>
      <c r="Y737" t="str">
        <f>IF(OR($N737="",$N737=0),"",IF($N737=$E$7,'Extracted info for SC'!$J$6,IF($N737=#REF!,'Extracted info for SC'!$J$7,IF($N737=#REF!,'Extracted info for SC'!$J$8,IF($N737=#REF!,'Extracted info for SC'!$J$9,IF($N737=#REF!,'Extracted info for SC'!$J$10,IF($N737=#REF!,'Extracted info for SC'!$J$11,IF($N737=#REF!,'Extracted info for SC'!$J$12,IF($N737=#REF!,'Extracted info for SC'!$J$13,IF($N737=#REF!,'Extracted info for SC'!$J$14,IF($N737=#REF!,'Extracted info for SC'!$J$15,IF($N737=#REF!,'Extracted info for SC'!$J$16,IF($N737=#REF!,'Extracted info for SC'!$J$17,IF($N737=#REF!,'Extracted info for SC'!$J$18,""))))))))))))))</f>
        <v/>
      </c>
      <c r="AA737" t="str">
        <f t="shared" si="207"/>
        <v/>
      </c>
      <c r="AB737" t="str">
        <f t="shared" si="208"/>
        <v/>
      </c>
      <c r="AC737" t="e">
        <f t="shared" ca="1" si="209"/>
        <v>#VALUE!</v>
      </c>
      <c r="AD737" t="str" cm="1">
        <f t="array" aca="1" ref="AD737" ca="1">IFERROR(IF((LEFT(INDIRECT("$F"&amp;$S737),4))="GOTS",IF($G737="Organic","GOTS_Organic_raw",(IF($G737="Responsible","GOTS_Responsible",(IF($G737="No Attribute (Conventional)","GOTS_conventional",(IF($G737="Recycled Pre/Post-Consumer","GOTS_pre_post",(IF($G737="In-Conversion","GOTS_in_conversion",(IF($G737="Sustainably Sourced","Sustainably_sourced",(IF($G737="Recycled pre-consumer organic","GOTS_recycled_organic",""))))))))))))),IF($G737="Organic","Organic",(IF($G737="Responsible","Responsible",(IF($G737="No Attribute (Conventional)","No_Attribute_Conventional",(IF($G737="Recycled Pre/Post-Consumer","Recycled_Pre_Post_Consumer",(IF($G737="In-Conversion","In_Conversion",(IF($G737="Recycled Pre-Consumer","Recycled_Pre_Consumer",(IF($G737="Recycled Post-Consumer","Recycled_Post_Consumer",(IF($G737="Sustainably Sourced","Sustainably_sourced",(IF($G737="Recycled pre-consumer organic","GOTS_recycled_organic","")))))))))))))))))),"")</f>
        <v/>
      </c>
      <c r="AE737" t="e" cm="1">
        <f t="array" aca="1" ref="AE737" ca="1">IF($I737="",IF(INDIRECT("$F"&amp;$S737)="","",IF(LEFT(INDIRECT("$F"&amp;$S737),3)="GRS","GRS_RCS_RM",IF((LEFT(INDIRECT("$F"&amp;$S737),3))="RCS","GRS_RCS_RM",IF(INDIRECT("$F"&amp;$S737)="OCS (No Label)","OCS_Conversion_RM",IF(LEFT(INDIRECT("$F"&amp;$S737),3)="OCS","OCS_RM",IF(RIGHT(INDIRECT("$F"&amp;$S737),10)="conversion","GOTS_RM_conversion",IF((LEFT(INDIRECT("$F"&amp;$S737),4))="GOTS","GOTS_RM","Responsible_RM"))))))),"DELETERM")</f>
        <v>#VALUE!</v>
      </c>
      <c r="AF737" t="e" cm="1">
        <f t="array" aca="1" ref="AF737" ca="1">IF($S737="","",INDIRECT("$Z"&amp;$S737))</f>
        <v>#VALUE!</v>
      </c>
      <c r="AG737" t="str">
        <f t="shared" si="210"/>
        <v/>
      </c>
      <c r="AH737" t="str" cm="1">
        <f t="array" aca="1" ref="AH737" ca="1">IFERROR(INDIRECT("$ag"&amp;S737),"")</f>
        <v/>
      </c>
      <c r="AI737" t="e" cm="1">
        <f t="array" aca="1" ref="AI737" ca="1">INDIRECT("O"&amp;S737)</f>
        <v>#VALUE!</v>
      </c>
      <c r="AJ737" t="str">
        <f t="shared" si="211"/>
        <v/>
      </c>
    </row>
    <row r="738" spans="1:36" ht="16.5" customHeight="1">
      <c r="A738" s="129"/>
      <c r="B738" s="134"/>
      <c r="C738" s="135"/>
      <c r="D738" s="146"/>
      <c r="E738" s="146"/>
      <c r="F738" s="135"/>
      <c r="G738" s="147"/>
      <c r="H738" s="147"/>
      <c r="I738" s="147"/>
      <c r="J738" s="147"/>
      <c r="K738" s="38"/>
      <c r="L738" s="143"/>
      <c r="M738" s="143"/>
      <c r="N738" s="61"/>
      <c r="O738" s="314"/>
      <c r="Q738" t="str">
        <f t="shared" si="206"/>
        <v/>
      </c>
      <c r="S738" t="e">
        <f t="shared" ca="1" si="215"/>
        <v>#VALUE!</v>
      </c>
      <c r="T738" t="e">
        <f t="shared" ca="1" si="212"/>
        <v>#VALUE!</v>
      </c>
      <c r="U738">
        <f t="shared" si="216"/>
        <v>672</v>
      </c>
      <c r="V738">
        <v>56.250000000004398</v>
      </c>
      <c r="W738">
        <f t="shared" si="219"/>
        <v>56</v>
      </c>
      <c r="X738" t="str" cm="1">
        <f t="array" aca="1" ref="X738" ca="1">IFERROR(INDEX('PC&amp;PD'!$A$1:$AS$19,ROW('PC&amp;PD'!$A$19),MATCH(INDIRECT(T738),'PC&amp;PD'!$A$1:$AS$1,0)),"")</f>
        <v/>
      </c>
      <c r="Y738" t="str">
        <f>IF(OR($N738="",$N738=0),"",IF($N738=$E$7,'Extracted info for SC'!$J$6,IF($N738=#REF!,'Extracted info for SC'!$J$7,IF($N738=#REF!,'Extracted info for SC'!$J$8,IF($N738=#REF!,'Extracted info for SC'!$J$9,IF($N738=#REF!,'Extracted info for SC'!$J$10,IF($N738=#REF!,'Extracted info for SC'!$J$11,IF($N738=#REF!,'Extracted info for SC'!$J$12,IF($N738=#REF!,'Extracted info for SC'!$J$13,IF($N738=#REF!,'Extracted info for SC'!$J$14,IF($N738=#REF!,'Extracted info for SC'!$J$15,IF($N738=#REF!,'Extracted info for SC'!$J$16,IF($N738=#REF!,'Extracted info for SC'!$J$17,IF($N738=#REF!,'Extracted info for SC'!$J$18,""))))))))))))))</f>
        <v/>
      </c>
      <c r="AA738" t="str">
        <f t="shared" si="207"/>
        <v/>
      </c>
      <c r="AB738" t="str">
        <f t="shared" si="208"/>
        <v/>
      </c>
      <c r="AC738" t="e">
        <f t="shared" ca="1" si="209"/>
        <v>#VALUE!</v>
      </c>
      <c r="AD738" t="str" cm="1">
        <f t="array" aca="1" ref="AD738" ca="1">IFERROR(IF((LEFT(INDIRECT("$F"&amp;$S738),4))="GOTS",IF($G738="Organic","GOTS_Organic_raw",(IF($G738="Responsible","GOTS_Responsible",(IF($G738="No Attribute (Conventional)","GOTS_conventional",(IF($G738="Recycled Pre/Post-Consumer","GOTS_pre_post",(IF($G738="In-Conversion","GOTS_in_conversion",(IF($G738="Sustainably Sourced","Sustainably_sourced",(IF($G738="Recycled pre-consumer organic","GOTS_recycled_organic",""))))))))))))),IF($G738="Organic","Organic",(IF($G738="Responsible","Responsible",(IF($G738="No Attribute (Conventional)","No_Attribute_Conventional",(IF($G738="Recycled Pre/Post-Consumer","Recycled_Pre_Post_Consumer",(IF($G738="In-Conversion","In_Conversion",(IF($G738="Recycled Pre-Consumer","Recycled_Pre_Consumer",(IF($G738="Recycled Post-Consumer","Recycled_Post_Consumer",(IF($G738="Sustainably Sourced","Sustainably_sourced",(IF($G738="Recycled pre-consumer organic","GOTS_recycled_organic","")))))))))))))))))),"")</f>
        <v/>
      </c>
      <c r="AE738" t="e" cm="1">
        <f t="array" aca="1" ref="AE738" ca="1">IF($I738="",IF(INDIRECT("$F"&amp;$S738)="","",IF(LEFT(INDIRECT("$F"&amp;$S738),3)="GRS","GRS_RCS_RM",IF((LEFT(INDIRECT("$F"&amp;$S738),3))="RCS","GRS_RCS_RM",IF(INDIRECT("$F"&amp;$S738)="OCS (No Label)","OCS_Conversion_RM",IF(LEFT(INDIRECT("$F"&amp;$S738),3)="OCS","OCS_RM",IF(RIGHT(INDIRECT("$F"&amp;$S738),10)="conversion","GOTS_RM_conversion",IF((LEFT(INDIRECT("$F"&amp;$S738),4))="GOTS","GOTS_RM","Responsible_RM"))))))),"DELETERM")</f>
        <v>#VALUE!</v>
      </c>
      <c r="AF738" t="e" cm="1">
        <f t="array" aca="1" ref="AF738" ca="1">IF($S738="","",INDIRECT("$Z"&amp;$S738))</f>
        <v>#VALUE!</v>
      </c>
      <c r="AG738" t="str">
        <f t="shared" si="210"/>
        <v/>
      </c>
      <c r="AH738" t="str" cm="1">
        <f t="array" aca="1" ref="AH738" ca="1">IFERROR(INDIRECT("$ag"&amp;S738),"")</f>
        <v/>
      </c>
      <c r="AI738" t="e" cm="1">
        <f t="array" aca="1" ref="AI738" ca="1">INDIRECT("O"&amp;S738)</f>
        <v>#VALUE!</v>
      </c>
      <c r="AJ738" t="str">
        <f t="shared" si="211"/>
        <v/>
      </c>
    </row>
    <row r="739" spans="1:36" ht="16.5" customHeight="1">
      <c r="A739" s="129"/>
      <c r="B739" s="134"/>
      <c r="C739" s="135"/>
      <c r="D739" s="146"/>
      <c r="E739" s="146"/>
      <c r="F739" s="135"/>
      <c r="G739" s="147"/>
      <c r="H739" s="147"/>
      <c r="I739" s="147"/>
      <c r="J739" s="147"/>
      <c r="K739" s="38"/>
      <c r="L739" s="143"/>
      <c r="M739" s="143"/>
      <c r="N739" s="61"/>
      <c r="O739" s="314"/>
      <c r="Q739" t="str">
        <f t="shared" si="206"/>
        <v/>
      </c>
      <c r="S739" t="e">
        <f t="shared" ca="1" si="215"/>
        <v>#VALUE!</v>
      </c>
      <c r="T739" t="e">
        <f t="shared" ca="1" si="212"/>
        <v>#VALUE!</v>
      </c>
      <c r="U739">
        <f t="shared" si="216"/>
        <v>672</v>
      </c>
      <c r="V739">
        <v>56.333333333337698</v>
      </c>
      <c r="W739">
        <f t="shared" si="219"/>
        <v>56</v>
      </c>
      <c r="X739" t="str" cm="1">
        <f t="array" aca="1" ref="X739" ca="1">IFERROR(INDEX('PC&amp;PD'!$A$1:$AS$19,ROW('PC&amp;PD'!$A$19),MATCH(INDIRECT(T739),'PC&amp;PD'!$A$1:$AS$1,0)),"")</f>
        <v/>
      </c>
      <c r="Y739" t="str">
        <f>IF(OR($N739="",$N739=0),"",IF($N739=$E$7,'Extracted info for SC'!$J$6,IF($N739=#REF!,'Extracted info for SC'!$J$7,IF($N739=#REF!,'Extracted info for SC'!$J$8,IF($N739=#REF!,'Extracted info for SC'!$J$9,IF($N739=#REF!,'Extracted info for SC'!$J$10,IF($N739=#REF!,'Extracted info for SC'!$J$11,IF($N739=#REF!,'Extracted info for SC'!$J$12,IF($N739=#REF!,'Extracted info for SC'!$J$13,IF($N739=#REF!,'Extracted info for SC'!$J$14,IF($N739=#REF!,'Extracted info for SC'!$J$15,IF($N739=#REF!,'Extracted info for SC'!$J$16,IF($N739=#REF!,'Extracted info for SC'!$J$17,IF($N739=#REF!,'Extracted info for SC'!$J$18,""))))))))))))))</f>
        <v/>
      </c>
      <c r="AA739" t="str">
        <f t="shared" si="207"/>
        <v/>
      </c>
      <c r="AB739" t="str">
        <f t="shared" si="208"/>
        <v/>
      </c>
      <c r="AC739" t="e">
        <f t="shared" ca="1" si="209"/>
        <v>#VALUE!</v>
      </c>
      <c r="AD739" t="str" cm="1">
        <f t="array" aca="1" ref="AD739" ca="1">IFERROR(IF((LEFT(INDIRECT("$F"&amp;$S739),4))="GOTS",IF($G739="Organic","GOTS_Organic_raw",(IF($G739="Responsible","GOTS_Responsible",(IF($G739="No Attribute (Conventional)","GOTS_conventional",(IF($G739="Recycled Pre/Post-Consumer","GOTS_pre_post",(IF($G739="In-Conversion","GOTS_in_conversion",(IF($G739="Sustainably Sourced","Sustainably_sourced",(IF($G739="Recycled pre-consumer organic","GOTS_recycled_organic",""))))))))))))),IF($G739="Organic","Organic",(IF($G739="Responsible","Responsible",(IF($G739="No Attribute (Conventional)","No_Attribute_Conventional",(IF($G739="Recycled Pre/Post-Consumer","Recycled_Pre_Post_Consumer",(IF($G739="In-Conversion","In_Conversion",(IF($G739="Recycled Pre-Consumer","Recycled_Pre_Consumer",(IF($G739="Recycled Post-Consumer","Recycled_Post_Consumer",(IF($G739="Sustainably Sourced","Sustainably_sourced",(IF($G739="Recycled pre-consumer organic","GOTS_recycled_organic","")))))))))))))))))),"")</f>
        <v/>
      </c>
      <c r="AE739" t="e" cm="1">
        <f t="array" aca="1" ref="AE739" ca="1">IF($I739="",IF(INDIRECT("$F"&amp;$S739)="","",IF(LEFT(INDIRECT("$F"&amp;$S739),3)="GRS","GRS_RCS_RM",IF((LEFT(INDIRECT("$F"&amp;$S739),3))="RCS","GRS_RCS_RM",IF(INDIRECT("$F"&amp;$S739)="OCS (No Label)","OCS_Conversion_RM",IF(LEFT(INDIRECT("$F"&amp;$S739),3)="OCS","OCS_RM",IF(RIGHT(INDIRECT("$F"&amp;$S739),10)="conversion","GOTS_RM_conversion",IF((LEFT(INDIRECT("$F"&amp;$S739),4))="GOTS","GOTS_RM","Responsible_RM"))))))),"DELETERM")</f>
        <v>#VALUE!</v>
      </c>
      <c r="AF739" t="e" cm="1">
        <f t="array" aca="1" ref="AF739" ca="1">IF($S739="","",INDIRECT("$Z"&amp;$S739))</f>
        <v>#VALUE!</v>
      </c>
      <c r="AG739" t="str">
        <f t="shared" si="210"/>
        <v/>
      </c>
      <c r="AH739" t="str" cm="1">
        <f t="array" aca="1" ref="AH739" ca="1">IFERROR(INDIRECT("$ag"&amp;S739),"")</f>
        <v/>
      </c>
      <c r="AI739" t="e" cm="1">
        <f t="array" aca="1" ref="AI739" ca="1">INDIRECT("O"&amp;S739)</f>
        <v>#VALUE!</v>
      </c>
      <c r="AJ739" t="str">
        <f t="shared" si="211"/>
        <v/>
      </c>
    </row>
    <row r="740" spans="1:36" ht="16.5" customHeight="1">
      <c r="A740" s="129"/>
      <c r="B740" s="134"/>
      <c r="C740" s="135"/>
      <c r="D740" s="146"/>
      <c r="E740" s="146"/>
      <c r="F740" s="135"/>
      <c r="G740" s="147"/>
      <c r="H740" s="147"/>
      <c r="I740" s="147"/>
      <c r="J740" s="147"/>
      <c r="K740" s="38"/>
      <c r="L740" s="143"/>
      <c r="M740" s="143"/>
      <c r="N740" s="61"/>
      <c r="O740" s="314"/>
      <c r="Q740" t="str">
        <f t="shared" si="206"/>
        <v/>
      </c>
      <c r="S740" t="e">
        <f t="shared" ca="1" si="215"/>
        <v>#VALUE!</v>
      </c>
      <c r="T740" t="e">
        <f t="shared" ca="1" si="212"/>
        <v>#VALUE!</v>
      </c>
      <c r="U740">
        <f t="shared" si="216"/>
        <v>672</v>
      </c>
      <c r="V740">
        <v>56.416666666670999</v>
      </c>
      <c r="W740">
        <f t="shared" si="219"/>
        <v>56</v>
      </c>
      <c r="X740" t="str" cm="1">
        <f t="array" aca="1" ref="X740" ca="1">IFERROR(INDEX('PC&amp;PD'!$A$1:$AS$19,ROW('PC&amp;PD'!$A$19),MATCH(INDIRECT(T740),'PC&amp;PD'!$A$1:$AS$1,0)),"")</f>
        <v/>
      </c>
      <c r="Y740" t="str">
        <f>IF(OR($N740="",$N740=0),"",IF($N740=$E$7,'Extracted info for SC'!$J$6,IF($N740=#REF!,'Extracted info for SC'!$J$7,IF($N740=#REF!,'Extracted info for SC'!$J$8,IF($N740=#REF!,'Extracted info for SC'!$J$9,IF($N740=#REF!,'Extracted info for SC'!$J$10,IF($N740=#REF!,'Extracted info for SC'!$J$11,IF($N740=#REF!,'Extracted info for SC'!$J$12,IF($N740=#REF!,'Extracted info for SC'!$J$13,IF($N740=#REF!,'Extracted info for SC'!$J$14,IF($N740=#REF!,'Extracted info for SC'!$J$15,IF($N740=#REF!,'Extracted info for SC'!$J$16,IF($N740=#REF!,'Extracted info for SC'!$J$17,IF($N740=#REF!,'Extracted info for SC'!$J$18,""))))))))))))))</f>
        <v/>
      </c>
      <c r="AA740" t="str">
        <f t="shared" si="207"/>
        <v/>
      </c>
      <c r="AB740" t="str">
        <f t="shared" si="208"/>
        <v/>
      </c>
      <c r="AC740" t="e">
        <f t="shared" ca="1" si="209"/>
        <v>#VALUE!</v>
      </c>
      <c r="AD740" t="str" cm="1">
        <f t="array" aca="1" ref="AD740" ca="1">IFERROR(IF((LEFT(INDIRECT("$F"&amp;$S740),4))="GOTS",IF($G740="Organic","GOTS_Organic_raw",(IF($G740="Responsible","GOTS_Responsible",(IF($G740="No Attribute (Conventional)","GOTS_conventional",(IF($G740="Recycled Pre/Post-Consumer","GOTS_pre_post",(IF($G740="In-Conversion","GOTS_in_conversion",(IF($G740="Sustainably Sourced","Sustainably_sourced",(IF($G740="Recycled pre-consumer organic","GOTS_recycled_organic",""))))))))))))),IF($G740="Organic","Organic",(IF($G740="Responsible","Responsible",(IF($G740="No Attribute (Conventional)","No_Attribute_Conventional",(IF($G740="Recycled Pre/Post-Consumer","Recycled_Pre_Post_Consumer",(IF($G740="In-Conversion","In_Conversion",(IF($G740="Recycled Pre-Consumer","Recycled_Pre_Consumer",(IF($G740="Recycled Post-Consumer","Recycled_Post_Consumer",(IF($G740="Sustainably Sourced","Sustainably_sourced",(IF($G740="Recycled pre-consumer organic","GOTS_recycled_organic","")))))))))))))))))),"")</f>
        <v/>
      </c>
      <c r="AE740" t="e" cm="1">
        <f t="array" aca="1" ref="AE740" ca="1">IF($I740="",IF(INDIRECT("$F"&amp;$S740)="","",IF(LEFT(INDIRECT("$F"&amp;$S740),3)="GRS","GRS_RCS_RM",IF((LEFT(INDIRECT("$F"&amp;$S740),3))="RCS","GRS_RCS_RM",IF(INDIRECT("$F"&amp;$S740)="OCS (No Label)","OCS_Conversion_RM",IF(LEFT(INDIRECT("$F"&amp;$S740),3)="OCS","OCS_RM",IF(RIGHT(INDIRECT("$F"&amp;$S740),10)="conversion","GOTS_RM_conversion",IF((LEFT(INDIRECT("$F"&amp;$S740),4))="GOTS","GOTS_RM","Responsible_RM"))))))),"DELETERM")</f>
        <v>#VALUE!</v>
      </c>
      <c r="AF740" t="e" cm="1">
        <f t="array" aca="1" ref="AF740" ca="1">IF($S740="","",INDIRECT("$Z"&amp;$S740))</f>
        <v>#VALUE!</v>
      </c>
      <c r="AG740" t="str">
        <f t="shared" si="210"/>
        <v/>
      </c>
      <c r="AH740" t="str" cm="1">
        <f t="array" aca="1" ref="AH740" ca="1">IFERROR(INDIRECT("$ag"&amp;S740),"")</f>
        <v/>
      </c>
      <c r="AI740" t="e" cm="1">
        <f t="array" aca="1" ref="AI740" ca="1">INDIRECT("O"&amp;S740)</f>
        <v>#VALUE!</v>
      </c>
      <c r="AJ740" t="str">
        <f t="shared" si="211"/>
        <v/>
      </c>
    </row>
    <row r="741" spans="1:36" ht="16.5" customHeight="1">
      <c r="A741" s="130"/>
      <c r="B741" s="136"/>
      <c r="C741" s="137"/>
      <c r="D741" s="146"/>
      <c r="E741" s="146"/>
      <c r="F741" s="137"/>
      <c r="G741" s="147"/>
      <c r="H741" s="147"/>
      <c r="I741" s="147"/>
      <c r="J741" s="147"/>
      <c r="K741" s="38"/>
      <c r="L741" s="144"/>
      <c r="M741" s="144"/>
      <c r="N741" s="61"/>
      <c r="O741" s="314"/>
      <c r="Q741" t="str">
        <f t="shared" si="206"/>
        <v/>
      </c>
      <c r="S741" t="e">
        <f t="shared" ca="1" si="215"/>
        <v>#VALUE!</v>
      </c>
      <c r="T741" t="e">
        <f t="shared" ca="1" si="212"/>
        <v>#VALUE!</v>
      </c>
      <c r="U741">
        <f t="shared" si="216"/>
        <v>672</v>
      </c>
      <c r="V741">
        <v>56.500000000004398</v>
      </c>
      <c r="W741">
        <f t="shared" si="219"/>
        <v>56</v>
      </c>
      <c r="X741" t="str" cm="1">
        <f t="array" aca="1" ref="X741" ca="1">IFERROR(INDEX('PC&amp;PD'!$A$1:$AS$19,ROW('PC&amp;PD'!$A$19),MATCH(INDIRECT(T741),'PC&amp;PD'!$A$1:$AS$1,0)),"")</f>
        <v/>
      </c>
      <c r="Y741" t="str">
        <f>IF(OR($N741="",$N741=0),"",IF($N741=$E$7,'Extracted info for SC'!$J$6,IF($N741=#REF!,'Extracted info for SC'!$J$7,IF($N741=#REF!,'Extracted info for SC'!$J$8,IF($N741=#REF!,'Extracted info for SC'!$J$9,IF($N741=#REF!,'Extracted info for SC'!$J$10,IF($N741=#REF!,'Extracted info for SC'!$J$11,IF($N741=#REF!,'Extracted info for SC'!$J$12,IF($N741=#REF!,'Extracted info for SC'!$J$13,IF($N741=#REF!,'Extracted info for SC'!$J$14,IF($N741=#REF!,'Extracted info for SC'!$J$15,IF($N741=#REF!,'Extracted info for SC'!$J$16,IF($N741=#REF!,'Extracted info for SC'!$J$17,IF($N741=#REF!,'Extracted info for SC'!$J$18,""))))))))))))))</f>
        <v/>
      </c>
      <c r="AA741" t="str">
        <f t="shared" si="207"/>
        <v/>
      </c>
      <c r="AB741" t="str">
        <f t="shared" si="208"/>
        <v/>
      </c>
      <c r="AC741" t="e">
        <f t="shared" ca="1" si="209"/>
        <v>#VALUE!</v>
      </c>
      <c r="AD741" t="str" cm="1">
        <f t="array" aca="1" ref="AD741" ca="1">IFERROR(IF((LEFT(INDIRECT("$F"&amp;$S741),4))="GOTS",IF($G741="Organic","GOTS_Organic_raw",(IF($G741="Responsible","GOTS_Responsible",(IF($G741="No Attribute (Conventional)","GOTS_conventional",(IF($G741="Recycled Pre/Post-Consumer","GOTS_pre_post",(IF($G741="In-Conversion","GOTS_in_conversion",(IF($G741="Sustainably Sourced","Sustainably_sourced",(IF($G741="Recycled pre-consumer organic","GOTS_recycled_organic",""))))))))))))),IF($G741="Organic","Organic",(IF($G741="Responsible","Responsible",(IF($G741="No Attribute (Conventional)","No_Attribute_Conventional",(IF($G741="Recycled Pre/Post-Consumer","Recycled_Pre_Post_Consumer",(IF($G741="In-Conversion","In_Conversion",(IF($G741="Recycled Pre-Consumer","Recycled_Pre_Consumer",(IF($G741="Recycled Post-Consumer","Recycled_Post_Consumer",(IF($G741="Sustainably Sourced","Sustainably_sourced",(IF($G741="Recycled pre-consumer organic","GOTS_recycled_organic","")))))))))))))))))),"")</f>
        <v/>
      </c>
      <c r="AE741" t="e" cm="1">
        <f t="array" aca="1" ref="AE741" ca="1">IF($I741="",IF(INDIRECT("$F"&amp;$S741)="","",IF(LEFT(INDIRECT("$F"&amp;$S741),3)="GRS","GRS_RCS_RM",IF((LEFT(INDIRECT("$F"&amp;$S741),3))="RCS","GRS_RCS_RM",IF(INDIRECT("$F"&amp;$S741)="OCS (No Label)","OCS_Conversion_RM",IF(LEFT(INDIRECT("$F"&amp;$S741),3)="OCS","OCS_RM",IF(RIGHT(INDIRECT("$F"&amp;$S741),10)="conversion","GOTS_RM_conversion",IF((LEFT(INDIRECT("$F"&amp;$S741),4))="GOTS","GOTS_RM","Responsible_RM"))))))),"DELETERM")</f>
        <v>#VALUE!</v>
      </c>
      <c r="AF741" t="e" cm="1">
        <f t="array" aca="1" ref="AF741" ca="1">IF($S741="","",INDIRECT("$Z"&amp;$S741))</f>
        <v>#VALUE!</v>
      </c>
      <c r="AG741" t="str">
        <f t="shared" si="210"/>
        <v/>
      </c>
      <c r="AH741" t="str" cm="1">
        <f t="array" aca="1" ref="AH741" ca="1">IFERROR(INDIRECT("$ag"&amp;S741),"")</f>
        <v/>
      </c>
      <c r="AI741" t="e" cm="1">
        <f t="array" aca="1" ref="AI741" ca="1">INDIRECT("O"&amp;S741)</f>
        <v>#VALUE!</v>
      </c>
      <c r="AJ741" t="str">
        <f t="shared" si="211"/>
        <v/>
      </c>
    </row>
    <row r="742" spans="1:36" ht="16.5" customHeight="1">
      <c r="A742" s="130"/>
      <c r="B742" s="136"/>
      <c r="C742" s="137"/>
      <c r="D742" s="146"/>
      <c r="E742" s="146"/>
      <c r="F742" s="137"/>
      <c r="G742" s="147"/>
      <c r="H742" s="147"/>
      <c r="I742" s="147"/>
      <c r="J742" s="147"/>
      <c r="K742" s="38"/>
      <c r="L742" s="144"/>
      <c r="M742" s="144"/>
      <c r="N742" s="61"/>
      <c r="O742" s="314"/>
      <c r="Q742" t="str">
        <f t="shared" si="206"/>
        <v/>
      </c>
      <c r="S742" t="e">
        <f t="shared" ca="1" si="215"/>
        <v>#VALUE!</v>
      </c>
      <c r="T742" t="e">
        <f t="shared" ca="1" si="212"/>
        <v>#VALUE!</v>
      </c>
      <c r="U742">
        <f t="shared" si="216"/>
        <v>672</v>
      </c>
      <c r="V742">
        <v>56.583333333337698</v>
      </c>
      <c r="W742">
        <f t="shared" si="219"/>
        <v>56</v>
      </c>
      <c r="X742" t="str" cm="1">
        <f t="array" aca="1" ref="X742" ca="1">IFERROR(INDEX('PC&amp;PD'!$A$1:$AS$19,ROW('PC&amp;PD'!$A$19),MATCH(INDIRECT(T742),'PC&amp;PD'!$A$1:$AS$1,0)),"")</f>
        <v/>
      </c>
      <c r="Y742" t="str">
        <f>IF(OR($N742="",$N742=0),"",IF($N742=$E$7,'Extracted info for SC'!$J$6,IF($N742=#REF!,'Extracted info for SC'!$J$7,IF($N742=#REF!,'Extracted info for SC'!$J$8,IF($N742=#REF!,'Extracted info for SC'!$J$9,IF($N742=#REF!,'Extracted info for SC'!$J$10,IF($N742=#REF!,'Extracted info for SC'!$J$11,IF($N742=#REF!,'Extracted info for SC'!$J$12,IF($N742=#REF!,'Extracted info for SC'!$J$13,IF($N742=#REF!,'Extracted info for SC'!$J$14,IF($N742=#REF!,'Extracted info for SC'!$J$15,IF($N742=#REF!,'Extracted info for SC'!$J$16,IF($N742=#REF!,'Extracted info for SC'!$J$17,IF($N742=#REF!,'Extracted info for SC'!$J$18,""))))))))))))))</f>
        <v/>
      </c>
      <c r="AA742" t="str">
        <f t="shared" si="207"/>
        <v/>
      </c>
      <c r="AB742" t="str">
        <f t="shared" si="208"/>
        <v/>
      </c>
      <c r="AC742" t="e">
        <f t="shared" ca="1" si="209"/>
        <v>#VALUE!</v>
      </c>
      <c r="AD742" t="str" cm="1">
        <f t="array" aca="1" ref="AD742" ca="1">IFERROR(IF((LEFT(INDIRECT("$F"&amp;$S742),4))="GOTS",IF($G742="Organic","GOTS_Organic_raw",(IF($G742="Responsible","GOTS_Responsible",(IF($G742="No Attribute (Conventional)","GOTS_conventional",(IF($G742="Recycled Pre/Post-Consumer","GOTS_pre_post",(IF($G742="In-Conversion","GOTS_in_conversion",(IF($G742="Sustainably Sourced","Sustainably_sourced",(IF($G742="Recycled pre-consumer organic","GOTS_recycled_organic",""))))))))))))),IF($G742="Organic","Organic",(IF($G742="Responsible","Responsible",(IF($G742="No Attribute (Conventional)","No_Attribute_Conventional",(IF($G742="Recycled Pre/Post-Consumer","Recycled_Pre_Post_Consumer",(IF($G742="In-Conversion","In_Conversion",(IF($G742="Recycled Pre-Consumer","Recycled_Pre_Consumer",(IF($G742="Recycled Post-Consumer","Recycled_Post_Consumer",(IF($G742="Sustainably Sourced","Sustainably_sourced",(IF($G742="Recycled pre-consumer organic","GOTS_recycled_organic","")))))))))))))))))),"")</f>
        <v/>
      </c>
      <c r="AE742" t="e" cm="1">
        <f t="array" aca="1" ref="AE742" ca="1">IF($I742="",IF(INDIRECT("$F"&amp;$S742)="","",IF(LEFT(INDIRECT("$F"&amp;$S742),3)="GRS","GRS_RCS_RM",IF((LEFT(INDIRECT("$F"&amp;$S742),3))="RCS","GRS_RCS_RM",IF(INDIRECT("$F"&amp;$S742)="OCS (No Label)","OCS_Conversion_RM",IF(LEFT(INDIRECT("$F"&amp;$S742),3)="OCS","OCS_RM",IF(RIGHT(INDIRECT("$F"&amp;$S742),10)="conversion","GOTS_RM_conversion",IF((LEFT(INDIRECT("$F"&amp;$S742),4))="GOTS","GOTS_RM","Responsible_RM"))))))),"DELETERM")</f>
        <v>#VALUE!</v>
      </c>
      <c r="AF742" t="e" cm="1">
        <f t="array" aca="1" ref="AF742" ca="1">IF($S742="","",INDIRECT("$Z"&amp;$S742))</f>
        <v>#VALUE!</v>
      </c>
      <c r="AG742" t="str">
        <f t="shared" si="210"/>
        <v/>
      </c>
      <c r="AH742" t="str" cm="1">
        <f t="array" aca="1" ref="AH742" ca="1">IFERROR(INDIRECT("$ag"&amp;S742),"")</f>
        <v/>
      </c>
      <c r="AI742" t="e" cm="1">
        <f t="array" aca="1" ref="AI742" ca="1">INDIRECT("O"&amp;S742)</f>
        <v>#VALUE!</v>
      </c>
      <c r="AJ742" t="str">
        <f t="shared" si="211"/>
        <v/>
      </c>
    </row>
    <row r="743" spans="1:36" ht="16.5" customHeight="1">
      <c r="A743" s="130"/>
      <c r="B743" s="136"/>
      <c r="C743" s="137"/>
      <c r="D743" s="146"/>
      <c r="E743" s="146"/>
      <c r="F743" s="137"/>
      <c r="G743" s="147"/>
      <c r="H743" s="147"/>
      <c r="I743" s="147"/>
      <c r="J743" s="147"/>
      <c r="K743" s="38"/>
      <c r="L743" s="144"/>
      <c r="M743" s="144"/>
      <c r="N743" s="61"/>
      <c r="O743" s="314"/>
      <c r="Q743" t="str">
        <f t="shared" si="206"/>
        <v/>
      </c>
      <c r="S743" t="e">
        <f t="shared" ca="1" si="215"/>
        <v>#VALUE!</v>
      </c>
      <c r="T743" t="e">
        <f t="shared" ca="1" si="212"/>
        <v>#VALUE!</v>
      </c>
      <c r="U743">
        <f t="shared" si="216"/>
        <v>672</v>
      </c>
      <c r="V743">
        <v>56.666666666671098</v>
      </c>
      <c r="W743">
        <f t="shared" si="219"/>
        <v>56</v>
      </c>
      <c r="X743" t="str" cm="1">
        <f t="array" aca="1" ref="X743" ca="1">IFERROR(INDEX('PC&amp;PD'!$A$1:$AS$19,ROW('PC&amp;PD'!$A$19),MATCH(INDIRECT(T743),'PC&amp;PD'!$A$1:$AS$1,0)),"")</f>
        <v/>
      </c>
      <c r="Y743" t="str">
        <f>IF(OR($N743="",$N743=0),"",IF($N743=$E$7,'Extracted info for SC'!$J$6,IF($N743=#REF!,'Extracted info for SC'!$J$7,IF($N743=#REF!,'Extracted info for SC'!$J$8,IF($N743=#REF!,'Extracted info for SC'!$J$9,IF($N743=#REF!,'Extracted info for SC'!$J$10,IF($N743=#REF!,'Extracted info for SC'!$J$11,IF($N743=#REF!,'Extracted info for SC'!$J$12,IF($N743=#REF!,'Extracted info for SC'!$J$13,IF($N743=#REF!,'Extracted info for SC'!$J$14,IF($N743=#REF!,'Extracted info for SC'!$J$15,IF($N743=#REF!,'Extracted info for SC'!$J$16,IF($N743=#REF!,'Extracted info for SC'!$J$17,IF($N743=#REF!,'Extracted info for SC'!$J$18,""))))))))))))))</f>
        <v/>
      </c>
      <c r="AA743" t="str">
        <f t="shared" si="207"/>
        <v/>
      </c>
      <c r="AB743" t="str">
        <f t="shared" si="208"/>
        <v/>
      </c>
      <c r="AC743" t="e">
        <f t="shared" ca="1" si="209"/>
        <v>#VALUE!</v>
      </c>
      <c r="AD743" t="str" cm="1">
        <f t="array" aca="1" ref="AD743" ca="1">IFERROR(IF((LEFT(INDIRECT("$F"&amp;$S743),4))="GOTS",IF($G743="Organic","GOTS_Organic_raw",(IF($G743="Responsible","GOTS_Responsible",(IF($G743="No Attribute (Conventional)","GOTS_conventional",(IF($G743="Recycled Pre/Post-Consumer","GOTS_pre_post",(IF($G743="In-Conversion","GOTS_in_conversion",(IF($G743="Sustainably Sourced","Sustainably_sourced",(IF($G743="Recycled pre-consumer organic","GOTS_recycled_organic",""))))))))))))),IF($G743="Organic","Organic",(IF($G743="Responsible","Responsible",(IF($G743="No Attribute (Conventional)","No_Attribute_Conventional",(IF($G743="Recycled Pre/Post-Consumer","Recycled_Pre_Post_Consumer",(IF($G743="In-Conversion","In_Conversion",(IF($G743="Recycled Pre-Consumer","Recycled_Pre_Consumer",(IF($G743="Recycled Post-Consumer","Recycled_Post_Consumer",(IF($G743="Sustainably Sourced","Sustainably_sourced",(IF($G743="Recycled pre-consumer organic","GOTS_recycled_organic","")))))))))))))))))),"")</f>
        <v/>
      </c>
      <c r="AE743" t="e" cm="1">
        <f t="array" aca="1" ref="AE743" ca="1">IF($I743="",IF(INDIRECT("$F"&amp;$S743)="","",IF(LEFT(INDIRECT("$F"&amp;$S743),3)="GRS","GRS_RCS_RM",IF((LEFT(INDIRECT("$F"&amp;$S743),3))="RCS","GRS_RCS_RM",IF(INDIRECT("$F"&amp;$S743)="OCS (No Label)","OCS_Conversion_RM",IF(LEFT(INDIRECT("$F"&amp;$S743),3)="OCS","OCS_RM",IF(RIGHT(INDIRECT("$F"&amp;$S743),10)="conversion","GOTS_RM_conversion",IF((LEFT(INDIRECT("$F"&amp;$S743),4))="GOTS","GOTS_RM","Responsible_RM"))))))),"DELETERM")</f>
        <v>#VALUE!</v>
      </c>
      <c r="AF743" t="e" cm="1">
        <f t="array" aca="1" ref="AF743" ca="1">IF($S743="","",INDIRECT("$Z"&amp;$S743))</f>
        <v>#VALUE!</v>
      </c>
      <c r="AG743" t="str">
        <f t="shared" si="210"/>
        <v/>
      </c>
      <c r="AH743" t="str" cm="1">
        <f t="array" aca="1" ref="AH743" ca="1">IFERROR(INDIRECT("$ag"&amp;S743),"")</f>
        <v/>
      </c>
      <c r="AI743" t="e" cm="1">
        <f t="array" aca="1" ref="AI743" ca="1">INDIRECT("O"&amp;S743)</f>
        <v>#VALUE!</v>
      </c>
      <c r="AJ743" t="str">
        <f t="shared" si="211"/>
        <v/>
      </c>
    </row>
    <row r="744" spans="1:36" ht="16.5" customHeight="1">
      <c r="A744" s="130"/>
      <c r="B744" s="136"/>
      <c r="C744" s="137"/>
      <c r="D744" s="146"/>
      <c r="E744" s="146"/>
      <c r="F744" s="137"/>
      <c r="G744" s="147"/>
      <c r="H744" s="147"/>
      <c r="I744" s="147"/>
      <c r="J744" s="147"/>
      <c r="K744" s="38"/>
      <c r="L744" s="144"/>
      <c r="M744" s="144"/>
      <c r="N744" s="61"/>
      <c r="O744" s="314"/>
      <c r="Q744" t="str">
        <f t="shared" si="206"/>
        <v/>
      </c>
      <c r="S744" t="e">
        <f t="shared" ca="1" si="215"/>
        <v>#VALUE!</v>
      </c>
      <c r="T744" t="e">
        <f t="shared" ca="1" si="212"/>
        <v>#VALUE!</v>
      </c>
      <c r="U744">
        <f t="shared" si="216"/>
        <v>672</v>
      </c>
      <c r="V744">
        <v>56.750000000004398</v>
      </c>
      <c r="W744">
        <f t="shared" si="219"/>
        <v>56</v>
      </c>
      <c r="X744" t="str" cm="1">
        <f t="array" aca="1" ref="X744" ca="1">IFERROR(INDEX('PC&amp;PD'!$A$1:$AS$19,ROW('PC&amp;PD'!$A$19),MATCH(INDIRECT(T744),'PC&amp;PD'!$A$1:$AS$1,0)),"")</f>
        <v/>
      </c>
      <c r="Y744" t="str">
        <f>IF(OR($N744="",$N744=0),"",IF($N744=$E$7,'Extracted info for SC'!$J$6,IF($N744=#REF!,'Extracted info for SC'!$J$7,IF($N744=#REF!,'Extracted info for SC'!$J$8,IF($N744=#REF!,'Extracted info for SC'!$J$9,IF($N744=#REF!,'Extracted info for SC'!$J$10,IF($N744=#REF!,'Extracted info for SC'!$J$11,IF($N744=#REF!,'Extracted info for SC'!$J$12,IF($N744=#REF!,'Extracted info for SC'!$J$13,IF($N744=#REF!,'Extracted info for SC'!$J$14,IF($N744=#REF!,'Extracted info for SC'!$J$15,IF($N744=#REF!,'Extracted info for SC'!$J$16,IF($N744=#REF!,'Extracted info for SC'!$J$17,IF($N744=#REF!,'Extracted info for SC'!$J$18,""))))))))))))))</f>
        <v/>
      </c>
      <c r="AA744" t="str">
        <f t="shared" si="207"/>
        <v/>
      </c>
      <c r="AB744" t="str">
        <f t="shared" si="208"/>
        <v/>
      </c>
      <c r="AC744" t="e">
        <f t="shared" ca="1" si="209"/>
        <v>#VALUE!</v>
      </c>
      <c r="AD744" t="str" cm="1">
        <f t="array" aca="1" ref="AD744" ca="1">IFERROR(IF((LEFT(INDIRECT("$F"&amp;$S744),4))="GOTS",IF($G744="Organic","GOTS_Organic_raw",(IF($G744="Responsible","GOTS_Responsible",(IF($G744="No Attribute (Conventional)","GOTS_conventional",(IF($G744="Recycled Pre/Post-Consumer","GOTS_pre_post",(IF($G744="In-Conversion","GOTS_in_conversion",(IF($G744="Sustainably Sourced","Sustainably_sourced",(IF($G744="Recycled pre-consumer organic","GOTS_recycled_organic",""))))))))))))),IF($G744="Organic","Organic",(IF($G744="Responsible","Responsible",(IF($G744="No Attribute (Conventional)","No_Attribute_Conventional",(IF($G744="Recycled Pre/Post-Consumer","Recycled_Pre_Post_Consumer",(IF($G744="In-Conversion","In_Conversion",(IF($G744="Recycled Pre-Consumer","Recycled_Pre_Consumer",(IF($G744="Recycled Post-Consumer","Recycled_Post_Consumer",(IF($G744="Sustainably Sourced","Sustainably_sourced",(IF($G744="Recycled pre-consumer organic","GOTS_recycled_organic","")))))))))))))))))),"")</f>
        <v/>
      </c>
      <c r="AE744" t="e" cm="1">
        <f t="array" aca="1" ref="AE744" ca="1">IF($I744="",IF(INDIRECT("$F"&amp;$S744)="","",IF(LEFT(INDIRECT("$F"&amp;$S744),3)="GRS","GRS_RCS_RM",IF((LEFT(INDIRECT("$F"&amp;$S744),3))="RCS","GRS_RCS_RM",IF(INDIRECT("$F"&amp;$S744)="OCS (No Label)","OCS_Conversion_RM",IF(LEFT(INDIRECT("$F"&amp;$S744),3)="OCS","OCS_RM",IF(RIGHT(INDIRECT("$F"&amp;$S744),10)="conversion","GOTS_RM_conversion",IF((LEFT(INDIRECT("$F"&amp;$S744),4))="GOTS","GOTS_RM","Responsible_RM"))))))),"DELETERM")</f>
        <v>#VALUE!</v>
      </c>
      <c r="AF744" t="e" cm="1">
        <f t="array" aca="1" ref="AF744" ca="1">IF($S744="","",INDIRECT("$Z"&amp;$S744))</f>
        <v>#VALUE!</v>
      </c>
      <c r="AG744" t="str">
        <f t="shared" si="210"/>
        <v/>
      </c>
      <c r="AH744" t="str" cm="1">
        <f t="array" aca="1" ref="AH744" ca="1">IFERROR(INDIRECT("$ag"&amp;S744),"")</f>
        <v/>
      </c>
      <c r="AI744" t="e" cm="1">
        <f t="array" aca="1" ref="AI744" ca="1">INDIRECT("O"&amp;S744)</f>
        <v>#VALUE!</v>
      </c>
      <c r="AJ744" t="str">
        <f t="shared" si="211"/>
        <v/>
      </c>
    </row>
    <row r="745" spans="1:36" ht="16.5" customHeight="1">
      <c r="A745" s="130"/>
      <c r="B745" s="136"/>
      <c r="C745" s="137"/>
      <c r="D745" s="146"/>
      <c r="E745" s="146"/>
      <c r="F745" s="137"/>
      <c r="G745" s="147"/>
      <c r="H745" s="147"/>
      <c r="I745" s="147"/>
      <c r="J745" s="147"/>
      <c r="K745" s="38"/>
      <c r="L745" s="144"/>
      <c r="M745" s="144"/>
      <c r="N745" s="61"/>
      <c r="O745" s="314"/>
      <c r="Q745" t="str">
        <f t="shared" si="206"/>
        <v/>
      </c>
      <c r="S745" t="e">
        <f t="shared" ca="1" si="215"/>
        <v>#VALUE!</v>
      </c>
      <c r="T745" t="e">
        <f t="shared" ca="1" si="212"/>
        <v>#VALUE!</v>
      </c>
      <c r="U745">
        <f t="shared" si="216"/>
        <v>672</v>
      </c>
      <c r="V745">
        <v>56.833333333337698</v>
      </c>
      <c r="W745">
        <f t="shared" si="219"/>
        <v>56</v>
      </c>
      <c r="X745" t="str" cm="1">
        <f t="array" aca="1" ref="X745" ca="1">IFERROR(INDEX('PC&amp;PD'!$A$1:$AS$19,ROW('PC&amp;PD'!$A$19),MATCH(INDIRECT(T745),'PC&amp;PD'!$A$1:$AS$1,0)),"")</f>
        <v/>
      </c>
      <c r="Y745" t="str">
        <f>IF(OR($N745="",$N745=0),"",IF($N745=$E$7,'Extracted info for SC'!$J$6,IF($N745=#REF!,'Extracted info for SC'!$J$7,IF($N745=#REF!,'Extracted info for SC'!$J$8,IF($N745=#REF!,'Extracted info for SC'!$J$9,IF($N745=#REF!,'Extracted info for SC'!$J$10,IF($N745=#REF!,'Extracted info for SC'!$J$11,IF($N745=#REF!,'Extracted info for SC'!$J$12,IF($N745=#REF!,'Extracted info for SC'!$J$13,IF($N745=#REF!,'Extracted info for SC'!$J$14,IF($N745=#REF!,'Extracted info for SC'!$J$15,IF($N745=#REF!,'Extracted info for SC'!$J$16,IF($N745=#REF!,'Extracted info for SC'!$J$17,IF($N745=#REF!,'Extracted info for SC'!$J$18,""))))))))))))))</f>
        <v/>
      </c>
      <c r="AA745" t="str">
        <f t="shared" si="207"/>
        <v/>
      </c>
      <c r="AB745" t="str">
        <f t="shared" si="208"/>
        <v/>
      </c>
      <c r="AC745" t="e">
        <f t="shared" ca="1" si="209"/>
        <v>#VALUE!</v>
      </c>
      <c r="AD745" t="str" cm="1">
        <f t="array" aca="1" ref="AD745" ca="1">IFERROR(IF((LEFT(INDIRECT("$F"&amp;$S745),4))="GOTS",IF($G745="Organic","GOTS_Organic_raw",(IF($G745="Responsible","GOTS_Responsible",(IF($G745="No Attribute (Conventional)","GOTS_conventional",(IF($G745="Recycled Pre/Post-Consumer","GOTS_pre_post",(IF($G745="In-Conversion","GOTS_in_conversion",(IF($G745="Sustainably Sourced","Sustainably_sourced",(IF($G745="Recycled pre-consumer organic","GOTS_recycled_organic",""))))))))))))),IF($G745="Organic","Organic",(IF($G745="Responsible","Responsible",(IF($G745="No Attribute (Conventional)","No_Attribute_Conventional",(IF($G745="Recycled Pre/Post-Consumer","Recycled_Pre_Post_Consumer",(IF($G745="In-Conversion","In_Conversion",(IF($G745="Recycled Pre-Consumer","Recycled_Pre_Consumer",(IF($G745="Recycled Post-Consumer","Recycled_Post_Consumer",(IF($G745="Sustainably Sourced","Sustainably_sourced",(IF($G745="Recycled pre-consumer organic","GOTS_recycled_organic","")))))))))))))))))),"")</f>
        <v/>
      </c>
      <c r="AE745" t="e" cm="1">
        <f t="array" aca="1" ref="AE745" ca="1">IF($I745="",IF(INDIRECT("$F"&amp;$S745)="","",IF(LEFT(INDIRECT("$F"&amp;$S745),3)="GRS","GRS_RCS_RM",IF((LEFT(INDIRECT("$F"&amp;$S745),3))="RCS","GRS_RCS_RM",IF(INDIRECT("$F"&amp;$S745)="OCS (No Label)","OCS_Conversion_RM",IF(LEFT(INDIRECT("$F"&amp;$S745),3)="OCS","OCS_RM",IF(RIGHT(INDIRECT("$F"&amp;$S745),10)="conversion","GOTS_RM_conversion",IF((LEFT(INDIRECT("$F"&amp;$S745),4))="GOTS","GOTS_RM","Responsible_RM"))))))),"DELETERM")</f>
        <v>#VALUE!</v>
      </c>
      <c r="AF745" t="e" cm="1">
        <f t="array" aca="1" ref="AF745" ca="1">IF($S745="","",INDIRECT("$Z"&amp;$S745))</f>
        <v>#VALUE!</v>
      </c>
      <c r="AG745" t="str">
        <f t="shared" si="210"/>
        <v/>
      </c>
      <c r="AH745" t="str" cm="1">
        <f t="array" aca="1" ref="AH745" ca="1">IFERROR(INDIRECT("$ag"&amp;S745),"")</f>
        <v/>
      </c>
      <c r="AI745" t="e" cm="1">
        <f t="array" aca="1" ref="AI745" ca="1">INDIRECT("O"&amp;S745)</f>
        <v>#VALUE!</v>
      </c>
      <c r="AJ745" t="str">
        <f t="shared" si="211"/>
        <v/>
      </c>
    </row>
    <row r="746" spans="1:36" ht="16.5" customHeight="1" thickBot="1">
      <c r="A746" s="131"/>
      <c r="B746" s="138"/>
      <c r="C746" s="139"/>
      <c r="D746" s="148"/>
      <c r="E746" s="148"/>
      <c r="F746" s="139"/>
      <c r="G746" s="149"/>
      <c r="H746" s="149"/>
      <c r="I746" s="149"/>
      <c r="J746" s="149"/>
      <c r="K746" s="39"/>
      <c r="L746" s="145"/>
      <c r="M746" s="145"/>
      <c r="N746" s="62"/>
      <c r="O746" s="315"/>
      <c r="Q746" t="str">
        <f t="shared" si="206"/>
        <v/>
      </c>
      <c r="S746" t="e">
        <f t="shared" ca="1" si="215"/>
        <v>#VALUE!</v>
      </c>
      <c r="T746" t="e">
        <f t="shared" ca="1" si="212"/>
        <v>#VALUE!</v>
      </c>
      <c r="U746">
        <f t="shared" si="216"/>
        <v>672</v>
      </c>
      <c r="V746">
        <v>56.916666666671098</v>
      </c>
      <c r="W746">
        <f t="shared" si="219"/>
        <v>56</v>
      </c>
      <c r="X746" t="str" cm="1">
        <f t="array" aca="1" ref="X746" ca="1">IFERROR(INDEX('PC&amp;PD'!$A$1:$AS$19,ROW('PC&amp;PD'!$A$19),MATCH(INDIRECT(T746),'PC&amp;PD'!$A$1:$AS$1,0)),"")</f>
        <v/>
      </c>
      <c r="Y746" t="str">
        <f>IF(OR($N746="",$N746=0),"",IF($N746=$E$7,'Extracted info for SC'!$J$6,IF($N746=#REF!,'Extracted info for SC'!$J$7,IF($N746=#REF!,'Extracted info for SC'!$J$8,IF($N746=#REF!,'Extracted info for SC'!$J$9,IF($N746=#REF!,'Extracted info for SC'!$J$10,IF($N746=#REF!,'Extracted info for SC'!$J$11,IF($N746=#REF!,'Extracted info for SC'!$J$12,IF($N746=#REF!,'Extracted info for SC'!$J$13,IF($N746=#REF!,'Extracted info for SC'!$J$14,IF($N746=#REF!,'Extracted info for SC'!$J$15,IF($N746=#REF!,'Extracted info for SC'!$J$16,IF($N746=#REF!,'Extracted info for SC'!$J$17,IF($N746=#REF!,'Extracted info for SC'!$J$18,""))))))))))))))</f>
        <v/>
      </c>
      <c r="AA746" t="str">
        <f t="shared" si="207"/>
        <v/>
      </c>
      <c r="AB746" t="str">
        <f t="shared" si="208"/>
        <v/>
      </c>
      <c r="AC746" t="e">
        <f t="shared" ca="1" si="209"/>
        <v>#VALUE!</v>
      </c>
      <c r="AD746" t="str" cm="1">
        <f t="array" aca="1" ref="AD746" ca="1">IFERROR(IF((LEFT(INDIRECT("$F"&amp;$S746),4))="GOTS",IF($G746="Organic","GOTS_Organic_raw",(IF($G746="Responsible","GOTS_Responsible",(IF($G746="No Attribute (Conventional)","GOTS_conventional",(IF($G746="Recycled Pre/Post-Consumer","GOTS_pre_post",(IF($G746="In-Conversion","GOTS_in_conversion",(IF($G746="Sustainably Sourced","Sustainably_sourced",(IF($G746="Recycled pre-consumer organic","GOTS_recycled_organic",""))))))))))))),IF($G746="Organic","Organic",(IF($G746="Responsible","Responsible",(IF($G746="No Attribute (Conventional)","No_Attribute_Conventional",(IF($G746="Recycled Pre/Post-Consumer","Recycled_Pre_Post_Consumer",(IF($G746="In-Conversion","In_Conversion",(IF($G746="Recycled Pre-Consumer","Recycled_Pre_Consumer",(IF($G746="Recycled Post-Consumer","Recycled_Post_Consumer",(IF($G746="Sustainably Sourced","Sustainably_sourced",(IF($G746="Recycled pre-consumer organic","GOTS_recycled_organic","")))))))))))))))))),"")</f>
        <v/>
      </c>
      <c r="AE746" t="e" cm="1">
        <f t="array" aca="1" ref="AE746" ca="1">IF($I746="",IF(INDIRECT("$F"&amp;$S746)="","",IF(LEFT(INDIRECT("$F"&amp;$S746),3)="GRS","GRS_RCS_RM",IF((LEFT(INDIRECT("$F"&amp;$S746),3))="RCS","GRS_RCS_RM",IF(INDIRECT("$F"&amp;$S746)="OCS (No Label)","OCS_Conversion_RM",IF(LEFT(INDIRECT("$F"&amp;$S746),3)="OCS","OCS_RM",IF(RIGHT(INDIRECT("$F"&amp;$S746),10)="conversion","GOTS_RM_conversion",IF((LEFT(INDIRECT("$F"&amp;$S746),4))="GOTS","GOTS_RM","Responsible_RM"))))))),"DELETERM")</f>
        <v>#VALUE!</v>
      </c>
      <c r="AF746" t="e" cm="1">
        <f t="array" aca="1" ref="AF746" ca="1">IF($S746="","",INDIRECT("$Z"&amp;$S746))</f>
        <v>#VALUE!</v>
      </c>
      <c r="AG746" t="str">
        <f t="shared" si="210"/>
        <v/>
      </c>
      <c r="AH746" t="str" cm="1">
        <f t="array" aca="1" ref="AH746" ca="1">IFERROR(INDIRECT("$ag"&amp;S746),"")</f>
        <v/>
      </c>
      <c r="AI746" t="e" cm="1">
        <f t="array" aca="1" ref="AI746" ca="1">INDIRECT("O"&amp;S746)</f>
        <v>#VALUE!</v>
      </c>
      <c r="AJ746" t="str">
        <f t="shared" si="211"/>
        <v/>
      </c>
    </row>
    <row r="747" spans="1:36" ht="16.5" customHeight="1">
      <c r="A747" s="128" t="str">
        <f>IF(B747="","",COUNTA($B$63:$B747))</f>
        <v/>
      </c>
      <c r="B747" s="132"/>
      <c r="C747" s="133"/>
      <c r="D747" s="140"/>
      <c r="E747" s="140"/>
      <c r="F747" s="133"/>
      <c r="G747" s="141"/>
      <c r="H747" s="141"/>
      <c r="I747" s="141"/>
      <c r="J747" s="141"/>
      <c r="K747" s="37"/>
      <c r="L747" s="142" t="str">
        <f>IF(R747="","",LEFT(R747,LEN(R747)-2))</f>
        <v/>
      </c>
      <c r="M747" s="142"/>
      <c r="N747" s="60"/>
      <c r="O747" s="313"/>
      <c r="Q747" t="str">
        <f t="shared" si="206"/>
        <v/>
      </c>
      <c r="R747" t="str">
        <f t="shared" ref="R747" si="222">CONCATENATE($Q747,Q748,Q749,Q750,Q751,Q752,$Q753,$Q754,$Q755,$Q756,$Q757,$Q758)</f>
        <v/>
      </c>
      <c r="S747" t="e">
        <f t="shared" ca="1" si="215"/>
        <v>#VALUE!</v>
      </c>
      <c r="T747" t="e">
        <f t="shared" ca="1" si="212"/>
        <v>#VALUE!</v>
      </c>
      <c r="U747">
        <f t="shared" si="216"/>
        <v>684</v>
      </c>
      <c r="V747">
        <v>57.000000000004398</v>
      </c>
      <c r="W747">
        <f t="shared" si="219"/>
        <v>57</v>
      </c>
      <c r="X747" t="str" cm="1">
        <f t="array" aca="1" ref="X747" ca="1">IFERROR(INDEX('PC&amp;PD'!$A$1:$AS$19,ROW('PC&amp;PD'!$A$19),MATCH(INDIRECT(T747),'PC&amp;PD'!$A$1:$AS$1,0)),"")</f>
        <v/>
      </c>
      <c r="Y747" t="str">
        <f>IF(OR($N747="",$N747=0),"",IF($N747=$E$7,'Extracted info for SC'!$J$6,IF($N747=#REF!,'Extracted info for SC'!$J$7,IF($N747=#REF!,'Extracted info for SC'!$J$8,IF($N747=#REF!,'Extracted info for SC'!$J$9,IF($N747=#REF!,'Extracted info for SC'!$J$10,IF($N747=#REF!,'Extracted info for SC'!$J$11,IF($N747=#REF!,'Extracted info for SC'!$J$12,IF($N747=#REF!,'Extracted info for SC'!$J$13,IF($N747=#REF!,'Extracted info for SC'!$J$14,IF($N747=#REF!,'Extracted info for SC'!$J$15,IF($N747=#REF!,'Extracted info for SC'!$J$16,IF($N747=#REF!,'Extracted info for SC'!$J$17,IF($N747=#REF!,'Extracted info for SC'!$J$18,""))))))))))))))</f>
        <v/>
      </c>
      <c r="Z747" t="str">
        <f t="shared" ref="Z747" si="223">IFERROR(IF($F747="OCS 100","OCS (OCS 100)",IF($F747="OCS Blended","OCS (OCS Blended)",IF($F747="OCS (No Label)","OCS (No Label)",IF($F747="RCS 100","RCS (RCS 100)",IF($F747="RCS Blended","RCS (RCS Blended)",IF($F747="GRS","GRS (GRS)",IF($F747="GRS (No Label)", "GRS (No Label)",IF($F747="RDS","RDS (RDS)",IF($F747="RWS","RWS (RWS)",IF($F747="RAS","RAS (RAS)",IF($F747="RMS","RMS (RMS)",IF($F747="GOTS Organic","GOTS (Organic)",IF($F747="GOTS Made with organic","GOTS (Made with Organic)",IF($F747="GOTS Organic - in conversion","GOTS (Organic - In Conversion)",IF($F747="GOTS Made with organic - in conversion","GOTS (Made with Organic - In Conversion)",""))))))))))))))),"")</f>
        <v/>
      </c>
      <c r="AA747" t="str">
        <f t="shared" si="207"/>
        <v/>
      </c>
      <c r="AB747" t="str">
        <f t="shared" si="208"/>
        <v/>
      </c>
      <c r="AC747" t="e">
        <f t="shared" ca="1" si="209"/>
        <v>#VALUE!</v>
      </c>
      <c r="AD747" t="str" cm="1">
        <f t="array" aca="1" ref="AD747" ca="1">IFERROR(IF((LEFT(INDIRECT("$F"&amp;$S747),4))="GOTS",IF($G747="Organic","GOTS_Organic_raw",(IF($G747="Responsible","GOTS_Responsible",(IF($G747="No Attribute (Conventional)","GOTS_conventional",(IF($G747="Recycled Pre/Post-Consumer","GOTS_pre_post",(IF($G747="In-Conversion","GOTS_in_conversion",(IF($G747="Sustainably Sourced","Sustainably_sourced",(IF($G747="Recycled pre-consumer organic","GOTS_recycled_organic",""))))))))))))),IF($G747="Organic","Organic",(IF($G747="Responsible","Responsible",(IF($G747="No Attribute (Conventional)","No_Attribute_Conventional",(IF($G747="Recycled Pre/Post-Consumer","Recycled_Pre_Post_Consumer",(IF($G747="In-Conversion","In_Conversion",(IF($G747="Recycled Pre-Consumer","Recycled_Pre_Consumer",(IF($G747="Recycled Post-Consumer","Recycled_Post_Consumer",(IF($G747="Sustainably Sourced","Sustainably_sourced",(IF($G747="Recycled pre-consumer organic","GOTS_recycled_organic","")))))))))))))))))),"")</f>
        <v/>
      </c>
      <c r="AE747" t="e" cm="1">
        <f t="array" aca="1" ref="AE747" ca="1">IF($I747="",IF(INDIRECT("$F"&amp;$S747)="","",IF(LEFT(INDIRECT("$F"&amp;$S747),3)="GRS","GRS_RCS_RM",IF((LEFT(INDIRECT("$F"&amp;$S747),3))="RCS","GRS_RCS_RM",IF(INDIRECT("$F"&amp;$S747)="OCS (No Label)","OCS_Conversion_RM",IF(LEFT(INDIRECT("$F"&amp;$S747),3)="OCS","OCS_RM",IF(RIGHT(INDIRECT("$F"&amp;$S747),10)="conversion","GOTS_RM_conversion",IF((LEFT(INDIRECT("$F"&amp;$S747),4))="GOTS","GOTS_RM","Responsible_RM"))))))),"DELETERM")</f>
        <v>#VALUE!</v>
      </c>
      <c r="AF747" t="e" cm="1">
        <f t="array" aca="1" ref="AF747" ca="1">IF($S747="","",INDIRECT("$Z"&amp;$S747))</f>
        <v>#VALUE!</v>
      </c>
      <c r="AG747" t="str">
        <f t="shared" si="210"/>
        <v/>
      </c>
      <c r="AH747" t="str" cm="1">
        <f t="array" aca="1" ref="AH747" ca="1">IFERROR(INDIRECT("$ag"&amp;S747),"")</f>
        <v/>
      </c>
      <c r="AI747" t="e" cm="1">
        <f t="array" aca="1" ref="AI747" ca="1">INDIRECT("O"&amp;S747)</f>
        <v>#VALUE!</v>
      </c>
      <c r="AJ747" t="str">
        <f t="shared" si="211"/>
        <v/>
      </c>
    </row>
    <row r="748" spans="1:36" ht="16.5" customHeight="1">
      <c r="A748" s="129"/>
      <c r="B748" s="134"/>
      <c r="C748" s="135"/>
      <c r="D748" s="146"/>
      <c r="E748" s="146"/>
      <c r="F748" s="135"/>
      <c r="G748" s="147"/>
      <c r="H748" s="147"/>
      <c r="I748" s="147"/>
      <c r="J748" s="147"/>
      <c r="K748" s="38"/>
      <c r="L748" s="143"/>
      <c r="M748" s="143"/>
      <c r="N748" s="61"/>
      <c r="O748" s="314"/>
      <c r="Q748" t="str">
        <f t="shared" si="206"/>
        <v/>
      </c>
      <c r="S748" t="e">
        <f t="shared" ca="1" si="215"/>
        <v>#VALUE!</v>
      </c>
      <c r="T748" t="e">
        <f t="shared" ca="1" si="212"/>
        <v>#VALUE!</v>
      </c>
      <c r="U748">
        <f t="shared" si="216"/>
        <v>684</v>
      </c>
      <c r="V748">
        <v>57.083333333337798</v>
      </c>
      <c r="W748">
        <f t="shared" si="219"/>
        <v>57</v>
      </c>
      <c r="X748" t="str" cm="1">
        <f t="array" aca="1" ref="X748" ca="1">IFERROR(INDEX('PC&amp;PD'!$A$1:$AS$19,ROW('PC&amp;PD'!$A$19),MATCH(INDIRECT(T748),'PC&amp;PD'!$A$1:$AS$1,0)),"")</f>
        <v/>
      </c>
      <c r="Y748" t="str">
        <f>IF(OR($N748="",$N748=0),"",IF($N748=$E$7,'Extracted info for SC'!$J$6,IF($N748=#REF!,'Extracted info for SC'!$J$7,IF($N748=#REF!,'Extracted info for SC'!$J$8,IF($N748=#REF!,'Extracted info for SC'!$J$9,IF($N748=#REF!,'Extracted info for SC'!$J$10,IF($N748=#REF!,'Extracted info for SC'!$J$11,IF($N748=#REF!,'Extracted info for SC'!$J$12,IF($N748=#REF!,'Extracted info for SC'!$J$13,IF($N748=#REF!,'Extracted info for SC'!$J$14,IF($N748=#REF!,'Extracted info for SC'!$J$15,IF($N748=#REF!,'Extracted info for SC'!$J$16,IF($N748=#REF!,'Extracted info for SC'!$J$17,IF($N748=#REF!,'Extracted info for SC'!$J$18,""))))))))))))))</f>
        <v/>
      </c>
      <c r="AA748" t="str">
        <f t="shared" si="207"/>
        <v/>
      </c>
      <c r="AB748" t="str">
        <f t="shared" si="208"/>
        <v/>
      </c>
      <c r="AC748" t="e">
        <f t="shared" ca="1" si="209"/>
        <v>#VALUE!</v>
      </c>
      <c r="AD748" t="str" cm="1">
        <f t="array" aca="1" ref="AD748" ca="1">IFERROR(IF((LEFT(INDIRECT("$F"&amp;$S748),4))="GOTS",IF($G748="Organic","GOTS_Organic_raw",(IF($G748="Responsible","GOTS_Responsible",(IF($G748="No Attribute (Conventional)","GOTS_conventional",(IF($G748="Recycled Pre/Post-Consumer","GOTS_pre_post",(IF($G748="In-Conversion","GOTS_in_conversion",(IF($G748="Sustainably Sourced","Sustainably_sourced",(IF($G748="Recycled pre-consumer organic","GOTS_recycled_organic",""))))))))))))),IF($G748="Organic","Organic",(IF($G748="Responsible","Responsible",(IF($G748="No Attribute (Conventional)","No_Attribute_Conventional",(IF($G748="Recycled Pre/Post-Consumer","Recycled_Pre_Post_Consumer",(IF($G748="In-Conversion","In_Conversion",(IF($G748="Recycled Pre-Consumer","Recycled_Pre_Consumer",(IF($G748="Recycled Post-Consumer","Recycled_Post_Consumer",(IF($G748="Sustainably Sourced","Sustainably_sourced",(IF($G748="Recycled pre-consumer organic","GOTS_recycled_organic","")))))))))))))))))),"")</f>
        <v/>
      </c>
      <c r="AE748" t="e" cm="1">
        <f t="array" aca="1" ref="AE748" ca="1">IF($I748="",IF(INDIRECT("$F"&amp;$S748)="","",IF(LEFT(INDIRECT("$F"&amp;$S748),3)="GRS","GRS_RCS_RM",IF((LEFT(INDIRECT("$F"&amp;$S748),3))="RCS","GRS_RCS_RM",IF(INDIRECT("$F"&amp;$S748)="OCS (No Label)","OCS_Conversion_RM",IF(LEFT(INDIRECT("$F"&amp;$S748),3)="OCS","OCS_RM",IF(RIGHT(INDIRECT("$F"&amp;$S748),10)="conversion","GOTS_RM_conversion",IF((LEFT(INDIRECT("$F"&amp;$S748),4))="GOTS","GOTS_RM","Responsible_RM"))))))),"DELETERM")</f>
        <v>#VALUE!</v>
      </c>
      <c r="AF748" t="e" cm="1">
        <f t="array" aca="1" ref="AF748" ca="1">IF($S748="","",INDIRECT("$Z"&amp;$S748))</f>
        <v>#VALUE!</v>
      </c>
      <c r="AG748" t="str">
        <f t="shared" si="210"/>
        <v/>
      </c>
      <c r="AH748" t="str" cm="1">
        <f t="array" aca="1" ref="AH748" ca="1">IFERROR(INDIRECT("$ag"&amp;S748),"")</f>
        <v/>
      </c>
      <c r="AI748" t="e" cm="1">
        <f t="array" aca="1" ref="AI748" ca="1">INDIRECT("O"&amp;S748)</f>
        <v>#VALUE!</v>
      </c>
      <c r="AJ748" t="str">
        <f t="shared" si="211"/>
        <v/>
      </c>
    </row>
    <row r="749" spans="1:36" ht="16.5" customHeight="1">
      <c r="A749" s="129"/>
      <c r="B749" s="134"/>
      <c r="C749" s="135"/>
      <c r="D749" s="146"/>
      <c r="E749" s="146"/>
      <c r="F749" s="135"/>
      <c r="G749" s="147"/>
      <c r="H749" s="147"/>
      <c r="I749" s="147"/>
      <c r="J749" s="147"/>
      <c r="K749" s="38"/>
      <c r="L749" s="143"/>
      <c r="M749" s="143"/>
      <c r="N749" s="61"/>
      <c r="O749" s="314"/>
      <c r="Q749" t="str">
        <f t="shared" si="206"/>
        <v/>
      </c>
      <c r="S749" t="e">
        <f t="shared" ca="1" si="215"/>
        <v>#VALUE!</v>
      </c>
      <c r="T749" t="e">
        <f t="shared" ca="1" si="212"/>
        <v>#VALUE!</v>
      </c>
      <c r="U749">
        <f t="shared" si="216"/>
        <v>684</v>
      </c>
      <c r="V749">
        <v>57.166666666671098</v>
      </c>
      <c r="W749">
        <f t="shared" si="219"/>
        <v>57</v>
      </c>
      <c r="X749" t="str" cm="1">
        <f t="array" aca="1" ref="X749" ca="1">IFERROR(INDEX('PC&amp;PD'!$A$1:$AS$19,ROW('PC&amp;PD'!$A$19),MATCH(INDIRECT(T749),'PC&amp;PD'!$A$1:$AS$1,0)),"")</f>
        <v/>
      </c>
      <c r="Y749" t="str">
        <f>IF(OR($N749="",$N749=0),"",IF($N749=$E$7,'Extracted info for SC'!$J$6,IF($N749=#REF!,'Extracted info for SC'!$J$7,IF($N749=#REF!,'Extracted info for SC'!$J$8,IF($N749=#REF!,'Extracted info for SC'!$J$9,IF($N749=#REF!,'Extracted info for SC'!$J$10,IF($N749=#REF!,'Extracted info for SC'!$J$11,IF($N749=#REF!,'Extracted info for SC'!$J$12,IF($N749=#REF!,'Extracted info for SC'!$J$13,IF($N749=#REF!,'Extracted info for SC'!$J$14,IF($N749=#REF!,'Extracted info for SC'!$J$15,IF($N749=#REF!,'Extracted info for SC'!$J$16,IF($N749=#REF!,'Extracted info for SC'!$J$17,IF($N749=#REF!,'Extracted info for SC'!$J$18,""))))))))))))))</f>
        <v/>
      </c>
      <c r="AA749" t="str">
        <f t="shared" si="207"/>
        <v/>
      </c>
      <c r="AB749" t="str">
        <f t="shared" si="208"/>
        <v/>
      </c>
      <c r="AC749" t="e">
        <f t="shared" ca="1" si="209"/>
        <v>#VALUE!</v>
      </c>
      <c r="AD749" t="str" cm="1">
        <f t="array" aca="1" ref="AD749" ca="1">IFERROR(IF((LEFT(INDIRECT("$F"&amp;$S749),4))="GOTS",IF($G749="Organic","GOTS_Organic_raw",(IF($G749="Responsible","GOTS_Responsible",(IF($G749="No Attribute (Conventional)","GOTS_conventional",(IF($G749="Recycled Pre/Post-Consumer","GOTS_pre_post",(IF($G749="In-Conversion","GOTS_in_conversion",(IF($G749="Sustainably Sourced","Sustainably_sourced",(IF($G749="Recycled pre-consumer organic","GOTS_recycled_organic",""))))))))))))),IF($G749="Organic","Organic",(IF($G749="Responsible","Responsible",(IF($G749="No Attribute (Conventional)","No_Attribute_Conventional",(IF($G749="Recycled Pre/Post-Consumer","Recycled_Pre_Post_Consumer",(IF($G749="In-Conversion","In_Conversion",(IF($G749="Recycled Pre-Consumer","Recycled_Pre_Consumer",(IF($G749="Recycled Post-Consumer","Recycled_Post_Consumer",(IF($G749="Sustainably Sourced","Sustainably_sourced",(IF($G749="Recycled pre-consumer organic","GOTS_recycled_organic","")))))))))))))))))),"")</f>
        <v/>
      </c>
      <c r="AE749" t="e" cm="1">
        <f t="array" aca="1" ref="AE749" ca="1">IF($I749="",IF(INDIRECT("$F"&amp;$S749)="","",IF(LEFT(INDIRECT("$F"&amp;$S749),3)="GRS","GRS_RCS_RM",IF((LEFT(INDIRECT("$F"&amp;$S749),3))="RCS","GRS_RCS_RM",IF(INDIRECT("$F"&amp;$S749)="OCS (No Label)","OCS_Conversion_RM",IF(LEFT(INDIRECT("$F"&amp;$S749),3)="OCS","OCS_RM",IF(RIGHT(INDIRECT("$F"&amp;$S749),10)="conversion","GOTS_RM_conversion",IF((LEFT(INDIRECT("$F"&amp;$S749),4))="GOTS","GOTS_RM","Responsible_RM"))))))),"DELETERM")</f>
        <v>#VALUE!</v>
      </c>
      <c r="AF749" t="e" cm="1">
        <f t="array" aca="1" ref="AF749" ca="1">IF($S749="","",INDIRECT("$Z"&amp;$S749))</f>
        <v>#VALUE!</v>
      </c>
      <c r="AG749" t="str">
        <f t="shared" si="210"/>
        <v/>
      </c>
      <c r="AH749" t="str" cm="1">
        <f t="array" aca="1" ref="AH749" ca="1">IFERROR(INDIRECT("$ag"&amp;S749),"")</f>
        <v/>
      </c>
      <c r="AI749" t="e" cm="1">
        <f t="array" aca="1" ref="AI749" ca="1">INDIRECT("O"&amp;S749)</f>
        <v>#VALUE!</v>
      </c>
      <c r="AJ749" t="str">
        <f t="shared" si="211"/>
        <v/>
      </c>
    </row>
    <row r="750" spans="1:36" ht="16.5" customHeight="1">
      <c r="A750" s="129"/>
      <c r="B750" s="134"/>
      <c r="C750" s="135"/>
      <c r="D750" s="146"/>
      <c r="E750" s="146"/>
      <c r="F750" s="135"/>
      <c r="G750" s="147"/>
      <c r="H750" s="147"/>
      <c r="I750" s="147"/>
      <c r="J750" s="147"/>
      <c r="K750" s="38"/>
      <c r="L750" s="143"/>
      <c r="M750" s="143"/>
      <c r="N750" s="61"/>
      <c r="O750" s="314"/>
      <c r="Q750" t="str">
        <f t="shared" si="206"/>
        <v/>
      </c>
      <c r="S750" t="e">
        <f t="shared" ca="1" si="215"/>
        <v>#VALUE!</v>
      </c>
      <c r="T750" t="e">
        <f t="shared" ca="1" si="212"/>
        <v>#VALUE!</v>
      </c>
      <c r="U750">
        <f t="shared" si="216"/>
        <v>684</v>
      </c>
      <c r="V750">
        <v>57.250000000004398</v>
      </c>
      <c r="W750">
        <f t="shared" si="219"/>
        <v>57</v>
      </c>
      <c r="X750" t="str" cm="1">
        <f t="array" aca="1" ref="X750" ca="1">IFERROR(INDEX('PC&amp;PD'!$A$1:$AS$19,ROW('PC&amp;PD'!$A$19),MATCH(INDIRECT(T750),'PC&amp;PD'!$A$1:$AS$1,0)),"")</f>
        <v/>
      </c>
      <c r="Y750" t="str">
        <f>IF(OR($N750="",$N750=0),"",IF($N750=$E$7,'Extracted info for SC'!$J$6,IF($N750=#REF!,'Extracted info for SC'!$J$7,IF($N750=#REF!,'Extracted info for SC'!$J$8,IF($N750=#REF!,'Extracted info for SC'!$J$9,IF($N750=#REF!,'Extracted info for SC'!$J$10,IF($N750=#REF!,'Extracted info for SC'!$J$11,IF($N750=#REF!,'Extracted info for SC'!$J$12,IF($N750=#REF!,'Extracted info for SC'!$J$13,IF($N750=#REF!,'Extracted info for SC'!$J$14,IF($N750=#REF!,'Extracted info for SC'!$J$15,IF($N750=#REF!,'Extracted info for SC'!$J$16,IF($N750=#REF!,'Extracted info for SC'!$J$17,IF($N750=#REF!,'Extracted info for SC'!$J$18,""))))))))))))))</f>
        <v/>
      </c>
      <c r="AA750" t="str">
        <f t="shared" si="207"/>
        <v/>
      </c>
      <c r="AB750" t="str">
        <f t="shared" si="208"/>
        <v/>
      </c>
      <c r="AC750" t="e">
        <f t="shared" ca="1" si="209"/>
        <v>#VALUE!</v>
      </c>
      <c r="AD750" t="str" cm="1">
        <f t="array" aca="1" ref="AD750" ca="1">IFERROR(IF((LEFT(INDIRECT("$F"&amp;$S750),4))="GOTS",IF($G750="Organic","GOTS_Organic_raw",(IF($G750="Responsible","GOTS_Responsible",(IF($G750="No Attribute (Conventional)","GOTS_conventional",(IF($G750="Recycled Pre/Post-Consumer","GOTS_pre_post",(IF($G750="In-Conversion","GOTS_in_conversion",(IF($G750="Sustainably Sourced","Sustainably_sourced",(IF($G750="Recycled pre-consumer organic","GOTS_recycled_organic",""))))))))))))),IF($G750="Organic","Organic",(IF($G750="Responsible","Responsible",(IF($G750="No Attribute (Conventional)","No_Attribute_Conventional",(IF($G750="Recycled Pre/Post-Consumer","Recycled_Pre_Post_Consumer",(IF($G750="In-Conversion","In_Conversion",(IF($G750="Recycled Pre-Consumer","Recycled_Pre_Consumer",(IF($G750="Recycled Post-Consumer","Recycled_Post_Consumer",(IF($G750="Sustainably Sourced","Sustainably_sourced",(IF($G750="Recycled pre-consumer organic","GOTS_recycled_organic","")))))))))))))))))),"")</f>
        <v/>
      </c>
      <c r="AE750" t="e" cm="1">
        <f t="array" aca="1" ref="AE750" ca="1">IF($I750="",IF(INDIRECT("$F"&amp;$S750)="","",IF(LEFT(INDIRECT("$F"&amp;$S750),3)="GRS","GRS_RCS_RM",IF((LEFT(INDIRECT("$F"&amp;$S750),3))="RCS","GRS_RCS_RM",IF(INDIRECT("$F"&amp;$S750)="OCS (No Label)","OCS_Conversion_RM",IF(LEFT(INDIRECT("$F"&amp;$S750),3)="OCS","OCS_RM",IF(RIGHT(INDIRECT("$F"&amp;$S750),10)="conversion","GOTS_RM_conversion",IF((LEFT(INDIRECT("$F"&amp;$S750),4))="GOTS","GOTS_RM","Responsible_RM"))))))),"DELETERM")</f>
        <v>#VALUE!</v>
      </c>
      <c r="AF750" t="e" cm="1">
        <f t="array" aca="1" ref="AF750" ca="1">IF($S750="","",INDIRECT("$Z"&amp;$S750))</f>
        <v>#VALUE!</v>
      </c>
      <c r="AG750" t="str">
        <f t="shared" si="210"/>
        <v/>
      </c>
      <c r="AH750" t="str" cm="1">
        <f t="array" aca="1" ref="AH750" ca="1">IFERROR(INDIRECT("$ag"&amp;S750),"")</f>
        <v/>
      </c>
      <c r="AI750" t="e" cm="1">
        <f t="array" aca="1" ref="AI750" ca="1">INDIRECT("O"&amp;S750)</f>
        <v>#VALUE!</v>
      </c>
      <c r="AJ750" t="str">
        <f t="shared" si="211"/>
        <v/>
      </c>
    </row>
    <row r="751" spans="1:36" ht="16.5" customHeight="1">
      <c r="A751" s="129"/>
      <c r="B751" s="134"/>
      <c r="C751" s="135"/>
      <c r="D751" s="146"/>
      <c r="E751" s="146"/>
      <c r="F751" s="135"/>
      <c r="G751" s="147"/>
      <c r="H751" s="147"/>
      <c r="I751" s="147"/>
      <c r="J751" s="147"/>
      <c r="K751" s="38"/>
      <c r="L751" s="143"/>
      <c r="M751" s="143"/>
      <c r="N751" s="61"/>
      <c r="O751" s="314"/>
      <c r="Q751" t="str">
        <f t="shared" si="206"/>
        <v/>
      </c>
      <c r="S751" t="e">
        <f t="shared" ca="1" si="215"/>
        <v>#VALUE!</v>
      </c>
      <c r="T751" t="e">
        <f t="shared" ca="1" si="212"/>
        <v>#VALUE!</v>
      </c>
      <c r="U751">
        <f t="shared" si="216"/>
        <v>684</v>
      </c>
      <c r="V751">
        <v>57.333333333337798</v>
      </c>
      <c r="W751">
        <f t="shared" si="219"/>
        <v>57</v>
      </c>
      <c r="X751" t="str" cm="1">
        <f t="array" aca="1" ref="X751" ca="1">IFERROR(INDEX('PC&amp;PD'!$A$1:$AS$19,ROW('PC&amp;PD'!$A$19),MATCH(INDIRECT(T751),'PC&amp;PD'!$A$1:$AS$1,0)),"")</f>
        <v/>
      </c>
      <c r="Y751" t="str">
        <f>IF(OR($N751="",$N751=0),"",IF($N751=$E$7,'Extracted info for SC'!$J$6,IF($N751=#REF!,'Extracted info for SC'!$J$7,IF($N751=#REF!,'Extracted info for SC'!$J$8,IF($N751=#REF!,'Extracted info for SC'!$J$9,IF($N751=#REF!,'Extracted info for SC'!$J$10,IF($N751=#REF!,'Extracted info for SC'!$J$11,IF($N751=#REF!,'Extracted info for SC'!$J$12,IF($N751=#REF!,'Extracted info for SC'!$J$13,IF($N751=#REF!,'Extracted info for SC'!$J$14,IF($N751=#REF!,'Extracted info for SC'!$J$15,IF($N751=#REF!,'Extracted info for SC'!$J$16,IF($N751=#REF!,'Extracted info for SC'!$J$17,IF($N751=#REF!,'Extracted info for SC'!$J$18,""))))))))))))))</f>
        <v/>
      </c>
      <c r="AA751" t="str">
        <f t="shared" si="207"/>
        <v/>
      </c>
      <c r="AB751" t="str">
        <f t="shared" si="208"/>
        <v/>
      </c>
      <c r="AC751" t="e">
        <f t="shared" ca="1" si="209"/>
        <v>#VALUE!</v>
      </c>
      <c r="AD751" t="str" cm="1">
        <f t="array" aca="1" ref="AD751" ca="1">IFERROR(IF((LEFT(INDIRECT("$F"&amp;$S751),4))="GOTS",IF($G751="Organic","GOTS_Organic_raw",(IF($G751="Responsible","GOTS_Responsible",(IF($G751="No Attribute (Conventional)","GOTS_conventional",(IF($G751="Recycled Pre/Post-Consumer","GOTS_pre_post",(IF($G751="In-Conversion","GOTS_in_conversion",(IF($G751="Sustainably Sourced","Sustainably_sourced",(IF($G751="Recycled pre-consumer organic","GOTS_recycled_organic",""))))))))))))),IF($G751="Organic","Organic",(IF($G751="Responsible","Responsible",(IF($G751="No Attribute (Conventional)","No_Attribute_Conventional",(IF($G751="Recycled Pre/Post-Consumer","Recycled_Pre_Post_Consumer",(IF($G751="In-Conversion","In_Conversion",(IF($G751="Recycled Pre-Consumer","Recycled_Pre_Consumer",(IF($G751="Recycled Post-Consumer","Recycled_Post_Consumer",(IF($G751="Sustainably Sourced","Sustainably_sourced",(IF($G751="Recycled pre-consumer organic","GOTS_recycled_organic","")))))))))))))))))),"")</f>
        <v/>
      </c>
      <c r="AE751" t="e" cm="1">
        <f t="array" aca="1" ref="AE751" ca="1">IF($I751="",IF(INDIRECT("$F"&amp;$S751)="","",IF(LEFT(INDIRECT("$F"&amp;$S751),3)="GRS","GRS_RCS_RM",IF((LEFT(INDIRECT("$F"&amp;$S751),3))="RCS","GRS_RCS_RM",IF(INDIRECT("$F"&amp;$S751)="OCS (No Label)","OCS_Conversion_RM",IF(LEFT(INDIRECT("$F"&amp;$S751),3)="OCS","OCS_RM",IF(RIGHT(INDIRECT("$F"&amp;$S751),10)="conversion","GOTS_RM_conversion",IF((LEFT(INDIRECT("$F"&amp;$S751),4))="GOTS","GOTS_RM","Responsible_RM"))))))),"DELETERM")</f>
        <v>#VALUE!</v>
      </c>
      <c r="AF751" t="e" cm="1">
        <f t="array" aca="1" ref="AF751" ca="1">IF($S751="","",INDIRECT("$Z"&amp;$S751))</f>
        <v>#VALUE!</v>
      </c>
      <c r="AG751" t="str">
        <f t="shared" si="210"/>
        <v/>
      </c>
      <c r="AH751" t="str" cm="1">
        <f t="array" aca="1" ref="AH751" ca="1">IFERROR(INDIRECT("$ag"&amp;S751),"")</f>
        <v/>
      </c>
      <c r="AI751" t="e" cm="1">
        <f t="array" aca="1" ref="AI751" ca="1">INDIRECT("O"&amp;S751)</f>
        <v>#VALUE!</v>
      </c>
      <c r="AJ751" t="str">
        <f t="shared" si="211"/>
        <v/>
      </c>
    </row>
    <row r="752" spans="1:36" ht="16.5" customHeight="1">
      <c r="A752" s="129"/>
      <c r="B752" s="134"/>
      <c r="C752" s="135"/>
      <c r="D752" s="146"/>
      <c r="E752" s="146"/>
      <c r="F752" s="135"/>
      <c r="G752" s="147"/>
      <c r="H752" s="147"/>
      <c r="I752" s="147"/>
      <c r="J752" s="147"/>
      <c r="K752" s="38"/>
      <c r="L752" s="143"/>
      <c r="M752" s="143"/>
      <c r="N752" s="61"/>
      <c r="O752" s="314"/>
      <c r="Q752" t="str">
        <f t="shared" si="206"/>
        <v/>
      </c>
      <c r="S752" t="e">
        <f t="shared" ca="1" si="215"/>
        <v>#VALUE!</v>
      </c>
      <c r="T752" t="e">
        <f t="shared" ca="1" si="212"/>
        <v>#VALUE!</v>
      </c>
      <c r="U752">
        <f t="shared" si="216"/>
        <v>684</v>
      </c>
      <c r="V752">
        <v>57.416666666671098</v>
      </c>
      <c r="W752">
        <f t="shared" si="219"/>
        <v>57</v>
      </c>
      <c r="X752" t="str" cm="1">
        <f t="array" aca="1" ref="X752" ca="1">IFERROR(INDEX('PC&amp;PD'!$A$1:$AS$19,ROW('PC&amp;PD'!$A$19),MATCH(INDIRECT(T752),'PC&amp;PD'!$A$1:$AS$1,0)),"")</f>
        <v/>
      </c>
      <c r="Y752" t="str">
        <f>IF(OR($N752="",$N752=0),"",IF($N752=$E$7,'Extracted info for SC'!$J$6,IF($N752=#REF!,'Extracted info for SC'!$J$7,IF($N752=#REF!,'Extracted info for SC'!$J$8,IF($N752=#REF!,'Extracted info for SC'!$J$9,IF($N752=#REF!,'Extracted info for SC'!$J$10,IF($N752=#REF!,'Extracted info for SC'!$J$11,IF($N752=#REF!,'Extracted info for SC'!$J$12,IF($N752=#REF!,'Extracted info for SC'!$J$13,IF($N752=#REF!,'Extracted info for SC'!$J$14,IF($N752=#REF!,'Extracted info for SC'!$J$15,IF($N752=#REF!,'Extracted info for SC'!$J$16,IF($N752=#REF!,'Extracted info for SC'!$J$17,IF($N752=#REF!,'Extracted info for SC'!$J$18,""))))))))))))))</f>
        <v/>
      </c>
      <c r="AA752" t="str">
        <f t="shared" si="207"/>
        <v/>
      </c>
      <c r="AB752" t="str">
        <f t="shared" si="208"/>
        <v/>
      </c>
      <c r="AC752" t="e">
        <f t="shared" ca="1" si="209"/>
        <v>#VALUE!</v>
      </c>
      <c r="AD752" t="str" cm="1">
        <f t="array" aca="1" ref="AD752" ca="1">IFERROR(IF((LEFT(INDIRECT("$F"&amp;$S752),4))="GOTS",IF($G752="Organic","GOTS_Organic_raw",(IF($G752="Responsible","GOTS_Responsible",(IF($G752="No Attribute (Conventional)","GOTS_conventional",(IF($G752="Recycled Pre/Post-Consumer","GOTS_pre_post",(IF($G752="In-Conversion","GOTS_in_conversion",(IF($G752="Sustainably Sourced","Sustainably_sourced",(IF($G752="Recycled pre-consumer organic","GOTS_recycled_organic",""))))))))))))),IF($G752="Organic","Organic",(IF($G752="Responsible","Responsible",(IF($G752="No Attribute (Conventional)","No_Attribute_Conventional",(IF($G752="Recycled Pre/Post-Consumer","Recycled_Pre_Post_Consumer",(IF($G752="In-Conversion","In_Conversion",(IF($G752="Recycled Pre-Consumer","Recycled_Pre_Consumer",(IF($G752="Recycled Post-Consumer","Recycled_Post_Consumer",(IF($G752="Sustainably Sourced","Sustainably_sourced",(IF($G752="Recycled pre-consumer organic","GOTS_recycled_organic","")))))))))))))))))),"")</f>
        <v/>
      </c>
      <c r="AE752" t="e" cm="1">
        <f t="array" aca="1" ref="AE752" ca="1">IF($I752="",IF(INDIRECT("$F"&amp;$S752)="","",IF(LEFT(INDIRECT("$F"&amp;$S752),3)="GRS","GRS_RCS_RM",IF((LEFT(INDIRECT("$F"&amp;$S752),3))="RCS","GRS_RCS_RM",IF(INDIRECT("$F"&amp;$S752)="OCS (No Label)","OCS_Conversion_RM",IF(LEFT(INDIRECT("$F"&amp;$S752),3)="OCS","OCS_RM",IF(RIGHT(INDIRECT("$F"&amp;$S752),10)="conversion","GOTS_RM_conversion",IF((LEFT(INDIRECT("$F"&amp;$S752),4))="GOTS","GOTS_RM","Responsible_RM"))))))),"DELETERM")</f>
        <v>#VALUE!</v>
      </c>
      <c r="AF752" t="e" cm="1">
        <f t="array" aca="1" ref="AF752" ca="1">IF($S752="","",INDIRECT("$Z"&amp;$S752))</f>
        <v>#VALUE!</v>
      </c>
      <c r="AG752" t="str">
        <f t="shared" si="210"/>
        <v/>
      </c>
      <c r="AH752" t="str" cm="1">
        <f t="array" aca="1" ref="AH752" ca="1">IFERROR(INDIRECT("$ag"&amp;S752),"")</f>
        <v/>
      </c>
      <c r="AI752" t="e" cm="1">
        <f t="array" aca="1" ref="AI752" ca="1">INDIRECT("O"&amp;S752)</f>
        <v>#VALUE!</v>
      </c>
      <c r="AJ752" t="str">
        <f t="shared" si="211"/>
        <v/>
      </c>
    </row>
    <row r="753" spans="1:36" ht="16.5" customHeight="1">
      <c r="A753" s="130"/>
      <c r="B753" s="136"/>
      <c r="C753" s="137"/>
      <c r="D753" s="146"/>
      <c r="E753" s="146"/>
      <c r="F753" s="137"/>
      <c r="G753" s="147"/>
      <c r="H753" s="147"/>
      <c r="I753" s="147"/>
      <c r="J753" s="147"/>
      <c r="K753" s="38"/>
      <c r="L753" s="144"/>
      <c r="M753" s="144"/>
      <c r="N753" s="61"/>
      <c r="O753" s="314"/>
      <c r="Q753" t="str">
        <f t="shared" si="206"/>
        <v/>
      </c>
      <c r="S753" t="e">
        <f t="shared" ca="1" si="215"/>
        <v>#VALUE!</v>
      </c>
      <c r="T753" t="e">
        <f t="shared" ca="1" si="212"/>
        <v>#VALUE!</v>
      </c>
      <c r="U753">
        <f t="shared" si="216"/>
        <v>684</v>
      </c>
      <c r="V753">
        <v>57.500000000004498</v>
      </c>
      <c r="W753">
        <f t="shared" si="219"/>
        <v>57</v>
      </c>
      <c r="X753" t="str" cm="1">
        <f t="array" aca="1" ref="X753" ca="1">IFERROR(INDEX('PC&amp;PD'!$A$1:$AS$19,ROW('PC&amp;PD'!$A$19),MATCH(INDIRECT(T753),'PC&amp;PD'!$A$1:$AS$1,0)),"")</f>
        <v/>
      </c>
      <c r="Y753" t="str">
        <f>IF(OR($N753="",$N753=0),"",IF($N753=$E$7,'Extracted info for SC'!$J$6,IF($N753=#REF!,'Extracted info for SC'!$J$7,IF($N753=#REF!,'Extracted info for SC'!$J$8,IF($N753=#REF!,'Extracted info for SC'!$J$9,IF($N753=#REF!,'Extracted info for SC'!$J$10,IF($N753=#REF!,'Extracted info for SC'!$J$11,IF($N753=#REF!,'Extracted info for SC'!$J$12,IF($N753=#REF!,'Extracted info for SC'!$J$13,IF($N753=#REF!,'Extracted info for SC'!$J$14,IF($N753=#REF!,'Extracted info for SC'!$J$15,IF($N753=#REF!,'Extracted info for SC'!$J$16,IF($N753=#REF!,'Extracted info for SC'!$J$17,IF($N753=#REF!,'Extracted info for SC'!$J$18,""))))))))))))))</f>
        <v/>
      </c>
      <c r="AA753" t="str">
        <f t="shared" si="207"/>
        <v/>
      </c>
      <c r="AB753" t="str">
        <f t="shared" si="208"/>
        <v/>
      </c>
      <c r="AC753" t="e">
        <f t="shared" ca="1" si="209"/>
        <v>#VALUE!</v>
      </c>
      <c r="AD753" t="str" cm="1">
        <f t="array" aca="1" ref="AD753" ca="1">IFERROR(IF((LEFT(INDIRECT("$F"&amp;$S753),4))="GOTS",IF($G753="Organic","GOTS_Organic_raw",(IF($G753="Responsible","GOTS_Responsible",(IF($G753="No Attribute (Conventional)","GOTS_conventional",(IF($G753="Recycled Pre/Post-Consumer","GOTS_pre_post",(IF($G753="In-Conversion","GOTS_in_conversion",(IF($G753="Sustainably Sourced","Sustainably_sourced",(IF($G753="Recycled pre-consumer organic","GOTS_recycled_organic",""))))))))))))),IF($G753="Organic","Organic",(IF($G753="Responsible","Responsible",(IF($G753="No Attribute (Conventional)","No_Attribute_Conventional",(IF($G753="Recycled Pre/Post-Consumer","Recycled_Pre_Post_Consumer",(IF($G753="In-Conversion","In_Conversion",(IF($G753="Recycled Pre-Consumer","Recycled_Pre_Consumer",(IF($G753="Recycled Post-Consumer","Recycled_Post_Consumer",(IF($G753="Sustainably Sourced","Sustainably_sourced",(IF($G753="Recycled pre-consumer organic","GOTS_recycled_organic","")))))))))))))))))),"")</f>
        <v/>
      </c>
      <c r="AE753" t="e" cm="1">
        <f t="array" aca="1" ref="AE753" ca="1">IF($I753="",IF(INDIRECT("$F"&amp;$S753)="","",IF(LEFT(INDIRECT("$F"&amp;$S753),3)="GRS","GRS_RCS_RM",IF((LEFT(INDIRECT("$F"&amp;$S753),3))="RCS","GRS_RCS_RM",IF(INDIRECT("$F"&amp;$S753)="OCS (No Label)","OCS_Conversion_RM",IF(LEFT(INDIRECT("$F"&amp;$S753),3)="OCS","OCS_RM",IF(RIGHT(INDIRECT("$F"&amp;$S753),10)="conversion","GOTS_RM_conversion",IF((LEFT(INDIRECT("$F"&amp;$S753),4))="GOTS","GOTS_RM","Responsible_RM"))))))),"DELETERM")</f>
        <v>#VALUE!</v>
      </c>
      <c r="AF753" t="e" cm="1">
        <f t="array" aca="1" ref="AF753" ca="1">IF($S753="","",INDIRECT("$Z"&amp;$S753))</f>
        <v>#VALUE!</v>
      </c>
      <c r="AG753" t="str">
        <f t="shared" si="210"/>
        <v/>
      </c>
      <c r="AH753" t="str" cm="1">
        <f t="array" aca="1" ref="AH753" ca="1">IFERROR(INDIRECT("$ag"&amp;S753),"")</f>
        <v/>
      </c>
      <c r="AI753" t="e" cm="1">
        <f t="array" aca="1" ref="AI753" ca="1">INDIRECT("O"&amp;S753)</f>
        <v>#VALUE!</v>
      </c>
      <c r="AJ753" t="str">
        <f t="shared" si="211"/>
        <v/>
      </c>
    </row>
    <row r="754" spans="1:36" ht="16.5" customHeight="1">
      <c r="A754" s="130"/>
      <c r="B754" s="136"/>
      <c r="C754" s="137"/>
      <c r="D754" s="146"/>
      <c r="E754" s="146"/>
      <c r="F754" s="137"/>
      <c r="G754" s="147"/>
      <c r="H754" s="147"/>
      <c r="I754" s="147"/>
      <c r="J754" s="147"/>
      <c r="K754" s="38"/>
      <c r="L754" s="144"/>
      <c r="M754" s="144"/>
      <c r="N754" s="61"/>
      <c r="O754" s="314"/>
      <c r="Q754" t="str">
        <f t="shared" si="206"/>
        <v/>
      </c>
      <c r="S754" t="e">
        <f t="shared" ca="1" si="215"/>
        <v>#VALUE!</v>
      </c>
      <c r="T754" t="e">
        <f t="shared" ca="1" si="212"/>
        <v>#VALUE!</v>
      </c>
      <c r="U754">
        <f t="shared" si="216"/>
        <v>684</v>
      </c>
      <c r="V754">
        <v>57.583333333337798</v>
      </c>
      <c r="W754">
        <f t="shared" si="219"/>
        <v>57</v>
      </c>
      <c r="X754" t="str" cm="1">
        <f t="array" aca="1" ref="X754" ca="1">IFERROR(INDEX('PC&amp;PD'!$A$1:$AS$19,ROW('PC&amp;PD'!$A$19),MATCH(INDIRECT(T754),'PC&amp;PD'!$A$1:$AS$1,0)),"")</f>
        <v/>
      </c>
      <c r="Y754" t="str">
        <f>IF(OR($N754="",$N754=0),"",IF($N754=$E$7,'Extracted info for SC'!$J$6,IF($N754=#REF!,'Extracted info for SC'!$J$7,IF($N754=#REF!,'Extracted info for SC'!$J$8,IF($N754=#REF!,'Extracted info for SC'!$J$9,IF($N754=#REF!,'Extracted info for SC'!$J$10,IF($N754=#REF!,'Extracted info for SC'!$J$11,IF($N754=#REF!,'Extracted info for SC'!$J$12,IF($N754=#REF!,'Extracted info for SC'!$J$13,IF($N754=#REF!,'Extracted info for SC'!$J$14,IF($N754=#REF!,'Extracted info for SC'!$J$15,IF($N754=#REF!,'Extracted info for SC'!$J$16,IF($N754=#REF!,'Extracted info for SC'!$J$17,IF($N754=#REF!,'Extracted info for SC'!$J$18,""))))))))))))))</f>
        <v/>
      </c>
      <c r="AA754" t="str">
        <f t="shared" si="207"/>
        <v/>
      </c>
      <c r="AB754" t="str">
        <f t="shared" si="208"/>
        <v/>
      </c>
      <c r="AC754" t="e">
        <f t="shared" ca="1" si="209"/>
        <v>#VALUE!</v>
      </c>
      <c r="AD754" t="str" cm="1">
        <f t="array" aca="1" ref="AD754" ca="1">IFERROR(IF((LEFT(INDIRECT("$F"&amp;$S754),4))="GOTS",IF($G754="Organic","GOTS_Organic_raw",(IF($G754="Responsible","GOTS_Responsible",(IF($G754="No Attribute (Conventional)","GOTS_conventional",(IF($G754="Recycled Pre/Post-Consumer","GOTS_pre_post",(IF($G754="In-Conversion","GOTS_in_conversion",(IF($G754="Sustainably Sourced","Sustainably_sourced",(IF($G754="Recycled pre-consumer organic","GOTS_recycled_organic",""))))))))))))),IF($G754="Organic","Organic",(IF($G754="Responsible","Responsible",(IF($G754="No Attribute (Conventional)","No_Attribute_Conventional",(IF($G754="Recycled Pre/Post-Consumer","Recycled_Pre_Post_Consumer",(IF($G754="In-Conversion","In_Conversion",(IF($G754="Recycled Pre-Consumer","Recycled_Pre_Consumer",(IF($G754="Recycled Post-Consumer","Recycled_Post_Consumer",(IF($G754="Sustainably Sourced","Sustainably_sourced",(IF($G754="Recycled pre-consumer organic","GOTS_recycled_organic","")))))))))))))))))),"")</f>
        <v/>
      </c>
      <c r="AE754" t="e" cm="1">
        <f t="array" aca="1" ref="AE754" ca="1">IF($I754="",IF(INDIRECT("$F"&amp;$S754)="","",IF(LEFT(INDIRECT("$F"&amp;$S754),3)="GRS","GRS_RCS_RM",IF((LEFT(INDIRECT("$F"&amp;$S754),3))="RCS","GRS_RCS_RM",IF(INDIRECT("$F"&amp;$S754)="OCS (No Label)","OCS_Conversion_RM",IF(LEFT(INDIRECT("$F"&amp;$S754),3)="OCS","OCS_RM",IF(RIGHT(INDIRECT("$F"&amp;$S754),10)="conversion","GOTS_RM_conversion",IF((LEFT(INDIRECT("$F"&amp;$S754),4))="GOTS","GOTS_RM","Responsible_RM"))))))),"DELETERM")</f>
        <v>#VALUE!</v>
      </c>
      <c r="AF754" t="e" cm="1">
        <f t="array" aca="1" ref="AF754" ca="1">IF($S754="","",INDIRECT("$Z"&amp;$S754))</f>
        <v>#VALUE!</v>
      </c>
      <c r="AG754" t="str">
        <f t="shared" si="210"/>
        <v/>
      </c>
      <c r="AH754" t="str" cm="1">
        <f t="array" aca="1" ref="AH754" ca="1">IFERROR(INDIRECT("$ag"&amp;S754),"")</f>
        <v/>
      </c>
      <c r="AI754" t="e" cm="1">
        <f t="array" aca="1" ref="AI754" ca="1">INDIRECT("O"&amp;S754)</f>
        <v>#VALUE!</v>
      </c>
      <c r="AJ754" t="str">
        <f t="shared" si="211"/>
        <v/>
      </c>
    </row>
    <row r="755" spans="1:36" ht="16.5" customHeight="1">
      <c r="A755" s="130"/>
      <c r="B755" s="136"/>
      <c r="C755" s="137"/>
      <c r="D755" s="146"/>
      <c r="E755" s="146"/>
      <c r="F755" s="137"/>
      <c r="G755" s="147"/>
      <c r="H755" s="147"/>
      <c r="I755" s="147"/>
      <c r="J755" s="147"/>
      <c r="K755" s="38"/>
      <c r="L755" s="144"/>
      <c r="M755" s="144"/>
      <c r="N755" s="61"/>
      <c r="O755" s="314"/>
      <c r="Q755" t="str">
        <f t="shared" si="206"/>
        <v/>
      </c>
      <c r="S755" t="e">
        <f t="shared" ca="1" si="215"/>
        <v>#VALUE!</v>
      </c>
      <c r="T755" t="e">
        <f t="shared" ca="1" si="212"/>
        <v>#VALUE!</v>
      </c>
      <c r="U755">
        <f t="shared" si="216"/>
        <v>684</v>
      </c>
      <c r="V755">
        <v>57.666666666671098</v>
      </c>
      <c r="W755">
        <f t="shared" si="219"/>
        <v>57</v>
      </c>
      <c r="X755" t="str" cm="1">
        <f t="array" aca="1" ref="X755" ca="1">IFERROR(INDEX('PC&amp;PD'!$A$1:$AS$19,ROW('PC&amp;PD'!$A$19),MATCH(INDIRECT(T755),'PC&amp;PD'!$A$1:$AS$1,0)),"")</f>
        <v/>
      </c>
      <c r="Y755" t="str">
        <f>IF(OR($N755="",$N755=0),"",IF($N755=$E$7,'Extracted info for SC'!$J$6,IF($N755=#REF!,'Extracted info for SC'!$J$7,IF($N755=#REF!,'Extracted info for SC'!$J$8,IF($N755=#REF!,'Extracted info for SC'!$J$9,IF($N755=#REF!,'Extracted info for SC'!$J$10,IF($N755=#REF!,'Extracted info for SC'!$J$11,IF($N755=#REF!,'Extracted info for SC'!$J$12,IF($N755=#REF!,'Extracted info for SC'!$J$13,IF($N755=#REF!,'Extracted info for SC'!$J$14,IF($N755=#REF!,'Extracted info for SC'!$J$15,IF($N755=#REF!,'Extracted info for SC'!$J$16,IF($N755=#REF!,'Extracted info for SC'!$J$17,IF($N755=#REF!,'Extracted info for SC'!$J$18,""))))))))))))))</f>
        <v/>
      </c>
      <c r="AA755" t="str">
        <f t="shared" si="207"/>
        <v/>
      </c>
      <c r="AB755" t="str">
        <f t="shared" si="208"/>
        <v/>
      </c>
      <c r="AC755" t="e">
        <f t="shared" ca="1" si="209"/>
        <v>#VALUE!</v>
      </c>
      <c r="AD755" t="str" cm="1">
        <f t="array" aca="1" ref="AD755" ca="1">IFERROR(IF((LEFT(INDIRECT("$F"&amp;$S755),4))="GOTS",IF($G755="Organic","GOTS_Organic_raw",(IF($G755="Responsible","GOTS_Responsible",(IF($G755="No Attribute (Conventional)","GOTS_conventional",(IF($G755="Recycled Pre/Post-Consumer","GOTS_pre_post",(IF($G755="In-Conversion","GOTS_in_conversion",(IF($G755="Sustainably Sourced","Sustainably_sourced",(IF($G755="Recycled pre-consumer organic","GOTS_recycled_organic",""))))))))))))),IF($G755="Organic","Organic",(IF($G755="Responsible","Responsible",(IF($G755="No Attribute (Conventional)","No_Attribute_Conventional",(IF($G755="Recycled Pre/Post-Consumer","Recycled_Pre_Post_Consumer",(IF($G755="In-Conversion","In_Conversion",(IF($G755="Recycled Pre-Consumer","Recycled_Pre_Consumer",(IF($G755="Recycled Post-Consumer","Recycled_Post_Consumer",(IF($G755="Sustainably Sourced","Sustainably_sourced",(IF($G755="Recycled pre-consumer organic","GOTS_recycled_organic","")))))))))))))))))),"")</f>
        <v/>
      </c>
      <c r="AE755" t="e" cm="1">
        <f t="array" aca="1" ref="AE755" ca="1">IF($I755="",IF(INDIRECT("$F"&amp;$S755)="","",IF(LEFT(INDIRECT("$F"&amp;$S755),3)="GRS","GRS_RCS_RM",IF((LEFT(INDIRECT("$F"&amp;$S755),3))="RCS","GRS_RCS_RM",IF(INDIRECT("$F"&amp;$S755)="OCS (No Label)","OCS_Conversion_RM",IF(LEFT(INDIRECT("$F"&amp;$S755),3)="OCS","OCS_RM",IF(RIGHT(INDIRECT("$F"&amp;$S755),10)="conversion","GOTS_RM_conversion",IF((LEFT(INDIRECT("$F"&amp;$S755),4))="GOTS","GOTS_RM","Responsible_RM"))))))),"DELETERM")</f>
        <v>#VALUE!</v>
      </c>
      <c r="AF755" t="e" cm="1">
        <f t="array" aca="1" ref="AF755" ca="1">IF($S755="","",INDIRECT("$Z"&amp;$S755))</f>
        <v>#VALUE!</v>
      </c>
      <c r="AG755" t="str">
        <f t="shared" si="210"/>
        <v/>
      </c>
      <c r="AH755" t="str" cm="1">
        <f t="array" aca="1" ref="AH755" ca="1">IFERROR(INDIRECT("$ag"&amp;S755),"")</f>
        <v/>
      </c>
      <c r="AI755" t="e" cm="1">
        <f t="array" aca="1" ref="AI755" ca="1">INDIRECT("O"&amp;S755)</f>
        <v>#VALUE!</v>
      </c>
      <c r="AJ755" t="str">
        <f t="shared" si="211"/>
        <v/>
      </c>
    </row>
    <row r="756" spans="1:36" ht="16.5" customHeight="1">
      <c r="A756" s="130"/>
      <c r="B756" s="136"/>
      <c r="C756" s="137"/>
      <c r="D756" s="146"/>
      <c r="E756" s="146"/>
      <c r="F756" s="137"/>
      <c r="G756" s="147"/>
      <c r="H756" s="147"/>
      <c r="I756" s="147"/>
      <c r="J756" s="147"/>
      <c r="K756" s="38"/>
      <c r="L756" s="144"/>
      <c r="M756" s="144"/>
      <c r="N756" s="61"/>
      <c r="O756" s="314"/>
      <c r="Q756" t="str">
        <f t="shared" si="206"/>
        <v/>
      </c>
      <c r="S756" t="e">
        <f t="shared" ca="1" si="215"/>
        <v>#VALUE!</v>
      </c>
      <c r="T756" t="e">
        <f t="shared" ca="1" si="212"/>
        <v>#VALUE!</v>
      </c>
      <c r="U756">
        <f t="shared" si="216"/>
        <v>684</v>
      </c>
      <c r="V756">
        <v>57.750000000004498</v>
      </c>
      <c r="W756">
        <f t="shared" si="219"/>
        <v>57</v>
      </c>
      <c r="X756" t="str" cm="1">
        <f t="array" aca="1" ref="X756" ca="1">IFERROR(INDEX('PC&amp;PD'!$A$1:$AS$19,ROW('PC&amp;PD'!$A$19),MATCH(INDIRECT(T756),'PC&amp;PD'!$A$1:$AS$1,0)),"")</f>
        <v/>
      </c>
      <c r="Y756" t="str">
        <f>IF(OR($N756="",$N756=0),"",IF($N756=$E$7,'Extracted info for SC'!$J$6,IF($N756=#REF!,'Extracted info for SC'!$J$7,IF($N756=#REF!,'Extracted info for SC'!$J$8,IF($N756=#REF!,'Extracted info for SC'!$J$9,IF($N756=#REF!,'Extracted info for SC'!$J$10,IF($N756=#REF!,'Extracted info for SC'!$J$11,IF($N756=#REF!,'Extracted info for SC'!$J$12,IF($N756=#REF!,'Extracted info for SC'!$J$13,IF($N756=#REF!,'Extracted info for SC'!$J$14,IF($N756=#REF!,'Extracted info for SC'!$J$15,IF($N756=#REF!,'Extracted info for SC'!$J$16,IF($N756=#REF!,'Extracted info for SC'!$J$17,IF($N756=#REF!,'Extracted info for SC'!$J$18,""))))))))))))))</f>
        <v/>
      </c>
      <c r="AA756" t="str">
        <f t="shared" si="207"/>
        <v/>
      </c>
      <c r="AB756" t="str">
        <f t="shared" si="208"/>
        <v/>
      </c>
      <c r="AC756" t="e">
        <f t="shared" ca="1" si="209"/>
        <v>#VALUE!</v>
      </c>
      <c r="AD756" t="str" cm="1">
        <f t="array" aca="1" ref="AD756" ca="1">IFERROR(IF((LEFT(INDIRECT("$F"&amp;$S756),4))="GOTS",IF($G756="Organic","GOTS_Organic_raw",(IF($G756="Responsible","GOTS_Responsible",(IF($G756="No Attribute (Conventional)","GOTS_conventional",(IF($G756="Recycled Pre/Post-Consumer","GOTS_pre_post",(IF($G756="In-Conversion","GOTS_in_conversion",(IF($G756="Sustainably Sourced","Sustainably_sourced",(IF($G756="Recycled pre-consumer organic","GOTS_recycled_organic",""))))))))))))),IF($G756="Organic","Organic",(IF($G756="Responsible","Responsible",(IF($G756="No Attribute (Conventional)","No_Attribute_Conventional",(IF($G756="Recycled Pre/Post-Consumer","Recycled_Pre_Post_Consumer",(IF($G756="In-Conversion","In_Conversion",(IF($G756="Recycled Pre-Consumer","Recycled_Pre_Consumer",(IF($G756="Recycled Post-Consumer","Recycled_Post_Consumer",(IF($G756="Sustainably Sourced","Sustainably_sourced",(IF($G756="Recycled pre-consumer organic","GOTS_recycled_organic","")))))))))))))))))),"")</f>
        <v/>
      </c>
      <c r="AE756" t="e" cm="1">
        <f t="array" aca="1" ref="AE756" ca="1">IF($I756="",IF(INDIRECT("$F"&amp;$S756)="","",IF(LEFT(INDIRECT("$F"&amp;$S756),3)="GRS","GRS_RCS_RM",IF((LEFT(INDIRECT("$F"&amp;$S756),3))="RCS","GRS_RCS_RM",IF(INDIRECT("$F"&amp;$S756)="OCS (No Label)","OCS_Conversion_RM",IF(LEFT(INDIRECT("$F"&amp;$S756),3)="OCS","OCS_RM",IF(RIGHT(INDIRECT("$F"&amp;$S756),10)="conversion","GOTS_RM_conversion",IF((LEFT(INDIRECT("$F"&amp;$S756),4))="GOTS","GOTS_RM","Responsible_RM"))))))),"DELETERM")</f>
        <v>#VALUE!</v>
      </c>
      <c r="AF756" t="e" cm="1">
        <f t="array" aca="1" ref="AF756" ca="1">IF($S756="","",INDIRECT("$Z"&amp;$S756))</f>
        <v>#VALUE!</v>
      </c>
      <c r="AG756" t="str">
        <f t="shared" si="210"/>
        <v/>
      </c>
      <c r="AH756" t="str" cm="1">
        <f t="array" aca="1" ref="AH756" ca="1">IFERROR(INDIRECT("$ag"&amp;S756),"")</f>
        <v/>
      </c>
      <c r="AI756" t="e" cm="1">
        <f t="array" aca="1" ref="AI756" ca="1">INDIRECT("O"&amp;S756)</f>
        <v>#VALUE!</v>
      </c>
      <c r="AJ756" t="str">
        <f t="shared" si="211"/>
        <v/>
      </c>
    </row>
    <row r="757" spans="1:36" ht="16.5" customHeight="1">
      <c r="A757" s="130"/>
      <c r="B757" s="136"/>
      <c r="C757" s="137"/>
      <c r="D757" s="146"/>
      <c r="E757" s="146"/>
      <c r="F757" s="137"/>
      <c r="G757" s="147"/>
      <c r="H757" s="147"/>
      <c r="I757" s="147"/>
      <c r="J757" s="147"/>
      <c r="K757" s="38"/>
      <c r="L757" s="144"/>
      <c r="M757" s="144"/>
      <c r="N757" s="61"/>
      <c r="O757" s="314"/>
      <c r="Q757" t="str">
        <f t="shared" si="206"/>
        <v/>
      </c>
      <c r="S757" t="e">
        <f t="shared" ca="1" si="215"/>
        <v>#VALUE!</v>
      </c>
      <c r="T757" t="e">
        <f t="shared" ca="1" si="212"/>
        <v>#VALUE!</v>
      </c>
      <c r="U757">
        <f t="shared" si="216"/>
        <v>684</v>
      </c>
      <c r="V757">
        <v>57.833333333337798</v>
      </c>
      <c r="W757">
        <f t="shared" si="219"/>
        <v>57</v>
      </c>
      <c r="X757" t="str" cm="1">
        <f t="array" aca="1" ref="X757" ca="1">IFERROR(INDEX('PC&amp;PD'!$A$1:$AS$19,ROW('PC&amp;PD'!$A$19),MATCH(INDIRECT(T757),'PC&amp;PD'!$A$1:$AS$1,0)),"")</f>
        <v/>
      </c>
      <c r="Y757" t="str">
        <f>IF(OR($N757="",$N757=0),"",IF($N757=$E$7,'Extracted info for SC'!$J$6,IF($N757=#REF!,'Extracted info for SC'!$J$7,IF($N757=#REF!,'Extracted info for SC'!$J$8,IF($N757=#REF!,'Extracted info for SC'!$J$9,IF($N757=#REF!,'Extracted info for SC'!$J$10,IF($N757=#REF!,'Extracted info for SC'!$J$11,IF($N757=#REF!,'Extracted info for SC'!$J$12,IF($N757=#REF!,'Extracted info for SC'!$J$13,IF($N757=#REF!,'Extracted info for SC'!$J$14,IF($N757=#REF!,'Extracted info for SC'!$J$15,IF($N757=#REF!,'Extracted info for SC'!$J$16,IF($N757=#REF!,'Extracted info for SC'!$J$17,IF($N757=#REF!,'Extracted info for SC'!$J$18,""))))))))))))))</f>
        <v/>
      </c>
      <c r="AA757" t="str">
        <f t="shared" si="207"/>
        <v/>
      </c>
      <c r="AB757" t="str">
        <f t="shared" si="208"/>
        <v/>
      </c>
      <c r="AC757" t="e">
        <f t="shared" ca="1" si="209"/>
        <v>#VALUE!</v>
      </c>
      <c r="AD757" t="str" cm="1">
        <f t="array" aca="1" ref="AD757" ca="1">IFERROR(IF((LEFT(INDIRECT("$F"&amp;$S757),4))="GOTS",IF($G757="Organic","GOTS_Organic_raw",(IF($G757="Responsible","GOTS_Responsible",(IF($G757="No Attribute (Conventional)","GOTS_conventional",(IF($G757="Recycled Pre/Post-Consumer","GOTS_pre_post",(IF($G757="In-Conversion","GOTS_in_conversion",(IF($G757="Sustainably Sourced","Sustainably_sourced",(IF($G757="Recycled pre-consumer organic","GOTS_recycled_organic",""))))))))))))),IF($G757="Organic","Organic",(IF($G757="Responsible","Responsible",(IF($G757="No Attribute (Conventional)","No_Attribute_Conventional",(IF($G757="Recycled Pre/Post-Consumer","Recycled_Pre_Post_Consumer",(IF($G757="In-Conversion","In_Conversion",(IF($G757="Recycled Pre-Consumer","Recycled_Pre_Consumer",(IF($G757="Recycled Post-Consumer","Recycled_Post_Consumer",(IF($G757="Sustainably Sourced","Sustainably_sourced",(IF($G757="Recycled pre-consumer organic","GOTS_recycled_organic","")))))))))))))))))),"")</f>
        <v/>
      </c>
      <c r="AE757" t="e" cm="1">
        <f t="array" aca="1" ref="AE757" ca="1">IF($I757="",IF(INDIRECT("$F"&amp;$S757)="","",IF(LEFT(INDIRECT("$F"&amp;$S757),3)="GRS","GRS_RCS_RM",IF((LEFT(INDIRECT("$F"&amp;$S757),3))="RCS","GRS_RCS_RM",IF(INDIRECT("$F"&amp;$S757)="OCS (No Label)","OCS_Conversion_RM",IF(LEFT(INDIRECT("$F"&amp;$S757),3)="OCS","OCS_RM",IF(RIGHT(INDIRECT("$F"&amp;$S757),10)="conversion","GOTS_RM_conversion",IF((LEFT(INDIRECT("$F"&amp;$S757),4))="GOTS","GOTS_RM","Responsible_RM"))))))),"DELETERM")</f>
        <v>#VALUE!</v>
      </c>
      <c r="AF757" t="e" cm="1">
        <f t="array" aca="1" ref="AF757" ca="1">IF($S757="","",INDIRECT("$Z"&amp;$S757))</f>
        <v>#VALUE!</v>
      </c>
      <c r="AG757" t="str">
        <f t="shared" si="210"/>
        <v/>
      </c>
      <c r="AH757" t="str" cm="1">
        <f t="array" aca="1" ref="AH757" ca="1">IFERROR(INDIRECT("$ag"&amp;S757),"")</f>
        <v/>
      </c>
      <c r="AI757" t="e" cm="1">
        <f t="array" aca="1" ref="AI757" ca="1">INDIRECT("O"&amp;S757)</f>
        <v>#VALUE!</v>
      </c>
      <c r="AJ757" t="str">
        <f t="shared" si="211"/>
        <v/>
      </c>
    </row>
    <row r="758" spans="1:36" ht="16.5" customHeight="1" thickBot="1">
      <c r="A758" s="131"/>
      <c r="B758" s="138"/>
      <c r="C758" s="139"/>
      <c r="D758" s="148"/>
      <c r="E758" s="148"/>
      <c r="F758" s="139"/>
      <c r="G758" s="149"/>
      <c r="H758" s="149"/>
      <c r="I758" s="149"/>
      <c r="J758" s="149"/>
      <c r="K758" s="39"/>
      <c r="L758" s="145"/>
      <c r="M758" s="145"/>
      <c r="N758" s="62"/>
      <c r="O758" s="315"/>
      <c r="Q758" t="str">
        <f t="shared" si="206"/>
        <v/>
      </c>
      <c r="S758" t="e">
        <f t="shared" ca="1" si="215"/>
        <v>#VALUE!</v>
      </c>
      <c r="T758" t="e">
        <f t="shared" ca="1" si="212"/>
        <v>#VALUE!</v>
      </c>
      <c r="U758">
        <f t="shared" si="216"/>
        <v>684</v>
      </c>
      <c r="V758">
        <v>57.916666666671198</v>
      </c>
      <c r="W758">
        <f t="shared" si="219"/>
        <v>57</v>
      </c>
      <c r="X758" t="str" cm="1">
        <f t="array" aca="1" ref="X758" ca="1">IFERROR(INDEX('PC&amp;PD'!$A$1:$AS$19,ROW('PC&amp;PD'!$A$19),MATCH(INDIRECT(T758),'PC&amp;PD'!$A$1:$AS$1,0)),"")</f>
        <v/>
      </c>
      <c r="Y758" t="str">
        <f>IF(OR($N758="",$N758=0),"",IF($N758=$E$7,'Extracted info for SC'!$J$6,IF($N758=#REF!,'Extracted info for SC'!$J$7,IF($N758=#REF!,'Extracted info for SC'!$J$8,IF($N758=#REF!,'Extracted info for SC'!$J$9,IF($N758=#REF!,'Extracted info for SC'!$J$10,IF($N758=#REF!,'Extracted info for SC'!$J$11,IF($N758=#REF!,'Extracted info for SC'!$J$12,IF($N758=#REF!,'Extracted info for SC'!$J$13,IF($N758=#REF!,'Extracted info for SC'!$J$14,IF($N758=#REF!,'Extracted info for SC'!$J$15,IF($N758=#REF!,'Extracted info for SC'!$J$16,IF($N758=#REF!,'Extracted info for SC'!$J$17,IF($N758=#REF!,'Extracted info for SC'!$J$18,""))))))))))))))</f>
        <v/>
      </c>
      <c r="AA758" t="str">
        <f t="shared" si="207"/>
        <v/>
      </c>
      <c r="AB758" t="str">
        <f t="shared" si="208"/>
        <v/>
      </c>
      <c r="AC758" t="e">
        <f t="shared" ca="1" si="209"/>
        <v>#VALUE!</v>
      </c>
      <c r="AD758" t="str" cm="1">
        <f t="array" aca="1" ref="AD758" ca="1">IFERROR(IF((LEFT(INDIRECT("$F"&amp;$S758),4))="GOTS",IF($G758="Organic","GOTS_Organic_raw",(IF($G758="Responsible","GOTS_Responsible",(IF($G758="No Attribute (Conventional)","GOTS_conventional",(IF($G758="Recycled Pre/Post-Consumer","GOTS_pre_post",(IF($G758="In-Conversion","GOTS_in_conversion",(IF($G758="Sustainably Sourced","Sustainably_sourced",(IF($G758="Recycled pre-consumer organic","GOTS_recycled_organic",""))))))))))))),IF($G758="Organic","Organic",(IF($G758="Responsible","Responsible",(IF($G758="No Attribute (Conventional)","No_Attribute_Conventional",(IF($G758="Recycled Pre/Post-Consumer","Recycled_Pre_Post_Consumer",(IF($G758="In-Conversion","In_Conversion",(IF($G758="Recycled Pre-Consumer","Recycled_Pre_Consumer",(IF($G758="Recycled Post-Consumer","Recycled_Post_Consumer",(IF($G758="Sustainably Sourced","Sustainably_sourced",(IF($G758="Recycled pre-consumer organic","GOTS_recycled_organic","")))))))))))))))))),"")</f>
        <v/>
      </c>
      <c r="AE758" t="e" cm="1">
        <f t="array" aca="1" ref="AE758" ca="1">IF($I758="",IF(INDIRECT("$F"&amp;$S758)="","",IF(LEFT(INDIRECT("$F"&amp;$S758),3)="GRS","GRS_RCS_RM",IF((LEFT(INDIRECT("$F"&amp;$S758),3))="RCS","GRS_RCS_RM",IF(INDIRECT("$F"&amp;$S758)="OCS (No Label)","OCS_Conversion_RM",IF(LEFT(INDIRECT("$F"&amp;$S758),3)="OCS","OCS_RM",IF(RIGHT(INDIRECT("$F"&amp;$S758),10)="conversion","GOTS_RM_conversion",IF((LEFT(INDIRECT("$F"&amp;$S758),4))="GOTS","GOTS_RM","Responsible_RM"))))))),"DELETERM")</f>
        <v>#VALUE!</v>
      </c>
      <c r="AF758" t="e" cm="1">
        <f t="array" aca="1" ref="AF758" ca="1">IF($S758="","",INDIRECT("$Z"&amp;$S758))</f>
        <v>#VALUE!</v>
      </c>
      <c r="AG758" t="str">
        <f t="shared" si="210"/>
        <v/>
      </c>
      <c r="AH758" t="str" cm="1">
        <f t="array" aca="1" ref="AH758" ca="1">IFERROR(INDIRECT("$ag"&amp;S758),"")</f>
        <v/>
      </c>
      <c r="AI758" t="e" cm="1">
        <f t="array" aca="1" ref="AI758" ca="1">INDIRECT("O"&amp;S758)</f>
        <v>#VALUE!</v>
      </c>
      <c r="AJ758" t="str">
        <f t="shared" si="211"/>
        <v/>
      </c>
    </row>
    <row r="759" spans="1:36" ht="16.5" customHeight="1">
      <c r="A759" s="128" t="str">
        <f>IF(B759="","",COUNTA($B$63:$B759))</f>
        <v/>
      </c>
      <c r="B759" s="132"/>
      <c r="C759" s="133"/>
      <c r="D759" s="140"/>
      <c r="E759" s="140"/>
      <c r="F759" s="133"/>
      <c r="G759" s="141"/>
      <c r="H759" s="141"/>
      <c r="I759" s="141"/>
      <c r="J759" s="141"/>
      <c r="K759" s="37"/>
      <c r="L759" s="142" t="str">
        <f>IF(R759="","",LEFT(R759,LEN(R759)-2))</f>
        <v/>
      </c>
      <c r="M759" s="142"/>
      <c r="N759" s="60"/>
      <c r="O759" s="313"/>
      <c r="Q759" t="str">
        <f t="shared" si="206"/>
        <v/>
      </c>
      <c r="R759" t="str">
        <f t="shared" ref="R759" si="224">CONCATENATE($Q759,Q760,Q761,Q762,Q763,Q764,$Q765,$Q766,$Q767,$Q768,$Q769,$Q770)</f>
        <v/>
      </c>
      <c r="S759" t="e">
        <f t="shared" ca="1" si="215"/>
        <v>#VALUE!</v>
      </c>
      <c r="T759" t="e">
        <f t="shared" ca="1" si="212"/>
        <v>#VALUE!</v>
      </c>
      <c r="U759">
        <f t="shared" si="216"/>
        <v>696</v>
      </c>
      <c r="V759">
        <v>58.000000000004498</v>
      </c>
      <c r="W759">
        <f t="shared" si="219"/>
        <v>58</v>
      </c>
      <c r="X759" t="str" cm="1">
        <f t="array" aca="1" ref="X759" ca="1">IFERROR(INDEX('PC&amp;PD'!$A$1:$AS$19,ROW('PC&amp;PD'!$A$19),MATCH(INDIRECT(T759),'PC&amp;PD'!$A$1:$AS$1,0)),"")</f>
        <v/>
      </c>
      <c r="Y759" t="str">
        <f>IF(OR($N759="",$N759=0),"",IF($N759=$E$7,'Extracted info for SC'!$J$6,IF($N759=#REF!,'Extracted info for SC'!$J$7,IF($N759=#REF!,'Extracted info for SC'!$J$8,IF($N759=#REF!,'Extracted info for SC'!$J$9,IF($N759=#REF!,'Extracted info for SC'!$J$10,IF($N759=#REF!,'Extracted info for SC'!$J$11,IF($N759=#REF!,'Extracted info for SC'!$J$12,IF($N759=#REF!,'Extracted info for SC'!$J$13,IF($N759=#REF!,'Extracted info for SC'!$J$14,IF($N759=#REF!,'Extracted info for SC'!$J$15,IF($N759=#REF!,'Extracted info for SC'!$J$16,IF($N759=#REF!,'Extracted info for SC'!$J$17,IF($N759=#REF!,'Extracted info for SC'!$J$18,""))))))))))))))</f>
        <v/>
      </c>
      <c r="Z759" t="str">
        <f t="shared" ref="Z759" si="225">IFERROR(IF($F759="OCS 100","OCS (OCS 100)",IF($F759="OCS Blended","OCS (OCS Blended)",IF($F759="OCS (No Label)","OCS (No Label)",IF($F759="RCS 100","RCS (RCS 100)",IF($F759="RCS Blended","RCS (RCS Blended)",IF($F759="GRS","GRS (GRS)",IF($F759="GRS (No Label)", "GRS (No Label)",IF($F759="RDS","RDS (RDS)",IF($F759="RWS","RWS (RWS)",IF($F759="RAS","RAS (RAS)",IF($F759="RMS","RMS (RMS)",IF($F759="GOTS Organic","GOTS (Organic)",IF($F759="GOTS Made with organic","GOTS (Made with Organic)",IF($F759="GOTS Organic - in conversion","GOTS (Organic - In Conversion)",IF($F759="GOTS Made with organic - in conversion","GOTS (Made with Organic - In Conversion)",""))))))))))))))),"")</f>
        <v/>
      </c>
      <c r="AA759" t="str">
        <f t="shared" si="207"/>
        <v/>
      </c>
      <c r="AB759" t="str">
        <f t="shared" si="208"/>
        <v/>
      </c>
      <c r="AC759" t="e">
        <f t="shared" ca="1" si="209"/>
        <v>#VALUE!</v>
      </c>
      <c r="AD759" t="str" cm="1">
        <f t="array" aca="1" ref="AD759" ca="1">IFERROR(IF((LEFT(INDIRECT("$F"&amp;$S759),4))="GOTS",IF($G759="Organic","GOTS_Organic_raw",(IF($G759="Responsible","GOTS_Responsible",(IF($G759="No Attribute (Conventional)","GOTS_conventional",(IF($G759="Recycled Pre/Post-Consumer","GOTS_pre_post",(IF($G759="In-Conversion","GOTS_in_conversion",(IF($G759="Sustainably Sourced","Sustainably_sourced",(IF($G759="Recycled pre-consumer organic","GOTS_recycled_organic",""))))))))))))),IF($G759="Organic","Organic",(IF($G759="Responsible","Responsible",(IF($G759="No Attribute (Conventional)","No_Attribute_Conventional",(IF($G759="Recycled Pre/Post-Consumer","Recycled_Pre_Post_Consumer",(IF($G759="In-Conversion","In_Conversion",(IF($G759="Recycled Pre-Consumer","Recycled_Pre_Consumer",(IF($G759="Recycled Post-Consumer","Recycled_Post_Consumer",(IF($G759="Sustainably Sourced","Sustainably_sourced",(IF($G759="Recycled pre-consumer organic","GOTS_recycled_organic","")))))))))))))))))),"")</f>
        <v/>
      </c>
      <c r="AE759" t="e" cm="1">
        <f t="array" aca="1" ref="AE759" ca="1">IF($I759="",IF(INDIRECT("$F"&amp;$S759)="","",IF(LEFT(INDIRECT("$F"&amp;$S759),3)="GRS","GRS_RCS_RM",IF((LEFT(INDIRECT("$F"&amp;$S759),3))="RCS","GRS_RCS_RM",IF(INDIRECT("$F"&amp;$S759)="OCS (No Label)","OCS_Conversion_RM",IF(LEFT(INDIRECT("$F"&amp;$S759),3)="OCS","OCS_RM",IF(RIGHT(INDIRECT("$F"&amp;$S759),10)="conversion","GOTS_RM_conversion",IF((LEFT(INDIRECT("$F"&amp;$S759),4))="GOTS","GOTS_RM","Responsible_RM"))))))),"DELETERM")</f>
        <v>#VALUE!</v>
      </c>
      <c r="AF759" t="e" cm="1">
        <f t="array" aca="1" ref="AF759" ca="1">IF($S759="","",INDIRECT("$Z"&amp;$S759))</f>
        <v>#VALUE!</v>
      </c>
      <c r="AG759" t="str">
        <f t="shared" si="210"/>
        <v/>
      </c>
      <c r="AH759" t="str" cm="1">
        <f t="array" aca="1" ref="AH759" ca="1">IFERROR(INDIRECT("$ag"&amp;S759),"")</f>
        <v/>
      </c>
      <c r="AI759" t="e" cm="1">
        <f t="array" aca="1" ref="AI759" ca="1">INDIRECT("O"&amp;S759)</f>
        <v>#VALUE!</v>
      </c>
      <c r="AJ759" t="str">
        <f t="shared" si="211"/>
        <v/>
      </c>
    </row>
    <row r="760" spans="1:36" ht="16.5" customHeight="1">
      <c r="A760" s="129"/>
      <c r="B760" s="134"/>
      <c r="C760" s="135"/>
      <c r="D760" s="146"/>
      <c r="E760" s="146"/>
      <c r="F760" s="135"/>
      <c r="G760" s="147"/>
      <c r="H760" s="147"/>
      <c r="I760" s="147"/>
      <c r="J760" s="147"/>
      <c r="K760" s="38"/>
      <c r="L760" s="143"/>
      <c r="M760" s="143"/>
      <c r="N760" s="61"/>
      <c r="O760" s="314"/>
      <c r="Q760" t="str">
        <f t="shared" si="206"/>
        <v/>
      </c>
      <c r="S760" t="e">
        <f t="shared" ca="1" si="215"/>
        <v>#VALUE!</v>
      </c>
      <c r="T760" t="e">
        <f t="shared" ca="1" si="212"/>
        <v>#VALUE!</v>
      </c>
      <c r="U760">
        <f t="shared" si="216"/>
        <v>696</v>
      </c>
      <c r="V760">
        <v>58.083333333337798</v>
      </c>
      <c r="W760">
        <f t="shared" si="219"/>
        <v>58</v>
      </c>
      <c r="X760" t="str" cm="1">
        <f t="array" aca="1" ref="X760" ca="1">IFERROR(INDEX('PC&amp;PD'!$A$1:$AS$19,ROW('PC&amp;PD'!$A$19),MATCH(INDIRECT(T760),'PC&amp;PD'!$A$1:$AS$1,0)),"")</f>
        <v/>
      </c>
      <c r="Y760" t="str">
        <f>IF(OR($N760="",$N760=0),"",IF($N760=$E$7,'Extracted info for SC'!$J$6,IF($N760=#REF!,'Extracted info for SC'!$J$7,IF($N760=#REF!,'Extracted info for SC'!$J$8,IF($N760=#REF!,'Extracted info for SC'!$J$9,IF($N760=#REF!,'Extracted info for SC'!$J$10,IF($N760=#REF!,'Extracted info for SC'!$J$11,IF($N760=#REF!,'Extracted info for SC'!$J$12,IF($N760=#REF!,'Extracted info for SC'!$J$13,IF($N760=#REF!,'Extracted info for SC'!$J$14,IF($N760=#REF!,'Extracted info for SC'!$J$15,IF($N760=#REF!,'Extracted info for SC'!$J$16,IF($N760=#REF!,'Extracted info for SC'!$J$17,IF($N760=#REF!,'Extracted info for SC'!$J$18,""))))))))))))))</f>
        <v/>
      </c>
      <c r="AA760" t="str">
        <f t="shared" si="207"/>
        <v/>
      </c>
      <c r="AB760" t="str">
        <f t="shared" si="208"/>
        <v/>
      </c>
      <c r="AC760" t="e">
        <f t="shared" ca="1" si="209"/>
        <v>#VALUE!</v>
      </c>
      <c r="AD760" t="str" cm="1">
        <f t="array" aca="1" ref="AD760" ca="1">IFERROR(IF((LEFT(INDIRECT("$F"&amp;$S760),4))="GOTS",IF($G760="Organic","GOTS_Organic_raw",(IF($G760="Responsible","GOTS_Responsible",(IF($G760="No Attribute (Conventional)","GOTS_conventional",(IF($G760="Recycled Pre/Post-Consumer","GOTS_pre_post",(IF($G760="In-Conversion","GOTS_in_conversion",(IF($G760="Sustainably Sourced","Sustainably_sourced",(IF($G760="Recycled pre-consumer organic","GOTS_recycled_organic",""))))))))))))),IF($G760="Organic","Organic",(IF($G760="Responsible","Responsible",(IF($G760="No Attribute (Conventional)","No_Attribute_Conventional",(IF($G760="Recycled Pre/Post-Consumer","Recycled_Pre_Post_Consumer",(IF($G760="In-Conversion","In_Conversion",(IF($G760="Recycled Pre-Consumer","Recycled_Pre_Consumer",(IF($G760="Recycled Post-Consumer","Recycled_Post_Consumer",(IF($G760="Sustainably Sourced","Sustainably_sourced",(IF($G760="Recycled pre-consumer organic","GOTS_recycled_organic","")))))))))))))))))),"")</f>
        <v/>
      </c>
      <c r="AE760" t="e" cm="1">
        <f t="array" aca="1" ref="AE760" ca="1">IF($I760="",IF(INDIRECT("$F"&amp;$S760)="","",IF(LEFT(INDIRECT("$F"&amp;$S760),3)="GRS","GRS_RCS_RM",IF((LEFT(INDIRECT("$F"&amp;$S760),3))="RCS","GRS_RCS_RM",IF(INDIRECT("$F"&amp;$S760)="OCS (No Label)","OCS_Conversion_RM",IF(LEFT(INDIRECT("$F"&amp;$S760),3)="OCS","OCS_RM",IF(RIGHT(INDIRECT("$F"&amp;$S760),10)="conversion","GOTS_RM_conversion",IF((LEFT(INDIRECT("$F"&amp;$S760),4))="GOTS","GOTS_RM","Responsible_RM"))))))),"DELETERM")</f>
        <v>#VALUE!</v>
      </c>
      <c r="AF760" t="e" cm="1">
        <f t="array" aca="1" ref="AF760" ca="1">IF($S760="","",INDIRECT("$Z"&amp;$S760))</f>
        <v>#VALUE!</v>
      </c>
      <c r="AG760" t="str">
        <f t="shared" si="210"/>
        <v/>
      </c>
      <c r="AH760" t="str" cm="1">
        <f t="array" aca="1" ref="AH760" ca="1">IFERROR(INDIRECT("$ag"&amp;S760),"")</f>
        <v/>
      </c>
      <c r="AI760" t="e" cm="1">
        <f t="array" aca="1" ref="AI760" ca="1">INDIRECT("O"&amp;S760)</f>
        <v>#VALUE!</v>
      </c>
      <c r="AJ760" t="str">
        <f t="shared" si="211"/>
        <v/>
      </c>
    </row>
    <row r="761" spans="1:36" ht="16.5" customHeight="1">
      <c r="A761" s="129"/>
      <c r="B761" s="134"/>
      <c r="C761" s="135"/>
      <c r="D761" s="146"/>
      <c r="E761" s="146"/>
      <c r="F761" s="135"/>
      <c r="G761" s="147"/>
      <c r="H761" s="147"/>
      <c r="I761" s="147"/>
      <c r="J761" s="147"/>
      <c r="K761" s="38"/>
      <c r="L761" s="143"/>
      <c r="M761" s="143"/>
      <c r="N761" s="61"/>
      <c r="O761" s="314"/>
      <c r="Q761" t="str">
        <f t="shared" si="206"/>
        <v/>
      </c>
      <c r="S761" t="e">
        <f t="shared" ca="1" si="215"/>
        <v>#VALUE!</v>
      </c>
      <c r="T761" t="e">
        <f t="shared" ca="1" si="212"/>
        <v>#VALUE!</v>
      </c>
      <c r="U761">
        <f t="shared" si="216"/>
        <v>696</v>
      </c>
      <c r="V761">
        <v>58.166666666671198</v>
      </c>
      <c r="W761">
        <f t="shared" si="219"/>
        <v>58</v>
      </c>
      <c r="X761" t="str" cm="1">
        <f t="array" aca="1" ref="X761" ca="1">IFERROR(INDEX('PC&amp;PD'!$A$1:$AS$19,ROW('PC&amp;PD'!$A$19),MATCH(INDIRECT(T761),'PC&amp;PD'!$A$1:$AS$1,0)),"")</f>
        <v/>
      </c>
      <c r="Y761" t="str">
        <f>IF(OR($N761="",$N761=0),"",IF($N761=$E$7,'Extracted info for SC'!$J$6,IF($N761=#REF!,'Extracted info for SC'!$J$7,IF($N761=#REF!,'Extracted info for SC'!$J$8,IF($N761=#REF!,'Extracted info for SC'!$J$9,IF($N761=#REF!,'Extracted info for SC'!$J$10,IF($N761=#REF!,'Extracted info for SC'!$J$11,IF($N761=#REF!,'Extracted info for SC'!$J$12,IF($N761=#REF!,'Extracted info for SC'!$J$13,IF($N761=#REF!,'Extracted info for SC'!$J$14,IF($N761=#REF!,'Extracted info for SC'!$J$15,IF($N761=#REF!,'Extracted info for SC'!$J$16,IF($N761=#REF!,'Extracted info for SC'!$J$17,IF($N761=#REF!,'Extracted info for SC'!$J$18,""))))))))))))))</f>
        <v/>
      </c>
      <c r="AA761" t="str">
        <f t="shared" si="207"/>
        <v/>
      </c>
      <c r="AB761" t="str">
        <f t="shared" si="208"/>
        <v/>
      </c>
      <c r="AC761" t="e">
        <f t="shared" ca="1" si="209"/>
        <v>#VALUE!</v>
      </c>
      <c r="AD761" t="str" cm="1">
        <f t="array" aca="1" ref="AD761" ca="1">IFERROR(IF((LEFT(INDIRECT("$F"&amp;$S761),4))="GOTS",IF($G761="Organic","GOTS_Organic_raw",(IF($G761="Responsible","GOTS_Responsible",(IF($G761="No Attribute (Conventional)","GOTS_conventional",(IF($G761="Recycled Pre/Post-Consumer","GOTS_pre_post",(IF($G761="In-Conversion","GOTS_in_conversion",(IF($G761="Sustainably Sourced","Sustainably_sourced",(IF($G761="Recycled pre-consumer organic","GOTS_recycled_organic",""))))))))))))),IF($G761="Organic","Organic",(IF($G761="Responsible","Responsible",(IF($G761="No Attribute (Conventional)","No_Attribute_Conventional",(IF($G761="Recycled Pre/Post-Consumer","Recycled_Pre_Post_Consumer",(IF($G761="In-Conversion","In_Conversion",(IF($G761="Recycled Pre-Consumer","Recycled_Pre_Consumer",(IF($G761="Recycled Post-Consumer","Recycled_Post_Consumer",(IF($G761="Sustainably Sourced","Sustainably_sourced",(IF($G761="Recycled pre-consumer organic","GOTS_recycled_organic","")))))))))))))))))),"")</f>
        <v/>
      </c>
      <c r="AE761" t="e" cm="1">
        <f t="array" aca="1" ref="AE761" ca="1">IF($I761="",IF(INDIRECT("$F"&amp;$S761)="","",IF(LEFT(INDIRECT("$F"&amp;$S761),3)="GRS","GRS_RCS_RM",IF((LEFT(INDIRECT("$F"&amp;$S761),3))="RCS","GRS_RCS_RM",IF(INDIRECT("$F"&amp;$S761)="OCS (No Label)","OCS_Conversion_RM",IF(LEFT(INDIRECT("$F"&amp;$S761),3)="OCS","OCS_RM",IF(RIGHT(INDIRECT("$F"&amp;$S761),10)="conversion","GOTS_RM_conversion",IF((LEFT(INDIRECT("$F"&amp;$S761),4))="GOTS","GOTS_RM","Responsible_RM"))))))),"DELETERM")</f>
        <v>#VALUE!</v>
      </c>
      <c r="AF761" t="e" cm="1">
        <f t="array" aca="1" ref="AF761" ca="1">IF($S761="","",INDIRECT("$Z"&amp;$S761))</f>
        <v>#VALUE!</v>
      </c>
      <c r="AG761" t="str">
        <f t="shared" si="210"/>
        <v/>
      </c>
      <c r="AH761" t="str" cm="1">
        <f t="array" aca="1" ref="AH761" ca="1">IFERROR(INDIRECT("$ag"&amp;S761),"")</f>
        <v/>
      </c>
      <c r="AI761" t="e" cm="1">
        <f t="array" aca="1" ref="AI761" ca="1">INDIRECT("O"&amp;S761)</f>
        <v>#VALUE!</v>
      </c>
      <c r="AJ761" t="str">
        <f t="shared" si="211"/>
        <v/>
      </c>
    </row>
    <row r="762" spans="1:36" ht="16.5" customHeight="1">
      <c r="A762" s="129"/>
      <c r="B762" s="134"/>
      <c r="C762" s="135"/>
      <c r="D762" s="146"/>
      <c r="E762" s="146"/>
      <c r="F762" s="135"/>
      <c r="G762" s="147"/>
      <c r="H762" s="147"/>
      <c r="I762" s="147"/>
      <c r="J762" s="147"/>
      <c r="K762" s="38"/>
      <c r="L762" s="143"/>
      <c r="M762" s="143"/>
      <c r="N762" s="61"/>
      <c r="O762" s="314"/>
      <c r="Q762" t="str">
        <f t="shared" si="206"/>
        <v/>
      </c>
      <c r="S762" t="e">
        <f t="shared" ca="1" si="215"/>
        <v>#VALUE!</v>
      </c>
      <c r="T762" t="e">
        <f t="shared" ca="1" si="212"/>
        <v>#VALUE!</v>
      </c>
      <c r="U762">
        <f t="shared" si="216"/>
        <v>696</v>
      </c>
      <c r="V762">
        <v>58.250000000004498</v>
      </c>
      <c r="W762">
        <f t="shared" si="219"/>
        <v>58</v>
      </c>
      <c r="X762" t="str" cm="1">
        <f t="array" aca="1" ref="X762" ca="1">IFERROR(INDEX('PC&amp;PD'!$A$1:$AS$19,ROW('PC&amp;PD'!$A$19),MATCH(INDIRECT(T762),'PC&amp;PD'!$A$1:$AS$1,0)),"")</f>
        <v/>
      </c>
      <c r="Y762" t="str">
        <f>IF(OR($N762="",$N762=0),"",IF($N762=$E$7,'Extracted info for SC'!$J$6,IF($N762=#REF!,'Extracted info for SC'!$J$7,IF($N762=#REF!,'Extracted info for SC'!$J$8,IF($N762=#REF!,'Extracted info for SC'!$J$9,IF($N762=#REF!,'Extracted info for SC'!$J$10,IF($N762=#REF!,'Extracted info for SC'!$J$11,IF($N762=#REF!,'Extracted info for SC'!$J$12,IF($N762=#REF!,'Extracted info for SC'!$J$13,IF($N762=#REF!,'Extracted info for SC'!$J$14,IF($N762=#REF!,'Extracted info for SC'!$J$15,IF($N762=#REF!,'Extracted info for SC'!$J$16,IF($N762=#REF!,'Extracted info for SC'!$J$17,IF($N762=#REF!,'Extracted info for SC'!$J$18,""))))))))))))))</f>
        <v/>
      </c>
      <c r="AA762" t="str">
        <f t="shared" si="207"/>
        <v/>
      </c>
      <c r="AB762" t="str">
        <f t="shared" si="208"/>
        <v/>
      </c>
      <c r="AC762" t="e">
        <f t="shared" ca="1" si="209"/>
        <v>#VALUE!</v>
      </c>
      <c r="AD762" t="str" cm="1">
        <f t="array" aca="1" ref="AD762" ca="1">IFERROR(IF((LEFT(INDIRECT("$F"&amp;$S762),4))="GOTS",IF($G762="Organic","GOTS_Organic_raw",(IF($G762="Responsible","GOTS_Responsible",(IF($G762="No Attribute (Conventional)","GOTS_conventional",(IF($G762="Recycled Pre/Post-Consumer","GOTS_pre_post",(IF($G762="In-Conversion","GOTS_in_conversion",(IF($G762="Sustainably Sourced","Sustainably_sourced",(IF($G762="Recycled pre-consumer organic","GOTS_recycled_organic",""))))))))))))),IF($G762="Organic","Organic",(IF($G762="Responsible","Responsible",(IF($G762="No Attribute (Conventional)","No_Attribute_Conventional",(IF($G762="Recycled Pre/Post-Consumer","Recycled_Pre_Post_Consumer",(IF($G762="In-Conversion","In_Conversion",(IF($G762="Recycled Pre-Consumer","Recycled_Pre_Consumer",(IF($G762="Recycled Post-Consumer","Recycled_Post_Consumer",(IF($G762="Sustainably Sourced","Sustainably_sourced",(IF($G762="Recycled pre-consumer organic","GOTS_recycled_organic","")))))))))))))))))),"")</f>
        <v/>
      </c>
      <c r="AE762" t="e" cm="1">
        <f t="array" aca="1" ref="AE762" ca="1">IF($I762="",IF(INDIRECT("$F"&amp;$S762)="","",IF(LEFT(INDIRECT("$F"&amp;$S762),3)="GRS","GRS_RCS_RM",IF((LEFT(INDIRECT("$F"&amp;$S762),3))="RCS","GRS_RCS_RM",IF(INDIRECT("$F"&amp;$S762)="OCS (No Label)","OCS_Conversion_RM",IF(LEFT(INDIRECT("$F"&amp;$S762),3)="OCS","OCS_RM",IF(RIGHT(INDIRECT("$F"&amp;$S762),10)="conversion","GOTS_RM_conversion",IF((LEFT(INDIRECT("$F"&amp;$S762),4))="GOTS","GOTS_RM","Responsible_RM"))))))),"DELETERM")</f>
        <v>#VALUE!</v>
      </c>
      <c r="AF762" t="e" cm="1">
        <f t="array" aca="1" ref="AF762" ca="1">IF($S762="","",INDIRECT("$Z"&amp;$S762))</f>
        <v>#VALUE!</v>
      </c>
      <c r="AG762" t="str">
        <f t="shared" si="210"/>
        <v/>
      </c>
      <c r="AH762" t="str" cm="1">
        <f t="array" aca="1" ref="AH762" ca="1">IFERROR(INDIRECT("$ag"&amp;S762),"")</f>
        <v/>
      </c>
      <c r="AI762" t="e" cm="1">
        <f t="array" aca="1" ref="AI762" ca="1">INDIRECT("O"&amp;S762)</f>
        <v>#VALUE!</v>
      </c>
      <c r="AJ762" t="str">
        <f t="shared" si="211"/>
        <v/>
      </c>
    </row>
    <row r="763" spans="1:36" ht="16.5" customHeight="1">
      <c r="A763" s="129"/>
      <c r="B763" s="134"/>
      <c r="C763" s="135"/>
      <c r="D763" s="146"/>
      <c r="E763" s="146"/>
      <c r="F763" s="135"/>
      <c r="G763" s="147"/>
      <c r="H763" s="147"/>
      <c r="I763" s="147"/>
      <c r="J763" s="147"/>
      <c r="K763" s="38"/>
      <c r="L763" s="143"/>
      <c r="M763" s="143"/>
      <c r="N763" s="61"/>
      <c r="O763" s="314"/>
      <c r="Q763" t="str">
        <f t="shared" si="206"/>
        <v/>
      </c>
      <c r="S763" t="e">
        <f t="shared" ca="1" si="215"/>
        <v>#VALUE!</v>
      </c>
      <c r="T763" t="e">
        <f t="shared" ca="1" si="212"/>
        <v>#VALUE!</v>
      </c>
      <c r="U763">
        <f t="shared" si="216"/>
        <v>696</v>
      </c>
      <c r="V763">
        <v>58.333333333337897</v>
      </c>
      <c r="W763">
        <f t="shared" si="219"/>
        <v>58</v>
      </c>
      <c r="X763" t="str" cm="1">
        <f t="array" aca="1" ref="X763" ca="1">IFERROR(INDEX('PC&amp;PD'!$A$1:$AS$19,ROW('PC&amp;PD'!$A$19),MATCH(INDIRECT(T763),'PC&amp;PD'!$A$1:$AS$1,0)),"")</f>
        <v/>
      </c>
      <c r="Y763" t="str">
        <f>IF(OR($N763="",$N763=0),"",IF($N763=$E$7,'Extracted info for SC'!$J$6,IF($N763=#REF!,'Extracted info for SC'!$J$7,IF($N763=#REF!,'Extracted info for SC'!$J$8,IF($N763=#REF!,'Extracted info for SC'!$J$9,IF($N763=#REF!,'Extracted info for SC'!$J$10,IF($N763=#REF!,'Extracted info for SC'!$J$11,IF($N763=#REF!,'Extracted info for SC'!$J$12,IF($N763=#REF!,'Extracted info for SC'!$J$13,IF($N763=#REF!,'Extracted info for SC'!$J$14,IF($N763=#REF!,'Extracted info for SC'!$J$15,IF($N763=#REF!,'Extracted info for SC'!$J$16,IF($N763=#REF!,'Extracted info for SC'!$J$17,IF($N763=#REF!,'Extracted info for SC'!$J$18,""))))))))))))))</f>
        <v/>
      </c>
      <c r="AA763" t="str">
        <f t="shared" si="207"/>
        <v/>
      </c>
      <c r="AB763" t="str">
        <f t="shared" si="208"/>
        <v/>
      </c>
      <c r="AC763" t="e">
        <f t="shared" ca="1" si="209"/>
        <v>#VALUE!</v>
      </c>
      <c r="AD763" t="str" cm="1">
        <f t="array" aca="1" ref="AD763" ca="1">IFERROR(IF((LEFT(INDIRECT("$F"&amp;$S763),4))="GOTS",IF($G763="Organic","GOTS_Organic_raw",(IF($G763="Responsible","GOTS_Responsible",(IF($G763="No Attribute (Conventional)","GOTS_conventional",(IF($G763="Recycled Pre/Post-Consumer","GOTS_pre_post",(IF($G763="In-Conversion","GOTS_in_conversion",(IF($G763="Sustainably Sourced","Sustainably_sourced",(IF($G763="Recycled pre-consumer organic","GOTS_recycled_organic",""))))))))))))),IF($G763="Organic","Organic",(IF($G763="Responsible","Responsible",(IF($G763="No Attribute (Conventional)","No_Attribute_Conventional",(IF($G763="Recycled Pre/Post-Consumer","Recycled_Pre_Post_Consumer",(IF($G763="In-Conversion","In_Conversion",(IF($G763="Recycled Pre-Consumer","Recycled_Pre_Consumer",(IF($G763="Recycled Post-Consumer","Recycled_Post_Consumer",(IF($G763="Sustainably Sourced","Sustainably_sourced",(IF($G763="Recycled pre-consumer organic","GOTS_recycled_organic","")))))))))))))))))),"")</f>
        <v/>
      </c>
      <c r="AE763" t="e" cm="1">
        <f t="array" aca="1" ref="AE763" ca="1">IF($I763="",IF(INDIRECT("$F"&amp;$S763)="","",IF(LEFT(INDIRECT("$F"&amp;$S763),3)="GRS","GRS_RCS_RM",IF((LEFT(INDIRECT("$F"&amp;$S763),3))="RCS","GRS_RCS_RM",IF(INDIRECT("$F"&amp;$S763)="OCS (No Label)","OCS_Conversion_RM",IF(LEFT(INDIRECT("$F"&amp;$S763),3)="OCS","OCS_RM",IF(RIGHT(INDIRECT("$F"&amp;$S763),10)="conversion","GOTS_RM_conversion",IF((LEFT(INDIRECT("$F"&amp;$S763),4))="GOTS","GOTS_RM","Responsible_RM"))))))),"DELETERM")</f>
        <v>#VALUE!</v>
      </c>
      <c r="AF763" t="e" cm="1">
        <f t="array" aca="1" ref="AF763" ca="1">IF($S763="","",INDIRECT("$Z"&amp;$S763))</f>
        <v>#VALUE!</v>
      </c>
      <c r="AG763" t="str">
        <f t="shared" si="210"/>
        <v/>
      </c>
      <c r="AH763" t="str" cm="1">
        <f t="array" aca="1" ref="AH763" ca="1">IFERROR(INDIRECT("$ag"&amp;S763),"")</f>
        <v/>
      </c>
      <c r="AI763" t="e" cm="1">
        <f t="array" aca="1" ref="AI763" ca="1">INDIRECT("O"&amp;S763)</f>
        <v>#VALUE!</v>
      </c>
      <c r="AJ763" t="str">
        <f t="shared" si="211"/>
        <v/>
      </c>
    </row>
    <row r="764" spans="1:36" ht="16.5" customHeight="1">
      <c r="A764" s="129"/>
      <c r="B764" s="134"/>
      <c r="C764" s="135"/>
      <c r="D764" s="146"/>
      <c r="E764" s="146"/>
      <c r="F764" s="135"/>
      <c r="G764" s="147"/>
      <c r="H764" s="147"/>
      <c r="I764" s="147"/>
      <c r="J764" s="147"/>
      <c r="K764" s="38"/>
      <c r="L764" s="143"/>
      <c r="M764" s="143"/>
      <c r="N764" s="61"/>
      <c r="O764" s="314"/>
      <c r="Q764" t="str">
        <f t="shared" si="206"/>
        <v/>
      </c>
      <c r="S764" t="e">
        <f t="shared" ca="1" si="215"/>
        <v>#VALUE!</v>
      </c>
      <c r="T764" t="e">
        <f t="shared" ca="1" si="212"/>
        <v>#VALUE!</v>
      </c>
      <c r="U764">
        <f t="shared" si="216"/>
        <v>696</v>
      </c>
      <c r="V764">
        <v>58.416666666671198</v>
      </c>
      <c r="W764">
        <f t="shared" si="219"/>
        <v>58</v>
      </c>
      <c r="X764" t="str" cm="1">
        <f t="array" aca="1" ref="X764" ca="1">IFERROR(INDEX('PC&amp;PD'!$A$1:$AS$19,ROW('PC&amp;PD'!$A$19),MATCH(INDIRECT(T764),'PC&amp;PD'!$A$1:$AS$1,0)),"")</f>
        <v/>
      </c>
      <c r="Y764" t="str">
        <f>IF(OR($N764="",$N764=0),"",IF($N764=$E$7,'Extracted info for SC'!$J$6,IF($N764=#REF!,'Extracted info for SC'!$J$7,IF($N764=#REF!,'Extracted info for SC'!$J$8,IF($N764=#REF!,'Extracted info for SC'!$J$9,IF($N764=#REF!,'Extracted info for SC'!$J$10,IF($N764=#REF!,'Extracted info for SC'!$J$11,IF($N764=#REF!,'Extracted info for SC'!$J$12,IF($N764=#REF!,'Extracted info for SC'!$J$13,IF($N764=#REF!,'Extracted info for SC'!$J$14,IF($N764=#REF!,'Extracted info for SC'!$J$15,IF($N764=#REF!,'Extracted info for SC'!$J$16,IF($N764=#REF!,'Extracted info for SC'!$J$17,IF($N764=#REF!,'Extracted info for SC'!$J$18,""))))))))))))))</f>
        <v/>
      </c>
      <c r="AA764" t="str">
        <f t="shared" si="207"/>
        <v/>
      </c>
      <c r="AB764" t="str">
        <f t="shared" si="208"/>
        <v/>
      </c>
      <c r="AC764" t="e">
        <f t="shared" ca="1" si="209"/>
        <v>#VALUE!</v>
      </c>
      <c r="AD764" t="str" cm="1">
        <f t="array" aca="1" ref="AD764" ca="1">IFERROR(IF((LEFT(INDIRECT("$F"&amp;$S764),4))="GOTS",IF($G764="Organic","GOTS_Organic_raw",(IF($G764="Responsible","GOTS_Responsible",(IF($G764="No Attribute (Conventional)","GOTS_conventional",(IF($G764="Recycled Pre/Post-Consumer","GOTS_pre_post",(IF($G764="In-Conversion","GOTS_in_conversion",(IF($G764="Sustainably Sourced","Sustainably_sourced",(IF($G764="Recycled pre-consumer organic","GOTS_recycled_organic",""))))))))))))),IF($G764="Organic","Organic",(IF($G764="Responsible","Responsible",(IF($G764="No Attribute (Conventional)","No_Attribute_Conventional",(IF($G764="Recycled Pre/Post-Consumer","Recycled_Pre_Post_Consumer",(IF($G764="In-Conversion","In_Conversion",(IF($G764="Recycled Pre-Consumer","Recycled_Pre_Consumer",(IF($G764="Recycled Post-Consumer","Recycled_Post_Consumer",(IF($G764="Sustainably Sourced","Sustainably_sourced",(IF($G764="Recycled pre-consumer organic","GOTS_recycled_organic","")))))))))))))))))),"")</f>
        <v/>
      </c>
      <c r="AE764" t="e" cm="1">
        <f t="array" aca="1" ref="AE764" ca="1">IF($I764="",IF(INDIRECT("$F"&amp;$S764)="","",IF(LEFT(INDIRECT("$F"&amp;$S764),3)="GRS","GRS_RCS_RM",IF((LEFT(INDIRECT("$F"&amp;$S764),3))="RCS","GRS_RCS_RM",IF(INDIRECT("$F"&amp;$S764)="OCS (No Label)","OCS_Conversion_RM",IF(LEFT(INDIRECT("$F"&amp;$S764),3)="OCS","OCS_RM",IF(RIGHT(INDIRECT("$F"&amp;$S764),10)="conversion","GOTS_RM_conversion",IF((LEFT(INDIRECT("$F"&amp;$S764),4))="GOTS","GOTS_RM","Responsible_RM"))))))),"DELETERM")</f>
        <v>#VALUE!</v>
      </c>
      <c r="AF764" t="e" cm="1">
        <f t="array" aca="1" ref="AF764" ca="1">IF($S764="","",INDIRECT("$Z"&amp;$S764))</f>
        <v>#VALUE!</v>
      </c>
      <c r="AG764" t="str">
        <f t="shared" si="210"/>
        <v/>
      </c>
      <c r="AH764" t="str" cm="1">
        <f t="array" aca="1" ref="AH764" ca="1">IFERROR(INDIRECT("$ag"&amp;S764),"")</f>
        <v/>
      </c>
      <c r="AI764" t="e" cm="1">
        <f t="array" aca="1" ref="AI764" ca="1">INDIRECT("O"&amp;S764)</f>
        <v>#VALUE!</v>
      </c>
      <c r="AJ764" t="str">
        <f t="shared" si="211"/>
        <v/>
      </c>
    </row>
    <row r="765" spans="1:36" ht="16.5" customHeight="1">
      <c r="A765" s="130"/>
      <c r="B765" s="136"/>
      <c r="C765" s="137"/>
      <c r="D765" s="146"/>
      <c r="E765" s="146"/>
      <c r="F765" s="137"/>
      <c r="G765" s="147"/>
      <c r="H765" s="147"/>
      <c r="I765" s="147"/>
      <c r="J765" s="147"/>
      <c r="K765" s="38"/>
      <c r="L765" s="144"/>
      <c r="M765" s="144"/>
      <c r="N765" s="61"/>
      <c r="O765" s="314"/>
      <c r="Q765" t="str">
        <f t="shared" si="206"/>
        <v/>
      </c>
      <c r="S765" t="e">
        <f t="shared" ca="1" si="215"/>
        <v>#VALUE!</v>
      </c>
      <c r="T765" t="e">
        <f t="shared" ca="1" si="212"/>
        <v>#VALUE!</v>
      </c>
      <c r="U765">
        <f t="shared" si="216"/>
        <v>696</v>
      </c>
      <c r="V765">
        <v>58.500000000004498</v>
      </c>
      <c r="W765">
        <f t="shared" si="219"/>
        <v>58</v>
      </c>
      <c r="X765" t="str" cm="1">
        <f t="array" aca="1" ref="X765" ca="1">IFERROR(INDEX('PC&amp;PD'!$A$1:$AS$19,ROW('PC&amp;PD'!$A$19),MATCH(INDIRECT(T765),'PC&amp;PD'!$A$1:$AS$1,0)),"")</f>
        <v/>
      </c>
      <c r="Y765" t="str">
        <f>IF(OR($N765="",$N765=0),"",IF($N765=$E$7,'Extracted info for SC'!$J$6,IF($N765=#REF!,'Extracted info for SC'!$J$7,IF($N765=#REF!,'Extracted info for SC'!$J$8,IF($N765=#REF!,'Extracted info for SC'!$J$9,IF($N765=#REF!,'Extracted info for SC'!$J$10,IF($N765=#REF!,'Extracted info for SC'!$J$11,IF($N765=#REF!,'Extracted info for SC'!$J$12,IF($N765=#REF!,'Extracted info for SC'!$J$13,IF($N765=#REF!,'Extracted info for SC'!$J$14,IF($N765=#REF!,'Extracted info for SC'!$J$15,IF($N765=#REF!,'Extracted info for SC'!$J$16,IF($N765=#REF!,'Extracted info for SC'!$J$17,IF($N765=#REF!,'Extracted info for SC'!$J$18,""))))))))))))))</f>
        <v/>
      </c>
      <c r="AA765" t="str">
        <f t="shared" si="207"/>
        <v/>
      </c>
      <c r="AB765" t="str">
        <f t="shared" si="208"/>
        <v/>
      </c>
      <c r="AC765" t="e">
        <f t="shared" ca="1" si="209"/>
        <v>#VALUE!</v>
      </c>
      <c r="AD765" t="str" cm="1">
        <f t="array" aca="1" ref="AD765" ca="1">IFERROR(IF((LEFT(INDIRECT("$F"&amp;$S765),4))="GOTS",IF($G765="Organic","GOTS_Organic_raw",(IF($G765="Responsible","GOTS_Responsible",(IF($G765="No Attribute (Conventional)","GOTS_conventional",(IF($G765="Recycled Pre/Post-Consumer","GOTS_pre_post",(IF($G765="In-Conversion","GOTS_in_conversion",(IF($G765="Sustainably Sourced","Sustainably_sourced",(IF($G765="Recycled pre-consumer organic","GOTS_recycled_organic",""))))))))))))),IF($G765="Organic","Organic",(IF($G765="Responsible","Responsible",(IF($G765="No Attribute (Conventional)","No_Attribute_Conventional",(IF($G765="Recycled Pre/Post-Consumer","Recycled_Pre_Post_Consumer",(IF($G765="In-Conversion","In_Conversion",(IF($G765="Recycled Pre-Consumer","Recycled_Pre_Consumer",(IF($G765="Recycled Post-Consumer","Recycled_Post_Consumer",(IF($G765="Sustainably Sourced","Sustainably_sourced",(IF($G765="Recycled pre-consumer organic","GOTS_recycled_organic","")))))))))))))))))),"")</f>
        <v/>
      </c>
      <c r="AE765" t="e" cm="1">
        <f t="array" aca="1" ref="AE765" ca="1">IF($I765="",IF(INDIRECT("$F"&amp;$S765)="","",IF(LEFT(INDIRECT("$F"&amp;$S765),3)="GRS","GRS_RCS_RM",IF((LEFT(INDIRECT("$F"&amp;$S765),3))="RCS","GRS_RCS_RM",IF(INDIRECT("$F"&amp;$S765)="OCS (No Label)","OCS_Conversion_RM",IF(LEFT(INDIRECT("$F"&amp;$S765),3)="OCS","OCS_RM",IF(RIGHT(INDIRECT("$F"&amp;$S765),10)="conversion","GOTS_RM_conversion",IF((LEFT(INDIRECT("$F"&amp;$S765),4))="GOTS","GOTS_RM","Responsible_RM"))))))),"DELETERM")</f>
        <v>#VALUE!</v>
      </c>
      <c r="AF765" t="e" cm="1">
        <f t="array" aca="1" ref="AF765" ca="1">IF($S765="","",INDIRECT("$Z"&amp;$S765))</f>
        <v>#VALUE!</v>
      </c>
      <c r="AG765" t="str">
        <f t="shared" si="210"/>
        <v/>
      </c>
      <c r="AH765" t="str" cm="1">
        <f t="array" aca="1" ref="AH765" ca="1">IFERROR(INDIRECT("$ag"&amp;S765),"")</f>
        <v/>
      </c>
      <c r="AI765" t="e" cm="1">
        <f t="array" aca="1" ref="AI765" ca="1">INDIRECT("O"&amp;S765)</f>
        <v>#VALUE!</v>
      </c>
      <c r="AJ765" t="str">
        <f t="shared" si="211"/>
        <v/>
      </c>
    </row>
    <row r="766" spans="1:36" ht="16.5" customHeight="1">
      <c r="A766" s="130"/>
      <c r="B766" s="136"/>
      <c r="C766" s="137"/>
      <c r="D766" s="146"/>
      <c r="E766" s="146"/>
      <c r="F766" s="137"/>
      <c r="G766" s="147"/>
      <c r="H766" s="147"/>
      <c r="I766" s="147"/>
      <c r="J766" s="147"/>
      <c r="K766" s="38"/>
      <c r="L766" s="144"/>
      <c r="M766" s="144"/>
      <c r="N766" s="61"/>
      <c r="O766" s="314"/>
      <c r="Q766" t="str">
        <f t="shared" si="206"/>
        <v/>
      </c>
      <c r="S766" t="e">
        <f t="shared" ca="1" si="215"/>
        <v>#VALUE!</v>
      </c>
      <c r="T766" t="e">
        <f t="shared" ca="1" si="212"/>
        <v>#VALUE!</v>
      </c>
      <c r="U766">
        <f t="shared" si="216"/>
        <v>696</v>
      </c>
      <c r="V766">
        <v>58.583333333337897</v>
      </c>
      <c r="W766">
        <f t="shared" si="219"/>
        <v>58</v>
      </c>
      <c r="X766" t="str" cm="1">
        <f t="array" aca="1" ref="X766" ca="1">IFERROR(INDEX('PC&amp;PD'!$A$1:$AS$19,ROW('PC&amp;PD'!$A$19),MATCH(INDIRECT(T766),'PC&amp;PD'!$A$1:$AS$1,0)),"")</f>
        <v/>
      </c>
      <c r="Y766" t="str">
        <f>IF(OR($N766="",$N766=0),"",IF($N766=$E$7,'Extracted info for SC'!$J$6,IF($N766=#REF!,'Extracted info for SC'!$J$7,IF($N766=#REF!,'Extracted info for SC'!$J$8,IF($N766=#REF!,'Extracted info for SC'!$J$9,IF($N766=#REF!,'Extracted info for SC'!$J$10,IF($N766=#REF!,'Extracted info for SC'!$J$11,IF($N766=#REF!,'Extracted info for SC'!$J$12,IF($N766=#REF!,'Extracted info for SC'!$J$13,IF($N766=#REF!,'Extracted info for SC'!$J$14,IF($N766=#REF!,'Extracted info for SC'!$J$15,IF($N766=#REF!,'Extracted info for SC'!$J$16,IF($N766=#REF!,'Extracted info for SC'!$J$17,IF($N766=#REF!,'Extracted info for SC'!$J$18,""))))))))))))))</f>
        <v/>
      </c>
      <c r="AA766" t="str">
        <f t="shared" si="207"/>
        <v/>
      </c>
      <c r="AB766" t="str">
        <f t="shared" si="208"/>
        <v/>
      </c>
      <c r="AC766" t="e">
        <f t="shared" ca="1" si="209"/>
        <v>#VALUE!</v>
      </c>
      <c r="AD766" t="str" cm="1">
        <f t="array" aca="1" ref="AD766" ca="1">IFERROR(IF((LEFT(INDIRECT("$F"&amp;$S766),4))="GOTS",IF($G766="Organic","GOTS_Organic_raw",(IF($G766="Responsible","GOTS_Responsible",(IF($G766="No Attribute (Conventional)","GOTS_conventional",(IF($G766="Recycled Pre/Post-Consumer","GOTS_pre_post",(IF($G766="In-Conversion","GOTS_in_conversion",(IF($G766="Sustainably Sourced","Sustainably_sourced",(IF($G766="Recycled pre-consumer organic","GOTS_recycled_organic",""))))))))))))),IF($G766="Organic","Organic",(IF($G766="Responsible","Responsible",(IF($G766="No Attribute (Conventional)","No_Attribute_Conventional",(IF($G766="Recycled Pre/Post-Consumer","Recycled_Pre_Post_Consumer",(IF($G766="In-Conversion","In_Conversion",(IF($G766="Recycled Pre-Consumer","Recycled_Pre_Consumer",(IF($G766="Recycled Post-Consumer","Recycled_Post_Consumer",(IF($G766="Sustainably Sourced","Sustainably_sourced",(IF($G766="Recycled pre-consumer organic","GOTS_recycled_organic","")))))))))))))))))),"")</f>
        <v/>
      </c>
      <c r="AE766" t="e" cm="1">
        <f t="array" aca="1" ref="AE766" ca="1">IF($I766="",IF(INDIRECT("$F"&amp;$S766)="","",IF(LEFT(INDIRECT("$F"&amp;$S766),3)="GRS","GRS_RCS_RM",IF((LEFT(INDIRECT("$F"&amp;$S766),3))="RCS","GRS_RCS_RM",IF(INDIRECT("$F"&amp;$S766)="OCS (No Label)","OCS_Conversion_RM",IF(LEFT(INDIRECT("$F"&amp;$S766),3)="OCS","OCS_RM",IF(RIGHT(INDIRECT("$F"&amp;$S766),10)="conversion","GOTS_RM_conversion",IF((LEFT(INDIRECT("$F"&amp;$S766),4))="GOTS","GOTS_RM","Responsible_RM"))))))),"DELETERM")</f>
        <v>#VALUE!</v>
      </c>
      <c r="AF766" t="e" cm="1">
        <f t="array" aca="1" ref="AF766" ca="1">IF($S766="","",INDIRECT("$Z"&amp;$S766))</f>
        <v>#VALUE!</v>
      </c>
      <c r="AG766" t="str">
        <f t="shared" si="210"/>
        <v/>
      </c>
      <c r="AH766" t="str" cm="1">
        <f t="array" aca="1" ref="AH766" ca="1">IFERROR(INDIRECT("$ag"&amp;S766),"")</f>
        <v/>
      </c>
      <c r="AI766" t="e" cm="1">
        <f t="array" aca="1" ref="AI766" ca="1">INDIRECT("O"&amp;S766)</f>
        <v>#VALUE!</v>
      </c>
      <c r="AJ766" t="str">
        <f t="shared" si="211"/>
        <v/>
      </c>
    </row>
    <row r="767" spans="1:36" ht="16.5" customHeight="1">
      <c r="A767" s="130"/>
      <c r="B767" s="136"/>
      <c r="C767" s="137"/>
      <c r="D767" s="146"/>
      <c r="E767" s="146"/>
      <c r="F767" s="137"/>
      <c r="G767" s="147"/>
      <c r="H767" s="147"/>
      <c r="I767" s="147"/>
      <c r="J767" s="147"/>
      <c r="K767" s="38"/>
      <c r="L767" s="144"/>
      <c r="M767" s="144"/>
      <c r="N767" s="61"/>
      <c r="O767" s="314"/>
      <c r="Q767" t="str">
        <f t="shared" si="206"/>
        <v/>
      </c>
      <c r="S767" t="e">
        <f t="shared" ca="1" si="215"/>
        <v>#VALUE!</v>
      </c>
      <c r="T767" t="e">
        <f t="shared" ca="1" si="212"/>
        <v>#VALUE!</v>
      </c>
      <c r="U767">
        <f t="shared" si="216"/>
        <v>696</v>
      </c>
      <c r="V767">
        <v>58.666666666671198</v>
      </c>
      <c r="W767">
        <f t="shared" si="219"/>
        <v>58</v>
      </c>
      <c r="X767" t="str" cm="1">
        <f t="array" aca="1" ref="X767" ca="1">IFERROR(INDEX('PC&amp;PD'!$A$1:$AS$19,ROW('PC&amp;PD'!$A$19),MATCH(INDIRECT(T767),'PC&amp;PD'!$A$1:$AS$1,0)),"")</f>
        <v/>
      </c>
      <c r="Y767" t="str">
        <f>IF(OR($N767="",$N767=0),"",IF($N767=$E$7,'Extracted info for SC'!$J$6,IF($N767=#REF!,'Extracted info for SC'!$J$7,IF($N767=#REF!,'Extracted info for SC'!$J$8,IF($N767=#REF!,'Extracted info for SC'!$J$9,IF($N767=#REF!,'Extracted info for SC'!$J$10,IF($N767=#REF!,'Extracted info for SC'!$J$11,IF($N767=#REF!,'Extracted info for SC'!$J$12,IF($N767=#REF!,'Extracted info for SC'!$J$13,IF($N767=#REF!,'Extracted info for SC'!$J$14,IF($N767=#REF!,'Extracted info for SC'!$J$15,IF($N767=#REF!,'Extracted info for SC'!$J$16,IF($N767=#REF!,'Extracted info for SC'!$J$17,IF($N767=#REF!,'Extracted info for SC'!$J$18,""))))))))))))))</f>
        <v/>
      </c>
      <c r="AA767" t="str">
        <f t="shared" si="207"/>
        <v/>
      </c>
      <c r="AB767" t="str">
        <f t="shared" si="208"/>
        <v/>
      </c>
      <c r="AC767" t="e">
        <f t="shared" ca="1" si="209"/>
        <v>#VALUE!</v>
      </c>
      <c r="AD767" t="str" cm="1">
        <f t="array" aca="1" ref="AD767" ca="1">IFERROR(IF((LEFT(INDIRECT("$F"&amp;$S767),4))="GOTS",IF($G767="Organic","GOTS_Organic_raw",(IF($G767="Responsible","GOTS_Responsible",(IF($G767="No Attribute (Conventional)","GOTS_conventional",(IF($G767="Recycled Pre/Post-Consumer","GOTS_pre_post",(IF($G767="In-Conversion","GOTS_in_conversion",(IF($G767="Sustainably Sourced","Sustainably_sourced",(IF($G767="Recycled pre-consumer organic","GOTS_recycled_organic",""))))))))))))),IF($G767="Organic","Organic",(IF($G767="Responsible","Responsible",(IF($G767="No Attribute (Conventional)","No_Attribute_Conventional",(IF($G767="Recycled Pre/Post-Consumer","Recycled_Pre_Post_Consumer",(IF($G767="In-Conversion","In_Conversion",(IF($G767="Recycled Pre-Consumer","Recycled_Pre_Consumer",(IF($G767="Recycled Post-Consumer","Recycled_Post_Consumer",(IF($G767="Sustainably Sourced","Sustainably_sourced",(IF($G767="Recycled pre-consumer organic","GOTS_recycled_organic","")))))))))))))))))),"")</f>
        <v/>
      </c>
      <c r="AE767" t="e" cm="1">
        <f t="array" aca="1" ref="AE767" ca="1">IF($I767="",IF(INDIRECT("$F"&amp;$S767)="","",IF(LEFT(INDIRECT("$F"&amp;$S767),3)="GRS","GRS_RCS_RM",IF((LEFT(INDIRECT("$F"&amp;$S767),3))="RCS","GRS_RCS_RM",IF(INDIRECT("$F"&amp;$S767)="OCS (No Label)","OCS_Conversion_RM",IF(LEFT(INDIRECT("$F"&amp;$S767),3)="OCS","OCS_RM",IF(RIGHT(INDIRECT("$F"&amp;$S767),10)="conversion","GOTS_RM_conversion",IF((LEFT(INDIRECT("$F"&amp;$S767),4))="GOTS","GOTS_RM","Responsible_RM"))))))),"DELETERM")</f>
        <v>#VALUE!</v>
      </c>
      <c r="AF767" t="e" cm="1">
        <f t="array" aca="1" ref="AF767" ca="1">IF($S767="","",INDIRECT("$Z"&amp;$S767))</f>
        <v>#VALUE!</v>
      </c>
      <c r="AG767" t="str">
        <f t="shared" si="210"/>
        <v/>
      </c>
      <c r="AH767" t="str" cm="1">
        <f t="array" aca="1" ref="AH767" ca="1">IFERROR(INDIRECT("$ag"&amp;S767),"")</f>
        <v/>
      </c>
      <c r="AI767" t="e" cm="1">
        <f t="array" aca="1" ref="AI767" ca="1">INDIRECT("O"&amp;S767)</f>
        <v>#VALUE!</v>
      </c>
      <c r="AJ767" t="str">
        <f t="shared" si="211"/>
        <v/>
      </c>
    </row>
    <row r="768" spans="1:36" ht="16.5" customHeight="1">
      <c r="A768" s="130"/>
      <c r="B768" s="136"/>
      <c r="C768" s="137"/>
      <c r="D768" s="146"/>
      <c r="E768" s="146"/>
      <c r="F768" s="137"/>
      <c r="G768" s="147"/>
      <c r="H768" s="147"/>
      <c r="I768" s="147"/>
      <c r="J768" s="147"/>
      <c r="K768" s="38"/>
      <c r="L768" s="144"/>
      <c r="M768" s="144"/>
      <c r="N768" s="61"/>
      <c r="O768" s="314"/>
      <c r="Q768" t="str">
        <f t="shared" ref="Q768:Q831" si="226">IF(G768="No Attribute (Conventional)",IF(OR($G768="",$I768="",$K768=""),"",CONCATENATE($K768," ",$AA768," ",$I768," + ")),IF(OR($G768="",$I768="",$K768=""),"",CONCATENATE($K768," ",$G768," ",$I768," + ")))</f>
        <v/>
      </c>
      <c r="S768" t="e">
        <f t="shared" ca="1" si="215"/>
        <v>#VALUE!</v>
      </c>
      <c r="T768" t="e">
        <f t="shared" ca="1" si="212"/>
        <v>#VALUE!</v>
      </c>
      <c r="U768">
        <f t="shared" si="216"/>
        <v>696</v>
      </c>
      <c r="V768">
        <v>58.750000000004597</v>
      </c>
      <c r="W768">
        <f t="shared" si="219"/>
        <v>58</v>
      </c>
      <c r="X768" t="str" cm="1">
        <f t="array" aca="1" ref="X768" ca="1">IFERROR(INDEX('PC&amp;PD'!$A$1:$AS$19,ROW('PC&amp;PD'!$A$19),MATCH(INDIRECT(T768),'PC&amp;PD'!$A$1:$AS$1,0)),"")</f>
        <v/>
      </c>
      <c r="Y768" t="str">
        <f>IF(OR($N768="",$N768=0),"",IF($N768=$E$7,'Extracted info for SC'!$J$6,IF($N768=#REF!,'Extracted info for SC'!$J$7,IF($N768=#REF!,'Extracted info for SC'!$J$8,IF($N768=#REF!,'Extracted info for SC'!$J$9,IF($N768=#REF!,'Extracted info for SC'!$J$10,IF($N768=#REF!,'Extracted info for SC'!$J$11,IF($N768=#REF!,'Extracted info for SC'!$J$12,IF($N768=#REF!,'Extracted info for SC'!$J$13,IF($N768=#REF!,'Extracted info for SC'!$J$14,IF($N768=#REF!,'Extracted info for SC'!$J$15,IF($N768=#REF!,'Extracted info for SC'!$J$16,IF($N768=#REF!,'Extracted info for SC'!$J$17,IF($N768=#REF!,'Extracted info for SC'!$J$18,""))))))))))))))</f>
        <v/>
      </c>
      <c r="AA768" t="str">
        <f t="shared" ref="AA768:AA831" si="227">IFERROR(IF(G768="","",IF(G768="No Attribute (Conventional)","",G768)),"")</f>
        <v/>
      </c>
      <c r="AB768" t="str">
        <f t="shared" ref="AB768:AB831" si="228">IFERROR(IF($F768="OCS 100", "OCS_100",IF($F768="OCS Blended", "OCS_Blended",IF($F768="OCS (No Label)", "OCS_No_Label",IF($F768="RCS 100", "RCS_100",IF($F768="RCS Blended","RCS_Blended",IF($F768="GRS","GRS",IF($F768="GRS (No Label)", "GRS_No_Label",IF($F768="RDS","RDS",IF($F768="RWS","RWS",IF($F768="RMS","RMS",IF($F768="GOTS Organic","GOTS_Organic",IF($F768="GOTS Made with organic","GOTS_Made_with_organic",IF($F768="GOTS Organic - in conversion","GOTS_Organic_in_Conversion",IF($F768="GOTS Made with organic - in conversion","GOTS_Made_with_Organic_in_Conversion",IF($F768="RAS","RAS",IF($F768="Rcs (No Label)","RCS_No_Label",IF($F768="RWS (No Label)","RWS_No_Label",IF($F768="RMS (No Label)","RMS_No_Label",IF($F768="RAS (No Label)","RAS_No_Label",IF($F768="RDS (No Label)","RDS_No_Label","")))))))))))))))))))),"")</f>
        <v/>
      </c>
      <c r="AC768" t="e">
        <f t="shared" ref="AC768:AC831" ca="1" si="229">"$AB"&amp;S768</f>
        <v>#VALUE!</v>
      </c>
      <c r="AD768" t="str" cm="1">
        <f t="array" aca="1" ref="AD768" ca="1">IFERROR(IF((LEFT(INDIRECT("$F"&amp;$S768),4))="GOTS",IF($G768="Organic","GOTS_Organic_raw",(IF($G768="Responsible","GOTS_Responsible",(IF($G768="No Attribute (Conventional)","GOTS_conventional",(IF($G768="Recycled Pre/Post-Consumer","GOTS_pre_post",(IF($G768="In-Conversion","GOTS_in_conversion",(IF($G768="Sustainably Sourced","Sustainably_sourced",(IF($G768="Recycled pre-consumer organic","GOTS_recycled_organic",""))))))))))))),IF($G768="Organic","Organic",(IF($G768="Responsible","Responsible",(IF($G768="No Attribute (Conventional)","No_Attribute_Conventional",(IF($G768="Recycled Pre/Post-Consumer","Recycled_Pre_Post_Consumer",(IF($G768="In-Conversion","In_Conversion",(IF($G768="Recycled Pre-Consumer","Recycled_Pre_Consumer",(IF($G768="Recycled Post-Consumer","Recycled_Post_Consumer",(IF($G768="Sustainably Sourced","Sustainably_sourced",(IF($G768="Recycled pre-consumer organic","GOTS_recycled_organic","")))))))))))))))))),"")</f>
        <v/>
      </c>
      <c r="AE768" t="e" cm="1">
        <f t="array" aca="1" ref="AE768" ca="1">IF($I768="",IF(INDIRECT("$F"&amp;$S768)="","",IF(LEFT(INDIRECT("$F"&amp;$S768),3)="GRS","GRS_RCS_RM",IF((LEFT(INDIRECT("$F"&amp;$S768),3))="RCS","GRS_RCS_RM",IF(INDIRECT("$F"&amp;$S768)="OCS (No Label)","OCS_Conversion_RM",IF(LEFT(INDIRECT("$F"&amp;$S768),3)="OCS","OCS_RM",IF(RIGHT(INDIRECT("$F"&amp;$S768),10)="conversion","GOTS_RM_conversion",IF((LEFT(INDIRECT("$F"&amp;$S768),4))="GOTS","GOTS_RM","Responsible_RM"))))))),"DELETERM")</f>
        <v>#VALUE!</v>
      </c>
      <c r="AF768" t="e" cm="1">
        <f t="array" aca="1" ref="AF768" ca="1">IF($S768="","",INDIRECT("$Z"&amp;$S768))</f>
        <v>#VALUE!</v>
      </c>
      <c r="AG768" t="str">
        <f t="shared" ref="AG768:AG831" si="230">IF(AND(AJ768="",AJ769="",AJ770="",AJ771="",AJ772="",AJ773="",AJ774="",AJ775="",AJ776="",AJ777="",AJ778="",AJ779=""),"",CONCATENATE(AJ768, AJ769, AJ770, AJ771,AJ772, AJ773, AJ774, AJ775, AJ776, AJ777, AJ778,AJ779))</f>
        <v/>
      </c>
      <c r="AH768" t="str" cm="1">
        <f t="array" aca="1" ref="AH768" ca="1">IFERROR(INDIRECT("$ag"&amp;S768),"")</f>
        <v/>
      </c>
      <c r="AI768" t="e" cm="1">
        <f t="array" aca="1" ref="AI768" ca="1">INDIRECT("O"&amp;S768)</f>
        <v>#VALUE!</v>
      </c>
      <c r="AJ768" t="str">
        <f t="shared" ref="AJ768:AJ831" si="231">IF(OR(Y768="",Y768=0),"",Y768&amp;", ")</f>
        <v/>
      </c>
    </row>
    <row r="769" spans="1:36" ht="16.5" customHeight="1">
      <c r="A769" s="130"/>
      <c r="B769" s="136"/>
      <c r="C769" s="137"/>
      <c r="D769" s="146"/>
      <c r="E769" s="146"/>
      <c r="F769" s="137"/>
      <c r="G769" s="147"/>
      <c r="H769" s="147"/>
      <c r="I769" s="147"/>
      <c r="J769" s="147"/>
      <c r="K769" s="38"/>
      <c r="L769" s="144"/>
      <c r="M769" s="144"/>
      <c r="N769" s="61"/>
      <c r="O769" s="314"/>
      <c r="Q769" t="str">
        <f t="shared" si="226"/>
        <v/>
      </c>
      <c r="S769" t="e">
        <f t="shared" ca="1" si="215"/>
        <v>#VALUE!</v>
      </c>
      <c r="T769" t="e">
        <f t="shared" ca="1" si="212"/>
        <v>#VALUE!</v>
      </c>
      <c r="U769">
        <f t="shared" si="216"/>
        <v>696</v>
      </c>
      <c r="V769">
        <v>58.833333333337897</v>
      </c>
      <c r="W769">
        <f t="shared" si="219"/>
        <v>58</v>
      </c>
      <c r="X769" t="str" cm="1">
        <f t="array" aca="1" ref="X769" ca="1">IFERROR(INDEX('PC&amp;PD'!$A$1:$AS$19,ROW('PC&amp;PD'!$A$19),MATCH(INDIRECT(T769),'PC&amp;PD'!$A$1:$AS$1,0)),"")</f>
        <v/>
      </c>
      <c r="Y769" t="str">
        <f>IF(OR($N769="",$N769=0),"",IF($N769=$E$7,'Extracted info for SC'!$J$6,IF($N769=#REF!,'Extracted info for SC'!$J$7,IF($N769=#REF!,'Extracted info for SC'!$J$8,IF($N769=#REF!,'Extracted info for SC'!$J$9,IF($N769=#REF!,'Extracted info for SC'!$J$10,IF($N769=#REF!,'Extracted info for SC'!$J$11,IF($N769=#REF!,'Extracted info for SC'!$J$12,IF($N769=#REF!,'Extracted info for SC'!$J$13,IF($N769=#REF!,'Extracted info for SC'!$J$14,IF($N769=#REF!,'Extracted info for SC'!$J$15,IF($N769=#REF!,'Extracted info for SC'!$J$16,IF($N769=#REF!,'Extracted info for SC'!$J$17,IF($N769=#REF!,'Extracted info for SC'!$J$18,""))))))))))))))</f>
        <v/>
      </c>
      <c r="AA769" t="str">
        <f t="shared" si="227"/>
        <v/>
      </c>
      <c r="AB769" t="str">
        <f t="shared" si="228"/>
        <v/>
      </c>
      <c r="AC769" t="e">
        <f t="shared" ca="1" si="229"/>
        <v>#VALUE!</v>
      </c>
      <c r="AD769" t="str" cm="1">
        <f t="array" aca="1" ref="AD769" ca="1">IFERROR(IF((LEFT(INDIRECT("$F"&amp;$S769),4))="GOTS",IF($G769="Organic","GOTS_Organic_raw",(IF($G769="Responsible","GOTS_Responsible",(IF($G769="No Attribute (Conventional)","GOTS_conventional",(IF($G769="Recycled Pre/Post-Consumer","GOTS_pre_post",(IF($G769="In-Conversion","GOTS_in_conversion",(IF($G769="Sustainably Sourced","Sustainably_sourced",(IF($G769="Recycled pre-consumer organic","GOTS_recycled_organic",""))))))))))))),IF($G769="Organic","Organic",(IF($G769="Responsible","Responsible",(IF($G769="No Attribute (Conventional)","No_Attribute_Conventional",(IF($G769="Recycled Pre/Post-Consumer","Recycled_Pre_Post_Consumer",(IF($G769="In-Conversion","In_Conversion",(IF($G769="Recycled Pre-Consumer","Recycled_Pre_Consumer",(IF($G769="Recycled Post-Consumer","Recycled_Post_Consumer",(IF($G769="Sustainably Sourced","Sustainably_sourced",(IF($G769="Recycled pre-consumer organic","GOTS_recycled_organic","")))))))))))))))))),"")</f>
        <v/>
      </c>
      <c r="AE769" t="e" cm="1">
        <f t="array" aca="1" ref="AE769" ca="1">IF($I769="",IF(INDIRECT("$F"&amp;$S769)="","",IF(LEFT(INDIRECT("$F"&amp;$S769),3)="GRS","GRS_RCS_RM",IF((LEFT(INDIRECT("$F"&amp;$S769),3))="RCS","GRS_RCS_RM",IF(INDIRECT("$F"&amp;$S769)="OCS (No Label)","OCS_Conversion_RM",IF(LEFT(INDIRECT("$F"&amp;$S769),3)="OCS","OCS_RM",IF(RIGHT(INDIRECT("$F"&amp;$S769),10)="conversion","GOTS_RM_conversion",IF((LEFT(INDIRECT("$F"&amp;$S769),4))="GOTS","GOTS_RM","Responsible_RM"))))))),"DELETERM")</f>
        <v>#VALUE!</v>
      </c>
      <c r="AF769" t="e" cm="1">
        <f t="array" aca="1" ref="AF769" ca="1">IF($S769="","",INDIRECT("$Z"&amp;$S769))</f>
        <v>#VALUE!</v>
      </c>
      <c r="AG769" t="str">
        <f t="shared" si="230"/>
        <v/>
      </c>
      <c r="AH769" t="str" cm="1">
        <f t="array" aca="1" ref="AH769" ca="1">IFERROR(INDIRECT("$ag"&amp;S769),"")</f>
        <v/>
      </c>
      <c r="AI769" t="e" cm="1">
        <f t="array" aca="1" ref="AI769" ca="1">INDIRECT("O"&amp;S769)</f>
        <v>#VALUE!</v>
      </c>
      <c r="AJ769" t="str">
        <f t="shared" si="231"/>
        <v/>
      </c>
    </row>
    <row r="770" spans="1:36" ht="16.5" customHeight="1" thickBot="1">
      <c r="A770" s="131"/>
      <c r="B770" s="138"/>
      <c r="C770" s="139"/>
      <c r="D770" s="148"/>
      <c r="E770" s="148"/>
      <c r="F770" s="139"/>
      <c r="G770" s="149"/>
      <c r="H770" s="149"/>
      <c r="I770" s="149"/>
      <c r="J770" s="149"/>
      <c r="K770" s="39"/>
      <c r="L770" s="145"/>
      <c r="M770" s="145"/>
      <c r="N770" s="62"/>
      <c r="O770" s="315"/>
      <c r="Q770" t="str">
        <f t="shared" si="226"/>
        <v/>
      </c>
      <c r="S770" t="e">
        <f t="shared" ca="1" si="215"/>
        <v>#VALUE!</v>
      </c>
      <c r="T770" t="e">
        <f t="shared" ref="T770:T833" ca="1" si="232">"$B"&amp;S770</f>
        <v>#VALUE!</v>
      </c>
      <c r="U770">
        <f t="shared" si="216"/>
        <v>696</v>
      </c>
      <c r="V770">
        <v>58.916666666671198</v>
      </c>
      <c r="W770">
        <f t="shared" si="219"/>
        <v>58</v>
      </c>
      <c r="X770" t="str" cm="1">
        <f t="array" aca="1" ref="X770" ca="1">IFERROR(INDEX('PC&amp;PD'!$A$1:$AS$19,ROW('PC&amp;PD'!$A$19),MATCH(INDIRECT(T770),'PC&amp;PD'!$A$1:$AS$1,0)),"")</f>
        <v/>
      </c>
      <c r="Y770" t="str">
        <f>IF(OR($N770="",$N770=0),"",IF($N770=$E$7,'Extracted info for SC'!$J$6,IF($N770=#REF!,'Extracted info for SC'!$J$7,IF($N770=#REF!,'Extracted info for SC'!$J$8,IF($N770=#REF!,'Extracted info for SC'!$J$9,IF($N770=#REF!,'Extracted info for SC'!$J$10,IF($N770=#REF!,'Extracted info for SC'!$J$11,IF($N770=#REF!,'Extracted info for SC'!$J$12,IF($N770=#REF!,'Extracted info for SC'!$J$13,IF($N770=#REF!,'Extracted info for SC'!$J$14,IF($N770=#REF!,'Extracted info for SC'!$J$15,IF($N770=#REF!,'Extracted info for SC'!$J$16,IF($N770=#REF!,'Extracted info for SC'!$J$17,IF($N770=#REF!,'Extracted info for SC'!$J$18,""))))))))))))))</f>
        <v/>
      </c>
      <c r="AA770" t="str">
        <f t="shared" si="227"/>
        <v/>
      </c>
      <c r="AB770" t="str">
        <f t="shared" si="228"/>
        <v/>
      </c>
      <c r="AC770" t="e">
        <f t="shared" ca="1" si="229"/>
        <v>#VALUE!</v>
      </c>
      <c r="AD770" t="str" cm="1">
        <f t="array" aca="1" ref="AD770" ca="1">IFERROR(IF((LEFT(INDIRECT("$F"&amp;$S770),4))="GOTS",IF($G770="Organic","GOTS_Organic_raw",(IF($G770="Responsible","GOTS_Responsible",(IF($G770="No Attribute (Conventional)","GOTS_conventional",(IF($G770="Recycled Pre/Post-Consumer","GOTS_pre_post",(IF($G770="In-Conversion","GOTS_in_conversion",(IF($G770="Sustainably Sourced","Sustainably_sourced",(IF($G770="Recycled pre-consumer organic","GOTS_recycled_organic",""))))))))))))),IF($G770="Organic","Organic",(IF($G770="Responsible","Responsible",(IF($G770="No Attribute (Conventional)","No_Attribute_Conventional",(IF($G770="Recycled Pre/Post-Consumer","Recycled_Pre_Post_Consumer",(IF($G770="In-Conversion","In_Conversion",(IF($G770="Recycled Pre-Consumer","Recycled_Pre_Consumer",(IF($G770="Recycled Post-Consumer","Recycled_Post_Consumer",(IF($G770="Sustainably Sourced","Sustainably_sourced",(IF($G770="Recycled pre-consumer organic","GOTS_recycled_organic","")))))))))))))))))),"")</f>
        <v/>
      </c>
      <c r="AE770" t="e" cm="1">
        <f t="array" aca="1" ref="AE770" ca="1">IF($I770="",IF(INDIRECT("$F"&amp;$S770)="","",IF(LEFT(INDIRECT("$F"&amp;$S770),3)="GRS","GRS_RCS_RM",IF((LEFT(INDIRECT("$F"&amp;$S770),3))="RCS","GRS_RCS_RM",IF(INDIRECT("$F"&amp;$S770)="OCS (No Label)","OCS_Conversion_RM",IF(LEFT(INDIRECT("$F"&amp;$S770),3)="OCS","OCS_RM",IF(RIGHT(INDIRECT("$F"&amp;$S770),10)="conversion","GOTS_RM_conversion",IF((LEFT(INDIRECT("$F"&amp;$S770),4))="GOTS","GOTS_RM","Responsible_RM"))))))),"DELETERM")</f>
        <v>#VALUE!</v>
      </c>
      <c r="AF770" t="e" cm="1">
        <f t="array" aca="1" ref="AF770" ca="1">IF($S770="","",INDIRECT("$Z"&amp;$S770))</f>
        <v>#VALUE!</v>
      </c>
      <c r="AG770" t="str">
        <f t="shared" si="230"/>
        <v/>
      </c>
      <c r="AH770" t="str" cm="1">
        <f t="array" aca="1" ref="AH770" ca="1">IFERROR(INDIRECT("$ag"&amp;S770),"")</f>
        <v/>
      </c>
      <c r="AI770" t="e" cm="1">
        <f t="array" aca="1" ref="AI770" ca="1">INDIRECT("O"&amp;S770)</f>
        <v>#VALUE!</v>
      </c>
      <c r="AJ770" t="str">
        <f t="shared" si="231"/>
        <v/>
      </c>
    </row>
    <row r="771" spans="1:36" ht="16.5" customHeight="1">
      <c r="A771" s="128" t="str">
        <f>IF(B771="","",COUNTA($B$63:$B771))</f>
        <v/>
      </c>
      <c r="B771" s="132"/>
      <c r="C771" s="133"/>
      <c r="D771" s="140"/>
      <c r="E771" s="140"/>
      <c r="F771" s="133"/>
      <c r="G771" s="141"/>
      <c r="H771" s="141"/>
      <c r="I771" s="141"/>
      <c r="J771" s="141"/>
      <c r="K771" s="37"/>
      <c r="L771" s="142" t="str">
        <f>IF(R771="","",LEFT(R771,LEN(R771)-2))</f>
        <v/>
      </c>
      <c r="M771" s="142"/>
      <c r="N771" s="60"/>
      <c r="O771" s="313"/>
      <c r="Q771" t="str">
        <f t="shared" si="226"/>
        <v/>
      </c>
      <c r="R771" t="str">
        <f t="shared" ref="R771" si="233">CONCATENATE($Q771,Q772,Q773,Q774,Q775,Q776,$Q777,$Q778,$Q779,$Q780,$Q781,$Q782)</f>
        <v/>
      </c>
      <c r="S771" t="e">
        <f t="shared" ca="1" si="215"/>
        <v>#VALUE!</v>
      </c>
      <c r="T771" t="e">
        <f t="shared" ca="1" si="232"/>
        <v>#VALUE!</v>
      </c>
      <c r="U771">
        <f t="shared" si="216"/>
        <v>708</v>
      </c>
      <c r="V771">
        <v>59.000000000004597</v>
      </c>
      <c r="W771">
        <f t="shared" si="219"/>
        <v>59</v>
      </c>
      <c r="X771" t="str" cm="1">
        <f t="array" aca="1" ref="X771" ca="1">IFERROR(INDEX('PC&amp;PD'!$A$1:$AS$19,ROW('PC&amp;PD'!$A$19),MATCH(INDIRECT(T771),'PC&amp;PD'!$A$1:$AS$1,0)),"")</f>
        <v/>
      </c>
      <c r="Y771" t="str">
        <f>IF(OR($N771="",$N771=0),"",IF($N771=$E$7,'Extracted info for SC'!$J$6,IF($N771=#REF!,'Extracted info for SC'!$J$7,IF($N771=#REF!,'Extracted info for SC'!$J$8,IF($N771=#REF!,'Extracted info for SC'!$J$9,IF($N771=#REF!,'Extracted info for SC'!$J$10,IF($N771=#REF!,'Extracted info for SC'!$J$11,IF($N771=#REF!,'Extracted info for SC'!$J$12,IF($N771=#REF!,'Extracted info for SC'!$J$13,IF($N771=#REF!,'Extracted info for SC'!$J$14,IF($N771=#REF!,'Extracted info for SC'!$J$15,IF($N771=#REF!,'Extracted info for SC'!$J$16,IF($N771=#REF!,'Extracted info for SC'!$J$17,IF($N771=#REF!,'Extracted info for SC'!$J$18,""))))))))))))))</f>
        <v/>
      </c>
      <c r="Z771" t="str">
        <f t="shared" ref="Z771" si="234">IFERROR(IF($F771="OCS 100","OCS (OCS 100)",IF($F771="OCS Blended","OCS (OCS Blended)",IF($F771="OCS (No Label)","OCS (No Label)",IF($F771="RCS 100","RCS (RCS 100)",IF($F771="RCS Blended","RCS (RCS Blended)",IF($F771="GRS","GRS (GRS)",IF($F771="GRS (No Label)", "GRS (No Label)",IF($F771="RDS","RDS (RDS)",IF($F771="RWS","RWS (RWS)",IF($F771="RAS","RAS (RAS)",IF($F771="RMS","RMS (RMS)",IF($F771="GOTS Organic","GOTS (Organic)",IF($F771="GOTS Made with organic","GOTS (Made with Organic)",IF($F771="GOTS Organic - in conversion","GOTS (Organic - In Conversion)",IF($F771="GOTS Made with organic - in conversion","GOTS (Made with Organic - In Conversion)",""))))))))))))))),"")</f>
        <v/>
      </c>
      <c r="AA771" t="str">
        <f t="shared" si="227"/>
        <v/>
      </c>
      <c r="AB771" t="str">
        <f t="shared" si="228"/>
        <v/>
      </c>
      <c r="AC771" t="e">
        <f t="shared" ca="1" si="229"/>
        <v>#VALUE!</v>
      </c>
      <c r="AD771" t="str" cm="1">
        <f t="array" aca="1" ref="AD771" ca="1">IFERROR(IF((LEFT(INDIRECT("$F"&amp;$S771),4))="GOTS",IF($G771="Organic","GOTS_Organic_raw",(IF($G771="Responsible","GOTS_Responsible",(IF($G771="No Attribute (Conventional)","GOTS_conventional",(IF($G771="Recycled Pre/Post-Consumer","GOTS_pre_post",(IF($G771="In-Conversion","GOTS_in_conversion",(IF($G771="Sustainably Sourced","Sustainably_sourced",(IF($G771="Recycled pre-consumer organic","GOTS_recycled_organic",""))))))))))))),IF($G771="Organic","Organic",(IF($G771="Responsible","Responsible",(IF($G771="No Attribute (Conventional)","No_Attribute_Conventional",(IF($G771="Recycled Pre/Post-Consumer","Recycled_Pre_Post_Consumer",(IF($G771="In-Conversion","In_Conversion",(IF($G771="Recycled Pre-Consumer","Recycled_Pre_Consumer",(IF($G771="Recycled Post-Consumer","Recycled_Post_Consumer",(IF($G771="Sustainably Sourced","Sustainably_sourced",(IF($G771="Recycled pre-consumer organic","GOTS_recycled_organic","")))))))))))))))))),"")</f>
        <v/>
      </c>
      <c r="AE771" t="e" cm="1">
        <f t="array" aca="1" ref="AE771" ca="1">IF($I771="",IF(INDIRECT("$F"&amp;$S771)="","",IF(LEFT(INDIRECT("$F"&amp;$S771),3)="GRS","GRS_RCS_RM",IF((LEFT(INDIRECT("$F"&amp;$S771),3))="RCS","GRS_RCS_RM",IF(INDIRECT("$F"&amp;$S771)="OCS (No Label)","OCS_Conversion_RM",IF(LEFT(INDIRECT("$F"&amp;$S771),3)="OCS","OCS_RM",IF(RIGHT(INDIRECT("$F"&amp;$S771),10)="conversion","GOTS_RM_conversion",IF((LEFT(INDIRECT("$F"&amp;$S771),4))="GOTS","GOTS_RM","Responsible_RM"))))))),"DELETERM")</f>
        <v>#VALUE!</v>
      </c>
      <c r="AF771" t="e" cm="1">
        <f t="array" aca="1" ref="AF771" ca="1">IF($S771="","",INDIRECT("$Z"&amp;$S771))</f>
        <v>#VALUE!</v>
      </c>
      <c r="AG771" t="str">
        <f t="shared" si="230"/>
        <v/>
      </c>
      <c r="AH771" t="str" cm="1">
        <f t="array" aca="1" ref="AH771" ca="1">IFERROR(INDIRECT("$ag"&amp;S771),"")</f>
        <v/>
      </c>
      <c r="AI771" t="e" cm="1">
        <f t="array" aca="1" ref="AI771" ca="1">INDIRECT("O"&amp;S771)</f>
        <v>#VALUE!</v>
      </c>
      <c r="AJ771" t="str">
        <f t="shared" si="231"/>
        <v/>
      </c>
    </row>
    <row r="772" spans="1:36" ht="16.5" customHeight="1">
      <c r="A772" s="129"/>
      <c r="B772" s="134"/>
      <c r="C772" s="135"/>
      <c r="D772" s="146"/>
      <c r="E772" s="146"/>
      <c r="F772" s="135"/>
      <c r="G772" s="147"/>
      <c r="H772" s="147"/>
      <c r="I772" s="147"/>
      <c r="J772" s="147"/>
      <c r="K772" s="38"/>
      <c r="L772" s="143"/>
      <c r="M772" s="143"/>
      <c r="N772" s="61"/>
      <c r="O772" s="314"/>
      <c r="Q772" t="str">
        <f t="shared" si="226"/>
        <v/>
      </c>
      <c r="S772" t="e">
        <f t="shared" ca="1" si="215"/>
        <v>#VALUE!</v>
      </c>
      <c r="T772" t="e">
        <f t="shared" ca="1" si="232"/>
        <v>#VALUE!</v>
      </c>
      <c r="U772">
        <f t="shared" si="216"/>
        <v>708</v>
      </c>
      <c r="V772">
        <v>59.083333333337897</v>
      </c>
      <c r="W772">
        <f t="shared" si="219"/>
        <v>59</v>
      </c>
      <c r="X772" t="str" cm="1">
        <f t="array" aca="1" ref="X772" ca="1">IFERROR(INDEX('PC&amp;PD'!$A$1:$AS$19,ROW('PC&amp;PD'!$A$19),MATCH(INDIRECT(T772),'PC&amp;PD'!$A$1:$AS$1,0)),"")</f>
        <v/>
      </c>
      <c r="Y772" t="str">
        <f>IF(OR($N772="",$N772=0),"",IF($N772=$E$7,'Extracted info for SC'!$J$6,IF($N772=#REF!,'Extracted info for SC'!$J$7,IF($N772=#REF!,'Extracted info for SC'!$J$8,IF($N772=#REF!,'Extracted info for SC'!$J$9,IF($N772=#REF!,'Extracted info for SC'!$J$10,IF($N772=#REF!,'Extracted info for SC'!$J$11,IF($N772=#REF!,'Extracted info for SC'!$J$12,IF($N772=#REF!,'Extracted info for SC'!$J$13,IF($N772=#REF!,'Extracted info for SC'!$J$14,IF($N772=#REF!,'Extracted info for SC'!$J$15,IF($N772=#REF!,'Extracted info for SC'!$J$16,IF($N772=#REF!,'Extracted info for SC'!$J$17,IF($N772=#REF!,'Extracted info for SC'!$J$18,""))))))))))))))</f>
        <v/>
      </c>
      <c r="AA772" t="str">
        <f t="shared" si="227"/>
        <v/>
      </c>
      <c r="AB772" t="str">
        <f t="shared" si="228"/>
        <v/>
      </c>
      <c r="AC772" t="e">
        <f t="shared" ca="1" si="229"/>
        <v>#VALUE!</v>
      </c>
      <c r="AD772" t="str" cm="1">
        <f t="array" aca="1" ref="AD772" ca="1">IFERROR(IF((LEFT(INDIRECT("$F"&amp;$S772),4))="GOTS",IF($G772="Organic","GOTS_Organic_raw",(IF($G772="Responsible","GOTS_Responsible",(IF($G772="No Attribute (Conventional)","GOTS_conventional",(IF($G772="Recycled Pre/Post-Consumer","GOTS_pre_post",(IF($G772="In-Conversion","GOTS_in_conversion",(IF($G772="Sustainably Sourced","Sustainably_sourced",(IF($G772="Recycled pre-consumer organic","GOTS_recycled_organic",""))))))))))))),IF($G772="Organic","Organic",(IF($G772="Responsible","Responsible",(IF($G772="No Attribute (Conventional)","No_Attribute_Conventional",(IF($G772="Recycled Pre/Post-Consumer","Recycled_Pre_Post_Consumer",(IF($G772="In-Conversion","In_Conversion",(IF($G772="Recycled Pre-Consumer","Recycled_Pre_Consumer",(IF($G772="Recycled Post-Consumer","Recycled_Post_Consumer",(IF($G772="Sustainably Sourced","Sustainably_sourced",(IF($G772="Recycled pre-consumer organic","GOTS_recycled_organic","")))))))))))))))))),"")</f>
        <v/>
      </c>
      <c r="AE772" t="e" cm="1">
        <f t="array" aca="1" ref="AE772" ca="1">IF($I772="",IF(INDIRECT("$F"&amp;$S772)="","",IF(LEFT(INDIRECT("$F"&amp;$S772),3)="GRS","GRS_RCS_RM",IF((LEFT(INDIRECT("$F"&amp;$S772),3))="RCS","GRS_RCS_RM",IF(INDIRECT("$F"&amp;$S772)="OCS (No Label)","OCS_Conversion_RM",IF(LEFT(INDIRECT("$F"&amp;$S772),3)="OCS","OCS_RM",IF(RIGHT(INDIRECT("$F"&amp;$S772),10)="conversion","GOTS_RM_conversion",IF((LEFT(INDIRECT("$F"&amp;$S772),4))="GOTS","GOTS_RM","Responsible_RM"))))))),"DELETERM")</f>
        <v>#VALUE!</v>
      </c>
      <c r="AF772" t="e" cm="1">
        <f t="array" aca="1" ref="AF772" ca="1">IF($S772="","",INDIRECT("$Z"&amp;$S772))</f>
        <v>#VALUE!</v>
      </c>
      <c r="AG772" t="str">
        <f t="shared" si="230"/>
        <v/>
      </c>
      <c r="AH772" t="str" cm="1">
        <f t="array" aca="1" ref="AH772" ca="1">IFERROR(INDIRECT("$ag"&amp;S772),"")</f>
        <v/>
      </c>
      <c r="AI772" t="e" cm="1">
        <f t="array" aca="1" ref="AI772" ca="1">INDIRECT("O"&amp;S772)</f>
        <v>#VALUE!</v>
      </c>
      <c r="AJ772" t="str">
        <f t="shared" si="231"/>
        <v/>
      </c>
    </row>
    <row r="773" spans="1:36" ht="16.5" customHeight="1">
      <c r="A773" s="129"/>
      <c r="B773" s="134"/>
      <c r="C773" s="135"/>
      <c r="D773" s="146"/>
      <c r="E773" s="146"/>
      <c r="F773" s="135"/>
      <c r="G773" s="147"/>
      <c r="H773" s="147"/>
      <c r="I773" s="147"/>
      <c r="J773" s="147"/>
      <c r="K773" s="38"/>
      <c r="L773" s="143"/>
      <c r="M773" s="143"/>
      <c r="N773" s="61"/>
      <c r="O773" s="314"/>
      <c r="Q773" t="str">
        <f t="shared" si="226"/>
        <v/>
      </c>
      <c r="S773" t="e">
        <f t="shared" ca="1" si="215"/>
        <v>#VALUE!</v>
      </c>
      <c r="T773" t="e">
        <f t="shared" ca="1" si="232"/>
        <v>#VALUE!</v>
      </c>
      <c r="U773">
        <f t="shared" si="216"/>
        <v>708</v>
      </c>
      <c r="V773">
        <v>59.166666666671297</v>
      </c>
      <c r="W773">
        <f t="shared" si="219"/>
        <v>59</v>
      </c>
      <c r="X773" t="str" cm="1">
        <f t="array" aca="1" ref="X773" ca="1">IFERROR(INDEX('PC&amp;PD'!$A$1:$AS$19,ROW('PC&amp;PD'!$A$19),MATCH(INDIRECT(T773),'PC&amp;PD'!$A$1:$AS$1,0)),"")</f>
        <v/>
      </c>
      <c r="Y773" t="str">
        <f>IF(OR($N773="",$N773=0),"",IF($N773=$E$7,'Extracted info for SC'!$J$6,IF($N773=#REF!,'Extracted info for SC'!$J$7,IF($N773=#REF!,'Extracted info for SC'!$J$8,IF($N773=#REF!,'Extracted info for SC'!$J$9,IF($N773=#REF!,'Extracted info for SC'!$J$10,IF($N773=#REF!,'Extracted info for SC'!$J$11,IF($N773=#REF!,'Extracted info for SC'!$J$12,IF($N773=#REF!,'Extracted info for SC'!$J$13,IF($N773=#REF!,'Extracted info for SC'!$J$14,IF($N773=#REF!,'Extracted info for SC'!$J$15,IF($N773=#REF!,'Extracted info for SC'!$J$16,IF($N773=#REF!,'Extracted info for SC'!$J$17,IF($N773=#REF!,'Extracted info for SC'!$J$18,""))))))))))))))</f>
        <v/>
      </c>
      <c r="AA773" t="str">
        <f t="shared" si="227"/>
        <v/>
      </c>
      <c r="AB773" t="str">
        <f t="shared" si="228"/>
        <v/>
      </c>
      <c r="AC773" t="e">
        <f t="shared" ca="1" si="229"/>
        <v>#VALUE!</v>
      </c>
      <c r="AD773" t="str" cm="1">
        <f t="array" aca="1" ref="AD773" ca="1">IFERROR(IF((LEFT(INDIRECT("$F"&amp;$S773),4))="GOTS",IF($G773="Organic","GOTS_Organic_raw",(IF($G773="Responsible","GOTS_Responsible",(IF($G773="No Attribute (Conventional)","GOTS_conventional",(IF($G773="Recycled Pre/Post-Consumer","GOTS_pre_post",(IF($G773="In-Conversion","GOTS_in_conversion",(IF($G773="Sustainably Sourced","Sustainably_sourced",(IF($G773="Recycled pre-consumer organic","GOTS_recycled_organic",""))))))))))))),IF($G773="Organic","Organic",(IF($G773="Responsible","Responsible",(IF($G773="No Attribute (Conventional)","No_Attribute_Conventional",(IF($G773="Recycled Pre/Post-Consumer","Recycled_Pre_Post_Consumer",(IF($G773="In-Conversion","In_Conversion",(IF($G773="Recycled Pre-Consumer","Recycled_Pre_Consumer",(IF($G773="Recycled Post-Consumer","Recycled_Post_Consumer",(IF($G773="Sustainably Sourced","Sustainably_sourced",(IF($G773="Recycled pre-consumer organic","GOTS_recycled_organic","")))))))))))))))))),"")</f>
        <v/>
      </c>
      <c r="AE773" t="e" cm="1">
        <f t="array" aca="1" ref="AE773" ca="1">IF($I773="",IF(INDIRECT("$F"&amp;$S773)="","",IF(LEFT(INDIRECT("$F"&amp;$S773),3)="GRS","GRS_RCS_RM",IF((LEFT(INDIRECT("$F"&amp;$S773),3))="RCS","GRS_RCS_RM",IF(INDIRECT("$F"&amp;$S773)="OCS (No Label)","OCS_Conversion_RM",IF(LEFT(INDIRECT("$F"&amp;$S773),3)="OCS","OCS_RM",IF(RIGHT(INDIRECT("$F"&amp;$S773),10)="conversion","GOTS_RM_conversion",IF((LEFT(INDIRECT("$F"&amp;$S773),4))="GOTS","GOTS_RM","Responsible_RM"))))))),"DELETERM")</f>
        <v>#VALUE!</v>
      </c>
      <c r="AF773" t="e" cm="1">
        <f t="array" aca="1" ref="AF773" ca="1">IF($S773="","",INDIRECT("$Z"&amp;$S773))</f>
        <v>#VALUE!</v>
      </c>
      <c r="AG773" t="str">
        <f t="shared" si="230"/>
        <v/>
      </c>
      <c r="AH773" t="str" cm="1">
        <f t="array" aca="1" ref="AH773" ca="1">IFERROR(INDIRECT("$ag"&amp;S773),"")</f>
        <v/>
      </c>
      <c r="AI773" t="e" cm="1">
        <f t="array" aca="1" ref="AI773" ca="1">INDIRECT("O"&amp;S773)</f>
        <v>#VALUE!</v>
      </c>
      <c r="AJ773" t="str">
        <f t="shared" si="231"/>
        <v/>
      </c>
    </row>
    <row r="774" spans="1:36" ht="16.5" customHeight="1">
      <c r="A774" s="129"/>
      <c r="B774" s="134"/>
      <c r="C774" s="135"/>
      <c r="D774" s="146"/>
      <c r="E774" s="146"/>
      <c r="F774" s="135"/>
      <c r="G774" s="147"/>
      <c r="H774" s="147"/>
      <c r="I774" s="147"/>
      <c r="J774" s="147"/>
      <c r="K774" s="38"/>
      <c r="L774" s="143"/>
      <c r="M774" s="143"/>
      <c r="N774" s="61"/>
      <c r="O774" s="314"/>
      <c r="Q774" t="str">
        <f t="shared" si="226"/>
        <v/>
      </c>
      <c r="S774" t="e">
        <f t="shared" ca="1" si="215"/>
        <v>#VALUE!</v>
      </c>
      <c r="T774" t="e">
        <f t="shared" ca="1" si="232"/>
        <v>#VALUE!</v>
      </c>
      <c r="U774">
        <f t="shared" si="216"/>
        <v>708</v>
      </c>
      <c r="V774">
        <v>59.250000000004597</v>
      </c>
      <c r="W774">
        <f t="shared" si="219"/>
        <v>59</v>
      </c>
      <c r="X774" t="str" cm="1">
        <f t="array" aca="1" ref="X774" ca="1">IFERROR(INDEX('PC&amp;PD'!$A$1:$AS$19,ROW('PC&amp;PD'!$A$19),MATCH(INDIRECT(T774),'PC&amp;PD'!$A$1:$AS$1,0)),"")</f>
        <v/>
      </c>
      <c r="Y774" t="str">
        <f>IF(OR($N774="",$N774=0),"",IF($N774=$E$7,'Extracted info for SC'!$J$6,IF($N774=#REF!,'Extracted info for SC'!$J$7,IF($N774=#REF!,'Extracted info for SC'!$J$8,IF($N774=#REF!,'Extracted info for SC'!$J$9,IF($N774=#REF!,'Extracted info for SC'!$J$10,IF($N774=#REF!,'Extracted info for SC'!$J$11,IF($N774=#REF!,'Extracted info for SC'!$J$12,IF($N774=#REF!,'Extracted info for SC'!$J$13,IF($N774=#REF!,'Extracted info for SC'!$J$14,IF($N774=#REF!,'Extracted info for SC'!$J$15,IF($N774=#REF!,'Extracted info for SC'!$J$16,IF($N774=#REF!,'Extracted info for SC'!$J$17,IF($N774=#REF!,'Extracted info for SC'!$J$18,""))))))))))))))</f>
        <v/>
      </c>
      <c r="AA774" t="str">
        <f t="shared" si="227"/>
        <v/>
      </c>
      <c r="AB774" t="str">
        <f t="shared" si="228"/>
        <v/>
      </c>
      <c r="AC774" t="e">
        <f t="shared" ca="1" si="229"/>
        <v>#VALUE!</v>
      </c>
      <c r="AD774" t="str" cm="1">
        <f t="array" aca="1" ref="AD774" ca="1">IFERROR(IF((LEFT(INDIRECT("$F"&amp;$S774),4))="GOTS",IF($G774="Organic","GOTS_Organic_raw",(IF($G774="Responsible","GOTS_Responsible",(IF($G774="No Attribute (Conventional)","GOTS_conventional",(IF($G774="Recycled Pre/Post-Consumer","GOTS_pre_post",(IF($G774="In-Conversion","GOTS_in_conversion",(IF($G774="Sustainably Sourced","Sustainably_sourced",(IF($G774="Recycled pre-consumer organic","GOTS_recycled_organic",""))))))))))))),IF($G774="Organic","Organic",(IF($G774="Responsible","Responsible",(IF($G774="No Attribute (Conventional)","No_Attribute_Conventional",(IF($G774="Recycled Pre/Post-Consumer","Recycled_Pre_Post_Consumer",(IF($G774="In-Conversion","In_Conversion",(IF($G774="Recycled Pre-Consumer","Recycled_Pre_Consumer",(IF($G774="Recycled Post-Consumer","Recycled_Post_Consumer",(IF($G774="Sustainably Sourced","Sustainably_sourced",(IF($G774="Recycled pre-consumer organic","GOTS_recycled_organic","")))))))))))))))))),"")</f>
        <v/>
      </c>
      <c r="AE774" t="e" cm="1">
        <f t="array" aca="1" ref="AE774" ca="1">IF($I774="",IF(INDIRECT("$F"&amp;$S774)="","",IF(LEFT(INDIRECT("$F"&amp;$S774),3)="GRS","GRS_RCS_RM",IF((LEFT(INDIRECT("$F"&amp;$S774),3))="RCS","GRS_RCS_RM",IF(INDIRECT("$F"&amp;$S774)="OCS (No Label)","OCS_Conversion_RM",IF(LEFT(INDIRECT("$F"&amp;$S774),3)="OCS","OCS_RM",IF(RIGHT(INDIRECT("$F"&amp;$S774),10)="conversion","GOTS_RM_conversion",IF((LEFT(INDIRECT("$F"&amp;$S774),4))="GOTS","GOTS_RM","Responsible_RM"))))))),"DELETERM")</f>
        <v>#VALUE!</v>
      </c>
      <c r="AF774" t="e" cm="1">
        <f t="array" aca="1" ref="AF774" ca="1">IF($S774="","",INDIRECT("$Z"&amp;$S774))</f>
        <v>#VALUE!</v>
      </c>
      <c r="AG774" t="str">
        <f t="shared" si="230"/>
        <v/>
      </c>
      <c r="AH774" t="str" cm="1">
        <f t="array" aca="1" ref="AH774" ca="1">IFERROR(INDIRECT("$ag"&amp;S774),"")</f>
        <v/>
      </c>
      <c r="AI774" t="e" cm="1">
        <f t="array" aca="1" ref="AI774" ca="1">INDIRECT("O"&amp;S774)</f>
        <v>#VALUE!</v>
      </c>
      <c r="AJ774" t="str">
        <f t="shared" si="231"/>
        <v/>
      </c>
    </row>
    <row r="775" spans="1:36" ht="16.5" customHeight="1">
      <c r="A775" s="129"/>
      <c r="B775" s="134"/>
      <c r="C775" s="135"/>
      <c r="D775" s="146"/>
      <c r="E775" s="146"/>
      <c r="F775" s="135"/>
      <c r="G775" s="147"/>
      <c r="H775" s="147"/>
      <c r="I775" s="147"/>
      <c r="J775" s="147"/>
      <c r="K775" s="38"/>
      <c r="L775" s="143"/>
      <c r="M775" s="143"/>
      <c r="N775" s="61"/>
      <c r="O775" s="314"/>
      <c r="Q775" t="str">
        <f t="shared" si="226"/>
        <v/>
      </c>
      <c r="S775" t="e">
        <f t="shared" ca="1" si="215"/>
        <v>#VALUE!</v>
      </c>
      <c r="T775" t="e">
        <f t="shared" ca="1" si="232"/>
        <v>#VALUE!</v>
      </c>
      <c r="U775">
        <f t="shared" si="216"/>
        <v>708</v>
      </c>
      <c r="V775">
        <v>59.333333333337897</v>
      </c>
      <c r="W775">
        <f t="shared" si="219"/>
        <v>59</v>
      </c>
      <c r="X775" t="str" cm="1">
        <f t="array" aca="1" ref="X775" ca="1">IFERROR(INDEX('PC&amp;PD'!$A$1:$AS$19,ROW('PC&amp;PD'!$A$19),MATCH(INDIRECT(T775),'PC&amp;PD'!$A$1:$AS$1,0)),"")</f>
        <v/>
      </c>
      <c r="Y775" t="str">
        <f>IF(OR($N775="",$N775=0),"",IF($N775=$E$7,'Extracted info for SC'!$J$6,IF($N775=#REF!,'Extracted info for SC'!$J$7,IF($N775=#REF!,'Extracted info for SC'!$J$8,IF($N775=#REF!,'Extracted info for SC'!$J$9,IF($N775=#REF!,'Extracted info for SC'!$J$10,IF($N775=#REF!,'Extracted info for SC'!$J$11,IF($N775=#REF!,'Extracted info for SC'!$J$12,IF($N775=#REF!,'Extracted info for SC'!$J$13,IF($N775=#REF!,'Extracted info for SC'!$J$14,IF($N775=#REF!,'Extracted info for SC'!$J$15,IF($N775=#REF!,'Extracted info for SC'!$J$16,IF($N775=#REF!,'Extracted info for SC'!$J$17,IF($N775=#REF!,'Extracted info for SC'!$J$18,""))))))))))))))</f>
        <v/>
      </c>
      <c r="AA775" t="str">
        <f t="shared" si="227"/>
        <v/>
      </c>
      <c r="AB775" t="str">
        <f t="shared" si="228"/>
        <v/>
      </c>
      <c r="AC775" t="e">
        <f t="shared" ca="1" si="229"/>
        <v>#VALUE!</v>
      </c>
      <c r="AD775" t="str" cm="1">
        <f t="array" aca="1" ref="AD775" ca="1">IFERROR(IF((LEFT(INDIRECT("$F"&amp;$S775),4))="GOTS",IF($G775="Organic","GOTS_Organic_raw",(IF($G775="Responsible","GOTS_Responsible",(IF($G775="No Attribute (Conventional)","GOTS_conventional",(IF($G775="Recycled Pre/Post-Consumer","GOTS_pre_post",(IF($G775="In-Conversion","GOTS_in_conversion",(IF($G775="Sustainably Sourced","Sustainably_sourced",(IF($G775="Recycled pre-consumer organic","GOTS_recycled_organic",""))))))))))))),IF($G775="Organic","Organic",(IF($G775="Responsible","Responsible",(IF($G775="No Attribute (Conventional)","No_Attribute_Conventional",(IF($G775="Recycled Pre/Post-Consumer","Recycled_Pre_Post_Consumer",(IF($G775="In-Conversion","In_Conversion",(IF($G775="Recycled Pre-Consumer","Recycled_Pre_Consumer",(IF($G775="Recycled Post-Consumer","Recycled_Post_Consumer",(IF($G775="Sustainably Sourced","Sustainably_sourced",(IF($G775="Recycled pre-consumer organic","GOTS_recycled_organic","")))))))))))))))))),"")</f>
        <v/>
      </c>
      <c r="AE775" t="e" cm="1">
        <f t="array" aca="1" ref="AE775" ca="1">IF($I775="",IF(INDIRECT("$F"&amp;$S775)="","",IF(LEFT(INDIRECT("$F"&amp;$S775),3)="GRS","GRS_RCS_RM",IF((LEFT(INDIRECT("$F"&amp;$S775),3))="RCS","GRS_RCS_RM",IF(INDIRECT("$F"&amp;$S775)="OCS (No Label)","OCS_Conversion_RM",IF(LEFT(INDIRECT("$F"&amp;$S775),3)="OCS","OCS_RM",IF(RIGHT(INDIRECT("$F"&amp;$S775),10)="conversion","GOTS_RM_conversion",IF((LEFT(INDIRECT("$F"&amp;$S775),4))="GOTS","GOTS_RM","Responsible_RM"))))))),"DELETERM")</f>
        <v>#VALUE!</v>
      </c>
      <c r="AF775" t="e" cm="1">
        <f t="array" aca="1" ref="AF775" ca="1">IF($S775="","",INDIRECT("$Z"&amp;$S775))</f>
        <v>#VALUE!</v>
      </c>
      <c r="AG775" t="str">
        <f t="shared" si="230"/>
        <v/>
      </c>
      <c r="AH775" t="str" cm="1">
        <f t="array" aca="1" ref="AH775" ca="1">IFERROR(INDIRECT("$ag"&amp;S775),"")</f>
        <v/>
      </c>
      <c r="AI775" t="e" cm="1">
        <f t="array" aca="1" ref="AI775" ca="1">INDIRECT("O"&amp;S775)</f>
        <v>#VALUE!</v>
      </c>
      <c r="AJ775" t="str">
        <f t="shared" si="231"/>
        <v/>
      </c>
    </row>
    <row r="776" spans="1:36" ht="16.5" customHeight="1">
      <c r="A776" s="129"/>
      <c r="B776" s="134"/>
      <c r="C776" s="135"/>
      <c r="D776" s="146"/>
      <c r="E776" s="146"/>
      <c r="F776" s="135"/>
      <c r="G776" s="147"/>
      <c r="H776" s="147"/>
      <c r="I776" s="147"/>
      <c r="J776" s="147"/>
      <c r="K776" s="38"/>
      <c r="L776" s="143"/>
      <c r="M776" s="143"/>
      <c r="N776" s="61"/>
      <c r="O776" s="314"/>
      <c r="Q776" t="str">
        <f t="shared" si="226"/>
        <v/>
      </c>
      <c r="S776" t="e">
        <f t="shared" ca="1" si="215"/>
        <v>#VALUE!</v>
      </c>
      <c r="T776" t="e">
        <f t="shared" ca="1" si="232"/>
        <v>#VALUE!</v>
      </c>
      <c r="U776">
        <f t="shared" si="216"/>
        <v>708</v>
      </c>
      <c r="V776">
        <v>59.416666666671297</v>
      </c>
      <c r="W776">
        <f t="shared" si="219"/>
        <v>59</v>
      </c>
      <c r="X776" t="str" cm="1">
        <f t="array" aca="1" ref="X776" ca="1">IFERROR(INDEX('PC&amp;PD'!$A$1:$AS$19,ROW('PC&amp;PD'!$A$19),MATCH(INDIRECT(T776),'PC&amp;PD'!$A$1:$AS$1,0)),"")</f>
        <v/>
      </c>
      <c r="Y776" t="str">
        <f>IF(OR($N776="",$N776=0),"",IF($N776=$E$7,'Extracted info for SC'!$J$6,IF($N776=#REF!,'Extracted info for SC'!$J$7,IF($N776=#REF!,'Extracted info for SC'!$J$8,IF($N776=#REF!,'Extracted info for SC'!$J$9,IF($N776=#REF!,'Extracted info for SC'!$J$10,IF($N776=#REF!,'Extracted info for SC'!$J$11,IF($N776=#REF!,'Extracted info for SC'!$J$12,IF($N776=#REF!,'Extracted info for SC'!$J$13,IF($N776=#REF!,'Extracted info for SC'!$J$14,IF($N776=#REF!,'Extracted info for SC'!$J$15,IF($N776=#REF!,'Extracted info for SC'!$J$16,IF($N776=#REF!,'Extracted info for SC'!$J$17,IF($N776=#REF!,'Extracted info for SC'!$J$18,""))))))))))))))</f>
        <v/>
      </c>
      <c r="AA776" t="str">
        <f t="shared" si="227"/>
        <v/>
      </c>
      <c r="AB776" t="str">
        <f t="shared" si="228"/>
        <v/>
      </c>
      <c r="AC776" t="e">
        <f t="shared" ca="1" si="229"/>
        <v>#VALUE!</v>
      </c>
      <c r="AD776" t="str" cm="1">
        <f t="array" aca="1" ref="AD776" ca="1">IFERROR(IF((LEFT(INDIRECT("$F"&amp;$S776),4))="GOTS",IF($G776="Organic","GOTS_Organic_raw",(IF($G776="Responsible","GOTS_Responsible",(IF($G776="No Attribute (Conventional)","GOTS_conventional",(IF($G776="Recycled Pre/Post-Consumer","GOTS_pre_post",(IF($G776="In-Conversion","GOTS_in_conversion",(IF($G776="Sustainably Sourced","Sustainably_sourced",(IF($G776="Recycled pre-consumer organic","GOTS_recycled_organic",""))))))))))))),IF($G776="Organic","Organic",(IF($G776="Responsible","Responsible",(IF($G776="No Attribute (Conventional)","No_Attribute_Conventional",(IF($G776="Recycled Pre/Post-Consumer","Recycled_Pre_Post_Consumer",(IF($G776="In-Conversion","In_Conversion",(IF($G776="Recycled Pre-Consumer","Recycled_Pre_Consumer",(IF($G776="Recycled Post-Consumer","Recycled_Post_Consumer",(IF($G776="Sustainably Sourced","Sustainably_sourced",(IF($G776="Recycled pre-consumer organic","GOTS_recycled_organic","")))))))))))))))))),"")</f>
        <v/>
      </c>
      <c r="AE776" t="e" cm="1">
        <f t="array" aca="1" ref="AE776" ca="1">IF($I776="",IF(INDIRECT("$F"&amp;$S776)="","",IF(LEFT(INDIRECT("$F"&amp;$S776),3)="GRS","GRS_RCS_RM",IF((LEFT(INDIRECT("$F"&amp;$S776),3))="RCS","GRS_RCS_RM",IF(INDIRECT("$F"&amp;$S776)="OCS (No Label)","OCS_Conversion_RM",IF(LEFT(INDIRECT("$F"&amp;$S776),3)="OCS","OCS_RM",IF(RIGHT(INDIRECT("$F"&amp;$S776),10)="conversion","GOTS_RM_conversion",IF((LEFT(INDIRECT("$F"&amp;$S776),4))="GOTS","GOTS_RM","Responsible_RM"))))))),"DELETERM")</f>
        <v>#VALUE!</v>
      </c>
      <c r="AF776" t="e" cm="1">
        <f t="array" aca="1" ref="AF776" ca="1">IF($S776="","",INDIRECT("$Z"&amp;$S776))</f>
        <v>#VALUE!</v>
      </c>
      <c r="AG776" t="str">
        <f t="shared" si="230"/>
        <v/>
      </c>
      <c r="AH776" t="str" cm="1">
        <f t="array" aca="1" ref="AH776" ca="1">IFERROR(INDIRECT("$ag"&amp;S776),"")</f>
        <v/>
      </c>
      <c r="AI776" t="e" cm="1">
        <f t="array" aca="1" ref="AI776" ca="1">INDIRECT("O"&amp;S776)</f>
        <v>#VALUE!</v>
      </c>
      <c r="AJ776" t="str">
        <f t="shared" si="231"/>
        <v/>
      </c>
    </row>
    <row r="777" spans="1:36" ht="16.5" customHeight="1">
      <c r="A777" s="130"/>
      <c r="B777" s="136"/>
      <c r="C777" s="137"/>
      <c r="D777" s="146"/>
      <c r="E777" s="146"/>
      <c r="F777" s="137"/>
      <c r="G777" s="147"/>
      <c r="H777" s="147"/>
      <c r="I777" s="147"/>
      <c r="J777" s="147"/>
      <c r="K777" s="38"/>
      <c r="L777" s="144"/>
      <c r="M777" s="144"/>
      <c r="N777" s="61"/>
      <c r="O777" s="314"/>
      <c r="Q777" t="str">
        <f t="shared" si="226"/>
        <v/>
      </c>
      <c r="S777" t="e">
        <f t="shared" ca="1" si="215"/>
        <v>#VALUE!</v>
      </c>
      <c r="T777" t="e">
        <f t="shared" ca="1" si="232"/>
        <v>#VALUE!</v>
      </c>
      <c r="U777">
        <f t="shared" si="216"/>
        <v>708</v>
      </c>
      <c r="V777">
        <v>59.500000000004597</v>
      </c>
      <c r="W777">
        <f t="shared" si="219"/>
        <v>59</v>
      </c>
      <c r="X777" t="str" cm="1">
        <f t="array" aca="1" ref="X777" ca="1">IFERROR(INDEX('PC&amp;PD'!$A$1:$AS$19,ROW('PC&amp;PD'!$A$19),MATCH(INDIRECT(T777),'PC&amp;PD'!$A$1:$AS$1,0)),"")</f>
        <v/>
      </c>
      <c r="Y777" t="str">
        <f>IF(OR($N777="",$N777=0),"",IF($N777=$E$7,'Extracted info for SC'!$J$6,IF($N777=#REF!,'Extracted info for SC'!$J$7,IF($N777=#REF!,'Extracted info for SC'!$J$8,IF($N777=#REF!,'Extracted info for SC'!$J$9,IF($N777=#REF!,'Extracted info for SC'!$J$10,IF($N777=#REF!,'Extracted info for SC'!$J$11,IF($N777=#REF!,'Extracted info for SC'!$J$12,IF($N777=#REF!,'Extracted info for SC'!$J$13,IF($N777=#REF!,'Extracted info for SC'!$J$14,IF($N777=#REF!,'Extracted info for SC'!$J$15,IF($N777=#REF!,'Extracted info for SC'!$J$16,IF($N777=#REF!,'Extracted info for SC'!$J$17,IF($N777=#REF!,'Extracted info for SC'!$J$18,""))))))))))))))</f>
        <v/>
      </c>
      <c r="AA777" t="str">
        <f t="shared" si="227"/>
        <v/>
      </c>
      <c r="AB777" t="str">
        <f t="shared" si="228"/>
        <v/>
      </c>
      <c r="AC777" t="e">
        <f t="shared" ca="1" si="229"/>
        <v>#VALUE!</v>
      </c>
      <c r="AD777" t="str" cm="1">
        <f t="array" aca="1" ref="AD777" ca="1">IFERROR(IF((LEFT(INDIRECT("$F"&amp;$S777),4))="GOTS",IF($G777="Organic","GOTS_Organic_raw",(IF($G777="Responsible","GOTS_Responsible",(IF($G777="No Attribute (Conventional)","GOTS_conventional",(IF($G777="Recycled Pre/Post-Consumer","GOTS_pre_post",(IF($G777="In-Conversion","GOTS_in_conversion",(IF($G777="Sustainably Sourced","Sustainably_sourced",(IF($G777="Recycled pre-consumer organic","GOTS_recycled_organic",""))))))))))))),IF($G777="Organic","Organic",(IF($G777="Responsible","Responsible",(IF($G777="No Attribute (Conventional)","No_Attribute_Conventional",(IF($G777="Recycled Pre/Post-Consumer","Recycled_Pre_Post_Consumer",(IF($G777="In-Conversion","In_Conversion",(IF($G777="Recycled Pre-Consumer","Recycled_Pre_Consumer",(IF($G777="Recycled Post-Consumer","Recycled_Post_Consumer",(IF($G777="Sustainably Sourced","Sustainably_sourced",(IF($G777="Recycled pre-consumer organic","GOTS_recycled_organic","")))))))))))))))))),"")</f>
        <v/>
      </c>
      <c r="AE777" t="e" cm="1">
        <f t="array" aca="1" ref="AE777" ca="1">IF($I777="",IF(INDIRECT("$F"&amp;$S777)="","",IF(LEFT(INDIRECT("$F"&amp;$S777),3)="GRS","GRS_RCS_RM",IF((LEFT(INDIRECT("$F"&amp;$S777),3))="RCS","GRS_RCS_RM",IF(INDIRECT("$F"&amp;$S777)="OCS (No Label)","OCS_Conversion_RM",IF(LEFT(INDIRECT("$F"&amp;$S777),3)="OCS","OCS_RM",IF(RIGHT(INDIRECT("$F"&amp;$S777),10)="conversion","GOTS_RM_conversion",IF((LEFT(INDIRECT("$F"&amp;$S777),4))="GOTS","GOTS_RM","Responsible_RM"))))))),"DELETERM")</f>
        <v>#VALUE!</v>
      </c>
      <c r="AF777" t="e" cm="1">
        <f t="array" aca="1" ref="AF777" ca="1">IF($S777="","",INDIRECT("$Z"&amp;$S777))</f>
        <v>#VALUE!</v>
      </c>
      <c r="AG777" t="str">
        <f t="shared" si="230"/>
        <v/>
      </c>
      <c r="AH777" t="str" cm="1">
        <f t="array" aca="1" ref="AH777" ca="1">IFERROR(INDIRECT("$ag"&amp;S777),"")</f>
        <v/>
      </c>
      <c r="AI777" t="e" cm="1">
        <f t="array" aca="1" ref="AI777" ca="1">INDIRECT("O"&amp;S777)</f>
        <v>#VALUE!</v>
      </c>
      <c r="AJ777" t="str">
        <f t="shared" si="231"/>
        <v/>
      </c>
    </row>
    <row r="778" spans="1:36" ht="16.5" customHeight="1">
      <c r="A778" s="130"/>
      <c r="B778" s="136"/>
      <c r="C778" s="137"/>
      <c r="D778" s="146"/>
      <c r="E778" s="146"/>
      <c r="F778" s="137"/>
      <c r="G778" s="147"/>
      <c r="H778" s="147"/>
      <c r="I778" s="147"/>
      <c r="J778" s="147"/>
      <c r="K778" s="38"/>
      <c r="L778" s="144"/>
      <c r="M778" s="144"/>
      <c r="N778" s="61"/>
      <c r="O778" s="314"/>
      <c r="Q778" t="str">
        <f t="shared" si="226"/>
        <v/>
      </c>
      <c r="S778" t="e">
        <f t="shared" ca="1" si="215"/>
        <v>#VALUE!</v>
      </c>
      <c r="T778" t="e">
        <f t="shared" ca="1" si="232"/>
        <v>#VALUE!</v>
      </c>
      <c r="U778">
        <f t="shared" si="216"/>
        <v>708</v>
      </c>
      <c r="V778">
        <v>59.583333333337997</v>
      </c>
      <c r="W778">
        <f t="shared" si="219"/>
        <v>59</v>
      </c>
      <c r="X778" t="str" cm="1">
        <f t="array" aca="1" ref="X778" ca="1">IFERROR(INDEX('PC&amp;PD'!$A$1:$AS$19,ROW('PC&amp;PD'!$A$19),MATCH(INDIRECT(T778),'PC&amp;PD'!$A$1:$AS$1,0)),"")</f>
        <v/>
      </c>
      <c r="Y778" t="str">
        <f>IF(OR($N778="",$N778=0),"",IF($N778=$E$7,'Extracted info for SC'!$J$6,IF($N778=#REF!,'Extracted info for SC'!$J$7,IF($N778=#REF!,'Extracted info for SC'!$J$8,IF($N778=#REF!,'Extracted info for SC'!$J$9,IF($N778=#REF!,'Extracted info for SC'!$J$10,IF($N778=#REF!,'Extracted info for SC'!$J$11,IF($N778=#REF!,'Extracted info for SC'!$J$12,IF($N778=#REF!,'Extracted info for SC'!$J$13,IF($N778=#REF!,'Extracted info for SC'!$J$14,IF($N778=#REF!,'Extracted info for SC'!$J$15,IF($N778=#REF!,'Extracted info for SC'!$J$16,IF($N778=#REF!,'Extracted info for SC'!$J$17,IF($N778=#REF!,'Extracted info for SC'!$J$18,""))))))))))))))</f>
        <v/>
      </c>
      <c r="AA778" t="str">
        <f t="shared" si="227"/>
        <v/>
      </c>
      <c r="AB778" t="str">
        <f t="shared" si="228"/>
        <v/>
      </c>
      <c r="AC778" t="e">
        <f t="shared" ca="1" si="229"/>
        <v>#VALUE!</v>
      </c>
      <c r="AD778" t="str" cm="1">
        <f t="array" aca="1" ref="AD778" ca="1">IFERROR(IF((LEFT(INDIRECT("$F"&amp;$S778),4))="GOTS",IF($G778="Organic","GOTS_Organic_raw",(IF($G778="Responsible","GOTS_Responsible",(IF($G778="No Attribute (Conventional)","GOTS_conventional",(IF($G778="Recycled Pre/Post-Consumer","GOTS_pre_post",(IF($G778="In-Conversion","GOTS_in_conversion",(IF($G778="Sustainably Sourced","Sustainably_sourced",(IF($G778="Recycled pre-consumer organic","GOTS_recycled_organic",""))))))))))))),IF($G778="Organic","Organic",(IF($G778="Responsible","Responsible",(IF($G778="No Attribute (Conventional)","No_Attribute_Conventional",(IF($G778="Recycled Pre/Post-Consumer","Recycled_Pre_Post_Consumer",(IF($G778="In-Conversion","In_Conversion",(IF($G778="Recycled Pre-Consumer","Recycled_Pre_Consumer",(IF($G778="Recycled Post-Consumer","Recycled_Post_Consumer",(IF($G778="Sustainably Sourced","Sustainably_sourced",(IF($G778="Recycled pre-consumer organic","GOTS_recycled_organic","")))))))))))))))))),"")</f>
        <v/>
      </c>
      <c r="AE778" t="e" cm="1">
        <f t="array" aca="1" ref="AE778" ca="1">IF($I778="",IF(INDIRECT("$F"&amp;$S778)="","",IF(LEFT(INDIRECT("$F"&amp;$S778),3)="GRS","GRS_RCS_RM",IF((LEFT(INDIRECT("$F"&amp;$S778),3))="RCS","GRS_RCS_RM",IF(INDIRECT("$F"&amp;$S778)="OCS (No Label)","OCS_Conversion_RM",IF(LEFT(INDIRECT("$F"&amp;$S778),3)="OCS","OCS_RM",IF(RIGHT(INDIRECT("$F"&amp;$S778),10)="conversion","GOTS_RM_conversion",IF((LEFT(INDIRECT("$F"&amp;$S778),4))="GOTS","GOTS_RM","Responsible_RM"))))))),"DELETERM")</f>
        <v>#VALUE!</v>
      </c>
      <c r="AF778" t="e" cm="1">
        <f t="array" aca="1" ref="AF778" ca="1">IF($S778="","",INDIRECT("$Z"&amp;$S778))</f>
        <v>#VALUE!</v>
      </c>
      <c r="AG778" t="str">
        <f t="shared" si="230"/>
        <v/>
      </c>
      <c r="AH778" t="str" cm="1">
        <f t="array" aca="1" ref="AH778" ca="1">IFERROR(INDIRECT("$ag"&amp;S778),"")</f>
        <v/>
      </c>
      <c r="AI778" t="e" cm="1">
        <f t="array" aca="1" ref="AI778" ca="1">INDIRECT("O"&amp;S778)</f>
        <v>#VALUE!</v>
      </c>
      <c r="AJ778" t="str">
        <f t="shared" si="231"/>
        <v/>
      </c>
    </row>
    <row r="779" spans="1:36" ht="16.5" customHeight="1">
      <c r="A779" s="130"/>
      <c r="B779" s="136"/>
      <c r="C779" s="137"/>
      <c r="D779" s="146"/>
      <c r="E779" s="146"/>
      <c r="F779" s="137"/>
      <c r="G779" s="147"/>
      <c r="H779" s="147"/>
      <c r="I779" s="147"/>
      <c r="J779" s="147"/>
      <c r="K779" s="38"/>
      <c r="L779" s="144"/>
      <c r="M779" s="144"/>
      <c r="N779" s="61"/>
      <c r="O779" s="314"/>
      <c r="Q779" t="str">
        <f t="shared" si="226"/>
        <v/>
      </c>
      <c r="S779" t="e">
        <f t="shared" ca="1" si="215"/>
        <v>#VALUE!</v>
      </c>
      <c r="T779" t="e">
        <f t="shared" ca="1" si="232"/>
        <v>#VALUE!</v>
      </c>
      <c r="U779">
        <f t="shared" si="216"/>
        <v>708</v>
      </c>
      <c r="V779">
        <v>59.666666666671297</v>
      </c>
      <c r="W779">
        <f t="shared" si="219"/>
        <v>59</v>
      </c>
      <c r="X779" t="str" cm="1">
        <f t="array" aca="1" ref="X779" ca="1">IFERROR(INDEX('PC&amp;PD'!$A$1:$AS$19,ROW('PC&amp;PD'!$A$19),MATCH(INDIRECT(T779),'PC&amp;PD'!$A$1:$AS$1,0)),"")</f>
        <v/>
      </c>
      <c r="Y779" t="str">
        <f>IF(OR($N779="",$N779=0),"",IF($N779=$E$7,'Extracted info for SC'!$J$6,IF($N779=#REF!,'Extracted info for SC'!$J$7,IF($N779=#REF!,'Extracted info for SC'!$J$8,IF($N779=#REF!,'Extracted info for SC'!$J$9,IF($N779=#REF!,'Extracted info for SC'!$J$10,IF($N779=#REF!,'Extracted info for SC'!$J$11,IF($N779=#REF!,'Extracted info for SC'!$J$12,IF($N779=#REF!,'Extracted info for SC'!$J$13,IF($N779=#REF!,'Extracted info for SC'!$J$14,IF($N779=#REF!,'Extracted info for SC'!$J$15,IF($N779=#REF!,'Extracted info for SC'!$J$16,IF($N779=#REF!,'Extracted info for SC'!$J$17,IF($N779=#REF!,'Extracted info for SC'!$J$18,""))))))))))))))</f>
        <v/>
      </c>
      <c r="AA779" t="str">
        <f t="shared" si="227"/>
        <v/>
      </c>
      <c r="AB779" t="str">
        <f t="shared" si="228"/>
        <v/>
      </c>
      <c r="AC779" t="e">
        <f t="shared" ca="1" si="229"/>
        <v>#VALUE!</v>
      </c>
      <c r="AD779" t="str" cm="1">
        <f t="array" aca="1" ref="AD779" ca="1">IFERROR(IF((LEFT(INDIRECT("$F"&amp;$S779),4))="GOTS",IF($G779="Organic","GOTS_Organic_raw",(IF($G779="Responsible","GOTS_Responsible",(IF($G779="No Attribute (Conventional)","GOTS_conventional",(IF($G779="Recycled Pre/Post-Consumer","GOTS_pre_post",(IF($G779="In-Conversion","GOTS_in_conversion",(IF($G779="Sustainably Sourced","Sustainably_sourced",(IF($G779="Recycled pre-consumer organic","GOTS_recycled_organic",""))))))))))))),IF($G779="Organic","Organic",(IF($G779="Responsible","Responsible",(IF($G779="No Attribute (Conventional)","No_Attribute_Conventional",(IF($G779="Recycled Pre/Post-Consumer","Recycled_Pre_Post_Consumer",(IF($G779="In-Conversion","In_Conversion",(IF($G779="Recycled Pre-Consumer","Recycled_Pre_Consumer",(IF($G779="Recycled Post-Consumer","Recycled_Post_Consumer",(IF($G779="Sustainably Sourced","Sustainably_sourced",(IF($G779="Recycled pre-consumer organic","GOTS_recycled_organic","")))))))))))))))))),"")</f>
        <v/>
      </c>
      <c r="AE779" t="e" cm="1">
        <f t="array" aca="1" ref="AE779" ca="1">IF($I779="",IF(INDIRECT("$F"&amp;$S779)="","",IF(LEFT(INDIRECT("$F"&amp;$S779),3)="GRS","GRS_RCS_RM",IF((LEFT(INDIRECT("$F"&amp;$S779),3))="RCS","GRS_RCS_RM",IF(INDIRECT("$F"&amp;$S779)="OCS (No Label)","OCS_Conversion_RM",IF(LEFT(INDIRECT("$F"&amp;$S779),3)="OCS","OCS_RM",IF(RIGHT(INDIRECT("$F"&amp;$S779),10)="conversion","GOTS_RM_conversion",IF((LEFT(INDIRECT("$F"&amp;$S779),4))="GOTS","GOTS_RM","Responsible_RM"))))))),"DELETERM")</f>
        <v>#VALUE!</v>
      </c>
      <c r="AF779" t="e" cm="1">
        <f t="array" aca="1" ref="AF779" ca="1">IF($S779="","",INDIRECT("$Z"&amp;$S779))</f>
        <v>#VALUE!</v>
      </c>
      <c r="AG779" t="str">
        <f t="shared" si="230"/>
        <v/>
      </c>
      <c r="AH779" t="str" cm="1">
        <f t="array" aca="1" ref="AH779" ca="1">IFERROR(INDIRECT("$ag"&amp;S779),"")</f>
        <v/>
      </c>
      <c r="AI779" t="e" cm="1">
        <f t="array" aca="1" ref="AI779" ca="1">INDIRECT("O"&amp;S779)</f>
        <v>#VALUE!</v>
      </c>
      <c r="AJ779" t="str">
        <f t="shared" si="231"/>
        <v/>
      </c>
    </row>
    <row r="780" spans="1:36" ht="16.5" customHeight="1">
      <c r="A780" s="130"/>
      <c r="B780" s="136"/>
      <c r="C780" s="137"/>
      <c r="D780" s="146"/>
      <c r="E780" s="146"/>
      <c r="F780" s="137"/>
      <c r="G780" s="147"/>
      <c r="H780" s="147"/>
      <c r="I780" s="147"/>
      <c r="J780" s="147"/>
      <c r="K780" s="38"/>
      <c r="L780" s="144"/>
      <c r="M780" s="144"/>
      <c r="N780" s="61"/>
      <c r="O780" s="314"/>
      <c r="Q780" t="str">
        <f t="shared" si="226"/>
        <v/>
      </c>
      <c r="S780" t="e">
        <f t="shared" ref="S780:S843" ca="1" si="235">IF(INDIRECT("A"&amp;$S$63+$U780)&lt;&gt;"",$S$63+$U780,"")</f>
        <v>#VALUE!</v>
      </c>
      <c r="T780" t="e">
        <f t="shared" ca="1" si="232"/>
        <v>#VALUE!</v>
      </c>
      <c r="U780">
        <f t="shared" ref="U780:U843" si="236">(12*W780)</f>
        <v>708</v>
      </c>
      <c r="V780">
        <v>59.750000000004597</v>
      </c>
      <c r="W780">
        <f t="shared" si="219"/>
        <v>59</v>
      </c>
      <c r="X780" t="str" cm="1">
        <f t="array" aca="1" ref="X780" ca="1">IFERROR(INDEX('PC&amp;PD'!$A$1:$AS$19,ROW('PC&amp;PD'!$A$19),MATCH(INDIRECT(T780),'PC&amp;PD'!$A$1:$AS$1,0)),"")</f>
        <v/>
      </c>
      <c r="Y780" t="str">
        <f>IF(OR($N780="",$N780=0),"",IF($N780=$E$7,'Extracted info for SC'!$J$6,IF($N780=#REF!,'Extracted info for SC'!$J$7,IF($N780=#REF!,'Extracted info for SC'!$J$8,IF($N780=#REF!,'Extracted info for SC'!$J$9,IF($N780=#REF!,'Extracted info for SC'!$J$10,IF($N780=#REF!,'Extracted info for SC'!$J$11,IF($N780=#REF!,'Extracted info for SC'!$J$12,IF($N780=#REF!,'Extracted info for SC'!$J$13,IF($N780=#REF!,'Extracted info for SC'!$J$14,IF($N780=#REF!,'Extracted info for SC'!$J$15,IF($N780=#REF!,'Extracted info for SC'!$J$16,IF($N780=#REF!,'Extracted info for SC'!$J$17,IF($N780=#REF!,'Extracted info for SC'!$J$18,""))))))))))))))</f>
        <v/>
      </c>
      <c r="AA780" t="str">
        <f t="shared" si="227"/>
        <v/>
      </c>
      <c r="AB780" t="str">
        <f t="shared" si="228"/>
        <v/>
      </c>
      <c r="AC780" t="e">
        <f t="shared" ca="1" si="229"/>
        <v>#VALUE!</v>
      </c>
      <c r="AD780" t="str" cm="1">
        <f t="array" aca="1" ref="AD780" ca="1">IFERROR(IF((LEFT(INDIRECT("$F"&amp;$S780),4))="GOTS",IF($G780="Organic","GOTS_Organic_raw",(IF($G780="Responsible","GOTS_Responsible",(IF($G780="No Attribute (Conventional)","GOTS_conventional",(IF($G780="Recycled Pre/Post-Consumer","GOTS_pre_post",(IF($G780="In-Conversion","GOTS_in_conversion",(IF($G780="Sustainably Sourced","Sustainably_sourced",(IF($G780="Recycled pre-consumer organic","GOTS_recycled_organic",""))))))))))))),IF($G780="Organic","Organic",(IF($G780="Responsible","Responsible",(IF($G780="No Attribute (Conventional)","No_Attribute_Conventional",(IF($G780="Recycled Pre/Post-Consumer","Recycled_Pre_Post_Consumer",(IF($G780="In-Conversion","In_Conversion",(IF($G780="Recycled Pre-Consumer","Recycled_Pre_Consumer",(IF($G780="Recycled Post-Consumer","Recycled_Post_Consumer",(IF($G780="Sustainably Sourced","Sustainably_sourced",(IF($G780="Recycled pre-consumer organic","GOTS_recycled_organic","")))))))))))))))))),"")</f>
        <v/>
      </c>
      <c r="AE780" t="e" cm="1">
        <f t="array" aca="1" ref="AE780" ca="1">IF($I780="",IF(INDIRECT("$F"&amp;$S780)="","",IF(LEFT(INDIRECT("$F"&amp;$S780),3)="GRS","GRS_RCS_RM",IF((LEFT(INDIRECT("$F"&amp;$S780),3))="RCS","GRS_RCS_RM",IF(INDIRECT("$F"&amp;$S780)="OCS (No Label)","OCS_Conversion_RM",IF(LEFT(INDIRECT("$F"&amp;$S780),3)="OCS","OCS_RM",IF(RIGHT(INDIRECT("$F"&amp;$S780),10)="conversion","GOTS_RM_conversion",IF((LEFT(INDIRECT("$F"&amp;$S780),4))="GOTS","GOTS_RM","Responsible_RM"))))))),"DELETERM")</f>
        <v>#VALUE!</v>
      </c>
      <c r="AF780" t="e" cm="1">
        <f t="array" aca="1" ref="AF780" ca="1">IF($S780="","",INDIRECT("$Z"&amp;$S780))</f>
        <v>#VALUE!</v>
      </c>
      <c r="AG780" t="str">
        <f t="shared" si="230"/>
        <v/>
      </c>
      <c r="AH780" t="str" cm="1">
        <f t="array" aca="1" ref="AH780" ca="1">IFERROR(INDIRECT("$ag"&amp;S780),"")</f>
        <v/>
      </c>
      <c r="AI780" t="e" cm="1">
        <f t="array" aca="1" ref="AI780" ca="1">INDIRECT("O"&amp;S780)</f>
        <v>#VALUE!</v>
      </c>
      <c r="AJ780" t="str">
        <f t="shared" si="231"/>
        <v/>
      </c>
    </row>
    <row r="781" spans="1:36" ht="16.5" customHeight="1">
      <c r="A781" s="130"/>
      <c r="B781" s="136"/>
      <c r="C781" s="137"/>
      <c r="D781" s="146"/>
      <c r="E781" s="146"/>
      <c r="F781" s="137"/>
      <c r="G781" s="147"/>
      <c r="H781" s="147"/>
      <c r="I781" s="147"/>
      <c r="J781" s="147"/>
      <c r="K781" s="38"/>
      <c r="L781" s="144"/>
      <c r="M781" s="144"/>
      <c r="N781" s="61"/>
      <c r="O781" s="314"/>
      <c r="Q781" t="str">
        <f t="shared" si="226"/>
        <v/>
      </c>
      <c r="S781" t="e">
        <f t="shared" ca="1" si="235"/>
        <v>#VALUE!</v>
      </c>
      <c r="T781" t="e">
        <f t="shared" ca="1" si="232"/>
        <v>#VALUE!</v>
      </c>
      <c r="U781">
        <f t="shared" si="236"/>
        <v>708</v>
      </c>
      <c r="V781">
        <v>59.833333333337997</v>
      </c>
      <c r="W781">
        <f t="shared" si="219"/>
        <v>59</v>
      </c>
      <c r="X781" t="str" cm="1">
        <f t="array" aca="1" ref="X781" ca="1">IFERROR(INDEX('PC&amp;PD'!$A$1:$AS$19,ROW('PC&amp;PD'!$A$19),MATCH(INDIRECT(T781),'PC&amp;PD'!$A$1:$AS$1,0)),"")</f>
        <v/>
      </c>
      <c r="Y781" t="str">
        <f>IF(OR($N781="",$N781=0),"",IF($N781=$E$7,'Extracted info for SC'!$J$6,IF($N781=#REF!,'Extracted info for SC'!$J$7,IF($N781=#REF!,'Extracted info for SC'!$J$8,IF($N781=#REF!,'Extracted info for SC'!$J$9,IF($N781=#REF!,'Extracted info for SC'!$J$10,IF($N781=#REF!,'Extracted info for SC'!$J$11,IF($N781=#REF!,'Extracted info for SC'!$J$12,IF($N781=#REF!,'Extracted info for SC'!$J$13,IF($N781=#REF!,'Extracted info for SC'!$J$14,IF($N781=#REF!,'Extracted info for SC'!$J$15,IF($N781=#REF!,'Extracted info for SC'!$J$16,IF($N781=#REF!,'Extracted info for SC'!$J$17,IF($N781=#REF!,'Extracted info for SC'!$J$18,""))))))))))))))</f>
        <v/>
      </c>
      <c r="AA781" t="str">
        <f t="shared" si="227"/>
        <v/>
      </c>
      <c r="AB781" t="str">
        <f t="shared" si="228"/>
        <v/>
      </c>
      <c r="AC781" t="e">
        <f t="shared" ca="1" si="229"/>
        <v>#VALUE!</v>
      </c>
      <c r="AD781" t="str" cm="1">
        <f t="array" aca="1" ref="AD781" ca="1">IFERROR(IF((LEFT(INDIRECT("$F"&amp;$S781),4))="GOTS",IF($G781="Organic","GOTS_Organic_raw",(IF($G781="Responsible","GOTS_Responsible",(IF($G781="No Attribute (Conventional)","GOTS_conventional",(IF($G781="Recycled Pre/Post-Consumer","GOTS_pre_post",(IF($G781="In-Conversion","GOTS_in_conversion",(IF($G781="Sustainably Sourced","Sustainably_sourced",(IF($G781="Recycled pre-consumer organic","GOTS_recycled_organic",""))))))))))))),IF($G781="Organic","Organic",(IF($G781="Responsible","Responsible",(IF($G781="No Attribute (Conventional)","No_Attribute_Conventional",(IF($G781="Recycled Pre/Post-Consumer","Recycled_Pre_Post_Consumer",(IF($G781="In-Conversion","In_Conversion",(IF($G781="Recycled Pre-Consumer","Recycled_Pre_Consumer",(IF($G781="Recycled Post-Consumer","Recycled_Post_Consumer",(IF($G781="Sustainably Sourced","Sustainably_sourced",(IF($G781="Recycled pre-consumer organic","GOTS_recycled_organic","")))))))))))))))))),"")</f>
        <v/>
      </c>
      <c r="AE781" t="e" cm="1">
        <f t="array" aca="1" ref="AE781" ca="1">IF($I781="",IF(INDIRECT("$F"&amp;$S781)="","",IF(LEFT(INDIRECT("$F"&amp;$S781),3)="GRS","GRS_RCS_RM",IF((LEFT(INDIRECT("$F"&amp;$S781),3))="RCS","GRS_RCS_RM",IF(INDIRECT("$F"&amp;$S781)="OCS (No Label)","OCS_Conversion_RM",IF(LEFT(INDIRECT("$F"&amp;$S781),3)="OCS","OCS_RM",IF(RIGHT(INDIRECT("$F"&amp;$S781),10)="conversion","GOTS_RM_conversion",IF((LEFT(INDIRECT("$F"&amp;$S781),4))="GOTS","GOTS_RM","Responsible_RM"))))))),"DELETERM")</f>
        <v>#VALUE!</v>
      </c>
      <c r="AF781" t="e" cm="1">
        <f t="array" aca="1" ref="AF781" ca="1">IF($S781="","",INDIRECT("$Z"&amp;$S781))</f>
        <v>#VALUE!</v>
      </c>
      <c r="AG781" t="str">
        <f t="shared" si="230"/>
        <v/>
      </c>
      <c r="AH781" t="str" cm="1">
        <f t="array" aca="1" ref="AH781" ca="1">IFERROR(INDIRECT("$ag"&amp;S781),"")</f>
        <v/>
      </c>
      <c r="AI781" t="e" cm="1">
        <f t="array" aca="1" ref="AI781" ca="1">INDIRECT("O"&amp;S781)</f>
        <v>#VALUE!</v>
      </c>
      <c r="AJ781" t="str">
        <f t="shared" si="231"/>
        <v/>
      </c>
    </row>
    <row r="782" spans="1:36" ht="16.5" customHeight="1" thickBot="1">
      <c r="A782" s="131"/>
      <c r="B782" s="138"/>
      <c r="C782" s="139"/>
      <c r="D782" s="148"/>
      <c r="E782" s="148"/>
      <c r="F782" s="139"/>
      <c r="G782" s="149"/>
      <c r="H782" s="149"/>
      <c r="I782" s="149"/>
      <c r="J782" s="149"/>
      <c r="K782" s="39"/>
      <c r="L782" s="145"/>
      <c r="M782" s="145"/>
      <c r="N782" s="62"/>
      <c r="O782" s="315"/>
      <c r="Q782" t="str">
        <f t="shared" si="226"/>
        <v/>
      </c>
      <c r="S782" t="e">
        <f t="shared" ca="1" si="235"/>
        <v>#VALUE!</v>
      </c>
      <c r="T782" t="e">
        <f t="shared" ca="1" si="232"/>
        <v>#VALUE!</v>
      </c>
      <c r="U782">
        <f t="shared" si="236"/>
        <v>708</v>
      </c>
      <c r="V782">
        <v>59.916666666671297</v>
      </c>
      <c r="W782">
        <f t="shared" si="219"/>
        <v>59</v>
      </c>
      <c r="X782" t="str" cm="1">
        <f t="array" aca="1" ref="X782" ca="1">IFERROR(INDEX('PC&amp;PD'!$A$1:$AS$19,ROW('PC&amp;PD'!$A$19),MATCH(INDIRECT(T782),'PC&amp;PD'!$A$1:$AS$1,0)),"")</f>
        <v/>
      </c>
      <c r="Y782" t="str">
        <f>IF(OR($N782="",$N782=0),"",IF($N782=$E$7,'Extracted info for SC'!$J$6,IF($N782=#REF!,'Extracted info for SC'!$J$7,IF($N782=#REF!,'Extracted info for SC'!$J$8,IF($N782=#REF!,'Extracted info for SC'!$J$9,IF($N782=#REF!,'Extracted info for SC'!$J$10,IF($N782=#REF!,'Extracted info for SC'!$J$11,IF($N782=#REF!,'Extracted info for SC'!$J$12,IF($N782=#REF!,'Extracted info for SC'!$J$13,IF($N782=#REF!,'Extracted info for SC'!$J$14,IF($N782=#REF!,'Extracted info for SC'!$J$15,IF($N782=#REF!,'Extracted info for SC'!$J$16,IF($N782=#REF!,'Extracted info for SC'!$J$17,IF($N782=#REF!,'Extracted info for SC'!$J$18,""))))))))))))))</f>
        <v/>
      </c>
      <c r="AA782" t="str">
        <f t="shared" si="227"/>
        <v/>
      </c>
      <c r="AB782" t="str">
        <f t="shared" si="228"/>
        <v/>
      </c>
      <c r="AC782" t="e">
        <f t="shared" ca="1" si="229"/>
        <v>#VALUE!</v>
      </c>
      <c r="AD782" t="str" cm="1">
        <f t="array" aca="1" ref="AD782" ca="1">IFERROR(IF((LEFT(INDIRECT("$F"&amp;$S782),4))="GOTS",IF($G782="Organic","GOTS_Organic_raw",(IF($G782="Responsible","GOTS_Responsible",(IF($G782="No Attribute (Conventional)","GOTS_conventional",(IF($G782="Recycled Pre/Post-Consumer","GOTS_pre_post",(IF($G782="In-Conversion","GOTS_in_conversion",(IF($G782="Sustainably Sourced","Sustainably_sourced",(IF($G782="Recycled pre-consumer organic","GOTS_recycled_organic",""))))))))))))),IF($G782="Organic","Organic",(IF($G782="Responsible","Responsible",(IF($G782="No Attribute (Conventional)","No_Attribute_Conventional",(IF($G782="Recycled Pre/Post-Consumer","Recycled_Pre_Post_Consumer",(IF($G782="In-Conversion","In_Conversion",(IF($G782="Recycled Pre-Consumer","Recycled_Pre_Consumer",(IF($G782="Recycled Post-Consumer","Recycled_Post_Consumer",(IF($G782="Sustainably Sourced","Sustainably_sourced",(IF($G782="Recycled pre-consumer organic","GOTS_recycled_organic","")))))))))))))))))),"")</f>
        <v/>
      </c>
      <c r="AE782" t="e" cm="1">
        <f t="array" aca="1" ref="AE782" ca="1">IF($I782="",IF(INDIRECT("$F"&amp;$S782)="","",IF(LEFT(INDIRECT("$F"&amp;$S782),3)="GRS","GRS_RCS_RM",IF((LEFT(INDIRECT("$F"&amp;$S782),3))="RCS","GRS_RCS_RM",IF(INDIRECT("$F"&amp;$S782)="OCS (No Label)","OCS_Conversion_RM",IF(LEFT(INDIRECT("$F"&amp;$S782),3)="OCS","OCS_RM",IF(RIGHT(INDIRECT("$F"&amp;$S782),10)="conversion","GOTS_RM_conversion",IF((LEFT(INDIRECT("$F"&amp;$S782),4))="GOTS","GOTS_RM","Responsible_RM"))))))),"DELETERM")</f>
        <v>#VALUE!</v>
      </c>
      <c r="AF782" t="e" cm="1">
        <f t="array" aca="1" ref="AF782" ca="1">IF($S782="","",INDIRECT("$Z"&amp;$S782))</f>
        <v>#VALUE!</v>
      </c>
      <c r="AG782" t="str">
        <f t="shared" si="230"/>
        <v/>
      </c>
      <c r="AH782" t="str" cm="1">
        <f t="array" aca="1" ref="AH782" ca="1">IFERROR(INDIRECT("$ag"&amp;S782),"")</f>
        <v/>
      </c>
      <c r="AI782" t="e" cm="1">
        <f t="array" aca="1" ref="AI782" ca="1">INDIRECT("O"&amp;S782)</f>
        <v>#VALUE!</v>
      </c>
      <c r="AJ782" t="str">
        <f t="shared" si="231"/>
        <v/>
      </c>
    </row>
    <row r="783" spans="1:36" ht="16.5" customHeight="1">
      <c r="A783" s="128" t="str">
        <f>IF(B783="","",COUNTA($B$63:$B783))</f>
        <v/>
      </c>
      <c r="B783" s="132"/>
      <c r="C783" s="133"/>
      <c r="D783" s="140"/>
      <c r="E783" s="140"/>
      <c r="F783" s="133"/>
      <c r="G783" s="141"/>
      <c r="H783" s="141"/>
      <c r="I783" s="141"/>
      <c r="J783" s="141"/>
      <c r="K783" s="37"/>
      <c r="L783" s="142" t="str">
        <f>IF(R783="","",LEFT(R783,LEN(R783)-2))</f>
        <v/>
      </c>
      <c r="M783" s="142"/>
      <c r="N783" s="60"/>
      <c r="O783" s="313"/>
      <c r="Q783" t="str">
        <f t="shared" si="226"/>
        <v/>
      </c>
      <c r="R783" t="str">
        <f t="shared" ref="R783" si="237">CONCATENATE($Q783,Q784,Q785,Q786,Q787,Q788,$Q789,$Q790,$Q791,$Q792,$Q793,$Q794)</f>
        <v/>
      </c>
      <c r="S783" t="e">
        <f t="shared" ca="1" si="235"/>
        <v>#VALUE!</v>
      </c>
      <c r="T783" t="e">
        <f t="shared" ca="1" si="232"/>
        <v>#VALUE!</v>
      </c>
      <c r="U783">
        <f t="shared" si="236"/>
        <v>720</v>
      </c>
      <c r="V783">
        <v>60.000000000004697</v>
      </c>
      <c r="W783">
        <f t="shared" si="219"/>
        <v>60</v>
      </c>
      <c r="X783" t="str" cm="1">
        <f t="array" aca="1" ref="X783" ca="1">IFERROR(INDEX('PC&amp;PD'!$A$1:$AS$19,ROW('PC&amp;PD'!$A$19),MATCH(INDIRECT(T783),'PC&amp;PD'!$A$1:$AS$1,0)),"")</f>
        <v/>
      </c>
      <c r="Y783" t="str">
        <f>IF(OR($N783="",$N783=0),"",IF($N783=$E$7,'Extracted info for SC'!$J$6,IF($N783=#REF!,'Extracted info for SC'!$J$7,IF($N783=#REF!,'Extracted info for SC'!$J$8,IF($N783=#REF!,'Extracted info for SC'!$J$9,IF($N783=#REF!,'Extracted info for SC'!$J$10,IF($N783=#REF!,'Extracted info for SC'!$J$11,IF($N783=#REF!,'Extracted info for SC'!$J$12,IF($N783=#REF!,'Extracted info for SC'!$J$13,IF($N783=#REF!,'Extracted info for SC'!$J$14,IF($N783=#REF!,'Extracted info for SC'!$J$15,IF($N783=#REF!,'Extracted info for SC'!$J$16,IF($N783=#REF!,'Extracted info for SC'!$J$17,IF($N783=#REF!,'Extracted info for SC'!$J$18,""))))))))))))))</f>
        <v/>
      </c>
      <c r="Z783" t="str">
        <f t="shared" ref="Z783" si="238">IFERROR(IF($F783="OCS 100","OCS (OCS 100)",IF($F783="OCS Blended","OCS (OCS Blended)",IF($F783="OCS (No Label)","OCS (No Label)",IF($F783="RCS 100","RCS (RCS 100)",IF($F783="RCS Blended","RCS (RCS Blended)",IF($F783="GRS","GRS (GRS)",IF($F783="GRS (No Label)", "GRS (No Label)",IF($F783="RDS","RDS (RDS)",IF($F783="RWS","RWS (RWS)",IF($F783="RAS","RAS (RAS)",IF($F783="RMS","RMS (RMS)",IF($F783="GOTS Organic","GOTS (Organic)",IF($F783="GOTS Made with organic","GOTS (Made with Organic)",IF($F783="GOTS Organic - in conversion","GOTS (Organic - In Conversion)",IF($F783="GOTS Made with organic - in conversion","GOTS (Made with Organic - In Conversion)",""))))))))))))))),"")</f>
        <v/>
      </c>
      <c r="AA783" t="str">
        <f t="shared" si="227"/>
        <v/>
      </c>
      <c r="AB783" t="str">
        <f t="shared" si="228"/>
        <v/>
      </c>
      <c r="AC783" t="e">
        <f t="shared" ca="1" si="229"/>
        <v>#VALUE!</v>
      </c>
      <c r="AD783" t="str" cm="1">
        <f t="array" aca="1" ref="AD783" ca="1">IFERROR(IF((LEFT(INDIRECT("$F"&amp;$S783),4))="GOTS",IF($G783="Organic","GOTS_Organic_raw",(IF($G783="Responsible","GOTS_Responsible",(IF($G783="No Attribute (Conventional)","GOTS_conventional",(IF($G783="Recycled Pre/Post-Consumer","GOTS_pre_post",(IF($G783="In-Conversion","GOTS_in_conversion",(IF($G783="Sustainably Sourced","Sustainably_sourced",(IF($G783="Recycled pre-consumer organic","GOTS_recycled_organic",""))))))))))))),IF($G783="Organic","Organic",(IF($G783="Responsible","Responsible",(IF($G783="No Attribute (Conventional)","No_Attribute_Conventional",(IF($G783="Recycled Pre/Post-Consumer","Recycled_Pre_Post_Consumer",(IF($G783="In-Conversion","In_Conversion",(IF($G783="Recycled Pre-Consumer","Recycled_Pre_Consumer",(IF($G783="Recycled Post-Consumer","Recycled_Post_Consumer",(IF($G783="Sustainably Sourced","Sustainably_sourced",(IF($G783="Recycled pre-consumer organic","GOTS_recycled_organic","")))))))))))))))))),"")</f>
        <v/>
      </c>
      <c r="AE783" t="e" cm="1">
        <f t="array" aca="1" ref="AE783" ca="1">IF($I783="",IF(INDIRECT("$F"&amp;$S783)="","",IF(LEFT(INDIRECT("$F"&amp;$S783),3)="GRS","GRS_RCS_RM",IF((LEFT(INDIRECT("$F"&amp;$S783),3))="RCS","GRS_RCS_RM",IF(INDIRECT("$F"&amp;$S783)="OCS (No Label)","OCS_Conversion_RM",IF(LEFT(INDIRECT("$F"&amp;$S783),3)="OCS","OCS_RM",IF(RIGHT(INDIRECT("$F"&amp;$S783),10)="conversion","GOTS_RM_conversion",IF((LEFT(INDIRECT("$F"&amp;$S783),4))="GOTS","GOTS_RM","Responsible_RM"))))))),"DELETERM")</f>
        <v>#VALUE!</v>
      </c>
      <c r="AF783" t="e" cm="1">
        <f t="array" aca="1" ref="AF783" ca="1">IF($S783="","",INDIRECT("$Z"&amp;$S783))</f>
        <v>#VALUE!</v>
      </c>
      <c r="AG783" t="str">
        <f t="shared" si="230"/>
        <v/>
      </c>
      <c r="AH783" t="str" cm="1">
        <f t="array" aca="1" ref="AH783" ca="1">IFERROR(INDIRECT("$ag"&amp;S783),"")</f>
        <v/>
      </c>
      <c r="AI783" t="e" cm="1">
        <f t="array" aca="1" ref="AI783" ca="1">INDIRECT("O"&amp;S783)</f>
        <v>#VALUE!</v>
      </c>
      <c r="AJ783" t="str">
        <f t="shared" si="231"/>
        <v/>
      </c>
    </row>
    <row r="784" spans="1:36" ht="16.5" customHeight="1">
      <c r="A784" s="129"/>
      <c r="B784" s="134"/>
      <c r="C784" s="135"/>
      <c r="D784" s="146"/>
      <c r="E784" s="146"/>
      <c r="F784" s="135"/>
      <c r="G784" s="147"/>
      <c r="H784" s="147"/>
      <c r="I784" s="147"/>
      <c r="J784" s="147"/>
      <c r="K784" s="38"/>
      <c r="L784" s="143"/>
      <c r="M784" s="143"/>
      <c r="N784" s="61"/>
      <c r="O784" s="314"/>
      <c r="Q784" t="str">
        <f t="shared" si="226"/>
        <v/>
      </c>
      <c r="S784" t="e">
        <f t="shared" ca="1" si="235"/>
        <v>#VALUE!</v>
      </c>
      <c r="T784" t="e">
        <f t="shared" ca="1" si="232"/>
        <v>#VALUE!</v>
      </c>
      <c r="U784">
        <f t="shared" si="236"/>
        <v>720</v>
      </c>
      <c r="V784">
        <v>60.083333333337997</v>
      </c>
      <c r="W784">
        <f t="shared" si="219"/>
        <v>60</v>
      </c>
      <c r="X784" t="str" cm="1">
        <f t="array" aca="1" ref="X784" ca="1">IFERROR(INDEX('PC&amp;PD'!$A$1:$AS$19,ROW('PC&amp;PD'!$A$19),MATCH(INDIRECT(T784),'PC&amp;PD'!$A$1:$AS$1,0)),"")</f>
        <v/>
      </c>
      <c r="Y784" t="str">
        <f>IF(OR($N784="",$N784=0),"",IF($N784=$E$7,'Extracted info for SC'!$J$6,IF($N784=#REF!,'Extracted info for SC'!$J$7,IF($N784=#REF!,'Extracted info for SC'!$J$8,IF($N784=#REF!,'Extracted info for SC'!$J$9,IF($N784=#REF!,'Extracted info for SC'!$J$10,IF($N784=#REF!,'Extracted info for SC'!$J$11,IF($N784=#REF!,'Extracted info for SC'!$J$12,IF($N784=#REF!,'Extracted info for SC'!$J$13,IF($N784=#REF!,'Extracted info for SC'!$J$14,IF($N784=#REF!,'Extracted info for SC'!$J$15,IF($N784=#REF!,'Extracted info for SC'!$J$16,IF($N784=#REF!,'Extracted info for SC'!$J$17,IF($N784=#REF!,'Extracted info for SC'!$J$18,""))))))))))))))</f>
        <v/>
      </c>
      <c r="AA784" t="str">
        <f t="shared" si="227"/>
        <v/>
      </c>
      <c r="AB784" t="str">
        <f t="shared" si="228"/>
        <v/>
      </c>
      <c r="AC784" t="e">
        <f t="shared" ca="1" si="229"/>
        <v>#VALUE!</v>
      </c>
      <c r="AD784" t="str" cm="1">
        <f t="array" aca="1" ref="AD784" ca="1">IFERROR(IF((LEFT(INDIRECT("$F"&amp;$S784),4))="GOTS",IF($G784="Organic","GOTS_Organic_raw",(IF($G784="Responsible","GOTS_Responsible",(IF($G784="No Attribute (Conventional)","GOTS_conventional",(IF($G784="Recycled Pre/Post-Consumer","GOTS_pre_post",(IF($G784="In-Conversion","GOTS_in_conversion",(IF($G784="Sustainably Sourced","Sustainably_sourced",(IF($G784="Recycled pre-consumer organic","GOTS_recycled_organic",""))))))))))))),IF($G784="Organic","Organic",(IF($G784="Responsible","Responsible",(IF($G784="No Attribute (Conventional)","No_Attribute_Conventional",(IF($G784="Recycled Pre/Post-Consumer","Recycled_Pre_Post_Consumer",(IF($G784="In-Conversion","In_Conversion",(IF($G784="Recycled Pre-Consumer","Recycled_Pre_Consumer",(IF($G784="Recycled Post-Consumer","Recycled_Post_Consumer",(IF($G784="Sustainably Sourced","Sustainably_sourced",(IF($G784="Recycled pre-consumer organic","GOTS_recycled_organic","")))))))))))))))))),"")</f>
        <v/>
      </c>
      <c r="AE784" t="e" cm="1">
        <f t="array" aca="1" ref="AE784" ca="1">IF($I784="",IF(INDIRECT("$F"&amp;$S784)="","",IF(LEFT(INDIRECT("$F"&amp;$S784),3)="GRS","GRS_RCS_RM",IF((LEFT(INDIRECT("$F"&amp;$S784),3))="RCS","GRS_RCS_RM",IF(INDIRECT("$F"&amp;$S784)="OCS (No Label)","OCS_Conversion_RM",IF(LEFT(INDIRECT("$F"&amp;$S784),3)="OCS","OCS_RM",IF(RIGHT(INDIRECT("$F"&amp;$S784),10)="conversion","GOTS_RM_conversion",IF((LEFT(INDIRECT("$F"&amp;$S784),4))="GOTS","GOTS_RM","Responsible_RM"))))))),"DELETERM")</f>
        <v>#VALUE!</v>
      </c>
      <c r="AF784" t="e" cm="1">
        <f t="array" aca="1" ref="AF784" ca="1">IF($S784="","",INDIRECT("$Z"&amp;$S784))</f>
        <v>#VALUE!</v>
      </c>
      <c r="AG784" t="str">
        <f t="shared" si="230"/>
        <v/>
      </c>
      <c r="AH784" t="str" cm="1">
        <f t="array" aca="1" ref="AH784" ca="1">IFERROR(INDIRECT("$ag"&amp;S784),"")</f>
        <v/>
      </c>
      <c r="AI784" t="e" cm="1">
        <f t="array" aca="1" ref="AI784" ca="1">INDIRECT("O"&amp;S784)</f>
        <v>#VALUE!</v>
      </c>
      <c r="AJ784" t="str">
        <f t="shared" si="231"/>
        <v/>
      </c>
    </row>
    <row r="785" spans="1:36" ht="16.5" customHeight="1">
      <c r="A785" s="129"/>
      <c r="B785" s="134"/>
      <c r="C785" s="135"/>
      <c r="D785" s="146"/>
      <c r="E785" s="146"/>
      <c r="F785" s="135"/>
      <c r="G785" s="147"/>
      <c r="H785" s="147"/>
      <c r="I785" s="147"/>
      <c r="J785" s="147"/>
      <c r="K785" s="38"/>
      <c r="L785" s="143"/>
      <c r="M785" s="143"/>
      <c r="N785" s="61"/>
      <c r="O785" s="314"/>
      <c r="Q785" t="str">
        <f t="shared" si="226"/>
        <v/>
      </c>
      <c r="S785" t="e">
        <f t="shared" ca="1" si="235"/>
        <v>#VALUE!</v>
      </c>
      <c r="T785" t="e">
        <f t="shared" ca="1" si="232"/>
        <v>#VALUE!</v>
      </c>
      <c r="U785">
        <f t="shared" si="236"/>
        <v>720</v>
      </c>
      <c r="V785">
        <v>60.166666666671297</v>
      </c>
      <c r="W785">
        <f t="shared" si="219"/>
        <v>60</v>
      </c>
      <c r="X785" t="str" cm="1">
        <f t="array" aca="1" ref="X785" ca="1">IFERROR(INDEX('PC&amp;PD'!$A$1:$AS$19,ROW('PC&amp;PD'!$A$19),MATCH(INDIRECT(T785),'PC&amp;PD'!$A$1:$AS$1,0)),"")</f>
        <v/>
      </c>
      <c r="Y785" t="str">
        <f>IF(OR($N785="",$N785=0),"",IF($N785=$E$7,'Extracted info for SC'!$J$6,IF($N785=#REF!,'Extracted info for SC'!$J$7,IF($N785=#REF!,'Extracted info for SC'!$J$8,IF($N785=#REF!,'Extracted info for SC'!$J$9,IF($N785=#REF!,'Extracted info for SC'!$J$10,IF($N785=#REF!,'Extracted info for SC'!$J$11,IF($N785=#REF!,'Extracted info for SC'!$J$12,IF($N785=#REF!,'Extracted info for SC'!$J$13,IF($N785=#REF!,'Extracted info for SC'!$J$14,IF($N785=#REF!,'Extracted info for SC'!$J$15,IF($N785=#REF!,'Extracted info for SC'!$J$16,IF($N785=#REF!,'Extracted info for SC'!$J$17,IF($N785=#REF!,'Extracted info for SC'!$J$18,""))))))))))))))</f>
        <v/>
      </c>
      <c r="AA785" t="str">
        <f t="shared" si="227"/>
        <v/>
      </c>
      <c r="AB785" t="str">
        <f t="shared" si="228"/>
        <v/>
      </c>
      <c r="AC785" t="e">
        <f t="shared" ca="1" si="229"/>
        <v>#VALUE!</v>
      </c>
      <c r="AD785" t="str" cm="1">
        <f t="array" aca="1" ref="AD785" ca="1">IFERROR(IF((LEFT(INDIRECT("$F"&amp;$S785),4))="GOTS",IF($G785="Organic","GOTS_Organic_raw",(IF($G785="Responsible","GOTS_Responsible",(IF($G785="No Attribute (Conventional)","GOTS_conventional",(IF($G785="Recycled Pre/Post-Consumer","GOTS_pre_post",(IF($G785="In-Conversion","GOTS_in_conversion",(IF($G785="Sustainably Sourced","Sustainably_sourced",(IF($G785="Recycled pre-consumer organic","GOTS_recycled_organic",""))))))))))))),IF($G785="Organic","Organic",(IF($G785="Responsible","Responsible",(IF($G785="No Attribute (Conventional)","No_Attribute_Conventional",(IF($G785="Recycled Pre/Post-Consumer","Recycled_Pre_Post_Consumer",(IF($G785="In-Conversion","In_Conversion",(IF($G785="Recycled Pre-Consumer","Recycled_Pre_Consumer",(IF($G785="Recycled Post-Consumer","Recycled_Post_Consumer",(IF($G785="Sustainably Sourced","Sustainably_sourced",(IF($G785="Recycled pre-consumer organic","GOTS_recycled_organic","")))))))))))))))))),"")</f>
        <v/>
      </c>
      <c r="AE785" t="e" cm="1">
        <f t="array" aca="1" ref="AE785" ca="1">IF($I785="",IF(INDIRECT("$F"&amp;$S785)="","",IF(LEFT(INDIRECT("$F"&amp;$S785),3)="GRS","GRS_RCS_RM",IF((LEFT(INDIRECT("$F"&amp;$S785),3))="RCS","GRS_RCS_RM",IF(INDIRECT("$F"&amp;$S785)="OCS (No Label)","OCS_Conversion_RM",IF(LEFT(INDIRECT("$F"&amp;$S785),3)="OCS","OCS_RM",IF(RIGHT(INDIRECT("$F"&amp;$S785),10)="conversion","GOTS_RM_conversion",IF((LEFT(INDIRECT("$F"&amp;$S785),4))="GOTS","GOTS_RM","Responsible_RM"))))))),"DELETERM")</f>
        <v>#VALUE!</v>
      </c>
      <c r="AF785" t="e" cm="1">
        <f t="array" aca="1" ref="AF785" ca="1">IF($S785="","",INDIRECT("$Z"&amp;$S785))</f>
        <v>#VALUE!</v>
      </c>
      <c r="AG785" t="str">
        <f t="shared" si="230"/>
        <v/>
      </c>
      <c r="AH785" t="str" cm="1">
        <f t="array" aca="1" ref="AH785" ca="1">IFERROR(INDIRECT("$ag"&amp;S785),"")</f>
        <v/>
      </c>
      <c r="AI785" t="e" cm="1">
        <f t="array" aca="1" ref="AI785" ca="1">INDIRECT("O"&amp;S785)</f>
        <v>#VALUE!</v>
      </c>
      <c r="AJ785" t="str">
        <f t="shared" si="231"/>
        <v/>
      </c>
    </row>
    <row r="786" spans="1:36" ht="16.5" customHeight="1">
      <c r="A786" s="129"/>
      <c r="B786" s="134"/>
      <c r="C786" s="135"/>
      <c r="D786" s="146"/>
      <c r="E786" s="146"/>
      <c r="F786" s="135"/>
      <c r="G786" s="147"/>
      <c r="H786" s="147"/>
      <c r="I786" s="147"/>
      <c r="J786" s="147"/>
      <c r="K786" s="38"/>
      <c r="L786" s="143"/>
      <c r="M786" s="143"/>
      <c r="N786" s="61"/>
      <c r="O786" s="314"/>
      <c r="Q786" t="str">
        <f t="shared" si="226"/>
        <v/>
      </c>
      <c r="S786" t="e">
        <f t="shared" ca="1" si="235"/>
        <v>#VALUE!</v>
      </c>
      <c r="T786" t="e">
        <f t="shared" ca="1" si="232"/>
        <v>#VALUE!</v>
      </c>
      <c r="U786">
        <f t="shared" si="236"/>
        <v>720</v>
      </c>
      <c r="V786">
        <v>60.250000000004697</v>
      </c>
      <c r="W786">
        <f t="shared" si="219"/>
        <v>60</v>
      </c>
      <c r="X786" t="str" cm="1">
        <f t="array" aca="1" ref="X786" ca="1">IFERROR(INDEX('PC&amp;PD'!$A$1:$AS$19,ROW('PC&amp;PD'!$A$19),MATCH(INDIRECT(T786),'PC&amp;PD'!$A$1:$AS$1,0)),"")</f>
        <v/>
      </c>
      <c r="Y786" t="str">
        <f>IF(OR($N786="",$N786=0),"",IF($N786=$E$7,'Extracted info for SC'!$J$6,IF($N786=#REF!,'Extracted info for SC'!$J$7,IF($N786=#REF!,'Extracted info for SC'!$J$8,IF($N786=#REF!,'Extracted info for SC'!$J$9,IF($N786=#REF!,'Extracted info for SC'!$J$10,IF($N786=#REF!,'Extracted info for SC'!$J$11,IF($N786=#REF!,'Extracted info for SC'!$J$12,IF($N786=#REF!,'Extracted info for SC'!$J$13,IF($N786=#REF!,'Extracted info for SC'!$J$14,IF($N786=#REF!,'Extracted info for SC'!$J$15,IF($N786=#REF!,'Extracted info for SC'!$J$16,IF($N786=#REF!,'Extracted info for SC'!$J$17,IF($N786=#REF!,'Extracted info for SC'!$J$18,""))))))))))))))</f>
        <v/>
      </c>
      <c r="AA786" t="str">
        <f t="shared" si="227"/>
        <v/>
      </c>
      <c r="AB786" t="str">
        <f t="shared" si="228"/>
        <v/>
      </c>
      <c r="AC786" t="e">
        <f t="shared" ca="1" si="229"/>
        <v>#VALUE!</v>
      </c>
      <c r="AD786" t="str" cm="1">
        <f t="array" aca="1" ref="AD786" ca="1">IFERROR(IF((LEFT(INDIRECT("$F"&amp;$S786),4))="GOTS",IF($G786="Organic","GOTS_Organic_raw",(IF($G786="Responsible","GOTS_Responsible",(IF($G786="No Attribute (Conventional)","GOTS_conventional",(IF($G786="Recycled Pre/Post-Consumer","GOTS_pre_post",(IF($G786="In-Conversion","GOTS_in_conversion",(IF($G786="Sustainably Sourced","Sustainably_sourced",(IF($G786="Recycled pre-consumer organic","GOTS_recycled_organic",""))))))))))))),IF($G786="Organic","Organic",(IF($G786="Responsible","Responsible",(IF($G786="No Attribute (Conventional)","No_Attribute_Conventional",(IF($G786="Recycled Pre/Post-Consumer","Recycled_Pre_Post_Consumer",(IF($G786="In-Conversion","In_Conversion",(IF($G786="Recycled Pre-Consumer","Recycled_Pre_Consumer",(IF($G786="Recycled Post-Consumer","Recycled_Post_Consumer",(IF($G786="Sustainably Sourced","Sustainably_sourced",(IF($G786="Recycled pre-consumer organic","GOTS_recycled_organic","")))))))))))))))))),"")</f>
        <v/>
      </c>
      <c r="AE786" t="e" cm="1">
        <f t="array" aca="1" ref="AE786" ca="1">IF($I786="",IF(INDIRECT("$F"&amp;$S786)="","",IF(LEFT(INDIRECT("$F"&amp;$S786),3)="GRS","GRS_RCS_RM",IF((LEFT(INDIRECT("$F"&amp;$S786),3))="RCS","GRS_RCS_RM",IF(INDIRECT("$F"&amp;$S786)="OCS (No Label)","OCS_Conversion_RM",IF(LEFT(INDIRECT("$F"&amp;$S786),3)="OCS","OCS_RM",IF(RIGHT(INDIRECT("$F"&amp;$S786),10)="conversion","GOTS_RM_conversion",IF((LEFT(INDIRECT("$F"&amp;$S786),4))="GOTS","GOTS_RM","Responsible_RM"))))))),"DELETERM")</f>
        <v>#VALUE!</v>
      </c>
      <c r="AF786" t="e" cm="1">
        <f t="array" aca="1" ref="AF786" ca="1">IF($S786="","",INDIRECT("$Z"&amp;$S786))</f>
        <v>#VALUE!</v>
      </c>
      <c r="AG786" t="str">
        <f t="shared" si="230"/>
        <v/>
      </c>
      <c r="AH786" t="str" cm="1">
        <f t="array" aca="1" ref="AH786" ca="1">IFERROR(INDIRECT("$ag"&amp;S786),"")</f>
        <v/>
      </c>
      <c r="AI786" t="e" cm="1">
        <f t="array" aca="1" ref="AI786" ca="1">INDIRECT("O"&amp;S786)</f>
        <v>#VALUE!</v>
      </c>
      <c r="AJ786" t="str">
        <f t="shared" si="231"/>
        <v/>
      </c>
    </row>
    <row r="787" spans="1:36" ht="16.5" customHeight="1">
      <c r="A787" s="129"/>
      <c r="B787" s="134"/>
      <c r="C787" s="135"/>
      <c r="D787" s="146"/>
      <c r="E787" s="146"/>
      <c r="F787" s="135"/>
      <c r="G787" s="147"/>
      <c r="H787" s="147"/>
      <c r="I787" s="147"/>
      <c r="J787" s="147"/>
      <c r="K787" s="38"/>
      <c r="L787" s="143"/>
      <c r="M787" s="143"/>
      <c r="N787" s="61"/>
      <c r="O787" s="314"/>
      <c r="Q787" t="str">
        <f t="shared" si="226"/>
        <v/>
      </c>
      <c r="S787" t="e">
        <f t="shared" ca="1" si="235"/>
        <v>#VALUE!</v>
      </c>
      <c r="T787" t="e">
        <f t="shared" ca="1" si="232"/>
        <v>#VALUE!</v>
      </c>
      <c r="U787">
        <f t="shared" si="236"/>
        <v>720</v>
      </c>
      <c r="V787">
        <v>60.333333333337997</v>
      </c>
      <c r="W787">
        <f t="shared" si="219"/>
        <v>60</v>
      </c>
      <c r="X787" t="str" cm="1">
        <f t="array" aca="1" ref="X787" ca="1">IFERROR(INDEX('PC&amp;PD'!$A$1:$AS$19,ROW('PC&amp;PD'!$A$19),MATCH(INDIRECT(T787),'PC&amp;PD'!$A$1:$AS$1,0)),"")</f>
        <v/>
      </c>
      <c r="Y787" t="str">
        <f>IF(OR($N787="",$N787=0),"",IF($N787=$E$7,'Extracted info for SC'!$J$6,IF($N787=#REF!,'Extracted info for SC'!$J$7,IF($N787=#REF!,'Extracted info for SC'!$J$8,IF($N787=#REF!,'Extracted info for SC'!$J$9,IF($N787=#REF!,'Extracted info for SC'!$J$10,IF($N787=#REF!,'Extracted info for SC'!$J$11,IF($N787=#REF!,'Extracted info for SC'!$J$12,IF($N787=#REF!,'Extracted info for SC'!$J$13,IF($N787=#REF!,'Extracted info for SC'!$J$14,IF($N787=#REF!,'Extracted info for SC'!$J$15,IF($N787=#REF!,'Extracted info for SC'!$J$16,IF($N787=#REF!,'Extracted info for SC'!$J$17,IF($N787=#REF!,'Extracted info for SC'!$J$18,""))))))))))))))</f>
        <v/>
      </c>
      <c r="AA787" t="str">
        <f t="shared" si="227"/>
        <v/>
      </c>
      <c r="AB787" t="str">
        <f t="shared" si="228"/>
        <v/>
      </c>
      <c r="AC787" t="e">
        <f t="shared" ca="1" si="229"/>
        <v>#VALUE!</v>
      </c>
      <c r="AD787" t="str" cm="1">
        <f t="array" aca="1" ref="AD787" ca="1">IFERROR(IF((LEFT(INDIRECT("$F"&amp;$S787),4))="GOTS",IF($G787="Organic","GOTS_Organic_raw",(IF($G787="Responsible","GOTS_Responsible",(IF($G787="No Attribute (Conventional)","GOTS_conventional",(IF($G787="Recycled Pre/Post-Consumer","GOTS_pre_post",(IF($G787="In-Conversion","GOTS_in_conversion",(IF($G787="Sustainably Sourced","Sustainably_sourced",(IF($G787="Recycled pre-consumer organic","GOTS_recycled_organic",""))))))))))))),IF($G787="Organic","Organic",(IF($G787="Responsible","Responsible",(IF($G787="No Attribute (Conventional)","No_Attribute_Conventional",(IF($G787="Recycled Pre/Post-Consumer","Recycled_Pre_Post_Consumer",(IF($G787="In-Conversion","In_Conversion",(IF($G787="Recycled Pre-Consumer","Recycled_Pre_Consumer",(IF($G787="Recycled Post-Consumer","Recycled_Post_Consumer",(IF($G787="Sustainably Sourced","Sustainably_sourced",(IF($G787="Recycled pre-consumer organic","GOTS_recycled_organic","")))))))))))))))))),"")</f>
        <v/>
      </c>
      <c r="AE787" t="e" cm="1">
        <f t="array" aca="1" ref="AE787" ca="1">IF($I787="",IF(INDIRECT("$F"&amp;$S787)="","",IF(LEFT(INDIRECT("$F"&amp;$S787),3)="GRS","GRS_RCS_RM",IF((LEFT(INDIRECT("$F"&amp;$S787),3))="RCS","GRS_RCS_RM",IF(INDIRECT("$F"&amp;$S787)="OCS (No Label)","OCS_Conversion_RM",IF(LEFT(INDIRECT("$F"&amp;$S787),3)="OCS","OCS_RM",IF(RIGHT(INDIRECT("$F"&amp;$S787),10)="conversion","GOTS_RM_conversion",IF((LEFT(INDIRECT("$F"&amp;$S787),4))="GOTS","GOTS_RM","Responsible_RM"))))))),"DELETERM")</f>
        <v>#VALUE!</v>
      </c>
      <c r="AF787" t="e" cm="1">
        <f t="array" aca="1" ref="AF787" ca="1">IF($S787="","",INDIRECT("$Z"&amp;$S787))</f>
        <v>#VALUE!</v>
      </c>
      <c r="AG787" t="str">
        <f t="shared" si="230"/>
        <v/>
      </c>
      <c r="AH787" t="str" cm="1">
        <f t="array" aca="1" ref="AH787" ca="1">IFERROR(INDIRECT("$ag"&amp;S787),"")</f>
        <v/>
      </c>
      <c r="AI787" t="e" cm="1">
        <f t="array" aca="1" ref="AI787" ca="1">INDIRECT("O"&amp;S787)</f>
        <v>#VALUE!</v>
      </c>
      <c r="AJ787" t="str">
        <f t="shared" si="231"/>
        <v/>
      </c>
    </row>
    <row r="788" spans="1:36" ht="16.5" customHeight="1">
      <c r="A788" s="129"/>
      <c r="B788" s="134"/>
      <c r="C788" s="135"/>
      <c r="D788" s="146"/>
      <c r="E788" s="146"/>
      <c r="F788" s="135"/>
      <c r="G788" s="147"/>
      <c r="H788" s="147"/>
      <c r="I788" s="147"/>
      <c r="J788" s="147"/>
      <c r="K788" s="38"/>
      <c r="L788" s="143"/>
      <c r="M788" s="143"/>
      <c r="N788" s="61"/>
      <c r="O788" s="314"/>
      <c r="Q788" t="str">
        <f t="shared" si="226"/>
        <v/>
      </c>
      <c r="S788" t="e">
        <f t="shared" ca="1" si="235"/>
        <v>#VALUE!</v>
      </c>
      <c r="T788" t="e">
        <f t="shared" ca="1" si="232"/>
        <v>#VALUE!</v>
      </c>
      <c r="U788">
        <f t="shared" si="236"/>
        <v>720</v>
      </c>
      <c r="V788">
        <v>60.416666666671397</v>
      </c>
      <c r="W788">
        <f t="shared" si="219"/>
        <v>60</v>
      </c>
      <c r="X788" t="str" cm="1">
        <f t="array" aca="1" ref="X788" ca="1">IFERROR(INDEX('PC&amp;PD'!$A$1:$AS$19,ROW('PC&amp;PD'!$A$19),MATCH(INDIRECT(T788),'PC&amp;PD'!$A$1:$AS$1,0)),"")</f>
        <v/>
      </c>
      <c r="Y788" t="str">
        <f>IF(OR($N788="",$N788=0),"",IF($N788=$E$7,'Extracted info for SC'!$J$6,IF($N788=#REF!,'Extracted info for SC'!$J$7,IF($N788=#REF!,'Extracted info for SC'!$J$8,IF($N788=#REF!,'Extracted info for SC'!$J$9,IF($N788=#REF!,'Extracted info for SC'!$J$10,IF($N788=#REF!,'Extracted info for SC'!$J$11,IF($N788=#REF!,'Extracted info for SC'!$J$12,IF($N788=#REF!,'Extracted info for SC'!$J$13,IF($N788=#REF!,'Extracted info for SC'!$J$14,IF($N788=#REF!,'Extracted info for SC'!$J$15,IF($N788=#REF!,'Extracted info for SC'!$J$16,IF($N788=#REF!,'Extracted info for SC'!$J$17,IF($N788=#REF!,'Extracted info for SC'!$J$18,""))))))))))))))</f>
        <v/>
      </c>
      <c r="AA788" t="str">
        <f t="shared" si="227"/>
        <v/>
      </c>
      <c r="AB788" t="str">
        <f t="shared" si="228"/>
        <v/>
      </c>
      <c r="AC788" t="e">
        <f t="shared" ca="1" si="229"/>
        <v>#VALUE!</v>
      </c>
      <c r="AD788" t="str" cm="1">
        <f t="array" aca="1" ref="AD788" ca="1">IFERROR(IF((LEFT(INDIRECT("$F"&amp;$S788),4))="GOTS",IF($G788="Organic","GOTS_Organic_raw",(IF($G788="Responsible","GOTS_Responsible",(IF($G788="No Attribute (Conventional)","GOTS_conventional",(IF($G788="Recycled Pre/Post-Consumer","GOTS_pre_post",(IF($G788="In-Conversion","GOTS_in_conversion",(IF($G788="Sustainably Sourced","Sustainably_sourced",(IF($G788="Recycled pre-consumer organic","GOTS_recycled_organic",""))))))))))))),IF($G788="Organic","Organic",(IF($G788="Responsible","Responsible",(IF($G788="No Attribute (Conventional)","No_Attribute_Conventional",(IF($G788="Recycled Pre/Post-Consumer","Recycled_Pre_Post_Consumer",(IF($G788="In-Conversion","In_Conversion",(IF($G788="Recycled Pre-Consumer","Recycled_Pre_Consumer",(IF($G788="Recycled Post-Consumer","Recycled_Post_Consumer",(IF($G788="Sustainably Sourced","Sustainably_sourced",(IF($G788="Recycled pre-consumer organic","GOTS_recycled_organic","")))))))))))))))))),"")</f>
        <v/>
      </c>
      <c r="AE788" t="e" cm="1">
        <f t="array" aca="1" ref="AE788" ca="1">IF($I788="",IF(INDIRECT("$F"&amp;$S788)="","",IF(LEFT(INDIRECT("$F"&amp;$S788),3)="GRS","GRS_RCS_RM",IF((LEFT(INDIRECT("$F"&amp;$S788),3))="RCS","GRS_RCS_RM",IF(INDIRECT("$F"&amp;$S788)="OCS (No Label)","OCS_Conversion_RM",IF(LEFT(INDIRECT("$F"&amp;$S788),3)="OCS","OCS_RM",IF(RIGHT(INDIRECT("$F"&amp;$S788),10)="conversion","GOTS_RM_conversion",IF((LEFT(INDIRECT("$F"&amp;$S788),4))="GOTS","GOTS_RM","Responsible_RM"))))))),"DELETERM")</f>
        <v>#VALUE!</v>
      </c>
      <c r="AF788" t="e" cm="1">
        <f t="array" aca="1" ref="AF788" ca="1">IF($S788="","",INDIRECT("$Z"&amp;$S788))</f>
        <v>#VALUE!</v>
      </c>
      <c r="AG788" t="str">
        <f t="shared" si="230"/>
        <v/>
      </c>
      <c r="AH788" t="str" cm="1">
        <f t="array" aca="1" ref="AH788" ca="1">IFERROR(INDIRECT("$ag"&amp;S788),"")</f>
        <v/>
      </c>
      <c r="AI788" t="e" cm="1">
        <f t="array" aca="1" ref="AI788" ca="1">INDIRECT("O"&amp;S788)</f>
        <v>#VALUE!</v>
      </c>
      <c r="AJ788" t="str">
        <f t="shared" si="231"/>
        <v/>
      </c>
    </row>
    <row r="789" spans="1:36" ht="16.5" customHeight="1">
      <c r="A789" s="130"/>
      <c r="B789" s="136"/>
      <c r="C789" s="137"/>
      <c r="D789" s="146"/>
      <c r="E789" s="146"/>
      <c r="F789" s="137"/>
      <c r="G789" s="147"/>
      <c r="H789" s="147"/>
      <c r="I789" s="147"/>
      <c r="J789" s="147"/>
      <c r="K789" s="38"/>
      <c r="L789" s="144"/>
      <c r="M789" s="144"/>
      <c r="N789" s="61"/>
      <c r="O789" s="314"/>
      <c r="Q789" t="str">
        <f t="shared" si="226"/>
        <v/>
      </c>
      <c r="S789" t="e">
        <f t="shared" ca="1" si="235"/>
        <v>#VALUE!</v>
      </c>
      <c r="T789" t="e">
        <f t="shared" ca="1" si="232"/>
        <v>#VALUE!</v>
      </c>
      <c r="U789">
        <f t="shared" si="236"/>
        <v>720</v>
      </c>
      <c r="V789">
        <v>60.500000000004697</v>
      </c>
      <c r="W789">
        <f t="shared" si="219"/>
        <v>60</v>
      </c>
      <c r="X789" t="str" cm="1">
        <f t="array" aca="1" ref="X789" ca="1">IFERROR(INDEX('PC&amp;PD'!$A$1:$AS$19,ROW('PC&amp;PD'!$A$19),MATCH(INDIRECT(T789),'PC&amp;PD'!$A$1:$AS$1,0)),"")</f>
        <v/>
      </c>
      <c r="Y789" t="str">
        <f>IF(OR($N789="",$N789=0),"",IF($N789=$E$7,'Extracted info for SC'!$J$6,IF($N789=#REF!,'Extracted info for SC'!$J$7,IF($N789=#REF!,'Extracted info for SC'!$J$8,IF($N789=#REF!,'Extracted info for SC'!$J$9,IF($N789=#REF!,'Extracted info for SC'!$J$10,IF($N789=#REF!,'Extracted info for SC'!$J$11,IF($N789=#REF!,'Extracted info for SC'!$J$12,IF($N789=#REF!,'Extracted info for SC'!$J$13,IF($N789=#REF!,'Extracted info for SC'!$J$14,IF($N789=#REF!,'Extracted info for SC'!$J$15,IF($N789=#REF!,'Extracted info for SC'!$J$16,IF($N789=#REF!,'Extracted info for SC'!$J$17,IF($N789=#REF!,'Extracted info for SC'!$J$18,""))))))))))))))</f>
        <v/>
      </c>
      <c r="AA789" t="str">
        <f t="shared" si="227"/>
        <v/>
      </c>
      <c r="AB789" t="str">
        <f t="shared" si="228"/>
        <v/>
      </c>
      <c r="AC789" t="e">
        <f t="shared" ca="1" si="229"/>
        <v>#VALUE!</v>
      </c>
      <c r="AD789" t="str" cm="1">
        <f t="array" aca="1" ref="AD789" ca="1">IFERROR(IF((LEFT(INDIRECT("$F"&amp;$S789),4))="GOTS",IF($G789="Organic","GOTS_Organic_raw",(IF($G789="Responsible","GOTS_Responsible",(IF($G789="No Attribute (Conventional)","GOTS_conventional",(IF($G789="Recycled Pre/Post-Consumer","GOTS_pre_post",(IF($G789="In-Conversion","GOTS_in_conversion",(IF($G789="Sustainably Sourced","Sustainably_sourced",(IF($G789="Recycled pre-consumer organic","GOTS_recycled_organic",""))))))))))))),IF($G789="Organic","Organic",(IF($G789="Responsible","Responsible",(IF($G789="No Attribute (Conventional)","No_Attribute_Conventional",(IF($G789="Recycled Pre/Post-Consumer","Recycled_Pre_Post_Consumer",(IF($G789="In-Conversion","In_Conversion",(IF($G789="Recycled Pre-Consumer","Recycled_Pre_Consumer",(IF($G789="Recycled Post-Consumer","Recycled_Post_Consumer",(IF($G789="Sustainably Sourced","Sustainably_sourced",(IF($G789="Recycled pre-consumer organic","GOTS_recycled_organic","")))))))))))))))))),"")</f>
        <v/>
      </c>
      <c r="AE789" t="e" cm="1">
        <f t="array" aca="1" ref="AE789" ca="1">IF($I789="",IF(INDIRECT("$F"&amp;$S789)="","",IF(LEFT(INDIRECT("$F"&amp;$S789),3)="GRS","GRS_RCS_RM",IF((LEFT(INDIRECT("$F"&amp;$S789),3))="RCS","GRS_RCS_RM",IF(INDIRECT("$F"&amp;$S789)="OCS (No Label)","OCS_Conversion_RM",IF(LEFT(INDIRECT("$F"&amp;$S789),3)="OCS","OCS_RM",IF(RIGHT(INDIRECT("$F"&amp;$S789),10)="conversion","GOTS_RM_conversion",IF((LEFT(INDIRECT("$F"&amp;$S789),4))="GOTS","GOTS_RM","Responsible_RM"))))))),"DELETERM")</f>
        <v>#VALUE!</v>
      </c>
      <c r="AF789" t="e" cm="1">
        <f t="array" aca="1" ref="AF789" ca="1">IF($S789="","",INDIRECT("$Z"&amp;$S789))</f>
        <v>#VALUE!</v>
      </c>
      <c r="AG789" t="str">
        <f t="shared" si="230"/>
        <v/>
      </c>
      <c r="AH789" t="str" cm="1">
        <f t="array" aca="1" ref="AH789" ca="1">IFERROR(INDIRECT("$ag"&amp;S789),"")</f>
        <v/>
      </c>
      <c r="AI789" t="e" cm="1">
        <f t="array" aca="1" ref="AI789" ca="1">INDIRECT("O"&amp;S789)</f>
        <v>#VALUE!</v>
      </c>
      <c r="AJ789" t="str">
        <f t="shared" si="231"/>
        <v/>
      </c>
    </row>
    <row r="790" spans="1:36" ht="16.5" customHeight="1">
      <c r="A790" s="130"/>
      <c r="B790" s="136"/>
      <c r="C790" s="137"/>
      <c r="D790" s="146"/>
      <c r="E790" s="146"/>
      <c r="F790" s="137"/>
      <c r="G790" s="147"/>
      <c r="H790" s="147"/>
      <c r="I790" s="147"/>
      <c r="J790" s="147"/>
      <c r="K790" s="38"/>
      <c r="L790" s="144"/>
      <c r="M790" s="144"/>
      <c r="N790" s="61"/>
      <c r="O790" s="314"/>
      <c r="Q790" t="str">
        <f t="shared" si="226"/>
        <v/>
      </c>
      <c r="S790" t="e">
        <f t="shared" ca="1" si="235"/>
        <v>#VALUE!</v>
      </c>
      <c r="T790" t="e">
        <f t="shared" ca="1" si="232"/>
        <v>#VALUE!</v>
      </c>
      <c r="U790">
        <f t="shared" si="236"/>
        <v>720</v>
      </c>
      <c r="V790">
        <v>60.583333333337997</v>
      </c>
      <c r="W790">
        <f t="shared" ref="W790:W853" si="239">ROUNDDOWN(V790,0)</f>
        <v>60</v>
      </c>
      <c r="X790" t="str" cm="1">
        <f t="array" aca="1" ref="X790" ca="1">IFERROR(INDEX('PC&amp;PD'!$A$1:$AS$19,ROW('PC&amp;PD'!$A$19),MATCH(INDIRECT(T790),'PC&amp;PD'!$A$1:$AS$1,0)),"")</f>
        <v/>
      </c>
      <c r="Y790" t="str">
        <f>IF(OR($N790="",$N790=0),"",IF($N790=$E$7,'Extracted info for SC'!$J$6,IF($N790=#REF!,'Extracted info for SC'!$J$7,IF($N790=#REF!,'Extracted info for SC'!$J$8,IF($N790=#REF!,'Extracted info for SC'!$J$9,IF($N790=#REF!,'Extracted info for SC'!$J$10,IF($N790=#REF!,'Extracted info for SC'!$J$11,IF($N790=#REF!,'Extracted info for SC'!$J$12,IF($N790=#REF!,'Extracted info for SC'!$J$13,IF($N790=#REF!,'Extracted info for SC'!$J$14,IF($N790=#REF!,'Extracted info for SC'!$J$15,IF($N790=#REF!,'Extracted info for SC'!$J$16,IF($N790=#REF!,'Extracted info for SC'!$J$17,IF($N790=#REF!,'Extracted info for SC'!$J$18,""))))))))))))))</f>
        <v/>
      </c>
      <c r="AA790" t="str">
        <f t="shared" si="227"/>
        <v/>
      </c>
      <c r="AB790" t="str">
        <f t="shared" si="228"/>
        <v/>
      </c>
      <c r="AC790" t="e">
        <f t="shared" ca="1" si="229"/>
        <v>#VALUE!</v>
      </c>
      <c r="AD790" t="str" cm="1">
        <f t="array" aca="1" ref="AD790" ca="1">IFERROR(IF((LEFT(INDIRECT("$F"&amp;$S790),4))="GOTS",IF($G790="Organic","GOTS_Organic_raw",(IF($G790="Responsible","GOTS_Responsible",(IF($G790="No Attribute (Conventional)","GOTS_conventional",(IF($G790="Recycled Pre/Post-Consumer","GOTS_pre_post",(IF($G790="In-Conversion","GOTS_in_conversion",(IF($G790="Sustainably Sourced","Sustainably_sourced",(IF($G790="Recycled pre-consumer organic","GOTS_recycled_organic",""))))))))))))),IF($G790="Organic","Organic",(IF($G790="Responsible","Responsible",(IF($G790="No Attribute (Conventional)","No_Attribute_Conventional",(IF($G790="Recycled Pre/Post-Consumer","Recycled_Pre_Post_Consumer",(IF($G790="In-Conversion","In_Conversion",(IF($G790="Recycled Pre-Consumer","Recycled_Pre_Consumer",(IF($G790="Recycled Post-Consumer","Recycled_Post_Consumer",(IF($G790="Sustainably Sourced","Sustainably_sourced",(IF($G790="Recycled pre-consumer organic","GOTS_recycled_organic","")))))))))))))))))),"")</f>
        <v/>
      </c>
      <c r="AE790" t="e" cm="1">
        <f t="array" aca="1" ref="AE790" ca="1">IF($I790="",IF(INDIRECT("$F"&amp;$S790)="","",IF(LEFT(INDIRECT("$F"&amp;$S790),3)="GRS","GRS_RCS_RM",IF((LEFT(INDIRECT("$F"&amp;$S790),3))="RCS","GRS_RCS_RM",IF(INDIRECT("$F"&amp;$S790)="OCS (No Label)","OCS_Conversion_RM",IF(LEFT(INDIRECT("$F"&amp;$S790),3)="OCS","OCS_RM",IF(RIGHT(INDIRECT("$F"&amp;$S790),10)="conversion","GOTS_RM_conversion",IF((LEFT(INDIRECT("$F"&amp;$S790),4))="GOTS","GOTS_RM","Responsible_RM"))))))),"DELETERM")</f>
        <v>#VALUE!</v>
      </c>
      <c r="AF790" t="e" cm="1">
        <f t="array" aca="1" ref="AF790" ca="1">IF($S790="","",INDIRECT("$Z"&amp;$S790))</f>
        <v>#VALUE!</v>
      </c>
      <c r="AG790" t="str">
        <f t="shared" si="230"/>
        <v/>
      </c>
      <c r="AH790" t="str" cm="1">
        <f t="array" aca="1" ref="AH790" ca="1">IFERROR(INDIRECT("$ag"&amp;S790),"")</f>
        <v/>
      </c>
      <c r="AI790" t="e" cm="1">
        <f t="array" aca="1" ref="AI790" ca="1">INDIRECT("O"&amp;S790)</f>
        <v>#VALUE!</v>
      </c>
      <c r="AJ790" t="str">
        <f t="shared" si="231"/>
        <v/>
      </c>
    </row>
    <row r="791" spans="1:36" ht="16.5" customHeight="1">
      <c r="A791" s="130"/>
      <c r="B791" s="136"/>
      <c r="C791" s="137"/>
      <c r="D791" s="146"/>
      <c r="E791" s="146"/>
      <c r="F791" s="137"/>
      <c r="G791" s="147"/>
      <c r="H791" s="147"/>
      <c r="I791" s="147"/>
      <c r="J791" s="147"/>
      <c r="K791" s="38"/>
      <c r="L791" s="144"/>
      <c r="M791" s="144"/>
      <c r="N791" s="61"/>
      <c r="O791" s="314"/>
      <c r="Q791" t="str">
        <f t="shared" si="226"/>
        <v/>
      </c>
      <c r="S791" t="e">
        <f t="shared" ca="1" si="235"/>
        <v>#VALUE!</v>
      </c>
      <c r="T791" t="e">
        <f t="shared" ca="1" si="232"/>
        <v>#VALUE!</v>
      </c>
      <c r="U791">
        <f t="shared" si="236"/>
        <v>720</v>
      </c>
      <c r="V791">
        <v>60.666666666671397</v>
      </c>
      <c r="W791">
        <f t="shared" si="239"/>
        <v>60</v>
      </c>
      <c r="X791" t="str" cm="1">
        <f t="array" aca="1" ref="X791" ca="1">IFERROR(INDEX('PC&amp;PD'!$A$1:$AS$19,ROW('PC&amp;PD'!$A$19),MATCH(INDIRECT(T791),'PC&amp;PD'!$A$1:$AS$1,0)),"")</f>
        <v/>
      </c>
      <c r="Y791" t="str">
        <f>IF(OR($N791="",$N791=0),"",IF($N791=$E$7,'Extracted info for SC'!$J$6,IF($N791=#REF!,'Extracted info for SC'!$J$7,IF($N791=#REF!,'Extracted info for SC'!$J$8,IF($N791=#REF!,'Extracted info for SC'!$J$9,IF($N791=#REF!,'Extracted info for SC'!$J$10,IF($N791=#REF!,'Extracted info for SC'!$J$11,IF($N791=#REF!,'Extracted info for SC'!$J$12,IF($N791=#REF!,'Extracted info for SC'!$J$13,IF($N791=#REF!,'Extracted info for SC'!$J$14,IF($N791=#REF!,'Extracted info for SC'!$J$15,IF($N791=#REF!,'Extracted info for SC'!$J$16,IF($N791=#REF!,'Extracted info for SC'!$J$17,IF($N791=#REF!,'Extracted info for SC'!$J$18,""))))))))))))))</f>
        <v/>
      </c>
      <c r="AA791" t="str">
        <f t="shared" si="227"/>
        <v/>
      </c>
      <c r="AB791" t="str">
        <f t="shared" si="228"/>
        <v/>
      </c>
      <c r="AC791" t="e">
        <f t="shared" ca="1" si="229"/>
        <v>#VALUE!</v>
      </c>
      <c r="AD791" t="str" cm="1">
        <f t="array" aca="1" ref="AD791" ca="1">IFERROR(IF((LEFT(INDIRECT("$F"&amp;$S791),4))="GOTS",IF($G791="Organic","GOTS_Organic_raw",(IF($G791="Responsible","GOTS_Responsible",(IF($G791="No Attribute (Conventional)","GOTS_conventional",(IF($G791="Recycled Pre/Post-Consumer","GOTS_pre_post",(IF($G791="In-Conversion","GOTS_in_conversion",(IF($G791="Sustainably Sourced","Sustainably_sourced",(IF($G791="Recycled pre-consumer organic","GOTS_recycled_organic",""))))))))))))),IF($G791="Organic","Organic",(IF($G791="Responsible","Responsible",(IF($G791="No Attribute (Conventional)","No_Attribute_Conventional",(IF($G791="Recycled Pre/Post-Consumer","Recycled_Pre_Post_Consumer",(IF($G791="In-Conversion","In_Conversion",(IF($G791="Recycled Pre-Consumer","Recycled_Pre_Consumer",(IF($G791="Recycled Post-Consumer","Recycled_Post_Consumer",(IF($G791="Sustainably Sourced","Sustainably_sourced",(IF($G791="Recycled pre-consumer organic","GOTS_recycled_organic","")))))))))))))))))),"")</f>
        <v/>
      </c>
      <c r="AE791" t="e" cm="1">
        <f t="array" aca="1" ref="AE791" ca="1">IF($I791="",IF(INDIRECT("$F"&amp;$S791)="","",IF(LEFT(INDIRECT("$F"&amp;$S791),3)="GRS","GRS_RCS_RM",IF((LEFT(INDIRECT("$F"&amp;$S791),3))="RCS","GRS_RCS_RM",IF(INDIRECT("$F"&amp;$S791)="OCS (No Label)","OCS_Conversion_RM",IF(LEFT(INDIRECT("$F"&amp;$S791),3)="OCS","OCS_RM",IF(RIGHT(INDIRECT("$F"&amp;$S791),10)="conversion","GOTS_RM_conversion",IF((LEFT(INDIRECT("$F"&amp;$S791),4))="GOTS","GOTS_RM","Responsible_RM"))))))),"DELETERM")</f>
        <v>#VALUE!</v>
      </c>
      <c r="AF791" t="e" cm="1">
        <f t="array" aca="1" ref="AF791" ca="1">IF($S791="","",INDIRECT("$Z"&amp;$S791))</f>
        <v>#VALUE!</v>
      </c>
      <c r="AG791" t="str">
        <f t="shared" si="230"/>
        <v/>
      </c>
      <c r="AH791" t="str" cm="1">
        <f t="array" aca="1" ref="AH791" ca="1">IFERROR(INDIRECT("$ag"&amp;S791),"")</f>
        <v/>
      </c>
      <c r="AI791" t="e" cm="1">
        <f t="array" aca="1" ref="AI791" ca="1">INDIRECT("O"&amp;S791)</f>
        <v>#VALUE!</v>
      </c>
      <c r="AJ791" t="str">
        <f t="shared" si="231"/>
        <v/>
      </c>
    </row>
    <row r="792" spans="1:36" ht="16.5" customHeight="1">
      <c r="A792" s="130"/>
      <c r="B792" s="136"/>
      <c r="C792" s="137"/>
      <c r="D792" s="146"/>
      <c r="E792" s="146"/>
      <c r="F792" s="137"/>
      <c r="G792" s="147"/>
      <c r="H792" s="147"/>
      <c r="I792" s="147"/>
      <c r="J792" s="147"/>
      <c r="K792" s="38"/>
      <c r="L792" s="144"/>
      <c r="M792" s="144"/>
      <c r="N792" s="61"/>
      <c r="O792" s="314"/>
      <c r="Q792" t="str">
        <f t="shared" si="226"/>
        <v/>
      </c>
      <c r="S792" t="e">
        <f t="shared" ca="1" si="235"/>
        <v>#VALUE!</v>
      </c>
      <c r="T792" t="e">
        <f t="shared" ca="1" si="232"/>
        <v>#VALUE!</v>
      </c>
      <c r="U792">
        <f t="shared" si="236"/>
        <v>720</v>
      </c>
      <c r="V792">
        <v>60.750000000004697</v>
      </c>
      <c r="W792">
        <f t="shared" si="239"/>
        <v>60</v>
      </c>
      <c r="X792" t="str" cm="1">
        <f t="array" aca="1" ref="X792" ca="1">IFERROR(INDEX('PC&amp;PD'!$A$1:$AS$19,ROW('PC&amp;PD'!$A$19),MATCH(INDIRECT(T792),'PC&amp;PD'!$A$1:$AS$1,0)),"")</f>
        <v/>
      </c>
      <c r="Y792" t="str">
        <f>IF(OR($N792="",$N792=0),"",IF($N792=$E$7,'Extracted info for SC'!$J$6,IF($N792=#REF!,'Extracted info for SC'!$J$7,IF($N792=#REF!,'Extracted info for SC'!$J$8,IF($N792=#REF!,'Extracted info for SC'!$J$9,IF($N792=#REF!,'Extracted info for SC'!$J$10,IF($N792=#REF!,'Extracted info for SC'!$J$11,IF($N792=#REF!,'Extracted info for SC'!$J$12,IF($N792=#REF!,'Extracted info for SC'!$J$13,IF($N792=#REF!,'Extracted info for SC'!$J$14,IF($N792=#REF!,'Extracted info for SC'!$J$15,IF($N792=#REF!,'Extracted info for SC'!$J$16,IF($N792=#REF!,'Extracted info for SC'!$J$17,IF($N792=#REF!,'Extracted info for SC'!$J$18,""))))))))))))))</f>
        <v/>
      </c>
      <c r="AA792" t="str">
        <f t="shared" si="227"/>
        <v/>
      </c>
      <c r="AB792" t="str">
        <f t="shared" si="228"/>
        <v/>
      </c>
      <c r="AC792" t="e">
        <f t="shared" ca="1" si="229"/>
        <v>#VALUE!</v>
      </c>
      <c r="AD792" t="str" cm="1">
        <f t="array" aca="1" ref="AD792" ca="1">IFERROR(IF((LEFT(INDIRECT("$F"&amp;$S792),4))="GOTS",IF($G792="Organic","GOTS_Organic_raw",(IF($G792="Responsible","GOTS_Responsible",(IF($G792="No Attribute (Conventional)","GOTS_conventional",(IF($G792="Recycled Pre/Post-Consumer","GOTS_pre_post",(IF($G792="In-Conversion","GOTS_in_conversion",(IF($G792="Sustainably Sourced","Sustainably_sourced",(IF($G792="Recycled pre-consumer organic","GOTS_recycled_organic",""))))))))))))),IF($G792="Organic","Organic",(IF($G792="Responsible","Responsible",(IF($G792="No Attribute (Conventional)","No_Attribute_Conventional",(IF($G792="Recycled Pre/Post-Consumer","Recycled_Pre_Post_Consumer",(IF($G792="In-Conversion","In_Conversion",(IF($G792="Recycled Pre-Consumer","Recycled_Pre_Consumer",(IF($G792="Recycled Post-Consumer","Recycled_Post_Consumer",(IF($G792="Sustainably Sourced","Sustainably_sourced",(IF($G792="Recycled pre-consumer organic","GOTS_recycled_organic","")))))))))))))))))),"")</f>
        <v/>
      </c>
      <c r="AE792" t="e" cm="1">
        <f t="array" aca="1" ref="AE792" ca="1">IF($I792="",IF(INDIRECT("$F"&amp;$S792)="","",IF(LEFT(INDIRECT("$F"&amp;$S792),3)="GRS","GRS_RCS_RM",IF((LEFT(INDIRECT("$F"&amp;$S792),3))="RCS","GRS_RCS_RM",IF(INDIRECT("$F"&amp;$S792)="OCS (No Label)","OCS_Conversion_RM",IF(LEFT(INDIRECT("$F"&amp;$S792),3)="OCS","OCS_RM",IF(RIGHT(INDIRECT("$F"&amp;$S792),10)="conversion","GOTS_RM_conversion",IF((LEFT(INDIRECT("$F"&amp;$S792),4))="GOTS","GOTS_RM","Responsible_RM"))))))),"DELETERM")</f>
        <v>#VALUE!</v>
      </c>
      <c r="AF792" t="e" cm="1">
        <f t="array" aca="1" ref="AF792" ca="1">IF($S792="","",INDIRECT("$Z"&amp;$S792))</f>
        <v>#VALUE!</v>
      </c>
      <c r="AG792" t="str">
        <f t="shared" si="230"/>
        <v/>
      </c>
      <c r="AH792" t="str" cm="1">
        <f t="array" aca="1" ref="AH792" ca="1">IFERROR(INDIRECT("$ag"&amp;S792),"")</f>
        <v/>
      </c>
      <c r="AI792" t="e" cm="1">
        <f t="array" aca="1" ref="AI792" ca="1">INDIRECT("O"&amp;S792)</f>
        <v>#VALUE!</v>
      </c>
      <c r="AJ792" t="str">
        <f t="shared" si="231"/>
        <v/>
      </c>
    </row>
    <row r="793" spans="1:36" ht="16.5" customHeight="1">
      <c r="A793" s="130"/>
      <c r="B793" s="136"/>
      <c r="C793" s="137"/>
      <c r="D793" s="146"/>
      <c r="E793" s="146"/>
      <c r="F793" s="137"/>
      <c r="G793" s="147"/>
      <c r="H793" s="147"/>
      <c r="I793" s="147"/>
      <c r="J793" s="147"/>
      <c r="K793" s="38"/>
      <c r="L793" s="144"/>
      <c r="M793" s="144"/>
      <c r="N793" s="61"/>
      <c r="O793" s="314"/>
      <c r="Q793" t="str">
        <f t="shared" si="226"/>
        <v/>
      </c>
      <c r="S793" t="e">
        <f t="shared" ca="1" si="235"/>
        <v>#VALUE!</v>
      </c>
      <c r="T793" t="e">
        <f t="shared" ca="1" si="232"/>
        <v>#VALUE!</v>
      </c>
      <c r="U793">
        <f t="shared" si="236"/>
        <v>720</v>
      </c>
      <c r="V793">
        <v>60.833333333338103</v>
      </c>
      <c r="W793">
        <f t="shared" si="239"/>
        <v>60</v>
      </c>
      <c r="X793" t="str" cm="1">
        <f t="array" aca="1" ref="X793" ca="1">IFERROR(INDEX('PC&amp;PD'!$A$1:$AS$19,ROW('PC&amp;PD'!$A$19),MATCH(INDIRECT(T793),'PC&amp;PD'!$A$1:$AS$1,0)),"")</f>
        <v/>
      </c>
      <c r="Y793" t="str">
        <f>IF(OR($N793="",$N793=0),"",IF($N793=$E$7,'Extracted info for SC'!$J$6,IF($N793=#REF!,'Extracted info for SC'!$J$7,IF($N793=#REF!,'Extracted info for SC'!$J$8,IF($N793=#REF!,'Extracted info for SC'!$J$9,IF($N793=#REF!,'Extracted info for SC'!$J$10,IF($N793=#REF!,'Extracted info for SC'!$J$11,IF($N793=#REF!,'Extracted info for SC'!$J$12,IF($N793=#REF!,'Extracted info for SC'!$J$13,IF($N793=#REF!,'Extracted info for SC'!$J$14,IF($N793=#REF!,'Extracted info for SC'!$J$15,IF($N793=#REF!,'Extracted info for SC'!$J$16,IF($N793=#REF!,'Extracted info for SC'!$J$17,IF($N793=#REF!,'Extracted info for SC'!$J$18,""))))))))))))))</f>
        <v/>
      </c>
      <c r="AA793" t="str">
        <f t="shared" si="227"/>
        <v/>
      </c>
      <c r="AB793" t="str">
        <f t="shared" si="228"/>
        <v/>
      </c>
      <c r="AC793" t="e">
        <f t="shared" ca="1" si="229"/>
        <v>#VALUE!</v>
      </c>
      <c r="AD793" t="str" cm="1">
        <f t="array" aca="1" ref="AD793" ca="1">IFERROR(IF((LEFT(INDIRECT("$F"&amp;$S793),4))="GOTS",IF($G793="Organic","GOTS_Organic_raw",(IF($G793="Responsible","GOTS_Responsible",(IF($G793="No Attribute (Conventional)","GOTS_conventional",(IF($G793="Recycled Pre/Post-Consumer","GOTS_pre_post",(IF($G793="In-Conversion","GOTS_in_conversion",(IF($G793="Sustainably Sourced","Sustainably_sourced",(IF($G793="Recycled pre-consumer organic","GOTS_recycled_organic",""))))))))))))),IF($G793="Organic","Organic",(IF($G793="Responsible","Responsible",(IF($G793="No Attribute (Conventional)","No_Attribute_Conventional",(IF($G793="Recycled Pre/Post-Consumer","Recycled_Pre_Post_Consumer",(IF($G793="In-Conversion","In_Conversion",(IF($G793="Recycled Pre-Consumer","Recycled_Pre_Consumer",(IF($G793="Recycled Post-Consumer","Recycled_Post_Consumer",(IF($G793="Sustainably Sourced","Sustainably_sourced",(IF($G793="Recycled pre-consumer organic","GOTS_recycled_organic","")))))))))))))))))),"")</f>
        <v/>
      </c>
      <c r="AE793" t="e" cm="1">
        <f t="array" aca="1" ref="AE793" ca="1">IF($I793="",IF(INDIRECT("$F"&amp;$S793)="","",IF(LEFT(INDIRECT("$F"&amp;$S793),3)="GRS","GRS_RCS_RM",IF((LEFT(INDIRECT("$F"&amp;$S793),3))="RCS","GRS_RCS_RM",IF(INDIRECT("$F"&amp;$S793)="OCS (No Label)","OCS_Conversion_RM",IF(LEFT(INDIRECT("$F"&amp;$S793),3)="OCS","OCS_RM",IF(RIGHT(INDIRECT("$F"&amp;$S793),10)="conversion","GOTS_RM_conversion",IF((LEFT(INDIRECT("$F"&amp;$S793),4))="GOTS","GOTS_RM","Responsible_RM"))))))),"DELETERM")</f>
        <v>#VALUE!</v>
      </c>
      <c r="AF793" t="e" cm="1">
        <f t="array" aca="1" ref="AF793" ca="1">IF($S793="","",INDIRECT("$Z"&amp;$S793))</f>
        <v>#VALUE!</v>
      </c>
      <c r="AG793" t="str">
        <f t="shared" si="230"/>
        <v/>
      </c>
      <c r="AH793" t="str" cm="1">
        <f t="array" aca="1" ref="AH793" ca="1">IFERROR(INDIRECT("$ag"&amp;S793),"")</f>
        <v/>
      </c>
      <c r="AI793" t="e" cm="1">
        <f t="array" aca="1" ref="AI793" ca="1">INDIRECT("O"&amp;S793)</f>
        <v>#VALUE!</v>
      </c>
      <c r="AJ793" t="str">
        <f t="shared" si="231"/>
        <v/>
      </c>
    </row>
    <row r="794" spans="1:36" ht="16.5" customHeight="1" thickBot="1">
      <c r="A794" s="131"/>
      <c r="B794" s="138"/>
      <c r="C794" s="139"/>
      <c r="D794" s="148"/>
      <c r="E794" s="148"/>
      <c r="F794" s="139"/>
      <c r="G794" s="149"/>
      <c r="H794" s="149"/>
      <c r="I794" s="149"/>
      <c r="J794" s="149"/>
      <c r="K794" s="39"/>
      <c r="L794" s="145"/>
      <c r="M794" s="145"/>
      <c r="N794" s="62"/>
      <c r="O794" s="315"/>
      <c r="Q794" t="str">
        <f t="shared" si="226"/>
        <v/>
      </c>
      <c r="S794" t="e">
        <f t="shared" ca="1" si="235"/>
        <v>#VALUE!</v>
      </c>
      <c r="T794" t="e">
        <f t="shared" ca="1" si="232"/>
        <v>#VALUE!</v>
      </c>
      <c r="U794">
        <f t="shared" si="236"/>
        <v>720</v>
      </c>
      <c r="V794">
        <v>60.916666666671397</v>
      </c>
      <c r="W794">
        <f t="shared" si="239"/>
        <v>60</v>
      </c>
      <c r="X794" t="str" cm="1">
        <f t="array" aca="1" ref="X794" ca="1">IFERROR(INDEX('PC&amp;PD'!$A$1:$AS$19,ROW('PC&amp;PD'!$A$19),MATCH(INDIRECT(T794),'PC&amp;PD'!$A$1:$AS$1,0)),"")</f>
        <v/>
      </c>
      <c r="Y794" t="str">
        <f>IF(OR($N794="",$N794=0),"",IF($N794=$E$7,'Extracted info for SC'!$J$6,IF($N794=#REF!,'Extracted info for SC'!$J$7,IF($N794=#REF!,'Extracted info for SC'!$J$8,IF($N794=#REF!,'Extracted info for SC'!$J$9,IF($N794=#REF!,'Extracted info for SC'!$J$10,IF($N794=#REF!,'Extracted info for SC'!$J$11,IF($N794=#REF!,'Extracted info for SC'!$J$12,IF($N794=#REF!,'Extracted info for SC'!$J$13,IF($N794=#REF!,'Extracted info for SC'!$J$14,IF($N794=#REF!,'Extracted info for SC'!$J$15,IF($N794=#REF!,'Extracted info for SC'!$J$16,IF($N794=#REF!,'Extracted info for SC'!$J$17,IF($N794=#REF!,'Extracted info for SC'!$J$18,""))))))))))))))</f>
        <v/>
      </c>
      <c r="AA794" t="str">
        <f t="shared" si="227"/>
        <v/>
      </c>
      <c r="AB794" t="str">
        <f t="shared" si="228"/>
        <v/>
      </c>
      <c r="AC794" t="e">
        <f t="shared" ca="1" si="229"/>
        <v>#VALUE!</v>
      </c>
      <c r="AD794" t="str" cm="1">
        <f t="array" aca="1" ref="AD794" ca="1">IFERROR(IF((LEFT(INDIRECT("$F"&amp;$S794),4))="GOTS",IF($G794="Organic","GOTS_Organic_raw",(IF($G794="Responsible","GOTS_Responsible",(IF($G794="No Attribute (Conventional)","GOTS_conventional",(IF($G794="Recycled Pre/Post-Consumer","GOTS_pre_post",(IF($G794="In-Conversion","GOTS_in_conversion",(IF($G794="Sustainably Sourced","Sustainably_sourced",(IF($G794="Recycled pre-consumer organic","GOTS_recycled_organic",""))))))))))))),IF($G794="Organic","Organic",(IF($G794="Responsible","Responsible",(IF($G794="No Attribute (Conventional)","No_Attribute_Conventional",(IF($G794="Recycled Pre/Post-Consumer","Recycled_Pre_Post_Consumer",(IF($G794="In-Conversion","In_Conversion",(IF($G794="Recycled Pre-Consumer","Recycled_Pre_Consumer",(IF($G794="Recycled Post-Consumer","Recycled_Post_Consumer",(IF($G794="Sustainably Sourced","Sustainably_sourced",(IF($G794="Recycled pre-consumer organic","GOTS_recycled_organic","")))))))))))))))))),"")</f>
        <v/>
      </c>
      <c r="AE794" t="e" cm="1">
        <f t="array" aca="1" ref="AE794" ca="1">IF($I794="",IF(INDIRECT("$F"&amp;$S794)="","",IF(LEFT(INDIRECT("$F"&amp;$S794),3)="GRS","GRS_RCS_RM",IF((LEFT(INDIRECT("$F"&amp;$S794),3))="RCS","GRS_RCS_RM",IF(INDIRECT("$F"&amp;$S794)="OCS (No Label)","OCS_Conversion_RM",IF(LEFT(INDIRECT("$F"&amp;$S794),3)="OCS","OCS_RM",IF(RIGHT(INDIRECT("$F"&amp;$S794),10)="conversion","GOTS_RM_conversion",IF((LEFT(INDIRECT("$F"&amp;$S794),4))="GOTS","GOTS_RM","Responsible_RM"))))))),"DELETERM")</f>
        <v>#VALUE!</v>
      </c>
      <c r="AF794" t="e" cm="1">
        <f t="array" aca="1" ref="AF794" ca="1">IF($S794="","",INDIRECT("$Z"&amp;$S794))</f>
        <v>#VALUE!</v>
      </c>
      <c r="AG794" t="str">
        <f t="shared" si="230"/>
        <v/>
      </c>
      <c r="AH794" t="str" cm="1">
        <f t="array" aca="1" ref="AH794" ca="1">IFERROR(INDIRECT("$ag"&amp;S794),"")</f>
        <v/>
      </c>
      <c r="AI794" t="e" cm="1">
        <f t="array" aca="1" ref="AI794" ca="1">INDIRECT("O"&amp;S794)</f>
        <v>#VALUE!</v>
      </c>
      <c r="AJ794" t="str">
        <f t="shared" si="231"/>
        <v/>
      </c>
    </row>
    <row r="795" spans="1:36" ht="16.5" customHeight="1">
      <c r="A795" s="128" t="str">
        <f>IF(B795="","",COUNTA($B$63:$B795))</f>
        <v/>
      </c>
      <c r="B795" s="132"/>
      <c r="C795" s="133"/>
      <c r="D795" s="140"/>
      <c r="E795" s="140"/>
      <c r="F795" s="133"/>
      <c r="G795" s="141"/>
      <c r="H795" s="141"/>
      <c r="I795" s="141"/>
      <c r="J795" s="141"/>
      <c r="K795" s="37"/>
      <c r="L795" s="142" t="str">
        <f>IF(R795="","",LEFT(R795,LEN(R795)-2))</f>
        <v/>
      </c>
      <c r="M795" s="142"/>
      <c r="N795" s="60"/>
      <c r="O795" s="313"/>
      <c r="Q795" t="str">
        <f t="shared" si="226"/>
        <v/>
      </c>
      <c r="R795" t="str">
        <f t="shared" ref="R795" si="240">CONCATENATE($Q795,Q796,Q797,Q798,Q799,Q800,$Q801,$Q802,$Q803,$Q804,$Q805,$Q806)</f>
        <v/>
      </c>
      <c r="S795" t="e">
        <f t="shared" ca="1" si="235"/>
        <v>#VALUE!</v>
      </c>
      <c r="T795" t="e">
        <f t="shared" ca="1" si="232"/>
        <v>#VALUE!</v>
      </c>
      <c r="U795">
        <f t="shared" si="236"/>
        <v>732</v>
      </c>
      <c r="V795">
        <v>61.000000000004697</v>
      </c>
      <c r="W795">
        <f t="shared" si="239"/>
        <v>61</v>
      </c>
      <c r="X795" t="str" cm="1">
        <f t="array" aca="1" ref="X795" ca="1">IFERROR(INDEX('PC&amp;PD'!$A$1:$AS$19,ROW('PC&amp;PD'!$A$19),MATCH(INDIRECT(T795),'PC&amp;PD'!$A$1:$AS$1,0)),"")</f>
        <v/>
      </c>
      <c r="Y795" t="str">
        <f>IF(OR($N795="",$N795=0),"",IF($N795=$E$7,'Extracted info for SC'!$J$6,IF($N795=#REF!,'Extracted info for SC'!$J$7,IF($N795=#REF!,'Extracted info for SC'!$J$8,IF($N795=#REF!,'Extracted info for SC'!$J$9,IF($N795=#REF!,'Extracted info for SC'!$J$10,IF($N795=#REF!,'Extracted info for SC'!$J$11,IF($N795=#REF!,'Extracted info for SC'!$J$12,IF($N795=#REF!,'Extracted info for SC'!$J$13,IF($N795=#REF!,'Extracted info for SC'!$J$14,IF($N795=#REF!,'Extracted info for SC'!$J$15,IF($N795=#REF!,'Extracted info for SC'!$J$16,IF($N795=#REF!,'Extracted info for SC'!$J$17,IF($N795=#REF!,'Extracted info for SC'!$J$18,""))))))))))))))</f>
        <v/>
      </c>
      <c r="Z795" t="str">
        <f t="shared" ref="Z795" si="241">IFERROR(IF($F795="OCS 100","OCS (OCS 100)",IF($F795="OCS Blended","OCS (OCS Blended)",IF($F795="OCS (No Label)","OCS (No Label)",IF($F795="RCS 100","RCS (RCS 100)",IF($F795="RCS Blended","RCS (RCS Blended)",IF($F795="GRS","GRS (GRS)",IF($F795="GRS (No Label)", "GRS (No Label)",IF($F795="RDS","RDS (RDS)",IF($F795="RWS","RWS (RWS)",IF($F795="RAS","RAS (RAS)",IF($F795="RMS","RMS (RMS)",IF($F795="GOTS Organic","GOTS (Organic)",IF($F795="GOTS Made with organic","GOTS (Made with Organic)",IF($F795="GOTS Organic - in conversion","GOTS (Organic - In Conversion)",IF($F795="GOTS Made with organic - in conversion","GOTS (Made with Organic - In Conversion)",""))))))))))))))),"")</f>
        <v/>
      </c>
      <c r="AA795" t="str">
        <f t="shared" si="227"/>
        <v/>
      </c>
      <c r="AB795" t="str">
        <f t="shared" si="228"/>
        <v/>
      </c>
      <c r="AC795" t="e">
        <f t="shared" ca="1" si="229"/>
        <v>#VALUE!</v>
      </c>
      <c r="AD795" t="str" cm="1">
        <f t="array" aca="1" ref="AD795" ca="1">IFERROR(IF((LEFT(INDIRECT("$F"&amp;$S795),4))="GOTS",IF($G795="Organic","GOTS_Organic_raw",(IF($G795="Responsible","GOTS_Responsible",(IF($G795="No Attribute (Conventional)","GOTS_conventional",(IF($G795="Recycled Pre/Post-Consumer","GOTS_pre_post",(IF($G795="In-Conversion","GOTS_in_conversion",(IF($G795="Sustainably Sourced","Sustainably_sourced",(IF($G795="Recycled pre-consumer organic","GOTS_recycled_organic",""))))))))))))),IF($G795="Organic","Organic",(IF($G795="Responsible","Responsible",(IF($G795="No Attribute (Conventional)","No_Attribute_Conventional",(IF($G795="Recycled Pre/Post-Consumer","Recycled_Pre_Post_Consumer",(IF($G795="In-Conversion","In_Conversion",(IF($G795="Recycled Pre-Consumer","Recycled_Pre_Consumer",(IF($G795="Recycled Post-Consumer","Recycled_Post_Consumer",(IF($G795="Sustainably Sourced","Sustainably_sourced",(IF($G795="Recycled pre-consumer organic","GOTS_recycled_organic","")))))))))))))))))),"")</f>
        <v/>
      </c>
      <c r="AE795" t="e" cm="1">
        <f t="array" aca="1" ref="AE795" ca="1">IF($I795="",IF(INDIRECT("$F"&amp;$S795)="","",IF(LEFT(INDIRECT("$F"&amp;$S795),3)="GRS","GRS_RCS_RM",IF((LEFT(INDIRECT("$F"&amp;$S795),3))="RCS","GRS_RCS_RM",IF(INDIRECT("$F"&amp;$S795)="OCS (No Label)","OCS_Conversion_RM",IF(LEFT(INDIRECT("$F"&amp;$S795),3)="OCS","OCS_RM",IF(RIGHT(INDIRECT("$F"&amp;$S795),10)="conversion","GOTS_RM_conversion",IF((LEFT(INDIRECT("$F"&amp;$S795),4))="GOTS","GOTS_RM","Responsible_RM"))))))),"DELETERM")</f>
        <v>#VALUE!</v>
      </c>
      <c r="AF795" t="e" cm="1">
        <f t="array" aca="1" ref="AF795" ca="1">IF($S795="","",INDIRECT("$Z"&amp;$S795))</f>
        <v>#VALUE!</v>
      </c>
      <c r="AG795" t="str">
        <f t="shared" si="230"/>
        <v/>
      </c>
      <c r="AH795" t="str" cm="1">
        <f t="array" aca="1" ref="AH795" ca="1">IFERROR(INDIRECT("$ag"&amp;S795),"")</f>
        <v/>
      </c>
      <c r="AI795" t="e" cm="1">
        <f t="array" aca="1" ref="AI795" ca="1">INDIRECT("O"&amp;S795)</f>
        <v>#VALUE!</v>
      </c>
      <c r="AJ795" t="str">
        <f t="shared" si="231"/>
        <v/>
      </c>
    </row>
    <row r="796" spans="1:36" ht="16.5" customHeight="1">
      <c r="A796" s="129"/>
      <c r="B796" s="134"/>
      <c r="C796" s="135"/>
      <c r="D796" s="146"/>
      <c r="E796" s="146"/>
      <c r="F796" s="135"/>
      <c r="G796" s="147"/>
      <c r="H796" s="147"/>
      <c r="I796" s="147"/>
      <c r="J796" s="147"/>
      <c r="K796" s="38"/>
      <c r="L796" s="143"/>
      <c r="M796" s="143"/>
      <c r="N796" s="61"/>
      <c r="O796" s="314"/>
      <c r="Q796" t="str">
        <f t="shared" si="226"/>
        <v/>
      </c>
      <c r="S796" t="e">
        <f t="shared" ca="1" si="235"/>
        <v>#VALUE!</v>
      </c>
      <c r="T796" t="e">
        <f t="shared" ca="1" si="232"/>
        <v>#VALUE!</v>
      </c>
      <c r="U796">
        <f t="shared" si="236"/>
        <v>732</v>
      </c>
      <c r="V796">
        <v>61.083333333338103</v>
      </c>
      <c r="W796">
        <f t="shared" si="239"/>
        <v>61</v>
      </c>
      <c r="X796" t="str" cm="1">
        <f t="array" aca="1" ref="X796" ca="1">IFERROR(INDEX('PC&amp;PD'!$A$1:$AS$19,ROW('PC&amp;PD'!$A$19),MATCH(INDIRECT(T796),'PC&amp;PD'!$A$1:$AS$1,0)),"")</f>
        <v/>
      </c>
      <c r="Y796" t="str">
        <f>IF(OR($N796="",$N796=0),"",IF($N796=$E$7,'Extracted info for SC'!$J$6,IF($N796=#REF!,'Extracted info for SC'!$J$7,IF($N796=#REF!,'Extracted info for SC'!$J$8,IF($N796=#REF!,'Extracted info for SC'!$J$9,IF($N796=#REF!,'Extracted info for SC'!$J$10,IF($N796=#REF!,'Extracted info for SC'!$J$11,IF($N796=#REF!,'Extracted info for SC'!$J$12,IF($N796=#REF!,'Extracted info for SC'!$J$13,IF($N796=#REF!,'Extracted info for SC'!$J$14,IF($N796=#REF!,'Extracted info for SC'!$J$15,IF($N796=#REF!,'Extracted info for SC'!$J$16,IF($N796=#REF!,'Extracted info for SC'!$J$17,IF($N796=#REF!,'Extracted info for SC'!$J$18,""))))))))))))))</f>
        <v/>
      </c>
      <c r="AA796" t="str">
        <f t="shared" si="227"/>
        <v/>
      </c>
      <c r="AB796" t="str">
        <f t="shared" si="228"/>
        <v/>
      </c>
      <c r="AC796" t="e">
        <f t="shared" ca="1" si="229"/>
        <v>#VALUE!</v>
      </c>
      <c r="AD796" t="str" cm="1">
        <f t="array" aca="1" ref="AD796" ca="1">IFERROR(IF((LEFT(INDIRECT("$F"&amp;$S796),4))="GOTS",IF($G796="Organic","GOTS_Organic_raw",(IF($G796="Responsible","GOTS_Responsible",(IF($G796="No Attribute (Conventional)","GOTS_conventional",(IF($G796="Recycled Pre/Post-Consumer","GOTS_pre_post",(IF($G796="In-Conversion","GOTS_in_conversion",(IF($G796="Sustainably Sourced","Sustainably_sourced",(IF($G796="Recycled pre-consumer organic","GOTS_recycled_organic",""))))))))))))),IF($G796="Organic","Organic",(IF($G796="Responsible","Responsible",(IF($G796="No Attribute (Conventional)","No_Attribute_Conventional",(IF($G796="Recycled Pre/Post-Consumer","Recycled_Pre_Post_Consumer",(IF($G796="In-Conversion","In_Conversion",(IF($G796="Recycled Pre-Consumer","Recycled_Pre_Consumer",(IF($G796="Recycled Post-Consumer","Recycled_Post_Consumer",(IF($G796="Sustainably Sourced","Sustainably_sourced",(IF($G796="Recycled pre-consumer organic","GOTS_recycled_organic","")))))))))))))))))),"")</f>
        <v/>
      </c>
      <c r="AE796" t="e" cm="1">
        <f t="array" aca="1" ref="AE796" ca="1">IF($I796="",IF(INDIRECT("$F"&amp;$S796)="","",IF(LEFT(INDIRECT("$F"&amp;$S796),3)="GRS","GRS_RCS_RM",IF((LEFT(INDIRECT("$F"&amp;$S796),3))="RCS","GRS_RCS_RM",IF(INDIRECT("$F"&amp;$S796)="OCS (No Label)","OCS_Conversion_RM",IF(LEFT(INDIRECT("$F"&amp;$S796),3)="OCS","OCS_RM",IF(RIGHT(INDIRECT("$F"&amp;$S796),10)="conversion","GOTS_RM_conversion",IF((LEFT(INDIRECT("$F"&amp;$S796),4))="GOTS","GOTS_RM","Responsible_RM"))))))),"DELETERM")</f>
        <v>#VALUE!</v>
      </c>
      <c r="AF796" t="e" cm="1">
        <f t="array" aca="1" ref="AF796" ca="1">IF($S796="","",INDIRECT("$Z"&amp;$S796))</f>
        <v>#VALUE!</v>
      </c>
      <c r="AG796" t="str">
        <f t="shared" si="230"/>
        <v/>
      </c>
      <c r="AH796" t="str" cm="1">
        <f t="array" aca="1" ref="AH796" ca="1">IFERROR(INDIRECT("$ag"&amp;S796),"")</f>
        <v/>
      </c>
      <c r="AI796" t="e" cm="1">
        <f t="array" aca="1" ref="AI796" ca="1">INDIRECT("O"&amp;S796)</f>
        <v>#VALUE!</v>
      </c>
      <c r="AJ796" t="str">
        <f t="shared" si="231"/>
        <v/>
      </c>
    </row>
    <row r="797" spans="1:36" ht="16.5" customHeight="1">
      <c r="A797" s="129"/>
      <c r="B797" s="134"/>
      <c r="C797" s="135"/>
      <c r="D797" s="146"/>
      <c r="E797" s="146"/>
      <c r="F797" s="135"/>
      <c r="G797" s="147"/>
      <c r="H797" s="147"/>
      <c r="I797" s="147"/>
      <c r="J797" s="147"/>
      <c r="K797" s="38"/>
      <c r="L797" s="143"/>
      <c r="M797" s="143"/>
      <c r="N797" s="61"/>
      <c r="O797" s="314"/>
      <c r="Q797" t="str">
        <f t="shared" si="226"/>
        <v/>
      </c>
      <c r="S797" t="e">
        <f t="shared" ca="1" si="235"/>
        <v>#VALUE!</v>
      </c>
      <c r="T797" t="e">
        <f t="shared" ca="1" si="232"/>
        <v>#VALUE!</v>
      </c>
      <c r="U797">
        <f t="shared" si="236"/>
        <v>732</v>
      </c>
      <c r="V797">
        <v>61.166666666671397</v>
      </c>
      <c r="W797">
        <f t="shared" si="239"/>
        <v>61</v>
      </c>
      <c r="X797" t="str" cm="1">
        <f t="array" aca="1" ref="X797" ca="1">IFERROR(INDEX('PC&amp;PD'!$A$1:$AS$19,ROW('PC&amp;PD'!$A$19),MATCH(INDIRECT(T797),'PC&amp;PD'!$A$1:$AS$1,0)),"")</f>
        <v/>
      </c>
      <c r="Y797" t="str">
        <f>IF(OR($N797="",$N797=0),"",IF($N797=$E$7,'Extracted info for SC'!$J$6,IF($N797=#REF!,'Extracted info for SC'!$J$7,IF($N797=#REF!,'Extracted info for SC'!$J$8,IF($N797=#REF!,'Extracted info for SC'!$J$9,IF($N797=#REF!,'Extracted info for SC'!$J$10,IF($N797=#REF!,'Extracted info for SC'!$J$11,IF($N797=#REF!,'Extracted info for SC'!$J$12,IF($N797=#REF!,'Extracted info for SC'!$J$13,IF($N797=#REF!,'Extracted info for SC'!$J$14,IF($N797=#REF!,'Extracted info for SC'!$J$15,IF($N797=#REF!,'Extracted info for SC'!$J$16,IF($N797=#REF!,'Extracted info for SC'!$J$17,IF($N797=#REF!,'Extracted info for SC'!$J$18,""))))))))))))))</f>
        <v/>
      </c>
      <c r="AA797" t="str">
        <f t="shared" si="227"/>
        <v/>
      </c>
      <c r="AB797" t="str">
        <f t="shared" si="228"/>
        <v/>
      </c>
      <c r="AC797" t="e">
        <f t="shared" ca="1" si="229"/>
        <v>#VALUE!</v>
      </c>
      <c r="AD797" t="str" cm="1">
        <f t="array" aca="1" ref="AD797" ca="1">IFERROR(IF((LEFT(INDIRECT("$F"&amp;$S797),4))="GOTS",IF($G797="Organic","GOTS_Organic_raw",(IF($G797="Responsible","GOTS_Responsible",(IF($G797="No Attribute (Conventional)","GOTS_conventional",(IF($G797="Recycled Pre/Post-Consumer","GOTS_pre_post",(IF($G797="In-Conversion","GOTS_in_conversion",(IF($G797="Sustainably Sourced","Sustainably_sourced",(IF($G797="Recycled pre-consumer organic","GOTS_recycled_organic",""))))))))))))),IF($G797="Organic","Organic",(IF($G797="Responsible","Responsible",(IF($G797="No Attribute (Conventional)","No_Attribute_Conventional",(IF($G797="Recycled Pre/Post-Consumer","Recycled_Pre_Post_Consumer",(IF($G797="In-Conversion","In_Conversion",(IF($G797="Recycled Pre-Consumer","Recycled_Pre_Consumer",(IF($G797="Recycled Post-Consumer","Recycled_Post_Consumer",(IF($G797="Sustainably Sourced","Sustainably_sourced",(IF($G797="Recycled pre-consumer organic","GOTS_recycled_organic","")))))))))))))))))),"")</f>
        <v/>
      </c>
      <c r="AE797" t="e" cm="1">
        <f t="array" aca="1" ref="AE797" ca="1">IF($I797="",IF(INDIRECT("$F"&amp;$S797)="","",IF(LEFT(INDIRECT("$F"&amp;$S797),3)="GRS","GRS_RCS_RM",IF((LEFT(INDIRECT("$F"&amp;$S797),3))="RCS","GRS_RCS_RM",IF(INDIRECT("$F"&amp;$S797)="OCS (No Label)","OCS_Conversion_RM",IF(LEFT(INDIRECT("$F"&amp;$S797),3)="OCS","OCS_RM",IF(RIGHT(INDIRECT("$F"&amp;$S797),10)="conversion","GOTS_RM_conversion",IF((LEFT(INDIRECT("$F"&amp;$S797),4))="GOTS","GOTS_RM","Responsible_RM"))))))),"DELETERM")</f>
        <v>#VALUE!</v>
      </c>
      <c r="AF797" t="e" cm="1">
        <f t="array" aca="1" ref="AF797" ca="1">IF($S797="","",INDIRECT("$Z"&amp;$S797))</f>
        <v>#VALUE!</v>
      </c>
      <c r="AG797" t="str">
        <f t="shared" si="230"/>
        <v/>
      </c>
      <c r="AH797" t="str" cm="1">
        <f t="array" aca="1" ref="AH797" ca="1">IFERROR(INDIRECT("$ag"&amp;S797),"")</f>
        <v/>
      </c>
      <c r="AI797" t="e" cm="1">
        <f t="array" aca="1" ref="AI797" ca="1">INDIRECT("O"&amp;S797)</f>
        <v>#VALUE!</v>
      </c>
      <c r="AJ797" t="str">
        <f t="shared" si="231"/>
        <v/>
      </c>
    </row>
    <row r="798" spans="1:36" ht="16.5" customHeight="1">
      <c r="A798" s="129"/>
      <c r="B798" s="134"/>
      <c r="C798" s="135"/>
      <c r="D798" s="146"/>
      <c r="E798" s="146"/>
      <c r="F798" s="135"/>
      <c r="G798" s="147"/>
      <c r="H798" s="147"/>
      <c r="I798" s="147"/>
      <c r="J798" s="147"/>
      <c r="K798" s="38"/>
      <c r="L798" s="143"/>
      <c r="M798" s="143"/>
      <c r="N798" s="61"/>
      <c r="O798" s="314"/>
      <c r="Q798" t="str">
        <f t="shared" si="226"/>
        <v/>
      </c>
      <c r="S798" t="e">
        <f t="shared" ca="1" si="235"/>
        <v>#VALUE!</v>
      </c>
      <c r="T798" t="e">
        <f t="shared" ca="1" si="232"/>
        <v>#VALUE!</v>
      </c>
      <c r="U798">
        <f t="shared" si="236"/>
        <v>732</v>
      </c>
      <c r="V798">
        <v>61.250000000004803</v>
      </c>
      <c r="W798">
        <f t="shared" si="239"/>
        <v>61</v>
      </c>
      <c r="X798" t="str" cm="1">
        <f t="array" aca="1" ref="X798" ca="1">IFERROR(INDEX('PC&amp;PD'!$A$1:$AS$19,ROW('PC&amp;PD'!$A$19),MATCH(INDIRECT(T798),'PC&amp;PD'!$A$1:$AS$1,0)),"")</f>
        <v/>
      </c>
      <c r="Y798" t="str">
        <f>IF(OR($N798="",$N798=0),"",IF($N798=$E$7,'Extracted info for SC'!$J$6,IF($N798=#REF!,'Extracted info for SC'!$J$7,IF($N798=#REF!,'Extracted info for SC'!$J$8,IF($N798=#REF!,'Extracted info for SC'!$J$9,IF($N798=#REF!,'Extracted info for SC'!$J$10,IF($N798=#REF!,'Extracted info for SC'!$J$11,IF($N798=#REF!,'Extracted info for SC'!$J$12,IF($N798=#REF!,'Extracted info for SC'!$J$13,IF($N798=#REF!,'Extracted info for SC'!$J$14,IF($N798=#REF!,'Extracted info for SC'!$J$15,IF($N798=#REF!,'Extracted info for SC'!$J$16,IF($N798=#REF!,'Extracted info for SC'!$J$17,IF($N798=#REF!,'Extracted info for SC'!$J$18,""))))))))))))))</f>
        <v/>
      </c>
      <c r="AA798" t="str">
        <f t="shared" si="227"/>
        <v/>
      </c>
      <c r="AB798" t="str">
        <f t="shared" si="228"/>
        <v/>
      </c>
      <c r="AC798" t="e">
        <f t="shared" ca="1" si="229"/>
        <v>#VALUE!</v>
      </c>
      <c r="AD798" t="str" cm="1">
        <f t="array" aca="1" ref="AD798" ca="1">IFERROR(IF((LEFT(INDIRECT("$F"&amp;$S798),4))="GOTS",IF($G798="Organic","GOTS_Organic_raw",(IF($G798="Responsible","GOTS_Responsible",(IF($G798="No Attribute (Conventional)","GOTS_conventional",(IF($G798="Recycled Pre/Post-Consumer","GOTS_pre_post",(IF($G798="In-Conversion","GOTS_in_conversion",(IF($G798="Sustainably Sourced","Sustainably_sourced",(IF($G798="Recycled pre-consumer organic","GOTS_recycled_organic",""))))))))))))),IF($G798="Organic","Organic",(IF($G798="Responsible","Responsible",(IF($G798="No Attribute (Conventional)","No_Attribute_Conventional",(IF($G798="Recycled Pre/Post-Consumer","Recycled_Pre_Post_Consumer",(IF($G798="In-Conversion","In_Conversion",(IF($G798="Recycled Pre-Consumer","Recycled_Pre_Consumer",(IF($G798="Recycled Post-Consumer","Recycled_Post_Consumer",(IF($G798="Sustainably Sourced","Sustainably_sourced",(IF($G798="Recycled pre-consumer organic","GOTS_recycled_organic","")))))))))))))))))),"")</f>
        <v/>
      </c>
      <c r="AE798" t="e" cm="1">
        <f t="array" aca="1" ref="AE798" ca="1">IF($I798="",IF(INDIRECT("$F"&amp;$S798)="","",IF(LEFT(INDIRECT("$F"&amp;$S798),3)="GRS","GRS_RCS_RM",IF((LEFT(INDIRECT("$F"&amp;$S798),3))="RCS","GRS_RCS_RM",IF(INDIRECT("$F"&amp;$S798)="OCS (No Label)","OCS_Conversion_RM",IF(LEFT(INDIRECT("$F"&amp;$S798),3)="OCS","OCS_RM",IF(RIGHT(INDIRECT("$F"&amp;$S798),10)="conversion","GOTS_RM_conversion",IF((LEFT(INDIRECT("$F"&amp;$S798),4))="GOTS","GOTS_RM","Responsible_RM"))))))),"DELETERM")</f>
        <v>#VALUE!</v>
      </c>
      <c r="AF798" t="e" cm="1">
        <f t="array" aca="1" ref="AF798" ca="1">IF($S798="","",INDIRECT("$Z"&amp;$S798))</f>
        <v>#VALUE!</v>
      </c>
      <c r="AG798" t="str">
        <f t="shared" si="230"/>
        <v/>
      </c>
      <c r="AH798" t="str" cm="1">
        <f t="array" aca="1" ref="AH798" ca="1">IFERROR(INDIRECT("$ag"&amp;S798),"")</f>
        <v/>
      </c>
      <c r="AI798" t="e" cm="1">
        <f t="array" aca="1" ref="AI798" ca="1">INDIRECT("O"&amp;S798)</f>
        <v>#VALUE!</v>
      </c>
      <c r="AJ798" t="str">
        <f t="shared" si="231"/>
        <v/>
      </c>
    </row>
    <row r="799" spans="1:36" ht="16.5" customHeight="1">
      <c r="A799" s="129"/>
      <c r="B799" s="134"/>
      <c r="C799" s="135"/>
      <c r="D799" s="146"/>
      <c r="E799" s="146"/>
      <c r="F799" s="135"/>
      <c r="G799" s="147"/>
      <c r="H799" s="147"/>
      <c r="I799" s="147"/>
      <c r="J799" s="147"/>
      <c r="K799" s="38"/>
      <c r="L799" s="143"/>
      <c r="M799" s="143"/>
      <c r="N799" s="61"/>
      <c r="O799" s="314"/>
      <c r="Q799" t="str">
        <f t="shared" si="226"/>
        <v/>
      </c>
      <c r="S799" t="e">
        <f t="shared" ca="1" si="235"/>
        <v>#VALUE!</v>
      </c>
      <c r="T799" t="e">
        <f t="shared" ca="1" si="232"/>
        <v>#VALUE!</v>
      </c>
      <c r="U799">
        <f t="shared" si="236"/>
        <v>732</v>
      </c>
      <c r="V799">
        <v>61.333333333338103</v>
      </c>
      <c r="W799">
        <f t="shared" si="239"/>
        <v>61</v>
      </c>
      <c r="X799" t="str" cm="1">
        <f t="array" aca="1" ref="X799" ca="1">IFERROR(INDEX('PC&amp;PD'!$A$1:$AS$19,ROW('PC&amp;PD'!$A$19),MATCH(INDIRECT(T799),'PC&amp;PD'!$A$1:$AS$1,0)),"")</f>
        <v/>
      </c>
      <c r="Y799" t="str">
        <f>IF(OR($N799="",$N799=0),"",IF($N799=$E$7,'Extracted info for SC'!$J$6,IF($N799=#REF!,'Extracted info for SC'!$J$7,IF($N799=#REF!,'Extracted info for SC'!$J$8,IF($N799=#REF!,'Extracted info for SC'!$J$9,IF($N799=#REF!,'Extracted info for SC'!$J$10,IF($N799=#REF!,'Extracted info for SC'!$J$11,IF($N799=#REF!,'Extracted info for SC'!$J$12,IF($N799=#REF!,'Extracted info for SC'!$J$13,IF($N799=#REF!,'Extracted info for SC'!$J$14,IF($N799=#REF!,'Extracted info for SC'!$J$15,IF($N799=#REF!,'Extracted info for SC'!$J$16,IF($N799=#REF!,'Extracted info for SC'!$J$17,IF($N799=#REF!,'Extracted info for SC'!$J$18,""))))))))))))))</f>
        <v/>
      </c>
      <c r="AA799" t="str">
        <f t="shared" si="227"/>
        <v/>
      </c>
      <c r="AB799" t="str">
        <f t="shared" si="228"/>
        <v/>
      </c>
      <c r="AC799" t="e">
        <f t="shared" ca="1" si="229"/>
        <v>#VALUE!</v>
      </c>
      <c r="AD799" t="str" cm="1">
        <f t="array" aca="1" ref="AD799" ca="1">IFERROR(IF((LEFT(INDIRECT("$F"&amp;$S799),4))="GOTS",IF($G799="Organic","GOTS_Organic_raw",(IF($G799="Responsible","GOTS_Responsible",(IF($G799="No Attribute (Conventional)","GOTS_conventional",(IF($G799="Recycled Pre/Post-Consumer","GOTS_pre_post",(IF($G799="In-Conversion","GOTS_in_conversion",(IF($G799="Sustainably Sourced","Sustainably_sourced",(IF($G799="Recycled pre-consumer organic","GOTS_recycled_organic",""))))))))))))),IF($G799="Organic","Organic",(IF($G799="Responsible","Responsible",(IF($G799="No Attribute (Conventional)","No_Attribute_Conventional",(IF($G799="Recycled Pre/Post-Consumer","Recycled_Pre_Post_Consumer",(IF($G799="In-Conversion","In_Conversion",(IF($G799="Recycled Pre-Consumer","Recycled_Pre_Consumer",(IF($G799="Recycled Post-Consumer","Recycled_Post_Consumer",(IF($G799="Sustainably Sourced","Sustainably_sourced",(IF($G799="Recycled pre-consumer organic","GOTS_recycled_organic","")))))))))))))))))),"")</f>
        <v/>
      </c>
      <c r="AE799" t="e" cm="1">
        <f t="array" aca="1" ref="AE799" ca="1">IF($I799="",IF(INDIRECT("$F"&amp;$S799)="","",IF(LEFT(INDIRECT("$F"&amp;$S799),3)="GRS","GRS_RCS_RM",IF((LEFT(INDIRECT("$F"&amp;$S799),3))="RCS","GRS_RCS_RM",IF(INDIRECT("$F"&amp;$S799)="OCS (No Label)","OCS_Conversion_RM",IF(LEFT(INDIRECT("$F"&amp;$S799),3)="OCS","OCS_RM",IF(RIGHT(INDIRECT("$F"&amp;$S799),10)="conversion","GOTS_RM_conversion",IF((LEFT(INDIRECT("$F"&amp;$S799),4))="GOTS","GOTS_RM","Responsible_RM"))))))),"DELETERM")</f>
        <v>#VALUE!</v>
      </c>
      <c r="AF799" t="e" cm="1">
        <f t="array" aca="1" ref="AF799" ca="1">IF($S799="","",INDIRECT("$Z"&amp;$S799))</f>
        <v>#VALUE!</v>
      </c>
      <c r="AG799" t="str">
        <f t="shared" si="230"/>
        <v/>
      </c>
      <c r="AH799" t="str" cm="1">
        <f t="array" aca="1" ref="AH799" ca="1">IFERROR(INDIRECT("$ag"&amp;S799),"")</f>
        <v/>
      </c>
      <c r="AI799" t="e" cm="1">
        <f t="array" aca="1" ref="AI799" ca="1">INDIRECT("O"&amp;S799)</f>
        <v>#VALUE!</v>
      </c>
      <c r="AJ799" t="str">
        <f t="shared" si="231"/>
        <v/>
      </c>
    </row>
    <row r="800" spans="1:36" ht="16.5" customHeight="1">
      <c r="A800" s="129"/>
      <c r="B800" s="134"/>
      <c r="C800" s="135"/>
      <c r="D800" s="146"/>
      <c r="E800" s="146"/>
      <c r="F800" s="135"/>
      <c r="G800" s="147"/>
      <c r="H800" s="147"/>
      <c r="I800" s="147"/>
      <c r="J800" s="147"/>
      <c r="K800" s="38"/>
      <c r="L800" s="143"/>
      <c r="M800" s="143"/>
      <c r="N800" s="61"/>
      <c r="O800" s="314"/>
      <c r="Q800" t="str">
        <f t="shared" si="226"/>
        <v/>
      </c>
      <c r="S800" t="e">
        <f t="shared" ca="1" si="235"/>
        <v>#VALUE!</v>
      </c>
      <c r="T800" t="e">
        <f t="shared" ca="1" si="232"/>
        <v>#VALUE!</v>
      </c>
      <c r="U800">
        <f t="shared" si="236"/>
        <v>732</v>
      </c>
      <c r="V800">
        <v>61.416666666671397</v>
      </c>
      <c r="W800">
        <f t="shared" si="239"/>
        <v>61</v>
      </c>
      <c r="X800" t="str" cm="1">
        <f t="array" aca="1" ref="X800" ca="1">IFERROR(INDEX('PC&amp;PD'!$A$1:$AS$19,ROW('PC&amp;PD'!$A$19),MATCH(INDIRECT(T800),'PC&amp;PD'!$A$1:$AS$1,0)),"")</f>
        <v/>
      </c>
      <c r="Y800" t="str">
        <f>IF(OR($N800="",$N800=0),"",IF($N800=$E$7,'Extracted info for SC'!$J$6,IF($N800=#REF!,'Extracted info for SC'!$J$7,IF($N800=#REF!,'Extracted info for SC'!$J$8,IF($N800=#REF!,'Extracted info for SC'!$J$9,IF($N800=#REF!,'Extracted info for SC'!$J$10,IF($N800=#REF!,'Extracted info for SC'!$J$11,IF($N800=#REF!,'Extracted info for SC'!$J$12,IF($N800=#REF!,'Extracted info for SC'!$J$13,IF($N800=#REF!,'Extracted info for SC'!$J$14,IF($N800=#REF!,'Extracted info for SC'!$J$15,IF($N800=#REF!,'Extracted info for SC'!$J$16,IF($N800=#REF!,'Extracted info for SC'!$J$17,IF($N800=#REF!,'Extracted info for SC'!$J$18,""))))))))))))))</f>
        <v/>
      </c>
      <c r="AA800" t="str">
        <f t="shared" si="227"/>
        <v/>
      </c>
      <c r="AB800" t="str">
        <f t="shared" si="228"/>
        <v/>
      </c>
      <c r="AC800" t="e">
        <f t="shared" ca="1" si="229"/>
        <v>#VALUE!</v>
      </c>
      <c r="AD800" t="str" cm="1">
        <f t="array" aca="1" ref="AD800" ca="1">IFERROR(IF((LEFT(INDIRECT("$F"&amp;$S800),4))="GOTS",IF($G800="Organic","GOTS_Organic_raw",(IF($G800="Responsible","GOTS_Responsible",(IF($G800="No Attribute (Conventional)","GOTS_conventional",(IF($G800="Recycled Pre/Post-Consumer","GOTS_pre_post",(IF($G800="In-Conversion","GOTS_in_conversion",(IF($G800="Sustainably Sourced","Sustainably_sourced",(IF($G800="Recycled pre-consumer organic","GOTS_recycled_organic",""))))))))))))),IF($G800="Organic","Organic",(IF($G800="Responsible","Responsible",(IF($G800="No Attribute (Conventional)","No_Attribute_Conventional",(IF($G800="Recycled Pre/Post-Consumer","Recycled_Pre_Post_Consumer",(IF($G800="In-Conversion","In_Conversion",(IF($G800="Recycled Pre-Consumer","Recycled_Pre_Consumer",(IF($G800="Recycled Post-Consumer","Recycled_Post_Consumer",(IF($G800="Sustainably Sourced","Sustainably_sourced",(IF($G800="Recycled pre-consumer organic","GOTS_recycled_organic","")))))))))))))))))),"")</f>
        <v/>
      </c>
      <c r="AE800" t="e" cm="1">
        <f t="array" aca="1" ref="AE800" ca="1">IF($I800="",IF(INDIRECT("$F"&amp;$S800)="","",IF(LEFT(INDIRECT("$F"&amp;$S800),3)="GRS","GRS_RCS_RM",IF((LEFT(INDIRECT("$F"&amp;$S800),3))="RCS","GRS_RCS_RM",IF(INDIRECT("$F"&amp;$S800)="OCS (No Label)","OCS_Conversion_RM",IF(LEFT(INDIRECT("$F"&amp;$S800),3)="OCS","OCS_RM",IF(RIGHT(INDIRECT("$F"&amp;$S800),10)="conversion","GOTS_RM_conversion",IF((LEFT(INDIRECT("$F"&amp;$S800),4))="GOTS","GOTS_RM","Responsible_RM"))))))),"DELETERM")</f>
        <v>#VALUE!</v>
      </c>
      <c r="AF800" t="e" cm="1">
        <f t="array" aca="1" ref="AF800" ca="1">IF($S800="","",INDIRECT("$Z"&amp;$S800))</f>
        <v>#VALUE!</v>
      </c>
      <c r="AG800" t="str">
        <f t="shared" si="230"/>
        <v/>
      </c>
      <c r="AH800" t="str" cm="1">
        <f t="array" aca="1" ref="AH800" ca="1">IFERROR(INDIRECT("$ag"&amp;S800),"")</f>
        <v/>
      </c>
      <c r="AI800" t="e" cm="1">
        <f t="array" aca="1" ref="AI800" ca="1">INDIRECT("O"&amp;S800)</f>
        <v>#VALUE!</v>
      </c>
      <c r="AJ800" t="str">
        <f t="shared" si="231"/>
        <v/>
      </c>
    </row>
    <row r="801" spans="1:36" ht="16.5" customHeight="1">
      <c r="A801" s="130"/>
      <c r="B801" s="136"/>
      <c r="C801" s="137"/>
      <c r="D801" s="146"/>
      <c r="E801" s="146"/>
      <c r="F801" s="137"/>
      <c r="G801" s="147"/>
      <c r="H801" s="147"/>
      <c r="I801" s="147"/>
      <c r="J801" s="147"/>
      <c r="K801" s="38"/>
      <c r="L801" s="144"/>
      <c r="M801" s="144"/>
      <c r="N801" s="61"/>
      <c r="O801" s="314"/>
      <c r="Q801" t="str">
        <f t="shared" si="226"/>
        <v/>
      </c>
      <c r="S801" t="e">
        <f t="shared" ca="1" si="235"/>
        <v>#VALUE!</v>
      </c>
      <c r="T801" t="e">
        <f t="shared" ca="1" si="232"/>
        <v>#VALUE!</v>
      </c>
      <c r="U801">
        <f t="shared" si="236"/>
        <v>732</v>
      </c>
      <c r="V801">
        <v>61.500000000004803</v>
      </c>
      <c r="W801">
        <f t="shared" si="239"/>
        <v>61</v>
      </c>
      <c r="X801" t="str" cm="1">
        <f t="array" aca="1" ref="X801" ca="1">IFERROR(INDEX('PC&amp;PD'!$A$1:$AS$19,ROW('PC&amp;PD'!$A$19),MATCH(INDIRECT(T801),'PC&amp;PD'!$A$1:$AS$1,0)),"")</f>
        <v/>
      </c>
      <c r="Y801" t="str">
        <f>IF(OR($N801="",$N801=0),"",IF($N801=$E$7,'Extracted info for SC'!$J$6,IF($N801=#REF!,'Extracted info for SC'!$J$7,IF($N801=#REF!,'Extracted info for SC'!$J$8,IF($N801=#REF!,'Extracted info for SC'!$J$9,IF($N801=#REF!,'Extracted info for SC'!$J$10,IF($N801=#REF!,'Extracted info for SC'!$J$11,IF($N801=#REF!,'Extracted info for SC'!$J$12,IF($N801=#REF!,'Extracted info for SC'!$J$13,IF($N801=#REF!,'Extracted info for SC'!$J$14,IF($N801=#REF!,'Extracted info for SC'!$J$15,IF($N801=#REF!,'Extracted info for SC'!$J$16,IF($N801=#REF!,'Extracted info for SC'!$J$17,IF($N801=#REF!,'Extracted info for SC'!$J$18,""))))))))))))))</f>
        <v/>
      </c>
      <c r="AA801" t="str">
        <f t="shared" si="227"/>
        <v/>
      </c>
      <c r="AB801" t="str">
        <f t="shared" si="228"/>
        <v/>
      </c>
      <c r="AC801" t="e">
        <f t="shared" ca="1" si="229"/>
        <v>#VALUE!</v>
      </c>
      <c r="AD801" t="str" cm="1">
        <f t="array" aca="1" ref="AD801" ca="1">IFERROR(IF((LEFT(INDIRECT("$F"&amp;$S801),4))="GOTS",IF($G801="Organic","GOTS_Organic_raw",(IF($G801="Responsible","GOTS_Responsible",(IF($G801="No Attribute (Conventional)","GOTS_conventional",(IF($G801="Recycled Pre/Post-Consumer","GOTS_pre_post",(IF($G801="In-Conversion","GOTS_in_conversion",(IF($G801="Sustainably Sourced","Sustainably_sourced",(IF($G801="Recycled pre-consumer organic","GOTS_recycled_organic",""))))))))))))),IF($G801="Organic","Organic",(IF($G801="Responsible","Responsible",(IF($G801="No Attribute (Conventional)","No_Attribute_Conventional",(IF($G801="Recycled Pre/Post-Consumer","Recycled_Pre_Post_Consumer",(IF($G801="In-Conversion","In_Conversion",(IF($G801="Recycled Pre-Consumer","Recycled_Pre_Consumer",(IF($G801="Recycled Post-Consumer","Recycled_Post_Consumer",(IF($G801="Sustainably Sourced","Sustainably_sourced",(IF($G801="Recycled pre-consumer organic","GOTS_recycled_organic","")))))))))))))))))),"")</f>
        <v/>
      </c>
      <c r="AE801" t="e" cm="1">
        <f t="array" aca="1" ref="AE801" ca="1">IF($I801="",IF(INDIRECT("$F"&amp;$S801)="","",IF(LEFT(INDIRECT("$F"&amp;$S801),3)="GRS","GRS_RCS_RM",IF((LEFT(INDIRECT("$F"&amp;$S801),3))="RCS","GRS_RCS_RM",IF(INDIRECT("$F"&amp;$S801)="OCS (No Label)","OCS_Conversion_RM",IF(LEFT(INDIRECT("$F"&amp;$S801),3)="OCS","OCS_RM",IF(RIGHT(INDIRECT("$F"&amp;$S801),10)="conversion","GOTS_RM_conversion",IF((LEFT(INDIRECT("$F"&amp;$S801),4))="GOTS","GOTS_RM","Responsible_RM"))))))),"DELETERM")</f>
        <v>#VALUE!</v>
      </c>
      <c r="AF801" t="e" cm="1">
        <f t="array" aca="1" ref="AF801" ca="1">IF($S801="","",INDIRECT("$Z"&amp;$S801))</f>
        <v>#VALUE!</v>
      </c>
      <c r="AG801" t="str">
        <f t="shared" si="230"/>
        <v/>
      </c>
      <c r="AH801" t="str" cm="1">
        <f t="array" aca="1" ref="AH801" ca="1">IFERROR(INDIRECT("$ag"&amp;S801),"")</f>
        <v/>
      </c>
      <c r="AI801" t="e" cm="1">
        <f t="array" aca="1" ref="AI801" ca="1">INDIRECT("O"&amp;S801)</f>
        <v>#VALUE!</v>
      </c>
      <c r="AJ801" t="str">
        <f t="shared" si="231"/>
        <v/>
      </c>
    </row>
    <row r="802" spans="1:36" ht="16.5" customHeight="1">
      <c r="A802" s="130"/>
      <c r="B802" s="136"/>
      <c r="C802" s="137"/>
      <c r="D802" s="146"/>
      <c r="E802" s="146"/>
      <c r="F802" s="137"/>
      <c r="G802" s="147"/>
      <c r="H802" s="147"/>
      <c r="I802" s="147"/>
      <c r="J802" s="147"/>
      <c r="K802" s="38"/>
      <c r="L802" s="144"/>
      <c r="M802" s="144"/>
      <c r="N802" s="61"/>
      <c r="O802" s="314"/>
      <c r="Q802" t="str">
        <f t="shared" si="226"/>
        <v/>
      </c>
      <c r="S802" t="e">
        <f t="shared" ca="1" si="235"/>
        <v>#VALUE!</v>
      </c>
      <c r="T802" t="e">
        <f t="shared" ca="1" si="232"/>
        <v>#VALUE!</v>
      </c>
      <c r="U802">
        <f t="shared" si="236"/>
        <v>732</v>
      </c>
      <c r="V802">
        <v>61.583333333338103</v>
      </c>
      <c r="W802">
        <f t="shared" si="239"/>
        <v>61</v>
      </c>
      <c r="X802" t="str" cm="1">
        <f t="array" aca="1" ref="X802" ca="1">IFERROR(INDEX('PC&amp;PD'!$A$1:$AS$19,ROW('PC&amp;PD'!$A$19),MATCH(INDIRECT(T802),'PC&amp;PD'!$A$1:$AS$1,0)),"")</f>
        <v/>
      </c>
      <c r="Y802" t="str">
        <f>IF(OR($N802="",$N802=0),"",IF($N802=$E$7,'Extracted info for SC'!$J$6,IF($N802=#REF!,'Extracted info for SC'!$J$7,IF($N802=#REF!,'Extracted info for SC'!$J$8,IF($N802=#REF!,'Extracted info for SC'!$J$9,IF($N802=#REF!,'Extracted info for SC'!$J$10,IF($N802=#REF!,'Extracted info for SC'!$J$11,IF($N802=#REF!,'Extracted info for SC'!$J$12,IF($N802=#REF!,'Extracted info for SC'!$J$13,IF($N802=#REF!,'Extracted info for SC'!$J$14,IF($N802=#REF!,'Extracted info for SC'!$J$15,IF($N802=#REF!,'Extracted info for SC'!$J$16,IF($N802=#REF!,'Extracted info for SC'!$J$17,IF($N802=#REF!,'Extracted info for SC'!$J$18,""))))))))))))))</f>
        <v/>
      </c>
      <c r="AA802" t="str">
        <f t="shared" si="227"/>
        <v/>
      </c>
      <c r="AB802" t="str">
        <f t="shared" si="228"/>
        <v/>
      </c>
      <c r="AC802" t="e">
        <f t="shared" ca="1" si="229"/>
        <v>#VALUE!</v>
      </c>
      <c r="AD802" t="str" cm="1">
        <f t="array" aca="1" ref="AD802" ca="1">IFERROR(IF((LEFT(INDIRECT("$F"&amp;$S802),4))="GOTS",IF($G802="Organic","GOTS_Organic_raw",(IF($G802="Responsible","GOTS_Responsible",(IF($G802="No Attribute (Conventional)","GOTS_conventional",(IF($G802="Recycled Pre/Post-Consumer","GOTS_pre_post",(IF($G802="In-Conversion","GOTS_in_conversion",(IF($G802="Sustainably Sourced","Sustainably_sourced",(IF($G802="Recycled pre-consumer organic","GOTS_recycled_organic",""))))))))))))),IF($G802="Organic","Organic",(IF($G802="Responsible","Responsible",(IF($G802="No Attribute (Conventional)","No_Attribute_Conventional",(IF($G802="Recycled Pre/Post-Consumer","Recycled_Pre_Post_Consumer",(IF($G802="In-Conversion","In_Conversion",(IF($G802="Recycled Pre-Consumer","Recycled_Pre_Consumer",(IF($G802="Recycled Post-Consumer","Recycled_Post_Consumer",(IF($G802="Sustainably Sourced","Sustainably_sourced",(IF($G802="Recycled pre-consumer organic","GOTS_recycled_organic","")))))))))))))))))),"")</f>
        <v/>
      </c>
      <c r="AE802" t="e" cm="1">
        <f t="array" aca="1" ref="AE802" ca="1">IF($I802="",IF(INDIRECT("$F"&amp;$S802)="","",IF(LEFT(INDIRECT("$F"&amp;$S802),3)="GRS","GRS_RCS_RM",IF((LEFT(INDIRECT("$F"&amp;$S802),3))="RCS","GRS_RCS_RM",IF(INDIRECT("$F"&amp;$S802)="OCS (No Label)","OCS_Conversion_RM",IF(LEFT(INDIRECT("$F"&amp;$S802),3)="OCS","OCS_RM",IF(RIGHT(INDIRECT("$F"&amp;$S802),10)="conversion","GOTS_RM_conversion",IF((LEFT(INDIRECT("$F"&amp;$S802),4))="GOTS","GOTS_RM","Responsible_RM"))))))),"DELETERM")</f>
        <v>#VALUE!</v>
      </c>
      <c r="AF802" t="e" cm="1">
        <f t="array" aca="1" ref="AF802" ca="1">IF($S802="","",INDIRECT("$Z"&amp;$S802))</f>
        <v>#VALUE!</v>
      </c>
      <c r="AG802" t="str">
        <f t="shared" si="230"/>
        <v/>
      </c>
      <c r="AH802" t="str" cm="1">
        <f t="array" aca="1" ref="AH802" ca="1">IFERROR(INDIRECT("$ag"&amp;S802),"")</f>
        <v/>
      </c>
      <c r="AI802" t="e" cm="1">
        <f t="array" aca="1" ref="AI802" ca="1">INDIRECT("O"&amp;S802)</f>
        <v>#VALUE!</v>
      </c>
      <c r="AJ802" t="str">
        <f t="shared" si="231"/>
        <v/>
      </c>
    </row>
    <row r="803" spans="1:36" ht="16.5" customHeight="1">
      <c r="A803" s="130"/>
      <c r="B803" s="136"/>
      <c r="C803" s="137"/>
      <c r="D803" s="146"/>
      <c r="E803" s="146"/>
      <c r="F803" s="137"/>
      <c r="G803" s="147"/>
      <c r="H803" s="147"/>
      <c r="I803" s="147"/>
      <c r="J803" s="147"/>
      <c r="K803" s="38"/>
      <c r="L803" s="144"/>
      <c r="M803" s="144"/>
      <c r="N803" s="61"/>
      <c r="O803" s="314"/>
      <c r="Q803" t="str">
        <f t="shared" si="226"/>
        <v/>
      </c>
      <c r="S803" t="e">
        <f t="shared" ca="1" si="235"/>
        <v>#VALUE!</v>
      </c>
      <c r="T803" t="e">
        <f t="shared" ca="1" si="232"/>
        <v>#VALUE!</v>
      </c>
      <c r="U803">
        <f t="shared" si="236"/>
        <v>732</v>
      </c>
      <c r="V803">
        <v>61.666666666671503</v>
      </c>
      <c r="W803">
        <f t="shared" si="239"/>
        <v>61</v>
      </c>
      <c r="X803" t="str" cm="1">
        <f t="array" aca="1" ref="X803" ca="1">IFERROR(INDEX('PC&amp;PD'!$A$1:$AS$19,ROW('PC&amp;PD'!$A$19),MATCH(INDIRECT(T803),'PC&amp;PD'!$A$1:$AS$1,0)),"")</f>
        <v/>
      </c>
      <c r="Y803" t="str">
        <f>IF(OR($N803="",$N803=0),"",IF($N803=$E$7,'Extracted info for SC'!$J$6,IF($N803=#REF!,'Extracted info for SC'!$J$7,IF($N803=#REF!,'Extracted info for SC'!$J$8,IF($N803=#REF!,'Extracted info for SC'!$J$9,IF($N803=#REF!,'Extracted info for SC'!$J$10,IF($N803=#REF!,'Extracted info for SC'!$J$11,IF($N803=#REF!,'Extracted info for SC'!$J$12,IF($N803=#REF!,'Extracted info for SC'!$J$13,IF($N803=#REF!,'Extracted info for SC'!$J$14,IF($N803=#REF!,'Extracted info for SC'!$J$15,IF($N803=#REF!,'Extracted info for SC'!$J$16,IF($N803=#REF!,'Extracted info for SC'!$J$17,IF($N803=#REF!,'Extracted info for SC'!$J$18,""))))))))))))))</f>
        <v/>
      </c>
      <c r="AA803" t="str">
        <f t="shared" si="227"/>
        <v/>
      </c>
      <c r="AB803" t="str">
        <f t="shared" si="228"/>
        <v/>
      </c>
      <c r="AC803" t="e">
        <f t="shared" ca="1" si="229"/>
        <v>#VALUE!</v>
      </c>
      <c r="AD803" t="str" cm="1">
        <f t="array" aca="1" ref="AD803" ca="1">IFERROR(IF((LEFT(INDIRECT("$F"&amp;$S803),4))="GOTS",IF($G803="Organic","GOTS_Organic_raw",(IF($G803="Responsible","GOTS_Responsible",(IF($G803="No Attribute (Conventional)","GOTS_conventional",(IF($G803="Recycled Pre/Post-Consumer","GOTS_pre_post",(IF($G803="In-Conversion","GOTS_in_conversion",(IF($G803="Sustainably Sourced","Sustainably_sourced",(IF($G803="Recycled pre-consumer organic","GOTS_recycled_organic",""))))))))))))),IF($G803="Organic","Organic",(IF($G803="Responsible","Responsible",(IF($G803="No Attribute (Conventional)","No_Attribute_Conventional",(IF($G803="Recycled Pre/Post-Consumer","Recycled_Pre_Post_Consumer",(IF($G803="In-Conversion","In_Conversion",(IF($G803="Recycled Pre-Consumer","Recycled_Pre_Consumer",(IF($G803="Recycled Post-Consumer","Recycled_Post_Consumer",(IF($G803="Sustainably Sourced","Sustainably_sourced",(IF($G803="Recycled pre-consumer organic","GOTS_recycled_organic","")))))))))))))))))),"")</f>
        <v/>
      </c>
      <c r="AE803" t="e" cm="1">
        <f t="array" aca="1" ref="AE803" ca="1">IF($I803="",IF(INDIRECT("$F"&amp;$S803)="","",IF(LEFT(INDIRECT("$F"&amp;$S803),3)="GRS","GRS_RCS_RM",IF((LEFT(INDIRECT("$F"&amp;$S803),3))="RCS","GRS_RCS_RM",IF(INDIRECT("$F"&amp;$S803)="OCS (No Label)","OCS_Conversion_RM",IF(LEFT(INDIRECT("$F"&amp;$S803),3)="OCS","OCS_RM",IF(RIGHT(INDIRECT("$F"&amp;$S803),10)="conversion","GOTS_RM_conversion",IF((LEFT(INDIRECT("$F"&amp;$S803),4))="GOTS","GOTS_RM","Responsible_RM"))))))),"DELETERM")</f>
        <v>#VALUE!</v>
      </c>
      <c r="AF803" t="e" cm="1">
        <f t="array" aca="1" ref="AF803" ca="1">IF($S803="","",INDIRECT("$Z"&amp;$S803))</f>
        <v>#VALUE!</v>
      </c>
      <c r="AG803" t="str">
        <f t="shared" si="230"/>
        <v/>
      </c>
      <c r="AH803" t="str" cm="1">
        <f t="array" aca="1" ref="AH803" ca="1">IFERROR(INDIRECT("$ag"&amp;S803),"")</f>
        <v/>
      </c>
      <c r="AI803" t="e" cm="1">
        <f t="array" aca="1" ref="AI803" ca="1">INDIRECT("O"&amp;S803)</f>
        <v>#VALUE!</v>
      </c>
      <c r="AJ803" t="str">
        <f t="shared" si="231"/>
        <v/>
      </c>
    </row>
    <row r="804" spans="1:36" ht="16.5" customHeight="1">
      <c r="A804" s="130"/>
      <c r="B804" s="136"/>
      <c r="C804" s="137"/>
      <c r="D804" s="146"/>
      <c r="E804" s="146"/>
      <c r="F804" s="137"/>
      <c r="G804" s="147"/>
      <c r="H804" s="147"/>
      <c r="I804" s="147"/>
      <c r="J804" s="147"/>
      <c r="K804" s="38"/>
      <c r="L804" s="144"/>
      <c r="M804" s="144"/>
      <c r="N804" s="61"/>
      <c r="O804" s="314"/>
      <c r="Q804" t="str">
        <f t="shared" si="226"/>
        <v/>
      </c>
      <c r="S804" t="e">
        <f t="shared" ca="1" si="235"/>
        <v>#VALUE!</v>
      </c>
      <c r="T804" t="e">
        <f t="shared" ca="1" si="232"/>
        <v>#VALUE!</v>
      </c>
      <c r="U804">
        <f t="shared" si="236"/>
        <v>732</v>
      </c>
      <c r="V804">
        <v>61.750000000004803</v>
      </c>
      <c r="W804">
        <f t="shared" si="239"/>
        <v>61</v>
      </c>
      <c r="X804" t="str" cm="1">
        <f t="array" aca="1" ref="X804" ca="1">IFERROR(INDEX('PC&amp;PD'!$A$1:$AS$19,ROW('PC&amp;PD'!$A$19),MATCH(INDIRECT(T804),'PC&amp;PD'!$A$1:$AS$1,0)),"")</f>
        <v/>
      </c>
      <c r="Y804" t="str">
        <f>IF(OR($N804="",$N804=0),"",IF($N804=$E$7,'Extracted info for SC'!$J$6,IF($N804=#REF!,'Extracted info for SC'!$J$7,IF($N804=#REF!,'Extracted info for SC'!$J$8,IF($N804=#REF!,'Extracted info for SC'!$J$9,IF($N804=#REF!,'Extracted info for SC'!$J$10,IF($N804=#REF!,'Extracted info for SC'!$J$11,IF($N804=#REF!,'Extracted info for SC'!$J$12,IF($N804=#REF!,'Extracted info for SC'!$J$13,IF($N804=#REF!,'Extracted info for SC'!$J$14,IF($N804=#REF!,'Extracted info for SC'!$J$15,IF($N804=#REF!,'Extracted info for SC'!$J$16,IF($N804=#REF!,'Extracted info for SC'!$J$17,IF($N804=#REF!,'Extracted info for SC'!$J$18,""))))))))))))))</f>
        <v/>
      </c>
      <c r="AA804" t="str">
        <f t="shared" si="227"/>
        <v/>
      </c>
      <c r="AB804" t="str">
        <f t="shared" si="228"/>
        <v/>
      </c>
      <c r="AC804" t="e">
        <f t="shared" ca="1" si="229"/>
        <v>#VALUE!</v>
      </c>
      <c r="AD804" t="str" cm="1">
        <f t="array" aca="1" ref="AD804" ca="1">IFERROR(IF((LEFT(INDIRECT("$F"&amp;$S804),4))="GOTS",IF($G804="Organic","GOTS_Organic_raw",(IF($G804="Responsible","GOTS_Responsible",(IF($G804="No Attribute (Conventional)","GOTS_conventional",(IF($G804="Recycled Pre/Post-Consumer","GOTS_pre_post",(IF($G804="In-Conversion","GOTS_in_conversion",(IF($G804="Sustainably Sourced","Sustainably_sourced",(IF($G804="Recycled pre-consumer organic","GOTS_recycled_organic",""))))))))))))),IF($G804="Organic","Organic",(IF($G804="Responsible","Responsible",(IF($G804="No Attribute (Conventional)","No_Attribute_Conventional",(IF($G804="Recycled Pre/Post-Consumer","Recycled_Pre_Post_Consumer",(IF($G804="In-Conversion","In_Conversion",(IF($G804="Recycled Pre-Consumer","Recycled_Pre_Consumer",(IF($G804="Recycled Post-Consumer","Recycled_Post_Consumer",(IF($G804="Sustainably Sourced","Sustainably_sourced",(IF($G804="Recycled pre-consumer organic","GOTS_recycled_organic","")))))))))))))))))),"")</f>
        <v/>
      </c>
      <c r="AE804" t="e" cm="1">
        <f t="array" aca="1" ref="AE804" ca="1">IF($I804="",IF(INDIRECT("$F"&amp;$S804)="","",IF(LEFT(INDIRECT("$F"&amp;$S804),3)="GRS","GRS_RCS_RM",IF((LEFT(INDIRECT("$F"&amp;$S804),3))="RCS","GRS_RCS_RM",IF(INDIRECT("$F"&amp;$S804)="OCS (No Label)","OCS_Conversion_RM",IF(LEFT(INDIRECT("$F"&amp;$S804),3)="OCS","OCS_RM",IF(RIGHT(INDIRECT("$F"&amp;$S804),10)="conversion","GOTS_RM_conversion",IF((LEFT(INDIRECT("$F"&amp;$S804),4))="GOTS","GOTS_RM","Responsible_RM"))))))),"DELETERM")</f>
        <v>#VALUE!</v>
      </c>
      <c r="AF804" t="e" cm="1">
        <f t="array" aca="1" ref="AF804" ca="1">IF($S804="","",INDIRECT("$Z"&amp;$S804))</f>
        <v>#VALUE!</v>
      </c>
      <c r="AG804" t="str">
        <f t="shared" si="230"/>
        <v/>
      </c>
      <c r="AH804" t="str" cm="1">
        <f t="array" aca="1" ref="AH804" ca="1">IFERROR(INDIRECT("$ag"&amp;S804),"")</f>
        <v/>
      </c>
      <c r="AI804" t="e" cm="1">
        <f t="array" aca="1" ref="AI804" ca="1">INDIRECT("O"&amp;S804)</f>
        <v>#VALUE!</v>
      </c>
      <c r="AJ804" t="str">
        <f t="shared" si="231"/>
        <v/>
      </c>
    </row>
    <row r="805" spans="1:36" ht="16.5" customHeight="1">
      <c r="A805" s="130"/>
      <c r="B805" s="136"/>
      <c r="C805" s="137"/>
      <c r="D805" s="146"/>
      <c r="E805" s="146"/>
      <c r="F805" s="137"/>
      <c r="G805" s="147"/>
      <c r="H805" s="147"/>
      <c r="I805" s="147"/>
      <c r="J805" s="147"/>
      <c r="K805" s="38"/>
      <c r="L805" s="144"/>
      <c r="M805" s="144"/>
      <c r="N805" s="61"/>
      <c r="O805" s="314"/>
      <c r="Q805" t="str">
        <f t="shared" si="226"/>
        <v/>
      </c>
      <c r="S805" t="e">
        <f t="shared" ca="1" si="235"/>
        <v>#VALUE!</v>
      </c>
      <c r="T805" t="e">
        <f t="shared" ca="1" si="232"/>
        <v>#VALUE!</v>
      </c>
      <c r="U805">
        <f t="shared" si="236"/>
        <v>732</v>
      </c>
      <c r="V805">
        <v>61.833333333338103</v>
      </c>
      <c r="W805">
        <f t="shared" si="239"/>
        <v>61</v>
      </c>
      <c r="X805" t="str" cm="1">
        <f t="array" aca="1" ref="X805" ca="1">IFERROR(INDEX('PC&amp;PD'!$A$1:$AS$19,ROW('PC&amp;PD'!$A$19),MATCH(INDIRECT(T805),'PC&amp;PD'!$A$1:$AS$1,0)),"")</f>
        <v/>
      </c>
      <c r="Y805" t="str">
        <f>IF(OR($N805="",$N805=0),"",IF($N805=$E$7,'Extracted info for SC'!$J$6,IF($N805=#REF!,'Extracted info for SC'!$J$7,IF($N805=#REF!,'Extracted info for SC'!$J$8,IF($N805=#REF!,'Extracted info for SC'!$J$9,IF($N805=#REF!,'Extracted info for SC'!$J$10,IF($N805=#REF!,'Extracted info for SC'!$J$11,IF($N805=#REF!,'Extracted info for SC'!$J$12,IF($N805=#REF!,'Extracted info for SC'!$J$13,IF($N805=#REF!,'Extracted info for SC'!$J$14,IF($N805=#REF!,'Extracted info for SC'!$J$15,IF($N805=#REF!,'Extracted info for SC'!$J$16,IF($N805=#REF!,'Extracted info for SC'!$J$17,IF($N805=#REF!,'Extracted info for SC'!$J$18,""))))))))))))))</f>
        <v/>
      </c>
      <c r="AA805" t="str">
        <f t="shared" si="227"/>
        <v/>
      </c>
      <c r="AB805" t="str">
        <f t="shared" si="228"/>
        <v/>
      </c>
      <c r="AC805" t="e">
        <f t="shared" ca="1" si="229"/>
        <v>#VALUE!</v>
      </c>
      <c r="AD805" t="str" cm="1">
        <f t="array" aca="1" ref="AD805" ca="1">IFERROR(IF((LEFT(INDIRECT("$F"&amp;$S805),4))="GOTS",IF($G805="Organic","GOTS_Organic_raw",(IF($G805="Responsible","GOTS_Responsible",(IF($G805="No Attribute (Conventional)","GOTS_conventional",(IF($G805="Recycled Pre/Post-Consumer","GOTS_pre_post",(IF($G805="In-Conversion","GOTS_in_conversion",(IF($G805="Sustainably Sourced","Sustainably_sourced",(IF($G805="Recycled pre-consumer organic","GOTS_recycled_organic",""))))))))))))),IF($G805="Organic","Organic",(IF($G805="Responsible","Responsible",(IF($G805="No Attribute (Conventional)","No_Attribute_Conventional",(IF($G805="Recycled Pre/Post-Consumer","Recycled_Pre_Post_Consumer",(IF($G805="In-Conversion","In_Conversion",(IF($G805="Recycled Pre-Consumer","Recycled_Pre_Consumer",(IF($G805="Recycled Post-Consumer","Recycled_Post_Consumer",(IF($G805="Sustainably Sourced","Sustainably_sourced",(IF($G805="Recycled pre-consumer organic","GOTS_recycled_organic","")))))))))))))))))),"")</f>
        <v/>
      </c>
      <c r="AE805" t="e" cm="1">
        <f t="array" aca="1" ref="AE805" ca="1">IF($I805="",IF(INDIRECT("$F"&amp;$S805)="","",IF(LEFT(INDIRECT("$F"&amp;$S805),3)="GRS","GRS_RCS_RM",IF((LEFT(INDIRECT("$F"&amp;$S805),3))="RCS","GRS_RCS_RM",IF(INDIRECT("$F"&amp;$S805)="OCS (No Label)","OCS_Conversion_RM",IF(LEFT(INDIRECT("$F"&amp;$S805),3)="OCS","OCS_RM",IF(RIGHT(INDIRECT("$F"&amp;$S805),10)="conversion","GOTS_RM_conversion",IF((LEFT(INDIRECT("$F"&amp;$S805),4))="GOTS","GOTS_RM","Responsible_RM"))))))),"DELETERM")</f>
        <v>#VALUE!</v>
      </c>
      <c r="AF805" t="e" cm="1">
        <f t="array" aca="1" ref="AF805" ca="1">IF($S805="","",INDIRECT("$Z"&amp;$S805))</f>
        <v>#VALUE!</v>
      </c>
      <c r="AG805" t="str">
        <f t="shared" si="230"/>
        <v/>
      </c>
      <c r="AH805" t="str" cm="1">
        <f t="array" aca="1" ref="AH805" ca="1">IFERROR(INDIRECT("$ag"&amp;S805),"")</f>
        <v/>
      </c>
      <c r="AI805" t="e" cm="1">
        <f t="array" aca="1" ref="AI805" ca="1">INDIRECT("O"&amp;S805)</f>
        <v>#VALUE!</v>
      </c>
      <c r="AJ805" t="str">
        <f t="shared" si="231"/>
        <v/>
      </c>
    </row>
    <row r="806" spans="1:36" ht="16.5" customHeight="1" thickBot="1">
      <c r="A806" s="131"/>
      <c r="B806" s="138"/>
      <c r="C806" s="139"/>
      <c r="D806" s="148"/>
      <c r="E806" s="148"/>
      <c r="F806" s="139"/>
      <c r="G806" s="149"/>
      <c r="H806" s="149"/>
      <c r="I806" s="149"/>
      <c r="J806" s="149"/>
      <c r="K806" s="39"/>
      <c r="L806" s="145"/>
      <c r="M806" s="145"/>
      <c r="N806" s="62"/>
      <c r="O806" s="315"/>
      <c r="Q806" t="str">
        <f t="shared" si="226"/>
        <v/>
      </c>
      <c r="S806" t="e">
        <f t="shared" ca="1" si="235"/>
        <v>#VALUE!</v>
      </c>
      <c r="T806" t="e">
        <f t="shared" ca="1" si="232"/>
        <v>#VALUE!</v>
      </c>
      <c r="U806">
        <f t="shared" si="236"/>
        <v>732</v>
      </c>
      <c r="V806">
        <v>61.916666666671503</v>
      </c>
      <c r="W806">
        <f t="shared" si="239"/>
        <v>61</v>
      </c>
      <c r="X806" t="str" cm="1">
        <f t="array" aca="1" ref="X806" ca="1">IFERROR(INDEX('PC&amp;PD'!$A$1:$AS$19,ROW('PC&amp;PD'!$A$19),MATCH(INDIRECT(T806),'PC&amp;PD'!$A$1:$AS$1,0)),"")</f>
        <v/>
      </c>
      <c r="Y806" t="str">
        <f>IF(OR($N806="",$N806=0),"",IF($N806=$E$7,'Extracted info for SC'!$J$6,IF($N806=#REF!,'Extracted info for SC'!$J$7,IF($N806=#REF!,'Extracted info for SC'!$J$8,IF($N806=#REF!,'Extracted info for SC'!$J$9,IF($N806=#REF!,'Extracted info for SC'!$J$10,IF($N806=#REF!,'Extracted info for SC'!$J$11,IF($N806=#REF!,'Extracted info for SC'!$J$12,IF($N806=#REF!,'Extracted info for SC'!$J$13,IF($N806=#REF!,'Extracted info for SC'!$J$14,IF($N806=#REF!,'Extracted info for SC'!$J$15,IF($N806=#REF!,'Extracted info for SC'!$J$16,IF($N806=#REF!,'Extracted info for SC'!$J$17,IF($N806=#REF!,'Extracted info for SC'!$J$18,""))))))))))))))</f>
        <v/>
      </c>
      <c r="AA806" t="str">
        <f t="shared" si="227"/>
        <v/>
      </c>
      <c r="AB806" t="str">
        <f t="shared" si="228"/>
        <v/>
      </c>
      <c r="AC806" t="e">
        <f t="shared" ca="1" si="229"/>
        <v>#VALUE!</v>
      </c>
      <c r="AD806" t="str" cm="1">
        <f t="array" aca="1" ref="AD806" ca="1">IFERROR(IF((LEFT(INDIRECT("$F"&amp;$S806),4))="GOTS",IF($G806="Organic","GOTS_Organic_raw",(IF($G806="Responsible","GOTS_Responsible",(IF($G806="No Attribute (Conventional)","GOTS_conventional",(IF($G806="Recycled Pre/Post-Consumer","GOTS_pre_post",(IF($G806="In-Conversion","GOTS_in_conversion",(IF($G806="Sustainably Sourced","Sustainably_sourced",(IF($G806="Recycled pre-consumer organic","GOTS_recycled_organic",""))))))))))))),IF($G806="Organic","Organic",(IF($G806="Responsible","Responsible",(IF($G806="No Attribute (Conventional)","No_Attribute_Conventional",(IF($G806="Recycled Pre/Post-Consumer","Recycled_Pre_Post_Consumer",(IF($G806="In-Conversion","In_Conversion",(IF($G806="Recycled Pre-Consumer","Recycled_Pre_Consumer",(IF($G806="Recycled Post-Consumer","Recycled_Post_Consumer",(IF($G806="Sustainably Sourced","Sustainably_sourced",(IF($G806="Recycled pre-consumer organic","GOTS_recycled_organic","")))))))))))))))))),"")</f>
        <v/>
      </c>
      <c r="AE806" t="e" cm="1">
        <f t="array" aca="1" ref="AE806" ca="1">IF($I806="",IF(INDIRECT("$F"&amp;$S806)="","",IF(LEFT(INDIRECT("$F"&amp;$S806),3)="GRS","GRS_RCS_RM",IF((LEFT(INDIRECT("$F"&amp;$S806),3))="RCS","GRS_RCS_RM",IF(INDIRECT("$F"&amp;$S806)="OCS (No Label)","OCS_Conversion_RM",IF(LEFT(INDIRECT("$F"&amp;$S806),3)="OCS","OCS_RM",IF(RIGHT(INDIRECT("$F"&amp;$S806),10)="conversion","GOTS_RM_conversion",IF((LEFT(INDIRECT("$F"&amp;$S806),4))="GOTS","GOTS_RM","Responsible_RM"))))))),"DELETERM")</f>
        <v>#VALUE!</v>
      </c>
      <c r="AF806" t="e" cm="1">
        <f t="array" aca="1" ref="AF806" ca="1">IF($S806="","",INDIRECT("$Z"&amp;$S806))</f>
        <v>#VALUE!</v>
      </c>
      <c r="AG806" t="str">
        <f t="shared" si="230"/>
        <v/>
      </c>
      <c r="AH806" t="str" cm="1">
        <f t="array" aca="1" ref="AH806" ca="1">IFERROR(INDIRECT("$ag"&amp;S806),"")</f>
        <v/>
      </c>
      <c r="AI806" t="e" cm="1">
        <f t="array" aca="1" ref="AI806" ca="1">INDIRECT("O"&amp;S806)</f>
        <v>#VALUE!</v>
      </c>
      <c r="AJ806" t="str">
        <f t="shared" si="231"/>
        <v/>
      </c>
    </row>
    <row r="807" spans="1:36" ht="16.5" customHeight="1">
      <c r="A807" s="128" t="str">
        <f>IF(B807="","",COUNTA($B$63:$B807))</f>
        <v/>
      </c>
      <c r="B807" s="132"/>
      <c r="C807" s="133"/>
      <c r="D807" s="140"/>
      <c r="E807" s="140"/>
      <c r="F807" s="133"/>
      <c r="G807" s="141"/>
      <c r="H807" s="141"/>
      <c r="I807" s="141"/>
      <c r="J807" s="141"/>
      <c r="K807" s="37"/>
      <c r="L807" s="142" t="str">
        <f>IF(R807="","",LEFT(R807,LEN(R807)-2))</f>
        <v/>
      </c>
      <c r="M807" s="142"/>
      <c r="N807" s="60"/>
      <c r="O807" s="313"/>
      <c r="Q807" t="str">
        <f t="shared" si="226"/>
        <v/>
      </c>
      <c r="R807" t="str">
        <f t="shared" ref="R807" si="242">CONCATENATE($Q807,Q808,Q809,Q810,Q811,Q812,$Q813,$Q814,$Q815,$Q816,$Q817,$Q818)</f>
        <v/>
      </c>
      <c r="S807" t="e">
        <f t="shared" ca="1" si="235"/>
        <v>#VALUE!</v>
      </c>
      <c r="T807" t="e">
        <f t="shared" ca="1" si="232"/>
        <v>#VALUE!</v>
      </c>
      <c r="U807">
        <f t="shared" si="236"/>
        <v>744</v>
      </c>
      <c r="V807">
        <v>62.000000000004803</v>
      </c>
      <c r="W807">
        <f t="shared" si="239"/>
        <v>62</v>
      </c>
      <c r="X807" t="str" cm="1">
        <f t="array" aca="1" ref="X807" ca="1">IFERROR(INDEX('PC&amp;PD'!$A$1:$AS$19,ROW('PC&amp;PD'!$A$19),MATCH(INDIRECT(T807),'PC&amp;PD'!$A$1:$AS$1,0)),"")</f>
        <v/>
      </c>
      <c r="Y807" t="str">
        <f>IF(OR($N807="",$N807=0),"",IF($N807=$E$7,'Extracted info for SC'!$J$6,IF($N807=#REF!,'Extracted info for SC'!$J$7,IF($N807=#REF!,'Extracted info for SC'!$J$8,IF($N807=#REF!,'Extracted info for SC'!$J$9,IF($N807=#REF!,'Extracted info for SC'!$J$10,IF($N807=#REF!,'Extracted info for SC'!$J$11,IF($N807=#REF!,'Extracted info for SC'!$J$12,IF($N807=#REF!,'Extracted info for SC'!$J$13,IF($N807=#REF!,'Extracted info for SC'!$J$14,IF($N807=#REF!,'Extracted info for SC'!$J$15,IF($N807=#REF!,'Extracted info for SC'!$J$16,IF($N807=#REF!,'Extracted info for SC'!$J$17,IF($N807=#REF!,'Extracted info for SC'!$J$18,""))))))))))))))</f>
        <v/>
      </c>
      <c r="Z807" t="str">
        <f t="shared" ref="Z807" si="243">IFERROR(IF($F807="OCS 100","OCS (OCS 100)",IF($F807="OCS Blended","OCS (OCS Blended)",IF($F807="OCS (No Label)","OCS (No Label)",IF($F807="RCS 100","RCS (RCS 100)",IF($F807="RCS Blended","RCS (RCS Blended)",IF($F807="GRS","GRS (GRS)",IF($F807="GRS (No Label)", "GRS (No Label)",IF($F807="RDS","RDS (RDS)",IF($F807="RWS","RWS (RWS)",IF($F807="RAS","RAS (RAS)",IF($F807="RMS","RMS (RMS)",IF($F807="GOTS Organic","GOTS (Organic)",IF($F807="GOTS Made with organic","GOTS (Made with Organic)",IF($F807="GOTS Organic - in conversion","GOTS (Organic - In Conversion)",IF($F807="GOTS Made with organic - in conversion","GOTS (Made with Organic - In Conversion)",""))))))))))))))),"")</f>
        <v/>
      </c>
      <c r="AA807" t="str">
        <f t="shared" si="227"/>
        <v/>
      </c>
      <c r="AB807" t="str">
        <f t="shared" si="228"/>
        <v/>
      </c>
      <c r="AC807" t="e">
        <f t="shared" ca="1" si="229"/>
        <v>#VALUE!</v>
      </c>
      <c r="AD807" t="str" cm="1">
        <f t="array" aca="1" ref="AD807" ca="1">IFERROR(IF((LEFT(INDIRECT("$F"&amp;$S807),4))="GOTS",IF($G807="Organic","GOTS_Organic_raw",(IF($G807="Responsible","GOTS_Responsible",(IF($G807="No Attribute (Conventional)","GOTS_conventional",(IF($G807="Recycled Pre/Post-Consumer","GOTS_pre_post",(IF($G807="In-Conversion","GOTS_in_conversion",(IF($G807="Sustainably Sourced","Sustainably_sourced",(IF($G807="Recycled pre-consumer organic","GOTS_recycled_organic",""))))))))))))),IF($G807="Organic","Organic",(IF($G807="Responsible","Responsible",(IF($G807="No Attribute (Conventional)","No_Attribute_Conventional",(IF($G807="Recycled Pre/Post-Consumer","Recycled_Pre_Post_Consumer",(IF($G807="In-Conversion","In_Conversion",(IF($G807="Recycled Pre-Consumer","Recycled_Pre_Consumer",(IF($G807="Recycled Post-Consumer","Recycled_Post_Consumer",(IF($G807="Sustainably Sourced","Sustainably_sourced",(IF($G807="Recycled pre-consumer organic","GOTS_recycled_organic","")))))))))))))))))),"")</f>
        <v/>
      </c>
      <c r="AE807" t="e" cm="1">
        <f t="array" aca="1" ref="AE807" ca="1">IF($I807="",IF(INDIRECT("$F"&amp;$S807)="","",IF(LEFT(INDIRECT("$F"&amp;$S807),3)="GRS","GRS_RCS_RM",IF((LEFT(INDIRECT("$F"&amp;$S807),3))="RCS","GRS_RCS_RM",IF(INDIRECT("$F"&amp;$S807)="OCS (No Label)","OCS_Conversion_RM",IF(LEFT(INDIRECT("$F"&amp;$S807),3)="OCS","OCS_RM",IF(RIGHT(INDIRECT("$F"&amp;$S807),10)="conversion","GOTS_RM_conversion",IF((LEFT(INDIRECT("$F"&amp;$S807),4))="GOTS","GOTS_RM","Responsible_RM"))))))),"DELETERM")</f>
        <v>#VALUE!</v>
      </c>
      <c r="AF807" t="e" cm="1">
        <f t="array" aca="1" ref="AF807" ca="1">IF($S807="","",INDIRECT("$Z"&amp;$S807))</f>
        <v>#VALUE!</v>
      </c>
      <c r="AG807" t="str">
        <f t="shared" si="230"/>
        <v/>
      </c>
      <c r="AH807" t="str" cm="1">
        <f t="array" aca="1" ref="AH807" ca="1">IFERROR(INDIRECT("$ag"&amp;S807),"")</f>
        <v/>
      </c>
      <c r="AI807" t="e" cm="1">
        <f t="array" aca="1" ref="AI807" ca="1">INDIRECT("O"&amp;S807)</f>
        <v>#VALUE!</v>
      </c>
      <c r="AJ807" t="str">
        <f t="shared" si="231"/>
        <v/>
      </c>
    </row>
    <row r="808" spans="1:36" ht="16.5" customHeight="1">
      <c r="A808" s="129"/>
      <c r="B808" s="134"/>
      <c r="C808" s="135"/>
      <c r="D808" s="146"/>
      <c r="E808" s="146"/>
      <c r="F808" s="135"/>
      <c r="G808" s="147"/>
      <c r="H808" s="147"/>
      <c r="I808" s="147"/>
      <c r="J808" s="147"/>
      <c r="K808" s="38"/>
      <c r="L808" s="143"/>
      <c r="M808" s="143"/>
      <c r="N808" s="61"/>
      <c r="O808" s="314"/>
      <c r="Q808" t="str">
        <f t="shared" si="226"/>
        <v/>
      </c>
      <c r="S808" t="e">
        <f t="shared" ca="1" si="235"/>
        <v>#VALUE!</v>
      </c>
      <c r="T808" t="e">
        <f t="shared" ca="1" si="232"/>
        <v>#VALUE!</v>
      </c>
      <c r="U808">
        <f t="shared" si="236"/>
        <v>744</v>
      </c>
      <c r="V808">
        <v>62.083333333338203</v>
      </c>
      <c r="W808">
        <f t="shared" si="239"/>
        <v>62</v>
      </c>
      <c r="X808" t="str" cm="1">
        <f t="array" aca="1" ref="X808" ca="1">IFERROR(INDEX('PC&amp;PD'!$A$1:$AS$19,ROW('PC&amp;PD'!$A$19),MATCH(INDIRECT(T808),'PC&amp;PD'!$A$1:$AS$1,0)),"")</f>
        <v/>
      </c>
      <c r="Y808" t="str">
        <f>IF(OR($N808="",$N808=0),"",IF($N808=$E$7,'Extracted info for SC'!$J$6,IF($N808=#REF!,'Extracted info for SC'!$J$7,IF($N808=#REF!,'Extracted info for SC'!$J$8,IF($N808=#REF!,'Extracted info for SC'!$J$9,IF($N808=#REF!,'Extracted info for SC'!$J$10,IF($N808=#REF!,'Extracted info for SC'!$J$11,IF($N808=#REF!,'Extracted info for SC'!$J$12,IF($N808=#REF!,'Extracted info for SC'!$J$13,IF($N808=#REF!,'Extracted info for SC'!$J$14,IF($N808=#REF!,'Extracted info for SC'!$J$15,IF($N808=#REF!,'Extracted info for SC'!$J$16,IF($N808=#REF!,'Extracted info for SC'!$J$17,IF($N808=#REF!,'Extracted info for SC'!$J$18,""))))))))))))))</f>
        <v/>
      </c>
      <c r="AA808" t="str">
        <f t="shared" si="227"/>
        <v/>
      </c>
      <c r="AB808" t="str">
        <f t="shared" si="228"/>
        <v/>
      </c>
      <c r="AC808" t="e">
        <f t="shared" ca="1" si="229"/>
        <v>#VALUE!</v>
      </c>
      <c r="AD808" t="str" cm="1">
        <f t="array" aca="1" ref="AD808" ca="1">IFERROR(IF((LEFT(INDIRECT("$F"&amp;$S808),4))="GOTS",IF($G808="Organic","GOTS_Organic_raw",(IF($G808="Responsible","GOTS_Responsible",(IF($G808="No Attribute (Conventional)","GOTS_conventional",(IF($G808="Recycled Pre/Post-Consumer","GOTS_pre_post",(IF($G808="In-Conversion","GOTS_in_conversion",(IF($G808="Sustainably Sourced","Sustainably_sourced",(IF($G808="Recycled pre-consumer organic","GOTS_recycled_organic",""))))))))))))),IF($G808="Organic","Organic",(IF($G808="Responsible","Responsible",(IF($G808="No Attribute (Conventional)","No_Attribute_Conventional",(IF($G808="Recycled Pre/Post-Consumer","Recycled_Pre_Post_Consumer",(IF($G808="In-Conversion","In_Conversion",(IF($G808="Recycled Pre-Consumer","Recycled_Pre_Consumer",(IF($G808="Recycled Post-Consumer","Recycled_Post_Consumer",(IF($G808="Sustainably Sourced","Sustainably_sourced",(IF($G808="Recycled pre-consumer organic","GOTS_recycled_organic","")))))))))))))))))),"")</f>
        <v/>
      </c>
      <c r="AE808" t="e" cm="1">
        <f t="array" aca="1" ref="AE808" ca="1">IF($I808="",IF(INDIRECT("$F"&amp;$S808)="","",IF(LEFT(INDIRECT("$F"&amp;$S808),3)="GRS","GRS_RCS_RM",IF((LEFT(INDIRECT("$F"&amp;$S808),3))="RCS","GRS_RCS_RM",IF(INDIRECT("$F"&amp;$S808)="OCS (No Label)","OCS_Conversion_RM",IF(LEFT(INDIRECT("$F"&amp;$S808),3)="OCS","OCS_RM",IF(RIGHT(INDIRECT("$F"&amp;$S808),10)="conversion","GOTS_RM_conversion",IF((LEFT(INDIRECT("$F"&amp;$S808),4))="GOTS","GOTS_RM","Responsible_RM"))))))),"DELETERM")</f>
        <v>#VALUE!</v>
      </c>
      <c r="AF808" t="e" cm="1">
        <f t="array" aca="1" ref="AF808" ca="1">IF($S808="","",INDIRECT("$Z"&amp;$S808))</f>
        <v>#VALUE!</v>
      </c>
      <c r="AG808" t="str">
        <f t="shared" si="230"/>
        <v/>
      </c>
      <c r="AH808" t="str" cm="1">
        <f t="array" aca="1" ref="AH808" ca="1">IFERROR(INDIRECT("$ag"&amp;S808),"")</f>
        <v/>
      </c>
      <c r="AI808" t="e" cm="1">
        <f t="array" aca="1" ref="AI808" ca="1">INDIRECT("O"&amp;S808)</f>
        <v>#VALUE!</v>
      </c>
      <c r="AJ808" t="str">
        <f t="shared" si="231"/>
        <v/>
      </c>
    </row>
    <row r="809" spans="1:36" ht="16.5" customHeight="1">
      <c r="A809" s="129"/>
      <c r="B809" s="134"/>
      <c r="C809" s="135"/>
      <c r="D809" s="146"/>
      <c r="E809" s="146"/>
      <c r="F809" s="135"/>
      <c r="G809" s="147"/>
      <c r="H809" s="147"/>
      <c r="I809" s="147"/>
      <c r="J809" s="147"/>
      <c r="K809" s="38"/>
      <c r="L809" s="143"/>
      <c r="M809" s="143"/>
      <c r="N809" s="61"/>
      <c r="O809" s="314"/>
      <c r="Q809" t="str">
        <f t="shared" si="226"/>
        <v/>
      </c>
      <c r="S809" t="e">
        <f t="shared" ca="1" si="235"/>
        <v>#VALUE!</v>
      </c>
      <c r="T809" t="e">
        <f t="shared" ca="1" si="232"/>
        <v>#VALUE!</v>
      </c>
      <c r="U809">
        <f t="shared" si="236"/>
        <v>744</v>
      </c>
      <c r="V809">
        <v>62.166666666671503</v>
      </c>
      <c r="W809">
        <f t="shared" si="239"/>
        <v>62</v>
      </c>
      <c r="X809" t="str" cm="1">
        <f t="array" aca="1" ref="X809" ca="1">IFERROR(INDEX('PC&amp;PD'!$A$1:$AS$19,ROW('PC&amp;PD'!$A$19),MATCH(INDIRECT(T809),'PC&amp;PD'!$A$1:$AS$1,0)),"")</f>
        <v/>
      </c>
      <c r="Y809" t="str">
        <f>IF(OR($N809="",$N809=0),"",IF($N809=$E$7,'Extracted info for SC'!$J$6,IF($N809=#REF!,'Extracted info for SC'!$J$7,IF($N809=#REF!,'Extracted info for SC'!$J$8,IF($N809=#REF!,'Extracted info for SC'!$J$9,IF($N809=#REF!,'Extracted info for SC'!$J$10,IF($N809=#REF!,'Extracted info for SC'!$J$11,IF($N809=#REF!,'Extracted info for SC'!$J$12,IF($N809=#REF!,'Extracted info for SC'!$J$13,IF($N809=#REF!,'Extracted info for SC'!$J$14,IF($N809=#REF!,'Extracted info for SC'!$J$15,IF($N809=#REF!,'Extracted info for SC'!$J$16,IF($N809=#REF!,'Extracted info for SC'!$J$17,IF($N809=#REF!,'Extracted info for SC'!$J$18,""))))))))))))))</f>
        <v/>
      </c>
      <c r="AA809" t="str">
        <f t="shared" si="227"/>
        <v/>
      </c>
      <c r="AB809" t="str">
        <f t="shared" si="228"/>
        <v/>
      </c>
      <c r="AC809" t="e">
        <f t="shared" ca="1" si="229"/>
        <v>#VALUE!</v>
      </c>
      <c r="AD809" t="str" cm="1">
        <f t="array" aca="1" ref="AD809" ca="1">IFERROR(IF((LEFT(INDIRECT("$F"&amp;$S809),4))="GOTS",IF($G809="Organic","GOTS_Organic_raw",(IF($G809="Responsible","GOTS_Responsible",(IF($G809="No Attribute (Conventional)","GOTS_conventional",(IF($G809="Recycled Pre/Post-Consumer","GOTS_pre_post",(IF($G809="In-Conversion","GOTS_in_conversion",(IF($G809="Sustainably Sourced","Sustainably_sourced",(IF($G809="Recycled pre-consumer organic","GOTS_recycled_organic",""))))))))))))),IF($G809="Organic","Organic",(IF($G809="Responsible","Responsible",(IF($G809="No Attribute (Conventional)","No_Attribute_Conventional",(IF($G809="Recycled Pre/Post-Consumer","Recycled_Pre_Post_Consumer",(IF($G809="In-Conversion","In_Conversion",(IF($G809="Recycled Pre-Consumer","Recycled_Pre_Consumer",(IF($G809="Recycled Post-Consumer","Recycled_Post_Consumer",(IF($G809="Sustainably Sourced","Sustainably_sourced",(IF($G809="Recycled pre-consumer organic","GOTS_recycled_organic","")))))))))))))))))),"")</f>
        <v/>
      </c>
      <c r="AE809" t="e" cm="1">
        <f t="array" aca="1" ref="AE809" ca="1">IF($I809="",IF(INDIRECT("$F"&amp;$S809)="","",IF(LEFT(INDIRECT("$F"&amp;$S809),3)="GRS","GRS_RCS_RM",IF((LEFT(INDIRECT("$F"&amp;$S809),3))="RCS","GRS_RCS_RM",IF(INDIRECT("$F"&amp;$S809)="OCS (No Label)","OCS_Conversion_RM",IF(LEFT(INDIRECT("$F"&amp;$S809),3)="OCS","OCS_RM",IF(RIGHT(INDIRECT("$F"&amp;$S809),10)="conversion","GOTS_RM_conversion",IF((LEFT(INDIRECT("$F"&amp;$S809),4))="GOTS","GOTS_RM","Responsible_RM"))))))),"DELETERM")</f>
        <v>#VALUE!</v>
      </c>
      <c r="AF809" t="e" cm="1">
        <f t="array" aca="1" ref="AF809" ca="1">IF($S809="","",INDIRECT("$Z"&amp;$S809))</f>
        <v>#VALUE!</v>
      </c>
      <c r="AG809" t="str">
        <f t="shared" si="230"/>
        <v/>
      </c>
      <c r="AH809" t="str" cm="1">
        <f t="array" aca="1" ref="AH809" ca="1">IFERROR(INDIRECT("$ag"&amp;S809),"")</f>
        <v/>
      </c>
      <c r="AI809" t="e" cm="1">
        <f t="array" aca="1" ref="AI809" ca="1">INDIRECT("O"&amp;S809)</f>
        <v>#VALUE!</v>
      </c>
      <c r="AJ809" t="str">
        <f t="shared" si="231"/>
        <v/>
      </c>
    </row>
    <row r="810" spans="1:36" ht="16.5" customHeight="1">
      <c r="A810" s="129"/>
      <c r="B810" s="134"/>
      <c r="C810" s="135"/>
      <c r="D810" s="146"/>
      <c r="E810" s="146"/>
      <c r="F810" s="135"/>
      <c r="G810" s="147"/>
      <c r="H810" s="147"/>
      <c r="I810" s="147"/>
      <c r="J810" s="147"/>
      <c r="K810" s="38"/>
      <c r="L810" s="143"/>
      <c r="M810" s="143"/>
      <c r="N810" s="61"/>
      <c r="O810" s="314"/>
      <c r="Q810" t="str">
        <f t="shared" si="226"/>
        <v/>
      </c>
      <c r="S810" t="e">
        <f t="shared" ca="1" si="235"/>
        <v>#VALUE!</v>
      </c>
      <c r="T810" t="e">
        <f t="shared" ca="1" si="232"/>
        <v>#VALUE!</v>
      </c>
      <c r="U810">
        <f t="shared" si="236"/>
        <v>744</v>
      </c>
      <c r="V810">
        <v>62.250000000004803</v>
      </c>
      <c r="W810">
        <f t="shared" si="239"/>
        <v>62</v>
      </c>
      <c r="X810" t="str" cm="1">
        <f t="array" aca="1" ref="X810" ca="1">IFERROR(INDEX('PC&amp;PD'!$A$1:$AS$19,ROW('PC&amp;PD'!$A$19),MATCH(INDIRECT(T810),'PC&amp;PD'!$A$1:$AS$1,0)),"")</f>
        <v/>
      </c>
      <c r="Y810" t="str">
        <f>IF(OR($N810="",$N810=0),"",IF($N810=$E$7,'Extracted info for SC'!$J$6,IF($N810=#REF!,'Extracted info for SC'!$J$7,IF($N810=#REF!,'Extracted info for SC'!$J$8,IF($N810=#REF!,'Extracted info for SC'!$J$9,IF($N810=#REF!,'Extracted info for SC'!$J$10,IF($N810=#REF!,'Extracted info for SC'!$J$11,IF($N810=#REF!,'Extracted info for SC'!$J$12,IF($N810=#REF!,'Extracted info for SC'!$J$13,IF($N810=#REF!,'Extracted info for SC'!$J$14,IF($N810=#REF!,'Extracted info for SC'!$J$15,IF($N810=#REF!,'Extracted info for SC'!$J$16,IF($N810=#REF!,'Extracted info for SC'!$J$17,IF($N810=#REF!,'Extracted info for SC'!$J$18,""))))))))))))))</f>
        <v/>
      </c>
      <c r="AA810" t="str">
        <f t="shared" si="227"/>
        <v/>
      </c>
      <c r="AB810" t="str">
        <f t="shared" si="228"/>
        <v/>
      </c>
      <c r="AC810" t="e">
        <f t="shared" ca="1" si="229"/>
        <v>#VALUE!</v>
      </c>
      <c r="AD810" t="str" cm="1">
        <f t="array" aca="1" ref="AD810" ca="1">IFERROR(IF((LEFT(INDIRECT("$F"&amp;$S810),4))="GOTS",IF($G810="Organic","GOTS_Organic_raw",(IF($G810="Responsible","GOTS_Responsible",(IF($G810="No Attribute (Conventional)","GOTS_conventional",(IF($G810="Recycled Pre/Post-Consumer","GOTS_pre_post",(IF($G810="In-Conversion","GOTS_in_conversion",(IF($G810="Sustainably Sourced","Sustainably_sourced",(IF($G810="Recycled pre-consumer organic","GOTS_recycled_organic",""))))))))))))),IF($G810="Organic","Organic",(IF($G810="Responsible","Responsible",(IF($G810="No Attribute (Conventional)","No_Attribute_Conventional",(IF($G810="Recycled Pre/Post-Consumer","Recycled_Pre_Post_Consumer",(IF($G810="In-Conversion","In_Conversion",(IF($G810="Recycled Pre-Consumer","Recycled_Pre_Consumer",(IF($G810="Recycled Post-Consumer","Recycled_Post_Consumer",(IF($G810="Sustainably Sourced","Sustainably_sourced",(IF($G810="Recycled pre-consumer organic","GOTS_recycled_organic","")))))))))))))))))),"")</f>
        <v/>
      </c>
      <c r="AE810" t="e" cm="1">
        <f t="array" aca="1" ref="AE810" ca="1">IF($I810="",IF(INDIRECT("$F"&amp;$S810)="","",IF(LEFT(INDIRECT("$F"&amp;$S810),3)="GRS","GRS_RCS_RM",IF((LEFT(INDIRECT("$F"&amp;$S810),3))="RCS","GRS_RCS_RM",IF(INDIRECT("$F"&amp;$S810)="OCS (No Label)","OCS_Conversion_RM",IF(LEFT(INDIRECT("$F"&amp;$S810),3)="OCS","OCS_RM",IF(RIGHT(INDIRECT("$F"&amp;$S810),10)="conversion","GOTS_RM_conversion",IF((LEFT(INDIRECT("$F"&amp;$S810),4))="GOTS","GOTS_RM","Responsible_RM"))))))),"DELETERM")</f>
        <v>#VALUE!</v>
      </c>
      <c r="AF810" t="e" cm="1">
        <f t="array" aca="1" ref="AF810" ca="1">IF($S810="","",INDIRECT("$Z"&amp;$S810))</f>
        <v>#VALUE!</v>
      </c>
      <c r="AG810" t="str">
        <f t="shared" si="230"/>
        <v/>
      </c>
      <c r="AH810" t="str" cm="1">
        <f t="array" aca="1" ref="AH810" ca="1">IFERROR(INDIRECT("$ag"&amp;S810),"")</f>
        <v/>
      </c>
      <c r="AI810" t="e" cm="1">
        <f t="array" aca="1" ref="AI810" ca="1">INDIRECT("O"&amp;S810)</f>
        <v>#VALUE!</v>
      </c>
      <c r="AJ810" t="str">
        <f t="shared" si="231"/>
        <v/>
      </c>
    </row>
    <row r="811" spans="1:36" ht="16.5" customHeight="1">
      <c r="A811" s="129"/>
      <c r="B811" s="134"/>
      <c r="C811" s="135"/>
      <c r="D811" s="146"/>
      <c r="E811" s="146"/>
      <c r="F811" s="135"/>
      <c r="G811" s="147"/>
      <c r="H811" s="147"/>
      <c r="I811" s="147"/>
      <c r="J811" s="147"/>
      <c r="K811" s="38"/>
      <c r="L811" s="143"/>
      <c r="M811" s="143"/>
      <c r="N811" s="61"/>
      <c r="O811" s="314"/>
      <c r="Q811" t="str">
        <f t="shared" si="226"/>
        <v/>
      </c>
      <c r="S811" t="e">
        <f t="shared" ca="1" si="235"/>
        <v>#VALUE!</v>
      </c>
      <c r="T811" t="e">
        <f t="shared" ca="1" si="232"/>
        <v>#VALUE!</v>
      </c>
      <c r="U811">
        <f t="shared" si="236"/>
        <v>744</v>
      </c>
      <c r="V811">
        <v>62.333333333338203</v>
      </c>
      <c r="W811">
        <f t="shared" si="239"/>
        <v>62</v>
      </c>
      <c r="X811" t="str" cm="1">
        <f t="array" aca="1" ref="X811" ca="1">IFERROR(INDEX('PC&amp;PD'!$A$1:$AS$19,ROW('PC&amp;PD'!$A$19),MATCH(INDIRECT(T811),'PC&amp;PD'!$A$1:$AS$1,0)),"")</f>
        <v/>
      </c>
      <c r="Y811" t="str">
        <f>IF(OR($N811="",$N811=0),"",IF($N811=$E$7,'Extracted info for SC'!$J$6,IF($N811=#REF!,'Extracted info for SC'!$J$7,IF($N811=#REF!,'Extracted info for SC'!$J$8,IF($N811=#REF!,'Extracted info for SC'!$J$9,IF($N811=#REF!,'Extracted info for SC'!$J$10,IF($N811=#REF!,'Extracted info for SC'!$J$11,IF($N811=#REF!,'Extracted info for SC'!$J$12,IF($N811=#REF!,'Extracted info for SC'!$J$13,IF($N811=#REF!,'Extracted info for SC'!$J$14,IF($N811=#REF!,'Extracted info for SC'!$J$15,IF($N811=#REF!,'Extracted info for SC'!$J$16,IF($N811=#REF!,'Extracted info for SC'!$J$17,IF($N811=#REF!,'Extracted info for SC'!$J$18,""))))))))))))))</f>
        <v/>
      </c>
      <c r="AA811" t="str">
        <f t="shared" si="227"/>
        <v/>
      </c>
      <c r="AB811" t="str">
        <f t="shared" si="228"/>
        <v/>
      </c>
      <c r="AC811" t="e">
        <f t="shared" ca="1" si="229"/>
        <v>#VALUE!</v>
      </c>
      <c r="AD811" t="str" cm="1">
        <f t="array" aca="1" ref="AD811" ca="1">IFERROR(IF((LEFT(INDIRECT("$F"&amp;$S811),4))="GOTS",IF($G811="Organic","GOTS_Organic_raw",(IF($G811="Responsible","GOTS_Responsible",(IF($G811="No Attribute (Conventional)","GOTS_conventional",(IF($G811="Recycled Pre/Post-Consumer","GOTS_pre_post",(IF($G811="In-Conversion","GOTS_in_conversion",(IF($G811="Sustainably Sourced","Sustainably_sourced",(IF($G811="Recycled pre-consumer organic","GOTS_recycled_organic",""))))))))))))),IF($G811="Organic","Organic",(IF($G811="Responsible","Responsible",(IF($G811="No Attribute (Conventional)","No_Attribute_Conventional",(IF($G811="Recycled Pre/Post-Consumer","Recycled_Pre_Post_Consumer",(IF($G811="In-Conversion","In_Conversion",(IF($G811="Recycled Pre-Consumer","Recycled_Pre_Consumer",(IF($G811="Recycled Post-Consumer","Recycled_Post_Consumer",(IF($G811="Sustainably Sourced","Sustainably_sourced",(IF($G811="Recycled pre-consumer organic","GOTS_recycled_organic","")))))))))))))))))),"")</f>
        <v/>
      </c>
      <c r="AE811" t="e" cm="1">
        <f t="array" aca="1" ref="AE811" ca="1">IF($I811="",IF(INDIRECT("$F"&amp;$S811)="","",IF(LEFT(INDIRECT("$F"&amp;$S811),3)="GRS","GRS_RCS_RM",IF((LEFT(INDIRECT("$F"&amp;$S811),3))="RCS","GRS_RCS_RM",IF(INDIRECT("$F"&amp;$S811)="OCS (No Label)","OCS_Conversion_RM",IF(LEFT(INDIRECT("$F"&amp;$S811),3)="OCS","OCS_RM",IF(RIGHT(INDIRECT("$F"&amp;$S811),10)="conversion","GOTS_RM_conversion",IF((LEFT(INDIRECT("$F"&amp;$S811),4))="GOTS","GOTS_RM","Responsible_RM"))))))),"DELETERM")</f>
        <v>#VALUE!</v>
      </c>
      <c r="AF811" t="e" cm="1">
        <f t="array" aca="1" ref="AF811" ca="1">IF($S811="","",INDIRECT("$Z"&amp;$S811))</f>
        <v>#VALUE!</v>
      </c>
      <c r="AG811" t="str">
        <f t="shared" si="230"/>
        <v/>
      </c>
      <c r="AH811" t="str" cm="1">
        <f t="array" aca="1" ref="AH811" ca="1">IFERROR(INDIRECT("$ag"&amp;S811),"")</f>
        <v/>
      </c>
      <c r="AI811" t="e" cm="1">
        <f t="array" aca="1" ref="AI811" ca="1">INDIRECT("O"&amp;S811)</f>
        <v>#VALUE!</v>
      </c>
      <c r="AJ811" t="str">
        <f t="shared" si="231"/>
        <v/>
      </c>
    </row>
    <row r="812" spans="1:36" ht="16.5" customHeight="1">
      <c r="A812" s="129"/>
      <c r="B812" s="134"/>
      <c r="C812" s="135"/>
      <c r="D812" s="146"/>
      <c r="E812" s="146"/>
      <c r="F812" s="135"/>
      <c r="G812" s="147"/>
      <c r="H812" s="147"/>
      <c r="I812" s="147"/>
      <c r="J812" s="147"/>
      <c r="K812" s="38"/>
      <c r="L812" s="143"/>
      <c r="M812" s="143"/>
      <c r="N812" s="61"/>
      <c r="O812" s="314"/>
      <c r="Q812" t="str">
        <f t="shared" si="226"/>
        <v/>
      </c>
      <c r="S812" t="e">
        <f t="shared" ca="1" si="235"/>
        <v>#VALUE!</v>
      </c>
      <c r="T812" t="e">
        <f t="shared" ca="1" si="232"/>
        <v>#VALUE!</v>
      </c>
      <c r="U812">
        <f t="shared" si="236"/>
        <v>744</v>
      </c>
      <c r="V812">
        <v>62.416666666671503</v>
      </c>
      <c r="W812">
        <f t="shared" si="239"/>
        <v>62</v>
      </c>
      <c r="X812" t="str" cm="1">
        <f t="array" aca="1" ref="X812" ca="1">IFERROR(INDEX('PC&amp;PD'!$A$1:$AS$19,ROW('PC&amp;PD'!$A$19),MATCH(INDIRECT(T812),'PC&amp;PD'!$A$1:$AS$1,0)),"")</f>
        <v/>
      </c>
      <c r="Y812" t="str">
        <f>IF(OR($N812="",$N812=0),"",IF($N812=$E$7,'Extracted info for SC'!$J$6,IF($N812=#REF!,'Extracted info for SC'!$J$7,IF($N812=#REF!,'Extracted info for SC'!$J$8,IF($N812=#REF!,'Extracted info for SC'!$J$9,IF($N812=#REF!,'Extracted info for SC'!$J$10,IF($N812=#REF!,'Extracted info for SC'!$J$11,IF($N812=#REF!,'Extracted info for SC'!$J$12,IF($N812=#REF!,'Extracted info for SC'!$J$13,IF($N812=#REF!,'Extracted info for SC'!$J$14,IF($N812=#REF!,'Extracted info for SC'!$J$15,IF($N812=#REF!,'Extracted info for SC'!$J$16,IF($N812=#REF!,'Extracted info for SC'!$J$17,IF($N812=#REF!,'Extracted info for SC'!$J$18,""))))))))))))))</f>
        <v/>
      </c>
      <c r="AA812" t="str">
        <f t="shared" si="227"/>
        <v/>
      </c>
      <c r="AB812" t="str">
        <f t="shared" si="228"/>
        <v/>
      </c>
      <c r="AC812" t="e">
        <f t="shared" ca="1" si="229"/>
        <v>#VALUE!</v>
      </c>
      <c r="AD812" t="str" cm="1">
        <f t="array" aca="1" ref="AD812" ca="1">IFERROR(IF((LEFT(INDIRECT("$F"&amp;$S812),4))="GOTS",IF($G812="Organic","GOTS_Organic_raw",(IF($G812="Responsible","GOTS_Responsible",(IF($G812="No Attribute (Conventional)","GOTS_conventional",(IF($G812="Recycled Pre/Post-Consumer","GOTS_pre_post",(IF($G812="In-Conversion","GOTS_in_conversion",(IF($G812="Sustainably Sourced","Sustainably_sourced",(IF($G812="Recycled pre-consumer organic","GOTS_recycled_organic",""))))))))))))),IF($G812="Organic","Organic",(IF($G812="Responsible","Responsible",(IF($G812="No Attribute (Conventional)","No_Attribute_Conventional",(IF($G812="Recycled Pre/Post-Consumer","Recycled_Pre_Post_Consumer",(IF($G812="In-Conversion","In_Conversion",(IF($G812="Recycled Pre-Consumer","Recycled_Pre_Consumer",(IF($G812="Recycled Post-Consumer","Recycled_Post_Consumer",(IF($G812="Sustainably Sourced","Sustainably_sourced",(IF($G812="Recycled pre-consumer organic","GOTS_recycled_organic","")))))))))))))))))),"")</f>
        <v/>
      </c>
      <c r="AE812" t="e" cm="1">
        <f t="array" aca="1" ref="AE812" ca="1">IF($I812="",IF(INDIRECT("$F"&amp;$S812)="","",IF(LEFT(INDIRECT("$F"&amp;$S812),3)="GRS","GRS_RCS_RM",IF((LEFT(INDIRECT("$F"&amp;$S812),3))="RCS","GRS_RCS_RM",IF(INDIRECT("$F"&amp;$S812)="OCS (No Label)","OCS_Conversion_RM",IF(LEFT(INDIRECT("$F"&amp;$S812),3)="OCS","OCS_RM",IF(RIGHT(INDIRECT("$F"&amp;$S812),10)="conversion","GOTS_RM_conversion",IF((LEFT(INDIRECT("$F"&amp;$S812),4))="GOTS","GOTS_RM","Responsible_RM"))))))),"DELETERM")</f>
        <v>#VALUE!</v>
      </c>
      <c r="AF812" t="e" cm="1">
        <f t="array" aca="1" ref="AF812" ca="1">IF($S812="","",INDIRECT("$Z"&amp;$S812))</f>
        <v>#VALUE!</v>
      </c>
      <c r="AG812" t="str">
        <f t="shared" si="230"/>
        <v/>
      </c>
      <c r="AH812" t="str" cm="1">
        <f t="array" aca="1" ref="AH812" ca="1">IFERROR(INDIRECT("$ag"&amp;S812),"")</f>
        <v/>
      </c>
      <c r="AI812" t="e" cm="1">
        <f t="array" aca="1" ref="AI812" ca="1">INDIRECT("O"&amp;S812)</f>
        <v>#VALUE!</v>
      </c>
      <c r="AJ812" t="str">
        <f t="shared" si="231"/>
        <v/>
      </c>
    </row>
    <row r="813" spans="1:36" ht="16.5" customHeight="1">
      <c r="A813" s="130"/>
      <c r="B813" s="136"/>
      <c r="C813" s="137"/>
      <c r="D813" s="146"/>
      <c r="E813" s="146"/>
      <c r="F813" s="137"/>
      <c r="G813" s="147"/>
      <c r="H813" s="147"/>
      <c r="I813" s="147"/>
      <c r="J813" s="147"/>
      <c r="K813" s="38"/>
      <c r="L813" s="144"/>
      <c r="M813" s="144"/>
      <c r="N813" s="61"/>
      <c r="O813" s="314"/>
      <c r="Q813" t="str">
        <f t="shared" si="226"/>
        <v/>
      </c>
      <c r="S813" t="e">
        <f t="shared" ca="1" si="235"/>
        <v>#VALUE!</v>
      </c>
      <c r="T813" t="e">
        <f t="shared" ca="1" si="232"/>
        <v>#VALUE!</v>
      </c>
      <c r="U813">
        <f t="shared" si="236"/>
        <v>744</v>
      </c>
      <c r="V813">
        <v>62.500000000004903</v>
      </c>
      <c r="W813">
        <f t="shared" si="239"/>
        <v>62</v>
      </c>
      <c r="X813" t="str" cm="1">
        <f t="array" aca="1" ref="X813" ca="1">IFERROR(INDEX('PC&amp;PD'!$A$1:$AS$19,ROW('PC&amp;PD'!$A$19),MATCH(INDIRECT(T813),'PC&amp;PD'!$A$1:$AS$1,0)),"")</f>
        <v/>
      </c>
      <c r="Y813" t="str">
        <f>IF(OR($N813="",$N813=0),"",IF($N813=$E$7,'Extracted info for SC'!$J$6,IF($N813=#REF!,'Extracted info for SC'!$J$7,IF($N813=#REF!,'Extracted info for SC'!$J$8,IF($N813=#REF!,'Extracted info for SC'!$J$9,IF($N813=#REF!,'Extracted info for SC'!$J$10,IF($N813=#REF!,'Extracted info for SC'!$J$11,IF($N813=#REF!,'Extracted info for SC'!$J$12,IF($N813=#REF!,'Extracted info for SC'!$J$13,IF($N813=#REF!,'Extracted info for SC'!$J$14,IF($N813=#REF!,'Extracted info for SC'!$J$15,IF($N813=#REF!,'Extracted info for SC'!$J$16,IF($N813=#REF!,'Extracted info for SC'!$J$17,IF($N813=#REF!,'Extracted info for SC'!$J$18,""))))))))))))))</f>
        <v/>
      </c>
      <c r="AA813" t="str">
        <f t="shared" si="227"/>
        <v/>
      </c>
      <c r="AB813" t="str">
        <f t="shared" si="228"/>
        <v/>
      </c>
      <c r="AC813" t="e">
        <f t="shared" ca="1" si="229"/>
        <v>#VALUE!</v>
      </c>
      <c r="AD813" t="str" cm="1">
        <f t="array" aca="1" ref="AD813" ca="1">IFERROR(IF((LEFT(INDIRECT("$F"&amp;$S813),4))="GOTS",IF($G813="Organic","GOTS_Organic_raw",(IF($G813="Responsible","GOTS_Responsible",(IF($G813="No Attribute (Conventional)","GOTS_conventional",(IF($G813="Recycled Pre/Post-Consumer","GOTS_pre_post",(IF($G813="In-Conversion","GOTS_in_conversion",(IF($G813="Sustainably Sourced","Sustainably_sourced",(IF($G813="Recycled pre-consumer organic","GOTS_recycled_organic",""))))))))))))),IF($G813="Organic","Organic",(IF($G813="Responsible","Responsible",(IF($G813="No Attribute (Conventional)","No_Attribute_Conventional",(IF($G813="Recycled Pre/Post-Consumer","Recycled_Pre_Post_Consumer",(IF($G813="In-Conversion","In_Conversion",(IF($G813="Recycled Pre-Consumer","Recycled_Pre_Consumer",(IF($G813="Recycled Post-Consumer","Recycled_Post_Consumer",(IF($G813="Sustainably Sourced","Sustainably_sourced",(IF($G813="Recycled pre-consumer organic","GOTS_recycled_organic","")))))))))))))))))),"")</f>
        <v/>
      </c>
      <c r="AE813" t="e" cm="1">
        <f t="array" aca="1" ref="AE813" ca="1">IF($I813="",IF(INDIRECT("$F"&amp;$S813)="","",IF(LEFT(INDIRECT("$F"&amp;$S813),3)="GRS","GRS_RCS_RM",IF((LEFT(INDIRECT("$F"&amp;$S813),3))="RCS","GRS_RCS_RM",IF(INDIRECT("$F"&amp;$S813)="OCS (No Label)","OCS_Conversion_RM",IF(LEFT(INDIRECT("$F"&amp;$S813),3)="OCS","OCS_RM",IF(RIGHT(INDIRECT("$F"&amp;$S813),10)="conversion","GOTS_RM_conversion",IF((LEFT(INDIRECT("$F"&amp;$S813),4))="GOTS","GOTS_RM","Responsible_RM"))))))),"DELETERM")</f>
        <v>#VALUE!</v>
      </c>
      <c r="AF813" t="e" cm="1">
        <f t="array" aca="1" ref="AF813" ca="1">IF($S813="","",INDIRECT("$Z"&amp;$S813))</f>
        <v>#VALUE!</v>
      </c>
      <c r="AG813" t="str">
        <f t="shared" si="230"/>
        <v/>
      </c>
      <c r="AH813" t="str" cm="1">
        <f t="array" aca="1" ref="AH813" ca="1">IFERROR(INDIRECT("$ag"&amp;S813),"")</f>
        <v/>
      </c>
      <c r="AI813" t="e" cm="1">
        <f t="array" aca="1" ref="AI813" ca="1">INDIRECT("O"&amp;S813)</f>
        <v>#VALUE!</v>
      </c>
      <c r="AJ813" t="str">
        <f t="shared" si="231"/>
        <v/>
      </c>
    </row>
    <row r="814" spans="1:36" ht="16.5" customHeight="1">
      <c r="A814" s="130"/>
      <c r="B814" s="136"/>
      <c r="C814" s="137"/>
      <c r="D814" s="146"/>
      <c r="E814" s="146"/>
      <c r="F814" s="137"/>
      <c r="G814" s="147"/>
      <c r="H814" s="147"/>
      <c r="I814" s="147"/>
      <c r="J814" s="147"/>
      <c r="K814" s="38"/>
      <c r="L814" s="144"/>
      <c r="M814" s="144"/>
      <c r="N814" s="61"/>
      <c r="O814" s="314"/>
      <c r="Q814" t="str">
        <f t="shared" si="226"/>
        <v/>
      </c>
      <c r="S814" t="e">
        <f t="shared" ca="1" si="235"/>
        <v>#VALUE!</v>
      </c>
      <c r="T814" t="e">
        <f t="shared" ca="1" si="232"/>
        <v>#VALUE!</v>
      </c>
      <c r="U814">
        <f t="shared" si="236"/>
        <v>744</v>
      </c>
      <c r="V814">
        <v>62.583333333338203</v>
      </c>
      <c r="W814">
        <f t="shared" si="239"/>
        <v>62</v>
      </c>
      <c r="X814" t="str" cm="1">
        <f t="array" aca="1" ref="X814" ca="1">IFERROR(INDEX('PC&amp;PD'!$A$1:$AS$19,ROW('PC&amp;PD'!$A$19),MATCH(INDIRECT(T814),'PC&amp;PD'!$A$1:$AS$1,0)),"")</f>
        <v/>
      </c>
      <c r="Y814" t="str">
        <f>IF(OR($N814="",$N814=0),"",IF($N814=$E$7,'Extracted info for SC'!$J$6,IF($N814=#REF!,'Extracted info for SC'!$J$7,IF($N814=#REF!,'Extracted info for SC'!$J$8,IF($N814=#REF!,'Extracted info for SC'!$J$9,IF($N814=#REF!,'Extracted info for SC'!$J$10,IF($N814=#REF!,'Extracted info for SC'!$J$11,IF($N814=#REF!,'Extracted info for SC'!$J$12,IF($N814=#REF!,'Extracted info for SC'!$J$13,IF($N814=#REF!,'Extracted info for SC'!$J$14,IF($N814=#REF!,'Extracted info for SC'!$J$15,IF($N814=#REF!,'Extracted info for SC'!$J$16,IF($N814=#REF!,'Extracted info for SC'!$J$17,IF($N814=#REF!,'Extracted info for SC'!$J$18,""))))))))))))))</f>
        <v/>
      </c>
      <c r="AA814" t="str">
        <f t="shared" si="227"/>
        <v/>
      </c>
      <c r="AB814" t="str">
        <f t="shared" si="228"/>
        <v/>
      </c>
      <c r="AC814" t="e">
        <f t="shared" ca="1" si="229"/>
        <v>#VALUE!</v>
      </c>
      <c r="AD814" t="str" cm="1">
        <f t="array" aca="1" ref="AD814" ca="1">IFERROR(IF((LEFT(INDIRECT("$F"&amp;$S814),4))="GOTS",IF($G814="Organic","GOTS_Organic_raw",(IF($G814="Responsible","GOTS_Responsible",(IF($G814="No Attribute (Conventional)","GOTS_conventional",(IF($G814="Recycled Pre/Post-Consumer","GOTS_pre_post",(IF($G814="In-Conversion","GOTS_in_conversion",(IF($G814="Sustainably Sourced","Sustainably_sourced",(IF($G814="Recycled pre-consumer organic","GOTS_recycled_organic",""))))))))))))),IF($G814="Organic","Organic",(IF($G814="Responsible","Responsible",(IF($G814="No Attribute (Conventional)","No_Attribute_Conventional",(IF($G814="Recycled Pre/Post-Consumer","Recycled_Pre_Post_Consumer",(IF($G814="In-Conversion","In_Conversion",(IF($G814="Recycled Pre-Consumer","Recycled_Pre_Consumer",(IF($G814="Recycled Post-Consumer","Recycled_Post_Consumer",(IF($G814="Sustainably Sourced","Sustainably_sourced",(IF($G814="Recycled pre-consumer organic","GOTS_recycled_organic","")))))))))))))))))),"")</f>
        <v/>
      </c>
      <c r="AE814" t="e" cm="1">
        <f t="array" aca="1" ref="AE814" ca="1">IF($I814="",IF(INDIRECT("$F"&amp;$S814)="","",IF(LEFT(INDIRECT("$F"&amp;$S814),3)="GRS","GRS_RCS_RM",IF((LEFT(INDIRECT("$F"&amp;$S814),3))="RCS","GRS_RCS_RM",IF(INDIRECT("$F"&amp;$S814)="OCS (No Label)","OCS_Conversion_RM",IF(LEFT(INDIRECT("$F"&amp;$S814),3)="OCS","OCS_RM",IF(RIGHT(INDIRECT("$F"&amp;$S814),10)="conversion","GOTS_RM_conversion",IF((LEFT(INDIRECT("$F"&amp;$S814),4))="GOTS","GOTS_RM","Responsible_RM"))))))),"DELETERM")</f>
        <v>#VALUE!</v>
      </c>
      <c r="AF814" t="e" cm="1">
        <f t="array" aca="1" ref="AF814" ca="1">IF($S814="","",INDIRECT("$Z"&amp;$S814))</f>
        <v>#VALUE!</v>
      </c>
      <c r="AG814" t="str">
        <f t="shared" si="230"/>
        <v/>
      </c>
      <c r="AH814" t="str" cm="1">
        <f t="array" aca="1" ref="AH814" ca="1">IFERROR(INDIRECT("$ag"&amp;S814),"")</f>
        <v/>
      </c>
      <c r="AI814" t="e" cm="1">
        <f t="array" aca="1" ref="AI814" ca="1">INDIRECT("O"&amp;S814)</f>
        <v>#VALUE!</v>
      </c>
      <c r="AJ814" t="str">
        <f t="shared" si="231"/>
        <v/>
      </c>
    </row>
    <row r="815" spans="1:36" ht="16.5" customHeight="1">
      <c r="A815" s="130"/>
      <c r="B815" s="136"/>
      <c r="C815" s="137"/>
      <c r="D815" s="146"/>
      <c r="E815" s="146"/>
      <c r="F815" s="137"/>
      <c r="G815" s="147"/>
      <c r="H815" s="147"/>
      <c r="I815" s="147"/>
      <c r="J815" s="147"/>
      <c r="K815" s="38"/>
      <c r="L815" s="144"/>
      <c r="M815" s="144"/>
      <c r="N815" s="61"/>
      <c r="O815" s="314"/>
      <c r="Q815" t="str">
        <f t="shared" si="226"/>
        <v/>
      </c>
      <c r="S815" t="e">
        <f t="shared" ca="1" si="235"/>
        <v>#VALUE!</v>
      </c>
      <c r="T815" t="e">
        <f t="shared" ca="1" si="232"/>
        <v>#VALUE!</v>
      </c>
      <c r="U815">
        <f t="shared" si="236"/>
        <v>744</v>
      </c>
      <c r="V815">
        <v>62.666666666671503</v>
      </c>
      <c r="W815">
        <f t="shared" si="239"/>
        <v>62</v>
      </c>
      <c r="X815" t="str" cm="1">
        <f t="array" aca="1" ref="X815" ca="1">IFERROR(INDEX('PC&amp;PD'!$A$1:$AS$19,ROW('PC&amp;PD'!$A$19),MATCH(INDIRECT(T815),'PC&amp;PD'!$A$1:$AS$1,0)),"")</f>
        <v/>
      </c>
      <c r="AA815" t="str">
        <f t="shared" si="227"/>
        <v/>
      </c>
      <c r="AB815" t="str">
        <f t="shared" si="228"/>
        <v/>
      </c>
      <c r="AC815" t="e">
        <f t="shared" ca="1" si="229"/>
        <v>#VALUE!</v>
      </c>
      <c r="AD815" t="str" cm="1">
        <f t="array" aca="1" ref="AD815" ca="1">IFERROR(IF((LEFT(INDIRECT("$F"&amp;$S815),4))="GOTS",IF($G815="Organic","GOTS_Organic_raw",(IF($G815="Responsible","GOTS_Responsible",(IF($G815="No Attribute (Conventional)","GOTS_conventional",(IF($G815="Recycled Pre/Post-Consumer","GOTS_pre_post",(IF($G815="In-Conversion","GOTS_in_conversion",(IF($G815="Sustainably Sourced","Sustainably_sourced",(IF($G815="Recycled pre-consumer organic","GOTS_recycled_organic",""))))))))))))),IF($G815="Organic","Organic",(IF($G815="Responsible","Responsible",(IF($G815="No Attribute (Conventional)","No_Attribute_Conventional",(IF($G815="Recycled Pre/Post-Consumer","Recycled_Pre_Post_Consumer",(IF($G815="In-Conversion","In_Conversion",(IF($G815="Recycled Pre-Consumer","Recycled_Pre_Consumer",(IF($G815="Recycled Post-Consumer","Recycled_Post_Consumer",(IF($G815="Sustainably Sourced","Sustainably_sourced",(IF($G815="Recycled pre-consumer organic","GOTS_recycled_organic","")))))))))))))))))),"")</f>
        <v/>
      </c>
      <c r="AE815" t="e" cm="1">
        <f t="array" aca="1" ref="AE815" ca="1">IF($I815="",IF(INDIRECT("$F"&amp;$S815)="","",IF(LEFT(INDIRECT("$F"&amp;$S815),3)="GRS","GRS_RCS_RM",IF((LEFT(INDIRECT("$F"&amp;$S815),3))="RCS","GRS_RCS_RM",IF(INDIRECT("$F"&amp;$S815)="OCS (No Label)","OCS_Conversion_RM",IF(LEFT(INDIRECT("$F"&amp;$S815),3)="OCS","OCS_RM",IF(RIGHT(INDIRECT("$F"&amp;$S815),10)="conversion","GOTS_RM_conversion",IF((LEFT(INDIRECT("$F"&amp;$S815),4))="GOTS","GOTS_RM","Responsible_RM"))))))),"DELETERM")</f>
        <v>#VALUE!</v>
      </c>
      <c r="AF815" t="e" cm="1">
        <f t="array" aca="1" ref="AF815" ca="1">IF($S815="","",INDIRECT("$Z"&amp;$S815))</f>
        <v>#VALUE!</v>
      </c>
      <c r="AG815" t="str">
        <f t="shared" si="230"/>
        <v/>
      </c>
      <c r="AH815" t="str" cm="1">
        <f t="array" aca="1" ref="AH815" ca="1">IFERROR(INDIRECT("$ag"&amp;S815),"")</f>
        <v/>
      </c>
      <c r="AI815" t="e" cm="1">
        <f t="array" aca="1" ref="AI815" ca="1">INDIRECT("O"&amp;S815)</f>
        <v>#VALUE!</v>
      </c>
      <c r="AJ815" t="str">
        <f t="shared" si="231"/>
        <v/>
      </c>
    </row>
    <row r="816" spans="1:36" ht="16.5" customHeight="1">
      <c r="A816" s="130"/>
      <c r="B816" s="136"/>
      <c r="C816" s="137"/>
      <c r="D816" s="146"/>
      <c r="E816" s="146"/>
      <c r="F816" s="137"/>
      <c r="G816" s="147"/>
      <c r="H816" s="147"/>
      <c r="I816" s="147"/>
      <c r="J816" s="147"/>
      <c r="K816" s="38"/>
      <c r="L816" s="144"/>
      <c r="M816" s="144"/>
      <c r="N816" s="61"/>
      <c r="O816" s="314"/>
      <c r="Q816" t="str">
        <f t="shared" si="226"/>
        <v/>
      </c>
      <c r="S816" t="e">
        <f t="shared" ca="1" si="235"/>
        <v>#VALUE!</v>
      </c>
      <c r="T816" t="e">
        <f t="shared" ca="1" si="232"/>
        <v>#VALUE!</v>
      </c>
      <c r="U816">
        <f t="shared" si="236"/>
        <v>744</v>
      </c>
      <c r="V816">
        <v>62.750000000004903</v>
      </c>
      <c r="W816">
        <f t="shared" si="239"/>
        <v>62</v>
      </c>
      <c r="X816" t="str" cm="1">
        <f t="array" aca="1" ref="X816" ca="1">IFERROR(INDEX('PC&amp;PD'!$A$1:$AS$19,ROW('PC&amp;PD'!$A$19),MATCH(INDIRECT(T816),'PC&amp;PD'!$A$1:$AS$1,0)),"")</f>
        <v/>
      </c>
      <c r="AA816" t="str">
        <f t="shared" si="227"/>
        <v/>
      </c>
      <c r="AB816" t="str">
        <f t="shared" si="228"/>
        <v/>
      </c>
      <c r="AC816" t="e">
        <f t="shared" ca="1" si="229"/>
        <v>#VALUE!</v>
      </c>
      <c r="AD816" t="str" cm="1">
        <f t="array" aca="1" ref="AD816" ca="1">IFERROR(IF((LEFT(INDIRECT("$F"&amp;$S816),4))="GOTS",IF($G816="Organic","GOTS_Organic_raw",(IF($G816="Responsible","GOTS_Responsible",(IF($G816="No Attribute (Conventional)","GOTS_conventional",(IF($G816="Recycled Pre/Post-Consumer","GOTS_pre_post",(IF($G816="In-Conversion","GOTS_in_conversion",(IF($G816="Sustainably Sourced","Sustainably_sourced",(IF($G816="Recycled pre-consumer organic","GOTS_recycled_organic",""))))))))))))),IF($G816="Organic","Organic",(IF($G816="Responsible","Responsible",(IF($G816="No Attribute (Conventional)","No_Attribute_Conventional",(IF($G816="Recycled Pre/Post-Consumer","Recycled_Pre_Post_Consumer",(IF($G816="In-Conversion","In_Conversion",(IF($G816="Recycled Pre-Consumer","Recycled_Pre_Consumer",(IF($G816="Recycled Post-Consumer","Recycled_Post_Consumer",(IF($G816="Sustainably Sourced","Sustainably_sourced",(IF($G816="Recycled pre-consumer organic","GOTS_recycled_organic","")))))))))))))))))),"")</f>
        <v/>
      </c>
      <c r="AE816" t="e" cm="1">
        <f t="array" aca="1" ref="AE816" ca="1">IF($I816="",IF(INDIRECT("$F"&amp;$S816)="","",IF(LEFT(INDIRECT("$F"&amp;$S816),3)="GRS","GRS_RCS_RM",IF((LEFT(INDIRECT("$F"&amp;$S816),3))="RCS","GRS_RCS_RM",IF(INDIRECT("$F"&amp;$S816)="OCS (No Label)","OCS_Conversion_RM",IF(LEFT(INDIRECT("$F"&amp;$S816),3)="OCS","OCS_RM",IF(RIGHT(INDIRECT("$F"&amp;$S816),10)="conversion","GOTS_RM_conversion",IF((LEFT(INDIRECT("$F"&amp;$S816),4))="GOTS","GOTS_RM","Responsible_RM"))))))),"DELETERM")</f>
        <v>#VALUE!</v>
      </c>
      <c r="AF816" t="e" cm="1">
        <f t="array" aca="1" ref="AF816" ca="1">IF($S816="","",INDIRECT("$Z"&amp;$S816))</f>
        <v>#VALUE!</v>
      </c>
      <c r="AG816" t="str">
        <f t="shared" si="230"/>
        <v/>
      </c>
      <c r="AH816" t="str" cm="1">
        <f t="array" aca="1" ref="AH816" ca="1">IFERROR(INDIRECT("$ag"&amp;S816),"")</f>
        <v/>
      </c>
      <c r="AI816" t="e" cm="1">
        <f t="array" aca="1" ref="AI816" ca="1">INDIRECT("O"&amp;S816)</f>
        <v>#VALUE!</v>
      </c>
      <c r="AJ816" t="str">
        <f t="shared" si="231"/>
        <v/>
      </c>
    </row>
    <row r="817" spans="1:36" ht="16.5" customHeight="1">
      <c r="A817" s="130"/>
      <c r="B817" s="136"/>
      <c r="C817" s="137"/>
      <c r="D817" s="146"/>
      <c r="E817" s="146"/>
      <c r="F817" s="137"/>
      <c r="G817" s="147"/>
      <c r="H817" s="147"/>
      <c r="I817" s="147"/>
      <c r="J817" s="147"/>
      <c r="K817" s="38"/>
      <c r="L817" s="144"/>
      <c r="M817" s="144"/>
      <c r="N817" s="61"/>
      <c r="O817" s="314"/>
      <c r="Q817" t="str">
        <f t="shared" si="226"/>
        <v/>
      </c>
      <c r="S817" t="e">
        <f t="shared" ca="1" si="235"/>
        <v>#VALUE!</v>
      </c>
      <c r="T817" t="e">
        <f t="shared" ca="1" si="232"/>
        <v>#VALUE!</v>
      </c>
      <c r="U817">
        <f t="shared" si="236"/>
        <v>744</v>
      </c>
      <c r="V817">
        <v>62.833333333338203</v>
      </c>
      <c r="W817">
        <f t="shared" si="239"/>
        <v>62</v>
      </c>
      <c r="X817" t="str" cm="1">
        <f t="array" aca="1" ref="X817" ca="1">IFERROR(INDEX('PC&amp;PD'!$A$1:$AS$19,ROW('PC&amp;PD'!$A$19),MATCH(INDIRECT(T817),'PC&amp;PD'!$A$1:$AS$1,0)),"")</f>
        <v/>
      </c>
      <c r="AA817" t="str">
        <f t="shared" si="227"/>
        <v/>
      </c>
      <c r="AB817" t="str">
        <f t="shared" si="228"/>
        <v/>
      </c>
      <c r="AC817" t="e">
        <f t="shared" ca="1" si="229"/>
        <v>#VALUE!</v>
      </c>
      <c r="AD817" t="str" cm="1">
        <f t="array" aca="1" ref="AD817" ca="1">IFERROR(IF((LEFT(INDIRECT("$F"&amp;$S817),4))="GOTS",IF($G817="Organic","GOTS_Organic_raw",(IF($G817="Responsible","GOTS_Responsible",(IF($G817="No Attribute (Conventional)","GOTS_conventional",(IF($G817="Recycled Pre/Post-Consumer","GOTS_pre_post",(IF($G817="In-Conversion","GOTS_in_conversion",(IF($G817="Sustainably Sourced","Sustainably_sourced",(IF($G817="Recycled pre-consumer organic","GOTS_recycled_organic",""))))))))))))),IF($G817="Organic","Organic",(IF($G817="Responsible","Responsible",(IF($G817="No Attribute (Conventional)","No_Attribute_Conventional",(IF($G817="Recycled Pre/Post-Consumer","Recycled_Pre_Post_Consumer",(IF($G817="In-Conversion","In_Conversion",(IF($G817="Recycled Pre-Consumer","Recycled_Pre_Consumer",(IF($G817="Recycled Post-Consumer","Recycled_Post_Consumer",(IF($G817="Sustainably Sourced","Sustainably_sourced",(IF($G817="Recycled pre-consumer organic","GOTS_recycled_organic","")))))))))))))))))),"")</f>
        <v/>
      </c>
      <c r="AE817" t="e" cm="1">
        <f t="array" aca="1" ref="AE817" ca="1">IF($I817="",IF(INDIRECT("$F"&amp;$S817)="","",IF(LEFT(INDIRECT("$F"&amp;$S817),3)="GRS","GRS_RCS_RM",IF((LEFT(INDIRECT("$F"&amp;$S817),3))="RCS","GRS_RCS_RM",IF(INDIRECT("$F"&amp;$S817)="OCS (No Label)","OCS_Conversion_RM",IF(LEFT(INDIRECT("$F"&amp;$S817),3)="OCS","OCS_RM",IF(RIGHT(INDIRECT("$F"&amp;$S817),10)="conversion","GOTS_RM_conversion",IF((LEFT(INDIRECT("$F"&amp;$S817),4))="GOTS","GOTS_RM","Responsible_RM"))))))),"DELETERM")</f>
        <v>#VALUE!</v>
      </c>
      <c r="AF817" t="e" cm="1">
        <f t="array" aca="1" ref="AF817" ca="1">IF($S817="","",INDIRECT("$Z"&amp;$S817))</f>
        <v>#VALUE!</v>
      </c>
      <c r="AG817" t="str">
        <f t="shared" si="230"/>
        <v/>
      </c>
      <c r="AH817" t="str" cm="1">
        <f t="array" aca="1" ref="AH817" ca="1">IFERROR(INDIRECT("$ag"&amp;S817),"")</f>
        <v/>
      </c>
      <c r="AI817" t="e" cm="1">
        <f t="array" aca="1" ref="AI817" ca="1">INDIRECT("O"&amp;S817)</f>
        <v>#VALUE!</v>
      </c>
      <c r="AJ817" t="str">
        <f t="shared" si="231"/>
        <v/>
      </c>
    </row>
    <row r="818" spans="1:36" ht="16.5" customHeight="1" thickBot="1">
      <c r="A818" s="131"/>
      <c r="B818" s="138"/>
      <c r="C818" s="139"/>
      <c r="D818" s="148"/>
      <c r="E818" s="148"/>
      <c r="F818" s="139"/>
      <c r="G818" s="149"/>
      <c r="H818" s="149"/>
      <c r="I818" s="149"/>
      <c r="J818" s="149"/>
      <c r="K818" s="39"/>
      <c r="L818" s="145"/>
      <c r="M818" s="145"/>
      <c r="N818" s="62"/>
      <c r="O818" s="315"/>
      <c r="Q818" t="str">
        <f t="shared" si="226"/>
        <v/>
      </c>
      <c r="S818" t="e">
        <f t="shared" ca="1" si="235"/>
        <v>#VALUE!</v>
      </c>
      <c r="T818" t="e">
        <f t="shared" ca="1" si="232"/>
        <v>#VALUE!</v>
      </c>
      <c r="U818">
        <f t="shared" si="236"/>
        <v>744</v>
      </c>
      <c r="V818">
        <v>62.916666666671603</v>
      </c>
      <c r="W818">
        <f t="shared" si="239"/>
        <v>62</v>
      </c>
      <c r="X818" t="str" cm="1">
        <f t="array" aca="1" ref="X818" ca="1">IFERROR(INDEX('PC&amp;PD'!$A$1:$AS$19,ROW('PC&amp;PD'!$A$19),MATCH(INDIRECT(T818),'PC&amp;PD'!$A$1:$AS$1,0)),"")</f>
        <v/>
      </c>
      <c r="AA818" t="str">
        <f t="shared" si="227"/>
        <v/>
      </c>
      <c r="AB818" t="str">
        <f t="shared" si="228"/>
        <v/>
      </c>
      <c r="AC818" t="e">
        <f t="shared" ca="1" si="229"/>
        <v>#VALUE!</v>
      </c>
      <c r="AD818" t="str" cm="1">
        <f t="array" aca="1" ref="AD818" ca="1">IFERROR(IF((LEFT(INDIRECT("$F"&amp;$S818),4))="GOTS",IF($G818="Organic","GOTS_Organic_raw",(IF($G818="Responsible","GOTS_Responsible",(IF($G818="No Attribute (Conventional)","GOTS_conventional",(IF($G818="Recycled Pre/Post-Consumer","GOTS_pre_post",(IF($G818="In-Conversion","GOTS_in_conversion",(IF($G818="Sustainably Sourced","Sustainably_sourced",(IF($G818="Recycled pre-consumer organic","GOTS_recycled_organic",""))))))))))))),IF($G818="Organic","Organic",(IF($G818="Responsible","Responsible",(IF($G818="No Attribute (Conventional)","No_Attribute_Conventional",(IF($G818="Recycled Pre/Post-Consumer","Recycled_Pre_Post_Consumer",(IF($G818="In-Conversion","In_Conversion",(IF($G818="Recycled Pre-Consumer","Recycled_Pre_Consumer",(IF($G818="Recycled Post-Consumer","Recycled_Post_Consumer",(IF($G818="Sustainably Sourced","Sustainably_sourced",(IF($G818="Recycled pre-consumer organic","GOTS_recycled_organic","")))))))))))))))))),"")</f>
        <v/>
      </c>
      <c r="AE818" t="e" cm="1">
        <f t="array" aca="1" ref="AE818" ca="1">IF($I818="",IF(INDIRECT("$F"&amp;$S818)="","",IF(LEFT(INDIRECT("$F"&amp;$S818),3)="GRS","GRS_RCS_RM",IF((LEFT(INDIRECT("$F"&amp;$S818),3))="RCS","GRS_RCS_RM",IF(INDIRECT("$F"&amp;$S818)="OCS (No Label)","OCS_Conversion_RM",IF(LEFT(INDIRECT("$F"&amp;$S818),3)="OCS","OCS_RM",IF(RIGHT(INDIRECT("$F"&amp;$S818),10)="conversion","GOTS_RM_conversion",IF((LEFT(INDIRECT("$F"&amp;$S818),4))="GOTS","GOTS_RM","Responsible_RM"))))))),"DELETERM")</f>
        <v>#VALUE!</v>
      </c>
      <c r="AF818" t="e" cm="1">
        <f t="array" aca="1" ref="AF818" ca="1">IF($S818="","",INDIRECT("$Z"&amp;$S818))</f>
        <v>#VALUE!</v>
      </c>
      <c r="AG818" t="str">
        <f t="shared" si="230"/>
        <v/>
      </c>
      <c r="AH818" t="str" cm="1">
        <f t="array" aca="1" ref="AH818" ca="1">IFERROR(INDIRECT("$ag"&amp;S818),"")</f>
        <v/>
      </c>
      <c r="AI818" t="e" cm="1">
        <f t="array" aca="1" ref="AI818" ca="1">INDIRECT("O"&amp;S818)</f>
        <v>#VALUE!</v>
      </c>
      <c r="AJ818" t="str">
        <f t="shared" si="231"/>
        <v/>
      </c>
    </row>
    <row r="819" spans="1:36" ht="16.5" customHeight="1">
      <c r="A819" s="128" t="str">
        <f>IF(B819="","",COUNTA($B$63:$B819))</f>
        <v/>
      </c>
      <c r="B819" s="132"/>
      <c r="C819" s="133"/>
      <c r="D819" s="140"/>
      <c r="E819" s="140"/>
      <c r="F819" s="133"/>
      <c r="G819" s="141"/>
      <c r="H819" s="141"/>
      <c r="I819" s="141"/>
      <c r="J819" s="141"/>
      <c r="K819" s="37"/>
      <c r="L819" s="142" t="str">
        <f>IF(R819="","",LEFT(R819,LEN(R819)-2))</f>
        <v/>
      </c>
      <c r="M819" s="142"/>
      <c r="N819" s="60"/>
      <c r="O819" s="313"/>
      <c r="Q819" t="str">
        <f t="shared" si="226"/>
        <v/>
      </c>
      <c r="R819" t="str">
        <f t="shared" ref="R819" si="244">CONCATENATE($Q819,Q820,Q821,Q822,Q823,Q824,$Q825,$Q826,$Q827,$Q828,$Q829,$Q830)</f>
        <v/>
      </c>
      <c r="S819" t="e">
        <f t="shared" ca="1" si="235"/>
        <v>#VALUE!</v>
      </c>
      <c r="T819" t="e">
        <f t="shared" ca="1" si="232"/>
        <v>#VALUE!</v>
      </c>
      <c r="U819">
        <f t="shared" si="236"/>
        <v>756</v>
      </c>
      <c r="V819">
        <v>63.000000000004903</v>
      </c>
      <c r="W819">
        <f t="shared" si="239"/>
        <v>63</v>
      </c>
      <c r="X819" t="str" cm="1">
        <f t="array" aca="1" ref="X819" ca="1">IFERROR(INDEX('PC&amp;PD'!$A$1:$AS$19,ROW('PC&amp;PD'!$A$19),MATCH(INDIRECT(T819),'PC&amp;PD'!$A$1:$AS$1,0)),"")</f>
        <v/>
      </c>
      <c r="Z819" t="str">
        <f t="shared" ref="Z819" si="245">IFERROR(IF($F819="OCS 100","OCS (OCS 100)",IF($F819="OCS Blended","OCS (OCS Blended)",IF($F819="OCS (No Label)","OCS (No Label)",IF($F819="RCS 100","RCS (RCS 100)",IF($F819="RCS Blended","RCS (RCS Blended)",IF($F819="GRS","GRS (GRS)",IF($F819="GRS (No Label)", "GRS (No Label)",IF($F819="RDS","RDS (RDS)",IF($F819="RWS","RWS (RWS)",IF($F819="RAS","RAS (RAS)",IF($F819="RMS","RMS (RMS)",IF($F819="GOTS Organic","GOTS (Organic)",IF($F819="GOTS Made with organic","GOTS (Made with Organic)",IF($F819="GOTS Organic - in conversion","GOTS (Organic - In Conversion)",IF($F819="GOTS Made with organic - in conversion","GOTS (Made with Organic - In Conversion)",""))))))))))))))),"")</f>
        <v/>
      </c>
      <c r="AA819" t="str">
        <f t="shared" si="227"/>
        <v/>
      </c>
      <c r="AB819" t="str">
        <f t="shared" si="228"/>
        <v/>
      </c>
      <c r="AC819" t="e">
        <f t="shared" ca="1" si="229"/>
        <v>#VALUE!</v>
      </c>
      <c r="AD819" t="str" cm="1">
        <f t="array" aca="1" ref="AD819" ca="1">IFERROR(IF((LEFT(INDIRECT("$F"&amp;$S819),4))="GOTS",IF($G819="Organic","GOTS_Organic_raw",(IF($G819="Responsible","GOTS_Responsible",(IF($G819="No Attribute (Conventional)","GOTS_conventional",(IF($G819="Recycled Pre/Post-Consumer","GOTS_pre_post",(IF($G819="In-Conversion","GOTS_in_conversion",(IF($G819="Sustainably Sourced","Sustainably_sourced",(IF($G819="Recycled pre-consumer organic","GOTS_recycled_organic",""))))))))))))),IF($G819="Organic","Organic",(IF($G819="Responsible","Responsible",(IF($G819="No Attribute (Conventional)","No_Attribute_Conventional",(IF($G819="Recycled Pre/Post-Consumer","Recycled_Pre_Post_Consumer",(IF($G819="In-Conversion","In_Conversion",(IF($G819="Recycled Pre-Consumer","Recycled_Pre_Consumer",(IF($G819="Recycled Post-Consumer","Recycled_Post_Consumer",(IF($G819="Sustainably Sourced","Sustainably_sourced",(IF($G819="Recycled pre-consumer organic","GOTS_recycled_organic","")))))))))))))))))),"")</f>
        <v/>
      </c>
      <c r="AE819" t="e" cm="1">
        <f t="array" aca="1" ref="AE819" ca="1">IF($I819="",IF(INDIRECT("$F"&amp;$S819)="","",IF(LEFT(INDIRECT("$F"&amp;$S819),3)="GRS","GRS_RCS_RM",IF((LEFT(INDIRECT("$F"&amp;$S819),3))="RCS","GRS_RCS_RM",IF(INDIRECT("$F"&amp;$S819)="OCS (No Label)","OCS_Conversion_RM",IF(LEFT(INDIRECT("$F"&amp;$S819),3)="OCS","OCS_RM",IF(RIGHT(INDIRECT("$F"&amp;$S819),10)="conversion","GOTS_RM_conversion",IF((LEFT(INDIRECT("$F"&amp;$S819),4))="GOTS","GOTS_RM","Responsible_RM"))))))),"DELETERM")</f>
        <v>#VALUE!</v>
      </c>
      <c r="AF819" t="e" cm="1">
        <f t="array" aca="1" ref="AF819" ca="1">IF($S819="","",INDIRECT("$Z"&amp;$S819))</f>
        <v>#VALUE!</v>
      </c>
      <c r="AG819" t="str">
        <f t="shared" si="230"/>
        <v/>
      </c>
      <c r="AH819" t="str" cm="1">
        <f t="array" aca="1" ref="AH819" ca="1">IFERROR(INDIRECT("$ag"&amp;S819),"")</f>
        <v/>
      </c>
      <c r="AI819" t="e" cm="1">
        <f t="array" aca="1" ref="AI819" ca="1">INDIRECT("O"&amp;S819)</f>
        <v>#VALUE!</v>
      </c>
      <c r="AJ819" t="str">
        <f t="shared" si="231"/>
        <v/>
      </c>
    </row>
    <row r="820" spans="1:36" ht="16.5" customHeight="1">
      <c r="A820" s="129"/>
      <c r="B820" s="134"/>
      <c r="C820" s="135"/>
      <c r="D820" s="146"/>
      <c r="E820" s="146"/>
      <c r="F820" s="135"/>
      <c r="G820" s="147"/>
      <c r="H820" s="147"/>
      <c r="I820" s="147"/>
      <c r="J820" s="147"/>
      <c r="K820" s="38"/>
      <c r="L820" s="143"/>
      <c r="M820" s="143"/>
      <c r="N820" s="61"/>
      <c r="O820" s="314"/>
      <c r="Q820" t="str">
        <f t="shared" si="226"/>
        <v/>
      </c>
      <c r="S820" t="e">
        <f t="shared" ca="1" si="235"/>
        <v>#VALUE!</v>
      </c>
      <c r="T820" t="e">
        <f t="shared" ca="1" si="232"/>
        <v>#VALUE!</v>
      </c>
      <c r="U820">
        <f t="shared" si="236"/>
        <v>756</v>
      </c>
      <c r="V820">
        <v>63.083333333338203</v>
      </c>
      <c r="W820">
        <f t="shared" si="239"/>
        <v>63</v>
      </c>
      <c r="X820" t="str" cm="1">
        <f t="array" aca="1" ref="X820" ca="1">IFERROR(INDEX('PC&amp;PD'!$A$1:$AS$19,ROW('PC&amp;PD'!$A$19),MATCH(INDIRECT(T820),'PC&amp;PD'!$A$1:$AS$1,0)),"")</f>
        <v/>
      </c>
      <c r="AA820" t="str">
        <f t="shared" si="227"/>
        <v/>
      </c>
      <c r="AB820" t="str">
        <f t="shared" si="228"/>
        <v/>
      </c>
      <c r="AC820" t="e">
        <f t="shared" ca="1" si="229"/>
        <v>#VALUE!</v>
      </c>
      <c r="AD820" t="str" cm="1">
        <f t="array" aca="1" ref="AD820" ca="1">IFERROR(IF((LEFT(INDIRECT("$F"&amp;$S820),4))="GOTS",IF($G820="Organic","GOTS_Organic_raw",(IF($G820="Responsible","GOTS_Responsible",(IF($G820="No Attribute (Conventional)","GOTS_conventional",(IF($G820="Recycled Pre/Post-Consumer","GOTS_pre_post",(IF($G820="In-Conversion","GOTS_in_conversion",(IF($G820="Sustainably Sourced","Sustainably_sourced",(IF($G820="Recycled pre-consumer organic","GOTS_recycled_organic",""))))))))))))),IF($G820="Organic","Organic",(IF($G820="Responsible","Responsible",(IF($G820="No Attribute (Conventional)","No_Attribute_Conventional",(IF($G820="Recycled Pre/Post-Consumer","Recycled_Pre_Post_Consumer",(IF($G820="In-Conversion","In_Conversion",(IF($G820="Recycled Pre-Consumer","Recycled_Pre_Consumer",(IF($G820="Recycled Post-Consumer","Recycled_Post_Consumer",(IF($G820="Sustainably Sourced","Sustainably_sourced",(IF($G820="Recycled pre-consumer organic","GOTS_recycled_organic","")))))))))))))))))),"")</f>
        <v/>
      </c>
      <c r="AE820" t="e" cm="1">
        <f t="array" aca="1" ref="AE820" ca="1">IF($I820="",IF(INDIRECT("$F"&amp;$S820)="","",IF(LEFT(INDIRECT("$F"&amp;$S820),3)="GRS","GRS_RCS_RM",IF((LEFT(INDIRECT("$F"&amp;$S820),3))="RCS","GRS_RCS_RM",IF(INDIRECT("$F"&amp;$S820)="OCS (No Label)","OCS_Conversion_RM",IF(LEFT(INDIRECT("$F"&amp;$S820),3)="OCS","OCS_RM",IF(RIGHT(INDIRECT("$F"&amp;$S820),10)="conversion","GOTS_RM_conversion",IF((LEFT(INDIRECT("$F"&amp;$S820),4))="GOTS","GOTS_RM","Responsible_RM"))))))),"DELETERM")</f>
        <v>#VALUE!</v>
      </c>
      <c r="AF820" t="e" cm="1">
        <f t="array" aca="1" ref="AF820" ca="1">IF($S820="","",INDIRECT("$Z"&amp;$S820))</f>
        <v>#VALUE!</v>
      </c>
      <c r="AG820" t="str">
        <f t="shared" si="230"/>
        <v/>
      </c>
      <c r="AH820" t="str" cm="1">
        <f t="array" aca="1" ref="AH820" ca="1">IFERROR(INDIRECT("$ag"&amp;S820),"")</f>
        <v/>
      </c>
      <c r="AI820" t="e" cm="1">
        <f t="array" aca="1" ref="AI820" ca="1">INDIRECT("O"&amp;S820)</f>
        <v>#VALUE!</v>
      </c>
      <c r="AJ820" t="str">
        <f t="shared" si="231"/>
        <v/>
      </c>
    </row>
    <row r="821" spans="1:36" ht="16.5" customHeight="1">
      <c r="A821" s="129"/>
      <c r="B821" s="134"/>
      <c r="C821" s="135"/>
      <c r="D821" s="146"/>
      <c r="E821" s="146"/>
      <c r="F821" s="135"/>
      <c r="G821" s="147"/>
      <c r="H821" s="147"/>
      <c r="I821" s="147"/>
      <c r="J821" s="147"/>
      <c r="K821" s="38"/>
      <c r="L821" s="143"/>
      <c r="M821" s="143"/>
      <c r="N821" s="61"/>
      <c r="O821" s="314"/>
      <c r="Q821" t="str">
        <f t="shared" si="226"/>
        <v/>
      </c>
      <c r="S821" t="e">
        <f t="shared" ca="1" si="235"/>
        <v>#VALUE!</v>
      </c>
      <c r="T821" t="e">
        <f t="shared" ca="1" si="232"/>
        <v>#VALUE!</v>
      </c>
      <c r="U821">
        <f t="shared" si="236"/>
        <v>756</v>
      </c>
      <c r="V821">
        <v>63.166666666671603</v>
      </c>
      <c r="W821">
        <f t="shared" si="239"/>
        <v>63</v>
      </c>
      <c r="X821" t="str" cm="1">
        <f t="array" aca="1" ref="X821" ca="1">IFERROR(INDEX('PC&amp;PD'!$A$1:$AS$19,ROW('PC&amp;PD'!$A$19),MATCH(INDIRECT(T821),'PC&amp;PD'!$A$1:$AS$1,0)),"")</f>
        <v/>
      </c>
      <c r="AA821" t="str">
        <f t="shared" si="227"/>
        <v/>
      </c>
      <c r="AB821" t="str">
        <f t="shared" si="228"/>
        <v/>
      </c>
      <c r="AC821" t="e">
        <f t="shared" ca="1" si="229"/>
        <v>#VALUE!</v>
      </c>
      <c r="AD821" t="str" cm="1">
        <f t="array" aca="1" ref="AD821" ca="1">IFERROR(IF((LEFT(INDIRECT("$F"&amp;$S821),4))="GOTS",IF($G821="Organic","GOTS_Organic_raw",(IF($G821="Responsible","GOTS_Responsible",(IF($G821="No Attribute (Conventional)","GOTS_conventional",(IF($G821="Recycled Pre/Post-Consumer","GOTS_pre_post",(IF($G821="In-Conversion","GOTS_in_conversion",(IF($G821="Sustainably Sourced","Sustainably_sourced",(IF($G821="Recycled pre-consumer organic","GOTS_recycled_organic",""))))))))))))),IF($G821="Organic","Organic",(IF($G821="Responsible","Responsible",(IF($G821="No Attribute (Conventional)","No_Attribute_Conventional",(IF($G821="Recycled Pre/Post-Consumer","Recycled_Pre_Post_Consumer",(IF($G821="In-Conversion","In_Conversion",(IF($G821="Recycled Pre-Consumer","Recycled_Pre_Consumer",(IF($G821="Recycled Post-Consumer","Recycled_Post_Consumer",(IF($G821="Sustainably Sourced","Sustainably_sourced",(IF($G821="Recycled pre-consumer organic","GOTS_recycled_organic","")))))))))))))))))),"")</f>
        <v/>
      </c>
      <c r="AE821" t="e" cm="1">
        <f t="array" aca="1" ref="AE821" ca="1">IF($I821="",IF(INDIRECT("$F"&amp;$S821)="","",IF(LEFT(INDIRECT("$F"&amp;$S821),3)="GRS","GRS_RCS_RM",IF((LEFT(INDIRECT("$F"&amp;$S821),3))="RCS","GRS_RCS_RM",IF(INDIRECT("$F"&amp;$S821)="OCS (No Label)","OCS_Conversion_RM",IF(LEFT(INDIRECT("$F"&amp;$S821),3)="OCS","OCS_RM",IF(RIGHT(INDIRECT("$F"&amp;$S821),10)="conversion","GOTS_RM_conversion",IF((LEFT(INDIRECT("$F"&amp;$S821),4))="GOTS","GOTS_RM","Responsible_RM"))))))),"DELETERM")</f>
        <v>#VALUE!</v>
      </c>
      <c r="AF821" t="e" cm="1">
        <f t="array" aca="1" ref="AF821" ca="1">IF($S821="","",INDIRECT("$Z"&amp;$S821))</f>
        <v>#VALUE!</v>
      </c>
      <c r="AG821" t="str">
        <f t="shared" si="230"/>
        <v/>
      </c>
      <c r="AH821" t="str" cm="1">
        <f t="array" aca="1" ref="AH821" ca="1">IFERROR(INDIRECT("$ag"&amp;S821),"")</f>
        <v/>
      </c>
      <c r="AI821" t="e" cm="1">
        <f t="array" aca="1" ref="AI821" ca="1">INDIRECT("O"&amp;S821)</f>
        <v>#VALUE!</v>
      </c>
      <c r="AJ821" t="str">
        <f t="shared" si="231"/>
        <v/>
      </c>
    </row>
    <row r="822" spans="1:36" ht="16.5" customHeight="1">
      <c r="A822" s="129"/>
      <c r="B822" s="134"/>
      <c r="C822" s="135"/>
      <c r="D822" s="146"/>
      <c r="E822" s="146"/>
      <c r="F822" s="135"/>
      <c r="G822" s="147"/>
      <c r="H822" s="147"/>
      <c r="I822" s="147"/>
      <c r="J822" s="147"/>
      <c r="K822" s="38"/>
      <c r="L822" s="143"/>
      <c r="M822" s="143"/>
      <c r="N822" s="61"/>
      <c r="O822" s="314"/>
      <c r="Q822" t="str">
        <f t="shared" si="226"/>
        <v/>
      </c>
      <c r="S822" t="e">
        <f t="shared" ca="1" si="235"/>
        <v>#VALUE!</v>
      </c>
      <c r="T822" t="e">
        <f t="shared" ca="1" si="232"/>
        <v>#VALUE!</v>
      </c>
      <c r="U822">
        <f t="shared" si="236"/>
        <v>756</v>
      </c>
      <c r="V822">
        <v>63.250000000004903</v>
      </c>
      <c r="W822">
        <f t="shared" si="239"/>
        <v>63</v>
      </c>
      <c r="X822" t="str" cm="1">
        <f t="array" aca="1" ref="X822" ca="1">IFERROR(INDEX('PC&amp;PD'!$A$1:$AS$19,ROW('PC&amp;PD'!$A$19),MATCH(INDIRECT(T822),'PC&amp;PD'!$A$1:$AS$1,0)),"")</f>
        <v/>
      </c>
      <c r="AA822" t="str">
        <f t="shared" si="227"/>
        <v/>
      </c>
      <c r="AB822" t="str">
        <f t="shared" si="228"/>
        <v/>
      </c>
      <c r="AC822" t="e">
        <f t="shared" ca="1" si="229"/>
        <v>#VALUE!</v>
      </c>
      <c r="AD822" t="str" cm="1">
        <f t="array" aca="1" ref="AD822" ca="1">IFERROR(IF((LEFT(INDIRECT("$F"&amp;$S822),4))="GOTS",IF($G822="Organic","GOTS_Organic_raw",(IF($G822="Responsible","GOTS_Responsible",(IF($G822="No Attribute (Conventional)","GOTS_conventional",(IF($G822="Recycled Pre/Post-Consumer","GOTS_pre_post",(IF($G822="In-Conversion","GOTS_in_conversion",(IF($G822="Sustainably Sourced","Sustainably_sourced",(IF($G822="Recycled pre-consumer organic","GOTS_recycled_organic",""))))))))))))),IF($G822="Organic","Organic",(IF($G822="Responsible","Responsible",(IF($G822="No Attribute (Conventional)","No_Attribute_Conventional",(IF($G822="Recycled Pre/Post-Consumer","Recycled_Pre_Post_Consumer",(IF($G822="In-Conversion","In_Conversion",(IF($G822="Recycled Pre-Consumer","Recycled_Pre_Consumer",(IF($G822="Recycled Post-Consumer","Recycled_Post_Consumer",(IF($G822="Sustainably Sourced","Sustainably_sourced",(IF($G822="Recycled pre-consumer organic","GOTS_recycled_organic","")))))))))))))))))),"")</f>
        <v/>
      </c>
      <c r="AE822" t="e" cm="1">
        <f t="array" aca="1" ref="AE822" ca="1">IF($I822="",IF(INDIRECT("$F"&amp;$S822)="","",IF(LEFT(INDIRECT("$F"&amp;$S822),3)="GRS","GRS_RCS_RM",IF((LEFT(INDIRECT("$F"&amp;$S822),3))="RCS","GRS_RCS_RM",IF(INDIRECT("$F"&amp;$S822)="OCS (No Label)","OCS_Conversion_RM",IF(LEFT(INDIRECT("$F"&amp;$S822),3)="OCS","OCS_RM",IF(RIGHT(INDIRECT("$F"&amp;$S822),10)="conversion","GOTS_RM_conversion",IF((LEFT(INDIRECT("$F"&amp;$S822),4))="GOTS","GOTS_RM","Responsible_RM"))))))),"DELETERM")</f>
        <v>#VALUE!</v>
      </c>
      <c r="AF822" t="e" cm="1">
        <f t="array" aca="1" ref="AF822" ca="1">IF($S822="","",INDIRECT("$Z"&amp;$S822))</f>
        <v>#VALUE!</v>
      </c>
      <c r="AG822" t="str">
        <f t="shared" si="230"/>
        <v/>
      </c>
      <c r="AH822" t="str" cm="1">
        <f t="array" aca="1" ref="AH822" ca="1">IFERROR(INDIRECT("$ag"&amp;S822),"")</f>
        <v/>
      </c>
      <c r="AI822" t="e" cm="1">
        <f t="array" aca="1" ref="AI822" ca="1">INDIRECT("O"&amp;S822)</f>
        <v>#VALUE!</v>
      </c>
      <c r="AJ822" t="str">
        <f t="shared" si="231"/>
        <v/>
      </c>
    </row>
    <row r="823" spans="1:36" ht="16.5" customHeight="1">
      <c r="A823" s="129"/>
      <c r="B823" s="134"/>
      <c r="C823" s="135"/>
      <c r="D823" s="146"/>
      <c r="E823" s="146"/>
      <c r="F823" s="135"/>
      <c r="G823" s="147"/>
      <c r="H823" s="147"/>
      <c r="I823" s="147"/>
      <c r="J823" s="147"/>
      <c r="K823" s="38"/>
      <c r="L823" s="143"/>
      <c r="M823" s="143"/>
      <c r="N823" s="61"/>
      <c r="O823" s="314"/>
      <c r="Q823" t="str">
        <f t="shared" si="226"/>
        <v/>
      </c>
      <c r="S823" t="e">
        <f t="shared" ca="1" si="235"/>
        <v>#VALUE!</v>
      </c>
      <c r="T823" t="e">
        <f t="shared" ca="1" si="232"/>
        <v>#VALUE!</v>
      </c>
      <c r="U823">
        <f t="shared" si="236"/>
        <v>756</v>
      </c>
      <c r="V823">
        <v>63.333333333338302</v>
      </c>
      <c r="W823">
        <f t="shared" si="239"/>
        <v>63</v>
      </c>
      <c r="X823" t="str" cm="1">
        <f t="array" aca="1" ref="X823" ca="1">IFERROR(INDEX('PC&amp;PD'!$A$1:$AS$19,ROW('PC&amp;PD'!$A$19),MATCH(INDIRECT(T823),'PC&amp;PD'!$A$1:$AS$1,0)),"")</f>
        <v/>
      </c>
      <c r="AA823" t="str">
        <f t="shared" si="227"/>
        <v/>
      </c>
      <c r="AB823" t="str">
        <f t="shared" si="228"/>
        <v/>
      </c>
      <c r="AC823" t="e">
        <f t="shared" ca="1" si="229"/>
        <v>#VALUE!</v>
      </c>
      <c r="AD823" t="str" cm="1">
        <f t="array" aca="1" ref="AD823" ca="1">IFERROR(IF((LEFT(INDIRECT("$F"&amp;$S823),4))="GOTS",IF($G823="Organic","GOTS_Organic_raw",(IF($G823="Responsible","GOTS_Responsible",(IF($G823="No Attribute (Conventional)","GOTS_conventional",(IF($G823="Recycled Pre/Post-Consumer","GOTS_pre_post",(IF($G823="In-Conversion","GOTS_in_conversion",(IF($G823="Sustainably Sourced","Sustainably_sourced",(IF($G823="Recycled pre-consumer organic","GOTS_recycled_organic",""))))))))))))),IF($G823="Organic","Organic",(IF($G823="Responsible","Responsible",(IF($G823="No Attribute (Conventional)","No_Attribute_Conventional",(IF($G823="Recycled Pre/Post-Consumer","Recycled_Pre_Post_Consumer",(IF($G823="In-Conversion","In_Conversion",(IF($G823="Recycled Pre-Consumer","Recycled_Pre_Consumer",(IF($G823="Recycled Post-Consumer","Recycled_Post_Consumer",(IF($G823="Sustainably Sourced","Sustainably_sourced",(IF($G823="Recycled pre-consumer organic","GOTS_recycled_organic","")))))))))))))))))),"")</f>
        <v/>
      </c>
      <c r="AE823" t="e" cm="1">
        <f t="array" aca="1" ref="AE823" ca="1">IF($I823="",IF(INDIRECT("$F"&amp;$S823)="","",IF(LEFT(INDIRECT("$F"&amp;$S823),3)="GRS","GRS_RCS_RM",IF((LEFT(INDIRECT("$F"&amp;$S823),3))="RCS","GRS_RCS_RM",IF(INDIRECT("$F"&amp;$S823)="OCS (No Label)","OCS_Conversion_RM",IF(LEFT(INDIRECT("$F"&amp;$S823),3)="OCS","OCS_RM",IF(RIGHT(INDIRECT("$F"&amp;$S823),10)="conversion","GOTS_RM_conversion",IF((LEFT(INDIRECT("$F"&amp;$S823),4))="GOTS","GOTS_RM","Responsible_RM"))))))),"DELETERM")</f>
        <v>#VALUE!</v>
      </c>
      <c r="AF823" t="e" cm="1">
        <f t="array" aca="1" ref="AF823" ca="1">IF($S823="","",INDIRECT("$Z"&amp;$S823))</f>
        <v>#VALUE!</v>
      </c>
      <c r="AG823" t="str">
        <f t="shared" si="230"/>
        <v/>
      </c>
      <c r="AH823" t="str" cm="1">
        <f t="array" aca="1" ref="AH823" ca="1">IFERROR(INDIRECT("$ag"&amp;S823),"")</f>
        <v/>
      </c>
      <c r="AI823" t="e" cm="1">
        <f t="array" aca="1" ref="AI823" ca="1">INDIRECT("O"&amp;S823)</f>
        <v>#VALUE!</v>
      </c>
      <c r="AJ823" t="str">
        <f t="shared" si="231"/>
        <v/>
      </c>
    </row>
    <row r="824" spans="1:36" ht="16.5" customHeight="1">
      <c r="A824" s="129"/>
      <c r="B824" s="134"/>
      <c r="C824" s="135"/>
      <c r="D824" s="146"/>
      <c r="E824" s="146"/>
      <c r="F824" s="135"/>
      <c r="G824" s="147"/>
      <c r="H824" s="147"/>
      <c r="I824" s="147"/>
      <c r="J824" s="147"/>
      <c r="K824" s="38"/>
      <c r="L824" s="143"/>
      <c r="M824" s="143"/>
      <c r="N824" s="61"/>
      <c r="O824" s="314"/>
      <c r="Q824" t="str">
        <f t="shared" si="226"/>
        <v/>
      </c>
      <c r="S824" t="e">
        <f t="shared" ca="1" si="235"/>
        <v>#VALUE!</v>
      </c>
      <c r="T824" t="e">
        <f t="shared" ca="1" si="232"/>
        <v>#VALUE!</v>
      </c>
      <c r="U824">
        <f t="shared" si="236"/>
        <v>756</v>
      </c>
      <c r="V824">
        <v>63.416666666671603</v>
      </c>
      <c r="W824">
        <f t="shared" si="239"/>
        <v>63</v>
      </c>
      <c r="X824" t="str" cm="1">
        <f t="array" aca="1" ref="X824" ca="1">IFERROR(INDEX('PC&amp;PD'!$A$1:$AS$19,ROW('PC&amp;PD'!$A$19),MATCH(INDIRECT(T824),'PC&amp;PD'!$A$1:$AS$1,0)),"")</f>
        <v/>
      </c>
      <c r="AA824" t="str">
        <f t="shared" si="227"/>
        <v/>
      </c>
      <c r="AB824" t="str">
        <f t="shared" si="228"/>
        <v/>
      </c>
      <c r="AC824" t="e">
        <f t="shared" ca="1" si="229"/>
        <v>#VALUE!</v>
      </c>
      <c r="AD824" t="str" cm="1">
        <f t="array" aca="1" ref="AD824" ca="1">IFERROR(IF((LEFT(INDIRECT("$F"&amp;$S824),4))="GOTS",IF($G824="Organic","GOTS_Organic_raw",(IF($G824="Responsible","GOTS_Responsible",(IF($G824="No Attribute (Conventional)","GOTS_conventional",(IF($G824="Recycled Pre/Post-Consumer","GOTS_pre_post",(IF($G824="In-Conversion","GOTS_in_conversion",(IF($G824="Sustainably Sourced","Sustainably_sourced",(IF($G824="Recycled pre-consumer organic","GOTS_recycled_organic",""))))))))))))),IF($G824="Organic","Organic",(IF($G824="Responsible","Responsible",(IF($G824="No Attribute (Conventional)","No_Attribute_Conventional",(IF($G824="Recycled Pre/Post-Consumer","Recycled_Pre_Post_Consumer",(IF($G824="In-Conversion","In_Conversion",(IF($G824="Recycled Pre-Consumer","Recycled_Pre_Consumer",(IF($G824="Recycled Post-Consumer","Recycled_Post_Consumer",(IF($G824="Sustainably Sourced","Sustainably_sourced",(IF($G824="Recycled pre-consumer organic","GOTS_recycled_organic","")))))))))))))))))),"")</f>
        <v/>
      </c>
      <c r="AE824" t="e" cm="1">
        <f t="array" aca="1" ref="AE824" ca="1">IF($I824="",IF(INDIRECT("$F"&amp;$S824)="","",IF(LEFT(INDIRECT("$F"&amp;$S824),3)="GRS","GRS_RCS_RM",IF((LEFT(INDIRECT("$F"&amp;$S824),3))="RCS","GRS_RCS_RM",IF(INDIRECT("$F"&amp;$S824)="OCS (No Label)","OCS_Conversion_RM",IF(LEFT(INDIRECT("$F"&amp;$S824),3)="OCS","OCS_RM",IF(RIGHT(INDIRECT("$F"&amp;$S824),10)="conversion","GOTS_RM_conversion",IF((LEFT(INDIRECT("$F"&amp;$S824),4))="GOTS","GOTS_RM","Responsible_RM"))))))),"DELETERM")</f>
        <v>#VALUE!</v>
      </c>
      <c r="AF824" t="e" cm="1">
        <f t="array" aca="1" ref="AF824" ca="1">IF($S824="","",INDIRECT("$Z"&amp;$S824))</f>
        <v>#VALUE!</v>
      </c>
      <c r="AG824" t="str">
        <f t="shared" si="230"/>
        <v/>
      </c>
      <c r="AH824" t="str" cm="1">
        <f t="array" aca="1" ref="AH824" ca="1">IFERROR(INDIRECT("$ag"&amp;S824),"")</f>
        <v/>
      </c>
      <c r="AI824" t="e" cm="1">
        <f t="array" aca="1" ref="AI824" ca="1">INDIRECT("O"&amp;S824)</f>
        <v>#VALUE!</v>
      </c>
      <c r="AJ824" t="str">
        <f t="shared" si="231"/>
        <v/>
      </c>
    </row>
    <row r="825" spans="1:36" ht="16.5" customHeight="1">
      <c r="A825" s="130"/>
      <c r="B825" s="136"/>
      <c r="C825" s="137"/>
      <c r="D825" s="146"/>
      <c r="E825" s="146"/>
      <c r="F825" s="137"/>
      <c r="G825" s="147"/>
      <c r="H825" s="147"/>
      <c r="I825" s="147"/>
      <c r="J825" s="147"/>
      <c r="K825" s="38"/>
      <c r="L825" s="144"/>
      <c r="M825" s="144"/>
      <c r="N825" s="61"/>
      <c r="O825" s="314"/>
      <c r="Q825" t="str">
        <f t="shared" si="226"/>
        <v/>
      </c>
      <c r="S825" t="e">
        <f t="shared" ca="1" si="235"/>
        <v>#VALUE!</v>
      </c>
      <c r="T825" t="e">
        <f t="shared" ca="1" si="232"/>
        <v>#VALUE!</v>
      </c>
      <c r="U825">
        <f t="shared" si="236"/>
        <v>756</v>
      </c>
      <c r="V825">
        <v>63.500000000004903</v>
      </c>
      <c r="W825">
        <f t="shared" si="239"/>
        <v>63</v>
      </c>
      <c r="X825" t="str" cm="1">
        <f t="array" aca="1" ref="X825" ca="1">IFERROR(INDEX('PC&amp;PD'!$A$1:$AS$19,ROW('PC&amp;PD'!$A$19),MATCH(INDIRECT(T825),'PC&amp;PD'!$A$1:$AS$1,0)),"")</f>
        <v/>
      </c>
      <c r="AA825" t="str">
        <f t="shared" si="227"/>
        <v/>
      </c>
      <c r="AB825" t="str">
        <f t="shared" si="228"/>
        <v/>
      </c>
      <c r="AC825" t="e">
        <f t="shared" ca="1" si="229"/>
        <v>#VALUE!</v>
      </c>
      <c r="AD825" t="str" cm="1">
        <f t="array" aca="1" ref="AD825" ca="1">IFERROR(IF((LEFT(INDIRECT("$F"&amp;$S825),4))="GOTS",IF($G825="Organic","GOTS_Organic_raw",(IF($G825="Responsible","GOTS_Responsible",(IF($G825="No Attribute (Conventional)","GOTS_conventional",(IF($G825="Recycled Pre/Post-Consumer","GOTS_pre_post",(IF($G825="In-Conversion","GOTS_in_conversion",(IF($G825="Sustainably Sourced","Sustainably_sourced",(IF($G825="Recycled pre-consumer organic","GOTS_recycled_organic",""))))))))))))),IF($G825="Organic","Organic",(IF($G825="Responsible","Responsible",(IF($G825="No Attribute (Conventional)","No_Attribute_Conventional",(IF($G825="Recycled Pre/Post-Consumer","Recycled_Pre_Post_Consumer",(IF($G825="In-Conversion","In_Conversion",(IF($G825="Recycled Pre-Consumer","Recycled_Pre_Consumer",(IF($G825="Recycled Post-Consumer","Recycled_Post_Consumer",(IF($G825="Sustainably Sourced","Sustainably_sourced",(IF($G825="Recycled pre-consumer organic","GOTS_recycled_organic","")))))))))))))))))),"")</f>
        <v/>
      </c>
      <c r="AE825" t="e" cm="1">
        <f t="array" aca="1" ref="AE825" ca="1">IF($I825="",IF(INDIRECT("$F"&amp;$S825)="","",IF(LEFT(INDIRECT("$F"&amp;$S825),3)="GRS","GRS_RCS_RM",IF((LEFT(INDIRECT("$F"&amp;$S825),3))="RCS","GRS_RCS_RM",IF(INDIRECT("$F"&amp;$S825)="OCS (No Label)","OCS_Conversion_RM",IF(LEFT(INDIRECT("$F"&amp;$S825),3)="OCS","OCS_RM",IF(RIGHT(INDIRECT("$F"&amp;$S825),10)="conversion","GOTS_RM_conversion",IF((LEFT(INDIRECT("$F"&amp;$S825),4))="GOTS","GOTS_RM","Responsible_RM"))))))),"DELETERM")</f>
        <v>#VALUE!</v>
      </c>
      <c r="AF825" t="e" cm="1">
        <f t="array" aca="1" ref="AF825" ca="1">IF($S825="","",INDIRECT("$Z"&amp;$S825))</f>
        <v>#VALUE!</v>
      </c>
      <c r="AG825" t="str">
        <f t="shared" si="230"/>
        <v/>
      </c>
      <c r="AH825" t="str" cm="1">
        <f t="array" aca="1" ref="AH825" ca="1">IFERROR(INDIRECT("$ag"&amp;S825),"")</f>
        <v/>
      </c>
      <c r="AI825" t="e" cm="1">
        <f t="array" aca="1" ref="AI825" ca="1">INDIRECT("O"&amp;S825)</f>
        <v>#VALUE!</v>
      </c>
      <c r="AJ825" t="str">
        <f t="shared" si="231"/>
        <v/>
      </c>
    </row>
    <row r="826" spans="1:36" ht="16.5" customHeight="1">
      <c r="A826" s="130"/>
      <c r="B826" s="136"/>
      <c r="C826" s="137"/>
      <c r="D826" s="146"/>
      <c r="E826" s="146"/>
      <c r="F826" s="137"/>
      <c r="G826" s="147"/>
      <c r="H826" s="147"/>
      <c r="I826" s="147"/>
      <c r="J826" s="147"/>
      <c r="K826" s="38"/>
      <c r="L826" s="144"/>
      <c r="M826" s="144"/>
      <c r="N826" s="61"/>
      <c r="O826" s="314"/>
      <c r="Q826" t="str">
        <f t="shared" si="226"/>
        <v/>
      </c>
      <c r="S826" t="e">
        <f t="shared" ca="1" si="235"/>
        <v>#VALUE!</v>
      </c>
      <c r="T826" t="e">
        <f t="shared" ca="1" si="232"/>
        <v>#VALUE!</v>
      </c>
      <c r="U826">
        <f t="shared" si="236"/>
        <v>756</v>
      </c>
      <c r="V826">
        <v>63.583333333338302</v>
      </c>
      <c r="W826">
        <f t="shared" si="239"/>
        <v>63</v>
      </c>
      <c r="X826" t="str" cm="1">
        <f t="array" aca="1" ref="X826" ca="1">IFERROR(INDEX('PC&amp;PD'!$A$1:$AS$19,ROW('PC&amp;PD'!$A$19),MATCH(INDIRECT(T826),'PC&amp;PD'!$A$1:$AS$1,0)),"")</f>
        <v/>
      </c>
      <c r="AA826" t="str">
        <f t="shared" si="227"/>
        <v/>
      </c>
      <c r="AB826" t="str">
        <f t="shared" si="228"/>
        <v/>
      </c>
      <c r="AC826" t="e">
        <f t="shared" ca="1" si="229"/>
        <v>#VALUE!</v>
      </c>
      <c r="AD826" t="str" cm="1">
        <f t="array" aca="1" ref="AD826" ca="1">IFERROR(IF((LEFT(INDIRECT("$F"&amp;$S826),4))="GOTS",IF($G826="Organic","GOTS_Organic_raw",(IF($G826="Responsible","GOTS_Responsible",(IF($G826="No Attribute (Conventional)","GOTS_conventional",(IF($G826="Recycled Pre/Post-Consumer","GOTS_pre_post",(IF($G826="In-Conversion","GOTS_in_conversion",(IF($G826="Sustainably Sourced","Sustainably_sourced",(IF($G826="Recycled pre-consumer organic","GOTS_recycled_organic",""))))))))))))),IF($G826="Organic","Organic",(IF($G826="Responsible","Responsible",(IF($G826="No Attribute (Conventional)","No_Attribute_Conventional",(IF($G826="Recycled Pre/Post-Consumer","Recycled_Pre_Post_Consumer",(IF($G826="In-Conversion","In_Conversion",(IF($G826="Recycled Pre-Consumer","Recycled_Pre_Consumer",(IF($G826="Recycled Post-Consumer","Recycled_Post_Consumer",(IF($G826="Sustainably Sourced","Sustainably_sourced",(IF($G826="Recycled pre-consumer organic","GOTS_recycled_organic","")))))))))))))))))),"")</f>
        <v/>
      </c>
      <c r="AE826" t="e" cm="1">
        <f t="array" aca="1" ref="AE826" ca="1">IF($I826="",IF(INDIRECT("$F"&amp;$S826)="","",IF(LEFT(INDIRECT("$F"&amp;$S826),3)="GRS","GRS_RCS_RM",IF((LEFT(INDIRECT("$F"&amp;$S826),3))="RCS","GRS_RCS_RM",IF(INDIRECT("$F"&amp;$S826)="OCS (No Label)","OCS_Conversion_RM",IF(LEFT(INDIRECT("$F"&amp;$S826),3)="OCS","OCS_RM",IF(RIGHT(INDIRECT("$F"&amp;$S826),10)="conversion","GOTS_RM_conversion",IF((LEFT(INDIRECT("$F"&amp;$S826),4))="GOTS","GOTS_RM","Responsible_RM"))))))),"DELETERM")</f>
        <v>#VALUE!</v>
      </c>
      <c r="AF826" t="e" cm="1">
        <f t="array" aca="1" ref="AF826" ca="1">IF($S826="","",INDIRECT("$Z"&amp;$S826))</f>
        <v>#VALUE!</v>
      </c>
      <c r="AG826" t="str">
        <f t="shared" si="230"/>
        <v/>
      </c>
      <c r="AH826" t="str" cm="1">
        <f t="array" aca="1" ref="AH826" ca="1">IFERROR(INDIRECT("$ag"&amp;S826),"")</f>
        <v/>
      </c>
      <c r="AI826" t="e" cm="1">
        <f t="array" aca="1" ref="AI826" ca="1">INDIRECT("O"&amp;S826)</f>
        <v>#VALUE!</v>
      </c>
      <c r="AJ826" t="str">
        <f t="shared" si="231"/>
        <v/>
      </c>
    </row>
    <row r="827" spans="1:36" ht="16.5" customHeight="1">
      <c r="A827" s="130"/>
      <c r="B827" s="136"/>
      <c r="C827" s="137"/>
      <c r="D827" s="146"/>
      <c r="E827" s="146"/>
      <c r="F827" s="137"/>
      <c r="G827" s="147"/>
      <c r="H827" s="147"/>
      <c r="I827" s="147"/>
      <c r="J827" s="147"/>
      <c r="K827" s="38"/>
      <c r="L827" s="144"/>
      <c r="M827" s="144"/>
      <c r="N827" s="61"/>
      <c r="O827" s="314"/>
      <c r="Q827" t="str">
        <f t="shared" si="226"/>
        <v/>
      </c>
      <c r="S827" t="e">
        <f t="shared" ca="1" si="235"/>
        <v>#VALUE!</v>
      </c>
      <c r="T827" t="e">
        <f t="shared" ca="1" si="232"/>
        <v>#VALUE!</v>
      </c>
      <c r="U827">
        <f t="shared" si="236"/>
        <v>756</v>
      </c>
      <c r="V827">
        <v>63.666666666671603</v>
      </c>
      <c r="W827">
        <f t="shared" si="239"/>
        <v>63</v>
      </c>
      <c r="X827" t="str" cm="1">
        <f t="array" aca="1" ref="X827" ca="1">IFERROR(INDEX('PC&amp;PD'!$A$1:$AS$19,ROW('PC&amp;PD'!$A$19),MATCH(INDIRECT(T827),'PC&amp;PD'!$A$1:$AS$1,0)),"")</f>
        <v/>
      </c>
      <c r="AA827" t="str">
        <f t="shared" si="227"/>
        <v/>
      </c>
      <c r="AB827" t="str">
        <f t="shared" si="228"/>
        <v/>
      </c>
      <c r="AC827" t="e">
        <f t="shared" ca="1" si="229"/>
        <v>#VALUE!</v>
      </c>
      <c r="AD827" t="str" cm="1">
        <f t="array" aca="1" ref="AD827" ca="1">IFERROR(IF((LEFT(INDIRECT("$F"&amp;$S827),4))="GOTS",IF($G827="Organic","GOTS_Organic_raw",(IF($G827="Responsible","GOTS_Responsible",(IF($G827="No Attribute (Conventional)","GOTS_conventional",(IF($G827="Recycled Pre/Post-Consumer","GOTS_pre_post",(IF($G827="In-Conversion","GOTS_in_conversion",(IF($G827="Sustainably Sourced","Sustainably_sourced",(IF($G827="Recycled pre-consumer organic","GOTS_recycled_organic",""))))))))))))),IF($G827="Organic","Organic",(IF($G827="Responsible","Responsible",(IF($G827="No Attribute (Conventional)","No_Attribute_Conventional",(IF($G827="Recycled Pre/Post-Consumer","Recycled_Pre_Post_Consumer",(IF($G827="In-Conversion","In_Conversion",(IF($G827="Recycled Pre-Consumer","Recycled_Pre_Consumer",(IF($G827="Recycled Post-Consumer","Recycled_Post_Consumer",(IF($G827="Sustainably Sourced","Sustainably_sourced",(IF($G827="Recycled pre-consumer organic","GOTS_recycled_organic","")))))))))))))))))),"")</f>
        <v/>
      </c>
      <c r="AE827" t="e" cm="1">
        <f t="array" aca="1" ref="AE827" ca="1">IF($I827="",IF(INDIRECT("$F"&amp;$S827)="","",IF(LEFT(INDIRECT("$F"&amp;$S827),3)="GRS","GRS_RCS_RM",IF((LEFT(INDIRECT("$F"&amp;$S827),3))="RCS","GRS_RCS_RM",IF(INDIRECT("$F"&amp;$S827)="OCS (No Label)","OCS_Conversion_RM",IF(LEFT(INDIRECT("$F"&amp;$S827),3)="OCS","OCS_RM",IF(RIGHT(INDIRECT("$F"&amp;$S827),10)="conversion","GOTS_RM_conversion",IF((LEFT(INDIRECT("$F"&amp;$S827),4))="GOTS","GOTS_RM","Responsible_RM"))))))),"DELETERM")</f>
        <v>#VALUE!</v>
      </c>
      <c r="AF827" t="e" cm="1">
        <f t="array" aca="1" ref="AF827" ca="1">IF($S827="","",INDIRECT("$Z"&amp;$S827))</f>
        <v>#VALUE!</v>
      </c>
      <c r="AG827" t="str">
        <f t="shared" si="230"/>
        <v/>
      </c>
      <c r="AH827" t="str" cm="1">
        <f t="array" aca="1" ref="AH827" ca="1">IFERROR(INDIRECT("$ag"&amp;S827),"")</f>
        <v/>
      </c>
      <c r="AI827" t="e" cm="1">
        <f t="array" aca="1" ref="AI827" ca="1">INDIRECT("O"&amp;S827)</f>
        <v>#VALUE!</v>
      </c>
      <c r="AJ827" t="str">
        <f t="shared" si="231"/>
        <v/>
      </c>
    </row>
    <row r="828" spans="1:36" ht="16.5" customHeight="1">
      <c r="A828" s="130"/>
      <c r="B828" s="136"/>
      <c r="C828" s="137"/>
      <c r="D828" s="146"/>
      <c r="E828" s="146"/>
      <c r="F828" s="137"/>
      <c r="G828" s="147"/>
      <c r="H828" s="147"/>
      <c r="I828" s="147"/>
      <c r="J828" s="147"/>
      <c r="K828" s="38"/>
      <c r="L828" s="144"/>
      <c r="M828" s="144"/>
      <c r="N828" s="61"/>
      <c r="O828" s="314"/>
      <c r="Q828" t="str">
        <f t="shared" si="226"/>
        <v/>
      </c>
      <c r="S828" t="e">
        <f t="shared" ca="1" si="235"/>
        <v>#VALUE!</v>
      </c>
      <c r="T828" t="e">
        <f t="shared" ca="1" si="232"/>
        <v>#VALUE!</v>
      </c>
      <c r="U828">
        <f t="shared" si="236"/>
        <v>756</v>
      </c>
      <c r="V828">
        <v>63.750000000005002</v>
      </c>
      <c r="W828">
        <f t="shared" si="239"/>
        <v>63</v>
      </c>
      <c r="X828" t="str" cm="1">
        <f t="array" aca="1" ref="X828" ca="1">IFERROR(INDEX('PC&amp;PD'!$A$1:$AS$19,ROW('PC&amp;PD'!$A$19),MATCH(INDIRECT(T828),'PC&amp;PD'!$A$1:$AS$1,0)),"")</f>
        <v/>
      </c>
      <c r="AA828" t="str">
        <f t="shared" si="227"/>
        <v/>
      </c>
      <c r="AB828" t="str">
        <f t="shared" si="228"/>
        <v/>
      </c>
      <c r="AC828" t="e">
        <f t="shared" ca="1" si="229"/>
        <v>#VALUE!</v>
      </c>
      <c r="AD828" t="str" cm="1">
        <f t="array" aca="1" ref="AD828" ca="1">IFERROR(IF((LEFT(INDIRECT("$F"&amp;$S828),4))="GOTS",IF($G828="Organic","GOTS_Organic_raw",(IF($G828="Responsible","GOTS_Responsible",(IF($G828="No Attribute (Conventional)","GOTS_conventional",(IF($G828="Recycled Pre/Post-Consumer","GOTS_pre_post",(IF($G828="In-Conversion","GOTS_in_conversion",(IF($G828="Sustainably Sourced","Sustainably_sourced",(IF($G828="Recycled pre-consumer organic","GOTS_recycled_organic",""))))))))))))),IF($G828="Organic","Organic",(IF($G828="Responsible","Responsible",(IF($G828="No Attribute (Conventional)","No_Attribute_Conventional",(IF($G828="Recycled Pre/Post-Consumer","Recycled_Pre_Post_Consumer",(IF($G828="In-Conversion","In_Conversion",(IF($G828="Recycled Pre-Consumer","Recycled_Pre_Consumer",(IF($G828="Recycled Post-Consumer","Recycled_Post_Consumer",(IF($G828="Sustainably Sourced","Sustainably_sourced",(IF($G828="Recycled pre-consumer organic","GOTS_recycled_organic","")))))))))))))))))),"")</f>
        <v/>
      </c>
      <c r="AE828" t="e" cm="1">
        <f t="array" aca="1" ref="AE828" ca="1">IF($I828="",IF(INDIRECT("$F"&amp;$S828)="","",IF(LEFT(INDIRECT("$F"&amp;$S828),3)="GRS","GRS_RCS_RM",IF((LEFT(INDIRECT("$F"&amp;$S828),3))="RCS","GRS_RCS_RM",IF(INDIRECT("$F"&amp;$S828)="OCS (No Label)","OCS_Conversion_RM",IF(LEFT(INDIRECT("$F"&amp;$S828),3)="OCS","OCS_RM",IF(RIGHT(INDIRECT("$F"&amp;$S828),10)="conversion","GOTS_RM_conversion",IF((LEFT(INDIRECT("$F"&amp;$S828),4))="GOTS","GOTS_RM","Responsible_RM"))))))),"DELETERM")</f>
        <v>#VALUE!</v>
      </c>
      <c r="AF828" t="e" cm="1">
        <f t="array" aca="1" ref="AF828" ca="1">IF($S828="","",INDIRECT("$Z"&amp;$S828))</f>
        <v>#VALUE!</v>
      </c>
      <c r="AG828" t="str">
        <f t="shared" si="230"/>
        <v/>
      </c>
      <c r="AH828" t="str" cm="1">
        <f t="array" aca="1" ref="AH828" ca="1">IFERROR(INDIRECT("$ag"&amp;S828),"")</f>
        <v/>
      </c>
      <c r="AI828" t="e" cm="1">
        <f t="array" aca="1" ref="AI828" ca="1">INDIRECT("O"&amp;S828)</f>
        <v>#VALUE!</v>
      </c>
      <c r="AJ828" t="str">
        <f t="shared" si="231"/>
        <v/>
      </c>
    </row>
    <row r="829" spans="1:36" ht="16.5" customHeight="1">
      <c r="A829" s="130"/>
      <c r="B829" s="136"/>
      <c r="C829" s="137"/>
      <c r="D829" s="146"/>
      <c r="E829" s="146"/>
      <c r="F829" s="137"/>
      <c r="G829" s="147"/>
      <c r="H829" s="147"/>
      <c r="I829" s="147"/>
      <c r="J829" s="147"/>
      <c r="K829" s="38"/>
      <c r="L829" s="144"/>
      <c r="M829" s="144"/>
      <c r="N829" s="61"/>
      <c r="O829" s="314"/>
      <c r="Q829" t="str">
        <f t="shared" si="226"/>
        <v/>
      </c>
      <c r="S829" t="e">
        <f t="shared" ca="1" si="235"/>
        <v>#VALUE!</v>
      </c>
      <c r="T829" t="e">
        <f t="shared" ca="1" si="232"/>
        <v>#VALUE!</v>
      </c>
      <c r="U829">
        <f t="shared" si="236"/>
        <v>756</v>
      </c>
      <c r="V829">
        <v>63.833333333338302</v>
      </c>
      <c r="W829">
        <f t="shared" si="239"/>
        <v>63</v>
      </c>
      <c r="X829" t="str" cm="1">
        <f t="array" aca="1" ref="X829" ca="1">IFERROR(INDEX('PC&amp;PD'!$A$1:$AS$19,ROW('PC&amp;PD'!$A$19),MATCH(INDIRECT(T829),'PC&amp;PD'!$A$1:$AS$1,0)),"")</f>
        <v/>
      </c>
      <c r="AA829" t="str">
        <f t="shared" si="227"/>
        <v/>
      </c>
      <c r="AB829" t="str">
        <f t="shared" si="228"/>
        <v/>
      </c>
      <c r="AC829" t="e">
        <f t="shared" ca="1" si="229"/>
        <v>#VALUE!</v>
      </c>
      <c r="AD829" t="str" cm="1">
        <f t="array" aca="1" ref="AD829" ca="1">IFERROR(IF((LEFT(INDIRECT("$F"&amp;$S829),4))="GOTS",IF($G829="Organic","GOTS_Organic_raw",(IF($G829="Responsible","GOTS_Responsible",(IF($G829="No Attribute (Conventional)","GOTS_conventional",(IF($G829="Recycled Pre/Post-Consumer","GOTS_pre_post",(IF($G829="In-Conversion","GOTS_in_conversion",(IF($G829="Sustainably Sourced","Sustainably_sourced",(IF($G829="Recycled pre-consumer organic","GOTS_recycled_organic",""))))))))))))),IF($G829="Organic","Organic",(IF($G829="Responsible","Responsible",(IF($G829="No Attribute (Conventional)","No_Attribute_Conventional",(IF($G829="Recycled Pre/Post-Consumer","Recycled_Pre_Post_Consumer",(IF($G829="In-Conversion","In_Conversion",(IF($G829="Recycled Pre-Consumer","Recycled_Pre_Consumer",(IF($G829="Recycled Post-Consumer","Recycled_Post_Consumer",(IF($G829="Sustainably Sourced","Sustainably_sourced",(IF($G829="Recycled pre-consumer organic","GOTS_recycled_organic","")))))))))))))))))),"")</f>
        <v/>
      </c>
      <c r="AE829" t="e" cm="1">
        <f t="array" aca="1" ref="AE829" ca="1">IF($I829="",IF(INDIRECT("$F"&amp;$S829)="","",IF(LEFT(INDIRECT("$F"&amp;$S829),3)="GRS","GRS_RCS_RM",IF((LEFT(INDIRECT("$F"&amp;$S829),3))="RCS","GRS_RCS_RM",IF(INDIRECT("$F"&amp;$S829)="OCS (No Label)","OCS_Conversion_RM",IF(LEFT(INDIRECT("$F"&amp;$S829),3)="OCS","OCS_RM",IF(RIGHT(INDIRECT("$F"&amp;$S829),10)="conversion","GOTS_RM_conversion",IF((LEFT(INDIRECT("$F"&amp;$S829),4))="GOTS","GOTS_RM","Responsible_RM"))))))),"DELETERM")</f>
        <v>#VALUE!</v>
      </c>
      <c r="AF829" t="e" cm="1">
        <f t="array" aca="1" ref="AF829" ca="1">IF($S829="","",INDIRECT("$Z"&amp;$S829))</f>
        <v>#VALUE!</v>
      </c>
      <c r="AG829" t="str">
        <f t="shared" si="230"/>
        <v/>
      </c>
      <c r="AH829" t="str" cm="1">
        <f t="array" aca="1" ref="AH829" ca="1">IFERROR(INDIRECT("$ag"&amp;S829),"")</f>
        <v/>
      </c>
      <c r="AI829" t="e" cm="1">
        <f t="array" aca="1" ref="AI829" ca="1">INDIRECT("O"&amp;S829)</f>
        <v>#VALUE!</v>
      </c>
      <c r="AJ829" t="str">
        <f t="shared" si="231"/>
        <v/>
      </c>
    </row>
    <row r="830" spans="1:36" ht="16.5" customHeight="1" thickBot="1">
      <c r="A830" s="131"/>
      <c r="B830" s="138"/>
      <c r="C830" s="139"/>
      <c r="D830" s="148"/>
      <c r="E830" s="148"/>
      <c r="F830" s="139"/>
      <c r="G830" s="149"/>
      <c r="H830" s="149"/>
      <c r="I830" s="149"/>
      <c r="J830" s="149"/>
      <c r="K830" s="39"/>
      <c r="L830" s="145"/>
      <c r="M830" s="145"/>
      <c r="N830" s="62"/>
      <c r="O830" s="315"/>
      <c r="Q830" t="str">
        <f t="shared" si="226"/>
        <v/>
      </c>
      <c r="S830" t="e">
        <f t="shared" ca="1" si="235"/>
        <v>#VALUE!</v>
      </c>
      <c r="T830" t="e">
        <f t="shared" ca="1" si="232"/>
        <v>#VALUE!</v>
      </c>
      <c r="U830">
        <f t="shared" si="236"/>
        <v>756</v>
      </c>
      <c r="V830">
        <v>63.916666666671603</v>
      </c>
      <c r="W830">
        <f t="shared" si="239"/>
        <v>63</v>
      </c>
      <c r="X830" t="str" cm="1">
        <f t="array" aca="1" ref="X830" ca="1">IFERROR(INDEX('PC&amp;PD'!$A$1:$AS$19,ROW('PC&amp;PD'!$A$19),MATCH(INDIRECT(T830),'PC&amp;PD'!$A$1:$AS$1,0)),"")</f>
        <v/>
      </c>
      <c r="AA830" t="str">
        <f t="shared" si="227"/>
        <v/>
      </c>
      <c r="AB830" t="str">
        <f t="shared" si="228"/>
        <v/>
      </c>
      <c r="AC830" t="e">
        <f t="shared" ca="1" si="229"/>
        <v>#VALUE!</v>
      </c>
      <c r="AD830" t="str" cm="1">
        <f t="array" aca="1" ref="AD830" ca="1">IFERROR(IF((LEFT(INDIRECT("$F"&amp;$S830),4))="GOTS",IF($G830="Organic","GOTS_Organic_raw",(IF($G830="Responsible","GOTS_Responsible",(IF($G830="No Attribute (Conventional)","GOTS_conventional",(IF($G830="Recycled Pre/Post-Consumer","GOTS_pre_post",(IF($G830="In-Conversion","GOTS_in_conversion",(IF($G830="Sustainably Sourced","Sustainably_sourced",(IF($G830="Recycled pre-consumer organic","GOTS_recycled_organic",""))))))))))))),IF($G830="Organic","Organic",(IF($G830="Responsible","Responsible",(IF($G830="No Attribute (Conventional)","No_Attribute_Conventional",(IF($G830="Recycled Pre/Post-Consumer","Recycled_Pre_Post_Consumer",(IF($G830="In-Conversion","In_Conversion",(IF($G830="Recycled Pre-Consumer","Recycled_Pre_Consumer",(IF($G830="Recycled Post-Consumer","Recycled_Post_Consumer",(IF($G830="Sustainably Sourced","Sustainably_sourced",(IF($G830="Recycled pre-consumer organic","GOTS_recycled_organic","")))))))))))))))))),"")</f>
        <v/>
      </c>
      <c r="AE830" t="e" cm="1">
        <f t="array" aca="1" ref="AE830" ca="1">IF($I830="",IF(INDIRECT("$F"&amp;$S830)="","",IF(LEFT(INDIRECT("$F"&amp;$S830),3)="GRS","GRS_RCS_RM",IF((LEFT(INDIRECT("$F"&amp;$S830),3))="RCS","GRS_RCS_RM",IF(INDIRECT("$F"&amp;$S830)="OCS (No Label)","OCS_Conversion_RM",IF(LEFT(INDIRECT("$F"&amp;$S830),3)="OCS","OCS_RM",IF(RIGHT(INDIRECT("$F"&amp;$S830),10)="conversion","GOTS_RM_conversion",IF((LEFT(INDIRECT("$F"&amp;$S830),4))="GOTS","GOTS_RM","Responsible_RM"))))))),"DELETERM")</f>
        <v>#VALUE!</v>
      </c>
      <c r="AF830" t="e" cm="1">
        <f t="array" aca="1" ref="AF830" ca="1">IF($S830="","",INDIRECT("$Z"&amp;$S830))</f>
        <v>#VALUE!</v>
      </c>
      <c r="AG830" t="str">
        <f t="shared" si="230"/>
        <v/>
      </c>
      <c r="AH830" t="str" cm="1">
        <f t="array" aca="1" ref="AH830" ca="1">IFERROR(INDIRECT("$ag"&amp;S830),"")</f>
        <v/>
      </c>
      <c r="AI830" t="e" cm="1">
        <f t="array" aca="1" ref="AI830" ca="1">INDIRECT("O"&amp;S830)</f>
        <v>#VALUE!</v>
      </c>
      <c r="AJ830" t="str">
        <f t="shared" si="231"/>
        <v/>
      </c>
    </row>
    <row r="831" spans="1:36" ht="16.5" customHeight="1">
      <c r="A831" s="128" t="str">
        <f>IF(B831="","",COUNTA($B$63:$B831))</f>
        <v/>
      </c>
      <c r="B831" s="132"/>
      <c r="C831" s="133"/>
      <c r="D831" s="140"/>
      <c r="E831" s="140"/>
      <c r="F831" s="133"/>
      <c r="G831" s="141"/>
      <c r="H831" s="141"/>
      <c r="I831" s="141"/>
      <c r="J831" s="141"/>
      <c r="K831" s="37"/>
      <c r="L831" s="142" t="str">
        <f>IF(R831="","",LEFT(R831,LEN(R831)-2))</f>
        <v/>
      </c>
      <c r="M831" s="142"/>
      <c r="N831" s="60"/>
      <c r="O831" s="313"/>
      <c r="Q831" t="str">
        <f t="shared" si="226"/>
        <v/>
      </c>
      <c r="R831" t="str">
        <f t="shared" ref="R831" si="246">CONCATENATE($Q831,Q832,Q833,Q834,Q835,Q836,$Q837,$Q838,$Q839,$Q840,$Q841,$Q842)</f>
        <v/>
      </c>
      <c r="S831" t="e">
        <f t="shared" ca="1" si="235"/>
        <v>#VALUE!</v>
      </c>
      <c r="T831" t="e">
        <f t="shared" ca="1" si="232"/>
        <v>#VALUE!</v>
      </c>
      <c r="U831">
        <f t="shared" si="236"/>
        <v>768</v>
      </c>
      <c r="V831">
        <v>64.000000000005002</v>
      </c>
      <c r="W831">
        <f t="shared" si="239"/>
        <v>64</v>
      </c>
      <c r="X831" t="str" cm="1">
        <f t="array" aca="1" ref="X831" ca="1">IFERROR(INDEX('PC&amp;PD'!$A$1:$AS$19,ROW('PC&amp;PD'!$A$19),MATCH(INDIRECT(T831),'PC&amp;PD'!$A$1:$AS$1,0)),"")</f>
        <v/>
      </c>
      <c r="Z831" t="str">
        <f t="shared" ref="Z831" si="247">IFERROR(IF($F831="OCS 100","OCS (OCS 100)",IF($F831="OCS Blended","OCS (OCS Blended)",IF($F831="OCS (No Label)","OCS (No Label)",IF($F831="RCS 100","RCS (RCS 100)",IF($F831="RCS Blended","RCS (RCS Blended)",IF($F831="GRS","GRS (GRS)",IF($F831="GRS (No Label)", "GRS (No Label)",IF($F831="RDS","RDS (RDS)",IF($F831="RWS","RWS (RWS)",IF($F831="RAS","RAS (RAS)",IF($F831="RMS","RMS (RMS)",IF($F831="GOTS Organic","GOTS (Organic)",IF($F831="GOTS Made with organic","GOTS (Made with Organic)",IF($F831="GOTS Organic - in conversion","GOTS (Organic - In Conversion)",IF($F831="GOTS Made with organic - in conversion","GOTS (Made with Organic - In Conversion)",""))))))))))))))),"")</f>
        <v/>
      </c>
      <c r="AA831" t="str">
        <f t="shared" si="227"/>
        <v/>
      </c>
      <c r="AB831" t="str">
        <f t="shared" si="228"/>
        <v/>
      </c>
      <c r="AC831" t="e">
        <f t="shared" ca="1" si="229"/>
        <v>#VALUE!</v>
      </c>
      <c r="AD831" t="str" cm="1">
        <f t="array" aca="1" ref="AD831" ca="1">IFERROR(IF((LEFT(INDIRECT("$F"&amp;$S831),4))="GOTS",IF($G831="Organic","GOTS_Organic_raw",(IF($G831="Responsible","GOTS_Responsible",(IF($G831="No Attribute (Conventional)","GOTS_conventional",(IF($G831="Recycled Pre/Post-Consumer","GOTS_pre_post",(IF($G831="In-Conversion","GOTS_in_conversion",(IF($G831="Sustainably Sourced","Sustainably_sourced",(IF($G831="Recycled pre-consumer organic","GOTS_recycled_organic",""))))))))))))),IF($G831="Organic","Organic",(IF($G831="Responsible","Responsible",(IF($G831="No Attribute (Conventional)","No_Attribute_Conventional",(IF($G831="Recycled Pre/Post-Consumer","Recycled_Pre_Post_Consumer",(IF($G831="In-Conversion","In_Conversion",(IF($G831="Recycled Pre-Consumer","Recycled_Pre_Consumer",(IF($G831="Recycled Post-Consumer","Recycled_Post_Consumer",(IF($G831="Sustainably Sourced","Sustainably_sourced",(IF($G831="Recycled pre-consumer organic","GOTS_recycled_organic","")))))))))))))))))),"")</f>
        <v/>
      </c>
      <c r="AE831" t="e" cm="1">
        <f t="array" aca="1" ref="AE831" ca="1">IF($I831="",IF(INDIRECT("$F"&amp;$S831)="","",IF(LEFT(INDIRECT("$F"&amp;$S831),3)="GRS","GRS_RCS_RM",IF((LEFT(INDIRECT("$F"&amp;$S831),3))="RCS","GRS_RCS_RM",IF(INDIRECT("$F"&amp;$S831)="OCS (No Label)","OCS_Conversion_RM",IF(LEFT(INDIRECT("$F"&amp;$S831),3)="OCS","OCS_RM",IF(RIGHT(INDIRECT("$F"&amp;$S831),10)="conversion","GOTS_RM_conversion",IF((LEFT(INDIRECT("$F"&amp;$S831),4))="GOTS","GOTS_RM","Responsible_RM"))))))),"DELETERM")</f>
        <v>#VALUE!</v>
      </c>
      <c r="AF831" t="e" cm="1">
        <f t="array" aca="1" ref="AF831" ca="1">IF($S831="","",INDIRECT("$Z"&amp;$S831))</f>
        <v>#VALUE!</v>
      </c>
      <c r="AG831" t="str">
        <f t="shared" si="230"/>
        <v/>
      </c>
      <c r="AH831" t="str" cm="1">
        <f t="array" aca="1" ref="AH831" ca="1">IFERROR(INDIRECT("$ag"&amp;S831),"")</f>
        <v/>
      </c>
      <c r="AI831" t="e" cm="1">
        <f t="array" aca="1" ref="AI831" ca="1">INDIRECT("O"&amp;S831)</f>
        <v>#VALUE!</v>
      </c>
      <c r="AJ831" t="str">
        <f t="shared" si="231"/>
        <v/>
      </c>
    </row>
    <row r="832" spans="1:36" ht="16.5" customHeight="1">
      <c r="A832" s="129"/>
      <c r="B832" s="134"/>
      <c r="C832" s="135"/>
      <c r="D832" s="146"/>
      <c r="E832" s="146"/>
      <c r="F832" s="135"/>
      <c r="G832" s="147"/>
      <c r="H832" s="147"/>
      <c r="I832" s="147"/>
      <c r="J832" s="147"/>
      <c r="K832" s="38"/>
      <c r="L832" s="143"/>
      <c r="M832" s="143"/>
      <c r="N832" s="61"/>
      <c r="O832" s="314"/>
      <c r="Q832" t="str">
        <f t="shared" ref="Q832:Q895" si="248">IF(G832="No Attribute (Conventional)",IF(OR($G832="",$I832="",$K832=""),"",CONCATENATE($K832," ",$AA832," ",$I832," + ")),IF(OR($G832="",$I832="",$K832=""),"",CONCATENATE($K832," ",$G832," ",$I832," + ")))</f>
        <v/>
      </c>
      <c r="S832" t="e">
        <f t="shared" ca="1" si="235"/>
        <v>#VALUE!</v>
      </c>
      <c r="T832" t="e">
        <f t="shared" ca="1" si="232"/>
        <v>#VALUE!</v>
      </c>
      <c r="U832">
        <f t="shared" si="236"/>
        <v>768</v>
      </c>
      <c r="V832">
        <v>64.083333333338302</v>
      </c>
      <c r="W832">
        <f t="shared" si="239"/>
        <v>64</v>
      </c>
      <c r="X832" t="str" cm="1">
        <f t="array" aca="1" ref="X832" ca="1">IFERROR(INDEX('PC&amp;PD'!$A$1:$AS$19,ROW('PC&amp;PD'!$A$19),MATCH(INDIRECT(T832),'PC&amp;PD'!$A$1:$AS$1,0)),"")</f>
        <v/>
      </c>
      <c r="AA832" t="str">
        <f t="shared" ref="AA832:AA895" si="249">IFERROR(IF(G832="","",IF(G832="No Attribute (Conventional)","",G832)),"")</f>
        <v/>
      </c>
      <c r="AB832" t="str">
        <f t="shared" ref="AB832:AB895" si="250">IFERROR(IF($F832="OCS 100", "OCS_100",IF($F832="OCS Blended", "OCS_Blended",IF($F832="OCS (No Label)", "OCS_No_Label",IF($F832="RCS 100", "RCS_100",IF($F832="RCS Blended","RCS_Blended",IF($F832="GRS","GRS",IF($F832="GRS (No Label)", "GRS_No_Label",IF($F832="RDS","RDS",IF($F832="RWS","RWS",IF($F832="RMS","RMS",IF($F832="GOTS Organic","GOTS_Organic",IF($F832="GOTS Made with organic","GOTS_Made_with_organic",IF($F832="GOTS Organic - in conversion","GOTS_Organic_in_Conversion",IF($F832="GOTS Made with organic - in conversion","GOTS_Made_with_Organic_in_Conversion",IF($F832="RAS","RAS",IF($F832="Rcs (No Label)","RCS_No_Label",IF($F832="RWS (No Label)","RWS_No_Label",IF($F832="RMS (No Label)","RMS_No_Label",IF($F832="RAS (No Label)","RAS_No_Label",IF($F832="RDS (No Label)","RDS_No_Label","")))))))))))))))))))),"")</f>
        <v/>
      </c>
      <c r="AC832" t="e">
        <f t="shared" ref="AC832:AC895" ca="1" si="251">"$AB"&amp;S832</f>
        <v>#VALUE!</v>
      </c>
      <c r="AD832" t="str" cm="1">
        <f t="array" aca="1" ref="AD832" ca="1">IFERROR(IF((LEFT(INDIRECT("$F"&amp;$S832),4))="GOTS",IF($G832="Organic","GOTS_Organic_raw",(IF($G832="Responsible","GOTS_Responsible",(IF($G832="No Attribute (Conventional)","GOTS_conventional",(IF($G832="Recycled Pre/Post-Consumer","GOTS_pre_post",(IF($G832="In-Conversion","GOTS_in_conversion",(IF($G832="Sustainably Sourced","Sustainably_sourced",(IF($G832="Recycled pre-consumer organic","GOTS_recycled_organic",""))))))))))))),IF($G832="Organic","Organic",(IF($G832="Responsible","Responsible",(IF($G832="No Attribute (Conventional)","No_Attribute_Conventional",(IF($G832="Recycled Pre/Post-Consumer","Recycled_Pre_Post_Consumer",(IF($G832="In-Conversion","In_Conversion",(IF($G832="Recycled Pre-Consumer","Recycled_Pre_Consumer",(IF($G832="Recycled Post-Consumer","Recycled_Post_Consumer",(IF($G832="Sustainably Sourced","Sustainably_sourced",(IF($G832="Recycled pre-consumer organic","GOTS_recycled_organic","")))))))))))))))))),"")</f>
        <v/>
      </c>
      <c r="AE832" t="e" cm="1">
        <f t="array" aca="1" ref="AE832" ca="1">IF($I832="",IF(INDIRECT("$F"&amp;$S832)="","",IF(LEFT(INDIRECT("$F"&amp;$S832),3)="GRS","GRS_RCS_RM",IF((LEFT(INDIRECT("$F"&amp;$S832),3))="RCS","GRS_RCS_RM",IF(INDIRECT("$F"&amp;$S832)="OCS (No Label)","OCS_Conversion_RM",IF(LEFT(INDIRECT("$F"&amp;$S832),3)="OCS","OCS_RM",IF(RIGHT(INDIRECT("$F"&amp;$S832),10)="conversion","GOTS_RM_conversion",IF((LEFT(INDIRECT("$F"&amp;$S832),4))="GOTS","GOTS_RM","Responsible_RM"))))))),"DELETERM")</f>
        <v>#VALUE!</v>
      </c>
      <c r="AF832" t="e" cm="1">
        <f t="array" aca="1" ref="AF832" ca="1">IF($S832="","",INDIRECT("$Z"&amp;$S832))</f>
        <v>#VALUE!</v>
      </c>
      <c r="AG832" t="str">
        <f t="shared" ref="AG832:AG895" si="252">IF(AND(AJ832="",AJ833="",AJ834="",AJ835="",AJ836="",AJ837="",AJ838="",AJ839="",AJ840="",AJ841="",AJ842="",AJ843=""),"",CONCATENATE(AJ832, AJ833, AJ834, AJ835,AJ836, AJ837, AJ838, AJ839, AJ840, AJ841, AJ842,AJ843))</f>
        <v/>
      </c>
      <c r="AH832" t="str" cm="1">
        <f t="array" aca="1" ref="AH832" ca="1">IFERROR(INDIRECT("$ag"&amp;S832),"")</f>
        <v/>
      </c>
      <c r="AI832" t="e" cm="1">
        <f t="array" aca="1" ref="AI832" ca="1">INDIRECT("O"&amp;S832)</f>
        <v>#VALUE!</v>
      </c>
      <c r="AJ832" t="str">
        <f t="shared" ref="AJ832:AJ895" si="253">IF(OR(Y832="",Y832=0),"",Y832&amp;", ")</f>
        <v/>
      </c>
    </row>
    <row r="833" spans="1:36" ht="16.5" customHeight="1">
      <c r="A833" s="129"/>
      <c r="B833" s="134"/>
      <c r="C833" s="135"/>
      <c r="D833" s="146"/>
      <c r="E833" s="146"/>
      <c r="F833" s="135"/>
      <c r="G833" s="147"/>
      <c r="H833" s="147"/>
      <c r="I833" s="147"/>
      <c r="J833" s="147"/>
      <c r="K833" s="38"/>
      <c r="L833" s="143"/>
      <c r="M833" s="143"/>
      <c r="N833" s="61"/>
      <c r="O833" s="314"/>
      <c r="Q833" t="str">
        <f t="shared" si="248"/>
        <v/>
      </c>
      <c r="S833" t="e">
        <f t="shared" ca="1" si="235"/>
        <v>#VALUE!</v>
      </c>
      <c r="T833" t="e">
        <f t="shared" ca="1" si="232"/>
        <v>#VALUE!</v>
      </c>
      <c r="U833">
        <f t="shared" si="236"/>
        <v>768</v>
      </c>
      <c r="V833">
        <v>64.166666666671702</v>
      </c>
      <c r="W833">
        <f t="shared" si="239"/>
        <v>64</v>
      </c>
      <c r="X833" t="str" cm="1">
        <f t="array" aca="1" ref="X833" ca="1">IFERROR(INDEX('PC&amp;PD'!$A$1:$AS$19,ROW('PC&amp;PD'!$A$19),MATCH(INDIRECT(T833),'PC&amp;PD'!$A$1:$AS$1,0)),"")</f>
        <v/>
      </c>
      <c r="AA833" t="str">
        <f t="shared" si="249"/>
        <v/>
      </c>
      <c r="AB833" t="str">
        <f t="shared" si="250"/>
        <v/>
      </c>
      <c r="AC833" t="e">
        <f t="shared" ca="1" si="251"/>
        <v>#VALUE!</v>
      </c>
      <c r="AD833" t="str" cm="1">
        <f t="array" aca="1" ref="AD833" ca="1">IFERROR(IF((LEFT(INDIRECT("$F"&amp;$S833),4))="GOTS",IF($G833="Organic","GOTS_Organic_raw",(IF($G833="Responsible","GOTS_Responsible",(IF($G833="No Attribute (Conventional)","GOTS_conventional",(IF($G833="Recycled Pre/Post-Consumer","GOTS_pre_post",(IF($G833="In-Conversion","GOTS_in_conversion",(IF($G833="Sustainably Sourced","Sustainably_sourced",(IF($G833="Recycled pre-consumer organic","GOTS_recycled_organic",""))))))))))))),IF($G833="Organic","Organic",(IF($G833="Responsible","Responsible",(IF($G833="No Attribute (Conventional)","No_Attribute_Conventional",(IF($G833="Recycled Pre/Post-Consumer","Recycled_Pre_Post_Consumer",(IF($G833="In-Conversion","In_Conversion",(IF($G833="Recycled Pre-Consumer","Recycled_Pre_Consumer",(IF($G833="Recycled Post-Consumer","Recycled_Post_Consumer",(IF($G833="Sustainably Sourced","Sustainably_sourced",(IF($G833="Recycled pre-consumer organic","GOTS_recycled_organic","")))))))))))))))))),"")</f>
        <v/>
      </c>
      <c r="AE833" t="e" cm="1">
        <f t="array" aca="1" ref="AE833" ca="1">IF($I833="",IF(INDIRECT("$F"&amp;$S833)="","",IF(LEFT(INDIRECT("$F"&amp;$S833),3)="GRS","GRS_RCS_RM",IF((LEFT(INDIRECT("$F"&amp;$S833),3))="RCS","GRS_RCS_RM",IF(INDIRECT("$F"&amp;$S833)="OCS (No Label)","OCS_Conversion_RM",IF(LEFT(INDIRECT("$F"&amp;$S833),3)="OCS","OCS_RM",IF(RIGHT(INDIRECT("$F"&amp;$S833),10)="conversion","GOTS_RM_conversion",IF((LEFT(INDIRECT("$F"&amp;$S833),4))="GOTS","GOTS_RM","Responsible_RM"))))))),"DELETERM")</f>
        <v>#VALUE!</v>
      </c>
      <c r="AF833" t="e" cm="1">
        <f t="array" aca="1" ref="AF833" ca="1">IF($S833="","",INDIRECT("$Z"&amp;$S833))</f>
        <v>#VALUE!</v>
      </c>
      <c r="AG833" t="str">
        <f t="shared" si="252"/>
        <v/>
      </c>
      <c r="AH833" t="str" cm="1">
        <f t="array" aca="1" ref="AH833" ca="1">IFERROR(INDIRECT("$ag"&amp;S833),"")</f>
        <v/>
      </c>
      <c r="AI833" t="e" cm="1">
        <f t="array" aca="1" ref="AI833" ca="1">INDIRECT("O"&amp;S833)</f>
        <v>#VALUE!</v>
      </c>
      <c r="AJ833" t="str">
        <f t="shared" si="253"/>
        <v/>
      </c>
    </row>
    <row r="834" spans="1:36" ht="16.5" customHeight="1">
      <c r="A834" s="129"/>
      <c r="B834" s="134"/>
      <c r="C834" s="135"/>
      <c r="D834" s="146"/>
      <c r="E834" s="146"/>
      <c r="F834" s="135"/>
      <c r="G834" s="147"/>
      <c r="H834" s="147"/>
      <c r="I834" s="147"/>
      <c r="J834" s="147"/>
      <c r="K834" s="38"/>
      <c r="L834" s="143"/>
      <c r="M834" s="143"/>
      <c r="N834" s="61"/>
      <c r="O834" s="314"/>
      <c r="Q834" t="str">
        <f t="shared" si="248"/>
        <v/>
      </c>
      <c r="S834" t="e">
        <f t="shared" ca="1" si="235"/>
        <v>#VALUE!</v>
      </c>
      <c r="T834" t="e">
        <f t="shared" ref="T834:T897" ca="1" si="254">"$B"&amp;S834</f>
        <v>#VALUE!</v>
      </c>
      <c r="U834">
        <f t="shared" si="236"/>
        <v>768</v>
      </c>
      <c r="V834">
        <v>64.250000000005002</v>
      </c>
      <c r="W834">
        <f t="shared" si="239"/>
        <v>64</v>
      </c>
      <c r="X834" t="str" cm="1">
        <f t="array" aca="1" ref="X834" ca="1">IFERROR(INDEX('PC&amp;PD'!$A$1:$AS$19,ROW('PC&amp;PD'!$A$19),MATCH(INDIRECT(T834),'PC&amp;PD'!$A$1:$AS$1,0)),"")</f>
        <v/>
      </c>
      <c r="AA834" t="str">
        <f t="shared" si="249"/>
        <v/>
      </c>
      <c r="AB834" t="str">
        <f t="shared" si="250"/>
        <v/>
      </c>
      <c r="AC834" t="e">
        <f t="shared" ca="1" si="251"/>
        <v>#VALUE!</v>
      </c>
      <c r="AD834" t="str" cm="1">
        <f t="array" aca="1" ref="AD834" ca="1">IFERROR(IF((LEFT(INDIRECT("$F"&amp;$S834),4))="GOTS",IF($G834="Organic","GOTS_Organic_raw",(IF($G834="Responsible","GOTS_Responsible",(IF($G834="No Attribute (Conventional)","GOTS_conventional",(IF($G834="Recycled Pre/Post-Consumer","GOTS_pre_post",(IF($G834="In-Conversion","GOTS_in_conversion",(IF($G834="Sustainably Sourced","Sustainably_sourced",(IF($G834="Recycled pre-consumer organic","GOTS_recycled_organic",""))))))))))))),IF($G834="Organic","Organic",(IF($G834="Responsible","Responsible",(IF($G834="No Attribute (Conventional)","No_Attribute_Conventional",(IF($G834="Recycled Pre/Post-Consumer","Recycled_Pre_Post_Consumer",(IF($G834="In-Conversion","In_Conversion",(IF($G834="Recycled Pre-Consumer","Recycled_Pre_Consumer",(IF($G834="Recycled Post-Consumer","Recycled_Post_Consumer",(IF($G834="Sustainably Sourced","Sustainably_sourced",(IF($G834="Recycled pre-consumer organic","GOTS_recycled_organic","")))))))))))))))))),"")</f>
        <v/>
      </c>
      <c r="AE834" t="e" cm="1">
        <f t="array" aca="1" ref="AE834" ca="1">IF($I834="",IF(INDIRECT("$F"&amp;$S834)="","",IF(LEFT(INDIRECT("$F"&amp;$S834),3)="GRS","GRS_RCS_RM",IF((LEFT(INDIRECT("$F"&amp;$S834),3))="RCS","GRS_RCS_RM",IF(INDIRECT("$F"&amp;$S834)="OCS (No Label)","OCS_Conversion_RM",IF(LEFT(INDIRECT("$F"&amp;$S834),3)="OCS","OCS_RM",IF(RIGHT(INDIRECT("$F"&amp;$S834),10)="conversion","GOTS_RM_conversion",IF((LEFT(INDIRECT("$F"&amp;$S834),4))="GOTS","GOTS_RM","Responsible_RM"))))))),"DELETERM")</f>
        <v>#VALUE!</v>
      </c>
      <c r="AF834" t="e" cm="1">
        <f t="array" aca="1" ref="AF834" ca="1">IF($S834="","",INDIRECT("$Z"&amp;$S834))</f>
        <v>#VALUE!</v>
      </c>
      <c r="AG834" t="str">
        <f t="shared" si="252"/>
        <v/>
      </c>
      <c r="AH834" t="str" cm="1">
        <f t="array" aca="1" ref="AH834" ca="1">IFERROR(INDIRECT("$ag"&amp;S834),"")</f>
        <v/>
      </c>
      <c r="AI834" t="e" cm="1">
        <f t="array" aca="1" ref="AI834" ca="1">INDIRECT("O"&amp;S834)</f>
        <v>#VALUE!</v>
      </c>
      <c r="AJ834" t="str">
        <f t="shared" si="253"/>
        <v/>
      </c>
    </row>
    <row r="835" spans="1:36" ht="16.5" customHeight="1">
      <c r="A835" s="129"/>
      <c r="B835" s="134"/>
      <c r="C835" s="135"/>
      <c r="D835" s="146"/>
      <c r="E835" s="146"/>
      <c r="F835" s="135"/>
      <c r="G835" s="147"/>
      <c r="H835" s="147"/>
      <c r="I835" s="147"/>
      <c r="J835" s="147"/>
      <c r="K835" s="38"/>
      <c r="L835" s="143"/>
      <c r="M835" s="143"/>
      <c r="N835" s="61"/>
      <c r="O835" s="314"/>
      <c r="Q835" t="str">
        <f t="shared" si="248"/>
        <v/>
      </c>
      <c r="S835" t="e">
        <f t="shared" ca="1" si="235"/>
        <v>#VALUE!</v>
      </c>
      <c r="T835" t="e">
        <f t="shared" ca="1" si="254"/>
        <v>#VALUE!</v>
      </c>
      <c r="U835">
        <f t="shared" si="236"/>
        <v>768</v>
      </c>
      <c r="V835">
        <v>64.333333333338302</v>
      </c>
      <c r="W835">
        <f t="shared" si="239"/>
        <v>64</v>
      </c>
      <c r="X835" t="str" cm="1">
        <f t="array" aca="1" ref="X835" ca="1">IFERROR(INDEX('PC&amp;PD'!$A$1:$AS$19,ROW('PC&amp;PD'!$A$19),MATCH(INDIRECT(T835),'PC&amp;PD'!$A$1:$AS$1,0)),"")</f>
        <v/>
      </c>
      <c r="AA835" t="str">
        <f t="shared" si="249"/>
        <v/>
      </c>
      <c r="AB835" t="str">
        <f t="shared" si="250"/>
        <v/>
      </c>
      <c r="AC835" t="e">
        <f t="shared" ca="1" si="251"/>
        <v>#VALUE!</v>
      </c>
      <c r="AD835" t="str" cm="1">
        <f t="array" aca="1" ref="AD835" ca="1">IFERROR(IF((LEFT(INDIRECT("$F"&amp;$S835),4))="GOTS",IF($G835="Organic","GOTS_Organic_raw",(IF($G835="Responsible","GOTS_Responsible",(IF($G835="No Attribute (Conventional)","GOTS_conventional",(IF($G835="Recycled Pre/Post-Consumer","GOTS_pre_post",(IF($G835="In-Conversion","GOTS_in_conversion",(IF($G835="Sustainably Sourced","Sustainably_sourced",(IF($G835="Recycled pre-consumer organic","GOTS_recycled_organic",""))))))))))))),IF($G835="Organic","Organic",(IF($G835="Responsible","Responsible",(IF($G835="No Attribute (Conventional)","No_Attribute_Conventional",(IF($G835="Recycled Pre/Post-Consumer","Recycled_Pre_Post_Consumer",(IF($G835="In-Conversion","In_Conversion",(IF($G835="Recycled Pre-Consumer","Recycled_Pre_Consumer",(IF($G835="Recycled Post-Consumer","Recycled_Post_Consumer",(IF($G835="Sustainably Sourced","Sustainably_sourced",(IF($G835="Recycled pre-consumer organic","GOTS_recycled_organic","")))))))))))))))))),"")</f>
        <v/>
      </c>
      <c r="AE835" t="e" cm="1">
        <f t="array" aca="1" ref="AE835" ca="1">IF($I835="",IF(INDIRECT("$F"&amp;$S835)="","",IF(LEFT(INDIRECT("$F"&amp;$S835),3)="GRS","GRS_RCS_RM",IF((LEFT(INDIRECT("$F"&amp;$S835),3))="RCS","GRS_RCS_RM",IF(INDIRECT("$F"&amp;$S835)="OCS (No Label)","OCS_Conversion_RM",IF(LEFT(INDIRECT("$F"&amp;$S835),3)="OCS","OCS_RM",IF(RIGHT(INDIRECT("$F"&amp;$S835),10)="conversion","GOTS_RM_conversion",IF((LEFT(INDIRECT("$F"&amp;$S835),4))="GOTS","GOTS_RM","Responsible_RM"))))))),"DELETERM")</f>
        <v>#VALUE!</v>
      </c>
      <c r="AF835" t="e" cm="1">
        <f t="array" aca="1" ref="AF835" ca="1">IF($S835="","",INDIRECT("$Z"&amp;$S835))</f>
        <v>#VALUE!</v>
      </c>
      <c r="AG835" t="str">
        <f t="shared" si="252"/>
        <v/>
      </c>
      <c r="AH835" t="str" cm="1">
        <f t="array" aca="1" ref="AH835" ca="1">IFERROR(INDIRECT("$ag"&amp;S835),"")</f>
        <v/>
      </c>
      <c r="AI835" t="e" cm="1">
        <f t="array" aca="1" ref="AI835" ca="1">INDIRECT("O"&amp;S835)</f>
        <v>#VALUE!</v>
      </c>
      <c r="AJ835" t="str">
        <f t="shared" si="253"/>
        <v/>
      </c>
    </row>
    <row r="836" spans="1:36" ht="16.5" customHeight="1">
      <c r="A836" s="129"/>
      <c r="B836" s="134"/>
      <c r="C836" s="135"/>
      <c r="D836" s="146"/>
      <c r="E836" s="146"/>
      <c r="F836" s="135"/>
      <c r="G836" s="147"/>
      <c r="H836" s="147"/>
      <c r="I836" s="147"/>
      <c r="J836" s="147"/>
      <c r="K836" s="38"/>
      <c r="L836" s="143"/>
      <c r="M836" s="143"/>
      <c r="N836" s="61"/>
      <c r="O836" s="314"/>
      <c r="Q836" t="str">
        <f t="shared" si="248"/>
        <v/>
      </c>
      <c r="S836" t="e">
        <f t="shared" ca="1" si="235"/>
        <v>#VALUE!</v>
      </c>
      <c r="T836" t="e">
        <f t="shared" ca="1" si="254"/>
        <v>#VALUE!</v>
      </c>
      <c r="U836">
        <f t="shared" si="236"/>
        <v>768</v>
      </c>
      <c r="V836">
        <v>64.416666666671702</v>
      </c>
      <c r="W836">
        <f t="shared" si="239"/>
        <v>64</v>
      </c>
      <c r="X836" t="str" cm="1">
        <f t="array" aca="1" ref="X836" ca="1">IFERROR(INDEX('PC&amp;PD'!$A$1:$AS$19,ROW('PC&amp;PD'!$A$19),MATCH(INDIRECT(T836),'PC&amp;PD'!$A$1:$AS$1,0)),"")</f>
        <v/>
      </c>
      <c r="AA836" t="str">
        <f t="shared" si="249"/>
        <v/>
      </c>
      <c r="AB836" t="str">
        <f t="shared" si="250"/>
        <v/>
      </c>
      <c r="AC836" t="e">
        <f t="shared" ca="1" si="251"/>
        <v>#VALUE!</v>
      </c>
      <c r="AD836" t="str" cm="1">
        <f t="array" aca="1" ref="AD836" ca="1">IFERROR(IF((LEFT(INDIRECT("$F"&amp;$S836),4))="GOTS",IF($G836="Organic","GOTS_Organic_raw",(IF($G836="Responsible","GOTS_Responsible",(IF($G836="No Attribute (Conventional)","GOTS_conventional",(IF($G836="Recycled Pre/Post-Consumer","GOTS_pre_post",(IF($G836="In-Conversion","GOTS_in_conversion",(IF($G836="Sustainably Sourced","Sustainably_sourced",(IF($G836="Recycled pre-consumer organic","GOTS_recycled_organic",""))))))))))))),IF($G836="Organic","Organic",(IF($G836="Responsible","Responsible",(IF($G836="No Attribute (Conventional)","No_Attribute_Conventional",(IF($G836="Recycled Pre/Post-Consumer","Recycled_Pre_Post_Consumer",(IF($G836="In-Conversion","In_Conversion",(IF($G836="Recycled Pre-Consumer","Recycled_Pre_Consumer",(IF($G836="Recycled Post-Consumer","Recycled_Post_Consumer",(IF($G836="Sustainably Sourced","Sustainably_sourced",(IF($G836="Recycled pre-consumer organic","GOTS_recycled_organic","")))))))))))))))))),"")</f>
        <v/>
      </c>
      <c r="AE836" t="e" cm="1">
        <f t="array" aca="1" ref="AE836" ca="1">IF($I836="",IF(INDIRECT("$F"&amp;$S836)="","",IF(LEFT(INDIRECT("$F"&amp;$S836),3)="GRS","GRS_RCS_RM",IF((LEFT(INDIRECT("$F"&amp;$S836),3))="RCS","GRS_RCS_RM",IF(INDIRECT("$F"&amp;$S836)="OCS (No Label)","OCS_Conversion_RM",IF(LEFT(INDIRECT("$F"&amp;$S836),3)="OCS","OCS_RM",IF(RIGHT(INDIRECT("$F"&amp;$S836),10)="conversion","GOTS_RM_conversion",IF((LEFT(INDIRECT("$F"&amp;$S836),4))="GOTS","GOTS_RM","Responsible_RM"))))))),"DELETERM")</f>
        <v>#VALUE!</v>
      </c>
      <c r="AF836" t="e" cm="1">
        <f t="array" aca="1" ref="AF836" ca="1">IF($S836="","",INDIRECT("$Z"&amp;$S836))</f>
        <v>#VALUE!</v>
      </c>
      <c r="AG836" t="str">
        <f t="shared" si="252"/>
        <v/>
      </c>
      <c r="AH836" t="str" cm="1">
        <f t="array" aca="1" ref="AH836" ca="1">IFERROR(INDIRECT("$ag"&amp;S836),"")</f>
        <v/>
      </c>
      <c r="AI836" t="e" cm="1">
        <f t="array" aca="1" ref="AI836" ca="1">INDIRECT("O"&amp;S836)</f>
        <v>#VALUE!</v>
      </c>
      <c r="AJ836" t="str">
        <f t="shared" si="253"/>
        <v/>
      </c>
    </row>
    <row r="837" spans="1:36" ht="16.5" customHeight="1">
      <c r="A837" s="130"/>
      <c r="B837" s="136"/>
      <c r="C837" s="137"/>
      <c r="D837" s="146"/>
      <c r="E837" s="146"/>
      <c r="F837" s="137"/>
      <c r="G837" s="147"/>
      <c r="H837" s="147"/>
      <c r="I837" s="147"/>
      <c r="J837" s="147"/>
      <c r="K837" s="38"/>
      <c r="L837" s="144"/>
      <c r="M837" s="144"/>
      <c r="N837" s="61"/>
      <c r="O837" s="314"/>
      <c r="Q837" t="str">
        <f t="shared" si="248"/>
        <v/>
      </c>
      <c r="S837" t="e">
        <f t="shared" ca="1" si="235"/>
        <v>#VALUE!</v>
      </c>
      <c r="T837" t="e">
        <f t="shared" ca="1" si="254"/>
        <v>#VALUE!</v>
      </c>
      <c r="U837">
        <f t="shared" si="236"/>
        <v>768</v>
      </c>
      <c r="V837">
        <v>64.500000000005002</v>
      </c>
      <c r="W837">
        <f t="shared" si="239"/>
        <v>64</v>
      </c>
      <c r="X837" t="str" cm="1">
        <f t="array" aca="1" ref="X837" ca="1">IFERROR(INDEX('PC&amp;PD'!$A$1:$AS$19,ROW('PC&amp;PD'!$A$19),MATCH(INDIRECT(T837),'PC&amp;PD'!$A$1:$AS$1,0)),"")</f>
        <v/>
      </c>
      <c r="AA837" t="str">
        <f t="shared" si="249"/>
        <v/>
      </c>
      <c r="AB837" t="str">
        <f t="shared" si="250"/>
        <v/>
      </c>
      <c r="AC837" t="e">
        <f t="shared" ca="1" si="251"/>
        <v>#VALUE!</v>
      </c>
      <c r="AD837" t="str" cm="1">
        <f t="array" aca="1" ref="AD837" ca="1">IFERROR(IF((LEFT(INDIRECT("$F"&amp;$S837),4))="GOTS",IF($G837="Organic","GOTS_Organic_raw",(IF($G837="Responsible","GOTS_Responsible",(IF($G837="No Attribute (Conventional)","GOTS_conventional",(IF($G837="Recycled Pre/Post-Consumer","GOTS_pre_post",(IF($G837="In-Conversion","GOTS_in_conversion",(IF($G837="Sustainably Sourced","Sustainably_sourced",(IF($G837="Recycled pre-consumer organic","GOTS_recycled_organic",""))))))))))))),IF($G837="Organic","Organic",(IF($G837="Responsible","Responsible",(IF($G837="No Attribute (Conventional)","No_Attribute_Conventional",(IF($G837="Recycled Pre/Post-Consumer","Recycled_Pre_Post_Consumer",(IF($G837="In-Conversion","In_Conversion",(IF($G837="Recycled Pre-Consumer","Recycled_Pre_Consumer",(IF($G837="Recycled Post-Consumer","Recycled_Post_Consumer",(IF($G837="Sustainably Sourced","Sustainably_sourced",(IF($G837="Recycled pre-consumer organic","GOTS_recycled_organic","")))))))))))))))))),"")</f>
        <v/>
      </c>
      <c r="AE837" t="e" cm="1">
        <f t="array" aca="1" ref="AE837" ca="1">IF($I837="",IF(INDIRECT("$F"&amp;$S837)="","",IF(LEFT(INDIRECT("$F"&amp;$S837),3)="GRS","GRS_RCS_RM",IF((LEFT(INDIRECT("$F"&amp;$S837),3))="RCS","GRS_RCS_RM",IF(INDIRECT("$F"&amp;$S837)="OCS (No Label)","OCS_Conversion_RM",IF(LEFT(INDIRECT("$F"&amp;$S837),3)="OCS","OCS_RM",IF(RIGHT(INDIRECT("$F"&amp;$S837),10)="conversion","GOTS_RM_conversion",IF((LEFT(INDIRECT("$F"&amp;$S837),4))="GOTS","GOTS_RM","Responsible_RM"))))))),"DELETERM")</f>
        <v>#VALUE!</v>
      </c>
      <c r="AF837" t="e" cm="1">
        <f t="array" aca="1" ref="AF837" ca="1">IF($S837="","",INDIRECT("$Z"&amp;$S837))</f>
        <v>#VALUE!</v>
      </c>
      <c r="AG837" t="str">
        <f t="shared" si="252"/>
        <v/>
      </c>
      <c r="AH837" t="str" cm="1">
        <f t="array" aca="1" ref="AH837" ca="1">IFERROR(INDIRECT("$ag"&amp;S837),"")</f>
        <v/>
      </c>
      <c r="AI837" t="e" cm="1">
        <f t="array" aca="1" ref="AI837" ca="1">INDIRECT("O"&amp;S837)</f>
        <v>#VALUE!</v>
      </c>
      <c r="AJ837" t="str">
        <f t="shared" si="253"/>
        <v/>
      </c>
    </row>
    <row r="838" spans="1:36" ht="16.5" customHeight="1">
      <c r="A838" s="130"/>
      <c r="B838" s="136"/>
      <c r="C838" s="137"/>
      <c r="D838" s="146"/>
      <c r="E838" s="146"/>
      <c r="F838" s="137"/>
      <c r="G838" s="147"/>
      <c r="H838" s="147"/>
      <c r="I838" s="147"/>
      <c r="J838" s="147"/>
      <c r="K838" s="38"/>
      <c r="L838" s="144"/>
      <c r="M838" s="144"/>
      <c r="N838" s="61"/>
      <c r="O838" s="314"/>
      <c r="Q838" t="str">
        <f t="shared" si="248"/>
        <v/>
      </c>
      <c r="S838" t="e">
        <f t="shared" ca="1" si="235"/>
        <v>#VALUE!</v>
      </c>
      <c r="T838" t="e">
        <f t="shared" ca="1" si="254"/>
        <v>#VALUE!</v>
      </c>
      <c r="U838">
        <f t="shared" si="236"/>
        <v>768</v>
      </c>
      <c r="V838">
        <v>64.583333333338402</v>
      </c>
      <c r="W838">
        <f t="shared" si="239"/>
        <v>64</v>
      </c>
      <c r="X838" t="str" cm="1">
        <f t="array" aca="1" ref="X838" ca="1">IFERROR(INDEX('PC&amp;PD'!$A$1:$AS$19,ROW('PC&amp;PD'!$A$19),MATCH(INDIRECT(T838),'PC&amp;PD'!$A$1:$AS$1,0)),"")</f>
        <v/>
      </c>
      <c r="AA838" t="str">
        <f t="shared" si="249"/>
        <v/>
      </c>
      <c r="AB838" t="str">
        <f t="shared" si="250"/>
        <v/>
      </c>
      <c r="AC838" t="e">
        <f t="shared" ca="1" si="251"/>
        <v>#VALUE!</v>
      </c>
      <c r="AD838" t="str" cm="1">
        <f t="array" aca="1" ref="AD838" ca="1">IFERROR(IF((LEFT(INDIRECT("$F"&amp;$S838),4))="GOTS",IF($G838="Organic","GOTS_Organic_raw",(IF($G838="Responsible","GOTS_Responsible",(IF($G838="No Attribute (Conventional)","GOTS_conventional",(IF($G838="Recycled Pre/Post-Consumer","GOTS_pre_post",(IF($G838="In-Conversion","GOTS_in_conversion",(IF($G838="Sustainably Sourced","Sustainably_sourced",(IF($G838="Recycled pre-consumer organic","GOTS_recycled_organic",""))))))))))))),IF($G838="Organic","Organic",(IF($G838="Responsible","Responsible",(IF($G838="No Attribute (Conventional)","No_Attribute_Conventional",(IF($G838="Recycled Pre/Post-Consumer","Recycled_Pre_Post_Consumer",(IF($G838="In-Conversion","In_Conversion",(IF($G838="Recycled Pre-Consumer","Recycled_Pre_Consumer",(IF($G838="Recycled Post-Consumer","Recycled_Post_Consumer",(IF($G838="Sustainably Sourced","Sustainably_sourced",(IF($G838="Recycled pre-consumer organic","GOTS_recycled_organic","")))))))))))))))))),"")</f>
        <v/>
      </c>
      <c r="AE838" t="e" cm="1">
        <f t="array" aca="1" ref="AE838" ca="1">IF($I838="",IF(INDIRECT("$F"&amp;$S838)="","",IF(LEFT(INDIRECT("$F"&amp;$S838),3)="GRS","GRS_RCS_RM",IF((LEFT(INDIRECT("$F"&amp;$S838),3))="RCS","GRS_RCS_RM",IF(INDIRECT("$F"&amp;$S838)="OCS (No Label)","OCS_Conversion_RM",IF(LEFT(INDIRECT("$F"&amp;$S838),3)="OCS","OCS_RM",IF(RIGHT(INDIRECT("$F"&amp;$S838),10)="conversion","GOTS_RM_conversion",IF((LEFT(INDIRECT("$F"&amp;$S838),4))="GOTS","GOTS_RM","Responsible_RM"))))))),"DELETERM")</f>
        <v>#VALUE!</v>
      </c>
      <c r="AF838" t="e" cm="1">
        <f t="array" aca="1" ref="AF838" ca="1">IF($S838="","",INDIRECT("$Z"&amp;$S838))</f>
        <v>#VALUE!</v>
      </c>
      <c r="AG838" t="str">
        <f t="shared" si="252"/>
        <v/>
      </c>
      <c r="AH838" t="str" cm="1">
        <f t="array" aca="1" ref="AH838" ca="1">IFERROR(INDIRECT("$ag"&amp;S838),"")</f>
        <v/>
      </c>
      <c r="AI838" t="e" cm="1">
        <f t="array" aca="1" ref="AI838" ca="1">INDIRECT("O"&amp;S838)</f>
        <v>#VALUE!</v>
      </c>
      <c r="AJ838" t="str">
        <f t="shared" si="253"/>
        <v/>
      </c>
    </row>
    <row r="839" spans="1:36" ht="16.5" customHeight="1">
      <c r="A839" s="130"/>
      <c r="B839" s="136"/>
      <c r="C839" s="137"/>
      <c r="D839" s="146"/>
      <c r="E839" s="146"/>
      <c r="F839" s="137"/>
      <c r="G839" s="147"/>
      <c r="H839" s="147"/>
      <c r="I839" s="147"/>
      <c r="J839" s="147"/>
      <c r="K839" s="38"/>
      <c r="L839" s="144"/>
      <c r="M839" s="144"/>
      <c r="N839" s="61"/>
      <c r="O839" s="314"/>
      <c r="Q839" t="str">
        <f t="shared" si="248"/>
        <v/>
      </c>
      <c r="S839" t="e">
        <f t="shared" ca="1" si="235"/>
        <v>#VALUE!</v>
      </c>
      <c r="T839" t="e">
        <f t="shared" ca="1" si="254"/>
        <v>#VALUE!</v>
      </c>
      <c r="U839">
        <f t="shared" si="236"/>
        <v>768</v>
      </c>
      <c r="V839">
        <v>64.666666666671702</v>
      </c>
      <c r="W839">
        <f t="shared" si="239"/>
        <v>64</v>
      </c>
      <c r="X839" t="str" cm="1">
        <f t="array" aca="1" ref="X839" ca="1">IFERROR(INDEX('PC&amp;PD'!$A$1:$AS$19,ROW('PC&amp;PD'!$A$19),MATCH(INDIRECT(T839),'PC&amp;PD'!$A$1:$AS$1,0)),"")</f>
        <v/>
      </c>
      <c r="AA839" t="str">
        <f t="shared" si="249"/>
        <v/>
      </c>
      <c r="AB839" t="str">
        <f t="shared" si="250"/>
        <v/>
      </c>
      <c r="AC839" t="e">
        <f t="shared" ca="1" si="251"/>
        <v>#VALUE!</v>
      </c>
      <c r="AD839" t="str" cm="1">
        <f t="array" aca="1" ref="AD839" ca="1">IFERROR(IF((LEFT(INDIRECT("$F"&amp;$S839),4))="GOTS",IF($G839="Organic","GOTS_Organic_raw",(IF($G839="Responsible","GOTS_Responsible",(IF($G839="No Attribute (Conventional)","GOTS_conventional",(IF($G839="Recycled Pre/Post-Consumer","GOTS_pre_post",(IF($G839="In-Conversion","GOTS_in_conversion",(IF($G839="Sustainably Sourced","Sustainably_sourced",(IF($G839="Recycled pre-consumer organic","GOTS_recycled_organic",""))))))))))))),IF($G839="Organic","Organic",(IF($G839="Responsible","Responsible",(IF($G839="No Attribute (Conventional)","No_Attribute_Conventional",(IF($G839="Recycled Pre/Post-Consumer","Recycled_Pre_Post_Consumer",(IF($G839="In-Conversion","In_Conversion",(IF($G839="Recycled Pre-Consumer","Recycled_Pre_Consumer",(IF($G839="Recycled Post-Consumer","Recycled_Post_Consumer",(IF($G839="Sustainably Sourced","Sustainably_sourced",(IF($G839="Recycled pre-consumer organic","GOTS_recycled_organic","")))))))))))))))))),"")</f>
        <v/>
      </c>
      <c r="AE839" t="e" cm="1">
        <f t="array" aca="1" ref="AE839" ca="1">IF($I839="",IF(INDIRECT("$F"&amp;$S839)="","",IF(LEFT(INDIRECT("$F"&amp;$S839),3)="GRS","GRS_RCS_RM",IF((LEFT(INDIRECT("$F"&amp;$S839),3))="RCS","GRS_RCS_RM",IF(INDIRECT("$F"&amp;$S839)="OCS (No Label)","OCS_Conversion_RM",IF(LEFT(INDIRECT("$F"&amp;$S839),3)="OCS","OCS_RM",IF(RIGHT(INDIRECT("$F"&amp;$S839),10)="conversion","GOTS_RM_conversion",IF((LEFT(INDIRECT("$F"&amp;$S839),4))="GOTS","GOTS_RM","Responsible_RM"))))))),"DELETERM")</f>
        <v>#VALUE!</v>
      </c>
      <c r="AF839" t="e" cm="1">
        <f t="array" aca="1" ref="AF839" ca="1">IF($S839="","",INDIRECT("$Z"&amp;$S839))</f>
        <v>#VALUE!</v>
      </c>
      <c r="AG839" t="str">
        <f t="shared" si="252"/>
        <v/>
      </c>
      <c r="AH839" t="str" cm="1">
        <f t="array" aca="1" ref="AH839" ca="1">IFERROR(INDIRECT("$ag"&amp;S839),"")</f>
        <v/>
      </c>
      <c r="AI839" t="e" cm="1">
        <f t="array" aca="1" ref="AI839" ca="1">INDIRECT("O"&amp;S839)</f>
        <v>#VALUE!</v>
      </c>
      <c r="AJ839" t="str">
        <f t="shared" si="253"/>
        <v/>
      </c>
    </row>
    <row r="840" spans="1:36" ht="16.5" customHeight="1">
      <c r="A840" s="130"/>
      <c r="B840" s="136"/>
      <c r="C840" s="137"/>
      <c r="D840" s="146"/>
      <c r="E840" s="146"/>
      <c r="F840" s="137"/>
      <c r="G840" s="147"/>
      <c r="H840" s="147"/>
      <c r="I840" s="147"/>
      <c r="J840" s="147"/>
      <c r="K840" s="38"/>
      <c r="L840" s="144"/>
      <c r="M840" s="144"/>
      <c r="N840" s="61"/>
      <c r="O840" s="314"/>
      <c r="Q840" t="str">
        <f t="shared" si="248"/>
        <v/>
      </c>
      <c r="S840" t="e">
        <f t="shared" ca="1" si="235"/>
        <v>#VALUE!</v>
      </c>
      <c r="T840" t="e">
        <f t="shared" ca="1" si="254"/>
        <v>#VALUE!</v>
      </c>
      <c r="U840">
        <f t="shared" si="236"/>
        <v>768</v>
      </c>
      <c r="V840">
        <v>64.750000000005002</v>
      </c>
      <c r="W840">
        <f t="shared" si="239"/>
        <v>64</v>
      </c>
      <c r="X840" t="str" cm="1">
        <f t="array" aca="1" ref="X840" ca="1">IFERROR(INDEX('PC&amp;PD'!$A$1:$AS$19,ROW('PC&amp;PD'!$A$19),MATCH(INDIRECT(T840),'PC&amp;PD'!$A$1:$AS$1,0)),"")</f>
        <v/>
      </c>
      <c r="AA840" t="str">
        <f t="shared" si="249"/>
        <v/>
      </c>
      <c r="AB840" t="str">
        <f t="shared" si="250"/>
        <v/>
      </c>
      <c r="AC840" t="e">
        <f t="shared" ca="1" si="251"/>
        <v>#VALUE!</v>
      </c>
      <c r="AD840" t="str" cm="1">
        <f t="array" aca="1" ref="AD840" ca="1">IFERROR(IF((LEFT(INDIRECT("$F"&amp;$S840),4))="GOTS",IF($G840="Organic","GOTS_Organic_raw",(IF($G840="Responsible","GOTS_Responsible",(IF($G840="No Attribute (Conventional)","GOTS_conventional",(IF($G840="Recycled Pre/Post-Consumer","GOTS_pre_post",(IF($G840="In-Conversion","GOTS_in_conversion",(IF($G840="Sustainably Sourced","Sustainably_sourced",(IF($G840="Recycled pre-consumer organic","GOTS_recycled_organic",""))))))))))))),IF($G840="Organic","Organic",(IF($G840="Responsible","Responsible",(IF($G840="No Attribute (Conventional)","No_Attribute_Conventional",(IF($G840="Recycled Pre/Post-Consumer","Recycled_Pre_Post_Consumer",(IF($G840="In-Conversion","In_Conversion",(IF($G840="Recycled Pre-Consumer","Recycled_Pre_Consumer",(IF($G840="Recycled Post-Consumer","Recycled_Post_Consumer",(IF($G840="Sustainably Sourced","Sustainably_sourced",(IF($G840="Recycled pre-consumer organic","GOTS_recycled_organic","")))))))))))))))))),"")</f>
        <v/>
      </c>
      <c r="AE840" t="e" cm="1">
        <f t="array" aca="1" ref="AE840" ca="1">IF($I840="",IF(INDIRECT("$F"&amp;$S840)="","",IF(LEFT(INDIRECT("$F"&amp;$S840),3)="GRS","GRS_RCS_RM",IF((LEFT(INDIRECT("$F"&amp;$S840),3))="RCS","GRS_RCS_RM",IF(INDIRECT("$F"&amp;$S840)="OCS (No Label)","OCS_Conversion_RM",IF(LEFT(INDIRECT("$F"&amp;$S840),3)="OCS","OCS_RM",IF(RIGHT(INDIRECT("$F"&amp;$S840),10)="conversion","GOTS_RM_conversion",IF((LEFT(INDIRECT("$F"&amp;$S840),4))="GOTS","GOTS_RM","Responsible_RM"))))))),"DELETERM")</f>
        <v>#VALUE!</v>
      </c>
      <c r="AF840" t="e" cm="1">
        <f t="array" aca="1" ref="AF840" ca="1">IF($S840="","",INDIRECT("$Z"&amp;$S840))</f>
        <v>#VALUE!</v>
      </c>
      <c r="AG840" t="str">
        <f t="shared" si="252"/>
        <v/>
      </c>
      <c r="AH840" t="str" cm="1">
        <f t="array" aca="1" ref="AH840" ca="1">IFERROR(INDIRECT("$ag"&amp;S840),"")</f>
        <v/>
      </c>
      <c r="AI840" t="e" cm="1">
        <f t="array" aca="1" ref="AI840" ca="1">INDIRECT("O"&amp;S840)</f>
        <v>#VALUE!</v>
      </c>
      <c r="AJ840" t="str">
        <f t="shared" si="253"/>
        <v/>
      </c>
    </row>
    <row r="841" spans="1:36" ht="16.5" customHeight="1">
      <c r="A841" s="130"/>
      <c r="B841" s="136"/>
      <c r="C841" s="137"/>
      <c r="D841" s="146"/>
      <c r="E841" s="146"/>
      <c r="F841" s="137"/>
      <c r="G841" s="147"/>
      <c r="H841" s="147"/>
      <c r="I841" s="147"/>
      <c r="J841" s="147"/>
      <c r="K841" s="38"/>
      <c r="L841" s="144"/>
      <c r="M841" s="144"/>
      <c r="N841" s="61"/>
      <c r="O841" s="314"/>
      <c r="Q841" t="str">
        <f t="shared" si="248"/>
        <v/>
      </c>
      <c r="S841" t="e">
        <f t="shared" ca="1" si="235"/>
        <v>#VALUE!</v>
      </c>
      <c r="T841" t="e">
        <f t="shared" ca="1" si="254"/>
        <v>#VALUE!</v>
      </c>
      <c r="U841">
        <f t="shared" si="236"/>
        <v>768</v>
      </c>
      <c r="V841">
        <v>64.833333333338402</v>
      </c>
      <c r="W841">
        <f t="shared" si="239"/>
        <v>64</v>
      </c>
      <c r="X841" t="str" cm="1">
        <f t="array" aca="1" ref="X841" ca="1">IFERROR(INDEX('PC&amp;PD'!$A$1:$AS$19,ROW('PC&amp;PD'!$A$19),MATCH(INDIRECT(T841),'PC&amp;PD'!$A$1:$AS$1,0)),"")</f>
        <v/>
      </c>
      <c r="AA841" t="str">
        <f t="shared" si="249"/>
        <v/>
      </c>
      <c r="AB841" t="str">
        <f t="shared" si="250"/>
        <v/>
      </c>
      <c r="AC841" t="e">
        <f t="shared" ca="1" si="251"/>
        <v>#VALUE!</v>
      </c>
      <c r="AD841" t="str" cm="1">
        <f t="array" aca="1" ref="AD841" ca="1">IFERROR(IF((LEFT(INDIRECT("$F"&amp;$S841),4))="GOTS",IF($G841="Organic","GOTS_Organic_raw",(IF($G841="Responsible","GOTS_Responsible",(IF($G841="No Attribute (Conventional)","GOTS_conventional",(IF($G841="Recycled Pre/Post-Consumer","GOTS_pre_post",(IF($G841="In-Conversion","GOTS_in_conversion",(IF($G841="Sustainably Sourced","Sustainably_sourced",(IF($G841="Recycled pre-consumer organic","GOTS_recycled_organic",""))))))))))))),IF($G841="Organic","Organic",(IF($G841="Responsible","Responsible",(IF($G841="No Attribute (Conventional)","No_Attribute_Conventional",(IF($G841="Recycled Pre/Post-Consumer","Recycled_Pre_Post_Consumer",(IF($G841="In-Conversion","In_Conversion",(IF($G841="Recycled Pre-Consumer","Recycled_Pre_Consumer",(IF($G841="Recycled Post-Consumer","Recycled_Post_Consumer",(IF($G841="Sustainably Sourced","Sustainably_sourced",(IF($G841="Recycled pre-consumer organic","GOTS_recycled_organic","")))))))))))))))))),"")</f>
        <v/>
      </c>
      <c r="AE841" t="e" cm="1">
        <f t="array" aca="1" ref="AE841" ca="1">IF($I841="",IF(INDIRECT("$F"&amp;$S841)="","",IF(LEFT(INDIRECT("$F"&amp;$S841),3)="GRS","GRS_RCS_RM",IF((LEFT(INDIRECT("$F"&amp;$S841),3))="RCS","GRS_RCS_RM",IF(INDIRECT("$F"&amp;$S841)="OCS (No Label)","OCS_Conversion_RM",IF(LEFT(INDIRECT("$F"&amp;$S841),3)="OCS","OCS_RM",IF(RIGHT(INDIRECT("$F"&amp;$S841),10)="conversion","GOTS_RM_conversion",IF((LEFT(INDIRECT("$F"&amp;$S841),4))="GOTS","GOTS_RM","Responsible_RM"))))))),"DELETERM")</f>
        <v>#VALUE!</v>
      </c>
      <c r="AF841" t="e" cm="1">
        <f t="array" aca="1" ref="AF841" ca="1">IF($S841="","",INDIRECT("$Z"&amp;$S841))</f>
        <v>#VALUE!</v>
      </c>
      <c r="AG841" t="str">
        <f t="shared" si="252"/>
        <v/>
      </c>
      <c r="AH841" t="str" cm="1">
        <f t="array" aca="1" ref="AH841" ca="1">IFERROR(INDIRECT("$ag"&amp;S841),"")</f>
        <v/>
      </c>
      <c r="AI841" t="e" cm="1">
        <f t="array" aca="1" ref="AI841" ca="1">INDIRECT("O"&amp;S841)</f>
        <v>#VALUE!</v>
      </c>
      <c r="AJ841" t="str">
        <f t="shared" si="253"/>
        <v/>
      </c>
    </row>
    <row r="842" spans="1:36" ht="16.5" customHeight="1" thickBot="1">
      <c r="A842" s="131"/>
      <c r="B842" s="138"/>
      <c r="C842" s="139"/>
      <c r="D842" s="148"/>
      <c r="E842" s="148"/>
      <c r="F842" s="139"/>
      <c r="G842" s="149"/>
      <c r="H842" s="149"/>
      <c r="I842" s="149"/>
      <c r="J842" s="149"/>
      <c r="K842" s="39"/>
      <c r="L842" s="145"/>
      <c r="M842" s="145"/>
      <c r="N842" s="62"/>
      <c r="O842" s="315"/>
      <c r="Q842" t="str">
        <f t="shared" si="248"/>
        <v/>
      </c>
      <c r="S842" t="e">
        <f t="shared" ca="1" si="235"/>
        <v>#VALUE!</v>
      </c>
      <c r="T842" t="e">
        <f t="shared" ca="1" si="254"/>
        <v>#VALUE!</v>
      </c>
      <c r="U842">
        <f t="shared" si="236"/>
        <v>768</v>
      </c>
      <c r="V842">
        <v>64.916666666671702</v>
      </c>
      <c r="W842">
        <f t="shared" si="239"/>
        <v>64</v>
      </c>
      <c r="X842" t="str" cm="1">
        <f t="array" aca="1" ref="X842" ca="1">IFERROR(INDEX('PC&amp;PD'!$A$1:$AS$19,ROW('PC&amp;PD'!$A$19),MATCH(INDIRECT(T842),'PC&amp;PD'!$A$1:$AS$1,0)),"")</f>
        <v/>
      </c>
      <c r="AA842" t="str">
        <f t="shared" si="249"/>
        <v/>
      </c>
      <c r="AB842" t="str">
        <f t="shared" si="250"/>
        <v/>
      </c>
      <c r="AC842" t="e">
        <f t="shared" ca="1" si="251"/>
        <v>#VALUE!</v>
      </c>
      <c r="AD842" t="str" cm="1">
        <f t="array" aca="1" ref="AD842" ca="1">IFERROR(IF((LEFT(INDIRECT("$F"&amp;$S842),4))="GOTS",IF($G842="Organic","GOTS_Organic_raw",(IF($G842="Responsible","GOTS_Responsible",(IF($G842="No Attribute (Conventional)","GOTS_conventional",(IF($G842="Recycled Pre/Post-Consumer","GOTS_pre_post",(IF($G842="In-Conversion","GOTS_in_conversion",(IF($G842="Sustainably Sourced","Sustainably_sourced",(IF($G842="Recycled pre-consumer organic","GOTS_recycled_organic",""))))))))))))),IF($G842="Organic","Organic",(IF($G842="Responsible","Responsible",(IF($G842="No Attribute (Conventional)","No_Attribute_Conventional",(IF($G842="Recycled Pre/Post-Consumer","Recycled_Pre_Post_Consumer",(IF($G842="In-Conversion","In_Conversion",(IF($G842="Recycled Pre-Consumer","Recycled_Pre_Consumer",(IF($G842="Recycled Post-Consumer","Recycled_Post_Consumer",(IF($G842="Sustainably Sourced","Sustainably_sourced",(IF($G842="Recycled pre-consumer organic","GOTS_recycled_organic","")))))))))))))))))),"")</f>
        <v/>
      </c>
      <c r="AE842" t="e" cm="1">
        <f t="array" aca="1" ref="AE842" ca="1">IF($I842="",IF(INDIRECT("$F"&amp;$S842)="","",IF(LEFT(INDIRECT("$F"&amp;$S842),3)="GRS","GRS_RCS_RM",IF((LEFT(INDIRECT("$F"&amp;$S842),3))="RCS","GRS_RCS_RM",IF(INDIRECT("$F"&amp;$S842)="OCS (No Label)","OCS_Conversion_RM",IF(LEFT(INDIRECT("$F"&amp;$S842),3)="OCS","OCS_RM",IF(RIGHT(INDIRECT("$F"&amp;$S842),10)="conversion","GOTS_RM_conversion",IF((LEFT(INDIRECT("$F"&amp;$S842),4))="GOTS","GOTS_RM","Responsible_RM"))))))),"DELETERM")</f>
        <v>#VALUE!</v>
      </c>
      <c r="AF842" t="e" cm="1">
        <f t="array" aca="1" ref="AF842" ca="1">IF($S842="","",INDIRECT("$Z"&amp;$S842))</f>
        <v>#VALUE!</v>
      </c>
      <c r="AG842" t="str">
        <f t="shared" si="252"/>
        <v/>
      </c>
      <c r="AH842" t="str" cm="1">
        <f t="array" aca="1" ref="AH842" ca="1">IFERROR(INDIRECT("$ag"&amp;S842),"")</f>
        <v/>
      </c>
      <c r="AI842" t="e" cm="1">
        <f t="array" aca="1" ref="AI842" ca="1">INDIRECT("O"&amp;S842)</f>
        <v>#VALUE!</v>
      </c>
      <c r="AJ842" t="str">
        <f t="shared" si="253"/>
        <v/>
      </c>
    </row>
    <row r="843" spans="1:36" ht="16.5" customHeight="1">
      <c r="A843" s="128" t="str">
        <f>IF(B843="","",COUNTA($B$63:$B843))</f>
        <v/>
      </c>
      <c r="B843" s="132"/>
      <c r="C843" s="133"/>
      <c r="D843" s="140"/>
      <c r="E843" s="140"/>
      <c r="F843" s="133"/>
      <c r="G843" s="141"/>
      <c r="H843" s="141"/>
      <c r="I843" s="141"/>
      <c r="J843" s="141"/>
      <c r="K843" s="37"/>
      <c r="L843" s="142" t="str">
        <f>IF(R843="","",LEFT(R843,LEN(R843)-2))</f>
        <v/>
      </c>
      <c r="M843" s="142"/>
      <c r="N843" s="60"/>
      <c r="O843" s="313"/>
      <c r="Q843" t="str">
        <f t="shared" si="248"/>
        <v/>
      </c>
      <c r="R843" t="str">
        <f t="shared" ref="R843" si="255">CONCATENATE($Q843,Q844,Q845,Q846,Q847,Q848,$Q849,$Q850,$Q851,$Q852,$Q853,$Q854)</f>
        <v/>
      </c>
      <c r="S843" t="e">
        <f t="shared" ca="1" si="235"/>
        <v>#VALUE!</v>
      </c>
      <c r="T843" t="e">
        <f t="shared" ca="1" si="254"/>
        <v>#VALUE!</v>
      </c>
      <c r="U843">
        <f t="shared" si="236"/>
        <v>780</v>
      </c>
      <c r="V843">
        <v>65.000000000005102</v>
      </c>
      <c r="W843">
        <f t="shared" si="239"/>
        <v>65</v>
      </c>
      <c r="X843" t="str" cm="1">
        <f t="array" aca="1" ref="X843" ca="1">IFERROR(INDEX('PC&amp;PD'!$A$1:$AS$19,ROW('PC&amp;PD'!$A$19),MATCH(INDIRECT(T843),'PC&amp;PD'!$A$1:$AS$1,0)),"")</f>
        <v/>
      </c>
      <c r="Z843" t="str">
        <f t="shared" ref="Z843" si="256">IFERROR(IF($F843="OCS 100","OCS (OCS 100)",IF($F843="OCS Blended","OCS (OCS Blended)",IF($F843="OCS (No Label)","OCS (No Label)",IF($F843="RCS 100","RCS (RCS 100)",IF($F843="RCS Blended","RCS (RCS Blended)",IF($F843="GRS","GRS (GRS)",IF($F843="GRS (No Label)", "GRS (No Label)",IF($F843="RDS","RDS (RDS)",IF($F843="RWS","RWS (RWS)",IF($F843="RAS","RAS (RAS)",IF($F843="RMS","RMS (RMS)",IF($F843="GOTS Organic","GOTS (Organic)",IF($F843="GOTS Made with organic","GOTS (Made with Organic)",IF($F843="GOTS Organic - in conversion","GOTS (Organic - In Conversion)",IF($F843="GOTS Made with organic - in conversion","GOTS (Made with Organic - In Conversion)",""))))))))))))))),"")</f>
        <v/>
      </c>
      <c r="AA843" t="str">
        <f t="shared" si="249"/>
        <v/>
      </c>
      <c r="AB843" t="str">
        <f t="shared" si="250"/>
        <v/>
      </c>
      <c r="AC843" t="e">
        <f t="shared" ca="1" si="251"/>
        <v>#VALUE!</v>
      </c>
      <c r="AD843" t="str" cm="1">
        <f t="array" aca="1" ref="AD843" ca="1">IFERROR(IF((LEFT(INDIRECT("$F"&amp;$S843),4))="GOTS",IF($G843="Organic","GOTS_Organic_raw",(IF($G843="Responsible","GOTS_Responsible",(IF($G843="No Attribute (Conventional)","GOTS_conventional",(IF($G843="Recycled Pre/Post-Consumer","GOTS_pre_post",(IF($G843="In-Conversion","GOTS_in_conversion",(IF($G843="Sustainably Sourced","Sustainably_sourced",(IF($G843="Recycled pre-consumer organic","GOTS_recycled_organic",""))))))))))))),IF($G843="Organic","Organic",(IF($G843="Responsible","Responsible",(IF($G843="No Attribute (Conventional)","No_Attribute_Conventional",(IF($G843="Recycled Pre/Post-Consumer","Recycled_Pre_Post_Consumer",(IF($G843="In-Conversion","In_Conversion",(IF($G843="Recycled Pre-Consumer","Recycled_Pre_Consumer",(IF($G843="Recycled Post-Consumer","Recycled_Post_Consumer",(IF($G843="Sustainably Sourced","Sustainably_sourced",(IF($G843="Recycled pre-consumer organic","GOTS_recycled_organic","")))))))))))))))))),"")</f>
        <v/>
      </c>
      <c r="AE843" t="e" cm="1">
        <f t="array" aca="1" ref="AE843" ca="1">IF($I843="",IF(INDIRECT("$F"&amp;$S843)="","",IF(LEFT(INDIRECT("$F"&amp;$S843),3)="GRS","GRS_RCS_RM",IF((LEFT(INDIRECT("$F"&amp;$S843),3))="RCS","GRS_RCS_RM",IF(INDIRECT("$F"&amp;$S843)="OCS (No Label)","OCS_Conversion_RM",IF(LEFT(INDIRECT("$F"&amp;$S843),3)="OCS","OCS_RM",IF(RIGHT(INDIRECT("$F"&amp;$S843),10)="conversion","GOTS_RM_conversion",IF((LEFT(INDIRECT("$F"&amp;$S843),4))="GOTS","GOTS_RM","Responsible_RM"))))))),"DELETERM")</f>
        <v>#VALUE!</v>
      </c>
      <c r="AF843" t="e" cm="1">
        <f t="array" aca="1" ref="AF843" ca="1">IF($S843="","",INDIRECT("$Z"&amp;$S843))</f>
        <v>#VALUE!</v>
      </c>
      <c r="AG843" t="str">
        <f t="shared" si="252"/>
        <v/>
      </c>
      <c r="AH843" t="str" cm="1">
        <f t="array" aca="1" ref="AH843" ca="1">IFERROR(INDIRECT("$ag"&amp;S843),"")</f>
        <v/>
      </c>
      <c r="AI843" t="e" cm="1">
        <f t="array" aca="1" ref="AI843" ca="1">INDIRECT("O"&amp;S843)</f>
        <v>#VALUE!</v>
      </c>
      <c r="AJ843" t="str">
        <f t="shared" si="253"/>
        <v/>
      </c>
    </row>
    <row r="844" spans="1:36" ht="16.5" customHeight="1">
      <c r="A844" s="129"/>
      <c r="B844" s="134"/>
      <c r="C844" s="135"/>
      <c r="D844" s="146"/>
      <c r="E844" s="146"/>
      <c r="F844" s="135"/>
      <c r="G844" s="147"/>
      <c r="H844" s="147"/>
      <c r="I844" s="147"/>
      <c r="J844" s="147"/>
      <c r="K844" s="38"/>
      <c r="L844" s="143"/>
      <c r="M844" s="143"/>
      <c r="N844" s="61"/>
      <c r="O844" s="314"/>
      <c r="Q844" t="str">
        <f t="shared" si="248"/>
        <v/>
      </c>
      <c r="S844" t="e">
        <f t="shared" ref="S844:S907" ca="1" si="257">IF(INDIRECT("A"&amp;$S$63+$U844)&lt;&gt;"",$S$63+$U844,"")</f>
        <v>#VALUE!</v>
      </c>
      <c r="T844" t="e">
        <f t="shared" ca="1" si="254"/>
        <v>#VALUE!</v>
      </c>
      <c r="U844">
        <f t="shared" ref="U844:U907" si="258">(12*W844)</f>
        <v>780</v>
      </c>
      <c r="V844">
        <v>65.083333333338402</v>
      </c>
      <c r="W844">
        <f t="shared" si="239"/>
        <v>65</v>
      </c>
      <c r="X844" t="str" cm="1">
        <f t="array" aca="1" ref="X844" ca="1">IFERROR(INDEX('PC&amp;PD'!$A$1:$AS$19,ROW('PC&amp;PD'!$A$19),MATCH(INDIRECT(T844),'PC&amp;PD'!$A$1:$AS$1,0)),"")</f>
        <v/>
      </c>
      <c r="AA844" t="str">
        <f t="shared" si="249"/>
        <v/>
      </c>
      <c r="AB844" t="str">
        <f t="shared" si="250"/>
        <v/>
      </c>
      <c r="AC844" t="e">
        <f t="shared" ca="1" si="251"/>
        <v>#VALUE!</v>
      </c>
      <c r="AD844" t="str" cm="1">
        <f t="array" aca="1" ref="AD844" ca="1">IFERROR(IF((LEFT(INDIRECT("$F"&amp;$S844),4))="GOTS",IF($G844="Organic","GOTS_Organic_raw",(IF($G844="Responsible","GOTS_Responsible",(IF($G844="No Attribute (Conventional)","GOTS_conventional",(IF($G844="Recycled Pre/Post-Consumer","GOTS_pre_post",(IF($G844="In-Conversion","GOTS_in_conversion",(IF($G844="Sustainably Sourced","Sustainably_sourced",(IF($G844="Recycled pre-consumer organic","GOTS_recycled_organic",""))))))))))))),IF($G844="Organic","Organic",(IF($G844="Responsible","Responsible",(IF($G844="No Attribute (Conventional)","No_Attribute_Conventional",(IF($G844="Recycled Pre/Post-Consumer","Recycled_Pre_Post_Consumer",(IF($G844="In-Conversion","In_Conversion",(IF($G844="Recycled Pre-Consumer","Recycled_Pre_Consumer",(IF($G844="Recycled Post-Consumer","Recycled_Post_Consumer",(IF($G844="Sustainably Sourced","Sustainably_sourced",(IF($G844="Recycled pre-consumer organic","GOTS_recycled_organic","")))))))))))))))))),"")</f>
        <v/>
      </c>
      <c r="AE844" t="e" cm="1">
        <f t="array" aca="1" ref="AE844" ca="1">IF($I844="",IF(INDIRECT("$F"&amp;$S844)="","",IF(LEFT(INDIRECT("$F"&amp;$S844),3)="GRS","GRS_RCS_RM",IF((LEFT(INDIRECT("$F"&amp;$S844),3))="RCS","GRS_RCS_RM",IF(INDIRECT("$F"&amp;$S844)="OCS (No Label)","OCS_Conversion_RM",IF(LEFT(INDIRECT("$F"&amp;$S844),3)="OCS","OCS_RM",IF(RIGHT(INDIRECT("$F"&amp;$S844),10)="conversion","GOTS_RM_conversion",IF((LEFT(INDIRECT("$F"&amp;$S844),4))="GOTS","GOTS_RM","Responsible_RM"))))))),"DELETERM")</f>
        <v>#VALUE!</v>
      </c>
      <c r="AF844" t="e" cm="1">
        <f t="array" aca="1" ref="AF844" ca="1">IF($S844="","",INDIRECT("$Z"&amp;$S844))</f>
        <v>#VALUE!</v>
      </c>
      <c r="AG844" t="str">
        <f t="shared" si="252"/>
        <v/>
      </c>
      <c r="AH844" t="str" cm="1">
        <f t="array" aca="1" ref="AH844" ca="1">IFERROR(INDIRECT("$ag"&amp;S844),"")</f>
        <v/>
      </c>
      <c r="AI844" t="e" cm="1">
        <f t="array" aca="1" ref="AI844" ca="1">INDIRECT("O"&amp;S844)</f>
        <v>#VALUE!</v>
      </c>
      <c r="AJ844" t="str">
        <f t="shared" si="253"/>
        <v/>
      </c>
    </row>
    <row r="845" spans="1:36" ht="16.5" customHeight="1">
      <c r="A845" s="129"/>
      <c r="B845" s="134"/>
      <c r="C845" s="135"/>
      <c r="D845" s="146"/>
      <c r="E845" s="146"/>
      <c r="F845" s="135"/>
      <c r="G845" s="147"/>
      <c r="H845" s="147"/>
      <c r="I845" s="147"/>
      <c r="J845" s="147"/>
      <c r="K845" s="38"/>
      <c r="L845" s="143"/>
      <c r="M845" s="143"/>
      <c r="N845" s="61"/>
      <c r="O845" s="314"/>
      <c r="Q845" t="str">
        <f t="shared" si="248"/>
        <v/>
      </c>
      <c r="S845" t="e">
        <f t="shared" ca="1" si="257"/>
        <v>#VALUE!</v>
      </c>
      <c r="T845" t="e">
        <f t="shared" ca="1" si="254"/>
        <v>#VALUE!</v>
      </c>
      <c r="U845">
        <f t="shared" si="258"/>
        <v>780</v>
      </c>
      <c r="V845">
        <v>65.166666666671702</v>
      </c>
      <c r="W845">
        <f t="shared" si="239"/>
        <v>65</v>
      </c>
      <c r="X845" t="str" cm="1">
        <f t="array" aca="1" ref="X845" ca="1">IFERROR(INDEX('PC&amp;PD'!$A$1:$AS$19,ROW('PC&amp;PD'!$A$19),MATCH(INDIRECT(T845),'PC&amp;PD'!$A$1:$AS$1,0)),"")</f>
        <v/>
      </c>
      <c r="AA845" t="str">
        <f t="shared" si="249"/>
        <v/>
      </c>
      <c r="AB845" t="str">
        <f t="shared" si="250"/>
        <v/>
      </c>
      <c r="AC845" t="e">
        <f t="shared" ca="1" si="251"/>
        <v>#VALUE!</v>
      </c>
      <c r="AD845" t="str" cm="1">
        <f t="array" aca="1" ref="AD845" ca="1">IFERROR(IF((LEFT(INDIRECT("$F"&amp;$S845),4))="GOTS",IF($G845="Organic","GOTS_Organic_raw",(IF($G845="Responsible","GOTS_Responsible",(IF($G845="No Attribute (Conventional)","GOTS_conventional",(IF($G845="Recycled Pre/Post-Consumer","GOTS_pre_post",(IF($G845="In-Conversion","GOTS_in_conversion",(IF($G845="Sustainably Sourced","Sustainably_sourced",(IF($G845="Recycled pre-consumer organic","GOTS_recycled_organic",""))))))))))))),IF($G845="Organic","Organic",(IF($G845="Responsible","Responsible",(IF($G845="No Attribute (Conventional)","No_Attribute_Conventional",(IF($G845="Recycled Pre/Post-Consumer","Recycled_Pre_Post_Consumer",(IF($G845="In-Conversion","In_Conversion",(IF($G845="Recycled Pre-Consumer","Recycled_Pre_Consumer",(IF($G845="Recycled Post-Consumer","Recycled_Post_Consumer",(IF($G845="Sustainably Sourced","Sustainably_sourced",(IF($G845="Recycled pre-consumer organic","GOTS_recycled_organic","")))))))))))))))))),"")</f>
        <v/>
      </c>
      <c r="AE845" t="e" cm="1">
        <f t="array" aca="1" ref="AE845" ca="1">IF($I845="",IF(INDIRECT("$F"&amp;$S845)="","",IF(LEFT(INDIRECT("$F"&amp;$S845),3)="GRS","GRS_RCS_RM",IF((LEFT(INDIRECT("$F"&amp;$S845),3))="RCS","GRS_RCS_RM",IF(INDIRECT("$F"&amp;$S845)="OCS (No Label)","OCS_Conversion_RM",IF(LEFT(INDIRECT("$F"&amp;$S845),3)="OCS","OCS_RM",IF(RIGHT(INDIRECT("$F"&amp;$S845),10)="conversion","GOTS_RM_conversion",IF((LEFT(INDIRECT("$F"&amp;$S845),4))="GOTS","GOTS_RM","Responsible_RM"))))))),"DELETERM")</f>
        <v>#VALUE!</v>
      </c>
      <c r="AF845" t="e" cm="1">
        <f t="array" aca="1" ref="AF845" ca="1">IF($S845="","",INDIRECT("$Z"&amp;$S845))</f>
        <v>#VALUE!</v>
      </c>
      <c r="AG845" t="str">
        <f t="shared" si="252"/>
        <v/>
      </c>
      <c r="AH845" t="str" cm="1">
        <f t="array" aca="1" ref="AH845" ca="1">IFERROR(INDIRECT("$ag"&amp;S845),"")</f>
        <v/>
      </c>
      <c r="AI845" t="e" cm="1">
        <f t="array" aca="1" ref="AI845" ca="1">INDIRECT("O"&amp;S845)</f>
        <v>#VALUE!</v>
      </c>
      <c r="AJ845" t="str">
        <f t="shared" si="253"/>
        <v/>
      </c>
    </row>
    <row r="846" spans="1:36" ht="16.5" customHeight="1">
      <c r="A846" s="129"/>
      <c r="B846" s="134"/>
      <c r="C846" s="135"/>
      <c r="D846" s="146"/>
      <c r="E846" s="146"/>
      <c r="F846" s="135"/>
      <c r="G846" s="147"/>
      <c r="H846" s="147"/>
      <c r="I846" s="147"/>
      <c r="J846" s="147"/>
      <c r="K846" s="38"/>
      <c r="L846" s="143"/>
      <c r="M846" s="143"/>
      <c r="N846" s="61"/>
      <c r="O846" s="314"/>
      <c r="Q846" t="str">
        <f t="shared" si="248"/>
        <v/>
      </c>
      <c r="S846" t="e">
        <f t="shared" ca="1" si="257"/>
        <v>#VALUE!</v>
      </c>
      <c r="T846" t="e">
        <f t="shared" ca="1" si="254"/>
        <v>#VALUE!</v>
      </c>
      <c r="U846">
        <f t="shared" si="258"/>
        <v>780</v>
      </c>
      <c r="V846">
        <v>65.250000000005102</v>
      </c>
      <c r="W846">
        <f t="shared" si="239"/>
        <v>65</v>
      </c>
      <c r="X846" t="str" cm="1">
        <f t="array" aca="1" ref="X846" ca="1">IFERROR(INDEX('PC&amp;PD'!$A$1:$AS$19,ROW('PC&amp;PD'!$A$19),MATCH(INDIRECT(T846),'PC&amp;PD'!$A$1:$AS$1,0)),"")</f>
        <v/>
      </c>
      <c r="AA846" t="str">
        <f t="shared" si="249"/>
        <v/>
      </c>
      <c r="AB846" t="str">
        <f t="shared" si="250"/>
        <v/>
      </c>
      <c r="AC846" t="e">
        <f t="shared" ca="1" si="251"/>
        <v>#VALUE!</v>
      </c>
      <c r="AD846" t="str" cm="1">
        <f t="array" aca="1" ref="AD846" ca="1">IFERROR(IF((LEFT(INDIRECT("$F"&amp;$S846),4))="GOTS",IF($G846="Organic","GOTS_Organic_raw",(IF($G846="Responsible","GOTS_Responsible",(IF($G846="No Attribute (Conventional)","GOTS_conventional",(IF($G846="Recycled Pre/Post-Consumer","GOTS_pre_post",(IF($G846="In-Conversion","GOTS_in_conversion",(IF($G846="Sustainably Sourced","Sustainably_sourced",(IF($G846="Recycled pre-consumer organic","GOTS_recycled_organic",""))))))))))))),IF($G846="Organic","Organic",(IF($G846="Responsible","Responsible",(IF($G846="No Attribute (Conventional)","No_Attribute_Conventional",(IF($G846="Recycled Pre/Post-Consumer","Recycled_Pre_Post_Consumer",(IF($G846="In-Conversion","In_Conversion",(IF($G846="Recycled Pre-Consumer","Recycled_Pre_Consumer",(IF($G846="Recycled Post-Consumer","Recycled_Post_Consumer",(IF($G846="Sustainably Sourced","Sustainably_sourced",(IF($G846="Recycled pre-consumer organic","GOTS_recycled_organic","")))))))))))))))))),"")</f>
        <v/>
      </c>
      <c r="AE846" t="e" cm="1">
        <f t="array" aca="1" ref="AE846" ca="1">IF($I846="",IF(INDIRECT("$F"&amp;$S846)="","",IF(LEFT(INDIRECT("$F"&amp;$S846),3)="GRS","GRS_RCS_RM",IF((LEFT(INDIRECT("$F"&amp;$S846),3))="RCS","GRS_RCS_RM",IF(INDIRECT("$F"&amp;$S846)="OCS (No Label)","OCS_Conversion_RM",IF(LEFT(INDIRECT("$F"&amp;$S846),3)="OCS","OCS_RM",IF(RIGHT(INDIRECT("$F"&amp;$S846),10)="conversion","GOTS_RM_conversion",IF((LEFT(INDIRECT("$F"&amp;$S846),4))="GOTS","GOTS_RM","Responsible_RM"))))))),"DELETERM")</f>
        <v>#VALUE!</v>
      </c>
      <c r="AF846" t="e" cm="1">
        <f t="array" aca="1" ref="AF846" ca="1">IF($S846="","",INDIRECT("$Z"&amp;$S846))</f>
        <v>#VALUE!</v>
      </c>
      <c r="AG846" t="str">
        <f t="shared" si="252"/>
        <v/>
      </c>
      <c r="AH846" t="str" cm="1">
        <f t="array" aca="1" ref="AH846" ca="1">IFERROR(INDIRECT("$ag"&amp;S846),"")</f>
        <v/>
      </c>
      <c r="AI846" t="e" cm="1">
        <f t="array" aca="1" ref="AI846" ca="1">INDIRECT("O"&amp;S846)</f>
        <v>#VALUE!</v>
      </c>
      <c r="AJ846" t="str">
        <f t="shared" si="253"/>
        <v/>
      </c>
    </row>
    <row r="847" spans="1:36" ht="16.5" customHeight="1">
      <c r="A847" s="129"/>
      <c r="B847" s="134"/>
      <c r="C847" s="135"/>
      <c r="D847" s="146"/>
      <c r="E847" s="146"/>
      <c r="F847" s="135"/>
      <c r="G847" s="147"/>
      <c r="H847" s="147"/>
      <c r="I847" s="147"/>
      <c r="J847" s="147"/>
      <c r="K847" s="38"/>
      <c r="L847" s="143"/>
      <c r="M847" s="143"/>
      <c r="N847" s="61"/>
      <c r="O847" s="314"/>
      <c r="Q847" t="str">
        <f t="shared" si="248"/>
        <v/>
      </c>
      <c r="S847" t="e">
        <f t="shared" ca="1" si="257"/>
        <v>#VALUE!</v>
      </c>
      <c r="T847" t="e">
        <f t="shared" ca="1" si="254"/>
        <v>#VALUE!</v>
      </c>
      <c r="U847">
        <f t="shared" si="258"/>
        <v>780</v>
      </c>
      <c r="V847">
        <v>65.333333333338402</v>
      </c>
      <c r="W847">
        <f t="shared" si="239"/>
        <v>65</v>
      </c>
      <c r="X847" t="str" cm="1">
        <f t="array" aca="1" ref="X847" ca="1">IFERROR(INDEX('PC&amp;PD'!$A$1:$AS$19,ROW('PC&amp;PD'!$A$19),MATCH(INDIRECT(T847),'PC&amp;PD'!$A$1:$AS$1,0)),"")</f>
        <v/>
      </c>
      <c r="AA847" t="str">
        <f t="shared" si="249"/>
        <v/>
      </c>
      <c r="AB847" t="str">
        <f t="shared" si="250"/>
        <v/>
      </c>
      <c r="AC847" t="e">
        <f t="shared" ca="1" si="251"/>
        <v>#VALUE!</v>
      </c>
      <c r="AD847" t="str" cm="1">
        <f t="array" aca="1" ref="AD847" ca="1">IFERROR(IF((LEFT(INDIRECT("$F"&amp;$S847),4))="GOTS",IF($G847="Organic","GOTS_Organic_raw",(IF($G847="Responsible","GOTS_Responsible",(IF($G847="No Attribute (Conventional)","GOTS_conventional",(IF($G847="Recycled Pre/Post-Consumer","GOTS_pre_post",(IF($G847="In-Conversion","GOTS_in_conversion",(IF($G847="Sustainably Sourced","Sustainably_sourced",(IF($G847="Recycled pre-consumer organic","GOTS_recycled_organic",""))))))))))))),IF($G847="Organic","Organic",(IF($G847="Responsible","Responsible",(IF($G847="No Attribute (Conventional)","No_Attribute_Conventional",(IF($G847="Recycled Pre/Post-Consumer","Recycled_Pre_Post_Consumer",(IF($G847="In-Conversion","In_Conversion",(IF($G847="Recycled Pre-Consumer","Recycled_Pre_Consumer",(IF($G847="Recycled Post-Consumer","Recycled_Post_Consumer",(IF($G847="Sustainably Sourced","Sustainably_sourced",(IF($G847="Recycled pre-consumer organic","GOTS_recycled_organic","")))))))))))))))))),"")</f>
        <v/>
      </c>
      <c r="AE847" t="e" cm="1">
        <f t="array" aca="1" ref="AE847" ca="1">IF($I847="",IF(INDIRECT("$F"&amp;$S847)="","",IF(LEFT(INDIRECT("$F"&amp;$S847),3)="GRS","GRS_RCS_RM",IF((LEFT(INDIRECT("$F"&amp;$S847),3))="RCS","GRS_RCS_RM",IF(INDIRECT("$F"&amp;$S847)="OCS (No Label)","OCS_Conversion_RM",IF(LEFT(INDIRECT("$F"&amp;$S847),3)="OCS","OCS_RM",IF(RIGHT(INDIRECT("$F"&amp;$S847),10)="conversion","GOTS_RM_conversion",IF((LEFT(INDIRECT("$F"&amp;$S847),4))="GOTS","GOTS_RM","Responsible_RM"))))))),"DELETERM")</f>
        <v>#VALUE!</v>
      </c>
      <c r="AF847" t="e" cm="1">
        <f t="array" aca="1" ref="AF847" ca="1">IF($S847="","",INDIRECT("$Z"&amp;$S847))</f>
        <v>#VALUE!</v>
      </c>
      <c r="AG847" t="str">
        <f t="shared" si="252"/>
        <v/>
      </c>
      <c r="AH847" t="str" cm="1">
        <f t="array" aca="1" ref="AH847" ca="1">IFERROR(INDIRECT("$ag"&amp;S847),"")</f>
        <v/>
      </c>
      <c r="AI847" t="e" cm="1">
        <f t="array" aca="1" ref="AI847" ca="1">INDIRECT("O"&amp;S847)</f>
        <v>#VALUE!</v>
      </c>
      <c r="AJ847" t="str">
        <f t="shared" si="253"/>
        <v/>
      </c>
    </row>
    <row r="848" spans="1:36" ht="16.5" customHeight="1">
      <c r="A848" s="129"/>
      <c r="B848" s="134"/>
      <c r="C848" s="135"/>
      <c r="D848" s="146"/>
      <c r="E848" s="146"/>
      <c r="F848" s="135"/>
      <c r="G848" s="147"/>
      <c r="H848" s="147"/>
      <c r="I848" s="147"/>
      <c r="J848" s="147"/>
      <c r="K848" s="38"/>
      <c r="L848" s="143"/>
      <c r="M848" s="143"/>
      <c r="N848" s="61"/>
      <c r="O848" s="314"/>
      <c r="Q848" t="str">
        <f t="shared" si="248"/>
        <v/>
      </c>
      <c r="S848" t="e">
        <f t="shared" ca="1" si="257"/>
        <v>#VALUE!</v>
      </c>
      <c r="T848" t="e">
        <f t="shared" ca="1" si="254"/>
        <v>#VALUE!</v>
      </c>
      <c r="U848">
        <f t="shared" si="258"/>
        <v>780</v>
      </c>
      <c r="V848">
        <v>65.416666666671802</v>
      </c>
      <c r="W848">
        <f t="shared" si="239"/>
        <v>65</v>
      </c>
      <c r="X848" t="str" cm="1">
        <f t="array" aca="1" ref="X848" ca="1">IFERROR(INDEX('PC&amp;PD'!$A$1:$AS$19,ROW('PC&amp;PD'!$A$19),MATCH(INDIRECT(T848),'PC&amp;PD'!$A$1:$AS$1,0)),"")</f>
        <v/>
      </c>
      <c r="AA848" t="str">
        <f t="shared" si="249"/>
        <v/>
      </c>
      <c r="AB848" t="str">
        <f t="shared" si="250"/>
        <v/>
      </c>
      <c r="AC848" t="e">
        <f t="shared" ca="1" si="251"/>
        <v>#VALUE!</v>
      </c>
      <c r="AD848" t="str" cm="1">
        <f t="array" aca="1" ref="AD848" ca="1">IFERROR(IF((LEFT(INDIRECT("$F"&amp;$S848),4))="GOTS",IF($G848="Organic","GOTS_Organic_raw",(IF($G848="Responsible","GOTS_Responsible",(IF($G848="No Attribute (Conventional)","GOTS_conventional",(IF($G848="Recycled Pre/Post-Consumer","GOTS_pre_post",(IF($G848="In-Conversion","GOTS_in_conversion",(IF($G848="Sustainably Sourced","Sustainably_sourced",(IF($G848="Recycled pre-consumer organic","GOTS_recycled_organic",""))))))))))))),IF($G848="Organic","Organic",(IF($G848="Responsible","Responsible",(IF($G848="No Attribute (Conventional)","No_Attribute_Conventional",(IF($G848="Recycled Pre/Post-Consumer","Recycled_Pre_Post_Consumer",(IF($G848="In-Conversion","In_Conversion",(IF($G848="Recycled Pre-Consumer","Recycled_Pre_Consumer",(IF($G848="Recycled Post-Consumer","Recycled_Post_Consumer",(IF($G848="Sustainably Sourced","Sustainably_sourced",(IF($G848="Recycled pre-consumer organic","GOTS_recycled_organic","")))))))))))))))))),"")</f>
        <v/>
      </c>
      <c r="AE848" t="e" cm="1">
        <f t="array" aca="1" ref="AE848" ca="1">IF($I848="",IF(INDIRECT("$F"&amp;$S848)="","",IF(LEFT(INDIRECT("$F"&amp;$S848),3)="GRS","GRS_RCS_RM",IF((LEFT(INDIRECT("$F"&amp;$S848),3))="RCS","GRS_RCS_RM",IF(INDIRECT("$F"&amp;$S848)="OCS (No Label)","OCS_Conversion_RM",IF(LEFT(INDIRECT("$F"&amp;$S848),3)="OCS","OCS_RM",IF(RIGHT(INDIRECT("$F"&amp;$S848),10)="conversion","GOTS_RM_conversion",IF((LEFT(INDIRECT("$F"&amp;$S848),4))="GOTS","GOTS_RM","Responsible_RM"))))))),"DELETERM")</f>
        <v>#VALUE!</v>
      </c>
      <c r="AF848" t="e" cm="1">
        <f t="array" aca="1" ref="AF848" ca="1">IF($S848="","",INDIRECT("$Z"&amp;$S848))</f>
        <v>#VALUE!</v>
      </c>
      <c r="AG848" t="str">
        <f t="shared" si="252"/>
        <v/>
      </c>
      <c r="AH848" t="str" cm="1">
        <f t="array" aca="1" ref="AH848" ca="1">IFERROR(INDIRECT("$ag"&amp;S848),"")</f>
        <v/>
      </c>
      <c r="AI848" t="e" cm="1">
        <f t="array" aca="1" ref="AI848" ca="1">INDIRECT("O"&amp;S848)</f>
        <v>#VALUE!</v>
      </c>
      <c r="AJ848" t="str">
        <f t="shared" si="253"/>
        <v/>
      </c>
    </row>
    <row r="849" spans="1:36" ht="16.5" customHeight="1">
      <c r="A849" s="130"/>
      <c r="B849" s="136"/>
      <c r="C849" s="137"/>
      <c r="D849" s="146"/>
      <c r="E849" s="146"/>
      <c r="F849" s="137"/>
      <c r="G849" s="147"/>
      <c r="H849" s="147"/>
      <c r="I849" s="147"/>
      <c r="J849" s="147"/>
      <c r="K849" s="38"/>
      <c r="L849" s="144"/>
      <c r="M849" s="144"/>
      <c r="N849" s="61"/>
      <c r="O849" s="314"/>
      <c r="Q849" t="str">
        <f t="shared" si="248"/>
        <v/>
      </c>
      <c r="S849" t="e">
        <f t="shared" ca="1" si="257"/>
        <v>#VALUE!</v>
      </c>
      <c r="T849" t="e">
        <f t="shared" ca="1" si="254"/>
        <v>#VALUE!</v>
      </c>
      <c r="U849">
        <f t="shared" si="258"/>
        <v>780</v>
      </c>
      <c r="V849">
        <v>65.500000000005102</v>
      </c>
      <c r="W849">
        <f t="shared" si="239"/>
        <v>65</v>
      </c>
      <c r="X849" t="str" cm="1">
        <f t="array" aca="1" ref="X849" ca="1">IFERROR(INDEX('PC&amp;PD'!$A$1:$AS$19,ROW('PC&amp;PD'!$A$19),MATCH(INDIRECT(T849),'PC&amp;PD'!$A$1:$AS$1,0)),"")</f>
        <v/>
      </c>
      <c r="AA849" t="str">
        <f t="shared" si="249"/>
        <v/>
      </c>
      <c r="AB849" t="str">
        <f t="shared" si="250"/>
        <v/>
      </c>
      <c r="AC849" t="e">
        <f t="shared" ca="1" si="251"/>
        <v>#VALUE!</v>
      </c>
      <c r="AD849" t="str" cm="1">
        <f t="array" aca="1" ref="AD849" ca="1">IFERROR(IF((LEFT(INDIRECT("$F"&amp;$S849),4))="GOTS",IF($G849="Organic","GOTS_Organic_raw",(IF($G849="Responsible","GOTS_Responsible",(IF($G849="No Attribute (Conventional)","GOTS_conventional",(IF($G849="Recycled Pre/Post-Consumer","GOTS_pre_post",(IF($G849="In-Conversion","GOTS_in_conversion",(IF($G849="Sustainably Sourced","Sustainably_sourced",(IF($G849="Recycled pre-consumer organic","GOTS_recycled_organic",""))))))))))))),IF($G849="Organic","Organic",(IF($G849="Responsible","Responsible",(IF($G849="No Attribute (Conventional)","No_Attribute_Conventional",(IF($G849="Recycled Pre/Post-Consumer","Recycled_Pre_Post_Consumer",(IF($G849="In-Conversion","In_Conversion",(IF($G849="Recycled Pre-Consumer","Recycled_Pre_Consumer",(IF($G849="Recycled Post-Consumer","Recycled_Post_Consumer",(IF($G849="Sustainably Sourced","Sustainably_sourced",(IF($G849="Recycled pre-consumer organic","GOTS_recycled_organic","")))))))))))))))))),"")</f>
        <v/>
      </c>
      <c r="AE849" t="e" cm="1">
        <f t="array" aca="1" ref="AE849" ca="1">IF($I849="",IF(INDIRECT("$F"&amp;$S849)="","",IF(LEFT(INDIRECT("$F"&amp;$S849),3)="GRS","GRS_RCS_RM",IF((LEFT(INDIRECT("$F"&amp;$S849),3))="RCS","GRS_RCS_RM",IF(INDIRECT("$F"&amp;$S849)="OCS (No Label)","OCS_Conversion_RM",IF(LEFT(INDIRECT("$F"&amp;$S849),3)="OCS","OCS_RM",IF(RIGHT(INDIRECT("$F"&amp;$S849),10)="conversion","GOTS_RM_conversion",IF((LEFT(INDIRECT("$F"&amp;$S849),4))="GOTS","GOTS_RM","Responsible_RM"))))))),"DELETERM")</f>
        <v>#VALUE!</v>
      </c>
      <c r="AF849" t="e" cm="1">
        <f t="array" aca="1" ref="AF849" ca="1">IF($S849="","",INDIRECT("$Z"&amp;$S849))</f>
        <v>#VALUE!</v>
      </c>
      <c r="AG849" t="str">
        <f t="shared" si="252"/>
        <v/>
      </c>
      <c r="AH849" t="str" cm="1">
        <f t="array" aca="1" ref="AH849" ca="1">IFERROR(INDIRECT("$ag"&amp;S849),"")</f>
        <v/>
      </c>
      <c r="AI849" t="e" cm="1">
        <f t="array" aca="1" ref="AI849" ca="1">INDIRECT("O"&amp;S849)</f>
        <v>#VALUE!</v>
      </c>
      <c r="AJ849" t="str">
        <f t="shared" si="253"/>
        <v/>
      </c>
    </row>
    <row r="850" spans="1:36" ht="16.5" customHeight="1">
      <c r="A850" s="130"/>
      <c r="B850" s="136"/>
      <c r="C850" s="137"/>
      <c r="D850" s="146"/>
      <c r="E850" s="146"/>
      <c r="F850" s="137"/>
      <c r="G850" s="147"/>
      <c r="H850" s="147"/>
      <c r="I850" s="147"/>
      <c r="J850" s="147"/>
      <c r="K850" s="38"/>
      <c r="L850" s="144"/>
      <c r="M850" s="144"/>
      <c r="N850" s="61"/>
      <c r="O850" s="314"/>
      <c r="Q850" t="str">
        <f t="shared" si="248"/>
        <v/>
      </c>
      <c r="S850" t="e">
        <f t="shared" ca="1" si="257"/>
        <v>#VALUE!</v>
      </c>
      <c r="T850" t="e">
        <f t="shared" ca="1" si="254"/>
        <v>#VALUE!</v>
      </c>
      <c r="U850">
        <f t="shared" si="258"/>
        <v>780</v>
      </c>
      <c r="V850">
        <v>65.583333333338402</v>
      </c>
      <c r="W850">
        <f t="shared" si="239"/>
        <v>65</v>
      </c>
      <c r="X850" t="str" cm="1">
        <f t="array" aca="1" ref="X850" ca="1">IFERROR(INDEX('PC&amp;PD'!$A$1:$AS$19,ROW('PC&amp;PD'!$A$19),MATCH(INDIRECT(T850),'PC&amp;PD'!$A$1:$AS$1,0)),"")</f>
        <v/>
      </c>
      <c r="AA850" t="str">
        <f t="shared" si="249"/>
        <v/>
      </c>
      <c r="AB850" t="str">
        <f t="shared" si="250"/>
        <v/>
      </c>
      <c r="AC850" t="e">
        <f t="shared" ca="1" si="251"/>
        <v>#VALUE!</v>
      </c>
      <c r="AD850" t="str" cm="1">
        <f t="array" aca="1" ref="AD850" ca="1">IFERROR(IF((LEFT(INDIRECT("$F"&amp;$S850),4))="GOTS",IF($G850="Organic","GOTS_Organic_raw",(IF($G850="Responsible","GOTS_Responsible",(IF($G850="No Attribute (Conventional)","GOTS_conventional",(IF($G850="Recycled Pre/Post-Consumer","GOTS_pre_post",(IF($G850="In-Conversion","GOTS_in_conversion",(IF($G850="Sustainably Sourced","Sustainably_sourced",(IF($G850="Recycled pre-consumer organic","GOTS_recycled_organic",""))))))))))))),IF($G850="Organic","Organic",(IF($G850="Responsible","Responsible",(IF($G850="No Attribute (Conventional)","No_Attribute_Conventional",(IF($G850="Recycled Pre/Post-Consumer","Recycled_Pre_Post_Consumer",(IF($G850="In-Conversion","In_Conversion",(IF($G850="Recycled Pre-Consumer","Recycled_Pre_Consumer",(IF($G850="Recycled Post-Consumer","Recycled_Post_Consumer",(IF($G850="Sustainably Sourced","Sustainably_sourced",(IF($G850="Recycled pre-consumer organic","GOTS_recycled_organic","")))))))))))))))))),"")</f>
        <v/>
      </c>
      <c r="AE850" t="e" cm="1">
        <f t="array" aca="1" ref="AE850" ca="1">IF($I850="",IF(INDIRECT("$F"&amp;$S850)="","",IF(LEFT(INDIRECT("$F"&amp;$S850),3)="GRS","GRS_RCS_RM",IF((LEFT(INDIRECT("$F"&amp;$S850),3))="RCS","GRS_RCS_RM",IF(INDIRECT("$F"&amp;$S850)="OCS (No Label)","OCS_Conversion_RM",IF(LEFT(INDIRECT("$F"&amp;$S850),3)="OCS","OCS_RM",IF(RIGHT(INDIRECT("$F"&amp;$S850),10)="conversion","GOTS_RM_conversion",IF((LEFT(INDIRECT("$F"&amp;$S850),4))="GOTS","GOTS_RM","Responsible_RM"))))))),"DELETERM")</f>
        <v>#VALUE!</v>
      </c>
      <c r="AF850" t="e" cm="1">
        <f t="array" aca="1" ref="AF850" ca="1">IF($S850="","",INDIRECT("$Z"&amp;$S850))</f>
        <v>#VALUE!</v>
      </c>
      <c r="AG850" t="str">
        <f t="shared" si="252"/>
        <v/>
      </c>
      <c r="AH850" t="str" cm="1">
        <f t="array" aca="1" ref="AH850" ca="1">IFERROR(INDIRECT("$ag"&amp;S850),"")</f>
        <v/>
      </c>
      <c r="AI850" t="e" cm="1">
        <f t="array" aca="1" ref="AI850" ca="1">INDIRECT("O"&amp;S850)</f>
        <v>#VALUE!</v>
      </c>
      <c r="AJ850" t="str">
        <f t="shared" si="253"/>
        <v/>
      </c>
    </row>
    <row r="851" spans="1:36" ht="16.5" customHeight="1">
      <c r="A851" s="130"/>
      <c r="B851" s="136"/>
      <c r="C851" s="137"/>
      <c r="D851" s="146"/>
      <c r="E851" s="146"/>
      <c r="F851" s="137"/>
      <c r="G851" s="147"/>
      <c r="H851" s="147"/>
      <c r="I851" s="147"/>
      <c r="J851" s="147"/>
      <c r="K851" s="38"/>
      <c r="L851" s="144"/>
      <c r="M851" s="144"/>
      <c r="N851" s="61"/>
      <c r="O851" s="314"/>
      <c r="Q851" t="str">
        <f t="shared" si="248"/>
        <v/>
      </c>
      <c r="S851" t="e">
        <f t="shared" ca="1" si="257"/>
        <v>#VALUE!</v>
      </c>
      <c r="T851" t="e">
        <f t="shared" ca="1" si="254"/>
        <v>#VALUE!</v>
      </c>
      <c r="U851">
        <f t="shared" si="258"/>
        <v>780</v>
      </c>
      <c r="V851">
        <v>65.666666666671802</v>
      </c>
      <c r="W851">
        <f t="shared" si="239"/>
        <v>65</v>
      </c>
      <c r="X851" t="str" cm="1">
        <f t="array" aca="1" ref="X851" ca="1">IFERROR(INDEX('PC&amp;PD'!$A$1:$AS$19,ROW('PC&amp;PD'!$A$19),MATCH(INDIRECT(T851),'PC&amp;PD'!$A$1:$AS$1,0)),"")</f>
        <v/>
      </c>
      <c r="AA851" t="str">
        <f t="shared" si="249"/>
        <v/>
      </c>
      <c r="AB851" t="str">
        <f t="shared" si="250"/>
        <v/>
      </c>
      <c r="AC851" t="e">
        <f t="shared" ca="1" si="251"/>
        <v>#VALUE!</v>
      </c>
      <c r="AD851" t="str" cm="1">
        <f t="array" aca="1" ref="AD851" ca="1">IFERROR(IF((LEFT(INDIRECT("$F"&amp;$S851),4))="GOTS",IF($G851="Organic","GOTS_Organic_raw",(IF($G851="Responsible","GOTS_Responsible",(IF($G851="No Attribute (Conventional)","GOTS_conventional",(IF($G851="Recycled Pre/Post-Consumer","GOTS_pre_post",(IF($G851="In-Conversion","GOTS_in_conversion",(IF($G851="Sustainably Sourced","Sustainably_sourced",(IF($G851="Recycled pre-consumer organic","GOTS_recycled_organic",""))))))))))))),IF($G851="Organic","Organic",(IF($G851="Responsible","Responsible",(IF($G851="No Attribute (Conventional)","No_Attribute_Conventional",(IF($G851="Recycled Pre/Post-Consumer","Recycled_Pre_Post_Consumer",(IF($G851="In-Conversion","In_Conversion",(IF($G851="Recycled Pre-Consumer","Recycled_Pre_Consumer",(IF($G851="Recycled Post-Consumer","Recycled_Post_Consumer",(IF($G851="Sustainably Sourced","Sustainably_sourced",(IF($G851="Recycled pre-consumer organic","GOTS_recycled_organic","")))))))))))))))))),"")</f>
        <v/>
      </c>
      <c r="AE851" t="e" cm="1">
        <f t="array" aca="1" ref="AE851" ca="1">IF($I851="",IF(INDIRECT("$F"&amp;$S851)="","",IF(LEFT(INDIRECT("$F"&amp;$S851),3)="GRS","GRS_RCS_RM",IF((LEFT(INDIRECT("$F"&amp;$S851),3))="RCS","GRS_RCS_RM",IF(INDIRECT("$F"&amp;$S851)="OCS (No Label)","OCS_Conversion_RM",IF(LEFT(INDIRECT("$F"&amp;$S851),3)="OCS","OCS_RM",IF(RIGHT(INDIRECT("$F"&amp;$S851),10)="conversion","GOTS_RM_conversion",IF((LEFT(INDIRECT("$F"&amp;$S851),4))="GOTS","GOTS_RM","Responsible_RM"))))))),"DELETERM")</f>
        <v>#VALUE!</v>
      </c>
      <c r="AF851" t="e" cm="1">
        <f t="array" aca="1" ref="AF851" ca="1">IF($S851="","",INDIRECT("$Z"&amp;$S851))</f>
        <v>#VALUE!</v>
      </c>
      <c r="AG851" t="str">
        <f t="shared" si="252"/>
        <v/>
      </c>
      <c r="AH851" t="str" cm="1">
        <f t="array" aca="1" ref="AH851" ca="1">IFERROR(INDIRECT("$ag"&amp;S851),"")</f>
        <v/>
      </c>
      <c r="AI851" t="e" cm="1">
        <f t="array" aca="1" ref="AI851" ca="1">INDIRECT("O"&amp;S851)</f>
        <v>#VALUE!</v>
      </c>
      <c r="AJ851" t="str">
        <f t="shared" si="253"/>
        <v/>
      </c>
    </row>
    <row r="852" spans="1:36" ht="16.5" customHeight="1">
      <c r="A852" s="130"/>
      <c r="B852" s="136"/>
      <c r="C852" s="137"/>
      <c r="D852" s="146"/>
      <c r="E852" s="146"/>
      <c r="F852" s="137"/>
      <c r="G852" s="147"/>
      <c r="H852" s="147"/>
      <c r="I852" s="147"/>
      <c r="J852" s="147"/>
      <c r="K852" s="38"/>
      <c r="L852" s="144"/>
      <c r="M852" s="144"/>
      <c r="N852" s="61"/>
      <c r="O852" s="314"/>
      <c r="Q852" t="str">
        <f t="shared" si="248"/>
        <v/>
      </c>
      <c r="S852" t="e">
        <f t="shared" ca="1" si="257"/>
        <v>#VALUE!</v>
      </c>
      <c r="T852" t="e">
        <f t="shared" ca="1" si="254"/>
        <v>#VALUE!</v>
      </c>
      <c r="U852">
        <f t="shared" si="258"/>
        <v>780</v>
      </c>
      <c r="V852">
        <v>65.750000000005102</v>
      </c>
      <c r="W852">
        <f t="shared" si="239"/>
        <v>65</v>
      </c>
      <c r="X852" t="str" cm="1">
        <f t="array" aca="1" ref="X852" ca="1">IFERROR(INDEX('PC&amp;PD'!$A$1:$AS$19,ROW('PC&amp;PD'!$A$19),MATCH(INDIRECT(T852),'PC&amp;PD'!$A$1:$AS$1,0)),"")</f>
        <v/>
      </c>
      <c r="AA852" t="str">
        <f t="shared" si="249"/>
        <v/>
      </c>
      <c r="AB852" t="str">
        <f t="shared" si="250"/>
        <v/>
      </c>
      <c r="AC852" t="e">
        <f t="shared" ca="1" si="251"/>
        <v>#VALUE!</v>
      </c>
      <c r="AD852" t="str" cm="1">
        <f t="array" aca="1" ref="AD852" ca="1">IFERROR(IF((LEFT(INDIRECT("$F"&amp;$S852),4))="GOTS",IF($G852="Organic","GOTS_Organic_raw",(IF($G852="Responsible","GOTS_Responsible",(IF($G852="No Attribute (Conventional)","GOTS_conventional",(IF($G852="Recycled Pre/Post-Consumer","GOTS_pre_post",(IF($G852="In-Conversion","GOTS_in_conversion",(IF($G852="Sustainably Sourced","Sustainably_sourced",(IF($G852="Recycled pre-consumer organic","GOTS_recycled_organic",""))))))))))))),IF($G852="Organic","Organic",(IF($G852="Responsible","Responsible",(IF($G852="No Attribute (Conventional)","No_Attribute_Conventional",(IF($G852="Recycled Pre/Post-Consumer","Recycled_Pre_Post_Consumer",(IF($G852="In-Conversion","In_Conversion",(IF($G852="Recycled Pre-Consumer","Recycled_Pre_Consumer",(IF($G852="Recycled Post-Consumer","Recycled_Post_Consumer",(IF($G852="Sustainably Sourced","Sustainably_sourced",(IF($G852="Recycled pre-consumer organic","GOTS_recycled_organic","")))))))))))))))))),"")</f>
        <v/>
      </c>
      <c r="AE852" t="e" cm="1">
        <f t="array" aca="1" ref="AE852" ca="1">IF($I852="",IF(INDIRECT("$F"&amp;$S852)="","",IF(LEFT(INDIRECT("$F"&amp;$S852),3)="GRS","GRS_RCS_RM",IF((LEFT(INDIRECT("$F"&amp;$S852),3))="RCS","GRS_RCS_RM",IF(INDIRECT("$F"&amp;$S852)="OCS (No Label)","OCS_Conversion_RM",IF(LEFT(INDIRECT("$F"&amp;$S852),3)="OCS","OCS_RM",IF(RIGHT(INDIRECT("$F"&amp;$S852),10)="conversion","GOTS_RM_conversion",IF((LEFT(INDIRECT("$F"&amp;$S852),4))="GOTS","GOTS_RM","Responsible_RM"))))))),"DELETERM")</f>
        <v>#VALUE!</v>
      </c>
      <c r="AF852" t="e" cm="1">
        <f t="array" aca="1" ref="AF852" ca="1">IF($S852="","",INDIRECT("$Z"&amp;$S852))</f>
        <v>#VALUE!</v>
      </c>
      <c r="AG852" t="str">
        <f t="shared" si="252"/>
        <v/>
      </c>
      <c r="AH852" t="str" cm="1">
        <f t="array" aca="1" ref="AH852" ca="1">IFERROR(INDIRECT("$ag"&amp;S852),"")</f>
        <v/>
      </c>
      <c r="AI852" t="e" cm="1">
        <f t="array" aca="1" ref="AI852" ca="1">INDIRECT("O"&amp;S852)</f>
        <v>#VALUE!</v>
      </c>
      <c r="AJ852" t="str">
        <f t="shared" si="253"/>
        <v/>
      </c>
    </row>
    <row r="853" spans="1:36" ht="16.5" customHeight="1">
      <c r="A853" s="130"/>
      <c r="B853" s="136"/>
      <c r="C853" s="137"/>
      <c r="D853" s="146"/>
      <c r="E853" s="146"/>
      <c r="F853" s="137"/>
      <c r="G853" s="147"/>
      <c r="H853" s="147"/>
      <c r="I853" s="147"/>
      <c r="J853" s="147"/>
      <c r="K853" s="38"/>
      <c r="L853" s="144"/>
      <c r="M853" s="144"/>
      <c r="N853" s="61"/>
      <c r="O853" s="314"/>
      <c r="Q853" t="str">
        <f t="shared" si="248"/>
        <v/>
      </c>
      <c r="S853" t="e">
        <f t="shared" ca="1" si="257"/>
        <v>#VALUE!</v>
      </c>
      <c r="T853" t="e">
        <f t="shared" ca="1" si="254"/>
        <v>#VALUE!</v>
      </c>
      <c r="U853">
        <f t="shared" si="258"/>
        <v>780</v>
      </c>
      <c r="V853">
        <v>65.833333333338501</v>
      </c>
      <c r="W853">
        <f t="shared" si="239"/>
        <v>65</v>
      </c>
      <c r="X853" t="str" cm="1">
        <f t="array" aca="1" ref="X853" ca="1">IFERROR(INDEX('PC&amp;PD'!$A$1:$AS$19,ROW('PC&amp;PD'!$A$19),MATCH(INDIRECT(T853),'PC&amp;PD'!$A$1:$AS$1,0)),"")</f>
        <v/>
      </c>
      <c r="AA853" t="str">
        <f t="shared" si="249"/>
        <v/>
      </c>
      <c r="AB853" t="str">
        <f t="shared" si="250"/>
        <v/>
      </c>
      <c r="AC853" t="e">
        <f t="shared" ca="1" si="251"/>
        <v>#VALUE!</v>
      </c>
      <c r="AD853" t="str" cm="1">
        <f t="array" aca="1" ref="AD853" ca="1">IFERROR(IF((LEFT(INDIRECT("$F"&amp;$S853),4))="GOTS",IF($G853="Organic","GOTS_Organic_raw",(IF($G853="Responsible","GOTS_Responsible",(IF($G853="No Attribute (Conventional)","GOTS_conventional",(IF($G853="Recycled Pre/Post-Consumer","GOTS_pre_post",(IF($G853="In-Conversion","GOTS_in_conversion",(IF($G853="Sustainably Sourced","Sustainably_sourced",(IF($G853="Recycled pre-consumer organic","GOTS_recycled_organic",""))))))))))))),IF($G853="Organic","Organic",(IF($G853="Responsible","Responsible",(IF($G853="No Attribute (Conventional)","No_Attribute_Conventional",(IF($G853="Recycled Pre/Post-Consumer","Recycled_Pre_Post_Consumer",(IF($G853="In-Conversion","In_Conversion",(IF($G853="Recycled Pre-Consumer","Recycled_Pre_Consumer",(IF($G853="Recycled Post-Consumer","Recycled_Post_Consumer",(IF($G853="Sustainably Sourced","Sustainably_sourced",(IF($G853="Recycled pre-consumer organic","GOTS_recycled_organic","")))))))))))))))))),"")</f>
        <v/>
      </c>
      <c r="AE853" t="e" cm="1">
        <f t="array" aca="1" ref="AE853" ca="1">IF($I853="",IF(INDIRECT("$F"&amp;$S853)="","",IF(LEFT(INDIRECT("$F"&amp;$S853),3)="GRS","GRS_RCS_RM",IF((LEFT(INDIRECT("$F"&amp;$S853),3))="RCS","GRS_RCS_RM",IF(INDIRECT("$F"&amp;$S853)="OCS (No Label)","OCS_Conversion_RM",IF(LEFT(INDIRECT("$F"&amp;$S853),3)="OCS","OCS_RM",IF(RIGHT(INDIRECT("$F"&amp;$S853),10)="conversion","GOTS_RM_conversion",IF((LEFT(INDIRECT("$F"&amp;$S853),4))="GOTS","GOTS_RM","Responsible_RM"))))))),"DELETERM")</f>
        <v>#VALUE!</v>
      </c>
      <c r="AF853" t="e" cm="1">
        <f t="array" aca="1" ref="AF853" ca="1">IF($S853="","",INDIRECT("$Z"&amp;$S853))</f>
        <v>#VALUE!</v>
      </c>
      <c r="AG853" t="str">
        <f t="shared" si="252"/>
        <v/>
      </c>
      <c r="AH853" t="str" cm="1">
        <f t="array" aca="1" ref="AH853" ca="1">IFERROR(INDIRECT("$ag"&amp;S853),"")</f>
        <v/>
      </c>
      <c r="AI853" t="e" cm="1">
        <f t="array" aca="1" ref="AI853" ca="1">INDIRECT("O"&amp;S853)</f>
        <v>#VALUE!</v>
      </c>
      <c r="AJ853" t="str">
        <f t="shared" si="253"/>
        <v/>
      </c>
    </row>
    <row r="854" spans="1:36" ht="16.5" customHeight="1" thickBot="1">
      <c r="A854" s="131"/>
      <c r="B854" s="138"/>
      <c r="C854" s="139"/>
      <c r="D854" s="148"/>
      <c r="E854" s="148"/>
      <c r="F854" s="139"/>
      <c r="G854" s="149"/>
      <c r="H854" s="149"/>
      <c r="I854" s="149"/>
      <c r="J854" s="149"/>
      <c r="K854" s="39"/>
      <c r="L854" s="145"/>
      <c r="M854" s="145"/>
      <c r="N854" s="62"/>
      <c r="O854" s="315"/>
      <c r="Q854" t="str">
        <f t="shared" si="248"/>
        <v/>
      </c>
      <c r="S854" t="e">
        <f t="shared" ca="1" si="257"/>
        <v>#VALUE!</v>
      </c>
      <c r="T854" t="e">
        <f t="shared" ca="1" si="254"/>
        <v>#VALUE!</v>
      </c>
      <c r="U854">
        <f t="shared" si="258"/>
        <v>780</v>
      </c>
      <c r="V854">
        <v>65.916666666671802</v>
      </c>
      <c r="W854">
        <f t="shared" ref="W854:W917" si="259">ROUNDDOWN(V854,0)</f>
        <v>65</v>
      </c>
      <c r="X854" t="str" cm="1">
        <f t="array" aca="1" ref="X854" ca="1">IFERROR(INDEX('PC&amp;PD'!$A$1:$AS$19,ROW('PC&amp;PD'!$A$19),MATCH(INDIRECT(T854),'PC&amp;PD'!$A$1:$AS$1,0)),"")</f>
        <v/>
      </c>
      <c r="AA854" t="str">
        <f t="shared" si="249"/>
        <v/>
      </c>
      <c r="AB854" t="str">
        <f t="shared" si="250"/>
        <v/>
      </c>
      <c r="AC854" t="e">
        <f t="shared" ca="1" si="251"/>
        <v>#VALUE!</v>
      </c>
      <c r="AD854" t="str" cm="1">
        <f t="array" aca="1" ref="AD854" ca="1">IFERROR(IF((LEFT(INDIRECT("$F"&amp;$S854),4))="GOTS",IF($G854="Organic","GOTS_Organic_raw",(IF($G854="Responsible","GOTS_Responsible",(IF($G854="No Attribute (Conventional)","GOTS_conventional",(IF($G854="Recycled Pre/Post-Consumer","GOTS_pre_post",(IF($G854="In-Conversion","GOTS_in_conversion",(IF($G854="Sustainably Sourced","Sustainably_sourced",(IF($G854="Recycled pre-consumer organic","GOTS_recycled_organic",""))))))))))))),IF($G854="Organic","Organic",(IF($G854="Responsible","Responsible",(IF($G854="No Attribute (Conventional)","No_Attribute_Conventional",(IF($G854="Recycled Pre/Post-Consumer","Recycled_Pre_Post_Consumer",(IF($G854="In-Conversion","In_Conversion",(IF($G854="Recycled Pre-Consumer","Recycled_Pre_Consumer",(IF($G854="Recycled Post-Consumer","Recycled_Post_Consumer",(IF($G854="Sustainably Sourced","Sustainably_sourced",(IF($G854="Recycled pre-consumer organic","GOTS_recycled_organic","")))))))))))))))))),"")</f>
        <v/>
      </c>
      <c r="AE854" t="e" cm="1">
        <f t="array" aca="1" ref="AE854" ca="1">IF($I854="",IF(INDIRECT("$F"&amp;$S854)="","",IF(LEFT(INDIRECT("$F"&amp;$S854),3)="GRS","GRS_RCS_RM",IF((LEFT(INDIRECT("$F"&amp;$S854),3))="RCS","GRS_RCS_RM",IF(INDIRECT("$F"&amp;$S854)="OCS (No Label)","OCS_Conversion_RM",IF(LEFT(INDIRECT("$F"&amp;$S854),3)="OCS","OCS_RM",IF(RIGHT(INDIRECT("$F"&amp;$S854),10)="conversion","GOTS_RM_conversion",IF((LEFT(INDIRECT("$F"&amp;$S854),4))="GOTS","GOTS_RM","Responsible_RM"))))))),"DELETERM")</f>
        <v>#VALUE!</v>
      </c>
      <c r="AF854" t="e" cm="1">
        <f t="array" aca="1" ref="AF854" ca="1">IF($S854="","",INDIRECT("$Z"&amp;$S854))</f>
        <v>#VALUE!</v>
      </c>
      <c r="AG854" t="str">
        <f t="shared" si="252"/>
        <v/>
      </c>
      <c r="AH854" t="str" cm="1">
        <f t="array" aca="1" ref="AH854" ca="1">IFERROR(INDIRECT("$ag"&amp;S854),"")</f>
        <v/>
      </c>
      <c r="AI854" t="e" cm="1">
        <f t="array" aca="1" ref="AI854" ca="1">INDIRECT("O"&amp;S854)</f>
        <v>#VALUE!</v>
      </c>
      <c r="AJ854" t="str">
        <f t="shared" si="253"/>
        <v/>
      </c>
    </row>
    <row r="855" spans="1:36" ht="16.5" customHeight="1">
      <c r="A855" s="128" t="str">
        <f>IF(B855="","",COUNTA($B$63:$B855))</f>
        <v/>
      </c>
      <c r="B855" s="132"/>
      <c r="C855" s="133"/>
      <c r="D855" s="140"/>
      <c r="E855" s="140"/>
      <c r="F855" s="133"/>
      <c r="G855" s="141"/>
      <c r="H855" s="141"/>
      <c r="I855" s="141"/>
      <c r="J855" s="141"/>
      <c r="K855" s="37"/>
      <c r="L855" s="142" t="str">
        <f>IF(R855="","",LEFT(R855,LEN(R855)-2))</f>
        <v/>
      </c>
      <c r="M855" s="142"/>
      <c r="N855" s="60"/>
      <c r="O855" s="313"/>
      <c r="Q855" t="str">
        <f t="shared" si="248"/>
        <v/>
      </c>
      <c r="R855" t="str">
        <f t="shared" ref="R855" si="260">CONCATENATE($Q855,Q856,Q857,Q858,Q859,Q860,$Q861,$Q862,$Q863,$Q864,$Q865,$Q866)</f>
        <v/>
      </c>
      <c r="S855" t="e">
        <f t="shared" ca="1" si="257"/>
        <v>#VALUE!</v>
      </c>
      <c r="T855" t="e">
        <f t="shared" ca="1" si="254"/>
        <v>#VALUE!</v>
      </c>
      <c r="U855">
        <f t="shared" si="258"/>
        <v>792</v>
      </c>
      <c r="V855">
        <v>66.000000000005102</v>
      </c>
      <c r="W855">
        <f t="shared" si="259"/>
        <v>66</v>
      </c>
      <c r="X855" t="str" cm="1">
        <f t="array" aca="1" ref="X855" ca="1">IFERROR(INDEX('PC&amp;PD'!$A$1:$AS$19,ROW('PC&amp;PD'!$A$19),MATCH(INDIRECT(T855),'PC&amp;PD'!$A$1:$AS$1,0)),"")</f>
        <v/>
      </c>
      <c r="Z855" t="str">
        <f t="shared" ref="Z855" si="261">IFERROR(IF($F855="OCS 100","OCS (OCS 100)",IF($F855="OCS Blended","OCS (OCS Blended)",IF($F855="OCS (No Label)","OCS (No Label)",IF($F855="RCS 100","RCS (RCS 100)",IF($F855="RCS Blended","RCS (RCS Blended)",IF($F855="GRS","GRS (GRS)",IF($F855="GRS (No Label)", "GRS (No Label)",IF($F855="RDS","RDS (RDS)",IF($F855="RWS","RWS (RWS)",IF($F855="RAS","RAS (RAS)",IF($F855="RMS","RMS (RMS)",IF($F855="GOTS Organic","GOTS (Organic)",IF($F855="GOTS Made with organic","GOTS (Made with Organic)",IF($F855="GOTS Organic - in conversion","GOTS (Organic - In Conversion)",IF($F855="GOTS Made with organic - in conversion","GOTS (Made with Organic - In Conversion)",""))))))))))))))),"")</f>
        <v/>
      </c>
      <c r="AA855" t="str">
        <f t="shared" si="249"/>
        <v/>
      </c>
      <c r="AB855" t="str">
        <f t="shared" si="250"/>
        <v/>
      </c>
      <c r="AC855" t="e">
        <f t="shared" ca="1" si="251"/>
        <v>#VALUE!</v>
      </c>
      <c r="AD855" t="str" cm="1">
        <f t="array" aca="1" ref="AD855" ca="1">IFERROR(IF((LEFT(INDIRECT("$F"&amp;$S855),4))="GOTS",IF($G855="Organic","GOTS_Organic_raw",(IF($G855="Responsible","GOTS_Responsible",(IF($G855="No Attribute (Conventional)","GOTS_conventional",(IF($G855="Recycled Pre/Post-Consumer","GOTS_pre_post",(IF($G855="In-Conversion","GOTS_in_conversion",(IF($G855="Sustainably Sourced","Sustainably_sourced",(IF($G855="Recycled pre-consumer organic","GOTS_recycled_organic",""))))))))))))),IF($G855="Organic","Organic",(IF($G855="Responsible","Responsible",(IF($G855="No Attribute (Conventional)","No_Attribute_Conventional",(IF($G855="Recycled Pre/Post-Consumer","Recycled_Pre_Post_Consumer",(IF($G855="In-Conversion","In_Conversion",(IF($G855="Recycled Pre-Consumer","Recycled_Pre_Consumer",(IF($G855="Recycled Post-Consumer","Recycled_Post_Consumer",(IF($G855="Sustainably Sourced","Sustainably_sourced",(IF($G855="Recycled pre-consumer organic","GOTS_recycled_organic","")))))))))))))))))),"")</f>
        <v/>
      </c>
      <c r="AE855" t="e" cm="1">
        <f t="array" aca="1" ref="AE855" ca="1">IF($I855="",IF(INDIRECT("$F"&amp;$S855)="","",IF(LEFT(INDIRECT("$F"&amp;$S855),3)="GRS","GRS_RCS_RM",IF((LEFT(INDIRECT("$F"&amp;$S855),3))="RCS","GRS_RCS_RM",IF(INDIRECT("$F"&amp;$S855)="OCS (No Label)","OCS_Conversion_RM",IF(LEFT(INDIRECT("$F"&amp;$S855),3)="OCS","OCS_RM",IF(RIGHT(INDIRECT("$F"&amp;$S855),10)="conversion","GOTS_RM_conversion",IF((LEFT(INDIRECT("$F"&amp;$S855),4))="GOTS","GOTS_RM","Responsible_RM"))))))),"DELETERM")</f>
        <v>#VALUE!</v>
      </c>
      <c r="AF855" t="e" cm="1">
        <f t="array" aca="1" ref="AF855" ca="1">IF($S855="","",INDIRECT("$Z"&amp;$S855))</f>
        <v>#VALUE!</v>
      </c>
      <c r="AG855" t="str">
        <f t="shared" si="252"/>
        <v/>
      </c>
      <c r="AH855" t="str" cm="1">
        <f t="array" aca="1" ref="AH855" ca="1">IFERROR(INDIRECT("$ag"&amp;S855),"")</f>
        <v/>
      </c>
      <c r="AI855" t="e" cm="1">
        <f t="array" aca="1" ref="AI855" ca="1">INDIRECT("O"&amp;S855)</f>
        <v>#VALUE!</v>
      </c>
      <c r="AJ855" t="str">
        <f t="shared" si="253"/>
        <v/>
      </c>
    </row>
    <row r="856" spans="1:36" ht="16.5" customHeight="1">
      <c r="A856" s="129"/>
      <c r="B856" s="134"/>
      <c r="C856" s="135"/>
      <c r="D856" s="146"/>
      <c r="E856" s="146"/>
      <c r="F856" s="135"/>
      <c r="G856" s="147"/>
      <c r="H856" s="147"/>
      <c r="I856" s="147"/>
      <c r="J856" s="147"/>
      <c r="K856" s="38"/>
      <c r="L856" s="143"/>
      <c r="M856" s="143"/>
      <c r="N856" s="61"/>
      <c r="O856" s="314"/>
      <c r="Q856" t="str">
        <f t="shared" si="248"/>
        <v/>
      </c>
      <c r="S856" t="e">
        <f t="shared" ca="1" si="257"/>
        <v>#VALUE!</v>
      </c>
      <c r="T856" t="e">
        <f t="shared" ca="1" si="254"/>
        <v>#VALUE!</v>
      </c>
      <c r="U856">
        <f t="shared" si="258"/>
        <v>792</v>
      </c>
      <c r="V856">
        <v>66.083333333338501</v>
      </c>
      <c r="W856">
        <f t="shared" si="259"/>
        <v>66</v>
      </c>
      <c r="X856" t="str" cm="1">
        <f t="array" aca="1" ref="X856" ca="1">IFERROR(INDEX('PC&amp;PD'!$A$1:$AS$19,ROW('PC&amp;PD'!$A$19),MATCH(INDIRECT(T856),'PC&amp;PD'!$A$1:$AS$1,0)),"")</f>
        <v/>
      </c>
      <c r="AA856" t="str">
        <f t="shared" si="249"/>
        <v/>
      </c>
      <c r="AB856" t="str">
        <f t="shared" si="250"/>
        <v/>
      </c>
      <c r="AC856" t="e">
        <f t="shared" ca="1" si="251"/>
        <v>#VALUE!</v>
      </c>
      <c r="AD856" t="str" cm="1">
        <f t="array" aca="1" ref="AD856" ca="1">IFERROR(IF((LEFT(INDIRECT("$F"&amp;$S856),4))="GOTS",IF($G856="Organic","GOTS_Organic_raw",(IF($G856="Responsible","GOTS_Responsible",(IF($G856="No Attribute (Conventional)","GOTS_conventional",(IF($G856="Recycled Pre/Post-Consumer","GOTS_pre_post",(IF($G856="In-Conversion","GOTS_in_conversion",(IF($G856="Sustainably Sourced","Sustainably_sourced",(IF($G856="Recycled pre-consumer organic","GOTS_recycled_organic",""))))))))))))),IF($G856="Organic","Organic",(IF($G856="Responsible","Responsible",(IF($G856="No Attribute (Conventional)","No_Attribute_Conventional",(IF($G856="Recycled Pre/Post-Consumer","Recycled_Pre_Post_Consumer",(IF($G856="In-Conversion","In_Conversion",(IF($G856="Recycled Pre-Consumer","Recycled_Pre_Consumer",(IF($G856="Recycled Post-Consumer","Recycled_Post_Consumer",(IF($G856="Sustainably Sourced","Sustainably_sourced",(IF($G856="Recycled pre-consumer organic","GOTS_recycled_organic","")))))))))))))))))),"")</f>
        <v/>
      </c>
      <c r="AE856" t="e" cm="1">
        <f t="array" aca="1" ref="AE856" ca="1">IF($I856="",IF(INDIRECT("$F"&amp;$S856)="","",IF(LEFT(INDIRECT("$F"&amp;$S856),3)="GRS","GRS_RCS_RM",IF((LEFT(INDIRECT("$F"&amp;$S856),3))="RCS","GRS_RCS_RM",IF(INDIRECT("$F"&amp;$S856)="OCS (No Label)","OCS_Conversion_RM",IF(LEFT(INDIRECT("$F"&amp;$S856),3)="OCS","OCS_RM",IF(RIGHT(INDIRECT("$F"&amp;$S856),10)="conversion","GOTS_RM_conversion",IF((LEFT(INDIRECT("$F"&amp;$S856),4))="GOTS","GOTS_RM","Responsible_RM"))))))),"DELETERM")</f>
        <v>#VALUE!</v>
      </c>
      <c r="AF856" t="e" cm="1">
        <f t="array" aca="1" ref="AF856" ca="1">IF($S856="","",INDIRECT("$Z"&amp;$S856))</f>
        <v>#VALUE!</v>
      </c>
      <c r="AG856" t="str">
        <f t="shared" si="252"/>
        <v/>
      </c>
      <c r="AH856" t="str" cm="1">
        <f t="array" aca="1" ref="AH856" ca="1">IFERROR(INDIRECT("$ag"&amp;S856),"")</f>
        <v/>
      </c>
      <c r="AI856" t="e" cm="1">
        <f t="array" aca="1" ref="AI856" ca="1">INDIRECT("O"&amp;S856)</f>
        <v>#VALUE!</v>
      </c>
      <c r="AJ856" t="str">
        <f t="shared" si="253"/>
        <v/>
      </c>
    </row>
    <row r="857" spans="1:36" ht="16.5" customHeight="1">
      <c r="A857" s="129"/>
      <c r="B857" s="134"/>
      <c r="C857" s="135"/>
      <c r="D857" s="146"/>
      <c r="E857" s="146"/>
      <c r="F857" s="135"/>
      <c r="G857" s="147"/>
      <c r="H857" s="147"/>
      <c r="I857" s="147"/>
      <c r="J857" s="147"/>
      <c r="K857" s="38"/>
      <c r="L857" s="143"/>
      <c r="M857" s="143"/>
      <c r="N857" s="61"/>
      <c r="O857" s="314"/>
      <c r="Q857" t="str">
        <f t="shared" si="248"/>
        <v/>
      </c>
      <c r="S857" t="e">
        <f t="shared" ca="1" si="257"/>
        <v>#VALUE!</v>
      </c>
      <c r="T857" t="e">
        <f t="shared" ca="1" si="254"/>
        <v>#VALUE!</v>
      </c>
      <c r="U857">
        <f t="shared" si="258"/>
        <v>792</v>
      </c>
      <c r="V857">
        <v>66.166666666671802</v>
      </c>
      <c r="W857">
        <f t="shared" si="259"/>
        <v>66</v>
      </c>
      <c r="X857" t="str" cm="1">
        <f t="array" aca="1" ref="X857" ca="1">IFERROR(INDEX('PC&amp;PD'!$A$1:$AS$19,ROW('PC&amp;PD'!$A$19),MATCH(INDIRECT(T857),'PC&amp;PD'!$A$1:$AS$1,0)),"")</f>
        <v/>
      </c>
      <c r="AA857" t="str">
        <f t="shared" si="249"/>
        <v/>
      </c>
      <c r="AB857" t="str">
        <f t="shared" si="250"/>
        <v/>
      </c>
      <c r="AC857" t="e">
        <f t="shared" ca="1" si="251"/>
        <v>#VALUE!</v>
      </c>
      <c r="AD857" t="str" cm="1">
        <f t="array" aca="1" ref="AD857" ca="1">IFERROR(IF((LEFT(INDIRECT("$F"&amp;$S857),4))="GOTS",IF($G857="Organic","GOTS_Organic_raw",(IF($G857="Responsible","GOTS_Responsible",(IF($G857="No Attribute (Conventional)","GOTS_conventional",(IF($G857="Recycled Pre/Post-Consumer","GOTS_pre_post",(IF($G857="In-Conversion","GOTS_in_conversion",(IF($G857="Sustainably Sourced","Sustainably_sourced",(IF($G857="Recycled pre-consumer organic","GOTS_recycled_organic",""))))))))))))),IF($G857="Organic","Organic",(IF($G857="Responsible","Responsible",(IF($G857="No Attribute (Conventional)","No_Attribute_Conventional",(IF($G857="Recycled Pre/Post-Consumer","Recycled_Pre_Post_Consumer",(IF($G857="In-Conversion","In_Conversion",(IF($G857="Recycled Pre-Consumer","Recycled_Pre_Consumer",(IF($G857="Recycled Post-Consumer","Recycled_Post_Consumer",(IF($G857="Sustainably Sourced","Sustainably_sourced",(IF($G857="Recycled pre-consumer organic","GOTS_recycled_organic","")))))))))))))))))),"")</f>
        <v/>
      </c>
      <c r="AE857" t="e" cm="1">
        <f t="array" aca="1" ref="AE857" ca="1">IF($I857="",IF(INDIRECT("$F"&amp;$S857)="","",IF(LEFT(INDIRECT("$F"&amp;$S857),3)="GRS","GRS_RCS_RM",IF((LEFT(INDIRECT("$F"&amp;$S857),3))="RCS","GRS_RCS_RM",IF(INDIRECT("$F"&amp;$S857)="OCS (No Label)","OCS_Conversion_RM",IF(LEFT(INDIRECT("$F"&amp;$S857),3)="OCS","OCS_RM",IF(RIGHT(INDIRECT("$F"&amp;$S857),10)="conversion","GOTS_RM_conversion",IF((LEFT(INDIRECT("$F"&amp;$S857),4))="GOTS","GOTS_RM","Responsible_RM"))))))),"DELETERM")</f>
        <v>#VALUE!</v>
      </c>
      <c r="AF857" t="e" cm="1">
        <f t="array" aca="1" ref="AF857" ca="1">IF($S857="","",INDIRECT("$Z"&amp;$S857))</f>
        <v>#VALUE!</v>
      </c>
      <c r="AG857" t="str">
        <f t="shared" si="252"/>
        <v/>
      </c>
      <c r="AH857" t="str" cm="1">
        <f t="array" aca="1" ref="AH857" ca="1">IFERROR(INDIRECT("$ag"&amp;S857),"")</f>
        <v/>
      </c>
      <c r="AI857" t="e" cm="1">
        <f t="array" aca="1" ref="AI857" ca="1">INDIRECT("O"&amp;S857)</f>
        <v>#VALUE!</v>
      </c>
      <c r="AJ857" t="str">
        <f t="shared" si="253"/>
        <v/>
      </c>
    </row>
    <row r="858" spans="1:36" ht="16.5" customHeight="1">
      <c r="A858" s="129"/>
      <c r="B858" s="134"/>
      <c r="C858" s="135"/>
      <c r="D858" s="146"/>
      <c r="E858" s="146"/>
      <c r="F858" s="135"/>
      <c r="G858" s="147"/>
      <c r="H858" s="147"/>
      <c r="I858" s="147"/>
      <c r="J858" s="147"/>
      <c r="K858" s="38"/>
      <c r="L858" s="143"/>
      <c r="M858" s="143"/>
      <c r="N858" s="61"/>
      <c r="O858" s="314"/>
      <c r="Q858" t="str">
        <f t="shared" si="248"/>
        <v/>
      </c>
      <c r="S858" t="e">
        <f t="shared" ca="1" si="257"/>
        <v>#VALUE!</v>
      </c>
      <c r="T858" t="e">
        <f t="shared" ca="1" si="254"/>
        <v>#VALUE!</v>
      </c>
      <c r="U858">
        <f t="shared" si="258"/>
        <v>792</v>
      </c>
      <c r="V858">
        <v>66.250000000005201</v>
      </c>
      <c r="W858">
        <f t="shared" si="259"/>
        <v>66</v>
      </c>
      <c r="X858" t="str" cm="1">
        <f t="array" aca="1" ref="X858" ca="1">IFERROR(INDEX('PC&amp;PD'!$A$1:$AS$19,ROW('PC&amp;PD'!$A$19),MATCH(INDIRECT(T858),'PC&amp;PD'!$A$1:$AS$1,0)),"")</f>
        <v/>
      </c>
      <c r="AA858" t="str">
        <f t="shared" si="249"/>
        <v/>
      </c>
      <c r="AB858" t="str">
        <f t="shared" si="250"/>
        <v/>
      </c>
      <c r="AC858" t="e">
        <f t="shared" ca="1" si="251"/>
        <v>#VALUE!</v>
      </c>
      <c r="AD858" t="str" cm="1">
        <f t="array" aca="1" ref="AD858" ca="1">IFERROR(IF((LEFT(INDIRECT("$F"&amp;$S858),4))="GOTS",IF($G858="Organic","GOTS_Organic_raw",(IF($G858="Responsible","GOTS_Responsible",(IF($G858="No Attribute (Conventional)","GOTS_conventional",(IF($G858="Recycled Pre/Post-Consumer","GOTS_pre_post",(IF($G858="In-Conversion","GOTS_in_conversion",(IF($G858="Sustainably Sourced","Sustainably_sourced",(IF($G858="Recycled pre-consumer organic","GOTS_recycled_organic",""))))))))))))),IF($G858="Organic","Organic",(IF($G858="Responsible","Responsible",(IF($G858="No Attribute (Conventional)","No_Attribute_Conventional",(IF($G858="Recycled Pre/Post-Consumer","Recycled_Pre_Post_Consumer",(IF($G858="In-Conversion","In_Conversion",(IF($G858="Recycled Pre-Consumer","Recycled_Pre_Consumer",(IF($G858="Recycled Post-Consumer","Recycled_Post_Consumer",(IF($G858="Sustainably Sourced","Sustainably_sourced",(IF($G858="Recycled pre-consumer organic","GOTS_recycled_organic","")))))))))))))))))),"")</f>
        <v/>
      </c>
      <c r="AE858" t="e" cm="1">
        <f t="array" aca="1" ref="AE858" ca="1">IF($I858="",IF(INDIRECT("$F"&amp;$S858)="","",IF(LEFT(INDIRECT("$F"&amp;$S858),3)="GRS","GRS_RCS_RM",IF((LEFT(INDIRECT("$F"&amp;$S858),3))="RCS","GRS_RCS_RM",IF(INDIRECT("$F"&amp;$S858)="OCS (No Label)","OCS_Conversion_RM",IF(LEFT(INDIRECT("$F"&amp;$S858),3)="OCS","OCS_RM",IF(RIGHT(INDIRECT("$F"&amp;$S858),10)="conversion","GOTS_RM_conversion",IF((LEFT(INDIRECT("$F"&amp;$S858),4))="GOTS","GOTS_RM","Responsible_RM"))))))),"DELETERM")</f>
        <v>#VALUE!</v>
      </c>
      <c r="AF858" t="e" cm="1">
        <f t="array" aca="1" ref="AF858" ca="1">IF($S858="","",INDIRECT("$Z"&amp;$S858))</f>
        <v>#VALUE!</v>
      </c>
      <c r="AG858" t="str">
        <f t="shared" si="252"/>
        <v/>
      </c>
      <c r="AH858" t="str" cm="1">
        <f t="array" aca="1" ref="AH858" ca="1">IFERROR(INDIRECT("$ag"&amp;S858),"")</f>
        <v/>
      </c>
      <c r="AI858" t="e" cm="1">
        <f t="array" aca="1" ref="AI858" ca="1">INDIRECT("O"&amp;S858)</f>
        <v>#VALUE!</v>
      </c>
      <c r="AJ858" t="str">
        <f t="shared" si="253"/>
        <v/>
      </c>
    </row>
    <row r="859" spans="1:36" ht="16.5" customHeight="1">
      <c r="A859" s="129"/>
      <c r="B859" s="134"/>
      <c r="C859" s="135"/>
      <c r="D859" s="146"/>
      <c r="E859" s="146"/>
      <c r="F859" s="135"/>
      <c r="G859" s="147"/>
      <c r="H859" s="147"/>
      <c r="I859" s="147"/>
      <c r="J859" s="147"/>
      <c r="K859" s="38"/>
      <c r="L859" s="143"/>
      <c r="M859" s="143"/>
      <c r="N859" s="61"/>
      <c r="O859" s="314"/>
      <c r="Q859" t="str">
        <f t="shared" si="248"/>
        <v/>
      </c>
      <c r="S859" t="e">
        <f t="shared" ca="1" si="257"/>
        <v>#VALUE!</v>
      </c>
      <c r="T859" t="e">
        <f t="shared" ca="1" si="254"/>
        <v>#VALUE!</v>
      </c>
      <c r="U859">
        <f t="shared" si="258"/>
        <v>792</v>
      </c>
      <c r="V859">
        <v>66.333333333338501</v>
      </c>
      <c r="W859">
        <f t="shared" si="259"/>
        <v>66</v>
      </c>
      <c r="X859" t="str" cm="1">
        <f t="array" aca="1" ref="X859" ca="1">IFERROR(INDEX('PC&amp;PD'!$A$1:$AS$19,ROW('PC&amp;PD'!$A$19),MATCH(INDIRECT(T859),'PC&amp;PD'!$A$1:$AS$1,0)),"")</f>
        <v/>
      </c>
      <c r="AA859" t="str">
        <f t="shared" si="249"/>
        <v/>
      </c>
      <c r="AB859" t="str">
        <f t="shared" si="250"/>
        <v/>
      </c>
      <c r="AC859" t="e">
        <f t="shared" ca="1" si="251"/>
        <v>#VALUE!</v>
      </c>
      <c r="AD859" t="str" cm="1">
        <f t="array" aca="1" ref="AD859" ca="1">IFERROR(IF((LEFT(INDIRECT("$F"&amp;$S859),4))="GOTS",IF($G859="Organic","GOTS_Organic_raw",(IF($G859="Responsible","GOTS_Responsible",(IF($G859="No Attribute (Conventional)","GOTS_conventional",(IF($G859="Recycled Pre/Post-Consumer","GOTS_pre_post",(IF($G859="In-Conversion","GOTS_in_conversion",(IF($G859="Sustainably Sourced","Sustainably_sourced",(IF($G859="Recycled pre-consumer organic","GOTS_recycled_organic",""))))))))))))),IF($G859="Organic","Organic",(IF($G859="Responsible","Responsible",(IF($G859="No Attribute (Conventional)","No_Attribute_Conventional",(IF($G859="Recycled Pre/Post-Consumer","Recycled_Pre_Post_Consumer",(IF($G859="In-Conversion","In_Conversion",(IF($G859="Recycled Pre-Consumer","Recycled_Pre_Consumer",(IF($G859="Recycled Post-Consumer","Recycled_Post_Consumer",(IF($G859="Sustainably Sourced","Sustainably_sourced",(IF($G859="Recycled pre-consumer organic","GOTS_recycled_organic","")))))))))))))))))),"")</f>
        <v/>
      </c>
      <c r="AE859" t="e" cm="1">
        <f t="array" aca="1" ref="AE859" ca="1">IF($I859="",IF(INDIRECT("$F"&amp;$S859)="","",IF(LEFT(INDIRECT("$F"&amp;$S859),3)="GRS","GRS_RCS_RM",IF((LEFT(INDIRECT("$F"&amp;$S859),3))="RCS","GRS_RCS_RM",IF(INDIRECT("$F"&amp;$S859)="OCS (No Label)","OCS_Conversion_RM",IF(LEFT(INDIRECT("$F"&amp;$S859),3)="OCS","OCS_RM",IF(RIGHT(INDIRECT("$F"&amp;$S859),10)="conversion","GOTS_RM_conversion",IF((LEFT(INDIRECT("$F"&amp;$S859),4))="GOTS","GOTS_RM","Responsible_RM"))))))),"DELETERM")</f>
        <v>#VALUE!</v>
      </c>
      <c r="AF859" t="e" cm="1">
        <f t="array" aca="1" ref="AF859" ca="1">IF($S859="","",INDIRECT("$Z"&amp;$S859))</f>
        <v>#VALUE!</v>
      </c>
      <c r="AG859" t="str">
        <f t="shared" si="252"/>
        <v/>
      </c>
      <c r="AH859" t="str" cm="1">
        <f t="array" aca="1" ref="AH859" ca="1">IFERROR(INDIRECT("$ag"&amp;S859),"")</f>
        <v/>
      </c>
      <c r="AI859" t="e" cm="1">
        <f t="array" aca="1" ref="AI859" ca="1">INDIRECT("O"&amp;S859)</f>
        <v>#VALUE!</v>
      </c>
      <c r="AJ859" t="str">
        <f t="shared" si="253"/>
        <v/>
      </c>
    </row>
    <row r="860" spans="1:36" ht="16.5" customHeight="1">
      <c r="A860" s="129"/>
      <c r="B860" s="134"/>
      <c r="C860" s="135"/>
      <c r="D860" s="146"/>
      <c r="E860" s="146"/>
      <c r="F860" s="135"/>
      <c r="G860" s="147"/>
      <c r="H860" s="147"/>
      <c r="I860" s="147"/>
      <c r="J860" s="147"/>
      <c r="K860" s="38"/>
      <c r="L860" s="143"/>
      <c r="M860" s="143"/>
      <c r="N860" s="61"/>
      <c r="O860" s="314"/>
      <c r="Q860" t="str">
        <f t="shared" si="248"/>
        <v/>
      </c>
      <c r="S860" t="e">
        <f t="shared" ca="1" si="257"/>
        <v>#VALUE!</v>
      </c>
      <c r="T860" t="e">
        <f t="shared" ca="1" si="254"/>
        <v>#VALUE!</v>
      </c>
      <c r="U860">
        <f t="shared" si="258"/>
        <v>792</v>
      </c>
      <c r="V860">
        <v>66.416666666671802</v>
      </c>
      <c r="W860">
        <f t="shared" si="259"/>
        <v>66</v>
      </c>
      <c r="X860" t="str" cm="1">
        <f t="array" aca="1" ref="X860" ca="1">IFERROR(INDEX('PC&amp;PD'!$A$1:$AS$19,ROW('PC&amp;PD'!$A$19),MATCH(INDIRECT(T860),'PC&amp;PD'!$A$1:$AS$1,0)),"")</f>
        <v/>
      </c>
      <c r="AA860" t="str">
        <f t="shared" si="249"/>
        <v/>
      </c>
      <c r="AB860" t="str">
        <f t="shared" si="250"/>
        <v/>
      </c>
      <c r="AC860" t="e">
        <f t="shared" ca="1" si="251"/>
        <v>#VALUE!</v>
      </c>
      <c r="AD860" t="str" cm="1">
        <f t="array" aca="1" ref="AD860" ca="1">IFERROR(IF((LEFT(INDIRECT("$F"&amp;$S860),4))="GOTS",IF($G860="Organic","GOTS_Organic_raw",(IF($G860="Responsible","GOTS_Responsible",(IF($G860="No Attribute (Conventional)","GOTS_conventional",(IF($G860="Recycled Pre/Post-Consumer","GOTS_pre_post",(IF($G860="In-Conversion","GOTS_in_conversion",(IF($G860="Sustainably Sourced","Sustainably_sourced",(IF($G860="Recycled pre-consumer organic","GOTS_recycled_organic",""))))))))))))),IF($G860="Organic","Organic",(IF($G860="Responsible","Responsible",(IF($G860="No Attribute (Conventional)","No_Attribute_Conventional",(IF($G860="Recycled Pre/Post-Consumer","Recycled_Pre_Post_Consumer",(IF($G860="In-Conversion","In_Conversion",(IF($G860="Recycled Pre-Consumer","Recycled_Pre_Consumer",(IF($G860="Recycled Post-Consumer","Recycled_Post_Consumer",(IF($G860="Sustainably Sourced","Sustainably_sourced",(IF($G860="Recycled pre-consumer organic","GOTS_recycled_organic","")))))))))))))))))),"")</f>
        <v/>
      </c>
      <c r="AE860" t="e" cm="1">
        <f t="array" aca="1" ref="AE860" ca="1">IF($I860="",IF(INDIRECT("$F"&amp;$S860)="","",IF(LEFT(INDIRECT("$F"&amp;$S860),3)="GRS","GRS_RCS_RM",IF((LEFT(INDIRECT("$F"&amp;$S860),3))="RCS","GRS_RCS_RM",IF(INDIRECT("$F"&amp;$S860)="OCS (No Label)","OCS_Conversion_RM",IF(LEFT(INDIRECT("$F"&amp;$S860),3)="OCS","OCS_RM",IF(RIGHT(INDIRECT("$F"&amp;$S860),10)="conversion","GOTS_RM_conversion",IF((LEFT(INDIRECT("$F"&amp;$S860),4))="GOTS","GOTS_RM","Responsible_RM"))))))),"DELETERM")</f>
        <v>#VALUE!</v>
      </c>
      <c r="AF860" t="e" cm="1">
        <f t="array" aca="1" ref="AF860" ca="1">IF($S860="","",INDIRECT("$Z"&amp;$S860))</f>
        <v>#VALUE!</v>
      </c>
      <c r="AG860" t="str">
        <f t="shared" si="252"/>
        <v/>
      </c>
      <c r="AH860" t="str" cm="1">
        <f t="array" aca="1" ref="AH860" ca="1">IFERROR(INDIRECT("$ag"&amp;S860),"")</f>
        <v/>
      </c>
      <c r="AI860" t="e" cm="1">
        <f t="array" aca="1" ref="AI860" ca="1">INDIRECT("O"&amp;S860)</f>
        <v>#VALUE!</v>
      </c>
      <c r="AJ860" t="str">
        <f t="shared" si="253"/>
        <v/>
      </c>
    </row>
    <row r="861" spans="1:36" ht="16.5" customHeight="1">
      <c r="A861" s="130"/>
      <c r="B861" s="136"/>
      <c r="C861" s="137"/>
      <c r="D861" s="146"/>
      <c r="E861" s="146"/>
      <c r="F861" s="137"/>
      <c r="G861" s="147"/>
      <c r="H861" s="147"/>
      <c r="I861" s="147"/>
      <c r="J861" s="147"/>
      <c r="K861" s="38"/>
      <c r="L861" s="144"/>
      <c r="M861" s="144"/>
      <c r="N861" s="61"/>
      <c r="O861" s="314"/>
      <c r="Q861" t="str">
        <f t="shared" si="248"/>
        <v/>
      </c>
      <c r="S861" t="e">
        <f t="shared" ca="1" si="257"/>
        <v>#VALUE!</v>
      </c>
      <c r="T861" t="e">
        <f t="shared" ca="1" si="254"/>
        <v>#VALUE!</v>
      </c>
      <c r="U861">
        <f t="shared" si="258"/>
        <v>792</v>
      </c>
      <c r="V861">
        <v>66.500000000005201</v>
      </c>
      <c r="W861">
        <f t="shared" si="259"/>
        <v>66</v>
      </c>
      <c r="X861" t="str" cm="1">
        <f t="array" aca="1" ref="X861" ca="1">IFERROR(INDEX('PC&amp;PD'!$A$1:$AS$19,ROW('PC&amp;PD'!$A$19),MATCH(INDIRECT(T861),'PC&amp;PD'!$A$1:$AS$1,0)),"")</f>
        <v/>
      </c>
      <c r="AA861" t="str">
        <f t="shared" si="249"/>
        <v/>
      </c>
      <c r="AB861" t="str">
        <f t="shared" si="250"/>
        <v/>
      </c>
      <c r="AC861" t="e">
        <f t="shared" ca="1" si="251"/>
        <v>#VALUE!</v>
      </c>
      <c r="AD861" t="str" cm="1">
        <f t="array" aca="1" ref="AD861" ca="1">IFERROR(IF((LEFT(INDIRECT("$F"&amp;$S861),4))="GOTS",IF($G861="Organic","GOTS_Organic_raw",(IF($G861="Responsible","GOTS_Responsible",(IF($G861="No Attribute (Conventional)","GOTS_conventional",(IF($G861="Recycled Pre/Post-Consumer","GOTS_pre_post",(IF($G861="In-Conversion","GOTS_in_conversion",(IF($G861="Sustainably Sourced","Sustainably_sourced",(IF($G861="Recycled pre-consumer organic","GOTS_recycled_organic",""))))))))))))),IF($G861="Organic","Organic",(IF($G861="Responsible","Responsible",(IF($G861="No Attribute (Conventional)","No_Attribute_Conventional",(IF($G861="Recycled Pre/Post-Consumer","Recycled_Pre_Post_Consumer",(IF($G861="In-Conversion","In_Conversion",(IF($G861="Recycled Pre-Consumer","Recycled_Pre_Consumer",(IF($G861="Recycled Post-Consumer","Recycled_Post_Consumer",(IF($G861="Sustainably Sourced","Sustainably_sourced",(IF($G861="Recycled pre-consumer organic","GOTS_recycled_organic","")))))))))))))))))),"")</f>
        <v/>
      </c>
      <c r="AE861" t="e" cm="1">
        <f t="array" aca="1" ref="AE861" ca="1">IF($I861="",IF(INDIRECT("$F"&amp;$S861)="","",IF(LEFT(INDIRECT("$F"&amp;$S861),3)="GRS","GRS_RCS_RM",IF((LEFT(INDIRECT("$F"&amp;$S861),3))="RCS","GRS_RCS_RM",IF(INDIRECT("$F"&amp;$S861)="OCS (No Label)","OCS_Conversion_RM",IF(LEFT(INDIRECT("$F"&amp;$S861),3)="OCS","OCS_RM",IF(RIGHT(INDIRECT("$F"&amp;$S861),10)="conversion","GOTS_RM_conversion",IF((LEFT(INDIRECT("$F"&amp;$S861),4))="GOTS","GOTS_RM","Responsible_RM"))))))),"DELETERM")</f>
        <v>#VALUE!</v>
      </c>
      <c r="AF861" t="e" cm="1">
        <f t="array" aca="1" ref="AF861" ca="1">IF($S861="","",INDIRECT("$Z"&amp;$S861))</f>
        <v>#VALUE!</v>
      </c>
      <c r="AG861" t="str">
        <f t="shared" si="252"/>
        <v/>
      </c>
      <c r="AH861" t="str" cm="1">
        <f t="array" aca="1" ref="AH861" ca="1">IFERROR(INDIRECT("$ag"&amp;S861),"")</f>
        <v/>
      </c>
      <c r="AI861" t="e" cm="1">
        <f t="array" aca="1" ref="AI861" ca="1">INDIRECT("O"&amp;S861)</f>
        <v>#VALUE!</v>
      </c>
      <c r="AJ861" t="str">
        <f t="shared" si="253"/>
        <v/>
      </c>
    </row>
    <row r="862" spans="1:36" ht="16.5" customHeight="1">
      <c r="A862" s="130"/>
      <c r="B862" s="136"/>
      <c r="C862" s="137"/>
      <c r="D862" s="146"/>
      <c r="E862" s="146"/>
      <c r="F862" s="137"/>
      <c r="G862" s="147"/>
      <c r="H862" s="147"/>
      <c r="I862" s="147"/>
      <c r="J862" s="147"/>
      <c r="K862" s="38"/>
      <c r="L862" s="144"/>
      <c r="M862" s="144"/>
      <c r="N862" s="61"/>
      <c r="O862" s="314"/>
      <c r="Q862" t="str">
        <f t="shared" si="248"/>
        <v/>
      </c>
      <c r="S862" t="e">
        <f t="shared" ca="1" si="257"/>
        <v>#VALUE!</v>
      </c>
      <c r="T862" t="e">
        <f t="shared" ca="1" si="254"/>
        <v>#VALUE!</v>
      </c>
      <c r="U862">
        <f t="shared" si="258"/>
        <v>792</v>
      </c>
      <c r="V862">
        <v>66.583333333338501</v>
      </c>
      <c r="W862">
        <f t="shared" si="259"/>
        <v>66</v>
      </c>
      <c r="X862" t="str" cm="1">
        <f t="array" aca="1" ref="X862" ca="1">IFERROR(INDEX('PC&amp;PD'!$A$1:$AS$19,ROW('PC&amp;PD'!$A$19),MATCH(INDIRECT(T862),'PC&amp;PD'!$A$1:$AS$1,0)),"")</f>
        <v/>
      </c>
      <c r="AA862" t="str">
        <f t="shared" si="249"/>
        <v/>
      </c>
      <c r="AB862" t="str">
        <f t="shared" si="250"/>
        <v/>
      </c>
      <c r="AC862" t="e">
        <f t="shared" ca="1" si="251"/>
        <v>#VALUE!</v>
      </c>
      <c r="AD862" t="str" cm="1">
        <f t="array" aca="1" ref="AD862" ca="1">IFERROR(IF((LEFT(INDIRECT("$F"&amp;$S862),4))="GOTS",IF($G862="Organic","GOTS_Organic_raw",(IF($G862="Responsible","GOTS_Responsible",(IF($G862="No Attribute (Conventional)","GOTS_conventional",(IF($G862="Recycled Pre/Post-Consumer","GOTS_pre_post",(IF($G862="In-Conversion","GOTS_in_conversion",(IF($G862="Sustainably Sourced","Sustainably_sourced",(IF($G862="Recycled pre-consumer organic","GOTS_recycled_organic",""))))))))))))),IF($G862="Organic","Organic",(IF($G862="Responsible","Responsible",(IF($G862="No Attribute (Conventional)","No_Attribute_Conventional",(IF($G862="Recycled Pre/Post-Consumer","Recycled_Pre_Post_Consumer",(IF($G862="In-Conversion","In_Conversion",(IF($G862="Recycled Pre-Consumer","Recycled_Pre_Consumer",(IF($G862="Recycled Post-Consumer","Recycled_Post_Consumer",(IF($G862="Sustainably Sourced","Sustainably_sourced",(IF($G862="Recycled pre-consumer organic","GOTS_recycled_organic","")))))))))))))))))),"")</f>
        <v/>
      </c>
      <c r="AE862" t="e" cm="1">
        <f t="array" aca="1" ref="AE862" ca="1">IF($I862="",IF(INDIRECT("$F"&amp;$S862)="","",IF(LEFT(INDIRECT("$F"&amp;$S862),3)="GRS","GRS_RCS_RM",IF((LEFT(INDIRECT("$F"&amp;$S862),3))="RCS","GRS_RCS_RM",IF(INDIRECT("$F"&amp;$S862)="OCS (No Label)","OCS_Conversion_RM",IF(LEFT(INDIRECT("$F"&amp;$S862),3)="OCS","OCS_RM",IF(RIGHT(INDIRECT("$F"&amp;$S862),10)="conversion","GOTS_RM_conversion",IF((LEFT(INDIRECT("$F"&amp;$S862),4))="GOTS","GOTS_RM","Responsible_RM"))))))),"DELETERM")</f>
        <v>#VALUE!</v>
      </c>
      <c r="AF862" t="e" cm="1">
        <f t="array" aca="1" ref="AF862" ca="1">IF($S862="","",INDIRECT("$Z"&amp;$S862))</f>
        <v>#VALUE!</v>
      </c>
      <c r="AG862" t="str">
        <f t="shared" si="252"/>
        <v/>
      </c>
      <c r="AH862" t="str" cm="1">
        <f t="array" aca="1" ref="AH862" ca="1">IFERROR(INDIRECT("$ag"&amp;S862),"")</f>
        <v/>
      </c>
      <c r="AI862" t="e" cm="1">
        <f t="array" aca="1" ref="AI862" ca="1">INDIRECT("O"&amp;S862)</f>
        <v>#VALUE!</v>
      </c>
      <c r="AJ862" t="str">
        <f t="shared" si="253"/>
        <v/>
      </c>
    </row>
    <row r="863" spans="1:36" ht="16.5" customHeight="1">
      <c r="A863" s="130"/>
      <c r="B863" s="136"/>
      <c r="C863" s="137"/>
      <c r="D863" s="146"/>
      <c r="E863" s="146"/>
      <c r="F863" s="137"/>
      <c r="G863" s="147"/>
      <c r="H863" s="147"/>
      <c r="I863" s="147"/>
      <c r="J863" s="147"/>
      <c r="K863" s="38"/>
      <c r="L863" s="144"/>
      <c r="M863" s="144"/>
      <c r="N863" s="61"/>
      <c r="O863" s="314"/>
      <c r="Q863" t="str">
        <f t="shared" si="248"/>
        <v/>
      </c>
      <c r="S863" t="e">
        <f t="shared" ca="1" si="257"/>
        <v>#VALUE!</v>
      </c>
      <c r="T863" t="e">
        <f t="shared" ca="1" si="254"/>
        <v>#VALUE!</v>
      </c>
      <c r="U863">
        <f t="shared" si="258"/>
        <v>792</v>
      </c>
      <c r="V863">
        <v>66.666666666671901</v>
      </c>
      <c r="W863">
        <f t="shared" si="259"/>
        <v>66</v>
      </c>
      <c r="X863" t="str" cm="1">
        <f t="array" aca="1" ref="X863" ca="1">IFERROR(INDEX('PC&amp;PD'!$A$1:$AS$19,ROW('PC&amp;PD'!$A$19),MATCH(INDIRECT(T863),'PC&amp;PD'!$A$1:$AS$1,0)),"")</f>
        <v/>
      </c>
      <c r="AA863" t="str">
        <f t="shared" si="249"/>
        <v/>
      </c>
      <c r="AB863" t="str">
        <f t="shared" si="250"/>
        <v/>
      </c>
      <c r="AC863" t="e">
        <f t="shared" ca="1" si="251"/>
        <v>#VALUE!</v>
      </c>
      <c r="AD863" t="str" cm="1">
        <f t="array" aca="1" ref="AD863" ca="1">IFERROR(IF((LEFT(INDIRECT("$F"&amp;$S863),4))="GOTS",IF($G863="Organic","GOTS_Organic_raw",(IF($G863="Responsible","GOTS_Responsible",(IF($G863="No Attribute (Conventional)","GOTS_conventional",(IF($G863="Recycled Pre/Post-Consumer","GOTS_pre_post",(IF($G863="In-Conversion","GOTS_in_conversion",(IF($G863="Sustainably Sourced","Sustainably_sourced",(IF($G863="Recycled pre-consumer organic","GOTS_recycled_organic",""))))))))))))),IF($G863="Organic","Organic",(IF($G863="Responsible","Responsible",(IF($G863="No Attribute (Conventional)","No_Attribute_Conventional",(IF($G863="Recycled Pre/Post-Consumer","Recycled_Pre_Post_Consumer",(IF($G863="In-Conversion","In_Conversion",(IF($G863="Recycled Pre-Consumer","Recycled_Pre_Consumer",(IF($G863="Recycled Post-Consumer","Recycled_Post_Consumer",(IF($G863="Sustainably Sourced","Sustainably_sourced",(IF($G863="Recycled pre-consumer organic","GOTS_recycled_organic","")))))))))))))))))),"")</f>
        <v/>
      </c>
      <c r="AE863" t="e" cm="1">
        <f t="array" aca="1" ref="AE863" ca="1">IF($I863="",IF(INDIRECT("$F"&amp;$S863)="","",IF(LEFT(INDIRECT("$F"&amp;$S863),3)="GRS","GRS_RCS_RM",IF((LEFT(INDIRECT("$F"&amp;$S863),3))="RCS","GRS_RCS_RM",IF(INDIRECT("$F"&amp;$S863)="OCS (No Label)","OCS_Conversion_RM",IF(LEFT(INDIRECT("$F"&amp;$S863),3)="OCS","OCS_RM",IF(RIGHT(INDIRECT("$F"&amp;$S863),10)="conversion","GOTS_RM_conversion",IF((LEFT(INDIRECT("$F"&amp;$S863),4))="GOTS","GOTS_RM","Responsible_RM"))))))),"DELETERM")</f>
        <v>#VALUE!</v>
      </c>
      <c r="AF863" t="e" cm="1">
        <f t="array" aca="1" ref="AF863" ca="1">IF($S863="","",INDIRECT("$Z"&amp;$S863))</f>
        <v>#VALUE!</v>
      </c>
      <c r="AG863" t="str">
        <f t="shared" si="252"/>
        <v/>
      </c>
      <c r="AH863" t="str" cm="1">
        <f t="array" aca="1" ref="AH863" ca="1">IFERROR(INDIRECT("$ag"&amp;S863),"")</f>
        <v/>
      </c>
      <c r="AI863" t="e" cm="1">
        <f t="array" aca="1" ref="AI863" ca="1">INDIRECT("O"&amp;S863)</f>
        <v>#VALUE!</v>
      </c>
      <c r="AJ863" t="str">
        <f t="shared" si="253"/>
        <v/>
      </c>
    </row>
    <row r="864" spans="1:36" ht="16.5" customHeight="1">
      <c r="A864" s="130"/>
      <c r="B864" s="136"/>
      <c r="C864" s="137"/>
      <c r="D864" s="146"/>
      <c r="E864" s="146"/>
      <c r="F864" s="137"/>
      <c r="G864" s="147"/>
      <c r="H864" s="147"/>
      <c r="I864" s="147"/>
      <c r="J864" s="147"/>
      <c r="K864" s="38"/>
      <c r="L864" s="144"/>
      <c r="M864" s="144"/>
      <c r="N864" s="61"/>
      <c r="O864" s="314"/>
      <c r="Q864" t="str">
        <f t="shared" si="248"/>
        <v/>
      </c>
      <c r="S864" t="e">
        <f t="shared" ca="1" si="257"/>
        <v>#VALUE!</v>
      </c>
      <c r="T864" t="e">
        <f t="shared" ca="1" si="254"/>
        <v>#VALUE!</v>
      </c>
      <c r="U864">
        <f t="shared" si="258"/>
        <v>792</v>
      </c>
      <c r="V864">
        <v>66.750000000005201</v>
      </c>
      <c r="W864">
        <f t="shared" si="259"/>
        <v>66</v>
      </c>
      <c r="X864" t="str" cm="1">
        <f t="array" aca="1" ref="X864" ca="1">IFERROR(INDEX('PC&amp;PD'!$A$1:$AS$19,ROW('PC&amp;PD'!$A$19),MATCH(INDIRECT(T864),'PC&amp;PD'!$A$1:$AS$1,0)),"")</f>
        <v/>
      </c>
      <c r="AA864" t="str">
        <f t="shared" si="249"/>
        <v/>
      </c>
      <c r="AB864" t="str">
        <f t="shared" si="250"/>
        <v/>
      </c>
      <c r="AC864" t="e">
        <f t="shared" ca="1" si="251"/>
        <v>#VALUE!</v>
      </c>
      <c r="AD864" t="str" cm="1">
        <f t="array" aca="1" ref="AD864" ca="1">IFERROR(IF((LEFT(INDIRECT("$F"&amp;$S864),4))="GOTS",IF($G864="Organic","GOTS_Organic_raw",(IF($G864="Responsible","GOTS_Responsible",(IF($G864="No Attribute (Conventional)","GOTS_conventional",(IF($G864="Recycled Pre/Post-Consumer","GOTS_pre_post",(IF($G864="In-Conversion","GOTS_in_conversion",(IF($G864="Sustainably Sourced","Sustainably_sourced",(IF($G864="Recycled pre-consumer organic","GOTS_recycled_organic",""))))))))))))),IF($G864="Organic","Organic",(IF($G864="Responsible","Responsible",(IF($G864="No Attribute (Conventional)","No_Attribute_Conventional",(IF($G864="Recycled Pre/Post-Consumer","Recycled_Pre_Post_Consumer",(IF($G864="In-Conversion","In_Conversion",(IF($G864="Recycled Pre-Consumer","Recycled_Pre_Consumer",(IF($G864="Recycled Post-Consumer","Recycled_Post_Consumer",(IF($G864="Sustainably Sourced","Sustainably_sourced",(IF($G864="Recycled pre-consumer organic","GOTS_recycled_organic","")))))))))))))))))),"")</f>
        <v/>
      </c>
      <c r="AE864" t="e" cm="1">
        <f t="array" aca="1" ref="AE864" ca="1">IF($I864="",IF(INDIRECT("$F"&amp;$S864)="","",IF(LEFT(INDIRECT("$F"&amp;$S864),3)="GRS","GRS_RCS_RM",IF((LEFT(INDIRECT("$F"&amp;$S864),3))="RCS","GRS_RCS_RM",IF(INDIRECT("$F"&amp;$S864)="OCS (No Label)","OCS_Conversion_RM",IF(LEFT(INDIRECT("$F"&amp;$S864),3)="OCS","OCS_RM",IF(RIGHT(INDIRECT("$F"&amp;$S864),10)="conversion","GOTS_RM_conversion",IF((LEFT(INDIRECT("$F"&amp;$S864),4))="GOTS","GOTS_RM","Responsible_RM"))))))),"DELETERM")</f>
        <v>#VALUE!</v>
      </c>
      <c r="AF864" t="e" cm="1">
        <f t="array" aca="1" ref="AF864" ca="1">IF($S864="","",INDIRECT("$Z"&amp;$S864))</f>
        <v>#VALUE!</v>
      </c>
      <c r="AG864" t="str">
        <f t="shared" si="252"/>
        <v/>
      </c>
      <c r="AH864" t="str" cm="1">
        <f t="array" aca="1" ref="AH864" ca="1">IFERROR(INDIRECT("$ag"&amp;S864),"")</f>
        <v/>
      </c>
      <c r="AI864" t="e" cm="1">
        <f t="array" aca="1" ref="AI864" ca="1">INDIRECT("O"&amp;S864)</f>
        <v>#VALUE!</v>
      </c>
      <c r="AJ864" t="str">
        <f t="shared" si="253"/>
        <v/>
      </c>
    </row>
    <row r="865" spans="1:36" ht="16.5" customHeight="1">
      <c r="A865" s="130"/>
      <c r="B865" s="136"/>
      <c r="C865" s="137"/>
      <c r="D865" s="146"/>
      <c r="E865" s="146"/>
      <c r="F865" s="137"/>
      <c r="G865" s="147"/>
      <c r="H865" s="147"/>
      <c r="I865" s="147"/>
      <c r="J865" s="147"/>
      <c r="K865" s="38"/>
      <c r="L865" s="144"/>
      <c r="M865" s="144"/>
      <c r="N865" s="61"/>
      <c r="O865" s="314"/>
      <c r="Q865" t="str">
        <f t="shared" si="248"/>
        <v/>
      </c>
      <c r="S865" t="e">
        <f t="shared" ca="1" si="257"/>
        <v>#VALUE!</v>
      </c>
      <c r="T865" t="e">
        <f t="shared" ca="1" si="254"/>
        <v>#VALUE!</v>
      </c>
      <c r="U865">
        <f t="shared" si="258"/>
        <v>792</v>
      </c>
      <c r="V865">
        <v>66.833333333338501</v>
      </c>
      <c r="W865">
        <f t="shared" si="259"/>
        <v>66</v>
      </c>
      <c r="X865" t="str" cm="1">
        <f t="array" aca="1" ref="X865" ca="1">IFERROR(INDEX('PC&amp;PD'!$A$1:$AS$19,ROW('PC&amp;PD'!$A$19),MATCH(INDIRECT(T865),'PC&amp;PD'!$A$1:$AS$1,0)),"")</f>
        <v/>
      </c>
      <c r="AA865" t="str">
        <f t="shared" si="249"/>
        <v/>
      </c>
      <c r="AB865" t="str">
        <f t="shared" si="250"/>
        <v/>
      </c>
      <c r="AC865" t="e">
        <f t="shared" ca="1" si="251"/>
        <v>#VALUE!</v>
      </c>
      <c r="AD865" t="str" cm="1">
        <f t="array" aca="1" ref="AD865" ca="1">IFERROR(IF((LEFT(INDIRECT("$F"&amp;$S865),4))="GOTS",IF($G865="Organic","GOTS_Organic_raw",(IF($G865="Responsible","GOTS_Responsible",(IF($G865="No Attribute (Conventional)","GOTS_conventional",(IF($G865="Recycled Pre/Post-Consumer","GOTS_pre_post",(IF($G865="In-Conversion","GOTS_in_conversion",(IF($G865="Sustainably Sourced","Sustainably_sourced",(IF($G865="Recycled pre-consumer organic","GOTS_recycled_organic",""))))))))))))),IF($G865="Organic","Organic",(IF($G865="Responsible","Responsible",(IF($G865="No Attribute (Conventional)","No_Attribute_Conventional",(IF($G865="Recycled Pre/Post-Consumer","Recycled_Pre_Post_Consumer",(IF($G865="In-Conversion","In_Conversion",(IF($G865="Recycled Pre-Consumer","Recycled_Pre_Consumer",(IF($G865="Recycled Post-Consumer","Recycled_Post_Consumer",(IF($G865="Sustainably Sourced","Sustainably_sourced",(IF($G865="Recycled pre-consumer organic","GOTS_recycled_organic","")))))))))))))))))),"")</f>
        <v/>
      </c>
      <c r="AE865" t="e" cm="1">
        <f t="array" aca="1" ref="AE865" ca="1">IF($I865="",IF(INDIRECT("$F"&amp;$S865)="","",IF(LEFT(INDIRECT("$F"&amp;$S865),3)="GRS","GRS_RCS_RM",IF((LEFT(INDIRECT("$F"&amp;$S865),3))="RCS","GRS_RCS_RM",IF(INDIRECT("$F"&amp;$S865)="OCS (No Label)","OCS_Conversion_RM",IF(LEFT(INDIRECT("$F"&amp;$S865),3)="OCS","OCS_RM",IF(RIGHT(INDIRECT("$F"&amp;$S865),10)="conversion","GOTS_RM_conversion",IF((LEFT(INDIRECT("$F"&amp;$S865),4))="GOTS","GOTS_RM","Responsible_RM"))))))),"DELETERM")</f>
        <v>#VALUE!</v>
      </c>
      <c r="AF865" t="e" cm="1">
        <f t="array" aca="1" ref="AF865" ca="1">IF($S865="","",INDIRECT("$Z"&amp;$S865))</f>
        <v>#VALUE!</v>
      </c>
      <c r="AG865" t="str">
        <f t="shared" si="252"/>
        <v/>
      </c>
      <c r="AH865" t="str" cm="1">
        <f t="array" aca="1" ref="AH865" ca="1">IFERROR(INDIRECT("$ag"&amp;S865),"")</f>
        <v/>
      </c>
      <c r="AI865" t="e" cm="1">
        <f t="array" aca="1" ref="AI865" ca="1">INDIRECT("O"&amp;S865)</f>
        <v>#VALUE!</v>
      </c>
      <c r="AJ865" t="str">
        <f t="shared" si="253"/>
        <v/>
      </c>
    </row>
    <row r="866" spans="1:36" ht="16.5" customHeight="1" thickBot="1">
      <c r="A866" s="131"/>
      <c r="B866" s="138"/>
      <c r="C866" s="139"/>
      <c r="D866" s="148"/>
      <c r="E866" s="148"/>
      <c r="F866" s="139"/>
      <c r="G866" s="149"/>
      <c r="H866" s="149"/>
      <c r="I866" s="149"/>
      <c r="J866" s="149"/>
      <c r="K866" s="39"/>
      <c r="L866" s="145"/>
      <c r="M866" s="145"/>
      <c r="N866" s="62"/>
      <c r="O866" s="315"/>
      <c r="Q866" t="str">
        <f t="shared" si="248"/>
        <v/>
      </c>
      <c r="S866" t="e">
        <f t="shared" ca="1" si="257"/>
        <v>#VALUE!</v>
      </c>
      <c r="T866" t="e">
        <f t="shared" ca="1" si="254"/>
        <v>#VALUE!</v>
      </c>
      <c r="U866">
        <f t="shared" si="258"/>
        <v>792</v>
      </c>
      <c r="V866">
        <v>66.916666666671901</v>
      </c>
      <c r="W866">
        <f t="shared" si="259"/>
        <v>66</v>
      </c>
      <c r="X866" t="str" cm="1">
        <f t="array" aca="1" ref="X866" ca="1">IFERROR(INDEX('PC&amp;PD'!$A$1:$AS$19,ROW('PC&amp;PD'!$A$19),MATCH(INDIRECT(T866),'PC&amp;PD'!$A$1:$AS$1,0)),"")</f>
        <v/>
      </c>
      <c r="AA866" t="str">
        <f t="shared" si="249"/>
        <v/>
      </c>
      <c r="AB866" t="str">
        <f t="shared" si="250"/>
        <v/>
      </c>
      <c r="AC866" t="e">
        <f t="shared" ca="1" si="251"/>
        <v>#VALUE!</v>
      </c>
      <c r="AD866" t="str" cm="1">
        <f t="array" aca="1" ref="AD866" ca="1">IFERROR(IF((LEFT(INDIRECT("$F"&amp;$S866),4))="GOTS",IF($G866="Organic","GOTS_Organic_raw",(IF($G866="Responsible","GOTS_Responsible",(IF($G866="No Attribute (Conventional)","GOTS_conventional",(IF($G866="Recycled Pre/Post-Consumer","GOTS_pre_post",(IF($G866="In-Conversion","GOTS_in_conversion",(IF($G866="Sustainably Sourced","Sustainably_sourced",(IF($G866="Recycled pre-consumer organic","GOTS_recycled_organic",""))))))))))))),IF($G866="Organic","Organic",(IF($G866="Responsible","Responsible",(IF($G866="No Attribute (Conventional)","No_Attribute_Conventional",(IF($G866="Recycled Pre/Post-Consumer","Recycled_Pre_Post_Consumer",(IF($G866="In-Conversion","In_Conversion",(IF($G866="Recycled Pre-Consumer","Recycled_Pre_Consumer",(IF($G866="Recycled Post-Consumer","Recycled_Post_Consumer",(IF($G866="Sustainably Sourced","Sustainably_sourced",(IF($G866="Recycled pre-consumer organic","GOTS_recycled_organic","")))))))))))))))))),"")</f>
        <v/>
      </c>
      <c r="AE866" t="e" cm="1">
        <f t="array" aca="1" ref="AE866" ca="1">IF($I866="",IF(INDIRECT("$F"&amp;$S866)="","",IF(LEFT(INDIRECT("$F"&amp;$S866),3)="GRS","GRS_RCS_RM",IF((LEFT(INDIRECT("$F"&amp;$S866),3))="RCS","GRS_RCS_RM",IF(INDIRECT("$F"&amp;$S866)="OCS (No Label)","OCS_Conversion_RM",IF(LEFT(INDIRECT("$F"&amp;$S866),3)="OCS","OCS_RM",IF(RIGHT(INDIRECT("$F"&amp;$S866),10)="conversion","GOTS_RM_conversion",IF((LEFT(INDIRECT("$F"&amp;$S866),4))="GOTS","GOTS_RM","Responsible_RM"))))))),"DELETERM")</f>
        <v>#VALUE!</v>
      </c>
      <c r="AF866" t="e" cm="1">
        <f t="array" aca="1" ref="AF866" ca="1">IF($S866="","",INDIRECT("$Z"&amp;$S866))</f>
        <v>#VALUE!</v>
      </c>
      <c r="AG866" t="str">
        <f t="shared" si="252"/>
        <v/>
      </c>
      <c r="AH866" t="str" cm="1">
        <f t="array" aca="1" ref="AH866" ca="1">IFERROR(INDIRECT("$ag"&amp;S866),"")</f>
        <v/>
      </c>
      <c r="AI866" t="e" cm="1">
        <f t="array" aca="1" ref="AI866" ca="1">INDIRECT("O"&amp;S866)</f>
        <v>#VALUE!</v>
      </c>
      <c r="AJ866" t="str">
        <f t="shared" si="253"/>
        <v/>
      </c>
    </row>
    <row r="867" spans="1:36" ht="16.5" customHeight="1">
      <c r="A867" s="128" t="str">
        <f>IF(B867="","",COUNTA($B$63:$B867))</f>
        <v/>
      </c>
      <c r="B867" s="132"/>
      <c r="C867" s="133"/>
      <c r="D867" s="140"/>
      <c r="E867" s="140"/>
      <c r="F867" s="133"/>
      <c r="G867" s="141"/>
      <c r="H867" s="141"/>
      <c r="I867" s="141"/>
      <c r="J867" s="141"/>
      <c r="K867" s="37"/>
      <c r="L867" s="142" t="str">
        <f>IF(R867="","",LEFT(R867,LEN(R867)-2))</f>
        <v/>
      </c>
      <c r="M867" s="142"/>
      <c r="N867" s="60"/>
      <c r="O867" s="313"/>
      <c r="Q867" t="str">
        <f t="shared" si="248"/>
        <v/>
      </c>
      <c r="R867" t="str">
        <f t="shared" ref="R867" si="262">CONCATENATE($Q867,Q868,Q869,Q870,Q871,Q872,$Q873,$Q874,$Q875,$Q876,$Q877,$Q878)</f>
        <v/>
      </c>
      <c r="S867" t="e">
        <f t="shared" ca="1" si="257"/>
        <v>#VALUE!</v>
      </c>
      <c r="T867" t="e">
        <f t="shared" ca="1" si="254"/>
        <v>#VALUE!</v>
      </c>
      <c r="U867">
        <f t="shared" si="258"/>
        <v>804</v>
      </c>
      <c r="V867">
        <v>67.000000000005201</v>
      </c>
      <c r="W867">
        <f t="shared" si="259"/>
        <v>67</v>
      </c>
      <c r="X867" t="str" cm="1">
        <f t="array" aca="1" ref="X867" ca="1">IFERROR(INDEX('PC&amp;PD'!$A$1:$AS$19,ROW('PC&amp;PD'!$A$19),MATCH(INDIRECT(T867),'PC&amp;PD'!$A$1:$AS$1,0)),"")</f>
        <v/>
      </c>
      <c r="Z867" t="str">
        <f t="shared" ref="Z867" si="263">IFERROR(IF($F867="OCS 100","OCS (OCS 100)",IF($F867="OCS Blended","OCS (OCS Blended)",IF($F867="OCS (No Label)","OCS (No Label)",IF($F867="RCS 100","RCS (RCS 100)",IF($F867="RCS Blended","RCS (RCS Blended)",IF($F867="GRS","GRS (GRS)",IF($F867="GRS (No Label)", "GRS (No Label)",IF($F867="RDS","RDS (RDS)",IF($F867="RWS","RWS (RWS)",IF($F867="RAS","RAS (RAS)",IF($F867="RMS","RMS (RMS)",IF($F867="GOTS Organic","GOTS (Organic)",IF($F867="GOTS Made with organic","GOTS (Made with Organic)",IF($F867="GOTS Organic - in conversion","GOTS (Organic - In Conversion)",IF($F867="GOTS Made with organic - in conversion","GOTS (Made with Organic - In Conversion)",""))))))))))))))),"")</f>
        <v/>
      </c>
      <c r="AA867" t="str">
        <f t="shared" si="249"/>
        <v/>
      </c>
      <c r="AB867" t="str">
        <f t="shared" si="250"/>
        <v/>
      </c>
      <c r="AC867" t="e">
        <f t="shared" ca="1" si="251"/>
        <v>#VALUE!</v>
      </c>
      <c r="AD867" t="str" cm="1">
        <f t="array" aca="1" ref="AD867" ca="1">IFERROR(IF((LEFT(INDIRECT("$F"&amp;$S867),4))="GOTS",IF($G867="Organic","GOTS_Organic_raw",(IF($G867="Responsible","GOTS_Responsible",(IF($G867="No Attribute (Conventional)","GOTS_conventional",(IF($G867="Recycled Pre/Post-Consumer","GOTS_pre_post",(IF($G867="In-Conversion","GOTS_in_conversion",(IF($G867="Sustainably Sourced","Sustainably_sourced",(IF($G867="Recycled pre-consumer organic","GOTS_recycled_organic",""))))))))))))),IF($G867="Organic","Organic",(IF($G867="Responsible","Responsible",(IF($G867="No Attribute (Conventional)","No_Attribute_Conventional",(IF($G867="Recycled Pre/Post-Consumer","Recycled_Pre_Post_Consumer",(IF($G867="In-Conversion","In_Conversion",(IF($G867="Recycled Pre-Consumer","Recycled_Pre_Consumer",(IF($G867="Recycled Post-Consumer","Recycled_Post_Consumer",(IF($G867="Sustainably Sourced","Sustainably_sourced",(IF($G867="Recycled pre-consumer organic","GOTS_recycled_organic","")))))))))))))))))),"")</f>
        <v/>
      </c>
      <c r="AE867" t="e" cm="1">
        <f t="array" aca="1" ref="AE867" ca="1">IF($I867="",IF(INDIRECT("$F"&amp;$S867)="","",IF(LEFT(INDIRECT("$F"&amp;$S867),3)="GRS","GRS_RCS_RM",IF((LEFT(INDIRECT("$F"&amp;$S867),3))="RCS","GRS_RCS_RM",IF(INDIRECT("$F"&amp;$S867)="OCS (No Label)","OCS_Conversion_RM",IF(LEFT(INDIRECT("$F"&amp;$S867),3)="OCS","OCS_RM",IF(RIGHT(INDIRECT("$F"&amp;$S867),10)="conversion","GOTS_RM_conversion",IF((LEFT(INDIRECT("$F"&amp;$S867),4))="GOTS","GOTS_RM","Responsible_RM"))))))),"DELETERM")</f>
        <v>#VALUE!</v>
      </c>
      <c r="AF867" t="e" cm="1">
        <f t="array" aca="1" ref="AF867" ca="1">IF($S867="","",INDIRECT("$Z"&amp;$S867))</f>
        <v>#VALUE!</v>
      </c>
      <c r="AG867" t="str">
        <f t="shared" si="252"/>
        <v/>
      </c>
      <c r="AH867" t="str" cm="1">
        <f t="array" aca="1" ref="AH867" ca="1">IFERROR(INDIRECT("$ag"&amp;S867),"")</f>
        <v/>
      </c>
      <c r="AI867" t="e" cm="1">
        <f t="array" aca="1" ref="AI867" ca="1">INDIRECT("O"&amp;S867)</f>
        <v>#VALUE!</v>
      </c>
      <c r="AJ867" t="str">
        <f t="shared" si="253"/>
        <v/>
      </c>
    </row>
    <row r="868" spans="1:36" ht="16.5" customHeight="1">
      <c r="A868" s="129"/>
      <c r="B868" s="134"/>
      <c r="C868" s="135"/>
      <c r="D868" s="146"/>
      <c r="E868" s="146"/>
      <c r="F868" s="135"/>
      <c r="G868" s="147"/>
      <c r="H868" s="147"/>
      <c r="I868" s="147"/>
      <c r="J868" s="147"/>
      <c r="K868" s="38"/>
      <c r="L868" s="143"/>
      <c r="M868" s="143"/>
      <c r="N868" s="61"/>
      <c r="O868" s="314"/>
      <c r="Q868" t="str">
        <f t="shared" si="248"/>
        <v/>
      </c>
      <c r="S868" t="e">
        <f t="shared" ca="1" si="257"/>
        <v>#VALUE!</v>
      </c>
      <c r="T868" t="e">
        <f t="shared" ca="1" si="254"/>
        <v>#VALUE!</v>
      </c>
      <c r="U868">
        <f t="shared" si="258"/>
        <v>804</v>
      </c>
      <c r="V868">
        <v>67.083333333338601</v>
      </c>
      <c r="W868">
        <f t="shared" si="259"/>
        <v>67</v>
      </c>
      <c r="X868" t="str" cm="1">
        <f t="array" aca="1" ref="X868" ca="1">IFERROR(INDEX('PC&amp;PD'!$A$1:$AS$19,ROW('PC&amp;PD'!$A$19),MATCH(INDIRECT(T868),'PC&amp;PD'!$A$1:$AS$1,0)),"")</f>
        <v/>
      </c>
      <c r="AA868" t="str">
        <f t="shared" si="249"/>
        <v/>
      </c>
      <c r="AB868" t="str">
        <f t="shared" si="250"/>
        <v/>
      </c>
      <c r="AC868" t="e">
        <f t="shared" ca="1" si="251"/>
        <v>#VALUE!</v>
      </c>
      <c r="AD868" t="str" cm="1">
        <f t="array" aca="1" ref="AD868" ca="1">IFERROR(IF((LEFT(INDIRECT("$F"&amp;$S868),4))="GOTS",IF($G868="Organic","GOTS_Organic_raw",(IF($G868="Responsible","GOTS_Responsible",(IF($G868="No Attribute (Conventional)","GOTS_conventional",(IF($G868="Recycled Pre/Post-Consumer","GOTS_pre_post",(IF($G868="In-Conversion","GOTS_in_conversion",(IF($G868="Sustainably Sourced","Sustainably_sourced",(IF($G868="Recycled pre-consumer organic","GOTS_recycled_organic",""))))))))))))),IF($G868="Organic","Organic",(IF($G868="Responsible","Responsible",(IF($G868="No Attribute (Conventional)","No_Attribute_Conventional",(IF($G868="Recycled Pre/Post-Consumer","Recycled_Pre_Post_Consumer",(IF($G868="In-Conversion","In_Conversion",(IF($G868="Recycled Pre-Consumer","Recycled_Pre_Consumer",(IF($G868="Recycled Post-Consumer","Recycled_Post_Consumer",(IF($G868="Sustainably Sourced","Sustainably_sourced",(IF($G868="Recycled pre-consumer organic","GOTS_recycled_organic","")))))))))))))))))),"")</f>
        <v/>
      </c>
      <c r="AE868" t="e" cm="1">
        <f t="array" aca="1" ref="AE868" ca="1">IF($I868="",IF(INDIRECT("$F"&amp;$S868)="","",IF(LEFT(INDIRECT("$F"&amp;$S868),3)="GRS","GRS_RCS_RM",IF((LEFT(INDIRECT("$F"&amp;$S868),3))="RCS","GRS_RCS_RM",IF(INDIRECT("$F"&amp;$S868)="OCS (No Label)","OCS_Conversion_RM",IF(LEFT(INDIRECT("$F"&amp;$S868),3)="OCS","OCS_RM",IF(RIGHT(INDIRECT("$F"&amp;$S868),10)="conversion","GOTS_RM_conversion",IF((LEFT(INDIRECT("$F"&amp;$S868),4))="GOTS","GOTS_RM","Responsible_RM"))))))),"DELETERM")</f>
        <v>#VALUE!</v>
      </c>
      <c r="AF868" t="e" cm="1">
        <f t="array" aca="1" ref="AF868" ca="1">IF($S868="","",INDIRECT("$Z"&amp;$S868))</f>
        <v>#VALUE!</v>
      </c>
      <c r="AG868" t="str">
        <f t="shared" si="252"/>
        <v/>
      </c>
      <c r="AH868" t="str" cm="1">
        <f t="array" aca="1" ref="AH868" ca="1">IFERROR(INDIRECT("$ag"&amp;S868),"")</f>
        <v/>
      </c>
      <c r="AI868" t="e" cm="1">
        <f t="array" aca="1" ref="AI868" ca="1">INDIRECT("O"&amp;S868)</f>
        <v>#VALUE!</v>
      </c>
      <c r="AJ868" t="str">
        <f t="shared" si="253"/>
        <v/>
      </c>
    </row>
    <row r="869" spans="1:36" ht="16.5" customHeight="1">
      <c r="A869" s="129"/>
      <c r="B869" s="134"/>
      <c r="C869" s="135"/>
      <c r="D869" s="146"/>
      <c r="E869" s="146"/>
      <c r="F869" s="135"/>
      <c r="G869" s="147"/>
      <c r="H869" s="147"/>
      <c r="I869" s="147"/>
      <c r="J869" s="147"/>
      <c r="K869" s="38"/>
      <c r="L869" s="143"/>
      <c r="M869" s="143"/>
      <c r="N869" s="61"/>
      <c r="O869" s="314"/>
      <c r="Q869" t="str">
        <f t="shared" si="248"/>
        <v/>
      </c>
      <c r="S869" t="e">
        <f t="shared" ca="1" si="257"/>
        <v>#VALUE!</v>
      </c>
      <c r="T869" t="e">
        <f t="shared" ca="1" si="254"/>
        <v>#VALUE!</v>
      </c>
      <c r="U869">
        <f t="shared" si="258"/>
        <v>804</v>
      </c>
      <c r="V869">
        <v>67.166666666671901</v>
      </c>
      <c r="W869">
        <f t="shared" si="259"/>
        <v>67</v>
      </c>
      <c r="X869" t="str" cm="1">
        <f t="array" aca="1" ref="X869" ca="1">IFERROR(INDEX('PC&amp;PD'!$A$1:$AS$19,ROW('PC&amp;PD'!$A$19),MATCH(INDIRECT(T869),'PC&amp;PD'!$A$1:$AS$1,0)),"")</f>
        <v/>
      </c>
      <c r="AA869" t="str">
        <f t="shared" si="249"/>
        <v/>
      </c>
      <c r="AB869" t="str">
        <f t="shared" si="250"/>
        <v/>
      </c>
      <c r="AC869" t="e">
        <f t="shared" ca="1" si="251"/>
        <v>#VALUE!</v>
      </c>
      <c r="AD869" t="str" cm="1">
        <f t="array" aca="1" ref="AD869" ca="1">IFERROR(IF((LEFT(INDIRECT("$F"&amp;$S869),4))="GOTS",IF($G869="Organic","GOTS_Organic_raw",(IF($G869="Responsible","GOTS_Responsible",(IF($G869="No Attribute (Conventional)","GOTS_conventional",(IF($G869="Recycled Pre/Post-Consumer","GOTS_pre_post",(IF($G869="In-Conversion","GOTS_in_conversion",(IF($G869="Sustainably Sourced","Sustainably_sourced",(IF($G869="Recycled pre-consumer organic","GOTS_recycled_organic",""))))))))))))),IF($G869="Organic","Organic",(IF($G869="Responsible","Responsible",(IF($G869="No Attribute (Conventional)","No_Attribute_Conventional",(IF($G869="Recycled Pre/Post-Consumer","Recycled_Pre_Post_Consumer",(IF($G869="In-Conversion","In_Conversion",(IF($G869="Recycled Pre-Consumer","Recycled_Pre_Consumer",(IF($G869="Recycled Post-Consumer","Recycled_Post_Consumer",(IF($G869="Sustainably Sourced","Sustainably_sourced",(IF($G869="Recycled pre-consumer organic","GOTS_recycled_organic","")))))))))))))))))),"")</f>
        <v/>
      </c>
      <c r="AE869" t="e" cm="1">
        <f t="array" aca="1" ref="AE869" ca="1">IF($I869="",IF(INDIRECT("$F"&amp;$S869)="","",IF(LEFT(INDIRECT("$F"&amp;$S869),3)="GRS","GRS_RCS_RM",IF((LEFT(INDIRECT("$F"&amp;$S869),3))="RCS","GRS_RCS_RM",IF(INDIRECT("$F"&amp;$S869)="OCS (No Label)","OCS_Conversion_RM",IF(LEFT(INDIRECT("$F"&amp;$S869),3)="OCS","OCS_RM",IF(RIGHT(INDIRECT("$F"&amp;$S869),10)="conversion","GOTS_RM_conversion",IF((LEFT(INDIRECT("$F"&amp;$S869),4))="GOTS","GOTS_RM","Responsible_RM"))))))),"DELETERM")</f>
        <v>#VALUE!</v>
      </c>
      <c r="AF869" t="e" cm="1">
        <f t="array" aca="1" ref="AF869" ca="1">IF($S869="","",INDIRECT("$Z"&amp;$S869))</f>
        <v>#VALUE!</v>
      </c>
      <c r="AG869" t="str">
        <f t="shared" si="252"/>
        <v/>
      </c>
      <c r="AH869" t="str" cm="1">
        <f t="array" aca="1" ref="AH869" ca="1">IFERROR(INDIRECT("$ag"&amp;S869),"")</f>
        <v/>
      </c>
      <c r="AI869" t="e" cm="1">
        <f t="array" aca="1" ref="AI869" ca="1">INDIRECT("O"&amp;S869)</f>
        <v>#VALUE!</v>
      </c>
      <c r="AJ869" t="str">
        <f t="shared" si="253"/>
        <v/>
      </c>
    </row>
    <row r="870" spans="1:36" ht="16.5" customHeight="1">
      <c r="A870" s="129"/>
      <c r="B870" s="134"/>
      <c r="C870" s="135"/>
      <c r="D870" s="146"/>
      <c r="E870" s="146"/>
      <c r="F870" s="135"/>
      <c r="G870" s="147"/>
      <c r="H870" s="147"/>
      <c r="I870" s="147"/>
      <c r="J870" s="147"/>
      <c r="K870" s="38"/>
      <c r="L870" s="143"/>
      <c r="M870" s="143"/>
      <c r="N870" s="61"/>
      <c r="O870" s="314"/>
      <c r="Q870" t="str">
        <f t="shared" si="248"/>
        <v/>
      </c>
      <c r="S870" t="e">
        <f t="shared" ca="1" si="257"/>
        <v>#VALUE!</v>
      </c>
      <c r="T870" t="e">
        <f t="shared" ca="1" si="254"/>
        <v>#VALUE!</v>
      </c>
      <c r="U870">
        <f t="shared" si="258"/>
        <v>804</v>
      </c>
      <c r="V870">
        <v>67.250000000005201</v>
      </c>
      <c r="W870">
        <f t="shared" si="259"/>
        <v>67</v>
      </c>
      <c r="X870" t="str" cm="1">
        <f t="array" aca="1" ref="X870" ca="1">IFERROR(INDEX('PC&amp;PD'!$A$1:$AS$19,ROW('PC&amp;PD'!$A$19),MATCH(INDIRECT(T870),'PC&amp;PD'!$A$1:$AS$1,0)),"")</f>
        <v/>
      </c>
      <c r="AA870" t="str">
        <f t="shared" si="249"/>
        <v/>
      </c>
      <c r="AB870" t="str">
        <f t="shared" si="250"/>
        <v/>
      </c>
      <c r="AC870" t="e">
        <f t="shared" ca="1" si="251"/>
        <v>#VALUE!</v>
      </c>
      <c r="AD870" t="str" cm="1">
        <f t="array" aca="1" ref="AD870" ca="1">IFERROR(IF((LEFT(INDIRECT("$F"&amp;$S870),4))="GOTS",IF($G870="Organic","GOTS_Organic_raw",(IF($G870="Responsible","GOTS_Responsible",(IF($G870="No Attribute (Conventional)","GOTS_conventional",(IF($G870="Recycled Pre/Post-Consumer","GOTS_pre_post",(IF($G870="In-Conversion","GOTS_in_conversion",(IF($G870="Sustainably Sourced","Sustainably_sourced",(IF($G870="Recycled pre-consumer organic","GOTS_recycled_organic",""))))))))))))),IF($G870="Organic","Organic",(IF($G870="Responsible","Responsible",(IF($G870="No Attribute (Conventional)","No_Attribute_Conventional",(IF($G870="Recycled Pre/Post-Consumer","Recycled_Pre_Post_Consumer",(IF($G870="In-Conversion","In_Conversion",(IF($G870="Recycled Pre-Consumer","Recycled_Pre_Consumer",(IF($G870="Recycled Post-Consumer","Recycled_Post_Consumer",(IF($G870="Sustainably Sourced","Sustainably_sourced",(IF($G870="Recycled pre-consumer organic","GOTS_recycled_organic","")))))))))))))))))),"")</f>
        <v/>
      </c>
      <c r="AE870" t="e" cm="1">
        <f t="array" aca="1" ref="AE870" ca="1">IF($I870="",IF(INDIRECT("$F"&amp;$S870)="","",IF(LEFT(INDIRECT("$F"&amp;$S870),3)="GRS","GRS_RCS_RM",IF((LEFT(INDIRECT("$F"&amp;$S870),3))="RCS","GRS_RCS_RM",IF(INDIRECT("$F"&amp;$S870)="OCS (No Label)","OCS_Conversion_RM",IF(LEFT(INDIRECT("$F"&amp;$S870),3)="OCS","OCS_RM",IF(RIGHT(INDIRECT("$F"&amp;$S870),10)="conversion","GOTS_RM_conversion",IF((LEFT(INDIRECT("$F"&amp;$S870),4))="GOTS","GOTS_RM","Responsible_RM"))))))),"DELETERM")</f>
        <v>#VALUE!</v>
      </c>
      <c r="AF870" t="e" cm="1">
        <f t="array" aca="1" ref="AF870" ca="1">IF($S870="","",INDIRECT("$Z"&amp;$S870))</f>
        <v>#VALUE!</v>
      </c>
      <c r="AG870" t="str">
        <f t="shared" si="252"/>
        <v/>
      </c>
      <c r="AH870" t="str" cm="1">
        <f t="array" aca="1" ref="AH870" ca="1">IFERROR(INDIRECT("$ag"&amp;S870),"")</f>
        <v/>
      </c>
      <c r="AI870" t="e" cm="1">
        <f t="array" aca="1" ref="AI870" ca="1">INDIRECT("O"&amp;S870)</f>
        <v>#VALUE!</v>
      </c>
      <c r="AJ870" t="str">
        <f t="shared" si="253"/>
        <v/>
      </c>
    </row>
    <row r="871" spans="1:36" ht="16.5" customHeight="1">
      <c r="A871" s="129"/>
      <c r="B871" s="134"/>
      <c r="C871" s="135"/>
      <c r="D871" s="146"/>
      <c r="E871" s="146"/>
      <c r="F871" s="135"/>
      <c r="G871" s="147"/>
      <c r="H871" s="147"/>
      <c r="I871" s="147"/>
      <c r="J871" s="147"/>
      <c r="K871" s="38"/>
      <c r="L871" s="143"/>
      <c r="M871" s="143"/>
      <c r="N871" s="61"/>
      <c r="O871" s="314"/>
      <c r="Q871" t="str">
        <f t="shared" si="248"/>
        <v/>
      </c>
      <c r="S871" t="e">
        <f t="shared" ca="1" si="257"/>
        <v>#VALUE!</v>
      </c>
      <c r="T871" t="e">
        <f t="shared" ca="1" si="254"/>
        <v>#VALUE!</v>
      </c>
      <c r="U871">
        <f t="shared" si="258"/>
        <v>804</v>
      </c>
      <c r="V871">
        <v>67.333333333338601</v>
      </c>
      <c r="W871">
        <f t="shared" si="259"/>
        <v>67</v>
      </c>
      <c r="X871" t="str" cm="1">
        <f t="array" aca="1" ref="X871" ca="1">IFERROR(INDEX('PC&amp;PD'!$A$1:$AS$19,ROW('PC&amp;PD'!$A$19),MATCH(INDIRECT(T871),'PC&amp;PD'!$A$1:$AS$1,0)),"")</f>
        <v/>
      </c>
      <c r="AA871" t="str">
        <f t="shared" si="249"/>
        <v/>
      </c>
      <c r="AB871" t="str">
        <f t="shared" si="250"/>
        <v/>
      </c>
      <c r="AC871" t="e">
        <f t="shared" ca="1" si="251"/>
        <v>#VALUE!</v>
      </c>
      <c r="AD871" t="str" cm="1">
        <f t="array" aca="1" ref="AD871" ca="1">IFERROR(IF((LEFT(INDIRECT("$F"&amp;$S871),4))="GOTS",IF($G871="Organic","GOTS_Organic_raw",(IF($G871="Responsible","GOTS_Responsible",(IF($G871="No Attribute (Conventional)","GOTS_conventional",(IF($G871="Recycled Pre/Post-Consumer","GOTS_pre_post",(IF($G871="In-Conversion","GOTS_in_conversion",(IF($G871="Sustainably Sourced","Sustainably_sourced",(IF($G871="Recycled pre-consumer organic","GOTS_recycled_organic",""))))))))))))),IF($G871="Organic","Organic",(IF($G871="Responsible","Responsible",(IF($G871="No Attribute (Conventional)","No_Attribute_Conventional",(IF($G871="Recycled Pre/Post-Consumer","Recycled_Pre_Post_Consumer",(IF($G871="In-Conversion","In_Conversion",(IF($G871="Recycled Pre-Consumer","Recycled_Pre_Consumer",(IF($G871="Recycled Post-Consumer","Recycled_Post_Consumer",(IF($G871="Sustainably Sourced","Sustainably_sourced",(IF($G871="Recycled pre-consumer organic","GOTS_recycled_organic","")))))))))))))))))),"")</f>
        <v/>
      </c>
      <c r="AE871" t="e" cm="1">
        <f t="array" aca="1" ref="AE871" ca="1">IF($I871="",IF(INDIRECT("$F"&amp;$S871)="","",IF(LEFT(INDIRECT("$F"&amp;$S871),3)="GRS","GRS_RCS_RM",IF((LEFT(INDIRECT("$F"&amp;$S871),3))="RCS","GRS_RCS_RM",IF(INDIRECT("$F"&amp;$S871)="OCS (No Label)","OCS_Conversion_RM",IF(LEFT(INDIRECT("$F"&amp;$S871),3)="OCS","OCS_RM",IF(RIGHT(INDIRECT("$F"&amp;$S871),10)="conversion","GOTS_RM_conversion",IF((LEFT(INDIRECT("$F"&amp;$S871),4))="GOTS","GOTS_RM","Responsible_RM"))))))),"DELETERM")</f>
        <v>#VALUE!</v>
      </c>
      <c r="AF871" t="e" cm="1">
        <f t="array" aca="1" ref="AF871" ca="1">IF($S871="","",INDIRECT("$Z"&amp;$S871))</f>
        <v>#VALUE!</v>
      </c>
      <c r="AG871" t="str">
        <f t="shared" si="252"/>
        <v/>
      </c>
      <c r="AH871" t="str" cm="1">
        <f t="array" aca="1" ref="AH871" ca="1">IFERROR(INDIRECT("$ag"&amp;S871),"")</f>
        <v/>
      </c>
      <c r="AI871" t="e" cm="1">
        <f t="array" aca="1" ref="AI871" ca="1">INDIRECT("O"&amp;S871)</f>
        <v>#VALUE!</v>
      </c>
      <c r="AJ871" t="str">
        <f t="shared" si="253"/>
        <v/>
      </c>
    </row>
    <row r="872" spans="1:36" ht="16.5" customHeight="1">
      <c r="A872" s="129"/>
      <c r="B872" s="134"/>
      <c r="C872" s="135"/>
      <c r="D872" s="146"/>
      <c r="E872" s="146"/>
      <c r="F872" s="135"/>
      <c r="G872" s="147"/>
      <c r="H872" s="147"/>
      <c r="I872" s="147"/>
      <c r="J872" s="147"/>
      <c r="K872" s="38"/>
      <c r="L872" s="143"/>
      <c r="M872" s="143"/>
      <c r="N872" s="61"/>
      <c r="O872" s="314"/>
      <c r="Q872" t="str">
        <f t="shared" si="248"/>
        <v/>
      </c>
      <c r="S872" t="e">
        <f t="shared" ca="1" si="257"/>
        <v>#VALUE!</v>
      </c>
      <c r="T872" t="e">
        <f t="shared" ca="1" si="254"/>
        <v>#VALUE!</v>
      </c>
      <c r="U872">
        <f t="shared" si="258"/>
        <v>804</v>
      </c>
      <c r="V872">
        <v>67.416666666671901</v>
      </c>
      <c r="W872">
        <f t="shared" si="259"/>
        <v>67</v>
      </c>
      <c r="X872" t="str" cm="1">
        <f t="array" aca="1" ref="X872" ca="1">IFERROR(INDEX('PC&amp;PD'!$A$1:$AS$19,ROW('PC&amp;PD'!$A$19),MATCH(INDIRECT(T872),'PC&amp;PD'!$A$1:$AS$1,0)),"")</f>
        <v/>
      </c>
      <c r="AA872" t="str">
        <f t="shared" si="249"/>
        <v/>
      </c>
      <c r="AB872" t="str">
        <f t="shared" si="250"/>
        <v/>
      </c>
      <c r="AC872" t="e">
        <f t="shared" ca="1" si="251"/>
        <v>#VALUE!</v>
      </c>
      <c r="AD872" t="str" cm="1">
        <f t="array" aca="1" ref="AD872" ca="1">IFERROR(IF((LEFT(INDIRECT("$F"&amp;$S872),4))="GOTS",IF($G872="Organic","GOTS_Organic_raw",(IF($G872="Responsible","GOTS_Responsible",(IF($G872="No Attribute (Conventional)","GOTS_conventional",(IF($G872="Recycled Pre/Post-Consumer","GOTS_pre_post",(IF($G872="In-Conversion","GOTS_in_conversion",(IF($G872="Sustainably Sourced","Sustainably_sourced",(IF($G872="Recycled pre-consumer organic","GOTS_recycled_organic",""))))))))))))),IF($G872="Organic","Organic",(IF($G872="Responsible","Responsible",(IF($G872="No Attribute (Conventional)","No_Attribute_Conventional",(IF($G872="Recycled Pre/Post-Consumer","Recycled_Pre_Post_Consumer",(IF($G872="In-Conversion","In_Conversion",(IF($G872="Recycled Pre-Consumer","Recycled_Pre_Consumer",(IF($G872="Recycled Post-Consumer","Recycled_Post_Consumer",(IF($G872="Sustainably Sourced","Sustainably_sourced",(IF($G872="Recycled pre-consumer organic","GOTS_recycled_organic","")))))))))))))))))),"")</f>
        <v/>
      </c>
      <c r="AE872" t="e" cm="1">
        <f t="array" aca="1" ref="AE872" ca="1">IF($I872="",IF(INDIRECT("$F"&amp;$S872)="","",IF(LEFT(INDIRECT("$F"&amp;$S872),3)="GRS","GRS_RCS_RM",IF((LEFT(INDIRECT("$F"&amp;$S872),3))="RCS","GRS_RCS_RM",IF(INDIRECT("$F"&amp;$S872)="OCS (No Label)","OCS_Conversion_RM",IF(LEFT(INDIRECT("$F"&amp;$S872),3)="OCS","OCS_RM",IF(RIGHT(INDIRECT("$F"&amp;$S872),10)="conversion","GOTS_RM_conversion",IF((LEFT(INDIRECT("$F"&amp;$S872),4))="GOTS","GOTS_RM","Responsible_RM"))))))),"DELETERM")</f>
        <v>#VALUE!</v>
      </c>
      <c r="AF872" t="e" cm="1">
        <f t="array" aca="1" ref="AF872" ca="1">IF($S872="","",INDIRECT("$Z"&amp;$S872))</f>
        <v>#VALUE!</v>
      </c>
      <c r="AG872" t="str">
        <f t="shared" si="252"/>
        <v/>
      </c>
      <c r="AH872" t="str" cm="1">
        <f t="array" aca="1" ref="AH872" ca="1">IFERROR(INDIRECT("$ag"&amp;S872),"")</f>
        <v/>
      </c>
      <c r="AI872" t="e" cm="1">
        <f t="array" aca="1" ref="AI872" ca="1">INDIRECT("O"&amp;S872)</f>
        <v>#VALUE!</v>
      </c>
      <c r="AJ872" t="str">
        <f t="shared" si="253"/>
        <v/>
      </c>
    </row>
    <row r="873" spans="1:36" ht="16.5" customHeight="1">
      <c r="A873" s="130"/>
      <c r="B873" s="136"/>
      <c r="C873" s="137"/>
      <c r="D873" s="146"/>
      <c r="E873" s="146"/>
      <c r="F873" s="137"/>
      <c r="G873" s="147"/>
      <c r="H873" s="147"/>
      <c r="I873" s="147"/>
      <c r="J873" s="147"/>
      <c r="K873" s="38"/>
      <c r="L873" s="144"/>
      <c r="M873" s="144"/>
      <c r="N873" s="61"/>
      <c r="O873" s="314"/>
      <c r="Q873" t="str">
        <f t="shared" si="248"/>
        <v/>
      </c>
      <c r="S873" t="e">
        <f t="shared" ca="1" si="257"/>
        <v>#VALUE!</v>
      </c>
      <c r="T873" t="e">
        <f t="shared" ca="1" si="254"/>
        <v>#VALUE!</v>
      </c>
      <c r="U873">
        <f t="shared" si="258"/>
        <v>804</v>
      </c>
      <c r="V873">
        <v>67.500000000005301</v>
      </c>
      <c r="W873">
        <f t="shared" si="259"/>
        <v>67</v>
      </c>
      <c r="X873" t="str" cm="1">
        <f t="array" aca="1" ref="X873" ca="1">IFERROR(INDEX('PC&amp;PD'!$A$1:$AS$19,ROW('PC&amp;PD'!$A$19),MATCH(INDIRECT(T873),'PC&amp;PD'!$A$1:$AS$1,0)),"")</f>
        <v/>
      </c>
      <c r="AA873" t="str">
        <f t="shared" si="249"/>
        <v/>
      </c>
      <c r="AB873" t="str">
        <f t="shared" si="250"/>
        <v/>
      </c>
      <c r="AC873" t="e">
        <f t="shared" ca="1" si="251"/>
        <v>#VALUE!</v>
      </c>
      <c r="AD873" t="str" cm="1">
        <f t="array" aca="1" ref="AD873" ca="1">IFERROR(IF((LEFT(INDIRECT("$F"&amp;$S873),4))="GOTS",IF($G873="Organic","GOTS_Organic_raw",(IF($G873="Responsible","GOTS_Responsible",(IF($G873="No Attribute (Conventional)","GOTS_conventional",(IF($G873="Recycled Pre/Post-Consumer","GOTS_pre_post",(IF($G873="In-Conversion","GOTS_in_conversion",(IF($G873="Sustainably Sourced","Sustainably_sourced",(IF($G873="Recycled pre-consumer organic","GOTS_recycled_organic",""))))))))))))),IF($G873="Organic","Organic",(IF($G873="Responsible","Responsible",(IF($G873="No Attribute (Conventional)","No_Attribute_Conventional",(IF($G873="Recycled Pre/Post-Consumer","Recycled_Pre_Post_Consumer",(IF($G873="In-Conversion","In_Conversion",(IF($G873="Recycled Pre-Consumer","Recycled_Pre_Consumer",(IF($G873="Recycled Post-Consumer","Recycled_Post_Consumer",(IF($G873="Sustainably Sourced","Sustainably_sourced",(IF($G873="Recycled pre-consumer organic","GOTS_recycled_organic","")))))))))))))))))),"")</f>
        <v/>
      </c>
      <c r="AE873" t="e" cm="1">
        <f t="array" aca="1" ref="AE873" ca="1">IF($I873="",IF(INDIRECT("$F"&amp;$S873)="","",IF(LEFT(INDIRECT("$F"&amp;$S873),3)="GRS","GRS_RCS_RM",IF((LEFT(INDIRECT("$F"&amp;$S873),3))="RCS","GRS_RCS_RM",IF(INDIRECT("$F"&amp;$S873)="OCS (No Label)","OCS_Conversion_RM",IF(LEFT(INDIRECT("$F"&amp;$S873),3)="OCS","OCS_RM",IF(RIGHT(INDIRECT("$F"&amp;$S873),10)="conversion","GOTS_RM_conversion",IF((LEFT(INDIRECT("$F"&amp;$S873),4))="GOTS","GOTS_RM","Responsible_RM"))))))),"DELETERM")</f>
        <v>#VALUE!</v>
      </c>
      <c r="AF873" t="e" cm="1">
        <f t="array" aca="1" ref="AF873" ca="1">IF($S873="","",INDIRECT("$Z"&amp;$S873))</f>
        <v>#VALUE!</v>
      </c>
      <c r="AG873" t="str">
        <f t="shared" si="252"/>
        <v/>
      </c>
      <c r="AH873" t="str" cm="1">
        <f t="array" aca="1" ref="AH873" ca="1">IFERROR(INDIRECT("$ag"&amp;S873),"")</f>
        <v/>
      </c>
      <c r="AI873" t="e" cm="1">
        <f t="array" aca="1" ref="AI873" ca="1">INDIRECT("O"&amp;S873)</f>
        <v>#VALUE!</v>
      </c>
      <c r="AJ873" t="str">
        <f t="shared" si="253"/>
        <v/>
      </c>
    </row>
    <row r="874" spans="1:36" ht="16.5" customHeight="1">
      <c r="A874" s="130"/>
      <c r="B874" s="136"/>
      <c r="C874" s="137"/>
      <c r="D874" s="146"/>
      <c r="E874" s="146"/>
      <c r="F874" s="137"/>
      <c r="G874" s="147"/>
      <c r="H874" s="147"/>
      <c r="I874" s="147"/>
      <c r="J874" s="147"/>
      <c r="K874" s="38"/>
      <c r="L874" s="144"/>
      <c r="M874" s="144"/>
      <c r="N874" s="61"/>
      <c r="O874" s="314"/>
      <c r="Q874" t="str">
        <f t="shared" si="248"/>
        <v/>
      </c>
      <c r="S874" t="e">
        <f t="shared" ca="1" si="257"/>
        <v>#VALUE!</v>
      </c>
      <c r="T874" t="e">
        <f t="shared" ca="1" si="254"/>
        <v>#VALUE!</v>
      </c>
      <c r="U874">
        <f t="shared" si="258"/>
        <v>804</v>
      </c>
      <c r="V874">
        <v>67.583333333338601</v>
      </c>
      <c r="W874">
        <f t="shared" si="259"/>
        <v>67</v>
      </c>
      <c r="X874" t="str" cm="1">
        <f t="array" aca="1" ref="X874" ca="1">IFERROR(INDEX('PC&amp;PD'!$A$1:$AS$19,ROW('PC&amp;PD'!$A$19),MATCH(INDIRECT(T874),'PC&amp;PD'!$A$1:$AS$1,0)),"")</f>
        <v/>
      </c>
      <c r="AA874" t="str">
        <f t="shared" si="249"/>
        <v/>
      </c>
      <c r="AB874" t="str">
        <f t="shared" si="250"/>
        <v/>
      </c>
      <c r="AC874" t="e">
        <f t="shared" ca="1" si="251"/>
        <v>#VALUE!</v>
      </c>
      <c r="AD874" t="str" cm="1">
        <f t="array" aca="1" ref="AD874" ca="1">IFERROR(IF((LEFT(INDIRECT("$F"&amp;$S874),4))="GOTS",IF($G874="Organic","GOTS_Organic_raw",(IF($G874="Responsible","GOTS_Responsible",(IF($G874="No Attribute (Conventional)","GOTS_conventional",(IF($G874="Recycled Pre/Post-Consumer","GOTS_pre_post",(IF($G874="In-Conversion","GOTS_in_conversion",(IF($G874="Sustainably Sourced","Sustainably_sourced",(IF($G874="Recycled pre-consumer organic","GOTS_recycled_organic",""))))))))))))),IF($G874="Organic","Organic",(IF($G874="Responsible","Responsible",(IF($G874="No Attribute (Conventional)","No_Attribute_Conventional",(IF($G874="Recycled Pre/Post-Consumer","Recycled_Pre_Post_Consumer",(IF($G874="In-Conversion","In_Conversion",(IF($G874="Recycled Pre-Consumer","Recycled_Pre_Consumer",(IF($G874="Recycled Post-Consumer","Recycled_Post_Consumer",(IF($G874="Sustainably Sourced","Sustainably_sourced",(IF($G874="Recycled pre-consumer organic","GOTS_recycled_organic","")))))))))))))))))),"")</f>
        <v/>
      </c>
      <c r="AE874" t="e" cm="1">
        <f t="array" aca="1" ref="AE874" ca="1">IF($I874="",IF(INDIRECT("$F"&amp;$S874)="","",IF(LEFT(INDIRECT("$F"&amp;$S874),3)="GRS","GRS_RCS_RM",IF((LEFT(INDIRECT("$F"&amp;$S874),3))="RCS","GRS_RCS_RM",IF(INDIRECT("$F"&amp;$S874)="OCS (No Label)","OCS_Conversion_RM",IF(LEFT(INDIRECT("$F"&amp;$S874),3)="OCS","OCS_RM",IF(RIGHT(INDIRECT("$F"&amp;$S874),10)="conversion","GOTS_RM_conversion",IF((LEFT(INDIRECT("$F"&amp;$S874),4))="GOTS","GOTS_RM","Responsible_RM"))))))),"DELETERM")</f>
        <v>#VALUE!</v>
      </c>
      <c r="AF874" t="e" cm="1">
        <f t="array" aca="1" ref="AF874" ca="1">IF($S874="","",INDIRECT("$Z"&amp;$S874))</f>
        <v>#VALUE!</v>
      </c>
      <c r="AG874" t="str">
        <f t="shared" si="252"/>
        <v/>
      </c>
      <c r="AH874" t="str" cm="1">
        <f t="array" aca="1" ref="AH874" ca="1">IFERROR(INDIRECT("$ag"&amp;S874),"")</f>
        <v/>
      </c>
      <c r="AI874" t="e" cm="1">
        <f t="array" aca="1" ref="AI874" ca="1">INDIRECT("O"&amp;S874)</f>
        <v>#VALUE!</v>
      </c>
      <c r="AJ874" t="str">
        <f t="shared" si="253"/>
        <v/>
      </c>
    </row>
    <row r="875" spans="1:36" ht="16.5" customHeight="1">
      <c r="A875" s="130"/>
      <c r="B875" s="136"/>
      <c r="C875" s="137"/>
      <c r="D875" s="146"/>
      <c r="E875" s="146"/>
      <c r="F875" s="137"/>
      <c r="G875" s="147"/>
      <c r="H875" s="147"/>
      <c r="I875" s="147"/>
      <c r="J875" s="147"/>
      <c r="K875" s="38"/>
      <c r="L875" s="144"/>
      <c r="M875" s="144"/>
      <c r="N875" s="61"/>
      <c r="O875" s="314"/>
      <c r="Q875" t="str">
        <f t="shared" si="248"/>
        <v/>
      </c>
      <c r="S875" t="e">
        <f t="shared" ca="1" si="257"/>
        <v>#VALUE!</v>
      </c>
      <c r="T875" t="e">
        <f t="shared" ca="1" si="254"/>
        <v>#VALUE!</v>
      </c>
      <c r="U875">
        <f t="shared" si="258"/>
        <v>804</v>
      </c>
      <c r="V875">
        <v>67.666666666671901</v>
      </c>
      <c r="W875">
        <f t="shared" si="259"/>
        <v>67</v>
      </c>
      <c r="X875" t="str" cm="1">
        <f t="array" aca="1" ref="X875" ca="1">IFERROR(INDEX('PC&amp;PD'!$A$1:$AS$19,ROW('PC&amp;PD'!$A$19),MATCH(INDIRECT(T875),'PC&amp;PD'!$A$1:$AS$1,0)),"")</f>
        <v/>
      </c>
      <c r="AA875" t="str">
        <f t="shared" si="249"/>
        <v/>
      </c>
      <c r="AB875" t="str">
        <f t="shared" si="250"/>
        <v/>
      </c>
      <c r="AC875" t="e">
        <f t="shared" ca="1" si="251"/>
        <v>#VALUE!</v>
      </c>
      <c r="AD875" t="str" cm="1">
        <f t="array" aca="1" ref="AD875" ca="1">IFERROR(IF((LEFT(INDIRECT("$F"&amp;$S875),4))="GOTS",IF($G875="Organic","GOTS_Organic_raw",(IF($G875="Responsible","GOTS_Responsible",(IF($G875="No Attribute (Conventional)","GOTS_conventional",(IF($G875="Recycled Pre/Post-Consumer","GOTS_pre_post",(IF($G875="In-Conversion","GOTS_in_conversion",(IF($G875="Sustainably Sourced","Sustainably_sourced",(IF($G875="Recycled pre-consumer organic","GOTS_recycled_organic",""))))))))))))),IF($G875="Organic","Organic",(IF($G875="Responsible","Responsible",(IF($G875="No Attribute (Conventional)","No_Attribute_Conventional",(IF($G875="Recycled Pre/Post-Consumer","Recycled_Pre_Post_Consumer",(IF($G875="In-Conversion","In_Conversion",(IF($G875="Recycled Pre-Consumer","Recycled_Pre_Consumer",(IF($G875="Recycled Post-Consumer","Recycled_Post_Consumer",(IF($G875="Sustainably Sourced","Sustainably_sourced",(IF($G875="Recycled pre-consumer organic","GOTS_recycled_organic","")))))))))))))))))),"")</f>
        <v/>
      </c>
      <c r="AE875" t="e" cm="1">
        <f t="array" aca="1" ref="AE875" ca="1">IF($I875="",IF(INDIRECT("$F"&amp;$S875)="","",IF(LEFT(INDIRECT("$F"&amp;$S875),3)="GRS","GRS_RCS_RM",IF((LEFT(INDIRECT("$F"&amp;$S875),3))="RCS","GRS_RCS_RM",IF(INDIRECT("$F"&amp;$S875)="OCS (No Label)","OCS_Conversion_RM",IF(LEFT(INDIRECT("$F"&amp;$S875),3)="OCS","OCS_RM",IF(RIGHT(INDIRECT("$F"&amp;$S875),10)="conversion","GOTS_RM_conversion",IF((LEFT(INDIRECT("$F"&amp;$S875),4))="GOTS","GOTS_RM","Responsible_RM"))))))),"DELETERM")</f>
        <v>#VALUE!</v>
      </c>
      <c r="AF875" t="e" cm="1">
        <f t="array" aca="1" ref="AF875" ca="1">IF($S875="","",INDIRECT("$Z"&amp;$S875))</f>
        <v>#VALUE!</v>
      </c>
      <c r="AG875" t="str">
        <f t="shared" si="252"/>
        <v/>
      </c>
      <c r="AH875" t="str" cm="1">
        <f t="array" aca="1" ref="AH875" ca="1">IFERROR(INDIRECT("$ag"&amp;S875),"")</f>
        <v/>
      </c>
      <c r="AI875" t="e" cm="1">
        <f t="array" aca="1" ref="AI875" ca="1">INDIRECT("O"&amp;S875)</f>
        <v>#VALUE!</v>
      </c>
      <c r="AJ875" t="str">
        <f t="shared" si="253"/>
        <v/>
      </c>
    </row>
    <row r="876" spans="1:36" ht="16.5" customHeight="1">
      <c r="A876" s="130"/>
      <c r="B876" s="136"/>
      <c r="C876" s="137"/>
      <c r="D876" s="146"/>
      <c r="E876" s="146"/>
      <c r="F876" s="137"/>
      <c r="G876" s="147"/>
      <c r="H876" s="147"/>
      <c r="I876" s="147"/>
      <c r="J876" s="147"/>
      <c r="K876" s="38"/>
      <c r="L876" s="144"/>
      <c r="M876" s="144"/>
      <c r="N876" s="61"/>
      <c r="O876" s="314"/>
      <c r="Q876" t="str">
        <f t="shared" si="248"/>
        <v/>
      </c>
      <c r="S876" t="e">
        <f t="shared" ca="1" si="257"/>
        <v>#VALUE!</v>
      </c>
      <c r="T876" t="e">
        <f t="shared" ca="1" si="254"/>
        <v>#VALUE!</v>
      </c>
      <c r="U876">
        <f t="shared" si="258"/>
        <v>804</v>
      </c>
      <c r="V876">
        <v>67.750000000005301</v>
      </c>
      <c r="W876">
        <f t="shared" si="259"/>
        <v>67</v>
      </c>
      <c r="X876" t="str" cm="1">
        <f t="array" aca="1" ref="X876" ca="1">IFERROR(INDEX('PC&amp;PD'!$A$1:$AS$19,ROW('PC&amp;PD'!$A$19),MATCH(INDIRECT(T876),'PC&amp;PD'!$A$1:$AS$1,0)),"")</f>
        <v/>
      </c>
      <c r="AA876" t="str">
        <f t="shared" si="249"/>
        <v/>
      </c>
      <c r="AB876" t="str">
        <f t="shared" si="250"/>
        <v/>
      </c>
      <c r="AC876" t="e">
        <f t="shared" ca="1" si="251"/>
        <v>#VALUE!</v>
      </c>
      <c r="AD876" t="str" cm="1">
        <f t="array" aca="1" ref="AD876" ca="1">IFERROR(IF((LEFT(INDIRECT("$F"&amp;$S876),4))="GOTS",IF($G876="Organic","GOTS_Organic_raw",(IF($G876="Responsible","GOTS_Responsible",(IF($G876="No Attribute (Conventional)","GOTS_conventional",(IF($G876="Recycled Pre/Post-Consumer","GOTS_pre_post",(IF($G876="In-Conversion","GOTS_in_conversion",(IF($G876="Sustainably Sourced","Sustainably_sourced",(IF($G876="Recycled pre-consumer organic","GOTS_recycled_organic",""))))))))))))),IF($G876="Organic","Organic",(IF($G876="Responsible","Responsible",(IF($G876="No Attribute (Conventional)","No_Attribute_Conventional",(IF($G876="Recycled Pre/Post-Consumer","Recycled_Pre_Post_Consumer",(IF($G876="In-Conversion","In_Conversion",(IF($G876="Recycled Pre-Consumer","Recycled_Pre_Consumer",(IF($G876="Recycled Post-Consumer","Recycled_Post_Consumer",(IF($G876="Sustainably Sourced","Sustainably_sourced",(IF($G876="Recycled pre-consumer organic","GOTS_recycled_organic","")))))))))))))))))),"")</f>
        <v/>
      </c>
      <c r="AE876" t="e" cm="1">
        <f t="array" aca="1" ref="AE876" ca="1">IF($I876="",IF(INDIRECT("$F"&amp;$S876)="","",IF(LEFT(INDIRECT("$F"&amp;$S876),3)="GRS","GRS_RCS_RM",IF((LEFT(INDIRECT("$F"&amp;$S876),3))="RCS","GRS_RCS_RM",IF(INDIRECT("$F"&amp;$S876)="OCS (No Label)","OCS_Conversion_RM",IF(LEFT(INDIRECT("$F"&amp;$S876),3)="OCS","OCS_RM",IF(RIGHT(INDIRECT("$F"&amp;$S876),10)="conversion","GOTS_RM_conversion",IF((LEFT(INDIRECT("$F"&amp;$S876),4))="GOTS","GOTS_RM","Responsible_RM"))))))),"DELETERM")</f>
        <v>#VALUE!</v>
      </c>
      <c r="AF876" t="e" cm="1">
        <f t="array" aca="1" ref="AF876" ca="1">IF($S876="","",INDIRECT("$Z"&amp;$S876))</f>
        <v>#VALUE!</v>
      </c>
      <c r="AG876" t="str">
        <f t="shared" si="252"/>
        <v/>
      </c>
      <c r="AH876" t="str" cm="1">
        <f t="array" aca="1" ref="AH876" ca="1">IFERROR(INDIRECT("$ag"&amp;S876),"")</f>
        <v/>
      </c>
      <c r="AI876" t="e" cm="1">
        <f t="array" aca="1" ref="AI876" ca="1">INDIRECT("O"&amp;S876)</f>
        <v>#VALUE!</v>
      </c>
      <c r="AJ876" t="str">
        <f t="shared" si="253"/>
        <v/>
      </c>
    </row>
    <row r="877" spans="1:36" ht="16.5" customHeight="1">
      <c r="A877" s="130"/>
      <c r="B877" s="136"/>
      <c r="C877" s="137"/>
      <c r="D877" s="146"/>
      <c r="E877" s="146"/>
      <c r="F877" s="137"/>
      <c r="G877" s="147"/>
      <c r="H877" s="147"/>
      <c r="I877" s="147"/>
      <c r="J877" s="147"/>
      <c r="K877" s="38"/>
      <c r="L877" s="144"/>
      <c r="M877" s="144"/>
      <c r="N877" s="61"/>
      <c r="O877" s="314"/>
      <c r="Q877" t="str">
        <f t="shared" si="248"/>
        <v/>
      </c>
      <c r="S877" t="e">
        <f t="shared" ca="1" si="257"/>
        <v>#VALUE!</v>
      </c>
      <c r="T877" t="e">
        <f t="shared" ca="1" si="254"/>
        <v>#VALUE!</v>
      </c>
      <c r="U877">
        <f t="shared" si="258"/>
        <v>804</v>
      </c>
      <c r="V877">
        <v>67.833333333338601</v>
      </c>
      <c r="W877">
        <f t="shared" si="259"/>
        <v>67</v>
      </c>
      <c r="X877" t="str" cm="1">
        <f t="array" aca="1" ref="X877" ca="1">IFERROR(INDEX('PC&amp;PD'!$A$1:$AS$19,ROW('PC&amp;PD'!$A$19),MATCH(INDIRECT(T877),'PC&amp;PD'!$A$1:$AS$1,0)),"")</f>
        <v/>
      </c>
      <c r="AA877" t="str">
        <f t="shared" si="249"/>
        <v/>
      </c>
      <c r="AB877" t="str">
        <f t="shared" si="250"/>
        <v/>
      </c>
      <c r="AC877" t="e">
        <f t="shared" ca="1" si="251"/>
        <v>#VALUE!</v>
      </c>
      <c r="AD877" t="str" cm="1">
        <f t="array" aca="1" ref="AD877" ca="1">IFERROR(IF((LEFT(INDIRECT("$F"&amp;$S877),4))="GOTS",IF($G877="Organic","GOTS_Organic_raw",(IF($G877="Responsible","GOTS_Responsible",(IF($G877="No Attribute (Conventional)","GOTS_conventional",(IF($G877="Recycled Pre/Post-Consumer","GOTS_pre_post",(IF($G877="In-Conversion","GOTS_in_conversion",(IF($G877="Sustainably Sourced","Sustainably_sourced",(IF($G877="Recycled pre-consumer organic","GOTS_recycled_organic",""))))))))))))),IF($G877="Organic","Organic",(IF($G877="Responsible","Responsible",(IF($G877="No Attribute (Conventional)","No_Attribute_Conventional",(IF($G877="Recycled Pre/Post-Consumer","Recycled_Pre_Post_Consumer",(IF($G877="In-Conversion","In_Conversion",(IF($G877="Recycled Pre-Consumer","Recycled_Pre_Consumer",(IF($G877="Recycled Post-Consumer","Recycled_Post_Consumer",(IF($G877="Sustainably Sourced","Sustainably_sourced",(IF($G877="Recycled pre-consumer organic","GOTS_recycled_organic","")))))))))))))))))),"")</f>
        <v/>
      </c>
      <c r="AE877" t="e" cm="1">
        <f t="array" aca="1" ref="AE877" ca="1">IF($I877="",IF(INDIRECT("$F"&amp;$S877)="","",IF(LEFT(INDIRECT("$F"&amp;$S877),3)="GRS","GRS_RCS_RM",IF((LEFT(INDIRECT("$F"&amp;$S877),3))="RCS","GRS_RCS_RM",IF(INDIRECT("$F"&amp;$S877)="OCS (No Label)","OCS_Conversion_RM",IF(LEFT(INDIRECT("$F"&amp;$S877),3)="OCS","OCS_RM",IF(RIGHT(INDIRECT("$F"&amp;$S877),10)="conversion","GOTS_RM_conversion",IF((LEFT(INDIRECT("$F"&amp;$S877),4))="GOTS","GOTS_RM","Responsible_RM"))))))),"DELETERM")</f>
        <v>#VALUE!</v>
      </c>
      <c r="AF877" t="e" cm="1">
        <f t="array" aca="1" ref="AF877" ca="1">IF($S877="","",INDIRECT("$Z"&amp;$S877))</f>
        <v>#VALUE!</v>
      </c>
      <c r="AG877" t="str">
        <f t="shared" si="252"/>
        <v/>
      </c>
      <c r="AH877" t="str" cm="1">
        <f t="array" aca="1" ref="AH877" ca="1">IFERROR(INDIRECT("$ag"&amp;S877),"")</f>
        <v/>
      </c>
      <c r="AI877" t="e" cm="1">
        <f t="array" aca="1" ref="AI877" ca="1">INDIRECT("O"&amp;S877)</f>
        <v>#VALUE!</v>
      </c>
      <c r="AJ877" t="str">
        <f t="shared" si="253"/>
        <v/>
      </c>
    </row>
    <row r="878" spans="1:36" ht="16.5" customHeight="1" thickBot="1">
      <c r="A878" s="131"/>
      <c r="B878" s="138"/>
      <c r="C878" s="139"/>
      <c r="D878" s="148"/>
      <c r="E878" s="148"/>
      <c r="F878" s="139"/>
      <c r="G878" s="149"/>
      <c r="H878" s="149"/>
      <c r="I878" s="149"/>
      <c r="J878" s="149"/>
      <c r="K878" s="39"/>
      <c r="L878" s="145"/>
      <c r="M878" s="145"/>
      <c r="N878" s="62"/>
      <c r="O878" s="315"/>
      <c r="Q878" t="str">
        <f t="shared" si="248"/>
        <v/>
      </c>
      <c r="S878" t="e">
        <f t="shared" ca="1" si="257"/>
        <v>#VALUE!</v>
      </c>
      <c r="T878" t="e">
        <f t="shared" ca="1" si="254"/>
        <v>#VALUE!</v>
      </c>
      <c r="U878">
        <f t="shared" si="258"/>
        <v>804</v>
      </c>
      <c r="V878">
        <v>67.916666666672</v>
      </c>
      <c r="W878">
        <f t="shared" si="259"/>
        <v>67</v>
      </c>
      <c r="X878" t="str" cm="1">
        <f t="array" aca="1" ref="X878" ca="1">IFERROR(INDEX('PC&amp;PD'!$A$1:$AS$19,ROW('PC&amp;PD'!$A$19),MATCH(INDIRECT(T878),'PC&amp;PD'!$A$1:$AS$1,0)),"")</f>
        <v/>
      </c>
      <c r="AA878" t="str">
        <f t="shared" si="249"/>
        <v/>
      </c>
      <c r="AB878" t="str">
        <f t="shared" si="250"/>
        <v/>
      </c>
      <c r="AC878" t="e">
        <f t="shared" ca="1" si="251"/>
        <v>#VALUE!</v>
      </c>
      <c r="AD878" t="str" cm="1">
        <f t="array" aca="1" ref="AD878" ca="1">IFERROR(IF((LEFT(INDIRECT("$F"&amp;$S878),4))="GOTS",IF($G878="Organic","GOTS_Organic_raw",(IF($G878="Responsible","GOTS_Responsible",(IF($G878="No Attribute (Conventional)","GOTS_conventional",(IF($G878="Recycled Pre/Post-Consumer","GOTS_pre_post",(IF($G878="In-Conversion","GOTS_in_conversion",(IF($G878="Sustainably Sourced","Sustainably_sourced",(IF($G878="Recycled pre-consumer organic","GOTS_recycled_organic",""))))))))))))),IF($G878="Organic","Organic",(IF($G878="Responsible","Responsible",(IF($G878="No Attribute (Conventional)","No_Attribute_Conventional",(IF($G878="Recycled Pre/Post-Consumer","Recycled_Pre_Post_Consumer",(IF($G878="In-Conversion","In_Conversion",(IF($G878="Recycled Pre-Consumer","Recycled_Pre_Consumer",(IF($G878="Recycled Post-Consumer","Recycled_Post_Consumer",(IF($G878="Sustainably Sourced","Sustainably_sourced",(IF($G878="Recycled pre-consumer organic","GOTS_recycled_organic","")))))))))))))))))),"")</f>
        <v/>
      </c>
      <c r="AE878" t="e" cm="1">
        <f t="array" aca="1" ref="AE878" ca="1">IF($I878="",IF(INDIRECT("$F"&amp;$S878)="","",IF(LEFT(INDIRECT("$F"&amp;$S878),3)="GRS","GRS_RCS_RM",IF((LEFT(INDIRECT("$F"&amp;$S878),3))="RCS","GRS_RCS_RM",IF(INDIRECT("$F"&amp;$S878)="OCS (No Label)","OCS_Conversion_RM",IF(LEFT(INDIRECT("$F"&amp;$S878),3)="OCS","OCS_RM",IF(RIGHT(INDIRECT("$F"&amp;$S878),10)="conversion","GOTS_RM_conversion",IF((LEFT(INDIRECT("$F"&amp;$S878),4))="GOTS","GOTS_RM","Responsible_RM"))))))),"DELETERM")</f>
        <v>#VALUE!</v>
      </c>
      <c r="AF878" t="e" cm="1">
        <f t="array" aca="1" ref="AF878" ca="1">IF($S878="","",INDIRECT("$Z"&amp;$S878))</f>
        <v>#VALUE!</v>
      </c>
      <c r="AG878" t="str">
        <f t="shared" si="252"/>
        <v/>
      </c>
      <c r="AH878" t="str" cm="1">
        <f t="array" aca="1" ref="AH878" ca="1">IFERROR(INDIRECT("$ag"&amp;S878),"")</f>
        <v/>
      </c>
      <c r="AI878" t="e" cm="1">
        <f t="array" aca="1" ref="AI878" ca="1">INDIRECT("O"&amp;S878)</f>
        <v>#VALUE!</v>
      </c>
      <c r="AJ878" t="str">
        <f t="shared" si="253"/>
        <v/>
      </c>
    </row>
    <row r="879" spans="1:36" ht="16.5" customHeight="1">
      <c r="A879" s="128" t="str">
        <f>IF(B879="","",COUNTA($B$63:$B879))</f>
        <v/>
      </c>
      <c r="B879" s="132"/>
      <c r="C879" s="133"/>
      <c r="D879" s="140"/>
      <c r="E879" s="140"/>
      <c r="F879" s="133"/>
      <c r="G879" s="141"/>
      <c r="H879" s="141"/>
      <c r="I879" s="141"/>
      <c r="J879" s="141"/>
      <c r="K879" s="37"/>
      <c r="L879" s="142" t="str">
        <f>IF(R879="","",LEFT(R879,LEN(R879)-2))</f>
        <v/>
      </c>
      <c r="M879" s="142"/>
      <c r="N879" s="60"/>
      <c r="O879" s="313"/>
      <c r="Q879" t="str">
        <f t="shared" si="248"/>
        <v/>
      </c>
      <c r="R879" t="str">
        <f t="shared" ref="R879" si="264">CONCATENATE($Q879,Q880,Q881,Q882,Q883,Q884,$Q885,$Q886,$Q887,$Q888,$Q889,$Q890)</f>
        <v/>
      </c>
      <c r="S879" t="e">
        <f t="shared" ca="1" si="257"/>
        <v>#VALUE!</v>
      </c>
      <c r="T879" t="e">
        <f t="shared" ca="1" si="254"/>
        <v>#VALUE!</v>
      </c>
      <c r="U879">
        <f t="shared" si="258"/>
        <v>816</v>
      </c>
      <c r="V879">
        <v>68.000000000005301</v>
      </c>
      <c r="W879">
        <f t="shared" si="259"/>
        <v>68</v>
      </c>
      <c r="X879" t="str" cm="1">
        <f t="array" aca="1" ref="X879" ca="1">IFERROR(INDEX('PC&amp;PD'!$A$1:$AS$19,ROW('PC&amp;PD'!$A$19),MATCH(INDIRECT(T879),'PC&amp;PD'!$A$1:$AS$1,0)),"")</f>
        <v/>
      </c>
      <c r="Z879" t="str">
        <f t="shared" ref="Z879" si="265">IFERROR(IF($F879="OCS 100","OCS (OCS 100)",IF($F879="OCS Blended","OCS (OCS Blended)",IF($F879="OCS (No Label)","OCS (No Label)",IF($F879="RCS 100","RCS (RCS 100)",IF($F879="RCS Blended","RCS (RCS Blended)",IF($F879="GRS","GRS (GRS)",IF($F879="GRS (No Label)", "GRS (No Label)",IF($F879="RDS","RDS (RDS)",IF($F879="RWS","RWS (RWS)",IF($F879="RAS","RAS (RAS)",IF($F879="RMS","RMS (RMS)",IF($F879="GOTS Organic","GOTS (Organic)",IF($F879="GOTS Made with organic","GOTS (Made with Organic)",IF($F879="GOTS Organic - in conversion","GOTS (Organic - In Conversion)",IF($F879="GOTS Made with organic - in conversion","GOTS (Made with Organic - In Conversion)",""))))))))))))))),"")</f>
        <v/>
      </c>
      <c r="AA879" t="str">
        <f t="shared" si="249"/>
        <v/>
      </c>
      <c r="AB879" t="str">
        <f t="shared" si="250"/>
        <v/>
      </c>
      <c r="AC879" t="e">
        <f t="shared" ca="1" si="251"/>
        <v>#VALUE!</v>
      </c>
      <c r="AD879" t="str" cm="1">
        <f t="array" aca="1" ref="AD879" ca="1">IFERROR(IF((LEFT(INDIRECT("$F"&amp;$S879),4))="GOTS",IF($G879="Organic","GOTS_Organic_raw",(IF($G879="Responsible","GOTS_Responsible",(IF($G879="No Attribute (Conventional)","GOTS_conventional",(IF($G879="Recycled Pre/Post-Consumer","GOTS_pre_post",(IF($G879="In-Conversion","GOTS_in_conversion",(IF($G879="Sustainably Sourced","Sustainably_sourced",(IF($G879="Recycled pre-consumer organic","GOTS_recycled_organic",""))))))))))))),IF($G879="Organic","Organic",(IF($G879="Responsible","Responsible",(IF($G879="No Attribute (Conventional)","No_Attribute_Conventional",(IF($G879="Recycled Pre/Post-Consumer","Recycled_Pre_Post_Consumer",(IF($G879="In-Conversion","In_Conversion",(IF($G879="Recycled Pre-Consumer","Recycled_Pre_Consumer",(IF($G879="Recycled Post-Consumer","Recycled_Post_Consumer",(IF($G879="Sustainably Sourced","Sustainably_sourced",(IF($G879="Recycled pre-consumer organic","GOTS_recycled_organic","")))))))))))))))))),"")</f>
        <v/>
      </c>
      <c r="AE879" t="e" cm="1">
        <f t="array" aca="1" ref="AE879" ca="1">IF($I879="",IF(INDIRECT("$F"&amp;$S879)="","",IF(LEFT(INDIRECT("$F"&amp;$S879),3)="GRS","GRS_RCS_RM",IF((LEFT(INDIRECT("$F"&amp;$S879),3))="RCS","GRS_RCS_RM",IF(INDIRECT("$F"&amp;$S879)="OCS (No Label)","OCS_Conversion_RM",IF(LEFT(INDIRECT("$F"&amp;$S879),3)="OCS","OCS_RM",IF(RIGHT(INDIRECT("$F"&amp;$S879),10)="conversion","GOTS_RM_conversion",IF((LEFT(INDIRECT("$F"&amp;$S879),4))="GOTS","GOTS_RM","Responsible_RM"))))))),"DELETERM")</f>
        <v>#VALUE!</v>
      </c>
      <c r="AF879" t="e" cm="1">
        <f t="array" aca="1" ref="AF879" ca="1">IF($S879="","",INDIRECT("$Z"&amp;$S879))</f>
        <v>#VALUE!</v>
      </c>
      <c r="AG879" t="str">
        <f t="shared" si="252"/>
        <v/>
      </c>
      <c r="AH879" t="str" cm="1">
        <f t="array" aca="1" ref="AH879" ca="1">IFERROR(INDIRECT("$ag"&amp;S879),"")</f>
        <v/>
      </c>
      <c r="AI879" t="e" cm="1">
        <f t="array" aca="1" ref="AI879" ca="1">INDIRECT("O"&amp;S879)</f>
        <v>#VALUE!</v>
      </c>
      <c r="AJ879" t="str">
        <f t="shared" si="253"/>
        <v/>
      </c>
    </row>
    <row r="880" spans="1:36" ht="16.5" customHeight="1">
      <c r="A880" s="129"/>
      <c r="B880" s="134"/>
      <c r="C880" s="135"/>
      <c r="D880" s="146"/>
      <c r="E880" s="146"/>
      <c r="F880" s="135"/>
      <c r="G880" s="147"/>
      <c r="H880" s="147"/>
      <c r="I880" s="147"/>
      <c r="J880" s="147"/>
      <c r="K880" s="38"/>
      <c r="L880" s="143"/>
      <c r="M880" s="143"/>
      <c r="N880" s="61"/>
      <c r="O880" s="314"/>
      <c r="Q880" t="str">
        <f t="shared" si="248"/>
        <v/>
      </c>
      <c r="S880" t="e">
        <f t="shared" ca="1" si="257"/>
        <v>#VALUE!</v>
      </c>
      <c r="T880" t="e">
        <f t="shared" ca="1" si="254"/>
        <v>#VALUE!</v>
      </c>
      <c r="U880">
        <f t="shared" si="258"/>
        <v>816</v>
      </c>
      <c r="V880">
        <v>68.083333333338601</v>
      </c>
      <c r="W880">
        <f t="shared" si="259"/>
        <v>68</v>
      </c>
      <c r="X880" t="str" cm="1">
        <f t="array" aca="1" ref="X880" ca="1">IFERROR(INDEX('PC&amp;PD'!$A$1:$AS$19,ROW('PC&amp;PD'!$A$19),MATCH(INDIRECT(T880),'PC&amp;PD'!$A$1:$AS$1,0)),"")</f>
        <v/>
      </c>
      <c r="AA880" t="str">
        <f t="shared" si="249"/>
        <v/>
      </c>
      <c r="AB880" t="str">
        <f t="shared" si="250"/>
        <v/>
      </c>
      <c r="AC880" t="e">
        <f t="shared" ca="1" si="251"/>
        <v>#VALUE!</v>
      </c>
      <c r="AD880" t="str" cm="1">
        <f t="array" aca="1" ref="AD880" ca="1">IFERROR(IF((LEFT(INDIRECT("$F"&amp;$S880),4))="GOTS",IF($G880="Organic","GOTS_Organic_raw",(IF($G880="Responsible","GOTS_Responsible",(IF($G880="No Attribute (Conventional)","GOTS_conventional",(IF($G880="Recycled Pre/Post-Consumer","GOTS_pre_post",(IF($G880="In-Conversion","GOTS_in_conversion",(IF($G880="Sustainably Sourced","Sustainably_sourced",(IF($G880="Recycled pre-consumer organic","GOTS_recycled_organic",""))))))))))))),IF($G880="Organic","Organic",(IF($G880="Responsible","Responsible",(IF($G880="No Attribute (Conventional)","No_Attribute_Conventional",(IF($G880="Recycled Pre/Post-Consumer","Recycled_Pre_Post_Consumer",(IF($G880="In-Conversion","In_Conversion",(IF($G880="Recycled Pre-Consumer","Recycled_Pre_Consumer",(IF($G880="Recycled Post-Consumer","Recycled_Post_Consumer",(IF($G880="Sustainably Sourced","Sustainably_sourced",(IF($G880="Recycled pre-consumer organic","GOTS_recycled_organic","")))))))))))))))))),"")</f>
        <v/>
      </c>
      <c r="AE880" t="e" cm="1">
        <f t="array" aca="1" ref="AE880" ca="1">IF($I880="",IF(INDIRECT("$F"&amp;$S880)="","",IF(LEFT(INDIRECT("$F"&amp;$S880),3)="GRS","GRS_RCS_RM",IF((LEFT(INDIRECT("$F"&amp;$S880),3))="RCS","GRS_RCS_RM",IF(INDIRECT("$F"&amp;$S880)="OCS (No Label)","OCS_Conversion_RM",IF(LEFT(INDIRECT("$F"&amp;$S880),3)="OCS","OCS_RM",IF(RIGHT(INDIRECT("$F"&amp;$S880),10)="conversion","GOTS_RM_conversion",IF((LEFT(INDIRECT("$F"&amp;$S880),4))="GOTS","GOTS_RM","Responsible_RM"))))))),"DELETERM")</f>
        <v>#VALUE!</v>
      </c>
      <c r="AF880" t="e" cm="1">
        <f t="array" aca="1" ref="AF880" ca="1">IF($S880="","",INDIRECT("$Z"&amp;$S880))</f>
        <v>#VALUE!</v>
      </c>
      <c r="AG880" t="str">
        <f t="shared" si="252"/>
        <v/>
      </c>
      <c r="AH880" t="str" cm="1">
        <f t="array" aca="1" ref="AH880" ca="1">IFERROR(INDIRECT("$ag"&amp;S880),"")</f>
        <v/>
      </c>
      <c r="AI880" t="e" cm="1">
        <f t="array" aca="1" ref="AI880" ca="1">INDIRECT("O"&amp;S880)</f>
        <v>#VALUE!</v>
      </c>
      <c r="AJ880" t="str">
        <f t="shared" si="253"/>
        <v/>
      </c>
    </row>
    <row r="881" spans="1:36" ht="16.5" customHeight="1">
      <c r="A881" s="129"/>
      <c r="B881" s="134"/>
      <c r="C881" s="135"/>
      <c r="D881" s="146"/>
      <c r="E881" s="146"/>
      <c r="F881" s="135"/>
      <c r="G881" s="147"/>
      <c r="H881" s="147"/>
      <c r="I881" s="147"/>
      <c r="J881" s="147"/>
      <c r="K881" s="38"/>
      <c r="L881" s="143"/>
      <c r="M881" s="143"/>
      <c r="N881" s="61"/>
      <c r="O881" s="314"/>
      <c r="Q881" t="str">
        <f t="shared" si="248"/>
        <v/>
      </c>
      <c r="S881" t="e">
        <f t="shared" ca="1" si="257"/>
        <v>#VALUE!</v>
      </c>
      <c r="T881" t="e">
        <f t="shared" ca="1" si="254"/>
        <v>#VALUE!</v>
      </c>
      <c r="U881">
        <f t="shared" si="258"/>
        <v>816</v>
      </c>
      <c r="V881">
        <v>68.166666666672</v>
      </c>
      <c r="W881">
        <f t="shared" si="259"/>
        <v>68</v>
      </c>
      <c r="X881" t="str" cm="1">
        <f t="array" aca="1" ref="X881" ca="1">IFERROR(INDEX('PC&amp;PD'!$A$1:$AS$19,ROW('PC&amp;PD'!$A$19),MATCH(INDIRECT(T881),'PC&amp;PD'!$A$1:$AS$1,0)),"")</f>
        <v/>
      </c>
      <c r="AA881" t="str">
        <f t="shared" si="249"/>
        <v/>
      </c>
      <c r="AB881" t="str">
        <f t="shared" si="250"/>
        <v/>
      </c>
      <c r="AC881" t="e">
        <f t="shared" ca="1" si="251"/>
        <v>#VALUE!</v>
      </c>
      <c r="AD881" t="str" cm="1">
        <f t="array" aca="1" ref="AD881" ca="1">IFERROR(IF((LEFT(INDIRECT("$F"&amp;$S881),4))="GOTS",IF($G881="Organic","GOTS_Organic_raw",(IF($G881="Responsible","GOTS_Responsible",(IF($G881="No Attribute (Conventional)","GOTS_conventional",(IF($G881="Recycled Pre/Post-Consumer","GOTS_pre_post",(IF($G881="In-Conversion","GOTS_in_conversion",(IF($G881="Sustainably Sourced","Sustainably_sourced",(IF($G881="Recycled pre-consumer organic","GOTS_recycled_organic",""))))))))))))),IF($G881="Organic","Organic",(IF($G881="Responsible","Responsible",(IF($G881="No Attribute (Conventional)","No_Attribute_Conventional",(IF($G881="Recycled Pre/Post-Consumer","Recycled_Pre_Post_Consumer",(IF($G881="In-Conversion","In_Conversion",(IF($G881="Recycled Pre-Consumer","Recycled_Pre_Consumer",(IF($G881="Recycled Post-Consumer","Recycled_Post_Consumer",(IF($G881="Sustainably Sourced","Sustainably_sourced",(IF($G881="Recycled pre-consumer organic","GOTS_recycled_organic","")))))))))))))))))),"")</f>
        <v/>
      </c>
      <c r="AE881" t="e" cm="1">
        <f t="array" aca="1" ref="AE881" ca="1">IF($I881="",IF(INDIRECT("$F"&amp;$S881)="","",IF(LEFT(INDIRECT("$F"&amp;$S881),3)="GRS","GRS_RCS_RM",IF((LEFT(INDIRECT("$F"&amp;$S881),3))="RCS","GRS_RCS_RM",IF(INDIRECT("$F"&amp;$S881)="OCS (No Label)","OCS_Conversion_RM",IF(LEFT(INDIRECT("$F"&amp;$S881),3)="OCS","OCS_RM",IF(RIGHT(INDIRECT("$F"&amp;$S881),10)="conversion","GOTS_RM_conversion",IF((LEFT(INDIRECT("$F"&amp;$S881),4))="GOTS","GOTS_RM","Responsible_RM"))))))),"DELETERM")</f>
        <v>#VALUE!</v>
      </c>
      <c r="AF881" t="e" cm="1">
        <f t="array" aca="1" ref="AF881" ca="1">IF($S881="","",INDIRECT("$Z"&amp;$S881))</f>
        <v>#VALUE!</v>
      </c>
      <c r="AG881" t="str">
        <f t="shared" si="252"/>
        <v/>
      </c>
      <c r="AH881" t="str" cm="1">
        <f t="array" aca="1" ref="AH881" ca="1">IFERROR(INDIRECT("$ag"&amp;S881),"")</f>
        <v/>
      </c>
      <c r="AI881" t="e" cm="1">
        <f t="array" aca="1" ref="AI881" ca="1">INDIRECT("O"&amp;S881)</f>
        <v>#VALUE!</v>
      </c>
      <c r="AJ881" t="str">
        <f t="shared" si="253"/>
        <v/>
      </c>
    </row>
    <row r="882" spans="1:36" ht="16.5" customHeight="1">
      <c r="A882" s="129"/>
      <c r="B882" s="134"/>
      <c r="C882" s="135"/>
      <c r="D882" s="146"/>
      <c r="E882" s="146"/>
      <c r="F882" s="135"/>
      <c r="G882" s="147"/>
      <c r="H882" s="147"/>
      <c r="I882" s="147"/>
      <c r="J882" s="147"/>
      <c r="K882" s="38"/>
      <c r="L882" s="143"/>
      <c r="M882" s="143"/>
      <c r="N882" s="61"/>
      <c r="O882" s="314"/>
      <c r="Q882" t="str">
        <f t="shared" si="248"/>
        <v/>
      </c>
      <c r="S882" t="e">
        <f t="shared" ca="1" si="257"/>
        <v>#VALUE!</v>
      </c>
      <c r="T882" t="e">
        <f t="shared" ca="1" si="254"/>
        <v>#VALUE!</v>
      </c>
      <c r="U882">
        <f t="shared" si="258"/>
        <v>816</v>
      </c>
      <c r="V882">
        <v>68.250000000005301</v>
      </c>
      <c r="W882">
        <f t="shared" si="259"/>
        <v>68</v>
      </c>
      <c r="X882" t="str" cm="1">
        <f t="array" aca="1" ref="X882" ca="1">IFERROR(INDEX('PC&amp;PD'!$A$1:$AS$19,ROW('PC&amp;PD'!$A$19),MATCH(INDIRECT(T882),'PC&amp;PD'!$A$1:$AS$1,0)),"")</f>
        <v/>
      </c>
      <c r="AA882" t="str">
        <f t="shared" si="249"/>
        <v/>
      </c>
      <c r="AB882" t="str">
        <f t="shared" si="250"/>
        <v/>
      </c>
      <c r="AC882" t="e">
        <f t="shared" ca="1" si="251"/>
        <v>#VALUE!</v>
      </c>
      <c r="AD882" t="str" cm="1">
        <f t="array" aca="1" ref="AD882" ca="1">IFERROR(IF((LEFT(INDIRECT("$F"&amp;$S882),4))="GOTS",IF($G882="Organic","GOTS_Organic_raw",(IF($G882="Responsible","GOTS_Responsible",(IF($G882="No Attribute (Conventional)","GOTS_conventional",(IF($G882="Recycled Pre/Post-Consumer","GOTS_pre_post",(IF($G882="In-Conversion","GOTS_in_conversion",(IF($G882="Sustainably Sourced","Sustainably_sourced",(IF($G882="Recycled pre-consumer organic","GOTS_recycled_organic",""))))))))))))),IF($G882="Organic","Organic",(IF($G882="Responsible","Responsible",(IF($G882="No Attribute (Conventional)","No_Attribute_Conventional",(IF($G882="Recycled Pre/Post-Consumer","Recycled_Pre_Post_Consumer",(IF($G882="In-Conversion","In_Conversion",(IF($G882="Recycled Pre-Consumer","Recycled_Pre_Consumer",(IF($G882="Recycled Post-Consumer","Recycled_Post_Consumer",(IF($G882="Sustainably Sourced","Sustainably_sourced",(IF($G882="Recycled pre-consumer organic","GOTS_recycled_organic","")))))))))))))))))),"")</f>
        <v/>
      </c>
      <c r="AE882" t="e" cm="1">
        <f t="array" aca="1" ref="AE882" ca="1">IF($I882="",IF(INDIRECT("$F"&amp;$S882)="","",IF(LEFT(INDIRECT("$F"&amp;$S882),3)="GRS","GRS_RCS_RM",IF((LEFT(INDIRECT("$F"&amp;$S882),3))="RCS","GRS_RCS_RM",IF(INDIRECT("$F"&amp;$S882)="OCS (No Label)","OCS_Conversion_RM",IF(LEFT(INDIRECT("$F"&amp;$S882),3)="OCS","OCS_RM",IF(RIGHT(INDIRECT("$F"&amp;$S882),10)="conversion","GOTS_RM_conversion",IF((LEFT(INDIRECT("$F"&amp;$S882),4))="GOTS","GOTS_RM","Responsible_RM"))))))),"DELETERM")</f>
        <v>#VALUE!</v>
      </c>
      <c r="AF882" t="e" cm="1">
        <f t="array" aca="1" ref="AF882" ca="1">IF($S882="","",INDIRECT("$Z"&amp;$S882))</f>
        <v>#VALUE!</v>
      </c>
      <c r="AG882" t="str">
        <f t="shared" si="252"/>
        <v/>
      </c>
      <c r="AH882" t="str" cm="1">
        <f t="array" aca="1" ref="AH882" ca="1">IFERROR(INDIRECT("$ag"&amp;S882),"")</f>
        <v/>
      </c>
      <c r="AI882" t="e" cm="1">
        <f t="array" aca="1" ref="AI882" ca="1">INDIRECT("O"&amp;S882)</f>
        <v>#VALUE!</v>
      </c>
      <c r="AJ882" t="str">
        <f t="shared" si="253"/>
        <v/>
      </c>
    </row>
    <row r="883" spans="1:36" ht="16.5" customHeight="1">
      <c r="A883" s="129"/>
      <c r="B883" s="134"/>
      <c r="C883" s="135"/>
      <c r="D883" s="146"/>
      <c r="E883" s="146"/>
      <c r="F883" s="135"/>
      <c r="G883" s="147"/>
      <c r="H883" s="147"/>
      <c r="I883" s="147"/>
      <c r="J883" s="147"/>
      <c r="K883" s="38"/>
      <c r="L883" s="143"/>
      <c r="M883" s="143"/>
      <c r="N883" s="61"/>
      <c r="O883" s="314"/>
      <c r="Q883" t="str">
        <f t="shared" si="248"/>
        <v/>
      </c>
      <c r="S883" t="e">
        <f t="shared" ca="1" si="257"/>
        <v>#VALUE!</v>
      </c>
      <c r="T883" t="e">
        <f t="shared" ca="1" si="254"/>
        <v>#VALUE!</v>
      </c>
      <c r="U883">
        <f t="shared" si="258"/>
        <v>816</v>
      </c>
      <c r="V883">
        <v>68.3333333333387</v>
      </c>
      <c r="W883">
        <f t="shared" si="259"/>
        <v>68</v>
      </c>
      <c r="X883" t="str" cm="1">
        <f t="array" aca="1" ref="X883" ca="1">IFERROR(INDEX('PC&amp;PD'!$A$1:$AS$19,ROW('PC&amp;PD'!$A$19),MATCH(INDIRECT(T883),'PC&amp;PD'!$A$1:$AS$1,0)),"")</f>
        <v/>
      </c>
      <c r="AA883" t="str">
        <f t="shared" si="249"/>
        <v/>
      </c>
      <c r="AB883" t="str">
        <f t="shared" si="250"/>
        <v/>
      </c>
      <c r="AC883" t="e">
        <f t="shared" ca="1" si="251"/>
        <v>#VALUE!</v>
      </c>
      <c r="AD883" t="str" cm="1">
        <f t="array" aca="1" ref="AD883" ca="1">IFERROR(IF((LEFT(INDIRECT("$F"&amp;$S883),4))="GOTS",IF($G883="Organic","GOTS_Organic_raw",(IF($G883="Responsible","GOTS_Responsible",(IF($G883="No Attribute (Conventional)","GOTS_conventional",(IF($G883="Recycled Pre/Post-Consumer","GOTS_pre_post",(IF($G883="In-Conversion","GOTS_in_conversion",(IF($G883="Sustainably Sourced","Sustainably_sourced",(IF($G883="Recycled pre-consumer organic","GOTS_recycled_organic",""))))))))))))),IF($G883="Organic","Organic",(IF($G883="Responsible","Responsible",(IF($G883="No Attribute (Conventional)","No_Attribute_Conventional",(IF($G883="Recycled Pre/Post-Consumer","Recycled_Pre_Post_Consumer",(IF($G883="In-Conversion","In_Conversion",(IF($G883="Recycled Pre-Consumer","Recycled_Pre_Consumer",(IF($G883="Recycled Post-Consumer","Recycled_Post_Consumer",(IF($G883="Sustainably Sourced","Sustainably_sourced",(IF($G883="Recycled pre-consumer organic","GOTS_recycled_organic","")))))))))))))))))),"")</f>
        <v/>
      </c>
      <c r="AE883" t="e" cm="1">
        <f t="array" aca="1" ref="AE883" ca="1">IF($I883="",IF(INDIRECT("$F"&amp;$S883)="","",IF(LEFT(INDIRECT("$F"&amp;$S883),3)="GRS","GRS_RCS_RM",IF((LEFT(INDIRECT("$F"&amp;$S883),3))="RCS","GRS_RCS_RM",IF(INDIRECT("$F"&amp;$S883)="OCS (No Label)","OCS_Conversion_RM",IF(LEFT(INDIRECT("$F"&amp;$S883),3)="OCS","OCS_RM",IF(RIGHT(INDIRECT("$F"&amp;$S883),10)="conversion","GOTS_RM_conversion",IF((LEFT(INDIRECT("$F"&amp;$S883),4))="GOTS","GOTS_RM","Responsible_RM"))))))),"DELETERM")</f>
        <v>#VALUE!</v>
      </c>
      <c r="AF883" t="e" cm="1">
        <f t="array" aca="1" ref="AF883" ca="1">IF($S883="","",INDIRECT("$Z"&amp;$S883))</f>
        <v>#VALUE!</v>
      </c>
      <c r="AG883" t="str">
        <f t="shared" si="252"/>
        <v/>
      </c>
      <c r="AH883" t="str" cm="1">
        <f t="array" aca="1" ref="AH883" ca="1">IFERROR(INDIRECT("$ag"&amp;S883),"")</f>
        <v/>
      </c>
      <c r="AI883" t="e" cm="1">
        <f t="array" aca="1" ref="AI883" ca="1">INDIRECT("O"&amp;S883)</f>
        <v>#VALUE!</v>
      </c>
      <c r="AJ883" t="str">
        <f t="shared" si="253"/>
        <v/>
      </c>
    </row>
    <row r="884" spans="1:36" ht="16.5" customHeight="1">
      <c r="A884" s="129"/>
      <c r="B884" s="134"/>
      <c r="C884" s="135"/>
      <c r="D884" s="146"/>
      <c r="E884" s="146"/>
      <c r="F884" s="135"/>
      <c r="G884" s="147"/>
      <c r="H884" s="147"/>
      <c r="I884" s="147"/>
      <c r="J884" s="147"/>
      <c r="K884" s="38"/>
      <c r="L884" s="143"/>
      <c r="M884" s="143"/>
      <c r="N884" s="61"/>
      <c r="O884" s="314"/>
      <c r="Q884" t="str">
        <f t="shared" si="248"/>
        <v/>
      </c>
      <c r="S884" t="e">
        <f t="shared" ca="1" si="257"/>
        <v>#VALUE!</v>
      </c>
      <c r="T884" t="e">
        <f t="shared" ca="1" si="254"/>
        <v>#VALUE!</v>
      </c>
      <c r="U884">
        <f t="shared" si="258"/>
        <v>816</v>
      </c>
      <c r="V884">
        <v>68.416666666672</v>
      </c>
      <c r="W884">
        <f t="shared" si="259"/>
        <v>68</v>
      </c>
      <c r="X884" t="str" cm="1">
        <f t="array" aca="1" ref="X884" ca="1">IFERROR(INDEX('PC&amp;PD'!$A$1:$AS$19,ROW('PC&amp;PD'!$A$19),MATCH(INDIRECT(T884),'PC&amp;PD'!$A$1:$AS$1,0)),"")</f>
        <v/>
      </c>
      <c r="AA884" t="str">
        <f t="shared" si="249"/>
        <v/>
      </c>
      <c r="AB884" t="str">
        <f t="shared" si="250"/>
        <v/>
      </c>
      <c r="AC884" t="e">
        <f t="shared" ca="1" si="251"/>
        <v>#VALUE!</v>
      </c>
      <c r="AD884" t="str" cm="1">
        <f t="array" aca="1" ref="AD884" ca="1">IFERROR(IF((LEFT(INDIRECT("$F"&amp;$S884),4))="GOTS",IF($G884="Organic","GOTS_Organic_raw",(IF($G884="Responsible","GOTS_Responsible",(IF($G884="No Attribute (Conventional)","GOTS_conventional",(IF($G884="Recycled Pre/Post-Consumer","GOTS_pre_post",(IF($G884="In-Conversion","GOTS_in_conversion",(IF($G884="Sustainably Sourced","Sustainably_sourced",(IF($G884="Recycled pre-consumer organic","GOTS_recycled_organic",""))))))))))))),IF($G884="Organic","Organic",(IF($G884="Responsible","Responsible",(IF($G884="No Attribute (Conventional)","No_Attribute_Conventional",(IF($G884="Recycled Pre/Post-Consumer","Recycled_Pre_Post_Consumer",(IF($G884="In-Conversion","In_Conversion",(IF($G884="Recycled Pre-Consumer","Recycled_Pre_Consumer",(IF($G884="Recycled Post-Consumer","Recycled_Post_Consumer",(IF($G884="Sustainably Sourced","Sustainably_sourced",(IF($G884="Recycled pre-consumer organic","GOTS_recycled_organic","")))))))))))))))))),"")</f>
        <v/>
      </c>
      <c r="AE884" t="e" cm="1">
        <f t="array" aca="1" ref="AE884" ca="1">IF($I884="",IF(INDIRECT("$F"&amp;$S884)="","",IF(LEFT(INDIRECT("$F"&amp;$S884),3)="GRS","GRS_RCS_RM",IF((LEFT(INDIRECT("$F"&amp;$S884),3))="RCS","GRS_RCS_RM",IF(INDIRECT("$F"&amp;$S884)="OCS (No Label)","OCS_Conversion_RM",IF(LEFT(INDIRECT("$F"&amp;$S884),3)="OCS","OCS_RM",IF(RIGHT(INDIRECT("$F"&amp;$S884),10)="conversion","GOTS_RM_conversion",IF((LEFT(INDIRECT("$F"&amp;$S884),4))="GOTS","GOTS_RM","Responsible_RM"))))))),"DELETERM")</f>
        <v>#VALUE!</v>
      </c>
      <c r="AF884" t="e" cm="1">
        <f t="array" aca="1" ref="AF884" ca="1">IF($S884="","",INDIRECT("$Z"&amp;$S884))</f>
        <v>#VALUE!</v>
      </c>
      <c r="AG884" t="str">
        <f t="shared" si="252"/>
        <v/>
      </c>
      <c r="AH884" t="str" cm="1">
        <f t="array" aca="1" ref="AH884" ca="1">IFERROR(INDIRECT("$ag"&amp;S884),"")</f>
        <v/>
      </c>
      <c r="AI884" t="e" cm="1">
        <f t="array" aca="1" ref="AI884" ca="1">INDIRECT("O"&amp;S884)</f>
        <v>#VALUE!</v>
      </c>
      <c r="AJ884" t="str">
        <f t="shared" si="253"/>
        <v/>
      </c>
    </row>
    <row r="885" spans="1:36" ht="16.5" customHeight="1">
      <c r="A885" s="130"/>
      <c r="B885" s="136"/>
      <c r="C885" s="137"/>
      <c r="D885" s="146"/>
      <c r="E885" s="146"/>
      <c r="F885" s="137"/>
      <c r="G885" s="147"/>
      <c r="H885" s="147"/>
      <c r="I885" s="147"/>
      <c r="J885" s="147"/>
      <c r="K885" s="38"/>
      <c r="L885" s="144"/>
      <c r="M885" s="144"/>
      <c r="N885" s="61"/>
      <c r="O885" s="314"/>
      <c r="Q885" t="str">
        <f t="shared" si="248"/>
        <v/>
      </c>
      <c r="S885" t="e">
        <f t="shared" ca="1" si="257"/>
        <v>#VALUE!</v>
      </c>
      <c r="T885" t="e">
        <f t="shared" ca="1" si="254"/>
        <v>#VALUE!</v>
      </c>
      <c r="U885">
        <f t="shared" si="258"/>
        <v>816</v>
      </c>
      <c r="V885">
        <v>68.500000000005301</v>
      </c>
      <c r="W885">
        <f t="shared" si="259"/>
        <v>68</v>
      </c>
      <c r="X885" t="str" cm="1">
        <f t="array" aca="1" ref="X885" ca="1">IFERROR(INDEX('PC&amp;PD'!$A$1:$AS$19,ROW('PC&amp;PD'!$A$19),MATCH(INDIRECT(T885),'PC&amp;PD'!$A$1:$AS$1,0)),"")</f>
        <v/>
      </c>
      <c r="AA885" t="str">
        <f t="shared" si="249"/>
        <v/>
      </c>
      <c r="AB885" t="str">
        <f t="shared" si="250"/>
        <v/>
      </c>
      <c r="AC885" t="e">
        <f t="shared" ca="1" si="251"/>
        <v>#VALUE!</v>
      </c>
      <c r="AD885" t="str" cm="1">
        <f t="array" aca="1" ref="AD885" ca="1">IFERROR(IF((LEFT(INDIRECT("$F"&amp;$S885),4))="GOTS",IF($G885="Organic","GOTS_Organic_raw",(IF($G885="Responsible","GOTS_Responsible",(IF($G885="No Attribute (Conventional)","GOTS_conventional",(IF($G885="Recycled Pre/Post-Consumer","GOTS_pre_post",(IF($G885="In-Conversion","GOTS_in_conversion",(IF($G885="Sustainably Sourced","Sustainably_sourced",(IF($G885="Recycled pre-consumer organic","GOTS_recycled_organic",""))))))))))))),IF($G885="Organic","Organic",(IF($G885="Responsible","Responsible",(IF($G885="No Attribute (Conventional)","No_Attribute_Conventional",(IF($G885="Recycled Pre/Post-Consumer","Recycled_Pre_Post_Consumer",(IF($G885="In-Conversion","In_Conversion",(IF($G885="Recycled Pre-Consumer","Recycled_Pre_Consumer",(IF($G885="Recycled Post-Consumer","Recycled_Post_Consumer",(IF($G885="Sustainably Sourced","Sustainably_sourced",(IF($G885="Recycled pre-consumer organic","GOTS_recycled_organic","")))))))))))))))))),"")</f>
        <v/>
      </c>
      <c r="AE885" t="e" cm="1">
        <f t="array" aca="1" ref="AE885" ca="1">IF($I885="",IF(INDIRECT("$F"&amp;$S885)="","",IF(LEFT(INDIRECT("$F"&amp;$S885),3)="GRS","GRS_RCS_RM",IF((LEFT(INDIRECT("$F"&amp;$S885),3))="RCS","GRS_RCS_RM",IF(INDIRECT("$F"&amp;$S885)="OCS (No Label)","OCS_Conversion_RM",IF(LEFT(INDIRECT("$F"&amp;$S885),3)="OCS","OCS_RM",IF(RIGHT(INDIRECT("$F"&amp;$S885),10)="conversion","GOTS_RM_conversion",IF((LEFT(INDIRECT("$F"&amp;$S885),4))="GOTS","GOTS_RM","Responsible_RM"))))))),"DELETERM")</f>
        <v>#VALUE!</v>
      </c>
      <c r="AF885" t="e" cm="1">
        <f t="array" aca="1" ref="AF885" ca="1">IF($S885="","",INDIRECT("$Z"&amp;$S885))</f>
        <v>#VALUE!</v>
      </c>
      <c r="AG885" t="str">
        <f t="shared" si="252"/>
        <v/>
      </c>
      <c r="AH885" t="str" cm="1">
        <f t="array" aca="1" ref="AH885" ca="1">IFERROR(INDIRECT("$ag"&amp;S885),"")</f>
        <v/>
      </c>
      <c r="AI885" t="e" cm="1">
        <f t="array" aca="1" ref="AI885" ca="1">INDIRECT("O"&amp;S885)</f>
        <v>#VALUE!</v>
      </c>
      <c r="AJ885" t="str">
        <f t="shared" si="253"/>
        <v/>
      </c>
    </row>
    <row r="886" spans="1:36" ht="16.5" customHeight="1">
      <c r="A886" s="130"/>
      <c r="B886" s="136"/>
      <c r="C886" s="137"/>
      <c r="D886" s="146"/>
      <c r="E886" s="146"/>
      <c r="F886" s="137"/>
      <c r="G886" s="147"/>
      <c r="H886" s="147"/>
      <c r="I886" s="147"/>
      <c r="J886" s="147"/>
      <c r="K886" s="38"/>
      <c r="L886" s="144"/>
      <c r="M886" s="144"/>
      <c r="N886" s="61"/>
      <c r="O886" s="314"/>
      <c r="Q886" t="str">
        <f t="shared" si="248"/>
        <v/>
      </c>
      <c r="S886" t="e">
        <f t="shared" ca="1" si="257"/>
        <v>#VALUE!</v>
      </c>
      <c r="T886" t="e">
        <f t="shared" ca="1" si="254"/>
        <v>#VALUE!</v>
      </c>
      <c r="U886">
        <f t="shared" si="258"/>
        <v>816</v>
      </c>
      <c r="V886">
        <v>68.5833333333387</v>
      </c>
      <c r="W886">
        <f t="shared" si="259"/>
        <v>68</v>
      </c>
      <c r="X886" t="str" cm="1">
        <f t="array" aca="1" ref="X886" ca="1">IFERROR(INDEX('PC&amp;PD'!$A$1:$AS$19,ROW('PC&amp;PD'!$A$19),MATCH(INDIRECT(T886),'PC&amp;PD'!$A$1:$AS$1,0)),"")</f>
        <v/>
      </c>
      <c r="AA886" t="str">
        <f t="shared" si="249"/>
        <v/>
      </c>
      <c r="AB886" t="str">
        <f t="shared" si="250"/>
        <v/>
      </c>
      <c r="AC886" t="e">
        <f t="shared" ca="1" si="251"/>
        <v>#VALUE!</v>
      </c>
      <c r="AD886" t="str" cm="1">
        <f t="array" aca="1" ref="AD886" ca="1">IFERROR(IF((LEFT(INDIRECT("$F"&amp;$S886),4))="GOTS",IF($G886="Organic","GOTS_Organic_raw",(IF($G886="Responsible","GOTS_Responsible",(IF($G886="No Attribute (Conventional)","GOTS_conventional",(IF($G886="Recycled Pre/Post-Consumer","GOTS_pre_post",(IF($G886="In-Conversion","GOTS_in_conversion",(IF($G886="Sustainably Sourced","Sustainably_sourced",(IF($G886="Recycled pre-consumer organic","GOTS_recycled_organic",""))))))))))))),IF($G886="Organic","Organic",(IF($G886="Responsible","Responsible",(IF($G886="No Attribute (Conventional)","No_Attribute_Conventional",(IF($G886="Recycled Pre/Post-Consumer","Recycled_Pre_Post_Consumer",(IF($G886="In-Conversion","In_Conversion",(IF($G886="Recycled Pre-Consumer","Recycled_Pre_Consumer",(IF($G886="Recycled Post-Consumer","Recycled_Post_Consumer",(IF($G886="Sustainably Sourced","Sustainably_sourced",(IF($G886="Recycled pre-consumer organic","GOTS_recycled_organic","")))))))))))))))))),"")</f>
        <v/>
      </c>
      <c r="AE886" t="e" cm="1">
        <f t="array" aca="1" ref="AE886" ca="1">IF($I886="",IF(INDIRECT("$F"&amp;$S886)="","",IF(LEFT(INDIRECT("$F"&amp;$S886),3)="GRS","GRS_RCS_RM",IF((LEFT(INDIRECT("$F"&amp;$S886),3))="RCS","GRS_RCS_RM",IF(INDIRECT("$F"&amp;$S886)="OCS (No Label)","OCS_Conversion_RM",IF(LEFT(INDIRECT("$F"&amp;$S886),3)="OCS","OCS_RM",IF(RIGHT(INDIRECT("$F"&amp;$S886),10)="conversion","GOTS_RM_conversion",IF((LEFT(INDIRECT("$F"&amp;$S886),4))="GOTS","GOTS_RM","Responsible_RM"))))))),"DELETERM")</f>
        <v>#VALUE!</v>
      </c>
      <c r="AF886" t="e" cm="1">
        <f t="array" aca="1" ref="AF886" ca="1">IF($S886="","",INDIRECT("$Z"&amp;$S886))</f>
        <v>#VALUE!</v>
      </c>
      <c r="AG886" t="str">
        <f t="shared" si="252"/>
        <v/>
      </c>
      <c r="AH886" t="str" cm="1">
        <f t="array" aca="1" ref="AH886" ca="1">IFERROR(INDIRECT("$ag"&amp;S886),"")</f>
        <v/>
      </c>
      <c r="AI886" t="e" cm="1">
        <f t="array" aca="1" ref="AI886" ca="1">INDIRECT("O"&amp;S886)</f>
        <v>#VALUE!</v>
      </c>
      <c r="AJ886" t="str">
        <f t="shared" si="253"/>
        <v/>
      </c>
    </row>
    <row r="887" spans="1:36" ht="16.5" customHeight="1">
      <c r="A887" s="130"/>
      <c r="B887" s="136"/>
      <c r="C887" s="137"/>
      <c r="D887" s="146"/>
      <c r="E887" s="146"/>
      <c r="F887" s="137"/>
      <c r="G887" s="147"/>
      <c r="H887" s="147"/>
      <c r="I887" s="147"/>
      <c r="J887" s="147"/>
      <c r="K887" s="38"/>
      <c r="L887" s="144"/>
      <c r="M887" s="144"/>
      <c r="N887" s="61"/>
      <c r="O887" s="314"/>
      <c r="Q887" t="str">
        <f t="shared" si="248"/>
        <v/>
      </c>
      <c r="S887" t="e">
        <f t="shared" ca="1" si="257"/>
        <v>#VALUE!</v>
      </c>
      <c r="T887" t="e">
        <f t="shared" ca="1" si="254"/>
        <v>#VALUE!</v>
      </c>
      <c r="U887">
        <f t="shared" si="258"/>
        <v>816</v>
      </c>
      <c r="V887">
        <v>68.666666666672</v>
      </c>
      <c r="W887">
        <f t="shared" si="259"/>
        <v>68</v>
      </c>
      <c r="X887" t="str" cm="1">
        <f t="array" aca="1" ref="X887" ca="1">IFERROR(INDEX('PC&amp;PD'!$A$1:$AS$19,ROW('PC&amp;PD'!$A$19),MATCH(INDIRECT(T887),'PC&amp;PD'!$A$1:$AS$1,0)),"")</f>
        <v/>
      </c>
      <c r="AA887" t="str">
        <f t="shared" si="249"/>
        <v/>
      </c>
      <c r="AB887" t="str">
        <f t="shared" si="250"/>
        <v/>
      </c>
      <c r="AC887" t="e">
        <f t="shared" ca="1" si="251"/>
        <v>#VALUE!</v>
      </c>
      <c r="AD887" t="str" cm="1">
        <f t="array" aca="1" ref="AD887" ca="1">IFERROR(IF((LEFT(INDIRECT("$F"&amp;$S887),4))="GOTS",IF($G887="Organic","GOTS_Organic_raw",(IF($G887="Responsible","GOTS_Responsible",(IF($G887="No Attribute (Conventional)","GOTS_conventional",(IF($G887="Recycled Pre/Post-Consumer","GOTS_pre_post",(IF($G887="In-Conversion","GOTS_in_conversion",(IF($G887="Sustainably Sourced","Sustainably_sourced",(IF($G887="Recycled pre-consumer organic","GOTS_recycled_organic",""))))))))))))),IF($G887="Organic","Organic",(IF($G887="Responsible","Responsible",(IF($G887="No Attribute (Conventional)","No_Attribute_Conventional",(IF($G887="Recycled Pre/Post-Consumer","Recycled_Pre_Post_Consumer",(IF($G887="In-Conversion","In_Conversion",(IF($G887="Recycled Pre-Consumer","Recycled_Pre_Consumer",(IF($G887="Recycled Post-Consumer","Recycled_Post_Consumer",(IF($G887="Sustainably Sourced","Sustainably_sourced",(IF($G887="Recycled pre-consumer organic","GOTS_recycled_organic","")))))))))))))))))),"")</f>
        <v/>
      </c>
      <c r="AE887" t="e" cm="1">
        <f t="array" aca="1" ref="AE887" ca="1">IF($I887="",IF(INDIRECT("$F"&amp;$S887)="","",IF(LEFT(INDIRECT("$F"&amp;$S887),3)="GRS","GRS_RCS_RM",IF((LEFT(INDIRECT("$F"&amp;$S887),3))="RCS","GRS_RCS_RM",IF(INDIRECT("$F"&amp;$S887)="OCS (No Label)","OCS_Conversion_RM",IF(LEFT(INDIRECT("$F"&amp;$S887),3)="OCS","OCS_RM",IF(RIGHT(INDIRECT("$F"&amp;$S887),10)="conversion","GOTS_RM_conversion",IF((LEFT(INDIRECT("$F"&amp;$S887),4))="GOTS","GOTS_RM","Responsible_RM"))))))),"DELETERM")</f>
        <v>#VALUE!</v>
      </c>
      <c r="AF887" t="e" cm="1">
        <f t="array" aca="1" ref="AF887" ca="1">IF($S887="","",INDIRECT("$Z"&amp;$S887))</f>
        <v>#VALUE!</v>
      </c>
      <c r="AG887" t="str">
        <f t="shared" si="252"/>
        <v/>
      </c>
      <c r="AH887" t="str" cm="1">
        <f t="array" aca="1" ref="AH887" ca="1">IFERROR(INDIRECT("$ag"&amp;S887),"")</f>
        <v/>
      </c>
      <c r="AI887" t="e" cm="1">
        <f t="array" aca="1" ref="AI887" ca="1">INDIRECT("O"&amp;S887)</f>
        <v>#VALUE!</v>
      </c>
      <c r="AJ887" t="str">
        <f t="shared" si="253"/>
        <v/>
      </c>
    </row>
    <row r="888" spans="1:36" ht="16.5" customHeight="1">
      <c r="A888" s="130"/>
      <c r="B888" s="136"/>
      <c r="C888" s="137"/>
      <c r="D888" s="146"/>
      <c r="E888" s="146"/>
      <c r="F888" s="137"/>
      <c r="G888" s="147"/>
      <c r="H888" s="147"/>
      <c r="I888" s="147"/>
      <c r="J888" s="147"/>
      <c r="K888" s="38"/>
      <c r="L888" s="144"/>
      <c r="M888" s="144"/>
      <c r="N888" s="61"/>
      <c r="O888" s="314"/>
      <c r="Q888" t="str">
        <f t="shared" si="248"/>
        <v/>
      </c>
      <c r="S888" t="e">
        <f t="shared" ca="1" si="257"/>
        <v>#VALUE!</v>
      </c>
      <c r="T888" t="e">
        <f t="shared" ca="1" si="254"/>
        <v>#VALUE!</v>
      </c>
      <c r="U888">
        <f t="shared" si="258"/>
        <v>816</v>
      </c>
      <c r="V888">
        <v>68.7500000000054</v>
      </c>
      <c r="W888">
        <f t="shared" si="259"/>
        <v>68</v>
      </c>
      <c r="X888" t="str" cm="1">
        <f t="array" aca="1" ref="X888" ca="1">IFERROR(INDEX('PC&amp;PD'!$A$1:$AS$19,ROW('PC&amp;PD'!$A$19),MATCH(INDIRECT(T888),'PC&amp;PD'!$A$1:$AS$1,0)),"")</f>
        <v/>
      </c>
      <c r="AA888" t="str">
        <f t="shared" si="249"/>
        <v/>
      </c>
      <c r="AB888" t="str">
        <f t="shared" si="250"/>
        <v/>
      </c>
      <c r="AC888" t="e">
        <f t="shared" ca="1" si="251"/>
        <v>#VALUE!</v>
      </c>
      <c r="AD888" t="str" cm="1">
        <f t="array" aca="1" ref="AD888" ca="1">IFERROR(IF((LEFT(INDIRECT("$F"&amp;$S888),4))="GOTS",IF($G888="Organic","GOTS_Organic_raw",(IF($G888="Responsible","GOTS_Responsible",(IF($G888="No Attribute (Conventional)","GOTS_conventional",(IF($G888="Recycled Pre/Post-Consumer","GOTS_pre_post",(IF($G888="In-Conversion","GOTS_in_conversion",(IF($G888="Sustainably Sourced","Sustainably_sourced",(IF($G888="Recycled pre-consumer organic","GOTS_recycled_organic",""))))))))))))),IF($G888="Organic","Organic",(IF($G888="Responsible","Responsible",(IF($G888="No Attribute (Conventional)","No_Attribute_Conventional",(IF($G888="Recycled Pre/Post-Consumer","Recycled_Pre_Post_Consumer",(IF($G888="In-Conversion","In_Conversion",(IF($G888="Recycled Pre-Consumer","Recycled_Pre_Consumer",(IF($G888="Recycled Post-Consumer","Recycled_Post_Consumer",(IF($G888="Sustainably Sourced","Sustainably_sourced",(IF($G888="Recycled pre-consumer organic","GOTS_recycled_organic","")))))))))))))))))),"")</f>
        <v/>
      </c>
      <c r="AE888" t="e" cm="1">
        <f t="array" aca="1" ref="AE888" ca="1">IF($I888="",IF(INDIRECT("$F"&amp;$S888)="","",IF(LEFT(INDIRECT("$F"&amp;$S888),3)="GRS","GRS_RCS_RM",IF((LEFT(INDIRECT("$F"&amp;$S888),3))="RCS","GRS_RCS_RM",IF(INDIRECT("$F"&amp;$S888)="OCS (No Label)","OCS_Conversion_RM",IF(LEFT(INDIRECT("$F"&amp;$S888),3)="OCS","OCS_RM",IF(RIGHT(INDIRECT("$F"&amp;$S888),10)="conversion","GOTS_RM_conversion",IF((LEFT(INDIRECT("$F"&amp;$S888),4))="GOTS","GOTS_RM","Responsible_RM"))))))),"DELETERM")</f>
        <v>#VALUE!</v>
      </c>
      <c r="AF888" t="e" cm="1">
        <f t="array" aca="1" ref="AF888" ca="1">IF($S888="","",INDIRECT("$Z"&amp;$S888))</f>
        <v>#VALUE!</v>
      </c>
      <c r="AG888" t="str">
        <f t="shared" si="252"/>
        <v/>
      </c>
      <c r="AH888" t="str" cm="1">
        <f t="array" aca="1" ref="AH888" ca="1">IFERROR(INDIRECT("$ag"&amp;S888),"")</f>
        <v/>
      </c>
      <c r="AI888" t="e" cm="1">
        <f t="array" aca="1" ref="AI888" ca="1">INDIRECT("O"&amp;S888)</f>
        <v>#VALUE!</v>
      </c>
      <c r="AJ888" t="str">
        <f t="shared" si="253"/>
        <v/>
      </c>
    </row>
    <row r="889" spans="1:36" ht="16.5" customHeight="1">
      <c r="A889" s="130"/>
      <c r="B889" s="136"/>
      <c r="C889" s="137"/>
      <c r="D889" s="146"/>
      <c r="E889" s="146"/>
      <c r="F889" s="137"/>
      <c r="G889" s="147"/>
      <c r="H889" s="147"/>
      <c r="I889" s="147"/>
      <c r="J889" s="147"/>
      <c r="K889" s="38"/>
      <c r="L889" s="144"/>
      <c r="M889" s="144"/>
      <c r="N889" s="61"/>
      <c r="O889" s="314"/>
      <c r="Q889" t="str">
        <f t="shared" si="248"/>
        <v/>
      </c>
      <c r="S889" t="e">
        <f t="shared" ca="1" si="257"/>
        <v>#VALUE!</v>
      </c>
      <c r="T889" t="e">
        <f t="shared" ca="1" si="254"/>
        <v>#VALUE!</v>
      </c>
      <c r="U889">
        <f t="shared" si="258"/>
        <v>816</v>
      </c>
      <c r="V889">
        <v>68.8333333333387</v>
      </c>
      <c r="W889">
        <f t="shared" si="259"/>
        <v>68</v>
      </c>
      <c r="X889" t="str" cm="1">
        <f t="array" aca="1" ref="X889" ca="1">IFERROR(INDEX('PC&amp;PD'!$A$1:$AS$19,ROW('PC&amp;PD'!$A$19),MATCH(INDIRECT(T889),'PC&amp;PD'!$A$1:$AS$1,0)),"")</f>
        <v/>
      </c>
      <c r="AA889" t="str">
        <f t="shared" si="249"/>
        <v/>
      </c>
      <c r="AB889" t="str">
        <f t="shared" si="250"/>
        <v/>
      </c>
      <c r="AC889" t="e">
        <f t="shared" ca="1" si="251"/>
        <v>#VALUE!</v>
      </c>
      <c r="AD889" t="str" cm="1">
        <f t="array" aca="1" ref="AD889" ca="1">IFERROR(IF((LEFT(INDIRECT("$F"&amp;$S889),4))="GOTS",IF($G889="Organic","GOTS_Organic_raw",(IF($G889="Responsible","GOTS_Responsible",(IF($G889="No Attribute (Conventional)","GOTS_conventional",(IF($G889="Recycled Pre/Post-Consumer","GOTS_pre_post",(IF($G889="In-Conversion","GOTS_in_conversion",(IF($G889="Sustainably Sourced","Sustainably_sourced",(IF($G889="Recycled pre-consumer organic","GOTS_recycled_organic",""))))))))))))),IF($G889="Organic","Organic",(IF($G889="Responsible","Responsible",(IF($G889="No Attribute (Conventional)","No_Attribute_Conventional",(IF($G889="Recycled Pre/Post-Consumer","Recycled_Pre_Post_Consumer",(IF($G889="In-Conversion","In_Conversion",(IF($G889="Recycled Pre-Consumer","Recycled_Pre_Consumer",(IF($G889="Recycled Post-Consumer","Recycled_Post_Consumer",(IF($G889="Sustainably Sourced","Sustainably_sourced",(IF($G889="Recycled pre-consumer organic","GOTS_recycled_organic","")))))))))))))))))),"")</f>
        <v/>
      </c>
      <c r="AE889" t="e" cm="1">
        <f t="array" aca="1" ref="AE889" ca="1">IF($I889="",IF(INDIRECT("$F"&amp;$S889)="","",IF(LEFT(INDIRECT("$F"&amp;$S889),3)="GRS","GRS_RCS_RM",IF((LEFT(INDIRECT("$F"&amp;$S889),3))="RCS","GRS_RCS_RM",IF(INDIRECT("$F"&amp;$S889)="OCS (No Label)","OCS_Conversion_RM",IF(LEFT(INDIRECT("$F"&amp;$S889),3)="OCS","OCS_RM",IF(RIGHT(INDIRECT("$F"&amp;$S889),10)="conversion","GOTS_RM_conversion",IF((LEFT(INDIRECT("$F"&amp;$S889),4))="GOTS","GOTS_RM","Responsible_RM"))))))),"DELETERM")</f>
        <v>#VALUE!</v>
      </c>
      <c r="AF889" t="e" cm="1">
        <f t="array" aca="1" ref="AF889" ca="1">IF($S889="","",INDIRECT("$Z"&amp;$S889))</f>
        <v>#VALUE!</v>
      </c>
      <c r="AG889" t="str">
        <f t="shared" si="252"/>
        <v/>
      </c>
      <c r="AH889" t="str" cm="1">
        <f t="array" aca="1" ref="AH889" ca="1">IFERROR(INDIRECT("$ag"&amp;S889),"")</f>
        <v/>
      </c>
      <c r="AI889" t="e" cm="1">
        <f t="array" aca="1" ref="AI889" ca="1">INDIRECT("O"&amp;S889)</f>
        <v>#VALUE!</v>
      </c>
      <c r="AJ889" t="str">
        <f t="shared" si="253"/>
        <v/>
      </c>
    </row>
    <row r="890" spans="1:36" ht="16.5" customHeight="1" thickBot="1">
      <c r="A890" s="131"/>
      <c r="B890" s="138"/>
      <c r="C890" s="139"/>
      <c r="D890" s="148"/>
      <c r="E890" s="148"/>
      <c r="F890" s="139"/>
      <c r="G890" s="149"/>
      <c r="H890" s="149"/>
      <c r="I890" s="149"/>
      <c r="J890" s="149"/>
      <c r="K890" s="39"/>
      <c r="L890" s="145"/>
      <c r="M890" s="145"/>
      <c r="N890" s="62"/>
      <c r="O890" s="315"/>
      <c r="Q890" t="str">
        <f t="shared" si="248"/>
        <v/>
      </c>
      <c r="S890" t="e">
        <f t="shared" ca="1" si="257"/>
        <v>#VALUE!</v>
      </c>
      <c r="T890" t="e">
        <f t="shared" ca="1" si="254"/>
        <v>#VALUE!</v>
      </c>
      <c r="U890">
        <f t="shared" si="258"/>
        <v>816</v>
      </c>
      <c r="V890">
        <v>68.916666666672</v>
      </c>
      <c r="W890">
        <f t="shared" si="259"/>
        <v>68</v>
      </c>
      <c r="X890" t="str" cm="1">
        <f t="array" aca="1" ref="X890" ca="1">IFERROR(INDEX('PC&amp;PD'!$A$1:$AS$19,ROW('PC&amp;PD'!$A$19),MATCH(INDIRECT(T890),'PC&amp;PD'!$A$1:$AS$1,0)),"")</f>
        <v/>
      </c>
      <c r="AA890" t="str">
        <f t="shared" si="249"/>
        <v/>
      </c>
      <c r="AB890" t="str">
        <f t="shared" si="250"/>
        <v/>
      </c>
      <c r="AC890" t="e">
        <f t="shared" ca="1" si="251"/>
        <v>#VALUE!</v>
      </c>
      <c r="AD890" t="str" cm="1">
        <f t="array" aca="1" ref="AD890" ca="1">IFERROR(IF((LEFT(INDIRECT("$F"&amp;$S890),4))="GOTS",IF($G890="Organic","GOTS_Organic_raw",(IF($G890="Responsible","GOTS_Responsible",(IF($G890="No Attribute (Conventional)","GOTS_conventional",(IF($G890="Recycled Pre/Post-Consumer","GOTS_pre_post",(IF($G890="In-Conversion","GOTS_in_conversion",(IF($G890="Sustainably Sourced","Sustainably_sourced",(IF($G890="Recycled pre-consumer organic","GOTS_recycled_organic",""))))))))))))),IF($G890="Organic","Organic",(IF($G890="Responsible","Responsible",(IF($G890="No Attribute (Conventional)","No_Attribute_Conventional",(IF($G890="Recycled Pre/Post-Consumer","Recycled_Pre_Post_Consumer",(IF($G890="In-Conversion","In_Conversion",(IF($G890="Recycled Pre-Consumer","Recycled_Pre_Consumer",(IF($G890="Recycled Post-Consumer","Recycled_Post_Consumer",(IF($G890="Sustainably Sourced","Sustainably_sourced",(IF($G890="Recycled pre-consumer organic","GOTS_recycled_organic","")))))))))))))))))),"")</f>
        <v/>
      </c>
      <c r="AE890" t="e" cm="1">
        <f t="array" aca="1" ref="AE890" ca="1">IF($I890="",IF(INDIRECT("$F"&amp;$S890)="","",IF(LEFT(INDIRECT("$F"&amp;$S890),3)="GRS","GRS_RCS_RM",IF((LEFT(INDIRECT("$F"&amp;$S890),3))="RCS","GRS_RCS_RM",IF(INDIRECT("$F"&amp;$S890)="OCS (No Label)","OCS_Conversion_RM",IF(LEFT(INDIRECT("$F"&amp;$S890),3)="OCS","OCS_RM",IF(RIGHT(INDIRECT("$F"&amp;$S890),10)="conversion","GOTS_RM_conversion",IF((LEFT(INDIRECT("$F"&amp;$S890),4))="GOTS","GOTS_RM","Responsible_RM"))))))),"DELETERM")</f>
        <v>#VALUE!</v>
      </c>
      <c r="AF890" t="e" cm="1">
        <f t="array" aca="1" ref="AF890" ca="1">IF($S890="","",INDIRECT("$Z"&amp;$S890))</f>
        <v>#VALUE!</v>
      </c>
      <c r="AG890" t="str">
        <f t="shared" si="252"/>
        <v/>
      </c>
      <c r="AH890" t="str" cm="1">
        <f t="array" aca="1" ref="AH890" ca="1">IFERROR(INDIRECT("$ag"&amp;S890),"")</f>
        <v/>
      </c>
      <c r="AI890" t="e" cm="1">
        <f t="array" aca="1" ref="AI890" ca="1">INDIRECT("O"&amp;S890)</f>
        <v>#VALUE!</v>
      </c>
      <c r="AJ890" t="str">
        <f t="shared" si="253"/>
        <v/>
      </c>
    </row>
    <row r="891" spans="1:36" ht="16.5" customHeight="1">
      <c r="A891" s="128" t="str">
        <f>IF(B891="","",COUNTA($B$63:$B891))</f>
        <v/>
      </c>
      <c r="B891" s="132"/>
      <c r="C891" s="133"/>
      <c r="D891" s="140"/>
      <c r="E891" s="140"/>
      <c r="F891" s="133"/>
      <c r="G891" s="141"/>
      <c r="H891" s="141"/>
      <c r="I891" s="141"/>
      <c r="J891" s="141"/>
      <c r="K891" s="37"/>
      <c r="L891" s="142" t="str">
        <f>IF(R891="","",LEFT(R891,LEN(R891)-2))</f>
        <v/>
      </c>
      <c r="M891" s="142"/>
      <c r="N891" s="60"/>
      <c r="O891" s="313"/>
      <c r="Q891" t="str">
        <f t="shared" si="248"/>
        <v/>
      </c>
      <c r="R891" t="str">
        <f t="shared" ref="R891" si="266">CONCATENATE($Q891,Q892,Q893,Q894,Q895,Q896,$Q897,$Q898,$Q899,$Q900,$Q901,$Q902)</f>
        <v/>
      </c>
      <c r="S891" t="e">
        <f t="shared" ca="1" si="257"/>
        <v>#VALUE!</v>
      </c>
      <c r="T891" t="e">
        <f t="shared" ca="1" si="254"/>
        <v>#VALUE!</v>
      </c>
      <c r="U891">
        <f t="shared" si="258"/>
        <v>828</v>
      </c>
      <c r="V891">
        <v>69.0000000000054</v>
      </c>
      <c r="W891">
        <f t="shared" si="259"/>
        <v>69</v>
      </c>
      <c r="X891" t="str" cm="1">
        <f t="array" aca="1" ref="X891" ca="1">IFERROR(INDEX('PC&amp;PD'!$A$1:$AS$19,ROW('PC&amp;PD'!$A$19),MATCH(INDIRECT(T891),'PC&amp;PD'!$A$1:$AS$1,0)),"")</f>
        <v/>
      </c>
      <c r="Z891" t="str">
        <f t="shared" ref="Z891" si="267">IFERROR(IF($F891="OCS 100","OCS (OCS 100)",IF($F891="OCS Blended","OCS (OCS Blended)",IF($F891="OCS (No Label)","OCS (No Label)",IF($F891="RCS 100","RCS (RCS 100)",IF($F891="RCS Blended","RCS (RCS Blended)",IF($F891="GRS","GRS (GRS)",IF($F891="GRS (No Label)", "GRS (No Label)",IF($F891="RDS","RDS (RDS)",IF($F891="RWS","RWS (RWS)",IF($F891="RAS","RAS (RAS)",IF($F891="RMS","RMS (RMS)",IF($F891="GOTS Organic","GOTS (Organic)",IF($F891="GOTS Made with organic","GOTS (Made with Organic)",IF($F891="GOTS Organic - in conversion","GOTS (Organic - In Conversion)",IF($F891="GOTS Made with organic - in conversion","GOTS (Made with Organic - In Conversion)",""))))))))))))))),"")</f>
        <v/>
      </c>
      <c r="AA891" t="str">
        <f t="shared" si="249"/>
        <v/>
      </c>
      <c r="AB891" t="str">
        <f t="shared" si="250"/>
        <v/>
      </c>
      <c r="AC891" t="e">
        <f t="shared" ca="1" si="251"/>
        <v>#VALUE!</v>
      </c>
      <c r="AD891" t="str" cm="1">
        <f t="array" aca="1" ref="AD891" ca="1">IFERROR(IF((LEFT(INDIRECT("$F"&amp;$S891),4))="GOTS",IF($G891="Organic","GOTS_Organic_raw",(IF($G891="Responsible","GOTS_Responsible",(IF($G891="No Attribute (Conventional)","GOTS_conventional",(IF($G891="Recycled Pre/Post-Consumer","GOTS_pre_post",(IF($G891="In-Conversion","GOTS_in_conversion",(IF($G891="Sustainably Sourced","Sustainably_sourced",(IF($G891="Recycled pre-consumer organic","GOTS_recycled_organic",""))))))))))))),IF($G891="Organic","Organic",(IF($G891="Responsible","Responsible",(IF($G891="No Attribute (Conventional)","No_Attribute_Conventional",(IF($G891="Recycled Pre/Post-Consumer","Recycled_Pre_Post_Consumer",(IF($G891="In-Conversion","In_Conversion",(IF($G891="Recycled Pre-Consumer","Recycled_Pre_Consumer",(IF($G891="Recycled Post-Consumer","Recycled_Post_Consumer",(IF($G891="Sustainably Sourced","Sustainably_sourced",(IF($G891="Recycled pre-consumer organic","GOTS_recycled_organic","")))))))))))))))))),"")</f>
        <v/>
      </c>
      <c r="AE891" t="e" cm="1">
        <f t="array" aca="1" ref="AE891" ca="1">IF($I891="",IF(INDIRECT("$F"&amp;$S891)="","",IF(LEFT(INDIRECT("$F"&amp;$S891),3)="GRS","GRS_RCS_RM",IF((LEFT(INDIRECT("$F"&amp;$S891),3))="RCS","GRS_RCS_RM",IF(INDIRECT("$F"&amp;$S891)="OCS (No Label)","OCS_Conversion_RM",IF(LEFT(INDIRECT("$F"&amp;$S891),3)="OCS","OCS_RM",IF(RIGHT(INDIRECT("$F"&amp;$S891),10)="conversion","GOTS_RM_conversion",IF((LEFT(INDIRECT("$F"&amp;$S891),4))="GOTS","GOTS_RM","Responsible_RM"))))))),"DELETERM")</f>
        <v>#VALUE!</v>
      </c>
      <c r="AF891" t="e" cm="1">
        <f t="array" aca="1" ref="AF891" ca="1">IF($S891="","",INDIRECT("$Z"&amp;$S891))</f>
        <v>#VALUE!</v>
      </c>
      <c r="AG891" t="str">
        <f t="shared" si="252"/>
        <v/>
      </c>
      <c r="AH891" t="str" cm="1">
        <f t="array" aca="1" ref="AH891" ca="1">IFERROR(INDIRECT("$ag"&amp;S891),"")</f>
        <v/>
      </c>
      <c r="AI891" t="e" cm="1">
        <f t="array" aca="1" ref="AI891" ca="1">INDIRECT("O"&amp;S891)</f>
        <v>#VALUE!</v>
      </c>
      <c r="AJ891" t="str">
        <f t="shared" si="253"/>
        <v/>
      </c>
    </row>
    <row r="892" spans="1:36" ht="16.5" customHeight="1">
      <c r="A892" s="129"/>
      <c r="B892" s="134"/>
      <c r="C892" s="135"/>
      <c r="D892" s="146"/>
      <c r="E892" s="146"/>
      <c r="F892" s="135"/>
      <c r="G892" s="147"/>
      <c r="H892" s="147"/>
      <c r="I892" s="147"/>
      <c r="J892" s="147"/>
      <c r="K892" s="38"/>
      <c r="L892" s="143"/>
      <c r="M892" s="143"/>
      <c r="N892" s="61"/>
      <c r="O892" s="314"/>
      <c r="Q892" t="str">
        <f t="shared" si="248"/>
        <v/>
      </c>
      <c r="S892" t="e">
        <f t="shared" ca="1" si="257"/>
        <v>#VALUE!</v>
      </c>
      <c r="T892" t="e">
        <f t="shared" ca="1" si="254"/>
        <v>#VALUE!</v>
      </c>
      <c r="U892">
        <f t="shared" si="258"/>
        <v>828</v>
      </c>
      <c r="V892">
        <v>69.0833333333387</v>
      </c>
      <c r="W892">
        <f t="shared" si="259"/>
        <v>69</v>
      </c>
      <c r="X892" t="str" cm="1">
        <f t="array" aca="1" ref="X892" ca="1">IFERROR(INDEX('PC&amp;PD'!$A$1:$AS$19,ROW('PC&amp;PD'!$A$19),MATCH(INDIRECT(T892),'PC&amp;PD'!$A$1:$AS$1,0)),"")</f>
        <v/>
      </c>
      <c r="AA892" t="str">
        <f t="shared" si="249"/>
        <v/>
      </c>
      <c r="AB892" t="str">
        <f t="shared" si="250"/>
        <v/>
      </c>
      <c r="AC892" t="e">
        <f t="shared" ca="1" si="251"/>
        <v>#VALUE!</v>
      </c>
      <c r="AD892" t="str" cm="1">
        <f t="array" aca="1" ref="AD892" ca="1">IFERROR(IF((LEFT(INDIRECT("$F"&amp;$S892),4))="GOTS",IF($G892="Organic","GOTS_Organic_raw",(IF($G892="Responsible","GOTS_Responsible",(IF($G892="No Attribute (Conventional)","GOTS_conventional",(IF($G892="Recycled Pre/Post-Consumer","GOTS_pre_post",(IF($G892="In-Conversion","GOTS_in_conversion",(IF($G892="Sustainably Sourced","Sustainably_sourced",(IF($G892="Recycled pre-consumer organic","GOTS_recycled_organic",""))))))))))))),IF($G892="Organic","Organic",(IF($G892="Responsible","Responsible",(IF($G892="No Attribute (Conventional)","No_Attribute_Conventional",(IF($G892="Recycled Pre/Post-Consumer","Recycled_Pre_Post_Consumer",(IF($G892="In-Conversion","In_Conversion",(IF($G892="Recycled Pre-Consumer","Recycled_Pre_Consumer",(IF($G892="Recycled Post-Consumer","Recycled_Post_Consumer",(IF($G892="Sustainably Sourced","Sustainably_sourced",(IF($G892="Recycled pre-consumer organic","GOTS_recycled_organic","")))))))))))))))))),"")</f>
        <v/>
      </c>
      <c r="AE892" t="e" cm="1">
        <f t="array" aca="1" ref="AE892" ca="1">IF($I892="",IF(INDIRECT("$F"&amp;$S892)="","",IF(LEFT(INDIRECT("$F"&amp;$S892),3)="GRS","GRS_RCS_RM",IF((LEFT(INDIRECT("$F"&amp;$S892),3))="RCS","GRS_RCS_RM",IF(INDIRECT("$F"&amp;$S892)="OCS (No Label)","OCS_Conversion_RM",IF(LEFT(INDIRECT("$F"&amp;$S892),3)="OCS","OCS_RM",IF(RIGHT(INDIRECT("$F"&amp;$S892),10)="conversion","GOTS_RM_conversion",IF((LEFT(INDIRECT("$F"&amp;$S892),4))="GOTS","GOTS_RM","Responsible_RM"))))))),"DELETERM")</f>
        <v>#VALUE!</v>
      </c>
      <c r="AF892" t="e" cm="1">
        <f t="array" aca="1" ref="AF892" ca="1">IF($S892="","",INDIRECT("$Z"&amp;$S892))</f>
        <v>#VALUE!</v>
      </c>
      <c r="AG892" t="str">
        <f t="shared" si="252"/>
        <v/>
      </c>
      <c r="AH892" t="str" cm="1">
        <f t="array" aca="1" ref="AH892" ca="1">IFERROR(INDIRECT("$ag"&amp;S892),"")</f>
        <v/>
      </c>
      <c r="AI892" t="e" cm="1">
        <f t="array" aca="1" ref="AI892" ca="1">INDIRECT("O"&amp;S892)</f>
        <v>#VALUE!</v>
      </c>
      <c r="AJ892" t="str">
        <f t="shared" si="253"/>
        <v/>
      </c>
    </row>
    <row r="893" spans="1:36" ht="16.5" customHeight="1">
      <c r="A893" s="129"/>
      <c r="B893" s="134"/>
      <c r="C893" s="135"/>
      <c r="D893" s="146"/>
      <c r="E893" s="146"/>
      <c r="F893" s="135"/>
      <c r="G893" s="147"/>
      <c r="H893" s="147"/>
      <c r="I893" s="147"/>
      <c r="J893" s="147"/>
      <c r="K893" s="38"/>
      <c r="L893" s="143"/>
      <c r="M893" s="143"/>
      <c r="N893" s="61"/>
      <c r="O893" s="314"/>
      <c r="Q893" t="str">
        <f t="shared" si="248"/>
        <v/>
      </c>
      <c r="S893" t="e">
        <f t="shared" ca="1" si="257"/>
        <v>#VALUE!</v>
      </c>
      <c r="T893" t="e">
        <f t="shared" ca="1" si="254"/>
        <v>#VALUE!</v>
      </c>
      <c r="U893">
        <f t="shared" si="258"/>
        <v>828</v>
      </c>
      <c r="V893">
        <v>69.1666666666721</v>
      </c>
      <c r="W893">
        <f t="shared" si="259"/>
        <v>69</v>
      </c>
      <c r="X893" t="str" cm="1">
        <f t="array" aca="1" ref="X893" ca="1">IFERROR(INDEX('PC&amp;PD'!$A$1:$AS$19,ROW('PC&amp;PD'!$A$19),MATCH(INDIRECT(T893),'PC&amp;PD'!$A$1:$AS$1,0)),"")</f>
        <v/>
      </c>
      <c r="AA893" t="str">
        <f t="shared" si="249"/>
        <v/>
      </c>
      <c r="AB893" t="str">
        <f t="shared" si="250"/>
        <v/>
      </c>
      <c r="AC893" t="e">
        <f t="shared" ca="1" si="251"/>
        <v>#VALUE!</v>
      </c>
      <c r="AD893" t="str" cm="1">
        <f t="array" aca="1" ref="AD893" ca="1">IFERROR(IF((LEFT(INDIRECT("$F"&amp;$S893),4))="GOTS",IF($G893="Organic","GOTS_Organic_raw",(IF($G893="Responsible","GOTS_Responsible",(IF($G893="No Attribute (Conventional)","GOTS_conventional",(IF($G893="Recycled Pre/Post-Consumer","GOTS_pre_post",(IF($G893="In-Conversion","GOTS_in_conversion",(IF($G893="Sustainably Sourced","Sustainably_sourced",(IF($G893="Recycled pre-consumer organic","GOTS_recycled_organic",""))))))))))))),IF($G893="Organic","Organic",(IF($G893="Responsible","Responsible",(IF($G893="No Attribute (Conventional)","No_Attribute_Conventional",(IF($G893="Recycled Pre/Post-Consumer","Recycled_Pre_Post_Consumer",(IF($G893="In-Conversion","In_Conversion",(IF($G893="Recycled Pre-Consumer","Recycled_Pre_Consumer",(IF($G893="Recycled Post-Consumer","Recycled_Post_Consumer",(IF($G893="Sustainably Sourced","Sustainably_sourced",(IF($G893="Recycled pre-consumer organic","GOTS_recycled_organic","")))))))))))))))))),"")</f>
        <v/>
      </c>
      <c r="AE893" t="e" cm="1">
        <f t="array" aca="1" ref="AE893" ca="1">IF($I893="",IF(INDIRECT("$F"&amp;$S893)="","",IF(LEFT(INDIRECT("$F"&amp;$S893),3)="GRS","GRS_RCS_RM",IF((LEFT(INDIRECT("$F"&amp;$S893),3))="RCS","GRS_RCS_RM",IF(INDIRECT("$F"&amp;$S893)="OCS (No Label)","OCS_Conversion_RM",IF(LEFT(INDIRECT("$F"&amp;$S893),3)="OCS","OCS_RM",IF(RIGHT(INDIRECT("$F"&amp;$S893),10)="conversion","GOTS_RM_conversion",IF((LEFT(INDIRECT("$F"&amp;$S893),4))="GOTS","GOTS_RM","Responsible_RM"))))))),"DELETERM")</f>
        <v>#VALUE!</v>
      </c>
      <c r="AF893" t="e" cm="1">
        <f t="array" aca="1" ref="AF893" ca="1">IF($S893="","",INDIRECT("$Z"&amp;$S893))</f>
        <v>#VALUE!</v>
      </c>
      <c r="AG893" t="str">
        <f t="shared" si="252"/>
        <v/>
      </c>
      <c r="AH893" t="str" cm="1">
        <f t="array" aca="1" ref="AH893" ca="1">IFERROR(INDIRECT("$ag"&amp;S893),"")</f>
        <v/>
      </c>
      <c r="AI893" t="e" cm="1">
        <f t="array" aca="1" ref="AI893" ca="1">INDIRECT("O"&amp;S893)</f>
        <v>#VALUE!</v>
      </c>
      <c r="AJ893" t="str">
        <f t="shared" si="253"/>
        <v/>
      </c>
    </row>
    <row r="894" spans="1:36" ht="16.5" customHeight="1">
      <c r="A894" s="129"/>
      <c r="B894" s="134"/>
      <c r="C894" s="135"/>
      <c r="D894" s="146"/>
      <c r="E894" s="146"/>
      <c r="F894" s="135"/>
      <c r="G894" s="147"/>
      <c r="H894" s="147"/>
      <c r="I894" s="147"/>
      <c r="J894" s="147"/>
      <c r="K894" s="38"/>
      <c r="L894" s="143"/>
      <c r="M894" s="143"/>
      <c r="N894" s="61"/>
      <c r="O894" s="314"/>
      <c r="Q894" t="str">
        <f t="shared" si="248"/>
        <v/>
      </c>
      <c r="S894" t="e">
        <f t="shared" ca="1" si="257"/>
        <v>#VALUE!</v>
      </c>
      <c r="T894" t="e">
        <f t="shared" ca="1" si="254"/>
        <v>#VALUE!</v>
      </c>
      <c r="U894">
        <f t="shared" si="258"/>
        <v>828</v>
      </c>
      <c r="V894">
        <v>69.2500000000054</v>
      </c>
      <c r="W894">
        <f t="shared" si="259"/>
        <v>69</v>
      </c>
      <c r="X894" t="str" cm="1">
        <f t="array" aca="1" ref="X894" ca="1">IFERROR(INDEX('PC&amp;PD'!$A$1:$AS$19,ROW('PC&amp;PD'!$A$19),MATCH(INDIRECT(T894),'PC&amp;PD'!$A$1:$AS$1,0)),"")</f>
        <v/>
      </c>
      <c r="AA894" t="str">
        <f t="shared" si="249"/>
        <v/>
      </c>
      <c r="AB894" t="str">
        <f t="shared" si="250"/>
        <v/>
      </c>
      <c r="AC894" t="e">
        <f t="shared" ca="1" si="251"/>
        <v>#VALUE!</v>
      </c>
      <c r="AD894" t="str" cm="1">
        <f t="array" aca="1" ref="AD894" ca="1">IFERROR(IF((LEFT(INDIRECT("$F"&amp;$S894),4))="GOTS",IF($G894="Organic","GOTS_Organic_raw",(IF($G894="Responsible","GOTS_Responsible",(IF($G894="No Attribute (Conventional)","GOTS_conventional",(IF($G894="Recycled Pre/Post-Consumer","GOTS_pre_post",(IF($G894="In-Conversion","GOTS_in_conversion",(IF($G894="Sustainably Sourced","Sustainably_sourced",(IF($G894="Recycled pre-consumer organic","GOTS_recycled_organic",""))))))))))))),IF($G894="Organic","Organic",(IF($G894="Responsible","Responsible",(IF($G894="No Attribute (Conventional)","No_Attribute_Conventional",(IF($G894="Recycled Pre/Post-Consumer","Recycled_Pre_Post_Consumer",(IF($G894="In-Conversion","In_Conversion",(IF($G894="Recycled Pre-Consumer","Recycled_Pre_Consumer",(IF($G894="Recycled Post-Consumer","Recycled_Post_Consumer",(IF($G894="Sustainably Sourced","Sustainably_sourced",(IF($G894="Recycled pre-consumer organic","GOTS_recycled_organic","")))))))))))))))))),"")</f>
        <v/>
      </c>
      <c r="AE894" t="e" cm="1">
        <f t="array" aca="1" ref="AE894" ca="1">IF($I894="",IF(INDIRECT("$F"&amp;$S894)="","",IF(LEFT(INDIRECT("$F"&amp;$S894),3)="GRS","GRS_RCS_RM",IF((LEFT(INDIRECT("$F"&amp;$S894),3))="RCS","GRS_RCS_RM",IF(INDIRECT("$F"&amp;$S894)="OCS (No Label)","OCS_Conversion_RM",IF(LEFT(INDIRECT("$F"&amp;$S894),3)="OCS","OCS_RM",IF(RIGHT(INDIRECT("$F"&amp;$S894),10)="conversion","GOTS_RM_conversion",IF((LEFT(INDIRECT("$F"&amp;$S894),4))="GOTS","GOTS_RM","Responsible_RM"))))))),"DELETERM")</f>
        <v>#VALUE!</v>
      </c>
      <c r="AF894" t="e" cm="1">
        <f t="array" aca="1" ref="AF894" ca="1">IF($S894="","",INDIRECT("$Z"&amp;$S894))</f>
        <v>#VALUE!</v>
      </c>
      <c r="AG894" t="str">
        <f t="shared" si="252"/>
        <v/>
      </c>
      <c r="AH894" t="str" cm="1">
        <f t="array" aca="1" ref="AH894" ca="1">IFERROR(INDIRECT("$ag"&amp;S894),"")</f>
        <v/>
      </c>
      <c r="AI894" t="e" cm="1">
        <f t="array" aca="1" ref="AI894" ca="1">INDIRECT("O"&amp;S894)</f>
        <v>#VALUE!</v>
      </c>
      <c r="AJ894" t="str">
        <f t="shared" si="253"/>
        <v/>
      </c>
    </row>
    <row r="895" spans="1:36" ht="16.5" customHeight="1">
      <c r="A895" s="129"/>
      <c r="B895" s="134"/>
      <c r="C895" s="135"/>
      <c r="D895" s="146"/>
      <c r="E895" s="146"/>
      <c r="F895" s="135"/>
      <c r="G895" s="147"/>
      <c r="H895" s="147"/>
      <c r="I895" s="147"/>
      <c r="J895" s="147"/>
      <c r="K895" s="38"/>
      <c r="L895" s="143"/>
      <c r="M895" s="143"/>
      <c r="N895" s="61"/>
      <c r="O895" s="314"/>
      <c r="Q895" t="str">
        <f t="shared" si="248"/>
        <v/>
      </c>
      <c r="S895" t="e">
        <f t="shared" ca="1" si="257"/>
        <v>#VALUE!</v>
      </c>
      <c r="T895" t="e">
        <f t="shared" ca="1" si="254"/>
        <v>#VALUE!</v>
      </c>
      <c r="U895">
        <f t="shared" si="258"/>
        <v>828</v>
      </c>
      <c r="V895">
        <v>69.3333333333387</v>
      </c>
      <c r="W895">
        <f t="shared" si="259"/>
        <v>69</v>
      </c>
      <c r="X895" t="str" cm="1">
        <f t="array" aca="1" ref="X895" ca="1">IFERROR(INDEX('PC&amp;PD'!$A$1:$AS$19,ROW('PC&amp;PD'!$A$19),MATCH(INDIRECT(T895),'PC&amp;PD'!$A$1:$AS$1,0)),"")</f>
        <v/>
      </c>
      <c r="AA895" t="str">
        <f t="shared" si="249"/>
        <v/>
      </c>
      <c r="AB895" t="str">
        <f t="shared" si="250"/>
        <v/>
      </c>
      <c r="AC895" t="e">
        <f t="shared" ca="1" si="251"/>
        <v>#VALUE!</v>
      </c>
      <c r="AD895" t="str" cm="1">
        <f t="array" aca="1" ref="AD895" ca="1">IFERROR(IF((LEFT(INDIRECT("$F"&amp;$S895),4))="GOTS",IF($G895="Organic","GOTS_Organic_raw",(IF($G895="Responsible","GOTS_Responsible",(IF($G895="No Attribute (Conventional)","GOTS_conventional",(IF($G895="Recycled Pre/Post-Consumer","GOTS_pre_post",(IF($G895="In-Conversion","GOTS_in_conversion",(IF($G895="Sustainably Sourced","Sustainably_sourced",(IF($G895="Recycled pre-consumer organic","GOTS_recycled_organic",""))))))))))))),IF($G895="Organic","Organic",(IF($G895="Responsible","Responsible",(IF($G895="No Attribute (Conventional)","No_Attribute_Conventional",(IF($G895="Recycled Pre/Post-Consumer","Recycled_Pre_Post_Consumer",(IF($G895="In-Conversion","In_Conversion",(IF($G895="Recycled Pre-Consumer","Recycled_Pre_Consumer",(IF($G895="Recycled Post-Consumer","Recycled_Post_Consumer",(IF($G895="Sustainably Sourced","Sustainably_sourced",(IF($G895="Recycled pre-consumer organic","GOTS_recycled_organic","")))))))))))))))))),"")</f>
        <v/>
      </c>
      <c r="AE895" t="e" cm="1">
        <f t="array" aca="1" ref="AE895" ca="1">IF($I895="",IF(INDIRECT("$F"&amp;$S895)="","",IF(LEFT(INDIRECT("$F"&amp;$S895),3)="GRS","GRS_RCS_RM",IF((LEFT(INDIRECT("$F"&amp;$S895),3))="RCS","GRS_RCS_RM",IF(INDIRECT("$F"&amp;$S895)="OCS (No Label)","OCS_Conversion_RM",IF(LEFT(INDIRECT("$F"&amp;$S895),3)="OCS","OCS_RM",IF(RIGHT(INDIRECT("$F"&amp;$S895),10)="conversion","GOTS_RM_conversion",IF((LEFT(INDIRECT("$F"&amp;$S895),4))="GOTS","GOTS_RM","Responsible_RM"))))))),"DELETERM")</f>
        <v>#VALUE!</v>
      </c>
      <c r="AF895" t="e" cm="1">
        <f t="array" aca="1" ref="AF895" ca="1">IF($S895="","",INDIRECT("$Z"&amp;$S895))</f>
        <v>#VALUE!</v>
      </c>
      <c r="AG895" t="str">
        <f t="shared" si="252"/>
        <v/>
      </c>
      <c r="AH895" t="str" cm="1">
        <f t="array" aca="1" ref="AH895" ca="1">IFERROR(INDIRECT("$ag"&amp;S895),"")</f>
        <v/>
      </c>
      <c r="AI895" t="e" cm="1">
        <f t="array" aca="1" ref="AI895" ca="1">INDIRECT("O"&amp;S895)</f>
        <v>#VALUE!</v>
      </c>
      <c r="AJ895" t="str">
        <f t="shared" si="253"/>
        <v/>
      </c>
    </row>
    <row r="896" spans="1:36" ht="16.5" customHeight="1">
      <c r="A896" s="129"/>
      <c r="B896" s="134"/>
      <c r="C896" s="135"/>
      <c r="D896" s="146"/>
      <c r="E896" s="146"/>
      <c r="F896" s="135"/>
      <c r="G896" s="147"/>
      <c r="H896" s="147"/>
      <c r="I896" s="147"/>
      <c r="J896" s="147"/>
      <c r="K896" s="38"/>
      <c r="L896" s="143"/>
      <c r="M896" s="143"/>
      <c r="N896" s="61"/>
      <c r="O896" s="314"/>
      <c r="Q896" t="str">
        <f t="shared" ref="Q896:Q959" si="268">IF(G896="No Attribute (Conventional)",IF(OR($G896="",$I896="",$K896=""),"",CONCATENATE($K896," ",$AA896," ",$I896," + ")),IF(OR($G896="",$I896="",$K896=""),"",CONCATENATE($K896," ",$G896," ",$I896," + ")))</f>
        <v/>
      </c>
      <c r="S896" t="e">
        <f t="shared" ca="1" si="257"/>
        <v>#VALUE!</v>
      </c>
      <c r="T896" t="e">
        <f t="shared" ca="1" si="254"/>
        <v>#VALUE!</v>
      </c>
      <c r="U896">
        <f t="shared" si="258"/>
        <v>828</v>
      </c>
      <c r="V896">
        <v>69.4166666666721</v>
      </c>
      <c r="W896">
        <f t="shared" si="259"/>
        <v>69</v>
      </c>
      <c r="X896" t="str" cm="1">
        <f t="array" aca="1" ref="X896" ca="1">IFERROR(INDEX('PC&amp;PD'!$A$1:$AS$19,ROW('PC&amp;PD'!$A$19),MATCH(INDIRECT(T896),'PC&amp;PD'!$A$1:$AS$1,0)),"")</f>
        <v/>
      </c>
      <c r="AA896" t="str">
        <f t="shared" ref="AA896:AA959" si="269">IFERROR(IF(G896="","",IF(G896="No Attribute (Conventional)","",G896)),"")</f>
        <v/>
      </c>
      <c r="AB896" t="str">
        <f t="shared" ref="AB896:AB959" si="270">IFERROR(IF($F896="OCS 100", "OCS_100",IF($F896="OCS Blended", "OCS_Blended",IF($F896="OCS (No Label)", "OCS_No_Label",IF($F896="RCS 100", "RCS_100",IF($F896="RCS Blended","RCS_Blended",IF($F896="GRS","GRS",IF($F896="GRS (No Label)", "GRS_No_Label",IF($F896="RDS","RDS",IF($F896="RWS","RWS",IF($F896="RMS","RMS",IF($F896="GOTS Organic","GOTS_Organic",IF($F896="GOTS Made with organic","GOTS_Made_with_organic",IF($F896="GOTS Organic - in conversion","GOTS_Organic_in_Conversion",IF($F896="GOTS Made with organic - in conversion","GOTS_Made_with_Organic_in_Conversion",IF($F896="RAS","RAS",IF($F896="Rcs (No Label)","RCS_No_Label",IF($F896="RWS (No Label)","RWS_No_Label",IF($F896="RMS (No Label)","RMS_No_Label",IF($F896="RAS (No Label)","RAS_No_Label",IF($F896="RDS (No Label)","RDS_No_Label","")))))))))))))))))))),"")</f>
        <v/>
      </c>
      <c r="AC896" t="e">
        <f t="shared" ref="AC896:AC959" ca="1" si="271">"$AB"&amp;S896</f>
        <v>#VALUE!</v>
      </c>
      <c r="AD896" t="str" cm="1">
        <f t="array" aca="1" ref="AD896" ca="1">IFERROR(IF((LEFT(INDIRECT("$F"&amp;$S896),4))="GOTS",IF($G896="Organic","GOTS_Organic_raw",(IF($G896="Responsible","GOTS_Responsible",(IF($G896="No Attribute (Conventional)","GOTS_conventional",(IF($G896="Recycled Pre/Post-Consumer","GOTS_pre_post",(IF($G896="In-Conversion","GOTS_in_conversion",(IF($G896="Sustainably Sourced","Sustainably_sourced",(IF($G896="Recycled pre-consumer organic","GOTS_recycled_organic",""))))))))))))),IF($G896="Organic","Organic",(IF($G896="Responsible","Responsible",(IF($G896="No Attribute (Conventional)","No_Attribute_Conventional",(IF($G896="Recycled Pre/Post-Consumer","Recycled_Pre_Post_Consumer",(IF($G896="In-Conversion","In_Conversion",(IF($G896="Recycled Pre-Consumer","Recycled_Pre_Consumer",(IF($G896="Recycled Post-Consumer","Recycled_Post_Consumer",(IF($G896="Sustainably Sourced","Sustainably_sourced",(IF($G896="Recycled pre-consumer organic","GOTS_recycled_organic","")))))))))))))))))),"")</f>
        <v/>
      </c>
      <c r="AE896" t="e" cm="1">
        <f t="array" aca="1" ref="AE896" ca="1">IF($I896="",IF(INDIRECT("$F"&amp;$S896)="","",IF(LEFT(INDIRECT("$F"&amp;$S896),3)="GRS","GRS_RCS_RM",IF((LEFT(INDIRECT("$F"&amp;$S896),3))="RCS","GRS_RCS_RM",IF(INDIRECT("$F"&amp;$S896)="OCS (No Label)","OCS_Conversion_RM",IF(LEFT(INDIRECT("$F"&amp;$S896),3)="OCS","OCS_RM",IF(RIGHT(INDIRECT("$F"&amp;$S896),10)="conversion","GOTS_RM_conversion",IF((LEFT(INDIRECT("$F"&amp;$S896),4))="GOTS","GOTS_RM","Responsible_RM"))))))),"DELETERM")</f>
        <v>#VALUE!</v>
      </c>
      <c r="AF896" t="e" cm="1">
        <f t="array" aca="1" ref="AF896" ca="1">IF($S896="","",INDIRECT("$Z"&amp;$S896))</f>
        <v>#VALUE!</v>
      </c>
      <c r="AG896" t="str">
        <f t="shared" ref="AG896:AG959" si="272">IF(AND(AJ896="",AJ897="",AJ898="",AJ899="",AJ900="",AJ901="",AJ902="",AJ903="",AJ904="",AJ905="",AJ906="",AJ907=""),"",CONCATENATE(AJ896, AJ897, AJ898, AJ899,AJ900, AJ901, AJ902, AJ903, AJ904, AJ905, AJ906,AJ907))</f>
        <v/>
      </c>
      <c r="AH896" t="str" cm="1">
        <f t="array" aca="1" ref="AH896" ca="1">IFERROR(INDIRECT("$ag"&amp;S896),"")</f>
        <v/>
      </c>
      <c r="AI896" t="e" cm="1">
        <f t="array" aca="1" ref="AI896" ca="1">INDIRECT("O"&amp;S896)</f>
        <v>#VALUE!</v>
      </c>
      <c r="AJ896" t="str">
        <f t="shared" ref="AJ896:AJ959" si="273">IF(OR(Y896="",Y896=0),"",Y896&amp;", ")</f>
        <v/>
      </c>
    </row>
    <row r="897" spans="1:36" ht="16.5" customHeight="1">
      <c r="A897" s="130"/>
      <c r="B897" s="136"/>
      <c r="C897" s="137"/>
      <c r="D897" s="146"/>
      <c r="E897" s="146"/>
      <c r="F897" s="137"/>
      <c r="G897" s="147"/>
      <c r="H897" s="147"/>
      <c r="I897" s="147"/>
      <c r="J897" s="147"/>
      <c r="K897" s="38"/>
      <c r="L897" s="144"/>
      <c r="M897" s="144"/>
      <c r="N897" s="61"/>
      <c r="O897" s="314"/>
      <c r="Q897" t="str">
        <f t="shared" si="268"/>
        <v/>
      </c>
      <c r="S897" t="e">
        <f t="shared" ca="1" si="257"/>
        <v>#VALUE!</v>
      </c>
      <c r="T897" t="e">
        <f t="shared" ca="1" si="254"/>
        <v>#VALUE!</v>
      </c>
      <c r="U897">
        <f t="shared" si="258"/>
        <v>828</v>
      </c>
      <c r="V897">
        <v>69.5000000000054</v>
      </c>
      <c r="W897">
        <f t="shared" si="259"/>
        <v>69</v>
      </c>
      <c r="X897" t="str" cm="1">
        <f t="array" aca="1" ref="X897" ca="1">IFERROR(INDEX('PC&amp;PD'!$A$1:$AS$19,ROW('PC&amp;PD'!$A$19),MATCH(INDIRECT(T897),'PC&amp;PD'!$A$1:$AS$1,0)),"")</f>
        <v/>
      </c>
      <c r="AA897" t="str">
        <f t="shared" si="269"/>
        <v/>
      </c>
      <c r="AB897" t="str">
        <f t="shared" si="270"/>
        <v/>
      </c>
      <c r="AC897" t="e">
        <f t="shared" ca="1" si="271"/>
        <v>#VALUE!</v>
      </c>
      <c r="AD897" t="str" cm="1">
        <f t="array" aca="1" ref="AD897" ca="1">IFERROR(IF((LEFT(INDIRECT("$F"&amp;$S897),4))="GOTS",IF($G897="Organic","GOTS_Organic_raw",(IF($G897="Responsible","GOTS_Responsible",(IF($G897="No Attribute (Conventional)","GOTS_conventional",(IF($G897="Recycled Pre/Post-Consumer","GOTS_pre_post",(IF($G897="In-Conversion","GOTS_in_conversion",(IF($G897="Sustainably Sourced","Sustainably_sourced",(IF($G897="Recycled pre-consumer organic","GOTS_recycled_organic",""))))))))))))),IF($G897="Organic","Organic",(IF($G897="Responsible","Responsible",(IF($G897="No Attribute (Conventional)","No_Attribute_Conventional",(IF($G897="Recycled Pre/Post-Consumer","Recycled_Pre_Post_Consumer",(IF($G897="In-Conversion","In_Conversion",(IF($G897="Recycled Pre-Consumer","Recycled_Pre_Consumer",(IF($G897="Recycled Post-Consumer","Recycled_Post_Consumer",(IF($G897="Sustainably Sourced","Sustainably_sourced",(IF($G897="Recycled pre-consumer organic","GOTS_recycled_organic","")))))))))))))))))),"")</f>
        <v/>
      </c>
      <c r="AE897" t="e" cm="1">
        <f t="array" aca="1" ref="AE897" ca="1">IF($I897="",IF(INDIRECT("$F"&amp;$S897)="","",IF(LEFT(INDIRECT("$F"&amp;$S897),3)="GRS","GRS_RCS_RM",IF((LEFT(INDIRECT("$F"&amp;$S897),3))="RCS","GRS_RCS_RM",IF(INDIRECT("$F"&amp;$S897)="OCS (No Label)","OCS_Conversion_RM",IF(LEFT(INDIRECT("$F"&amp;$S897),3)="OCS","OCS_RM",IF(RIGHT(INDIRECT("$F"&amp;$S897),10)="conversion","GOTS_RM_conversion",IF((LEFT(INDIRECT("$F"&amp;$S897),4))="GOTS","GOTS_RM","Responsible_RM"))))))),"DELETERM")</f>
        <v>#VALUE!</v>
      </c>
      <c r="AF897" t="e" cm="1">
        <f t="array" aca="1" ref="AF897" ca="1">IF($S897="","",INDIRECT("$Z"&amp;$S897))</f>
        <v>#VALUE!</v>
      </c>
      <c r="AG897" t="str">
        <f t="shared" si="272"/>
        <v/>
      </c>
      <c r="AH897" t="str" cm="1">
        <f t="array" aca="1" ref="AH897" ca="1">IFERROR(INDIRECT("$ag"&amp;S897),"")</f>
        <v/>
      </c>
      <c r="AI897" t="e" cm="1">
        <f t="array" aca="1" ref="AI897" ca="1">INDIRECT("O"&amp;S897)</f>
        <v>#VALUE!</v>
      </c>
      <c r="AJ897" t="str">
        <f t="shared" si="273"/>
        <v/>
      </c>
    </row>
    <row r="898" spans="1:36" ht="16.5" customHeight="1">
      <c r="A898" s="130"/>
      <c r="B898" s="136"/>
      <c r="C898" s="137"/>
      <c r="D898" s="146"/>
      <c r="E898" s="146"/>
      <c r="F898" s="137"/>
      <c r="G898" s="147"/>
      <c r="H898" s="147"/>
      <c r="I898" s="147"/>
      <c r="J898" s="147"/>
      <c r="K898" s="38"/>
      <c r="L898" s="144"/>
      <c r="M898" s="144"/>
      <c r="N898" s="61"/>
      <c r="O898" s="314"/>
      <c r="Q898" t="str">
        <f t="shared" si="268"/>
        <v/>
      </c>
      <c r="S898" t="e">
        <f t="shared" ca="1" si="257"/>
        <v>#VALUE!</v>
      </c>
      <c r="T898" t="e">
        <f t="shared" ref="T898:T961" ca="1" si="274">"$B"&amp;S898</f>
        <v>#VALUE!</v>
      </c>
      <c r="U898">
        <f t="shared" si="258"/>
        <v>828</v>
      </c>
      <c r="V898">
        <v>69.5833333333388</v>
      </c>
      <c r="W898">
        <f t="shared" si="259"/>
        <v>69</v>
      </c>
      <c r="X898" t="str" cm="1">
        <f t="array" aca="1" ref="X898" ca="1">IFERROR(INDEX('PC&amp;PD'!$A$1:$AS$19,ROW('PC&amp;PD'!$A$19),MATCH(INDIRECT(T898),'PC&amp;PD'!$A$1:$AS$1,0)),"")</f>
        <v/>
      </c>
      <c r="AA898" t="str">
        <f t="shared" si="269"/>
        <v/>
      </c>
      <c r="AB898" t="str">
        <f t="shared" si="270"/>
        <v/>
      </c>
      <c r="AC898" t="e">
        <f t="shared" ca="1" si="271"/>
        <v>#VALUE!</v>
      </c>
      <c r="AD898" t="str" cm="1">
        <f t="array" aca="1" ref="AD898" ca="1">IFERROR(IF((LEFT(INDIRECT("$F"&amp;$S898),4))="GOTS",IF($G898="Organic","GOTS_Organic_raw",(IF($G898="Responsible","GOTS_Responsible",(IF($G898="No Attribute (Conventional)","GOTS_conventional",(IF($G898="Recycled Pre/Post-Consumer","GOTS_pre_post",(IF($G898="In-Conversion","GOTS_in_conversion",(IF($G898="Sustainably Sourced","Sustainably_sourced",(IF($G898="Recycled pre-consumer organic","GOTS_recycled_organic",""))))))))))))),IF($G898="Organic","Organic",(IF($G898="Responsible","Responsible",(IF($G898="No Attribute (Conventional)","No_Attribute_Conventional",(IF($G898="Recycled Pre/Post-Consumer","Recycled_Pre_Post_Consumer",(IF($G898="In-Conversion","In_Conversion",(IF($G898="Recycled Pre-Consumer","Recycled_Pre_Consumer",(IF($G898="Recycled Post-Consumer","Recycled_Post_Consumer",(IF($G898="Sustainably Sourced","Sustainably_sourced",(IF($G898="Recycled pre-consumer organic","GOTS_recycled_organic","")))))))))))))))))),"")</f>
        <v/>
      </c>
      <c r="AE898" t="e" cm="1">
        <f t="array" aca="1" ref="AE898" ca="1">IF($I898="",IF(INDIRECT("$F"&amp;$S898)="","",IF(LEFT(INDIRECT("$F"&amp;$S898),3)="GRS","GRS_RCS_RM",IF((LEFT(INDIRECT("$F"&amp;$S898),3))="RCS","GRS_RCS_RM",IF(INDIRECT("$F"&amp;$S898)="OCS (No Label)","OCS_Conversion_RM",IF(LEFT(INDIRECT("$F"&amp;$S898),3)="OCS","OCS_RM",IF(RIGHT(INDIRECT("$F"&amp;$S898),10)="conversion","GOTS_RM_conversion",IF((LEFT(INDIRECT("$F"&amp;$S898),4))="GOTS","GOTS_RM","Responsible_RM"))))))),"DELETERM")</f>
        <v>#VALUE!</v>
      </c>
      <c r="AF898" t="e" cm="1">
        <f t="array" aca="1" ref="AF898" ca="1">IF($S898="","",INDIRECT("$Z"&amp;$S898))</f>
        <v>#VALUE!</v>
      </c>
      <c r="AG898" t="str">
        <f t="shared" si="272"/>
        <v/>
      </c>
      <c r="AH898" t="str" cm="1">
        <f t="array" aca="1" ref="AH898" ca="1">IFERROR(INDIRECT("$ag"&amp;S898),"")</f>
        <v/>
      </c>
      <c r="AI898" t="e" cm="1">
        <f t="array" aca="1" ref="AI898" ca="1">INDIRECT("O"&amp;S898)</f>
        <v>#VALUE!</v>
      </c>
      <c r="AJ898" t="str">
        <f t="shared" si="273"/>
        <v/>
      </c>
    </row>
    <row r="899" spans="1:36" ht="16.5" customHeight="1">
      <c r="A899" s="130"/>
      <c r="B899" s="136"/>
      <c r="C899" s="137"/>
      <c r="D899" s="146"/>
      <c r="E899" s="146"/>
      <c r="F899" s="137"/>
      <c r="G899" s="147"/>
      <c r="H899" s="147"/>
      <c r="I899" s="147"/>
      <c r="J899" s="147"/>
      <c r="K899" s="38"/>
      <c r="L899" s="144"/>
      <c r="M899" s="144"/>
      <c r="N899" s="61"/>
      <c r="O899" s="314"/>
      <c r="Q899" t="str">
        <f t="shared" si="268"/>
        <v/>
      </c>
      <c r="S899" t="e">
        <f t="shared" ca="1" si="257"/>
        <v>#VALUE!</v>
      </c>
      <c r="T899" t="e">
        <f t="shared" ca="1" si="274"/>
        <v>#VALUE!</v>
      </c>
      <c r="U899">
        <f t="shared" si="258"/>
        <v>828</v>
      </c>
      <c r="V899">
        <v>69.6666666666721</v>
      </c>
      <c r="W899">
        <f t="shared" si="259"/>
        <v>69</v>
      </c>
      <c r="X899" t="str" cm="1">
        <f t="array" aca="1" ref="X899" ca="1">IFERROR(INDEX('PC&amp;PD'!$A$1:$AS$19,ROW('PC&amp;PD'!$A$19),MATCH(INDIRECT(T899),'PC&amp;PD'!$A$1:$AS$1,0)),"")</f>
        <v/>
      </c>
      <c r="AA899" t="str">
        <f t="shared" si="269"/>
        <v/>
      </c>
      <c r="AB899" t="str">
        <f t="shared" si="270"/>
        <v/>
      </c>
      <c r="AC899" t="e">
        <f t="shared" ca="1" si="271"/>
        <v>#VALUE!</v>
      </c>
      <c r="AD899" t="str" cm="1">
        <f t="array" aca="1" ref="AD899" ca="1">IFERROR(IF((LEFT(INDIRECT("$F"&amp;$S899),4))="GOTS",IF($G899="Organic","GOTS_Organic_raw",(IF($G899="Responsible","GOTS_Responsible",(IF($G899="No Attribute (Conventional)","GOTS_conventional",(IF($G899="Recycled Pre/Post-Consumer","GOTS_pre_post",(IF($G899="In-Conversion","GOTS_in_conversion",(IF($G899="Sustainably Sourced","Sustainably_sourced",(IF($G899="Recycled pre-consumer organic","GOTS_recycled_organic",""))))))))))))),IF($G899="Organic","Organic",(IF($G899="Responsible","Responsible",(IF($G899="No Attribute (Conventional)","No_Attribute_Conventional",(IF($G899="Recycled Pre/Post-Consumer","Recycled_Pre_Post_Consumer",(IF($G899="In-Conversion","In_Conversion",(IF($G899="Recycled Pre-Consumer","Recycled_Pre_Consumer",(IF($G899="Recycled Post-Consumer","Recycled_Post_Consumer",(IF($G899="Sustainably Sourced","Sustainably_sourced",(IF($G899="Recycled pre-consumer organic","GOTS_recycled_organic","")))))))))))))))))),"")</f>
        <v/>
      </c>
      <c r="AE899" t="e" cm="1">
        <f t="array" aca="1" ref="AE899" ca="1">IF($I899="",IF(INDIRECT("$F"&amp;$S899)="","",IF(LEFT(INDIRECT("$F"&amp;$S899),3)="GRS","GRS_RCS_RM",IF((LEFT(INDIRECT("$F"&amp;$S899),3))="RCS","GRS_RCS_RM",IF(INDIRECT("$F"&amp;$S899)="OCS (No Label)","OCS_Conversion_RM",IF(LEFT(INDIRECT("$F"&amp;$S899),3)="OCS","OCS_RM",IF(RIGHT(INDIRECT("$F"&amp;$S899),10)="conversion","GOTS_RM_conversion",IF((LEFT(INDIRECT("$F"&amp;$S899),4))="GOTS","GOTS_RM","Responsible_RM"))))))),"DELETERM")</f>
        <v>#VALUE!</v>
      </c>
      <c r="AF899" t="e" cm="1">
        <f t="array" aca="1" ref="AF899" ca="1">IF($S899="","",INDIRECT("$Z"&amp;$S899))</f>
        <v>#VALUE!</v>
      </c>
      <c r="AG899" t="str">
        <f t="shared" si="272"/>
        <v/>
      </c>
      <c r="AH899" t="str" cm="1">
        <f t="array" aca="1" ref="AH899" ca="1">IFERROR(INDIRECT("$ag"&amp;S899),"")</f>
        <v/>
      </c>
      <c r="AI899" t="e" cm="1">
        <f t="array" aca="1" ref="AI899" ca="1">INDIRECT("O"&amp;S899)</f>
        <v>#VALUE!</v>
      </c>
      <c r="AJ899" t="str">
        <f t="shared" si="273"/>
        <v/>
      </c>
    </row>
    <row r="900" spans="1:36" ht="16.5" customHeight="1">
      <c r="A900" s="130"/>
      <c r="B900" s="136"/>
      <c r="C900" s="137"/>
      <c r="D900" s="146"/>
      <c r="E900" s="146"/>
      <c r="F900" s="137"/>
      <c r="G900" s="147"/>
      <c r="H900" s="147"/>
      <c r="I900" s="147"/>
      <c r="J900" s="147"/>
      <c r="K900" s="38"/>
      <c r="L900" s="144"/>
      <c r="M900" s="144"/>
      <c r="N900" s="61"/>
      <c r="O900" s="314"/>
      <c r="Q900" t="str">
        <f t="shared" si="268"/>
        <v/>
      </c>
      <c r="S900" t="e">
        <f t="shared" ca="1" si="257"/>
        <v>#VALUE!</v>
      </c>
      <c r="T900" t="e">
        <f t="shared" ca="1" si="274"/>
        <v>#VALUE!</v>
      </c>
      <c r="U900">
        <f t="shared" si="258"/>
        <v>828</v>
      </c>
      <c r="V900">
        <v>69.7500000000054</v>
      </c>
      <c r="W900">
        <f t="shared" si="259"/>
        <v>69</v>
      </c>
      <c r="X900" t="str" cm="1">
        <f t="array" aca="1" ref="X900" ca="1">IFERROR(INDEX('PC&amp;PD'!$A$1:$AS$19,ROW('PC&amp;PD'!$A$19),MATCH(INDIRECT(T900),'PC&amp;PD'!$A$1:$AS$1,0)),"")</f>
        <v/>
      </c>
      <c r="AA900" t="str">
        <f t="shared" si="269"/>
        <v/>
      </c>
      <c r="AB900" t="str">
        <f t="shared" si="270"/>
        <v/>
      </c>
      <c r="AC900" t="e">
        <f t="shared" ca="1" si="271"/>
        <v>#VALUE!</v>
      </c>
      <c r="AD900" t="str" cm="1">
        <f t="array" aca="1" ref="AD900" ca="1">IFERROR(IF((LEFT(INDIRECT("$F"&amp;$S900),4))="GOTS",IF($G900="Organic","GOTS_Organic_raw",(IF($G900="Responsible","GOTS_Responsible",(IF($G900="No Attribute (Conventional)","GOTS_conventional",(IF($G900="Recycled Pre/Post-Consumer","GOTS_pre_post",(IF($G900="In-Conversion","GOTS_in_conversion",(IF($G900="Sustainably Sourced","Sustainably_sourced",(IF($G900="Recycled pre-consumer organic","GOTS_recycled_organic",""))))))))))))),IF($G900="Organic","Organic",(IF($G900="Responsible","Responsible",(IF($G900="No Attribute (Conventional)","No_Attribute_Conventional",(IF($G900="Recycled Pre/Post-Consumer","Recycled_Pre_Post_Consumer",(IF($G900="In-Conversion","In_Conversion",(IF($G900="Recycled Pre-Consumer","Recycled_Pre_Consumer",(IF($G900="Recycled Post-Consumer","Recycled_Post_Consumer",(IF($G900="Sustainably Sourced","Sustainably_sourced",(IF($G900="Recycled pre-consumer organic","GOTS_recycled_organic","")))))))))))))))))),"")</f>
        <v/>
      </c>
      <c r="AE900" t="e" cm="1">
        <f t="array" aca="1" ref="AE900" ca="1">IF($I900="",IF(INDIRECT("$F"&amp;$S900)="","",IF(LEFT(INDIRECT("$F"&amp;$S900),3)="GRS","GRS_RCS_RM",IF((LEFT(INDIRECT("$F"&amp;$S900),3))="RCS","GRS_RCS_RM",IF(INDIRECT("$F"&amp;$S900)="OCS (No Label)","OCS_Conversion_RM",IF(LEFT(INDIRECT("$F"&amp;$S900),3)="OCS","OCS_RM",IF(RIGHT(INDIRECT("$F"&amp;$S900),10)="conversion","GOTS_RM_conversion",IF((LEFT(INDIRECT("$F"&amp;$S900),4))="GOTS","GOTS_RM","Responsible_RM"))))))),"DELETERM")</f>
        <v>#VALUE!</v>
      </c>
      <c r="AF900" t="e" cm="1">
        <f t="array" aca="1" ref="AF900" ca="1">IF($S900="","",INDIRECT("$Z"&amp;$S900))</f>
        <v>#VALUE!</v>
      </c>
      <c r="AG900" t="str">
        <f t="shared" si="272"/>
        <v/>
      </c>
      <c r="AH900" t="str" cm="1">
        <f t="array" aca="1" ref="AH900" ca="1">IFERROR(INDIRECT("$ag"&amp;S900),"")</f>
        <v/>
      </c>
      <c r="AI900" t="e" cm="1">
        <f t="array" aca="1" ref="AI900" ca="1">INDIRECT("O"&amp;S900)</f>
        <v>#VALUE!</v>
      </c>
      <c r="AJ900" t="str">
        <f t="shared" si="273"/>
        <v/>
      </c>
    </row>
    <row r="901" spans="1:36" ht="16.5" customHeight="1">
      <c r="A901" s="130"/>
      <c r="B901" s="136"/>
      <c r="C901" s="137"/>
      <c r="D901" s="146"/>
      <c r="E901" s="146"/>
      <c r="F901" s="137"/>
      <c r="G901" s="147"/>
      <c r="H901" s="147"/>
      <c r="I901" s="147"/>
      <c r="J901" s="147"/>
      <c r="K901" s="38"/>
      <c r="L901" s="144"/>
      <c r="M901" s="144"/>
      <c r="N901" s="61"/>
      <c r="O901" s="314"/>
      <c r="Q901" t="str">
        <f t="shared" si="268"/>
        <v/>
      </c>
      <c r="S901" t="e">
        <f t="shared" ca="1" si="257"/>
        <v>#VALUE!</v>
      </c>
      <c r="T901" t="e">
        <f t="shared" ca="1" si="274"/>
        <v>#VALUE!</v>
      </c>
      <c r="U901">
        <f t="shared" si="258"/>
        <v>828</v>
      </c>
      <c r="V901">
        <v>69.8333333333388</v>
      </c>
      <c r="W901">
        <f t="shared" si="259"/>
        <v>69</v>
      </c>
      <c r="X901" t="str" cm="1">
        <f t="array" aca="1" ref="X901" ca="1">IFERROR(INDEX('PC&amp;PD'!$A$1:$AS$19,ROW('PC&amp;PD'!$A$19),MATCH(INDIRECT(T901),'PC&amp;PD'!$A$1:$AS$1,0)),"")</f>
        <v/>
      </c>
      <c r="AA901" t="str">
        <f t="shared" si="269"/>
        <v/>
      </c>
      <c r="AB901" t="str">
        <f t="shared" si="270"/>
        <v/>
      </c>
      <c r="AC901" t="e">
        <f t="shared" ca="1" si="271"/>
        <v>#VALUE!</v>
      </c>
      <c r="AD901" t="str" cm="1">
        <f t="array" aca="1" ref="AD901" ca="1">IFERROR(IF((LEFT(INDIRECT("$F"&amp;$S901),4))="GOTS",IF($G901="Organic","GOTS_Organic_raw",(IF($G901="Responsible","GOTS_Responsible",(IF($G901="No Attribute (Conventional)","GOTS_conventional",(IF($G901="Recycled Pre/Post-Consumer","GOTS_pre_post",(IF($G901="In-Conversion","GOTS_in_conversion",(IF($G901="Sustainably Sourced","Sustainably_sourced",(IF($G901="Recycled pre-consumer organic","GOTS_recycled_organic",""))))))))))))),IF($G901="Organic","Organic",(IF($G901="Responsible","Responsible",(IF($G901="No Attribute (Conventional)","No_Attribute_Conventional",(IF($G901="Recycled Pre/Post-Consumer","Recycled_Pre_Post_Consumer",(IF($G901="In-Conversion","In_Conversion",(IF($G901="Recycled Pre-Consumer","Recycled_Pre_Consumer",(IF($G901="Recycled Post-Consumer","Recycled_Post_Consumer",(IF($G901="Sustainably Sourced","Sustainably_sourced",(IF($G901="Recycled pre-consumer organic","GOTS_recycled_organic","")))))))))))))))))),"")</f>
        <v/>
      </c>
      <c r="AE901" t="e" cm="1">
        <f t="array" aca="1" ref="AE901" ca="1">IF($I901="",IF(INDIRECT("$F"&amp;$S901)="","",IF(LEFT(INDIRECT("$F"&amp;$S901),3)="GRS","GRS_RCS_RM",IF((LEFT(INDIRECT("$F"&amp;$S901),3))="RCS","GRS_RCS_RM",IF(INDIRECT("$F"&amp;$S901)="OCS (No Label)","OCS_Conversion_RM",IF(LEFT(INDIRECT("$F"&amp;$S901),3)="OCS","OCS_RM",IF(RIGHT(INDIRECT("$F"&amp;$S901),10)="conversion","GOTS_RM_conversion",IF((LEFT(INDIRECT("$F"&amp;$S901),4))="GOTS","GOTS_RM","Responsible_RM"))))))),"DELETERM")</f>
        <v>#VALUE!</v>
      </c>
      <c r="AF901" t="e" cm="1">
        <f t="array" aca="1" ref="AF901" ca="1">IF($S901="","",INDIRECT("$Z"&amp;$S901))</f>
        <v>#VALUE!</v>
      </c>
      <c r="AG901" t="str">
        <f t="shared" si="272"/>
        <v/>
      </c>
      <c r="AH901" t="str" cm="1">
        <f t="array" aca="1" ref="AH901" ca="1">IFERROR(INDIRECT("$ag"&amp;S901),"")</f>
        <v/>
      </c>
      <c r="AI901" t="e" cm="1">
        <f t="array" aca="1" ref="AI901" ca="1">INDIRECT("O"&amp;S901)</f>
        <v>#VALUE!</v>
      </c>
      <c r="AJ901" t="str">
        <f t="shared" si="273"/>
        <v/>
      </c>
    </row>
    <row r="902" spans="1:36" ht="16.5" customHeight="1" thickBot="1">
      <c r="A902" s="131"/>
      <c r="B902" s="138"/>
      <c r="C902" s="139"/>
      <c r="D902" s="148"/>
      <c r="E902" s="148"/>
      <c r="F902" s="139"/>
      <c r="G902" s="149"/>
      <c r="H902" s="149"/>
      <c r="I902" s="149"/>
      <c r="J902" s="149"/>
      <c r="K902" s="39"/>
      <c r="L902" s="145"/>
      <c r="M902" s="145"/>
      <c r="N902" s="62"/>
      <c r="O902" s="315"/>
      <c r="Q902" t="str">
        <f t="shared" si="268"/>
        <v/>
      </c>
      <c r="S902" t="e">
        <f t="shared" ca="1" si="257"/>
        <v>#VALUE!</v>
      </c>
      <c r="T902" t="e">
        <f t="shared" ca="1" si="274"/>
        <v>#VALUE!</v>
      </c>
      <c r="U902">
        <f t="shared" si="258"/>
        <v>828</v>
      </c>
      <c r="V902">
        <v>69.9166666666721</v>
      </c>
      <c r="W902">
        <f t="shared" si="259"/>
        <v>69</v>
      </c>
      <c r="X902" t="str" cm="1">
        <f t="array" aca="1" ref="X902" ca="1">IFERROR(INDEX('PC&amp;PD'!$A$1:$AS$19,ROW('PC&amp;PD'!$A$19),MATCH(INDIRECT(T902),'PC&amp;PD'!$A$1:$AS$1,0)),"")</f>
        <v/>
      </c>
      <c r="AA902" t="str">
        <f t="shared" si="269"/>
        <v/>
      </c>
      <c r="AB902" t="str">
        <f t="shared" si="270"/>
        <v/>
      </c>
      <c r="AC902" t="e">
        <f t="shared" ca="1" si="271"/>
        <v>#VALUE!</v>
      </c>
      <c r="AD902" t="str" cm="1">
        <f t="array" aca="1" ref="AD902" ca="1">IFERROR(IF((LEFT(INDIRECT("$F"&amp;$S902),4))="GOTS",IF($G902="Organic","GOTS_Organic_raw",(IF($G902="Responsible","GOTS_Responsible",(IF($G902="No Attribute (Conventional)","GOTS_conventional",(IF($G902="Recycled Pre/Post-Consumer","GOTS_pre_post",(IF($G902="In-Conversion","GOTS_in_conversion",(IF($G902="Sustainably Sourced","Sustainably_sourced",(IF($G902="Recycled pre-consumer organic","GOTS_recycled_organic",""))))))))))))),IF($G902="Organic","Organic",(IF($G902="Responsible","Responsible",(IF($G902="No Attribute (Conventional)","No_Attribute_Conventional",(IF($G902="Recycled Pre/Post-Consumer","Recycled_Pre_Post_Consumer",(IF($G902="In-Conversion","In_Conversion",(IF($G902="Recycled Pre-Consumer","Recycled_Pre_Consumer",(IF($G902="Recycled Post-Consumer","Recycled_Post_Consumer",(IF($G902="Sustainably Sourced","Sustainably_sourced",(IF($G902="Recycled pre-consumer organic","GOTS_recycled_organic","")))))))))))))))))),"")</f>
        <v/>
      </c>
      <c r="AE902" t="e" cm="1">
        <f t="array" aca="1" ref="AE902" ca="1">IF($I902="",IF(INDIRECT("$F"&amp;$S902)="","",IF(LEFT(INDIRECT("$F"&amp;$S902),3)="GRS","GRS_RCS_RM",IF((LEFT(INDIRECT("$F"&amp;$S902),3))="RCS","GRS_RCS_RM",IF(INDIRECT("$F"&amp;$S902)="OCS (No Label)","OCS_Conversion_RM",IF(LEFT(INDIRECT("$F"&amp;$S902),3)="OCS","OCS_RM",IF(RIGHT(INDIRECT("$F"&amp;$S902),10)="conversion","GOTS_RM_conversion",IF((LEFT(INDIRECT("$F"&amp;$S902),4))="GOTS","GOTS_RM","Responsible_RM"))))))),"DELETERM")</f>
        <v>#VALUE!</v>
      </c>
      <c r="AF902" t="e" cm="1">
        <f t="array" aca="1" ref="AF902" ca="1">IF($S902="","",INDIRECT("$Z"&amp;$S902))</f>
        <v>#VALUE!</v>
      </c>
      <c r="AG902" t="str">
        <f t="shared" si="272"/>
        <v/>
      </c>
      <c r="AH902" t="str" cm="1">
        <f t="array" aca="1" ref="AH902" ca="1">IFERROR(INDIRECT("$ag"&amp;S902),"")</f>
        <v/>
      </c>
      <c r="AI902" t="e" cm="1">
        <f t="array" aca="1" ref="AI902" ca="1">INDIRECT("O"&amp;S902)</f>
        <v>#VALUE!</v>
      </c>
      <c r="AJ902" t="str">
        <f t="shared" si="273"/>
        <v/>
      </c>
    </row>
    <row r="903" spans="1:36" ht="16.5" customHeight="1">
      <c r="A903" s="128" t="str">
        <f>IF(B903="","",COUNTA($B$63:$B903))</f>
        <v/>
      </c>
      <c r="B903" s="132"/>
      <c r="C903" s="133"/>
      <c r="D903" s="140"/>
      <c r="E903" s="140"/>
      <c r="F903" s="133"/>
      <c r="G903" s="141"/>
      <c r="H903" s="141"/>
      <c r="I903" s="141"/>
      <c r="J903" s="141"/>
      <c r="K903" s="37"/>
      <c r="L903" s="142" t="str">
        <f>IF(R903="","",LEFT(R903,LEN(R903)-2))</f>
        <v/>
      </c>
      <c r="M903" s="142"/>
      <c r="N903" s="60"/>
      <c r="O903" s="313"/>
      <c r="Q903" t="str">
        <f t="shared" si="268"/>
        <v/>
      </c>
      <c r="R903" t="str">
        <f t="shared" ref="R903" si="275">CONCATENATE($Q903,Q904,Q905,Q906,Q907,Q908,$Q909,$Q910,$Q911,$Q912,$Q913,$Q914)</f>
        <v/>
      </c>
      <c r="S903" t="e">
        <f t="shared" ca="1" si="257"/>
        <v>#VALUE!</v>
      </c>
      <c r="T903" t="e">
        <f t="shared" ca="1" si="274"/>
        <v>#VALUE!</v>
      </c>
      <c r="U903">
        <f t="shared" si="258"/>
        <v>840</v>
      </c>
      <c r="V903">
        <v>70.0000000000055</v>
      </c>
      <c r="W903">
        <f t="shared" si="259"/>
        <v>70</v>
      </c>
      <c r="X903" t="str" cm="1">
        <f t="array" aca="1" ref="X903" ca="1">IFERROR(INDEX('PC&amp;PD'!$A$1:$AS$19,ROW('PC&amp;PD'!$A$19),MATCH(INDIRECT(T903),'PC&amp;PD'!$A$1:$AS$1,0)),"")</f>
        <v/>
      </c>
      <c r="Z903" t="str">
        <f t="shared" ref="Z903" si="276">IFERROR(IF($F903="OCS 100","OCS (OCS 100)",IF($F903="OCS Blended","OCS (OCS Blended)",IF($F903="OCS (No Label)","OCS (No Label)",IF($F903="RCS 100","RCS (RCS 100)",IF($F903="RCS Blended","RCS (RCS Blended)",IF($F903="GRS","GRS (GRS)",IF($F903="GRS (No Label)", "GRS (No Label)",IF($F903="RDS","RDS (RDS)",IF($F903="RWS","RWS (RWS)",IF($F903="RAS","RAS (RAS)",IF($F903="RMS","RMS (RMS)",IF($F903="GOTS Organic","GOTS (Organic)",IF($F903="GOTS Made with organic","GOTS (Made with Organic)",IF($F903="GOTS Organic - in conversion","GOTS (Organic - In Conversion)",IF($F903="GOTS Made with organic - in conversion","GOTS (Made with Organic - In Conversion)",""))))))))))))))),"")</f>
        <v/>
      </c>
      <c r="AA903" t="str">
        <f t="shared" si="269"/>
        <v/>
      </c>
      <c r="AB903" t="str">
        <f t="shared" si="270"/>
        <v/>
      </c>
      <c r="AC903" t="e">
        <f t="shared" ca="1" si="271"/>
        <v>#VALUE!</v>
      </c>
      <c r="AD903" t="str" cm="1">
        <f t="array" aca="1" ref="AD903" ca="1">IFERROR(IF((LEFT(INDIRECT("$F"&amp;$S903),4))="GOTS",IF($G903="Organic","GOTS_Organic_raw",(IF($G903="Responsible","GOTS_Responsible",(IF($G903="No Attribute (Conventional)","GOTS_conventional",(IF($G903="Recycled Pre/Post-Consumer","GOTS_pre_post",(IF($G903="In-Conversion","GOTS_in_conversion",(IF($G903="Sustainably Sourced","Sustainably_sourced",(IF($G903="Recycled pre-consumer organic","GOTS_recycled_organic",""))))))))))))),IF($G903="Organic","Organic",(IF($G903="Responsible","Responsible",(IF($G903="No Attribute (Conventional)","No_Attribute_Conventional",(IF($G903="Recycled Pre/Post-Consumer","Recycled_Pre_Post_Consumer",(IF($G903="In-Conversion","In_Conversion",(IF($G903="Recycled Pre-Consumer","Recycled_Pre_Consumer",(IF($G903="Recycled Post-Consumer","Recycled_Post_Consumer",(IF($G903="Sustainably Sourced","Sustainably_sourced",(IF($G903="Recycled pre-consumer organic","GOTS_recycled_organic","")))))))))))))))))),"")</f>
        <v/>
      </c>
      <c r="AE903" t="e" cm="1">
        <f t="array" aca="1" ref="AE903" ca="1">IF($I903="",IF(INDIRECT("$F"&amp;$S903)="","",IF(LEFT(INDIRECT("$F"&amp;$S903),3)="GRS","GRS_RCS_RM",IF((LEFT(INDIRECT("$F"&amp;$S903),3))="RCS","GRS_RCS_RM",IF(INDIRECT("$F"&amp;$S903)="OCS (No Label)","OCS_Conversion_RM",IF(LEFT(INDIRECT("$F"&amp;$S903),3)="OCS","OCS_RM",IF(RIGHT(INDIRECT("$F"&amp;$S903),10)="conversion","GOTS_RM_conversion",IF((LEFT(INDIRECT("$F"&amp;$S903),4))="GOTS","GOTS_RM","Responsible_RM"))))))),"DELETERM")</f>
        <v>#VALUE!</v>
      </c>
      <c r="AF903" t="e" cm="1">
        <f t="array" aca="1" ref="AF903" ca="1">IF($S903="","",INDIRECT("$Z"&amp;$S903))</f>
        <v>#VALUE!</v>
      </c>
      <c r="AG903" t="str">
        <f t="shared" si="272"/>
        <v/>
      </c>
      <c r="AH903" t="str" cm="1">
        <f t="array" aca="1" ref="AH903" ca="1">IFERROR(INDIRECT("$ag"&amp;S903),"")</f>
        <v/>
      </c>
      <c r="AI903" t="e" cm="1">
        <f t="array" aca="1" ref="AI903" ca="1">INDIRECT("O"&amp;S903)</f>
        <v>#VALUE!</v>
      </c>
      <c r="AJ903" t="str">
        <f t="shared" si="273"/>
        <v/>
      </c>
    </row>
    <row r="904" spans="1:36" ht="16.5" customHeight="1">
      <c r="A904" s="129"/>
      <c r="B904" s="134"/>
      <c r="C904" s="135"/>
      <c r="D904" s="146"/>
      <c r="E904" s="146"/>
      <c r="F904" s="135"/>
      <c r="G904" s="147"/>
      <c r="H904" s="147"/>
      <c r="I904" s="147"/>
      <c r="J904" s="147"/>
      <c r="K904" s="38"/>
      <c r="L904" s="143"/>
      <c r="M904" s="143"/>
      <c r="N904" s="61"/>
      <c r="O904" s="314"/>
      <c r="Q904" t="str">
        <f t="shared" si="268"/>
        <v/>
      </c>
      <c r="S904" t="e">
        <f t="shared" ca="1" si="257"/>
        <v>#VALUE!</v>
      </c>
      <c r="T904" t="e">
        <f t="shared" ca="1" si="274"/>
        <v>#VALUE!</v>
      </c>
      <c r="U904">
        <f t="shared" si="258"/>
        <v>840</v>
      </c>
      <c r="V904">
        <v>70.0833333333388</v>
      </c>
      <c r="W904">
        <f t="shared" si="259"/>
        <v>70</v>
      </c>
      <c r="X904" t="str" cm="1">
        <f t="array" aca="1" ref="X904" ca="1">IFERROR(INDEX('PC&amp;PD'!$A$1:$AS$19,ROW('PC&amp;PD'!$A$19),MATCH(INDIRECT(T904),'PC&amp;PD'!$A$1:$AS$1,0)),"")</f>
        <v/>
      </c>
      <c r="AA904" t="str">
        <f t="shared" si="269"/>
        <v/>
      </c>
      <c r="AB904" t="str">
        <f t="shared" si="270"/>
        <v/>
      </c>
      <c r="AC904" t="e">
        <f t="shared" ca="1" si="271"/>
        <v>#VALUE!</v>
      </c>
      <c r="AD904" t="str" cm="1">
        <f t="array" aca="1" ref="AD904" ca="1">IFERROR(IF((LEFT(INDIRECT("$F"&amp;$S904),4))="GOTS",IF($G904="Organic","GOTS_Organic_raw",(IF($G904="Responsible","GOTS_Responsible",(IF($G904="No Attribute (Conventional)","GOTS_conventional",(IF($G904="Recycled Pre/Post-Consumer","GOTS_pre_post",(IF($G904="In-Conversion","GOTS_in_conversion",(IF($G904="Sustainably Sourced","Sustainably_sourced",(IF($G904="Recycled pre-consumer organic","GOTS_recycled_organic",""))))))))))))),IF($G904="Organic","Organic",(IF($G904="Responsible","Responsible",(IF($G904="No Attribute (Conventional)","No_Attribute_Conventional",(IF($G904="Recycled Pre/Post-Consumer","Recycled_Pre_Post_Consumer",(IF($G904="In-Conversion","In_Conversion",(IF($G904="Recycled Pre-Consumer","Recycled_Pre_Consumer",(IF($G904="Recycled Post-Consumer","Recycled_Post_Consumer",(IF($G904="Sustainably Sourced","Sustainably_sourced",(IF($G904="Recycled pre-consumer organic","GOTS_recycled_organic","")))))))))))))))))),"")</f>
        <v/>
      </c>
      <c r="AE904" t="e" cm="1">
        <f t="array" aca="1" ref="AE904" ca="1">IF($I904="",IF(INDIRECT("$F"&amp;$S904)="","",IF(LEFT(INDIRECT("$F"&amp;$S904),3)="GRS","GRS_RCS_RM",IF((LEFT(INDIRECT("$F"&amp;$S904),3))="RCS","GRS_RCS_RM",IF(INDIRECT("$F"&amp;$S904)="OCS (No Label)","OCS_Conversion_RM",IF(LEFT(INDIRECT("$F"&amp;$S904),3)="OCS","OCS_RM",IF(RIGHT(INDIRECT("$F"&amp;$S904),10)="conversion","GOTS_RM_conversion",IF((LEFT(INDIRECT("$F"&amp;$S904),4))="GOTS","GOTS_RM","Responsible_RM"))))))),"DELETERM")</f>
        <v>#VALUE!</v>
      </c>
      <c r="AF904" t="e" cm="1">
        <f t="array" aca="1" ref="AF904" ca="1">IF($S904="","",INDIRECT("$Z"&amp;$S904))</f>
        <v>#VALUE!</v>
      </c>
      <c r="AG904" t="str">
        <f t="shared" si="272"/>
        <v/>
      </c>
      <c r="AH904" t="str" cm="1">
        <f t="array" aca="1" ref="AH904" ca="1">IFERROR(INDIRECT("$ag"&amp;S904),"")</f>
        <v/>
      </c>
      <c r="AI904" t="e" cm="1">
        <f t="array" aca="1" ref="AI904" ca="1">INDIRECT("O"&amp;S904)</f>
        <v>#VALUE!</v>
      </c>
      <c r="AJ904" t="str">
        <f t="shared" si="273"/>
        <v/>
      </c>
    </row>
    <row r="905" spans="1:36" ht="16.5" customHeight="1">
      <c r="A905" s="129"/>
      <c r="B905" s="134"/>
      <c r="C905" s="135"/>
      <c r="D905" s="146"/>
      <c r="E905" s="146"/>
      <c r="F905" s="135"/>
      <c r="G905" s="147"/>
      <c r="H905" s="147"/>
      <c r="I905" s="147"/>
      <c r="J905" s="147"/>
      <c r="K905" s="38"/>
      <c r="L905" s="143"/>
      <c r="M905" s="143"/>
      <c r="N905" s="61"/>
      <c r="O905" s="314"/>
      <c r="Q905" t="str">
        <f t="shared" si="268"/>
        <v/>
      </c>
      <c r="S905" t="e">
        <f t="shared" ca="1" si="257"/>
        <v>#VALUE!</v>
      </c>
      <c r="T905" t="e">
        <f t="shared" ca="1" si="274"/>
        <v>#VALUE!</v>
      </c>
      <c r="U905">
        <f t="shared" si="258"/>
        <v>840</v>
      </c>
      <c r="V905">
        <v>70.1666666666721</v>
      </c>
      <c r="W905">
        <f t="shared" si="259"/>
        <v>70</v>
      </c>
      <c r="X905" t="str" cm="1">
        <f t="array" aca="1" ref="X905" ca="1">IFERROR(INDEX('PC&amp;PD'!$A$1:$AS$19,ROW('PC&amp;PD'!$A$19),MATCH(INDIRECT(T905),'PC&amp;PD'!$A$1:$AS$1,0)),"")</f>
        <v/>
      </c>
      <c r="AA905" t="str">
        <f t="shared" si="269"/>
        <v/>
      </c>
      <c r="AB905" t="str">
        <f t="shared" si="270"/>
        <v/>
      </c>
      <c r="AC905" t="e">
        <f t="shared" ca="1" si="271"/>
        <v>#VALUE!</v>
      </c>
      <c r="AD905" t="str" cm="1">
        <f t="array" aca="1" ref="AD905" ca="1">IFERROR(IF((LEFT(INDIRECT("$F"&amp;$S905),4))="GOTS",IF($G905="Organic","GOTS_Organic_raw",(IF($G905="Responsible","GOTS_Responsible",(IF($G905="No Attribute (Conventional)","GOTS_conventional",(IF($G905="Recycled Pre/Post-Consumer","GOTS_pre_post",(IF($G905="In-Conversion","GOTS_in_conversion",(IF($G905="Sustainably Sourced","Sustainably_sourced",(IF($G905="Recycled pre-consumer organic","GOTS_recycled_organic",""))))))))))))),IF($G905="Organic","Organic",(IF($G905="Responsible","Responsible",(IF($G905="No Attribute (Conventional)","No_Attribute_Conventional",(IF($G905="Recycled Pre/Post-Consumer","Recycled_Pre_Post_Consumer",(IF($G905="In-Conversion","In_Conversion",(IF($G905="Recycled Pre-Consumer","Recycled_Pre_Consumer",(IF($G905="Recycled Post-Consumer","Recycled_Post_Consumer",(IF($G905="Sustainably Sourced","Sustainably_sourced",(IF($G905="Recycled pre-consumer organic","GOTS_recycled_organic","")))))))))))))))))),"")</f>
        <v/>
      </c>
      <c r="AE905" t="e" cm="1">
        <f t="array" aca="1" ref="AE905" ca="1">IF($I905="",IF(INDIRECT("$F"&amp;$S905)="","",IF(LEFT(INDIRECT("$F"&amp;$S905),3)="GRS","GRS_RCS_RM",IF((LEFT(INDIRECT("$F"&amp;$S905),3))="RCS","GRS_RCS_RM",IF(INDIRECT("$F"&amp;$S905)="OCS (No Label)","OCS_Conversion_RM",IF(LEFT(INDIRECT("$F"&amp;$S905),3)="OCS","OCS_RM",IF(RIGHT(INDIRECT("$F"&amp;$S905),10)="conversion","GOTS_RM_conversion",IF((LEFT(INDIRECT("$F"&amp;$S905),4))="GOTS","GOTS_RM","Responsible_RM"))))))),"DELETERM")</f>
        <v>#VALUE!</v>
      </c>
      <c r="AF905" t="e" cm="1">
        <f t="array" aca="1" ref="AF905" ca="1">IF($S905="","",INDIRECT("$Z"&amp;$S905))</f>
        <v>#VALUE!</v>
      </c>
      <c r="AG905" t="str">
        <f t="shared" si="272"/>
        <v/>
      </c>
      <c r="AH905" t="str" cm="1">
        <f t="array" aca="1" ref="AH905" ca="1">IFERROR(INDIRECT("$ag"&amp;S905),"")</f>
        <v/>
      </c>
      <c r="AI905" t="e" cm="1">
        <f t="array" aca="1" ref="AI905" ca="1">INDIRECT("O"&amp;S905)</f>
        <v>#VALUE!</v>
      </c>
      <c r="AJ905" t="str">
        <f t="shared" si="273"/>
        <v/>
      </c>
    </row>
    <row r="906" spans="1:36" ht="16.5" customHeight="1">
      <c r="A906" s="129"/>
      <c r="B906" s="134"/>
      <c r="C906" s="135"/>
      <c r="D906" s="146"/>
      <c r="E906" s="146"/>
      <c r="F906" s="135"/>
      <c r="G906" s="147"/>
      <c r="H906" s="147"/>
      <c r="I906" s="147"/>
      <c r="J906" s="147"/>
      <c r="K906" s="38"/>
      <c r="L906" s="143"/>
      <c r="M906" s="143"/>
      <c r="N906" s="61"/>
      <c r="O906" s="314"/>
      <c r="Q906" t="str">
        <f t="shared" si="268"/>
        <v/>
      </c>
      <c r="S906" t="e">
        <f t="shared" ca="1" si="257"/>
        <v>#VALUE!</v>
      </c>
      <c r="T906" t="e">
        <f t="shared" ca="1" si="274"/>
        <v>#VALUE!</v>
      </c>
      <c r="U906">
        <f t="shared" si="258"/>
        <v>840</v>
      </c>
      <c r="V906">
        <v>70.2500000000055</v>
      </c>
      <c r="W906">
        <f t="shared" si="259"/>
        <v>70</v>
      </c>
      <c r="X906" t="str" cm="1">
        <f t="array" aca="1" ref="X906" ca="1">IFERROR(INDEX('PC&amp;PD'!$A$1:$AS$19,ROW('PC&amp;PD'!$A$19),MATCH(INDIRECT(T906),'PC&amp;PD'!$A$1:$AS$1,0)),"")</f>
        <v/>
      </c>
      <c r="AA906" t="str">
        <f t="shared" si="269"/>
        <v/>
      </c>
      <c r="AB906" t="str">
        <f t="shared" si="270"/>
        <v/>
      </c>
      <c r="AC906" t="e">
        <f t="shared" ca="1" si="271"/>
        <v>#VALUE!</v>
      </c>
      <c r="AD906" t="str" cm="1">
        <f t="array" aca="1" ref="AD906" ca="1">IFERROR(IF((LEFT(INDIRECT("$F"&amp;$S906),4))="GOTS",IF($G906="Organic","GOTS_Organic_raw",(IF($G906="Responsible","GOTS_Responsible",(IF($G906="No Attribute (Conventional)","GOTS_conventional",(IF($G906="Recycled Pre/Post-Consumer","GOTS_pre_post",(IF($G906="In-Conversion","GOTS_in_conversion",(IF($G906="Sustainably Sourced","Sustainably_sourced",(IF($G906="Recycled pre-consumer organic","GOTS_recycled_organic",""))))))))))))),IF($G906="Organic","Organic",(IF($G906="Responsible","Responsible",(IF($G906="No Attribute (Conventional)","No_Attribute_Conventional",(IF($G906="Recycled Pre/Post-Consumer","Recycled_Pre_Post_Consumer",(IF($G906="In-Conversion","In_Conversion",(IF($G906="Recycled Pre-Consumer","Recycled_Pre_Consumer",(IF($G906="Recycled Post-Consumer","Recycled_Post_Consumer",(IF($G906="Sustainably Sourced","Sustainably_sourced",(IF($G906="Recycled pre-consumer organic","GOTS_recycled_organic","")))))))))))))))))),"")</f>
        <v/>
      </c>
      <c r="AE906" t="e" cm="1">
        <f t="array" aca="1" ref="AE906" ca="1">IF($I906="",IF(INDIRECT("$F"&amp;$S906)="","",IF(LEFT(INDIRECT("$F"&amp;$S906),3)="GRS","GRS_RCS_RM",IF((LEFT(INDIRECT("$F"&amp;$S906),3))="RCS","GRS_RCS_RM",IF(INDIRECT("$F"&amp;$S906)="OCS (No Label)","OCS_Conversion_RM",IF(LEFT(INDIRECT("$F"&amp;$S906),3)="OCS","OCS_RM",IF(RIGHT(INDIRECT("$F"&amp;$S906),10)="conversion","GOTS_RM_conversion",IF((LEFT(INDIRECT("$F"&amp;$S906),4))="GOTS","GOTS_RM","Responsible_RM"))))))),"DELETERM")</f>
        <v>#VALUE!</v>
      </c>
      <c r="AF906" t="e" cm="1">
        <f t="array" aca="1" ref="AF906" ca="1">IF($S906="","",INDIRECT("$Z"&amp;$S906))</f>
        <v>#VALUE!</v>
      </c>
      <c r="AG906" t="str">
        <f t="shared" si="272"/>
        <v/>
      </c>
      <c r="AH906" t="str" cm="1">
        <f t="array" aca="1" ref="AH906" ca="1">IFERROR(INDIRECT("$ag"&amp;S906),"")</f>
        <v/>
      </c>
      <c r="AI906" t="e" cm="1">
        <f t="array" aca="1" ref="AI906" ca="1">INDIRECT("O"&amp;S906)</f>
        <v>#VALUE!</v>
      </c>
      <c r="AJ906" t="str">
        <f t="shared" si="273"/>
        <v/>
      </c>
    </row>
    <row r="907" spans="1:36" ht="16.5" customHeight="1">
      <c r="A907" s="129"/>
      <c r="B907" s="134"/>
      <c r="C907" s="135"/>
      <c r="D907" s="146"/>
      <c r="E907" s="146"/>
      <c r="F907" s="135"/>
      <c r="G907" s="147"/>
      <c r="H907" s="147"/>
      <c r="I907" s="147"/>
      <c r="J907" s="147"/>
      <c r="K907" s="38"/>
      <c r="L907" s="143"/>
      <c r="M907" s="143"/>
      <c r="N907" s="61"/>
      <c r="O907" s="314"/>
      <c r="Q907" t="str">
        <f t="shared" si="268"/>
        <v/>
      </c>
      <c r="S907" t="e">
        <f t="shared" ca="1" si="257"/>
        <v>#VALUE!</v>
      </c>
      <c r="T907" t="e">
        <f t="shared" ca="1" si="274"/>
        <v>#VALUE!</v>
      </c>
      <c r="U907">
        <f t="shared" si="258"/>
        <v>840</v>
      </c>
      <c r="V907">
        <v>70.3333333333388</v>
      </c>
      <c r="W907">
        <f t="shared" si="259"/>
        <v>70</v>
      </c>
      <c r="X907" t="str" cm="1">
        <f t="array" aca="1" ref="X907" ca="1">IFERROR(INDEX('PC&amp;PD'!$A$1:$AS$19,ROW('PC&amp;PD'!$A$19),MATCH(INDIRECT(T907),'PC&amp;PD'!$A$1:$AS$1,0)),"")</f>
        <v/>
      </c>
      <c r="AA907" t="str">
        <f t="shared" si="269"/>
        <v/>
      </c>
      <c r="AB907" t="str">
        <f t="shared" si="270"/>
        <v/>
      </c>
      <c r="AC907" t="e">
        <f t="shared" ca="1" si="271"/>
        <v>#VALUE!</v>
      </c>
      <c r="AD907" t="str" cm="1">
        <f t="array" aca="1" ref="AD907" ca="1">IFERROR(IF((LEFT(INDIRECT("$F"&amp;$S907),4))="GOTS",IF($G907="Organic","GOTS_Organic_raw",(IF($G907="Responsible","GOTS_Responsible",(IF($G907="No Attribute (Conventional)","GOTS_conventional",(IF($G907="Recycled Pre/Post-Consumer","GOTS_pre_post",(IF($G907="In-Conversion","GOTS_in_conversion",(IF($G907="Sustainably Sourced","Sustainably_sourced",(IF($G907="Recycled pre-consumer organic","GOTS_recycled_organic",""))))))))))))),IF($G907="Organic","Organic",(IF($G907="Responsible","Responsible",(IF($G907="No Attribute (Conventional)","No_Attribute_Conventional",(IF($G907="Recycled Pre/Post-Consumer","Recycled_Pre_Post_Consumer",(IF($G907="In-Conversion","In_Conversion",(IF($G907="Recycled Pre-Consumer","Recycled_Pre_Consumer",(IF($G907="Recycled Post-Consumer","Recycled_Post_Consumer",(IF($G907="Sustainably Sourced","Sustainably_sourced",(IF($G907="Recycled pre-consumer organic","GOTS_recycled_organic","")))))))))))))))))),"")</f>
        <v/>
      </c>
      <c r="AE907" t="e" cm="1">
        <f t="array" aca="1" ref="AE907" ca="1">IF($I907="",IF(INDIRECT("$F"&amp;$S907)="","",IF(LEFT(INDIRECT("$F"&amp;$S907),3)="GRS","GRS_RCS_RM",IF((LEFT(INDIRECT("$F"&amp;$S907),3))="RCS","GRS_RCS_RM",IF(INDIRECT("$F"&amp;$S907)="OCS (No Label)","OCS_Conversion_RM",IF(LEFT(INDIRECT("$F"&amp;$S907),3)="OCS","OCS_RM",IF(RIGHT(INDIRECT("$F"&amp;$S907),10)="conversion","GOTS_RM_conversion",IF((LEFT(INDIRECT("$F"&amp;$S907),4))="GOTS","GOTS_RM","Responsible_RM"))))))),"DELETERM")</f>
        <v>#VALUE!</v>
      </c>
      <c r="AF907" t="e" cm="1">
        <f t="array" aca="1" ref="AF907" ca="1">IF($S907="","",INDIRECT("$Z"&amp;$S907))</f>
        <v>#VALUE!</v>
      </c>
      <c r="AG907" t="str">
        <f t="shared" si="272"/>
        <v/>
      </c>
      <c r="AH907" t="str" cm="1">
        <f t="array" aca="1" ref="AH907" ca="1">IFERROR(INDIRECT("$ag"&amp;S907),"")</f>
        <v/>
      </c>
      <c r="AI907" t="e" cm="1">
        <f t="array" aca="1" ref="AI907" ca="1">INDIRECT("O"&amp;S907)</f>
        <v>#VALUE!</v>
      </c>
      <c r="AJ907" t="str">
        <f t="shared" si="273"/>
        <v/>
      </c>
    </row>
    <row r="908" spans="1:36" ht="16.5" customHeight="1">
      <c r="A908" s="129"/>
      <c r="B908" s="134"/>
      <c r="C908" s="135"/>
      <c r="D908" s="146"/>
      <c r="E908" s="146"/>
      <c r="F908" s="135"/>
      <c r="G908" s="147"/>
      <c r="H908" s="147"/>
      <c r="I908" s="147"/>
      <c r="J908" s="147"/>
      <c r="K908" s="38"/>
      <c r="L908" s="143"/>
      <c r="M908" s="143"/>
      <c r="N908" s="61"/>
      <c r="O908" s="314"/>
      <c r="Q908" t="str">
        <f t="shared" si="268"/>
        <v/>
      </c>
      <c r="S908" t="e">
        <f t="shared" ref="S908:S971" ca="1" si="277">IF(INDIRECT("A"&amp;$S$63+$U908)&lt;&gt;"",$S$63+$U908,"")</f>
        <v>#VALUE!</v>
      </c>
      <c r="T908" t="e">
        <f t="shared" ca="1" si="274"/>
        <v>#VALUE!</v>
      </c>
      <c r="U908">
        <f t="shared" ref="U908:U971" si="278">(12*W908)</f>
        <v>840</v>
      </c>
      <c r="V908">
        <v>70.416666666672199</v>
      </c>
      <c r="W908">
        <f t="shared" si="259"/>
        <v>70</v>
      </c>
      <c r="X908" t="str" cm="1">
        <f t="array" aca="1" ref="X908" ca="1">IFERROR(INDEX('PC&amp;PD'!$A$1:$AS$19,ROW('PC&amp;PD'!$A$19),MATCH(INDIRECT(T908),'PC&amp;PD'!$A$1:$AS$1,0)),"")</f>
        <v/>
      </c>
      <c r="AA908" t="str">
        <f t="shared" si="269"/>
        <v/>
      </c>
      <c r="AB908" t="str">
        <f t="shared" si="270"/>
        <v/>
      </c>
      <c r="AC908" t="e">
        <f t="shared" ca="1" si="271"/>
        <v>#VALUE!</v>
      </c>
      <c r="AD908" t="str" cm="1">
        <f t="array" aca="1" ref="AD908" ca="1">IFERROR(IF((LEFT(INDIRECT("$F"&amp;$S908),4))="GOTS",IF($G908="Organic","GOTS_Organic_raw",(IF($G908="Responsible","GOTS_Responsible",(IF($G908="No Attribute (Conventional)","GOTS_conventional",(IF($G908="Recycled Pre/Post-Consumer","GOTS_pre_post",(IF($G908="In-Conversion","GOTS_in_conversion",(IF($G908="Sustainably Sourced","Sustainably_sourced",(IF($G908="Recycled pre-consumer organic","GOTS_recycled_organic",""))))))))))))),IF($G908="Organic","Organic",(IF($G908="Responsible","Responsible",(IF($G908="No Attribute (Conventional)","No_Attribute_Conventional",(IF($G908="Recycled Pre/Post-Consumer","Recycled_Pre_Post_Consumer",(IF($G908="In-Conversion","In_Conversion",(IF($G908="Recycled Pre-Consumer","Recycled_Pre_Consumer",(IF($G908="Recycled Post-Consumer","Recycled_Post_Consumer",(IF($G908="Sustainably Sourced","Sustainably_sourced",(IF($G908="Recycled pre-consumer organic","GOTS_recycled_organic","")))))))))))))))))),"")</f>
        <v/>
      </c>
      <c r="AE908" t="e" cm="1">
        <f t="array" aca="1" ref="AE908" ca="1">IF($I908="",IF(INDIRECT("$F"&amp;$S908)="","",IF(LEFT(INDIRECT("$F"&amp;$S908),3)="GRS","GRS_RCS_RM",IF((LEFT(INDIRECT("$F"&amp;$S908),3))="RCS","GRS_RCS_RM",IF(INDIRECT("$F"&amp;$S908)="OCS (No Label)","OCS_Conversion_RM",IF(LEFT(INDIRECT("$F"&amp;$S908),3)="OCS","OCS_RM",IF(RIGHT(INDIRECT("$F"&amp;$S908),10)="conversion","GOTS_RM_conversion",IF((LEFT(INDIRECT("$F"&amp;$S908),4))="GOTS","GOTS_RM","Responsible_RM"))))))),"DELETERM")</f>
        <v>#VALUE!</v>
      </c>
      <c r="AF908" t="e" cm="1">
        <f t="array" aca="1" ref="AF908" ca="1">IF($S908="","",INDIRECT("$Z"&amp;$S908))</f>
        <v>#VALUE!</v>
      </c>
      <c r="AG908" t="str">
        <f t="shared" si="272"/>
        <v/>
      </c>
      <c r="AH908" t="str" cm="1">
        <f t="array" aca="1" ref="AH908" ca="1">IFERROR(INDIRECT("$ag"&amp;S908),"")</f>
        <v/>
      </c>
      <c r="AI908" t="e" cm="1">
        <f t="array" aca="1" ref="AI908" ca="1">INDIRECT("O"&amp;S908)</f>
        <v>#VALUE!</v>
      </c>
      <c r="AJ908" t="str">
        <f t="shared" si="273"/>
        <v/>
      </c>
    </row>
    <row r="909" spans="1:36" ht="16.5" customHeight="1">
      <c r="A909" s="130"/>
      <c r="B909" s="136"/>
      <c r="C909" s="137"/>
      <c r="D909" s="146"/>
      <c r="E909" s="146"/>
      <c r="F909" s="137"/>
      <c r="G909" s="147"/>
      <c r="H909" s="147"/>
      <c r="I909" s="147"/>
      <c r="J909" s="147"/>
      <c r="K909" s="38"/>
      <c r="L909" s="144"/>
      <c r="M909" s="144"/>
      <c r="N909" s="61"/>
      <c r="O909" s="314"/>
      <c r="Q909" t="str">
        <f t="shared" si="268"/>
        <v/>
      </c>
      <c r="S909" t="e">
        <f t="shared" ca="1" si="277"/>
        <v>#VALUE!</v>
      </c>
      <c r="T909" t="e">
        <f t="shared" ca="1" si="274"/>
        <v>#VALUE!</v>
      </c>
      <c r="U909">
        <f t="shared" si="278"/>
        <v>840</v>
      </c>
      <c r="V909">
        <v>70.5000000000055</v>
      </c>
      <c r="W909">
        <f t="shared" si="259"/>
        <v>70</v>
      </c>
      <c r="X909" t="str" cm="1">
        <f t="array" aca="1" ref="X909" ca="1">IFERROR(INDEX('PC&amp;PD'!$A$1:$AS$19,ROW('PC&amp;PD'!$A$19),MATCH(INDIRECT(T909),'PC&amp;PD'!$A$1:$AS$1,0)),"")</f>
        <v/>
      </c>
      <c r="AA909" t="str">
        <f t="shared" si="269"/>
        <v/>
      </c>
      <c r="AB909" t="str">
        <f t="shared" si="270"/>
        <v/>
      </c>
      <c r="AC909" t="e">
        <f t="shared" ca="1" si="271"/>
        <v>#VALUE!</v>
      </c>
      <c r="AD909" t="str" cm="1">
        <f t="array" aca="1" ref="AD909" ca="1">IFERROR(IF((LEFT(INDIRECT("$F"&amp;$S909),4))="GOTS",IF($G909="Organic","GOTS_Organic_raw",(IF($G909="Responsible","GOTS_Responsible",(IF($G909="No Attribute (Conventional)","GOTS_conventional",(IF($G909="Recycled Pre/Post-Consumer","GOTS_pre_post",(IF($G909="In-Conversion","GOTS_in_conversion",(IF($G909="Sustainably Sourced","Sustainably_sourced",(IF($G909="Recycled pre-consumer organic","GOTS_recycled_organic",""))))))))))))),IF($G909="Organic","Organic",(IF($G909="Responsible","Responsible",(IF($G909="No Attribute (Conventional)","No_Attribute_Conventional",(IF($G909="Recycled Pre/Post-Consumer","Recycled_Pre_Post_Consumer",(IF($G909="In-Conversion","In_Conversion",(IF($G909="Recycled Pre-Consumer","Recycled_Pre_Consumer",(IF($G909="Recycled Post-Consumer","Recycled_Post_Consumer",(IF($G909="Sustainably Sourced","Sustainably_sourced",(IF($G909="Recycled pre-consumer organic","GOTS_recycled_organic","")))))))))))))))))),"")</f>
        <v/>
      </c>
      <c r="AE909" t="e" cm="1">
        <f t="array" aca="1" ref="AE909" ca="1">IF($I909="",IF(INDIRECT("$F"&amp;$S909)="","",IF(LEFT(INDIRECT("$F"&amp;$S909),3)="GRS","GRS_RCS_RM",IF((LEFT(INDIRECT("$F"&amp;$S909),3))="RCS","GRS_RCS_RM",IF(INDIRECT("$F"&amp;$S909)="OCS (No Label)","OCS_Conversion_RM",IF(LEFT(INDIRECT("$F"&amp;$S909),3)="OCS","OCS_RM",IF(RIGHT(INDIRECT("$F"&amp;$S909),10)="conversion","GOTS_RM_conversion",IF((LEFT(INDIRECT("$F"&amp;$S909),4))="GOTS","GOTS_RM","Responsible_RM"))))))),"DELETERM")</f>
        <v>#VALUE!</v>
      </c>
      <c r="AF909" t="e" cm="1">
        <f t="array" aca="1" ref="AF909" ca="1">IF($S909="","",INDIRECT("$Z"&amp;$S909))</f>
        <v>#VALUE!</v>
      </c>
      <c r="AG909" t="str">
        <f t="shared" si="272"/>
        <v/>
      </c>
      <c r="AH909" t="str" cm="1">
        <f t="array" aca="1" ref="AH909" ca="1">IFERROR(INDIRECT("$ag"&amp;S909),"")</f>
        <v/>
      </c>
      <c r="AI909" t="e" cm="1">
        <f t="array" aca="1" ref="AI909" ca="1">INDIRECT("O"&amp;S909)</f>
        <v>#VALUE!</v>
      </c>
      <c r="AJ909" t="str">
        <f t="shared" si="273"/>
        <v/>
      </c>
    </row>
    <row r="910" spans="1:36" ht="16.5" customHeight="1">
      <c r="A910" s="130"/>
      <c r="B910" s="136"/>
      <c r="C910" s="137"/>
      <c r="D910" s="146"/>
      <c r="E910" s="146"/>
      <c r="F910" s="137"/>
      <c r="G910" s="147"/>
      <c r="H910" s="147"/>
      <c r="I910" s="147"/>
      <c r="J910" s="147"/>
      <c r="K910" s="38"/>
      <c r="L910" s="144"/>
      <c r="M910" s="144"/>
      <c r="N910" s="61"/>
      <c r="O910" s="314"/>
      <c r="Q910" t="str">
        <f t="shared" si="268"/>
        <v/>
      </c>
      <c r="S910" t="e">
        <f t="shared" ca="1" si="277"/>
        <v>#VALUE!</v>
      </c>
      <c r="T910" t="e">
        <f t="shared" ca="1" si="274"/>
        <v>#VALUE!</v>
      </c>
      <c r="U910">
        <f t="shared" si="278"/>
        <v>840</v>
      </c>
      <c r="V910">
        <v>70.5833333333388</v>
      </c>
      <c r="W910">
        <f t="shared" si="259"/>
        <v>70</v>
      </c>
      <c r="X910" t="str" cm="1">
        <f t="array" aca="1" ref="X910" ca="1">IFERROR(INDEX('PC&amp;PD'!$A$1:$AS$19,ROW('PC&amp;PD'!$A$19),MATCH(INDIRECT(T910),'PC&amp;PD'!$A$1:$AS$1,0)),"")</f>
        <v/>
      </c>
      <c r="AA910" t="str">
        <f t="shared" si="269"/>
        <v/>
      </c>
      <c r="AB910" t="str">
        <f t="shared" si="270"/>
        <v/>
      </c>
      <c r="AC910" t="e">
        <f t="shared" ca="1" si="271"/>
        <v>#VALUE!</v>
      </c>
      <c r="AD910" t="str" cm="1">
        <f t="array" aca="1" ref="AD910" ca="1">IFERROR(IF((LEFT(INDIRECT("$F"&amp;$S910),4))="GOTS",IF($G910="Organic","GOTS_Organic_raw",(IF($G910="Responsible","GOTS_Responsible",(IF($G910="No Attribute (Conventional)","GOTS_conventional",(IF($G910="Recycled Pre/Post-Consumer","GOTS_pre_post",(IF($G910="In-Conversion","GOTS_in_conversion",(IF($G910="Sustainably Sourced","Sustainably_sourced",(IF($G910="Recycled pre-consumer organic","GOTS_recycled_organic",""))))))))))))),IF($G910="Organic","Organic",(IF($G910="Responsible","Responsible",(IF($G910="No Attribute (Conventional)","No_Attribute_Conventional",(IF($G910="Recycled Pre/Post-Consumer","Recycled_Pre_Post_Consumer",(IF($G910="In-Conversion","In_Conversion",(IF($G910="Recycled Pre-Consumer","Recycled_Pre_Consumer",(IF($G910="Recycled Post-Consumer","Recycled_Post_Consumer",(IF($G910="Sustainably Sourced","Sustainably_sourced",(IF($G910="Recycled pre-consumer organic","GOTS_recycled_organic","")))))))))))))))))),"")</f>
        <v/>
      </c>
      <c r="AE910" t="e" cm="1">
        <f t="array" aca="1" ref="AE910" ca="1">IF($I910="",IF(INDIRECT("$F"&amp;$S910)="","",IF(LEFT(INDIRECT("$F"&amp;$S910),3)="GRS","GRS_RCS_RM",IF((LEFT(INDIRECT("$F"&amp;$S910),3))="RCS","GRS_RCS_RM",IF(INDIRECT("$F"&amp;$S910)="OCS (No Label)","OCS_Conversion_RM",IF(LEFT(INDIRECT("$F"&amp;$S910),3)="OCS","OCS_RM",IF(RIGHT(INDIRECT("$F"&amp;$S910),10)="conversion","GOTS_RM_conversion",IF((LEFT(INDIRECT("$F"&amp;$S910),4))="GOTS","GOTS_RM","Responsible_RM"))))))),"DELETERM")</f>
        <v>#VALUE!</v>
      </c>
      <c r="AF910" t="e" cm="1">
        <f t="array" aca="1" ref="AF910" ca="1">IF($S910="","",INDIRECT("$Z"&amp;$S910))</f>
        <v>#VALUE!</v>
      </c>
      <c r="AG910" t="str">
        <f t="shared" si="272"/>
        <v/>
      </c>
      <c r="AH910" t="str" cm="1">
        <f t="array" aca="1" ref="AH910" ca="1">IFERROR(INDIRECT("$ag"&amp;S910),"")</f>
        <v/>
      </c>
      <c r="AI910" t="e" cm="1">
        <f t="array" aca="1" ref="AI910" ca="1">INDIRECT("O"&amp;S910)</f>
        <v>#VALUE!</v>
      </c>
      <c r="AJ910" t="str">
        <f t="shared" si="273"/>
        <v/>
      </c>
    </row>
    <row r="911" spans="1:36" ht="16.5" customHeight="1">
      <c r="A911" s="130"/>
      <c r="B911" s="136"/>
      <c r="C911" s="137"/>
      <c r="D911" s="146"/>
      <c r="E911" s="146"/>
      <c r="F911" s="137"/>
      <c r="G911" s="147"/>
      <c r="H911" s="147"/>
      <c r="I911" s="147"/>
      <c r="J911" s="147"/>
      <c r="K911" s="38"/>
      <c r="L911" s="144"/>
      <c r="M911" s="144"/>
      <c r="N911" s="61"/>
      <c r="O911" s="314"/>
      <c r="Q911" t="str">
        <f t="shared" si="268"/>
        <v/>
      </c>
      <c r="S911" t="e">
        <f t="shared" ca="1" si="277"/>
        <v>#VALUE!</v>
      </c>
      <c r="T911" t="e">
        <f t="shared" ca="1" si="274"/>
        <v>#VALUE!</v>
      </c>
      <c r="U911">
        <f t="shared" si="278"/>
        <v>840</v>
      </c>
      <c r="V911">
        <v>70.666666666672199</v>
      </c>
      <c r="W911">
        <f t="shared" si="259"/>
        <v>70</v>
      </c>
      <c r="X911" t="str" cm="1">
        <f t="array" aca="1" ref="X911" ca="1">IFERROR(INDEX('PC&amp;PD'!$A$1:$AS$19,ROW('PC&amp;PD'!$A$19),MATCH(INDIRECT(T911),'PC&amp;PD'!$A$1:$AS$1,0)),"")</f>
        <v/>
      </c>
      <c r="AA911" t="str">
        <f t="shared" si="269"/>
        <v/>
      </c>
      <c r="AB911" t="str">
        <f t="shared" si="270"/>
        <v/>
      </c>
      <c r="AC911" t="e">
        <f t="shared" ca="1" si="271"/>
        <v>#VALUE!</v>
      </c>
      <c r="AD911" t="str" cm="1">
        <f t="array" aca="1" ref="AD911" ca="1">IFERROR(IF((LEFT(INDIRECT("$F"&amp;$S911),4))="GOTS",IF($G911="Organic","GOTS_Organic_raw",(IF($G911="Responsible","GOTS_Responsible",(IF($G911="No Attribute (Conventional)","GOTS_conventional",(IF($G911="Recycled Pre/Post-Consumer","GOTS_pre_post",(IF($G911="In-Conversion","GOTS_in_conversion",(IF($G911="Sustainably Sourced","Sustainably_sourced",(IF($G911="Recycled pre-consumer organic","GOTS_recycled_organic",""))))))))))))),IF($G911="Organic","Organic",(IF($G911="Responsible","Responsible",(IF($G911="No Attribute (Conventional)","No_Attribute_Conventional",(IF($G911="Recycled Pre/Post-Consumer","Recycled_Pre_Post_Consumer",(IF($G911="In-Conversion","In_Conversion",(IF($G911="Recycled Pre-Consumer","Recycled_Pre_Consumer",(IF($G911="Recycled Post-Consumer","Recycled_Post_Consumer",(IF($G911="Sustainably Sourced","Sustainably_sourced",(IF($G911="Recycled pre-consumer organic","GOTS_recycled_organic","")))))))))))))))))),"")</f>
        <v/>
      </c>
      <c r="AE911" t="e" cm="1">
        <f t="array" aca="1" ref="AE911" ca="1">IF($I911="",IF(INDIRECT("$F"&amp;$S911)="","",IF(LEFT(INDIRECT("$F"&amp;$S911),3)="GRS","GRS_RCS_RM",IF((LEFT(INDIRECT("$F"&amp;$S911),3))="RCS","GRS_RCS_RM",IF(INDIRECT("$F"&amp;$S911)="OCS (No Label)","OCS_Conversion_RM",IF(LEFT(INDIRECT("$F"&amp;$S911),3)="OCS","OCS_RM",IF(RIGHT(INDIRECT("$F"&amp;$S911),10)="conversion","GOTS_RM_conversion",IF((LEFT(INDIRECT("$F"&amp;$S911),4))="GOTS","GOTS_RM","Responsible_RM"))))))),"DELETERM")</f>
        <v>#VALUE!</v>
      </c>
      <c r="AF911" t="e" cm="1">
        <f t="array" aca="1" ref="AF911" ca="1">IF($S911="","",INDIRECT("$Z"&amp;$S911))</f>
        <v>#VALUE!</v>
      </c>
      <c r="AG911" t="str">
        <f t="shared" si="272"/>
        <v/>
      </c>
      <c r="AH911" t="str" cm="1">
        <f t="array" aca="1" ref="AH911" ca="1">IFERROR(INDIRECT("$ag"&amp;S911),"")</f>
        <v/>
      </c>
      <c r="AI911" t="e" cm="1">
        <f t="array" aca="1" ref="AI911" ca="1">INDIRECT("O"&amp;S911)</f>
        <v>#VALUE!</v>
      </c>
      <c r="AJ911" t="str">
        <f t="shared" si="273"/>
        <v/>
      </c>
    </row>
    <row r="912" spans="1:36" ht="16.5" customHeight="1">
      <c r="A912" s="130"/>
      <c r="B912" s="136"/>
      <c r="C912" s="137"/>
      <c r="D912" s="146"/>
      <c r="E912" s="146"/>
      <c r="F912" s="137"/>
      <c r="G912" s="147"/>
      <c r="H912" s="147"/>
      <c r="I912" s="147"/>
      <c r="J912" s="147"/>
      <c r="K912" s="38"/>
      <c r="L912" s="144"/>
      <c r="M912" s="144"/>
      <c r="N912" s="61"/>
      <c r="O912" s="314"/>
      <c r="Q912" t="str">
        <f t="shared" si="268"/>
        <v/>
      </c>
      <c r="S912" t="e">
        <f t="shared" ca="1" si="277"/>
        <v>#VALUE!</v>
      </c>
      <c r="T912" t="e">
        <f t="shared" ca="1" si="274"/>
        <v>#VALUE!</v>
      </c>
      <c r="U912">
        <f t="shared" si="278"/>
        <v>840</v>
      </c>
      <c r="V912">
        <v>70.7500000000055</v>
      </c>
      <c r="W912">
        <f t="shared" si="259"/>
        <v>70</v>
      </c>
      <c r="X912" t="str" cm="1">
        <f t="array" aca="1" ref="X912" ca="1">IFERROR(INDEX('PC&amp;PD'!$A$1:$AS$19,ROW('PC&amp;PD'!$A$19),MATCH(INDIRECT(T912),'PC&amp;PD'!$A$1:$AS$1,0)),"")</f>
        <v/>
      </c>
      <c r="AA912" t="str">
        <f t="shared" si="269"/>
        <v/>
      </c>
      <c r="AB912" t="str">
        <f t="shared" si="270"/>
        <v/>
      </c>
      <c r="AC912" t="e">
        <f t="shared" ca="1" si="271"/>
        <v>#VALUE!</v>
      </c>
      <c r="AD912" t="str" cm="1">
        <f t="array" aca="1" ref="AD912" ca="1">IFERROR(IF((LEFT(INDIRECT("$F"&amp;$S912),4))="GOTS",IF($G912="Organic","GOTS_Organic_raw",(IF($G912="Responsible","GOTS_Responsible",(IF($G912="No Attribute (Conventional)","GOTS_conventional",(IF($G912="Recycled Pre/Post-Consumer","GOTS_pre_post",(IF($G912="In-Conversion","GOTS_in_conversion",(IF($G912="Sustainably Sourced","Sustainably_sourced",(IF($G912="Recycled pre-consumer organic","GOTS_recycled_organic",""))))))))))))),IF($G912="Organic","Organic",(IF($G912="Responsible","Responsible",(IF($G912="No Attribute (Conventional)","No_Attribute_Conventional",(IF($G912="Recycled Pre/Post-Consumer","Recycled_Pre_Post_Consumer",(IF($G912="In-Conversion","In_Conversion",(IF($G912="Recycled Pre-Consumer","Recycled_Pre_Consumer",(IF($G912="Recycled Post-Consumer","Recycled_Post_Consumer",(IF($G912="Sustainably Sourced","Sustainably_sourced",(IF($G912="Recycled pre-consumer organic","GOTS_recycled_organic","")))))))))))))))))),"")</f>
        <v/>
      </c>
      <c r="AE912" t="e" cm="1">
        <f t="array" aca="1" ref="AE912" ca="1">IF($I912="",IF(INDIRECT("$F"&amp;$S912)="","",IF(LEFT(INDIRECT("$F"&amp;$S912),3)="GRS","GRS_RCS_RM",IF((LEFT(INDIRECT("$F"&amp;$S912),3))="RCS","GRS_RCS_RM",IF(INDIRECT("$F"&amp;$S912)="OCS (No Label)","OCS_Conversion_RM",IF(LEFT(INDIRECT("$F"&amp;$S912),3)="OCS","OCS_RM",IF(RIGHT(INDIRECT("$F"&amp;$S912),10)="conversion","GOTS_RM_conversion",IF((LEFT(INDIRECT("$F"&amp;$S912),4))="GOTS","GOTS_RM","Responsible_RM"))))))),"DELETERM")</f>
        <v>#VALUE!</v>
      </c>
      <c r="AF912" t="e" cm="1">
        <f t="array" aca="1" ref="AF912" ca="1">IF($S912="","",INDIRECT("$Z"&amp;$S912))</f>
        <v>#VALUE!</v>
      </c>
      <c r="AG912" t="str">
        <f t="shared" si="272"/>
        <v/>
      </c>
      <c r="AH912" t="str" cm="1">
        <f t="array" aca="1" ref="AH912" ca="1">IFERROR(INDIRECT("$ag"&amp;S912),"")</f>
        <v/>
      </c>
      <c r="AI912" t="e" cm="1">
        <f t="array" aca="1" ref="AI912" ca="1">INDIRECT("O"&amp;S912)</f>
        <v>#VALUE!</v>
      </c>
      <c r="AJ912" t="str">
        <f t="shared" si="273"/>
        <v/>
      </c>
    </row>
    <row r="913" spans="1:36" ht="16.5" customHeight="1">
      <c r="A913" s="130"/>
      <c r="B913" s="136"/>
      <c r="C913" s="137"/>
      <c r="D913" s="146"/>
      <c r="E913" s="146"/>
      <c r="F913" s="137"/>
      <c r="G913" s="147"/>
      <c r="H913" s="147"/>
      <c r="I913" s="147"/>
      <c r="J913" s="147"/>
      <c r="K913" s="38"/>
      <c r="L913" s="144"/>
      <c r="M913" s="144"/>
      <c r="N913" s="61"/>
      <c r="O913" s="314"/>
      <c r="Q913" t="str">
        <f t="shared" si="268"/>
        <v/>
      </c>
      <c r="S913" t="e">
        <f t="shared" ca="1" si="277"/>
        <v>#VALUE!</v>
      </c>
      <c r="T913" t="e">
        <f t="shared" ca="1" si="274"/>
        <v>#VALUE!</v>
      </c>
      <c r="U913">
        <f t="shared" si="278"/>
        <v>840</v>
      </c>
      <c r="V913">
        <v>70.833333333338899</v>
      </c>
      <c r="W913">
        <f t="shared" si="259"/>
        <v>70</v>
      </c>
      <c r="X913" t="str" cm="1">
        <f t="array" aca="1" ref="X913" ca="1">IFERROR(INDEX('PC&amp;PD'!$A$1:$AS$19,ROW('PC&amp;PD'!$A$19),MATCH(INDIRECT(T913),'PC&amp;PD'!$A$1:$AS$1,0)),"")</f>
        <v/>
      </c>
      <c r="AA913" t="str">
        <f t="shared" si="269"/>
        <v/>
      </c>
      <c r="AB913" t="str">
        <f t="shared" si="270"/>
        <v/>
      </c>
      <c r="AC913" t="e">
        <f t="shared" ca="1" si="271"/>
        <v>#VALUE!</v>
      </c>
      <c r="AD913" t="str" cm="1">
        <f t="array" aca="1" ref="AD913" ca="1">IFERROR(IF((LEFT(INDIRECT("$F"&amp;$S913),4))="GOTS",IF($G913="Organic","GOTS_Organic_raw",(IF($G913="Responsible","GOTS_Responsible",(IF($G913="No Attribute (Conventional)","GOTS_conventional",(IF($G913="Recycled Pre/Post-Consumer","GOTS_pre_post",(IF($G913="In-Conversion","GOTS_in_conversion",(IF($G913="Sustainably Sourced","Sustainably_sourced",(IF($G913="Recycled pre-consumer organic","GOTS_recycled_organic",""))))))))))))),IF($G913="Organic","Organic",(IF($G913="Responsible","Responsible",(IF($G913="No Attribute (Conventional)","No_Attribute_Conventional",(IF($G913="Recycled Pre/Post-Consumer","Recycled_Pre_Post_Consumer",(IF($G913="In-Conversion","In_Conversion",(IF($G913="Recycled Pre-Consumer","Recycled_Pre_Consumer",(IF($G913="Recycled Post-Consumer","Recycled_Post_Consumer",(IF($G913="Sustainably Sourced","Sustainably_sourced",(IF($G913="Recycled pre-consumer organic","GOTS_recycled_organic","")))))))))))))))))),"")</f>
        <v/>
      </c>
      <c r="AE913" t="e" cm="1">
        <f t="array" aca="1" ref="AE913" ca="1">IF($I913="",IF(INDIRECT("$F"&amp;$S913)="","",IF(LEFT(INDIRECT("$F"&amp;$S913),3)="GRS","GRS_RCS_RM",IF((LEFT(INDIRECT("$F"&amp;$S913),3))="RCS","GRS_RCS_RM",IF(INDIRECT("$F"&amp;$S913)="OCS (No Label)","OCS_Conversion_RM",IF(LEFT(INDIRECT("$F"&amp;$S913),3)="OCS","OCS_RM",IF(RIGHT(INDIRECT("$F"&amp;$S913),10)="conversion","GOTS_RM_conversion",IF((LEFT(INDIRECT("$F"&amp;$S913),4))="GOTS","GOTS_RM","Responsible_RM"))))))),"DELETERM")</f>
        <v>#VALUE!</v>
      </c>
      <c r="AF913" t="e" cm="1">
        <f t="array" aca="1" ref="AF913" ca="1">IF($S913="","",INDIRECT("$Z"&amp;$S913))</f>
        <v>#VALUE!</v>
      </c>
      <c r="AG913" t="str">
        <f t="shared" si="272"/>
        <v/>
      </c>
      <c r="AH913" t="str" cm="1">
        <f t="array" aca="1" ref="AH913" ca="1">IFERROR(INDIRECT("$ag"&amp;S913),"")</f>
        <v/>
      </c>
      <c r="AI913" t="e" cm="1">
        <f t="array" aca="1" ref="AI913" ca="1">INDIRECT("O"&amp;S913)</f>
        <v>#VALUE!</v>
      </c>
      <c r="AJ913" t="str">
        <f t="shared" si="273"/>
        <v/>
      </c>
    </row>
    <row r="914" spans="1:36" ht="16.5" customHeight="1" thickBot="1">
      <c r="A914" s="131"/>
      <c r="B914" s="138"/>
      <c r="C914" s="139"/>
      <c r="D914" s="148"/>
      <c r="E914" s="148"/>
      <c r="F914" s="139"/>
      <c r="G914" s="149"/>
      <c r="H914" s="149"/>
      <c r="I914" s="149"/>
      <c r="J914" s="149"/>
      <c r="K914" s="39"/>
      <c r="L914" s="145"/>
      <c r="M914" s="145"/>
      <c r="N914" s="62"/>
      <c r="O914" s="315"/>
      <c r="Q914" t="str">
        <f t="shared" si="268"/>
        <v/>
      </c>
      <c r="S914" t="e">
        <f t="shared" ca="1" si="277"/>
        <v>#VALUE!</v>
      </c>
      <c r="T914" t="e">
        <f t="shared" ca="1" si="274"/>
        <v>#VALUE!</v>
      </c>
      <c r="U914">
        <f t="shared" si="278"/>
        <v>840</v>
      </c>
      <c r="V914">
        <v>70.916666666672199</v>
      </c>
      <c r="W914">
        <f t="shared" si="259"/>
        <v>70</v>
      </c>
      <c r="X914" t="str" cm="1">
        <f t="array" aca="1" ref="X914" ca="1">IFERROR(INDEX('PC&amp;PD'!$A$1:$AS$19,ROW('PC&amp;PD'!$A$19),MATCH(INDIRECT(T914),'PC&amp;PD'!$A$1:$AS$1,0)),"")</f>
        <v/>
      </c>
      <c r="AA914" t="str">
        <f t="shared" si="269"/>
        <v/>
      </c>
      <c r="AB914" t="str">
        <f t="shared" si="270"/>
        <v/>
      </c>
      <c r="AC914" t="e">
        <f t="shared" ca="1" si="271"/>
        <v>#VALUE!</v>
      </c>
      <c r="AD914" t="str" cm="1">
        <f t="array" aca="1" ref="AD914" ca="1">IFERROR(IF((LEFT(INDIRECT("$F"&amp;$S914),4))="GOTS",IF($G914="Organic","GOTS_Organic_raw",(IF($G914="Responsible","GOTS_Responsible",(IF($G914="No Attribute (Conventional)","GOTS_conventional",(IF($G914="Recycled Pre/Post-Consumer","GOTS_pre_post",(IF($G914="In-Conversion","GOTS_in_conversion",(IF($G914="Sustainably Sourced","Sustainably_sourced",(IF($G914="Recycled pre-consumer organic","GOTS_recycled_organic",""))))))))))))),IF($G914="Organic","Organic",(IF($G914="Responsible","Responsible",(IF($G914="No Attribute (Conventional)","No_Attribute_Conventional",(IF($G914="Recycled Pre/Post-Consumer","Recycled_Pre_Post_Consumer",(IF($G914="In-Conversion","In_Conversion",(IF($G914="Recycled Pre-Consumer","Recycled_Pre_Consumer",(IF($G914="Recycled Post-Consumer","Recycled_Post_Consumer",(IF($G914="Sustainably Sourced","Sustainably_sourced",(IF($G914="Recycled pre-consumer organic","GOTS_recycled_organic","")))))))))))))))))),"")</f>
        <v/>
      </c>
      <c r="AE914" t="e" cm="1">
        <f t="array" aca="1" ref="AE914" ca="1">IF($I914="",IF(INDIRECT("$F"&amp;$S914)="","",IF(LEFT(INDIRECT("$F"&amp;$S914),3)="GRS","GRS_RCS_RM",IF((LEFT(INDIRECT("$F"&amp;$S914),3))="RCS","GRS_RCS_RM",IF(INDIRECT("$F"&amp;$S914)="OCS (No Label)","OCS_Conversion_RM",IF(LEFT(INDIRECT("$F"&amp;$S914),3)="OCS","OCS_RM",IF(RIGHT(INDIRECT("$F"&amp;$S914),10)="conversion","GOTS_RM_conversion",IF((LEFT(INDIRECT("$F"&amp;$S914),4))="GOTS","GOTS_RM","Responsible_RM"))))))),"DELETERM")</f>
        <v>#VALUE!</v>
      </c>
      <c r="AF914" t="e" cm="1">
        <f t="array" aca="1" ref="AF914" ca="1">IF($S914="","",INDIRECT("$Z"&amp;$S914))</f>
        <v>#VALUE!</v>
      </c>
      <c r="AG914" t="str">
        <f t="shared" si="272"/>
        <v/>
      </c>
      <c r="AH914" t="str" cm="1">
        <f t="array" aca="1" ref="AH914" ca="1">IFERROR(INDIRECT("$ag"&amp;S914),"")</f>
        <v/>
      </c>
      <c r="AI914" t="e" cm="1">
        <f t="array" aca="1" ref="AI914" ca="1">INDIRECT("O"&amp;S914)</f>
        <v>#VALUE!</v>
      </c>
      <c r="AJ914" t="str">
        <f t="shared" si="273"/>
        <v/>
      </c>
    </row>
    <row r="915" spans="1:36" ht="16.5" customHeight="1">
      <c r="A915" s="128" t="str">
        <f>IF(B915="","",COUNTA($B$63:$B915))</f>
        <v/>
      </c>
      <c r="B915" s="132"/>
      <c r="C915" s="133"/>
      <c r="D915" s="140"/>
      <c r="E915" s="140"/>
      <c r="F915" s="133"/>
      <c r="G915" s="141"/>
      <c r="H915" s="141"/>
      <c r="I915" s="141"/>
      <c r="J915" s="141"/>
      <c r="K915" s="37"/>
      <c r="L915" s="142" t="str">
        <f>IF(R915="","",LEFT(R915,LEN(R915)-2))</f>
        <v/>
      </c>
      <c r="M915" s="142"/>
      <c r="N915" s="60"/>
      <c r="O915" s="313"/>
      <c r="Q915" t="str">
        <f t="shared" si="268"/>
        <v/>
      </c>
      <c r="R915" t="str">
        <f t="shared" ref="R915" si="279">CONCATENATE($Q915,Q916,Q917,Q918,Q919,Q920,$Q921,$Q922,$Q923,$Q924,$Q925,$Q926)</f>
        <v/>
      </c>
      <c r="S915" t="e">
        <f t="shared" ca="1" si="277"/>
        <v>#VALUE!</v>
      </c>
      <c r="T915" t="e">
        <f t="shared" ca="1" si="274"/>
        <v>#VALUE!</v>
      </c>
      <c r="U915">
        <f t="shared" si="278"/>
        <v>852</v>
      </c>
      <c r="V915">
        <v>71.0000000000055</v>
      </c>
      <c r="W915">
        <f t="shared" si="259"/>
        <v>71</v>
      </c>
      <c r="X915" t="str" cm="1">
        <f t="array" aca="1" ref="X915" ca="1">IFERROR(INDEX('PC&amp;PD'!$A$1:$AS$19,ROW('PC&amp;PD'!$A$19),MATCH(INDIRECT(T915),'PC&amp;PD'!$A$1:$AS$1,0)),"")</f>
        <v/>
      </c>
      <c r="Z915" t="str">
        <f t="shared" ref="Z915" si="280">IFERROR(IF($F915="OCS 100","OCS (OCS 100)",IF($F915="OCS Blended","OCS (OCS Blended)",IF($F915="OCS (No Label)","OCS (No Label)",IF($F915="RCS 100","RCS (RCS 100)",IF($F915="RCS Blended","RCS (RCS Blended)",IF($F915="GRS","GRS (GRS)",IF($F915="GRS (No Label)", "GRS (No Label)",IF($F915="RDS","RDS (RDS)",IF($F915="RWS","RWS (RWS)",IF($F915="RAS","RAS (RAS)",IF($F915="RMS","RMS (RMS)",IF($F915="GOTS Organic","GOTS (Organic)",IF($F915="GOTS Made with organic","GOTS (Made with Organic)",IF($F915="GOTS Organic - in conversion","GOTS (Organic - In Conversion)",IF($F915="GOTS Made with organic - in conversion","GOTS (Made with Organic - In Conversion)",""))))))))))))))),"")</f>
        <v/>
      </c>
      <c r="AA915" t="str">
        <f t="shared" si="269"/>
        <v/>
      </c>
      <c r="AB915" t="str">
        <f t="shared" si="270"/>
        <v/>
      </c>
      <c r="AC915" t="e">
        <f t="shared" ca="1" si="271"/>
        <v>#VALUE!</v>
      </c>
      <c r="AD915" t="str" cm="1">
        <f t="array" aca="1" ref="AD915" ca="1">IFERROR(IF((LEFT(INDIRECT("$F"&amp;$S915),4))="GOTS",IF($G915="Organic","GOTS_Organic_raw",(IF($G915="Responsible","GOTS_Responsible",(IF($G915="No Attribute (Conventional)","GOTS_conventional",(IF($G915="Recycled Pre/Post-Consumer","GOTS_pre_post",(IF($G915="In-Conversion","GOTS_in_conversion",(IF($G915="Sustainably Sourced","Sustainably_sourced",(IF($G915="Recycled pre-consumer organic","GOTS_recycled_organic",""))))))))))))),IF($G915="Organic","Organic",(IF($G915="Responsible","Responsible",(IF($G915="No Attribute (Conventional)","No_Attribute_Conventional",(IF($G915="Recycled Pre/Post-Consumer","Recycled_Pre_Post_Consumer",(IF($G915="In-Conversion","In_Conversion",(IF($G915="Recycled Pre-Consumer","Recycled_Pre_Consumer",(IF($G915="Recycled Post-Consumer","Recycled_Post_Consumer",(IF($G915="Sustainably Sourced","Sustainably_sourced",(IF($G915="Recycled pre-consumer organic","GOTS_recycled_organic","")))))))))))))))))),"")</f>
        <v/>
      </c>
      <c r="AE915" t="e" cm="1">
        <f t="array" aca="1" ref="AE915" ca="1">IF($I915="",IF(INDIRECT("$F"&amp;$S915)="","",IF(LEFT(INDIRECT("$F"&amp;$S915),3)="GRS","GRS_RCS_RM",IF((LEFT(INDIRECT("$F"&amp;$S915),3))="RCS","GRS_RCS_RM",IF(INDIRECT("$F"&amp;$S915)="OCS (No Label)","OCS_Conversion_RM",IF(LEFT(INDIRECT("$F"&amp;$S915),3)="OCS","OCS_RM",IF(RIGHT(INDIRECT("$F"&amp;$S915),10)="conversion","GOTS_RM_conversion",IF((LEFT(INDIRECT("$F"&amp;$S915),4))="GOTS","GOTS_RM","Responsible_RM"))))))),"DELETERM")</f>
        <v>#VALUE!</v>
      </c>
      <c r="AF915" t="e" cm="1">
        <f t="array" aca="1" ref="AF915" ca="1">IF($S915="","",INDIRECT("$Z"&amp;$S915))</f>
        <v>#VALUE!</v>
      </c>
      <c r="AG915" t="str">
        <f t="shared" si="272"/>
        <v/>
      </c>
      <c r="AH915" t="str" cm="1">
        <f t="array" aca="1" ref="AH915" ca="1">IFERROR(INDIRECT("$ag"&amp;S915),"")</f>
        <v/>
      </c>
      <c r="AI915" t="e" cm="1">
        <f t="array" aca="1" ref="AI915" ca="1">INDIRECT("O"&amp;S915)</f>
        <v>#VALUE!</v>
      </c>
      <c r="AJ915" t="str">
        <f t="shared" si="273"/>
        <v/>
      </c>
    </row>
    <row r="916" spans="1:36" ht="16.5" customHeight="1">
      <c r="A916" s="129"/>
      <c r="B916" s="134"/>
      <c r="C916" s="135"/>
      <c r="D916" s="146"/>
      <c r="E916" s="146"/>
      <c r="F916" s="135"/>
      <c r="G916" s="147"/>
      <c r="H916" s="147"/>
      <c r="I916" s="147"/>
      <c r="J916" s="147"/>
      <c r="K916" s="38"/>
      <c r="L916" s="143"/>
      <c r="M916" s="143"/>
      <c r="N916" s="61"/>
      <c r="O916" s="314"/>
      <c r="Q916" t="str">
        <f t="shared" si="268"/>
        <v/>
      </c>
      <c r="S916" t="e">
        <f t="shared" ca="1" si="277"/>
        <v>#VALUE!</v>
      </c>
      <c r="T916" t="e">
        <f t="shared" ca="1" si="274"/>
        <v>#VALUE!</v>
      </c>
      <c r="U916">
        <f t="shared" si="278"/>
        <v>852</v>
      </c>
      <c r="V916">
        <v>71.083333333338899</v>
      </c>
      <c r="W916">
        <f t="shared" si="259"/>
        <v>71</v>
      </c>
      <c r="X916" t="str" cm="1">
        <f t="array" aca="1" ref="X916" ca="1">IFERROR(INDEX('PC&amp;PD'!$A$1:$AS$19,ROW('PC&amp;PD'!$A$19),MATCH(INDIRECT(T916),'PC&amp;PD'!$A$1:$AS$1,0)),"")</f>
        <v/>
      </c>
      <c r="AA916" t="str">
        <f t="shared" si="269"/>
        <v/>
      </c>
      <c r="AB916" t="str">
        <f t="shared" si="270"/>
        <v/>
      </c>
      <c r="AC916" t="e">
        <f t="shared" ca="1" si="271"/>
        <v>#VALUE!</v>
      </c>
      <c r="AD916" t="str" cm="1">
        <f t="array" aca="1" ref="AD916" ca="1">IFERROR(IF((LEFT(INDIRECT("$F"&amp;$S916),4))="GOTS",IF($G916="Organic","GOTS_Organic_raw",(IF($G916="Responsible","GOTS_Responsible",(IF($G916="No Attribute (Conventional)","GOTS_conventional",(IF($G916="Recycled Pre/Post-Consumer","GOTS_pre_post",(IF($G916="In-Conversion","GOTS_in_conversion",(IF($G916="Sustainably Sourced","Sustainably_sourced",(IF($G916="Recycled pre-consumer organic","GOTS_recycled_organic",""))))))))))))),IF($G916="Organic","Organic",(IF($G916="Responsible","Responsible",(IF($G916="No Attribute (Conventional)","No_Attribute_Conventional",(IF($G916="Recycled Pre/Post-Consumer","Recycled_Pre_Post_Consumer",(IF($G916="In-Conversion","In_Conversion",(IF($G916="Recycled Pre-Consumer","Recycled_Pre_Consumer",(IF($G916="Recycled Post-Consumer","Recycled_Post_Consumer",(IF($G916="Sustainably Sourced","Sustainably_sourced",(IF($G916="Recycled pre-consumer organic","GOTS_recycled_organic","")))))))))))))))))),"")</f>
        <v/>
      </c>
      <c r="AE916" t="e" cm="1">
        <f t="array" aca="1" ref="AE916" ca="1">IF($I916="",IF(INDIRECT("$F"&amp;$S916)="","",IF(LEFT(INDIRECT("$F"&amp;$S916),3)="GRS","GRS_RCS_RM",IF((LEFT(INDIRECT("$F"&amp;$S916),3))="RCS","GRS_RCS_RM",IF(INDIRECT("$F"&amp;$S916)="OCS (No Label)","OCS_Conversion_RM",IF(LEFT(INDIRECT("$F"&amp;$S916),3)="OCS","OCS_RM",IF(RIGHT(INDIRECT("$F"&amp;$S916),10)="conversion","GOTS_RM_conversion",IF((LEFT(INDIRECT("$F"&amp;$S916),4))="GOTS","GOTS_RM","Responsible_RM"))))))),"DELETERM")</f>
        <v>#VALUE!</v>
      </c>
      <c r="AF916" t="e" cm="1">
        <f t="array" aca="1" ref="AF916" ca="1">IF($S916="","",INDIRECT("$Z"&amp;$S916))</f>
        <v>#VALUE!</v>
      </c>
      <c r="AG916" t="str">
        <f t="shared" si="272"/>
        <v/>
      </c>
      <c r="AH916" t="str" cm="1">
        <f t="array" aca="1" ref="AH916" ca="1">IFERROR(INDIRECT("$ag"&amp;S916),"")</f>
        <v/>
      </c>
      <c r="AI916" t="e" cm="1">
        <f t="array" aca="1" ref="AI916" ca="1">INDIRECT("O"&amp;S916)</f>
        <v>#VALUE!</v>
      </c>
      <c r="AJ916" t="str">
        <f t="shared" si="273"/>
        <v/>
      </c>
    </row>
    <row r="917" spans="1:36" ht="16.5" customHeight="1">
      <c r="A917" s="129"/>
      <c r="B917" s="134"/>
      <c r="C917" s="135"/>
      <c r="D917" s="146"/>
      <c r="E917" s="146"/>
      <c r="F917" s="135"/>
      <c r="G917" s="147"/>
      <c r="H917" s="147"/>
      <c r="I917" s="147"/>
      <c r="J917" s="147"/>
      <c r="K917" s="38"/>
      <c r="L917" s="143"/>
      <c r="M917" s="143"/>
      <c r="N917" s="61"/>
      <c r="O917" s="314"/>
      <c r="Q917" t="str">
        <f t="shared" si="268"/>
        <v/>
      </c>
      <c r="S917" t="e">
        <f t="shared" ca="1" si="277"/>
        <v>#VALUE!</v>
      </c>
      <c r="T917" t="e">
        <f t="shared" ca="1" si="274"/>
        <v>#VALUE!</v>
      </c>
      <c r="U917">
        <f t="shared" si="278"/>
        <v>852</v>
      </c>
      <c r="V917">
        <v>71.166666666672199</v>
      </c>
      <c r="W917">
        <f t="shared" si="259"/>
        <v>71</v>
      </c>
      <c r="X917" t="str" cm="1">
        <f t="array" aca="1" ref="X917" ca="1">IFERROR(INDEX('PC&amp;PD'!$A$1:$AS$19,ROW('PC&amp;PD'!$A$19),MATCH(INDIRECT(T917),'PC&amp;PD'!$A$1:$AS$1,0)),"")</f>
        <v/>
      </c>
      <c r="AA917" t="str">
        <f t="shared" si="269"/>
        <v/>
      </c>
      <c r="AB917" t="str">
        <f t="shared" si="270"/>
        <v/>
      </c>
      <c r="AC917" t="e">
        <f t="shared" ca="1" si="271"/>
        <v>#VALUE!</v>
      </c>
      <c r="AD917" t="str" cm="1">
        <f t="array" aca="1" ref="AD917" ca="1">IFERROR(IF((LEFT(INDIRECT("$F"&amp;$S917),4))="GOTS",IF($G917="Organic","GOTS_Organic_raw",(IF($G917="Responsible","GOTS_Responsible",(IF($G917="No Attribute (Conventional)","GOTS_conventional",(IF($G917="Recycled Pre/Post-Consumer","GOTS_pre_post",(IF($G917="In-Conversion","GOTS_in_conversion",(IF($G917="Sustainably Sourced","Sustainably_sourced",(IF($G917="Recycled pre-consumer organic","GOTS_recycled_organic",""))))))))))))),IF($G917="Organic","Organic",(IF($G917="Responsible","Responsible",(IF($G917="No Attribute (Conventional)","No_Attribute_Conventional",(IF($G917="Recycled Pre/Post-Consumer","Recycled_Pre_Post_Consumer",(IF($G917="In-Conversion","In_Conversion",(IF($G917="Recycled Pre-Consumer","Recycled_Pre_Consumer",(IF($G917="Recycled Post-Consumer","Recycled_Post_Consumer",(IF($G917="Sustainably Sourced","Sustainably_sourced",(IF($G917="Recycled pre-consumer organic","GOTS_recycled_organic","")))))))))))))))))),"")</f>
        <v/>
      </c>
      <c r="AE917" t="e" cm="1">
        <f t="array" aca="1" ref="AE917" ca="1">IF($I917="",IF(INDIRECT("$F"&amp;$S917)="","",IF(LEFT(INDIRECT("$F"&amp;$S917),3)="GRS","GRS_RCS_RM",IF((LEFT(INDIRECT("$F"&amp;$S917),3))="RCS","GRS_RCS_RM",IF(INDIRECT("$F"&amp;$S917)="OCS (No Label)","OCS_Conversion_RM",IF(LEFT(INDIRECT("$F"&amp;$S917),3)="OCS","OCS_RM",IF(RIGHT(INDIRECT("$F"&amp;$S917),10)="conversion","GOTS_RM_conversion",IF((LEFT(INDIRECT("$F"&amp;$S917),4))="GOTS","GOTS_RM","Responsible_RM"))))))),"DELETERM")</f>
        <v>#VALUE!</v>
      </c>
      <c r="AF917" t="e" cm="1">
        <f t="array" aca="1" ref="AF917" ca="1">IF($S917="","",INDIRECT("$Z"&amp;$S917))</f>
        <v>#VALUE!</v>
      </c>
      <c r="AG917" t="str">
        <f t="shared" si="272"/>
        <v/>
      </c>
      <c r="AH917" t="str" cm="1">
        <f t="array" aca="1" ref="AH917" ca="1">IFERROR(INDIRECT("$ag"&amp;S917),"")</f>
        <v/>
      </c>
      <c r="AI917" t="e" cm="1">
        <f t="array" aca="1" ref="AI917" ca="1">INDIRECT("O"&amp;S917)</f>
        <v>#VALUE!</v>
      </c>
      <c r="AJ917" t="str">
        <f t="shared" si="273"/>
        <v/>
      </c>
    </row>
    <row r="918" spans="1:36" ht="16.5" customHeight="1">
      <c r="A918" s="129"/>
      <c r="B918" s="134"/>
      <c r="C918" s="135"/>
      <c r="D918" s="146"/>
      <c r="E918" s="146"/>
      <c r="F918" s="135"/>
      <c r="G918" s="147"/>
      <c r="H918" s="147"/>
      <c r="I918" s="147"/>
      <c r="J918" s="147"/>
      <c r="K918" s="38"/>
      <c r="L918" s="143"/>
      <c r="M918" s="143"/>
      <c r="N918" s="61"/>
      <c r="O918" s="314"/>
      <c r="Q918" t="str">
        <f t="shared" si="268"/>
        <v/>
      </c>
      <c r="S918" t="e">
        <f t="shared" ca="1" si="277"/>
        <v>#VALUE!</v>
      </c>
      <c r="T918" t="e">
        <f t="shared" ca="1" si="274"/>
        <v>#VALUE!</v>
      </c>
      <c r="U918">
        <f t="shared" si="278"/>
        <v>852</v>
      </c>
      <c r="V918">
        <v>71.250000000005599</v>
      </c>
      <c r="W918">
        <f t="shared" ref="W918:W981" si="281">ROUNDDOWN(V918,0)</f>
        <v>71</v>
      </c>
      <c r="X918" t="str" cm="1">
        <f t="array" aca="1" ref="X918" ca="1">IFERROR(INDEX('PC&amp;PD'!$A$1:$AS$19,ROW('PC&amp;PD'!$A$19),MATCH(INDIRECT(T918),'PC&amp;PD'!$A$1:$AS$1,0)),"")</f>
        <v/>
      </c>
      <c r="AA918" t="str">
        <f t="shared" si="269"/>
        <v/>
      </c>
      <c r="AB918" t="str">
        <f t="shared" si="270"/>
        <v/>
      </c>
      <c r="AC918" t="e">
        <f t="shared" ca="1" si="271"/>
        <v>#VALUE!</v>
      </c>
      <c r="AD918" t="str" cm="1">
        <f t="array" aca="1" ref="AD918" ca="1">IFERROR(IF((LEFT(INDIRECT("$F"&amp;$S918),4))="GOTS",IF($G918="Organic","GOTS_Organic_raw",(IF($G918="Responsible","GOTS_Responsible",(IF($G918="No Attribute (Conventional)","GOTS_conventional",(IF($G918="Recycled Pre/Post-Consumer","GOTS_pre_post",(IF($G918="In-Conversion","GOTS_in_conversion",(IF($G918="Sustainably Sourced","Sustainably_sourced",(IF($G918="Recycled pre-consumer organic","GOTS_recycled_organic",""))))))))))))),IF($G918="Organic","Organic",(IF($G918="Responsible","Responsible",(IF($G918="No Attribute (Conventional)","No_Attribute_Conventional",(IF($G918="Recycled Pre/Post-Consumer","Recycled_Pre_Post_Consumer",(IF($G918="In-Conversion","In_Conversion",(IF($G918="Recycled Pre-Consumer","Recycled_Pre_Consumer",(IF($G918="Recycled Post-Consumer","Recycled_Post_Consumer",(IF($G918="Sustainably Sourced","Sustainably_sourced",(IF($G918="Recycled pre-consumer organic","GOTS_recycled_organic","")))))))))))))))))),"")</f>
        <v/>
      </c>
      <c r="AE918" t="e" cm="1">
        <f t="array" aca="1" ref="AE918" ca="1">IF($I918="",IF(INDIRECT("$F"&amp;$S918)="","",IF(LEFT(INDIRECT("$F"&amp;$S918),3)="GRS","GRS_RCS_RM",IF((LEFT(INDIRECT("$F"&amp;$S918),3))="RCS","GRS_RCS_RM",IF(INDIRECT("$F"&amp;$S918)="OCS (No Label)","OCS_Conversion_RM",IF(LEFT(INDIRECT("$F"&amp;$S918),3)="OCS","OCS_RM",IF(RIGHT(INDIRECT("$F"&amp;$S918),10)="conversion","GOTS_RM_conversion",IF((LEFT(INDIRECT("$F"&amp;$S918),4))="GOTS","GOTS_RM","Responsible_RM"))))))),"DELETERM")</f>
        <v>#VALUE!</v>
      </c>
      <c r="AF918" t="e" cm="1">
        <f t="array" aca="1" ref="AF918" ca="1">IF($S918="","",INDIRECT("$Z"&amp;$S918))</f>
        <v>#VALUE!</v>
      </c>
      <c r="AG918" t="str">
        <f t="shared" si="272"/>
        <v/>
      </c>
      <c r="AH918" t="str" cm="1">
        <f t="array" aca="1" ref="AH918" ca="1">IFERROR(INDIRECT("$ag"&amp;S918),"")</f>
        <v/>
      </c>
      <c r="AI918" t="e" cm="1">
        <f t="array" aca="1" ref="AI918" ca="1">INDIRECT("O"&amp;S918)</f>
        <v>#VALUE!</v>
      </c>
      <c r="AJ918" t="str">
        <f t="shared" si="273"/>
        <v/>
      </c>
    </row>
    <row r="919" spans="1:36" ht="16.5" customHeight="1">
      <c r="A919" s="129"/>
      <c r="B919" s="134"/>
      <c r="C919" s="135"/>
      <c r="D919" s="146"/>
      <c r="E919" s="146"/>
      <c r="F919" s="135"/>
      <c r="G919" s="147"/>
      <c r="H919" s="147"/>
      <c r="I919" s="147"/>
      <c r="J919" s="147"/>
      <c r="K919" s="38"/>
      <c r="L919" s="143"/>
      <c r="M919" s="143"/>
      <c r="N919" s="61"/>
      <c r="O919" s="314"/>
      <c r="Q919" t="str">
        <f t="shared" si="268"/>
        <v/>
      </c>
      <c r="S919" t="e">
        <f t="shared" ca="1" si="277"/>
        <v>#VALUE!</v>
      </c>
      <c r="T919" t="e">
        <f t="shared" ca="1" si="274"/>
        <v>#VALUE!</v>
      </c>
      <c r="U919">
        <f t="shared" si="278"/>
        <v>852</v>
      </c>
      <c r="V919">
        <v>71.333333333338899</v>
      </c>
      <c r="W919">
        <f t="shared" si="281"/>
        <v>71</v>
      </c>
      <c r="X919" t="str" cm="1">
        <f t="array" aca="1" ref="X919" ca="1">IFERROR(INDEX('PC&amp;PD'!$A$1:$AS$19,ROW('PC&amp;PD'!$A$19),MATCH(INDIRECT(T919),'PC&amp;PD'!$A$1:$AS$1,0)),"")</f>
        <v/>
      </c>
      <c r="AA919" t="str">
        <f t="shared" si="269"/>
        <v/>
      </c>
      <c r="AB919" t="str">
        <f t="shared" si="270"/>
        <v/>
      </c>
      <c r="AC919" t="e">
        <f t="shared" ca="1" si="271"/>
        <v>#VALUE!</v>
      </c>
      <c r="AD919" t="str" cm="1">
        <f t="array" aca="1" ref="AD919" ca="1">IFERROR(IF((LEFT(INDIRECT("$F"&amp;$S919),4))="GOTS",IF($G919="Organic","GOTS_Organic_raw",(IF($G919="Responsible","GOTS_Responsible",(IF($G919="No Attribute (Conventional)","GOTS_conventional",(IF($G919="Recycled Pre/Post-Consumer","GOTS_pre_post",(IF($G919="In-Conversion","GOTS_in_conversion",(IF($G919="Sustainably Sourced","Sustainably_sourced",(IF($G919="Recycled pre-consumer organic","GOTS_recycled_organic",""))))))))))))),IF($G919="Organic","Organic",(IF($G919="Responsible","Responsible",(IF($G919="No Attribute (Conventional)","No_Attribute_Conventional",(IF($G919="Recycled Pre/Post-Consumer","Recycled_Pre_Post_Consumer",(IF($G919="In-Conversion","In_Conversion",(IF($G919="Recycled Pre-Consumer","Recycled_Pre_Consumer",(IF($G919="Recycled Post-Consumer","Recycled_Post_Consumer",(IF($G919="Sustainably Sourced","Sustainably_sourced",(IF($G919="Recycled pre-consumer organic","GOTS_recycled_organic","")))))))))))))))))),"")</f>
        <v/>
      </c>
      <c r="AE919" t="e" cm="1">
        <f t="array" aca="1" ref="AE919" ca="1">IF($I919="",IF(INDIRECT("$F"&amp;$S919)="","",IF(LEFT(INDIRECT("$F"&amp;$S919),3)="GRS","GRS_RCS_RM",IF((LEFT(INDIRECT("$F"&amp;$S919),3))="RCS","GRS_RCS_RM",IF(INDIRECT("$F"&amp;$S919)="OCS (No Label)","OCS_Conversion_RM",IF(LEFT(INDIRECT("$F"&amp;$S919),3)="OCS","OCS_RM",IF(RIGHT(INDIRECT("$F"&amp;$S919),10)="conversion","GOTS_RM_conversion",IF((LEFT(INDIRECT("$F"&amp;$S919),4))="GOTS","GOTS_RM","Responsible_RM"))))))),"DELETERM")</f>
        <v>#VALUE!</v>
      </c>
      <c r="AF919" t="e" cm="1">
        <f t="array" aca="1" ref="AF919" ca="1">IF($S919="","",INDIRECT("$Z"&amp;$S919))</f>
        <v>#VALUE!</v>
      </c>
      <c r="AG919" t="str">
        <f t="shared" si="272"/>
        <v/>
      </c>
      <c r="AH919" t="str" cm="1">
        <f t="array" aca="1" ref="AH919" ca="1">IFERROR(INDIRECT("$ag"&amp;S919),"")</f>
        <v/>
      </c>
      <c r="AI919" t="e" cm="1">
        <f t="array" aca="1" ref="AI919" ca="1">INDIRECT("O"&amp;S919)</f>
        <v>#VALUE!</v>
      </c>
      <c r="AJ919" t="str">
        <f t="shared" si="273"/>
        <v/>
      </c>
    </row>
    <row r="920" spans="1:36" ht="16.5" customHeight="1">
      <c r="A920" s="129"/>
      <c r="B920" s="134"/>
      <c r="C920" s="135"/>
      <c r="D920" s="146"/>
      <c r="E920" s="146"/>
      <c r="F920" s="135"/>
      <c r="G920" s="147"/>
      <c r="H920" s="147"/>
      <c r="I920" s="147"/>
      <c r="J920" s="147"/>
      <c r="K920" s="38"/>
      <c r="L920" s="143"/>
      <c r="M920" s="143"/>
      <c r="N920" s="61"/>
      <c r="O920" s="314"/>
      <c r="Q920" t="str">
        <f t="shared" si="268"/>
        <v/>
      </c>
      <c r="S920" t="e">
        <f t="shared" ca="1" si="277"/>
        <v>#VALUE!</v>
      </c>
      <c r="T920" t="e">
        <f t="shared" ca="1" si="274"/>
        <v>#VALUE!</v>
      </c>
      <c r="U920">
        <f t="shared" si="278"/>
        <v>852</v>
      </c>
      <c r="V920">
        <v>71.416666666672199</v>
      </c>
      <c r="W920">
        <f t="shared" si="281"/>
        <v>71</v>
      </c>
      <c r="X920" t="str" cm="1">
        <f t="array" aca="1" ref="X920" ca="1">IFERROR(INDEX('PC&amp;PD'!$A$1:$AS$19,ROW('PC&amp;PD'!$A$19),MATCH(INDIRECT(T920),'PC&amp;PD'!$A$1:$AS$1,0)),"")</f>
        <v/>
      </c>
      <c r="AA920" t="str">
        <f t="shared" si="269"/>
        <v/>
      </c>
      <c r="AB920" t="str">
        <f t="shared" si="270"/>
        <v/>
      </c>
      <c r="AC920" t="e">
        <f t="shared" ca="1" si="271"/>
        <v>#VALUE!</v>
      </c>
      <c r="AD920" t="str" cm="1">
        <f t="array" aca="1" ref="AD920" ca="1">IFERROR(IF((LEFT(INDIRECT("$F"&amp;$S920),4))="GOTS",IF($G920="Organic","GOTS_Organic_raw",(IF($G920="Responsible","GOTS_Responsible",(IF($G920="No Attribute (Conventional)","GOTS_conventional",(IF($G920="Recycled Pre/Post-Consumer","GOTS_pre_post",(IF($G920="In-Conversion","GOTS_in_conversion",(IF($G920="Sustainably Sourced","Sustainably_sourced",(IF($G920="Recycled pre-consumer organic","GOTS_recycled_organic",""))))))))))))),IF($G920="Organic","Organic",(IF($G920="Responsible","Responsible",(IF($G920="No Attribute (Conventional)","No_Attribute_Conventional",(IF($G920="Recycled Pre/Post-Consumer","Recycled_Pre_Post_Consumer",(IF($G920="In-Conversion","In_Conversion",(IF($G920="Recycled Pre-Consumer","Recycled_Pre_Consumer",(IF($G920="Recycled Post-Consumer","Recycled_Post_Consumer",(IF($G920="Sustainably Sourced","Sustainably_sourced",(IF($G920="Recycled pre-consumer organic","GOTS_recycled_organic","")))))))))))))))))),"")</f>
        <v/>
      </c>
      <c r="AE920" t="e" cm="1">
        <f t="array" aca="1" ref="AE920" ca="1">IF($I920="",IF(INDIRECT("$F"&amp;$S920)="","",IF(LEFT(INDIRECT("$F"&amp;$S920),3)="GRS","GRS_RCS_RM",IF((LEFT(INDIRECT("$F"&amp;$S920),3))="RCS","GRS_RCS_RM",IF(INDIRECT("$F"&amp;$S920)="OCS (No Label)","OCS_Conversion_RM",IF(LEFT(INDIRECT("$F"&amp;$S920),3)="OCS","OCS_RM",IF(RIGHT(INDIRECT("$F"&amp;$S920),10)="conversion","GOTS_RM_conversion",IF((LEFT(INDIRECT("$F"&amp;$S920),4))="GOTS","GOTS_RM","Responsible_RM"))))))),"DELETERM")</f>
        <v>#VALUE!</v>
      </c>
      <c r="AF920" t="e" cm="1">
        <f t="array" aca="1" ref="AF920" ca="1">IF($S920="","",INDIRECT("$Z"&amp;$S920))</f>
        <v>#VALUE!</v>
      </c>
      <c r="AG920" t="str">
        <f t="shared" si="272"/>
        <v/>
      </c>
      <c r="AH920" t="str" cm="1">
        <f t="array" aca="1" ref="AH920" ca="1">IFERROR(INDIRECT("$ag"&amp;S920),"")</f>
        <v/>
      </c>
      <c r="AI920" t="e" cm="1">
        <f t="array" aca="1" ref="AI920" ca="1">INDIRECT("O"&amp;S920)</f>
        <v>#VALUE!</v>
      </c>
      <c r="AJ920" t="str">
        <f t="shared" si="273"/>
        <v/>
      </c>
    </row>
    <row r="921" spans="1:36" ht="16.5" customHeight="1">
      <c r="A921" s="130"/>
      <c r="B921" s="136"/>
      <c r="C921" s="137"/>
      <c r="D921" s="146"/>
      <c r="E921" s="146"/>
      <c r="F921" s="137"/>
      <c r="G921" s="147"/>
      <c r="H921" s="147"/>
      <c r="I921" s="147"/>
      <c r="J921" s="147"/>
      <c r="K921" s="38"/>
      <c r="L921" s="144"/>
      <c r="M921" s="144"/>
      <c r="N921" s="61"/>
      <c r="O921" s="314"/>
      <c r="Q921" t="str">
        <f t="shared" si="268"/>
        <v/>
      </c>
      <c r="S921" t="e">
        <f t="shared" ca="1" si="277"/>
        <v>#VALUE!</v>
      </c>
      <c r="T921" t="e">
        <f t="shared" ca="1" si="274"/>
        <v>#VALUE!</v>
      </c>
      <c r="U921">
        <f t="shared" si="278"/>
        <v>852</v>
      </c>
      <c r="V921">
        <v>71.500000000005599</v>
      </c>
      <c r="W921">
        <f t="shared" si="281"/>
        <v>71</v>
      </c>
      <c r="X921" t="str" cm="1">
        <f t="array" aca="1" ref="X921" ca="1">IFERROR(INDEX('PC&amp;PD'!$A$1:$AS$19,ROW('PC&amp;PD'!$A$19),MATCH(INDIRECT(T921),'PC&amp;PD'!$A$1:$AS$1,0)),"")</f>
        <v/>
      </c>
      <c r="AA921" t="str">
        <f t="shared" si="269"/>
        <v/>
      </c>
      <c r="AB921" t="str">
        <f t="shared" si="270"/>
        <v/>
      </c>
      <c r="AC921" t="e">
        <f t="shared" ca="1" si="271"/>
        <v>#VALUE!</v>
      </c>
      <c r="AD921" t="str" cm="1">
        <f t="array" aca="1" ref="AD921" ca="1">IFERROR(IF((LEFT(INDIRECT("$F"&amp;$S921),4))="GOTS",IF($G921="Organic","GOTS_Organic_raw",(IF($G921="Responsible","GOTS_Responsible",(IF($G921="No Attribute (Conventional)","GOTS_conventional",(IF($G921="Recycled Pre/Post-Consumer","GOTS_pre_post",(IF($G921="In-Conversion","GOTS_in_conversion",(IF($G921="Sustainably Sourced","Sustainably_sourced",(IF($G921="Recycled pre-consumer organic","GOTS_recycled_organic",""))))))))))))),IF($G921="Organic","Organic",(IF($G921="Responsible","Responsible",(IF($G921="No Attribute (Conventional)","No_Attribute_Conventional",(IF($G921="Recycled Pre/Post-Consumer","Recycled_Pre_Post_Consumer",(IF($G921="In-Conversion","In_Conversion",(IF($G921="Recycled Pre-Consumer","Recycled_Pre_Consumer",(IF($G921="Recycled Post-Consumer","Recycled_Post_Consumer",(IF($G921="Sustainably Sourced","Sustainably_sourced",(IF($G921="Recycled pre-consumer organic","GOTS_recycled_organic","")))))))))))))))))),"")</f>
        <v/>
      </c>
      <c r="AE921" t="e" cm="1">
        <f t="array" aca="1" ref="AE921" ca="1">IF($I921="",IF(INDIRECT("$F"&amp;$S921)="","",IF(LEFT(INDIRECT("$F"&amp;$S921),3)="GRS","GRS_RCS_RM",IF((LEFT(INDIRECT("$F"&amp;$S921),3))="RCS","GRS_RCS_RM",IF(INDIRECT("$F"&amp;$S921)="OCS (No Label)","OCS_Conversion_RM",IF(LEFT(INDIRECT("$F"&amp;$S921),3)="OCS","OCS_RM",IF(RIGHT(INDIRECT("$F"&amp;$S921),10)="conversion","GOTS_RM_conversion",IF((LEFT(INDIRECT("$F"&amp;$S921),4))="GOTS","GOTS_RM","Responsible_RM"))))))),"DELETERM")</f>
        <v>#VALUE!</v>
      </c>
      <c r="AF921" t="e" cm="1">
        <f t="array" aca="1" ref="AF921" ca="1">IF($S921="","",INDIRECT("$Z"&amp;$S921))</f>
        <v>#VALUE!</v>
      </c>
      <c r="AG921" t="str">
        <f t="shared" si="272"/>
        <v/>
      </c>
      <c r="AH921" t="str" cm="1">
        <f t="array" aca="1" ref="AH921" ca="1">IFERROR(INDIRECT("$ag"&amp;S921),"")</f>
        <v/>
      </c>
      <c r="AI921" t="e" cm="1">
        <f t="array" aca="1" ref="AI921" ca="1">INDIRECT("O"&amp;S921)</f>
        <v>#VALUE!</v>
      </c>
      <c r="AJ921" t="str">
        <f t="shared" si="273"/>
        <v/>
      </c>
    </row>
    <row r="922" spans="1:36" ht="16.5" customHeight="1">
      <c r="A922" s="130"/>
      <c r="B922" s="136"/>
      <c r="C922" s="137"/>
      <c r="D922" s="146"/>
      <c r="E922" s="146"/>
      <c r="F922" s="137"/>
      <c r="G922" s="147"/>
      <c r="H922" s="147"/>
      <c r="I922" s="147"/>
      <c r="J922" s="147"/>
      <c r="K922" s="38"/>
      <c r="L922" s="144"/>
      <c r="M922" s="144"/>
      <c r="N922" s="61"/>
      <c r="O922" s="314"/>
      <c r="Q922" t="str">
        <f t="shared" si="268"/>
        <v/>
      </c>
      <c r="S922" t="e">
        <f t="shared" ca="1" si="277"/>
        <v>#VALUE!</v>
      </c>
      <c r="T922" t="e">
        <f t="shared" ca="1" si="274"/>
        <v>#VALUE!</v>
      </c>
      <c r="U922">
        <f t="shared" si="278"/>
        <v>852</v>
      </c>
      <c r="V922">
        <v>71.583333333338899</v>
      </c>
      <c r="W922">
        <f t="shared" si="281"/>
        <v>71</v>
      </c>
      <c r="X922" t="str" cm="1">
        <f t="array" aca="1" ref="X922" ca="1">IFERROR(INDEX('PC&amp;PD'!$A$1:$AS$19,ROW('PC&amp;PD'!$A$19),MATCH(INDIRECT(T922),'PC&amp;PD'!$A$1:$AS$1,0)),"")</f>
        <v/>
      </c>
      <c r="AA922" t="str">
        <f t="shared" si="269"/>
        <v/>
      </c>
      <c r="AB922" t="str">
        <f t="shared" si="270"/>
        <v/>
      </c>
      <c r="AC922" t="e">
        <f t="shared" ca="1" si="271"/>
        <v>#VALUE!</v>
      </c>
      <c r="AD922" t="str" cm="1">
        <f t="array" aca="1" ref="AD922" ca="1">IFERROR(IF((LEFT(INDIRECT("$F"&amp;$S922),4))="GOTS",IF($G922="Organic","GOTS_Organic_raw",(IF($G922="Responsible","GOTS_Responsible",(IF($G922="No Attribute (Conventional)","GOTS_conventional",(IF($G922="Recycled Pre/Post-Consumer","GOTS_pre_post",(IF($G922="In-Conversion","GOTS_in_conversion",(IF($G922="Sustainably Sourced","Sustainably_sourced",(IF($G922="Recycled pre-consumer organic","GOTS_recycled_organic",""))))))))))))),IF($G922="Organic","Organic",(IF($G922="Responsible","Responsible",(IF($G922="No Attribute (Conventional)","No_Attribute_Conventional",(IF($G922="Recycled Pre/Post-Consumer","Recycled_Pre_Post_Consumer",(IF($G922="In-Conversion","In_Conversion",(IF($G922="Recycled Pre-Consumer","Recycled_Pre_Consumer",(IF($G922="Recycled Post-Consumer","Recycled_Post_Consumer",(IF($G922="Sustainably Sourced","Sustainably_sourced",(IF($G922="Recycled pre-consumer organic","GOTS_recycled_organic","")))))))))))))))))),"")</f>
        <v/>
      </c>
      <c r="AE922" t="e" cm="1">
        <f t="array" aca="1" ref="AE922" ca="1">IF($I922="",IF(INDIRECT("$F"&amp;$S922)="","",IF(LEFT(INDIRECT("$F"&amp;$S922),3)="GRS","GRS_RCS_RM",IF((LEFT(INDIRECT("$F"&amp;$S922),3))="RCS","GRS_RCS_RM",IF(INDIRECT("$F"&amp;$S922)="OCS (No Label)","OCS_Conversion_RM",IF(LEFT(INDIRECT("$F"&amp;$S922),3)="OCS","OCS_RM",IF(RIGHT(INDIRECT("$F"&amp;$S922),10)="conversion","GOTS_RM_conversion",IF((LEFT(INDIRECT("$F"&amp;$S922),4))="GOTS","GOTS_RM","Responsible_RM"))))))),"DELETERM")</f>
        <v>#VALUE!</v>
      </c>
      <c r="AF922" t="e" cm="1">
        <f t="array" aca="1" ref="AF922" ca="1">IF($S922="","",INDIRECT("$Z"&amp;$S922))</f>
        <v>#VALUE!</v>
      </c>
      <c r="AG922" t="str">
        <f t="shared" si="272"/>
        <v/>
      </c>
      <c r="AH922" t="str" cm="1">
        <f t="array" aca="1" ref="AH922" ca="1">IFERROR(INDIRECT("$ag"&amp;S922),"")</f>
        <v/>
      </c>
      <c r="AI922" t="e" cm="1">
        <f t="array" aca="1" ref="AI922" ca="1">INDIRECT("O"&amp;S922)</f>
        <v>#VALUE!</v>
      </c>
      <c r="AJ922" t="str">
        <f t="shared" si="273"/>
        <v/>
      </c>
    </row>
    <row r="923" spans="1:36" ht="16.5" customHeight="1">
      <c r="A923" s="130"/>
      <c r="B923" s="136"/>
      <c r="C923" s="137"/>
      <c r="D923" s="146"/>
      <c r="E923" s="146"/>
      <c r="F923" s="137"/>
      <c r="G923" s="147"/>
      <c r="H923" s="147"/>
      <c r="I923" s="147"/>
      <c r="J923" s="147"/>
      <c r="K923" s="38"/>
      <c r="L923" s="144"/>
      <c r="M923" s="144"/>
      <c r="N923" s="61"/>
      <c r="O923" s="314"/>
      <c r="Q923" t="str">
        <f t="shared" si="268"/>
        <v/>
      </c>
      <c r="S923" t="e">
        <f t="shared" ca="1" si="277"/>
        <v>#VALUE!</v>
      </c>
      <c r="T923" t="e">
        <f t="shared" ca="1" si="274"/>
        <v>#VALUE!</v>
      </c>
      <c r="U923">
        <f t="shared" si="278"/>
        <v>852</v>
      </c>
      <c r="V923">
        <v>71.666666666672299</v>
      </c>
      <c r="W923">
        <f t="shared" si="281"/>
        <v>71</v>
      </c>
      <c r="X923" t="str" cm="1">
        <f t="array" aca="1" ref="X923" ca="1">IFERROR(INDEX('PC&amp;PD'!$A$1:$AS$19,ROW('PC&amp;PD'!$A$19),MATCH(INDIRECT(T923),'PC&amp;PD'!$A$1:$AS$1,0)),"")</f>
        <v/>
      </c>
      <c r="AA923" t="str">
        <f t="shared" si="269"/>
        <v/>
      </c>
      <c r="AB923" t="str">
        <f t="shared" si="270"/>
        <v/>
      </c>
      <c r="AC923" t="e">
        <f t="shared" ca="1" si="271"/>
        <v>#VALUE!</v>
      </c>
      <c r="AD923" t="str" cm="1">
        <f t="array" aca="1" ref="AD923" ca="1">IFERROR(IF((LEFT(INDIRECT("$F"&amp;$S923),4))="GOTS",IF($G923="Organic","GOTS_Organic_raw",(IF($G923="Responsible","GOTS_Responsible",(IF($G923="No Attribute (Conventional)","GOTS_conventional",(IF($G923="Recycled Pre/Post-Consumer","GOTS_pre_post",(IF($G923="In-Conversion","GOTS_in_conversion",(IF($G923="Sustainably Sourced","Sustainably_sourced",(IF($G923="Recycled pre-consumer organic","GOTS_recycled_organic",""))))))))))))),IF($G923="Organic","Organic",(IF($G923="Responsible","Responsible",(IF($G923="No Attribute (Conventional)","No_Attribute_Conventional",(IF($G923="Recycled Pre/Post-Consumer","Recycled_Pre_Post_Consumer",(IF($G923="In-Conversion","In_Conversion",(IF($G923="Recycled Pre-Consumer","Recycled_Pre_Consumer",(IF($G923="Recycled Post-Consumer","Recycled_Post_Consumer",(IF($G923="Sustainably Sourced","Sustainably_sourced",(IF($G923="Recycled pre-consumer organic","GOTS_recycled_organic","")))))))))))))))))),"")</f>
        <v/>
      </c>
      <c r="AE923" t="e" cm="1">
        <f t="array" aca="1" ref="AE923" ca="1">IF($I923="",IF(INDIRECT("$F"&amp;$S923)="","",IF(LEFT(INDIRECT("$F"&amp;$S923),3)="GRS","GRS_RCS_RM",IF((LEFT(INDIRECT("$F"&amp;$S923),3))="RCS","GRS_RCS_RM",IF(INDIRECT("$F"&amp;$S923)="OCS (No Label)","OCS_Conversion_RM",IF(LEFT(INDIRECT("$F"&amp;$S923),3)="OCS","OCS_RM",IF(RIGHT(INDIRECT("$F"&amp;$S923),10)="conversion","GOTS_RM_conversion",IF((LEFT(INDIRECT("$F"&amp;$S923),4))="GOTS","GOTS_RM","Responsible_RM"))))))),"DELETERM")</f>
        <v>#VALUE!</v>
      </c>
      <c r="AF923" t="e" cm="1">
        <f t="array" aca="1" ref="AF923" ca="1">IF($S923="","",INDIRECT("$Z"&amp;$S923))</f>
        <v>#VALUE!</v>
      </c>
      <c r="AG923" t="str">
        <f t="shared" si="272"/>
        <v/>
      </c>
      <c r="AH923" t="str" cm="1">
        <f t="array" aca="1" ref="AH923" ca="1">IFERROR(INDIRECT("$ag"&amp;S923),"")</f>
        <v/>
      </c>
      <c r="AI923" t="e" cm="1">
        <f t="array" aca="1" ref="AI923" ca="1">INDIRECT("O"&amp;S923)</f>
        <v>#VALUE!</v>
      </c>
      <c r="AJ923" t="str">
        <f t="shared" si="273"/>
        <v/>
      </c>
    </row>
    <row r="924" spans="1:36" ht="16.5" customHeight="1">
      <c r="A924" s="130"/>
      <c r="B924" s="136"/>
      <c r="C924" s="137"/>
      <c r="D924" s="146"/>
      <c r="E924" s="146"/>
      <c r="F924" s="137"/>
      <c r="G924" s="147"/>
      <c r="H924" s="147"/>
      <c r="I924" s="147"/>
      <c r="J924" s="147"/>
      <c r="K924" s="38"/>
      <c r="L924" s="144"/>
      <c r="M924" s="144"/>
      <c r="N924" s="61"/>
      <c r="O924" s="314"/>
      <c r="Q924" t="str">
        <f t="shared" si="268"/>
        <v/>
      </c>
      <c r="S924" t="e">
        <f t="shared" ca="1" si="277"/>
        <v>#VALUE!</v>
      </c>
      <c r="T924" t="e">
        <f t="shared" ca="1" si="274"/>
        <v>#VALUE!</v>
      </c>
      <c r="U924">
        <f t="shared" si="278"/>
        <v>852</v>
      </c>
      <c r="V924">
        <v>71.750000000005599</v>
      </c>
      <c r="W924">
        <f t="shared" si="281"/>
        <v>71</v>
      </c>
      <c r="X924" t="str" cm="1">
        <f t="array" aca="1" ref="X924" ca="1">IFERROR(INDEX('PC&amp;PD'!$A$1:$AS$19,ROW('PC&amp;PD'!$A$19),MATCH(INDIRECT(T924),'PC&amp;PD'!$A$1:$AS$1,0)),"")</f>
        <v/>
      </c>
      <c r="AA924" t="str">
        <f t="shared" si="269"/>
        <v/>
      </c>
      <c r="AB924" t="str">
        <f t="shared" si="270"/>
        <v/>
      </c>
      <c r="AC924" t="e">
        <f t="shared" ca="1" si="271"/>
        <v>#VALUE!</v>
      </c>
      <c r="AD924" t="str" cm="1">
        <f t="array" aca="1" ref="AD924" ca="1">IFERROR(IF((LEFT(INDIRECT("$F"&amp;$S924),4))="GOTS",IF($G924="Organic","GOTS_Organic_raw",(IF($G924="Responsible","GOTS_Responsible",(IF($G924="No Attribute (Conventional)","GOTS_conventional",(IF($G924="Recycled Pre/Post-Consumer","GOTS_pre_post",(IF($G924="In-Conversion","GOTS_in_conversion",(IF($G924="Sustainably Sourced","Sustainably_sourced",(IF($G924="Recycled pre-consumer organic","GOTS_recycled_organic",""))))))))))))),IF($G924="Organic","Organic",(IF($G924="Responsible","Responsible",(IF($G924="No Attribute (Conventional)","No_Attribute_Conventional",(IF($G924="Recycled Pre/Post-Consumer","Recycled_Pre_Post_Consumer",(IF($G924="In-Conversion","In_Conversion",(IF($G924="Recycled Pre-Consumer","Recycled_Pre_Consumer",(IF($G924="Recycled Post-Consumer","Recycled_Post_Consumer",(IF($G924="Sustainably Sourced","Sustainably_sourced",(IF($G924="Recycled pre-consumer organic","GOTS_recycled_organic","")))))))))))))))))),"")</f>
        <v/>
      </c>
      <c r="AE924" t="e" cm="1">
        <f t="array" aca="1" ref="AE924" ca="1">IF($I924="",IF(INDIRECT("$F"&amp;$S924)="","",IF(LEFT(INDIRECT("$F"&amp;$S924),3)="GRS","GRS_RCS_RM",IF((LEFT(INDIRECT("$F"&amp;$S924),3))="RCS","GRS_RCS_RM",IF(INDIRECT("$F"&amp;$S924)="OCS (No Label)","OCS_Conversion_RM",IF(LEFT(INDIRECT("$F"&amp;$S924),3)="OCS","OCS_RM",IF(RIGHT(INDIRECT("$F"&amp;$S924),10)="conversion","GOTS_RM_conversion",IF((LEFT(INDIRECT("$F"&amp;$S924),4))="GOTS","GOTS_RM","Responsible_RM"))))))),"DELETERM")</f>
        <v>#VALUE!</v>
      </c>
      <c r="AF924" t="e" cm="1">
        <f t="array" aca="1" ref="AF924" ca="1">IF($S924="","",INDIRECT("$Z"&amp;$S924))</f>
        <v>#VALUE!</v>
      </c>
      <c r="AG924" t="str">
        <f t="shared" si="272"/>
        <v/>
      </c>
      <c r="AH924" t="str" cm="1">
        <f t="array" aca="1" ref="AH924" ca="1">IFERROR(INDIRECT("$ag"&amp;S924),"")</f>
        <v/>
      </c>
      <c r="AI924" t="e" cm="1">
        <f t="array" aca="1" ref="AI924" ca="1">INDIRECT("O"&amp;S924)</f>
        <v>#VALUE!</v>
      </c>
      <c r="AJ924" t="str">
        <f t="shared" si="273"/>
        <v/>
      </c>
    </row>
    <row r="925" spans="1:36" ht="16.5" customHeight="1">
      <c r="A925" s="130"/>
      <c r="B925" s="136"/>
      <c r="C925" s="137"/>
      <c r="D925" s="146"/>
      <c r="E925" s="146"/>
      <c r="F925" s="137"/>
      <c r="G925" s="147"/>
      <c r="H925" s="147"/>
      <c r="I925" s="147"/>
      <c r="J925" s="147"/>
      <c r="K925" s="38"/>
      <c r="L925" s="144"/>
      <c r="M925" s="144"/>
      <c r="N925" s="61"/>
      <c r="O925" s="314"/>
      <c r="Q925" t="str">
        <f t="shared" si="268"/>
        <v/>
      </c>
      <c r="S925" t="e">
        <f t="shared" ca="1" si="277"/>
        <v>#VALUE!</v>
      </c>
      <c r="T925" t="e">
        <f t="shared" ca="1" si="274"/>
        <v>#VALUE!</v>
      </c>
      <c r="U925">
        <f t="shared" si="278"/>
        <v>852</v>
      </c>
      <c r="V925">
        <v>71.833333333338899</v>
      </c>
      <c r="W925">
        <f t="shared" si="281"/>
        <v>71</v>
      </c>
      <c r="X925" t="str" cm="1">
        <f t="array" aca="1" ref="X925" ca="1">IFERROR(INDEX('PC&amp;PD'!$A$1:$AS$19,ROW('PC&amp;PD'!$A$19),MATCH(INDIRECT(T925),'PC&amp;PD'!$A$1:$AS$1,0)),"")</f>
        <v/>
      </c>
      <c r="AA925" t="str">
        <f t="shared" si="269"/>
        <v/>
      </c>
      <c r="AB925" t="str">
        <f t="shared" si="270"/>
        <v/>
      </c>
      <c r="AC925" t="e">
        <f t="shared" ca="1" si="271"/>
        <v>#VALUE!</v>
      </c>
      <c r="AD925" t="str" cm="1">
        <f t="array" aca="1" ref="AD925" ca="1">IFERROR(IF((LEFT(INDIRECT("$F"&amp;$S925),4))="GOTS",IF($G925="Organic","GOTS_Organic_raw",(IF($G925="Responsible","GOTS_Responsible",(IF($G925="No Attribute (Conventional)","GOTS_conventional",(IF($G925="Recycled Pre/Post-Consumer","GOTS_pre_post",(IF($G925="In-Conversion","GOTS_in_conversion",(IF($G925="Sustainably Sourced","Sustainably_sourced",(IF($G925="Recycled pre-consumer organic","GOTS_recycled_organic",""))))))))))))),IF($G925="Organic","Organic",(IF($G925="Responsible","Responsible",(IF($G925="No Attribute (Conventional)","No_Attribute_Conventional",(IF($G925="Recycled Pre/Post-Consumer","Recycled_Pre_Post_Consumer",(IF($G925="In-Conversion","In_Conversion",(IF($G925="Recycled Pre-Consumer","Recycled_Pre_Consumer",(IF($G925="Recycled Post-Consumer","Recycled_Post_Consumer",(IF($G925="Sustainably Sourced","Sustainably_sourced",(IF($G925="Recycled pre-consumer organic","GOTS_recycled_organic","")))))))))))))))))),"")</f>
        <v/>
      </c>
      <c r="AE925" t="e" cm="1">
        <f t="array" aca="1" ref="AE925" ca="1">IF($I925="",IF(INDIRECT("$F"&amp;$S925)="","",IF(LEFT(INDIRECT("$F"&amp;$S925),3)="GRS","GRS_RCS_RM",IF((LEFT(INDIRECT("$F"&amp;$S925),3))="RCS","GRS_RCS_RM",IF(INDIRECT("$F"&amp;$S925)="OCS (No Label)","OCS_Conversion_RM",IF(LEFT(INDIRECT("$F"&amp;$S925),3)="OCS","OCS_RM",IF(RIGHT(INDIRECT("$F"&amp;$S925),10)="conversion","GOTS_RM_conversion",IF((LEFT(INDIRECT("$F"&amp;$S925),4))="GOTS","GOTS_RM","Responsible_RM"))))))),"DELETERM")</f>
        <v>#VALUE!</v>
      </c>
      <c r="AF925" t="e" cm="1">
        <f t="array" aca="1" ref="AF925" ca="1">IF($S925="","",INDIRECT("$Z"&amp;$S925))</f>
        <v>#VALUE!</v>
      </c>
      <c r="AG925" t="str">
        <f t="shared" si="272"/>
        <v/>
      </c>
      <c r="AH925" t="str" cm="1">
        <f t="array" aca="1" ref="AH925" ca="1">IFERROR(INDIRECT("$ag"&amp;S925),"")</f>
        <v/>
      </c>
      <c r="AI925" t="e" cm="1">
        <f t="array" aca="1" ref="AI925" ca="1">INDIRECT("O"&amp;S925)</f>
        <v>#VALUE!</v>
      </c>
      <c r="AJ925" t="str">
        <f t="shared" si="273"/>
        <v/>
      </c>
    </row>
    <row r="926" spans="1:36" ht="16.5" customHeight="1" thickBot="1">
      <c r="A926" s="131"/>
      <c r="B926" s="138"/>
      <c r="C926" s="139"/>
      <c r="D926" s="148"/>
      <c r="E926" s="148"/>
      <c r="F926" s="139"/>
      <c r="G926" s="149"/>
      <c r="H926" s="149"/>
      <c r="I926" s="149"/>
      <c r="J926" s="149"/>
      <c r="K926" s="39"/>
      <c r="L926" s="145"/>
      <c r="M926" s="145"/>
      <c r="N926" s="62"/>
      <c r="O926" s="315"/>
      <c r="Q926" t="str">
        <f t="shared" si="268"/>
        <v/>
      </c>
      <c r="S926" t="e">
        <f t="shared" ca="1" si="277"/>
        <v>#VALUE!</v>
      </c>
      <c r="T926" t="e">
        <f t="shared" ca="1" si="274"/>
        <v>#VALUE!</v>
      </c>
      <c r="U926">
        <f t="shared" si="278"/>
        <v>852</v>
      </c>
      <c r="V926">
        <v>71.916666666672299</v>
      </c>
      <c r="W926">
        <f t="shared" si="281"/>
        <v>71</v>
      </c>
      <c r="X926" t="str" cm="1">
        <f t="array" aca="1" ref="X926" ca="1">IFERROR(INDEX('PC&amp;PD'!$A$1:$AS$19,ROW('PC&amp;PD'!$A$19),MATCH(INDIRECT(T926),'PC&amp;PD'!$A$1:$AS$1,0)),"")</f>
        <v/>
      </c>
      <c r="AA926" t="str">
        <f t="shared" si="269"/>
        <v/>
      </c>
      <c r="AB926" t="str">
        <f t="shared" si="270"/>
        <v/>
      </c>
      <c r="AC926" t="e">
        <f t="shared" ca="1" si="271"/>
        <v>#VALUE!</v>
      </c>
      <c r="AD926" t="str" cm="1">
        <f t="array" aca="1" ref="AD926" ca="1">IFERROR(IF((LEFT(INDIRECT("$F"&amp;$S926),4))="GOTS",IF($G926="Organic","GOTS_Organic_raw",(IF($G926="Responsible","GOTS_Responsible",(IF($G926="No Attribute (Conventional)","GOTS_conventional",(IF($G926="Recycled Pre/Post-Consumer","GOTS_pre_post",(IF($G926="In-Conversion","GOTS_in_conversion",(IF($G926="Sustainably Sourced","Sustainably_sourced",(IF($G926="Recycled pre-consumer organic","GOTS_recycled_organic",""))))))))))))),IF($G926="Organic","Organic",(IF($G926="Responsible","Responsible",(IF($G926="No Attribute (Conventional)","No_Attribute_Conventional",(IF($G926="Recycled Pre/Post-Consumer","Recycled_Pre_Post_Consumer",(IF($G926="In-Conversion","In_Conversion",(IF($G926="Recycled Pre-Consumer","Recycled_Pre_Consumer",(IF($G926="Recycled Post-Consumer","Recycled_Post_Consumer",(IF($G926="Sustainably Sourced","Sustainably_sourced",(IF($G926="Recycled pre-consumer organic","GOTS_recycled_organic","")))))))))))))))))),"")</f>
        <v/>
      </c>
      <c r="AE926" t="e" cm="1">
        <f t="array" aca="1" ref="AE926" ca="1">IF($I926="",IF(INDIRECT("$F"&amp;$S926)="","",IF(LEFT(INDIRECT("$F"&amp;$S926),3)="GRS","GRS_RCS_RM",IF((LEFT(INDIRECT("$F"&amp;$S926),3))="RCS","GRS_RCS_RM",IF(INDIRECT("$F"&amp;$S926)="OCS (No Label)","OCS_Conversion_RM",IF(LEFT(INDIRECT("$F"&amp;$S926),3)="OCS","OCS_RM",IF(RIGHT(INDIRECT("$F"&amp;$S926),10)="conversion","GOTS_RM_conversion",IF((LEFT(INDIRECT("$F"&amp;$S926),4))="GOTS","GOTS_RM","Responsible_RM"))))))),"DELETERM")</f>
        <v>#VALUE!</v>
      </c>
      <c r="AF926" t="e" cm="1">
        <f t="array" aca="1" ref="AF926" ca="1">IF($S926="","",INDIRECT("$Z"&amp;$S926))</f>
        <v>#VALUE!</v>
      </c>
      <c r="AG926" t="str">
        <f t="shared" si="272"/>
        <v/>
      </c>
      <c r="AH926" t="str" cm="1">
        <f t="array" aca="1" ref="AH926" ca="1">IFERROR(INDIRECT("$ag"&amp;S926),"")</f>
        <v/>
      </c>
      <c r="AI926" t="e" cm="1">
        <f t="array" aca="1" ref="AI926" ca="1">INDIRECT("O"&amp;S926)</f>
        <v>#VALUE!</v>
      </c>
      <c r="AJ926" t="str">
        <f t="shared" si="273"/>
        <v/>
      </c>
    </row>
    <row r="927" spans="1:36" ht="16.5" customHeight="1">
      <c r="A927" s="128" t="str">
        <f>IF(B927="","",COUNTA($B$63:$B927))</f>
        <v/>
      </c>
      <c r="B927" s="132"/>
      <c r="C927" s="133"/>
      <c r="D927" s="140"/>
      <c r="E927" s="140"/>
      <c r="F927" s="133"/>
      <c r="G927" s="141"/>
      <c r="H927" s="141"/>
      <c r="I927" s="141"/>
      <c r="J927" s="141"/>
      <c r="K927" s="37"/>
      <c r="L927" s="142" t="str">
        <f>IF(R927="","",LEFT(R927,LEN(R927)-2))</f>
        <v/>
      </c>
      <c r="M927" s="142"/>
      <c r="N927" s="60"/>
      <c r="O927" s="313"/>
      <c r="Q927" t="str">
        <f t="shared" si="268"/>
        <v/>
      </c>
      <c r="R927" t="str">
        <f t="shared" ref="R927" si="282">CONCATENATE($Q927,Q928,Q929,Q930,Q931,Q932,$Q933,$Q934,$Q935,$Q936,$Q937,$Q938)</f>
        <v/>
      </c>
      <c r="S927" t="e">
        <f t="shared" ca="1" si="277"/>
        <v>#VALUE!</v>
      </c>
      <c r="T927" t="e">
        <f t="shared" ca="1" si="274"/>
        <v>#VALUE!</v>
      </c>
      <c r="U927">
        <f t="shared" si="278"/>
        <v>864</v>
      </c>
      <c r="V927">
        <v>72.000000000005599</v>
      </c>
      <c r="W927">
        <f t="shared" si="281"/>
        <v>72</v>
      </c>
      <c r="X927" t="str" cm="1">
        <f t="array" aca="1" ref="X927" ca="1">IFERROR(INDEX('PC&amp;PD'!$A$1:$AS$19,ROW('PC&amp;PD'!$A$19),MATCH(INDIRECT(T927),'PC&amp;PD'!$A$1:$AS$1,0)),"")</f>
        <v/>
      </c>
      <c r="Z927" t="str">
        <f t="shared" ref="Z927" si="283">IFERROR(IF($F927="OCS 100","OCS (OCS 100)",IF($F927="OCS Blended","OCS (OCS Blended)",IF($F927="OCS (No Label)","OCS (No Label)",IF($F927="RCS 100","RCS (RCS 100)",IF($F927="RCS Blended","RCS (RCS Blended)",IF($F927="GRS","GRS (GRS)",IF($F927="GRS (No Label)", "GRS (No Label)",IF($F927="RDS","RDS (RDS)",IF($F927="RWS","RWS (RWS)",IF($F927="RAS","RAS (RAS)",IF($F927="RMS","RMS (RMS)",IF($F927="GOTS Organic","GOTS (Organic)",IF($F927="GOTS Made with organic","GOTS (Made with Organic)",IF($F927="GOTS Organic - in conversion","GOTS (Organic - In Conversion)",IF($F927="GOTS Made with organic - in conversion","GOTS (Made with Organic - In Conversion)",""))))))))))))))),"")</f>
        <v/>
      </c>
      <c r="AA927" t="str">
        <f t="shared" si="269"/>
        <v/>
      </c>
      <c r="AB927" t="str">
        <f t="shared" si="270"/>
        <v/>
      </c>
      <c r="AC927" t="e">
        <f t="shared" ca="1" si="271"/>
        <v>#VALUE!</v>
      </c>
      <c r="AD927" t="str" cm="1">
        <f t="array" aca="1" ref="AD927" ca="1">IFERROR(IF((LEFT(INDIRECT("$F"&amp;$S927),4))="GOTS",IF($G927="Organic","GOTS_Organic_raw",(IF($G927="Responsible","GOTS_Responsible",(IF($G927="No Attribute (Conventional)","GOTS_conventional",(IF($G927="Recycled Pre/Post-Consumer","GOTS_pre_post",(IF($G927="In-Conversion","GOTS_in_conversion",(IF($G927="Sustainably Sourced","Sustainably_sourced",(IF($G927="Recycled pre-consumer organic","GOTS_recycled_organic",""))))))))))))),IF($G927="Organic","Organic",(IF($G927="Responsible","Responsible",(IF($G927="No Attribute (Conventional)","No_Attribute_Conventional",(IF($G927="Recycled Pre/Post-Consumer","Recycled_Pre_Post_Consumer",(IF($G927="In-Conversion","In_Conversion",(IF($G927="Recycled Pre-Consumer","Recycled_Pre_Consumer",(IF($G927="Recycled Post-Consumer","Recycled_Post_Consumer",(IF($G927="Sustainably Sourced","Sustainably_sourced",(IF($G927="Recycled pre-consumer organic","GOTS_recycled_organic","")))))))))))))))))),"")</f>
        <v/>
      </c>
      <c r="AE927" t="e" cm="1">
        <f t="array" aca="1" ref="AE927" ca="1">IF($I927="",IF(INDIRECT("$F"&amp;$S927)="","",IF(LEFT(INDIRECT("$F"&amp;$S927),3)="GRS","GRS_RCS_RM",IF((LEFT(INDIRECT("$F"&amp;$S927),3))="RCS","GRS_RCS_RM",IF(INDIRECT("$F"&amp;$S927)="OCS (No Label)","OCS_Conversion_RM",IF(LEFT(INDIRECT("$F"&amp;$S927),3)="OCS","OCS_RM",IF(RIGHT(INDIRECT("$F"&amp;$S927),10)="conversion","GOTS_RM_conversion",IF((LEFT(INDIRECT("$F"&amp;$S927),4))="GOTS","GOTS_RM","Responsible_RM"))))))),"DELETERM")</f>
        <v>#VALUE!</v>
      </c>
      <c r="AF927" t="e" cm="1">
        <f t="array" aca="1" ref="AF927" ca="1">IF($S927="","",INDIRECT("$Z"&amp;$S927))</f>
        <v>#VALUE!</v>
      </c>
      <c r="AG927" t="str">
        <f t="shared" si="272"/>
        <v/>
      </c>
      <c r="AH927" t="str" cm="1">
        <f t="array" aca="1" ref="AH927" ca="1">IFERROR(INDIRECT("$ag"&amp;S927),"")</f>
        <v/>
      </c>
      <c r="AI927" t="e" cm="1">
        <f t="array" aca="1" ref="AI927" ca="1">INDIRECT("O"&amp;S927)</f>
        <v>#VALUE!</v>
      </c>
      <c r="AJ927" t="str">
        <f t="shared" si="273"/>
        <v/>
      </c>
    </row>
    <row r="928" spans="1:36" ht="16.5" customHeight="1">
      <c r="A928" s="129"/>
      <c r="B928" s="134"/>
      <c r="C928" s="135"/>
      <c r="D928" s="146"/>
      <c r="E928" s="146"/>
      <c r="F928" s="135"/>
      <c r="G928" s="147"/>
      <c r="H928" s="147"/>
      <c r="I928" s="147"/>
      <c r="J928" s="147"/>
      <c r="K928" s="38"/>
      <c r="L928" s="143"/>
      <c r="M928" s="143"/>
      <c r="N928" s="61"/>
      <c r="O928" s="314"/>
      <c r="Q928" t="str">
        <f t="shared" si="268"/>
        <v/>
      </c>
      <c r="S928" t="e">
        <f t="shared" ca="1" si="277"/>
        <v>#VALUE!</v>
      </c>
      <c r="T928" t="e">
        <f t="shared" ca="1" si="274"/>
        <v>#VALUE!</v>
      </c>
      <c r="U928">
        <f t="shared" si="278"/>
        <v>864</v>
      </c>
      <c r="V928">
        <v>72.083333333338999</v>
      </c>
      <c r="W928">
        <f t="shared" si="281"/>
        <v>72</v>
      </c>
      <c r="X928" t="str" cm="1">
        <f t="array" aca="1" ref="X928" ca="1">IFERROR(INDEX('PC&amp;PD'!$A$1:$AS$19,ROW('PC&amp;PD'!$A$19),MATCH(INDIRECT(T928),'PC&amp;PD'!$A$1:$AS$1,0)),"")</f>
        <v/>
      </c>
      <c r="AA928" t="str">
        <f t="shared" si="269"/>
        <v/>
      </c>
      <c r="AB928" t="str">
        <f t="shared" si="270"/>
        <v/>
      </c>
      <c r="AC928" t="e">
        <f t="shared" ca="1" si="271"/>
        <v>#VALUE!</v>
      </c>
      <c r="AD928" t="str" cm="1">
        <f t="array" aca="1" ref="AD928" ca="1">IFERROR(IF((LEFT(INDIRECT("$F"&amp;$S928),4))="GOTS",IF($G928="Organic","GOTS_Organic_raw",(IF($G928="Responsible","GOTS_Responsible",(IF($G928="No Attribute (Conventional)","GOTS_conventional",(IF($G928="Recycled Pre/Post-Consumer","GOTS_pre_post",(IF($G928="In-Conversion","GOTS_in_conversion",(IF($G928="Sustainably Sourced","Sustainably_sourced",(IF($G928="Recycled pre-consumer organic","GOTS_recycled_organic",""))))))))))))),IF($G928="Organic","Organic",(IF($G928="Responsible","Responsible",(IF($G928="No Attribute (Conventional)","No_Attribute_Conventional",(IF($G928="Recycled Pre/Post-Consumer","Recycled_Pre_Post_Consumer",(IF($G928="In-Conversion","In_Conversion",(IF($G928="Recycled Pre-Consumer","Recycled_Pre_Consumer",(IF($G928="Recycled Post-Consumer","Recycled_Post_Consumer",(IF($G928="Sustainably Sourced","Sustainably_sourced",(IF($G928="Recycled pre-consumer organic","GOTS_recycled_organic","")))))))))))))))))),"")</f>
        <v/>
      </c>
      <c r="AE928" t="e" cm="1">
        <f t="array" aca="1" ref="AE928" ca="1">IF($I928="",IF(INDIRECT("$F"&amp;$S928)="","",IF(LEFT(INDIRECT("$F"&amp;$S928),3)="GRS","GRS_RCS_RM",IF((LEFT(INDIRECT("$F"&amp;$S928),3))="RCS","GRS_RCS_RM",IF(INDIRECT("$F"&amp;$S928)="OCS (No Label)","OCS_Conversion_RM",IF(LEFT(INDIRECT("$F"&amp;$S928),3)="OCS","OCS_RM",IF(RIGHT(INDIRECT("$F"&amp;$S928),10)="conversion","GOTS_RM_conversion",IF((LEFT(INDIRECT("$F"&amp;$S928),4))="GOTS","GOTS_RM","Responsible_RM"))))))),"DELETERM")</f>
        <v>#VALUE!</v>
      </c>
      <c r="AF928" t="e" cm="1">
        <f t="array" aca="1" ref="AF928" ca="1">IF($S928="","",INDIRECT("$Z"&amp;$S928))</f>
        <v>#VALUE!</v>
      </c>
      <c r="AG928" t="str">
        <f t="shared" si="272"/>
        <v/>
      </c>
      <c r="AH928" t="str" cm="1">
        <f t="array" aca="1" ref="AH928" ca="1">IFERROR(INDIRECT("$ag"&amp;S928),"")</f>
        <v/>
      </c>
      <c r="AI928" t="e" cm="1">
        <f t="array" aca="1" ref="AI928" ca="1">INDIRECT("O"&amp;S928)</f>
        <v>#VALUE!</v>
      </c>
      <c r="AJ928" t="str">
        <f t="shared" si="273"/>
        <v/>
      </c>
    </row>
    <row r="929" spans="1:36" ht="16.5" customHeight="1">
      <c r="A929" s="129"/>
      <c r="B929" s="134"/>
      <c r="C929" s="135"/>
      <c r="D929" s="146"/>
      <c r="E929" s="146"/>
      <c r="F929" s="135"/>
      <c r="G929" s="147"/>
      <c r="H929" s="147"/>
      <c r="I929" s="147"/>
      <c r="J929" s="147"/>
      <c r="K929" s="38"/>
      <c r="L929" s="143"/>
      <c r="M929" s="143"/>
      <c r="N929" s="61"/>
      <c r="O929" s="314"/>
      <c r="Q929" t="str">
        <f t="shared" si="268"/>
        <v/>
      </c>
      <c r="S929" t="e">
        <f t="shared" ca="1" si="277"/>
        <v>#VALUE!</v>
      </c>
      <c r="T929" t="e">
        <f t="shared" ca="1" si="274"/>
        <v>#VALUE!</v>
      </c>
      <c r="U929">
        <f t="shared" si="278"/>
        <v>864</v>
      </c>
      <c r="V929">
        <v>72.166666666672299</v>
      </c>
      <c r="W929">
        <f t="shared" si="281"/>
        <v>72</v>
      </c>
      <c r="X929" t="str" cm="1">
        <f t="array" aca="1" ref="X929" ca="1">IFERROR(INDEX('PC&amp;PD'!$A$1:$AS$19,ROW('PC&amp;PD'!$A$19),MATCH(INDIRECT(T929),'PC&amp;PD'!$A$1:$AS$1,0)),"")</f>
        <v/>
      </c>
      <c r="AA929" t="str">
        <f t="shared" si="269"/>
        <v/>
      </c>
      <c r="AB929" t="str">
        <f t="shared" si="270"/>
        <v/>
      </c>
      <c r="AC929" t="e">
        <f t="shared" ca="1" si="271"/>
        <v>#VALUE!</v>
      </c>
      <c r="AD929" t="str" cm="1">
        <f t="array" aca="1" ref="AD929" ca="1">IFERROR(IF((LEFT(INDIRECT("$F"&amp;$S929),4))="GOTS",IF($G929="Organic","GOTS_Organic_raw",(IF($G929="Responsible","GOTS_Responsible",(IF($G929="No Attribute (Conventional)","GOTS_conventional",(IF($G929="Recycled Pre/Post-Consumer","GOTS_pre_post",(IF($G929="In-Conversion","GOTS_in_conversion",(IF($G929="Sustainably Sourced","Sustainably_sourced",(IF($G929="Recycled pre-consumer organic","GOTS_recycled_organic",""))))))))))))),IF($G929="Organic","Organic",(IF($G929="Responsible","Responsible",(IF($G929="No Attribute (Conventional)","No_Attribute_Conventional",(IF($G929="Recycled Pre/Post-Consumer","Recycled_Pre_Post_Consumer",(IF($G929="In-Conversion","In_Conversion",(IF($G929="Recycled Pre-Consumer","Recycled_Pre_Consumer",(IF($G929="Recycled Post-Consumer","Recycled_Post_Consumer",(IF($G929="Sustainably Sourced","Sustainably_sourced",(IF($G929="Recycled pre-consumer organic","GOTS_recycled_organic","")))))))))))))))))),"")</f>
        <v/>
      </c>
      <c r="AE929" t="e" cm="1">
        <f t="array" aca="1" ref="AE929" ca="1">IF($I929="",IF(INDIRECT("$F"&amp;$S929)="","",IF(LEFT(INDIRECT("$F"&amp;$S929),3)="GRS","GRS_RCS_RM",IF((LEFT(INDIRECT("$F"&amp;$S929),3))="RCS","GRS_RCS_RM",IF(INDIRECT("$F"&amp;$S929)="OCS (No Label)","OCS_Conversion_RM",IF(LEFT(INDIRECT("$F"&amp;$S929),3)="OCS","OCS_RM",IF(RIGHT(INDIRECT("$F"&amp;$S929),10)="conversion","GOTS_RM_conversion",IF((LEFT(INDIRECT("$F"&amp;$S929),4))="GOTS","GOTS_RM","Responsible_RM"))))))),"DELETERM")</f>
        <v>#VALUE!</v>
      </c>
      <c r="AF929" t="e" cm="1">
        <f t="array" aca="1" ref="AF929" ca="1">IF($S929="","",INDIRECT("$Z"&amp;$S929))</f>
        <v>#VALUE!</v>
      </c>
      <c r="AG929" t="str">
        <f t="shared" si="272"/>
        <v/>
      </c>
      <c r="AH929" t="str" cm="1">
        <f t="array" aca="1" ref="AH929" ca="1">IFERROR(INDIRECT("$ag"&amp;S929),"")</f>
        <v/>
      </c>
      <c r="AI929" t="e" cm="1">
        <f t="array" aca="1" ref="AI929" ca="1">INDIRECT("O"&amp;S929)</f>
        <v>#VALUE!</v>
      </c>
      <c r="AJ929" t="str">
        <f t="shared" si="273"/>
        <v/>
      </c>
    </row>
    <row r="930" spans="1:36" ht="16.5" customHeight="1">
      <c r="A930" s="129"/>
      <c r="B930" s="134"/>
      <c r="C930" s="135"/>
      <c r="D930" s="146"/>
      <c r="E930" s="146"/>
      <c r="F930" s="135"/>
      <c r="G930" s="147"/>
      <c r="H930" s="147"/>
      <c r="I930" s="147"/>
      <c r="J930" s="147"/>
      <c r="K930" s="38"/>
      <c r="L930" s="143"/>
      <c r="M930" s="143"/>
      <c r="N930" s="61"/>
      <c r="O930" s="314"/>
      <c r="Q930" t="str">
        <f t="shared" si="268"/>
        <v/>
      </c>
      <c r="S930" t="e">
        <f t="shared" ca="1" si="277"/>
        <v>#VALUE!</v>
      </c>
      <c r="T930" t="e">
        <f t="shared" ca="1" si="274"/>
        <v>#VALUE!</v>
      </c>
      <c r="U930">
        <f t="shared" si="278"/>
        <v>864</v>
      </c>
      <c r="V930">
        <v>72.250000000005599</v>
      </c>
      <c r="W930">
        <f t="shared" si="281"/>
        <v>72</v>
      </c>
      <c r="X930" t="str" cm="1">
        <f t="array" aca="1" ref="X930" ca="1">IFERROR(INDEX('PC&amp;PD'!$A$1:$AS$19,ROW('PC&amp;PD'!$A$19),MATCH(INDIRECT(T930),'PC&amp;PD'!$A$1:$AS$1,0)),"")</f>
        <v/>
      </c>
      <c r="AA930" t="str">
        <f t="shared" si="269"/>
        <v/>
      </c>
      <c r="AB930" t="str">
        <f t="shared" si="270"/>
        <v/>
      </c>
      <c r="AC930" t="e">
        <f t="shared" ca="1" si="271"/>
        <v>#VALUE!</v>
      </c>
      <c r="AD930" t="str" cm="1">
        <f t="array" aca="1" ref="AD930" ca="1">IFERROR(IF((LEFT(INDIRECT("$F"&amp;$S930),4))="GOTS",IF($G930="Organic","GOTS_Organic_raw",(IF($G930="Responsible","GOTS_Responsible",(IF($G930="No Attribute (Conventional)","GOTS_conventional",(IF($G930="Recycled Pre/Post-Consumer","GOTS_pre_post",(IF($G930="In-Conversion","GOTS_in_conversion",(IF($G930="Sustainably Sourced","Sustainably_sourced",(IF($G930="Recycled pre-consumer organic","GOTS_recycled_organic",""))))))))))))),IF($G930="Organic","Organic",(IF($G930="Responsible","Responsible",(IF($G930="No Attribute (Conventional)","No_Attribute_Conventional",(IF($G930="Recycled Pre/Post-Consumer","Recycled_Pre_Post_Consumer",(IF($G930="In-Conversion","In_Conversion",(IF($G930="Recycled Pre-Consumer","Recycled_Pre_Consumer",(IF($G930="Recycled Post-Consumer","Recycled_Post_Consumer",(IF($G930="Sustainably Sourced","Sustainably_sourced",(IF($G930="Recycled pre-consumer organic","GOTS_recycled_organic","")))))))))))))))))),"")</f>
        <v/>
      </c>
      <c r="AE930" t="e" cm="1">
        <f t="array" aca="1" ref="AE930" ca="1">IF($I930="",IF(INDIRECT("$F"&amp;$S930)="","",IF(LEFT(INDIRECT("$F"&amp;$S930),3)="GRS","GRS_RCS_RM",IF((LEFT(INDIRECT("$F"&amp;$S930),3))="RCS","GRS_RCS_RM",IF(INDIRECT("$F"&amp;$S930)="OCS (No Label)","OCS_Conversion_RM",IF(LEFT(INDIRECT("$F"&amp;$S930),3)="OCS","OCS_RM",IF(RIGHT(INDIRECT("$F"&amp;$S930),10)="conversion","GOTS_RM_conversion",IF((LEFT(INDIRECT("$F"&amp;$S930),4))="GOTS","GOTS_RM","Responsible_RM"))))))),"DELETERM")</f>
        <v>#VALUE!</v>
      </c>
      <c r="AF930" t="e" cm="1">
        <f t="array" aca="1" ref="AF930" ca="1">IF($S930="","",INDIRECT("$Z"&amp;$S930))</f>
        <v>#VALUE!</v>
      </c>
      <c r="AG930" t="str">
        <f t="shared" si="272"/>
        <v/>
      </c>
      <c r="AH930" t="str" cm="1">
        <f t="array" aca="1" ref="AH930" ca="1">IFERROR(INDIRECT("$ag"&amp;S930),"")</f>
        <v/>
      </c>
      <c r="AI930" t="e" cm="1">
        <f t="array" aca="1" ref="AI930" ca="1">INDIRECT("O"&amp;S930)</f>
        <v>#VALUE!</v>
      </c>
      <c r="AJ930" t="str">
        <f t="shared" si="273"/>
        <v/>
      </c>
    </row>
    <row r="931" spans="1:36" ht="16.5" customHeight="1">
      <c r="A931" s="129"/>
      <c r="B931" s="134"/>
      <c r="C931" s="135"/>
      <c r="D931" s="146"/>
      <c r="E931" s="146"/>
      <c r="F931" s="135"/>
      <c r="G931" s="147"/>
      <c r="H931" s="147"/>
      <c r="I931" s="147"/>
      <c r="J931" s="147"/>
      <c r="K931" s="38"/>
      <c r="L931" s="143"/>
      <c r="M931" s="143"/>
      <c r="N931" s="61"/>
      <c r="O931" s="314"/>
      <c r="Q931" t="str">
        <f t="shared" si="268"/>
        <v/>
      </c>
      <c r="S931" t="e">
        <f t="shared" ca="1" si="277"/>
        <v>#VALUE!</v>
      </c>
      <c r="T931" t="e">
        <f t="shared" ca="1" si="274"/>
        <v>#VALUE!</v>
      </c>
      <c r="U931">
        <f t="shared" si="278"/>
        <v>864</v>
      </c>
      <c r="V931">
        <v>72.333333333338999</v>
      </c>
      <c r="W931">
        <f t="shared" si="281"/>
        <v>72</v>
      </c>
      <c r="X931" t="str" cm="1">
        <f t="array" aca="1" ref="X931" ca="1">IFERROR(INDEX('PC&amp;PD'!$A$1:$AS$19,ROW('PC&amp;PD'!$A$19),MATCH(INDIRECT(T931),'PC&amp;PD'!$A$1:$AS$1,0)),"")</f>
        <v/>
      </c>
      <c r="AA931" t="str">
        <f t="shared" si="269"/>
        <v/>
      </c>
      <c r="AB931" t="str">
        <f t="shared" si="270"/>
        <v/>
      </c>
      <c r="AC931" t="e">
        <f t="shared" ca="1" si="271"/>
        <v>#VALUE!</v>
      </c>
      <c r="AD931" t="str" cm="1">
        <f t="array" aca="1" ref="AD931" ca="1">IFERROR(IF((LEFT(INDIRECT("$F"&amp;$S931),4))="GOTS",IF($G931="Organic","GOTS_Organic_raw",(IF($G931="Responsible","GOTS_Responsible",(IF($G931="No Attribute (Conventional)","GOTS_conventional",(IF($G931="Recycled Pre/Post-Consumer","GOTS_pre_post",(IF($G931="In-Conversion","GOTS_in_conversion",(IF($G931="Sustainably Sourced","Sustainably_sourced",(IF($G931="Recycled pre-consumer organic","GOTS_recycled_organic",""))))))))))))),IF($G931="Organic","Organic",(IF($G931="Responsible","Responsible",(IF($G931="No Attribute (Conventional)","No_Attribute_Conventional",(IF($G931="Recycled Pre/Post-Consumer","Recycled_Pre_Post_Consumer",(IF($G931="In-Conversion","In_Conversion",(IF($G931="Recycled Pre-Consumer","Recycled_Pre_Consumer",(IF($G931="Recycled Post-Consumer","Recycled_Post_Consumer",(IF($G931="Sustainably Sourced","Sustainably_sourced",(IF($G931="Recycled pre-consumer organic","GOTS_recycled_organic","")))))))))))))))))),"")</f>
        <v/>
      </c>
      <c r="AE931" t="e" cm="1">
        <f t="array" aca="1" ref="AE931" ca="1">IF($I931="",IF(INDIRECT("$F"&amp;$S931)="","",IF(LEFT(INDIRECT("$F"&amp;$S931),3)="GRS","GRS_RCS_RM",IF((LEFT(INDIRECT("$F"&amp;$S931),3))="RCS","GRS_RCS_RM",IF(INDIRECT("$F"&amp;$S931)="OCS (No Label)","OCS_Conversion_RM",IF(LEFT(INDIRECT("$F"&amp;$S931),3)="OCS","OCS_RM",IF(RIGHT(INDIRECT("$F"&amp;$S931),10)="conversion","GOTS_RM_conversion",IF((LEFT(INDIRECT("$F"&amp;$S931),4))="GOTS","GOTS_RM","Responsible_RM"))))))),"DELETERM")</f>
        <v>#VALUE!</v>
      </c>
      <c r="AF931" t="e" cm="1">
        <f t="array" aca="1" ref="AF931" ca="1">IF($S931="","",INDIRECT("$Z"&amp;$S931))</f>
        <v>#VALUE!</v>
      </c>
      <c r="AG931" t="str">
        <f t="shared" si="272"/>
        <v/>
      </c>
      <c r="AH931" t="str" cm="1">
        <f t="array" aca="1" ref="AH931" ca="1">IFERROR(INDIRECT("$ag"&amp;S931),"")</f>
        <v/>
      </c>
      <c r="AI931" t="e" cm="1">
        <f t="array" aca="1" ref="AI931" ca="1">INDIRECT("O"&amp;S931)</f>
        <v>#VALUE!</v>
      </c>
      <c r="AJ931" t="str">
        <f t="shared" si="273"/>
        <v/>
      </c>
    </row>
    <row r="932" spans="1:36" ht="16.5" customHeight="1">
      <c r="A932" s="129"/>
      <c r="B932" s="134"/>
      <c r="C932" s="135"/>
      <c r="D932" s="146"/>
      <c r="E932" s="146"/>
      <c r="F932" s="135"/>
      <c r="G932" s="147"/>
      <c r="H932" s="147"/>
      <c r="I932" s="147"/>
      <c r="J932" s="147"/>
      <c r="K932" s="38"/>
      <c r="L932" s="143"/>
      <c r="M932" s="143"/>
      <c r="N932" s="61"/>
      <c r="O932" s="314"/>
      <c r="Q932" t="str">
        <f t="shared" si="268"/>
        <v/>
      </c>
      <c r="S932" t="e">
        <f t="shared" ca="1" si="277"/>
        <v>#VALUE!</v>
      </c>
      <c r="T932" t="e">
        <f t="shared" ca="1" si="274"/>
        <v>#VALUE!</v>
      </c>
      <c r="U932">
        <f t="shared" si="278"/>
        <v>864</v>
      </c>
      <c r="V932">
        <v>72.416666666672299</v>
      </c>
      <c r="W932">
        <f t="shared" si="281"/>
        <v>72</v>
      </c>
      <c r="X932" t="str" cm="1">
        <f t="array" aca="1" ref="X932" ca="1">IFERROR(INDEX('PC&amp;PD'!$A$1:$AS$19,ROW('PC&amp;PD'!$A$19),MATCH(INDIRECT(T932),'PC&amp;PD'!$A$1:$AS$1,0)),"")</f>
        <v/>
      </c>
      <c r="AA932" t="str">
        <f t="shared" si="269"/>
        <v/>
      </c>
      <c r="AB932" t="str">
        <f t="shared" si="270"/>
        <v/>
      </c>
      <c r="AC932" t="e">
        <f t="shared" ca="1" si="271"/>
        <v>#VALUE!</v>
      </c>
      <c r="AD932" t="str" cm="1">
        <f t="array" aca="1" ref="AD932" ca="1">IFERROR(IF((LEFT(INDIRECT("$F"&amp;$S932),4))="GOTS",IF($G932="Organic","GOTS_Organic_raw",(IF($G932="Responsible","GOTS_Responsible",(IF($G932="No Attribute (Conventional)","GOTS_conventional",(IF($G932="Recycled Pre/Post-Consumer","GOTS_pre_post",(IF($G932="In-Conversion","GOTS_in_conversion",(IF($G932="Sustainably Sourced","Sustainably_sourced",(IF($G932="Recycled pre-consumer organic","GOTS_recycled_organic",""))))))))))))),IF($G932="Organic","Organic",(IF($G932="Responsible","Responsible",(IF($G932="No Attribute (Conventional)","No_Attribute_Conventional",(IF($G932="Recycled Pre/Post-Consumer","Recycled_Pre_Post_Consumer",(IF($G932="In-Conversion","In_Conversion",(IF($G932="Recycled Pre-Consumer","Recycled_Pre_Consumer",(IF($G932="Recycled Post-Consumer","Recycled_Post_Consumer",(IF($G932="Sustainably Sourced","Sustainably_sourced",(IF($G932="Recycled pre-consumer organic","GOTS_recycled_organic","")))))))))))))))))),"")</f>
        <v/>
      </c>
      <c r="AE932" t="e" cm="1">
        <f t="array" aca="1" ref="AE932" ca="1">IF($I932="",IF(INDIRECT("$F"&amp;$S932)="","",IF(LEFT(INDIRECT("$F"&amp;$S932),3)="GRS","GRS_RCS_RM",IF((LEFT(INDIRECT("$F"&amp;$S932),3))="RCS","GRS_RCS_RM",IF(INDIRECT("$F"&amp;$S932)="OCS (No Label)","OCS_Conversion_RM",IF(LEFT(INDIRECT("$F"&amp;$S932),3)="OCS","OCS_RM",IF(RIGHT(INDIRECT("$F"&amp;$S932),10)="conversion","GOTS_RM_conversion",IF((LEFT(INDIRECT("$F"&amp;$S932),4))="GOTS","GOTS_RM","Responsible_RM"))))))),"DELETERM")</f>
        <v>#VALUE!</v>
      </c>
      <c r="AF932" t="e" cm="1">
        <f t="array" aca="1" ref="AF932" ca="1">IF($S932="","",INDIRECT("$Z"&amp;$S932))</f>
        <v>#VALUE!</v>
      </c>
      <c r="AG932" t="str">
        <f t="shared" si="272"/>
        <v/>
      </c>
      <c r="AH932" t="str" cm="1">
        <f t="array" aca="1" ref="AH932" ca="1">IFERROR(INDIRECT("$ag"&amp;S932),"")</f>
        <v/>
      </c>
      <c r="AI932" t="e" cm="1">
        <f t="array" aca="1" ref="AI932" ca="1">INDIRECT("O"&amp;S932)</f>
        <v>#VALUE!</v>
      </c>
      <c r="AJ932" t="str">
        <f t="shared" si="273"/>
        <v/>
      </c>
    </row>
    <row r="933" spans="1:36" ht="16.5" customHeight="1">
      <c r="A933" s="130"/>
      <c r="B933" s="136"/>
      <c r="C933" s="137"/>
      <c r="D933" s="146"/>
      <c r="E933" s="146"/>
      <c r="F933" s="137"/>
      <c r="G933" s="147"/>
      <c r="H933" s="147"/>
      <c r="I933" s="147"/>
      <c r="J933" s="147"/>
      <c r="K933" s="38"/>
      <c r="L933" s="144"/>
      <c r="M933" s="144"/>
      <c r="N933" s="61"/>
      <c r="O933" s="314"/>
      <c r="Q933" t="str">
        <f t="shared" si="268"/>
        <v/>
      </c>
      <c r="S933" t="e">
        <f t="shared" ca="1" si="277"/>
        <v>#VALUE!</v>
      </c>
      <c r="T933" t="e">
        <f t="shared" ca="1" si="274"/>
        <v>#VALUE!</v>
      </c>
      <c r="U933">
        <f t="shared" si="278"/>
        <v>864</v>
      </c>
      <c r="V933">
        <v>72.500000000005699</v>
      </c>
      <c r="W933">
        <f t="shared" si="281"/>
        <v>72</v>
      </c>
      <c r="X933" t="str" cm="1">
        <f t="array" aca="1" ref="X933" ca="1">IFERROR(INDEX('PC&amp;PD'!$A$1:$AS$19,ROW('PC&amp;PD'!$A$19),MATCH(INDIRECT(T933),'PC&amp;PD'!$A$1:$AS$1,0)),"")</f>
        <v/>
      </c>
      <c r="AA933" t="str">
        <f t="shared" si="269"/>
        <v/>
      </c>
      <c r="AB933" t="str">
        <f t="shared" si="270"/>
        <v/>
      </c>
      <c r="AC933" t="e">
        <f t="shared" ca="1" si="271"/>
        <v>#VALUE!</v>
      </c>
      <c r="AD933" t="str" cm="1">
        <f t="array" aca="1" ref="AD933" ca="1">IFERROR(IF((LEFT(INDIRECT("$F"&amp;$S933),4))="GOTS",IF($G933="Organic","GOTS_Organic_raw",(IF($G933="Responsible","GOTS_Responsible",(IF($G933="No Attribute (Conventional)","GOTS_conventional",(IF($G933="Recycled Pre/Post-Consumer","GOTS_pre_post",(IF($G933="In-Conversion","GOTS_in_conversion",(IF($G933="Sustainably Sourced","Sustainably_sourced",(IF($G933="Recycled pre-consumer organic","GOTS_recycled_organic",""))))))))))))),IF($G933="Organic","Organic",(IF($G933="Responsible","Responsible",(IF($G933="No Attribute (Conventional)","No_Attribute_Conventional",(IF($G933="Recycled Pre/Post-Consumer","Recycled_Pre_Post_Consumer",(IF($G933="In-Conversion","In_Conversion",(IF($G933="Recycled Pre-Consumer","Recycled_Pre_Consumer",(IF($G933="Recycled Post-Consumer","Recycled_Post_Consumer",(IF($G933="Sustainably Sourced","Sustainably_sourced",(IF($G933="Recycled pre-consumer organic","GOTS_recycled_organic","")))))))))))))))))),"")</f>
        <v/>
      </c>
      <c r="AE933" t="e" cm="1">
        <f t="array" aca="1" ref="AE933" ca="1">IF($I933="",IF(INDIRECT("$F"&amp;$S933)="","",IF(LEFT(INDIRECT("$F"&amp;$S933),3)="GRS","GRS_RCS_RM",IF((LEFT(INDIRECT("$F"&amp;$S933),3))="RCS","GRS_RCS_RM",IF(INDIRECT("$F"&amp;$S933)="OCS (No Label)","OCS_Conversion_RM",IF(LEFT(INDIRECT("$F"&amp;$S933),3)="OCS","OCS_RM",IF(RIGHT(INDIRECT("$F"&amp;$S933),10)="conversion","GOTS_RM_conversion",IF((LEFT(INDIRECT("$F"&amp;$S933),4))="GOTS","GOTS_RM","Responsible_RM"))))))),"DELETERM")</f>
        <v>#VALUE!</v>
      </c>
      <c r="AF933" t="e" cm="1">
        <f t="array" aca="1" ref="AF933" ca="1">IF($S933="","",INDIRECT("$Z"&amp;$S933))</f>
        <v>#VALUE!</v>
      </c>
      <c r="AG933" t="str">
        <f t="shared" si="272"/>
        <v/>
      </c>
      <c r="AH933" t="str" cm="1">
        <f t="array" aca="1" ref="AH933" ca="1">IFERROR(INDIRECT("$ag"&amp;S933),"")</f>
        <v/>
      </c>
      <c r="AI933" t="e" cm="1">
        <f t="array" aca="1" ref="AI933" ca="1">INDIRECT("O"&amp;S933)</f>
        <v>#VALUE!</v>
      </c>
      <c r="AJ933" t="str">
        <f t="shared" si="273"/>
        <v/>
      </c>
    </row>
    <row r="934" spans="1:36" ht="16.5" customHeight="1">
      <c r="A934" s="130"/>
      <c r="B934" s="136"/>
      <c r="C934" s="137"/>
      <c r="D934" s="146"/>
      <c r="E934" s="146"/>
      <c r="F934" s="137"/>
      <c r="G934" s="147"/>
      <c r="H934" s="147"/>
      <c r="I934" s="147"/>
      <c r="J934" s="147"/>
      <c r="K934" s="38"/>
      <c r="L934" s="144"/>
      <c r="M934" s="144"/>
      <c r="N934" s="61"/>
      <c r="O934" s="314"/>
      <c r="Q934" t="str">
        <f t="shared" si="268"/>
        <v/>
      </c>
      <c r="S934" t="e">
        <f t="shared" ca="1" si="277"/>
        <v>#VALUE!</v>
      </c>
      <c r="T934" t="e">
        <f t="shared" ca="1" si="274"/>
        <v>#VALUE!</v>
      </c>
      <c r="U934">
        <f t="shared" si="278"/>
        <v>864</v>
      </c>
      <c r="V934">
        <v>72.583333333338999</v>
      </c>
      <c r="W934">
        <f t="shared" si="281"/>
        <v>72</v>
      </c>
      <c r="X934" t="str" cm="1">
        <f t="array" aca="1" ref="X934" ca="1">IFERROR(INDEX('PC&amp;PD'!$A$1:$AS$19,ROW('PC&amp;PD'!$A$19),MATCH(INDIRECT(T934),'PC&amp;PD'!$A$1:$AS$1,0)),"")</f>
        <v/>
      </c>
      <c r="AA934" t="str">
        <f t="shared" si="269"/>
        <v/>
      </c>
      <c r="AB934" t="str">
        <f t="shared" si="270"/>
        <v/>
      </c>
      <c r="AC934" t="e">
        <f t="shared" ca="1" si="271"/>
        <v>#VALUE!</v>
      </c>
      <c r="AD934" t="str" cm="1">
        <f t="array" aca="1" ref="AD934" ca="1">IFERROR(IF((LEFT(INDIRECT("$F"&amp;$S934),4))="GOTS",IF($G934="Organic","GOTS_Organic_raw",(IF($G934="Responsible","GOTS_Responsible",(IF($G934="No Attribute (Conventional)","GOTS_conventional",(IF($G934="Recycled Pre/Post-Consumer","GOTS_pre_post",(IF($G934="In-Conversion","GOTS_in_conversion",(IF($G934="Sustainably Sourced","Sustainably_sourced",(IF($G934="Recycled pre-consumer organic","GOTS_recycled_organic",""))))))))))))),IF($G934="Organic","Organic",(IF($G934="Responsible","Responsible",(IF($G934="No Attribute (Conventional)","No_Attribute_Conventional",(IF($G934="Recycled Pre/Post-Consumer","Recycled_Pre_Post_Consumer",(IF($G934="In-Conversion","In_Conversion",(IF($G934="Recycled Pre-Consumer","Recycled_Pre_Consumer",(IF($G934="Recycled Post-Consumer","Recycled_Post_Consumer",(IF($G934="Sustainably Sourced","Sustainably_sourced",(IF($G934="Recycled pre-consumer organic","GOTS_recycled_organic","")))))))))))))))))),"")</f>
        <v/>
      </c>
      <c r="AE934" t="e" cm="1">
        <f t="array" aca="1" ref="AE934" ca="1">IF($I934="",IF(INDIRECT("$F"&amp;$S934)="","",IF(LEFT(INDIRECT("$F"&amp;$S934),3)="GRS","GRS_RCS_RM",IF((LEFT(INDIRECT("$F"&amp;$S934),3))="RCS","GRS_RCS_RM",IF(INDIRECT("$F"&amp;$S934)="OCS (No Label)","OCS_Conversion_RM",IF(LEFT(INDIRECT("$F"&amp;$S934),3)="OCS","OCS_RM",IF(RIGHT(INDIRECT("$F"&amp;$S934),10)="conversion","GOTS_RM_conversion",IF((LEFT(INDIRECT("$F"&amp;$S934),4))="GOTS","GOTS_RM","Responsible_RM"))))))),"DELETERM")</f>
        <v>#VALUE!</v>
      </c>
      <c r="AF934" t="e" cm="1">
        <f t="array" aca="1" ref="AF934" ca="1">IF($S934="","",INDIRECT("$Z"&amp;$S934))</f>
        <v>#VALUE!</v>
      </c>
      <c r="AG934" t="str">
        <f t="shared" si="272"/>
        <v/>
      </c>
      <c r="AH934" t="str" cm="1">
        <f t="array" aca="1" ref="AH934" ca="1">IFERROR(INDIRECT("$ag"&amp;S934),"")</f>
        <v/>
      </c>
      <c r="AI934" t="e" cm="1">
        <f t="array" aca="1" ref="AI934" ca="1">INDIRECT("O"&amp;S934)</f>
        <v>#VALUE!</v>
      </c>
      <c r="AJ934" t="str">
        <f t="shared" si="273"/>
        <v/>
      </c>
    </row>
    <row r="935" spans="1:36" ht="16.5" customHeight="1">
      <c r="A935" s="130"/>
      <c r="B935" s="136"/>
      <c r="C935" s="137"/>
      <c r="D935" s="146"/>
      <c r="E935" s="146"/>
      <c r="F935" s="137"/>
      <c r="G935" s="147"/>
      <c r="H935" s="147"/>
      <c r="I935" s="147"/>
      <c r="J935" s="147"/>
      <c r="K935" s="38"/>
      <c r="L935" s="144"/>
      <c r="M935" s="144"/>
      <c r="N935" s="61"/>
      <c r="O935" s="314"/>
      <c r="Q935" t="str">
        <f t="shared" si="268"/>
        <v/>
      </c>
      <c r="S935" t="e">
        <f t="shared" ca="1" si="277"/>
        <v>#VALUE!</v>
      </c>
      <c r="T935" t="e">
        <f t="shared" ca="1" si="274"/>
        <v>#VALUE!</v>
      </c>
      <c r="U935">
        <f t="shared" si="278"/>
        <v>864</v>
      </c>
      <c r="V935">
        <v>72.666666666672299</v>
      </c>
      <c r="W935">
        <f t="shared" si="281"/>
        <v>72</v>
      </c>
      <c r="X935" t="str" cm="1">
        <f t="array" aca="1" ref="X935" ca="1">IFERROR(INDEX('PC&amp;PD'!$A$1:$AS$19,ROW('PC&amp;PD'!$A$19),MATCH(INDIRECT(T935),'PC&amp;PD'!$A$1:$AS$1,0)),"")</f>
        <v/>
      </c>
      <c r="AA935" t="str">
        <f t="shared" si="269"/>
        <v/>
      </c>
      <c r="AB935" t="str">
        <f t="shared" si="270"/>
        <v/>
      </c>
      <c r="AC935" t="e">
        <f t="shared" ca="1" si="271"/>
        <v>#VALUE!</v>
      </c>
      <c r="AD935" t="str" cm="1">
        <f t="array" aca="1" ref="AD935" ca="1">IFERROR(IF((LEFT(INDIRECT("$F"&amp;$S935),4))="GOTS",IF($G935="Organic","GOTS_Organic_raw",(IF($G935="Responsible","GOTS_Responsible",(IF($G935="No Attribute (Conventional)","GOTS_conventional",(IF($G935="Recycled Pre/Post-Consumer","GOTS_pre_post",(IF($G935="In-Conversion","GOTS_in_conversion",(IF($G935="Sustainably Sourced","Sustainably_sourced",(IF($G935="Recycled pre-consumer organic","GOTS_recycled_organic",""))))))))))))),IF($G935="Organic","Organic",(IF($G935="Responsible","Responsible",(IF($G935="No Attribute (Conventional)","No_Attribute_Conventional",(IF($G935="Recycled Pre/Post-Consumer","Recycled_Pre_Post_Consumer",(IF($G935="In-Conversion","In_Conversion",(IF($G935="Recycled Pre-Consumer","Recycled_Pre_Consumer",(IF($G935="Recycled Post-Consumer","Recycled_Post_Consumer",(IF($G935="Sustainably Sourced","Sustainably_sourced",(IF($G935="Recycled pre-consumer organic","GOTS_recycled_organic","")))))))))))))))))),"")</f>
        <v/>
      </c>
      <c r="AE935" t="e" cm="1">
        <f t="array" aca="1" ref="AE935" ca="1">IF($I935="",IF(INDIRECT("$F"&amp;$S935)="","",IF(LEFT(INDIRECT("$F"&amp;$S935),3)="GRS","GRS_RCS_RM",IF((LEFT(INDIRECT("$F"&amp;$S935),3))="RCS","GRS_RCS_RM",IF(INDIRECT("$F"&amp;$S935)="OCS (No Label)","OCS_Conversion_RM",IF(LEFT(INDIRECT("$F"&amp;$S935),3)="OCS","OCS_RM",IF(RIGHT(INDIRECT("$F"&amp;$S935),10)="conversion","GOTS_RM_conversion",IF((LEFT(INDIRECT("$F"&amp;$S935),4))="GOTS","GOTS_RM","Responsible_RM"))))))),"DELETERM")</f>
        <v>#VALUE!</v>
      </c>
      <c r="AF935" t="e" cm="1">
        <f t="array" aca="1" ref="AF935" ca="1">IF($S935="","",INDIRECT("$Z"&amp;$S935))</f>
        <v>#VALUE!</v>
      </c>
      <c r="AG935" t="str">
        <f t="shared" si="272"/>
        <v/>
      </c>
      <c r="AH935" t="str" cm="1">
        <f t="array" aca="1" ref="AH935" ca="1">IFERROR(INDIRECT("$ag"&amp;S935),"")</f>
        <v/>
      </c>
      <c r="AI935" t="e" cm="1">
        <f t="array" aca="1" ref="AI935" ca="1">INDIRECT("O"&amp;S935)</f>
        <v>#VALUE!</v>
      </c>
      <c r="AJ935" t="str">
        <f t="shared" si="273"/>
        <v/>
      </c>
    </row>
    <row r="936" spans="1:36" ht="16.5" customHeight="1">
      <c r="A936" s="130"/>
      <c r="B936" s="136"/>
      <c r="C936" s="137"/>
      <c r="D936" s="146"/>
      <c r="E936" s="146"/>
      <c r="F936" s="137"/>
      <c r="G936" s="147"/>
      <c r="H936" s="147"/>
      <c r="I936" s="147"/>
      <c r="J936" s="147"/>
      <c r="K936" s="38"/>
      <c r="L936" s="144"/>
      <c r="M936" s="144"/>
      <c r="N936" s="61"/>
      <c r="O936" s="314"/>
      <c r="Q936" t="str">
        <f t="shared" si="268"/>
        <v/>
      </c>
      <c r="S936" t="e">
        <f t="shared" ca="1" si="277"/>
        <v>#VALUE!</v>
      </c>
      <c r="T936" t="e">
        <f t="shared" ca="1" si="274"/>
        <v>#VALUE!</v>
      </c>
      <c r="U936">
        <f t="shared" si="278"/>
        <v>864</v>
      </c>
      <c r="V936">
        <v>72.750000000005699</v>
      </c>
      <c r="W936">
        <f t="shared" si="281"/>
        <v>72</v>
      </c>
      <c r="X936" t="str" cm="1">
        <f t="array" aca="1" ref="X936" ca="1">IFERROR(INDEX('PC&amp;PD'!$A$1:$AS$19,ROW('PC&amp;PD'!$A$19),MATCH(INDIRECT(T936),'PC&amp;PD'!$A$1:$AS$1,0)),"")</f>
        <v/>
      </c>
      <c r="AA936" t="str">
        <f t="shared" si="269"/>
        <v/>
      </c>
      <c r="AB936" t="str">
        <f t="shared" si="270"/>
        <v/>
      </c>
      <c r="AC936" t="e">
        <f t="shared" ca="1" si="271"/>
        <v>#VALUE!</v>
      </c>
      <c r="AD936" t="str" cm="1">
        <f t="array" aca="1" ref="AD936" ca="1">IFERROR(IF((LEFT(INDIRECT("$F"&amp;$S936),4))="GOTS",IF($G936="Organic","GOTS_Organic_raw",(IF($G936="Responsible","GOTS_Responsible",(IF($G936="No Attribute (Conventional)","GOTS_conventional",(IF($G936="Recycled Pre/Post-Consumer","GOTS_pre_post",(IF($G936="In-Conversion","GOTS_in_conversion",(IF($G936="Sustainably Sourced","Sustainably_sourced",(IF($G936="Recycled pre-consumer organic","GOTS_recycled_organic",""))))))))))))),IF($G936="Organic","Organic",(IF($G936="Responsible","Responsible",(IF($G936="No Attribute (Conventional)","No_Attribute_Conventional",(IF($G936="Recycled Pre/Post-Consumer","Recycled_Pre_Post_Consumer",(IF($G936="In-Conversion","In_Conversion",(IF($G936="Recycled Pre-Consumer","Recycled_Pre_Consumer",(IF($G936="Recycled Post-Consumer","Recycled_Post_Consumer",(IF($G936="Sustainably Sourced","Sustainably_sourced",(IF($G936="Recycled pre-consumer organic","GOTS_recycled_organic","")))))))))))))))))),"")</f>
        <v/>
      </c>
      <c r="AE936" t="e" cm="1">
        <f t="array" aca="1" ref="AE936" ca="1">IF($I936="",IF(INDIRECT("$F"&amp;$S936)="","",IF(LEFT(INDIRECT("$F"&amp;$S936),3)="GRS","GRS_RCS_RM",IF((LEFT(INDIRECT("$F"&amp;$S936),3))="RCS","GRS_RCS_RM",IF(INDIRECT("$F"&amp;$S936)="OCS (No Label)","OCS_Conversion_RM",IF(LEFT(INDIRECT("$F"&amp;$S936),3)="OCS","OCS_RM",IF(RIGHT(INDIRECT("$F"&amp;$S936),10)="conversion","GOTS_RM_conversion",IF((LEFT(INDIRECT("$F"&amp;$S936),4))="GOTS","GOTS_RM","Responsible_RM"))))))),"DELETERM")</f>
        <v>#VALUE!</v>
      </c>
      <c r="AF936" t="e" cm="1">
        <f t="array" aca="1" ref="AF936" ca="1">IF($S936="","",INDIRECT("$Z"&amp;$S936))</f>
        <v>#VALUE!</v>
      </c>
      <c r="AG936" t="str">
        <f t="shared" si="272"/>
        <v/>
      </c>
      <c r="AH936" t="str" cm="1">
        <f t="array" aca="1" ref="AH936" ca="1">IFERROR(INDIRECT("$ag"&amp;S936),"")</f>
        <v/>
      </c>
      <c r="AI936" t="e" cm="1">
        <f t="array" aca="1" ref="AI936" ca="1">INDIRECT("O"&amp;S936)</f>
        <v>#VALUE!</v>
      </c>
      <c r="AJ936" t="str">
        <f t="shared" si="273"/>
        <v/>
      </c>
    </row>
    <row r="937" spans="1:36" ht="16.5" customHeight="1">
      <c r="A937" s="130"/>
      <c r="B937" s="136"/>
      <c r="C937" s="137"/>
      <c r="D937" s="146"/>
      <c r="E937" s="146"/>
      <c r="F937" s="137"/>
      <c r="G937" s="147"/>
      <c r="H937" s="147"/>
      <c r="I937" s="147"/>
      <c r="J937" s="147"/>
      <c r="K937" s="38"/>
      <c r="L937" s="144"/>
      <c r="M937" s="144"/>
      <c r="N937" s="61"/>
      <c r="O937" s="314"/>
      <c r="Q937" t="str">
        <f t="shared" si="268"/>
        <v/>
      </c>
      <c r="S937" t="e">
        <f t="shared" ca="1" si="277"/>
        <v>#VALUE!</v>
      </c>
      <c r="T937" t="e">
        <f t="shared" ca="1" si="274"/>
        <v>#VALUE!</v>
      </c>
      <c r="U937">
        <f t="shared" si="278"/>
        <v>864</v>
      </c>
      <c r="V937">
        <v>72.833333333338999</v>
      </c>
      <c r="W937">
        <f t="shared" si="281"/>
        <v>72</v>
      </c>
      <c r="X937" t="str" cm="1">
        <f t="array" aca="1" ref="X937" ca="1">IFERROR(INDEX('PC&amp;PD'!$A$1:$AS$19,ROW('PC&amp;PD'!$A$19),MATCH(INDIRECT(T937),'PC&amp;PD'!$A$1:$AS$1,0)),"")</f>
        <v/>
      </c>
      <c r="AA937" t="str">
        <f t="shared" si="269"/>
        <v/>
      </c>
      <c r="AB937" t="str">
        <f t="shared" si="270"/>
        <v/>
      </c>
      <c r="AC937" t="e">
        <f t="shared" ca="1" si="271"/>
        <v>#VALUE!</v>
      </c>
      <c r="AD937" t="str" cm="1">
        <f t="array" aca="1" ref="AD937" ca="1">IFERROR(IF((LEFT(INDIRECT("$F"&amp;$S937),4))="GOTS",IF($G937="Organic","GOTS_Organic_raw",(IF($G937="Responsible","GOTS_Responsible",(IF($G937="No Attribute (Conventional)","GOTS_conventional",(IF($G937="Recycled Pre/Post-Consumer","GOTS_pre_post",(IF($G937="In-Conversion","GOTS_in_conversion",(IF($G937="Sustainably Sourced","Sustainably_sourced",(IF($G937="Recycled pre-consumer organic","GOTS_recycled_organic",""))))))))))))),IF($G937="Organic","Organic",(IF($G937="Responsible","Responsible",(IF($G937="No Attribute (Conventional)","No_Attribute_Conventional",(IF($G937="Recycled Pre/Post-Consumer","Recycled_Pre_Post_Consumer",(IF($G937="In-Conversion","In_Conversion",(IF($G937="Recycled Pre-Consumer","Recycled_Pre_Consumer",(IF($G937="Recycled Post-Consumer","Recycled_Post_Consumer",(IF($G937="Sustainably Sourced","Sustainably_sourced",(IF($G937="Recycled pre-consumer organic","GOTS_recycled_organic","")))))))))))))))))),"")</f>
        <v/>
      </c>
      <c r="AE937" t="e" cm="1">
        <f t="array" aca="1" ref="AE937" ca="1">IF($I937="",IF(INDIRECT("$F"&amp;$S937)="","",IF(LEFT(INDIRECT("$F"&amp;$S937),3)="GRS","GRS_RCS_RM",IF((LEFT(INDIRECT("$F"&amp;$S937),3))="RCS","GRS_RCS_RM",IF(INDIRECT("$F"&amp;$S937)="OCS (No Label)","OCS_Conversion_RM",IF(LEFT(INDIRECT("$F"&amp;$S937),3)="OCS","OCS_RM",IF(RIGHT(INDIRECT("$F"&amp;$S937),10)="conversion","GOTS_RM_conversion",IF((LEFT(INDIRECT("$F"&amp;$S937),4))="GOTS","GOTS_RM","Responsible_RM"))))))),"DELETERM")</f>
        <v>#VALUE!</v>
      </c>
      <c r="AF937" t="e" cm="1">
        <f t="array" aca="1" ref="AF937" ca="1">IF($S937="","",INDIRECT("$Z"&amp;$S937))</f>
        <v>#VALUE!</v>
      </c>
      <c r="AG937" t="str">
        <f t="shared" si="272"/>
        <v/>
      </c>
      <c r="AH937" t="str" cm="1">
        <f t="array" aca="1" ref="AH937" ca="1">IFERROR(INDIRECT("$ag"&amp;S937),"")</f>
        <v/>
      </c>
      <c r="AI937" t="e" cm="1">
        <f t="array" aca="1" ref="AI937" ca="1">INDIRECT("O"&amp;S937)</f>
        <v>#VALUE!</v>
      </c>
      <c r="AJ937" t="str">
        <f t="shared" si="273"/>
        <v/>
      </c>
    </row>
    <row r="938" spans="1:36" ht="16.5" customHeight="1" thickBot="1">
      <c r="A938" s="131"/>
      <c r="B938" s="138"/>
      <c r="C938" s="139"/>
      <c r="D938" s="148"/>
      <c r="E938" s="148"/>
      <c r="F938" s="139"/>
      <c r="G938" s="149"/>
      <c r="H938" s="149"/>
      <c r="I938" s="149"/>
      <c r="J938" s="149"/>
      <c r="K938" s="39"/>
      <c r="L938" s="145"/>
      <c r="M938" s="145"/>
      <c r="N938" s="62"/>
      <c r="O938" s="315"/>
      <c r="Q938" t="str">
        <f t="shared" si="268"/>
        <v/>
      </c>
      <c r="S938" t="e">
        <f t="shared" ca="1" si="277"/>
        <v>#VALUE!</v>
      </c>
      <c r="T938" t="e">
        <f t="shared" ca="1" si="274"/>
        <v>#VALUE!</v>
      </c>
      <c r="U938">
        <f t="shared" si="278"/>
        <v>864</v>
      </c>
      <c r="V938">
        <v>72.916666666672398</v>
      </c>
      <c r="W938">
        <f t="shared" si="281"/>
        <v>72</v>
      </c>
      <c r="X938" t="str" cm="1">
        <f t="array" aca="1" ref="X938" ca="1">IFERROR(INDEX('PC&amp;PD'!$A$1:$AS$19,ROW('PC&amp;PD'!$A$19),MATCH(INDIRECT(T938),'PC&amp;PD'!$A$1:$AS$1,0)),"")</f>
        <v/>
      </c>
      <c r="AA938" t="str">
        <f t="shared" si="269"/>
        <v/>
      </c>
      <c r="AB938" t="str">
        <f t="shared" si="270"/>
        <v/>
      </c>
      <c r="AC938" t="e">
        <f t="shared" ca="1" si="271"/>
        <v>#VALUE!</v>
      </c>
      <c r="AD938" t="str" cm="1">
        <f t="array" aca="1" ref="AD938" ca="1">IFERROR(IF((LEFT(INDIRECT("$F"&amp;$S938),4))="GOTS",IF($G938="Organic","GOTS_Organic_raw",(IF($G938="Responsible","GOTS_Responsible",(IF($G938="No Attribute (Conventional)","GOTS_conventional",(IF($G938="Recycled Pre/Post-Consumer","GOTS_pre_post",(IF($G938="In-Conversion","GOTS_in_conversion",(IF($G938="Sustainably Sourced","Sustainably_sourced",(IF($G938="Recycled pre-consumer organic","GOTS_recycled_organic",""))))))))))))),IF($G938="Organic","Organic",(IF($G938="Responsible","Responsible",(IF($G938="No Attribute (Conventional)","No_Attribute_Conventional",(IF($G938="Recycled Pre/Post-Consumer","Recycled_Pre_Post_Consumer",(IF($G938="In-Conversion","In_Conversion",(IF($G938="Recycled Pre-Consumer","Recycled_Pre_Consumer",(IF($G938="Recycled Post-Consumer","Recycled_Post_Consumer",(IF($G938="Sustainably Sourced","Sustainably_sourced",(IF($G938="Recycled pre-consumer organic","GOTS_recycled_organic","")))))))))))))))))),"")</f>
        <v/>
      </c>
      <c r="AE938" t="e" cm="1">
        <f t="array" aca="1" ref="AE938" ca="1">IF($I938="",IF(INDIRECT("$F"&amp;$S938)="","",IF(LEFT(INDIRECT("$F"&amp;$S938),3)="GRS","GRS_RCS_RM",IF((LEFT(INDIRECT("$F"&amp;$S938),3))="RCS","GRS_RCS_RM",IF(INDIRECT("$F"&amp;$S938)="OCS (No Label)","OCS_Conversion_RM",IF(LEFT(INDIRECT("$F"&amp;$S938),3)="OCS","OCS_RM",IF(RIGHT(INDIRECT("$F"&amp;$S938),10)="conversion","GOTS_RM_conversion",IF((LEFT(INDIRECT("$F"&amp;$S938),4))="GOTS","GOTS_RM","Responsible_RM"))))))),"DELETERM")</f>
        <v>#VALUE!</v>
      </c>
      <c r="AF938" t="e" cm="1">
        <f t="array" aca="1" ref="AF938" ca="1">IF($S938="","",INDIRECT("$Z"&amp;$S938))</f>
        <v>#VALUE!</v>
      </c>
      <c r="AG938" t="str">
        <f t="shared" si="272"/>
        <v/>
      </c>
      <c r="AH938" t="str" cm="1">
        <f t="array" aca="1" ref="AH938" ca="1">IFERROR(INDIRECT("$ag"&amp;S938),"")</f>
        <v/>
      </c>
      <c r="AI938" t="e" cm="1">
        <f t="array" aca="1" ref="AI938" ca="1">INDIRECT("O"&amp;S938)</f>
        <v>#VALUE!</v>
      </c>
      <c r="AJ938" t="str">
        <f t="shared" si="273"/>
        <v/>
      </c>
    </row>
    <row r="939" spans="1:36" ht="16.5" customHeight="1">
      <c r="A939" s="128" t="str">
        <f>IF(B939="","",COUNTA($B$63:$B939))</f>
        <v/>
      </c>
      <c r="B939" s="132"/>
      <c r="C939" s="133"/>
      <c r="D939" s="140"/>
      <c r="E939" s="140"/>
      <c r="F939" s="133"/>
      <c r="G939" s="141"/>
      <c r="H939" s="141"/>
      <c r="I939" s="141"/>
      <c r="J939" s="141"/>
      <c r="K939" s="37"/>
      <c r="L939" s="142" t="str">
        <f>IF(R939="","",LEFT(R939,LEN(R939)-2))</f>
        <v/>
      </c>
      <c r="M939" s="142"/>
      <c r="N939" s="60"/>
      <c r="O939" s="313"/>
      <c r="Q939" t="str">
        <f t="shared" si="268"/>
        <v/>
      </c>
      <c r="R939" t="str">
        <f t="shared" ref="R939" si="284">CONCATENATE($Q939,Q940,Q941,Q942,Q943,Q944,$Q945,$Q946,$Q947,$Q948,$Q949,$Q950)</f>
        <v/>
      </c>
      <c r="S939" t="e">
        <f t="shared" ca="1" si="277"/>
        <v>#VALUE!</v>
      </c>
      <c r="T939" t="e">
        <f t="shared" ca="1" si="274"/>
        <v>#VALUE!</v>
      </c>
      <c r="U939">
        <f t="shared" si="278"/>
        <v>876</v>
      </c>
      <c r="V939">
        <v>73.000000000005699</v>
      </c>
      <c r="W939">
        <f t="shared" si="281"/>
        <v>73</v>
      </c>
      <c r="X939" t="str" cm="1">
        <f t="array" aca="1" ref="X939" ca="1">IFERROR(INDEX('PC&amp;PD'!$A$1:$AS$19,ROW('PC&amp;PD'!$A$19),MATCH(INDIRECT(T939),'PC&amp;PD'!$A$1:$AS$1,0)),"")</f>
        <v/>
      </c>
      <c r="Z939" t="str">
        <f t="shared" ref="Z939" si="285">IFERROR(IF($F939="OCS 100","OCS (OCS 100)",IF($F939="OCS Blended","OCS (OCS Blended)",IF($F939="OCS (No Label)","OCS (No Label)",IF($F939="RCS 100","RCS (RCS 100)",IF($F939="RCS Blended","RCS (RCS Blended)",IF($F939="GRS","GRS (GRS)",IF($F939="GRS (No Label)", "GRS (No Label)",IF($F939="RDS","RDS (RDS)",IF($F939="RWS","RWS (RWS)",IF($F939="RAS","RAS (RAS)",IF($F939="RMS","RMS (RMS)",IF($F939="GOTS Organic","GOTS (Organic)",IF($F939="GOTS Made with organic","GOTS (Made with Organic)",IF($F939="GOTS Organic - in conversion","GOTS (Organic - In Conversion)",IF($F939="GOTS Made with organic - in conversion","GOTS (Made with Organic - In Conversion)",""))))))))))))))),"")</f>
        <v/>
      </c>
      <c r="AA939" t="str">
        <f t="shared" si="269"/>
        <v/>
      </c>
      <c r="AB939" t="str">
        <f t="shared" si="270"/>
        <v/>
      </c>
      <c r="AC939" t="e">
        <f t="shared" ca="1" si="271"/>
        <v>#VALUE!</v>
      </c>
      <c r="AD939" t="str" cm="1">
        <f t="array" aca="1" ref="AD939" ca="1">IFERROR(IF((LEFT(INDIRECT("$F"&amp;$S939),4))="GOTS",IF($G939="Organic","GOTS_Organic_raw",(IF($G939="Responsible","GOTS_Responsible",(IF($G939="No Attribute (Conventional)","GOTS_conventional",(IF($G939="Recycled Pre/Post-Consumer","GOTS_pre_post",(IF($G939="In-Conversion","GOTS_in_conversion",(IF($G939="Sustainably Sourced","Sustainably_sourced",(IF($G939="Recycled pre-consumer organic","GOTS_recycled_organic",""))))))))))))),IF($G939="Organic","Organic",(IF($G939="Responsible","Responsible",(IF($G939="No Attribute (Conventional)","No_Attribute_Conventional",(IF($G939="Recycled Pre/Post-Consumer","Recycled_Pre_Post_Consumer",(IF($G939="In-Conversion","In_Conversion",(IF($G939="Recycled Pre-Consumer","Recycled_Pre_Consumer",(IF($G939="Recycled Post-Consumer","Recycled_Post_Consumer",(IF($G939="Sustainably Sourced","Sustainably_sourced",(IF($G939="Recycled pre-consumer organic","GOTS_recycled_organic","")))))))))))))))))),"")</f>
        <v/>
      </c>
      <c r="AE939" t="e" cm="1">
        <f t="array" aca="1" ref="AE939" ca="1">IF($I939="",IF(INDIRECT("$F"&amp;$S939)="","",IF(LEFT(INDIRECT("$F"&amp;$S939),3)="GRS","GRS_RCS_RM",IF((LEFT(INDIRECT("$F"&amp;$S939),3))="RCS","GRS_RCS_RM",IF(INDIRECT("$F"&amp;$S939)="OCS (No Label)","OCS_Conversion_RM",IF(LEFT(INDIRECT("$F"&amp;$S939),3)="OCS","OCS_RM",IF(RIGHT(INDIRECT("$F"&amp;$S939),10)="conversion","GOTS_RM_conversion",IF((LEFT(INDIRECT("$F"&amp;$S939),4))="GOTS","GOTS_RM","Responsible_RM"))))))),"DELETERM")</f>
        <v>#VALUE!</v>
      </c>
      <c r="AF939" t="e" cm="1">
        <f t="array" aca="1" ref="AF939" ca="1">IF($S939="","",INDIRECT("$Z"&amp;$S939))</f>
        <v>#VALUE!</v>
      </c>
      <c r="AG939" t="str">
        <f t="shared" si="272"/>
        <v/>
      </c>
      <c r="AH939" t="str" cm="1">
        <f t="array" aca="1" ref="AH939" ca="1">IFERROR(INDIRECT("$ag"&amp;S939),"")</f>
        <v/>
      </c>
      <c r="AI939" t="e" cm="1">
        <f t="array" aca="1" ref="AI939" ca="1">INDIRECT("O"&amp;S939)</f>
        <v>#VALUE!</v>
      </c>
      <c r="AJ939" t="str">
        <f t="shared" si="273"/>
        <v/>
      </c>
    </row>
    <row r="940" spans="1:36" ht="16.5" customHeight="1">
      <c r="A940" s="129"/>
      <c r="B940" s="134"/>
      <c r="C940" s="135"/>
      <c r="D940" s="146"/>
      <c r="E940" s="146"/>
      <c r="F940" s="135"/>
      <c r="G940" s="147"/>
      <c r="H940" s="147"/>
      <c r="I940" s="147"/>
      <c r="J940" s="147"/>
      <c r="K940" s="38"/>
      <c r="L940" s="143"/>
      <c r="M940" s="143"/>
      <c r="N940" s="61"/>
      <c r="O940" s="314"/>
      <c r="Q940" t="str">
        <f t="shared" si="268"/>
        <v/>
      </c>
      <c r="S940" t="e">
        <f t="shared" ca="1" si="277"/>
        <v>#VALUE!</v>
      </c>
      <c r="T940" t="e">
        <f t="shared" ca="1" si="274"/>
        <v>#VALUE!</v>
      </c>
      <c r="U940">
        <f t="shared" si="278"/>
        <v>876</v>
      </c>
      <c r="V940">
        <v>73.083333333338999</v>
      </c>
      <c r="W940">
        <f t="shared" si="281"/>
        <v>73</v>
      </c>
      <c r="X940" t="str" cm="1">
        <f t="array" aca="1" ref="X940" ca="1">IFERROR(INDEX('PC&amp;PD'!$A$1:$AS$19,ROW('PC&amp;PD'!$A$19),MATCH(INDIRECT(T940),'PC&amp;PD'!$A$1:$AS$1,0)),"")</f>
        <v/>
      </c>
      <c r="AA940" t="str">
        <f t="shared" si="269"/>
        <v/>
      </c>
      <c r="AB940" t="str">
        <f t="shared" si="270"/>
        <v/>
      </c>
      <c r="AC940" t="e">
        <f t="shared" ca="1" si="271"/>
        <v>#VALUE!</v>
      </c>
      <c r="AD940" t="str" cm="1">
        <f t="array" aca="1" ref="AD940" ca="1">IFERROR(IF((LEFT(INDIRECT("$F"&amp;$S940),4))="GOTS",IF($G940="Organic","GOTS_Organic_raw",(IF($G940="Responsible","GOTS_Responsible",(IF($G940="No Attribute (Conventional)","GOTS_conventional",(IF($G940="Recycled Pre/Post-Consumer","GOTS_pre_post",(IF($G940="In-Conversion","GOTS_in_conversion",(IF($G940="Sustainably Sourced","Sustainably_sourced",(IF($G940="Recycled pre-consumer organic","GOTS_recycled_organic",""))))))))))))),IF($G940="Organic","Organic",(IF($G940="Responsible","Responsible",(IF($G940="No Attribute (Conventional)","No_Attribute_Conventional",(IF($G940="Recycled Pre/Post-Consumer","Recycled_Pre_Post_Consumer",(IF($G940="In-Conversion","In_Conversion",(IF($G940="Recycled Pre-Consumer","Recycled_Pre_Consumer",(IF($G940="Recycled Post-Consumer","Recycled_Post_Consumer",(IF($G940="Sustainably Sourced","Sustainably_sourced",(IF($G940="Recycled pre-consumer organic","GOTS_recycled_organic","")))))))))))))))))),"")</f>
        <v/>
      </c>
      <c r="AE940" t="e" cm="1">
        <f t="array" aca="1" ref="AE940" ca="1">IF($I940="",IF(INDIRECT("$F"&amp;$S940)="","",IF(LEFT(INDIRECT("$F"&amp;$S940),3)="GRS","GRS_RCS_RM",IF((LEFT(INDIRECT("$F"&amp;$S940),3))="RCS","GRS_RCS_RM",IF(INDIRECT("$F"&amp;$S940)="OCS (No Label)","OCS_Conversion_RM",IF(LEFT(INDIRECT("$F"&amp;$S940),3)="OCS","OCS_RM",IF(RIGHT(INDIRECT("$F"&amp;$S940),10)="conversion","GOTS_RM_conversion",IF((LEFT(INDIRECT("$F"&amp;$S940),4))="GOTS","GOTS_RM","Responsible_RM"))))))),"DELETERM")</f>
        <v>#VALUE!</v>
      </c>
      <c r="AF940" t="e" cm="1">
        <f t="array" aca="1" ref="AF940" ca="1">IF($S940="","",INDIRECT("$Z"&amp;$S940))</f>
        <v>#VALUE!</v>
      </c>
      <c r="AG940" t="str">
        <f t="shared" si="272"/>
        <v/>
      </c>
      <c r="AH940" t="str" cm="1">
        <f t="array" aca="1" ref="AH940" ca="1">IFERROR(INDIRECT("$ag"&amp;S940),"")</f>
        <v/>
      </c>
      <c r="AI940" t="e" cm="1">
        <f t="array" aca="1" ref="AI940" ca="1">INDIRECT("O"&amp;S940)</f>
        <v>#VALUE!</v>
      </c>
      <c r="AJ940" t="str">
        <f t="shared" si="273"/>
        <v/>
      </c>
    </row>
    <row r="941" spans="1:36" ht="16.5" customHeight="1">
      <c r="A941" s="129"/>
      <c r="B941" s="134"/>
      <c r="C941" s="135"/>
      <c r="D941" s="146"/>
      <c r="E941" s="146"/>
      <c r="F941" s="135"/>
      <c r="G941" s="147"/>
      <c r="H941" s="147"/>
      <c r="I941" s="147"/>
      <c r="J941" s="147"/>
      <c r="K941" s="38"/>
      <c r="L941" s="143"/>
      <c r="M941" s="143"/>
      <c r="N941" s="61"/>
      <c r="O941" s="314"/>
      <c r="Q941" t="str">
        <f t="shared" si="268"/>
        <v/>
      </c>
      <c r="S941" t="e">
        <f t="shared" ca="1" si="277"/>
        <v>#VALUE!</v>
      </c>
      <c r="T941" t="e">
        <f t="shared" ca="1" si="274"/>
        <v>#VALUE!</v>
      </c>
      <c r="U941">
        <f t="shared" si="278"/>
        <v>876</v>
      </c>
      <c r="V941">
        <v>73.166666666672398</v>
      </c>
      <c r="W941">
        <f t="shared" si="281"/>
        <v>73</v>
      </c>
      <c r="X941" t="str" cm="1">
        <f t="array" aca="1" ref="X941" ca="1">IFERROR(INDEX('PC&amp;PD'!$A$1:$AS$19,ROW('PC&amp;PD'!$A$19),MATCH(INDIRECT(T941),'PC&amp;PD'!$A$1:$AS$1,0)),"")</f>
        <v/>
      </c>
      <c r="AA941" t="str">
        <f t="shared" si="269"/>
        <v/>
      </c>
      <c r="AB941" t="str">
        <f t="shared" si="270"/>
        <v/>
      </c>
      <c r="AC941" t="e">
        <f t="shared" ca="1" si="271"/>
        <v>#VALUE!</v>
      </c>
      <c r="AD941" t="str" cm="1">
        <f t="array" aca="1" ref="AD941" ca="1">IFERROR(IF((LEFT(INDIRECT("$F"&amp;$S941),4))="GOTS",IF($G941="Organic","GOTS_Organic_raw",(IF($G941="Responsible","GOTS_Responsible",(IF($G941="No Attribute (Conventional)","GOTS_conventional",(IF($G941="Recycled Pre/Post-Consumer","GOTS_pre_post",(IF($G941="In-Conversion","GOTS_in_conversion",(IF($G941="Sustainably Sourced","Sustainably_sourced",(IF($G941="Recycled pre-consumer organic","GOTS_recycled_organic",""))))))))))))),IF($G941="Organic","Organic",(IF($G941="Responsible","Responsible",(IF($G941="No Attribute (Conventional)","No_Attribute_Conventional",(IF($G941="Recycled Pre/Post-Consumer","Recycled_Pre_Post_Consumer",(IF($G941="In-Conversion","In_Conversion",(IF($G941="Recycled Pre-Consumer","Recycled_Pre_Consumer",(IF($G941="Recycled Post-Consumer","Recycled_Post_Consumer",(IF($G941="Sustainably Sourced","Sustainably_sourced",(IF($G941="Recycled pre-consumer organic","GOTS_recycled_organic","")))))))))))))))))),"")</f>
        <v/>
      </c>
      <c r="AE941" t="e" cm="1">
        <f t="array" aca="1" ref="AE941" ca="1">IF($I941="",IF(INDIRECT("$F"&amp;$S941)="","",IF(LEFT(INDIRECT("$F"&amp;$S941),3)="GRS","GRS_RCS_RM",IF((LEFT(INDIRECT("$F"&amp;$S941),3))="RCS","GRS_RCS_RM",IF(INDIRECT("$F"&amp;$S941)="OCS (No Label)","OCS_Conversion_RM",IF(LEFT(INDIRECT("$F"&amp;$S941),3)="OCS","OCS_RM",IF(RIGHT(INDIRECT("$F"&amp;$S941),10)="conversion","GOTS_RM_conversion",IF((LEFT(INDIRECT("$F"&amp;$S941),4))="GOTS","GOTS_RM","Responsible_RM"))))))),"DELETERM")</f>
        <v>#VALUE!</v>
      </c>
      <c r="AF941" t="e" cm="1">
        <f t="array" aca="1" ref="AF941" ca="1">IF($S941="","",INDIRECT("$Z"&amp;$S941))</f>
        <v>#VALUE!</v>
      </c>
      <c r="AG941" t="str">
        <f t="shared" si="272"/>
        <v/>
      </c>
      <c r="AH941" t="str" cm="1">
        <f t="array" aca="1" ref="AH941" ca="1">IFERROR(INDIRECT("$ag"&amp;S941),"")</f>
        <v/>
      </c>
      <c r="AI941" t="e" cm="1">
        <f t="array" aca="1" ref="AI941" ca="1">INDIRECT("O"&amp;S941)</f>
        <v>#VALUE!</v>
      </c>
      <c r="AJ941" t="str">
        <f t="shared" si="273"/>
        <v/>
      </c>
    </row>
    <row r="942" spans="1:36" ht="16.5" customHeight="1">
      <c r="A942" s="129"/>
      <c r="B942" s="134"/>
      <c r="C942" s="135"/>
      <c r="D942" s="146"/>
      <c r="E942" s="146"/>
      <c r="F942" s="135"/>
      <c r="G942" s="147"/>
      <c r="H942" s="147"/>
      <c r="I942" s="147"/>
      <c r="J942" s="147"/>
      <c r="K942" s="38"/>
      <c r="L942" s="143"/>
      <c r="M942" s="143"/>
      <c r="N942" s="61"/>
      <c r="O942" s="314"/>
      <c r="Q942" t="str">
        <f t="shared" si="268"/>
        <v/>
      </c>
      <c r="S942" t="e">
        <f t="shared" ca="1" si="277"/>
        <v>#VALUE!</v>
      </c>
      <c r="T942" t="e">
        <f t="shared" ca="1" si="274"/>
        <v>#VALUE!</v>
      </c>
      <c r="U942">
        <f t="shared" si="278"/>
        <v>876</v>
      </c>
      <c r="V942">
        <v>73.250000000005699</v>
      </c>
      <c r="W942">
        <f t="shared" si="281"/>
        <v>73</v>
      </c>
      <c r="X942" t="str" cm="1">
        <f t="array" aca="1" ref="X942" ca="1">IFERROR(INDEX('PC&amp;PD'!$A$1:$AS$19,ROW('PC&amp;PD'!$A$19),MATCH(INDIRECT(T942),'PC&amp;PD'!$A$1:$AS$1,0)),"")</f>
        <v/>
      </c>
      <c r="AA942" t="str">
        <f t="shared" si="269"/>
        <v/>
      </c>
      <c r="AB942" t="str">
        <f t="shared" si="270"/>
        <v/>
      </c>
      <c r="AC942" t="e">
        <f t="shared" ca="1" si="271"/>
        <v>#VALUE!</v>
      </c>
      <c r="AD942" t="str" cm="1">
        <f t="array" aca="1" ref="AD942" ca="1">IFERROR(IF((LEFT(INDIRECT("$F"&amp;$S942),4))="GOTS",IF($G942="Organic","GOTS_Organic_raw",(IF($G942="Responsible","GOTS_Responsible",(IF($G942="No Attribute (Conventional)","GOTS_conventional",(IF($G942="Recycled Pre/Post-Consumer","GOTS_pre_post",(IF($G942="In-Conversion","GOTS_in_conversion",(IF($G942="Sustainably Sourced","Sustainably_sourced",(IF($G942="Recycled pre-consumer organic","GOTS_recycled_organic",""))))))))))))),IF($G942="Organic","Organic",(IF($G942="Responsible","Responsible",(IF($G942="No Attribute (Conventional)","No_Attribute_Conventional",(IF($G942="Recycled Pre/Post-Consumer","Recycled_Pre_Post_Consumer",(IF($G942="In-Conversion","In_Conversion",(IF($G942="Recycled Pre-Consumer","Recycled_Pre_Consumer",(IF($G942="Recycled Post-Consumer","Recycled_Post_Consumer",(IF($G942="Sustainably Sourced","Sustainably_sourced",(IF($G942="Recycled pre-consumer organic","GOTS_recycled_organic","")))))))))))))))))),"")</f>
        <v/>
      </c>
      <c r="AE942" t="e" cm="1">
        <f t="array" aca="1" ref="AE942" ca="1">IF($I942="",IF(INDIRECT("$F"&amp;$S942)="","",IF(LEFT(INDIRECT("$F"&amp;$S942),3)="GRS","GRS_RCS_RM",IF((LEFT(INDIRECT("$F"&amp;$S942),3))="RCS","GRS_RCS_RM",IF(INDIRECT("$F"&amp;$S942)="OCS (No Label)","OCS_Conversion_RM",IF(LEFT(INDIRECT("$F"&amp;$S942),3)="OCS","OCS_RM",IF(RIGHT(INDIRECT("$F"&amp;$S942),10)="conversion","GOTS_RM_conversion",IF((LEFT(INDIRECT("$F"&amp;$S942),4))="GOTS","GOTS_RM","Responsible_RM"))))))),"DELETERM")</f>
        <v>#VALUE!</v>
      </c>
      <c r="AF942" t="e" cm="1">
        <f t="array" aca="1" ref="AF942" ca="1">IF($S942="","",INDIRECT("$Z"&amp;$S942))</f>
        <v>#VALUE!</v>
      </c>
      <c r="AG942" t="str">
        <f t="shared" si="272"/>
        <v/>
      </c>
      <c r="AH942" t="str" cm="1">
        <f t="array" aca="1" ref="AH942" ca="1">IFERROR(INDIRECT("$ag"&amp;S942),"")</f>
        <v/>
      </c>
      <c r="AI942" t="e" cm="1">
        <f t="array" aca="1" ref="AI942" ca="1">INDIRECT("O"&amp;S942)</f>
        <v>#VALUE!</v>
      </c>
      <c r="AJ942" t="str">
        <f t="shared" si="273"/>
        <v/>
      </c>
    </row>
    <row r="943" spans="1:36" ht="16.5" customHeight="1">
      <c r="A943" s="129"/>
      <c r="B943" s="134"/>
      <c r="C943" s="135"/>
      <c r="D943" s="146"/>
      <c r="E943" s="146"/>
      <c r="F943" s="135"/>
      <c r="G943" s="147"/>
      <c r="H943" s="147"/>
      <c r="I943" s="147"/>
      <c r="J943" s="147"/>
      <c r="K943" s="38"/>
      <c r="L943" s="143"/>
      <c r="M943" s="143"/>
      <c r="N943" s="61"/>
      <c r="O943" s="314"/>
      <c r="Q943" t="str">
        <f t="shared" si="268"/>
        <v/>
      </c>
      <c r="S943" t="e">
        <f t="shared" ca="1" si="277"/>
        <v>#VALUE!</v>
      </c>
      <c r="T943" t="e">
        <f t="shared" ca="1" si="274"/>
        <v>#VALUE!</v>
      </c>
      <c r="U943">
        <f t="shared" si="278"/>
        <v>876</v>
      </c>
      <c r="V943">
        <v>73.333333333339098</v>
      </c>
      <c r="W943">
        <f t="shared" si="281"/>
        <v>73</v>
      </c>
      <c r="X943" t="str" cm="1">
        <f t="array" aca="1" ref="X943" ca="1">IFERROR(INDEX('PC&amp;PD'!$A$1:$AS$19,ROW('PC&amp;PD'!$A$19),MATCH(INDIRECT(T943),'PC&amp;PD'!$A$1:$AS$1,0)),"")</f>
        <v/>
      </c>
      <c r="AA943" t="str">
        <f t="shared" si="269"/>
        <v/>
      </c>
      <c r="AB943" t="str">
        <f t="shared" si="270"/>
        <v/>
      </c>
      <c r="AC943" t="e">
        <f t="shared" ca="1" si="271"/>
        <v>#VALUE!</v>
      </c>
      <c r="AD943" t="str" cm="1">
        <f t="array" aca="1" ref="AD943" ca="1">IFERROR(IF((LEFT(INDIRECT("$F"&amp;$S943),4))="GOTS",IF($G943="Organic","GOTS_Organic_raw",(IF($G943="Responsible","GOTS_Responsible",(IF($G943="No Attribute (Conventional)","GOTS_conventional",(IF($G943="Recycled Pre/Post-Consumer","GOTS_pre_post",(IF($G943="In-Conversion","GOTS_in_conversion",(IF($G943="Sustainably Sourced","Sustainably_sourced",(IF($G943="Recycled pre-consumer organic","GOTS_recycled_organic",""))))))))))))),IF($G943="Organic","Organic",(IF($G943="Responsible","Responsible",(IF($G943="No Attribute (Conventional)","No_Attribute_Conventional",(IF($G943="Recycled Pre/Post-Consumer","Recycled_Pre_Post_Consumer",(IF($G943="In-Conversion","In_Conversion",(IF($G943="Recycled Pre-Consumer","Recycled_Pre_Consumer",(IF($G943="Recycled Post-Consumer","Recycled_Post_Consumer",(IF($G943="Sustainably Sourced","Sustainably_sourced",(IF($G943="Recycled pre-consumer organic","GOTS_recycled_organic","")))))))))))))))))),"")</f>
        <v/>
      </c>
      <c r="AE943" t="e" cm="1">
        <f t="array" aca="1" ref="AE943" ca="1">IF($I943="",IF(INDIRECT("$F"&amp;$S943)="","",IF(LEFT(INDIRECT("$F"&amp;$S943),3)="GRS","GRS_RCS_RM",IF((LEFT(INDIRECT("$F"&amp;$S943),3))="RCS","GRS_RCS_RM",IF(INDIRECT("$F"&amp;$S943)="OCS (No Label)","OCS_Conversion_RM",IF(LEFT(INDIRECT("$F"&amp;$S943),3)="OCS","OCS_RM",IF(RIGHT(INDIRECT("$F"&amp;$S943),10)="conversion","GOTS_RM_conversion",IF((LEFT(INDIRECT("$F"&amp;$S943),4))="GOTS","GOTS_RM","Responsible_RM"))))))),"DELETERM")</f>
        <v>#VALUE!</v>
      </c>
      <c r="AF943" t="e" cm="1">
        <f t="array" aca="1" ref="AF943" ca="1">IF($S943="","",INDIRECT("$Z"&amp;$S943))</f>
        <v>#VALUE!</v>
      </c>
      <c r="AG943" t="str">
        <f t="shared" si="272"/>
        <v/>
      </c>
      <c r="AH943" t="str" cm="1">
        <f t="array" aca="1" ref="AH943" ca="1">IFERROR(INDIRECT("$ag"&amp;S943),"")</f>
        <v/>
      </c>
      <c r="AI943" t="e" cm="1">
        <f t="array" aca="1" ref="AI943" ca="1">INDIRECT("O"&amp;S943)</f>
        <v>#VALUE!</v>
      </c>
      <c r="AJ943" t="str">
        <f t="shared" si="273"/>
        <v/>
      </c>
    </row>
    <row r="944" spans="1:36" ht="16.5" customHeight="1">
      <c r="A944" s="129"/>
      <c r="B944" s="134"/>
      <c r="C944" s="135"/>
      <c r="D944" s="146"/>
      <c r="E944" s="146"/>
      <c r="F944" s="135"/>
      <c r="G944" s="147"/>
      <c r="H944" s="147"/>
      <c r="I944" s="147"/>
      <c r="J944" s="147"/>
      <c r="K944" s="38"/>
      <c r="L944" s="143"/>
      <c r="M944" s="143"/>
      <c r="N944" s="61"/>
      <c r="O944" s="314"/>
      <c r="Q944" t="str">
        <f t="shared" si="268"/>
        <v/>
      </c>
      <c r="S944" t="e">
        <f t="shared" ca="1" si="277"/>
        <v>#VALUE!</v>
      </c>
      <c r="T944" t="e">
        <f t="shared" ca="1" si="274"/>
        <v>#VALUE!</v>
      </c>
      <c r="U944">
        <f t="shared" si="278"/>
        <v>876</v>
      </c>
      <c r="V944">
        <v>73.416666666672398</v>
      </c>
      <c r="W944">
        <f t="shared" si="281"/>
        <v>73</v>
      </c>
      <c r="X944" t="str" cm="1">
        <f t="array" aca="1" ref="X944" ca="1">IFERROR(INDEX('PC&amp;PD'!$A$1:$AS$19,ROW('PC&amp;PD'!$A$19),MATCH(INDIRECT(T944),'PC&amp;PD'!$A$1:$AS$1,0)),"")</f>
        <v/>
      </c>
      <c r="AA944" t="str">
        <f t="shared" si="269"/>
        <v/>
      </c>
      <c r="AB944" t="str">
        <f t="shared" si="270"/>
        <v/>
      </c>
      <c r="AC944" t="e">
        <f t="shared" ca="1" si="271"/>
        <v>#VALUE!</v>
      </c>
      <c r="AD944" t="str" cm="1">
        <f t="array" aca="1" ref="AD944" ca="1">IFERROR(IF((LEFT(INDIRECT("$F"&amp;$S944),4))="GOTS",IF($G944="Organic","GOTS_Organic_raw",(IF($G944="Responsible","GOTS_Responsible",(IF($G944="No Attribute (Conventional)","GOTS_conventional",(IF($G944="Recycled Pre/Post-Consumer","GOTS_pre_post",(IF($G944="In-Conversion","GOTS_in_conversion",(IF($G944="Sustainably Sourced","Sustainably_sourced",(IF($G944="Recycled pre-consumer organic","GOTS_recycled_organic",""))))))))))))),IF($G944="Organic","Organic",(IF($G944="Responsible","Responsible",(IF($G944="No Attribute (Conventional)","No_Attribute_Conventional",(IF($G944="Recycled Pre/Post-Consumer","Recycled_Pre_Post_Consumer",(IF($G944="In-Conversion","In_Conversion",(IF($G944="Recycled Pre-Consumer","Recycled_Pre_Consumer",(IF($G944="Recycled Post-Consumer","Recycled_Post_Consumer",(IF($G944="Sustainably Sourced","Sustainably_sourced",(IF($G944="Recycled pre-consumer organic","GOTS_recycled_organic","")))))))))))))))))),"")</f>
        <v/>
      </c>
      <c r="AE944" t="e" cm="1">
        <f t="array" aca="1" ref="AE944" ca="1">IF($I944="",IF(INDIRECT("$F"&amp;$S944)="","",IF(LEFT(INDIRECT("$F"&amp;$S944),3)="GRS","GRS_RCS_RM",IF((LEFT(INDIRECT("$F"&amp;$S944),3))="RCS","GRS_RCS_RM",IF(INDIRECT("$F"&amp;$S944)="OCS (No Label)","OCS_Conversion_RM",IF(LEFT(INDIRECT("$F"&amp;$S944),3)="OCS","OCS_RM",IF(RIGHT(INDIRECT("$F"&amp;$S944),10)="conversion","GOTS_RM_conversion",IF((LEFT(INDIRECT("$F"&amp;$S944),4))="GOTS","GOTS_RM","Responsible_RM"))))))),"DELETERM")</f>
        <v>#VALUE!</v>
      </c>
      <c r="AF944" t="e" cm="1">
        <f t="array" aca="1" ref="AF944" ca="1">IF($S944="","",INDIRECT("$Z"&amp;$S944))</f>
        <v>#VALUE!</v>
      </c>
      <c r="AG944" t="str">
        <f t="shared" si="272"/>
        <v/>
      </c>
      <c r="AH944" t="str" cm="1">
        <f t="array" aca="1" ref="AH944" ca="1">IFERROR(INDIRECT("$ag"&amp;S944),"")</f>
        <v/>
      </c>
      <c r="AI944" t="e" cm="1">
        <f t="array" aca="1" ref="AI944" ca="1">INDIRECT("O"&amp;S944)</f>
        <v>#VALUE!</v>
      </c>
      <c r="AJ944" t="str">
        <f t="shared" si="273"/>
        <v/>
      </c>
    </row>
    <row r="945" spans="1:36" ht="16.5" customHeight="1">
      <c r="A945" s="130"/>
      <c r="B945" s="136"/>
      <c r="C945" s="137"/>
      <c r="D945" s="146"/>
      <c r="E945" s="146"/>
      <c r="F945" s="137"/>
      <c r="G945" s="147"/>
      <c r="H945" s="147"/>
      <c r="I945" s="147"/>
      <c r="J945" s="147"/>
      <c r="K945" s="38"/>
      <c r="L945" s="144"/>
      <c r="M945" s="144"/>
      <c r="N945" s="61"/>
      <c r="O945" s="314"/>
      <c r="Q945" t="str">
        <f t="shared" si="268"/>
        <v/>
      </c>
      <c r="S945" t="e">
        <f t="shared" ca="1" si="277"/>
        <v>#VALUE!</v>
      </c>
      <c r="T945" t="e">
        <f t="shared" ca="1" si="274"/>
        <v>#VALUE!</v>
      </c>
      <c r="U945">
        <f t="shared" si="278"/>
        <v>876</v>
      </c>
      <c r="V945">
        <v>73.500000000005699</v>
      </c>
      <c r="W945">
        <f t="shared" si="281"/>
        <v>73</v>
      </c>
      <c r="X945" t="str" cm="1">
        <f t="array" aca="1" ref="X945" ca="1">IFERROR(INDEX('PC&amp;PD'!$A$1:$AS$19,ROW('PC&amp;PD'!$A$19),MATCH(INDIRECT(T945),'PC&amp;PD'!$A$1:$AS$1,0)),"")</f>
        <v/>
      </c>
      <c r="AA945" t="str">
        <f t="shared" si="269"/>
        <v/>
      </c>
      <c r="AB945" t="str">
        <f t="shared" si="270"/>
        <v/>
      </c>
      <c r="AC945" t="e">
        <f t="shared" ca="1" si="271"/>
        <v>#VALUE!</v>
      </c>
      <c r="AD945" t="str" cm="1">
        <f t="array" aca="1" ref="AD945" ca="1">IFERROR(IF((LEFT(INDIRECT("$F"&amp;$S945),4))="GOTS",IF($G945="Organic","GOTS_Organic_raw",(IF($G945="Responsible","GOTS_Responsible",(IF($G945="No Attribute (Conventional)","GOTS_conventional",(IF($G945="Recycled Pre/Post-Consumer","GOTS_pre_post",(IF($G945="In-Conversion","GOTS_in_conversion",(IF($G945="Sustainably Sourced","Sustainably_sourced",(IF($G945="Recycled pre-consumer organic","GOTS_recycled_organic",""))))))))))))),IF($G945="Organic","Organic",(IF($G945="Responsible","Responsible",(IF($G945="No Attribute (Conventional)","No_Attribute_Conventional",(IF($G945="Recycled Pre/Post-Consumer","Recycled_Pre_Post_Consumer",(IF($G945="In-Conversion","In_Conversion",(IF($G945="Recycled Pre-Consumer","Recycled_Pre_Consumer",(IF($G945="Recycled Post-Consumer","Recycled_Post_Consumer",(IF($G945="Sustainably Sourced","Sustainably_sourced",(IF($G945="Recycled pre-consumer organic","GOTS_recycled_organic","")))))))))))))))))),"")</f>
        <v/>
      </c>
      <c r="AE945" t="e" cm="1">
        <f t="array" aca="1" ref="AE945" ca="1">IF($I945="",IF(INDIRECT("$F"&amp;$S945)="","",IF(LEFT(INDIRECT("$F"&amp;$S945),3)="GRS","GRS_RCS_RM",IF((LEFT(INDIRECT("$F"&amp;$S945),3))="RCS","GRS_RCS_RM",IF(INDIRECT("$F"&amp;$S945)="OCS (No Label)","OCS_Conversion_RM",IF(LEFT(INDIRECT("$F"&amp;$S945),3)="OCS","OCS_RM",IF(RIGHT(INDIRECT("$F"&amp;$S945),10)="conversion","GOTS_RM_conversion",IF((LEFT(INDIRECT("$F"&amp;$S945),4))="GOTS","GOTS_RM","Responsible_RM"))))))),"DELETERM")</f>
        <v>#VALUE!</v>
      </c>
      <c r="AF945" t="e" cm="1">
        <f t="array" aca="1" ref="AF945" ca="1">IF($S945="","",INDIRECT("$Z"&amp;$S945))</f>
        <v>#VALUE!</v>
      </c>
      <c r="AG945" t="str">
        <f t="shared" si="272"/>
        <v/>
      </c>
      <c r="AH945" t="str" cm="1">
        <f t="array" aca="1" ref="AH945" ca="1">IFERROR(INDIRECT("$ag"&amp;S945),"")</f>
        <v/>
      </c>
      <c r="AI945" t="e" cm="1">
        <f t="array" aca="1" ref="AI945" ca="1">INDIRECT("O"&amp;S945)</f>
        <v>#VALUE!</v>
      </c>
      <c r="AJ945" t="str">
        <f t="shared" si="273"/>
        <v/>
      </c>
    </row>
    <row r="946" spans="1:36" ht="16.5" customHeight="1">
      <c r="A946" s="130"/>
      <c r="B946" s="136"/>
      <c r="C946" s="137"/>
      <c r="D946" s="146"/>
      <c r="E946" s="146"/>
      <c r="F946" s="137"/>
      <c r="G946" s="147"/>
      <c r="H946" s="147"/>
      <c r="I946" s="147"/>
      <c r="J946" s="147"/>
      <c r="K946" s="38"/>
      <c r="L946" s="144"/>
      <c r="M946" s="144"/>
      <c r="N946" s="61"/>
      <c r="O946" s="314"/>
      <c r="Q946" t="str">
        <f t="shared" si="268"/>
        <v/>
      </c>
      <c r="S946" t="e">
        <f t="shared" ca="1" si="277"/>
        <v>#VALUE!</v>
      </c>
      <c r="T946" t="e">
        <f t="shared" ca="1" si="274"/>
        <v>#VALUE!</v>
      </c>
      <c r="U946">
        <f t="shared" si="278"/>
        <v>876</v>
      </c>
      <c r="V946">
        <v>73.583333333339098</v>
      </c>
      <c r="W946">
        <f t="shared" si="281"/>
        <v>73</v>
      </c>
      <c r="X946" t="str" cm="1">
        <f t="array" aca="1" ref="X946" ca="1">IFERROR(INDEX('PC&amp;PD'!$A$1:$AS$19,ROW('PC&amp;PD'!$A$19),MATCH(INDIRECT(T946),'PC&amp;PD'!$A$1:$AS$1,0)),"")</f>
        <v/>
      </c>
      <c r="AA946" t="str">
        <f t="shared" si="269"/>
        <v/>
      </c>
      <c r="AB946" t="str">
        <f t="shared" si="270"/>
        <v/>
      </c>
      <c r="AC946" t="e">
        <f t="shared" ca="1" si="271"/>
        <v>#VALUE!</v>
      </c>
      <c r="AD946" t="str" cm="1">
        <f t="array" aca="1" ref="AD946" ca="1">IFERROR(IF((LEFT(INDIRECT("$F"&amp;$S946),4))="GOTS",IF($G946="Organic","GOTS_Organic_raw",(IF($G946="Responsible","GOTS_Responsible",(IF($G946="No Attribute (Conventional)","GOTS_conventional",(IF($G946="Recycled Pre/Post-Consumer","GOTS_pre_post",(IF($G946="In-Conversion","GOTS_in_conversion",(IF($G946="Sustainably Sourced","Sustainably_sourced",(IF($G946="Recycled pre-consumer organic","GOTS_recycled_organic",""))))))))))))),IF($G946="Organic","Organic",(IF($G946="Responsible","Responsible",(IF($G946="No Attribute (Conventional)","No_Attribute_Conventional",(IF($G946="Recycled Pre/Post-Consumer","Recycled_Pre_Post_Consumer",(IF($G946="In-Conversion","In_Conversion",(IF($G946="Recycled Pre-Consumer","Recycled_Pre_Consumer",(IF($G946="Recycled Post-Consumer","Recycled_Post_Consumer",(IF($G946="Sustainably Sourced","Sustainably_sourced",(IF($G946="Recycled pre-consumer organic","GOTS_recycled_organic","")))))))))))))))))),"")</f>
        <v/>
      </c>
      <c r="AE946" t="e" cm="1">
        <f t="array" aca="1" ref="AE946" ca="1">IF($I946="",IF(INDIRECT("$F"&amp;$S946)="","",IF(LEFT(INDIRECT("$F"&amp;$S946),3)="GRS","GRS_RCS_RM",IF((LEFT(INDIRECT("$F"&amp;$S946),3))="RCS","GRS_RCS_RM",IF(INDIRECT("$F"&amp;$S946)="OCS (No Label)","OCS_Conversion_RM",IF(LEFT(INDIRECT("$F"&amp;$S946),3)="OCS","OCS_RM",IF(RIGHT(INDIRECT("$F"&amp;$S946),10)="conversion","GOTS_RM_conversion",IF((LEFT(INDIRECT("$F"&amp;$S946),4))="GOTS","GOTS_RM","Responsible_RM"))))))),"DELETERM")</f>
        <v>#VALUE!</v>
      </c>
      <c r="AF946" t="e" cm="1">
        <f t="array" aca="1" ref="AF946" ca="1">IF($S946="","",INDIRECT("$Z"&amp;$S946))</f>
        <v>#VALUE!</v>
      </c>
      <c r="AG946" t="str">
        <f t="shared" si="272"/>
        <v/>
      </c>
      <c r="AH946" t="str" cm="1">
        <f t="array" aca="1" ref="AH946" ca="1">IFERROR(INDIRECT("$ag"&amp;S946),"")</f>
        <v/>
      </c>
      <c r="AI946" t="e" cm="1">
        <f t="array" aca="1" ref="AI946" ca="1">INDIRECT("O"&amp;S946)</f>
        <v>#VALUE!</v>
      </c>
      <c r="AJ946" t="str">
        <f t="shared" si="273"/>
        <v/>
      </c>
    </row>
    <row r="947" spans="1:36" ht="16.5" customHeight="1">
      <c r="A947" s="130"/>
      <c r="B947" s="136"/>
      <c r="C947" s="137"/>
      <c r="D947" s="146"/>
      <c r="E947" s="146"/>
      <c r="F947" s="137"/>
      <c r="G947" s="147"/>
      <c r="H947" s="147"/>
      <c r="I947" s="147"/>
      <c r="J947" s="147"/>
      <c r="K947" s="38"/>
      <c r="L947" s="144"/>
      <c r="M947" s="144"/>
      <c r="N947" s="61"/>
      <c r="O947" s="314"/>
      <c r="Q947" t="str">
        <f t="shared" si="268"/>
        <v/>
      </c>
      <c r="S947" t="e">
        <f t="shared" ca="1" si="277"/>
        <v>#VALUE!</v>
      </c>
      <c r="T947" t="e">
        <f t="shared" ca="1" si="274"/>
        <v>#VALUE!</v>
      </c>
      <c r="U947">
        <f t="shared" si="278"/>
        <v>876</v>
      </c>
      <c r="V947">
        <v>73.666666666672398</v>
      </c>
      <c r="W947">
        <f t="shared" si="281"/>
        <v>73</v>
      </c>
      <c r="X947" t="str" cm="1">
        <f t="array" aca="1" ref="X947" ca="1">IFERROR(INDEX('PC&amp;PD'!$A$1:$AS$19,ROW('PC&amp;PD'!$A$19),MATCH(INDIRECT(T947),'PC&amp;PD'!$A$1:$AS$1,0)),"")</f>
        <v/>
      </c>
      <c r="AA947" t="str">
        <f t="shared" si="269"/>
        <v/>
      </c>
      <c r="AB947" t="str">
        <f t="shared" si="270"/>
        <v/>
      </c>
      <c r="AC947" t="e">
        <f t="shared" ca="1" si="271"/>
        <v>#VALUE!</v>
      </c>
      <c r="AD947" t="str" cm="1">
        <f t="array" aca="1" ref="AD947" ca="1">IFERROR(IF((LEFT(INDIRECT("$F"&amp;$S947),4))="GOTS",IF($G947="Organic","GOTS_Organic_raw",(IF($G947="Responsible","GOTS_Responsible",(IF($G947="No Attribute (Conventional)","GOTS_conventional",(IF($G947="Recycled Pre/Post-Consumer","GOTS_pre_post",(IF($G947="In-Conversion","GOTS_in_conversion",(IF($G947="Sustainably Sourced","Sustainably_sourced",(IF($G947="Recycled pre-consumer organic","GOTS_recycled_organic",""))))))))))))),IF($G947="Organic","Organic",(IF($G947="Responsible","Responsible",(IF($G947="No Attribute (Conventional)","No_Attribute_Conventional",(IF($G947="Recycled Pre/Post-Consumer","Recycled_Pre_Post_Consumer",(IF($G947="In-Conversion","In_Conversion",(IF($G947="Recycled Pre-Consumer","Recycled_Pre_Consumer",(IF($G947="Recycled Post-Consumer","Recycled_Post_Consumer",(IF($G947="Sustainably Sourced","Sustainably_sourced",(IF($G947="Recycled pre-consumer organic","GOTS_recycled_organic","")))))))))))))))))),"")</f>
        <v/>
      </c>
      <c r="AE947" t="e" cm="1">
        <f t="array" aca="1" ref="AE947" ca="1">IF($I947="",IF(INDIRECT("$F"&amp;$S947)="","",IF(LEFT(INDIRECT("$F"&amp;$S947),3)="GRS","GRS_RCS_RM",IF((LEFT(INDIRECT("$F"&amp;$S947),3))="RCS","GRS_RCS_RM",IF(INDIRECT("$F"&amp;$S947)="OCS (No Label)","OCS_Conversion_RM",IF(LEFT(INDIRECT("$F"&amp;$S947),3)="OCS","OCS_RM",IF(RIGHT(INDIRECT("$F"&amp;$S947),10)="conversion","GOTS_RM_conversion",IF((LEFT(INDIRECT("$F"&amp;$S947),4))="GOTS","GOTS_RM","Responsible_RM"))))))),"DELETERM")</f>
        <v>#VALUE!</v>
      </c>
      <c r="AF947" t="e" cm="1">
        <f t="array" aca="1" ref="AF947" ca="1">IF($S947="","",INDIRECT("$Z"&amp;$S947))</f>
        <v>#VALUE!</v>
      </c>
      <c r="AG947" t="str">
        <f t="shared" si="272"/>
        <v/>
      </c>
      <c r="AH947" t="str" cm="1">
        <f t="array" aca="1" ref="AH947" ca="1">IFERROR(INDIRECT("$ag"&amp;S947),"")</f>
        <v/>
      </c>
      <c r="AI947" t="e" cm="1">
        <f t="array" aca="1" ref="AI947" ca="1">INDIRECT("O"&amp;S947)</f>
        <v>#VALUE!</v>
      </c>
      <c r="AJ947" t="str">
        <f t="shared" si="273"/>
        <v/>
      </c>
    </row>
    <row r="948" spans="1:36" ht="16.5" customHeight="1">
      <c r="A948" s="130"/>
      <c r="B948" s="136"/>
      <c r="C948" s="137"/>
      <c r="D948" s="146"/>
      <c r="E948" s="146"/>
      <c r="F948" s="137"/>
      <c r="G948" s="147"/>
      <c r="H948" s="147"/>
      <c r="I948" s="147"/>
      <c r="J948" s="147"/>
      <c r="K948" s="38"/>
      <c r="L948" s="144"/>
      <c r="M948" s="144"/>
      <c r="N948" s="61"/>
      <c r="O948" s="314"/>
      <c r="Q948" t="str">
        <f t="shared" si="268"/>
        <v/>
      </c>
      <c r="S948" t="e">
        <f t="shared" ca="1" si="277"/>
        <v>#VALUE!</v>
      </c>
      <c r="T948" t="e">
        <f t="shared" ca="1" si="274"/>
        <v>#VALUE!</v>
      </c>
      <c r="U948">
        <f t="shared" si="278"/>
        <v>876</v>
      </c>
      <c r="V948">
        <v>73.750000000005798</v>
      </c>
      <c r="W948">
        <f t="shared" si="281"/>
        <v>73</v>
      </c>
      <c r="X948" t="str" cm="1">
        <f t="array" aca="1" ref="X948" ca="1">IFERROR(INDEX('PC&amp;PD'!$A$1:$AS$19,ROW('PC&amp;PD'!$A$19),MATCH(INDIRECT(T948),'PC&amp;PD'!$A$1:$AS$1,0)),"")</f>
        <v/>
      </c>
      <c r="AA948" t="str">
        <f t="shared" si="269"/>
        <v/>
      </c>
      <c r="AB948" t="str">
        <f t="shared" si="270"/>
        <v/>
      </c>
      <c r="AC948" t="e">
        <f t="shared" ca="1" si="271"/>
        <v>#VALUE!</v>
      </c>
      <c r="AD948" t="str" cm="1">
        <f t="array" aca="1" ref="AD948" ca="1">IFERROR(IF((LEFT(INDIRECT("$F"&amp;$S948),4))="GOTS",IF($G948="Organic","GOTS_Organic_raw",(IF($G948="Responsible","GOTS_Responsible",(IF($G948="No Attribute (Conventional)","GOTS_conventional",(IF($G948="Recycled Pre/Post-Consumer","GOTS_pre_post",(IF($G948="In-Conversion","GOTS_in_conversion",(IF($G948="Sustainably Sourced","Sustainably_sourced",(IF($G948="Recycled pre-consumer organic","GOTS_recycled_organic",""))))))))))))),IF($G948="Organic","Organic",(IF($G948="Responsible","Responsible",(IF($G948="No Attribute (Conventional)","No_Attribute_Conventional",(IF($G948="Recycled Pre/Post-Consumer","Recycled_Pre_Post_Consumer",(IF($G948="In-Conversion","In_Conversion",(IF($G948="Recycled Pre-Consumer","Recycled_Pre_Consumer",(IF($G948="Recycled Post-Consumer","Recycled_Post_Consumer",(IF($G948="Sustainably Sourced","Sustainably_sourced",(IF($G948="Recycled pre-consumer organic","GOTS_recycled_organic","")))))))))))))))))),"")</f>
        <v/>
      </c>
      <c r="AE948" t="e" cm="1">
        <f t="array" aca="1" ref="AE948" ca="1">IF($I948="",IF(INDIRECT("$F"&amp;$S948)="","",IF(LEFT(INDIRECT("$F"&amp;$S948),3)="GRS","GRS_RCS_RM",IF((LEFT(INDIRECT("$F"&amp;$S948),3))="RCS","GRS_RCS_RM",IF(INDIRECT("$F"&amp;$S948)="OCS (No Label)","OCS_Conversion_RM",IF(LEFT(INDIRECT("$F"&amp;$S948),3)="OCS","OCS_RM",IF(RIGHT(INDIRECT("$F"&amp;$S948),10)="conversion","GOTS_RM_conversion",IF((LEFT(INDIRECT("$F"&amp;$S948),4))="GOTS","GOTS_RM","Responsible_RM"))))))),"DELETERM")</f>
        <v>#VALUE!</v>
      </c>
      <c r="AF948" t="e" cm="1">
        <f t="array" aca="1" ref="AF948" ca="1">IF($S948="","",INDIRECT("$Z"&amp;$S948))</f>
        <v>#VALUE!</v>
      </c>
      <c r="AG948" t="str">
        <f t="shared" si="272"/>
        <v/>
      </c>
      <c r="AH948" t="str" cm="1">
        <f t="array" aca="1" ref="AH948" ca="1">IFERROR(INDIRECT("$ag"&amp;S948),"")</f>
        <v/>
      </c>
      <c r="AI948" t="e" cm="1">
        <f t="array" aca="1" ref="AI948" ca="1">INDIRECT("O"&amp;S948)</f>
        <v>#VALUE!</v>
      </c>
      <c r="AJ948" t="str">
        <f t="shared" si="273"/>
        <v/>
      </c>
    </row>
    <row r="949" spans="1:36" ht="16.5" customHeight="1">
      <c r="A949" s="130"/>
      <c r="B949" s="136"/>
      <c r="C949" s="137"/>
      <c r="D949" s="146"/>
      <c r="E949" s="146"/>
      <c r="F949" s="137"/>
      <c r="G949" s="147"/>
      <c r="H949" s="147"/>
      <c r="I949" s="147"/>
      <c r="J949" s="147"/>
      <c r="K949" s="38"/>
      <c r="L949" s="144"/>
      <c r="M949" s="144"/>
      <c r="N949" s="61"/>
      <c r="O949" s="314"/>
      <c r="Q949" t="str">
        <f t="shared" si="268"/>
        <v/>
      </c>
      <c r="S949" t="e">
        <f t="shared" ca="1" si="277"/>
        <v>#VALUE!</v>
      </c>
      <c r="T949" t="e">
        <f t="shared" ca="1" si="274"/>
        <v>#VALUE!</v>
      </c>
      <c r="U949">
        <f t="shared" si="278"/>
        <v>876</v>
      </c>
      <c r="V949">
        <v>73.833333333339098</v>
      </c>
      <c r="W949">
        <f t="shared" si="281"/>
        <v>73</v>
      </c>
      <c r="X949" t="str" cm="1">
        <f t="array" aca="1" ref="X949" ca="1">IFERROR(INDEX('PC&amp;PD'!$A$1:$AS$19,ROW('PC&amp;PD'!$A$19),MATCH(INDIRECT(T949),'PC&amp;PD'!$A$1:$AS$1,0)),"")</f>
        <v/>
      </c>
      <c r="AA949" t="str">
        <f t="shared" si="269"/>
        <v/>
      </c>
      <c r="AB949" t="str">
        <f t="shared" si="270"/>
        <v/>
      </c>
      <c r="AC949" t="e">
        <f t="shared" ca="1" si="271"/>
        <v>#VALUE!</v>
      </c>
      <c r="AD949" t="str" cm="1">
        <f t="array" aca="1" ref="AD949" ca="1">IFERROR(IF((LEFT(INDIRECT("$F"&amp;$S949),4))="GOTS",IF($G949="Organic","GOTS_Organic_raw",(IF($G949="Responsible","GOTS_Responsible",(IF($G949="No Attribute (Conventional)","GOTS_conventional",(IF($G949="Recycled Pre/Post-Consumer","GOTS_pre_post",(IF($G949="In-Conversion","GOTS_in_conversion",(IF($G949="Sustainably Sourced","Sustainably_sourced",(IF($G949="Recycled pre-consumer organic","GOTS_recycled_organic",""))))))))))))),IF($G949="Organic","Organic",(IF($G949="Responsible","Responsible",(IF($G949="No Attribute (Conventional)","No_Attribute_Conventional",(IF($G949="Recycled Pre/Post-Consumer","Recycled_Pre_Post_Consumer",(IF($G949="In-Conversion","In_Conversion",(IF($G949="Recycled Pre-Consumer","Recycled_Pre_Consumer",(IF($G949="Recycled Post-Consumer","Recycled_Post_Consumer",(IF($G949="Sustainably Sourced","Sustainably_sourced",(IF($G949="Recycled pre-consumer organic","GOTS_recycled_organic","")))))))))))))))))),"")</f>
        <v/>
      </c>
      <c r="AE949" t="e" cm="1">
        <f t="array" aca="1" ref="AE949" ca="1">IF($I949="",IF(INDIRECT("$F"&amp;$S949)="","",IF(LEFT(INDIRECT("$F"&amp;$S949),3)="GRS","GRS_RCS_RM",IF((LEFT(INDIRECT("$F"&amp;$S949),3))="RCS","GRS_RCS_RM",IF(INDIRECT("$F"&amp;$S949)="OCS (No Label)","OCS_Conversion_RM",IF(LEFT(INDIRECT("$F"&amp;$S949),3)="OCS","OCS_RM",IF(RIGHT(INDIRECT("$F"&amp;$S949),10)="conversion","GOTS_RM_conversion",IF((LEFT(INDIRECT("$F"&amp;$S949),4))="GOTS","GOTS_RM","Responsible_RM"))))))),"DELETERM")</f>
        <v>#VALUE!</v>
      </c>
      <c r="AF949" t="e" cm="1">
        <f t="array" aca="1" ref="AF949" ca="1">IF($S949="","",INDIRECT("$Z"&amp;$S949))</f>
        <v>#VALUE!</v>
      </c>
      <c r="AG949" t="str">
        <f t="shared" si="272"/>
        <v/>
      </c>
      <c r="AH949" t="str" cm="1">
        <f t="array" aca="1" ref="AH949" ca="1">IFERROR(INDIRECT("$ag"&amp;S949),"")</f>
        <v/>
      </c>
      <c r="AI949" t="e" cm="1">
        <f t="array" aca="1" ref="AI949" ca="1">INDIRECT("O"&amp;S949)</f>
        <v>#VALUE!</v>
      </c>
      <c r="AJ949" t="str">
        <f t="shared" si="273"/>
        <v/>
      </c>
    </row>
    <row r="950" spans="1:36" ht="16.5" customHeight="1" thickBot="1">
      <c r="A950" s="131"/>
      <c r="B950" s="138"/>
      <c r="C950" s="139"/>
      <c r="D950" s="148"/>
      <c r="E950" s="148"/>
      <c r="F950" s="139"/>
      <c r="G950" s="149"/>
      <c r="H950" s="149"/>
      <c r="I950" s="149"/>
      <c r="J950" s="149"/>
      <c r="K950" s="39"/>
      <c r="L950" s="145"/>
      <c r="M950" s="145"/>
      <c r="N950" s="62"/>
      <c r="O950" s="315"/>
      <c r="Q950" t="str">
        <f t="shared" si="268"/>
        <v/>
      </c>
      <c r="S950" t="e">
        <f t="shared" ca="1" si="277"/>
        <v>#VALUE!</v>
      </c>
      <c r="T950" t="e">
        <f t="shared" ca="1" si="274"/>
        <v>#VALUE!</v>
      </c>
      <c r="U950">
        <f t="shared" si="278"/>
        <v>876</v>
      </c>
      <c r="V950">
        <v>73.916666666672398</v>
      </c>
      <c r="W950">
        <f t="shared" si="281"/>
        <v>73</v>
      </c>
      <c r="X950" t="str" cm="1">
        <f t="array" aca="1" ref="X950" ca="1">IFERROR(INDEX('PC&amp;PD'!$A$1:$AS$19,ROW('PC&amp;PD'!$A$19),MATCH(INDIRECT(T950),'PC&amp;PD'!$A$1:$AS$1,0)),"")</f>
        <v/>
      </c>
      <c r="AA950" t="str">
        <f t="shared" si="269"/>
        <v/>
      </c>
      <c r="AB950" t="str">
        <f t="shared" si="270"/>
        <v/>
      </c>
      <c r="AC950" t="e">
        <f t="shared" ca="1" si="271"/>
        <v>#VALUE!</v>
      </c>
      <c r="AD950" t="str" cm="1">
        <f t="array" aca="1" ref="AD950" ca="1">IFERROR(IF((LEFT(INDIRECT("$F"&amp;$S950),4))="GOTS",IF($G950="Organic","GOTS_Organic_raw",(IF($G950="Responsible","GOTS_Responsible",(IF($G950="No Attribute (Conventional)","GOTS_conventional",(IF($G950="Recycled Pre/Post-Consumer","GOTS_pre_post",(IF($G950="In-Conversion","GOTS_in_conversion",(IF($G950="Sustainably Sourced","Sustainably_sourced",(IF($G950="Recycled pre-consumer organic","GOTS_recycled_organic",""))))))))))))),IF($G950="Organic","Organic",(IF($G950="Responsible","Responsible",(IF($G950="No Attribute (Conventional)","No_Attribute_Conventional",(IF($G950="Recycled Pre/Post-Consumer","Recycled_Pre_Post_Consumer",(IF($G950="In-Conversion","In_Conversion",(IF($G950="Recycled Pre-Consumer","Recycled_Pre_Consumer",(IF($G950="Recycled Post-Consumer","Recycled_Post_Consumer",(IF($G950="Sustainably Sourced","Sustainably_sourced",(IF($G950="Recycled pre-consumer organic","GOTS_recycled_organic","")))))))))))))))))),"")</f>
        <v/>
      </c>
      <c r="AE950" t="e" cm="1">
        <f t="array" aca="1" ref="AE950" ca="1">IF($I950="",IF(INDIRECT("$F"&amp;$S950)="","",IF(LEFT(INDIRECT("$F"&amp;$S950),3)="GRS","GRS_RCS_RM",IF((LEFT(INDIRECT("$F"&amp;$S950),3))="RCS","GRS_RCS_RM",IF(INDIRECT("$F"&amp;$S950)="OCS (No Label)","OCS_Conversion_RM",IF(LEFT(INDIRECT("$F"&amp;$S950),3)="OCS","OCS_RM",IF(RIGHT(INDIRECT("$F"&amp;$S950),10)="conversion","GOTS_RM_conversion",IF((LEFT(INDIRECT("$F"&amp;$S950),4))="GOTS","GOTS_RM","Responsible_RM"))))))),"DELETERM")</f>
        <v>#VALUE!</v>
      </c>
      <c r="AF950" t="e" cm="1">
        <f t="array" aca="1" ref="AF950" ca="1">IF($S950="","",INDIRECT("$Z"&amp;$S950))</f>
        <v>#VALUE!</v>
      </c>
      <c r="AG950" t="str">
        <f t="shared" si="272"/>
        <v/>
      </c>
      <c r="AH950" t="str" cm="1">
        <f t="array" aca="1" ref="AH950" ca="1">IFERROR(INDIRECT("$ag"&amp;S950),"")</f>
        <v/>
      </c>
      <c r="AI950" t="e" cm="1">
        <f t="array" aca="1" ref="AI950" ca="1">INDIRECT("O"&amp;S950)</f>
        <v>#VALUE!</v>
      </c>
      <c r="AJ950" t="str">
        <f t="shared" si="273"/>
        <v/>
      </c>
    </row>
    <row r="951" spans="1:36" ht="16.5" customHeight="1">
      <c r="A951" s="128" t="str">
        <f>IF(B951="","",COUNTA($B$63:$B951))</f>
        <v/>
      </c>
      <c r="B951" s="132"/>
      <c r="C951" s="133"/>
      <c r="D951" s="140"/>
      <c r="E951" s="140"/>
      <c r="F951" s="133"/>
      <c r="G951" s="141"/>
      <c r="H951" s="141"/>
      <c r="I951" s="141"/>
      <c r="J951" s="141"/>
      <c r="K951" s="37"/>
      <c r="L951" s="142" t="str">
        <f>IF(R951="","",LEFT(R951,LEN(R951)-2))</f>
        <v/>
      </c>
      <c r="M951" s="142"/>
      <c r="N951" s="60"/>
      <c r="O951" s="313"/>
      <c r="Q951" t="str">
        <f t="shared" si="268"/>
        <v/>
      </c>
      <c r="R951" t="str">
        <f t="shared" ref="R951" si="286">CONCATENATE($Q951,Q952,Q953,Q954,Q955,Q956,$Q957,$Q958,$Q959,$Q960,$Q961,$Q962)</f>
        <v/>
      </c>
      <c r="S951" t="e">
        <f t="shared" ca="1" si="277"/>
        <v>#VALUE!</v>
      </c>
      <c r="T951" t="e">
        <f t="shared" ca="1" si="274"/>
        <v>#VALUE!</v>
      </c>
      <c r="U951">
        <f t="shared" si="278"/>
        <v>888</v>
      </c>
      <c r="V951">
        <v>74.000000000005798</v>
      </c>
      <c r="W951">
        <f t="shared" si="281"/>
        <v>74</v>
      </c>
      <c r="X951" t="str" cm="1">
        <f t="array" aca="1" ref="X951" ca="1">IFERROR(INDEX('PC&amp;PD'!$A$1:$AS$19,ROW('PC&amp;PD'!$A$19),MATCH(INDIRECT(T951),'PC&amp;PD'!$A$1:$AS$1,0)),"")</f>
        <v/>
      </c>
      <c r="Z951" t="str">
        <f t="shared" ref="Z951" si="287">IFERROR(IF($F951="OCS 100","OCS (OCS 100)",IF($F951="OCS Blended","OCS (OCS Blended)",IF($F951="OCS (No Label)","OCS (No Label)",IF($F951="RCS 100","RCS (RCS 100)",IF($F951="RCS Blended","RCS (RCS Blended)",IF($F951="GRS","GRS (GRS)",IF($F951="GRS (No Label)", "GRS (No Label)",IF($F951="RDS","RDS (RDS)",IF($F951="RWS","RWS (RWS)",IF($F951="RAS","RAS (RAS)",IF($F951="RMS","RMS (RMS)",IF($F951="GOTS Organic","GOTS (Organic)",IF($F951="GOTS Made with organic","GOTS (Made with Organic)",IF($F951="GOTS Organic - in conversion","GOTS (Organic - In Conversion)",IF($F951="GOTS Made with organic - in conversion","GOTS (Made with Organic - In Conversion)",""))))))))))))))),"")</f>
        <v/>
      </c>
      <c r="AA951" t="str">
        <f t="shared" si="269"/>
        <v/>
      </c>
      <c r="AB951" t="str">
        <f t="shared" si="270"/>
        <v/>
      </c>
      <c r="AC951" t="e">
        <f t="shared" ca="1" si="271"/>
        <v>#VALUE!</v>
      </c>
      <c r="AD951" t="str" cm="1">
        <f t="array" aca="1" ref="AD951" ca="1">IFERROR(IF((LEFT(INDIRECT("$F"&amp;$S951),4))="GOTS",IF($G951="Organic","GOTS_Organic_raw",(IF($G951="Responsible","GOTS_Responsible",(IF($G951="No Attribute (Conventional)","GOTS_conventional",(IF($G951="Recycled Pre/Post-Consumer","GOTS_pre_post",(IF($G951="In-Conversion","GOTS_in_conversion",(IF($G951="Sustainably Sourced","Sustainably_sourced",(IF($G951="Recycled pre-consumer organic","GOTS_recycled_organic",""))))))))))))),IF($G951="Organic","Organic",(IF($G951="Responsible","Responsible",(IF($G951="No Attribute (Conventional)","No_Attribute_Conventional",(IF($G951="Recycled Pre/Post-Consumer","Recycled_Pre_Post_Consumer",(IF($G951="In-Conversion","In_Conversion",(IF($G951="Recycled Pre-Consumer","Recycled_Pre_Consumer",(IF($G951="Recycled Post-Consumer","Recycled_Post_Consumer",(IF($G951="Sustainably Sourced","Sustainably_sourced",(IF($G951="Recycled pre-consumer organic","GOTS_recycled_organic","")))))))))))))))))),"")</f>
        <v/>
      </c>
      <c r="AE951" t="e" cm="1">
        <f t="array" aca="1" ref="AE951" ca="1">IF($I951="",IF(INDIRECT("$F"&amp;$S951)="","",IF(LEFT(INDIRECT("$F"&amp;$S951),3)="GRS","GRS_RCS_RM",IF((LEFT(INDIRECT("$F"&amp;$S951),3))="RCS","GRS_RCS_RM",IF(INDIRECT("$F"&amp;$S951)="OCS (No Label)","OCS_Conversion_RM",IF(LEFT(INDIRECT("$F"&amp;$S951),3)="OCS","OCS_RM",IF(RIGHT(INDIRECT("$F"&amp;$S951),10)="conversion","GOTS_RM_conversion",IF((LEFT(INDIRECT("$F"&amp;$S951),4))="GOTS","GOTS_RM","Responsible_RM"))))))),"DELETERM")</f>
        <v>#VALUE!</v>
      </c>
      <c r="AF951" t="e" cm="1">
        <f t="array" aca="1" ref="AF951" ca="1">IF($S951="","",INDIRECT("$Z"&amp;$S951))</f>
        <v>#VALUE!</v>
      </c>
      <c r="AG951" t="str">
        <f t="shared" si="272"/>
        <v/>
      </c>
      <c r="AH951" t="str" cm="1">
        <f t="array" aca="1" ref="AH951" ca="1">IFERROR(INDIRECT("$ag"&amp;S951),"")</f>
        <v/>
      </c>
      <c r="AI951" t="e" cm="1">
        <f t="array" aca="1" ref="AI951" ca="1">INDIRECT("O"&amp;S951)</f>
        <v>#VALUE!</v>
      </c>
      <c r="AJ951" t="str">
        <f t="shared" si="273"/>
        <v/>
      </c>
    </row>
    <row r="952" spans="1:36" ht="16.5" customHeight="1">
      <c r="A952" s="129"/>
      <c r="B952" s="134"/>
      <c r="C952" s="135"/>
      <c r="D952" s="146"/>
      <c r="E952" s="146"/>
      <c r="F952" s="135"/>
      <c r="G952" s="147"/>
      <c r="H952" s="147"/>
      <c r="I952" s="147"/>
      <c r="J952" s="147"/>
      <c r="K952" s="38"/>
      <c r="L952" s="143"/>
      <c r="M952" s="143"/>
      <c r="N952" s="61"/>
      <c r="O952" s="314"/>
      <c r="Q952" t="str">
        <f t="shared" si="268"/>
        <v/>
      </c>
      <c r="S952" t="e">
        <f t="shared" ca="1" si="277"/>
        <v>#VALUE!</v>
      </c>
      <c r="T952" t="e">
        <f t="shared" ca="1" si="274"/>
        <v>#VALUE!</v>
      </c>
      <c r="U952">
        <f t="shared" si="278"/>
        <v>888</v>
      </c>
      <c r="V952">
        <v>74.083333333339098</v>
      </c>
      <c r="W952">
        <f t="shared" si="281"/>
        <v>74</v>
      </c>
      <c r="X952" t="str" cm="1">
        <f t="array" aca="1" ref="X952" ca="1">IFERROR(INDEX('PC&amp;PD'!$A$1:$AS$19,ROW('PC&amp;PD'!$A$19),MATCH(INDIRECT(T952),'PC&amp;PD'!$A$1:$AS$1,0)),"")</f>
        <v/>
      </c>
      <c r="AA952" t="str">
        <f t="shared" si="269"/>
        <v/>
      </c>
      <c r="AB952" t="str">
        <f t="shared" si="270"/>
        <v/>
      </c>
      <c r="AC952" t="e">
        <f t="shared" ca="1" si="271"/>
        <v>#VALUE!</v>
      </c>
      <c r="AD952" t="str" cm="1">
        <f t="array" aca="1" ref="AD952" ca="1">IFERROR(IF((LEFT(INDIRECT("$F"&amp;$S952),4))="GOTS",IF($G952="Organic","GOTS_Organic_raw",(IF($G952="Responsible","GOTS_Responsible",(IF($G952="No Attribute (Conventional)","GOTS_conventional",(IF($G952="Recycled Pre/Post-Consumer","GOTS_pre_post",(IF($G952="In-Conversion","GOTS_in_conversion",(IF($G952="Sustainably Sourced","Sustainably_sourced",(IF($G952="Recycled pre-consumer organic","GOTS_recycled_organic",""))))))))))))),IF($G952="Organic","Organic",(IF($G952="Responsible","Responsible",(IF($G952="No Attribute (Conventional)","No_Attribute_Conventional",(IF($G952="Recycled Pre/Post-Consumer","Recycled_Pre_Post_Consumer",(IF($G952="In-Conversion","In_Conversion",(IF($G952="Recycled Pre-Consumer","Recycled_Pre_Consumer",(IF($G952="Recycled Post-Consumer","Recycled_Post_Consumer",(IF($G952="Sustainably Sourced","Sustainably_sourced",(IF($G952="Recycled pre-consumer organic","GOTS_recycled_organic","")))))))))))))))))),"")</f>
        <v/>
      </c>
      <c r="AE952" t="e" cm="1">
        <f t="array" aca="1" ref="AE952" ca="1">IF($I952="",IF(INDIRECT("$F"&amp;$S952)="","",IF(LEFT(INDIRECT("$F"&amp;$S952),3)="GRS","GRS_RCS_RM",IF((LEFT(INDIRECT("$F"&amp;$S952),3))="RCS","GRS_RCS_RM",IF(INDIRECT("$F"&amp;$S952)="OCS (No Label)","OCS_Conversion_RM",IF(LEFT(INDIRECT("$F"&amp;$S952),3)="OCS","OCS_RM",IF(RIGHT(INDIRECT("$F"&amp;$S952),10)="conversion","GOTS_RM_conversion",IF((LEFT(INDIRECT("$F"&amp;$S952),4))="GOTS","GOTS_RM","Responsible_RM"))))))),"DELETERM")</f>
        <v>#VALUE!</v>
      </c>
      <c r="AF952" t="e" cm="1">
        <f t="array" aca="1" ref="AF952" ca="1">IF($S952="","",INDIRECT("$Z"&amp;$S952))</f>
        <v>#VALUE!</v>
      </c>
      <c r="AG952" t="str">
        <f t="shared" si="272"/>
        <v/>
      </c>
      <c r="AH952" t="str" cm="1">
        <f t="array" aca="1" ref="AH952" ca="1">IFERROR(INDIRECT("$ag"&amp;S952),"")</f>
        <v/>
      </c>
      <c r="AI952" t="e" cm="1">
        <f t="array" aca="1" ref="AI952" ca="1">INDIRECT("O"&amp;S952)</f>
        <v>#VALUE!</v>
      </c>
      <c r="AJ952" t="str">
        <f t="shared" si="273"/>
        <v/>
      </c>
    </row>
    <row r="953" spans="1:36" ht="16.5" customHeight="1">
      <c r="A953" s="129"/>
      <c r="B953" s="134"/>
      <c r="C953" s="135"/>
      <c r="D953" s="146"/>
      <c r="E953" s="146"/>
      <c r="F953" s="135"/>
      <c r="G953" s="147"/>
      <c r="H953" s="147"/>
      <c r="I953" s="147"/>
      <c r="J953" s="147"/>
      <c r="K953" s="38"/>
      <c r="L953" s="143"/>
      <c r="M953" s="143"/>
      <c r="N953" s="61"/>
      <c r="O953" s="314"/>
      <c r="Q953" t="str">
        <f t="shared" si="268"/>
        <v/>
      </c>
      <c r="S953" t="e">
        <f t="shared" ca="1" si="277"/>
        <v>#VALUE!</v>
      </c>
      <c r="T953" t="e">
        <f t="shared" ca="1" si="274"/>
        <v>#VALUE!</v>
      </c>
      <c r="U953">
        <f t="shared" si="278"/>
        <v>888</v>
      </c>
      <c r="V953">
        <v>74.166666666672498</v>
      </c>
      <c r="W953">
        <f t="shared" si="281"/>
        <v>74</v>
      </c>
      <c r="X953" t="str" cm="1">
        <f t="array" aca="1" ref="X953" ca="1">IFERROR(INDEX('PC&amp;PD'!$A$1:$AS$19,ROW('PC&amp;PD'!$A$19),MATCH(INDIRECT(T953),'PC&amp;PD'!$A$1:$AS$1,0)),"")</f>
        <v/>
      </c>
      <c r="AA953" t="str">
        <f t="shared" si="269"/>
        <v/>
      </c>
      <c r="AB953" t="str">
        <f t="shared" si="270"/>
        <v/>
      </c>
      <c r="AC953" t="e">
        <f t="shared" ca="1" si="271"/>
        <v>#VALUE!</v>
      </c>
      <c r="AD953" t="str" cm="1">
        <f t="array" aca="1" ref="AD953" ca="1">IFERROR(IF((LEFT(INDIRECT("$F"&amp;$S953),4))="GOTS",IF($G953="Organic","GOTS_Organic_raw",(IF($G953="Responsible","GOTS_Responsible",(IF($G953="No Attribute (Conventional)","GOTS_conventional",(IF($G953="Recycled Pre/Post-Consumer","GOTS_pre_post",(IF($G953="In-Conversion","GOTS_in_conversion",(IF($G953="Sustainably Sourced","Sustainably_sourced",(IF($G953="Recycled pre-consumer organic","GOTS_recycled_organic",""))))))))))))),IF($G953="Organic","Organic",(IF($G953="Responsible","Responsible",(IF($G953="No Attribute (Conventional)","No_Attribute_Conventional",(IF($G953="Recycled Pre/Post-Consumer","Recycled_Pre_Post_Consumer",(IF($G953="In-Conversion","In_Conversion",(IF($G953="Recycled Pre-Consumer","Recycled_Pre_Consumer",(IF($G953="Recycled Post-Consumer","Recycled_Post_Consumer",(IF($G953="Sustainably Sourced","Sustainably_sourced",(IF($G953="Recycled pre-consumer organic","GOTS_recycled_organic","")))))))))))))))))),"")</f>
        <v/>
      </c>
      <c r="AE953" t="e" cm="1">
        <f t="array" aca="1" ref="AE953" ca="1">IF($I953="",IF(INDIRECT("$F"&amp;$S953)="","",IF(LEFT(INDIRECT("$F"&amp;$S953),3)="GRS","GRS_RCS_RM",IF((LEFT(INDIRECT("$F"&amp;$S953),3))="RCS","GRS_RCS_RM",IF(INDIRECT("$F"&amp;$S953)="OCS (No Label)","OCS_Conversion_RM",IF(LEFT(INDIRECT("$F"&amp;$S953),3)="OCS","OCS_RM",IF(RIGHT(INDIRECT("$F"&amp;$S953),10)="conversion","GOTS_RM_conversion",IF((LEFT(INDIRECT("$F"&amp;$S953),4))="GOTS","GOTS_RM","Responsible_RM"))))))),"DELETERM")</f>
        <v>#VALUE!</v>
      </c>
      <c r="AF953" t="e" cm="1">
        <f t="array" aca="1" ref="AF953" ca="1">IF($S953="","",INDIRECT("$Z"&amp;$S953))</f>
        <v>#VALUE!</v>
      </c>
      <c r="AG953" t="str">
        <f t="shared" si="272"/>
        <v/>
      </c>
      <c r="AH953" t="str" cm="1">
        <f t="array" aca="1" ref="AH953" ca="1">IFERROR(INDIRECT("$ag"&amp;S953),"")</f>
        <v/>
      </c>
      <c r="AI953" t="e" cm="1">
        <f t="array" aca="1" ref="AI953" ca="1">INDIRECT("O"&amp;S953)</f>
        <v>#VALUE!</v>
      </c>
      <c r="AJ953" t="str">
        <f t="shared" si="273"/>
        <v/>
      </c>
    </row>
    <row r="954" spans="1:36" ht="16.5" customHeight="1">
      <c r="A954" s="129"/>
      <c r="B954" s="134"/>
      <c r="C954" s="135"/>
      <c r="D954" s="146"/>
      <c r="E954" s="146"/>
      <c r="F954" s="135"/>
      <c r="G954" s="147"/>
      <c r="H954" s="147"/>
      <c r="I954" s="147"/>
      <c r="J954" s="147"/>
      <c r="K954" s="38"/>
      <c r="L954" s="143"/>
      <c r="M954" s="143"/>
      <c r="N954" s="61"/>
      <c r="O954" s="314"/>
      <c r="Q954" t="str">
        <f t="shared" si="268"/>
        <v/>
      </c>
      <c r="S954" t="e">
        <f t="shared" ca="1" si="277"/>
        <v>#VALUE!</v>
      </c>
      <c r="T954" t="e">
        <f t="shared" ca="1" si="274"/>
        <v>#VALUE!</v>
      </c>
      <c r="U954">
        <f t="shared" si="278"/>
        <v>888</v>
      </c>
      <c r="V954">
        <v>74.250000000005798</v>
      </c>
      <c r="W954">
        <f t="shared" si="281"/>
        <v>74</v>
      </c>
      <c r="X954" t="str" cm="1">
        <f t="array" aca="1" ref="X954" ca="1">IFERROR(INDEX('PC&amp;PD'!$A$1:$AS$19,ROW('PC&amp;PD'!$A$19),MATCH(INDIRECT(T954),'PC&amp;PD'!$A$1:$AS$1,0)),"")</f>
        <v/>
      </c>
      <c r="AA954" t="str">
        <f t="shared" si="269"/>
        <v/>
      </c>
      <c r="AB954" t="str">
        <f t="shared" si="270"/>
        <v/>
      </c>
      <c r="AC954" t="e">
        <f t="shared" ca="1" si="271"/>
        <v>#VALUE!</v>
      </c>
      <c r="AD954" t="str" cm="1">
        <f t="array" aca="1" ref="AD954" ca="1">IFERROR(IF((LEFT(INDIRECT("$F"&amp;$S954),4))="GOTS",IF($G954="Organic","GOTS_Organic_raw",(IF($G954="Responsible","GOTS_Responsible",(IF($G954="No Attribute (Conventional)","GOTS_conventional",(IF($G954="Recycled Pre/Post-Consumer","GOTS_pre_post",(IF($G954="In-Conversion","GOTS_in_conversion",(IF($G954="Sustainably Sourced","Sustainably_sourced",(IF($G954="Recycled pre-consumer organic","GOTS_recycled_organic",""))))))))))))),IF($G954="Organic","Organic",(IF($G954="Responsible","Responsible",(IF($G954="No Attribute (Conventional)","No_Attribute_Conventional",(IF($G954="Recycled Pre/Post-Consumer","Recycled_Pre_Post_Consumer",(IF($G954="In-Conversion","In_Conversion",(IF($G954="Recycled Pre-Consumer","Recycled_Pre_Consumer",(IF($G954="Recycled Post-Consumer","Recycled_Post_Consumer",(IF($G954="Sustainably Sourced","Sustainably_sourced",(IF($G954="Recycled pre-consumer organic","GOTS_recycled_organic","")))))))))))))))))),"")</f>
        <v/>
      </c>
      <c r="AE954" t="e" cm="1">
        <f t="array" aca="1" ref="AE954" ca="1">IF($I954="",IF(INDIRECT("$F"&amp;$S954)="","",IF(LEFT(INDIRECT("$F"&amp;$S954),3)="GRS","GRS_RCS_RM",IF((LEFT(INDIRECT("$F"&amp;$S954),3))="RCS","GRS_RCS_RM",IF(INDIRECT("$F"&amp;$S954)="OCS (No Label)","OCS_Conversion_RM",IF(LEFT(INDIRECT("$F"&amp;$S954),3)="OCS","OCS_RM",IF(RIGHT(INDIRECT("$F"&amp;$S954),10)="conversion","GOTS_RM_conversion",IF((LEFT(INDIRECT("$F"&amp;$S954),4))="GOTS","GOTS_RM","Responsible_RM"))))))),"DELETERM")</f>
        <v>#VALUE!</v>
      </c>
      <c r="AF954" t="e" cm="1">
        <f t="array" aca="1" ref="AF954" ca="1">IF($S954="","",INDIRECT("$Z"&amp;$S954))</f>
        <v>#VALUE!</v>
      </c>
      <c r="AG954" t="str">
        <f t="shared" si="272"/>
        <v/>
      </c>
      <c r="AH954" t="str" cm="1">
        <f t="array" aca="1" ref="AH954" ca="1">IFERROR(INDIRECT("$ag"&amp;S954),"")</f>
        <v/>
      </c>
      <c r="AI954" t="e" cm="1">
        <f t="array" aca="1" ref="AI954" ca="1">INDIRECT("O"&amp;S954)</f>
        <v>#VALUE!</v>
      </c>
      <c r="AJ954" t="str">
        <f t="shared" si="273"/>
        <v/>
      </c>
    </row>
    <row r="955" spans="1:36" ht="16.5" customHeight="1">
      <c r="A955" s="129"/>
      <c r="B955" s="134"/>
      <c r="C955" s="135"/>
      <c r="D955" s="146"/>
      <c r="E955" s="146"/>
      <c r="F955" s="135"/>
      <c r="G955" s="147"/>
      <c r="H955" s="147"/>
      <c r="I955" s="147"/>
      <c r="J955" s="147"/>
      <c r="K955" s="38"/>
      <c r="L955" s="143"/>
      <c r="M955" s="143"/>
      <c r="N955" s="61"/>
      <c r="O955" s="314"/>
      <c r="Q955" t="str">
        <f t="shared" si="268"/>
        <v/>
      </c>
      <c r="S955" t="e">
        <f t="shared" ca="1" si="277"/>
        <v>#VALUE!</v>
      </c>
      <c r="T955" t="e">
        <f t="shared" ca="1" si="274"/>
        <v>#VALUE!</v>
      </c>
      <c r="U955">
        <f t="shared" si="278"/>
        <v>888</v>
      </c>
      <c r="V955">
        <v>74.333333333339098</v>
      </c>
      <c r="W955">
        <f t="shared" si="281"/>
        <v>74</v>
      </c>
      <c r="X955" t="str" cm="1">
        <f t="array" aca="1" ref="X955" ca="1">IFERROR(INDEX('PC&amp;PD'!$A$1:$AS$19,ROW('PC&amp;PD'!$A$19),MATCH(INDIRECT(T955),'PC&amp;PD'!$A$1:$AS$1,0)),"")</f>
        <v/>
      </c>
      <c r="AA955" t="str">
        <f t="shared" si="269"/>
        <v/>
      </c>
      <c r="AB955" t="str">
        <f t="shared" si="270"/>
        <v/>
      </c>
      <c r="AC955" t="e">
        <f t="shared" ca="1" si="271"/>
        <v>#VALUE!</v>
      </c>
      <c r="AD955" t="str" cm="1">
        <f t="array" aca="1" ref="AD955" ca="1">IFERROR(IF((LEFT(INDIRECT("$F"&amp;$S955),4))="GOTS",IF($G955="Organic","GOTS_Organic_raw",(IF($G955="Responsible","GOTS_Responsible",(IF($G955="No Attribute (Conventional)","GOTS_conventional",(IF($G955="Recycled Pre/Post-Consumer","GOTS_pre_post",(IF($G955="In-Conversion","GOTS_in_conversion",(IF($G955="Sustainably Sourced","Sustainably_sourced",(IF($G955="Recycled pre-consumer organic","GOTS_recycled_organic",""))))))))))))),IF($G955="Organic","Organic",(IF($G955="Responsible","Responsible",(IF($G955="No Attribute (Conventional)","No_Attribute_Conventional",(IF($G955="Recycled Pre/Post-Consumer","Recycled_Pre_Post_Consumer",(IF($G955="In-Conversion","In_Conversion",(IF($G955="Recycled Pre-Consumer","Recycled_Pre_Consumer",(IF($G955="Recycled Post-Consumer","Recycled_Post_Consumer",(IF($G955="Sustainably Sourced","Sustainably_sourced",(IF($G955="Recycled pre-consumer organic","GOTS_recycled_organic","")))))))))))))))))),"")</f>
        <v/>
      </c>
      <c r="AE955" t="e" cm="1">
        <f t="array" aca="1" ref="AE955" ca="1">IF($I955="",IF(INDIRECT("$F"&amp;$S955)="","",IF(LEFT(INDIRECT("$F"&amp;$S955),3)="GRS","GRS_RCS_RM",IF((LEFT(INDIRECT("$F"&amp;$S955),3))="RCS","GRS_RCS_RM",IF(INDIRECT("$F"&amp;$S955)="OCS (No Label)","OCS_Conversion_RM",IF(LEFT(INDIRECT("$F"&amp;$S955),3)="OCS","OCS_RM",IF(RIGHT(INDIRECT("$F"&amp;$S955),10)="conversion","GOTS_RM_conversion",IF((LEFT(INDIRECT("$F"&amp;$S955),4))="GOTS","GOTS_RM","Responsible_RM"))))))),"DELETERM")</f>
        <v>#VALUE!</v>
      </c>
      <c r="AF955" t="e" cm="1">
        <f t="array" aca="1" ref="AF955" ca="1">IF($S955="","",INDIRECT("$Z"&amp;$S955))</f>
        <v>#VALUE!</v>
      </c>
      <c r="AG955" t="str">
        <f t="shared" si="272"/>
        <v/>
      </c>
      <c r="AH955" t="str" cm="1">
        <f t="array" aca="1" ref="AH955" ca="1">IFERROR(INDIRECT("$ag"&amp;S955),"")</f>
        <v/>
      </c>
      <c r="AI955" t="e" cm="1">
        <f t="array" aca="1" ref="AI955" ca="1">INDIRECT("O"&amp;S955)</f>
        <v>#VALUE!</v>
      </c>
      <c r="AJ955" t="str">
        <f t="shared" si="273"/>
        <v/>
      </c>
    </row>
    <row r="956" spans="1:36" ht="16.5" customHeight="1">
      <c r="A956" s="129"/>
      <c r="B956" s="134"/>
      <c r="C956" s="135"/>
      <c r="D956" s="146"/>
      <c r="E956" s="146"/>
      <c r="F956" s="135"/>
      <c r="G956" s="147"/>
      <c r="H956" s="147"/>
      <c r="I956" s="147"/>
      <c r="J956" s="147"/>
      <c r="K956" s="38"/>
      <c r="L956" s="143"/>
      <c r="M956" s="143"/>
      <c r="N956" s="61"/>
      <c r="O956" s="314"/>
      <c r="Q956" t="str">
        <f t="shared" si="268"/>
        <v/>
      </c>
      <c r="S956" t="e">
        <f t="shared" ca="1" si="277"/>
        <v>#VALUE!</v>
      </c>
      <c r="T956" t="e">
        <f t="shared" ca="1" si="274"/>
        <v>#VALUE!</v>
      </c>
      <c r="U956">
        <f t="shared" si="278"/>
        <v>888</v>
      </c>
      <c r="V956">
        <v>74.416666666672498</v>
      </c>
      <c r="W956">
        <f t="shared" si="281"/>
        <v>74</v>
      </c>
      <c r="X956" t="str" cm="1">
        <f t="array" aca="1" ref="X956" ca="1">IFERROR(INDEX('PC&amp;PD'!$A$1:$AS$19,ROW('PC&amp;PD'!$A$19),MATCH(INDIRECT(T956),'PC&amp;PD'!$A$1:$AS$1,0)),"")</f>
        <v/>
      </c>
      <c r="AA956" t="str">
        <f t="shared" si="269"/>
        <v/>
      </c>
      <c r="AB956" t="str">
        <f t="shared" si="270"/>
        <v/>
      </c>
      <c r="AC956" t="e">
        <f t="shared" ca="1" si="271"/>
        <v>#VALUE!</v>
      </c>
      <c r="AD956" t="str" cm="1">
        <f t="array" aca="1" ref="AD956" ca="1">IFERROR(IF((LEFT(INDIRECT("$F"&amp;$S956),4))="GOTS",IF($G956="Organic","GOTS_Organic_raw",(IF($G956="Responsible","GOTS_Responsible",(IF($G956="No Attribute (Conventional)","GOTS_conventional",(IF($G956="Recycled Pre/Post-Consumer","GOTS_pre_post",(IF($G956="In-Conversion","GOTS_in_conversion",(IF($G956="Sustainably Sourced","Sustainably_sourced",(IF($G956="Recycled pre-consumer organic","GOTS_recycled_organic",""))))))))))))),IF($G956="Organic","Organic",(IF($G956="Responsible","Responsible",(IF($G956="No Attribute (Conventional)","No_Attribute_Conventional",(IF($G956="Recycled Pre/Post-Consumer","Recycled_Pre_Post_Consumer",(IF($G956="In-Conversion","In_Conversion",(IF($G956="Recycled Pre-Consumer","Recycled_Pre_Consumer",(IF($G956="Recycled Post-Consumer","Recycled_Post_Consumer",(IF($G956="Sustainably Sourced","Sustainably_sourced",(IF($G956="Recycled pre-consumer organic","GOTS_recycled_organic","")))))))))))))))))),"")</f>
        <v/>
      </c>
      <c r="AE956" t="e" cm="1">
        <f t="array" aca="1" ref="AE956" ca="1">IF($I956="",IF(INDIRECT("$F"&amp;$S956)="","",IF(LEFT(INDIRECT("$F"&amp;$S956),3)="GRS","GRS_RCS_RM",IF((LEFT(INDIRECT("$F"&amp;$S956),3))="RCS","GRS_RCS_RM",IF(INDIRECT("$F"&amp;$S956)="OCS (No Label)","OCS_Conversion_RM",IF(LEFT(INDIRECT("$F"&amp;$S956),3)="OCS","OCS_RM",IF(RIGHT(INDIRECT("$F"&amp;$S956),10)="conversion","GOTS_RM_conversion",IF((LEFT(INDIRECT("$F"&amp;$S956),4))="GOTS","GOTS_RM","Responsible_RM"))))))),"DELETERM")</f>
        <v>#VALUE!</v>
      </c>
      <c r="AF956" t="e" cm="1">
        <f t="array" aca="1" ref="AF956" ca="1">IF($S956="","",INDIRECT("$Z"&amp;$S956))</f>
        <v>#VALUE!</v>
      </c>
      <c r="AG956" t="str">
        <f t="shared" si="272"/>
        <v/>
      </c>
      <c r="AH956" t="str" cm="1">
        <f t="array" aca="1" ref="AH956" ca="1">IFERROR(INDIRECT("$ag"&amp;S956),"")</f>
        <v/>
      </c>
      <c r="AI956" t="e" cm="1">
        <f t="array" aca="1" ref="AI956" ca="1">INDIRECT("O"&amp;S956)</f>
        <v>#VALUE!</v>
      </c>
      <c r="AJ956" t="str">
        <f t="shared" si="273"/>
        <v/>
      </c>
    </row>
    <row r="957" spans="1:36" ht="16.5" customHeight="1">
      <c r="A957" s="130"/>
      <c r="B957" s="136"/>
      <c r="C957" s="137"/>
      <c r="D957" s="146"/>
      <c r="E957" s="146"/>
      <c r="F957" s="137"/>
      <c r="G957" s="147"/>
      <c r="H957" s="147"/>
      <c r="I957" s="147"/>
      <c r="J957" s="147"/>
      <c r="K957" s="38"/>
      <c r="L957" s="144"/>
      <c r="M957" s="144"/>
      <c r="N957" s="61"/>
      <c r="O957" s="314"/>
      <c r="Q957" t="str">
        <f t="shared" si="268"/>
        <v/>
      </c>
      <c r="S957" t="e">
        <f t="shared" ca="1" si="277"/>
        <v>#VALUE!</v>
      </c>
      <c r="T957" t="e">
        <f t="shared" ca="1" si="274"/>
        <v>#VALUE!</v>
      </c>
      <c r="U957">
        <f t="shared" si="278"/>
        <v>888</v>
      </c>
      <c r="V957">
        <v>74.500000000005798</v>
      </c>
      <c r="W957">
        <f t="shared" si="281"/>
        <v>74</v>
      </c>
      <c r="X957" t="str" cm="1">
        <f t="array" aca="1" ref="X957" ca="1">IFERROR(INDEX('PC&amp;PD'!$A$1:$AS$19,ROW('PC&amp;PD'!$A$19),MATCH(INDIRECT(T957),'PC&amp;PD'!$A$1:$AS$1,0)),"")</f>
        <v/>
      </c>
      <c r="AA957" t="str">
        <f t="shared" si="269"/>
        <v/>
      </c>
      <c r="AB957" t="str">
        <f t="shared" si="270"/>
        <v/>
      </c>
      <c r="AC957" t="e">
        <f t="shared" ca="1" si="271"/>
        <v>#VALUE!</v>
      </c>
      <c r="AD957" t="str" cm="1">
        <f t="array" aca="1" ref="AD957" ca="1">IFERROR(IF((LEFT(INDIRECT("$F"&amp;$S957),4))="GOTS",IF($G957="Organic","GOTS_Organic_raw",(IF($G957="Responsible","GOTS_Responsible",(IF($G957="No Attribute (Conventional)","GOTS_conventional",(IF($G957="Recycled Pre/Post-Consumer","GOTS_pre_post",(IF($G957="In-Conversion","GOTS_in_conversion",(IF($G957="Sustainably Sourced","Sustainably_sourced",(IF($G957="Recycled pre-consumer organic","GOTS_recycled_organic",""))))))))))))),IF($G957="Organic","Organic",(IF($G957="Responsible","Responsible",(IF($G957="No Attribute (Conventional)","No_Attribute_Conventional",(IF($G957="Recycled Pre/Post-Consumer","Recycled_Pre_Post_Consumer",(IF($G957="In-Conversion","In_Conversion",(IF($G957="Recycled Pre-Consumer","Recycled_Pre_Consumer",(IF($G957="Recycled Post-Consumer","Recycled_Post_Consumer",(IF($G957="Sustainably Sourced","Sustainably_sourced",(IF($G957="Recycled pre-consumer organic","GOTS_recycled_organic","")))))))))))))))))),"")</f>
        <v/>
      </c>
      <c r="AE957" t="e" cm="1">
        <f t="array" aca="1" ref="AE957" ca="1">IF($I957="",IF(INDIRECT("$F"&amp;$S957)="","",IF(LEFT(INDIRECT("$F"&amp;$S957),3)="GRS","GRS_RCS_RM",IF((LEFT(INDIRECT("$F"&amp;$S957),3))="RCS","GRS_RCS_RM",IF(INDIRECT("$F"&amp;$S957)="OCS (No Label)","OCS_Conversion_RM",IF(LEFT(INDIRECT("$F"&amp;$S957),3)="OCS","OCS_RM",IF(RIGHT(INDIRECT("$F"&amp;$S957),10)="conversion","GOTS_RM_conversion",IF((LEFT(INDIRECT("$F"&amp;$S957),4))="GOTS","GOTS_RM","Responsible_RM"))))))),"DELETERM")</f>
        <v>#VALUE!</v>
      </c>
      <c r="AF957" t="e" cm="1">
        <f t="array" aca="1" ref="AF957" ca="1">IF($S957="","",INDIRECT("$Z"&amp;$S957))</f>
        <v>#VALUE!</v>
      </c>
      <c r="AG957" t="str">
        <f t="shared" si="272"/>
        <v/>
      </c>
      <c r="AH957" t="str" cm="1">
        <f t="array" aca="1" ref="AH957" ca="1">IFERROR(INDIRECT("$ag"&amp;S957),"")</f>
        <v/>
      </c>
      <c r="AI957" t="e" cm="1">
        <f t="array" aca="1" ref="AI957" ca="1">INDIRECT("O"&amp;S957)</f>
        <v>#VALUE!</v>
      </c>
      <c r="AJ957" t="str">
        <f t="shared" si="273"/>
        <v/>
      </c>
    </row>
    <row r="958" spans="1:36" ht="16.5" customHeight="1">
      <c r="A958" s="130"/>
      <c r="B958" s="136"/>
      <c r="C958" s="137"/>
      <c r="D958" s="146"/>
      <c r="E958" s="146"/>
      <c r="F958" s="137"/>
      <c r="G958" s="147"/>
      <c r="H958" s="147"/>
      <c r="I958" s="147"/>
      <c r="J958" s="147"/>
      <c r="K958" s="38"/>
      <c r="L958" s="144"/>
      <c r="M958" s="144"/>
      <c r="N958" s="61"/>
      <c r="O958" s="314"/>
      <c r="Q958" t="str">
        <f t="shared" si="268"/>
        <v/>
      </c>
      <c r="S958" t="e">
        <f t="shared" ca="1" si="277"/>
        <v>#VALUE!</v>
      </c>
      <c r="T958" t="e">
        <f t="shared" ca="1" si="274"/>
        <v>#VALUE!</v>
      </c>
      <c r="U958">
        <f t="shared" si="278"/>
        <v>888</v>
      </c>
      <c r="V958">
        <v>74.583333333339198</v>
      </c>
      <c r="W958">
        <f t="shared" si="281"/>
        <v>74</v>
      </c>
      <c r="X958" t="str" cm="1">
        <f t="array" aca="1" ref="X958" ca="1">IFERROR(INDEX('PC&amp;PD'!$A$1:$AS$19,ROW('PC&amp;PD'!$A$19),MATCH(INDIRECT(T958),'PC&amp;PD'!$A$1:$AS$1,0)),"")</f>
        <v/>
      </c>
      <c r="AA958" t="str">
        <f t="shared" si="269"/>
        <v/>
      </c>
      <c r="AB958" t="str">
        <f t="shared" si="270"/>
        <v/>
      </c>
      <c r="AC958" t="e">
        <f t="shared" ca="1" si="271"/>
        <v>#VALUE!</v>
      </c>
      <c r="AD958" t="str" cm="1">
        <f t="array" aca="1" ref="AD958" ca="1">IFERROR(IF((LEFT(INDIRECT("$F"&amp;$S958),4))="GOTS",IF($G958="Organic","GOTS_Organic_raw",(IF($G958="Responsible","GOTS_Responsible",(IF($G958="No Attribute (Conventional)","GOTS_conventional",(IF($G958="Recycled Pre/Post-Consumer","GOTS_pre_post",(IF($G958="In-Conversion","GOTS_in_conversion",(IF($G958="Sustainably Sourced","Sustainably_sourced",(IF($G958="Recycled pre-consumer organic","GOTS_recycled_organic",""))))))))))))),IF($G958="Organic","Organic",(IF($G958="Responsible","Responsible",(IF($G958="No Attribute (Conventional)","No_Attribute_Conventional",(IF($G958="Recycled Pre/Post-Consumer","Recycled_Pre_Post_Consumer",(IF($G958="In-Conversion","In_Conversion",(IF($G958="Recycled Pre-Consumer","Recycled_Pre_Consumer",(IF($G958="Recycled Post-Consumer","Recycled_Post_Consumer",(IF($G958="Sustainably Sourced","Sustainably_sourced",(IF($G958="Recycled pre-consumer organic","GOTS_recycled_organic","")))))))))))))))))),"")</f>
        <v/>
      </c>
      <c r="AE958" t="e" cm="1">
        <f t="array" aca="1" ref="AE958" ca="1">IF($I958="",IF(INDIRECT("$F"&amp;$S958)="","",IF(LEFT(INDIRECT("$F"&amp;$S958),3)="GRS","GRS_RCS_RM",IF((LEFT(INDIRECT("$F"&amp;$S958),3))="RCS","GRS_RCS_RM",IF(INDIRECT("$F"&amp;$S958)="OCS (No Label)","OCS_Conversion_RM",IF(LEFT(INDIRECT("$F"&amp;$S958),3)="OCS","OCS_RM",IF(RIGHT(INDIRECT("$F"&amp;$S958),10)="conversion","GOTS_RM_conversion",IF((LEFT(INDIRECT("$F"&amp;$S958),4))="GOTS","GOTS_RM","Responsible_RM"))))))),"DELETERM")</f>
        <v>#VALUE!</v>
      </c>
      <c r="AF958" t="e" cm="1">
        <f t="array" aca="1" ref="AF958" ca="1">IF($S958="","",INDIRECT("$Z"&amp;$S958))</f>
        <v>#VALUE!</v>
      </c>
      <c r="AG958" t="str">
        <f t="shared" si="272"/>
        <v/>
      </c>
      <c r="AH958" t="str" cm="1">
        <f t="array" aca="1" ref="AH958" ca="1">IFERROR(INDIRECT("$ag"&amp;S958),"")</f>
        <v/>
      </c>
      <c r="AI958" t="e" cm="1">
        <f t="array" aca="1" ref="AI958" ca="1">INDIRECT("O"&amp;S958)</f>
        <v>#VALUE!</v>
      </c>
      <c r="AJ958" t="str">
        <f t="shared" si="273"/>
        <v/>
      </c>
    </row>
    <row r="959" spans="1:36" ht="16.5" customHeight="1">
      <c r="A959" s="130"/>
      <c r="B959" s="136"/>
      <c r="C959" s="137"/>
      <c r="D959" s="146"/>
      <c r="E959" s="146"/>
      <c r="F959" s="137"/>
      <c r="G959" s="147"/>
      <c r="H959" s="147"/>
      <c r="I959" s="147"/>
      <c r="J959" s="147"/>
      <c r="K959" s="38"/>
      <c r="L959" s="144"/>
      <c r="M959" s="144"/>
      <c r="N959" s="61"/>
      <c r="O959" s="314"/>
      <c r="Q959" t="str">
        <f t="shared" si="268"/>
        <v/>
      </c>
      <c r="S959" t="e">
        <f t="shared" ca="1" si="277"/>
        <v>#VALUE!</v>
      </c>
      <c r="T959" t="e">
        <f t="shared" ca="1" si="274"/>
        <v>#VALUE!</v>
      </c>
      <c r="U959">
        <f t="shared" si="278"/>
        <v>888</v>
      </c>
      <c r="V959">
        <v>74.666666666672498</v>
      </c>
      <c r="W959">
        <f t="shared" si="281"/>
        <v>74</v>
      </c>
      <c r="X959" t="str" cm="1">
        <f t="array" aca="1" ref="X959" ca="1">IFERROR(INDEX('PC&amp;PD'!$A$1:$AS$19,ROW('PC&amp;PD'!$A$19),MATCH(INDIRECT(T959),'PC&amp;PD'!$A$1:$AS$1,0)),"")</f>
        <v/>
      </c>
      <c r="AA959" t="str">
        <f t="shared" si="269"/>
        <v/>
      </c>
      <c r="AB959" t="str">
        <f t="shared" si="270"/>
        <v/>
      </c>
      <c r="AC959" t="e">
        <f t="shared" ca="1" si="271"/>
        <v>#VALUE!</v>
      </c>
      <c r="AD959" t="str" cm="1">
        <f t="array" aca="1" ref="AD959" ca="1">IFERROR(IF((LEFT(INDIRECT("$F"&amp;$S959),4))="GOTS",IF($G959="Organic","GOTS_Organic_raw",(IF($G959="Responsible","GOTS_Responsible",(IF($G959="No Attribute (Conventional)","GOTS_conventional",(IF($G959="Recycled Pre/Post-Consumer","GOTS_pre_post",(IF($G959="In-Conversion","GOTS_in_conversion",(IF($G959="Sustainably Sourced","Sustainably_sourced",(IF($G959="Recycled pre-consumer organic","GOTS_recycled_organic",""))))))))))))),IF($G959="Organic","Organic",(IF($G959="Responsible","Responsible",(IF($G959="No Attribute (Conventional)","No_Attribute_Conventional",(IF($G959="Recycled Pre/Post-Consumer","Recycled_Pre_Post_Consumer",(IF($G959="In-Conversion","In_Conversion",(IF($G959="Recycled Pre-Consumer","Recycled_Pre_Consumer",(IF($G959="Recycled Post-Consumer","Recycled_Post_Consumer",(IF($G959="Sustainably Sourced","Sustainably_sourced",(IF($G959="Recycled pre-consumer organic","GOTS_recycled_organic","")))))))))))))))))),"")</f>
        <v/>
      </c>
      <c r="AE959" t="e" cm="1">
        <f t="array" aca="1" ref="AE959" ca="1">IF($I959="",IF(INDIRECT("$F"&amp;$S959)="","",IF(LEFT(INDIRECT("$F"&amp;$S959),3)="GRS","GRS_RCS_RM",IF((LEFT(INDIRECT("$F"&amp;$S959),3))="RCS","GRS_RCS_RM",IF(INDIRECT("$F"&amp;$S959)="OCS (No Label)","OCS_Conversion_RM",IF(LEFT(INDIRECT("$F"&amp;$S959),3)="OCS","OCS_RM",IF(RIGHT(INDIRECT("$F"&amp;$S959),10)="conversion","GOTS_RM_conversion",IF((LEFT(INDIRECT("$F"&amp;$S959),4))="GOTS","GOTS_RM","Responsible_RM"))))))),"DELETERM")</f>
        <v>#VALUE!</v>
      </c>
      <c r="AF959" t="e" cm="1">
        <f t="array" aca="1" ref="AF959" ca="1">IF($S959="","",INDIRECT("$Z"&amp;$S959))</f>
        <v>#VALUE!</v>
      </c>
      <c r="AG959" t="str">
        <f t="shared" si="272"/>
        <v/>
      </c>
      <c r="AH959" t="str" cm="1">
        <f t="array" aca="1" ref="AH959" ca="1">IFERROR(INDIRECT("$ag"&amp;S959),"")</f>
        <v/>
      </c>
      <c r="AI959" t="e" cm="1">
        <f t="array" aca="1" ref="AI959" ca="1">INDIRECT("O"&amp;S959)</f>
        <v>#VALUE!</v>
      </c>
      <c r="AJ959" t="str">
        <f t="shared" si="273"/>
        <v/>
      </c>
    </row>
    <row r="960" spans="1:36" ht="16.5" customHeight="1">
      <c r="A960" s="130"/>
      <c r="B960" s="136"/>
      <c r="C960" s="137"/>
      <c r="D960" s="146"/>
      <c r="E960" s="146"/>
      <c r="F960" s="137"/>
      <c r="G960" s="147"/>
      <c r="H960" s="147"/>
      <c r="I960" s="147"/>
      <c r="J960" s="147"/>
      <c r="K960" s="38"/>
      <c r="L960" s="144"/>
      <c r="M960" s="144"/>
      <c r="N960" s="61"/>
      <c r="O960" s="314"/>
      <c r="Q960" t="str">
        <f t="shared" ref="Q960:Q1023" si="288">IF(G960="No Attribute (Conventional)",IF(OR($G960="",$I960="",$K960=""),"",CONCATENATE($K960," ",$AA960," ",$I960," + ")),IF(OR($G960="",$I960="",$K960=""),"",CONCATENATE($K960," ",$G960," ",$I960," + ")))</f>
        <v/>
      </c>
      <c r="S960" t="e">
        <f t="shared" ca="1" si="277"/>
        <v>#VALUE!</v>
      </c>
      <c r="T960" t="e">
        <f t="shared" ca="1" si="274"/>
        <v>#VALUE!</v>
      </c>
      <c r="U960">
        <f t="shared" si="278"/>
        <v>888</v>
      </c>
      <c r="V960">
        <v>74.750000000005798</v>
      </c>
      <c r="W960">
        <f t="shared" si="281"/>
        <v>74</v>
      </c>
      <c r="X960" t="str" cm="1">
        <f t="array" aca="1" ref="X960" ca="1">IFERROR(INDEX('PC&amp;PD'!$A$1:$AS$19,ROW('PC&amp;PD'!$A$19),MATCH(INDIRECT(T960),'PC&amp;PD'!$A$1:$AS$1,0)),"")</f>
        <v/>
      </c>
      <c r="AA960" t="str">
        <f t="shared" ref="AA960:AA1023" si="289">IFERROR(IF(G960="","",IF(G960="No Attribute (Conventional)","",G960)),"")</f>
        <v/>
      </c>
      <c r="AB960" t="str">
        <f t="shared" ref="AB960:AB1023" si="290">IFERROR(IF($F960="OCS 100", "OCS_100",IF($F960="OCS Blended", "OCS_Blended",IF($F960="OCS (No Label)", "OCS_No_Label",IF($F960="RCS 100", "RCS_100",IF($F960="RCS Blended","RCS_Blended",IF($F960="GRS","GRS",IF($F960="GRS (No Label)", "GRS_No_Label",IF($F960="RDS","RDS",IF($F960="RWS","RWS",IF($F960="RMS","RMS",IF($F960="GOTS Organic","GOTS_Organic",IF($F960="GOTS Made with organic","GOTS_Made_with_organic",IF($F960="GOTS Organic - in conversion","GOTS_Organic_in_Conversion",IF($F960="GOTS Made with organic - in conversion","GOTS_Made_with_Organic_in_Conversion",IF($F960="RAS","RAS",IF($F960="Rcs (No Label)","RCS_No_Label",IF($F960="RWS (No Label)","RWS_No_Label",IF($F960="RMS (No Label)","RMS_No_Label",IF($F960="RAS (No Label)","RAS_No_Label",IF($F960="RDS (No Label)","RDS_No_Label","")))))))))))))))))))),"")</f>
        <v/>
      </c>
      <c r="AC960" t="e">
        <f t="shared" ref="AC960:AC1023" ca="1" si="291">"$AB"&amp;S960</f>
        <v>#VALUE!</v>
      </c>
      <c r="AD960" t="str" cm="1">
        <f t="array" aca="1" ref="AD960" ca="1">IFERROR(IF((LEFT(INDIRECT("$F"&amp;$S960),4))="GOTS",IF($G960="Organic","GOTS_Organic_raw",(IF($G960="Responsible","GOTS_Responsible",(IF($G960="No Attribute (Conventional)","GOTS_conventional",(IF($G960="Recycled Pre/Post-Consumer","GOTS_pre_post",(IF($G960="In-Conversion","GOTS_in_conversion",(IF($G960="Sustainably Sourced","Sustainably_sourced",(IF($G960="Recycled pre-consumer organic","GOTS_recycled_organic",""))))))))))))),IF($G960="Organic","Organic",(IF($G960="Responsible","Responsible",(IF($G960="No Attribute (Conventional)","No_Attribute_Conventional",(IF($G960="Recycled Pre/Post-Consumer","Recycled_Pre_Post_Consumer",(IF($G960="In-Conversion","In_Conversion",(IF($G960="Recycled Pre-Consumer","Recycled_Pre_Consumer",(IF($G960="Recycled Post-Consumer","Recycled_Post_Consumer",(IF($G960="Sustainably Sourced","Sustainably_sourced",(IF($G960="Recycled pre-consumer organic","GOTS_recycled_organic","")))))))))))))))))),"")</f>
        <v/>
      </c>
      <c r="AE960" t="e" cm="1">
        <f t="array" aca="1" ref="AE960" ca="1">IF($I960="",IF(INDIRECT("$F"&amp;$S960)="","",IF(LEFT(INDIRECT("$F"&amp;$S960),3)="GRS","GRS_RCS_RM",IF((LEFT(INDIRECT("$F"&amp;$S960),3))="RCS","GRS_RCS_RM",IF(INDIRECT("$F"&amp;$S960)="OCS (No Label)","OCS_Conversion_RM",IF(LEFT(INDIRECT("$F"&amp;$S960),3)="OCS","OCS_RM",IF(RIGHT(INDIRECT("$F"&amp;$S960),10)="conversion","GOTS_RM_conversion",IF((LEFT(INDIRECT("$F"&amp;$S960),4))="GOTS","GOTS_RM","Responsible_RM"))))))),"DELETERM")</f>
        <v>#VALUE!</v>
      </c>
      <c r="AF960" t="e" cm="1">
        <f t="array" aca="1" ref="AF960" ca="1">IF($S960="","",INDIRECT("$Z"&amp;$S960))</f>
        <v>#VALUE!</v>
      </c>
      <c r="AG960" t="str">
        <f t="shared" ref="AG960:AG1023" si="292">IF(AND(AJ960="",AJ961="",AJ962="",AJ963="",AJ964="",AJ965="",AJ966="",AJ967="",AJ968="",AJ969="",AJ970="",AJ971=""),"",CONCATENATE(AJ960, AJ961, AJ962, AJ963,AJ964, AJ965, AJ966, AJ967, AJ968, AJ969, AJ970,AJ971))</f>
        <v/>
      </c>
      <c r="AH960" t="str" cm="1">
        <f t="array" aca="1" ref="AH960" ca="1">IFERROR(INDIRECT("$ag"&amp;S960),"")</f>
        <v/>
      </c>
      <c r="AI960" t="e" cm="1">
        <f t="array" aca="1" ref="AI960" ca="1">INDIRECT("O"&amp;S960)</f>
        <v>#VALUE!</v>
      </c>
      <c r="AJ960" t="str">
        <f t="shared" ref="AJ960:AJ1023" si="293">IF(OR(Y960="",Y960=0),"",Y960&amp;", ")</f>
        <v/>
      </c>
    </row>
    <row r="961" spans="1:36" ht="16.5" customHeight="1">
      <c r="A961" s="130"/>
      <c r="B961" s="136"/>
      <c r="C961" s="137"/>
      <c r="D961" s="146"/>
      <c r="E961" s="146"/>
      <c r="F961" s="137"/>
      <c r="G961" s="147"/>
      <c r="H961" s="147"/>
      <c r="I961" s="147"/>
      <c r="J961" s="147"/>
      <c r="K961" s="38"/>
      <c r="L961" s="144"/>
      <c r="M961" s="144"/>
      <c r="N961" s="61"/>
      <c r="O961" s="314"/>
      <c r="Q961" t="str">
        <f t="shared" si="288"/>
        <v/>
      </c>
      <c r="S961" t="e">
        <f t="shared" ca="1" si="277"/>
        <v>#VALUE!</v>
      </c>
      <c r="T961" t="e">
        <f t="shared" ca="1" si="274"/>
        <v>#VALUE!</v>
      </c>
      <c r="U961">
        <f t="shared" si="278"/>
        <v>888</v>
      </c>
      <c r="V961">
        <v>74.833333333339198</v>
      </c>
      <c r="W961">
        <f t="shared" si="281"/>
        <v>74</v>
      </c>
      <c r="X961" t="str" cm="1">
        <f t="array" aca="1" ref="X961" ca="1">IFERROR(INDEX('PC&amp;PD'!$A$1:$AS$19,ROW('PC&amp;PD'!$A$19),MATCH(INDIRECT(T961),'PC&amp;PD'!$A$1:$AS$1,0)),"")</f>
        <v/>
      </c>
      <c r="AA961" t="str">
        <f t="shared" si="289"/>
        <v/>
      </c>
      <c r="AB961" t="str">
        <f t="shared" si="290"/>
        <v/>
      </c>
      <c r="AC961" t="e">
        <f t="shared" ca="1" si="291"/>
        <v>#VALUE!</v>
      </c>
      <c r="AD961" t="str" cm="1">
        <f t="array" aca="1" ref="AD961" ca="1">IFERROR(IF((LEFT(INDIRECT("$F"&amp;$S961),4))="GOTS",IF($G961="Organic","GOTS_Organic_raw",(IF($G961="Responsible","GOTS_Responsible",(IF($G961="No Attribute (Conventional)","GOTS_conventional",(IF($G961="Recycled Pre/Post-Consumer","GOTS_pre_post",(IF($G961="In-Conversion","GOTS_in_conversion",(IF($G961="Sustainably Sourced","Sustainably_sourced",(IF($G961="Recycled pre-consumer organic","GOTS_recycled_organic",""))))))))))))),IF($G961="Organic","Organic",(IF($G961="Responsible","Responsible",(IF($G961="No Attribute (Conventional)","No_Attribute_Conventional",(IF($G961="Recycled Pre/Post-Consumer","Recycled_Pre_Post_Consumer",(IF($G961="In-Conversion","In_Conversion",(IF($G961="Recycled Pre-Consumer","Recycled_Pre_Consumer",(IF($G961="Recycled Post-Consumer","Recycled_Post_Consumer",(IF($G961="Sustainably Sourced","Sustainably_sourced",(IF($G961="Recycled pre-consumer organic","GOTS_recycled_organic","")))))))))))))))))),"")</f>
        <v/>
      </c>
      <c r="AE961" t="e" cm="1">
        <f t="array" aca="1" ref="AE961" ca="1">IF($I961="",IF(INDIRECT("$F"&amp;$S961)="","",IF(LEFT(INDIRECT("$F"&amp;$S961),3)="GRS","GRS_RCS_RM",IF((LEFT(INDIRECT("$F"&amp;$S961),3))="RCS","GRS_RCS_RM",IF(INDIRECT("$F"&amp;$S961)="OCS (No Label)","OCS_Conversion_RM",IF(LEFT(INDIRECT("$F"&amp;$S961),3)="OCS","OCS_RM",IF(RIGHT(INDIRECT("$F"&amp;$S961),10)="conversion","GOTS_RM_conversion",IF((LEFT(INDIRECT("$F"&amp;$S961),4))="GOTS","GOTS_RM","Responsible_RM"))))))),"DELETERM")</f>
        <v>#VALUE!</v>
      </c>
      <c r="AF961" t="e" cm="1">
        <f t="array" aca="1" ref="AF961" ca="1">IF($S961="","",INDIRECT("$Z"&amp;$S961))</f>
        <v>#VALUE!</v>
      </c>
      <c r="AG961" t="str">
        <f t="shared" si="292"/>
        <v/>
      </c>
      <c r="AH961" t="str" cm="1">
        <f t="array" aca="1" ref="AH961" ca="1">IFERROR(INDIRECT("$ag"&amp;S961),"")</f>
        <v/>
      </c>
      <c r="AI961" t="e" cm="1">
        <f t="array" aca="1" ref="AI961" ca="1">INDIRECT("O"&amp;S961)</f>
        <v>#VALUE!</v>
      </c>
      <c r="AJ961" t="str">
        <f t="shared" si="293"/>
        <v/>
      </c>
    </row>
    <row r="962" spans="1:36" ht="16.5" customHeight="1" thickBot="1">
      <c r="A962" s="131"/>
      <c r="B962" s="138"/>
      <c r="C962" s="139"/>
      <c r="D962" s="148"/>
      <c r="E962" s="148"/>
      <c r="F962" s="139"/>
      <c r="G962" s="149"/>
      <c r="H962" s="149"/>
      <c r="I962" s="149"/>
      <c r="J962" s="149"/>
      <c r="K962" s="39"/>
      <c r="L962" s="145"/>
      <c r="M962" s="145"/>
      <c r="N962" s="62"/>
      <c r="O962" s="315"/>
      <c r="Q962" t="str">
        <f t="shared" si="288"/>
        <v/>
      </c>
      <c r="S962" t="e">
        <f t="shared" ca="1" si="277"/>
        <v>#VALUE!</v>
      </c>
      <c r="T962" t="e">
        <f t="shared" ref="T962:T1025" ca="1" si="294">"$B"&amp;S962</f>
        <v>#VALUE!</v>
      </c>
      <c r="U962">
        <f t="shared" si="278"/>
        <v>888</v>
      </c>
      <c r="V962">
        <v>74.916666666672498</v>
      </c>
      <c r="W962">
        <f t="shared" si="281"/>
        <v>74</v>
      </c>
      <c r="X962" t="str" cm="1">
        <f t="array" aca="1" ref="X962" ca="1">IFERROR(INDEX('PC&amp;PD'!$A$1:$AS$19,ROW('PC&amp;PD'!$A$19),MATCH(INDIRECT(T962),'PC&amp;PD'!$A$1:$AS$1,0)),"")</f>
        <v/>
      </c>
      <c r="AA962" t="str">
        <f t="shared" si="289"/>
        <v/>
      </c>
      <c r="AB962" t="str">
        <f t="shared" si="290"/>
        <v/>
      </c>
      <c r="AC962" t="e">
        <f t="shared" ca="1" si="291"/>
        <v>#VALUE!</v>
      </c>
      <c r="AD962" t="str" cm="1">
        <f t="array" aca="1" ref="AD962" ca="1">IFERROR(IF((LEFT(INDIRECT("$F"&amp;$S962),4))="GOTS",IF($G962="Organic","GOTS_Organic_raw",(IF($G962="Responsible","GOTS_Responsible",(IF($G962="No Attribute (Conventional)","GOTS_conventional",(IF($G962="Recycled Pre/Post-Consumer","GOTS_pre_post",(IF($G962="In-Conversion","GOTS_in_conversion",(IF($G962="Sustainably Sourced","Sustainably_sourced",(IF($G962="Recycled pre-consumer organic","GOTS_recycled_organic",""))))))))))))),IF($G962="Organic","Organic",(IF($G962="Responsible","Responsible",(IF($G962="No Attribute (Conventional)","No_Attribute_Conventional",(IF($G962="Recycled Pre/Post-Consumer","Recycled_Pre_Post_Consumer",(IF($G962="In-Conversion","In_Conversion",(IF($G962="Recycled Pre-Consumer","Recycled_Pre_Consumer",(IF($G962="Recycled Post-Consumer","Recycled_Post_Consumer",(IF($G962="Sustainably Sourced","Sustainably_sourced",(IF($G962="Recycled pre-consumer organic","GOTS_recycled_organic","")))))))))))))))))),"")</f>
        <v/>
      </c>
      <c r="AE962" t="e" cm="1">
        <f t="array" aca="1" ref="AE962" ca="1">IF($I962="",IF(INDIRECT("$F"&amp;$S962)="","",IF(LEFT(INDIRECT("$F"&amp;$S962),3)="GRS","GRS_RCS_RM",IF((LEFT(INDIRECT("$F"&amp;$S962),3))="RCS","GRS_RCS_RM",IF(INDIRECT("$F"&amp;$S962)="OCS (No Label)","OCS_Conversion_RM",IF(LEFT(INDIRECT("$F"&amp;$S962),3)="OCS","OCS_RM",IF(RIGHT(INDIRECT("$F"&amp;$S962),10)="conversion","GOTS_RM_conversion",IF((LEFT(INDIRECT("$F"&amp;$S962),4))="GOTS","GOTS_RM","Responsible_RM"))))))),"DELETERM")</f>
        <v>#VALUE!</v>
      </c>
      <c r="AF962" t="e" cm="1">
        <f t="array" aca="1" ref="AF962" ca="1">IF($S962="","",INDIRECT("$Z"&amp;$S962))</f>
        <v>#VALUE!</v>
      </c>
      <c r="AG962" t="str">
        <f t="shared" si="292"/>
        <v/>
      </c>
      <c r="AH962" t="str" cm="1">
        <f t="array" aca="1" ref="AH962" ca="1">IFERROR(INDIRECT("$ag"&amp;S962),"")</f>
        <v/>
      </c>
      <c r="AI962" t="e" cm="1">
        <f t="array" aca="1" ref="AI962" ca="1">INDIRECT("O"&amp;S962)</f>
        <v>#VALUE!</v>
      </c>
      <c r="AJ962" t="str">
        <f t="shared" si="293"/>
        <v/>
      </c>
    </row>
    <row r="963" spans="1:36" ht="16.5" customHeight="1">
      <c r="A963" s="128" t="str">
        <f>IF(B963="","",COUNTA($B$63:$B963))</f>
        <v/>
      </c>
      <c r="B963" s="132"/>
      <c r="C963" s="133"/>
      <c r="D963" s="140"/>
      <c r="E963" s="140"/>
      <c r="F963" s="133"/>
      <c r="G963" s="141"/>
      <c r="H963" s="141"/>
      <c r="I963" s="141"/>
      <c r="J963" s="141"/>
      <c r="K963" s="37"/>
      <c r="L963" s="142" t="str">
        <f>IF(R963="","",LEFT(R963,LEN(R963)-2))</f>
        <v/>
      </c>
      <c r="M963" s="142"/>
      <c r="N963" s="60"/>
      <c r="O963" s="313"/>
      <c r="Q963" t="str">
        <f t="shared" si="288"/>
        <v/>
      </c>
      <c r="R963" t="str">
        <f t="shared" ref="R963" si="295">CONCATENATE($Q963,Q964,Q965,Q966,Q967,Q968,$Q969,$Q970,$Q971,$Q972,$Q973,$Q974)</f>
        <v/>
      </c>
      <c r="S963" t="e">
        <f t="shared" ca="1" si="277"/>
        <v>#VALUE!</v>
      </c>
      <c r="T963" t="e">
        <f t="shared" ca="1" si="294"/>
        <v>#VALUE!</v>
      </c>
      <c r="U963">
        <f t="shared" si="278"/>
        <v>900</v>
      </c>
      <c r="V963">
        <v>75.000000000005898</v>
      </c>
      <c r="W963">
        <f t="shared" si="281"/>
        <v>75</v>
      </c>
      <c r="X963" t="str" cm="1">
        <f t="array" aca="1" ref="X963" ca="1">IFERROR(INDEX('PC&amp;PD'!$A$1:$AS$19,ROW('PC&amp;PD'!$A$19),MATCH(INDIRECT(T963),'PC&amp;PD'!$A$1:$AS$1,0)),"")</f>
        <v/>
      </c>
      <c r="Z963" t="str">
        <f t="shared" ref="Z963" si="296">IFERROR(IF($F963="OCS 100","OCS (OCS 100)",IF($F963="OCS Blended","OCS (OCS Blended)",IF($F963="OCS (No Label)","OCS (No Label)",IF($F963="RCS 100","RCS (RCS 100)",IF($F963="RCS Blended","RCS (RCS Blended)",IF($F963="GRS","GRS (GRS)",IF($F963="GRS (No Label)", "GRS (No Label)",IF($F963="RDS","RDS (RDS)",IF($F963="RWS","RWS (RWS)",IF($F963="RAS","RAS (RAS)",IF($F963="RMS","RMS (RMS)",IF($F963="GOTS Organic","GOTS (Organic)",IF($F963="GOTS Made with organic","GOTS (Made with Organic)",IF($F963="GOTS Organic - in conversion","GOTS (Organic - In Conversion)",IF($F963="GOTS Made with organic - in conversion","GOTS (Made with Organic - In Conversion)",""))))))))))))))),"")</f>
        <v/>
      </c>
      <c r="AA963" t="str">
        <f t="shared" si="289"/>
        <v/>
      </c>
      <c r="AB963" t="str">
        <f t="shared" si="290"/>
        <v/>
      </c>
      <c r="AC963" t="e">
        <f t="shared" ca="1" si="291"/>
        <v>#VALUE!</v>
      </c>
      <c r="AD963" t="str" cm="1">
        <f t="array" aca="1" ref="AD963" ca="1">IFERROR(IF((LEFT(INDIRECT("$F"&amp;$S963),4))="GOTS",IF($G963="Organic","GOTS_Organic_raw",(IF($G963="Responsible","GOTS_Responsible",(IF($G963="No Attribute (Conventional)","GOTS_conventional",(IF($G963="Recycled Pre/Post-Consumer","GOTS_pre_post",(IF($G963="In-Conversion","GOTS_in_conversion",(IF($G963="Sustainably Sourced","Sustainably_sourced",(IF($G963="Recycled pre-consumer organic","GOTS_recycled_organic",""))))))))))))),IF($G963="Organic","Organic",(IF($G963="Responsible","Responsible",(IF($G963="No Attribute (Conventional)","No_Attribute_Conventional",(IF($G963="Recycled Pre/Post-Consumer","Recycled_Pre_Post_Consumer",(IF($G963="In-Conversion","In_Conversion",(IF($G963="Recycled Pre-Consumer","Recycled_Pre_Consumer",(IF($G963="Recycled Post-Consumer","Recycled_Post_Consumer",(IF($G963="Sustainably Sourced","Sustainably_sourced",(IF($G963="Recycled pre-consumer organic","GOTS_recycled_organic","")))))))))))))))))),"")</f>
        <v/>
      </c>
      <c r="AE963" t="e" cm="1">
        <f t="array" aca="1" ref="AE963" ca="1">IF($I963="",IF(INDIRECT("$F"&amp;$S963)="","",IF(LEFT(INDIRECT("$F"&amp;$S963),3)="GRS","GRS_RCS_RM",IF((LEFT(INDIRECT("$F"&amp;$S963),3))="RCS","GRS_RCS_RM",IF(INDIRECT("$F"&amp;$S963)="OCS (No Label)","OCS_Conversion_RM",IF(LEFT(INDIRECT("$F"&amp;$S963),3)="OCS","OCS_RM",IF(RIGHT(INDIRECT("$F"&amp;$S963),10)="conversion","GOTS_RM_conversion",IF((LEFT(INDIRECT("$F"&amp;$S963),4))="GOTS","GOTS_RM","Responsible_RM"))))))),"DELETERM")</f>
        <v>#VALUE!</v>
      </c>
      <c r="AF963" t="e" cm="1">
        <f t="array" aca="1" ref="AF963" ca="1">IF($S963="","",INDIRECT("$Z"&amp;$S963))</f>
        <v>#VALUE!</v>
      </c>
      <c r="AG963" t="str">
        <f t="shared" si="292"/>
        <v/>
      </c>
      <c r="AH963" t="str" cm="1">
        <f t="array" aca="1" ref="AH963" ca="1">IFERROR(INDIRECT("$ag"&amp;S963),"")</f>
        <v/>
      </c>
      <c r="AI963" t="e" cm="1">
        <f t="array" aca="1" ref="AI963" ca="1">INDIRECT("O"&amp;S963)</f>
        <v>#VALUE!</v>
      </c>
      <c r="AJ963" t="str">
        <f t="shared" si="293"/>
        <v/>
      </c>
    </row>
    <row r="964" spans="1:36" ht="16.5" customHeight="1">
      <c r="A964" s="129"/>
      <c r="B964" s="134"/>
      <c r="C964" s="135"/>
      <c r="D964" s="146"/>
      <c r="E964" s="146"/>
      <c r="F964" s="135"/>
      <c r="G964" s="147"/>
      <c r="H964" s="147"/>
      <c r="I964" s="147"/>
      <c r="J964" s="147"/>
      <c r="K964" s="38"/>
      <c r="L964" s="143"/>
      <c r="M964" s="143"/>
      <c r="N964" s="61"/>
      <c r="O964" s="314"/>
      <c r="Q964" t="str">
        <f t="shared" si="288"/>
        <v/>
      </c>
      <c r="S964" t="e">
        <f t="shared" ca="1" si="277"/>
        <v>#VALUE!</v>
      </c>
      <c r="T964" t="e">
        <f t="shared" ca="1" si="294"/>
        <v>#VALUE!</v>
      </c>
      <c r="U964">
        <f t="shared" si="278"/>
        <v>900</v>
      </c>
      <c r="V964">
        <v>75.083333333339198</v>
      </c>
      <c r="W964">
        <f t="shared" si="281"/>
        <v>75</v>
      </c>
      <c r="X964" t="str" cm="1">
        <f t="array" aca="1" ref="X964" ca="1">IFERROR(INDEX('PC&amp;PD'!$A$1:$AS$19,ROW('PC&amp;PD'!$A$19),MATCH(INDIRECT(T964),'PC&amp;PD'!$A$1:$AS$1,0)),"")</f>
        <v/>
      </c>
      <c r="AA964" t="str">
        <f t="shared" si="289"/>
        <v/>
      </c>
      <c r="AB964" t="str">
        <f t="shared" si="290"/>
        <v/>
      </c>
      <c r="AC964" t="e">
        <f t="shared" ca="1" si="291"/>
        <v>#VALUE!</v>
      </c>
      <c r="AD964" t="str" cm="1">
        <f t="array" aca="1" ref="AD964" ca="1">IFERROR(IF((LEFT(INDIRECT("$F"&amp;$S964),4))="GOTS",IF($G964="Organic","GOTS_Organic_raw",(IF($G964="Responsible","GOTS_Responsible",(IF($G964="No Attribute (Conventional)","GOTS_conventional",(IF($G964="Recycled Pre/Post-Consumer","GOTS_pre_post",(IF($G964="In-Conversion","GOTS_in_conversion",(IF($G964="Sustainably Sourced","Sustainably_sourced",(IF($G964="Recycled pre-consumer organic","GOTS_recycled_organic",""))))))))))))),IF($G964="Organic","Organic",(IF($G964="Responsible","Responsible",(IF($G964="No Attribute (Conventional)","No_Attribute_Conventional",(IF($G964="Recycled Pre/Post-Consumer","Recycled_Pre_Post_Consumer",(IF($G964="In-Conversion","In_Conversion",(IF($G964="Recycled Pre-Consumer","Recycled_Pre_Consumer",(IF($G964="Recycled Post-Consumer","Recycled_Post_Consumer",(IF($G964="Sustainably Sourced","Sustainably_sourced",(IF($G964="Recycled pre-consumer organic","GOTS_recycled_organic","")))))))))))))))))),"")</f>
        <v/>
      </c>
      <c r="AE964" t="e" cm="1">
        <f t="array" aca="1" ref="AE964" ca="1">IF($I964="",IF(INDIRECT("$F"&amp;$S964)="","",IF(LEFT(INDIRECT("$F"&amp;$S964),3)="GRS","GRS_RCS_RM",IF((LEFT(INDIRECT("$F"&amp;$S964),3))="RCS","GRS_RCS_RM",IF(INDIRECT("$F"&amp;$S964)="OCS (No Label)","OCS_Conversion_RM",IF(LEFT(INDIRECT("$F"&amp;$S964),3)="OCS","OCS_RM",IF(RIGHT(INDIRECT("$F"&amp;$S964),10)="conversion","GOTS_RM_conversion",IF((LEFT(INDIRECT("$F"&amp;$S964),4))="GOTS","GOTS_RM","Responsible_RM"))))))),"DELETERM")</f>
        <v>#VALUE!</v>
      </c>
      <c r="AF964" t="e" cm="1">
        <f t="array" aca="1" ref="AF964" ca="1">IF($S964="","",INDIRECT("$Z"&amp;$S964))</f>
        <v>#VALUE!</v>
      </c>
      <c r="AG964" t="str">
        <f t="shared" si="292"/>
        <v/>
      </c>
      <c r="AH964" t="str" cm="1">
        <f t="array" aca="1" ref="AH964" ca="1">IFERROR(INDIRECT("$ag"&amp;S964),"")</f>
        <v/>
      </c>
      <c r="AI964" t="e" cm="1">
        <f t="array" aca="1" ref="AI964" ca="1">INDIRECT("O"&amp;S964)</f>
        <v>#VALUE!</v>
      </c>
      <c r="AJ964" t="str">
        <f t="shared" si="293"/>
        <v/>
      </c>
    </row>
    <row r="965" spans="1:36" ht="16.5" customHeight="1">
      <c r="A965" s="129"/>
      <c r="B965" s="134"/>
      <c r="C965" s="135"/>
      <c r="D965" s="146"/>
      <c r="E965" s="146"/>
      <c r="F965" s="135"/>
      <c r="G965" s="147"/>
      <c r="H965" s="147"/>
      <c r="I965" s="147"/>
      <c r="J965" s="147"/>
      <c r="K965" s="38"/>
      <c r="L965" s="143"/>
      <c r="M965" s="143"/>
      <c r="N965" s="61"/>
      <c r="O965" s="314"/>
      <c r="Q965" t="str">
        <f t="shared" si="288"/>
        <v/>
      </c>
      <c r="S965" t="e">
        <f t="shared" ca="1" si="277"/>
        <v>#VALUE!</v>
      </c>
      <c r="T965" t="e">
        <f t="shared" ca="1" si="294"/>
        <v>#VALUE!</v>
      </c>
      <c r="U965">
        <f t="shared" si="278"/>
        <v>900</v>
      </c>
      <c r="V965">
        <v>75.166666666672498</v>
      </c>
      <c r="W965">
        <f t="shared" si="281"/>
        <v>75</v>
      </c>
      <c r="X965" t="str" cm="1">
        <f t="array" aca="1" ref="X965" ca="1">IFERROR(INDEX('PC&amp;PD'!$A$1:$AS$19,ROW('PC&amp;PD'!$A$19),MATCH(INDIRECT(T965),'PC&amp;PD'!$A$1:$AS$1,0)),"")</f>
        <v/>
      </c>
      <c r="AA965" t="str">
        <f t="shared" si="289"/>
        <v/>
      </c>
      <c r="AB965" t="str">
        <f t="shared" si="290"/>
        <v/>
      </c>
      <c r="AC965" t="e">
        <f t="shared" ca="1" si="291"/>
        <v>#VALUE!</v>
      </c>
      <c r="AD965" t="str" cm="1">
        <f t="array" aca="1" ref="AD965" ca="1">IFERROR(IF((LEFT(INDIRECT("$F"&amp;$S965),4))="GOTS",IF($G965="Organic","GOTS_Organic_raw",(IF($G965="Responsible","GOTS_Responsible",(IF($G965="No Attribute (Conventional)","GOTS_conventional",(IF($G965="Recycled Pre/Post-Consumer","GOTS_pre_post",(IF($G965="In-Conversion","GOTS_in_conversion",(IF($G965="Sustainably Sourced","Sustainably_sourced",(IF($G965="Recycled pre-consumer organic","GOTS_recycled_organic",""))))))))))))),IF($G965="Organic","Organic",(IF($G965="Responsible","Responsible",(IF($G965="No Attribute (Conventional)","No_Attribute_Conventional",(IF($G965="Recycled Pre/Post-Consumer","Recycled_Pre_Post_Consumer",(IF($G965="In-Conversion","In_Conversion",(IF($G965="Recycled Pre-Consumer","Recycled_Pre_Consumer",(IF($G965="Recycled Post-Consumer","Recycled_Post_Consumer",(IF($G965="Sustainably Sourced","Sustainably_sourced",(IF($G965="Recycled pre-consumer organic","GOTS_recycled_organic","")))))))))))))))))),"")</f>
        <v/>
      </c>
      <c r="AE965" t="e" cm="1">
        <f t="array" aca="1" ref="AE965" ca="1">IF($I965="",IF(INDIRECT("$F"&amp;$S965)="","",IF(LEFT(INDIRECT("$F"&amp;$S965),3)="GRS","GRS_RCS_RM",IF((LEFT(INDIRECT("$F"&amp;$S965),3))="RCS","GRS_RCS_RM",IF(INDIRECT("$F"&amp;$S965)="OCS (No Label)","OCS_Conversion_RM",IF(LEFT(INDIRECT("$F"&amp;$S965),3)="OCS","OCS_RM",IF(RIGHT(INDIRECT("$F"&amp;$S965),10)="conversion","GOTS_RM_conversion",IF((LEFT(INDIRECT("$F"&amp;$S965),4))="GOTS","GOTS_RM","Responsible_RM"))))))),"DELETERM")</f>
        <v>#VALUE!</v>
      </c>
      <c r="AF965" t="e" cm="1">
        <f t="array" aca="1" ref="AF965" ca="1">IF($S965="","",INDIRECT("$Z"&amp;$S965))</f>
        <v>#VALUE!</v>
      </c>
      <c r="AG965" t="str">
        <f t="shared" si="292"/>
        <v/>
      </c>
      <c r="AH965" t="str" cm="1">
        <f t="array" aca="1" ref="AH965" ca="1">IFERROR(INDIRECT("$ag"&amp;S965),"")</f>
        <v/>
      </c>
      <c r="AI965" t="e" cm="1">
        <f t="array" aca="1" ref="AI965" ca="1">INDIRECT("O"&amp;S965)</f>
        <v>#VALUE!</v>
      </c>
      <c r="AJ965" t="str">
        <f t="shared" si="293"/>
        <v/>
      </c>
    </row>
    <row r="966" spans="1:36" ht="16.5" customHeight="1">
      <c r="A966" s="129"/>
      <c r="B966" s="134"/>
      <c r="C966" s="135"/>
      <c r="D966" s="146"/>
      <c r="E966" s="146"/>
      <c r="F966" s="135"/>
      <c r="G966" s="147"/>
      <c r="H966" s="147"/>
      <c r="I966" s="147"/>
      <c r="J966" s="147"/>
      <c r="K966" s="38"/>
      <c r="L966" s="143"/>
      <c r="M966" s="143"/>
      <c r="N966" s="61"/>
      <c r="O966" s="314"/>
      <c r="Q966" t="str">
        <f t="shared" si="288"/>
        <v/>
      </c>
      <c r="S966" t="e">
        <f t="shared" ca="1" si="277"/>
        <v>#VALUE!</v>
      </c>
      <c r="T966" t="e">
        <f t="shared" ca="1" si="294"/>
        <v>#VALUE!</v>
      </c>
      <c r="U966">
        <f t="shared" si="278"/>
        <v>900</v>
      </c>
      <c r="V966">
        <v>75.250000000005898</v>
      </c>
      <c r="W966">
        <f t="shared" si="281"/>
        <v>75</v>
      </c>
      <c r="X966" t="str" cm="1">
        <f t="array" aca="1" ref="X966" ca="1">IFERROR(INDEX('PC&amp;PD'!$A$1:$AS$19,ROW('PC&amp;PD'!$A$19),MATCH(INDIRECT(T966),'PC&amp;PD'!$A$1:$AS$1,0)),"")</f>
        <v/>
      </c>
      <c r="AA966" t="str">
        <f t="shared" si="289"/>
        <v/>
      </c>
      <c r="AB966" t="str">
        <f t="shared" si="290"/>
        <v/>
      </c>
      <c r="AC966" t="e">
        <f t="shared" ca="1" si="291"/>
        <v>#VALUE!</v>
      </c>
      <c r="AD966" t="str" cm="1">
        <f t="array" aca="1" ref="AD966" ca="1">IFERROR(IF((LEFT(INDIRECT("$F"&amp;$S966),4))="GOTS",IF($G966="Organic","GOTS_Organic_raw",(IF($G966="Responsible","GOTS_Responsible",(IF($G966="No Attribute (Conventional)","GOTS_conventional",(IF($G966="Recycled Pre/Post-Consumer","GOTS_pre_post",(IF($G966="In-Conversion","GOTS_in_conversion",(IF($G966="Sustainably Sourced","Sustainably_sourced",(IF($G966="Recycled pre-consumer organic","GOTS_recycled_organic",""))))))))))))),IF($G966="Organic","Organic",(IF($G966="Responsible","Responsible",(IF($G966="No Attribute (Conventional)","No_Attribute_Conventional",(IF($G966="Recycled Pre/Post-Consumer","Recycled_Pre_Post_Consumer",(IF($G966="In-Conversion","In_Conversion",(IF($G966="Recycled Pre-Consumer","Recycled_Pre_Consumer",(IF($G966="Recycled Post-Consumer","Recycled_Post_Consumer",(IF($G966="Sustainably Sourced","Sustainably_sourced",(IF($G966="Recycled pre-consumer organic","GOTS_recycled_organic","")))))))))))))))))),"")</f>
        <v/>
      </c>
      <c r="AE966" t="e" cm="1">
        <f t="array" aca="1" ref="AE966" ca="1">IF($I966="",IF(INDIRECT("$F"&amp;$S966)="","",IF(LEFT(INDIRECT("$F"&amp;$S966),3)="GRS","GRS_RCS_RM",IF((LEFT(INDIRECT("$F"&amp;$S966),3))="RCS","GRS_RCS_RM",IF(INDIRECT("$F"&amp;$S966)="OCS (No Label)","OCS_Conversion_RM",IF(LEFT(INDIRECT("$F"&amp;$S966),3)="OCS","OCS_RM",IF(RIGHT(INDIRECT("$F"&amp;$S966),10)="conversion","GOTS_RM_conversion",IF((LEFT(INDIRECT("$F"&amp;$S966),4))="GOTS","GOTS_RM","Responsible_RM"))))))),"DELETERM")</f>
        <v>#VALUE!</v>
      </c>
      <c r="AF966" t="e" cm="1">
        <f t="array" aca="1" ref="AF966" ca="1">IF($S966="","",INDIRECT("$Z"&amp;$S966))</f>
        <v>#VALUE!</v>
      </c>
      <c r="AG966" t="str">
        <f t="shared" si="292"/>
        <v/>
      </c>
      <c r="AH966" t="str" cm="1">
        <f t="array" aca="1" ref="AH966" ca="1">IFERROR(INDIRECT("$ag"&amp;S966),"")</f>
        <v/>
      </c>
      <c r="AI966" t="e" cm="1">
        <f t="array" aca="1" ref="AI966" ca="1">INDIRECT("O"&amp;S966)</f>
        <v>#VALUE!</v>
      </c>
      <c r="AJ966" t="str">
        <f t="shared" si="293"/>
        <v/>
      </c>
    </row>
    <row r="967" spans="1:36" ht="16.5" customHeight="1">
      <c r="A967" s="129"/>
      <c r="B967" s="134"/>
      <c r="C967" s="135"/>
      <c r="D967" s="146"/>
      <c r="E967" s="146"/>
      <c r="F967" s="135"/>
      <c r="G967" s="147"/>
      <c r="H967" s="147"/>
      <c r="I967" s="147"/>
      <c r="J967" s="147"/>
      <c r="K967" s="38"/>
      <c r="L967" s="143"/>
      <c r="M967" s="143"/>
      <c r="N967" s="61"/>
      <c r="O967" s="314"/>
      <c r="Q967" t="str">
        <f t="shared" si="288"/>
        <v/>
      </c>
      <c r="S967" t="e">
        <f t="shared" ca="1" si="277"/>
        <v>#VALUE!</v>
      </c>
      <c r="T967" t="e">
        <f t="shared" ca="1" si="294"/>
        <v>#VALUE!</v>
      </c>
      <c r="U967">
        <f t="shared" si="278"/>
        <v>900</v>
      </c>
      <c r="V967">
        <v>75.333333333339198</v>
      </c>
      <c r="W967">
        <f t="shared" si="281"/>
        <v>75</v>
      </c>
      <c r="X967" t="str" cm="1">
        <f t="array" aca="1" ref="X967" ca="1">IFERROR(INDEX('PC&amp;PD'!$A$1:$AS$19,ROW('PC&amp;PD'!$A$19),MATCH(INDIRECT(T967),'PC&amp;PD'!$A$1:$AS$1,0)),"")</f>
        <v/>
      </c>
      <c r="AA967" t="str">
        <f t="shared" si="289"/>
        <v/>
      </c>
      <c r="AB967" t="str">
        <f t="shared" si="290"/>
        <v/>
      </c>
      <c r="AC967" t="e">
        <f t="shared" ca="1" si="291"/>
        <v>#VALUE!</v>
      </c>
      <c r="AD967" t="str" cm="1">
        <f t="array" aca="1" ref="AD967" ca="1">IFERROR(IF((LEFT(INDIRECT("$F"&amp;$S967),4))="GOTS",IF($G967="Organic","GOTS_Organic_raw",(IF($G967="Responsible","GOTS_Responsible",(IF($G967="No Attribute (Conventional)","GOTS_conventional",(IF($G967="Recycled Pre/Post-Consumer","GOTS_pre_post",(IF($G967="In-Conversion","GOTS_in_conversion",(IF($G967="Sustainably Sourced","Sustainably_sourced",(IF($G967="Recycled pre-consumer organic","GOTS_recycled_organic",""))))))))))))),IF($G967="Organic","Organic",(IF($G967="Responsible","Responsible",(IF($G967="No Attribute (Conventional)","No_Attribute_Conventional",(IF($G967="Recycled Pre/Post-Consumer","Recycled_Pre_Post_Consumer",(IF($G967="In-Conversion","In_Conversion",(IF($G967="Recycled Pre-Consumer","Recycled_Pre_Consumer",(IF($G967="Recycled Post-Consumer","Recycled_Post_Consumer",(IF($G967="Sustainably Sourced","Sustainably_sourced",(IF($G967="Recycled pre-consumer organic","GOTS_recycled_organic","")))))))))))))))))),"")</f>
        <v/>
      </c>
      <c r="AE967" t="e" cm="1">
        <f t="array" aca="1" ref="AE967" ca="1">IF($I967="",IF(INDIRECT("$F"&amp;$S967)="","",IF(LEFT(INDIRECT("$F"&amp;$S967),3)="GRS","GRS_RCS_RM",IF((LEFT(INDIRECT("$F"&amp;$S967),3))="RCS","GRS_RCS_RM",IF(INDIRECT("$F"&amp;$S967)="OCS (No Label)","OCS_Conversion_RM",IF(LEFT(INDIRECT("$F"&amp;$S967),3)="OCS","OCS_RM",IF(RIGHT(INDIRECT("$F"&amp;$S967),10)="conversion","GOTS_RM_conversion",IF((LEFT(INDIRECT("$F"&amp;$S967),4))="GOTS","GOTS_RM","Responsible_RM"))))))),"DELETERM")</f>
        <v>#VALUE!</v>
      </c>
      <c r="AF967" t="e" cm="1">
        <f t="array" aca="1" ref="AF967" ca="1">IF($S967="","",INDIRECT("$Z"&amp;$S967))</f>
        <v>#VALUE!</v>
      </c>
      <c r="AG967" t="str">
        <f t="shared" si="292"/>
        <v/>
      </c>
      <c r="AH967" t="str" cm="1">
        <f t="array" aca="1" ref="AH967" ca="1">IFERROR(INDIRECT("$ag"&amp;S967),"")</f>
        <v/>
      </c>
      <c r="AI967" t="e" cm="1">
        <f t="array" aca="1" ref="AI967" ca="1">INDIRECT("O"&amp;S967)</f>
        <v>#VALUE!</v>
      </c>
      <c r="AJ967" t="str">
        <f t="shared" si="293"/>
        <v/>
      </c>
    </row>
    <row r="968" spans="1:36" ht="16.5" customHeight="1">
      <c r="A968" s="129"/>
      <c r="B968" s="134"/>
      <c r="C968" s="135"/>
      <c r="D968" s="146"/>
      <c r="E968" s="146"/>
      <c r="F968" s="135"/>
      <c r="G968" s="147"/>
      <c r="H968" s="147"/>
      <c r="I968" s="147"/>
      <c r="J968" s="147"/>
      <c r="K968" s="38"/>
      <c r="L968" s="143"/>
      <c r="M968" s="143"/>
      <c r="N968" s="61"/>
      <c r="O968" s="314"/>
      <c r="Q968" t="str">
        <f t="shared" si="288"/>
        <v/>
      </c>
      <c r="S968" t="e">
        <f t="shared" ca="1" si="277"/>
        <v>#VALUE!</v>
      </c>
      <c r="T968" t="e">
        <f t="shared" ca="1" si="294"/>
        <v>#VALUE!</v>
      </c>
      <c r="U968">
        <f t="shared" si="278"/>
        <v>900</v>
      </c>
      <c r="V968">
        <v>75.416666666672597</v>
      </c>
      <c r="W968">
        <f t="shared" si="281"/>
        <v>75</v>
      </c>
      <c r="X968" t="str" cm="1">
        <f t="array" aca="1" ref="X968" ca="1">IFERROR(INDEX('PC&amp;PD'!$A$1:$AS$19,ROW('PC&amp;PD'!$A$19),MATCH(INDIRECT(T968),'PC&amp;PD'!$A$1:$AS$1,0)),"")</f>
        <v/>
      </c>
      <c r="AA968" t="str">
        <f t="shared" si="289"/>
        <v/>
      </c>
      <c r="AB968" t="str">
        <f t="shared" si="290"/>
        <v/>
      </c>
      <c r="AC968" t="e">
        <f t="shared" ca="1" si="291"/>
        <v>#VALUE!</v>
      </c>
      <c r="AD968" t="str" cm="1">
        <f t="array" aca="1" ref="AD968" ca="1">IFERROR(IF((LEFT(INDIRECT("$F"&amp;$S968),4))="GOTS",IF($G968="Organic","GOTS_Organic_raw",(IF($G968="Responsible","GOTS_Responsible",(IF($G968="No Attribute (Conventional)","GOTS_conventional",(IF($G968="Recycled Pre/Post-Consumer","GOTS_pre_post",(IF($G968="In-Conversion","GOTS_in_conversion",(IF($G968="Sustainably Sourced","Sustainably_sourced",(IF($G968="Recycled pre-consumer organic","GOTS_recycled_organic",""))))))))))))),IF($G968="Organic","Organic",(IF($G968="Responsible","Responsible",(IF($G968="No Attribute (Conventional)","No_Attribute_Conventional",(IF($G968="Recycled Pre/Post-Consumer","Recycled_Pre_Post_Consumer",(IF($G968="In-Conversion","In_Conversion",(IF($G968="Recycled Pre-Consumer","Recycled_Pre_Consumer",(IF($G968="Recycled Post-Consumer","Recycled_Post_Consumer",(IF($G968="Sustainably Sourced","Sustainably_sourced",(IF($G968="Recycled pre-consumer organic","GOTS_recycled_organic","")))))))))))))))))),"")</f>
        <v/>
      </c>
      <c r="AE968" t="e" cm="1">
        <f t="array" aca="1" ref="AE968" ca="1">IF($I968="",IF(INDIRECT("$F"&amp;$S968)="","",IF(LEFT(INDIRECT("$F"&amp;$S968),3)="GRS","GRS_RCS_RM",IF((LEFT(INDIRECT("$F"&amp;$S968),3))="RCS","GRS_RCS_RM",IF(INDIRECT("$F"&amp;$S968)="OCS (No Label)","OCS_Conversion_RM",IF(LEFT(INDIRECT("$F"&amp;$S968),3)="OCS","OCS_RM",IF(RIGHT(INDIRECT("$F"&amp;$S968),10)="conversion","GOTS_RM_conversion",IF((LEFT(INDIRECT("$F"&amp;$S968),4))="GOTS","GOTS_RM","Responsible_RM"))))))),"DELETERM")</f>
        <v>#VALUE!</v>
      </c>
      <c r="AF968" t="e" cm="1">
        <f t="array" aca="1" ref="AF968" ca="1">IF($S968="","",INDIRECT("$Z"&amp;$S968))</f>
        <v>#VALUE!</v>
      </c>
      <c r="AG968" t="str">
        <f t="shared" si="292"/>
        <v/>
      </c>
      <c r="AH968" t="str" cm="1">
        <f t="array" aca="1" ref="AH968" ca="1">IFERROR(INDIRECT("$ag"&amp;S968),"")</f>
        <v/>
      </c>
      <c r="AI968" t="e" cm="1">
        <f t="array" aca="1" ref="AI968" ca="1">INDIRECT("O"&amp;S968)</f>
        <v>#VALUE!</v>
      </c>
      <c r="AJ968" t="str">
        <f t="shared" si="293"/>
        <v/>
      </c>
    </row>
    <row r="969" spans="1:36" ht="16.5" customHeight="1">
      <c r="A969" s="130"/>
      <c r="B969" s="136"/>
      <c r="C969" s="137"/>
      <c r="D969" s="146"/>
      <c r="E969" s="146"/>
      <c r="F969" s="137"/>
      <c r="G969" s="147"/>
      <c r="H969" s="147"/>
      <c r="I969" s="147"/>
      <c r="J969" s="147"/>
      <c r="K969" s="38"/>
      <c r="L969" s="144"/>
      <c r="M969" s="144"/>
      <c r="N969" s="61"/>
      <c r="O969" s="314"/>
      <c r="Q969" t="str">
        <f t="shared" si="288"/>
        <v/>
      </c>
      <c r="S969" t="e">
        <f t="shared" ca="1" si="277"/>
        <v>#VALUE!</v>
      </c>
      <c r="T969" t="e">
        <f t="shared" ca="1" si="294"/>
        <v>#VALUE!</v>
      </c>
      <c r="U969">
        <f t="shared" si="278"/>
        <v>900</v>
      </c>
      <c r="V969">
        <v>75.500000000005898</v>
      </c>
      <c r="W969">
        <f t="shared" si="281"/>
        <v>75</v>
      </c>
      <c r="X969" t="str" cm="1">
        <f t="array" aca="1" ref="X969" ca="1">IFERROR(INDEX('PC&amp;PD'!$A$1:$AS$19,ROW('PC&amp;PD'!$A$19),MATCH(INDIRECT(T969),'PC&amp;PD'!$A$1:$AS$1,0)),"")</f>
        <v/>
      </c>
      <c r="AA969" t="str">
        <f t="shared" si="289"/>
        <v/>
      </c>
      <c r="AB969" t="str">
        <f t="shared" si="290"/>
        <v/>
      </c>
      <c r="AC969" t="e">
        <f t="shared" ca="1" si="291"/>
        <v>#VALUE!</v>
      </c>
      <c r="AD969" t="str" cm="1">
        <f t="array" aca="1" ref="AD969" ca="1">IFERROR(IF((LEFT(INDIRECT("$F"&amp;$S969),4))="GOTS",IF($G969="Organic","GOTS_Organic_raw",(IF($G969="Responsible","GOTS_Responsible",(IF($G969="No Attribute (Conventional)","GOTS_conventional",(IF($G969="Recycled Pre/Post-Consumer","GOTS_pre_post",(IF($G969="In-Conversion","GOTS_in_conversion",(IF($G969="Sustainably Sourced","Sustainably_sourced",(IF($G969="Recycled pre-consumer organic","GOTS_recycled_organic",""))))))))))))),IF($G969="Organic","Organic",(IF($G969="Responsible","Responsible",(IF($G969="No Attribute (Conventional)","No_Attribute_Conventional",(IF($G969="Recycled Pre/Post-Consumer","Recycled_Pre_Post_Consumer",(IF($G969="In-Conversion","In_Conversion",(IF($G969="Recycled Pre-Consumer","Recycled_Pre_Consumer",(IF($G969="Recycled Post-Consumer","Recycled_Post_Consumer",(IF($G969="Sustainably Sourced","Sustainably_sourced",(IF($G969="Recycled pre-consumer organic","GOTS_recycled_organic","")))))))))))))))))),"")</f>
        <v/>
      </c>
      <c r="AE969" t="e" cm="1">
        <f t="array" aca="1" ref="AE969" ca="1">IF($I969="",IF(INDIRECT("$F"&amp;$S969)="","",IF(LEFT(INDIRECT("$F"&amp;$S969),3)="GRS","GRS_RCS_RM",IF((LEFT(INDIRECT("$F"&amp;$S969),3))="RCS","GRS_RCS_RM",IF(INDIRECT("$F"&amp;$S969)="OCS (No Label)","OCS_Conversion_RM",IF(LEFT(INDIRECT("$F"&amp;$S969),3)="OCS","OCS_RM",IF(RIGHT(INDIRECT("$F"&amp;$S969),10)="conversion","GOTS_RM_conversion",IF((LEFT(INDIRECT("$F"&amp;$S969),4))="GOTS","GOTS_RM","Responsible_RM"))))))),"DELETERM")</f>
        <v>#VALUE!</v>
      </c>
      <c r="AF969" t="e" cm="1">
        <f t="array" aca="1" ref="AF969" ca="1">IF($S969="","",INDIRECT("$Z"&amp;$S969))</f>
        <v>#VALUE!</v>
      </c>
      <c r="AG969" t="str">
        <f t="shared" si="292"/>
        <v/>
      </c>
      <c r="AH969" t="str" cm="1">
        <f t="array" aca="1" ref="AH969" ca="1">IFERROR(INDIRECT("$ag"&amp;S969),"")</f>
        <v/>
      </c>
      <c r="AI969" t="e" cm="1">
        <f t="array" aca="1" ref="AI969" ca="1">INDIRECT("O"&amp;S969)</f>
        <v>#VALUE!</v>
      </c>
      <c r="AJ969" t="str">
        <f t="shared" si="293"/>
        <v/>
      </c>
    </row>
    <row r="970" spans="1:36" ht="16.5" customHeight="1">
      <c r="A970" s="130"/>
      <c r="B970" s="136"/>
      <c r="C970" s="137"/>
      <c r="D970" s="146"/>
      <c r="E970" s="146"/>
      <c r="F970" s="137"/>
      <c r="G970" s="147"/>
      <c r="H970" s="147"/>
      <c r="I970" s="147"/>
      <c r="J970" s="147"/>
      <c r="K970" s="38"/>
      <c r="L970" s="144"/>
      <c r="M970" s="144"/>
      <c r="N970" s="61"/>
      <c r="O970" s="314"/>
      <c r="Q970" t="str">
        <f t="shared" si="288"/>
        <v/>
      </c>
      <c r="S970" t="e">
        <f t="shared" ca="1" si="277"/>
        <v>#VALUE!</v>
      </c>
      <c r="T970" t="e">
        <f t="shared" ca="1" si="294"/>
        <v>#VALUE!</v>
      </c>
      <c r="U970">
        <f t="shared" si="278"/>
        <v>900</v>
      </c>
      <c r="V970">
        <v>75.583333333339198</v>
      </c>
      <c r="W970">
        <f t="shared" si="281"/>
        <v>75</v>
      </c>
      <c r="X970" t="str" cm="1">
        <f t="array" aca="1" ref="X970" ca="1">IFERROR(INDEX('PC&amp;PD'!$A$1:$AS$19,ROW('PC&amp;PD'!$A$19),MATCH(INDIRECT(T970),'PC&amp;PD'!$A$1:$AS$1,0)),"")</f>
        <v/>
      </c>
      <c r="AA970" t="str">
        <f t="shared" si="289"/>
        <v/>
      </c>
      <c r="AB970" t="str">
        <f t="shared" si="290"/>
        <v/>
      </c>
      <c r="AC970" t="e">
        <f t="shared" ca="1" si="291"/>
        <v>#VALUE!</v>
      </c>
      <c r="AD970" t="str" cm="1">
        <f t="array" aca="1" ref="AD970" ca="1">IFERROR(IF((LEFT(INDIRECT("$F"&amp;$S970),4))="GOTS",IF($G970="Organic","GOTS_Organic_raw",(IF($G970="Responsible","GOTS_Responsible",(IF($G970="No Attribute (Conventional)","GOTS_conventional",(IF($G970="Recycled Pre/Post-Consumer","GOTS_pre_post",(IF($G970="In-Conversion","GOTS_in_conversion",(IF($G970="Sustainably Sourced","Sustainably_sourced",(IF($G970="Recycled pre-consumer organic","GOTS_recycled_organic",""))))))))))))),IF($G970="Organic","Organic",(IF($G970="Responsible","Responsible",(IF($G970="No Attribute (Conventional)","No_Attribute_Conventional",(IF($G970="Recycled Pre/Post-Consumer","Recycled_Pre_Post_Consumer",(IF($G970="In-Conversion","In_Conversion",(IF($G970="Recycled Pre-Consumer","Recycled_Pre_Consumer",(IF($G970="Recycled Post-Consumer","Recycled_Post_Consumer",(IF($G970="Sustainably Sourced","Sustainably_sourced",(IF($G970="Recycled pre-consumer organic","GOTS_recycled_organic","")))))))))))))))))),"")</f>
        <v/>
      </c>
      <c r="AE970" t="e" cm="1">
        <f t="array" aca="1" ref="AE970" ca="1">IF($I970="",IF(INDIRECT("$F"&amp;$S970)="","",IF(LEFT(INDIRECT("$F"&amp;$S970),3)="GRS","GRS_RCS_RM",IF((LEFT(INDIRECT("$F"&amp;$S970),3))="RCS","GRS_RCS_RM",IF(INDIRECT("$F"&amp;$S970)="OCS (No Label)","OCS_Conversion_RM",IF(LEFT(INDIRECT("$F"&amp;$S970),3)="OCS","OCS_RM",IF(RIGHT(INDIRECT("$F"&amp;$S970),10)="conversion","GOTS_RM_conversion",IF((LEFT(INDIRECT("$F"&amp;$S970),4))="GOTS","GOTS_RM","Responsible_RM"))))))),"DELETERM")</f>
        <v>#VALUE!</v>
      </c>
      <c r="AF970" t="e" cm="1">
        <f t="array" aca="1" ref="AF970" ca="1">IF($S970="","",INDIRECT("$Z"&amp;$S970))</f>
        <v>#VALUE!</v>
      </c>
      <c r="AG970" t="str">
        <f t="shared" si="292"/>
        <v/>
      </c>
      <c r="AH970" t="str" cm="1">
        <f t="array" aca="1" ref="AH970" ca="1">IFERROR(INDIRECT("$ag"&amp;S970),"")</f>
        <v/>
      </c>
      <c r="AI970" t="e" cm="1">
        <f t="array" aca="1" ref="AI970" ca="1">INDIRECT("O"&amp;S970)</f>
        <v>#VALUE!</v>
      </c>
      <c r="AJ970" t="str">
        <f t="shared" si="293"/>
        <v/>
      </c>
    </row>
    <row r="971" spans="1:36" ht="16.5" customHeight="1">
      <c r="A971" s="130"/>
      <c r="B971" s="136"/>
      <c r="C971" s="137"/>
      <c r="D971" s="146"/>
      <c r="E971" s="146"/>
      <c r="F971" s="137"/>
      <c r="G971" s="147"/>
      <c r="H971" s="147"/>
      <c r="I971" s="147"/>
      <c r="J971" s="147"/>
      <c r="K971" s="38"/>
      <c r="L971" s="144"/>
      <c r="M971" s="144"/>
      <c r="N971" s="61"/>
      <c r="O971" s="314"/>
      <c r="Q971" t="str">
        <f t="shared" si="288"/>
        <v/>
      </c>
      <c r="S971" t="e">
        <f t="shared" ca="1" si="277"/>
        <v>#VALUE!</v>
      </c>
      <c r="T971" t="e">
        <f t="shared" ca="1" si="294"/>
        <v>#VALUE!</v>
      </c>
      <c r="U971">
        <f t="shared" si="278"/>
        <v>900</v>
      </c>
      <c r="V971">
        <v>75.666666666672597</v>
      </c>
      <c r="W971">
        <f t="shared" si="281"/>
        <v>75</v>
      </c>
      <c r="X971" t="str" cm="1">
        <f t="array" aca="1" ref="X971" ca="1">IFERROR(INDEX('PC&amp;PD'!$A$1:$AS$19,ROW('PC&amp;PD'!$A$19),MATCH(INDIRECT(T971),'PC&amp;PD'!$A$1:$AS$1,0)),"")</f>
        <v/>
      </c>
      <c r="AA971" t="str">
        <f t="shared" si="289"/>
        <v/>
      </c>
      <c r="AB971" t="str">
        <f t="shared" si="290"/>
        <v/>
      </c>
      <c r="AC971" t="e">
        <f t="shared" ca="1" si="291"/>
        <v>#VALUE!</v>
      </c>
      <c r="AD971" t="str" cm="1">
        <f t="array" aca="1" ref="AD971" ca="1">IFERROR(IF((LEFT(INDIRECT("$F"&amp;$S971),4))="GOTS",IF($G971="Organic","GOTS_Organic_raw",(IF($G971="Responsible","GOTS_Responsible",(IF($G971="No Attribute (Conventional)","GOTS_conventional",(IF($G971="Recycled Pre/Post-Consumer","GOTS_pre_post",(IF($G971="In-Conversion","GOTS_in_conversion",(IF($G971="Sustainably Sourced","Sustainably_sourced",(IF($G971="Recycled pre-consumer organic","GOTS_recycled_organic",""))))))))))))),IF($G971="Organic","Organic",(IF($G971="Responsible","Responsible",(IF($G971="No Attribute (Conventional)","No_Attribute_Conventional",(IF($G971="Recycled Pre/Post-Consumer","Recycled_Pre_Post_Consumer",(IF($G971="In-Conversion","In_Conversion",(IF($G971="Recycled Pre-Consumer","Recycled_Pre_Consumer",(IF($G971="Recycled Post-Consumer","Recycled_Post_Consumer",(IF($G971="Sustainably Sourced","Sustainably_sourced",(IF($G971="Recycled pre-consumer organic","GOTS_recycled_organic","")))))))))))))))))),"")</f>
        <v/>
      </c>
      <c r="AE971" t="e" cm="1">
        <f t="array" aca="1" ref="AE971" ca="1">IF($I971="",IF(INDIRECT("$F"&amp;$S971)="","",IF(LEFT(INDIRECT("$F"&amp;$S971),3)="GRS","GRS_RCS_RM",IF((LEFT(INDIRECT("$F"&amp;$S971),3))="RCS","GRS_RCS_RM",IF(INDIRECT("$F"&amp;$S971)="OCS (No Label)","OCS_Conversion_RM",IF(LEFT(INDIRECT("$F"&amp;$S971),3)="OCS","OCS_RM",IF(RIGHT(INDIRECT("$F"&amp;$S971),10)="conversion","GOTS_RM_conversion",IF((LEFT(INDIRECT("$F"&amp;$S971),4))="GOTS","GOTS_RM","Responsible_RM"))))))),"DELETERM")</f>
        <v>#VALUE!</v>
      </c>
      <c r="AF971" t="e" cm="1">
        <f t="array" aca="1" ref="AF971" ca="1">IF($S971="","",INDIRECT("$Z"&amp;$S971))</f>
        <v>#VALUE!</v>
      </c>
      <c r="AG971" t="str">
        <f t="shared" si="292"/>
        <v/>
      </c>
      <c r="AH971" t="str" cm="1">
        <f t="array" aca="1" ref="AH971" ca="1">IFERROR(INDIRECT("$ag"&amp;S971),"")</f>
        <v/>
      </c>
      <c r="AI971" t="e" cm="1">
        <f t="array" aca="1" ref="AI971" ca="1">INDIRECT("O"&amp;S971)</f>
        <v>#VALUE!</v>
      </c>
      <c r="AJ971" t="str">
        <f t="shared" si="293"/>
        <v/>
      </c>
    </row>
    <row r="972" spans="1:36" ht="16.5" customHeight="1">
      <c r="A972" s="130"/>
      <c r="B972" s="136"/>
      <c r="C972" s="137"/>
      <c r="D972" s="146"/>
      <c r="E972" s="146"/>
      <c r="F972" s="137"/>
      <c r="G972" s="147"/>
      <c r="H972" s="147"/>
      <c r="I972" s="147"/>
      <c r="J972" s="147"/>
      <c r="K972" s="38"/>
      <c r="L972" s="144"/>
      <c r="M972" s="144"/>
      <c r="N972" s="61"/>
      <c r="O972" s="314"/>
      <c r="Q972" t="str">
        <f t="shared" si="288"/>
        <v/>
      </c>
      <c r="S972" t="e">
        <f t="shared" ref="S972:S1035" ca="1" si="297">IF(INDIRECT("A"&amp;$S$63+$U972)&lt;&gt;"",$S$63+$U972,"")</f>
        <v>#VALUE!</v>
      </c>
      <c r="T972" t="e">
        <f t="shared" ca="1" si="294"/>
        <v>#VALUE!</v>
      </c>
      <c r="U972">
        <f t="shared" ref="U972:U1035" si="298">(12*W972)</f>
        <v>900</v>
      </c>
      <c r="V972">
        <v>75.750000000005898</v>
      </c>
      <c r="W972">
        <f t="shared" si="281"/>
        <v>75</v>
      </c>
      <c r="X972" t="str" cm="1">
        <f t="array" aca="1" ref="X972" ca="1">IFERROR(INDEX('PC&amp;PD'!$A$1:$AS$19,ROW('PC&amp;PD'!$A$19),MATCH(INDIRECT(T972),'PC&amp;PD'!$A$1:$AS$1,0)),"")</f>
        <v/>
      </c>
      <c r="AA972" t="str">
        <f t="shared" si="289"/>
        <v/>
      </c>
      <c r="AB972" t="str">
        <f t="shared" si="290"/>
        <v/>
      </c>
      <c r="AC972" t="e">
        <f t="shared" ca="1" si="291"/>
        <v>#VALUE!</v>
      </c>
      <c r="AD972" t="str" cm="1">
        <f t="array" aca="1" ref="AD972" ca="1">IFERROR(IF((LEFT(INDIRECT("$F"&amp;$S972),4))="GOTS",IF($G972="Organic","GOTS_Organic_raw",(IF($G972="Responsible","GOTS_Responsible",(IF($G972="No Attribute (Conventional)","GOTS_conventional",(IF($G972="Recycled Pre/Post-Consumer","GOTS_pre_post",(IF($G972="In-Conversion","GOTS_in_conversion",(IF($G972="Sustainably Sourced","Sustainably_sourced",(IF($G972="Recycled pre-consumer organic","GOTS_recycled_organic",""))))))))))))),IF($G972="Organic","Organic",(IF($G972="Responsible","Responsible",(IF($G972="No Attribute (Conventional)","No_Attribute_Conventional",(IF($G972="Recycled Pre/Post-Consumer","Recycled_Pre_Post_Consumer",(IF($G972="In-Conversion","In_Conversion",(IF($G972="Recycled Pre-Consumer","Recycled_Pre_Consumer",(IF($G972="Recycled Post-Consumer","Recycled_Post_Consumer",(IF($G972="Sustainably Sourced","Sustainably_sourced",(IF($G972="Recycled pre-consumer organic","GOTS_recycled_organic","")))))))))))))))))),"")</f>
        <v/>
      </c>
      <c r="AE972" t="e" cm="1">
        <f t="array" aca="1" ref="AE972" ca="1">IF($I972="",IF(INDIRECT("$F"&amp;$S972)="","",IF(LEFT(INDIRECT("$F"&amp;$S972),3)="GRS","GRS_RCS_RM",IF((LEFT(INDIRECT("$F"&amp;$S972),3))="RCS","GRS_RCS_RM",IF(INDIRECT("$F"&amp;$S972)="OCS (No Label)","OCS_Conversion_RM",IF(LEFT(INDIRECT("$F"&amp;$S972),3)="OCS","OCS_RM",IF(RIGHT(INDIRECT("$F"&amp;$S972),10)="conversion","GOTS_RM_conversion",IF((LEFT(INDIRECT("$F"&amp;$S972),4))="GOTS","GOTS_RM","Responsible_RM"))))))),"DELETERM")</f>
        <v>#VALUE!</v>
      </c>
      <c r="AF972" t="e" cm="1">
        <f t="array" aca="1" ref="AF972" ca="1">IF($S972="","",INDIRECT("$Z"&amp;$S972))</f>
        <v>#VALUE!</v>
      </c>
      <c r="AG972" t="str">
        <f t="shared" si="292"/>
        <v/>
      </c>
      <c r="AH972" t="str" cm="1">
        <f t="array" aca="1" ref="AH972" ca="1">IFERROR(INDIRECT("$ag"&amp;S972),"")</f>
        <v/>
      </c>
      <c r="AI972" t="e" cm="1">
        <f t="array" aca="1" ref="AI972" ca="1">INDIRECT("O"&amp;S972)</f>
        <v>#VALUE!</v>
      </c>
      <c r="AJ972" t="str">
        <f t="shared" si="293"/>
        <v/>
      </c>
    </row>
    <row r="973" spans="1:36" ht="16.5" customHeight="1">
      <c r="A973" s="130"/>
      <c r="B973" s="136"/>
      <c r="C973" s="137"/>
      <c r="D973" s="146"/>
      <c r="E973" s="146"/>
      <c r="F973" s="137"/>
      <c r="G973" s="147"/>
      <c r="H973" s="147"/>
      <c r="I973" s="147"/>
      <c r="J973" s="147"/>
      <c r="K973" s="38"/>
      <c r="L973" s="144"/>
      <c r="M973" s="144"/>
      <c r="N973" s="61"/>
      <c r="O973" s="314"/>
      <c r="Q973" t="str">
        <f t="shared" si="288"/>
        <v/>
      </c>
      <c r="S973" t="e">
        <f t="shared" ca="1" si="297"/>
        <v>#VALUE!</v>
      </c>
      <c r="T973" t="e">
        <f t="shared" ca="1" si="294"/>
        <v>#VALUE!</v>
      </c>
      <c r="U973">
        <f t="shared" si="298"/>
        <v>900</v>
      </c>
      <c r="V973">
        <v>75.833333333339297</v>
      </c>
      <c r="W973">
        <f t="shared" si="281"/>
        <v>75</v>
      </c>
      <c r="X973" t="str" cm="1">
        <f t="array" aca="1" ref="X973" ca="1">IFERROR(INDEX('PC&amp;PD'!$A$1:$AS$19,ROW('PC&amp;PD'!$A$19),MATCH(INDIRECT(T973),'PC&amp;PD'!$A$1:$AS$1,0)),"")</f>
        <v/>
      </c>
      <c r="AA973" t="str">
        <f t="shared" si="289"/>
        <v/>
      </c>
      <c r="AB973" t="str">
        <f t="shared" si="290"/>
        <v/>
      </c>
      <c r="AC973" t="e">
        <f t="shared" ca="1" si="291"/>
        <v>#VALUE!</v>
      </c>
      <c r="AD973" t="str" cm="1">
        <f t="array" aca="1" ref="AD973" ca="1">IFERROR(IF((LEFT(INDIRECT("$F"&amp;$S973),4))="GOTS",IF($G973="Organic","GOTS_Organic_raw",(IF($G973="Responsible","GOTS_Responsible",(IF($G973="No Attribute (Conventional)","GOTS_conventional",(IF($G973="Recycled Pre/Post-Consumer","GOTS_pre_post",(IF($G973="In-Conversion","GOTS_in_conversion",(IF($G973="Sustainably Sourced","Sustainably_sourced",(IF($G973="Recycled pre-consumer organic","GOTS_recycled_organic",""))))))))))))),IF($G973="Organic","Organic",(IF($G973="Responsible","Responsible",(IF($G973="No Attribute (Conventional)","No_Attribute_Conventional",(IF($G973="Recycled Pre/Post-Consumer","Recycled_Pre_Post_Consumer",(IF($G973="In-Conversion","In_Conversion",(IF($G973="Recycled Pre-Consumer","Recycled_Pre_Consumer",(IF($G973="Recycled Post-Consumer","Recycled_Post_Consumer",(IF($G973="Sustainably Sourced","Sustainably_sourced",(IF($G973="Recycled pre-consumer organic","GOTS_recycled_organic","")))))))))))))))))),"")</f>
        <v/>
      </c>
      <c r="AE973" t="e" cm="1">
        <f t="array" aca="1" ref="AE973" ca="1">IF($I973="",IF(INDIRECT("$F"&amp;$S973)="","",IF(LEFT(INDIRECT("$F"&amp;$S973),3)="GRS","GRS_RCS_RM",IF((LEFT(INDIRECT("$F"&amp;$S973),3))="RCS","GRS_RCS_RM",IF(INDIRECT("$F"&amp;$S973)="OCS (No Label)","OCS_Conversion_RM",IF(LEFT(INDIRECT("$F"&amp;$S973),3)="OCS","OCS_RM",IF(RIGHT(INDIRECT("$F"&amp;$S973),10)="conversion","GOTS_RM_conversion",IF((LEFT(INDIRECT("$F"&amp;$S973),4))="GOTS","GOTS_RM","Responsible_RM"))))))),"DELETERM")</f>
        <v>#VALUE!</v>
      </c>
      <c r="AF973" t="e" cm="1">
        <f t="array" aca="1" ref="AF973" ca="1">IF($S973="","",INDIRECT("$Z"&amp;$S973))</f>
        <v>#VALUE!</v>
      </c>
      <c r="AG973" t="str">
        <f t="shared" si="292"/>
        <v/>
      </c>
      <c r="AH973" t="str" cm="1">
        <f t="array" aca="1" ref="AH973" ca="1">IFERROR(INDIRECT("$ag"&amp;S973),"")</f>
        <v/>
      </c>
      <c r="AI973" t="e" cm="1">
        <f t="array" aca="1" ref="AI973" ca="1">INDIRECT("O"&amp;S973)</f>
        <v>#VALUE!</v>
      </c>
      <c r="AJ973" t="str">
        <f t="shared" si="293"/>
        <v/>
      </c>
    </row>
    <row r="974" spans="1:36" ht="16.5" customHeight="1" thickBot="1">
      <c r="A974" s="131"/>
      <c r="B974" s="138"/>
      <c r="C974" s="139"/>
      <c r="D974" s="148"/>
      <c r="E974" s="148"/>
      <c r="F974" s="139"/>
      <c r="G974" s="149"/>
      <c r="H974" s="149"/>
      <c r="I974" s="149"/>
      <c r="J974" s="149"/>
      <c r="K974" s="39"/>
      <c r="L974" s="145"/>
      <c r="M974" s="145"/>
      <c r="N974" s="62"/>
      <c r="O974" s="315"/>
      <c r="Q974" t="str">
        <f t="shared" si="288"/>
        <v/>
      </c>
      <c r="S974" t="e">
        <f t="shared" ca="1" si="297"/>
        <v>#VALUE!</v>
      </c>
      <c r="T974" t="e">
        <f t="shared" ca="1" si="294"/>
        <v>#VALUE!</v>
      </c>
      <c r="U974">
        <f t="shared" si="298"/>
        <v>900</v>
      </c>
      <c r="V974">
        <v>75.916666666672597</v>
      </c>
      <c r="W974">
        <f t="shared" si="281"/>
        <v>75</v>
      </c>
      <c r="X974" t="str" cm="1">
        <f t="array" aca="1" ref="X974" ca="1">IFERROR(INDEX('PC&amp;PD'!$A$1:$AS$19,ROW('PC&amp;PD'!$A$19),MATCH(INDIRECT(T974),'PC&amp;PD'!$A$1:$AS$1,0)),"")</f>
        <v/>
      </c>
      <c r="AA974" t="str">
        <f t="shared" si="289"/>
        <v/>
      </c>
      <c r="AB974" t="str">
        <f t="shared" si="290"/>
        <v/>
      </c>
      <c r="AC974" t="e">
        <f t="shared" ca="1" si="291"/>
        <v>#VALUE!</v>
      </c>
      <c r="AD974" t="str" cm="1">
        <f t="array" aca="1" ref="AD974" ca="1">IFERROR(IF((LEFT(INDIRECT("$F"&amp;$S974),4))="GOTS",IF($G974="Organic","GOTS_Organic_raw",(IF($G974="Responsible","GOTS_Responsible",(IF($G974="No Attribute (Conventional)","GOTS_conventional",(IF($G974="Recycled Pre/Post-Consumer","GOTS_pre_post",(IF($G974="In-Conversion","GOTS_in_conversion",(IF($G974="Sustainably Sourced","Sustainably_sourced",(IF($G974="Recycled pre-consumer organic","GOTS_recycled_organic",""))))))))))))),IF($G974="Organic","Organic",(IF($G974="Responsible","Responsible",(IF($G974="No Attribute (Conventional)","No_Attribute_Conventional",(IF($G974="Recycled Pre/Post-Consumer","Recycled_Pre_Post_Consumer",(IF($G974="In-Conversion","In_Conversion",(IF($G974="Recycled Pre-Consumer","Recycled_Pre_Consumer",(IF($G974="Recycled Post-Consumer","Recycled_Post_Consumer",(IF($G974="Sustainably Sourced","Sustainably_sourced",(IF($G974="Recycled pre-consumer organic","GOTS_recycled_organic","")))))))))))))))))),"")</f>
        <v/>
      </c>
      <c r="AE974" t="e" cm="1">
        <f t="array" aca="1" ref="AE974" ca="1">IF($I974="",IF(INDIRECT("$F"&amp;$S974)="","",IF(LEFT(INDIRECT("$F"&amp;$S974),3)="GRS","GRS_RCS_RM",IF((LEFT(INDIRECT("$F"&amp;$S974),3))="RCS","GRS_RCS_RM",IF(INDIRECT("$F"&amp;$S974)="OCS (No Label)","OCS_Conversion_RM",IF(LEFT(INDIRECT("$F"&amp;$S974),3)="OCS","OCS_RM",IF(RIGHT(INDIRECT("$F"&amp;$S974),10)="conversion","GOTS_RM_conversion",IF((LEFT(INDIRECT("$F"&amp;$S974),4))="GOTS","GOTS_RM","Responsible_RM"))))))),"DELETERM")</f>
        <v>#VALUE!</v>
      </c>
      <c r="AF974" t="e" cm="1">
        <f t="array" aca="1" ref="AF974" ca="1">IF($S974="","",INDIRECT("$Z"&amp;$S974))</f>
        <v>#VALUE!</v>
      </c>
      <c r="AG974" t="str">
        <f t="shared" si="292"/>
        <v/>
      </c>
      <c r="AH974" t="str" cm="1">
        <f t="array" aca="1" ref="AH974" ca="1">IFERROR(INDIRECT("$ag"&amp;S974),"")</f>
        <v/>
      </c>
      <c r="AI974" t="e" cm="1">
        <f t="array" aca="1" ref="AI974" ca="1">INDIRECT("O"&amp;S974)</f>
        <v>#VALUE!</v>
      </c>
      <c r="AJ974" t="str">
        <f t="shared" si="293"/>
        <v/>
      </c>
    </row>
    <row r="975" spans="1:36" ht="16.5" customHeight="1">
      <c r="A975" s="128" t="str">
        <f>IF(B975="","",COUNTA($B$63:$B975))</f>
        <v/>
      </c>
      <c r="B975" s="132"/>
      <c r="C975" s="133"/>
      <c r="D975" s="140"/>
      <c r="E975" s="140"/>
      <c r="F975" s="133"/>
      <c r="G975" s="141"/>
      <c r="H975" s="141"/>
      <c r="I975" s="141"/>
      <c r="J975" s="141"/>
      <c r="K975" s="37"/>
      <c r="L975" s="142" t="str">
        <f>IF(R975="","",LEFT(R975,LEN(R975)-2))</f>
        <v/>
      </c>
      <c r="M975" s="142"/>
      <c r="N975" s="60"/>
      <c r="O975" s="313"/>
      <c r="Q975" t="str">
        <f t="shared" si="288"/>
        <v/>
      </c>
      <c r="R975" t="str">
        <f t="shared" ref="R975" si="299">CONCATENATE($Q975,Q976,Q977,Q978,Q979,Q980,$Q981,$Q982,$Q983,$Q984,$Q985,$Q986)</f>
        <v/>
      </c>
      <c r="S975" t="e">
        <f t="shared" ca="1" si="297"/>
        <v>#VALUE!</v>
      </c>
      <c r="T975" t="e">
        <f t="shared" ca="1" si="294"/>
        <v>#VALUE!</v>
      </c>
      <c r="U975">
        <f t="shared" si="298"/>
        <v>912</v>
      </c>
      <c r="V975">
        <v>76.000000000005898</v>
      </c>
      <c r="W975">
        <f t="shared" si="281"/>
        <v>76</v>
      </c>
      <c r="X975" t="str" cm="1">
        <f t="array" aca="1" ref="X975" ca="1">IFERROR(INDEX('PC&amp;PD'!$A$1:$AS$19,ROW('PC&amp;PD'!$A$19),MATCH(INDIRECT(T975),'PC&amp;PD'!$A$1:$AS$1,0)),"")</f>
        <v/>
      </c>
      <c r="Z975" t="str">
        <f t="shared" ref="Z975" si="300">IFERROR(IF($F975="OCS 100","OCS (OCS 100)",IF($F975="OCS Blended","OCS (OCS Blended)",IF($F975="OCS (No Label)","OCS (No Label)",IF($F975="RCS 100","RCS (RCS 100)",IF($F975="RCS Blended","RCS (RCS Blended)",IF($F975="GRS","GRS (GRS)",IF($F975="GRS (No Label)", "GRS (No Label)",IF($F975="RDS","RDS (RDS)",IF($F975="RWS","RWS (RWS)",IF($F975="RAS","RAS (RAS)",IF($F975="RMS","RMS (RMS)",IF($F975="GOTS Organic","GOTS (Organic)",IF($F975="GOTS Made with organic","GOTS (Made with Organic)",IF($F975="GOTS Organic - in conversion","GOTS (Organic - In Conversion)",IF($F975="GOTS Made with organic - in conversion","GOTS (Made with Organic - In Conversion)",""))))))))))))))),"")</f>
        <v/>
      </c>
      <c r="AA975" t="str">
        <f t="shared" si="289"/>
        <v/>
      </c>
      <c r="AB975" t="str">
        <f t="shared" si="290"/>
        <v/>
      </c>
      <c r="AC975" t="e">
        <f t="shared" ca="1" si="291"/>
        <v>#VALUE!</v>
      </c>
      <c r="AD975" t="str" cm="1">
        <f t="array" aca="1" ref="AD975" ca="1">IFERROR(IF((LEFT(INDIRECT("$F"&amp;$S975),4))="GOTS",IF($G975="Organic","GOTS_Organic_raw",(IF($G975="Responsible","GOTS_Responsible",(IF($G975="No Attribute (Conventional)","GOTS_conventional",(IF($G975="Recycled Pre/Post-Consumer","GOTS_pre_post",(IF($G975="In-Conversion","GOTS_in_conversion",(IF($G975="Sustainably Sourced","Sustainably_sourced",(IF($G975="Recycled pre-consumer organic","GOTS_recycled_organic",""))))))))))))),IF($G975="Organic","Organic",(IF($G975="Responsible","Responsible",(IF($G975="No Attribute (Conventional)","No_Attribute_Conventional",(IF($G975="Recycled Pre/Post-Consumer","Recycled_Pre_Post_Consumer",(IF($G975="In-Conversion","In_Conversion",(IF($G975="Recycled Pre-Consumer","Recycled_Pre_Consumer",(IF($G975="Recycled Post-Consumer","Recycled_Post_Consumer",(IF($G975="Sustainably Sourced","Sustainably_sourced",(IF($G975="Recycled pre-consumer organic","GOTS_recycled_organic","")))))))))))))))))),"")</f>
        <v/>
      </c>
      <c r="AE975" t="e" cm="1">
        <f t="array" aca="1" ref="AE975" ca="1">IF($I975="",IF(INDIRECT("$F"&amp;$S975)="","",IF(LEFT(INDIRECT("$F"&amp;$S975),3)="GRS","GRS_RCS_RM",IF((LEFT(INDIRECT("$F"&amp;$S975),3))="RCS","GRS_RCS_RM",IF(INDIRECT("$F"&amp;$S975)="OCS (No Label)","OCS_Conversion_RM",IF(LEFT(INDIRECT("$F"&amp;$S975),3)="OCS","OCS_RM",IF(RIGHT(INDIRECT("$F"&amp;$S975),10)="conversion","GOTS_RM_conversion",IF((LEFT(INDIRECT("$F"&amp;$S975),4))="GOTS","GOTS_RM","Responsible_RM"))))))),"DELETERM")</f>
        <v>#VALUE!</v>
      </c>
      <c r="AF975" t="e" cm="1">
        <f t="array" aca="1" ref="AF975" ca="1">IF($S975="","",INDIRECT("$Z"&amp;$S975))</f>
        <v>#VALUE!</v>
      </c>
      <c r="AG975" t="str">
        <f t="shared" si="292"/>
        <v/>
      </c>
      <c r="AH975" t="str" cm="1">
        <f t="array" aca="1" ref="AH975" ca="1">IFERROR(INDIRECT("$ag"&amp;S975),"")</f>
        <v/>
      </c>
      <c r="AI975" t="e" cm="1">
        <f t="array" aca="1" ref="AI975" ca="1">INDIRECT("O"&amp;S975)</f>
        <v>#VALUE!</v>
      </c>
      <c r="AJ975" t="str">
        <f t="shared" si="293"/>
        <v/>
      </c>
    </row>
    <row r="976" spans="1:36" ht="16.5" customHeight="1">
      <c r="A976" s="129"/>
      <c r="B976" s="134"/>
      <c r="C976" s="135"/>
      <c r="D976" s="146"/>
      <c r="E976" s="146"/>
      <c r="F976" s="135"/>
      <c r="G976" s="147"/>
      <c r="H976" s="147"/>
      <c r="I976" s="147"/>
      <c r="J976" s="147"/>
      <c r="K976" s="38"/>
      <c r="L976" s="143"/>
      <c r="M976" s="143"/>
      <c r="N976" s="61"/>
      <c r="O976" s="314"/>
      <c r="Q976" t="str">
        <f t="shared" si="288"/>
        <v/>
      </c>
      <c r="S976" t="e">
        <f t="shared" ca="1" si="297"/>
        <v>#VALUE!</v>
      </c>
      <c r="T976" t="e">
        <f t="shared" ca="1" si="294"/>
        <v>#VALUE!</v>
      </c>
      <c r="U976">
        <f t="shared" si="298"/>
        <v>912</v>
      </c>
      <c r="V976">
        <v>76.083333333339297</v>
      </c>
      <c r="W976">
        <f t="shared" si="281"/>
        <v>76</v>
      </c>
      <c r="X976" t="str" cm="1">
        <f t="array" aca="1" ref="X976" ca="1">IFERROR(INDEX('PC&amp;PD'!$A$1:$AS$19,ROW('PC&amp;PD'!$A$19),MATCH(INDIRECT(T976),'PC&amp;PD'!$A$1:$AS$1,0)),"")</f>
        <v/>
      </c>
      <c r="AA976" t="str">
        <f t="shared" si="289"/>
        <v/>
      </c>
      <c r="AB976" t="str">
        <f t="shared" si="290"/>
        <v/>
      </c>
      <c r="AC976" t="e">
        <f t="shared" ca="1" si="291"/>
        <v>#VALUE!</v>
      </c>
      <c r="AD976" t="str" cm="1">
        <f t="array" aca="1" ref="AD976" ca="1">IFERROR(IF((LEFT(INDIRECT("$F"&amp;$S976),4))="GOTS",IF($G976="Organic","GOTS_Organic_raw",(IF($G976="Responsible","GOTS_Responsible",(IF($G976="No Attribute (Conventional)","GOTS_conventional",(IF($G976="Recycled Pre/Post-Consumer","GOTS_pre_post",(IF($G976="In-Conversion","GOTS_in_conversion",(IF($G976="Sustainably Sourced","Sustainably_sourced",(IF($G976="Recycled pre-consumer organic","GOTS_recycled_organic",""))))))))))))),IF($G976="Organic","Organic",(IF($G976="Responsible","Responsible",(IF($G976="No Attribute (Conventional)","No_Attribute_Conventional",(IF($G976="Recycled Pre/Post-Consumer","Recycled_Pre_Post_Consumer",(IF($G976="In-Conversion","In_Conversion",(IF($G976="Recycled Pre-Consumer","Recycled_Pre_Consumer",(IF($G976="Recycled Post-Consumer","Recycled_Post_Consumer",(IF($G976="Sustainably Sourced","Sustainably_sourced",(IF($G976="Recycled pre-consumer organic","GOTS_recycled_organic","")))))))))))))))))),"")</f>
        <v/>
      </c>
      <c r="AE976" t="e" cm="1">
        <f t="array" aca="1" ref="AE976" ca="1">IF($I976="",IF(INDIRECT("$F"&amp;$S976)="","",IF(LEFT(INDIRECT("$F"&amp;$S976),3)="GRS","GRS_RCS_RM",IF((LEFT(INDIRECT("$F"&amp;$S976),3))="RCS","GRS_RCS_RM",IF(INDIRECT("$F"&amp;$S976)="OCS (No Label)","OCS_Conversion_RM",IF(LEFT(INDIRECT("$F"&amp;$S976),3)="OCS","OCS_RM",IF(RIGHT(INDIRECT("$F"&amp;$S976),10)="conversion","GOTS_RM_conversion",IF((LEFT(INDIRECT("$F"&amp;$S976),4))="GOTS","GOTS_RM","Responsible_RM"))))))),"DELETERM")</f>
        <v>#VALUE!</v>
      </c>
      <c r="AF976" t="e" cm="1">
        <f t="array" aca="1" ref="AF976" ca="1">IF($S976="","",INDIRECT("$Z"&amp;$S976))</f>
        <v>#VALUE!</v>
      </c>
      <c r="AG976" t="str">
        <f t="shared" si="292"/>
        <v/>
      </c>
      <c r="AH976" t="str" cm="1">
        <f t="array" aca="1" ref="AH976" ca="1">IFERROR(INDIRECT("$ag"&amp;S976),"")</f>
        <v/>
      </c>
      <c r="AI976" t="e" cm="1">
        <f t="array" aca="1" ref="AI976" ca="1">INDIRECT("O"&amp;S976)</f>
        <v>#VALUE!</v>
      </c>
      <c r="AJ976" t="str">
        <f t="shared" si="293"/>
        <v/>
      </c>
    </row>
    <row r="977" spans="1:36" ht="16.5" customHeight="1">
      <c r="A977" s="129"/>
      <c r="B977" s="134"/>
      <c r="C977" s="135"/>
      <c r="D977" s="146"/>
      <c r="E977" s="146"/>
      <c r="F977" s="135"/>
      <c r="G977" s="147"/>
      <c r="H977" s="147"/>
      <c r="I977" s="147"/>
      <c r="J977" s="147"/>
      <c r="K977" s="38"/>
      <c r="L977" s="143"/>
      <c r="M977" s="143"/>
      <c r="N977" s="61"/>
      <c r="O977" s="314"/>
      <c r="Q977" t="str">
        <f t="shared" si="288"/>
        <v/>
      </c>
      <c r="S977" t="e">
        <f t="shared" ca="1" si="297"/>
        <v>#VALUE!</v>
      </c>
      <c r="T977" t="e">
        <f t="shared" ca="1" si="294"/>
        <v>#VALUE!</v>
      </c>
      <c r="U977">
        <f t="shared" si="298"/>
        <v>912</v>
      </c>
      <c r="V977">
        <v>76.166666666672597</v>
      </c>
      <c r="W977">
        <f t="shared" si="281"/>
        <v>76</v>
      </c>
      <c r="X977" t="str" cm="1">
        <f t="array" aca="1" ref="X977" ca="1">IFERROR(INDEX('PC&amp;PD'!$A$1:$AS$19,ROW('PC&amp;PD'!$A$19),MATCH(INDIRECT(T977),'PC&amp;PD'!$A$1:$AS$1,0)),"")</f>
        <v/>
      </c>
      <c r="AA977" t="str">
        <f t="shared" si="289"/>
        <v/>
      </c>
      <c r="AB977" t="str">
        <f t="shared" si="290"/>
        <v/>
      </c>
      <c r="AC977" t="e">
        <f t="shared" ca="1" si="291"/>
        <v>#VALUE!</v>
      </c>
      <c r="AD977" t="str" cm="1">
        <f t="array" aca="1" ref="AD977" ca="1">IFERROR(IF((LEFT(INDIRECT("$F"&amp;$S977),4))="GOTS",IF($G977="Organic","GOTS_Organic_raw",(IF($G977="Responsible","GOTS_Responsible",(IF($G977="No Attribute (Conventional)","GOTS_conventional",(IF($G977="Recycled Pre/Post-Consumer","GOTS_pre_post",(IF($G977="In-Conversion","GOTS_in_conversion",(IF($G977="Sustainably Sourced","Sustainably_sourced",(IF($G977="Recycled pre-consumer organic","GOTS_recycled_organic",""))))))))))))),IF($G977="Organic","Organic",(IF($G977="Responsible","Responsible",(IF($G977="No Attribute (Conventional)","No_Attribute_Conventional",(IF($G977="Recycled Pre/Post-Consumer","Recycled_Pre_Post_Consumer",(IF($G977="In-Conversion","In_Conversion",(IF($G977="Recycled Pre-Consumer","Recycled_Pre_Consumer",(IF($G977="Recycled Post-Consumer","Recycled_Post_Consumer",(IF($G977="Sustainably Sourced","Sustainably_sourced",(IF($G977="Recycled pre-consumer organic","GOTS_recycled_organic","")))))))))))))))))),"")</f>
        <v/>
      </c>
      <c r="AE977" t="e" cm="1">
        <f t="array" aca="1" ref="AE977" ca="1">IF($I977="",IF(INDIRECT("$F"&amp;$S977)="","",IF(LEFT(INDIRECT("$F"&amp;$S977),3)="GRS","GRS_RCS_RM",IF((LEFT(INDIRECT("$F"&amp;$S977),3))="RCS","GRS_RCS_RM",IF(INDIRECT("$F"&amp;$S977)="OCS (No Label)","OCS_Conversion_RM",IF(LEFT(INDIRECT("$F"&amp;$S977),3)="OCS","OCS_RM",IF(RIGHT(INDIRECT("$F"&amp;$S977),10)="conversion","GOTS_RM_conversion",IF((LEFT(INDIRECT("$F"&amp;$S977),4))="GOTS","GOTS_RM","Responsible_RM"))))))),"DELETERM")</f>
        <v>#VALUE!</v>
      </c>
      <c r="AF977" t="e" cm="1">
        <f t="array" aca="1" ref="AF977" ca="1">IF($S977="","",INDIRECT("$Z"&amp;$S977))</f>
        <v>#VALUE!</v>
      </c>
      <c r="AG977" t="str">
        <f t="shared" si="292"/>
        <v/>
      </c>
      <c r="AH977" t="str" cm="1">
        <f t="array" aca="1" ref="AH977" ca="1">IFERROR(INDIRECT("$ag"&amp;S977),"")</f>
        <v/>
      </c>
      <c r="AI977" t="e" cm="1">
        <f t="array" aca="1" ref="AI977" ca="1">INDIRECT("O"&amp;S977)</f>
        <v>#VALUE!</v>
      </c>
      <c r="AJ977" t="str">
        <f t="shared" si="293"/>
        <v/>
      </c>
    </row>
    <row r="978" spans="1:36" ht="16.5" customHeight="1">
      <c r="A978" s="129"/>
      <c r="B978" s="134"/>
      <c r="C978" s="135"/>
      <c r="D978" s="146"/>
      <c r="E978" s="146"/>
      <c r="F978" s="135"/>
      <c r="G978" s="147"/>
      <c r="H978" s="147"/>
      <c r="I978" s="147"/>
      <c r="J978" s="147"/>
      <c r="K978" s="38"/>
      <c r="L978" s="143"/>
      <c r="M978" s="143"/>
      <c r="N978" s="61"/>
      <c r="O978" s="314"/>
      <c r="Q978" t="str">
        <f t="shared" si="288"/>
        <v/>
      </c>
      <c r="S978" t="e">
        <f t="shared" ca="1" si="297"/>
        <v>#VALUE!</v>
      </c>
      <c r="T978" t="e">
        <f t="shared" ca="1" si="294"/>
        <v>#VALUE!</v>
      </c>
      <c r="U978">
        <f t="shared" si="298"/>
        <v>912</v>
      </c>
      <c r="V978">
        <v>76.250000000005997</v>
      </c>
      <c r="W978">
        <f t="shared" si="281"/>
        <v>76</v>
      </c>
      <c r="X978" t="str" cm="1">
        <f t="array" aca="1" ref="X978" ca="1">IFERROR(INDEX('PC&amp;PD'!$A$1:$AS$19,ROW('PC&amp;PD'!$A$19),MATCH(INDIRECT(T978),'PC&amp;PD'!$A$1:$AS$1,0)),"")</f>
        <v/>
      </c>
      <c r="AA978" t="str">
        <f t="shared" si="289"/>
        <v/>
      </c>
      <c r="AB978" t="str">
        <f t="shared" si="290"/>
        <v/>
      </c>
      <c r="AC978" t="e">
        <f t="shared" ca="1" si="291"/>
        <v>#VALUE!</v>
      </c>
      <c r="AD978" t="str" cm="1">
        <f t="array" aca="1" ref="AD978" ca="1">IFERROR(IF((LEFT(INDIRECT("$F"&amp;$S978),4))="GOTS",IF($G978="Organic","GOTS_Organic_raw",(IF($G978="Responsible","GOTS_Responsible",(IF($G978="No Attribute (Conventional)","GOTS_conventional",(IF($G978="Recycled Pre/Post-Consumer","GOTS_pre_post",(IF($G978="In-Conversion","GOTS_in_conversion",(IF($G978="Sustainably Sourced","Sustainably_sourced",(IF($G978="Recycled pre-consumer organic","GOTS_recycled_organic",""))))))))))))),IF($G978="Organic","Organic",(IF($G978="Responsible","Responsible",(IF($G978="No Attribute (Conventional)","No_Attribute_Conventional",(IF($G978="Recycled Pre/Post-Consumer","Recycled_Pre_Post_Consumer",(IF($G978="In-Conversion","In_Conversion",(IF($G978="Recycled Pre-Consumer","Recycled_Pre_Consumer",(IF($G978="Recycled Post-Consumer","Recycled_Post_Consumer",(IF($G978="Sustainably Sourced","Sustainably_sourced",(IF($G978="Recycled pre-consumer organic","GOTS_recycled_organic","")))))))))))))))))),"")</f>
        <v/>
      </c>
      <c r="AE978" t="e" cm="1">
        <f t="array" aca="1" ref="AE978" ca="1">IF($I978="",IF(INDIRECT("$F"&amp;$S978)="","",IF(LEFT(INDIRECT("$F"&amp;$S978),3)="GRS","GRS_RCS_RM",IF((LEFT(INDIRECT("$F"&amp;$S978),3))="RCS","GRS_RCS_RM",IF(INDIRECT("$F"&amp;$S978)="OCS (No Label)","OCS_Conversion_RM",IF(LEFT(INDIRECT("$F"&amp;$S978),3)="OCS","OCS_RM",IF(RIGHT(INDIRECT("$F"&amp;$S978),10)="conversion","GOTS_RM_conversion",IF((LEFT(INDIRECT("$F"&amp;$S978),4))="GOTS","GOTS_RM","Responsible_RM"))))))),"DELETERM")</f>
        <v>#VALUE!</v>
      </c>
      <c r="AF978" t="e" cm="1">
        <f t="array" aca="1" ref="AF978" ca="1">IF($S978="","",INDIRECT("$Z"&amp;$S978))</f>
        <v>#VALUE!</v>
      </c>
      <c r="AG978" t="str">
        <f t="shared" si="292"/>
        <v/>
      </c>
      <c r="AH978" t="str" cm="1">
        <f t="array" aca="1" ref="AH978" ca="1">IFERROR(INDIRECT("$ag"&amp;S978),"")</f>
        <v/>
      </c>
      <c r="AI978" t="e" cm="1">
        <f t="array" aca="1" ref="AI978" ca="1">INDIRECT("O"&amp;S978)</f>
        <v>#VALUE!</v>
      </c>
      <c r="AJ978" t="str">
        <f t="shared" si="293"/>
        <v/>
      </c>
    </row>
    <row r="979" spans="1:36" ht="16.5" customHeight="1">
      <c r="A979" s="129"/>
      <c r="B979" s="134"/>
      <c r="C979" s="135"/>
      <c r="D979" s="146"/>
      <c r="E979" s="146"/>
      <c r="F979" s="135"/>
      <c r="G979" s="147"/>
      <c r="H979" s="147"/>
      <c r="I979" s="147"/>
      <c r="J979" s="147"/>
      <c r="K979" s="38"/>
      <c r="L979" s="143"/>
      <c r="M979" s="143"/>
      <c r="N979" s="61"/>
      <c r="O979" s="314"/>
      <c r="Q979" t="str">
        <f t="shared" si="288"/>
        <v/>
      </c>
      <c r="S979" t="e">
        <f t="shared" ca="1" si="297"/>
        <v>#VALUE!</v>
      </c>
      <c r="T979" t="e">
        <f t="shared" ca="1" si="294"/>
        <v>#VALUE!</v>
      </c>
      <c r="U979">
        <f t="shared" si="298"/>
        <v>912</v>
      </c>
      <c r="V979">
        <v>76.333333333339297</v>
      </c>
      <c r="W979">
        <f t="shared" si="281"/>
        <v>76</v>
      </c>
      <c r="X979" t="str" cm="1">
        <f t="array" aca="1" ref="X979" ca="1">IFERROR(INDEX('PC&amp;PD'!$A$1:$AS$19,ROW('PC&amp;PD'!$A$19),MATCH(INDIRECT(T979),'PC&amp;PD'!$A$1:$AS$1,0)),"")</f>
        <v/>
      </c>
      <c r="AA979" t="str">
        <f t="shared" si="289"/>
        <v/>
      </c>
      <c r="AB979" t="str">
        <f t="shared" si="290"/>
        <v/>
      </c>
      <c r="AC979" t="e">
        <f t="shared" ca="1" si="291"/>
        <v>#VALUE!</v>
      </c>
      <c r="AD979" t="str" cm="1">
        <f t="array" aca="1" ref="AD979" ca="1">IFERROR(IF((LEFT(INDIRECT("$F"&amp;$S979),4))="GOTS",IF($G979="Organic","GOTS_Organic_raw",(IF($G979="Responsible","GOTS_Responsible",(IF($G979="No Attribute (Conventional)","GOTS_conventional",(IF($G979="Recycled Pre/Post-Consumer","GOTS_pre_post",(IF($G979="In-Conversion","GOTS_in_conversion",(IF($G979="Sustainably Sourced","Sustainably_sourced",(IF($G979="Recycled pre-consumer organic","GOTS_recycled_organic",""))))))))))))),IF($G979="Organic","Organic",(IF($G979="Responsible","Responsible",(IF($G979="No Attribute (Conventional)","No_Attribute_Conventional",(IF($G979="Recycled Pre/Post-Consumer","Recycled_Pre_Post_Consumer",(IF($G979="In-Conversion","In_Conversion",(IF($G979="Recycled Pre-Consumer","Recycled_Pre_Consumer",(IF($G979="Recycled Post-Consumer","Recycled_Post_Consumer",(IF($G979="Sustainably Sourced","Sustainably_sourced",(IF($G979="Recycled pre-consumer organic","GOTS_recycled_organic","")))))))))))))))))),"")</f>
        <v/>
      </c>
      <c r="AE979" t="e" cm="1">
        <f t="array" aca="1" ref="AE979" ca="1">IF($I979="",IF(INDIRECT("$F"&amp;$S979)="","",IF(LEFT(INDIRECT("$F"&amp;$S979),3)="GRS","GRS_RCS_RM",IF((LEFT(INDIRECT("$F"&amp;$S979),3))="RCS","GRS_RCS_RM",IF(INDIRECT("$F"&amp;$S979)="OCS (No Label)","OCS_Conversion_RM",IF(LEFT(INDIRECT("$F"&amp;$S979),3)="OCS","OCS_RM",IF(RIGHT(INDIRECT("$F"&amp;$S979),10)="conversion","GOTS_RM_conversion",IF((LEFT(INDIRECT("$F"&amp;$S979),4))="GOTS","GOTS_RM","Responsible_RM"))))))),"DELETERM")</f>
        <v>#VALUE!</v>
      </c>
      <c r="AF979" t="e" cm="1">
        <f t="array" aca="1" ref="AF979" ca="1">IF($S979="","",INDIRECT("$Z"&amp;$S979))</f>
        <v>#VALUE!</v>
      </c>
      <c r="AG979" t="str">
        <f t="shared" si="292"/>
        <v/>
      </c>
      <c r="AH979" t="str" cm="1">
        <f t="array" aca="1" ref="AH979" ca="1">IFERROR(INDIRECT("$ag"&amp;S979),"")</f>
        <v/>
      </c>
      <c r="AI979" t="e" cm="1">
        <f t="array" aca="1" ref="AI979" ca="1">INDIRECT("O"&amp;S979)</f>
        <v>#VALUE!</v>
      </c>
      <c r="AJ979" t="str">
        <f t="shared" si="293"/>
        <v/>
      </c>
    </row>
    <row r="980" spans="1:36" ht="16.5" customHeight="1">
      <c r="A980" s="129"/>
      <c r="B980" s="134"/>
      <c r="C980" s="135"/>
      <c r="D980" s="146"/>
      <c r="E980" s="146"/>
      <c r="F980" s="135"/>
      <c r="G980" s="147"/>
      <c r="H980" s="147"/>
      <c r="I980" s="147"/>
      <c r="J980" s="147"/>
      <c r="K980" s="38"/>
      <c r="L980" s="143"/>
      <c r="M980" s="143"/>
      <c r="N980" s="61"/>
      <c r="O980" s="314"/>
      <c r="Q980" t="str">
        <f t="shared" si="288"/>
        <v/>
      </c>
      <c r="S980" t="e">
        <f t="shared" ca="1" si="297"/>
        <v>#VALUE!</v>
      </c>
      <c r="T980" t="e">
        <f t="shared" ca="1" si="294"/>
        <v>#VALUE!</v>
      </c>
      <c r="U980">
        <f t="shared" si="298"/>
        <v>912</v>
      </c>
      <c r="V980">
        <v>76.416666666672597</v>
      </c>
      <c r="W980">
        <f t="shared" si="281"/>
        <v>76</v>
      </c>
      <c r="X980" t="str" cm="1">
        <f t="array" aca="1" ref="X980" ca="1">IFERROR(INDEX('PC&amp;PD'!$A$1:$AS$19,ROW('PC&amp;PD'!$A$19),MATCH(INDIRECT(T980),'PC&amp;PD'!$A$1:$AS$1,0)),"")</f>
        <v/>
      </c>
      <c r="AA980" t="str">
        <f t="shared" si="289"/>
        <v/>
      </c>
      <c r="AB980" t="str">
        <f t="shared" si="290"/>
        <v/>
      </c>
      <c r="AC980" t="e">
        <f t="shared" ca="1" si="291"/>
        <v>#VALUE!</v>
      </c>
      <c r="AD980" t="str" cm="1">
        <f t="array" aca="1" ref="AD980" ca="1">IFERROR(IF((LEFT(INDIRECT("$F"&amp;$S980),4))="GOTS",IF($G980="Organic","GOTS_Organic_raw",(IF($G980="Responsible","GOTS_Responsible",(IF($G980="No Attribute (Conventional)","GOTS_conventional",(IF($G980="Recycled Pre/Post-Consumer","GOTS_pre_post",(IF($G980="In-Conversion","GOTS_in_conversion",(IF($G980="Sustainably Sourced","Sustainably_sourced",(IF($G980="Recycled pre-consumer organic","GOTS_recycled_organic",""))))))))))))),IF($G980="Organic","Organic",(IF($G980="Responsible","Responsible",(IF($G980="No Attribute (Conventional)","No_Attribute_Conventional",(IF($G980="Recycled Pre/Post-Consumer","Recycled_Pre_Post_Consumer",(IF($G980="In-Conversion","In_Conversion",(IF($G980="Recycled Pre-Consumer","Recycled_Pre_Consumer",(IF($G980="Recycled Post-Consumer","Recycled_Post_Consumer",(IF($G980="Sustainably Sourced","Sustainably_sourced",(IF($G980="Recycled pre-consumer organic","GOTS_recycled_organic","")))))))))))))))))),"")</f>
        <v/>
      </c>
      <c r="AE980" t="e" cm="1">
        <f t="array" aca="1" ref="AE980" ca="1">IF($I980="",IF(INDIRECT("$F"&amp;$S980)="","",IF(LEFT(INDIRECT("$F"&amp;$S980),3)="GRS","GRS_RCS_RM",IF((LEFT(INDIRECT("$F"&amp;$S980),3))="RCS","GRS_RCS_RM",IF(INDIRECT("$F"&amp;$S980)="OCS (No Label)","OCS_Conversion_RM",IF(LEFT(INDIRECT("$F"&amp;$S980),3)="OCS","OCS_RM",IF(RIGHT(INDIRECT("$F"&amp;$S980),10)="conversion","GOTS_RM_conversion",IF((LEFT(INDIRECT("$F"&amp;$S980),4))="GOTS","GOTS_RM","Responsible_RM"))))))),"DELETERM")</f>
        <v>#VALUE!</v>
      </c>
      <c r="AF980" t="e" cm="1">
        <f t="array" aca="1" ref="AF980" ca="1">IF($S980="","",INDIRECT("$Z"&amp;$S980))</f>
        <v>#VALUE!</v>
      </c>
      <c r="AG980" t="str">
        <f t="shared" si="292"/>
        <v/>
      </c>
      <c r="AH980" t="str" cm="1">
        <f t="array" aca="1" ref="AH980" ca="1">IFERROR(INDIRECT("$ag"&amp;S980),"")</f>
        <v/>
      </c>
      <c r="AI980" t="e" cm="1">
        <f t="array" aca="1" ref="AI980" ca="1">INDIRECT("O"&amp;S980)</f>
        <v>#VALUE!</v>
      </c>
      <c r="AJ980" t="str">
        <f t="shared" si="293"/>
        <v/>
      </c>
    </row>
    <row r="981" spans="1:36" ht="16.5" customHeight="1">
      <c r="A981" s="130"/>
      <c r="B981" s="136"/>
      <c r="C981" s="137"/>
      <c r="D981" s="146"/>
      <c r="E981" s="146"/>
      <c r="F981" s="137"/>
      <c r="G981" s="147"/>
      <c r="H981" s="147"/>
      <c r="I981" s="147"/>
      <c r="J981" s="147"/>
      <c r="K981" s="38"/>
      <c r="L981" s="144"/>
      <c r="M981" s="144"/>
      <c r="N981" s="61"/>
      <c r="O981" s="314"/>
      <c r="Q981" t="str">
        <f t="shared" si="288"/>
        <v/>
      </c>
      <c r="S981" t="e">
        <f t="shared" ca="1" si="297"/>
        <v>#VALUE!</v>
      </c>
      <c r="T981" t="e">
        <f t="shared" ca="1" si="294"/>
        <v>#VALUE!</v>
      </c>
      <c r="U981">
        <f t="shared" si="298"/>
        <v>912</v>
      </c>
      <c r="V981">
        <v>76.500000000005997</v>
      </c>
      <c r="W981">
        <f t="shared" si="281"/>
        <v>76</v>
      </c>
      <c r="X981" t="str" cm="1">
        <f t="array" aca="1" ref="X981" ca="1">IFERROR(INDEX('PC&amp;PD'!$A$1:$AS$19,ROW('PC&amp;PD'!$A$19),MATCH(INDIRECT(T981),'PC&amp;PD'!$A$1:$AS$1,0)),"")</f>
        <v/>
      </c>
      <c r="AA981" t="str">
        <f t="shared" si="289"/>
        <v/>
      </c>
      <c r="AB981" t="str">
        <f t="shared" si="290"/>
        <v/>
      </c>
      <c r="AC981" t="e">
        <f t="shared" ca="1" si="291"/>
        <v>#VALUE!</v>
      </c>
      <c r="AD981" t="str" cm="1">
        <f t="array" aca="1" ref="AD981" ca="1">IFERROR(IF((LEFT(INDIRECT("$F"&amp;$S981),4))="GOTS",IF($G981="Organic","GOTS_Organic_raw",(IF($G981="Responsible","GOTS_Responsible",(IF($G981="No Attribute (Conventional)","GOTS_conventional",(IF($G981="Recycled Pre/Post-Consumer","GOTS_pre_post",(IF($G981="In-Conversion","GOTS_in_conversion",(IF($G981="Sustainably Sourced","Sustainably_sourced",(IF($G981="Recycled pre-consumer organic","GOTS_recycled_organic",""))))))))))))),IF($G981="Organic","Organic",(IF($G981="Responsible","Responsible",(IF($G981="No Attribute (Conventional)","No_Attribute_Conventional",(IF($G981="Recycled Pre/Post-Consumer","Recycled_Pre_Post_Consumer",(IF($G981="In-Conversion","In_Conversion",(IF($G981="Recycled Pre-Consumer","Recycled_Pre_Consumer",(IF($G981="Recycled Post-Consumer","Recycled_Post_Consumer",(IF($G981="Sustainably Sourced","Sustainably_sourced",(IF($G981="Recycled pre-consumer organic","GOTS_recycled_organic","")))))))))))))))))),"")</f>
        <v/>
      </c>
      <c r="AE981" t="e" cm="1">
        <f t="array" aca="1" ref="AE981" ca="1">IF($I981="",IF(INDIRECT("$F"&amp;$S981)="","",IF(LEFT(INDIRECT("$F"&amp;$S981),3)="GRS","GRS_RCS_RM",IF((LEFT(INDIRECT("$F"&amp;$S981),3))="RCS","GRS_RCS_RM",IF(INDIRECT("$F"&amp;$S981)="OCS (No Label)","OCS_Conversion_RM",IF(LEFT(INDIRECT("$F"&amp;$S981),3)="OCS","OCS_RM",IF(RIGHT(INDIRECT("$F"&amp;$S981),10)="conversion","GOTS_RM_conversion",IF((LEFT(INDIRECT("$F"&amp;$S981),4))="GOTS","GOTS_RM","Responsible_RM"))))))),"DELETERM")</f>
        <v>#VALUE!</v>
      </c>
      <c r="AF981" t="e" cm="1">
        <f t="array" aca="1" ref="AF981" ca="1">IF($S981="","",INDIRECT("$Z"&amp;$S981))</f>
        <v>#VALUE!</v>
      </c>
      <c r="AG981" t="str">
        <f t="shared" si="292"/>
        <v/>
      </c>
      <c r="AH981" t="str" cm="1">
        <f t="array" aca="1" ref="AH981" ca="1">IFERROR(INDIRECT("$ag"&amp;S981),"")</f>
        <v/>
      </c>
      <c r="AI981" t="e" cm="1">
        <f t="array" aca="1" ref="AI981" ca="1">INDIRECT("O"&amp;S981)</f>
        <v>#VALUE!</v>
      </c>
      <c r="AJ981" t="str">
        <f t="shared" si="293"/>
        <v/>
      </c>
    </row>
    <row r="982" spans="1:36" ht="16.5" customHeight="1">
      <c r="A982" s="130"/>
      <c r="B982" s="136"/>
      <c r="C982" s="137"/>
      <c r="D982" s="146"/>
      <c r="E982" s="146"/>
      <c r="F982" s="137"/>
      <c r="G982" s="147"/>
      <c r="H982" s="147"/>
      <c r="I982" s="147"/>
      <c r="J982" s="147"/>
      <c r="K982" s="38"/>
      <c r="L982" s="144"/>
      <c r="M982" s="144"/>
      <c r="N982" s="61"/>
      <c r="O982" s="314"/>
      <c r="Q982" t="str">
        <f t="shared" si="288"/>
        <v/>
      </c>
      <c r="S982" t="e">
        <f t="shared" ca="1" si="297"/>
        <v>#VALUE!</v>
      </c>
      <c r="T982" t="e">
        <f t="shared" ca="1" si="294"/>
        <v>#VALUE!</v>
      </c>
      <c r="U982">
        <f t="shared" si="298"/>
        <v>912</v>
      </c>
      <c r="V982">
        <v>76.583333333339297</v>
      </c>
      <c r="W982">
        <f t="shared" ref="W982:W1045" si="301">ROUNDDOWN(V982,0)</f>
        <v>76</v>
      </c>
      <c r="X982" t="str" cm="1">
        <f t="array" aca="1" ref="X982" ca="1">IFERROR(INDEX('PC&amp;PD'!$A$1:$AS$19,ROW('PC&amp;PD'!$A$19),MATCH(INDIRECT(T982),'PC&amp;PD'!$A$1:$AS$1,0)),"")</f>
        <v/>
      </c>
      <c r="AA982" t="str">
        <f t="shared" si="289"/>
        <v/>
      </c>
      <c r="AB982" t="str">
        <f t="shared" si="290"/>
        <v/>
      </c>
      <c r="AC982" t="e">
        <f t="shared" ca="1" si="291"/>
        <v>#VALUE!</v>
      </c>
      <c r="AD982" t="str" cm="1">
        <f t="array" aca="1" ref="AD982" ca="1">IFERROR(IF((LEFT(INDIRECT("$F"&amp;$S982),4))="GOTS",IF($G982="Organic","GOTS_Organic_raw",(IF($G982="Responsible","GOTS_Responsible",(IF($G982="No Attribute (Conventional)","GOTS_conventional",(IF($G982="Recycled Pre/Post-Consumer","GOTS_pre_post",(IF($G982="In-Conversion","GOTS_in_conversion",(IF($G982="Sustainably Sourced","Sustainably_sourced",(IF($G982="Recycled pre-consumer organic","GOTS_recycled_organic",""))))))))))))),IF($G982="Organic","Organic",(IF($G982="Responsible","Responsible",(IF($G982="No Attribute (Conventional)","No_Attribute_Conventional",(IF($G982="Recycled Pre/Post-Consumer","Recycled_Pre_Post_Consumer",(IF($G982="In-Conversion","In_Conversion",(IF($G982="Recycled Pre-Consumer","Recycled_Pre_Consumer",(IF($G982="Recycled Post-Consumer","Recycled_Post_Consumer",(IF($G982="Sustainably Sourced","Sustainably_sourced",(IF($G982="Recycled pre-consumer organic","GOTS_recycled_organic","")))))))))))))))))),"")</f>
        <v/>
      </c>
      <c r="AE982" t="e" cm="1">
        <f t="array" aca="1" ref="AE982" ca="1">IF($I982="",IF(INDIRECT("$F"&amp;$S982)="","",IF(LEFT(INDIRECT("$F"&amp;$S982),3)="GRS","GRS_RCS_RM",IF((LEFT(INDIRECT("$F"&amp;$S982),3))="RCS","GRS_RCS_RM",IF(INDIRECT("$F"&amp;$S982)="OCS (No Label)","OCS_Conversion_RM",IF(LEFT(INDIRECT("$F"&amp;$S982),3)="OCS","OCS_RM",IF(RIGHT(INDIRECT("$F"&amp;$S982),10)="conversion","GOTS_RM_conversion",IF((LEFT(INDIRECT("$F"&amp;$S982),4))="GOTS","GOTS_RM","Responsible_RM"))))))),"DELETERM")</f>
        <v>#VALUE!</v>
      </c>
      <c r="AF982" t="e" cm="1">
        <f t="array" aca="1" ref="AF982" ca="1">IF($S982="","",INDIRECT("$Z"&amp;$S982))</f>
        <v>#VALUE!</v>
      </c>
      <c r="AG982" t="str">
        <f t="shared" si="292"/>
        <v/>
      </c>
      <c r="AH982" t="str" cm="1">
        <f t="array" aca="1" ref="AH982" ca="1">IFERROR(INDIRECT("$ag"&amp;S982),"")</f>
        <v/>
      </c>
      <c r="AI982" t="e" cm="1">
        <f t="array" aca="1" ref="AI982" ca="1">INDIRECT("O"&amp;S982)</f>
        <v>#VALUE!</v>
      </c>
      <c r="AJ982" t="str">
        <f t="shared" si="293"/>
        <v/>
      </c>
    </row>
    <row r="983" spans="1:36" ht="16.5" customHeight="1">
      <c r="A983" s="130"/>
      <c r="B983" s="136"/>
      <c r="C983" s="137"/>
      <c r="D983" s="146"/>
      <c r="E983" s="146"/>
      <c r="F983" s="137"/>
      <c r="G983" s="147"/>
      <c r="H983" s="147"/>
      <c r="I983" s="147"/>
      <c r="J983" s="147"/>
      <c r="K983" s="38"/>
      <c r="L983" s="144"/>
      <c r="M983" s="144"/>
      <c r="N983" s="61"/>
      <c r="O983" s="314"/>
      <c r="Q983" t="str">
        <f t="shared" si="288"/>
        <v/>
      </c>
      <c r="S983" t="e">
        <f t="shared" ca="1" si="297"/>
        <v>#VALUE!</v>
      </c>
      <c r="T983" t="e">
        <f t="shared" ca="1" si="294"/>
        <v>#VALUE!</v>
      </c>
      <c r="U983">
        <f t="shared" si="298"/>
        <v>912</v>
      </c>
      <c r="V983">
        <v>76.666666666672697</v>
      </c>
      <c r="W983">
        <f t="shared" si="301"/>
        <v>76</v>
      </c>
      <c r="X983" t="str" cm="1">
        <f t="array" aca="1" ref="X983" ca="1">IFERROR(INDEX('PC&amp;PD'!$A$1:$AS$19,ROW('PC&amp;PD'!$A$19),MATCH(INDIRECT(T983),'PC&amp;PD'!$A$1:$AS$1,0)),"")</f>
        <v/>
      </c>
      <c r="AA983" t="str">
        <f t="shared" si="289"/>
        <v/>
      </c>
      <c r="AB983" t="str">
        <f t="shared" si="290"/>
        <v/>
      </c>
      <c r="AC983" t="e">
        <f t="shared" ca="1" si="291"/>
        <v>#VALUE!</v>
      </c>
      <c r="AD983" t="str" cm="1">
        <f t="array" aca="1" ref="AD983" ca="1">IFERROR(IF((LEFT(INDIRECT("$F"&amp;$S983),4))="GOTS",IF($G983="Organic","GOTS_Organic_raw",(IF($G983="Responsible","GOTS_Responsible",(IF($G983="No Attribute (Conventional)","GOTS_conventional",(IF($G983="Recycled Pre/Post-Consumer","GOTS_pre_post",(IF($G983="In-Conversion","GOTS_in_conversion",(IF($G983="Sustainably Sourced","Sustainably_sourced",(IF($G983="Recycled pre-consumer organic","GOTS_recycled_organic",""))))))))))))),IF($G983="Organic","Organic",(IF($G983="Responsible","Responsible",(IF($G983="No Attribute (Conventional)","No_Attribute_Conventional",(IF($G983="Recycled Pre/Post-Consumer","Recycled_Pre_Post_Consumer",(IF($G983="In-Conversion","In_Conversion",(IF($G983="Recycled Pre-Consumer","Recycled_Pre_Consumer",(IF($G983="Recycled Post-Consumer","Recycled_Post_Consumer",(IF($G983="Sustainably Sourced","Sustainably_sourced",(IF($G983="Recycled pre-consumer organic","GOTS_recycled_organic","")))))))))))))))))),"")</f>
        <v/>
      </c>
      <c r="AE983" t="e" cm="1">
        <f t="array" aca="1" ref="AE983" ca="1">IF($I983="",IF(INDIRECT("$F"&amp;$S983)="","",IF(LEFT(INDIRECT("$F"&amp;$S983),3)="GRS","GRS_RCS_RM",IF((LEFT(INDIRECT("$F"&amp;$S983),3))="RCS","GRS_RCS_RM",IF(INDIRECT("$F"&amp;$S983)="OCS (No Label)","OCS_Conversion_RM",IF(LEFT(INDIRECT("$F"&amp;$S983),3)="OCS","OCS_RM",IF(RIGHT(INDIRECT("$F"&amp;$S983),10)="conversion","GOTS_RM_conversion",IF((LEFT(INDIRECT("$F"&amp;$S983),4))="GOTS","GOTS_RM","Responsible_RM"))))))),"DELETERM")</f>
        <v>#VALUE!</v>
      </c>
      <c r="AF983" t="e" cm="1">
        <f t="array" aca="1" ref="AF983" ca="1">IF($S983="","",INDIRECT("$Z"&amp;$S983))</f>
        <v>#VALUE!</v>
      </c>
      <c r="AG983" t="str">
        <f t="shared" si="292"/>
        <v/>
      </c>
      <c r="AH983" t="str" cm="1">
        <f t="array" aca="1" ref="AH983" ca="1">IFERROR(INDIRECT("$ag"&amp;S983),"")</f>
        <v/>
      </c>
      <c r="AI983" t="e" cm="1">
        <f t="array" aca="1" ref="AI983" ca="1">INDIRECT("O"&amp;S983)</f>
        <v>#VALUE!</v>
      </c>
      <c r="AJ983" t="str">
        <f t="shared" si="293"/>
        <v/>
      </c>
    </row>
    <row r="984" spans="1:36" ht="16.5" customHeight="1">
      <c r="A984" s="130"/>
      <c r="B984" s="136"/>
      <c r="C984" s="137"/>
      <c r="D984" s="146"/>
      <c r="E984" s="146"/>
      <c r="F984" s="137"/>
      <c r="G984" s="147"/>
      <c r="H984" s="147"/>
      <c r="I984" s="147"/>
      <c r="J984" s="147"/>
      <c r="K984" s="38"/>
      <c r="L984" s="144"/>
      <c r="M984" s="144"/>
      <c r="N984" s="61"/>
      <c r="O984" s="314"/>
      <c r="Q984" t="str">
        <f t="shared" si="288"/>
        <v/>
      </c>
      <c r="S984" t="e">
        <f t="shared" ca="1" si="297"/>
        <v>#VALUE!</v>
      </c>
      <c r="T984" t="e">
        <f t="shared" ca="1" si="294"/>
        <v>#VALUE!</v>
      </c>
      <c r="U984">
        <f t="shared" si="298"/>
        <v>912</v>
      </c>
      <c r="V984">
        <v>76.750000000005997</v>
      </c>
      <c r="W984">
        <f t="shared" si="301"/>
        <v>76</v>
      </c>
      <c r="X984" t="str" cm="1">
        <f t="array" aca="1" ref="X984" ca="1">IFERROR(INDEX('PC&amp;PD'!$A$1:$AS$19,ROW('PC&amp;PD'!$A$19),MATCH(INDIRECT(T984),'PC&amp;PD'!$A$1:$AS$1,0)),"")</f>
        <v/>
      </c>
      <c r="AA984" t="str">
        <f t="shared" si="289"/>
        <v/>
      </c>
      <c r="AB984" t="str">
        <f t="shared" si="290"/>
        <v/>
      </c>
      <c r="AC984" t="e">
        <f t="shared" ca="1" si="291"/>
        <v>#VALUE!</v>
      </c>
      <c r="AD984" t="str" cm="1">
        <f t="array" aca="1" ref="AD984" ca="1">IFERROR(IF((LEFT(INDIRECT("$F"&amp;$S984),4))="GOTS",IF($G984="Organic","GOTS_Organic_raw",(IF($G984="Responsible","GOTS_Responsible",(IF($G984="No Attribute (Conventional)","GOTS_conventional",(IF($G984="Recycled Pre/Post-Consumer","GOTS_pre_post",(IF($G984="In-Conversion","GOTS_in_conversion",(IF($G984="Sustainably Sourced","Sustainably_sourced",(IF($G984="Recycled pre-consumer organic","GOTS_recycled_organic",""))))))))))))),IF($G984="Organic","Organic",(IF($G984="Responsible","Responsible",(IF($G984="No Attribute (Conventional)","No_Attribute_Conventional",(IF($G984="Recycled Pre/Post-Consumer","Recycled_Pre_Post_Consumer",(IF($G984="In-Conversion","In_Conversion",(IF($G984="Recycled Pre-Consumer","Recycled_Pre_Consumer",(IF($G984="Recycled Post-Consumer","Recycled_Post_Consumer",(IF($G984="Sustainably Sourced","Sustainably_sourced",(IF($G984="Recycled pre-consumer organic","GOTS_recycled_organic","")))))))))))))))))),"")</f>
        <v/>
      </c>
      <c r="AE984" t="e" cm="1">
        <f t="array" aca="1" ref="AE984" ca="1">IF($I984="",IF(INDIRECT("$F"&amp;$S984)="","",IF(LEFT(INDIRECT("$F"&amp;$S984),3)="GRS","GRS_RCS_RM",IF((LEFT(INDIRECT("$F"&amp;$S984),3))="RCS","GRS_RCS_RM",IF(INDIRECT("$F"&amp;$S984)="OCS (No Label)","OCS_Conversion_RM",IF(LEFT(INDIRECT("$F"&amp;$S984),3)="OCS","OCS_RM",IF(RIGHT(INDIRECT("$F"&amp;$S984),10)="conversion","GOTS_RM_conversion",IF((LEFT(INDIRECT("$F"&amp;$S984),4))="GOTS","GOTS_RM","Responsible_RM"))))))),"DELETERM")</f>
        <v>#VALUE!</v>
      </c>
      <c r="AF984" t="e" cm="1">
        <f t="array" aca="1" ref="AF984" ca="1">IF($S984="","",INDIRECT("$Z"&amp;$S984))</f>
        <v>#VALUE!</v>
      </c>
      <c r="AG984" t="str">
        <f t="shared" si="292"/>
        <v/>
      </c>
      <c r="AH984" t="str" cm="1">
        <f t="array" aca="1" ref="AH984" ca="1">IFERROR(INDIRECT("$ag"&amp;S984),"")</f>
        <v/>
      </c>
      <c r="AI984" t="e" cm="1">
        <f t="array" aca="1" ref="AI984" ca="1">INDIRECT("O"&amp;S984)</f>
        <v>#VALUE!</v>
      </c>
      <c r="AJ984" t="str">
        <f t="shared" si="293"/>
        <v/>
      </c>
    </row>
    <row r="985" spans="1:36" ht="16.5" customHeight="1">
      <c r="A985" s="130"/>
      <c r="B985" s="136"/>
      <c r="C985" s="137"/>
      <c r="D985" s="146"/>
      <c r="E985" s="146"/>
      <c r="F985" s="137"/>
      <c r="G985" s="147"/>
      <c r="H985" s="147"/>
      <c r="I985" s="147"/>
      <c r="J985" s="147"/>
      <c r="K985" s="38"/>
      <c r="L985" s="144"/>
      <c r="M985" s="144"/>
      <c r="N985" s="61"/>
      <c r="O985" s="314"/>
      <c r="Q985" t="str">
        <f t="shared" si="288"/>
        <v/>
      </c>
      <c r="S985" t="e">
        <f t="shared" ca="1" si="297"/>
        <v>#VALUE!</v>
      </c>
      <c r="T985" t="e">
        <f t="shared" ca="1" si="294"/>
        <v>#VALUE!</v>
      </c>
      <c r="U985">
        <f t="shared" si="298"/>
        <v>912</v>
      </c>
      <c r="V985">
        <v>76.833333333339297</v>
      </c>
      <c r="W985">
        <f t="shared" si="301"/>
        <v>76</v>
      </c>
      <c r="X985" t="str" cm="1">
        <f t="array" aca="1" ref="X985" ca="1">IFERROR(INDEX('PC&amp;PD'!$A$1:$AS$19,ROW('PC&amp;PD'!$A$19),MATCH(INDIRECT(T985),'PC&amp;PD'!$A$1:$AS$1,0)),"")</f>
        <v/>
      </c>
      <c r="AA985" t="str">
        <f t="shared" si="289"/>
        <v/>
      </c>
      <c r="AB985" t="str">
        <f t="shared" si="290"/>
        <v/>
      </c>
      <c r="AC985" t="e">
        <f t="shared" ca="1" si="291"/>
        <v>#VALUE!</v>
      </c>
      <c r="AD985" t="str" cm="1">
        <f t="array" aca="1" ref="AD985" ca="1">IFERROR(IF((LEFT(INDIRECT("$F"&amp;$S985),4))="GOTS",IF($G985="Organic","GOTS_Organic_raw",(IF($G985="Responsible","GOTS_Responsible",(IF($G985="No Attribute (Conventional)","GOTS_conventional",(IF($G985="Recycled Pre/Post-Consumer","GOTS_pre_post",(IF($G985="In-Conversion","GOTS_in_conversion",(IF($G985="Sustainably Sourced","Sustainably_sourced",(IF($G985="Recycled pre-consumer organic","GOTS_recycled_organic",""))))))))))))),IF($G985="Organic","Organic",(IF($G985="Responsible","Responsible",(IF($G985="No Attribute (Conventional)","No_Attribute_Conventional",(IF($G985="Recycled Pre/Post-Consumer","Recycled_Pre_Post_Consumer",(IF($G985="In-Conversion","In_Conversion",(IF($G985="Recycled Pre-Consumer","Recycled_Pre_Consumer",(IF($G985="Recycled Post-Consumer","Recycled_Post_Consumer",(IF($G985="Sustainably Sourced","Sustainably_sourced",(IF($G985="Recycled pre-consumer organic","GOTS_recycled_organic","")))))))))))))))))),"")</f>
        <v/>
      </c>
      <c r="AE985" t="e" cm="1">
        <f t="array" aca="1" ref="AE985" ca="1">IF($I985="",IF(INDIRECT("$F"&amp;$S985)="","",IF(LEFT(INDIRECT("$F"&amp;$S985),3)="GRS","GRS_RCS_RM",IF((LEFT(INDIRECT("$F"&amp;$S985),3))="RCS","GRS_RCS_RM",IF(INDIRECT("$F"&amp;$S985)="OCS (No Label)","OCS_Conversion_RM",IF(LEFT(INDIRECT("$F"&amp;$S985),3)="OCS","OCS_RM",IF(RIGHT(INDIRECT("$F"&amp;$S985),10)="conversion","GOTS_RM_conversion",IF((LEFT(INDIRECT("$F"&amp;$S985),4))="GOTS","GOTS_RM","Responsible_RM"))))))),"DELETERM")</f>
        <v>#VALUE!</v>
      </c>
      <c r="AF985" t="e" cm="1">
        <f t="array" aca="1" ref="AF985" ca="1">IF($S985="","",INDIRECT("$Z"&amp;$S985))</f>
        <v>#VALUE!</v>
      </c>
      <c r="AG985" t="str">
        <f t="shared" si="292"/>
        <v/>
      </c>
      <c r="AH985" t="str" cm="1">
        <f t="array" aca="1" ref="AH985" ca="1">IFERROR(INDIRECT("$ag"&amp;S985),"")</f>
        <v/>
      </c>
      <c r="AI985" t="e" cm="1">
        <f t="array" aca="1" ref="AI985" ca="1">INDIRECT("O"&amp;S985)</f>
        <v>#VALUE!</v>
      </c>
      <c r="AJ985" t="str">
        <f t="shared" si="293"/>
        <v/>
      </c>
    </row>
    <row r="986" spans="1:36" ht="16.5" customHeight="1" thickBot="1">
      <c r="A986" s="131"/>
      <c r="B986" s="138"/>
      <c r="C986" s="139"/>
      <c r="D986" s="148"/>
      <c r="E986" s="148"/>
      <c r="F986" s="139"/>
      <c r="G986" s="149"/>
      <c r="H986" s="149"/>
      <c r="I986" s="149"/>
      <c r="J986" s="149"/>
      <c r="K986" s="39"/>
      <c r="L986" s="145"/>
      <c r="M986" s="145"/>
      <c r="N986" s="62"/>
      <c r="O986" s="315"/>
      <c r="Q986" t="str">
        <f t="shared" si="288"/>
        <v/>
      </c>
      <c r="S986" t="e">
        <f t="shared" ca="1" si="297"/>
        <v>#VALUE!</v>
      </c>
      <c r="T986" t="e">
        <f t="shared" ca="1" si="294"/>
        <v>#VALUE!</v>
      </c>
      <c r="U986">
        <f t="shared" si="298"/>
        <v>912</v>
      </c>
      <c r="V986">
        <v>76.916666666672697</v>
      </c>
      <c r="W986">
        <f t="shared" si="301"/>
        <v>76</v>
      </c>
      <c r="X986" t="str" cm="1">
        <f t="array" aca="1" ref="X986" ca="1">IFERROR(INDEX('PC&amp;PD'!$A$1:$AS$19,ROW('PC&amp;PD'!$A$19),MATCH(INDIRECT(T986),'PC&amp;PD'!$A$1:$AS$1,0)),"")</f>
        <v/>
      </c>
      <c r="AA986" t="str">
        <f t="shared" si="289"/>
        <v/>
      </c>
      <c r="AB986" t="str">
        <f t="shared" si="290"/>
        <v/>
      </c>
      <c r="AC986" t="e">
        <f t="shared" ca="1" si="291"/>
        <v>#VALUE!</v>
      </c>
      <c r="AD986" t="str" cm="1">
        <f t="array" aca="1" ref="AD986" ca="1">IFERROR(IF((LEFT(INDIRECT("$F"&amp;$S986),4))="GOTS",IF($G986="Organic","GOTS_Organic_raw",(IF($G986="Responsible","GOTS_Responsible",(IF($G986="No Attribute (Conventional)","GOTS_conventional",(IF($G986="Recycled Pre/Post-Consumer","GOTS_pre_post",(IF($G986="In-Conversion","GOTS_in_conversion",(IF($G986="Sustainably Sourced","Sustainably_sourced",(IF($G986="Recycled pre-consumer organic","GOTS_recycled_organic",""))))))))))))),IF($G986="Organic","Organic",(IF($G986="Responsible","Responsible",(IF($G986="No Attribute (Conventional)","No_Attribute_Conventional",(IF($G986="Recycled Pre/Post-Consumer","Recycled_Pre_Post_Consumer",(IF($G986="In-Conversion","In_Conversion",(IF($G986="Recycled Pre-Consumer","Recycled_Pre_Consumer",(IF($G986="Recycled Post-Consumer","Recycled_Post_Consumer",(IF($G986="Sustainably Sourced","Sustainably_sourced",(IF($G986="Recycled pre-consumer organic","GOTS_recycled_organic","")))))))))))))))))),"")</f>
        <v/>
      </c>
      <c r="AE986" t="e" cm="1">
        <f t="array" aca="1" ref="AE986" ca="1">IF($I986="",IF(INDIRECT("$F"&amp;$S986)="","",IF(LEFT(INDIRECT("$F"&amp;$S986),3)="GRS","GRS_RCS_RM",IF((LEFT(INDIRECT("$F"&amp;$S986),3))="RCS","GRS_RCS_RM",IF(INDIRECT("$F"&amp;$S986)="OCS (No Label)","OCS_Conversion_RM",IF(LEFT(INDIRECT("$F"&amp;$S986),3)="OCS","OCS_RM",IF(RIGHT(INDIRECT("$F"&amp;$S986),10)="conversion","GOTS_RM_conversion",IF((LEFT(INDIRECT("$F"&amp;$S986),4))="GOTS","GOTS_RM","Responsible_RM"))))))),"DELETERM")</f>
        <v>#VALUE!</v>
      </c>
      <c r="AF986" t="e" cm="1">
        <f t="array" aca="1" ref="AF986" ca="1">IF($S986="","",INDIRECT("$Z"&amp;$S986))</f>
        <v>#VALUE!</v>
      </c>
      <c r="AG986" t="str">
        <f t="shared" si="292"/>
        <v/>
      </c>
      <c r="AH986" t="str" cm="1">
        <f t="array" aca="1" ref="AH986" ca="1">IFERROR(INDIRECT("$ag"&amp;S986),"")</f>
        <v/>
      </c>
      <c r="AI986" t="e" cm="1">
        <f t="array" aca="1" ref="AI986" ca="1">INDIRECT("O"&amp;S986)</f>
        <v>#VALUE!</v>
      </c>
      <c r="AJ986" t="str">
        <f t="shared" si="293"/>
        <v/>
      </c>
    </row>
    <row r="987" spans="1:36" ht="16.5" customHeight="1">
      <c r="A987" s="128" t="str">
        <f>IF(B987="","",COUNTA($B$63:$B987))</f>
        <v/>
      </c>
      <c r="B987" s="132"/>
      <c r="C987" s="133"/>
      <c r="D987" s="140"/>
      <c r="E987" s="140"/>
      <c r="F987" s="133"/>
      <c r="G987" s="141"/>
      <c r="H987" s="141"/>
      <c r="I987" s="141"/>
      <c r="J987" s="141"/>
      <c r="K987" s="37"/>
      <c r="L987" s="142" t="str">
        <f>IF(R987="","",LEFT(R987,LEN(R987)-2))</f>
        <v/>
      </c>
      <c r="M987" s="142"/>
      <c r="N987" s="60"/>
      <c r="O987" s="313"/>
      <c r="Q987" t="str">
        <f t="shared" si="288"/>
        <v/>
      </c>
      <c r="R987" t="str">
        <f t="shared" ref="R987" si="302">CONCATENATE($Q987,Q988,Q989,Q990,Q991,Q992,$Q993,$Q994,$Q995,$Q996,$Q997,$Q998)</f>
        <v/>
      </c>
      <c r="S987" t="e">
        <f t="shared" ca="1" si="297"/>
        <v>#VALUE!</v>
      </c>
      <c r="T987" t="e">
        <f t="shared" ca="1" si="294"/>
        <v>#VALUE!</v>
      </c>
      <c r="U987">
        <f t="shared" si="298"/>
        <v>924</v>
      </c>
      <c r="V987">
        <v>77.000000000005997</v>
      </c>
      <c r="W987">
        <f t="shared" si="301"/>
        <v>77</v>
      </c>
      <c r="X987" t="str" cm="1">
        <f t="array" aca="1" ref="X987" ca="1">IFERROR(INDEX('PC&amp;PD'!$A$1:$AS$19,ROW('PC&amp;PD'!$A$19),MATCH(INDIRECT(T987),'PC&amp;PD'!$A$1:$AS$1,0)),"")</f>
        <v/>
      </c>
      <c r="Z987" t="str">
        <f t="shared" ref="Z987" si="303">IFERROR(IF($F987="OCS 100","OCS (OCS 100)",IF($F987="OCS Blended","OCS (OCS Blended)",IF($F987="OCS (No Label)","OCS (No Label)",IF($F987="RCS 100","RCS (RCS 100)",IF($F987="RCS Blended","RCS (RCS Blended)",IF($F987="GRS","GRS (GRS)",IF($F987="GRS (No Label)", "GRS (No Label)",IF($F987="RDS","RDS (RDS)",IF($F987="RWS","RWS (RWS)",IF($F987="RAS","RAS (RAS)",IF($F987="RMS","RMS (RMS)",IF($F987="GOTS Organic","GOTS (Organic)",IF($F987="GOTS Made with organic","GOTS (Made with Organic)",IF($F987="GOTS Organic - in conversion","GOTS (Organic - In Conversion)",IF($F987="GOTS Made with organic - in conversion","GOTS (Made with Organic - In Conversion)",""))))))))))))))),"")</f>
        <v/>
      </c>
      <c r="AA987" t="str">
        <f t="shared" si="289"/>
        <v/>
      </c>
      <c r="AB987" t="str">
        <f t="shared" si="290"/>
        <v/>
      </c>
      <c r="AC987" t="e">
        <f t="shared" ca="1" si="291"/>
        <v>#VALUE!</v>
      </c>
      <c r="AD987" t="str" cm="1">
        <f t="array" aca="1" ref="AD987" ca="1">IFERROR(IF((LEFT(INDIRECT("$F"&amp;$S987),4))="GOTS",IF($G987="Organic","GOTS_Organic_raw",(IF($G987="Responsible","GOTS_Responsible",(IF($G987="No Attribute (Conventional)","GOTS_conventional",(IF($G987="Recycled Pre/Post-Consumer","GOTS_pre_post",(IF($G987="In-Conversion","GOTS_in_conversion",(IF($G987="Sustainably Sourced","Sustainably_sourced",(IF($G987="Recycled pre-consumer organic","GOTS_recycled_organic",""))))))))))))),IF($G987="Organic","Organic",(IF($G987="Responsible","Responsible",(IF($G987="No Attribute (Conventional)","No_Attribute_Conventional",(IF($G987="Recycled Pre/Post-Consumer","Recycled_Pre_Post_Consumer",(IF($G987="In-Conversion","In_Conversion",(IF($G987="Recycled Pre-Consumer","Recycled_Pre_Consumer",(IF($G987="Recycled Post-Consumer","Recycled_Post_Consumer",(IF($G987="Sustainably Sourced","Sustainably_sourced",(IF($G987="Recycled pre-consumer organic","GOTS_recycled_organic","")))))))))))))))))),"")</f>
        <v/>
      </c>
      <c r="AE987" t="e" cm="1">
        <f t="array" aca="1" ref="AE987" ca="1">IF($I987="",IF(INDIRECT("$F"&amp;$S987)="","",IF(LEFT(INDIRECT("$F"&amp;$S987),3)="GRS","GRS_RCS_RM",IF((LEFT(INDIRECT("$F"&amp;$S987),3))="RCS","GRS_RCS_RM",IF(INDIRECT("$F"&amp;$S987)="OCS (No Label)","OCS_Conversion_RM",IF(LEFT(INDIRECT("$F"&amp;$S987),3)="OCS","OCS_RM",IF(RIGHT(INDIRECT("$F"&amp;$S987),10)="conversion","GOTS_RM_conversion",IF((LEFT(INDIRECT("$F"&amp;$S987),4))="GOTS","GOTS_RM","Responsible_RM"))))))),"DELETERM")</f>
        <v>#VALUE!</v>
      </c>
      <c r="AF987" t="e" cm="1">
        <f t="array" aca="1" ref="AF987" ca="1">IF($S987="","",INDIRECT("$Z"&amp;$S987))</f>
        <v>#VALUE!</v>
      </c>
      <c r="AG987" t="str">
        <f t="shared" si="292"/>
        <v/>
      </c>
      <c r="AH987" t="str" cm="1">
        <f t="array" aca="1" ref="AH987" ca="1">IFERROR(INDIRECT("$ag"&amp;S987),"")</f>
        <v/>
      </c>
      <c r="AI987" t="e" cm="1">
        <f t="array" aca="1" ref="AI987" ca="1">INDIRECT("O"&amp;S987)</f>
        <v>#VALUE!</v>
      </c>
      <c r="AJ987" t="str">
        <f t="shared" si="293"/>
        <v/>
      </c>
    </row>
    <row r="988" spans="1:36" ht="16.5" customHeight="1">
      <c r="A988" s="129"/>
      <c r="B988" s="134"/>
      <c r="C988" s="135"/>
      <c r="D988" s="146"/>
      <c r="E988" s="146"/>
      <c r="F988" s="135"/>
      <c r="G988" s="147"/>
      <c r="H988" s="147"/>
      <c r="I988" s="147"/>
      <c r="J988" s="147"/>
      <c r="K988" s="38"/>
      <c r="L988" s="143"/>
      <c r="M988" s="143"/>
      <c r="N988" s="61"/>
      <c r="O988" s="314"/>
      <c r="Q988" t="str">
        <f t="shared" si="288"/>
        <v/>
      </c>
      <c r="S988" t="e">
        <f t="shared" ca="1" si="297"/>
        <v>#VALUE!</v>
      </c>
      <c r="T988" t="e">
        <f t="shared" ca="1" si="294"/>
        <v>#VALUE!</v>
      </c>
      <c r="U988">
        <f t="shared" si="298"/>
        <v>924</v>
      </c>
      <c r="V988">
        <v>77.083333333339397</v>
      </c>
      <c r="W988">
        <f t="shared" si="301"/>
        <v>77</v>
      </c>
      <c r="X988" t="str" cm="1">
        <f t="array" aca="1" ref="X988" ca="1">IFERROR(INDEX('PC&amp;PD'!$A$1:$AS$19,ROW('PC&amp;PD'!$A$19),MATCH(INDIRECT(T988),'PC&amp;PD'!$A$1:$AS$1,0)),"")</f>
        <v/>
      </c>
      <c r="AA988" t="str">
        <f t="shared" si="289"/>
        <v/>
      </c>
      <c r="AB988" t="str">
        <f t="shared" si="290"/>
        <v/>
      </c>
      <c r="AC988" t="e">
        <f t="shared" ca="1" si="291"/>
        <v>#VALUE!</v>
      </c>
      <c r="AD988" t="str" cm="1">
        <f t="array" aca="1" ref="AD988" ca="1">IFERROR(IF((LEFT(INDIRECT("$F"&amp;$S988),4))="GOTS",IF($G988="Organic","GOTS_Organic_raw",(IF($G988="Responsible","GOTS_Responsible",(IF($G988="No Attribute (Conventional)","GOTS_conventional",(IF($G988="Recycled Pre/Post-Consumer","GOTS_pre_post",(IF($G988="In-Conversion","GOTS_in_conversion",(IF($G988="Sustainably Sourced","Sustainably_sourced",(IF($G988="Recycled pre-consumer organic","GOTS_recycled_organic",""))))))))))))),IF($G988="Organic","Organic",(IF($G988="Responsible","Responsible",(IF($G988="No Attribute (Conventional)","No_Attribute_Conventional",(IF($G988="Recycled Pre/Post-Consumer","Recycled_Pre_Post_Consumer",(IF($G988="In-Conversion","In_Conversion",(IF($G988="Recycled Pre-Consumer","Recycled_Pre_Consumer",(IF($G988="Recycled Post-Consumer","Recycled_Post_Consumer",(IF($G988="Sustainably Sourced","Sustainably_sourced",(IF($G988="Recycled pre-consumer organic","GOTS_recycled_organic","")))))))))))))))))),"")</f>
        <v/>
      </c>
      <c r="AE988" t="e" cm="1">
        <f t="array" aca="1" ref="AE988" ca="1">IF($I988="",IF(INDIRECT("$F"&amp;$S988)="","",IF(LEFT(INDIRECT("$F"&amp;$S988),3)="GRS","GRS_RCS_RM",IF((LEFT(INDIRECT("$F"&amp;$S988),3))="RCS","GRS_RCS_RM",IF(INDIRECT("$F"&amp;$S988)="OCS (No Label)","OCS_Conversion_RM",IF(LEFT(INDIRECT("$F"&amp;$S988),3)="OCS","OCS_RM",IF(RIGHT(INDIRECT("$F"&amp;$S988),10)="conversion","GOTS_RM_conversion",IF((LEFT(INDIRECT("$F"&amp;$S988),4))="GOTS","GOTS_RM","Responsible_RM"))))))),"DELETERM")</f>
        <v>#VALUE!</v>
      </c>
      <c r="AF988" t="e" cm="1">
        <f t="array" aca="1" ref="AF988" ca="1">IF($S988="","",INDIRECT("$Z"&amp;$S988))</f>
        <v>#VALUE!</v>
      </c>
      <c r="AG988" t="str">
        <f t="shared" si="292"/>
        <v/>
      </c>
      <c r="AH988" t="str" cm="1">
        <f t="array" aca="1" ref="AH988" ca="1">IFERROR(INDIRECT("$ag"&amp;S988),"")</f>
        <v/>
      </c>
      <c r="AI988" t="e" cm="1">
        <f t="array" aca="1" ref="AI988" ca="1">INDIRECT("O"&amp;S988)</f>
        <v>#VALUE!</v>
      </c>
      <c r="AJ988" t="str">
        <f t="shared" si="293"/>
        <v/>
      </c>
    </row>
    <row r="989" spans="1:36" ht="16.5" customHeight="1">
      <c r="A989" s="129"/>
      <c r="B989" s="134"/>
      <c r="C989" s="135"/>
      <c r="D989" s="146"/>
      <c r="E989" s="146"/>
      <c r="F989" s="135"/>
      <c r="G989" s="147"/>
      <c r="H989" s="147"/>
      <c r="I989" s="147"/>
      <c r="J989" s="147"/>
      <c r="K989" s="38"/>
      <c r="L989" s="143"/>
      <c r="M989" s="143"/>
      <c r="N989" s="61"/>
      <c r="O989" s="314"/>
      <c r="Q989" t="str">
        <f t="shared" si="288"/>
        <v/>
      </c>
      <c r="S989" t="e">
        <f t="shared" ca="1" si="297"/>
        <v>#VALUE!</v>
      </c>
      <c r="T989" t="e">
        <f t="shared" ca="1" si="294"/>
        <v>#VALUE!</v>
      </c>
      <c r="U989">
        <f t="shared" si="298"/>
        <v>924</v>
      </c>
      <c r="V989">
        <v>77.166666666672697</v>
      </c>
      <c r="W989">
        <f t="shared" si="301"/>
        <v>77</v>
      </c>
      <c r="X989" t="str" cm="1">
        <f t="array" aca="1" ref="X989" ca="1">IFERROR(INDEX('PC&amp;PD'!$A$1:$AS$19,ROW('PC&amp;PD'!$A$19),MATCH(INDIRECT(T989),'PC&amp;PD'!$A$1:$AS$1,0)),"")</f>
        <v/>
      </c>
      <c r="AA989" t="str">
        <f t="shared" si="289"/>
        <v/>
      </c>
      <c r="AB989" t="str">
        <f t="shared" si="290"/>
        <v/>
      </c>
      <c r="AC989" t="e">
        <f t="shared" ca="1" si="291"/>
        <v>#VALUE!</v>
      </c>
      <c r="AD989" t="str" cm="1">
        <f t="array" aca="1" ref="AD989" ca="1">IFERROR(IF((LEFT(INDIRECT("$F"&amp;$S989),4))="GOTS",IF($G989="Organic","GOTS_Organic_raw",(IF($G989="Responsible","GOTS_Responsible",(IF($G989="No Attribute (Conventional)","GOTS_conventional",(IF($G989="Recycled Pre/Post-Consumer","GOTS_pre_post",(IF($G989="In-Conversion","GOTS_in_conversion",(IF($G989="Sustainably Sourced","Sustainably_sourced",(IF($G989="Recycled pre-consumer organic","GOTS_recycled_organic",""))))))))))))),IF($G989="Organic","Organic",(IF($G989="Responsible","Responsible",(IF($G989="No Attribute (Conventional)","No_Attribute_Conventional",(IF($G989="Recycled Pre/Post-Consumer","Recycled_Pre_Post_Consumer",(IF($G989="In-Conversion","In_Conversion",(IF($G989="Recycled Pre-Consumer","Recycled_Pre_Consumer",(IF($G989="Recycled Post-Consumer","Recycled_Post_Consumer",(IF($G989="Sustainably Sourced","Sustainably_sourced",(IF($G989="Recycled pre-consumer organic","GOTS_recycled_organic","")))))))))))))))))),"")</f>
        <v/>
      </c>
      <c r="AE989" t="e" cm="1">
        <f t="array" aca="1" ref="AE989" ca="1">IF($I989="",IF(INDIRECT("$F"&amp;$S989)="","",IF(LEFT(INDIRECT("$F"&amp;$S989),3)="GRS","GRS_RCS_RM",IF((LEFT(INDIRECT("$F"&amp;$S989),3))="RCS","GRS_RCS_RM",IF(INDIRECT("$F"&amp;$S989)="OCS (No Label)","OCS_Conversion_RM",IF(LEFT(INDIRECT("$F"&amp;$S989),3)="OCS","OCS_RM",IF(RIGHT(INDIRECT("$F"&amp;$S989),10)="conversion","GOTS_RM_conversion",IF((LEFT(INDIRECT("$F"&amp;$S989),4))="GOTS","GOTS_RM","Responsible_RM"))))))),"DELETERM")</f>
        <v>#VALUE!</v>
      </c>
      <c r="AF989" t="e" cm="1">
        <f t="array" aca="1" ref="AF989" ca="1">IF($S989="","",INDIRECT("$Z"&amp;$S989))</f>
        <v>#VALUE!</v>
      </c>
      <c r="AG989" t="str">
        <f t="shared" si="292"/>
        <v/>
      </c>
      <c r="AH989" t="str" cm="1">
        <f t="array" aca="1" ref="AH989" ca="1">IFERROR(INDIRECT("$ag"&amp;S989),"")</f>
        <v/>
      </c>
      <c r="AI989" t="e" cm="1">
        <f t="array" aca="1" ref="AI989" ca="1">INDIRECT("O"&amp;S989)</f>
        <v>#VALUE!</v>
      </c>
      <c r="AJ989" t="str">
        <f t="shared" si="293"/>
        <v/>
      </c>
    </row>
    <row r="990" spans="1:36" ht="16.5" customHeight="1">
      <c r="A990" s="129"/>
      <c r="B990" s="134"/>
      <c r="C990" s="135"/>
      <c r="D990" s="146"/>
      <c r="E990" s="146"/>
      <c r="F990" s="135"/>
      <c r="G990" s="147"/>
      <c r="H990" s="147"/>
      <c r="I990" s="147"/>
      <c r="J990" s="147"/>
      <c r="K990" s="38"/>
      <c r="L990" s="143"/>
      <c r="M990" s="143"/>
      <c r="N990" s="61"/>
      <c r="O990" s="314"/>
      <c r="Q990" t="str">
        <f t="shared" si="288"/>
        <v/>
      </c>
      <c r="S990" t="e">
        <f t="shared" ca="1" si="297"/>
        <v>#VALUE!</v>
      </c>
      <c r="T990" t="e">
        <f t="shared" ca="1" si="294"/>
        <v>#VALUE!</v>
      </c>
      <c r="U990">
        <f t="shared" si="298"/>
        <v>924</v>
      </c>
      <c r="V990">
        <v>77.250000000005997</v>
      </c>
      <c r="W990">
        <f t="shared" si="301"/>
        <v>77</v>
      </c>
      <c r="X990" t="str" cm="1">
        <f t="array" aca="1" ref="X990" ca="1">IFERROR(INDEX('PC&amp;PD'!$A$1:$AS$19,ROW('PC&amp;PD'!$A$19),MATCH(INDIRECT(T990),'PC&amp;PD'!$A$1:$AS$1,0)),"")</f>
        <v/>
      </c>
      <c r="AA990" t="str">
        <f t="shared" si="289"/>
        <v/>
      </c>
      <c r="AB990" t="str">
        <f t="shared" si="290"/>
        <v/>
      </c>
      <c r="AC990" t="e">
        <f t="shared" ca="1" si="291"/>
        <v>#VALUE!</v>
      </c>
      <c r="AD990" t="str" cm="1">
        <f t="array" aca="1" ref="AD990" ca="1">IFERROR(IF((LEFT(INDIRECT("$F"&amp;$S990),4))="GOTS",IF($G990="Organic","GOTS_Organic_raw",(IF($G990="Responsible","GOTS_Responsible",(IF($G990="No Attribute (Conventional)","GOTS_conventional",(IF($G990="Recycled Pre/Post-Consumer","GOTS_pre_post",(IF($G990="In-Conversion","GOTS_in_conversion",(IF($G990="Sustainably Sourced","Sustainably_sourced",(IF($G990="Recycled pre-consumer organic","GOTS_recycled_organic",""))))))))))))),IF($G990="Organic","Organic",(IF($G990="Responsible","Responsible",(IF($G990="No Attribute (Conventional)","No_Attribute_Conventional",(IF($G990="Recycled Pre/Post-Consumer","Recycled_Pre_Post_Consumer",(IF($G990="In-Conversion","In_Conversion",(IF($G990="Recycled Pre-Consumer","Recycled_Pre_Consumer",(IF($G990="Recycled Post-Consumer","Recycled_Post_Consumer",(IF($G990="Sustainably Sourced","Sustainably_sourced",(IF($G990="Recycled pre-consumer organic","GOTS_recycled_organic","")))))))))))))))))),"")</f>
        <v/>
      </c>
      <c r="AE990" t="e" cm="1">
        <f t="array" aca="1" ref="AE990" ca="1">IF($I990="",IF(INDIRECT("$F"&amp;$S990)="","",IF(LEFT(INDIRECT("$F"&amp;$S990),3)="GRS","GRS_RCS_RM",IF((LEFT(INDIRECT("$F"&amp;$S990),3))="RCS","GRS_RCS_RM",IF(INDIRECT("$F"&amp;$S990)="OCS (No Label)","OCS_Conversion_RM",IF(LEFT(INDIRECT("$F"&amp;$S990),3)="OCS","OCS_RM",IF(RIGHT(INDIRECT("$F"&amp;$S990),10)="conversion","GOTS_RM_conversion",IF((LEFT(INDIRECT("$F"&amp;$S990),4))="GOTS","GOTS_RM","Responsible_RM"))))))),"DELETERM")</f>
        <v>#VALUE!</v>
      </c>
      <c r="AF990" t="e" cm="1">
        <f t="array" aca="1" ref="AF990" ca="1">IF($S990="","",INDIRECT("$Z"&amp;$S990))</f>
        <v>#VALUE!</v>
      </c>
      <c r="AG990" t="str">
        <f t="shared" si="292"/>
        <v/>
      </c>
      <c r="AH990" t="str" cm="1">
        <f t="array" aca="1" ref="AH990" ca="1">IFERROR(INDIRECT("$ag"&amp;S990),"")</f>
        <v/>
      </c>
      <c r="AI990" t="e" cm="1">
        <f t="array" aca="1" ref="AI990" ca="1">INDIRECT("O"&amp;S990)</f>
        <v>#VALUE!</v>
      </c>
      <c r="AJ990" t="str">
        <f t="shared" si="293"/>
        <v/>
      </c>
    </row>
    <row r="991" spans="1:36" ht="16.5" customHeight="1">
      <c r="A991" s="129"/>
      <c r="B991" s="134"/>
      <c r="C991" s="135"/>
      <c r="D991" s="146"/>
      <c r="E991" s="146"/>
      <c r="F991" s="135"/>
      <c r="G991" s="147"/>
      <c r="H991" s="147"/>
      <c r="I991" s="147"/>
      <c r="J991" s="147"/>
      <c r="K991" s="38"/>
      <c r="L991" s="143"/>
      <c r="M991" s="143"/>
      <c r="N991" s="61"/>
      <c r="O991" s="314"/>
      <c r="Q991" t="str">
        <f t="shared" si="288"/>
        <v/>
      </c>
      <c r="S991" t="e">
        <f t="shared" ca="1" si="297"/>
        <v>#VALUE!</v>
      </c>
      <c r="T991" t="e">
        <f t="shared" ca="1" si="294"/>
        <v>#VALUE!</v>
      </c>
      <c r="U991">
        <f t="shared" si="298"/>
        <v>924</v>
      </c>
      <c r="V991">
        <v>77.333333333339397</v>
      </c>
      <c r="W991">
        <f t="shared" si="301"/>
        <v>77</v>
      </c>
      <c r="X991" t="str" cm="1">
        <f t="array" aca="1" ref="X991" ca="1">IFERROR(INDEX('PC&amp;PD'!$A$1:$AS$19,ROW('PC&amp;PD'!$A$19),MATCH(INDIRECT(T991),'PC&amp;PD'!$A$1:$AS$1,0)),"")</f>
        <v/>
      </c>
      <c r="AA991" t="str">
        <f t="shared" si="289"/>
        <v/>
      </c>
      <c r="AB991" t="str">
        <f t="shared" si="290"/>
        <v/>
      </c>
      <c r="AC991" t="e">
        <f t="shared" ca="1" si="291"/>
        <v>#VALUE!</v>
      </c>
      <c r="AD991" t="str" cm="1">
        <f t="array" aca="1" ref="AD991" ca="1">IFERROR(IF((LEFT(INDIRECT("$F"&amp;$S991),4))="GOTS",IF($G991="Organic","GOTS_Organic_raw",(IF($G991="Responsible","GOTS_Responsible",(IF($G991="No Attribute (Conventional)","GOTS_conventional",(IF($G991="Recycled Pre/Post-Consumer","GOTS_pre_post",(IF($G991="In-Conversion","GOTS_in_conversion",(IF($G991="Sustainably Sourced","Sustainably_sourced",(IF($G991="Recycled pre-consumer organic","GOTS_recycled_organic",""))))))))))))),IF($G991="Organic","Organic",(IF($G991="Responsible","Responsible",(IF($G991="No Attribute (Conventional)","No_Attribute_Conventional",(IF($G991="Recycled Pre/Post-Consumer","Recycled_Pre_Post_Consumer",(IF($G991="In-Conversion","In_Conversion",(IF($G991="Recycled Pre-Consumer","Recycled_Pre_Consumer",(IF($G991="Recycled Post-Consumer","Recycled_Post_Consumer",(IF($G991="Sustainably Sourced","Sustainably_sourced",(IF($G991="Recycled pre-consumer organic","GOTS_recycled_organic","")))))))))))))))))),"")</f>
        <v/>
      </c>
      <c r="AE991" t="e" cm="1">
        <f t="array" aca="1" ref="AE991" ca="1">IF($I991="",IF(INDIRECT("$F"&amp;$S991)="","",IF(LEFT(INDIRECT("$F"&amp;$S991),3)="GRS","GRS_RCS_RM",IF((LEFT(INDIRECT("$F"&amp;$S991),3))="RCS","GRS_RCS_RM",IF(INDIRECT("$F"&amp;$S991)="OCS (No Label)","OCS_Conversion_RM",IF(LEFT(INDIRECT("$F"&amp;$S991),3)="OCS","OCS_RM",IF(RIGHT(INDIRECT("$F"&amp;$S991),10)="conversion","GOTS_RM_conversion",IF((LEFT(INDIRECT("$F"&amp;$S991),4))="GOTS","GOTS_RM","Responsible_RM"))))))),"DELETERM")</f>
        <v>#VALUE!</v>
      </c>
      <c r="AF991" t="e" cm="1">
        <f t="array" aca="1" ref="AF991" ca="1">IF($S991="","",INDIRECT("$Z"&amp;$S991))</f>
        <v>#VALUE!</v>
      </c>
      <c r="AG991" t="str">
        <f t="shared" si="292"/>
        <v/>
      </c>
      <c r="AH991" t="str" cm="1">
        <f t="array" aca="1" ref="AH991" ca="1">IFERROR(INDIRECT("$ag"&amp;S991),"")</f>
        <v/>
      </c>
      <c r="AI991" t="e" cm="1">
        <f t="array" aca="1" ref="AI991" ca="1">INDIRECT("O"&amp;S991)</f>
        <v>#VALUE!</v>
      </c>
      <c r="AJ991" t="str">
        <f t="shared" si="293"/>
        <v/>
      </c>
    </row>
    <row r="992" spans="1:36" ht="16.5" customHeight="1">
      <c r="A992" s="129"/>
      <c r="B992" s="134"/>
      <c r="C992" s="135"/>
      <c r="D992" s="146"/>
      <c r="E992" s="146"/>
      <c r="F992" s="135"/>
      <c r="G992" s="147"/>
      <c r="H992" s="147"/>
      <c r="I992" s="147"/>
      <c r="J992" s="147"/>
      <c r="K992" s="38"/>
      <c r="L992" s="143"/>
      <c r="M992" s="143"/>
      <c r="N992" s="61"/>
      <c r="O992" s="314"/>
      <c r="Q992" t="str">
        <f t="shared" si="288"/>
        <v/>
      </c>
      <c r="S992" t="e">
        <f t="shared" ca="1" si="297"/>
        <v>#VALUE!</v>
      </c>
      <c r="T992" t="e">
        <f t="shared" ca="1" si="294"/>
        <v>#VALUE!</v>
      </c>
      <c r="U992">
        <f t="shared" si="298"/>
        <v>924</v>
      </c>
      <c r="V992">
        <v>77.416666666672697</v>
      </c>
      <c r="W992">
        <f t="shared" si="301"/>
        <v>77</v>
      </c>
      <c r="X992" t="str" cm="1">
        <f t="array" aca="1" ref="X992" ca="1">IFERROR(INDEX('PC&amp;PD'!$A$1:$AS$19,ROW('PC&amp;PD'!$A$19),MATCH(INDIRECT(T992),'PC&amp;PD'!$A$1:$AS$1,0)),"")</f>
        <v/>
      </c>
      <c r="AA992" t="str">
        <f t="shared" si="289"/>
        <v/>
      </c>
      <c r="AB992" t="str">
        <f t="shared" si="290"/>
        <v/>
      </c>
      <c r="AC992" t="e">
        <f t="shared" ca="1" si="291"/>
        <v>#VALUE!</v>
      </c>
      <c r="AD992" t="str" cm="1">
        <f t="array" aca="1" ref="AD992" ca="1">IFERROR(IF((LEFT(INDIRECT("$F"&amp;$S992),4))="GOTS",IF($G992="Organic","GOTS_Organic_raw",(IF($G992="Responsible","GOTS_Responsible",(IF($G992="No Attribute (Conventional)","GOTS_conventional",(IF($G992="Recycled Pre/Post-Consumer","GOTS_pre_post",(IF($G992="In-Conversion","GOTS_in_conversion",(IF($G992="Sustainably Sourced","Sustainably_sourced",(IF($G992="Recycled pre-consumer organic","GOTS_recycled_organic",""))))))))))))),IF($G992="Organic","Organic",(IF($G992="Responsible","Responsible",(IF($G992="No Attribute (Conventional)","No_Attribute_Conventional",(IF($G992="Recycled Pre/Post-Consumer","Recycled_Pre_Post_Consumer",(IF($G992="In-Conversion","In_Conversion",(IF($G992="Recycled Pre-Consumer","Recycled_Pre_Consumer",(IF($G992="Recycled Post-Consumer","Recycled_Post_Consumer",(IF($G992="Sustainably Sourced","Sustainably_sourced",(IF($G992="Recycled pre-consumer organic","GOTS_recycled_organic","")))))))))))))))))),"")</f>
        <v/>
      </c>
      <c r="AE992" t="e" cm="1">
        <f t="array" aca="1" ref="AE992" ca="1">IF($I992="",IF(INDIRECT("$F"&amp;$S992)="","",IF(LEFT(INDIRECT("$F"&amp;$S992),3)="GRS","GRS_RCS_RM",IF((LEFT(INDIRECT("$F"&amp;$S992),3))="RCS","GRS_RCS_RM",IF(INDIRECT("$F"&amp;$S992)="OCS (No Label)","OCS_Conversion_RM",IF(LEFT(INDIRECT("$F"&amp;$S992),3)="OCS","OCS_RM",IF(RIGHT(INDIRECT("$F"&amp;$S992),10)="conversion","GOTS_RM_conversion",IF((LEFT(INDIRECT("$F"&amp;$S992),4))="GOTS","GOTS_RM","Responsible_RM"))))))),"DELETERM")</f>
        <v>#VALUE!</v>
      </c>
      <c r="AF992" t="e" cm="1">
        <f t="array" aca="1" ref="AF992" ca="1">IF($S992="","",INDIRECT("$Z"&amp;$S992))</f>
        <v>#VALUE!</v>
      </c>
      <c r="AG992" t="str">
        <f t="shared" si="292"/>
        <v/>
      </c>
      <c r="AH992" t="str" cm="1">
        <f t="array" aca="1" ref="AH992" ca="1">IFERROR(INDIRECT("$ag"&amp;S992),"")</f>
        <v/>
      </c>
      <c r="AI992" t="e" cm="1">
        <f t="array" aca="1" ref="AI992" ca="1">INDIRECT("O"&amp;S992)</f>
        <v>#VALUE!</v>
      </c>
      <c r="AJ992" t="str">
        <f t="shared" si="293"/>
        <v/>
      </c>
    </row>
    <row r="993" spans="1:36" ht="16.5" customHeight="1">
      <c r="A993" s="130"/>
      <c r="B993" s="136"/>
      <c r="C993" s="137"/>
      <c r="D993" s="146"/>
      <c r="E993" s="146"/>
      <c r="F993" s="137"/>
      <c r="G993" s="147"/>
      <c r="H993" s="147"/>
      <c r="I993" s="147"/>
      <c r="J993" s="147"/>
      <c r="K993" s="38"/>
      <c r="L993" s="144"/>
      <c r="M993" s="144"/>
      <c r="N993" s="61"/>
      <c r="O993" s="314"/>
      <c r="Q993" t="str">
        <f t="shared" si="288"/>
        <v/>
      </c>
      <c r="S993" t="e">
        <f t="shared" ca="1" si="297"/>
        <v>#VALUE!</v>
      </c>
      <c r="T993" t="e">
        <f t="shared" ca="1" si="294"/>
        <v>#VALUE!</v>
      </c>
      <c r="U993">
        <f t="shared" si="298"/>
        <v>924</v>
      </c>
      <c r="V993">
        <v>77.500000000006096</v>
      </c>
      <c r="W993">
        <f t="shared" si="301"/>
        <v>77</v>
      </c>
      <c r="X993" t="str" cm="1">
        <f t="array" aca="1" ref="X993" ca="1">IFERROR(INDEX('PC&amp;PD'!$A$1:$AS$19,ROW('PC&amp;PD'!$A$19),MATCH(INDIRECT(T993),'PC&amp;PD'!$A$1:$AS$1,0)),"")</f>
        <v/>
      </c>
      <c r="AA993" t="str">
        <f t="shared" si="289"/>
        <v/>
      </c>
      <c r="AB993" t="str">
        <f t="shared" si="290"/>
        <v/>
      </c>
      <c r="AC993" t="e">
        <f t="shared" ca="1" si="291"/>
        <v>#VALUE!</v>
      </c>
      <c r="AD993" t="str" cm="1">
        <f t="array" aca="1" ref="AD993" ca="1">IFERROR(IF((LEFT(INDIRECT("$F"&amp;$S993),4))="GOTS",IF($G993="Organic","GOTS_Organic_raw",(IF($G993="Responsible","GOTS_Responsible",(IF($G993="No Attribute (Conventional)","GOTS_conventional",(IF($G993="Recycled Pre/Post-Consumer","GOTS_pre_post",(IF($G993="In-Conversion","GOTS_in_conversion",(IF($G993="Sustainably Sourced","Sustainably_sourced",(IF($G993="Recycled pre-consumer organic","GOTS_recycled_organic",""))))))))))))),IF($G993="Organic","Organic",(IF($G993="Responsible","Responsible",(IF($G993="No Attribute (Conventional)","No_Attribute_Conventional",(IF($G993="Recycled Pre/Post-Consumer","Recycled_Pre_Post_Consumer",(IF($G993="In-Conversion","In_Conversion",(IF($G993="Recycled Pre-Consumer","Recycled_Pre_Consumer",(IF($G993="Recycled Post-Consumer","Recycled_Post_Consumer",(IF($G993="Sustainably Sourced","Sustainably_sourced",(IF($G993="Recycled pre-consumer organic","GOTS_recycled_organic","")))))))))))))))))),"")</f>
        <v/>
      </c>
      <c r="AE993" t="e" cm="1">
        <f t="array" aca="1" ref="AE993" ca="1">IF($I993="",IF(INDIRECT("$F"&amp;$S993)="","",IF(LEFT(INDIRECT("$F"&amp;$S993),3)="GRS","GRS_RCS_RM",IF((LEFT(INDIRECT("$F"&amp;$S993),3))="RCS","GRS_RCS_RM",IF(INDIRECT("$F"&amp;$S993)="OCS (No Label)","OCS_Conversion_RM",IF(LEFT(INDIRECT("$F"&amp;$S993),3)="OCS","OCS_RM",IF(RIGHT(INDIRECT("$F"&amp;$S993),10)="conversion","GOTS_RM_conversion",IF((LEFT(INDIRECT("$F"&amp;$S993),4))="GOTS","GOTS_RM","Responsible_RM"))))))),"DELETERM")</f>
        <v>#VALUE!</v>
      </c>
      <c r="AF993" t="e" cm="1">
        <f t="array" aca="1" ref="AF993" ca="1">IF($S993="","",INDIRECT("$Z"&amp;$S993))</f>
        <v>#VALUE!</v>
      </c>
      <c r="AG993" t="str">
        <f t="shared" si="292"/>
        <v/>
      </c>
      <c r="AH993" t="str" cm="1">
        <f t="array" aca="1" ref="AH993" ca="1">IFERROR(INDIRECT("$ag"&amp;S993),"")</f>
        <v/>
      </c>
      <c r="AI993" t="e" cm="1">
        <f t="array" aca="1" ref="AI993" ca="1">INDIRECT("O"&amp;S993)</f>
        <v>#VALUE!</v>
      </c>
      <c r="AJ993" t="str">
        <f t="shared" si="293"/>
        <v/>
      </c>
    </row>
    <row r="994" spans="1:36" ht="16.5" customHeight="1">
      <c r="A994" s="130"/>
      <c r="B994" s="136"/>
      <c r="C994" s="137"/>
      <c r="D994" s="146"/>
      <c r="E994" s="146"/>
      <c r="F994" s="137"/>
      <c r="G994" s="147"/>
      <c r="H994" s="147"/>
      <c r="I994" s="147"/>
      <c r="J994" s="147"/>
      <c r="K994" s="38"/>
      <c r="L994" s="144"/>
      <c r="M994" s="144"/>
      <c r="N994" s="61"/>
      <c r="O994" s="314"/>
      <c r="Q994" t="str">
        <f t="shared" si="288"/>
        <v/>
      </c>
      <c r="S994" t="e">
        <f t="shared" ca="1" si="297"/>
        <v>#VALUE!</v>
      </c>
      <c r="T994" t="e">
        <f t="shared" ca="1" si="294"/>
        <v>#VALUE!</v>
      </c>
      <c r="U994">
        <f t="shared" si="298"/>
        <v>924</v>
      </c>
      <c r="V994">
        <v>77.583333333339397</v>
      </c>
      <c r="W994">
        <f t="shared" si="301"/>
        <v>77</v>
      </c>
      <c r="X994" t="str" cm="1">
        <f t="array" aca="1" ref="X994" ca="1">IFERROR(INDEX('PC&amp;PD'!$A$1:$AS$19,ROW('PC&amp;PD'!$A$19),MATCH(INDIRECT(T994),'PC&amp;PD'!$A$1:$AS$1,0)),"")</f>
        <v/>
      </c>
      <c r="AA994" t="str">
        <f t="shared" si="289"/>
        <v/>
      </c>
      <c r="AB994" t="str">
        <f t="shared" si="290"/>
        <v/>
      </c>
      <c r="AC994" t="e">
        <f t="shared" ca="1" si="291"/>
        <v>#VALUE!</v>
      </c>
      <c r="AD994" t="str" cm="1">
        <f t="array" aca="1" ref="AD994" ca="1">IFERROR(IF((LEFT(INDIRECT("$F"&amp;$S994),4))="GOTS",IF($G994="Organic","GOTS_Organic_raw",(IF($G994="Responsible","GOTS_Responsible",(IF($G994="No Attribute (Conventional)","GOTS_conventional",(IF($G994="Recycled Pre/Post-Consumer","GOTS_pre_post",(IF($G994="In-Conversion","GOTS_in_conversion",(IF($G994="Sustainably Sourced","Sustainably_sourced",(IF($G994="Recycled pre-consumer organic","GOTS_recycled_organic",""))))))))))))),IF($G994="Organic","Organic",(IF($G994="Responsible","Responsible",(IF($G994="No Attribute (Conventional)","No_Attribute_Conventional",(IF($G994="Recycled Pre/Post-Consumer","Recycled_Pre_Post_Consumer",(IF($G994="In-Conversion","In_Conversion",(IF($G994="Recycled Pre-Consumer","Recycled_Pre_Consumer",(IF($G994="Recycled Post-Consumer","Recycled_Post_Consumer",(IF($G994="Sustainably Sourced","Sustainably_sourced",(IF($G994="Recycled pre-consumer organic","GOTS_recycled_organic","")))))))))))))))))),"")</f>
        <v/>
      </c>
      <c r="AE994" t="e" cm="1">
        <f t="array" aca="1" ref="AE994" ca="1">IF($I994="",IF(INDIRECT("$F"&amp;$S994)="","",IF(LEFT(INDIRECT("$F"&amp;$S994),3)="GRS","GRS_RCS_RM",IF((LEFT(INDIRECT("$F"&amp;$S994),3))="RCS","GRS_RCS_RM",IF(INDIRECT("$F"&amp;$S994)="OCS (No Label)","OCS_Conversion_RM",IF(LEFT(INDIRECT("$F"&amp;$S994),3)="OCS","OCS_RM",IF(RIGHT(INDIRECT("$F"&amp;$S994),10)="conversion","GOTS_RM_conversion",IF((LEFT(INDIRECT("$F"&amp;$S994),4))="GOTS","GOTS_RM","Responsible_RM"))))))),"DELETERM")</f>
        <v>#VALUE!</v>
      </c>
      <c r="AF994" t="e" cm="1">
        <f t="array" aca="1" ref="AF994" ca="1">IF($S994="","",INDIRECT("$Z"&amp;$S994))</f>
        <v>#VALUE!</v>
      </c>
      <c r="AG994" t="str">
        <f t="shared" si="292"/>
        <v/>
      </c>
      <c r="AH994" t="str" cm="1">
        <f t="array" aca="1" ref="AH994" ca="1">IFERROR(INDIRECT("$ag"&amp;S994),"")</f>
        <v/>
      </c>
      <c r="AI994" t="e" cm="1">
        <f t="array" aca="1" ref="AI994" ca="1">INDIRECT("O"&amp;S994)</f>
        <v>#VALUE!</v>
      </c>
      <c r="AJ994" t="str">
        <f t="shared" si="293"/>
        <v/>
      </c>
    </row>
    <row r="995" spans="1:36" ht="16.5" customHeight="1">
      <c r="A995" s="130"/>
      <c r="B995" s="136"/>
      <c r="C995" s="137"/>
      <c r="D995" s="146"/>
      <c r="E995" s="146"/>
      <c r="F995" s="137"/>
      <c r="G995" s="147"/>
      <c r="H995" s="147"/>
      <c r="I995" s="147"/>
      <c r="J995" s="147"/>
      <c r="K995" s="38"/>
      <c r="L995" s="144"/>
      <c r="M995" s="144"/>
      <c r="N995" s="61"/>
      <c r="O995" s="314"/>
      <c r="Q995" t="str">
        <f t="shared" si="288"/>
        <v/>
      </c>
      <c r="S995" t="e">
        <f t="shared" ca="1" si="297"/>
        <v>#VALUE!</v>
      </c>
      <c r="T995" t="e">
        <f t="shared" ca="1" si="294"/>
        <v>#VALUE!</v>
      </c>
      <c r="U995">
        <f t="shared" si="298"/>
        <v>924</v>
      </c>
      <c r="V995">
        <v>77.666666666672697</v>
      </c>
      <c r="W995">
        <f t="shared" si="301"/>
        <v>77</v>
      </c>
      <c r="X995" t="str" cm="1">
        <f t="array" aca="1" ref="X995" ca="1">IFERROR(INDEX('PC&amp;PD'!$A$1:$AS$19,ROW('PC&amp;PD'!$A$19),MATCH(INDIRECT(T995),'PC&amp;PD'!$A$1:$AS$1,0)),"")</f>
        <v/>
      </c>
      <c r="AA995" t="str">
        <f t="shared" si="289"/>
        <v/>
      </c>
      <c r="AB995" t="str">
        <f t="shared" si="290"/>
        <v/>
      </c>
      <c r="AC995" t="e">
        <f t="shared" ca="1" si="291"/>
        <v>#VALUE!</v>
      </c>
      <c r="AD995" t="str" cm="1">
        <f t="array" aca="1" ref="AD995" ca="1">IFERROR(IF((LEFT(INDIRECT("$F"&amp;$S995),4))="GOTS",IF($G995="Organic","GOTS_Organic_raw",(IF($G995="Responsible","GOTS_Responsible",(IF($G995="No Attribute (Conventional)","GOTS_conventional",(IF($G995="Recycled Pre/Post-Consumer","GOTS_pre_post",(IF($G995="In-Conversion","GOTS_in_conversion",(IF($G995="Sustainably Sourced","Sustainably_sourced",(IF($G995="Recycled pre-consumer organic","GOTS_recycled_organic",""))))))))))))),IF($G995="Organic","Organic",(IF($G995="Responsible","Responsible",(IF($G995="No Attribute (Conventional)","No_Attribute_Conventional",(IF($G995="Recycled Pre/Post-Consumer","Recycled_Pre_Post_Consumer",(IF($G995="In-Conversion","In_Conversion",(IF($G995="Recycled Pre-Consumer","Recycled_Pre_Consumer",(IF($G995="Recycled Post-Consumer","Recycled_Post_Consumer",(IF($G995="Sustainably Sourced","Sustainably_sourced",(IF($G995="Recycled pre-consumer organic","GOTS_recycled_organic","")))))))))))))))))),"")</f>
        <v/>
      </c>
      <c r="AE995" t="e" cm="1">
        <f t="array" aca="1" ref="AE995" ca="1">IF($I995="",IF(INDIRECT("$F"&amp;$S995)="","",IF(LEFT(INDIRECT("$F"&amp;$S995),3)="GRS","GRS_RCS_RM",IF((LEFT(INDIRECT("$F"&amp;$S995),3))="RCS","GRS_RCS_RM",IF(INDIRECT("$F"&amp;$S995)="OCS (No Label)","OCS_Conversion_RM",IF(LEFT(INDIRECT("$F"&amp;$S995),3)="OCS","OCS_RM",IF(RIGHT(INDIRECT("$F"&amp;$S995),10)="conversion","GOTS_RM_conversion",IF((LEFT(INDIRECT("$F"&amp;$S995),4))="GOTS","GOTS_RM","Responsible_RM"))))))),"DELETERM")</f>
        <v>#VALUE!</v>
      </c>
      <c r="AF995" t="e" cm="1">
        <f t="array" aca="1" ref="AF995" ca="1">IF($S995="","",INDIRECT("$Z"&amp;$S995))</f>
        <v>#VALUE!</v>
      </c>
      <c r="AG995" t="str">
        <f t="shared" si="292"/>
        <v/>
      </c>
      <c r="AH995" t="str" cm="1">
        <f t="array" aca="1" ref="AH995" ca="1">IFERROR(INDIRECT("$ag"&amp;S995),"")</f>
        <v/>
      </c>
      <c r="AI995" t="e" cm="1">
        <f t="array" aca="1" ref="AI995" ca="1">INDIRECT("O"&amp;S995)</f>
        <v>#VALUE!</v>
      </c>
      <c r="AJ995" t="str">
        <f t="shared" si="293"/>
        <v/>
      </c>
    </row>
    <row r="996" spans="1:36" ht="16.5" customHeight="1">
      <c r="A996" s="130"/>
      <c r="B996" s="136"/>
      <c r="C996" s="137"/>
      <c r="D996" s="146"/>
      <c r="E996" s="146"/>
      <c r="F996" s="137"/>
      <c r="G996" s="147"/>
      <c r="H996" s="147"/>
      <c r="I996" s="147"/>
      <c r="J996" s="147"/>
      <c r="K996" s="38"/>
      <c r="L996" s="144"/>
      <c r="M996" s="144"/>
      <c r="N996" s="61"/>
      <c r="O996" s="314"/>
      <c r="Q996" t="str">
        <f t="shared" si="288"/>
        <v/>
      </c>
      <c r="S996" t="e">
        <f t="shared" ca="1" si="297"/>
        <v>#VALUE!</v>
      </c>
      <c r="T996" t="e">
        <f t="shared" ca="1" si="294"/>
        <v>#VALUE!</v>
      </c>
      <c r="U996">
        <f t="shared" si="298"/>
        <v>924</v>
      </c>
      <c r="V996">
        <v>77.750000000006096</v>
      </c>
      <c r="W996">
        <f t="shared" si="301"/>
        <v>77</v>
      </c>
      <c r="X996" t="str" cm="1">
        <f t="array" aca="1" ref="X996" ca="1">IFERROR(INDEX('PC&amp;PD'!$A$1:$AS$19,ROW('PC&amp;PD'!$A$19),MATCH(INDIRECT(T996),'PC&amp;PD'!$A$1:$AS$1,0)),"")</f>
        <v/>
      </c>
      <c r="AA996" t="str">
        <f t="shared" si="289"/>
        <v/>
      </c>
      <c r="AB996" t="str">
        <f t="shared" si="290"/>
        <v/>
      </c>
      <c r="AC996" t="e">
        <f t="shared" ca="1" si="291"/>
        <v>#VALUE!</v>
      </c>
      <c r="AD996" t="str" cm="1">
        <f t="array" aca="1" ref="AD996" ca="1">IFERROR(IF((LEFT(INDIRECT("$F"&amp;$S996),4))="GOTS",IF($G996="Organic","GOTS_Organic_raw",(IF($G996="Responsible","GOTS_Responsible",(IF($G996="No Attribute (Conventional)","GOTS_conventional",(IF($G996="Recycled Pre/Post-Consumer","GOTS_pre_post",(IF($G996="In-Conversion","GOTS_in_conversion",(IF($G996="Sustainably Sourced","Sustainably_sourced",(IF($G996="Recycled pre-consumer organic","GOTS_recycled_organic",""))))))))))))),IF($G996="Organic","Organic",(IF($G996="Responsible","Responsible",(IF($G996="No Attribute (Conventional)","No_Attribute_Conventional",(IF($G996="Recycled Pre/Post-Consumer","Recycled_Pre_Post_Consumer",(IF($G996="In-Conversion","In_Conversion",(IF($G996="Recycled Pre-Consumer","Recycled_Pre_Consumer",(IF($G996="Recycled Post-Consumer","Recycled_Post_Consumer",(IF($G996="Sustainably Sourced","Sustainably_sourced",(IF($G996="Recycled pre-consumer organic","GOTS_recycled_organic","")))))))))))))))))),"")</f>
        <v/>
      </c>
      <c r="AE996" t="e" cm="1">
        <f t="array" aca="1" ref="AE996" ca="1">IF($I996="",IF(INDIRECT("$F"&amp;$S996)="","",IF(LEFT(INDIRECT("$F"&amp;$S996),3)="GRS","GRS_RCS_RM",IF((LEFT(INDIRECT("$F"&amp;$S996),3))="RCS","GRS_RCS_RM",IF(INDIRECT("$F"&amp;$S996)="OCS (No Label)","OCS_Conversion_RM",IF(LEFT(INDIRECT("$F"&amp;$S996),3)="OCS","OCS_RM",IF(RIGHT(INDIRECT("$F"&amp;$S996),10)="conversion","GOTS_RM_conversion",IF((LEFT(INDIRECT("$F"&amp;$S996),4))="GOTS","GOTS_RM","Responsible_RM"))))))),"DELETERM")</f>
        <v>#VALUE!</v>
      </c>
      <c r="AF996" t="e" cm="1">
        <f t="array" aca="1" ref="AF996" ca="1">IF($S996="","",INDIRECT("$Z"&amp;$S996))</f>
        <v>#VALUE!</v>
      </c>
      <c r="AG996" t="str">
        <f t="shared" si="292"/>
        <v/>
      </c>
      <c r="AH996" t="str" cm="1">
        <f t="array" aca="1" ref="AH996" ca="1">IFERROR(INDIRECT("$ag"&amp;S996),"")</f>
        <v/>
      </c>
      <c r="AI996" t="e" cm="1">
        <f t="array" aca="1" ref="AI996" ca="1">INDIRECT("O"&amp;S996)</f>
        <v>#VALUE!</v>
      </c>
      <c r="AJ996" t="str">
        <f t="shared" si="293"/>
        <v/>
      </c>
    </row>
    <row r="997" spans="1:36" ht="16.5" customHeight="1">
      <c r="A997" s="130"/>
      <c r="B997" s="136"/>
      <c r="C997" s="137"/>
      <c r="D997" s="146"/>
      <c r="E997" s="146"/>
      <c r="F997" s="137"/>
      <c r="G997" s="147"/>
      <c r="H997" s="147"/>
      <c r="I997" s="147"/>
      <c r="J997" s="147"/>
      <c r="K997" s="38"/>
      <c r="L997" s="144"/>
      <c r="M997" s="144"/>
      <c r="N997" s="61"/>
      <c r="O997" s="314"/>
      <c r="Q997" t="str">
        <f t="shared" si="288"/>
        <v/>
      </c>
      <c r="S997" t="e">
        <f t="shared" ca="1" si="297"/>
        <v>#VALUE!</v>
      </c>
      <c r="T997" t="e">
        <f t="shared" ca="1" si="294"/>
        <v>#VALUE!</v>
      </c>
      <c r="U997">
        <f t="shared" si="298"/>
        <v>924</v>
      </c>
      <c r="V997">
        <v>77.833333333339397</v>
      </c>
      <c r="W997">
        <f t="shared" si="301"/>
        <v>77</v>
      </c>
      <c r="X997" t="str" cm="1">
        <f t="array" aca="1" ref="X997" ca="1">IFERROR(INDEX('PC&amp;PD'!$A$1:$AS$19,ROW('PC&amp;PD'!$A$19),MATCH(INDIRECT(T997),'PC&amp;PD'!$A$1:$AS$1,0)),"")</f>
        <v/>
      </c>
      <c r="AA997" t="str">
        <f t="shared" si="289"/>
        <v/>
      </c>
      <c r="AB997" t="str">
        <f t="shared" si="290"/>
        <v/>
      </c>
      <c r="AC997" t="e">
        <f t="shared" ca="1" si="291"/>
        <v>#VALUE!</v>
      </c>
      <c r="AD997" t="str" cm="1">
        <f t="array" aca="1" ref="AD997" ca="1">IFERROR(IF((LEFT(INDIRECT("$F"&amp;$S997),4))="GOTS",IF($G997="Organic","GOTS_Organic_raw",(IF($G997="Responsible","GOTS_Responsible",(IF($G997="No Attribute (Conventional)","GOTS_conventional",(IF($G997="Recycled Pre/Post-Consumer","GOTS_pre_post",(IF($G997="In-Conversion","GOTS_in_conversion",(IF($G997="Sustainably Sourced","Sustainably_sourced",(IF($G997="Recycled pre-consumer organic","GOTS_recycled_organic",""))))))))))))),IF($G997="Organic","Organic",(IF($G997="Responsible","Responsible",(IF($G997="No Attribute (Conventional)","No_Attribute_Conventional",(IF($G997="Recycled Pre/Post-Consumer","Recycled_Pre_Post_Consumer",(IF($G997="In-Conversion","In_Conversion",(IF($G997="Recycled Pre-Consumer","Recycled_Pre_Consumer",(IF($G997="Recycled Post-Consumer","Recycled_Post_Consumer",(IF($G997="Sustainably Sourced","Sustainably_sourced",(IF($G997="Recycled pre-consumer organic","GOTS_recycled_organic","")))))))))))))))))),"")</f>
        <v/>
      </c>
      <c r="AE997" t="e" cm="1">
        <f t="array" aca="1" ref="AE997" ca="1">IF($I997="",IF(INDIRECT("$F"&amp;$S997)="","",IF(LEFT(INDIRECT("$F"&amp;$S997),3)="GRS","GRS_RCS_RM",IF((LEFT(INDIRECT("$F"&amp;$S997),3))="RCS","GRS_RCS_RM",IF(INDIRECT("$F"&amp;$S997)="OCS (No Label)","OCS_Conversion_RM",IF(LEFT(INDIRECT("$F"&amp;$S997),3)="OCS","OCS_RM",IF(RIGHT(INDIRECT("$F"&amp;$S997),10)="conversion","GOTS_RM_conversion",IF((LEFT(INDIRECT("$F"&amp;$S997),4))="GOTS","GOTS_RM","Responsible_RM"))))))),"DELETERM")</f>
        <v>#VALUE!</v>
      </c>
      <c r="AF997" t="e" cm="1">
        <f t="array" aca="1" ref="AF997" ca="1">IF($S997="","",INDIRECT("$Z"&amp;$S997))</f>
        <v>#VALUE!</v>
      </c>
      <c r="AG997" t="str">
        <f t="shared" si="292"/>
        <v/>
      </c>
      <c r="AH997" t="str" cm="1">
        <f t="array" aca="1" ref="AH997" ca="1">IFERROR(INDIRECT("$ag"&amp;S997),"")</f>
        <v/>
      </c>
      <c r="AI997" t="e" cm="1">
        <f t="array" aca="1" ref="AI997" ca="1">INDIRECT("O"&amp;S997)</f>
        <v>#VALUE!</v>
      </c>
      <c r="AJ997" t="str">
        <f t="shared" si="293"/>
        <v/>
      </c>
    </row>
    <row r="998" spans="1:36" ht="16.5" customHeight="1" thickBot="1">
      <c r="A998" s="131"/>
      <c r="B998" s="138"/>
      <c r="C998" s="139"/>
      <c r="D998" s="148"/>
      <c r="E998" s="148"/>
      <c r="F998" s="139"/>
      <c r="G998" s="149"/>
      <c r="H998" s="149"/>
      <c r="I998" s="149"/>
      <c r="J998" s="149"/>
      <c r="K998" s="39"/>
      <c r="L998" s="145"/>
      <c r="M998" s="145"/>
      <c r="N998" s="62"/>
      <c r="O998" s="315"/>
      <c r="Q998" t="str">
        <f t="shared" si="288"/>
        <v/>
      </c>
      <c r="S998" t="e">
        <f t="shared" ca="1" si="297"/>
        <v>#VALUE!</v>
      </c>
      <c r="T998" t="e">
        <f t="shared" ca="1" si="294"/>
        <v>#VALUE!</v>
      </c>
      <c r="U998">
        <f t="shared" si="298"/>
        <v>924</v>
      </c>
      <c r="V998">
        <v>77.916666666672796</v>
      </c>
      <c r="W998">
        <f t="shared" si="301"/>
        <v>77</v>
      </c>
      <c r="X998" t="str" cm="1">
        <f t="array" aca="1" ref="X998" ca="1">IFERROR(INDEX('PC&amp;PD'!$A$1:$AS$19,ROW('PC&amp;PD'!$A$19),MATCH(INDIRECT(T998),'PC&amp;PD'!$A$1:$AS$1,0)),"")</f>
        <v/>
      </c>
      <c r="AA998" t="str">
        <f t="shared" si="289"/>
        <v/>
      </c>
      <c r="AB998" t="str">
        <f t="shared" si="290"/>
        <v/>
      </c>
      <c r="AC998" t="e">
        <f t="shared" ca="1" si="291"/>
        <v>#VALUE!</v>
      </c>
      <c r="AD998" t="str" cm="1">
        <f t="array" aca="1" ref="AD998" ca="1">IFERROR(IF((LEFT(INDIRECT("$F"&amp;$S998),4))="GOTS",IF($G998="Organic","GOTS_Organic_raw",(IF($G998="Responsible","GOTS_Responsible",(IF($G998="No Attribute (Conventional)","GOTS_conventional",(IF($G998="Recycled Pre/Post-Consumer","GOTS_pre_post",(IF($G998="In-Conversion","GOTS_in_conversion",(IF($G998="Sustainably Sourced","Sustainably_sourced",(IF($G998="Recycled pre-consumer organic","GOTS_recycled_organic",""))))))))))))),IF($G998="Organic","Organic",(IF($G998="Responsible","Responsible",(IF($G998="No Attribute (Conventional)","No_Attribute_Conventional",(IF($G998="Recycled Pre/Post-Consumer","Recycled_Pre_Post_Consumer",(IF($G998="In-Conversion","In_Conversion",(IF($G998="Recycled Pre-Consumer","Recycled_Pre_Consumer",(IF($G998="Recycled Post-Consumer","Recycled_Post_Consumer",(IF($G998="Sustainably Sourced","Sustainably_sourced",(IF($G998="Recycled pre-consumer organic","GOTS_recycled_organic","")))))))))))))))))),"")</f>
        <v/>
      </c>
      <c r="AE998" t="e" cm="1">
        <f t="array" aca="1" ref="AE998" ca="1">IF($I998="",IF(INDIRECT("$F"&amp;$S998)="","",IF(LEFT(INDIRECT("$F"&amp;$S998),3)="GRS","GRS_RCS_RM",IF((LEFT(INDIRECT("$F"&amp;$S998),3))="RCS","GRS_RCS_RM",IF(INDIRECT("$F"&amp;$S998)="OCS (No Label)","OCS_Conversion_RM",IF(LEFT(INDIRECT("$F"&amp;$S998),3)="OCS","OCS_RM",IF(RIGHT(INDIRECT("$F"&amp;$S998),10)="conversion","GOTS_RM_conversion",IF((LEFT(INDIRECT("$F"&amp;$S998),4))="GOTS","GOTS_RM","Responsible_RM"))))))),"DELETERM")</f>
        <v>#VALUE!</v>
      </c>
      <c r="AF998" t="e" cm="1">
        <f t="array" aca="1" ref="AF998" ca="1">IF($S998="","",INDIRECT("$Z"&amp;$S998))</f>
        <v>#VALUE!</v>
      </c>
      <c r="AG998" t="str">
        <f t="shared" si="292"/>
        <v/>
      </c>
      <c r="AH998" t="str" cm="1">
        <f t="array" aca="1" ref="AH998" ca="1">IFERROR(INDIRECT("$ag"&amp;S998),"")</f>
        <v/>
      </c>
      <c r="AI998" t="e" cm="1">
        <f t="array" aca="1" ref="AI998" ca="1">INDIRECT("O"&amp;S998)</f>
        <v>#VALUE!</v>
      </c>
      <c r="AJ998" t="str">
        <f t="shared" si="293"/>
        <v/>
      </c>
    </row>
    <row r="999" spans="1:36" ht="16.5" customHeight="1">
      <c r="A999" s="128" t="str">
        <f>IF(B999="","",COUNTA($B$63:$B999))</f>
        <v/>
      </c>
      <c r="B999" s="132"/>
      <c r="C999" s="133"/>
      <c r="D999" s="140"/>
      <c r="E999" s="140"/>
      <c r="F999" s="133"/>
      <c r="G999" s="141"/>
      <c r="H999" s="141"/>
      <c r="I999" s="141"/>
      <c r="J999" s="141"/>
      <c r="K999" s="37"/>
      <c r="L999" s="142" t="str">
        <f>IF(R999="","",LEFT(R999,LEN(R999)-2))</f>
        <v/>
      </c>
      <c r="M999" s="142"/>
      <c r="N999" s="60"/>
      <c r="O999" s="313"/>
      <c r="Q999" t="str">
        <f t="shared" si="288"/>
        <v/>
      </c>
      <c r="R999" t="str">
        <f t="shared" ref="R999" si="304">CONCATENATE($Q999,Q1000,Q1001,Q1002,Q1003,Q1004,$Q1005,$Q1006,$Q1007,$Q1008,$Q1009,$Q1010)</f>
        <v/>
      </c>
      <c r="S999" t="e">
        <f t="shared" ca="1" si="297"/>
        <v>#VALUE!</v>
      </c>
      <c r="T999" t="e">
        <f t="shared" ca="1" si="294"/>
        <v>#VALUE!</v>
      </c>
      <c r="U999">
        <f t="shared" si="298"/>
        <v>936</v>
      </c>
      <c r="V999">
        <v>78.000000000006096</v>
      </c>
      <c r="W999">
        <f t="shared" si="301"/>
        <v>78</v>
      </c>
      <c r="X999" t="str" cm="1">
        <f t="array" aca="1" ref="X999" ca="1">IFERROR(INDEX('PC&amp;PD'!$A$1:$AS$19,ROW('PC&amp;PD'!$A$19),MATCH(INDIRECT(T999),'PC&amp;PD'!$A$1:$AS$1,0)),"")</f>
        <v/>
      </c>
      <c r="Z999" t="str">
        <f t="shared" ref="Z999" si="305">IFERROR(IF($F999="OCS 100","OCS (OCS 100)",IF($F999="OCS Blended","OCS (OCS Blended)",IF($F999="OCS (No Label)","OCS (No Label)",IF($F999="RCS 100","RCS (RCS 100)",IF($F999="RCS Blended","RCS (RCS Blended)",IF($F999="GRS","GRS (GRS)",IF($F999="GRS (No Label)", "GRS (No Label)",IF($F999="RDS","RDS (RDS)",IF($F999="RWS","RWS (RWS)",IF($F999="RAS","RAS (RAS)",IF($F999="RMS","RMS (RMS)",IF($F999="GOTS Organic","GOTS (Organic)",IF($F999="GOTS Made with organic","GOTS (Made with Organic)",IF($F999="GOTS Organic - in conversion","GOTS (Organic - In Conversion)",IF($F999="GOTS Made with organic - in conversion","GOTS (Made with Organic - In Conversion)",""))))))))))))))),"")</f>
        <v/>
      </c>
      <c r="AA999" t="str">
        <f t="shared" si="289"/>
        <v/>
      </c>
      <c r="AB999" t="str">
        <f t="shared" si="290"/>
        <v/>
      </c>
      <c r="AC999" t="e">
        <f t="shared" ca="1" si="291"/>
        <v>#VALUE!</v>
      </c>
      <c r="AD999" t="str" cm="1">
        <f t="array" aca="1" ref="AD999" ca="1">IFERROR(IF((LEFT(INDIRECT("$F"&amp;$S999),4))="GOTS",IF($G999="Organic","GOTS_Organic_raw",(IF($G999="Responsible","GOTS_Responsible",(IF($G999="No Attribute (Conventional)","GOTS_conventional",(IF($G999="Recycled Pre/Post-Consumer","GOTS_pre_post",(IF($G999="In-Conversion","GOTS_in_conversion",(IF($G999="Sustainably Sourced","Sustainably_sourced",(IF($G999="Recycled pre-consumer organic","GOTS_recycled_organic",""))))))))))))),IF($G999="Organic","Organic",(IF($G999="Responsible","Responsible",(IF($G999="No Attribute (Conventional)","No_Attribute_Conventional",(IF($G999="Recycled Pre/Post-Consumer","Recycled_Pre_Post_Consumer",(IF($G999="In-Conversion","In_Conversion",(IF($G999="Recycled Pre-Consumer","Recycled_Pre_Consumer",(IF($G999="Recycled Post-Consumer","Recycled_Post_Consumer",(IF($G999="Sustainably Sourced","Sustainably_sourced",(IF($G999="Recycled pre-consumer organic","GOTS_recycled_organic","")))))))))))))))))),"")</f>
        <v/>
      </c>
      <c r="AE999" t="e" cm="1">
        <f t="array" aca="1" ref="AE999" ca="1">IF($I999="",IF(INDIRECT("$F"&amp;$S999)="","",IF(LEFT(INDIRECT("$F"&amp;$S999),3)="GRS","GRS_RCS_RM",IF((LEFT(INDIRECT("$F"&amp;$S999),3))="RCS","GRS_RCS_RM",IF(INDIRECT("$F"&amp;$S999)="OCS (No Label)","OCS_Conversion_RM",IF(LEFT(INDIRECT("$F"&amp;$S999),3)="OCS","OCS_RM",IF(RIGHT(INDIRECT("$F"&amp;$S999),10)="conversion","GOTS_RM_conversion",IF((LEFT(INDIRECT("$F"&amp;$S999),4))="GOTS","GOTS_RM","Responsible_RM"))))))),"DELETERM")</f>
        <v>#VALUE!</v>
      </c>
      <c r="AF999" t="e" cm="1">
        <f t="array" aca="1" ref="AF999" ca="1">IF($S999="","",INDIRECT("$Z"&amp;$S999))</f>
        <v>#VALUE!</v>
      </c>
      <c r="AG999" t="str">
        <f t="shared" si="292"/>
        <v/>
      </c>
      <c r="AH999" t="str" cm="1">
        <f t="array" aca="1" ref="AH999" ca="1">IFERROR(INDIRECT("$ag"&amp;S999),"")</f>
        <v/>
      </c>
      <c r="AI999" t="e" cm="1">
        <f t="array" aca="1" ref="AI999" ca="1">INDIRECT("O"&amp;S999)</f>
        <v>#VALUE!</v>
      </c>
      <c r="AJ999" t="str">
        <f t="shared" si="293"/>
        <v/>
      </c>
    </row>
    <row r="1000" spans="1:36" ht="16.5" customHeight="1">
      <c r="A1000" s="129"/>
      <c r="B1000" s="134"/>
      <c r="C1000" s="135"/>
      <c r="D1000" s="146"/>
      <c r="E1000" s="146"/>
      <c r="F1000" s="135"/>
      <c r="G1000" s="147"/>
      <c r="H1000" s="147"/>
      <c r="I1000" s="147"/>
      <c r="J1000" s="147"/>
      <c r="K1000" s="38"/>
      <c r="L1000" s="143"/>
      <c r="M1000" s="143"/>
      <c r="N1000" s="61"/>
      <c r="O1000" s="314"/>
      <c r="Q1000" t="str">
        <f t="shared" si="288"/>
        <v/>
      </c>
      <c r="S1000" t="e">
        <f t="shared" ca="1" si="297"/>
        <v>#VALUE!</v>
      </c>
      <c r="T1000" t="e">
        <f t="shared" ca="1" si="294"/>
        <v>#VALUE!</v>
      </c>
      <c r="U1000">
        <f t="shared" si="298"/>
        <v>936</v>
      </c>
      <c r="V1000">
        <v>78.083333333339397</v>
      </c>
      <c r="W1000">
        <f t="shared" si="301"/>
        <v>78</v>
      </c>
      <c r="X1000" t="str" cm="1">
        <f t="array" aca="1" ref="X1000" ca="1">IFERROR(INDEX('PC&amp;PD'!$A$1:$AS$19,ROW('PC&amp;PD'!$A$19),MATCH(INDIRECT(T1000),'PC&amp;PD'!$A$1:$AS$1,0)),"")</f>
        <v/>
      </c>
      <c r="AA1000" t="str">
        <f t="shared" si="289"/>
        <v/>
      </c>
      <c r="AB1000" t="str">
        <f t="shared" si="290"/>
        <v/>
      </c>
      <c r="AC1000" t="e">
        <f t="shared" ca="1" si="291"/>
        <v>#VALUE!</v>
      </c>
      <c r="AD1000" t="str" cm="1">
        <f t="array" aca="1" ref="AD1000" ca="1">IFERROR(IF((LEFT(INDIRECT("$F"&amp;$S1000),4))="GOTS",IF($G1000="Organic","GOTS_Organic_raw",(IF($G1000="Responsible","GOTS_Responsible",(IF($G1000="No Attribute (Conventional)","GOTS_conventional",(IF($G1000="Recycled Pre/Post-Consumer","GOTS_pre_post",(IF($G1000="In-Conversion","GOTS_in_conversion",(IF($G1000="Sustainably Sourced","Sustainably_sourced",(IF($G1000="Recycled pre-consumer organic","GOTS_recycled_organic",""))))))))))))),IF($G1000="Organic","Organic",(IF($G1000="Responsible","Responsible",(IF($G1000="No Attribute (Conventional)","No_Attribute_Conventional",(IF($G1000="Recycled Pre/Post-Consumer","Recycled_Pre_Post_Consumer",(IF($G1000="In-Conversion","In_Conversion",(IF($G1000="Recycled Pre-Consumer","Recycled_Pre_Consumer",(IF($G1000="Recycled Post-Consumer","Recycled_Post_Consumer",(IF($G1000="Sustainably Sourced","Sustainably_sourced",(IF($G1000="Recycled pre-consumer organic","GOTS_recycled_organic","")))))))))))))))))),"")</f>
        <v/>
      </c>
      <c r="AE1000" t="e" cm="1">
        <f t="array" aca="1" ref="AE1000" ca="1">IF($I1000="",IF(INDIRECT("$F"&amp;$S1000)="","",IF(LEFT(INDIRECT("$F"&amp;$S1000),3)="GRS","GRS_RCS_RM",IF((LEFT(INDIRECT("$F"&amp;$S1000),3))="RCS","GRS_RCS_RM",IF(INDIRECT("$F"&amp;$S1000)="OCS (No Label)","OCS_Conversion_RM",IF(LEFT(INDIRECT("$F"&amp;$S1000),3)="OCS","OCS_RM",IF(RIGHT(INDIRECT("$F"&amp;$S1000),10)="conversion","GOTS_RM_conversion",IF((LEFT(INDIRECT("$F"&amp;$S1000),4))="GOTS","GOTS_RM","Responsible_RM"))))))),"DELETERM")</f>
        <v>#VALUE!</v>
      </c>
      <c r="AF1000" t="e" cm="1">
        <f t="array" aca="1" ref="AF1000" ca="1">IF($S1000="","",INDIRECT("$Z"&amp;$S1000))</f>
        <v>#VALUE!</v>
      </c>
      <c r="AG1000" t="str">
        <f t="shared" si="292"/>
        <v/>
      </c>
      <c r="AH1000" t="str" cm="1">
        <f t="array" aca="1" ref="AH1000" ca="1">IFERROR(INDIRECT("$ag"&amp;S1000),"")</f>
        <v/>
      </c>
      <c r="AI1000" t="e" cm="1">
        <f t="array" aca="1" ref="AI1000" ca="1">INDIRECT("O"&amp;S1000)</f>
        <v>#VALUE!</v>
      </c>
      <c r="AJ1000" t="str">
        <f t="shared" si="293"/>
        <v/>
      </c>
    </row>
    <row r="1001" spans="1:36" ht="16.5" customHeight="1">
      <c r="A1001" s="129"/>
      <c r="B1001" s="134"/>
      <c r="C1001" s="135"/>
      <c r="D1001" s="146"/>
      <c r="E1001" s="146"/>
      <c r="F1001" s="135"/>
      <c r="G1001" s="147"/>
      <c r="H1001" s="147"/>
      <c r="I1001" s="147"/>
      <c r="J1001" s="147"/>
      <c r="K1001" s="38"/>
      <c r="L1001" s="143"/>
      <c r="M1001" s="143"/>
      <c r="N1001" s="61"/>
      <c r="O1001" s="314"/>
      <c r="Q1001" t="str">
        <f t="shared" si="288"/>
        <v/>
      </c>
      <c r="S1001" t="e">
        <f t="shared" ca="1" si="297"/>
        <v>#VALUE!</v>
      </c>
      <c r="T1001" t="e">
        <f t="shared" ca="1" si="294"/>
        <v>#VALUE!</v>
      </c>
      <c r="U1001">
        <f t="shared" si="298"/>
        <v>936</v>
      </c>
      <c r="V1001">
        <v>78.166666666672796</v>
      </c>
      <c r="W1001">
        <f t="shared" si="301"/>
        <v>78</v>
      </c>
      <c r="X1001" t="str" cm="1">
        <f t="array" aca="1" ref="X1001" ca="1">IFERROR(INDEX('PC&amp;PD'!$A$1:$AS$19,ROW('PC&amp;PD'!$A$19),MATCH(INDIRECT(T1001),'PC&amp;PD'!$A$1:$AS$1,0)),"")</f>
        <v/>
      </c>
      <c r="AA1001" t="str">
        <f t="shared" si="289"/>
        <v/>
      </c>
      <c r="AB1001" t="str">
        <f t="shared" si="290"/>
        <v/>
      </c>
      <c r="AC1001" t="e">
        <f t="shared" ca="1" si="291"/>
        <v>#VALUE!</v>
      </c>
      <c r="AD1001" t="str" cm="1">
        <f t="array" aca="1" ref="AD1001" ca="1">IFERROR(IF((LEFT(INDIRECT("$F"&amp;$S1001),4))="GOTS",IF($G1001="Organic","GOTS_Organic_raw",(IF($G1001="Responsible","GOTS_Responsible",(IF($G1001="No Attribute (Conventional)","GOTS_conventional",(IF($G1001="Recycled Pre/Post-Consumer","GOTS_pre_post",(IF($G1001="In-Conversion","GOTS_in_conversion",(IF($G1001="Sustainably Sourced","Sustainably_sourced",(IF($G1001="Recycled pre-consumer organic","GOTS_recycled_organic",""))))))))))))),IF($G1001="Organic","Organic",(IF($G1001="Responsible","Responsible",(IF($G1001="No Attribute (Conventional)","No_Attribute_Conventional",(IF($G1001="Recycled Pre/Post-Consumer","Recycled_Pre_Post_Consumer",(IF($G1001="In-Conversion","In_Conversion",(IF($G1001="Recycled Pre-Consumer","Recycled_Pre_Consumer",(IF($G1001="Recycled Post-Consumer","Recycled_Post_Consumer",(IF($G1001="Sustainably Sourced","Sustainably_sourced",(IF($G1001="Recycled pre-consumer organic","GOTS_recycled_organic","")))))))))))))))))),"")</f>
        <v/>
      </c>
      <c r="AE1001" t="e" cm="1">
        <f t="array" aca="1" ref="AE1001" ca="1">IF($I1001="",IF(INDIRECT("$F"&amp;$S1001)="","",IF(LEFT(INDIRECT("$F"&amp;$S1001),3)="GRS","GRS_RCS_RM",IF((LEFT(INDIRECT("$F"&amp;$S1001),3))="RCS","GRS_RCS_RM",IF(INDIRECT("$F"&amp;$S1001)="OCS (No Label)","OCS_Conversion_RM",IF(LEFT(INDIRECT("$F"&amp;$S1001),3)="OCS","OCS_RM",IF(RIGHT(INDIRECT("$F"&amp;$S1001),10)="conversion","GOTS_RM_conversion",IF((LEFT(INDIRECT("$F"&amp;$S1001),4))="GOTS","GOTS_RM","Responsible_RM"))))))),"DELETERM")</f>
        <v>#VALUE!</v>
      </c>
      <c r="AF1001" t="e" cm="1">
        <f t="array" aca="1" ref="AF1001" ca="1">IF($S1001="","",INDIRECT("$Z"&amp;$S1001))</f>
        <v>#VALUE!</v>
      </c>
      <c r="AG1001" t="str">
        <f t="shared" si="292"/>
        <v/>
      </c>
      <c r="AH1001" t="str" cm="1">
        <f t="array" aca="1" ref="AH1001" ca="1">IFERROR(INDIRECT("$ag"&amp;S1001),"")</f>
        <v/>
      </c>
      <c r="AI1001" t="e" cm="1">
        <f t="array" aca="1" ref="AI1001" ca="1">INDIRECT("O"&amp;S1001)</f>
        <v>#VALUE!</v>
      </c>
      <c r="AJ1001" t="str">
        <f t="shared" si="293"/>
        <v/>
      </c>
    </row>
    <row r="1002" spans="1:36" ht="16.5" customHeight="1">
      <c r="A1002" s="129"/>
      <c r="B1002" s="134"/>
      <c r="C1002" s="135"/>
      <c r="D1002" s="146"/>
      <c r="E1002" s="146"/>
      <c r="F1002" s="135"/>
      <c r="G1002" s="147"/>
      <c r="H1002" s="147"/>
      <c r="I1002" s="147"/>
      <c r="J1002" s="147"/>
      <c r="K1002" s="38"/>
      <c r="L1002" s="143"/>
      <c r="M1002" s="143"/>
      <c r="N1002" s="61"/>
      <c r="O1002" s="314"/>
      <c r="Q1002" t="str">
        <f t="shared" si="288"/>
        <v/>
      </c>
      <c r="S1002" t="e">
        <f t="shared" ca="1" si="297"/>
        <v>#VALUE!</v>
      </c>
      <c r="T1002" t="e">
        <f t="shared" ca="1" si="294"/>
        <v>#VALUE!</v>
      </c>
      <c r="U1002">
        <f t="shared" si="298"/>
        <v>936</v>
      </c>
      <c r="V1002">
        <v>78.250000000006096</v>
      </c>
      <c r="W1002">
        <f t="shared" si="301"/>
        <v>78</v>
      </c>
      <c r="X1002" t="str" cm="1">
        <f t="array" aca="1" ref="X1002" ca="1">IFERROR(INDEX('PC&amp;PD'!$A$1:$AS$19,ROW('PC&amp;PD'!$A$19),MATCH(INDIRECT(T1002),'PC&amp;PD'!$A$1:$AS$1,0)),"")</f>
        <v/>
      </c>
      <c r="AA1002" t="str">
        <f t="shared" si="289"/>
        <v/>
      </c>
      <c r="AB1002" t="str">
        <f t="shared" si="290"/>
        <v/>
      </c>
      <c r="AC1002" t="e">
        <f t="shared" ca="1" si="291"/>
        <v>#VALUE!</v>
      </c>
      <c r="AD1002" t="str" cm="1">
        <f t="array" aca="1" ref="AD1002" ca="1">IFERROR(IF((LEFT(INDIRECT("$F"&amp;$S1002),4))="GOTS",IF($G1002="Organic","GOTS_Organic_raw",(IF($G1002="Responsible","GOTS_Responsible",(IF($G1002="No Attribute (Conventional)","GOTS_conventional",(IF($G1002="Recycled Pre/Post-Consumer","GOTS_pre_post",(IF($G1002="In-Conversion","GOTS_in_conversion",(IF($G1002="Sustainably Sourced","Sustainably_sourced",(IF($G1002="Recycled pre-consumer organic","GOTS_recycled_organic",""))))))))))))),IF($G1002="Organic","Organic",(IF($G1002="Responsible","Responsible",(IF($G1002="No Attribute (Conventional)","No_Attribute_Conventional",(IF($G1002="Recycled Pre/Post-Consumer","Recycled_Pre_Post_Consumer",(IF($G1002="In-Conversion","In_Conversion",(IF($G1002="Recycled Pre-Consumer","Recycled_Pre_Consumer",(IF($G1002="Recycled Post-Consumer","Recycled_Post_Consumer",(IF($G1002="Sustainably Sourced","Sustainably_sourced",(IF($G1002="Recycled pre-consumer organic","GOTS_recycled_organic","")))))))))))))))))),"")</f>
        <v/>
      </c>
      <c r="AE1002" t="e" cm="1">
        <f t="array" aca="1" ref="AE1002" ca="1">IF($I1002="",IF(INDIRECT("$F"&amp;$S1002)="","",IF(LEFT(INDIRECT("$F"&amp;$S1002),3)="GRS","GRS_RCS_RM",IF((LEFT(INDIRECT("$F"&amp;$S1002),3))="RCS","GRS_RCS_RM",IF(INDIRECT("$F"&amp;$S1002)="OCS (No Label)","OCS_Conversion_RM",IF(LEFT(INDIRECT("$F"&amp;$S1002),3)="OCS","OCS_RM",IF(RIGHT(INDIRECT("$F"&amp;$S1002),10)="conversion","GOTS_RM_conversion",IF((LEFT(INDIRECT("$F"&amp;$S1002),4))="GOTS","GOTS_RM","Responsible_RM"))))))),"DELETERM")</f>
        <v>#VALUE!</v>
      </c>
      <c r="AF1002" t="e" cm="1">
        <f t="array" aca="1" ref="AF1002" ca="1">IF($S1002="","",INDIRECT("$Z"&amp;$S1002))</f>
        <v>#VALUE!</v>
      </c>
      <c r="AG1002" t="str">
        <f t="shared" si="292"/>
        <v/>
      </c>
      <c r="AH1002" t="str" cm="1">
        <f t="array" aca="1" ref="AH1002" ca="1">IFERROR(INDIRECT("$ag"&amp;S1002),"")</f>
        <v/>
      </c>
      <c r="AI1002" t="e" cm="1">
        <f t="array" aca="1" ref="AI1002" ca="1">INDIRECT("O"&amp;S1002)</f>
        <v>#VALUE!</v>
      </c>
      <c r="AJ1002" t="str">
        <f t="shared" si="293"/>
        <v/>
      </c>
    </row>
    <row r="1003" spans="1:36" ht="16.5" customHeight="1">
      <c r="A1003" s="129"/>
      <c r="B1003" s="134"/>
      <c r="C1003" s="135"/>
      <c r="D1003" s="146"/>
      <c r="E1003" s="146"/>
      <c r="F1003" s="135"/>
      <c r="G1003" s="147"/>
      <c r="H1003" s="147"/>
      <c r="I1003" s="147"/>
      <c r="J1003" s="147"/>
      <c r="K1003" s="38"/>
      <c r="L1003" s="143"/>
      <c r="M1003" s="143"/>
      <c r="N1003" s="61"/>
      <c r="O1003" s="314"/>
      <c r="Q1003" t="str">
        <f t="shared" si="288"/>
        <v/>
      </c>
      <c r="S1003" t="e">
        <f t="shared" ca="1" si="297"/>
        <v>#VALUE!</v>
      </c>
      <c r="T1003" t="e">
        <f t="shared" ca="1" si="294"/>
        <v>#VALUE!</v>
      </c>
      <c r="U1003">
        <f t="shared" si="298"/>
        <v>936</v>
      </c>
      <c r="V1003">
        <v>78.333333333339496</v>
      </c>
      <c r="W1003">
        <f t="shared" si="301"/>
        <v>78</v>
      </c>
      <c r="X1003" t="str" cm="1">
        <f t="array" aca="1" ref="X1003" ca="1">IFERROR(INDEX('PC&amp;PD'!$A$1:$AS$19,ROW('PC&amp;PD'!$A$19),MATCH(INDIRECT(T1003),'PC&amp;PD'!$A$1:$AS$1,0)),"")</f>
        <v/>
      </c>
      <c r="AA1003" t="str">
        <f t="shared" si="289"/>
        <v/>
      </c>
      <c r="AB1003" t="str">
        <f t="shared" si="290"/>
        <v/>
      </c>
      <c r="AC1003" t="e">
        <f t="shared" ca="1" si="291"/>
        <v>#VALUE!</v>
      </c>
      <c r="AD1003" t="str" cm="1">
        <f t="array" aca="1" ref="AD1003" ca="1">IFERROR(IF((LEFT(INDIRECT("$F"&amp;$S1003),4))="GOTS",IF($G1003="Organic","GOTS_Organic_raw",(IF($G1003="Responsible","GOTS_Responsible",(IF($G1003="No Attribute (Conventional)","GOTS_conventional",(IF($G1003="Recycled Pre/Post-Consumer","GOTS_pre_post",(IF($G1003="In-Conversion","GOTS_in_conversion",(IF($G1003="Sustainably Sourced","Sustainably_sourced",(IF($G1003="Recycled pre-consumer organic","GOTS_recycled_organic",""))))))))))))),IF($G1003="Organic","Organic",(IF($G1003="Responsible","Responsible",(IF($G1003="No Attribute (Conventional)","No_Attribute_Conventional",(IF($G1003="Recycled Pre/Post-Consumer","Recycled_Pre_Post_Consumer",(IF($G1003="In-Conversion","In_Conversion",(IF($G1003="Recycled Pre-Consumer","Recycled_Pre_Consumer",(IF($G1003="Recycled Post-Consumer","Recycled_Post_Consumer",(IF($G1003="Sustainably Sourced","Sustainably_sourced",(IF($G1003="Recycled pre-consumer organic","GOTS_recycled_organic","")))))))))))))))))),"")</f>
        <v/>
      </c>
      <c r="AE1003" t="e" cm="1">
        <f t="array" aca="1" ref="AE1003" ca="1">IF($I1003="",IF(INDIRECT("$F"&amp;$S1003)="","",IF(LEFT(INDIRECT("$F"&amp;$S1003),3)="GRS","GRS_RCS_RM",IF((LEFT(INDIRECT("$F"&amp;$S1003),3))="RCS","GRS_RCS_RM",IF(INDIRECT("$F"&amp;$S1003)="OCS (No Label)","OCS_Conversion_RM",IF(LEFT(INDIRECT("$F"&amp;$S1003),3)="OCS","OCS_RM",IF(RIGHT(INDIRECT("$F"&amp;$S1003),10)="conversion","GOTS_RM_conversion",IF((LEFT(INDIRECT("$F"&amp;$S1003),4))="GOTS","GOTS_RM","Responsible_RM"))))))),"DELETERM")</f>
        <v>#VALUE!</v>
      </c>
      <c r="AF1003" t="e" cm="1">
        <f t="array" aca="1" ref="AF1003" ca="1">IF($S1003="","",INDIRECT("$Z"&amp;$S1003))</f>
        <v>#VALUE!</v>
      </c>
      <c r="AG1003" t="str">
        <f t="shared" si="292"/>
        <v/>
      </c>
      <c r="AH1003" t="str" cm="1">
        <f t="array" aca="1" ref="AH1003" ca="1">IFERROR(INDIRECT("$ag"&amp;S1003),"")</f>
        <v/>
      </c>
      <c r="AI1003" t="e" cm="1">
        <f t="array" aca="1" ref="AI1003" ca="1">INDIRECT("O"&amp;S1003)</f>
        <v>#VALUE!</v>
      </c>
      <c r="AJ1003" t="str">
        <f t="shared" si="293"/>
        <v/>
      </c>
    </row>
    <row r="1004" spans="1:36" ht="16.5" customHeight="1">
      <c r="A1004" s="129"/>
      <c r="B1004" s="134"/>
      <c r="C1004" s="135"/>
      <c r="D1004" s="146"/>
      <c r="E1004" s="146"/>
      <c r="F1004" s="135"/>
      <c r="G1004" s="147"/>
      <c r="H1004" s="147"/>
      <c r="I1004" s="147"/>
      <c r="J1004" s="147"/>
      <c r="K1004" s="38"/>
      <c r="L1004" s="143"/>
      <c r="M1004" s="143"/>
      <c r="N1004" s="61"/>
      <c r="O1004" s="314"/>
      <c r="Q1004" t="str">
        <f t="shared" si="288"/>
        <v/>
      </c>
      <c r="S1004" t="e">
        <f t="shared" ca="1" si="297"/>
        <v>#VALUE!</v>
      </c>
      <c r="T1004" t="e">
        <f t="shared" ca="1" si="294"/>
        <v>#VALUE!</v>
      </c>
      <c r="U1004">
        <f t="shared" si="298"/>
        <v>936</v>
      </c>
      <c r="V1004">
        <v>78.416666666672796</v>
      </c>
      <c r="W1004">
        <f t="shared" si="301"/>
        <v>78</v>
      </c>
      <c r="X1004" t="str" cm="1">
        <f t="array" aca="1" ref="X1004" ca="1">IFERROR(INDEX('PC&amp;PD'!$A$1:$AS$19,ROW('PC&amp;PD'!$A$19),MATCH(INDIRECT(T1004),'PC&amp;PD'!$A$1:$AS$1,0)),"")</f>
        <v/>
      </c>
      <c r="AA1004" t="str">
        <f t="shared" si="289"/>
        <v/>
      </c>
      <c r="AB1004" t="str">
        <f t="shared" si="290"/>
        <v/>
      </c>
      <c r="AC1004" t="e">
        <f t="shared" ca="1" si="291"/>
        <v>#VALUE!</v>
      </c>
      <c r="AD1004" t="str" cm="1">
        <f t="array" aca="1" ref="AD1004" ca="1">IFERROR(IF((LEFT(INDIRECT("$F"&amp;$S1004),4))="GOTS",IF($G1004="Organic","GOTS_Organic_raw",(IF($G1004="Responsible","GOTS_Responsible",(IF($G1004="No Attribute (Conventional)","GOTS_conventional",(IF($G1004="Recycled Pre/Post-Consumer","GOTS_pre_post",(IF($G1004="In-Conversion","GOTS_in_conversion",(IF($G1004="Sustainably Sourced","Sustainably_sourced",(IF($G1004="Recycled pre-consumer organic","GOTS_recycled_organic",""))))))))))))),IF($G1004="Organic","Organic",(IF($G1004="Responsible","Responsible",(IF($G1004="No Attribute (Conventional)","No_Attribute_Conventional",(IF($G1004="Recycled Pre/Post-Consumer","Recycled_Pre_Post_Consumer",(IF($G1004="In-Conversion","In_Conversion",(IF($G1004="Recycled Pre-Consumer","Recycled_Pre_Consumer",(IF($G1004="Recycled Post-Consumer","Recycled_Post_Consumer",(IF($G1004="Sustainably Sourced","Sustainably_sourced",(IF($G1004="Recycled pre-consumer organic","GOTS_recycled_organic","")))))))))))))))))),"")</f>
        <v/>
      </c>
      <c r="AE1004" t="e" cm="1">
        <f t="array" aca="1" ref="AE1004" ca="1">IF($I1004="",IF(INDIRECT("$F"&amp;$S1004)="","",IF(LEFT(INDIRECT("$F"&amp;$S1004),3)="GRS","GRS_RCS_RM",IF((LEFT(INDIRECT("$F"&amp;$S1004),3))="RCS","GRS_RCS_RM",IF(INDIRECT("$F"&amp;$S1004)="OCS (No Label)","OCS_Conversion_RM",IF(LEFT(INDIRECT("$F"&amp;$S1004),3)="OCS","OCS_RM",IF(RIGHT(INDIRECT("$F"&amp;$S1004),10)="conversion","GOTS_RM_conversion",IF((LEFT(INDIRECT("$F"&amp;$S1004),4))="GOTS","GOTS_RM","Responsible_RM"))))))),"DELETERM")</f>
        <v>#VALUE!</v>
      </c>
      <c r="AF1004" t="e" cm="1">
        <f t="array" aca="1" ref="AF1004" ca="1">IF($S1004="","",INDIRECT("$Z"&amp;$S1004))</f>
        <v>#VALUE!</v>
      </c>
      <c r="AG1004" t="str">
        <f t="shared" si="292"/>
        <v/>
      </c>
      <c r="AH1004" t="str" cm="1">
        <f t="array" aca="1" ref="AH1004" ca="1">IFERROR(INDIRECT("$ag"&amp;S1004),"")</f>
        <v/>
      </c>
      <c r="AI1004" t="e" cm="1">
        <f t="array" aca="1" ref="AI1004" ca="1">INDIRECT("O"&amp;S1004)</f>
        <v>#VALUE!</v>
      </c>
      <c r="AJ1004" t="str">
        <f t="shared" si="293"/>
        <v/>
      </c>
    </row>
    <row r="1005" spans="1:36" ht="16.5" customHeight="1">
      <c r="A1005" s="130"/>
      <c r="B1005" s="136"/>
      <c r="C1005" s="137"/>
      <c r="D1005" s="146"/>
      <c r="E1005" s="146"/>
      <c r="F1005" s="137"/>
      <c r="G1005" s="147"/>
      <c r="H1005" s="147"/>
      <c r="I1005" s="147"/>
      <c r="J1005" s="147"/>
      <c r="K1005" s="38"/>
      <c r="L1005" s="144"/>
      <c r="M1005" s="144"/>
      <c r="N1005" s="61"/>
      <c r="O1005" s="314"/>
      <c r="Q1005" t="str">
        <f t="shared" si="288"/>
        <v/>
      </c>
      <c r="S1005" t="e">
        <f t="shared" ca="1" si="297"/>
        <v>#VALUE!</v>
      </c>
      <c r="T1005" t="e">
        <f t="shared" ca="1" si="294"/>
        <v>#VALUE!</v>
      </c>
      <c r="U1005">
        <f t="shared" si="298"/>
        <v>936</v>
      </c>
      <c r="V1005">
        <v>78.500000000006096</v>
      </c>
      <c r="W1005">
        <f t="shared" si="301"/>
        <v>78</v>
      </c>
      <c r="X1005" t="str" cm="1">
        <f t="array" aca="1" ref="X1005" ca="1">IFERROR(INDEX('PC&amp;PD'!$A$1:$AS$19,ROW('PC&amp;PD'!$A$19),MATCH(INDIRECT(T1005),'PC&amp;PD'!$A$1:$AS$1,0)),"")</f>
        <v/>
      </c>
      <c r="AA1005" t="str">
        <f t="shared" si="289"/>
        <v/>
      </c>
      <c r="AB1005" t="str">
        <f t="shared" si="290"/>
        <v/>
      </c>
      <c r="AC1005" t="e">
        <f t="shared" ca="1" si="291"/>
        <v>#VALUE!</v>
      </c>
      <c r="AD1005" t="str" cm="1">
        <f t="array" aca="1" ref="AD1005" ca="1">IFERROR(IF((LEFT(INDIRECT("$F"&amp;$S1005),4))="GOTS",IF($G1005="Organic","GOTS_Organic_raw",(IF($G1005="Responsible","GOTS_Responsible",(IF($G1005="No Attribute (Conventional)","GOTS_conventional",(IF($G1005="Recycled Pre/Post-Consumer","GOTS_pre_post",(IF($G1005="In-Conversion","GOTS_in_conversion",(IF($G1005="Sustainably Sourced","Sustainably_sourced",(IF($G1005="Recycled pre-consumer organic","GOTS_recycled_organic",""))))))))))))),IF($G1005="Organic","Organic",(IF($G1005="Responsible","Responsible",(IF($G1005="No Attribute (Conventional)","No_Attribute_Conventional",(IF($G1005="Recycled Pre/Post-Consumer","Recycled_Pre_Post_Consumer",(IF($G1005="In-Conversion","In_Conversion",(IF($G1005="Recycled Pre-Consumer","Recycled_Pre_Consumer",(IF($G1005="Recycled Post-Consumer","Recycled_Post_Consumer",(IF($G1005="Sustainably Sourced","Sustainably_sourced",(IF($G1005="Recycled pre-consumer organic","GOTS_recycled_organic","")))))))))))))))))),"")</f>
        <v/>
      </c>
      <c r="AE1005" t="e" cm="1">
        <f t="array" aca="1" ref="AE1005" ca="1">IF($I1005="",IF(INDIRECT("$F"&amp;$S1005)="","",IF(LEFT(INDIRECT("$F"&amp;$S1005),3)="GRS","GRS_RCS_RM",IF((LEFT(INDIRECT("$F"&amp;$S1005),3))="RCS","GRS_RCS_RM",IF(INDIRECT("$F"&amp;$S1005)="OCS (No Label)","OCS_Conversion_RM",IF(LEFT(INDIRECT("$F"&amp;$S1005),3)="OCS","OCS_RM",IF(RIGHT(INDIRECT("$F"&amp;$S1005),10)="conversion","GOTS_RM_conversion",IF((LEFT(INDIRECT("$F"&amp;$S1005),4))="GOTS","GOTS_RM","Responsible_RM"))))))),"DELETERM")</f>
        <v>#VALUE!</v>
      </c>
      <c r="AF1005" t="e" cm="1">
        <f t="array" aca="1" ref="AF1005" ca="1">IF($S1005="","",INDIRECT("$Z"&amp;$S1005))</f>
        <v>#VALUE!</v>
      </c>
      <c r="AG1005" t="str">
        <f t="shared" si="292"/>
        <v/>
      </c>
      <c r="AH1005" t="str" cm="1">
        <f t="array" aca="1" ref="AH1005" ca="1">IFERROR(INDIRECT("$ag"&amp;S1005),"")</f>
        <v/>
      </c>
      <c r="AI1005" t="e" cm="1">
        <f t="array" aca="1" ref="AI1005" ca="1">INDIRECT("O"&amp;S1005)</f>
        <v>#VALUE!</v>
      </c>
      <c r="AJ1005" t="str">
        <f t="shared" si="293"/>
        <v/>
      </c>
    </row>
    <row r="1006" spans="1:36" ht="16.5" customHeight="1">
      <c r="A1006" s="130"/>
      <c r="B1006" s="136"/>
      <c r="C1006" s="137"/>
      <c r="D1006" s="146"/>
      <c r="E1006" s="146"/>
      <c r="F1006" s="137"/>
      <c r="G1006" s="147"/>
      <c r="H1006" s="147"/>
      <c r="I1006" s="147"/>
      <c r="J1006" s="147"/>
      <c r="K1006" s="38"/>
      <c r="L1006" s="144"/>
      <c r="M1006" s="144"/>
      <c r="N1006" s="61"/>
      <c r="O1006" s="314"/>
      <c r="Q1006" t="str">
        <f t="shared" si="288"/>
        <v/>
      </c>
      <c r="S1006" t="e">
        <f t="shared" ca="1" si="297"/>
        <v>#VALUE!</v>
      </c>
      <c r="T1006" t="e">
        <f t="shared" ca="1" si="294"/>
        <v>#VALUE!</v>
      </c>
      <c r="U1006">
        <f t="shared" si="298"/>
        <v>936</v>
      </c>
      <c r="V1006">
        <v>78.583333333339496</v>
      </c>
      <c r="W1006">
        <f t="shared" si="301"/>
        <v>78</v>
      </c>
      <c r="X1006" t="str" cm="1">
        <f t="array" aca="1" ref="X1006" ca="1">IFERROR(INDEX('PC&amp;PD'!$A$1:$AS$19,ROW('PC&amp;PD'!$A$19),MATCH(INDIRECT(T1006),'PC&amp;PD'!$A$1:$AS$1,0)),"")</f>
        <v/>
      </c>
      <c r="AA1006" t="str">
        <f t="shared" si="289"/>
        <v/>
      </c>
      <c r="AB1006" t="str">
        <f t="shared" si="290"/>
        <v/>
      </c>
      <c r="AC1006" t="e">
        <f t="shared" ca="1" si="291"/>
        <v>#VALUE!</v>
      </c>
      <c r="AD1006" t="str" cm="1">
        <f t="array" aca="1" ref="AD1006" ca="1">IFERROR(IF((LEFT(INDIRECT("$F"&amp;$S1006),4))="GOTS",IF($G1006="Organic","GOTS_Organic_raw",(IF($G1006="Responsible","GOTS_Responsible",(IF($G1006="No Attribute (Conventional)","GOTS_conventional",(IF($G1006="Recycled Pre/Post-Consumer","GOTS_pre_post",(IF($G1006="In-Conversion","GOTS_in_conversion",(IF($G1006="Sustainably Sourced","Sustainably_sourced",(IF($G1006="Recycled pre-consumer organic","GOTS_recycled_organic",""))))))))))))),IF($G1006="Organic","Organic",(IF($G1006="Responsible","Responsible",(IF($G1006="No Attribute (Conventional)","No_Attribute_Conventional",(IF($G1006="Recycled Pre/Post-Consumer","Recycled_Pre_Post_Consumer",(IF($G1006="In-Conversion","In_Conversion",(IF($G1006="Recycled Pre-Consumer","Recycled_Pre_Consumer",(IF($G1006="Recycled Post-Consumer","Recycled_Post_Consumer",(IF($G1006="Sustainably Sourced","Sustainably_sourced",(IF($G1006="Recycled pre-consumer organic","GOTS_recycled_organic","")))))))))))))))))),"")</f>
        <v/>
      </c>
      <c r="AE1006" t="e" cm="1">
        <f t="array" aca="1" ref="AE1006" ca="1">IF($I1006="",IF(INDIRECT("$F"&amp;$S1006)="","",IF(LEFT(INDIRECT("$F"&amp;$S1006),3)="GRS","GRS_RCS_RM",IF((LEFT(INDIRECT("$F"&amp;$S1006),3))="RCS","GRS_RCS_RM",IF(INDIRECT("$F"&amp;$S1006)="OCS (No Label)","OCS_Conversion_RM",IF(LEFT(INDIRECT("$F"&amp;$S1006),3)="OCS","OCS_RM",IF(RIGHT(INDIRECT("$F"&amp;$S1006),10)="conversion","GOTS_RM_conversion",IF((LEFT(INDIRECT("$F"&amp;$S1006),4))="GOTS","GOTS_RM","Responsible_RM"))))))),"DELETERM")</f>
        <v>#VALUE!</v>
      </c>
      <c r="AF1006" t="e" cm="1">
        <f t="array" aca="1" ref="AF1006" ca="1">IF($S1006="","",INDIRECT("$Z"&amp;$S1006))</f>
        <v>#VALUE!</v>
      </c>
      <c r="AG1006" t="str">
        <f t="shared" si="292"/>
        <v/>
      </c>
      <c r="AH1006" t="str" cm="1">
        <f t="array" aca="1" ref="AH1006" ca="1">IFERROR(INDIRECT("$ag"&amp;S1006),"")</f>
        <v/>
      </c>
      <c r="AI1006" t="e" cm="1">
        <f t="array" aca="1" ref="AI1006" ca="1">INDIRECT("O"&amp;S1006)</f>
        <v>#VALUE!</v>
      </c>
      <c r="AJ1006" t="str">
        <f t="shared" si="293"/>
        <v/>
      </c>
    </row>
    <row r="1007" spans="1:36" ht="16.5" customHeight="1">
      <c r="A1007" s="130"/>
      <c r="B1007" s="136"/>
      <c r="C1007" s="137"/>
      <c r="D1007" s="146"/>
      <c r="E1007" s="146"/>
      <c r="F1007" s="137"/>
      <c r="G1007" s="147"/>
      <c r="H1007" s="147"/>
      <c r="I1007" s="147"/>
      <c r="J1007" s="147"/>
      <c r="K1007" s="38"/>
      <c r="L1007" s="144"/>
      <c r="M1007" s="144"/>
      <c r="N1007" s="61"/>
      <c r="O1007" s="314"/>
      <c r="Q1007" t="str">
        <f t="shared" si="288"/>
        <v/>
      </c>
      <c r="S1007" t="e">
        <f t="shared" ca="1" si="297"/>
        <v>#VALUE!</v>
      </c>
      <c r="T1007" t="e">
        <f t="shared" ca="1" si="294"/>
        <v>#VALUE!</v>
      </c>
      <c r="U1007">
        <f t="shared" si="298"/>
        <v>936</v>
      </c>
      <c r="V1007">
        <v>78.666666666672796</v>
      </c>
      <c r="W1007">
        <f t="shared" si="301"/>
        <v>78</v>
      </c>
      <c r="X1007" t="str" cm="1">
        <f t="array" aca="1" ref="X1007" ca="1">IFERROR(INDEX('PC&amp;PD'!$A$1:$AS$19,ROW('PC&amp;PD'!$A$19),MATCH(INDIRECT(T1007),'PC&amp;PD'!$A$1:$AS$1,0)),"")</f>
        <v/>
      </c>
      <c r="AA1007" t="str">
        <f t="shared" si="289"/>
        <v/>
      </c>
      <c r="AB1007" t="str">
        <f t="shared" si="290"/>
        <v/>
      </c>
      <c r="AC1007" t="e">
        <f t="shared" ca="1" si="291"/>
        <v>#VALUE!</v>
      </c>
      <c r="AD1007" t="str" cm="1">
        <f t="array" aca="1" ref="AD1007" ca="1">IFERROR(IF((LEFT(INDIRECT("$F"&amp;$S1007),4))="GOTS",IF($G1007="Organic","GOTS_Organic_raw",(IF($G1007="Responsible","GOTS_Responsible",(IF($G1007="No Attribute (Conventional)","GOTS_conventional",(IF($G1007="Recycled Pre/Post-Consumer","GOTS_pre_post",(IF($G1007="In-Conversion","GOTS_in_conversion",(IF($G1007="Sustainably Sourced","Sustainably_sourced",(IF($G1007="Recycled pre-consumer organic","GOTS_recycled_organic",""))))))))))))),IF($G1007="Organic","Organic",(IF($G1007="Responsible","Responsible",(IF($G1007="No Attribute (Conventional)","No_Attribute_Conventional",(IF($G1007="Recycled Pre/Post-Consumer","Recycled_Pre_Post_Consumer",(IF($G1007="In-Conversion","In_Conversion",(IF($G1007="Recycled Pre-Consumer","Recycled_Pre_Consumer",(IF($G1007="Recycled Post-Consumer","Recycled_Post_Consumer",(IF($G1007="Sustainably Sourced","Sustainably_sourced",(IF($G1007="Recycled pre-consumer organic","GOTS_recycled_organic","")))))))))))))))))),"")</f>
        <v/>
      </c>
      <c r="AE1007" t="e" cm="1">
        <f t="array" aca="1" ref="AE1007" ca="1">IF($I1007="",IF(INDIRECT("$F"&amp;$S1007)="","",IF(LEFT(INDIRECT("$F"&amp;$S1007),3)="GRS","GRS_RCS_RM",IF((LEFT(INDIRECT("$F"&amp;$S1007),3))="RCS","GRS_RCS_RM",IF(INDIRECT("$F"&amp;$S1007)="OCS (No Label)","OCS_Conversion_RM",IF(LEFT(INDIRECT("$F"&amp;$S1007),3)="OCS","OCS_RM",IF(RIGHT(INDIRECT("$F"&amp;$S1007),10)="conversion","GOTS_RM_conversion",IF((LEFT(INDIRECT("$F"&amp;$S1007),4))="GOTS","GOTS_RM","Responsible_RM"))))))),"DELETERM")</f>
        <v>#VALUE!</v>
      </c>
      <c r="AF1007" t="e" cm="1">
        <f t="array" aca="1" ref="AF1007" ca="1">IF($S1007="","",INDIRECT("$Z"&amp;$S1007))</f>
        <v>#VALUE!</v>
      </c>
      <c r="AG1007" t="str">
        <f t="shared" si="292"/>
        <v/>
      </c>
      <c r="AH1007" t="str" cm="1">
        <f t="array" aca="1" ref="AH1007" ca="1">IFERROR(INDIRECT("$ag"&amp;S1007),"")</f>
        <v/>
      </c>
      <c r="AI1007" t="e" cm="1">
        <f t="array" aca="1" ref="AI1007" ca="1">INDIRECT("O"&amp;S1007)</f>
        <v>#VALUE!</v>
      </c>
      <c r="AJ1007" t="str">
        <f t="shared" si="293"/>
        <v/>
      </c>
    </row>
    <row r="1008" spans="1:36" ht="16.5" customHeight="1">
      <c r="A1008" s="130"/>
      <c r="B1008" s="136"/>
      <c r="C1008" s="137"/>
      <c r="D1008" s="146"/>
      <c r="E1008" s="146"/>
      <c r="F1008" s="137"/>
      <c r="G1008" s="147"/>
      <c r="H1008" s="147"/>
      <c r="I1008" s="147"/>
      <c r="J1008" s="147"/>
      <c r="K1008" s="38"/>
      <c r="L1008" s="144"/>
      <c r="M1008" s="144"/>
      <c r="N1008" s="61"/>
      <c r="O1008" s="314"/>
      <c r="Q1008" t="str">
        <f t="shared" si="288"/>
        <v/>
      </c>
      <c r="S1008" t="e">
        <f t="shared" ca="1" si="297"/>
        <v>#VALUE!</v>
      </c>
      <c r="T1008" t="e">
        <f t="shared" ca="1" si="294"/>
        <v>#VALUE!</v>
      </c>
      <c r="U1008">
        <f t="shared" si="298"/>
        <v>936</v>
      </c>
      <c r="V1008">
        <v>78.750000000006096</v>
      </c>
      <c r="W1008">
        <f t="shared" si="301"/>
        <v>78</v>
      </c>
      <c r="X1008" t="str" cm="1">
        <f t="array" aca="1" ref="X1008" ca="1">IFERROR(INDEX('PC&amp;PD'!$A$1:$AS$19,ROW('PC&amp;PD'!$A$19),MATCH(INDIRECT(T1008),'PC&amp;PD'!$A$1:$AS$1,0)),"")</f>
        <v/>
      </c>
      <c r="AA1008" t="str">
        <f t="shared" si="289"/>
        <v/>
      </c>
      <c r="AB1008" t="str">
        <f t="shared" si="290"/>
        <v/>
      </c>
      <c r="AC1008" t="e">
        <f t="shared" ca="1" si="291"/>
        <v>#VALUE!</v>
      </c>
      <c r="AD1008" t="str" cm="1">
        <f t="array" aca="1" ref="AD1008" ca="1">IFERROR(IF((LEFT(INDIRECT("$F"&amp;$S1008),4))="GOTS",IF($G1008="Organic","GOTS_Organic_raw",(IF($G1008="Responsible","GOTS_Responsible",(IF($G1008="No Attribute (Conventional)","GOTS_conventional",(IF($G1008="Recycled Pre/Post-Consumer","GOTS_pre_post",(IF($G1008="In-Conversion","GOTS_in_conversion",(IF($G1008="Sustainably Sourced","Sustainably_sourced",(IF($G1008="Recycled pre-consumer organic","GOTS_recycled_organic",""))))))))))))),IF($G1008="Organic","Organic",(IF($G1008="Responsible","Responsible",(IF($G1008="No Attribute (Conventional)","No_Attribute_Conventional",(IF($G1008="Recycled Pre/Post-Consumer","Recycled_Pre_Post_Consumer",(IF($G1008="In-Conversion","In_Conversion",(IF($G1008="Recycled Pre-Consumer","Recycled_Pre_Consumer",(IF($G1008="Recycled Post-Consumer","Recycled_Post_Consumer",(IF($G1008="Sustainably Sourced","Sustainably_sourced",(IF($G1008="Recycled pre-consumer organic","GOTS_recycled_organic","")))))))))))))))))),"")</f>
        <v/>
      </c>
      <c r="AE1008" t="e" cm="1">
        <f t="array" aca="1" ref="AE1008" ca="1">IF($I1008="",IF(INDIRECT("$F"&amp;$S1008)="","",IF(LEFT(INDIRECT("$F"&amp;$S1008),3)="GRS","GRS_RCS_RM",IF((LEFT(INDIRECT("$F"&amp;$S1008),3))="RCS","GRS_RCS_RM",IF(INDIRECT("$F"&amp;$S1008)="OCS (No Label)","OCS_Conversion_RM",IF(LEFT(INDIRECT("$F"&amp;$S1008),3)="OCS","OCS_RM",IF(RIGHT(INDIRECT("$F"&amp;$S1008),10)="conversion","GOTS_RM_conversion",IF((LEFT(INDIRECT("$F"&amp;$S1008),4))="GOTS","GOTS_RM","Responsible_RM"))))))),"DELETERM")</f>
        <v>#VALUE!</v>
      </c>
      <c r="AF1008" t="e" cm="1">
        <f t="array" aca="1" ref="AF1008" ca="1">IF($S1008="","",INDIRECT("$Z"&amp;$S1008))</f>
        <v>#VALUE!</v>
      </c>
      <c r="AG1008" t="str">
        <f t="shared" si="292"/>
        <v/>
      </c>
      <c r="AH1008" t="str" cm="1">
        <f t="array" aca="1" ref="AH1008" ca="1">IFERROR(INDIRECT("$ag"&amp;S1008),"")</f>
        <v/>
      </c>
      <c r="AI1008" t="e" cm="1">
        <f t="array" aca="1" ref="AI1008" ca="1">INDIRECT("O"&amp;S1008)</f>
        <v>#VALUE!</v>
      </c>
      <c r="AJ1008" t="str">
        <f t="shared" si="293"/>
        <v/>
      </c>
    </row>
    <row r="1009" spans="1:36" ht="16.5" customHeight="1">
      <c r="A1009" s="130"/>
      <c r="B1009" s="136"/>
      <c r="C1009" s="137"/>
      <c r="D1009" s="146"/>
      <c r="E1009" s="146"/>
      <c r="F1009" s="137"/>
      <c r="G1009" s="147"/>
      <c r="H1009" s="147"/>
      <c r="I1009" s="147"/>
      <c r="J1009" s="147"/>
      <c r="K1009" s="38"/>
      <c r="L1009" s="144"/>
      <c r="M1009" s="144"/>
      <c r="N1009" s="61"/>
      <c r="O1009" s="314"/>
      <c r="Q1009" t="str">
        <f t="shared" si="288"/>
        <v/>
      </c>
      <c r="S1009" t="e">
        <f t="shared" ca="1" si="297"/>
        <v>#VALUE!</v>
      </c>
      <c r="T1009" t="e">
        <f t="shared" ca="1" si="294"/>
        <v>#VALUE!</v>
      </c>
      <c r="U1009">
        <f t="shared" si="298"/>
        <v>936</v>
      </c>
      <c r="V1009">
        <v>78.833333333339496</v>
      </c>
      <c r="W1009">
        <f t="shared" si="301"/>
        <v>78</v>
      </c>
      <c r="X1009" t="str" cm="1">
        <f t="array" aca="1" ref="X1009" ca="1">IFERROR(INDEX('PC&amp;PD'!$A$1:$AS$19,ROW('PC&amp;PD'!$A$19),MATCH(INDIRECT(T1009),'PC&amp;PD'!$A$1:$AS$1,0)),"")</f>
        <v/>
      </c>
      <c r="AA1009" t="str">
        <f t="shared" si="289"/>
        <v/>
      </c>
      <c r="AB1009" t="str">
        <f t="shared" si="290"/>
        <v/>
      </c>
      <c r="AC1009" t="e">
        <f t="shared" ca="1" si="291"/>
        <v>#VALUE!</v>
      </c>
      <c r="AD1009" t="str" cm="1">
        <f t="array" aca="1" ref="AD1009" ca="1">IFERROR(IF((LEFT(INDIRECT("$F"&amp;$S1009),4))="GOTS",IF($G1009="Organic","GOTS_Organic_raw",(IF($G1009="Responsible","GOTS_Responsible",(IF($G1009="No Attribute (Conventional)","GOTS_conventional",(IF($G1009="Recycled Pre/Post-Consumer","GOTS_pre_post",(IF($G1009="In-Conversion","GOTS_in_conversion",(IF($G1009="Sustainably Sourced","Sustainably_sourced",(IF($G1009="Recycled pre-consumer organic","GOTS_recycled_organic",""))))))))))))),IF($G1009="Organic","Organic",(IF($G1009="Responsible","Responsible",(IF($G1009="No Attribute (Conventional)","No_Attribute_Conventional",(IF($G1009="Recycled Pre/Post-Consumer","Recycled_Pre_Post_Consumer",(IF($G1009="In-Conversion","In_Conversion",(IF($G1009="Recycled Pre-Consumer","Recycled_Pre_Consumer",(IF($G1009="Recycled Post-Consumer","Recycled_Post_Consumer",(IF($G1009="Sustainably Sourced","Sustainably_sourced",(IF($G1009="Recycled pre-consumer organic","GOTS_recycled_organic","")))))))))))))))))),"")</f>
        <v/>
      </c>
      <c r="AE1009" t="e" cm="1">
        <f t="array" aca="1" ref="AE1009" ca="1">IF($I1009="",IF(INDIRECT("$F"&amp;$S1009)="","",IF(LEFT(INDIRECT("$F"&amp;$S1009),3)="GRS","GRS_RCS_RM",IF((LEFT(INDIRECT("$F"&amp;$S1009),3))="RCS","GRS_RCS_RM",IF(INDIRECT("$F"&amp;$S1009)="OCS (No Label)","OCS_Conversion_RM",IF(LEFT(INDIRECT("$F"&amp;$S1009),3)="OCS","OCS_RM",IF(RIGHT(INDIRECT("$F"&amp;$S1009),10)="conversion","GOTS_RM_conversion",IF((LEFT(INDIRECT("$F"&amp;$S1009),4))="GOTS","GOTS_RM","Responsible_RM"))))))),"DELETERM")</f>
        <v>#VALUE!</v>
      </c>
      <c r="AF1009" t="e" cm="1">
        <f t="array" aca="1" ref="AF1009" ca="1">IF($S1009="","",INDIRECT("$Z"&amp;$S1009))</f>
        <v>#VALUE!</v>
      </c>
      <c r="AG1009" t="str">
        <f t="shared" si="292"/>
        <v/>
      </c>
      <c r="AH1009" t="str" cm="1">
        <f t="array" aca="1" ref="AH1009" ca="1">IFERROR(INDIRECT("$ag"&amp;S1009),"")</f>
        <v/>
      </c>
      <c r="AI1009" t="e" cm="1">
        <f t="array" aca="1" ref="AI1009" ca="1">INDIRECT("O"&amp;S1009)</f>
        <v>#VALUE!</v>
      </c>
      <c r="AJ1009" t="str">
        <f t="shared" si="293"/>
        <v/>
      </c>
    </row>
    <row r="1010" spans="1:36" ht="16.5" customHeight="1" thickBot="1">
      <c r="A1010" s="131"/>
      <c r="B1010" s="138"/>
      <c r="C1010" s="139"/>
      <c r="D1010" s="148"/>
      <c r="E1010" s="148"/>
      <c r="F1010" s="139"/>
      <c r="G1010" s="149"/>
      <c r="H1010" s="149"/>
      <c r="I1010" s="149"/>
      <c r="J1010" s="149"/>
      <c r="K1010" s="39"/>
      <c r="L1010" s="145"/>
      <c r="M1010" s="145"/>
      <c r="N1010" s="62"/>
      <c r="O1010" s="315"/>
      <c r="Q1010" t="str">
        <f t="shared" si="288"/>
        <v/>
      </c>
      <c r="S1010" t="e">
        <f t="shared" ca="1" si="297"/>
        <v>#VALUE!</v>
      </c>
      <c r="T1010" t="e">
        <f t="shared" ca="1" si="294"/>
        <v>#VALUE!</v>
      </c>
      <c r="U1010">
        <f t="shared" si="298"/>
        <v>936</v>
      </c>
      <c r="V1010">
        <v>78.916666666672796</v>
      </c>
      <c r="W1010">
        <f t="shared" si="301"/>
        <v>78</v>
      </c>
      <c r="X1010" t="str" cm="1">
        <f t="array" aca="1" ref="X1010" ca="1">IFERROR(INDEX('PC&amp;PD'!$A$1:$AS$19,ROW('PC&amp;PD'!$A$19),MATCH(INDIRECT(T1010),'PC&amp;PD'!$A$1:$AS$1,0)),"")</f>
        <v/>
      </c>
      <c r="AA1010" t="str">
        <f t="shared" si="289"/>
        <v/>
      </c>
      <c r="AB1010" t="str">
        <f t="shared" si="290"/>
        <v/>
      </c>
      <c r="AC1010" t="e">
        <f t="shared" ca="1" si="291"/>
        <v>#VALUE!</v>
      </c>
      <c r="AD1010" t="str" cm="1">
        <f t="array" aca="1" ref="AD1010" ca="1">IFERROR(IF((LEFT(INDIRECT("$F"&amp;$S1010),4))="GOTS",IF($G1010="Organic","GOTS_Organic_raw",(IF($G1010="Responsible","GOTS_Responsible",(IF($G1010="No Attribute (Conventional)","GOTS_conventional",(IF($G1010="Recycled Pre/Post-Consumer","GOTS_pre_post",(IF($G1010="In-Conversion","GOTS_in_conversion",(IF($G1010="Sustainably Sourced","Sustainably_sourced",(IF($G1010="Recycled pre-consumer organic","GOTS_recycled_organic",""))))))))))))),IF($G1010="Organic","Organic",(IF($G1010="Responsible","Responsible",(IF($G1010="No Attribute (Conventional)","No_Attribute_Conventional",(IF($G1010="Recycled Pre/Post-Consumer","Recycled_Pre_Post_Consumer",(IF($G1010="In-Conversion","In_Conversion",(IF($G1010="Recycled Pre-Consumer","Recycled_Pre_Consumer",(IF($G1010="Recycled Post-Consumer","Recycled_Post_Consumer",(IF($G1010="Sustainably Sourced","Sustainably_sourced",(IF($G1010="Recycled pre-consumer organic","GOTS_recycled_organic","")))))))))))))))))),"")</f>
        <v/>
      </c>
      <c r="AE1010" t="e" cm="1">
        <f t="array" aca="1" ref="AE1010" ca="1">IF($I1010="",IF(INDIRECT("$F"&amp;$S1010)="","",IF(LEFT(INDIRECT("$F"&amp;$S1010),3)="GRS","GRS_RCS_RM",IF((LEFT(INDIRECT("$F"&amp;$S1010),3))="RCS","GRS_RCS_RM",IF(INDIRECT("$F"&amp;$S1010)="OCS (No Label)","OCS_Conversion_RM",IF(LEFT(INDIRECT("$F"&amp;$S1010),3)="OCS","OCS_RM",IF(RIGHT(INDIRECT("$F"&amp;$S1010),10)="conversion","GOTS_RM_conversion",IF((LEFT(INDIRECT("$F"&amp;$S1010),4))="GOTS","GOTS_RM","Responsible_RM"))))))),"DELETERM")</f>
        <v>#VALUE!</v>
      </c>
      <c r="AF1010" t="e" cm="1">
        <f t="array" aca="1" ref="AF1010" ca="1">IF($S1010="","",INDIRECT("$Z"&amp;$S1010))</f>
        <v>#VALUE!</v>
      </c>
      <c r="AG1010" t="str">
        <f t="shared" si="292"/>
        <v/>
      </c>
      <c r="AH1010" t="str" cm="1">
        <f t="array" aca="1" ref="AH1010" ca="1">IFERROR(INDIRECT("$ag"&amp;S1010),"")</f>
        <v/>
      </c>
      <c r="AI1010" t="e" cm="1">
        <f t="array" aca="1" ref="AI1010" ca="1">INDIRECT("O"&amp;S1010)</f>
        <v>#VALUE!</v>
      </c>
      <c r="AJ1010" t="str">
        <f t="shared" si="293"/>
        <v/>
      </c>
    </row>
    <row r="1011" spans="1:36" ht="16.5" customHeight="1">
      <c r="A1011" s="128" t="str">
        <f>IF(B1011="","",COUNTA($B$63:$B1011))</f>
        <v/>
      </c>
      <c r="B1011" s="132"/>
      <c r="C1011" s="133"/>
      <c r="D1011" s="140"/>
      <c r="E1011" s="140"/>
      <c r="F1011" s="133"/>
      <c r="G1011" s="141"/>
      <c r="H1011" s="141"/>
      <c r="I1011" s="141"/>
      <c r="J1011" s="141"/>
      <c r="K1011" s="37"/>
      <c r="L1011" s="142" t="str">
        <f>IF(R1011="","",LEFT(R1011,LEN(R1011)-2))</f>
        <v/>
      </c>
      <c r="M1011" s="142"/>
      <c r="N1011" s="60"/>
      <c r="O1011" s="313"/>
      <c r="Q1011" t="str">
        <f t="shared" si="288"/>
        <v/>
      </c>
      <c r="R1011" t="str">
        <f t="shared" ref="R1011" si="306">CONCATENATE($Q1011,Q1012,Q1013,Q1014,Q1015,Q1016,$Q1017,$Q1018,$Q1019,$Q1020,$Q1021,$Q1022)</f>
        <v/>
      </c>
      <c r="S1011" t="e">
        <f t="shared" ca="1" si="297"/>
        <v>#VALUE!</v>
      </c>
      <c r="T1011" t="e">
        <f t="shared" ca="1" si="294"/>
        <v>#VALUE!</v>
      </c>
      <c r="U1011">
        <f t="shared" si="298"/>
        <v>948</v>
      </c>
      <c r="V1011">
        <v>79.000000000006196</v>
      </c>
      <c r="W1011">
        <f t="shared" si="301"/>
        <v>79</v>
      </c>
      <c r="X1011" t="str" cm="1">
        <f t="array" aca="1" ref="X1011" ca="1">IFERROR(INDEX('PC&amp;PD'!$A$1:$AS$19,ROW('PC&amp;PD'!$A$19),MATCH(INDIRECT(T1011),'PC&amp;PD'!$A$1:$AS$1,0)),"")</f>
        <v/>
      </c>
      <c r="Z1011" t="str">
        <f t="shared" ref="Z1011" si="307">IFERROR(IF($F1011="OCS 100","OCS (OCS 100)",IF($F1011="OCS Blended","OCS (OCS Blended)",IF($F1011="OCS (No Label)","OCS (No Label)",IF($F1011="RCS 100","RCS (RCS 100)",IF($F1011="RCS Blended","RCS (RCS Blended)",IF($F1011="GRS","GRS (GRS)",IF($F1011="GRS (No Label)", "GRS (No Label)",IF($F1011="RDS","RDS (RDS)",IF($F1011="RWS","RWS (RWS)",IF($F1011="RAS","RAS (RAS)",IF($F1011="RMS","RMS (RMS)",IF($F1011="GOTS Organic","GOTS (Organic)",IF($F1011="GOTS Made with organic","GOTS (Made with Organic)",IF($F1011="GOTS Organic - in conversion","GOTS (Organic - In Conversion)",IF($F1011="GOTS Made with organic - in conversion","GOTS (Made with Organic - In Conversion)",""))))))))))))))),"")</f>
        <v/>
      </c>
      <c r="AA1011" t="str">
        <f t="shared" si="289"/>
        <v/>
      </c>
      <c r="AB1011" t="str">
        <f t="shared" si="290"/>
        <v/>
      </c>
      <c r="AC1011" t="e">
        <f t="shared" ca="1" si="291"/>
        <v>#VALUE!</v>
      </c>
      <c r="AD1011" t="str" cm="1">
        <f t="array" aca="1" ref="AD1011" ca="1">IFERROR(IF((LEFT(INDIRECT("$F"&amp;$S1011),4))="GOTS",IF($G1011="Organic","GOTS_Organic_raw",(IF($G1011="Responsible","GOTS_Responsible",(IF($G1011="No Attribute (Conventional)","GOTS_conventional",(IF($G1011="Recycled Pre/Post-Consumer","GOTS_pre_post",(IF($G1011="In-Conversion","GOTS_in_conversion",(IF($G1011="Sustainably Sourced","Sustainably_sourced",(IF($G1011="Recycled pre-consumer organic","GOTS_recycled_organic",""))))))))))))),IF($G1011="Organic","Organic",(IF($G1011="Responsible","Responsible",(IF($G1011="No Attribute (Conventional)","No_Attribute_Conventional",(IF($G1011="Recycled Pre/Post-Consumer","Recycled_Pre_Post_Consumer",(IF($G1011="In-Conversion","In_Conversion",(IF($G1011="Recycled Pre-Consumer","Recycled_Pre_Consumer",(IF($G1011="Recycled Post-Consumer","Recycled_Post_Consumer",(IF($G1011="Sustainably Sourced","Sustainably_sourced",(IF($G1011="Recycled pre-consumer organic","GOTS_recycled_organic","")))))))))))))))))),"")</f>
        <v/>
      </c>
      <c r="AE1011" t="e" cm="1">
        <f t="array" aca="1" ref="AE1011" ca="1">IF($I1011="",IF(INDIRECT("$F"&amp;$S1011)="","",IF(LEFT(INDIRECT("$F"&amp;$S1011),3)="GRS","GRS_RCS_RM",IF((LEFT(INDIRECT("$F"&amp;$S1011),3))="RCS","GRS_RCS_RM",IF(INDIRECT("$F"&amp;$S1011)="OCS (No Label)","OCS_Conversion_RM",IF(LEFT(INDIRECT("$F"&amp;$S1011),3)="OCS","OCS_RM",IF(RIGHT(INDIRECT("$F"&amp;$S1011),10)="conversion","GOTS_RM_conversion",IF((LEFT(INDIRECT("$F"&amp;$S1011),4))="GOTS","GOTS_RM","Responsible_RM"))))))),"DELETERM")</f>
        <v>#VALUE!</v>
      </c>
      <c r="AF1011" t="e" cm="1">
        <f t="array" aca="1" ref="AF1011" ca="1">IF($S1011="","",INDIRECT("$Z"&amp;$S1011))</f>
        <v>#VALUE!</v>
      </c>
      <c r="AG1011" t="str">
        <f t="shared" si="292"/>
        <v/>
      </c>
      <c r="AH1011" t="str" cm="1">
        <f t="array" aca="1" ref="AH1011" ca="1">IFERROR(INDIRECT("$ag"&amp;S1011),"")</f>
        <v/>
      </c>
      <c r="AI1011" t="e" cm="1">
        <f t="array" aca="1" ref="AI1011" ca="1">INDIRECT("O"&amp;S1011)</f>
        <v>#VALUE!</v>
      </c>
      <c r="AJ1011" t="str">
        <f t="shared" si="293"/>
        <v/>
      </c>
    </row>
    <row r="1012" spans="1:36" ht="16.5" customHeight="1">
      <c r="A1012" s="129"/>
      <c r="B1012" s="134"/>
      <c r="C1012" s="135"/>
      <c r="D1012" s="146"/>
      <c r="E1012" s="146"/>
      <c r="F1012" s="135"/>
      <c r="G1012" s="147"/>
      <c r="H1012" s="147"/>
      <c r="I1012" s="147"/>
      <c r="J1012" s="147"/>
      <c r="K1012" s="38"/>
      <c r="L1012" s="143"/>
      <c r="M1012" s="143"/>
      <c r="N1012" s="61"/>
      <c r="O1012" s="314"/>
      <c r="Q1012" t="str">
        <f t="shared" si="288"/>
        <v/>
      </c>
      <c r="S1012" t="e">
        <f t="shared" ca="1" si="297"/>
        <v>#VALUE!</v>
      </c>
      <c r="T1012" t="e">
        <f t="shared" ca="1" si="294"/>
        <v>#VALUE!</v>
      </c>
      <c r="U1012">
        <f t="shared" si="298"/>
        <v>948</v>
      </c>
      <c r="V1012">
        <v>79.083333333339496</v>
      </c>
      <c r="W1012">
        <f t="shared" si="301"/>
        <v>79</v>
      </c>
      <c r="X1012" t="str" cm="1">
        <f t="array" aca="1" ref="X1012" ca="1">IFERROR(INDEX('PC&amp;PD'!$A$1:$AS$19,ROW('PC&amp;PD'!$A$19),MATCH(INDIRECT(T1012),'PC&amp;PD'!$A$1:$AS$1,0)),"")</f>
        <v/>
      </c>
      <c r="AA1012" t="str">
        <f t="shared" si="289"/>
        <v/>
      </c>
      <c r="AB1012" t="str">
        <f t="shared" si="290"/>
        <v/>
      </c>
      <c r="AC1012" t="e">
        <f t="shared" ca="1" si="291"/>
        <v>#VALUE!</v>
      </c>
      <c r="AD1012" t="str" cm="1">
        <f t="array" aca="1" ref="AD1012" ca="1">IFERROR(IF((LEFT(INDIRECT("$F"&amp;$S1012),4))="GOTS",IF($G1012="Organic","GOTS_Organic_raw",(IF($G1012="Responsible","GOTS_Responsible",(IF($G1012="No Attribute (Conventional)","GOTS_conventional",(IF($G1012="Recycled Pre/Post-Consumer","GOTS_pre_post",(IF($G1012="In-Conversion","GOTS_in_conversion",(IF($G1012="Sustainably Sourced","Sustainably_sourced",(IF($G1012="Recycled pre-consumer organic","GOTS_recycled_organic",""))))))))))))),IF($G1012="Organic","Organic",(IF($G1012="Responsible","Responsible",(IF($G1012="No Attribute (Conventional)","No_Attribute_Conventional",(IF($G1012="Recycled Pre/Post-Consumer","Recycled_Pre_Post_Consumer",(IF($G1012="In-Conversion","In_Conversion",(IF($G1012="Recycled Pre-Consumer","Recycled_Pre_Consumer",(IF($G1012="Recycled Post-Consumer","Recycled_Post_Consumer",(IF($G1012="Sustainably Sourced","Sustainably_sourced",(IF($G1012="Recycled pre-consumer organic","GOTS_recycled_organic","")))))))))))))))))),"")</f>
        <v/>
      </c>
      <c r="AE1012" t="e" cm="1">
        <f t="array" aca="1" ref="AE1012" ca="1">IF($I1012="",IF(INDIRECT("$F"&amp;$S1012)="","",IF(LEFT(INDIRECT("$F"&amp;$S1012),3)="GRS","GRS_RCS_RM",IF((LEFT(INDIRECT("$F"&amp;$S1012),3))="RCS","GRS_RCS_RM",IF(INDIRECT("$F"&amp;$S1012)="OCS (No Label)","OCS_Conversion_RM",IF(LEFT(INDIRECT("$F"&amp;$S1012),3)="OCS","OCS_RM",IF(RIGHT(INDIRECT("$F"&amp;$S1012),10)="conversion","GOTS_RM_conversion",IF((LEFT(INDIRECT("$F"&amp;$S1012),4))="GOTS","GOTS_RM","Responsible_RM"))))))),"DELETERM")</f>
        <v>#VALUE!</v>
      </c>
      <c r="AF1012" t="e" cm="1">
        <f t="array" aca="1" ref="AF1012" ca="1">IF($S1012="","",INDIRECT("$Z"&amp;$S1012))</f>
        <v>#VALUE!</v>
      </c>
      <c r="AG1012" t="str">
        <f t="shared" si="292"/>
        <v/>
      </c>
      <c r="AH1012" t="str" cm="1">
        <f t="array" aca="1" ref="AH1012" ca="1">IFERROR(INDIRECT("$ag"&amp;S1012),"")</f>
        <v/>
      </c>
      <c r="AI1012" t="e" cm="1">
        <f t="array" aca="1" ref="AI1012" ca="1">INDIRECT("O"&amp;S1012)</f>
        <v>#VALUE!</v>
      </c>
      <c r="AJ1012" t="str">
        <f t="shared" si="293"/>
        <v/>
      </c>
    </row>
    <row r="1013" spans="1:36" ht="16.5" customHeight="1">
      <c r="A1013" s="129"/>
      <c r="B1013" s="134"/>
      <c r="C1013" s="135"/>
      <c r="D1013" s="146"/>
      <c r="E1013" s="146"/>
      <c r="F1013" s="135"/>
      <c r="G1013" s="147"/>
      <c r="H1013" s="147"/>
      <c r="I1013" s="147"/>
      <c r="J1013" s="147"/>
      <c r="K1013" s="38"/>
      <c r="L1013" s="143"/>
      <c r="M1013" s="143"/>
      <c r="N1013" s="61"/>
      <c r="O1013" s="314"/>
      <c r="Q1013" t="str">
        <f t="shared" si="288"/>
        <v/>
      </c>
      <c r="S1013" t="e">
        <f t="shared" ca="1" si="297"/>
        <v>#VALUE!</v>
      </c>
      <c r="T1013" t="e">
        <f t="shared" ca="1" si="294"/>
        <v>#VALUE!</v>
      </c>
      <c r="U1013">
        <f t="shared" si="298"/>
        <v>948</v>
      </c>
      <c r="V1013">
        <v>79.166666666672796</v>
      </c>
      <c r="W1013">
        <f t="shared" si="301"/>
        <v>79</v>
      </c>
      <c r="X1013" t="str" cm="1">
        <f t="array" aca="1" ref="X1013" ca="1">IFERROR(INDEX('PC&amp;PD'!$A$1:$AS$19,ROW('PC&amp;PD'!$A$19),MATCH(INDIRECT(T1013),'PC&amp;PD'!$A$1:$AS$1,0)),"")</f>
        <v/>
      </c>
      <c r="AA1013" t="str">
        <f t="shared" si="289"/>
        <v/>
      </c>
      <c r="AB1013" t="str">
        <f t="shared" si="290"/>
        <v/>
      </c>
      <c r="AC1013" t="e">
        <f t="shared" ca="1" si="291"/>
        <v>#VALUE!</v>
      </c>
      <c r="AD1013" t="str" cm="1">
        <f t="array" aca="1" ref="AD1013" ca="1">IFERROR(IF((LEFT(INDIRECT("$F"&amp;$S1013),4))="GOTS",IF($G1013="Organic","GOTS_Organic_raw",(IF($G1013="Responsible","GOTS_Responsible",(IF($G1013="No Attribute (Conventional)","GOTS_conventional",(IF($G1013="Recycled Pre/Post-Consumer","GOTS_pre_post",(IF($G1013="In-Conversion","GOTS_in_conversion",(IF($G1013="Sustainably Sourced","Sustainably_sourced",(IF($G1013="Recycled pre-consumer organic","GOTS_recycled_organic",""))))))))))))),IF($G1013="Organic","Organic",(IF($G1013="Responsible","Responsible",(IF($G1013="No Attribute (Conventional)","No_Attribute_Conventional",(IF($G1013="Recycled Pre/Post-Consumer","Recycled_Pre_Post_Consumer",(IF($G1013="In-Conversion","In_Conversion",(IF($G1013="Recycled Pre-Consumer","Recycled_Pre_Consumer",(IF($G1013="Recycled Post-Consumer","Recycled_Post_Consumer",(IF($G1013="Sustainably Sourced","Sustainably_sourced",(IF($G1013="Recycled pre-consumer organic","GOTS_recycled_organic","")))))))))))))))))),"")</f>
        <v/>
      </c>
      <c r="AE1013" t="e" cm="1">
        <f t="array" aca="1" ref="AE1013" ca="1">IF($I1013="",IF(INDIRECT("$F"&amp;$S1013)="","",IF(LEFT(INDIRECT("$F"&amp;$S1013),3)="GRS","GRS_RCS_RM",IF((LEFT(INDIRECT("$F"&amp;$S1013),3))="RCS","GRS_RCS_RM",IF(INDIRECT("$F"&amp;$S1013)="OCS (No Label)","OCS_Conversion_RM",IF(LEFT(INDIRECT("$F"&amp;$S1013),3)="OCS","OCS_RM",IF(RIGHT(INDIRECT("$F"&amp;$S1013),10)="conversion","GOTS_RM_conversion",IF((LEFT(INDIRECT("$F"&amp;$S1013),4))="GOTS","GOTS_RM","Responsible_RM"))))))),"DELETERM")</f>
        <v>#VALUE!</v>
      </c>
      <c r="AF1013" t="e" cm="1">
        <f t="array" aca="1" ref="AF1013" ca="1">IF($S1013="","",INDIRECT("$Z"&amp;$S1013))</f>
        <v>#VALUE!</v>
      </c>
      <c r="AG1013" t="str">
        <f t="shared" si="292"/>
        <v/>
      </c>
      <c r="AH1013" t="str" cm="1">
        <f t="array" aca="1" ref="AH1013" ca="1">IFERROR(INDIRECT("$ag"&amp;S1013),"")</f>
        <v/>
      </c>
      <c r="AI1013" t="e" cm="1">
        <f t="array" aca="1" ref="AI1013" ca="1">INDIRECT("O"&amp;S1013)</f>
        <v>#VALUE!</v>
      </c>
      <c r="AJ1013" t="str">
        <f t="shared" si="293"/>
        <v/>
      </c>
    </row>
    <row r="1014" spans="1:36" ht="16.5" customHeight="1">
      <c r="A1014" s="129"/>
      <c r="B1014" s="134"/>
      <c r="C1014" s="135"/>
      <c r="D1014" s="146"/>
      <c r="E1014" s="146"/>
      <c r="F1014" s="135"/>
      <c r="G1014" s="147"/>
      <c r="H1014" s="147"/>
      <c r="I1014" s="147"/>
      <c r="J1014" s="147"/>
      <c r="K1014" s="38"/>
      <c r="L1014" s="143"/>
      <c r="M1014" s="143"/>
      <c r="N1014" s="61"/>
      <c r="O1014" s="314"/>
      <c r="Q1014" t="str">
        <f t="shared" si="288"/>
        <v/>
      </c>
      <c r="S1014" t="e">
        <f t="shared" ca="1" si="297"/>
        <v>#VALUE!</v>
      </c>
      <c r="T1014" t="e">
        <f t="shared" ca="1" si="294"/>
        <v>#VALUE!</v>
      </c>
      <c r="U1014">
        <f t="shared" si="298"/>
        <v>948</v>
      </c>
      <c r="V1014">
        <v>79.250000000006196</v>
      </c>
      <c r="W1014">
        <f t="shared" si="301"/>
        <v>79</v>
      </c>
      <c r="X1014" t="str" cm="1">
        <f t="array" aca="1" ref="X1014" ca="1">IFERROR(INDEX('PC&amp;PD'!$A$1:$AS$19,ROW('PC&amp;PD'!$A$19),MATCH(INDIRECT(T1014),'PC&amp;PD'!$A$1:$AS$1,0)),"")</f>
        <v/>
      </c>
      <c r="AA1014" t="str">
        <f t="shared" si="289"/>
        <v/>
      </c>
      <c r="AB1014" t="str">
        <f t="shared" si="290"/>
        <v/>
      </c>
      <c r="AC1014" t="e">
        <f t="shared" ca="1" si="291"/>
        <v>#VALUE!</v>
      </c>
      <c r="AD1014" t="str" cm="1">
        <f t="array" aca="1" ref="AD1014" ca="1">IFERROR(IF((LEFT(INDIRECT("$F"&amp;$S1014),4))="GOTS",IF($G1014="Organic","GOTS_Organic_raw",(IF($G1014="Responsible","GOTS_Responsible",(IF($G1014="No Attribute (Conventional)","GOTS_conventional",(IF($G1014="Recycled Pre/Post-Consumer","GOTS_pre_post",(IF($G1014="In-Conversion","GOTS_in_conversion",(IF($G1014="Sustainably Sourced","Sustainably_sourced",(IF($G1014="Recycled pre-consumer organic","GOTS_recycled_organic",""))))))))))))),IF($G1014="Organic","Organic",(IF($G1014="Responsible","Responsible",(IF($G1014="No Attribute (Conventional)","No_Attribute_Conventional",(IF($G1014="Recycled Pre/Post-Consumer","Recycled_Pre_Post_Consumer",(IF($G1014="In-Conversion","In_Conversion",(IF($G1014="Recycled Pre-Consumer","Recycled_Pre_Consumer",(IF($G1014="Recycled Post-Consumer","Recycled_Post_Consumer",(IF($G1014="Sustainably Sourced","Sustainably_sourced",(IF($G1014="Recycled pre-consumer organic","GOTS_recycled_organic","")))))))))))))))))),"")</f>
        <v/>
      </c>
      <c r="AE1014" t="e" cm="1">
        <f t="array" aca="1" ref="AE1014" ca="1">IF($I1014="",IF(INDIRECT("$F"&amp;$S1014)="","",IF(LEFT(INDIRECT("$F"&amp;$S1014),3)="GRS","GRS_RCS_RM",IF((LEFT(INDIRECT("$F"&amp;$S1014),3))="RCS","GRS_RCS_RM",IF(INDIRECT("$F"&amp;$S1014)="OCS (No Label)","OCS_Conversion_RM",IF(LEFT(INDIRECT("$F"&amp;$S1014),3)="OCS","OCS_RM",IF(RIGHT(INDIRECT("$F"&amp;$S1014),10)="conversion","GOTS_RM_conversion",IF((LEFT(INDIRECT("$F"&amp;$S1014),4))="GOTS","GOTS_RM","Responsible_RM"))))))),"DELETERM")</f>
        <v>#VALUE!</v>
      </c>
      <c r="AF1014" t="e" cm="1">
        <f t="array" aca="1" ref="AF1014" ca="1">IF($S1014="","",INDIRECT("$Z"&amp;$S1014))</f>
        <v>#VALUE!</v>
      </c>
      <c r="AG1014" t="str">
        <f t="shared" si="292"/>
        <v/>
      </c>
      <c r="AH1014" t="str" cm="1">
        <f t="array" aca="1" ref="AH1014" ca="1">IFERROR(INDIRECT("$ag"&amp;S1014),"")</f>
        <v/>
      </c>
      <c r="AI1014" t="e" cm="1">
        <f t="array" aca="1" ref="AI1014" ca="1">INDIRECT("O"&amp;S1014)</f>
        <v>#VALUE!</v>
      </c>
      <c r="AJ1014" t="str">
        <f t="shared" si="293"/>
        <v/>
      </c>
    </row>
    <row r="1015" spans="1:36" ht="16.5" customHeight="1">
      <c r="A1015" s="129"/>
      <c r="B1015" s="134"/>
      <c r="C1015" s="135"/>
      <c r="D1015" s="146"/>
      <c r="E1015" s="146"/>
      <c r="F1015" s="135"/>
      <c r="G1015" s="147"/>
      <c r="H1015" s="147"/>
      <c r="I1015" s="147"/>
      <c r="J1015" s="147"/>
      <c r="K1015" s="38"/>
      <c r="L1015" s="143"/>
      <c r="M1015" s="143"/>
      <c r="N1015" s="61"/>
      <c r="O1015" s="314"/>
      <c r="Q1015" t="str">
        <f t="shared" si="288"/>
        <v/>
      </c>
      <c r="S1015" t="e">
        <f t="shared" ca="1" si="297"/>
        <v>#VALUE!</v>
      </c>
      <c r="T1015" t="e">
        <f t="shared" ca="1" si="294"/>
        <v>#VALUE!</v>
      </c>
      <c r="U1015">
        <f t="shared" si="298"/>
        <v>948</v>
      </c>
      <c r="V1015">
        <v>79.333333333339496</v>
      </c>
      <c r="W1015">
        <f t="shared" si="301"/>
        <v>79</v>
      </c>
      <c r="X1015" t="str" cm="1">
        <f t="array" aca="1" ref="X1015" ca="1">IFERROR(INDEX('PC&amp;PD'!$A$1:$AS$19,ROW('PC&amp;PD'!$A$19),MATCH(INDIRECT(T1015),'PC&amp;PD'!$A$1:$AS$1,0)),"")</f>
        <v/>
      </c>
      <c r="AA1015" t="str">
        <f t="shared" si="289"/>
        <v/>
      </c>
      <c r="AB1015" t="str">
        <f t="shared" si="290"/>
        <v/>
      </c>
      <c r="AC1015" t="e">
        <f t="shared" ca="1" si="291"/>
        <v>#VALUE!</v>
      </c>
      <c r="AD1015" t="str" cm="1">
        <f t="array" aca="1" ref="AD1015" ca="1">IFERROR(IF((LEFT(INDIRECT("$F"&amp;$S1015),4))="GOTS",IF($G1015="Organic","GOTS_Organic_raw",(IF($G1015="Responsible","GOTS_Responsible",(IF($G1015="No Attribute (Conventional)","GOTS_conventional",(IF($G1015="Recycled Pre/Post-Consumer","GOTS_pre_post",(IF($G1015="In-Conversion","GOTS_in_conversion",(IF($G1015="Sustainably Sourced","Sustainably_sourced",(IF($G1015="Recycled pre-consumer organic","GOTS_recycled_organic",""))))))))))))),IF($G1015="Organic","Organic",(IF($G1015="Responsible","Responsible",(IF($G1015="No Attribute (Conventional)","No_Attribute_Conventional",(IF($G1015="Recycled Pre/Post-Consumer","Recycled_Pre_Post_Consumer",(IF($G1015="In-Conversion","In_Conversion",(IF($G1015="Recycled Pre-Consumer","Recycled_Pre_Consumer",(IF($G1015="Recycled Post-Consumer","Recycled_Post_Consumer",(IF($G1015="Sustainably Sourced","Sustainably_sourced",(IF($G1015="Recycled pre-consumer organic","GOTS_recycled_organic","")))))))))))))))))),"")</f>
        <v/>
      </c>
      <c r="AE1015" t="e" cm="1">
        <f t="array" aca="1" ref="AE1015" ca="1">IF($I1015="",IF(INDIRECT("$F"&amp;$S1015)="","",IF(LEFT(INDIRECT("$F"&amp;$S1015),3)="GRS","GRS_RCS_RM",IF((LEFT(INDIRECT("$F"&amp;$S1015),3))="RCS","GRS_RCS_RM",IF(INDIRECT("$F"&amp;$S1015)="OCS (No Label)","OCS_Conversion_RM",IF(LEFT(INDIRECT("$F"&amp;$S1015),3)="OCS","OCS_RM",IF(RIGHT(INDIRECT("$F"&amp;$S1015),10)="conversion","GOTS_RM_conversion",IF((LEFT(INDIRECT("$F"&amp;$S1015),4))="GOTS","GOTS_RM","Responsible_RM"))))))),"DELETERM")</f>
        <v>#VALUE!</v>
      </c>
      <c r="AF1015" t="e" cm="1">
        <f t="array" aca="1" ref="AF1015" ca="1">IF($S1015="","",INDIRECT("$Z"&amp;$S1015))</f>
        <v>#VALUE!</v>
      </c>
      <c r="AG1015" t="str">
        <f t="shared" si="292"/>
        <v/>
      </c>
      <c r="AH1015" t="str" cm="1">
        <f t="array" aca="1" ref="AH1015" ca="1">IFERROR(INDIRECT("$ag"&amp;S1015),"")</f>
        <v/>
      </c>
      <c r="AI1015" t="e" cm="1">
        <f t="array" aca="1" ref="AI1015" ca="1">INDIRECT("O"&amp;S1015)</f>
        <v>#VALUE!</v>
      </c>
      <c r="AJ1015" t="str">
        <f t="shared" si="293"/>
        <v/>
      </c>
    </row>
    <row r="1016" spans="1:36" ht="16.5" customHeight="1">
      <c r="A1016" s="129"/>
      <c r="B1016" s="134"/>
      <c r="C1016" s="135"/>
      <c r="D1016" s="146"/>
      <c r="E1016" s="146"/>
      <c r="F1016" s="135"/>
      <c r="G1016" s="147"/>
      <c r="H1016" s="147"/>
      <c r="I1016" s="147"/>
      <c r="J1016" s="147"/>
      <c r="K1016" s="38"/>
      <c r="L1016" s="143"/>
      <c r="M1016" s="143"/>
      <c r="N1016" s="61"/>
      <c r="O1016" s="314"/>
      <c r="Q1016" t="str">
        <f t="shared" si="288"/>
        <v/>
      </c>
      <c r="S1016" t="e">
        <f t="shared" ca="1" si="297"/>
        <v>#VALUE!</v>
      </c>
      <c r="T1016" t="e">
        <f t="shared" ca="1" si="294"/>
        <v>#VALUE!</v>
      </c>
      <c r="U1016">
        <f t="shared" si="298"/>
        <v>948</v>
      </c>
      <c r="V1016">
        <v>79.416666666672896</v>
      </c>
      <c r="W1016">
        <f t="shared" si="301"/>
        <v>79</v>
      </c>
      <c r="X1016" t="str" cm="1">
        <f t="array" aca="1" ref="X1016" ca="1">IFERROR(INDEX('PC&amp;PD'!$A$1:$AS$19,ROW('PC&amp;PD'!$A$19),MATCH(INDIRECT(T1016),'PC&amp;PD'!$A$1:$AS$1,0)),"")</f>
        <v/>
      </c>
      <c r="AA1016" t="str">
        <f t="shared" si="289"/>
        <v/>
      </c>
      <c r="AB1016" t="str">
        <f t="shared" si="290"/>
        <v/>
      </c>
      <c r="AC1016" t="e">
        <f t="shared" ca="1" si="291"/>
        <v>#VALUE!</v>
      </c>
      <c r="AD1016" t="str" cm="1">
        <f t="array" aca="1" ref="AD1016" ca="1">IFERROR(IF((LEFT(INDIRECT("$F"&amp;$S1016),4))="GOTS",IF($G1016="Organic","GOTS_Organic_raw",(IF($G1016="Responsible","GOTS_Responsible",(IF($G1016="No Attribute (Conventional)","GOTS_conventional",(IF($G1016="Recycled Pre/Post-Consumer","GOTS_pre_post",(IF($G1016="In-Conversion","GOTS_in_conversion",(IF($G1016="Sustainably Sourced","Sustainably_sourced",(IF($G1016="Recycled pre-consumer organic","GOTS_recycled_organic",""))))))))))))),IF($G1016="Organic","Organic",(IF($G1016="Responsible","Responsible",(IF($G1016="No Attribute (Conventional)","No_Attribute_Conventional",(IF($G1016="Recycled Pre/Post-Consumer","Recycled_Pre_Post_Consumer",(IF($G1016="In-Conversion","In_Conversion",(IF($G1016="Recycled Pre-Consumer","Recycled_Pre_Consumer",(IF($G1016="Recycled Post-Consumer","Recycled_Post_Consumer",(IF($G1016="Sustainably Sourced","Sustainably_sourced",(IF($G1016="Recycled pre-consumer organic","GOTS_recycled_organic","")))))))))))))))))),"")</f>
        <v/>
      </c>
      <c r="AE1016" t="e" cm="1">
        <f t="array" aca="1" ref="AE1016" ca="1">IF($I1016="",IF(INDIRECT("$F"&amp;$S1016)="","",IF(LEFT(INDIRECT("$F"&amp;$S1016),3)="GRS","GRS_RCS_RM",IF((LEFT(INDIRECT("$F"&amp;$S1016),3))="RCS","GRS_RCS_RM",IF(INDIRECT("$F"&amp;$S1016)="OCS (No Label)","OCS_Conversion_RM",IF(LEFT(INDIRECT("$F"&amp;$S1016),3)="OCS","OCS_RM",IF(RIGHT(INDIRECT("$F"&amp;$S1016),10)="conversion","GOTS_RM_conversion",IF((LEFT(INDIRECT("$F"&amp;$S1016),4))="GOTS","GOTS_RM","Responsible_RM"))))))),"DELETERM")</f>
        <v>#VALUE!</v>
      </c>
      <c r="AF1016" t="e" cm="1">
        <f t="array" aca="1" ref="AF1016" ca="1">IF($S1016="","",INDIRECT("$Z"&amp;$S1016))</f>
        <v>#VALUE!</v>
      </c>
      <c r="AG1016" t="str">
        <f t="shared" si="292"/>
        <v/>
      </c>
      <c r="AH1016" t="str" cm="1">
        <f t="array" aca="1" ref="AH1016" ca="1">IFERROR(INDIRECT("$ag"&amp;S1016),"")</f>
        <v/>
      </c>
      <c r="AI1016" t="e" cm="1">
        <f t="array" aca="1" ref="AI1016" ca="1">INDIRECT("O"&amp;S1016)</f>
        <v>#VALUE!</v>
      </c>
      <c r="AJ1016" t="str">
        <f t="shared" si="293"/>
        <v/>
      </c>
    </row>
    <row r="1017" spans="1:36" ht="16.5" customHeight="1">
      <c r="A1017" s="130"/>
      <c r="B1017" s="136"/>
      <c r="C1017" s="137"/>
      <c r="D1017" s="146"/>
      <c r="E1017" s="146"/>
      <c r="F1017" s="137"/>
      <c r="G1017" s="147"/>
      <c r="H1017" s="147"/>
      <c r="I1017" s="147"/>
      <c r="J1017" s="147"/>
      <c r="K1017" s="38"/>
      <c r="L1017" s="144"/>
      <c r="M1017" s="144"/>
      <c r="N1017" s="61"/>
      <c r="O1017" s="314"/>
      <c r="Q1017" t="str">
        <f t="shared" si="288"/>
        <v/>
      </c>
      <c r="S1017" t="e">
        <f t="shared" ca="1" si="297"/>
        <v>#VALUE!</v>
      </c>
      <c r="T1017" t="e">
        <f t="shared" ca="1" si="294"/>
        <v>#VALUE!</v>
      </c>
      <c r="U1017">
        <f t="shared" si="298"/>
        <v>948</v>
      </c>
      <c r="V1017">
        <v>79.500000000006196</v>
      </c>
      <c r="W1017">
        <f t="shared" si="301"/>
        <v>79</v>
      </c>
      <c r="X1017" t="str" cm="1">
        <f t="array" aca="1" ref="X1017" ca="1">IFERROR(INDEX('PC&amp;PD'!$A$1:$AS$19,ROW('PC&amp;PD'!$A$19),MATCH(INDIRECT(T1017),'PC&amp;PD'!$A$1:$AS$1,0)),"")</f>
        <v/>
      </c>
      <c r="AA1017" t="str">
        <f t="shared" si="289"/>
        <v/>
      </c>
      <c r="AB1017" t="str">
        <f t="shared" si="290"/>
        <v/>
      </c>
      <c r="AC1017" t="e">
        <f t="shared" ca="1" si="291"/>
        <v>#VALUE!</v>
      </c>
      <c r="AD1017" t="str" cm="1">
        <f t="array" aca="1" ref="AD1017" ca="1">IFERROR(IF((LEFT(INDIRECT("$F"&amp;$S1017),4))="GOTS",IF($G1017="Organic","GOTS_Organic_raw",(IF($G1017="Responsible","GOTS_Responsible",(IF($G1017="No Attribute (Conventional)","GOTS_conventional",(IF($G1017="Recycled Pre/Post-Consumer","GOTS_pre_post",(IF($G1017="In-Conversion","GOTS_in_conversion",(IF($G1017="Sustainably Sourced","Sustainably_sourced",(IF($G1017="Recycled pre-consumer organic","GOTS_recycled_organic",""))))))))))))),IF($G1017="Organic","Organic",(IF($G1017="Responsible","Responsible",(IF($G1017="No Attribute (Conventional)","No_Attribute_Conventional",(IF($G1017="Recycled Pre/Post-Consumer","Recycled_Pre_Post_Consumer",(IF($G1017="In-Conversion","In_Conversion",(IF($G1017="Recycled Pre-Consumer","Recycled_Pre_Consumer",(IF($G1017="Recycled Post-Consumer","Recycled_Post_Consumer",(IF($G1017="Sustainably Sourced","Sustainably_sourced",(IF($G1017="Recycled pre-consumer organic","GOTS_recycled_organic","")))))))))))))))))),"")</f>
        <v/>
      </c>
      <c r="AE1017" t="e" cm="1">
        <f t="array" aca="1" ref="AE1017" ca="1">IF($I1017="",IF(INDIRECT("$F"&amp;$S1017)="","",IF(LEFT(INDIRECT("$F"&amp;$S1017),3)="GRS","GRS_RCS_RM",IF((LEFT(INDIRECT("$F"&amp;$S1017),3))="RCS","GRS_RCS_RM",IF(INDIRECT("$F"&amp;$S1017)="OCS (No Label)","OCS_Conversion_RM",IF(LEFT(INDIRECT("$F"&amp;$S1017),3)="OCS","OCS_RM",IF(RIGHT(INDIRECT("$F"&amp;$S1017),10)="conversion","GOTS_RM_conversion",IF((LEFT(INDIRECT("$F"&amp;$S1017),4))="GOTS","GOTS_RM","Responsible_RM"))))))),"DELETERM")</f>
        <v>#VALUE!</v>
      </c>
      <c r="AF1017" t="e" cm="1">
        <f t="array" aca="1" ref="AF1017" ca="1">IF($S1017="","",INDIRECT("$Z"&amp;$S1017))</f>
        <v>#VALUE!</v>
      </c>
      <c r="AG1017" t="str">
        <f t="shared" si="292"/>
        <v/>
      </c>
      <c r="AH1017" t="str" cm="1">
        <f t="array" aca="1" ref="AH1017" ca="1">IFERROR(INDIRECT("$ag"&amp;S1017),"")</f>
        <v/>
      </c>
      <c r="AI1017" t="e" cm="1">
        <f t="array" aca="1" ref="AI1017" ca="1">INDIRECT("O"&amp;S1017)</f>
        <v>#VALUE!</v>
      </c>
      <c r="AJ1017" t="str">
        <f t="shared" si="293"/>
        <v/>
      </c>
    </row>
    <row r="1018" spans="1:36" ht="16.5" customHeight="1">
      <c r="A1018" s="130"/>
      <c r="B1018" s="136"/>
      <c r="C1018" s="137"/>
      <c r="D1018" s="146"/>
      <c r="E1018" s="146"/>
      <c r="F1018" s="137"/>
      <c r="G1018" s="147"/>
      <c r="H1018" s="147"/>
      <c r="I1018" s="147"/>
      <c r="J1018" s="147"/>
      <c r="K1018" s="38"/>
      <c r="L1018" s="144"/>
      <c r="M1018" s="144"/>
      <c r="N1018" s="61"/>
      <c r="O1018" s="314"/>
      <c r="Q1018" t="str">
        <f t="shared" si="288"/>
        <v/>
      </c>
      <c r="S1018" t="e">
        <f t="shared" ca="1" si="297"/>
        <v>#VALUE!</v>
      </c>
      <c r="T1018" t="e">
        <f t="shared" ca="1" si="294"/>
        <v>#VALUE!</v>
      </c>
      <c r="U1018">
        <f t="shared" si="298"/>
        <v>948</v>
      </c>
      <c r="V1018">
        <v>79.583333333339496</v>
      </c>
      <c r="W1018">
        <f t="shared" si="301"/>
        <v>79</v>
      </c>
      <c r="X1018" t="str" cm="1">
        <f t="array" aca="1" ref="X1018" ca="1">IFERROR(INDEX('PC&amp;PD'!$A$1:$AS$19,ROW('PC&amp;PD'!$A$19),MATCH(INDIRECT(T1018),'PC&amp;PD'!$A$1:$AS$1,0)),"")</f>
        <v/>
      </c>
      <c r="AA1018" t="str">
        <f t="shared" si="289"/>
        <v/>
      </c>
      <c r="AB1018" t="str">
        <f t="shared" si="290"/>
        <v/>
      </c>
      <c r="AC1018" t="e">
        <f t="shared" ca="1" si="291"/>
        <v>#VALUE!</v>
      </c>
      <c r="AD1018" t="str" cm="1">
        <f t="array" aca="1" ref="AD1018" ca="1">IFERROR(IF((LEFT(INDIRECT("$F"&amp;$S1018),4))="GOTS",IF($G1018="Organic","GOTS_Organic_raw",(IF($G1018="Responsible","GOTS_Responsible",(IF($G1018="No Attribute (Conventional)","GOTS_conventional",(IF($G1018="Recycled Pre/Post-Consumer","GOTS_pre_post",(IF($G1018="In-Conversion","GOTS_in_conversion",(IF($G1018="Sustainably Sourced","Sustainably_sourced",(IF($G1018="Recycled pre-consumer organic","GOTS_recycled_organic",""))))))))))))),IF($G1018="Organic","Organic",(IF($G1018="Responsible","Responsible",(IF($G1018="No Attribute (Conventional)","No_Attribute_Conventional",(IF($G1018="Recycled Pre/Post-Consumer","Recycled_Pre_Post_Consumer",(IF($G1018="In-Conversion","In_Conversion",(IF($G1018="Recycled Pre-Consumer","Recycled_Pre_Consumer",(IF($G1018="Recycled Post-Consumer","Recycled_Post_Consumer",(IF($G1018="Sustainably Sourced","Sustainably_sourced",(IF($G1018="Recycled pre-consumer organic","GOTS_recycled_organic","")))))))))))))))))),"")</f>
        <v/>
      </c>
      <c r="AE1018" t="e" cm="1">
        <f t="array" aca="1" ref="AE1018" ca="1">IF($I1018="",IF(INDIRECT("$F"&amp;$S1018)="","",IF(LEFT(INDIRECT("$F"&amp;$S1018),3)="GRS","GRS_RCS_RM",IF((LEFT(INDIRECT("$F"&amp;$S1018),3))="RCS","GRS_RCS_RM",IF(INDIRECT("$F"&amp;$S1018)="OCS (No Label)","OCS_Conversion_RM",IF(LEFT(INDIRECT("$F"&amp;$S1018),3)="OCS","OCS_RM",IF(RIGHT(INDIRECT("$F"&amp;$S1018),10)="conversion","GOTS_RM_conversion",IF((LEFT(INDIRECT("$F"&amp;$S1018),4))="GOTS","GOTS_RM","Responsible_RM"))))))),"DELETERM")</f>
        <v>#VALUE!</v>
      </c>
      <c r="AF1018" t="e" cm="1">
        <f t="array" aca="1" ref="AF1018" ca="1">IF($S1018="","",INDIRECT("$Z"&amp;$S1018))</f>
        <v>#VALUE!</v>
      </c>
      <c r="AG1018" t="str">
        <f t="shared" si="292"/>
        <v/>
      </c>
      <c r="AH1018" t="str" cm="1">
        <f t="array" aca="1" ref="AH1018" ca="1">IFERROR(INDIRECT("$ag"&amp;S1018),"")</f>
        <v/>
      </c>
      <c r="AI1018" t="e" cm="1">
        <f t="array" aca="1" ref="AI1018" ca="1">INDIRECT("O"&amp;S1018)</f>
        <v>#VALUE!</v>
      </c>
      <c r="AJ1018" t="str">
        <f t="shared" si="293"/>
        <v/>
      </c>
    </row>
    <row r="1019" spans="1:36" ht="16.5" customHeight="1">
      <c r="A1019" s="130"/>
      <c r="B1019" s="136"/>
      <c r="C1019" s="137"/>
      <c r="D1019" s="146"/>
      <c r="E1019" s="146"/>
      <c r="F1019" s="137"/>
      <c r="G1019" s="147"/>
      <c r="H1019" s="147"/>
      <c r="I1019" s="147"/>
      <c r="J1019" s="147"/>
      <c r="K1019" s="38"/>
      <c r="L1019" s="144"/>
      <c r="M1019" s="144"/>
      <c r="N1019" s="61"/>
      <c r="O1019" s="314"/>
      <c r="Q1019" t="str">
        <f t="shared" si="288"/>
        <v/>
      </c>
      <c r="S1019" t="e">
        <f t="shared" ca="1" si="297"/>
        <v>#VALUE!</v>
      </c>
      <c r="T1019" t="e">
        <f t="shared" ca="1" si="294"/>
        <v>#VALUE!</v>
      </c>
      <c r="U1019">
        <f t="shared" si="298"/>
        <v>948</v>
      </c>
      <c r="V1019">
        <v>79.666666666672896</v>
      </c>
      <c r="W1019">
        <f t="shared" si="301"/>
        <v>79</v>
      </c>
      <c r="X1019" t="str" cm="1">
        <f t="array" aca="1" ref="X1019" ca="1">IFERROR(INDEX('PC&amp;PD'!$A$1:$AS$19,ROW('PC&amp;PD'!$A$19),MATCH(INDIRECT(T1019),'PC&amp;PD'!$A$1:$AS$1,0)),"")</f>
        <v/>
      </c>
      <c r="AA1019" t="str">
        <f t="shared" si="289"/>
        <v/>
      </c>
      <c r="AB1019" t="str">
        <f t="shared" si="290"/>
        <v/>
      </c>
      <c r="AC1019" t="e">
        <f t="shared" ca="1" si="291"/>
        <v>#VALUE!</v>
      </c>
      <c r="AD1019" t="str" cm="1">
        <f t="array" aca="1" ref="AD1019" ca="1">IFERROR(IF((LEFT(INDIRECT("$F"&amp;$S1019),4))="GOTS",IF($G1019="Organic","GOTS_Organic_raw",(IF($G1019="Responsible","GOTS_Responsible",(IF($G1019="No Attribute (Conventional)","GOTS_conventional",(IF($G1019="Recycled Pre/Post-Consumer","GOTS_pre_post",(IF($G1019="In-Conversion","GOTS_in_conversion",(IF($G1019="Sustainably Sourced","Sustainably_sourced",(IF($G1019="Recycled pre-consumer organic","GOTS_recycled_organic",""))))))))))))),IF($G1019="Organic","Organic",(IF($G1019="Responsible","Responsible",(IF($G1019="No Attribute (Conventional)","No_Attribute_Conventional",(IF($G1019="Recycled Pre/Post-Consumer","Recycled_Pre_Post_Consumer",(IF($G1019="In-Conversion","In_Conversion",(IF($G1019="Recycled Pre-Consumer","Recycled_Pre_Consumer",(IF($G1019="Recycled Post-Consumer","Recycled_Post_Consumer",(IF($G1019="Sustainably Sourced","Sustainably_sourced",(IF($G1019="Recycled pre-consumer organic","GOTS_recycled_organic","")))))))))))))))))),"")</f>
        <v/>
      </c>
      <c r="AE1019" t="e" cm="1">
        <f t="array" aca="1" ref="AE1019" ca="1">IF($I1019="",IF(INDIRECT("$F"&amp;$S1019)="","",IF(LEFT(INDIRECT("$F"&amp;$S1019),3)="GRS","GRS_RCS_RM",IF((LEFT(INDIRECT("$F"&amp;$S1019),3))="RCS","GRS_RCS_RM",IF(INDIRECT("$F"&amp;$S1019)="OCS (No Label)","OCS_Conversion_RM",IF(LEFT(INDIRECT("$F"&amp;$S1019),3)="OCS","OCS_RM",IF(RIGHT(INDIRECT("$F"&amp;$S1019),10)="conversion","GOTS_RM_conversion",IF((LEFT(INDIRECT("$F"&amp;$S1019),4))="GOTS","GOTS_RM","Responsible_RM"))))))),"DELETERM")</f>
        <v>#VALUE!</v>
      </c>
      <c r="AF1019" t="e" cm="1">
        <f t="array" aca="1" ref="AF1019" ca="1">IF($S1019="","",INDIRECT("$Z"&amp;$S1019))</f>
        <v>#VALUE!</v>
      </c>
      <c r="AG1019" t="str">
        <f t="shared" si="292"/>
        <v/>
      </c>
      <c r="AH1019" t="str" cm="1">
        <f t="array" aca="1" ref="AH1019" ca="1">IFERROR(INDIRECT("$ag"&amp;S1019),"")</f>
        <v/>
      </c>
      <c r="AI1019" t="e" cm="1">
        <f t="array" aca="1" ref="AI1019" ca="1">INDIRECT("O"&amp;S1019)</f>
        <v>#VALUE!</v>
      </c>
      <c r="AJ1019" t="str">
        <f t="shared" si="293"/>
        <v/>
      </c>
    </row>
    <row r="1020" spans="1:36" ht="16.5" customHeight="1">
      <c r="A1020" s="130"/>
      <c r="B1020" s="136"/>
      <c r="C1020" s="137"/>
      <c r="D1020" s="146"/>
      <c r="E1020" s="146"/>
      <c r="F1020" s="137"/>
      <c r="G1020" s="147"/>
      <c r="H1020" s="147"/>
      <c r="I1020" s="147"/>
      <c r="J1020" s="147"/>
      <c r="K1020" s="38"/>
      <c r="L1020" s="144"/>
      <c r="M1020" s="144"/>
      <c r="N1020" s="61"/>
      <c r="O1020" s="314"/>
      <c r="Q1020" t="str">
        <f t="shared" si="288"/>
        <v/>
      </c>
      <c r="S1020" t="e">
        <f t="shared" ca="1" si="297"/>
        <v>#VALUE!</v>
      </c>
      <c r="T1020" t="e">
        <f t="shared" ca="1" si="294"/>
        <v>#VALUE!</v>
      </c>
      <c r="U1020">
        <f t="shared" si="298"/>
        <v>948</v>
      </c>
      <c r="V1020">
        <v>79.750000000006196</v>
      </c>
      <c r="W1020">
        <f t="shared" si="301"/>
        <v>79</v>
      </c>
      <c r="X1020" t="str" cm="1">
        <f t="array" aca="1" ref="X1020" ca="1">IFERROR(INDEX('PC&amp;PD'!$A$1:$AS$19,ROW('PC&amp;PD'!$A$19),MATCH(INDIRECT(T1020),'PC&amp;PD'!$A$1:$AS$1,0)),"")</f>
        <v/>
      </c>
      <c r="AA1020" t="str">
        <f t="shared" si="289"/>
        <v/>
      </c>
      <c r="AB1020" t="str">
        <f t="shared" si="290"/>
        <v/>
      </c>
      <c r="AC1020" t="e">
        <f t="shared" ca="1" si="291"/>
        <v>#VALUE!</v>
      </c>
      <c r="AD1020" t="str" cm="1">
        <f t="array" aca="1" ref="AD1020" ca="1">IFERROR(IF((LEFT(INDIRECT("$F"&amp;$S1020),4))="GOTS",IF($G1020="Organic","GOTS_Organic_raw",(IF($G1020="Responsible","GOTS_Responsible",(IF($G1020="No Attribute (Conventional)","GOTS_conventional",(IF($G1020="Recycled Pre/Post-Consumer","GOTS_pre_post",(IF($G1020="In-Conversion","GOTS_in_conversion",(IF($G1020="Sustainably Sourced","Sustainably_sourced",(IF($G1020="Recycled pre-consumer organic","GOTS_recycled_organic",""))))))))))))),IF($G1020="Organic","Organic",(IF($G1020="Responsible","Responsible",(IF($G1020="No Attribute (Conventional)","No_Attribute_Conventional",(IF($G1020="Recycled Pre/Post-Consumer","Recycled_Pre_Post_Consumer",(IF($G1020="In-Conversion","In_Conversion",(IF($G1020="Recycled Pre-Consumer","Recycled_Pre_Consumer",(IF($G1020="Recycled Post-Consumer","Recycled_Post_Consumer",(IF($G1020="Sustainably Sourced","Sustainably_sourced",(IF($G1020="Recycled pre-consumer organic","GOTS_recycled_organic","")))))))))))))))))),"")</f>
        <v/>
      </c>
      <c r="AE1020" t="e" cm="1">
        <f t="array" aca="1" ref="AE1020" ca="1">IF($I1020="",IF(INDIRECT("$F"&amp;$S1020)="","",IF(LEFT(INDIRECT("$F"&amp;$S1020),3)="GRS","GRS_RCS_RM",IF((LEFT(INDIRECT("$F"&amp;$S1020),3))="RCS","GRS_RCS_RM",IF(INDIRECT("$F"&amp;$S1020)="OCS (No Label)","OCS_Conversion_RM",IF(LEFT(INDIRECT("$F"&amp;$S1020),3)="OCS","OCS_RM",IF(RIGHT(INDIRECT("$F"&amp;$S1020),10)="conversion","GOTS_RM_conversion",IF((LEFT(INDIRECT("$F"&amp;$S1020),4))="GOTS","GOTS_RM","Responsible_RM"))))))),"DELETERM")</f>
        <v>#VALUE!</v>
      </c>
      <c r="AF1020" t="e" cm="1">
        <f t="array" aca="1" ref="AF1020" ca="1">IF($S1020="","",INDIRECT("$Z"&amp;$S1020))</f>
        <v>#VALUE!</v>
      </c>
      <c r="AG1020" t="str">
        <f t="shared" si="292"/>
        <v/>
      </c>
      <c r="AH1020" t="str" cm="1">
        <f t="array" aca="1" ref="AH1020" ca="1">IFERROR(INDIRECT("$ag"&amp;S1020),"")</f>
        <v/>
      </c>
      <c r="AI1020" t="e" cm="1">
        <f t="array" aca="1" ref="AI1020" ca="1">INDIRECT("O"&amp;S1020)</f>
        <v>#VALUE!</v>
      </c>
      <c r="AJ1020" t="str">
        <f t="shared" si="293"/>
        <v/>
      </c>
    </row>
    <row r="1021" spans="1:36" ht="16.5" customHeight="1">
      <c r="A1021" s="130"/>
      <c r="B1021" s="136"/>
      <c r="C1021" s="137"/>
      <c r="D1021" s="146"/>
      <c r="E1021" s="146"/>
      <c r="F1021" s="137"/>
      <c r="G1021" s="147"/>
      <c r="H1021" s="147"/>
      <c r="I1021" s="147"/>
      <c r="J1021" s="147"/>
      <c r="K1021" s="38"/>
      <c r="L1021" s="144"/>
      <c r="M1021" s="144"/>
      <c r="N1021" s="61"/>
      <c r="O1021" s="314"/>
      <c r="Q1021" t="str">
        <f t="shared" si="288"/>
        <v/>
      </c>
      <c r="S1021" t="e">
        <f t="shared" ca="1" si="297"/>
        <v>#VALUE!</v>
      </c>
      <c r="T1021" t="e">
        <f t="shared" ca="1" si="294"/>
        <v>#VALUE!</v>
      </c>
      <c r="U1021">
        <f t="shared" si="298"/>
        <v>948</v>
      </c>
      <c r="V1021">
        <v>79.833333333339596</v>
      </c>
      <c r="W1021">
        <f t="shared" si="301"/>
        <v>79</v>
      </c>
      <c r="X1021" t="str" cm="1">
        <f t="array" aca="1" ref="X1021" ca="1">IFERROR(INDEX('PC&amp;PD'!$A$1:$AS$19,ROW('PC&amp;PD'!$A$19),MATCH(INDIRECT(T1021),'PC&amp;PD'!$A$1:$AS$1,0)),"")</f>
        <v/>
      </c>
      <c r="AA1021" t="str">
        <f t="shared" si="289"/>
        <v/>
      </c>
      <c r="AB1021" t="str">
        <f t="shared" si="290"/>
        <v/>
      </c>
      <c r="AC1021" t="e">
        <f t="shared" ca="1" si="291"/>
        <v>#VALUE!</v>
      </c>
      <c r="AD1021" t="str" cm="1">
        <f t="array" aca="1" ref="AD1021" ca="1">IFERROR(IF((LEFT(INDIRECT("$F"&amp;$S1021),4))="GOTS",IF($G1021="Organic","GOTS_Organic_raw",(IF($G1021="Responsible","GOTS_Responsible",(IF($G1021="No Attribute (Conventional)","GOTS_conventional",(IF($G1021="Recycled Pre/Post-Consumer","GOTS_pre_post",(IF($G1021="In-Conversion","GOTS_in_conversion",(IF($G1021="Sustainably Sourced","Sustainably_sourced",(IF($G1021="Recycled pre-consumer organic","GOTS_recycled_organic",""))))))))))))),IF($G1021="Organic","Organic",(IF($G1021="Responsible","Responsible",(IF($G1021="No Attribute (Conventional)","No_Attribute_Conventional",(IF($G1021="Recycled Pre/Post-Consumer","Recycled_Pre_Post_Consumer",(IF($G1021="In-Conversion","In_Conversion",(IF($G1021="Recycled Pre-Consumer","Recycled_Pre_Consumer",(IF($G1021="Recycled Post-Consumer","Recycled_Post_Consumer",(IF($G1021="Sustainably Sourced","Sustainably_sourced",(IF($G1021="Recycled pre-consumer organic","GOTS_recycled_organic","")))))))))))))))))),"")</f>
        <v/>
      </c>
      <c r="AE1021" t="e" cm="1">
        <f t="array" aca="1" ref="AE1021" ca="1">IF($I1021="",IF(INDIRECT("$F"&amp;$S1021)="","",IF(LEFT(INDIRECT("$F"&amp;$S1021),3)="GRS","GRS_RCS_RM",IF((LEFT(INDIRECT("$F"&amp;$S1021),3))="RCS","GRS_RCS_RM",IF(INDIRECT("$F"&amp;$S1021)="OCS (No Label)","OCS_Conversion_RM",IF(LEFT(INDIRECT("$F"&amp;$S1021),3)="OCS","OCS_RM",IF(RIGHT(INDIRECT("$F"&amp;$S1021),10)="conversion","GOTS_RM_conversion",IF((LEFT(INDIRECT("$F"&amp;$S1021),4))="GOTS","GOTS_RM","Responsible_RM"))))))),"DELETERM")</f>
        <v>#VALUE!</v>
      </c>
      <c r="AF1021" t="e" cm="1">
        <f t="array" aca="1" ref="AF1021" ca="1">IF($S1021="","",INDIRECT("$Z"&amp;$S1021))</f>
        <v>#VALUE!</v>
      </c>
      <c r="AG1021" t="str">
        <f t="shared" si="292"/>
        <v/>
      </c>
      <c r="AH1021" t="str" cm="1">
        <f t="array" aca="1" ref="AH1021" ca="1">IFERROR(INDIRECT("$ag"&amp;S1021),"")</f>
        <v/>
      </c>
      <c r="AI1021" t="e" cm="1">
        <f t="array" aca="1" ref="AI1021" ca="1">INDIRECT("O"&amp;S1021)</f>
        <v>#VALUE!</v>
      </c>
      <c r="AJ1021" t="str">
        <f t="shared" si="293"/>
        <v/>
      </c>
    </row>
    <row r="1022" spans="1:36" ht="16.5" customHeight="1" thickBot="1">
      <c r="A1022" s="131"/>
      <c r="B1022" s="138"/>
      <c r="C1022" s="139"/>
      <c r="D1022" s="148"/>
      <c r="E1022" s="148"/>
      <c r="F1022" s="139"/>
      <c r="G1022" s="149"/>
      <c r="H1022" s="149"/>
      <c r="I1022" s="149"/>
      <c r="J1022" s="149"/>
      <c r="K1022" s="39"/>
      <c r="L1022" s="145"/>
      <c r="M1022" s="145"/>
      <c r="N1022" s="62"/>
      <c r="O1022" s="315"/>
      <c r="Q1022" t="str">
        <f t="shared" si="288"/>
        <v/>
      </c>
      <c r="S1022" t="e">
        <f t="shared" ca="1" si="297"/>
        <v>#VALUE!</v>
      </c>
      <c r="T1022" t="e">
        <f t="shared" ca="1" si="294"/>
        <v>#VALUE!</v>
      </c>
      <c r="U1022">
        <f t="shared" si="298"/>
        <v>948</v>
      </c>
      <c r="V1022">
        <v>79.916666666672896</v>
      </c>
      <c r="W1022">
        <f t="shared" si="301"/>
        <v>79</v>
      </c>
      <c r="X1022" t="str" cm="1">
        <f t="array" aca="1" ref="X1022" ca="1">IFERROR(INDEX('PC&amp;PD'!$A$1:$AS$19,ROW('PC&amp;PD'!$A$19),MATCH(INDIRECT(T1022),'PC&amp;PD'!$A$1:$AS$1,0)),"")</f>
        <v/>
      </c>
      <c r="AA1022" t="str">
        <f t="shared" si="289"/>
        <v/>
      </c>
      <c r="AB1022" t="str">
        <f t="shared" si="290"/>
        <v/>
      </c>
      <c r="AC1022" t="e">
        <f t="shared" ca="1" si="291"/>
        <v>#VALUE!</v>
      </c>
      <c r="AD1022" t="str" cm="1">
        <f t="array" aca="1" ref="AD1022" ca="1">IFERROR(IF((LEFT(INDIRECT("$F"&amp;$S1022),4))="GOTS",IF($G1022="Organic","GOTS_Organic_raw",(IF($G1022="Responsible","GOTS_Responsible",(IF($G1022="No Attribute (Conventional)","GOTS_conventional",(IF($G1022="Recycled Pre/Post-Consumer","GOTS_pre_post",(IF($G1022="In-Conversion","GOTS_in_conversion",(IF($G1022="Sustainably Sourced","Sustainably_sourced",(IF($G1022="Recycled pre-consumer organic","GOTS_recycled_organic",""))))))))))))),IF($G1022="Organic","Organic",(IF($G1022="Responsible","Responsible",(IF($G1022="No Attribute (Conventional)","No_Attribute_Conventional",(IF($G1022="Recycled Pre/Post-Consumer","Recycled_Pre_Post_Consumer",(IF($G1022="In-Conversion","In_Conversion",(IF($G1022="Recycled Pre-Consumer","Recycled_Pre_Consumer",(IF($G1022="Recycled Post-Consumer","Recycled_Post_Consumer",(IF($G1022="Sustainably Sourced","Sustainably_sourced",(IF($G1022="Recycled pre-consumer organic","GOTS_recycled_organic","")))))))))))))))))),"")</f>
        <v/>
      </c>
      <c r="AE1022" t="e" cm="1">
        <f t="array" aca="1" ref="AE1022" ca="1">IF($I1022="",IF(INDIRECT("$F"&amp;$S1022)="","",IF(LEFT(INDIRECT("$F"&amp;$S1022),3)="GRS","GRS_RCS_RM",IF((LEFT(INDIRECT("$F"&amp;$S1022),3))="RCS","GRS_RCS_RM",IF(INDIRECT("$F"&amp;$S1022)="OCS (No Label)","OCS_Conversion_RM",IF(LEFT(INDIRECT("$F"&amp;$S1022),3)="OCS","OCS_RM",IF(RIGHT(INDIRECT("$F"&amp;$S1022),10)="conversion","GOTS_RM_conversion",IF((LEFT(INDIRECT("$F"&amp;$S1022),4))="GOTS","GOTS_RM","Responsible_RM"))))))),"DELETERM")</f>
        <v>#VALUE!</v>
      </c>
      <c r="AF1022" t="e" cm="1">
        <f t="array" aca="1" ref="AF1022" ca="1">IF($S1022="","",INDIRECT("$Z"&amp;$S1022))</f>
        <v>#VALUE!</v>
      </c>
      <c r="AG1022" t="str">
        <f t="shared" si="292"/>
        <v/>
      </c>
      <c r="AH1022" t="str" cm="1">
        <f t="array" aca="1" ref="AH1022" ca="1">IFERROR(INDIRECT("$ag"&amp;S1022),"")</f>
        <v/>
      </c>
      <c r="AI1022" t="e" cm="1">
        <f t="array" aca="1" ref="AI1022" ca="1">INDIRECT("O"&amp;S1022)</f>
        <v>#VALUE!</v>
      </c>
      <c r="AJ1022" t="str">
        <f t="shared" si="293"/>
        <v/>
      </c>
    </row>
    <row r="1023" spans="1:36" ht="16.5" customHeight="1">
      <c r="A1023" s="128" t="str">
        <f>IF(B1023="","",COUNTA($B$63:$B1023))</f>
        <v/>
      </c>
      <c r="B1023" s="132"/>
      <c r="C1023" s="133"/>
      <c r="D1023" s="140"/>
      <c r="E1023" s="140"/>
      <c r="F1023" s="133"/>
      <c r="G1023" s="141"/>
      <c r="H1023" s="141"/>
      <c r="I1023" s="141"/>
      <c r="J1023" s="141"/>
      <c r="K1023" s="37"/>
      <c r="L1023" s="142" t="str">
        <f>IF(R1023="","",LEFT(R1023,LEN(R1023)-2))</f>
        <v/>
      </c>
      <c r="M1023" s="142"/>
      <c r="N1023" s="60"/>
      <c r="O1023" s="313"/>
      <c r="Q1023" t="str">
        <f t="shared" si="288"/>
        <v/>
      </c>
      <c r="R1023" t="str">
        <f t="shared" ref="R1023" si="308">CONCATENATE($Q1023,Q1024,Q1025,Q1026,Q1027,Q1028,$Q1029,$Q1030,$Q1031,$Q1032,$Q1033,$Q1034)</f>
        <v/>
      </c>
      <c r="S1023" t="e">
        <f t="shared" ca="1" si="297"/>
        <v>#VALUE!</v>
      </c>
      <c r="T1023" t="e">
        <f t="shared" ca="1" si="294"/>
        <v>#VALUE!</v>
      </c>
      <c r="U1023">
        <f t="shared" si="298"/>
        <v>960</v>
      </c>
      <c r="V1023">
        <v>80.000000000006196</v>
      </c>
      <c r="W1023">
        <f t="shared" si="301"/>
        <v>80</v>
      </c>
      <c r="X1023" t="str" cm="1">
        <f t="array" aca="1" ref="X1023" ca="1">IFERROR(INDEX('PC&amp;PD'!$A$1:$AS$19,ROW('PC&amp;PD'!$A$19),MATCH(INDIRECT(T1023),'PC&amp;PD'!$A$1:$AS$1,0)),"")</f>
        <v/>
      </c>
      <c r="Z1023" t="str">
        <f t="shared" ref="Z1023" si="309">IFERROR(IF($F1023="OCS 100","OCS (OCS 100)",IF($F1023="OCS Blended","OCS (OCS Blended)",IF($F1023="OCS (No Label)","OCS (No Label)",IF($F1023="RCS 100","RCS (RCS 100)",IF($F1023="RCS Blended","RCS (RCS Blended)",IF($F1023="GRS","GRS (GRS)",IF($F1023="GRS (No Label)", "GRS (No Label)",IF($F1023="RDS","RDS (RDS)",IF($F1023="RWS","RWS (RWS)",IF($F1023="RAS","RAS (RAS)",IF($F1023="RMS","RMS (RMS)",IF($F1023="GOTS Organic","GOTS (Organic)",IF($F1023="GOTS Made with organic","GOTS (Made with Organic)",IF($F1023="GOTS Organic - in conversion","GOTS (Organic - In Conversion)",IF($F1023="GOTS Made with organic - in conversion","GOTS (Made with Organic - In Conversion)",""))))))))))))))),"")</f>
        <v/>
      </c>
      <c r="AA1023" t="str">
        <f t="shared" si="289"/>
        <v/>
      </c>
      <c r="AB1023" t="str">
        <f t="shared" si="290"/>
        <v/>
      </c>
      <c r="AC1023" t="e">
        <f t="shared" ca="1" si="291"/>
        <v>#VALUE!</v>
      </c>
      <c r="AD1023" t="str" cm="1">
        <f t="array" aca="1" ref="AD1023" ca="1">IFERROR(IF((LEFT(INDIRECT("$F"&amp;$S1023),4))="GOTS",IF($G1023="Organic","GOTS_Organic_raw",(IF($G1023="Responsible","GOTS_Responsible",(IF($G1023="No Attribute (Conventional)","GOTS_conventional",(IF($G1023="Recycled Pre/Post-Consumer","GOTS_pre_post",(IF($G1023="In-Conversion","GOTS_in_conversion",(IF($G1023="Sustainably Sourced","Sustainably_sourced",(IF($G1023="Recycled pre-consumer organic","GOTS_recycled_organic",""))))))))))))),IF($G1023="Organic","Organic",(IF($G1023="Responsible","Responsible",(IF($G1023="No Attribute (Conventional)","No_Attribute_Conventional",(IF($G1023="Recycled Pre/Post-Consumer","Recycled_Pre_Post_Consumer",(IF($G1023="In-Conversion","In_Conversion",(IF($G1023="Recycled Pre-Consumer","Recycled_Pre_Consumer",(IF($G1023="Recycled Post-Consumer","Recycled_Post_Consumer",(IF($G1023="Sustainably Sourced","Sustainably_sourced",(IF($G1023="Recycled pre-consumer organic","GOTS_recycled_organic","")))))))))))))))))),"")</f>
        <v/>
      </c>
      <c r="AE1023" t="e" cm="1">
        <f t="array" aca="1" ref="AE1023" ca="1">IF($I1023="",IF(INDIRECT("$F"&amp;$S1023)="","",IF(LEFT(INDIRECT("$F"&amp;$S1023),3)="GRS","GRS_RCS_RM",IF((LEFT(INDIRECT("$F"&amp;$S1023),3))="RCS","GRS_RCS_RM",IF(INDIRECT("$F"&amp;$S1023)="OCS (No Label)","OCS_Conversion_RM",IF(LEFT(INDIRECT("$F"&amp;$S1023),3)="OCS","OCS_RM",IF(RIGHT(INDIRECT("$F"&amp;$S1023),10)="conversion","GOTS_RM_conversion",IF((LEFT(INDIRECT("$F"&amp;$S1023),4))="GOTS","GOTS_RM","Responsible_RM"))))))),"DELETERM")</f>
        <v>#VALUE!</v>
      </c>
      <c r="AF1023" t="e" cm="1">
        <f t="array" aca="1" ref="AF1023" ca="1">IF($S1023="","",INDIRECT("$Z"&amp;$S1023))</f>
        <v>#VALUE!</v>
      </c>
      <c r="AG1023" t="str">
        <f t="shared" si="292"/>
        <v/>
      </c>
      <c r="AH1023" t="str" cm="1">
        <f t="array" aca="1" ref="AH1023" ca="1">IFERROR(INDIRECT("$ag"&amp;S1023),"")</f>
        <v/>
      </c>
      <c r="AI1023" t="e" cm="1">
        <f t="array" aca="1" ref="AI1023" ca="1">INDIRECT("O"&amp;S1023)</f>
        <v>#VALUE!</v>
      </c>
      <c r="AJ1023" t="str">
        <f t="shared" si="293"/>
        <v/>
      </c>
    </row>
    <row r="1024" spans="1:36" ht="16.5" customHeight="1">
      <c r="A1024" s="129"/>
      <c r="B1024" s="134"/>
      <c r="C1024" s="135"/>
      <c r="D1024" s="146"/>
      <c r="E1024" s="146"/>
      <c r="F1024" s="135"/>
      <c r="G1024" s="147"/>
      <c r="H1024" s="147"/>
      <c r="I1024" s="147"/>
      <c r="J1024" s="147"/>
      <c r="K1024" s="38"/>
      <c r="L1024" s="143"/>
      <c r="M1024" s="143"/>
      <c r="N1024" s="61"/>
      <c r="O1024" s="314"/>
      <c r="Q1024" t="str">
        <f t="shared" ref="Q1024:Q1087" si="310">IF(G1024="No Attribute (Conventional)",IF(OR($G1024="",$I1024="",$K1024=""),"",CONCATENATE($K1024," ",$AA1024," ",$I1024," + ")),IF(OR($G1024="",$I1024="",$K1024=""),"",CONCATENATE($K1024," ",$G1024," ",$I1024," + ")))</f>
        <v/>
      </c>
      <c r="S1024" t="e">
        <f t="shared" ca="1" si="297"/>
        <v>#VALUE!</v>
      </c>
      <c r="T1024" t="e">
        <f t="shared" ca="1" si="294"/>
        <v>#VALUE!</v>
      </c>
      <c r="U1024">
        <f t="shared" si="298"/>
        <v>960</v>
      </c>
      <c r="V1024">
        <v>80.083333333339596</v>
      </c>
      <c r="W1024">
        <f t="shared" si="301"/>
        <v>80</v>
      </c>
      <c r="X1024" t="str" cm="1">
        <f t="array" aca="1" ref="X1024" ca="1">IFERROR(INDEX('PC&amp;PD'!$A$1:$AS$19,ROW('PC&amp;PD'!$A$19),MATCH(INDIRECT(T1024),'PC&amp;PD'!$A$1:$AS$1,0)),"")</f>
        <v/>
      </c>
      <c r="AA1024" t="str">
        <f t="shared" ref="AA1024:AA1087" si="311">IFERROR(IF(G1024="","",IF(G1024="No Attribute (Conventional)","",G1024)),"")</f>
        <v/>
      </c>
      <c r="AB1024" t="str">
        <f t="shared" ref="AB1024:AB1087" si="312">IFERROR(IF($F1024="OCS 100", "OCS_100",IF($F1024="OCS Blended", "OCS_Blended",IF($F1024="OCS (No Label)", "OCS_No_Label",IF($F1024="RCS 100", "RCS_100",IF($F1024="RCS Blended","RCS_Blended",IF($F1024="GRS","GRS",IF($F1024="GRS (No Label)", "GRS_No_Label",IF($F1024="RDS","RDS",IF($F1024="RWS","RWS",IF($F1024="RMS","RMS",IF($F1024="GOTS Organic","GOTS_Organic",IF($F1024="GOTS Made with organic","GOTS_Made_with_organic",IF($F1024="GOTS Organic - in conversion","GOTS_Organic_in_Conversion",IF($F1024="GOTS Made with organic - in conversion","GOTS_Made_with_Organic_in_Conversion",IF($F1024="RAS","RAS",IF($F1024="Rcs (No Label)","RCS_No_Label",IF($F1024="RWS (No Label)","RWS_No_Label",IF($F1024="RMS (No Label)","RMS_No_Label",IF($F1024="RAS (No Label)","RAS_No_Label",IF($F1024="RDS (No Label)","RDS_No_Label","")))))))))))))))))))),"")</f>
        <v/>
      </c>
      <c r="AC1024" t="e">
        <f t="shared" ref="AC1024:AC1087" ca="1" si="313">"$AB"&amp;S1024</f>
        <v>#VALUE!</v>
      </c>
      <c r="AD1024" t="str" cm="1">
        <f t="array" aca="1" ref="AD1024" ca="1">IFERROR(IF((LEFT(INDIRECT("$F"&amp;$S1024),4))="GOTS",IF($G1024="Organic","GOTS_Organic_raw",(IF($G1024="Responsible","GOTS_Responsible",(IF($G1024="No Attribute (Conventional)","GOTS_conventional",(IF($G1024="Recycled Pre/Post-Consumer","GOTS_pre_post",(IF($G1024="In-Conversion","GOTS_in_conversion",(IF($G1024="Sustainably Sourced","Sustainably_sourced",(IF($G1024="Recycled pre-consumer organic","GOTS_recycled_organic",""))))))))))))),IF($G1024="Organic","Organic",(IF($G1024="Responsible","Responsible",(IF($G1024="No Attribute (Conventional)","No_Attribute_Conventional",(IF($G1024="Recycled Pre/Post-Consumer","Recycled_Pre_Post_Consumer",(IF($G1024="In-Conversion","In_Conversion",(IF($G1024="Recycled Pre-Consumer","Recycled_Pre_Consumer",(IF($G1024="Recycled Post-Consumer","Recycled_Post_Consumer",(IF($G1024="Sustainably Sourced","Sustainably_sourced",(IF($G1024="Recycled pre-consumer organic","GOTS_recycled_organic","")))))))))))))))))),"")</f>
        <v/>
      </c>
      <c r="AE1024" t="e" cm="1">
        <f t="array" aca="1" ref="AE1024" ca="1">IF($I1024="",IF(INDIRECT("$F"&amp;$S1024)="","",IF(LEFT(INDIRECT("$F"&amp;$S1024),3)="GRS","GRS_RCS_RM",IF((LEFT(INDIRECT("$F"&amp;$S1024),3))="RCS","GRS_RCS_RM",IF(INDIRECT("$F"&amp;$S1024)="OCS (No Label)","OCS_Conversion_RM",IF(LEFT(INDIRECT("$F"&amp;$S1024),3)="OCS","OCS_RM",IF(RIGHT(INDIRECT("$F"&amp;$S1024),10)="conversion","GOTS_RM_conversion",IF((LEFT(INDIRECT("$F"&amp;$S1024),4))="GOTS","GOTS_RM","Responsible_RM"))))))),"DELETERM")</f>
        <v>#VALUE!</v>
      </c>
      <c r="AF1024" t="e" cm="1">
        <f t="array" aca="1" ref="AF1024" ca="1">IF($S1024="","",INDIRECT("$Z"&amp;$S1024))</f>
        <v>#VALUE!</v>
      </c>
      <c r="AG1024" t="str">
        <f t="shared" ref="AG1024:AG1087" si="314">IF(AND(AJ1024="",AJ1025="",AJ1026="",AJ1027="",AJ1028="",AJ1029="",AJ1030="",AJ1031="",AJ1032="",AJ1033="",AJ1034="",AJ1035=""),"",CONCATENATE(AJ1024, AJ1025, AJ1026, AJ1027,AJ1028, AJ1029, AJ1030, AJ1031, AJ1032, AJ1033, AJ1034,AJ1035))</f>
        <v/>
      </c>
      <c r="AH1024" t="str" cm="1">
        <f t="array" aca="1" ref="AH1024" ca="1">IFERROR(INDIRECT("$ag"&amp;S1024),"")</f>
        <v/>
      </c>
      <c r="AI1024" t="e" cm="1">
        <f t="array" aca="1" ref="AI1024" ca="1">INDIRECT("O"&amp;S1024)</f>
        <v>#VALUE!</v>
      </c>
      <c r="AJ1024" t="str">
        <f t="shared" ref="AJ1024:AJ1087" si="315">IF(OR(Y1024="",Y1024=0),"",Y1024&amp;", ")</f>
        <v/>
      </c>
    </row>
    <row r="1025" spans="1:36" ht="16.5" customHeight="1">
      <c r="A1025" s="129"/>
      <c r="B1025" s="134"/>
      <c r="C1025" s="135"/>
      <c r="D1025" s="146"/>
      <c r="E1025" s="146"/>
      <c r="F1025" s="135"/>
      <c r="G1025" s="147"/>
      <c r="H1025" s="147"/>
      <c r="I1025" s="147"/>
      <c r="J1025" s="147"/>
      <c r="K1025" s="38"/>
      <c r="L1025" s="143"/>
      <c r="M1025" s="143"/>
      <c r="N1025" s="61"/>
      <c r="O1025" s="314"/>
      <c r="Q1025" t="str">
        <f t="shared" si="310"/>
        <v/>
      </c>
      <c r="S1025" t="e">
        <f t="shared" ca="1" si="297"/>
        <v>#VALUE!</v>
      </c>
      <c r="T1025" t="e">
        <f t="shared" ca="1" si="294"/>
        <v>#VALUE!</v>
      </c>
      <c r="U1025">
        <f t="shared" si="298"/>
        <v>960</v>
      </c>
      <c r="V1025">
        <v>80.166666666672896</v>
      </c>
      <c r="W1025">
        <f t="shared" si="301"/>
        <v>80</v>
      </c>
      <c r="X1025" t="str" cm="1">
        <f t="array" aca="1" ref="X1025" ca="1">IFERROR(INDEX('PC&amp;PD'!$A$1:$AS$19,ROW('PC&amp;PD'!$A$19),MATCH(INDIRECT(T1025),'PC&amp;PD'!$A$1:$AS$1,0)),"")</f>
        <v/>
      </c>
      <c r="AA1025" t="str">
        <f t="shared" si="311"/>
        <v/>
      </c>
      <c r="AB1025" t="str">
        <f t="shared" si="312"/>
        <v/>
      </c>
      <c r="AC1025" t="e">
        <f t="shared" ca="1" si="313"/>
        <v>#VALUE!</v>
      </c>
      <c r="AD1025" t="str" cm="1">
        <f t="array" aca="1" ref="AD1025" ca="1">IFERROR(IF((LEFT(INDIRECT("$F"&amp;$S1025),4))="GOTS",IF($G1025="Organic","GOTS_Organic_raw",(IF($G1025="Responsible","GOTS_Responsible",(IF($G1025="No Attribute (Conventional)","GOTS_conventional",(IF($G1025="Recycled Pre/Post-Consumer","GOTS_pre_post",(IF($G1025="In-Conversion","GOTS_in_conversion",(IF($G1025="Sustainably Sourced","Sustainably_sourced",(IF($G1025="Recycled pre-consumer organic","GOTS_recycled_organic",""))))))))))))),IF($G1025="Organic","Organic",(IF($G1025="Responsible","Responsible",(IF($G1025="No Attribute (Conventional)","No_Attribute_Conventional",(IF($G1025="Recycled Pre/Post-Consumer","Recycled_Pre_Post_Consumer",(IF($G1025="In-Conversion","In_Conversion",(IF($G1025="Recycled Pre-Consumer","Recycled_Pre_Consumer",(IF($G1025="Recycled Post-Consumer","Recycled_Post_Consumer",(IF($G1025="Sustainably Sourced","Sustainably_sourced",(IF($G1025="Recycled pre-consumer organic","GOTS_recycled_organic","")))))))))))))))))),"")</f>
        <v/>
      </c>
      <c r="AE1025" t="e" cm="1">
        <f t="array" aca="1" ref="AE1025" ca="1">IF($I1025="",IF(INDIRECT("$F"&amp;$S1025)="","",IF(LEFT(INDIRECT("$F"&amp;$S1025),3)="GRS","GRS_RCS_RM",IF((LEFT(INDIRECT("$F"&amp;$S1025),3))="RCS","GRS_RCS_RM",IF(INDIRECT("$F"&amp;$S1025)="OCS (No Label)","OCS_Conversion_RM",IF(LEFT(INDIRECT("$F"&amp;$S1025),3)="OCS","OCS_RM",IF(RIGHT(INDIRECT("$F"&amp;$S1025),10)="conversion","GOTS_RM_conversion",IF((LEFT(INDIRECT("$F"&amp;$S1025),4))="GOTS","GOTS_RM","Responsible_RM"))))))),"DELETERM")</f>
        <v>#VALUE!</v>
      </c>
      <c r="AF1025" t="e" cm="1">
        <f t="array" aca="1" ref="AF1025" ca="1">IF($S1025="","",INDIRECT("$Z"&amp;$S1025))</f>
        <v>#VALUE!</v>
      </c>
      <c r="AG1025" t="str">
        <f t="shared" si="314"/>
        <v/>
      </c>
      <c r="AH1025" t="str" cm="1">
        <f t="array" aca="1" ref="AH1025" ca="1">IFERROR(INDIRECT("$ag"&amp;S1025),"")</f>
        <v/>
      </c>
      <c r="AI1025" t="e" cm="1">
        <f t="array" aca="1" ref="AI1025" ca="1">INDIRECT("O"&amp;S1025)</f>
        <v>#VALUE!</v>
      </c>
      <c r="AJ1025" t="str">
        <f t="shared" si="315"/>
        <v/>
      </c>
    </row>
    <row r="1026" spans="1:36" ht="16.5" customHeight="1">
      <c r="A1026" s="129"/>
      <c r="B1026" s="134"/>
      <c r="C1026" s="135"/>
      <c r="D1026" s="146"/>
      <c r="E1026" s="146"/>
      <c r="F1026" s="135"/>
      <c r="G1026" s="147"/>
      <c r="H1026" s="147"/>
      <c r="I1026" s="147"/>
      <c r="J1026" s="147"/>
      <c r="K1026" s="38"/>
      <c r="L1026" s="143"/>
      <c r="M1026" s="143"/>
      <c r="N1026" s="61"/>
      <c r="O1026" s="314"/>
      <c r="Q1026" t="str">
        <f t="shared" si="310"/>
        <v/>
      </c>
      <c r="S1026" t="e">
        <f t="shared" ca="1" si="297"/>
        <v>#VALUE!</v>
      </c>
      <c r="T1026" t="e">
        <f t="shared" ref="T1026:T1089" ca="1" si="316">"$B"&amp;S1026</f>
        <v>#VALUE!</v>
      </c>
      <c r="U1026">
        <f t="shared" si="298"/>
        <v>960</v>
      </c>
      <c r="V1026">
        <v>80.250000000006295</v>
      </c>
      <c r="W1026">
        <f t="shared" si="301"/>
        <v>80</v>
      </c>
      <c r="X1026" t="str" cm="1">
        <f t="array" aca="1" ref="X1026" ca="1">IFERROR(INDEX('PC&amp;PD'!$A$1:$AS$19,ROW('PC&amp;PD'!$A$19),MATCH(INDIRECT(T1026),'PC&amp;PD'!$A$1:$AS$1,0)),"")</f>
        <v/>
      </c>
      <c r="AA1026" t="str">
        <f t="shared" si="311"/>
        <v/>
      </c>
      <c r="AB1026" t="str">
        <f t="shared" si="312"/>
        <v/>
      </c>
      <c r="AC1026" t="e">
        <f t="shared" ca="1" si="313"/>
        <v>#VALUE!</v>
      </c>
      <c r="AD1026" t="str" cm="1">
        <f t="array" aca="1" ref="AD1026" ca="1">IFERROR(IF((LEFT(INDIRECT("$F"&amp;$S1026),4))="GOTS",IF($G1026="Organic","GOTS_Organic_raw",(IF($G1026="Responsible","GOTS_Responsible",(IF($G1026="No Attribute (Conventional)","GOTS_conventional",(IF($G1026="Recycled Pre/Post-Consumer","GOTS_pre_post",(IF($G1026="In-Conversion","GOTS_in_conversion",(IF($G1026="Sustainably Sourced","Sustainably_sourced",(IF($G1026="Recycled pre-consumer organic","GOTS_recycled_organic",""))))))))))))),IF($G1026="Organic","Organic",(IF($G1026="Responsible","Responsible",(IF($G1026="No Attribute (Conventional)","No_Attribute_Conventional",(IF($G1026="Recycled Pre/Post-Consumer","Recycled_Pre_Post_Consumer",(IF($G1026="In-Conversion","In_Conversion",(IF($G1026="Recycled Pre-Consumer","Recycled_Pre_Consumer",(IF($G1026="Recycled Post-Consumer","Recycled_Post_Consumer",(IF($G1026="Sustainably Sourced","Sustainably_sourced",(IF($G1026="Recycled pre-consumer organic","GOTS_recycled_organic","")))))))))))))))))),"")</f>
        <v/>
      </c>
      <c r="AE1026" t="e" cm="1">
        <f t="array" aca="1" ref="AE1026" ca="1">IF($I1026="",IF(INDIRECT("$F"&amp;$S1026)="","",IF(LEFT(INDIRECT("$F"&amp;$S1026),3)="GRS","GRS_RCS_RM",IF((LEFT(INDIRECT("$F"&amp;$S1026),3))="RCS","GRS_RCS_RM",IF(INDIRECT("$F"&amp;$S1026)="OCS (No Label)","OCS_Conversion_RM",IF(LEFT(INDIRECT("$F"&amp;$S1026),3)="OCS","OCS_RM",IF(RIGHT(INDIRECT("$F"&amp;$S1026),10)="conversion","GOTS_RM_conversion",IF((LEFT(INDIRECT("$F"&amp;$S1026),4))="GOTS","GOTS_RM","Responsible_RM"))))))),"DELETERM")</f>
        <v>#VALUE!</v>
      </c>
      <c r="AF1026" t="e" cm="1">
        <f t="array" aca="1" ref="AF1026" ca="1">IF($S1026="","",INDIRECT("$Z"&amp;$S1026))</f>
        <v>#VALUE!</v>
      </c>
      <c r="AG1026" t="str">
        <f t="shared" si="314"/>
        <v/>
      </c>
      <c r="AH1026" t="str" cm="1">
        <f t="array" aca="1" ref="AH1026" ca="1">IFERROR(INDIRECT("$ag"&amp;S1026),"")</f>
        <v/>
      </c>
      <c r="AI1026" t="e" cm="1">
        <f t="array" aca="1" ref="AI1026" ca="1">INDIRECT("O"&amp;S1026)</f>
        <v>#VALUE!</v>
      </c>
      <c r="AJ1026" t="str">
        <f t="shared" si="315"/>
        <v/>
      </c>
    </row>
    <row r="1027" spans="1:36" ht="16.5" customHeight="1">
      <c r="A1027" s="129"/>
      <c r="B1027" s="134"/>
      <c r="C1027" s="135"/>
      <c r="D1027" s="146"/>
      <c r="E1027" s="146"/>
      <c r="F1027" s="135"/>
      <c r="G1027" s="147"/>
      <c r="H1027" s="147"/>
      <c r="I1027" s="147"/>
      <c r="J1027" s="147"/>
      <c r="K1027" s="38"/>
      <c r="L1027" s="143"/>
      <c r="M1027" s="143"/>
      <c r="N1027" s="61"/>
      <c r="O1027" s="314"/>
      <c r="Q1027" t="str">
        <f t="shared" si="310"/>
        <v/>
      </c>
      <c r="S1027" t="e">
        <f t="shared" ca="1" si="297"/>
        <v>#VALUE!</v>
      </c>
      <c r="T1027" t="e">
        <f t="shared" ca="1" si="316"/>
        <v>#VALUE!</v>
      </c>
      <c r="U1027">
        <f t="shared" si="298"/>
        <v>960</v>
      </c>
      <c r="V1027">
        <v>80.333333333339596</v>
      </c>
      <c r="W1027">
        <f t="shared" si="301"/>
        <v>80</v>
      </c>
      <c r="X1027" t="str" cm="1">
        <f t="array" aca="1" ref="X1027" ca="1">IFERROR(INDEX('PC&amp;PD'!$A$1:$AS$19,ROW('PC&amp;PD'!$A$19),MATCH(INDIRECT(T1027),'PC&amp;PD'!$A$1:$AS$1,0)),"")</f>
        <v/>
      </c>
      <c r="AA1027" t="str">
        <f t="shared" si="311"/>
        <v/>
      </c>
      <c r="AB1027" t="str">
        <f t="shared" si="312"/>
        <v/>
      </c>
      <c r="AC1027" t="e">
        <f t="shared" ca="1" si="313"/>
        <v>#VALUE!</v>
      </c>
      <c r="AD1027" t="str" cm="1">
        <f t="array" aca="1" ref="AD1027" ca="1">IFERROR(IF((LEFT(INDIRECT("$F"&amp;$S1027),4))="GOTS",IF($G1027="Organic","GOTS_Organic_raw",(IF($G1027="Responsible","GOTS_Responsible",(IF($G1027="No Attribute (Conventional)","GOTS_conventional",(IF($G1027="Recycled Pre/Post-Consumer","GOTS_pre_post",(IF($G1027="In-Conversion","GOTS_in_conversion",(IF($G1027="Sustainably Sourced","Sustainably_sourced",(IF($G1027="Recycled pre-consumer organic","GOTS_recycled_organic",""))))))))))))),IF($G1027="Organic","Organic",(IF($G1027="Responsible","Responsible",(IF($G1027="No Attribute (Conventional)","No_Attribute_Conventional",(IF($G1027="Recycled Pre/Post-Consumer","Recycled_Pre_Post_Consumer",(IF($G1027="In-Conversion","In_Conversion",(IF($G1027="Recycled Pre-Consumer","Recycled_Pre_Consumer",(IF($G1027="Recycled Post-Consumer","Recycled_Post_Consumer",(IF($G1027="Sustainably Sourced","Sustainably_sourced",(IF($G1027="Recycled pre-consumer organic","GOTS_recycled_organic","")))))))))))))))))),"")</f>
        <v/>
      </c>
      <c r="AE1027" t="e" cm="1">
        <f t="array" aca="1" ref="AE1027" ca="1">IF($I1027="",IF(INDIRECT("$F"&amp;$S1027)="","",IF(LEFT(INDIRECT("$F"&amp;$S1027),3)="GRS","GRS_RCS_RM",IF((LEFT(INDIRECT("$F"&amp;$S1027),3))="RCS","GRS_RCS_RM",IF(INDIRECT("$F"&amp;$S1027)="OCS (No Label)","OCS_Conversion_RM",IF(LEFT(INDIRECT("$F"&amp;$S1027),3)="OCS","OCS_RM",IF(RIGHT(INDIRECT("$F"&amp;$S1027),10)="conversion","GOTS_RM_conversion",IF((LEFT(INDIRECT("$F"&amp;$S1027),4))="GOTS","GOTS_RM","Responsible_RM"))))))),"DELETERM")</f>
        <v>#VALUE!</v>
      </c>
      <c r="AF1027" t="e" cm="1">
        <f t="array" aca="1" ref="AF1027" ca="1">IF($S1027="","",INDIRECT("$Z"&amp;$S1027))</f>
        <v>#VALUE!</v>
      </c>
      <c r="AG1027" t="str">
        <f t="shared" si="314"/>
        <v/>
      </c>
      <c r="AH1027" t="str" cm="1">
        <f t="array" aca="1" ref="AH1027" ca="1">IFERROR(INDIRECT("$ag"&amp;S1027),"")</f>
        <v/>
      </c>
      <c r="AI1027" t="e" cm="1">
        <f t="array" aca="1" ref="AI1027" ca="1">INDIRECT("O"&amp;S1027)</f>
        <v>#VALUE!</v>
      </c>
      <c r="AJ1027" t="str">
        <f t="shared" si="315"/>
        <v/>
      </c>
    </row>
    <row r="1028" spans="1:36" ht="16.5" customHeight="1">
      <c r="A1028" s="129"/>
      <c r="B1028" s="134"/>
      <c r="C1028" s="135"/>
      <c r="D1028" s="146"/>
      <c r="E1028" s="146"/>
      <c r="F1028" s="135"/>
      <c r="G1028" s="147"/>
      <c r="H1028" s="147"/>
      <c r="I1028" s="147"/>
      <c r="J1028" s="147"/>
      <c r="K1028" s="38"/>
      <c r="L1028" s="143"/>
      <c r="M1028" s="143"/>
      <c r="N1028" s="61"/>
      <c r="O1028" s="314"/>
      <c r="Q1028" t="str">
        <f t="shared" si="310"/>
        <v/>
      </c>
      <c r="S1028" t="e">
        <f t="shared" ca="1" si="297"/>
        <v>#VALUE!</v>
      </c>
      <c r="T1028" t="e">
        <f t="shared" ca="1" si="316"/>
        <v>#VALUE!</v>
      </c>
      <c r="U1028">
        <f t="shared" si="298"/>
        <v>960</v>
      </c>
      <c r="V1028">
        <v>80.416666666672896</v>
      </c>
      <c r="W1028">
        <f t="shared" si="301"/>
        <v>80</v>
      </c>
      <c r="X1028" t="str" cm="1">
        <f t="array" aca="1" ref="X1028" ca="1">IFERROR(INDEX('PC&amp;PD'!$A$1:$AS$19,ROW('PC&amp;PD'!$A$19),MATCH(INDIRECT(T1028),'PC&amp;PD'!$A$1:$AS$1,0)),"")</f>
        <v/>
      </c>
      <c r="AA1028" t="str">
        <f t="shared" si="311"/>
        <v/>
      </c>
      <c r="AB1028" t="str">
        <f t="shared" si="312"/>
        <v/>
      </c>
      <c r="AC1028" t="e">
        <f t="shared" ca="1" si="313"/>
        <v>#VALUE!</v>
      </c>
      <c r="AD1028" t="str" cm="1">
        <f t="array" aca="1" ref="AD1028" ca="1">IFERROR(IF((LEFT(INDIRECT("$F"&amp;$S1028),4))="GOTS",IF($G1028="Organic","GOTS_Organic_raw",(IF($G1028="Responsible","GOTS_Responsible",(IF($G1028="No Attribute (Conventional)","GOTS_conventional",(IF($G1028="Recycled Pre/Post-Consumer","GOTS_pre_post",(IF($G1028="In-Conversion","GOTS_in_conversion",(IF($G1028="Sustainably Sourced","Sustainably_sourced",(IF($G1028="Recycled pre-consumer organic","GOTS_recycled_organic",""))))))))))))),IF($G1028="Organic","Organic",(IF($G1028="Responsible","Responsible",(IF($G1028="No Attribute (Conventional)","No_Attribute_Conventional",(IF($G1028="Recycled Pre/Post-Consumer","Recycled_Pre_Post_Consumer",(IF($G1028="In-Conversion","In_Conversion",(IF($G1028="Recycled Pre-Consumer","Recycled_Pre_Consumer",(IF($G1028="Recycled Post-Consumer","Recycled_Post_Consumer",(IF($G1028="Sustainably Sourced","Sustainably_sourced",(IF($G1028="Recycled pre-consumer organic","GOTS_recycled_organic","")))))))))))))))))),"")</f>
        <v/>
      </c>
      <c r="AE1028" t="e" cm="1">
        <f t="array" aca="1" ref="AE1028" ca="1">IF($I1028="",IF(INDIRECT("$F"&amp;$S1028)="","",IF(LEFT(INDIRECT("$F"&amp;$S1028),3)="GRS","GRS_RCS_RM",IF((LEFT(INDIRECT("$F"&amp;$S1028),3))="RCS","GRS_RCS_RM",IF(INDIRECT("$F"&amp;$S1028)="OCS (No Label)","OCS_Conversion_RM",IF(LEFT(INDIRECT("$F"&amp;$S1028),3)="OCS","OCS_RM",IF(RIGHT(INDIRECT("$F"&amp;$S1028),10)="conversion","GOTS_RM_conversion",IF((LEFT(INDIRECT("$F"&amp;$S1028),4))="GOTS","GOTS_RM","Responsible_RM"))))))),"DELETERM")</f>
        <v>#VALUE!</v>
      </c>
      <c r="AF1028" t="e" cm="1">
        <f t="array" aca="1" ref="AF1028" ca="1">IF($S1028="","",INDIRECT("$Z"&amp;$S1028))</f>
        <v>#VALUE!</v>
      </c>
      <c r="AG1028" t="str">
        <f t="shared" si="314"/>
        <v/>
      </c>
      <c r="AH1028" t="str" cm="1">
        <f t="array" aca="1" ref="AH1028" ca="1">IFERROR(INDIRECT("$ag"&amp;S1028),"")</f>
        <v/>
      </c>
      <c r="AI1028" t="e" cm="1">
        <f t="array" aca="1" ref="AI1028" ca="1">INDIRECT("O"&amp;S1028)</f>
        <v>#VALUE!</v>
      </c>
      <c r="AJ1028" t="str">
        <f t="shared" si="315"/>
        <v/>
      </c>
    </row>
    <row r="1029" spans="1:36" ht="16.5" customHeight="1">
      <c r="A1029" s="130"/>
      <c r="B1029" s="136"/>
      <c r="C1029" s="137"/>
      <c r="D1029" s="146"/>
      <c r="E1029" s="146"/>
      <c r="F1029" s="137"/>
      <c r="G1029" s="147"/>
      <c r="H1029" s="147"/>
      <c r="I1029" s="147"/>
      <c r="J1029" s="147"/>
      <c r="K1029" s="38"/>
      <c r="L1029" s="144"/>
      <c r="M1029" s="144"/>
      <c r="N1029" s="61"/>
      <c r="O1029" s="314"/>
      <c r="Q1029" t="str">
        <f t="shared" si="310"/>
        <v/>
      </c>
      <c r="S1029" t="e">
        <f t="shared" ca="1" si="297"/>
        <v>#VALUE!</v>
      </c>
      <c r="T1029" t="e">
        <f t="shared" ca="1" si="316"/>
        <v>#VALUE!</v>
      </c>
      <c r="U1029">
        <f t="shared" si="298"/>
        <v>960</v>
      </c>
      <c r="V1029">
        <v>80.500000000006295</v>
      </c>
      <c r="W1029">
        <f t="shared" si="301"/>
        <v>80</v>
      </c>
      <c r="X1029" t="str" cm="1">
        <f t="array" aca="1" ref="X1029" ca="1">IFERROR(INDEX('PC&amp;PD'!$A$1:$AS$19,ROW('PC&amp;PD'!$A$19),MATCH(INDIRECT(T1029),'PC&amp;PD'!$A$1:$AS$1,0)),"")</f>
        <v/>
      </c>
      <c r="AA1029" t="str">
        <f t="shared" si="311"/>
        <v/>
      </c>
      <c r="AB1029" t="str">
        <f t="shared" si="312"/>
        <v/>
      </c>
      <c r="AC1029" t="e">
        <f t="shared" ca="1" si="313"/>
        <v>#VALUE!</v>
      </c>
      <c r="AD1029" t="str" cm="1">
        <f t="array" aca="1" ref="AD1029" ca="1">IFERROR(IF((LEFT(INDIRECT("$F"&amp;$S1029),4))="GOTS",IF($G1029="Organic","GOTS_Organic_raw",(IF($G1029="Responsible","GOTS_Responsible",(IF($G1029="No Attribute (Conventional)","GOTS_conventional",(IF($G1029="Recycled Pre/Post-Consumer","GOTS_pre_post",(IF($G1029="In-Conversion","GOTS_in_conversion",(IF($G1029="Sustainably Sourced","Sustainably_sourced",(IF($G1029="Recycled pre-consumer organic","GOTS_recycled_organic",""))))))))))))),IF($G1029="Organic","Organic",(IF($G1029="Responsible","Responsible",(IF($G1029="No Attribute (Conventional)","No_Attribute_Conventional",(IF($G1029="Recycled Pre/Post-Consumer","Recycled_Pre_Post_Consumer",(IF($G1029="In-Conversion","In_Conversion",(IF($G1029="Recycled Pre-Consumer","Recycled_Pre_Consumer",(IF($G1029="Recycled Post-Consumer","Recycled_Post_Consumer",(IF($G1029="Sustainably Sourced","Sustainably_sourced",(IF($G1029="Recycled pre-consumer organic","GOTS_recycled_organic","")))))))))))))))))),"")</f>
        <v/>
      </c>
      <c r="AE1029" t="e" cm="1">
        <f t="array" aca="1" ref="AE1029" ca="1">IF($I1029="",IF(INDIRECT("$F"&amp;$S1029)="","",IF(LEFT(INDIRECT("$F"&amp;$S1029),3)="GRS","GRS_RCS_RM",IF((LEFT(INDIRECT("$F"&amp;$S1029),3))="RCS","GRS_RCS_RM",IF(INDIRECT("$F"&amp;$S1029)="OCS (No Label)","OCS_Conversion_RM",IF(LEFT(INDIRECT("$F"&amp;$S1029),3)="OCS","OCS_RM",IF(RIGHT(INDIRECT("$F"&amp;$S1029),10)="conversion","GOTS_RM_conversion",IF((LEFT(INDIRECT("$F"&amp;$S1029),4))="GOTS","GOTS_RM","Responsible_RM"))))))),"DELETERM")</f>
        <v>#VALUE!</v>
      </c>
      <c r="AF1029" t="e" cm="1">
        <f t="array" aca="1" ref="AF1029" ca="1">IF($S1029="","",INDIRECT("$Z"&amp;$S1029))</f>
        <v>#VALUE!</v>
      </c>
      <c r="AG1029" t="str">
        <f t="shared" si="314"/>
        <v/>
      </c>
      <c r="AH1029" t="str" cm="1">
        <f t="array" aca="1" ref="AH1029" ca="1">IFERROR(INDIRECT("$ag"&amp;S1029),"")</f>
        <v/>
      </c>
      <c r="AI1029" t="e" cm="1">
        <f t="array" aca="1" ref="AI1029" ca="1">INDIRECT("O"&amp;S1029)</f>
        <v>#VALUE!</v>
      </c>
      <c r="AJ1029" t="str">
        <f t="shared" si="315"/>
        <v/>
      </c>
    </row>
    <row r="1030" spans="1:36" ht="16.5" customHeight="1">
      <c r="A1030" s="130"/>
      <c r="B1030" s="136"/>
      <c r="C1030" s="137"/>
      <c r="D1030" s="146"/>
      <c r="E1030" s="146"/>
      <c r="F1030" s="137"/>
      <c r="G1030" s="147"/>
      <c r="H1030" s="147"/>
      <c r="I1030" s="147"/>
      <c r="J1030" s="147"/>
      <c r="K1030" s="38"/>
      <c r="L1030" s="144"/>
      <c r="M1030" s="144"/>
      <c r="N1030" s="61"/>
      <c r="O1030" s="314"/>
      <c r="Q1030" t="str">
        <f t="shared" si="310"/>
        <v/>
      </c>
      <c r="S1030" t="e">
        <f t="shared" ca="1" si="297"/>
        <v>#VALUE!</v>
      </c>
      <c r="T1030" t="e">
        <f t="shared" ca="1" si="316"/>
        <v>#VALUE!</v>
      </c>
      <c r="U1030">
        <f t="shared" si="298"/>
        <v>960</v>
      </c>
      <c r="V1030">
        <v>80.583333333339596</v>
      </c>
      <c r="W1030">
        <f t="shared" si="301"/>
        <v>80</v>
      </c>
      <c r="X1030" t="str" cm="1">
        <f t="array" aca="1" ref="X1030" ca="1">IFERROR(INDEX('PC&amp;PD'!$A$1:$AS$19,ROW('PC&amp;PD'!$A$19),MATCH(INDIRECT(T1030),'PC&amp;PD'!$A$1:$AS$1,0)),"")</f>
        <v/>
      </c>
      <c r="AA1030" t="str">
        <f t="shared" si="311"/>
        <v/>
      </c>
      <c r="AB1030" t="str">
        <f t="shared" si="312"/>
        <v/>
      </c>
      <c r="AC1030" t="e">
        <f t="shared" ca="1" si="313"/>
        <v>#VALUE!</v>
      </c>
      <c r="AD1030" t="str" cm="1">
        <f t="array" aca="1" ref="AD1030" ca="1">IFERROR(IF((LEFT(INDIRECT("$F"&amp;$S1030),4))="GOTS",IF($G1030="Organic","GOTS_Organic_raw",(IF($G1030="Responsible","GOTS_Responsible",(IF($G1030="No Attribute (Conventional)","GOTS_conventional",(IF($G1030="Recycled Pre/Post-Consumer","GOTS_pre_post",(IF($G1030="In-Conversion","GOTS_in_conversion",(IF($G1030="Sustainably Sourced","Sustainably_sourced",(IF($G1030="Recycled pre-consumer organic","GOTS_recycled_organic",""))))))))))))),IF($G1030="Organic","Organic",(IF($G1030="Responsible","Responsible",(IF($G1030="No Attribute (Conventional)","No_Attribute_Conventional",(IF($G1030="Recycled Pre/Post-Consumer","Recycled_Pre_Post_Consumer",(IF($G1030="In-Conversion","In_Conversion",(IF($G1030="Recycled Pre-Consumer","Recycled_Pre_Consumer",(IF($G1030="Recycled Post-Consumer","Recycled_Post_Consumer",(IF($G1030="Sustainably Sourced","Sustainably_sourced",(IF($G1030="Recycled pre-consumer organic","GOTS_recycled_organic","")))))))))))))))))),"")</f>
        <v/>
      </c>
      <c r="AE1030" t="e" cm="1">
        <f t="array" aca="1" ref="AE1030" ca="1">IF($I1030="",IF(INDIRECT("$F"&amp;$S1030)="","",IF(LEFT(INDIRECT("$F"&amp;$S1030),3)="GRS","GRS_RCS_RM",IF((LEFT(INDIRECT("$F"&amp;$S1030),3))="RCS","GRS_RCS_RM",IF(INDIRECT("$F"&amp;$S1030)="OCS (No Label)","OCS_Conversion_RM",IF(LEFT(INDIRECT("$F"&amp;$S1030),3)="OCS","OCS_RM",IF(RIGHT(INDIRECT("$F"&amp;$S1030),10)="conversion","GOTS_RM_conversion",IF((LEFT(INDIRECT("$F"&amp;$S1030),4))="GOTS","GOTS_RM","Responsible_RM"))))))),"DELETERM")</f>
        <v>#VALUE!</v>
      </c>
      <c r="AF1030" t="e" cm="1">
        <f t="array" aca="1" ref="AF1030" ca="1">IF($S1030="","",INDIRECT("$Z"&amp;$S1030))</f>
        <v>#VALUE!</v>
      </c>
      <c r="AG1030" t="str">
        <f t="shared" si="314"/>
        <v/>
      </c>
      <c r="AH1030" t="str" cm="1">
        <f t="array" aca="1" ref="AH1030" ca="1">IFERROR(INDIRECT("$ag"&amp;S1030),"")</f>
        <v/>
      </c>
      <c r="AI1030" t="e" cm="1">
        <f t="array" aca="1" ref="AI1030" ca="1">INDIRECT("O"&amp;S1030)</f>
        <v>#VALUE!</v>
      </c>
      <c r="AJ1030" t="str">
        <f t="shared" si="315"/>
        <v/>
      </c>
    </row>
    <row r="1031" spans="1:36" ht="16.5" customHeight="1">
      <c r="A1031" s="130"/>
      <c r="B1031" s="136"/>
      <c r="C1031" s="137"/>
      <c r="D1031" s="146"/>
      <c r="E1031" s="146"/>
      <c r="F1031" s="137"/>
      <c r="G1031" s="147"/>
      <c r="H1031" s="147"/>
      <c r="I1031" s="147"/>
      <c r="J1031" s="147"/>
      <c r="K1031" s="38"/>
      <c r="L1031" s="144"/>
      <c r="M1031" s="144"/>
      <c r="N1031" s="61"/>
      <c r="O1031" s="314"/>
      <c r="Q1031" t="str">
        <f t="shared" si="310"/>
        <v/>
      </c>
      <c r="S1031" t="e">
        <f t="shared" ca="1" si="297"/>
        <v>#VALUE!</v>
      </c>
      <c r="T1031" t="e">
        <f t="shared" ca="1" si="316"/>
        <v>#VALUE!</v>
      </c>
      <c r="U1031">
        <f t="shared" si="298"/>
        <v>960</v>
      </c>
      <c r="V1031">
        <v>80.666666666672995</v>
      </c>
      <c r="W1031">
        <f t="shared" si="301"/>
        <v>80</v>
      </c>
      <c r="X1031" t="str" cm="1">
        <f t="array" aca="1" ref="X1031" ca="1">IFERROR(INDEX('PC&amp;PD'!$A$1:$AS$19,ROW('PC&amp;PD'!$A$19),MATCH(INDIRECT(T1031),'PC&amp;PD'!$A$1:$AS$1,0)),"")</f>
        <v/>
      </c>
      <c r="AA1031" t="str">
        <f t="shared" si="311"/>
        <v/>
      </c>
      <c r="AB1031" t="str">
        <f t="shared" si="312"/>
        <v/>
      </c>
      <c r="AC1031" t="e">
        <f t="shared" ca="1" si="313"/>
        <v>#VALUE!</v>
      </c>
      <c r="AD1031" t="str" cm="1">
        <f t="array" aca="1" ref="AD1031" ca="1">IFERROR(IF((LEFT(INDIRECT("$F"&amp;$S1031),4))="GOTS",IF($G1031="Organic","GOTS_Organic_raw",(IF($G1031="Responsible","GOTS_Responsible",(IF($G1031="No Attribute (Conventional)","GOTS_conventional",(IF($G1031="Recycled Pre/Post-Consumer","GOTS_pre_post",(IF($G1031="In-Conversion","GOTS_in_conversion",(IF($G1031="Sustainably Sourced","Sustainably_sourced",(IF($G1031="Recycled pre-consumer organic","GOTS_recycled_organic",""))))))))))))),IF($G1031="Organic","Organic",(IF($G1031="Responsible","Responsible",(IF($G1031="No Attribute (Conventional)","No_Attribute_Conventional",(IF($G1031="Recycled Pre/Post-Consumer","Recycled_Pre_Post_Consumer",(IF($G1031="In-Conversion","In_Conversion",(IF($G1031="Recycled Pre-Consumer","Recycled_Pre_Consumer",(IF($G1031="Recycled Post-Consumer","Recycled_Post_Consumer",(IF($G1031="Sustainably Sourced","Sustainably_sourced",(IF($G1031="Recycled pre-consumer organic","GOTS_recycled_organic","")))))))))))))))))),"")</f>
        <v/>
      </c>
      <c r="AE1031" t="e" cm="1">
        <f t="array" aca="1" ref="AE1031" ca="1">IF($I1031="",IF(INDIRECT("$F"&amp;$S1031)="","",IF(LEFT(INDIRECT("$F"&amp;$S1031),3)="GRS","GRS_RCS_RM",IF((LEFT(INDIRECT("$F"&amp;$S1031),3))="RCS","GRS_RCS_RM",IF(INDIRECT("$F"&amp;$S1031)="OCS (No Label)","OCS_Conversion_RM",IF(LEFT(INDIRECT("$F"&amp;$S1031),3)="OCS","OCS_RM",IF(RIGHT(INDIRECT("$F"&amp;$S1031),10)="conversion","GOTS_RM_conversion",IF((LEFT(INDIRECT("$F"&amp;$S1031),4))="GOTS","GOTS_RM","Responsible_RM"))))))),"DELETERM")</f>
        <v>#VALUE!</v>
      </c>
      <c r="AF1031" t="e" cm="1">
        <f t="array" aca="1" ref="AF1031" ca="1">IF($S1031="","",INDIRECT("$Z"&amp;$S1031))</f>
        <v>#VALUE!</v>
      </c>
      <c r="AG1031" t="str">
        <f t="shared" si="314"/>
        <v/>
      </c>
      <c r="AH1031" t="str" cm="1">
        <f t="array" aca="1" ref="AH1031" ca="1">IFERROR(INDIRECT("$ag"&amp;S1031),"")</f>
        <v/>
      </c>
      <c r="AI1031" t="e" cm="1">
        <f t="array" aca="1" ref="AI1031" ca="1">INDIRECT("O"&amp;S1031)</f>
        <v>#VALUE!</v>
      </c>
      <c r="AJ1031" t="str">
        <f t="shared" si="315"/>
        <v/>
      </c>
    </row>
    <row r="1032" spans="1:36" ht="16.5" customHeight="1">
      <c r="A1032" s="130"/>
      <c r="B1032" s="136"/>
      <c r="C1032" s="137"/>
      <c r="D1032" s="146"/>
      <c r="E1032" s="146"/>
      <c r="F1032" s="137"/>
      <c r="G1032" s="147"/>
      <c r="H1032" s="147"/>
      <c r="I1032" s="147"/>
      <c r="J1032" s="147"/>
      <c r="K1032" s="38"/>
      <c r="L1032" s="144"/>
      <c r="M1032" s="144"/>
      <c r="N1032" s="61"/>
      <c r="O1032" s="314"/>
      <c r="Q1032" t="str">
        <f t="shared" si="310"/>
        <v/>
      </c>
      <c r="S1032" t="e">
        <f t="shared" ca="1" si="297"/>
        <v>#VALUE!</v>
      </c>
      <c r="T1032" t="e">
        <f t="shared" ca="1" si="316"/>
        <v>#VALUE!</v>
      </c>
      <c r="U1032">
        <f t="shared" si="298"/>
        <v>960</v>
      </c>
      <c r="V1032">
        <v>80.750000000006295</v>
      </c>
      <c r="W1032">
        <f t="shared" si="301"/>
        <v>80</v>
      </c>
      <c r="X1032" t="str" cm="1">
        <f t="array" aca="1" ref="X1032" ca="1">IFERROR(INDEX('PC&amp;PD'!$A$1:$AS$19,ROW('PC&amp;PD'!$A$19),MATCH(INDIRECT(T1032),'PC&amp;PD'!$A$1:$AS$1,0)),"")</f>
        <v/>
      </c>
      <c r="AA1032" t="str">
        <f t="shared" si="311"/>
        <v/>
      </c>
      <c r="AB1032" t="str">
        <f t="shared" si="312"/>
        <v/>
      </c>
      <c r="AC1032" t="e">
        <f t="shared" ca="1" si="313"/>
        <v>#VALUE!</v>
      </c>
      <c r="AD1032" t="str" cm="1">
        <f t="array" aca="1" ref="AD1032" ca="1">IFERROR(IF((LEFT(INDIRECT("$F"&amp;$S1032),4))="GOTS",IF($G1032="Organic","GOTS_Organic_raw",(IF($G1032="Responsible","GOTS_Responsible",(IF($G1032="No Attribute (Conventional)","GOTS_conventional",(IF($G1032="Recycled Pre/Post-Consumer","GOTS_pre_post",(IF($G1032="In-Conversion","GOTS_in_conversion",(IF($G1032="Sustainably Sourced","Sustainably_sourced",(IF($G1032="Recycled pre-consumer organic","GOTS_recycled_organic",""))))))))))))),IF($G1032="Organic","Organic",(IF($G1032="Responsible","Responsible",(IF($G1032="No Attribute (Conventional)","No_Attribute_Conventional",(IF($G1032="Recycled Pre/Post-Consumer","Recycled_Pre_Post_Consumer",(IF($G1032="In-Conversion","In_Conversion",(IF($G1032="Recycled Pre-Consumer","Recycled_Pre_Consumer",(IF($G1032="Recycled Post-Consumer","Recycled_Post_Consumer",(IF($G1032="Sustainably Sourced","Sustainably_sourced",(IF($G1032="Recycled pre-consumer organic","GOTS_recycled_organic","")))))))))))))))))),"")</f>
        <v/>
      </c>
      <c r="AE1032" t="e" cm="1">
        <f t="array" aca="1" ref="AE1032" ca="1">IF($I1032="",IF(INDIRECT("$F"&amp;$S1032)="","",IF(LEFT(INDIRECT("$F"&amp;$S1032),3)="GRS","GRS_RCS_RM",IF((LEFT(INDIRECT("$F"&amp;$S1032),3))="RCS","GRS_RCS_RM",IF(INDIRECT("$F"&amp;$S1032)="OCS (No Label)","OCS_Conversion_RM",IF(LEFT(INDIRECT("$F"&amp;$S1032),3)="OCS","OCS_RM",IF(RIGHT(INDIRECT("$F"&amp;$S1032),10)="conversion","GOTS_RM_conversion",IF((LEFT(INDIRECT("$F"&amp;$S1032),4))="GOTS","GOTS_RM","Responsible_RM"))))))),"DELETERM")</f>
        <v>#VALUE!</v>
      </c>
      <c r="AF1032" t="e" cm="1">
        <f t="array" aca="1" ref="AF1032" ca="1">IF($S1032="","",INDIRECT("$Z"&amp;$S1032))</f>
        <v>#VALUE!</v>
      </c>
      <c r="AG1032" t="str">
        <f t="shared" si="314"/>
        <v/>
      </c>
      <c r="AH1032" t="str" cm="1">
        <f t="array" aca="1" ref="AH1032" ca="1">IFERROR(INDIRECT("$ag"&amp;S1032),"")</f>
        <v/>
      </c>
      <c r="AI1032" t="e" cm="1">
        <f t="array" aca="1" ref="AI1032" ca="1">INDIRECT("O"&amp;S1032)</f>
        <v>#VALUE!</v>
      </c>
      <c r="AJ1032" t="str">
        <f t="shared" si="315"/>
        <v/>
      </c>
    </row>
    <row r="1033" spans="1:36" ht="16.5" customHeight="1">
      <c r="A1033" s="130"/>
      <c r="B1033" s="136"/>
      <c r="C1033" s="137"/>
      <c r="D1033" s="146"/>
      <c r="E1033" s="146"/>
      <c r="F1033" s="137"/>
      <c r="G1033" s="147"/>
      <c r="H1033" s="147"/>
      <c r="I1033" s="147"/>
      <c r="J1033" s="147"/>
      <c r="K1033" s="38"/>
      <c r="L1033" s="144"/>
      <c r="M1033" s="144"/>
      <c r="N1033" s="61"/>
      <c r="O1033" s="314"/>
      <c r="Q1033" t="str">
        <f t="shared" si="310"/>
        <v/>
      </c>
      <c r="S1033" t="e">
        <f t="shared" ca="1" si="297"/>
        <v>#VALUE!</v>
      </c>
      <c r="T1033" t="e">
        <f t="shared" ca="1" si="316"/>
        <v>#VALUE!</v>
      </c>
      <c r="U1033">
        <f t="shared" si="298"/>
        <v>960</v>
      </c>
      <c r="V1033">
        <v>80.833333333339596</v>
      </c>
      <c r="W1033">
        <f t="shared" si="301"/>
        <v>80</v>
      </c>
      <c r="X1033" t="str" cm="1">
        <f t="array" aca="1" ref="X1033" ca="1">IFERROR(INDEX('PC&amp;PD'!$A$1:$AS$19,ROW('PC&amp;PD'!$A$19),MATCH(INDIRECT(T1033),'PC&amp;PD'!$A$1:$AS$1,0)),"")</f>
        <v/>
      </c>
      <c r="AA1033" t="str">
        <f t="shared" si="311"/>
        <v/>
      </c>
      <c r="AB1033" t="str">
        <f t="shared" si="312"/>
        <v/>
      </c>
      <c r="AC1033" t="e">
        <f t="shared" ca="1" si="313"/>
        <v>#VALUE!</v>
      </c>
      <c r="AD1033" t="str" cm="1">
        <f t="array" aca="1" ref="AD1033" ca="1">IFERROR(IF((LEFT(INDIRECT("$F"&amp;$S1033),4))="GOTS",IF($G1033="Organic","GOTS_Organic_raw",(IF($G1033="Responsible","GOTS_Responsible",(IF($G1033="No Attribute (Conventional)","GOTS_conventional",(IF($G1033="Recycled Pre/Post-Consumer","GOTS_pre_post",(IF($G1033="In-Conversion","GOTS_in_conversion",(IF($G1033="Sustainably Sourced","Sustainably_sourced",(IF($G1033="Recycled pre-consumer organic","GOTS_recycled_organic",""))))))))))))),IF($G1033="Organic","Organic",(IF($G1033="Responsible","Responsible",(IF($G1033="No Attribute (Conventional)","No_Attribute_Conventional",(IF($G1033="Recycled Pre/Post-Consumer","Recycled_Pre_Post_Consumer",(IF($G1033="In-Conversion","In_Conversion",(IF($G1033="Recycled Pre-Consumer","Recycled_Pre_Consumer",(IF($G1033="Recycled Post-Consumer","Recycled_Post_Consumer",(IF($G1033="Sustainably Sourced","Sustainably_sourced",(IF($G1033="Recycled pre-consumer organic","GOTS_recycled_organic","")))))))))))))))))),"")</f>
        <v/>
      </c>
      <c r="AE1033" t="e" cm="1">
        <f t="array" aca="1" ref="AE1033" ca="1">IF($I1033="",IF(INDIRECT("$F"&amp;$S1033)="","",IF(LEFT(INDIRECT("$F"&amp;$S1033),3)="GRS","GRS_RCS_RM",IF((LEFT(INDIRECT("$F"&amp;$S1033),3))="RCS","GRS_RCS_RM",IF(INDIRECT("$F"&amp;$S1033)="OCS (No Label)","OCS_Conversion_RM",IF(LEFT(INDIRECT("$F"&amp;$S1033),3)="OCS","OCS_RM",IF(RIGHT(INDIRECT("$F"&amp;$S1033),10)="conversion","GOTS_RM_conversion",IF((LEFT(INDIRECT("$F"&amp;$S1033),4))="GOTS","GOTS_RM","Responsible_RM"))))))),"DELETERM")</f>
        <v>#VALUE!</v>
      </c>
      <c r="AF1033" t="e" cm="1">
        <f t="array" aca="1" ref="AF1033" ca="1">IF($S1033="","",INDIRECT("$Z"&amp;$S1033))</f>
        <v>#VALUE!</v>
      </c>
      <c r="AG1033" t="str">
        <f t="shared" si="314"/>
        <v/>
      </c>
      <c r="AH1033" t="str" cm="1">
        <f t="array" aca="1" ref="AH1033" ca="1">IFERROR(INDIRECT("$ag"&amp;S1033),"")</f>
        <v/>
      </c>
      <c r="AI1033" t="e" cm="1">
        <f t="array" aca="1" ref="AI1033" ca="1">INDIRECT("O"&amp;S1033)</f>
        <v>#VALUE!</v>
      </c>
      <c r="AJ1033" t="str">
        <f t="shared" si="315"/>
        <v/>
      </c>
    </row>
    <row r="1034" spans="1:36" ht="16.5" customHeight="1" thickBot="1">
      <c r="A1034" s="131"/>
      <c r="B1034" s="138"/>
      <c r="C1034" s="139"/>
      <c r="D1034" s="148"/>
      <c r="E1034" s="148"/>
      <c r="F1034" s="139"/>
      <c r="G1034" s="149"/>
      <c r="H1034" s="149"/>
      <c r="I1034" s="149"/>
      <c r="J1034" s="149"/>
      <c r="K1034" s="39"/>
      <c r="L1034" s="145"/>
      <c r="M1034" s="145"/>
      <c r="N1034" s="62"/>
      <c r="O1034" s="315"/>
      <c r="Q1034" t="str">
        <f t="shared" si="310"/>
        <v/>
      </c>
      <c r="S1034" t="e">
        <f t="shared" ca="1" si="297"/>
        <v>#VALUE!</v>
      </c>
      <c r="T1034" t="e">
        <f t="shared" ca="1" si="316"/>
        <v>#VALUE!</v>
      </c>
      <c r="U1034">
        <f t="shared" si="298"/>
        <v>960</v>
      </c>
      <c r="V1034">
        <v>80.916666666672995</v>
      </c>
      <c r="W1034">
        <f t="shared" si="301"/>
        <v>80</v>
      </c>
      <c r="X1034" t="str" cm="1">
        <f t="array" aca="1" ref="X1034" ca="1">IFERROR(INDEX('PC&amp;PD'!$A$1:$AS$19,ROW('PC&amp;PD'!$A$19),MATCH(INDIRECT(T1034),'PC&amp;PD'!$A$1:$AS$1,0)),"")</f>
        <v/>
      </c>
      <c r="AA1034" t="str">
        <f t="shared" si="311"/>
        <v/>
      </c>
      <c r="AB1034" t="str">
        <f t="shared" si="312"/>
        <v/>
      </c>
      <c r="AC1034" t="e">
        <f t="shared" ca="1" si="313"/>
        <v>#VALUE!</v>
      </c>
      <c r="AD1034" t="str" cm="1">
        <f t="array" aca="1" ref="AD1034" ca="1">IFERROR(IF((LEFT(INDIRECT("$F"&amp;$S1034),4))="GOTS",IF($G1034="Organic","GOTS_Organic_raw",(IF($G1034="Responsible","GOTS_Responsible",(IF($G1034="No Attribute (Conventional)","GOTS_conventional",(IF($G1034="Recycled Pre/Post-Consumer","GOTS_pre_post",(IF($G1034="In-Conversion","GOTS_in_conversion",(IF($G1034="Sustainably Sourced","Sustainably_sourced",(IF($G1034="Recycled pre-consumer organic","GOTS_recycled_organic",""))))))))))))),IF($G1034="Organic","Organic",(IF($G1034="Responsible","Responsible",(IF($G1034="No Attribute (Conventional)","No_Attribute_Conventional",(IF($G1034="Recycled Pre/Post-Consumer","Recycled_Pre_Post_Consumer",(IF($G1034="In-Conversion","In_Conversion",(IF($G1034="Recycled Pre-Consumer","Recycled_Pre_Consumer",(IF($G1034="Recycled Post-Consumer","Recycled_Post_Consumer",(IF($G1034="Sustainably Sourced","Sustainably_sourced",(IF($G1034="Recycled pre-consumer organic","GOTS_recycled_organic","")))))))))))))))))),"")</f>
        <v/>
      </c>
      <c r="AE1034" t="e" cm="1">
        <f t="array" aca="1" ref="AE1034" ca="1">IF($I1034="",IF(INDIRECT("$F"&amp;$S1034)="","",IF(LEFT(INDIRECT("$F"&amp;$S1034),3)="GRS","GRS_RCS_RM",IF((LEFT(INDIRECT("$F"&amp;$S1034),3))="RCS","GRS_RCS_RM",IF(INDIRECT("$F"&amp;$S1034)="OCS (No Label)","OCS_Conversion_RM",IF(LEFT(INDIRECT("$F"&amp;$S1034),3)="OCS","OCS_RM",IF(RIGHT(INDIRECT("$F"&amp;$S1034),10)="conversion","GOTS_RM_conversion",IF((LEFT(INDIRECT("$F"&amp;$S1034),4))="GOTS","GOTS_RM","Responsible_RM"))))))),"DELETERM")</f>
        <v>#VALUE!</v>
      </c>
      <c r="AF1034" t="e" cm="1">
        <f t="array" aca="1" ref="AF1034" ca="1">IF($S1034="","",INDIRECT("$Z"&amp;$S1034))</f>
        <v>#VALUE!</v>
      </c>
      <c r="AG1034" t="str">
        <f t="shared" si="314"/>
        <v/>
      </c>
      <c r="AH1034" t="str" cm="1">
        <f t="array" aca="1" ref="AH1034" ca="1">IFERROR(INDIRECT("$ag"&amp;S1034),"")</f>
        <v/>
      </c>
      <c r="AI1034" t="e" cm="1">
        <f t="array" aca="1" ref="AI1034" ca="1">INDIRECT("O"&amp;S1034)</f>
        <v>#VALUE!</v>
      </c>
      <c r="AJ1034" t="str">
        <f t="shared" si="315"/>
        <v/>
      </c>
    </row>
    <row r="1035" spans="1:36" ht="16.5" customHeight="1">
      <c r="A1035" s="128" t="str">
        <f>IF(B1035="","",COUNTA($B$63:$B1035))</f>
        <v/>
      </c>
      <c r="B1035" s="132"/>
      <c r="C1035" s="133"/>
      <c r="D1035" s="140"/>
      <c r="E1035" s="140"/>
      <c r="F1035" s="133"/>
      <c r="G1035" s="141"/>
      <c r="H1035" s="141"/>
      <c r="I1035" s="141"/>
      <c r="J1035" s="141"/>
      <c r="K1035" s="37"/>
      <c r="L1035" s="142" t="str">
        <f>IF(R1035="","",LEFT(R1035,LEN(R1035)-2))</f>
        <v/>
      </c>
      <c r="M1035" s="142"/>
      <c r="N1035" s="60"/>
      <c r="O1035" s="313"/>
      <c r="Q1035" t="str">
        <f t="shared" si="310"/>
        <v/>
      </c>
      <c r="R1035" t="str">
        <f t="shared" ref="R1035" si="317">CONCATENATE($Q1035,Q1036,Q1037,Q1038,Q1039,Q1040,$Q1041,$Q1042,$Q1043,$Q1044,$Q1045,$Q1046)</f>
        <v/>
      </c>
      <c r="S1035" t="e">
        <f t="shared" ca="1" si="297"/>
        <v>#VALUE!</v>
      </c>
      <c r="T1035" t="e">
        <f t="shared" ca="1" si="316"/>
        <v>#VALUE!</v>
      </c>
      <c r="U1035">
        <f t="shared" si="298"/>
        <v>972</v>
      </c>
      <c r="V1035">
        <v>81.000000000006295</v>
      </c>
      <c r="W1035">
        <f t="shared" si="301"/>
        <v>81</v>
      </c>
      <c r="X1035" t="str" cm="1">
        <f t="array" aca="1" ref="X1035" ca="1">IFERROR(INDEX('PC&amp;PD'!$A$1:$AS$19,ROW('PC&amp;PD'!$A$19),MATCH(INDIRECT(T1035),'PC&amp;PD'!$A$1:$AS$1,0)),"")</f>
        <v/>
      </c>
      <c r="Z1035" t="str">
        <f t="shared" ref="Z1035" si="318">IFERROR(IF($F1035="OCS 100","OCS (OCS 100)",IF($F1035="OCS Blended","OCS (OCS Blended)",IF($F1035="OCS (No Label)","OCS (No Label)",IF($F1035="RCS 100","RCS (RCS 100)",IF($F1035="RCS Blended","RCS (RCS Blended)",IF($F1035="GRS","GRS (GRS)",IF($F1035="GRS (No Label)", "GRS (No Label)",IF($F1035="RDS","RDS (RDS)",IF($F1035="RWS","RWS (RWS)",IF($F1035="RAS","RAS (RAS)",IF($F1035="RMS","RMS (RMS)",IF($F1035="GOTS Organic","GOTS (Organic)",IF($F1035="GOTS Made with organic","GOTS (Made with Organic)",IF($F1035="GOTS Organic - in conversion","GOTS (Organic - In Conversion)",IF($F1035="GOTS Made with organic - in conversion","GOTS (Made with Organic - In Conversion)",""))))))))))))))),"")</f>
        <v/>
      </c>
      <c r="AA1035" t="str">
        <f t="shared" si="311"/>
        <v/>
      </c>
      <c r="AB1035" t="str">
        <f t="shared" si="312"/>
        <v/>
      </c>
      <c r="AC1035" t="e">
        <f t="shared" ca="1" si="313"/>
        <v>#VALUE!</v>
      </c>
      <c r="AD1035" t="str" cm="1">
        <f t="array" aca="1" ref="AD1035" ca="1">IFERROR(IF((LEFT(INDIRECT("$F"&amp;$S1035),4))="GOTS",IF($G1035="Organic","GOTS_Organic_raw",(IF($G1035="Responsible","GOTS_Responsible",(IF($G1035="No Attribute (Conventional)","GOTS_conventional",(IF($G1035="Recycled Pre/Post-Consumer","GOTS_pre_post",(IF($G1035="In-Conversion","GOTS_in_conversion",(IF($G1035="Sustainably Sourced","Sustainably_sourced",(IF($G1035="Recycled pre-consumer organic","GOTS_recycled_organic",""))))))))))))),IF($G1035="Organic","Organic",(IF($G1035="Responsible","Responsible",(IF($G1035="No Attribute (Conventional)","No_Attribute_Conventional",(IF($G1035="Recycled Pre/Post-Consumer","Recycled_Pre_Post_Consumer",(IF($G1035="In-Conversion","In_Conversion",(IF($G1035="Recycled Pre-Consumer","Recycled_Pre_Consumer",(IF($G1035="Recycled Post-Consumer","Recycled_Post_Consumer",(IF($G1035="Sustainably Sourced","Sustainably_sourced",(IF($G1035="Recycled pre-consumer organic","GOTS_recycled_organic","")))))))))))))))))),"")</f>
        <v/>
      </c>
      <c r="AE1035" t="e" cm="1">
        <f t="array" aca="1" ref="AE1035" ca="1">IF($I1035="",IF(INDIRECT("$F"&amp;$S1035)="","",IF(LEFT(INDIRECT("$F"&amp;$S1035),3)="GRS","GRS_RCS_RM",IF((LEFT(INDIRECT("$F"&amp;$S1035),3))="RCS","GRS_RCS_RM",IF(INDIRECT("$F"&amp;$S1035)="OCS (No Label)","OCS_Conversion_RM",IF(LEFT(INDIRECT("$F"&amp;$S1035),3)="OCS","OCS_RM",IF(RIGHT(INDIRECT("$F"&amp;$S1035),10)="conversion","GOTS_RM_conversion",IF((LEFT(INDIRECT("$F"&amp;$S1035),4))="GOTS","GOTS_RM","Responsible_RM"))))))),"DELETERM")</f>
        <v>#VALUE!</v>
      </c>
      <c r="AF1035" t="e" cm="1">
        <f t="array" aca="1" ref="AF1035" ca="1">IF($S1035="","",INDIRECT("$Z"&amp;$S1035))</f>
        <v>#VALUE!</v>
      </c>
      <c r="AG1035" t="str">
        <f t="shared" si="314"/>
        <v/>
      </c>
      <c r="AH1035" t="str" cm="1">
        <f t="array" aca="1" ref="AH1035" ca="1">IFERROR(INDIRECT("$ag"&amp;S1035),"")</f>
        <v/>
      </c>
      <c r="AI1035" t="e" cm="1">
        <f t="array" aca="1" ref="AI1035" ca="1">INDIRECT("O"&amp;S1035)</f>
        <v>#VALUE!</v>
      </c>
      <c r="AJ1035" t="str">
        <f t="shared" si="315"/>
        <v/>
      </c>
    </row>
    <row r="1036" spans="1:36" ht="16.5" customHeight="1">
      <c r="A1036" s="129"/>
      <c r="B1036" s="134"/>
      <c r="C1036" s="135"/>
      <c r="D1036" s="146"/>
      <c r="E1036" s="146"/>
      <c r="F1036" s="135"/>
      <c r="G1036" s="147"/>
      <c r="H1036" s="147"/>
      <c r="I1036" s="147"/>
      <c r="J1036" s="147"/>
      <c r="K1036" s="38"/>
      <c r="L1036" s="143"/>
      <c r="M1036" s="143"/>
      <c r="N1036" s="61"/>
      <c r="O1036" s="314"/>
      <c r="Q1036" t="str">
        <f t="shared" si="310"/>
        <v/>
      </c>
      <c r="S1036" t="e">
        <f t="shared" ref="S1036:S1099" ca="1" si="319">IF(INDIRECT("A"&amp;$S$63+$U1036)&lt;&gt;"",$S$63+$U1036,"")</f>
        <v>#VALUE!</v>
      </c>
      <c r="T1036" t="e">
        <f t="shared" ca="1" si="316"/>
        <v>#VALUE!</v>
      </c>
      <c r="U1036">
        <f t="shared" ref="U1036:U1099" si="320">(12*W1036)</f>
        <v>972</v>
      </c>
      <c r="V1036">
        <v>81.083333333339695</v>
      </c>
      <c r="W1036">
        <f t="shared" si="301"/>
        <v>81</v>
      </c>
      <c r="X1036" t="str" cm="1">
        <f t="array" aca="1" ref="X1036" ca="1">IFERROR(INDEX('PC&amp;PD'!$A$1:$AS$19,ROW('PC&amp;PD'!$A$19),MATCH(INDIRECT(T1036),'PC&amp;PD'!$A$1:$AS$1,0)),"")</f>
        <v/>
      </c>
      <c r="AA1036" t="str">
        <f t="shared" si="311"/>
        <v/>
      </c>
      <c r="AB1036" t="str">
        <f t="shared" si="312"/>
        <v/>
      </c>
      <c r="AC1036" t="e">
        <f t="shared" ca="1" si="313"/>
        <v>#VALUE!</v>
      </c>
      <c r="AD1036" t="str" cm="1">
        <f t="array" aca="1" ref="AD1036" ca="1">IFERROR(IF((LEFT(INDIRECT("$F"&amp;$S1036),4))="GOTS",IF($G1036="Organic","GOTS_Organic_raw",(IF($G1036="Responsible","GOTS_Responsible",(IF($G1036="No Attribute (Conventional)","GOTS_conventional",(IF($G1036="Recycled Pre/Post-Consumer","GOTS_pre_post",(IF($G1036="In-Conversion","GOTS_in_conversion",(IF($G1036="Sustainably Sourced","Sustainably_sourced",(IF($G1036="Recycled pre-consumer organic","GOTS_recycled_organic",""))))))))))))),IF($G1036="Organic","Organic",(IF($G1036="Responsible","Responsible",(IF($G1036="No Attribute (Conventional)","No_Attribute_Conventional",(IF($G1036="Recycled Pre/Post-Consumer","Recycled_Pre_Post_Consumer",(IF($G1036="In-Conversion","In_Conversion",(IF($G1036="Recycled Pre-Consumer","Recycled_Pre_Consumer",(IF($G1036="Recycled Post-Consumer","Recycled_Post_Consumer",(IF($G1036="Sustainably Sourced","Sustainably_sourced",(IF($G1036="Recycled pre-consumer organic","GOTS_recycled_organic","")))))))))))))))))),"")</f>
        <v/>
      </c>
      <c r="AE1036" t="e" cm="1">
        <f t="array" aca="1" ref="AE1036" ca="1">IF($I1036="",IF(INDIRECT("$F"&amp;$S1036)="","",IF(LEFT(INDIRECT("$F"&amp;$S1036),3)="GRS","GRS_RCS_RM",IF((LEFT(INDIRECT("$F"&amp;$S1036),3))="RCS","GRS_RCS_RM",IF(INDIRECT("$F"&amp;$S1036)="OCS (No Label)","OCS_Conversion_RM",IF(LEFT(INDIRECT("$F"&amp;$S1036),3)="OCS","OCS_RM",IF(RIGHT(INDIRECT("$F"&amp;$S1036),10)="conversion","GOTS_RM_conversion",IF((LEFT(INDIRECT("$F"&amp;$S1036),4))="GOTS","GOTS_RM","Responsible_RM"))))))),"DELETERM")</f>
        <v>#VALUE!</v>
      </c>
      <c r="AF1036" t="e" cm="1">
        <f t="array" aca="1" ref="AF1036" ca="1">IF($S1036="","",INDIRECT("$Z"&amp;$S1036))</f>
        <v>#VALUE!</v>
      </c>
      <c r="AG1036" t="str">
        <f t="shared" si="314"/>
        <v/>
      </c>
      <c r="AH1036" t="str" cm="1">
        <f t="array" aca="1" ref="AH1036" ca="1">IFERROR(INDIRECT("$ag"&amp;S1036),"")</f>
        <v/>
      </c>
      <c r="AI1036" t="e" cm="1">
        <f t="array" aca="1" ref="AI1036" ca="1">INDIRECT("O"&amp;S1036)</f>
        <v>#VALUE!</v>
      </c>
      <c r="AJ1036" t="str">
        <f t="shared" si="315"/>
        <v/>
      </c>
    </row>
    <row r="1037" spans="1:36" ht="16.5" customHeight="1">
      <c r="A1037" s="129"/>
      <c r="B1037" s="134"/>
      <c r="C1037" s="135"/>
      <c r="D1037" s="146"/>
      <c r="E1037" s="146"/>
      <c r="F1037" s="135"/>
      <c r="G1037" s="147"/>
      <c r="H1037" s="147"/>
      <c r="I1037" s="147"/>
      <c r="J1037" s="147"/>
      <c r="K1037" s="38"/>
      <c r="L1037" s="143"/>
      <c r="M1037" s="143"/>
      <c r="N1037" s="61"/>
      <c r="O1037" s="314"/>
      <c r="Q1037" t="str">
        <f t="shared" si="310"/>
        <v/>
      </c>
      <c r="S1037" t="e">
        <f t="shared" ca="1" si="319"/>
        <v>#VALUE!</v>
      </c>
      <c r="T1037" t="e">
        <f t="shared" ca="1" si="316"/>
        <v>#VALUE!</v>
      </c>
      <c r="U1037">
        <f t="shared" si="320"/>
        <v>972</v>
      </c>
      <c r="V1037">
        <v>81.166666666672995</v>
      </c>
      <c r="W1037">
        <f t="shared" si="301"/>
        <v>81</v>
      </c>
      <c r="X1037" t="str" cm="1">
        <f t="array" aca="1" ref="X1037" ca="1">IFERROR(INDEX('PC&amp;PD'!$A$1:$AS$19,ROW('PC&amp;PD'!$A$19),MATCH(INDIRECT(T1037),'PC&amp;PD'!$A$1:$AS$1,0)),"")</f>
        <v/>
      </c>
      <c r="AA1037" t="str">
        <f t="shared" si="311"/>
        <v/>
      </c>
      <c r="AB1037" t="str">
        <f t="shared" si="312"/>
        <v/>
      </c>
      <c r="AC1037" t="e">
        <f t="shared" ca="1" si="313"/>
        <v>#VALUE!</v>
      </c>
      <c r="AD1037" t="str" cm="1">
        <f t="array" aca="1" ref="AD1037" ca="1">IFERROR(IF((LEFT(INDIRECT("$F"&amp;$S1037),4))="GOTS",IF($G1037="Organic","GOTS_Organic_raw",(IF($G1037="Responsible","GOTS_Responsible",(IF($G1037="No Attribute (Conventional)","GOTS_conventional",(IF($G1037="Recycled Pre/Post-Consumer","GOTS_pre_post",(IF($G1037="In-Conversion","GOTS_in_conversion",(IF($G1037="Sustainably Sourced","Sustainably_sourced",(IF($G1037="Recycled pre-consumer organic","GOTS_recycled_organic",""))))))))))))),IF($G1037="Organic","Organic",(IF($G1037="Responsible","Responsible",(IF($G1037="No Attribute (Conventional)","No_Attribute_Conventional",(IF($G1037="Recycled Pre/Post-Consumer","Recycled_Pre_Post_Consumer",(IF($G1037="In-Conversion","In_Conversion",(IF($G1037="Recycled Pre-Consumer","Recycled_Pre_Consumer",(IF($G1037="Recycled Post-Consumer","Recycled_Post_Consumer",(IF($G1037="Sustainably Sourced","Sustainably_sourced",(IF($G1037="Recycled pre-consumer organic","GOTS_recycled_organic","")))))))))))))))))),"")</f>
        <v/>
      </c>
      <c r="AE1037" t="e" cm="1">
        <f t="array" aca="1" ref="AE1037" ca="1">IF($I1037="",IF(INDIRECT("$F"&amp;$S1037)="","",IF(LEFT(INDIRECT("$F"&amp;$S1037),3)="GRS","GRS_RCS_RM",IF((LEFT(INDIRECT("$F"&amp;$S1037),3))="RCS","GRS_RCS_RM",IF(INDIRECT("$F"&amp;$S1037)="OCS (No Label)","OCS_Conversion_RM",IF(LEFT(INDIRECT("$F"&amp;$S1037),3)="OCS","OCS_RM",IF(RIGHT(INDIRECT("$F"&amp;$S1037),10)="conversion","GOTS_RM_conversion",IF((LEFT(INDIRECT("$F"&amp;$S1037),4))="GOTS","GOTS_RM","Responsible_RM"))))))),"DELETERM")</f>
        <v>#VALUE!</v>
      </c>
      <c r="AF1037" t="e" cm="1">
        <f t="array" aca="1" ref="AF1037" ca="1">IF($S1037="","",INDIRECT("$Z"&amp;$S1037))</f>
        <v>#VALUE!</v>
      </c>
      <c r="AG1037" t="str">
        <f t="shared" si="314"/>
        <v/>
      </c>
      <c r="AH1037" t="str" cm="1">
        <f t="array" aca="1" ref="AH1037" ca="1">IFERROR(INDIRECT("$ag"&amp;S1037),"")</f>
        <v/>
      </c>
      <c r="AI1037" t="e" cm="1">
        <f t="array" aca="1" ref="AI1037" ca="1">INDIRECT("O"&amp;S1037)</f>
        <v>#VALUE!</v>
      </c>
      <c r="AJ1037" t="str">
        <f t="shared" si="315"/>
        <v/>
      </c>
    </row>
    <row r="1038" spans="1:36" ht="16.5" customHeight="1">
      <c r="A1038" s="129"/>
      <c r="B1038" s="134"/>
      <c r="C1038" s="135"/>
      <c r="D1038" s="146"/>
      <c r="E1038" s="146"/>
      <c r="F1038" s="135"/>
      <c r="G1038" s="147"/>
      <c r="H1038" s="147"/>
      <c r="I1038" s="147"/>
      <c r="J1038" s="147"/>
      <c r="K1038" s="38"/>
      <c r="L1038" s="143"/>
      <c r="M1038" s="143"/>
      <c r="N1038" s="61"/>
      <c r="O1038" s="314"/>
      <c r="Q1038" t="str">
        <f t="shared" si="310"/>
        <v/>
      </c>
      <c r="S1038" t="e">
        <f t="shared" ca="1" si="319"/>
        <v>#VALUE!</v>
      </c>
      <c r="T1038" t="e">
        <f t="shared" ca="1" si="316"/>
        <v>#VALUE!</v>
      </c>
      <c r="U1038">
        <f t="shared" si="320"/>
        <v>972</v>
      </c>
      <c r="V1038">
        <v>81.250000000006295</v>
      </c>
      <c r="W1038">
        <f t="shared" si="301"/>
        <v>81</v>
      </c>
      <c r="X1038" t="str" cm="1">
        <f t="array" aca="1" ref="X1038" ca="1">IFERROR(INDEX('PC&amp;PD'!$A$1:$AS$19,ROW('PC&amp;PD'!$A$19),MATCH(INDIRECT(T1038),'PC&amp;PD'!$A$1:$AS$1,0)),"")</f>
        <v/>
      </c>
      <c r="AA1038" t="str">
        <f t="shared" si="311"/>
        <v/>
      </c>
      <c r="AB1038" t="str">
        <f t="shared" si="312"/>
        <v/>
      </c>
      <c r="AC1038" t="e">
        <f t="shared" ca="1" si="313"/>
        <v>#VALUE!</v>
      </c>
      <c r="AD1038" t="str" cm="1">
        <f t="array" aca="1" ref="AD1038" ca="1">IFERROR(IF((LEFT(INDIRECT("$F"&amp;$S1038),4))="GOTS",IF($G1038="Organic","GOTS_Organic_raw",(IF($G1038="Responsible","GOTS_Responsible",(IF($G1038="No Attribute (Conventional)","GOTS_conventional",(IF($G1038="Recycled Pre/Post-Consumer","GOTS_pre_post",(IF($G1038="In-Conversion","GOTS_in_conversion",(IF($G1038="Sustainably Sourced","Sustainably_sourced",(IF($G1038="Recycled pre-consumer organic","GOTS_recycled_organic",""))))))))))))),IF($G1038="Organic","Organic",(IF($G1038="Responsible","Responsible",(IF($G1038="No Attribute (Conventional)","No_Attribute_Conventional",(IF($G1038="Recycled Pre/Post-Consumer","Recycled_Pre_Post_Consumer",(IF($G1038="In-Conversion","In_Conversion",(IF($G1038="Recycled Pre-Consumer","Recycled_Pre_Consumer",(IF($G1038="Recycled Post-Consumer","Recycled_Post_Consumer",(IF($G1038="Sustainably Sourced","Sustainably_sourced",(IF($G1038="Recycled pre-consumer organic","GOTS_recycled_organic","")))))))))))))))))),"")</f>
        <v/>
      </c>
      <c r="AE1038" t="e" cm="1">
        <f t="array" aca="1" ref="AE1038" ca="1">IF($I1038="",IF(INDIRECT("$F"&amp;$S1038)="","",IF(LEFT(INDIRECT("$F"&amp;$S1038),3)="GRS","GRS_RCS_RM",IF((LEFT(INDIRECT("$F"&amp;$S1038),3))="RCS","GRS_RCS_RM",IF(INDIRECT("$F"&amp;$S1038)="OCS (No Label)","OCS_Conversion_RM",IF(LEFT(INDIRECT("$F"&amp;$S1038),3)="OCS","OCS_RM",IF(RIGHT(INDIRECT("$F"&amp;$S1038),10)="conversion","GOTS_RM_conversion",IF((LEFT(INDIRECT("$F"&amp;$S1038),4))="GOTS","GOTS_RM","Responsible_RM"))))))),"DELETERM")</f>
        <v>#VALUE!</v>
      </c>
      <c r="AF1038" t="e" cm="1">
        <f t="array" aca="1" ref="AF1038" ca="1">IF($S1038="","",INDIRECT("$Z"&amp;$S1038))</f>
        <v>#VALUE!</v>
      </c>
      <c r="AG1038" t="str">
        <f t="shared" si="314"/>
        <v/>
      </c>
      <c r="AH1038" t="str" cm="1">
        <f t="array" aca="1" ref="AH1038" ca="1">IFERROR(INDIRECT("$ag"&amp;S1038),"")</f>
        <v/>
      </c>
      <c r="AI1038" t="e" cm="1">
        <f t="array" aca="1" ref="AI1038" ca="1">INDIRECT("O"&amp;S1038)</f>
        <v>#VALUE!</v>
      </c>
      <c r="AJ1038" t="str">
        <f t="shared" si="315"/>
        <v/>
      </c>
    </row>
    <row r="1039" spans="1:36" ht="16.5" customHeight="1">
      <c r="A1039" s="129"/>
      <c r="B1039" s="134"/>
      <c r="C1039" s="135"/>
      <c r="D1039" s="146"/>
      <c r="E1039" s="146"/>
      <c r="F1039" s="135"/>
      <c r="G1039" s="147"/>
      <c r="H1039" s="147"/>
      <c r="I1039" s="147"/>
      <c r="J1039" s="147"/>
      <c r="K1039" s="38"/>
      <c r="L1039" s="143"/>
      <c r="M1039" s="143"/>
      <c r="N1039" s="61"/>
      <c r="O1039" s="314"/>
      <c r="Q1039" t="str">
        <f t="shared" si="310"/>
        <v/>
      </c>
      <c r="S1039" t="e">
        <f t="shared" ca="1" si="319"/>
        <v>#VALUE!</v>
      </c>
      <c r="T1039" t="e">
        <f t="shared" ca="1" si="316"/>
        <v>#VALUE!</v>
      </c>
      <c r="U1039">
        <f t="shared" si="320"/>
        <v>972</v>
      </c>
      <c r="V1039">
        <v>81.333333333339695</v>
      </c>
      <c r="W1039">
        <f t="shared" si="301"/>
        <v>81</v>
      </c>
      <c r="X1039" t="str" cm="1">
        <f t="array" aca="1" ref="X1039" ca="1">IFERROR(INDEX('PC&amp;PD'!$A$1:$AS$19,ROW('PC&amp;PD'!$A$19),MATCH(INDIRECT(T1039),'PC&amp;PD'!$A$1:$AS$1,0)),"")</f>
        <v/>
      </c>
      <c r="AA1039" t="str">
        <f t="shared" si="311"/>
        <v/>
      </c>
      <c r="AB1039" t="str">
        <f t="shared" si="312"/>
        <v/>
      </c>
      <c r="AC1039" t="e">
        <f t="shared" ca="1" si="313"/>
        <v>#VALUE!</v>
      </c>
      <c r="AD1039" t="str" cm="1">
        <f t="array" aca="1" ref="AD1039" ca="1">IFERROR(IF((LEFT(INDIRECT("$F"&amp;$S1039),4))="GOTS",IF($G1039="Organic","GOTS_Organic_raw",(IF($G1039="Responsible","GOTS_Responsible",(IF($G1039="No Attribute (Conventional)","GOTS_conventional",(IF($G1039="Recycled Pre/Post-Consumer","GOTS_pre_post",(IF($G1039="In-Conversion","GOTS_in_conversion",(IF($G1039="Sustainably Sourced","Sustainably_sourced",(IF($G1039="Recycled pre-consumer organic","GOTS_recycled_organic",""))))))))))))),IF($G1039="Organic","Organic",(IF($G1039="Responsible","Responsible",(IF($G1039="No Attribute (Conventional)","No_Attribute_Conventional",(IF($G1039="Recycled Pre/Post-Consumer","Recycled_Pre_Post_Consumer",(IF($G1039="In-Conversion","In_Conversion",(IF($G1039="Recycled Pre-Consumer","Recycled_Pre_Consumer",(IF($G1039="Recycled Post-Consumer","Recycled_Post_Consumer",(IF($G1039="Sustainably Sourced","Sustainably_sourced",(IF($G1039="Recycled pre-consumer organic","GOTS_recycled_organic","")))))))))))))))))),"")</f>
        <v/>
      </c>
      <c r="AE1039" t="e" cm="1">
        <f t="array" aca="1" ref="AE1039" ca="1">IF($I1039="",IF(INDIRECT("$F"&amp;$S1039)="","",IF(LEFT(INDIRECT("$F"&amp;$S1039),3)="GRS","GRS_RCS_RM",IF((LEFT(INDIRECT("$F"&amp;$S1039),3))="RCS","GRS_RCS_RM",IF(INDIRECT("$F"&amp;$S1039)="OCS (No Label)","OCS_Conversion_RM",IF(LEFT(INDIRECT("$F"&amp;$S1039),3)="OCS","OCS_RM",IF(RIGHT(INDIRECT("$F"&amp;$S1039),10)="conversion","GOTS_RM_conversion",IF((LEFT(INDIRECT("$F"&amp;$S1039),4))="GOTS","GOTS_RM","Responsible_RM"))))))),"DELETERM")</f>
        <v>#VALUE!</v>
      </c>
      <c r="AF1039" t="e" cm="1">
        <f t="array" aca="1" ref="AF1039" ca="1">IF($S1039="","",INDIRECT("$Z"&amp;$S1039))</f>
        <v>#VALUE!</v>
      </c>
      <c r="AG1039" t="str">
        <f t="shared" si="314"/>
        <v/>
      </c>
      <c r="AH1039" t="str" cm="1">
        <f t="array" aca="1" ref="AH1039" ca="1">IFERROR(INDIRECT("$ag"&amp;S1039),"")</f>
        <v/>
      </c>
      <c r="AI1039" t="e" cm="1">
        <f t="array" aca="1" ref="AI1039" ca="1">INDIRECT("O"&amp;S1039)</f>
        <v>#VALUE!</v>
      </c>
      <c r="AJ1039" t="str">
        <f t="shared" si="315"/>
        <v/>
      </c>
    </row>
    <row r="1040" spans="1:36" ht="16.5" customHeight="1">
      <c r="A1040" s="129"/>
      <c r="B1040" s="134"/>
      <c r="C1040" s="135"/>
      <c r="D1040" s="146"/>
      <c r="E1040" s="146"/>
      <c r="F1040" s="135"/>
      <c r="G1040" s="147"/>
      <c r="H1040" s="147"/>
      <c r="I1040" s="147"/>
      <c r="J1040" s="147"/>
      <c r="K1040" s="38"/>
      <c r="L1040" s="143"/>
      <c r="M1040" s="143"/>
      <c r="N1040" s="61"/>
      <c r="O1040" s="314"/>
      <c r="Q1040" t="str">
        <f t="shared" si="310"/>
        <v/>
      </c>
      <c r="S1040" t="e">
        <f t="shared" ca="1" si="319"/>
        <v>#VALUE!</v>
      </c>
      <c r="T1040" t="e">
        <f t="shared" ca="1" si="316"/>
        <v>#VALUE!</v>
      </c>
      <c r="U1040">
        <f t="shared" si="320"/>
        <v>972</v>
      </c>
      <c r="V1040">
        <v>81.416666666672995</v>
      </c>
      <c r="W1040">
        <f t="shared" si="301"/>
        <v>81</v>
      </c>
      <c r="X1040" t="str" cm="1">
        <f t="array" aca="1" ref="X1040" ca="1">IFERROR(INDEX('PC&amp;PD'!$A$1:$AS$19,ROW('PC&amp;PD'!$A$19),MATCH(INDIRECT(T1040),'PC&amp;PD'!$A$1:$AS$1,0)),"")</f>
        <v/>
      </c>
      <c r="AA1040" t="str">
        <f t="shared" si="311"/>
        <v/>
      </c>
      <c r="AB1040" t="str">
        <f t="shared" si="312"/>
        <v/>
      </c>
      <c r="AC1040" t="e">
        <f t="shared" ca="1" si="313"/>
        <v>#VALUE!</v>
      </c>
      <c r="AD1040" t="str" cm="1">
        <f t="array" aca="1" ref="AD1040" ca="1">IFERROR(IF((LEFT(INDIRECT("$F"&amp;$S1040),4))="GOTS",IF($G1040="Organic","GOTS_Organic_raw",(IF($G1040="Responsible","GOTS_Responsible",(IF($G1040="No Attribute (Conventional)","GOTS_conventional",(IF($G1040="Recycled Pre/Post-Consumer","GOTS_pre_post",(IF($G1040="In-Conversion","GOTS_in_conversion",(IF($G1040="Sustainably Sourced","Sustainably_sourced",(IF($G1040="Recycled pre-consumer organic","GOTS_recycled_organic",""))))))))))))),IF($G1040="Organic","Organic",(IF($G1040="Responsible","Responsible",(IF($G1040="No Attribute (Conventional)","No_Attribute_Conventional",(IF($G1040="Recycled Pre/Post-Consumer","Recycled_Pre_Post_Consumer",(IF($G1040="In-Conversion","In_Conversion",(IF($G1040="Recycled Pre-Consumer","Recycled_Pre_Consumer",(IF($G1040="Recycled Post-Consumer","Recycled_Post_Consumer",(IF($G1040="Sustainably Sourced","Sustainably_sourced",(IF($G1040="Recycled pre-consumer organic","GOTS_recycled_organic","")))))))))))))))))),"")</f>
        <v/>
      </c>
      <c r="AE1040" t="e" cm="1">
        <f t="array" aca="1" ref="AE1040" ca="1">IF($I1040="",IF(INDIRECT("$F"&amp;$S1040)="","",IF(LEFT(INDIRECT("$F"&amp;$S1040),3)="GRS","GRS_RCS_RM",IF((LEFT(INDIRECT("$F"&amp;$S1040),3))="RCS","GRS_RCS_RM",IF(INDIRECT("$F"&amp;$S1040)="OCS (No Label)","OCS_Conversion_RM",IF(LEFT(INDIRECT("$F"&amp;$S1040),3)="OCS","OCS_RM",IF(RIGHT(INDIRECT("$F"&amp;$S1040),10)="conversion","GOTS_RM_conversion",IF((LEFT(INDIRECT("$F"&amp;$S1040),4))="GOTS","GOTS_RM","Responsible_RM"))))))),"DELETERM")</f>
        <v>#VALUE!</v>
      </c>
      <c r="AF1040" t="e" cm="1">
        <f t="array" aca="1" ref="AF1040" ca="1">IF($S1040="","",INDIRECT("$Z"&amp;$S1040))</f>
        <v>#VALUE!</v>
      </c>
      <c r="AG1040" t="str">
        <f t="shared" si="314"/>
        <v/>
      </c>
      <c r="AH1040" t="str" cm="1">
        <f t="array" aca="1" ref="AH1040" ca="1">IFERROR(INDIRECT("$ag"&amp;S1040),"")</f>
        <v/>
      </c>
      <c r="AI1040" t="e" cm="1">
        <f t="array" aca="1" ref="AI1040" ca="1">INDIRECT("O"&amp;S1040)</f>
        <v>#VALUE!</v>
      </c>
      <c r="AJ1040" t="str">
        <f t="shared" si="315"/>
        <v/>
      </c>
    </row>
    <row r="1041" spans="1:36" ht="16.5" customHeight="1">
      <c r="A1041" s="130"/>
      <c r="B1041" s="136"/>
      <c r="C1041" s="137"/>
      <c r="D1041" s="146"/>
      <c r="E1041" s="146"/>
      <c r="F1041" s="137"/>
      <c r="G1041" s="147"/>
      <c r="H1041" s="147"/>
      <c r="I1041" s="147"/>
      <c r="J1041" s="147"/>
      <c r="K1041" s="38"/>
      <c r="L1041" s="144"/>
      <c r="M1041" s="144"/>
      <c r="N1041" s="61"/>
      <c r="O1041" s="314"/>
      <c r="Q1041" t="str">
        <f t="shared" si="310"/>
        <v/>
      </c>
      <c r="S1041" t="e">
        <f t="shared" ca="1" si="319"/>
        <v>#VALUE!</v>
      </c>
      <c r="T1041" t="e">
        <f t="shared" ca="1" si="316"/>
        <v>#VALUE!</v>
      </c>
      <c r="U1041">
        <f t="shared" si="320"/>
        <v>972</v>
      </c>
      <c r="V1041">
        <v>81.500000000006395</v>
      </c>
      <c r="W1041">
        <f t="shared" si="301"/>
        <v>81</v>
      </c>
      <c r="X1041" t="str" cm="1">
        <f t="array" aca="1" ref="X1041" ca="1">IFERROR(INDEX('PC&amp;PD'!$A$1:$AS$19,ROW('PC&amp;PD'!$A$19),MATCH(INDIRECT(T1041),'PC&amp;PD'!$A$1:$AS$1,0)),"")</f>
        <v/>
      </c>
      <c r="AA1041" t="str">
        <f t="shared" si="311"/>
        <v/>
      </c>
      <c r="AB1041" t="str">
        <f t="shared" si="312"/>
        <v/>
      </c>
      <c r="AC1041" t="e">
        <f t="shared" ca="1" si="313"/>
        <v>#VALUE!</v>
      </c>
      <c r="AD1041" t="str" cm="1">
        <f t="array" aca="1" ref="AD1041" ca="1">IFERROR(IF((LEFT(INDIRECT("$F"&amp;$S1041),4))="GOTS",IF($G1041="Organic","GOTS_Organic_raw",(IF($G1041="Responsible","GOTS_Responsible",(IF($G1041="No Attribute (Conventional)","GOTS_conventional",(IF($G1041="Recycled Pre/Post-Consumer","GOTS_pre_post",(IF($G1041="In-Conversion","GOTS_in_conversion",(IF($G1041="Sustainably Sourced","Sustainably_sourced",(IF($G1041="Recycled pre-consumer organic","GOTS_recycled_organic",""))))))))))))),IF($G1041="Organic","Organic",(IF($G1041="Responsible","Responsible",(IF($G1041="No Attribute (Conventional)","No_Attribute_Conventional",(IF($G1041="Recycled Pre/Post-Consumer","Recycled_Pre_Post_Consumer",(IF($G1041="In-Conversion","In_Conversion",(IF($G1041="Recycled Pre-Consumer","Recycled_Pre_Consumer",(IF($G1041="Recycled Post-Consumer","Recycled_Post_Consumer",(IF($G1041="Sustainably Sourced","Sustainably_sourced",(IF($G1041="Recycled pre-consumer organic","GOTS_recycled_organic","")))))))))))))))))),"")</f>
        <v/>
      </c>
      <c r="AE1041" t="e" cm="1">
        <f t="array" aca="1" ref="AE1041" ca="1">IF($I1041="",IF(INDIRECT("$F"&amp;$S1041)="","",IF(LEFT(INDIRECT("$F"&amp;$S1041),3)="GRS","GRS_RCS_RM",IF((LEFT(INDIRECT("$F"&amp;$S1041),3))="RCS","GRS_RCS_RM",IF(INDIRECT("$F"&amp;$S1041)="OCS (No Label)","OCS_Conversion_RM",IF(LEFT(INDIRECT("$F"&amp;$S1041),3)="OCS","OCS_RM",IF(RIGHT(INDIRECT("$F"&amp;$S1041),10)="conversion","GOTS_RM_conversion",IF((LEFT(INDIRECT("$F"&amp;$S1041),4))="GOTS","GOTS_RM","Responsible_RM"))))))),"DELETERM")</f>
        <v>#VALUE!</v>
      </c>
      <c r="AF1041" t="e" cm="1">
        <f t="array" aca="1" ref="AF1041" ca="1">IF($S1041="","",INDIRECT("$Z"&amp;$S1041))</f>
        <v>#VALUE!</v>
      </c>
      <c r="AG1041" t="str">
        <f t="shared" si="314"/>
        <v/>
      </c>
      <c r="AH1041" t="str" cm="1">
        <f t="array" aca="1" ref="AH1041" ca="1">IFERROR(INDIRECT("$ag"&amp;S1041),"")</f>
        <v/>
      </c>
      <c r="AI1041" t="e" cm="1">
        <f t="array" aca="1" ref="AI1041" ca="1">INDIRECT("O"&amp;S1041)</f>
        <v>#VALUE!</v>
      </c>
      <c r="AJ1041" t="str">
        <f t="shared" si="315"/>
        <v/>
      </c>
    </row>
    <row r="1042" spans="1:36" ht="16.5" customHeight="1">
      <c r="A1042" s="130"/>
      <c r="B1042" s="136"/>
      <c r="C1042" s="137"/>
      <c r="D1042" s="146"/>
      <c r="E1042" s="146"/>
      <c r="F1042" s="137"/>
      <c r="G1042" s="147"/>
      <c r="H1042" s="147"/>
      <c r="I1042" s="147"/>
      <c r="J1042" s="147"/>
      <c r="K1042" s="38"/>
      <c r="L1042" s="144"/>
      <c r="M1042" s="144"/>
      <c r="N1042" s="61"/>
      <c r="O1042" s="314"/>
      <c r="Q1042" t="str">
        <f t="shared" si="310"/>
        <v/>
      </c>
      <c r="S1042" t="e">
        <f t="shared" ca="1" si="319"/>
        <v>#VALUE!</v>
      </c>
      <c r="T1042" t="e">
        <f t="shared" ca="1" si="316"/>
        <v>#VALUE!</v>
      </c>
      <c r="U1042">
        <f t="shared" si="320"/>
        <v>972</v>
      </c>
      <c r="V1042">
        <v>81.583333333339695</v>
      </c>
      <c r="W1042">
        <f t="shared" si="301"/>
        <v>81</v>
      </c>
      <c r="X1042" t="str" cm="1">
        <f t="array" aca="1" ref="X1042" ca="1">IFERROR(INDEX('PC&amp;PD'!$A$1:$AS$19,ROW('PC&amp;PD'!$A$19),MATCH(INDIRECT(T1042),'PC&amp;PD'!$A$1:$AS$1,0)),"")</f>
        <v/>
      </c>
      <c r="AA1042" t="str">
        <f t="shared" si="311"/>
        <v/>
      </c>
      <c r="AB1042" t="str">
        <f t="shared" si="312"/>
        <v/>
      </c>
      <c r="AC1042" t="e">
        <f t="shared" ca="1" si="313"/>
        <v>#VALUE!</v>
      </c>
      <c r="AD1042" t="str" cm="1">
        <f t="array" aca="1" ref="AD1042" ca="1">IFERROR(IF((LEFT(INDIRECT("$F"&amp;$S1042),4))="GOTS",IF($G1042="Organic","GOTS_Organic_raw",(IF($G1042="Responsible","GOTS_Responsible",(IF($G1042="No Attribute (Conventional)","GOTS_conventional",(IF($G1042="Recycled Pre/Post-Consumer","GOTS_pre_post",(IF($G1042="In-Conversion","GOTS_in_conversion",(IF($G1042="Sustainably Sourced","Sustainably_sourced",(IF($G1042="Recycled pre-consumer organic","GOTS_recycled_organic",""))))))))))))),IF($G1042="Organic","Organic",(IF($G1042="Responsible","Responsible",(IF($G1042="No Attribute (Conventional)","No_Attribute_Conventional",(IF($G1042="Recycled Pre/Post-Consumer","Recycled_Pre_Post_Consumer",(IF($G1042="In-Conversion","In_Conversion",(IF($G1042="Recycled Pre-Consumer","Recycled_Pre_Consumer",(IF($G1042="Recycled Post-Consumer","Recycled_Post_Consumer",(IF($G1042="Sustainably Sourced","Sustainably_sourced",(IF($G1042="Recycled pre-consumer organic","GOTS_recycled_organic","")))))))))))))))))),"")</f>
        <v/>
      </c>
      <c r="AE1042" t="e" cm="1">
        <f t="array" aca="1" ref="AE1042" ca="1">IF($I1042="",IF(INDIRECT("$F"&amp;$S1042)="","",IF(LEFT(INDIRECT("$F"&amp;$S1042),3)="GRS","GRS_RCS_RM",IF((LEFT(INDIRECT("$F"&amp;$S1042),3))="RCS","GRS_RCS_RM",IF(INDIRECT("$F"&amp;$S1042)="OCS (No Label)","OCS_Conversion_RM",IF(LEFT(INDIRECT("$F"&amp;$S1042),3)="OCS","OCS_RM",IF(RIGHT(INDIRECT("$F"&amp;$S1042),10)="conversion","GOTS_RM_conversion",IF((LEFT(INDIRECT("$F"&amp;$S1042),4))="GOTS","GOTS_RM","Responsible_RM"))))))),"DELETERM")</f>
        <v>#VALUE!</v>
      </c>
      <c r="AF1042" t="e" cm="1">
        <f t="array" aca="1" ref="AF1042" ca="1">IF($S1042="","",INDIRECT("$Z"&amp;$S1042))</f>
        <v>#VALUE!</v>
      </c>
      <c r="AG1042" t="str">
        <f t="shared" si="314"/>
        <v/>
      </c>
      <c r="AH1042" t="str" cm="1">
        <f t="array" aca="1" ref="AH1042" ca="1">IFERROR(INDIRECT("$ag"&amp;S1042),"")</f>
        <v/>
      </c>
      <c r="AI1042" t="e" cm="1">
        <f t="array" aca="1" ref="AI1042" ca="1">INDIRECT("O"&amp;S1042)</f>
        <v>#VALUE!</v>
      </c>
      <c r="AJ1042" t="str">
        <f t="shared" si="315"/>
        <v/>
      </c>
    </row>
    <row r="1043" spans="1:36" ht="16.5" customHeight="1">
      <c r="A1043" s="130"/>
      <c r="B1043" s="136"/>
      <c r="C1043" s="137"/>
      <c r="D1043" s="146"/>
      <c r="E1043" s="146"/>
      <c r="F1043" s="137"/>
      <c r="G1043" s="147"/>
      <c r="H1043" s="147"/>
      <c r="I1043" s="147"/>
      <c r="J1043" s="147"/>
      <c r="K1043" s="38"/>
      <c r="L1043" s="144"/>
      <c r="M1043" s="144"/>
      <c r="N1043" s="61"/>
      <c r="O1043" s="314"/>
      <c r="Q1043" t="str">
        <f t="shared" si="310"/>
        <v/>
      </c>
      <c r="S1043" t="e">
        <f t="shared" ca="1" si="319"/>
        <v>#VALUE!</v>
      </c>
      <c r="T1043" t="e">
        <f t="shared" ca="1" si="316"/>
        <v>#VALUE!</v>
      </c>
      <c r="U1043">
        <f t="shared" si="320"/>
        <v>972</v>
      </c>
      <c r="V1043">
        <v>81.666666666672995</v>
      </c>
      <c r="W1043">
        <f t="shared" si="301"/>
        <v>81</v>
      </c>
      <c r="X1043" t="str" cm="1">
        <f t="array" aca="1" ref="X1043" ca="1">IFERROR(INDEX('PC&amp;PD'!$A$1:$AS$19,ROW('PC&amp;PD'!$A$19),MATCH(INDIRECT(T1043),'PC&amp;PD'!$A$1:$AS$1,0)),"")</f>
        <v/>
      </c>
      <c r="AA1043" t="str">
        <f t="shared" si="311"/>
        <v/>
      </c>
      <c r="AB1043" t="str">
        <f t="shared" si="312"/>
        <v/>
      </c>
      <c r="AC1043" t="e">
        <f t="shared" ca="1" si="313"/>
        <v>#VALUE!</v>
      </c>
      <c r="AD1043" t="str" cm="1">
        <f t="array" aca="1" ref="AD1043" ca="1">IFERROR(IF((LEFT(INDIRECT("$F"&amp;$S1043),4))="GOTS",IF($G1043="Organic","GOTS_Organic_raw",(IF($G1043="Responsible","GOTS_Responsible",(IF($G1043="No Attribute (Conventional)","GOTS_conventional",(IF($G1043="Recycled Pre/Post-Consumer","GOTS_pre_post",(IF($G1043="In-Conversion","GOTS_in_conversion",(IF($G1043="Sustainably Sourced","Sustainably_sourced",(IF($G1043="Recycled pre-consumer organic","GOTS_recycled_organic",""))))))))))))),IF($G1043="Organic","Organic",(IF($G1043="Responsible","Responsible",(IF($G1043="No Attribute (Conventional)","No_Attribute_Conventional",(IF($G1043="Recycled Pre/Post-Consumer","Recycled_Pre_Post_Consumer",(IF($G1043="In-Conversion","In_Conversion",(IF($G1043="Recycled Pre-Consumer","Recycled_Pre_Consumer",(IF($G1043="Recycled Post-Consumer","Recycled_Post_Consumer",(IF($G1043="Sustainably Sourced","Sustainably_sourced",(IF($G1043="Recycled pre-consumer organic","GOTS_recycled_organic","")))))))))))))))))),"")</f>
        <v/>
      </c>
      <c r="AE1043" t="e" cm="1">
        <f t="array" aca="1" ref="AE1043" ca="1">IF($I1043="",IF(INDIRECT("$F"&amp;$S1043)="","",IF(LEFT(INDIRECT("$F"&amp;$S1043),3)="GRS","GRS_RCS_RM",IF((LEFT(INDIRECT("$F"&amp;$S1043),3))="RCS","GRS_RCS_RM",IF(INDIRECT("$F"&amp;$S1043)="OCS (No Label)","OCS_Conversion_RM",IF(LEFT(INDIRECT("$F"&amp;$S1043),3)="OCS","OCS_RM",IF(RIGHT(INDIRECT("$F"&amp;$S1043),10)="conversion","GOTS_RM_conversion",IF((LEFT(INDIRECT("$F"&amp;$S1043),4))="GOTS","GOTS_RM","Responsible_RM"))))))),"DELETERM")</f>
        <v>#VALUE!</v>
      </c>
      <c r="AF1043" t="e" cm="1">
        <f t="array" aca="1" ref="AF1043" ca="1">IF($S1043="","",INDIRECT("$Z"&amp;$S1043))</f>
        <v>#VALUE!</v>
      </c>
      <c r="AG1043" t="str">
        <f t="shared" si="314"/>
        <v/>
      </c>
      <c r="AH1043" t="str" cm="1">
        <f t="array" aca="1" ref="AH1043" ca="1">IFERROR(INDIRECT("$ag"&amp;S1043),"")</f>
        <v/>
      </c>
      <c r="AI1043" t="e" cm="1">
        <f t="array" aca="1" ref="AI1043" ca="1">INDIRECT("O"&amp;S1043)</f>
        <v>#VALUE!</v>
      </c>
      <c r="AJ1043" t="str">
        <f t="shared" si="315"/>
        <v/>
      </c>
    </row>
    <row r="1044" spans="1:36" ht="16.5" customHeight="1">
      <c r="A1044" s="130"/>
      <c r="B1044" s="136"/>
      <c r="C1044" s="137"/>
      <c r="D1044" s="146"/>
      <c r="E1044" s="146"/>
      <c r="F1044" s="137"/>
      <c r="G1044" s="147"/>
      <c r="H1044" s="147"/>
      <c r="I1044" s="147"/>
      <c r="J1044" s="147"/>
      <c r="K1044" s="38"/>
      <c r="L1044" s="144"/>
      <c r="M1044" s="144"/>
      <c r="N1044" s="61"/>
      <c r="O1044" s="314"/>
      <c r="Q1044" t="str">
        <f t="shared" si="310"/>
        <v/>
      </c>
      <c r="S1044" t="e">
        <f t="shared" ca="1" si="319"/>
        <v>#VALUE!</v>
      </c>
      <c r="T1044" t="e">
        <f t="shared" ca="1" si="316"/>
        <v>#VALUE!</v>
      </c>
      <c r="U1044">
        <f t="shared" si="320"/>
        <v>972</v>
      </c>
      <c r="V1044">
        <v>81.750000000006395</v>
      </c>
      <c r="W1044">
        <f t="shared" si="301"/>
        <v>81</v>
      </c>
      <c r="X1044" t="str" cm="1">
        <f t="array" aca="1" ref="X1044" ca="1">IFERROR(INDEX('PC&amp;PD'!$A$1:$AS$19,ROW('PC&amp;PD'!$A$19),MATCH(INDIRECT(T1044),'PC&amp;PD'!$A$1:$AS$1,0)),"")</f>
        <v/>
      </c>
      <c r="AA1044" t="str">
        <f t="shared" si="311"/>
        <v/>
      </c>
      <c r="AB1044" t="str">
        <f t="shared" si="312"/>
        <v/>
      </c>
      <c r="AC1044" t="e">
        <f t="shared" ca="1" si="313"/>
        <v>#VALUE!</v>
      </c>
      <c r="AD1044" t="str" cm="1">
        <f t="array" aca="1" ref="AD1044" ca="1">IFERROR(IF((LEFT(INDIRECT("$F"&amp;$S1044),4))="GOTS",IF($G1044="Organic","GOTS_Organic_raw",(IF($G1044="Responsible","GOTS_Responsible",(IF($G1044="No Attribute (Conventional)","GOTS_conventional",(IF($G1044="Recycled Pre/Post-Consumer","GOTS_pre_post",(IF($G1044="In-Conversion","GOTS_in_conversion",(IF($G1044="Sustainably Sourced","Sustainably_sourced",(IF($G1044="Recycled pre-consumer organic","GOTS_recycled_organic",""))))))))))))),IF($G1044="Organic","Organic",(IF($G1044="Responsible","Responsible",(IF($G1044="No Attribute (Conventional)","No_Attribute_Conventional",(IF($G1044="Recycled Pre/Post-Consumer","Recycled_Pre_Post_Consumer",(IF($G1044="In-Conversion","In_Conversion",(IF($G1044="Recycled Pre-Consumer","Recycled_Pre_Consumer",(IF($G1044="Recycled Post-Consumer","Recycled_Post_Consumer",(IF($G1044="Sustainably Sourced","Sustainably_sourced",(IF($G1044="Recycled pre-consumer organic","GOTS_recycled_organic","")))))))))))))))))),"")</f>
        <v/>
      </c>
      <c r="AE1044" t="e" cm="1">
        <f t="array" aca="1" ref="AE1044" ca="1">IF($I1044="",IF(INDIRECT("$F"&amp;$S1044)="","",IF(LEFT(INDIRECT("$F"&amp;$S1044),3)="GRS","GRS_RCS_RM",IF((LEFT(INDIRECT("$F"&amp;$S1044),3))="RCS","GRS_RCS_RM",IF(INDIRECT("$F"&amp;$S1044)="OCS (No Label)","OCS_Conversion_RM",IF(LEFT(INDIRECT("$F"&amp;$S1044),3)="OCS","OCS_RM",IF(RIGHT(INDIRECT("$F"&amp;$S1044),10)="conversion","GOTS_RM_conversion",IF((LEFT(INDIRECT("$F"&amp;$S1044),4))="GOTS","GOTS_RM","Responsible_RM"))))))),"DELETERM")</f>
        <v>#VALUE!</v>
      </c>
      <c r="AF1044" t="e" cm="1">
        <f t="array" aca="1" ref="AF1044" ca="1">IF($S1044="","",INDIRECT("$Z"&amp;$S1044))</f>
        <v>#VALUE!</v>
      </c>
      <c r="AG1044" t="str">
        <f t="shared" si="314"/>
        <v/>
      </c>
      <c r="AH1044" t="str" cm="1">
        <f t="array" aca="1" ref="AH1044" ca="1">IFERROR(INDIRECT("$ag"&amp;S1044),"")</f>
        <v/>
      </c>
      <c r="AI1044" t="e" cm="1">
        <f t="array" aca="1" ref="AI1044" ca="1">INDIRECT("O"&amp;S1044)</f>
        <v>#VALUE!</v>
      </c>
      <c r="AJ1044" t="str">
        <f t="shared" si="315"/>
        <v/>
      </c>
    </row>
    <row r="1045" spans="1:36" ht="16.5" customHeight="1">
      <c r="A1045" s="130"/>
      <c r="B1045" s="136"/>
      <c r="C1045" s="137"/>
      <c r="D1045" s="146"/>
      <c r="E1045" s="146"/>
      <c r="F1045" s="137"/>
      <c r="G1045" s="147"/>
      <c r="H1045" s="147"/>
      <c r="I1045" s="147"/>
      <c r="J1045" s="147"/>
      <c r="K1045" s="38"/>
      <c r="L1045" s="144"/>
      <c r="M1045" s="144"/>
      <c r="N1045" s="61"/>
      <c r="O1045" s="314"/>
      <c r="Q1045" t="str">
        <f t="shared" si="310"/>
        <v/>
      </c>
      <c r="S1045" t="e">
        <f t="shared" ca="1" si="319"/>
        <v>#VALUE!</v>
      </c>
      <c r="T1045" t="e">
        <f t="shared" ca="1" si="316"/>
        <v>#VALUE!</v>
      </c>
      <c r="U1045">
        <f t="shared" si="320"/>
        <v>972</v>
      </c>
      <c r="V1045">
        <v>81.833333333339695</v>
      </c>
      <c r="W1045">
        <f t="shared" si="301"/>
        <v>81</v>
      </c>
      <c r="X1045" t="str" cm="1">
        <f t="array" aca="1" ref="X1045" ca="1">IFERROR(INDEX('PC&amp;PD'!$A$1:$AS$19,ROW('PC&amp;PD'!$A$19),MATCH(INDIRECT(T1045),'PC&amp;PD'!$A$1:$AS$1,0)),"")</f>
        <v/>
      </c>
      <c r="AA1045" t="str">
        <f t="shared" si="311"/>
        <v/>
      </c>
      <c r="AB1045" t="str">
        <f t="shared" si="312"/>
        <v/>
      </c>
      <c r="AC1045" t="e">
        <f t="shared" ca="1" si="313"/>
        <v>#VALUE!</v>
      </c>
      <c r="AD1045" t="str" cm="1">
        <f t="array" aca="1" ref="AD1045" ca="1">IFERROR(IF((LEFT(INDIRECT("$F"&amp;$S1045),4))="GOTS",IF($G1045="Organic","GOTS_Organic_raw",(IF($G1045="Responsible","GOTS_Responsible",(IF($G1045="No Attribute (Conventional)","GOTS_conventional",(IF($G1045="Recycled Pre/Post-Consumer","GOTS_pre_post",(IF($G1045="In-Conversion","GOTS_in_conversion",(IF($G1045="Sustainably Sourced","Sustainably_sourced",(IF($G1045="Recycled pre-consumer organic","GOTS_recycled_organic",""))))))))))))),IF($G1045="Organic","Organic",(IF($G1045="Responsible","Responsible",(IF($G1045="No Attribute (Conventional)","No_Attribute_Conventional",(IF($G1045="Recycled Pre/Post-Consumer","Recycled_Pre_Post_Consumer",(IF($G1045="In-Conversion","In_Conversion",(IF($G1045="Recycled Pre-Consumer","Recycled_Pre_Consumer",(IF($G1045="Recycled Post-Consumer","Recycled_Post_Consumer",(IF($G1045="Sustainably Sourced","Sustainably_sourced",(IF($G1045="Recycled pre-consumer organic","GOTS_recycled_organic","")))))))))))))))))),"")</f>
        <v/>
      </c>
      <c r="AE1045" t="e" cm="1">
        <f t="array" aca="1" ref="AE1045" ca="1">IF($I1045="",IF(INDIRECT("$F"&amp;$S1045)="","",IF(LEFT(INDIRECT("$F"&amp;$S1045),3)="GRS","GRS_RCS_RM",IF((LEFT(INDIRECT("$F"&amp;$S1045),3))="RCS","GRS_RCS_RM",IF(INDIRECT("$F"&amp;$S1045)="OCS (No Label)","OCS_Conversion_RM",IF(LEFT(INDIRECT("$F"&amp;$S1045),3)="OCS","OCS_RM",IF(RIGHT(INDIRECT("$F"&amp;$S1045),10)="conversion","GOTS_RM_conversion",IF((LEFT(INDIRECT("$F"&amp;$S1045),4))="GOTS","GOTS_RM","Responsible_RM"))))))),"DELETERM")</f>
        <v>#VALUE!</v>
      </c>
      <c r="AF1045" t="e" cm="1">
        <f t="array" aca="1" ref="AF1045" ca="1">IF($S1045="","",INDIRECT("$Z"&amp;$S1045))</f>
        <v>#VALUE!</v>
      </c>
      <c r="AG1045" t="str">
        <f t="shared" si="314"/>
        <v/>
      </c>
      <c r="AH1045" t="str" cm="1">
        <f t="array" aca="1" ref="AH1045" ca="1">IFERROR(INDIRECT("$ag"&amp;S1045),"")</f>
        <v/>
      </c>
      <c r="AI1045" t="e" cm="1">
        <f t="array" aca="1" ref="AI1045" ca="1">INDIRECT("O"&amp;S1045)</f>
        <v>#VALUE!</v>
      </c>
      <c r="AJ1045" t="str">
        <f t="shared" si="315"/>
        <v/>
      </c>
    </row>
    <row r="1046" spans="1:36" ht="16.5" customHeight="1" thickBot="1">
      <c r="A1046" s="131"/>
      <c r="B1046" s="138"/>
      <c r="C1046" s="139"/>
      <c r="D1046" s="148"/>
      <c r="E1046" s="148"/>
      <c r="F1046" s="139"/>
      <c r="G1046" s="149"/>
      <c r="H1046" s="149"/>
      <c r="I1046" s="149"/>
      <c r="J1046" s="149"/>
      <c r="K1046" s="39"/>
      <c r="L1046" s="145"/>
      <c r="M1046" s="145"/>
      <c r="N1046" s="62"/>
      <c r="O1046" s="315"/>
      <c r="Q1046" t="str">
        <f t="shared" si="310"/>
        <v/>
      </c>
      <c r="S1046" t="e">
        <f t="shared" ca="1" si="319"/>
        <v>#VALUE!</v>
      </c>
      <c r="T1046" t="e">
        <f t="shared" ca="1" si="316"/>
        <v>#VALUE!</v>
      </c>
      <c r="U1046">
        <f t="shared" si="320"/>
        <v>972</v>
      </c>
      <c r="V1046">
        <v>81.916666666673095</v>
      </c>
      <c r="W1046">
        <f t="shared" ref="W1046:W1109" si="321">ROUNDDOWN(V1046,0)</f>
        <v>81</v>
      </c>
      <c r="X1046" t="str" cm="1">
        <f t="array" aca="1" ref="X1046" ca="1">IFERROR(INDEX('PC&amp;PD'!$A$1:$AS$19,ROW('PC&amp;PD'!$A$19),MATCH(INDIRECT(T1046),'PC&amp;PD'!$A$1:$AS$1,0)),"")</f>
        <v/>
      </c>
      <c r="AA1046" t="str">
        <f t="shared" si="311"/>
        <v/>
      </c>
      <c r="AB1046" t="str">
        <f t="shared" si="312"/>
        <v/>
      </c>
      <c r="AC1046" t="e">
        <f t="shared" ca="1" si="313"/>
        <v>#VALUE!</v>
      </c>
      <c r="AD1046" t="str" cm="1">
        <f t="array" aca="1" ref="AD1046" ca="1">IFERROR(IF((LEFT(INDIRECT("$F"&amp;$S1046),4))="GOTS",IF($G1046="Organic","GOTS_Organic_raw",(IF($G1046="Responsible","GOTS_Responsible",(IF($G1046="No Attribute (Conventional)","GOTS_conventional",(IF($G1046="Recycled Pre/Post-Consumer","GOTS_pre_post",(IF($G1046="In-Conversion","GOTS_in_conversion",(IF($G1046="Sustainably Sourced","Sustainably_sourced",(IF($G1046="Recycled pre-consumer organic","GOTS_recycled_organic",""))))))))))))),IF($G1046="Organic","Organic",(IF($G1046="Responsible","Responsible",(IF($G1046="No Attribute (Conventional)","No_Attribute_Conventional",(IF($G1046="Recycled Pre/Post-Consumer","Recycled_Pre_Post_Consumer",(IF($G1046="In-Conversion","In_Conversion",(IF($G1046="Recycled Pre-Consumer","Recycled_Pre_Consumer",(IF($G1046="Recycled Post-Consumer","Recycled_Post_Consumer",(IF($G1046="Sustainably Sourced","Sustainably_sourced",(IF($G1046="Recycled pre-consumer organic","GOTS_recycled_organic","")))))))))))))))))),"")</f>
        <v/>
      </c>
      <c r="AE1046" t="e" cm="1">
        <f t="array" aca="1" ref="AE1046" ca="1">IF($I1046="",IF(INDIRECT("$F"&amp;$S1046)="","",IF(LEFT(INDIRECT("$F"&amp;$S1046),3)="GRS","GRS_RCS_RM",IF((LEFT(INDIRECT("$F"&amp;$S1046),3))="RCS","GRS_RCS_RM",IF(INDIRECT("$F"&amp;$S1046)="OCS (No Label)","OCS_Conversion_RM",IF(LEFT(INDIRECT("$F"&amp;$S1046),3)="OCS","OCS_RM",IF(RIGHT(INDIRECT("$F"&amp;$S1046),10)="conversion","GOTS_RM_conversion",IF((LEFT(INDIRECT("$F"&amp;$S1046),4))="GOTS","GOTS_RM","Responsible_RM"))))))),"DELETERM")</f>
        <v>#VALUE!</v>
      </c>
      <c r="AF1046" t="e" cm="1">
        <f t="array" aca="1" ref="AF1046" ca="1">IF($S1046="","",INDIRECT("$Z"&amp;$S1046))</f>
        <v>#VALUE!</v>
      </c>
      <c r="AG1046" t="str">
        <f t="shared" si="314"/>
        <v/>
      </c>
      <c r="AH1046" t="str" cm="1">
        <f t="array" aca="1" ref="AH1046" ca="1">IFERROR(INDIRECT("$ag"&amp;S1046),"")</f>
        <v/>
      </c>
      <c r="AI1046" t="e" cm="1">
        <f t="array" aca="1" ref="AI1046" ca="1">INDIRECT("O"&amp;S1046)</f>
        <v>#VALUE!</v>
      </c>
      <c r="AJ1046" t="str">
        <f t="shared" si="315"/>
        <v/>
      </c>
    </row>
    <row r="1047" spans="1:36" ht="16.5" customHeight="1">
      <c r="A1047" s="128" t="str">
        <f>IF(B1047="","",COUNTA($B$63:$B1047))</f>
        <v/>
      </c>
      <c r="B1047" s="132"/>
      <c r="C1047" s="133"/>
      <c r="D1047" s="140"/>
      <c r="E1047" s="140"/>
      <c r="F1047" s="133"/>
      <c r="G1047" s="141"/>
      <c r="H1047" s="141"/>
      <c r="I1047" s="141"/>
      <c r="J1047" s="141"/>
      <c r="K1047" s="37"/>
      <c r="L1047" s="142" t="str">
        <f>IF(R1047="","",LEFT(R1047,LEN(R1047)-2))</f>
        <v/>
      </c>
      <c r="M1047" s="142"/>
      <c r="N1047" s="60"/>
      <c r="O1047" s="313"/>
      <c r="Q1047" t="str">
        <f t="shared" si="310"/>
        <v/>
      </c>
      <c r="R1047" t="str">
        <f t="shared" ref="R1047" si="322">CONCATENATE($Q1047,Q1048,Q1049,Q1050,Q1051,Q1052,$Q1053,$Q1054,$Q1055,$Q1056,$Q1057,$Q1058)</f>
        <v/>
      </c>
      <c r="S1047" t="e">
        <f t="shared" ca="1" si="319"/>
        <v>#VALUE!</v>
      </c>
      <c r="T1047" t="e">
        <f t="shared" ca="1" si="316"/>
        <v>#VALUE!</v>
      </c>
      <c r="U1047">
        <f t="shared" si="320"/>
        <v>984</v>
      </c>
      <c r="V1047">
        <v>82.000000000006395</v>
      </c>
      <c r="W1047">
        <f t="shared" si="321"/>
        <v>82</v>
      </c>
      <c r="X1047" t="str" cm="1">
        <f t="array" aca="1" ref="X1047" ca="1">IFERROR(INDEX('PC&amp;PD'!$A$1:$AS$19,ROW('PC&amp;PD'!$A$19),MATCH(INDIRECT(T1047),'PC&amp;PD'!$A$1:$AS$1,0)),"")</f>
        <v/>
      </c>
      <c r="Z1047" t="str">
        <f t="shared" ref="Z1047" si="323">IFERROR(IF($F1047="OCS 100","OCS (OCS 100)",IF($F1047="OCS Blended","OCS (OCS Blended)",IF($F1047="OCS (No Label)","OCS (No Label)",IF($F1047="RCS 100","RCS (RCS 100)",IF($F1047="RCS Blended","RCS (RCS Blended)",IF($F1047="GRS","GRS (GRS)",IF($F1047="GRS (No Label)", "GRS (No Label)",IF($F1047="RDS","RDS (RDS)",IF($F1047="RWS","RWS (RWS)",IF($F1047="RAS","RAS (RAS)",IF($F1047="RMS","RMS (RMS)",IF($F1047="GOTS Organic","GOTS (Organic)",IF($F1047="GOTS Made with organic","GOTS (Made with Organic)",IF($F1047="GOTS Organic - in conversion","GOTS (Organic - In Conversion)",IF($F1047="GOTS Made with organic - in conversion","GOTS (Made with Organic - In Conversion)",""))))))))))))))),"")</f>
        <v/>
      </c>
      <c r="AA1047" t="str">
        <f t="shared" si="311"/>
        <v/>
      </c>
      <c r="AB1047" t="str">
        <f t="shared" si="312"/>
        <v/>
      </c>
      <c r="AC1047" t="e">
        <f t="shared" ca="1" si="313"/>
        <v>#VALUE!</v>
      </c>
      <c r="AD1047" t="str" cm="1">
        <f t="array" aca="1" ref="AD1047" ca="1">IFERROR(IF((LEFT(INDIRECT("$F"&amp;$S1047),4))="GOTS",IF($G1047="Organic","GOTS_Organic_raw",(IF($G1047="Responsible","GOTS_Responsible",(IF($G1047="No Attribute (Conventional)","GOTS_conventional",(IF($G1047="Recycled Pre/Post-Consumer","GOTS_pre_post",(IF($G1047="In-Conversion","GOTS_in_conversion",(IF($G1047="Sustainably Sourced","Sustainably_sourced",(IF($G1047="Recycled pre-consumer organic","GOTS_recycled_organic",""))))))))))))),IF($G1047="Organic","Organic",(IF($G1047="Responsible","Responsible",(IF($G1047="No Attribute (Conventional)","No_Attribute_Conventional",(IF($G1047="Recycled Pre/Post-Consumer","Recycled_Pre_Post_Consumer",(IF($G1047="In-Conversion","In_Conversion",(IF($G1047="Recycled Pre-Consumer","Recycled_Pre_Consumer",(IF($G1047="Recycled Post-Consumer","Recycled_Post_Consumer",(IF($G1047="Sustainably Sourced","Sustainably_sourced",(IF($G1047="Recycled pre-consumer organic","GOTS_recycled_organic","")))))))))))))))))),"")</f>
        <v/>
      </c>
      <c r="AE1047" t="e" cm="1">
        <f t="array" aca="1" ref="AE1047" ca="1">IF($I1047="",IF(INDIRECT("$F"&amp;$S1047)="","",IF(LEFT(INDIRECT("$F"&amp;$S1047),3)="GRS","GRS_RCS_RM",IF((LEFT(INDIRECT("$F"&amp;$S1047),3))="RCS","GRS_RCS_RM",IF(INDIRECT("$F"&amp;$S1047)="OCS (No Label)","OCS_Conversion_RM",IF(LEFT(INDIRECT("$F"&amp;$S1047),3)="OCS","OCS_RM",IF(RIGHT(INDIRECT("$F"&amp;$S1047),10)="conversion","GOTS_RM_conversion",IF((LEFT(INDIRECT("$F"&amp;$S1047),4))="GOTS","GOTS_RM","Responsible_RM"))))))),"DELETERM")</f>
        <v>#VALUE!</v>
      </c>
      <c r="AF1047" t="e" cm="1">
        <f t="array" aca="1" ref="AF1047" ca="1">IF($S1047="","",INDIRECT("$Z"&amp;$S1047))</f>
        <v>#VALUE!</v>
      </c>
      <c r="AG1047" t="str">
        <f t="shared" si="314"/>
        <v/>
      </c>
      <c r="AH1047" t="str" cm="1">
        <f t="array" aca="1" ref="AH1047" ca="1">IFERROR(INDIRECT("$ag"&amp;S1047),"")</f>
        <v/>
      </c>
      <c r="AI1047" t="e" cm="1">
        <f t="array" aca="1" ref="AI1047" ca="1">INDIRECT("O"&amp;S1047)</f>
        <v>#VALUE!</v>
      </c>
      <c r="AJ1047" t="str">
        <f t="shared" si="315"/>
        <v/>
      </c>
    </row>
    <row r="1048" spans="1:36" ht="16.5" customHeight="1">
      <c r="A1048" s="129"/>
      <c r="B1048" s="134"/>
      <c r="C1048" s="135"/>
      <c r="D1048" s="146"/>
      <c r="E1048" s="146"/>
      <c r="F1048" s="135"/>
      <c r="G1048" s="147"/>
      <c r="H1048" s="147"/>
      <c r="I1048" s="147"/>
      <c r="J1048" s="147"/>
      <c r="K1048" s="38"/>
      <c r="L1048" s="143"/>
      <c r="M1048" s="143"/>
      <c r="N1048" s="61"/>
      <c r="O1048" s="314"/>
      <c r="Q1048" t="str">
        <f t="shared" si="310"/>
        <v/>
      </c>
      <c r="S1048" t="e">
        <f t="shared" ca="1" si="319"/>
        <v>#VALUE!</v>
      </c>
      <c r="T1048" t="e">
        <f t="shared" ca="1" si="316"/>
        <v>#VALUE!</v>
      </c>
      <c r="U1048">
        <f t="shared" si="320"/>
        <v>984</v>
      </c>
      <c r="V1048">
        <v>82.083333333339695</v>
      </c>
      <c r="W1048">
        <f t="shared" si="321"/>
        <v>82</v>
      </c>
      <c r="X1048" t="str" cm="1">
        <f t="array" aca="1" ref="X1048" ca="1">IFERROR(INDEX('PC&amp;PD'!$A$1:$AS$19,ROW('PC&amp;PD'!$A$19),MATCH(INDIRECT(T1048),'PC&amp;PD'!$A$1:$AS$1,0)),"")</f>
        <v/>
      </c>
      <c r="AA1048" t="str">
        <f t="shared" si="311"/>
        <v/>
      </c>
      <c r="AB1048" t="str">
        <f t="shared" si="312"/>
        <v/>
      </c>
      <c r="AC1048" t="e">
        <f t="shared" ca="1" si="313"/>
        <v>#VALUE!</v>
      </c>
      <c r="AD1048" t="str" cm="1">
        <f t="array" aca="1" ref="AD1048" ca="1">IFERROR(IF((LEFT(INDIRECT("$F"&amp;$S1048),4))="GOTS",IF($G1048="Organic","GOTS_Organic_raw",(IF($G1048="Responsible","GOTS_Responsible",(IF($G1048="No Attribute (Conventional)","GOTS_conventional",(IF($G1048="Recycled Pre/Post-Consumer","GOTS_pre_post",(IF($G1048="In-Conversion","GOTS_in_conversion",(IF($G1048="Sustainably Sourced","Sustainably_sourced",(IF($G1048="Recycled pre-consumer organic","GOTS_recycled_organic",""))))))))))))),IF($G1048="Organic","Organic",(IF($G1048="Responsible","Responsible",(IF($G1048="No Attribute (Conventional)","No_Attribute_Conventional",(IF($G1048="Recycled Pre/Post-Consumer","Recycled_Pre_Post_Consumer",(IF($G1048="In-Conversion","In_Conversion",(IF($G1048="Recycled Pre-Consumer","Recycled_Pre_Consumer",(IF($G1048="Recycled Post-Consumer","Recycled_Post_Consumer",(IF($G1048="Sustainably Sourced","Sustainably_sourced",(IF($G1048="Recycled pre-consumer organic","GOTS_recycled_organic","")))))))))))))))))),"")</f>
        <v/>
      </c>
      <c r="AE1048" t="e" cm="1">
        <f t="array" aca="1" ref="AE1048" ca="1">IF($I1048="",IF(INDIRECT("$F"&amp;$S1048)="","",IF(LEFT(INDIRECT("$F"&amp;$S1048),3)="GRS","GRS_RCS_RM",IF((LEFT(INDIRECT("$F"&amp;$S1048),3))="RCS","GRS_RCS_RM",IF(INDIRECT("$F"&amp;$S1048)="OCS (No Label)","OCS_Conversion_RM",IF(LEFT(INDIRECT("$F"&amp;$S1048),3)="OCS","OCS_RM",IF(RIGHT(INDIRECT("$F"&amp;$S1048),10)="conversion","GOTS_RM_conversion",IF((LEFT(INDIRECT("$F"&amp;$S1048),4))="GOTS","GOTS_RM","Responsible_RM"))))))),"DELETERM")</f>
        <v>#VALUE!</v>
      </c>
      <c r="AF1048" t="e" cm="1">
        <f t="array" aca="1" ref="AF1048" ca="1">IF($S1048="","",INDIRECT("$Z"&amp;$S1048))</f>
        <v>#VALUE!</v>
      </c>
      <c r="AG1048" t="str">
        <f t="shared" si="314"/>
        <v/>
      </c>
      <c r="AH1048" t="str" cm="1">
        <f t="array" aca="1" ref="AH1048" ca="1">IFERROR(INDIRECT("$ag"&amp;S1048),"")</f>
        <v/>
      </c>
      <c r="AI1048" t="e" cm="1">
        <f t="array" aca="1" ref="AI1048" ca="1">INDIRECT("O"&amp;S1048)</f>
        <v>#VALUE!</v>
      </c>
      <c r="AJ1048" t="str">
        <f t="shared" si="315"/>
        <v/>
      </c>
    </row>
    <row r="1049" spans="1:36" ht="16.5" customHeight="1">
      <c r="A1049" s="129"/>
      <c r="B1049" s="134"/>
      <c r="C1049" s="135"/>
      <c r="D1049" s="146"/>
      <c r="E1049" s="146"/>
      <c r="F1049" s="135"/>
      <c r="G1049" s="147"/>
      <c r="H1049" s="147"/>
      <c r="I1049" s="147"/>
      <c r="J1049" s="147"/>
      <c r="K1049" s="38"/>
      <c r="L1049" s="143"/>
      <c r="M1049" s="143"/>
      <c r="N1049" s="61"/>
      <c r="O1049" s="314"/>
      <c r="Q1049" t="str">
        <f t="shared" si="310"/>
        <v/>
      </c>
      <c r="S1049" t="e">
        <f t="shared" ca="1" si="319"/>
        <v>#VALUE!</v>
      </c>
      <c r="T1049" t="e">
        <f t="shared" ca="1" si="316"/>
        <v>#VALUE!</v>
      </c>
      <c r="U1049">
        <f t="shared" si="320"/>
        <v>984</v>
      </c>
      <c r="V1049">
        <v>82.166666666673095</v>
      </c>
      <c r="W1049">
        <f t="shared" si="321"/>
        <v>82</v>
      </c>
      <c r="X1049" t="str" cm="1">
        <f t="array" aca="1" ref="X1049" ca="1">IFERROR(INDEX('PC&amp;PD'!$A$1:$AS$19,ROW('PC&amp;PD'!$A$19),MATCH(INDIRECT(T1049),'PC&amp;PD'!$A$1:$AS$1,0)),"")</f>
        <v/>
      </c>
      <c r="AA1049" t="str">
        <f t="shared" si="311"/>
        <v/>
      </c>
      <c r="AB1049" t="str">
        <f t="shared" si="312"/>
        <v/>
      </c>
      <c r="AC1049" t="e">
        <f t="shared" ca="1" si="313"/>
        <v>#VALUE!</v>
      </c>
      <c r="AD1049" t="str" cm="1">
        <f t="array" aca="1" ref="AD1049" ca="1">IFERROR(IF((LEFT(INDIRECT("$F"&amp;$S1049),4))="GOTS",IF($G1049="Organic","GOTS_Organic_raw",(IF($G1049="Responsible","GOTS_Responsible",(IF($G1049="No Attribute (Conventional)","GOTS_conventional",(IF($G1049="Recycled Pre/Post-Consumer","GOTS_pre_post",(IF($G1049="In-Conversion","GOTS_in_conversion",(IF($G1049="Sustainably Sourced","Sustainably_sourced",(IF($G1049="Recycled pre-consumer organic","GOTS_recycled_organic",""))))))))))))),IF($G1049="Organic","Organic",(IF($G1049="Responsible","Responsible",(IF($G1049="No Attribute (Conventional)","No_Attribute_Conventional",(IF($G1049="Recycled Pre/Post-Consumer","Recycled_Pre_Post_Consumer",(IF($G1049="In-Conversion","In_Conversion",(IF($G1049="Recycled Pre-Consumer","Recycled_Pre_Consumer",(IF($G1049="Recycled Post-Consumer","Recycled_Post_Consumer",(IF($G1049="Sustainably Sourced","Sustainably_sourced",(IF($G1049="Recycled pre-consumer organic","GOTS_recycled_organic","")))))))))))))))))),"")</f>
        <v/>
      </c>
      <c r="AE1049" t="e" cm="1">
        <f t="array" aca="1" ref="AE1049" ca="1">IF($I1049="",IF(INDIRECT("$F"&amp;$S1049)="","",IF(LEFT(INDIRECT("$F"&amp;$S1049),3)="GRS","GRS_RCS_RM",IF((LEFT(INDIRECT("$F"&amp;$S1049),3))="RCS","GRS_RCS_RM",IF(INDIRECT("$F"&amp;$S1049)="OCS (No Label)","OCS_Conversion_RM",IF(LEFT(INDIRECT("$F"&amp;$S1049),3)="OCS","OCS_RM",IF(RIGHT(INDIRECT("$F"&amp;$S1049),10)="conversion","GOTS_RM_conversion",IF((LEFT(INDIRECT("$F"&amp;$S1049),4))="GOTS","GOTS_RM","Responsible_RM"))))))),"DELETERM")</f>
        <v>#VALUE!</v>
      </c>
      <c r="AF1049" t="e" cm="1">
        <f t="array" aca="1" ref="AF1049" ca="1">IF($S1049="","",INDIRECT("$Z"&amp;$S1049))</f>
        <v>#VALUE!</v>
      </c>
      <c r="AG1049" t="str">
        <f t="shared" si="314"/>
        <v/>
      </c>
      <c r="AH1049" t="str" cm="1">
        <f t="array" aca="1" ref="AH1049" ca="1">IFERROR(INDIRECT("$ag"&amp;S1049),"")</f>
        <v/>
      </c>
      <c r="AI1049" t="e" cm="1">
        <f t="array" aca="1" ref="AI1049" ca="1">INDIRECT("O"&amp;S1049)</f>
        <v>#VALUE!</v>
      </c>
      <c r="AJ1049" t="str">
        <f t="shared" si="315"/>
        <v/>
      </c>
    </row>
    <row r="1050" spans="1:36" ht="16.5" customHeight="1">
      <c r="A1050" s="129"/>
      <c r="B1050" s="134"/>
      <c r="C1050" s="135"/>
      <c r="D1050" s="146"/>
      <c r="E1050" s="146"/>
      <c r="F1050" s="135"/>
      <c r="G1050" s="147"/>
      <c r="H1050" s="147"/>
      <c r="I1050" s="147"/>
      <c r="J1050" s="147"/>
      <c r="K1050" s="38"/>
      <c r="L1050" s="143"/>
      <c r="M1050" s="143"/>
      <c r="N1050" s="61"/>
      <c r="O1050" s="314"/>
      <c r="Q1050" t="str">
        <f t="shared" si="310"/>
        <v/>
      </c>
      <c r="S1050" t="e">
        <f t="shared" ca="1" si="319"/>
        <v>#VALUE!</v>
      </c>
      <c r="T1050" t="e">
        <f t="shared" ca="1" si="316"/>
        <v>#VALUE!</v>
      </c>
      <c r="U1050">
        <f t="shared" si="320"/>
        <v>984</v>
      </c>
      <c r="V1050">
        <v>82.250000000006395</v>
      </c>
      <c r="W1050">
        <f t="shared" si="321"/>
        <v>82</v>
      </c>
      <c r="X1050" t="str" cm="1">
        <f t="array" aca="1" ref="X1050" ca="1">IFERROR(INDEX('PC&amp;PD'!$A$1:$AS$19,ROW('PC&amp;PD'!$A$19),MATCH(INDIRECT(T1050),'PC&amp;PD'!$A$1:$AS$1,0)),"")</f>
        <v/>
      </c>
      <c r="AA1050" t="str">
        <f t="shared" si="311"/>
        <v/>
      </c>
      <c r="AB1050" t="str">
        <f t="shared" si="312"/>
        <v/>
      </c>
      <c r="AC1050" t="e">
        <f t="shared" ca="1" si="313"/>
        <v>#VALUE!</v>
      </c>
      <c r="AD1050" t="str" cm="1">
        <f t="array" aca="1" ref="AD1050" ca="1">IFERROR(IF((LEFT(INDIRECT("$F"&amp;$S1050),4))="GOTS",IF($G1050="Organic","GOTS_Organic_raw",(IF($G1050="Responsible","GOTS_Responsible",(IF($G1050="No Attribute (Conventional)","GOTS_conventional",(IF($G1050="Recycled Pre/Post-Consumer","GOTS_pre_post",(IF($G1050="In-Conversion","GOTS_in_conversion",(IF($G1050="Sustainably Sourced","Sustainably_sourced",(IF($G1050="Recycled pre-consumer organic","GOTS_recycled_organic",""))))))))))))),IF($G1050="Organic","Organic",(IF($G1050="Responsible","Responsible",(IF($G1050="No Attribute (Conventional)","No_Attribute_Conventional",(IF($G1050="Recycled Pre/Post-Consumer","Recycled_Pre_Post_Consumer",(IF($G1050="In-Conversion","In_Conversion",(IF($G1050="Recycled Pre-Consumer","Recycled_Pre_Consumer",(IF($G1050="Recycled Post-Consumer","Recycled_Post_Consumer",(IF($G1050="Sustainably Sourced","Sustainably_sourced",(IF($G1050="Recycled pre-consumer organic","GOTS_recycled_organic","")))))))))))))))))),"")</f>
        <v/>
      </c>
      <c r="AE1050" t="e" cm="1">
        <f t="array" aca="1" ref="AE1050" ca="1">IF($I1050="",IF(INDIRECT("$F"&amp;$S1050)="","",IF(LEFT(INDIRECT("$F"&amp;$S1050),3)="GRS","GRS_RCS_RM",IF((LEFT(INDIRECT("$F"&amp;$S1050),3))="RCS","GRS_RCS_RM",IF(INDIRECT("$F"&amp;$S1050)="OCS (No Label)","OCS_Conversion_RM",IF(LEFT(INDIRECT("$F"&amp;$S1050),3)="OCS","OCS_RM",IF(RIGHT(INDIRECT("$F"&amp;$S1050),10)="conversion","GOTS_RM_conversion",IF((LEFT(INDIRECT("$F"&amp;$S1050),4))="GOTS","GOTS_RM","Responsible_RM"))))))),"DELETERM")</f>
        <v>#VALUE!</v>
      </c>
      <c r="AF1050" t="e" cm="1">
        <f t="array" aca="1" ref="AF1050" ca="1">IF($S1050="","",INDIRECT("$Z"&amp;$S1050))</f>
        <v>#VALUE!</v>
      </c>
      <c r="AG1050" t="str">
        <f t="shared" si="314"/>
        <v/>
      </c>
      <c r="AH1050" t="str" cm="1">
        <f t="array" aca="1" ref="AH1050" ca="1">IFERROR(INDIRECT("$ag"&amp;S1050),"")</f>
        <v/>
      </c>
      <c r="AI1050" t="e" cm="1">
        <f t="array" aca="1" ref="AI1050" ca="1">INDIRECT("O"&amp;S1050)</f>
        <v>#VALUE!</v>
      </c>
      <c r="AJ1050" t="str">
        <f t="shared" si="315"/>
        <v/>
      </c>
    </row>
    <row r="1051" spans="1:36" ht="16.5" customHeight="1">
      <c r="A1051" s="129"/>
      <c r="B1051" s="134"/>
      <c r="C1051" s="135"/>
      <c r="D1051" s="146"/>
      <c r="E1051" s="146"/>
      <c r="F1051" s="135"/>
      <c r="G1051" s="147"/>
      <c r="H1051" s="147"/>
      <c r="I1051" s="147"/>
      <c r="J1051" s="147"/>
      <c r="K1051" s="38"/>
      <c r="L1051" s="143"/>
      <c r="M1051" s="143"/>
      <c r="N1051" s="61"/>
      <c r="O1051" s="314"/>
      <c r="Q1051" t="str">
        <f t="shared" si="310"/>
        <v/>
      </c>
      <c r="S1051" t="e">
        <f t="shared" ca="1" si="319"/>
        <v>#VALUE!</v>
      </c>
      <c r="T1051" t="e">
        <f t="shared" ca="1" si="316"/>
        <v>#VALUE!</v>
      </c>
      <c r="U1051">
        <f t="shared" si="320"/>
        <v>984</v>
      </c>
      <c r="V1051">
        <v>82.333333333339795</v>
      </c>
      <c r="W1051">
        <f t="shared" si="321"/>
        <v>82</v>
      </c>
      <c r="X1051" t="str" cm="1">
        <f t="array" aca="1" ref="X1051" ca="1">IFERROR(INDEX('PC&amp;PD'!$A$1:$AS$19,ROW('PC&amp;PD'!$A$19),MATCH(INDIRECT(T1051),'PC&amp;PD'!$A$1:$AS$1,0)),"")</f>
        <v/>
      </c>
      <c r="AA1051" t="str">
        <f t="shared" si="311"/>
        <v/>
      </c>
      <c r="AB1051" t="str">
        <f t="shared" si="312"/>
        <v/>
      </c>
      <c r="AC1051" t="e">
        <f t="shared" ca="1" si="313"/>
        <v>#VALUE!</v>
      </c>
      <c r="AD1051" t="str" cm="1">
        <f t="array" aca="1" ref="AD1051" ca="1">IFERROR(IF((LEFT(INDIRECT("$F"&amp;$S1051),4))="GOTS",IF($G1051="Organic","GOTS_Organic_raw",(IF($G1051="Responsible","GOTS_Responsible",(IF($G1051="No Attribute (Conventional)","GOTS_conventional",(IF($G1051="Recycled Pre/Post-Consumer","GOTS_pre_post",(IF($G1051="In-Conversion","GOTS_in_conversion",(IF($G1051="Sustainably Sourced","Sustainably_sourced",(IF($G1051="Recycled pre-consumer organic","GOTS_recycled_organic",""))))))))))))),IF($G1051="Organic","Organic",(IF($G1051="Responsible","Responsible",(IF($G1051="No Attribute (Conventional)","No_Attribute_Conventional",(IF($G1051="Recycled Pre/Post-Consumer","Recycled_Pre_Post_Consumer",(IF($G1051="In-Conversion","In_Conversion",(IF($G1051="Recycled Pre-Consumer","Recycled_Pre_Consumer",(IF($G1051="Recycled Post-Consumer","Recycled_Post_Consumer",(IF($G1051="Sustainably Sourced","Sustainably_sourced",(IF($G1051="Recycled pre-consumer organic","GOTS_recycled_organic","")))))))))))))))))),"")</f>
        <v/>
      </c>
      <c r="AE1051" t="e" cm="1">
        <f t="array" aca="1" ref="AE1051" ca="1">IF($I1051="",IF(INDIRECT("$F"&amp;$S1051)="","",IF(LEFT(INDIRECT("$F"&amp;$S1051),3)="GRS","GRS_RCS_RM",IF((LEFT(INDIRECT("$F"&amp;$S1051),3))="RCS","GRS_RCS_RM",IF(INDIRECT("$F"&amp;$S1051)="OCS (No Label)","OCS_Conversion_RM",IF(LEFT(INDIRECT("$F"&amp;$S1051),3)="OCS","OCS_RM",IF(RIGHT(INDIRECT("$F"&amp;$S1051),10)="conversion","GOTS_RM_conversion",IF((LEFT(INDIRECT("$F"&amp;$S1051),4))="GOTS","GOTS_RM","Responsible_RM"))))))),"DELETERM")</f>
        <v>#VALUE!</v>
      </c>
      <c r="AF1051" t="e" cm="1">
        <f t="array" aca="1" ref="AF1051" ca="1">IF($S1051="","",INDIRECT("$Z"&amp;$S1051))</f>
        <v>#VALUE!</v>
      </c>
      <c r="AG1051" t="str">
        <f t="shared" si="314"/>
        <v/>
      </c>
      <c r="AH1051" t="str" cm="1">
        <f t="array" aca="1" ref="AH1051" ca="1">IFERROR(INDIRECT("$ag"&amp;S1051),"")</f>
        <v/>
      </c>
      <c r="AI1051" t="e" cm="1">
        <f t="array" aca="1" ref="AI1051" ca="1">INDIRECT("O"&amp;S1051)</f>
        <v>#VALUE!</v>
      </c>
      <c r="AJ1051" t="str">
        <f t="shared" si="315"/>
        <v/>
      </c>
    </row>
    <row r="1052" spans="1:36" ht="16.5" customHeight="1">
      <c r="A1052" s="129"/>
      <c r="B1052" s="134"/>
      <c r="C1052" s="135"/>
      <c r="D1052" s="146"/>
      <c r="E1052" s="146"/>
      <c r="F1052" s="135"/>
      <c r="G1052" s="147"/>
      <c r="H1052" s="147"/>
      <c r="I1052" s="147"/>
      <c r="J1052" s="147"/>
      <c r="K1052" s="38"/>
      <c r="L1052" s="143"/>
      <c r="M1052" s="143"/>
      <c r="N1052" s="61"/>
      <c r="O1052" s="314"/>
      <c r="Q1052" t="str">
        <f t="shared" si="310"/>
        <v/>
      </c>
      <c r="S1052" t="e">
        <f t="shared" ca="1" si="319"/>
        <v>#VALUE!</v>
      </c>
      <c r="T1052" t="e">
        <f t="shared" ca="1" si="316"/>
        <v>#VALUE!</v>
      </c>
      <c r="U1052">
        <f t="shared" si="320"/>
        <v>984</v>
      </c>
      <c r="V1052">
        <v>82.416666666673095</v>
      </c>
      <c r="W1052">
        <f t="shared" si="321"/>
        <v>82</v>
      </c>
      <c r="X1052" t="str" cm="1">
        <f t="array" aca="1" ref="X1052" ca="1">IFERROR(INDEX('PC&amp;PD'!$A$1:$AS$19,ROW('PC&amp;PD'!$A$19),MATCH(INDIRECT(T1052),'PC&amp;PD'!$A$1:$AS$1,0)),"")</f>
        <v/>
      </c>
      <c r="AA1052" t="str">
        <f t="shared" si="311"/>
        <v/>
      </c>
      <c r="AB1052" t="str">
        <f t="shared" si="312"/>
        <v/>
      </c>
      <c r="AC1052" t="e">
        <f t="shared" ca="1" si="313"/>
        <v>#VALUE!</v>
      </c>
      <c r="AD1052" t="str" cm="1">
        <f t="array" aca="1" ref="AD1052" ca="1">IFERROR(IF((LEFT(INDIRECT("$F"&amp;$S1052),4))="GOTS",IF($G1052="Organic","GOTS_Organic_raw",(IF($G1052="Responsible","GOTS_Responsible",(IF($G1052="No Attribute (Conventional)","GOTS_conventional",(IF($G1052="Recycled Pre/Post-Consumer","GOTS_pre_post",(IF($G1052="In-Conversion","GOTS_in_conversion",(IF($G1052="Sustainably Sourced","Sustainably_sourced",(IF($G1052="Recycled pre-consumer organic","GOTS_recycled_organic",""))))))))))))),IF($G1052="Organic","Organic",(IF($G1052="Responsible","Responsible",(IF($G1052="No Attribute (Conventional)","No_Attribute_Conventional",(IF($G1052="Recycled Pre/Post-Consumer","Recycled_Pre_Post_Consumer",(IF($G1052="In-Conversion","In_Conversion",(IF($G1052="Recycled Pre-Consumer","Recycled_Pre_Consumer",(IF($G1052="Recycled Post-Consumer","Recycled_Post_Consumer",(IF($G1052="Sustainably Sourced","Sustainably_sourced",(IF($G1052="Recycled pre-consumer organic","GOTS_recycled_organic","")))))))))))))))))),"")</f>
        <v/>
      </c>
      <c r="AE1052" t="e" cm="1">
        <f t="array" aca="1" ref="AE1052" ca="1">IF($I1052="",IF(INDIRECT("$F"&amp;$S1052)="","",IF(LEFT(INDIRECT("$F"&amp;$S1052),3)="GRS","GRS_RCS_RM",IF((LEFT(INDIRECT("$F"&amp;$S1052),3))="RCS","GRS_RCS_RM",IF(INDIRECT("$F"&amp;$S1052)="OCS (No Label)","OCS_Conversion_RM",IF(LEFT(INDIRECT("$F"&amp;$S1052),3)="OCS","OCS_RM",IF(RIGHT(INDIRECT("$F"&amp;$S1052),10)="conversion","GOTS_RM_conversion",IF((LEFT(INDIRECT("$F"&amp;$S1052),4))="GOTS","GOTS_RM","Responsible_RM"))))))),"DELETERM")</f>
        <v>#VALUE!</v>
      </c>
      <c r="AF1052" t="e" cm="1">
        <f t="array" aca="1" ref="AF1052" ca="1">IF($S1052="","",INDIRECT("$Z"&amp;$S1052))</f>
        <v>#VALUE!</v>
      </c>
      <c r="AG1052" t="str">
        <f t="shared" si="314"/>
        <v/>
      </c>
      <c r="AH1052" t="str" cm="1">
        <f t="array" aca="1" ref="AH1052" ca="1">IFERROR(INDIRECT("$ag"&amp;S1052),"")</f>
        <v/>
      </c>
      <c r="AI1052" t="e" cm="1">
        <f t="array" aca="1" ref="AI1052" ca="1">INDIRECT("O"&amp;S1052)</f>
        <v>#VALUE!</v>
      </c>
      <c r="AJ1052" t="str">
        <f t="shared" si="315"/>
        <v/>
      </c>
    </row>
    <row r="1053" spans="1:36" ht="16.5" customHeight="1">
      <c r="A1053" s="130"/>
      <c r="B1053" s="136"/>
      <c r="C1053" s="137"/>
      <c r="D1053" s="146"/>
      <c r="E1053" s="146"/>
      <c r="F1053" s="137"/>
      <c r="G1053" s="147"/>
      <c r="H1053" s="147"/>
      <c r="I1053" s="147"/>
      <c r="J1053" s="147"/>
      <c r="K1053" s="38"/>
      <c r="L1053" s="144"/>
      <c r="M1053" s="144"/>
      <c r="N1053" s="61"/>
      <c r="O1053" s="314"/>
      <c r="Q1053" t="str">
        <f t="shared" si="310"/>
        <v/>
      </c>
      <c r="S1053" t="e">
        <f t="shared" ca="1" si="319"/>
        <v>#VALUE!</v>
      </c>
      <c r="T1053" t="e">
        <f t="shared" ca="1" si="316"/>
        <v>#VALUE!</v>
      </c>
      <c r="U1053">
        <f t="shared" si="320"/>
        <v>984</v>
      </c>
      <c r="V1053">
        <v>82.500000000006395</v>
      </c>
      <c r="W1053">
        <f t="shared" si="321"/>
        <v>82</v>
      </c>
      <c r="X1053" t="str" cm="1">
        <f t="array" aca="1" ref="X1053" ca="1">IFERROR(INDEX('PC&amp;PD'!$A$1:$AS$19,ROW('PC&amp;PD'!$A$19),MATCH(INDIRECT(T1053),'PC&amp;PD'!$A$1:$AS$1,0)),"")</f>
        <v/>
      </c>
      <c r="AA1053" t="str">
        <f t="shared" si="311"/>
        <v/>
      </c>
      <c r="AB1053" t="str">
        <f t="shared" si="312"/>
        <v/>
      </c>
      <c r="AC1053" t="e">
        <f t="shared" ca="1" si="313"/>
        <v>#VALUE!</v>
      </c>
      <c r="AD1053" t="str" cm="1">
        <f t="array" aca="1" ref="AD1053" ca="1">IFERROR(IF((LEFT(INDIRECT("$F"&amp;$S1053),4))="GOTS",IF($G1053="Organic","GOTS_Organic_raw",(IF($G1053="Responsible","GOTS_Responsible",(IF($G1053="No Attribute (Conventional)","GOTS_conventional",(IF($G1053="Recycled Pre/Post-Consumer","GOTS_pre_post",(IF($G1053="In-Conversion","GOTS_in_conversion",(IF($G1053="Sustainably Sourced","Sustainably_sourced",(IF($G1053="Recycled pre-consumer organic","GOTS_recycled_organic",""))))))))))))),IF($G1053="Organic","Organic",(IF($G1053="Responsible","Responsible",(IF($G1053="No Attribute (Conventional)","No_Attribute_Conventional",(IF($G1053="Recycled Pre/Post-Consumer","Recycled_Pre_Post_Consumer",(IF($G1053="In-Conversion","In_Conversion",(IF($G1053="Recycled Pre-Consumer","Recycled_Pre_Consumer",(IF($G1053="Recycled Post-Consumer","Recycled_Post_Consumer",(IF($G1053="Sustainably Sourced","Sustainably_sourced",(IF($G1053="Recycled pre-consumer organic","GOTS_recycled_organic","")))))))))))))))))),"")</f>
        <v/>
      </c>
      <c r="AE1053" t="e" cm="1">
        <f t="array" aca="1" ref="AE1053" ca="1">IF($I1053="",IF(INDIRECT("$F"&amp;$S1053)="","",IF(LEFT(INDIRECT("$F"&amp;$S1053),3)="GRS","GRS_RCS_RM",IF((LEFT(INDIRECT("$F"&amp;$S1053),3))="RCS","GRS_RCS_RM",IF(INDIRECT("$F"&amp;$S1053)="OCS (No Label)","OCS_Conversion_RM",IF(LEFT(INDIRECT("$F"&amp;$S1053),3)="OCS","OCS_RM",IF(RIGHT(INDIRECT("$F"&amp;$S1053),10)="conversion","GOTS_RM_conversion",IF((LEFT(INDIRECT("$F"&amp;$S1053),4))="GOTS","GOTS_RM","Responsible_RM"))))))),"DELETERM")</f>
        <v>#VALUE!</v>
      </c>
      <c r="AF1053" t="e" cm="1">
        <f t="array" aca="1" ref="AF1053" ca="1">IF($S1053="","",INDIRECT("$Z"&amp;$S1053))</f>
        <v>#VALUE!</v>
      </c>
      <c r="AG1053" t="str">
        <f t="shared" si="314"/>
        <v/>
      </c>
      <c r="AH1053" t="str" cm="1">
        <f t="array" aca="1" ref="AH1053" ca="1">IFERROR(INDIRECT("$ag"&amp;S1053),"")</f>
        <v/>
      </c>
      <c r="AI1053" t="e" cm="1">
        <f t="array" aca="1" ref="AI1053" ca="1">INDIRECT("O"&amp;S1053)</f>
        <v>#VALUE!</v>
      </c>
      <c r="AJ1053" t="str">
        <f t="shared" si="315"/>
        <v/>
      </c>
    </row>
    <row r="1054" spans="1:36" ht="16.5" customHeight="1">
      <c r="A1054" s="130"/>
      <c r="B1054" s="136"/>
      <c r="C1054" s="137"/>
      <c r="D1054" s="146"/>
      <c r="E1054" s="146"/>
      <c r="F1054" s="137"/>
      <c r="G1054" s="147"/>
      <c r="H1054" s="147"/>
      <c r="I1054" s="147"/>
      <c r="J1054" s="147"/>
      <c r="K1054" s="38"/>
      <c r="L1054" s="144"/>
      <c r="M1054" s="144"/>
      <c r="N1054" s="61"/>
      <c r="O1054" s="314"/>
      <c r="Q1054" t="str">
        <f t="shared" si="310"/>
        <v/>
      </c>
      <c r="S1054" t="e">
        <f t="shared" ca="1" si="319"/>
        <v>#VALUE!</v>
      </c>
      <c r="T1054" t="e">
        <f t="shared" ca="1" si="316"/>
        <v>#VALUE!</v>
      </c>
      <c r="U1054">
        <f t="shared" si="320"/>
        <v>984</v>
      </c>
      <c r="V1054">
        <v>82.583333333339795</v>
      </c>
      <c r="W1054">
        <f t="shared" si="321"/>
        <v>82</v>
      </c>
      <c r="X1054" t="str" cm="1">
        <f t="array" aca="1" ref="X1054" ca="1">IFERROR(INDEX('PC&amp;PD'!$A$1:$AS$19,ROW('PC&amp;PD'!$A$19),MATCH(INDIRECT(T1054),'PC&amp;PD'!$A$1:$AS$1,0)),"")</f>
        <v/>
      </c>
      <c r="AA1054" t="str">
        <f t="shared" si="311"/>
        <v/>
      </c>
      <c r="AB1054" t="str">
        <f t="shared" si="312"/>
        <v/>
      </c>
      <c r="AC1054" t="e">
        <f t="shared" ca="1" si="313"/>
        <v>#VALUE!</v>
      </c>
      <c r="AD1054" t="str" cm="1">
        <f t="array" aca="1" ref="AD1054" ca="1">IFERROR(IF((LEFT(INDIRECT("$F"&amp;$S1054),4))="GOTS",IF($G1054="Organic","GOTS_Organic_raw",(IF($G1054="Responsible","GOTS_Responsible",(IF($G1054="No Attribute (Conventional)","GOTS_conventional",(IF($G1054="Recycled Pre/Post-Consumer","GOTS_pre_post",(IF($G1054="In-Conversion","GOTS_in_conversion",(IF($G1054="Sustainably Sourced","Sustainably_sourced",(IF($G1054="Recycled pre-consumer organic","GOTS_recycled_organic",""))))))))))))),IF($G1054="Organic","Organic",(IF($G1054="Responsible","Responsible",(IF($G1054="No Attribute (Conventional)","No_Attribute_Conventional",(IF($G1054="Recycled Pre/Post-Consumer","Recycled_Pre_Post_Consumer",(IF($G1054="In-Conversion","In_Conversion",(IF($G1054="Recycled Pre-Consumer","Recycled_Pre_Consumer",(IF($G1054="Recycled Post-Consumer","Recycled_Post_Consumer",(IF($G1054="Sustainably Sourced","Sustainably_sourced",(IF($G1054="Recycled pre-consumer organic","GOTS_recycled_organic","")))))))))))))))))),"")</f>
        <v/>
      </c>
      <c r="AE1054" t="e" cm="1">
        <f t="array" aca="1" ref="AE1054" ca="1">IF($I1054="",IF(INDIRECT("$F"&amp;$S1054)="","",IF(LEFT(INDIRECT("$F"&amp;$S1054),3)="GRS","GRS_RCS_RM",IF((LEFT(INDIRECT("$F"&amp;$S1054),3))="RCS","GRS_RCS_RM",IF(INDIRECT("$F"&amp;$S1054)="OCS (No Label)","OCS_Conversion_RM",IF(LEFT(INDIRECT("$F"&amp;$S1054),3)="OCS","OCS_RM",IF(RIGHT(INDIRECT("$F"&amp;$S1054),10)="conversion","GOTS_RM_conversion",IF((LEFT(INDIRECT("$F"&amp;$S1054),4))="GOTS","GOTS_RM","Responsible_RM"))))))),"DELETERM")</f>
        <v>#VALUE!</v>
      </c>
      <c r="AF1054" t="e" cm="1">
        <f t="array" aca="1" ref="AF1054" ca="1">IF($S1054="","",INDIRECT("$Z"&amp;$S1054))</f>
        <v>#VALUE!</v>
      </c>
      <c r="AG1054" t="str">
        <f t="shared" si="314"/>
        <v/>
      </c>
      <c r="AH1054" t="str" cm="1">
        <f t="array" aca="1" ref="AH1054" ca="1">IFERROR(INDIRECT("$ag"&amp;S1054),"")</f>
        <v/>
      </c>
      <c r="AI1054" t="e" cm="1">
        <f t="array" aca="1" ref="AI1054" ca="1">INDIRECT("O"&amp;S1054)</f>
        <v>#VALUE!</v>
      </c>
      <c r="AJ1054" t="str">
        <f t="shared" si="315"/>
        <v/>
      </c>
    </row>
    <row r="1055" spans="1:36" ht="16.5" customHeight="1">
      <c r="A1055" s="130"/>
      <c r="B1055" s="136"/>
      <c r="C1055" s="137"/>
      <c r="D1055" s="146"/>
      <c r="E1055" s="146"/>
      <c r="F1055" s="137"/>
      <c r="G1055" s="147"/>
      <c r="H1055" s="147"/>
      <c r="I1055" s="147"/>
      <c r="J1055" s="147"/>
      <c r="K1055" s="38"/>
      <c r="L1055" s="144"/>
      <c r="M1055" s="144"/>
      <c r="N1055" s="61"/>
      <c r="O1055" s="314"/>
      <c r="Q1055" t="str">
        <f t="shared" si="310"/>
        <v/>
      </c>
      <c r="S1055" t="e">
        <f t="shared" ca="1" si="319"/>
        <v>#VALUE!</v>
      </c>
      <c r="T1055" t="e">
        <f t="shared" ca="1" si="316"/>
        <v>#VALUE!</v>
      </c>
      <c r="U1055">
        <f t="shared" si="320"/>
        <v>984</v>
      </c>
      <c r="V1055">
        <v>82.666666666673095</v>
      </c>
      <c r="W1055">
        <f t="shared" si="321"/>
        <v>82</v>
      </c>
      <c r="X1055" t="str" cm="1">
        <f t="array" aca="1" ref="X1055" ca="1">IFERROR(INDEX('PC&amp;PD'!$A$1:$AS$19,ROW('PC&amp;PD'!$A$19),MATCH(INDIRECT(T1055),'PC&amp;PD'!$A$1:$AS$1,0)),"")</f>
        <v/>
      </c>
      <c r="AA1055" t="str">
        <f t="shared" si="311"/>
        <v/>
      </c>
      <c r="AB1055" t="str">
        <f t="shared" si="312"/>
        <v/>
      </c>
      <c r="AC1055" t="e">
        <f t="shared" ca="1" si="313"/>
        <v>#VALUE!</v>
      </c>
      <c r="AD1055" t="str" cm="1">
        <f t="array" aca="1" ref="AD1055" ca="1">IFERROR(IF((LEFT(INDIRECT("$F"&amp;$S1055),4))="GOTS",IF($G1055="Organic","GOTS_Organic_raw",(IF($G1055="Responsible","GOTS_Responsible",(IF($G1055="No Attribute (Conventional)","GOTS_conventional",(IF($G1055="Recycled Pre/Post-Consumer","GOTS_pre_post",(IF($G1055="In-Conversion","GOTS_in_conversion",(IF($G1055="Sustainably Sourced","Sustainably_sourced",(IF($G1055="Recycled pre-consumer organic","GOTS_recycled_organic",""))))))))))))),IF($G1055="Organic","Organic",(IF($G1055="Responsible","Responsible",(IF($G1055="No Attribute (Conventional)","No_Attribute_Conventional",(IF($G1055="Recycled Pre/Post-Consumer","Recycled_Pre_Post_Consumer",(IF($G1055="In-Conversion","In_Conversion",(IF($G1055="Recycled Pre-Consumer","Recycled_Pre_Consumer",(IF($G1055="Recycled Post-Consumer","Recycled_Post_Consumer",(IF($G1055="Sustainably Sourced","Sustainably_sourced",(IF($G1055="Recycled pre-consumer organic","GOTS_recycled_organic","")))))))))))))))))),"")</f>
        <v/>
      </c>
      <c r="AE1055" t="e" cm="1">
        <f t="array" aca="1" ref="AE1055" ca="1">IF($I1055="",IF(INDIRECT("$F"&amp;$S1055)="","",IF(LEFT(INDIRECT("$F"&amp;$S1055),3)="GRS","GRS_RCS_RM",IF((LEFT(INDIRECT("$F"&amp;$S1055),3))="RCS","GRS_RCS_RM",IF(INDIRECT("$F"&amp;$S1055)="OCS (No Label)","OCS_Conversion_RM",IF(LEFT(INDIRECT("$F"&amp;$S1055),3)="OCS","OCS_RM",IF(RIGHT(INDIRECT("$F"&amp;$S1055),10)="conversion","GOTS_RM_conversion",IF((LEFT(INDIRECT("$F"&amp;$S1055),4))="GOTS","GOTS_RM","Responsible_RM"))))))),"DELETERM")</f>
        <v>#VALUE!</v>
      </c>
      <c r="AF1055" t="e" cm="1">
        <f t="array" aca="1" ref="AF1055" ca="1">IF($S1055="","",INDIRECT("$Z"&amp;$S1055))</f>
        <v>#VALUE!</v>
      </c>
      <c r="AG1055" t="str">
        <f t="shared" si="314"/>
        <v/>
      </c>
      <c r="AH1055" t="str" cm="1">
        <f t="array" aca="1" ref="AH1055" ca="1">IFERROR(INDIRECT("$ag"&amp;S1055),"")</f>
        <v/>
      </c>
      <c r="AI1055" t="e" cm="1">
        <f t="array" aca="1" ref="AI1055" ca="1">INDIRECT("O"&amp;S1055)</f>
        <v>#VALUE!</v>
      </c>
      <c r="AJ1055" t="str">
        <f t="shared" si="315"/>
        <v/>
      </c>
    </row>
    <row r="1056" spans="1:36" ht="16.5" customHeight="1">
      <c r="A1056" s="130"/>
      <c r="B1056" s="136"/>
      <c r="C1056" s="137"/>
      <c r="D1056" s="146"/>
      <c r="E1056" s="146"/>
      <c r="F1056" s="137"/>
      <c r="G1056" s="147"/>
      <c r="H1056" s="147"/>
      <c r="I1056" s="147"/>
      <c r="J1056" s="147"/>
      <c r="K1056" s="38"/>
      <c r="L1056" s="144"/>
      <c r="M1056" s="144"/>
      <c r="N1056" s="61"/>
      <c r="O1056" s="314"/>
      <c r="Q1056" t="str">
        <f t="shared" si="310"/>
        <v/>
      </c>
      <c r="S1056" t="e">
        <f t="shared" ca="1" si="319"/>
        <v>#VALUE!</v>
      </c>
      <c r="T1056" t="e">
        <f t="shared" ca="1" si="316"/>
        <v>#VALUE!</v>
      </c>
      <c r="U1056">
        <f t="shared" si="320"/>
        <v>984</v>
      </c>
      <c r="V1056">
        <v>82.750000000006494</v>
      </c>
      <c r="W1056">
        <f t="shared" si="321"/>
        <v>82</v>
      </c>
      <c r="X1056" t="str" cm="1">
        <f t="array" aca="1" ref="X1056" ca="1">IFERROR(INDEX('PC&amp;PD'!$A$1:$AS$19,ROW('PC&amp;PD'!$A$19),MATCH(INDIRECT(T1056),'PC&amp;PD'!$A$1:$AS$1,0)),"")</f>
        <v/>
      </c>
      <c r="AA1056" t="str">
        <f t="shared" si="311"/>
        <v/>
      </c>
      <c r="AB1056" t="str">
        <f t="shared" si="312"/>
        <v/>
      </c>
      <c r="AC1056" t="e">
        <f t="shared" ca="1" si="313"/>
        <v>#VALUE!</v>
      </c>
      <c r="AD1056" t="str" cm="1">
        <f t="array" aca="1" ref="AD1056" ca="1">IFERROR(IF((LEFT(INDIRECT("$F"&amp;$S1056),4))="GOTS",IF($G1056="Organic","GOTS_Organic_raw",(IF($G1056="Responsible","GOTS_Responsible",(IF($G1056="No Attribute (Conventional)","GOTS_conventional",(IF($G1056="Recycled Pre/Post-Consumer","GOTS_pre_post",(IF($G1056="In-Conversion","GOTS_in_conversion",(IF($G1056="Sustainably Sourced","Sustainably_sourced",(IF($G1056="Recycled pre-consumer organic","GOTS_recycled_organic",""))))))))))))),IF($G1056="Organic","Organic",(IF($G1056="Responsible","Responsible",(IF($G1056="No Attribute (Conventional)","No_Attribute_Conventional",(IF($G1056="Recycled Pre/Post-Consumer","Recycled_Pre_Post_Consumer",(IF($G1056="In-Conversion","In_Conversion",(IF($G1056="Recycled Pre-Consumer","Recycled_Pre_Consumer",(IF($G1056="Recycled Post-Consumer","Recycled_Post_Consumer",(IF($G1056="Sustainably Sourced","Sustainably_sourced",(IF($G1056="Recycled pre-consumer organic","GOTS_recycled_organic","")))))))))))))))))),"")</f>
        <v/>
      </c>
      <c r="AE1056" t="e" cm="1">
        <f t="array" aca="1" ref="AE1056" ca="1">IF($I1056="",IF(INDIRECT("$F"&amp;$S1056)="","",IF(LEFT(INDIRECT("$F"&amp;$S1056),3)="GRS","GRS_RCS_RM",IF((LEFT(INDIRECT("$F"&amp;$S1056),3))="RCS","GRS_RCS_RM",IF(INDIRECT("$F"&amp;$S1056)="OCS (No Label)","OCS_Conversion_RM",IF(LEFT(INDIRECT("$F"&amp;$S1056),3)="OCS","OCS_RM",IF(RIGHT(INDIRECT("$F"&amp;$S1056),10)="conversion","GOTS_RM_conversion",IF((LEFT(INDIRECT("$F"&amp;$S1056),4))="GOTS","GOTS_RM","Responsible_RM"))))))),"DELETERM")</f>
        <v>#VALUE!</v>
      </c>
      <c r="AF1056" t="e" cm="1">
        <f t="array" aca="1" ref="AF1056" ca="1">IF($S1056="","",INDIRECT("$Z"&amp;$S1056))</f>
        <v>#VALUE!</v>
      </c>
      <c r="AG1056" t="str">
        <f t="shared" si="314"/>
        <v/>
      </c>
      <c r="AH1056" t="str" cm="1">
        <f t="array" aca="1" ref="AH1056" ca="1">IFERROR(INDIRECT("$ag"&amp;S1056),"")</f>
        <v/>
      </c>
      <c r="AI1056" t="e" cm="1">
        <f t="array" aca="1" ref="AI1056" ca="1">INDIRECT("O"&amp;S1056)</f>
        <v>#VALUE!</v>
      </c>
      <c r="AJ1056" t="str">
        <f t="shared" si="315"/>
        <v/>
      </c>
    </row>
    <row r="1057" spans="1:36" ht="16.5" customHeight="1">
      <c r="A1057" s="130"/>
      <c r="B1057" s="136"/>
      <c r="C1057" s="137"/>
      <c r="D1057" s="146"/>
      <c r="E1057" s="146"/>
      <c r="F1057" s="137"/>
      <c r="G1057" s="147"/>
      <c r="H1057" s="147"/>
      <c r="I1057" s="147"/>
      <c r="J1057" s="147"/>
      <c r="K1057" s="38"/>
      <c r="L1057" s="144"/>
      <c r="M1057" s="144"/>
      <c r="N1057" s="61"/>
      <c r="O1057" s="314"/>
      <c r="Q1057" t="str">
        <f t="shared" si="310"/>
        <v/>
      </c>
      <c r="S1057" t="e">
        <f t="shared" ca="1" si="319"/>
        <v>#VALUE!</v>
      </c>
      <c r="T1057" t="e">
        <f t="shared" ca="1" si="316"/>
        <v>#VALUE!</v>
      </c>
      <c r="U1057">
        <f t="shared" si="320"/>
        <v>984</v>
      </c>
      <c r="V1057">
        <v>82.833333333339795</v>
      </c>
      <c r="W1057">
        <f t="shared" si="321"/>
        <v>82</v>
      </c>
      <c r="X1057" t="str" cm="1">
        <f t="array" aca="1" ref="X1057" ca="1">IFERROR(INDEX('PC&amp;PD'!$A$1:$AS$19,ROW('PC&amp;PD'!$A$19),MATCH(INDIRECT(T1057),'PC&amp;PD'!$A$1:$AS$1,0)),"")</f>
        <v/>
      </c>
      <c r="AA1057" t="str">
        <f t="shared" si="311"/>
        <v/>
      </c>
      <c r="AB1057" t="str">
        <f t="shared" si="312"/>
        <v/>
      </c>
      <c r="AC1057" t="e">
        <f t="shared" ca="1" si="313"/>
        <v>#VALUE!</v>
      </c>
      <c r="AD1057" t="str" cm="1">
        <f t="array" aca="1" ref="AD1057" ca="1">IFERROR(IF((LEFT(INDIRECT("$F"&amp;$S1057),4))="GOTS",IF($G1057="Organic","GOTS_Organic_raw",(IF($G1057="Responsible","GOTS_Responsible",(IF($G1057="No Attribute (Conventional)","GOTS_conventional",(IF($G1057="Recycled Pre/Post-Consumer","GOTS_pre_post",(IF($G1057="In-Conversion","GOTS_in_conversion",(IF($G1057="Sustainably Sourced","Sustainably_sourced",(IF($G1057="Recycled pre-consumer organic","GOTS_recycled_organic",""))))))))))))),IF($G1057="Organic","Organic",(IF($G1057="Responsible","Responsible",(IF($G1057="No Attribute (Conventional)","No_Attribute_Conventional",(IF($G1057="Recycled Pre/Post-Consumer","Recycled_Pre_Post_Consumer",(IF($G1057="In-Conversion","In_Conversion",(IF($G1057="Recycled Pre-Consumer","Recycled_Pre_Consumer",(IF($G1057="Recycled Post-Consumer","Recycled_Post_Consumer",(IF($G1057="Sustainably Sourced","Sustainably_sourced",(IF($G1057="Recycled pre-consumer organic","GOTS_recycled_organic","")))))))))))))))))),"")</f>
        <v/>
      </c>
      <c r="AE1057" t="e" cm="1">
        <f t="array" aca="1" ref="AE1057" ca="1">IF($I1057="",IF(INDIRECT("$F"&amp;$S1057)="","",IF(LEFT(INDIRECT("$F"&amp;$S1057),3)="GRS","GRS_RCS_RM",IF((LEFT(INDIRECT("$F"&amp;$S1057),3))="RCS","GRS_RCS_RM",IF(INDIRECT("$F"&amp;$S1057)="OCS (No Label)","OCS_Conversion_RM",IF(LEFT(INDIRECT("$F"&amp;$S1057),3)="OCS","OCS_RM",IF(RIGHT(INDIRECT("$F"&amp;$S1057),10)="conversion","GOTS_RM_conversion",IF((LEFT(INDIRECT("$F"&amp;$S1057),4))="GOTS","GOTS_RM","Responsible_RM"))))))),"DELETERM")</f>
        <v>#VALUE!</v>
      </c>
      <c r="AF1057" t="e" cm="1">
        <f t="array" aca="1" ref="AF1057" ca="1">IF($S1057="","",INDIRECT("$Z"&amp;$S1057))</f>
        <v>#VALUE!</v>
      </c>
      <c r="AG1057" t="str">
        <f t="shared" si="314"/>
        <v/>
      </c>
      <c r="AH1057" t="str" cm="1">
        <f t="array" aca="1" ref="AH1057" ca="1">IFERROR(INDIRECT("$ag"&amp;S1057),"")</f>
        <v/>
      </c>
      <c r="AI1057" t="e" cm="1">
        <f t="array" aca="1" ref="AI1057" ca="1">INDIRECT("O"&amp;S1057)</f>
        <v>#VALUE!</v>
      </c>
      <c r="AJ1057" t="str">
        <f t="shared" si="315"/>
        <v/>
      </c>
    </row>
    <row r="1058" spans="1:36" ht="16.5" customHeight="1" thickBot="1">
      <c r="A1058" s="131"/>
      <c r="B1058" s="138"/>
      <c r="C1058" s="139"/>
      <c r="D1058" s="148"/>
      <c r="E1058" s="148"/>
      <c r="F1058" s="139"/>
      <c r="G1058" s="149"/>
      <c r="H1058" s="149"/>
      <c r="I1058" s="149"/>
      <c r="J1058" s="149"/>
      <c r="K1058" s="39"/>
      <c r="L1058" s="145"/>
      <c r="M1058" s="145"/>
      <c r="N1058" s="62"/>
      <c r="O1058" s="315"/>
      <c r="Q1058" t="str">
        <f t="shared" si="310"/>
        <v/>
      </c>
      <c r="S1058" t="e">
        <f t="shared" ca="1" si="319"/>
        <v>#VALUE!</v>
      </c>
      <c r="T1058" t="e">
        <f t="shared" ca="1" si="316"/>
        <v>#VALUE!</v>
      </c>
      <c r="U1058">
        <f t="shared" si="320"/>
        <v>984</v>
      </c>
      <c r="V1058">
        <v>82.916666666673095</v>
      </c>
      <c r="W1058">
        <f t="shared" si="321"/>
        <v>82</v>
      </c>
      <c r="X1058" t="str" cm="1">
        <f t="array" aca="1" ref="X1058" ca="1">IFERROR(INDEX('PC&amp;PD'!$A$1:$AS$19,ROW('PC&amp;PD'!$A$19),MATCH(INDIRECT(T1058),'PC&amp;PD'!$A$1:$AS$1,0)),"")</f>
        <v/>
      </c>
      <c r="AA1058" t="str">
        <f t="shared" si="311"/>
        <v/>
      </c>
      <c r="AB1058" t="str">
        <f t="shared" si="312"/>
        <v/>
      </c>
      <c r="AC1058" t="e">
        <f t="shared" ca="1" si="313"/>
        <v>#VALUE!</v>
      </c>
      <c r="AD1058" t="str" cm="1">
        <f t="array" aca="1" ref="AD1058" ca="1">IFERROR(IF((LEFT(INDIRECT("$F"&amp;$S1058),4))="GOTS",IF($G1058="Organic","GOTS_Organic_raw",(IF($G1058="Responsible","GOTS_Responsible",(IF($G1058="No Attribute (Conventional)","GOTS_conventional",(IF($G1058="Recycled Pre/Post-Consumer","GOTS_pre_post",(IF($G1058="In-Conversion","GOTS_in_conversion",(IF($G1058="Sustainably Sourced","Sustainably_sourced",(IF($G1058="Recycled pre-consumer organic","GOTS_recycled_organic",""))))))))))))),IF($G1058="Organic","Organic",(IF($G1058="Responsible","Responsible",(IF($G1058="No Attribute (Conventional)","No_Attribute_Conventional",(IF($G1058="Recycled Pre/Post-Consumer","Recycled_Pre_Post_Consumer",(IF($G1058="In-Conversion","In_Conversion",(IF($G1058="Recycled Pre-Consumer","Recycled_Pre_Consumer",(IF($G1058="Recycled Post-Consumer","Recycled_Post_Consumer",(IF($G1058="Sustainably Sourced","Sustainably_sourced",(IF($G1058="Recycled pre-consumer organic","GOTS_recycled_organic","")))))))))))))))))),"")</f>
        <v/>
      </c>
      <c r="AE1058" t="e" cm="1">
        <f t="array" aca="1" ref="AE1058" ca="1">IF($I1058="",IF(INDIRECT("$F"&amp;$S1058)="","",IF(LEFT(INDIRECT("$F"&amp;$S1058),3)="GRS","GRS_RCS_RM",IF((LEFT(INDIRECT("$F"&amp;$S1058),3))="RCS","GRS_RCS_RM",IF(INDIRECT("$F"&amp;$S1058)="OCS (No Label)","OCS_Conversion_RM",IF(LEFT(INDIRECT("$F"&amp;$S1058),3)="OCS","OCS_RM",IF(RIGHT(INDIRECT("$F"&amp;$S1058),10)="conversion","GOTS_RM_conversion",IF((LEFT(INDIRECT("$F"&amp;$S1058),4))="GOTS","GOTS_RM","Responsible_RM"))))))),"DELETERM")</f>
        <v>#VALUE!</v>
      </c>
      <c r="AF1058" t="e" cm="1">
        <f t="array" aca="1" ref="AF1058" ca="1">IF($S1058="","",INDIRECT("$Z"&amp;$S1058))</f>
        <v>#VALUE!</v>
      </c>
      <c r="AG1058" t="str">
        <f t="shared" si="314"/>
        <v/>
      </c>
      <c r="AH1058" t="str" cm="1">
        <f t="array" aca="1" ref="AH1058" ca="1">IFERROR(INDIRECT("$ag"&amp;S1058),"")</f>
        <v/>
      </c>
      <c r="AI1058" t="e" cm="1">
        <f t="array" aca="1" ref="AI1058" ca="1">INDIRECT("O"&amp;S1058)</f>
        <v>#VALUE!</v>
      </c>
      <c r="AJ1058" t="str">
        <f t="shared" si="315"/>
        <v/>
      </c>
    </row>
    <row r="1059" spans="1:36" ht="16.5" customHeight="1">
      <c r="A1059" s="128" t="str">
        <f>IF(B1059="","",COUNTA($B$63:$B1059))</f>
        <v/>
      </c>
      <c r="B1059" s="132"/>
      <c r="C1059" s="133"/>
      <c r="D1059" s="140"/>
      <c r="E1059" s="140"/>
      <c r="F1059" s="133"/>
      <c r="G1059" s="141"/>
      <c r="H1059" s="141"/>
      <c r="I1059" s="141"/>
      <c r="J1059" s="141"/>
      <c r="K1059" s="37"/>
      <c r="L1059" s="142" t="str">
        <f>IF(R1059="","",LEFT(R1059,LEN(R1059)-2))</f>
        <v/>
      </c>
      <c r="M1059" s="142"/>
      <c r="N1059" s="60"/>
      <c r="O1059" s="313"/>
      <c r="Q1059" t="str">
        <f t="shared" si="310"/>
        <v/>
      </c>
      <c r="R1059" t="str">
        <f t="shared" ref="R1059" si="324">CONCATENATE($Q1059,Q1060,Q1061,Q1062,Q1063,Q1064,$Q1065,$Q1066,$Q1067,$Q1068,$Q1069,$Q1070)</f>
        <v/>
      </c>
      <c r="S1059" t="e">
        <f t="shared" ca="1" si="319"/>
        <v>#VALUE!</v>
      </c>
      <c r="T1059" t="e">
        <f t="shared" ca="1" si="316"/>
        <v>#VALUE!</v>
      </c>
      <c r="U1059">
        <f t="shared" si="320"/>
        <v>996</v>
      </c>
      <c r="V1059">
        <v>83.000000000006494</v>
      </c>
      <c r="W1059">
        <f t="shared" si="321"/>
        <v>83</v>
      </c>
      <c r="X1059" t="str" cm="1">
        <f t="array" aca="1" ref="X1059" ca="1">IFERROR(INDEX('PC&amp;PD'!$A$1:$AS$19,ROW('PC&amp;PD'!$A$19),MATCH(INDIRECT(T1059),'PC&amp;PD'!$A$1:$AS$1,0)),"")</f>
        <v/>
      </c>
      <c r="Z1059" t="str">
        <f t="shared" ref="Z1059" si="325">IFERROR(IF($F1059="OCS 100","OCS (OCS 100)",IF($F1059="OCS Blended","OCS (OCS Blended)",IF($F1059="OCS (No Label)","OCS (No Label)",IF($F1059="RCS 100","RCS (RCS 100)",IF($F1059="RCS Blended","RCS (RCS Blended)",IF($F1059="GRS","GRS (GRS)",IF($F1059="GRS (No Label)", "GRS (No Label)",IF($F1059="RDS","RDS (RDS)",IF($F1059="RWS","RWS (RWS)",IF($F1059="RAS","RAS (RAS)",IF($F1059="RMS","RMS (RMS)",IF($F1059="GOTS Organic","GOTS (Organic)",IF($F1059="GOTS Made with organic","GOTS (Made with Organic)",IF($F1059="GOTS Organic - in conversion","GOTS (Organic - In Conversion)",IF($F1059="GOTS Made with organic - in conversion","GOTS (Made with Organic - In Conversion)",""))))))))))))))),"")</f>
        <v/>
      </c>
      <c r="AA1059" t="str">
        <f t="shared" si="311"/>
        <v/>
      </c>
      <c r="AB1059" t="str">
        <f t="shared" si="312"/>
        <v/>
      </c>
      <c r="AC1059" t="e">
        <f t="shared" ca="1" si="313"/>
        <v>#VALUE!</v>
      </c>
      <c r="AD1059" t="str" cm="1">
        <f t="array" aca="1" ref="AD1059" ca="1">IFERROR(IF((LEFT(INDIRECT("$F"&amp;$S1059),4))="GOTS",IF($G1059="Organic","GOTS_Organic_raw",(IF($G1059="Responsible","GOTS_Responsible",(IF($G1059="No Attribute (Conventional)","GOTS_conventional",(IF($G1059="Recycled Pre/Post-Consumer","GOTS_pre_post",(IF($G1059="In-Conversion","GOTS_in_conversion",(IF($G1059="Sustainably Sourced","Sustainably_sourced",(IF($G1059="Recycled pre-consumer organic","GOTS_recycled_organic",""))))))))))))),IF($G1059="Organic","Organic",(IF($G1059="Responsible","Responsible",(IF($G1059="No Attribute (Conventional)","No_Attribute_Conventional",(IF($G1059="Recycled Pre/Post-Consumer","Recycled_Pre_Post_Consumer",(IF($G1059="In-Conversion","In_Conversion",(IF($G1059="Recycled Pre-Consumer","Recycled_Pre_Consumer",(IF($G1059="Recycled Post-Consumer","Recycled_Post_Consumer",(IF($G1059="Sustainably Sourced","Sustainably_sourced",(IF($G1059="Recycled pre-consumer organic","GOTS_recycled_organic","")))))))))))))))))),"")</f>
        <v/>
      </c>
      <c r="AE1059" t="e" cm="1">
        <f t="array" aca="1" ref="AE1059" ca="1">IF($I1059="",IF(INDIRECT("$F"&amp;$S1059)="","",IF(LEFT(INDIRECT("$F"&amp;$S1059),3)="GRS","GRS_RCS_RM",IF((LEFT(INDIRECT("$F"&amp;$S1059),3))="RCS","GRS_RCS_RM",IF(INDIRECT("$F"&amp;$S1059)="OCS (No Label)","OCS_Conversion_RM",IF(LEFT(INDIRECT("$F"&amp;$S1059),3)="OCS","OCS_RM",IF(RIGHT(INDIRECT("$F"&amp;$S1059),10)="conversion","GOTS_RM_conversion",IF((LEFT(INDIRECT("$F"&amp;$S1059),4))="GOTS","GOTS_RM","Responsible_RM"))))))),"DELETERM")</f>
        <v>#VALUE!</v>
      </c>
      <c r="AF1059" t="e" cm="1">
        <f t="array" aca="1" ref="AF1059" ca="1">IF($S1059="","",INDIRECT("$Z"&amp;$S1059))</f>
        <v>#VALUE!</v>
      </c>
      <c r="AG1059" t="str">
        <f t="shared" si="314"/>
        <v/>
      </c>
      <c r="AH1059" t="str" cm="1">
        <f t="array" aca="1" ref="AH1059" ca="1">IFERROR(INDIRECT("$ag"&amp;S1059),"")</f>
        <v/>
      </c>
      <c r="AI1059" t="e" cm="1">
        <f t="array" aca="1" ref="AI1059" ca="1">INDIRECT("O"&amp;S1059)</f>
        <v>#VALUE!</v>
      </c>
      <c r="AJ1059" t="str">
        <f t="shared" si="315"/>
        <v/>
      </c>
    </row>
    <row r="1060" spans="1:36" ht="16.5" customHeight="1">
      <c r="A1060" s="129"/>
      <c r="B1060" s="134"/>
      <c r="C1060" s="135"/>
      <c r="D1060" s="146"/>
      <c r="E1060" s="146"/>
      <c r="F1060" s="135"/>
      <c r="G1060" s="147"/>
      <c r="H1060" s="147"/>
      <c r="I1060" s="147"/>
      <c r="J1060" s="147"/>
      <c r="K1060" s="38"/>
      <c r="L1060" s="143"/>
      <c r="M1060" s="143"/>
      <c r="N1060" s="61"/>
      <c r="O1060" s="314"/>
      <c r="Q1060" t="str">
        <f t="shared" si="310"/>
        <v/>
      </c>
      <c r="S1060" t="e">
        <f t="shared" ca="1" si="319"/>
        <v>#VALUE!</v>
      </c>
      <c r="T1060" t="e">
        <f t="shared" ca="1" si="316"/>
        <v>#VALUE!</v>
      </c>
      <c r="U1060">
        <f t="shared" si="320"/>
        <v>996</v>
      </c>
      <c r="V1060">
        <v>83.083333333339795</v>
      </c>
      <c r="W1060">
        <f t="shared" si="321"/>
        <v>83</v>
      </c>
      <c r="X1060" t="str" cm="1">
        <f t="array" aca="1" ref="X1060" ca="1">IFERROR(INDEX('PC&amp;PD'!$A$1:$AS$19,ROW('PC&amp;PD'!$A$19),MATCH(INDIRECT(T1060),'PC&amp;PD'!$A$1:$AS$1,0)),"")</f>
        <v/>
      </c>
      <c r="AA1060" t="str">
        <f t="shared" si="311"/>
        <v/>
      </c>
      <c r="AB1060" t="str">
        <f t="shared" si="312"/>
        <v/>
      </c>
      <c r="AC1060" t="e">
        <f t="shared" ca="1" si="313"/>
        <v>#VALUE!</v>
      </c>
      <c r="AD1060" t="str" cm="1">
        <f t="array" aca="1" ref="AD1060" ca="1">IFERROR(IF((LEFT(INDIRECT("$F"&amp;$S1060),4))="GOTS",IF($G1060="Organic","GOTS_Organic_raw",(IF($G1060="Responsible","GOTS_Responsible",(IF($G1060="No Attribute (Conventional)","GOTS_conventional",(IF($G1060="Recycled Pre/Post-Consumer","GOTS_pre_post",(IF($G1060="In-Conversion","GOTS_in_conversion",(IF($G1060="Sustainably Sourced","Sustainably_sourced",(IF($G1060="Recycled pre-consumer organic","GOTS_recycled_organic",""))))))))))))),IF($G1060="Organic","Organic",(IF($G1060="Responsible","Responsible",(IF($G1060="No Attribute (Conventional)","No_Attribute_Conventional",(IF($G1060="Recycled Pre/Post-Consumer","Recycled_Pre_Post_Consumer",(IF($G1060="In-Conversion","In_Conversion",(IF($G1060="Recycled Pre-Consumer","Recycled_Pre_Consumer",(IF($G1060="Recycled Post-Consumer","Recycled_Post_Consumer",(IF($G1060="Sustainably Sourced","Sustainably_sourced",(IF($G1060="Recycled pre-consumer organic","GOTS_recycled_organic","")))))))))))))))))),"")</f>
        <v/>
      </c>
      <c r="AE1060" t="e" cm="1">
        <f t="array" aca="1" ref="AE1060" ca="1">IF($I1060="",IF(INDIRECT("$F"&amp;$S1060)="","",IF(LEFT(INDIRECT("$F"&amp;$S1060),3)="GRS","GRS_RCS_RM",IF((LEFT(INDIRECT("$F"&amp;$S1060),3))="RCS","GRS_RCS_RM",IF(INDIRECT("$F"&amp;$S1060)="OCS (No Label)","OCS_Conversion_RM",IF(LEFT(INDIRECT("$F"&amp;$S1060),3)="OCS","OCS_RM",IF(RIGHT(INDIRECT("$F"&amp;$S1060),10)="conversion","GOTS_RM_conversion",IF((LEFT(INDIRECT("$F"&amp;$S1060),4))="GOTS","GOTS_RM","Responsible_RM"))))))),"DELETERM")</f>
        <v>#VALUE!</v>
      </c>
      <c r="AF1060" t="e" cm="1">
        <f t="array" aca="1" ref="AF1060" ca="1">IF($S1060="","",INDIRECT("$Z"&amp;$S1060))</f>
        <v>#VALUE!</v>
      </c>
      <c r="AG1060" t="str">
        <f t="shared" si="314"/>
        <v/>
      </c>
      <c r="AH1060" t="str" cm="1">
        <f t="array" aca="1" ref="AH1060" ca="1">IFERROR(INDIRECT("$ag"&amp;S1060),"")</f>
        <v/>
      </c>
      <c r="AI1060" t="e" cm="1">
        <f t="array" aca="1" ref="AI1060" ca="1">INDIRECT("O"&amp;S1060)</f>
        <v>#VALUE!</v>
      </c>
      <c r="AJ1060" t="str">
        <f t="shared" si="315"/>
        <v/>
      </c>
    </row>
    <row r="1061" spans="1:36" ht="16.5" customHeight="1">
      <c r="A1061" s="129"/>
      <c r="B1061" s="134"/>
      <c r="C1061" s="135"/>
      <c r="D1061" s="146"/>
      <c r="E1061" s="146"/>
      <c r="F1061" s="135"/>
      <c r="G1061" s="147"/>
      <c r="H1061" s="147"/>
      <c r="I1061" s="147"/>
      <c r="J1061" s="147"/>
      <c r="K1061" s="38"/>
      <c r="L1061" s="143"/>
      <c r="M1061" s="143"/>
      <c r="N1061" s="61"/>
      <c r="O1061" s="314"/>
      <c r="Q1061" t="str">
        <f t="shared" si="310"/>
        <v/>
      </c>
      <c r="S1061" t="e">
        <f t="shared" ca="1" si="319"/>
        <v>#VALUE!</v>
      </c>
      <c r="T1061" t="e">
        <f t="shared" ca="1" si="316"/>
        <v>#VALUE!</v>
      </c>
      <c r="U1061">
        <f t="shared" si="320"/>
        <v>996</v>
      </c>
      <c r="V1061">
        <v>83.166666666673194</v>
      </c>
      <c r="W1061">
        <f t="shared" si="321"/>
        <v>83</v>
      </c>
      <c r="X1061" t="str" cm="1">
        <f t="array" aca="1" ref="X1061" ca="1">IFERROR(INDEX('PC&amp;PD'!$A$1:$AS$19,ROW('PC&amp;PD'!$A$19),MATCH(INDIRECT(T1061),'PC&amp;PD'!$A$1:$AS$1,0)),"")</f>
        <v/>
      </c>
      <c r="AA1061" t="str">
        <f t="shared" si="311"/>
        <v/>
      </c>
      <c r="AB1061" t="str">
        <f t="shared" si="312"/>
        <v/>
      </c>
      <c r="AC1061" t="e">
        <f t="shared" ca="1" si="313"/>
        <v>#VALUE!</v>
      </c>
      <c r="AD1061" t="str" cm="1">
        <f t="array" aca="1" ref="AD1061" ca="1">IFERROR(IF((LEFT(INDIRECT("$F"&amp;$S1061),4))="GOTS",IF($G1061="Organic","GOTS_Organic_raw",(IF($G1061="Responsible","GOTS_Responsible",(IF($G1061="No Attribute (Conventional)","GOTS_conventional",(IF($G1061="Recycled Pre/Post-Consumer","GOTS_pre_post",(IF($G1061="In-Conversion","GOTS_in_conversion",(IF($G1061="Sustainably Sourced","Sustainably_sourced",(IF($G1061="Recycled pre-consumer organic","GOTS_recycled_organic",""))))))))))))),IF($G1061="Organic","Organic",(IF($G1061="Responsible","Responsible",(IF($G1061="No Attribute (Conventional)","No_Attribute_Conventional",(IF($G1061="Recycled Pre/Post-Consumer","Recycled_Pre_Post_Consumer",(IF($G1061="In-Conversion","In_Conversion",(IF($G1061="Recycled Pre-Consumer","Recycled_Pre_Consumer",(IF($G1061="Recycled Post-Consumer","Recycled_Post_Consumer",(IF($G1061="Sustainably Sourced","Sustainably_sourced",(IF($G1061="Recycled pre-consumer organic","GOTS_recycled_organic","")))))))))))))))))),"")</f>
        <v/>
      </c>
      <c r="AE1061" t="e" cm="1">
        <f t="array" aca="1" ref="AE1061" ca="1">IF($I1061="",IF(INDIRECT("$F"&amp;$S1061)="","",IF(LEFT(INDIRECT("$F"&amp;$S1061),3)="GRS","GRS_RCS_RM",IF((LEFT(INDIRECT("$F"&amp;$S1061),3))="RCS","GRS_RCS_RM",IF(INDIRECT("$F"&amp;$S1061)="OCS (No Label)","OCS_Conversion_RM",IF(LEFT(INDIRECT("$F"&amp;$S1061),3)="OCS","OCS_RM",IF(RIGHT(INDIRECT("$F"&amp;$S1061),10)="conversion","GOTS_RM_conversion",IF((LEFT(INDIRECT("$F"&amp;$S1061),4))="GOTS","GOTS_RM","Responsible_RM"))))))),"DELETERM")</f>
        <v>#VALUE!</v>
      </c>
      <c r="AF1061" t="e" cm="1">
        <f t="array" aca="1" ref="AF1061" ca="1">IF($S1061="","",INDIRECT("$Z"&amp;$S1061))</f>
        <v>#VALUE!</v>
      </c>
      <c r="AG1061" t="str">
        <f t="shared" si="314"/>
        <v/>
      </c>
      <c r="AH1061" t="str" cm="1">
        <f t="array" aca="1" ref="AH1061" ca="1">IFERROR(INDIRECT("$ag"&amp;S1061),"")</f>
        <v/>
      </c>
      <c r="AI1061" t="e" cm="1">
        <f t="array" aca="1" ref="AI1061" ca="1">INDIRECT("O"&amp;S1061)</f>
        <v>#VALUE!</v>
      </c>
      <c r="AJ1061" t="str">
        <f t="shared" si="315"/>
        <v/>
      </c>
    </row>
    <row r="1062" spans="1:36" ht="16.5" customHeight="1">
      <c r="A1062" s="129"/>
      <c r="B1062" s="134"/>
      <c r="C1062" s="135"/>
      <c r="D1062" s="146"/>
      <c r="E1062" s="146"/>
      <c r="F1062" s="135"/>
      <c r="G1062" s="147"/>
      <c r="H1062" s="147"/>
      <c r="I1062" s="147"/>
      <c r="J1062" s="147"/>
      <c r="K1062" s="38"/>
      <c r="L1062" s="143"/>
      <c r="M1062" s="143"/>
      <c r="N1062" s="61"/>
      <c r="O1062" s="314"/>
      <c r="Q1062" t="str">
        <f t="shared" si="310"/>
        <v/>
      </c>
      <c r="S1062" t="e">
        <f t="shared" ca="1" si="319"/>
        <v>#VALUE!</v>
      </c>
      <c r="T1062" t="e">
        <f t="shared" ca="1" si="316"/>
        <v>#VALUE!</v>
      </c>
      <c r="U1062">
        <f t="shared" si="320"/>
        <v>996</v>
      </c>
      <c r="V1062">
        <v>83.250000000006494</v>
      </c>
      <c r="W1062">
        <f t="shared" si="321"/>
        <v>83</v>
      </c>
      <c r="X1062" t="str" cm="1">
        <f t="array" aca="1" ref="X1062" ca="1">IFERROR(INDEX('PC&amp;PD'!$A$1:$AS$19,ROW('PC&amp;PD'!$A$19),MATCH(INDIRECT(T1062),'PC&amp;PD'!$A$1:$AS$1,0)),"")</f>
        <v/>
      </c>
      <c r="AA1062" t="str">
        <f t="shared" si="311"/>
        <v/>
      </c>
      <c r="AB1062" t="str">
        <f t="shared" si="312"/>
        <v/>
      </c>
      <c r="AC1062" t="e">
        <f t="shared" ca="1" si="313"/>
        <v>#VALUE!</v>
      </c>
      <c r="AD1062" t="str" cm="1">
        <f t="array" aca="1" ref="AD1062" ca="1">IFERROR(IF((LEFT(INDIRECT("$F"&amp;$S1062),4))="GOTS",IF($G1062="Organic","GOTS_Organic_raw",(IF($G1062="Responsible","GOTS_Responsible",(IF($G1062="No Attribute (Conventional)","GOTS_conventional",(IF($G1062="Recycled Pre/Post-Consumer","GOTS_pre_post",(IF($G1062="In-Conversion","GOTS_in_conversion",(IF($G1062="Sustainably Sourced","Sustainably_sourced",(IF($G1062="Recycled pre-consumer organic","GOTS_recycled_organic",""))))))))))))),IF($G1062="Organic","Organic",(IF($G1062="Responsible","Responsible",(IF($G1062="No Attribute (Conventional)","No_Attribute_Conventional",(IF($G1062="Recycled Pre/Post-Consumer","Recycled_Pre_Post_Consumer",(IF($G1062="In-Conversion","In_Conversion",(IF($G1062="Recycled Pre-Consumer","Recycled_Pre_Consumer",(IF($G1062="Recycled Post-Consumer","Recycled_Post_Consumer",(IF($G1062="Sustainably Sourced","Sustainably_sourced",(IF($G1062="Recycled pre-consumer organic","GOTS_recycled_organic","")))))))))))))))))),"")</f>
        <v/>
      </c>
      <c r="AE1062" t="e" cm="1">
        <f t="array" aca="1" ref="AE1062" ca="1">IF($I1062="",IF(INDIRECT("$F"&amp;$S1062)="","",IF(LEFT(INDIRECT("$F"&amp;$S1062),3)="GRS","GRS_RCS_RM",IF((LEFT(INDIRECT("$F"&amp;$S1062),3))="RCS","GRS_RCS_RM",IF(INDIRECT("$F"&amp;$S1062)="OCS (No Label)","OCS_Conversion_RM",IF(LEFT(INDIRECT("$F"&amp;$S1062),3)="OCS","OCS_RM",IF(RIGHT(INDIRECT("$F"&amp;$S1062),10)="conversion","GOTS_RM_conversion",IF((LEFT(INDIRECT("$F"&amp;$S1062),4))="GOTS","GOTS_RM","Responsible_RM"))))))),"DELETERM")</f>
        <v>#VALUE!</v>
      </c>
      <c r="AF1062" t="e" cm="1">
        <f t="array" aca="1" ref="AF1062" ca="1">IF($S1062="","",INDIRECT("$Z"&amp;$S1062))</f>
        <v>#VALUE!</v>
      </c>
      <c r="AG1062" t="str">
        <f t="shared" si="314"/>
        <v/>
      </c>
      <c r="AH1062" t="str" cm="1">
        <f t="array" aca="1" ref="AH1062" ca="1">IFERROR(INDIRECT("$ag"&amp;S1062),"")</f>
        <v/>
      </c>
      <c r="AI1062" t="e" cm="1">
        <f t="array" aca="1" ref="AI1062" ca="1">INDIRECT("O"&amp;S1062)</f>
        <v>#VALUE!</v>
      </c>
      <c r="AJ1062" t="str">
        <f t="shared" si="315"/>
        <v/>
      </c>
    </row>
    <row r="1063" spans="1:36" ht="16.5" customHeight="1">
      <c r="A1063" s="129"/>
      <c r="B1063" s="134"/>
      <c r="C1063" s="135"/>
      <c r="D1063" s="146"/>
      <c r="E1063" s="146"/>
      <c r="F1063" s="135"/>
      <c r="G1063" s="147"/>
      <c r="H1063" s="147"/>
      <c r="I1063" s="147"/>
      <c r="J1063" s="147"/>
      <c r="K1063" s="38"/>
      <c r="L1063" s="143"/>
      <c r="M1063" s="143"/>
      <c r="N1063" s="61"/>
      <c r="O1063" s="314"/>
      <c r="Q1063" t="str">
        <f t="shared" si="310"/>
        <v/>
      </c>
      <c r="S1063" t="e">
        <f t="shared" ca="1" si="319"/>
        <v>#VALUE!</v>
      </c>
      <c r="T1063" t="e">
        <f t="shared" ca="1" si="316"/>
        <v>#VALUE!</v>
      </c>
      <c r="U1063">
        <f t="shared" si="320"/>
        <v>996</v>
      </c>
      <c r="V1063">
        <v>83.333333333339795</v>
      </c>
      <c r="W1063">
        <f t="shared" si="321"/>
        <v>83</v>
      </c>
      <c r="X1063" t="str" cm="1">
        <f t="array" aca="1" ref="X1063" ca="1">IFERROR(INDEX('PC&amp;PD'!$A$1:$AS$19,ROW('PC&amp;PD'!$A$19),MATCH(INDIRECT(T1063),'PC&amp;PD'!$A$1:$AS$1,0)),"")</f>
        <v/>
      </c>
      <c r="AA1063" t="str">
        <f t="shared" si="311"/>
        <v/>
      </c>
      <c r="AB1063" t="str">
        <f t="shared" si="312"/>
        <v/>
      </c>
      <c r="AC1063" t="e">
        <f t="shared" ca="1" si="313"/>
        <v>#VALUE!</v>
      </c>
      <c r="AD1063" t="str" cm="1">
        <f t="array" aca="1" ref="AD1063" ca="1">IFERROR(IF((LEFT(INDIRECT("$F"&amp;$S1063),4))="GOTS",IF($G1063="Organic","GOTS_Organic_raw",(IF($G1063="Responsible","GOTS_Responsible",(IF($G1063="No Attribute (Conventional)","GOTS_conventional",(IF($G1063="Recycled Pre/Post-Consumer","GOTS_pre_post",(IF($G1063="In-Conversion","GOTS_in_conversion",(IF($G1063="Sustainably Sourced","Sustainably_sourced",(IF($G1063="Recycled pre-consumer organic","GOTS_recycled_organic",""))))))))))))),IF($G1063="Organic","Organic",(IF($G1063="Responsible","Responsible",(IF($G1063="No Attribute (Conventional)","No_Attribute_Conventional",(IF($G1063="Recycled Pre/Post-Consumer","Recycled_Pre_Post_Consumer",(IF($G1063="In-Conversion","In_Conversion",(IF($G1063="Recycled Pre-Consumer","Recycled_Pre_Consumer",(IF($G1063="Recycled Post-Consumer","Recycled_Post_Consumer",(IF($G1063="Sustainably Sourced","Sustainably_sourced",(IF($G1063="Recycled pre-consumer organic","GOTS_recycled_organic","")))))))))))))))))),"")</f>
        <v/>
      </c>
      <c r="AE1063" t="e" cm="1">
        <f t="array" aca="1" ref="AE1063" ca="1">IF($I1063="",IF(INDIRECT("$F"&amp;$S1063)="","",IF(LEFT(INDIRECT("$F"&amp;$S1063),3)="GRS","GRS_RCS_RM",IF((LEFT(INDIRECT("$F"&amp;$S1063),3))="RCS","GRS_RCS_RM",IF(INDIRECT("$F"&amp;$S1063)="OCS (No Label)","OCS_Conversion_RM",IF(LEFT(INDIRECT("$F"&amp;$S1063),3)="OCS","OCS_RM",IF(RIGHT(INDIRECT("$F"&amp;$S1063),10)="conversion","GOTS_RM_conversion",IF((LEFT(INDIRECT("$F"&amp;$S1063),4))="GOTS","GOTS_RM","Responsible_RM"))))))),"DELETERM")</f>
        <v>#VALUE!</v>
      </c>
      <c r="AF1063" t="e" cm="1">
        <f t="array" aca="1" ref="AF1063" ca="1">IF($S1063="","",INDIRECT("$Z"&amp;$S1063))</f>
        <v>#VALUE!</v>
      </c>
      <c r="AG1063" t="str">
        <f t="shared" si="314"/>
        <v/>
      </c>
      <c r="AH1063" t="str" cm="1">
        <f t="array" aca="1" ref="AH1063" ca="1">IFERROR(INDIRECT("$ag"&amp;S1063),"")</f>
        <v/>
      </c>
      <c r="AI1063" t="e" cm="1">
        <f t="array" aca="1" ref="AI1063" ca="1">INDIRECT("O"&amp;S1063)</f>
        <v>#VALUE!</v>
      </c>
      <c r="AJ1063" t="str">
        <f t="shared" si="315"/>
        <v/>
      </c>
    </row>
    <row r="1064" spans="1:36" ht="16.5" customHeight="1">
      <c r="A1064" s="129"/>
      <c r="B1064" s="134"/>
      <c r="C1064" s="135"/>
      <c r="D1064" s="146"/>
      <c r="E1064" s="146"/>
      <c r="F1064" s="135"/>
      <c r="G1064" s="147"/>
      <c r="H1064" s="147"/>
      <c r="I1064" s="147"/>
      <c r="J1064" s="147"/>
      <c r="K1064" s="38"/>
      <c r="L1064" s="143"/>
      <c r="M1064" s="143"/>
      <c r="N1064" s="61"/>
      <c r="O1064" s="314"/>
      <c r="Q1064" t="str">
        <f t="shared" si="310"/>
        <v/>
      </c>
      <c r="S1064" t="e">
        <f t="shared" ca="1" si="319"/>
        <v>#VALUE!</v>
      </c>
      <c r="T1064" t="e">
        <f t="shared" ca="1" si="316"/>
        <v>#VALUE!</v>
      </c>
      <c r="U1064">
        <f t="shared" si="320"/>
        <v>996</v>
      </c>
      <c r="V1064">
        <v>83.416666666673194</v>
      </c>
      <c r="W1064">
        <f t="shared" si="321"/>
        <v>83</v>
      </c>
      <c r="X1064" t="str" cm="1">
        <f t="array" aca="1" ref="X1064" ca="1">IFERROR(INDEX('PC&amp;PD'!$A$1:$AS$19,ROW('PC&amp;PD'!$A$19),MATCH(INDIRECT(T1064),'PC&amp;PD'!$A$1:$AS$1,0)),"")</f>
        <v/>
      </c>
      <c r="AA1064" t="str">
        <f t="shared" si="311"/>
        <v/>
      </c>
      <c r="AB1064" t="str">
        <f t="shared" si="312"/>
        <v/>
      </c>
      <c r="AC1064" t="e">
        <f t="shared" ca="1" si="313"/>
        <v>#VALUE!</v>
      </c>
      <c r="AD1064" t="str" cm="1">
        <f t="array" aca="1" ref="AD1064" ca="1">IFERROR(IF((LEFT(INDIRECT("$F"&amp;$S1064),4))="GOTS",IF($G1064="Organic","GOTS_Organic_raw",(IF($G1064="Responsible","GOTS_Responsible",(IF($G1064="No Attribute (Conventional)","GOTS_conventional",(IF($G1064="Recycled Pre/Post-Consumer","GOTS_pre_post",(IF($G1064="In-Conversion","GOTS_in_conversion",(IF($G1064="Sustainably Sourced","Sustainably_sourced",(IF($G1064="Recycled pre-consumer organic","GOTS_recycled_organic",""))))))))))))),IF($G1064="Organic","Organic",(IF($G1064="Responsible","Responsible",(IF($G1064="No Attribute (Conventional)","No_Attribute_Conventional",(IF($G1064="Recycled Pre/Post-Consumer","Recycled_Pre_Post_Consumer",(IF($G1064="In-Conversion","In_Conversion",(IF($G1064="Recycled Pre-Consumer","Recycled_Pre_Consumer",(IF($G1064="Recycled Post-Consumer","Recycled_Post_Consumer",(IF($G1064="Sustainably Sourced","Sustainably_sourced",(IF($G1064="Recycled pre-consumer organic","GOTS_recycled_organic","")))))))))))))))))),"")</f>
        <v/>
      </c>
      <c r="AE1064" t="e" cm="1">
        <f t="array" aca="1" ref="AE1064" ca="1">IF($I1064="",IF(INDIRECT("$F"&amp;$S1064)="","",IF(LEFT(INDIRECT("$F"&amp;$S1064),3)="GRS","GRS_RCS_RM",IF((LEFT(INDIRECT("$F"&amp;$S1064),3))="RCS","GRS_RCS_RM",IF(INDIRECT("$F"&amp;$S1064)="OCS (No Label)","OCS_Conversion_RM",IF(LEFT(INDIRECT("$F"&amp;$S1064),3)="OCS","OCS_RM",IF(RIGHT(INDIRECT("$F"&amp;$S1064),10)="conversion","GOTS_RM_conversion",IF((LEFT(INDIRECT("$F"&amp;$S1064),4))="GOTS","GOTS_RM","Responsible_RM"))))))),"DELETERM")</f>
        <v>#VALUE!</v>
      </c>
      <c r="AF1064" t="e" cm="1">
        <f t="array" aca="1" ref="AF1064" ca="1">IF($S1064="","",INDIRECT("$Z"&amp;$S1064))</f>
        <v>#VALUE!</v>
      </c>
      <c r="AG1064" t="str">
        <f t="shared" si="314"/>
        <v/>
      </c>
      <c r="AH1064" t="str" cm="1">
        <f t="array" aca="1" ref="AH1064" ca="1">IFERROR(INDIRECT("$ag"&amp;S1064),"")</f>
        <v/>
      </c>
      <c r="AI1064" t="e" cm="1">
        <f t="array" aca="1" ref="AI1064" ca="1">INDIRECT("O"&amp;S1064)</f>
        <v>#VALUE!</v>
      </c>
      <c r="AJ1064" t="str">
        <f t="shared" si="315"/>
        <v/>
      </c>
    </row>
    <row r="1065" spans="1:36" ht="16.5" customHeight="1">
      <c r="A1065" s="130"/>
      <c r="B1065" s="136"/>
      <c r="C1065" s="137"/>
      <c r="D1065" s="146"/>
      <c r="E1065" s="146"/>
      <c r="F1065" s="137"/>
      <c r="G1065" s="147"/>
      <c r="H1065" s="147"/>
      <c r="I1065" s="147"/>
      <c r="J1065" s="147"/>
      <c r="K1065" s="38"/>
      <c r="L1065" s="144"/>
      <c r="M1065" s="144"/>
      <c r="N1065" s="61"/>
      <c r="O1065" s="314"/>
      <c r="Q1065" t="str">
        <f t="shared" si="310"/>
        <v/>
      </c>
      <c r="S1065" t="e">
        <f t="shared" ca="1" si="319"/>
        <v>#VALUE!</v>
      </c>
      <c r="T1065" t="e">
        <f t="shared" ca="1" si="316"/>
        <v>#VALUE!</v>
      </c>
      <c r="U1065">
        <f t="shared" si="320"/>
        <v>996</v>
      </c>
      <c r="V1065">
        <v>83.500000000006494</v>
      </c>
      <c r="W1065">
        <f t="shared" si="321"/>
        <v>83</v>
      </c>
      <c r="X1065" t="str" cm="1">
        <f t="array" aca="1" ref="X1065" ca="1">IFERROR(INDEX('PC&amp;PD'!$A$1:$AS$19,ROW('PC&amp;PD'!$A$19),MATCH(INDIRECT(T1065),'PC&amp;PD'!$A$1:$AS$1,0)),"")</f>
        <v/>
      </c>
      <c r="AA1065" t="str">
        <f t="shared" si="311"/>
        <v/>
      </c>
      <c r="AB1065" t="str">
        <f t="shared" si="312"/>
        <v/>
      </c>
      <c r="AC1065" t="e">
        <f t="shared" ca="1" si="313"/>
        <v>#VALUE!</v>
      </c>
      <c r="AD1065" t="str" cm="1">
        <f t="array" aca="1" ref="AD1065" ca="1">IFERROR(IF((LEFT(INDIRECT("$F"&amp;$S1065),4))="GOTS",IF($G1065="Organic","GOTS_Organic_raw",(IF($G1065="Responsible","GOTS_Responsible",(IF($G1065="No Attribute (Conventional)","GOTS_conventional",(IF($G1065="Recycled Pre/Post-Consumer","GOTS_pre_post",(IF($G1065="In-Conversion","GOTS_in_conversion",(IF($G1065="Sustainably Sourced","Sustainably_sourced",(IF($G1065="Recycled pre-consumer organic","GOTS_recycled_organic",""))))))))))))),IF($G1065="Organic","Organic",(IF($G1065="Responsible","Responsible",(IF($G1065="No Attribute (Conventional)","No_Attribute_Conventional",(IF($G1065="Recycled Pre/Post-Consumer","Recycled_Pre_Post_Consumer",(IF($G1065="In-Conversion","In_Conversion",(IF($G1065="Recycled Pre-Consumer","Recycled_Pre_Consumer",(IF($G1065="Recycled Post-Consumer","Recycled_Post_Consumer",(IF($G1065="Sustainably Sourced","Sustainably_sourced",(IF($G1065="Recycled pre-consumer organic","GOTS_recycled_organic","")))))))))))))))))),"")</f>
        <v/>
      </c>
      <c r="AE1065" t="e" cm="1">
        <f t="array" aca="1" ref="AE1065" ca="1">IF($I1065="",IF(INDIRECT("$F"&amp;$S1065)="","",IF(LEFT(INDIRECT("$F"&amp;$S1065),3)="GRS","GRS_RCS_RM",IF((LEFT(INDIRECT("$F"&amp;$S1065),3))="RCS","GRS_RCS_RM",IF(INDIRECT("$F"&amp;$S1065)="OCS (No Label)","OCS_Conversion_RM",IF(LEFT(INDIRECT("$F"&amp;$S1065),3)="OCS","OCS_RM",IF(RIGHT(INDIRECT("$F"&amp;$S1065),10)="conversion","GOTS_RM_conversion",IF((LEFT(INDIRECT("$F"&amp;$S1065),4))="GOTS","GOTS_RM","Responsible_RM"))))))),"DELETERM")</f>
        <v>#VALUE!</v>
      </c>
      <c r="AF1065" t="e" cm="1">
        <f t="array" aca="1" ref="AF1065" ca="1">IF($S1065="","",INDIRECT("$Z"&amp;$S1065))</f>
        <v>#VALUE!</v>
      </c>
      <c r="AG1065" t="str">
        <f t="shared" si="314"/>
        <v/>
      </c>
      <c r="AH1065" t="str" cm="1">
        <f t="array" aca="1" ref="AH1065" ca="1">IFERROR(INDIRECT("$ag"&amp;S1065),"")</f>
        <v/>
      </c>
      <c r="AI1065" t="e" cm="1">
        <f t="array" aca="1" ref="AI1065" ca="1">INDIRECT("O"&amp;S1065)</f>
        <v>#VALUE!</v>
      </c>
      <c r="AJ1065" t="str">
        <f t="shared" si="315"/>
        <v/>
      </c>
    </row>
    <row r="1066" spans="1:36" ht="16.5" customHeight="1">
      <c r="A1066" s="130"/>
      <c r="B1066" s="136"/>
      <c r="C1066" s="137"/>
      <c r="D1066" s="146"/>
      <c r="E1066" s="146"/>
      <c r="F1066" s="137"/>
      <c r="G1066" s="147"/>
      <c r="H1066" s="147"/>
      <c r="I1066" s="147"/>
      <c r="J1066" s="147"/>
      <c r="K1066" s="38"/>
      <c r="L1066" s="144"/>
      <c r="M1066" s="144"/>
      <c r="N1066" s="61"/>
      <c r="O1066" s="314"/>
      <c r="Q1066" t="str">
        <f t="shared" si="310"/>
        <v/>
      </c>
      <c r="S1066" t="e">
        <f t="shared" ca="1" si="319"/>
        <v>#VALUE!</v>
      </c>
      <c r="T1066" t="e">
        <f t="shared" ca="1" si="316"/>
        <v>#VALUE!</v>
      </c>
      <c r="U1066">
        <f t="shared" si="320"/>
        <v>996</v>
      </c>
      <c r="V1066">
        <v>83.583333333339894</v>
      </c>
      <c r="W1066">
        <f t="shared" si="321"/>
        <v>83</v>
      </c>
      <c r="X1066" t="str" cm="1">
        <f t="array" aca="1" ref="X1066" ca="1">IFERROR(INDEX('PC&amp;PD'!$A$1:$AS$19,ROW('PC&amp;PD'!$A$19),MATCH(INDIRECT(T1066),'PC&amp;PD'!$A$1:$AS$1,0)),"")</f>
        <v/>
      </c>
      <c r="AA1066" t="str">
        <f t="shared" si="311"/>
        <v/>
      </c>
      <c r="AB1066" t="str">
        <f t="shared" si="312"/>
        <v/>
      </c>
      <c r="AC1066" t="e">
        <f t="shared" ca="1" si="313"/>
        <v>#VALUE!</v>
      </c>
      <c r="AD1066" t="str" cm="1">
        <f t="array" aca="1" ref="AD1066" ca="1">IFERROR(IF((LEFT(INDIRECT("$F"&amp;$S1066),4))="GOTS",IF($G1066="Organic","GOTS_Organic_raw",(IF($G1066="Responsible","GOTS_Responsible",(IF($G1066="No Attribute (Conventional)","GOTS_conventional",(IF($G1066="Recycled Pre/Post-Consumer","GOTS_pre_post",(IF($G1066="In-Conversion","GOTS_in_conversion",(IF($G1066="Sustainably Sourced","Sustainably_sourced",(IF($G1066="Recycled pre-consumer organic","GOTS_recycled_organic",""))))))))))))),IF($G1066="Organic","Organic",(IF($G1066="Responsible","Responsible",(IF($G1066="No Attribute (Conventional)","No_Attribute_Conventional",(IF($G1066="Recycled Pre/Post-Consumer","Recycled_Pre_Post_Consumer",(IF($G1066="In-Conversion","In_Conversion",(IF($G1066="Recycled Pre-Consumer","Recycled_Pre_Consumer",(IF($G1066="Recycled Post-Consumer","Recycled_Post_Consumer",(IF($G1066="Sustainably Sourced","Sustainably_sourced",(IF($G1066="Recycled pre-consumer organic","GOTS_recycled_organic","")))))))))))))))))),"")</f>
        <v/>
      </c>
      <c r="AE1066" t="e" cm="1">
        <f t="array" aca="1" ref="AE1066" ca="1">IF($I1066="",IF(INDIRECT("$F"&amp;$S1066)="","",IF(LEFT(INDIRECT("$F"&amp;$S1066),3)="GRS","GRS_RCS_RM",IF((LEFT(INDIRECT("$F"&amp;$S1066),3))="RCS","GRS_RCS_RM",IF(INDIRECT("$F"&amp;$S1066)="OCS (No Label)","OCS_Conversion_RM",IF(LEFT(INDIRECT("$F"&amp;$S1066),3)="OCS","OCS_RM",IF(RIGHT(INDIRECT("$F"&amp;$S1066),10)="conversion","GOTS_RM_conversion",IF((LEFT(INDIRECT("$F"&amp;$S1066),4))="GOTS","GOTS_RM","Responsible_RM"))))))),"DELETERM")</f>
        <v>#VALUE!</v>
      </c>
      <c r="AF1066" t="e" cm="1">
        <f t="array" aca="1" ref="AF1066" ca="1">IF($S1066="","",INDIRECT("$Z"&amp;$S1066))</f>
        <v>#VALUE!</v>
      </c>
      <c r="AG1066" t="str">
        <f t="shared" si="314"/>
        <v/>
      </c>
      <c r="AH1066" t="str" cm="1">
        <f t="array" aca="1" ref="AH1066" ca="1">IFERROR(INDIRECT("$ag"&amp;S1066),"")</f>
        <v/>
      </c>
      <c r="AI1066" t="e" cm="1">
        <f t="array" aca="1" ref="AI1066" ca="1">INDIRECT("O"&amp;S1066)</f>
        <v>#VALUE!</v>
      </c>
      <c r="AJ1066" t="str">
        <f t="shared" si="315"/>
        <v/>
      </c>
    </row>
    <row r="1067" spans="1:36" ht="16.5" customHeight="1">
      <c r="A1067" s="130"/>
      <c r="B1067" s="136"/>
      <c r="C1067" s="137"/>
      <c r="D1067" s="146"/>
      <c r="E1067" s="146"/>
      <c r="F1067" s="137"/>
      <c r="G1067" s="147"/>
      <c r="H1067" s="147"/>
      <c r="I1067" s="147"/>
      <c r="J1067" s="147"/>
      <c r="K1067" s="38"/>
      <c r="L1067" s="144"/>
      <c r="M1067" s="144"/>
      <c r="N1067" s="61"/>
      <c r="O1067" s="314"/>
      <c r="Q1067" t="str">
        <f t="shared" si="310"/>
        <v/>
      </c>
      <c r="S1067" t="e">
        <f t="shared" ca="1" si="319"/>
        <v>#VALUE!</v>
      </c>
      <c r="T1067" t="e">
        <f t="shared" ca="1" si="316"/>
        <v>#VALUE!</v>
      </c>
      <c r="U1067">
        <f t="shared" si="320"/>
        <v>996</v>
      </c>
      <c r="V1067">
        <v>83.666666666673194</v>
      </c>
      <c r="W1067">
        <f t="shared" si="321"/>
        <v>83</v>
      </c>
      <c r="X1067" t="str" cm="1">
        <f t="array" aca="1" ref="X1067" ca="1">IFERROR(INDEX('PC&amp;PD'!$A$1:$AS$19,ROW('PC&amp;PD'!$A$19),MATCH(INDIRECT(T1067),'PC&amp;PD'!$A$1:$AS$1,0)),"")</f>
        <v/>
      </c>
      <c r="AA1067" t="str">
        <f t="shared" si="311"/>
        <v/>
      </c>
      <c r="AB1067" t="str">
        <f t="shared" si="312"/>
        <v/>
      </c>
      <c r="AC1067" t="e">
        <f t="shared" ca="1" si="313"/>
        <v>#VALUE!</v>
      </c>
      <c r="AD1067" t="str" cm="1">
        <f t="array" aca="1" ref="AD1067" ca="1">IFERROR(IF((LEFT(INDIRECT("$F"&amp;$S1067),4))="GOTS",IF($G1067="Organic","GOTS_Organic_raw",(IF($G1067="Responsible","GOTS_Responsible",(IF($G1067="No Attribute (Conventional)","GOTS_conventional",(IF($G1067="Recycled Pre/Post-Consumer","GOTS_pre_post",(IF($G1067="In-Conversion","GOTS_in_conversion",(IF($G1067="Sustainably Sourced","Sustainably_sourced",(IF($G1067="Recycled pre-consumer organic","GOTS_recycled_organic",""))))))))))))),IF($G1067="Organic","Organic",(IF($G1067="Responsible","Responsible",(IF($G1067="No Attribute (Conventional)","No_Attribute_Conventional",(IF($G1067="Recycled Pre/Post-Consumer","Recycled_Pre_Post_Consumer",(IF($G1067="In-Conversion","In_Conversion",(IF($G1067="Recycled Pre-Consumer","Recycled_Pre_Consumer",(IF($G1067="Recycled Post-Consumer","Recycled_Post_Consumer",(IF($G1067="Sustainably Sourced","Sustainably_sourced",(IF($G1067="Recycled pre-consumer organic","GOTS_recycled_organic","")))))))))))))))))),"")</f>
        <v/>
      </c>
      <c r="AE1067" t="e" cm="1">
        <f t="array" aca="1" ref="AE1067" ca="1">IF($I1067="",IF(INDIRECT("$F"&amp;$S1067)="","",IF(LEFT(INDIRECT("$F"&amp;$S1067),3)="GRS","GRS_RCS_RM",IF((LEFT(INDIRECT("$F"&amp;$S1067),3))="RCS","GRS_RCS_RM",IF(INDIRECT("$F"&amp;$S1067)="OCS (No Label)","OCS_Conversion_RM",IF(LEFT(INDIRECT("$F"&amp;$S1067),3)="OCS","OCS_RM",IF(RIGHT(INDIRECT("$F"&amp;$S1067),10)="conversion","GOTS_RM_conversion",IF((LEFT(INDIRECT("$F"&amp;$S1067),4))="GOTS","GOTS_RM","Responsible_RM"))))))),"DELETERM")</f>
        <v>#VALUE!</v>
      </c>
      <c r="AF1067" t="e" cm="1">
        <f t="array" aca="1" ref="AF1067" ca="1">IF($S1067="","",INDIRECT("$Z"&amp;$S1067))</f>
        <v>#VALUE!</v>
      </c>
      <c r="AG1067" t="str">
        <f t="shared" si="314"/>
        <v/>
      </c>
      <c r="AH1067" t="str" cm="1">
        <f t="array" aca="1" ref="AH1067" ca="1">IFERROR(INDIRECT("$ag"&amp;S1067),"")</f>
        <v/>
      </c>
      <c r="AI1067" t="e" cm="1">
        <f t="array" aca="1" ref="AI1067" ca="1">INDIRECT("O"&amp;S1067)</f>
        <v>#VALUE!</v>
      </c>
      <c r="AJ1067" t="str">
        <f t="shared" si="315"/>
        <v/>
      </c>
    </row>
    <row r="1068" spans="1:36" ht="16.5" customHeight="1">
      <c r="A1068" s="130"/>
      <c r="B1068" s="136"/>
      <c r="C1068" s="137"/>
      <c r="D1068" s="146"/>
      <c r="E1068" s="146"/>
      <c r="F1068" s="137"/>
      <c r="G1068" s="147"/>
      <c r="H1068" s="147"/>
      <c r="I1068" s="147"/>
      <c r="J1068" s="147"/>
      <c r="K1068" s="38"/>
      <c r="L1068" s="144"/>
      <c r="M1068" s="144"/>
      <c r="N1068" s="61"/>
      <c r="O1068" s="314"/>
      <c r="Q1068" t="str">
        <f t="shared" si="310"/>
        <v/>
      </c>
      <c r="S1068" t="e">
        <f t="shared" ca="1" si="319"/>
        <v>#VALUE!</v>
      </c>
      <c r="T1068" t="e">
        <f t="shared" ca="1" si="316"/>
        <v>#VALUE!</v>
      </c>
      <c r="U1068">
        <f t="shared" si="320"/>
        <v>996</v>
      </c>
      <c r="V1068">
        <v>83.750000000006494</v>
      </c>
      <c r="W1068">
        <f t="shared" si="321"/>
        <v>83</v>
      </c>
      <c r="X1068" t="str" cm="1">
        <f t="array" aca="1" ref="X1068" ca="1">IFERROR(INDEX('PC&amp;PD'!$A$1:$AS$19,ROW('PC&amp;PD'!$A$19),MATCH(INDIRECT(T1068),'PC&amp;PD'!$A$1:$AS$1,0)),"")</f>
        <v/>
      </c>
      <c r="AA1068" t="str">
        <f t="shared" si="311"/>
        <v/>
      </c>
      <c r="AB1068" t="str">
        <f t="shared" si="312"/>
        <v/>
      </c>
      <c r="AC1068" t="e">
        <f t="shared" ca="1" si="313"/>
        <v>#VALUE!</v>
      </c>
      <c r="AD1068" t="str" cm="1">
        <f t="array" aca="1" ref="AD1068" ca="1">IFERROR(IF((LEFT(INDIRECT("$F"&amp;$S1068),4))="GOTS",IF($G1068="Organic","GOTS_Organic_raw",(IF($G1068="Responsible","GOTS_Responsible",(IF($G1068="No Attribute (Conventional)","GOTS_conventional",(IF($G1068="Recycled Pre/Post-Consumer","GOTS_pre_post",(IF($G1068="In-Conversion","GOTS_in_conversion",(IF($G1068="Sustainably Sourced","Sustainably_sourced",(IF($G1068="Recycled pre-consumer organic","GOTS_recycled_organic",""))))))))))))),IF($G1068="Organic","Organic",(IF($G1068="Responsible","Responsible",(IF($G1068="No Attribute (Conventional)","No_Attribute_Conventional",(IF($G1068="Recycled Pre/Post-Consumer","Recycled_Pre_Post_Consumer",(IF($G1068="In-Conversion","In_Conversion",(IF($G1068="Recycled Pre-Consumer","Recycled_Pre_Consumer",(IF($G1068="Recycled Post-Consumer","Recycled_Post_Consumer",(IF($G1068="Sustainably Sourced","Sustainably_sourced",(IF($G1068="Recycled pre-consumer organic","GOTS_recycled_organic","")))))))))))))))))),"")</f>
        <v/>
      </c>
      <c r="AE1068" t="e" cm="1">
        <f t="array" aca="1" ref="AE1068" ca="1">IF($I1068="",IF(INDIRECT("$F"&amp;$S1068)="","",IF(LEFT(INDIRECT("$F"&amp;$S1068),3)="GRS","GRS_RCS_RM",IF((LEFT(INDIRECT("$F"&amp;$S1068),3))="RCS","GRS_RCS_RM",IF(INDIRECT("$F"&amp;$S1068)="OCS (No Label)","OCS_Conversion_RM",IF(LEFT(INDIRECT("$F"&amp;$S1068),3)="OCS","OCS_RM",IF(RIGHT(INDIRECT("$F"&amp;$S1068),10)="conversion","GOTS_RM_conversion",IF((LEFT(INDIRECT("$F"&amp;$S1068),4))="GOTS","GOTS_RM","Responsible_RM"))))))),"DELETERM")</f>
        <v>#VALUE!</v>
      </c>
      <c r="AF1068" t="e" cm="1">
        <f t="array" aca="1" ref="AF1068" ca="1">IF($S1068="","",INDIRECT("$Z"&amp;$S1068))</f>
        <v>#VALUE!</v>
      </c>
      <c r="AG1068" t="str">
        <f t="shared" si="314"/>
        <v/>
      </c>
      <c r="AH1068" t="str" cm="1">
        <f t="array" aca="1" ref="AH1068" ca="1">IFERROR(INDIRECT("$ag"&amp;S1068),"")</f>
        <v/>
      </c>
      <c r="AI1068" t="e" cm="1">
        <f t="array" aca="1" ref="AI1068" ca="1">INDIRECT("O"&amp;S1068)</f>
        <v>#VALUE!</v>
      </c>
      <c r="AJ1068" t="str">
        <f t="shared" si="315"/>
        <v/>
      </c>
    </row>
    <row r="1069" spans="1:36" ht="16.5" customHeight="1">
      <c r="A1069" s="130"/>
      <c r="B1069" s="136"/>
      <c r="C1069" s="137"/>
      <c r="D1069" s="146"/>
      <c r="E1069" s="146"/>
      <c r="F1069" s="137"/>
      <c r="G1069" s="147"/>
      <c r="H1069" s="147"/>
      <c r="I1069" s="147"/>
      <c r="J1069" s="147"/>
      <c r="K1069" s="38"/>
      <c r="L1069" s="144"/>
      <c r="M1069" s="144"/>
      <c r="N1069" s="61"/>
      <c r="O1069" s="314"/>
      <c r="Q1069" t="str">
        <f t="shared" si="310"/>
        <v/>
      </c>
      <c r="S1069" t="e">
        <f t="shared" ca="1" si="319"/>
        <v>#VALUE!</v>
      </c>
      <c r="T1069" t="e">
        <f t="shared" ca="1" si="316"/>
        <v>#VALUE!</v>
      </c>
      <c r="U1069">
        <f t="shared" si="320"/>
        <v>996</v>
      </c>
      <c r="V1069">
        <v>83.833333333339894</v>
      </c>
      <c r="W1069">
        <f t="shared" si="321"/>
        <v>83</v>
      </c>
      <c r="X1069" t="str" cm="1">
        <f t="array" aca="1" ref="X1069" ca="1">IFERROR(INDEX('PC&amp;PD'!$A$1:$AS$19,ROW('PC&amp;PD'!$A$19),MATCH(INDIRECT(T1069),'PC&amp;PD'!$A$1:$AS$1,0)),"")</f>
        <v/>
      </c>
      <c r="AA1069" t="str">
        <f t="shared" si="311"/>
        <v/>
      </c>
      <c r="AB1069" t="str">
        <f t="shared" si="312"/>
        <v/>
      </c>
      <c r="AC1069" t="e">
        <f t="shared" ca="1" si="313"/>
        <v>#VALUE!</v>
      </c>
      <c r="AD1069" t="str" cm="1">
        <f t="array" aca="1" ref="AD1069" ca="1">IFERROR(IF((LEFT(INDIRECT("$F"&amp;$S1069),4))="GOTS",IF($G1069="Organic","GOTS_Organic_raw",(IF($G1069="Responsible","GOTS_Responsible",(IF($G1069="No Attribute (Conventional)","GOTS_conventional",(IF($G1069="Recycled Pre/Post-Consumer","GOTS_pre_post",(IF($G1069="In-Conversion","GOTS_in_conversion",(IF($G1069="Sustainably Sourced","Sustainably_sourced",(IF($G1069="Recycled pre-consumer organic","GOTS_recycled_organic",""))))))))))))),IF($G1069="Organic","Organic",(IF($G1069="Responsible","Responsible",(IF($G1069="No Attribute (Conventional)","No_Attribute_Conventional",(IF($G1069="Recycled Pre/Post-Consumer","Recycled_Pre_Post_Consumer",(IF($G1069="In-Conversion","In_Conversion",(IF($G1069="Recycled Pre-Consumer","Recycled_Pre_Consumer",(IF($G1069="Recycled Post-Consumer","Recycled_Post_Consumer",(IF($G1069="Sustainably Sourced","Sustainably_sourced",(IF($G1069="Recycled pre-consumer organic","GOTS_recycled_organic","")))))))))))))))))),"")</f>
        <v/>
      </c>
      <c r="AE1069" t="e" cm="1">
        <f t="array" aca="1" ref="AE1069" ca="1">IF($I1069="",IF(INDIRECT("$F"&amp;$S1069)="","",IF(LEFT(INDIRECT("$F"&amp;$S1069),3)="GRS","GRS_RCS_RM",IF((LEFT(INDIRECT("$F"&amp;$S1069),3))="RCS","GRS_RCS_RM",IF(INDIRECT("$F"&amp;$S1069)="OCS (No Label)","OCS_Conversion_RM",IF(LEFT(INDIRECT("$F"&amp;$S1069),3)="OCS","OCS_RM",IF(RIGHT(INDIRECT("$F"&amp;$S1069),10)="conversion","GOTS_RM_conversion",IF((LEFT(INDIRECT("$F"&amp;$S1069),4))="GOTS","GOTS_RM","Responsible_RM"))))))),"DELETERM")</f>
        <v>#VALUE!</v>
      </c>
      <c r="AF1069" t="e" cm="1">
        <f t="array" aca="1" ref="AF1069" ca="1">IF($S1069="","",INDIRECT("$Z"&amp;$S1069))</f>
        <v>#VALUE!</v>
      </c>
      <c r="AG1069" t="str">
        <f t="shared" si="314"/>
        <v/>
      </c>
      <c r="AH1069" t="str" cm="1">
        <f t="array" aca="1" ref="AH1069" ca="1">IFERROR(INDIRECT("$ag"&amp;S1069),"")</f>
        <v/>
      </c>
      <c r="AI1069" t="e" cm="1">
        <f t="array" aca="1" ref="AI1069" ca="1">INDIRECT("O"&amp;S1069)</f>
        <v>#VALUE!</v>
      </c>
      <c r="AJ1069" t="str">
        <f t="shared" si="315"/>
        <v/>
      </c>
    </row>
    <row r="1070" spans="1:36" ht="16.5" customHeight="1" thickBot="1">
      <c r="A1070" s="131"/>
      <c r="B1070" s="138"/>
      <c r="C1070" s="139"/>
      <c r="D1070" s="148"/>
      <c r="E1070" s="148"/>
      <c r="F1070" s="139"/>
      <c r="G1070" s="149"/>
      <c r="H1070" s="149"/>
      <c r="I1070" s="149"/>
      <c r="J1070" s="149"/>
      <c r="K1070" s="39"/>
      <c r="L1070" s="145"/>
      <c r="M1070" s="145"/>
      <c r="N1070" s="62"/>
      <c r="O1070" s="315"/>
      <c r="Q1070" t="str">
        <f t="shared" si="310"/>
        <v/>
      </c>
      <c r="S1070" t="e">
        <f t="shared" ca="1" si="319"/>
        <v>#VALUE!</v>
      </c>
      <c r="T1070" t="e">
        <f t="shared" ca="1" si="316"/>
        <v>#VALUE!</v>
      </c>
      <c r="U1070">
        <f t="shared" si="320"/>
        <v>996</v>
      </c>
      <c r="V1070">
        <v>83.916666666673194</v>
      </c>
      <c r="W1070">
        <f t="shared" si="321"/>
        <v>83</v>
      </c>
      <c r="X1070" t="str" cm="1">
        <f t="array" aca="1" ref="X1070" ca="1">IFERROR(INDEX('PC&amp;PD'!$A$1:$AS$19,ROW('PC&amp;PD'!$A$19),MATCH(INDIRECT(T1070),'PC&amp;PD'!$A$1:$AS$1,0)),"")</f>
        <v/>
      </c>
      <c r="AA1070" t="str">
        <f t="shared" si="311"/>
        <v/>
      </c>
      <c r="AB1070" t="str">
        <f t="shared" si="312"/>
        <v/>
      </c>
      <c r="AC1070" t="e">
        <f t="shared" ca="1" si="313"/>
        <v>#VALUE!</v>
      </c>
      <c r="AD1070" t="str" cm="1">
        <f t="array" aca="1" ref="AD1070" ca="1">IFERROR(IF((LEFT(INDIRECT("$F"&amp;$S1070),4))="GOTS",IF($G1070="Organic","GOTS_Organic_raw",(IF($G1070="Responsible","GOTS_Responsible",(IF($G1070="No Attribute (Conventional)","GOTS_conventional",(IF($G1070="Recycled Pre/Post-Consumer","GOTS_pre_post",(IF($G1070="In-Conversion","GOTS_in_conversion",(IF($G1070="Sustainably Sourced","Sustainably_sourced",(IF($G1070="Recycled pre-consumer organic","GOTS_recycled_organic",""))))))))))))),IF($G1070="Organic","Organic",(IF($G1070="Responsible","Responsible",(IF($G1070="No Attribute (Conventional)","No_Attribute_Conventional",(IF($G1070="Recycled Pre/Post-Consumer","Recycled_Pre_Post_Consumer",(IF($G1070="In-Conversion","In_Conversion",(IF($G1070="Recycled Pre-Consumer","Recycled_Pre_Consumer",(IF($G1070="Recycled Post-Consumer","Recycled_Post_Consumer",(IF($G1070="Sustainably Sourced","Sustainably_sourced",(IF($G1070="Recycled pre-consumer organic","GOTS_recycled_organic","")))))))))))))))))),"")</f>
        <v/>
      </c>
      <c r="AE1070" t="e" cm="1">
        <f t="array" aca="1" ref="AE1070" ca="1">IF($I1070="",IF(INDIRECT("$F"&amp;$S1070)="","",IF(LEFT(INDIRECT("$F"&amp;$S1070),3)="GRS","GRS_RCS_RM",IF((LEFT(INDIRECT("$F"&amp;$S1070),3))="RCS","GRS_RCS_RM",IF(INDIRECT("$F"&amp;$S1070)="OCS (No Label)","OCS_Conversion_RM",IF(LEFT(INDIRECT("$F"&amp;$S1070),3)="OCS","OCS_RM",IF(RIGHT(INDIRECT("$F"&amp;$S1070),10)="conversion","GOTS_RM_conversion",IF((LEFT(INDIRECT("$F"&amp;$S1070),4))="GOTS","GOTS_RM","Responsible_RM"))))))),"DELETERM")</f>
        <v>#VALUE!</v>
      </c>
      <c r="AF1070" t="e" cm="1">
        <f t="array" aca="1" ref="AF1070" ca="1">IF($S1070="","",INDIRECT("$Z"&amp;$S1070))</f>
        <v>#VALUE!</v>
      </c>
      <c r="AG1070" t="str">
        <f t="shared" si="314"/>
        <v/>
      </c>
      <c r="AH1070" t="str" cm="1">
        <f t="array" aca="1" ref="AH1070" ca="1">IFERROR(INDIRECT("$ag"&amp;S1070),"")</f>
        <v/>
      </c>
      <c r="AI1070" t="e" cm="1">
        <f t="array" aca="1" ref="AI1070" ca="1">INDIRECT("O"&amp;S1070)</f>
        <v>#VALUE!</v>
      </c>
      <c r="AJ1070" t="str">
        <f t="shared" si="315"/>
        <v/>
      </c>
    </row>
    <row r="1071" spans="1:36" ht="16.5" customHeight="1">
      <c r="A1071" s="128" t="str">
        <f>IF(B1071="","",COUNTA($B$63:$B1071))</f>
        <v/>
      </c>
      <c r="B1071" s="132"/>
      <c r="C1071" s="133"/>
      <c r="D1071" s="140"/>
      <c r="E1071" s="140"/>
      <c r="F1071" s="133"/>
      <c r="G1071" s="141"/>
      <c r="H1071" s="141"/>
      <c r="I1071" s="141"/>
      <c r="J1071" s="141"/>
      <c r="K1071" s="37"/>
      <c r="L1071" s="142" t="str">
        <f>IF(R1071="","",LEFT(R1071,LEN(R1071)-2))</f>
        <v/>
      </c>
      <c r="M1071" s="142"/>
      <c r="N1071" s="60"/>
      <c r="O1071" s="313"/>
      <c r="Q1071" t="str">
        <f t="shared" si="310"/>
        <v/>
      </c>
      <c r="R1071" t="str">
        <f t="shared" ref="R1071" si="326">CONCATENATE($Q1071,Q1072,Q1073,Q1074,Q1075,Q1076,$Q1077,$Q1078,$Q1079,$Q1080,$Q1081,$Q1082)</f>
        <v/>
      </c>
      <c r="S1071" t="e">
        <f t="shared" ca="1" si="319"/>
        <v>#VALUE!</v>
      </c>
      <c r="T1071" t="e">
        <f t="shared" ca="1" si="316"/>
        <v>#VALUE!</v>
      </c>
      <c r="U1071">
        <f t="shared" si="320"/>
        <v>1008</v>
      </c>
      <c r="V1071">
        <v>84.000000000006594</v>
      </c>
      <c r="W1071">
        <f t="shared" si="321"/>
        <v>84</v>
      </c>
      <c r="X1071" t="str" cm="1">
        <f t="array" aca="1" ref="X1071" ca="1">IFERROR(INDEX('PC&amp;PD'!$A$1:$AS$19,ROW('PC&amp;PD'!$A$19),MATCH(INDIRECT(T1071),'PC&amp;PD'!$A$1:$AS$1,0)),"")</f>
        <v/>
      </c>
      <c r="Z1071" t="str">
        <f t="shared" ref="Z1071" si="327">IFERROR(IF($F1071="OCS 100","OCS (OCS 100)",IF($F1071="OCS Blended","OCS (OCS Blended)",IF($F1071="OCS (No Label)","OCS (No Label)",IF($F1071="RCS 100","RCS (RCS 100)",IF($F1071="RCS Blended","RCS (RCS Blended)",IF($F1071="GRS","GRS (GRS)",IF($F1071="GRS (No Label)", "GRS (No Label)",IF($F1071="RDS","RDS (RDS)",IF($F1071="RWS","RWS (RWS)",IF($F1071="RAS","RAS (RAS)",IF($F1071="RMS","RMS (RMS)",IF($F1071="GOTS Organic","GOTS (Organic)",IF($F1071="GOTS Made with organic","GOTS (Made with Organic)",IF($F1071="GOTS Organic - in conversion","GOTS (Organic - In Conversion)",IF($F1071="GOTS Made with organic - in conversion","GOTS (Made with Organic - In Conversion)",""))))))))))))))),"")</f>
        <v/>
      </c>
      <c r="AA1071" t="str">
        <f t="shared" si="311"/>
        <v/>
      </c>
      <c r="AB1071" t="str">
        <f t="shared" si="312"/>
        <v/>
      </c>
      <c r="AC1071" t="e">
        <f t="shared" ca="1" si="313"/>
        <v>#VALUE!</v>
      </c>
      <c r="AD1071" t="str" cm="1">
        <f t="array" aca="1" ref="AD1071" ca="1">IFERROR(IF((LEFT(INDIRECT("$F"&amp;$S1071),4))="GOTS",IF($G1071="Organic","GOTS_Organic_raw",(IF($G1071="Responsible","GOTS_Responsible",(IF($G1071="No Attribute (Conventional)","GOTS_conventional",(IF($G1071="Recycled Pre/Post-Consumer","GOTS_pre_post",(IF($G1071="In-Conversion","GOTS_in_conversion",(IF($G1071="Sustainably Sourced","Sustainably_sourced",(IF($G1071="Recycled pre-consumer organic","GOTS_recycled_organic",""))))))))))))),IF($G1071="Organic","Organic",(IF($G1071="Responsible","Responsible",(IF($G1071="No Attribute (Conventional)","No_Attribute_Conventional",(IF($G1071="Recycled Pre/Post-Consumer","Recycled_Pre_Post_Consumer",(IF($G1071="In-Conversion","In_Conversion",(IF($G1071="Recycled Pre-Consumer","Recycled_Pre_Consumer",(IF($G1071="Recycled Post-Consumer","Recycled_Post_Consumer",(IF($G1071="Sustainably Sourced","Sustainably_sourced",(IF($G1071="Recycled pre-consumer organic","GOTS_recycled_organic","")))))))))))))))))),"")</f>
        <v/>
      </c>
      <c r="AE1071" t="e" cm="1">
        <f t="array" aca="1" ref="AE1071" ca="1">IF($I1071="",IF(INDIRECT("$F"&amp;$S1071)="","",IF(LEFT(INDIRECT("$F"&amp;$S1071),3)="GRS","GRS_RCS_RM",IF((LEFT(INDIRECT("$F"&amp;$S1071),3))="RCS","GRS_RCS_RM",IF(INDIRECT("$F"&amp;$S1071)="OCS (No Label)","OCS_Conversion_RM",IF(LEFT(INDIRECT("$F"&amp;$S1071),3)="OCS","OCS_RM",IF(RIGHT(INDIRECT("$F"&amp;$S1071),10)="conversion","GOTS_RM_conversion",IF((LEFT(INDIRECT("$F"&amp;$S1071),4))="GOTS","GOTS_RM","Responsible_RM"))))))),"DELETERM")</f>
        <v>#VALUE!</v>
      </c>
      <c r="AF1071" t="e" cm="1">
        <f t="array" aca="1" ref="AF1071" ca="1">IF($S1071="","",INDIRECT("$Z"&amp;$S1071))</f>
        <v>#VALUE!</v>
      </c>
      <c r="AG1071" t="str">
        <f t="shared" si="314"/>
        <v/>
      </c>
      <c r="AH1071" t="str" cm="1">
        <f t="array" aca="1" ref="AH1071" ca="1">IFERROR(INDIRECT("$ag"&amp;S1071),"")</f>
        <v/>
      </c>
      <c r="AI1071" t="e" cm="1">
        <f t="array" aca="1" ref="AI1071" ca="1">INDIRECT("O"&amp;S1071)</f>
        <v>#VALUE!</v>
      </c>
      <c r="AJ1071" t="str">
        <f t="shared" si="315"/>
        <v/>
      </c>
    </row>
    <row r="1072" spans="1:36" ht="16.5" customHeight="1">
      <c r="A1072" s="129"/>
      <c r="B1072" s="134"/>
      <c r="C1072" s="135"/>
      <c r="D1072" s="146"/>
      <c r="E1072" s="146"/>
      <c r="F1072" s="135"/>
      <c r="G1072" s="147"/>
      <c r="H1072" s="147"/>
      <c r="I1072" s="147"/>
      <c r="J1072" s="147"/>
      <c r="K1072" s="38"/>
      <c r="L1072" s="143"/>
      <c r="M1072" s="143"/>
      <c r="N1072" s="61"/>
      <c r="O1072" s="314"/>
      <c r="Q1072" t="str">
        <f t="shared" si="310"/>
        <v/>
      </c>
      <c r="S1072" t="e">
        <f t="shared" ca="1" si="319"/>
        <v>#VALUE!</v>
      </c>
      <c r="T1072" t="e">
        <f t="shared" ca="1" si="316"/>
        <v>#VALUE!</v>
      </c>
      <c r="U1072">
        <f t="shared" si="320"/>
        <v>1008</v>
      </c>
      <c r="V1072">
        <v>84.083333333339894</v>
      </c>
      <c r="W1072">
        <f t="shared" si="321"/>
        <v>84</v>
      </c>
      <c r="X1072" t="str" cm="1">
        <f t="array" aca="1" ref="X1072" ca="1">IFERROR(INDEX('PC&amp;PD'!$A$1:$AS$19,ROW('PC&amp;PD'!$A$19),MATCH(INDIRECT(T1072),'PC&amp;PD'!$A$1:$AS$1,0)),"")</f>
        <v/>
      </c>
      <c r="AA1072" t="str">
        <f t="shared" si="311"/>
        <v/>
      </c>
      <c r="AB1072" t="str">
        <f t="shared" si="312"/>
        <v/>
      </c>
      <c r="AC1072" t="e">
        <f t="shared" ca="1" si="313"/>
        <v>#VALUE!</v>
      </c>
      <c r="AD1072" t="str" cm="1">
        <f t="array" aca="1" ref="AD1072" ca="1">IFERROR(IF((LEFT(INDIRECT("$F"&amp;$S1072),4))="GOTS",IF($G1072="Organic","GOTS_Organic_raw",(IF($G1072="Responsible","GOTS_Responsible",(IF($G1072="No Attribute (Conventional)","GOTS_conventional",(IF($G1072="Recycled Pre/Post-Consumer","GOTS_pre_post",(IF($G1072="In-Conversion","GOTS_in_conversion",(IF($G1072="Sustainably Sourced","Sustainably_sourced",(IF($G1072="Recycled pre-consumer organic","GOTS_recycled_organic",""))))))))))))),IF($G1072="Organic","Organic",(IF($G1072="Responsible","Responsible",(IF($G1072="No Attribute (Conventional)","No_Attribute_Conventional",(IF($G1072="Recycled Pre/Post-Consumer","Recycled_Pre_Post_Consumer",(IF($G1072="In-Conversion","In_Conversion",(IF($G1072="Recycled Pre-Consumer","Recycled_Pre_Consumer",(IF($G1072="Recycled Post-Consumer","Recycled_Post_Consumer",(IF($G1072="Sustainably Sourced","Sustainably_sourced",(IF($G1072="Recycled pre-consumer organic","GOTS_recycled_organic","")))))))))))))))))),"")</f>
        <v/>
      </c>
      <c r="AE1072" t="e" cm="1">
        <f t="array" aca="1" ref="AE1072" ca="1">IF($I1072="",IF(INDIRECT("$F"&amp;$S1072)="","",IF(LEFT(INDIRECT("$F"&amp;$S1072),3)="GRS","GRS_RCS_RM",IF((LEFT(INDIRECT("$F"&amp;$S1072),3))="RCS","GRS_RCS_RM",IF(INDIRECT("$F"&amp;$S1072)="OCS (No Label)","OCS_Conversion_RM",IF(LEFT(INDIRECT("$F"&amp;$S1072),3)="OCS","OCS_RM",IF(RIGHT(INDIRECT("$F"&amp;$S1072),10)="conversion","GOTS_RM_conversion",IF((LEFT(INDIRECT("$F"&amp;$S1072),4))="GOTS","GOTS_RM","Responsible_RM"))))))),"DELETERM")</f>
        <v>#VALUE!</v>
      </c>
      <c r="AF1072" t="e" cm="1">
        <f t="array" aca="1" ref="AF1072" ca="1">IF($S1072="","",INDIRECT("$Z"&amp;$S1072))</f>
        <v>#VALUE!</v>
      </c>
      <c r="AG1072" t="str">
        <f t="shared" si="314"/>
        <v/>
      </c>
      <c r="AH1072" t="str" cm="1">
        <f t="array" aca="1" ref="AH1072" ca="1">IFERROR(INDIRECT("$ag"&amp;S1072),"")</f>
        <v/>
      </c>
      <c r="AI1072" t="e" cm="1">
        <f t="array" aca="1" ref="AI1072" ca="1">INDIRECT("O"&amp;S1072)</f>
        <v>#VALUE!</v>
      </c>
      <c r="AJ1072" t="str">
        <f t="shared" si="315"/>
        <v/>
      </c>
    </row>
    <row r="1073" spans="1:36" ht="16.5" customHeight="1">
      <c r="A1073" s="129"/>
      <c r="B1073" s="134"/>
      <c r="C1073" s="135"/>
      <c r="D1073" s="146"/>
      <c r="E1073" s="146"/>
      <c r="F1073" s="135"/>
      <c r="G1073" s="147"/>
      <c r="H1073" s="147"/>
      <c r="I1073" s="147"/>
      <c r="J1073" s="147"/>
      <c r="K1073" s="38"/>
      <c r="L1073" s="143"/>
      <c r="M1073" s="143"/>
      <c r="N1073" s="61"/>
      <c r="O1073" s="314"/>
      <c r="Q1073" t="str">
        <f t="shared" si="310"/>
        <v/>
      </c>
      <c r="S1073" t="e">
        <f t="shared" ca="1" si="319"/>
        <v>#VALUE!</v>
      </c>
      <c r="T1073" t="e">
        <f t="shared" ca="1" si="316"/>
        <v>#VALUE!</v>
      </c>
      <c r="U1073">
        <f t="shared" si="320"/>
        <v>1008</v>
      </c>
      <c r="V1073">
        <v>84.166666666673194</v>
      </c>
      <c r="W1073">
        <f t="shared" si="321"/>
        <v>84</v>
      </c>
      <c r="X1073" t="str" cm="1">
        <f t="array" aca="1" ref="X1073" ca="1">IFERROR(INDEX('PC&amp;PD'!$A$1:$AS$19,ROW('PC&amp;PD'!$A$19),MATCH(INDIRECT(T1073),'PC&amp;PD'!$A$1:$AS$1,0)),"")</f>
        <v/>
      </c>
      <c r="AA1073" t="str">
        <f t="shared" si="311"/>
        <v/>
      </c>
      <c r="AB1073" t="str">
        <f t="shared" si="312"/>
        <v/>
      </c>
      <c r="AC1073" t="e">
        <f t="shared" ca="1" si="313"/>
        <v>#VALUE!</v>
      </c>
      <c r="AD1073" t="str" cm="1">
        <f t="array" aca="1" ref="AD1073" ca="1">IFERROR(IF((LEFT(INDIRECT("$F"&amp;$S1073),4))="GOTS",IF($G1073="Organic","GOTS_Organic_raw",(IF($G1073="Responsible","GOTS_Responsible",(IF($G1073="No Attribute (Conventional)","GOTS_conventional",(IF($G1073="Recycled Pre/Post-Consumer","GOTS_pre_post",(IF($G1073="In-Conversion","GOTS_in_conversion",(IF($G1073="Sustainably Sourced","Sustainably_sourced",(IF($G1073="Recycled pre-consumer organic","GOTS_recycled_organic",""))))))))))))),IF($G1073="Organic","Organic",(IF($G1073="Responsible","Responsible",(IF($G1073="No Attribute (Conventional)","No_Attribute_Conventional",(IF($G1073="Recycled Pre/Post-Consumer","Recycled_Pre_Post_Consumer",(IF($G1073="In-Conversion","In_Conversion",(IF($G1073="Recycled Pre-Consumer","Recycled_Pre_Consumer",(IF($G1073="Recycled Post-Consumer","Recycled_Post_Consumer",(IF($G1073="Sustainably Sourced","Sustainably_sourced",(IF($G1073="Recycled pre-consumer organic","GOTS_recycled_organic","")))))))))))))))))),"")</f>
        <v/>
      </c>
      <c r="AE1073" t="e" cm="1">
        <f t="array" aca="1" ref="AE1073" ca="1">IF($I1073="",IF(INDIRECT("$F"&amp;$S1073)="","",IF(LEFT(INDIRECT("$F"&amp;$S1073),3)="GRS","GRS_RCS_RM",IF((LEFT(INDIRECT("$F"&amp;$S1073),3))="RCS","GRS_RCS_RM",IF(INDIRECT("$F"&amp;$S1073)="OCS (No Label)","OCS_Conversion_RM",IF(LEFT(INDIRECT("$F"&amp;$S1073),3)="OCS","OCS_RM",IF(RIGHT(INDIRECT("$F"&amp;$S1073),10)="conversion","GOTS_RM_conversion",IF((LEFT(INDIRECT("$F"&amp;$S1073),4))="GOTS","GOTS_RM","Responsible_RM"))))))),"DELETERM")</f>
        <v>#VALUE!</v>
      </c>
      <c r="AF1073" t="e" cm="1">
        <f t="array" aca="1" ref="AF1073" ca="1">IF($S1073="","",INDIRECT("$Z"&amp;$S1073))</f>
        <v>#VALUE!</v>
      </c>
      <c r="AG1073" t="str">
        <f t="shared" si="314"/>
        <v/>
      </c>
      <c r="AH1073" t="str" cm="1">
        <f t="array" aca="1" ref="AH1073" ca="1">IFERROR(INDIRECT("$ag"&amp;S1073),"")</f>
        <v/>
      </c>
      <c r="AI1073" t="e" cm="1">
        <f t="array" aca="1" ref="AI1073" ca="1">INDIRECT("O"&amp;S1073)</f>
        <v>#VALUE!</v>
      </c>
      <c r="AJ1073" t="str">
        <f t="shared" si="315"/>
        <v/>
      </c>
    </row>
    <row r="1074" spans="1:36" ht="16.5" customHeight="1">
      <c r="A1074" s="129"/>
      <c r="B1074" s="134"/>
      <c r="C1074" s="135"/>
      <c r="D1074" s="146"/>
      <c r="E1074" s="146"/>
      <c r="F1074" s="135"/>
      <c r="G1074" s="147"/>
      <c r="H1074" s="147"/>
      <c r="I1074" s="147"/>
      <c r="J1074" s="147"/>
      <c r="K1074" s="38"/>
      <c r="L1074" s="143"/>
      <c r="M1074" s="143"/>
      <c r="N1074" s="61"/>
      <c r="O1074" s="314"/>
      <c r="Q1074" t="str">
        <f t="shared" si="310"/>
        <v/>
      </c>
      <c r="S1074" t="e">
        <f t="shared" ca="1" si="319"/>
        <v>#VALUE!</v>
      </c>
      <c r="T1074" t="e">
        <f t="shared" ca="1" si="316"/>
        <v>#VALUE!</v>
      </c>
      <c r="U1074">
        <f t="shared" si="320"/>
        <v>1008</v>
      </c>
      <c r="V1074">
        <v>84.250000000006594</v>
      </c>
      <c r="W1074">
        <f t="shared" si="321"/>
        <v>84</v>
      </c>
      <c r="X1074" t="str" cm="1">
        <f t="array" aca="1" ref="X1074" ca="1">IFERROR(INDEX('PC&amp;PD'!$A$1:$AS$19,ROW('PC&amp;PD'!$A$19),MATCH(INDIRECT(T1074),'PC&amp;PD'!$A$1:$AS$1,0)),"")</f>
        <v/>
      </c>
      <c r="AA1074" t="str">
        <f t="shared" si="311"/>
        <v/>
      </c>
      <c r="AB1074" t="str">
        <f t="shared" si="312"/>
        <v/>
      </c>
      <c r="AC1074" t="e">
        <f t="shared" ca="1" si="313"/>
        <v>#VALUE!</v>
      </c>
      <c r="AD1074" t="str" cm="1">
        <f t="array" aca="1" ref="AD1074" ca="1">IFERROR(IF((LEFT(INDIRECT("$F"&amp;$S1074),4))="GOTS",IF($G1074="Organic","GOTS_Organic_raw",(IF($G1074="Responsible","GOTS_Responsible",(IF($G1074="No Attribute (Conventional)","GOTS_conventional",(IF($G1074="Recycled Pre/Post-Consumer","GOTS_pre_post",(IF($G1074="In-Conversion","GOTS_in_conversion",(IF($G1074="Sustainably Sourced","Sustainably_sourced",(IF($G1074="Recycled pre-consumer organic","GOTS_recycled_organic",""))))))))))))),IF($G1074="Organic","Organic",(IF($G1074="Responsible","Responsible",(IF($G1074="No Attribute (Conventional)","No_Attribute_Conventional",(IF($G1074="Recycled Pre/Post-Consumer","Recycled_Pre_Post_Consumer",(IF($G1074="In-Conversion","In_Conversion",(IF($G1074="Recycled Pre-Consumer","Recycled_Pre_Consumer",(IF($G1074="Recycled Post-Consumer","Recycled_Post_Consumer",(IF($G1074="Sustainably Sourced","Sustainably_sourced",(IF($G1074="Recycled pre-consumer organic","GOTS_recycled_organic","")))))))))))))))))),"")</f>
        <v/>
      </c>
      <c r="AE1074" t="e" cm="1">
        <f t="array" aca="1" ref="AE1074" ca="1">IF($I1074="",IF(INDIRECT("$F"&amp;$S1074)="","",IF(LEFT(INDIRECT("$F"&amp;$S1074),3)="GRS","GRS_RCS_RM",IF((LEFT(INDIRECT("$F"&amp;$S1074),3))="RCS","GRS_RCS_RM",IF(INDIRECT("$F"&amp;$S1074)="OCS (No Label)","OCS_Conversion_RM",IF(LEFT(INDIRECT("$F"&amp;$S1074),3)="OCS","OCS_RM",IF(RIGHT(INDIRECT("$F"&amp;$S1074),10)="conversion","GOTS_RM_conversion",IF((LEFT(INDIRECT("$F"&amp;$S1074),4))="GOTS","GOTS_RM","Responsible_RM"))))))),"DELETERM")</f>
        <v>#VALUE!</v>
      </c>
      <c r="AF1074" t="e" cm="1">
        <f t="array" aca="1" ref="AF1074" ca="1">IF($S1074="","",INDIRECT("$Z"&amp;$S1074))</f>
        <v>#VALUE!</v>
      </c>
      <c r="AG1074" t="str">
        <f t="shared" si="314"/>
        <v/>
      </c>
      <c r="AH1074" t="str" cm="1">
        <f t="array" aca="1" ref="AH1074" ca="1">IFERROR(INDIRECT("$ag"&amp;S1074),"")</f>
        <v/>
      </c>
      <c r="AI1074" t="e" cm="1">
        <f t="array" aca="1" ref="AI1074" ca="1">INDIRECT("O"&amp;S1074)</f>
        <v>#VALUE!</v>
      </c>
      <c r="AJ1074" t="str">
        <f t="shared" si="315"/>
        <v/>
      </c>
    </row>
    <row r="1075" spans="1:36" ht="16.5" customHeight="1">
      <c r="A1075" s="129"/>
      <c r="B1075" s="134"/>
      <c r="C1075" s="135"/>
      <c r="D1075" s="146"/>
      <c r="E1075" s="146"/>
      <c r="F1075" s="135"/>
      <c r="G1075" s="147"/>
      <c r="H1075" s="147"/>
      <c r="I1075" s="147"/>
      <c r="J1075" s="147"/>
      <c r="K1075" s="38"/>
      <c r="L1075" s="143"/>
      <c r="M1075" s="143"/>
      <c r="N1075" s="61"/>
      <c r="O1075" s="314"/>
      <c r="Q1075" t="str">
        <f t="shared" si="310"/>
        <v/>
      </c>
      <c r="S1075" t="e">
        <f t="shared" ca="1" si="319"/>
        <v>#VALUE!</v>
      </c>
      <c r="T1075" t="e">
        <f t="shared" ca="1" si="316"/>
        <v>#VALUE!</v>
      </c>
      <c r="U1075">
        <f t="shared" si="320"/>
        <v>1008</v>
      </c>
      <c r="V1075">
        <v>84.333333333339894</v>
      </c>
      <c r="W1075">
        <f t="shared" si="321"/>
        <v>84</v>
      </c>
      <c r="X1075" t="str" cm="1">
        <f t="array" aca="1" ref="X1075" ca="1">IFERROR(INDEX('PC&amp;PD'!$A$1:$AS$19,ROW('PC&amp;PD'!$A$19),MATCH(INDIRECT(T1075),'PC&amp;PD'!$A$1:$AS$1,0)),"")</f>
        <v/>
      </c>
      <c r="AA1075" t="str">
        <f t="shared" si="311"/>
        <v/>
      </c>
      <c r="AB1075" t="str">
        <f t="shared" si="312"/>
        <v/>
      </c>
      <c r="AC1075" t="e">
        <f t="shared" ca="1" si="313"/>
        <v>#VALUE!</v>
      </c>
      <c r="AD1075" t="str" cm="1">
        <f t="array" aca="1" ref="AD1075" ca="1">IFERROR(IF((LEFT(INDIRECT("$F"&amp;$S1075),4))="GOTS",IF($G1075="Organic","GOTS_Organic_raw",(IF($G1075="Responsible","GOTS_Responsible",(IF($G1075="No Attribute (Conventional)","GOTS_conventional",(IF($G1075="Recycled Pre/Post-Consumer","GOTS_pre_post",(IF($G1075="In-Conversion","GOTS_in_conversion",(IF($G1075="Sustainably Sourced","Sustainably_sourced",(IF($G1075="Recycled pre-consumer organic","GOTS_recycled_organic",""))))))))))))),IF($G1075="Organic","Organic",(IF($G1075="Responsible","Responsible",(IF($G1075="No Attribute (Conventional)","No_Attribute_Conventional",(IF($G1075="Recycled Pre/Post-Consumer","Recycled_Pre_Post_Consumer",(IF($G1075="In-Conversion","In_Conversion",(IF($G1075="Recycled Pre-Consumer","Recycled_Pre_Consumer",(IF($G1075="Recycled Post-Consumer","Recycled_Post_Consumer",(IF($G1075="Sustainably Sourced","Sustainably_sourced",(IF($G1075="Recycled pre-consumer organic","GOTS_recycled_organic","")))))))))))))))))),"")</f>
        <v/>
      </c>
      <c r="AE1075" t="e" cm="1">
        <f t="array" aca="1" ref="AE1075" ca="1">IF($I1075="",IF(INDIRECT("$F"&amp;$S1075)="","",IF(LEFT(INDIRECT("$F"&amp;$S1075),3)="GRS","GRS_RCS_RM",IF((LEFT(INDIRECT("$F"&amp;$S1075),3))="RCS","GRS_RCS_RM",IF(INDIRECT("$F"&amp;$S1075)="OCS (No Label)","OCS_Conversion_RM",IF(LEFT(INDIRECT("$F"&amp;$S1075),3)="OCS","OCS_RM",IF(RIGHT(INDIRECT("$F"&amp;$S1075),10)="conversion","GOTS_RM_conversion",IF((LEFT(INDIRECT("$F"&amp;$S1075),4))="GOTS","GOTS_RM","Responsible_RM"))))))),"DELETERM")</f>
        <v>#VALUE!</v>
      </c>
      <c r="AF1075" t="e" cm="1">
        <f t="array" aca="1" ref="AF1075" ca="1">IF($S1075="","",INDIRECT("$Z"&amp;$S1075))</f>
        <v>#VALUE!</v>
      </c>
      <c r="AG1075" t="str">
        <f t="shared" si="314"/>
        <v/>
      </c>
      <c r="AH1075" t="str" cm="1">
        <f t="array" aca="1" ref="AH1075" ca="1">IFERROR(INDIRECT("$ag"&amp;S1075),"")</f>
        <v/>
      </c>
      <c r="AI1075" t="e" cm="1">
        <f t="array" aca="1" ref="AI1075" ca="1">INDIRECT("O"&amp;S1075)</f>
        <v>#VALUE!</v>
      </c>
      <c r="AJ1075" t="str">
        <f t="shared" si="315"/>
        <v/>
      </c>
    </row>
    <row r="1076" spans="1:36" ht="16.5" customHeight="1">
      <c r="A1076" s="129"/>
      <c r="B1076" s="134"/>
      <c r="C1076" s="135"/>
      <c r="D1076" s="146"/>
      <c r="E1076" s="146"/>
      <c r="F1076" s="135"/>
      <c r="G1076" s="147"/>
      <c r="H1076" s="147"/>
      <c r="I1076" s="147"/>
      <c r="J1076" s="147"/>
      <c r="K1076" s="38"/>
      <c r="L1076" s="143"/>
      <c r="M1076" s="143"/>
      <c r="N1076" s="61"/>
      <c r="O1076" s="314"/>
      <c r="Q1076" t="str">
        <f t="shared" si="310"/>
        <v/>
      </c>
      <c r="S1076" t="e">
        <f t="shared" ca="1" si="319"/>
        <v>#VALUE!</v>
      </c>
      <c r="T1076" t="e">
        <f t="shared" ca="1" si="316"/>
        <v>#VALUE!</v>
      </c>
      <c r="U1076">
        <f t="shared" si="320"/>
        <v>1008</v>
      </c>
      <c r="V1076">
        <v>84.416666666673294</v>
      </c>
      <c r="W1076">
        <f t="shared" si="321"/>
        <v>84</v>
      </c>
      <c r="X1076" t="str" cm="1">
        <f t="array" aca="1" ref="X1076" ca="1">IFERROR(INDEX('PC&amp;PD'!$A$1:$AS$19,ROW('PC&amp;PD'!$A$19),MATCH(INDIRECT(T1076),'PC&amp;PD'!$A$1:$AS$1,0)),"")</f>
        <v/>
      </c>
      <c r="AA1076" t="str">
        <f t="shared" si="311"/>
        <v/>
      </c>
      <c r="AB1076" t="str">
        <f t="shared" si="312"/>
        <v/>
      </c>
      <c r="AC1076" t="e">
        <f t="shared" ca="1" si="313"/>
        <v>#VALUE!</v>
      </c>
      <c r="AD1076" t="str" cm="1">
        <f t="array" aca="1" ref="AD1076" ca="1">IFERROR(IF((LEFT(INDIRECT("$F"&amp;$S1076),4))="GOTS",IF($G1076="Organic","GOTS_Organic_raw",(IF($G1076="Responsible","GOTS_Responsible",(IF($G1076="No Attribute (Conventional)","GOTS_conventional",(IF($G1076="Recycled Pre/Post-Consumer","GOTS_pre_post",(IF($G1076="In-Conversion","GOTS_in_conversion",(IF($G1076="Sustainably Sourced","Sustainably_sourced",(IF($G1076="Recycled pre-consumer organic","GOTS_recycled_organic",""))))))))))))),IF($G1076="Organic","Organic",(IF($G1076="Responsible","Responsible",(IF($G1076="No Attribute (Conventional)","No_Attribute_Conventional",(IF($G1076="Recycled Pre/Post-Consumer","Recycled_Pre_Post_Consumer",(IF($G1076="In-Conversion","In_Conversion",(IF($G1076="Recycled Pre-Consumer","Recycled_Pre_Consumer",(IF($G1076="Recycled Post-Consumer","Recycled_Post_Consumer",(IF($G1076="Sustainably Sourced","Sustainably_sourced",(IF($G1076="Recycled pre-consumer organic","GOTS_recycled_organic","")))))))))))))))))),"")</f>
        <v/>
      </c>
      <c r="AE1076" t="e" cm="1">
        <f t="array" aca="1" ref="AE1076" ca="1">IF($I1076="",IF(INDIRECT("$F"&amp;$S1076)="","",IF(LEFT(INDIRECT("$F"&amp;$S1076),3)="GRS","GRS_RCS_RM",IF((LEFT(INDIRECT("$F"&amp;$S1076),3))="RCS","GRS_RCS_RM",IF(INDIRECT("$F"&amp;$S1076)="OCS (No Label)","OCS_Conversion_RM",IF(LEFT(INDIRECT("$F"&amp;$S1076),3)="OCS","OCS_RM",IF(RIGHT(INDIRECT("$F"&amp;$S1076),10)="conversion","GOTS_RM_conversion",IF((LEFT(INDIRECT("$F"&amp;$S1076),4))="GOTS","GOTS_RM","Responsible_RM"))))))),"DELETERM")</f>
        <v>#VALUE!</v>
      </c>
      <c r="AF1076" t="e" cm="1">
        <f t="array" aca="1" ref="AF1076" ca="1">IF($S1076="","",INDIRECT("$Z"&amp;$S1076))</f>
        <v>#VALUE!</v>
      </c>
      <c r="AG1076" t="str">
        <f t="shared" si="314"/>
        <v/>
      </c>
      <c r="AH1076" t="str" cm="1">
        <f t="array" aca="1" ref="AH1076" ca="1">IFERROR(INDIRECT("$ag"&amp;S1076),"")</f>
        <v/>
      </c>
      <c r="AI1076" t="e" cm="1">
        <f t="array" aca="1" ref="AI1076" ca="1">INDIRECT("O"&amp;S1076)</f>
        <v>#VALUE!</v>
      </c>
      <c r="AJ1076" t="str">
        <f t="shared" si="315"/>
        <v/>
      </c>
    </row>
    <row r="1077" spans="1:36" ht="16.5" customHeight="1">
      <c r="A1077" s="130"/>
      <c r="B1077" s="136"/>
      <c r="C1077" s="137"/>
      <c r="D1077" s="146"/>
      <c r="E1077" s="146"/>
      <c r="F1077" s="137"/>
      <c r="G1077" s="147"/>
      <c r="H1077" s="147"/>
      <c r="I1077" s="147"/>
      <c r="J1077" s="147"/>
      <c r="K1077" s="38"/>
      <c r="L1077" s="144"/>
      <c r="M1077" s="144"/>
      <c r="N1077" s="61"/>
      <c r="O1077" s="314"/>
      <c r="Q1077" t="str">
        <f t="shared" si="310"/>
        <v/>
      </c>
      <c r="S1077" t="e">
        <f t="shared" ca="1" si="319"/>
        <v>#VALUE!</v>
      </c>
      <c r="T1077" t="e">
        <f t="shared" ca="1" si="316"/>
        <v>#VALUE!</v>
      </c>
      <c r="U1077">
        <f t="shared" si="320"/>
        <v>1008</v>
      </c>
      <c r="V1077">
        <v>84.500000000006594</v>
      </c>
      <c r="W1077">
        <f t="shared" si="321"/>
        <v>84</v>
      </c>
      <c r="X1077" t="str" cm="1">
        <f t="array" aca="1" ref="X1077" ca="1">IFERROR(INDEX('PC&amp;PD'!$A$1:$AS$19,ROW('PC&amp;PD'!$A$19),MATCH(INDIRECT(T1077),'PC&amp;PD'!$A$1:$AS$1,0)),"")</f>
        <v/>
      </c>
      <c r="AA1077" t="str">
        <f t="shared" si="311"/>
        <v/>
      </c>
      <c r="AB1077" t="str">
        <f t="shared" si="312"/>
        <v/>
      </c>
      <c r="AC1077" t="e">
        <f t="shared" ca="1" si="313"/>
        <v>#VALUE!</v>
      </c>
      <c r="AD1077" t="str" cm="1">
        <f t="array" aca="1" ref="AD1077" ca="1">IFERROR(IF((LEFT(INDIRECT("$F"&amp;$S1077),4))="GOTS",IF($G1077="Organic","GOTS_Organic_raw",(IF($G1077="Responsible","GOTS_Responsible",(IF($G1077="No Attribute (Conventional)","GOTS_conventional",(IF($G1077="Recycled Pre/Post-Consumer","GOTS_pre_post",(IF($G1077="In-Conversion","GOTS_in_conversion",(IF($G1077="Sustainably Sourced","Sustainably_sourced",(IF($G1077="Recycled pre-consumer organic","GOTS_recycled_organic",""))))))))))))),IF($G1077="Organic","Organic",(IF($G1077="Responsible","Responsible",(IF($G1077="No Attribute (Conventional)","No_Attribute_Conventional",(IF($G1077="Recycled Pre/Post-Consumer","Recycled_Pre_Post_Consumer",(IF($G1077="In-Conversion","In_Conversion",(IF($G1077="Recycled Pre-Consumer","Recycled_Pre_Consumer",(IF($G1077="Recycled Post-Consumer","Recycled_Post_Consumer",(IF($G1077="Sustainably Sourced","Sustainably_sourced",(IF($G1077="Recycled pre-consumer organic","GOTS_recycled_organic","")))))))))))))))))),"")</f>
        <v/>
      </c>
      <c r="AE1077" t="e" cm="1">
        <f t="array" aca="1" ref="AE1077" ca="1">IF($I1077="",IF(INDIRECT("$F"&amp;$S1077)="","",IF(LEFT(INDIRECT("$F"&amp;$S1077),3)="GRS","GRS_RCS_RM",IF((LEFT(INDIRECT("$F"&amp;$S1077),3))="RCS","GRS_RCS_RM",IF(INDIRECT("$F"&amp;$S1077)="OCS (No Label)","OCS_Conversion_RM",IF(LEFT(INDIRECT("$F"&amp;$S1077),3)="OCS","OCS_RM",IF(RIGHT(INDIRECT("$F"&amp;$S1077),10)="conversion","GOTS_RM_conversion",IF((LEFT(INDIRECT("$F"&amp;$S1077),4))="GOTS","GOTS_RM","Responsible_RM"))))))),"DELETERM")</f>
        <v>#VALUE!</v>
      </c>
      <c r="AF1077" t="e" cm="1">
        <f t="array" aca="1" ref="AF1077" ca="1">IF($S1077="","",INDIRECT("$Z"&amp;$S1077))</f>
        <v>#VALUE!</v>
      </c>
      <c r="AG1077" t="str">
        <f t="shared" si="314"/>
        <v/>
      </c>
      <c r="AH1077" t="str" cm="1">
        <f t="array" aca="1" ref="AH1077" ca="1">IFERROR(INDIRECT("$ag"&amp;S1077),"")</f>
        <v/>
      </c>
      <c r="AI1077" t="e" cm="1">
        <f t="array" aca="1" ref="AI1077" ca="1">INDIRECT("O"&amp;S1077)</f>
        <v>#VALUE!</v>
      </c>
      <c r="AJ1077" t="str">
        <f t="shared" si="315"/>
        <v/>
      </c>
    </row>
    <row r="1078" spans="1:36" ht="16.5" customHeight="1">
      <c r="A1078" s="130"/>
      <c r="B1078" s="136"/>
      <c r="C1078" s="137"/>
      <c r="D1078" s="146"/>
      <c r="E1078" s="146"/>
      <c r="F1078" s="137"/>
      <c r="G1078" s="147"/>
      <c r="H1078" s="147"/>
      <c r="I1078" s="147"/>
      <c r="J1078" s="147"/>
      <c r="K1078" s="38"/>
      <c r="L1078" s="144"/>
      <c r="M1078" s="144"/>
      <c r="N1078" s="61"/>
      <c r="O1078" s="314"/>
      <c r="Q1078" t="str">
        <f t="shared" si="310"/>
        <v/>
      </c>
      <c r="S1078" t="e">
        <f t="shared" ca="1" si="319"/>
        <v>#VALUE!</v>
      </c>
      <c r="T1078" t="e">
        <f t="shared" ca="1" si="316"/>
        <v>#VALUE!</v>
      </c>
      <c r="U1078">
        <f t="shared" si="320"/>
        <v>1008</v>
      </c>
      <c r="V1078">
        <v>84.583333333339894</v>
      </c>
      <c r="W1078">
        <f t="shared" si="321"/>
        <v>84</v>
      </c>
      <c r="X1078" t="str" cm="1">
        <f t="array" aca="1" ref="X1078" ca="1">IFERROR(INDEX('PC&amp;PD'!$A$1:$AS$19,ROW('PC&amp;PD'!$A$19),MATCH(INDIRECT(T1078),'PC&amp;PD'!$A$1:$AS$1,0)),"")</f>
        <v/>
      </c>
      <c r="AA1078" t="str">
        <f t="shared" si="311"/>
        <v/>
      </c>
      <c r="AB1078" t="str">
        <f t="shared" si="312"/>
        <v/>
      </c>
      <c r="AC1078" t="e">
        <f t="shared" ca="1" si="313"/>
        <v>#VALUE!</v>
      </c>
      <c r="AD1078" t="str" cm="1">
        <f t="array" aca="1" ref="AD1078" ca="1">IFERROR(IF((LEFT(INDIRECT("$F"&amp;$S1078),4))="GOTS",IF($G1078="Organic","GOTS_Organic_raw",(IF($G1078="Responsible","GOTS_Responsible",(IF($G1078="No Attribute (Conventional)","GOTS_conventional",(IF($G1078="Recycled Pre/Post-Consumer","GOTS_pre_post",(IF($G1078="In-Conversion","GOTS_in_conversion",(IF($G1078="Sustainably Sourced","Sustainably_sourced",(IF($G1078="Recycled pre-consumer organic","GOTS_recycled_organic",""))))))))))))),IF($G1078="Organic","Organic",(IF($G1078="Responsible","Responsible",(IF($G1078="No Attribute (Conventional)","No_Attribute_Conventional",(IF($G1078="Recycled Pre/Post-Consumer","Recycled_Pre_Post_Consumer",(IF($G1078="In-Conversion","In_Conversion",(IF($G1078="Recycled Pre-Consumer","Recycled_Pre_Consumer",(IF($G1078="Recycled Post-Consumer","Recycled_Post_Consumer",(IF($G1078="Sustainably Sourced","Sustainably_sourced",(IF($G1078="Recycled pre-consumer organic","GOTS_recycled_organic","")))))))))))))))))),"")</f>
        <v/>
      </c>
      <c r="AE1078" t="e" cm="1">
        <f t="array" aca="1" ref="AE1078" ca="1">IF($I1078="",IF(INDIRECT("$F"&amp;$S1078)="","",IF(LEFT(INDIRECT("$F"&amp;$S1078),3)="GRS","GRS_RCS_RM",IF((LEFT(INDIRECT("$F"&amp;$S1078),3))="RCS","GRS_RCS_RM",IF(INDIRECT("$F"&amp;$S1078)="OCS (No Label)","OCS_Conversion_RM",IF(LEFT(INDIRECT("$F"&amp;$S1078),3)="OCS","OCS_RM",IF(RIGHT(INDIRECT("$F"&amp;$S1078),10)="conversion","GOTS_RM_conversion",IF((LEFT(INDIRECT("$F"&amp;$S1078),4))="GOTS","GOTS_RM","Responsible_RM"))))))),"DELETERM")</f>
        <v>#VALUE!</v>
      </c>
      <c r="AF1078" t="e" cm="1">
        <f t="array" aca="1" ref="AF1078" ca="1">IF($S1078="","",INDIRECT("$Z"&amp;$S1078))</f>
        <v>#VALUE!</v>
      </c>
      <c r="AG1078" t="str">
        <f t="shared" si="314"/>
        <v/>
      </c>
      <c r="AH1078" t="str" cm="1">
        <f t="array" aca="1" ref="AH1078" ca="1">IFERROR(INDIRECT("$ag"&amp;S1078),"")</f>
        <v/>
      </c>
      <c r="AI1078" t="e" cm="1">
        <f t="array" aca="1" ref="AI1078" ca="1">INDIRECT("O"&amp;S1078)</f>
        <v>#VALUE!</v>
      </c>
      <c r="AJ1078" t="str">
        <f t="shared" si="315"/>
        <v/>
      </c>
    </row>
    <row r="1079" spans="1:36" ht="16.5" customHeight="1">
      <c r="A1079" s="130"/>
      <c r="B1079" s="136"/>
      <c r="C1079" s="137"/>
      <c r="D1079" s="146"/>
      <c r="E1079" s="146"/>
      <c r="F1079" s="137"/>
      <c r="G1079" s="147"/>
      <c r="H1079" s="147"/>
      <c r="I1079" s="147"/>
      <c r="J1079" s="147"/>
      <c r="K1079" s="38"/>
      <c r="L1079" s="144"/>
      <c r="M1079" s="144"/>
      <c r="N1079" s="61"/>
      <c r="O1079" s="314"/>
      <c r="Q1079" t="str">
        <f t="shared" si="310"/>
        <v/>
      </c>
      <c r="S1079" t="e">
        <f t="shared" ca="1" si="319"/>
        <v>#VALUE!</v>
      </c>
      <c r="T1079" t="e">
        <f t="shared" ca="1" si="316"/>
        <v>#VALUE!</v>
      </c>
      <c r="U1079">
        <f t="shared" si="320"/>
        <v>1008</v>
      </c>
      <c r="V1079">
        <v>84.666666666673294</v>
      </c>
      <c r="W1079">
        <f t="shared" si="321"/>
        <v>84</v>
      </c>
      <c r="X1079" t="str" cm="1">
        <f t="array" aca="1" ref="X1079" ca="1">IFERROR(INDEX('PC&amp;PD'!$A$1:$AS$19,ROW('PC&amp;PD'!$A$19),MATCH(INDIRECT(T1079),'PC&amp;PD'!$A$1:$AS$1,0)),"")</f>
        <v/>
      </c>
      <c r="AA1079" t="str">
        <f t="shared" si="311"/>
        <v/>
      </c>
      <c r="AB1079" t="str">
        <f t="shared" si="312"/>
        <v/>
      </c>
      <c r="AC1079" t="e">
        <f t="shared" ca="1" si="313"/>
        <v>#VALUE!</v>
      </c>
      <c r="AD1079" t="str" cm="1">
        <f t="array" aca="1" ref="AD1079" ca="1">IFERROR(IF((LEFT(INDIRECT("$F"&amp;$S1079),4))="GOTS",IF($G1079="Organic","GOTS_Organic_raw",(IF($G1079="Responsible","GOTS_Responsible",(IF($G1079="No Attribute (Conventional)","GOTS_conventional",(IF($G1079="Recycled Pre/Post-Consumer","GOTS_pre_post",(IF($G1079="In-Conversion","GOTS_in_conversion",(IF($G1079="Sustainably Sourced","Sustainably_sourced",(IF($G1079="Recycled pre-consumer organic","GOTS_recycled_organic",""))))))))))))),IF($G1079="Organic","Organic",(IF($G1079="Responsible","Responsible",(IF($G1079="No Attribute (Conventional)","No_Attribute_Conventional",(IF($G1079="Recycled Pre/Post-Consumer","Recycled_Pre_Post_Consumer",(IF($G1079="In-Conversion","In_Conversion",(IF($G1079="Recycled Pre-Consumer","Recycled_Pre_Consumer",(IF($G1079="Recycled Post-Consumer","Recycled_Post_Consumer",(IF($G1079="Sustainably Sourced","Sustainably_sourced",(IF($G1079="Recycled pre-consumer organic","GOTS_recycled_organic","")))))))))))))))))),"")</f>
        <v/>
      </c>
      <c r="AE1079" t="e" cm="1">
        <f t="array" aca="1" ref="AE1079" ca="1">IF($I1079="",IF(INDIRECT("$F"&amp;$S1079)="","",IF(LEFT(INDIRECT("$F"&amp;$S1079),3)="GRS","GRS_RCS_RM",IF((LEFT(INDIRECT("$F"&amp;$S1079),3))="RCS","GRS_RCS_RM",IF(INDIRECT("$F"&amp;$S1079)="OCS (No Label)","OCS_Conversion_RM",IF(LEFT(INDIRECT("$F"&amp;$S1079),3)="OCS","OCS_RM",IF(RIGHT(INDIRECT("$F"&amp;$S1079),10)="conversion","GOTS_RM_conversion",IF((LEFT(INDIRECT("$F"&amp;$S1079),4))="GOTS","GOTS_RM","Responsible_RM"))))))),"DELETERM")</f>
        <v>#VALUE!</v>
      </c>
      <c r="AF1079" t="e" cm="1">
        <f t="array" aca="1" ref="AF1079" ca="1">IF($S1079="","",INDIRECT("$Z"&amp;$S1079))</f>
        <v>#VALUE!</v>
      </c>
      <c r="AG1079" t="str">
        <f t="shared" si="314"/>
        <v/>
      </c>
      <c r="AH1079" t="str" cm="1">
        <f t="array" aca="1" ref="AH1079" ca="1">IFERROR(INDIRECT("$ag"&amp;S1079),"")</f>
        <v/>
      </c>
      <c r="AI1079" t="e" cm="1">
        <f t="array" aca="1" ref="AI1079" ca="1">INDIRECT("O"&amp;S1079)</f>
        <v>#VALUE!</v>
      </c>
      <c r="AJ1079" t="str">
        <f t="shared" si="315"/>
        <v/>
      </c>
    </row>
    <row r="1080" spans="1:36" ht="16.5" customHeight="1">
      <c r="A1080" s="130"/>
      <c r="B1080" s="136"/>
      <c r="C1080" s="137"/>
      <c r="D1080" s="146"/>
      <c r="E1080" s="146"/>
      <c r="F1080" s="137"/>
      <c r="G1080" s="147"/>
      <c r="H1080" s="147"/>
      <c r="I1080" s="147"/>
      <c r="J1080" s="147"/>
      <c r="K1080" s="38"/>
      <c r="L1080" s="144"/>
      <c r="M1080" s="144"/>
      <c r="N1080" s="61"/>
      <c r="O1080" s="314"/>
      <c r="Q1080" t="str">
        <f t="shared" si="310"/>
        <v/>
      </c>
      <c r="S1080" t="e">
        <f t="shared" ca="1" si="319"/>
        <v>#VALUE!</v>
      </c>
      <c r="T1080" t="e">
        <f t="shared" ca="1" si="316"/>
        <v>#VALUE!</v>
      </c>
      <c r="U1080">
        <f t="shared" si="320"/>
        <v>1008</v>
      </c>
      <c r="V1080">
        <v>84.750000000006594</v>
      </c>
      <c r="W1080">
        <f t="shared" si="321"/>
        <v>84</v>
      </c>
      <c r="X1080" t="str" cm="1">
        <f t="array" aca="1" ref="X1080" ca="1">IFERROR(INDEX('PC&amp;PD'!$A$1:$AS$19,ROW('PC&amp;PD'!$A$19),MATCH(INDIRECT(T1080),'PC&amp;PD'!$A$1:$AS$1,0)),"")</f>
        <v/>
      </c>
      <c r="AA1080" t="str">
        <f t="shared" si="311"/>
        <v/>
      </c>
      <c r="AB1080" t="str">
        <f t="shared" si="312"/>
        <v/>
      </c>
      <c r="AC1080" t="e">
        <f t="shared" ca="1" si="313"/>
        <v>#VALUE!</v>
      </c>
      <c r="AD1080" t="str" cm="1">
        <f t="array" aca="1" ref="AD1080" ca="1">IFERROR(IF((LEFT(INDIRECT("$F"&amp;$S1080),4))="GOTS",IF($G1080="Organic","GOTS_Organic_raw",(IF($G1080="Responsible","GOTS_Responsible",(IF($G1080="No Attribute (Conventional)","GOTS_conventional",(IF($G1080="Recycled Pre/Post-Consumer","GOTS_pre_post",(IF($G1080="In-Conversion","GOTS_in_conversion",(IF($G1080="Sustainably Sourced","Sustainably_sourced",(IF($G1080="Recycled pre-consumer organic","GOTS_recycled_organic",""))))))))))))),IF($G1080="Organic","Organic",(IF($G1080="Responsible","Responsible",(IF($G1080="No Attribute (Conventional)","No_Attribute_Conventional",(IF($G1080="Recycled Pre/Post-Consumer","Recycled_Pre_Post_Consumer",(IF($G1080="In-Conversion","In_Conversion",(IF($G1080="Recycled Pre-Consumer","Recycled_Pre_Consumer",(IF($G1080="Recycled Post-Consumer","Recycled_Post_Consumer",(IF($G1080="Sustainably Sourced","Sustainably_sourced",(IF($G1080="Recycled pre-consumer organic","GOTS_recycled_organic","")))))))))))))))))),"")</f>
        <v/>
      </c>
      <c r="AE1080" t="e" cm="1">
        <f t="array" aca="1" ref="AE1080" ca="1">IF($I1080="",IF(INDIRECT("$F"&amp;$S1080)="","",IF(LEFT(INDIRECT("$F"&amp;$S1080),3)="GRS","GRS_RCS_RM",IF((LEFT(INDIRECT("$F"&amp;$S1080),3))="RCS","GRS_RCS_RM",IF(INDIRECT("$F"&amp;$S1080)="OCS (No Label)","OCS_Conversion_RM",IF(LEFT(INDIRECT("$F"&amp;$S1080),3)="OCS","OCS_RM",IF(RIGHT(INDIRECT("$F"&amp;$S1080),10)="conversion","GOTS_RM_conversion",IF((LEFT(INDIRECT("$F"&amp;$S1080),4))="GOTS","GOTS_RM","Responsible_RM"))))))),"DELETERM")</f>
        <v>#VALUE!</v>
      </c>
      <c r="AF1080" t="e" cm="1">
        <f t="array" aca="1" ref="AF1080" ca="1">IF($S1080="","",INDIRECT("$Z"&amp;$S1080))</f>
        <v>#VALUE!</v>
      </c>
      <c r="AG1080" t="str">
        <f t="shared" si="314"/>
        <v/>
      </c>
      <c r="AH1080" t="str" cm="1">
        <f t="array" aca="1" ref="AH1080" ca="1">IFERROR(INDIRECT("$ag"&amp;S1080),"")</f>
        <v/>
      </c>
      <c r="AI1080" t="e" cm="1">
        <f t="array" aca="1" ref="AI1080" ca="1">INDIRECT("O"&amp;S1080)</f>
        <v>#VALUE!</v>
      </c>
      <c r="AJ1080" t="str">
        <f t="shared" si="315"/>
        <v/>
      </c>
    </row>
    <row r="1081" spans="1:36" ht="16.5" customHeight="1">
      <c r="A1081" s="130"/>
      <c r="B1081" s="136"/>
      <c r="C1081" s="137"/>
      <c r="D1081" s="146"/>
      <c r="E1081" s="146"/>
      <c r="F1081" s="137"/>
      <c r="G1081" s="147"/>
      <c r="H1081" s="147"/>
      <c r="I1081" s="147"/>
      <c r="J1081" s="147"/>
      <c r="K1081" s="38"/>
      <c r="L1081" s="144"/>
      <c r="M1081" s="144"/>
      <c r="N1081" s="61"/>
      <c r="O1081" s="314"/>
      <c r="Q1081" t="str">
        <f t="shared" si="310"/>
        <v/>
      </c>
      <c r="S1081" t="e">
        <f t="shared" ca="1" si="319"/>
        <v>#VALUE!</v>
      </c>
      <c r="T1081" t="e">
        <f t="shared" ca="1" si="316"/>
        <v>#VALUE!</v>
      </c>
      <c r="U1081">
        <f t="shared" si="320"/>
        <v>1008</v>
      </c>
      <c r="V1081">
        <v>84.833333333339993</v>
      </c>
      <c r="W1081">
        <f t="shared" si="321"/>
        <v>84</v>
      </c>
      <c r="X1081" t="str" cm="1">
        <f t="array" aca="1" ref="X1081" ca="1">IFERROR(INDEX('PC&amp;PD'!$A$1:$AS$19,ROW('PC&amp;PD'!$A$19),MATCH(INDIRECT(T1081),'PC&amp;PD'!$A$1:$AS$1,0)),"")</f>
        <v/>
      </c>
      <c r="AA1081" t="str">
        <f t="shared" si="311"/>
        <v/>
      </c>
      <c r="AB1081" t="str">
        <f t="shared" si="312"/>
        <v/>
      </c>
      <c r="AC1081" t="e">
        <f t="shared" ca="1" si="313"/>
        <v>#VALUE!</v>
      </c>
      <c r="AD1081" t="str" cm="1">
        <f t="array" aca="1" ref="AD1081" ca="1">IFERROR(IF((LEFT(INDIRECT("$F"&amp;$S1081),4))="GOTS",IF($G1081="Organic","GOTS_Organic_raw",(IF($G1081="Responsible","GOTS_Responsible",(IF($G1081="No Attribute (Conventional)","GOTS_conventional",(IF($G1081="Recycled Pre/Post-Consumer","GOTS_pre_post",(IF($G1081="In-Conversion","GOTS_in_conversion",(IF($G1081="Sustainably Sourced","Sustainably_sourced",(IF($G1081="Recycled pre-consumer organic","GOTS_recycled_organic",""))))))))))))),IF($G1081="Organic","Organic",(IF($G1081="Responsible","Responsible",(IF($G1081="No Attribute (Conventional)","No_Attribute_Conventional",(IF($G1081="Recycled Pre/Post-Consumer","Recycled_Pre_Post_Consumer",(IF($G1081="In-Conversion","In_Conversion",(IF($G1081="Recycled Pre-Consumer","Recycled_Pre_Consumer",(IF($G1081="Recycled Post-Consumer","Recycled_Post_Consumer",(IF($G1081="Sustainably Sourced","Sustainably_sourced",(IF($G1081="Recycled pre-consumer organic","GOTS_recycled_organic","")))))))))))))))))),"")</f>
        <v/>
      </c>
      <c r="AE1081" t="e" cm="1">
        <f t="array" aca="1" ref="AE1081" ca="1">IF($I1081="",IF(INDIRECT("$F"&amp;$S1081)="","",IF(LEFT(INDIRECT("$F"&amp;$S1081),3)="GRS","GRS_RCS_RM",IF((LEFT(INDIRECT("$F"&amp;$S1081),3))="RCS","GRS_RCS_RM",IF(INDIRECT("$F"&amp;$S1081)="OCS (No Label)","OCS_Conversion_RM",IF(LEFT(INDIRECT("$F"&amp;$S1081),3)="OCS","OCS_RM",IF(RIGHT(INDIRECT("$F"&amp;$S1081),10)="conversion","GOTS_RM_conversion",IF((LEFT(INDIRECT("$F"&amp;$S1081),4))="GOTS","GOTS_RM","Responsible_RM"))))))),"DELETERM")</f>
        <v>#VALUE!</v>
      </c>
      <c r="AF1081" t="e" cm="1">
        <f t="array" aca="1" ref="AF1081" ca="1">IF($S1081="","",INDIRECT("$Z"&amp;$S1081))</f>
        <v>#VALUE!</v>
      </c>
      <c r="AG1081" t="str">
        <f t="shared" si="314"/>
        <v/>
      </c>
      <c r="AH1081" t="str" cm="1">
        <f t="array" aca="1" ref="AH1081" ca="1">IFERROR(INDIRECT("$ag"&amp;S1081),"")</f>
        <v/>
      </c>
      <c r="AI1081" t="e" cm="1">
        <f t="array" aca="1" ref="AI1081" ca="1">INDIRECT("O"&amp;S1081)</f>
        <v>#VALUE!</v>
      </c>
      <c r="AJ1081" t="str">
        <f t="shared" si="315"/>
        <v/>
      </c>
    </row>
    <row r="1082" spans="1:36" ht="16.5" customHeight="1" thickBot="1">
      <c r="A1082" s="131"/>
      <c r="B1082" s="138"/>
      <c r="C1082" s="139"/>
      <c r="D1082" s="148"/>
      <c r="E1082" s="148"/>
      <c r="F1082" s="139"/>
      <c r="G1082" s="149"/>
      <c r="H1082" s="149"/>
      <c r="I1082" s="149"/>
      <c r="J1082" s="149"/>
      <c r="K1082" s="39"/>
      <c r="L1082" s="145"/>
      <c r="M1082" s="145"/>
      <c r="N1082" s="62"/>
      <c r="O1082" s="315"/>
      <c r="Q1082" t="str">
        <f t="shared" si="310"/>
        <v/>
      </c>
      <c r="S1082" t="e">
        <f t="shared" ca="1" si="319"/>
        <v>#VALUE!</v>
      </c>
      <c r="T1082" t="e">
        <f t="shared" ca="1" si="316"/>
        <v>#VALUE!</v>
      </c>
      <c r="U1082">
        <f t="shared" si="320"/>
        <v>1008</v>
      </c>
      <c r="V1082">
        <v>84.916666666673294</v>
      </c>
      <c r="W1082">
        <f t="shared" si="321"/>
        <v>84</v>
      </c>
      <c r="X1082" t="str" cm="1">
        <f t="array" aca="1" ref="X1082" ca="1">IFERROR(INDEX('PC&amp;PD'!$A$1:$AS$19,ROW('PC&amp;PD'!$A$19),MATCH(INDIRECT(T1082),'PC&amp;PD'!$A$1:$AS$1,0)),"")</f>
        <v/>
      </c>
      <c r="AA1082" t="str">
        <f t="shared" si="311"/>
        <v/>
      </c>
      <c r="AB1082" t="str">
        <f t="shared" si="312"/>
        <v/>
      </c>
      <c r="AC1082" t="e">
        <f t="shared" ca="1" si="313"/>
        <v>#VALUE!</v>
      </c>
      <c r="AD1082" t="str" cm="1">
        <f t="array" aca="1" ref="AD1082" ca="1">IFERROR(IF((LEFT(INDIRECT("$F"&amp;$S1082),4))="GOTS",IF($G1082="Organic","GOTS_Organic_raw",(IF($G1082="Responsible","GOTS_Responsible",(IF($G1082="No Attribute (Conventional)","GOTS_conventional",(IF($G1082="Recycled Pre/Post-Consumer","GOTS_pre_post",(IF($G1082="In-Conversion","GOTS_in_conversion",(IF($G1082="Sustainably Sourced","Sustainably_sourced",(IF($G1082="Recycled pre-consumer organic","GOTS_recycled_organic",""))))))))))))),IF($G1082="Organic","Organic",(IF($G1082="Responsible","Responsible",(IF($G1082="No Attribute (Conventional)","No_Attribute_Conventional",(IF($G1082="Recycled Pre/Post-Consumer","Recycled_Pre_Post_Consumer",(IF($G1082="In-Conversion","In_Conversion",(IF($G1082="Recycled Pre-Consumer","Recycled_Pre_Consumer",(IF($G1082="Recycled Post-Consumer","Recycled_Post_Consumer",(IF($G1082="Sustainably Sourced","Sustainably_sourced",(IF($G1082="Recycled pre-consumer organic","GOTS_recycled_organic","")))))))))))))))))),"")</f>
        <v/>
      </c>
      <c r="AE1082" t="e" cm="1">
        <f t="array" aca="1" ref="AE1082" ca="1">IF($I1082="",IF(INDIRECT("$F"&amp;$S1082)="","",IF(LEFT(INDIRECT("$F"&amp;$S1082),3)="GRS","GRS_RCS_RM",IF((LEFT(INDIRECT("$F"&amp;$S1082),3))="RCS","GRS_RCS_RM",IF(INDIRECT("$F"&amp;$S1082)="OCS (No Label)","OCS_Conversion_RM",IF(LEFT(INDIRECT("$F"&amp;$S1082),3)="OCS","OCS_RM",IF(RIGHT(INDIRECT("$F"&amp;$S1082),10)="conversion","GOTS_RM_conversion",IF((LEFT(INDIRECT("$F"&amp;$S1082),4))="GOTS","GOTS_RM","Responsible_RM"))))))),"DELETERM")</f>
        <v>#VALUE!</v>
      </c>
      <c r="AF1082" t="e" cm="1">
        <f t="array" aca="1" ref="AF1082" ca="1">IF($S1082="","",INDIRECT("$Z"&amp;$S1082))</f>
        <v>#VALUE!</v>
      </c>
      <c r="AG1082" t="str">
        <f t="shared" si="314"/>
        <v/>
      </c>
      <c r="AH1082" t="str" cm="1">
        <f t="array" aca="1" ref="AH1082" ca="1">IFERROR(INDIRECT("$ag"&amp;S1082),"")</f>
        <v/>
      </c>
      <c r="AI1082" t="e" cm="1">
        <f t="array" aca="1" ref="AI1082" ca="1">INDIRECT("O"&amp;S1082)</f>
        <v>#VALUE!</v>
      </c>
      <c r="AJ1082" t="str">
        <f t="shared" si="315"/>
        <v/>
      </c>
    </row>
    <row r="1083" spans="1:36" ht="16.5" customHeight="1">
      <c r="A1083" s="128" t="str">
        <f>IF(B1083="","",COUNTA($B$63:$B1083))</f>
        <v/>
      </c>
      <c r="B1083" s="132"/>
      <c r="C1083" s="133"/>
      <c r="D1083" s="140"/>
      <c r="E1083" s="140"/>
      <c r="F1083" s="133"/>
      <c r="G1083" s="141"/>
      <c r="H1083" s="141"/>
      <c r="I1083" s="141"/>
      <c r="J1083" s="141"/>
      <c r="K1083" s="37"/>
      <c r="L1083" s="142" t="str">
        <f>IF(R1083="","",LEFT(R1083,LEN(R1083)-2))</f>
        <v/>
      </c>
      <c r="M1083" s="142"/>
      <c r="N1083" s="60"/>
      <c r="O1083" s="313"/>
      <c r="Q1083" t="str">
        <f t="shared" si="310"/>
        <v/>
      </c>
      <c r="R1083" t="str">
        <f t="shared" ref="R1083" si="328">CONCATENATE($Q1083,Q1084,Q1085,Q1086,Q1087,Q1088,$Q1089,$Q1090,$Q1091,$Q1092,$Q1093,$Q1094)</f>
        <v/>
      </c>
      <c r="S1083" t="e">
        <f t="shared" ca="1" si="319"/>
        <v>#VALUE!</v>
      </c>
      <c r="T1083" t="e">
        <f t="shared" ca="1" si="316"/>
        <v>#VALUE!</v>
      </c>
      <c r="U1083">
        <f t="shared" si="320"/>
        <v>1020</v>
      </c>
      <c r="V1083">
        <v>85.000000000006594</v>
      </c>
      <c r="W1083">
        <f t="shared" si="321"/>
        <v>85</v>
      </c>
      <c r="X1083" t="str" cm="1">
        <f t="array" aca="1" ref="X1083" ca="1">IFERROR(INDEX('PC&amp;PD'!$A$1:$AS$19,ROW('PC&amp;PD'!$A$19),MATCH(INDIRECT(T1083),'PC&amp;PD'!$A$1:$AS$1,0)),"")</f>
        <v/>
      </c>
      <c r="Z1083" t="str">
        <f t="shared" ref="Z1083" si="329">IFERROR(IF($F1083="OCS 100","OCS (OCS 100)",IF($F1083="OCS Blended","OCS (OCS Blended)",IF($F1083="OCS (No Label)","OCS (No Label)",IF($F1083="RCS 100","RCS (RCS 100)",IF($F1083="RCS Blended","RCS (RCS Blended)",IF($F1083="GRS","GRS (GRS)",IF($F1083="GRS (No Label)", "GRS (No Label)",IF($F1083="RDS","RDS (RDS)",IF($F1083="RWS","RWS (RWS)",IF($F1083="RAS","RAS (RAS)",IF($F1083="RMS","RMS (RMS)",IF($F1083="GOTS Organic","GOTS (Organic)",IF($F1083="GOTS Made with organic","GOTS (Made with Organic)",IF($F1083="GOTS Organic - in conversion","GOTS (Organic - In Conversion)",IF($F1083="GOTS Made with organic - in conversion","GOTS (Made with Organic - In Conversion)",""))))))))))))))),"")</f>
        <v/>
      </c>
      <c r="AA1083" t="str">
        <f t="shared" si="311"/>
        <v/>
      </c>
      <c r="AB1083" t="str">
        <f t="shared" si="312"/>
        <v/>
      </c>
      <c r="AC1083" t="e">
        <f t="shared" ca="1" si="313"/>
        <v>#VALUE!</v>
      </c>
      <c r="AD1083" t="str" cm="1">
        <f t="array" aca="1" ref="AD1083" ca="1">IFERROR(IF((LEFT(INDIRECT("$F"&amp;$S1083),4))="GOTS",IF($G1083="Organic","GOTS_Organic_raw",(IF($G1083="Responsible","GOTS_Responsible",(IF($G1083="No Attribute (Conventional)","GOTS_conventional",(IF($G1083="Recycled Pre/Post-Consumer","GOTS_pre_post",(IF($G1083="In-Conversion","GOTS_in_conversion",(IF($G1083="Sustainably Sourced","Sustainably_sourced",(IF($G1083="Recycled pre-consumer organic","GOTS_recycled_organic",""))))))))))))),IF($G1083="Organic","Organic",(IF($G1083="Responsible","Responsible",(IF($G1083="No Attribute (Conventional)","No_Attribute_Conventional",(IF($G1083="Recycled Pre/Post-Consumer","Recycled_Pre_Post_Consumer",(IF($G1083="In-Conversion","In_Conversion",(IF($G1083="Recycled Pre-Consumer","Recycled_Pre_Consumer",(IF($G1083="Recycled Post-Consumer","Recycled_Post_Consumer",(IF($G1083="Sustainably Sourced","Sustainably_sourced",(IF($G1083="Recycled pre-consumer organic","GOTS_recycled_organic","")))))))))))))))))),"")</f>
        <v/>
      </c>
      <c r="AE1083" t="e" cm="1">
        <f t="array" aca="1" ref="AE1083" ca="1">IF($I1083="",IF(INDIRECT("$F"&amp;$S1083)="","",IF(LEFT(INDIRECT("$F"&amp;$S1083),3)="GRS","GRS_RCS_RM",IF((LEFT(INDIRECT("$F"&amp;$S1083),3))="RCS","GRS_RCS_RM",IF(INDIRECT("$F"&amp;$S1083)="OCS (No Label)","OCS_Conversion_RM",IF(LEFT(INDIRECT("$F"&amp;$S1083),3)="OCS","OCS_RM",IF(RIGHT(INDIRECT("$F"&amp;$S1083),10)="conversion","GOTS_RM_conversion",IF((LEFT(INDIRECT("$F"&amp;$S1083),4))="GOTS","GOTS_RM","Responsible_RM"))))))),"DELETERM")</f>
        <v>#VALUE!</v>
      </c>
      <c r="AF1083" t="e" cm="1">
        <f t="array" aca="1" ref="AF1083" ca="1">IF($S1083="","",INDIRECT("$Z"&amp;$S1083))</f>
        <v>#VALUE!</v>
      </c>
      <c r="AG1083" t="str">
        <f t="shared" si="314"/>
        <v/>
      </c>
      <c r="AH1083" t="str" cm="1">
        <f t="array" aca="1" ref="AH1083" ca="1">IFERROR(INDIRECT("$ag"&amp;S1083),"")</f>
        <v/>
      </c>
      <c r="AI1083" t="e" cm="1">
        <f t="array" aca="1" ref="AI1083" ca="1">INDIRECT("O"&amp;S1083)</f>
        <v>#VALUE!</v>
      </c>
      <c r="AJ1083" t="str">
        <f t="shared" si="315"/>
        <v/>
      </c>
    </row>
    <row r="1084" spans="1:36" ht="16.5" customHeight="1">
      <c r="A1084" s="129"/>
      <c r="B1084" s="134"/>
      <c r="C1084" s="135"/>
      <c r="D1084" s="146"/>
      <c r="E1084" s="146"/>
      <c r="F1084" s="135"/>
      <c r="G1084" s="147"/>
      <c r="H1084" s="147"/>
      <c r="I1084" s="147"/>
      <c r="J1084" s="147"/>
      <c r="K1084" s="38"/>
      <c r="L1084" s="143"/>
      <c r="M1084" s="143"/>
      <c r="N1084" s="61"/>
      <c r="O1084" s="314"/>
      <c r="Q1084" t="str">
        <f t="shared" si="310"/>
        <v/>
      </c>
      <c r="S1084" t="e">
        <f t="shared" ca="1" si="319"/>
        <v>#VALUE!</v>
      </c>
      <c r="T1084" t="e">
        <f t="shared" ca="1" si="316"/>
        <v>#VALUE!</v>
      </c>
      <c r="U1084">
        <f t="shared" si="320"/>
        <v>1020</v>
      </c>
      <c r="V1084">
        <v>85.083333333339993</v>
      </c>
      <c r="W1084">
        <f t="shared" si="321"/>
        <v>85</v>
      </c>
      <c r="X1084" t="str" cm="1">
        <f t="array" aca="1" ref="X1084" ca="1">IFERROR(INDEX('PC&amp;PD'!$A$1:$AS$19,ROW('PC&amp;PD'!$A$19),MATCH(INDIRECT(T1084),'PC&amp;PD'!$A$1:$AS$1,0)),"")</f>
        <v/>
      </c>
      <c r="AA1084" t="str">
        <f t="shared" si="311"/>
        <v/>
      </c>
      <c r="AB1084" t="str">
        <f t="shared" si="312"/>
        <v/>
      </c>
      <c r="AC1084" t="e">
        <f t="shared" ca="1" si="313"/>
        <v>#VALUE!</v>
      </c>
      <c r="AD1084" t="str" cm="1">
        <f t="array" aca="1" ref="AD1084" ca="1">IFERROR(IF((LEFT(INDIRECT("$F"&amp;$S1084),4))="GOTS",IF($G1084="Organic","GOTS_Organic_raw",(IF($G1084="Responsible","GOTS_Responsible",(IF($G1084="No Attribute (Conventional)","GOTS_conventional",(IF($G1084="Recycled Pre/Post-Consumer","GOTS_pre_post",(IF($G1084="In-Conversion","GOTS_in_conversion",(IF($G1084="Sustainably Sourced","Sustainably_sourced",(IF($G1084="Recycled pre-consumer organic","GOTS_recycled_organic",""))))))))))))),IF($G1084="Organic","Organic",(IF($G1084="Responsible","Responsible",(IF($G1084="No Attribute (Conventional)","No_Attribute_Conventional",(IF($G1084="Recycled Pre/Post-Consumer","Recycled_Pre_Post_Consumer",(IF($G1084="In-Conversion","In_Conversion",(IF($G1084="Recycled Pre-Consumer","Recycled_Pre_Consumer",(IF($G1084="Recycled Post-Consumer","Recycled_Post_Consumer",(IF($G1084="Sustainably Sourced","Sustainably_sourced",(IF($G1084="Recycled pre-consumer organic","GOTS_recycled_organic","")))))))))))))))))),"")</f>
        <v/>
      </c>
      <c r="AE1084" t="e" cm="1">
        <f t="array" aca="1" ref="AE1084" ca="1">IF($I1084="",IF(INDIRECT("$F"&amp;$S1084)="","",IF(LEFT(INDIRECT("$F"&amp;$S1084),3)="GRS","GRS_RCS_RM",IF((LEFT(INDIRECT("$F"&amp;$S1084),3))="RCS","GRS_RCS_RM",IF(INDIRECT("$F"&amp;$S1084)="OCS (No Label)","OCS_Conversion_RM",IF(LEFT(INDIRECT("$F"&amp;$S1084),3)="OCS","OCS_RM",IF(RIGHT(INDIRECT("$F"&amp;$S1084),10)="conversion","GOTS_RM_conversion",IF((LEFT(INDIRECT("$F"&amp;$S1084),4))="GOTS","GOTS_RM","Responsible_RM"))))))),"DELETERM")</f>
        <v>#VALUE!</v>
      </c>
      <c r="AF1084" t="e" cm="1">
        <f t="array" aca="1" ref="AF1084" ca="1">IF($S1084="","",INDIRECT("$Z"&amp;$S1084))</f>
        <v>#VALUE!</v>
      </c>
      <c r="AG1084" t="str">
        <f t="shared" si="314"/>
        <v/>
      </c>
      <c r="AH1084" t="str" cm="1">
        <f t="array" aca="1" ref="AH1084" ca="1">IFERROR(INDIRECT("$ag"&amp;S1084),"")</f>
        <v/>
      </c>
      <c r="AI1084" t="e" cm="1">
        <f t="array" aca="1" ref="AI1084" ca="1">INDIRECT("O"&amp;S1084)</f>
        <v>#VALUE!</v>
      </c>
      <c r="AJ1084" t="str">
        <f t="shared" si="315"/>
        <v/>
      </c>
    </row>
    <row r="1085" spans="1:36" ht="16.5" customHeight="1">
      <c r="A1085" s="129"/>
      <c r="B1085" s="134"/>
      <c r="C1085" s="135"/>
      <c r="D1085" s="146"/>
      <c r="E1085" s="146"/>
      <c r="F1085" s="135"/>
      <c r="G1085" s="147"/>
      <c r="H1085" s="147"/>
      <c r="I1085" s="147"/>
      <c r="J1085" s="147"/>
      <c r="K1085" s="38"/>
      <c r="L1085" s="143"/>
      <c r="M1085" s="143"/>
      <c r="N1085" s="61"/>
      <c r="O1085" s="314"/>
      <c r="Q1085" t="str">
        <f t="shared" si="310"/>
        <v/>
      </c>
      <c r="S1085" t="e">
        <f t="shared" ca="1" si="319"/>
        <v>#VALUE!</v>
      </c>
      <c r="T1085" t="e">
        <f t="shared" ca="1" si="316"/>
        <v>#VALUE!</v>
      </c>
      <c r="U1085">
        <f t="shared" si="320"/>
        <v>1020</v>
      </c>
      <c r="V1085">
        <v>85.166666666673294</v>
      </c>
      <c r="W1085">
        <f t="shared" si="321"/>
        <v>85</v>
      </c>
      <c r="X1085" t="str" cm="1">
        <f t="array" aca="1" ref="X1085" ca="1">IFERROR(INDEX('PC&amp;PD'!$A$1:$AS$19,ROW('PC&amp;PD'!$A$19),MATCH(INDIRECT(T1085),'PC&amp;PD'!$A$1:$AS$1,0)),"")</f>
        <v/>
      </c>
      <c r="AA1085" t="str">
        <f t="shared" si="311"/>
        <v/>
      </c>
      <c r="AB1085" t="str">
        <f t="shared" si="312"/>
        <v/>
      </c>
      <c r="AC1085" t="e">
        <f t="shared" ca="1" si="313"/>
        <v>#VALUE!</v>
      </c>
      <c r="AD1085" t="str" cm="1">
        <f t="array" aca="1" ref="AD1085" ca="1">IFERROR(IF((LEFT(INDIRECT("$F"&amp;$S1085),4))="GOTS",IF($G1085="Organic","GOTS_Organic_raw",(IF($G1085="Responsible","GOTS_Responsible",(IF($G1085="No Attribute (Conventional)","GOTS_conventional",(IF($G1085="Recycled Pre/Post-Consumer","GOTS_pre_post",(IF($G1085="In-Conversion","GOTS_in_conversion",(IF($G1085="Sustainably Sourced","Sustainably_sourced",(IF($G1085="Recycled pre-consumer organic","GOTS_recycled_organic",""))))))))))))),IF($G1085="Organic","Organic",(IF($G1085="Responsible","Responsible",(IF($G1085="No Attribute (Conventional)","No_Attribute_Conventional",(IF($G1085="Recycled Pre/Post-Consumer","Recycled_Pre_Post_Consumer",(IF($G1085="In-Conversion","In_Conversion",(IF($G1085="Recycled Pre-Consumer","Recycled_Pre_Consumer",(IF($G1085="Recycled Post-Consumer","Recycled_Post_Consumer",(IF($G1085="Sustainably Sourced","Sustainably_sourced",(IF($G1085="Recycled pre-consumer organic","GOTS_recycled_organic","")))))))))))))))))),"")</f>
        <v/>
      </c>
      <c r="AE1085" t="e" cm="1">
        <f t="array" aca="1" ref="AE1085" ca="1">IF($I1085="",IF(INDIRECT("$F"&amp;$S1085)="","",IF(LEFT(INDIRECT("$F"&amp;$S1085),3)="GRS","GRS_RCS_RM",IF((LEFT(INDIRECT("$F"&amp;$S1085),3))="RCS","GRS_RCS_RM",IF(INDIRECT("$F"&amp;$S1085)="OCS (No Label)","OCS_Conversion_RM",IF(LEFT(INDIRECT("$F"&amp;$S1085),3)="OCS","OCS_RM",IF(RIGHT(INDIRECT("$F"&amp;$S1085),10)="conversion","GOTS_RM_conversion",IF((LEFT(INDIRECT("$F"&amp;$S1085),4))="GOTS","GOTS_RM","Responsible_RM"))))))),"DELETERM")</f>
        <v>#VALUE!</v>
      </c>
      <c r="AF1085" t="e" cm="1">
        <f t="array" aca="1" ref="AF1085" ca="1">IF($S1085="","",INDIRECT("$Z"&amp;$S1085))</f>
        <v>#VALUE!</v>
      </c>
      <c r="AG1085" t="str">
        <f t="shared" si="314"/>
        <v/>
      </c>
      <c r="AH1085" t="str" cm="1">
        <f t="array" aca="1" ref="AH1085" ca="1">IFERROR(INDIRECT("$ag"&amp;S1085),"")</f>
        <v/>
      </c>
      <c r="AI1085" t="e" cm="1">
        <f t="array" aca="1" ref="AI1085" ca="1">INDIRECT("O"&amp;S1085)</f>
        <v>#VALUE!</v>
      </c>
      <c r="AJ1085" t="str">
        <f t="shared" si="315"/>
        <v/>
      </c>
    </row>
    <row r="1086" spans="1:36" ht="16.5" customHeight="1">
      <c r="A1086" s="129"/>
      <c r="B1086" s="134"/>
      <c r="C1086" s="135"/>
      <c r="D1086" s="146"/>
      <c r="E1086" s="146"/>
      <c r="F1086" s="135"/>
      <c r="G1086" s="147"/>
      <c r="H1086" s="147"/>
      <c r="I1086" s="147"/>
      <c r="J1086" s="147"/>
      <c r="K1086" s="38"/>
      <c r="L1086" s="143"/>
      <c r="M1086" s="143"/>
      <c r="N1086" s="61"/>
      <c r="O1086" s="314"/>
      <c r="Q1086" t="str">
        <f t="shared" si="310"/>
        <v/>
      </c>
      <c r="S1086" t="e">
        <f t="shared" ca="1" si="319"/>
        <v>#VALUE!</v>
      </c>
      <c r="T1086" t="e">
        <f t="shared" ca="1" si="316"/>
        <v>#VALUE!</v>
      </c>
      <c r="U1086">
        <f t="shared" si="320"/>
        <v>1020</v>
      </c>
      <c r="V1086">
        <v>85.250000000006693</v>
      </c>
      <c r="W1086">
        <f t="shared" si="321"/>
        <v>85</v>
      </c>
      <c r="X1086" t="str" cm="1">
        <f t="array" aca="1" ref="X1086" ca="1">IFERROR(INDEX('PC&amp;PD'!$A$1:$AS$19,ROW('PC&amp;PD'!$A$19),MATCH(INDIRECT(T1086),'PC&amp;PD'!$A$1:$AS$1,0)),"")</f>
        <v/>
      </c>
      <c r="AA1086" t="str">
        <f t="shared" si="311"/>
        <v/>
      </c>
      <c r="AB1086" t="str">
        <f t="shared" si="312"/>
        <v/>
      </c>
      <c r="AC1086" t="e">
        <f t="shared" ca="1" si="313"/>
        <v>#VALUE!</v>
      </c>
      <c r="AD1086" t="str" cm="1">
        <f t="array" aca="1" ref="AD1086" ca="1">IFERROR(IF((LEFT(INDIRECT("$F"&amp;$S1086),4))="GOTS",IF($G1086="Organic","GOTS_Organic_raw",(IF($G1086="Responsible","GOTS_Responsible",(IF($G1086="No Attribute (Conventional)","GOTS_conventional",(IF($G1086="Recycled Pre/Post-Consumer","GOTS_pre_post",(IF($G1086="In-Conversion","GOTS_in_conversion",(IF($G1086="Sustainably Sourced","Sustainably_sourced",(IF($G1086="Recycled pre-consumer organic","GOTS_recycled_organic",""))))))))))))),IF($G1086="Organic","Organic",(IF($G1086="Responsible","Responsible",(IF($G1086="No Attribute (Conventional)","No_Attribute_Conventional",(IF($G1086="Recycled Pre/Post-Consumer","Recycled_Pre_Post_Consumer",(IF($G1086="In-Conversion","In_Conversion",(IF($G1086="Recycled Pre-Consumer","Recycled_Pre_Consumer",(IF($G1086="Recycled Post-Consumer","Recycled_Post_Consumer",(IF($G1086="Sustainably Sourced","Sustainably_sourced",(IF($G1086="Recycled pre-consumer organic","GOTS_recycled_organic","")))))))))))))))))),"")</f>
        <v/>
      </c>
      <c r="AE1086" t="e" cm="1">
        <f t="array" aca="1" ref="AE1086" ca="1">IF($I1086="",IF(INDIRECT("$F"&amp;$S1086)="","",IF(LEFT(INDIRECT("$F"&amp;$S1086),3)="GRS","GRS_RCS_RM",IF((LEFT(INDIRECT("$F"&amp;$S1086),3))="RCS","GRS_RCS_RM",IF(INDIRECT("$F"&amp;$S1086)="OCS (No Label)","OCS_Conversion_RM",IF(LEFT(INDIRECT("$F"&amp;$S1086),3)="OCS","OCS_RM",IF(RIGHT(INDIRECT("$F"&amp;$S1086),10)="conversion","GOTS_RM_conversion",IF((LEFT(INDIRECT("$F"&amp;$S1086),4))="GOTS","GOTS_RM","Responsible_RM"))))))),"DELETERM")</f>
        <v>#VALUE!</v>
      </c>
      <c r="AF1086" t="e" cm="1">
        <f t="array" aca="1" ref="AF1086" ca="1">IF($S1086="","",INDIRECT("$Z"&amp;$S1086))</f>
        <v>#VALUE!</v>
      </c>
      <c r="AG1086" t="str">
        <f t="shared" si="314"/>
        <v/>
      </c>
      <c r="AH1086" t="str" cm="1">
        <f t="array" aca="1" ref="AH1086" ca="1">IFERROR(INDIRECT("$ag"&amp;S1086),"")</f>
        <v/>
      </c>
      <c r="AI1086" t="e" cm="1">
        <f t="array" aca="1" ref="AI1086" ca="1">INDIRECT("O"&amp;S1086)</f>
        <v>#VALUE!</v>
      </c>
      <c r="AJ1086" t="str">
        <f t="shared" si="315"/>
        <v/>
      </c>
    </row>
    <row r="1087" spans="1:36" ht="16.5" customHeight="1">
      <c r="A1087" s="129"/>
      <c r="B1087" s="134"/>
      <c r="C1087" s="135"/>
      <c r="D1087" s="146"/>
      <c r="E1087" s="146"/>
      <c r="F1087" s="135"/>
      <c r="G1087" s="147"/>
      <c r="H1087" s="147"/>
      <c r="I1087" s="147"/>
      <c r="J1087" s="147"/>
      <c r="K1087" s="38"/>
      <c r="L1087" s="143"/>
      <c r="M1087" s="143"/>
      <c r="N1087" s="61"/>
      <c r="O1087" s="314"/>
      <c r="Q1087" t="str">
        <f t="shared" si="310"/>
        <v/>
      </c>
      <c r="S1087" t="e">
        <f t="shared" ca="1" si="319"/>
        <v>#VALUE!</v>
      </c>
      <c r="T1087" t="e">
        <f t="shared" ca="1" si="316"/>
        <v>#VALUE!</v>
      </c>
      <c r="U1087">
        <f t="shared" si="320"/>
        <v>1020</v>
      </c>
      <c r="V1087">
        <v>85.333333333339993</v>
      </c>
      <c r="W1087">
        <f t="shared" si="321"/>
        <v>85</v>
      </c>
      <c r="X1087" t="str" cm="1">
        <f t="array" aca="1" ref="X1087" ca="1">IFERROR(INDEX('PC&amp;PD'!$A$1:$AS$19,ROW('PC&amp;PD'!$A$19),MATCH(INDIRECT(T1087),'PC&amp;PD'!$A$1:$AS$1,0)),"")</f>
        <v/>
      </c>
      <c r="AA1087" t="str">
        <f t="shared" si="311"/>
        <v/>
      </c>
      <c r="AB1087" t="str">
        <f t="shared" si="312"/>
        <v/>
      </c>
      <c r="AC1087" t="e">
        <f t="shared" ca="1" si="313"/>
        <v>#VALUE!</v>
      </c>
      <c r="AD1087" t="str" cm="1">
        <f t="array" aca="1" ref="AD1087" ca="1">IFERROR(IF((LEFT(INDIRECT("$F"&amp;$S1087),4))="GOTS",IF($G1087="Organic","GOTS_Organic_raw",(IF($G1087="Responsible","GOTS_Responsible",(IF($G1087="No Attribute (Conventional)","GOTS_conventional",(IF($G1087="Recycled Pre/Post-Consumer","GOTS_pre_post",(IF($G1087="In-Conversion","GOTS_in_conversion",(IF($G1087="Sustainably Sourced","Sustainably_sourced",(IF($G1087="Recycled pre-consumer organic","GOTS_recycled_organic",""))))))))))))),IF($G1087="Organic","Organic",(IF($G1087="Responsible","Responsible",(IF($G1087="No Attribute (Conventional)","No_Attribute_Conventional",(IF($G1087="Recycled Pre/Post-Consumer","Recycled_Pre_Post_Consumer",(IF($G1087="In-Conversion","In_Conversion",(IF($G1087="Recycled Pre-Consumer","Recycled_Pre_Consumer",(IF($G1087="Recycled Post-Consumer","Recycled_Post_Consumer",(IF($G1087="Sustainably Sourced","Sustainably_sourced",(IF($G1087="Recycled pre-consumer organic","GOTS_recycled_organic","")))))))))))))))))),"")</f>
        <v/>
      </c>
      <c r="AE1087" t="e" cm="1">
        <f t="array" aca="1" ref="AE1087" ca="1">IF($I1087="",IF(INDIRECT("$F"&amp;$S1087)="","",IF(LEFT(INDIRECT("$F"&amp;$S1087),3)="GRS","GRS_RCS_RM",IF((LEFT(INDIRECT("$F"&amp;$S1087),3))="RCS","GRS_RCS_RM",IF(INDIRECT("$F"&amp;$S1087)="OCS (No Label)","OCS_Conversion_RM",IF(LEFT(INDIRECT("$F"&amp;$S1087),3)="OCS","OCS_RM",IF(RIGHT(INDIRECT("$F"&amp;$S1087),10)="conversion","GOTS_RM_conversion",IF((LEFT(INDIRECT("$F"&amp;$S1087),4))="GOTS","GOTS_RM","Responsible_RM"))))))),"DELETERM")</f>
        <v>#VALUE!</v>
      </c>
      <c r="AF1087" t="e" cm="1">
        <f t="array" aca="1" ref="AF1087" ca="1">IF($S1087="","",INDIRECT("$Z"&amp;$S1087))</f>
        <v>#VALUE!</v>
      </c>
      <c r="AG1087" t="str">
        <f t="shared" si="314"/>
        <v/>
      </c>
      <c r="AH1087" t="str" cm="1">
        <f t="array" aca="1" ref="AH1087" ca="1">IFERROR(INDIRECT("$ag"&amp;S1087),"")</f>
        <v/>
      </c>
      <c r="AI1087" t="e" cm="1">
        <f t="array" aca="1" ref="AI1087" ca="1">INDIRECT("O"&amp;S1087)</f>
        <v>#VALUE!</v>
      </c>
      <c r="AJ1087" t="str">
        <f t="shared" si="315"/>
        <v/>
      </c>
    </row>
    <row r="1088" spans="1:36" ht="16.5" customHeight="1">
      <c r="A1088" s="129"/>
      <c r="B1088" s="134"/>
      <c r="C1088" s="135"/>
      <c r="D1088" s="146"/>
      <c r="E1088" s="146"/>
      <c r="F1088" s="135"/>
      <c r="G1088" s="147"/>
      <c r="H1088" s="147"/>
      <c r="I1088" s="147"/>
      <c r="J1088" s="147"/>
      <c r="K1088" s="38"/>
      <c r="L1088" s="143"/>
      <c r="M1088" s="143"/>
      <c r="N1088" s="61"/>
      <c r="O1088" s="314"/>
      <c r="Q1088" t="str">
        <f t="shared" ref="Q1088:Q1151" si="330">IF(G1088="No Attribute (Conventional)",IF(OR($G1088="",$I1088="",$K1088=""),"",CONCATENATE($K1088," ",$AA1088," ",$I1088," + ")),IF(OR($G1088="",$I1088="",$K1088=""),"",CONCATENATE($K1088," ",$G1088," ",$I1088," + ")))</f>
        <v/>
      </c>
      <c r="S1088" t="e">
        <f t="shared" ca="1" si="319"/>
        <v>#VALUE!</v>
      </c>
      <c r="T1088" t="e">
        <f t="shared" ca="1" si="316"/>
        <v>#VALUE!</v>
      </c>
      <c r="U1088">
        <f t="shared" si="320"/>
        <v>1020</v>
      </c>
      <c r="V1088">
        <v>85.416666666673294</v>
      </c>
      <c r="W1088">
        <f t="shared" si="321"/>
        <v>85</v>
      </c>
      <c r="X1088" t="str" cm="1">
        <f t="array" aca="1" ref="X1088" ca="1">IFERROR(INDEX('PC&amp;PD'!$A$1:$AS$19,ROW('PC&amp;PD'!$A$19),MATCH(INDIRECT(T1088),'PC&amp;PD'!$A$1:$AS$1,0)),"")</f>
        <v/>
      </c>
      <c r="AA1088" t="str">
        <f t="shared" ref="AA1088:AA1151" si="331">IFERROR(IF(G1088="","",IF(G1088="No Attribute (Conventional)","",G1088)),"")</f>
        <v/>
      </c>
      <c r="AB1088" t="str">
        <f t="shared" ref="AB1088:AB1151" si="332">IFERROR(IF($F1088="OCS 100", "OCS_100",IF($F1088="OCS Blended", "OCS_Blended",IF($F1088="OCS (No Label)", "OCS_No_Label",IF($F1088="RCS 100", "RCS_100",IF($F1088="RCS Blended","RCS_Blended",IF($F1088="GRS","GRS",IF($F1088="GRS (No Label)", "GRS_No_Label",IF($F1088="RDS","RDS",IF($F1088="RWS","RWS",IF($F1088="RMS","RMS",IF($F1088="GOTS Organic","GOTS_Organic",IF($F1088="GOTS Made with organic","GOTS_Made_with_organic",IF($F1088="GOTS Organic - in conversion","GOTS_Organic_in_Conversion",IF($F1088="GOTS Made with organic - in conversion","GOTS_Made_with_Organic_in_Conversion",IF($F1088="RAS","RAS",IF($F1088="Rcs (No Label)","RCS_No_Label",IF($F1088="RWS (No Label)","RWS_No_Label",IF($F1088="RMS (No Label)","RMS_No_Label",IF($F1088="RAS (No Label)","RAS_No_Label",IF($F1088="RDS (No Label)","RDS_No_Label","")))))))))))))))))))),"")</f>
        <v/>
      </c>
      <c r="AC1088" t="e">
        <f t="shared" ref="AC1088:AC1151" ca="1" si="333">"$AB"&amp;S1088</f>
        <v>#VALUE!</v>
      </c>
      <c r="AD1088" t="str" cm="1">
        <f t="array" aca="1" ref="AD1088" ca="1">IFERROR(IF((LEFT(INDIRECT("$F"&amp;$S1088),4))="GOTS",IF($G1088="Organic","GOTS_Organic_raw",(IF($G1088="Responsible","GOTS_Responsible",(IF($G1088="No Attribute (Conventional)","GOTS_conventional",(IF($G1088="Recycled Pre/Post-Consumer","GOTS_pre_post",(IF($G1088="In-Conversion","GOTS_in_conversion",(IF($G1088="Sustainably Sourced","Sustainably_sourced",(IF($G1088="Recycled pre-consumer organic","GOTS_recycled_organic",""))))))))))))),IF($G1088="Organic","Organic",(IF($G1088="Responsible","Responsible",(IF($G1088="No Attribute (Conventional)","No_Attribute_Conventional",(IF($G1088="Recycled Pre/Post-Consumer","Recycled_Pre_Post_Consumer",(IF($G1088="In-Conversion","In_Conversion",(IF($G1088="Recycled Pre-Consumer","Recycled_Pre_Consumer",(IF($G1088="Recycled Post-Consumer","Recycled_Post_Consumer",(IF($G1088="Sustainably Sourced","Sustainably_sourced",(IF($G1088="Recycled pre-consumer organic","GOTS_recycled_organic","")))))))))))))))))),"")</f>
        <v/>
      </c>
      <c r="AE1088" t="e" cm="1">
        <f t="array" aca="1" ref="AE1088" ca="1">IF($I1088="",IF(INDIRECT("$F"&amp;$S1088)="","",IF(LEFT(INDIRECT("$F"&amp;$S1088),3)="GRS","GRS_RCS_RM",IF((LEFT(INDIRECT("$F"&amp;$S1088),3))="RCS","GRS_RCS_RM",IF(INDIRECT("$F"&amp;$S1088)="OCS (No Label)","OCS_Conversion_RM",IF(LEFT(INDIRECT("$F"&amp;$S1088),3)="OCS","OCS_RM",IF(RIGHT(INDIRECT("$F"&amp;$S1088),10)="conversion","GOTS_RM_conversion",IF((LEFT(INDIRECT("$F"&amp;$S1088),4))="GOTS","GOTS_RM","Responsible_RM"))))))),"DELETERM")</f>
        <v>#VALUE!</v>
      </c>
      <c r="AF1088" t="e" cm="1">
        <f t="array" aca="1" ref="AF1088" ca="1">IF($S1088="","",INDIRECT("$Z"&amp;$S1088))</f>
        <v>#VALUE!</v>
      </c>
      <c r="AG1088" t="str">
        <f t="shared" ref="AG1088:AG1151" si="334">IF(AND(AJ1088="",AJ1089="",AJ1090="",AJ1091="",AJ1092="",AJ1093="",AJ1094="",AJ1095="",AJ1096="",AJ1097="",AJ1098="",AJ1099=""),"",CONCATENATE(AJ1088, AJ1089, AJ1090, AJ1091,AJ1092, AJ1093, AJ1094, AJ1095, AJ1096, AJ1097, AJ1098,AJ1099))</f>
        <v/>
      </c>
      <c r="AH1088" t="str" cm="1">
        <f t="array" aca="1" ref="AH1088" ca="1">IFERROR(INDIRECT("$ag"&amp;S1088),"")</f>
        <v/>
      </c>
      <c r="AI1088" t="e" cm="1">
        <f t="array" aca="1" ref="AI1088" ca="1">INDIRECT("O"&amp;S1088)</f>
        <v>#VALUE!</v>
      </c>
      <c r="AJ1088" t="str">
        <f t="shared" ref="AJ1088:AJ1151" si="335">IF(OR(Y1088="",Y1088=0),"",Y1088&amp;", ")</f>
        <v/>
      </c>
    </row>
    <row r="1089" spans="1:36" ht="16.5" customHeight="1">
      <c r="A1089" s="130"/>
      <c r="B1089" s="136"/>
      <c r="C1089" s="137"/>
      <c r="D1089" s="146"/>
      <c r="E1089" s="146"/>
      <c r="F1089" s="137"/>
      <c r="G1089" s="147"/>
      <c r="H1089" s="147"/>
      <c r="I1089" s="147"/>
      <c r="J1089" s="147"/>
      <c r="K1089" s="38"/>
      <c r="L1089" s="144"/>
      <c r="M1089" s="144"/>
      <c r="N1089" s="61"/>
      <c r="O1089" s="314"/>
      <c r="Q1089" t="str">
        <f t="shared" si="330"/>
        <v/>
      </c>
      <c r="S1089" t="e">
        <f t="shared" ca="1" si="319"/>
        <v>#VALUE!</v>
      </c>
      <c r="T1089" t="e">
        <f t="shared" ca="1" si="316"/>
        <v>#VALUE!</v>
      </c>
      <c r="U1089">
        <f t="shared" si="320"/>
        <v>1020</v>
      </c>
      <c r="V1089">
        <v>85.500000000006693</v>
      </c>
      <c r="W1089">
        <f t="shared" si="321"/>
        <v>85</v>
      </c>
      <c r="X1089" t="str" cm="1">
        <f t="array" aca="1" ref="X1089" ca="1">IFERROR(INDEX('PC&amp;PD'!$A$1:$AS$19,ROW('PC&amp;PD'!$A$19),MATCH(INDIRECT(T1089),'PC&amp;PD'!$A$1:$AS$1,0)),"")</f>
        <v/>
      </c>
      <c r="AA1089" t="str">
        <f t="shared" si="331"/>
        <v/>
      </c>
      <c r="AB1089" t="str">
        <f t="shared" si="332"/>
        <v/>
      </c>
      <c r="AC1089" t="e">
        <f t="shared" ca="1" si="333"/>
        <v>#VALUE!</v>
      </c>
      <c r="AD1089" t="str" cm="1">
        <f t="array" aca="1" ref="AD1089" ca="1">IFERROR(IF((LEFT(INDIRECT("$F"&amp;$S1089),4))="GOTS",IF($G1089="Organic","GOTS_Organic_raw",(IF($G1089="Responsible","GOTS_Responsible",(IF($G1089="No Attribute (Conventional)","GOTS_conventional",(IF($G1089="Recycled Pre/Post-Consumer","GOTS_pre_post",(IF($G1089="In-Conversion","GOTS_in_conversion",(IF($G1089="Sustainably Sourced","Sustainably_sourced",(IF($G1089="Recycled pre-consumer organic","GOTS_recycled_organic",""))))))))))))),IF($G1089="Organic","Organic",(IF($G1089="Responsible","Responsible",(IF($G1089="No Attribute (Conventional)","No_Attribute_Conventional",(IF($G1089="Recycled Pre/Post-Consumer","Recycled_Pre_Post_Consumer",(IF($G1089="In-Conversion","In_Conversion",(IF($G1089="Recycled Pre-Consumer","Recycled_Pre_Consumer",(IF($G1089="Recycled Post-Consumer","Recycled_Post_Consumer",(IF($G1089="Sustainably Sourced","Sustainably_sourced",(IF($G1089="Recycled pre-consumer organic","GOTS_recycled_organic","")))))))))))))))))),"")</f>
        <v/>
      </c>
      <c r="AE1089" t="e" cm="1">
        <f t="array" aca="1" ref="AE1089" ca="1">IF($I1089="",IF(INDIRECT("$F"&amp;$S1089)="","",IF(LEFT(INDIRECT("$F"&amp;$S1089),3)="GRS","GRS_RCS_RM",IF((LEFT(INDIRECT("$F"&amp;$S1089),3))="RCS","GRS_RCS_RM",IF(INDIRECT("$F"&amp;$S1089)="OCS (No Label)","OCS_Conversion_RM",IF(LEFT(INDIRECT("$F"&amp;$S1089),3)="OCS","OCS_RM",IF(RIGHT(INDIRECT("$F"&amp;$S1089),10)="conversion","GOTS_RM_conversion",IF((LEFT(INDIRECT("$F"&amp;$S1089),4))="GOTS","GOTS_RM","Responsible_RM"))))))),"DELETERM")</f>
        <v>#VALUE!</v>
      </c>
      <c r="AF1089" t="e" cm="1">
        <f t="array" aca="1" ref="AF1089" ca="1">IF($S1089="","",INDIRECT("$Z"&amp;$S1089))</f>
        <v>#VALUE!</v>
      </c>
      <c r="AG1089" t="str">
        <f t="shared" si="334"/>
        <v/>
      </c>
      <c r="AH1089" t="str" cm="1">
        <f t="array" aca="1" ref="AH1089" ca="1">IFERROR(INDIRECT("$ag"&amp;S1089),"")</f>
        <v/>
      </c>
      <c r="AI1089" t="e" cm="1">
        <f t="array" aca="1" ref="AI1089" ca="1">INDIRECT("O"&amp;S1089)</f>
        <v>#VALUE!</v>
      </c>
      <c r="AJ1089" t="str">
        <f t="shared" si="335"/>
        <v/>
      </c>
    </row>
    <row r="1090" spans="1:36" ht="16.5" customHeight="1">
      <c r="A1090" s="130"/>
      <c r="B1090" s="136"/>
      <c r="C1090" s="137"/>
      <c r="D1090" s="146"/>
      <c r="E1090" s="146"/>
      <c r="F1090" s="137"/>
      <c r="G1090" s="147"/>
      <c r="H1090" s="147"/>
      <c r="I1090" s="147"/>
      <c r="J1090" s="147"/>
      <c r="K1090" s="38"/>
      <c r="L1090" s="144"/>
      <c r="M1090" s="144"/>
      <c r="N1090" s="61"/>
      <c r="O1090" s="314"/>
      <c r="Q1090" t="str">
        <f t="shared" si="330"/>
        <v/>
      </c>
      <c r="S1090" t="e">
        <f t="shared" ca="1" si="319"/>
        <v>#VALUE!</v>
      </c>
      <c r="T1090" t="e">
        <f t="shared" ref="T1090:T1153" ca="1" si="336">"$B"&amp;S1090</f>
        <v>#VALUE!</v>
      </c>
      <c r="U1090">
        <f t="shared" si="320"/>
        <v>1020</v>
      </c>
      <c r="V1090">
        <v>85.583333333339993</v>
      </c>
      <c r="W1090">
        <f t="shared" si="321"/>
        <v>85</v>
      </c>
      <c r="X1090" t="str" cm="1">
        <f t="array" aca="1" ref="X1090" ca="1">IFERROR(INDEX('PC&amp;PD'!$A$1:$AS$19,ROW('PC&amp;PD'!$A$19),MATCH(INDIRECT(T1090),'PC&amp;PD'!$A$1:$AS$1,0)),"")</f>
        <v/>
      </c>
      <c r="AA1090" t="str">
        <f t="shared" si="331"/>
        <v/>
      </c>
      <c r="AB1090" t="str">
        <f t="shared" si="332"/>
        <v/>
      </c>
      <c r="AC1090" t="e">
        <f t="shared" ca="1" si="333"/>
        <v>#VALUE!</v>
      </c>
      <c r="AD1090" t="str" cm="1">
        <f t="array" aca="1" ref="AD1090" ca="1">IFERROR(IF((LEFT(INDIRECT("$F"&amp;$S1090),4))="GOTS",IF($G1090="Organic","GOTS_Organic_raw",(IF($G1090="Responsible","GOTS_Responsible",(IF($G1090="No Attribute (Conventional)","GOTS_conventional",(IF($G1090="Recycled Pre/Post-Consumer","GOTS_pre_post",(IF($G1090="In-Conversion","GOTS_in_conversion",(IF($G1090="Sustainably Sourced","Sustainably_sourced",(IF($G1090="Recycled pre-consumer organic","GOTS_recycled_organic",""))))))))))))),IF($G1090="Organic","Organic",(IF($G1090="Responsible","Responsible",(IF($G1090="No Attribute (Conventional)","No_Attribute_Conventional",(IF($G1090="Recycled Pre/Post-Consumer","Recycled_Pre_Post_Consumer",(IF($G1090="In-Conversion","In_Conversion",(IF($G1090="Recycled Pre-Consumer","Recycled_Pre_Consumer",(IF($G1090="Recycled Post-Consumer","Recycled_Post_Consumer",(IF($G1090="Sustainably Sourced","Sustainably_sourced",(IF($G1090="Recycled pre-consumer organic","GOTS_recycled_organic","")))))))))))))))))),"")</f>
        <v/>
      </c>
      <c r="AE1090" t="e" cm="1">
        <f t="array" aca="1" ref="AE1090" ca="1">IF($I1090="",IF(INDIRECT("$F"&amp;$S1090)="","",IF(LEFT(INDIRECT("$F"&amp;$S1090),3)="GRS","GRS_RCS_RM",IF((LEFT(INDIRECT("$F"&amp;$S1090),3))="RCS","GRS_RCS_RM",IF(INDIRECT("$F"&amp;$S1090)="OCS (No Label)","OCS_Conversion_RM",IF(LEFT(INDIRECT("$F"&amp;$S1090),3)="OCS","OCS_RM",IF(RIGHT(INDIRECT("$F"&amp;$S1090),10)="conversion","GOTS_RM_conversion",IF((LEFT(INDIRECT("$F"&amp;$S1090),4))="GOTS","GOTS_RM","Responsible_RM"))))))),"DELETERM")</f>
        <v>#VALUE!</v>
      </c>
      <c r="AF1090" t="e" cm="1">
        <f t="array" aca="1" ref="AF1090" ca="1">IF($S1090="","",INDIRECT("$Z"&amp;$S1090))</f>
        <v>#VALUE!</v>
      </c>
      <c r="AG1090" t="str">
        <f t="shared" si="334"/>
        <v/>
      </c>
      <c r="AH1090" t="str" cm="1">
        <f t="array" aca="1" ref="AH1090" ca="1">IFERROR(INDIRECT("$ag"&amp;S1090),"")</f>
        <v/>
      </c>
      <c r="AI1090" t="e" cm="1">
        <f t="array" aca="1" ref="AI1090" ca="1">INDIRECT("O"&amp;S1090)</f>
        <v>#VALUE!</v>
      </c>
      <c r="AJ1090" t="str">
        <f t="shared" si="335"/>
        <v/>
      </c>
    </row>
    <row r="1091" spans="1:36" ht="16.5" customHeight="1">
      <c r="A1091" s="130"/>
      <c r="B1091" s="136"/>
      <c r="C1091" s="137"/>
      <c r="D1091" s="146"/>
      <c r="E1091" s="146"/>
      <c r="F1091" s="137"/>
      <c r="G1091" s="147"/>
      <c r="H1091" s="147"/>
      <c r="I1091" s="147"/>
      <c r="J1091" s="147"/>
      <c r="K1091" s="38"/>
      <c r="L1091" s="144"/>
      <c r="M1091" s="144"/>
      <c r="N1091" s="61"/>
      <c r="O1091" s="314"/>
      <c r="Q1091" t="str">
        <f t="shared" si="330"/>
        <v/>
      </c>
      <c r="S1091" t="e">
        <f t="shared" ca="1" si="319"/>
        <v>#VALUE!</v>
      </c>
      <c r="T1091" t="e">
        <f t="shared" ca="1" si="336"/>
        <v>#VALUE!</v>
      </c>
      <c r="U1091">
        <f t="shared" si="320"/>
        <v>1020</v>
      </c>
      <c r="V1091">
        <v>85.666666666673393</v>
      </c>
      <c r="W1091">
        <f t="shared" si="321"/>
        <v>85</v>
      </c>
      <c r="X1091" t="str" cm="1">
        <f t="array" aca="1" ref="X1091" ca="1">IFERROR(INDEX('PC&amp;PD'!$A$1:$AS$19,ROW('PC&amp;PD'!$A$19),MATCH(INDIRECT(T1091),'PC&amp;PD'!$A$1:$AS$1,0)),"")</f>
        <v/>
      </c>
      <c r="AA1091" t="str">
        <f t="shared" si="331"/>
        <v/>
      </c>
      <c r="AB1091" t="str">
        <f t="shared" si="332"/>
        <v/>
      </c>
      <c r="AC1091" t="e">
        <f t="shared" ca="1" si="333"/>
        <v>#VALUE!</v>
      </c>
      <c r="AD1091" t="str" cm="1">
        <f t="array" aca="1" ref="AD1091" ca="1">IFERROR(IF((LEFT(INDIRECT("$F"&amp;$S1091),4))="GOTS",IF($G1091="Organic","GOTS_Organic_raw",(IF($G1091="Responsible","GOTS_Responsible",(IF($G1091="No Attribute (Conventional)","GOTS_conventional",(IF($G1091="Recycled Pre/Post-Consumer","GOTS_pre_post",(IF($G1091="In-Conversion","GOTS_in_conversion",(IF($G1091="Sustainably Sourced","Sustainably_sourced",(IF($G1091="Recycled pre-consumer organic","GOTS_recycled_organic",""))))))))))))),IF($G1091="Organic","Organic",(IF($G1091="Responsible","Responsible",(IF($G1091="No Attribute (Conventional)","No_Attribute_Conventional",(IF($G1091="Recycled Pre/Post-Consumer","Recycled_Pre_Post_Consumer",(IF($G1091="In-Conversion","In_Conversion",(IF($G1091="Recycled Pre-Consumer","Recycled_Pre_Consumer",(IF($G1091="Recycled Post-Consumer","Recycled_Post_Consumer",(IF($G1091="Sustainably Sourced","Sustainably_sourced",(IF($G1091="Recycled pre-consumer organic","GOTS_recycled_organic","")))))))))))))))))),"")</f>
        <v/>
      </c>
      <c r="AE1091" t="e" cm="1">
        <f t="array" aca="1" ref="AE1091" ca="1">IF($I1091="",IF(INDIRECT("$F"&amp;$S1091)="","",IF(LEFT(INDIRECT("$F"&amp;$S1091),3)="GRS","GRS_RCS_RM",IF((LEFT(INDIRECT("$F"&amp;$S1091),3))="RCS","GRS_RCS_RM",IF(INDIRECT("$F"&amp;$S1091)="OCS (No Label)","OCS_Conversion_RM",IF(LEFT(INDIRECT("$F"&amp;$S1091),3)="OCS","OCS_RM",IF(RIGHT(INDIRECT("$F"&amp;$S1091),10)="conversion","GOTS_RM_conversion",IF((LEFT(INDIRECT("$F"&amp;$S1091),4))="GOTS","GOTS_RM","Responsible_RM"))))))),"DELETERM")</f>
        <v>#VALUE!</v>
      </c>
      <c r="AF1091" t="e" cm="1">
        <f t="array" aca="1" ref="AF1091" ca="1">IF($S1091="","",INDIRECT("$Z"&amp;$S1091))</f>
        <v>#VALUE!</v>
      </c>
      <c r="AG1091" t="str">
        <f t="shared" si="334"/>
        <v/>
      </c>
      <c r="AH1091" t="str" cm="1">
        <f t="array" aca="1" ref="AH1091" ca="1">IFERROR(INDIRECT("$ag"&amp;S1091),"")</f>
        <v/>
      </c>
      <c r="AI1091" t="e" cm="1">
        <f t="array" aca="1" ref="AI1091" ca="1">INDIRECT("O"&amp;S1091)</f>
        <v>#VALUE!</v>
      </c>
      <c r="AJ1091" t="str">
        <f t="shared" si="335"/>
        <v/>
      </c>
    </row>
    <row r="1092" spans="1:36" ht="16.5" customHeight="1">
      <c r="A1092" s="130"/>
      <c r="B1092" s="136"/>
      <c r="C1092" s="137"/>
      <c r="D1092" s="146"/>
      <c r="E1092" s="146"/>
      <c r="F1092" s="137"/>
      <c r="G1092" s="147"/>
      <c r="H1092" s="147"/>
      <c r="I1092" s="147"/>
      <c r="J1092" s="147"/>
      <c r="K1092" s="38"/>
      <c r="L1092" s="144"/>
      <c r="M1092" s="144"/>
      <c r="N1092" s="61"/>
      <c r="O1092" s="314"/>
      <c r="Q1092" t="str">
        <f t="shared" si="330"/>
        <v/>
      </c>
      <c r="S1092" t="e">
        <f t="shared" ca="1" si="319"/>
        <v>#VALUE!</v>
      </c>
      <c r="T1092" t="e">
        <f t="shared" ca="1" si="336"/>
        <v>#VALUE!</v>
      </c>
      <c r="U1092">
        <f t="shared" si="320"/>
        <v>1020</v>
      </c>
      <c r="V1092">
        <v>85.750000000006693</v>
      </c>
      <c r="W1092">
        <f t="shared" si="321"/>
        <v>85</v>
      </c>
      <c r="X1092" t="str" cm="1">
        <f t="array" aca="1" ref="X1092" ca="1">IFERROR(INDEX('PC&amp;PD'!$A$1:$AS$19,ROW('PC&amp;PD'!$A$19),MATCH(INDIRECT(T1092),'PC&amp;PD'!$A$1:$AS$1,0)),"")</f>
        <v/>
      </c>
      <c r="AA1092" t="str">
        <f t="shared" si="331"/>
        <v/>
      </c>
      <c r="AB1092" t="str">
        <f t="shared" si="332"/>
        <v/>
      </c>
      <c r="AC1092" t="e">
        <f t="shared" ca="1" si="333"/>
        <v>#VALUE!</v>
      </c>
      <c r="AD1092" t="str" cm="1">
        <f t="array" aca="1" ref="AD1092" ca="1">IFERROR(IF((LEFT(INDIRECT("$F"&amp;$S1092),4))="GOTS",IF($G1092="Organic","GOTS_Organic_raw",(IF($G1092="Responsible","GOTS_Responsible",(IF($G1092="No Attribute (Conventional)","GOTS_conventional",(IF($G1092="Recycled Pre/Post-Consumer","GOTS_pre_post",(IF($G1092="In-Conversion","GOTS_in_conversion",(IF($G1092="Sustainably Sourced","Sustainably_sourced",(IF($G1092="Recycled pre-consumer organic","GOTS_recycled_organic",""))))))))))))),IF($G1092="Organic","Organic",(IF($G1092="Responsible","Responsible",(IF($G1092="No Attribute (Conventional)","No_Attribute_Conventional",(IF($G1092="Recycled Pre/Post-Consumer","Recycled_Pre_Post_Consumer",(IF($G1092="In-Conversion","In_Conversion",(IF($G1092="Recycled Pre-Consumer","Recycled_Pre_Consumer",(IF($G1092="Recycled Post-Consumer","Recycled_Post_Consumer",(IF($G1092="Sustainably Sourced","Sustainably_sourced",(IF($G1092="Recycled pre-consumer organic","GOTS_recycled_organic","")))))))))))))))))),"")</f>
        <v/>
      </c>
      <c r="AE1092" t="e" cm="1">
        <f t="array" aca="1" ref="AE1092" ca="1">IF($I1092="",IF(INDIRECT("$F"&amp;$S1092)="","",IF(LEFT(INDIRECT("$F"&amp;$S1092),3)="GRS","GRS_RCS_RM",IF((LEFT(INDIRECT("$F"&amp;$S1092),3))="RCS","GRS_RCS_RM",IF(INDIRECT("$F"&amp;$S1092)="OCS (No Label)","OCS_Conversion_RM",IF(LEFT(INDIRECT("$F"&amp;$S1092),3)="OCS","OCS_RM",IF(RIGHT(INDIRECT("$F"&amp;$S1092),10)="conversion","GOTS_RM_conversion",IF((LEFT(INDIRECT("$F"&amp;$S1092),4))="GOTS","GOTS_RM","Responsible_RM"))))))),"DELETERM")</f>
        <v>#VALUE!</v>
      </c>
      <c r="AF1092" t="e" cm="1">
        <f t="array" aca="1" ref="AF1092" ca="1">IF($S1092="","",INDIRECT("$Z"&amp;$S1092))</f>
        <v>#VALUE!</v>
      </c>
      <c r="AG1092" t="str">
        <f t="shared" si="334"/>
        <v/>
      </c>
      <c r="AH1092" t="str" cm="1">
        <f t="array" aca="1" ref="AH1092" ca="1">IFERROR(INDIRECT("$ag"&amp;S1092),"")</f>
        <v/>
      </c>
      <c r="AI1092" t="e" cm="1">
        <f t="array" aca="1" ref="AI1092" ca="1">INDIRECT("O"&amp;S1092)</f>
        <v>#VALUE!</v>
      </c>
      <c r="AJ1092" t="str">
        <f t="shared" si="335"/>
        <v/>
      </c>
    </row>
    <row r="1093" spans="1:36" ht="16.5" customHeight="1">
      <c r="A1093" s="130"/>
      <c r="B1093" s="136"/>
      <c r="C1093" s="137"/>
      <c r="D1093" s="146"/>
      <c r="E1093" s="146"/>
      <c r="F1093" s="137"/>
      <c r="G1093" s="147"/>
      <c r="H1093" s="147"/>
      <c r="I1093" s="147"/>
      <c r="J1093" s="147"/>
      <c r="K1093" s="38"/>
      <c r="L1093" s="144"/>
      <c r="M1093" s="144"/>
      <c r="N1093" s="61"/>
      <c r="O1093" s="314"/>
      <c r="Q1093" t="str">
        <f t="shared" si="330"/>
        <v/>
      </c>
      <c r="S1093" t="e">
        <f t="shared" ca="1" si="319"/>
        <v>#VALUE!</v>
      </c>
      <c r="T1093" t="e">
        <f t="shared" ca="1" si="336"/>
        <v>#VALUE!</v>
      </c>
      <c r="U1093">
        <f t="shared" si="320"/>
        <v>1020</v>
      </c>
      <c r="V1093">
        <v>85.833333333339993</v>
      </c>
      <c r="W1093">
        <f t="shared" si="321"/>
        <v>85</v>
      </c>
      <c r="X1093" t="str" cm="1">
        <f t="array" aca="1" ref="X1093" ca="1">IFERROR(INDEX('PC&amp;PD'!$A$1:$AS$19,ROW('PC&amp;PD'!$A$19),MATCH(INDIRECT(T1093),'PC&amp;PD'!$A$1:$AS$1,0)),"")</f>
        <v/>
      </c>
      <c r="AA1093" t="str">
        <f t="shared" si="331"/>
        <v/>
      </c>
      <c r="AB1093" t="str">
        <f t="shared" si="332"/>
        <v/>
      </c>
      <c r="AC1093" t="e">
        <f t="shared" ca="1" si="333"/>
        <v>#VALUE!</v>
      </c>
      <c r="AD1093" t="str" cm="1">
        <f t="array" aca="1" ref="AD1093" ca="1">IFERROR(IF((LEFT(INDIRECT("$F"&amp;$S1093),4))="GOTS",IF($G1093="Organic","GOTS_Organic_raw",(IF($G1093="Responsible","GOTS_Responsible",(IF($G1093="No Attribute (Conventional)","GOTS_conventional",(IF($G1093="Recycled Pre/Post-Consumer","GOTS_pre_post",(IF($G1093="In-Conversion","GOTS_in_conversion",(IF($G1093="Sustainably Sourced","Sustainably_sourced",(IF($G1093="Recycled pre-consumer organic","GOTS_recycled_organic",""))))))))))))),IF($G1093="Organic","Organic",(IF($G1093="Responsible","Responsible",(IF($G1093="No Attribute (Conventional)","No_Attribute_Conventional",(IF($G1093="Recycled Pre/Post-Consumer","Recycled_Pre_Post_Consumer",(IF($G1093="In-Conversion","In_Conversion",(IF($G1093="Recycled Pre-Consumer","Recycled_Pre_Consumer",(IF($G1093="Recycled Post-Consumer","Recycled_Post_Consumer",(IF($G1093="Sustainably Sourced","Sustainably_sourced",(IF($G1093="Recycled pre-consumer organic","GOTS_recycled_organic","")))))))))))))))))),"")</f>
        <v/>
      </c>
      <c r="AE1093" t="e" cm="1">
        <f t="array" aca="1" ref="AE1093" ca="1">IF($I1093="",IF(INDIRECT("$F"&amp;$S1093)="","",IF(LEFT(INDIRECT("$F"&amp;$S1093),3)="GRS","GRS_RCS_RM",IF((LEFT(INDIRECT("$F"&amp;$S1093),3))="RCS","GRS_RCS_RM",IF(INDIRECT("$F"&amp;$S1093)="OCS (No Label)","OCS_Conversion_RM",IF(LEFT(INDIRECT("$F"&amp;$S1093),3)="OCS","OCS_RM",IF(RIGHT(INDIRECT("$F"&amp;$S1093),10)="conversion","GOTS_RM_conversion",IF((LEFT(INDIRECT("$F"&amp;$S1093),4))="GOTS","GOTS_RM","Responsible_RM"))))))),"DELETERM")</f>
        <v>#VALUE!</v>
      </c>
      <c r="AF1093" t="e" cm="1">
        <f t="array" aca="1" ref="AF1093" ca="1">IF($S1093="","",INDIRECT("$Z"&amp;$S1093))</f>
        <v>#VALUE!</v>
      </c>
      <c r="AG1093" t="str">
        <f t="shared" si="334"/>
        <v/>
      </c>
      <c r="AH1093" t="str" cm="1">
        <f t="array" aca="1" ref="AH1093" ca="1">IFERROR(INDIRECT("$ag"&amp;S1093),"")</f>
        <v/>
      </c>
      <c r="AI1093" t="e" cm="1">
        <f t="array" aca="1" ref="AI1093" ca="1">INDIRECT("O"&amp;S1093)</f>
        <v>#VALUE!</v>
      </c>
      <c r="AJ1093" t="str">
        <f t="shared" si="335"/>
        <v/>
      </c>
    </row>
    <row r="1094" spans="1:36" ht="16.5" customHeight="1" thickBot="1">
      <c r="A1094" s="131"/>
      <c r="B1094" s="138"/>
      <c r="C1094" s="139"/>
      <c r="D1094" s="148"/>
      <c r="E1094" s="148"/>
      <c r="F1094" s="139"/>
      <c r="G1094" s="149"/>
      <c r="H1094" s="149"/>
      <c r="I1094" s="149"/>
      <c r="J1094" s="149"/>
      <c r="K1094" s="39"/>
      <c r="L1094" s="145"/>
      <c r="M1094" s="145"/>
      <c r="N1094" s="62"/>
      <c r="O1094" s="315"/>
      <c r="Q1094" t="str">
        <f t="shared" si="330"/>
        <v/>
      </c>
      <c r="S1094" t="e">
        <f t="shared" ca="1" si="319"/>
        <v>#VALUE!</v>
      </c>
      <c r="T1094" t="e">
        <f t="shared" ca="1" si="336"/>
        <v>#VALUE!</v>
      </c>
      <c r="U1094">
        <f t="shared" si="320"/>
        <v>1020</v>
      </c>
      <c r="V1094">
        <v>85.916666666673393</v>
      </c>
      <c r="W1094">
        <f t="shared" si="321"/>
        <v>85</v>
      </c>
      <c r="X1094" t="str" cm="1">
        <f t="array" aca="1" ref="X1094" ca="1">IFERROR(INDEX('PC&amp;PD'!$A$1:$AS$19,ROW('PC&amp;PD'!$A$19),MATCH(INDIRECT(T1094),'PC&amp;PD'!$A$1:$AS$1,0)),"")</f>
        <v/>
      </c>
      <c r="AA1094" t="str">
        <f t="shared" si="331"/>
        <v/>
      </c>
      <c r="AB1094" t="str">
        <f t="shared" si="332"/>
        <v/>
      </c>
      <c r="AC1094" t="e">
        <f t="shared" ca="1" si="333"/>
        <v>#VALUE!</v>
      </c>
      <c r="AD1094" t="str" cm="1">
        <f t="array" aca="1" ref="AD1094" ca="1">IFERROR(IF((LEFT(INDIRECT("$F"&amp;$S1094),4))="GOTS",IF($G1094="Organic","GOTS_Organic_raw",(IF($G1094="Responsible","GOTS_Responsible",(IF($G1094="No Attribute (Conventional)","GOTS_conventional",(IF($G1094="Recycled Pre/Post-Consumer","GOTS_pre_post",(IF($G1094="In-Conversion","GOTS_in_conversion",(IF($G1094="Sustainably Sourced","Sustainably_sourced",(IF($G1094="Recycled pre-consumer organic","GOTS_recycled_organic",""))))))))))))),IF($G1094="Organic","Organic",(IF($G1094="Responsible","Responsible",(IF($G1094="No Attribute (Conventional)","No_Attribute_Conventional",(IF($G1094="Recycled Pre/Post-Consumer","Recycled_Pre_Post_Consumer",(IF($G1094="In-Conversion","In_Conversion",(IF($G1094="Recycled Pre-Consumer","Recycled_Pre_Consumer",(IF($G1094="Recycled Post-Consumer","Recycled_Post_Consumer",(IF($G1094="Sustainably Sourced","Sustainably_sourced",(IF($G1094="Recycled pre-consumer organic","GOTS_recycled_organic","")))))))))))))))))),"")</f>
        <v/>
      </c>
      <c r="AE1094" t="e" cm="1">
        <f t="array" aca="1" ref="AE1094" ca="1">IF($I1094="",IF(INDIRECT("$F"&amp;$S1094)="","",IF(LEFT(INDIRECT("$F"&amp;$S1094),3)="GRS","GRS_RCS_RM",IF((LEFT(INDIRECT("$F"&amp;$S1094),3))="RCS","GRS_RCS_RM",IF(INDIRECT("$F"&amp;$S1094)="OCS (No Label)","OCS_Conversion_RM",IF(LEFT(INDIRECT("$F"&amp;$S1094),3)="OCS","OCS_RM",IF(RIGHT(INDIRECT("$F"&amp;$S1094),10)="conversion","GOTS_RM_conversion",IF((LEFT(INDIRECT("$F"&amp;$S1094),4))="GOTS","GOTS_RM","Responsible_RM"))))))),"DELETERM")</f>
        <v>#VALUE!</v>
      </c>
      <c r="AF1094" t="e" cm="1">
        <f t="array" aca="1" ref="AF1094" ca="1">IF($S1094="","",INDIRECT("$Z"&amp;$S1094))</f>
        <v>#VALUE!</v>
      </c>
      <c r="AG1094" t="str">
        <f t="shared" si="334"/>
        <v/>
      </c>
      <c r="AH1094" t="str" cm="1">
        <f t="array" aca="1" ref="AH1094" ca="1">IFERROR(INDIRECT("$ag"&amp;S1094),"")</f>
        <v/>
      </c>
      <c r="AI1094" t="e" cm="1">
        <f t="array" aca="1" ref="AI1094" ca="1">INDIRECT("O"&amp;S1094)</f>
        <v>#VALUE!</v>
      </c>
      <c r="AJ1094" t="str">
        <f t="shared" si="335"/>
        <v/>
      </c>
    </row>
    <row r="1095" spans="1:36" ht="16.5" customHeight="1">
      <c r="A1095" s="128" t="str">
        <f>IF(B1095="","",COUNTA($B$63:$B1095))</f>
        <v/>
      </c>
      <c r="B1095" s="132"/>
      <c r="C1095" s="133"/>
      <c r="D1095" s="140"/>
      <c r="E1095" s="140"/>
      <c r="F1095" s="133"/>
      <c r="G1095" s="141"/>
      <c r="H1095" s="141"/>
      <c r="I1095" s="141"/>
      <c r="J1095" s="141"/>
      <c r="K1095" s="37"/>
      <c r="L1095" s="142" t="str">
        <f>IF(R1095="","",LEFT(R1095,LEN(R1095)-2))</f>
        <v/>
      </c>
      <c r="M1095" s="142"/>
      <c r="N1095" s="60"/>
      <c r="O1095" s="313"/>
      <c r="Q1095" t="str">
        <f t="shared" si="330"/>
        <v/>
      </c>
      <c r="R1095" t="str">
        <f t="shared" ref="R1095" si="337">CONCATENATE($Q1095,Q1096,Q1097,Q1098,Q1099,Q1100,$Q1101,$Q1102,$Q1103,$Q1104,$Q1105,$Q1106)</f>
        <v/>
      </c>
      <c r="S1095" t="e">
        <f t="shared" ca="1" si="319"/>
        <v>#VALUE!</v>
      </c>
      <c r="T1095" t="e">
        <f t="shared" ca="1" si="336"/>
        <v>#VALUE!</v>
      </c>
      <c r="U1095">
        <f t="shared" si="320"/>
        <v>1032</v>
      </c>
      <c r="V1095">
        <v>86.000000000006693</v>
      </c>
      <c r="W1095">
        <f t="shared" si="321"/>
        <v>86</v>
      </c>
      <c r="X1095" t="str" cm="1">
        <f t="array" aca="1" ref="X1095" ca="1">IFERROR(INDEX('PC&amp;PD'!$A$1:$AS$19,ROW('PC&amp;PD'!$A$19),MATCH(INDIRECT(T1095),'PC&amp;PD'!$A$1:$AS$1,0)),"")</f>
        <v/>
      </c>
      <c r="Z1095" t="str">
        <f t="shared" ref="Z1095" si="338">IFERROR(IF($F1095="OCS 100","OCS (OCS 100)",IF($F1095="OCS Blended","OCS (OCS Blended)",IF($F1095="OCS (No Label)","OCS (No Label)",IF($F1095="RCS 100","RCS (RCS 100)",IF($F1095="RCS Blended","RCS (RCS Blended)",IF($F1095="GRS","GRS (GRS)",IF($F1095="GRS (No Label)", "GRS (No Label)",IF($F1095="RDS","RDS (RDS)",IF($F1095="RWS","RWS (RWS)",IF($F1095="RAS","RAS (RAS)",IF($F1095="RMS","RMS (RMS)",IF($F1095="GOTS Organic","GOTS (Organic)",IF($F1095="GOTS Made with organic","GOTS (Made with Organic)",IF($F1095="GOTS Organic - in conversion","GOTS (Organic - In Conversion)",IF($F1095="GOTS Made with organic - in conversion","GOTS (Made with Organic - In Conversion)",""))))))))))))))),"")</f>
        <v/>
      </c>
      <c r="AA1095" t="str">
        <f t="shared" si="331"/>
        <v/>
      </c>
      <c r="AB1095" t="str">
        <f t="shared" si="332"/>
        <v/>
      </c>
      <c r="AC1095" t="e">
        <f t="shared" ca="1" si="333"/>
        <v>#VALUE!</v>
      </c>
      <c r="AD1095" t="str" cm="1">
        <f t="array" aca="1" ref="AD1095" ca="1">IFERROR(IF((LEFT(INDIRECT("$F"&amp;$S1095),4))="GOTS",IF($G1095="Organic","GOTS_Organic_raw",(IF($G1095="Responsible","GOTS_Responsible",(IF($G1095="No Attribute (Conventional)","GOTS_conventional",(IF($G1095="Recycled Pre/Post-Consumer","GOTS_pre_post",(IF($G1095="In-Conversion","GOTS_in_conversion",(IF($G1095="Sustainably Sourced","Sustainably_sourced",(IF($G1095="Recycled pre-consumer organic","GOTS_recycled_organic",""))))))))))))),IF($G1095="Organic","Organic",(IF($G1095="Responsible","Responsible",(IF($G1095="No Attribute (Conventional)","No_Attribute_Conventional",(IF($G1095="Recycled Pre/Post-Consumer","Recycled_Pre_Post_Consumer",(IF($G1095="In-Conversion","In_Conversion",(IF($G1095="Recycled Pre-Consumer","Recycled_Pre_Consumer",(IF($G1095="Recycled Post-Consumer","Recycled_Post_Consumer",(IF($G1095="Sustainably Sourced","Sustainably_sourced",(IF($G1095="Recycled pre-consumer organic","GOTS_recycled_organic","")))))))))))))))))),"")</f>
        <v/>
      </c>
      <c r="AE1095" t="e" cm="1">
        <f t="array" aca="1" ref="AE1095" ca="1">IF($I1095="",IF(INDIRECT("$F"&amp;$S1095)="","",IF(LEFT(INDIRECT("$F"&amp;$S1095),3)="GRS","GRS_RCS_RM",IF((LEFT(INDIRECT("$F"&amp;$S1095),3))="RCS","GRS_RCS_RM",IF(INDIRECT("$F"&amp;$S1095)="OCS (No Label)","OCS_Conversion_RM",IF(LEFT(INDIRECT("$F"&amp;$S1095),3)="OCS","OCS_RM",IF(RIGHT(INDIRECT("$F"&amp;$S1095),10)="conversion","GOTS_RM_conversion",IF((LEFT(INDIRECT("$F"&amp;$S1095),4))="GOTS","GOTS_RM","Responsible_RM"))))))),"DELETERM")</f>
        <v>#VALUE!</v>
      </c>
      <c r="AF1095" t="e" cm="1">
        <f t="array" aca="1" ref="AF1095" ca="1">IF($S1095="","",INDIRECT("$Z"&amp;$S1095))</f>
        <v>#VALUE!</v>
      </c>
      <c r="AG1095" t="str">
        <f t="shared" si="334"/>
        <v/>
      </c>
      <c r="AH1095" t="str" cm="1">
        <f t="array" aca="1" ref="AH1095" ca="1">IFERROR(INDIRECT("$ag"&amp;S1095),"")</f>
        <v/>
      </c>
      <c r="AI1095" t="e" cm="1">
        <f t="array" aca="1" ref="AI1095" ca="1">INDIRECT("O"&amp;S1095)</f>
        <v>#VALUE!</v>
      </c>
      <c r="AJ1095" t="str">
        <f t="shared" si="335"/>
        <v/>
      </c>
    </row>
    <row r="1096" spans="1:36" ht="16.5" customHeight="1">
      <c r="A1096" s="129"/>
      <c r="B1096" s="134"/>
      <c r="C1096" s="135"/>
      <c r="D1096" s="146"/>
      <c r="E1096" s="146"/>
      <c r="F1096" s="135"/>
      <c r="G1096" s="147"/>
      <c r="H1096" s="147"/>
      <c r="I1096" s="147"/>
      <c r="J1096" s="147"/>
      <c r="K1096" s="38"/>
      <c r="L1096" s="143"/>
      <c r="M1096" s="143"/>
      <c r="N1096" s="61"/>
      <c r="O1096" s="314"/>
      <c r="Q1096" t="str">
        <f t="shared" si="330"/>
        <v/>
      </c>
      <c r="S1096" t="e">
        <f t="shared" ca="1" si="319"/>
        <v>#VALUE!</v>
      </c>
      <c r="T1096" t="e">
        <f t="shared" ca="1" si="336"/>
        <v>#VALUE!</v>
      </c>
      <c r="U1096">
        <f t="shared" si="320"/>
        <v>1032</v>
      </c>
      <c r="V1096">
        <v>86.083333333340093</v>
      </c>
      <c r="W1096">
        <f t="shared" si="321"/>
        <v>86</v>
      </c>
      <c r="X1096" t="str" cm="1">
        <f t="array" aca="1" ref="X1096" ca="1">IFERROR(INDEX('PC&amp;PD'!$A$1:$AS$19,ROW('PC&amp;PD'!$A$19),MATCH(INDIRECT(T1096),'PC&amp;PD'!$A$1:$AS$1,0)),"")</f>
        <v/>
      </c>
      <c r="AA1096" t="str">
        <f t="shared" si="331"/>
        <v/>
      </c>
      <c r="AB1096" t="str">
        <f t="shared" si="332"/>
        <v/>
      </c>
      <c r="AC1096" t="e">
        <f t="shared" ca="1" si="333"/>
        <v>#VALUE!</v>
      </c>
      <c r="AD1096" t="str" cm="1">
        <f t="array" aca="1" ref="AD1096" ca="1">IFERROR(IF((LEFT(INDIRECT("$F"&amp;$S1096),4))="GOTS",IF($G1096="Organic","GOTS_Organic_raw",(IF($G1096="Responsible","GOTS_Responsible",(IF($G1096="No Attribute (Conventional)","GOTS_conventional",(IF($G1096="Recycled Pre/Post-Consumer","GOTS_pre_post",(IF($G1096="In-Conversion","GOTS_in_conversion",(IF($G1096="Sustainably Sourced","Sustainably_sourced",(IF($G1096="Recycled pre-consumer organic","GOTS_recycled_organic",""))))))))))))),IF($G1096="Organic","Organic",(IF($G1096="Responsible","Responsible",(IF($G1096="No Attribute (Conventional)","No_Attribute_Conventional",(IF($G1096="Recycled Pre/Post-Consumer","Recycled_Pre_Post_Consumer",(IF($G1096="In-Conversion","In_Conversion",(IF($G1096="Recycled Pre-Consumer","Recycled_Pre_Consumer",(IF($G1096="Recycled Post-Consumer","Recycled_Post_Consumer",(IF($G1096="Sustainably Sourced","Sustainably_sourced",(IF($G1096="Recycled pre-consumer organic","GOTS_recycled_organic","")))))))))))))))))),"")</f>
        <v/>
      </c>
      <c r="AE1096" t="e" cm="1">
        <f t="array" aca="1" ref="AE1096" ca="1">IF($I1096="",IF(INDIRECT("$F"&amp;$S1096)="","",IF(LEFT(INDIRECT("$F"&amp;$S1096),3)="GRS","GRS_RCS_RM",IF((LEFT(INDIRECT("$F"&amp;$S1096),3))="RCS","GRS_RCS_RM",IF(INDIRECT("$F"&amp;$S1096)="OCS (No Label)","OCS_Conversion_RM",IF(LEFT(INDIRECT("$F"&amp;$S1096),3)="OCS","OCS_RM",IF(RIGHT(INDIRECT("$F"&amp;$S1096),10)="conversion","GOTS_RM_conversion",IF((LEFT(INDIRECT("$F"&amp;$S1096),4))="GOTS","GOTS_RM","Responsible_RM"))))))),"DELETERM")</f>
        <v>#VALUE!</v>
      </c>
      <c r="AF1096" t="e" cm="1">
        <f t="array" aca="1" ref="AF1096" ca="1">IF($S1096="","",INDIRECT("$Z"&amp;$S1096))</f>
        <v>#VALUE!</v>
      </c>
      <c r="AG1096" t="str">
        <f t="shared" si="334"/>
        <v/>
      </c>
      <c r="AH1096" t="str" cm="1">
        <f t="array" aca="1" ref="AH1096" ca="1">IFERROR(INDIRECT("$ag"&amp;S1096),"")</f>
        <v/>
      </c>
      <c r="AI1096" t="e" cm="1">
        <f t="array" aca="1" ref="AI1096" ca="1">INDIRECT("O"&amp;S1096)</f>
        <v>#VALUE!</v>
      </c>
      <c r="AJ1096" t="str">
        <f t="shared" si="335"/>
        <v/>
      </c>
    </row>
    <row r="1097" spans="1:36" ht="16.5" customHeight="1">
      <c r="A1097" s="129"/>
      <c r="B1097" s="134"/>
      <c r="C1097" s="135"/>
      <c r="D1097" s="146"/>
      <c r="E1097" s="146"/>
      <c r="F1097" s="135"/>
      <c r="G1097" s="147"/>
      <c r="H1097" s="147"/>
      <c r="I1097" s="147"/>
      <c r="J1097" s="147"/>
      <c r="K1097" s="38"/>
      <c r="L1097" s="143"/>
      <c r="M1097" s="143"/>
      <c r="N1097" s="61"/>
      <c r="O1097" s="314"/>
      <c r="Q1097" t="str">
        <f t="shared" si="330"/>
        <v/>
      </c>
      <c r="S1097" t="e">
        <f t="shared" ca="1" si="319"/>
        <v>#VALUE!</v>
      </c>
      <c r="T1097" t="e">
        <f t="shared" ca="1" si="336"/>
        <v>#VALUE!</v>
      </c>
      <c r="U1097">
        <f t="shared" si="320"/>
        <v>1032</v>
      </c>
      <c r="V1097">
        <v>86.166666666673393</v>
      </c>
      <c r="W1097">
        <f t="shared" si="321"/>
        <v>86</v>
      </c>
      <c r="X1097" t="str" cm="1">
        <f t="array" aca="1" ref="X1097" ca="1">IFERROR(INDEX('PC&amp;PD'!$A$1:$AS$19,ROW('PC&amp;PD'!$A$19),MATCH(INDIRECT(T1097),'PC&amp;PD'!$A$1:$AS$1,0)),"")</f>
        <v/>
      </c>
      <c r="AA1097" t="str">
        <f t="shared" si="331"/>
        <v/>
      </c>
      <c r="AB1097" t="str">
        <f t="shared" si="332"/>
        <v/>
      </c>
      <c r="AC1097" t="e">
        <f t="shared" ca="1" si="333"/>
        <v>#VALUE!</v>
      </c>
      <c r="AD1097" t="str" cm="1">
        <f t="array" aca="1" ref="AD1097" ca="1">IFERROR(IF((LEFT(INDIRECT("$F"&amp;$S1097),4))="GOTS",IF($G1097="Organic","GOTS_Organic_raw",(IF($G1097="Responsible","GOTS_Responsible",(IF($G1097="No Attribute (Conventional)","GOTS_conventional",(IF($G1097="Recycled Pre/Post-Consumer","GOTS_pre_post",(IF($G1097="In-Conversion","GOTS_in_conversion",(IF($G1097="Sustainably Sourced","Sustainably_sourced",(IF($G1097="Recycled pre-consumer organic","GOTS_recycled_organic",""))))))))))))),IF($G1097="Organic","Organic",(IF($G1097="Responsible","Responsible",(IF($G1097="No Attribute (Conventional)","No_Attribute_Conventional",(IF($G1097="Recycled Pre/Post-Consumer","Recycled_Pre_Post_Consumer",(IF($G1097="In-Conversion","In_Conversion",(IF($G1097="Recycled Pre-Consumer","Recycled_Pre_Consumer",(IF($G1097="Recycled Post-Consumer","Recycled_Post_Consumer",(IF($G1097="Sustainably Sourced","Sustainably_sourced",(IF($G1097="Recycled pre-consumer organic","GOTS_recycled_organic","")))))))))))))))))),"")</f>
        <v/>
      </c>
      <c r="AE1097" t="e" cm="1">
        <f t="array" aca="1" ref="AE1097" ca="1">IF($I1097="",IF(INDIRECT("$F"&amp;$S1097)="","",IF(LEFT(INDIRECT("$F"&amp;$S1097),3)="GRS","GRS_RCS_RM",IF((LEFT(INDIRECT("$F"&amp;$S1097),3))="RCS","GRS_RCS_RM",IF(INDIRECT("$F"&amp;$S1097)="OCS (No Label)","OCS_Conversion_RM",IF(LEFT(INDIRECT("$F"&amp;$S1097),3)="OCS","OCS_RM",IF(RIGHT(INDIRECT("$F"&amp;$S1097),10)="conversion","GOTS_RM_conversion",IF((LEFT(INDIRECT("$F"&amp;$S1097),4))="GOTS","GOTS_RM","Responsible_RM"))))))),"DELETERM")</f>
        <v>#VALUE!</v>
      </c>
      <c r="AF1097" t="e" cm="1">
        <f t="array" aca="1" ref="AF1097" ca="1">IF($S1097="","",INDIRECT("$Z"&amp;$S1097))</f>
        <v>#VALUE!</v>
      </c>
      <c r="AG1097" t="str">
        <f t="shared" si="334"/>
        <v/>
      </c>
      <c r="AH1097" t="str" cm="1">
        <f t="array" aca="1" ref="AH1097" ca="1">IFERROR(INDIRECT("$ag"&amp;S1097),"")</f>
        <v/>
      </c>
      <c r="AI1097" t="e" cm="1">
        <f t="array" aca="1" ref="AI1097" ca="1">INDIRECT("O"&amp;S1097)</f>
        <v>#VALUE!</v>
      </c>
      <c r="AJ1097" t="str">
        <f t="shared" si="335"/>
        <v/>
      </c>
    </row>
    <row r="1098" spans="1:36" ht="16.5" customHeight="1">
      <c r="A1098" s="129"/>
      <c r="B1098" s="134"/>
      <c r="C1098" s="135"/>
      <c r="D1098" s="146"/>
      <c r="E1098" s="146"/>
      <c r="F1098" s="135"/>
      <c r="G1098" s="147"/>
      <c r="H1098" s="147"/>
      <c r="I1098" s="147"/>
      <c r="J1098" s="147"/>
      <c r="K1098" s="38"/>
      <c r="L1098" s="143"/>
      <c r="M1098" s="143"/>
      <c r="N1098" s="61"/>
      <c r="O1098" s="314"/>
      <c r="Q1098" t="str">
        <f t="shared" si="330"/>
        <v/>
      </c>
      <c r="S1098" t="e">
        <f t="shared" ca="1" si="319"/>
        <v>#VALUE!</v>
      </c>
      <c r="T1098" t="e">
        <f t="shared" ca="1" si="336"/>
        <v>#VALUE!</v>
      </c>
      <c r="U1098">
        <f t="shared" si="320"/>
        <v>1032</v>
      </c>
      <c r="V1098">
        <v>86.250000000006693</v>
      </c>
      <c r="W1098">
        <f t="shared" si="321"/>
        <v>86</v>
      </c>
      <c r="X1098" t="str" cm="1">
        <f t="array" aca="1" ref="X1098" ca="1">IFERROR(INDEX('PC&amp;PD'!$A$1:$AS$19,ROW('PC&amp;PD'!$A$19),MATCH(INDIRECT(T1098),'PC&amp;PD'!$A$1:$AS$1,0)),"")</f>
        <v/>
      </c>
      <c r="AA1098" t="str">
        <f t="shared" si="331"/>
        <v/>
      </c>
      <c r="AB1098" t="str">
        <f t="shared" si="332"/>
        <v/>
      </c>
      <c r="AC1098" t="e">
        <f t="shared" ca="1" si="333"/>
        <v>#VALUE!</v>
      </c>
      <c r="AD1098" t="str" cm="1">
        <f t="array" aca="1" ref="AD1098" ca="1">IFERROR(IF((LEFT(INDIRECT("$F"&amp;$S1098),4))="GOTS",IF($G1098="Organic","GOTS_Organic_raw",(IF($G1098="Responsible","GOTS_Responsible",(IF($G1098="No Attribute (Conventional)","GOTS_conventional",(IF($G1098="Recycled Pre/Post-Consumer","GOTS_pre_post",(IF($G1098="In-Conversion","GOTS_in_conversion",(IF($G1098="Sustainably Sourced","Sustainably_sourced",(IF($G1098="Recycled pre-consumer organic","GOTS_recycled_organic",""))))))))))))),IF($G1098="Organic","Organic",(IF($G1098="Responsible","Responsible",(IF($G1098="No Attribute (Conventional)","No_Attribute_Conventional",(IF($G1098="Recycled Pre/Post-Consumer","Recycled_Pre_Post_Consumer",(IF($G1098="In-Conversion","In_Conversion",(IF($G1098="Recycled Pre-Consumer","Recycled_Pre_Consumer",(IF($G1098="Recycled Post-Consumer","Recycled_Post_Consumer",(IF($G1098="Sustainably Sourced","Sustainably_sourced",(IF($G1098="Recycled pre-consumer organic","GOTS_recycled_organic","")))))))))))))))))),"")</f>
        <v/>
      </c>
      <c r="AE1098" t="e" cm="1">
        <f t="array" aca="1" ref="AE1098" ca="1">IF($I1098="",IF(INDIRECT("$F"&amp;$S1098)="","",IF(LEFT(INDIRECT("$F"&amp;$S1098),3)="GRS","GRS_RCS_RM",IF((LEFT(INDIRECT("$F"&amp;$S1098),3))="RCS","GRS_RCS_RM",IF(INDIRECT("$F"&amp;$S1098)="OCS (No Label)","OCS_Conversion_RM",IF(LEFT(INDIRECT("$F"&amp;$S1098),3)="OCS","OCS_RM",IF(RIGHT(INDIRECT("$F"&amp;$S1098),10)="conversion","GOTS_RM_conversion",IF((LEFT(INDIRECT("$F"&amp;$S1098),4))="GOTS","GOTS_RM","Responsible_RM"))))))),"DELETERM")</f>
        <v>#VALUE!</v>
      </c>
      <c r="AF1098" t="e" cm="1">
        <f t="array" aca="1" ref="AF1098" ca="1">IF($S1098="","",INDIRECT("$Z"&amp;$S1098))</f>
        <v>#VALUE!</v>
      </c>
      <c r="AG1098" t="str">
        <f t="shared" si="334"/>
        <v/>
      </c>
      <c r="AH1098" t="str" cm="1">
        <f t="array" aca="1" ref="AH1098" ca="1">IFERROR(INDIRECT("$ag"&amp;S1098),"")</f>
        <v/>
      </c>
      <c r="AI1098" t="e" cm="1">
        <f t="array" aca="1" ref="AI1098" ca="1">INDIRECT("O"&amp;S1098)</f>
        <v>#VALUE!</v>
      </c>
      <c r="AJ1098" t="str">
        <f t="shared" si="335"/>
        <v/>
      </c>
    </row>
    <row r="1099" spans="1:36" ht="16.5" customHeight="1">
      <c r="A1099" s="129"/>
      <c r="B1099" s="134"/>
      <c r="C1099" s="135"/>
      <c r="D1099" s="146"/>
      <c r="E1099" s="146"/>
      <c r="F1099" s="135"/>
      <c r="G1099" s="147"/>
      <c r="H1099" s="147"/>
      <c r="I1099" s="147"/>
      <c r="J1099" s="147"/>
      <c r="K1099" s="38"/>
      <c r="L1099" s="143"/>
      <c r="M1099" s="143"/>
      <c r="N1099" s="61"/>
      <c r="O1099" s="314"/>
      <c r="Q1099" t="str">
        <f t="shared" si="330"/>
        <v/>
      </c>
      <c r="S1099" t="e">
        <f t="shared" ca="1" si="319"/>
        <v>#VALUE!</v>
      </c>
      <c r="T1099" t="e">
        <f t="shared" ca="1" si="336"/>
        <v>#VALUE!</v>
      </c>
      <c r="U1099">
        <f t="shared" si="320"/>
        <v>1032</v>
      </c>
      <c r="V1099">
        <v>86.333333333340093</v>
      </c>
      <c r="W1099">
        <f t="shared" si="321"/>
        <v>86</v>
      </c>
      <c r="X1099" t="str" cm="1">
        <f t="array" aca="1" ref="X1099" ca="1">IFERROR(INDEX('PC&amp;PD'!$A$1:$AS$19,ROW('PC&amp;PD'!$A$19),MATCH(INDIRECT(T1099),'PC&amp;PD'!$A$1:$AS$1,0)),"")</f>
        <v/>
      </c>
      <c r="AA1099" t="str">
        <f t="shared" si="331"/>
        <v/>
      </c>
      <c r="AB1099" t="str">
        <f t="shared" si="332"/>
        <v/>
      </c>
      <c r="AC1099" t="e">
        <f t="shared" ca="1" si="333"/>
        <v>#VALUE!</v>
      </c>
      <c r="AD1099" t="str" cm="1">
        <f t="array" aca="1" ref="AD1099" ca="1">IFERROR(IF((LEFT(INDIRECT("$F"&amp;$S1099),4))="GOTS",IF($G1099="Organic","GOTS_Organic_raw",(IF($G1099="Responsible","GOTS_Responsible",(IF($G1099="No Attribute (Conventional)","GOTS_conventional",(IF($G1099="Recycled Pre/Post-Consumer","GOTS_pre_post",(IF($G1099="In-Conversion","GOTS_in_conversion",(IF($G1099="Sustainably Sourced","Sustainably_sourced",(IF($G1099="Recycled pre-consumer organic","GOTS_recycled_organic",""))))))))))))),IF($G1099="Organic","Organic",(IF($G1099="Responsible","Responsible",(IF($G1099="No Attribute (Conventional)","No_Attribute_Conventional",(IF($G1099="Recycled Pre/Post-Consumer","Recycled_Pre_Post_Consumer",(IF($G1099="In-Conversion","In_Conversion",(IF($G1099="Recycled Pre-Consumer","Recycled_Pre_Consumer",(IF($G1099="Recycled Post-Consumer","Recycled_Post_Consumer",(IF($G1099="Sustainably Sourced","Sustainably_sourced",(IF($G1099="Recycled pre-consumer organic","GOTS_recycled_organic","")))))))))))))))))),"")</f>
        <v/>
      </c>
      <c r="AE1099" t="e" cm="1">
        <f t="array" aca="1" ref="AE1099" ca="1">IF($I1099="",IF(INDIRECT("$F"&amp;$S1099)="","",IF(LEFT(INDIRECT("$F"&amp;$S1099),3)="GRS","GRS_RCS_RM",IF((LEFT(INDIRECT("$F"&amp;$S1099),3))="RCS","GRS_RCS_RM",IF(INDIRECT("$F"&amp;$S1099)="OCS (No Label)","OCS_Conversion_RM",IF(LEFT(INDIRECT("$F"&amp;$S1099),3)="OCS","OCS_RM",IF(RIGHT(INDIRECT("$F"&amp;$S1099),10)="conversion","GOTS_RM_conversion",IF((LEFT(INDIRECT("$F"&amp;$S1099),4))="GOTS","GOTS_RM","Responsible_RM"))))))),"DELETERM")</f>
        <v>#VALUE!</v>
      </c>
      <c r="AF1099" t="e" cm="1">
        <f t="array" aca="1" ref="AF1099" ca="1">IF($S1099="","",INDIRECT("$Z"&amp;$S1099))</f>
        <v>#VALUE!</v>
      </c>
      <c r="AG1099" t="str">
        <f t="shared" si="334"/>
        <v/>
      </c>
      <c r="AH1099" t="str" cm="1">
        <f t="array" aca="1" ref="AH1099" ca="1">IFERROR(INDIRECT("$ag"&amp;S1099),"")</f>
        <v/>
      </c>
      <c r="AI1099" t="e" cm="1">
        <f t="array" aca="1" ref="AI1099" ca="1">INDIRECT("O"&amp;S1099)</f>
        <v>#VALUE!</v>
      </c>
      <c r="AJ1099" t="str">
        <f t="shared" si="335"/>
        <v/>
      </c>
    </row>
    <row r="1100" spans="1:36" ht="16.5" customHeight="1">
      <c r="A1100" s="129"/>
      <c r="B1100" s="134"/>
      <c r="C1100" s="135"/>
      <c r="D1100" s="146"/>
      <c r="E1100" s="146"/>
      <c r="F1100" s="135"/>
      <c r="G1100" s="147"/>
      <c r="H1100" s="147"/>
      <c r="I1100" s="147"/>
      <c r="J1100" s="147"/>
      <c r="K1100" s="38"/>
      <c r="L1100" s="143"/>
      <c r="M1100" s="143"/>
      <c r="N1100" s="61"/>
      <c r="O1100" s="314"/>
      <c r="Q1100" t="str">
        <f t="shared" si="330"/>
        <v/>
      </c>
      <c r="S1100" t="e">
        <f t="shared" ref="S1100:S1163" ca="1" si="339">IF(INDIRECT("A"&amp;$S$63+$U1100)&lt;&gt;"",$S$63+$U1100,"")</f>
        <v>#VALUE!</v>
      </c>
      <c r="T1100" t="e">
        <f t="shared" ca="1" si="336"/>
        <v>#VALUE!</v>
      </c>
      <c r="U1100">
        <f t="shared" ref="U1100:U1163" si="340">(12*W1100)</f>
        <v>1032</v>
      </c>
      <c r="V1100">
        <v>86.416666666673393</v>
      </c>
      <c r="W1100">
        <f t="shared" si="321"/>
        <v>86</v>
      </c>
      <c r="X1100" t="str" cm="1">
        <f t="array" aca="1" ref="X1100" ca="1">IFERROR(INDEX('PC&amp;PD'!$A$1:$AS$19,ROW('PC&amp;PD'!$A$19),MATCH(INDIRECT(T1100),'PC&amp;PD'!$A$1:$AS$1,0)),"")</f>
        <v/>
      </c>
      <c r="AA1100" t="str">
        <f t="shared" si="331"/>
        <v/>
      </c>
      <c r="AB1100" t="str">
        <f t="shared" si="332"/>
        <v/>
      </c>
      <c r="AC1100" t="e">
        <f t="shared" ca="1" si="333"/>
        <v>#VALUE!</v>
      </c>
      <c r="AD1100" t="str" cm="1">
        <f t="array" aca="1" ref="AD1100" ca="1">IFERROR(IF((LEFT(INDIRECT("$F"&amp;$S1100),4))="GOTS",IF($G1100="Organic","GOTS_Organic_raw",(IF($G1100="Responsible","GOTS_Responsible",(IF($G1100="No Attribute (Conventional)","GOTS_conventional",(IF($G1100="Recycled Pre/Post-Consumer","GOTS_pre_post",(IF($G1100="In-Conversion","GOTS_in_conversion",(IF($G1100="Sustainably Sourced","Sustainably_sourced",(IF($G1100="Recycled pre-consumer organic","GOTS_recycled_organic",""))))))))))))),IF($G1100="Organic","Organic",(IF($G1100="Responsible","Responsible",(IF($G1100="No Attribute (Conventional)","No_Attribute_Conventional",(IF($G1100="Recycled Pre/Post-Consumer","Recycled_Pre_Post_Consumer",(IF($G1100="In-Conversion","In_Conversion",(IF($G1100="Recycled Pre-Consumer","Recycled_Pre_Consumer",(IF($G1100="Recycled Post-Consumer","Recycled_Post_Consumer",(IF($G1100="Sustainably Sourced","Sustainably_sourced",(IF($G1100="Recycled pre-consumer organic","GOTS_recycled_organic","")))))))))))))))))),"")</f>
        <v/>
      </c>
      <c r="AE1100" t="e" cm="1">
        <f t="array" aca="1" ref="AE1100" ca="1">IF($I1100="",IF(INDIRECT("$F"&amp;$S1100)="","",IF(LEFT(INDIRECT("$F"&amp;$S1100),3)="GRS","GRS_RCS_RM",IF((LEFT(INDIRECT("$F"&amp;$S1100),3))="RCS","GRS_RCS_RM",IF(INDIRECT("$F"&amp;$S1100)="OCS (No Label)","OCS_Conversion_RM",IF(LEFT(INDIRECT("$F"&amp;$S1100),3)="OCS","OCS_RM",IF(RIGHT(INDIRECT("$F"&amp;$S1100),10)="conversion","GOTS_RM_conversion",IF((LEFT(INDIRECT("$F"&amp;$S1100),4))="GOTS","GOTS_RM","Responsible_RM"))))))),"DELETERM")</f>
        <v>#VALUE!</v>
      </c>
      <c r="AF1100" t="e" cm="1">
        <f t="array" aca="1" ref="AF1100" ca="1">IF($S1100="","",INDIRECT("$Z"&amp;$S1100))</f>
        <v>#VALUE!</v>
      </c>
      <c r="AG1100" t="str">
        <f t="shared" si="334"/>
        <v/>
      </c>
      <c r="AH1100" t="str" cm="1">
        <f t="array" aca="1" ref="AH1100" ca="1">IFERROR(INDIRECT("$ag"&amp;S1100),"")</f>
        <v/>
      </c>
      <c r="AI1100" t="e" cm="1">
        <f t="array" aca="1" ref="AI1100" ca="1">INDIRECT("O"&amp;S1100)</f>
        <v>#VALUE!</v>
      </c>
      <c r="AJ1100" t="str">
        <f t="shared" si="335"/>
        <v/>
      </c>
    </row>
    <row r="1101" spans="1:36" ht="16.5" customHeight="1">
      <c r="A1101" s="130"/>
      <c r="B1101" s="136"/>
      <c r="C1101" s="137"/>
      <c r="D1101" s="146"/>
      <c r="E1101" s="146"/>
      <c r="F1101" s="137"/>
      <c r="G1101" s="147"/>
      <c r="H1101" s="147"/>
      <c r="I1101" s="147"/>
      <c r="J1101" s="147"/>
      <c r="K1101" s="38"/>
      <c r="L1101" s="144"/>
      <c r="M1101" s="144"/>
      <c r="N1101" s="61"/>
      <c r="O1101" s="314"/>
      <c r="Q1101" t="str">
        <f t="shared" si="330"/>
        <v/>
      </c>
      <c r="S1101" t="e">
        <f t="shared" ca="1" si="339"/>
        <v>#VALUE!</v>
      </c>
      <c r="T1101" t="e">
        <f t="shared" ca="1" si="336"/>
        <v>#VALUE!</v>
      </c>
      <c r="U1101">
        <f t="shared" si="340"/>
        <v>1032</v>
      </c>
      <c r="V1101">
        <v>86.500000000006807</v>
      </c>
      <c r="W1101">
        <f t="shared" si="321"/>
        <v>86</v>
      </c>
      <c r="X1101" t="str" cm="1">
        <f t="array" aca="1" ref="X1101" ca="1">IFERROR(INDEX('PC&amp;PD'!$A$1:$AS$19,ROW('PC&amp;PD'!$A$19),MATCH(INDIRECT(T1101),'PC&amp;PD'!$A$1:$AS$1,0)),"")</f>
        <v/>
      </c>
      <c r="AA1101" t="str">
        <f t="shared" si="331"/>
        <v/>
      </c>
      <c r="AB1101" t="str">
        <f t="shared" si="332"/>
        <v/>
      </c>
      <c r="AC1101" t="e">
        <f t="shared" ca="1" si="333"/>
        <v>#VALUE!</v>
      </c>
      <c r="AD1101" t="str" cm="1">
        <f t="array" aca="1" ref="AD1101" ca="1">IFERROR(IF((LEFT(INDIRECT("$F"&amp;$S1101),4))="GOTS",IF($G1101="Organic","GOTS_Organic_raw",(IF($G1101="Responsible","GOTS_Responsible",(IF($G1101="No Attribute (Conventional)","GOTS_conventional",(IF($G1101="Recycled Pre/Post-Consumer","GOTS_pre_post",(IF($G1101="In-Conversion","GOTS_in_conversion",(IF($G1101="Sustainably Sourced","Sustainably_sourced",(IF($G1101="Recycled pre-consumer organic","GOTS_recycled_organic",""))))))))))))),IF($G1101="Organic","Organic",(IF($G1101="Responsible","Responsible",(IF($G1101="No Attribute (Conventional)","No_Attribute_Conventional",(IF($G1101="Recycled Pre/Post-Consumer","Recycled_Pre_Post_Consumer",(IF($G1101="In-Conversion","In_Conversion",(IF($G1101="Recycled Pre-Consumer","Recycled_Pre_Consumer",(IF($G1101="Recycled Post-Consumer","Recycled_Post_Consumer",(IF($G1101="Sustainably Sourced","Sustainably_sourced",(IF($G1101="Recycled pre-consumer organic","GOTS_recycled_organic","")))))))))))))))))),"")</f>
        <v/>
      </c>
      <c r="AE1101" t="e" cm="1">
        <f t="array" aca="1" ref="AE1101" ca="1">IF($I1101="",IF(INDIRECT("$F"&amp;$S1101)="","",IF(LEFT(INDIRECT("$F"&amp;$S1101),3)="GRS","GRS_RCS_RM",IF((LEFT(INDIRECT("$F"&amp;$S1101),3))="RCS","GRS_RCS_RM",IF(INDIRECT("$F"&amp;$S1101)="OCS (No Label)","OCS_Conversion_RM",IF(LEFT(INDIRECT("$F"&amp;$S1101),3)="OCS","OCS_RM",IF(RIGHT(INDIRECT("$F"&amp;$S1101),10)="conversion","GOTS_RM_conversion",IF((LEFT(INDIRECT("$F"&amp;$S1101),4))="GOTS","GOTS_RM","Responsible_RM"))))))),"DELETERM")</f>
        <v>#VALUE!</v>
      </c>
      <c r="AF1101" t="e" cm="1">
        <f t="array" aca="1" ref="AF1101" ca="1">IF($S1101="","",INDIRECT("$Z"&amp;$S1101))</f>
        <v>#VALUE!</v>
      </c>
      <c r="AG1101" t="str">
        <f t="shared" si="334"/>
        <v/>
      </c>
      <c r="AH1101" t="str" cm="1">
        <f t="array" aca="1" ref="AH1101" ca="1">IFERROR(INDIRECT("$ag"&amp;S1101),"")</f>
        <v/>
      </c>
      <c r="AI1101" t="e" cm="1">
        <f t="array" aca="1" ref="AI1101" ca="1">INDIRECT("O"&amp;S1101)</f>
        <v>#VALUE!</v>
      </c>
      <c r="AJ1101" t="str">
        <f t="shared" si="335"/>
        <v/>
      </c>
    </row>
    <row r="1102" spans="1:36" ht="16.5" customHeight="1">
      <c r="A1102" s="130"/>
      <c r="B1102" s="136"/>
      <c r="C1102" s="137"/>
      <c r="D1102" s="146"/>
      <c r="E1102" s="146"/>
      <c r="F1102" s="137"/>
      <c r="G1102" s="147"/>
      <c r="H1102" s="147"/>
      <c r="I1102" s="147"/>
      <c r="J1102" s="147"/>
      <c r="K1102" s="38"/>
      <c r="L1102" s="144"/>
      <c r="M1102" s="144"/>
      <c r="N1102" s="61"/>
      <c r="O1102" s="314"/>
      <c r="Q1102" t="str">
        <f t="shared" si="330"/>
        <v/>
      </c>
      <c r="S1102" t="e">
        <f t="shared" ca="1" si="339"/>
        <v>#VALUE!</v>
      </c>
      <c r="T1102" t="e">
        <f t="shared" ca="1" si="336"/>
        <v>#VALUE!</v>
      </c>
      <c r="U1102">
        <f t="shared" si="340"/>
        <v>1032</v>
      </c>
      <c r="V1102">
        <v>86.583333333340093</v>
      </c>
      <c r="W1102">
        <f t="shared" si="321"/>
        <v>86</v>
      </c>
      <c r="X1102" t="str" cm="1">
        <f t="array" aca="1" ref="X1102" ca="1">IFERROR(INDEX('PC&amp;PD'!$A$1:$AS$19,ROW('PC&amp;PD'!$A$19),MATCH(INDIRECT(T1102),'PC&amp;PD'!$A$1:$AS$1,0)),"")</f>
        <v/>
      </c>
      <c r="AA1102" t="str">
        <f t="shared" si="331"/>
        <v/>
      </c>
      <c r="AB1102" t="str">
        <f t="shared" si="332"/>
        <v/>
      </c>
      <c r="AC1102" t="e">
        <f t="shared" ca="1" si="333"/>
        <v>#VALUE!</v>
      </c>
      <c r="AD1102" t="str" cm="1">
        <f t="array" aca="1" ref="AD1102" ca="1">IFERROR(IF((LEFT(INDIRECT("$F"&amp;$S1102),4))="GOTS",IF($G1102="Organic","GOTS_Organic_raw",(IF($G1102="Responsible","GOTS_Responsible",(IF($G1102="No Attribute (Conventional)","GOTS_conventional",(IF($G1102="Recycled Pre/Post-Consumer","GOTS_pre_post",(IF($G1102="In-Conversion","GOTS_in_conversion",(IF($G1102="Sustainably Sourced","Sustainably_sourced",(IF($G1102="Recycled pre-consumer organic","GOTS_recycled_organic",""))))))))))))),IF($G1102="Organic","Organic",(IF($G1102="Responsible","Responsible",(IF($G1102="No Attribute (Conventional)","No_Attribute_Conventional",(IF($G1102="Recycled Pre/Post-Consumer","Recycled_Pre_Post_Consumer",(IF($G1102="In-Conversion","In_Conversion",(IF($G1102="Recycled Pre-Consumer","Recycled_Pre_Consumer",(IF($G1102="Recycled Post-Consumer","Recycled_Post_Consumer",(IF($G1102="Sustainably Sourced","Sustainably_sourced",(IF($G1102="Recycled pre-consumer organic","GOTS_recycled_organic","")))))))))))))))))),"")</f>
        <v/>
      </c>
      <c r="AE1102" t="e" cm="1">
        <f t="array" aca="1" ref="AE1102" ca="1">IF($I1102="",IF(INDIRECT("$F"&amp;$S1102)="","",IF(LEFT(INDIRECT("$F"&amp;$S1102),3)="GRS","GRS_RCS_RM",IF((LEFT(INDIRECT("$F"&amp;$S1102),3))="RCS","GRS_RCS_RM",IF(INDIRECT("$F"&amp;$S1102)="OCS (No Label)","OCS_Conversion_RM",IF(LEFT(INDIRECT("$F"&amp;$S1102),3)="OCS","OCS_RM",IF(RIGHT(INDIRECT("$F"&amp;$S1102),10)="conversion","GOTS_RM_conversion",IF((LEFT(INDIRECT("$F"&amp;$S1102),4))="GOTS","GOTS_RM","Responsible_RM"))))))),"DELETERM")</f>
        <v>#VALUE!</v>
      </c>
      <c r="AF1102" t="e" cm="1">
        <f t="array" aca="1" ref="AF1102" ca="1">IF($S1102="","",INDIRECT("$Z"&amp;$S1102))</f>
        <v>#VALUE!</v>
      </c>
      <c r="AG1102" t="str">
        <f t="shared" si="334"/>
        <v/>
      </c>
      <c r="AH1102" t="str" cm="1">
        <f t="array" aca="1" ref="AH1102" ca="1">IFERROR(INDIRECT("$ag"&amp;S1102),"")</f>
        <v/>
      </c>
      <c r="AI1102" t="e" cm="1">
        <f t="array" aca="1" ref="AI1102" ca="1">INDIRECT("O"&amp;S1102)</f>
        <v>#VALUE!</v>
      </c>
      <c r="AJ1102" t="str">
        <f t="shared" si="335"/>
        <v/>
      </c>
    </row>
    <row r="1103" spans="1:36" ht="16.5" customHeight="1">
      <c r="A1103" s="130"/>
      <c r="B1103" s="136"/>
      <c r="C1103" s="137"/>
      <c r="D1103" s="146"/>
      <c r="E1103" s="146"/>
      <c r="F1103" s="137"/>
      <c r="G1103" s="147"/>
      <c r="H1103" s="147"/>
      <c r="I1103" s="147"/>
      <c r="J1103" s="147"/>
      <c r="K1103" s="38"/>
      <c r="L1103" s="144"/>
      <c r="M1103" s="144"/>
      <c r="N1103" s="61"/>
      <c r="O1103" s="314"/>
      <c r="Q1103" t="str">
        <f t="shared" si="330"/>
        <v/>
      </c>
      <c r="S1103" t="e">
        <f t="shared" ca="1" si="339"/>
        <v>#VALUE!</v>
      </c>
      <c r="T1103" t="e">
        <f t="shared" ca="1" si="336"/>
        <v>#VALUE!</v>
      </c>
      <c r="U1103">
        <f t="shared" si="340"/>
        <v>1032</v>
      </c>
      <c r="V1103">
        <v>86.666666666673393</v>
      </c>
      <c r="W1103">
        <f t="shared" si="321"/>
        <v>86</v>
      </c>
      <c r="X1103" t="str" cm="1">
        <f t="array" aca="1" ref="X1103" ca="1">IFERROR(INDEX('PC&amp;PD'!$A$1:$AS$19,ROW('PC&amp;PD'!$A$19),MATCH(INDIRECT(T1103),'PC&amp;PD'!$A$1:$AS$1,0)),"")</f>
        <v/>
      </c>
      <c r="AA1103" t="str">
        <f t="shared" si="331"/>
        <v/>
      </c>
      <c r="AB1103" t="str">
        <f t="shared" si="332"/>
        <v/>
      </c>
      <c r="AC1103" t="e">
        <f t="shared" ca="1" si="333"/>
        <v>#VALUE!</v>
      </c>
      <c r="AD1103" t="str" cm="1">
        <f t="array" aca="1" ref="AD1103" ca="1">IFERROR(IF((LEFT(INDIRECT("$F"&amp;$S1103),4))="GOTS",IF($G1103="Organic","GOTS_Organic_raw",(IF($G1103="Responsible","GOTS_Responsible",(IF($G1103="No Attribute (Conventional)","GOTS_conventional",(IF($G1103="Recycled Pre/Post-Consumer","GOTS_pre_post",(IF($G1103="In-Conversion","GOTS_in_conversion",(IF($G1103="Sustainably Sourced","Sustainably_sourced",(IF($G1103="Recycled pre-consumer organic","GOTS_recycled_organic",""))))))))))))),IF($G1103="Organic","Organic",(IF($G1103="Responsible","Responsible",(IF($G1103="No Attribute (Conventional)","No_Attribute_Conventional",(IF($G1103="Recycled Pre/Post-Consumer","Recycled_Pre_Post_Consumer",(IF($G1103="In-Conversion","In_Conversion",(IF($G1103="Recycled Pre-Consumer","Recycled_Pre_Consumer",(IF($G1103="Recycled Post-Consumer","Recycled_Post_Consumer",(IF($G1103="Sustainably Sourced","Sustainably_sourced",(IF($G1103="Recycled pre-consumer organic","GOTS_recycled_organic","")))))))))))))))))),"")</f>
        <v/>
      </c>
      <c r="AE1103" t="e" cm="1">
        <f t="array" aca="1" ref="AE1103" ca="1">IF($I1103="",IF(INDIRECT("$F"&amp;$S1103)="","",IF(LEFT(INDIRECT("$F"&amp;$S1103),3)="GRS","GRS_RCS_RM",IF((LEFT(INDIRECT("$F"&amp;$S1103),3))="RCS","GRS_RCS_RM",IF(INDIRECT("$F"&amp;$S1103)="OCS (No Label)","OCS_Conversion_RM",IF(LEFT(INDIRECT("$F"&amp;$S1103),3)="OCS","OCS_RM",IF(RIGHT(INDIRECT("$F"&amp;$S1103),10)="conversion","GOTS_RM_conversion",IF((LEFT(INDIRECT("$F"&amp;$S1103),4))="GOTS","GOTS_RM","Responsible_RM"))))))),"DELETERM")</f>
        <v>#VALUE!</v>
      </c>
      <c r="AF1103" t="e" cm="1">
        <f t="array" aca="1" ref="AF1103" ca="1">IF($S1103="","",INDIRECT("$Z"&amp;$S1103))</f>
        <v>#VALUE!</v>
      </c>
      <c r="AG1103" t="str">
        <f t="shared" si="334"/>
        <v/>
      </c>
      <c r="AH1103" t="str" cm="1">
        <f t="array" aca="1" ref="AH1103" ca="1">IFERROR(INDIRECT("$ag"&amp;S1103),"")</f>
        <v/>
      </c>
      <c r="AI1103" t="e" cm="1">
        <f t="array" aca="1" ref="AI1103" ca="1">INDIRECT("O"&amp;S1103)</f>
        <v>#VALUE!</v>
      </c>
      <c r="AJ1103" t="str">
        <f t="shared" si="335"/>
        <v/>
      </c>
    </row>
    <row r="1104" spans="1:36" ht="16.5" customHeight="1">
      <c r="A1104" s="130"/>
      <c r="B1104" s="136"/>
      <c r="C1104" s="137"/>
      <c r="D1104" s="146"/>
      <c r="E1104" s="146"/>
      <c r="F1104" s="137"/>
      <c r="G1104" s="147"/>
      <c r="H1104" s="147"/>
      <c r="I1104" s="147"/>
      <c r="J1104" s="147"/>
      <c r="K1104" s="38"/>
      <c r="L1104" s="144"/>
      <c r="M1104" s="144"/>
      <c r="N1104" s="61"/>
      <c r="O1104" s="314"/>
      <c r="Q1104" t="str">
        <f t="shared" si="330"/>
        <v/>
      </c>
      <c r="S1104" t="e">
        <f t="shared" ca="1" si="339"/>
        <v>#VALUE!</v>
      </c>
      <c r="T1104" t="e">
        <f t="shared" ca="1" si="336"/>
        <v>#VALUE!</v>
      </c>
      <c r="U1104">
        <f t="shared" si="340"/>
        <v>1032</v>
      </c>
      <c r="V1104">
        <v>86.750000000006807</v>
      </c>
      <c r="W1104">
        <f t="shared" si="321"/>
        <v>86</v>
      </c>
      <c r="X1104" t="str" cm="1">
        <f t="array" aca="1" ref="X1104" ca="1">IFERROR(INDEX('PC&amp;PD'!$A$1:$AS$19,ROW('PC&amp;PD'!$A$19),MATCH(INDIRECT(T1104),'PC&amp;PD'!$A$1:$AS$1,0)),"")</f>
        <v/>
      </c>
      <c r="AA1104" t="str">
        <f t="shared" si="331"/>
        <v/>
      </c>
      <c r="AB1104" t="str">
        <f t="shared" si="332"/>
        <v/>
      </c>
      <c r="AC1104" t="e">
        <f t="shared" ca="1" si="333"/>
        <v>#VALUE!</v>
      </c>
      <c r="AD1104" t="str" cm="1">
        <f t="array" aca="1" ref="AD1104" ca="1">IFERROR(IF((LEFT(INDIRECT("$F"&amp;$S1104),4))="GOTS",IF($G1104="Organic","GOTS_Organic_raw",(IF($G1104="Responsible","GOTS_Responsible",(IF($G1104="No Attribute (Conventional)","GOTS_conventional",(IF($G1104="Recycled Pre/Post-Consumer","GOTS_pre_post",(IF($G1104="In-Conversion","GOTS_in_conversion",(IF($G1104="Sustainably Sourced","Sustainably_sourced",(IF($G1104="Recycled pre-consumer organic","GOTS_recycled_organic",""))))))))))))),IF($G1104="Organic","Organic",(IF($G1104="Responsible","Responsible",(IF($G1104="No Attribute (Conventional)","No_Attribute_Conventional",(IF($G1104="Recycled Pre/Post-Consumer","Recycled_Pre_Post_Consumer",(IF($G1104="In-Conversion","In_Conversion",(IF($G1104="Recycled Pre-Consumer","Recycled_Pre_Consumer",(IF($G1104="Recycled Post-Consumer","Recycled_Post_Consumer",(IF($G1104="Sustainably Sourced","Sustainably_sourced",(IF($G1104="Recycled pre-consumer organic","GOTS_recycled_organic","")))))))))))))))))),"")</f>
        <v/>
      </c>
      <c r="AE1104" t="e" cm="1">
        <f t="array" aca="1" ref="AE1104" ca="1">IF($I1104="",IF(INDIRECT("$F"&amp;$S1104)="","",IF(LEFT(INDIRECT("$F"&amp;$S1104),3)="GRS","GRS_RCS_RM",IF((LEFT(INDIRECT("$F"&amp;$S1104),3))="RCS","GRS_RCS_RM",IF(INDIRECT("$F"&amp;$S1104)="OCS (No Label)","OCS_Conversion_RM",IF(LEFT(INDIRECT("$F"&amp;$S1104),3)="OCS","OCS_RM",IF(RIGHT(INDIRECT("$F"&amp;$S1104),10)="conversion","GOTS_RM_conversion",IF((LEFT(INDIRECT("$F"&amp;$S1104),4))="GOTS","GOTS_RM","Responsible_RM"))))))),"DELETERM")</f>
        <v>#VALUE!</v>
      </c>
      <c r="AF1104" t="e" cm="1">
        <f t="array" aca="1" ref="AF1104" ca="1">IF($S1104="","",INDIRECT("$Z"&amp;$S1104))</f>
        <v>#VALUE!</v>
      </c>
      <c r="AG1104" t="str">
        <f t="shared" si="334"/>
        <v/>
      </c>
      <c r="AH1104" t="str" cm="1">
        <f t="array" aca="1" ref="AH1104" ca="1">IFERROR(INDIRECT("$ag"&amp;S1104),"")</f>
        <v/>
      </c>
      <c r="AI1104" t="e" cm="1">
        <f t="array" aca="1" ref="AI1104" ca="1">INDIRECT("O"&amp;S1104)</f>
        <v>#VALUE!</v>
      </c>
      <c r="AJ1104" t="str">
        <f t="shared" si="335"/>
        <v/>
      </c>
    </row>
    <row r="1105" spans="1:36" ht="16.5" customHeight="1">
      <c r="A1105" s="130"/>
      <c r="B1105" s="136"/>
      <c r="C1105" s="137"/>
      <c r="D1105" s="146"/>
      <c r="E1105" s="146"/>
      <c r="F1105" s="137"/>
      <c r="G1105" s="147"/>
      <c r="H1105" s="147"/>
      <c r="I1105" s="147"/>
      <c r="J1105" s="147"/>
      <c r="K1105" s="38"/>
      <c r="L1105" s="144"/>
      <c r="M1105" s="144"/>
      <c r="N1105" s="61"/>
      <c r="O1105" s="314"/>
      <c r="Q1105" t="str">
        <f t="shared" si="330"/>
        <v/>
      </c>
      <c r="S1105" t="e">
        <f t="shared" ca="1" si="339"/>
        <v>#VALUE!</v>
      </c>
      <c r="T1105" t="e">
        <f t="shared" ca="1" si="336"/>
        <v>#VALUE!</v>
      </c>
      <c r="U1105">
        <f t="shared" si="340"/>
        <v>1032</v>
      </c>
      <c r="V1105">
        <v>86.833333333340093</v>
      </c>
      <c r="W1105">
        <f t="shared" si="321"/>
        <v>86</v>
      </c>
      <c r="X1105" t="str" cm="1">
        <f t="array" aca="1" ref="X1105" ca="1">IFERROR(INDEX('PC&amp;PD'!$A$1:$AS$19,ROW('PC&amp;PD'!$A$19),MATCH(INDIRECT(T1105),'PC&amp;PD'!$A$1:$AS$1,0)),"")</f>
        <v/>
      </c>
      <c r="AA1105" t="str">
        <f t="shared" si="331"/>
        <v/>
      </c>
      <c r="AB1105" t="str">
        <f t="shared" si="332"/>
        <v/>
      </c>
      <c r="AC1105" t="e">
        <f t="shared" ca="1" si="333"/>
        <v>#VALUE!</v>
      </c>
      <c r="AD1105" t="str" cm="1">
        <f t="array" aca="1" ref="AD1105" ca="1">IFERROR(IF((LEFT(INDIRECT("$F"&amp;$S1105),4))="GOTS",IF($G1105="Organic","GOTS_Organic_raw",(IF($G1105="Responsible","GOTS_Responsible",(IF($G1105="No Attribute (Conventional)","GOTS_conventional",(IF($G1105="Recycled Pre/Post-Consumer","GOTS_pre_post",(IF($G1105="In-Conversion","GOTS_in_conversion",(IF($G1105="Sustainably Sourced","Sustainably_sourced",(IF($G1105="Recycled pre-consumer organic","GOTS_recycled_organic",""))))))))))))),IF($G1105="Organic","Organic",(IF($G1105="Responsible","Responsible",(IF($G1105="No Attribute (Conventional)","No_Attribute_Conventional",(IF($G1105="Recycled Pre/Post-Consumer","Recycled_Pre_Post_Consumer",(IF($G1105="In-Conversion","In_Conversion",(IF($G1105="Recycled Pre-Consumer","Recycled_Pre_Consumer",(IF($G1105="Recycled Post-Consumer","Recycled_Post_Consumer",(IF($G1105="Sustainably Sourced","Sustainably_sourced",(IF($G1105="Recycled pre-consumer organic","GOTS_recycled_organic","")))))))))))))))))),"")</f>
        <v/>
      </c>
      <c r="AE1105" t="e" cm="1">
        <f t="array" aca="1" ref="AE1105" ca="1">IF($I1105="",IF(INDIRECT("$F"&amp;$S1105)="","",IF(LEFT(INDIRECT("$F"&amp;$S1105),3)="GRS","GRS_RCS_RM",IF((LEFT(INDIRECT("$F"&amp;$S1105),3))="RCS","GRS_RCS_RM",IF(INDIRECT("$F"&amp;$S1105)="OCS (No Label)","OCS_Conversion_RM",IF(LEFT(INDIRECT("$F"&amp;$S1105),3)="OCS","OCS_RM",IF(RIGHT(INDIRECT("$F"&amp;$S1105),10)="conversion","GOTS_RM_conversion",IF((LEFT(INDIRECT("$F"&amp;$S1105),4))="GOTS","GOTS_RM","Responsible_RM"))))))),"DELETERM")</f>
        <v>#VALUE!</v>
      </c>
      <c r="AF1105" t="e" cm="1">
        <f t="array" aca="1" ref="AF1105" ca="1">IF($S1105="","",INDIRECT("$Z"&amp;$S1105))</f>
        <v>#VALUE!</v>
      </c>
      <c r="AG1105" t="str">
        <f t="shared" si="334"/>
        <v/>
      </c>
      <c r="AH1105" t="str" cm="1">
        <f t="array" aca="1" ref="AH1105" ca="1">IFERROR(INDIRECT("$ag"&amp;S1105),"")</f>
        <v/>
      </c>
      <c r="AI1105" t="e" cm="1">
        <f t="array" aca="1" ref="AI1105" ca="1">INDIRECT("O"&amp;S1105)</f>
        <v>#VALUE!</v>
      </c>
      <c r="AJ1105" t="str">
        <f t="shared" si="335"/>
        <v/>
      </c>
    </row>
    <row r="1106" spans="1:36" ht="16.5" customHeight="1" thickBot="1">
      <c r="A1106" s="131"/>
      <c r="B1106" s="138"/>
      <c r="C1106" s="139"/>
      <c r="D1106" s="148"/>
      <c r="E1106" s="148"/>
      <c r="F1106" s="139"/>
      <c r="G1106" s="149"/>
      <c r="H1106" s="149"/>
      <c r="I1106" s="149"/>
      <c r="J1106" s="149"/>
      <c r="K1106" s="39"/>
      <c r="L1106" s="145"/>
      <c r="M1106" s="145"/>
      <c r="N1106" s="62"/>
      <c r="O1106" s="315"/>
      <c r="Q1106" t="str">
        <f t="shared" si="330"/>
        <v/>
      </c>
      <c r="S1106" t="e">
        <f t="shared" ca="1" si="339"/>
        <v>#VALUE!</v>
      </c>
      <c r="T1106" t="e">
        <f t="shared" ca="1" si="336"/>
        <v>#VALUE!</v>
      </c>
      <c r="U1106">
        <f t="shared" si="340"/>
        <v>1032</v>
      </c>
      <c r="V1106">
        <v>86.916666666673507</v>
      </c>
      <c r="W1106">
        <f t="shared" si="321"/>
        <v>86</v>
      </c>
      <c r="X1106" t="str" cm="1">
        <f t="array" aca="1" ref="X1106" ca="1">IFERROR(INDEX('PC&amp;PD'!$A$1:$AS$19,ROW('PC&amp;PD'!$A$19),MATCH(INDIRECT(T1106),'PC&amp;PD'!$A$1:$AS$1,0)),"")</f>
        <v/>
      </c>
      <c r="AA1106" t="str">
        <f t="shared" si="331"/>
        <v/>
      </c>
      <c r="AB1106" t="str">
        <f t="shared" si="332"/>
        <v/>
      </c>
      <c r="AC1106" t="e">
        <f t="shared" ca="1" si="333"/>
        <v>#VALUE!</v>
      </c>
      <c r="AD1106" t="str" cm="1">
        <f t="array" aca="1" ref="AD1106" ca="1">IFERROR(IF((LEFT(INDIRECT("$F"&amp;$S1106),4))="GOTS",IF($G1106="Organic","GOTS_Organic_raw",(IF($G1106="Responsible","GOTS_Responsible",(IF($G1106="No Attribute (Conventional)","GOTS_conventional",(IF($G1106="Recycled Pre/Post-Consumer","GOTS_pre_post",(IF($G1106="In-Conversion","GOTS_in_conversion",(IF($G1106="Sustainably Sourced","Sustainably_sourced",(IF($G1106="Recycled pre-consumer organic","GOTS_recycled_organic",""))))))))))))),IF($G1106="Organic","Organic",(IF($G1106="Responsible","Responsible",(IF($G1106="No Attribute (Conventional)","No_Attribute_Conventional",(IF($G1106="Recycled Pre/Post-Consumer","Recycled_Pre_Post_Consumer",(IF($G1106="In-Conversion","In_Conversion",(IF($G1106="Recycled Pre-Consumer","Recycled_Pre_Consumer",(IF($G1106="Recycled Post-Consumer","Recycled_Post_Consumer",(IF($G1106="Sustainably Sourced","Sustainably_sourced",(IF($G1106="Recycled pre-consumer organic","GOTS_recycled_organic","")))))))))))))))))),"")</f>
        <v/>
      </c>
      <c r="AE1106" t="e" cm="1">
        <f t="array" aca="1" ref="AE1106" ca="1">IF($I1106="",IF(INDIRECT("$F"&amp;$S1106)="","",IF(LEFT(INDIRECT("$F"&amp;$S1106),3)="GRS","GRS_RCS_RM",IF((LEFT(INDIRECT("$F"&amp;$S1106),3))="RCS","GRS_RCS_RM",IF(INDIRECT("$F"&amp;$S1106)="OCS (No Label)","OCS_Conversion_RM",IF(LEFT(INDIRECT("$F"&amp;$S1106),3)="OCS","OCS_RM",IF(RIGHT(INDIRECT("$F"&amp;$S1106),10)="conversion","GOTS_RM_conversion",IF((LEFT(INDIRECT("$F"&amp;$S1106),4))="GOTS","GOTS_RM","Responsible_RM"))))))),"DELETERM")</f>
        <v>#VALUE!</v>
      </c>
      <c r="AF1106" t="e" cm="1">
        <f t="array" aca="1" ref="AF1106" ca="1">IF($S1106="","",INDIRECT("$Z"&amp;$S1106))</f>
        <v>#VALUE!</v>
      </c>
      <c r="AG1106" t="str">
        <f t="shared" si="334"/>
        <v/>
      </c>
      <c r="AH1106" t="str" cm="1">
        <f t="array" aca="1" ref="AH1106" ca="1">IFERROR(INDIRECT("$ag"&amp;S1106),"")</f>
        <v/>
      </c>
      <c r="AI1106" t="e" cm="1">
        <f t="array" aca="1" ref="AI1106" ca="1">INDIRECT("O"&amp;S1106)</f>
        <v>#VALUE!</v>
      </c>
      <c r="AJ1106" t="str">
        <f t="shared" si="335"/>
        <v/>
      </c>
    </row>
    <row r="1107" spans="1:36" ht="16.5" customHeight="1">
      <c r="A1107" s="128" t="str">
        <f>IF(B1107="","",COUNTA($B$63:$B1107))</f>
        <v/>
      </c>
      <c r="B1107" s="132"/>
      <c r="C1107" s="133"/>
      <c r="D1107" s="140"/>
      <c r="E1107" s="140"/>
      <c r="F1107" s="133"/>
      <c r="G1107" s="141"/>
      <c r="H1107" s="141"/>
      <c r="I1107" s="141"/>
      <c r="J1107" s="141"/>
      <c r="K1107" s="37"/>
      <c r="L1107" s="142" t="str">
        <f>IF(R1107="","",LEFT(R1107,LEN(R1107)-2))</f>
        <v/>
      </c>
      <c r="M1107" s="142"/>
      <c r="N1107" s="60"/>
      <c r="O1107" s="313"/>
      <c r="Q1107" t="str">
        <f t="shared" si="330"/>
        <v/>
      </c>
      <c r="R1107" t="str">
        <f t="shared" ref="R1107" si="341">CONCATENATE($Q1107,Q1108,Q1109,Q1110,Q1111,Q1112,$Q1113,$Q1114,$Q1115,$Q1116,$Q1117,$Q1118)</f>
        <v/>
      </c>
      <c r="S1107" t="e">
        <f t="shared" ca="1" si="339"/>
        <v>#VALUE!</v>
      </c>
      <c r="T1107" t="e">
        <f t="shared" ca="1" si="336"/>
        <v>#VALUE!</v>
      </c>
      <c r="U1107">
        <f t="shared" si="340"/>
        <v>1044</v>
      </c>
      <c r="V1107">
        <v>87.000000000006807</v>
      </c>
      <c r="W1107">
        <f t="shared" si="321"/>
        <v>87</v>
      </c>
      <c r="X1107" t="str" cm="1">
        <f t="array" aca="1" ref="X1107" ca="1">IFERROR(INDEX('PC&amp;PD'!$A$1:$AS$19,ROW('PC&amp;PD'!$A$19),MATCH(INDIRECT(T1107),'PC&amp;PD'!$A$1:$AS$1,0)),"")</f>
        <v/>
      </c>
      <c r="Z1107" t="str">
        <f t="shared" ref="Z1107" si="342">IFERROR(IF($F1107="OCS 100","OCS (OCS 100)",IF($F1107="OCS Blended","OCS (OCS Blended)",IF($F1107="OCS (No Label)","OCS (No Label)",IF($F1107="RCS 100","RCS (RCS 100)",IF($F1107="RCS Blended","RCS (RCS Blended)",IF($F1107="GRS","GRS (GRS)",IF($F1107="GRS (No Label)", "GRS (No Label)",IF($F1107="RDS","RDS (RDS)",IF($F1107="RWS","RWS (RWS)",IF($F1107="RAS","RAS (RAS)",IF($F1107="RMS","RMS (RMS)",IF($F1107="GOTS Organic","GOTS (Organic)",IF($F1107="GOTS Made with organic","GOTS (Made with Organic)",IF($F1107="GOTS Organic - in conversion","GOTS (Organic - In Conversion)",IF($F1107="GOTS Made with organic - in conversion","GOTS (Made with Organic - In Conversion)",""))))))))))))))),"")</f>
        <v/>
      </c>
      <c r="AA1107" t="str">
        <f t="shared" si="331"/>
        <v/>
      </c>
      <c r="AB1107" t="str">
        <f t="shared" si="332"/>
        <v/>
      </c>
      <c r="AC1107" t="e">
        <f t="shared" ca="1" si="333"/>
        <v>#VALUE!</v>
      </c>
      <c r="AD1107" t="str" cm="1">
        <f t="array" aca="1" ref="AD1107" ca="1">IFERROR(IF((LEFT(INDIRECT("$F"&amp;$S1107),4))="GOTS",IF($G1107="Organic","GOTS_Organic_raw",(IF($G1107="Responsible","GOTS_Responsible",(IF($G1107="No Attribute (Conventional)","GOTS_conventional",(IF($G1107="Recycled Pre/Post-Consumer","GOTS_pre_post",(IF($G1107="In-Conversion","GOTS_in_conversion",(IF($G1107="Sustainably Sourced","Sustainably_sourced",(IF($G1107="Recycled pre-consumer organic","GOTS_recycled_organic",""))))))))))))),IF($G1107="Organic","Organic",(IF($G1107="Responsible","Responsible",(IF($G1107="No Attribute (Conventional)","No_Attribute_Conventional",(IF($G1107="Recycled Pre/Post-Consumer","Recycled_Pre_Post_Consumer",(IF($G1107="In-Conversion","In_Conversion",(IF($G1107="Recycled Pre-Consumer","Recycled_Pre_Consumer",(IF($G1107="Recycled Post-Consumer","Recycled_Post_Consumer",(IF($G1107="Sustainably Sourced","Sustainably_sourced",(IF($G1107="Recycled pre-consumer organic","GOTS_recycled_organic","")))))))))))))))))),"")</f>
        <v/>
      </c>
      <c r="AE1107" t="e" cm="1">
        <f t="array" aca="1" ref="AE1107" ca="1">IF($I1107="",IF(INDIRECT("$F"&amp;$S1107)="","",IF(LEFT(INDIRECT("$F"&amp;$S1107),3)="GRS","GRS_RCS_RM",IF((LEFT(INDIRECT("$F"&amp;$S1107),3))="RCS","GRS_RCS_RM",IF(INDIRECT("$F"&amp;$S1107)="OCS (No Label)","OCS_Conversion_RM",IF(LEFT(INDIRECT("$F"&amp;$S1107),3)="OCS","OCS_RM",IF(RIGHT(INDIRECT("$F"&amp;$S1107),10)="conversion","GOTS_RM_conversion",IF((LEFT(INDIRECT("$F"&amp;$S1107),4))="GOTS","GOTS_RM","Responsible_RM"))))))),"DELETERM")</f>
        <v>#VALUE!</v>
      </c>
      <c r="AF1107" t="e" cm="1">
        <f t="array" aca="1" ref="AF1107" ca="1">IF($S1107="","",INDIRECT("$Z"&amp;$S1107))</f>
        <v>#VALUE!</v>
      </c>
      <c r="AG1107" t="str">
        <f t="shared" si="334"/>
        <v/>
      </c>
      <c r="AH1107" t="str" cm="1">
        <f t="array" aca="1" ref="AH1107" ca="1">IFERROR(INDIRECT("$ag"&amp;S1107),"")</f>
        <v/>
      </c>
      <c r="AI1107" t="e" cm="1">
        <f t="array" aca="1" ref="AI1107" ca="1">INDIRECT("O"&amp;S1107)</f>
        <v>#VALUE!</v>
      </c>
      <c r="AJ1107" t="str">
        <f t="shared" si="335"/>
        <v/>
      </c>
    </row>
    <row r="1108" spans="1:36" ht="16.5" customHeight="1">
      <c r="A1108" s="129"/>
      <c r="B1108" s="134"/>
      <c r="C1108" s="135"/>
      <c r="D1108" s="146"/>
      <c r="E1108" s="146"/>
      <c r="F1108" s="135"/>
      <c r="G1108" s="147"/>
      <c r="H1108" s="147"/>
      <c r="I1108" s="147"/>
      <c r="J1108" s="147"/>
      <c r="K1108" s="38"/>
      <c r="L1108" s="143"/>
      <c r="M1108" s="143"/>
      <c r="N1108" s="61"/>
      <c r="O1108" s="314"/>
      <c r="Q1108" t="str">
        <f t="shared" si="330"/>
        <v/>
      </c>
      <c r="S1108" t="e">
        <f t="shared" ca="1" si="339"/>
        <v>#VALUE!</v>
      </c>
      <c r="T1108" t="e">
        <f t="shared" ca="1" si="336"/>
        <v>#VALUE!</v>
      </c>
      <c r="U1108">
        <f t="shared" si="340"/>
        <v>1044</v>
      </c>
      <c r="V1108">
        <v>87.083333333340093</v>
      </c>
      <c r="W1108">
        <f t="shared" si="321"/>
        <v>87</v>
      </c>
      <c r="X1108" t="str" cm="1">
        <f t="array" aca="1" ref="X1108" ca="1">IFERROR(INDEX('PC&amp;PD'!$A$1:$AS$19,ROW('PC&amp;PD'!$A$19),MATCH(INDIRECT(T1108),'PC&amp;PD'!$A$1:$AS$1,0)),"")</f>
        <v/>
      </c>
      <c r="AA1108" t="str">
        <f t="shared" si="331"/>
        <v/>
      </c>
      <c r="AB1108" t="str">
        <f t="shared" si="332"/>
        <v/>
      </c>
      <c r="AC1108" t="e">
        <f t="shared" ca="1" si="333"/>
        <v>#VALUE!</v>
      </c>
      <c r="AD1108" t="str" cm="1">
        <f t="array" aca="1" ref="AD1108" ca="1">IFERROR(IF((LEFT(INDIRECT("$F"&amp;$S1108),4))="GOTS",IF($G1108="Organic","GOTS_Organic_raw",(IF($G1108="Responsible","GOTS_Responsible",(IF($G1108="No Attribute (Conventional)","GOTS_conventional",(IF($G1108="Recycled Pre/Post-Consumer","GOTS_pre_post",(IF($G1108="In-Conversion","GOTS_in_conversion",(IF($G1108="Sustainably Sourced","Sustainably_sourced",(IF($G1108="Recycled pre-consumer organic","GOTS_recycled_organic",""))))))))))))),IF($G1108="Organic","Organic",(IF($G1108="Responsible","Responsible",(IF($G1108="No Attribute (Conventional)","No_Attribute_Conventional",(IF($G1108="Recycled Pre/Post-Consumer","Recycled_Pre_Post_Consumer",(IF($G1108="In-Conversion","In_Conversion",(IF($G1108="Recycled Pre-Consumer","Recycled_Pre_Consumer",(IF($G1108="Recycled Post-Consumer","Recycled_Post_Consumer",(IF($G1108="Sustainably Sourced","Sustainably_sourced",(IF($G1108="Recycled pre-consumer organic","GOTS_recycled_organic","")))))))))))))))))),"")</f>
        <v/>
      </c>
      <c r="AE1108" t="e" cm="1">
        <f t="array" aca="1" ref="AE1108" ca="1">IF($I1108="",IF(INDIRECT("$F"&amp;$S1108)="","",IF(LEFT(INDIRECT("$F"&amp;$S1108),3)="GRS","GRS_RCS_RM",IF((LEFT(INDIRECT("$F"&amp;$S1108),3))="RCS","GRS_RCS_RM",IF(INDIRECT("$F"&amp;$S1108)="OCS (No Label)","OCS_Conversion_RM",IF(LEFT(INDIRECT("$F"&amp;$S1108),3)="OCS","OCS_RM",IF(RIGHT(INDIRECT("$F"&amp;$S1108),10)="conversion","GOTS_RM_conversion",IF((LEFT(INDIRECT("$F"&amp;$S1108),4))="GOTS","GOTS_RM","Responsible_RM"))))))),"DELETERM")</f>
        <v>#VALUE!</v>
      </c>
      <c r="AF1108" t="e" cm="1">
        <f t="array" aca="1" ref="AF1108" ca="1">IF($S1108="","",INDIRECT("$Z"&amp;$S1108))</f>
        <v>#VALUE!</v>
      </c>
      <c r="AG1108" t="str">
        <f t="shared" si="334"/>
        <v/>
      </c>
      <c r="AH1108" t="str" cm="1">
        <f t="array" aca="1" ref="AH1108" ca="1">IFERROR(INDIRECT("$ag"&amp;S1108),"")</f>
        <v/>
      </c>
      <c r="AI1108" t="e" cm="1">
        <f t="array" aca="1" ref="AI1108" ca="1">INDIRECT("O"&amp;S1108)</f>
        <v>#VALUE!</v>
      </c>
      <c r="AJ1108" t="str">
        <f t="shared" si="335"/>
        <v/>
      </c>
    </row>
    <row r="1109" spans="1:36" ht="16.5" customHeight="1">
      <c r="A1109" s="129"/>
      <c r="B1109" s="134"/>
      <c r="C1109" s="135"/>
      <c r="D1109" s="146"/>
      <c r="E1109" s="146"/>
      <c r="F1109" s="135"/>
      <c r="G1109" s="147"/>
      <c r="H1109" s="147"/>
      <c r="I1109" s="147"/>
      <c r="J1109" s="147"/>
      <c r="K1109" s="38"/>
      <c r="L1109" s="143"/>
      <c r="M1109" s="143"/>
      <c r="N1109" s="61"/>
      <c r="O1109" s="314"/>
      <c r="Q1109" t="str">
        <f t="shared" si="330"/>
        <v/>
      </c>
      <c r="S1109" t="e">
        <f t="shared" ca="1" si="339"/>
        <v>#VALUE!</v>
      </c>
      <c r="T1109" t="e">
        <f t="shared" ca="1" si="336"/>
        <v>#VALUE!</v>
      </c>
      <c r="U1109">
        <f t="shared" si="340"/>
        <v>1044</v>
      </c>
      <c r="V1109">
        <v>87.166666666673507</v>
      </c>
      <c r="W1109">
        <f t="shared" si="321"/>
        <v>87</v>
      </c>
      <c r="X1109" t="str" cm="1">
        <f t="array" aca="1" ref="X1109" ca="1">IFERROR(INDEX('PC&amp;PD'!$A$1:$AS$19,ROW('PC&amp;PD'!$A$19),MATCH(INDIRECT(T1109),'PC&amp;PD'!$A$1:$AS$1,0)),"")</f>
        <v/>
      </c>
      <c r="AA1109" t="str">
        <f t="shared" si="331"/>
        <v/>
      </c>
      <c r="AB1109" t="str">
        <f t="shared" si="332"/>
        <v/>
      </c>
      <c r="AC1109" t="e">
        <f t="shared" ca="1" si="333"/>
        <v>#VALUE!</v>
      </c>
      <c r="AD1109" t="str" cm="1">
        <f t="array" aca="1" ref="AD1109" ca="1">IFERROR(IF((LEFT(INDIRECT("$F"&amp;$S1109),4))="GOTS",IF($G1109="Organic","GOTS_Organic_raw",(IF($G1109="Responsible","GOTS_Responsible",(IF($G1109="No Attribute (Conventional)","GOTS_conventional",(IF($G1109="Recycled Pre/Post-Consumer","GOTS_pre_post",(IF($G1109="In-Conversion","GOTS_in_conversion",(IF($G1109="Sustainably Sourced","Sustainably_sourced",(IF($G1109="Recycled pre-consumer organic","GOTS_recycled_organic",""))))))))))))),IF($G1109="Organic","Organic",(IF($G1109="Responsible","Responsible",(IF($G1109="No Attribute (Conventional)","No_Attribute_Conventional",(IF($G1109="Recycled Pre/Post-Consumer","Recycled_Pre_Post_Consumer",(IF($G1109="In-Conversion","In_Conversion",(IF($G1109="Recycled Pre-Consumer","Recycled_Pre_Consumer",(IF($G1109="Recycled Post-Consumer","Recycled_Post_Consumer",(IF($G1109="Sustainably Sourced","Sustainably_sourced",(IF($G1109="Recycled pre-consumer organic","GOTS_recycled_organic","")))))))))))))))))),"")</f>
        <v/>
      </c>
      <c r="AE1109" t="e" cm="1">
        <f t="array" aca="1" ref="AE1109" ca="1">IF($I1109="",IF(INDIRECT("$F"&amp;$S1109)="","",IF(LEFT(INDIRECT("$F"&amp;$S1109),3)="GRS","GRS_RCS_RM",IF((LEFT(INDIRECT("$F"&amp;$S1109),3))="RCS","GRS_RCS_RM",IF(INDIRECT("$F"&amp;$S1109)="OCS (No Label)","OCS_Conversion_RM",IF(LEFT(INDIRECT("$F"&amp;$S1109),3)="OCS","OCS_RM",IF(RIGHT(INDIRECT("$F"&amp;$S1109),10)="conversion","GOTS_RM_conversion",IF((LEFT(INDIRECT("$F"&amp;$S1109),4))="GOTS","GOTS_RM","Responsible_RM"))))))),"DELETERM")</f>
        <v>#VALUE!</v>
      </c>
      <c r="AF1109" t="e" cm="1">
        <f t="array" aca="1" ref="AF1109" ca="1">IF($S1109="","",INDIRECT("$Z"&amp;$S1109))</f>
        <v>#VALUE!</v>
      </c>
      <c r="AG1109" t="str">
        <f t="shared" si="334"/>
        <v/>
      </c>
      <c r="AH1109" t="str" cm="1">
        <f t="array" aca="1" ref="AH1109" ca="1">IFERROR(INDIRECT("$ag"&amp;S1109),"")</f>
        <v/>
      </c>
      <c r="AI1109" t="e" cm="1">
        <f t="array" aca="1" ref="AI1109" ca="1">INDIRECT("O"&amp;S1109)</f>
        <v>#VALUE!</v>
      </c>
      <c r="AJ1109" t="str">
        <f t="shared" si="335"/>
        <v/>
      </c>
    </row>
    <row r="1110" spans="1:36" ht="16.5" customHeight="1">
      <c r="A1110" s="129"/>
      <c r="B1110" s="134"/>
      <c r="C1110" s="135"/>
      <c r="D1110" s="146"/>
      <c r="E1110" s="146"/>
      <c r="F1110" s="135"/>
      <c r="G1110" s="147"/>
      <c r="H1110" s="147"/>
      <c r="I1110" s="147"/>
      <c r="J1110" s="147"/>
      <c r="K1110" s="38"/>
      <c r="L1110" s="143"/>
      <c r="M1110" s="143"/>
      <c r="N1110" s="61"/>
      <c r="O1110" s="314"/>
      <c r="Q1110" t="str">
        <f t="shared" si="330"/>
        <v/>
      </c>
      <c r="S1110" t="e">
        <f t="shared" ca="1" si="339"/>
        <v>#VALUE!</v>
      </c>
      <c r="T1110" t="e">
        <f t="shared" ca="1" si="336"/>
        <v>#VALUE!</v>
      </c>
      <c r="U1110">
        <f t="shared" si="340"/>
        <v>1044</v>
      </c>
      <c r="V1110">
        <v>87.250000000006807</v>
      </c>
      <c r="W1110">
        <f t="shared" ref="W1110:W1173" si="343">ROUNDDOWN(V1110,0)</f>
        <v>87</v>
      </c>
      <c r="X1110" t="str" cm="1">
        <f t="array" aca="1" ref="X1110" ca="1">IFERROR(INDEX('PC&amp;PD'!$A$1:$AS$19,ROW('PC&amp;PD'!$A$19),MATCH(INDIRECT(T1110),'PC&amp;PD'!$A$1:$AS$1,0)),"")</f>
        <v/>
      </c>
      <c r="AA1110" t="str">
        <f t="shared" si="331"/>
        <v/>
      </c>
      <c r="AB1110" t="str">
        <f t="shared" si="332"/>
        <v/>
      </c>
      <c r="AC1110" t="e">
        <f t="shared" ca="1" si="333"/>
        <v>#VALUE!</v>
      </c>
      <c r="AD1110" t="str" cm="1">
        <f t="array" aca="1" ref="AD1110" ca="1">IFERROR(IF((LEFT(INDIRECT("$F"&amp;$S1110),4))="GOTS",IF($G1110="Organic","GOTS_Organic_raw",(IF($G1110="Responsible","GOTS_Responsible",(IF($G1110="No Attribute (Conventional)","GOTS_conventional",(IF($G1110="Recycled Pre/Post-Consumer","GOTS_pre_post",(IF($G1110="In-Conversion","GOTS_in_conversion",(IF($G1110="Sustainably Sourced","Sustainably_sourced",(IF($G1110="Recycled pre-consumer organic","GOTS_recycled_organic",""))))))))))))),IF($G1110="Organic","Organic",(IF($G1110="Responsible","Responsible",(IF($G1110="No Attribute (Conventional)","No_Attribute_Conventional",(IF($G1110="Recycled Pre/Post-Consumer","Recycled_Pre_Post_Consumer",(IF($G1110="In-Conversion","In_Conversion",(IF($G1110="Recycled Pre-Consumer","Recycled_Pre_Consumer",(IF($G1110="Recycled Post-Consumer","Recycled_Post_Consumer",(IF($G1110="Sustainably Sourced","Sustainably_sourced",(IF($G1110="Recycled pre-consumer organic","GOTS_recycled_organic","")))))))))))))))))),"")</f>
        <v/>
      </c>
      <c r="AE1110" t="e" cm="1">
        <f t="array" aca="1" ref="AE1110" ca="1">IF($I1110="",IF(INDIRECT("$F"&amp;$S1110)="","",IF(LEFT(INDIRECT("$F"&amp;$S1110),3)="GRS","GRS_RCS_RM",IF((LEFT(INDIRECT("$F"&amp;$S1110),3))="RCS","GRS_RCS_RM",IF(INDIRECT("$F"&amp;$S1110)="OCS (No Label)","OCS_Conversion_RM",IF(LEFT(INDIRECT("$F"&amp;$S1110),3)="OCS","OCS_RM",IF(RIGHT(INDIRECT("$F"&amp;$S1110),10)="conversion","GOTS_RM_conversion",IF((LEFT(INDIRECT("$F"&amp;$S1110),4))="GOTS","GOTS_RM","Responsible_RM"))))))),"DELETERM")</f>
        <v>#VALUE!</v>
      </c>
      <c r="AF1110" t="e" cm="1">
        <f t="array" aca="1" ref="AF1110" ca="1">IF($S1110="","",INDIRECT("$Z"&amp;$S1110))</f>
        <v>#VALUE!</v>
      </c>
      <c r="AG1110" t="str">
        <f t="shared" si="334"/>
        <v/>
      </c>
      <c r="AH1110" t="str" cm="1">
        <f t="array" aca="1" ref="AH1110" ca="1">IFERROR(INDIRECT("$ag"&amp;S1110),"")</f>
        <v/>
      </c>
      <c r="AI1110" t="e" cm="1">
        <f t="array" aca="1" ref="AI1110" ca="1">INDIRECT("O"&amp;S1110)</f>
        <v>#VALUE!</v>
      </c>
      <c r="AJ1110" t="str">
        <f t="shared" si="335"/>
        <v/>
      </c>
    </row>
    <row r="1111" spans="1:36" ht="16.5" customHeight="1">
      <c r="A1111" s="129"/>
      <c r="B1111" s="134"/>
      <c r="C1111" s="135"/>
      <c r="D1111" s="146"/>
      <c r="E1111" s="146"/>
      <c r="F1111" s="135"/>
      <c r="G1111" s="147"/>
      <c r="H1111" s="147"/>
      <c r="I1111" s="147"/>
      <c r="J1111" s="147"/>
      <c r="K1111" s="38"/>
      <c r="L1111" s="143"/>
      <c r="M1111" s="143"/>
      <c r="N1111" s="61"/>
      <c r="O1111" s="314"/>
      <c r="Q1111" t="str">
        <f t="shared" si="330"/>
        <v/>
      </c>
      <c r="S1111" t="e">
        <f t="shared" ca="1" si="339"/>
        <v>#VALUE!</v>
      </c>
      <c r="T1111" t="e">
        <f t="shared" ca="1" si="336"/>
        <v>#VALUE!</v>
      </c>
      <c r="U1111">
        <f t="shared" si="340"/>
        <v>1044</v>
      </c>
      <c r="V1111">
        <v>87.333333333340207</v>
      </c>
      <c r="W1111">
        <f t="shared" si="343"/>
        <v>87</v>
      </c>
      <c r="X1111" t="str" cm="1">
        <f t="array" aca="1" ref="X1111" ca="1">IFERROR(INDEX('PC&amp;PD'!$A$1:$AS$19,ROW('PC&amp;PD'!$A$19),MATCH(INDIRECT(T1111),'PC&amp;PD'!$A$1:$AS$1,0)),"")</f>
        <v/>
      </c>
      <c r="AA1111" t="str">
        <f t="shared" si="331"/>
        <v/>
      </c>
      <c r="AB1111" t="str">
        <f t="shared" si="332"/>
        <v/>
      </c>
      <c r="AC1111" t="e">
        <f t="shared" ca="1" si="333"/>
        <v>#VALUE!</v>
      </c>
      <c r="AD1111" t="str" cm="1">
        <f t="array" aca="1" ref="AD1111" ca="1">IFERROR(IF((LEFT(INDIRECT("$F"&amp;$S1111),4))="GOTS",IF($G1111="Organic","GOTS_Organic_raw",(IF($G1111="Responsible","GOTS_Responsible",(IF($G1111="No Attribute (Conventional)","GOTS_conventional",(IF($G1111="Recycled Pre/Post-Consumer","GOTS_pre_post",(IF($G1111="In-Conversion","GOTS_in_conversion",(IF($G1111="Sustainably Sourced","Sustainably_sourced",(IF($G1111="Recycled pre-consumer organic","GOTS_recycled_organic",""))))))))))))),IF($G1111="Organic","Organic",(IF($G1111="Responsible","Responsible",(IF($G1111="No Attribute (Conventional)","No_Attribute_Conventional",(IF($G1111="Recycled Pre/Post-Consumer","Recycled_Pre_Post_Consumer",(IF($G1111="In-Conversion","In_Conversion",(IF($G1111="Recycled Pre-Consumer","Recycled_Pre_Consumer",(IF($G1111="Recycled Post-Consumer","Recycled_Post_Consumer",(IF($G1111="Sustainably Sourced","Sustainably_sourced",(IF($G1111="Recycled pre-consumer organic","GOTS_recycled_organic","")))))))))))))))))),"")</f>
        <v/>
      </c>
      <c r="AE1111" t="e" cm="1">
        <f t="array" aca="1" ref="AE1111" ca="1">IF($I1111="",IF(INDIRECT("$F"&amp;$S1111)="","",IF(LEFT(INDIRECT("$F"&amp;$S1111),3)="GRS","GRS_RCS_RM",IF((LEFT(INDIRECT("$F"&amp;$S1111),3))="RCS","GRS_RCS_RM",IF(INDIRECT("$F"&amp;$S1111)="OCS (No Label)","OCS_Conversion_RM",IF(LEFT(INDIRECT("$F"&amp;$S1111),3)="OCS","OCS_RM",IF(RIGHT(INDIRECT("$F"&amp;$S1111),10)="conversion","GOTS_RM_conversion",IF((LEFT(INDIRECT("$F"&amp;$S1111),4))="GOTS","GOTS_RM","Responsible_RM"))))))),"DELETERM")</f>
        <v>#VALUE!</v>
      </c>
      <c r="AF1111" t="e" cm="1">
        <f t="array" aca="1" ref="AF1111" ca="1">IF($S1111="","",INDIRECT("$Z"&amp;$S1111))</f>
        <v>#VALUE!</v>
      </c>
      <c r="AG1111" t="str">
        <f t="shared" si="334"/>
        <v/>
      </c>
      <c r="AH1111" t="str" cm="1">
        <f t="array" aca="1" ref="AH1111" ca="1">IFERROR(INDIRECT("$ag"&amp;S1111),"")</f>
        <v/>
      </c>
      <c r="AI1111" t="e" cm="1">
        <f t="array" aca="1" ref="AI1111" ca="1">INDIRECT("O"&amp;S1111)</f>
        <v>#VALUE!</v>
      </c>
      <c r="AJ1111" t="str">
        <f t="shared" si="335"/>
        <v/>
      </c>
    </row>
    <row r="1112" spans="1:36" ht="16.5" customHeight="1">
      <c r="A1112" s="129"/>
      <c r="B1112" s="134"/>
      <c r="C1112" s="135"/>
      <c r="D1112" s="146"/>
      <c r="E1112" s="146"/>
      <c r="F1112" s="135"/>
      <c r="G1112" s="147"/>
      <c r="H1112" s="147"/>
      <c r="I1112" s="147"/>
      <c r="J1112" s="147"/>
      <c r="K1112" s="38"/>
      <c r="L1112" s="143"/>
      <c r="M1112" s="143"/>
      <c r="N1112" s="61"/>
      <c r="O1112" s="314"/>
      <c r="Q1112" t="str">
        <f t="shared" si="330"/>
        <v/>
      </c>
      <c r="S1112" t="e">
        <f t="shared" ca="1" si="339"/>
        <v>#VALUE!</v>
      </c>
      <c r="T1112" t="e">
        <f t="shared" ca="1" si="336"/>
        <v>#VALUE!</v>
      </c>
      <c r="U1112">
        <f t="shared" si="340"/>
        <v>1044</v>
      </c>
      <c r="V1112">
        <v>87.416666666673507</v>
      </c>
      <c r="W1112">
        <f t="shared" si="343"/>
        <v>87</v>
      </c>
      <c r="X1112" t="str" cm="1">
        <f t="array" aca="1" ref="X1112" ca="1">IFERROR(INDEX('PC&amp;PD'!$A$1:$AS$19,ROW('PC&amp;PD'!$A$19),MATCH(INDIRECT(T1112),'PC&amp;PD'!$A$1:$AS$1,0)),"")</f>
        <v/>
      </c>
      <c r="AA1112" t="str">
        <f t="shared" si="331"/>
        <v/>
      </c>
      <c r="AB1112" t="str">
        <f t="shared" si="332"/>
        <v/>
      </c>
      <c r="AC1112" t="e">
        <f t="shared" ca="1" si="333"/>
        <v>#VALUE!</v>
      </c>
      <c r="AD1112" t="str" cm="1">
        <f t="array" aca="1" ref="AD1112" ca="1">IFERROR(IF((LEFT(INDIRECT("$F"&amp;$S1112),4))="GOTS",IF($G1112="Organic","GOTS_Organic_raw",(IF($G1112="Responsible","GOTS_Responsible",(IF($G1112="No Attribute (Conventional)","GOTS_conventional",(IF($G1112="Recycled Pre/Post-Consumer","GOTS_pre_post",(IF($G1112="In-Conversion","GOTS_in_conversion",(IF($G1112="Sustainably Sourced","Sustainably_sourced",(IF($G1112="Recycled pre-consumer organic","GOTS_recycled_organic",""))))))))))))),IF($G1112="Organic","Organic",(IF($G1112="Responsible","Responsible",(IF($G1112="No Attribute (Conventional)","No_Attribute_Conventional",(IF($G1112="Recycled Pre/Post-Consumer","Recycled_Pre_Post_Consumer",(IF($G1112="In-Conversion","In_Conversion",(IF($G1112="Recycled Pre-Consumer","Recycled_Pre_Consumer",(IF($G1112="Recycled Post-Consumer","Recycled_Post_Consumer",(IF($G1112="Sustainably Sourced","Sustainably_sourced",(IF($G1112="Recycled pre-consumer organic","GOTS_recycled_organic","")))))))))))))))))),"")</f>
        <v/>
      </c>
      <c r="AE1112" t="e" cm="1">
        <f t="array" aca="1" ref="AE1112" ca="1">IF($I1112="",IF(INDIRECT("$F"&amp;$S1112)="","",IF(LEFT(INDIRECT("$F"&amp;$S1112),3)="GRS","GRS_RCS_RM",IF((LEFT(INDIRECT("$F"&amp;$S1112),3))="RCS","GRS_RCS_RM",IF(INDIRECT("$F"&amp;$S1112)="OCS (No Label)","OCS_Conversion_RM",IF(LEFT(INDIRECT("$F"&amp;$S1112),3)="OCS","OCS_RM",IF(RIGHT(INDIRECT("$F"&amp;$S1112),10)="conversion","GOTS_RM_conversion",IF((LEFT(INDIRECT("$F"&amp;$S1112),4))="GOTS","GOTS_RM","Responsible_RM"))))))),"DELETERM")</f>
        <v>#VALUE!</v>
      </c>
      <c r="AF1112" t="e" cm="1">
        <f t="array" aca="1" ref="AF1112" ca="1">IF($S1112="","",INDIRECT("$Z"&amp;$S1112))</f>
        <v>#VALUE!</v>
      </c>
      <c r="AG1112" t="str">
        <f t="shared" si="334"/>
        <v/>
      </c>
      <c r="AH1112" t="str" cm="1">
        <f t="array" aca="1" ref="AH1112" ca="1">IFERROR(INDIRECT("$ag"&amp;S1112),"")</f>
        <v/>
      </c>
      <c r="AI1112" t="e" cm="1">
        <f t="array" aca="1" ref="AI1112" ca="1">INDIRECT("O"&amp;S1112)</f>
        <v>#VALUE!</v>
      </c>
      <c r="AJ1112" t="str">
        <f t="shared" si="335"/>
        <v/>
      </c>
    </row>
    <row r="1113" spans="1:36" ht="16.5" customHeight="1">
      <c r="A1113" s="130"/>
      <c r="B1113" s="136"/>
      <c r="C1113" s="137"/>
      <c r="D1113" s="146"/>
      <c r="E1113" s="146"/>
      <c r="F1113" s="137"/>
      <c r="G1113" s="147"/>
      <c r="H1113" s="147"/>
      <c r="I1113" s="147"/>
      <c r="J1113" s="147"/>
      <c r="K1113" s="38"/>
      <c r="L1113" s="144"/>
      <c r="M1113" s="144"/>
      <c r="N1113" s="61"/>
      <c r="O1113" s="314"/>
      <c r="Q1113" t="str">
        <f t="shared" si="330"/>
        <v/>
      </c>
      <c r="S1113" t="e">
        <f t="shared" ca="1" si="339"/>
        <v>#VALUE!</v>
      </c>
      <c r="T1113" t="e">
        <f t="shared" ca="1" si="336"/>
        <v>#VALUE!</v>
      </c>
      <c r="U1113">
        <f t="shared" si="340"/>
        <v>1044</v>
      </c>
      <c r="V1113">
        <v>87.500000000006807</v>
      </c>
      <c r="W1113">
        <f t="shared" si="343"/>
        <v>87</v>
      </c>
      <c r="X1113" t="str" cm="1">
        <f t="array" aca="1" ref="X1113" ca="1">IFERROR(INDEX('PC&amp;PD'!$A$1:$AS$19,ROW('PC&amp;PD'!$A$19),MATCH(INDIRECT(T1113),'PC&amp;PD'!$A$1:$AS$1,0)),"")</f>
        <v/>
      </c>
      <c r="AA1113" t="str">
        <f t="shared" si="331"/>
        <v/>
      </c>
      <c r="AB1113" t="str">
        <f t="shared" si="332"/>
        <v/>
      </c>
      <c r="AC1113" t="e">
        <f t="shared" ca="1" si="333"/>
        <v>#VALUE!</v>
      </c>
      <c r="AD1113" t="str" cm="1">
        <f t="array" aca="1" ref="AD1113" ca="1">IFERROR(IF((LEFT(INDIRECT("$F"&amp;$S1113),4))="GOTS",IF($G1113="Organic","GOTS_Organic_raw",(IF($G1113="Responsible","GOTS_Responsible",(IF($G1113="No Attribute (Conventional)","GOTS_conventional",(IF($G1113="Recycled Pre/Post-Consumer","GOTS_pre_post",(IF($G1113="In-Conversion","GOTS_in_conversion",(IF($G1113="Sustainably Sourced","Sustainably_sourced",(IF($G1113="Recycled pre-consumer organic","GOTS_recycled_organic",""))))))))))))),IF($G1113="Organic","Organic",(IF($G1113="Responsible","Responsible",(IF($G1113="No Attribute (Conventional)","No_Attribute_Conventional",(IF($G1113="Recycled Pre/Post-Consumer","Recycled_Pre_Post_Consumer",(IF($G1113="In-Conversion","In_Conversion",(IF($G1113="Recycled Pre-Consumer","Recycled_Pre_Consumer",(IF($G1113="Recycled Post-Consumer","Recycled_Post_Consumer",(IF($G1113="Sustainably Sourced","Sustainably_sourced",(IF($G1113="Recycled pre-consumer organic","GOTS_recycled_organic","")))))))))))))))))),"")</f>
        <v/>
      </c>
      <c r="AE1113" t="e" cm="1">
        <f t="array" aca="1" ref="AE1113" ca="1">IF($I1113="",IF(INDIRECT("$F"&amp;$S1113)="","",IF(LEFT(INDIRECT("$F"&amp;$S1113),3)="GRS","GRS_RCS_RM",IF((LEFT(INDIRECT("$F"&amp;$S1113),3))="RCS","GRS_RCS_RM",IF(INDIRECT("$F"&amp;$S1113)="OCS (No Label)","OCS_Conversion_RM",IF(LEFT(INDIRECT("$F"&amp;$S1113),3)="OCS","OCS_RM",IF(RIGHT(INDIRECT("$F"&amp;$S1113),10)="conversion","GOTS_RM_conversion",IF((LEFT(INDIRECT("$F"&amp;$S1113),4))="GOTS","GOTS_RM","Responsible_RM"))))))),"DELETERM")</f>
        <v>#VALUE!</v>
      </c>
      <c r="AF1113" t="e" cm="1">
        <f t="array" aca="1" ref="AF1113" ca="1">IF($S1113="","",INDIRECT("$Z"&amp;$S1113))</f>
        <v>#VALUE!</v>
      </c>
      <c r="AG1113" t="str">
        <f t="shared" si="334"/>
        <v/>
      </c>
      <c r="AH1113" t="str" cm="1">
        <f t="array" aca="1" ref="AH1113" ca="1">IFERROR(INDIRECT("$ag"&amp;S1113),"")</f>
        <v/>
      </c>
      <c r="AI1113" t="e" cm="1">
        <f t="array" aca="1" ref="AI1113" ca="1">INDIRECT("O"&amp;S1113)</f>
        <v>#VALUE!</v>
      </c>
      <c r="AJ1113" t="str">
        <f t="shared" si="335"/>
        <v/>
      </c>
    </row>
    <row r="1114" spans="1:36" ht="16.5" customHeight="1">
      <c r="A1114" s="130"/>
      <c r="B1114" s="136"/>
      <c r="C1114" s="137"/>
      <c r="D1114" s="146"/>
      <c r="E1114" s="146"/>
      <c r="F1114" s="137"/>
      <c r="G1114" s="147"/>
      <c r="H1114" s="147"/>
      <c r="I1114" s="147"/>
      <c r="J1114" s="147"/>
      <c r="K1114" s="38"/>
      <c r="L1114" s="144"/>
      <c r="M1114" s="144"/>
      <c r="N1114" s="61"/>
      <c r="O1114" s="314"/>
      <c r="Q1114" t="str">
        <f t="shared" si="330"/>
        <v/>
      </c>
      <c r="S1114" t="e">
        <f t="shared" ca="1" si="339"/>
        <v>#VALUE!</v>
      </c>
      <c r="T1114" t="e">
        <f t="shared" ca="1" si="336"/>
        <v>#VALUE!</v>
      </c>
      <c r="U1114">
        <f t="shared" si="340"/>
        <v>1044</v>
      </c>
      <c r="V1114">
        <v>87.583333333340207</v>
      </c>
      <c r="W1114">
        <f t="shared" si="343"/>
        <v>87</v>
      </c>
      <c r="X1114" t="str" cm="1">
        <f t="array" aca="1" ref="X1114" ca="1">IFERROR(INDEX('PC&amp;PD'!$A$1:$AS$19,ROW('PC&amp;PD'!$A$19),MATCH(INDIRECT(T1114),'PC&amp;PD'!$A$1:$AS$1,0)),"")</f>
        <v/>
      </c>
      <c r="AA1114" t="str">
        <f t="shared" si="331"/>
        <v/>
      </c>
      <c r="AB1114" t="str">
        <f t="shared" si="332"/>
        <v/>
      </c>
      <c r="AC1114" t="e">
        <f t="shared" ca="1" si="333"/>
        <v>#VALUE!</v>
      </c>
      <c r="AD1114" t="str" cm="1">
        <f t="array" aca="1" ref="AD1114" ca="1">IFERROR(IF((LEFT(INDIRECT("$F"&amp;$S1114),4))="GOTS",IF($G1114="Organic","GOTS_Organic_raw",(IF($G1114="Responsible","GOTS_Responsible",(IF($G1114="No Attribute (Conventional)","GOTS_conventional",(IF($G1114="Recycled Pre/Post-Consumer","GOTS_pre_post",(IF($G1114="In-Conversion","GOTS_in_conversion",(IF($G1114="Sustainably Sourced","Sustainably_sourced",(IF($G1114="Recycled pre-consumer organic","GOTS_recycled_organic",""))))))))))))),IF($G1114="Organic","Organic",(IF($G1114="Responsible","Responsible",(IF($G1114="No Attribute (Conventional)","No_Attribute_Conventional",(IF($G1114="Recycled Pre/Post-Consumer","Recycled_Pre_Post_Consumer",(IF($G1114="In-Conversion","In_Conversion",(IF($G1114="Recycled Pre-Consumer","Recycled_Pre_Consumer",(IF($G1114="Recycled Post-Consumer","Recycled_Post_Consumer",(IF($G1114="Sustainably Sourced","Sustainably_sourced",(IF($G1114="Recycled pre-consumer organic","GOTS_recycled_organic","")))))))))))))))))),"")</f>
        <v/>
      </c>
      <c r="AE1114" t="e" cm="1">
        <f t="array" aca="1" ref="AE1114" ca="1">IF($I1114="",IF(INDIRECT("$F"&amp;$S1114)="","",IF(LEFT(INDIRECT("$F"&amp;$S1114),3)="GRS","GRS_RCS_RM",IF((LEFT(INDIRECT("$F"&amp;$S1114),3))="RCS","GRS_RCS_RM",IF(INDIRECT("$F"&amp;$S1114)="OCS (No Label)","OCS_Conversion_RM",IF(LEFT(INDIRECT("$F"&amp;$S1114),3)="OCS","OCS_RM",IF(RIGHT(INDIRECT("$F"&amp;$S1114),10)="conversion","GOTS_RM_conversion",IF((LEFT(INDIRECT("$F"&amp;$S1114),4))="GOTS","GOTS_RM","Responsible_RM"))))))),"DELETERM")</f>
        <v>#VALUE!</v>
      </c>
      <c r="AF1114" t="e" cm="1">
        <f t="array" aca="1" ref="AF1114" ca="1">IF($S1114="","",INDIRECT("$Z"&amp;$S1114))</f>
        <v>#VALUE!</v>
      </c>
      <c r="AG1114" t="str">
        <f t="shared" si="334"/>
        <v/>
      </c>
      <c r="AH1114" t="str" cm="1">
        <f t="array" aca="1" ref="AH1114" ca="1">IFERROR(INDIRECT("$ag"&amp;S1114),"")</f>
        <v/>
      </c>
      <c r="AI1114" t="e" cm="1">
        <f t="array" aca="1" ref="AI1114" ca="1">INDIRECT("O"&amp;S1114)</f>
        <v>#VALUE!</v>
      </c>
      <c r="AJ1114" t="str">
        <f t="shared" si="335"/>
        <v/>
      </c>
    </row>
    <row r="1115" spans="1:36" ht="16.5" customHeight="1">
      <c r="A1115" s="130"/>
      <c r="B1115" s="136"/>
      <c r="C1115" s="137"/>
      <c r="D1115" s="146"/>
      <c r="E1115" s="146"/>
      <c r="F1115" s="137"/>
      <c r="G1115" s="147"/>
      <c r="H1115" s="147"/>
      <c r="I1115" s="147"/>
      <c r="J1115" s="147"/>
      <c r="K1115" s="38"/>
      <c r="L1115" s="144"/>
      <c r="M1115" s="144"/>
      <c r="N1115" s="61"/>
      <c r="O1115" s="314"/>
      <c r="Q1115" t="str">
        <f t="shared" si="330"/>
        <v/>
      </c>
      <c r="S1115" t="e">
        <f t="shared" ca="1" si="339"/>
        <v>#VALUE!</v>
      </c>
      <c r="T1115" t="e">
        <f t="shared" ca="1" si="336"/>
        <v>#VALUE!</v>
      </c>
      <c r="U1115">
        <f t="shared" si="340"/>
        <v>1044</v>
      </c>
      <c r="V1115">
        <v>87.666666666673507</v>
      </c>
      <c r="W1115">
        <f t="shared" si="343"/>
        <v>87</v>
      </c>
      <c r="X1115" t="str" cm="1">
        <f t="array" aca="1" ref="X1115" ca="1">IFERROR(INDEX('PC&amp;PD'!$A$1:$AS$19,ROW('PC&amp;PD'!$A$19),MATCH(INDIRECT(T1115),'PC&amp;PD'!$A$1:$AS$1,0)),"")</f>
        <v/>
      </c>
      <c r="AA1115" t="str">
        <f t="shared" si="331"/>
        <v/>
      </c>
      <c r="AB1115" t="str">
        <f t="shared" si="332"/>
        <v/>
      </c>
      <c r="AC1115" t="e">
        <f t="shared" ca="1" si="333"/>
        <v>#VALUE!</v>
      </c>
      <c r="AD1115" t="str" cm="1">
        <f t="array" aca="1" ref="AD1115" ca="1">IFERROR(IF((LEFT(INDIRECT("$F"&amp;$S1115),4))="GOTS",IF($G1115="Organic","GOTS_Organic_raw",(IF($G1115="Responsible","GOTS_Responsible",(IF($G1115="No Attribute (Conventional)","GOTS_conventional",(IF($G1115="Recycled Pre/Post-Consumer","GOTS_pre_post",(IF($G1115="In-Conversion","GOTS_in_conversion",(IF($G1115="Sustainably Sourced","Sustainably_sourced",(IF($G1115="Recycled pre-consumer organic","GOTS_recycled_organic",""))))))))))))),IF($G1115="Organic","Organic",(IF($G1115="Responsible","Responsible",(IF($G1115="No Attribute (Conventional)","No_Attribute_Conventional",(IF($G1115="Recycled Pre/Post-Consumer","Recycled_Pre_Post_Consumer",(IF($G1115="In-Conversion","In_Conversion",(IF($G1115="Recycled Pre-Consumer","Recycled_Pre_Consumer",(IF($G1115="Recycled Post-Consumer","Recycled_Post_Consumer",(IF($G1115="Sustainably Sourced","Sustainably_sourced",(IF($G1115="Recycled pre-consumer organic","GOTS_recycled_organic","")))))))))))))))))),"")</f>
        <v/>
      </c>
      <c r="AE1115" t="e" cm="1">
        <f t="array" aca="1" ref="AE1115" ca="1">IF($I1115="",IF(INDIRECT("$F"&amp;$S1115)="","",IF(LEFT(INDIRECT("$F"&amp;$S1115),3)="GRS","GRS_RCS_RM",IF((LEFT(INDIRECT("$F"&amp;$S1115),3))="RCS","GRS_RCS_RM",IF(INDIRECT("$F"&amp;$S1115)="OCS (No Label)","OCS_Conversion_RM",IF(LEFT(INDIRECT("$F"&amp;$S1115),3)="OCS","OCS_RM",IF(RIGHT(INDIRECT("$F"&amp;$S1115),10)="conversion","GOTS_RM_conversion",IF((LEFT(INDIRECT("$F"&amp;$S1115),4))="GOTS","GOTS_RM","Responsible_RM"))))))),"DELETERM")</f>
        <v>#VALUE!</v>
      </c>
      <c r="AF1115" t="e" cm="1">
        <f t="array" aca="1" ref="AF1115" ca="1">IF($S1115="","",INDIRECT("$Z"&amp;$S1115))</f>
        <v>#VALUE!</v>
      </c>
      <c r="AG1115" t="str">
        <f t="shared" si="334"/>
        <v/>
      </c>
      <c r="AH1115" t="str" cm="1">
        <f t="array" aca="1" ref="AH1115" ca="1">IFERROR(INDIRECT("$ag"&amp;S1115),"")</f>
        <v/>
      </c>
      <c r="AI1115" t="e" cm="1">
        <f t="array" aca="1" ref="AI1115" ca="1">INDIRECT("O"&amp;S1115)</f>
        <v>#VALUE!</v>
      </c>
      <c r="AJ1115" t="str">
        <f t="shared" si="335"/>
        <v/>
      </c>
    </row>
    <row r="1116" spans="1:36" ht="16.5" customHeight="1">
      <c r="A1116" s="130"/>
      <c r="B1116" s="136"/>
      <c r="C1116" s="137"/>
      <c r="D1116" s="146"/>
      <c r="E1116" s="146"/>
      <c r="F1116" s="137"/>
      <c r="G1116" s="147"/>
      <c r="H1116" s="147"/>
      <c r="I1116" s="147"/>
      <c r="J1116" s="147"/>
      <c r="K1116" s="38"/>
      <c r="L1116" s="144"/>
      <c r="M1116" s="144"/>
      <c r="N1116" s="61"/>
      <c r="O1116" s="314"/>
      <c r="Q1116" t="str">
        <f t="shared" si="330"/>
        <v/>
      </c>
      <c r="S1116" t="e">
        <f t="shared" ca="1" si="339"/>
        <v>#VALUE!</v>
      </c>
      <c r="T1116" t="e">
        <f t="shared" ca="1" si="336"/>
        <v>#VALUE!</v>
      </c>
      <c r="U1116">
        <f t="shared" si="340"/>
        <v>1044</v>
      </c>
      <c r="V1116">
        <v>87.750000000006906</v>
      </c>
      <c r="W1116">
        <f t="shared" si="343"/>
        <v>87</v>
      </c>
      <c r="X1116" t="str" cm="1">
        <f t="array" aca="1" ref="X1116" ca="1">IFERROR(INDEX('PC&amp;PD'!$A$1:$AS$19,ROW('PC&amp;PD'!$A$19),MATCH(INDIRECT(T1116),'PC&amp;PD'!$A$1:$AS$1,0)),"")</f>
        <v/>
      </c>
      <c r="AA1116" t="str">
        <f t="shared" si="331"/>
        <v/>
      </c>
      <c r="AB1116" t="str">
        <f t="shared" si="332"/>
        <v/>
      </c>
      <c r="AC1116" t="e">
        <f t="shared" ca="1" si="333"/>
        <v>#VALUE!</v>
      </c>
      <c r="AD1116" t="str" cm="1">
        <f t="array" aca="1" ref="AD1116" ca="1">IFERROR(IF((LEFT(INDIRECT("$F"&amp;$S1116),4))="GOTS",IF($G1116="Organic","GOTS_Organic_raw",(IF($G1116="Responsible","GOTS_Responsible",(IF($G1116="No Attribute (Conventional)","GOTS_conventional",(IF($G1116="Recycled Pre/Post-Consumer","GOTS_pre_post",(IF($G1116="In-Conversion","GOTS_in_conversion",(IF($G1116="Sustainably Sourced","Sustainably_sourced",(IF($G1116="Recycled pre-consumer organic","GOTS_recycled_organic",""))))))))))))),IF($G1116="Organic","Organic",(IF($G1116="Responsible","Responsible",(IF($G1116="No Attribute (Conventional)","No_Attribute_Conventional",(IF($G1116="Recycled Pre/Post-Consumer","Recycled_Pre_Post_Consumer",(IF($G1116="In-Conversion","In_Conversion",(IF($G1116="Recycled Pre-Consumer","Recycled_Pre_Consumer",(IF($G1116="Recycled Post-Consumer","Recycled_Post_Consumer",(IF($G1116="Sustainably Sourced","Sustainably_sourced",(IF($G1116="Recycled pre-consumer organic","GOTS_recycled_organic","")))))))))))))))))),"")</f>
        <v/>
      </c>
      <c r="AE1116" t="e" cm="1">
        <f t="array" aca="1" ref="AE1116" ca="1">IF($I1116="",IF(INDIRECT("$F"&amp;$S1116)="","",IF(LEFT(INDIRECT("$F"&amp;$S1116),3)="GRS","GRS_RCS_RM",IF((LEFT(INDIRECT("$F"&amp;$S1116),3))="RCS","GRS_RCS_RM",IF(INDIRECT("$F"&amp;$S1116)="OCS (No Label)","OCS_Conversion_RM",IF(LEFT(INDIRECT("$F"&amp;$S1116),3)="OCS","OCS_RM",IF(RIGHT(INDIRECT("$F"&amp;$S1116),10)="conversion","GOTS_RM_conversion",IF((LEFT(INDIRECT("$F"&amp;$S1116),4))="GOTS","GOTS_RM","Responsible_RM"))))))),"DELETERM")</f>
        <v>#VALUE!</v>
      </c>
      <c r="AF1116" t="e" cm="1">
        <f t="array" aca="1" ref="AF1116" ca="1">IF($S1116="","",INDIRECT("$Z"&amp;$S1116))</f>
        <v>#VALUE!</v>
      </c>
      <c r="AG1116" t="str">
        <f t="shared" si="334"/>
        <v/>
      </c>
      <c r="AH1116" t="str" cm="1">
        <f t="array" aca="1" ref="AH1116" ca="1">IFERROR(INDIRECT("$ag"&amp;S1116),"")</f>
        <v/>
      </c>
      <c r="AI1116" t="e" cm="1">
        <f t="array" aca="1" ref="AI1116" ca="1">INDIRECT("O"&amp;S1116)</f>
        <v>#VALUE!</v>
      </c>
      <c r="AJ1116" t="str">
        <f t="shared" si="335"/>
        <v/>
      </c>
    </row>
    <row r="1117" spans="1:36" ht="16.5" customHeight="1">
      <c r="A1117" s="130"/>
      <c r="B1117" s="136"/>
      <c r="C1117" s="137"/>
      <c r="D1117" s="146"/>
      <c r="E1117" s="146"/>
      <c r="F1117" s="137"/>
      <c r="G1117" s="147"/>
      <c r="H1117" s="147"/>
      <c r="I1117" s="147"/>
      <c r="J1117" s="147"/>
      <c r="K1117" s="38"/>
      <c r="L1117" s="144"/>
      <c r="M1117" s="144"/>
      <c r="N1117" s="61"/>
      <c r="O1117" s="314"/>
      <c r="Q1117" t="str">
        <f t="shared" si="330"/>
        <v/>
      </c>
      <c r="S1117" t="e">
        <f t="shared" ca="1" si="339"/>
        <v>#VALUE!</v>
      </c>
      <c r="T1117" t="e">
        <f t="shared" ca="1" si="336"/>
        <v>#VALUE!</v>
      </c>
      <c r="U1117">
        <f t="shared" si="340"/>
        <v>1044</v>
      </c>
      <c r="V1117">
        <v>87.833333333340207</v>
      </c>
      <c r="W1117">
        <f t="shared" si="343"/>
        <v>87</v>
      </c>
      <c r="X1117" t="str" cm="1">
        <f t="array" aca="1" ref="X1117" ca="1">IFERROR(INDEX('PC&amp;PD'!$A$1:$AS$19,ROW('PC&amp;PD'!$A$19),MATCH(INDIRECT(T1117),'PC&amp;PD'!$A$1:$AS$1,0)),"")</f>
        <v/>
      </c>
      <c r="AA1117" t="str">
        <f t="shared" si="331"/>
        <v/>
      </c>
      <c r="AB1117" t="str">
        <f t="shared" si="332"/>
        <v/>
      </c>
      <c r="AC1117" t="e">
        <f t="shared" ca="1" si="333"/>
        <v>#VALUE!</v>
      </c>
      <c r="AD1117" t="str" cm="1">
        <f t="array" aca="1" ref="AD1117" ca="1">IFERROR(IF((LEFT(INDIRECT("$F"&amp;$S1117),4))="GOTS",IF($G1117="Organic","GOTS_Organic_raw",(IF($G1117="Responsible","GOTS_Responsible",(IF($G1117="No Attribute (Conventional)","GOTS_conventional",(IF($G1117="Recycled Pre/Post-Consumer","GOTS_pre_post",(IF($G1117="In-Conversion","GOTS_in_conversion",(IF($G1117="Sustainably Sourced","Sustainably_sourced",(IF($G1117="Recycled pre-consumer organic","GOTS_recycled_organic",""))))))))))))),IF($G1117="Organic","Organic",(IF($G1117="Responsible","Responsible",(IF($G1117="No Attribute (Conventional)","No_Attribute_Conventional",(IF($G1117="Recycled Pre/Post-Consumer","Recycled_Pre_Post_Consumer",(IF($G1117="In-Conversion","In_Conversion",(IF($G1117="Recycled Pre-Consumer","Recycled_Pre_Consumer",(IF($G1117="Recycled Post-Consumer","Recycled_Post_Consumer",(IF($G1117="Sustainably Sourced","Sustainably_sourced",(IF($G1117="Recycled pre-consumer organic","GOTS_recycled_organic","")))))))))))))))))),"")</f>
        <v/>
      </c>
      <c r="AE1117" t="e" cm="1">
        <f t="array" aca="1" ref="AE1117" ca="1">IF($I1117="",IF(INDIRECT("$F"&amp;$S1117)="","",IF(LEFT(INDIRECT("$F"&amp;$S1117),3)="GRS","GRS_RCS_RM",IF((LEFT(INDIRECT("$F"&amp;$S1117),3))="RCS","GRS_RCS_RM",IF(INDIRECT("$F"&amp;$S1117)="OCS (No Label)","OCS_Conversion_RM",IF(LEFT(INDIRECT("$F"&amp;$S1117),3)="OCS","OCS_RM",IF(RIGHT(INDIRECT("$F"&amp;$S1117),10)="conversion","GOTS_RM_conversion",IF((LEFT(INDIRECT("$F"&amp;$S1117),4))="GOTS","GOTS_RM","Responsible_RM"))))))),"DELETERM")</f>
        <v>#VALUE!</v>
      </c>
      <c r="AF1117" t="e" cm="1">
        <f t="array" aca="1" ref="AF1117" ca="1">IF($S1117="","",INDIRECT("$Z"&amp;$S1117))</f>
        <v>#VALUE!</v>
      </c>
      <c r="AG1117" t="str">
        <f t="shared" si="334"/>
        <v/>
      </c>
      <c r="AH1117" t="str" cm="1">
        <f t="array" aca="1" ref="AH1117" ca="1">IFERROR(INDIRECT("$ag"&amp;S1117),"")</f>
        <v/>
      </c>
      <c r="AI1117" t="e" cm="1">
        <f t="array" aca="1" ref="AI1117" ca="1">INDIRECT("O"&amp;S1117)</f>
        <v>#VALUE!</v>
      </c>
      <c r="AJ1117" t="str">
        <f t="shared" si="335"/>
        <v/>
      </c>
    </row>
    <row r="1118" spans="1:36" ht="16.5" customHeight="1" thickBot="1">
      <c r="A1118" s="131"/>
      <c r="B1118" s="138"/>
      <c r="C1118" s="139"/>
      <c r="D1118" s="148"/>
      <c r="E1118" s="148"/>
      <c r="F1118" s="139"/>
      <c r="G1118" s="149"/>
      <c r="H1118" s="149"/>
      <c r="I1118" s="149"/>
      <c r="J1118" s="149"/>
      <c r="K1118" s="39"/>
      <c r="L1118" s="145"/>
      <c r="M1118" s="145"/>
      <c r="N1118" s="62"/>
      <c r="O1118" s="315"/>
      <c r="Q1118" t="str">
        <f t="shared" si="330"/>
        <v/>
      </c>
      <c r="S1118" t="e">
        <f t="shared" ca="1" si="339"/>
        <v>#VALUE!</v>
      </c>
      <c r="T1118" t="e">
        <f t="shared" ca="1" si="336"/>
        <v>#VALUE!</v>
      </c>
      <c r="U1118">
        <f t="shared" si="340"/>
        <v>1044</v>
      </c>
      <c r="V1118">
        <v>87.916666666673507</v>
      </c>
      <c r="W1118">
        <f t="shared" si="343"/>
        <v>87</v>
      </c>
      <c r="X1118" t="str" cm="1">
        <f t="array" aca="1" ref="X1118" ca="1">IFERROR(INDEX('PC&amp;PD'!$A$1:$AS$19,ROW('PC&amp;PD'!$A$19),MATCH(INDIRECT(T1118),'PC&amp;PD'!$A$1:$AS$1,0)),"")</f>
        <v/>
      </c>
      <c r="AA1118" t="str">
        <f t="shared" si="331"/>
        <v/>
      </c>
      <c r="AB1118" t="str">
        <f t="shared" si="332"/>
        <v/>
      </c>
      <c r="AC1118" t="e">
        <f t="shared" ca="1" si="333"/>
        <v>#VALUE!</v>
      </c>
      <c r="AD1118" t="str" cm="1">
        <f t="array" aca="1" ref="AD1118" ca="1">IFERROR(IF((LEFT(INDIRECT("$F"&amp;$S1118),4))="GOTS",IF($G1118="Organic","GOTS_Organic_raw",(IF($G1118="Responsible","GOTS_Responsible",(IF($G1118="No Attribute (Conventional)","GOTS_conventional",(IF($G1118="Recycled Pre/Post-Consumer","GOTS_pre_post",(IF($G1118="In-Conversion","GOTS_in_conversion",(IF($G1118="Sustainably Sourced","Sustainably_sourced",(IF($G1118="Recycled pre-consumer organic","GOTS_recycled_organic",""))))))))))))),IF($G1118="Organic","Organic",(IF($G1118="Responsible","Responsible",(IF($G1118="No Attribute (Conventional)","No_Attribute_Conventional",(IF($G1118="Recycled Pre/Post-Consumer","Recycled_Pre_Post_Consumer",(IF($G1118="In-Conversion","In_Conversion",(IF($G1118="Recycled Pre-Consumer","Recycled_Pre_Consumer",(IF($G1118="Recycled Post-Consumer","Recycled_Post_Consumer",(IF($G1118="Sustainably Sourced","Sustainably_sourced",(IF($G1118="Recycled pre-consumer organic","GOTS_recycled_organic","")))))))))))))))))),"")</f>
        <v/>
      </c>
      <c r="AE1118" t="e" cm="1">
        <f t="array" aca="1" ref="AE1118" ca="1">IF($I1118="",IF(INDIRECT("$F"&amp;$S1118)="","",IF(LEFT(INDIRECT("$F"&amp;$S1118),3)="GRS","GRS_RCS_RM",IF((LEFT(INDIRECT("$F"&amp;$S1118),3))="RCS","GRS_RCS_RM",IF(INDIRECT("$F"&amp;$S1118)="OCS (No Label)","OCS_Conversion_RM",IF(LEFT(INDIRECT("$F"&amp;$S1118),3)="OCS","OCS_RM",IF(RIGHT(INDIRECT("$F"&amp;$S1118),10)="conversion","GOTS_RM_conversion",IF((LEFT(INDIRECT("$F"&amp;$S1118),4))="GOTS","GOTS_RM","Responsible_RM"))))))),"DELETERM")</f>
        <v>#VALUE!</v>
      </c>
      <c r="AF1118" t="e" cm="1">
        <f t="array" aca="1" ref="AF1118" ca="1">IF($S1118="","",INDIRECT("$Z"&amp;$S1118))</f>
        <v>#VALUE!</v>
      </c>
      <c r="AG1118" t="str">
        <f t="shared" si="334"/>
        <v/>
      </c>
      <c r="AH1118" t="str" cm="1">
        <f t="array" aca="1" ref="AH1118" ca="1">IFERROR(INDIRECT("$ag"&amp;S1118),"")</f>
        <v/>
      </c>
      <c r="AI1118" t="e" cm="1">
        <f t="array" aca="1" ref="AI1118" ca="1">INDIRECT("O"&amp;S1118)</f>
        <v>#VALUE!</v>
      </c>
      <c r="AJ1118" t="str">
        <f t="shared" si="335"/>
        <v/>
      </c>
    </row>
    <row r="1119" spans="1:36" ht="16.5" customHeight="1">
      <c r="A1119" s="128" t="str">
        <f>IF(B1119="","",COUNTA($B$63:$B1119))</f>
        <v/>
      </c>
      <c r="B1119" s="132"/>
      <c r="C1119" s="133"/>
      <c r="D1119" s="140"/>
      <c r="E1119" s="140"/>
      <c r="F1119" s="133"/>
      <c r="G1119" s="141"/>
      <c r="H1119" s="141"/>
      <c r="I1119" s="141"/>
      <c r="J1119" s="141"/>
      <c r="K1119" s="37"/>
      <c r="L1119" s="142" t="str">
        <f>IF(R1119="","",LEFT(R1119,LEN(R1119)-2))</f>
        <v/>
      </c>
      <c r="M1119" s="142"/>
      <c r="N1119" s="60"/>
      <c r="O1119" s="313"/>
      <c r="Q1119" t="str">
        <f t="shared" si="330"/>
        <v/>
      </c>
      <c r="R1119" t="str">
        <f t="shared" ref="R1119" si="344">CONCATENATE($Q1119,Q1120,Q1121,Q1122,Q1123,Q1124,$Q1125,$Q1126,$Q1127,$Q1128,$Q1129,$Q1130)</f>
        <v/>
      </c>
      <c r="S1119" t="e">
        <f t="shared" ca="1" si="339"/>
        <v>#VALUE!</v>
      </c>
      <c r="T1119" t="e">
        <f t="shared" ca="1" si="336"/>
        <v>#VALUE!</v>
      </c>
      <c r="U1119">
        <f t="shared" si="340"/>
        <v>1056</v>
      </c>
      <c r="V1119">
        <v>88.000000000006906</v>
      </c>
      <c r="W1119">
        <f t="shared" si="343"/>
        <v>88</v>
      </c>
      <c r="X1119" t="str" cm="1">
        <f t="array" aca="1" ref="X1119" ca="1">IFERROR(INDEX('PC&amp;PD'!$A$1:$AS$19,ROW('PC&amp;PD'!$A$19),MATCH(INDIRECT(T1119),'PC&amp;PD'!$A$1:$AS$1,0)),"")</f>
        <v/>
      </c>
      <c r="Z1119" t="str">
        <f t="shared" ref="Z1119" si="345">IFERROR(IF($F1119="OCS 100","OCS (OCS 100)",IF($F1119="OCS Blended","OCS (OCS Blended)",IF($F1119="OCS (No Label)","OCS (No Label)",IF($F1119="RCS 100","RCS (RCS 100)",IF($F1119="RCS Blended","RCS (RCS Blended)",IF($F1119="GRS","GRS (GRS)",IF($F1119="GRS (No Label)", "GRS (No Label)",IF($F1119="RDS","RDS (RDS)",IF($F1119="RWS","RWS (RWS)",IF($F1119="RAS","RAS (RAS)",IF($F1119="RMS","RMS (RMS)",IF($F1119="GOTS Organic","GOTS (Organic)",IF($F1119="GOTS Made with organic","GOTS (Made with Organic)",IF($F1119="GOTS Organic - in conversion","GOTS (Organic - In Conversion)",IF($F1119="GOTS Made with organic - in conversion","GOTS (Made with Organic - In Conversion)",""))))))))))))))),"")</f>
        <v/>
      </c>
      <c r="AA1119" t="str">
        <f t="shared" si="331"/>
        <v/>
      </c>
      <c r="AB1119" t="str">
        <f t="shared" si="332"/>
        <v/>
      </c>
      <c r="AC1119" t="e">
        <f t="shared" ca="1" si="333"/>
        <v>#VALUE!</v>
      </c>
      <c r="AD1119" t="str" cm="1">
        <f t="array" aca="1" ref="AD1119" ca="1">IFERROR(IF((LEFT(INDIRECT("$F"&amp;$S1119),4))="GOTS",IF($G1119="Organic","GOTS_Organic_raw",(IF($G1119="Responsible","GOTS_Responsible",(IF($G1119="No Attribute (Conventional)","GOTS_conventional",(IF($G1119="Recycled Pre/Post-Consumer","GOTS_pre_post",(IF($G1119="In-Conversion","GOTS_in_conversion",(IF($G1119="Sustainably Sourced","Sustainably_sourced",(IF($G1119="Recycled pre-consumer organic","GOTS_recycled_organic",""))))))))))))),IF($G1119="Organic","Organic",(IF($G1119="Responsible","Responsible",(IF($G1119="No Attribute (Conventional)","No_Attribute_Conventional",(IF($G1119="Recycled Pre/Post-Consumer","Recycled_Pre_Post_Consumer",(IF($G1119="In-Conversion","In_Conversion",(IF($G1119="Recycled Pre-Consumer","Recycled_Pre_Consumer",(IF($G1119="Recycled Post-Consumer","Recycled_Post_Consumer",(IF($G1119="Sustainably Sourced","Sustainably_sourced",(IF($G1119="Recycled pre-consumer organic","GOTS_recycled_organic","")))))))))))))))))),"")</f>
        <v/>
      </c>
      <c r="AE1119" t="e" cm="1">
        <f t="array" aca="1" ref="AE1119" ca="1">IF($I1119="",IF(INDIRECT("$F"&amp;$S1119)="","",IF(LEFT(INDIRECT("$F"&amp;$S1119),3)="GRS","GRS_RCS_RM",IF((LEFT(INDIRECT("$F"&amp;$S1119),3))="RCS","GRS_RCS_RM",IF(INDIRECT("$F"&amp;$S1119)="OCS (No Label)","OCS_Conversion_RM",IF(LEFT(INDIRECT("$F"&amp;$S1119),3)="OCS","OCS_RM",IF(RIGHT(INDIRECT("$F"&amp;$S1119),10)="conversion","GOTS_RM_conversion",IF((LEFT(INDIRECT("$F"&amp;$S1119),4))="GOTS","GOTS_RM","Responsible_RM"))))))),"DELETERM")</f>
        <v>#VALUE!</v>
      </c>
      <c r="AF1119" t="e" cm="1">
        <f t="array" aca="1" ref="AF1119" ca="1">IF($S1119="","",INDIRECT("$Z"&amp;$S1119))</f>
        <v>#VALUE!</v>
      </c>
      <c r="AG1119" t="str">
        <f t="shared" si="334"/>
        <v/>
      </c>
      <c r="AH1119" t="str" cm="1">
        <f t="array" aca="1" ref="AH1119" ca="1">IFERROR(INDIRECT("$ag"&amp;S1119),"")</f>
        <v/>
      </c>
      <c r="AI1119" t="e" cm="1">
        <f t="array" aca="1" ref="AI1119" ca="1">INDIRECT("O"&amp;S1119)</f>
        <v>#VALUE!</v>
      </c>
      <c r="AJ1119" t="str">
        <f t="shared" si="335"/>
        <v/>
      </c>
    </row>
    <row r="1120" spans="1:36" ht="16.5" customHeight="1">
      <c r="A1120" s="129"/>
      <c r="B1120" s="134"/>
      <c r="C1120" s="135"/>
      <c r="D1120" s="146"/>
      <c r="E1120" s="146"/>
      <c r="F1120" s="135"/>
      <c r="G1120" s="147"/>
      <c r="H1120" s="147"/>
      <c r="I1120" s="147"/>
      <c r="J1120" s="147"/>
      <c r="K1120" s="38"/>
      <c r="L1120" s="143"/>
      <c r="M1120" s="143"/>
      <c r="N1120" s="61"/>
      <c r="O1120" s="314"/>
      <c r="Q1120" t="str">
        <f t="shared" si="330"/>
        <v/>
      </c>
      <c r="S1120" t="e">
        <f t="shared" ca="1" si="339"/>
        <v>#VALUE!</v>
      </c>
      <c r="T1120" t="e">
        <f t="shared" ca="1" si="336"/>
        <v>#VALUE!</v>
      </c>
      <c r="U1120">
        <f t="shared" si="340"/>
        <v>1056</v>
      </c>
      <c r="V1120">
        <v>88.083333333340207</v>
      </c>
      <c r="W1120">
        <f t="shared" si="343"/>
        <v>88</v>
      </c>
      <c r="X1120" t="str" cm="1">
        <f t="array" aca="1" ref="X1120" ca="1">IFERROR(INDEX('PC&amp;PD'!$A$1:$AS$19,ROW('PC&amp;PD'!$A$19),MATCH(INDIRECT(T1120),'PC&amp;PD'!$A$1:$AS$1,0)),"")</f>
        <v/>
      </c>
      <c r="AA1120" t="str">
        <f t="shared" si="331"/>
        <v/>
      </c>
      <c r="AB1120" t="str">
        <f t="shared" si="332"/>
        <v/>
      </c>
      <c r="AC1120" t="e">
        <f t="shared" ca="1" si="333"/>
        <v>#VALUE!</v>
      </c>
      <c r="AD1120" t="str" cm="1">
        <f t="array" aca="1" ref="AD1120" ca="1">IFERROR(IF((LEFT(INDIRECT("$F"&amp;$S1120),4))="GOTS",IF($G1120="Organic","GOTS_Organic_raw",(IF($G1120="Responsible","GOTS_Responsible",(IF($G1120="No Attribute (Conventional)","GOTS_conventional",(IF($G1120="Recycled Pre/Post-Consumer","GOTS_pre_post",(IF($G1120="In-Conversion","GOTS_in_conversion",(IF($G1120="Sustainably Sourced","Sustainably_sourced",(IF($G1120="Recycled pre-consumer organic","GOTS_recycled_organic",""))))))))))))),IF($G1120="Organic","Organic",(IF($G1120="Responsible","Responsible",(IF($G1120="No Attribute (Conventional)","No_Attribute_Conventional",(IF($G1120="Recycled Pre/Post-Consumer","Recycled_Pre_Post_Consumer",(IF($G1120="In-Conversion","In_Conversion",(IF($G1120="Recycled Pre-Consumer","Recycled_Pre_Consumer",(IF($G1120="Recycled Post-Consumer","Recycled_Post_Consumer",(IF($G1120="Sustainably Sourced","Sustainably_sourced",(IF($G1120="Recycled pre-consumer organic","GOTS_recycled_organic","")))))))))))))))))),"")</f>
        <v/>
      </c>
      <c r="AE1120" t="e" cm="1">
        <f t="array" aca="1" ref="AE1120" ca="1">IF($I1120="",IF(INDIRECT("$F"&amp;$S1120)="","",IF(LEFT(INDIRECT("$F"&amp;$S1120),3)="GRS","GRS_RCS_RM",IF((LEFT(INDIRECT("$F"&amp;$S1120),3))="RCS","GRS_RCS_RM",IF(INDIRECT("$F"&amp;$S1120)="OCS (No Label)","OCS_Conversion_RM",IF(LEFT(INDIRECT("$F"&amp;$S1120),3)="OCS","OCS_RM",IF(RIGHT(INDIRECT("$F"&amp;$S1120),10)="conversion","GOTS_RM_conversion",IF((LEFT(INDIRECT("$F"&amp;$S1120),4))="GOTS","GOTS_RM","Responsible_RM"))))))),"DELETERM")</f>
        <v>#VALUE!</v>
      </c>
      <c r="AF1120" t="e" cm="1">
        <f t="array" aca="1" ref="AF1120" ca="1">IF($S1120="","",INDIRECT("$Z"&amp;$S1120))</f>
        <v>#VALUE!</v>
      </c>
      <c r="AG1120" t="str">
        <f t="shared" si="334"/>
        <v/>
      </c>
      <c r="AH1120" t="str" cm="1">
        <f t="array" aca="1" ref="AH1120" ca="1">IFERROR(INDIRECT("$ag"&amp;S1120),"")</f>
        <v/>
      </c>
      <c r="AI1120" t="e" cm="1">
        <f t="array" aca="1" ref="AI1120" ca="1">INDIRECT("O"&amp;S1120)</f>
        <v>#VALUE!</v>
      </c>
      <c r="AJ1120" t="str">
        <f t="shared" si="335"/>
        <v/>
      </c>
    </row>
    <row r="1121" spans="1:36" ht="16.5" customHeight="1">
      <c r="A1121" s="129"/>
      <c r="B1121" s="134"/>
      <c r="C1121" s="135"/>
      <c r="D1121" s="146"/>
      <c r="E1121" s="146"/>
      <c r="F1121" s="135"/>
      <c r="G1121" s="147"/>
      <c r="H1121" s="147"/>
      <c r="I1121" s="147"/>
      <c r="J1121" s="147"/>
      <c r="K1121" s="38"/>
      <c r="L1121" s="143"/>
      <c r="M1121" s="143"/>
      <c r="N1121" s="61"/>
      <c r="O1121" s="314"/>
      <c r="Q1121" t="str">
        <f t="shared" si="330"/>
        <v/>
      </c>
      <c r="S1121" t="e">
        <f t="shared" ca="1" si="339"/>
        <v>#VALUE!</v>
      </c>
      <c r="T1121" t="e">
        <f t="shared" ca="1" si="336"/>
        <v>#VALUE!</v>
      </c>
      <c r="U1121">
        <f t="shared" si="340"/>
        <v>1056</v>
      </c>
      <c r="V1121">
        <v>88.166666666673606</v>
      </c>
      <c r="W1121">
        <f t="shared" si="343"/>
        <v>88</v>
      </c>
      <c r="X1121" t="str" cm="1">
        <f t="array" aca="1" ref="X1121" ca="1">IFERROR(INDEX('PC&amp;PD'!$A$1:$AS$19,ROW('PC&amp;PD'!$A$19),MATCH(INDIRECT(T1121),'PC&amp;PD'!$A$1:$AS$1,0)),"")</f>
        <v/>
      </c>
      <c r="AA1121" t="str">
        <f t="shared" si="331"/>
        <v/>
      </c>
      <c r="AB1121" t="str">
        <f t="shared" si="332"/>
        <v/>
      </c>
      <c r="AC1121" t="e">
        <f t="shared" ca="1" si="333"/>
        <v>#VALUE!</v>
      </c>
      <c r="AD1121" t="str" cm="1">
        <f t="array" aca="1" ref="AD1121" ca="1">IFERROR(IF((LEFT(INDIRECT("$F"&amp;$S1121),4))="GOTS",IF($G1121="Organic","GOTS_Organic_raw",(IF($G1121="Responsible","GOTS_Responsible",(IF($G1121="No Attribute (Conventional)","GOTS_conventional",(IF($G1121="Recycled Pre/Post-Consumer","GOTS_pre_post",(IF($G1121="In-Conversion","GOTS_in_conversion",(IF($G1121="Sustainably Sourced","Sustainably_sourced",(IF($G1121="Recycled pre-consumer organic","GOTS_recycled_organic",""))))))))))))),IF($G1121="Organic","Organic",(IF($G1121="Responsible","Responsible",(IF($G1121="No Attribute (Conventional)","No_Attribute_Conventional",(IF($G1121="Recycled Pre/Post-Consumer","Recycled_Pre_Post_Consumer",(IF($G1121="In-Conversion","In_Conversion",(IF($G1121="Recycled Pre-Consumer","Recycled_Pre_Consumer",(IF($G1121="Recycled Post-Consumer","Recycled_Post_Consumer",(IF($G1121="Sustainably Sourced","Sustainably_sourced",(IF($G1121="Recycled pre-consumer organic","GOTS_recycled_organic","")))))))))))))))))),"")</f>
        <v/>
      </c>
      <c r="AE1121" t="e" cm="1">
        <f t="array" aca="1" ref="AE1121" ca="1">IF($I1121="",IF(INDIRECT("$F"&amp;$S1121)="","",IF(LEFT(INDIRECT("$F"&amp;$S1121),3)="GRS","GRS_RCS_RM",IF((LEFT(INDIRECT("$F"&amp;$S1121),3))="RCS","GRS_RCS_RM",IF(INDIRECT("$F"&amp;$S1121)="OCS (No Label)","OCS_Conversion_RM",IF(LEFT(INDIRECT("$F"&amp;$S1121),3)="OCS","OCS_RM",IF(RIGHT(INDIRECT("$F"&amp;$S1121),10)="conversion","GOTS_RM_conversion",IF((LEFT(INDIRECT("$F"&amp;$S1121),4))="GOTS","GOTS_RM","Responsible_RM"))))))),"DELETERM")</f>
        <v>#VALUE!</v>
      </c>
      <c r="AF1121" t="e" cm="1">
        <f t="array" aca="1" ref="AF1121" ca="1">IF($S1121="","",INDIRECT("$Z"&amp;$S1121))</f>
        <v>#VALUE!</v>
      </c>
      <c r="AG1121" t="str">
        <f t="shared" si="334"/>
        <v/>
      </c>
      <c r="AH1121" t="str" cm="1">
        <f t="array" aca="1" ref="AH1121" ca="1">IFERROR(INDIRECT("$ag"&amp;S1121),"")</f>
        <v/>
      </c>
      <c r="AI1121" t="e" cm="1">
        <f t="array" aca="1" ref="AI1121" ca="1">INDIRECT("O"&amp;S1121)</f>
        <v>#VALUE!</v>
      </c>
      <c r="AJ1121" t="str">
        <f t="shared" si="335"/>
        <v/>
      </c>
    </row>
    <row r="1122" spans="1:36" ht="16.5" customHeight="1">
      <c r="A1122" s="129"/>
      <c r="B1122" s="134"/>
      <c r="C1122" s="135"/>
      <c r="D1122" s="146"/>
      <c r="E1122" s="146"/>
      <c r="F1122" s="135"/>
      <c r="G1122" s="147"/>
      <c r="H1122" s="147"/>
      <c r="I1122" s="147"/>
      <c r="J1122" s="147"/>
      <c r="K1122" s="38"/>
      <c r="L1122" s="143"/>
      <c r="M1122" s="143"/>
      <c r="N1122" s="61"/>
      <c r="O1122" s="314"/>
      <c r="Q1122" t="str">
        <f t="shared" si="330"/>
        <v/>
      </c>
      <c r="S1122" t="e">
        <f t="shared" ca="1" si="339"/>
        <v>#VALUE!</v>
      </c>
      <c r="T1122" t="e">
        <f t="shared" ca="1" si="336"/>
        <v>#VALUE!</v>
      </c>
      <c r="U1122">
        <f t="shared" si="340"/>
        <v>1056</v>
      </c>
      <c r="V1122">
        <v>88.250000000006906</v>
      </c>
      <c r="W1122">
        <f t="shared" si="343"/>
        <v>88</v>
      </c>
      <c r="X1122" t="str" cm="1">
        <f t="array" aca="1" ref="X1122" ca="1">IFERROR(INDEX('PC&amp;PD'!$A$1:$AS$19,ROW('PC&amp;PD'!$A$19),MATCH(INDIRECT(T1122),'PC&amp;PD'!$A$1:$AS$1,0)),"")</f>
        <v/>
      </c>
      <c r="AA1122" t="str">
        <f t="shared" si="331"/>
        <v/>
      </c>
      <c r="AB1122" t="str">
        <f t="shared" si="332"/>
        <v/>
      </c>
      <c r="AC1122" t="e">
        <f t="shared" ca="1" si="333"/>
        <v>#VALUE!</v>
      </c>
      <c r="AD1122" t="str" cm="1">
        <f t="array" aca="1" ref="AD1122" ca="1">IFERROR(IF((LEFT(INDIRECT("$F"&amp;$S1122),4))="GOTS",IF($G1122="Organic","GOTS_Organic_raw",(IF($G1122="Responsible","GOTS_Responsible",(IF($G1122="No Attribute (Conventional)","GOTS_conventional",(IF($G1122="Recycled Pre/Post-Consumer","GOTS_pre_post",(IF($G1122="In-Conversion","GOTS_in_conversion",(IF($G1122="Sustainably Sourced","Sustainably_sourced",(IF($G1122="Recycled pre-consumer organic","GOTS_recycled_organic",""))))))))))))),IF($G1122="Organic","Organic",(IF($G1122="Responsible","Responsible",(IF($G1122="No Attribute (Conventional)","No_Attribute_Conventional",(IF($G1122="Recycled Pre/Post-Consumer","Recycled_Pre_Post_Consumer",(IF($G1122="In-Conversion","In_Conversion",(IF($G1122="Recycled Pre-Consumer","Recycled_Pre_Consumer",(IF($G1122="Recycled Post-Consumer","Recycled_Post_Consumer",(IF($G1122="Sustainably Sourced","Sustainably_sourced",(IF($G1122="Recycled pre-consumer organic","GOTS_recycled_organic","")))))))))))))))))),"")</f>
        <v/>
      </c>
      <c r="AE1122" t="e" cm="1">
        <f t="array" aca="1" ref="AE1122" ca="1">IF($I1122="",IF(INDIRECT("$F"&amp;$S1122)="","",IF(LEFT(INDIRECT("$F"&amp;$S1122),3)="GRS","GRS_RCS_RM",IF((LEFT(INDIRECT("$F"&amp;$S1122),3))="RCS","GRS_RCS_RM",IF(INDIRECT("$F"&amp;$S1122)="OCS (No Label)","OCS_Conversion_RM",IF(LEFT(INDIRECT("$F"&amp;$S1122),3)="OCS","OCS_RM",IF(RIGHT(INDIRECT("$F"&amp;$S1122),10)="conversion","GOTS_RM_conversion",IF((LEFT(INDIRECT("$F"&amp;$S1122),4))="GOTS","GOTS_RM","Responsible_RM"))))))),"DELETERM")</f>
        <v>#VALUE!</v>
      </c>
      <c r="AF1122" t="e" cm="1">
        <f t="array" aca="1" ref="AF1122" ca="1">IF($S1122="","",INDIRECT("$Z"&amp;$S1122))</f>
        <v>#VALUE!</v>
      </c>
      <c r="AG1122" t="str">
        <f t="shared" si="334"/>
        <v/>
      </c>
      <c r="AH1122" t="str" cm="1">
        <f t="array" aca="1" ref="AH1122" ca="1">IFERROR(INDIRECT("$ag"&amp;S1122),"")</f>
        <v/>
      </c>
      <c r="AI1122" t="e" cm="1">
        <f t="array" aca="1" ref="AI1122" ca="1">INDIRECT("O"&amp;S1122)</f>
        <v>#VALUE!</v>
      </c>
      <c r="AJ1122" t="str">
        <f t="shared" si="335"/>
        <v/>
      </c>
    </row>
    <row r="1123" spans="1:36" ht="16.5" customHeight="1">
      <c r="A1123" s="129"/>
      <c r="B1123" s="134"/>
      <c r="C1123" s="135"/>
      <c r="D1123" s="146"/>
      <c r="E1123" s="146"/>
      <c r="F1123" s="135"/>
      <c r="G1123" s="147"/>
      <c r="H1123" s="147"/>
      <c r="I1123" s="147"/>
      <c r="J1123" s="147"/>
      <c r="K1123" s="38"/>
      <c r="L1123" s="143"/>
      <c r="M1123" s="143"/>
      <c r="N1123" s="61"/>
      <c r="O1123" s="314"/>
      <c r="Q1123" t="str">
        <f t="shared" si="330"/>
        <v/>
      </c>
      <c r="S1123" t="e">
        <f t="shared" ca="1" si="339"/>
        <v>#VALUE!</v>
      </c>
      <c r="T1123" t="e">
        <f t="shared" ca="1" si="336"/>
        <v>#VALUE!</v>
      </c>
      <c r="U1123">
        <f t="shared" si="340"/>
        <v>1056</v>
      </c>
      <c r="V1123">
        <v>88.333333333340207</v>
      </c>
      <c r="W1123">
        <f t="shared" si="343"/>
        <v>88</v>
      </c>
      <c r="X1123" t="str" cm="1">
        <f t="array" aca="1" ref="X1123" ca="1">IFERROR(INDEX('PC&amp;PD'!$A$1:$AS$19,ROW('PC&amp;PD'!$A$19),MATCH(INDIRECT(T1123),'PC&amp;PD'!$A$1:$AS$1,0)),"")</f>
        <v/>
      </c>
      <c r="AA1123" t="str">
        <f t="shared" si="331"/>
        <v/>
      </c>
      <c r="AB1123" t="str">
        <f t="shared" si="332"/>
        <v/>
      </c>
      <c r="AC1123" t="e">
        <f t="shared" ca="1" si="333"/>
        <v>#VALUE!</v>
      </c>
      <c r="AD1123" t="str" cm="1">
        <f t="array" aca="1" ref="AD1123" ca="1">IFERROR(IF((LEFT(INDIRECT("$F"&amp;$S1123),4))="GOTS",IF($G1123="Organic","GOTS_Organic_raw",(IF($G1123="Responsible","GOTS_Responsible",(IF($G1123="No Attribute (Conventional)","GOTS_conventional",(IF($G1123="Recycled Pre/Post-Consumer","GOTS_pre_post",(IF($G1123="In-Conversion","GOTS_in_conversion",(IF($G1123="Sustainably Sourced","Sustainably_sourced",(IF($G1123="Recycled pre-consumer organic","GOTS_recycled_organic",""))))))))))))),IF($G1123="Organic","Organic",(IF($G1123="Responsible","Responsible",(IF($G1123="No Attribute (Conventional)","No_Attribute_Conventional",(IF($G1123="Recycled Pre/Post-Consumer","Recycled_Pre_Post_Consumer",(IF($G1123="In-Conversion","In_Conversion",(IF($G1123="Recycled Pre-Consumer","Recycled_Pre_Consumer",(IF($G1123="Recycled Post-Consumer","Recycled_Post_Consumer",(IF($G1123="Sustainably Sourced","Sustainably_sourced",(IF($G1123="Recycled pre-consumer organic","GOTS_recycled_organic","")))))))))))))))))),"")</f>
        <v/>
      </c>
      <c r="AE1123" t="e" cm="1">
        <f t="array" aca="1" ref="AE1123" ca="1">IF($I1123="",IF(INDIRECT("$F"&amp;$S1123)="","",IF(LEFT(INDIRECT("$F"&amp;$S1123),3)="GRS","GRS_RCS_RM",IF((LEFT(INDIRECT("$F"&amp;$S1123),3))="RCS","GRS_RCS_RM",IF(INDIRECT("$F"&amp;$S1123)="OCS (No Label)","OCS_Conversion_RM",IF(LEFT(INDIRECT("$F"&amp;$S1123),3)="OCS","OCS_RM",IF(RIGHT(INDIRECT("$F"&amp;$S1123),10)="conversion","GOTS_RM_conversion",IF((LEFT(INDIRECT("$F"&amp;$S1123),4))="GOTS","GOTS_RM","Responsible_RM"))))))),"DELETERM")</f>
        <v>#VALUE!</v>
      </c>
      <c r="AF1123" t="e" cm="1">
        <f t="array" aca="1" ref="AF1123" ca="1">IF($S1123="","",INDIRECT("$Z"&amp;$S1123))</f>
        <v>#VALUE!</v>
      </c>
      <c r="AG1123" t="str">
        <f t="shared" si="334"/>
        <v/>
      </c>
      <c r="AH1123" t="str" cm="1">
        <f t="array" aca="1" ref="AH1123" ca="1">IFERROR(INDIRECT("$ag"&amp;S1123),"")</f>
        <v/>
      </c>
      <c r="AI1123" t="e" cm="1">
        <f t="array" aca="1" ref="AI1123" ca="1">INDIRECT("O"&amp;S1123)</f>
        <v>#VALUE!</v>
      </c>
      <c r="AJ1123" t="str">
        <f t="shared" si="335"/>
        <v/>
      </c>
    </row>
    <row r="1124" spans="1:36" ht="16.5" customHeight="1">
      <c r="A1124" s="129"/>
      <c r="B1124" s="134"/>
      <c r="C1124" s="135"/>
      <c r="D1124" s="146"/>
      <c r="E1124" s="146"/>
      <c r="F1124" s="135"/>
      <c r="G1124" s="147"/>
      <c r="H1124" s="147"/>
      <c r="I1124" s="147"/>
      <c r="J1124" s="147"/>
      <c r="K1124" s="38"/>
      <c r="L1124" s="143"/>
      <c r="M1124" s="143"/>
      <c r="N1124" s="61"/>
      <c r="O1124" s="314"/>
      <c r="Q1124" t="str">
        <f t="shared" si="330"/>
        <v/>
      </c>
      <c r="S1124" t="e">
        <f t="shared" ca="1" si="339"/>
        <v>#VALUE!</v>
      </c>
      <c r="T1124" t="e">
        <f t="shared" ca="1" si="336"/>
        <v>#VALUE!</v>
      </c>
      <c r="U1124">
        <f t="shared" si="340"/>
        <v>1056</v>
      </c>
      <c r="V1124">
        <v>88.416666666673606</v>
      </c>
      <c r="W1124">
        <f t="shared" si="343"/>
        <v>88</v>
      </c>
      <c r="X1124" t="str" cm="1">
        <f t="array" aca="1" ref="X1124" ca="1">IFERROR(INDEX('PC&amp;PD'!$A$1:$AS$19,ROW('PC&amp;PD'!$A$19),MATCH(INDIRECT(T1124),'PC&amp;PD'!$A$1:$AS$1,0)),"")</f>
        <v/>
      </c>
      <c r="AA1124" t="str">
        <f t="shared" si="331"/>
        <v/>
      </c>
      <c r="AB1124" t="str">
        <f t="shared" si="332"/>
        <v/>
      </c>
      <c r="AC1124" t="e">
        <f t="shared" ca="1" si="333"/>
        <v>#VALUE!</v>
      </c>
      <c r="AD1124" t="str" cm="1">
        <f t="array" aca="1" ref="AD1124" ca="1">IFERROR(IF((LEFT(INDIRECT("$F"&amp;$S1124),4))="GOTS",IF($G1124="Organic","GOTS_Organic_raw",(IF($G1124="Responsible","GOTS_Responsible",(IF($G1124="No Attribute (Conventional)","GOTS_conventional",(IF($G1124="Recycled Pre/Post-Consumer","GOTS_pre_post",(IF($G1124="In-Conversion","GOTS_in_conversion",(IF($G1124="Sustainably Sourced","Sustainably_sourced",(IF($G1124="Recycled pre-consumer organic","GOTS_recycled_organic",""))))))))))))),IF($G1124="Organic","Organic",(IF($G1124="Responsible","Responsible",(IF($G1124="No Attribute (Conventional)","No_Attribute_Conventional",(IF($G1124="Recycled Pre/Post-Consumer","Recycled_Pre_Post_Consumer",(IF($G1124="In-Conversion","In_Conversion",(IF($G1124="Recycled Pre-Consumer","Recycled_Pre_Consumer",(IF($G1124="Recycled Post-Consumer","Recycled_Post_Consumer",(IF($G1124="Sustainably Sourced","Sustainably_sourced",(IF($G1124="Recycled pre-consumer organic","GOTS_recycled_organic","")))))))))))))))))),"")</f>
        <v/>
      </c>
      <c r="AE1124" t="e" cm="1">
        <f t="array" aca="1" ref="AE1124" ca="1">IF($I1124="",IF(INDIRECT("$F"&amp;$S1124)="","",IF(LEFT(INDIRECT("$F"&amp;$S1124),3)="GRS","GRS_RCS_RM",IF((LEFT(INDIRECT("$F"&amp;$S1124),3))="RCS","GRS_RCS_RM",IF(INDIRECT("$F"&amp;$S1124)="OCS (No Label)","OCS_Conversion_RM",IF(LEFT(INDIRECT("$F"&amp;$S1124),3)="OCS","OCS_RM",IF(RIGHT(INDIRECT("$F"&amp;$S1124),10)="conversion","GOTS_RM_conversion",IF((LEFT(INDIRECT("$F"&amp;$S1124),4))="GOTS","GOTS_RM","Responsible_RM"))))))),"DELETERM")</f>
        <v>#VALUE!</v>
      </c>
      <c r="AF1124" t="e" cm="1">
        <f t="array" aca="1" ref="AF1124" ca="1">IF($S1124="","",INDIRECT("$Z"&amp;$S1124))</f>
        <v>#VALUE!</v>
      </c>
      <c r="AG1124" t="str">
        <f t="shared" si="334"/>
        <v/>
      </c>
      <c r="AH1124" t="str" cm="1">
        <f t="array" aca="1" ref="AH1124" ca="1">IFERROR(INDIRECT("$ag"&amp;S1124),"")</f>
        <v/>
      </c>
      <c r="AI1124" t="e" cm="1">
        <f t="array" aca="1" ref="AI1124" ca="1">INDIRECT("O"&amp;S1124)</f>
        <v>#VALUE!</v>
      </c>
      <c r="AJ1124" t="str">
        <f t="shared" si="335"/>
        <v/>
      </c>
    </row>
    <row r="1125" spans="1:36" ht="16.5" customHeight="1">
      <c r="A1125" s="130"/>
      <c r="B1125" s="136"/>
      <c r="C1125" s="137"/>
      <c r="D1125" s="146"/>
      <c r="E1125" s="146"/>
      <c r="F1125" s="137"/>
      <c r="G1125" s="147"/>
      <c r="H1125" s="147"/>
      <c r="I1125" s="147"/>
      <c r="J1125" s="147"/>
      <c r="K1125" s="38"/>
      <c r="L1125" s="144"/>
      <c r="M1125" s="144"/>
      <c r="N1125" s="61"/>
      <c r="O1125" s="314"/>
      <c r="Q1125" t="str">
        <f t="shared" si="330"/>
        <v/>
      </c>
      <c r="S1125" t="e">
        <f t="shared" ca="1" si="339"/>
        <v>#VALUE!</v>
      </c>
      <c r="T1125" t="e">
        <f t="shared" ca="1" si="336"/>
        <v>#VALUE!</v>
      </c>
      <c r="U1125">
        <f t="shared" si="340"/>
        <v>1056</v>
      </c>
      <c r="V1125">
        <v>88.500000000006906</v>
      </c>
      <c r="W1125">
        <f t="shared" si="343"/>
        <v>88</v>
      </c>
      <c r="X1125" t="str" cm="1">
        <f t="array" aca="1" ref="X1125" ca="1">IFERROR(INDEX('PC&amp;PD'!$A$1:$AS$19,ROW('PC&amp;PD'!$A$19),MATCH(INDIRECT(T1125),'PC&amp;PD'!$A$1:$AS$1,0)),"")</f>
        <v/>
      </c>
      <c r="AA1125" t="str">
        <f t="shared" si="331"/>
        <v/>
      </c>
      <c r="AB1125" t="str">
        <f t="shared" si="332"/>
        <v/>
      </c>
      <c r="AC1125" t="e">
        <f t="shared" ca="1" si="333"/>
        <v>#VALUE!</v>
      </c>
      <c r="AD1125" t="str" cm="1">
        <f t="array" aca="1" ref="AD1125" ca="1">IFERROR(IF((LEFT(INDIRECT("$F"&amp;$S1125),4))="GOTS",IF($G1125="Organic","GOTS_Organic_raw",(IF($G1125="Responsible","GOTS_Responsible",(IF($G1125="No Attribute (Conventional)","GOTS_conventional",(IF($G1125="Recycled Pre/Post-Consumer","GOTS_pre_post",(IF($G1125="In-Conversion","GOTS_in_conversion",(IF($G1125="Sustainably Sourced","Sustainably_sourced",(IF($G1125="Recycled pre-consumer organic","GOTS_recycled_organic",""))))))))))))),IF($G1125="Organic","Organic",(IF($G1125="Responsible","Responsible",(IF($G1125="No Attribute (Conventional)","No_Attribute_Conventional",(IF($G1125="Recycled Pre/Post-Consumer","Recycled_Pre_Post_Consumer",(IF($G1125="In-Conversion","In_Conversion",(IF($G1125="Recycled Pre-Consumer","Recycled_Pre_Consumer",(IF($G1125="Recycled Post-Consumer","Recycled_Post_Consumer",(IF($G1125="Sustainably Sourced","Sustainably_sourced",(IF($G1125="Recycled pre-consumer organic","GOTS_recycled_organic","")))))))))))))))))),"")</f>
        <v/>
      </c>
      <c r="AE1125" t="e" cm="1">
        <f t="array" aca="1" ref="AE1125" ca="1">IF($I1125="",IF(INDIRECT("$F"&amp;$S1125)="","",IF(LEFT(INDIRECT("$F"&amp;$S1125),3)="GRS","GRS_RCS_RM",IF((LEFT(INDIRECT("$F"&amp;$S1125),3))="RCS","GRS_RCS_RM",IF(INDIRECT("$F"&amp;$S1125)="OCS (No Label)","OCS_Conversion_RM",IF(LEFT(INDIRECT("$F"&amp;$S1125),3)="OCS","OCS_RM",IF(RIGHT(INDIRECT("$F"&amp;$S1125),10)="conversion","GOTS_RM_conversion",IF((LEFT(INDIRECT("$F"&amp;$S1125),4))="GOTS","GOTS_RM","Responsible_RM"))))))),"DELETERM")</f>
        <v>#VALUE!</v>
      </c>
      <c r="AF1125" t="e" cm="1">
        <f t="array" aca="1" ref="AF1125" ca="1">IF($S1125="","",INDIRECT("$Z"&amp;$S1125))</f>
        <v>#VALUE!</v>
      </c>
      <c r="AG1125" t="str">
        <f t="shared" si="334"/>
        <v/>
      </c>
      <c r="AH1125" t="str" cm="1">
        <f t="array" aca="1" ref="AH1125" ca="1">IFERROR(INDIRECT("$ag"&amp;S1125),"")</f>
        <v/>
      </c>
      <c r="AI1125" t="e" cm="1">
        <f t="array" aca="1" ref="AI1125" ca="1">INDIRECT("O"&amp;S1125)</f>
        <v>#VALUE!</v>
      </c>
      <c r="AJ1125" t="str">
        <f t="shared" si="335"/>
        <v/>
      </c>
    </row>
    <row r="1126" spans="1:36" ht="16.5" customHeight="1">
      <c r="A1126" s="130"/>
      <c r="B1126" s="136"/>
      <c r="C1126" s="137"/>
      <c r="D1126" s="146"/>
      <c r="E1126" s="146"/>
      <c r="F1126" s="137"/>
      <c r="G1126" s="147"/>
      <c r="H1126" s="147"/>
      <c r="I1126" s="147"/>
      <c r="J1126" s="147"/>
      <c r="K1126" s="38"/>
      <c r="L1126" s="144"/>
      <c r="M1126" s="144"/>
      <c r="N1126" s="61"/>
      <c r="O1126" s="314"/>
      <c r="Q1126" t="str">
        <f t="shared" si="330"/>
        <v/>
      </c>
      <c r="S1126" t="e">
        <f t="shared" ca="1" si="339"/>
        <v>#VALUE!</v>
      </c>
      <c r="T1126" t="e">
        <f t="shared" ca="1" si="336"/>
        <v>#VALUE!</v>
      </c>
      <c r="U1126">
        <f t="shared" si="340"/>
        <v>1056</v>
      </c>
      <c r="V1126">
        <v>88.583333333340306</v>
      </c>
      <c r="W1126">
        <f t="shared" si="343"/>
        <v>88</v>
      </c>
      <c r="X1126" t="str" cm="1">
        <f t="array" aca="1" ref="X1126" ca="1">IFERROR(INDEX('PC&amp;PD'!$A$1:$AS$19,ROW('PC&amp;PD'!$A$19),MATCH(INDIRECT(T1126),'PC&amp;PD'!$A$1:$AS$1,0)),"")</f>
        <v/>
      </c>
      <c r="AA1126" t="str">
        <f t="shared" si="331"/>
        <v/>
      </c>
      <c r="AB1126" t="str">
        <f t="shared" si="332"/>
        <v/>
      </c>
      <c r="AC1126" t="e">
        <f t="shared" ca="1" si="333"/>
        <v>#VALUE!</v>
      </c>
      <c r="AD1126" t="str" cm="1">
        <f t="array" aca="1" ref="AD1126" ca="1">IFERROR(IF((LEFT(INDIRECT("$F"&amp;$S1126),4))="GOTS",IF($G1126="Organic","GOTS_Organic_raw",(IF($G1126="Responsible","GOTS_Responsible",(IF($G1126="No Attribute (Conventional)","GOTS_conventional",(IF($G1126="Recycled Pre/Post-Consumer","GOTS_pre_post",(IF($G1126="In-Conversion","GOTS_in_conversion",(IF($G1126="Sustainably Sourced","Sustainably_sourced",(IF($G1126="Recycled pre-consumer organic","GOTS_recycled_organic",""))))))))))))),IF($G1126="Organic","Organic",(IF($G1126="Responsible","Responsible",(IF($G1126="No Attribute (Conventional)","No_Attribute_Conventional",(IF($G1126="Recycled Pre/Post-Consumer","Recycled_Pre_Post_Consumer",(IF($G1126="In-Conversion","In_Conversion",(IF($G1126="Recycled Pre-Consumer","Recycled_Pre_Consumer",(IF($G1126="Recycled Post-Consumer","Recycled_Post_Consumer",(IF($G1126="Sustainably Sourced","Sustainably_sourced",(IF($G1126="Recycled pre-consumer organic","GOTS_recycled_organic","")))))))))))))))))),"")</f>
        <v/>
      </c>
      <c r="AE1126" t="e" cm="1">
        <f t="array" aca="1" ref="AE1126" ca="1">IF($I1126="",IF(INDIRECT("$F"&amp;$S1126)="","",IF(LEFT(INDIRECT("$F"&amp;$S1126),3)="GRS","GRS_RCS_RM",IF((LEFT(INDIRECT("$F"&amp;$S1126),3))="RCS","GRS_RCS_RM",IF(INDIRECT("$F"&amp;$S1126)="OCS (No Label)","OCS_Conversion_RM",IF(LEFT(INDIRECT("$F"&amp;$S1126),3)="OCS","OCS_RM",IF(RIGHT(INDIRECT("$F"&amp;$S1126),10)="conversion","GOTS_RM_conversion",IF((LEFT(INDIRECT("$F"&amp;$S1126),4))="GOTS","GOTS_RM","Responsible_RM"))))))),"DELETERM")</f>
        <v>#VALUE!</v>
      </c>
      <c r="AF1126" t="e" cm="1">
        <f t="array" aca="1" ref="AF1126" ca="1">IF($S1126="","",INDIRECT("$Z"&amp;$S1126))</f>
        <v>#VALUE!</v>
      </c>
      <c r="AG1126" t="str">
        <f t="shared" si="334"/>
        <v/>
      </c>
      <c r="AH1126" t="str" cm="1">
        <f t="array" aca="1" ref="AH1126" ca="1">IFERROR(INDIRECT("$ag"&amp;S1126),"")</f>
        <v/>
      </c>
      <c r="AI1126" t="e" cm="1">
        <f t="array" aca="1" ref="AI1126" ca="1">INDIRECT("O"&amp;S1126)</f>
        <v>#VALUE!</v>
      </c>
      <c r="AJ1126" t="str">
        <f t="shared" si="335"/>
        <v/>
      </c>
    </row>
    <row r="1127" spans="1:36" ht="16.5" customHeight="1">
      <c r="A1127" s="130"/>
      <c r="B1127" s="136"/>
      <c r="C1127" s="137"/>
      <c r="D1127" s="146"/>
      <c r="E1127" s="146"/>
      <c r="F1127" s="137"/>
      <c r="G1127" s="147"/>
      <c r="H1127" s="147"/>
      <c r="I1127" s="147"/>
      <c r="J1127" s="147"/>
      <c r="K1127" s="38"/>
      <c r="L1127" s="144"/>
      <c r="M1127" s="144"/>
      <c r="N1127" s="61"/>
      <c r="O1127" s="314"/>
      <c r="Q1127" t="str">
        <f t="shared" si="330"/>
        <v/>
      </c>
      <c r="S1127" t="e">
        <f t="shared" ca="1" si="339"/>
        <v>#VALUE!</v>
      </c>
      <c r="T1127" t="e">
        <f t="shared" ca="1" si="336"/>
        <v>#VALUE!</v>
      </c>
      <c r="U1127">
        <f t="shared" si="340"/>
        <v>1056</v>
      </c>
      <c r="V1127">
        <v>88.666666666673606</v>
      </c>
      <c r="W1127">
        <f t="shared" si="343"/>
        <v>88</v>
      </c>
      <c r="X1127" t="str" cm="1">
        <f t="array" aca="1" ref="X1127" ca="1">IFERROR(INDEX('PC&amp;PD'!$A$1:$AS$19,ROW('PC&amp;PD'!$A$19),MATCH(INDIRECT(T1127),'PC&amp;PD'!$A$1:$AS$1,0)),"")</f>
        <v/>
      </c>
      <c r="AA1127" t="str">
        <f t="shared" si="331"/>
        <v/>
      </c>
      <c r="AB1127" t="str">
        <f t="shared" si="332"/>
        <v/>
      </c>
      <c r="AC1127" t="e">
        <f t="shared" ca="1" si="333"/>
        <v>#VALUE!</v>
      </c>
      <c r="AD1127" t="str" cm="1">
        <f t="array" aca="1" ref="AD1127" ca="1">IFERROR(IF((LEFT(INDIRECT("$F"&amp;$S1127),4))="GOTS",IF($G1127="Organic","GOTS_Organic_raw",(IF($G1127="Responsible","GOTS_Responsible",(IF($G1127="No Attribute (Conventional)","GOTS_conventional",(IF($G1127="Recycled Pre/Post-Consumer","GOTS_pre_post",(IF($G1127="In-Conversion","GOTS_in_conversion",(IF($G1127="Sustainably Sourced","Sustainably_sourced",(IF($G1127="Recycled pre-consumer organic","GOTS_recycled_organic",""))))))))))))),IF($G1127="Organic","Organic",(IF($G1127="Responsible","Responsible",(IF($G1127="No Attribute (Conventional)","No_Attribute_Conventional",(IF($G1127="Recycled Pre/Post-Consumer","Recycled_Pre_Post_Consumer",(IF($G1127="In-Conversion","In_Conversion",(IF($G1127="Recycled Pre-Consumer","Recycled_Pre_Consumer",(IF($G1127="Recycled Post-Consumer","Recycled_Post_Consumer",(IF($G1127="Sustainably Sourced","Sustainably_sourced",(IF($G1127="Recycled pre-consumer organic","GOTS_recycled_organic","")))))))))))))))))),"")</f>
        <v/>
      </c>
      <c r="AE1127" t="e" cm="1">
        <f t="array" aca="1" ref="AE1127" ca="1">IF($I1127="",IF(INDIRECT("$F"&amp;$S1127)="","",IF(LEFT(INDIRECT("$F"&amp;$S1127),3)="GRS","GRS_RCS_RM",IF((LEFT(INDIRECT("$F"&amp;$S1127),3))="RCS","GRS_RCS_RM",IF(INDIRECT("$F"&amp;$S1127)="OCS (No Label)","OCS_Conversion_RM",IF(LEFT(INDIRECT("$F"&amp;$S1127),3)="OCS","OCS_RM",IF(RIGHT(INDIRECT("$F"&amp;$S1127),10)="conversion","GOTS_RM_conversion",IF((LEFT(INDIRECT("$F"&amp;$S1127),4))="GOTS","GOTS_RM","Responsible_RM"))))))),"DELETERM")</f>
        <v>#VALUE!</v>
      </c>
      <c r="AF1127" t="e" cm="1">
        <f t="array" aca="1" ref="AF1127" ca="1">IF($S1127="","",INDIRECT("$Z"&amp;$S1127))</f>
        <v>#VALUE!</v>
      </c>
      <c r="AG1127" t="str">
        <f t="shared" si="334"/>
        <v/>
      </c>
      <c r="AH1127" t="str" cm="1">
        <f t="array" aca="1" ref="AH1127" ca="1">IFERROR(INDIRECT("$ag"&amp;S1127),"")</f>
        <v/>
      </c>
      <c r="AI1127" t="e" cm="1">
        <f t="array" aca="1" ref="AI1127" ca="1">INDIRECT("O"&amp;S1127)</f>
        <v>#VALUE!</v>
      </c>
      <c r="AJ1127" t="str">
        <f t="shared" si="335"/>
        <v/>
      </c>
    </row>
    <row r="1128" spans="1:36" ht="16.5" customHeight="1">
      <c r="A1128" s="130"/>
      <c r="B1128" s="136"/>
      <c r="C1128" s="137"/>
      <c r="D1128" s="146"/>
      <c r="E1128" s="146"/>
      <c r="F1128" s="137"/>
      <c r="G1128" s="147"/>
      <c r="H1128" s="147"/>
      <c r="I1128" s="147"/>
      <c r="J1128" s="147"/>
      <c r="K1128" s="38"/>
      <c r="L1128" s="144"/>
      <c r="M1128" s="144"/>
      <c r="N1128" s="61"/>
      <c r="O1128" s="314"/>
      <c r="Q1128" t="str">
        <f t="shared" si="330"/>
        <v/>
      </c>
      <c r="S1128" t="e">
        <f t="shared" ca="1" si="339"/>
        <v>#VALUE!</v>
      </c>
      <c r="T1128" t="e">
        <f t="shared" ca="1" si="336"/>
        <v>#VALUE!</v>
      </c>
      <c r="U1128">
        <f t="shared" si="340"/>
        <v>1056</v>
      </c>
      <c r="V1128">
        <v>88.750000000006906</v>
      </c>
      <c r="W1128">
        <f t="shared" si="343"/>
        <v>88</v>
      </c>
      <c r="X1128" t="str" cm="1">
        <f t="array" aca="1" ref="X1128" ca="1">IFERROR(INDEX('PC&amp;PD'!$A$1:$AS$19,ROW('PC&amp;PD'!$A$19),MATCH(INDIRECT(T1128),'PC&amp;PD'!$A$1:$AS$1,0)),"")</f>
        <v/>
      </c>
      <c r="AA1128" t="str">
        <f t="shared" si="331"/>
        <v/>
      </c>
      <c r="AB1128" t="str">
        <f t="shared" si="332"/>
        <v/>
      </c>
      <c r="AC1128" t="e">
        <f t="shared" ca="1" si="333"/>
        <v>#VALUE!</v>
      </c>
      <c r="AD1128" t="str" cm="1">
        <f t="array" aca="1" ref="AD1128" ca="1">IFERROR(IF((LEFT(INDIRECT("$F"&amp;$S1128),4))="GOTS",IF($G1128="Organic","GOTS_Organic_raw",(IF($G1128="Responsible","GOTS_Responsible",(IF($G1128="No Attribute (Conventional)","GOTS_conventional",(IF($G1128="Recycled Pre/Post-Consumer","GOTS_pre_post",(IF($G1128="In-Conversion","GOTS_in_conversion",(IF($G1128="Sustainably Sourced","Sustainably_sourced",(IF($G1128="Recycled pre-consumer organic","GOTS_recycled_organic",""))))))))))))),IF($G1128="Organic","Organic",(IF($G1128="Responsible","Responsible",(IF($G1128="No Attribute (Conventional)","No_Attribute_Conventional",(IF($G1128="Recycled Pre/Post-Consumer","Recycled_Pre_Post_Consumer",(IF($G1128="In-Conversion","In_Conversion",(IF($G1128="Recycled Pre-Consumer","Recycled_Pre_Consumer",(IF($G1128="Recycled Post-Consumer","Recycled_Post_Consumer",(IF($G1128="Sustainably Sourced","Sustainably_sourced",(IF($G1128="Recycled pre-consumer organic","GOTS_recycled_organic","")))))))))))))))))),"")</f>
        <v/>
      </c>
      <c r="AE1128" t="e" cm="1">
        <f t="array" aca="1" ref="AE1128" ca="1">IF($I1128="",IF(INDIRECT("$F"&amp;$S1128)="","",IF(LEFT(INDIRECT("$F"&amp;$S1128),3)="GRS","GRS_RCS_RM",IF((LEFT(INDIRECT("$F"&amp;$S1128),3))="RCS","GRS_RCS_RM",IF(INDIRECT("$F"&amp;$S1128)="OCS (No Label)","OCS_Conversion_RM",IF(LEFT(INDIRECT("$F"&amp;$S1128),3)="OCS","OCS_RM",IF(RIGHT(INDIRECT("$F"&amp;$S1128),10)="conversion","GOTS_RM_conversion",IF((LEFT(INDIRECT("$F"&amp;$S1128),4))="GOTS","GOTS_RM","Responsible_RM"))))))),"DELETERM")</f>
        <v>#VALUE!</v>
      </c>
      <c r="AF1128" t="e" cm="1">
        <f t="array" aca="1" ref="AF1128" ca="1">IF($S1128="","",INDIRECT("$Z"&amp;$S1128))</f>
        <v>#VALUE!</v>
      </c>
      <c r="AG1128" t="str">
        <f t="shared" si="334"/>
        <v/>
      </c>
      <c r="AH1128" t="str" cm="1">
        <f t="array" aca="1" ref="AH1128" ca="1">IFERROR(INDIRECT("$ag"&amp;S1128),"")</f>
        <v/>
      </c>
      <c r="AI1128" t="e" cm="1">
        <f t="array" aca="1" ref="AI1128" ca="1">INDIRECT("O"&amp;S1128)</f>
        <v>#VALUE!</v>
      </c>
      <c r="AJ1128" t="str">
        <f t="shared" si="335"/>
        <v/>
      </c>
    </row>
    <row r="1129" spans="1:36" ht="16.5" customHeight="1">
      <c r="A1129" s="130"/>
      <c r="B1129" s="136"/>
      <c r="C1129" s="137"/>
      <c r="D1129" s="146"/>
      <c r="E1129" s="146"/>
      <c r="F1129" s="137"/>
      <c r="G1129" s="147"/>
      <c r="H1129" s="147"/>
      <c r="I1129" s="147"/>
      <c r="J1129" s="147"/>
      <c r="K1129" s="38"/>
      <c r="L1129" s="144"/>
      <c r="M1129" s="144"/>
      <c r="N1129" s="61"/>
      <c r="O1129" s="314"/>
      <c r="Q1129" t="str">
        <f t="shared" si="330"/>
        <v/>
      </c>
      <c r="S1129" t="e">
        <f t="shared" ca="1" si="339"/>
        <v>#VALUE!</v>
      </c>
      <c r="T1129" t="e">
        <f t="shared" ca="1" si="336"/>
        <v>#VALUE!</v>
      </c>
      <c r="U1129">
        <f t="shared" si="340"/>
        <v>1056</v>
      </c>
      <c r="V1129">
        <v>88.833333333340306</v>
      </c>
      <c r="W1129">
        <f t="shared" si="343"/>
        <v>88</v>
      </c>
      <c r="X1129" t="str" cm="1">
        <f t="array" aca="1" ref="X1129" ca="1">IFERROR(INDEX('PC&amp;PD'!$A$1:$AS$19,ROW('PC&amp;PD'!$A$19),MATCH(INDIRECT(T1129),'PC&amp;PD'!$A$1:$AS$1,0)),"")</f>
        <v/>
      </c>
      <c r="AA1129" t="str">
        <f t="shared" si="331"/>
        <v/>
      </c>
      <c r="AB1129" t="str">
        <f t="shared" si="332"/>
        <v/>
      </c>
      <c r="AC1129" t="e">
        <f t="shared" ca="1" si="333"/>
        <v>#VALUE!</v>
      </c>
      <c r="AD1129" t="str" cm="1">
        <f t="array" aca="1" ref="AD1129" ca="1">IFERROR(IF((LEFT(INDIRECT("$F"&amp;$S1129),4))="GOTS",IF($G1129="Organic","GOTS_Organic_raw",(IF($G1129="Responsible","GOTS_Responsible",(IF($G1129="No Attribute (Conventional)","GOTS_conventional",(IF($G1129="Recycled Pre/Post-Consumer","GOTS_pre_post",(IF($G1129="In-Conversion","GOTS_in_conversion",(IF($G1129="Sustainably Sourced","Sustainably_sourced",(IF($G1129="Recycled pre-consumer organic","GOTS_recycled_organic",""))))))))))))),IF($G1129="Organic","Organic",(IF($G1129="Responsible","Responsible",(IF($G1129="No Attribute (Conventional)","No_Attribute_Conventional",(IF($G1129="Recycled Pre/Post-Consumer","Recycled_Pre_Post_Consumer",(IF($G1129="In-Conversion","In_Conversion",(IF($G1129="Recycled Pre-Consumer","Recycled_Pre_Consumer",(IF($G1129="Recycled Post-Consumer","Recycled_Post_Consumer",(IF($G1129="Sustainably Sourced","Sustainably_sourced",(IF($G1129="Recycled pre-consumer organic","GOTS_recycled_organic","")))))))))))))))))),"")</f>
        <v/>
      </c>
      <c r="AE1129" t="e" cm="1">
        <f t="array" aca="1" ref="AE1129" ca="1">IF($I1129="",IF(INDIRECT("$F"&amp;$S1129)="","",IF(LEFT(INDIRECT("$F"&amp;$S1129),3)="GRS","GRS_RCS_RM",IF((LEFT(INDIRECT("$F"&amp;$S1129),3))="RCS","GRS_RCS_RM",IF(INDIRECT("$F"&amp;$S1129)="OCS (No Label)","OCS_Conversion_RM",IF(LEFT(INDIRECT("$F"&amp;$S1129),3)="OCS","OCS_RM",IF(RIGHT(INDIRECT("$F"&amp;$S1129),10)="conversion","GOTS_RM_conversion",IF((LEFT(INDIRECT("$F"&amp;$S1129),4))="GOTS","GOTS_RM","Responsible_RM"))))))),"DELETERM")</f>
        <v>#VALUE!</v>
      </c>
      <c r="AF1129" t="e" cm="1">
        <f t="array" aca="1" ref="AF1129" ca="1">IF($S1129="","",INDIRECT("$Z"&amp;$S1129))</f>
        <v>#VALUE!</v>
      </c>
      <c r="AG1129" t="str">
        <f t="shared" si="334"/>
        <v/>
      </c>
      <c r="AH1129" t="str" cm="1">
        <f t="array" aca="1" ref="AH1129" ca="1">IFERROR(INDIRECT("$ag"&amp;S1129),"")</f>
        <v/>
      </c>
      <c r="AI1129" t="e" cm="1">
        <f t="array" aca="1" ref="AI1129" ca="1">INDIRECT("O"&amp;S1129)</f>
        <v>#VALUE!</v>
      </c>
      <c r="AJ1129" t="str">
        <f t="shared" si="335"/>
        <v/>
      </c>
    </row>
    <row r="1130" spans="1:36" ht="16.5" customHeight="1" thickBot="1">
      <c r="A1130" s="131"/>
      <c r="B1130" s="138"/>
      <c r="C1130" s="139"/>
      <c r="D1130" s="148"/>
      <c r="E1130" s="148"/>
      <c r="F1130" s="139"/>
      <c r="G1130" s="149"/>
      <c r="H1130" s="149"/>
      <c r="I1130" s="149"/>
      <c r="J1130" s="149"/>
      <c r="K1130" s="39"/>
      <c r="L1130" s="145"/>
      <c r="M1130" s="145"/>
      <c r="N1130" s="62"/>
      <c r="O1130" s="315"/>
      <c r="Q1130" t="str">
        <f t="shared" si="330"/>
        <v/>
      </c>
      <c r="S1130" t="e">
        <f t="shared" ca="1" si="339"/>
        <v>#VALUE!</v>
      </c>
      <c r="T1130" t="e">
        <f t="shared" ca="1" si="336"/>
        <v>#VALUE!</v>
      </c>
      <c r="U1130">
        <f t="shared" si="340"/>
        <v>1056</v>
      </c>
      <c r="V1130">
        <v>88.916666666673606</v>
      </c>
      <c r="W1130">
        <f t="shared" si="343"/>
        <v>88</v>
      </c>
      <c r="X1130" t="str" cm="1">
        <f t="array" aca="1" ref="X1130" ca="1">IFERROR(INDEX('PC&amp;PD'!$A$1:$AS$19,ROW('PC&amp;PD'!$A$19),MATCH(INDIRECT(T1130),'PC&amp;PD'!$A$1:$AS$1,0)),"")</f>
        <v/>
      </c>
      <c r="AA1130" t="str">
        <f t="shared" si="331"/>
        <v/>
      </c>
      <c r="AB1130" t="str">
        <f t="shared" si="332"/>
        <v/>
      </c>
      <c r="AC1130" t="e">
        <f t="shared" ca="1" si="333"/>
        <v>#VALUE!</v>
      </c>
      <c r="AD1130" t="str" cm="1">
        <f t="array" aca="1" ref="AD1130" ca="1">IFERROR(IF((LEFT(INDIRECT("$F"&amp;$S1130),4))="GOTS",IF($G1130="Organic","GOTS_Organic_raw",(IF($G1130="Responsible","GOTS_Responsible",(IF($G1130="No Attribute (Conventional)","GOTS_conventional",(IF($G1130="Recycled Pre/Post-Consumer","GOTS_pre_post",(IF($G1130="In-Conversion","GOTS_in_conversion",(IF($G1130="Sustainably Sourced","Sustainably_sourced",(IF($G1130="Recycled pre-consumer organic","GOTS_recycled_organic",""))))))))))))),IF($G1130="Organic","Organic",(IF($G1130="Responsible","Responsible",(IF($G1130="No Attribute (Conventional)","No_Attribute_Conventional",(IF($G1130="Recycled Pre/Post-Consumer","Recycled_Pre_Post_Consumer",(IF($G1130="In-Conversion","In_Conversion",(IF($G1130="Recycled Pre-Consumer","Recycled_Pre_Consumer",(IF($G1130="Recycled Post-Consumer","Recycled_Post_Consumer",(IF($G1130="Sustainably Sourced","Sustainably_sourced",(IF($G1130="Recycled pre-consumer organic","GOTS_recycled_organic","")))))))))))))))))),"")</f>
        <v/>
      </c>
      <c r="AE1130" t="e" cm="1">
        <f t="array" aca="1" ref="AE1130" ca="1">IF($I1130="",IF(INDIRECT("$F"&amp;$S1130)="","",IF(LEFT(INDIRECT("$F"&amp;$S1130),3)="GRS","GRS_RCS_RM",IF((LEFT(INDIRECT("$F"&amp;$S1130),3))="RCS","GRS_RCS_RM",IF(INDIRECT("$F"&amp;$S1130)="OCS (No Label)","OCS_Conversion_RM",IF(LEFT(INDIRECT("$F"&amp;$S1130),3)="OCS","OCS_RM",IF(RIGHT(INDIRECT("$F"&amp;$S1130),10)="conversion","GOTS_RM_conversion",IF((LEFT(INDIRECT("$F"&amp;$S1130),4))="GOTS","GOTS_RM","Responsible_RM"))))))),"DELETERM")</f>
        <v>#VALUE!</v>
      </c>
      <c r="AF1130" t="e" cm="1">
        <f t="array" aca="1" ref="AF1130" ca="1">IF($S1130="","",INDIRECT("$Z"&amp;$S1130))</f>
        <v>#VALUE!</v>
      </c>
      <c r="AG1130" t="str">
        <f t="shared" si="334"/>
        <v/>
      </c>
      <c r="AH1130" t="str" cm="1">
        <f t="array" aca="1" ref="AH1130" ca="1">IFERROR(INDIRECT("$ag"&amp;S1130),"")</f>
        <v/>
      </c>
      <c r="AI1130" t="e" cm="1">
        <f t="array" aca="1" ref="AI1130" ca="1">INDIRECT("O"&amp;S1130)</f>
        <v>#VALUE!</v>
      </c>
      <c r="AJ1130" t="str">
        <f t="shared" si="335"/>
        <v/>
      </c>
    </row>
    <row r="1131" spans="1:36" ht="16.5" customHeight="1">
      <c r="A1131" s="128" t="str">
        <f>IF(B1131="","",COUNTA($B$63:$B1131))</f>
        <v/>
      </c>
      <c r="B1131" s="132"/>
      <c r="C1131" s="133"/>
      <c r="D1131" s="140"/>
      <c r="E1131" s="140"/>
      <c r="F1131" s="133"/>
      <c r="G1131" s="141"/>
      <c r="H1131" s="141"/>
      <c r="I1131" s="141"/>
      <c r="J1131" s="141"/>
      <c r="K1131" s="37"/>
      <c r="L1131" s="142" t="str">
        <f>IF(R1131="","",LEFT(R1131,LEN(R1131)-2))</f>
        <v/>
      </c>
      <c r="M1131" s="142"/>
      <c r="N1131" s="60"/>
      <c r="O1131" s="313"/>
      <c r="Q1131" t="str">
        <f t="shared" si="330"/>
        <v/>
      </c>
      <c r="R1131" t="str">
        <f t="shared" ref="R1131" si="346">CONCATENATE($Q1131,Q1132,Q1133,Q1134,Q1135,Q1136,$Q1137,$Q1138,$Q1139,$Q1140,$Q1141,$Q1142)</f>
        <v/>
      </c>
      <c r="S1131" t="e">
        <f t="shared" ca="1" si="339"/>
        <v>#VALUE!</v>
      </c>
      <c r="T1131" t="e">
        <f t="shared" ca="1" si="336"/>
        <v>#VALUE!</v>
      </c>
      <c r="U1131">
        <f t="shared" si="340"/>
        <v>1068</v>
      </c>
      <c r="V1131">
        <v>89.000000000007006</v>
      </c>
      <c r="W1131">
        <f t="shared" si="343"/>
        <v>89</v>
      </c>
      <c r="X1131" t="str" cm="1">
        <f t="array" aca="1" ref="X1131" ca="1">IFERROR(INDEX('PC&amp;PD'!$A$1:$AS$19,ROW('PC&amp;PD'!$A$19),MATCH(INDIRECT(T1131),'PC&amp;PD'!$A$1:$AS$1,0)),"")</f>
        <v/>
      </c>
      <c r="Z1131" t="str">
        <f t="shared" ref="Z1131" si="347">IFERROR(IF($F1131="OCS 100","OCS (OCS 100)",IF($F1131="OCS Blended","OCS (OCS Blended)",IF($F1131="OCS (No Label)","OCS (No Label)",IF($F1131="RCS 100","RCS (RCS 100)",IF($F1131="RCS Blended","RCS (RCS Blended)",IF($F1131="GRS","GRS (GRS)",IF($F1131="GRS (No Label)", "GRS (No Label)",IF($F1131="RDS","RDS (RDS)",IF($F1131="RWS","RWS (RWS)",IF($F1131="RAS","RAS (RAS)",IF($F1131="RMS","RMS (RMS)",IF($F1131="GOTS Organic","GOTS (Organic)",IF($F1131="GOTS Made with organic","GOTS (Made with Organic)",IF($F1131="GOTS Organic - in conversion","GOTS (Organic - In Conversion)",IF($F1131="GOTS Made with organic - in conversion","GOTS (Made with Organic - In Conversion)",""))))))))))))))),"")</f>
        <v/>
      </c>
      <c r="AA1131" t="str">
        <f t="shared" si="331"/>
        <v/>
      </c>
      <c r="AB1131" t="str">
        <f t="shared" si="332"/>
        <v/>
      </c>
      <c r="AC1131" t="e">
        <f t="shared" ca="1" si="333"/>
        <v>#VALUE!</v>
      </c>
      <c r="AD1131" t="str" cm="1">
        <f t="array" aca="1" ref="AD1131" ca="1">IFERROR(IF((LEFT(INDIRECT("$F"&amp;$S1131),4))="GOTS",IF($G1131="Organic","GOTS_Organic_raw",(IF($G1131="Responsible","GOTS_Responsible",(IF($G1131="No Attribute (Conventional)","GOTS_conventional",(IF($G1131="Recycled Pre/Post-Consumer","GOTS_pre_post",(IF($G1131="In-Conversion","GOTS_in_conversion",(IF($G1131="Sustainably Sourced","Sustainably_sourced",(IF($G1131="Recycled pre-consumer organic","GOTS_recycled_organic",""))))))))))))),IF($G1131="Organic","Organic",(IF($G1131="Responsible","Responsible",(IF($G1131="No Attribute (Conventional)","No_Attribute_Conventional",(IF($G1131="Recycled Pre/Post-Consumer","Recycled_Pre_Post_Consumer",(IF($G1131="In-Conversion","In_Conversion",(IF($G1131="Recycled Pre-Consumer","Recycled_Pre_Consumer",(IF($G1131="Recycled Post-Consumer","Recycled_Post_Consumer",(IF($G1131="Sustainably Sourced","Sustainably_sourced",(IF($G1131="Recycled pre-consumer organic","GOTS_recycled_organic","")))))))))))))))))),"")</f>
        <v/>
      </c>
      <c r="AE1131" t="e" cm="1">
        <f t="array" aca="1" ref="AE1131" ca="1">IF($I1131="",IF(INDIRECT("$F"&amp;$S1131)="","",IF(LEFT(INDIRECT("$F"&amp;$S1131),3)="GRS","GRS_RCS_RM",IF((LEFT(INDIRECT("$F"&amp;$S1131),3))="RCS","GRS_RCS_RM",IF(INDIRECT("$F"&amp;$S1131)="OCS (No Label)","OCS_Conversion_RM",IF(LEFT(INDIRECT("$F"&amp;$S1131),3)="OCS","OCS_RM",IF(RIGHT(INDIRECT("$F"&amp;$S1131),10)="conversion","GOTS_RM_conversion",IF((LEFT(INDIRECT("$F"&amp;$S1131),4))="GOTS","GOTS_RM","Responsible_RM"))))))),"DELETERM")</f>
        <v>#VALUE!</v>
      </c>
      <c r="AF1131" t="e" cm="1">
        <f t="array" aca="1" ref="AF1131" ca="1">IF($S1131="","",INDIRECT("$Z"&amp;$S1131))</f>
        <v>#VALUE!</v>
      </c>
      <c r="AG1131" t="str">
        <f t="shared" si="334"/>
        <v/>
      </c>
      <c r="AH1131" t="str" cm="1">
        <f t="array" aca="1" ref="AH1131" ca="1">IFERROR(INDIRECT("$ag"&amp;S1131),"")</f>
        <v/>
      </c>
      <c r="AI1131" t="e" cm="1">
        <f t="array" aca="1" ref="AI1131" ca="1">INDIRECT("O"&amp;S1131)</f>
        <v>#VALUE!</v>
      </c>
      <c r="AJ1131" t="str">
        <f t="shared" si="335"/>
        <v/>
      </c>
    </row>
    <row r="1132" spans="1:36" ht="16.5" customHeight="1">
      <c r="A1132" s="129"/>
      <c r="B1132" s="134"/>
      <c r="C1132" s="135"/>
      <c r="D1132" s="146"/>
      <c r="E1132" s="146"/>
      <c r="F1132" s="135"/>
      <c r="G1132" s="147"/>
      <c r="H1132" s="147"/>
      <c r="I1132" s="147"/>
      <c r="J1132" s="147"/>
      <c r="K1132" s="38"/>
      <c r="L1132" s="143"/>
      <c r="M1132" s="143"/>
      <c r="N1132" s="61"/>
      <c r="O1132" s="314"/>
      <c r="Q1132" t="str">
        <f t="shared" si="330"/>
        <v/>
      </c>
      <c r="S1132" t="e">
        <f t="shared" ca="1" si="339"/>
        <v>#VALUE!</v>
      </c>
      <c r="T1132" t="e">
        <f t="shared" ca="1" si="336"/>
        <v>#VALUE!</v>
      </c>
      <c r="U1132">
        <f t="shared" si="340"/>
        <v>1068</v>
      </c>
      <c r="V1132">
        <v>89.083333333340306</v>
      </c>
      <c r="W1132">
        <f t="shared" si="343"/>
        <v>89</v>
      </c>
      <c r="X1132" t="str" cm="1">
        <f t="array" aca="1" ref="X1132" ca="1">IFERROR(INDEX('PC&amp;PD'!$A$1:$AS$19,ROW('PC&amp;PD'!$A$19),MATCH(INDIRECT(T1132),'PC&amp;PD'!$A$1:$AS$1,0)),"")</f>
        <v/>
      </c>
      <c r="AA1132" t="str">
        <f t="shared" si="331"/>
        <v/>
      </c>
      <c r="AB1132" t="str">
        <f t="shared" si="332"/>
        <v/>
      </c>
      <c r="AC1132" t="e">
        <f t="shared" ca="1" si="333"/>
        <v>#VALUE!</v>
      </c>
      <c r="AD1132" t="str" cm="1">
        <f t="array" aca="1" ref="AD1132" ca="1">IFERROR(IF((LEFT(INDIRECT("$F"&amp;$S1132),4))="GOTS",IF($G1132="Organic","GOTS_Organic_raw",(IF($G1132="Responsible","GOTS_Responsible",(IF($G1132="No Attribute (Conventional)","GOTS_conventional",(IF($G1132="Recycled Pre/Post-Consumer","GOTS_pre_post",(IF($G1132="In-Conversion","GOTS_in_conversion",(IF($G1132="Sustainably Sourced","Sustainably_sourced",(IF($G1132="Recycled pre-consumer organic","GOTS_recycled_organic",""))))))))))))),IF($G1132="Organic","Organic",(IF($G1132="Responsible","Responsible",(IF($G1132="No Attribute (Conventional)","No_Attribute_Conventional",(IF($G1132="Recycled Pre/Post-Consumer","Recycled_Pre_Post_Consumer",(IF($G1132="In-Conversion","In_Conversion",(IF($G1132="Recycled Pre-Consumer","Recycled_Pre_Consumer",(IF($G1132="Recycled Post-Consumer","Recycled_Post_Consumer",(IF($G1132="Sustainably Sourced","Sustainably_sourced",(IF($G1132="Recycled pre-consumer organic","GOTS_recycled_organic","")))))))))))))))))),"")</f>
        <v/>
      </c>
      <c r="AE1132" t="e" cm="1">
        <f t="array" aca="1" ref="AE1132" ca="1">IF($I1132="",IF(INDIRECT("$F"&amp;$S1132)="","",IF(LEFT(INDIRECT("$F"&amp;$S1132),3)="GRS","GRS_RCS_RM",IF((LEFT(INDIRECT("$F"&amp;$S1132),3))="RCS","GRS_RCS_RM",IF(INDIRECT("$F"&amp;$S1132)="OCS (No Label)","OCS_Conversion_RM",IF(LEFT(INDIRECT("$F"&amp;$S1132),3)="OCS","OCS_RM",IF(RIGHT(INDIRECT("$F"&amp;$S1132),10)="conversion","GOTS_RM_conversion",IF((LEFT(INDIRECT("$F"&amp;$S1132),4))="GOTS","GOTS_RM","Responsible_RM"))))))),"DELETERM")</f>
        <v>#VALUE!</v>
      </c>
      <c r="AF1132" t="e" cm="1">
        <f t="array" aca="1" ref="AF1132" ca="1">IF($S1132="","",INDIRECT("$Z"&amp;$S1132))</f>
        <v>#VALUE!</v>
      </c>
      <c r="AG1132" t="str">
        <f t="shared" si="334"/>
        <v/>
      </c>
      <c r="AH1132" t="str" cm="1">
        <f t="array" aca="1" ref="AH1132" ca="1">IFERROR(INDIRECT("$ag"&amp;S1132),"")</f>
        <v/>
      </c>
      <c r="AI1132" t="e" cm="1">
        <f t="array" aca="1" ref="AI1132" ca="1">INDIRECT("O"&amp;S1132)</f>
        <v>#VALUE!</v>
      </c>
      <c r="AJ1132" t="str">
        <f t="shared" si="335"/>
        <v/>
      </c>
    </row>
    <row r="1133" spans="1:36" ht="16.5" customHeight="1">
      <c r="A1133" s="129"/>
      <c r="B1133" s="134"/>
      <c r="C1133" s="135"/>
      <c r="D1133" s="146"/>
      <c r="E1133" s="146"/>
      <c r="F1133" s="135"/>
      <c r="G1133" s="147"/>
      <c r="H1133" s="147"/>
      <c r="I1133" s="147"/>
      <c r="J1133" s="147"/>
      <c r="K1133" s="38"/>
      <c r="L1133" s="143"/>
      <c r="M1133" s="143"/>
      <c r="N1133" s="61"/>
      <c r="O1133" s="314"/>
      <c r="Q1133" t="str">
        <f t="shared" si="330"/>
        <v/>
      </c>
      <c r="S1133" t="e">
        <f t="shared" ca="1" si="339"/>
        <v>#VALUE!</v>
      </c>
      <c r="T1133" t="e">
        <f t="shared" ca="1" si="336"/>
        <v>#VALUE!</v>
      </c>
      <c r="U1133">
        <f t="shared" si="340"/>
        <v>1068</v>
      </c>
      <c r="V1133">
        <v>89.166666666673606</v>
      </c>
      <c r="W1133">
        <f t="shared" si="343"/>
        <v>89</v>
      </c>
      <c r="X1133" t="str" cm="1">
        <f t="array" aca="1" ref="X1133" ca="1">IFERROR(INDEX('PC&amp;PD'!$A$1:$AS$19,ROW('PC&amp;PD'!$A$19),MATCH(INDIRECT(T1133),'PC&amp;PD'!$A$1:$AS$1,0)),"")</f>
        <v/>
      </c>
      <c r="AA1133" t="str">
        <f t="shared" si="331"/>
        <v/>
      </c>
      <c r="AB1133" t="str">
        <f t="shared" si="332"/>
        <v/>
      </c>
      <c r="AC1133" t="e">
        <f t="shared" ca="1" si="333"/>
        <v>#VALUE!</v>
      </c>
      <c r="AD1133" t="str" cm="1">
        <f t="array" aca="1" ref="AD1133" ca="1">IFERROR(IF((LEFT(INDIRECT("$F"&amp;$S1133),4))="GOTS",IF($G1133="Organic","GOTS_Organic_raw",(IF($G1133="Responsible","GOTS_Responsible",(IF($G1133="No Attribute (Conventional)","GOTS_conventional",(IF($G1133="Recycled Pre/Post-Consumer","GOTS_pre_post",(IF($G1133="In-Conversion","GOTS_in_conversion",(IF($G1133="Sustainably Sourced","Sustainably_sourced",(IF($G1133="Recycled pre-consumer organic","GOTS_recycled_organic",""))))))))))))),IF($G1133="Organic","Organic",(IF($G1133="Responsible","Responsible",(IF($G1133="No Attribute (Conventional)","No_Attribute_Conventional",(IF($G1133="Recycled Pre/Post-Consumer","Recycled_Pre_Post_Consumer",(IF($G1133="In-Conversion","In_Conversion",(IF($G1133="Recycled Pre-Consumer","Recycled_Pre_Consumer",(IF($G1133="Recycled Post-Consumer","Recycled_Post_Consumer",(IF($G1133="Sustainably Sourced","Sustainably_sourced",(IF($G1133="Recycled pre-consumer organic","GOTS_recycled_organic","")))))))))))))))))),"")</f>
        <v/>
      </c>
      <c r="AE1133" t="e" cm="1">
        <f t="array" aca="1" ref="AE1133" ca="1">IF($I1133="",IF(INDIRECT("$F"&amp;$S1133)="","",IF(LEFT(INDIRECT("$F"&amp;$S1133),3)="GRS","GRS_RCS_RM",IF((LEFT(INDIRECT("$F"&amp;$S1133),3))="RCS","GRS_RCS_RM",IF(INDIRECT("$F"&amp;$S1133)="OCS (No Label)","OCS_Conversion_RM",IF(LEFT(INDIRECT("$F"&amp;$S1133),3)="OCS","OCS_RM",IF(RIGHT(INDIRECT("$F"&amp;$S1133),10)="conversion","GOTS_RM_conversion",IF((LEFT(INDIRECT("$F"&amp;$S1133),4))="GOTS","GOTS_RM","Responsible_RM"))))))),"DELETERM")</f>
        <v>#VALUE!</v>
      </c>
      <c r="AF1133" t="e" cm="1">
        <f t="array" aca="1" ref="AF1133" ca="1">IF($S1133="","",INDIRECT("$Z"&amp;$S1133))</f>
        <v>#VALUE!</v>
      </c>
      <c r="AG1133" t="str">
        <f t="shared" si="334"/>
        <v/>
      </c>
      <c r="AH1133" t="str" cm="1">
        <f t="array" aca="1" ref="AH1133" ca="1">IFERROR(INDIRECT("$ag"&amp;S1133),"")</f>
        <v/>
      </c>
      <c r="AI1133" t="e" cm="1">
        <f t="array" aca="1" ref="AI1133" ca="1">INDIRECT("O"&amp;S1133)</f>
        <v>#VALUE!</v>
      </c>
      <c r="AJ1133" t="str">
        <f t="shared" si="335"/>
        <v/>
      </c>
    </row>
    <row r="1134" spans="1:36" ht="16.5" customHeight="1">
      <c r="A1134" s="129"/>
      <c r="B1134" s="134"/>
      <c r="C1134" s="135"/>
      <c r="D1134" s="146"/>
      <c r="E1134" s="146"/>
      <c r="F1134" s="135"/>
      <c r="G1134" s="147"/>
      <c r="H1134" s="147"/>
      <c r="I1134" s="147"/>
      <c r="J1134" s="147"/>
      <c r="K1134" s="38"/>
      <c r="L1134" s="143"/>
      <c r="M1134" s="143"/>
      <c r="N1134" s="61"/>
      <c r="O1134" s="314"/>
      <c r="Q1134" t="str">
        <f t="shared" si="330"/>
        <v/>
      </c>
      <c r="S1134" t="e">
        <f t="shared" ca="1" si="339"/>
        <v>#VALUE!</v>
      </c>
      <c r="T1134" t="e">
        <f t="shared" ca="1" si="336"/>
        <v>#VALUE!</v>
      </c>
      <c r="U1134">
        <f t="shared" si="340"/>
        <v>1068</v>
      </c>
      <c r="V1134">
        <v>89.250000000007006</v>
      </c>
      <c r="W1134">
        <f t="shared" si="343"/>
        <v>89</v>
      </c>
      <c r="X1134" t="str" cm="1">
        <f t="array" aca="1" ref="X1134" ca="1">IFERROR(INDEX('PC&amp;PD'!$A$1:$AS$19,ROW('PC&amp;PD'!$A$19),MATCH(INDIRECT(T1134),'PC&amp;PD'!$A$1:$AS$1,0)),"")</f>
        <v/>
      </c>
      <c r="AA1134" t="str">
        <f t="shared" si="331"/>
        <v/>
      </c>
      <c r="AB1134" t="str">
        <f t="shared" si="332"/>
        <v/>
      </c>
      <c r="AC1134" t="e">
        <f t="shared" ca="1" si="333"/>
        <v>#VALUE!</v>
      </c>
      <c r="AD1134" t="str" cm="1">
        <f t="array" aca="1" ref="AD1134" ca="1">IFERROR(IF((LEFT(INDIRECT("$F"&amp;$S1134),4))="GOTS",IF($G1134="Organic","GOTS_Organic_raw",(IF($G1134="Responsible","GOTS_Responsible",(IF($G1134="No Attribute (Conventional)","GOTS_conventional",(IF($G1134="Recycled Pre/Post-Consumer","GOTS_pre_post",(IF($G1134="In-Conversion","GOTS_in_conversion",(IF($G1134="Sustainably Sourced","Sustainably_sourced",(IF($G1134="Recycled pre-consumer organic","GOTS_recycled_organic",""))))))))))))),IF($G1134="Organic","Organic",(IF($G1134="Responsible","Responsible",(IF($G1134="No Attribute (Conventional)","No_Attribute_Conventional",(IF($G1134="Recycled Pre/Post-Consumer","Recycled_Pre_Post_Consumer",(IF($G1134="In-Conversion","In_Conversion",(IF($G1134="Recycled Pre-Consumer","Recycled_Pre_Consumer",(IF($G1134="Recycled Post-Consumer","Recycled_Post_Consumer",(IF($G1134="Sustainably Sourced","Sustainably_sourced",(IF($G1134="Recycled pre-consumer organic","GOTS_recycled_organic","")))))))))))))))))),"")</f>
        <v/>
      </c>
      <c r="AE1134" t="e" cm="1">
        <f t="array" aca="1" ref="AE1134" ca="1">IF($I1134="",IF(INDIRECT("$F"&amp;$S1134)="","",IF(LEFT(INDIRECT("$F"&amp;$S1134),3)="GRS","GRS_RCS_RM",IF((LEFT(INDIRECT("$F"&amp;$S1134),3))="RCS","GRS_RCS_RM",IF(INDIRECT("$F"&amp;$S1134)="OCS (No Label)","OCS_Conversion_RM",IF(LEFT(INDIRECT("$F"&amp;$S1134),3)="OCS","OCS_RM",IF(RIGHT(INDIRECT("$F"&amp;$S1134),10)="conversion","GOTS_RM_conversion",IF((LEFT(INDIRECT("$F"&amp;$S1134),4))="GOTS","GOTS_RM","Responsible_RM"))))))),"DELETERM")</f>
        <v>#VALUE!</v>
      </c>
      <c r="AF1134" t="e" cm="1">
        <f t="array" aca="1" ref="AF1134" ca="1">IF($S1134="","",INDIRECT("$Z"&amp;$S1134))</f>
        <v>#VALUE!</v>
      </c>
      <c r="AG1134" t="str">
        <f t="shared" si="334"/>
        <v/>
      </c>
      <c r="AH1134" t="str" cm="1">
        <f t="array" aca="1" ref="AH1134" ca="1">IFERROR(INDIRECT("$ag"&amp;S1134),"")</f>
        <v/>
      </c>
      <c r="AI1134" t="e" cm="1">
        <f t="array" aca="1" ref="AI1134" ca="1">INDIRECT("O"&amp;S1134)</f>
        <v>#VALUE!</v>
      </c>
      <c r="AJ1134" t="str">
        <f t="shared" si="335"/>
        <v/>
      </c>
    </row>
    <row r="1135" spans="1:36" ht="16.5" customHeight="1">
      <c r="A1135" s="129"/>
      <c r="B1135" s="134"/>
      <c r="C1135" s="135"/>
      <c r="D1135" s="146"/>
      <c r="E1135" s="146"/>
      <c r="F1135" s="135"/>
      <c r="G1135" s="147"/>
      <c r="H1135" s="147"/>
      <c r="I1135" s="147"/>
      <c r="J1135" s="147"/>
      <c r="K1135" s="38"/>
      <c r="L1135" s="143"/>
      <c r="M1135" s="143"/>
      <c r="N1135" s="61"/>
      <c r="O1135" s="314"/>
      <c r="Q1135" t="str">
        <f t="shared" si="330"/>
        <v/>
      </c>
      <c r="S1135" t="e">
        <f t="shared" ca="1" si="339"/>
        <v>#VALUE!</v>
      </c>
      <c r="T1135" t="e">
        <f t="shared" ca="1" si="336"/>
        <v>#VALUE!</v>
      </c>
      <c r="U1135">
        <f t="shared" si="340"/>
        <v>1068</v>
      </c>
      <c r="V1135">
        <v>89.333333333340306</v>
      </c>
      <c r="W1135">
        <f t="shared" si="343"/>
        <v>89</v>
      </c>
      <c r="X1135" t="str" cm="1">
        <f t="array" aca="1" ref="X1135" ca="1">IFERROR(INDEX('PC&amp;PD'!$A$1:$AS$19,ROW('PC&amp;PD'!$A$19),MATCH(INDIRECT(T1135),'PC&amp;PD'!$A$1:$AS$1,0)),"")</f>
        <v/>
      </c>
      <c r="AA1135" t="str">
        <f t="shared" si="331"/>
        <v/>
      </c>
      <c r="AB1135" t="str">
        <f t="shared" si="332"/>
        <v/>
      </c>
      <c r="AC1135" t="e">
        <f t="shared" ca="1" si="333"/>
        <v>#VALUE!</v>
      </c>
      <c r="AD1135" t="str" cm="1">
        <f t="array" aca="1" ref="AD1135" ca="1">IFERROR(IF((LEFT(INDIRECT("$F"&amp;$S1135),4))="GOTS",IF($G1135="Organic","GOTS_Organic_raw",(IF($G1135="Responsible","GOTS_Responsible",(IF($G1135="No Attribute (Conventional)","GOTS_conventional",(IF($G1135="Recycled Pre/Post-Consumer","GOTS_pre_post",(IF($G1135="In-Conversion","GOTS_in_conversion",(IF($G1135="Sustainably Sourced","Sustainably_sourced",(IF($G1135="Recycled pre-consumer organic","GOTS_recycled_organic",""))))))))))))),IF($G1135="Organic","Organic",(IF($G1135="Responsible","Responsible",(IF($G1135="No Attribute (Conventional)","No_Attribute_Conventional",(IF($G1135="Recycled Pre/Post-Consumer","Recycled_Pre_Post_Consumer",(IF($G1135="In-Conversion","In_Conversion",(IF($G1135="Recycled Pre-Consumer","Recycled_Pre_Consumer",(IF($G1135="Recycled Post-Consumer","Recycled_Post_Consumer",(IF($G1135="Sustainably Sourced","Sustainably_sourced",(IF($G1135="Recycled pre-consumer organic","GOTS_recycled_organic","")))))))))))))))))),"")</f>
        <v/>
      </c>
      <c r="AE1135" t="e" cm="1">
        <f t="array" aca="1" ref="AE1135" ca="1">IF($I1135="",IF(INDIRECT("$F"&amp;$S1135)="","",IF(LEFT(INDIRECT("$F"&amp;$S1135),3)="GRS","GRS_RCS_RM",IF((LEFT(INDIRECT("$F"&amp;$S1135),3))="RCS","GRS_RCS_RM",IF(INDIRECT("$F"&amp;$S1135)="OCS (No Label)","OCS_Conversion_RM",IF(LEFT(INDIRECT("$F"&amp;$S1135),3)="OCS","OCS_RM",IF(RIGHT(INDIRECT("$F"&amp;$S1135),10)="conversion","GOTS_RM_conversion",IF((LEFT(INDIRECT("$F"&amp;$S1135),4))="GOTS","GOTS_RM","Responsible_RM"))))))),"DELETERM")</f>
        <v>#VALUE!</v>
      </c>
      <c r="AF1135" t="e" cm="1">
        <f t="array" aca="1" ref="AF1135" ca="1">IF($S1135="","",INDIRECT("$Z"&amp;$S1135))</f>
        <v>#VALUE!</v>
      </c>
      <c r="AG1135" t="str">
        <f t="shared" si="334"/>
        <v/>
      </c>
      <c r="AH1135" t="str" cm="1">
        <f t="array" aca="1" ref="AH1135" ca="1">IFERROR(INDIRECT("$ag"&amp;S1135),"")</f>
        <v/>
      </c>
      <c r="AI1135" t="e" cm="1">
        <f t="array" aca="1" ref="AI1135" ca="1">INDIRECT("O"&amp;S1135)</f>
        <v>#VALUE!</v>
      </c>
      <c r="AJ1135" t="str">
        <f t="shared" si="335"/>
        <v/>
      </c>
    </row>
    <row r="1136" spans="1:36" ht="16.5" customHeight="1">
      <c r="A1136" s="129"/>
      <c r="B1136" s="134"/>
      <c r="C1136" s="135"/>
      <c r="D1136" s="146"/>
      <c r="E1136" s="146"/>
      <c r="F1136" s="135"/>
      <c r="G1136" s="147"/>
      <c r="H1136" s="147"/>
      <c r="I1136" s="147"/>
      <c r="J1136" s="147"/>
      <c r="K1136" s="38"/>
      <c r="L1136" s="143"/>
      <c r="M1136" s="143"/>
      <c r="N1136" s="61"/>
      <c r="O1136" s="314"/>
      <c r="Q1136" t="str">
        <f t="shared" si="330"/>
        <v/>
      </c>
      <c r="S1136" t="e">
        <f t="shared" ca="1" si="339"/>
        <v>#VALUE!</v>
      </c>
      <c r="T1136" t="e">
        <f t="shared" ca="1" si="336"/>
        <v>#VALUE!</v>
      </c>
      <c r="U1136">
        <f t="shared" si="340"/>
        <v>1068</v>
      </c>
      <c r="V1136">
        <v>89.416666666673606</v>
      </c>
      <c r="W1136">
        <f t="shared" si="343"/>
        <v>89</v>
      </c>
      <c r="X1136" t="str" cm="1">
        <f t="array" aca="1" ref="X1136" ca="1">IFERROR(INDEX('PC&amp;PD'!$A$1:$AS$19,ROW('PC&amp;PD'!$A$19),MATCH(INDIRECT(T1136),'PC&amp;PD'!$A$1:$AS$1,0)),"")</f>
        <v/>
      </c>
      <c r="AA1136" t="str">
        <f t="shared" si="331"/>
        <v/>
      </c>
      <c r="AB1136" t="str">
        <f t="shared" si="332"/>
        <v/>
      </c>
      <c r="AC1136" t="e">
        <f t="shared" ca="1" si="333"/>
        <v>#VALUE!</v>
      </c>
      <c r="AD1136" t="str" cm="1">
        <f t="array" aca="1" ref="AD1136" ca="1">IFERROR(IF((LEFT(INDIRECT("$F"&amp;$S1136),4))="GOTS",IF($G1136="Organic","GOTS_Organic_raw",(IF($G1136="Responsible","GOTS_Responsible",(IF($G1136="No Attribute (Conventional)","GOTS_conventional",(IF($G1136="Recycled Pre/Post-Consumer","GOTS_pre_post",(IF($G1136="In-Conversion","GOTS_in_conversion",(IF($G1136="Sustainably Sourced","Sustainably_sourced",(IF($G1136="Recycled pre-consumer organic","GOTS_recycled_organic",""))))))))))))),IF($G1136="Organic","Organic",(IF($G1136="Responsible","Responsible",(IF($G1136="No Attribute (Conventional)","No_Attribute_Conventional",(IF($G1136="Recycled Pre/Post-Consumer","Recycled_Pre_Post_Consumer",(IF($G1136="In-Conversion","In_Conversion",(IF($G1136="Recycled Pre-Consumer","Recycled_Pre_Consumer",(IF($G1136="Recycled Post-Consumer","Recycled_Post_Consumer",(IF($G1136="Sustainably Sourced","Sustainably_sourced",(IF($G1136="Recycled pre-consumer organic","GOTS_recycled_organic","")))))))))))))))))),"")</f>
        <v/>
      </c>
      <c r="AE1136" t="e" cm="1">
        <f t="array" aca="1" ref="AE1136" ca="1">IF($I1136="",IF(INDIRECT("$F"&amp;$S1136)="","",IF(LEFT(INDIRECT("$F"&amp;$S1136),3)="GRS","GRS_RCS_RM",IF((LEFT(INDIRECT("$F"&amp;$S1136),3))="RCS","GRS_RCS_RM",IF(INDIRECT("$F"&amp;$S1136)="OCS (No Label)","OCS_Conversion_RM",IF(LEFT(INDIRECT("$F"&amp;$S1136),3)="OCS","OCS_RM",IF(RIGHT(INDIRECT("$F"&amp;$S1136),10)="conversion","GOTS_RM_conversion",IF((LEFT(INDIRECT("$F"&amp;$S1136),4))="GOTS","GOTS_RM","Responsible_RM"))))))),"DELETERM")</f>
        <v>#VALUE!</v>
      </c>
      <c r="AF1136" t="e" cm="1">
        <f t="array" aca="1" ref="AF1136" ca="1">IF($S1136="","",INDIRECT("$Z"&amp;$S1136))</f>
        <v>#VALUE!</v>
      </c>
      <c r="AG1136" t="str">
        <f t="shared" si="334"/>
        <v/>
      </c>
      <c r="AH1136" t="str" cm="1">
        <f t="array" aca="1" ref="AH1136" ca="1">IFERROR(INDIRECT("$ag"&amp;S1136),"")</f>
        <v/>
      </c>
      <c r="AI1136" t="e" cm="1">
        <f t="array" aca="1" ref="AI1136" ca="1">INDIRECT("O"&amp;S1136)</f>
        <v>#VALUE!</v>
      </c>
      <c r="AJ1136" t="str">
        <f t="shared" si="335"/>
        <v/>
      </c>
    </row>
    <row r="1137" spans="1:36" ht="16.5" customHeight="1">
      <c r="A1137" s="130"/>
      <c r="B1137" s="136"/>
      <c r="C1137" s="137"/>
      <c r="D1137" s="146"/>
      <c r="E1137" s="146"/>
      <c r="F1137" s="137"/>
      <c r="G1137" s="147"/>
      <c r="H1137" s="147"/>
      <c r="I1137" s="147"/>
      <c r="J1137" s="147"/>
      <c r="K1137" s="38"/>
      <c r="L1137" s="144"/>
      <c r="M1137" s="144"/>
      <c r="N1137" s="61"/>
      <c r="O1137" s="314"/>
      <c r="Q1137" t="str">
        <f t="shared" si="330"/>
        <v/>
      </c>
      <c r="S1137" t="e">
        <f t="shared" ca="1" si="339"/>
        <v>#VALUE!</v>
      </c>
      <c r="T1137" t="e">
        <f t="shared" ca="1" si="336"/>
        <v>#VALUE!</v>
      </c>
      <c r="U1137">
        <f t="shared" si="340"/>
        <v>1068</v>
      </c>
      <c r="V1137">
        <v>89.500000000007006</v>
      </c>
      <c r="W1137">
        <f t="shared" si="343"/>
        <v>89</v>
      </c>
      <c r="X1137" t="str" cm="1">
        <f t="array" aca="1" ref="X1137" ca="1">IFERROR(INDEX('PC&amp;PD'!$A$1:$AS$19,ROW('PC&amp;PD'!$A$19),MATCH(INDIRECT(T1137),'PC&amp;PD'!$A$1:$AS$1,0)),"")</f>
        <v/>
      </c>
      <c r="AA1137" t="str">
        <f t="shared" si="331"/>
        <v/>
      </c>
      <c r="AB1137" t="str">
        <f t="shared" si="332"/>
        <v/>
      </c>
      <c r="AC1137" t="e">
        <f t="shared" ca="1" si="333"/>
        <v>#VALUE!</v>
      </c>
      <c r="AD1137" t="str" cm="1">
        <f t="array" aca="1" ref="AD1137" ca="1">IFERROR(IF((LEFT(INDIRECT("$F"&amp;$S1137),4))="GOTS",IF($G1137="Organic","GOTS_Organic_raw",(IF($G1137="Responsible","GOTS_Responsible",(IF($G1137="No Attribute (Conventional)","GOTS_conventional",(IF($G1137="Recycled Pre/Post-Consumer","GOTS_pre_post",(IF($G1137="In-Conversion","GOTS_in_conversion",(IF($G1137="Sustainably Sourced","Sustainably_sourced",(IF($G1137="Recycled pre-consumer organic","GOTS_recycled_organic",""))))))))))))),IF($G1137="Organic","Organic",(IF($G1137="Responsible","Responsible",(IF($G1137="No Attribute (Conventional)","No_Attribute_Conventional",(IF($G1137="Recycled Pre/Post-Consumer","Recycled_Pre_Post_Consumer",(IF($G1137="In-Conversion","In_Conversion",(IF($G1137="Recycled Pre-Consumer","Recycled_Pre_Consumer",(IF($G1137="Recycled Post-Consumer","Recycled_Post_Consumer",(IF($G1137="Sustainably Sourced","Sustainably_sourced",(IF($G1137="Recycled pre-consumer organic","GOTS_recycled_organic","")))))))))))))))))),"")</f>
        <v/>
      </c>
      <c r="AE1137" t="e" cm="1">
        <f t="array" aca="1" ref="AE1137" ca="1">IF($I1137="",IF(INDIRECT("$F"&amp;$S1137)="","",IF(LEFT(INDIRECT("$F"&amp;$S1137),3)="GRS","GRS_RCS_RM",IF((LEFT(INDIRECT("$F"&amp;$S1137),3))="RCS","GRS_RCS_RM",IF(INDIRECT("$F"&amp;$S1137)="OCS (No Label)","OCS_Conversion_RM",IF(LEFT(INDIRECT("$F"&amp;$S1137),3)="OCS","OCS_RM",IF(RIGHT(INDIRECT("$F"&amp;$S1137),10)="conversion","GOTS_RM_conversion",IF((LEFT(INDIRECT("$F"&amp;$S1137),4))="GOTS","GOTS_RM","Responsible_RM"))))))),"DELETERM")</f>
        <v>#VALUE!</v>
      </c>
      <c r="AF1137" t="e" cm="1">
        <f t="array" aca="1" ref="AF1137" ca="1">IF($S1137="","",INDIRECT("$Z"&amp;$S1137))</f>
        <v>#VALUE!</v>
      </c>
      <c r="AG1137" t="str">
        <f t="shared" si="334"/>
        <v/>
      </c>
      <c r="AH1137" t="str" cm="1">
        <f t="array" aca="1" ref="AH1137" ca="1">IFERROR(INDIRECT("$ag"&amp;S1137),"")</f>
        <v/>
      </c>
      <c r="AI1137" t="e" cm="1">
        <f t="array" aca="1" ref="AI1137" ca="1">INDIRECT("O"&amp;S1137)</f>
        <v>#VALUE!</v>
      </c>
      <c r="AJ1137" t="str">
        <f t="shared" si="335"/>
        <v/>
      </c>
    </row>
    <row r="1138" spans="1:36" ht="16.5" customHeight="1">
      <c r="A1138" s="130"/>
      <c r="B1138" s="136"/>
      <c r="C1138" s="137"/>
      <c r="D1138" s="146"/>
      <c r="E1138" s="146"/>
      <c r="F1138" s="137"/>
      <c r="G1138" s="147"/>
      <c r="H1138" s="147"/>
      <c r="I1138" s="147"/>
      <c r="J1138" s="147"/>
      <c r="K1138" s="38"/>
      <c r="L1138" s="144"/>
      <c r="M1138" s="144"/>
      <c r="N1138" s="61"/>
      <c r="O1138" s="314"/>
      <c r="Q1138" t="str">
        <f t="shared" si="330"/>
        <v/>
      </c>
      <c r="S1138" t="e">
        <f t="shared" ca="1" si="339"/>
        <v>#VALUE!</v>
      </c>
      <c r="T1138" t="e">
        <f t="shared" ca="1" si="336"/>
        <v>#VALUE!</v>
      </c>
      <c r="U1138">
        <f t="shared" si="340"/>
        <v>1068</v>
      </c>
      <c r="V1138">
        <v>89.583333333340306</v>
      </c>
      <c r="W1138">
        <f t="shared" si="343"/>
        <v>89</v>
      </c>
      <c r="X1138" t="str" cm="1">
        <f t="array" aca="1" ref="X1138" ca="1">IFERROR(INDEX('PC&amp;PD'!$A$1:$AS$19,ROW('PC&amp;PD'!$A$19),MATCH(INDIRECT(T1138),'PC&amp;PD'!$A$1:$AS$1,0)),"")</f>
        <v/>
      </c>
      <c r="AA1138" t="str">
        <f t="shared" si="331"/>
        <v/>
      </c>
      <c r="AB1138" t="str">
        <f t="shared" si="332"/>
        <v/>
      </c>
      <c r="AC1138" t="e">
        <f t="shared" ca="1" si="333"/>
        <v>#VALUE!</v>
      </c>
      <c r="AD1138" t="str" cm="1">
        <f t="array" aca="1" ref="AD1138" ca="1">IFERROR(IF((LEFT(INDIRECT("$F"&amp;$S1138),4))="GOTS",IF($G1138="Organic","GOTS_Organic_raw",(IF($G1138="Responsible","GOTS_Responsible",(IF($G1138="No Attribute (Conventional)","GOTS_conventional",(IF($G1138="Recycled Pre/Post-Consumer","GOTS_pre_post",(IF($G1138="In-Conversion","GOTS_in_conversion",(IF($G1138="Sustainably Sourced","Sustainably_sourced",(IF($G1138="Recycled pre-consumer organic","GOTS_recycled_organic",""))))))))))))),IF($G1138="Organic","Organic",(IF($G1138="Responsible","Responsible",(IF($G1138="No Attribute (Conventional)","No_Attribute_Conventional",(IF($G1138="Recycled Pre/Post-Consumer","Recycled_Pre_Post_Consumer",(IF($G1138="In-Conversion","In_Conversion",(IF($G1138="Recycled Pre-Consumer","Recycled_Pre_Consumer",(IF($G1138="Recycled Post-Consumer","Recycled_Post_Consumer",(IF($G1138="Sustainably Sourced","Sustainably_sourced",(IF($G1138="Recycled pre-consumer organic","GOTS_recycled_organic","")))))))))))))))))),"")</f>
        <v/>
      </c>
      <c r="AE1138" t="e" cm="1">
        <f t="array" aca="1" ref="AE1138" ca="1">IF($I1138="",IF(INDIRECT("$F"&amp;$S1138)="","",IF(LEFT(INDIRECT("$F"&amp;$S1138),3)="GRS","GRS_RCS_RM",IF((LEFT(INDIRECT("$F"&amp;$S1138),3))="RCS","GRS_RCS_RM",IF(INDIRECT("$F"&amp;$S1138)="OCS (No Label)","OCS_Conversion_RM",IF(LEFT(INDIRECT("$F"&amp;$S1138),3)="OCS","OCS_RM",IF(RIGHT(INDIRECT("$F"&amp;$S1138),10)="conversion","GOTS_RM_conversion",IF((LEFT(INDIRECT("$F"&amp;$S1138),4))="GOTS","GOTS_RM","Responsible_RM"))))))),"DELETERM")</f>
        <v>#VALUE!</v>
      </c>
      <c r="AF1138" t="e" cm="1">
        <f t="array" aca="1" ref="AF1138" ca="1">IF($S1138="","",INDIRECT("$Z"&amp;$S1138))</f>
        <v>#VALUE!</v>
      </c>
      <c r="AG1138" t="str">
        <f t="shared" si="334"/>
        <v/>
      </c>
      <c r="AH1138" t="str" cm="1">
        <f t="array" aca="1" ref="AH1138" ca="1">IFERROR(INDIRECT("$ag"&amp;S1138),"")</f>
        <v/>
      </c>
      <c r="AI1138" t="e" cm="1">
        <f t="array" aca="1" ref="AI1138" ca="1">INDIRECT("O"&amp;S1138)</f>
        <v>#VALUE!</v>
      </c>
      <c r="AJ1138" t="str">
        <f t="shared" si="335"/>
        <v/>
      </c>
    </row>
    <row r="1139" spans="1:36" ht="16.5" customHeight="1">
      <c r="A1139" s="130"/>
      <c r="B1139" s="136"/>
      <c r="C1139" s="137"/>
      <c r="D1139" s="146"/>
      <c r="E1139" s="146"/>
      <c r="F1139" s="137"/>
      <c r="G1139" s="147"/>
      <c r="H1139" s="147"/>
      <c r="I1139" s="147"/>
      <c r="J1139" s="147"/>
      <c r="K1139" s="38"/>
      <c r="L1139" s="144"/>
      <c r="M1139" s="144"/>
      <c r="N1139" s="61"/>
      <c r="O1139" s="314"/>
      <c r="Q1139" t="str">
        <f t="shared" si="330"/>
        <v/>
      </c>
      <c r="S1139" t="e">
        <f t="shared" ca="1" si="339"/>
        <v>#VALUE!</v>
      </c>
      <c r="T1139" t="e">
        <f t="shared" ca="1" si="336"/>
        <v>#VALUE!</v>
      </c>
      <c r="U1139">
        <f t="shared" si="340"/>
        <v>1068</v>
      </c>
      <c r="V1139">
        <v>89.666666666673706</v>
      </c>
      <c r="W1139">
        <f t="shared" si="343"/>
        <v>89</v>
      </c>
      <c r="X1139" t="str" cm="1">
        <f t="array" aca="1" ref="X1139" ca="1">IFERROR(INDEX('PC&amp;PD'!$A$1:$AS$19,ROW('PC&amp;PD'!$A$19),MATCH(INDIRECT(T1139),'PC&amp;PD'!$A$1:$AS$1,0)),"")</f>
        <v/>
      </c>
      <c r="AA1139" t="str">
        <f t="shared" si="331"/>
        <v/>
      </c>
      <c r="AB1139" t="str">
        <f t="shared" si="332"/>
        <v/>
      </c>
      <c r="AC1139" t="e">
        <f t="shared" ca="1" si="333"/>
        <v>#VALUE!</v>
      </c>
      <c r="AD1139" t="str" cm="1">
        <f t="array" aca="1" ref="AD1139" ca="1">IFERROR(IF((LEFT(INDIRECT("$F"&amp;$S1139),4))="GOTS",IF($G1139="Organic","GOTS_Organic_raw",(IF($G1139="Responsible","GOTS_Responsible",(IF($G1139="No Attribute (Conventional)","GOTS_conventional",(IF($G1139="Recycled Pre/Post-Consumer","GOTS_pre_post",(IF($G1139="In-Conversion","GOTS_in_conversion",(IF($G1139="Sustainably Sourced","Sustainably_sourced",(IF($G1139="Recycled pre-consumer organic","GOTS_recycled_organic",""))))))))))))),IF($G1139="Organic","Organic",(IF($G1139="Responsible","Responsible",(IF($G1139="No Attribute (Conventional)","No_Attribute_Conventional",(IF($G1139="Recycled Pre/Post-Consumer","Recycled_Pre_Post_Consumer",(IF($G1139="In-Conversion","In_Conversion",(IF($G1139="Recycled Pre-Consumer","Recycled_Pre_Consumer",(IF($G1139="Recycled Post-Consumer","Recycled_Post_Consumer",(IF($G1139="Sustainably Sourced","Sustainably_sourced",(IF($G1139="Recycled pre-consumer organic","GOTS_recycled_organic","")))))))))))))))))),"")</f>
        <v/>
      </c>
      <c r="AE1139" t="e" cm="1">
        <f t="array" aca="1" ref="AE1139" ca="1">IF($I1139="",IF(INDIRECT("$F"&amp;$S1139)="","",IF(LEFT(INDIRECT("$F"&amp;$S1139),3)="GRS","GRS_RCS_RM",IF((LEFT(INDIRECT("$F"&amp;$S1139),3))="RCS","GRS_RCS_RM",IF(INDIRECT("$F"&amp;$S1139)="OCS (No Label)","OCS_Conversion_RM",IF(LEFT(INDIRECT("$F"&amp;$S1139),3)="OCS","OCS_RM",IF(RIGHT(INDIRECT("$F"&amp;$S1139),10)="conversion","GOTS_RM_conversion",IF((LEFT(INDIRECT("$F"&amp;$S1139),4))="GOTS","GOTS_RM","Responsible_RM"))))))),"DELETERM")</f>
        <v>#VALUE!</v>
      </c>
      <c r="AF1139" t="e" cm="1">
        <f t="array" aca="1" ref="AF1139" ca="1">IF($S1139="","",INDIRECT("$Z"&amp;$S1139))</f>
        <v>#VALUE!</v>
      </c>
      <c r="AG1139" t="str">
        <f t="shared" si="334"/>
        <v/>
      </c>
      <c r="AH1139" t="str" cm="1">
        <f t="array" aca="1" ref="AH1139" ca="1">IFERROR(INDIRECT("$ag"&amp;S1139),"")</f>
        <v/>
      </c>
      <c r="AI1139" t="e" cm="1">
        <f t="array" aca="1" ref="AI1139" ca="1">INDIRECT("O"&amp;S1139)</f>
        <v>#VALUE!</v>
      </c>
      <c r="AJ1139" t="str">
        <f t="shared" si="335"/>
        <v/>
      </c>
    </row>
    <row r="1140" spans="1:36" ht="16.5" customHeight="1">
      <c r="A1140" s="130"/>
      <c r="B1140" s="136"/>
      <c r="C1140" s="137"/>
      <c r="D1140" s="146"/>
      <c r="E1140" s="146"/>
      <c r="F1140" s="137"/>
      <c r="G1140" s="147"/>
      <c r="H1140" s="147"/>
      <c r="I1140" s="147"/>
      <c r="J1140" s="147"/>
      <c r="K1140" s="38"/>
      <c r="L1140" s="144"/>
      <c r="M1140" s="144"/>
      <c r="N1140" s="61"/>
      <c r="O1140" s="314"/>
      <c r="Q1140" t="str">
        <f t="shared" si="330"/>
        <v/>
      </c>
      <c r="S1140" t="e">
        <f t="shared" ca="1" si="339"/>
        <v>#VALUE!</v>
      </c>
      <c r="T1140" t="e">
        <f t="shared" ca="1" si="336"/>
        <v>#VALUE!</v>
      </c>
      <c r="U1140">
        <f t="shared" si="340"/>
        <v>1068</v>
      </c>
      <c r="V1140">
        <v>89.750000000007006</v>
      </c>
      <c r="W1140">
        <f t="shared" si="343"/>
        <v>89</v>
      </c>
      <c r="X1140" t="str" cm="1">
        <f t="array" aca="1" ref="X1140" ca="1">IFERROR(INDEX('PC&amp;PD'!$A$1:$AS$19,ROW('PC&amp;PD'!$A$19),MATCH(INDIRECT(T1140),'PC&amp;PD'!$A$1:$AS$1,0)),"")</f>
        <v/>
      </c>
      <c r="AA1140" t="str">
        <f t="shared" si="331"/>
        <v/>
      </c>
      <c r="AB1140" t="str">
        <f t="shared" si="332"/>
        <v/>
      </c>
      <c r="AC1140" t="e">
        <f t="shared" ca="1" si="333"/>
        <v>#VALUE!</v>
      </c>
      <c r="AD1140" t="str" cm="1">
        <f t="array" aca="1" ref="AD1140" ca="1">IFERROR(IF((LEFT(INDIRECT("$F"&amp;$S1140),4))="GOTS",IF($G1140="Organic","GOTS_Organic_raw",(IF($G1140="Responsible","GOTS_Responsible",(IF($G1140="No Attribute (Conventional)","GOTS_conventional",(IF($G1140="Recycled Pre/Post-Consumer","GOTS_pre_post",(IF($G1140="In-Conversion","GOTS_in_conversion",(IF($G1140="Sustainably Sourced","Sustainably_sourced",(IF($G1140="Recycled pre-consumer organic","GOTS_recycled_organic",""))))))))))))),IF($G1140="Organic","Organic",(IF($G1140="Responsible","Responsible",(IF($G1140="No Attribute (Conventional)","No_Attribute_Conventional",(IF($G1140="Recycled Pre/Post-Consumer","Recycled_Pre_Post_Consumer",(IF($G1140="In-Conversion","In_Conversion",(IF($G1140="Recycled Pre-Consumer","Recycled_Pre_Consumer",(IF($G1140="Recycled Post-Consumer","Recycled_Post_Consumer",(IF($G1140="Sustainably Sourced","Sustainably_sourced",(IF($G1140="Recycled pre-consumer organic","GOTS_recycled_organic","")))))))))))))))))),"")</f>
        <v/>
      </c>
      <c r="AE1140" t="e" cm="1">
        <f t="array" aca="1" ref="AE1140" ca="1">IF($I1140="",IF(INDIRECT("$F"&amp;$S1140)="","",IF(LEFT(INDIRECT("$F"&amp;$S1140),3)="GRS","GRS_RCS_RM",IF((LEFT(INDIRECT("$F"&amp;$S1140),3))="RCS","GRS_RCS_RM",IF(INDIRECT("$F"&amp;$S1140)="OCS (No Label)","OCS_Conversion_RM",IF(LEFT(INDIRECT("$F"&amp;$S1140),3)="OCS","OCS_RM",IF(RIGHT(INDIRECT("$F"&amp;$S1140),10)="conversion","GOTS_RM_conversion",IF((LEFT(INDIRECT("$F"&amp;$S1140),4))="GOTS","GOTS_RM","Responsible_RM"))))))),"DELETERM")</f>
        <v>#VALUE!</v>
      </c>
      <c r="AF1140" t="e" cm="1">
        <f t="array" aca="1" ref="AF1140" ca="1">IF($S1140="","",INDIRECT("$Z"&amp;$S1140))</f>
        <v>#VALUE!</v>
      </c>
      <c r="AG1140" t="str">
        <f t="shared" si="334"/>
        <v/>
      </c>
      <c r="AH1140" t="str" cm="1">
        <f t="array" aca="1" ref="AH1140" ca="1">IFERROR(INDIRECT("$ag"&amp;S1140),"")</f>
        <v/>
      </c>
      <c r="AI1140" t="e" cm="1">
        <f t="array" aca="1" ref="AI1140" ca="1">INDIRECT("O"&amp;S1140)</f>
        <v>#VALUE!</v>
      </c>
      <c r="AJ1140" t="str">
        <f t="shared" si="335"/>
        <v/>
      </c>
    </row>
    <row r="1141" spans="1:36" ht="16.5" customHeight="1">
      <c r="A1141" s="130"/>
      <c r="B1141" s="136"/>
      <c r="C1141" s="137"/>
      <c r="D1141" s="146"/>
      <c r="E1141" s="146"/>
      <c r="F1141" s="137"/>
      <c r="G1141" s="147"/>
      <c r="H1141" s="147"/>
      <c r="I1141" s="147"/>
      <c r="J1141" s="147"/>
      <c r="K1141" s="38"/>
      <c r="L1141" s="144"/>
      <c r="M1141" s="144"/>
      <c r="N1141" s="61"/>
      <c r="O1141" s="314"/>
      <c r="Q1141" t="str">
        <f t="shared" si="330"/>
        <v/>
      </c>
      <c r="S1141" t="e">
        <f t="shared" ca="1" si="339"/>
        <v>#VALUE!</v>
      </c>
      <c r="T1141" t="e">
        <f t="shared" ca="1" si="336"/>
        <v>#VALUE!</v>
      </c>
      <c r="U1141">
        <f t="shared" si="340"/>
        <v>1068</v>
      </c>
      <c r="V1141">
        <v>89.833333333340306</v>
      </c>
      <c r="W1141">
        <f t="shared" si="343"/>
        <v>89</v>
      </c>
      <c r="X1141" t="str" cm="1">
        <f t="array" aca="1" ref="X1141" ca="1">IFERROR(INDEX('PC&amp;PD'!$A$1:$AS$19,ROW('PC&amp;PD'!$A$19),MATCH(INDIRECT(T1141),'PC&amp;PD'!$A$1:$AS$1,0)),"")</f>
        <v/>
      </c>
      <c r="AA1141" t="str">
        <f t="shared" si="331"/>
        <v/>
      </c>
      <c r="AB1141" t="str">
        <f t="shared" si="332"/>
        <v/>
      </c>
      <c r="AC1141" t="e">
        <f t="shared" ca="1" si="333"/>
        <v>#VALUE!</v>
      </c>
      <c r="AD1141" t="str" cm="1">
        <f t="array" aca="1" ref="AD1141" ca="1">IFERROR(IF((LEFT(INDIRECT("$F"&amp;$S1141),4))="GOTS",IF($G1141="Organic","GOTS_Organic_raw",(IF($G1141="Responsible","GOTS_Responsible",(IF($G1141="No Attribute (Conventional)","GOTS_conventional",(IF($G1141="Recycled Pre/Post-Consumer","GOTS_pre_post",(IF($G1141="In-Conversion","GOTS_in_conversion",(IF($G1141="Sustainably Sourced","Sustainably_sourced",(IF($G1141="Recycled pre-consumer organic","GOTS_recycled_organic",""))))))))))))),IF($G1141="Organic","Organic",(IF($G1141="Responsible","Responsible",(IF($G1141="No Attribute (Conventional)","No_Attribute_Conventional",(IF($G1141="Recycled Pre/Post-Consumer","Recycled_Pre_Post_Consumer",(IF($G1141="In-Conversion","In_Conversion",(IF($G1141="Recycled Pre-Consumer","Recycled_Pre_Consumer",(IF($G1141="Recycled Post-Consumer","Recycled_Post_Consumer",(IF($G1141="Sustainably Sourced","Sustainably_sourced",(IF($G1141="Recycled pre-consumer organic","GOTS_recycled_organic","")))))))))))))))))),"")</f>
        <v/>
      </c>
      <c r="AE1141" t="e" cm="1">
        <f t="array" aca="1" ref="AE1141" ca="1">IF($I1141="",IF(INDIRECT("$F"&amp;$S1141)="","",IF(LEFT(INDIRECT("$F"&amp;$S1141),3)="GRS","GRS_RCS_RM",IF((LEFT(INDIRECT("$F"&amp;$S1141),3))="RCS","GRS_RCS_RM",IF(INDIRECT("$F"&amp;$S1141)="OCS (No Label)","OCS_Conversion_RM",IF(LEFT(INDIRECT("$F"&amp;$S1141),3)="OCS","OCS_RM",IF(RIGHT(INDIRECT("$F"&amp;$S1141),10)="conversion","GOTS_RM_conversion",IF((LEFT(INDIRECT("$F"&amp;$S1141),4))="GOTS","GOTS_RM","Responsible_RM"))))))),"DELETERM")</f>
        <v>#VALUE!</v>
      </c>
      <c r="AF1141" t="e" cm="1">
        <f t="array" aca="1" ref="AF1141" ca="1">IF($S1141="","",INDIRECT("$Z"&amp;$S1141))</f>
        <v>#VALUE!</v>
      </c>
      <c r="AG1141" t="str">
        <f t="shared" si="334"/>
        <v/>
      </c>
      <c r="AH1141" t="str" cm="1">
        <f t="array" aca="1" ref="AH1141" ca="1">IFERROR(INDIRECT("$ag"&amp;S1141),"")</f>
        <v/>
      </c>
      <c r="AI1141" t="e" cm="1">
        <f t="array" aca="1" ref="AI1141" ca="1">INDIRECT("O"&amp;S1141)</f>
        <v>#VALUE!</v>
      </c>
      <c r="AJ1141" t="str">
        <f t="shared" si="335"/>
        <v/>
      </c>
    </row>
    <row r="1142" spans="1:36" ht="16.5" customHeight="1" thickBot="1">
      <c r="A1142" s="131"/>
      <c r="B1142" s="138"/>
      <c r="C1142" s="139"/>
      <c r="D1142" s="148"/>
      <c r="E1142" s="148"/>
      <c r="F1142" s="139"/>
      <c r="G1142" s="149"/>
      <c r="H1142" s="149"/>
      <c r="I1142" s="149"/>
      <c r="J1142" s="149"/>
      <c r="K1142" s="39"/>
      <c r="L1142" s="145"/>
      <c r="M1142" s="145"/>
      <c r="N1142" s="62"/>
      <c r="O1142" s="315"/>
      <c r="Q1142" t="str">
        <f t="shared" si="330"/>
        <v/>
      </c>
      <c r="S1142" t="e">
        <f t="shared" ca="1" si="339"/>
        <v>#VALUE!</v>
      </c>
      <c r="T1142" t="e">
        <f t="shared" ca="1" si="336"/>
        <v>#VALUE!</v>
      </c>
      <c r="U1142">
        <f t="shared" si="340"/>
        <v>1068</v>
      </c>
      <c r="V1142">
        <v>89.916666666673706</v>
      </c>
      <c r="W1142">
        <f t="shared" si="343"/>
        <v>89</v>
      </c>
      <c r="X1142" t="str" cm="1">
        <f t="array" aca="1" ref="X1142" ca="1">IFERROR(INDEX('PC&amp;PD'!$A$1:$AS$19,ROW('PC&amp;PD'!$A$19),MATCH(INDIRECT(T1142),'PC&amp;PD'!$A$1:$AS$1,0)),"")</f>
        <v/>
      </c>
      <c r="AA1142" t="str">
        <f t="shared" si="331"/>
        <v/>
      </c>
      <c r="AB1142" t="str">
        <f t="shared" si="332"/>
        <v/>
      </c>
      <c r="AC1142" t="e">
        <f t="shared" ca="1" si="333"/>
        <v>#VALUE!</v>
      </c>
      <c r="AD1142" t="str" cm="1">
        <f t="array" aca="1" ref="AD1142" ca="1">IFERROR(IF((LEFT(INDIRECT("$F"&amp;$S1142),4))="GOTS",IF($G1142="Organic","GOTS_Organic_raw",(IF($G1142="Responsible","GOTS_Responsible",(IF($G1142="No Attribute (Conventional)","GOTS_conventional",(IF($G1142="Recycled Pre/Post-Consumer","GOTS_pre_post",(IF($G1142="In-Conversion","GOTS_in_conversion",(IF($G1142="Sustainably Sourced","Sustainably_sourced",(IF($G1142="Recycled pre-consumer organic","GOTS_recycled_organic",""))))))))))))),IF($G1142="Organic","Organic",(IF($G1142="Responsible","Responsible",(IF($G1142="No Attribute (Conventional)","No_Attribute_Conventional",(IF($G1142="Recycled Pre/Post-Consumer","Recycled_Pre_Post_Consumer",(IF($G1142="In-Conversion","In_Conversion",(IF($G1142="Recycled Pre-Consumer","Recycled_Pre_Consumer",(IF($G1142="Recycled Post-Consumer","Recycled_Post_Consumer",(IF($G1142="Sustainably Sourced","Sustainably_sourced",(IF($G1142="Recycled pre-consumer organic","GOTS_recycled_organic","")))))))))))))))))),"")</f>
        <v/>
      </c>
      <c r="AE1142" t="e" cm="1">
        <f t="array" aca="1" ref="AE1142" ca="1">IF($I1142="",IF(INDIRECT("$F"&amp;$S1142)="","",IF(LEFT(INDIRECT("$F"&amp;$S1142),3)="GRS","GRS_RCS_RM",IF((LEFT(INDIRECT("$F"&amp;$S1142),3))="RCS","GRS_RCS_RM",IF(INDIRECT("$F"&amp;$S1142)="OCS (No Label)","OCS_Conversion_RM",IF(LEFT(INDIRECT("$F"&amp;$S1142),3)="OCS","OCS_RM",IF(RIGHT(INDIRECT("$F"&amp;$S1142),10)="conversion","GOTS_RM_conversion",IF((LEFT(INDIRECT("$F"&amp;$S1142),4))="GOTS","GOTS_RM","Responsible_RM"))))))),"DELETERM")</f>
        <v>#VALUE!</v>
      </c>
      <c r="AF1142" t="e" cm="1">
        <f t="array" aca="1" ref="AF1142" ca="1">IF($S1142="","",INDIRECT("$Z"&amp;$S1142))</f>
        <v>#VALUE!</v>
      </c>
      <c r="AG1142" t="str">
        <f t="shared" si="334"/>
        <v/>
      </c>
      <c r="AH1142" t="str" cm="1">
        <f t="array" aca="1" ref="AH1142" ca="1">IFERROR(INDIRECT("$ag"&amp;S1142),"")</f>
        <v/>
      </c>
      <c r="AI1142" t="e" cm="1">
        <f t="array" aca="1" ref="AI1142" ca="1">INDIRECT("O"&amp;S1142)</f>
        <v>#VALUE!</v>
      </c>
      <c r="AJ1142" t="str">
        <f t="shared" si="335"/>
        <v/>
      </c>
    </row>
    <row r="1143" spans="1:36" ht="16.5" customHeight="1">
      <c r="A1143" s="128" t="str">
        <f>IF(B1143="","",COUNTA($B$63:$B1143))</f>
        <v/>
      </c>
      <c r="B1143" s="132"/>
      <c r="C1143" s="133"/>
      <c r="D1143" s="140"/>
      <c r="E1143" s="140"/>
      <c r="F1143" s="133"/>
      <c r="G1143" s="141"/>
      <c r="H1143" s="141"/>
      <c r="I1143" s="141"/>
      <c r="J1143" s="141"/>
      <c r="K1143" s="37"/>
      <c r="L1143" s="142" t="str">
        <f>IF(R1143="","",LEFT(R1143,LEN(R1143)-2))</f>
        <v/>
      </c>
      <c r="M1143" s="142"/>
      <c r="N1143" s="60"/>
      <c r="O1143" s="313"/>
      <c r="Q1143" t="str">
        <f t="shared" si="330"/>
        <v/>
      </c>
      <c r="R1143" t="str">
        <f t="shared" ref="R1143" si="348">CONCATENATE($Q1143,Q1144,Q1145,Q1146,Q1147,Q1148,$Q1149,$Q1150,$Q1151,$Q1152,$Q1153,$Q1154)</f>
        <v/>
      </c>
      <c r="S1143" t="e">
        <f t="shared" ca="1" si="339"/>
        <v>#VALUE!</v>
      </c>
      <c r="T1143" t="e">
        <f t="shared" ca="1" si="336"/>
        <v>#VALUE!</v>
      </c>
      <c r="U1143">
        <f t="shared" si="340"/>
        <v>1080</v>
      </c>
      <c r="V1143">
        <v>90.000000000007006</v>
      </c>
      <c r="W1143">
        <f t="shared" si="343"/>
        <v>90</v>
      </c>
      <c r="X1143" t="str" cm="1">
        <f t="array" aca="1" ref="X1143" ca="1">IFERROR(INDEX('PC&amp;PD'!$A$1:$AS$19,ROW('PC&amp;PD'!$A$19),MATCH(INDIRECT(T1143),'PC&amp;PD'!$A$1:$AS$1,0)),"")</f>
        <v/>
      </c>
      <c r="Z1143" t="str">
        <f t="shared" ref="Z1143" si="349">IFERROR(IF($F1143="OCS 100","OCS (OCS 100)",IF($F1143="OCS Blended","OCS (OCS Blended)",IF($F1143="OCS (No Label)","OCS (No Label)",IF($F1143="RCS 100","RCS (RCS 100)",IF($F1143="RCS Blended","RCS (RCS Blended)",IF($F1143="GRS","GRS (GRS)",IF($F1143="GRS (No Label)", "GRS (No Label)",IF($F1143="RDS","RDS (RDS)",IF($F1143="RWS","RWS (RWS)",IF($F1143="RAS","RAS (RAS)",IF($F1143="RMS","RMS (RMS)",IF($F1143="GOTS Organic","GOTS (Organic)",IF($F1143="GOTS Made with organic","GOTS (Made with Organic)",IF($F1143="GOTS Organic - in conversion","GOTS (Organic - In Conversion)",IF($F1143="GOTS Made with organic - in conversion","GOTS (Made with Organic - In Conversion)",""))))))))))))))),"")</f>
        <v/>
      </c>
      <c r="AA1143" t="str">
        <f t="shared" si="331"/>
        <v/>
      </c>
      <c r="AB1143" t="str">
        <f t="shared" si="332"/>
        <v/>
      </c>
      <c r="AC1143" t="e">
        <f t="shared" ca="1" si="333"/>
        <v>#VALUE!</v>
      </c>
      <c r="AD1143" t="str" cm="1">
        <f t="array" aca="1" ref="AD1143" ca="1">IFERROR(IF((LEFT(INDIRECT("$F"&amp;$S1143),4))="GOTS",IF($G1143="Organic","GOTS_Organic_raw",(IF($G1143="Responsible","GOTS_Responsible",(IF($G1143="No Attribute (Conventional)","GOTS_conventional",(IF($G1143="Recycled Pre/Post-Consumer","GOTS_pre_post",(IF($G1143="In-Conversion","GOTS_in_conversion",(IF($G1143="Sustainably Sourced","Sustainably_sourced",(IF($G1143="Recycled pre-consumer organic","GOTS_recycled_organic",""))))))))))))),IF($G1143="Organic","Organic",(IF($G1143="Responsible","Responsible",(IF($G1143="No Attribute (Conventional)","No_Attribute_Conventional",(IF($G1143="Recycled Pre/Post-Consumer","Recycled_Pre_Post_Consumer",(IF($G1143="In-Conversion","In_Conversion",(IF($G1143="Recycled Pre-Consumer","Recycled_Pre_Consumer",(IF($G1143="Recycled Post-Consumer","Recycled_Post_Consumer",(IF($G1143="Sustainably Sourced","Sustainably_sourced",(IF($G1143="Recycled pre-consumer organic","GOTS_recycled_organic","")))))))))))))))))),"")</f>
        <v/>
      </c>
      <c r="AE1143" t="e" cm="1">
        <f t="array" aca="1" ref="AE1143" ca="1">IF($I1143="",IF(INDIRECT("$F"&amp;$S1143)="","",IF(LEFT(INDIRECT("$F"&amp;$S1143),3)="GRS","GRS_RCS_RM",IF((LEFT(INDIRECT("$F"&amp;$S1143),3))="RCS","GRS_RCS_RM",IF(INDIRECT("$F"&amp;$S1143)="OCS (No Label)","OCS_Conversion_RM",IF(LEFT(INDIRECT("$F"&amp;$S1143),3)="OCS","OCS_RM",IF(RIGHT(INDIRECT("$F"&amp;$S1143),10)="conversion","GOTS_RM_conversion",IF((LEFT(INDIRECT("$F"&amp;$S1143),4))="GOTS","GOTS_RM","Responsible_RM"))))))),"DELETERM")</f>
        <v>#VALUE!</v>
      </c>
      <c r="AF1143" t="e" cm="1">
        <f t="array" aca="1" ref="AF1143" ca="1">IF($S1143="","",INDIRECT("$Z"&amp;$S1143))</f>
        <v>#VALUE!</v>
      </c>
      <c r="AG1143" t="str">
        <f t="shared" si="334"/>
        <v/>
      </c>
      <c r="AH1143" t="str" cm="1">
        <f t="array" aca="1" ref="AH1143" ca="1">IFERROR(INDIRECT("$ag"&amp;S1143),"")</f>
        <v/>
      </c>
      <c r="AI1143" t="e" cm="1">
        <f t="array" aca="1" ref="AI1143" ca="1">INDIRECT("O"&amp;S1143)</f>
        <v>#VALUE!</v>
      </c>
      <c r="AJ1143" t="str">
        <f t="shared" si="335"/>
        <v/>
      </c>
    </row>
    <row r="1144" spans="1:36" ht="16.5" customHeight="1">
      <c r="A1144" s="129"/>
      <c r="B1144" s="134"/>
      <c r="C1144" s="135"/>
      <c r="D1144" s="146"/>
      <c r="E1144" s="146"/>
      <c r="F1144" s="135"/>
      <c r="G1144" s="147"/>
      <c r="H1144" s="147"/>
      <c r="I1144" s="147"/>
      <c r="J1144" s="147"/>
      <c r="K1144" s="38"/>
      <c r="L1144" s="143"/>
      <c r="M1144" s="143"/>
      <c r="N1144" s="61"/>
      <c r="O1144" s="314"/>
      <c r="Q1144" t="str">
        <f t="shared" si="330"/>
        <v/>
      </c>
      <c r="S1144" t="e">
        <f t="shared" ca="1" si="339"/>
        <v>#VALUE!</v>
      </c>
      <c r="T1144" t="e">
        <f t="shared" ca="1" si="336"/>
        <v>#VALUE!</v>
      </c>
      <c r="U1144">
        <f t="shared" si="340"/>
        <v>1080</v>
      </c>
      <c r="V1144">
        <v>90.083333333340406</v>
      </c>
      <c r="W1144">
        <f t="shared" si="343"/>
        <v>90</v>
      </c>
      <c r="X1144" t="str" cm="1">
        <f t="array" aca="1" ref="X1144" ca="1">IFERROR(INDEX('PC&amp;PD'!$A$1:$AS$19,ROW('PC&amp;PD'!$A$19),MATCH(INDIRECT(T1144),'PC&amp;PD'!$A$1:$AS$1,0)),"")</f>
        <v/>
      </c>
      <c r="AA1144" t="str">
        <f t="shared" si="331"/>
        <v/>
      </c>
      <c r="AB1144" t="str">
        <f t="shared" si="332"/>
        <v/>
      </c>
      <c r="AC1144" t="e">
        <f t="shared" ca="1" si="333"/>
        <v>#VALUE!</v>
      </c>
      <c r="AD1144" t="str" cm="1">
        <f t="array" aca="1" ref="AD1144" ca="1">IFERROR(IF((LEFT(INDIRECT("$F"&amp;$S1144),4))="GOTS",IF($G1144="Organic","GOTS_Organic_raw",(IF($G1144="Responsible","GOTS_Responsible",(IF($G1144="No Attribute (Conventional)","GOTS_conventional",(IF($G1144="Recycled Pre/Post-Consumer","GOTS_pre_post",(IF($G1144="In-Conversion","GOTS_in_conversion",(IF($G1144="Sustainably Sourced","Sustainably_sourced",(IF($G1144="Recycled pre-consumer organic","GOTS_recycled_organic",""))))))))))))),IF($G1144="Organic","Organic",(IF($G1144="Responsible","Responsible",(IF($G1144="No Attribute (Conventional)","No_Attribute_Conventional",(IF($G1144="Recycled Pre/Post-Consumer","Recycled_Pre_Post_Consumer",(IF($G1144="In-Conversion","In_Conversion",(IF($G1144="Recycled Pre-Consumer","Recycled_Pre_Consumer",(IF($G1144="Recycled Post-Consumer","Recycled_Post_Consumer",(IF($G1144="Sustainably Sourced","Sustainably_sourced",(IF($G1144="Recycled pre-consumer organic","GOTS_recycled_organic","")))))))))))))))))),"")</f>
        <v/>
      </c>
      <c r="AE1144" t="e" cm="1">
        <f t="array" aca="1" ref="AE1144" ca="1">IF($I1144="",IF(INDIRECT("$F"&amp;$S1144)="","",IF(LEFT(INDIRECT("$F"&amp;$S1144),3)="GRS","GRS_RCS_RM",IF((LEFT(INDIRECT("$F"&amp;$S1144),3))="RCS","GRS_RCS_RM",IF(INDIRECT("$F"&amp;$S1144)="OCS (No Label)","OCS_Conversion_RM",IF(LEFT(INDIRECT("$F"&amp;$S1144),3)="OCS","OCS_RM",IF(RIGHT(INDIRECT("$F"&amp;$S1144),10)="conversion","GOTS_RM_conversion",IF((LEFT(INDIRECT("$F"&amp;$S1144),4))="GOTS","GOTS_RM","Responsible_RM"))))))),"DELETERM")</f>
        <v>#VALUE!</v>
      </c>
      <c r="AF1144" t="e" cm="1">
        <f t="array" aca="1" ref="AF1144" ca="1">IF($S1144="","",INDIRECT("$Z"&amp;$S1144))</f>
        <v>#VALUE!</v>
      </c>
      <c r="AG1144" t="str">
        <f t="shared" si="334"/>
        <v/>
      </c>
      <c r="AH1144" t="str" cm="1">
        <f t="array" aca="1" ref="AH1144" ca="1">IFERROR(INDIRECT("$ag"&amp;S1144),"")</f>
        <v/>
      </c>
      <c r="AI1144" t="e" cm="1">
        <f t="array" aca="1" ref="AI1144" ca="1">INDIRECT("O"&amp;S1144)</f>
        <v>#VALUE!</v>
      </c>
      <c r="AJ1144" t="str">
        <f t="shared" si="335"/>
        <v/>
      </c>
    </row>
    <row r="1145" spans="1:36" ht="16.5" customHeight="1">
      <c r="A1145" s="129"/>
      <c r="B1145" s="134"/>
      <c r="C1145" s="135"/>
      <c r="D1145" s="146"/>
      <c r="E1145" s="146"/>
      <c r="F1145" s="135"/>
      <c r="G1145" s="147"/>
      <c r="H1145" s="147"/>
      <c r="I1145" s="147"/>
      <c r="J1145" s="147"/>
      <c r="K1145" s="38"/>
      <c r="L1145" s="143"/>
      <c r="M1145" s="143"/>
      <c r="N1145" s="61"/>
      <c r="O1145" s="314"/>
      <c r="Q1145" t="str">
        <f t="shared" si="330"/>
        <v/>
      </c>
      <c r="S1145" t="e">
        <f t="shared" ca="1" si="339"/>
        <v>#VALUE!</v>
      </c>
      <c r="T1145" t="e">
        <f t="shared" ca="1" si="336"/>
        <v>#VALUE!</v>
      </c>
      <c r="U1145">
        <f t="shared" si="340"/>
        <v>1080</v>
      </c>
      <c r="V1145">
        <v>90.166666666673706</v>
      </c>
      <c r="W1145">
        <f t="shared" si="343"/>
        <v>90</v>
      </c>
      <c r="X1145" t="str" cm="1">
        <f t="array" aca="1" ref="X1145" ca="1">IFERROR(INDEX('PC&amp;PD'!$A$1:$AS$19,ROW('PC&amp;PD'!$A$19),MATCH(INDIRECT(T1145),'PC&amp;PD'!$A$1:$AS$1,0)),"")</f>
        <v/>
      </c>
      <c r="AA1145" t="str">
        <f t="shared" si="331"/>
        <v/>
      </c>
      <c r="AB1145" t="str">
        <f t="shared" si="332"/>
        <v/>
      </c>
      <c r="AC1145" t="e">
        <f t="shared" ca="1" si="333"/>
        <v>#VALUE!</v>
      </c>
      <c r="AD1145" t="str" cm="1">
        <f t="array" aca="1" ref="AD1145" ca="1">IFERROR(IF((LEFT(INDIRECT("$F"&amp;$S1145),4))="GOTS",IF($G1145="Organic","GOTS_Organic_raw",(IF($G1145="Responsible","GOTS_Responsible",(IF($G1145="No Attribute (Conventional)","GOTS_conventional",(IF($G1145="Recycled Pre/Post-Consumer","GOTS_pre_post",(IF($G1145="In-Conversion","GOTS_in_conversion",(IF($G1145="Sustainably Sourced","Sustainably_sourced",(IF($G1145="Recycled pre-consumer organic","GOTS_recycled_organic",""))))))))))))),IF($G1145="Organic","Organic",(IF($G1145="Responsible","Responsible",(IF($G1145="No Attribute (Conventional)","No_Attribute_Conventional",(IF($G1145="Recycled Pre/Post-Consumer","Recycled_Pre_Post_Consumer",(IF($G1145="In-Conversion","In_Conversion",(IF($G1145="Recycled Pre-Consumer","Recycled_Pre_Consumer",(IF($G1145="Recycled Post-Consumer","Recycled_Post_Consumer",(IF($G1145="Sustainably Sourced","Sustainably_sourced",(IF($G1145="Recycled pre-consumer organic","GOTS_recycled_organic","")))))))))))))))))),"")</f>
        <v/>
      </c>
      <c r="AE1145" t="e" cm="1">
        <f t="array" aca="1" ref="AE1145" ca="1">IF($I1145="",IF(INDIRECT("$F"&amp;$S1145)="","",IF(LEFT(INDIRECT("$F"&amp;$S1145),3)="GRS","GRS_RCS_RM",IF((LEFT(INDIRECT("$F"&amp;$S1145),3))="RCS","GRS_RCS_RM",IF(INDIRECT("$F"&amp;$S1145)="OCS (No Label)","OCS_Conversion_RM",IF(LEFT(INDIRECT("$F"&amp;$S1145),3)="OCS","OCS_RM",IF(RIGHT(INDIRECT("$F"&amp;$S1145),10)="conversion","GOTS_RM_conversion",IF((LEFT(INDIRECT("$F"&amp;$S1145),4))="GOTS","GOTS_RM","Responsible_RM"))))))),"DELETERM")</f>
        <v>#VALUE!</v>
      </c>
      <c r="AF1145" t="e" cm="1">
        <f t="array" aca="1" ref="AF1145" ca="1">IF($S1145="","",INDIRECT("$Z"&amp;$S1145))</f>
        <v>#VALUE!</v>
      </c>
      <c r="AG1145" t="str">
        <f t="shared" si="334"/>
        <v/>
      </c>
      <c r="AH1145" t="str" cm="1">
        <f t="array" aca="1" ref="AH1145" ca="1">IFERROR(INDIRECT("$ag"&amp;S1145),"")</f>
        <v/>
      </c>
      <c r="AI1145" t="e" cm="1">
        <f t="array" aca="1" ref="AI1145" ca="1">INDIRECT("O"&amp;S1145)</f>
        <v>#VALUE!</v>
      </c>
      <c r="AJ1145" t="str">
        <f t="shared" si="335"/>
        <v/>
      </c>
    </row>
    <row r="1146" spans="1:36" ht="16.5" customHeight="1">
      <c r="A1146" s="129"/>
      <c r="B1146" s="134"/>
      <c r="C1146" s="135"/>
      <c r="D1146" s="146"/>
      <c r="E1146" s="146"/>
      <c r="F1146" s="135"/>
      <c r="G1146" s="147"/>
      <c r="H1146" s="147"/>
      <c r="I1146" s="147"/>
      <c r="J1146" s="147"/>
      <c r="K1146" s="38"/>
      <c r="L1146" s="143"/>
      <c r="M1146" s="143"/>
      <c r="N1146" s="61"/>
      <c r="O1146" s="314"/>
      <c r="Q1146" t="str">
        <f t="shared" si="330"/>
        <v/>
      </c>
      <c r="S1146" t="e">
        <f t="shared" ca="1" si="339"/>
        <v>#VALUE!</v>
      </c>
      <c r="T1146" t="e">
        <f t="shared" ca="1" si="336"/>
        <v>#VALUE!</v>
      </c>
      <c r="U1146">
        <f t="shared" si="340"/>
        <v>1080</v>
      </c>
      <c r="V1146">
        <v>90.250000000007006</v>
      </c>
      <c r="W1146">
        <f t="shared" si="343"/>
        <v>90</v>
      </c>
      <c r="X1146" t="str" cm="1">
        <f t="array" aca="1" ref="X1146" ca="1">IFERROR(INDEX('PC&amp;PD'!$A$1:$AS$19,ROW('PC&amp;PD'!$A$19),MATCH(INDIRECT(T1146),'PC&amp;PD'!$A$1:$AS$1,0)),"")</f>
        <v/>
      </c>
      <c r="AA1146" t="str">
        <f t="shared" si="331"/>
        <v/>
      </c>
      <c r="AB1146" t="str">
        <f t="shared" si="332"/>
        <v/>
      </c>
      <c r="AC1146" t="e">
        <f t="shared" ca="1" si="333"/>
        <v>#VALUE!</v>
      </c>
      <c r="AD1146" t="str" cm="1">
        <f t="array" aca="1" ref="AD1146" ca="1">IFERROR(IF((LEFT(INDIRECT("$F"&amp;$S1146),4))="GOTS",IF($G1146="Organic","GOTS_Organic_raw",(IF($G1146="Responsible","GOTS_Responsible",(IF($G1146="No Attribute (Conventional)","GOTS_conventional",(IF($G1146="Recycled Pre/Post-Consumer","GOTS_pre_post",(IF($G1146="In-Conversion","GOTS_in_conversion",(IF($G1146="Sustainably Sourced","Sustainably_sourced",(IF($G1146="Recycled pre-consumer organic","GOTS_recycled_organic",""))))))))))))),IF($G1146="Organic","Organic",(IF($G1146="Responsible","Responsible",(IF($G1146="No Attribute (Conventional)","No_Attribute_Conventional",(IF($G1146="Recycled Pre/Post-Consumer","Recycled_Pre_Post_Consumer",(IF($G1146="In-Conversion","In_Conversion",(IF($G1146="Recycled Pre-Consumer","Recycled_Pre_Consumer",(IF($G1146="Recycled Post-Consumer","Recycled_Post_Consumer",(IF($G1146="Sustainably Sourced","Sustainably_sourced",(IF($G1146="Recycled pre-consumer organic","GOTS_recycled_organic","")))))))))))))))))),"")</f>
        <v/>
      </c>
      <c r="AE1146" t="e" cm="1">
        <f t="array" aca="1" ref="AE1146" ca="1">IF($I1146="",IF(INDIRECT("$F"&amp;$S1146)="","",IF(LEFT(INDIRECT("$F"&amp;$S1146),3)="GRS","GRS_RCS_RM",IF((LEFT(INDIRECT("$F"&amp;$S1146),3))="RCS","GRS_RCS_RM",IF(INDIRECT("$F"&amp;$S1146)="OCS (No Label)","OCS_Conversion_RM",IF(LEFT(INDIRECT("$F"&amp;$S1146),3)="OCS","OCS_RM",IF(RIGHT(INDIRECT("$F"&amp;$S1146),10)="conversion","GOTS_RM_conversion",IF((LEFT(INDIRECT("$F"&amp;$S1146),4))="GOTS","GOTS_RM","Responsible_RM"))))))),"DELETERM")</f>
        <v>#VALUE!</v>
      </c>
      <c r="AF1146" t="e" cm="1">
        <f t="array" aca="1" ref="AF1146" ca="1">IF($S1146="","",INDIRECT("$Z"&amp;$S1146))</f>
        <v>#VALUE!</v>
      </c>
      <c r="AG1146" t="str">
        <f t="shared" si="334"/>
        <v/>
      </c>
      <c r="AH1146" t="str" cm="1">
        <f t="array" aca="1" ref="AH1146" ca="1">IFERROR(INDIRECT("$ag"&amp;S1146),"")</f>
        <v/>
      </c>
      <c r="AI1146" t="e" cm="1">
        <f t="array" aca="1" ref="AI1146" ca="1">INDIRECT("O"&amp;S1146)</f>
        <v>#VALUE!</v>
      </c>
      <c r="AJ1146" t="str">
        <f t="shared" si="335"/>
        <v/>
      </c>
    </row>
    <row r="1147" spans="1:36" ht="16.5" customHeight="1">
      <c r="A1147" s="129"/>
      <c r="B1147" s="134"/>
      <c r="C1147" s="135"/>
      <c r="D1147" s="146"/>
      <c r="E1147" s="146"/>
      <c r="F1147" s="135"/>
      <c r="G1147" s="147"/>
      <c r="H1147" s="147"/>
      <c r="I1147" s="147"/>
      <c r="J1147" s="147"/>
      <c r="K1147" s="38"/>
      <c r="L1147" s="143"/>
      <c r="M1147" s="143"/>
      <c r="N1147" s="61"/>
      <c r="O1147" s="314"/>
      <c r="Q1147" t="str">
        <f t="shared" si="330"/>
        <v/>
      </c>
      <c r="S1147" t="e">
        <f t="shared" ca="1" si="339"/>
        <v>#VALUE!</v>
      </c>
      <c r="T1147" t="e">
        <f t="shared" ca="1" si="336"/>
        <v>#VALUE!</v>
      </c>
      <c r="U1147">
        <f t="shared" si="340"/>
        <v>1080</v>
      </c>
      <c r="V1147">
        <v>90.333333333340406</v>
      </c>
      <c r="W1147">
        <f t="shared" si="343"/>
        <v>90</v>
      </c>
      <c r="X1147" t="str" cm="1">
        <f t="array" aca="1" ref="X1147" ca="1">IFERROR(INDEX('PC&amp;PD'!$A$1:$AS$19,ROW('PC&amp;PD'!$A$19),MATCH(INDIRECT(T1147),'PC&amp;PD'!$A$1:$AS$1,0)),"")</f>
        <v/>
      </c>
      <c r="AA1147" t="str">
        <f t="shared" si="331"/>
        <v/>
      </c>
      <c r="AB1147" t="str">
        <f t="shared" si="332"/>
        <v/>
      </c>
      <c r="AC1147" t="e">
        <f t="shared" ca="1" si="333"/>
        <v>#VALUE!</v>
      </c>
      <c r="AD1147" t="str" cm="1">
        <f t="array" aca="1" ref="AD1147" ca="1">IFERROR(IF((LEFT(INDIRECT("$F"&amp;$S1147),4))="GOTS",IF($G1147="Organic","GOTS_Organic_raw",(IF($G1147="Responsible","GOTS_Responsible",(IF($G1147="No Attribute (Conventional)","GOTS_conventional",(IF($G1147="Recycled Pre/Post-Consumer","GOTS_pre_post",(IF($G1147="In-Conversion","GOTS_in_conversion",(IF($G1147="Sustainably Sourced","Sustainably_sourced",(IF($G1147="Recycled pre-consumer organic","GOTS_recycled_organic",""))))))))))))),IF($G1147="Organic","Organic",(IF($G1147="Responsible","Responsible",(IF($G1147="No Attribute (Conventional)","No_Attribute_Conventional",(IF($G1147="Recycled Pre/Post-Consumer","Recycled_Pre_Post_Consumer",(IF($G1147="In-Conversion","In_Conversion",(IF($G1147="Recycled Pre-Consumer","Recycled_Pre_Consumer",(IF($G1147="Recycled Post-Consumer","Recycled_Post_Consumer",(IF($G1147="Sustainably Sourced","Sustainably_sourced",(IF($G1147="Recycled pre-consumer organic","GOTS_recycled_organic","")))))))))))))))))),"")</f>
        <v/>
      </c>
      <c r="AE1147" t="e" cm="1">
        <f t="array" aca="1" ref="AE1147" ca="1">IF($I1147="",IF(INDIRECT("$F"&amp;$S1147)="","",IF(LEFT(INDIRECT("$F"&amp;$S1147),3)="GRS","GRS_RCS_RM",IF((LEFT(INDIRECT("$F"&amp;$S1147),3))="RCS","GRS_RCS_RM",IF(INDIRECT("$F"&amp;$S1147)="OCS (No Label)","OCS_Conversion_RM",IF(LEFT(INDIRECT("$F"&amp;$S1147),3)="OCS","OCS_RM",IF(RIGHT(INDIRECT("$F"&amp;$S1147),10)="conversion","GOTS_RM_conversion",IF((LEFT(INDIRECT("$F"&amp;$S1147),4))="GOTS","GOTS_RM","Responsible_RM"))))))),"DELETERM")</f>
        <v>#VALUE!</v>
      </c>
      <c r="AF1147" t="e" cm="1">
        <f t="array" aca="1" ref="AF1147" ca="1">IF($S1147="","",INDIRECT("$Z"&amp;$S1147))</f>
        <v>#VALUE!</v>
      </c>
      <c r="AG1147" t="str">
        <f t="shared" si="334"/>
        <v/>
      </c>
      <c r="AH1147" t="str" cm="1">
        <f t="array" aca="1" ref="AH1147" ca="1">IFERROR(INDIRECT("$ag"&amp;S1147),"")</f>
        <v/>
      </c>
      <c r="AI1147" t="e" cm="1">
        <f t="array" aca="1" ref="AI1147" ca="1">INDIRECT("O"&amp;S1147)</f>
        <v>#VALUE!</v>
      </c>
      <c r="AJ1147" t="str">
        <f t="shared" si="335"/>
        <v/>
      </c>
    </row>
    <row r="1148" spans="1:36" ht="16.5" customHeight="1">
      <c r="A1148" s="129"/>
      <c r="B1148" s="134"/>
      <c r="C1148" s="135"/>
      <c r="D1148" s="146"/>
      <c r="E1148" s="146"/>
      <c r="F1148" s="135"/>
      <c r="G1148" s="147"/>
      <c r="H1148" s="147"/>
      <c r="I1148" s="147"/>
      <c r="J1148" s="147"/>
      <c r="K1148" s="38"/>
      <c r="L1148" s="143"/>
      <c r="M1148" s="143"/>
      <c r="N1148" s="61"/>
      <c r="O1148" s="314"/>
      <c r="Q1148" t="str">
        <f t="shared" si="330"/>
        <v/>
      </c>
      <c r="S1148" t="e">
        <f t="shared" ca="1" si="339"/>
        <v>#VALUE!</v>
      </c>
      <c r="T1148" t="e">
        <f t="shared" ca="1" si="336"/>
        <v>#VALUE!</v>
      </c>
      <c r="U1148">
        <f t="shared" si="340"/>
        <v>1080</v>
      </c>
      <c r="V1148">
        <v>90.416666666673706</v>
      </c>
      <c r="W1148">
        <f t="shared" si="343"/>
        <v>90</v>
      </c>
      <c r="X1148" t="str" cm="1">
        <f t="array" aca="1" ref="X1148" ca="1">IFERROR(INDEX('PC&amp;PD'!$A$1:$AS$19,ROW('PC&amp;PD'!$A$19),MATCH(INDIRECT(T1148),'PC&amp;PD'!$A$1:$AS$1,0)),"")</f>
        <v/>
      </c>
      <c r="AA1148" t="str">
        <f t="shared" si="331"/>
        <v/>
      </c>
      <c r="AB1148" t="str">
        <f t="shared" si="332"/>
        <v/>
      </c>
      <c r="AC1148" t="e">
        <f t="shared" ca="1" si="333"/>
        <v>#VALUE!</v>
      </c>
      <c r="AD1148" t="str" cm="1">
        <f t="array" aca="1" ref="AD1148" ca="1">IFERROR(IF((LEFT(INDIRECT("$F"&amp;$S1148),4))="GOTS",IF($G1148="Organic","GOTS_Organic_raw",(IF($G1148="Responsible","GOTS_Responsible",(IF($G1148="No Attribute (Conventional)","GOTS_conventional",(IF($G1148="Recycled Pre/Post-Consumer","GOTS_pre_post",(IF($G1148="In-Conversion","GOTS_in_conversion",(IF($G1148="Sustainably Sourced","Sustainably_sourced",(IF($G1148="Recycled pre-consumer organic","GOTS_recycled_organic",""))))))))))))),IF($G1148="Organic","Organic",(IF($G1148="Responsible","Responsible",(IF($G1148="No Attribute (Conventional)","No_Attribute_Conventional",(IF($G1148="Recycled Pre/Post-Consumer","Recycled_Pre_Post_Consumer",(IF($G1148="In-Conversion","In_Conversion",(IF($G1148="Recycled Pre-Consumer","Recycled_Pre_Consumer",(IF($G1148="Recycled Post-Consumer","Recycled_Post_Consumer",(IF($G1148="Sustainably Sourced","Sustainably_sourced",(IF($G1148="Recycled pre-consumer organic","GOTS_recycled_organic","")))))))))))))))))),"")</f>
        <v/>
      </c>
      <c r="AE1148" t="e" cm="1">
        <f t="array" aca="1" ref="AE1148" ca="1">IF($I1148="",IF(INDIRECT("$F"&amp;$S1148)="","",IF(LEFT(INDIRECT("$F"&amp;$S1148),3)="GRS","GRS_RCS_RM",IF((LEFT(INDIRECT("$F"&amp;$S1148),3))="RCS","GRS_RCS_RM",IF(INDIRECT("$F"&amp;$S1148)="OCS (No Label)","OCS_Conversion_RM",IF(LEFT(INDIRECT("$F"&amp;$S1148),3)="OCS","OCS_RM",IF(RIGHT(INDIRECT("$F"&amp;$S1148),10)="conversion","GOTS_RM_conversion",IF((LEFT(INDIRECT("$F"&amp;$S1148),4))="GOTS","GOTS_RM","Responsible_RM"))))))),"DELETERM")</f>
        <v>#VALUE!</v>
      </c>
      <c r="AF1148" t="e" cm="1">
        <f t="array" aca="1" ref="AF1148" ca="1">IF($S1148="","",INDIRECT("$Z"&amp;$S1148))</f>
        <v>#VALUE!</v>
      </c>
      <c r="AG1148" t="str">
        <f t="shared" si="334"/>
        <v/>
      </c>
      <c r="AH1148" t="str" cm="1">
        <f t="array" aca="1" ref="AH1148" ca="1">IFERROR(INDIRECT("$ag"&amp;S1148),"")</f>
        <v/>
      </c>
      <c r="AI1148" t="e" cm="1">
        <f t="array" aca="1" ref="AI1148" ca="1">INDIRECT("O"&amp;S1148)</f>
        <v>#VALUE!</v>
      </c>
      <c r="AJ1148" t="str">
        <f t="shared" si="335"/>
        <v/>
      </c>
    </row>
    <row r="1149" spans="1:36" ht="16.5" customHeight="1">
      <c r="A1149" s="130"/>
      <c r="B1149" s="136"/>
      <c r="C1149" s="137"/>
      <c r="D1149" s="146"/>
      <c r="E1149" s="146"/>
      <c r="F1149" s="137"/>
      <c r="G1149" s="147"/>
      <c r="H1149" s="147"/>
      <c r="I1149" s="147"/>
      <c r="J1149" s="147"/>
      <c r="K1149" s="38"/>
      <c r="L1149" s="144"/>
      <c r="M1149" s="144"/>
      <c r="N1149" s="61"/>
      <c r="O1149" s="314"/>
      <c r="Q1149" t="str">
        <f t="shared" si="330"/>
        <v/>
      </c>
      <c r="S1149" t="e">
        <f t="shared" ca="1" si="339"/>
        <v>#VALUE!</v>
      </c>
      <c r="T1149" t="e">
        <f t="shared" ca="1" si="336"/>
        <v>#VALUE!</v>
      </c>
      <c r="U1149">
        <f t="shared" si="340"/>
        <v>1080</v>
      </c>
      <c r="V1149">
        <v>90.500000000007105</v>
      </c>
      <c r="W1149">
        <f t="shared" si="343"/>
        <v>90</v>
      </c>
      <c r="X1149" t="str" cm="1">
        <f t="array" aca="1" ref="X1149" ca="1">IFERROR(INDEX('PC&amp;PD'!$A$1:$AS$19,ROW('PC&amp;PD'!$A$19),MATCH(INDIRECT(T1149),'PC&amp;PD'!$A$1:$AS$1,0)),"")</f>
        <v/>
      </c>
      <c r="AA1149" t="str">
        <f t="shared" si="331"/>
        <v/>
      </c>
      <c r="AB1149" t="str">
        <f t="shared" si="332"/>
        <v/>
      </c>
      <c r="AC1149" t="e">
        <f t="shared" ca="1" si="333"/>
        <v>#VALUE!</v>
      </c>
      <c r="AD1149" t="str" cm="1">
        <f t="array" aca="1" ref="AD1149" ca="1">IFERROR(IF((LEFT(INDIRECT("$F"&amp;$S1149),4))="GOTS",IF($G1149="Organic","GOTS_Organic_raw",(IF($G1149="Responsible","GOTS_Responsible",(IF($G1149="No Attribute (Conventional)","GOTS_conventional",(IF($G1149="Recycled Pre/Post-Consumer","GOTS_pre_post",(IF($G1149="In-Conversion","GOTS_in_conversion",(IF($G1149="Sustainably Sourced","Sustainably_sourced",(IF($G1149="Recycled pre-consumer organic","GOTS_recycled_organic",""))))))))))))),IF($G1149="Organic","Organic",(IF($G1149="Responsible","Responsible",(IF($G1149="No Attribute (Conventional)","No_Attribute_Conventional",(IF($G1149="Recycled Pre/Post-Consumer","Recycled_Pre_Post_Consumer",(IF($G1149="In-Conversion","In_Conversion",(IF($G1149="Recycled Pre-Consumer","Recycled_Pre_Consumer",(IF($G1149="Recycled Post-Consumer","Recycled_Post_Consumer",(IF($G1149="Sustainably Sourced","Sustainably_sourced",(IF($G1149="Recycled pre-consumer organic","GOTS_recycled_organic","")))))))))))))))))),"")</f>
        <v/>
      </c>
      <c r="AE1149" t="e" cm="1">
        <f t="array" aca="1" ref="AE1149" ca="1">IF($I1149="",IF(INDIRECT("$F"&amp;$S1149)="","",IF(LEFT(INDIRECT("$F"&amp;$S1149),3)="GRS","GRS_RCS_RM",IF((LEFT(INDIRECT("$F"&amp;$S1149),3))="RCS","GRS_RCS_RM",IF(INDIRECT("$F"&amp;$S1149)="OCS (No Label)","OCS_Conversion_RM",IF(LEFT(INDIRECT("$F"&amp;$S1149),3)="OCS","OCS_RM",IF(RIGHT(INDIRECT("$F"&amp;$S1149),10)="conversion","GOTS_RM_conversion",IF((LEFT(INDIRECT("$F"&amp;$S1149),4))="GOTS","GOTS_RM","Responsible_RM"))))))),"DELETERM")</f>
        <v>#VALUE!</v>
      </c>
      <c r="AF1149" t="e" cm="1">
        <f t="array" aca="1" ref="AF1149" ca="1">IF($S1149="","",INDIRECT("$Z"&amp;$S1149))</f>
        <v>#VALUE!</v>
      </c>
      <c r="AG1149" t="str">
        <f t="shared" si="334"/>
        <v/>
      </c>
      <c r="AH1149" t="str" cm="1">
        <f t="array" aca="1" ref="AH1149" ca="1">IFERROR(INDIRECT("$ag"&amp;S1149),"")</f>
        <v/>
      </c>
      <c r="AI1149" t="e" cm="1">
        <f t="array" aca="1" ref="AI1149" ca="1">INDIRECT("O"&amp;S1149)</f>
        <v>#VALUE!</v>
      </c>
      <c r="AJ1149" t="str">
        <f t="shared" si="335"/>
        <v/>
      </c>
    </row>
    <row r="1150" spans="1:36" ht="16.5" customHeight="1">
      <c r="A1150" s="130"/>
      <c r="B1150" s="136"/>
      <c r="C1150" s="137"/>
      <c r="D1150" s="146"/>
      <c r="E1150" s="146"/>
      <c r="F1150" s="137"/>
      <c r="G1150" s="147"/>
      <c r="H1150" s="147"/>
      <c r="I1150" s="147"/>
      <c r="J1150" s="147"/>
      <c r="K1150" s="38"/>
      <c r="L1150" s="144"/>
      <c r="M1150" s="144"/>
      <c r="N1150" s="61"/>
      <c r="O1150" s="314"/>
      <c r="Q1150" t="str">
        <f t="shared" si="330"/>
        <v/>
      </c>
      <c r="S1150" t="e">
        <f t="shared" ca="1" si="339"/>
        <v>#VALUE!</v>
      </c>
      <c r="T1150" t="e">
        <f t="shared" ca="1" si="336"/>
        <v>#VALUE!</v>
      </c>
      <c r="U1150">
        <f t="shared" si="340"/>
        <v>1080</v>
      </c>
      <c r="V1150">
        <v>90.583333333340406</v>
      </c>
      <c r="W1150">
        <f t="shared" si="343"/>
        <v>90</v>
      </c>
      <c r="X1150" t="str" cm="1">
        <f t="array" aca="1" ref="X1150" ca="1">IFERROR(INDEX('PC&amp;PD'!$A$1:$AS$19,ROW('PC&amp;PD'!$A$19),MATCH(INDIRECT(T1150),'PC&amp;PD'!$A$1:$AS$1,0)),"")</f>
        <v/>
      </c>
      <c r="AA1150" t="str">
        <f t="shared" si="331"/>
        <v/>
      </c>
      <c r="AB1150" t="str">
        <f t="shared" si="332"/>
        <v/>
      </c>
      <c r="AC1150" t="e">
        <f t="shared" ca="1" si="333"/>
        <v>#VALUE!</v>
      </c>
      <c r="AD1150" t="str" cm="1">
        <f t="array" aca="1" ref="AD1150" ca="1">IFERROR(IF((LEFT(INDIRECT("$F"&amp;$S1150),4))="GOTS",IF($G1150="Organic","GOTS_Organic_raw",(IF($G1150="Responsible","GOTS_Responsible",(IF($G1150="No Attribute (Conventional)","GOTS_conventional",(IF($G1150="Recycled Pre/Post-Consumer","GOTS_pre_post",(IF($G1150="In-Conversion","GOTS_in_conversion",(IF($G1150="Sustainably Sourced","Sustainably_sourced",(IF($G1150="Recycled pre-consumer organic","GOTS_recycled_organic",""))))))))))))),IF($G1150="Organic","Organic",(IF($G1150="Responsible","Responsible",(IF($G1150="No Attribute (Conventional)","No_Attribute_Conventional",(IF($G1150="Recycled Pre/Post-Consumer","Recycled_Pre_Post_Consumer",(IF($G1150="In-Conversion","In_Conversion",(IF($G1150="Recycled Pre-Consumer","Recycled_Pre_Consumer",(IF($G1150="Recycled Post-Consumer","Recycled_Post_Consumer",(IF($G1150="Sustainably Sourced","Sustainably_sourced",(IF($G1150="Recycled pre-consumer organic","GOTS_recycled_organic","")))))))))))))))))),"")</f>
        <v/>
      </c>
      <c r="AE1150" t="e" cm="1">
        <f t="array" aca="1" ref="AE1150" ca="1">IF($I1150="",IF(INDIRECT("$F"&amp;$S1150)="","",IF(LEFT(INDIRECT("$F"&amp;$S1150),3)="GRS","GRS_RCS_RM",IF((LEFT(INDIRECT("$F"&amp;$S1150),3))="RCS","GRS_RCS_RM",IF(INDIRECT("$F"&amp;$S1150)="OCS (No Label)","OCS_Conversion_RM",IF(LEFT(INDIRECT("$F"&amp;$S1150),3)="OCS","OCS_RM",IF(RIGHT(INDIRECT("$F"&amp;$S1150),10)="conversion","GOTS_RM_conversion",IF((LEFT(INDIRECT("$F"&amp;$S1150),4))="GOTS","GOTS_RM","Responsible_RM"))))))),"DELETERM")</f>
        <v>#VALUE!</v>
      </c>
      <c r="AF1150" t="e" cm="1">
        <f t="array" aca="1" ref="AF1150" ca="1">IF($S1150="","",INDIRECT("$Z"&amp;$S1150))</f>
        <v>#VALUE!</v>
      </c>
      <c r="AG1150" t="str">
        <f t="shared" si="334"/>
        <v/>
      </c>
      <c r="AH1150" t="str" cm="1">
        <f t="array" aca="1" ref="AH1150" ca="1">IFERROR(INDIRECT("$ag"&amp;S1150),"")</f>
        <v/>
      </c>
      <c r="AI1150" t="e" cm="1">
        <f t="array" aca="1" ref="AI1150" ca="1">INDIRECT("O"&amp;S1150)</f>
        <v>#VALUE!</v>
      </c>
      <c r="AJ1150" t="str">
        <f t="shared" si="335"/>
        <v/>
      </c>
    </row>
    <row r="1151" spans="1:36" ht="16.5" customHeight="1">
      <c r="A1151" s="130"/>
      <c r="B1151" s="136"/>
      <c r="C1151" s="137"/>
      <c r="D1151" s="146"/>
      <c r="E1151" s="146"/>
      <c r="F1151" s="137"/>
      <c r="G1151" s="147"/>
      <c r="H1151" s="147"/>
      <c r="I1151" s="147"/>
      <c r="J1151" s="147"/>
      <c r="K1151" s="38"/>
      <c r="L1151" s="144"/>
      <c r="M1151" s="144"/>
      <c r="N1151" s="61"/>
      <c r="O1151" s="314"/>
      <c r="Q1151" t="str">
        <f t="shared" si="330"/>
        <v/>
      </c>
      <c r="S1151" t="e">
        <f t="shared" ca="1" si="339"/>
        <v>#VALUE!</v>
      </c>
      <c r="T1151" t="e">
        <f t="shared" ca="1" si="336"/>
        <v>#VALUE!</v>
      </c>
      <c r="U1151">
        <f t="shared" si="340"/>
        <v>1080</v>
      </c>
      <c r="V1151">
        <v>90.666666666673706</v>
      </c>
      <c r="W1151">
        <f t="shared" si="343"/>
        <v>90</v>
      </c>
      <c r="X1151" t="str" cm="1">
        <f t="array" aca="1" ref="X1151" ca="1">IFERROR(INDEX('PC&amp;PD'!$A$1:$AS$19,ROW('PC&amp;PD'!$A$19),MATCH(INDIRECT(T1151),'PC&amp;PD'!$A$1:$AS$1,0)),"")</f>
        <v/>
      </c>
      <c r="AA1151" t="str">
        <f t="shared" si="331"/>
        <v/>
      </c>
      <c r="AB1151" t="str">
        <f t="shared" si="332"/>
        <v/>
      </c>
      <c r="AC1151" t="e">
        <f t="shared" ca="1" si="333"/>
        <v>#VALUE!</v>
      </c>
      <c r="AD1151" t="str" cm="1">
        <f t="array" aca="1" ref="AD1151" ca="1">IFERROR(IF((LEFT(INDIRECT("$F"&amp;$S1151),4))="GOTS",IF($G1151="Organic","GOTS_Organic_raw",(IF($G1151="Responsible","GOTS_Responsible",(IF($G1151="No Attribute (Conventional)","GOTS_conventional",(IF($G1151="Recycled Pre/Post-Consumer","GOTS_pre_post",(IF($G1151="In-Conversion","GOTS_in_conversion",(IF($G1151="Sustainably Sourced","Sustainably_sourced",(IF($G1151="Recycled pre-consumer organic","GOTS_recycled_organic",""))))))))))))),IF($G1151="Organic","Organic",(IF($G1151="Responsible","Responsible",(IF($G1151="No Attribute (Conventional)","No_Attribute_Conventional",(IF($G1151="Recycled Pre/Post-Consumer","Recycled_Pre_Post_Consumer",(IF($G1151="In-Conversion","In_Conversion",(IF($G1151="Recycled Pre-Consumer","Recycled_Pre_Consumer",(IF($G1151="Recycled Post-Consumer","Recycled_Post_Consumer",(IF($G1151="Sustainably Sourced","Sustainably_sourced",(IF($G1151="Recycled pre-consumer organic","GOTS_recycled_organic","")))))))))))))))))),"")</f>
        <v/>
      </c>
      <c r="AE1151" t="e" cm="1">
        <f t="array" aca="1" ref="AE1151" ca="1">IF($I1151="",IF(INDIRECT("$F"&amp;$S1151)="","",IF(LEFT(INDIRECT("$F"&amp;$S1151),3)="GRS","GRS_RCS_RM",IF((LEFT(INDIRECT("$F"&amp;$S1151),3))="RCS","GRS_RCS_RM",IF(INDIRECT("$F"&amp;$S1151)="OCS (No Label)","OCS_Conversion_RM",IF(LEFT(INDIRECT("$F"&amp;$S1151),3)="OCS","OCS_RM",IF(RIGHT(INDIRECT("$F"&amp;$S1151),10)="conversion","GOTS_RM_conversion",IF((LEFT(INDIRECT("$F"&amp;$S1151),4))="GOTS","GOTS_RM","Responsible_RM"))))))),"DELETERM")</f>
        <v>#VALUE!</v>
      </c>
      <c r="AF1151" t="e" cm="1">
        <f t="array" aca="1" ref="AF1151" ca="1">IF($S1151="","",INDIRECT("$Z"&amp;$S1151))</f>
        <v>#VALUE!</v>
      </c>
      <c r="AG1151" t="str">
        <f t="shared" si="334"/>
        <v/>
      </c>
      <c r="AH1151" t="str" cm="1">
        <f t="array" aca="1" ref="AH1151" ca="1">IFERROR(INDIRECT("$ag"&amp;S1151),"")</f>
        <v/>
      </c>
      <c r="AI1151" t="e" cm="1">
        <f t="array" aca="1" ref="AI1151" ca="1">INDIRECT("O"&amp;S1151)</f>
        <v>#VALUE!</v>
      </c>
      <c r="AJ1151" t="str">
        <f t="shared" si="335"/>
        <v/>
      </c>
    </row>
    <row r="1152" spans="1:36" ht="16.5" customHeight="1">
      <c r="A1152" s="130"/>
      <c r="B1152" s="136"/>
      <c r="C1152" s="137"/>
      <c r="D1152" s="146"/>
      <c r="E1152" s="146"/>
      <c r="F1152" s="137"/>
      <c r="G1152" s="147"/>
      <c r="H1152" s="147"/>
      <c r="I1152" s="147"/>
      <c r="J1152" s="147"/>
      <c r="K1152" s="38"/>
      <c r="L1152" s="144"/>
      <c r="M1152" s="144"/>
      <c r="N1152" s="61"/>
      <c r="O1152" s="314"/>
      <c r="Q1152" t="str">
        <f t="shared" ref="Q1152:Q1215" si="350">IF(G1152="No Attribute (Conventional)",IF(OR($G1152="",$I1152="",$K1152=""),"",CONCATENATE($K1152," ",$AA1152," ",$I1152," + ")),IF(OR($G1152="",$I1152="",$K1152=""),"",CONCATENATE($K1152," ",$G1152," ",$I1152," + ")))</f>
        <v/>
      </c>
      <c r="S1152" t="e">
        <f t="shared" ca="1" si="339"/>
        <v>#VALUE!</v>
      </c>
      <c r="T1152" t="e">
        <f t="shared" ca="1" si="336"/>
        <v>#VALUE!</v>
      </c>
      <c r="U1152">
        <f t="shared" si="340"/>
        <v>1080</v>
      </c>
      <c r="V1152">
        <v>90.750000000007105</v>
      </c>
      <c r="W1152">
        <f t="shared" si="343"/>
        <v>90</v>
      </c>
      <c r="X1152" t="str" cm="1">
        <f t="array" aca="1" ref="X1152" ca="1">IFERROR(INDEX('PC&amp;PD'!$A$1:$AS$19,ROW('PC&amp;PD'!$A$19),MATCH(INDIRECT(T1152),'PC&amp;PD'!$A$1:$AS$1,0)),"")</f>
        <v/>
      </c>
      <c r="AA1152" t="str">
        <f t="shared" ref="AA1152:AA1215" si="351">IFERROR(IF(G1152="","",IF(G1152="No Attribute (Conventional)","",G1152)),"")</f>
        <v/>
      </c>
      <c r="AB1152" t="str">
        <f t="shared" ref="AB1152:AB1215" si="352">IFERROR(IF($F1152="OCS 100", "OCS_100",IF($F1152="OCS Blended", "OCS_Blended",IF($F1152="OCS (No Label)", "OCS_No_Label",IF($F1152="RCS 100", "RCS_100",IF($F1152="RCS Blended","RCS_Blended",IF($F1152="GRS","GRS",IF($F1152="GRS (No Label)", "GRS_No_Label",IF($F1152="RDS","RDS",IF($F1152="RWS","RWS",IF($F1152="RMS","RMS",IF($F1152="GOTS Organic","GOTS_Organic",IF($F1152="GOTS Made with organic","GOTS_Made_with_organic",IF($F1152="GOTS Organic - in conversion","GOTS_Organic_in_Conversion",IF($F1152="GOTS Made with organic - in conversion","GOTS_Made_with_Organic_in_Conversion",IF($F1152="RAS","RAS",IF($F1152="Rcs (No Label)","RCS_No_Label",IF($F1152="RWS (No Label)","RWS_No_Label",IF($F1152="RMS (No Label)","RMS_No_Label",IF($F1152="RAS (No Label)","RAS_No_Label",IF($F1152="RDS (No Label)","RDS_No_Label","")))))))))))))))))))),"")</f>
        <v/>
      </c>
      <c r="AC1152" t="e">
        <f t="shared" ref="AC1152:AC1215" ca="1" si="353">"$AB"&amp;S1152</f>
        <v>#VALUE!</v>
      </c>
      <c r="AD1152" t="str" cm="1">
        <f t="array" aca="1" ref="AD1152" ca="1">IFERROR(IF((LEFT(INDIRECT("$F"&amp;$S1152),4))="GOTS",IF($G1152="Organic","GOTS_Organic_raw",(IF($G1152="Responsible","GOTS_Responsible",(IF($G1152="No Attribute (Conventional)","GOTS_conventional",(IF($G1152="Recycled Pre/Post-Consumer","GOTS_pre_post",(IF($G1152="In-Conversion","GOTS_in_conversion",(IF($G1152="Sustainably Sourced","Sustainably_sourced",(IF($G1152="Recycled pre-consumer organic","GOTS_recycled_organic",""))))))))))))),IF($G1152="Organic","Organic",(IF($G1152="Responsible","Responsible",(IF($G1152="No Attribute (Conventional)","No_Attribute_Conventional",(IF($G1152="Recycled Pre/Post-Consumer","Recycled_Pre_Post_Consumer",(IF($G1152="In-Conversion","In_Conversion",(IF($G1152="Recycled Pre-Consumer","Recycled_Pre_Consumer",(IF($G1152="Recycled Post-Consumer","Recycled_Post_Consumer",(IF($G1152="Sustainably Sourced","Sustainably_sourced",(IF($G1152="Recycled pre-consumer organic","GOTS_recycled_organic","")))))))))))))))))),"")</f>
        <v/>
      </c>
      <c r="AE1152" t="e" cm="1">
        <f t="array" aca="1" ref="AE1152" ca="1">IF($I1152="",IF(INDIRECT("$F"&amp;$S1152)="","",IF(LEFT(INDIRECT("$F"&amp;$S1152),3)="GRS","GRS_RCS_RM",IF((LEFT(INDIRECT("$F"&amp;$S1152),3))="RCS","GRS_RCS_RM",IF(INDIRECT("$F"&amp;$S1152)="OCS (No Label)","OCS_Conversion_RM",IF(LEFT(INDIRECT("$F"&amp;$S1152),3)="OCS","OCS_RM",IF(RIGHT(INDIRECT("$F"&amp;$S1152),10)="conversion","GOTS_RM_conversion",IF((LEFT(INDIRECT("$F"&amp;$S1152),4))="GOTS","GOTS_RM","Responsible_RM"))))))),"DELETERM")</f>
        <v>#VALUE!</v>
      </c>
      <c r="AF1152" t="e" cm="1">
        <f t="array" aca="1" ref="AF1152" ca="1">IF($S1152="","",INDIRECT("$Z"&amp;$S1152))</f>
        <v>#VALUE!</v>
      </c>
      <c r="AG1152" t="str">
        <f t="shared" ref="AG1152:AG1215" si="354">IF(AND(AJ1152="",AJ1153="",AJ1154="",AJ1155="",AJ1156="",AJ1157="",AJ1158="",AJ1159="",AJ1160="",AJ1161="",AJ1162="",AJ1163=""),"",CONCATENATE(AJ1152, AJ1153, AJ1154, AJ1155,AJ1156, AJ1157, AJ1158, AJ1159, AJ1160, AJ1161, AJ1162,AJ1163))</f>
        <v/>
      </c>
      <c r="AH1152" t="str" cm="1">
        <f t="array" aca="1" ref="AH1152" ca="1">IFERROR(INDIRECT("$ag"&amp;S1152),"")</f>
        <v/>
      </c>
      <c r="AI1152" t="e" cm="1">
        <f t="array" aca="1" ref="AI1152" ca="1">INDIRECT("O"&amp;S1152)</f>
        <v>#VALUE!</v>
      </c>
      <c r="AJ1152" t="str">
        <f t="shared" ref="AJ1152:AJ1215" si="355">IF(OR(Y1152="",Y1152=0),"",Y1152&amp;", ")</f>
        <v/>
      </c>
    </row>
    <row r="1153" spans="1:36" ht="16.5" customHeight="1">
      <c r="A1153" s="130"/>
      <c r="B1153" s="136"/>
      <c r="C1153" s="137"/>
      <c r="D1153" s="146"/>
      <c r="E1153" s="146"/>
      <c r="F1153" s="137"/>
      <c r="G1153" s="147"/>
      <c r="H1153" s="147"/>
      <c r="I1153" s="147"/>
      <c r="J1153" s="147"/>
      <c r="K1153" s="38"/>
      <c r="L1153" s="144"/>
      <c r="M1153" s="144"/>
      <c r="N1153" s="61"/>
      <c r="O1153" s="314"/>
      <c r="Q1153" t="str">
        <f t="shared" si="350"/>
        <v/>
      </c>
      <c r="S1153" t="e">
        <f t="shared" ca="1" si="339"/>
        <v>#VALUE!</v>
      </c>
      <c r="T1153" t="e">
        <f t="shared" ca="1" si="336"/>
        <v>#VALUE!</v>
      </c>
      <c r="U1153">
        <f t="shared" si="340"/>
        <v>1080</v>
      </c>
      <c r="V1153">
        <v>90.833333333340406</v>
      </c>
      <c r="W1153">
        <f t="shared" si="343"/>
        <v>90</v>
      </c>
      <c r="X1153" t="str" cm="1">
        <f t="array" aca="1" ref="X1153" ca="1">IFERROR(INDEX('PC&amp;PD'!$A$1:$AS$19,ROW('PC&amp;PD'!$A$19),MATCH(INDIRECT(T1153),'PC&amp;PD'!$A$1:$AS$1,0)),"")</f>
        <v/>
      </c>
      <c r="AA1153" t="str">
        <f t="shared" si="351"/>
        <v/>
      </c>
      <c r="AB1153" t="str">
        <f t="shared" si="352"/>
        <v/>
      </c>
      <c r="AC1153" t="e">
        <f t="shared" ca="1" si="353"/>
        <v>#VALUE!</v>
      </c>
      <c r="AD1153" t="str" cm="1">
        <f t="array" aca="1" ref="AD1153" ca="1">IFERROR(IF((LEFT(INDIRECT("$F"&amp;$S1153),4))="GOTS",IF($G1153="Organic","GOTS_Organic_raw",(IF($G1153="Responsible","GOTS_Responsible",(IF($G1153="No Attribute (Conventional)","GOTS_conventional",(IF($G1153="Recycled Pre/Post-Consumer","GOTS_pre_post",(IF($G1153="In-Conversion","GOTS_in_conversion",(IF($G1153="Sustainably Sourced","Sustainably_sourced",(IF($G1153="Recycled pre-consumer organic","GOTS_recycled_organic",""))))))))))))),IF($G1153="Organic","Organic",(IF($G1153="Responsible","Responsible",(IF($G1153="No Attribute (Conventional)","No_Attribute_Conventional",(IF($G1153="Recycled Pre/Post-Consumer","Recycled_Pre_Post_Consumer",(IF($G1153="In-Conversion","In_Conversion",(IF($G1153="Recycled Pre-Consumer","Recycled_Pre_Consumer",(IF($G1153="Recycled Post-Consumer","Recycled_Post_Consumer",(IF($G1153="Sustainably Sourced","Sustainably_sourced",(IF($G1153="Recycled pre-consumer organic","GOTS_recycled_organic","")))))))))))))))))),"")</f>
        <v/>
      </c>
      <c r="AE1153" t="e" cm="1">
        <f t="array" aca="1" ref="AE1153" ca="1">IF($I1153="",IF(INDIRECT("$F"&amp;$S1153)="","",IF(LEFT(INDIRECT("$F"&amp;$S1153),3)="GRS","GRS_RCS_RM",IF((LEFT(INDIRECT("$F"&amp;$S1153),3))="RCS","GRS_RCS_RM",IF(INDIRECT("$F"&amp;$S1153)="OCS (No Label)","OCS_Conversion_RM",IF(LEFT(INDIRECT("$F"&amp;$S1153),3)="OCS","OCS_RM",IF(RIGHT(INDIRECT("$F"&amp;$S1153),10)="conversion","GOTS_RM_conversion",IF((LEFT(INDIRECT("$F"&amp;$S1153),4))="GOTS","GOTS_RM","Responsible_RM"))))))),"DELETERM")</f>
        <v>#VALUE!</v>
      </c>
      <c r="AF1153" t="e" cm="1">
        <f t="array" aca="1" ref="AF1153" ca="1">IF($S1153="","",INDIRECT("$Z"&amp;$S1153))</f>
        <v>#VALUE!</v>
      </c>
      <c r="AG1153" t="str">
        <f t="shared" si="354"/>
        <v/>
      </c>
      <c r="AH1153" t="str" cm="1">
        <f t="array" aca="1" ref="AH1153" ca="1">IFERROR(INDIRECT("$ag"&amp;S1153),"")</f>
        <v/>
      </c>
      <c r="AI1153" t="e" cm="1">
        <f t="array" aca="1" ref="AI1153" ca="1">INDIRECT("O"&amp;S1153)</f>
        <v>#VALUE!</v>
      </c>
      <c r="AJ1153" t="str">
        <f t="shared" si="355"/>
        <v/>
      </c>
    </row>
    <row r="1154" spans="1:36" ht="16.5" customHeight="1" thickBot="1">
      <c r="A1154" s="131"/>
      <c r="B1154" s="138"/>
      <c r="C1154" s="139"/>
      <c r="D1154" s="148"/>
      <c r="E1154" s="148"/>
      <c r="F1154" s="139"/>
      <c r="G1154" s="149"/>
      <c r="H1154" s="149"/>
      <c r="I1154" s="149"/>
      <c r="J1154" s="149"/>
      <c r="K1154" s="39"/>
      <c r="L1154" s="145"/>
      <c r="M1154" s="145"/>
      <c r="N1154" s="62"/>
      <c r="O1154" s="315"/>
      <c r="Q1154" t="str">
        <f t="shared" si="350"/>
        <v/>
      </c>
      <c r="S1154" t="e">
        <f t="shared" ca="1" si="339"/>
        <v>#VALUE!</v>
      </c>
      <c r="T1154" t="e">
        <f t="shared" ref="T1154:T1217" ca="1" si="356">"$B"&amp;S1154</f>
        <v>#VALUE!</v>
      </c>
      <c r="U1154">
        <f t="shared" si="340"/>
        <v>1080</v>
      </c>
      <c r="V1154">
        <v>90.916666666673805</v>
      </c>
      <c r="W1154">
        <f t="shared" si="343"/>
        <v>90</v>
      </c>
      <c r="X1154" t="str" cm="1">
        <f t="array" aca="1" ref="X1154" ca="1">IFERROR(INDEX('PC&amp;PD'!$A$1:$AS$19,ROW('PC&amp;PD'!$A$19),MATCH(INDIRECT(T1154),'PC&amp;PD'!$A$1:$AS$1,0)),"")</f>
        <v/>
      </c>
      <c r="AA1154" t="str">
        <f t="shared" si="351"/>
        <v/>
      </c>
      <c r="AB1154" t="str">
        <f t="shared" si="352"/>
        <v/>
      </c>
      <c r="AC1154" t="e">
        <f t="shared" ca="1" si="353"/>
        <v>#VALUE!</v>
      </c>
      <c r="AD1154" t="str" cm="1">
        <f t="array" aca="1" ref="AD1154" ca="1">IFERROR(IF((LEFT(INDIRECT("$F"&amp;$S1154),4))="GOTS",IF($G1154="Organic","GOTS_Organic_raw",(IF($G1154="Responsible","GOTS_Responsible",(IF($G1154="No Attribute (Conventional)","GOTS_conventional",(IF($G1154="Recycled Pre/Post-Consumer","GOTS_pre_post",(IF($G1154="In-Conversion","GOTS_in_conversion",(IF($G1154="Sustainably Sourced","Sustainably_sourced",(IF($G1154="Recycled pre-consumer organic","GOTS_recycled_organic",""))))))))))))),IF($G1154="Organic","Organic",(IF($G1154="Responsible","Responsible",(IF($G1154="No Attribute (Conventional)","No_Attribute_Conventional",(IF($G1154="Recycled Pre/Post-Consumer","Recycled_Pre_Post_Consumer",(IF($G1154="In-Conversion","In_Conversion",(IF($G1154="Recycled Pre-Consumer","Recycled_Pre_Consumer",(IF($G1154="Recycled Post-Consumer","Recycled_Post_Consumer",(IF($G1154="Sustainably Sourced","Sustainably_sourced",(IF($G1154="Recycled pre-consumer organic","GOTS_recycled_organic","")))))))))))))))))),"")</f>
        <v/>
      </c>
      <c r="AE1154" t="e" cm="1">
        <f t="array" aca="1" ref="AE1154" ca="1">IF($I1154="",IF(INDIRECT("$F"&amp;$S1154)="","",IF(LEFT(INDIRECT("$F"&amp;$S1154),3)="GRS","GRS_RCS_RM",IF((LEFT(INDIRECT("$F"&amp;$S1154),3))="RCS","GRS_RCS_RM",IF(INDIRECT("$F"&amp;$S1154)="OCS (No Label)","OCS_Conversion_RM",IF(LEFT(INDIRECT("$F"&amp;$S1154),3)="OCS","OCS_RM",IF(RIGHT(INDIRECT("$F"&amp;$S1154),10)="conversion","GOTS_RM_conversion",IF((LEFT(INDIRECT("$F"&amp;$S1154),4))="GOTS","GOTS_RM","Responsible_RM"))))))),"DELETERM")</f>
        <v>#VALUE!</v>
      </c>
      <c r="AF1154" t="e" cm="1">
        <f t="array" aca="1" ref="AF1154" ca="1">IF($S1154="","",INDIRECT("$Z"&amp;$S1154))</f>
        <v>#VALUE!</v>
      </c>
      <c r="AG1154" t="str">
        <f t="shared" si="354"/>
        <v/>
      </c>
      <c r="AH1154" t="str" cm="1">
        <f t="array" aca="1" ref="AH1154" ca="1">IFERROR(INDIRECT("$ag"&amp;S1154),"")</f>
        <v/>
      </c>
      <c r="AI1154" t="e" cm="1">
        <f t="array" aca="1" ref="AI1154" ca="1">INDIRECT("O"&amp;S1154)</f>
        <v>#VALUE!</v>
      </c>
      <c r="AJ1154" t="str">
        <f t="shared" si="355"/>
        <v/>
      </c>
    </row>
    <row r="1155" spans="1:36" ht="16.5" customHeight="1">
      <c r="A1155" s="128" t="str">
        <f>IF(B1155="","",COUNTA($B$63:$B1155))</f>
        <v/>
      </c>
      <c r="B1155" s="132"/>
      <c r="C1155" s="133"/>
      <c r="D1155" s="140"/>
      <c r="E1155" s="140"/>
      <c r="F1155" s="133"/>
      <c r="G1155" s="141"/>
      <c r="H1155" s="141"/>
      <c r="I1155" s="141"/>
      <c r="J1155" s="141"/>
      <c r="K1155" s="37"/>
      <c r="L1155" s="142" t="str">
        <f>IF(R1155="","",LEFT(R1155,LEN(R1155)-2))</f>
        <v/>
      </c>
      <c r="M1155" s="142"/>
      <c r="N1155" s="60"/>
      <c r="O1155" s="313"/>
      <c r="Q1155" t="str">
        <f t="shared" si="350"/>
        <v/>
      </c>
      <c r="R1155" t="str">
        <f t="shared" ref="R1155" si="357">CONCATENATE($Q1155,Q1156,Q1157,Q1158,Q1159,Q1160,$Q1161,$Q1162,$Q1163,$Q1164,$Q1165,$Q1166)</f>
        <v/>
      </c>
      <c r="S1155" t="e">
        <f t="shared" ca="1" si="339"/>
        <v>#VALUE!</v>
      </c>
      <c r="T1155" t="e">
        <f t="shared" ca="1" si="356"/>
        <v>#VALUE!</v>
      </c>
      <c r="U1155">
        <f t="shared" si="340"/>
        <v>1092</v>
      </c>
      <c r="V1155">
        <v>91.000000000007105</v>
      </c>
      <c r="W1155">
        <f t="shared" si="343"/>
        <v>91</v>
      </c>
      <c r="X1155" t="str" cm="1">
        <f t="array" aca="1" ref="X1155" ca="1">IFERROR(INDEX('PC&amp;PD'!$A$1:$AS$19,ROW('PC&amp;PD'!$A$19),MATCH(INDIRECT(T1155),'PC&amp;PD'!$A$1:$AS$1,0)),"")</f>
        <v/>
      </c>
      <c r="Z1155" t="str">
        <f t="shared" ref="Z1155" si="358">IFERROR(IF($F1155="OCS 100","OCS (OCS 100)",IF($F1155="OCS Blended","OCS (OCS Blended)",IF($F1155="OCS (No Label)","OCS (No Label)",IF($F1155="RCS 100","RCS (RCS 100)",IF($F1155="RCS Blended","RCS (RCS Blended)",IF($F1155="GRS","GRS (GRS)",IF($F1155="GRS (No Label)", "GRS (No Label)",IF($F1155="RDS","RDS (RDS)",IF($F1155="RWS","RWS (RWS)",IF($F1155="RAS","RAS (RAS)",IF($F1155="RMS","RMS (RMS)",IF($F1155="GOTS Organic","GOTS (Organic)",IF($F1155="GOTS Made with organic","GOTS (Made with Organic)",IF($F1155="GOTS Organic - in conversion","GOTS (Organic - In Conversion)",IF($F1155="GOTS Made with organic - in conversion","GOTS (Made with Organic - In Conversion)",""))))))))))))))),"")</f>
        <v/>
      </c>
      <c r="AA1155" t="str">
        <f t="shared" si="351"/>
        <v/>
      </c>
      <c r="AB1155" t="str">
        <f t="shared" si="352"/>
        <v/>
      </c>
      <c r="AC1155" t="e">
        <f t="shared" ca="1" si="353"/>
        <v>#VALUE!</v>
      </c>
      <c r="AD1155" t="str" cm="1">
        <f t="array" aca="1" ref="AD1155" ca="1">IFERROR(IF((LEFT(INDIRECT("$F"&amp;$S1155),4))="GOTS",IF($G1155="Organic","GOTS_Organic_raw",(IF($G1155="Responsible","GOTS_Responsible",(IF($G1155="No Attribute (Conventional)","GOTS_conventional",(IF($G1155="Recycled Pre/Post-Consumer","GOTS_pre_post",(IF($G1155="In-Conversion","GOTS_in_conversion",(IF($G1155="Sustainably Sourced","Sustainably_sourced",(IF($G1155="Recycled pre-consumer organic","GOTS_recycled_organic",""))))))))))))),IF($G1155="Organic","Organic",(IF($G1155="Responsible","Responsible",(IF($G1155="No Attribute (Conventional)","No_Attribute_Conventional",(IF($G1155="Recycled Pre/Post-Consumer","Recycled_Pre_Post_Consumer",(IF($G1155="In-Conversion","In_Conversion",(IF($G1155="Recycled Pre-Consumer","Recycled_Pre_Consumer",(IF($G1155="Recycled Post-Consumer","Recycled_Post_Consumer",(IF($G1155="Sustainably Sourced","Sustainably_sourced",(IF($G1155="Recycled pre-consumer organic","GOTS_recycled_organic","")))))))))))))))))),"")</f>
        <v/>
      </c>
      <c r="AE1155" t="e" cm="1">
        <f t="array" aca="1" ref="AE1155" ca="1">IF($I1155="",IF(INDIRECT("$F"&amp;$S1155)="","",IF(LEFT(INDIRECT("$F"&amp;$S1155),3)="GRS","GRS_RCS_RM",IF((LEFT(INDIRECT("$F"&amp;$S1155),3))="RCS","GRS_RCS_RM",IF(INDIRECT("$F"&amp;$S1155)="OCS (No Label)","OCS_Conversion_RM",IF(LEFT(INDIRECT("$F"&amp;$S1155),3)="OCS","OCS_RM",IF(RIGHT(INDIRECT("$F"&amp;$S1155),10)="conversion","GOTS_RM_conversion",IF((LEFT(INDIRECT("$F"&amp;$S1155),4))="GOTS","GOTS_RM","Responsible_RM"))))))),"DELETERM")</f>
        <v>#VALUE!</v>
      </c>
      <c r="AF1155" t="e" cm="1">
        <f t="array" aca="1" ref="AF1155" ca="1">IF($S1155="","",INDIRECT("$Z"&amp;$S1155))</f>
        <v>#VALUE!</v>
      </c>
      <c r="AG1155" t="str">
        <f t="shared" si="354"/>
        <v/>
      </c>
      <c r="AH1155" t="str" cm="1">
        <f t="array" aca="1" ref="AH1155" ca="1">IFERROR(INDIRECT("$ag"&amp;S1155),"")</f>
        <v/>
      </c>
      <c r="AI1155" t="e" cm="1">
        <f t="array" aca="1" ref="AI1155" ca="1">INDIRECT("O"&amp;S1155)</f>
        <v>#VALUE!</v>
      </c>
      <c r="AJ1155" t="str">
        <f t="shared" si="355"/>
        <v/>
      </c>
    </row>
    <row r="1156" spans="1:36" ht="16.5" customHeight="1">
      <c r="A1156" s="129"/>
      <c r="B1156" s="134"/>
      <c r="C1156" s="135"/>
      <c r="D1156" s="146"/>
      <c r="E1156" s="146"/>
      <c r="F1156" s="135"/>
      <c r="G1156" s="147"/>
      <c r="H1156" s="147"/>
      <c r="I1156" s="147"/>
      <c r="J1156" s="147"/>
      <c r="K1156" s="38"/>
      <c r="L1156" s="143"/>
      <c r="M1156" s="143"/>
      <c r="N1156" s="61"/>
      <c r="O1156" s="314"/>
      <c r="Q1156" t="str">
        <f t="shared" si="350"/>
        <v/>
      </c>
      <c r="S1156" t="e">
        <f t="shared" ca="1" si="339"/>
        <v>#VALUE!</v>
      </c>
      <c r="T1156" t="e">
        <f t="shared" ca="1" si="356"/>
        <v>#VALUE!</v>
      </c>
      <c r="U1156">
        <f t="shared" si="340"/>
        <v>1092</v>
      </c>
      <c r="V1156">
        <v>91.083333333340406</v>
      </c>
      <c r="W1156">
        <f t="shared" si="343"/>
        <v>91</v>
      </c>
      <c r="X1156" t="str" cm="1">
        <f t="array" aca="1" ref="X1156" ca="1">IFERROR(INDEX('PC&amp;PD'!$A$1:$AS$19,ROW('PC&amp;PD'!$A$19),MATCH(INDIRECT(T1156),'PC&amp;PD'!$A$1:$AS$1,0)),"")</f>
        <v/>
      </c>
      <c r="AA1156" t="str">
        <f t="shared" si="351"/>
        <v/>
      </c>
      <c r="AB1156" t="str">
        <f t="shared" si="352"/>
        <v/>
      </c>
      <c r="AC1156" t="e">
        <f t="shared" ca="1" si="353"/>
        <v>#VALUE!</v>
      </c>
      <c r="AD1156" t="str" cm="1">
        <f t="array" aca="1" ref="AD1156" ca="1">IFERROR(IF((LEFT(INDIRECT("$F"&amp;$S1156),4))="GOTS",IF($G1156="Organic","GOTS_Organic_raw",(IF($G1156="Responsible","GOTS_Responsible",(IF($G1156="No Attribute (Conventional)","GOTS_conventional",(IF($G1156="Recycled Pre/Post-Consumer","GOTS_pre_post",(IF($G1156="In-Conversion","GOTS_in_conversion",(IF($G1156="Sustainably Sourced","Sustainably_sourced",(IF($G1156="Recycled pre-consumer organic","GOTS_recycled_organic",""))))))))))))),IF($G1156="Organic","Organic",(IF($G1156="Responsible","Responsible",(IF($G1156="No Attribute (Conventional)","No_Attribute_Conventional",(IF($G1156="Recycled Pre/Post-Consumer","Recycled_Pre_Post_Consumer",(IF($G1156="In-Conversion","In_Conversion",(IF($G1156="Recycled Pre-Consumer","Recycled_Pre_Consumer",(IF($G1156="Recycled Post-Consumer","Recycled_Post_Consumer",(IF($G1156="Sustainably Sourced","Sustainably_sourced",(IF($G1156="Recycled pre-consumer organic","GOTS_recycled_organic","")))))))))))))))))),"")</f>
        <v/>
      </c>
      <c r="AE1156" t="e" cm="1">
        <f t="array" aca="1" ref="AE1156" ca="1">IF($I1156="",IF(INDIRECT("$F"&amp;$S1156)="","",IF(LEFT(INDIRECT("$F"&amp;$S1156),3)="GRS","GRS_RCS_RM",IF((LEFT(INDIRECT("$F"&amp;$S1156),3))="RCS","GRS_RCS_RM",IF(INDIRECT("$F"&amp;$S1156)="OCS (No Label)","OCS_Conversion_RM",IF(LEFT(INDIRECT("$F"&amp;$S1156),3)="OCS","OCS_RM",IF(RIGHT(INDIRECT("$F"&amp;$S1156),10)="conversion","GOTS_RM_conversion",IF((LEFT(INDIRECT("$F"&amp;$S1156),4))="GOTS","GOTS_RM","Responsible_RM"))))))),"DELETERM")</f>
        <v>#VALUE!</v>
      </c>
      <c r="AF1156" t="e" cm="1">
        <f t="array" aca="1" ref="AF1156" ca="1">IF($S1156="","",INDIRECT("$Z"&amp;$S1156))</f>
        <v>#VALUE!</v>
      </c>
      <c r="AG1156" t="str">
        <f t="shared" si="354"/>
        <v/>
      </c>
      <c r="AH1156" t="str" cm="1">
        <f t="array" aca="1" ref="AH1156" ca="1">IFERROR(INDIRECT("$ag"&amp;S1156),"")</f>
        <v/>
      </c>
      <c r="AI1156" t="e" cm="1">
        <f t="array" aca="1" ref="AI1156" ca="1">INDIRECT("O"&amp;S1156)</f>
        <v>#VALUE!</v>
      </c>
      <c r="AJ1156" t="str">
        <f t="shared" si="355"/>
        <v/>
      </c>
    </row>
    <row r="1157" spans="1:36" ht="16.5" customHeight="1">
      <c r="A1157" s="129"/>
      <c r="B1157" s="134"/>
      <c r="C1157" s="135"/>
      <c r="D1157" s="146"/>
      <c r="E1157" s="146"/>
      <c r="F1157" s="135"/>
      <c r="G1157" s="147"/>
      <c r="H1157" s="147"/>
      <c r="I1157" s="147"/>
      <c r="J1157" s="147"/>
      <c r="K1157" s="38"/>
      <c r="L1157" s="143"/>
      <c r="M1157" s="143"/>
      <c r="N1157" s="61"/>
      <c r="O1157" s="314"/>
      <c r="Q1157" t="str">
        <f t="shared" si="350"/>
        <v/>
      </c>
      <c r="S1157" t="e">
        <f t="shared" ca="1" si="339"/>
        <v>#VALUE!</v>
      </c>
      <c r="T1157" t="e">
        <f t="shared" ca="1" si="356"/>
        <v>#VALUE!</v>
      </c>
      <c r="U1157">
        <f t="shared" si="340"/>
        <v>1092</v>
      </c>
      <c r="V1157">
        <v>91.166666666673805</v>
      </c>
      <c r="W1157">
        <f t="shared" si="343"/>
        <v>91</v>
      </c>
      <c r="X1157" t="str" cm="1">
        <f t="array" aca="1" ref="X1157" ca="1">IFERROR(INDEX('PC&amp;PD'!$A$1:$AS$19,ROW('PC&amp;PD'!$A$19),MATCH(INDIRECT(T1157),'PC&amp;PD'!$A$1:$AS$1,0)),"")</f>
        <v/>
      </c>
      <c r="AA1157" t="str">
        <f t="shared" si="351"/>
        <v/>
      </c>
      <c r="AB1157" t="str">
        <f t="shared" si="352"/>
        <v/>
      </c>
      <c r="AC1157" t="e">
        <f t="shared" ca="1" si="353"/>
        <v>#VALUE!</v>
      </c>
      <c r="AD1157" t="str" cm="1">
        <f t="array" aca="1" ref="AD1157" ca="1">IFERROR(IF((LEFT(INDIRECT("$F"&amp;$S1157),4))="GOTS",IF($G1157="Organic","GOTS_Organic_raw",(IF($G1157="Responsible","GOTS_Responsible",(IF($G1157="No Attribute (Conventional)","GOTS_conventional",(IF($G1157="Recycled Pre/Post-Consumer","GOTS_pre_post",(IF($G1157="In-Conversion","GOTS_in_conversion",(IF($G1157="Sustainably Sourced","Sustainably_sourced",(IF($G1157="Recycled pre-consumer organic","GOTS_recycled_organic",""))))))))))))),IF($G1157="Organic","Organic",(IF($G1157="Responsible","Responsible",(IF($G1157="No Attribute (Conventional)","No_Attribute_Conventional",(IF($G1157="Recycled Pre/Post-Consumer","Recycled_Pre_Post_Consumer",(IF($G1157="In-Conversion","In_Conversion",(IF($G1157="Recycled Pre-Consumer","Recycled_Pre_Consumer",(IF($G1157="Recycled Post-Consumer","Recycled_Post_Consumer",(IF($G1157="Sustainably Sourced","Sustainably_sourced",(IF($G1157="Recycled pre-consumer organic","GOTS_recycled_organic","")))))))))))))))))),"")</f>
        <v/>
      </c>
      <c r="AE1157" t="e" cm="1">
        <f t="array" aca="1" ref="AE1157" ca="1">IF($I1157="",IF(INDIRECT("$F"&amp;$S1157)="","",IF(LEFT(INDIRECT("$F"&amp;$S1157),3)="GRS","GRS_RCS_RM",IF((LEFT(INDIRECT("$F"&amp;$S1157),3))="RCS","GRS_RCS_RM",IF(INDIRECT("$F"&amp;$S1157)="OCS (No Label)","OCS_Conversion_RM",IF(LEFT(INDIRECT("$F"&amp;$S1157),3)="OCS","OCS_RM",IF(RIGHT(INDIRECT("$F"&amp;$S1157),10)="conversion","GOTS_RM_conversion",IF((LEFT(INDIRECT("$F"&amp;$S1157),4))="GOTS","GOTS_RM","Responsible_RM"))))))),"DELETERM")</f>
        <v>#VALUE!</v>
      </c>
      <c r="AF1157" t="e" cm="1">
        <f t="array" aca="1" ref="AF1157" ca="1">IF($S1157="","",INDIRECT("$Z"&amp;$S1157))</f>
        <v>#VALUE!</v>
      </c>
      <c r="AG1157" t="str">
        <f t="shared" si="354"/>
        <v/>
      </c>
      <c r="AH1157" t="str" cm="1">
        <f t="array" aca="1" ref="AH1157" ca="1">IFERROR(INDIRECT("$ag"&amp;S1157),"")</f>
        <v/>
      </c>
      <c r="AI1157" t="e" cm="1">
        <f t="array" aca="1" ref="AI1157" ca="1">INDIRECT("O"&amp;S1157)</f>
        <v>#VALUE!</v>
      </c>
      <c r="AJ1157" t="str">
        <f t="shared" si="355"/>
        <v/>
      </c>
    </row>
    <row r="1158" spans="1:36" ht="16.5" customHeight="1">
      <c r="A1158" s="129"/>
      <c r="B1158" s="134"/>
      <c r="C1158" s="135"/>
      <c r="D1158" s="146"/>
      <c r="E1158" s="146"/>
      <c r="F1158" s="135"/>
      <c r="G1158" s="147"/>
      <c r="H1158" s="147"/>
      <c r="I1158" s="147"/>
      <c r="J1158" s="147"/>
      <c r="K1158" s="38"/>
      <c r="L1158" s="143"/>
      <c r="M1158" s="143"/>
      <c r="N1158" s="61"/>
      <c r="O1158" s="314"/>
      <c r="Q1158" t="str">
        <f t="shared" si="350"/>
        <v/>
      </c>
      <c r="S1158" t="e">
        <f t="shared" ca="1" si="339"/>
        <v>#VALUE!</v>
      </c>
      <c r="T1158" t="e">
        <f t="shared" ca="1" si="356"/>
        <v>#VALUE!</v>
      </c>
      <c r="U1158">
        <f t="shared" si="340"/>
        <v>1092</v>
      </c>
      <c r="V1158">
        <v>91.250000000007105</v>
      </c>
      <c r="W1158">
        <f t="shared" si="343"/>
        <v>91</v>
      </c>
      <c r="X1158" t="str" cm="1">
        <f t="array" aca="1" ref="X1158" ca="1">IFERROR(INDEX('PC&amp;PD'!$A$1:$AS$19,ROW('PC&amp;PD'!$A$19),MATCH(INDIRECT(T1158),'PC&amp;PD'!$A$1:$AS$1,0)),"")</f>
        <v/>
      </c>
      <c r="AA1158" t="str">
        <f t="shared" si="351"/>
        <v/>
      </c>
      <c r="AB1158" t="str">
        <f t="shared" si="352"/>
        <v/>
      </c>
      <c r="AC1158" t="e">
        <f t="shared" ca="1" si="353"/>
        <v>#VALUE!</v>
      </c>
      <c r="AD1158" t="str" cm="1">
        <f t="array" aca="1" ref="AD1158" ca="1">IFERROR(IF((LEFT(INDIRECT("$F"&amp;$S1158),4))="GOTS",IF($G1158="Organic","GOTS_Organic_raw",(IF($G1158="Responsible","GOTS_Responsible",(IF($G1158="No Attribute (Conventional)","GOTS_conventional",(IF($G1158="Recycled Pre/Post-Consumer","GOTS_pre_post",(IF($G1158="In-Conversion","GOTS_in_conversion",(IF($G1158="Sustainably Sourced","Sustainably_sourced",(IF($G1158="Recycled pre-consumer organic","GOTS_recycled_organic",""))))))))))))),IF($G1158="Organic","Organic",(IF($G1158="Responsible","Responsible",(IF($G1158="No Attribute (Conventional)","No_Attribute_Conventional",(IF($G1158="Recycled Pre/Post-Consumer","Recycled_Pre_Post_Consumer",(IF($G1158="In-Conversion","In_Conversion",(IF($G1158="Recycled Pre-Consumer","Recycled_Pre_Consumer",(IF($G1158="Recycled Post-Consumer","Recycled_Post_Consumer",(IF($G1158="Sustainably Sourced","Sustainably_sourced",(IF($G1158="Recycled pre-consumer organic","GOTS_recycled_organic","")))))))))))))))))),"")</f>
        <v/>
      </c>
      <c r="AE1158" t="e" cm="1">
        <f t="array" aca="1" ref="AE1158" ca="1">IF($I1158="",IF(INDIRECT("$F"&amp;$S1158)="","",IF(LEFT(INDIRECT("$F"&amp;$S1158),3)="GRS","GRS_RCS_RM",IF((LEFT(INDIRECT("$F"&amp;$S1158),3))="RCS","GRS_RCS_RM",IF(INDIRECT("$F"&amp;$S1158)="OCS (No Label)","OCS_Conversion_RM",IF(LEFT(INDIRECT("$F"&amp;$S1158),3)="OCS","OCS_RM",IF(RIGHT(INDIRECT("$F"&amp;$S1158),10)="conversion","GOTS_RM_conversion",IF((LEFT(INDIRECT("$F"&amp;$S1158),4))="GOTS","GOTS_RM","Responsible_RM"))))))),"DELETERM")</f>
        <v>#VALUE!</v>
      </c>
      <c r="AF1158" t="e" cm="1">
        <f t="array" aca="1" ref="AF1158" ca="1">IF($S1158="","",INDIRECT("$Z"&amp;$S1158))</f>
        <v>#VALUE!</v>
      </c>
      <c r="AG1158" t="str">
        <f t="shared" si="354"/>
        <v/>
      </c>
      <c r="AH1158" t="str" cm="1">
        <f t="array" aca="1" ref="AH1158" ca="1">IFERROR(INDIRECT("$ag"&amp;S1158),"")</f>
        <v/>
      </c>
      <c r="AI1158" t="e" cm="1">
        <f t="array" aca="1" ref="AI1158" ca="1">INDIRECT("O"&amp;S1158)</f>
        <v>#VALUE!</v>
      </c>
      <c r="AJ1158" t="str">
        <f t="shared" si="355"/>
        <v/>
      </c>
    </row>
    <row r="1159" spans="1:36" ht="16.5" customHeight="1">
      <c r="A1159" s="129"/>
      <c r="B1159" s="134"/>
      <c r="C1159" s="135"/>
      <c r="D1159" s="146"/>
      <c r="E1159" s="146"/>
      <c r="F1159" s="135"/>
      <c r="G1159" s="147"/>
      <c r="H1159" s="147"/>
      <c r="I1159" s="147"/>
      <c r="J1159" s="147"/>
      <c r="K1159" s="38"/>
      <c r="L1159" s="143"/>
      <c r="M1159" s="143"/>
      <c r="N1159" s="61"/>
      <c r="O1159" s="314"/>
      <c r="Q1159" t="str">
        <f t="shared" si="350"/>
        <v/>
      </c>
      <c r="S1159" t="e">
        <f t="shared" ca="1" si="339"/>
        <v>#VALUE!</v>
      </c>
      <c r="T1159" t="e">
        <f t="shared" ca="1" si="356"/>
        <v>#VALUE!</v>
      </c>
      <c r="U1159">
        <f t="shared" si="340"/>
        <v>1092</v>
      </c>
      <c r="V1159">
        <v>91.333333333340505</v>
      </c>
      <c r="W1159">
        <f t="shared" si="343"/>
        <v>91</v>
      </c>
      <c r="X1159" t="str" cm="1">
        <f t="array" aca="1" ref="X1159" ca="1">IFERROR(INDEX('PC&amp;PD'!$A$1:$AS$19,ROW('PC&amp;PD'!$A$19),MATCH(INDIRECT(T1159),'PC&amp;PD'!$A$1:$AS$1,0)),"")</f>
        <v/>
      </c>
      <c r="AA1159" t="str">
        <f t="shared" si="351"/>
        <v/>
      </c>
      <c r="AB1159" t="str">
        <f t="shared" si="352"/>
        <v/>
      </c>
      <c r="AC1159" t="e">
        <f t="shared" ca="1" si="353"/>
        <v>#VALUE!</v>
      </c>
      <c r="AD1159" t="str" cm="1">
        <f t="array" aca="1" ref="AD1159" ca="1">IFERROR(IF((LEFT(INDIRECT("$F"&amp;$S1159),4))="GOTS",IF($G1159="Organic","GOTS_Organic_raw",(IF($G1159="Responsible","GOTS_Responsible",(IF($G1159="No Attribute (Conventional)","GOTS_conventional",(IF($G1159="Recycled Pre/Post-Consumer","GOTS_pre_post",(IF($G1159="In-Conversion","GOTS_in_conversion",(IF($G1159="Sustainably Sourced","Sustainably_sourced",(IF($G1159="Recycled pre-consumer organic","GOTS_recycled_organic",""))))))))))))),IF($G1159="Organic","Organic",(IF($G1159="Responsible","Responsible",(IF($G1159="No Attribute (Conventional)","No_Attribute_Conventional",(IF($G1159="Recycled Pre/Post-Consumer","Recycled_Pre_Post_Consumer",(IF($G1159="In-Conversion","In_Conversion",(IF($G1159="Recycled Pre-Consumer","Recycled_Pre_Consumer",(IF($G1159="Recycled Post-Consumer","Recycled_Post_Consumer",(IF($G1159="Sustainably Sourced","Sustainably_sourced",(IF($G1159="Recycled pre-consumer organic","GOTS_recycled_organic","")))))))))))))))))),"")</f>
        <v/>
      </c>
      <c r="AE1159" t="e" cm="1">
        <f t="array" aca="1" ref="AE1159" ca="1">IF($I1159="",IF(INDIRECT("$F"&amp;$S1159)="","",IF(LEFT(INDIRECT("$F"&amp;$S1159),3)="GRS","GRS_RCS_RM",IF((LEFT(INDIRECT("$F"&amp;$S1159),3))="RCS","GRS_RCS_RM",IF(INDIRECT("$F"&amp;$S1159)="OCS (No Label)","OCS_Conversion_RM",IF(LEFT(INDIRECT("$F"&amp;$S1159),3)="OCS","OCS_RM",IF(RIGHT(INDIRECT("$F"&amp;$S1159),10)="conversion","GOTS_RM_conversion",IF((LEFT(INDIRECT("$F"&amp;$S1159),4))="GOTS","GOTS_RM","Responsible_RM"))))))),"DELETERM")</f>
        <v>#VALUE!</v>
      </c>
      <c r="AF1159" t="e" cm="1">
        <f t="array" aca="1" ref="AF1159" ca="1">IF($S1159="","",INDIRECT("$Z"&amp;$S1159))</f>
        <v>#VALUE!</v>
      </c>
      <c r="AG1159" t="str">
        <f t="shared" si="354"/>
        <v/>
      </c>
      <c r="AH1159" t="str" cm="1">
        <f t="array" aca="1" ref="AH1159" ca="1">IFERROR(INDIRECT("$ag"&amp;S1159),"")</f>
        <v/>
      </c>
      <c r="AI1159" t="e" cm="1">
        <f t="array" aca="1" ref="AI1159" ca="1">INDIRECT("O"&amp;S1159)</f>
        <v>#VALUE!</v>
      </c>
      <c r="AJ1159" t="str">
        <f t="shared" si="355"/>
        <v/>
      </c>
    </row>
    <row r="1160" spans="1:36" ht="16.5" customHeight="1">
      <c r="A1160" s="129"/>
      <c r="B1160" s="134"/>
      <c r="C1160" s="135"/>
      <c r="D1160" s="146"/>
      <c r="E1160" s="146"/>
      <c r="F1160" s="135"/>
      <c r="G1160" s="147"/>
      <c r="H1160" s="147"/>
      <c r="I1160" s="147"/>
      <c r="J1160" s="147"/>
      <c r="K1160" s="38"/>
      <c r="L1160" s="143"/>
      <c r="M1160" s="143"/>
      <c r="N1160" s="61"/>
      <c r="O1160" s="314"/>
      <c r="Q1160" t="str">
        <f t="shared" si="350"/>
        <v/>
      </c>
      <c r="S1160" t="e">
        <f t="shared" ca="1" si="339"/>
        <v>#VALUE!</v>
      </c>
      <c r="T1160" t="e">
        <f t="shared" ca="1" si="356"/>
        <v>#VALUE!</v>
      </c>
      <c r="U1160">
        <f t="shared" si="340"/>
        <v>1092</v>
      </c>
      <c r="V1160">
        <v>91.416666666673805</v>
      </c>
      <c r="W1160">
        <f t="shared" si="343"/>
        <v>91</v>
      </c>
      <c r="X1160" t="str" cm="1">
        <f t="array" aca="1" ref="X1160" ca="1">IFERROR(INDEX('PC&amp;PD'!$A$1:$AS$19,ROW('PC&amp;PD'!$A$19),MATCH(INDIRECT(T1160),'PC&amp;PD'!$A$1:$AS$1,0)),"")</f>
        <v/>
      </c>
      <c r="AA1160" t="str">
        <f t="shared" si="351"/>
        <v/>
      </c>
      <c r="AB1160" t="str">
        <f t="shared" si="352"/>
        <v/>
      </c>
      <c r="AC1160" t="e">
        <f t="shared" ca="1" si="353"/>
        <v>#VALUE!</v>
      </c>
      <c r="AD1160" t="str" cm="1">
        <f t="array" aca="1" ref="AD1160" ca="1">IFERROR(IF((LEFT(INDIRECT("$F"&amp;$S1160),4))="GOTS",IF($G1160="Organic","GOTS_Organic_raw",(IF($G1160="Responsible","GOTS_Responsible",(IF($G1160="No Attribute (Conventional)","GOTS_conventional",(IF($G1160="Recycled Pre/Post-Consumer","GOTS_pre_post",(IF($G1160="In-Conversion","GOTS_in_conversion",(IF($G1160="Sustainably Sourced","Sustainably_sourced",(IF($G1160="Recycled pre-consumer organic","GOTS_recycled_organic",""))))))))))))),IF($G1160="Organic","Organic",(IF($G1160="Responsible","Responsible",(IF($G1160="No Attribute (Conventional)","No_Attribute_Conventional",(IF($G1160="Recycled Pre/Post-Consumer","Recycled_Pre_Post_Consumer",(IF($G1160="In-Conversion","In_Conversion",(IF($G1160="Recycled Pre-Consumer","Recycled_Pre_Consumer",(IF($G1160="Recycled Post-Consumer","Recycled_Post_Consumer",(IF($G1160="Sustainably Sourced","Sustainably_sourced",(IF($G1160="Recycled pre-consumer organic","GOTS_recycled_organic","")))))))))))))))))),"")</f>
        <v/>
      </c>
      <c r="AE1160" t="e" cm="1">
        <f t="array" aca="1" ref="AE1160" ca="1">IF($I1160="",IF(INDIRECT("$F"&amp;$S1160)="","",IF(LEFT(INDIRECT("$F"&amp;$S1160),3)="GRS","GRS_RCS_RM",IF((LEFT(INDIRECT("$F"&amp;$S1160),3))="RCS","GRS_RCS_RM",IF(INDIRECT("$F"&amp;$S1160)="OCS (No Label)","OCS_Conversion_RM",IF(LEFT(INDIRECT("$F"&amp;$S1160),3)="OCS","OCS_RM",IF(RIGHT(INDIRECT("$F"&amp;$S1160),10)="conversion","GOTS_RM_conversion",IF((LEFT(INDIRECT("$F"&amp;$S1160),4))="GOTS","GOTS_RM","Responsible_RM"))))))),"DELETERM")</f>
        <v>#VALUE!</v>
      </c>
      <c r="AF1160" t="e" cm="1">
        <f t="array" aca="1" ref="AF1160" ca="1">IF($S1160="","",INDIRECT("$Z"&amp;$S1160))</f>
        <v>#VALUE!</v>
      </c>
      <c r="AG1160" t="str">
        <f t="shared" si="354"/>
        <v/>
      </c>
      <c r="AH1160" t="str" cm="1">
        <f t="array" aca="1" ref="AH1160" ca="1">IFERROR(INDIRECT("$ag"&amp;S1160),"")</f>
        <v/>
      </c>
      <c r="AI1160" t="e" cm="1">
        <f t="array" aca="1" ref="AI1160" ca="1">INDIRECT("O"&amp;S1160)</f>
        <v>#VALUE!</v>
      </c>
      <c r="AJ1160" t="str">
        <f t="shared" si="355"/>
        <v/>
      </c>
    </row>
    <row r="1161" spans="1:36" ht="16.5" customHeight="1">
      <c r="A1161" s="130"/>
      <c r="B1161" s="136"/>
      <c r="C1161" s="137"/>
      <c r="D1161" s="146"/>
      <c r="E1161" s="146"/>
      <c r="F1161" s="137"/>
      <c r="G1161" s="147"/>
      <c r="H1161" s="147"/>
      <c r="I1161" s="147"/>
      <c r="J1161" s="147"/>
      <c r="K1161" s="38"/>
      <c r="L1161" s="144"/>
      <c r="M1161" s="144"/>
      <c r="N1161" s="61"/>
      <c r="O1161" s="314"/>
      <c r="Q1161" t="str">
        <f t="shared" si="350"/>
        <v/>
      </c>
      <c r="S1161" t="e">
        <f t="shared" ca="1" si="339"/>
        <v>#VALUE!</v>
      </c>
      <c r="T1161" t="e">
        <f t="shared" ca="1" si="356"/>
        <v>#VALUE!</v>
      </c>
      <c r="U1161">
        <f t="shared" si="340"/>
        <v>1092</v>
      </c>
      <c r="V1161">
        <v>91.500000000007105</v>
      </c>
      <c r="W1161">
        <f t="shared" si="343"/>
        <v>91</v>
      </c>
      <c r="X1161" t="str" cm="1">
        <f t="array" aca="1" ref="X1161" ca="1">IFERROR(INDEX('PC&amp;PD'!$A$1:$AS$19,ROW('PC&amp;PD'!$A$19),MATCH(INDIRECT(T1161),'PC&amp;PD'!$A$1:$AS$1,0)),"")</f>
        <v/>
      </c>
      <c r="AA1161" t="str">
        <f t="shared" si="351"/>
        <v/>
      </c>
      <c r="AB1161" t="str">
        <f t="shared" si="352"/>
        <v/>
      </c>
      <c r="AC1161" t="e">
        <f t="shared" ca="1" si="353"/>
        <v>#VALUE!</v>
      </c>
      <c r="AD1161" t="str" cm="1">
        <f t="array" aca="1" ref="AD1161" ca="1">IFERROR(IF((LEFT(INDIRECT("$F"&amp;$S1161),4))="GOTS",IF($G1161="Organic","GOTS_Organic_raw",(IF($G1161="Responsible","GOTS_Responsible",(IF($G1161="No Attribute (Conventional)","GOTS_conventional",(IF($G1161="Recycled Pre/Post-Consumer","GOTS_pre_post",(IF($G1161="In-Conversion","GOTS_in_conversion",(IF($G1161="Sustainably Sourced","Sustainably_sourced",(IF($G1161="Recycled pre-consumer organic","GOTS_recycled_organic",""))))))))))))),IF($G1161="Organic","Organic",(IF($G1161="Responsible","Responsible",(IF($G1161="No Attribute (Conventional)","No_Attribute_Conventional",(IF($G1161="Recycled Pre/Post-Consumer","Recycled_Pre_Post_Consumer",(IF($G1161="In-Conversion","In_Conversion",(IF($G1161="Recycled Pre-Consumer","Recycled_Pre_Consumer",(IF($G1161="Recycled Post-Consumer","Recycled_Post_Consumer",(IF($G1161="Sustainably Sourced","Sustainably_sourced",(IF($G1161="Recycled pre-consumer organic","GOTS_recycled_organic","")))))))))))))))))),"")</f>
        <v/>
      </c>
      <c r="AE1161" t="e" cm="1">
        <f t="array" aca="1" ref="AE1161" ca="1">IF($I1161="",IF(INDIRECT("$F"&amp;$S1161)="","",IF(LEFT(INDIRECT("$F"&amp;$S1161),3)="GRS","GRS_RCS_RM",IF((LEFT(INDIRECT("$F"&amp;$S1161),3))="RCS","GRS_RCS_RM",IF(INDIRECT("$F"&amp;$S1161)="OCS (No Label)","OCS_Conversion_RM",IF(LEFT(INDIRECT("$F"&amp;$S1161),3)="OCS","OCS_RM",IF(RIGHT(INDIRECT("$F"&amp;$S1161),10)="conversion","GOTS_RM_conversion",IF((LEFT(INDIRECT("$F"&amp;$S1161),4))="GOTS","GOTS_RM","Responsible_RM"))))))),"DELETERM")</f>
        <v>#VALUE!</v>
      </c>
      <c r="AF1161" t="e" cm="1">
        <f t="array" aca="1" ref="AF1161" ca="1">IF($S1161="","",INDIRECT("$Z"&amp;$S1161))</f>
        <v>#VALUE!</v>
      </c>
      <c r="AG1161" t="str">
        <f t="shared" si="354"/>
        <v/>
      </c>
      <c r="AH1161" t="str" cm="1">
        <f t="array" aca="1" ref="AH1161" ca="1">IFERROR(INDIRECT("$ag"&amp;S1161),"")</f>
        <v/>
      </c>
      <c r="AI1161" t="e" cm="1">
        <f t="array" aca="1" ref="AI1161" ca="1">INDIRECT("O"&amp;S1161)</f>
        <v>#VALUE!</v>
      </c>
      <c r="AJ1161" t="str">
        <f t="shared" si="355"/>
        <v/>
      </c>
    </row>
    <row r="1162" spans="1:36" ht="16.5" customHeight="1">
      <c r="A1162" s="130"/>
      <c r="B1162" s="136"/>
      <c r="C1162" s="137"/>
      <c r="D1162" s="146"/>
      <c r="E1162" s="146"/>
      <c r="F1162" s="137"/>
      <c r="G1162" s="147"/>
      <c r="H1162" s="147"/>
      <c r="I1162" s="147"/>
      <c r="J1162" s="147"/>
      <c r="K1162" s="38"/>
      <c r="L1162" s="144"/>
      <c r="M1162" s="144"/>
      <c r="N1162" s="61"/>
      <c r="O1162" s="314"/>
      <c r="Q1162" t="str">
        <f t="shared" si="350"/>
        <v/>
      </c>
      <c r="S1162" t="e">
        <f t="shared" ca="1" si="339"/>
        <v>#VALUE!</v>
      </c>
      <c r="T1162" t="e">
        <f t="shared" ca="1" si="356"/>
        <v>#VALUE!</v>
      </c>
      <c r="U1162">
        <f t="shared" si="340"/>
        <v>1092</v>
      </c>
      <c r="V1162">
        <v>91.583333333340505</v>
      </c>
      <c r="W1162">
        <f t="shared" si="343"/>
        <v>91</v>
      </c>
      <c r="X1162" t="str" cm="1">
        <f t="array" aca="1" ref="X1162" ca="1">IFERROR(INDEX('PC&amp;PD'!$A$1:$AS$19,ROW('PC&amp;PD'!$A$19),MATCH(INDIRECT(T1162),'PC&amp;PD'!$A$1:$AS$1,0)),"")</f>
        <v/>
      </c>
      <c r="AA1162" t="str">
        <f t="shared" si="351"/>
        <v/>
      </c>
      <c r="AB1162" t="str">
        <f t="shared" si="352"/>
        <v/>
      </c>
      <c r="AC1162" t="e">
        <f t="shared" ca="1" si="353"/>
        <v>#VALUE!</v>
      </c>
      <c r="AD1162" t="str" cm="1">
        <f t="array" aca="1" ref="AD1162" ca="1">IFERROR(IF((LEFT(INDIRECT("$F"&amp;$S1162),4))="GOTS",IF($G1162="Organic","GOTS_Organic_raw",(IF($G1162="Responsible","GOTS_Responsible",(IF($G1162="No Attribute (Conventional)","GOTS_conventional",(IF($G1162="Recycled Pre/Post-Consumer","GOTS_pre_post",(IF($G1162="In-Conversion","GOTS_in_conversion",(IF($G1162="Sustainably Sourced","Sustainably_sourced",(IF($G1162="Recycled pre-consumer organic","GOTS_recycled_organic",""))))))))))))),IF($G1162="Organic","Organic",(IF($G1162="Responsible","Responsible",(IF($G1162="No Attribute (Conventional)","No_Attribute_Conventional",(IF($G1162="Recycled Pre/Post-Consumer","Recycled_Pre_Post_Consumer",(IF($G1162="In-Conversion","In_Conversion",(IF($G1162="Recycled Pre-Consumer","Recycled_Pre_Consumer",(IF($G1162="Recycled Post-Consumer","Recycled_Post_Consumer",(IF($G1162="Sustainably Sourced","Sustainably_sourced",(IF($G1162="Recycled pre-consumer organic","GOTS_recycled_organic","")))))))))))))))))),"")</f>
        <v/>
      </c>
      <c r="AE1162" t="e" cm="1">
        <f t="array" aca="1" ref="AE1162" ca="1">IF($I1162="",IF(INDIRECT("$F"&amp;$S1162)="","",IF(LEFT(INDIRECT("$F"&amp;$S1162),3)="GRS","GRS_RCS_RM",IF((LEFT(INDIRECT("$F"&amp;$S1162),3))="RCS","GRS_RCS_RM",IF(INDIRECT("$F"&amp;$S1162)="OCS (No Label)","OCS_Conversion_RM",IF(LEFT(INDIRECT("$F"&amp;$S1162),3)="OCS","OCS_RM",IF(RIGHT(INDIRECT("$F"&amp;$S1162),10)="conversion","GOTS_RM_conversion",IF((LEFT(INDIRECT("$F"&amp;$S1162),4))="GOTS","GOTS_RM","Responsible_RM"))))))),"DELETERM")</f>
        <v>#VALUE!</v>
      </c>
      <c r="AF1162" t="e" cm="1">
        <f t="array" aca="1" ref="AF1162" ca="1">IF($S1162="","",INDIRECT("$Z"&amp;$S1162))</f>
        <v>#VALUE!</v>
      </c>
      <c r="AG1162" t="str">
        <f t="shared" si="354"/>
        <v/>
      </c>
      <c r="AH1162" t="str" cm="1">
        <f t="array" aca="1" ref="AH1162" ca="1">IFERROR(INDIRECT("$ag"&amp;S1162),"")</f>
        <v/>
      </c>
      <c r="AI1162" t="e" cm="1">
        <f t="array" aca="1" ref="AI1162" ca="1">INDIRECT("O"&amp;S1162)</f>
        <v>#VALUE!</v>
      </c>
      <c r="AJ1162" t="str">
        <f t="shared" si="355"/>
        <v/>
      </c>
    </row>
    <row r="1163" spans="1:36" ht="16.5" customHeight="1">
      <c r="A1163" s="130"/>
      <c r="B1163" s="136"/>
      <c r="C1163" s="137"/>
      <c r="D1163" s="146"/>
      <c r="E1163" s="146"/>
      <c r="F1163" s="137"/>
      <c r="G1163" s="147"/>
      <c r="H1163" s="147"/>
      <c r="I1163" s="147"/>
      <c r="J1163" s="147"/>
      <c r="K1163" s="38"/>
      <c r="L1163" s="144"/>
      <c r="M1163" s="144"/>
      <c r="N1163" s="61"/>
      <c r="O1163" s="314"/>
      <c r="Q1163" t="str">
        <f t="shared" si="350"/>
        <v/>
      </c>
      <c r="S1163" t="e">
        <f t="shared" ca="1" si="339"/>
        <v>#VALUE!</v>
      </c>
      <c r="T1163" t="e">
        <f t="shared" ca="1" si="356"/>
        <v>#VALUE!</v>
      </c>
      <c r="U1163">
        <f t="shared" si="340"/>
        <v>1092</v>
      </c>
      <c r="V1163">
        <v>91.666666666673805</v>
      </c>
      <c r="W1163">
        <f t="shared" si="343"/>
        <v>91</v>
      </c>
      <c r="X1163" t="str" cm="1">
        <f t="array" aca="1" ref="X1163" ca="1">IFERROR(INDEX('PC&amp;PD'!$A$1:$AS$19,ROW('PC&amp;PD'!$A$19),MATCH(INDIRECT(T1163),'PC&amp;PD'!$A$1:$AS$1,0)),"")</f>
        <v/>
      </c>
      <c r="AA1163" t="str">
        <f t="shared" si="351"/>
        <v/>
      </c>
      <c r="AB1163" t="str">
        <f t="shared" si="352"/>
        <v/>
      </c>
      <c r="AC1163" t="e">
        <f t="shared" ca="1" si="353"/>
        <v>#VALUE!</v>
      </c>
      <c r="AD1163" t="str" cm="1">
        <f t="array" aca="1" ref="AD1163" ca="1">IFERROR(IF((LEFT(INDIRECT("$F"&amp;$S1163),4))="GOTS",IF($G1163="Organic","GOTS_Organic_raw",(IF($G1163="Responsible","GOTS_Responsible",(IF($G1163="No Attribute (Conventional)","GOTS_conventional",(IF($G1163="Recycled Pre/Post-Consumer","GOTS_pre_post",(IF($G1163="In-Conversion","GOTS_in_conversion",(IF($G1163="Sustainably Sourced","Sustainably_sourced",(IF($G1163="Recycled pre-consumer organic","GOTS_recycled_organic",""))))))))))))),IF($G1163="Organic","Organic",(IF($G1163="Responsible","Responsible",(IF($G1163="No Attribute (Conventional)","No_Attribute_Conventional",(IF($G1163="Recycled Pre/Post-Consumer","Recycled_Pre_Post_Consumer",(IF($G1163="In-Conversion","In_Conversion",(IF($G1163="Recycled Pre-Consumer","Recycled_Pre_Consumer",(IF($G1163="Recycled Post-Consumer","Recycled_Post_Consumer",(IF($G1163="Sustainably Sourced","Sustainably_sourced",(IF($G1163="Recycled pre-consumer organic","GOTS_recycled_organic","")))))))))))))))))),"")</f>
        <v/>
      </c>
      <c r="AE1163" t="e" cm="1">
        <f t="array" aca="1" ref="AE1163" ca="1">IF($I1163="",IF(INDIRECT("$F"&amp;$S1163)="","",IF(LEFT(INDIRECT("$F"&amp;$S1163),3)="GRS","GRS_RCS_RM",IF((LEFT(INDIRECT("$F"&amp;$S1163),3))="RCS","GRS_RCS_RM",IF(INDIRECT("$F"&amp;$S1163)="OCS (No Label)","OCS_Conversion_RM",IF(LEFT(INDIRECT("$F"&amp;$S1163),3)="OCS","OCS_RM",IF(RIGHT(INDIRECT("$F"&amp;$S1163),10)="conversion","GOTS_RM_conversion",IF((LEFT(INDIRECT("$F"&amp;$S1163),4))="GOTS","GOTS_RM","Responsible_RM"))))))),"DELETERM")</f>
        <v>#VALUE!</v>
      </c>
      <c r="AF1163" t="e" cm="1">
        <f t="array" aca="1" ref="AF1163" ca="1">IF($S1163="","",INDIRECT("$Z"&amp;$S1163))</f>
        <v>#VALUE!</v>
      </c>
      <c r="AG1163" t="str">
        <f t="shared" si="354"/>
        <v/>
      </c>
      <c r="AH1163" t="str" cm="1">
        <f t="array" aca="1" ref="AH1163" ca="1">IFERROR(INDIRECT("$ag"&amp;S1163),"")</f>
        <v/>
      </c>
      <c r="AI1163" t="e" cm="1">
        <f t="array" aca="1" ref="AI1163" ca="1">INDIRECT("O"&amp;S1163)</f>
        <v>#VALUE!</v>
      </c>
      <c r="AJ1163" t="str">
        <f t="shared" si="355"/>
        <v/>
      </c>
    </row>
    <row r="1164" spans="1:36" ht="16.5" customHeight="1">
      <c r="A1164" s="130"/>
      <c r="B1164" s="136"/>
      <c r="C1164" s="137"/>
      <c r="D1164" s="146"/>
      <c r="E1164" s="146"/>
      <c r="F1164" s="137"/>
      <c r="G1164" s="147"/>
      <c r="H1164" s="147"/>
      <c r="I1164" s="147"/>
      <c r="J1164" s="147"/>
      <c r="K1164" s="38"/>
      <c r="L1164" s="144"/>
      <c r="M1164" s="144"/>
      <c r="N1164" s="61"/>
      <c r="O1164" s="314"/>
      <c r="Q1164" t="str">
        <f t="shared" si="350"/>
        <v/>
      </c>
      <c r="S1164" t="e">
        <f t="shared" ref="S1164:S1227" ca="1" si="359">IF(INDIRECT("A"&amp;$S$63+$U1164)&lt;&gt;"",$S$63+$U1164,"")</f>
        <v>#VALUE!</v>
      </c>
      <c r="T1164" t="e">
        <f t="shared" ca="1" si="356"/>
        <v>#VALUE!</v>
      </c>
      <c r="U1164">
        <f t="shared" ref="U1164:U1227" si="360">(12*W1164)</f>
        <v>1092</v>
      </c>
      <c r="V1164">
        <v>91.750000000007205</v>
      </c>
      <c r="W1164">
        <f t="shared" si="343"/>
        <v>91</v>
      </c>
      <c r="X1164" t="str" cm="1">
        <f t="array" aca="1" ref="X1164" ca="1">IFERROR(INDEX('PC&amp;PD'!$A$1:$AS$19,ROW('PC&amp;PD'!$A$19),MATCH(INDIRECT(T1164),'PC&amp;PD'!$A$1:$AS$1,0)),"")</f>
        <v/>
      </c>
      <c r="AA1164" t="str">
        <f t="shared" si="351"/>
        <v/>
      </c>
      <c r="AB1164" t="str">
        <f t="shared" si="352"/>
        <v/>
      </c>
      <c r="AC1164" t="e">
        <f t="shared" ca="1" si="353"/>
        <v>#VALUE!</v>
      </c>
      <c r="AD1164" t="str" cm="1">
        <f t="array" aca="1" ref="AD1164" ca="1">IFERROR(IF((LEFT(INDIRECT("$F"&amp;$S1164),4))="GOTS",IF($G1164="Organic","GOTS_Organic_raw",(IF($G1164="Responsible","GOTS_Responsible",(IF($G1164="No Attribute (Conventional)","GOTS_conventional",(IF($G1164="Recycled Pre/Post-Consumer","GOTS_pre_post",(IF($G1164="In-Conversion","GOTS_in_conversion",(IF($G1164="Sustainably Sourced","Sustainably_sourced",(IF($G1164="Recycled pre-consumer organic","GOTS_recycled_organic",""))))))))))))),IF($G1164="Organic","Organic",(IF($G1164="Responsible","Responsible",(IF($G1164="No Attribute (Conventional)","No_Attribute_Conventional",(IF($G1164="Recycled Pre/Post-Consumer","Recycled_Pre_Post_Consumer",(IF($G1164="In-Conversion","In_Conversion",(IF($G1164="Recycled Pre-Consumer","Recycled_Pre_Consumer",(IF($G1164="Recycled Post-Consumer","Recycled_Post_Consumer",(IF($G1164="Sustainably Sourced","Sustainably_sourced",(IF($G1164="Recycled pre-consumer organic","GOTS_recycled_organic","")))))))))))))))))),"")</f>
        <v/>
      </c>
      <c r="AE1164" t="e" cm="1">
        <f t="array" aca="1" ref="AE1164" ca="1">IF($I1164="",IF(INDIRECT("$F"&amp;$S1164)="","",IF(LEFT(INDIRECT("$F"&amp;$S1164),3)="GRS","GRS_RCS_RM",IF((LEFT(INDIRECT("$F"&amp;$S1164),3))="RCS","GRS_RCS_RM",IF(INDIRECT("$F"&amp;$S1164)="OCS (No Label)","OCS_Conversion_RM",IF(LEFT(INDIRECT("$F"&amp;$S1164),3)="OCS","OCS_RM",IF(RIGHT(INDIRECT("$F"&amp;$S1164),10)="conversion","GOTS_RM_conversion",IF((LEFT(INDIRECT("$F"&amp;$S1164),4))="GOTS","GOTS_RM","Responsible_RM"))))))),"DELETERM")</f>
        <v>#VALUE!</v>
      </c>
      <c r="AF1164" t="e" cm="1">
        <f t="array" aca="1" ref="AF1164" ca="1">IF($S1164="","",INDIRECT("$Z"&amp;$S1164))</f>
        <v>#VALUE!</v>
      </c>
      <c r="AG1164" t="str">
        <f t="shared" si="354"/>
        <v/>
      </c>
      <c r="AH1164" t="str" cm="1">
        <f t="array" aca="1" ref="AH1164" ca="1">IFERROR(INDIRECT("$ag"&amp;S1164),"")</f>
        <v/>
      </c>
      <c r="AI1164" t="e" cm="1">
        <f t="array" aca="1" ref="AI1164" ca="1">INDIRECT("O"&amp;S1164)</f>
        <v>#VALUE!</v>
      </c>
      <c r="AJ1164" t="str">
        <f t="shared" si="355"/>
        <v/>
      </c>
    </row>
    <row r="1165" spans="1:36" ht="16.5" customHeight="1">
      <c r="A1165" s="130"/>
      <c r="B1165" s="136"/>
      <c r="C1165" s="137"/>
      <c r="D1165" s="146"/>
      <c r="E1165" s="146"/>
      <c r="F1165" s="137"/>
      <c r="G1165" s="147"/>
      <c r="H1165" s="147"/>
      <c r="I1165" s="147"/>
      <c r="J1165" s="147"/>
      <c r="K1165" s="38"/>
      <c r="L1165" s="144"/>
      <c r="M1165" s="144"/>
      <c r="N1165" s="61"/>
      <c r="O1165" s="314"/>
      <c r="Q1165" t="str">
        <f t="shared" si="350"/>
        <v/>
      </c>
      <c r="S1165" t="e">
        <f t="shared" ca="1" si="359"/>
        <v>#VALUE!</v>
      </c>
      <c r="T1165" t="e">
        <f t="shared" ca="1" si="356"/>
        <v>#VALUE!</v>
      </c>
      <c r="U1165">
        <f t="shared" si="360"/>
        <v>1092</v>
      </c>
      <c r="V1165">
        <v>91.833333333340505</v>
      </c>
      <c r="W1165">
        <f t="shared" si="343"/>
        <v>91</v>
      </c>
      <c r="X1165" t="str" cm="1">
        <f t="array" aca="1" ref="X1165" ca="1">IFERROR(INDEX('PC&amp;PD'!$A$1:$AS$19,ROW('PC&amp;PD'!$A$19),MATCH(INDIRECT(T1165),'PC&amp;PD'!$A$1:$AS$1,0)),"")</f>
        <v/>
      </c>
      <c r="AA1165" t="str">
        <f t="shared" si="351"/>
        <v/>
      </c>
      <c r="AB1165" t="str">
        <f t="shared" si="352"/>
        <v/>
      </c>
      <c r="AC1165" t="e">
        <f t="shared" ca="1" si="353"/>
        <v>#VALUE!</v>
      </c>
      <c r="AD1165" t="str" cm="1">
        <f t="array" aca="1" ref="AD1165" ca="1">IFERROR(IF((LEFT(INDIRECT("$F"&amp;$S1165),4))="GOTS",IF($G1165="Organic","GOTS_Organic_raw",(IF($G1165="Responsible","GOTS_Responsible",(IF($G1165="No Attribute (Conventional)","GOTS_conventional",(IF($G1165="Recycled Pre/Post-Consumer","GOTS_pre_post",(IF($G1165="In-Conversion","GOTS_in_conversion",(IF($G1165="Sustainably Sourced","Sustainably_sourced",(IF($G1165="Recycled pre-consumer organic","GOTS_recycled_organic",""))))))))))))),IF($G1165="Organic","Organic",(IF($G1165="Responsible","Responsible",(IF($G1165="No Attribute (Conventional)","No_Attribute_Conventional",(IF($G1165="Recycled Pre/Post-Consumer","Recycled_Pre_Post_Consumer",(IF($G1165="In-Conversion","In_Conversion",(IF($G1165="Recycled Pre-Consumer","Recycled_Pre_Consumer",(IF($G1165="Recycled Post-Consumer","Recycled_Post_Consumer",(IF($G1165="Sustainably Sourced","Sustainably_sourced",(IF($G1165="Recycled pre-consumer organic","GOTS_recycled_organic","")))))))))))))))))),"")</f>
        <v/>
      </c>
      <c r="AE1165" t="e" cm="1">
        <f t="array" aca="1" ref="AE1165" ca="1">IF($I1165="",IF(INDIRECT("$F"&amp;$S1165)="","",IF(LEFT(INDIRECT("$F"&amp;$S1165),3)="GRS","GRS_RCS_RM",IF((LEFT(INDIRECT("$F"&amp;$S1165),3))="RCS","GRS_RCS_RM",IF(INDIRECT("$F"&amp;$S1165)="OCS (No Label)","OCS_Conversion_RM",IF(LEFT(INDIRECT("$F"&amp;$S1165),3)="OCS","OCS_RM",IF(RIGHT(INDIRECT("$F"&amp;$S1165),10)="conversion","GOTS_RM_conversion",IF((LEFT(INDIRECT("$F"&amp;$S1165),4))="GOTS","GOTS_RM","Responsible_RM"))))))),"DELETERM")</f>
        <v>#VALUE!</v>
      </c>
      <c r="AF1165" t="e" cm="1">
        <f t="array" aca="1" ref="AF1165" ca="1">IF($S1165="","",INDIRECT("$Z"&amp;$S1165))</f>
        <v>#VALUE!</v>
      </c>
      <c r="AG1165" t="str">
        <f t="shared" si="354"/>
        <v/>
      </c>
      <c r="AH1165" t="str" cm="1">
        <f t="array" aca="1" ref="AH1165" ca="1">IFERROR(INDIRECT("$ag"&amp;S1165),"")</f>
        <v/>
      </c>
      <c r="AI1165" t="e" cm="1">
        <f t="array" aca="1" ref="AI1165" ca="1">INDIRECT("O"&amp;S1165)</f>
        <v>#VALUE!</v>
      </c>
      <c r="AJ1165" t="str">
        <f t="shared" si="355"/>
        <v/>
      </c>
    </row>
    <row r="1166" spans="1:36" ht="16.5" customHeight="1" thickBot="1">
      <c r="A1166" s="131"/>
      <c r="B1166" s="138"/>
      <c r="C1166" s="139"/>
      <c r="D1166" s="148"/>
      <c r="E1166" s="148"/>
      <c r="F1166" s="139"/>
      <c r="G1166" s="149"/>
      <c r="H1166" s="149"/>
      <c r="I1166" s="149"/>
      <c r="J1166" s="149"/>
      <c r="K1166" s="39"/>
      <c r="L1166" s="145"/>
      <c r="M1166" s="145"/>
      <c r="N1166" s="62"/>
      <c r="O1166" s="315"/>
      <c r="Q1166" t="str">
        <f t="shared" si="350"/>
        <v/>
      </c>
      <c r="S1166" t="e">
        <f t="shared" ca="1" si="359"/>
        <v>#VALUE!</v>
      </c>
      <c r="T1166" t="e">
        <f t="shared" ca="1" si="356"/>
        <v>#VALUE!</v>
      </c>
      <c r="U1166">
        <f t="shared" si="360"/>
        <v>1092</v>
      </c>
      <c r="V1166">
        <v>91.916666666673805</v>
      </c>
      <c r="W1166">
        <f t="shared" si="343"/>
        <v>91</v>
      </c>
      <c r="X1166" t="str" cm="1">
        <f t="array" aca="1" ref="X1166" ca="1">IFERROR(INDEX('PC&amp;PD'!$A$1:$AS$19,ROW('PC&amp;PD'!$A$19),MATCH(INDIRECT(T1166),'PC&amp;PD'!$A$1:$AS$1,0)),"")</f>
        <v/>
      </c>
      <c r="AA1166" t="str">
        <f t="shared" si="351"/>
        <v/>
      </c>
      <c r="AB1166" t="str">
        <f t="shared" si="352"/>
        <v/>
      </c>
      <c r="AC1166" t="e">
        <f t="shared" ca="1" si="353"/>
        <v>#VALUE!</v>
      </c>
      <c r="AD1166" t="str" cm="1">
        <f t="array" aca="1" ref="AD1166" ca="1">IFERROR(IF((LEFT(INDIRECT("$F"&amp;$S1166),4))="GOTS",IF($G1166="Organic","GOTS_Organic_raw",(IF($G1166="Responsible","GOTS_Responsible",(IF($G1166="No Attribute (Conventional)","GOTS_conventional",(IF($G1166="Recycled Pre/Post-Consumer","GOTS_pre_post",(IF($G1166="In-Conversion","GOTS_in_conversion",(IF($G1166="Sustainably Sourced","Sustainably_sourced",(IF($G1166="Recycled pre-consumer organic","GOTS_recycled_organic",""))))))))))))),IF($G1166="Organic","Organic",(IF($G1166="Responsible","Responsible",(IF($G1166="No Attribute (Conventional)","No_Attribute_Conventional",(IF($G1166="Recycled Pre/Post-Consumer","Recycled_Pre_Post_Consumer",(IF($G1166="In-Conversion","In_Conversion",(IF($G1166="Recycled Pre-Consumer","Recycled_Pre_Consumer",(IF($G1166="Recycled Post-Consumer","Recycled_Post_Consumer",(IF($G1166="Sustainably Sourced","Sustainably_sourced",(IF($G1166="Recycled pre-consumer organic","GOTS_recycled_organic","")))))))))))))))))),"")</f>
        <v/>
      </c>
      <c r="AE1166" t="e" cm="1">
        <f t="array" aca="1" ref="AE1166" ca="1">IF($I1166="",IF(INDIRECT("$F"&amp;$S1166)="","",IF(LEFT(INDIRECT("$F"&amp;$S1166),3)="GRS","GRS_RCS_RM",IF((LEFT(INDIRECT("$F"&amp;$S1166),3))="RCS","GRS_RCS_RM",IF(INDIRECT("$F"&amp;$S1166)="OCS (No Label)","OCS_Conversion_RM",IF(LEFT(INDIRECT("$F"&amp;$S1166),3)="OCS","OCS_RM",IF(RIGHT(INDIRECT("$F"&amp;$S1166),10)="conversion","GOTS_RM_conversion",IF((LEFT(INDIRECT("$F"&amp;$S1166),4))="GOTS","GOTS_RM","Responsible_RM"))))))),"DELETERM")</f>
        <v>#VALUE!</v>
      </c>
      <c r="AF1166" t="e" cm="1">
        <f t="array" aca="1" ref="AF1166" ca="1">IF($S1166="","",INDIRECT("$Z"&amp;$S1166))</f>
        <v>#VALUE!</v>
      </c>
      <c r="AG1166" t="str">
        <f t="shared" si="354"/>
        <v/>
      </c>
      <c r="AH1166" t="str" cm="1">
        <f t="array" aca="1" ref="AH1166" ca="1">IFERROR(INDIRECT("$ag"&amp;S1166),"")</f>
        <v/>
      </c>
      <c r="AI1166" t="e" cm="1">
        <f t="array" aca="1" ref="AI1166" ca="1">INDIRECT("O"&amp;S1166)</f>
        <v>#VALUE!</v>
      </c>
      <c r="AJ1166" t="str">
        <f t="shared" si="355"/>
        <v/>
      </c>
    </row>
    <row r="1167" spans="1:36" ht="16.5" customHeight="1">
      <c r="A1167" s="128" t="str">
        <f>IF(B1167="","",COUNTA($B$63:$B1167))</f>
        <v/>
      </c>
      <c r="B1167" s="132"/>
      <c r="C1167" s="133"/>
      <c r="D1167" s="140"/>
      <c r="E1167" s="140"/>
      <c r="F1167" s="133"/>
      <c r="G1167" s="141"/>
      <c r="H1167" s="141"/>
      <c r="I1167" s="141"/>
      <c r="J1167" s="141"/>
      <c r="K1167" s="37"/>
      <c r="L1167" s="142" t="str">
        <f>IF(R1167="","",LEFT(R1167,LEN(R1167)-2))</f>
        <v/>
      </c>
      <c r="M1167" s="142"/>
      <c r="N1167" s="60"/>
      <c r="O1167" s="313"/>
      <c r="Q1167" t="str">
        <f t="shared" si="350"/>
        <v/>
      </c>
      <c r="R1167" t="str">
        <f t="shared" ref="R1167" si="361">CONCATENATE($Q1167,Q1168,Q1169,Q1170,Q1171,Q1172,$Q1173,$Q1174,$Q1175,$Q1176,$Q1177,$Q1178)</f>
        <v/>
      </c>
      <c r="S1167" t="e">
        <f t="shared" ca="1" si="359"/>
        <v>#VALUE!</v>
      </c>
      <c r="T1167" t="e">
        <f t="shared" ca="1" si="356"/>
        <v>#VALUE!</v>
      </c>
      <c r="U1167">
        <f t="shared" si="360"/>
        <v>1104</v>
      </c>
      <c r="V1167">
        <v>92.000000000007205</v>
      </c>
      <c r="W1167">
        <f t="shared" si="343"/>
        <v>92</v>
      </c>
      <c r="X1167" t="str" cm="1">
        <f t="array" aca="1" ref="X1167" ca="1">IFERROR(INDEX('PC&amp;PD'!$A$1:$AS$19,ROW('PC&amp;PD'!$A$19),MATCH(INDIRECT(T1167),'PC&amp;PD'!$A$1:$AS$1,0)),"")</f>
        <v/>
      </c>
      <c r="Z1167" t="str">
        <f t="shared" ref="Z1167" si="362">IFERROR(IF($F1167="OCS 100","OCS (OCS 100)",IF($F1167="OCS Blended","OCS (OCS Blended)",IF($F1167="OCS (No Label)","OCS (No Label)",IF($F1167="RCS 100","RCS (RCS 100)",IF($F1167="RCS Blended","RCS (RCS Blended)",IF($F1167="GRS","GRS (GRS)",IF($F1167="GRS (No Label)", "GRS (No Label)",IF($F1167="RDS","RDS (RDS)",IF($F1167="RWS","RWS (RWS)",IF($F1167="RAS","RAS (RAS)",IF($F1167="RMS","RMS (RMS)",IF($F1167="GOTS Organic","GOTS (Organic)",IF($F1167="GOTS Made with organic","GOTS (Made with Organic)",IF($F1167="GOTS Organic - in conversion","GOTS (Organic - In Conversion)",IF($F1167="GOTS Made with organic - in conversion","GOTS (Made with Organic - In Conversion)",""))))))))))))))),"")</f>
        <v/>
      </c>
      <c r="AA1167" t="str">
        <f t="shared" si="351"/>
        <v/>
      </c>
      <c r="AB1167" t="str">
        <f t="shared" si="352"/>
        <v/>
      </c>
      <c r="AC1167" t="e">
        <f t="shared" ca="1" si="353"/>
        <v>#VALUE!</v>
      </c>
      <c r="AD1167" t="str" cm="1">
        <f t="array" aca="1" ref="AD1167" ca="1">IFERROR(IF((LEFT(INDIRECT("$F"&amp;$S1167),4))="GOTS",IF($G1167="Organic","GOTS_Organic_raw",(IF($G1167="Responsible","GOTS_Responsible",(IF($G1167="No Attribute (Conventional)","GOTS_conventional",(IF($G1167="Recycled Pre/Post-Consumer","GOTS_pre_post",(IF($G1167="In-Conversion","GOTS_in_conversion",(IF($G1167="Sustainably Sourced","Sustainably_sourced",(IF($G1167="Recycled pre-consumer organic","GOTS_recycled_organic",""))))))))))))),IF($G1167="Organic","Organic",(IF($G1167="Responsible","Responsible",(IF($G1167="No Attribute (Conventional)","No_Attribute_Conventional",(IF($G1167="Recycled Pre/Post-Consumer","Recycled_Pre_Post_Consumer",(IF($G1167="In-Conversion","In_Conversion",(IF($G1167="Recycled Pre-Consumer","Recycled_Pre_Consumer",(IF($G1167="Recycled Post-Consumer","Recycled_Post_Consumer",(IF($G1167="Sustainably Sourced","Sustainably_sourced",(IF($G1167="Recycled pre-consumer organic","GOTS_recycled_organic","")))))))))))))))))),"")</f>
        <v/>
      </c>
      <c r="AE1167" t="e" cm="1">
        <f t="array" aca="1" ref="AE1167" ca="1">IF($I1167="",IF(INDIRECT("$F"&amp;$S1167)="","",IF(LEFT(INDIRECT("$F"&amp;$S1167),3)="GRS","GRS_RCS_RM",IF((LEFT(INDIRECT("$F"&amp;$S1167),3))="RCS","GRS_RCS_RM",IF(INDIRECT("$F"&amp;$S1167)="OCS (No Label)","OCS_Conversion_RM",IF(LEFT(INDIRECT("$F"&amp;$S1167),3)="OCS","OCS_RM",IF(RIGHT(INDIRECT("$F"&amp;$S1167),10)="conversion","GOTS_RM_conversion",IF((LEFT(INDIRECT("$F"&amp;$S1167),4))="GOTS","GOTS_RM","Responsible_RM"))))))),"DELETERM")</f>
        <v>#VALUE!</v>
      </c>
      <c r="AF1167" t="e" cm="1">
        <f t="array" aca="1" ref="AF1167" ca="1">IF($S1167="","",INDIRECT("$Z"&amp;$S1167))</f>
        <v>#VALUE!</v>
      </c>
      <c r="AG1167" t="str">
        <f t="shared" si="354"/>
        <v/>
      </c>
      <c r="AH1167" t="str" cm="1">
        <f t="array" aca="1" ref="AH1167" ca="1">IFERROR(INDIRECT("$ag"&amp;S1167),"")</f>
        <v/>
      </c>
      <c r="AI1167" t="e" cm="1">
        <f t="array" aca="1" ref="AI1167" ca="1">INDIRECT("O"&amp;S1167)</f>
        <v>#VALUE!</v>
      </c>
      <c r="AJ1167" t="str">
        <f t="shared" si="355"/>
        <v/>
      </c>
    </row>
    <row r="1168" spans="1:36" ht="16.5" customHeight="1">
      <c r="A1168" s="129"/>
      <c r="B1168" s="134"/>
      <c r="C1168" s="135"/>
      <c r="D1168" s="146"/>
      <c r="E1168" s="146"/>
      <c r="F1168" s="135"/>
      <c r="G1168" s="147"/>
      <c r="H1168" s="147"/>
      <c r="I1168" s="147"/>
      <c r="J1168" s="147"/>
      <c r="K1168" s="38"/>
      <c r="L1168" s="143"/>
      <c r="M1168" s="143"/>
      <c r="N1168" s="61"/>
      <c r="O1168" s="314"/>
      <c r="Q1168" t="str">
        <f t="shared" si="350"/>
        <v/>
      </c>
      <c r="S1168" t="e">
        <f t="shared" ca="1" si="359"/>
        <v>#VALUE!</v>
      </c>
      <c r="T1168" t="e">
        <f t="shared" ca="1" si="356"/>
        <v>#VALUE!</v>
      </c>
      <c r="U1168">
        <f t="shared" si="360"/>
        <v>1104</v>
      </c>
      <c r="V1168">
        <v>92.083333333340505</v>
      </c>
      <c r="W1168">
        <f t="shared" si="343"/>
        <v>92</v>
      </c>
      <c r="X1168" t="str" cm="1">
        <f t="array" aca="1" ref="X1168" ca="1">IFERROR(INDEX('PC&amp;PD'!$A$1:$AS$19,ROW('PC&amp;PD'!$A$19),MATCH(INDIRECT(T1168),'PC&amp;PD'!$A$1:$AS$1,0)),"")</f>
        <v/>
      </c>
      <c r="AA1168" t="str">
        <f t="shared" si="351"/>
        <v/>
      </c>
      <c r="AB1168" t="str">
        <f t="shared" si="352"/>
        <v/>
      </c>
      <c r="AC1168" t="e">
        <f t="shared" ca="1" si="353"/>
        <v>#VALUE!</v>
      </c>
      <c r="AD1168" t="str" cm="1">
        <f t="array" aca="1" ref="AD1168" ca="1">IFERROR(IF((LEFT(INDIRECT("$F"&amp;$S1168),4))="GOTS",IF($G1168="Organic","GOTS_Organic_raw",(IF($G1168="Responsible","GOTS_Responsible",(IF($G1168="No Attribute (Conventional)","GOTS_conventional",(IF($G1168="Recycled Pre/Post-Consumer","GOTS_pre_post",(IF($G1168="In-Conversion","GOTS_in_conversion",(IF($G1168="Sustainably Sourced","Sustainably_sourced",(IF($G1168="Recycled pre-consumer organic","GOTS_recycled_organic",""))))))))))))),IF($G1168="Organic","Organic",(IF($G1168="Responsible","Responsible",(IF($G1168="No Attribute (Conventional)","No_Attribute_Conventional",(IF($G1168="Recycled Pre/Post-Consumer","Recycled_Pre_Post_Consumer",(IF($G1168="In-Conversion","In_Conversion",(IF($G1168="Recycled Pre-Consumer","Recycled_Pre_Consumer",(IF($G1168="Recycled Post-Consumer","Recycled_Post_Consumer",(IF($G1168="Sustainably Sourced","Sustainably_sourced",(IF($G1168="Recycled pre-consumer organic","GOTS_recycled_organic","")))))))))))))))))),"")</f>
        <v/>
      </c>
      <c r="AE1168" t="e" cm="1">
        <f t="array" aca="1" ref="AE1168" ca="1">IF($I1168="",IF(INDIRECT("$F"&amp;$S1168)="","",IF(LEFT(INDIRECT("$F"&amp;$S1168),3)="GRS","GRS_RCS_RM",IF((LEFT(INDIRECT("$F"&amp;$S1168),3))="RCS","GRS_RCS_RM",IF(INDIRECT("$F"&amp;$S1168)="OCS (No Label)","OCS_Conversion_RM",IF(LEFT(INDIRECT("$F"&amp;$S1168),3)="OCS","OCS_RM",IF(RIGHT(INDIRECT("$F"&amp;$S1168),10)="conversion","GOTS_RM_conversion",IF((LEFT(INDIRECT("$F"&amp;$S1168),4))="GOTS","GOTS_RM","Responsible_RM"))))))),"DELETERM")</f>
        <v>#VALUE!</v>
      </c>
      <c r="AF1168" t="e" cm="1">
        <f t="array" aca="1" ref="AF1168" ca="1">IF($S1168="","",INDIRECT("$Z"&amp;$S1168))</f>
        <v>#VALUE!</v>
      </c>
      <c r="AG1168" t="str">
        <f t="shared" si="354"/>
        <v/>
      </c>
      <c r="AH1168" t="str" cm="1">
        <f t="array" aca="1" ref="AH1168" ca="1">IFERROR(INDIRECT("$ag"&amp;S1168),"")</f>
        <v/>
      </c>
      <c r="AI1168" t="e" cm="1">
        <f t="array" aca="1" ref="AI1168" ca="1">INDIRECT("O"&amp;S1168)</f>
        <v>#VALUE!</v>
      </c>
      <c r="AJ1168" t="str">
        <f t="shared" si="355"/>
        <v/>
      </c>
    </row>
    <row r="1169" spans="1:36" ht="16.5" customHeight="1">
      <c r="A1169" s="129"/>
      <c r="B1169" s="134"/>
      <c r="C1169" s="135"/>
      <c r="D1169" s="146"/>
      <c r="E1169" s="146"/>
      <c r="F1169" s="135"/>
      <c r="G1169" s="147"/>
      <c r="H1169" s="147"/>
      <c r="I1169" s="147"/>
      <c r="J1169" s="147"/>
      <c r="K1169" s="38"/>
      <c r="L1169" s="143"/>
      <c r="M1169" s="143"/>
      <c r="N1169" s="61"/>
      <c r="O1169" s="314"/>
      <c r="Q1169" t="str">
        <f t="shared" si="350"/>
        <v/>
      </c>
      <c r="S1169" t="e">
        <f t="shared" ca="1" si="359"/>
        <v>#VALUE!</v>
      </c>
      <c r="T1169" t="e">
        <f t="shared" ca="1" si="356"/>
        <v>#VALUE!</v>
      </c>
      <c r="U1169">
        <f t="shared" si="360"/>
        <v>1104</v>
      </c>
      <c r="V1169">
        <v>92.166666666673905</v>
      </c>
      <c r="W1169">
        <f t="shared" si="343"/>
        <v>92</v>
      </c>
      <c r="X1169" t="str" cm="1">
        <f t="array" aca="1" ref="X1169" ca="1">IFERROR(INDEX('PC&amp;PD'!$A$1:$AS$19,ROW('PC&amp;PD'!$A$19),MATCH(INDIRECT(T1169),'PC&amp;PD'!$A$1:$AS$1,0)),"")</f>
        <v/>
      </c>
      <c r="AA1169" t="str">
        <f t="shared" si="351"/>
        <v/>
      </c>
      <c r="AB1169" t="str">
        <f t="shared" si="352"/>
        <v/>
      </c>
      <c r="AC1169" t="e">
        <f t="shared" ca="1" si="353"/>
        <v>#VALUE!</v>
      </c>
      <c r="AD1169" t="str" cm="1">
        <f t="array" aca="1" ref="AD1169" ca="1">IFERROR(IF((LEFT(INDIRECT("$F"&amp;$S1169),4))="GOTS",IF($G1169="Organic","GOTS_Organic_raw",(IF($G1169="Responsible","GOTS_Responsible",(IF($G1169="No Attribute (Conventional)","GOTS_conventional",(IF($G1169="Recycled Pre/Post-Consumer","GOTS_pre_post",(IF($G1169="In-Conversion","GOTS_in_conversion",(IF($G1169="Sustainably Sourced","Sustainably_sourced",(IF($G1169="Recycled pre-consumer organic","GOTS_recycled_organic",""))))))))))))),IF($G1169="Organic","Organic",(IF($G1169="Responsible","Responsible",(IF($G1169="No Attribute (Conventional)","No_Attribute_Conventional",(IF($G1169="Recycled Pre/Post-Consumer","Recycled_Pre_Post_Consumer",(IF($G1169="In-Conversion","In_Conversion",(IF($G1169="Recycled Pre-Consumer","Recycled_Pre_Consumer",(IF($G1169="Recycled Post-Consumer","Recycled_Post_Consumer",(IF($G1169="Sustainably Sourced","Sustainably_sourced",(IF($G1169="Recycled pre-consumer organic","GOTS_recycled_organic","")))))))))))))))))),"")</f>
        <v/>
      </c>
      <c r="AE1169" t="e" cm="1">
        <f t="array" aca="1" ref="AE1169" ca="1">IF($I1169="",IF(INDIRECT("$F"&amp;$S1169)="","",IF(LEFT(INDIRECT("$F"&amp;$S1169),3)="GRS","GRS_RCS_RM",IF((LEFT(INDIRECT("$F"&amp;$S1169),3))="RCS","GRS_RCS_RM",IF(INDIRECT("$F"&amp;$S1169)="OCS (No Label)","OCS_Conversion_RM",IF(LEFT(INDIRECT("$F"&amp;$S1169),3)="OCS","OCS_RM",IF(RIGHT(INDIRECT("$F"&amp;$S1169),10)="conversion","GOTS_RM_conversion",IF((LEFT(INDIRECT("$F"&amp;$S1169),4))="GOTS","GOTS_RM","Responsible_RM"))))))),"DELETERM")</f>
        <v>#VALUE!</v>
      </c>
      <c r="AF1169" t="e" cm="1">
        <f t="array" aca="1" ref="AF1169" ca="1">IF($S1169="","",INDIRECT("$Z"&amp;$S1169))</f>
        <v>#VALUE!</v>
      </c>
      <c r="AG1169" t="str">
        <f t="shared" si="354"/>
        <v/>
      </c>
      <c r="AH1169" t="str" cm="1">
        <f t="array" aca="1" ref="AH1169" ca="1">IFERROR(INDIRECT("$ag"&amp;S1169),"")</f>
        <v/>
      </c>
      <c r="AI1169" t="e" cm="1">
        <f t="array" aca="1" ref="AI1169" ca="1">INDIRECT("O"&amp;S1169)</f>
        <v>#VALUE!</v>
      </c>
      <c r="AJ1169" t="str">
        <f t="shared" si="355"/>
        <v/>
      </c>
    </row>
    <row r="1170" spans="1:36" ht="16.5" customHeight="1">
      <c r="A1170" s="129"/>
      <c r="B1170" s="134"/>
      <c r="C1170" s="135"/>
      <c r="D1170" s="146"/>
      <c r="E1170" s="146"/>
      <c r="F1170" s="135"/>
      <c r="G1170" s="147"/>
      <c r="H1170" s="147"/>
      <c r="I1170" s="147"/>
      <c r="J1170" s="147"/>
      <c r="K1170" s="38"/>
      <c r="L1170" s="143"/>
      <c r="M1170" s="143"/>
      <c r="N1170" s="61"/>
      <c r="O1170" s="314"/>
      <c r="Q1170" t="str">
        <f t="shared" si="350"/>
        <v/>
      </c>
      <c r="S1170" t="e">
        <f t="shared" ca="1" si="359"/>
        <v>#VALUE!</v>
      </c>
      <c r="T1170" t="e">
        <f t="shared" ca="1" si="356"/>
        <v>#VALUE!</v>
      </c>
      <c r="U1170">
        <f t="shared" si="360"/>
        <v>1104</v>
      </c>
      <c r="V1170">
        <v>92.250000000007205</v>
      </c>
      <c r="W1170">
        <f t="shared" si="343"/>
        <v>92</v>
      </c>
      <c r="X1170" t="str" cm="1">
        <f t="array" aca="1" ref="X1170" ca="1">IFERROR(INDEX('PC&amp;PD'!$A$1:$AS$19,ROW('PC&amp;PD'!$A$19),MATCH(INDIRECT(T1170),'PC&amp;PD'!$A$1:$AS$1,0)),"")</f>
        <v/>
      </c>
      <c r="AA1170" t="str">
        <f t="shared" si="351"/>
        <v/>
      </c>
      <c r="AB1170" t="str">
        <f t="shared" si="352"/>
        <v/>
      </c>
      <c r="AC1170" t="e">
        <f t="shared" ca="1" si="353"/>
        <v>#VALUE!</v>
      </c>
      <c r="AD1170" t="str" cm="1">
        <f t="array" aca="1" ref="AD1170" ca="1">IFERROR(IF((LEFT(INDIRECT("$F"&amp;$S1170),4))="GOTS",IF($G1170="Organic","GOTS_Organic_raw",(IF($G1170="Responsible","GOTS_Responsible",(IF($G1170="No Attribute (Conventional)","GOTS_conventional",(IF($G1170="Recycled Pre/Post-Consumer","GOTS_pre_post",(IF($G1170="In-Conversion","GOTS_in_conversion",(IF($G1170="Sustainably Sourced","Sustainably_sourced",(IF($G1170="Recycled pre-consumer organic","GOTS_recycled_organic",""))))))))))))),IF($G1170="Organic","Organic",(IF($G1170="Responsible","Responsible",(IF($G1170="No Attribute (Conventional)","No_Attribute_Conventional",(IF($G1170="Recycled Pre/Post-Consumer","Recycled_Pre_Post_Consumer",(IF($G1170="In-Conversion","In_Conversion",(IF($G1170="Recycled Pre-Consumer","Recycled_Pre_Consumer",(IF($G1170="Recycled Post-Consumer","Recycled_Post_Consumer",(IF($G1170="Sustainably Sourced","Sustainably_sourced",(IF($G1170="Recycled pre-consumer organic","GOTS_recycled_organic","")))))))))))))))))),"")</f>
        <v/>
      </c>
      <c r="AE1170" t="e" cm="1">
        <f t="array" aca="1" ref="AE1170" ca="1">IF($I1170="",IF(INDIRECT("$F"&amp;$S1170)="","",IF(LEFT(INDIRECT("$F"&amp;$S1170),3)="GRS","GRS_RCS_RM",IF((LEFT(INDIRECT("$F"&amp;$S1170),3))="RCS","GRS_RCS_RM",IF(INDIRECT("$F"&amp;$S1170)="OCS (No Label)","OCS_Conversion_RM",IF(LEFT(INDIRECT("$F"&amp;$S1170),3)="OCS","OCS_RM",IF(RIGHT(INDIRECT("$F"&amp;$S1170),10)="conversion","GOTS_RM_conversion",IF((LEFT(INDIRECT("$F"&amp;$S1170),4))="GOTS","GOTS_RM","Responsible_RM"))))))),"DELETERM")</f>
        <v>#VALUE!</v>
      </c>
      <c r="AF1170" t="e" cm="1">
        <f t="array" aca="1" ref="AF1170" ca="1">IF($S1170="","",INDIRECT("$Z"&amp;$S1170))</f>
        <v>#VALUE!</v>
      </c>
      <c r="AG1170" t="str">
        <f t="shared" si="354"/>
        <v/>
      </c>
      <c r="AH1170" t="str" cm="1">
        <f t="array" aca="1" ref="AH1170" ca="1">IFERROR(INDIRECT("$ag"&amp;S1170),"")</f>
        <v/>
      </c>
      <c r="AI1170" t="e" cm="1">
        <f t="array" aca="1" ref="AI1170" ca="1">INDIRECT("O"&amp;S1170)</f>
        <v>#VALUE!</v>
      </c>
      <c r="AJ1170" t="str">
        <f t="shared" si="355"/>
        <v/>
      </c>
    </row>
    <row r="1171" spans="1:36" ht="16.5" customHeight="1">
      <c r="A1171" s="129"/>
      <c r="B1171" s="134"/>
      <c r="C1171" s="135"/>
      <c r="D1171" s="146"/>
      <c r="E1171" s="146"/>
      <c r="F1171" s="135"/>
      <c r="G1171" s="147"/>
      <c r="H1171" s="147"/>
      <c r="I1171" s="147"/>
      <c r="J1171" s="147"/>
      <c r="K1171" s="38"/>
      <c r="L1171" s="143"/>
      <c r="M1171" s="143"/>
      <c r="N1171" s="61"/>
      <c r="O1171" s="314"/>
      <c r="Q1171" t="str">
        <f t="shared" si="350"/>
        <v/>
      </c>
      <c r="S1171" t="e">
        <f t="shared" ca="1" si="359"/>
        <v>#VALUE!</v>
      </c>
      <c r="T1171" t="e">
        <f t="shared" ca="1" si="356"/>
        <v>#VALUE!</v>
      </c>
      <c r="U1171">
        <f t="shared" si="360"/>
        <v>1104</v>
      </c>
      <c r="V1171">
        <v>92.333333333340505</v>
      </c>
      <c r="W1171">
        <f t="shared" si="343"/>
        <v>92</v>
      </c>
      <c r="X1171" t="str" cm="1">
        <f t="array" aca="1" ref="X1171" ca="1">IFERROR(INDEX('PC&amp;PD'!$A$1:$AS$19,ROW('PC&amp;PD'!$A$19),MATCH(INDIRECT(T1171),'PC&amp;PD'!$A$1:$AS$1,0)),"")</f>
        <v/>
      </c>
      <c r="AA1171" t="str">
        <f t="shared" si="351"/>
        <v/>
      </c>
      <c r="AB1171" t="str">
        <f t="shared" si="352"/>
        <v/>
      </c>
      <c r="AC1171" t="e">
        <f t="shared" ca="1" si="353"/>
        <v>#VALUE!</v>
      </c>
      <c r="AD1171" t="str" cm="1">
        <f t="array" aca="1" ref="AD1171" ca="1">IFERROR(IF((LEFT(INDIRECT("$F"&amp;$S1171),4))="GOTS",IF($G1171="Organic","GOTS_Organic_raw",(IF($G1171="Responsible","GOTS_Responsible",(IF($G1171="No Attribute (Conventional)","GOTS_conventional",(IF($G1171="Recycled Pre/Post-Consumer","GOTS_pre_post",(IF($G1171="In-Conversion","GOTS_in_conversion",(IF($G1171="Sustainably Sourced","Sustainably_sourced",(IF($G1171="Recycled pre-consumer organic","GOTS_recycled_organic",""))))))))))))),IF($G1171="Organic","Organic",(IF($G1171="Responsible","Responsible",(IF($G1171="No Attribute (Conventional)","No_Attribute_Conventional",(IF($G1171="Recycled Pre/Post-Consumer","Recycled_Pre_Post_Consumer",(IF($G1171="In-Conversion","In_Conversion",(IF($G1171="Recycled Pre-Consumer","Recycled_Pre_Consumer",(IF($G1171="Recycled Post-Consumer","Recycled_Post_Consumer",(IF($G1171="Sustainably Sourced","Sustainably_sourced",(IF($G1171="Recycled pre-consumer organic","GOTS_recycled_organic","")))))))))))))))))),"")</f>
        <v/>
      </c>
      <c r="AE1171" t="e" cm="1">
        <f t="array" aca="1" ref="AE1171" ca="1">IF($I1171="",IF(INDIRECT("$F"&amp;$S1171)="","",IF(LEFT(INDIRECT("$F"&amp;$S1171),3)="GRS","GRS_RCS_RM",IF((LEFT(INDIRECT("$F"&amp;$S1171),3))="RCS","GRS_RCS_RM",IF(INDIRECT("$F"&amp;$S1171)="OCS (No Label)","OCS_Conversion_RM",IF(LEFT(INDIRECT("$F"&amp;$S1171),3)="OCS","OCS_RM",IF(RIGHT(INDIRECT("$F"&amp;$S1171),10)="conversion","GOTS_RM_conversion",IF((LEFT(INDIRECT("$F"&amp;$S1171),4))="GOTS","GOTS_RM","Responsible_RM"))))))),"DELETERM")</f>
        <v>#VALUE!</v>
      </c>
      <c r="AF1171" t="e" cm="1">
        <f t="array" aca="1" ref="AF1171" ca="1">IF($S1171="","",INDIRECT("$Z"&amp;$S1171))</f>
        <v>#VALUE!</v>
      </c>
      <c r="AG1171" t="str">
        <f t="shared" si="354"/>
        <v/>
      </c>
      <c r="AH1171" t="str" cm="1">
        <f t="array" aca="1" ref="AH1171" ca="1">IFERROR(INDIRECT("$ag"&amp;S1171),"")</f>
        <v/>
      </c>
      <c r="AI1171" t="e" cm="1">
        <f t="array" aca="1" ref="AI1171" ca="1">INDIRECT("O"&amp;S1171)</f>
        <v>#VALUE!</v>
      </c>
      <c r="AJ1171" t="str">
        <f t="shared" si="355"/>
        <v/>
      </c>
    </row>
    <row r="1172" spans="1:36" ht="16.5" customHeight="1">
      <c r="A1172" s="129"/>
      <c r="B1172" s="134"/>
      <c r="C1172" s="135"/>
      <c r="D1172" s="146"/>
      <c r="E1172" s="146"/>
      <c r="F1172" s="135"/>
      <c r="G1172" s="147"/>
      <c r="H1172" s="147"/>
      <c r="I1172" s="147"/>
      <c r="J1172" s="147"/>
      <c r="K1172" s="38"/>
      <c r="L1172" s="143"/>
      <c r="M1172" s="143"/>
      <c r="N1172" s="61"/>
      <c r="O1172" s="314"/>
      <c r="Q1172" t="str">
        <f t="shared" si="350"/>
        <v/>
      </c>
      <c r="S1172" t="e">
        <f t="shared" ca="1" si="359"/>
        <v>#VALUE!</v>
      </c>
      <c r="T1172" t="e">
        <f t="shared" ca="1" si="356"/>
        <v>#VALUE!</v>
      </c>
      <c r="U1172">
        <f t="shared" si="360"/>
        <v>1104</v>
      </c>
      <c r="V1172">
        <v>92.416666666673905</v>
      </c>
      <c r="W1172">
        <f t="shared" si="343"/>
        <v>92</v>
      </c>
      <c r="X1172" t="str" cm="1">
        <f t="array" aca="1" ref="X1172" ca="1">IFERROR(INDEX('PC&amp;PD'!$A$1:$AS$19,ROW('PC&amp;PD'!$A$19),MATCH(INDIRECT(T1172),'PC&amp;PD'!$A$1:$AS$1,0)),"")</f>
        <v/>
      </c>
      <c r="AA1172" t="str">
        <f t="shared" si="351"/>
        <v/>
      </c>
      <c r="AB1172" t="str">
        <f t="shared" si="352"/>
        <v/>
      </c>
      <c r="AC1172" t="e">
        <f t="shared" ca="1" si="353"/>
        <v>#VALUE!</v>
      </c>
      <c r="AD1172" t="str" cm="1">
        <f t="array" aca="1" ref="AD1172" ca="1">IFERROR(IF((LEFT(INDIRECT("$F"&amp;$S1172),4))="GOTS",IF($G1172="Organic","GOTS_Organic_raw",(IF($G1172="Responsible","GOTS_Responsible",(IF($G1172="No Attribute (Conventional)","GOTS_conventional",(IF($G1172="Recycled Pre/Post-Consumer","GOTS_pre_post",(IF($G1172="In-Conversion","GOTS_in_conversion",(IF($G1172="Sustainably Sourced","Sustainably_sourced",(IF($G1172="Recycled pre-consumer organic","GOTS_recycled_organic",""))))))))))))),IF($G1172="Organic","Organic",(IF($G1172="Responsible","Responsible",(IF($G1172="No Attribute (Conventional)","No_Attribute_Conventional",(IF($G1172="Recycled Pre/Post-Consumer","Recycled_Pre_Post_Consumer",(IF($G1172="In-Conversion","In_Conversion",(IF($G1172="Recycled Pre-Consumer","Recycled_Pre_Consumer",(IF($G1172="Recycled Post-Consumer","Recycled_Post_Consumer",(IF($G1172="Sustainably Sourced","Sustainably_sourced",(IF($G1172="Recycled pre-consumer organic","GOTS_recycled_organic","")))))))))))))))))),"")</f>
        <v/>
      </c>
      <c r="AE1172" t="e" cm="1">
        <f t="array" aca="1" ref="AE1172" ca="1">IF($I1172="",IF(INDIRECT("$F"&amp;$S1172)="","",IF(LEFT(INDIRECT("$F"&amp;$S1172),3)="GRS","GRS_RCS_RM",IF((LEFT(INDIRECT("$F"&amp;$S1172),3))="RCS","GRS_RCS_RM",IF(INDIRECT("$F"&amp;$S1172)="OCS (No Label)","OCS_Conversion_RM",IF(LEFT(INDIRECT("$F"&amp;$S1172),3)="OCS","OCS_RM",IF(RIGHT(INDIRECT("$F"&amp;$S1172),10)="conversion","GOTS_RM_conversion",IF((LEFT(INDIRECT("$F"&amp;$S1172),4))="GOTS","GOTS_RM","Responsible_RM"))))))),"DELETERM")</f>
        <v>#VALUE!</v>
      </c>
      <c r="AF1172" t="e" cm="1">
        <f t="array" aca="1" ref="AF1172" ca="1">IF($S1172="","",INDIRECT("$Z"&amp;$S1172))</f>
        <v>#VALUE!</v>
      </c>
      <c r="AG1172" t="str">
        <f t="shared" si="354"/>
        <v/>
      </c>
      <c r="AH1172" t="str" cm="1">
        <f t="array" aca="1" ref="AH1172" ca="1">IFERROR(INDIRECT("$ag"&amp;S1172),"")</f>
        <v/>
      </c>
      <c r="AI1172" t="e" cm="1">
        <f t="array" aca="1" ref="AI1172" ca="1">INDIRECT("O"&amp;S1172)</f>
        <v>#VALUE!</v>
      </c>
      <c r="AJ1172" t="str">
        <f t="shared" si="355"/>
        <v/>
      </c>
    </row>
    <row r="1173" spans="1:36" ht="16.5" customHeight="1">
      <c r="A1173" s="130"/>
      <c r="B1173" s="136"/>
      <c r="C1173" s="137"/>
      <c r="D1173" s="146"/>
      <c r="E1173" s="146"/>
      <c r="F1173" s="137"/>
      <c r="G1173" s="147"/>
      <c r="H1173" s="147"/>
      <c r="I1173" s="147"/>
      <c r="J1173" s="147"/>
      <c r="K1173" s="38"/>
      <c r="L1173" s="144"/>
      <c r="M1173" s="144"/>
      <c r="N1173" s="61"/>
      <c r="O1173" s="314"/>
      <c r="Q1173" t="str">
        <f t="shared" si="350"/>
        <v/>
      </c>
      <c r="S1173" t="e">
        <f t="shared" ca="1" si="359"/>
        <v>#VALUE!</v>
      </c>
      <c r="T1173" t="e">
        <f t="shared" ca="1" si="356"/>
        <v>#VALUE!</v>
      </c>
      <c r="U1173">
        <f t="shared" si="360"/>
        <v>1104</v>
      </c>
      <c r="V1173">
        <v>92.500000000007205</v>
      </c>
      <c r="W1173">
        <f t="shared" si="343"/>
        <v>92</v>
      </c>
      <c r="X1173" t="str" cm="1">
        <f t="array" aca="1" ref="X1173" ca="1">IFERROR(INDEX('PC&amp;PD'!$A$1:$AS$19,ROW('PC&amp;PD'!$A$19),MATCH(INDIRECT(T1173),'PC&amp;PD'!$A$1:$AS$1,0)),"")</f>
        <v/>
      </c>
      <c r="AA1173" t="str">
        <f t="shared" si="351"/>
        <v/>
      </c>
      <c r="AB1173" t="str">
        <f t="shared" si="352"/>
        <v/>
      </c>
      <c r="AC1173" t="e">
        <f t="shared" ca="1" si="353"/>
        <v>#VALUE!</v>
      </c>
      <c r="AD1173" t="str" cm="1">
        <f t="array" aca="1" ref="AD1173" ca="1">IFERROR(IF((LEFT(INDIRECT("$F"&amp;$S1173),4))="GOTS",IF($G1173="Organic","GOTS_Organic_raw",(IF($G1173="Responsible","GOTS_Responsible",(IF($G1173="No Attribute (Conventional)","GOTS_conventional",(IF($G1173="Recycled Pre/Post-Consumer","GOTS_pre_post",(IF($G1173="In-Conversion","GOTS_in_conversion",(IF($G1173="Sustainably Sourced","Sustainably_sourced",(IF($G1173="Recycled pre-consumer organic","GOTS_recycled_organic",""))))))))))))),IF($G1173="Organic","Organic",(IF($G1173="Responsible","Responsible",(IF($G1173="No Attribute (Conventional)","No_Attribute_Conventional",(IF($G1173="Recycled Pre/Post-Consumer","Recycled_Pre_Post_Consumer",(IF($G1173="In-Conversion","In_Conversion",(IF($G1173="Recycled Pre-Consumer","Recycled_Pre_Consumer",(IF($G1173="Recycled Post-Consumer","Recycled_Post_Consumer",(IF($G1173="Sustainably Sourced","Sustainably_sourced",(IF($G1173="Recycled pre-consumer organic","GOTS_recycled_organic","")))))))))))))))))),"")</f>
        <v/>
      </c>
      <c r="AE1173" t="e" cm="1">
        <f t="array" aca="1" ref="AE1173" ca="1">IF($I1173="",IF(INDIRECT("$F"&amp;$S1173)="","",IF(LEFT(INDIRECT("$F"&amp;$S1173),3)="GRS","GRS_RCS_RM",IF((LEFT(INDIRECT("$F"&amp;$S1173),3))="RCS","GRS_RCS_RM",IF(INDIRECT("$F"&amp;$S1173)="OCS (No Label)","OCS_Conversion_RM",IF(LEFT(INDIRECT("$F"&amp;$S1173),3)="OCS","OCS_RM",IF(RIGHT(INDIRECT("$F"&amp;$S1173),10)="conversion","GOTS_RM_conversion",IF((LEFT(INDIRECT("$F"&amp;$S1173),4))="GOTS","GOTS_RM","Responsible_RM"))))))),"DELETERM")</f>
        <v>#VALUE!</v>
      </c>
      <c r="AF1173" t="e" cm="1">
        <f t="array" aca="1" ref="AF1173" ca="1">IF($S1173="","",INDIRECT("$Z"&amp;$S1173))</f>
        <v>#VALUE!</v>
      </c>
      <c r="AG1173" t="str">
        <f t="shared" si="354"/>
        <v/>
      </c>
      <c r="AH1173" t="str" cm="1">
        <f t="array" aca="1" ref="AH1173" ca="1">IFERROR(INDIRECT("$ag"&amp;S1173),"")</f>
        <v/>
      </c>
      <c r="AI1173" t="e" cm="1">
        <f t="array" aca="1" ref="AI1173" ca="1">INDIRECT("O"&amp;S1173)</f>
        <v>#VALUE!</v>
      </c>
      <c r="AJ1173" t="str">
        <f t="shared" si="355"/>
        <v/>
      </c>
    </row>
    <row r="1174" spans="1:36" ht="16.5" customHeight="1">
      <c r="A1174" s="130"/>
      <c r="B1174" s="136"/>
      <c r="C1174" s="137"/>
      <c r="D1174" s="146"/>
      <c r="E1174" s="146"/>
      <c r="F1174" s="137"/>
      <c r="G1174" s="147"/>
      <c r="H1174" s="147"/>
      <c r="I1174" s="147"/>
      <c r="J1174" s="147"/>
      <c r="K1174" s="38"/>
      <c r="L1174" s="144"/>
      <c r="M1174" s="144"/>
      <c r="N1174" s="61"/>
      <c r="O1174" s="314"/>
      <c r="Q1174" t="str">
        <f t="shared" si="350"/>
        <v/>
      </c>
      <c r="S1174" t="e">
        <f t="shared" ca="1" si="359"/>
        <v>#VALUE!</v>
      </c>
      <c r="T1174" t="e">
        <f t="shared" ca="1" si="356"/>
        <v>#VALUE!</v>
      </c>
      <c r="U1174">
        <f t="shared" si="360"/>
        <v>1104</v>
      </c>
      <c r="V1174">
        <v>92.583333333340605</v>
      </c>
      <c r="W1174">
        <f t="shared" ref="W1174:W1237" si="363">ROUNDDOWN(V1174,0)</f>
        <v>92</v>
      </c>
      <c r="X1174" t="str" cm="1">
        <f t="array" aca="1" ref="X1174" ca="1">IFERROR(INDEX('PC&amp;PD'!$A$1:$AS$19,ROW('PC&amp;PD'!$A$19),MATCH(INDIRECT(T1174),'PC&amp;PD'!$A$1:$AS$1,0)),"")</f>
        <v/>
      </c>
      <c r="AA1174" t="str">
        <f t="shared" si="351"/>
        <v/>
      </c>
      <c r="AB1174" t="str">
        <f t="shared" si="352"/>
        <v/>
      </c>
      <c r="AC1174" t="e">
        <f t="shared" ca="1" si="353"/>
        <v>#VALUE!</v>
      </c>
      <c r="AD1174" t="str" cm="1">
        <f t="array" aca="1" ref="AD1174" ca="1">IFERROR(IF((LEFT(INDIRECT("$F"&amp;$S1174),4))="GOTS",IF($G1174="Organic","GOTS_Organic_raw",(IF($G1174="Responsible","GOTS_Responsible",(IF($G1174="No Attribute (Conventional)","GOTS_conventional",(IF($G1174="Recycled Pre/Post-Consumer","GOTS_pre_post",(IF($G1174="In-Conversion","GOTS_in_conversion",(IF($G1174="Sustainably Sourced","Sustainably_sourced",(IF($G1174="Recycled pre-consumer organic","GOTS_recycled_organic",""))))))))))))),IF($G1174="Organic","Organic",(IF($G1174="Responsible","Responsible",(IF($G1174="No Attribute (Conventional)","No_Attribute_Conventional",(IF($G1174="Recycled Pre/Post-Consumer","Recycled_Pre_Post_Consumer",(IF($G1174="In-Conversion","In_Conversion",(IF($G1174="Recycled Pre-Consumer","Recycled_Pre_Consumer",(IF($G1174="Recycled Post-Consumer","Recycled_Post_Consumer",(IF($G1174="Sustainably Sourced","Sustainably_sourced",(IF($G1174="Recycled pre-consumer organic","GOTS_recycled_organic","")))))))))))))))))),"")</f>
        <v/>
      </c>
      <c r="AE1174" t="e" cm="1">
        <f t="array" aca="1" ref="AE1174" ca="1">IF($I1174="",IF(INDIRECT("$F"&amp;$S1174)="","",IF(LEFT(INDIRECT("$F"&amp;$S1174),3)="GRS","GRS_RCS_RM",IF((LEFT(INDIRECT("$F"&amp;$S1174),3))="RCS","GRS_RCS_RM",IF(INDIRECT("$F"&amp;$S1174)="OCS (No Label)","OCS_Conversion_RM",IF(LEFT(INDIRECT("$F"&amp;$S1174),3)="OCS","OCS_RM",IF(RIGHT(INDIRECT("$F"&amp;$S1174),10)="conversion","GOTS_RM_conversion",IF((LEFT(INDIRECT("$F"&amp;$S1174),4))="GOTS","GOTS_RM","Responsible_RM"))))))),"DELETERM")</f>
        <v>#VALUE!</v>
      </c>
      <c r="AF1174" t="e" cm="1">
        <f t="array" aca="1" ref="AF1174" ca="1">IF($S1174="","",INDIRECT("$Z"&amp;$S1174))</f>
        <v>#VALUE!</v>
      </c>
      <c r="AG1174" t="str">
        <f t="shared" si="354"/>
        <v/>
      </c>
      <c r="AH1174" t="str" cm="1">
        <f t="array" aca="1" ref="AH1174" ca="1">IFERROR(INDIRECT("$ag"&amp;S1174),"")</f>
        <v/>
      </c>
      <c r="AI1174" t="e" cm="1">
        <f t="array" aca="1" ref="AI1174" ca="1">INDIRECT("O"&amp;S1174)</f>
        <v>#VALUE!</v>
      </c>
      <c r="AJ1174" t="str">
        <f t="shared" si="355"/>
        <v/>
      </c>
    </row>
    <row r="1175" spans="1:36" ht="16.5" customHeight="1">
      <c r="A1175" s="130"/>
      <c r="B1175" s="136"/>
      <c r="C1175" s="137"/>
      <c r="D1175" s="146"/>
      <c r="E1175" s="146"/>
      <c r="F1175" s="137"/>
      <c r="G1175" s="147"/>
      <c r="H1175" s="147"/>
      <c r="I1175" s="147"/>
      <c r="J1175" s="147"/>
      <c r="K1175" s="38"/>
      <c r="L1175" s="144"/>
      <c r="M1175" s="144"/>
      <c r="N1175" s="61"/>
      <c r="O1175" s="314"/>
      <c r="Q1175" t="str">
        <f t="shared" si="350"/>
        <v/>
      </c>
      <c r="S1175" t="e">
        <f t="shared" ca="1" si="359"/>
        <v>#VALUE!</v>
      </c>
      <c r="T1175" t="e">
        <f t="shared" ca="1" si="356"/>
        <v>#VALUE!</v>
      </c>
      <c r="U1175">
        <f t="shared" si="360"/>
        <v>1104</v>
      </c>
      <c r="V1175">
        <v>92.666666666673905</v>
      </c>
      <c r="W1175">
        <f t="shared" si="363"/>
        <v>92</v>
      </c>
      <c r="X1175" t="str" cm="1">
        <f t="array" aca="1" ref="X1175" ca="1">IFERROR(INDEX('PC&amp;PD'!$A$1:$AS$19,ROW('PC&amp;PD'!$A$19),MATCH(INDIRECT(T1175),'PC&amp;PD'!$A$1:$AS$1,0)),"")</f>
        <v/>
      </c>
      <c r="AA1175" t="str">
        <f t="shared" si="351"/>
        <v/>
      </c>
      <c r="AB1175" t="str">
        <f t="shared" si="352"/>
        <v/>
      </c>
      <c r="AC1175" t="e">
        <f t="shared" ca="1" si="353"/>
        <v>#VALUE!</v>
      </c>
      <c r="AD1175" t="str" cm="1">
        <f t="array" aca="1" ref="AD1175" ca="1">IFERROR(IF((LEFT(INDIRECT("$F"&amp;$S1175),4))="GOTS",IF($G1175="Organic","GOTS_Organic_raw",(IF($G1175="Responsible","GOTS_Responsible",(IF($G1175="No Attribute (Conventional)","GOTS_conventional",(IF($G1175="Recycled Pre/Post-Consumer","GOTS_pre_post",(IF($G1175="In-Conversion","GOTS_in_conversion",(IF($G1175="Sustainably Sourced","Sustainably_sourced",(IF($G1175="Recycled pre-consumer organic","GOTS_recycled_organic",""))))))))))))),IF($G1175="Organic","Organic",(IF($G1175="Responsible","Responsible",(IF($G1175="No Attribute (Conventional)","No_Attribute_Conventional",(IF($G1175="Recycled Pre/Post-Consumer","Recycled_Pre_Post_Consumer",(IF($G1175="In-Conversion","In_Conversion",(IF($G1175="Recycled Pre-Consumer","Recycled_Pre_Consumer",(IF($G1175="Recycled Post-Consumer","Recycled_Post_Consumer",(IF($G1175="Sustainably Sourced","Sustainably_sourced",(IF($G1175="Recycled pre-consumer organic","GOTS_recycled_organic","")))))))))))))))))),"")</f>
        <v/>
      </c>
      <c r="AE1175" t="e" cm="1">
        <f t="array" aca="1" ref="AE1175" ca="1">IF($I1175="",IF(INDIRECT("$F"&amp;$S1175)="","",IF(LEFT(INDIRECT("$F"&amp;$S1175),3)="GRS","GRS_RCS_RM",IF((LEFT(INDIRECT("$F"&amp;$S1175),3))="RCS","GRS_RCS_RM",IF(INDIRECT("$F"&amp;$S1175)="OCS (No Label)","OCS_Conversion_RM",IF(LEFT(INDIRECT("$F"&amp;$S1175),3)="OCS","OCS_RM",IF(RIGHT(INDIRECT("$F"&amp;$S1175),10)="conversion","GOTS_RM_conversion",IF((LEFT(INDIRECT("$F"&amp;$S1175),4))="GOTS","GOTS_RM","Responsible_RM"))))))),"DELETERM")</f>
        <v>#VALUE!</v>
      </c>
      <c r="AF1175" t="e" cm="1">
        <f t="array" aca="1" ref="AF1175" ca="1">IF($S1175="","",INDIRECT("$Z"&amp;$S1175))</f>
        <v>#VALUE!</v>
      </c>
      <c r="AG1175" t="str">
        <f t="shared" si="354"/>
        <v/>
      </c>
      <c r="AH1175" t="str" cm="1">
        <f t="array" aca="1" ref="AH1175" ca="1">IFERROR(INDIRECT("$ag"&amp;S1175),"")</f>
        <v/>
      </c>
      <c r="AI1175" t="e" cm="1">
        <f t="array" aca="1" ref="AI1175" ca="1">INDIRECT("O"&amp;S1175)</f>
        <v>#VALUE!</v>
      </c>
      <c r="AJ1175" t="str">
        <f t="shared" si="355"/>
        <v/>
      </c>
    </row>
    <row r="1176" spans="1:36" ht="16.5" customHeight="1">
      <c r="A1176" s="130"/>
      <c r="B1176" s="136"/>
      <c r="C1176" s="137"/>
      <c r="D1176" s="146"/>
      <c r="E1176" s="146"/>
      <c r="F1176" s="137"/>
      <c r="G1176" s="147"/>
      <c r="H1176" s="147"/>
      <c r="I1176" s="147"/>
      <c r="J1176" s="147"/>
      <c r="K1176" s="38"/>
      <c r="L1176" s="144"/>
      <c r="M1176" s="144"/>
      <c r="N1176" s="61"/>
      <c r="O1176" s="314"/>
      <c r="Q1176" t="str">
        <f t="shared" si="350"/>
        <v/>
      </c>
      <c r="S1176" t="e">
        <f t="shared" ca="1" si="359"/>
        <v>#VALUE!</v>
      </c>
      <c r="T1176" t="e">
        <f t="shared" ca="1" si="356"/>
        <v>#VALUE!</v>
      </c>
      <c r="U1176">
        <f t="shared" si="360"/>
        <v>1104</v>
      </c>
      <c r="V1176">
        <v>92.750000000007205</v>
      </c>
      <c r="W1176">
        <f t="shared" si="363"/>
        <v>92</v>
      </c>
      <c r="X1176" t="str" cm="1">
        <f t="array" aca="1" ref="X1176" ca="1">IFERROR(INDEX('PC&amp;PD'!$A$1:$AS$19,ROW('PC&amp;PD'!$A$19),MATCH(INDIRECT(T1176),'PC&amp;PD'!$A$1:$AS$1,0)),"")</f>
        <v/>
      </c>
      <c r="AA1176" t="str">
        <f t="shared" si="351"/>
        <v/>
      </c>
      <c r="AB1176" t="str">
        <f t="shared" si="352"/>
        <v/>
      </c>
      <c r="AC1176" t="e">
        <f t="shared" ca="1" si="353"/>
        <v>#VALUE!</v>
      </c>
      <c r="AD1176" t="str" cm="1">
        <f t="array" aca="1" ref="AD1176" ca="1">IFERROR(IF((LEFT(INDIRECT("$F"&amp;$S1176),4))="GOTS",IF($G1176="Organic","GOTS_Organic_raw",(IF($G1176="Responsible","GOTS_Responsible",(IF($G1176="No Attribute (Conventional)","GOTS_conventional",(IF($G1176="Recycled Pre/Post-Consumer","GOTS_pre_post",(IF($G1176="In-Conversion","GOTS_in_conversion",(IF($G1176="Sustainably Sourced","Sustainably_sourced",(IF($G1176="Recycled pre-consumer organic","GOTS_recycled_organic",""))))))))))))),IF($G1176="Organic","Organic",(IF($G1176="Responsible","Responsible",(IF($G1176="No Attribute (Conventional)","No_Attribute_Conventional",(IF($G1176="Recycled Pre/Post-Consumer","Recycled_Pre_Post_Consumer",(IF($G1176="In-Conversion","In_Conversion",(IF($G1176="Recycled Pre-Consumer","Recycled_Pre_Consumer",(IF($G1176="Recycled Post-Consumer","Recycled_Post_Consumer",(IF($G1176="Sustainably Sourced","Sustainably_sourced",(IF($G1176="Recycled pre-consumer organic","GOTS_recycled_organic","")))))))))))))))))),"")</f>
        <v/>
      </c>
      <c r="AE1176" t="e" cm="1">
        <f t="array" aca="1" ref="AE1176" ca="1">IF($I1176="",IF(INDIRECT("$F"&amp;$S1176)="","",IF(LEFT(INDIRECT("$F"&amp;$S1176),3)="GRS","GRS_RCS_RM",IF((LEFT(INDIRECT("$F"&amp;$S1176),3))="RCS","GRS_RCS_RM",IF(INDIRECT("$F"&amp;$S1176)="OCS (No Label)","OCS_Conversion_RM",IF(LEFT(INDIRECT("$F"&amp;$S1176),3)="OCS","OCS_RM",IF(RIGHT(INDIRECT("$F"&amp;$S1176),10)="conversion","GOTS_RM_conversion",IF((LEFT(INDIRECT("$F"&amp;$S1176),4))="GOTS","GOTS_RM","Responsible_RM"))))))),"DELETERM")</f>
        <v>#VALUE!</v>
      </c>
      <c r="AF1176" t="e" cm="1">
        <f t="array" aca="1" ref="AF1176" ca="1">IF($S1176="","",INDIRECT("$Z"&amp;$S1176))</f>
        <v>#VALUE!</v>
      </c>
      <c r="AG1176" t="str">
        <f t="shared" si="354"/>
        <v/>
      </c>
      <c r="AH1176" t="str" cm="1">
        <f t="array" aca="1" ref="AH1176" ca="1">IFERROR(INDIRECT("$ag"&amp;S1176),"")</f>
        <v/>
      </c>
      <c r="AI1176" t="e" cm="1">
        <f t="array" aca="1" ref="AI1176" ca="1">INDIRECT("O"&amp;S1176)</f>
        <v>#VALUE!</v>
      </c>
      <c r="AJ1176" t="str">
        <f t="shared" si="355"/>
        <v/>
      </c>
    </row>
    <row r="1177" spans="1:36" ht="16.5" customHeight="1">
      <c r="A1177" s="130"/>
      <c r="B1177" s="136"/>
      <c r="C1177" s="137"/>
      <c r="D1177" s="146"/>
      <c r="E1177" s="146"/>
      <c r="F1177" s="137"/>
      <c r="G1177" s="147"/>
      <c r="H1177" s="147"/>
      <c r="I1177" s="147"/>
      <c r="J1177" s="147"/>
      <c r="K1177" s="38"/>
      <c r="L1177" s="144"/>
      <c r="M1177" s="144"/>
      <c r="N1177" s="61"/>
      <c r="O1177" s="314"/>
      <c r="Q1177" t="str">
        <f t="shared" si="350"/>
        <v/>
      </c>
      <c r="S1177" t="e">
        <f t="shared" ca="1" si="359"/>
        <v>#VALUE!</v>
      </c>
      <c r="T1177" t="e">
        <f t="shared" ca="1" si="356"/>
        <v>#VALUE!</v>
      </c>
      <c r="U1177">
        <f t="shared" si="360"/>
        <v>1104</v>
      </c>
      <c r="V1177">
        <v>92.833333333340605</v>
      </c>
      <c r="W1177">
        <f t="shared" si="363"/>
        <v>92</v>
      </c>
      <c r="X1177" t="str" cm="1">
        <f t="array" aca="1" ref="X1177" ca="1">IFERROR(INDEX('PC&amp;PD'!$A$1:$AS$19,ROW('PC&amp;PD'!$A$19),MATCH(INDIRECT(T1177),'PC&amp;PD'!$A$1:$AS$1,0)),"")</f>
        <v/>
      </c>
      <c r="AA1177" t="str">
        <f t="shared" si="351"/>
        <v/>
      </c>
      <c r="AB1177" t="str">
        <f t="shared" si="352"/>
        <v/>
      </c>
      <c r="AC1177" t="e">
        <f t="shared" ca="1" si="353"/>
        <v>#VALUE!</v>
      </c>
      <c r="AD1177" t="str" cm="1">
        <f t="array" aca="1" ref="AD1177" ca="1">IFERROR(IF((LEFT(INDIRECT("$F"&amp;$S1177),4))="GOTS",IF($G1177="Organic","GOTS_Organic_raw",(IF($G1177="Responsible","GOTS_Responsible",(IF($G1177="No Attribute (Conventional)","GOTS_conventional",(IF($G1177="Recycled Pre/Post-Consumer","GOTS_pre_post",(IF($G1177="In-Conversion","GOTS_in_conversion",(IF($G1177="Sustainably Sourced","Sustainably_sourced",(IF($G1177="Recycled pre-consumer organic","GOTS_recycled_organic",""))))))))))))),IF($G1177="Organic","Organic",(IF($G1177="Responsible","Responsible",(IF($G1177="No Attribute (Conventional)","No_Attribute_Conventional",(IF($G1177="Recycled Pre/Post-Consumer","Recycled_Pre_Post_Consumer",(IF($G1177="In-Conversion","In_Conversion",(IF($G1177="Recycled Pre-Consumer","Recycled_Pre_Consumer",(IF($G1177="Recycled Post-Consumer","Recycled_Post_Consumer",(IF($G1177="Sustainably Sourced","Sustainably_sourced",(IF($G1177="Recycled pre-consumer organic","GOTS_recycled_organic","")))))))))))))))))),"")</f>
        <v/>
      </c>
      <c r="AE1177" t="e" cm="1">
        <f t="array" aca="1" ref="AE1177" ca="1">IF($I1177="",IF(INDIRECT("$F"&amp;$S1177)="","",IF(LEFT(INDIRECT("$F"&amp;$S1177),3)="GRS","GRS_RCS_RM",IF((LEFT(INDIRECT("$F"&amp;$S1177),3))="RCS","GRS_RCS_RM",IF(INDIRECT("$F"&amp;$S1177)="OCS (No Label)","OCS_Conversion_RM",IF(LEFT(INDIRECT("$F"&amp;$S1177),3)="OCS","OCS_RM",IF(RIGHT(INDIRECT("$F"&amp;$S1177),10)="conversion","GOTS_RM_conversion",IF((LEFT(INDIRECT("$F"&amp;$S1177),4))="GOTS","GOTS_RM","Responsible_RM"))))))),"DELETERM")</f>
        <v>#VALUE!</v>
      </c>
      <c r="AF1177" t="e" cm="1">
        <f t="array" aca="1" ref="AF1177" ca="1">IF($S1177="","",INDIRECT("$Z"&amp;$S1177))</f>
        <v>#VALUE!</v>
      </c>
      <c r="AG1177" t="str">
        <f t="shared" si="354"/>
        <v/>
      </c>
      <c r="AH1177" t="str" cm="1">
        <f t="array" aca="1" ref="AH1177" ca="1">IFERROR(INDIRECT("$ag"&amp;S1177),"")</f>
        <v/>
      </c>
      <c r="AI1177" t="e" cm="1">
        <f t="array" aca="1" ref="AI1177" ca="1">INDIRECT("O"&amp;S1177)</f>
        <v>#VALUE!</v>
      </c>
      <c r="AJ1177" t="str">
        <f t="shared" si="355"/>
        <v/>
      </c>
    </row>
    <row r="1178" spans="1:36" ht="16.5" customHeight="1" thickBot="1">
      <c r="A1178" s="131"/>
      <c r="B1178" s="138"/>
      <c r="C1178" s="139"/>
      <c r="D1178" s="148"/>
      <c r="E1178" s="148"/>
      <c r="F1178" s="139"/>
      <c r="G1178" s="149"/>
      <c r="H1178" s="149"/>
      <c r="I1178" s="149"/>
      <c r="J1178" s="149"/>
      <c r="K1178" s="39"/>
      <c r="L1178" s="145"/>
      <c r="M1178" s="145"/>
      <c r="N1178" s="62"/>
      <c r="O1178" s="315"/>
      <c r="Q1178" t="str">
        <f t="shared" si="350"/>
        <v/>
      </c>
      <c r="S1178" t="e">
        <f t="shared" ca="1" si="359"/>
        <v>#VALUE!</v>
      </c>
      <c r="T1178" t="e">
        <f t="shared" ca="1" si="356"/>
        <v>#VALUE!</v>
      </c>
      <c r="U1178">
        <f t="shared" si="360"/>
        <v>1104</v>
      </c>
      <c r="V1178">
        <v>92.916666666673905</v>
      </c>
      <c r="W1178">
        <f t="shared" si="363"/>
        <v>92</v>
      </c>
      <c r="X1178" t="str" cm="1">
        <f t="array" aca="1" ref="X1178" ca="1">IFERROR(INDEX('PC&amp;PD'!$A$1:$AS$19,ROW('PC&amp;PD'!$A$19),MATCH(INDIRECT(T1178),'PC&amp;PD'!$A$1:$AS$1,0)),"")</f>
        <v/>
      </c>
      <c r="AA1178" t="str">
        <f t="shared" si="351"/>
        <v/>
      </c>
      <c r="AB1178" t="str">
        <f t="shared" si="352"/>
        <v/>
      </c>
      <c r="AC1178" t="e">
        <f t="shared" ca="1" si="353"/>
        <v>#VALUE!</v>
      </c>
      <c r="AD1178" t="str" cm="1">
        <f t="array" aca="1" ref="AD1178" ca="1">IFERROR(IF((LEFT(INDIRECT("$F"&amp;$S1178),4))="GOTS",IF($G1178="Organic","GOTS_Organic_raw",(IF($G1178="Responsible","GOTS_Responsible",(IF($G1178="No Attribute (Conventional)","GOTS_conventional",(IF($G1178="Recycled Pre/Post-Consumer","GOTS_pre_post",(IF($G1178="In-Conversion","GOTS_in_conversion",(IF($G1178="Sustainably Sourced","Sustainably_sourced",(IF($G1178="Recycled pre-consumer organic","GOTS_recycled_organic",""))))))))))))),IF($G1178="Organic","Organic",(IF($G1178="Responsible","Responsible",(IF($G1178="No Attribute (Conventional)","No_Attribute_Conventional",(IF($G1178="Recycled Pre/Post-Consumer","Recycled_Pre_Post_Consumer",(IF($G1178="In-Conversion","In_Conversion",(IF($G1178="Recycled Pre-Consumer","Recycled_Pre_Consumer",(IF($G1178="Recycled Post-Consumer","Recycled_Post_Consumer",(IF($G1178="Sustainably Sourced","Sustainably_sourced",(IF($G1178="Recycled pre-consumer organic","GOTS_recycled_organic","")))))))))))))))))),"")</f>
        <v/>
      </c>
      <c r="AE1178" t="e" cm="1">
        <f t="array" aca="1" ref="AE1178" ca="1">IF($I1178="",IF(INDIRECT("$F"&amp;$S1178)="","",IF(LEFT(INDIRECT("$F"&amp;$S1178),3)="GRS","GRS_RCS_RM",IF((LEFT(INDIRECT("$F"&amp;$S1178),3))="RCS","GRS_RCS_RM",IF(INDIRECT("$F"&amp;$S1178)="OCS (No Label)","OCS_Conversion_RM",IF(LEFT(INDIRECT("$F"&amp;$S1178),3)="OCS","OCS_RM",IF(RIGHT(INDIRECT("$F"&amp;$S1178),10)="conversion","GOTS_RM_conversion",IF((LEFT(INDIRECT("$F"&amp;$S1178),4))="GOTS","GOTS_RM","Responsible_RM"))))))),"DELETERM")</f>
        <v>#VALUE!</v>
      </c>
      <c r="AF1178" t="e" cm="1">
        <f t="array" aca="1" ref="AF1178" ca="1">IF($S1178="","",INDIRECT("$Z"&amp;$S1178))</f>
        <v>#VALUE!</v>
      </c>
      <c r="AG1178" t="str">
        <f t="shared" si="354"/>
        <v/>
      </c>
      <c r="AH1178" t="str" cm="1">
        <f t="array" aca="1" ref="AH1178" ca="1">IFERROR(INDIRECT("$ag"&amp;S1178),"")</f>
        <v/>
      </c>
      <c r="AI1178" t="e" cm="1">
        <f t="array" aca="1" ref="AI1178" ca="1">INDIRECT("O"&amp;S1178)</f>
        <v>#VALUE!</v>
      </c>
      <c r="AJ1178" t="str">
        <f t="shared" si="355"/>
        <v/>
      </c>
    </row>
    <row r="1179" spans="1:36" ht="16.5" customHeight="1">
      <c r="A1179" s="128" t="str">
        <f>IF(B1179="","",COUNTA($B$63:$B1179))</f>
        <v/>
      </c>
      <c r="B1179" s="132"/>
      <c r="C1179" s="133"/>
      <c r="D1179" s="140"/>
      <c r="E1179" s="140"/>
      <c r="F1179" s="133"/>
      <c r="G1179" s="141"/>
      <c r="H1179" s="141"/>
      <c r="I1179" s="141"/>
      <c r="J1179" s="141"/>
      <c r="K1179" s="37"/>
      <c r="L1179" s="142" t="str">
        <f>IF(R1179="","",LEFT(R1179,LEN(R1179)-2))</f>
        <v/>
      </c>
      <c r="M1179" s="142"/>
      <c r="N1179" s="60"/>
      <c r="O1179" s="313"/>
      <c r="Q1179" t="str">
        <f t="shared" si="350"/>
        <v/>
      </c>
      <c r="R1179" t="str">
        <f t="shared" ref="R1179" si="364">CONCATENATE($Q1179,Q1180,Q1181,Q1182,Q1183,Q1184,$Q1185,$Q1186,$Q1187,$Q1188,$Q1189,$Q1190)</f>
        <v/>
      </c>
      <c r="S1179" t="e">
        <f t="shared" ca="1" si="359"/>
        <v>#VALUE!</v>
      </c>
      <c r="T1179" t="e">
        <f t="shared" ca="1" si="356"/>
        <v>#VALUE!</v>
      </c>
      <c r="U1179">
        <f t="shared" si="360"/>
        <v>1116</v>
      </c>
      <c r="V1179">
        <v>93.000000000007304</v>
      </c>
      <c r="W1179">
        <f t="shared" si="363"/>
        <v>93</v>
      </c>
      <c r="X1179" t="str" cm="1">
        <f t="array" aca="1" ref="X1179" ca="1">IFERROR(INDEX('PC&amp;PD'!$A$1:$AS$19,ROW('PC&amp;PD'!$A$19),MATCH(INDIRECT(T1179),'PC&amp;PD'!$A$1:$AS$1,0)),"")</f>
        <v/>
      </c>
      <c r="Z1179" t="str">
        <f t="shared" ref="Z1179" si="365">IFERROR(IF($F1179="OCS 100","OCS (OCS 100)",IF($F1179="OCS Blended","OCS (OCS Blended)",IF($F1179="OCS (No Label)","OCS (No Label)",IF($F1179="RCS 100","RCS (RCS 100)",IF($F1179="RCS Blended","RCS (RCS Blended)",IF($F1179="GRS","GRS (GRS)",IF($F1179="GRS (No Label)", "GRS (No Label)",IF($F1179="RDS","RDS (RDS)",IF($F1179="RWS","RWS (RWS)",IF($F1179="RAS","RAS (RAS)",IF($F1179="RMS","RMS (RMS)",IF($F1179="GOTS Organic","GOTS (Organic)",IF($F1179="GOTS Made with organic","GOTS (Made with Organic)",IF($F1179="GOTS Organic - in conversion","GOTS (Organic - In Conversion)",IF($F1179="GOTS Made with organic - in conversion","GOTS (Made with Organic - In Conversion)",""))))))))))))))),"")</f>
        <v/>
      </c>
      <c r="AA1179" t="str">
        <f t="shared" si="351"/>
        <v/>
      </c>
      <c r="AB1179" t="str">
        <f t="shared" si="352"/>
        <v/>
      </c>
      <c r="AC1179" t="e">
        <f t="shared" ca="1" si="353"/>
        <v>#VALUE!</v>
      </c>
      <c r="AD1179" t="str" cm="1">
        <f t="array" aca="1" ref="AD1179" ca="1">IFERROR(IF((LEFT(INDIRECT("$F"&amp;$S1179),4))="GOTS",IF($G1179="Organic","GOTS_Organic_raw",(IF($G1179="Responsible","GOTS_Responsible",(IF($G1179="No Attribute (Conventional)","GOTS_conventional",(IF($G1179="Recycled Pre/Post-Consumer","GOTS_pre_post",(IF($G1179="In-Conversion","GOTS_in_conversion",(IF($G1179="Sustainably Sourced","Sustainably_sourced",(IF($G1179="Recycled pre-consumer organic","GOTS_recycled_organic",""))))))))))))),IF($G1179="Organic","Organic",(IF($G1179="Responsible","Responsible",(IF($G1179="No Attribute (Conventional)","No_Attribute_Conventional",(IF($G1179="Recycled Pre/Post-Consumer","Recycled_Pre_Post_Consumer",(IF($G1179="In-Conversion","In_Conversion",(IF($G1179="Recycled Pre-Consumer","Recycled_Pre_Consumer",(IF($G1179="Recycled Post-Consumer","Recycled_Post_Consumer",(IF($G1179="Sustainably Sourced","Sustainably_sourced",(IF($G1179="Recycled pre-consumer organic","GOTS_recycled_organic","")))))))))))))))))),"")</f>
        <v/>
      </c>
      <c r="AE1179" t="e" cm="1">
        <f t="array" aca="1" ref="AE1179" ca="1">IF($I1179="",IF(INDIRECT("$F"&amp;$S1179)="","",IF(LEFT(INDIRECT("$F"&amp;$S1179),3)="GRS","GRS_RCS_RM",IF((LEFT(INDIRECT("$F"&amp;$S1179),3))="RCS","GRS_RCS_RM",IF(INDIRECT("$F"&amp;$S1179)="OCS (No Label)","OCS_Conversion_RM",IF(LEFT(INDIRECT("$F"&amp;$S1179),3)="OCS","OCS_RM",IF(RIGHT(INDIRECT("$F"&amp;$S1179),10)="conversion","GOTS_RM_conversion",IF((LEFT(INDIRECT("$F"&amp;$S1179),4))="GOTS","GOTS_RM","Responsible_RM"))))))),"DELETERM")</f>
        <v>#VALUE!</v>
      </c>
      <c r="AF1179" t="e" cm="1">
        <f t="array" aca="1" ref="AF1179" ca="1">IF($S1179="","",INDIRECT("$Z"&amp;$S1179))</f>
        <v>#VALUE!</v>
      </c>
      <c r="AG1179" t="str">
        <f t="shared" si="354"/>
        <v/>
      </c>
      <c r="AH1179" t="str" cm="1">
        <f t="array" aca="1" ref="AH1179" ca="1">IFERROR(INDIRECT("$ag"&amp;S1179),"")</f>
        <v/>
      </c>
      <c r="AI1179" t="e" cm="1">
        <f t="array" aca="1" ref="AI1179" ca="1">INDIRECT("O"&amp;S1179)</f>
        <v>#VALUE!</v>
      </c>
      <c r="AJ1179" t="str">
        <f t="shared" si="355"/>
        <v/>
      </c>
    </row>
    <row r="1180" spans="1:36" ht="16.5" customHeight="1">
      <c r="A1180" s="129"/>
      <c r="B1180" s="134"/>
      <c r="C1180" s="135"/>
      <c r="D1180" s="146"/>
      <c r="E1180" s="146"/>
      <c r="F1180" s="135"/>
      <c r="G1180" s="147"/>
      <c r="H1180" s="147"/>
      <c r="I1180" s="147"/>
      <c r="J1180" s="147"/>
      <c r="K1180" s="38"/>
      <c r="L1180" s="143"/>
      <c r="M1180" s="143"/>
      <c r="N1180" s="61"/>
      <c r="O1180" s="314"/>
      <c r="Q1180" t="str">
        <f t="shared" si="350"/>
        <v/>
      </c>
      <c r="S1180" t="e">
        <f t="shared" ca="1" si="359"/>
        <v>#VALUE!</v>
      </c>
      <c r="T1180" t="e">
        <f t="shared" ca="1" si="356"/>
        <v>#VALUE!</v>
      </c>
      <c r="U1180">
        <f t="shared" si="360"/>
        <v>1116</v>
      </c>
      <c r="V1180">
        <v>93.083333333340605</v>
      </c>
      <c r="W1180">
        <f t="shared" si="363"/>
        <v>93</v>
      </c>
      <c r="X1180" t="str" cm="1">
        <f t="array" aca="1" ref="X1180" ca="1">IFERROR(INDEX('PC&amp;PD'!$A$1:$AS$19,ROW('PC&amp;PD'!$A$19),MATCH(INDIRECT(T1180),'PC&amp;PD'!$A$1:$AS$1,0)),"")</f>
        <v/>
      </c>
      <c r="AA1180" t="str">
        <f t="shared" si="351"/>
        <v/>
      </c>
      <c r="AB1180" t="str">
        <f t="shared" si="352"/>
        <v/>
      </c>
      <c r="AC1180" t="e">
        <f t="shared" ca="1" si="353"/>
        <v>#VALUE!</v>
      </c>
      <c r="AD1180" t="str" cm="1">
        <f t="array" aca="1" ref="AD1180" ca="1">IFERROR(IF((LEFT(INDIRECT("$F"&amp;$S1180),4))="GOTS",IF($G1180="Organic","GOTS_Organic_raw",(IF($G1180="Responsible","GOTS_Responsible",(IF($G1180="No Attribute (Conventional)","GOTS_conventional",(IF($G1180="Recycled Pre/Post-Consumer","GOTS_pre_post",(IF($G1180="In-Conversion","GOTS_in_conversion",(IF($G1180="Sustainably Sourced","Sustainably_sourced",(IF($G1180="Recycled pre-consumer organic","GOTS_recycled_organic",""))))))))))))),IF($G1180="Organic","Organic",(IF($G1180="Responsible","Responsible",(IF($G1180="No Attribute (Conventional)","No_Attribute_Conventional",(IF($G1180="Recycled Pre/Post-Consumer","Recycled_Pre_Post_Consumer",(IF($G1180="In-Conversion","In_Conversion",(IF($G1180="Recycled Pre-Consumer","Recycled_Pre_Consumer",(IF($G1180="Recycled Post-Consumer","Recycled_Post_Consumer",(IF($G1180="Sustainably Sourced","Sustainably_sourced",(IF($G1180="Recycled pre-consumer organic","GOTS_recycled_organic","")))))))))))))))))),"")</f>
        <v/>
      </c>
      <c r="AE1180" t="e" cm="1">
        <f t="array" aca="1" ref="AE1180" ca="1">IF($I1180="",IF(INDIRECT("$F"&amp;$S1180)="","",IF(LEFT(INDIRECT("$F"&amp;$S1180),3)="GRS","GRS_RCS_RM",IF((LEFT(INDIRECT("$F"&amp;$S1180),3))="RCS","GRS_RCS_RM",IF(INDIRECT("$F"&amp;$S1180)="OCS (No Label)","OCS_Conversion_RM",IF(LEFT(INDIRECT("$F"&amp;$S1180),3)="OCS","OCS_RM",IF(RIGHT(INDIRECT("$F"&amp;$S1180),10)="conversion","GOTS_RM_conversion",IF((LEFT(INDIRECT("$F"&amp;$S1180),4))="GOTS","GOTS_RM","Responsible_RM"))))))),"DELETERM")</f>
        <v>#VALUE!</v>
      </c>
      <c r="AF1180" t="e" cm="1">
        <f t="array" aca="1" ref="AF1180" ca="1">IF($S1180="","",INDIRECT("$Z"&amp;$S1180))</f>
        <v>#VALUE!</v>
      </c>
      <c r="AG1180" t="str">
        <f t="shared" si="354"/>
        <v/>
      </c>
      <c r="AH1180" t="str" cm="1">
        <f t="array" aca="1" ref="AH1180" ca="1">IFERROR(INDIRECT("$ag"&amp;S1180),"")</f>
        <v/>
      </c>
      <c r="AI1180" t="e" cm="1">
        <f t="array" aca="1" ref="AI1180" ca="1">INDIRECT("O"&amp;S1180)</f>
        <v>#VALUE!</v>
      </c>
      <c r="AJ1180" t="str">
        <f t="shared" si="355"/>
        <v/>
      </c>
    </row>
    <row r="1181" spans="1:36" ht="16.5" customHeight="1">
      <c r="A1181" s="129"/>
      <c r="B1181" s="134"/>
      <c r="C1181" s="135"/>
      <c r="D1181" s="146"/>
      <c r="E1181" s="146"/>
      <c r="F1181" s="135"/>
      <c r="G1181" s="147"/>
      <c r="H1181" s="147"/>
      <c r="I1181" s="147"/>
      <c r="J1181" s="147"/>
      <c r="K1181" s="38"/>
      <c r="L1181" s="143"/>
      <c r="M1181" s="143"/>
      <c r="N1181" s="61"/>
      <c r="O1181" s="314"/>
      <c r="Q1181" t="str">
        <f t="shared" si="350"/>
        <v/>
      </c>
      <c r="S1181" t="e">
        <f t="shared" ca="1" si="359"/>
        <v>#VALUE!</v>
      </c>
      <c r="T1181" t="e">
        <f t="shared" ca="1" si="356"/>
        <v>#VALUE!</v>
      </c>
      <c r="U1181">
        <f t="shared" si="360"/>
        <v>1116</v>
      </c>
      <c r="V1181">
        <v>93.166666666673905</v>
      </c>
      <c r="W1181">
        <f t="shared" si="363"/>
        <v>93</v>
      </c>
      <c r="X1181" t="str" cm="1">
        <f t="array" aca="1" ref="X1181" ca="1">IFERROR(INDEX('PC&amp;PD'!$A$1:$AS$19,ROW('PC&amp;PD'!$A$19),MATCH(INDIRECT(T1181),'PC&amp;PD'!$A$1:$AS$1,0)),"")</f>
        <v/>
      </c>
      <c r="AA1181" t="str">
        <f t="shared" si="351"/>
        <v/>
      </c>
      <c r="AB1181" t="str">
        <f t="shared" si="352"/>
        <v/>
      </c>
      <c r="AC1181" t="e">
        <f t="shared" ca="1" si="353"/>
        <v>#VALUE!</v>
      </c>
      <c r="AD1181" t="str" cm="1">
        <f t="array" aca="1" ref="AD1181" ca="1">IFERROR(IF((LEFT(INDIRECT("$F"&amp;$S1181),4))="GOTS",IF($G1181="Organic","GOTS_Organic_raw",(IF($G1181="Responsible","GOTS_Responsible",(IF($G1181="No Attribute (Conventional)","GOTS_conventional",(IF($G1181="Recycled Pre/Post-Consumer","GOTS_pre_post",(IF($G1181="In-Conversion","GOTS_in_conversion",(IF($G1181="Sustainably Sourced","Sustainably_sourced",(IF($G1181="Recycled pre-consumer organic","GOTS_recycled_organic",""))))))))))))),IF($G1181="Organic","Organic",(IF($G1181="Responsible","Responsible",(IF($G1181="No Attribute (Conventional)","No_Attribute_Conventional",(IF($G1181="Recycled Pre/Post-Consumer","Recycled_Pre_Post_Consumer",(IF($G1181="In-Conversion","In_Conversion",(IF($G1181="Recycled Pre-Consumer","Recycled_Pre_Consumer",(IF($G1181="Recycled Post-Consumer","Recycled_Post_Consumer",(IF($G1181="Sustainably Sourced","Sustainably_sourced",(IF($G1181="Recycled pre-consumer organic","GOTS_recycled_organic","")))))))))))))))))),"")</f>
        <v/>
      </c>
      <c r="AE1181" t="e" cm="1">
        <f t="array" aca="1" ref="AE1181" ca="1">IF($I1181="",IF(INDIRECT("$F"&amp;$S1181)="","",IF(LEFT(INDIRECT("$F"&amp;$S1181),3)="GRS","GRS_RCS_RM",IF((LEFT(INDIRECT("$F"&amp;$S1181),3))="RCS","GRS_RCS_RM",IF(INDIRECT("$F"&amp;$S1181)="OCS (No Label)","OCS_Conversion_RM",IF(LEFT(INDIRECT("$F"&amp;$S1181),3)="OCS","OCS_RM",IF(RIGHT(INDIRECT("$F"&amp;$S1181),10)="conversion","GOTS_RM_conversion",IF((LEFT(INDIRECT("$F"&amp;$S1181),4))="GOTS","GOTS_RM","Responsible_RM"))))))),"DELETERM")</f>
        <v>#VALUE!</v>
      </c>
      <c r="AF1181" t="e" cm="1">
        <f t="array" aca="1" ref="AF1181" ca="1">IF($S1181="","",INDIRECT("$Z"&amp;$S1181))</f>
        <v>#VALUE!</v>
      </c>
      <c r="AG1181" t="str">
        <f t="shared" si="354"/>
        <v/>
      </c>
      <c r="AH1181" t="str" cm="1">
        <f t="array" aca="1" ref="AH1181" ca="1">IFERROR(INDIRECT("$ag"&amp;S1181),"")</f>
        <v/>
      </c>
      <c r="AI1181" t="e" cm="1">
        <f t="array" aca="1" ref="AI1181" ca="1">INDIRECT("O"&amp;S1181)</f>
        <v>#VALUE!</v>
      </c>
      <c r="AJ1181" t="str">
        <f t="shared" si="355"/>
        <v/>
      </c>
    </row>
    <row r="1182" spans="1:36" ht="16.5" customHeight="1">
      <c r="A1182" s="129"/>
      <c r="B1182" s="134"/>
      <c r="C1182" s="135"/>
      <c r="D1182" s="146"/>
      <c r="E1182" s="146"/>
      <c r="F1182" s="135"/>
      <c r="G1182" s="147"/>
      <c r="H1182" s="147"/>
      <c r="I1182" s="147"/>
      <c r="J1182" s="147"/>
      <c r="K1182" s="38"/>
      <c r="L1182" s="143"/>
      <c r="M1182" s="143"/>
      <c r="N1182" s="61"/>
      <c r="O1182" s="314"/>
      <c r="Q1182" t="str">
        <f t="shared" si="350"/>
        <v/>
      </c>
      <c r="S1182" t="e">
        <f t="shared" ca="1" si="359"/>
        <v>#VALUE!</v>
      </c>
      <c r="T1182" t="e">
        <f t="shared" ca="1" si="356"/>
        <v>#VALUE!</v>
      </c>
      <c r="U1182">
        <f t="shared" si="360"/>
        <v>1116</v>
      </c>
      <c r="V1182">
        <v>93.250000000007304</v>
      </c>
      <c r="W1182">
        <f t="shared" si="363"/>
        <v>93</v>
      </c>
      <c r="X1182" t="str" cm="1">
        <f t="array" aca="1" ref="X1182" ca="1">IFERROR(INDEX('PC&amp;PD'!$A$1:$AS$19,ROW('PC&amp;PD'!$A$19),MATCH(INDIRECT(T1182),'PC&amp;PD'!$A$1:$AS$1,0)),"")</f>
        <v/>
      </c>
      <c r="AA1182" t="str">
        <f t="shared" si="351"/>
        <v/>
      </c>
      <c r="AB1182" t="str">
        <f t="shared" si="352"/>
        <v/>
      </c>
      <c r="AC1182" t="e">
        <f t="shared" ca="1" si="353"/>
        <v>#VALUE!</v>
      </c>
      <c r="AD1182" t="str" cm="1">
        <f t="array" aca="1" ref="AD1182" ca="1">IFERROR(IF((LEFT(INDIRECT("$F"&amp;$S1182),4))="GOTS",IF($G1182="Organic","GOTS_Organic_raw",(IF($G1182="Responsible","GOTS_Responsible",(IF($G1182="No Attribute (Conventional)","GOTS_conventional",(IF($G1182="Recycled Pre/Post-Consumer","GOTS_pre_post",(IF($G1182="In-Conversion","GOTS_in_conversion",(IF($G1182="Sustainably Sourced","Sustainably_sourced",(IF($G1182="Recycled pre-consumer organic","GOTS_recycled_organic",""))))))))))))),IF($G1182="Organic","Organic",(IF($G1182="Responsible","Responsible",(IF($G1182="No Attribute (Conventional)","No_Attribute_Conventional",(IF($G1182="Recycled Pre/Post-Consumer","Recycled_Pre_Post_Consumer",(IF($G1182="In-Conversion","In_Conversion",(IF($G1182="Recycled Pre-Consumer","Recycled_Pre_Consumer",(IF($G1182="Recycled Post-Consumer","Recycled_Post_Consumer",(IF($G1182="Sustainably Sourced","Sustainably_sourced",(IF($G1182="Recycled pre-consumer organic","GOTS_recycled_organic","")))))))))))))))))),"")</f>
        <v/>
      </c>
      <c r="AE1182" t="e" cm="1">
        <f t="array" aca="1" ref="AE1182" ca="1">IF($I1182="",IF(INDIRECT("$F"&amp;$S1182)="","",IF(LEFT(INDIRECT("$F"&amp;$S1182),3)="GRS","GRS_RCS_RM",IF((LEFT(INDIRECT("$F"&amp;$S1182),3))="RCS","GRS_RCS_RM",IF(INDIRECT("$F"&amp;$S1182)="OCS (No Label)","OCS_Conversion_RM",IF(LEFT(INDIRECT("$F"&amp;$S1182),3)="OCS","OCS_RM",IF(RIGHT(INDIRECT("$F"&amp;$S1182),10)="conversion","GOTS_RM_conversion",IF((LEFT(INDIRECT("$F"&amp;$S1182),4))="GOTS","GOTS_RM","Responsible_RM"))))))),"DELETERM")</f>
        <v>#VALUE!</v>
      </c>
      <c r="AF1182" t="e" cm="1">
        <f t="array" aca="1" ref="AF1182" ca="1">IF($S1182="","",INDIRECT("$Z"&amp;$S1182))</f>
        <v>#VALUE!</v>
      </c>
      <c r="AG1182" t="str">
        <f t="shared" si="354"/>
        <v/>
      </c>
      <c r="AH1182" t="str" cm="1">
        <f t="array" aca="1" ref="AH1182" ca="1">IFERROR(INDIRECT("$ag"&amp;S1182),"")</f>
        <v/>
      </c>
      <c r="AI1182" t="e" cm="1">
        <f t="array" aca="1" ref="AI1182" ca="1">INDIRECT("O"&amp;S1182)</f>
        <v>#VALUE!</v>
      </c>
      <c r="AJ1182" t="str">
        <f t="shared" si="355"/>
        <v/>
      </c>
    </row>
    <row r="1183" spans="1:36" ht="16.5" customHeight="1">
      <c r="A1183" s="129"/>
      <c r="B1183" s="134"/>
      <c r="C1183" s="135"/>
      <c r="D1183" s="146"/>
      <c r="E1183" s="146"/>
      <c r="F1183" s="135"/>
      <c r="G1183" s="147"/>
      <c r="H1183" s="147"/>
      <c r="I1183" s="147"/>
      <c r="J1183" s="147"/>
      <c r="K1183" s="38"/>
      <c r="L1183" s="143"/>
      <c r="M1183" s="143"/>
      <c r="N1183" s="61"/>
      <c r="O1183" s="314"/>
      <c r="Q1183" t="str">
        <f t="shared" si="350"/>
        <v/>
      </c>
      <c r="S1183" t="e">
        <f t="shared" ca="1" si="359"/>
        <v>#VALUE!</v>
      </c>
      <c r="T1183" t="e">
        <f t="shared" ca="1" si="356"/>
        <v>#VALUE!</v>
      </c>
      <c r="U1183">
        <f t="shared" si="360"/>
        <v>1116</v>
      </c>
      <c r="V1183">
        <v>93.333333333340605</v>
      </c>
      <c r="W1183">
        <f t="shared" si="363"/>
        <v>93</v>
      </c>
      <c r="X1183" t="str" cm="1">
        <f t="array" aca="1" ref="X1183" ca="1">IFERROR(INDEX('PC&amp;PD'!$A$1:$AS$19,ROW('PC&amp;PD'!$A$19),MATCH(INDIRECT(T1183),'PC&amp;PD'!$A$1:$AS$1,0)),"")</f>
        <v/>
      </c>
      <c r="AA1183" t="str">
        <f t="shared" si="351"/>
        <v/>
      </c>
      <c r="AB1183" t="str">
        <f t="shared" si="352"/>
        <v/>
      </c>
      <c r="AC1183" t="e">
        <f t="shared" ca="1" si="353"/>
        <v>#VALUE!</v>
      </c>
      <c r="AD1183" t="str" cm="1">
        <f t="array" aca="1" ref="AD1183" ca="1">IFERROR(IF((LEFT(INDIRECT("$F"&amp;$S1183),4))="GOTS",IF($G1183="Organic","GOTS_Organic_raw",(IF($G1183="Responsible","GOTS_Responsible",(IF($G1183="No Attribute (Conventional)","GOTS_conventional",(IF($G1183="Recycled Pre/Post-Consumer","GOTS_pre_post",(IF($G1183="In-Conversion","GOTS_in_conversion",(IF($G1183="Sustainably Sourced","Sustainably_sourced",(IF($G1183="Recycled pre-consumer organic","GOTS_recycled_organic",""))))))))))))),IF($G1183="Organic","Organic",(IF($G1183="Responsible","Responsible",(IF($G1183="No Attribute (Conventional)","No_Attribute_Conventional",(IF($G1183="Recycled Pre/Post-Consumer","Recycled_Pre_Post_Consumer",(IF($G1183="In-Conversion","In_Conversion",(IF($G1183="Recycled Pre-Consumer","Recycled_Pre_Consumer",(IF($G1183="Recycled Post-Consumer","Recycled_Post_Consumer",(IF($G1183="Sustainably Sourced","Sustainably_sourced",(IF($G1183="Recycled pre-consumer organic","GOTS_recycled_organic","")))))))))))))))))),"")</f>
        <v/>
      </c>
      <c r="AE1183" t="e" cm="1">
        <f t="array" aca="1" ref="AE1183" ca="1">IF($I1183="",IF(INDIRECT("$F"&amp;$S1183)="","",IF(LEFT(INDIRECT("$F"&amp;$S1183),3)="GRS","GRS_RCS_RM",IF((LEFT(INDIRECT("$F"&amp;$S1183),3))="RCS","GRS_RCS_RM",IF(INDIRECT("$F"&amp;$S1183)="OCS (No Label)","OCS_Conversion_RM",IF(LEFT(INDIRECT("$F"&amp;$S1183),3)="OCS","OCS_RM",IF(RIGHT(INDIRECT("$F"&amp;$S1183),10)="conversion","GOTS_RM_conversion",IF((LEFT(INDIRECT("$F"&amp;$S1183),4))="GOTS","GOTS_RM","Responsible_RM"))))))),"DELETERM")</f>
        <v>#VALUE!</v>
      </c>
      <c r="AF1183" t="e" cm="1">
        <f t="array" aca="1" ref="AF1183" ca="1">IF($S1183="","",INDIRECT("$Z"&amp;$S1183))</f>
        <v>#VALUE!</v>
      </c>
      <c r="AG1183" t="str">
        <f t="shared" si="354"/>
        <v/>
      </c>
      <c r="AH1183" t="str" cm="1">
        <f t="array" aca="1" ref="AH1183" ca="1">IFERROR(INDIRECT("$ag"&amp;S1183),"")</f>
        <v/>
      </c>
      <c r="AI1183" t="e" cm="1">
        <f t="array" aca="1" ref="AI1183" ca="1">INDIRECT("O"&amp;S1183)</f>
        <v>#VALUE!</v>
      </c>
      <c r="AJ1183" t="str">
        <f t="shared" si="355"/>
        <v/>
      </c>
    </row>
    <row r="1184" spans="1:36" ht="16.5" customHeight="1">
      <c r="A1184" s="129"/>
      <c r="B1184" s="134"/>
      <c r="C1184" s="135"/>
      <c r="D1184" s="146"/>
      <c r="E1184" s="146"/>
      <c r="F1184" s="135"/>
      <c r="G1184" s="147"/>
      <c r="H1184" s="147"/>
      <c r="I1184" s="147"/>
      <c r="J1184" s="147"/>
      <c r="K1184" s="38"/>
      <c r="L1184" s="143"/>
      <c r="M1184" s="143"/>
      <c r="N1184" s="61"/>
      <c r="O1184" s="314"/>
      <c r="Q1184" t="str">
        <f t="shared" si="350"/>
        <v/>
      </c>
      <c r="S1184" t="e">
        <f t="shared" ca="1" si="359"/>
        <v>#VALUE!</v>
      </c>
      <c r="T1184" t="e">
        <f t="shared" ca="1" si="356"/>
        <v>#VALUE!</v>
      </c>
      <c r="U1184">
        <f t="shared" si="360"/>
        <v>1116</v>
      </c>
      <c r="V1184">
        <v>93.416666666674004</v>
      </c>
      <c r="W1184">
        <f t="shared" si="363"/>
        <v>93</v>
      </c>
      <c r="X1184" t="str" cm="1">
        <f t="array" aca="1" ref="X1184" ca="1">IFERROR(INDEX('PC&amp;PD'!$A$1:$AS$19,ROW('PC&amp;PD'!$A$19),MATCH(INDIRECT(T1184),'PC&amp;PD'!$A$1:$AS$1,0)),"")</f>
        <v/>
      </c>
      <c r="AA1184" t="str">
        <f t="shared" si="351"/>
        <v/>
      </c>
      <c r="AB1184" t="str">
        <f t="shared" si="352"/>
        <v/>
      </c>
      <c r="AC1184" t="e">
        <f t="shared" ca="1" si="353"/>
        <v>#VALUE!</v>
      </c>
      <c r="AD1184" t="str" cm="1">
        <f t="array" aca="1" ref="AD1184" ca="1">IFERROR(IF((LEFT(INDIRECT("$F"&amp;$S1184),4))="GOTS",IF($G1184="Organic","GOTS_Organic_raw",(IF($G1184="Responsible","GOTS_Responsible",(IF($G1184="No Attribute (Conventional)","GOTS_conventional",(IF($G1184="Recycled Pre/Post-Consumer","GOTS_pre_post",(IF($G1184="In-Conversion","GOTS_in_conversion",(IF($G1184="Sustainably Sourced","Sustainably_sourced",(IF($G1184="Recycled pre-consumer organic","GOTS_recycled_organic",""))))))))))))),IF($G1184="Organic","Organic",(IF($G1184="Responsible","Responsible",(IF($G1184="No Attribute (Conventional)","No_Attribute_Conventional",(IF($G1184="Recycled Pre/Post-Consumer","Recycled_Pre_Post_Consumer",(IF($G1184="In-Conversion","In_Conversion",(IF($G1184="Recycled Pre-Consumer","Recycled_Pre_Consumer",(IF($G1184="Recycled Post-Consumer","Recycled_Post_Consumer",(IF($G1184="Sustainably Sourced","Sustainably_sourced",(IF($G1184="Recycled pre-consumer organic","GOTS_recycled_organic","")))))))))))))))))),"")</f>
        <v/>
      </c>
      <c r="AE1184" t="e" cm="1">
        <f t="array" aca="1" ref="AE1184" ca="1">IF($I1184="",IF(INDIRECT("$F"&amp;$S1184)="","",IF(LEFT(INDIRECT("$F"&amp;$S1184),3)="GRS","GRS_RCS_RM",IF((LEFT(INDIRECT("$F"&amp;$S1184),3))="RCS","GRS_RCS_RM",IF(INDIRECT("$F"&amp;$S1184)="OCS (No Label)","OCS_Conversion_RM",IF(LEFT(INDIRECT("$F"&amp;$S1184),3)="OCS","OCS_RM",IF(RIGHT(INDIRECT("$F"&amp;$S1184),10)="conversion","GOTS_RM_conversion",IF((LEFT(INDIRECT("$F"&amp;$S1184),4))="GOTS","GOTS_RM","Responsible_RM"))))))),"DELETERM")</f>
        <v>#VALUE!</v>
      </c>
      <c r="AF1184" t="e" cm="1">
        <f t="array" aca="1" ref="AF1184" ca="1">IF($S1184="","",INDIRECT("$Z"&amp;$S1184))</f>
        <v>#VALUE!</v>
      </c>
      <c r="AG1184" t="str">
        <f t="shared" si="354"/>
        <v/>
      </c>
      <c r="AH1184" t="str" cm="1">
        <f t="array" aca="1" ref="AH1184" ca="1">IFERROR(INDIRECT("$ag"&amp;S1184),"")</f>
        <v/>
      </c>
      <c r="AI1184" t="e" cm="1">
        <f t="array" aca="1" ref="AI1184" ca="1">INDIRECT("O"&amp;S1184)</f>
        <v>#VALUE!</v>
      </c>
      <c r="AJ1184" t="str">
        <f t="shared" si="355"/>
        <v/>
      </c>
    </row>
    <row r="1185" spans="1:36" ht="16.5" customHeight="1">
      <c r="A1185" s="130"/>
      <c r="B1185" s="136"/>
      <c r="C1185" s="137"/>
      <c r="D1185" s="146"/>
      <c r="E1185" s="146"/>
      <c r="F1185" s="137"/>
      <c r="G1185" s="147"/>
      <c r="H1185" s="147"/>
      <c r="I1185" s="147"/>
      <c r="J1185" s="147"/>
      <c r="K1185" s="38"/>
      <c r="L1185" s="144"/>
      <c r="M1185" s="144"/>
      <c r="N1185" s="61"/>
      <c r="O1185" s="314"/>
      <c r="Q1185" t="str">
        <f t="shared" si="350"/>
        <v/>
      </c>
      <c r="S1185" t="e">
        <f t="shared" ca="1" si="359"/>
        <v>#VALUE!</v>
      </c>
      <c r="T1185" t="e">
        <f t="shared" ca="1" si="356"/>
        <v>#VALUE!</v>
      </c>
      <c r="U1185">
        <f t="shared" si="360"/>
        <v>1116</v>
      </c>
      <c r="V1185">
        <v>93.500000000007304</v>
      </c>
      <c r="W1185">
        <f t="shared" si="363"/>
        <v>93</v>
      </c>
      <c r="X1185" t="str" cm="1">
        <f t="array" aca="1" ref="X1185" ca="1">IFERROR(INDEX('PC&amp;PD'!$A$1:$AS$19,ROW('PC&amp;PD'!$A$19),MATCH(INDIRECT(T1185),'PC&amp;PD'!$A$1:$AS$1,0)),"")</f>
        <v/>
      </c>
      <c r="AA1185" t="str">
        <f t="shared" si="351"/>
        <v/>
      </c>
      <c r="AB1185" t="str">
        <f t="shared" si="352"/>
        <v/>
      </c>
      <c r="AC1185" t="e">
        <f t="shared" ca="1" si="353"/>
        <v>#VALUE!</v>
      </c>
      <c r="AD1185" t="str" cm="1">
        <f t="array" aca="1" ref="AD1185" ca="1">IFERROR(IF((LEFT(INDIRECT("$F"&amp;$S1185),4))="GOTS",IF($G1185="Organic","GOTS_Organic_raw",(IF($G1185="Responsible","GOTS_Responsible",(IF($G1185="No Attribute (Conventional)","GOTS_conventional",(IF($G1185="Recycled Pre/Post-Consumer","GOTS_pre_post",(IF($G1185="In-Conversion","GOTS_in_conversion",(IF($G1185="Sustainably Sourced","Sustainably_sourced",(IF($G1185="Recycled pre-consumer organic","GOTS_recycled_organic",""))))))))))))),IF($G1185="Organic","Organic",(IF($G1185="Responsible","Responsible",(IF($G1185="No Attribute (Conventional)","No_Attribute_Conventional",(IF($G1185="Recycled Pre/Post-Consumer","Recycled_Pre_Post_Consumer",(IF($G1185="In-Conversion","In_Conversion",(IF($G1185="Recycled Pre-Consumer","Recycled_Pre_Consumer",(IF($G1185="Recycled Post-Consumer","Recycled_Post_Consumer",(IF($G1185="Sustainably Sourced","Sustainably_sourced",(IF($G1185="Recycled pre-consumer organic","GOTS_recycled_organic","")))))))))))))))))),"")</f>
        <v/>
      </c>
      <c r="AE1185" t="e" cm="1">
        <f t="array" aca="1" ref="AE1185" ca="1">IF($I1185="",IF(INDIRECT("$F"&amp;$S1185)="","",IF(LEFT(INDIRECT("$F"&amp;$S1185),3)="GRS","GRS_RCS_RM",IF((LEFT(INDIRECT("$F"&amp;$S1185),3))="RCS","GRS_RCS_RM",IF(INDIRECT("$F"&amp;$S1185)="OCS (No Label)","OCS_Conversion_RM",IF(LEFT(INDIRECT("$F"&amp;$S1185),3)="OCS","OCS_RM",IF(RIGHT(INDIRECT("$F"&amp;$S1185),10)="conversion","GOTS_RM_conversion",IF((LEFT(INDIRECT("$F"&amp;$S1185),4))="GOTS","GOTS_RM","Responsible_RM"))))))),"DELETERM")</f>
        <v>#VALUE!</v>
      </c>
      <c r="AF1185" t="e" cm="1">
        <f t="array" aca="1" ref="AF1185" ca="1">IF($S1185="","",INDIRECT("$Z"&amp;$S1185))</f>
        <v>#VALUE!</v>
      </c>
      <c r="AG1185" t="str">
        <f t="shared" si="354"/>
        <v/>
      </c>
      <c r="AH1185" t="str" cm="1">
        <f t="array" aca="1" ref="AH1185" ca="1">IFERROR(INDIRECT("$ag"&amp;S1185),"")</f>
        <v/>
      </c>
      <c r="AI1185" t="e" cm="1">
        <f t="array" aca="1" ref="AI1185" ca="1">INDIRECT("O"&amp;S1185)</f>
        <v>#VALUE!</v>
      </c>
      <c r="AJ1185" t="str">
        <f t="shared" si="355"/>
        <v/>
      </c>
    </row>
    <row r="1186" spans="1:36" ht="16.5" customHeight="1">
      <c r="A1186" s="130"/>
      <c r="B1186" s="136"/>
      <c r="C1186" s="137"/>
      <c r="D1186" s="146"/>
      <c r="E1186" s="146"/>
      <c r="F1186" s="137"/>
      <c r="G1186" s="147"/>
      <c r="H1186" s="147"/>
      <c r="I1186" s="147"/>
      <c r="J1186" s="147"/>
      <c r="K1186" s="38"/>
      <c r="L1186" s="144"/>
      <c r="M1186" s="144"/>
      <c r="N1186" s="61"/>
      <c r="O1186" s="314"/>
      <c r="Q1186" t="str">
        <f t="shared" si="350"/>
        <v/>
      </c>
      <c r="S1186" t="e">
        <f t="shared" ca="1" si="359"/>
        <v>#VALUE!</v>
      </c>
      <c r="T1186" t="e">
        <f t="shared" ca="1" si="356"/>
        <v>#VALUE!</v>
      </c>
      <c r="U1186">
        <f t="shared" si="360"/>
        <v>1116</v>
      </c>
      <c r="V1186">
        <v>93.583333333340605</v>
      </c>
      <c r="W1186">
        <f t="shared" si="363"/>
        <v>93</v>
      </c>
      <c r="X1186" t="str" cm="1">
        <f t="array" aca="1" ref="X1186" ca="1">IFERROR(INDEX('PC&amp;PD'!$A$1:$AS$19,ROW('PC&amp;PD'!$A$19),MATCH(INDIRECT(T1186),'PC&amp;PD'!$A$1:$AS$1,0)),"")</f>
        <v/>
      </c>
      <c r="AA1186" t="str">
        <f t="shared" si="351"/>
        <v/>
      </c>
      <c r="AB1186" t="str">
        <f t="shared" si="352"/>
        <v/>
      </c>
      <c r="AC1186" t="e">
        <f t="shared" ca="1" si="353"/>
        <v>#VALUE!</v>
      </c>
      <c r="AD1186" t="str" cm="1">
        <f t="array" aca="1" ref="AD1186" ca="1">IFERROR(IF((LEFT(INDIRECT("$F"&amp;$S1186),4))="GOTS",IF($G1186="Organic","GOTS_Organic_raw",(IF($G1186="Responsible","GOTS_Responsible",(IF($G1186="No Attribute (Conventional)","GOTS_conventional",(IF($G1186="Recycled Pre/Post-Consumer","GOTS_pre_post",(IF($G1186="In-Conversion","GOTS_in_conversion",(IF($G1186="Sustainably Sourced","Sustainably_sourced",(IF($G1186="Recycled pre-consumer organic","GOTS_recycled_organic",""))))))))))))),IF($G1186="Organic","Organic",(IF($G1186="Responsible","Responsible",(IF($G1186="No Attribute (Conventional)","No_Attribute_Conventional",(IF($G1186="Recycled Pre/Post-Consumer","Recycled_Pre_Post_Consumer",(IF($G1186="In-Conversion","In_Conversion",(IF($G1186="Recycled Pre-Consumer","Recycled_Pre_Consumer",(IF($G1186="Recycled Post-Consumer","Recycled_Post_Consumer",(IF($G1186="Sustainably Sourced","Sustainably_sourced",(IF($G1186="Recycled pre-consumer organic","GOTS_recycled_organic","")))))))))))))))))),"")</f>
        <v/>
      </c>
      <c r="AE1186" t="e" cm="1">
        <f t="array" aca="1" ref="AE1186" ca="1">IF($I1186="",IF(INDIRECT("$F"&amp;$S1186)="","",IF(LEFT(INDIRECT("$F"&amp;$S1186),3)="GRS","GRS_RCS_RM",IF((LEFT(INDIRECT("$F"&amp;$S1186),3))="RCS","GRS_RCS_RM",IF(INDIRECT("$F"&amp;$S1186)="OCS (No Label)","OCS_Conversion_RM",IF(LEFT(INDIRECT("$F"&amp;$S1186),3)="OCS","OCS_RM",IF(RIGHT(INDIRECT("$F"&amp;$S1186),10)="conversion","GOTS_RM_conversion",IF((LEFT(INDIRECT("$F"&amp;$S1186),4))="GOTS","GOTS_RM","Responsible_RM"))))))),"DELETERM")</f>
        <v>#VALUE!</v>
      </c>
      <c r="AF1186" t="e" cm="1">
        <f t="array" aca="1" ref="AF1186" ca="1">IF($S1186="","",INDIRECT("$Z"&amp;$S1186))</f>
        <v>#VALUE!</v>
      </c>
      <c r="AG1186" t="str">
        <f t="shared" si="354"/>
        <v/>
      </c>
      <c r="AH1186" t="str" cm="1">
        <f t="array" aca="1" ref="AH1186" ca="1">IFERROR(INDIRECT("$ag"&amp;S1186),"")</f>
        <v/>
      </c>
      <c r="AI1186" t="e" cm="1">
        <f t="array" aca="1" ref="AI1186" ca="1">INDIRECT("O"&amp;S1186)</f>
        <v>#VALUE!</v>
      </c>
      <c r="AJ1186" t="str">
        <f t="shared" si="355"/>
        <v/>
      </c>
    </row>
    <row r="1187" spans="1:36" ht="16.5" customHeight="1">
      <c r="A1187" s="130"/>
      <c r="B1187" s="136"/>
      <c r="C1187" s="137"/>
      <c r="D1187" s="146"/>
      <c r="E1187" s="146"/>
      <c r="F1187" s="137"/>
      <c r="G1187" s="147"/>
      <c r="H1187" s="147"/>
      <c r="I1187" s="147"/>
      <c r="J1187" s="147"/>
      <c r="K1187" s="38"/>
      <c r="L1187" s="144"/>
      <c r="M1187" s="144"/>
      <c r="N1187" s="61"/>
      <c r="O1187" s="314"/>
      <c r="Q1187" t="str">
        <f t="shared" si="350"/>
        <v/>
      </c>
      <c r="S1187" t="e">
        <f t="shared" ca="1" si="359"/>
        <v>#VALUE!</v>
      </c>
      <c r="T1187" t="e">
        <f t="shared" ca="1" si="356"/>
        <v>#VALUE!</v>
      </c>
      <c r="U1187">
        <f t="shared" si="360"/>
        <v>1116</v>
      </c>
      <c r="V1187">
        <v>93.666666666674004</v>
      </c>
      <c r="W1187">
        <f t="shared" si="363"/>
        <v>93</v>
      </c>
      <c r="X1187" t="str" cm="1">
        <f t="array" aca="1" ref="X1187" ca="1">IFERROR(INDEX('PC&amp;PD'!$A$1:$AS$19,ROW('PC&amp;PD'!$A$19),MATCH(INDIRECT(T1187),'PC&amp;PD'!$A$1:$AS$1,0)),"")</f>
        <v/>
      </c>
      <c r="AA1187" t="str">
        <f t="shared" si="351"/>
        <v/>
      </c>
      <c r="AB1187" t="str">
        <f t="shared" si="352"/>
        <v/>
      </c>
      <c r="AC1187" t="e">
        <f t="shared" ca="1" si="353"/>
        <v>#VALUE!</v>
      </c>
      <c r="AD1187" t="str" cm="1">
        <f t="array" aca="1" ref="AD1187" ca="1">IFERROR(IF((LEFT(INDIRECT("$F"&amp;$S1187),4))="GOTS",IF($G1187="Organic","GOTS_Organic_raw",(IF($G1187="Responsible","GOTS_Responsible",(IF($G1187="No Attribute (Conventional)","GOTS_conventional",(IF($G1187="Recycled Pre/Post-Consumer","GOTS_pre_post",(IF($G1187="In-Conversion","GOTS_in_conversion",(IF($G1187="Sustainably Sourced","Sustainably_sourced",(IF($G1187="Recycled pre-consumer organic","GOTS_recycled_organic",""))))))))))))),IF($G1187="Organic","Organic",(IF($G1187="Responsible","Responsible",(IF($G1187="No Attribute (Conventional)","No_Attribute_Conventional",(IF($G1187="Recycled Pre/Post-Consumer","Recycled_Pre_Post_Consumer",(IF($G1187="In-Conversion","In_Conversion",(IF($G1187="Recycled Pre-Consumer","Recycled_Pre_Consumer",(IF($G1187="Recycled Post-Consumer","Recycled_Post_Consumer",(IF($G1187="Sustainably Sourced","Sustainably_sourced",(IF($G1187="Recycled pre-consumer organic","GOTS_recycled_organic","")))))))))))))))))),"")</f>
        <v/>
      </c>
      <c r="AE1187" t="e" cm="1">
        <f t="array" aca="1" ref="AE1187" ca="1">IF($I1187="",IF(INDIRECT("$F"&amp;$S1187)="","",IF(LEFT(INDIRECT("$F"&amp;$S1187),3)="GRS","GRS_RCS_RM",IF((LEFT(INDIRECT("$F"&amp;$S1187),3))="RCS","GRS_RCS_RM",IF(INDIRECT("$F"&amp;$S1187)="OCS (No Label)","OCS_Conversion_RM",IF(LEFT(INDIRECT("$F"&amp;$S1187),3)="OCS","OCS_RM",IF(RIGHT(INDIRECT("$F"&amp;$S1187),10)="conversion","GOTS_RM_conversion",IF((LEFT(INDIRECT("$F"&amp;$S1187),4))="GOTS","GOTS_RM","Responsible_RM"))))))),"DELETERM")</f>
        <v>#VALUE!</v>
      </c>
      <c r="AF1187" t="e" cm="1">
        <f t="array" aca="1" ref="AF1187" ca="1">IF($S1187="","",INDIRECT("$Z"&amp;$S1187))</f>
        <v>#VALUE!</v>
      </c>
      <c r="AG1187" t="str">
        <f t="shared" si="354"/>
        <v/>
      </c>
      <c r="AH1187" t="str" cm="1">
        <f t="array" aca="1" ref="AH1187" ca="1">IFERROR(INDIRECT("$ag"&amp;S1187),"")</f>
        <v/>
      </c>
      <c r="AI1187" t="e" cm="1">
        <f t="array" aca="1" ref="AI1187" ca="1">INDIRECT("O"&amp;S1187)</f>
        <v>#VALUE!</v>
      </c>
      <c r="AJ1187" t="str">
        <f t="shared" si="355"/>
        <v/>
      </c>
    </row>
    <row r="1188" spans="1:36" ht="16.5" customHeight="1">
      <c r="A1188" s="130"/>
      <c r="B1188" s="136"/>
      <c r="C1188" s="137"/>
      <c r="D1188" s="146"/>
      <c r="E1188" s="146"/>
      <c r="F1188" s="137"/>
      <c r="G1188" s="147"/>
      <c r="H1188" s="147"/>
      <c r="I1188" s="147"/>
      <c r="J1188" s="147"/>
      <c r="K1188" s="38"/>
      <c r="L1188" s="144"/>
      <c r="M1188" s="144"/>
      <c r="N1188" s="61"/>
      <c r="O1188" s="314"/>
      <c r="Q1188" t="str">
        <f t="shared" si="350"/>
        <v/>
      </c>
      <c r="S1188" t="e">
        <f t="shared" ca="1" si="359"/>
        <v>#VALUE!</v>
      </c>
      <c r="T1188" t="e">
        <f t="shared" ca="1" si="356"/>
        <v>#VALUE!</v>
      </c>
      <c r="U1188">
        <f t="shared" si="360"/>
        <v>1116</v>
      </c>
      <c r="V1188">
        <v>93.750000000007304</v>
      </c>
      <c r="W1188">
        <f t="shared" si="363"/>
        <v>93</v>
      </c>
      <c r="X1188" t="str" cm="1">
        <f t="array" aca="1" ref="X1188" ca="1">IFERROR(INDEX('PC&amp;PD'!$A$1:$AS$19,ROW('PC&amp;PD'!$A$19),MATCH(INDIRECT(T1188),'PC&amp;PD'!$A$1:$AS$1,0)),"")</f>
        <v/>
      </c>
      <c r="AA1188" t="str">
        <f t="shared" si="351"/>
        <v/>
      </c>
      <c r="AB1188" t="str">
        <f t="shared" si="352"/>
        <v/>
      </c>
      <c r="AC1188" t="e">
        <f t="shared" ca="1" si="353"/>
        <v>#VALUE!</v>
      </c>
      <c r="AD1188" t="str" cm="1">
        <f t="array" aca="1" ref="AD1188" ca="1">IFERROR(IF((LEFT(INDIRECT("$F"&amp;$S1188),4))="GOTS",IF($G1188="Organic","GOTS_Organic_raw",(IF($G1188="Responsible","GOTS_Responsible",(IF($G1188="No Attribute (Conventional)","GOTS_conventional",(IF($G1188="Recycled Pre/Post-Consumer","GOTS_pre_post",(IF($G1188="In-Conversion","GOTS_in_conversion",(IF($G1188="Sustainably Sourced","Sustainably_sourced",(IF($G1188="Recycled pre-consumer organic","GOTS_recycled_organic",""))))))))))))),IF($G1188="Organic","Organic",(IF($G1188="Responsible","Responsible",(IF($G1188="No Attribute (Conventional)","No_Attribute_Conventional",(IF($G1188="Recycled Pre/Post-Consumer","Recycled_Pre_Post_Consumer",(IF($G1188="In-Conversion","In_Conversion",(IF($G1188="Recycled Pre-Consumer","Recycled_Pre_Consumer",(IF($G1188="Recycled Post-Consumer","Recycled_Post_Consumer",(IF($G1188="Sustainably Sourced","Sustainably_sourced",(IF($G1188="Recycled pre-consumer organic","GOTS_recycled_organic","")))))))))))))))))),"")</f>
        <v/>
      </c>
      <c r="AE1188" t="e" cm="1">
        <f t="array" aca="1" ref="AE1188" ca="1">IF($I1188="",IF(INDIRECT("$F"&amp;$S1188)="","",IF(LEFT(INDIRECT("$F"&amp;$S1188),3)="GRS","GRS_RCS_RM",IF((LEFT(INDIRECT("$F"&amp;$S1188),3))="RCS","GRS_RCS_RM",IF(INDIRECT("$F"&amp;$S1188)="OCS (No Label)","OCS_Conversion_RM",IF(LEFT(INDIRECT("$F"&amp;$S1188),3)="OCS","OCS_RM",IF(RIGHT(INDIRECT("$F"&amp;$S1188),10)="conversion","GOTS_RM_conversion",IF((LEFT(INDIRECT("$F"&amp;$S1188),4))="GOTS","GOTS_RM","Responsible_RM"))))))),"DELETERM")</f>
        <v>#VALUE!</v>
      </c>
      <c r="AF1188" t="e" cm="1">
        <f t="array" aca="1" ref="AF1188" ca="1">IF($S1188="","",INDIRECT("$Z"&amp;$S1188))</f>
        <v>#VALUE!</v>
      </c>
      <c r="AG1188" t="str">
        <f t="shared" si="354"/>
        <v/>
      </c>
      <c r="AH1188" t="str" cm="1">
        <f t="array" aca="1" ref="AH1188" ca="1">IFERROR(INDIRECT("$ag"&amp;S1188),"")</f>
        <v/>
      </c>
      <c r="AI1188" t="e" cm="1">
        <f t="array" aca="1" ref="AI1188" ca="1">INDIRECT("O"&amp;S1188)</f>
        <v>#VALUE!</v>
      </c>
      <c r="AJ1188" t="str">
        <f t="shared" si="355"/>
        <v/>
      </c>
    </row>
    <row r="1189" spans="1:36" ht="16.5" customHeight="1">
      <c r="A1189" s="130"/>
      <c r="B1189" s="136"/>
      <c r="C1189" s="137"/>
      <c r="D1189" s="146"/>
      <c r="E1189" s="146"/>
      <c r="F1189" s="137"/>
      <c r="G1189" s="147"/>
      <c r="H1189" s="147"/>
      <c r="I1189" s="147"/>
      <c r="J1189" s="147"/>
      <c r="K1189" s="38"/>
      <c r="L1189" s="144"/>
      <c r="M1189" s="144"/>
      <c r="N1189" s="61"/>
      <c r="O1189" s="314"/>
      <c r="Q1189" t="str">
        <f t="shared" si="350"/>
        <v/>
      </c>
      <c r="S1189" t="e">
        <f t="shared" ca="1" si="359"/>
        <v>#VALUE!</v>
      </c>
      <c r="T1189" t="e">
        <f t="shared" ca="1" si="356"/>
        <v>#VALUE!</v>
      </c>
      <c r="U1189">
        <f t="shared" si="360"/>
        <v>1116</v>
      </c>
      <c r="V1189">
        <v>93.833333333340704</v>
      </c>
      <c r="W1189">
        <f t="shared" si="363"/>
        <v>93</v>
      </c>
      <c r="X1189" t="str" cm="1">
        <f t="array" aca="1" ref="X1189" ca="1">IFERROR(INDEX('PC&amp;PD'!$A$1:$AS$19,ROW('PC&amp;PD'!$A$19),MATCH(INDIRECT(T1189),'PC&amp;PD'!$A$1:$AS$1,0)),"")</f>
        <v/>
      </c>
      <c r="AA1189" t="str">
        <f t="shared" si="351"/>
        <v/>
      </c>
      <c r="AB1189" t="str">
        <f t="shared" si="352"/>
        <v/>
      </c>
      <c r="AC1189" t="e">
        <f t="shared" ca="1" si="353"/>
        <v>#VALUE!</v>
      </c>
      <c r="AD1189" t="str" cm="1">
        <f t="array" aca="1" ref="AD1189" ca="1">IFERROR(IF((LEFT(INDIRECT("$F"&amp;$S1189),4))="GOTS",IF($G1189="Organic","GOTS_Organic_raw",(IF($G1189="Responsible","GOTS_Responsible",(IF($G1189="No Attribute (Conventional)","GOTS_conventional",(IF($G1189="Recycled Pre/Post-Consumer","GOTS_pre_post",(IF($G1189="In-Conversion","GOTS_in_conversion",(IF($G1189="Sustainably Sourced","Sustainably_sourced",(IF($G1189="Recycled pre-consumer organic","GOTS_recycled_organic",""))))))))))))),IF($G1189="Organic","Organic",(IF($G1189="Responsible","Responsible",(IF($G1189="No Attribute (Conventional)","No_Attribute_Conventional",(IF($G1189="Recycled Pre/Post-Consumer","Recycled_Pre_Post_Consumer",(IF($G1189="In-Conversion","In_Conversion",(IF($G1189="Recycled Pre-Consumer","Recycled_Pre_Consumer",(IF($G1189="Recycled Post-Consumer","Recycled_Post_Consumer",(IF($G1189="Sustainably Sourced","Sustainably_sourced",(IF($G1189="Recycled pre-consumer organic","GOTS_recycled_organic","")))))))))))))))))),"")</f>
        <v/>
      </c>
      <c r="AE1189" t="e" cm="1">
        <f t="array" aca="1" ref="AE1189" ca="1">IF($I1189="",IF(INDIRECT("$F"&amp;$S1189)="","",IF(LEFT(INDIRECT("$F"&amp;$S1189),3)="GRS","GRS_RCS_RM",IF((LEFT(INDIRECT("$F"&amp;$S1189),3))="RCS","GRS_RCS_RM",IF(INDIRECT("$F"&amp;$S1189)="OCS (No Label)","OCS_Conversion_RM",IF(LEFT(INDIRECT("$F"&amp;$S1189),3)="OCS","OCS_RM",IF(RIGHT(INDIRECT("$F"&amp;$S1189),10)="conversion","GOTS_RM_conversion",IF((LEFT(INDIRECT("$F"&amp;$S1189),4))="GOTS","GOTS_RM","Responsible_RM"))))))),"DELETERM")</f>
        <v>#VALUE!</v>
      </c>
      <c r="AF1189" t="e" cm="1">
        <f t="array" aca="1" ref="AF1189" ca="1">IF($S1189="","",INDIRECT("$Z"&amp;$S1189))</f>
        <v>#VALUE!</v>
      </c>
      <c r="AG1189" t="str">
        <f t="shared" si="354"/>
        <v/>
      </c>
      <c r="AH1189" t="str" cm="1">
        <f t="array" aca="1" ref="AH1189" ca="1">IFERROR(INDIRECT("$ag"&amp;S1189),"")</f>
        <v/>
      </c>
      <c r="AI1189" t="e" cm="1">
        <f t="array" aca="1" ref="AI1189" ca="1">INDIRECT("O"&amp;S1189)</f>
        <v>#VALUE!</v>
      </c>
      <c r="AJ1189" t="str">
        <f t="shared" si="355"/>
        <v/>
      </c>
    </row>
    <row r="1190" spans="1:36" ht="16.5" customHeight="1" thickBot="1">
      <c r="A1190" s="131"/>
      <c r="B1190" s="138"/>
      <c r="C1190" s="139"/>
      <c r="D1190" s="148"/>
      <c r="E1190" s="148"/>
      <c r="F1190" s="139"/>
      <c r="G1190" s="149"/>
      <c r="H1190" s="149"/>
      <c r="I1190" s="149"/>
      <c r="J1190" s="149"/>
      <c r="K1190" s="39"/>
      <c r="L1190" s="145"/>
      <c r="M1190" s="145"/>
      <c r="N1190" s="62"/>
      <c r="O1190" s="315"/>
      <c r="Q1190" t="str">
        <f t="shared" si="350"/>
        <v/>
      </c>
      <c r="S1190" t="e">
        <f t="shared" ca="1" si="359"/>
        <v>#VALUE!</v>
      </c>
      <c r="T1190" t="e">
        <f t="shared" ca="1" si="356"/>
        <v>#VALUE!</v>
      </c>
      <c r="U1190">
        <f t="shared" si="360"/>
        <v>1116</v>
      </c>
      <c r="V1190">
        <v>93.916666666674004</v>
      </c>
      <c r="W1190">
        <f t="shared" si="363"/>
        <v>93</v>
      </c>
      <c r="X1190" t="str" cm="1">
        <f t="array" aca="1" ref="X1190" ca="1">IFERROR(INDEX('PC&amp;PD'!$A$1:$AS$19,ROW('PC&amp;PD'!$A$19),MATCH(INDIRECT(T1190),'PC&amp;PD'!$A$1:$AS$1,0)),"")</f>
        <v/>
      </c>
      <c r="AA1190" t="str">
        <f t="shared" si="351"/>
        <v/>
      </c>
      <c r="AB1190" t="str">
        <f t="shared" si="352"/>
        <v/>
      </c>
      <c r="AC1190" t="e">
        <f t="shared" ca="1" si="353"/>
        <v>#VALUE!</v>
      </c>
      <c r="AD1190" t="str" cm="1">
        <f t="array" aca="1" ref="AD1190" ca="1">IFERROR(IF((LEFT(INDIRECT("$F"&amp;$S1190),4))="GOTS",IF($G1190="Organic","GOTS_Organic_raw",(IF($G1190="Responsible","GOTS_Responsible",(IF($G1190="No Attribute (Conventional)","GOTS_conventional",(IF($G1190="Recycled Pre/Post-Consumer","GOTS_pre_post",(IF($G1190="In-Conversion","GOTS_in_conversion",(IF($G1190="Sustainably Sourced","Sustainably_sourced",(IF($G1190="Recycled pre-consumer organic","GOTS_recycled_organic",""))))))))))))),IF($G1190="Organic","Organic",(IF($G1190="Responsible","Responsible",(IF($G1190="No Attribute (Conventional)","No_Attribute_Conventional",(IF($G1190="Recycled Pre/Post-Consumer","Recycled_Pre_Post_Consumer",(IF($G1190="In-Conversion","In_Conversion",(IF($G1190="Recycled Pre-Consumer","Recycled_Pre_Consumer",(IF($G1190="Recycled Post-Consumer","Recycled_Post_Consumer",(IF($G1190="Sustainably Sourced","Sustainably_sourced",(IF($G1190="Recycled pre-consumer organic","GOTS_recycled_organic","")))))))))))))))))),"")</f>
        <v/>
      </c>
      <c r="AE1190" t="e" cm="1">
        <f t="array" aca="1" ref="AE1190" ca="1">IF($I1190="",IF(INDIRECT("$F"&amp;$S1190)="","",IF(LEFT(INDIRECT("$F"&amp;$S1190),3)="GRS","GRS_RCS_RM",IF((LEFT(INDIRECT("$F"&amp;$S1190),3))="RCS","GRS_RCS_RM",IF(INDIRECT("$F"&amp;$S1190)="OCS (No Label)","OCS_Conversion_RM",IF(LEFT(INDIRECT("$F"&amp;$S1190),3)="OCS","OCS_RM",IF(RIGHT(INDIRECT("$F"&amp;$S1190),10)="conversion","GOTS_RM_conversion",IF((LEFT(INDIRECT("$F"&amp;$S1190),4))="GOTS","GOTS_RM","Responsible_RM"))))))),"DELETERM")</f>
        <v>#VALUE!</v>
      </c>
      <c r="AF1190" t="e" cm="1">
        <f t="array" aca="1" ref="AF1190" ca="1">IF($S1190="","",INDIRECT("$Z"&amp;$S1190))</f>
        <v>#VALUE!</v>
      </c>
      <c r="AG1190" t="str">
        <f t="shared" si="354"/>
        <v/>
      </c>
      <c r="AH1190" t="str" cm="1">
        <f t="array" aca="1" ref="AH1190" ca="1">IFERROR(INDIRECT("$ag"&amp;S1190),"")</f>
        <v/>
      </c>
      <c r="AI1190" t="e" cm="1">
        <f t="array" aca="1" ref="AI1190" ca="1">INDIRECT("O"&amp;S1190)</f>
        <v>#VALUE!</v>
      </c>
      <c r="AJ1190" t="str">
        <f t="shared" si="355"/>
        <v/>
      </c>
    </row>
    <row r="1191" spans="1:36" ht="16.5" customHeight="1">
      <c r="A1191" s="128" t="str">
        <f>IF(B1191="","",COUNTA($B$63:$B1191))</f>
        <v/>
      </c>
      <c r="B1191" s="132"/>
      <c r="C1191" s="133"/>
      <c r="D1191" s="140"/>
      <c r="E1191" s="140"/>
      <c r="F1191" s="133"/>
      <c r="G1191" s="141"/>
      <c r="H1191" s="141"/>
      <c r="I1191" s="141"/>
      <c r="J1191" s="141"/>
      <c r="K1191" s="37"/>
      <c r="L1191" s="142" t="str">
        <f>IF(R1191="","",LEFT(R1191,LEN(R1191)-2))</f>
        <v/>
      </c>
      <c r="M1191" s="142"/>
      <c r="N1191" s="60"/>
      <c r="O1191" s="313"/>
      <c r="Q1191" t="str">
        <f t="shared" si="350"/>
        <v/>
      </c>
      <c r="R1191" t="str">
        <f t="shared" ref="R1191" si="366">CONCATENATE($Q1191,Q1192,Q1193,Q1194,Q1195,Q1196,$Q1197,$Q1198,$Q1199,$Q1200,$Q1201,$Q1202)</f>
        <v/>
      </c>
      <c r="S1191" t="e">
        <f t="shared" ca="1" si="359"/>
        <v>#VALUE!</v>
      </c>
      <c r="T1191" t="e">
        <f t="shared" ca="1" si="356"/>
        <v>#VALUE!</v>
      </c>
      <c r="U1191">
        <f t="shared" si="360"/>
        <v>1128</v>
      </c>
      <c r="V1191">
        <v>94.000000000007304</v>
      </c>
      <c r="W1191">
        <f t="shared" si="363"/>
        <v>94</v>
      </c>
      <c r="X1191" t="str" cm="1">
        <f t="array" aca="1" ref="X1191" ca="1">IFERROR(INDEX('PC&amp;PD'!$A$1:$AS$19,ROW('PC&amp;PD'!$A$19),MATCH(INDIRECT(T1191),'PC&amp;PD'!$A$1:$AS$1,0)),"")</f>
        <v/>
      </c>
      <c r="Z1191" t="str">
        <f t="shared" ref="Z1191" si="367">IFERROR(IF($F1191="OCS 100","OCS (OCS 100)",IF($F1191="OCS Blended","OCS (OCS Blended)",IF($F1191="OCS (No Label)","OCS (No Label)",IF($F1191="RCS 100","RCS (RCS 100)",IF($F1191="RCS Blended","RCS (RCS Blended)",IF($F1191="GRS","GRS (GRS)",IF($F1191="GRS (No Label)", "GRS (No Label)",IF($F1191="RDS","RDS (RDS)",IF($F1191="RWS","RWS (RWS)",IF($F1191="RAS","RAS (RAS)",IF($F1191="RMS","RMS (RMS)",IF($F1191="GOTS Organic","GOTS (Organic)",IF($F1191="GOTS Made with organic","GOTS (Made with Organic)",IF($F1191="GOTS Organic - in conversion","GOTS (Organic - In Conversion)",IF($F1191="GOTS Made with organic - in conversion","GOTS (Made with Organic - In Conversion)",""))))))))))))))),"")</f>
        <v/>
      </c>
      <c r="AA1191" t="str">
        <f t="shared" si="351"/>
        <v/>
      </c>
      <c r="AB1191" t="str">
        <f t="shared" si="352"/>
        <v/>
      </c>
      <c r="AC1191" t="e">
        <f t="shared" ca="1" si="353"/>
        <v>#VALUE!</v>
      </c>
      <c r="AD1191" t="str" cm="1">
        <f t="array" aca="1" ref="AD1191" ca="1">IFERROR(IF((LEFT(INDIRECT("$F"&amp;$S1191),4))="GOTS",IF($G1191="Organic","GOTS_Organic_raw",(IF($G1191="Responsible","GOTS_Responsible",(IF($G1191="No Attribute (Conventional)","GOTS_conventional",(IF($G1191="Recycled Pre/Post-Consumer","GOTS_pre_post",(IF($G1191="In-Conversion","GOTS_in_conversion",(IF($G1191="Sustainably Sourced","Sustainably_sourced",(IF($G1191="Recycled pre-consumer organic","GOTS_recycled_organic",""))))))))))))),IF($G1191="Organic","Organic",(IF($G1191="Responsible","Responsible",(IF($G1191="No Attribute (Conventional)","No_Attribute_Conventional",(IF($G1191="Recycled Pre/Post-Consumer","Recycled_Pre_Post_Consumer",(IF($G1191="In-Conversion","In_Conversion",(IF($G1191="Recycled Pre-Consumer","Recycled_Pre_Consumer",(IF($G1191="Recycled Post-Consumer","Recycled_Post_Consumer",(IF($G1191="Sustainably Sourced","Sustainably_sourced",(IF($G1191="Recycled pre-consumer organic","GOTS_recycled_organic","")))))))))))))))))),"")</f>
        <v/>
      </c>
      <c r="AE1191" t="e" cm="1">
        <f t="array" aca="1" ref="AE1191" ca="1">IF($I1191="",IF(INDIRECT("$F"&amp;$S1191)="","",IF(LEFT(INDIRECT("$F"&amp;$S1191),3)="GRS","GRS_RCS_RM",IF((LEFT(INDIRECT("$F"&amp;$S1191),3))="RCS","GRS_RCS_RM",IF(INDIRECT("$F"&amp;$S1191)="OCS (No Label)","OCS_Conversion_RM",IF(LEFT(INDIRECT("$F"&amp;$S1191),3)="OCS","OCS_RM",IF(RIGHT(INDIRECT("$F"&amp;$S1191),10)="conversion","GOTS_RM_conversion",IF((LEFT(INDIRECT("$F"&amp;$S1191),4))="GOTS","GOTS_RM","Responsible_RM"))))))),"DELETERM")</f>
        <v>#VALUE!</v>
      </c>
      <c r="AF1191" t="e" cm="1">
        <f t="array" aca="1" ref="AF1191" ca="1">IF($S1191="","",INDIRECT("$Z"&amp;$S1191))</f>
        <v>#VALUE!</v>
      </c>
      <c r="AG1191" t="str">
        <f t="shared" si="354"/>
        <v/>
      </c>
      <c r="AH1191" t="str" cm="1">
        <f t="array" aca="1" ref="AH1191" ca="1">IFERROR(INDIRECT("$ag"&amp;S1191),"")</f>
        <v/>
      </c>
      <c r="AI1191" t="e" cm="1">
        <f t="array" aca="1" ref="AI1191" ca="1">INDIRECT("O"&amp;S1191)</f>
        <v>#VALUE!</v>
      </c>
      <c r="AJ1191" t="str">
        <f t="shared" si="355"/>
        <v/>
      </c>
    </row>
    <row r="1192" spans="1:36" ht="16.5" customHeight="1">
      <c r="A1192" s="129"/>
      <c r="B1192" s="134"/>
      <c r="C1192" s="135"/>
      <c r="D1192" s="146"/>
      <c r="E1192" s="146"/>
      <c r="F1192" s="135"/>
      <c r="G1192" s="147"/>
      <c r="H1192" s="147"/>
      <c r="I1192" s="147"/>
      <c r="J1192" s="147"/>
      <c r="K1192" s="38"/>
      <c r="L1192" s="143"/>
      <c r="M1192" s="143"/>
      <c r="N1192" s="61"/>
      <c r="O1192" s="314"/>
      <c r="Q1192" t="str">
        <f t="shared" si="350"/>
        <v/>
      </c>
      <c r="S1192" t="e">
        <f t="shared" ca="1" si="359"/>
        <v>#VALUE!</v>
      </c>
      <c r="T1192" t="e">
        <f t="shared" ca="1" si="356"/>
        <v>#VALUE!</v>
      </c>
      <c r="U1192">
        <f t="shared" si="360"/>
        <v>1128</v>
      </c>
      <c r="V1192">
        <v>94.083333333340704</v>
      </c>
      <c r="W1192">
        <f t="shared" si="363"/>
        <v>94</v>
      </c>
      <c r="X1192" t="str" cm="1">
        <f t="array" aca="1" ref="X1192" ca="1">IFERROR(INDEX('PC&amp;PD'!$A$1:$AS$19,ROW('PC&amp;PD'!$A$19),MATCH(INDIRECT(T1192),'PC&amp;PD'!$A$1:$AS$1,0)),"")</f>
        <v/>
      </c>
      <c r="AA1192" t="str">
        <f t="shared" si="351"/>
        <v/>
      </c>
      <c r="AB1192" t="str">
        <f t="shared" si="352"/>
        <v/>
      </c>
      <c r="AC1192" t="e">
        <f t="shared" ca="1" si="353"/>
        <v>#VALUE!</v>
      </c>
      <c r="AD1192" t="str" cm="1">
        <f t="array" aca="1" ref="AD1192" ca="1">IFERROR(IF((LEFT(INDIRECT("$F"&amp;$S1192),4))="GOTS",IF($G1192="Organic","GOTS_Organic_raw",(IF($G1192="Responsible","GOTS_Responsible",(IF($G1192="No Attribute (Conventional)","GOTS_conventional",(IF($G1192="Recycled Pre/Post-Consumer","GOTS_pre_post",(IF($G1192="In-Conversion","GOTS_in_conversion",(IF($G1192="Sustainably Sourced","Sustainably_sourced",(IF($G1192="Recycled pre-consumer organic","GOTS_recycled_organic",""))))))))))))),IF($G1192="Organic","Organic",(IF($G1192="Responsible","Responsible",(IF($G1192="No Attribute (Conventional)","No_Attribute_Conventional",(IF($G1192="Recycled Pre/Post-Consumer","Recycled_Pre_Post_Consumer",(IF($G1192="In-Conversion","In_Conversion",(IF($G1192="Recycled Pre-Consumer","Recycled_Pre_Consumer",(IF($G1192="Recycled Post-Consumer","Recycled_Post_Consumer",(IF($G1192="Sustainably Sourced","Sustainably_sourced",(IF($G1192="Recycled pre-consumer organic","GOTS_recycled_organic","")))))))))))))))))),"")</f>
        <v/>
      </c>
      <c r="AE1192" t="e" cm="1">
        <f t="array" aca="1" ref="AE1192" ca="1">IF($I1192="",IF(INDIRECT("$F"&amp;$S1192)="","",IF(LEFT(INDIRECT("$F"&amp;$S1192),3)="GRS","GRS_RCS_RM",IF((LEFT(INDIRECT("$F"&amp;$S1192),3))="RCS","GRS_RCS_RM",IF(INDIRECT("$F"&amp;$S1192)="OCS (No Label)","OCS_Conversion_RM",IF(LEFT(INDIRECT("$F"&amp;$S1192),3)="OCS","OCS_RM",IF(RIGHT(INDIRECT("$F"&amp;$S1192),10)="conversion","GOTS_RM_conversion",IF((LEFT(INDIRECT("$F"&amp;$S1192),4))="GOTS","GOTS_RM","Responsible_RM"))))))),"DELETERM")</f>
        <v>#VALUE!</v>
      </c>
      <c r="AF1192" t="e" cm="1">
        <f t="array" aca="1" ref="AF1192" ca="1">IF($S1192="","",INDIRECT("$Z"&amp;$S1192))</f>
        <v>#VALUE!</v>
      </c>
      <c r="AG1192" t="str">
        <f t="shared" si="354"/>
        <v/>
      </c>
      <c r="AH1192" t="str" cm="1">
        <f t="array" aca="1" ref="AH1192" ca="1">IFERROR(INDIRECT("$ag"&amp;S1192),"")</f>
        <v/>
      </c>
      <c r="AI1192" t="e" cm="1">
        <f t="array" aca="1" ref="AI1192" ca="1">INDIRECT("O"&amp;S1192)</f>
        <v>#VALUE!</v>
      </c>
      <c r="AJ1192" t="str">
        <f t="shared" si="355"/>
        <v/>
      </c>
    </row>
    <row r="1193" spans="1:36" ht="16.5" customHeight="1">
      <c r="A1193" s="129"/>
      <c r="B1193" s="134"/>
      <c r="C1193" s="135"/>
      <c r="D1193" s="146"/>
      <c r="E1193" s="146"/>
      <c r="F1193" s="135"/>
      <c r="G1193" s="147"/>
      <c r="H1193" s="147"/>
      <c r="I1193" s="147"/>
      <c r="J1193" s="147"/>
      <c r="K1193" s="38"/>
      <c r="L1193" s="143"/>
      <c r="M1193" s="143"/>
      <c r="N1193" s="61"/>
      <c r="O1193" s="314"/>
      <c r="Q1193" t="str">
        <f t="shared" si="350"/>
        <v/>
      </c>
      <c r="S1193" t="e">
        <f t="shared" ca="1" si="359"/>
        <v>#VALUE!</v>
      </c>
      <c r="T1193" t="e">
        <f t="shared" ca="1" si="356"/>
        <v>#VALUE!</v>
      </c>
      <c r="U1193">
        <f t="shared" si="360"/>
        <v>1128</v>
      </c>
      <c r="V1193">
        <v>94.166666666674004</v>
      </c>
      <c r="W1193">
        <f t="shared" si="363"/>
        <v>94</v>
      </c>
      <c r="X1193" t="str" cm="1">
        <f t="array" aca="1" ref="X1193" ca="1">IFERROR(INDEX('PC&amp;PD'!$A$1:$AS$19,ROW('PC&amp;PD'!$A$19),MATCH(INDIRECT(T1193),'PC&amp;PD'!$A$1:$AS$1,0)),"")</f>
        <v/>
      </c>
      <c r="AA1193" t="str">
        <f t="shared" si="351"/>
        <v/>
      </c>
      <c r="AB1193" t="str">
        <f t="shared" si="352"/>
        <v/>
      </c>
      <c r="AC1193" t="e">
        <f t="shared" ca="1" si="353"/>
        <v>#VALUE!</v>
      </c>
      <c r="AD1193" t="str" cm="1">
        <f t="array" aca="1" ref="AD1193" ca="1">IFERROR(IF((LEFT(INDIRECT("$F"&amp;$S1193),4))="GOTS",IF($G1193="Organic","GOTS_Organic_raw",(IF($G1193="Responsible","GOTS_Responsible",(IF($G1193="No Attribute (Conventional)","GOTS_conventional",(IF($G1193="Recycled Pre/Post-Consumer","GOTS_pre_post",(IF($G1193="In-Conversion","GOTS_in_conversion",(IF($G1193="Sustainably Sourced","Sustainably_sourced",(IF($G1193="Recycled pre-consumer organic","GOTS_recycled_organic",""))))))))))))),IF($G1193="Organic","Organic",(IF($G1193="Responsible","Responsible",(IF($G1193="No Attribute (Conventional)","No_Attribute_Conventional",(IF($G1193="Recycled Pre/Post-Consumer","Recycled_Pre_Post_Consumer",(IF($G1193="In-Conversion","In_Conversion",(IF($G1193="Recycled Pre-Consumer","Recycled_Pre_Consumer",(IF($G1193="Recycled Post-Consumer","Recycled_Post_Consumer",(IF($G1193="Sustainably Sourced","Sustainably_sourced",(IF($G1193="Recycled pre-consumer organic","GOTS_recycled_organic","")))))))))))))))))),"")</f>
        <v/>
      </c>
      <c r="AE1193" t="e" cm="1">
        <f t="array" aca="1" ref="AE1193" ca="1">IF($I1193="",IF(INDIRECT("$F"&amp;$S1193)="","",IF(LEFT(INDIRECT("$F"&amp;$S1193),3)="GRS","GRS_RCS_RM",IF((LEFT(INDIRECT("$F"&amp;$S1193),3))="RCS","GRS_RCS_RM",IF(INDIRECT("$F"&amp;$S1193)="OCS (No Label)","OCS_Conversion_RM",IF(LEFT(INDIRECT("$F"&amp;$S1193),3)="OCS","OCS_RM",IF(RIGHT(INDIRECT("$F"&amp;$S1193),10)="conversion","GOTS_RM_conversion",IF((LEFT(INDIRECT("$F"&amp;$S1193),4))="GOTS","GOTS_RM","Responsible_RM"))))))),"DELETERM")</f>
        <v>#VALUE!</v>
      </c>
      <c r="AF1193" t="e" cm="1">
        <f t="array" aca="1" ref="AF1193" ca="1">IF($S1193="","",INDIRECT("$Z"&amp;$S1193))</f>
        <v>#VALUE!</v>
      </c>
      <c r="AG1193" t="str">
        <f t="shared" si="354"/>
        <v/>
      </c>
      <c r="AH1193" t="str" cm="1">
        <f t="array" aca="1" ref="AH1193" ca="1">IFERROR(INDIRECT("$ag"&amp;S1193),"")</f>
        <v/>
      </c>
      <c r="AI1193" t="e" cm="1">
        <f t="array" aca="1" ref="AI1193" ca="1">INDIRECT("O"&amp;S1193)</f>
        <v>#VALUE!</v>
      </c>
      <c r="AJ1193" t="str">
        <f t="shared" si="355"/>
        <v/>
      </c>
    </row>
    <row r="1194" spans="1:36" ht="16.5" customHeight="1">
      <c r="A1194" s="129"/>
      <c r="B1194" s="134"/>
      <c r="C1194" s="135"/>
      <c r="D1194" s="146"/>
      <c r="E1194" s="146"/>
      <c r="F1194" s="135"/>
      <c r="G1194" s="147"/>
      <c r="H1194" s="147"/>
      <c r="I1194" s="147"/>
      <c r="J1194" s="147"/>
      <c r="K1194" s="38"/>
      <c r="L1194" s="143"/>
      <c r="M1194" s="143"/>
      <c r="N1194" s="61"/>
      <c r="O1194" s="314"/>
      <c r="Q1194" t="str">
        <f t="shared" si="350"/>
        <v/>
      </c>
      <c r="S1194" t="e">
        <f t="shared" ca="1" si="359"/>
        <v>#VALUE!</v>
      </c>
      <c r="T1194" t="e">
        <f t="shared" ca="1" si="356"/>
        <v>#VALUE!</v>
      </c>
      <c r="U1194">
        <f t="shared" si="360"/>
        <v>1128</v>
      </c>
      <c r="V1194">
        <v>94.250000000007404</v>
      </c>
      <c r="W1194">
        <f t="shared" si="363"/>
        <v>94</v>
      </c>
      <c r="X1194" t="str" cm="1">
        <f t="array" aca="1" ref="X1194" ca="1">IFERROR(INDEX('PC&amp;PD'!$A$1:$AS$19,ROW('PC&amp;PD'!$A$19),MATCH(INDIRECT(T1194),'PC&amp;PD'!$A$1:$AS$1,0)),"")</f>
        <v/>
      </c>
      <c r="AA1194" t="str">
        <f t="shared" si="351"/>
        <v/>
      </c>
      <c r="AB1194" t="str">
        <f t="shared" si="352"/>
        <v/>
      </c>
      <c r="AC1194" t="e">
        <f t="shared" ca="1" si="353"/>
        <v>#VALUE!</v>
      </c>
      <c r="AD1194" t="str" cm="1">
        <f t="array" aca="1" ref="AD1194" ca="1">IFERROR(IF((LEFT(INDIRECT("$F"&amp;$S1194),4))="GOTS",IF($G1194="Organic","GOTS_Organic_raw",(IF($G1194="Responsible","GOTS_Responsible",(IF($G1194="No Attribute (Conventional)","GOTS_conventional",(IF($G1194="Recycled Pre/Post-Consumer","GOTS_pre_post",(IF($G1194="In-Conversion","GOTS_in_conversion",(IF($G1194="Sustainably Sourced","Sustainably_sourced",(IF($G1194="Recycled pre-consumer organic","GOTS_recycled_organic",""))))))))))))),IF($G1194="Organic","Organic",(IF($G1194="Responsible","Responsible",(IF($G1194="No Attribute (Conventional)","No_Attribute_Conventional",(IF($G1194="Recycled Pre/Post-Consumer","Recycled_Pre_Post_Consumer",(IF($G1194="In-Conversion","In_Conversion",(IF($G1194="Recycled Pre-Consumer","Recycled_Pre_Consumer",(IF($G1194="Recycled Post-Consumer","Recycled_Post_Consumer",(IF($G1194="Sustainably Sourced","Sustainably_sourced",(IF($G1194="Recycled pre-consumer organic","GOTS_recycled_organic","")))))))))))))))))),"")</f>
        <v/>
      </c>
      <c r="AE1194" t="e" cm="1">
        <f t="array" aca="1" ref="AE1194" ca="1">IF($I1194="",IF(INDIRECT("$F"&amp;$S1194)="","",IF(LEFT(INDIRECT("$F"&amp;$S1194),3)="GRS","GRS_RCS_RM",IF((LEFT(INDIRECT("$F"&amp;$S1194),3))="RCS","GRS_RCS_RM",IF(INDIRECT("$F"&amp;$S1194)="OCS (No Label)","OCS_Conversion_RM",IF(LEFT(INDIRECT("$F"&amp;$S1194),3)="OCS","OCS_RM",IF(RIGHT(INDIRECT("$F"&amp;$S1194),10)="conversion","GOTS_RM_conversion",IF((LEFT(INDIRECT("$F"&amp;$S1194),4))="GOTS","GOTS_RM","Responsible_RM"))))))),"DELETERM")</f>
        <v>#VALUE!</v>
      </c>
      <c r="AF1194" t="e" cm="1">
        <f t="array" aca="1" ref="AF1194" ca="1">IF($S1194="","",INDIRECT("$Z"&amp;$S1194))</f>
        <v>#VALUE!</v>
      </c>
      <c r="AG1194" t="str">
        <f t="shared" si="354"/>
        <v/>
      </c>
      <c r="AH1194" t="str" cm="1">
        <f t="array" aca="1" ref="AH1194" ca="1">IFERROR(INDIRECT("$ag"&amp;S1194),"")</f>
        <v/>
      </c>
      <c r="AI1194" t="e" cm="1">
        <f t="array" aca="1" ref="AI1194" ca="1">INDIRECT("O"&amp;S1194)</f>
        <v>#VALUE!</v>
      </c>
      <c r="AJ1194" t="str">
        <f t="shared" si="355"/>
        <v/>
      </c>
    </row>
    <row r="1195" spans="1:36" ht="16.5" customHeight="1">
      <c r="A1195" s="129"/>
      <c r="B1195" s="134"/>
      <c r="C1195" s="135"/>
      <c r="D1195" s="146"/>
      <c r="E1195" s="146"/>
      <c r="F1195" s="135"/>
      <c r="G1195" s="147"/>
      <c r="H1195" s="147"/>
      <c r="I1195" s="147"/>
      <c r="J1195" s="147"/>
      <c r="K1195" s="38"/>
      <c r="L1195" s="143"/>
      <c r="M1195" s="143"/>
      <c r="N1195" s="61"/>
      <c r="O1195" s="314"/>
      <c r="Q1195" t="str">
        <f t="shared" si="350"/>
        <v/>
      </c>
      <c r="S1195" t="e">
        <f t="shared" ca="1" si="359"/>
        <v>#VALUE!</v>
      </c>
      <c r="T1195" t="e">
        <f t="shared" ca="1" si="356"/>
        <v>#VALUE!</v>
      </c>
      <c r="U1195">
        <f t="shared" si="360"/>
        <v>1128</v>
      </c>
      <c r="V1195">
        <v>94.333333333340704</v>
      </c>
      <c r="W1195">
        <f t="shared" si="363"/>
        <v>94</v>
      </c>
      <c r="X1195" t="str" cm="1">
        <f t="array" aca="1" ref="X1195" ca="1">IFERROR(INDEX('PC&amp;PD'!$A$1:$AS$19,ROW('PC&amp;PD'!$A$19),MATCH(INDIRECT(T1195),'PC&amp;PD'!$A$1:$AS$1,0)),"")</f>
        <v/>
      </c>
      <c r="AA1195" t="str">
        <f t="shared" si="351"/>
        <v/>
      </c>
      <c r="AB1195" t="str">
        <f t="shared" si="352"/>
        <v/>
      </c>
      <c r="AC1195" t="e">
        <f t="shared" ca="1" si="353"/>
        <v>#VALUE!</v>
      </c>
      <c r="AD1195" t="str" cm="1">
        <f t="array" aca="1" ref="AD1195" ca="1">IFERROR(IF((LEFT(INDIRECT("$F"&amp;$S1195),4))="GOTS",IF($G1195="Organic","GOTS_Organic_raw",(IF($G1195="Responsible","GOTS_Responsible",(IF($G1195="No Attribute (Conventional)","GOTS_conventional",(IF($G1195="Recycled Pre/Post-Consumer","GOTS_pre_post",(IF($G1195="In-Conversion","GOTS_in_conversion",(IF($G1195="Sustainably Sourced","Sustainably_sourced",(IF($G1195="Recycled pre-consumer organic","GOTS_recycled_organic",""))))))))))))),IF($G1195="Organic","Organic",(IF($G1195="Responsible","Responsible",(IF($G1195="No Attribute (Conventional)","No_Attribute_Conventional",(IF($G1195="Recycled Pre/Post-Consumer","Recycled_Pre_Post_Consumer",(IF($G1195="In-Conversion","In_Conversion",(IF($G1195="Recycled Pre-Consumer","Recycled_Pre_Consumer",(IF($G1195="Recycled Post-Consumer","Recycled_Post_Consumer",(IF($G1195="Sustainably Sourced","Sustainably_sourced",(IF($G1195="Recycled pre-consumer organic","GOTS_recycled_organic","")))))))))))))))))),"")</f>
        <v/>
      </c>
      <c r="AE1195" t="e" cm="1">
        <f t="array" aca="1" ref="AE1195" ca="1">IF($I1195="",IF(INDIRECT("$F"&amp;$S1195)="","",IF(LEFT(INDIRECT("$F"&amp;$S1195),3)="GRS","GRS_RCS_RM",IF((LEFT(INDIRECT("$F"&amp;$S1195),3))="RCS","GRS_RCS_RM",IF(INDIRECT("$F"&amp;$S1195)="OCS (No Label)","OCS_Conversion_RM",IF(LEFT(INDIRECT("$F"&amp;$S1195),3)="OCS","OCS_RM",IF(RIGHT(INDIRECT("$F"&amp;$S1195),10)="conversion","GOTS_RM_conversion",IF((LEFT(INDIRECT("$F"&amp;$S1195),4))="GOTS","GOTS_RM","Responsible_RM"))))))),"DELETERM")</f>
        <v>#VALUE!</v>
      </c>
      <c r="AF1195" t="e" cm="1">
        <f t="array" aca="1" ref="AF1195" ca="1">IF($S1195="","",INDIRECT("$Z"&amp;$S1195))</f>
        <v>#VALUE!</v>
      </c>
      <c r="AG1195" t="str">
        <f t="shared" si="354"/>
        <v/>
      </c>
      <c r="AH1195" t="str" cm="1">
        <f t="array" aca="1" ref="AH1195" ca="1">IFERROR(INDIRECT("$ag"&amp;S1195),"")</f>
        <v/>
      </c>
      <c r="AI1195" t="e" cm="1">
        <f t="array" aca="1" ref="AI1195" ca="1">INDIRECT("O"&amp;S1195)</f>
        <v>#VALUE!</v>
      </c>
      <c r="AJ1195" t="str">
        <f t="shared" si="355"/>
        <v/>
      </c>
    </row>
    <row r="1196" spans="1:36" ht="16.5" customHeight="1">
      <c r="A1196" s="129"/>
      <c r="B1196" s="134"/>
      <c r="C1196" s="135"/>
      <c r="D1196" s="146"/>
      <c r="E1196" s="146"/>
      <c r="F1196" s="135"/>
      <c r="G1196" s="147"/>
      <c r="H1196" s="147"/>
      <c r="I1196" s="147"/>
      <c r="J1196" s="147"/>
      <c r="K1196" s="38"/>
      <c r="L1196" s="143"/>
      <c r="M1196" s="143"/>
      <c r="N1196" s="61"/>
      <c r="O1196" s="314"/>
      <c r="Q1196" t="str">
        <f t="shared" si="350"/>
        <v/>
      </c>
      <c r="S1196" t="e">
        <f t="shared" ca="1" si="359"/>
        <v>#VALUE!</v>
      </c>
      <c r="T1196" t="e">
        <f t="shared" ca="1" si="356"/>
        <v>#VALUE!</v>
      </c>
      <c r="U1196">
        <f t="shared" si="360"/>
        <v>1128</v>
      </c>
      <c r="V1196">
        <v>94.416666666674004</v>
      </c>
      <c r="W1196">
        <f t="shared" si="363"/>
        <v>94</v>
      </c>
      <c r="X1196" t="str" cm="1">
        <f t="array" aca="1" ref="X1196" ca="1">IFERROR(INDEX('PC&amp;PD'!$A$1:$AS$19,ROW('PC&amp;PD'!$A$19),MATCH(INDIRECT(T1196),'PC&amp;PD'!$A$1:$AS$1,0)),"")</f>
        <v/>
      </c>
      <c r="AA1196" t="str">
        <f t="shared" si="351"/>
        <v/>
      </c>
      <c r="AB1196" t="str">
        <f t="shared" si="352"/>
        <v/>
      </c>
      <c r="AC1196" t="e">
        <f t="shared" ca="1" si="353"/>
        <v>#VALUE!</v>
      </c>
      <c r="AD1196" t="str" cm="1">
        <f t="array" aca="1" ref="AD1196" ca="1">IFERROR(IF((LEFT(INDIRECT("$F"&amp;$S1196),4))="GOTS",IF($G1196="Organic","GOTS_Organic_raw",(IF($G1196="Responsible","GOTS_Responsible",(IF($G1196="No Attribute (Conventional)","GOTS_conventional",(IF($G1196="Recycled Pre/Post-Consumer","GOTS_pre_post",(IF($G1196="In-Conversion","GOTS_in_conversion",(IF($G1196="Sustainably Sourced","Sustainably_sourced",(IF($G1196="Recycled pre-consumer organic","GOTS_recycled_organic",""))))))))))))),IF($G1196="Organic","Organic",(IF($G1196="Responsible","Responsible",(IF($G1196="No Attribute (Conventional)","No_Attribute_Conventional",(IF($G1196="Recycled Pre/Post-Consumer","Recycled_Pre_Post_Consumer",(IF($G1196="In-Conversion","In_Conversion",(IF($G1196="Recycled Pre-Consumer","Recycled_Pre_Consumer",(IF($G1196="Recycled Post-Consumer","Recycled_Post_Consumer",(IF($G1196="Sustainably Sourced","Sustainably_sourced",(IF($G1196="Recycled pre-consumer organic","GOTS_recycled_organic","")))))))))))))))))),"")</f>
        <v/>
      </c>
      <c r="AE1196" t="e" cm="1">
        <f t="array" aca="1" ref="AE1196" ca="1">IF($I1196="",IF(INDIRECT("$F"&amp;$S1196)="","",IF(LEFT(INDIRECT("$F"&amp;$S1196),3)="GRS","GRS_RCS_RM",IF((LEFT(INDIRECT("$F"&amp;$S1196),3))="RCS","GRS_RCS_RM",IF(INDIRECT("$F"&amp;$S1196)="OCS (No Label)","OCS_Conversion_RM",IF(LEFT(INDIRECT("$F"&amp;$S1196),3)="OCS","OCS_RM",IF(RIGHT(INDIRECT("$F"&amp;$S1196),10)="conversion","GOTS_RM_conversion",IF((LEFT(INDIRECT("$F"&amp;$S1196),4))="GOTS","GOTS_RM","Responsible_RM"))))))),"DELETERM")</f>
        <v>#VALUE!</v>
      </c>
      <c r="AF1196" t="e" cm="1">
        <f t="array" aca="1" ref="AF1196" ca="1">IF($S1196="","",INDIRECT("$Z"&amp;$S1196))</f>
        <v>#VALUE!</v>
      </c>
      <c r="AG1196" t="str">
        <f t="shared" si="354"/>
        <v/>
      </c>
      <c r="AH1196" t="str" cm="1">
        <f t="array" aca="1" ref="AH1196" ca="1">IFERROR(INDIRECT("$ag"&amp;S1196),"")</f>
        <v/>
      </c>
      <c r="AI1196" t="e" cm="1">
        <f t="array" aca="1" ref="AI1196" ca="1">INDIRECT("O"&amp;S1196)</f>
        <v>#VALUE!</v>
      </c>
      <c r="AJ1196" t="str">
        <f t="shared" si="355"/>
        <v/>
      </c>
    </row>
    <row r="1197" spans="1:36" ht="16.5" customHeight="1">
      <c r="A1197" s="130"/>
      <c r="B1197" s="136"/>
      <c r="C1197" s="137"/>
      <c r="D1197" s="146"/>
      <c r="E1197" s="146"/>
      <c r="F1197" s="137"/>
      <c r="G1197" s="147"/>
      <c r="H1197" s="147"/>
      <c r="I1197" s="147"/>
      <c r="J1197" s="147"/>
      <c r="K1197" s="38"/>
      <c r="L1197" s="144"/>
      <c r="M1197" s="144"/>
      <c r="N1197" s="61"/>
      <c r="O1197" s="314"/>
      <c r="Q1197" t="str">
        <f t="shared" si="350"/>
        <v/>
      </c>
      <c r="S1197" t="e">
        <f t="shared" ca="1" si="359"/>
        <v>#VALUE!</v>
      </c>
      <c r="T1197" t="e">
        <f t="shared" ca="1" si="356"/>
        <v>#VALUE!</v>
      </c>
      <c r="U1197">
        <f t="shared" si="360"/>
        <v>1128</v>
      </c>
      <c r="V1197">
        <v>94.500000000007404</v>
      </c>
      <c r="W1197">
        <f t="shared" si="363"/>
        <v>94</v>
      </c>
      <c r="X1197" t="str" cm="1">
        <f t="array" aca="1" ref="X1197" ca="1">IFERROR(INDEX('PC&amp;PD'!$A$1:$AS$19,ROW('PC&amp;PD'!$A$19),MATCH(INDIRECT(T1197),'PC&amp;PD'!$A$1:$AS$1,0)),"")</f>
        <v/>
      </c>
      <c r="AA1197" t="str">
        <f t="shared" si="351"/>
        <v/>
      </c>
      <c r="AB1197" t="str">
        <f t="shared" si="352"/>
        <v/>
      </c>
      <c r="AC1197" t="e">
        <f t="shared" ca="1" si="353"/>
        <v>#VALUE!</v>
      </c>
      <c r="AD1197" t="str" cm="1">
        <f t="array" aca="1" ref="AD1197" ca="1">IFERROR(IF((LEFT(INDIRECT("$F"&amp;$S1197),4))="GOTS",IF($G1197="Organic","GOTS_Organic_raw",(IF($G1197="Responsible","GOTS_Responsible",(IF($G1197="No Attribute (Conventional)","GOTS_conventional",(IF($G1197="Recycled Pre/Post-Consumer","GOTS_pre_post",(IF($G1197="In-Conversion","GOTS_in_conversion",(IF($G1197="Sustainably Sourced","Sustainably_sourced",(IF($G1197="Recycled pre-consumer organic","GOTS_recycled_organic",""))))))))))))),IF($G1197="Organic","Organic",(IF($G1197="Responsible","Responsible",(IF($G1197="No Attribute (Conventional)","No_Attribute_Conventional",(IF($G1197="Recycled Pre/Post-Consumer","Recycled_Pre_Post_Consumer",(IF($G1197="In-Conversion","In_Conversion",(IF($G1197="Recycled Pre-Consumer","Recycled_Pre_Consumer",(IF($G1197="Recycled Post-Consumer","Recycled_Post_Consumer",(IF($G1197="Sustainably Sourced","Sustainably_sourced",(IF($G1197="Recycled pre-consumer organic","GOTS_recycled_organic","")))))))))))))))))),"")</f>
        <v/>
      </c>
      <c r="AE1197" t="e" cm="1">
        <f t="array" aca="1" ref="AE1197" ca="1">IF($I1197="",IF(INDIRECT("$F"&amp;$S1197)="","",IF(LEFT(INDIRECT("$F"&amp;$S1197),3)="GRS","GRS_RCS_RM",IF((LEFT(INDIRECT("$F"&amp;$S1197),3))="RCS","GRS_RCS_RM",IF(INDIRECT("$F"&amp;$S1197)="OCS (No Label)","OCS_Conversion_RM",IF(LEFT(INDIRECT("$F"&amp;$S1197),3)="OCS","OCS_RM",IF(RIGHT(INDIRECT("$F"&amp;$S1197),10)="conversion","GOTS_RM_conversion",IF((LEFT(INDIRECT("$F"&amp;$S1197),4))="GOTS","GOTS_RM","Responsible_RM"))))))),"DELETERM")</f>
        <v>#VALUE!</v>
      </c>
      <c r="AF1197" t="e" cm="1">
        <f t="array" aca="1" ref="AF1197" ca="1">IF($S1197="","",INDIRECT("$Z"&amp;$S1197))</f>
        <v>#VALUE!</v>
      </c>
      <c r="AG1197" t="str">
        <f t="shared" si="354"/>
        <v/>
      </c>
      <c r="AH1197" t="str" cm="1">
        <f t="array" aca="1" ref="AH1197" ca="1">IFERROR(INDIRECT("$ag"&amp;S1197),"")</f>
        <v/>
      </c>
      <c r="AI1197" t="e" cm="1">
        <f t="array" aca="1" ref="AI1197" ca="1">INDIRECT("O"&amp;S1197)</f>
        <v>#VALUE!</v>
      </c>
      <c r="AJ1197" t="str">
        <f t="shared" si="355"/>
        <v/>
      </c>
    </row>
    <row r="1198" spans="1:36" ht="16.5" customHeight="1">
      <c r="A1198" s="130"/>
      <c r="B1198" s="136"/>
      <c r="C1198" s="137"/>
      <c r="D1198" s="146"/>
      <c r="E1198" s="146"/>
      <c r="F1198" s="137"/>
      <c r="G1198" s="147"/>
      <c r="H1198" s="147"/>
      <c r="I1198" s="147"/>
      <c r="J1198" s="147"/>
      <c r="K1198" s="38"/>
      <c r="L1198" s="144"/>
      <c r="M1198" s="144"/>
      <c r="N1198" s="61"/>
      <c r="O1198" s="314"/>
      <c r="Q1198" t="str">
        <f t="shared" si="350"/>
        <v/>
      </c>
      <c r="S1198" t="e">
        <f t="shared" ca="1" si="359"/>
        <v>#VALUE!</v>
      </c>
      <c r="T1198" t="e">
        <f t="shared" ca="1" si="356"/>
        <v>#VALUE!</v>
      </c>
      <c r="U1198">
        <f t="shared" si="360"/>
        <v>1128</v>
      </c>
      <c r="V1198">
        <v>94.583333333340704</v>
      </c>
      <c r="W1198">
        <f t="shared" si="363"/>
        <v>94</v>
      </c>
      <c r="X1198" t="str" cm="1">
        <f t="array" aca="1" ref="X1198" ca="1">IFERROR(INDEX('PC&amp;PD'!$A$1:$AS$19,ROW('PC&amp;PD'!$A$19),MATCH(INDIRECT(T1198),'PC&amp;PD'!$A$1:$AS$1,0)),"")</f>
        <v/>
      </c>
      <c r="AA1198" t="str">
        <f t="shared" si="351"/>
        <v/>
      </c>
      <c r="AB1198" t="str">
        <f t="shared" si="352"/>
        <v/>
      </c>
      <c r="AC1198" t="e">
        <f t="shared" ca="1" si="353"/>
        <v>#VALUE!</v>
      </c>
      <c r="AD1198" t="str" cm="1">
        <f t="array" aca="1" ref="AD1198" ca="1">IFERROR(IF((LEFT(INDIRECT("$F"&amp;$S1198),4))="GOTS",IF($G1198="Organic","GOTS_Organic_raw",(IF($G1198="Responsible","GOTS_Responsible",(IF($G1198="No Attribute (Conventional)","GOTS_conventional",(IF($G1198="Recycled Pre/Post-Consumer","GOTS_pre_post",(IF($G1198="In-Conversion","GOTS_in_conversion",(IF($G1198="Sustainably Sourced","Sustainably_sourced",(IF($G1198="Recycled pre-consumer organic","GOTS_recycled_organic",""))))))))))))),IF($G1198="Organic","Organic",(IF($G1198="Responsible","Responsible",(IF($G1198="No Attribute (Conventional)","No_Attribute_Conventional",(IF($G1198="Recycled Pre/Post-Consumer","Recycled_Pre_Post_Consumer",(IF($G1198="In-Conversion","In_Conversion",(IF($G1198="Recycled Pre-Consumer","Recycled_Pre_Consumer",(IF($G1198="Recycled Post-Consumer","Recycled_Post_Consumer",(IF($G1198="Sustainably Sourced","Sustainably_sourced",(IF($G1198="Recycled pre-consumer organic","GOTS_recycled_organic","")))))))))))))))))),"")</f>
        <v/>
      </c>
      <c r="AE1198" t="e" cm="1">
        <f t="array" aca="1" ref="AE1198" ca="1">IF($I1198="",IF(INDIRECT("$F"&amp;$S1198)="","",IF(LEFT(INDIRECT("$F"&amp;$S1198),3)="GRS","GRS_RCS_RM",IF((LEFT(INDIRECT("$F"&amp;$S1198),3))="RCS","GRS_RCS_RM",IF(INDIRECT("$F"&amp;$S1198)="OCS (No Label)","OCS_Conversion_RM",IF(LEFT(INDIRECT("$F"&amp;$S1198),3)="OCS","OCS_RM",IF(RIGHT(INDIRECT("$F"&amp;$S1198),10)="conversion","GOTS_RM_conversion",IF((LEFT(INDIRECT("$F"&amp;$S1198),4))="GOTS","GOTS_RM","Responsible_RM"))))))),"DELETERM")</f>
        <v>#VALUE!</v>
      </c>
      <c r="AF1198" t="e" cm="1">
        <f t="array" aca="1" ref="AF1198" ca="1">IF($S1198="","",INDIRECT("$Z"&amp;$S1198))</f>
        <v>#VALUE!</v>
      </c>
      <c r="AG1198" t="str">
        <f t="shared" si="354"/>
        <v/>
      </c>
      <c r="AH1198" t="str" cm="1">
        <f t="array" aca="1" ref="AH1198" ca="1">IFERROR(INDIRECT("$ag"&amp;S1198),"")</f>
        <v/>
      </c>
      <c r="AI1198" t="e" cm="1">
        <f t="array" aca="1" ref="AI1198" ca="1">INDIRECT("O"&amp;S1198)</f>
        <v>#VALUE!</v>
      </c>
      <c r="AJ1198" t="str">
        <f t="shared" si="355"/>
        <v/>
      </c>
    </row>
    <row r="1199" spans="1:36" ht="16.5" customHeight="1">
      <c r="A1199" s="130"/>
      <c r="B1199" s="136"/>
      <c r="C1199" s="137"/>
      <c r="D1199" s="146"/>
      <c r="E1199" s="146"/>
      <c r="F1199" s="137"/>
      <c r="G1199" s="147"/>
      <c r="H1199" s="147"/>
      <c r="I1199" s="147"/>
      <c r="J1199" s="147"/>
      <c r="K1199" s="38"/>
      <c r="L1199" s="144"/>
      <c r="M1199" s="144"/>
      <c r="N1199" s="61"/>
      <c r="O1199" s="314"/>
      <c r="Q1199" t="str">
        <f t="shared" si="350"/>
        <v/>
      </c>
      <c r="S1199" t="e">
        <f t="shared" ca="1" si="359"/>
        <v>#VALUE!</v>
      </c>
      <c r="T1199" t="e">
        <f t="shared" ca="1" si="356"/>
        <v>#VALUE!</v>
      </c>
      <c r="U1199">
        <f t="shared" si="360"/>
        <v>1128</v>
      </c>
      <c r="V1199">
        <v>94.666666666674104</v>
      </c>
      <c r="W1199">
        <f t="shared" si="363"/>
        <v>94</v>
      </c>
      <c r="X1199" t="str" cm="1">
        <f t="array" aca="1" ref="X1199" ca="1">IFERROR(INDEX('PC&amp;PD'!$A$1:$AS$19,ROW('PC&amp;PD'!$A$19),MATCH(INDIRECT(T1199),'PC&amp;PD'!$A$1:$AS$1,0)),"")</f>
        <v/>
      </c>
      <c r="AA1199" t="str">
        <f t="shared" si="351"/>
        <v/>
      </c>
      <c r="AB1199" t="str">
        <f t="shared" si="352"/>
        <v/>
      </c>
      <c r="AC1199" t="e">
        <f t="shared" ca="1" si="353"/>
        <v>#VALUE!</v>
      </c>
      <c r="AD1199" t="str" cm="1">
        <f t="array" aca="1" ref="AD1199" ca="1">IFERROR(IF((LEFT(INDIRECT("$F"&amp;$S1199),4))="GOTS",IF($G1199="Organic","GOTS_Organic_raw",(IF($G1199="Responsible","GOTS_Responsible",(IF($G1199="No Attribute (Conventional)","GOTS_conventional",(IF($G1199="Recycled Pre/Post-Consumer","GOTS_pre_post",(IF($G1199="In-Conversion","GOTS_in_conversion",(IF($G1199="Sustainably Sourced","Sustainably_sourced",(IF($G1199="Recycled pre-consumer organic","GOTS_recycled_organic",""))))))))))))),IF($G1199="Organic","Organic",(IF($G1199="Responsible","Responsible",(IF($G1199="No Attribute (Conventional)","No_Attribute_Conventional",(IF($G1199="Recycled Pre/Post-Consumer","Recycled_Pre_Post_Consumer",(IF($G1199="In-Conversion","In_Conversion",(IF($G1199="Recycled Pre-Consumer","Recycled_Pre_Consumer",(IF($G1199="Recycled Post-Consumer","Recycled_Post_Consumer",(IF($G1199="Sustainably Sourced","Sustainably_sourced",(IF($G1199="Recycled pre-consumer organic","GOTS_recycled_organic","")))))))))))))))))),"")</f>
        <v/>
      </c>
      <c r="AE1199" t="e" cm="1">
        <f t="array" aca="1" ref="AE1199" ca="1">IF($I1199="",IF(INDIRECT("$F"&amp;$S1199)="","",IF(LEFT(INDIRECT("$F"&amp;$S1199),3)="GRS","GRS_RCS_RM",IF((LEFT(INDIRECT("$F"&amp;$S1199),3))="RCS","GRS_RCS_RM",IF(INDIRECT("$F"&amp;$S1199)="OCS (No Label)","OCS_Conversion_RM",IF(LEFT(INDIRECT("$F"&amp;$S1199),3)="OCS","OCS_RM",IF(RIGHT(INDIRECT("$F"&amp;$S1199),10)="conversion","GOTS_RM_conversion",IF((LEFT(INDIRECT("$F"&amp;$S1199),4))="GOTS","GOTS_RM","Responsible_RM"))))))),"DELETERM")</f>
        <v>#VALUE!</v>
      </c>
      <c r="AF1199" t="e" cm="1">
        <f t="array" aca="1" ref="AF1199" ca="1">IF($S1199="","",INDIRECT("$Z"&amp;$S1199))</f>
        <v>#VALUE!</v>
      </c>
      <c r="AG1199" t="str">
        <f t="shared" si="354"/>
        <v/>
      </c>
      <c r="AH1199" t="str" cm="1">
        <f t="array" aca="1" ref="AH1199" ca="1">IFERROR(INDIRECT("$ag"&amp;S1199),"")</f>
        <v/>
      </c>
      <c r="AI1199" t="e" cm="1">
        <f t="array" aca="1" ref="AI1199" ca="1">INDIRECT("O"&amp;S1199)</f>
        <v>#VALUE!</v>
      </c>
      <c r="AJ1199" t="str">
        <f t="shared" si="355"/>
        <v/>
      </c>
    </row>
    <row r="1200" spans="1:36" ht="16.5" customHeight="1">
      <c r="A1200" s="130"/>
      <c r="B1200" s="136"/>
      <c r="C1200" s="137"/>
      <c r="D1200" s="146"/>
      <c r="E1200" s="146"/>
      <c r="F1200" s="137"/>
      <c r="G1200" s="147"/>
      <c r="H1200" s="147"/>
      <c r="I1200" s="147"/>
      <c r="J1200" s="147"/>
      <c r="K1200" s="38"/>
      <c r="L1200" s="144"/>
      <c r="M1200" s="144"/>
      <c r="N1200" s="61"/>
      <c r="O1200" s="314"/>
      <c r="Q1200" t="str">
        <f t="shared" si="350"/>
        <v/>
      </c>
      <c r="S1200" t="e">
        <f t="shared" ca="1" si="359"/>
        <v>#VALUE!</v>
      </c>
      <c r="T1200" t="e">
        <f t="shared" ca="1" si="356"/>
        <v>#VALUE!</v>
      </c>
      <c r="U1200">
        <f t="shared" si="360"/>
        <v>1128</v>
      </c>
      <c r="V1200">
        <v>94.750000000007404</v>
      </c>
      <c r="W1200">
        <f t="shared" si="363"/>
        <v>94</v>
      </c>
      <c r="X1200" t="str" cm="1">
        <f t="array" aca="1" ref="X1200" ca="1">IFERROR(INDEX('PC&amp;PD'!$A$1:$AS$19,ROW('PC&amp;PD'!$A$19),MATCH(INDIRECT(T1200),'PC&amp;PD'!$A$1:$AS$1,0)),"")</f>
        <v/>
      </c>
      <c r="AA1200" t="str">
        <f t="shared" si="351"/>
        <v/>
      </c>
      <c r="AB1200" t="str">
        <f t="shared" si="352"/>
        <v/>
      </c>
      <c r="AC1200" t="e">
        <f t="shared" ca="1" si="353"/>
        <v>#VALUE!</v>
      </c>
      <c r="AD1200" t="str" cm="1">
        <f t="array" aca="1" ref="AD1200" ca="1">IFERROR(IF((LEFT(INDIRECT("$F"&amp;$S1200),4))="GOTS",IF($G1200="Organic","GOTS_Organic_raw",(IF($G1200="Responsible","GOTS_Responsible",(IF($G1200="No Attribute (Conventional)","GOTS_conventional",(IF($G1200="Recycled Pre/Post-Consumer","GOTS_pre_post",(IF($G1200="In-Conversion","GOTS_in_conversion",(IF($G1200="Sustainably Sourced","Sustainably_sourced",(IF($G1200="Recycled pre-consumer organic","GOTS_recycled_organic",""))))))))))))),IF($G1200="Organic","Organic",(IF($G1200="Responsible","Responsible",(IF($G1200="No Attribute (Conventional)","No_Attribute_Conventional",(IF($G1200="Recycled Pre/Post-Consumer","Recycled_Pre_Post_Consumer",(IF($G1200="In-Conversion","In_Conversion",(IF($G1200="Recycled Pre-Consumer","Recycled_Pre_Consumer",(IF($G1200="Recycled Post-Consumer","Recycled_Post_Consumer",(IF($G1200="Sustainably Sourced","Sustainably_sourced",(IF($G1200="Recycled pre-consumer organic","GOTS_recycled_organic","")))))))))))))))))),"")</f>
        <v/>
      </c>
      <c r="AE1200" t="e" cm="1">
        <f t="array" aca="1" ref="AE1200" ca="1">IF($I1200="",IF(INDIRECT("$F"&amp;$S1200)="","",IF(LEFT(INDIRECT("$F"&amp;$S1200),3)="GRS","GRS_RCS_RM",IF((LEFT(INDIRECT("$F"&amp;$S1200),3))="RCS","GRS_RCS_RM",IF(INDIRECT("$F"&amp;$S1200)="OCS (No Label)","OCS_Conversion_RM",IF(LEFT(INDIRECT("$F"&amp;$S1200),3)="OCS","OCS_RM",IF(RIGHT(INDIRECT("$F"&amp;$S1200),10)="conversion","GOTS_RM_conversion",IF((LEFT(INDIRECT("$F"&amp;$S1200),4))="GOTS","GOTS_RM","Responsible_RM"))))))),"DELETERM")</f>
        <v>#VALUE!</v>
      </c>
      <c r="AF1200" t="e" cm="1">
        <f t="array" aca="1" ref="AF1200" ca="1">IF($S1200="","",INDIRECT("$Z"&amp;$S1200))</f>
        <v>#VALUE!</v>
      </c>
      <c r="AG1200" t="str">
        <f t="shared" si="354"/>
        <v/>
      </c>
      <c r="AH1200" t="str" cm="1">
        <f t="array" aca="1" ref="AH1200" ca="1">IFERROR(INDIRECT("$ag"&amp;S1200),"")</f>
        <v/>
      </c>
      <c r="AI1200" t="e" cm="1">
        <f t="array" aca="1" ref="AI1200" ca="1">INDIRECT("O"&amp;S1200)</f>
        <v>#VALUE!</v>
      </c>
      <c r="AJ1200" t="str">
        <f t="shared" si="355"/>
        <v/>
      </c>
    </row>
    <row r="1201" spans="1:36" ht="16.5" customHeight="1">
      <c r="A1201" s="130"/>
      <c r="B1201" s="136"/>
      <c r="C1201" s="137"/>
      <c r="D1201" s="146"/>
      <c r="E1201" s="146"/>
      <c r="F1201" s="137"/>
      <c r="G1201" s="147"/>
      <c r="H1201" s="147"/>
      <c r="I1201" s="147"/>
      <c r="J1201" s="147"/>
      <c r="K1201" s="38"/>
      <c r="L1201" s="144"/>
      <c r="M1201" s="144"/>
      <c r="N1201" s="61"/>
      <c r="O1201" s="314"/>
      <c r="Q1201" t="str">
        <f t="shared" si="350"/>
        <v/>
      </c>
      <c r="S1201" t="e">
        <f t="shared" ca="1" si="359"/>
        <v>#VALUE!</v>
      </c>
      <c r="T1201" t="e">
        <f t="shared" ca="1" si="356"/>
        <v>#VALUE!</v>
      </c>
      <c r="U1201">
        <f t="shared" si="360"/>
        <v>1128</v>
      </c>
      <c r="V1201">
        <v>94.833333333340704</v>
      </c>
      <c r="W1201">
        <f t="shared" si="363"/>
        <v>94</v>
      </c>
      <c r="X1201" t="str" cm="1">
        <f t="array" aca="1" ref="X1201" ca="1">IFERROR(INDEX('PC&amp;PD'!$A$1:$AS$19,ROW('PC&amp;PD'!$A$19),MATCH(INDIRECT(T1201),'PC&amp;PD'!$A$1:$AS$1,0)),"")</f>
        <v/>
      </c>
      <c r="AA1201" t="str">
        <f t="shared" si="351"/>
        <v/>
      </c>
      <c r="AB1201" t="str">
        <f t="shared" si="352"/>
        <v/>
      </c>
      <c r="AC1201" t="e">
        <f t="shared" ca="1" si="353"/>
        <v>#VALUE!</v>
      </c>
      <c r="AD1201" t="str" cm="1">
        <f t="array" aca="1" ref="AD1201" ca="1">IFERROR(IF((LEFT(INDIRECT("$F"&amp;$S1201),4))="GOTS",IF($G1201="Organic","GOTS_Organic_raw",(IF($G1201="Responsible","GOTS_Responsible",(IF($G1201="No Attribute (Conventional)","GOTS_conventional",(IF($G1201="Recycled Pre/Post-Consumer","GOTS_pre_post",(IF($G1201="In-Conversion","GOTS_in_conversion",(IF($G1201="Sustainably Sourced","Sustainably_sourced",(IF($G1201="Recycled pre-consumer organic","GOTS_recycled_organic",""))))))))))))),IF($G1201="Organic","Organic",(IF($G1201="Responsible","Responsible",(IF($G1201="No Attribute (Conventional)","No_Attribute_Conventional",(IF($G1201="Recycled Pre/Post-Consumer","Recycled_Pre_Post_Consumer",(IF($G1201="In-Conversion","In_Conversion",(IF($G1201="Recycled Pre-Consumer","Recycled_Pre_Consumer",(IF($G1201="Recycled Post-Consumer","Recycled_Post_Consumer",(IF($G1201="Sustainably Sourced","Sustainably_sourced",(IF($G1201="Recycled pre-consumer organic","GOTS_recycled_organic","")))))))))))))))))),"")</f>
        <v/>
      </c>
      <c r="AE1201" t="e" cm="1">
        <f t="array" aca="1" ref="AE1201" ca="1">IF($I1201="",IF(INDIRECT("$F"&amp;$S1201)="","",IF(LEFT(INDIRECT("$F"&amp;$S1201),3)="GRS","GRS_RCS_RM",IF((LEFT(INDIRECT("$F"&amp;$S1201),3))="RCS","GRS_RCS_RM",IF(INDIRECT("$F"&amp;$S1201)="OCS (No Label)","OCS_Conversion_RM",IF(LEFT(INDIRECT("$F"&amp;$S1201),3)="OCS","OCS_RM",IF(RIGHT(INDIRECT("$F"&amp;$S1201),10)="conversion","GOTS_RM_conversion",IF((LEFT(INDIRECT("$F"&amp;$S1201),4))="GOTS","GOTS_RM","Responsible_RM"))))))),"DELETERM")</f>
        <v>#VALUE!</v>
      </c>
      <c r="AF1201" t="e" cm="1">
        <f t="array" aca="1" ref="AF1201" ca="1">IF($S1201="","",INDIRECT("$Z"&amp;$S1201))</f>
        <v>#VALUE!</v>
      </c>
      <c r="AG1201" t="str">
        <f t="shared" si="354"/>
        <v/>
      </c>
      <c r="AH1201" t="str" cm="1">
        <f t="array" aca="1" ref="AH1201" ca="1">IFERROR(INDIRECT("$ag"&amp;S1201),"")</f>
        <v/>
      </c>
      <c r="AI1201" t="e" cm="1">
        <f t="array" aca="1" ref="AI1201" ca="1">INDIRECT("O"&amp;S1201)</f>
        <v>#VALUE!</v>
      </c>
      <c r="AJ1201" t="str">
        <f t="shared" si="355"/>
        <v/>
      </c>
    </row>
    <row r="1202" spans="1:36" ht="16.5" customHeight="1" thickBot="1">
      <c r="A1202" s="131"/>
      <c r="B1202" s="138"/>
      <c r="C1202" s="139"/>
      <c r="D1202" s="148"/>
      <c r="E1202" s="148"/>
      <c r="F1202" s="139"/>
      <c r="G1202" s="149"/>
      <c r="H1202" s="149"/>
      <c r="I1202" s="149"/>
      <c r="J1202" s="149"/>
      <c r="K1202" s="39"/>
      <c r="L1202" s="145"/>
      <c r="M1202" s="145"/>
      <c r="N1202" s="62"/>
      <c r="O1202" s="315"/>
      <c r="Q1202" t="str">
        <f t="shared" si="350"/>
        <v/>
      </c>
      <c r="S1202" t="e">
        <f t="shared" ca="1" si="359"/>
        <v>#VALUE!</v>
      </c>
      <c r="T1202" t="e">
        <f t="shared" ca="1" si="356"/>
        <v>#VALUE!</v>
      </c>
      <c r="U1202">
        <f t="shared" si="360"/>
        <v>1128</v>
      </c>
      <c r="V1202">
        <v>94.916666666674104</v>
      </c>
      <c r="W1202">
        <f t="shared" si="363"/>
        <v>94</v>
      </c>
      <c r="X1202" t="str" cm="1">
        <f t="array" aca="1" ref="X1202" ca="1">IFERROR(INDEX('PC&amp;PD'!$A$1:$AS$19,ROW('PC&amp;PD'!$A$19),MATCH(INDIRECT(T1202),'PC&amp;PD'!$A$1:$AS$1,0)),"")</f>
        <v/>
      </c>
      <c r="AA1202" t="str">
        <f t="shared" si="351"/>
        <v/>
      </c>
      <c r="AB1202" t="str">
        <f t="shared" si="352"/>
        <v/>
      </c>
      <c r="AC1202" t="e">
        <f t="shared" ca="1" si="353"/>
        <v>#VALUE!</v>
      </c>
      <c r="AD1202" t="str" cm="1">
        <f t="array" aca="1" ref="AD1202" ca="1">IFERROR(IF((LEFT(INDIRECT("$F"&amp;$S1202),4))="GOTS",IF($G1202="Organic","GOTS_Organic_raw",(IF($G1202="Responsible","GOTS_Responsible",(IF($G1202="No Attribute (Conventional)","GOTS_conventional",(IF($G1202="Recycled Pre/Post-Consumer","GOTS_pre_post",(IF($G1202="In-Conversion","GOTS_in_conversion",(IF($G1202="Sustainably Sourced","Sustainably_sourced",(IF($G1202="Recycled pre-consumer organic","GOTS_recycled_organic",""))))))))))))),IF($G1202="Organic","Organic",(IF($G1202="Responsible","Responsible",(IF($G1202="No Attribute (Conventional)","No_Attribute_Conventional",(IF($G1202="Recycled Pre/Post-Consumer","Recycled_Pre_Post_Consumer",(IF($G1202="In-Conversion","In_Conversion",(IF($G1202="Recycled Pre-Consumer","Recycled_Pre_Consumer",(IF($G1202="Recycled Post-Consumer","Recycled_Post_Consumer",(IF($G1202="Sustainably Sourced","Sustainably_sourced",(IF($G1202="Recycled pre-consumer organic","GOTS_recycled_organic","")))))))))))))))))),"")</f>
        <v/>
      </c>
      <c r="AE1202" t="e" cm="1">
        <f t="array" aca="1" ref="AE1202" ca="1">IF($I1202="",IF(INDIRECT("$F"&amp;$S1202)="","",IF(LEFT(INDIRECT("$F"&amp;$S1202),3)="GRS","GRS_RCS_RM",IF((LEFT(INDIRECT("$F"&amp;$S1202),3))="RCS","GRS_RCS_RM",IF(INDIRECT("$F"&amp;$S1202)="OCS (No Label)","OCS_Conversion_RM",IF(LEFT(INDIRECT("$F"&amp;$S1202),3)="OCS","OCS_RM",IF(RIGHT(INDIRECT("$F"&amp;$S1202),10)="conversion","GOTS_RM_conversion",IF((LEFT(INDIRECT("$F"&amp;$S1202),4))="GOTS","GOTS_RM","Responsible_RM"))))))),"DELETERM")</f>
        <v>#VALUE!</v>
      </c>
      <c r="AF1202" t="e" cm="1">
        <f t="array" aca="1" ref="AF1202" ca="1">IF($S1202="","",INDIRECT("$Z"&amp;$S1202))</f>
        <v>#VALUE!</v>
      </c>
      <c r="AG1202" t="str">
        <f t="shared" si="354"/>
        <v/>
      </c>
      <c r="AH1202" t="str" cm="1">
        <f t="array" aca="1" ref="AH1202" ca="1">IFERROR(INDIRECT("$ag"&amp;S1202),"")</f>
        <v/>
      </c>
      <c r="AI1202" t="e" cm="1">
        <f t="array" aca="1" ref="AI1202" ca="1">INDIRECT("O"&amp;S1202)</f>
        <v>#VALUE!</v>
      </c>
      <c r="AJ1202" t="str">
        <f t="shared" si="355"/>
        <v/>
      </c>
    </row>
    <row r="1203" spans="1:36" ht="16.5" customHeight="1">
      <c r="A1203" s="128" t="str">
        <f>IF(B1203="","",COUNTA($B$63:$B1203))</f>
        <v/>
      </c>
      <c r="B1203" s="132"/>
      <c r="C1203" s="133"/>
      <c r="D1203" s="140"/>
      <c r="E1203" s="140"/>
      <c r="F1203" s="133"/>
      <c r="G1203" s="141"/>
      <c r="H1203" s="141"/>
      <c r="I1203" s="141"/>
      <c r="J1203" s="141"/>
      <c r="K1203" s="37"/>
      <c r="L1203" s="142" t="str">
        <f>IF(R1203="","",LEFT(R1203,LEN(R1203)-2))</f>
        <v/>
      </c>
      <c r="M1203" s="142"/>
      <c r="N1203" s="60"/>
      <c r="O1203" s="313"/>
      <c r="Q1203" t="str">
        <f t="shared" si="350"/>
        <v/>
      </c>
      <c r="R1203" t="str">
        <f t="shared" ref="R1203" si="368">CONCATENATE($Q1203,Q1204,Q1205,Q1206,Q1207,Q1208,$Q1209,$Q1210,$Q1211,$Q1212,$Q1213,$Q1214)</f>
        <v/>
      </c>
      <c r="S1203" t="e">
        <f t="shared" ca="1" si="359"/>
        <v>#VALUE!</v>
      </c>
      <c r="T1203" t="e">
        <f t="shared" ca="1" si="356"/>
        <v>#VALUE!</v>
      </c>
      <c r="U1203">
        <f t="shared" si="360"/>
        <v>1140</v>
      </c>
      <c r="V1203">
        <v>95.000000000007404</v>
      </c>
      <c r="W1203">
        <f t="shared" si="363"/>
        <v>95</v>
      </c>
      <c r="X1203" t="str" cm="1">
        <f t="array" aca="1" ref="X1203" ca="1">IFERROR(INDEX('PC&amp;PD'!$A$1:$AS$19,ROW('PC&amp;PD'!$A$19),MATCH(INDIRECT(T1203),'PC&amp;PD'!$A$1:$AS$1,0)),"")</f>
        <v/>
      </c>
      <c r="Z1203" t="str">
        <f t="shared" ref="Z1203" si="369">IFERROR(IF($F1203="OCS 100","OCS (OCS 100)",IF($F1203="OCS Blended","OCS (OCS Blended)",IF($F1203="OCS (No Label)","OCS (No Label)",IF($F1203="RCS 100","RCS (RCS 100)",IF($F1203="RCS Blended","RCS (RCS Blended)",IF($F1203="GRS","GRS (GRS)",IF($F1203="GRS (No Label)", "GRS (No Label)",IF($F1203="RDS","RDS (RDS)",IF($F1203="RWS","RWS (RWS)",IF($F1203="RAS","RAS (RAS)",IF($F1203="RMS","RMS (RMS)",IF($F1203="GOTS Organic","GOTS (Organic)",IF($F1203="GOTS Made with organic","GOTS (Made with Organic)",IF($F1203="GOTS Organic - in conversion","GOTS (Organic - In Conversion)",IF($F1203="GOTS Made with organic - in conversion","GOTS (Made with Organic - In Conversion)",""))))))))))))))),"")</f>
        <v/>
      </c>
      <c r="AA1203" t="str">
        <f t="shared" si="351"/>
        <v/>
      </c>
      <c r="AB1203" t="str">
        <f t="shared" si="352"/>
        <v/>
      </c>
      <c r="AC1203" t="e">
        <f t="shared" ca="1" si="353"/>
        <v>#VALUE!</v>
      </c>
      <c r="AD1203" t="str" cm="1">
        <f t="array" aca="1" ref="AD1203" ca="1">IFERROR(IF((LEFT(INDIRECT("$F"&amp;$S1203),4))="GOTS",IF($G1203="Organic","GOTS_Organic_raw",(IF($G1203="Responsible","GOTS_Responsible",(IF($G1203="No Attribute (Conventional)","GOTS_conventional",(IF($G1203="Recycled Pre/Post-Consumer","GOTS_pre_post",(IF($G1203="In-Conversion","GOTS_in_conversion",(IF($G1203="Sustainably Sourced","Sustainably_sourced",(IF($G1203="Recycled pre-consumer organic","GOTS_recycled_organic",""))))))))))))),IF($G1203="Organic","Organic",(IF($G1203="Responsible","Responsible",(IF($G1203="No Attribute (Conventional)","No_Attribute_Conventional",(IF($G1203="Recycled Pre/Post-Consumer","Recycled_Pre_Post_Consumer",(IF($G1203="In-Conversion","In_Conversion",(IF($G1203="Recycled Pre-Consumer","Recycled_Pre_Consumer",(IF($G1203="Recycled Post-Consumer","Recycled_Post_Consumer",(IF($G1203="Sustainably Sourced","Sustainably_sourced",(IF($G1203="Recycled pre-consumer organic","GOTS_recycled_organic","")))))))))))))))))),"")</f>
        <v/>
      </c>
      <c r="AE1203" t="e" cm="1">
        <f t="array" aca="1" ref="AE1203" ca="1">IF($I1203="",IF(INDIRECT("$F"&amp;$S1203)="","",IF(LEFT(INDIRECT("$F"&amp;$S1203),3)="GRS","GRS_RCS_RM",IF((LEFT(INDIRECT("$F"&amp;$S1203),3))="RCS","GRS_RCS_RM",IF(INDIRECT("$F"&amp;$S1203)="OCS (No Label)","OCS_Conversion_RM",IF(LEFT(INDIRECT("$F"&amp;$S1203),3)="OCS","OCS_RM",IF(RIGHT(INDIRECT("$F"&amp;$S1203),10)="conversion","GOTS_RM_conversion",IF((LEFT(INDIRECT("$F"&amp;$S1203),4))="GOTS","GOTS_RM","Responsible_RM"))))))),"DELETERM")</f>
        <v>#VALUE!</v>
      </c>
      <c r="AF1203" t="e" cm="1">
        <f t="array" aca="1" ref="AF1203" ca="1">IF($S1203="","",INDIRECT("$Z"&amp;$S1203))</f>
        <v>#VALUE!</v>
      </c>
      <c r="AG1203" t="str">
        <f t="shared" si="354"/>
        <v/>
      </c>
      <c r="AH1203" t="str" cm="1">
        <f t="array" aca="1" ref="AH1203" ca="1">IFERROR(INDIRECT("$ag"&amp;S1203),"")</f>
        <v/>
      </c>
      <c r="AI1203" t="e" cm="1">
        <f t="array" aca="1" ref="AI1203" ca="1">INDIRECT("O"&amp;S1203)</f>
        <v>#VALUE!</v>
      </c>
      <c r="AJ1203" t="str">
        <f t="shared" si="355"/>
        <v/>
      </c>
    </row>
    <row r="1204" spans="1:36" ht="16.5" customHeight="1">
      <c r="A1204" s="129"/>
      <c r="B1204" s="134"/>
      <c r="C1204" s="135"/>
      <c r="D1204" s="146"/>
      <c r="E1204" s="146"/>
      <c r="F1204" s="135"/>
      <c r="G1204" s="147"/>
      <c r="H1204" s="147"/>
      <c r="I1204" s="147"/>
      <c r="J1204" s="147"/>
      <c r="K1204" s="38"/>
      <c r="L1204" s="143"/>
      <c r="M1204" s="143"/>
      <c r="N1204" s="61"/>
      <c r="O1204" s="314"/>
      <c r="Q1204" t="str">
        <f t="shared" si="350"/>
        <v/>
      </c>
      <c r="S1204" t="e">
        <f t="shared" ca="1" si="359"/>
        <v>#VALUE!</v>
      </c>
      <c r="T1204" t="e">
        <f t="shared" ca="1" si="356"/>
        <v>#VALUE!</v>
      </c>
      <c r="U1204">
        <f t="shared" si="360"/>
        <v>1140</v>
      </c>
      <c r="V1204">
        <v>95.083333333340804</v>
      </c>
      <c r="W1204">
        <f t="shared" si="363"/>
        <v>95</v>
      </c>
      <c r="X1204" t="str" cm="1">
        <f t="array" aca="1" ref="X1204" ca="1">IFERROR(INDEX('PC&amp;PD'!$A$1:$AS$19,ROW('PC&amp;PD'!$A$19),MATCH(INDIRECT(T1204),'PC&amp;PD'!$A$1:$AS$1,0)),"")</f>
        <v/>
      </c>
      <c r="AA1204" t="str">
        <f t="shared" si="351"/>
        <v/>
      </c>
      <c r="AB1204" t="str">
        <f t="shared" si="352"/>
        <v/>
      </c>
      <c r="AC1204" t="e">
        <f t="shared" ca="1" si="353"/>
        <v>#VALUE!</v>
      </c>
      <c r="AD1204" t="str" cm="1">
        <f t="array" aca="1" ref="AD1204" ca="1">IFERROR(IF((LEFT(INDIRECT("$F"&amp;$S1204),4))="GOTS",IF($G1204="Organic","GOTS_Organic_raw",(IF($G1204="Responsible","GOTS_Responsible",(IF($G1204="No Attribute (Conventional)","GOTS_conventional",(IF($G1204="Recycled Pre/Post-Consumer","GOTS_pre_post",(IF($G1204="In-Conversion","GOTS_in_conversion",(IF($G1204="Sustainably Sourced","Sustainably_sourced",(IF($G1204="Recycled pre-consumer organic","GOTS_recycled_organic",""))))))))))))),IF($G1204="Organic","Organic",(IF($G1204="Responsible","Responsible",(IF($G1204="No Attribute (Conventional)","No_Attribute_Conventional",(IF($G1204="Recycled Pre/Post-Consumer","Recycled_Pre_Post_Consumer",(IF($G1204="In-Conversion","In_Conversion",(IF($G1204="Recycled Pre-Consumer","Recycled_Pre_Consumer",(IF($G1204="Recycled Post-Consumer","Recycled_Post_Consumer",(IF($G1204="Sustainably Sourced","Sustainably_sourced",(IF($G1204="Recycled pre-consumer organic","GOTS_recycled_organic","")))))))))))))))))),"")</f>
        <v/>
      </c>
      <c r="AE1204" t="e" cm="1">
        <f t="array" aca="1" ref="AE1204" ca="1">IF($I1204="",IF(INDIRECT("$F"&amp;$S1204)="","",IF(LEFT(INDIRECT("$F"&amp;$S1204),3)="GRS","GRS_RCS_RM",IF((LEFT(INDIRECT("$F"&amp;$S1204),3))="RCS","GRS_RCS_RM",IF(INDIRECT("$F"&amp;$S1204)="OCS (No Label)","OCS_Conversion_RM",IF(LEFT(INDIRECT("$F"&amp;$S1204),3)="OCS","OCS_RM",IF(RIGHT(INDIRECT("$F"&amp;$S1204),10)="conversion","GOTS_RM_conversion",IF((LEFT(INDIRECT("$F"&amp;$S1204),4))="GOTS","GOTS_RM","Responsible_RM"))))))),"DELETERM")</f>
        <v>#VALUE!</v>
      </c>
      <c r="AF1204" t="e" cm="1">
        <f t="array" aca="1" ref="AF1204" ca="1">IF($S1204="","",INDIRECT("$Z"&amp;$S1204))</f>
        <v>#VALUE!</v>
      </c>
      <c r="AG1204" t="str">
        <f t="shared" si="354"/>
        <v/>
      </c>
      <c r="AH1204" t="str" cm="1">
        <f t="array" aca="1" ref="AH1204" ca="1">IFERROR(INDIRECT("$ag"&amp;S1204),"")</f>
        <v/>
      </c>
      <c r="AI1204" t="e" cm="1">
        <f t="array" aca="1" ref="AI1204" ca="1">INDIRECT("O"&amp;S1204)</f>
        <v>#VALUE!</v>
      </c>
      <c r="AJ1204" t="str">
        <f t="shared" si="355"/>
        <v/>
      </c>
    </row>
    <row r="1205" spans="1:36" ht="16.5" customHeight="1">
      <c r="A1205" s="129"/>
      <c r="B1205" s="134"/>
      <c r="C1205" s="135"/>
      <c r="D1205" s="146"/>
      <c r="E1205" s="146"/>
      <c r="F1205" s="135"/>
      <c r="G1205" s="147"/>
      <c r="H1205" s="147"/>
      <c r="I1205" s="147"/>
      <c r="J1205" s="147"/>
      <c r="K1205" s="38"/>
      <c r="L1205" s="143"/>
      <c r="M1205" s="143"/>
      <c r="N1205" s="61"/>
      <c r="O1205" s="314"/>
      <c r="Q1205" t="str">
        <f t="shared" si="350"/>
        <v/>
      </c>
      <c r="S1205" t="e">
        <f t="shared" ca="1" si="359"/>
        <v>#VALUE!</v>
      </c>
      <c r="T1205" t="e">
        <f t="shared" ca="1" si="356"/>
        <v>#VALUE!</v>
      </c>
      <c r="U1205">
        <f t="shared" si="360"/>
        <v>1140</v>
      </c>
      <c r="V1205">
        <v>95.166666666674104</v>
      </c>
      <c r="W1205">
        <f t="shared" si="363"/>
        <v>95</v>
      </c>
      <c r="X1205" t="str" cm="1">
        <f t="array" aca="1" ref="X1205" ca="1">IFERROR(INDEX('PC&amp;PD'!$A$1:$AS$19,ROW('PC&amp;PD'!$A$19),MATCH(INDIRECT(T1205),'PC&amp;PD'!$A$1:$AS$1,0)),"")</f>
        <v/>
      </c>
      <c r="AA1205" t="str">
        <f t="shared" si="351"/>
        <v/>
      </c>
      <c r="AB1205" t="str">
        <f t="shared" si="352"/>
        <v/>
      </c>
      <c r="AC1205" t="e">
        <f t="shared" ca="1" si="353"/>
        <v>#VALUE!</v>
      </c>
      <c r="AD1205" t="str" cm="1">
        <f t="array" aca="1" ref="AD1205" ca="1">IFERROR(IF((LEFT(INDIRECT("$F"&amp;$S1205),4))="GOTS",IF($G1205="Organic","GOTS_Organic_raw",(IF($G1205="Responsible","GOTS_Responsible",(IF($G1205="No Attribute (Conventional)","GOTS_conventional",(IF($G1205="Recycled Pre/Post-Consumer","GOTS_pre_post",(IF($G1205="In-Conversion","GOTS_in_conversion",(IF($G1205="Sustainably Sourced","Sustainably_sourced",(IF($G1205="Recycled pre-consumer organic","GOTS_recycled_organic",""))))))))))))),IF($G1205="Organic","Organic",(IF($G1205="Responsible","Responsible",(IF($G1205="No Attribute (Conventional)","No_Attribute_Conventional",(IF($G1205="Recycled Pre/Post-Consumer","Recycled_Pre_Post_Consumer",(IF($G1205="In-Conversion","In_Conversion",(IF($G1205="Recycled Pre-Consumer","Recycled_Pre_Consumer",(IF($G1205="Recycled Post-Consumer","Recycled_Post_Consumer",(IF($G1205="Sustainably Sourced","Sustainably_sourced",(IF($G1205="Recycled pre-consumer organic","GOTS_recycled_organic","")))))))))))))))))),"")</f>
        <v/>
      </c>
      <c r="AE1205" t="e" cm="1">
        <f t="array" aca="1" ref="AE1205" ca="1">IF($I1205="",IF(INDIRECT("$F"&amp;$S1205)="","",IF(LEFT(INDIRECT("$F"&amp;$S1205),3)="GRS","GRS_RCS_RM",IF((LEFT(INDIRECT("$F"&amp;$S1205),3))="RCS","GRS_RCS_RM",IF(INDIRECT("$F"&amp;$S1205)="OCS (No Label)","OCS_Conversion_RM",IF(LEFT(INDIRECT("$F"&amp;$S1205),3)="OCS","OCS_RM",IF(RIGHT(INDIRECT("$F"&amp;$S1205),10)="conversion","GOTS_RM_conversion",IF((LEFT(INDIRECT("$F"&amp;$S1205),4))="GOTS","GOTS_RM","Responsible_RM"))))))),"DELETERM")</f>
        <v>#VALUE!</v>
      </c>
      <c r="AF1205" t="e" cm="1">
        <f t="array" aca="1" ref="AF1205" ca="1">IF($S1205="","",INDIRECT("$Z"&amp;$S1205))</f>
        <v>#VALUE!</v>
      </c>
      <c r="AG1205" t="str">
        <f t="shared" si="354"/>
        <v/>
      </c>
      <c r="AH1205" t="str" cm="1">
        <f t="array" aca="1" ref="AH1205" ca="1">IFERROR(INDIRECT("$ag"&amp;S1205),"")</f>
        <v/>
      </c>
      <c r="AI1205" t="e" cm="1">
        <f t="array" aca="1" ref="AI1205" ca="1">INDIRECT("O"&amp;S1205)</f>
        <v>#VALUE!</v>
      </c>
      <c r="AJ1205" t="str">
        <f t="shared" si="355"/>
        <v/>
      </c>
    </row>
    <row r="1206" spans="1:36" ht="16.5" customHeight="1">
      <c r="A1206" s="129"/>
      <c r="B1206" s="134"/>
      <c r="C1206" s="135"/>
      <c r="D1206" s="146"/>
      <c r="E1206" s="146"/>
      <c r="F1206" s="135"/>
      <c r="G1206" s="147"/>
      <c r="H1206" s="147"/>
      <c r="I1206" s="147"/>
      <c r="J1206" s="147"/>
      <c r="K1206" s="38"/>
      <c r="L1206" s="143"/>
      <c r="M1206" s="143"/>
      <c r="N1206" s="61"/>
      <c r="O1206" s="314"/>
      <c r="Q1206" t="str">
        <f t="shared" si="350"/>
        <v/>
      </c>
      <c r="S1206" t="e">
        <f t="shared" ca="1" si="359"/>
        <v>#VALUE!</v>
      </c>
      <c r="T1206" t="e">
        <f t="shared" ca="1" si="356"/>
        <v>#VALUE!</v>
      </c>
      <c r="U1206">
        <f t="shared" si="360"/>
        <v>1140</v>
      </c>
      <c r="V1206">
        <v>95.250000000007404</v>
      </c>
      <c r="W1206">
        <f t="shared" si="363"/>
        <v>95</v>
      </c>
      <c r="X1206" t="str" cm="1">
        <f t="array" aca="1" ref="X1206" ca="1">IFERROR(INDEX('PC&amp;PD'!$A$1:$AS$19,ROW('PC&amp;PD'!$A$19),MATCH(INDIRECT(T1206),'PC&amp;PD'!$A$1:$AS$1,0)),"")</f>
        <v/>
      </c>
      <c r="AA1206" t="str">
        <f t="shared" si="351"/>
        <v/>
      </c>
      <c r="AB1206" t="str">
        <f t="shared" si="352"/>
        <v/>
      </c>
      <c r="AC1206" t="e">
        <f t="shared" ca="1" si="353"/>
        <v>#VALUE!</v>
      </c>
      <c r="AD1206" t="str" cm="1">
        <f t="array" aca="1" ref="AD1206" ca="1">IFERROR(IF((LEFT(INDIRECT("$F"&amp;$S1206),4))="GOTS",IF($G1206="Organic","GOTS_Organic_raw",(IF($G1206="Responsible","GOTS_Responsible",(IF($G1206="No Attribute (Conventional)","GOTS_conventional",(IF($G1206="Recycled Pre/Post-Consumer","GOTS_pre_post",(IF($G1206="In-Conversion","GOTS_in_conversion",(IF($G1206="Sustainably Sourced","Sustainably_sourced",(IF($G1206="Recycled pre-consumer organic","GOTS_recycled_organic",""))))))))))))),IF($G1206="Organic","Organic",(IF($G1206="Responsible","Responsible",(IF($G1206="No Attribute (Conventional)","No_Attribute_Conventional",(IF($G1206="Recycled Pre/Post-Consumer","Recycled_Pre_Post_Consumer",(IF($G1206="In-Conversion","In_Conversion",(IF($G1206="Recycled Pre-Consumer","Recycled_Pre_Consumer",(IF($G1206="Recycled Post-Consumer","Recycled_Post_Consumer",(IF($G1206="Sustainably Sourced","Sustainably_sourced",(IF($G1206="Recycled pre-consumer organic","GOTS_recycled_organic","")))))))))))))))))),"")</f>
        <v/>
      </c>
      <c r="AE1206" t="e" cm="1">
        <f t="array" aca="1" ref="AE1206" ca="1">IF($I1206="",IF(INDIRECT("$F"&amp;$S1206)="","",IF(LEFT(INDIRECT("$F"&amp;$S1206),3)="GRS","GRS_RCS_RM",IF((LEFT(INDIRECT("$F"&amp;$S1206),3))="RCS","GRS_RCS_RM",IF(INDIRECT("$F"&amp;$S1206)="OCS (No Label)","OCS_Conversion_RM",IF(LEFT(INDIRECT("$F"&amp;$S1206),3)="OCS","OCS_RM",IF(RIGHT(INDIRECT("$F"&amp;$S1206),10)="conversion","GOTS_RM_conversion",IF((LEFT(INDIRECT("$F"&amp;$S1206),4))="GOTS","GOTS_RM","Responsible_RM"))))))),"DELETERM")</f>
        <v>#VALUE!</v>
      </c>
      <c r="AF1206" t="e" cm="1">
        <f t="array" aca="1" ref="AF1206" ca="1">IF($S1206="","",INDIRECT("$Z"&amp;$S1206))</f>
        <v>#VALUE!</v>
      </c>
      <c r="AG1206" t="str">
        <f t="shared" si="354"/>
        <v/>
      </c>
      <c r="AH1206" t="str" cm="1">
        <f t="array" aca="1" ref="AH1206" ca="1">IFERROR(INDIRECT("$ag"&amp;S1206),"")</f>
        <v/>
      </c>
      <c r="AI1206" t="e" cm="1">
        <f t="array" aca="1" ref="AI1206" ca="1">INDIRECT("O"&amp;S1206)</f>
        <v>#VALUE!</v>
      </c>
      <c r="AJ1206" t="str">
        <f t="shared" si="355"/>
        <v/>
      </c>
    </row>
    <row r="1207" spans="1:36" ht="16.5" customHeight="1">
      <c r="A1207" s="129"/>
      <c r="B1207" s="134"/>
      <c r="C1207" s="135"/>
      <c r="D1207" s="146"/>
      <c r="E1207" s="146"/>
      <c r="F1207" s="135"/>
      <c r="G1207" s="147"/>
      <c r="H1207" s="147"/>
      <c r="I1207" s="147"/>
      <c r="J1207" s="147"/>
      <c r="K1207" s="38"/>
      <c r="L1207" s="143"/>
      <c r="M1207" s="143"/>
      <c r="N1207" s="61"/>
      <c r="O1207" s="314"/>
      <c r="Q1207" t="str">
        <f t="shared" si="350"/>
        <v/>
      </c>
      <c r="S1207" t="e">
        <f t="shared" ca="1" si="359"/>
        <v>#VALUE!</v>
      </c>
      <c r="T1207" t="e">
        <f t="shared" ca="1" si="356"/>
        <v>#VALUE!</v>
      </c>
      <c r="U1207">
        <f t="shared" si="360"/>
        <v>1140</v>
      </c>
      <c r="V1207">
        <v>95.333333333340804</v>
      </c>
      <c r="W1207">
        <f t="shared" si="363"/>
        <v>95</v>
      </c>
      <c r="X1207" t="str" cm="1">
        <f t="array" aca="1" ref="X1207" ca="1">IFERROR(INDEX('PC&amp;PD'!$A$1:$AS$19,ROW('PC&amp;PD'!$A$19),MATCH(INDIRECT(T1207),'PC&amp;PD'!$A$1:$AS$1,0)),"")</f>
        <v/>
      </c>
      <c r="AA1207" t="str">
        <f t="shared" si="351"/>
        <v/>
      </c>
      <c r="AB1207" t="str">
        <f t="shared" si="352"/>
        <v/>
      </c>
      <c r="AC1207" t="e">
        <f t="shared" ca="1" si="353"/>
        <v>#VALUE!</v>
      </c>
      <c r="AD1207" t="str" cm="1">
        <f t="array" aca="1" ref="AD1207" ca="1">IFERROR(IF((LEFT(INDIRECT("$F"&amp;$S1207),4))="GOTS",IF($G1207="Organic","GOTS_Organic_raw",(IF($G1207="Responsible","GOTS_Responsible",(IF($G1207="No Attribute (Conventional)","GOTS_conventional",(IF($G1207="Recycled Pre/Post-Consumer","GOTS_pre_post",(IF($G1207="In-Conversion","GOTS_in_conversion",(IF($G1207="Sustainably Sourced","Sustainably_sourced",(IF($G1207="Recycled pre-consumer organic","GOTS_recycled_organic",""))))))))))))),IF($G1207="Organic","Organic",(IF($G1207="Responsible","Responsible",(IF($G1207="No Attribute (Conventional)","No_Attribute_Conventional",(IF($G1207="Recycled Pre/Post-Consumer","Recycled_Pre_Post_Consumer",(IF($G1207="In-Conversion","In_Conversion",(IF($G1207="Recycled Pre-Consumer","Recycled_Pre_Consumer",(IF($G1207="Recycled Post-Consumer","Recycled_Post_Consumer",(IF($G1207="Sustainably Sourced","Sustainably_sourced",(IF($G1207="Recycled pre-consumer organic","GOTS_recycled_organic","")))))))))))))))))),"")</f>
        <v/>
      </c>
      <c r="AE1207" t="e" cm="1">
        <f t="array" aca="1" ref="AE1207" ca="1">IF($I1207="",IF(INDIRECT("$F"&amp;$S1207)="","",IF(LEFT(INDIRECT("$F"&amp;$S1207),3)="GRS","GRS_RCS_RM",IF((LEFT(INDIRECT("$F"&amp;$S1207),3))="RCS","GRS_RCS_RM",IF(INDIRECT("$F"&amp;$S1207)="OCS (No Label)","OCS_Conversion_RM",IF(LEFT(INDIRECT("$F"&amp;$S1207),3)="OCS","OCS_RM",IF(RIGHT(INDIRECT("$F"&amp;$S1207),10)="conversion","GOTS_RM_conversion",IF((LEFT(INDIRECT("$F"&amp;$S1207),4))="GOTS","GOTS_RM","Responsible_RM"))))))),"DELETERM")</f>
        <v>#VALUE!</v>
      </c>
      <c r="AF1207" t="e" cm="1">
        <f t="array" aca="1" ref="AF1207" ca="1">IF($S1207="","",INDIRECT("$Z"&amp;$S1207))</f>
        <v>#VALUE!</v>
      </c>
      <c r="AG1207" t="str">
        <f t="shared" si="354"/>
        <v/>
      </c>
      <c r="AH1207" t="str" cm="1">
        <f t="array" aca="1" ref="AH1207" ca="1">IFERROR(INDIRECT("$ag"&amp;S1207),"")</f>
        <v/>
      </c>
      <c r="AI1207" t="e" cm="1">
        <f t="array" aca="1" ref="AI1207" ca="1">INDIRECT("O"&amp;S1207)</f>
        <v>#VALUE!</v>
      </c>
      <c r="AJ1207" t="str">
        <f t="shared" si="355"/>
        <v/>
      </c>
    </row>
    <row r="1208" spans="1:36" ht="16.5" customHeight="1">
      <c r="A1208" s="129"/>
      <c r="B1208" s="134"/>
      <c r="C1208" s="135"/>
      <c r="D1208" s="146"/>
      <c r="E1208" s="146"/>
      <c r="F1208" s="135"/>
      <c r="G1208" s="147"/>
      <c r="H1208" s="147"/>
      <c r="I1208" s="147"/>
      <c r="J1208" s="147"/>
      <c r="K1208" s="38"/>
      <c r="L1208" s="143"/>
      <c r="M1208" s="143"/>
      <c r="N1208" s="61"/>
      <c r="O1208" s="314"/>
      <c r="Q1208" t="str">
        <f t="shared" si="350"/>
        <v/>
      </c>
      <c r="S1208" t="e">
        <f t="shared" ca="1" si="359"/>
        <v>#VALUE!</v>
      </c>
      <c r="T1208" t="e">
        <f t="shared" ca="1" si="356"/>
        <v>#VALUE!</v>
      </c>
      <c r="U1208">
        <f t="shared" si="360"/>
        <v>1140</v>
      </c>
      <c r="V1208">
        <v>95.416666666674104</v>
      </c>
      <c r="W1208">
        <f t="shared" si="363"/>
        <v>95</v>
      </c>
      <c r="X1208" t="str" cm="1">
        <f t="array" aca="1" ref="X1208" ca="1">IFERROR(INDEX('PC&amp;PD'!$A$1:$AS$19,ROW('PC&amp;PD'!$A$19),MATCH(INDIRECT(T1208),'PC&amp;PD'!$A$1:$AS$1,0)),"")</f>
        <v/>
      </c>
      <c r="AA1208" t="str">
        <f t="shared" si="351"/>
        <v/>
      </c>
      <c r="AB1208" t="str">
        <f t="shared" si="352"/>
        <v/>
      </c>
      <c r="AC1208" t="e">
        <f t="shared" ca="1" si="353"/>
        <v>#VALUE!</v>
      </c>
      <c r="AD1208" t="str" cm="1">
        <f t="array" aca="1" ref="AD1208" ca="1">IFERROR(IF((LEFT(INDIRECT("$F"&amp;$S1208),4))="GOTS",IF($G1208="Organic","GOTS_Organic_raw",(IF($G1208="Responsible","GOTS_Responsible",(IF($G1208="No Attribute (Conventional)","GOTS_conventional",(IF($G1208="Recycled Pre/Post-Consumer","GOTS_pre_post",(IF($G1208="In-Conversion","GOTS_in_conversion",(IF($G1208="Sustainably Sourced","Sustainably_sourced",(IF($G1208="Recycled pre-consumer organic","GOTS_recycled_organic",""))))))))))))),IF($G1208="Organic","Organic",(IF($G1208="Responsible","Responsible",(IF($G1208="No Attribute (Conventional)","No_Attribute_Conventional",(IF($G1208="Recycled Pre/Post-Consumer","Recycled_Pre_Post_Consumer",(IF($G1208="In-Conversion","In_Conversion",(IF($G1208="Recycled Pre-Consumer","Recycled_Pre_Consumer",(IF($G1208="Recycled Post-Consumer","Recycled_Post_Consumer",(IF($G1208="Sustainably Sourced","Sustainably_sourced",(IF($G1208="Recycled pre-consumer organic","GOTS_recycled_organic","")))))))))))))))))),"")</f>
        <v/>
      </c>
      <c r="AE1208" t="e" cm="1">
        <f t="array" aca="1" ref="AE1208" ca="1">IF($I1208="",IF(INDIRECT("$F"&amp;$S1208)="","",IF(LEFT(INDIRECT("$F"&amp;$S1208),3)="GRS","GRS_RCS_RM",IF((LEFT(INDIRECT("$F"&amp;$S1208),3))="RCS","GRS_RCS_RM",IF(INDIRECT("$F"&amp;$S1208)="OCS (No Label)","OCS_Conversion_RM",IF(LEFT(INDIRECT("$F"&amp;$S1208),3)="OCS","OCS_RM",IF(RIGHT(INDIRECT("$F"&amp;$S1208),10)="conversion","GOTS_RM_conversion",IF((LEFT(INDIRECT("$F"&amp;$S1208),4))="GOTS","GOTS_RM","Responsible_RM"))))))),"DELETERM")</f>
        <v>#VALUE!</v>
      </c>
      <c r="AF1208" t="e" cm="1">
        <f t="array" aca="1" ref="AF1208" ca="1">IF($S1208="","",INDIRECT("$Z"&amp;$S1208))</f>
        <v>#VALUE!</v>
      </c>
      <c r="AG1208" t="str">
        <f t="shared" si="354"/>
        <v/>
      </c>
      <c r="AH1208" t="str" cm="1">
        <f t="array" aca="1" ref="AH1208" ca="1">IFERROR(INDIRECT("$ag"&amp;S1208),"")</f>
        <v/>
      </c>
      <c r="AI1208" t="e" cm="1">
        <f t="array" aca="1" ref="AI1208" ca="1">INDIRECT("O"&amp;S1208)</f>
        <v>#VALUE!</v>
      </c>
      <c r="AJ1208" t="str">
        <f t="shared" si="355"/>
        <v/>
      </c>
    </row>
    <row r="1209" spans="1:36" ht="16.5" customHeight="1">
      <c r="A1209" s="130"/>
      <c r="B1209" s="136"/>
      <c r="C1209" s="137"/>
      <c r="D1209" s="146"/>
      <c r="E1209" s="146"/>
      <c r="F1209" s="137"/>
      <c r="G1209" s="147"/>
      <c r="H1209" s="147"/>
      <c r="I1209" s="147"/>
      <c r="J1209" s="147"/>
      <c r="K1209" s="38"/>
      <c r="L1209" s="144"/>
      <c r="M1209" s="144"/>
      <c r="N1209" s="61"/>
      <c r="O1209" s="314"/>
      <c r="Q1209" t="str">
        <f t="shared" si="350"/>
        <v/>
      </c>
      <c r="S1209" t="e">
        <f t="shared" ca="1" si="359"/>
        <v>#VALUE!</v>
      </c>
      <c r="T1209" t="e">
        <f t="shared" ca="1" si="356"/>
        <v>#VALUE!</v>
      </c>
      <c r="U1209">
        <f t="shared" si="360"/>
        <v>1140</v>
      </c>
      <c r="V1209">
        <v>95.500000000007503</v>
      </c>
      <c r="W1209">
        <f t="shared" si="363"/>
        <v>95</v>
      </c>
      <c r="X1209" t="str" cm="1">
        <f t="array" aca="1" ref="X1209" ca="1">IFERROR(INDEX('PC&amp;PD'!$A$1:$AS$19,ROW('PC&amp;PD'!$A$19),MATCH(INDIRECT(T1209),'PC&amp;PD'!$A$1:$AS$1,0)),"")</f>
        <v/>
      </c>
      <c r="AA1209" t="str">
        <f t="shared" si="351"/>
        <v/>
      </c>
      <c r="AB1209" t="str">
        <f t="shared" si="352"/>
        <v/>
      </c>
      <c r="AC1209" t="e">
        <f t="shared" ca="1" si="353"/>
        <v>#VALUE!</v>
      </c>
      <c r="AD1209" t="str" cm="1">
        <f t="array" aca="1" ref="AD1209" ca="1">IFERROR(IF((LEFT(INDIRECT("$F"&amp;$S1209),4))="GOTS",IF($G1209="Organic","GOTS_Organic_raw",(IF($G1209="Responsible","GOTS_Responsible",(IF($G1209="No Attribute (Conventional)","GOTS_conventional",(IF($G1209="Recycled Pre/Post-Consumer","GOTS_pre_post",(IF($G1209="In-Conversion","GOTS_in_conversion",(IF($G1209="Sustainably Sourced","Sustainably_sourced",(IF($G1209="Recycled pre-consumer organic","GOTS_recycled_organic",""))))))))))))),IF($G1209="Organic","Organic",(IF($G1209="Responsible","Responsible",(IF($G1209="No Attribute (Conventional)","No_Attribute_Conventional",(IF($G1209="Recycled Pre/Post-Consumer","Recycled_Pre_Post_Consumer",(IF($G1209="In-Conversion","In_Conversion",(IF($G1209="Recycled Pre-Consumer","Recycled_Pre_Consumer",(IF($G1209="Recycled Post-Consumer","Recycled_Post_Consumer",(IF($G1209="Sustainably Sourced","Sustainably_sourced",(IF($G1209="Recycled pre-consumer organic","GOTS_recycled_organic","")))))))))))))))))),"")</f>
        <v/>
      </c>
      <c r="AE1209" t="e" cm="1">
        <f t="array" aca="1" ref="AE1209" ca="1">IF($I1209="",IF(INDIRECT("$F"&amp;$S1209)="","",IF(LEFT(INDIRECT("$F"&amp;$S1209),3)="GRS","GRS_RCS_RM",IF((LEFT(INDIRECT("$F"&amp;$S1209),3))="RCS","GRS_RCS_RM",IF(INDIRECT("$F"&amp;$S1209)="OCS (No Label)","OCS_Conversion_RM",IF(LEFT(INDIRECT("$F"&amp;$S1209),3)="OCS","OCS_RM",IF(RIGHT(INDIRECT("$F"&amp;$S1209),10)="conversion","GOTS_RM_conversion",IF((LEFT(INDIRECT("$F"&amp;$S1209),4))="GOTS","GOTS_RM","Responsible_RM"))))))),"DELETERM")</f>
        <v>#VALUE!</v>
      </c>
      <c r="AF1209" t="e" cm="1">
        <f t="array" aca="1" ref="AF1209" ca="1">IF($S1209="","",INDIRECT("$Z"&amp;$S1209))</f>
        <v>#VALUE!</v>
      </c>
      <c r="AG1209" t="str">
        <f t="shared" si="354"/>
        <v/>
      </c>
      <c r="AH1209" t="str" cm="1">
        <f t="array" aca="1" ref="AH1209" ca="1">IFERROR(INDIRECT("$ag"&amp;S1209),"")</f>
        <v/>
      </c>
      <c r="AI1209" t="e" cm="1">
        <f t="array" aca="1" ref="AI1209" ca="1">INDIRECT("O"&amp;S1209)</f>
        <v>#VALUE!</v>
      </c>
      <c r="AJ1209" t="str">
        <f t="shared" si="355"/>
        <v/>
      </c>
    </row>
    <row r="1210" spans="1:36" ht="16.5" customHeight="1">
      <c r="A1210" s="130"/>
      <c r="B1210" s="136"/>
      <c r="C1210" s="137"/>
      <c r="D1210" s="146"/>
      <c r="E1210" s="146"/>
      <c r="F1210" s="137"/>
      <c r="G1210" s="147"/>
      <c r="H1210" s="147"/>
      <c r="I1210" s="147"/>
      <c r="J1210" s="147"/>
      <c r="K1210" s="38"/>
      <c r="L1210" s="144"/>
      <c r="M1210" s="144"/>
      <c r="N1210" s="61"/>
      <c r="O1210" s="314"/>
      <c r="Q1210" t="str">
        <f t="shared" si="350"/>
        <v/>
      </c>
      <c r="S1210" t="e">
        <f t="shared" ca="1" si="359"/>
        <v>#VALUE!</v>
      </c>
      <c r="T1210" t="e">
        <f t="shared" ca="1" si="356"/>
        <v>#VALUE!</v>
      </c>
      <c r="U1210">
        <f t="shared" si="360"/>
        <v>1140</v>
      </c>
      <c r="V1210">
        <v>95.583333333340804</v>
      </c>
      <c r="W1210">
        <f t="shared" si="363"/>
        <v>95</v>
      </c>
      <c r="X1210" t="str" cm="1">
        <f t="array" aca="1" ref="X1210" ca="1">IFERROR(INDEX('PC&amp;PD'!$A$1:$AS$19,ROW('PC&amp;PD'!$A$19),MATCH(INDIRECT(T1210),'PC&amp;PD'!$A$1:$AS$1,0)),"")</f>
        <v/>
      </c>
      <c r="AA1210" t="str">
        <f t="shared" si="351"/>
        <v/>
      </c>
      <c r="AB1210" t="str">
        <f t="shared" si="352"/>
        <v/>
      </c>
      <c r="AC1210" t="e">
        <f t="shared" ca="1" si="353"/>
        <v>#VALUE!</v>
      </c>
      <c r="AD1210" t="str" cm="1">
        <f t="array" aca="1" ref="AD1210" ca="1">IFERROR(IF((LEFT(INDIRECT("$F"&amp;$S1210),4))="GOTS",IF($G1210="Organic","GOTS_Organic_raw",(IF($G1210="Responsible","GOTS_Responsible",(IF($G1210="No Attribute (Conventional)","GOTS_conventional",(IF($G1210="Recycled Pre/Post-Consumer","GOTS_pre_post",(IF($G1210="In-Conversion","GOTS_in_conversion",(IF($G1210="Sustainably Sourced","Sustainably_sourced",(IF($G1210="Recycled pre-consumer organic","GOTS_recycled_organic",""))))))))))))),IF($G1210="Organic","Organic",(IF($G1210="Responsible","Responsible",(IF($G1210="No Attribute (Conventional)","No_Attribute_Conventional",(IF($G1210="Recycled Pre/Post-Consumer","Recycled_Pre_Post_Consumer",(IF($G1210="In-Conversion","In_Conversion",(IF($G1210="Recycled Pre-Consumer","Recycled_Pre_Consumer",(IF($G1210="Recycled Post-Consumer","Recycled_Post_Consumer",(IF($G1210="Sustainably Sourced","Sustainably_sourced",(IF($G1210="Recycled pre-consumer organic","GOTS_recycled_organic","")))))))))))))))))),"")</f>
        <v/>
      </c>
      <c r="AE1210" t="e" cm="1">
        <f t="array" aca="1" ref="AE1210" ca="1">IF($I1210="",IF(INDIRECT("$F"&amp;$S1210)="","",IF(LEFT(INDIRECT("$F"&amp;$S1210),3)="GRS","GRS_RCS_RM",IF((LEFT(INDIRECT("$F"&amp;$S1210),3))="RCS","GRS_RCS_RM",IF(INDIRECT("$F"&amp;$S1210)="OCS (No Label)","OCS_Conversion_RM",IF(LEFT(INDIRECT("$F"&amp;$S1210),3)="OCS","OCS_RM",IF(RIGHT(INDIRECT("$F"&amp;$S1210),10)="conversion","GOTS_RM_conversion",IF((LEFT(INDIRECT("$F"&amp;$S1210),4))="GOTS","GOTS_RM","Responsible_RM"))))))),"DELETERM")</f>
        <v>#VALUE!</v>
      </c>
      <c r="AF1210" t="e" cm="1">
        <f t="array" aca="1" ref="AF1210" ca="1">IF($S1210="","",INDIRECT("$Z"&amp;$S1210))</f>
        <v>#VALUE!</v>
      </c>
      <c r="AG1210" t="str">
        <f t="shared" si="354"/>
        <v/>
      </c>
      <c r="AH1210" t="str" cm="1">
        <f t="array" aca="1" ref="AH1210" ca="1">IFERROR(INDIRECT("$ag"&amp;S1210),"")</f>
        <v/>
      </c>
      <c r="AI1210" t="e" cm="1">
        <f t="array" aca="1" ref="AI1210" ca="1">INDIRECT("O"&amp;S1210)</f>
        <v>#VALUE!</v>
      </c>
      <c r="AJ1210" t="str">
        <f t="shared" si="355"/>
        <v/>
      </c>
    </row>
    <row r="1211" spans="1:36" ht="16.5" customHeight="1">
      <c r="A1211" s="130"/>
      <c r="B1211" s="136"/>
      <c r="C1211" s="137"/>
      <c r="D1211" s="146"/>
      <c r="E1211" s="146"/>
      <c r="F1211" s="137"/>
      <c r="G1211" s="147"/>
      <c r="H1211" s="147"/>
      <c r="I1211" s="147"/>
      <c r="J1211" s="147"/>
      <c r="K1211" s="38"/>
      <c r="L1211" s="144"/>
      <c r="M1211" s="144"/>
      <c r="N1211" s="61"/>
      <c r="O1211" s="314"/>
      <c r="Q1211" t="str">
        <f t="shared" si="350"/>
        <v/>
      </c>
      <c r="S1211" t="e">
        <f t="shared" ca="1" si="359"/>
        <v>#VALUE!</v>
      </c>
      <c r="T1211" t="e">
        <f t="shared" ca="1" si="356"/>
        <v>#VALUE!</v>
      </c>
      <c r="U1211">
        <f t="shared" si="360"/>
        <v>1140</v>
      </c>
      <c r="V1211">
        <v>95.666666666674104</v>
      </c>
      <c r="W1211">
        <f t="shared" si="363"/>
        <v>95</v>
      </c>
      <c r="X1211" t="str" cm="1">
        <f t="array" aca="1" ref="X1211" ca="1">IFERROR(INDEX('PC&amp;PD'!$A$1:$AS$19,ROW('PC&amp;PD'!$A$19),MATCH(INDIRECT(T1211),'PC&amp;PD'!$A$1:$AS$1,0)),"")</f>
        <v/>
      </c>
      <c r="AA1211" t="str">
        <f t="shared" si="351"/>
        <v/>
      </c>
      <c r="AB1211" t="str">
        <f t="shared" si="352"/>
        <v/>
      </c>
      <c r="AC1211" t="e">
        <f t="shared" ca="1" si="353"/>
        <v>#VALUE!</v>
      </c>
      <c r="AD1211" t="str" cm="1">
        <f t="array" aca="1" ref="AD1211" ca="1">IFERROR(IF((LEFT(INDIRECT("$F"&amp;$S1211),4))="GOTS",IF($G1211="Organic","GOTS_Organic_raw",(IF($G1211="Responsible","GOTS_Responsible",(IF($G1211="No Attribute (Conventional)","GOTS_conventional",(IF($G1211="Recycled Pre/Post-Consumer","GOTS_pre_post",(IF($G1211="In-Conversion","GOTS_in_conversion",(IF($G1211="Sustainably Sourced","Sustainably_sourced",(IF($G1211="Recycled pre-consumer organic","GOTS_recycled_organic",""))))))))))))),IF($G1211="Organic","Organic",(IF($G1211="Responsible","Responsible",(IF($G1211="No Attribute (Conventional)","No_Attribute_Conventional",(IF($G1211="Recycled Pre/Post-Consumer","Recycled_Pre_Post_Consumer",(IF($G1211="In-Conversion","In_Conversion",(IF($G1211="Recycled Pre-Consumer","Recycled_Pre_Consumer",(IF($G1211="Recycled Post-Consumer","Recycled_Post_Consumer",(IF($G1211="Sustainably Sourced","Sustainably_sourced",(IF($G1211="Recycled pre-consumer organic","GOTS_recycled_organic","")))))))))))))))))),"")</f>
        <v/>
      </c>
      <c r="AE1211" t="e" cm="1">
        <f t="array" aca="1" ref="AE1211" ca="1">IF($I1211="",IF(INDIRECT("$F"&amp;$S1211)="","",IF(LEFT(INDIRECT("$F"&amp;$S1211),3)="GRS","GRS_RCS_RM",IF((LEFT(INDIRECT("$F"&amp;$S1211),3))="RCS","GRS_RCS_RM",IF(INDIRECT("$F"&amp;$S1211)="OCS (No Label)","OCS_Conversion_RM",IF(LEFT(INDIRECT("$F"&amp;$S1211),3)="OCS","OCS_RM",IF(RIGHT(INDIRECT("$F"&amp;$S1211),10)="conversion","GOTS_RM_conversion",IF((LEFT(INDIRECT("$F"&amp;$S1211),4))="GOTS","GOTS_RM","Responsible_RM"))))))),"DELETERM")</f>
        <v>#VALUE!</v>
      </c>
      <c r="AF1211" t="e" cm="1">
        <f t="array" aca="1" ref="AF1211" ca="1">IF($S1211="","",INDIRECT("$Z"&amp;$S1211))</f>
        <v>#VALUE!</v>
      </c>
      <c r="AG1211" t="str">
        <f t="shared" si="354"/>
        <v/>
      </c>
      <c r="AH1211" t="str" cm="1">
        <f t="array" aca="1" ref="AH1211" ca="1">IFERROR(INDIRECT("$ag"&amp;S1211),"")</f>
        <v/>
      </c>
      <c r="AI1211" t="e" cm="1">
        <f t="array" aca="1" ref="AI1211" ca="1">INDIRECT("O"&amp;S1211)</f>
        <v>#VALUE!</v>
      </c>
      <c r="AJ1211" t="str">
        <f t="shared" si="355"/>
        <v/>
      </c>
    </row>
    <row r="1212" spans="1:36" ht="16.5" customHeight="1">
      <c r="A1212" s="130"/>
      <c r="B1212" s="136"/>
      <c r="C1212" s="137"/>
      <c r="D1212" s="146"/>
      <c r="E1212" s="146"/>
      <c r="F1212" s="137"/>
      <c r="G1212" s="147"/>
      <c r="H1212" s="147"/>
      <c r="I1212" s="147"/>
      <c r="J1212" s="147"/>
      <c r="K1212" s="38"/>
      <c r="L1212" s="144"/>
      <c r="M1212" s="144"/>
      <c r="N1212" s="61"/>
      <c r="O1212" s="314"/>
      <c r="Q1212" t="str">
        <f t="shared" si="350"/>
        <v/>
      </c>
      <c r="S1212" t="e">
        <f t="shared" ca="1" si="359"/>
        <v>#VALUE!</v>
      </c>
      <c r="T1212" t="e">
        <f t="shared" ca="1" si="356"/>
        <v>#VALUE!</v>
      </c>
      <c r="U1212">
        <f t="shared" si="360"/>
        <v>1140</v>
      </c>
      <c r="V1212">
        <v>95.750000000007503</v>
      </c>
      <c r="W1212">
        <f t="shared" si="363"/>
        <v>95</v>
      </c>
      <c r="X1212" t="str" cm="1">
        <f t="array" aca="1" ref="X1212" ca="1">IFERROR(INDEX('PC&amp;PD'!$A$1:$AS$19,ROW('PC&amp;PD'!$A$19),MATCH(INDIRECT(T1212),'PC&amp;PD'!$A$1:$AS$1,0)),"")</f>
        <v/>
      </c>
      <c r="AA1212" t="str">
        <f t="shared" si="351"/>
        <v/>
      </c>
      <c r="AB1212" t="str">
        <f t="shared" si="352"/>
        <v/>
      </c>
      <c r="AC1212" t="e">
        <f t="shared" ca="1" si="353"/>
        <v>#VALUE!</v>
      </c>
      <c r="AD1212" t="str" cm="1">
        <f t="array" aca="1" ref="AD1212" ca="1">IFERROR(IF((LEFT(INDIRECT("$F"&amp;$S1212),4))="GOTS",IF($G1212="Organic","GOTS_Organic_raw",(IF($G1212="Responsible","GOTS_Responsible",(IF($G1212="No Attribute (Conventional)","GOTS_conventional",(IF($G1212="Recycled Pre/Post-Consumer","GOTS_pre_post",(IF($G1212="In-Conversion","GOTS_in_conversion",(IF($G1212="Sustainably Sourced","Sustainably_sourced",(IF($G1212="Recycled pre-consumer organic","GOTS_recycled_organic",""))))))))))))),IF($G1212="Organic","Organic",(IF($G1212="Responsible","Responsible",(IF($G1212="No Attribute (Conventional)","No_Attribute_Conventional",(IF($G1212="Recycled Pre/Post-Consumer","Recycled_Pre_Post_Consumer",(IF($G1212="In-Conversion","In_Conversion",(IF($G1212="Recycled Pre-Consumer","Recycled_Pre_Consumer",(IF($G1212="Recycled Post-Consumer","Recycled_Post_Consumer",(IF($G1212="Sustainably Sourced","Sustainably_sourced",(IF($G1212="Recycled pre-consumer organic","GOTS_recycled_organic","")))))))))))))))))),"")</f>
        <v/>
      </c>
      <c r="AE1212" t="e" cm="1">
        <f t="array" aca="1" ref="AE1212" ca="1">IF($I1212="",IF(INDIRECT("$F"&amp;$S1212)="","",IF(LEFT(INDIRECT("$F"&amp;$S1212),3)="GRS","GRS_RCS_RM",IF((LEFT(INDIRECT("$F"&amp;$S1212),3))="RCS","GRS_RCS_RM",IF(INDIRECT("$F"&amp;$S1212)="OCS (No Label)","OCS_Conversion_RM",IF(LEFT(INDIRECT("$F"&amp;$S1212),3)="OCS","OCS_RM",IF(RIGHT(INDIRECT("$F"&amp;$S1212),10)="conversion","GOTS_RM_conversion",IF((LEFT(INDIRECT("$F"&amp;$S1212),4))="GOTS","GOTS_RM","Responsible_RM"))))))),"DELETERM")</f>
        <v>#VALUE!</v>
      </c>
      <c r="AF1212" t="e" cm="1">
        <f t="array" aca="1" ref="AF1212" ca="1">IF($S1212="","",INDIRECT("$Z"&amp;$S1212))</f>
        <v>#VALUE!</v>
      </c>
      <c r="AG1212" t="str">
        <f t="shared" si="354"/>
        <v/>
      </c>
      <c r="AH1212" t="str" cm="1">
        <f t="array" aca="1" ref="AH1212" ca="1">IFERROR(INDIRECT("$ag"&amp;S1212),"")</f>
        <v/>
      </c>
      <c r="AI1212" t="e" cm="1">
        <f t="array" aca="1" ref="AI1212" ca="1">INDIRECT("O"&amp;S1212)</f>
        <v>#VALUE!</v>
      </c>
      <c r="AJ1212" t="str">
        <f t="shared" si="355"/>
        <v/>
      </c>
    </row>
    <row r="1213" spans="1:36" ht="16.5" customHeight="1">
      <c r="A1213" s="130"/>
      <c r="B1213" s="136"/>
      <c r="C1213" s="137"/>
      <c r="D1213" s="146"/>
      <c r="E1213" s="146"/>
      <c r="F1213" s="137"/>
      <c r="G1213" s="147"/>
      <c r="H1213" s="147"/>
      <c r="I1213" s="147"/>
      <c r="J1213" s="147"/>
      <c r="K1213" s="38"/>
      <c r="L1213" s="144"/>
      <c r="M1213" s="144"/>
      <c r="N1213" s="61"/>
      <c r="O1213" s="314"/>
      <c r="Q1213" t="str">
        <f t="shared" si="350"/>
        <v/>
      </c>
      <c r="S1213" t="e">
        <f t="shared" ca="1" si="359"/>
        <v>#VALUE!</v>
      </c>
      <c r="T1213" t="e">
        <f t="shared" ca="1" si="356"/>
        <v>#VALUE!</v>
      </c>
      <c r="U1213">
        <f t="shared" si="360"/>
        <v>1140</v>
      </c>
      <c r="V1213">
        <v>95.833333333340804</v>
      </c>
      <c r="W1213">
        <f t="shared" si="363"/>
        <v>95</v>
      </c>
      <c r="X1213" t="str" cm="1">
        <f t="array" aca="1" ref="X1213" ca="1">IFERROR(INDEX('PC&amp;PD'!$A$1:$AS$19,ROW('PC&amp;PD'!$A$19),MATCH(INDIRECT(T1213),'PC&amp;PD'!$A$1:$AS$1,0)),"")</f>
        <v/>
      </c>
      <c r="AA1213" t="str">
        <f t="shared" si="351"/>
        <v/>
      </c>
      <c r="AB1213" t="str">
        <f t="shared" si="352"/>
        <v/>
      </c>
      <c r="AC1213" t="e">
        <f t="shared" ca="1" si="353"/>
        <v>#VALUE!</v>
      </c>
      <c r="AD1213" t="str" cm="1">
        <f t="array" aca="1" ref="AD1213" ca="1">IFERROR(IF((LEFT(INDIRECT("$F"&amp;$S1213),4))="GOTS",IF($G1213="Organic","GOTS_Organic_raw",(IF($G1213="Responsible","GOTS_Responsible",(IF($G1213="No Attribute (Conventional)","GOTS_conventional",(IF($G1213="Recycled Pre/Post-Consumer","GOTS_pre_post",(IF($G1213="In-Conversion","GOTS_in_conversion",(IF($G1213="Sustainably Sourced","Sustainably_sourced",(IF($G1213="Recycled pre-consumer organic","GOTS_recycled_organic",""))))))))))))),IF($G1213="Organic","Organic",(IF($G1213="Responsible","Responsible",(IF($G1213="No Attribute (Conventional)","No_Attribute_Conventional",(IF($G1213="Recycled Pre/Post-Consumer","Recycled_Pre_Post_Consumer",(IF($G1213="In-Conversion","In_Conversion",(IF($G1213="Recycled Pre-Consumer","Recycled_Pre_Consumer",(IF($G1213="Recycled Post-Consumer","Recycled_Post_Consumer",(IF($G1213="Sustainably Sourced","Sustainably_sourced",(IF($G1213="Recycled pre-consumer organic","GOTS_recycled_organic","")))))))))))))))))),"")</f>
        <v/>
      </c>
      <c r="AE1213" t="e" cm="1">
        <f t="array" aca="1" ref="AE1213" ca="1">IF($I1213="",IF(INDIRECT("$F"&amp;$S1213)="","",IF(LEFT(INDIRECT("$F"&amp;$S1213),3)="GRS","GRS_RCS_RM",IF((LEFT(INDIRECT("$F"&amp;$S1213),3))="RCS","GRS_RCS_RM",IF(INDIRECT("$F"&amp;$S1213)="OCS (No Label)","OCS_Conversion_RM",IF(LEFT(INDIRECT("$F"&amp;$S1213),3)="OCS","OCS_RM",IF(RIGHT(INDIRECT("$F"&amp;$S1213),10)="conversion","GOTS_RM_conversion",IF((LEFT(INDIRECT("$F"&amp;$S1213),4))="GOTS","GOTS_RM","Responsible_RM"))))))),"DELETERM")</f>
        <v>#VALUE!</v>
      </c>
      <c r="AF1213" t="e" cm="1">
        <f t="array" aca="1" ref="AF1213" ca="1">IF($S1213="","",INDIRECT("$Z"&amp;$S1213))</f>
        <v>#VALUE!</v>
      </c>
      <c r="AG1213" t="str">
        <f t="shared" si="354"/>
        <v/>
      </c>
      <c r="AH1213" t="str" cm="1">
        <f t="array" aca="1" ref="AH1213" ca="1">IFERROR(INDIRECT("$ag"&amp;S1213),"")</f>
        <v/>
      </c>
      <c r="AI1213" t="e" cm="1">
        <f t="array" aca="1" ref="AI1213" ca="1">INDIRECT("O"&amp;S1213)</f>
        <v>#VALUE!</v>
      </c>
      <c r="AJ1213" t="str">
        <f t="shared" si="355"/>
        <v/>
      </c>
    </row>
    <row r="1214" spans="1:36" ht="16.5" customHeight="1" thickBot="1">
      <c r="A1214" s="131"/>
      <c r="B1214" s="138"/>
      <c r="C1214" s="139"/>
      <c r="D1214" s="148"/>
      <c r="E1214" s="148"/>
      <c r="F1214" s="139"/>
      <c r="G1214" s="149"/>
      <c r="H1214" s="149"/>
      <c r="I1214" s="149"/>
      <c r="J1214" s="149"/>
      <c r="K1214" s="39"/>
      <c r="L1214" s="145"/>
      <c r="M1214" s="145"/>
      <c r="N1214" s="62"/>
      <c r="O1214" s="315"/>
      <c r="Q1214" t="str">
        <f t="shared" si="350"/>
        <v/>
      </c>
      <c r="S1214" t="e">
        <f t="shared" ca="1" si="359"/>
        <v>#VALUE!</v>
      </c>
      <c r="T1214" t="e">
        <f t="shared" ca="1" si="356"/>
        <v>#VALUE!</v>
      </c>
      <c r="U1214">
        <f t="shared" si="360"/>
        <v>1140</v>
      </c>
      <c r="V1214">
        <v>95.916666666674203</v>
      </c>
      <c r="W1214">
        <f t="shared" si="363"/>
        <v>95</v>
      </c>
      <c r="X1214" t="str" cm="1">
        <f t="array" aca="1" ref="X1214" ca="1">IFERROR(INDEX('PC&amp;PD'!$A$1:$AS$19,ROW('PC&amp;PD'!$A$19),MATCH(INDIRECT(T1214),'PC&amp;PD'!$A$1:$AS$1,0)),"")</f>
        <v/>
      </c>
      <c r="AA1214" t="str">
        <f t="shared" si="351"/>
        <v/>
      </c>
      <c r="AB1214" t="str">
        <f t="shared" si="352"/>
        <v/>
      </c>
      <c r="AC1214" t="e">
        <f t="shared" ca="1" si="353"/>
        <v>#VALUE!</v>
      </c>
      <c r="AD1214" t="str" cm="1">
        <f t="array" aca="1" ref="AD1214" ca="1">IFERROR(IF((LEFT(INDIRECT("$F"&amp;$S1214),4))="GOTS",IF($G1214="Organic","GOTS_Organic_raw",(IF($G1214="Responsible","GOTS_Responsible",(IF($G1214="No Attribute (Conventional)","GOTS_conventional",(IF($G1214="Recycled Pre/Post-Consumer","GOTS_pre_post",(IF($G1214="In-Conversion","GOTS_in_conversion",(IF($G1214="Sustainably Sourced","Sustainably_sourced",(IF($G1214="Recycled pre-consumer organic","GOTS_recycled_organic",""))))))))))))),IF($G1214="Organic","Organic",(IF($G1214="Responsible","Responsible",(IF($G1214="No Attribute (Conventional)","No_Attribute_Conventional",(IF($G1214="Recycled Pre/Post-Consumer","Recycled_Pre_Post_Consumer",(IF($G1214="In-Conversion","In_Conversion",(IF($G1214="Recycled Pre-Consumer","Recycled_Pre_Consumer",(IF($G1214="Recycled Post-Consumer","Recycled_Post_Consumer",(IF($G1214="Sustainably Sourced","Sustainably_sourced",(IF($G1214="Recycled pre-consumer organic","GOTS_recycled_organic","")))))))))))))))))),"")</f>
        <v/>
      </c>
      <c r="AE1214" t="e" cm="1">
        <f t="array" aca="1" ref="AE1214" ca="1">IF($I1214="",IF(INDIRECT("$F"&amp;$S1214)="","",IF(LEFT(INDIRECT("$F"&amp;$S1214),3)="GRS","GRS_RCS_RM",IF((LEFT(INDIRECT("$F"&amp;$S1214),3))="RCS","GRS_RCS_RM",IF(INDIRECT("$F"&amp;$S1214)="OCS (No Label)","OCS_Conversion_RM",IF(LEFT(INDIRECT("$F"&amp;$S1214),3)="OCS","OCS_RM",IF(RIGHT(INDIRECT("$F"&amp;$S1214),10)="conversion","GOTS_RM_conversion",IF((LEFT(INDIRECT("$F"&amp;$S1214),4))="GOTS","GOTS_RM","Responsible_RM"))))))),"DELETERM")</f>
        <v>#VALUE!</v>
      </c>
      <c r="AF1214" t="e" cm="1">
        <f t="array" aca="1" ref="AF1214" ca="1">IF($S1214="","",INDIRECT("$Z"&amp;$S1214))</f>
        <v>#VALUE!</v>
      </c>
      <c r="AG1214" t="str">
        <f t="shared" si="354"/>
        <v/>
      </c>
      <c r="AH1214" t="str" cm="1">
        <f t="array" aca="1" ref="AH1214" ca="1">IFERROR(INDIRECT("$ag"&amp;S1214),"")</f>
        <v/>
      </c>
      <c r="AI1214" t="e" cm="1">
        <f t="array" aca="1" ref="AI1214" ca="1">INDIRECT("O"&amp;S1214)</f>
        <v>#VALUE!</v>
      </c>
      <c r="AJ1214" t="str">
        <f t="shared" si="355"/>
        <v/>
      </c>
    </row>
    <row r="1215" spans="1:36" ht="16.5" customHeight="1">
      <c r="A1215" s="128" t="str">
        <f>IF(B1215="","",COUNTA($B$63:$B1215))</f>
        <v/>
      </c>
      <c r="B1215" s="132"/>
      <c r="C1215" s="133"/>
      <c r="D1215" s="140"/>
      <c r="E1215" s="140"/>
      <c r="F1215" s="133"/>
      <c r="G1215" s="141"/>
      <c r="H1215" s="141"/>
      <c r="I1215" s="141"/>
      <c r="J1215" s="141"/>
      <c r="K1215" s="37"/>
      <c r="L1215" s="142" t="str">
        <f>IF(R1215="","",LEFT(R1215,LEN(R1215)-2))</f>
        <v/>
      </c>
      <c r="M1215" s="142"/>
      <c r="N1215" s="60"/>
      <c r="O1215" s="313"/>
      <c r="Q1215" t="str">
        <f t="shared" si="350"/>
        <v/>
      </c>
      <c r="R1215" t="str">
        <f t="shared" ref="R1215" si="370">CONCATENATE($Q1215,Q1216,Q1217,Q1218,Q1219,Q1220,$Q1221,$Q1222,$Q1223,$Q1224,$Q1225,$Q1226)</f>
        <v/>
      </c>
      <c r="S1215" t="e">
        <f t="shared" ca="1" si="359"/>
        <v>#VALUE!</v>
      </c>
      <c r="T1215" t="e">
        <f t="shared" ca="1" si="356"/>
        <v>#VALUE!</v>
      </c>
      <c r="U1215">
        <f t="shared" si="360"/>
        <v>1152</v>
      </c>
      <c r="V1215">
        <v>96.000000000007503</v>
      </c>
      <c r="W1215">
        <f t="shared" si="363"/>
        <v>96</v>
      </c>
      <c r="X1215" t="str" cm="1">
        <f t="array" aca="1" ref="X1215" ca="1">IFERROR(INDEX('PC&amp;PD'!$A$1:$AS$19,ROW('PC&amp;PD'!$A$19),MATCH(INDIRECT(T1215),'PC&amp;PD'!$A$1:$AS$1,0)),"")</f>
        <v/>
      </c>
      <c r="Z1215" t="str">
        <f t="shared" ref="Z1215" si="371">IFERROR(IF($F1215="OCS 100","OCS (OCS 100)",IF($F1215="OCS Blended","OCS (OCS Blended)",IF($F1215="OCS (No Label)","OCS (No Label)",IF($F1215="RCS 100","RCS (RCS 100)",IF($F1215="RCS Blended","RCS (RCS Blended)",IF($F1215="GRS","GRS (GRS)",IF($F1215="GRS (No Label)", "GRS (No Label)",IF($F1215="RDS","RDS (RDS)",IF($F1215="RWS","RWS (RWS)",IF($F1215="RAS","RAS (RAS)",IF($F1215="RMS","RMS (RMS)",IF($F1215="GOTS Organic","GOTS (Organic)",IF($F1215="GOTS Made with organic","GOTS (Made with Organic)",IF($F1215="GOTS Organic - in conversion","GOTS (Organic - In Conversion)",IF($F1215="GOTS Made with organic - in conversion","GOTS (Made with Organic - In Conversion)",""))))))))))))))),"")</f>
        <v/>
      </c>
      <c r="AA1215" t="str">
        <f t="shared" si="351"/>
        <v/>
      </c>
      <c r="AB1215" t="str">
        <f t="shared" si="352"/>
        <v/>
      </c>
      <c r="AC1215" t="e">
        <f t="shared" ca="1" si="353"/>
        <v>#VALUE!</v>
      </c>
      <c r="AD1215" t="str" cm="1">
        <f t="array" aca="1" ref="AD1215" ca="1">IFERROR(IF((LEFT(INDIRECT("$F"&amp;$S1215),4))="GOTS",IF($G1215="Organic","GOTS_Organic_raw",(IF($G1215="Responsible","GOTS_Responsible",(IF($G1215="No Attribute (Conventional)","GOTS_conventional",(IF($G1215="Recycled Pre/Post-Consumer","GOTS_pre_post",(IF($G1215="In-Conversion","GOTS_in_conversion",(IF($G1215="Sustainably Sourced","Sustainably_sourced",(IF($G1215="Recycled pre-consumer organic","GOTS_recycled_organic",""))))))))))))),IF($G1215="Organic","Organic",(IF($G1215="Responsible","Responsible",(IF($G1215="No Attribute (Conventional)","No_Attribute_Conventional",(IF($G1215="Recycled Pre/Post-Consumer","Recycled_Pre_Post_Consumer",(IF($G1215="In-Conversion","In_Conversion",(IF($G1215="Recycled Pre-Consumer","Recycled_Pre_Consumer",(IF($G1215="Recycled Post-Consumer","Recycled_Post_Consumer",(IF($G1215="Sustainably Sourced","Sustainably_sourced",(IF($G1215="Recycled pre-consumer organic","GOTS_recycled_organic","")))))))))))))))))),"")</f>
        <v/>
      </c>
      <c r="AE1215" t="e" cm="1">
        <f t="array" aca="1" ref="AE1215" ca="1">IF($I1215="",IF(INDIRECT("$F"&amp;$S1215)="","",IF(LEFT(INDIRECT("$F"&amp;$S1215),3)="GRS","GRS_RCS_RM",IF((LEFT(INDIRECT("$F"&amp;$S1215),3))="RCS","GRS_RCS_RM",IF(INDIRECT("$F"&amp;$S1215)="OCS (No Label)","OCS_Conversion_RM",IF(LEFT(INDIRECT("$F"&amp;$S1215),3)="OCS","OCS_RM",IF(RIGHT(INDIRECT("$F"&amp;$S1215),10)="conversion","GOTS_RM_conversion",IF((LEFT(INDIRECT("$F"&amp;$S1215),4))="GOTS","GOTS_RM","Responsible_RM"))))))),"DELETERM")</f>
        <v>#VALUE!</v>
      </c>
      <c r="AF1215" t="e" cm="1">
        <f t="array" aca="1" ref="AF1215" ca="1">IF($S1215="","",INDIRECT("$Z"&amp;$S1215))</f>
        <v>#VALUE!</v>
      </c>
      <c r="AG1215" t="str">
        <f t="shared" si="354"/>
        <v/>
      </c>
      <c r="AH1215" t="str" cm="1">
        <f t="array" aca="1" ref="AH1215" ca="1">IFERROR(INDIRECT("$ag"&amp;S1215),"")</f>
        <v/>
      </c>
      <c r="AI1215" t="e" cm="1">
        <f t="array" aca="1" ref="AI1215" ca="1">INDIRECT("O"&amp;S1215)</f>
        <v>#VALUE!</v>
      </c>
      <c r="AJ1215" t="str">
        <f t="shared" si="355"/>
        <v/>
      </c>
    </row>
    <row r="1216" spans="1:36" ht="16.5" customHeight="1">
      <c r="A1216" s="129"/>
      <c r="B1216" s="134"/>
      <c r="C1216" s="135"/>
      <c r="D1216" s="146"/>
      <c r="E1216" s="146"/>
      <c r="F1216" s="135"/>
      <c r="G1216" s="147"/>
      <c r="H1216" s="147"/>
      <c r="I1216" s="147"/>
      <c r="J1216" s="147"/>
      <c r="K1216" s="38"/>
      <c r="L1216" s="143"/>
      <c r="M1216" s="143"/>
      <c r="N1216" s="61"/>
      <c r="O1216" s="314"/>
      <c r="Q1216" t="str">
        <f t="shared" ref="Q1216:Q1279" si="372">IF(G1216="No Attribute (Conventional)",IF(OR($G1216="",$I1216="",$K1216=""),"",CONCATENATE($K1216," ",$AA1216," ",$I1216," + ")),IF(OR($G1216="",$I1216="",$K1216=""),"",CONCATENATE($K1216," ",$G1216," ",$I1216," + ")))</f>
        <v/>
      </c>
      <c r="S1216" t="e">
        <f t="shared" ca="1" si="359"/>
        <v>#VALUE!</v>
      </c>
      <c r="T1216" t="e">
        <f t="shared" ca="1" si="356"/>
        <v>#VALUE!</v>
      </c>
      <c r="U1216">
        <f t="shared" si="360"/>
        <v>1152</v>
      </c>
      <c r="V1216">
        <v>96.083333333340804</v>
      </c>
      <c r="W1216">
        <f t="shared" si="363"/>
        <v>96</v>
      </c>
      <c r="X1216" t="str" cm="1">
        <f t="array" aca="1" ref="X1216" ca="1">IFERROR(INDEX('PC&amp;PD'!$A$1:$AS$19,ROW('PC&amp;PD'!$A$19),MATCH(INDIRECT(T1216),'PC&amp;PD'!$A$1:$AS$1,0)),"")</f>
        <v/>
      </c>
      <c r="AA1216" t="str">
        <f t="shared" ref="AA1216:AA1279" si="373">IFERROR(IF(G1216="","",IF(G1216="No Attribute (Conventional)","",G1216)),"")</f>
        <v/>
      </c>
      <c r="AB1216" t="str">
        <f t="shared" ref="AB1216:AB1279" si="374">IFERROR(IF($F1216="OCS 100", "OCS_100",IF($F1216="OCS Blended", "OCS_Blended",IF($F1216="OCS (No Label)", "OCS_No_Label",IF($F1216="RCS 100", "RCS_100",IF($F1216="RCS Blended","RCS_Blended",IF($F1216="GRS","GRS",IF($F1216="GRS (No Label)", "GRS_No_Label",IF($F1216="RDS","RDS",IF($F1216="RWS","RWS",IF($F1216="RMS","RMS",IF($F1216="GOTS Organic","GOTS_Organic",IF($F1216="GOTS Made with organic","GOTS_Made_with_organic",IF($F1216="GOTS Organic - in conversion","GOTS_Organic_in_Conversion",IF($F1216="GOTS Made with organic - in conversion","GOTS_Made_with_Organic_in_Conversion",IF($F1216="RAS","RAS",IF($F1216="Rcs (No Label)","RCS_No_Label",IF($F1216="RWS (No Label)","RWS_No_Label",IF($F1216="RMS (No Label)","RMS_No_Label",IF($F1216="RAS (No Label)","RAS_No_Label",IF($F1216="RDS (No Label)","RDS_No_Label","")))))))))))))))))))),"")</f>
        <v/>
      </c>
      <c r="AC1216" t="e">
        <f t="shared" ref="AC1216:AC1279" ca="1" si="375">"$AB"&amp;S1216</f>
        <v>#VALUE!</v>
      </c>
      <c r="AD1216" t="str" cm="1">
        <f t="array" aca="1" ref="AD1216" ca="1">IFERROR(IF((LEFT(INDIRECT("$F"&amp;$S1216),4))="GOTS",IF($G1216="Organic","GOTS_Organic_raw",(IF($G1216="Responsible","GOTS_Responsible",(IF($G1216="No Attribute (Conventional)","GOTS_conventional",(IF($G1216="Recycled Pre/Post-Consumer","GOTS_pre_post",(IF($G1216="In-Conversion","GOTS_in_conversion",(IF($G1216="Sustainably Sourced","Sustainably_sourced",(IF($G1216="Recycled pre-consumer organic","GOTS_recycled_organic",""))))))))))))),IF($G1216="Organic","Organic",(IF($G1216="Responsible","Responsible",(IF($G1216="No Attribute (Conventional)","No_Attribute_Conventional",(IF($G1216="Recycled Pre/Post-Consumer","Recycled_Pre_Post_Consumer",(IF($G1216="In-Conversion","In_Conversion",(IF($G1216="Recycled Pre-Consumer","Recycled_Pre_Consumer",(IF($G1216="Recycled Post-Consumer","Recycled_Post_Consumer",(IF($G1216="Sustainably Sourced","Sustainably_sourced",(IF($G1216="Recycled pre-consumer organic","GOTS_recycled_organic","")))))))))))))))))),"")</f>
        <v/>
      </c>
      <c r="AE1216" t="e" cm="1">
        <f t="array" aca="1" ref="AE1216" ca="1">IF($I1216="",IF(INDIRECT("$F"&amp;$S1216)="","",IF(LEFT(INDIRECT("$F"&amp;$S1216),3)="GRS","GRS_RCS_RM",IF((LEFT(INDIRECT("$F"&amp;$S1216),3))="RCS","GRS_RCS_RM",IF(INDIRECT("$F"&amp;$S1216)="OCS (No Label)","OCS_Conversion_RM",IF(LEFT(INDIRECT("$F"&amp;$S1216),3)="OCS","OCS_RM",IF(RIGHT(INDIRECT("$F"&amp;$S1216),10)="conversion","GOTS_RM_conversion",IF((LEFT(INDIRECT("$F"&amp;$S1216),4))="GOTS","GOTS_RM","Responsible_RM"))))))),"DELETERM")</f>
        <v>#VALUE!</v>
      </c>
      <c r="AF1216" t="e" cm="1">
        <f t="array" aca="1" ref="AF1216" ca="1">IF($S1216="","",INDIRECT("$Z"&amp;$S1216))</f>
        <v>#VALUE!</v>
      </c>
      <c r="AG1216" t="str">
        <f t="shared" ref="AG1216:AG1279" si="376">IF(AND(AJ1216="",AJ1217="",AJ1218="",AJ1219="",AJ1220="",AJ1221="",AJ1222="",AJ1223="",AJ1224="",AJ1225="",AJ1226="",AJ1227=""),"",CONCATENATE(AJ1216, AJ1217, AJ1218, AJ1219,AJ1220, AJ1221, AJ1222, AJ1223, AJ1224, AJ1225, AJ1226,AJ1227))</f>
        <v/>
      </c>
      <c r="AH1216" t="str" cm="1">
        <f t="array" aca="1" ref="AH1216" ca="1">IFERROR(INDIRECT("$ag"&amp;S1216),"")</f>
        <v/>
      </c>
      <c r="AI1216" t="e" cm="1">
        <f t="array" aca="1" ref="AI1216" ca="1">INDIRECT("O"&amp;S1216)</f>
        <v>#VALUE!</v>
      </c>
      <c r="AJ1216" t="str">
        <f t="shared" ref="AJ1216:AJ1279" si="377">IF(OR(Y1216="",Y1216=0),"",Y1216&amp;", ")</f>
        <v/>
      </c>
    </row>
    <row r="1217" spans="1:36" ht="16.5" customHeight="1">
      <c r="A1217" s="129"/>
      <c r="B1217" s="134"/>
      <c r="C1217" s="135"/>
      <c r="D1217" s="146"/>
      <c r="E1217" s="146"/>
      <c r="F1217" s="135"/>
      <c r="G1217" s="147"/>
      <c r="H1217" s="147"/>
      <c r="I1217" s="147"/>
      <c r="J1217" s="147"/>
      <c r="K1217" s="38"/>
      <c r="L1217" s="143"/>
      <c r="M1217" s="143"/>
      <c r="N1217" s="61"/>
      <c r="O1217" s="314"/>
      <c r="Q1217" t="str">
        <f t="shared" si="372"/>
        <v/>
      </c>
      <c r="S1217" t="e">
        <f t="shared" ca="1" si="359"/>
        <v>#VALUE!</v>
      </c>
      <c r="T1217" t="e">
        <f t="shared" ca="1" si="356"/>
        <v>#VALUE!</v>
      </c>
      <c r="U1217">
        <f t="shared" si="360"/>
        <v>1152</v>
      </c>
      <c r="V1217">
        <v>96.166666666674203</v>
      </c>
      <c r="W1217">
        <f t="shared" si="363"/>
        <v>96</v>
      </c>
      <c r="X1217" t="str" cm="1">
        <f t="array" aca="1" ref="X1217" ca="1">IFERROR(INDEX('PC&amp;PD'!$A$1:$AS$19,ROW('PC&amp;PD'!$A$19),MATCH(INDIRECT(T1217),'PC&amp;PD'!$A$1:$AS$1,0)),"")</f>
        <v/>
      </c>
      <c r="AA1217" t="str">
        <f t="shared" si="373"/>
        <v/>
      </c>
      <c r="AB1217" t="str">
        <f t="shared" si="374"/>
        <v/>
      </c>
      <c r="AC1217" t="e">
        <f t="shared" ca="1" si="375"/>
        <v>#VALUE!</v>
      </c>
      <c r="AD1217" t="str" cm="1">
        <f t="array" aca="1" ref="AD1217" ca="1">IFERROR(IF((LEFT(INDIRECT("$F"&amp;$S1217),4))="GOTS",IF($G1217="Organic","GOTS_Organic_raw",(IF($G1217="Responsible","GOTS_Responsible",(IF($G1217="No Attribute (Conventional)","GOTS_conventional",(IF($G1217="Recycled Pre/Post-Consumer","GOTS_pre_post",(IF($G1217="In-Conversion","GOTS_in_conversion",(IF($G1217="Sustainably Sourced","Sustainably_sourced",(IF($G1217="Recycled pre-consumer organic","GOTS_recycled_organic",""))))))))))))),IF($G1217="Organic","Organic",(IF($G1217="Responsible","Responsible",(IF($G1217="No Attribute (Conventional)","No_Attribute_Conventional",(IF($G1217="Recycled Pre/Post-Consumer","Recycled_Pre_Post_Consumer",(IF($G1217="In-Conversion","In_Conversion",(IF($G1217="Recycled Pre-Consumer","Recycled_Pre_Consumer",(IF($G1217="Recycled Post-Consumer","Recycled_Post_Consumer",(IF($G1217="Sustainably Sourced","Sustainably_sourced",(IF($G1217="Recycled pre-consumer organic","GOTS_recycled_organic","")))))))))))))))))),"")</f>
        <v/>
      </c>
      <c r="AE1217" t="e" cm="1">
        <f t="array" aca="1" ref="AE1217" ca="1">IF($I1217="",IF(INDIRECT("$F"&amp;$S1217)="","",IF(LEFT(INDIRECT("$F"&amp;$S1217),3)="GRS","GRS_RCS_RM",IF((LEFT(INDIRECT("$F"&amp;$S1217),3))="RCS","GRS_RCS_RM",IF(INDIRECT("$F"&amp;$S1217)="OCS (No Label)","OCS_Conversion_RM",IF(LEFT(INDIRECT("$F"&amp;$S1217),3)="OCS","OCS_RM",IF(RIGHT(INDIRECT("$F"&amp;$S1217),10)="conversion","GOTS_RM_conversion",IF((LEFT(INDIRECT("$F"&amp;$S1217),4))="GOTS","GOTS_RM","Responsible_RM"))))))),"DELETERM")</f>
        <v>#VALUE!</v>
      </c>
      <c r="AF1217" t="e" cm="1">
        <f t="array" aca="1" ref="AF1217" ca="1">IF($S1217="","",INDIRECT("$Z"&amp;$S1217))</f>
        <v>#VALUE!</v>
      </c>
      <c r="AG1217" t="str">
        <f t="shared" si="376"/>
        <v/>
      </c>
      <c r="AH1217" t="str" cm="1">
        <f t="array" aca="1" ref="AH1217" ca="1">IFERROR(INDIRECT("$ag"&amp;S1217),"")</f>
        <v/>
      </c>
      <c r="AI1217" t="e" cm="1">
        <f t="array" aca="1" ref="AI1217" ca="1">INDIRECT("O"&amp;S1217)</f>
        <v>#VALUE!</v>
      </c>
      <c r="AJ1217" t="str">
        <f t="shared" si="377"/>
        <v/>
      </c>
    </row>
    <row r="1218" spans="1:36" ht="16.5" customHeight="1">
      <c r="A1218" s="129"/>
      <c r="B1218" s="134"/>
      <c r="C1218" s="135"/>
      <c r="D1218" s="146"/>
      <c r="E1218" s="146"/>
      <c r="F1218" s="135"/>
      <c r="G1218" s="147"/>
      <c r="H1218" s="147"/>
      <c r="I1218" s="147"/>
      <c r="J1218" s="147"/>
      <c r="K1218" s="38"/>
      <c r="L1218" s="143"/>
      <c r="M1218" s="143"/>
      <c r="N1218" s="61"/>
      <c r="O1218" s="314"/>
      <c r="Q1218" t="str">
        <f t="shared" si="372"/>
        <v/>
      </c>
      <c r="S1218" t="e">
        <f t="shared" ca="1" si="359"/>
        <v>#VALUE!</v>
      </c>
      <c r="T1218" t="e">
        <f t="shared" ref="T1218:T1281" ca="1" si="378">"$B"&amp;S1218</f>
        <v>#VALUE!</v>
      </c>
      <c r="U1218">
        <f t="shared" si="360"/>
        <v>1152</v>
      </c>
      <c r="V1218">
        <v>96.250000000007503</v>
      </c>
      <c r="W1218">
        <f t="shared" si="363"/>
        <v>96</v>
      </c>
      <c r="X1218" t="str" cm="1">
        <f t="array" aca="1" ref="X1218" ca="1">IFERROR(INDEX('PC&amp;PD'!$A$1:$AS$19,ROW('PC&amp;PD'!$A$19),MATCH(INDIRECT(T1218),'PC&amp;PD'!$A$1:$AS$1,0)),"")</f>
        <v/>
      </c>
      <c r="AA1218" t="str">
        <f t="shared" si="373"/>
        <v/>
      </c>
      <c r="AB1218" t="str">
        <f t="shared" si="374"/>
        <v/>
      </c>
      <c r="AC1218" t="e">
        <f t="shared" ca="1" si="375"/>
        <v>#VALUE!</v>
      </c>
      <c r="AD1218" t="str" cm="1">
        <f t="array" aca="1" ref="AD1218" ca="1">IFERROR(IF((LEFT(INDIRECT("$F"&amp;$S1218),4))="GOTS",IF($G1218="Organic","GOTS_Organic_raw",(IF($G1218="Responsible","GOTS_Responsible",(IF($G1218="No Attribute (Conventional)","GOTS_conventional",(IF($G1218="Recycled Pre/Post-Consumer","GOTS_pre_post",(IF($G1218="In-Conversion","GOTS_in_conversion",(IF($G1218="Sustainably Sourced","Sustainably_sourced",(IF($G1218="Recycled pre-consumer organic","GOTS_recycled_organic",""))))))))))))),IF($G1218="Organic","Organic",(IF($G1218="Responsible","Responsible",(IF($G1218="No Attribute (Conventional)","No_Attribute_Conventional",(IF($G1218="Recycled Pre/Post-Consumer","Recycled_Pre_Post_Consumer",(IF($G1218="In-Conversion","In_Conversion",(IF($G1218="Recycled Pre-Consumer","Recycled_Pre_Consumer",(IF($G1218="Recycled Post-Consumer","Recycled_Post_Consumer",(IF($G1218="Sustainably Sourced","Sustainably_sourced",(IF($G1218="Recycled pre-consumer organic","GOTS_recycled_organic","")))))))))))))))))),"")</f>
        <v/>
      </c>
      <c r="AE1218" t="e" cm="1">
        <f t="array" aca="1" ref="AE1218" ca="1">IF($I1218="",IF(INDIRECT("$F"&amp;$S1218)="","",IF(LEFT(INDIRECT("$F"&amp;$S1218),3)="GRS","GRS_RCS_RM",IF((LEFT(INDIRECT("$F"&amp;$S1218),3))="RCS","GRS_RCS_RM",IF(INDIRECT("$F"&amp;$S1218)="OCS (No Label)","OCS_Conversion_RM",IF(LEFT(INDIRECT("$F"&amp;$S1218),3)="OCS","OCS_RM",IF(RIGHT(INDIRECT("$F"&amp;$S1218),10)="conversion","GOTS_RM_conversion",IF((LEFT(INDIRECT("$F"&amp;$S1218),4))="GOTS","GOTS_RM","Responsible_RM"))))))),"DELETERM")</f>
        <v>#VALUE!</v>
      </c>
      <c r="AF1218" t="e" cm="1">
        <f t="array" aca="1" ref="AF1218" ca="1">IF($S1218="","",INDIRECT("$Z"&amp;$S1218))</f>
        <v>#VALUE!</v>
      </c>
      <c r="AG1218" t="str">
        <f t="shared" si="376"/>
        <v/>
      </c>
      <c r="AH1218" t="str" cm="1">
        <f t="array" aca="1" ref="AH1218" ca="1">IFERROR(INDIRECT("$ag"&amp;S1218),"")</f>
        <v/>
      </c>
      <c r="AI1218" t="e" cm="1">
        <f t="array" aca="1" ref="AI1218" ca="1">INDIRECT("O"&amp;S1218)</f>
        <v>#VALUE!</v>
      </c>
      <c r="AJ1218" t="str">
        <f t="shared" si="377"/>
        <v/>
      </c>
    </row>
    <row r="1219" spans="1:36" ht="16.5" customHeight="1">
      <c r="A1219" s="129"/>
      <c r="B1219" s="134"/>
      <c r="C1219" s="135"/>
      <c r="D1219" s="146"/>
      <c r="E1219" s="146"/>
      <c r="F1219" s="135"/>
      <c r="G1219" s="147"/>
      <c r="H1219" s="147"/>
      <c r="I1219" s="147"/>
      <c r="J1219" s="147"/>
      <c r="K1219" s="38"/>
      <c r="L1219" s="143"/>
      <c r="M1219" s="143"/>
      <c r="N1219" s="61"/>
      <c r="O1219" s="314"/>
      <c r="Q1219" t="str">
        <f t="shared" si="372"/>
        <v/>
      </c>
      <c r="S1219" t="e">
        <f t="shared" ca="1" si="359"/>
        <v>#VALUE!</v>
      </c>
      <c r="T1219" t="e">
        <f t="shared" ca="1" si="378"/>
        <v>#VALUE!</v>
      </c>
      <c r="U1219">
        <f t="shared" si="360"/>
        <v>1152</v>
      </c>
      <c r="V1219">
        <v>96.333333333340903</v>
      </c>
      <c r="W1219">
        <f t="shared" si="363"/>
        <v>96</v>
      </c>
      <c r="X1219" t="str" cm="1">
        <f t="array" aca="1" ref="X1219" ca="1">IFERROR(INDEX('PC&amp;PD'!$A$1:$AS$19,ROW('PC&amp;PD'!$A$19),MATCH(INDIRECT(T1219),'PC&amp;PD'!$A$1:$AS$1,0)),"")</f>
        <v/>
      </c>
      <c r="AA1219" t="str">
        <f t="shared" si="373"/>
        <v/>
      </c>
      <c r="AB1219" t="str">
        <f t="shared" si="374"/>
        <v/>
      </c>
      <c r="AC1219" t="e">
        <f t="shared" ca="1" si="375"/>
        <v>#VALUE!</v>
      </c>
      <c r="AD1219" t="str" cm="1">
        <f t="array" aca="1" ref="AD1219" ca="1">IFERROR(IF((LEFT(INDIRECT("$F"&amp;$S1219),4))="GOTS",IF($G1219="Organic","GOTS_Organic_raw",(IF($G1219="Responsible","GOTS_Responsible",(IF($G1219="No Attribute (Conventional)","GOTS_conventional",(IF($G1219="Recycled Pre/Post-Consumer","GOTS_pre_post",(IF($G1219="In-Conversion","GOTS_in_conversion",(IF($G1219="Sustainably Sourced","Sustainably_sourced",(IF($G1219="Recycled pre-consumer organic","GOTS_recycled_organic",""))))))))))))),IF($G1219="Organic","Organic",(IF($G1219="Responsible","Responsible",(IF($G1219="No Attribute (Conventional)","No_Attribute_Conventional",(IF($G1219="Recycled Pre/Post-Consumer","Recycled_Pre_Post_Consumer",(IF($G1219="In-Conversion","In_Conversion",(IF($G1219="Recycled Pre-Consumer","Recycled_Pre_Consumer",(IF($G1219="Recycled Post-Consumer","Recycled_Post_Consumer",(IF($G1219="Sustainably Sourced","Sustainably_sourced",(IF($G1219="Recycled pre-consumer organic","GOTS_recycled_organic","")))))))))))))))))),"")</f>
        <v/>
      </c>
      <c r="AE1219" t="e" cm="1">
        <f t="array" aca="1" ref="AE1219" ca="1">IF($I1219="",IF(INDIRECT("$F"&amp;$S1219)="","",IF(LEFT(INDIRECT("$F"&amp;$S1219),3)="GRS","GRS_RCS_RM",IF((LEFT(INDIRECT("$F"&amp;$S1219),3))="RCS","GRS_RCS_RM",IF(INDIRECT("$F"&amp;$S1219)="OCS (No Label)","OCS_Conversion_RM",IF(LEFT(INDIRECT("$F"&amp;$S1219),3)="OCS","OCS_RM",IF(RIGHT(INDIRECT("$F"&amp;$S1219),10)="conversion","GOTS_RM_conversion",IF((LEFT(INDIRECT("$F"&amp;$S1219),4))="GOTS","GOTS_RM","Responsible_RM"))))))),"DELETERM")</f>
        <v>#VALUE!</v>
      </c>
      <c r="AF1219" t="e" cm="1">
        <f t="array" aca="1" ref="AF1219" ca="1">IF($S1219="","",INDIRECT("$Z"&amp;$S1219))</f>
        <v>#VALUE!</v>
      </c>
      <c r="AG1219" t="str">
        <f t="shared" si="376"/>
        <v/>
      </c>
      <c r="AH1219" t="str" cm="1">
        <f t="array" aca="1" ref="AH1219" ca="1">IFERROR(INDIRECT("$ag"&amp;S1219),"")</f>
        <v/>
      </c>
      <c r="AI1219" t="e" cm="1">
        <f t="array" aca="1" ref="AI1219" ca="1">INDIRECT("O"&amp;S1219)</f>
        <v>#VALUE!</v>
      </c>
      <c r="AJ1219" t="str">
        <f t="shared" si="377"/>
        <v/>
      </c>
    </row>
    <row r="1220" spans="1:36" ht="16.5" customHeight="1">
      <c r="A1220" s="129"/>
      <c r="B1220" s="134"/>
      <c r="C1220" s="135"/>
      <c r="D1220" s="146"/>
      <c r="E1220" s="146"/>
      <c r="F1220" s="135"/>
      <c r="G1220" s="147"/>
      <c r="H1220" s="147"/>
      <c r="I1220" s="147"/>
      <c r="J1220" s="147"/>
      <c r="K1220" s="38"/>
      <c r="L1220" s="143"/>
      <c r="M1220" s="143"/>
      <c r="N1220" s="61"/>
      <c r="O1220" s="314"/>
      <c r="Q1220" t="str">
        <f t="shared" si="372"/>
        <v/>
      </c>
      <c r="S1220" t="e">
        <f t="shared" ca="1" si="359"/>
        <v>#VALUE!</v>
      </c>
      <c r="T1220" t="e">
        <f t="shared" ca="1" si="378"/>
        <v>#VALUE!</v>
      </c>
      <c r="U1220">
        <f t="shared" si="360"/>
        <v>1152</v>
      </c>
      <c r="V1220">
        <v>96.416666666674203</v>
      </c>
      <c r="W1220">
        <f t="shared" si="363"/>
        <v>96</v>
      </c>
      <c r="X1220" t="str" cm="1">
        <f t="array" aca="1" ref="X1220" ca="1">IFERROR(INDEX('PC&amp;PD'!$A$1:$AS$19,ROW('PC&amp;PD'!$A$19),MATCH(INDIRECT(T1220),'PC&amp;PD'!$A$1:$AS$1,0)),"")</f>
        <v/>
      </c>
      <c r="AA1220" t="str">
        <f t="shared" si="373"/>
        <v/>
      </c>
      <c r="AB1220" t="str">
        <f t="shared" si="374"/>
        <v/>
      </c>
      <c r="AC1220" t="e">
        <f t="shared" ca="1" si="375"/>
        <v>#VALUE!</v>
      </c>
      <c r="AD1220" t="str" cm="1">
        <f t="array" aca="1" ref="AD1220" ca="1">IFERROR(IF((LEFT(INDIRECT("$F"&amp;$S1220),4))="GOTS",IF($G1220="Organic","GOTS_Organic_raw",(IF($G1220="Responsible","GOTS_Responsible",(IF($G1220="No Attribute (Conventional)","GOTS_conventional",(IF($G1220="Recycled Pre/Post-Consumer","GOTS_pre_post",(IF($G1220="In-Conversion","GOTS_in_conversion",(IF($G1220="Sustainably Sourced","Sustainably_sourced",(IF($G1220="Recycled pre-consumer organic","GOTS_recycled_organic",""))))))))))))),IF($G1220="Organic","Organic",(IF($G1220="Responsible","Responsible",(IF($G1220="No Attribute (Conventional)","No_Attribute_Conventional",(IF($G1220="Recycled Pre/Post-Consumer","Recycled_Pre_Post_Consumer",(IF($G1220="In-Conversion","In_Conversion",(IF($G1220="Recycled Pre-Consumer","Recycled_Pre_Consumer",(IF($G1220="Recycled Post-Consumer","Recycled_Post_Consumer",(IF($G1220="Sustainably Sourced","Sustainably_sourced",(IF($G1220="Recycled pre-consumer organic","GOTS_recycled_organic","")))))))))))))))))),"")</f>
        <v/>
      </c>
      <c r="AE1220" t="e" cm="1">
        <f t="array" aca="1" ref="AE1220" ca="1">IF($I1220="",IF(INDIRECT("$F"&amp;$S1220)="","",IF(LEFT(INDIRECT("$F"&amp;$S1220),3)="GRS","GRS_RCS_RM",IF((LEFT(INDIRECT("$F"&amp;$S1220),3))="RCS","GRS_RCS_RM",IF(INDIRECT("$F"&amp;$S1220)="OCS (No Label)","OCS_Conversion_RM",IF(LEFT(INDIRECT("$F"&amp;$S1220),3)="OCS","OCS_RM",IF(RIGHT(INDIRECT("$F"&amp;$S1220),10)="conversion","GOTS_RM_conversion",IF((LEFT(INDIRECT("$F"&amp;$S1220),4))="GOTS","GOTS_RM","Responsible_RM"))))))),"DELETERM")</f>
        <v>#VALUE!</v>
      </c>
      <c r="AF1220" t="e" cm="1">
        <f t="array" aca="1" ref="AF1220" ca="1">IF($S1220="","",INDIRECT("$Z"&amp;$S1220))</f>
        <v>#VALUE!</v>
      </c>
      <c r="AG1220" t="str">
        <f t="shared" si="376"/>
        <v/>
      </c>
      <c r="AH1220" t="str" cm="1">
        <f t="array" aca="1" ref="AH1220" ca="1">IFERROR(INDIRECT("$ag"&amp;S1220),"")</f>
        <v/>
      </c>
      <c r="AI1220" t="e" cm="1">
        <f t="array" aca="1" ref="AI1220" ca="1">INDIRECT("O"&amp;S1220)</f>
        <v>#VALUE!</v>
      </c>
      <c r="AJ1220" t="str">
        <f t="shared" si="377"/>
        <v/>
      </c>
    </row>
    <row r="1221" spans="1:36" ht="16.5" customHeight="1">
      <c r="A1221" s="130"/>
      <c r="B1221" s="136"/>
      <c r="C1221" s="137"/>
      <c r="D1221" s="146"/>
      <c r="E1221" s="146"/>
      <c r="F1221" s="137"/>
      <c r="G1221" s="147"/>
      <c r="H1221" s="147"/>
      <c r="I1221" s="147"/>
      <c r="J1221" s="147"/>
      <c r="K1221" s="38"/>
      <c r="L1221" s="144"/>
      <c r="M1221" s="144"/>
      <c r="N1221" s="61"/>
      <c r="O1221" s="314"/>
      <c r="Q1221" t="str">
        <f t="shared" si="372"/>
        <v/>
      </c>
      <c r="S1221" t="e">
        <f t="shared" ca="1" si="359"/>
        <v>#VALUE!</v>
      </c>
      <c r="T1221" t="e">
        <f t="shared" ca="1" si="378"/>
        <v>#VALUE!</v>
      </c>
      <c r="U1221">
        <f t="shared" si="360"/>
        <v>1152</v>
      </c>
      <c r="V1221">
        <v>96.500000000007503</v>
      </c>
      <c r="W1221">
        <f t="shared" si="363"/>
        <v>96</v>
      </c>
      <c r="X1221" t="str" cm="1">
        <f t="array" aca="1" ref="X1221" ca="1">IFERROR(INDEX('PC&amp;PD'!$A$1:$AS$19,ROW('PC&amp;PD'!$A$19),MATCH(INDIRECT(T1221),'PC&amp;PD'!$A$1:$AS$1,0)),"")</f>
        <v/>
      </c>
      <c r="AA1221" t="str">
        <f t="shared" si="373"/>
        <v/>
      </c>
      <c r="AB1221" t="str">
        <f t="shared" si="374"/>
        <v/>
      </c>
      <c r="AC1221" t="e">
        <f t="shared" ca="1" si="375"/>
        <v>#VALUE!</v>
      </c>
      <c r="AD1221" t="str" cm="1">
        <f t="array" aca="1" ref="AD1221" ca="1">IFERROR(IF((LEFT(INDIRECT("$F"&amp;$S1221),4))="GOTS",IF($G1221="Organic","GOTS_Organic_raw",(IF($G1221="Responsible","GOTS_Responsible",(IF($G1221="No Attribute (Conventional)","GOTS_conventional",(IF($G1221="Recycled Pre/Post-Consumer","GOTS_pre_post",(IF($G1221="In-Conversion","GOTS_in_conversion",(IF($G1221="Sustainably Sourced","Sustainably_sourced",(IF($G1221="Recycled pre-consumer organic","GOTS_recycled_organic",""))))))))))))),IF($G1221="Organic","Organic",(IF($G1221="Responsible","Responsible",(IF($G1221="No Attribute (Conventional)","No_Attribute_Conventional",(IF($G1221="Recycled Pre/Post-Consumer","Recycled_Pre_Post_Consumer",(IF($G1221="In-Conversion","In_Conversion",(IF($G1221="Recycled Pre-Consumer","Recycled_Pre_Consumer",(IF($G1221="Recycled Post-Consumer","Recycled_Post_Consumer",(IF($G1221="Sustainably Sourced","Sustainably_sourced",(IF($G1221="Recycled pre-consumer organic","GOTS_recycled_organic","")))))))))))))))))),"")</f>
        <v/>
      </c>
      <c r="AE1221" t="e" cm="1">
        <f t="array" aca="1" ref="AE1221" ca="1">IF($I1221="",IF(INDIRECT("$F"&amp;$S1221)="","",IF(LEFT(INDIRECT("$F"&amp;$S1221),3)="GRS","GRS_RCS_RM",IF((LEFT(INDIRECT("$F"&amp;$S1221),3))="RCS","GRS_RCS_RM",IF(INDIRECT("$F"&amp;$S1221)="OCS (No Label)","OCS_Conversion_RM",IF(LEFT(INDIRECT("$F"&amp;$S1221),3)="OCS","OCS_RM",IF(RIGHT(INDIRECT("$F"&amp;$S1221),10)="conversion","GOTS_RM_conversion",IF((LEFT(INDIRECT("$F"&amp;$S1221),4))="GOTS","GOTS_RM","Responsible_RM"))))))),"DELETERM")</f>
        <v>#VALUE!</v>
      </c>
      <c r="AF1221" t="e" cm="1">
        <f t="array" aca="1" ref="AF1221" ca="1">IF($S1221="","",INDIRECT("$Z"&amp;$S1221))</f>
        <v>#VALUE!</v>
      </c>
      <c r="AG1221" t="str">
        <f t="shared" si="376"/>
        <v/>
      </c>
      <c r="AH1221" t="str" cm="1">
        <f t="array" aca="1" ref="AH1221" ca="1">IFERROR(INDIRECT("$ag"&amp;S1221),"")</f>
        <v/>
      </c>
      <c r="AI1221" t="e" cm="1">
        <f t="array" aca="1" ref="AI1221" ca="1">INDIRECT("O"&amp;S1221)</f>
        <v>#VALUE!</v>
      </c>
      <c r="AJ1221" t="str">
        <f t="shared" si="377"/>
        <v/>
      </c>
    </row>
    <row r="1222" spans="1:36" ht="16.5" customHeight="1">
      <c r="A1222" s="130"/>
      <c r="B1222" s="136"/>
      <c r="C1222" s="137"/>
      <c r="D1222" s="146"/>
      <c r="E1222" s="146"/>
      <c r="F1222" s="137"/>
      <c r="G1222" s="147"/>
      <c r="H1222" s="147"/>
      <c r="I1222" s="147"/>
      <c r="J1222" s="147"/>
      <c r="K1222" s="38"/>
      <c r="L1222" s="144"/>
      <c r="M1222" s="144"/>
      <c r="N1222" s="61"/>
      <c r="O1222" s="314"/>
      <c r="Q1222" t="str">
        <f t="shared" si="372"/>
        <v/>
      </c>
      <c r="S1222" t="e">
        <f t="shared" ca="1" si="359"/>
        <v>#VALUE!</v>
      </c>
      <c r="T1222" t="e">
        <f t="shared" ca="1" si="378"/>
        <v>#VALUE!</v>
      </c>
      <c r="U1222">
        <f t="shared" si="360"/>
        <v>1152</v>
      </c>
      <c r="V1222">
        <v>96.583333333340903</v>
      </c>
      <c r="W1222">
        <f t="shared" si="363"/>
        <v>96</v>
      </c>
      <c r="X1222" t="str" cm="1">
        <f t="array" aca="1" ref="X1222" ca="1">IFERROR(INDEX('PC&amp;PD'!$A$1:$AS$19,ROW('PC&amp;PD'!$A$19),MATCH(INDIRECT(T1222),'PC&amp;PD'!$A$1:$AS$1,0)),"")</f>
        <v/>
      </c>
      <c r="AA1222" t="str">
        <f t="shared" si="373"/>
        <v/>
      </c>
      <c r="AB1222" t="str">
        <f t="shared" si="374"/>
        <v/>
      </c>
      <c r="AC1222" t="e">
        <f t="shared" ca="1" si="375"/>
        <v>#VALUE!</v>
      </c>
      <c r="AD1222" t="str" cm="1">
        <f t="array" aca="1" ref="AD1222" ca="1">IFERROR(IF((LEFT(INDIRECT("$F"&amp;$S1222),4))="GOTS",IF($G1222="Organic","GOTS_Organic_raw",(IF($G1222="Responsible","GOTS_Responsible",(IF($G1222="No Attribute (Conventional)","GOTS_conventional",(IF($G1222="Recycled Pre/Post-Consumer","GOTS_pre_post",(IF($G1222="In-Conversion","GOTS_in_conversion",(IF($G1222="Sustainably Sourced","Sustainably_sourced",(IF($G1222="Recycled pre-consumer organic","GOTS_recycled_organic",""))))))))))))),IF($G1222="Organic","Organic",(IF($G1222="Responsible","Responsible",(IF($G1222="No Attribute (Conventional)","No_Attribute_Conventional",(IF($G1222="Recycled Pre/Post-Consumer","Recycled_Pre_Post_Consumer",(IF($G1222="In-Conversion","In_Conversion",(IF($G1222="Recycled Pre-Consumer","Recycled_Pre_Consumer",(IF($G1222="Recycled Post-Consumer","Recycled_Post_Consumer",(IF($G1222="Sustainably Sourced","Sustainably_sourced",(IF($G1222="Recycled pre-consumer organic","GOTS_recycled_organic","")))))))))))))))))),"")</f>
        <v/>
      </c>
      <c r="AE1222" t="e" cm="1">
        <f t="array" aca="1" ref="AE1222" ca="1">IF($I1222="",IF(INDIRECT("$F"&amp;$S1222)="","",IF(LEFT(INDIRECT("$F"&amp;$S1222),3)="GRS","GRS_RCS_RM",IF((LEFT(INDIRECT("$F"&amp;$S1222),3))="RCS","GRS_RCS_RM",IF(INDIRECT("$F"&amp;$S1222)="OCS (No Label)","OCS_Conversion_RM",IF(LEFT(INDIRECT("$F"&amp;$S1222),3)="OCS","OCS_RM",IF(RIGHT(INDIRECT("$F"&amp;$S1222),10)="conversion","GOTS_RM_conversion",IF((LEFT(INDIRECT("$F"&amp;$S1222),4))="GOTS","GOTS_RM","Responsible_RM"))))))),"DELETERM")</f>
        <v>#VALUE!</v>
      </c>
      <c r="AF1222" t="e" cm="1">
        <f t="array" aca="1" ref="AF1222" ca="1">IF($S1222="","",INDIRECT("$Z"&amp;$S1222))</f>
        <v>#VALUE!</v>
      </c>
      <c r="AG1222" t="str">
        <f t="shared" si="376"/>
        <v/>
      </c>
      <c r="AH1222" t="str" cm="1">
        <f t="array" aca="1" ref="AH1222" ca="1">IFERROR(INDIRECT("$ag"&amp;S1222),"")</f>
        <v/>
      </c>
      <c r="AI1222" t="e" cm="1">
        <f t="array" aca="1" ref="AI1222" ca="1">INDIRECT("O"&amp;S1222)</f>
        <v>#VALUE!</v>
      </c>
      <c r="AJ1222" t="str">
        <f t="shared" si="377"/>
        <v/>
      </c>
    </row>
    <row r="1223" spans="1:36" ht="16.5" customHeight="1">
      <c r="A1223" s="130"/>
      <c r="B1223" s="136"/>
      <c r="C1223" s="137"/>
      <c r="D1223" s="146"/>
      <c r="E1223" s="146"/>
      <c r="F1223" s="137"/>
      <c r="G1223" s="147"/>
      <c r="H1223" s="147"/>
      <c r="I1223" s="147"/>
      <c r="J1223" s="147"/>
      <c r="K1223" s="38"/>
      <c r="L1223" s="144"/>
      <c r="M1223" s="144"/>
      <c r="N1223" s="61"/>
      <c r="O1223" s="314"/>
      <c r="Q1223" t="str">
        <f t="shared" si="372"/>
        <v/>
      </c>
      <c r="S1223" t="e">
        <f t="shared" ca="1" si="359"/>
        <v>#VALUE!</v>
      </c>
      <c r="T1223" t="e">
        <f t="shared" ca="1" si="378"/>
        <v>#VALUE!</v>
      </c>
      <c r="U1223">
        <f t="shared" si="360"/>
        <v>1152</v>
      </c>
      <c r="V1223">
        <v>96.666666666674203</v>
      </c>
      <c r="W1223">
        <f t="shared" si="363"/>
        <v>96</v>
      </c>
      <c r="X1223" t="str" cm="1">
        <f t="array" aca="1" ref="X1223" ca="1">IFERROR(INDEX('PC&amp;PD'!$A$1:$AS$19,ROW('PC&amp;PD'!$A$19),MATCH(INDIRECT(T1223),'PC&amp;PD'!$A$1:$AS$1,0)),"")</f>
        <v/>
      </c>
      <c r="AA1223" t="str">
        <f t="shared" si="373"/>
        <v/>
      </c>
      <c r="AB1223" t="str">
        <f t="shared" si="374"/>
        <v/>
      </c>
      <c r="AC1223" t="e">
        <f t="shared" ca="1" si="375"/>
        <v>#VALUE!</v>
      </c>
      <c r="AD1223" t="str" cm="1">
        <f t="array" aca="1" ref="AD1223" ca="1">IFERROR(IF((LEFT(INDIRECT("$F"&amp;$S1223),4))="GOTS",IF($G1223="Organic","GOTS_Organic_raw",(IF($G1223="Responsible","GOTS_Responsible",(IF($G1223="No Attribute (Conventional)","GOTS_conventional",(IF($G1223="Recycled Pre/Post-Consumer","GOTS_pre_post",(IF($G1223="In-Conversion","GOTS_in_conversion",(IF($G1223="Sustainably Sourced","Sustainably_sourced",(IF($G1223="Recycled pre-consumer organic","GOTS_recycled_organic",""))))))))))))),IF($G1223="Organic","Organic",(IF($G1223="Responsible","Responsible",(IF($G1223="No Attribute (Conventional)","No_Attribute_Conventional",(IF($G1223="Recycled Pre/Post-Consumer","Recycled_Pre_Post_Consumer",(IF($G1223="In-Conversion","In_Conversion",(IF($G1223="Recycled Pre-Consumer","Recycled_Pre_Consumer",(IF($G1223="Recycled Post-Consumer","Recycled_Post_Consumer",(IF($G1223="Sustainably Sourced","Sustainably_sourced",(IF($G1223="Recycled pre-consumer organic","GOTS_recycled_organic","")))))))))))))))))),"")</f>
        <v/>
      </c>
      <c r="AE1223" t="e" cm="1">
        <f t="array" aca="1" ref="AE1223" ca="1">IF($I1223="",IF(INDIRECT("$F"&amp;$S1223)="","",IF(LEFT(INDIRECT("$F"&amp;$S1223),3)="GRS","GRS_RCS_RM",IF((LEFT(INDIRECT("$F"&amp;$S1223),3))="RCS","GRS_RCS_RM",IF(INDIRECT("$F"&amp;$S1223)="OCS (No Label)","OCS_Conversion_RM",IF(LEFT(INDIRECT("$F"&amp;$S1223),3)="OCS","OCS_RM",IF(RIGHT(INDIRECT("$F"&amp;$S1223),10)="conversion","GOTS_RM_conversion",IF((LEFT(INDIRECT("$F"&amp;$S1223),4))="GOTS","GOTS_RM","Responsible_RM"))))))),"DELETERM")</f>
        <v>#VALUE!</v>
      </c>
      <c r="AF1223" t="e" cm="1">
        <f t="array" aca="1" ref="AF1223" ca="1">IF($S1223="","",INDIRECT("$Z"&amp;$S1223))</f>
        <v>#VALUE!</v>
      </c>
      <c r="AG1223" t="str">
        <f t="shared" si="376"/>
        <v/>
      </c>
      <c r="AH1223" t="str" cm="1">
        <f t="array" aca="1" ref="AH1223" ca="1">IFERROR(INDIRECT("$ag"&amp;S1223),"")</f>
        <v/>
      </c>
      <c r="AI1223" t="e" cm="1">
        <f t="array" aca="1" ref="AI1223" ca="1">INDIRECT("O"&amp;S1223)</f>
        <v>#VALUE!</v>
      </c>
      <c r="AJ1223" t="str">
        <f t="shared" si="377"/>
        <v/>
      </c>
    </row>
    <row r="1224" spans="1:36" ht="16.5" customHeight="1">
      <c r="A1224" s="130"/>
      <c r="B1224" s="136"/>
      <c r="C1224" s="137"/>
      <c r="D1224" s="146"/>
      <c r="E1224" s="146"/>
      <c r="F1224" s="137"/>
      <c r="G1224" s="147"/>
      <c r="H1224" s="147"/>
      <c r="I1224" s="147"/>
      <c r="J1224" s="147"/>
      <c r="K1224" s="38"/>
      <c r="L1224" s="144"/>
      <c r="M1224" s="144"/>
      <c r="N1224" s="61"/>
      <c r="O1224" s="314"/>
      <c r="Q1224" t="str">
        <f t="shared" si="372"/>
        <v/>
      </c>
      <c r="S1224" t="e">
        <f t="shared" ca="1" si="359"/>
        <v>#VALUE!</v>
      </c>
      <c r="T1224" t="e">
        <f t="shared" ca="1" si="378"/>
        <v>#VALUE!</v>
      </c>
      <c r="U1224">
        <f t="shared" si="360"/>
        <v>1152</v>
      </c>
      <c r="V1224">
        <v>96.750000000007603</v>
      </c>
      <c r="W1224">
        <f t="shared" si="363"/>
        <v>96</v>
      </c>
      <c r="X1224" t="str" cm="1">
        <f t="array" aca="1" ref="X1224" ca="1">IFERROR(INDEX('PC&amp;PD'!$A$1:$AS$19,ROW('PC&amp;PD'!$A$19),MATCH(INDIRECT(T1224),'PC&amp;PD'!$A$1:$AS$1,0)),"")</f>
        <v/>
      </c>
      <c r="AA1224" t="str">
        <f t="shared" si="373"/>
        <v/>
      </c>
      <c r="AB1224" t="str">
        <f t="shared" si="374"/>
        <v/>
      </c>
      <c r="AC1224" t="e">
        <f t="shared" ca="1" si="375"/>
        <v>#VALUE!</v>
      </c>
      <c r="AD1224" t="str" cm="1">
        <f t="array" aca="1" ref="AD1224" ca="1">IFERROR(IF((LEFT(INDIRECT("$F"&amp;$S1224),4))="GOTS",IF($G1224="Organic","GOTS_Organic_raw",(IF($G1224="Responsible","GOTS_Responsible",(IF($G1224="No Attribute (Conventional)","GOTS_conventional",(IF($G1224="Recycled Pre/Post-Consumer","GOTS_pre_post",(IF($G1224="In-Conversion","GOTS_in_conversion",(IF($G1224="Sustainably Sourced","Sustainably_sourced",(IF($G1224="Recycled pre-consumer organic","GOTS_recycled_organic",""))))))))))))),IF($G1224="Organic","Organic",(IF($G1224="Responsible","Responsible",(IF($G1224="No Attribute (Conventional)","No_Attribute_Conventional",(IF($G1224="Recycled Pre/Post-Consumer","Recycled_Pre_Post_Consumer",(IF($G1224="In-Conversion","In_Conversion",(IF($G1224="Recycled Pre-Consumer","Recycled_Pre_Consumer",(IF($G1224="Recycled Post-Consumer","Recycled_Post_Consumer",(IF($G1224="Sustainably Sourced","Sustainably_sourced",(IF($G1224="Recycled pre-consumer organic","GOTS_recycled_organic","")))))))))))))))))),"")</f>
        <v/>
      </c>
      <c r="AE1224" t="e" cm="1">
        <f t="array" aca="1" ref="AE1224" ca="1">IF($I1224="",IF(INDIRECT("$F"&amp;$S1224)="","",IF(LEFT(INDIRECT("$F"&amp;$S1224),3)="GRS","GRS_RCS_RM",IF((LEFT(INDIRECT("$F"&amp;$S1224),3))="RCS","GRS_RCS_RM",IF(INDIRECT("$F"&amp;$S1224)="OCS (No Label)","OCS_Conversion_RM",IF(LEFT(INDIRECT("$F"&amp;$S1224),3)="OCS","OCS_RM",IF(RIGHT(INDIRECT("$F"&amp;$S1224),10)="conversion","GOTS_RM_conversion",IF((LEFT(INDIRECT("$F"&amp;$S1224),4))="GOTS","GOTS_RM","Responsible_RM"))))))),"DELETERM")</f>
        <v>#VALUE!</v>
      </c>
      <c r="AF1224" t="e" cm="1">
        <f t="array" aca="1" ref="AF1224" ca="1">IF($S1224="","",INDIRECT("$Z"&amp;$S1224))</f>
        <v>#VALUE!</v>
      </c>
      <c r="AG1224" t="str">
        <f t="shared" si="376"/>
        <v/>
      </c>
      <c r="AH1224" t="str" cm="1">
        <f t="array" aca="1" ref="AH1224" ca="1">IFERROR(INDIRECT("$ag"&amp;S1224),"")</f>
        <v/>
      </c>
      <c r="AI1224" t="e" cm="1">
        <f t="array" aca="1" ref="AI1224" ca="1">INDIRECT("O"&amp;S1224)</f>
        <v>#VALUE!</v>
      </c>
      <c r="AJ1224" t="str">
        <f t="shared" si="377"/>
        <v/>
      </c>
    </row>
    <row r="1225" spans="1:36" ht="16.5" customHeight="1">
      <c r="A1225" s="130"/>
      <c r="B1225" s="136"/>
      <c r="C1225" s="137"/>
      <c r="D1225" s="146"/>
      <c r="E1225" s="146"/>
      <c r="F1225" s="137"/>
      <c r="G1225" s="147"/>
      <c r="H1225" s="147"/>
      <c r="I1225" s="147"/>
      <c r="J1225" s="147"/>
      <c r="K1225" s="38"/>
      <c r="L1225" s="144"/>
      <c r="M1225" s="144"/>
      <c r="N1225" s="61"/>
      <c r="O1225" s="314"/>
      <c r="Q1225" t="str">
        <f t="shared" si="372"/>
        <v/>
      </c>
      <c r="S1225" t="e">
        <f t="shared" ca="1" si="359"/>
        <v>#VALUE!</v>
      </c>
      <c r="T1225" t="e">
        <f t="shared" ca="1" si="378"/>
        <v>#VALUE!</v>
      </c>
      <c r="U1225">
        <f t="shared" si="360"/>
        <v>1152</v>
      </c>
      <c r="V1225">
        <v>96.833333333340903</v>
      </c>
      <c r="W1225">
        <f t="shared" si="363"/>
        <v>96</v>
      </c>
      <c r="X1225" t="str" cm="1">
        <f t="array" aca="1" ref="X1225" ca="1">IFERROR(INDEX('PC&amp;PD'!$A$1:$AS$19,ROW('PC&amp;PD'!$A$19),MATCH(INDIRECT(T1225),'PC&amp;PD'!$A$1:$AS$1,0)),"")</f>
        <v/>
      </c>
      <c r="AA1225" t="str">
        <f t="shared" si="373"/>
        <v/>
      </c>
      <c r="AB1225" t="str">
        <f t="shared" si="374"/>
        <v/>
      </c>
      <c r="AC1225" t="e">
        <f t="shared" ca="1" si="375"/>
        <v>#VALUE!</v>
      </c>
      <c r="AD1225" t="str" cm="1">
        <f t="array" aca="1" ref="AD1225" ca="1">IFERROR(IF((LEFT(INDIRECT("$F"&amp;$S1225),4))="GOTS",IF($G1225="Organic","GOTS_Organic_raw",(IF($G1225="Responsible","GOTS_Responsible",(IF($G1225="No Attribute (Conventional)","GOTS_conventional",(IF($G1225="Recycled Pre/Post-Consumer","GOTS_pre_post",(IF($G1225="In-Conversion","GOTS_in_conversion",(IF($G1225="Sustainably Sourced","Sustainably_sourced",(IF($G1225="Recycled pre-consumer organic","GOTS_recycled_organic",""))))))))))))),IF($G1225="Organic","Organic",(IF($G1225="Responsible","Responsible",(IF($G1225="No Attribute (Conventional)","No_Attribute_Conventional",(IF($G1225="Recycled Pre/Post-Consumer","Recycled_Pre_Post_Consumer",(IF($G1225="In-Conversion","In_Conversion",(IF($G1225="Recycled Pre-Consumer","Recycled_Pre_Consumer",(IF($G1225="Recycled Post-Consumer","Recycled_Post_Consumer",(IF($G1225="Sustainably Sourced","Sustainably_sourced",(IF($G1225="Recycled pre-consumer organic","GOTS_recycled_organic","")))))))))))))))))),"")</f>
        <v/>
      </c>
      <c r="AE1225" t="e" cm="1">
        <f t="array" aca="1" ref="AE1225" ca="1">IF($I1225="",IF(INDIRECT("$F"&amp;$S1225)="","",IF(LEFT(INDIRECT("$F"&amp;$S1225),3)="GRS","GRS_RCS_RM",IF((LEFT(INDIRECT("$F"&amp;$S1225),3))="RCS","GRS_RCS_RM",IF(INDIRECT("$F"&amp;$S1225)="OCS (No Label)","OCS_Conversion_RM",IF(LEFT(INDIRECT("$F"&amp;$S1225),3)="OCS","OCS_RM",IF(RIGHT(INDIRECT("$F"&amp;$S1225),10)="conversion","GOTS_RM_conversion",IF((LEFT(INDIRECT("$F"&amp;$S1225),4))="GOTS","GOTS_RM","Responsible_RM"))))))),"DELETERM")</f>
        <v>#VALUE!</v>
      </c>
      <c r="AF1225" t="e" cm="1">
        <f t="array" aca="1" ref="AF1225" ca="1">IF($S1225="","",INDIRECT("$Z"&amp;$S1225))</f>
        <v>#VALUE!</v>
      </c>
      <c r="AG1225" t="str">
        <f t="shared" si="376"/>
        <v/>
      </c>
      <c r="AH1225" t="str" cm="1">
        <f t="array" aca="1" ref="AH1225" ca="1">IFERROR(INDIRECT("$ag"&amp;S1225),"")</f>
        <v/>
      </c>
      <c r="AI1225" t="e" cm="1">
        <f t="array" aca="1" ref="AI1225" ca="1">INDIRECT("O"&amp;S1225)</f>
        <v>#VALUE!</v>
      </c>
      <c r="AJ1225" t="str">
        <f t="shared" si="377"/>
        <v/>
      </c>
    </row>
    <row r="1226" spans="1:36" ht="16.5" customHeight="1" thickBot="1">
      <c r="A1226" s="131"/>
      <c r="B1226" s="138"/>
      <c r="C1226" s="139"/>
      <c r="D1226" s="148"/>
      <c r="E1226" s="148"/>
      <c r="F1226" s="139"/>
      <c r="G1226" s="149"/>
      <c r="H1226" s="149"/>
      <c r="I1226" s="149"/>
      <c r="J1226" s="149"/>
      <c r="K1226" s="39"/>
      <c r="L1226" s="145"/>
      <c r="M1226" s="145"/>
      <c r="N1226" s="62"/>
      <c r="O1226" s="315"/>
      <c r="Q1226" t="str">
        <f t="shared" si="372"/>
        <v/>
      </c>
      <c r="S1226" t="e">
        <f t="shared" ca="1" si="359"/>
        <v>#VALUE!</v>
      </c>
      <c r="T1226" t="e">
        <f t="shared" ca="1" si="378"/>
        <v>#VALUE!</v>
      </c>
      <c r="U1226">
        <f t="shared" si="360"/>
        <v>1152</v>
      </c>
      <c r="V1226">
        <v>96.916666666674203</v>
      </c>
      <c r="W1226">
        <f t="shared" si="363"/>
        <v>96</v>
      </c>
      <c r="X1226" t="str" cm="1">
        <f t="array" aca="1" ref="X1226" ca="1">IFERROR(INDEX('PC&amp;PD'!$A$1:$AS$19,ROW('PC&amp;PD'!$A$19),MATCH(INDIRECT(T1226),'PC&amp;PD'!$A$1:$AS$1,0)),"")</f>
        <v/>
      </c>
      <c r="AA1226" t="str">
        <f t="shared" si="373"/>
        <v/>
      </c>
      <c r="AB1226" t="str">
        <f t="shared" si="374"/>
        <v/>
      </c>
      <c r="AC1226" t="e">
        <f t="shared" ca="1" si="375"/>
        <v>#VALUE!</v>
      </c>
      <c r="AD1226" t="str" cm="1">
        <f t="array" aca="1" ref="AD1226" ca="1">IFERROR(IF((LEFT(INDIRECT("$F"&amp;$S1226),4))="GOTS",IF($G1226="Organic","GOTS_Organic_raw",(IF($G1226="Responsible","GOTS_Responsible",(IF($G1226="No Attribute (Conventional)","GOTS_conventional",(IF($G1226="Recycled Pre/Post-Consumer","GOTS_pre_post",(IF($G1226="In-Conversion","GOTS_in_conversion",(IF($G1226="Sustainably Sourced","Sustainably_sourced",(IF($G1226="Recycled pre-consumer organic","GOTS_recycled_organic",""))))))))))))),IF($G1226="Organic","Organic",(IF($G1226="Responsible","Responsible",(IF($G1226="No Attribute (Conventional)","No_Attribute_Conventional",(IF($G1226="Recycled Pre/Post-Consumer","Recycled_Pre_Post_Consumer",(IF($G1226="In-Conversion","In_Conversion",(IF($G1226="Recycled Pre-Consumer","Recycled_Pre_Consumer",(IF($G1226="Recycled Post-Consumer","Recycled_Post_Consumer",(IF($G1226="Sustainably Sourced","Sustainably_sourced",(IF($G1226="Recycled pre-consumer organic","GOTS_recycled_organic","")))))))))))))))))),"")</f>
        <v/>
      </c>
      <c r="AE1226" t="e" cm="1">
        <f t="array" aca="1" ref="AE1226" ca="1">IF($I1226="",IF(INDIRECT("$F"&amp;$S1226)="","",IF(LEFT(INDIRECT("$F"&amp;$S1226),3)="GRS","GRS_RCS_RM",IF((LEFT(INDIRECT("$F"&amp;$S1226),3))="RCS","GRS_RCS_RM",IF(INDIRECT("$F"&amp;$S1226)="OCS (No Label)","OCS_Conversion_RM",IF(LEFT(INDIRECT("$F"&amp;$S1226),3)="OCS","OCS_RM",IF(RIGHT(INDIRECT("$F"&amp;$S1226),10)="conversion","GOTS_RM_conversion",IF((LEFT(INDIRECT("$F"&amp;$S1226),4))="GOTS","GOTS_RM","Responsible_RM"))))))),"DELETERM")</f>
        <v>#VALUE!</v>
      </c>
      <c r="AF1226" t="e" cm="1">
        <f t="array" aca="1" ref="AF1226" ca="1">IF($S1226="","",INDIRECT("$Z"&amp;$S1226))</f>
        <v>#VALUE!</v>
      </c>
      <c r="AG1226" t="str">
        <f t="shared" si="376"/>
        <v/>
      </c>
      <c r="AH1226" t="str" cm="1">
        <f t="array" aca="1" ref="AH1226" ca="1">IFERROR(INDIRECT("$ag"&amp;S1226),"")</f>
        <v/>
      </c>
      <c r="AI1226" t="e" cm="1">
        <f t="array" aca="1" ref="AI1226" ca="1">INDIRECT("O"&amp;S1226)</f>
        <v>#VALUE!</v>
      </c>
      <c r="AJ1226" t="str">
        <f t="shared" si="377"/>
        <v/>
      </c>
    </row>
    <row r="1227" spans="1:36" ht="16.5" customHeight="1">
      <c r="A1227" s="128" t="str">
        <f>IF(B1227="","",COUNTA($B$63:$B1227))</f>
        <v/>
      </c>
      <c r="B1227" s="132"/>
      <c r="C1227" s="133"/>
      <c r="D1227" s="140"/>
      <c r="E1227" s="140"/>
      <c r="F1227" s="133"/>
      <c r="G1227" s="141"/>
      <c r="H1227" s="141"/>
      <c r="I1227" s="141"/>
      <c r="J1227" s="141"/>
      <c r="K1227" s="37"/>
      <c r="L1227" s="142" t="str">
        <f>IF(R1227="","",LEFT(R1227,LEN(R1227)-2))</f>
        <v/>
      </c>
      <c r="M1227" s="142"/>
      <c r="N1227" s="60"/>
      <c r="O1227" s="313"/>
      <c r="Q1227" t="str">
        <f t="shared" si="372"/>
        <v/>
      </c>
      <c r="R1227" t="str">
        <f t="shared" ref="R1227" si="379">CONCATENATE($Q1227,Q1228,Q1229,Q1230,Q1231,Q1232,$Q1233,$Q1234,$Q1235,$Q1236,$Q1237,$Q1238)</f>
        <v/>
      </c>
      <c r="S1227" t="e">
        <f t="shared" ca="1" si="359"/>
        <v>#VALUE!</v>
      </c>
      <c r="T1227" t="e">
        <f t="shared" ca="1" si="378"/>
        <v>#VALUE!</v>
      </c>
      <c r="U1227">
        <f t="shared" si="360"/>
        <v>1164</v>
      </c>
      <c r="V1227">
        <v>97.000000000007603</v>
      </c>
      <c r="W1227">
        <f t="shared" si="363"/>
        <v>97</v>
      </c>
      <c r="X1227" t="str" cm="1">
        <f t="array" aca="1" ref="X1227" ca="1">IFERROR(INDEX('PC&amp;PD'!$A$1:$AS$19,ROW('PC&amp;PD'!$A$19),MATCH(INDIRECT(T1227),'PC&amp;PD'!$A$1:$AS$1,0)),"")</f>
        <v/>
      </c>
      <c r="Z1227" t="str">
        <f t="shared" ref="Z1227" si="380">IFERROR(IF($F1227="OCS 100","OCS (OCS 100)",IF($F1227="OCS Blended","OCS (OCS Blended)",IF($F1227="OCS (No Label)","OCS (No Label)",IF($F1227="RCS 100","RCS (RCS 100)",IF($F1227="RCS Blended","RCS (RCS Blended)",IF($F1227="GRS","GRS (GRS)",IF($F1227="GRS (No Label)", "GRS (No Label)",IF($F1227="RDS","RDS (RDS)",IF($F1227="RWS","RWS (RWS)",IF($F1227="RAS","RAS (RAS)",IF($F1227="RMS","RMS (RMS)",IF($F1227="GOTS Organic","GOTS (Organic)",IF($F1227="GOTS Made with organic","GOTS (Made with Organic)",IF($F1227="GOTS Organic - in conversion","GOTS (Organic - In Conversion)",IF($F1227="GOTS Made with organic - in conversion","GOTS (Made with Organic - In Conversion)",""))))))))))))))),"")</f>
        <v/>
      </c>
      <c r="AA1227" t="str">
        <f t="shared" si="373"/>
        <v/>
      </c>
      <c r="AB1227" t="str">
        <f t="shared" si="374"/>
        <v/>
      </c>
      <c r="AC1227" t="e">
        <f t="shared" ca="1" si="375"/>
        <v>#VALUE!</v>
      </c>
      <c r="AD1227" t="str" cm="1">
        <f t="array" aca="1" ref="AD1227" ca="1">IFERROR(IF((LEFT(INDIRECT("$F"&amp;$S1227),4))="GOTS",IF($G1227="Organic","GOTS_Organic_raw",(IF($G1227="Responsible","GOTS_Responsible",(IF($G1227="No Attribute (Conventional)","GOTS_conventional",(IF($G1227="Recycled Pre/Post-Consumer","GOTS_pre_post",(IF($G1227="In-Conversion","GOTS_in_conversion",(IF($G1227="Sustainably Sourced","Sustainably_sourced",(IF($G1227="Recycled pre-consumer organic","GOTS_recycled_organic",""))))))))))))),IF($G1227="Organic","Organic",(IF($G1227="Responsible","Responsible",(IF($G1227="No Attribute (Conventional)","No_Attribute_Conventional",(IF($G1227="Recycled Pre/Post-Consumer","Recycled_Pre_Post_Consumer",(IF($G1227="In-Conversion","In_Conversion",(IF($G1227="Recycled Pre-Consumer","Recycled_Pre_Consumer",(IF($G1227="Recycled Post-Consumer","Recycled_Post_Consumer",(IF($G1227="Sustainably Sourced","Sustainably_sourced",(IF($G1227="Recycled pre-consumer organic","GOTS_recycled_organic","")))))))))))))))))),"")</f>
        <v/>
      </c>
      <c r="AE1227" t="e" cm="1">
        <f t="array" aca="1" ref="AE1227" ca="1">IF($I1227="",IF(INDIRECT("$F"&amp;$S1227)="","",IF(LEFT(INDIRECT("$F"&amp;$S1227),3)="GRS","GRS_RCS_RM",IF((LEFT(INDIRECT("$F"&amp;$S1227),3))="RCS","GRS_RCS_RM",IF(INDIRECT("$F"&amp;$S1227)="OCS (No Label)","OCS_Conversion_RM",IF(LEFT(INDIRECT("$F"&amp;$S1227),3)="OCS","OCS_RM",IF(RIGHT(INDIRECT("$F"&amp;$S1227),10)="conversion","GOTS_RM_conversion",IF((LEFT(INDIRECT("$F"&amp;$S1227),4))="GOTS","GOTS_RM","Responsible_RM"))))))),"DELETERM")</f>
        <v>#VALUE!</v>
      </c>
      <c r="AF1227" t="e" cm="1">
        <f t="array" aca="1" ref="AF1227" ca="1">IF($S1227="","",INDIRECT("$Z"&amp;$S1227))</f>
        <v>#VALUE!</v>
      </c>
      <c r="AG1227" t="str">
        <f t="shared" si="376"/>
        <v/>
      </c>
      <c r="AH1227" t="str" cm="1">
        <f t="array" aca="1" ref="AH1227" ca="1">IFERROR(INDIRECT("$ag"&amp;S1227),"")</f>
        <v/>
      </c>
      <c r="AI1227" t="e" cm="1">
        <f t="array" aca="1" ref="AI1227" ca="1">INDIRECT("O"&amp;S1227)</f>
        <v>#VALUE!</v>
      </c>
      <c r="AJ1227" t="str">
        <f t="shared" si="377"/>
        <v/>
      </c>
    </row>
    <row r="1228" spans="1:36" ht="16.5" customHeight="1">
      <c r="A1228" s="129"/>
      <c r="B1228" s="134"/>
      <c r="C1228" s="135"/>
      <c r="D1228" s="146"/>
      <c r="E1228" s="146"/>
      <c r="F1228" s="135"/>
      <c r="G1228" s="147"/>
      <c r="H1228" s="147"/>
      <c r="I1228" s="147"/>
      <c r="J1228" s="147"/>
      <c r="K1228" s="38"/>
      <c r="L1228" s="143"/>
      <c r="M1228" s="143"/>
      <c r="N1228" s="61"/>
      <c r="O1228" s="314"/>
      <c r="Q1228" t="str">
        <f t="shared" si="372"/>
        <v/>
      </c>
      <c r="S1228" t="e">
        <f t="shared" ref="S1228:S1291" ca="1" si="381">IF(INDIRECT("A"&amp;$S$63+$U1228)&lt;&gt;"",$S$63+$U1228,"")</f>
        <v>#VALUE!</v>
      </c>
      <c r="T1228" t="e">
        <f t="shared" ca="1" si="378"/>
        <v>#VALUE!</v>
      </c>
      <c r="U1228">
        <f t="shared" ref="U1228:U1291" si="382">(12*W1228)</f>
        <v>1164</v>
      </c>
      <c r="V1228">
        <v>97.083333333340903</v>
      </c>
      <c r="W1228">
        <f t="shared" si="363"/>
        <v>97</v>
      </c>
      <c r="X1228" t="str" cm="1">
        <f t="array" aca="1" ref="X1228" ca="1">IFERROR(INDEX('PC&amp;PD'!$A$1:$AS$19,ROW('PC&amp;PD'!$A$19),MATCH(INDIRECT(T1228),'PC&amp;PD'!$A$1:$AS$1,0)),"")</f>
        <v/>
      </c>
      <c r="AA1228" t="str">
        <f t="shared" si="373"/>
        <v/>
      </c>
      <c r="AB1228" t="str">
        <f t="shared" si="374"/>
        <v/>
      </c>
      <c r="AC1228" t="e">
        <f t="shared" ca="1" si="375"/>
        <v>#VALUE!</v>
      </c>
      <c r="AD1228" t="str" cm="1">
        <f t="array" aca="1" ref="AD1228" ca="1">IFERROR(IF((LEFT(INDIRECT("$F"&amp;$S1228),4))="GOTS",IF($G1228="Organic","GOTS_Organic_raw",(IF($G1228="Responsible","GOTS_Responsible",(IF($G1228="No Attribute (Conventional)","GOTS_conventional",(IF($G1228="Recycled Pre/Post-Consumer","GOTS_pre_post",(IF($G1228="In-Conversion","GOTS_in_conversion",(IF($G1228="Sustainably Sourced","Sustainably_sourced",(IF($G1228="Recycled pre-consumer organic","GOTS_recycled_organic",""))))))))))))),IF($G1228="Organic","Organic",(IF($G1228="Responsible","Responsible",(IF($G1228="No Attribute (Conventional)","No_Attribute_Conventional",(IF($G1228="Recycled Pre/Post-Consumer","Recycled_Pre_Post_Consumer",(IF($G1228="In-Conversion","In_Conversion",(IF($G1228="Recycled Pre-Consumer","Recycled_Pre_Consumer",(IF($G1228="Recycled Post-Consumer","Recycled_Post_Consumer",(IF($G1228="Sustainably Sourced","Sustainably_sourced",(IF($G1228="Recycled pre-consumer organic","GOTS_recycled_organic","")))))))))))))))))),"")</f>
        <v/>
      </c>
      <c r="AE1228" t="e" cm="1">
        <f t="array" aca="1" ref="AE1228" ca="1">IF($I1228="",IF(INDIRECT("$F"&amp;$S1228)="","",IF(LEFT(INDIRECT("$F"&amp;$S1228),3)="GRS","GRS_RCS_RM",IF((LEFT(INDIRECT("$F"&amp;$S1228),3))="RCS","GRS_RCS_RM",IF(INDIRECT("$F"&amp;$S1228)="OCS (No Label)","OCS_Conversion_RM",IF(LEFT(INDIRECT("$F"&amp;$S1228),3)="OCS","OCS_RM",IF(RIGHT(INDIRECT("$F"&amp;$S1228),10)="conversion","GOTS_RM_conversion",IF((LEFT(INDIRECT("$F"&amp;$S1228),4))="GOTS","GOTS_RM","Responsible_RM"))))))),"DELETERM")</f>
        <v>#VALUE!</v>
      </c>
      <c r="AF1228" t="e" cm="1">
        <f t="array" aca="1" ref="AF1228" ca="1">IF($S1228="","",INDIRECT("$Z"&amp;$S1228))</f>
        <v>#VALUE!</v>
      </c>
      <c r="AG1228" t="str">
        <f t="shared" si="376"/>
        <v/>
      </c>
      <c r="AH1228" t="str" cm="1">
        <f t="array" aca="1" ref="AH1228" ca="1">IFERROR(INDIRECT("$ag"&amp;S1228),"")</f>
        <v/>
      </c>
      <c r="AI1228" t="e" cm="1">
        <f t="array" aca="1" ref="AI1228" ca="1">INDIRECT("O"&amp;S1228)</f>
        <v>#VALUE!</v>
      </c>
      <c r="AJ1228" t="str">
        <f t="shared" si="377"/>
        <v/>
      </c>
    </row>
    <row r="1229" spans="1:36" ht="16.5" customHeight="1">
      <c r="A1229" s="129"/>
      <c r="B1229" s="134"/>
      <c r="C1229" s="135"/>
      <c r="D1229" s="146"/>
      <c r="E1229" s="146"/>
      <c r="F1229" s="135"/>
      <c r="G1229" s="147"/>
      <c r="H1229" s="147"/>
      <c r="I1229" s="147"/>
      <c r="J1229" s="147"/>
      <c r="K1229" s="38"/>
      <c r="L1229" s="143"/>
      <c r="M1229" s="143"/>
      <c r="N1229" s="61"/>
      <c r="O1229" s="314"/>
      <c r="Q1229" t="str">
        <f t="shared" si="372"/>
        <v/>
      </c>
      <c r="S1229" t="e">
        <f t="shared" ca="1" si="381"/>
        <v>#VALUE!</v>
      </c>
      <c r="T1229" t="e">
        <f t="shared" ca="1" si="378"/>
        <v>#VALUE!</v>
      </c>
      <c r="U1229">
        <f t="shared" si="382"/>
        <v>1164</v>
      </c>
      <c r="V1229">
        <v>97.166666666674303</v>
      </c>
      <c r="W1229">
        <f t="shared" si="363"/>
        <v>97</v>
      </c>
      <c r="X1229" t="str" cm="1">
        <f t="array" aca="1" ref="X1229" ca="1">IFERROR(INDEX('PC&amp;PD'!$A$1:$AS$19,ROW('PC&amp;PD'!$A$19),MATCH(INDIRECT(T1229),'PC&amp;PD'!$A$1:$AS$1,0)),"")</f>
        <v/>
      </c>
      <c r="AA1229" t="str">
        <f t="shared" si="373"/>
        <v/>
      </c>
      <c r="AB1229" t="str">
        <f t="shared" si="374"/>
        <v/>
      </c>
      <c r="AC1229" t="e">
        <f t="shared" ca="1" si="375"/>
        <v>#VALUE!</v>
      </c>
      <c r="AD1229" t="str" cm="1">
        <f t="array" aca="1" ref="AD1229" ca="1">IFERROR(IF((LEFT(INDIRECT("$F"&amp;$S1229),4))="GOTS",IF($G1229="Organic","GOTS_Organic_raw",(IF($G1229="Responsible","GOTS_Responsible",(IF($G1229="No Attribute (Conventional)","GOTS_conventional",(IF($G1229="Recycled Pre/Post-Consumer","GOTS_pre_post",(IF($G1229="In-Conversion","GOTS_in_conversion",(IF($G1229="Sustainably Sourced","Sustainably_sourced",(IF($G1229="Recycled pre-consumer organic","GOTS_recycled_organic",""))))))))))))),IF($G1229="Organic","Organic",(IF($G1229="Responsible","Responsible",(IF($G1229="No Attribute (Conventional)","No_Attribute_Conventional",(IF($G1229="Recycled Pre/Post-Consumer","Recycled_Pre_Post_Consumer",(IF($G1229="In-Conversion","In_Conversion",(IF($G1229="Recycled Pre-Consumer","Recycled_Pre_Consumer",(IF($G1229="Recycled Post-Consumer","Recycled_Post_Consumer",(IF($G1229="Sustainably Sourced","Sustainably_sourced",(IF($G1229="Recycled pre-consumer organic","GOTS_recycled_organic","")))))))))))))))))),"")</f>
        <v/>
      </c>
      <c r="AE1229" t="e" cm="1">
        <f t="array" aca="1" ref="AE1229" ca="1">IF($I1229="",IF(INDIRECT("$F"&amp;$S1229)="","",IF(LEFT(INDIRECT("$F"&amp;$S1229),3)="GRS","GRS_RCS_RM",IF((LEFT(INDIRECT("$F"&amp;$S1229),3))="RCS","GRS_RCS_RM",IF(INDIRECT("$F"&amp;$S1229)="OCS (No Label)","OCS_Conversion_RM",IF(LEFT(INDIRECT("$F"&amp;$S1229),3)="OCS","OCS_RM",IF(RIGHT(INDIRECT("$F"&amp;$S1229),10)="conversion","GOTS_RM_conversion",IF((LEFT(INDIRECT("$F"&amp;$S1229),4))="GOTS","GOTS_RM","Responsible_RM"))))))),"DELETERM")</f>
        <v>#VALUE!</v>
      </c>
      <c r="AF1229" t="e" cm="1">
        <f t="array" aca="1" ref="AF1229" ca="1">IF($S1229="","",INDIRECT("$Z"&amp;$S1229))</f>
        <v>#VALUE!</v>
      </c>
      <c r="AG1229" t="str">
        <f t="shared" si="376"/>
        <v/>
      </c>
      <c r="AH1229" t="str" cm="1">
        <f t="array" aca="1" ref="AH1229" ca="1">IFERROR(INDIRECT("$ag"&amp;S1229),"")</f>
        <v/>
      </c>
      <c r="AI1229" t="e" cm="1">
        <f t="array" aca="1" ref="AI1229" ca="1">INDIRECT("O"&amp;S1229)</f>
        <v>#VALUE!</v>
      </c>
      <c r="AJ1229" t="str">
        <f t="shared" si="377"/>
        <v/>
      </c>
    </row>
    <row r="1230" spans="1:36" ht="16.5" customHeight="1">
      <c r="A1230" s="129"/>
      <c r="B1230" s="134"/>
      <c r="C1230" s="135"/>
      <c r="D1230" s="146"/>
      <c r="E1230" s="146"/>
      <c r="F1230" s="135"/>
      <c r="G1230" s="147"/>
      <c r="H1230" s="147"/>
      <c r="I1230" s="147"/>
      <c r="J1230" s="147"/>
      <c r="K1230" s="38"/>
      <c r="L1230" s="143"/>
      <c r="M1230" s="143"/>
      <c r="N1230" s="61"/>
      <c r="O1230" s="314"/>
      <c r="Q1230" t="str">
        <f t="shared" si="372"/>
        <v/>
      </c>
      <c r="S1230" t="e">
        <f t="shared" ca="1" si="381"/>
        <v>#VALUE!</v>
      </c>
      <c r="T1230" t="e">
        <f t="shared" ca="1" si="378"/>
        <v>#VALUE!</v>
      </c>
      <c r="U1230">
        <f t="shared" si="382"/>
        <v>1164</v>
      </c>
      <c r="V1230">
        <v>97.250000000007603</v>
      </c>
      <c r="W1230">
        <f t="shared" si="363"/>
        <v>97</v>
      </c>
      <c r="X1230" t="str" cm="1">
        <f t="array" aca="1" ref="X1230" ca="1">IFERROR(INDEX('PC&amp;PD'!$A$1:$AS$19,ROW('PC&amp;PD'!$A$19),MATCH(INDIRECT(T1230),'PC&amp;PD'!$A$1:$AS$1,0)),"")</f>
        <v/>
      </c>
      <c r="AA1230" t="str">
        <f t="shared" si="373"/>
        <v/>
      </c>
      <c r="AB1230" t="str">
        <f t="shared" si="374"/>
        <v/>
      </c>
      <c r="AC1230" t="e">
        <f t="shared" ca="1" si="375"/>
        <v>#VALUE!</v>
      </c>
      <c r="AD1230" t="str" cm="1">
        <f t="array" aca="1" ref="AD1230" ca="1">IFERROR(IF((LEFT(INDIRECT("$F"&amp;$S1230),4))="GOTS",IF($G1230="Organic","GOTS_Organic_raw",(IF($G1230="Responsible","GOTS_Responsible",(IF($G1230="No Attribute (Conventional)","GOTS_conventional",(IF($G1230="Recycled Pre/Post-Consumer","GOTS_pre_post",(IF($G1230="In-Conversion","GOTS_in_conversion",(IF($G1230="Sustainably Sourced","Sustainably_sourced",(IF($G1230="Recycled pre-consumer organic","GOTS_recycled_organic",""))))))))))))),IF($G1230="Organic","Organic",(IF($G1230="Responsible","Responsible",(IF($G1230="No Attribute (Conventional)","No_Attribute_Conventional",(IF($G1230="Recycled Pre/Post-Consumer","Recycled_Pre_Post_Consumer",(IF($G1230="In-Conversion","In_Conversion",(IF($G1230="Recycled Pre-Consumer","Recycled_Pre_Consumer",(IF($G1230="Recycled Post-Consumer","Recycled_Post_Consumer",(IF($G1230="Sustainably Sourced","Sustainably_sourced",(IF($G1230="Recycled pre-consumer organic","GOTS_recycled_organic","")))))))))))))))))),"")</f>
        <v/>
      </c>
      <c r="AE1230" t="e" cm="1">
        <f t="array" aca="1" ref="AE1230" ca="1">IF($I1230="",IF(INDIRECT("$F"&amp;$S1230)="","",IF(LEFT(INDIRECT("$F"&amp;$S1230),3)="GRS","GRS_RCS_RM",IF((LEFT(INDIRECT("$F"&amp;$S1230),3))="RCS","GRS_RCS_RM",IF(INDIRECT("$F"&amp;$S1230)="OCS (No Label)","OCS_Conversion_RM",IF(LEFT(INDIRECT("$F"&amp;$S1230),3)="OCS","OCS_RM",IF(RIGHT(INDIRECT("$F"&amp;$S1230),10)="conversion","GOTS_RM_conversion",IF((LEFT(INDIRECT("$F"&amp;$S1230),4))="GOTS","GOTS_RM","Responsible_RM"))))))),"DELETERM")</f>
        <v>#VALUE!</v>
      </c>
      <c r="AF1230" t="e" cm="1">
        <f t="array" aca="1" ref="AF1230" ca="1">IF($S1230="","",INDIRECT("$Z"&amp;$S1230))</f>
        <v>#VALUE!</v>
      </c>
      <c r="AG1230" t="str">
        <f t="shared" si="376"/>
        <v/>
      </c>
      <c r="AH1230" t="str" cm="1">
        <f t="array" aca="1" ref="AH1230" ca="1">IFERROR(INDIRECT("$ag"&amp;S1230),"")</f>
        <v/>
      </c>
      <c r="AI1230" t="e" cm="1">
        <f t="array" aca="1" ref="AI1230" ca="1">INDIRECT("O"&amp;S1230)</f>
        <v>#VALUE!</v>
      </c>
      <c r="AJ1230" t="str">
        <f t="shared" si="377"/>
        <v/>
      </c>
    </row>
    <row r="1231" spans="1:36" ht="16.5" customHeight="1">
      <c r="A1231" s="129"/>
      <c r="B1231" s="134"/>
      <c r="C1231" s="135"/>
      <c r="D1231" s="146"/>
      <c r="E1231" s="146"/>
      <c r="F1231" s="135"/>
      <c r="G1231" s="147"/>
      <c r="H1231" s="147"/>
      <c r="I1231" s="147"/>
      <c r="J1231" s="147"/>
      <c r="K1231" s="38"/>
      <c r="L1231" s="143"/>
      <c r="M1231" s="143"/>
      <c r="N1231" s="61"/>
      <c r="O1231" s="314"/>
      <c r="Q1231" t="str">
        <f t="shared" si="372"/>
        <v/>
      </c>
      <c r="S1231" t="e">
        <f t="shared" ca="1" si="381"/>
        <v>#VALUE!</v>
      </c>
      <c r="T1231" t="e">
        <f t="shared" ca="1" si="378"/>
        <v>#VALUE!</v>
      </c>
      <c r="U1231">
        <f t="shared" si="382"/>
        <v>1164</v>
      </c>
      <c r="V1231">
        <v>97.333333333340903</v>
      </c>
      <c r="W1231">
        <f t="shared" si="363"/>
        <v>97</v>
      </c>
      <c r="X1231" t="str" cm="1">
        <f t="array" aca="1" ref="X1231" ca="1">IFERROR(INDEX('PC&amp;PD'!$A$1:$AS$19,ROW('PC&amp;PD'!$A$19),MATCH(INDIRECT(T1231),'PC&amp;PD'!$A$1:$AS$1,0)),"")</f>
        <v/>
      </c>
      <c r="AA1231" t="str">
        <f t="shared" si="373"/>
        <v/>
      </c>
      <c r="AB1231" t="str">
        <f t="shared" si="374"/>
        <v/>
      </c>
      <c r="AC1231" t="e">
        <f t="shared" ca="1" si="375"/>
        <v>#VALUE!</v>
      </c>
      <c r="AD1231" t="str" cm="1">
        <f t="array" aca="1" ref="AD1231" ca="1">IFERROR(IF((LEFT(INDIRECT("$F"&amp;$S1231),4))="GOTS",IF($G1231="Organic","GOTS_Organic_raw",(IF($G1231="Responsible","GOTS_Responsible",(IF($G1231="No Attribute (Conventional)","GOTS_conventional",(IF($G1231="Recycled Pre/Post-Consumer","GOTS_pre_post",(IF($G1231="In-Conversion","GOTS_in_conversion",(IF($G1231="Sustainably Sourced","Sustainably_sourced",(IF($G1231="Recycled pre-consumer organic","GOTS_recycled_organic",""))))))))))))),IF($G1231="Organic","Organic",(IF($G1231="Responsible","Responsible",(IF($G1231="No Attribute (Conventional)","No_Attribute_Conventional",(IF($G1231="Recycled Pre/Post-Consumer","Recycled_Pre_Post_Consumer",(IF($G1231="In-Conversion","In_Conversion",(IF($G1231="Recycled Pre-Consumer","Recycled_Pre_Consumer",(IF($G1231="Recycled Post-Consumer","Recycled_Post_Consumer",(IF($G1231="Sustainably Sourced","Sustainably_sourced",(IF($G1231="Recycled pre-consumer organic","GOTS_recycled_organic","")))))))))))))))))),"")</f>
        <v/>
      </c>
      <c r="AE1231" t="e" cm="1">
        <f t="array" aca="1" ref="AE1231" ca="1">IF($I1231="",IF(INDIRECT("$F"&amp;$S1231)="","",IF(LEFT(INDIRECT("$F"&amp;$S1231),3)="GRS","GRS_RCS_RM",IF((LEFT(INDIRECT("$F"&amp;$S1231),3))="RCS","GRS_RCS_RM",IF(INDIRECT("$F"&amp;$S1231)="OCS (No Label)","OCS_Conversion_RM",IF(LEFT(INDIRECT("$F"&amp;$S1231),3)="OCS","OCS_RM",IF(RIGHT(INDIRECT("$F"&amp;$S1231),10)="conversion","GOTS_RM_conversion",IF((LEFT(INDIRECT("$F"&amp;$S1231),4))="GOTS","GOTS_RM","Responsible_RM"))))))),"DELETERM")</f>
        <v>#VALUE!</v>
      </c>
      <c r="AF1231" t="e" cm="1">
        <f t="array" aca="1" ref="AF1231" ca="1">IF($S1231="","",INDIRECT("$Z"&amp;$S1231))</f>
        <v>#VALUE!</v>
      </c>
      <c r="AG1231" t="str">
        <f t="shared" si="376"/>
        <v/>
      </c>
      <c r="AH1231" t="str" cm="1">
        <f t="array" aca="1" ref="AH1231" ca="1">IFERROR(INDIRECT("$ag"&amp;S1231),"")</f>
        <v/>
      </c>
      <c r="AI1231" t="e" cm="1">
        <f t="array" aca="1" ref="AI1231" ca="1">INDIRECT("O"&amp;S1231)</f>
        <v>#VALUE!</v>
      </c>
      <c r="AJ1231" t="str">
        <f t="shared" si="377"/>
        <v/>
      </c>
    </row>
    <row r="1232" spans="1:36" ht="16.5" customHeight="1">
      <c r="A1232" s="129"/>
      <c r="B1232" s="134"/>
      <c r="C1232" s="135"/>
      <c r="D1232" s="146"/>
      <c r="E1232" s="146"/>
      <c r="F1232" s="135"/>
      <c r="G1232" s="147"/>
      <c r="H1232" s="147"/>
      <c r="I1232" s="147"/>
      <c r="J1232" s="147"/>
      <c r="K1232" s="38"/>
      <c r="L1232" s="143"/>
      <c r="M1232" s="143"/>
      <c r="N1232" s="61"/>
      <c r="O1232" s="314"/>
      <c r="Q1232" t="str">
        <f t="shared" si="372"/>
        <v/>
      </c>
      <c r="S1232" t="e">
        <f t="shared" ca="1" si="381"/>
        <v>#VALUE!</v>
      </c>
      <c r="T1232" t="e">
        <f t="shared" ca="1" si="378"/>
        <v>#VALUE!</v>
      </c>
      <c r="U1232">
        <f t="shared" si="382"/>
        <v>1164</v>
      </c>
      <c r="V1232">
        <v>97.416666666674303</v>
      </c>
      <c r="W1232">
        <f t="shared" si="363"/>
        <v>97</v>
      </c>
      <c r="X1232" t="str" cm="1">
        <f t="array" aca="1" ref="X1232" ca="1">IFERROR(INDEX('PC&amp;PD'!$A$1:$AS$19,ROW('PC&amp;PD'!$A$19),MATCH(INDIRECT(T1232),'PC&amp;PD'!$A$1:$AS$1,0)),"")</f>
        <v/>
      </c>
      <c r="AA1232" t="str">
        <f t="shared" si="373"/>
        <v/>
      </c>
      <c r="AB1232" t="str">
        <f t="shared" si="374"/>
        <v/>
      </c>
      <c r="AC1232" t="e">
        <f t="shared" ca="1" si="375"/>
        <v>#VALUE!</v>
      </c>
      <c r="AD1232" t="str" cm="1">
        <f t="array" aca="1" ref="AD1232" ca="1">IFERROR(IF((LEFT(INDIRECT("$F"&amp;$S1232),4))="GOTS",IF($G1232="Organic","GOTS_Organic_raw",(IF($G1232="Responsible","GOTS_Responsible",(IF($G1232="No Attribute (Conventional)","GOTS_conventional",(IF($G1232="Recycled Pre/Post-Consumer","GOTS_pre_post",(IF($G1232="In-Conversion","GOTS_in_conversion",(IF($G1232="Sustainably Sourced","Sustainably_sourced",(IF($G1232="Recycled pre-consumer organic","GOTS_recycled_organic",""))))))))))))),IF($G1232="Organic","Organic",(IF($G1232="Responsible","Responsible",(IF($G1232="No Attribute (Conventional)","No_Attribute_Conventional",(IF($G1232="Recycled Pre/Post-Consumer","Recycled_Pre_Post_Consumer",(IF($G1232="In-Conversion","In_Conversion",(IF($G1232="Recycled Pre-Consumer","Recycled_Pre_Consumer",(IF($G1232="Recycled Post-Consumer","Recycled_Post_Consumer",(IF($G1232="Sustainably Sourced","Sustainably_sourced",(IF($G1232="Recycled pre-consumer organic","GOTS_recycled_organic","")))))))))))))))))),"")</f>
        <v/>
      </c>
      <c r="AE1232" t="e" cm="1">
        <f t="array" aca="1" ref="AE1232" ca="1">IF($I1232="",IF(INDIRECT("$F"&amp;$S1232)="","",IF(LEFT(INDIRECT("$F"&amp;$S1232),3)="GRS","GRS_RCS_RM",IF((LEFT(INDIRECT("$F"&amp;$S1232),3))="RCS","GRS_RCS_RM",IF(INDIRECT("$F"&amp;$S1232)="OCS (No Label)","OCS_Conversion_RM",IF(LEFT(INDIRECT("$F"&amp;$S1232),3)="OCS","OCS_RM",IF(RIGHT(INDIRECT("$F"&amp;$S1232),10)="conversion","GOTS_RM_conversion",IF((LEFT(INDIRECT("$F"&amp;$S1232),4))="GOTS","GOTS_RM","Responsible_RM"))))))),"DELETERM")</f>
        <v>#VALUE!</v>
      </c>
      <c r="AF1232" t="e" cm="1">
        <f t="array" aca="1" ref="AF1232" ca="1">IF($S1232="","",INDIRECT("$Z"&amp;$S1232))</f>
        <v>#VALUE!</v>
      </c>
      <c r="AG1232" t="str">
        <f t="shared" si="376"/>
        <v/>
      </c>
      <c r="AH1232" t="str" cm="1">
        <f t="array" aca="1" ref="AH1232" ca="1">IFERROR(INDIRECT("$ag"&amp;S1232),"")</f>
        <v/>
      </c>
      <c r="AI1232" t="e" cm="1">
        <f t="array" aca="1" ref="AI1232" ca="1">INDIRECT("O"&amp;S1232)</f>
        <v>#VALUE!</v>
      </c>
      <c r="AJ1232" t="str">
        <f t="shared" si="377"/>
        <v/>
      </c>
    </row>
    <row r="1233" spans="1:36" ht="16.5" customHeight="1">
      <c r="A1233" s="130"/>
      <c r="B1233" s="136"/>
      <c r="C1233" s="137"/>
      <c r="D1233" s="146"/>
      <c r="E1233" s="146"/>
      <c r="F1233" s="137"/>
      <c r="G1233" s="147"/>
      <c r="H1233" s="147"/>
      <c r="I1233" s="147"/>
      <c r="J1233" s="147"/>
      <c r="K1233" s="38"/>
      <c r="L1233" s="144"/>
      <c r="M1233" s="144"/>
      <c r="N1233" s="61"/>
      <c r="O1233" s="314"/>
      <c r="Q1233" t="str">
        <f t="shared" si="372"/>
        <v/>
      </c>
      <c r="S1233" t="e">
        <f t="shared" ca="1" si="381"/>
        <v>#VALUE!</v>
      </c>
      <c r="T1233" t="e">
        <f t="shared" ca="1" si="378"/>
        <v>#VALUE!</v>
      </c>
      <c r="U1233">
        <f t="shared" si="382"/>
        <v>1164</v>
      </c>
      <c r="V1233">
        <v>97.500000000007603</v>
      </c>
      <c r="W1233">
        <f t="shared" si="363"/>
        <v>97</v>
      </c>
      <c r="X1233" t="str" cm="1">
        <f t="array" aca="1" ref="X1233" ca="1">IFERROR(INDEX('PC&amp;PD'!$A$1:$AS$19,ROW('PC&amp;PD'!$A$19),MATCH(INDIRECT(T1233),'PC&amp;PD'!$A$1:$AS$1,0)),"")</f>
        <v/>
      </c>
      <c r="AA1233" t="str">
        <f t="shared" si="373"/>
        <v/>
      </c>
      <c r="AB1233" t="str">
        <f t="shared" si="374"/>
        <v/>
      </c>
      <c r="AC1233" t="e">
        <f t="shared" ca="1" si="375"/>
        <v>#VALUE!</v>
      </c>
      <c r="AD1233" t="str" cm="1">
        <f t="array" aca="1" ref="AD1233" ca="1">IFERROR(IF((LEFT(INDIRECT("$F"&amp;$S1233),4))="GOTS",IF($G1233="Organic","GOTS_Organic_raw",(IF($G1233="Responsible","GOTS_Responsible",(IF($G1233="No Attribute (Conventional)","GOTS_conventional",(IF($G1233="Recycled Pre/Post-Consumer","GOTS_pre_post",(IF($G1233="In-Conversion","GOTS_in_conversion",(IF($G1233="Sustainably Sourced","Sustainably_sourced",(IF($G1233="Recycled pre-consumer organic","GOTS_recycled_organic",""))))))))))))),IF($G1233="Organic","Organic",(IF($G1233="Responsible","Responsible",(IF($G1233="No Attribute (Conventional)","No_Attribute_Conventional",(IF($G1233="Recycled Pre/Post-Consumer","Recycled_Pre_Post_Consumer",(IF($G1233="In-Conversion","In_Conversion",(IF($G1233="Recycled Pre-Consumer","Recycled_Pre_Consumer",(IF($G1233="Recycled Post-Consumer","Recycled_Post_Consumer",(IF($G1233="Sustainably Sourced","Sustainably_sourced",(IF($G1233="Recycled pre-consumer organic","GOTS_recycled_organic","")))))))))))))))))),"")</f>
        <v/>
      </c>
      <c r="AE1233" t="e" cm="1">
        <f t="array" aca="1" ref="AE1233" ca="1">IF($I1233="",IF(INDIRECT("$F"&amp;$S1233)="","",IF(LEFT(INDIRECT("$F"&amp;$S1233),3)="GRS","GRS_RCS_RM",IF((LEFT(INDIRECT("$F"&amp;$S1233),3))="RCS","GRS_RCS_RM",IF(INDIRECT("$F"&amp;$S1233)="OCS (No Label)","OCS_Conversion_RM",IF(LEFT(INDIRECT("$F"&amp;$S1233),3)="OCS","OCS_RM",IF(RIGHT(INDIRECT("$F"&amp;$S1233),10)="conversion","GOTS_RM_conversion",IF((LEFT(INDIRECT("$F"&amp;$S1233),4))="GOTS","GOTS_RM","Responsible_RM"))))))),"DELETERM")</f>
        <v>#VALUE!</v>
      </c>
      <c r="AF1233" t="e" cm="1">
        <f t="array" aca="1" ref="AF1233" ca="1">IF($S1233="","",INDIRECT("$Z"&amp;$S1233))</f>
        <v>#VALUE!</v>
      </c>
      <c r="AG1233" t="str">
        <f t="shared" si="376"/>
        <v/>
      </c>
      <c r="AH1233" t="str" cm="1">
        <f t="array" aca="1" ref="AH1233" ca="1">IFERROR(INDIRECT("$ag"&amp;S1233),"")</f>
        <v/>
      </c>
      <c r="AI1233" t="e" cm="1">
        <f t="array" aca="1" ref="AI1233" ca="1">INDIRECT("O"&amp;S1233)</f>
        <v>#VALUE!</v>
      </c>
      <c r="AJ1233" t="str">
        <f t="shared" si="377"/>
        <v/>
      </c>
    </row>
    <row r="1234" spans="1:36" ht="16.5" customHeight="1">
      <c r="A1234" s="130"/>
      <c r="B1234" s="136"/>
      <c r="C1234" s="137"/>
      <c r="D1234" s="146"/>
      <c r="E1234" s="146"/>
      <c r="F1234" s="137"/>
      <c r="G1234" s="147"/>
      <c r="H1234" s="147"/>
      <c r="I1234" s="147"/>
      <c r="J1234" s="147"/>
      <c r="K1234" s="38"/>
      <c r="L1234" s="144"/>
      <c r="M1234" s="144"/>
      <c r="N1234" s="61"/>
      <c r="O1234" s="314"/>
      <c r="Q1234" t="str">
        <f t="shared" si="372"/>
        <v/>
      </c>
      <c r="S1234" t="e">
        <f t="shared" ca="1" si="381"/>
        <v>#VALUE!</v>
      </c>
      <c r="T1234" t="e">
        <f t="shared" ca="1" si="378"/>
        <v>#VALUE!</v>
      </c>
      <c r="U1234">
        <f t="shared" si="382"/>
        <v>1164</v>
      </c>
      <c r="V1234">
        <v>97.583333333341002</v>
      </c>
      <c r="W1234">
        <f t="shared" si="363"/>
        <v>97</v>
      </c>
      <c r="X1234" t="str" cm="1">
        <f t="array" aca="1" ref="X1234" ca="1">IFERROR(INDEX('PC&amp;PD'!$A$1:$AS$19,ROW('PC&amp;PD'!$A$19),MATCH(INDIRECT(T1234),'PC&amp;PD'!$A$1:$AS$1,0)),"")</f>
        <v/>
      </c>
      <c r="AA1234" t="str">
        <f t="shared" si="373"/>
        <v/>
      </c>
      <c r="AB1234" t="str">
        <f t="shared" si="374"/>
        <v/>
      </c>
      <c r="AC1234" t="e">
        <f t="shared" ca="1" si="375"/>
        <v>#VALUE!</v>
      </c>
      <c r="AD1234" t="str" cm="1">
        <f t="array" aca="1" ref="AD1234" ca="1">IFERROR(IF((LEFT(INDIRECT("$F"&amp;$S1234),4))="GOTS",IF($G1234="Organic","GOTS_Organic_raw",(IF($G1234="Responsible","GOTS_Responsible",(IF($G1234="No Attribute (Conventional)","GOTS_conventional",(IF($G1234="Recycled Pre/Post-Consumer","GOTS_pre_post",(IF($G1234="In-Conversion","GOTS_in_conversion",(IF($G1234="Sustainably Sourced","Sustainably_sourced",(IF($G1234="Recycled pre-consumer organic","GOTS_recycled_organic",""))))))))))))),IF($G1234="Organic","Organic",(IF($G1234="Responsible","Responsible",(IF($G1234="No Attribute (Conventional)","No_Attribute_Conventional",(IF($G1234="Recycled Pre/Post-Consumer","Recycled_Pre_Post_Consumer",(IF($G1234="In-Conversion","In_Conversion",(IF($G1234="Recycled Pre-Consumer","Recycled_Pre_Consumer",(IF($G1234="Recycled Post-Consumer","Recycled_Post_Consumer",(IF($G1234="Sustainably Sourced","Sustainably_sourced",(IF($G1234="Recycled pre-consumer organic","GOTS_recycled_organic","")))))))))))))))))),"")</f>
        <v/>
      </c>
      <c r="AE1234" t="e" cm="1">
        <f t="array" aca="1" ref="AE1234" ca="1">IF($I1234="",IF(INDIRECT("$F"&amp;$S1234)="","",IF(LEFT(INDIRECT("$F"&amp;$S1234),3)="GRS","GRS_RCS_RM",IF((LEFT(INDIRECT("$F"&amp;$S1234),3))="RCS","GRS_RCS_RM",IF(INDIRECT("$F"&amp;$S1234)="OCS (No Label)","OCS_Conversion_RM",IF(LEFT(INDIRECT("$F"&amp;$S1234),3)="OCS","OCS_RM",IF(RIGHT(INDIRECT("$F"&amp;$S1234),10)="conversion","GOTS_RM_conversion",IF((LEFT(INDIRECT("$F"&amp;$S1234),4))="GOTS","GOTS_RM","Responsible_RM"))))))),"DELETERM")</f>
        <v>#VALUE!</v>
      </c>
      <c r="AF1234" t="e" cm="1">
        <f t="array" aca="1" ref="AF1234" ca="1">IF($S1234="","",INDIRECT("$Z"&amp;$S1234))</f>
        <v>#VALUE!</v>
      </c>
      <c r="AG1234" t="str">
        <f t="shared" si="376"/>
        <v/>
      </c>
      <c r="AH1234" t="str" cm="1">
        <f t="array" aca="1" ref="AH1234" ca="1">IFERROR(INDIRECT("$ag"&amp;S1234),"")</f>
        <v/>
      </c>
      <c r="AI1234" t="e" cm="1">
        <f t="array" aca="1" ref="AI1234" ca="1">INDIRECT("O"&amp;S1234)</f>
        <v>#VALUE!</v>
      </c>
      <c r="AJ1234" t="str">
        <f t="shared" si="377"/>
        <v/>
      </c>
    </row>
    <row r="1235" spans="1:36" ht="16.5" customHeight="1">
      <c r="A1235" s="130"/>
      <c r="B1235" s="136"/>
      <c r="C1235" s="137"/>
      <c r="D1235" s="146"/>
      <c r="E1235" s="146"/>
      <c r="F1235" s="137"/>
      <c r="G1235" s="147"/>
      <c r="H1235" s="147"/>
      <c r="I1235" s="147"/>
      <c r="J1235" s="147"/>
      <c r="K1235" s="38"/>
      <c r="L1235" s="144"/>
      <c r="M1235" s="144"/>
      <c r="N1235" s="61"/>
      <c r="O1235" s="314"/>
      <c r="Q1235" t="str">
        <f t="shared" si="372"/>
        <v/>
      </c>
      <c r="S1235" t="e">
        <f t="shared" ca="1" si="381"/>
        <v>#VALUE!</v>
      </c>
      <c r="T1235" t="e">
        <f t="shared" ca="1" si="378"/>
        <v>#VALUE!</v>
      </c>
      <c r="U1235">
        <f t="shared" si="382"/>
        <v>1164</v>
      </c>
      <c r="V1235">
        <v>97.666666666674303</v>
      </c>
      <c r="W1235">
        <f t="shared" si="363"/>
        <v>97</v>
      </c>
      <c r="X1235" t="str" cm="1">
        <f t="array" aca="1" ref="X1235" ca="1">IFERROR(INDEX('PC&amp;PD'!$A$1:$AS$19,ROW('PC&amp;PD'!$A$19),MATCH(INDIRECT(T1235),'PC&amp;PD'!$A$1:$AS$1,0)),"")</f>
        <v/>
      </c>
      <c r="AA1235" t="str">
        <f t="shared" si="373"/>
        <v/>
      </c>
      <c r="AB1235" t="str">
        <f t="shared" si="374"/>
        <v/>
      </c>
      <c r="AC1235" t="e">
        <f t="shared" ca="1" si="375"/>
        <v>#VALUE!</v>
      </c>
      <c r="AD1235" t="str" cm="1">
        <f t="array" aca="1" ref="AD1235" ca="1">IFERROR(IF((LEFT(INDIRECT("$F"&amp;$S1235),4))="GOTS",IF($G1235="Organic","GOTS_Organic_raw",(IF($G1235="Responsible","GOTS_Responsible",(IF($G1235="No Attribute (Conventional)","GOTS_conventional",(IF($G1235="Recycled Pre/Post-Consumer","GOTS_pre_post",(IF($G1235="In-Conversion","GOTS_in_conversion",(IF($G1235="Sustainably Sourced","Sustainably_sourced",(IF($G1235="Recycled pre-consumer organic","GOTS_recycled_organic",""))))))))))))),IF($G1235="Organic","Organic",(IF($G1235="Responsible","Responsible",(IF($G1235="No Attribute (Conventional)","No_Attribute_Conventional",(IF($G1235="Recycled Pre/Post-Consumer","Recycled_Pre_Post_Consumer",(IF($G1235="In-Conversion","In_Conversion",(IF($G1235="Recycled Pre-Consumer","Recycled_Pre_Consumer",(IF($G1235="Recycled Post-Consumer","Recycled_Post_Consumer",(IF($G1235="Sustainably Sourced","Sustainably_sourced",(IF($G1235="Recycled pre-consumer organic","GOTS_recycled_organic","")))))))))))))))))),"")</f>
        <v/>
      </c>
      <c r="AE1235" t="e" cm="1">
        <f t="array" aca="1" ref="AE1235" ca="1">IF($I1235="",IF(INDIRECT("$F"&amp;$S1235)="","",IF(LEFT(INDIRECT("$F"&amp;$S1235),3)="GRS","GRS_RCS_RM",IF((LEFT(INDIRECT("$F"&amp;$S1235),3))="RCS","GRS_RCS_RM",IF(INDIRECT("$F"&amp;$S1235)="OCS (No Label)","OCS_Conversion_RM",IF(LEFT(INDIRECT("$F"&amp;$S1235),3)="OCS","OCS_RM",IF(RIGHT(INDIRECT("$F"&amp;$S1235),10)="conversion","GOTS_RM_conversion",IF((LEFT(INDIRECT("$F"&amp;$S1235),4))="GOTS","GOTS_RM","Responsible_RM"))))))),"DELETERM")</f>
        <v>#VALUE!</v>
      </c>
      <c r="AF1235" t="e" cm="1">
        <f t="array" aca="1" ref="AF1235" ca="1">IF($S1235="","",INDIRECT("$Z"&amp;$S1235))</f>
        <v>#VALUE!</v>
      </c>
      <c r="AG1235" t="str">
        <f t="shared" si="376"/>
        <v/>
      </c>
      <c r="AH1235" t="str" cm="1">
        <f t="array" aca="1" ref="AH1235" ca="1">IFERROR(INDIRECT("$ag"&amp;S1235),"")</f>
        <v/>
      </c>
      <c r="AI1235" t="e" cm="1">
        <f t="array" aca="1" ref="AI1235" ca="1">INDIRECT("O"&amp;S1235)</f>
        <v>#VALUE!</v>
      </c>
      <c r="AJ1235" t="str">
        <f t="shared" si="377"/>
        <v/>
      </c>
    </row>
    <row r="1236" spans="1:36" ht="16.5" customHeight="1">
      <c r="A1236" s="130"/>
      <c r="B1236" s="136"/>
      <c r="C1236" s="137"/>
      <c r="D1236" s="146"/>
      <c r="E1236" s="146"/>
      <c r="F1236" s="137"/>
      <c r="G1236" s="147"/>
      <c r="H1236" s="147"/>
      <c r="I1236" s="147"/>
      <c r="J1236" s="147"/>
      <c r="K1236" s="38"/>
      <c r="L1236" s="144"/>
      <c r="M1236" s="144"/>
      <c r="N1236" s="61"/>
      <c r="O1236" s="314"/>
      <c r="Q1236" t="str">
        <f t="shared" si="372"/>
        <v/>
      </c>
      <c r="S1236" t="e">
        <f t="shared" ca="1" si="381"/>
        <v>#VALUE!</v>
      </c>
      <c r="T1236" t="e">
        <f t="shared" ca="1" si="378"/>
        <v>#VALUE!</v>
      </c>
      <c r="U1236">
        <f t="shared" si="382"/>
        <v>1164</v>
      </c>
      <c r="V1236">
        <v>97.750000000007603</v>
      </c>
      <c r="W1236">
        <f t="shared" si="363"/>
        <v>97</v>
      </c>
      <c r="X1236" t="str" cm="1">
        <f t="array" aca="1" ref="X1236" ca="1">IFERROR(INDEX('PC&amp;PD'!$A$1:$AS$19,ROW('PC&amp;PD'!$A$19),MATCH(INDIRECT(T1236),'PC&amp;PD'!$A$1:$AS$1,0)),"")</f>
        <v/>
      </c>
      <c r="AA1236" t="str">
        <f t="shared" si="373"/>
        <v/>
      </c>
      <c r="AB1236" t="str">
        <f t="shared" si="374"/>
        <v/>
      </c>
      <c r="AC1236" t="e">
        <f t="shared" ca="1" si="375"/>
        <v>#VALUE!</v>
      </c>
      <c r="AD1236" t="str" cm="1">
        <f t="array" aca="1" ref="AD1236" ca="1">IFERROR(IF((LEFT(INDIRECT("$F"&amp;$S1236),4))="GOTS",IF($G1236="Organic","GOTS_Organic_raw",(IF($G1236="Responsible","GOTS_Responsible",(IF($G1236="No Attribute (Conventional)","GOTS_conventional",(IF($G1236="Recycled Pre/Post-Consumer","GOTS_pre_post",(IF($G1236="In-Conversion","GOTS_in_conversion",(IF($G1236="Sustainably Sourced","Sustainably_sourced",(IF($G1236="Recycled pre-consumer organic","GOTS_recycled_organic",""))))))))))))),IF($G1236="Organic","Organic",(IF($G1236="Responsible","Responsible",(IF($G1236="No Attribute (Conventional)","No_Attribute_Conventional",(IF($G1236="Recycled Pre/Post-Consumer","Recycled_Pre_Post_Consumer",(IF($G1236="In-Conversion","In_Conversion",(IF($G1236="Recycled Pre-Consumer","Recycled_Pre_Consumer",(IF($G1236="Recycled Post-Consumer","Recycled_Post_Consumer",(IF($G1236="Sustainably Sourced","Sustainably_sourced",(IF($G1236="Recycled pre-consumer organic","GOTS_recycled_organic","")))))))))))))))))),"")</f>
        <v/>
      </c>
      <c r="AE1236" t="e" cm="1">
        <f t="array" aca="1" ref="AE1236" ca="1">IF($I1236="",IF(INDIRECT("$F"&amp;$S1236)="","",IF(LEFT(INDIRECT("$F"&amp;$S1236),3)="GRS","GRS_RCS_RM",IF((LEFT(INDIRECT("$F"&amp;$S1236),3))="RCS","GRS_RCS_RM",IF(INDIRECT("$F"&amp;$S1236)="OCS (No Label)","OCS_Conversion_RM",IF(LEFT(INDIRECT("$F"&amp;$S1236),3)="OCS","OCS_RM",IF(RIGHT(INDIRECT("$F"&amp;$S1236),10)="conversion","GOTS_RM_conversion",IF((LEFT(INDIRECT("$F"&amp;$S1236),4))="GOTS","GOTS_RM","Responsible_RM"))))))),"DELETERM")</f>
        <v>#VALUE!</v>
      </c>
      <c r="AF1236" t="e" cm="1">
        <f t="array" aca="1" ref="AF1236" ca="1">IF($S1236="","",INDIRECT("$Z"&amp;$S1236))</f>
        <v>#VALUE!</v>
      </c>
      <c r="AG1236" t="str">
        <f t="shared" si="376"/>
        <v/>
      </c>
      <c r="AH1236" t="str" cm="1">
        <f t="array" aca="1" ref="AH1236" ca="1">IFERROR(INDIRECT("$ag"&amp;S1236),"")</f>
        <v/>
      </c>
      <c r="AI1236" t="e" cm="1">
        <f t="array" aca="1" ref="AI1236" ca="1">INDIRECT("O"&amp;S1236)</f>
        <v>#VALUE!</v>
      </c>
      <c r="AJ1236" t="str">
        <f t="shared" si="377"/>
        <v/>
      </c>
    </row>
    <row r="1237" spans="1:36" ht="16.5" customHeight="1">
      <c r="A1237" s="130"/>
      <c r="B1237" s="136"/>
      <c r="C1237" s="137"/>
      <c r="D1237" s="146"/>
      <c r="E1237" s="146"/>
      <c r="F1237" s="137"/>
      <c r="G1237" s="147"/>
      <c r="H1237" s="147"/>
      <c r="I1237" s="147"/>
      <c r="J1237" s="147"/>
      <c r="K1237" s="38"/>
      <c r="L1237" s="144"/>
      <c r="M1237" s="144"/>
      <c r="N1237" s="61"/>
      <c r="O1237" s="314"/>
      <c r="Q1237" t="str">
        <f t="shared" si="372"/>
        <v/>
      </c>
      <c r="S1237" t="e">
        <f t="shared" ca="1" si="381"/>
        <v>#VALUE!</v>
      </c>
      <c r="T1237" t="e">
        <f t="shared" ca="1" si="378"/>
        <v>#VALUE!</v>
      </c>
      <c r="U1237">
        <f t="shared" si="382"/>
        <v>1164</v>
      </c>
      <c r="V1237">
        <v>97.833333333341002</v>
      </c>
      <c r="W1237">
        <f t="shared" si="363"/>
        <v>97</v>
      </c>
      <c r="X1237" t="str" cm="1">
        <f t="array" aca="1" ref="X1237" ca="1">IFERROR(INDEX('PC&amp;PD'!$A$1:$AS$19,ROW('PC&amp;PD'!$A$19),MATCH(INDIRECT(T1237),'PC&amp;PD'!$A$1:$AS$1,0)),"")</f>
        <v/>
      </c>
      <c r="AA1237" t="str">
        <f t="shared" si="373"/>
        <v/>
      </c>
      <c r="AB1237" t="str">
        <f t="shared" si="374"/>
        <v/>
      </c>
      <c r="AC1237" t="e">
        <f t="shared" ca="1" si="375"/>
        <v>#VALUE!</v>
      </c>
      <c r="AD1237" t="str" cm="1">
        <f t="array" aca="1" ref="AD1237" ca="1">IFERROR(IF((LEFT(INDIRECT("$F"&amp;$S1237),4))="GOTS",IF($G1237="Organic","GOTS_Organic_raw",(IF($G1237="Responsible","GOTS_Responsible",(IF($G1237="No Attribute (Conventional)","GOTS_conventional",(IF($G1237="Recycled Pre/Post-Consumer","GOTS_pre_post",(IF($G1237="In-Conversion","GOTS_in_conversion",(IF($G1237="Sustainably Sourced","Sustainably_sourced",(IF($G1237="Recycled pre-consumer organic","GOTS_recycled_organic",""))))))))))))),IF($G1237="Organic","Organic",(IF($G1237="Responsible","Responsible",(IF($G1237="No Attribute (Conventional)","No_Attribute_Conventional",(IF($G1237="Recycled Pre/Post-Consumer","Recycled_Pre_Post_Consumer",(IF($G1237="In-Conversion","In_Conversion",(IF($G1237="Recycled Pre-Consumer","Recycled_Pre_Consumer",(IF($G1237="Recycled Post-Consumer","Recycled_Post_Consumer",(IF($G1237="Sustainably Sourced","Sustainably_sourced",(IF($G1237="Recycled pre-consumer organic","GOTS_recycled_organic","")))))))))))))))))),"")</f>
        <v/>
      </c>
      <c r="AE1237" t="e" cm="1">
        <f t="array" aca="1" ref="AE1237" ca="1">IF($I1237="",IF(INDIRECT("$F"&amp;$S1237)="","",IF(LEFT(INDIRECT("$F"&amp;$S1237),3)="GRS","GRS_RCS_RM",IF((LEFT(INDIRECT("$F"&amp;$S1237),3))="RCS","GRS_RCS_RM",IF(INDIRECT("$F"&amp;$S1237)="OCS (No Label)","OCS_Conversion_RM",IF(LEFT(INDIRECT("$F"&amp;$S1237),3)="OCS","OCS_RM",IF(RIGHT(INDIRECT("$F"&amp;$S1237),10)="conversion","GOTS_RM_conversion",IF((LEFT(INDIRECT("$F"&amp;$S1237),4))="GOTS","GOTS_RM","Responsible_RM"))))))),"DELETERM")</f>
        <v>#VALUE!</v>
      </c>
      <c r="AF1237" t="e" cm="1">
        <f t="array" aca="1" ref="AF1237" ca="1">IF($S1237="","",INDIRECT("$Z"&amp;$S1237))</f>
        <v>#VALUE!</v>
      </c>
      <c r="AG1237" t="str">
        <f t="shared" si="376"/>
        <v/>
      </c>
      <c r="AH1237" t="str" cm="1">
        <f t="array" aca="1" ref="AH1237" ca="1">IFERROR(INDIRECT("$ag"&amp;S1237),"")</f>
        <v/>
      </c>
      <c r="AI1237" t="e" cm="1">
        <f t="array" aca="1" ref="AI1237" ca="1">INDIRECT("O"&amp;S1237)</f>
        <v>#VALUE!</v>
      </c>
      <c r="AJ1237" t="str">
        <f t="shared" si="377"/>
        <v/>
      </c>
    </row>
    <row r="1238" spans="1:36" ht="16.5" customHeight="1" thickBot="1">
      <c r="A1238" s="131"/>
      <c r="B1238" s="138"/>
      <c r="C1238" s="139"/>
      <c r="D1238" s="148"/>
      <c r="E1238" s="148"/>
      <c r="F1238" s="139"/>
      <c r="G1238" s="149"/>
      <c r="H1238" s="149"/>
      <c r="I1238" s="149"/>
      <c r="J1238" s="149"/>
      <c r="K1238" s="39"/>
      <c r="L1238" s="145"/>
      <c r="M1238" s="145"/>
      <c r="N1238" s="62"/>
      <c r="O1238" s="315"/>
      <c r="Q1238" t="str">
        <f t="shared" si="372"/>
        <v/>
      </c>
      <c r="S1238" t="e">
        <f t="shared" ca="1" si="381"/>
        <v>#VALUE!</v>
      </c>
      <c r="T1238" t="e">
        <f t="shared" ca="1" si="378"/>
        <v>#VALUE!</v>
      </c>
      <c r="U1238">
        <f t="shared" si="382"/>
        <v>1164</v>
      </c>
      <c r="V1238">
        <v>97.916666666674303</v>
      </c>
      <c r="W1238">
        <f t="shared" ref="W1238:W1301" si="383">ROUNDDOWN(V1238,0)</f>
        <v>97</v>
      </c>
      <c r="X1238" t="str" cm="1">
        <f t="array" aca="1" ref="X1238" ca="1">IFERROR(INDEX('PC&amp;PD'!$A$1:$AS$19,ROW('PC&amp;PD'!$A$19),MATCH(INDIRECT(T1238),'PC&amp;PD'!$A$1:$AS$1,0)),"")</f>
        <v/>
      </c>
      <c r="AA1238" t="str">
        <f t="shared" si="373"/>
        <v/>
      </c>
      <c r="AB1238" t="str">
        <f t="shared" si="374"/>
        <v/>
      </c>
      <c r="AC1238" t="e">
        <f t="shared" ca="1" si="375"/>
        <v>#VALUE!</v>
      </c>
      <c r="AD1238" t="str" cm="1">
        <f t="array" aca="1" ref="AD1238" ca="1">IFERROR(IF((LEFT(INDIRECT("$F"&amp;$S1238),4))="GOTS",IF($G1238="Organic","GOTS_Organic_raw",(IF($G1238="Responsible","GOTS_Responsible",(IF($G1238="No Attribute (Conventional)","GOTS_conventional",(IF($G1238="Recycled Pre/Post-Consumer","GOTS_pre_post",(IF($G1238="In-Conversion","GOTS_in_conversion",(IF($G1238="Sustainably Sourced","Sustainably_sourced",(IF($G1238="Recycled pre-consumer organic","GOTS_recycled_organic",""))))))))))))),IF($G1238="Organic","Organic",(IF($G1238="Responsible","Responsible",(IF($G1238="No Attribute (Conventional)","No_Attribute_Conventional",(IF($G1238="Recycled Pre/Post-Consumer","Recycled_Pre_Post_Consumer",(IF($G1238="In-Conversion","In_Conversion",(IF($G1238="Recycled Pre-Consumer","Recycled_Pre_Consumer",(IF($G1238="Recycled Post-Consumer","Recycled_Post_Consumer",(IF($G1238="Sustainably Sourced","Sustainably_sourced",(IF($G1238="Recycled pre-consumer organic","GOTS_recycled_organic","")))))))))))))))))),"")</f>
        <v/>
      </c>
      <c r="AE1238" t="e" cm="1">
        <f t="array" aca="1" ref="AE1238" ca="1">IF($I1238="",IF(INDIRECT("$F"&amp;$S1238)="","",IF(LEFT(INDIRECT("$F"&amp;$S1238),3)="GRS","GRS_RCS_RM",IF((LEFT(INDIRECT("$F"&amp;$S1238),3))="RCS","GRS_RCS_RM",IF(INDIRECT("$F"&amp;$S1238)="OCS (No Label)","OCS_Conversion_RM",IF(LEFT(INDIRECT("$F"&amp;$S1238),3)="OCS","OCS_RM",IF(RIGHT(INDIRECT("$F"&amp;$S1238),10)="conversion","GOTS_RM_conversion",IF((LEFT(INDIRECT("$F"&amp;$S1238),4))="GOTS","GOTS_RM","Responsible_RM"))))))),"DELETERM")</f>
        <v>#VALUE!</v>
      </c>
      <c r="AF1238" t="e" cm="1">
        <f t="array" aca="1" ref="AF1238" ca="1">IF($S1238="","",INDIRECT("$Z"&amp;$S1238))</f>
        <v>#VALUE!</v>
      </c>
      <c r="AG1238" t="str">
        <f t="shared" si="376"/>
        <v/>
      </c>
      <c r="AH1238" t="str" cm="1">
        <f t="array" aca="1" ref="AH1238" ca="1">IFERROR(INDIRECT("$ag"&amp;S1238),"")</f>
        <v/>
      </c>
      <c r="AI1238" t="e" cm="1">
        <f t="array" aca="1" ref="AI1238" ca="1">INDIRECT("O"&amp;S1238)</f>
        <v>#VALUE!</v>
      </c>
      <c r="AJ1238" t="str">
        <f t="shared" si="377"/>
        <v/>
      </c>
    </row>
    <row r="1239" spans="1:36" ht="16.5" customHeight="1">
      <c r="A1239" s="128" t="str">
        <f>IF(B1239="","",COUNTA($B$63:$B1239))</f>
        <v/>
      </c>
      <c r="B1239" s="132"/>
      <c r="C1239" s="133"/>
      <c r="D1239" s="140"/>
      <c r="E1239" s="140"/>
      <c r="F1239" s="133"/>
      <c r="G1239" s="141"/>
      <c r="H1239" s="141"/>
      <c r="I1239" s="141"/>
      <c r="J1239" s="141"/>
      <c r="K1239" s="37"/>
      <c r="L1239" s="142" t="str">
        <f>IF(R1239="","",LEFT(R1239,LEN(R1239)-2))</f>
        <v/>
      </c>
      <c r="M1239" s="142"/>
      <c r="N1239" s="60"/>
      <c r="O1239" s="313"/>
      <c r="Q1239" t="str">
        <f t="shared" si="372"/>
        <v/>
      </c>
      <c r="R1239" t="str">
        <f t="shared" ref="R1239" si="384">CONCATENATE($Q1239,Q1240,Q1241,Q1242,Q1243,Q1244,$Q1245,$Q1246,$Q1247,$Q1248,$Q1249,$Q1250)</f>
        <v/>
      </c>
      <c r="S1239" t="e">
        <f t="shared" ca="1" si="381"/>
        <v>#VALUE!</v>
      </c>
      <c r="T1239" t="e">
        <f t="shared" ca="1" si="378"/>
        <v>#VALUE!</v>
      </c>
      <c r="U1239">
        <f t="shared" si="382"/>
        <v>1176</v>
      </c>
      <c r="V1239">
        <v>98.000000000007702</v>
      </c>
      <c r="W1239">
        <f t="shared" si="383"/>
        <v>98</v>
      </c>
      <c r="X1239" t="str" cm="1">
        <f t="array" aca="1" ref="X1239" ca="1">IFERROR(INDEX('PC&amp;PD'!$A$1:$AS$19,ROW('PC&amp;PD'!$A$19),MATCH(INDIRECT(T1239),'PC&amp;PD'!$A$1:$AS$1,0)),"")</f>
        <v/>
      </c>
      <c r="Z1239" t="str">
        <f t="shared" ref="Z1239" si="385">IFERROR(IF($F1239="OCS 100","OCS (OCS 100)",IF($F1239="OCS Blended","OCS (OCS Blended)",IF($F1239="OCS (No Label)","OCS (No Label)",IF($F1239="RCS 100","RCS (RCS 100)",IF($F1239="RCS Blended","RCS (RCS Blended)",IF($F1239="GRS","GRS (GRS)",IF($F1239="GRS (No Label)", "GRS (No Label)",IF($F1239="RDS","RDS (RDS)",IF($F1239="RWS","RWS (RWS)",IF($F1239="RAS","RAS (RAS)",IF($F1239="RMS","RMS (RMS)",IF($F1239="GOTS Organic","GOTS (Organic)",IF($F1239="GOTS Made with organic","GOTS (Made with Organic)",IF($F1239="GOTS Organic - in conversion","GOTS (Organic - In Conversion)",IF($F1239="GOTS Made with organic - in conversion","GOTS (Made with Organic - In Conversion)",""))))))))))))))),"")</f>
        <v/>
      </c>
      <c r="AA1239" t="str">
        <f t="shared" si="373"/>
        <v/>
      </c>
      <c r="AB1239" t="str">
        <f t="shared" si="374"/>
        <v/>
      </c>
      <c r="AC1239" t="e">
        <f t="shared" ca="1" si="375"/>
        <v>#VALUE!</v>
      </c>
      <c r="AD1239" t="str" cm="1">
        <f t="array" aca="1" ref="AD1239" ca="1">IFERROR(IF((LEFT(INDIRECT("$F"&amp;$S1239),4))="GOTS",IF($G1239="Organic","GOTS_Organic_raw",(IF($G1239="Responsible","GOTS_Responsible",(IF($G1239="No Attribute (Conventional)","GOTS_conventional",(IF($G1239="Recycled Pre/Post-Consumer","GOTS_pre_post",(IF($G1239="In-Conversion","GOTS_in_conversion",(IF($G1239="Sustainably Sourced","Sustainably_sourced",(IF($G1239="Recycled pre-consumer organic","GOTS_recycled_organic",""))))))))))))),IF($G1239="Organic","Organic",(IF($G1239="Responsible","Responsible",(IF($G1239="No Attribute (Conventional)","No_Attribute_Conventional",(IF($G1239="Recycled Pre/Post-Consumer","Recycled_Pre_Post_Consumer",(IF($G1239="In-Conversion","In_Conversion",(IF($G1239="Recycled Pre-Consumer","Recycled_Pre_Consumer",(IF($G1239="Recycled Post-Consumer","Recycled_Post_Consumer",(IF($G1239="Sustainably Sourced","Sustainably_sourced",(IF($G1239="Recycled pre-consumer organic","GOTS_recycled_organic","")))))))))))))))))),"")</f>
        <v/>
      </c>
      <c r="AE1239" t="e" cm="1">
        <f t="array" aca="1" ref="AE1239" ca="1">IF($I1239="",IF(INDIRECT("$F"&amp;$S1239)="","",IF(LEFT(INDIRECT("$F"&amp;$S1239),3)="GRS","GRS_RCS_RM",IF((LEFT(INDIRECT("$F"&amp;$S1239),3))="RCS","GRS_RCS_RM",IF(INDIRECT("$F"&amp;$S1239)="OCS (No Label)","OCS_Conversion_RM",IF(LEFT(INDIRECT("$F"&amp;$S1239),3)="OCS","OCS_RM",IF(RIGHT(INDIRECT("$F"&amp;$S1239),10)="conversion","GOTS_RM_conversion",IF((LEFT(INDIRECT("$F"&amp;$S1239),4))="GOTS","GOTS_RM","Responsible_RM"))))))),"DELETERM")</f>
        <v>#VALUE!</v>
      </c>
      <c r="AF1239" t="e" cm="1">
        <f t="array" aca="1" ref="AF1239" ca="1">IF($S1239="","",INDIRECT("$Z"&amp;$S1239))</f>
        <v>#VALUE!</v>
      </c>
      <c r="AG1239" t="str">
        <f t="shared" si="376"/>
        <v/>
      </c>
      <c r="AH1239" t="str" cm="1">
        <f t="array" aca="1" ref="AH1239" ca="1">IFERROR(INDIRECT("$ag"&amp;S1239),"")</f>
        <v/>
      </c>
      <c r="AI1239" t="e" cm="1">
        <f t="array" aca="1" ref="AI1239" ca="1">INDIRECT("O"&amp;S1239)</f>
        <v>#VALUE!</v>
      </c>
      <c r="AJ1239" t="str">
        <f t="shared" si="377"/>
        <v/>
      </c>
    </row>
    <row r="1240" spans="1:36" ht="16.5" customHeight="1">
      <c r="A1240" s="129"/>
      <c r="B1240" s="134"/>
      <c r="C1240" s="135"/>
      <c r="D1240" s="146"/>
      <c r="E1240" s="146"/>
      <c r="F1240" s="135"/>
      <c r="G1240" s="147"/>
      <c r="H1240" s="147"/>
      <c r="I1240" s="147"/>
      <c r="J1240" s="147"/>
      <c r="K1240" s="38"/>
      <c r="L1240" s="143"/>
      <c r="M1240" s="143"/>
      <c r="N1240" s="61"/>
      <c r="O1240" s="314"/>
      <c r="Q1240" t="str">
        <f t="shared" si="372"/>
        <v/>
      </c>
      <c r="S1240" t="e">
        <f t="shared" ca="1" si="381"/>
        <v>#VALUE!</v>
      </c>
      <c r="T1240" t="e">
        <f t="shared" ca="1" si="378"/>
        <v>#VALUE!</v>
      </c>
      <c r="U1240">
        <f t="shared" si="382"/>
        <v>1176</v>
      </c>
      <c r="V1240">
        <v>98.083333333341002</v>
      </c>
      <c r="W1240">
        <f t="shared" si="383"/>
        <v>98</v>
      </c>
      <c r="X1240" t="str" cm="1">
        <f t="array" aca="1" ref="X1240" ca="1">IFERROR(INDEX('PC&amp;PD'!$A$1:$AS$19,ROW('PC&amp;PD'!$A$19),MATCH(INDIRECT(T1240),'PC&amp;PD'!$A$1:$AS$1,0)),"")</f>
        <v/>
      </c>
      <c r="AA1240" t="str">
        <f t="shared" si="373"/>
        <v/>
      </c>
      <c r="AB1240" t="str">
        <f t="shared" si="374"/>
        <v/>
      </c>
      <c r="AC1240" t="e">
        <f t="shared" ca="1" si="375"/>
        <v>#VALUE!</v>
      </c>
      <c r="AD1240" t="str" cm="1">
        <f t="array" aca="1" ref="AD1240" ca="1">IFERROR(IF((LEFT(INDIRECT("$F"&amp;$S1240),4))="GOTS",IF($G1240="Organic","GOTS_Organic_raw",(IF($G1240="Responsible","GOTS_Responsible",(IF($G1240="No Attribute (Conventional)","GOTS_conventional",(IF($G1240="Recycled Pre/Post-Consumer","GOTS_pre_post",(IF($G1240="In-Conversion","GOTS_in_conversion",(IF($G1240="Sustainably Sourced","Sustainably_sourced",(IF($G1240="Recycled pre-consumer organic","GOTS_recycled_organic",""))))))))))))),IF($G1240="Organic","Organic",(IF($G1240="Responsible","Responsible",(IF($G1240="No Attribute (Conventional)","No_Attribute_Conventional",(IF($G1240="Recycled Pre/Post-Consumer","Recycled_Pre_Post_Consumer",(IF($G1240="In-Conversion","In_Conversion",(IF($G1240="Recycled Pre-Consumer","Recycled_Pre_Consumer",(IF($G1240="Recycled Post-Consumer","Recycled_Post_Consumer",(IF($G1240="Sustainably Sourced","Sustainably_sourced",(IF($G1240="Recycled pre-consumer organic","GOTS_recycled_organic","")))))))))))))))))),"")</f>
        <v/>
      </c>
      <c r="AE1240" t="e" cm="1">
        <f t="array" aca="1" ref="AE1240" ca="1">IF($I1240="",IF(INDIRECT("$F"&amp;$S1240)="","",IF(LEFT(INDIRECT("$F"&amp;$S1240),3)="GRS","GRS_RCS_RM",IF((LEFT(INDIRECT("$F"&amp;$S1240),3))="RCS","GRS_RCS_RM",IF(INDIRECT("$F"&amp;$S1240)="OCS (No Label)","OCS_Conversion_RM",IF(LEFT(INDIRECT("$F"&amp;$S1240),3)="OCS","OCS_RM",IF(RIGHT(INDIRECT("$F"&amp;$S1240),10)="conversion","GOTS_RM_conversion",IF((LEFT(INDIRECT("$F"&amp;$S1240),4))="GOTS","GOTS_RM","Responsible_RM"))))))),"DELETERM")</f>
        <v>#VALUE!</v>
      </c>
      <c r="AF1240" t="e" cm="1">
        <f t="array" aca="1" ref="AF1240" ca="1">IF($S1240="","",INDIRECT("$Z"&amp;$S1240))</f>
        <v>#VALUE!</v>
      </c>
      <c r="AG1240" t="str">
        <f t="shared" si="376"/>
        <v/>
      </c>
      <c r="AH1240" t="str" cm="1">
        <f t="array" aca="1" ref="AH1240" ca="1">IFERROR(INDIRECT("$ag"&amp;S1240),"")</f>
        <v/>
      </c>
      <c r="AI1240" t="e" cm="1">
        <f t="array" aca="1" ref="AI1240" ca="1">INDIRECT("O"&amp;S1240)</f>
        <v>#VALUE!</v>
      </c>
      <c r="AJ1240" t="str">
        <f t="shared" si="377"/>
        <v/>
      </c>
    </row>
    <row r="1241" spans="1:36" ht="16.5" customHeight="1">
      <c r="A1241" s="129"/>
      <c r="B1241" s="134"/>
      <c r="C1241" s="135"/>
      <c r="D1241" s="146"/>
      <c r="E1241" s="146"/>
      <c r="F1241" s="135"/>
      <c r="G1241" s="147"/>
      <c r="H1241" s="147"/>
      <c r="I1241" s="147"/>
      <c r="J1241" s="147"/>
      <c r="K1241" s="38"/>
      <c r="L1241" s="143"/>
      <c r="M1241" s="143"/>
      <c r="N1241" s="61"/>
      <c r="O1241" s="314"/>
      <c r="Q1241" t="str">
        <f t="shared" si="372"/>
        <v/>
      </c>
      <c r="S1241" t="e">
        <f t="shared" ca="1" si="381"/>
        <v>#VALUE!</v>
      </c>
      <c r="T1241" t="e">
        <f t="shared" ca="1" si="378"/>
        <v>#VALUE!</v>
      </c>
      <c r="U1241">
        <f t="shared" si="382"/>
        <v>1176</v>
      </c>
      <c r="V1241">
        <v>98.166666666674303</v>
      </c>
      <c r="W1241">
        <f t="shared" si="383"/>
        <v>98</v>
      </c>
      <c r="X1241" t="str" cm="1">
        <f t="array" aca="1" ref="X1241" ca="1">IFERROR(INDEX('PC&amp;PD'!$A$1:$AS$19,ROW('PC&amp;PD'!$A$19),MATCH(INDIRECT(T1241),'PC&amp;PD'!$A$1:$AS$1,0)),"")</f>
        <v/>
      </c>
      <c r="AA1241" t="str">
        <f t="shared" si="373"/>
        <v/>
      </c>
      <c r="AB1241" t="str">
        <f t="shared" si="374"/>
        <v/>
      </c>
      <c r="AC1241" t="e">
        <f t="shared" ca="1" si="375"/>
        <v>#VALUE!</v>
      </c>
      <c r="AD1241" t="str" cm="1">
        <f t="array" aca="1" ref="AD1241" ca="1">IFERROR(IF((LEFT(INDIRECT("$F"&amp;$S1241),4))="GOTS",IF($G1241="Organic","GOTS_Organic_raw",(IF($G1241="Responsible","GOTS_Responsible",(IF($G1241="No Attribute (Conventional)","GOTS_conventional",(IF($G1241="Recycled Pre/Post-Consumer","GOTS_pre_post",(IF($G1241="In-Conversion","GOTS_in_conversion",(IF($G1241="Sustainably Sourced","Sustainably_sourced",(IF($G1241="Recycled pre-consumer organic","GOTS_recycled_organic",""))))))))))))),IF($G1241="Organic","Organic",(IF($G1241="Responsible","Responsible",(IF($G1241="No Attribute (Conventional)","No_Attribute_Conventional",(IF($G1241="Recycled Pre/Post-Consumer","Recycled_Pre_Post_Consumer",(IF($G1241="In-Conversion","In_Conversion",(IF($G1241="Recycled Pre-Consumer","Recycled_Pre_Consumer",(IF($G1241="Recycled Post-Consumer","Recycled_Post_Consumer",(IF($G1241="Sustainably Sourced","Sustainably_sourced",(IF($G1241="Recycled pre-consumer organic","GOTS_recycled_organic","")))))))))))))))))),"")</f>
        <v/>
      </c>
      <c r="AE1241" t="e" cm="1">
        <f t="array" aca="1" ref="AE1241" ca="1">IF($I1241="",IF(INDIRECT("$F"&amp;$S1241)="","",IF(LEFT(INDIRECT("$F"&amp;$S1241),3)="GRS","GRS_RCS_RM",IF((LEFT(INDIRECT("$F"&amp;$S1241),3))="RCS","GRS_RCS_RM",IF(INDIRECT("$F"&amp;$S1241)="OCS (No Label)","OCS_Conversion_RM",IF(LEFT(INDIRECT("$F"&amp;$S1241),3)="OCS","OCS_RM",IF(RIGHT(INDIRECT("$F"&amp;$S1241),10)="conversion","GOTS_RM_conversion",IF((LEFT(INDIRECT("$F"&amp;$S1241),4))="GOTS","GOTS_RM","Responsible_RM"))))))),"DELETERM")</f>
        <v>#VALUE!</v>
      </c>
      <c r="AF1241" t="e" cm="1">
        <f t="array" aca="1" ref="AF1241" ca="1">IF($S1241="","",INDIRECT("$Z"&amp;$S1241))</f>
        <v>#VALUE!</v>
      </c>
      <c r="AG1241" t="str">
        <f t="shared" si="376"/>
        <v/>
      </c>
      <c r="AH1241" t="str" cm="1">
        <f t="array" aca="1" ref="AH1241" ca="1">IFERROR(INDIRECT("$ag"&amp;S1241),"")</f>
        <v/>
      </c>
      <c r="AI1241" t="e" cm="1">
        <f t="array" aca="1" ref="AI1241" ca="1">INDIRECT("O"&amp;S1241)</f>
        <v>#VALUE!</v>
      </c>
      <c r="AJ1241" t="str">
        <f t="shared" si="377"/>
        <v/>
      </c>
    </row>
    <row r="1242" spans="1:36" ht="16.5" customHeight="1">
      <c r="A1242" s="129"/>
      <c r="B1242" s="134"/>
      <c r="C1242" s="135"/>
      <c r="D1242" s="146"/>
      <c r="E1242" s="146"/>
      <c r="F1242" s="135"/>
      <c r="G1242" s="147"/>
      <c r="H1242" s="147"/>
      <c r="I1242" s="147"/>
      <c r="J1242" s="147"/>
      <c r="K1242" s="38"/>
      <c r="L1242" s="143"/>
      <c r="M1242" s="143"/>
      <c r="N1242" s="61"/>
      <c r="O1242" s="314"/>
      <c r="Q1242" t="str">
        <f t="shared" si="372"/>
        <v/>
      </c>
      <c r="S1242" t="e">
        <f t="shared" ca="1" si="381"/>
        <v>#VALUE!</v>
      </c>
      <c r="T1242" t="e">
        <f t="shared" ca="1" si="378"/>
        <v>#VALUE!</v>
      </c>
      <c r="U1242">
        <f t="shared" si="382"/>
        <v>1176</v>
      </c>
      <c r="V1242">
        <v>98.250000000007702</v>
      </c>
      <c r="W1242">
        <f t="shared" si="383"/>
        <v>98</v>
      </c>
      <c r="X1242" t="str" cm="1">
        <f t="array" aca="1" ref="X1242" ca="1">IFERROR(INDEX('PC&amp;PD'!$A$1:$AS$19,ROW('PC&amp;PD'!$A$19),MATCH(INDIRECT(T1242),'PC&amp;PD'!$A$1:$AS$1,0)),"")</f>
        <v/>
      </c>
      <c r="AA1242" t="str">
        <f t="shared" si="373"/>
        <v/>
      </c>
      <c r="AB1242" t="str">
        <f t="shared" si="374"/>
        <v/>
      </c>
      <c r="AC1242" t="e">
        <f t="shared" ca="1" si="375"/>
        <v>#VALUE!</v>
      </c>
      <c r="AD1242" t="str" cm="1">
        <f t="array" aca="1" ref="AD1242" ca="1">IFERROR(IF((LEFT(INDIRECT("$F"&amp;$S1242),4))="GOTS",IF($G1242="Organic","GOTS_Organic_raw",(IF($G1242="Responsible","GOTS_Responsible",(IF($G1242="No Attribute (Conventional)","GOTS_conventional",(IF($G1242="Recycled Pre/Post-Consumer","GOTS_pre_post",(IF($G1242="In-Conversion","GOTS_in_conversion",(IF($G1242="Sustainably Sourced","Sustainably_sourced",(IF($G1242="Recycled pre-consumer organic","GOTS_recycled_organic",""))))))))))))),IF($G1242="Organic","Organic",(IF($G1242="Responsible","Responsible",(IF($G1242="No Attribute (Conventional)","No_Attribute_Conventional",(IF($G1242="Recycled Pre/Post-Consumer","Recycled_Pre_Post_Consumer",(IF($G1242="In-Conversion","In_Conversion",(IF($G1242="Recycled Pre-Consumer","Recycled_Pre_Consumer",(IF($G1242="Recycled Post-Consumer","Recycled_Post_Consumer",(IF($G1242="Sustainably Sourced","Sustainably_sourced",(IF($G1242="Recycled pre-consumer organic","GOTS_recycled_organic","")))))))))))))))))),"")</f>
        <v/>
      </c>
      <c r="AE1242" t="e" cm="1">
        <f t="array" aca="1" ref="AE1242" ca="1">IF($I1242="",IF(INDIRECT("$F"&amp;$S1242)="","",IF(LEFT(INDIRECT("$F"&amp;$S1242),3)="GRS","GRS_RCS_RM",IF((LEFT(INDIRECT("$F"&amp;$S1242),3))="RCS","GRS_RCS_RM",IF(INDIRECT("$F"&amp;$S1242)="OCS (No Label)","OCS_Conversion_RM",IF(LEFT(INDIRECT("$F"&amp;$S1242),3)="OCS","OCS_RM",IF(RIGHT(INDIRECT("$F"&amp;$S1242),10)="conversion","GOTS_RM_conversion",IF((LEFT(INDIRECT("$F"&amp;$S1242),4))="GOTS","GOTS_RM","Responsible_RM"))))))),"DELETERM")</f>
        <v>#VALUE!</v>
      </c>
      <c r="AF1242" t="e" cm="1">
        <f t="array" aca="1" ref="AF1242" ca="1">IF($S1242="","",INDIRECT("$Z"&amp;$S1242))</f>
        <v>#VALUE!</v>
      </c>
      <c r="AG1242" t="str">
        <f t="shared" si="376"/>
        <v/>
      </c>
      <c r="AH1242" t="str" cm="1">
        <f t="array" aca="1" ref="AH1242" ca="1">IFERROR(INDIRECT("$ag"&amp;S1242),"")</f>
        <v/>
      </c>
      <c r="AI1242" t="e" cm="1">
        <f t="array" aca="1" ref="AI1242" ca="1">INDIRECT("O"&amp;S1242)</f>
        <v>#VALUE!</v>
      </c>
      <c r="AJ1242" t="str">
        <f t="shared" si="377"/>
        <v/>
      </c>
    </row>
    <row r="1243" spans="1:36" ht="16.5" customHeight="1">
      <c r="A1243" s="129"/>
      <c r="B1243" s="134"/>
      <c r="C1243" s="135"/>
      <c r="D1243" s="146"/>
      <c r="E1243" s="146"/>
      <c r="F1243" s="135"/>
      <c r="G1243" s="147"/>
      <c r="H1243" s="147"/>
      <c r="I1243" s="147"/>
      <c r="J1243" s="147"/>
      <c r="K1243" s="38"/>
      <c r="L1243" s="143"/>
      <c r="M1243" s="143"/>
      <c r="N1243" s="61"/>
      <c r="O1243" s="314"/>
      <c r="Q1243" t="str">
        <f t="shared" si="372"/>
        <v/>
      </c>
      <c r="S1243" t="e">
        <f t="shared" ca="1" si="381"/>
        <v>#VALUE!</v>
      </c>
      <c r="T1243" t="e">
        <f t="shared" ca="1" si="378"/>
        <v>#VALUE!</v>
      </c>
      <c r="U1243">
        <f t="shared" si="382"/>
        <v>1176</v>
      </c>
      <c r="V1243">
        <v>98.333333333341002</v>
      </c>
      <c r="W1243">
        <f t="shared" si="383"/>
        <v>98</v>
      </c>
      <c r="X1243" t="str" cm="1">
        <f t="array" aca="1" ref="X1243" ca="1">IFERROR(INDEX('PC&amp;PD'!$A$1:$AS$19,ROW('PC&amp;PD'!$A$19),MATCH(INDIRECT(T1243),'PC&amp;PD'!$A$1:$AS$1,0)),"")</f>
        <v/>
      </c>
      <c r="AA1243" t="str">
        <f t="shared" si="373"/>
        <v/>
      </c>
      <c r="AB1243" t="str">
        <f t="shared" si="374"/>
        <v/>
      </c>
      <c r="AC1243" t="e">
        <f t="shared" ca="1" si="375"/>
        <v>#VALUE!</v>
      </c>
      <c r="AD1243" t="str" cm="1">
        <f t="array" aca="1" ref="AD1243" ca="1">IFERROR(IF((LEFT(INDIRECT("$F"&amp;$S1243),4))="GOTS",IF($G1243="Organic","GOTS_Organic_raw",(IF($G1243="Responsible","GOTS_Responsible",(IF($G1243="No Attribute (Conventional)","GOTS_conventional",(IF($G1243="Recycled Pre/Post-Consumer","GOTS_pre_post",(IF($G1243="In-Conversion","GOTS_in_conversion",(IF($G1243="Sustainably Sourced","Sustainably_sourced",(IF($G1243="Recycled pre-consumer organic","GOTS_recycled_organic",""))))))))))))),IF($G1243="Organic","Organic",(IF($G1243="Responsible","Responsible",(IF($G1243="No Attribute (Conventional)","No_Attribute_Conventional",(IF($G1243="Recycled Pre/Post-Consumer","Recycled_Pre_Post_Consumer",(IF($G1243="In-Conversion","In_Conversion",(IF($G1243="Recycled Pre-Consumer","Recycled_Pre_Consumer",(IF($G1243="Recycled Post-Consumer","Recycled_Post_Consumer",(IF($G1243="Sustainably Sourced","Sustainably_sourced",(IF($G1243="Recycled pre-consumer organic","GOTS_recycled_organic","")))))))))))))))))),"")</f>
        <v/>
      </c>
      <c r="AE1243" t="e" cm="1">
        <f t="array" aca="1" ref="AE1243" ca="1">IF($I1243="",IF(INDIRECT("$F"&amp;$S1243)="","",IF(LEFT(INDIRECT("$F"&amp;$S1243),3)="GRS","GRS_RCS_RM",IF((LEFT(INDIRECT("$F"&amp;$S1243),3))="RCS","GRS_RCS_RM",IF(INDIRECT("$F"&amp;$S1243)="OCS (No Label)","OCS_Conversion_RM",IF(LEFT(INDIRECT("$F"&amp;$S1243),3)="OCS","OCS_RM",IF(RIGHT(INDIRECT("$F"&amp;$S1243),10)="conversion","GOTS_RM_conversion",IF((LEFT(INDIRECT("$F"&amp;$S1243),4))="GOTS","GOTS_RM","Responsible_RM"))))))),"DELETERM")</f>
        <v>#VALUE!</v>
      </c>
      <c r="AF1243" t="e" cm="1">
        <f t="array" aca="1" ref="AF1243" ca="1">IF($S1243="","",INDIRECT("$Z"&amp;$S1243))</f>
        <v>#VALUE!</v>
      </c>
      <c r="AG1243" t="str">
        <f t="shared" si="376"/>
        <v/>
      </c>
      <c r="AH1243" t="str" cm="1">
        <f t="array" aca="1" ref="AH1243" ca="1">IFERROR(INDIRECT("$ag"&amp;S1243),"")</f>
        <v/>
      </c>
      <c r="AI1243" t="e" cm="1">
        <f t="array" aca="1" ref="AI1243" ca="1">INDIRECT("O"&amp;S1243)</f>
        <v>#VALUE!</v>
      </c>
      <c r="AJ1243" t="str">
        <f t="shared" si="377"/>
        <v/>
      </c>
    </row>
    <row r="1244" spans="1:36" ht="16.5" customHeight="1">
      <c r="A1244" s="129"/>
      <c r="B1244" s="134"/>
      <c r="C1244" s="135"/>
      <c r="D1244" s="146"/>
      <c r="E1244" s="146"/>
      <c r="F1244" s="135"/>
      <c r="G1244" s="147"/>
      <c r="H1244" s="147"/>
      <c r="I1244" s="147"/>
      <c r="J1244" s="147"/>
      <c r="K1244" s="38"/>
      <c r="L1244" s="143"/>
      <c r="M1244" s="143"/>
      <c r="N1244" s="61"/>
      <c r="O1244" s="314"/>
      <c r="Q1244" t="str">
        <f t="shared" si="372"/>
        <v/>
      </c>
      <c r="S1244" t="e">
        <f t="shared" ca="1" si="381"/>
        <v>#VALUE!</v>
      </c>
      <c r="T1244" t="e">
        <f t="shared" ca="1" si="378"/>
        <v>#VALUE!</v>
      </c>
      <c r="U1244">
        <f t="shared" si="382"/>
        <v>1176</v>
      </c>
      <c r="V1244">
        <v>98.416666666674402</v>
      </c>
      <c r="W1244">
        <f t="shared" si="383"/>
        <v>98</v>
      </c>
      <c r="X1244" t="str" cm="1">
        <f t="array" aca="1" ref="X1244" ca="1">IFERROR(INDEX('PC&amp;PD'!$A$1:$AS$19,ROW('PC&amp;PD'!$A$19),MATCH(INDIRECT(T1244),'PC&amp;PD'!$A$1:$AS$1,0)),"")</f>
        <v/>
      </c>
      <c r="AA1244" t="str">
        <f t="shared" si="373"/>
        <v/>
      </c>
      <c r="AB1244" t="str">
        <f t="shared" si="374"/>
        <v/>
      </c>
      <c r="AC1244" t="e">
        <f t="shared" ca="1" si="375"/>
        <v>#VALUE!</v>
      </c>
      <c r="AD1244" t="str" cm="1">
        <f t="array" aca="1" ref="AD1244" ca="1">IFERROR(IF((LEFT(INDIRECT("$F"&amp;$S1244),4))="GOTS",IF($G1244="Organic","GOTS_Organic_raw",(IF($G1244="Responsible","GOTS_Responsible",(IF($G1244="No Attribute (Conventional)","GOTS_conventional",(IF($G1244="Recycled Pre/Post-Consumer","GOTS_pre_post",(IF($G1244="In-Conversion","GOTS_in_conversion",(IF($G1244="Sustainably Sourced","Sustainably_sourced",(IF($G1244="Recycled pre-consumer organic","GOTS_recycled_organic",""))))))))))))),IF($G1244="Organic","Organic",(IF($G1244="Responsible","Responsible",(IF($G1244="No Attribute (Conventional)","No_Attribute_Conventional",(IF($G1244="Recycled Pre/Post-Consumer","Recycled_Pre_Post_Consumer",(IF($G1244="In-Conversion","In_Conversion",(IF($G1244="Recycled Pre-Consumer","Recycled_Pre_Consumer",(IF($G1244="Recycled Post-Consumer","Recycled_Post_Consumer",(IF($G1244="Sustainably Sourced","Sustainably_sourced",(IF($G1244="Recycled pre-consumer organic","GOTS_recycled_organic","")))))))))))))))))),"")</f>
        <v/>
      </c>
      <c r="AE1244" t="e" cm="1">
        <f t="array" aca="1" ref="AE1244" ca="1">IF($I1244="",IF(INDIRECT("$F"&amp;$S1244)="","",IF(LEFT(INDIRECT("$F"&amp;$S1244),3)="GRS","GRS_RCS_RM",IF((LEFT(INDIRECT("$F"&amp;$S1244),3))="RCS","GRS_RCS_RM",IF(INDIRECT("$F"&amp;$S1244)="OCS (No Label)","OCS_Conversion_RM",IF(LEFT(INDIRECT("$F"&amp;$S1244),3)="OCS","OCS_RM",IF(RIGHT(INDIRECT("$F"&amp;$S1244),10)="conversion","GOTS_RM_conversion",IF((LEFT(INDIRECT("$F"&amp;$S1244),4))="GOTS","GOTS_RM","Responsible_RM"))))))),"DELETERM")</f>
        <v>#VALUE!</v>
      </c>
      <c r="AF1244" t="e" cm="1">
        <f t="array" aca="1" ref="AF1244" ca="1">IF($S1244="","",INDIRECT("$Z"&amp;$S1244))</f>
        <v>#VALUE!</v>
      </c>
      <c r="AG1244" t="str">
        <f t="shared" si="376"/>
        <v/>
      </c>
      <c r="AH1244" t="str" cm="1">
        <f t="array" aca="1" ref="AH1244" ca="1">IFERROR(INDIRECT("$ag"&amp;S1244),"")</f>
        <v/>
      </c>
      <c r="AI1244" t="e" cm="1">
        <f t="array" aca="1" ref="AI1244" ca="1">INDIRECT("O"&amp;S1244)</f>
        <v>#VALUE!</v>
      </c>
      <c r="AJ1244" t="str">
        <f t="shared" si="377"/>
        <v/>
      </c>
    </row>
    <row r="1245" spans="1:36" ht="16.5" customHeight="1">
      <c r="A1245" s="130"/>
      <c r="B1245" s="136"/>
      <c r="C1245" s="137"/>
      <c r="D1245" s="146"/>
      <c r="E1245" s="146"/>
      <c r="F1245" s="137"/>
      <c r="G1245" s="147"/>
      <c r="H1245" s="147"/>
      <c r="I1245" s="147"/>
      <c r="J1245" s="147"/>
      <c r="K1245" s="38"/>
      <c r="L1245" s="144"/>
      <c r="M1245" s="144"/>
      <c r="N1245" s="61"/>
      <c r="O1245" s="314"/>
      <c r="Q1245" t="str">
        <f t="shared" si="372"/>
        <v/>
      </c>
      <c r="S1245" t="e">
        <f t="shared" ca="1" si="381"/>
        <v>#VALUE!</v>
      </c>
      <c r="T1245" t="e">
        <f t="shared" ca="1" si="378"/>
        <v>#VALUE!</v>
      </c>
      <c r="U1245">
        <f t="shared" si="382"/>
        <v>1176</v>
      </c>
      <c r="V1245">
        <v>98.500000000007702</v>
      </c>
      <c r="W1245">
        <f t="shared" si="383"/>
        <v>98</v>
      </c>
      <c r="X1245" t="str" cm="1">
        <f t="array" aca="1" ref="X1245" ca="1">IFERROR(INDEX('PC&amp;PD'!$A$1:$AS$19,ROW('PC&amp;PD'!$A$19),MATCH(INDIRECT(T1245),'PC&amp;PD'!$A$1:$AS$1,0)),"")</f>
        <v/>
      </c>
      <c r="AA1245" t="str">
        <f t="shared" si="373"/>
        <v/>
      </c>
      <c r="AB1245" t="str">
        <f t="shared" si="374"/>
        <v/>
      </c>
      <c r="AC1245" t="e">
        <f t="shared" ca="1" si="375"/>
        <v>#VALUE!</v>
      </c>
      <c r="AD1245" t="str" cm="1">
        <f t="array" aca="1" ref="AD1245" ca="1">IFERROR(IF((LEFT(INDIRECT("$F"&amp;$S1245),4))="GOTS",IF($G1245="Organic","GOTS_Organic_raw",(IF($G1245="Responsible","GOTS_Responsible",(IF($G1245="No Attribute (Conventional)","GOTS_conventional",(IF($G1245="Recycled Pre/Post-Consumer","GOTS_pre_post",(IF($G1245="In-Conversion","GOTS_in_conversion",(IF($G1245="Sustainably Sourced","Sustainably_sourced",(IF($G1245="Recycled pre-consumer organic","GOTS_recycled_organic",""))))))))))))),IF($G1245="Organic","Organic",(IF($G1245="Responsible","Responsible",(IF($G1245="No Attribute (Conventional)","No_Attribute_Conventional",(IF($G1245="Recycled Pre/Post-Consumer","Recycled_Pre_Post_Consumer",(IF($G1245="In-Conversion","In_Conversion",(IF($G1245="Recycled Pre-Consumer","Recycled_Pre_Consumer",(IF($G1245="Recycled Post-Consumer","Recycled_Post_Consumer",(IF($G1245="Sustainably Sourced","Sustainably_sourced",(IF($G1245="Recycled pre-consumer organic","GOTS_recycled_organic","")))))))))))))))))),"")</f>
        <v/>
      </c>
      <c r="AE1245" t="e" cm="1">
        <f t="array" aca="1" ref="AE1245" ca="1">IF($I1245="",IF(INDIRECT("$F"&amp;$S1245)="","",IF(LEFT(INDIRECT("$F"&amp;$S1245),3)="GRS","GRS_RCS_RM",IF((LEFT(INDIRECT("$F"&amp;$S1245),3))="RCS","GRS_RCS_RM",IF(INDIRECT("$F"&amp;$S1245)="OCS (No Label)","OCS_Conversion_RM",IF(LEFT(INDIRECT("$F"&amp;$S1245),3)="OCS","OCS_RM",IF(RIGHT(INDIRECT("$F"&amp;$S1245),10)="conversion","GOTS_RM_conversion",IF((LEFT(INDIRECT("$F"&amp;$S1245),4))="GOTS","GOTS_RM","Responsible_RM"))))))),"DELETERM")</f>
        <v>#VALUE!</v>
      </c>
      <c r="AF1245" t="e" cm="1">
        <f t="array" aca="1" ref="AF1245" ca="1">IF($S1245="","",INDIRECT("$Z"&amp;$S1245))</f>
        <v>#VALUE!</v>
      </c>
      <c r="AG1245" t="str">
        <f t="shared" si="376"/>
        <v/>
      </c>
      <c r="AH1245" t="str" cm="1">
        <f t="array" aca="1" ref="AH1245" ca="1">IFERROR(INDIRECT("$ag"&amp;S1245),"")</f>
        <v/>
      </c>
      <c r="AI1245" t="e" cm="1">
        <f t="array" aca="1" ref="AI1245" ca="1">INDIRECT("O"&amp;S1245)</f>
        <v>#VALUE!</v>
      </c>
      <c r="AJ1245" t="str">
        <f t="shared" si="377"/>
        <v/>
      </c>
    </row>
    <row r="1246" spans="1:36" ht="16.5" customHeight="1">
      <c r="A1246" s="130"/>
      <c r="B1246" s="136"/>
      <c r="C1246" s="137"/>
      <c r="D1246" s="146"/>
      <c r="E1246" s="146"/>
      <c r="F1246" s="137"/>
      <c r="G1246" s="147"/>
      <c r="H1246" s="147"/>
      <c r="I1246" s="147"/>
      <c r="J1246" s="147"/>
      <c r="K1246" s="38"/>
      <c r="L1246" s="144"/>
      <c r="M1246" s="144"/>
      <c r="N1246" s="61"/>
      <c r="O1246" s="314"/>
      <c r="Q1246" t="str">
        <f t="shared" si="372"/>
        <v/>
      </c>
      <c r="S1246" t="e">
        <f t="shared" ca="1" si="381"/>
        <v>#VALUE!</v>
      </c>
      <c r="T1246" t="e">
        <f t="shared" ca="1" si="378"/>
        <v>#VALUE!</v>
      </c>
      <c r="U1246">
        <f t="shared" si="382"/>
        <v>1176</v>
      </c>
      <c r="V1246">
        <v>98.583333333341002</v>
      </c>
      <c r="W1246">
        <f t="shared" si="383"/>
        <v>98</v>
      </c>
      <c r="X1246" t="str" cm="1">
        <f t="array" aca="1" ref="X1246" ca="1">IFERROR(INDEX('PC&amp;PD'!$A$1:$AS$19,ROW('PC&amp;PD'!$A$19),MATCH(INDIRECT(T1246),'PC&amp;PD'!$A$1:$AS$1,0)),"")</f>
        <v/>
      </c>
      <c r="AA1246" t="str">
        <f t="shared" si="373"/>
        <v/>
      </c>
      <c r="AB1246" t="str">
        <f t="shared" si="374"/>
        <v/>
      </c>
      <c r="AC1246" t="e">
        <f t="shared" ca="1" si="375"/>
        <v>#VALUE!</v>
      </c>
      <c r="AD1246" t="str" cm="1">
        <f t="array" aca="1" ref="AD1246" ca="1">IFERROR(IF((LEFT(INDIRECT("$F"&amp;$S1246),4))="GOTS",IF($G1246="Organic","GOTS_Organic_raw",(IF($G1246="Responsible","GOTS_Responsible",(IF($G1246="No Attribute (Conventional)","GOTS_conventional",(IF($G1246="Recycled Pre/Post-Consumer","GOTS_pre_post",(IF($G1246="In-Conversion","GOTS_in_conversion",(IF($G1246="Sustainably Sourced","Sustainably_sourced",(IF($G1246="Recycled pre-consumer organic","GOTS_recycled_organic",""))))))))))))),IF($G1246="Organic","Organic",(IF($G1246="Responsible","Responsible",(IF($G1246="No Attribute (Conventional)","No_Attribute_Conventional",(IF($G1246="Recycled Pre/Post-Consumer","Recycled_Pre_Post_Consumer",(IF($G1246="In-Conversion","In_Conversion",(IF($G1246="Recycled Pre-Consumer","Recycled_Pre_Consumer",(IF($G1246="Recycled Post-Consumer","Recycled_Post_Consumer",(IF($G1246="Sustainably Sourced","Sustainably_sourced",(IF($G1246="Recycled pre-consumer organic","GOTS_recycled_organic","")))))))))))))))))),"")</f>
        <v/>
      </c>
      <c r="AE1246" t="e" cm="1">
        <f t="array" aca="1" ref="AE1246" ca="1">IF($I1246="",IF(INDIRECT("$F"&amp;$S1246)="","",IF(LEFT(INDIRECT("$F"&amp;$S1246),3)="GRS","GRS_RCS_RM",IF((LEFT(INDIRECT("$F"&amp;$S1246),3))="RCS","GRS_RCS_RM",IF(INDIRECT("$F"&amp;$S1246)="OCS (No Label)","OCS_Conversion_RM",IF(LEFT(INDIRECT("$F"&amp;$S1246),3)="OCS","OCS_RM",IF(RIGHT(INDIRECT("$F"&amp;$S1246),10)="conversion","GOTS_RM_conversion",IF((LEFT(INDIRECT("$F"&amp;$S1246),4))="GOTS","GOTS_RM","Responsible_RM"))))))),"DELETERM")</f>
        <v>#VALUE!</v>
      </c>
      <c r="AF1246" t="e" cm="1">
        <f t="array" aca="1" ref="AF1246" ca="1">IF($S1246="","",INDIRECT("$Z"&amp;$S1246))</f>
        <v>#VALUE!</v>
      </c>
      <c r="AG1246" t="str">
        <f t="shared" si="376"/>
        <v/>
      </c>
      <c r="AH1246" t="str" cm="1">
        <f t="array" aca="1" ref="AH1246" ca="1">IFERROR(INDIRECT("$ag"&amp;S1246),"")</f>
        <v/>
      </c>
      <c r="AI1246" t="e" cm="1">
        <f t="array" aca="1" ref="AI1246" ca="1">INDIRECT("O"&amp;S1246)</f>
        <v>#VALUE!</v>
      </c>
      <c r="AJ1246" t="str">
        <f t="shared" si="377"/>
        <v/>
      </c>
    </row>
    <row r="1247" spans="1:36" ht="16.5" customHeight="1">
      <c r="A1247" s="130"/>
      <c r="B1247" s="136"/>
      <c r="C1247" s="137"/>
      <c r="D1247" s="146"/>
      <c r="E1247" s="146"/>
      <c r="F1247" s="137"/>
      <c r="G1247" s="147"/>
      <c r="H1247" s="147"/>
      <c r="I1247" s="147"/>
      <c r="J1247" s="147"/>
      <c r="K1247" s="38"/>
      <c r="L1247" s="144"/>
      <c r="M1247" s="144"/>
      <c r="N1247" s="61"/>
      <c r="O1247" s="314"/>
      <c r="Q1247" t="str">
        <f t="shared" si="372"/>
        <v/>
      </c>
      <c r="S1247" t="e">
        <f t="shared" ca="1" si="381"/>
        <v>#VALUE!</v>
      </c>
      <c r="T1247" t="e">
        <f t="shared" ca="1" si="378"/>
        <v>#VALUE!</v>
      </c>
      <c r="U1247">
        <f t="shared" si="382"/>
        <v>1176</v>
      </c>
      <c r="V1247">
        <v>98.666666666674402</v>
      </c>
      <c r="W1247">
        <f t="shared" si="383"/>
        <v>98</v>
      </c>
      <c r="X1247" t="str" cm="1">
        <f t="array" aca="1" ref="X1247" ca="1">IFERROR(INDEX('PC&amp;PD'!$A$1:$AS$19,ROW('PC&amp;PD'!$A$19),MATCH(INDIRECT(T1247),'PC&amp;PD'!$A$1:$AS$1,0)),"")</f>
        <v/>
      </c>
      <c r="AA1247" t="str">
        <f t="shared" si="373"/>
        <v/>
      </c>
      <c r="AB1247" t="str">
        <f t="shared" si="374"/>
        <v/>
      </c>
      <c r="AC1247" t="e">
        <f t="shared" ca="1" si="375"/>
        <v>#VALUE!</v>
      </c>
      <c r="AD1247" t="str" cm="1">
        <f t="array" aca="1" ref="AD1247" ca="1">IFERROR(IF((LEFT(INDIRECT("$F"&amp;$S1247),4))="GOTS",IF($G1247="Organic","GOTS_Organic_raw",(IF($G1247="Responsible","GOTS_Responsible",(IF($G1247="No Attribute (Conventional)","GOTS_conventional",(IF($G1247="Recycled Pre/Post-Consumer","GOTS_pre_post",(IF($G1247="In-Conversion","GOTS_in_conversion",(IF($G1247="Sustainably Sourced","Sustainably_sourced",(IF($G1247="Recycled pre-consumer organic","GOTS_recycled_organic",""))))))))))))),IF($G1247="Organic","Organic",(IF($G1247="Responsible","Responsible",(IF($G1247="No Attribute (Conventional)","No_Attribute_Conventional",(IF($G1247="Recycled Pre/Post-Consumer","Recycled_Pre_Post_Consumer",(IF($G1247="In-Conversion","In_Conversion",(IF($G1247="Recycled Pre-Consumer","Recycled_Pre_Consumer",(IF($G1247="Recycled Post-Consumer","Recycled_Post_Consumer",(IF($G1247="Sustainably Sourced","Sustainably_sourced",(IF($G1247="Recycled pre-consumer organic","GOTS_recycled_organic","")))))))))))))))))),"")</f>
        <v/>
      </c>
      <c r="AE1247" t="e" cm="1">
        <f t="array" aca="1" ref="AE1247" ca="1">IF($I1247="",IF(INDIRECT("$F"&amp;$S1247)="","",IF(LEFT(INDIRECT("$F"&amp;$S1247),3)="GRS","GRS_RCS_RM",IF((LEFT(INDIRECT("$F"&amp;$S1247),3))="RCS","GRS_RCS_RM",IF(INDIRECT("$F"&amp;$S1247)="OCS (No Label)","OCS_Conversion_RM",IF(LEFT(INDIRECT("$F"&amp;$S1247),3)="OCS","OCS_RM",IF(RIGHT(INDIRECT("$F"&amp;$S1247),10)="conversion","GOTS_RM_conversion",IF((LEFT(INDIRECT("$F"&amp;$S1247),4))="GOTS","GOTS_RM","Responsible_RM"))))))),"DELETERM")</f>
        <v>#VALUE!</v>
      </c>
      <c r="AF1247" t="e" cm="1">
        <f t="array" aca="1" ref="AF1247" ca="1">IF($S1247="","",INDIRECT("$Z"&amp;$S1247))</f>
        <v>#VALUE!</v>
      </c>
      <c r="AG1247" t="str">
        <f t="shared" si="376"/>
        <v/>
      </c>
      <c r="AH1247" t="str" cm="1">
        <f t="array" aca="1" ref="AH1247" ca="1">IFERROR(INDIRECT("$ag"&amp;S1247),"")</f>
        <v/>
      </c>
      <c r="AI1247" t="e" cm="1">
        <f t="array" aca="1" ref="AI1247" ca="1">INDIRECT("O"&amp;S1247)</f>
        <v>#VALUE!</v>
      </c>
      <c r="AJ1247" t="str">
        <f t="shared" si="377"/>
        <v/>
      </c>
    </row>
    <row r="1248" spans="1:36" ht="16.5" customHeight="1">
      <c r="A1248" s="130"/>
      <c r="B1248" s="136"/>
      <c r="C1248" s="137"/>
      <c r="D1248" s="146"/>
      <c r="E1248" s="146"/>
      <c r="F1248" s="137"/>
      <c r="G1248" s="147"/>
      <c r="H1248" s="147"/>
      <c r="I1248" s="147"/>
      <c r="J1248" s="147"/>
      <c r="K1248" s="38"/>
      <c r="L1248" s="144"/>
      <c r="M1248" s="144"/>
      <c r="N1248" s="61"/>
      <c r="O1248" s="314"/>
      <c r="Q1248" t="str">
        <f t="shared" si="372"/>
        <v/>
      </c>
      <c r="S1248" t="e">
        <f t="shared" ca="1" si="381"/>
        <v>#VALUE!</v>
      </c>
      <c r="T1248" t="e">
        <f t="shared" ca="1" si="378"/>
        <v>#VALUE!</v>
      </c>
      <c r="U1248">
        <f t="shared" si="382"/>
        <v>1176</v>
      </c>
      <c r="V1248">
        <v>98.750000000007702</v>
      </c>
      <c r="W1248">
        <f t="shared" si="383"/>
        <v>98</v>
      </c>
      <c r="X1248" t="str" cm="1">
        <f t="array" aca="1" ref="X1248" ca="1">IFERROR(INDEX('PC&amp;PD'!$A$1:$AS$19,ROW('PC&amp;PD'!$A$19),MATCH(INDIRECT(T1248),'PC&amp;PD'!$A$1:$AS$1,0)),"")</f>
        <v/>
      </c>
      <c r="AA1248" t="str">
        <f t="shared" si="373"/>
        <v/>
      </c>
      <c r="AB1248" t="str">
        <f t="shared" si="374"/>
        <v/>
      </c>
      <c r="AC1248" t="e">
        <f t="shared" ca="1" si="375"/>
        <v>#VALUE!</v>
      </c>
      <c r="AD1248" t="str" cm="1">
        <f t="array" aca="1" ref="AD1248" ca="1">IFERROR(IF((LEFT(INDIRECT("$F"&amp;$S1248),4))="GOTS",IF($G1248="Organic","GOTS_Organic_raw",(IF($G1248="Responsible","GOTS_Responsible",(IF($G1248="No Attribute (Conventional)","GOTS_conventional",(IF($G1248="Recycled Pre/Post-Consumer","GOTS_pre_post",(IF($G1248="In-Conversion","GOTS_in_conversion",(IF($G1248="Sustainably Sourced","Sustainably_sourced",(IF($G1248="Recycled pre-consumer organic","GOTS_recycled_organic",""))))))))))))),IF($G1248="Organic","Organic",(IF($G1248="Responsible","Responsible",(IF($G1248="No Attribute (Conventional)","No_Attribute_Conventional",(IF($G1248="Recycled Pre/Post-Consumer","Recycled_Pre_Post_Consumer",(IF($G1248="In-Conversion","In_Conversion",(IF($G1248="Recycled Pre-Consumer","Recycled_Pre_Consumer",(IF($G1248="Recycled Post-Consumer","Recycled_Post_Consumer",(IF($G1248="Sustainably Sourced","Sustainably_sourced",(IF($G1248="Recycled pre-consumer organic","GOTS_recycled_organic","")))))))))))))))))),"")</f>
        <v/>
      </c>
      <c r="AE1248" t="e" cm="1">
        <f t="array" aca="1" ref="AE1248" ca="1">IF($I1248="",IF(INDIRECT("$F"&amp;$S1248)="","",IF(LEFT(INDIRECT("$F"&amp;$S1248),3)="GRS","GRS_RCS_RM",IF((LEFT(INDIRECT("$F"&amp;$S1248),3))="RCS","GRS_RCS_RM",IF(INDIRECT("$F"&amp;$S1248)="OCS (No Label)","OCS_Conversion_RM",IF(LEFT(INDIRECT("$F"&amp;$S1248),3)="OCS","OCS_RM",IF(RIGHT(INDIRECT("$F"&amp;$S1248),10)="conversion","GOTS_RM_conversion",IF((LEFT(INDIRECT("$F"&amp;$S1248),4))="GOTS","GOTS_RM","Responsible_RM"))))))),"DELETERM")</f>
        <v>#VALUE!</v>
      </c>
      <c r="AF1248" t="e" cm="1">
        <f t="array" aca="1" ref="AF1248" ca="1">IF($S1248="","",INDIRECT("$Z"&amp;$S1248))</f>
        <v>#VALUE!</v>
      </c>
      <c r="AG1248" t="str">
        <f t="shared" si="376"/>
        <v/>
      </c>
      <c r="AH1248" t="str" cm="1">
        <f t="array" aca="1" ref="AH1248" ca="1">IFERROR(INDIRECT("$ag"&amp;S1248),"")</f>
        <v/>
      </c>
      <c r="AI1248" t="e" cm="1">
        <f t="array" aca="1" ref="AI1248" ca="1">INDIRECT("O"&amp;S1248)</f>
        <v>#VALUE!</v>
      </c>
      <c r="AJ1248" t="str">
        <f t="shared" si="377"/>
        <v/>
      </c>
    </row>
    <row r="1249" spans="1:36" ht="16.5" customHeight="1">
      <c r="A1249" s="130"/>
      <c r="B1249" s="136"/>
      <c r="C1249" s="137"/>
      <c r="D1249" s="146"/>
      <c r="E1249" s="146"/>
      <c r="F1249" s="137"/>
      <c r="G1249" s="147"/>
      <c r="H1249" s="147"/>
      <c r="I1249" s="147"/>
      <c r="J1249" s="147"/>
      <c r="K1249" s="38"/>
      <c r="L1249" s="144"/>
      <c r="M1249" s="144"/>
      <c r="N1249" s="61"/>
      <c r="O1249" s="314"/>
      <c r="Q1249" t="str">
        <f t="shared" si="372"/>
        <v/>
      </c>
      <c r="S1249" t="e">
        <f t="shared" ca="1" si="381"/>
        <v>#VALUE!</v>
      </c>
      <c r="T1249" t="e">
        <f t="shared" ca="1" si="378"/>
        <v>#VALUE!</v>
      </c>
      <c r="U1249">
        <f t="shared" si="382"/>
        <v>1176</v>
      </c>
      <c r="V1249">
        <v>98.833333333341102</v>
      </c>
      <c r="W1249">
        <f t="shared" si="383"/>
        <v>98</v>
      </c>
      <c r="X1249" t="str" cm="1">
        <f t="array" aca="1" ref="X1249" ca="1">IFERROR(INDEX('PC&amp;PD'!$A$1:$AS$19,ROW('PC&amp;PD'!$A$19),MATCH(INDIRECT(T1249),'PC&amp;PD'!$A$1:$AS$1,0)),"")</f>
        <v/>
      </c>
      <c r="AA1249" t="str">
        <f t="shared" si="373"/>
        <v/>
      </c>
      <c r="AB1249" t="str">
        <f t="shared" si="374"/>
        <v/>
      </c>
      <c r="AC1249" t="e">
        <f t="shared" ca="1" si="375"/>
        <v>#VALUE!</v>
      </c>
      <c r="AD1249" t="str" cm="1">
        <f t="array" aca="1" ref="AD1249" ca="1">IFERROR(IF((LEFT(INDIRECT("$F"&amp;$S1249),4))="GOTS",IF($G1249="Organic","GOTS_Organic_raw",(IF($G1249="Responsible","GOTS_Responsible",(IF($G1249="No Attribute (Conventional)","GOTS_conventional",(IF($G1249="Recycled Pre/Post-Consumer","GOTS_pre_post",(IF($G1249="In-Conversion","GOTS_in_conversion",(IF($G1249="Sustainably Sourced","Sustainably_sourced",(IF($G1249="Recycled pre-consumer organic","GOTS_recycled_organic",""))))))))))))),IF($G1249="Organic","Organic",(IF($G1249="Responsible","Responsible",(IF($G1249="No Attribute (Conventional)","No_Attribute_Conventional",(IF($G1249="Recycled Pre/Post-Consumer","Recycled_Pre_Post_Consumer",(IF($G1249="In-Conversion","In_Conversion",(IF($G1249="Recycled Pre-Consumer","Recycled_Pre_Consumer",(IF($G1249="Recycled Post-Consumer","Recycled_Post_Consumer",(IF($G1249="Sustainably Sourced","Sustainably_sourced",(IF($G1249="Recycled pre-consumer organic","GOTS_recycled_organic","")))))))))))))))))),"")</f>
        <v/>
      </c>
      <c r="AE1249" t="e" cm="1">
        <f t="array" aca="1" ref="AE1249" ca="1">IF($I1249="",IF(INDIRECT("$F"&amp;$S1249)="","",IF(LEFT(INDIRECT("$F"&amp;$S1249),3)="GRS","GRS_RCS_RM",IF((LEFT(INDIRECT("$F"&amp;$S1249),3))="RCS","GRS_RCS_RM",IF(INDIRECT("$F"&amp;$S1249)="OCS (No Label)","OCS_Conversion_RM",IF(LEFT(INDIRECT("$F"&amp;$S1249),3)="OCS","OCS_RM",IF(RIGHT(INDIRECT("$F"&amp;$S1249),10)="conversion","GOTS_RM_conversion",IF((LEFT(INDIRECT("$F"&amp;$S1249),4))="GOTS","GOTS_RM","Responsible_RM"))))))),"DELETERM")</f>
        <v>#VALUE!</v>
      </c>
      <c r="AF1249" t="e" cm="1">
        <f t="array" aca="1" ref="AF1249" ca="1">IF($S1249="","",INDIRECT("$Z"&amp;$S1249))</f>
        <v>#VALUE!</v>
      </c>
      <c r="AG1249" t="str">
        <f t="shared" si="376"/>
        <v/>
      </c>
      <c r="AH1249" t="str" cm="1">
        <f t="array" aca="1" ref="AH1249" ca="1">IFERROR(INDIRECT("$ag"&amp;S1249),"")</f>
        <v/>
      </c>
      <c r="AI1249" t="e" cm="1">
        <f t="array" aca="1" ref="AI1249" ca="1">INDIRECT("O"&amp;S1249)</f>
        <v>#VALUE!</v>
      </c>
      <c r="AJ1249" t="str">
        <f t="shared" si="377"/>
        <v/>
      </c>
    </row>
    <row r="1250" spans="1:36" ht="16.5" customHeight="1" thickBot="1">
      <c r="A1250" s="131"/>
      <c r="B1250" s="138"/>
      <c r="C1250" s="139"/>
      <c r="D1250" s="148"/>
      <c r="E1250" s="148"/>
      <c r="F1250" s="139"/>
      <c r="G1250" s="149"/>
      <c r="H1250" s="149"/>
      <c r="I1250" s="149"/>
      <c r="J1250" s="149"/>
      <c r="K1250" s="39"/>
      <c r="L1250" s="145"/>
      <c r="M1250" s="145"/>
      <c r="N1250" s="62"/>
      <c r="O1250" s="315"/>
      <c r="Q1250" t="str">
        <f t="shared" si="372"/>
        <v/>
      </c>
      <c r="S1250" t="e">
        <f t="shared" ca="1" si="381"/>
        <v>#VALUE!</v>
      </c>
      <c r="T1250" t="e">
        <f t="shared" ca="1" si="378"/>
        <v>#VALUE!</v>
      </c>
      <c r="U1250">
        <f t="shared" si="382"/>
        <v>1176</v>
      </c>
      <c r="V1250">
        <v>98.916666666674402</v>
      </c>
      <c r="W1250">
        <f t="shared" si="383"/>
        <v>98</v>
      </c>
      <c r="X1250" t="str" cm="1">
        <f t="array" aca="1" ref="X1250" ca="1">IFERROR(INDEX('PC&amp;PD'!$A$1:$AS$19,ROW('PC&amp;PD'!$A$19),MATCH(INDIRECT(T1250),'PC&amp;PD'!$A$1:$AS$1,0)),"")</f>
        <v/>
      </c>
      <c r="AA1250" t="str">
        <f t="shared" si="373"/>
        <v/>
      </c>
      <c r="AB1250" t="str">
        <f t="shared" si="374"/>
        <v/>
      </c>
      <c r="AC1250" t="e">
        <f t="shared" ca="1" si="375"/>
        <v>#VALUE!</v>
      </c>
      <c r="AD1250" t="str" cm="1">
        <f t="array" aca="1" ref="AD1250" ca="1">IFERROR(IF((LEFT(INDIRECT("$F"&amp;$S1250),4))="GOTS",IF($G1250="Organic","GOTS_Organic_raw",(IF($G1250="Responsible","GOTS_Responsible",(IF($G1250="No Attribute (Conventional)","GOTS_conventional",(IF($G1250="Recycled Pre/Post-Consumer","GOTS_pre_post",(IF($G1250="In-Conversion","GOTS_in_conversion",(IF($G1250="Sustainably Sourced","Sustainably_sourced",(IF($G1250="Recycled pre-consumer organic","GOTS_recycled_organic",""))))))))))))),IF($G1250="Organic","Organic",(IF($G1250="Responsible","Responsible",(IF($G1250="No Attribute (Conventional)","No_Attribute_Conventional",(IF($G1250="Recycled Pre/Post-Consumer","Recycled_Pre_Post_Consumer",(IF($G1250="In-Conversion","In_Conversion",(IF($G1250="Recycled Pre-Consumer","Recycled_Pre_Consumer",(IF($G1250="Recycled Post-Consumer","Recycled_Post_Consumer",(IF($G1250="Sustainably Sourced","Sustainably_sourced",(IF($G1250="Recycled pre-consumer organic","GOTS_recycled_organic","")))))))))))))))))),"")</f>
        <v/>
      </c>
      <c r="AE1250" t="e" cm="1">
        <f t="array" aca="1" ref="AE1250" ca="1">IF($I1250="",IF(INDIRECT("$F"&amp;$S1250)="","",IF(LEFT(INDIRECT("$F"&amp;$S1250),3)="GRS","GRS_RCS_RM",IF((LEFT(INDIRECT("$F"&amp;$S1250),3))="RCS","GRS_RCS_RM",IF(INDIRECT("$F"&amp;$S1250)="OCS (No Label)","OCS_Conversion_RM",IF(LEFT(INDIRECT("$F"&amp;$S1250),3)="OCS","OCS_RM",IF(RIGHT(INDIRECT("$F"&amp;$S1250),10)="conversion","GOTS_RM_conversion",IF((LEFT(INDIRECT("$F"&amp;$S1250),4))="GOTS","GOTS_RM","Responsible_RM"))))))),"DELETERM")</f>
        <v>#VALUE!</v>
      </c>
      <c r="AF1250" t="e" cm="1">
        <f t="array" aca="1" ref="AF1250" ca="1">IF($S1250="","",INDIRECT("$Z"&amp;$S1250))</f>
        <v>#VALUE!</v>
      </c>
      <c r="AG1250" t="str">
        <f t="shared" si="376"/>
        <v/>
      </c>
      <c r="AH1250" t="str" cm="1">
        <f t="array" aca="1" ref="AH1250" ca="1">IFERROR(INDIRECT("$ag"&amp;S1250),"")</f>
        <v/>
      </c>
      <c r="AI1250" t="e" cm="1">
        <f t="array" aca="1" ref="AI1250" ca="1">INDIRECT("O"&amp;S1250)</f>
        <v>#VALUE!</v>
      </c>
      <c r="AJ1250" t="str">
        <f t="shared" si="377"/>
        <v/>
      </c>
    </row>
    <row r="1251" spans="1:36" ht="16.5" customHeight="1">
      <c r="A1251" s="128" t="str">
        <f>IF(B1251="","",COUNTA($B$63:$B1251))</f>
        <v/>
      </c>
      <c r="B1251" s="132"/>
      <c r="C1251" s="133"/>
      <c r="D1251" s="140"/>
      <c r="E1251" s="140"/>
      <c r="F1251" s="133"/>
      <c r="G1251" s="141"/>
      <c r="H1251" s="141"/>
      <c r="I1251" s="141"/>
      <c r="J1251" s="141"/>
      <c r="K1251" s="37"/>
      <c r="L1251" s="142" t="str">
        <f>IF(R1251="","",LEFT(R1251,LEN(R1251)-2))</f>
        <v/>
      </c>
      <c r="M1251" s="142"/>
      <c r="N1251" s="60"/>
      <c r="O1251" s="313"/>
      <c r="Q1251" t="str">
        <f t="shared" si="372"/>
        <v/>
      </c>
      <c r="R1251" t="str">
        <f t="shared" ref="R1251" si="386">CONCATENATE($Q1251,Q1252,Q1253,Q1254,Q1255,Q1256,$Q1257,$Q1258,$Q1259,$Q1260,$Q1261,$Q1262)</f>
        <v/>
      </c>
      <c r="S1251" t="e">
        <f t="shared" ca="1" si="381"/>
        <v>#VALUE!</v>
      </c>
      <c r="T1251" t="e">
        <f t="shared" ca="1" si="378"/>
        <v>#VALUE!</v>
      </c>
      <c r="U1251">
        <f t="shared" si="382"/>
        <v>1188</v>
      </c>
      <c r="V1251">
        <v>99.000000000007702</v>
      </c>
      <c r="W1251">
        <f t="shared" si="383"/>
        <v>99</v>
      </c>
      <c r="X1251" t="str" cm="1">
        <f t="array" aca="1" ref="X1251" ca="1">IFERROR(INDEX('PC&amp;PD'!$A$1:$AS$19,ROW('PC&amp;PD'!$A$19),MATCH(INDIRECT(T1251),'PC&amp;PD'!$A$1:$AS$1,0)),"")</f>
        <v/>
      </c>
      <c r="Z1251" t="str">
        <f t="shared" ref="Z1251" si="387">IFERROR(IF($F1251="OCS 100","OCS (OCS 100)",IF($F1251="OCS Blended","OCS (OCS Blended)",IF($F1251="OCS (No Label)","OCS (No Label)",IF($F1251="RCS 100","RCS (RCS 100)",IF($F1251="RCS Blended","RCS (RCS Blended)",IF($F1251="GRS","GRS (GRS)",IF($F1251="GRS (No Label)", "GRS (No Label)",IF($F1251="RDS","RDS (RDS)",IF($F1251="RWS","RWS (RWS)",IF($F1251="RAS","RAS (RAS)",IF($F1251="RMS","RMS (RMS)",IF($F1251="GOTS Organic","GOTS (Organic)",IF($F1251="GOTS Made with organic","GOTS (Made with Organic)",IF($F1251="GOTS Organic - in conversion","GOTS (Organic - In Conversion)",IF($F1251="GOTS Made with organic - in conversion","GOTS (Made with Organic - In Conversion)",""))))))))))))))),"")</f>
        <v/>
      </c>
      <c r="AA1251" t="str">
        <f t="shared" si="373"/>
        <v/>
      </c>
      <c r="AB1251" t="str">
        <f t="shared" si="374"/>
        <v/>
      </c>
      <c r="AC1251" t="e">
        <f t="shared" ca="1" si="375"/>
        <v>#VALUE!</v>
      </c>
      <c r="AD1251" t="str" cm="1">
        <f t="array" aca="1" ref="AD1251" ca="1">IFERROR(IF((LEFT(INDIRECT("$F"&amp;$S1251),4))="GOTS",IF($G1251="Organic","GOTS_Organic_raw",(IF($G1251="Responsible","GOTS_Responsible",(IF($G1251="No Attribute (Conventional)","GOTS_conventional",(IF($G1251="Recycled Pre/Post-Consumer","GOTS_pre_post",(IF($G1251="In-Conversion","GOTS_in_conversion",(IF($G1251="Sustainably Sourced","Sustainably_sourced",(IF($G1251="Recycled pre-consumer organic","GOTS_recycled_organic",""))))))))))))),IF($G1251="Organic","Organic",(IF($G1251="Responsible","Responsible",(IF($G1251="No Attribute (Conventional)","No_Attribute_Conventional",(IF($G1251="Recycled Pre/Post-Consumer","Recycled_Pre_Post_Consumer",(IF($G1251="In-Conversion","In_Conversion",(IF($G1251="Recycled Pre-Consumer","Recycled_Pre_Consumer",(IF($G1251="Recycled Post-Consumer","Recycled_Post_Consumer",(IF($G1251="Sustainably Sourced","Sustainably_sourced",(IF($G1251="Recycled pre-consumer organic","GOTS_recycled_organic","")))))))))))))))))),"")</f>
        <v/>
      </c>
      <c r="AE1251" t="e" cm="1">
        <f t="array" aca="1" ref="AE1251" ca="1">IF($I1251="",IF(INDIRECT("$F"&amp;$S1251)="","",IF(LEFT(INDIRECT("$F"&amp;$S1251),3)="GRS","GRS_RCS_RM",IF((LEFT(INDIRECT("$F"&amp;$S1251),3))="RCS","GRS_RCS_RM",IF(INDIRECT("$F"&amp;$S1251)="OCS (No Label)","OCS_Conversion_RM",IF(LEFT(INDIRECT("$F"&amp;$S1251),3)="OCS","OCS_RM",IF(RIGHT(INDIRECT("$F"&amp;$S1251),10)="conversion","GOTS_RM_conversion",IF((LEFT(INDIRECT("$F"&amp;$S1251),4))="GOTS","GOTS_RM","Responsible_RM"))))))),"DELETERM")</f>
        <v>#VALUE!</v>
      </c>
      <c r="AF1251" t="e" cm="1">
        <f t="array" aca="1" ref="AF1251" ca="1">IF($S1251="","",INDIRECT("$Z"&amp;$S1251))</f>
        <v>#VALUE!</v>
      </c>
      <c r="AG1251" t="str">
        <f t="shared" si="376"/>
        <v/>
      </c>
      <c r="AH1251" t="str" cm="1">
        <f t="array" aca="1" ref="AH1251" ca="1">IFERROR(INDIRECT("$ag"&amp;S1251),"")</f>
        <v/>
      </c>
      <c r="AI1251" t="e" cm="1">
        <f t="array" aca="1" ref="AI1251" ca="1">INDIRECT("O"&amp;S1251)</f>
        <v>#VALUE!</v>
      </c>
      <c r="AJ1251" t="str">
        <f t="shared" si="377"/>
        <v/>
      </c>
    </row>
    <row r="1252" spans="1:36" ht="16.5" customHeight="1">
      <c r="A1252" s="129"/>
      <c r="B1252" s="134"/>
      <c r="C1252" s="135"/>
      <c r="D1252" s="146"/>
      <c r="E1252" s="146"/>
      <c r="F1252" s="135"/>
      <c r="G1252" s="147"/>
      <c r="H1252" s="147"/>
      <c r="I1252" s="147"/>
      <c r="J1252" s="147"/>
      <c r="K1252" s="38"/>
      <c r="L1252" s="143"/>
      <c r="M1252" s="143"/>
      <c r="N1252" s="61"/>
      <c r="O1252" s="314"/>
      <c r="Q1252" t="str">
        <f t="shared" si="372"/>
        <v/>
      </c>
      <c r="S1252" t="e">
        <f t="shared" ca="1" si="381"/>
        <v>#VALUE!</v>
      </c>
      <c r="T1252" t="e">
        <f t="shared" ca="1" si="378"/>
        <v>#VALUE!</v>
      </c>
      <c r="U1252">
        <f t="shared" si="382"/>
        <v>1188</v>
      </c>
      <c r="V1252">
        <v>99.083333333341102</v>
      </c>
      <c r="W1252">
        <f t="shared" si="383"/>
        <v>99</v>
      </c>
      <c r="X1252" t="str" cm="1">
        <f t="array" aca="1" ref="X1252" ca="1">IFERROR(INDEX('PC&amp;PD'!$A$1:$AS$19,ROW('PC&amp;PD'!$A$19),MATCH(INDIRECT(T1252),'PC&amp;PD'!$A$1:$AS$1,0)),"")</f>
        <v/>
      </c>
      <c r="AA1252" t="str">
        <f t="shared" si="373"/>
        <v/>
      </c>
      <c r="AB1252" t="str">
        <f t="shared" si="374"/>
        <v/>
      </c>
      <c r="AC1252" t="e">
        <f t="shared" ca="1" si="375"/>
        <v>#VALUE!</v>
      </c>
      <c r="AD1252" t="str" cm="1">
        <f t="array" aca="1" ref="AD1252" ca="1">IFERROR(IF((LEFT(INDIRECT("$F"&amp;$S1252),4))="GOTS",IF($G1252="Organic","GOTS_Organic_raw",(IF($G1252="Responsible","GOTS_Responsible",(IF($G1252="No Attribute (Conventional)","GOTS_conventional",(IF($G1252="Recycled Pre/Post-Consumer","GOTS_pre_post",(IF($G1252="In-Conversion","GOTS_in_conversion",(IF($G1252="Sustainably Sourced","Sustainably_sourced",(IF($G1252="Recycled pre-consumer organic","GOTS_recycled_organic",""))))))))))))),IF($G1252="Organic","Organic",(IF($G1252="Responsible","Responsible",(IF($G1252="No Attribute (Conventional)","No_Attribute_Conventional",(IF($G1252="Recycled Pre/Post-Consumer","Recycled_Pre_Post_Consumer",(IF($G1252="In-Conversion","In_Conversion",(IF($G1252="Recycled Pre-Consumer","Recycled_Pre_Consumer",(IF($G1252="Recycled Post-Consumer","Recycled_Post_Consumer",(IF($G1252="Sustainably Sourced","Sustainably_sourced",(IF($G1252="Recycled pre-consumer organic","GOTS_recycled_organic","")))))))))))))))))),"")</f>
        <v/>
      </c>
      <c r="AE1252" t="e" cm="1">
        <f t="array" aca="1" ref="AE1252" ca="1">IF($I1252="",IF(INDIRECT("$F"&amp;$S1252)="","",IF(LEFT(INDIRECT("$F"&amp;$S1252),3)="GRS","GRS_RCS_RM",IF((LEFT(INDIRECT("$F"&amp;$S1252),3))="RCS","GRS_RCS_RM",IF(INDIRECT("$F"&amp;$S1252)="OCS (No Label)","OCS_Conversion_RM",IF(LEFT(INDIRECT("$F"&amp;$S1252),3)="OCS","OCS_RM",IF(RIGHT(INDIRECT("$F"&amp;$S1252),10)="conversion","GOTS_RM_conversion",IF((LEFT(INDIRECT("$F"&amp;$S1252),4))="GOTS","GOTS_RM","Responsible_RM"))))))),"DELETERM")</f>
        <v>#VALUE!</v>
      </c>
      <c r="AF1252" t="e" cm="1">
        <f t="array" aca="1" ref="AF1252" ca="1">IF($S1252="","",INDIRECT("$Z"&amp;$S1252))</f>
        <v>#VALUE!</v>
      </c>
      <c r="AG1252" t="str">
        <f t="shared" si="376"/>
        <v/>
      </c>
      <c r="AH1252" t="str" cm="1">
        <f t="array" aca="1" ref="AH1252" ca="1">IFERROR(INDIRECT("$ag"&amp;S1252),"")</f>
        <v/>
      </c>
      <c r="AI1252" t="e" cm="1">
        <f t="array" aca="1" ref="AI1252" ca="1">INDIRECT("O"&amp;S1252)</f>
        <v>#VALUE!</v>
      </c>
      <c r="AJ1252" t="str">
        <f t="shared" si="377"/>
        <v/>
      </c>
    </row>
    <row r="1253" spans="1:36" ht="16.5" customHeight="1">
      <c r="A1253" s="129"/>
      <c r="B1253" s="134"/>
      <c r="C1253" s="135"/>
      <c r="D1253" s="146"/>
      <c r="E1253" s="146"/>
      <c r="F1253" s="135"/>
      <c r="G1253" s="147"/>
      <c r="H1253" s="147"/>
      <c r="I1253" s="147"/>
      <c r="J1253" s="147"/>
      <c r="K1253" s="38"/>
      <c r="L1253" s="143"/>
      <c r="M1253" s="143"/>
      <c r="N1253" s="61"/>
      <c r="O1253" s="314"/>
      <c r="Q1253" t="str">
        <f t="shared" si="372"/>
        <v/>
      </c>
      <c r="S1253" t="e">
        <f t="shared" ca="1" si="381"/>
        <v>#VALUE!</v>
      </c>
      <c r="T1253" t="e">
        <f t="shared" ca="1" si="378"/>
        <v>#VALUE!</v>
      </c>
      <c r="U1253">
        <f t="shared" si="382"/>
        <v>1188</v>
      </c>
      <c r="V1253">
        <v>99.166666666674402</v>
      </c>
      <c r="W1253">
        <f t="shared" si="383"/>
        <v>99</v>
      </c>
      <c r="X1253" t="str" cm="1">
        <f t="array" aca="1" ref="X1253" ca="1">IFERROR(INDEX('PC&amp;PD'!$A$1:$AS$19,ROW('PC&amp;PD'!$A$19),MATCH(INDIRECT(T1253),'PC&amp;PD'!$A$1:$AS$1,0)),"")</f>
        <v/>
      </c>
      <c r="AA1253" t="str">
        <f t="shared" si="373"/>
        <v/>
      </c>
      <c r="AB1253" t="str">
        <f t="shared" si="374"/>
        <v/>
      </c>
      <c r="AC1253" t="e">
        <f t="shared" ca="1" si="375"/>
        <v>#VALUE!</v>
      </c>
      <c r="AD1253" t="str" cm="1">
        <f t="array" aca="1" ref="AD1253" ca="1">IFERROR(IF((LEFT(INDIRECT("$F"&amp;$S1253),4))="GOTS",IF($G1253="Organic","GOTS_Organic_raw",(IF($G1253="Responsible","GOTS_Responsible",(IF($G1253="No Attribute (Conventional)","GOTS_conventional",(IF($G1253="Recycled Pre/Post-Consumer","GOTS_pre_post",(IF($G1253="In-Conversion","GOTS_in_conversion",(IF($G1253="Sustainably Sourced","Sustainably_sourced",(IF($G1253="Recycled pre-consumer organic","GOTS_recycled_organic",""))))))))))))),IF($G1253="Organic","Organic",(IF($G1253="Responsible","Responsible",(IF($G1253="No Attribute (Conventional)","No_Attribute_Conventional",(IF($G1253="Recycled Pre/Post-Consumer","Recycled_Pre_Post_Consumer",(IF($G1253="In-Conversion","In_Conversion",(IF($G1253="Recycled Pre-Consumer","Recycled_Pre_Consumer",(IF($G1253="Recycled Post-Consumer","Recycled_Post_Consumer",(IF($G1253="Sustainably Sourced","Sustainably_sourced",(IF($G1253="Recycled pre-consumer organic","GOTS_recycled_organic","")))))))))))))))))),"")</f>
        <v/>
      </c>
      <c r="AE1253" t="e" cm="1">
        <f t="array" aca="1" ref="AE1253" ca="1">IF($I1253="",IF(INDIRECT("$F"&amp;$S1253)="","",IF(LEFT(INDIRECT("$F"&amp;$S1253),3)="GRS","GRS_RCS_RM",IF((LEFT(INDIRECT("$F"&amp;$S1253),3))="RCS","GRS_RCS_RM",IF(INDIRECT("$F"&amp;$S1253)="OCS (No Label)","OCS_Conversion_RM",IF(LEFT(INDIRECT("$F"&amp;$S1253),3)="OCS","OCS_RM",IF(RIGHT(INDIRECT("$F"&amp;$S1253),10)="conversion","GOTS_RM_conversion",IF((LEFT(INDIRECT("$F"&amp;$S1253),4))="GOTS","GOTS_RM","Responsible_RM"))))))),"DELETERM")</f>
        <v>#VALUE!</v>
      </c>
      <c r="AF1253" t="e" cm="1">
        <f t="array" aca="1" ref="AF1253" ca="1">IF($S1253="","",INDIRECT("$Z"&amp;$S1253))</f>
        <v>#VALUE!</v>
      </c>
      <c r="AG1253" t="str">
        <f t="shared" si="376"/>
        <v/>
      </c>
      <c r="AH1253" t="str" cm="1">
        <f t="array" aca="1" ref="AH1253" ca="1">IFERROR(INDIRECT("$ag"&amp;S1253),"")</f>
        <v/>
      </c>
      <c r="AI1253" t="e" cm="1">
        <f t="array" aca="1" ref="AI1253" ca="1">INDIRECT("O"&amp;S1253)</f>
        <v>#VALUE!</v>
      </c>
      <c r="AJ1253" t="str">
        <f t="shared" si="377"/>
        <v/>
      </c>
    </row>
    <row r="1254" spans="1:36" ht="16.5" customHeight="1">
      <c r="A1254" s="129"/>
      <c r="B1254" s="134"/>
      <c r="C1254" s="135"/>
      <c r="D1254" s="146"/>
      <c r="E1254" s="146"/>
      <c r="F1254" s="135"/>
      <c r="G1254" s="147"/>
      <c r="H1254" s="147"/>
      <c r="I1254" s="147"/>
      <c r="J1254" s="147"/>
      <c r="K1254" s="38"/>
      <c r="L1254" s="143"/>
      <c r="M1254" s="143"/>
      <c r="N1254" s="61"/>
      <c r="O1254" s="314"/>
      <c r="Q1254" t="str">
        <f t="shared" si="372"/>
        <v/>
      </c>
      <c r="S1254" t="e">
        <f t="shared" ca="1" si="381"/>
        <v>#VALUE!</v>
      </c>
      <c r="T1254" t="e">
        <f t="shared" ca="1" si="378"/>
        <v>#VALUE!</v>
      </c>
      <c r="U1254">
        <f t="shared" si="382"/>
        <v>1188</v>
      </c>
      <c r="V1254">
        <v>99.250000000007802</v>
      </c>
      <c r="W1254">
        <f t="shared" si="383"/>
        <v>99</v>
      </c>
      <c r="X1254" t="str" cm="1">
        <f t="array" aca="1" ref="X1254" ca="1">IFERROR(INDEX('PC&amp;PD'!$A$1:$AS$19,ROW('PC&amp;PD'!$A$19),MATCH(INDIRECT(T1254),'PC&amp;PD'!$A$1:$AS$1,0)),"")</f>
        <v/>
      </c>
      <c r="AA1254" t="str">
        <f t="shared" si="373"/>
        <v/>
      </c>
      <c r="AB1254" t="str">
        <f t="shared" si="374"/>
        <v/>
      </c>
      <c r="AC1254" t="e">
        <f t="shared" ca="1" si="375"/>
        <v>#VALUE!</v>
      </c>
      <c r="AD1254" t="str" cm="1">
        <f t="array" aca="1" ref="AD1254" ca="1">IFERROR(IF((LEFT(INDIRECT("$F"&amp;$S1254),4))="GOTS",IF($G1254="Organic","GOTS_Organic_raw",(IF($G1254="Responsible","GOTS_Responsible",(IF($G1254="No Attribute (Conventional)","GOTS_conventional",(IF($G1254="Recycled Pre/Post-Consumer","GOTS_pre_post",(IF($G1254="In-Conversion","GOTS_in_conversion",(IF($G1254="Sustainably Sourced","Sustainably_sourced",(IF($G1254="Recycled pre-consumer organic","GOTS_recycled_organic",""))))))))))))),IF($G1254="Organic","Organic",(IF($G1254="Responsible","Responsible",(IF($G1254="No Attribute (Conventional)","No_Attribute_Conventional",(IF($G1254="Recycled Pre/Post-Consumer","Recycled_Pre_Post_Consumer",(IF($G1254="In-Conversion","In_Conversion",(IF($G1254="Recycled Pre-Consumer","Recycled_Pre_Consumer",(IF($G1254="Recycled Post-Consumer","Recycled_Post_Consumer",(IF($G1254="Sustainably Sourced","Sustainably_sourced",(IF($G1254="Recycled pre-consumer organic","GOTS_recycled_organic","")))))))))))))))))),"")</f>
        <v/>
      </c>
      <c r="AE1254" t="e" cm="1">
        <f t="array" aca="1" ref="AE1254" ca="1">IF($I1254="",IF(INDIRECT("$F"&amp;$S1254)="","",IF(LEFT(INDIRECT("$F"&amp;$S1254),3)="GRS","GRS_RCS_RM",IF((LEFT(INDIRECT("$F"&amp;$S1254),3))="RCS","GRS_RCS_RM",IF(INDIRECT("$F"&amp;$S1254)="OCS (No Label)","OCS_Conversion_RM",IF(LEFT(INDIRECT("$F"&amp;$S1254),3)="OCS","OCS_RM",IF(RIGHT(INDIRECT("$F"&amp;$S1254),10)="conversion","GOTS_RM_conversion",IF((LEFT(INDIRECT("$F"&amp;$S1254),4))="GOTS","GOTS_RM","Responsible_RM"))))))),"DELETERM")</f>
        <v>#VALUE!</v>
      </c>
      <c r="AF1254" t="e" cm="1">
        <f t="array" aca="1" ref="AF1254" ca="1">IF($S1254="","",INDIRECT("$Z"&amp;$S1254))</f>
        <v>#VALUE!</v>
      </c>
      <c r="AG1254" t="str">
        <f t="shared" si="376"/>
        <v/>
      </c>
      <c r="AH1254" t="str" cm="1">
        <f t="array" aca="1" ref="AH1254" ca="1">IFERROR(INDIRECT("$ag"&amp;S1254),"")</f>
        <v/>
      </c>
      <c r="AI1254" t="e" cm="1">
        <f t="array" aca="1" ref="AI1254" ca="1">INDIRECT("O"&amp;S1254)</f>
        <v>#VALUE!</v>
      </c>
      <c r="AJ1254" t="str">
        <f t="shared" si="377"/>
        <v/>
      </c>
    </row>
    <row r="1255" spans="1:36" ht="16.5" customHeight="1">
      <c r="A1255" s="129"/>
      <c r="B1255" s="134"/>
      <c r="C1255" s="135"/>
      <c r="D1255" s="146"/>
      <c r="E1255" s="146"/>
      <c r="F1255" s="135"/>
      <c r="G1255" s="147"/>
      <c r="H1255" s="147"/>
      <c r="I1255" s="147"/>
      <c r="J1255" s="147"/>
      <c r="K1255" s="38"/>
      <c r="L1255" s="143"/>
      <c r="M1255" s="143"/>
      <c r="N1255" s="61"/>
      <c r="O1255" s="314"/>
      <c r="Q1255" t="str">
        <f t="shared" si="372"/>
        <v/>
      </c>
      <c r="S1255" t="e">
        <f t="shared" ca="1" si="381"/>
        <v>#VALUE!</v>
      </c>
      <c r="T1255" t="e">
        <f t="shared" ca="1" si="378"/>
        <v>#VALUE!</v>
      </c>
      <c r="U1255">
        <f t="shared" si="382"/>
        <v>1188</v>
      </c>
      <c r="V1255">
        <v>99.333333333341102</v>
      </c>
      <c r="W1255">
        <f t="shared" si="383"/>
        <v>99</v>
      </c>
      <c r="X1255" t="str" cm="1">
        <f t="array" aca="1" ref="X1255" ca="1">IFERROR(INDEX('PC&amp;PD'!$A$1:$AS$19,ROW('PC&amp;PD'!$A$19),MATCH(INDIRECT(T1255),'PC&amp;PD'!$A$1:$AS$1,0)),"")</f>
        <v/>
      </c>
      <c r="AA1255" t="str">
        <f t="shared" si="373"/>
        <v/>
      </c>
      <c r="AB1255" t="str">
        <f t="shared" si="374"/>
        <v/>
      </c>
      <c r="AC1255" t="e">
        <f t="shared" ca="1" si="375"/>
        <v>#VALUE!</v>
      </c>
      <c r="AD1255" t="str" cm="1">
        <f t="array" aca="1" ref="AD1255" ca="1">IFERROR(IF((LEFT(INDIRECT("$F"&amp;$S1255),4))="GOTS",IF($G1255="Organic","GOTS_Organic_raw",(IF($G1255="Responsible","GOTS_Responsible",(IF($G1255="No Attribute (Conventional)","GOTS_conventional",(IF($G1255="Recycled Pre/Post-Consumer","GOTS_pre_post",(IF($G1255="In-Conversion","GOTS_in_conversion",(IF($G1255="Sustainably Sourced","Sustainably_sourced",(IF($G1255="Recycled pre-consumer organic","GOTS_recycled_organic",""))))))))))))),IF($G1255="Organic","Organic",(IF($G1255="Responsible","Responsible",(IF($G1255="No Attribute (Conventional)","No_Attribute_Conventional",(IF($G1255="Recycled Pre/Post-Consumer","Recycled_Pre_Post_Consumer",(IF($G1255="In-Conversion","In_Conversion",(IF($G1255="Recycled Pre-Consumer","Recycled_Pre_Consumer",(IF($G1255="Recycled Post-Consumer","Recycled_Post_Consumer",(IF($G1255="Sustainably Sourced","Sustainably_sourced",(IF($G1255="Recycled pre-consumer organic","GOTS_recycled_organic","")))))))))))))))))),"")</f>
        <v/>
      </c>
      <c r="AE1255" t="e" cm="1">
        <f t="array" aca="1" ref="AE1255" ca="1">IF($I1255="",IF(INDIRECT("$F"&amp;$S1255)="","",IF(LEFT(INDIRECT("$F"&amp;$S1255),3)="GRS","GRS_RCS_RM",IF((LEFT(INDIRECT("$F"&amp;$S1255),3))="RCS","GRS_RCS_RM",IF(INDIRECT("$F"&amp;$S1255)="OCS (No Label)","OCS_Conversion_RM",IF(LEFT(INDIRECT("$F"&amp;$S1255),3)="OCS","OCS_RM",IF(RIGHT(INDIRECT("$F"&amp;$S1255),10)="conversion","GOTS_RM_conversion",IF((LEFT(INDIRECT("$F"&amp;$S1255),4))="GOTS","GOTS_RM","Responsible_RM"))))))),"DELETERM")</f>
        <v>#VALUE!</v>
      </c>
      <c r="AF1255" t="e" cm="1">
        <f t="array" aca="1" ref="AF1255" ca="1">IF($S1255="","",INDIRECT("$Z"&amp;$S1255))</f>
        <v>#VALUE!</v>
      </c>
      <c r="AG1255" t="str">
        <f t="shared" si="376"/>
        <v/>
      </c>
      <c r="AH1255" t="str" cm="1">
        <f t="array" aca="1" ref="AH1255" ca="1">IFERROR(INDIRECT("$ag"&amp;S1255),"")</f>
        <v/>
      </c>
      <c r="AI1255" t="e" cm="1">
        <f t="array" aca="1" ref="AI1255" ca="1">INDIRECT("O"&amp;S1255)</f>
        <v>#VALUE!</v>
      </c>
      <c r="AJ1255" t="str">
        <f t="shared" si="377"/>
        <v/>
      </c>
    </row>
    <row r="1256" spans="1:36" ht="16.5" customHeight="1">
      <c r="A1256" s="129"/>
      <c r="B1256" s="134"/>
      <c r="C1256" s="135"/>
      <c r="D1256" s="146"/>
      <c r="E1256" s="146"/>
      <c r="F1256" s="135"/>
      <c r="G1256" s="147"/>
      <c r="H1256" s="147"/>
      <c r="I1256" s="147"/>
      <c r="J1256" s="147"/>
      <c r="K1256" s="38"/>
      <c r="L1256" s="143"/>
      <c r="M1256" s="143"/>
      <c r="N1256" s="61"/>
      <c r="O1256" s="314"/>
      <c r="Q1256" t="str">
        <f t="shared" si="372"/>
        <v/>
      </c>
      <c r="S1256" t="e">
        <f t="shared" ca="1" si="381"/>
        <v>#VALUE!</v>
      </c>
      <c r="T1256" t="e">
        <f t="shared" ca="1" si="378"/>
        <v>#VALUE!</v>
      </c>
      <c r="U1256">
        <f t="shared" si="382"/>
        <v>1188</v>
      </c>
      <c r="V1256">
        <v>99.416666666674402</v>
      </c>
      <c r="W1256">
        <f t="shared" si="383"/>
        <v>99</v>
      </c>
      <c r="X1256" t="str" cm="1">
        <f t="array" aca="1" ref="X1256" ca="1">IFERROR(INDEX('PC&amp;PD'!$A$1:$AS$19,ROW('PC&amp;PD'!$A$19),MATCH(INDIRECT(T1256),'PC&amp;PD'!$A$1:$AS$1,0)),"")</f>
        <v/>
      </c>
      <c r="AA1256" t="str">
        <f t="shared" si="373"/>
        <v/>
      </c>
      <c r="AB1256" t="str">
        <f t="shared" si="374"/>
        <v/>
      </c>
      <c r="AC1256" t="e">
        <f t="shared" ca="1" si="375"/>
        <v>#VALUE!</v>
      </c>
      <c r="AD1256" t="str" cm="1">
        <f t="array" aca="1" ref="AD1256" ca="1">IFERROR(IF((LEFT(INDIRECT("$F"&amp;$S1256),4))="GOTS",IF($G1256="Organic","GOTS_Organic_raw",(IF($G1256="Responsible","GOTS_Responsible",(IF($G1256="No Attribute (Conventional)","GOTS_conventional",(IF($G1256="Recycled Pre/Post-Consumer","GOTS_pre_post",(IF($G1256="In-Conversion","GOTS_in_conversion",(IF($G1256="Sustainably Sourced","Sustainably_sourced",(IF($G1256="Recycled pre-consumer organic","GOTS_recycled_organic",""))))))))))))),IF($G1256="Organic","Organic",(IF($G1256="Responsible","Responsible",(IF($G1256="No Attribute (Conventional)","No_Attribute_Conventional",(IF($G1256="Recycled Pre/Post-Consumer","Recycled_Pre_Post_Consumer",(IF($G1256="In-Conversion","In_Conversion",(IF($G1256="Recycled Pre-Consumer","Recycled_Pre_Consumer",(IF($G1256="Recycled Post-Consumer","Recycled_Post_Consumer",(IF($G1256="Sustainably Sourced","Sustainably_sourced",(IF($G1256="Recycled pre-consumer organic","GOTS_recycled_organic","")))))))))))))))))),"")</f>
        <v/>
      </c>
      <c r="AE1256" t="e" cm="1">
        <f t="array" aca="1" ref="AE1256" ca="1">IF($I1256="",IF(INDIRECT("$F"&amp;$S1256)="","",IF(LEFT(INDIRECT("$F"&amp;$S1256),3)="GRS","GRS_RCS_RM",IF((LEFT(INDIRECT("$F"&amp;$S1256),3))="RCS","GRS_RCS_RM",IF(INDIRECT("$F"&amp;$S1256)="OCS (No Label)","OCS_Conversion_RM",IF(LEFT(INDIRECT("$F"&amp;$S1256),3)="OCS","OCS_RM",IF(RIGHT(INDIRECT("$F"&amp;$S1256),10)="conversion","GOTS_RM_conversion",IF((LEFT(INDIRECT("$F"&amp;$S1256),4))="GOTS","GOTS_RM","Responsible_RM"))))))),"DELETERM")</f>
        <v>#VALUE!</v>
      </c>
      <c r="AF1256" t="e" cm="1">
        <f t="array" aca="1" ref="AF1256" ca="1">IF($S1256="","",INDIRECT("$Z"&amp;$S1256))</f>
        <v>#VALUE!</v>
      </c>
      <c r="AG1256" t="str">
        <f t="shared" si="376"/>
        <v/>
      </c>
      <c r="AH1256" t="str" cm="1">
        <f t="array" aca="1" ref="AH1256" ca="1">IFERROR(INDIRECT("$ag"&amp;S1256),"")</f>
        <v/>
      </c>
      <c r="AI1256" t="e" cm="1">
        <f t="array" aca="1" ref="AI1256" ca="1">INDIRECT("O"&amp;S1256)</f>
        <v>#VALUE!</v>
      </c>
      <c r="AJ1256" t="str">
        <f t="shared" si="377"/>
        <v/>
      </c>
    </row>
    <row r="1257" spans="1:36" ht="16.5" customHeight="1">
      <c r="A1257" s="130"/>
      <c r="B1257" s="136"/>
      <c r="C1257" s="137"/>
      <c r="D1257" s="146"/>
      <c r="E1257" s="146"/>
      <c r="F1257" s="137"/>
      <c r="G1257" s="147"/>
      <c r="H1257" s="147"/>
      <c r="I1257" s="147"/>
      <c r="J1257" s="147"/>
      <c r="K1257" s="38"/>
      <c r="L1257" s="144"/>
      <c r="M1257" s="144"/>
      <c r="N1257" s="61"/>
      <c r="O1257" s="314"/>
      <c r="Q1257" t="str">
        <f t="shared" si="372"/>
        <v/>
      </c>
      <c r="S1257" t="e">
        <f t="shared" ca="1" si="381"/>
        <v>#VALUE!</v>
      </c>
      <c r="T1257" t="e">
        <f t="shared" ca="1" si="378"/>
        <v>#VALUE!</v>
      </c>
      <c r="U1257">
        <f t="shared" si="382"/>
        <v>1188</v>
      </c>
      <c r="V1257">
        <v>99.500000000007802</v>
      </c>
      <c r="W1257">
        <f t="shared" si="383"/>
        <v>99</v>
      </c>
      <c r="X1257" t="str" cm="1">
        <f t="array" aca="1" ref="X1257" ca="1">IFERROR(INDEX('PC&amp;PD'!$A$1:$AS$19,ROW('PC&amp;PD'!$A$19),MATCH(INDIRECT(T1257),'PC&amp;PD'!$A$1:$AS$1,0)),"")</f>
        <v/>
      </c>
      <c r="AA1257" t="str">
        <f t="shared" si="373"/>
        <v/>
      </c>
      <c r="AB1257" t="str">
        <f t="shared" si="374"/>
        <v/>
      </c>
      <c r="AC1257" t="e">
        <f t="shared" ca="1" si="375"/>
        <v>#VALUE!</v>
      </c>
      <c r="AD1257" t="str" cm="1">
        <f t="array" aca="1" ref="AD1257" ca="1">IFERROR(IF((LEFT(INDIRECT("$F"&amp;$S1257),4))="GOTS",IF($G1257="Organic","GOTS_Organic_raw",(IF($G1257="Responsible","GOTS_Responsible",(IF($G1257="No Attribute (Conventional)","GOTS_conventional",(IF($G1257="Recycled Pre/Post-Consumer","GOTS_pre_post",(IF($G1257="In-Conversion","GOTS_in_conversion",(IF($G1257="Sustainably Sourced","Sustainably_sourced",(IF($G1257="Recycled pre-consumer organic","GOTS_recycled_organic",""))))))))))))),IF($G1257="Organic","Organic",(IF($G1257="Responsible","Responsible",(IF($G1257="No Attribute (Conventional)","No_Attribute_Conventional",(IF($G1257="Recycled Pre/Post-Consumer","Recycled_Pre_Post_Consumer",(IF($G1257="In-Conversion","In_Conversion",(IF($G1257="Recycled Pre-Consumer","Recycled_Pre_Consumer",(IF($G1257="Recycled Post-Consumer","Recycled_Post_Consumer",(IF($G1257="Sustainably Sourced","Sustainably_sourced",(IF($G1257="Recycled pre-consumer organic","GOTS_recycled_organic","")))))))))))))))))),"")</f>
        <v/>
      </c>
      <c r="AE1257" t="e" cm="1">
        <f t="array" aca="1" ref="AE1257" ca="1">IF($I1257="",IF(INDIRECT("$F"&amp;$S1257)="","",IF(LEFT(INDIRECT("$F"&amp;$S1257),3)="GRS","GRS_RCS_RM",IF((LEFT(INDIRECT("$F"&amp;$S1257),3))="RCS","GRS_RCS_RM",IF(INDIRECT("$F"&amp;$S1257)="OCS (No Label)","OCS_Conversion_RM",IF(LEFT(INDIRECT("$F"&amp;$S1257),3)="OCS","OCS_RM",IF(RIGHT(INDIRECT("$F"&amp;$S1257),10)="conversion","GOTS_RM_conversion",IF((LEFT(INDIRECT("$F"&amp;$S1257),4))="GOTS","GOTS_RM","Responsible_RM"))))))),"DELETERM")</f>
        <v>#VALUE!</v>
      </c>
      <c r="AF1257" t="e" cm="1">
        <f t="array" aca="1" ref="AF1257" ca="1">IF($S1257="","",INDIRECT("$Z"&amp;$S1257))</f>
        <v>#VALUE!</v>
      </c>
      <c r="AG1257" t="str">
        <f t="shared" si="376"/>
        <v/>
      </c>
      <c r="AH1257" t="str" cm="1">
        <f t="array" aca="1" ref="AH1257" ca="1">IFERROR(INDIRECT("$ag"&amp;S1257),"")</f>
        <v/>
      </c>
      <c r="AI1257" t="e" cm="1">
        <f t="array" aca="1" ref="AI1257" ca="1">INDIRECT("O"&amp;S1257)</f>
        <v>#VALUE!</v>
      </c>
      <c r="AJ1257" t="str">
        <f t="shared" si="377"/>
        <v/>
      </c>
    </row>
    <row r="1258" spans="1:36" ht="16.5" customHeight="1">
      <c r="A1258" s="130"/>
      <c r="B1258" s="136"/>
      <c r="C1258" s="137"/>
      <c r="D1258" s="146"/>
      <c r="E1258" s="146"/>
      <c r="F1258" s="137"/>
      <c r="G1258" s="147"/>
      <c r="H1258" s="147"/>
      <c r="I1258" s="147"/>
      <c r="J1258" s="147"/>
      <c r="K1258" s="38"/>
      <c r="L1258" s="144"/>
      <c r="M1258" s="144"/>
      <c r="N1258" s="61"/>
      <c r="O1258" s="314"/>
      <c r="Q1258" t="str">
        <f t="shared" si="372"/>
        <v/>
      </c>
      <c r="S1258" t="e">
        <f t="shared" ca="1" si="381"/>
        <v>#VALUE!</v>
      </c>
      <c r="T1258" t="e">
        <f t="shared" ca="1" si="378"/>
        <v>#VALUE!</v>
      </c>
      <c r="U1258">
        <f t="shared" si="382"/>
        <v>1188</v>
      </c>
      <c r="V1258">
        <v>99.583333333341102</v>
      </c>
      <c r="W1258">
        <f t="shared" si="383"/>
        <v>99</v>
      </c>
      <c r="X1258" t="str" cm="1">
        <f t="array" aca="1" ref="X1258" ca="1">IFERROR(INDEX('PC&amp;PD'!$A$1:$AS$19,ROW('PC&amp;PD'!$A$19),MATCH(INDIRECT(T1258),'PC&amp;PD'!$A$1:$AS$1,0)),"")</f>
        <v/>
      </c>
      <c r="AA1258" t="str">
        <f t="shared" si="373"/>
        <v/>
      </c>
      <c r="AB1258" t="str">
        <f t="shared" si="374"/>
        <v/>
      </c>
      <c r="AC1258" t="e">
        <f t="shared" ca="1" si="375"/>
        <v>#VALUE!</v>
      </c>
      <c r="AD1258" t="str" cm="1">
        <f t="array" aca="1" ref="AD1258" ca="1">IFERROR(IF((LEFT(INDIRECT("$F"&amp;$S1258),4))="GOTS",IF($G1258="Organic","GOTS_Organic_raw",(IF($G1258="Responsible","GOTS_Responsible",(IF($G1258="No Attribute (Conventional)","GOTS_conventional",(IF($G1258="Recycled Pre/Post-Consumer","GOTS_pre_post",(IF($G1258="In-Conversion","GOTS_in_conversion",(IF($G1258="Sustainably Sourced","Sustainably_sourced",(IF($G1258="Recycled pre-consumer organic","GOTS_recycled_organic",""))))))))))))),IF($G1258="Organic","Organic",(IF($G1258="Responsible","Responsible",(IF($G1258="No Attribute (Conventional)","No_Attribute_Conventional",(IF($G1258="Recycled Pre/Post-Consumer","Recycled_Pre_Post_Consumer",(IF($G1258="In-Conversion","In_Conversion",(IF($G1258="Recycled Pre-Consumer","Recycled_Pre_Consumer",(IF($G1258="Recycled Post-Consumer","Recycled_Post_Consumer",(IF($G1258="Sustainably Sourced","Sustainably_sourced",(IF($G1258="Recycled pre-consumer organic","GOTS_recycled_organic","")))))))))))))))))),"")</f>
        <v/>
      </c>
      <c r="AE1258" t="e" cm="1">
        <f t="array" aca="1" ref="AE1258" ca="1">IF($I1258="",IF(INDIRECT("$F"&amp;$S1258)="","",IF(LEFT(INDIRECT("$F"&amp;$S1258),3)="GRS","GRS_RCS_RM",IF((LEFT(INDIRECT("$F"&amp;$S1258),3))="RCS","GRS_RCS_RM",IF(INDIRECT("$F"&amp;$S1258)="OCS (No Label)","OCS_Conversion_RM",IF(LEFT(INDIRECT("$F"&amp;$S1258),3)="OCS","OCS_RM",IF(RIGHT(INDIRECT("$F"&amp;$S1258),10)="conversion","GOTS_RM_conversion",IF((LEFT(INDIRECT("$F"&amp;$S1258),4))="GOTS","GOTS_RM","Responsible_RM"))))))),"DELETERM")</f>
        <v>#VALUE!</v>
      </c>
      <c r="AF1258" t="e" cm="1">
        <f t="array" aca="1" ref="AF1258" ca="1">IF($S1258="","",INDIRECT("$Z"&amp;$S1258))</f>
        <v>#VALUE!</v>
      </c>
      <c r="AG1258" t="str">
        <f t="shared" si="376"/>
        <v/>
      </c>
      <c r="AH1258" t="str" cm="1">
        <f t="array" aca="1" ref="AH1258" ca="1">IFERROR(INDIRECT("$ag"&amp;S1258),"")</f>
        <v/>
      </c>
      <c r="AI1258" t="e" cm="1">
        <f t="array" aca="1" ref="AI1258" ca="1">INDIRECT("O"&amp;S1258)</f>
        <v>#VALUE!</v>
      </c>
      <c r="AJ1258" t="str">
        <f t="shared" si="377"/>
        <v/>
      </c>
    </row>
    <row r="1259" spans="1:36" ht="16.5" customHeight="1">
      <c r="A1259" s="130"/>
      <c r="B1259" s="136"/>
      <c r="C1259" s="137"/>
      <c r="D1259" s="146"/>
      <c r="E1259" s="146"/>
      <c r="F1259" s="137"/>
      <c r="G1259" s="147"/>
      <c r="H1259" s="147"/>
      <c r="I1259" s="147"/>
      <c r="J1259" s="147"/>
      <c r="K1259" s="38"/>
      <c r="L1259" s="144"/>
      <c r="M1259" s="144"/>
      <c r="N1259" s="61"/>
      <c r="O1259" s="314"/>
      <c r="Q1259" t="str">
        <f t="shared" si="372"/>
        <v/>
      </c>
      <c r="S1259" t="e">
        <f t="shared" ca="1" si="381"/>
        <v>#VALUE!</v>
      </c>
      <c r="T1259" t="e">
        <f t="shared" ca="1" si="378"/>
        <v>#VALUE!</v>
      </c>
      <c r="U1259">
        <f t="shared" si="382"/>
        <v>1188</v>
      </c>
      <c r="V1259">
        <v>99.666666666674502</v>
      </c>
      <c r="W1259">
        <f t="shared" si="383"/>
        <v>99</v>
      </c>
      <c r="X1259" t="str" cm="1">
        <f t="array" aca="1" ref="X1259" ca="1">IFERROR(INDEX('PC&amp;PD'!$A$1:$AS$19,ROW('PC&amp;PD'!$A$19),MATCH(INDIRECT(T1259),'PC&amp;PD'!$A$1:$AS$1,0)),"")</f>
        <v/>
      </c>
      <c r="AA1259" t="str">
        <f t="shared" si="373"/>
        <v/>
      </c>
      <c r="AB1259" t="str">
        <f t="shared" si="374"/>
        <v/>
      </c>
      <c r="AC1259" t="e">
        <f t="shared" ca="1" si="375"/>
        <v>#VALUE!</v>
      </c>
      <c r="AD1259" t="str" cm="1">
        <f t="array" aca="1" ref="AD1259" ca="1">IFERROR(IF((LEFT(INDIRECT("$F"&amp;$S1259),4))="GOTS",IF($G1259="Organic","GOTS_Organic_raw",(IF($G1259="Responsible","GOTS_Responsible",(IF($G1259="No Attribute (Conventional)","GOTS_conventional",(IF($G1259="Recycled Pre/Post-Consumer","GOTS_pre_post",(IF($G1259="In-Conversion","GOTS_in_conversion",(IF($G1259="Sustainably Sourced","Sustainably_sourced",(IF($G1259="Recycled pre-consumer organic","GOTS_recycled_organic",""))))))))))))),IF($G1259="Organic","Organic",(IF($G1259="Responsible","Responsible",(IF($G1259="No Attribute (Conventional)","No_Attribute_Conventional",(IF($G1259="Recycled Pre/Post-Consumer","Recycled_Pre_Post_Consumer",(IF($G1259="In-Conversion","In_Conversion",(IF($G1259="Recycled Pre-Consumer","Recycled_Pre_Consumer",(IF($G1259="Recycled Post-Consumer","Recycled_Post_Consumer",(IF($G1259="Sustainably Sourced","Sustainably_sourced",(IF($G1259="Recycled pre-consumer organic","GOTS_recycled_organic","")))))))))))))))))),"")</f>
        <v/>
      </c>
      <c r="AE1259" t="e" cm="1">
        <f t="array" aca="1" ref="AE1259" ca="1">IF($I1259="",IF(INDIRECT("$F"&amp;$S1259)="","",IF(LEFT(INDIRECT("$F"&amp;$S1259),3)="GRS","GRS_RCS_RM",IF((LEFT(INDIRECT("$F"&amp;$S1259),3))="RCS","GRS_RCS_RM",IF(INDIRECT("$F"&amp;$S1259)="OCS (No Label)","OCS_Conversion_RM",IF(LEFT(INDIRECT("$F"&amp;$S1259),3)="OCS","OCS_RM",IF(RIGHT(INDIRECT("$F"&amp;$S1259),10)="conversion","GOTS_RM_conversion",IF((LEFT(INDIRECT("$F"&amp;$S1259),4))="GOTS","GOTS_RM","Responsible_RM"))))))),"DELETERM")</f>
        <v>#VALUE!</v>
      </c>
      <c r="AF1259" t="e" cm="1">
        <f t="array" aca="1" ref="AF1259" ca="1">IF($S1259="","",INDIRECT("$Z"&amp;$S1259))</f>
        <v>#VALUE!</v>
      </c>
      <c r="AG1259" t="str">
        <f t="shared" si="376"/>
        <v/>
      </c>
      <c r="AH1259" t="str" cm="1">
        <f t="array" aca="1" ref="AH1259" ca="1">IFERROR(INDIRECT("$ag"&amp;S1259),"")</f>
        <v/>
      </c>
      <c r="AI1259" t="e" cm="1">
        <f t="array" aca="1" ref="AI1259" ca="1">INDIRECT("O"&amp;S1259)</f>
        <v>#VALUE!</v>
      </c>
      <c r="AJ1259" t="str">
        <f t="shared" si="377"/>
        <v/>
      </c>
    </row>
    <row r="1260" spans="1:36" ht="16.5" customHeight="1">
      <c r="A1260" s="130"/>
      <c r="B1260" s="136"/>
      <c r="C1260" s="137"/>
      <c r="D1260" s="146"/>
      <c r="E1260" s="146"/>
      <c r="F1260" s="137"/>
      <c r="G1260" s="147"/>
      <c r="H1260" s="147"/>
      <c r="I1260" s="147"/>
      <c r="J1260" s="147"/>
      <c r="K1260" s="38"/>
      <c r="L1260" s="144"/>
      <c r="M1260" s="144"/>
      <c r="N1260" s="61"/>
      <c r="O1260" s="314"/>
      <c r="Q1260" t="str">
        <f t="shared" si="372"/>
        <v/>
      </c>
      <c r="S1260" t="e">
        <f t="shared" ca="1" si="381"/>
        <v>#VALUE!</v>
      </c>
      <c r="T1260" t="e">
        <f t="shared" ca="1" si="378"/>
        <v>#VALUE!</v>
      </c>
      <c r="U1260">
        <f t="shared" si="382"/>
        <v>1188</v>
      </c>
      <c r="V1260">
        <v>99.750000000007802</v>
      </c>
      <c r="W1260">
        <f t="shared" si="383"/>
        <v>99</v>
      </c>
      <c r="X1260" t="str" cm="1">
        <f t="array" aca="1" ref="X1260" ca="1">IFERROR(INDEX('PC&amp;PD'!$A$1:$AS$19,ROW('PC&amp;PD'!$A$19),MATCH(INDIRECT(T1260),'PC&amp;PD'!$A$1:$AS$1,0)),"")</f>
        <v/>
      </c>
      <c r="AA1260" t="str">
        <f t="shared" si="373"/>
        <v/>
      </c>
      <c r="AB1260" t="str">
        <f t="shared" si="374"/>
        <v/>
      </c>
      <c r="AC1260" t="e">
        <f t="shared" ca="1" si="375"/>
        <v>#VALUE!</v>
      </c>
      <c r="AD1260" t="str" cm="1">
        <f t="array" aca="1" ref="AD1260" ca="1">IFERROR(IF((LEFT(INDIRECT("$F"&amp;$S1260),4))="GOTS",IF($G1260="Organic","GOTS_Organic_raw",(IF($G1260="Responsible","GOTS_Responsible",(IF($G1260="No Attribute (Conventional)","GOTS_conventional",(IF($G1260="Recycled Pre/Post-Consumer","GOTS_pre_post",(IF($G1260="In-Conversion","GOTS_in_conversion",(IF($G1260="Sustainably Sourced","Sustainably_sourced",(IF($G1260="Recycled pre-consumer organic","GOTS_recycled_organic",""))))))))))))),IF($G1260="Organic","Organic",(IF($G1260="Responsible","Responsible",(IF($G1260="No Attribute (Conventional)","No_Attribute_Conventional",(IF($G1260="Recycled Pre/Post-Consumer","Recycled_Pre_Post_Consumer",(IF($G1260="In-Conversion","In_Conversion",(IF($G1260="Recycled Pre-Consumer","Recycled_Pre_Consumer",(IF($G1260="Recycled Post-Consumer","Recycled_Post_Consumer",(IF($G1260="Sustainably Sourced","Sustainably_sourced",(IF($G1260="Recycled pre-consumer organic","GOTS_recycled_organic","")))))))))))))))))),"")</f>
        <v/>
      </c>
      <c r="AE1260" t="e" cm="1">
        <f t="array" aca="1" ref="AE1260" ca="1">IF($I1260="",IF(INDIRECT("$F"&amp;$S1260)="","",IF(LEFT(INDIRECT("$F"&amp;$S1260),3)="GRS","GRS_RCS_RM",IF((LEFT(INDIRECT("$F"&amp;$S1260),3))="RCS","GRS_RCS_RM",IF(INDIRECT("$F"&amp;$S1260)="OCS (No Label)","OCS_Conversion_RM",IF(LEFT(INDIRECT("$F"&amp;$S1260),3)="OCS","OCS_RM",IF(RIGHT(INDIRECT("$F"&amp;$S1260),10)="conversion","GOTS_RM_conversion",IF((LEFT(INDIRECT("$F"&amp;$S1260),4))="GOTS","GOTS_RM","Responsible_RM"))))))),"DELETERM")</f>
        <v>#VALUE!</v>
      </c>
      <c r="AF1260" t="e" cm="1">
        <f t="array" aca="1" ref="AF1260" ca="1">IF($S1260="","",INDIRECT("$Z"&amp;$S1260))</f>
        <v>#VALUE!</v>
      </c>
      <c r="AG1260" t="str">
        <f t="shared" si="376"/>
        <v/>
      </c>
      <c r="AH1260" t="str" cm="1">
        <f t="array" aca="1" ref="AH1260" ca="1">IFERROR(INDIRECT("$ag"&amp;S1260),"")</f>
        <v/>
      </c>
      <c r="AI1260" t="e" cm="1">
        <f t="array" aca="1" ref="AI1260" ca="1">INDIRECT("O"&amp;S1260)</f>
        <v>#VALUE!</v>
      </c>
      <c r="AJ1260" t="str">
        <f t="shared" si="377"/>
        <v/>
      </c>
    </row>
    <row r="1261" spans="1:36" ht="16.5" customHeight="1">
      <c r="A1261" s="130"/>
      <c r="B1261" s="136"/>
      <c r="C1261" s="137"/>
      <c r="D1261" s="146"/>
      <c r="E1261" s="146"/>
      <c r="F1261" s="137"/>
      <c r="G1261" s="147"/>
      <c r="H1261" s="147"/>
      <c r="I1261" s="147"/>
      <c r="J1261" s="147"/>
      <c r="K1261" s="38"/>
      <c r="L1261" s="144"/>
      <c r="M1261" s="144"/>
      <c r="N1261" s="61"/>
      <c r="O1261" s="314"/>
      <c r="Q1261" t="str">
        <f t="shared" si="372"/>
        <v/>
      </c>
      <c r="S1261" t="e">
        <f t="shared" ca="1" si="381"/>
        <v>#VALUE!</v>
      </c>
      <c r="T1261" t="e">
        <f t="shared" ca="1" si="378"/>
        <v>#VALUE!</v>
      </c>
      <c r="U1261">
        <f t="shared" si="382"/>
        <v>1188</v>
      </c>
      <c r="V1261">
        <v>99.833333333341102</v>
      </c>
      <c r="W1261">
        <f t="shared" si="383"/>
        <v>99</v>
      </c>
      <c r="X1261" t="str" cm="1">
        <f t="array" aca="1" ref="X1261" ca="1">IFERROR(INDEX('PC&amp;PD'!$A$1:$AS$19,ROW('PC&amp;PD'!$A$19),MATCH(INDIRECT(T1261),'PC&amp;PD'!$A$1:$AS$1,0)),"")</f>
        <v/>
      </c>
      <c r="AA1261" t="str">
        <f t="shared" si="373"/>
        <v/>
      </c>
      <c r="AB1261" t="str">
        <f t="shared" si="374"/>
        <v/>
      </c>
      <c r="AC1261" t="e">
        <f t="shared" ca="1" si="375"/>
        <v>#VALUE!</v>
      </c>
      <c r="AD1261" t="str" cm="1">
        <f t="array" aca="1" ref="AD1261" ca="1">IFERROR(IF((LEFT(INDIRECT("$F"&amp;$S1261),4))="GOTS",IF($G1261="Organic","GOTS_Organic_raw",(IF($G1261="Responsible","GOTS_Responsible",(IF($G1261="No Attribute (Conventional)","GOTS_conventional",(IF($G1261="Recycled Pre/Post-Consumer","GOTS_pre_post",(IF($G1261="In-Conversion","GOTS_in_conversion",(IF($G1261="Sustainably Sourced","Sustainably_sourced",(IF($G1261="Recycled pre-consumer organic","GOTS_recycled_organic",""))))))))))))),IF($G1261="Organic","Organic",(IF($G1261="Responsible","Responsible",(IF($G1261="No Attribute (Conventional)","No_Attribute_Conventional",(IF($G1261="Recycled Pre/Post-Consumer","Recycled_Pre_Post_Consumer",(IF($G1261="In-Conversion","In_Conversion",(IF($G1261="Recycled Pre-Consumer","Recycled_Pre_Consumer",(IF($G1261="Recycled Post-Consumer","Recycled_Post_Consumer",(IF($G1261="Sustainably Sourced","Sustainably_sourced",(IF($G1261="Recycled pre-consumer organic","GOTS_recycled_organic","")))))))))))))))))),"")</f>
        <v/>
      </c>
      <c r="AE1261" t="e" cm="1">
        <f t="array" aca="1" ref="AE1261" ca="1">IF($I1261="",IF(INDIRECT("$F"&amp;$S1261)="","",IF(LEFT(INDIRECT("$F"&amp;$S1261),3)="GRS","GRS_RCS_RM",IF((LEFT(INDIRECT("$F"&amp;$S1261),3))="RCS","GRS_RCS_RM",IF(INDIRECT("$F"&amp;$S1261)="OCS (No Label)","OCS_Conversion_RM",IF(LEFT(INDIRECT("$F"&amp;$S1261),3)="OCS","OCS_RM",IF(RIGHT(INDIRECT("$F"&amp;$S1261),10)="conversion","GOTS_RM_conversion",IF((LEFT(INDIRECT("$F"&amp;$S1261),4))="GOTS","GOTS_RM","Responsible_RM"))))))),"DELETERM")</f>
        <v>#VALUE!</v>
      </c>
      <c r="AF1261" t="e" cm="1">
        <f t="array" aca="1" ref="AF1261" ca="1">IF($S1261="","",INDIRECT("$Z"&amp;$S1261))</f>
        <v>#VALUE!</v>
      </c>
      <c r="AG1261" t="str">
        <f t="shared" si="376"/>
        <v/>
      </c>
      <c r="AH1261" t="str" cm="1">
        <f t="array" aca="1" ref="AH1261" ca="1">IFERROR(INDIRECT("$ag"&amp;S1261),"")</f>
        <v/>
      </c>
      <c r="AI1261" t="e" cm="1">
        <f t="array" aca="1" ref="AI1261" ca="1">INDIRECT("O"&amp;S1261)</f>
        <v>#VALUE!</v>
      </c>
      <c r="AJ1261" t="str">
        <f t="shared" si="377"/>
        <v/>
      </c>
    </row>
    <row r="1262" spans="1:36" ht="16.5" customHeight="1" thickBot="1">
      <c r="A1262" s="131"/>
      <c r="B1262" s="138"/>
      <c r="C1262" s="139"/>
      <c r="D1262" s="148"/>
      <c r="E1262" s="148"/>
      <c r="F1262" s="139"/>
      <c r="G1262" s="149"/>
      <c r="H1262" s="149"/>
      <c r="I1262" s="149"/>
      <c r="J1262" s="149"/>
      <c r="K1262" s="39"/>
      <c r="L1262" s="145"/>
      <c r="M1262" s="145"/>
      <c r="N1262" s="62"/>
      <c r="O1262" s="315"/>
      <c r="Q1262" t="str">
        <f t="shared" si="372"/>
        <v/>
      </c>
      <c r="S1262" t="e">
        <f t="shared" ca="1" si="381"/>
        <v>#VALUE!</v>
      </c>
      <c r="T1262" t="e">
        <f t="shared" ca="1" si="378"/>
        <v>#VALUE!</v>
      </c>
      <c r="U1262">
        <f t="shared" si="382"/>
        <v>1188</v>
      </c>
      <c r="V1262">
        <v>99.916666666674502</v>
      </c>
      <c r="W1262">
        <f t="shared" si="383"/>
        <v>99</v>
      </c>
      <c r="X1262" t="str" cm="1">
        <f t="array" aca="1" ref="X1262" ca="1">IFERROR(INDEX('PC&amp;PD'!$A$1:$AS$19,ROW('PC&amp;PD'!$A$19),MATCH(INDIRECT(T1262),'PC&amp;PD'!$A$1:$AS$1,0)),"")</f>
        <v/>
      </c>
      <c r="AA1262" t="str">
        <f t="shared" si="373"/>
        <v/>
      </c>
      <c r="AB1262" t="str">
        <f t="shared" si="374"/>
        <v/>
      </c>
      <c r="AC1262" t="e">
        <f t="shared" ca="1" si="375"/>
        <v>#VALUE!</v>
      </c>
      <c r="AD1262" t="str" cm="1">
        <f t="array" aca="1" ref="AD1262" ca="1">IFERROR(IF((LEFT(INDIRECT("$F"&amp;$S1262),4))="GOTS",IF($G1262="Organic","GOTS_Organic_raw",(IF($G1262="Responsible","GOTS_Responsible",(IF($G1262="No Attribute (Conventional)","GOTS_conventional",(IF($G1262="Recycled Pre/Post-Consumer","GOTS_pre_post",(IF($G1262="In-Conversion","GOTS_in_conversion",(IF($G1262="Sustainably Sourced","Sustainably_sourced",(IF($G1262="Recycled pre-consumer organic","GOTS_recycled_organic",""))))))))))))),IF($G1262="Organic","Organic",(IF($G1262="Responsible","Responsible",(IF($G1262="No Attribute (Conventional)","No_Attribute_Conventional",(IF($G1262="Recycled Pre/Post-Consumer","Recycled_Pre_Post_Consumer",(IF($G1262="In-Conversion","In_Conversion",(IF($G1262="Recycled Pre-Consumer","Recycled_Pre_Consumer",(IF($G1262="Recycled Post-Consumer","Recycled_Post_Consumer",(IF($G1262="Sustainably Sourced","Sustainably_sourced",(IF($G1262="Recycled pre-consumer organic","GOTS_recycled_organic","")))))))))))))))))),"")</f>
        <v/>
      </c>
      <c r="AE1262" t="e" cm="1">
        <f t="array" aca="1" ref="AE1262" ca="1">IF($I1262="",IF(INDIRECT("$F"&amp;$S1262)="","",IF(LEFT(INDIRECT("$F"&amp;$S1262),3)="GRS","GRS_RCS_RM",IF((LEFT(INDIRECT("$F"&amp;$S1262),3))="RCS","GRS_RCS_RM",IF(INDIRECT("$F"&amp;$S1262)="OCS (No Label)","OCS_Conversion_RM",IF(LEFT(INDIRECT("$F"&amp;$S1262),3)="OCS","OCS_RM",IF(RIGHT(INDIRECT("$F"&amp;$S1262),10)="conversion","GOTS_RM_conversion",IF((LEFT(INDIRECT("$F"&amp;$S1262),4))="GOTS","GOTS_RM","Responsible_RM"))))))),"DELETERM")</f>
        <v>#VALUE!</v>
      </c>
      <c r="AF1262" t="e" cm="1">
        <f t="array" aca="1" ref="AF1262" ca="1">IF($S1262="","",INDIRECT("$Z"&amp;$S1262))</f>
        <v>#VALUE!</v>
      </c>
      <c r="AG1262" t="str">
        <f t="shared" si="376"/>
        <v/>
      </c>
      <c r="AH1262" t="str" cm="1">
        <f t="array" aca="1" ref="AH1262" ca="1">IFERROR(INDIRECT("$ag"&amp;S1262),"")</f>
        <v/>
      </c>
      <c r="AI1262" t="e" cm="1">
        <f t="array" aca="1" ref="AI1262" ca="1">INDIRECT("O"&amp;S1262)</f>
        <v>#VALUE!</v>
      </c>
      <c r="AJ1262" t="str">
        <f t="shared" si="377"/>
        <v/>
      </c>
    </row>
    <row r="1263" spans="1:36" ht="16.5" customHeight="1">
      <c r="A1263" s="128" t="str">
        <f>IF(B1263="","",COUNTA($B$63:$B1263))</f>
        <v/>
      </c>
      <c r="B1263" s="132"/>
      <c r="C1263" s="133"/>
      <c r="D1263" s="140"/>
      <c r="E1263" s="140"/>
      <c r="F1263" s="133"/>
      <c r="G1263" s="141"/>
      <c r="H1263" s="141"/>
      <c r="I1263" s="141"/>
      <c r="J1263" s="141"/>
      <c r="K1263" s="37"/>
      <c r="L1263" s="142" t="str">
        <f>IF(R1263="","",LEFT(R1263,LEN(R1263)-2))</f>
        <v/>
      </c>
      <c r="M1263" s="142"/>
      <c r="N1263" s="60"/>
      <c r="O1263" s="313"/>
      <c r="Q1263" t="str">
        <f t="shared" si="372"/>
        <v/>
      </c>
      <c r="R1263" t="str">
        <f t="shared" ref="R1263" si="388">CONCATENATE($Q1263,Q1264,Q1265,Q1266,Q1267,Q1268,$Q1269,$Q1270,$Q1271,$Q1272,$Q1273,$Q1274)</f>
        <v/>
      </c>
      <c r="S1263" t="e">
        <f t="shared" ca="1" si="381"/>
        <v>#VALUE!</v>
      </c>
      <c r="T1263" t="e">
        <f t="shared" ca="1" si="378"/>
        <v>#VALUE!</v>
      </c>
      <c r="U1263">
        <f t="shared" si="382"/>
        <v>1200</v>
      </c>
      <c r="V1263">
        <v>100.000000000008</v>
      </c>
      <c r="W1263">
        <f t="shared" si="383"/>
        <v>100</v>
      </c>
      <c r="X1263" t="str" cm="1">
        <f t="array" aca="1" ref="X1263" ca="1">IFERROR(INDEX('PC&amp;PD'!$A$1:$AS$19,ROW('PC&amp;PD'!$A$19),MATCH(INDIRECT(T1263),'PC&amp;PD'!$A$1:$AS$1,0)),"")</f>
        <v/>
      </c>
      <c r="Z1263" t="str">
        <f t="shared" ref="Z1263" si="389">IFERROR(IF($F1263="OCS 100","OCS (OCS 100)",IF($F1263="OCS Blended","OCS (OCS Blended)",IF($F1263="OCS (No Label)","OCS (No Label)",IF($F1263="RCS 100","RCS (RCS 100)",IF($F1263="RCS Blended","RCS (RCS Blended)",IF($F1263="GRS","GRS (GRS)",IF($F1263="GRS (No Label)", "GRS (No Label)",IF($F1263="RDS","RDS (RDS)",IF($F1263="RWS","RWS (RWS)",IF($F1263="RAS","RAS (RAS)",IF($F1263="RMS","RMS (RMS)",IF($F1263="GOTS Organic","GOTS (Organic)",IF($F1263="GOTS Made with organic","GOTS (Made with Organic)",IF($F1263="GOTS Organic - in conversion","GOTS (Organic - In Conversion)",IF($F1263="GOTS Made with organic - in conversion","GOTS (Made with Organic - In Conversion)",""))))))))))))))),"")</f>
        <v/>
      </c>
      <c r="AA1263" t="str">
        <f t="shared" si="373"/>
        <v/>
      </c>
      <c r="AB1263" t="str">
        <f t="shared" si="374"/>
        <v/>
      </c>
      <c r="AC1263" t="e">
        <f t="shared" ca="1" si="375"/>
        <v>#VALUE!</v>
      </c>
      <c r="AD1263" t="str" cm="1">
        <f t="array" aca="1" ref="AD1263" ca="1">IFERROR(IF((LEFT(INDIRECT("$F"&amp;$S1263),4))="GOTS",IF($G1263="Organic","GOTS_Organic_raw",(IF($G1263="Responsible","GOTS_Responsible",(IF($G1263="No Attribute (Conventional)","GOTS_conventional",(IF($G1263="Recycled Pre/Post-Consumer","GOTS_pre_post",(IF($G1263="In-Conversion","GOTS_in_conversion",(IF($G1263="Sustainably Sourced","Sustainably_sourced",(IF($G1263="Recycled pre-consumer organic","GOTS_recycled_organic",""))))))))))))),IF($G1263="Organic","Organic",(IF($G1263="Responsible","Responsible",(IF($G1263="No Attribute (Conventional)","No_Attribute_Conventional",(IF($G1263="Recycled Pre/Post-Consumer","Recycled_Pre_Post_Consumer",(IF($G1263="In-Conversion","In_Conversion",(IF($G1263="Recycled Pre-Consumer","Recycled_Pre_Consumer",(IF($G1263="Recycled Post-Consumer","Recycled_Post_Consumer",(IF($G1263="Sustainably Sourced","Sustainably_sourced",(IF($G1263="Recycled pre-consumer organic","GOTS_recycled_organic","")))))))))))))))))),"")</f>
        <v/>
      </c>
      <c r="AE1263" t="e" cm="1">
        <f t="array" aca="1" ref="AE1263" ca="1">IF($I1263="",IF(INDIRECT("$F"&amp;$S1263)="","",IF(LEFT(INDIRECT("$F"&amp;$S1263),3)="GRS","GRS_RCS_RM",IF((LEFT(INDIRECT("$F"&amp;$S1263),3))="RCS","GRS_RCS_RM",IF(INDIRECT("$F"&amp;$S1263)="OCS (No Label)","OCS_Conversion_RM",IF(LEFT(INDIRECT("$F"&amp;$S1263),3)="OCS","OCS_RM",IF(RIGHT(INDIRECT("$F"&amp;$S1263),10)="conversion","GOTS_RM_conversion",IF((LEFT(INDIRECT("$F"&amp;$S1263),4))="GOTS","GOTS_RM","Responsible_RM"))))))),"DELETERM")</f>
        <v>#VALUE!</v>
      </c>
      <c r="AF1263" t="e" cm="1">
        <f t="array" aca="1" ref="AF1263" ca="1">IF($S1263="","",INDIRECT("$Z"&amp;$S1263))</f>
        <v>#VALUE!</v>
      </c>
      <c r="AG1263" t="str">
        <f t="shared" si="376"/>
        <v/>
      </c>
      <c r="AH1263" t="str" cm="1">
        <f t="array" aca="1" ref="AH1263" ca="1">IFERROR(INDIRECT("$ag"&amp;S1263),"")</f>
        <v/>
      </c>
      <c r="AI1263" t="e" cm="1">
        <f t="array" aca="1" ref="AI1263" ca="1">INDIRECT("O"&amp;S1263)</f>
        <v>#VALUE!</v>
      </c>
      <c r="AJ1263" t="str">
        <f t="shared" si="377"/>
        <v/>
      </c>
    </row>
    <row r="1264" spans="1:36" ht="16.5" customHeight="1">
      <c r="A1264" s="129"/>
      <c r="B1264" s="134"/>
      <c r="C1264" s="135"/>
      <c r="D1264" s="146"/>
      <c r="E1264" s="146"/>
      <c r="F1264" s="135"/>
      <c r="G1264" s="147"/>
      <c r="H1264" s="147"/>
      <c r="I1264" s="147"/>
      <c r="J1264" s="147"/>
      <c r="K1264" s="38"/>
      <c r="L1264" s="143"/>
      <c r="M1264" s="143"/>
      <c r="N1264" s="61"/>
      <c r="O1264" s="314"/>
      <c r="Q1264" t="str">
        <f t="shared" si="372"/>
        <v/>
      </c>
      <c r="S1264" t="e">
        <f t="shared" ca="1" si="381"/>
        <v>#VALUE!</v>
      </c>
      <c r="T1264" t="e">
        <f t="shared" ca="1" si="378"/>
        <v>#VALUE!</v>
      </c>
      <c r="U1264">
        <f t="shared" si="382"/>
        <v>1200</v>
      </c>
      <c r="V1264">
        <v>100.083333333341</v>
      </c>
      <c r="W1264">
        <f t="shared" si="383"/>
        <v>100</v>
      </c>
      <c r="X1264" t="str" cm="1">
        <f t="array" aca="1" ref="X1264" ca="1">IFERROR(INDEX('PC&amp;PD'!$A$1:$AS$19,ROW('PC&amp;PD'!$A$19),MATCH(INDIRECT(T1264),'PC&amp;PD'!$A$1:$AS$1,0)),"")</f>
        <v/>
      </c>
      <c r="AA1264" t="str">
        <f t="shared" si="373"/>
        <v/>
      </c>
      <c r="AB1264" t="str">
        <f t="shared" si="374"/>
        <v/>
      </c>
      <c r="AC1264" t="e">
        <f t="shared" ca="1" si="375"/>
        <v>#VALUE!</v>
      </c>
      <c r="AD1264" t="str" cm="1">
        <f t="array" aca="1" ref="AD1264" ca="1">IFERROR(IF((LEFT(INDIRECT("$F"&amp;$S1264),4))="GOTS",IF($G1264="Organic","GOTS_Organic_raw",(IF($G1264="Responsible","GOTS_Responsible",(IF($G1264="No Attribute (Conventional)","GOTS_conventional",(IF($G1264="Recycled Pre/Post-Consumer","GOTS_pre_post",(IF($G1264="In-Conversion","GOTS_in_conversion",(IF($G1264="Sustainably Sourced","Sustainably_sourced",(IF($G1264="Recycled pre-consumer organic","GOTS_recycled_organic",""))))))))))))),IF($G1264="Organic","Organic",(IF($G1264="Responsible","Responsible",(IF($G1264="No Attribute (Conventional)","No_Attribute_Conventional",(IF($G1264="Recycled Pre/Post-Consumer","Recycled_Pre_Post_Consumer",(IF($G1264="In-Conversion","In_Conversion",(IF($G1264="Recycled Pre-Consumer","Recycled_Pre_Consumer",(IF($G1264="Recycled Post-Consumer","Recycled_Post_Consumer",(IF($G1264="Sustainably Sourced","Sustainably_sourced",(IF($G1264="Recycled pre-consumer organic","GOTS_recycled_organic","")))))))))))))))))),"")</f>
        <v/>
      </c>
      <c r="AE1264" t="e" cm="1">
        <f t="array" aca="1" ref="AE1264" ca="1">IF($I1264="",IF(INDIRECT("$F"&amp;$S1264)="","",IF(LEFT(INDIRECT("$F"&amp;$S1264),3)="GRS","GRS_RCS_RM",IF((LEFT(INDIRECT("$F"&amp;$S1264),3))="RCS","GRS_RCS_RM",IF(INDIRECT("$F"&amp;$S1264)="OCS (No Label)","OCS_Conversion_RM",IF(LEFT(INDIRECT("$F"&amp;$S1264),3)="OCS","OCS_RM",IF(RIGHT(INDIRECT("$F"&amp;$S1264),10)="conversion","GOTS_RM_conversion",IF((LEFT(INDIRECT("$F"&amp;$S1264),4))="GOTS","GOTS_RM","Responsible_RM"))))))),"DELETERM")</f>
        <v>#VALUE!</v>
      </c>
      <c r="AF1264" t="e" cm="1">
        <f t="array" aca="1" ref="AF1264" ca="1">IF($S1264="","",INDIRECT("$Z"&amp;$S1264))</f>
        <v>#VALUE!</v>
      </c>
      <c r="AG1264" t="str">
        <f t="shared" si="376"/>
        <v/>
      </c>
      <c r="AH1264" t="str" cm="1">
        <f t="array" aca="1" ref="AH1264" ca="1">IFERROR(INDIRECT("$ag"&amp;S1264),"")</f>
        <v/>
      </c>
      <c r="AI1264" t="e" cm="1">
        <f t="array" aca="1" ref="AI1264" ca="1">INDIRECT("O"&amp;S1264)</f>
        <v>#VALUE!</v>
      </c>
      <c r="AJ1264" t="str">
        <f t="shared" si="377"/>
        <v/>
      </c>
    </row>
    <row r="1265" spans="1:36" ht="16.5" customHeight="1">
      <c r="A1265" s="129"/>
      <c r="B1265" s="134"/>
      <c r="C1265" s="135"/>
      <c r="D1265" s="146"/>
      <c r="E1265" s="146"/>
      <c r="F1265" s="135"/>
      <c r="G1265" s="147"/>
      <c r="H1265" s="147"/>
      <c r="I1265" s="147"/>
      <c r="J1265" s="147"/>
      <c r="K1265" s="38"/>
      <c r="L1265" s="143"/>
      <c r="M1265" s="143"/>
      <c r="N1265" s="61"/>
      <c r="O1265" s="314"/>
      <c r="Q1265" t="str">
        <f t="shared" si="372"/>
        <v/>
      </c>
      <c r="S1265" t="e">
        <f t="shared" ca="1" si="381"/>
        <v>#VALUE!</v>
      </c>
      <c r="T1265" t="e">
        <f t="shared" ca="1" si="378"/>
        <v>#VALUE!</v>
      </c>
      <c r="U1265">
        <f t="shared" si="382"/>
        <v>1200</v>
      </c>
      <c r="V1265">
        <v>100.166666666675</v>
      </c>
      <c r="W1265">
        <f t="shared" si="383"/>
        <v>100</v>
      </c>
      <c r="X1265" t="str" cm="1">
        <f t="array" aca="1" ref="X1265" ca="1">IFERROR(INDEX('PC&amp;PD'!$A$1:$AS$19,ROW('PC&amp;PD'!$A$19),MATCH(INDIRECT(T1265),'PC&amp;PD'!$A$1:$AS$1,0)),"")</f>
        <v/>
      </c>
      <c r="AA1265" t="str">
        <f t="shared" si="373"/>
        <v/>
      </c>
      <c r="AB1265" t="str">
        <f t="shared" si="374"/>
        <v/>
      </c>
      <c r="AC1265" t="e">
        <f t="shared" ca="1" si="375"/>
        <v>#VALUE!</v>
      </c>
      <c r="AD1265" t="str" cm="1">
        <f t="array" aca="1" ref="AD1265" ca="1">IFERROR(IF((LEFT(INDIRECT("$F"&amp;$S1265),4))="GOTS",IF($G1265="Organic","GOTS_Organic_raw",(IF($G1265="Responsible","GOTS_Responsible",(IF($G1265="No Attribute (Conventional)","GOTS_conventional",(IF($G1265="Recycled Pre/Post-Consumer","GOTS_pre_post",(IF($G1265="In-Conversion","GOTS_in_conversion",(IF($G1265="Sustainably Sourced","Sustainably_sourced",(IF($G1265="Recycled pre-consumer organic","GOTS_recycled_organic",""))))))))))))),IF($G1265="Organic","Organic",(IF($G1265="Responsible","Responsible",(IF($G1265="No Attribute (Conventional)","No_Attribute_Conventional",(IF($G1265="Recycled Pre/Post-Consumer","Recycled_Pre_Post_Consumer",(IF($G1265="In-Conversion","In_Conversion",(IF($G1265="Recycled Pre-Consumer","Recycled_Pre_Consumer",(IF($G1265="Recycled Post-Consumer","Recycled_Post_Consumer",(IF($G1265="Sustainably Sourced","Sustainably_sourced",(IF($G1265="Recycled pre-consumer organic","GOTS_recycled_organic","")))))))))))))))))),"")</f>
        <v/>
      </c>
      <c r="AE1265" t="e" cm="1">
        <f t="array" aca="1" ref="AE1265" ca="1">IF($I1265="",IF(INDIRECT("$F"&amp;$S1265)="","",IF(LEFT(INDIRECT("$F"&amp;$S1265),3)="GRS","GRS_RCS_RM",IF((LEFT(INDIRECT("$F"&amp;$S1265),3))="RCS","GRS_RCS_RM",IF(INDIRECT("$F"&amp;$S1265)="OCS (No Label)","OCS_Conversion_RM",IF(LEFT(INDIRECT("$F"&amp;$S1265),3)="OCS","OCS_RM",IF(RIGHT(INDIRECT("$F"&amp;$S1265),10)="conversion","GOTS_RM_conversion",IF((LEFT(INDIRECT("$F"&amp;$S1265),4))="GOTS","GOTS_RM","Responsible_RM"))))))),"DELETERM")</f>
        <v>#VALUE!</v>
      </c>
      <c r="AF1265" t="e" cm="1">
        <f t="array" aca="1" ref="AF1265" ca="1">IF($S1265="","",INDIRECT("$Z"&amp;$S1265))</f>
        <v>#VALUE!</v>
      </c>
      <c r="AG1265" t="str">
        <f t="shared" si="376"/>
        <v/>
      </c>
      <c r="AH1265" t="str" cm="1">
        <f t="array" aca="1" ref="AH1265" ca="1">IFERROR(INDIRECT("$ag"&amp;S1265),"")</f>
        <v/>
      </c>
      <c r="AI1265" t="e" cm="1">
        <f t="array" aca="1" ref="AI1265" ca="1">INDIRECT("O"&amp;S1265)</f>
        <v>#VALUE!</v>
      </c>
      <c r="AJ1265" t="str">
        <f t="shared" si="377"/>
        <v/>
      </c>
    </row>
    <row r="1266" spans="1:36" ht="16.5" customHeight="1">
      <c r="A1266" s="129"/>
      <c r="B1266" s="134"/>
      <c r="C1266" s="135"/>
      <c r="D1266" s="146"/>
      <c r="E1266" s="146"/>
      <c r="F1266" s="135"/>
      <c r="G1266" s="147"/>
      <c r="H1266" s="147"/>
      <c r="I1266" s="147"/>
      <c r="J1266" s="147"/>
      <c r="K1266" s="38"/>
      <c r="L1266" s="143"/>
      <c r="M1266" s="143"/>
      <c r="N1266" s="61"/>
      <c r="O1266" s="314"/>
      <c r="Q1266" t="str">
        <f t="shared" si="372"/>
        <v/>
      </c>
      <c r="S1266" t="e">
        <f t="shared" ca="1" si="381"/>
        <v>#VALUE!</v>
      </c>
      <c r="T1266" t="e">
        <f t="shared" ca="1" si="378"/>
        <v>#VALUE!</v>
      </c>
      <c r="U1266">
        <f t="shared" si="382"/>
        <v>1200</v>
      </c>
      <c r="V1266">
        <v>100.250000000008</v>
      </c>
      <c r="W1266">
        <f t="shared" si="383"/>
        <v>100</v>
      </c>
      <c r="X1266" t="str" cm="1">
        <f t="array" aca="1" ref="X1266" ca="1">IFERROR(INDEX('PC&amp;PD'!$A$1:$AS$19,ROW('PC&amp;PD'!$A$19),MATCH(INDIRECT(T1266),'PC&amp;PD'!$A$1:$AS$1,0)),"")</f>
        <v/>
      </c>
      <c r="AA1266" t="str">
        <f t="shared" si="373"/>
        <v/>
      </c>
      <c r="AB1266" t="str">
        <f t="shared" si="374"/>
        <v/>
      </c>
      <c r="AC1266" t="e">
        <f t="shared" ca="1" si="375"/>
        <v>#VALUE!</v>
      </c>
      <c r="AD1266" t="str" cm="1">
        <f t="array" aca="1" ref="AD1266" ca="1">IFERROR(IF((LEFT(INDIRECT("$F"&amp;$S1266),4))="GOTS",IF($G1266="Organic","GOTS_Organic_raw",(IF($G1266="Responsible","GOTS_Responsible",(IF($G1266="No Attribute (Conventional)","GOTS_conventional",(IF($G1266="Recycled Pre/Post-Consumer","GOTS_pre_post",(IF($G1266="In-Conversion","GOTS_in_conversion",(IF($G1266="Sustainably Sourced","Sustainably_sourced",(IF($G1266="Recycled pre-consumer organic","GOTS_recycled_organic",""))))))))))))),IF($G1266="Organic","Organic",(IF($G1266="Responsible","Responsible",(IF($G1266="No Attribute (Conventional)","No_Attribute_Conventional",(IF($G1266="Recycled Pre/Post-Consumer","Recycled_Pre_Post_Consumer",(IF($G1266="In-Conversion","In_Conversion",(IF($G1266="Recycled Pre-Consumer","Recycled_Pre_Consumer",(IF($G1266="Recycled Post-Consumer","Recycled_Post_Consumer",(IF($G1266="Sustainably Sourced","Sustainably_sourced",(IF($G1266="Recycled pre-consumer organic","GOTS_recycled_organic","")))))))))))))))))),"")</f>
        <v/>
      </c>
      <c r="AE1266" t="e" cm="1">
        <f t="array" aca="1" ref="AE1266" ca="1">IF($I1266="",IF(INDIRECT("$F"&amp;$S1266)="","",IF(LEFT(INDIRECT("$F"&amp;$S1266),3)="GRS","GRS_RCS_RM",IF((LEFT(INDIRECT("$F"&amp;$S1266),3))="RCS","GRS_RCS_RM",IF(INDIRECT("$F"&amp;$S1266)="OCS (No Label)","OCS_Conversion_RM",IF(LEFT(INDIRECT("$F"&amp;$S1266),3)="OCS","OCS_RM",IF(RIGHT(INDIRECT("$F"&amp;$S1266),10)="conversion","GOTS_RM_conversion",IF((LEFT(INDIRECT("$F"&amp;$S1266),4))="GOTS","GOTS_RM","Responsible_RM"))))))),"DELETERM")</f>
        <v>#VALUE!</v>
      </c>
      <c r="AF1266" t="e" cm="1">
        <f t="array" aca="1" ref="AF1266" ca="1">IF($S1266="","",INDIRECT("$Z"&amp;$S1266))</f>
        <v>#VALUE!</v>
      </c>
      <c r="AG1266" t="str">
        <f t="shared" si="376"/>
        <v/>
      </c>
      <c r="AH1266" t="str" cm="1">
        <f t="array" aca="1" ref="AH1266" ca="1">IFERROR(INDIRECT("$ag"&amp;S1266),"")</f>
        <v/>
      </c>
      <c r="AI1266" t="e" cm="1">
        <f t="array" aca="1" ref="AI1266" ca="1">INDIRECT("O"&amp;S1266)</f>
        <v>#VALUE!</v>
      </c>
      <c r="AJ1266" t="str">
        <f t="shared" si="377"/>
        <v/>
      </c>
    </row>
    <row r="1267" spans="1:36" ht="16.5" customHeight="1">
      <c r="A1267" s="129"/>
      <c r="B1267" s="134"/>
      <c r="C1267" s="135"/>
      <c r="D1267" s="146"/>
      <c r="E1267" s="146"/>
      <c r="F1267" s="135"/>
      <c r="G1267" s="147"/>
      <c r="H1267" s="147"/>
      <c r="I1267" s="147"/>
      <c r="J1267" s="147"/>
      <c r="K1267" s="38"/>
      <c r="L1267" s="143"/>
      <c r="M1267" s="143"/>
      <c r="N1267" s="61"/>
      <c r="O1267" s="314"/>
      <c r="Q1267" t="str">
        <f t="shared" si="372"/>
        <v/>
      </c>
      <c r="S1267" t="e">
        <f t="shared" ca="1" si="381"/>
        <v>#VALUE!</v>
      </c>
      <c r="T1267" t="e">
        <f t="shared" ca="1" si="378"/>
        <v>#VALUE!</v>
      </c>
      <c r="U1267">
        <f t="shared" si="382"/>
        <v>1200</v>
      </c>
      <c r="V1267">
        <v>100.333333333341</v>
      </c>
      <c r="W1267">
        <f t="shared" si="383"/>
        <v>100</v>
      </c>
      <c r="X1267" t="str" cm="1">
        <f t="array" aca="1" ref="X1267" ca="1">IFERROR(INDEX('PC&amp;PD'!$A$1:$AS$19,ROW('PC&amp;PD'!$A$19),MATCH(INDIRECT(T1267),'PC&amp;PD'!$A$1:$AS$1,0)),"")</f>
        <v/>
      </c>
      <c r="AA1267" t="str">
        <f t="shared" si="373"/>
        <v/>
      </c>
      <c r="AB1267" t="str">
        <f t="shared" si="374"/>
        <v/>
      </c>
      <c r="AC1267" t="e">
        <f t="shared" ca="1" si="375"/>
        <v>#VALUE!</v>
      </c>
      <c r="AD1267" t="str" cm="1">
        <f t="array" aca="1" ref="AD1267" ca="1">IFERROR(IF((LEFT(INDIRECT("$F"&amp;$S1267),4))="GOTS",IF($G1267="Organic","GOTS_Organic_raw",(IF($G1267="Responsible","GOTS_Responsible",(IF($G1267="No Attribute (Conventional)","GOTS_conventional",(IF($G1267="Recycled Pre/Post-Consumer","GOTS_pre_post",(IF($G1267="In-Conversion","GOTS_in_conversion",(IF($G1267="Sustainably Sourced","Sustainably_sourced",(IF($G1267="Recycled pre-consumer organic","GOTS_recycled_organic",""))))))))))))),IF($G1267="Organic","Organic",(IF($G1267="Responsible","Responsible",(IF($G1267="No Attribute (Conventional)","No_Attribute_Conventional",(IF($G1267="Recycled Pre/Post-Consumer","Recycled_Pre_Post_Consumer",(IF($G1267="In-Conversion","In_Conversion",(IF($G1267="Recycled Pre-Consumer","Recycled_Pre_Consumer",(IF($G1267="Recycled Post-Consumer","Recycled_Post_Consumer",(IF($G1267="Sustainably Sourced","Sustainably_sourced",(IF($G1267="Recycled pre-consumer organic","GOTS_recycled_organic","")))))))))))))))))),"")</f>
        <v/>
      </c>
      <c r="AE1267" t="e" cm="1">
        <f t="array" aca="1" ref="AE1267" ca="1">IF($I1267="",IF(INDIRECT("$F"&amp;$S1267)="","",IF(LEFT(INDIRECT("$F"&amp;$S1267),3)="GRS","GRS_RCS_RM",IF((LEFT(INDIRECT("$F"&amp;$S1267),3))="RCS","GRS_RCS_RM",IF(INDIRECT("$F"&amp;$S1267)="OCS (No Label)","OCS_Conversion_RM",IF(LEFT(INDIRECT("$F"&amp;$S1267),3)="OCS","OCS_RM",IF(RIGHT(INDIRECT("$F"&amp;$S1267),10)="conversion","GOTS_RM_conversion",IF((LEFT(INDIRECT("$F"&amp;$S1267),4))="GOTS","GOTS_RM","Responsible_RM"))))))),"DELETERM")</f>
        <v>#VALUE!</v>
      </c>
      <c r="AF1267" t="e" cm="1">
        <f t="array" aca="1" ref="AF1267" ca="1">IF($S1267="","",INDIRECT("$Z"&amp;$S1267))</f>
        <v>#VALUE!</v>
      </c>
      <c r="AG1267" t="str">
        <f t="shared" si="376"/>
        <v/>
      </c>
      <c r="AH1267" t="str" cm="1">
        <f t="array" aca="1" ref="AH1267" ca="1">IFERROR(INDIRECT("$ag"&amp;S1267),"")</f>
        <v/>
      </c>
      <c r="AI1267" t="e" cm="1">
        <f t="array" aca="1" ref="AI1267" ca="1">INDIRECT("O"&amp;S1267)</f>
        <v>#VALUE!</v>
      </c>
      <c r="AJ1267" t="str">
        <f t="shared" si="377"/>
        <v/>
      </c>
    </row>
    <row r="1268" spans="1:36" ht="16.5" customHeight="1">
      <c r="A1268" s="129"/>
      <c r="B1268" s="134"/>
      <c r="C1268" s="135"/>
      <c r="D1268" s="146"/>
      <c r="E1268" s="146"/>
      <c r="F1268" s="135"/>
      <c r="G1268" s="147"/>
      <c r="H1268" s="147"/>
      <c r="I1268" s="147"/>
      <c r="J1268" s="147"/>
      <c r="K1268" s="38"/>
      <c r="L1268" s="143"/>
      <c r="M1268" s="143"/>
      <c r="N1268" s="61"/>
      <c r="O1268" s="314"/>
      <c r="Q1268" t="str">
        <f t="shared" si="372"/>
        <v/>
      </c>
      <c r="S1268" t="e">
        <f t="shared" ca="1" si="381"/>
        <v>#VALUE!</v>
      </c>
      <c r="T1268" t="e">
        <f t="shared" ca="1" si="378"/>
        <v>#VALUE!</v>
      </c>
      <c r="U1268">
        <f t="shared" si="382"/>
        <v>1200</v>
      </c>
      <c r="V1268">
        <v>100.416666666675</v>
      </c>
      <c r="W1268">
        <f t="shared" si="383"/>
        <v>100</v>
      </c>
      <c r="X1268" t="str" cm="1">
        <f t="array" aca="1" ref="X1268" ca="1">IFERROR(INDEX('PC&amp;PD'!$A$1:$AS$19,ROW('PC&amp;PD'!$A$19),MATCH(INDIRECT(T1268),'PC&amp;PD'!$A$1:$AS$1,0)),"")</f>
        <v/>
      </c>
      <c r="AA1268" t="str">
        <f t="shared" si="373"/>
        <v/>
      </c>
      <c r="AB1268" t="str">
        <f t="shared" si="374"/>
        <v/>
      </c>
      <c r="AC1268" t="e">
        <f t="shared" ca="1" si="375"/>
        <v>#VALUE!</v>
      </c>
      <c r="AD1268" t="str" cm="1">
        <f t="array" aca="1" ref="AD1268" ca="1">IFERROR(IF((LEFT(INDIRECT("$F"&amp;$S1268),4))="GOTS",IF($G1268="Organic","GOTS_Organic_raw",(IF($G1268="Responsible","GOTS_Responsible",(IF($G1268="No Attribute (Conventional)","GOTS_conventional",(IF($G1268="Recycled Pre/Post-Consumer","GOTS_pre_post",(IF($G1268="In-Conversion","GOTS_in_conversion",(IF($G1268="Sustainably Sourced","Sustainably_sourced",(IF($G1268="Recycled pre-consumer organic","GOTS_recycled_organic",""))))))))))))),IF($G1268="Organic","Organic",(IF($G1268="Responsible","Responsible",(IF($G1268="No Attribute (Conventional)","No_Attribute_Conventional",(IF($G1268="Recycled Pre/Post-Consumer","Recycled_Pre_Post_Consumer",(IF($G1268="In-Conversion","In_Conversion",(IF($G1268="Recycled Pre-Consumer","Recycled_Pre_Consumer",(IF($G1268="Recycled Post-Consumer","Recycled_Post_Consumer",(IF($G1268="Sustainably Sourced","Sustainably_sourced",(IF($G1268="Recycled pre-consumer organic","GOTS_recycled_organic","")))))))))))))))))),"")</f>
        <v/>
      </c>
      <c r="AE1268" t="e" cm="1">
        <f t="array" aca="1" ref="AE1268" ca="1">IF($I1268="",IF(INDIRECT("$F"&amp;$S1268)="","",IF(LEFT(INDIRECT("$F"&amp;$S1268),3)="GRS","GRS_RCS_RM",IF((LEFT(INDIRECT("$F"&amp;$S1268),3))="RCS","GRS_RCS_RM",IF(INDIRECT("$F"&amp;$S1268)="OCS (No Label)","OCS_Conversion_RM",IF(LEFT(INDIRECT("$F"&amp;$S1268),3)="OCS","OCS_RM",IF(RIGHT(INDIRECT("$F"&amp;$S1268),10)="conversion","GOTS_RM_conversion",IF((LEFT(INDIRECT("$F"&amp;$S1268),4))="GOTS","GOTS_RM","Responsible_RM"))))))),"DELETERM")</f>
        <v>#VALUE!</v>
      </c>
      <c r="AF1268" t="e" cm="1">
        <f t="array" aca="1" ref="AF1268" ca="1">IF($S1268="","",INDIRECT("$Z"&amp;$S1268))</f>
        <v>#VALUE!</v>
      </c>
      <c r="AG1268" t="str">
        <f t="shared" si="376"/>
        <v/>
      </c>
      <c r="AH1268" t="str" cm="1">
        <f t="array" aca="1" ref="AH1268" ca="1">IFERROR(INDIRECT("$ag"&amp;S1268),"")</f>
        <v/>
      </c>
      <c r="AI1268" t="e" cm="1">
        <f t="array" aca="1" ref="AI1268" ca="1">INDIRECT("O"&amp;S1268)</f>
        <v>#VALUE!</v>
      </c>
      <c r="AJ1268" t="str">
        <f t="shared" si="377"/>
        <v/>
      </c>
    </row>
    <row r="1269" spans="1:36" ht="16.5" customHeight="1">
      <c r="A1269" s="130"/>
      <c r="B1269" s="136"/>
      <c r="C1269" s="137"/>
      <c r="D1269" s="146"/>
      <c r="E1269" s="146"/>
      <c r="F1269" s="137"/>
      <c r="G1269" s="147"/>
      <c r="H1269" s="147"/>
      <c r="I1269" s="147"/>
      <c r="J1269" s="147"/>
      <c r="K1269" s="38"/>
      <c r="L1269" s="144"/>
      <c r="M1269" s="144"/>
      <c r="N1269" s="61"/>
      <c r="O1269" s="314"/>
      <c r="Q1269" t="str">
        <f t="shared" si="372"/>
        <v/>
      </c>
      <c r="S1269" t="e">
        <f t="shared" ca="1" si="381"/>
        <v>#VALUE!</v>
      </c>
      <c r="T1269" t="e">
        <f t="shared" ca="1" si="378"/>
        <v>#VALUE!</v>
      </c>
      <c r="U1269">
        <f t="shared" si="382"/>
        <v>1200</v>
      </c>
      <c r="V1269">
        <v>100.500000000008</v>
      </c>
      <c r="W1269">
        <f t="shared" si="383"/>
        <v>100</v>
      </c>
      <c r="X1269" t="str" cm="1">
        <f t="array" aca="1" ref="X1269" ca="1">IFERROR(INDEX('PC&amp;PD'!$A$1:$AS$19,ROW('PC&amp;PD'!$A$19),MATCH(INDIRECT(T1269),'PC&amp;PD'!$A$1:$AS$1,0)),"")</f>
        <v/>
      </c>
      <c r="AA1269" t="str">
        <f t="shared" si="373"/>
        <v/>
      </c>
      <c r="AB1269" t="str">
        <f t="shared" si="374"/>
        <v/>
      </c>
      <c r="AC1269" t="e">
        <f t="shared" ca="1" si="375"/>
        <v>#VALUE!</v>
      </c>
      <c r="AD1269" t="str" cm="1">
        <f t="array" aca="1" ref="AD1269" ca="1">IFERROR(IF((LEFT(INDIRECT("$F"&amp;$S1269),4))="GOTS",IF($G1269="Organic","GOTS_Organic_raw",(IF($G1269="Responsible","GOTS_Responsible",(IF($G1269="No Attribute (Conventional)","GOTS_conventional",(IF($G1269="Recycled Pre/Post-Consumer","GOTS_pre_post",(IF($G1269="In-Conversion","GOTS_in_conversion",(IF($G1269="Sustainably Sourced","Sustainably_sourced",(IF($G1269="Recycled pre-consumer organic","GOTS_recycled_organic",""))))))))))))),IF($G1269="Organic","Organic",(IF($G1269="Responsible","Responsible",(IF($G1269="No Attribute (Conventional)","No_Attribute_Conventional",(IF($G1269="Recycled Pre/Post-Consumer","Recycled_Pre_Post_Consumer",(IF($G1269="In-Conversion","In_Conversion",(IF($G1269="Recycled Pre-Consumer","Recycled_Pre_Consumer",(IF($G1269="Recycled Post-Consumer","Recycled_Post_Consumer",(IF($G1269="Sustainably Sourced","Sustainably_sourced",(IF($G1269="Recycled pre-consumer organic","GOTS_recycled_organic","")))))))))))))))))),"")</f>
        <v/>
      </c>
      <c r="AE1269" t="e" cm="1">
        <f t="array" aca="1" ref="AE1269" ca="1">IF($I1269="",IF(INDIRECT("$F"&amp;$S1269)="","",IF(LEFT(INDIRECT("$F"&amp;$S1269),3)="GRS","GRS_RCS_RM",IF((LEFT(INDIRECT("$F"&amp;$S1269),3))="RCS","GRS_RCS_RM",IF(INDIRECT("$F"&amp;$S1269)="OCS (No Label)","OCS_Conversion_RM",IF(LEFT(INDIRECT("$F"&amp;$S1269),3)="OCS","OCS_RM",IF(RIGHT(INDIRECT("$F"&amp;$S1269),10)="conversion","GOTS_RM_conversion",IF((LEFT(INDIRECT("$F"&amp;$S1269),4))="GOTS","GOTS_RM","Responsible_RM"))))))),"DELETERM")</f>
        <v>#VALUE!</v>
      </c>
      <c r="AF1269" t="e" cm="1">
        <f t="array" aca="1" ref="AF1269" ca="1">IF($S1269="","",INDIRECT("$Z"&amp;$S1269))</f>
        <v>#VALUE!</v>
      </c>
      <c r="AG1269" t="str">
        <f t="shared" si="376"/>
        <v/>
      </c>
      <c r="AH1269" t="str" cm="1">
        <f t="array" aca="1" ref="AH1269" ca="1">IFERROR(INDIRECT("$ag"&amp;S1269),"")</f>
        <v/>
      </c>
      <c r="AI1269" t="e" cm="1">
        <f t="array" aca="1" ref="AI1269" ca="1">INDIRECT("O"&amp;S1269)</f>
        <v>#VALUE!</v>
      </c>
      <c r="AJ1269" t="str">
        <f t="shared" si="377"/>
        <v/>
      </c>
    </row>
    <row r="1270" spans="1:36" ht="16.5" customHeight="1">
      <c r="A1270" s="130"/>
      <c r="B1270" s="136"/>
      <c r="C1270" s="137"/>
      <c r="D1270" s="146"/>
      <c r="E1270" s="146"/>
      <c r="F1270" s="137"/>
      <c r="G1270" s="147"/>
      <c r="H1270" s="147"/>
      <c r="I1270" s="147"/>
      <c r="J1270" s="147"/>
      <c r="K1270" s="38"/>
      <c r="L1270" s="144"/>
      <c r="M1270" s="144"/>
      <c r="N1270" s="61"/>
      <c r="O1270" s="314"/>
      <c r="Q1270" t="str">
        <f t="shared" si="372"/>
        <v/>
      </c>
      <c r="S1270" t="e">
        <f t="shared" ca="1" si="381"/>
        <v>#VALUE!</v>
      </c>
      <c r="T1270" t="e">
        <f t="shared" ca="1" si="378"/>
        <v>#VALUE!</v>
      </c>
      <c r="U1270">
        <f t="shared" si="382"/>
        <v>1200</v>
      </c>
      <c r="V1270">
        <v>100.583333333341</v>
      </c>
      <c r="W1270">
        <f t="shared" si="383"/>
        <v>100</v>
      </c>
      <c r="X1270" t="str" cm="1">
        <f t="array" aca="1" ref="X1270" ca="1">IFERROR(INDEX('PC&amp;PD'!$A$1:$AS$19,ROW('PC&amp;PD'!$A$19),MATCH(INDIRECT(T1270),'PC&amp;PD'!$A$1:$AS$1,0)),"")</f>
        <v/>
      </c>
      <c r="AA1270" t="str">
        <f t="shared" si="373"/>
        <v/>
      </c>
      <c r="AB1270" t="str">
        <f t="shared" si="374"/>
        <v/>
      </c>
      <c r="AC1270" t="e">
        <f t="shared" ca="1" si="375"/>
        <v>#VALUE!</v>
      </c>
      <c r="AD1270" t="str" cm="1">
        <f t="array" aca="1" ref="AD1270" ca="1">IFERROR(IF((LEFT(INDIRECT("$F"&amp;$S1270),4))="GOTS",IF($G1270="Organic","GOTS_Organic_raw",(IF($G1270="Responsible","GOTS_Responsible",(IF($G1270="No Attribute (Conventional)","GOTS_conventional",(IF($G1270="Recycled Pre/Post-Consumer","GOTS_pre_post",(IF($G1270="In-Conversion","GOTS_in_conversion",(IF($G1270="Sustainably Sourced","Sustainably_sourced",(IF($G1270="Recycled pre-consumer organic","GOTS_recycled_organic",""))))))))))))),IF($G1270="Organic","Organic",(IF($G1270="Responsible","Responsible",(IF($G1270="No Attribute (Conventional)","No_Attribute_Conventional",(IF($G1270="Recycled Pre/Post-Consumer","Recycled_Pre_Post_Consumer",(IF($G1270="In-Conversion","In_Conversion",(IF($G1270="Recycled Pre-Consumer","Recycled_Pre_Consumer",(IF($G1270="Recycled Post-Consumer","Recycled_Post_Consumer",(IF($G1270="Sustainably Sourced","Sustainably_sourced",(IF($G1270="Recycled pre-consumer organic","GOTS_recycled_organic","")))))))))))))))))),"")</f>
        <v/>
      </c>
      <c r="AE1270" t="e" cm="1">
        <f t="array" aca="1" ref="AE1270" ca="1">IF($I1270="",IF(INDIRECT("$F"&amp;$S1270)="","",IF(LEFT(INDIRECT("$F"&amp;$S1270),3)="GRS","GRS_RCS_RM",IF((LEFT(INDIRECT("$F"&amp;$S1270),3))="RCS","GRS_RCS_RM",IF(INDIRECT("$F"&amp;$S1270)="OCS (No Label)","OCS_Conversion_RM",IF(LEFT(INDIRECT("$F"&amp;$S1270),3)="OCS","OCS_RM",IF(RIGHT(INDIRECT("$F"&amp;$S1270),10)="conversion","GOTS_RM_conversion",IF((LEFT(INDIRECT("$F"&amp;$S1270),4))="GOTS","GOTS_RM","Responsible_RM"))))))),"DELETERM")</f>
        <v>#VALUE!</v>
      </c>
      <c r="AF1270" t="e" cm="1">
        <f t="array" aca="1" ref="AF1270" ca="1">IF($S1270="","",INDIRECT("$Z"&amp;$S1270))</f>
        <v>#VALUE!</v>
      </c>
      <c r="AG1270" t="str">
        <f t="shared" si="376"/>
        <v/>
      </c>
      <c r="AH1270" t="str" cm="1">
        <f t="array" aca="1" ref="AH1270" ca="1">IFERROR(INDIRECT("$ag"&amp;S1270),"")</f>
        <v/>
      </c>
      <c r="AI1270" t="e" cm="1">
        <f t="array" aca="1" ref="AI1270" ca="1">INDIRECT("O"&amp;S1270)</f>
        <v>#VALUE!</v>
      </c>
      <c r="AJ1270" t="str">
        <f t="shared" si="377"/>
        <v/>
      </c>
    </row>
    <row r="1271" spans="1:36" ht="16.5" customHeight="1">
      <c r="A1271" s="130"/>
      <c r="B1271" s="136"/>
      <c r="C1271" s="137"/>
      <c r="D1271" s="146"/>
      <c r="E1271" s="146"/>
      <c r="F1271" s="137"/>
      <c r="G1271" s="147"/>
      <c r="H1271" s="147"/>
      <c r="I1271" s="147"/>
      <c r="J1271" s="147"/>
      <c r="K1271" s="38"/>
      <c r="L1271" s="144"/>
      <c r="M1271" s="144"/>
      <c r="N1271" s="61"/>
      <c r="O1271" s="314"/>
      <c r="Q1271" t="str">
        <f t="shared" si="372"/>
        <v/>
      </c>
      <c r="S1271" t="e">
        <f t="shared" ca="1" si="381"/>
        <v>#VALUE!</v>
      </c>
      <c r="T1271" t="e">
        <f t="shared" ca="1" si="378"/>
        <v>#VALUE!</v>
      </c>
      <c r="U1271">
        <f t="shared" si="382"/>
        <v>1200</v>
      </c>
      <c r="V1271">
        <v>100.666666666675</v>
      </c>
      <c r="W1271">
        <f t="shared" si="383"/>
        <v>100</v>
      </c>
      <c r="X1271" t="str" cm="1">
        <f t="array" aca="1" ref="X1271" ca="1">IFERROR(INDEX('PC&amp;PD'!$A$1:$AS$19,ROW('PC&amp;PD'!$A$19),MATCH(INDIRECT(T1271),'PC&amp;PD'!$A$1:$AS$1,0)),"")</f>
        <v/>
      </c>
      <c r="AA1271" t="str">
        <f t="shared" si="373"/>
        <v/>
      </c>
      <c r="AB1271" t="str">
        <f t="shared" si="374"/>
        <v/>
      </c>
      <c r="AC1271" t="e">
        <f t="shared" ca="1" si="375"/>
        <v>#VALUE!</v>
      </c>
      <c r="AD1271" t="str" cm="1">
        <f t="array" aca="1" ref="AD1271" ca="1">IFERROR(IF((LEFT(INDIRECT("$F"&amp;$S1271),4))="GOTS",IF($G1271="Organic","GOTS_Organic_raw",(IF($G1271="Responsible","GOTS_Responsible",(IF($G1271="No Attribute (Conventional)","GOTS_conventional",(IF($G1271="Recycled Pre/Post-Consumer","GOTS_pre_post",(IF($G1271="In-Conversion","GOTS_in_conversion",(IF($G1271="Sustainably Sourced","Sustainably_sourced",(IF($G1271="Recycled pre-consumer organic","GOTS_recycled_organic",""))))))))))))),IF($G1271="Organic","Organic",(IF($G1271="Responsible","Responsible",(IF($G1271="No Attribute (Conventional)","No_Attribute_Conventional",(IF($G1271="Recycled Pre/Post-Consumer","Recycled_Pre_Post_Consumer",(IF($G1271="In-Conversion","In_Conversion",(IF($G1271="Recycled Pre-Consumer","Recycled_Pre_Consumer",(IF($G1271="Recycled Post-Consumer","Recycled_Post_Consumer",(IF($G1271="Sustainably Sourced","Sustainably_sourced",(IF($G1271="Recycled pre-consumer organic","GOTS_recycled_organic","")))))))))))))))))),"")</f>
        <v/>
      </c>
      <c r="AE1271" t="e" cm="1">
        <f t="array" aca="1" ref="AE1271" ca="1">IF($I1271="",IF(INDIRECT("$F"&amp;$S1271)="","",IF(LEFT(INDIRECT("$F"&amp;$S1271),3)="GRS","GRS_RCS_RM",IF((LEFT(INDIRECT("$F"&amp;$S1271),3))="RCS","GRS_RCS_RM",IF(INDIRECT("$F"&amp;$S1271)="OCS (No Label)","OCS_Conversion_RM",IF(LEFT(INDIRECT("$F"&amp;$S1271),3)="OCS","OCS_RM",IF(RIGHT(INDIRECT("$F"&amp;$S1271),10)="conversion","GOTS_RM_conversion",IF((LEFT(INDIRECT("$F"&amp;$S1271),4))="GOTS","GOTS_RM","Responsible_RM"))))))),"DELETERM")</f>
        <v>#VALUE!</v>
      </c>
      <c r="AF1271" t="e" cm="1">
        <f t="array" aca="1" ref="AF1271" ca="1">IF($S1271="","",INDIRECT("$Z"&amp;$S1271))</f>
        <v>#VALUE!</v>
      </c>
      <c r="AG1271" t="str">
        <f t="shared" si="376"/>
        <v/>
      </c>
      <c r="AH1271" t="str" cm="1">
        <f t="array" aca="1" ref="AH1271" ca="1">IFERROR(INDIRECT("$ag"&amp;S1271),"")</f>
        <v/>
      </c>
      <c r="AI1271" t="e" cm="1">
        <f t="array" aca="1" ref="AI1271" ca="1">INDIRECT("O"&amp;S1271)</f>
        <v>#VALUE!</v>
      </c>
      <c r="AJ1271" t="str">
        <f t="shared" si="377"/>
        <v/>
      </c>
    </row>
    <row r="1272" spans="1:36" ht="16.5" customHeight="1">
      <c r="A1272" s="130"/>
      <c r="B1272" s="136"/>
      <c r="C1272" s="137"/>
      <c r="D1272" s="146"/>
      <c r="E1272" s="146"/>
      <c r="F1272" s="137"/>
      <c r="G1272" s="147"/>
      <c r="H1272" s="147"/>
      <c r="I1272" s="147"/>
      <c r="J1272" s="147"/>
      <c r="K1272" s="38"/>
      <c r="L1272" s="144"/>
      <c r="M1272" s="144"/>
      <c r="N1272" s="61"/>
      <c r="O1272" s="314"/>
      <c r="Q1272" t="str">
        <f t="shared" si="372"/>
        <v/>
      </c>
      <c r="S1272" t="e">
        <f t="shared" ca="1" si="381"/>
        <v>#VALUE!</v>
      </c>
      <c r="T1272" t="e">
        <f t="shared" ca="1" si="378"/>
        <v>#VALUE!</v>
      </c>
      <c r="U1272">
        <f t="shared" si="382"/>
        <v>1200</v>
      </c>
      <c r="V1272">
        <v>100.750000000008</v>
      </c>
      <c r="W1272">
        <f t="shared" si="383"/>
        <v>100</v>
      </c>
      <c r="X1272" t="str" cm="1">
        <f t="array" aca="1" ref="X1272" ca="1">IFERROR(INDEX('PC&amp;PD'!$A$1:$AS$19,ROW('PC&amp;PD'!$A$19),MATCH(INDIRECT(T1272),'PC&amp;PD'!$A$1:$AS$1,0)),"")</f>
        <v/>
      </c>
      <c r="AA1272" t="str">
        <f t="shared" si="373"/>
        <v/>
      </c>
      <c r="AB1272" t="str">
        <f t="shared" si="374"/>
        <v/>
      </c>
      <c r="AC1272" t="e">
        <f t="shared" ca="1" si="375"/>
        <v>#VALUE!</v>
      </c>
      <c r="AD1272" t="str" cm="1">
        <f t="array" aca="1" ref="AD1272" ca="1">IFERROR(IF((LEFT(INDIRECT("$F"&amp;$S1272),4))="GOTS",IF($G1272="Organic","GOTS_Organic_raw",(IF($G1272="Responsible","GOTS_Responsible",(IF($G1272="No Attribute (Conventional)","GOTS_conventional",(IF($G1272="Recycled Pre/Post-Consumer","GOTS_pre_post",(IF($G1272="In-Conversion","GOTS_in_conversion",(IF($G1272="Sustainably Sourced","Sustainably_sourced",(IF($G1272="Recycled pre-consumer organic","GOTS_recycled_organic",""))))))))))))),IF($G1272="Organic","Organic",(IF($G1272="Responsible","Responsible",(IF($G1272="No Attribute (Conventional)","No_Attribute_Conventional",(IF($G1272="Recycled Pre/Post-Consumer","Recycled_Pre_Post_Consumer",(IF($G1272="In-Conversion","In_Conversion",(IF($G1272="Recycled Pre-Consumer","Recycled_Pre_Consumer",(IF($G1272="Recycled Post-Consumer","Recycled_Post_Consumer",(IF($G1272="Sustainably Sourced","Sustainably_sourced",(IF($G1272="Recycled pre-consumer organic","GOTS_recycled_organic","")))))))))))))))))),"")</f>
        <v/>
      </c>
      <c r="AE1272" t="e" cm="1">
        <f t="array" aca="1" ref="AE1272" ca="1">IF($I1272="",IF(INDIRECT("$F"&amp;$S1272)="","",IF(LEFT(INDIRECT("$F"&amp;$S1272),3)="GRS","GRS_RCS_RM",IF((LEFT(INDIRECT("$F"&amp;$S1272),3))="RCS","GRS_RCS_RM",IF(INDIRECT("$F"&amp;$S1272)="OCS (No Label)","OCS_Conversion_RM",IF(LEFT(INDIRECT("$F"&amp;$S1272),3)="OCS","OCS_RM",IF(RIGHT(INDIRECT("$F"&amp;$S1272),10)="conversion","GOTS_RM_conversion",IF((LEFT(INDIRECT("$F"&amp;$S1272),4))="GOTS","GOTS_RM","Responsible_RM"))))))),"DELETERM")</f>
        <v>#VALUE!</v>
      </c>
      <c r="AF1272" t="e" cm="1">
        <f t="array" aca="1" ref="AF1272" ca="1">IF($S1272="","",INDIRECT("$Z"&amp;$S1272))</f>
        <v>#VALUE!</v>
      </c>
      <c r="AG1272" t="str">
        <f t="shared" si="376"/>
        <v/>
      </c>
      <c r="AH1272" t="str" cm="1">
        <f t="array" aca="1" ref="AH1272" ca="1">IFERROR(INDIRECT("$ag"&amp;S1272),"")</f>
        <v/>
      </c>
      <c r="AI1272" t="e" cm="1">
        <f t="array" aca="1" ref="AI1272" ca="1">INDIRECT("O"&amp;S1272)</f>
        <v>#VALUE!</v>
      </c>
      <c r="AJ1272" t="str">
        <f t="shared" si="377"/>
        <v/>
      </c>
    </row>
    <row r="1273" spans="1:36" ht="16.5" customHeight="1">
      <c r="A1273" s="130"/>
      <c r="B1273" s="136"/>
      <c r="C1273" s="137"/>
      <c r="D1273" s="146"/>
      <c r="E1273" s="146"/>
      <c r="F1273" s="137"/>
      <c r="G1273" s="147"/>
      <c r="H1273" s="147"/>
      <c r="I1273" s="147"/>
      <c r="J1273" s="147"/>
      <c r="K1273" s="38"/>
      <c r="L1273" s="144"/>
      <c r="M1273" s="144"/>
      <c r="N1273" s="61"/>
      <c r="O1273" s="314"/>
      <c r="Q1273" t="str">
        <f t="shared" si="372"/>
        <v/>
      </c>
      <c r="S1273" t="e">
        <f t="shared" ca="1" si="381"/>
        <v>#VALUE!</v>
      </c>
      <c r="T1273" t="e">
        <f t="shared" ca="1" si="378"/>
        <v>#VALUE!</v>
      </c>
      <c r="U1273">
        <f t="shared" si="382"/>
        <v>1200</v>
      </c>
      <c r="V1273">
        <v>100.833333333341</v>
      </c>
      <c r="W1273">
        <f t="shared" si="383"/>
        <v>100</v>
      </c>
      <c r="X1273" t="str" cm="1">
        <f t="array" aca="1" ref="X1273" ca="1">IFERROR(INDEX('PC&amp;PD'!$A$1:$AS$19,ROW('PC&amp;PD'!$A$19),MATCH(INDIRECT(T1273),'PC&amp;PD'!$A$1:$AS$1,0)),"")</f>
        <v/>
      </c>
      <c r="AA1273" t="str">
        <f t="shared" si="373"/>
        <v/>
      </c>
      <c r="AB1273" t="str">
        <f t="shared" si="374"/>
        <v/>
      </c>
      <c r="AC1273" t="e">
        <f t="shared" ca="1" si="375"/>
        <v>#VALUE!</v>
      </c>
      <c r="AD1273" t="str" cm="1">
        <f t="array" aca="1" ref="AD1273" ca="1">IFERROR(IF((LEFT(INDIRECT("$F"&amp;$S1273),4))="GOTS",IF($G1273="Organic","GOTS_Organic_raw",(IF($G1273="Responsible","GOTS_Responsible",(IF($G1273="No Attribute (Conventional)","GOTS_conventional",(IF($G1273="Recycled Pre/Post-Consumer","GOTS_pre_post",(IF($G1273="In-Conversion","GOTS_in_conversion",(IF($G1273="Sustainably Sourced","Sustainably_sourced",(IF($G1273="Recycled pre-consumer organic","GOTS_recycled_organic",""))))))))))))),IF($G1273="Organic","Organic",(IF($G1273="Responsible","Responsible",(IF($G1273="No Attribute (Conventional)","No_Attribute_Conventional",(IF($G1273="Recycled Pre/Post-Consumer","Recycled_Pre_Post_Consumer",(IF($G1273="In-Conversion","In_Conversion",(IF($G1273="Recycled Pre-Consumer","Recycled_Pre_Consumer",(IF($G1273="Recycled Post-Consumer","Recycled_Post_Consumer",(IF($G1273="Sustainably Sourced","Sustainably_sourced",(IF($G1273="Recycled pre-consumer organic","GOTS_recycled_organic","")))))))))))))))))),"")</f>
        <v/>
      </c>
      <c r="AE1273" t="e" cm="1">
        <f t="array" aca="1" ref="AE1273" ca="1">IF($I1273="",IF(INDIRECT("$F"&amp;$S1273)="","",IF(LEFT(INDIRECT("$F"&amp;$S1273),3)="GRS","GRS_RCS_RM",IF((LEFT(INDIRECT("$F"&amp;$S1273),3))="RCS","GRS_RCS_RM",IF(INDIRECT("$F"&amp;$S1273)="OCS (No Label)","OCS_Conversion_RM",IF(LEFT(INDIRECT("$F"&amp;$S1273),3)="OCS","OCS_RM",IF(RIGHT(INDIRECT("$F"&amp;$S1273),10)="conversion","GOTS_RM_conversion",IF((LEFT(INDIRECT("$F"&amp;$S1273),4))="GOTS","GOTS_RM","Responsible_RM"))))))),"DELETERM")</f>
        <v>#VALUE!</v>
      </c>
      <c r="AF1273" t="e" cm="1">
        <f t="array" aca="1" ref="AF1273" ca="1">IF($S1273="","",INDIRECT("$Z"&amp;$S1273))</f>
        <v>#VALUE!</v>
      </c>
      <c r="AG1273" t="str">
        <f t="shared" si="376"/>
        <v/>
      </c>
      <c r="AH1273" t="str" cm="1">
        <f t="array" aca="1" ref="AH1273" ca="1">IFERROR(INDIRECT("$ag"&amp;S1273),"")</f>
        <v/>
      </c>
      <c r="AI1273" t="e" cm="1">
        <f t="array" aca="1" ref="AI1273" ca="1">INDIRECT("O"&amp;S1273)</f>
        <v>#VALUE!</v>
      </c>
      <c r="AJ1273" t="str">
        <f t="shared" si="377"/>
        <v/>
      </c>
    </row>
    <row r="1274" spans="1:36" ht="16.5" customHeight="1" thickBot="1">
      <c r="A1274" s="131"/>
      <c r="B1274" s="138"/>
      <c r="C1274" s="139"/>
      <c r="D1274" s="148"/>
      <c r="E1274" s="148"/>
      <c r="F1274" s="139"/>
      <c r="G1274" s="149"/>
      <c r="H1274" s="149"/>
      <c r="I1274" s="149"/>
      <c r="J1274" s="149"/>
      <c r="K1274" s="39"/>
      <c r="L1274" s="145"/>
      <c r="M1274" s="145"/>
      <c r="N1274" s="62"/>
      <c r="O1274" s="315"/>
      <c r="Q1274" t="str">
        <f t="shared" si="372"/>
        <v/>
      </c>
      <c r="S1274" t="e">
        <f t="shared" ca="1" si="381"/>
        <v>#VALUE!</v>
      </c>
      <c r="T1274" t="e">
        <f t="shared" ca="1" si="378"/>
        <v>#VALUE!</v>
      </c>
      <c r="U1274">
        <f t="shared" si="382"/>
        <v>1200</v>
      </c>
      <c r="V1274">
        <v>100.916666666675</v>
      </c>
      <c r="W1274">
        <f t="shared" si="383"/>
        <v>100</v>
      </c>
      <c r="X1274" t="str" cm="1">
        <f t="array" aca="1" ref="X1274" ca="1">IFERROR(INDEX('PC&amp;PD'!$A$1:$AS$19,ROW('PC&amp;PD'!$A$19),MATCH(INDIRECT(T1274),'PC&amp;PD'!$A$1:$AS$1,0)),"")</f>
        <v/>
      </c>
      <c r="AA1274" t="str">
        <f t="shared" si="373"/>
        <v/>
      </c>
      <c r="AB1274" t="str">
        <f t="shared" si="374"/>
        <v/>
      </c>
      <c r="AC1274" t="e">
        <f t="shared" ca="1" si="375"/>
        <v>#VALUE!</v>
      </c>
      <c r="AD1274" t="str" cm="1">
        <f t="array" aca="1" ref="AD1274" ca="1">IFERROR(IF((LEFT(INDIRECT("$F"&amp;$S1274),4))="GOTS",IF($G1274="Organic","GOTS_Organic_raw",(IF($G1274="Responsible","GOTS_Responsible",(IF($G1274="No Attribute (Conventional)","GOTS_conventional",(IF($G1274="Recycled Pre/Post-Consumer","GOTS_pre_post",(IF($G1274="In-Conversion","GOTS_in_conversion",(IF($G1274="Sustainably Sourced","Sustainably_sourced",(IF($G1274="Recycled pre-consumer organic","GOTS_recycled_organic",""))))))))))))),IF($G1274="Organic","Organic",(IF($G1274="Responsible","Responsible",(IF($G1274="No Attribute (Conventional)","No_Attribute_Conventional",(IF($G1274="Recycled Pre/Post-Consumer","Recycled_Pre_Post_Consumer",(IF($G1274="In-Conversion","In_Conversion",(IF($G1274="Recycled Pre-Consumer","Recycled_Pre_Consumer",(IF($G1274="Recycled Post-Consumer","Recycled_Post_Consumer",(IF($G1274="Sustainably Sourced","Sustainably_sourced",(IF($G1274="Recycled pre-consumer organic","GOTS_recycled_organic","")))))))))))))))))),"")</f>
        <v/>
      </c>
      <c r="AE1274" t="e" cm="1">
        <f t="array" aca="1" ref="AE1274" ca="1">IF($I1274="",IF(INDIRECT("$F"&amp;$S1274)="","",IF(LEFT(INDIRECT("$F"&amp;$S1274),3)="GRS","GRS_RCS_RM",IF((LEFT(INDIRECT("$F"&amp;$S1274),3))="RCS","GRS_RCS_RM",IF(INDIRECT("$F"&amp;$S1274)="OCS (No Label)","OCS_Conversion_RM",IF(LEFT(INDIRECT("$F"&amp;$S1274),3)="OCS","OCS_RM",IF(RIGHT(INDIRECT("$F"&amp;$S1274),10)="conversion","GOTS_RM_conversion",IF((LEFT(INDIRECT("$F"&amp;$S1274),4))="GOTS","GOTS_RM","Responsible_RM"))))))),"DELETERM")</f>
        <v>#VALUE!</v>
      </c>
      <c r="AF1274" t="e" cm="1">
        <f t="array" aca="1" ref="AF1274" ca="1">IF($S1274="","",INDIRECT("$Z"&amp;$S1274))</f>
        <v>#VALUE!</v>
      </c>
      <c r="AG1274" t="str">
        <f t="shared" si="376"/>
        <v/>
      </c>
      <c r="AH1274" t="str" cm="1">
        <f t="array" aca="1" ref="AH1274" ca="1">IFERROR(INDIRECT("$ag"&amp;S1274),"")</f>
        <v/>
      </c>
      <c r="AI1274" t="e" cm="1">
        <f t="array" aca="1" ref="AI1274" ca="1">INDIRECT("O"&amp;S1274)</f>
        <v>#VALUE!</v>
      </c>
      <c r="AJ1274" t="str">
        <f t="shared" si="377"/>
        <v/>
      </c>
    </row>
    <row r="1275" spans="1:36" ht="16.5" customHeight="1">
      <c r="A1275" s="128" t="str">
        <f>IF(B1275="","",COUNTA($B$63:$B1275))</f>
        <v/>
      </c>
      <c r="B1275" s="132"/>
      <c r="C1275" s="133"/>
      <c r="D1275" s="140"/>
      <c r="E1275" s="140"/>
      <c r="F1275" s="133"/>
      <c r="G1275" s="141"/>
      <c r="H1275" s="141"/>
      <c r="I1275" s="141"/>
      <c r="J1275" s="141"/>
      <c r="K1275" s="37"/>
      <c r="L1275" s="142" t="str">
        <f>IF(R1275="","",LEFT(R1275,LEN(R1275)-2))</f>
        <v/>
      </c>
      <c r="M1275" s="142"/>
      <c r="N1275" s="60"/>
      <c r="O1275" s="313"/>
      <c r="Q1275" t="str">
        <f t="shared" si="372"/>
        <v/>
      </c>
      <c r="R1275" t="str">
        <f t="shared" ref="R1275" si="390">CONCATENATE($Q1275,Q1276,Q1277,Q1278,Q1279,Q1280,$Q1281,$Q1282,$Q1283,$Q1284,$Q1285,$Q1286)</f>
        <v/>
      </c>
      <c r="S1275" t="e">
        <f t="shared" ca="1" si="381"/>
        <v>#VALUE!</v>
      </c>
      <c r="T1275" t="e">
        <f t="shared" ca="1" si="378"/>
        <v>#VALUE!</v>
      </c>
      <c r="U1275">
        <f t="shared" si="382"/>
        <v>1212</v>
      </c>
      <c r="V1275">
        <v>101.000000000008</v>
      </c>
      <c r="W1275">
        <f t="shared" si="383"/>
        <v>101</v>
      </c>
      <c r="X1275" t="str" cm="1">
        <f t="array" aca="1" ref="X1275" ca="1">IFERROR(INDEX('PC&amp;PD'!$A$1:$AS$19,ROW('PC&amp;PD'!$A$19),MATCH(INDIRECT(T1275),'PC&amp;PD'!$A$1:$AS$1,0)),"")</f>
        <v/>
      </c>
      <c r="Z1275" t="str">
        <f t="shared" ref="Z1275" si="391">IFERROR(IF($F1275="OCS 100","OCS (OCS 100)",IF($F1275="OCS Blended","OCS (OCS Blended)",IF($F1275="OCS (No Label)","OCS (No Label)",IF($F1275="RCS 100","RCS (RCS 100)",IF($F1275="RCS Blended","RCS (RCS Blended)",IF($F1275="GRS","GRS (GRS)",IF($F1275="GRS (No Label)", "GRS (No Label)",IF($F1275="RDS","RDS (RDS)",IF($F1275="RWS","RWS (RWS)",IF($F1275="RAS","RAS (RAS)",IF($F1275="RMS","RMS (RMS)",IF($F1275="GOTS Organic","GOTS (Organic)",IF($F1275="GOTS Made with organic","GOTS (Made with Organic)",IF($F1275="GOTS Organic - in conversion","GOTS (Organic - In Conversion)",IF($F1275="GOTS Made with organic - in conversion","GOTS (Made with Organic - In Conversion)",""))))))))))))))),"")</f>
        <v/>
      </c>
      <c r="AA1275" t="str">
        <f t="shared" si="373"/>
        <v/>
      </c>
      <c r="AB1275" t="str">
        <f t="shared" si="374"/>
        <v/>
      </c>
      <c r="AC1275" t="e">
        <f t="shared" ca="1" si="375"/>
        <v>#VALUE!</v>
      </c>
      <c r="AD1275" t="str" cm="1">
        <f t="array" aca="1" ref="AD1275" ca="1">IFERROR(IF((LEFT(INDIRECT("$F"&amp;$S1275),4))="GOTS",IF($G1275="Organic","GOTS_Organic_raw",(IF($G1275="Responsible","GOTS_Responsible",(IF($G1275="No Attribute (Conventional)","GOTS_conventional",(IF($G1275="Recycled Pre/Post-Consumer","GOTS_pre_post",(IF($G1275="In-Conversion","GOTS_in_conversion",(IF($G1275="Sustainably Sourced","Sustainably_sourced",(IF($G1275="Recycled pre-consumer organic","GOTS_recycled_organic",""))))))))))))),IF($G1275="Organic","Organic",(IF($G1275="Responsible","Responsible",(IF($G1275="No Attribute (Conventional)","No_Attribute_Conventional",(IF($G1275="Recycled Pre/Post-Consumer","Recycled_Pre_Post_Consumer",(IF($G1275="In-Conversion","In_Conversion",(IF($G1275="Recycled Pre-Consumer","Recycled_Pre_Consumer",(IF($G1275="Recycled Post-Consumer","Recycled_Post_Consumer",(IF($G1275="Sustainably Sourced","Sustainably_sourced",(IF($G1275="Recycled pre-consumer organic","GOTS_recycled_organic","")))))))))))))))))),"")</f>
        <v/>
      </c>
      <c r="AE1275" t="e" cm="1">
        <f t="array" aca="1" ref="AE1275" ca="1">IF($I1275="",IF(INDIRECT("$F"&amp;$S1275)="","",IF(LEFT(INDIRECT("$F"&amp;$S1275),3)="GRS","GRS_RCS_RM",IF((LEFT(INDIRECT("$F"&amp;$S1275),3))="RCS","GRS_RCS_RM",IF(INDIRECT("$F"&amp;$S1275)="OCS (No Label)","OCS_Conversion_RM",IF(LEFT(INDIRECT("$F"&amp;$S1275),3)="OCS","OCS_RM",IF(RIGHT(INDIRECT("$F"&amp;$S1275),10)="conversion","GOTS_RM_conversion",IF((LEFT(INDIRECT("$F"&amp;$S1275),4))="GOTS","GOTS_RM","Responsible_RM"))))))),"DELETERM")</f>
        <v>#VALUE!</v>
      </c>
      <c r="AF1275" t="e" cm="1">
        <f t="array" aca="1" ref="AF1275" ca="1">IF($S1275="","",INDIRECT("$Z"&amp;$S1275))</f>
        <v>#VALUE!</v>
      </c>
      <c r="AG1275" t="str">
        <f t="shared" si="376"/>
        <v/>
      </c>
      <c r="AH1275" t="str" cm="1">
        <f t="array" aca="1" ref="AH1275" ca="1">IFERROR(INDIRECT("$ag"&amp;S1275),"")</f>
        <v/>
      </c>
      <c r="AI1275" t="e" cm="1">
        <f t="array" aca="1" ref="AI1275" ca="1">INDIRECT("O"&amp;S1275)</f>
        <v>#VALUE!</v>
      </c>
      <c r="AJ1275" t="str">
        <f t="shared" si="377"/>
        <v/>
      </c>
    </row>
    <row r="1276" spans="1:36" ht="16.5" customHeight="1">
      <c r="A1276" s="129"/>
      <c r="B1276" s="134"/>
      <c r="C1276" s="135"/>
      <c r="D1276" s="146"/>
      <c r="E1276" s="146"/>
      <c r="F1276" s="135"/>
      <c r="G1276" s="147"/>
      <c r="H1276" s="147"/>
      <c r="I1276" s="147"/>
      <c r="J1276" s="147"/>
      <c r="K1276" s="38"/>
      <c r="L1276" s="143"/>
      <c r="M1276" s="143"/>
      <c r="N1276" s="61"/>
      <c r="O1276" s="314"/>
      <c r="Q1276" t="str">
        <f t="shared" si="372"/>
        <v/>
      </c>
      <c r="S1276" t="e">
        <f t="shared" ca="1" si="381"/>
        <v>#VALUE!</v>
      </c>
      <c r="T1276" t="e">
        <f t="shared" ca="1" si="378"/>
        <v>#VALUE!</v>
      </c>
      <c r="U1276">
        <f t="shared" si="382"/>
        <v>1212</v>
      </c>
      <c r="V1276">
        <v>101.083333333341</v>
      </c>
      <c r="W1276">
        <f t="shared" si="383"/>
        <v>101</v>
      </c>
      <c r="X1276" t="str" cm="1">
        <f t="array" aca="1" ref="X1276" ca="1">IFERROR(INDEX('PC&amp;PD'!$A$1:$AS$19,ROW('PC&amp;PD'!$A$19),MATCH(INDIRECT(T1276),'PC&amp;PD'!$A$1:$AS$1,0)),"")</f>
        <v/>
      </c>
      <c r="AA1276" t="str">
        <f t="shared" si="373"/>
        <v/>
      </c>
      <c r="AB1276" t="str">
        <f t="shared" si="374"/>
        <v/>
      </c>
      <c r="AC1276" t="e">
        <f t="shared" ca="1" si="375"/>
        <v>#VALUE!</v>
      </c>
      <c r="AD1276" t="str" cm="1">
        <f t="array" aca="1" ref="AD1276" ca="1">IFERROR(IF((LEFT(INDIRECT("$F"&amp;$S1276),4))="GOTS",IF($G1276="Organic","GOTS_Organic_raw",(IF($G1276="Responsible","GOTS_Responsible",(IF($G1276="No Attribute (Conventional)","GOTS_conventional",(IF($G1276="Recycled Pre/Post-Consumer","GOTS_pre_post",(IF($G1276="In-Conversion","GOTS_in_conversion",(IF($G1276="Sustainably Sourced","Sustainably_sourced",(IF($G1276="Recycled pre-consumer organic","GOTS_recycled_organic",""))))))))))))),IF($G1276="Organic","Organic",(IF($G1276="Responsible","Responsible",(IF($G1276="No Attribute (Conventional)","No_Attribute_Conventional",(IF($G1276="Recycled Pre/Post-Consumer","Recycled_Pre_Post_Consumer",(IF($G1276="In-Conversion","In_Conversion",(IF($G1276="Recycled Pre-Consumer","Recycled_Pre_Consumer",(IF($G1276="Recycled Post-Consumer","Recycled_Post_Consumer",(IF($G1276="Sustainably Sourced","Sustainably_sourced",(IF($G1276="Recycled pre-consumer organic","GOTS_recycled_organic","")))))))))))))))))),"")</f>
        <v/>
      </c>
      <c r="AE1276" t="e" cm="1">
        <f t="array" aca="1" ref="AE1276" ca="1">IF($I1276="",IF(INDIRECT("$F"&amp;$S1276)="","",IF(LEFT(INDIRECT("$F"&amp;$S1276),3)="GRS","GRS_RCS_RM",IF((LEFT(INDIRECT("$F"&amp;$S1276),3))="RCS","GRS_RCS_RM",IF(INDIRECT("$F"&amp;$S1276)="OCS (No Label)","OCS_Conversion_RM",IF(LEFT(INDIRECT("$F"&amp;$S1276),3)="OCS","OCS_RM",IF(RIGHT(INDIRECT("$F"&amp;$S1276),10)="conversion","GOTS_RM_conversion",IF((LEFT(INDIRECT("$F"&amp;$S1276),4))="GOTS","GOTS_RM","Responsible_RM"))))))),"DELETERM")</f>
        <v>#VALUE!</v>
      </c>
      <c r="AF1276" t="e" cm="1">
        <f t="array" aca="1" ref="AF1276" ca="1">IF($S1276="","",INDIRECT("$Z"&amp;$S1276))</f>
        <v>#VALUE!</v>
      </c>
      <c r="AG1276" t="str">
        <f t="shared" si="376"/>
        <v/>
      </c>
      <c r="AH1276" t="str" cm="1">
        <f t="array" aca="1" ref="AH1276" ca="1">IFERROR(INDIRECT("$ag"&amp;S1276),"")</f>
        <v/>
      </c>
      <c r="AI1276" t="e" cm="1">
        <f t="array" aca="1" ref="AI1276" ca="1">INDIRECT("O"&amp;S1276)</f>
        <v>#VALUE!</v>
      </c>
      <c r="AJ1276" t="str">
        <f t="shared" si="377"/>
        <v/>
      </c>
    </row>
    <row r="1277" spans="1:36" ht="16.5" customHeight="1">
      <c r="A1277" s="129"/>
      <c r="B1277" s="134"/>
      <c r="C1277" s="135"/>
      <c r="D1277" s="146"/>
      <c r="E1277" s="146"/>
      <c r="F1277" s="135"/>
      <c r="G1277" s="147"/>
      <c r="H1277" s="147"/>
      <c r="I1277" s="147"/>
      <c r="J1277" s="147"/>
      <c r="K1277" s="38"/>
      <c r="L1277" s="143"/>
      <c r="M1277" s="143"/>
      <c r="N1277" s="61"/>
      <c r="O1277" s="314"/>
      <c r="Q1277" t="str">
        <f t="shared" si="372"/>
        <v/>
      </c>
      <c r="S1277" t="e">
        <f t="shared" ca="1" si="381"/>
        <v>#VALUE!</v>
      </c>
      <c r="T1277" t="e">
        <f t="shared" ca="1" si="378"/>
        <v>#VALUE!</v>
      </c>
      <c r="U1277">
        <f t="shared" si="382"/>
        <v>1212</v>
      </c>
      <c r="V1277">
        <v>101.166666666675</v>
      </c>
      <c r="W1277">
        <f t="shared" si="383"/>
        <v>101</v>
      </c>
      <c r="X1277" t="str" cm="1">
        <f t="array" aca="1" ref="X1277" ca="1">IFERROR(INDEX('PC&amp;PD'!$A$1:$AS$19,ROW('PC&amp;PD'!$A$19),MATCH(INDIRECT(T1277),'PC&amp;PD'!$A$1:$AS$1,0)),"")</f>
        <v/>
      </c>
      <c r="AA1277" t="str">
        <f t="shared" si="373"/>
        <v/>
      </c>
      <c r="AB1277" t="str">
        <f t="shared" si="374"/>
        <v/>
      </c>
      <c r="AC1277" t="e">
        <f t="shared" ca="1" si="375"/>
        <v>#VALUE!</v>
      </c>
      <c r="AD1277" t="str" cm="1">
        <f t="array" aca="1" ref="AD1277" ca="1">IFERROR(IF((LEFT(INDIRECT("$F"&amp;$S1277),4))="GOTS",IF($G1277="Organic","GOTS_Organic_raw",(IF($G1277="Responsible","GOTS_Responsible",(IF($G1277="No Attribute (Conventional)","GOTS_conventional",(IF($G1277="Recycled Pre/Post-Consumer","GOTS_pre_post",(IF($G1277="In-Conversion","GOTS_in_conversion",(IF($G1277="Sustainably Sourced","Sustainably_sourced",(IF($G1277="Recycled pre-consumer organic","GOTS_recycled_organic",""))))))))))))),IF($G1277="Organic","Organic",(IF($G1277="Responsible","Responsible",(IF($G1277="No Attribute (Conventional)","No_Attribute_Conventional",(IF($G1277="Recycled Pre/Post-Consumer","Recycled_Pre_Post_Consumer",(IF($G1277="In-Conversion","In_Conversion",(IF($G1277="Recycled Pre-Consumer","Recycled_Pre_Consumer",(IF($G1277="Recycled Post-Consumer","Recycled_Post_Consumer",(IF($G1277="Sustainably Sourced","Sustainably_sourced",(IF($G1277="Recycled pre-consumer organic","GOTS_recycled_organic","")))))))))))))))))),"")</f>
        <v/>
      </c>
      <c r="AE1277" t="e" cm="1">
        <f t="array" aca="1" ref="AE1277" ca="1">IF($I1277="",IF(INDIRECT("$F"&amp;$S1277)="","",IF(LEFT(INDIRECT("$F"&amp;$S1277),3)="GRS","GRS_RCS_RM",IF((LEFT(INDIRECT("$F"&amp;$S1277),3))="RCS","GRS_RCS_RM",IF(INDIRECT("$F"&amp;$S1277)="OCS (No Label)","OCS_Conversion_RM",IF(LEFT(INDIRECT("$F"&amp;$S1277),3)="OCS","OCS_RM",IF(RIGHT(INDIRECT("$F"&amp;$S1277),10)="conversion","GOTS_RM_conversion",IF((LEFT(INDIRECT("$F"&amp;$S1277),4))="GOTS","GOTS_RM","Responsible_RM"))))))),"DELETERM")</f>
        <v>#VALUE!</v>
      </c>
      <c r="AF1277" t="e" cm="1">
        <f t="array" aca="1" ref="AF1277" ca="1">IF($S1277="","",INDIRECT("$Z"&amp;$S1277))</f>
        <v>#VALUE!</v>
      </c>
      <c r="AG1277" t="str">
        <f t="shared" si="376"/>
        <v/>
      </c>
      <c r="AH1277" t="str" cm="1">
        <f t="array" aca="1" ref="AH1277" ca="1">IFERROR(INDIRECT("$ag"&amp;S1277),"")</f>
        <v/>
      </c>
      <c r="AI1277" t="e" cm="1">
        <f t="array" aca="1" ref="AI1277" ca="1">INDIRECT("O"&amp;S1277)</f>
        <v>#VALUE!</v>
      </c>
      <c r="AJ1277" t="str">
        <f t="shared" si="377"/>
        <v/>
      </c>
    </row>
    <row r="1278" spans="1:36" ht="16.5" customHeight="1">
      <c r="A1278" s="129"/>
      <c r="B1278" s="134"/>
      <c r="C1278" s="135"/>
      <c r="D1278" s="146"/>
      <c r="E1278" s="146"/>
      <c r="F1278" s="135"/>
      <c r="G1278" s="147"/>
      <c r="H1278" s="147"/>
      <c r="I1278" s="147"/>
      <c r="J1278" s="147"/>
      <c r="K1278" s="38"/>
      <c r="L1278" s="143"/>
      <c r="M1278" s="143"/>
      <c r="N1278" s="61"/>
      <c r="O1278" s="314"/>
      <c r="Q1278" t="str">
        <f t="shared" si="372"/>
        <v/>
      </c>
      <c r="S1278" t="e">
        <f t="shared" ca="1" si="381"/>
        <v>#VALUE!</v>
      </c>
      <c r="T1278" t="e">
        <f t="shared" ca="1" si="378"/>
        <v>#VALUE!</v>
      </c>
      <c r="U1278">
        <f t="shared" si="382"/>
        <v>1212</v>
      </c>
      <c r="V1278">
        <v>101.250000000008</v>
      </c>
      <c r="W1278">
        <f t="shared" si="383"/>
        <v>101</v>
      </c>
      <c r="X1278" t="str" cm="1">
        <f t="array" aca="1" ref="X1278" ca="1">IFERROR(INDEX('PC&amp;PD'!$A$1:$AS$19,ROW('PC&amp;PD'!$A$19),MATCH(INDIRECT(T1278),'PC&amp;PD'!$A$1:$AS$1,0)),"")</f>
        <v/>
      </c>
      <c r="AA1278" t="str">
        <f t="shared" si="373"/>
        <v/>
      </c>
      <c r="AB1278" t="str">
        <f t="shared" si="374"/>
        <v/>
      </c>
      <c r="AC1278" t="e">
        <f t="shared" ca="1" si="375"/>
        <v>#VALUE!</v>
      </c>
      <c r="AD1278" t="str" cm="1">
        <f t="array" aca="1" ref="AD1278" ca="1">IFERROR(IF((LEFT(INDIRECT("$F"&amp;$S1278),4))="GOTS",IF($G1278="Organic","GOTS_Organic_raw",(IF($G1278="Responsible","GOTS_Responsible",(IF($G1278="No Attribute (Conventional)","GOTS_conventional",(IF($G1278="Recycled Pre/Post-Consumer","GOTS_pre_post",(IF($G1278="In-Conversion","GOTS_in_conversion",(IF($G1278="Sustainably Sourced","Sustainably_sourced",(IF($G1278="Recycled pre-consumer organic","GOTS_recycled_organic",""))))))))))))),IF($G1278="Organic","Organic",(IF($G1278="Responsible","Responsible",(IF($G1278="No Attribute (Conventional)","No_Attribute_Conventional",(IF($G1278="Recycled Pre/Post-Consumer","Recycled_Pre_Post_Consumer",(IF($G1278="In-Conversion","In_Conversion",(IF($G1278="Recycled Pre-Consumer","Recycled_Pre_Consumer",(IF($G1278="Recycled Post-Consumer","Recycled_Post_Consumer",(IF($G1278="Sustainably Sourced","Sustainably_sourced",(IF($G1278="Recycled pre-consumer organic","GOTS_recycled_organic","")))))))))))))))))),"")</f>
        <v/>
      </c>
      <c r="AE1278" t="e" cm="1">
        <f t="array" aca="1" ref="AE1278" ca="1">IF($I1278="",IF(INDIRECT("$F"&amp;$S1278)="","",IF(LEFT(INDIRECT("$F"&amp;$S1278),3)="GRS","GRS_RCS_RM",IF((LEFT(INDIRECT("$F"&amp;$S1278),3))="RCS","GRS_RCS_RM",IF(INDIRECT("$F"&amp;$S1278)="OCS (No Label)","OCS_Conversion_RM",IF(LEFT(INDIRECT("$F"&amp;$S1278),3)="OCS","OCS_RM",IF(RIGHT(INDIRECT("$F"&amp;$S1278),10)="conversion","GOTS_RM_conversion",IF((LEFT(INDIRECT("$F"&amp;$S1278),4))="GOTS","GOTS_RM","Responsible_RM"))))))),"DELETERM")</f>
        <v>#VALUE!</v>
      </c>
      <c r="AF1278" t="e" cm="1">
        <f t="array" aca="1" ref="AF1278" ca="1">IF($S1278="","",INDIRECT("$Z"&amp;$S1278))</f>
        <v>#VALUE!</v>
      </c>
      <c r="AG1278" t="str">
        <f t="shared" si="376"/>
        <v/>
      </c>
      <c r="AH1278" t="str" cm="1">
        <f t="array" aca="1" ref="AH1278" ca="1">IFERROR(INDIRECT("$ag"&amp;S1278),"")</f>
        <v/>
      </c>
      <c r="AI1278" t="e" cm="1">
        <f t="array" aca="1" ref="AI1278" ca="1">INDIRECT("O"&amp;S1278)</f>
        <v>#VALUE!</v>
      </c>
      <c r="AJ1278" t="str">
        <f t="shared" si="377"/>
        <v/>
      </c>
    </row>
    <row r="1279" spans="1:36" ht="16.5" customHeight="1">
      <c r="A1279" s="129"/>
      <c r="B1279" s="134"/>
      <c r="C1279" s="135"/>
      <c r="D1279" s="146"/>
      <c r="E1279" s="146"/>
      <c r="F1279" s="135"/>
      <c r="G1279" s="147"/>
      <c r="H1279" s="147"/>
      <c r="I1279" s="147"/>
      <c r="J1279" s="147"/>
      <c r="K1279" s="38"/>
      <c r="L1279" s="143"/>
      <c r="M1279" s="143"/>
      <c r="N1279" s="61"/>
      <c r="O1279" s="314"/>
      <c r="Q1279" t="str">
        <f t="shared" si="372"/>
        <v/>
      </c>
      <c r="S1279" t="e">
        <f t="shared" ca="1" si="381"/>
        <v>#VALUE!</v>
      </c>
      <c r="T1279" t="e">
        <f t="shared" ca="1" si="378"/>
        <v>#VALUE!</v>
      </c>
      <c r="U1279">
        <f t="shared" si="382"/>
        <v>1212</v>
      </c>
      <c r="V1279">
        <v>101.333333333341</v>
      </c>
      <c r="W1279">
        <f t="shared" si="383"/>
        <v>101</v>
      </c>
      <c r="X1279" t="str" cm="1">
        <f t="array" aca="1" ref="X1279" ca="1">IFERROR(INDEX('PC&amp;PD'!$A$1:$AS$19,ROW('PC&amp;PD'!$A$19),MATCH(INDIRECT(T1279),'PC&amp;PD'!$A$1:$AS$1,0)),"")</f>
        <v/>
      </c>
      <c r="AA1279" t="str">
        <f t="shared" si="373"/>
        <v/>
      </c>
      <c r="AB1279" t="str">
        <f t="shared" si="374"/>
        <v/>
      </c>
      <c r="AC1279" t="e">
        <f t="shared" ca="1" si="375"/>
        <v>#VALUE!</v>
      </c>
      <c r="AD1279" t="str" cm="1">
        <f t="array" aca="1" ref="AD1279" ca="1">IFERROR(IF((LEFT(INDIRECT("$F"&amp;$S1279),4))="GOTS",IF($G1279="Organic","GOTS_Organic_raw",(IF($G1279="Responsible","GOTS_Responsible",(IF($G1279="No Attribute (Conventional)","GOTS_conventional",(IF($G1279="Recycled Pre/Post-Consumer","GOTS_pre_post",(IF($G1279="In-Conversion","GOTS_in_conversion",(IF($G1279="Sustainably Sourced","Sustainably_sourced",(IF($G1279="Recycled pre-consumer organic","GOTS_recycled_organic",""))))))))))))),IF($G1279="Organic","Organic",(IF($G1279="Responsible","Responsible",(IF($G1279="No Attribute (Conventional)","No_Attribute_Conventional",(IF($G1279="Recycled Pre/Post-Consumer","Recycled_Pre_Post_Consumer",(IF($G1279="In-Conversion","In_Conversion",(IF($G1279="Recycled Pre-Consumer","Recycled_Pre_Consumer",(IF($G1279="Recycled Post-Consumer","Recycled_Post_Consumer",(IF($G1279="Sustainably Sourced","Sustainably_sourced",(IF($G1279="Recycled pre-consumer organic","GOTS_recycled_organic","")))))))))))))))))),"")</f>
        <v/>
      </c>
      <c r="AE1279" t="e" cm="1">
        <f t="array" aca="1" ref="AE1279" ca="1">IF($I1279="",IF(INDIRECT("$F"&amp;$S1279)="","",IF(LEFT(INDIRECT("$F"&amp;$S1279),3)="GRS","GRS_RCS_RM",IF((LEFT(INDIRECT("$F"&amp;$S1279),3))="RCS","GRS_RCS_RM",IF(INDIRECT("$F"&amp;$S1279)="OCS (No Label)","OCS_Conversion_RM",IF(LEFT(INDIRECT("$F"&amp;$S1279),3)="OCS","OCS_RM",IF(RIGHT(INDIRECT("$F"&amp;$S1279),10)="conversion","GOTS_RM_conversion",IF((LEFT(INDIRECT("$F"&amp;$S1279),4))="GOTS","GOTS_RM","Responsible_RM"))))))),"DELETERM")</f>
        <v>#VALUE!</v>
      </c>
      <c r="AF1279" t="e" cm="1">
        <f t="array" aca="1" ref="AF1279" ca="1">IF($S1279="","",INDIRECT("$Z"&amp;$S1279))</f>
        <v>#VALUE!</v>
      </c>
      <c r="AG1279" t="str">
        <f t="shared" si="376"/>
        <v/>
      </c>
      <c r="AH1279" t="str" cm="1">
        <f t="array" aca="1" ref="AH1279" ca="1">IFERROR(INDIRECT("$ag"&amp;S1279),"")</f>
        <v/>
      </c>
      <c r="AI1279" t="e" cm="1">
        <f t="array" aca="1" ref="AI1279" ca="1">INDIRECT("O"&amp;S1279)</f>
        <v>#VALUE!</v>
      </c>
      <c r="AJ1279" t="str">
        <f t="shared" si="377"/>
        <v/>
      </c>
    </row>
    <row r="1280" spans="1:36" ht="16.5" customHeight="1">
      <c r="A1280" s="129"/>
      <c r="B1280" s="134"/>
      <c r="C1280" s="135"/>
      <c r="D1280" s="146"/>
      <c r="E1280" s="146"/>
      <c r="F1280" s="135"/>
      <c r="G1280" s="147"/>
      <c r="H1280" s="147"/>
      <c r="I1280" s="147"/>
      <c r="J1280" s="147"/>
      <c r="K1280" s="38"/>
      <c r="L1280" s="143"/>
      <c r="M1280" s="143"/>
      <c r="N1280" s="61"/>
      <c r="O1280" s="314"/>
      <c r="Q1280" t="str">
        <f t="shared" ref="Q1280:Q1343" si="392">IF(G1280="No Attribute (Conventional)",IF(OR($G1280="",$I1280="",$K1280=""),"",CONCATENATE($K1280," ",$AA1280," ",$I1280," + ")),IF(OR($G1280="",$I1280="",$K1280=""),"",CONCATENATE($K1280," ",$G1280," ",$I1280," + ")))</f>
        <v/>
      </c>
      <c r="S1280" t="e">
        <f t="shared" ca="1" si="381"/>
        <v>#VALUE!</v>
      </c>
      <c r="T1280" t="e">
        <f t="shared" ca="1" si="378"/>
        <v>#VALUE!</v>
      </c>
      <c r="U1280">
        <f t="shared" si="382"/>
        <v>1212</v>
      </c>
      <c r="V1280">
        <v>101.416666666675</v>
      </c>
      <c r="W1280">
        <f t="shared" si="383"/>
        <v>101</v>
      </c>
      <c r="X1280" t="str" cm="1">
        <f t="array" aca="1" ref="X1280" ca="1">IFERROR(INDEX('PC&amp;PD'!$A$1:$AS$19,ROW('PC&amp;PD'!$A$19),MATCH(INDIRECT(T1280),'PC&amp;PD'!$A$1:$AS$1,0)),"")</f>
        <v/>
      </c>
      <c r="AA1280" t="str">
        <f t="shared" ref="AA1280:AA1343" si="393">IFERROR(IF(G1280="","",IF(G1280="No Attribute (Conventional)","",G1280)),"")</f>
        <v/>
      </c>
      <c r="AB1280" t="str">
        <f t="shared" ref="AB1280:AB1343" si="394">IFERROR(IF($F1280="OCS 100", "OCS_100",IF($F1280="OCS Blended", "OCS_Blended",IF($F1280="OCS (No Label)", "OCS_No_Label",IF($F1280="RCS 100", "RCS_100",IF($F1280="RCS Blended","RCS_Blended",IF($F1280="GRS","GRS",IF($F1280="GRS (No Label)", "GRS_No_Label",IF($F1280="RDS","RDS",IF($F1280="RWS","RWS",IF($F1280="RMS","RMS",IF($F1280="GOTS Organic","GOTS_Organic",IF($F1280="GOTS Made with organic","GOTS_Made_with_organic",IF($F1280="GOTS Organic - in conversion","GOTS_Organic_in_Conversion",IF($F1280="GOTS Made with organic - in conversion","GOTS_Made_with_Organic_in_Conversion",IF($F1280="RAS","RAS",IF($F1280="Rcs (No Label)","RCS_No_Label",IF($F1280="RWS (No Label)","RWS_No_Label",IF($F1280="RMS (No Label)","RMS_No_Label",IF($F1280="RAS (No Label)","RAS_No_Label",IF($F1280="RDS (No Label)","RDS_No_Label","")))))))))))))))))))),"")</f>
        <v/>
      </c>
      <c r="AC1280" t="e">
        <f t="shared" ref="AC1280:AC1343" ca="1" si="395">"$AB"&amp;S1280</f>
        <v>#VALUE!</v>
      </c>
      <c r="AD1280" t="str" cm="1">
        <f t="array" aca="1" ref="AD1280" ca="1">IFERROR(IF((LEFT(INDIRECT("$F"&amp;$S1280),4))="GOTS",IF($G1280="Organic","GOTS_Organic_raw",(IF($G1280="Responsible","GOTS_Responsible",(IF($G1280="No Attribute (Conventional)","GOTS_conventional",(IF($G1280="Recycled Pre/Post-Consumer","GOTS_pre_post",(IF($G1280="In-Conversion","GOTS_in_conversion",(IF($G1280="Sustainably Sourced","Sustainably_sourced",(IF($G1280="Recycled pre-consumer organic","GOTS_recycled_organic",""))))))))))))),IF($G1280="Organic","Organic",(IF($G1280="Responsible","Responsible",(IF($G1280="No Attribute (Conventional)","No_Attribute_Conventional",(IF($G1280="Recycled Pre/Post-Consumer","Recycled_Pre_Post_Consumer",(IF($G1280="In-Conversion","In_Conversion",(IF($G1280="Recycled Pre-Consumer","Recycled_Pre_Consumer",(IF($G1280="Recycled Post-Consumer","Recycled_Post_Consumer",(IF($G1280="Sustainably Sourced","Sustainably_sourced",(IF($G1280="Recycled pre-consumer organic","GOTS_recycled_organic","")))))))))))))))))),"")</f>
        <v/>
      </c>
      <c r="AE1280" t="e" cm="1">
        <f t="array" aca="1" ref="AE1280" ca="1">IF($I1280="",IF(INDIRECT("$F"&amp;$S1280)="","",IF(LEFT(INDIRECT("$F"&amp;$S1280),3)="GRS","GRS_RCS_RM",IF((LEFT(INDIRECT("$F"&amp;$S1280),3))="RCS","GRS_RCS_RM",IF(INDIRECT("$F"&amp;$S1280)="OCS (No Label)","OCS_Conversion_RM",IF(LEFT(INDIRECT("$F"&amp;$S1280),3)="OCS","OCS_RM",IF(RIGHT(INDIRECT("$F"&amp;$S1280),10)="conversion","GOTS_RM_conversion",IF((LEFT(INDIRECT("$F"&amp;$S1280),4))="GOTS","GOTS_RM","Responsible_RM"))))))),"DELETERM")</f>
        <v>#VALUE!</v>
      </c>
      <c r="AF1280" t="e" cm="1">
        <f t="array" aca="1" ref="AF1280" ca="1">IF($S1280="","",INDIRECT("$Z"&amp;$S1280))</f>
        <v>#VALUE!</v>
      </c>
      <c r="AG1280" t="str">
        <f t="shared" ref="AG1280:AG1343" si="396">IF(AND(AJ1280="",AJ1281="",AJ1282="",AJ1283="",AJ1284="",AJ1285="",AJ1286="",AJ1287="",AJ1288="",AJ1289="",AJ1290="",AJ1291=""),"",CONCATENATE(AJ1280, AJ1281, AJ1282, AJ1283,AJ1284, AJ1285, AJ1286, AJ1287, AJ1288, AJ1289, AJ1290,AJ1291))</f>
        <v/>
      </c>
      <c r="AH1280" t="str" cm="1">
        <f t="array" aca="1" ref="AH1280" ca="1">IFERROR(INDIRECT("$ag"&amp;S1280),"")</f>
        <v/>
      </c>
      <c r="AI1280" t="e" cm="1">
        <f t="array" aca="1" ref="AI1280" ca="1">INDIRECT("O"&amp;S1280)</f>
        <v>#VALUE!</v>
      </c>
      <c r="AJ1280" t="str">
        <f t="shared" ref="AJ1280:AJ1343" si="397">IF(OR(Y1280="",Y1280=0),"",Y1280&amp;", ")</f>
        <v/>
      </c>
    </row>
    <row r="1281" spans="1:36" ht="16.5" customHeight="1">
      <c r="A1281" s="130"/>
      <c r="B1281" s="136"/>
      <c r="C1281" s="137"/>
      <c r="D1281" s="146"/>
      <c r="E1281" s="146"/>
      <c r="F1281" s="137"/>
      <c r="G1281" s="147"/>
      <c r="H1281" s="147"/>
      <c r="I1281" s="147"/>
      <c r="J1281" s="147"/>
      <c r="K1281" s="38"/>
      <c r="L1281" s="144"/>
      <c r="M1281" s="144"/>
      <c r="N1281" s="61"/>
      <c r="O1281" s="314"/>
      <c r="Q1281" t="str">
        <f t="shared" si="392"/>
        <v/>
      </c>
      <c r="S1281" t="e">
        <f t="shared" ca="1" si="381"/>
        <v>#VALUE!</v>
      </c>
      <c r="T1281" t="e">
        <f t="shared" ca="1" si="378"/>
        <v>#VALUE!</v>
      </c>
      <c r="U1281">
        <f t="shared" si="382"/>
        <v>1212</v>
      </c>
      <c r="V1281">
        <v>101.500000000008</v>
      </c>
      <c r="W1281">
        <f t="shared" si="383"/>
        <v>101</v>
      </c>
      <c r="X1281" t="str" cm="1">
        <f t="array" aca="1" ref="X1281" ca="1">IFERROR(INDEX('PC&amp;PD'!$A$1:$AS$19,ROW('PC&amp;PD'!$A$19),MATCH(INDIRECT(T1281),'PC&amp;PD'!$A$1:$AS$1,0)),"")</f>
        <v/>
      </c>
      <c r="AA1281" t="str">
        <f t="shared" si="393"/>
        <v/>
      </c>
      <c r="AB1281" t="str">
        <f t="shared" si="394"/>
        <v/>
      </c>
      <c r="AC1281" t="e">
        <f t="shared" ca="1" si="395"/>
        <v>#VALUE!</v>
      </c>
      <c r="AD1281" t="str" cm="1">
        <f t="array" aca="1" ref="AD1281" ca="1">IFERROR(IF((LEFT(INDIRECT("$F"&amp;$S1281),4))="GOTS",IF($G1281="Organic","GOTS_Organic_raw",(IF($G1281="Responsible","GOTS_Responsible",(IF($G1281="No Attribute (Conventional)","GOTS_conventional",(IF($G1281="Recycled Pre/Post-Consumer","GOTS_pre_post",(IF($G1281="In-Conversion","GOTS_in_conversion",(IF($G1281="Sustainably Sourced","Sustainably_sourced",(IF($G1281="Recycled pre-consumer organic","GOTS_recycled_organic",""))))))))))))),IF($G1281="Organic","Organic",(IF($G1281="Responsible","Responsible",(IF($G1281="No Attribute (Conventional)","No_Attribute_Conventional",(IF($G1281="Recycled Pre/Post-Consumer","Recycled_Pre_Post_Consumer",(IF($G1281="In-Conversion","In_Conversion",(IF($G1281="Recycled Pre-Consumer","Recycled_Pre_Consumer",(IF($G1281="Recycled Post-Consumer","Recycled_Post_Consumer",(IF($G1281="Sustainably Sourced","Sustainably_sourced",(IF($G1281="Recycled pre-consumer organic","GOTS_recycled_organic","")))))))))))))))))),"")</f>
        <v/>
      </c>
      <c r="AE1281" t="e" cm="1">
        <f t="array" aca="1" ref="AE1281" ca="1">IF($I1281="",IF(INDIRECT("$F"&amp;$S1281)="","",IF(LEFT(INDIRECT("$F"&amp;$S1281),3)="GRS","GRS_RCS_RM",IF((LEFT(INDIRECT("$F"&amp;$S1281),3))="RCS","GRS_RCS_RM",IF(INDIRECT("$F"&amp;$S1281)="OCS (No Label)","OCS_Conversion_RM",IF(LEFT(INDIRECT("$F"&amp;$S1281),3)="OCS","OCS_RM",IF(RIGHT(INDIRECT("$F"&amp;$S1281),10)="conversion","GOTS_RM_conversion",IF((LEFT(INDIRECT("$F"&amp;$S1281),4))="GOTS","GOTS_RM","Responsible_RM"))))))),"DELETERM")</f>
        <v>#VALUE!</v>
      </c>
      <c r="AF1281" t="e" cm="1">
        <f t="array" aca="1" ref="AF1281" ca="1">IF($S1281="","",INDIRECT("$Z"&amp;$S1281))</f>
        <v>#VALUE!</v>
      </c>
      <c r="AG1281" t="str">
        <f t="shared" si="396"/>
        <v/>
      </c>
      <c r="AH1281" t="str" cm="1">
        <f t="array" aca="1" ref="AH1281" ca="1">IFERROR(INDIRECT("$ag"&amp;S1281),"")</f>
        <v/>
      </c>
      <c r="AI1281" t="e" cm="1">
        <f t="array" aca="1" ref="AI1281" ca="1">INDIRECT("O"&amp;S1281)</f>
        <v>#VALUE!</v>
      </c>
      <c r="AJ1281" t="str">
        <f t="shared" si="397"/>
        <v/>
      </c>
    </row>
    <row r="1282" spans="1:36" ht="16.5" customHeight="1">
      <c r="A1282" s="130"/>
      <c r="B1282" s="136"/>
      <c r="C1282" s="137"/>
      <c r="D1282" s="146"/>
      <c r="E1282" s="146"/>
      <c r="F1282" s="137"/>
      <c r="G1282" s="147"/>
      <c r="H1282" s="147"/>
      <c r="I1282" s="147"/>
      <c r="J1282" s="147"/>
      <c r="K1282" s="38"/>
      <c r="L1282" s="144"/>
      <c r="M1282" s="144"/>
      <c r="N1282" s="61"/>
      <c r="O1282" s="314"/>
      <c r="Q1282" t="str">
        <f t="shared" si="392"/>
        <v/>
      </c>
      <c r="S1282" t="e">
        <f t="shared" ca="1" si="381"/>
        <v>#VALUE!</v>
      </c>
      <c r="T1282" t="e">
        <f t="shared" ref="T1282:T1345" ca="1" si="398">"$B"&amp;S1282</f>
        <v>#VALUE!</v>
      </c>
      <c r="U1282">
        <f t="shared" si="382"/>
        <v>1212</v>
      </c>
      <c r="V1282">
        <v>101.583333333341</v>
      </c>
      <c r="W1282">
        <f t="shared" si="383"/>
        <v>101</v>
      </c>
      <c r="X1282" t="str" cm="1">
        <f t="array" aca="1" ref="X1282" ca="1">IFERROR(INDEX('PC&amp;PD'!$A$1:$AS$19,ROW('PC&amp;PD'!$A$19),MATCH(INDIRECT(T1282),'PC&amp;PD'!$A$1:$AS$1,0)),"")</f>
        <v/>
      </c>
      <c r="AA1282" t="str">
        <f t="shared" si="393"/>
        <v/>
      </c>
      <c r="AB1282" t="str">
        <f t="shared" si="394"/>
        <v/>
      </c>
      <c r="AC1282" t="e">
        <f t="shared" ca="1" si="395"/>
        <v>#VALUE!</v>
      </c>
      <c r="AD1282" t="str" cm="1">
        <f t="array" aca="1" ref="AD1282" ca="1">IFERROR(IF((LEFT(INDIRECT("$F"&amp;$S1282),4))="GOTS",IF($G1282="Organic","GOTS_Organic_raw",(IF($G1282="Responsible","GOTS_Responsible",(IF($G1282="No Attribute (Conventional)","GOTS_conventional",(IF($G1282="Recycled Pre/Post-Consumer","GOTS_pre_post",(IF($G1282="In-Conversion","GOTS_in_conversion",(IF($G1282="Sustainably Sourced","Sustainably_sourced",(IF($G1282="Recycled pre-consumer organic","GOTS_recycled_organic",""))))))))))))),IF($G1282="Organic","Organic",(IF($G1282="Responsible","Responsible",(IF($G1282="No Attribute (Conventional)","No_Attribute_Conventional",(IF($G1282="Recycled Pre/Post-Consumer","Recycled_Pre_Post_Consumer",(IF($G1282="In-Conversion","In_Conversion",(IF($G1282="Recycled Pre-Consumer","Recycled_Pre_Consumer",(IF($G1282="Recycled Post-Consumer","Recycled_Post_Consumer",(IF($G1282="Sustainably Sourced","Sustainably_sourced",(IF($G1282="Recycled pre-consumer organic","GOTS_recycled_organic","")))))))))))))))))),"")</f>
        <v/>
      </c>
      <c r="AE1282" t="e" cm="1">
        <f t="array" aca="1" ref="AE1282" ca="1">IF($I1282="",IF(INDIRECT("$F"&amp;$S1282)="","",IF(LEFT(INDIRECT("$F"&amp;$S1282),3)="GRS","GRS_RCS_RM",IF((LEFT(INDIRECT("$F"&amp;$S1282),3))="RCS","GRS_RCS_RM",IF(INDIRECT("$F"&amp;$S1282)="OCS (No Label)","OCS_Conversion_RM",IF(LEFT(INDIRECT("$F"&amp;$S1282),3)="OCS","OCS_RM",IF(RIGHT(INDIRECT("$F"&amp;$S1282),10)="conversion","GOTS_RM_conversion",IF((LEFT(INDIRECT("$F"&amp;$S1282),4))="GOTS","GOTS_RM","Responsible_RM"))))))),"DELETERM")</f>
        <v>#VALUE!</v>
      </c>
      <c r="AF1282" t="e" cm="1">
        <f t="array" aca="1" ref="AF1282" ca="1">IF($S1282="","",INDIRECT("$Z"&amp;$S1282))</f>
        <v>#VALUE!</v>
      </c>
      <c r="AG1282" t="str">
        <f t="shared" si="396"/>
        <v/>
      </c>
      <c r="AH1282" t="str" cm="1">
        <f t="array" aca="1" ref="AH1282" ca="1">IFERROR(INDIRECT("$ag"&amp;S1282),"")</f>
        <v/>
      </c>
      <c r="AI1282" t="e" cm="1">
        <f t="array" aca="1" ref="AI1282" ca="1">INDIRECT("O"&amp;S1282)</f>
        <v>#VALUE!</v>
      </c>
      <c r="AJ1282" t="str">
        <f t="shared" si="397"/>
        <v/>
      </c>
    </row>
    <row r="1283" spans="1:36" ht="16.5" customHeight="1">
      <c r="A1283" s="130"/>
      <c r="B1283" s="136"/>
      <c r="C1283" s="137"/>
      <c r="D1283" s="146"/>
      <c r="E1283" s="146"/>
      <c r="F1283" s="137"/>
      <c r="G1283" s="147"/>
      <c r="H1283" s="147"/>
      <c r="I1283" s="147"/>
      <c r="J1283" s="147"/>
      <c r="K1283" s="38"/>
      <c r="L1283" s="144"/>
      <c r="M1283" s="144"/>
      <c r="N1283" s="61"/>
      <c r="O1283" s="314"/>
      <c r="Q1283" t="str">
        <f t="shared" si="392"/>
        <v/>
      </c>
      <c r="S1283" t="e">
        <f t="shared" ca="1" si="381"/>
        <v>#VALUE!</v>
      </c>
      <c r="T1283" t="e">
        <f t="shared" ca="1" si="398"/>
        <v>#VALUE!</v>
      </c>
      <c r="U1283">
        <f t="shared" si="382"/>
        <v>1212</v>
      </c>
      <c r="V1283">
        <v>101.666666666675</v>
      </c>
      <c r="W1283">
        <f t="shared" si="383"/>
        <v>101</v>
      </c>
      <c r="X1283" t="str" cm="1">
        <f t="array" aca="1" ref="X1283" ca="1">IFERROR(INDEX('PC&amp;PD'!$A$1:$AS$19,ROW('PC&amp;PD'!$A$19),MATCH(INDIRECT(T1283),'PC&amp;PD'!$A$1:$AS$1,0)),"")</f>
        <v/>
      </c>
      <c r="AA1283" t="str">
        <f t="shared" si="393"/>
        <v/>
      </c>
      <c r="AB1283" t="str">
        <f t="shared" si="394"/>
        <v/>
      </c>
      <c r="AC1283" t="e">
        <f t="shared" ca="1" si="395"/>
        <v>#VALUE!</v>
      </c>
      <c r="AD1283" t="str" cm="1">
        <f t="array" aca="1" ref="AD1283" ca="1">IFERROR(IF((LEFT(INDIRECT("$F"&amp;$S1283),4))="GOTS",IF($G1283="Organic","GOTS_Organic_raw",(IF($G1283="Responsible","GOTS_Responsible",(IF($G1283="No Attribute (Conventional)","GOTS_conventional",(IF($G1283="Recycled Pre/Post-Consumer","GOTS_pre_post",(IF($G1283="In-Conversion","GOTS_in_conversion",(IF($G1283="Sustainably Sourced","Sustainably_sourced",(IF($G1283="Recycled pre-consumer organic","GOTS_recycled_organic",""))))))))))))),IF($G1283="Organic","Organic",(IF($G1283="Responsible","Responsible",(IF($G1283="No Attribute (Conventional)","No_Attribute_Conventional",(IF($G1283="Recycled Pre/Post-Consumer","Recycled_Pre_Post_Consumer",(IF($G1283="In-Conversion","In_Conversion",(IF($G1283="Recycled Pre-Consumer","Recycled_Pre_Consumer",(IF($G1283="Recycled Post-Consumer","Recycled_Post_Consumer",(IF($G1283="Sustainably Sourced","Sustainably_sourced",(IF($G1283="Recycled pre-consumer organic","GOTS_recycled_organic","")))))))))))))))))),"")</f>
        <v/>
      </c>
      <c r="AE1283" t="e" cm="1">
        <f t="array" aca="1" ref="AE1283" ca="1">IF($I1283="",IF(INDIRECT("$F"&amp;$S1283)="","",IF(LEFT(INDIRECT("$F"&amp;$S1283),3)="GRS","GRS_RCS_RM",IF((LEFT(INDIRECT("$F"&amp;$S1283),3))="RCS","GRS_RCS_RM",IF(INDIRECT("$F"&amp;$S1283)="OCS (No Label)","OCS_Conversion_RM",IF(LEFT(INDIRECT("$F"&amp;$S1283),3)="OCS","OCS_RM",IF(RIGHT(INDIRECT("$F"&amp;$S1283),10)="conversion","GOTS_RM_conversion",IF((LEFT(INDIRECT("$F"&amp;$S1283),4))="GOTS","GOTS_RM","Responsible_RM"))))))),"DELETERM")</f>
        <v>#VALUE!</v>
      </c>
      <c r="AF1283" t="e" cm="1">
        <f t="array" aca="1" ref="AF1283" ca="1">IF($S1283="","",INDIRECT("$Z"&amp;$S1283))</f>
        <v>#VALUE!</v>
      </c>
      <c r="AG1283" t="str">
        <f t="shared" si="396"/>
        <v/>
      </c>
      <c r="AH1283" t="str" cm="1">
        <f t="array" aca="1" ref="AH1283" ca="1">IFERROR(INDIRECT("$ag"&amp;S1283),"")</f>
        <v/>
      </c>
      <c r="AI1283" t="e" cm="1">
        <f t="array" aca="1" ref="AI1283" ca="1">INDIRECT("O"&amp;S1283)</f>
        <v>#VALUE!</v>
      </c>
      <c r="AJ1283" t="str">
        <f t="shared" si="397"/>
        <v/>
      </c>
    </row>
    <row r="1284" spans="1:36" ht="16.5" customHeight="1">
      <c r="A1284" s="130"/>
      <c r="B1284" s="136"/>
      <c r="C1284" s="137"/>
      <c r="D1284" s="146"/>
      <c r="E1284" s="146"/>
      <c r="F1284" s="137"/>
      <c r="G1284" s="147"/>
      <c r="H1284" s="147"/>
      <c r="I1284" s="147"/>
      <c r="J1284" s="147"/>
      <c r="K1284" s="38"/>
      <c r="L1284" s="144"/>
      <c r="M1284" s="144"/>
      <c r="N1284" s="61"/>
      <c r="O1284" s="314"/>
      <c r="Q1284" t="str">
        <f t="shared" si="392"/>
        <v/>
      </c>
      <c r="S1284" t="e">
        <f t="shared" ca="1" si="381"/>
        <v>#VALUE!</v>
      </c>
      <c r="T1284" t="e">
        <f t="shared" ca="1" si="398"/>
        <v>#VALUE!</v>
      </c>
      <c r="U1284">
        <f t="shared" si="382"/>
        <v>1212</v>
      </c>
      <c r="V1284">
        <v>101.750000000008</v>
      </c>
      <c r="W1284">
        <f t="shared" si="383"/>
        <v>101</v>
      </c>
      <c r="X1284" t="str" cm="1">
        <f t="array" aca="1" ref="X1284" ca="1">IFERROR(INDEX('PC&amp;PD'!$A$1:$AS$19,ROW('PC&amp;PD'!$A$19),MATCH(INDIRECT(T1284),'PC&amp;PD'!$A$1:$AS$1,0)),"")</f>
        <v/>
      </c>
      <c r="AA1284" t="str">
        <f t="shared" si="393"/>
        <v/>
      </c>
      <c r="AB1284" t="str">
        <f t="shared" si="394"/>
        <v/>
      </c>
      <c r="AC1284" t="e">
        <f t="shared" ca="1" si="395"/>
        <v>#VALUE!</v>
      </c>
      <c r="AD1284" t="str" cm="1">
        <f t="array" aca="1" ref="AD1284" ca="1">IFERROR(IF((LEFT(INDIRECT("$F"&amp;$S1284),4))="GOTS",IF($G1284="Organic","GOTS_Organic_raw",(IF($G1284="Responsible","GOTS_Responsible",(IF($G1284="No Attribute (Conventional)","GOTS_conventional",(IF($G1284="Recycled Pre/Post-Consumer","GOTS_pre_post",(IF($G1284="In-Conversion","GOTS_in_conversion",(IF($G1284="Sustainably Sourced","Sustainably_sourced",(IF($G1284="Recycled pre-consumer organic","GOTS_recycled_organic",""))))))))))))),IF($G1284="Organic","Organic",(IF($G1284="Responsible","Responsible",(IF($G1284="No Attribute (Conventional)","No_Attribute_Conventional",(IF($G1284="Recycled Pre/Post-Consumer","Recycled_Pre_Post_Consumer",(IF($G1284="In-Conversion","In_Conversion",(IF($G1284="Recycled Pre-Consumer","Recycled_Pre_Consumer",(IF($G1284="Recycled Post-Consumer","Recycled_Post_Consumer",(IF($G1284="Sustainably Sourced","Sustainably_sourced",(IF($G1284="Recycled pre-consumer organic","GOTS_recycled_organic","")))))))))))))))))),"")</f>
        <v/>
      </c>
      <c r="AE1284" t="e" cm="1">
        <f t="array" aca="1" ref="AE1284" ca="1">IF($I1284="",IF(INDIRECT("$F"&amp;$S1284)="","",IF(LEFT(INDIRECT("$F"&amp;$S1284),3)="GRS","GRS_RCS_RM",IF((LEFT(INDIRECT("$F"&amp;$S1284),3))="RCS","GRS_RCS_RM",IF(INDIRECT("$F"&amp;$S1284)="OCS (No Label)","OCS_Conversion_RM",IF(LEFT(INDIRECT("$F"&amp;$S1284),3)="OCS","OCS_RM",IF(RIGHT(INDIRECT("$F"&amp;$S1284),10)="conversion","GOTS_RM_conversion",IF((LEFT(INDIRECT("$F"&amp;$S1284),4))="GOTS","GOTS_RM","Responsible_RM"))))))),"DELETERM")</f>
        <v>#VALUE!</v>
      </c>
      <c r="AF1284" t="e" cm="1">
        <f t="array" aca="1" ref="AF1284" ca="1">IF($S1284="","",INDIRECT("$Z"&amp;$S1284))</f>
        <v>#VALUE!</v>
      </c>
      <c r="AG1284" t="str">
        <f t="shared" si="396"/>
        <v/>
      </c>
      <c r="AH1284" t="str" cm="1">
        <f t="array" aca="1" ref="AH1284" ca="1">IFERROR(INDIRECT("$ag"&amp;S1284),"")</f>
        <v/>
      </c>
      <c r="AI1284" t="e" cm="1">
        <f t="array" aca="1" ref="AI1284" ca="1">INDIRECT("O"&amp;S1284)</f>
        <v>#VALUE!</v>
      </c>
      <c r="AJ1284" t="str">
        <f t="shared" si="397"/>
        <v/>
      </c>
    </row>
    <row r="1285" spans="1:36" ht="16.5" customHeight="1">
      <c r="A1285" s="130"/>
      <c r="B1285" s="136"/>
      <c r="C1285" s="137"/>
      <c r="D1285" s="146"/>
      <c r="E1285" s="146"/>
      <c r="F1285" s="137"/>
      <c r="G1285" s="147"/>
      <c r="H1285" s="147"/>
      <c r="I1285" s="147"/>
      <c r="J1285" s="147"/>
      <c r="K1285" s="38"/>
      <c r="L1285" s="144"/>
      <c r="M1285" s="144"/>
      <c r="N1285" s="61"/>
      <c r="O1285" s="314"/>
      <c r="Q1285" t="str">
        <f t="shared" si="392"/>
        <v/>
      </c>
      <c r="S1285" t="e">
        <f t="shared" ca="1" si="381"/>
        <v>#VALUE!</v>
      </c>
      <c r="T1285" t="e">
        <f t="shared" ca="1" si="398"/>
        <v>#VALUE!</v>
      </c>
      <c r="U1285">
        <f t="shared" si="382"/>
        <v>1212</v>
      </c>
      <c r="V1285">
        <v>101.833333333341</v>
      </c>
      <c r="W1285">
        <f t="shared" si="383"/>
        <v>101</v>
      </c>
      <c r="X1285" t="str" cm="1">
        <f t="array" aca="1" ref="X1285" ca="1">IFERROR(INDEX('PC&amp;PD'!$A$1:$AS$19,ROW('PC&amp;PD'!$A$19),MATCH(INDIRECT(T1285),'PC&amp;PD'!$A$1:$AS$1,0)),"")</f>
        <v/>
      </c>
      <c r="AA1285" t="str">
        <f t="shared" si="393"/>
        <v/>
      </c>
      <c r="AB1285" t="str">
        <f t="shared" si="394"/>
        <v/>
      </c>
      <c r="AC1285" t="e">
        <f t="shared" ca="1" si="395"/>
        <v>#VALUE!</v>
      </c>
      <c r="AD1285" t="str" cm="1">
        <f t="array" aca="1" ref="AD1285" ca="1">IFERROR(IF((LEFT(INDIRECT("$F"&amp;$S1285),4))="GOTS",IF($G1285="Organic","GOTS_Organic_raw",(IF($G1285="Responsible","GOTS_Responsible",(IF($G1285="No Attribute (Conventional)","GOTS_conventional",(IF($G1285="Recycled Pre/Post-Consumer","GOTS_pre_post",(IF($G1285="In-Conversion","GOTS_in_conversion",(IF($G1285="Sustainably Sourced","Sustainably_sourced",(IF($G1285="Recycled pre-consumer organic","GOTS_recycled_organic",""))))))))))))),IF($G1285="Organic","Organic",(IF($G1285="Responsible","Responsible",(IF($G1285="No Attribute (Conventional)","No_Attribute_Conventional",(IF($G1285="Recycled Pre/Post-Consumer","Recycled_Pre_Post_Consumer",(IF($G1285="In-Conversion","In_Conversion",(IF($G1285="Recycled Pre-Consumer","Recycled_Pre_Consumer",(IF($G1285="Recycled Post-Consumer","Recycled_Post_Consumer",(IF($G1285="Sustainably Sourced","Sustainably_sourced",(IF($G1285="Recycled pre-consumer organic","GOTS_recycled_organic","")))))))))))))))))),"")</f>
        <v/>
      </c>
      <c r="AE1285" t="e" cm="1">
        <f t="array" aca="1" ref="AE1285" ca="1">IF($I1285="",IF(INDIRECT("$F"&amp;$S1285)="","",IF(LEFT(INDIRECT("$F"&amp;$S1285),3)="GRS","GRS_RCS_RM",IF((LEFT(INDIRECT("$F"&amp;$S1285),3))="RCS","GRS_RCS_RM",IF(INDIRECT("$F"&amp;$S1285)="OCS (No Label)","OCS_Conversion_RM",IF(LEFT(INDIRECT("$F"&amp;$S1285),3)="OCS","OCS_RM",IF(RIGHT(INDIRECT("$F"&amp;$S1285),10)="conversion","GOTS_RM_conversion",IF((LEFT(INDIRECT("$F"&amp;$S1285),4))="GOTS","GOTS_RM","Responsible_RM"))))))),"DELETERM")</f>
        <v>#VALUE!</v>
      </c>
      <c r="AF1285" t="e" cm="1">
        <f t="array" aca="1" ref="AF1285" ca="1">IF($S1285="","",INDIRECT("$Z"&amp;$S1285))</f>
        <v>#VALUE!</v>
      </c>
      <c r="AG1285" t="str">
        <f t="shared" si="396"/>
        <v/>
      </c>
      <c r="AH1285" t="str" cm="1">
        <f t="array" aca="1" ref="AH1285" ca="1">IFERROR(INDIRECT("$ag"&amp;S1285),"")</f>
        <v/>
      </c>
      <c r="AI1285" t="e" cm="1">
        <f t="array" aca="1" ref="AI1285" ca="1">INDIRECT("O"&amp;S1285)</f>
        <v>#VALUE!</v>
      </c>
      <c r="AJ1285" t="str">
        <f t="shared" si="397"/>
        <v/>
      </c>
    </row>
    <row r="1286" spans="1:36" ht="16.5" customHeight="1" thickBot="1">
      <c r="A1286" s="131"/>
      <c r="B1286" s="138"/>
      <c r="C1286" s="139"/>
      <c r="D1286" s="148"/>
      <c r="E1286" s="148"/>
      <c r="F1286" s="139"/>
      <c r="G1286" s="149"/>
      <c r="H1286" s="149"/>
      <c r="I1286" s="149"/>
      <c r="J1286" s="149"/>
      <c r="K1286" s="39"/>
      <c r="L1286" s="145"/>
      <c r="M1286" s="145"/>
      <c r="N1286" s="62"/>
      <c r="O1286" s="315"/>
      <c r="Q1286" t="str">
        <f t="shared" si="392"/>
        <v/>
      </c>
      <c r="S1286" t="e">
        <f t="shared" ca="1" si="381"/>
        <v>#VALUE!</v>
      </c>
      <c r="T1286" t="e">
        <f t="shared" ca="1" si="398"/>
        <v>#VALUE!</v>
      </c>
      <c r="U1286">
        <f t="shared" si="382"/>
        <v>1212</v>
      </c>
      <c r="V1286">
        <v>101.916666666675</v>
      </c>
      <c r="W1286">
        <f t="shared" si="383"/>
        <v>101</v>
      </c>
      <c r="X1286" t="str" cm="1">
        <f t="array" aca="1" ref="X1286" ca="1">IFERROR(INDEX('PC&amp;PD'!$A$1:$AS$19,ROW('PC&amp;PD'!$A$19),MATCH(INDIRECT(T1286),'PC&amp;PD'!$A$1:$AS$1,0)),"")</f>
        <v/>
      </c>
      <c r="AA1286" t="str">
        <f t="shared" si="393"/>
        <v/>
      </c>
      <c r="AB1286" t="str">
        <f t="shared" si="394"/>
        <v/>
      </c>
      <c r="AC1286" t="e">
        <f t="shared" ca="1" si="395"/>
        <v>#VALUE!</v>
      </c>
      <c r="AD1286" t="str" cm="1">
        <f t="array" aca="1" ref="AD1286" ca="1">IFERROR(IF((LEFT(INDIRECT("$F"&amp;$S1286),4))="GOTS",IF($G1286="Organic","GOTS_Organic_raw",(IF($G1286="Responsible","GOTS_Responsible",(IF($G1286="No Attribute (Conventional)","GOTS_conventional",(IF($G1286="Recycled Pre/Post-Consumer","GOTS_pre_post",(IF($G1286="In-Conversion","GOTS_in_conversion",(IF($G1286="Sustainably Sourced","Sustainably_sourced",(IF($G1286="Recycled pre-consumer organic","GOTS_recycled_organic",""))))))))))))),IF($G1286="Organic","Organic",(IF($G1286="Responsible","Responsible",(IF($G1286="No Attribute (Conventional)","No_Attribute_Conventional",(IF($G1286="Recycled Pre/Post-Consumer","Recycled_Pre_Post_Consumer",(IF($G1286="In-Conversion","In_Conversion",(IF($G1286="Recycled Pre-Consumer","Recycled_Pre_Consumer",(IF($G1286="Recycled Post-Consumer","Recycled_Post_Consumer",(IF($G1286="Sustainably Sourced","Sustainably_sourced",(IF($G1286="Recycled pre-consumer organic","GOTS_recycled_organic","")))))))))))))))))),"")</f>
        <v/>
      </c>
      <c r="AE1286" t="e" cm="1">
        <f t="array" aca="1" ref="AE1286" ca="1">IF($I1286="",IF(INDIRECT("$F"&amp;$S1286)="","",IF(LEFT(INDIRECT("$F"&amp;$S1286),3)="GRS","GRS_RCS_RM",IF((LEFT(INDIRECT("$F"&amp;$S1286),3))="RCS","GRS_RCS_RM",IF(INDIRECT("$F"&amp;$S1286)="OCS (No Label)","OCS_Conversion_RM",IF(LEFT(INDIRECT("$F"&amp;$S1286),3)="OCS","OCS_RM",IF(RIGHT(INDIRECT("$F"&amp;$S1286),10)="conversion","GOTS_RM_conversion",IF((LEFT(INDIRECT("$F"&amp;$S1286),4))="GOTS","GOTS_RM","Responsible_RM"))))))),"DELETERM")</f>
        <v>#VALUE!</v>
      </c>
      <c r="AF1286" t="e" cm="1">
        <f t="array" aca="1" ref="AF1286" ca="1">IF($S1286="","",INDIRECT("$Z"&amp;$S1286))</f>
        <v>#VALUE!</v>
      </c>
      <c r="AG1286" t="str">
        <f t="shared" si="396"/>
        <v/>
      </c>
      <c r="AH1286" t="str" cm="1">
        <f t="array" aca="1" ref="AH1286" ca="1">IFERROR(INDIRECT("$ag"&amp;S1286),"")</f>
        <v/>
      </c>
      <c r="AI1286" t="e" cm="1">
        <f t="array" aca="1" ref="AI1286" ca="1">INDIRECT("O"&amp;S1286)</f>
        <v>#VALUE!</v>
      </c>
      <c r="AJ1286" t="str">
        <f t="shared" si="397"/>
        <v/>
      </c>
    </row>
    <row r="1287" spans="1:36" ht="16.5" customHeight="1">
      <c r="A1287" s="128" t="str">
        <f>IF(B1287="","",COUNTA($B$63:$B1287))</f>
        <v/>
      </c>
      <c r="B1287" s="132"/>
      <c r="C1287" s="133"/>
      <c r="D1287" s="140"/>
      <c r="E1287" s="140"/>
      <c r="F1287" s="133"/>
      <c r="G1287" s="141"/>
      <c r="H1287" s="141"/>
      <c r="I1287" s="141"/>
      <c r="J1287" s="141"/>
      <c r="K1287" s="37"/>
      <c r="L1287" s="142" t="str">
        <f>IF(R1287="","",LEFT(R1287,LEN(R1287)-2))</f>
        <v/>
      </c>
      <c r="M1287" s="142"/>
      <c r="N1287" s="60"/>
      <c r="O1287" s="313"/>
      <c r="Q1287" t="str">
        <f t="shared" si="392"/>
        <v/>
      </c>
      <c r="R1287" t="str">
        <f t="shared" ref="R1287" si="399">CONCATENATE($Q1287,Q1288,Q1289,Q1290,Q1291,Q1292,$Q1293,$Q1294,$Q1295,$Q1296,$Q1297,$Q1298)</f>
        <v/>
      </c>
      <c r="S1287" t="e">
        <f t="shared" ca="1" si="381"/>
        <v>#VALUE!</v>
      </c>
      <c r="T1287" t="e">
        <f t="shared" ca="1" si="398"/>
        <v>#VALUE!</v>
      </c>
      <c r="U1287">
        <f t="shared" si="382"/>
        <v>1224</v>
      </c>
      <c r="V1287">
        <v>102.000000000008</v>
      </c>
      <c r="W1287">
        <f t="shared" si="383"/>
        <v>102</v>
      </c>
      <c r="X1287" t="str" cm="1">
        <f t="array" aca="1" ref="X1287" ca="1">IFERROR(INDEX('PC&amp;PD'!$A$1:$AS$19,ROW('PC&amp;PD'!$A$19),MATCH(INDIRECT(T1287),'PC&amp;PD'!$A$1:$AS$1,0)),"")</f>
        <v/>
      </c>
      <c r="Z1287" t="str">
        <f t="shared" ref="Z1287" si="400">IFERROR(IF($F1287="OCS 100","OCS (OCS 100)",IF($F1287="OCS Blended","OCS (OCS Blended)",IF($F1287="OCS (No Label)","OCS (No Label)",IF($F1287="RCS 100","RCS (RCS 100)",IF($F1287="RCS Blended","RCS (RCS Blended)",IF($F1287="GRS","GRS (GRS)",IF($F1287="GRS (No Label)", "GRS (No Label)",IF($F1287="RDS","RDS (RDS)",IF($F1287="RWS","RWS (RWS)",IF($F1287="RAS","RAS (RAS)",IF($F1287="RMS","RMS (RMS)",IF($F1287="GOTS Organic","GOTS (Organic)",IF($F1287="GOTS Made with organic","GOTS (Made with Organic)",IF($F1287="GOTS Organic - in conversion","GOTS (Organic - In Conversion)",IF($F1287="GOTS Made with organic - in conversion","GOTS (Made with Organic - In Conversion)",""))))))))))))))),"")</f>
        <v/>
      </c>
      <c r="AA1287" t="str">
        <f t="shared" si="393"/>
        <v/>
      </c>
      <c r="AB1287" t="str">
        <f t="shared" si="394"/>
        <v/>
      </c>
      <c r="AC1287" t="e">
        <f t="shared" ca="1" si="395"/>
        <v>#VALUE!</v>
      </c>
      <c r="AD1287" t="str" cm="1">
        <f t="array" aca="1" ref="AD1287" ca="1">IFERROR(IF((LEFT(INDIRECT("$F"&amp;$S1287),4))="GOTS",IF($G1287="Organic","GOTS_Organic_raw",(IF($G1287="Responsible","GOTS_Responsible",(IF($G1287="No Attribute (Conventional)","GOTS_conventional",(IF($G1287="Recycled Pre/Post-Consumer","GOTS_pre_post",(IF($G1287="In-Conversion","GOTS_in_conversion",(IF($G1287="Sustainably Sourced","Sustainably_sourced",(IF($G1287="Recycled pre-consumer organic","GOTS_recycled_organic",""))))))))))))),IF($G1287="Organic","Organic",(IF($G1287="Responsible","Responsible",(IF($G1287="No Attribute (Conventional)","No_Attribute_Conventional",(IF($G1287="Recycled Pre/Post-Consumer","Recycled_Pre_Post_Consumer",(IF($G1287="In-Conversion","In_Conversion",(IF($G1287="Recycled Pre-Consumer","Recycled_Pre_Consumer",(IF($G1287="Recycled Post-Consumer","Recycled_Post_Consumer",(IF($G1287="Sustainably Sourced","Sustainably_sourced",(IF($G1287="Recycled pre-consumer organic","GOTS_recycled_organic","")))))))))))))))))),"")</f>
        <v/>
      </c>
      <c r="AE1287" t="e" cm="1">
        <f t="array" aca="1" ref="AE1287" ca="1">IF($I1287="",IF(INDIRECT("$F"&amp;$S1287)="","",IF(LEFT(INDIRECT("$F"&amp;$S1287),3)="GRS","GRS_RCS_RM",IF((LEFT(INDIRECT("$F"&amp;$S1287),3))="RCS","GRS_RCS_RM",IF(INDIRECT("$F"&amp;$S1287)="OCS (No Label)","OCS_Conversion_RM",IF(LEFT(INDIRECT("$F"&amp;$S1287),3)="OCS","OCS_RM",IF(RIGHT(INDIRECT("$F"&amp;$S1287),10)="conversion","GOTS_RM_conversion",IF((LEFT(INDIRECT("$F"&amp;$S1287),4))="GOTS","GOTS_RM","Responsible_RM"))))))),"DELETERM")</f>
        <v>#VALUE!</v>
      </c>
      <c r="AF1287" t="e" cm="1">
        <f t="array" aca="1" ref="AF1287" ca="1">IF($S1287="","",INDIRECT("$Z"&amp;$S1287))</f>
        <v>#VALUE!</v>
      </c>
      <c r="AG1287" t="str">
        <f t="shared" si="396"/>
        <v/>
      </c>
      <c r="AH1287" t="str" cm="1">
        <f t="array" aca="1" ref="AH1287" ca="1">IFERROR(INDIRECT("$ag"&amp;S1287),"")</f>
        <v/>
      </c>
      <c r="AI1287" t="e" cm="1">
        <f t="array" aca="1" ref="AI1287" ca="1">INDIRECT("O"&amp;S1287)</f>
        <v>#VALUE!</v>
      </c>
      <c r="AJ1287" t="str">
        <f t="shared" si="397"/>
        <v/>
      </c>
    </row>
    <row r="1288" spans="1:36" ht="16.5" customHeight="1">
      <c r="A1288" s="129"/>
      <c r="B1288" s="134"/>
      <c r="C1288" s="135"/>
      <c r="D1288" s="146"/>
      <c r="E1288" s="146"/>
      <c r="F1288" s="135"/>
      <c r="G1288" s="147"/>
      <c r="H1288" s="147"/>
      <c r="I1288" s="147"/>
      <c r="J1288" s="147"/>
      <c r="K1288" s="38"/>
      <c r="L1288" s="143"/>
      <c r="M1288" s="143"/>
      <c r="N1288" s="61"/>
      <c r="O1288" s="314"/>
      <c r="Q1288" t="str">
        <f t="shared" si="392"/>
        <v/>
      </c>
      <c r="S1288" t="e">
        <f t="shared" ca="1" si="381"/>
        <v>#VALUE!</v>
      </c>
      <c r="T1288" t="e">
        <f t="shared" ca="1" si="398"/>
        <v>#VALUE!</v>
      </c>
      <c r="U1288">
        <f t="shared" si="382"/>
        <v>1224</v>
      </c>
      <c r="V1288">
        <v>102.083333333341</v>
      </c>
      <c r="W1288">
        <f t="shared" si="383"/>
        <v>102</v>
      </c>
      <c r="X1288" t="str" cm="1">
        <f t="array" aca="1" ref="X1288" ca="1">IFERROR(INDEX('PC&amp;PD'!$A$1:$AS$19,ROW('PC&amp;PD'!$A$19),MATCH(INDIRECT(T1288),'PC&amp;PD'!$A$1:$AS$1,0)),"")</f>
        <v/>
      </c>
      <c r="AA1288" t="str">
        <f t="shared" si="393"/>
        <v/>
      </c>
      <c r="AB1288" t="str">
        <f t="shared" si="394"/>
        <v/>
      </c>
      <c r="AC1288" t="e">
        <f t="shared" ca="1" si="395"/>
        <v>#VALUE!</v>
      </c>
      <c r="AD1288" t="str" cm="1">
        <f t="array" aca="1" ref="AD1288" ca="1">IFERROR(IF((LEFT(INDIRECT("$F"&amp;$S1288),4))="GOTS",IF($G1288="Organic","GOTS_Organic_raw",(IF($G1288="Responsible","GOTS_Responsible",(IF($G1288="No Attribute (Conventional)","GOTS_conventional",(IF($G1288="Recycled Pre/Post-Consumer","GOTS_pre_post",(IF($G1288="In-Conversion","GOTS_in_conversion",(IF($G1288="Sustainably Sourced","Sustainably_sourced",(IF($G1288="Recycled pre-consumer organic","GOTS_recycled_organic",""))))))))))))),IF($G1288="Organic","Organic",(IF($G1288="Responsible","Responsible",(IF($G1288="No Attribute (Conventional)","No_Attribute_Conventional",(IF($G1288="Recycled Pre/Post-Consumer","Recycled_Pre_Post_Consumer",(IF($G1288="In-Conversion","In_Conversion",(IF($G1288="Recycled Pre-Consumer","Recycled_Pre_Consumer",(IF($G1288="Recycled Post-Consumer","Recycled_Post_Consumer",(IF($G1288="Sustainably Sourced","Sustainably_sourced",(IF($G1288="Recycled pre-consumer organic","GOTS_recycled_organic","")))))))))))))))))),"")</f>
        <v/>
      </c>
      <c r="AE1288" t="e" cm="1">
        <f t="array" aca="1" ref="AE1288" ca="1">IF($I1288="",IF(INDIRECT("$F"&amp;$S1288)="","",IF(LEFT(INDIRECT("$F"&amp;$S1288),3)="GRS","GRS_RCS_RM",IF((LEFT(INDIRECT("$F"&amp;$S1288),3))="RCS","GRS_RCS_RM",IF(INDIRECT("$F"&amp;$S1288)="OCS (No Label)","OCS_Conversion_RM",IF(LEFT(INDIRECT("$F"&amp;$S1288),3)="OCS","OCS_RM",IF(RIGHT(INDIRECT("$F"&amp;$S1288),10)="conversion","GOTS_RM_conversion",IF((LEFT(INDIRECT("$F"&amp;$S1288),4))="GOTS","GOTS_RM","Responsible_RM"))))))),"DELETERM")</f>
        <v>#VALUE!</v>
      </c>
      <c r="AF1288" t="e" cm="1">
        <f t="array" aca="1" ref="AF1288" ca="1">IF($S1288="","",INDIRECT("$Z"&amp;$S1288))</f>
        <v>#VALUE!</v>
      </c>
      <c r="AG1288" t="str">
        <f t="shared" si="396"/>
        <v/>
      </c>
      <c r="AH1288" t="str" cm="1">
        <f t="array" aca="1" ref="AH1288" ca="1">IFERROR(INDIRECT("$ag"&amp;S1288),"")</f>
        <v/>
      </c>
      <c r="AI1288" t="e" cm="1">
        <f t="array" aca="1" ref="AI1288" ca="1">INDIRECT("O"&amp;S1288)</f>
        <v>#VALUE!</v>
      </c>
      <c r="AJ1288" t="str">
        <f t="shared" si="397"/>
        <v/>
      </c>
    </row>
    <row r="1289" spans="1:36" ht="16.5" customHeight="1">
      <c r="A1289" s="129"/>
      <c r="B1289" s="134"/>
      <c r="C1289" s="135"/>
      <c r="D1289" s="146"/>
      <c r="E1289" s="146"/>
      <c r="F1289" s="135"/>
      <c r="G1289" s="147"/>
      <c r="H1289" s="147"/>
      <c r="I1289" s="147"/>
      <c r="J1289" s="147"/>
      <c r="K1289" s="38"/>
      <c r="L1289" s="143"/>
      <c r="M1289" s="143"/>
      <c r="N1289" s="61"/>
      <c r="O1289" s="314"/>
      <c r="Q1289" t="str">
        <f t="shared" si="392"/>
        <v/>
      </c>
      <c r="S1289" t="e">
        <f t="shared" ca="1" si="381"/>
        <v>#VALUE!</v>
      </c>
      <c r="T1289" t="e">
        <f t="shared" ca="1" si="398"/>
        <v>#VALUE!</v>
      </c>
      <c r="U1289">
        <f t="shared" si="382"/>
        <v>1224</v>
      </c>
      <c r="V1289">
        <v>102.166666666675</v>
      </c>
      <c r="W1289">
        <f t="shared" si="383"/>
        <v>102</v>
      </c>
      <c r="X1289" t="str" cm="1">
        <f t="array" aca="1" ref="X1289" ca="1">IFERROR(INDEX('PC&amp;PD'!$A$1:$AS$19,ROW('PC&amp;PD'!$A$19),MATCH(INDIRECT(T1289),'PC&amp;PD'!$A$1:$AS$1,0)),"")</f>
        <v/>
      </c>
      <c r="AA1289" t="str">
        <f t="shared" si="393"/>
        <v/>
      </c>
      <c r="AB1289" t="str">
        <f t="shared" si="394"/>
        <v/>
      </c>
      <c r="AC1289" t="e">
        <f t="shared" ca="1" si="395"/>
        <v>#VALUE!</v>
      </c>
      <c r="AD1289" t="str" cm="1">
        <f t="array" aca="1" ref="AD1289" ca="1">IFERROR(IF((LEFT(INDIRECT("$F"&amp;$S1289),4))="GOTS",IF($G1289="Organic","GOTS_Organic_raw",(IF($G1289="Responsible","GOTS_Responsible",(IF($G1289="No Attribute (Conventional)","GOTS_conventional",(IF($G1289="Recycled Pre/Post-Consumer","GOTS_pre_post",(IF($G1289="In-Conversion","GOTS_in_conversion",(IF($G1289="Sustainably Sourced","Sustainably_sourced",(IF($G1289="Recycled pre-consumer organic","GOTS_recycled_organic",""))))))))))))),IF($G1289="Organic","Organic",(IF($G1289="Responsible","Responsible",(IF($G1289="No Attribute (Conventional)","No_Attribute_Conventional",(IF($G1289="Recycled Pre/Post-Consumer","Recycled_Pre_Post_Consumer",(IF($G1289="In-Conversion","In_Conversion",(IF($G1289="Recycled Pre-Consumer","Recycled_Pre_Consumer",(IF($G1289="Recycled Post-Consumer","Recycled_Post_Consumer",(IF($G1289="Sustainably Sourced","Sustainably_sourced",(IF($G1289="Recycled pre-consumer organic","GOTS_recycled_organic","")))))))))))))))))),"")</f>
        <v/>
      </c>
      <c r="AE1289" t="e" cm="1">
        <f t="array" aca="1" ref="AE1289" ca="1">IF($I1289="",IF(INDIRECT("$F"&amp;$S1289)="","",IF(LEFT(INDIRECT("$F"&amp;$S1289),3)="GRS","GRS_RCS_RM",IF((LEFT(INDIRECT("$F"&amp;$S1289),3))="RCS","GRS_RCS_RM",IF(INDIRECT("$F"&amp;$S1289)="OCS (No Label)","OCS_Conversion_RM",IF(LEFT(INDIRECT("$F"&amp;$S1289),3)="OCS","OCS_RM",IF(RIGHT(INDIRECT("$F"&amp;$S1289),10)="conversion","GOTS_RM_conversion",IF((LEFT(INDIRECT("$F"&amp;$S1289),4))="GOTS","GOTS_RM","Responsible_RM"))))))),"DELETERM")</f>
        <v>#VALUE!</v>
      </c>
      <c r="AF1289" t="e" cm="1">
        <f t="array" aca="1" ref="AF1289" ca="1">IF($S1289="","",INDIRECT("$Z"&amp;$S1289))</f>
        <v>#VALUE!</v>
      </c>
      <c r="AG1289" t="str">
        <f t="shared" si="396"/>
        <v/>
      </c>
      <c r="AH1289" t="str" cm="1">
        <f t="array" aca="1" ref="AH1289" ca="1">IFERROR(INDIRECT("$ag"&amp;S1289),"")</f>
        <v/>
      </c>
      <c r="AI1289" t="e" cm="1">
        <f t="array" aca="1" ref="AI1289" ca="1">INDIRECT("O"&amp;S1289)</f>
        <v>#VALUE!</v>
      </c>
      <c r="AJ1289" t="str">
        <f t="shared" si="397"/>
        <v/>
      </c>
    </row>
    <row r="1290" spans="1:36" ht="16.5" customHeight="1">
      <c r="A1290" s="129"/>
      <c r="B1290" s="134"/>
      <c r="C1290" s="135"/>
      <c r="D1290" s="146"/>
      <c r="E1290" s="146"/>
      <c r="F1290" s="135"/>
      <c r="G1290" s="147"/>
      <c r="H1290" s="147"/>
      <c r="I1290" s="147"/>
      <c r="J1290" s="147"/>
      <c r="K1290" s="38"/>
      <c r="L1290" s="143"/>
      <c r="M1290" s="143"/>
      <c r="N1290" s="61"/>
      <c r="O1290" s="314"/>
      <c r="Q1290" t="str">
        <f t="shared" si="392"/>
        <v/>
      </c>
      <c r="S1290" t="e">
        <f t="shared" ca="1" si="381"/>
        <v>#VALUE!</v>
      </c>
      <c r="T1290" t="e">
        <f t="shared" ca="1" si="398"/>
        <v>#VALUE!</v>
      </c>
      <c r="U1290">
        <f t="shared" si="382"/>
        <v>1224</v>
      </c>
      <c r="V1290">
        <v>102.250000000008</v>
      </c>
      <c r="W1290">
        <f t="shared" si="383"/>
        <v>102</v>
      </c>
      <c r="X1290" t="str" cm="1">
        <f t="array" aca="1" ref="X1290" ca="1">IFERROR(INDEX('PC&amp;PD'!$A$1:$AS$19,ROW('PC&amp;PD'!$A$19),MATCH(INDIRECT(T1290),'PC&amp;PD'!$A$1:$AS$1,0)),"")</f>
        <v/>
      </c>
      <c r="AA1290" t="str">
        <f t="shared" si="393"/>
        <v/>
      </c>
      <c r="AB1290" t="str">
        <f t="shared" si="394"/>
        <v/>
      </c>
      <c r="AC1290" t="e">
        <f t="shared" ca="1" si="395"/>
        <v>#VALUE!</v>
      </c>
      <c r="AD1290" t="str" cm="1">
        <f t="array" aca="1" ref="AD1290" ca="1">IFERROR(IF((LEFT(INDIRECT("$F"&amp;$S1290),4))="GOTS",IF($G1290="Organic","GOTS_Organic_raw",(IF($G1290="Responsible","GOTS_Responsible",(IF($G1290="No Attribute (Conventional)","GOTS_conventional",(IF($G1290="Recycled Pre/Post-Consumer","GOTS_pre_post",(IF($G1290="In-Conversion","GOTS_in_conversion",(IF($G1290="Sustainably Sourced","Sustainably_sourced",(IF($G1290="Recycled pre-consumer organic","GOTS_recycled_organic",""))))))))))))),IF($G1290="Organic","Organic",(IF($G1290="Responsible","Responsible",(IF($G1290="No Attribute (Conventional)","No_Attribute_Conventional",(IF($G1290="Recycled Pre/Post-Consumer","Recycled_Pre_Post_Consumer",(IF($G1290="In-Conversion","In_Conversion",(IF($G1290="Recycled Pre-Consumer","Recycled_Pre_Consumer",(IF($G1290="Recycled Post-Consumer","Recycled_Post_Consumer",(IF($G1290="Sustainably Sourced","Sustainably_sourced",(IF($G1290="Recycled pre-consumer organic","GOTS_recycled_organic","")))))))))))))))))),"")</f>
        <v/>
      </c>
      <c r="AE1290" t="e" cm="1">
        <f t="array" aca="1" ref="AE1290" ca="1">IF($I1290="",IF(INDIRECT("$F"&amp;$S1290)="","",IF(LEFT(INDIRECT("$F"&amp;$S1290),3)="GRS","GRS_RCS_RM",IF((LEFT(INDIRECT("$F"&amp;$S1290),3))="RCS","GRS_RCS_RM",IF(INDIRECT("$F"&amp;$S1290)="OCS (No Label)","OCS_Conversion_RM",IF(LEFT(INDIRECT("$F"&amp;$S1290),3)="OCS","OCS_RM",IF(RIGHT(INDIRECT("$F"&amp;$S1290),10)="conversion","GOTS_RM_conversion",IF((LEFT(INDIRECT("$F"&amp;$S1290),4))="GOTS","GOTS_RM","Responsible_RM"))))))),"DELETERM")</f>
        <v>#VALUE!</v>
      </c>
      <c r="AF1290" t="e" cm="1">
        <f t="array" aca="1" ref="AF1290" ca="1">IF($S1290="","",INDIRECT("$Z"&amp;$S1290))</f>
        <v>#VALUE!</v>
      </c>
      <c r="AG1290" t="str">
        <f t="shared" si="396"/>
        <v/>
      </c>
      <c r="AH1290" t="str" cm="1">
        <f t="array" aca="1" ref="AH1290" ca="1">IFERROR(INDIRECT("$ag"&amp;S1290),"")</f>
        <v/>
      </c>
      <c r="AI1290" t="e" cm="1">
        <f t="array" aca="1" ref="AI1290" ca="1">INDIRECT("O"&amp;S1290)</f>
        <v>#VALUE!</v>
      </c>
      <c r="AJ1290" t="str">
        <f t="shared" si="397"/>
        <v/>
      </c>
    </row>
    <row r="1291" spans="1:36" ht="16.5" customHeight="1">
      <c r="A1291" s="129"/>
      <c r="B1291" s="134"/>
      <c r="C1291" s="135"/>
      <c r="D1291" s="146"/>
      <c r="E1291" s="146"/>
      <c r="F1291" s="135"/>
      <c r="G1291" s="147"/>
      <c r="H1291" s="147"/>
      <c r="I1291" s="147"/>
      <c r="J1291" s="147"/>
      <c r="K1291" s="38"/>
      <c r="L1291" s="143"/>
      <c r="M1291" s="143"/>
      <c r="N1291" s="61"/>
      <c r="O1291" s="314"/>
      <c r="Q1291" t="str">
        <f t="shared" si="392"/>
        <v/>
      </c>
      <c r="S1291" t="e">
        <f t="shared" ca="1" si="381"/>
        <v>#VALUE!</v>
      </c>
      <c r="T1291" t="e">
        <f t="shared" ca="1" si="398"/>
        <v>#VALUE!</v>
      </c>
      <c r="U1291">
        <f t="shared" si="382"/>
        <v>1224</v>
      </c>
      <c r="V1291">
        <v>102.333333333341</v>
      </c>
      <c r="W1291">
        <f t="shared" si="383"/>
        <v>102</v>
      </c>
      <c r="X1291" t="str" cm="1">
        <f t="array" aca="1" ref="X1291" ca="1">IFERROR(INDEX('PC&amp;PD'!$A$1:$AS$19,ROW('PC&amp;PD'!$A$19),MATCH(INDIRECT(T1291),'PC&amp;PD'!$A$1:$AS$1,0)),"")</f>
        <v/>
      </c>
      <c r="AA1291" t="str">
        <f t="shared" si="393"/>
        <v/>
      </c>
      <c r="AB1291" t="str">
        <f t="shared" si="394"/>
        <v/>
      </c>
      <c r="AC1291" t="e">
        <f t="shared" ca="1" si="395"/>
        <v>#VALUE!</v>
      </c>
      <c r="AD1291" t="str" cm="1">
        <f t="array" aca="1" ref="AD1291" ca="1">IFERROR(IF((LEFT(INDIRECT("$F"&amp;$S1291),4))="GOTS",IF($G1291="Organic","GOTS_Organic_raw",(IF($G1291="Responsible","GOTS_Responsible",(IF($G1291="No Attribute (Conventional)","GOTS_conventional",(IF($G1291="Recycled Pre/Post-Consumer","GOTS_pre_post",(IF($G1291="In-Conversion","GOTS_in_conversion",(IF($G1291="Sustainably Sourced","Sustainably_sourced",(IF($G1291="Recycled pre-consumer organic","GOTS_recycled_organic",""))))))))))))),IF($G1291="Organic","Organic",(IF($G1291="Responsible","Responsible",(IF($G1291="No Attribute (Conventional)","No_Attribute_Conventional",(IF($G1291="Recycled Pre/Post-Consumer","Recycled_Pre_Post_Consumer",(IF($G1291="In-Conversion","In_Conversion",(IF($G1291="Recycled Pre-Consumer","Recycled_Pre_Consumer",(IF($G1291="Recycled Post-Consumer","Recycled_Post_Consumer",(IF($G1291="Sustainably Sourced","Sustainably_sourced",(IF($G1291="Recycled pre-consumer organic","GOTS_recycled_organic","")))))))))))))))))),"")</f>
        <v/>
      </c>
      <c r="AE1291" t="e" cm="1">
        <f t="array" aca="1" ref="AE1291" ca="1">IF($I1291="",IF(INDIRECT("$F"&amp;$S1291)="","",IF(LEFT(INDIRECT("$F"&amp;$S1291),3)="GRS","GRS_RCS_RM",IF((LEFT(INDIRECT("$F"&amp;$S1291),3))="RCS","GRS_RCS_RM",IF(INDIRECT("$F"&amp;$S1291)="OCS (No Label)","OCS_Conversion_RM",IF(LEFT(INDIRECT("$F"&amp;$S1291),3)="OCS","OCS_RM",IF(RIGHT(INDIRECT("$F"&amp;$S1291),10)="conversion","GOTS_RM_conversion",IF((LEFT(INDIRECT("$F"&amp;$S1291),4))="GOTS","GOTS_RM","Responsible_RM"))))))),"DELETERM")</f>
        <v>#VALUE!</v>
      </c>
      <c r="AF1291" t="e" cm="1">
        <f t="array" aca="1" ref="AF1291" ca="1">IF($S1291="","",INDIRECT("$Z"&amp;$S1291))</f>
        <v>#VALUE!</v>
      </c>
      <c r="AG1291" t="str">
        <f t="shared" si="396"/>
        <v/>
      </c>
      <c r="AH1291" t="str" cm="1">
        <f t="array" aca="1" ref="AH1291" ca="1">IFERROR(INDIRECT("$ag"&amp;S1291),"")</f>
        <v/>
      </c>
      <c r="AI1291" t="e" cm="1">
        <f t="array" aca="1" ref="AI1291" ca="1">INDIRECT("O"&amp;S1291)</f>
        <v>#VALUE!</v>
      </c>
      <c r="AJ1291" t="str">
        <f t="shared" si="397"/>
        <v/>
      </c>
    </row>
    <row r="1292" spans="1:36" ht="16.5" customHeight="1">
      <c r="A1292" s="129"/>
      <c r="B1292" s="134"/>
      <c r="C1292" s="135"/>
      <c r="D1292" s="146"/>
      <c r="E1292" s="146"/>
      <c r="F1292" s="135"/>
      <c r="G1292" s="147"/>
      <c r="H1292" s="147"/>
      <c r="I1292" s="147"/>
      <c r="J1292" s="147"/>
      <c r="K1292" s="38"/>
      <c r="L1292" s="143"/>
      <c r="M1292" s="143"/>
      <c r="N1292" s="61"/>
      <c r="O1292" s="314"/>
      <c r="Q1292" t="str">
        <f t="shared" si="392"/>
        <v/>
      </c>
      <c r="S1292" t="e">
        <f t="shared" ref="S1292:S1355" ca="1" si="401">IF(INDIRECT("A"&amp;$S$63+$U1292)&lt;&gt;"",$S$63+$U1292,"")</f>
        <v>#VALUE!</v>
      </c>
      <c r="T1292" t="e">
        <f t="shared" ca="1" si="398"/>
        <v>#VALUE!</v>
      </c>
      <c r="U1292">
        <f t="shared" ref="U1292:U1355" si="402">(12*W1292)</f>
        <v>1224</v>
      </c>
      <c r="V1292">
        <v>102.416666666675</v>
      </c>
      <c r="W1292">
        <f t="shared" si="383"/>
        <v>102</v>
      </c>
      <c r="X1292" t="str" cm="1">
        <f t="array" aca="1" ref="X1292" ca="1">IFERROR(INDEX('PC&amp;PD'!$A$1:$AS$19,ROW('PC&amp;PD'!$A$19),MATCH(INDIRECT(T1292),'PC&amp;PD'!$A$1:$AS$1,0)),"")</f>
        <v/>
      </c>
      <c r="AA1292" t="str">
        <f t="shared" si="393"/>
        <v/>
      </c>
      <c r="AB1292" t="str">
        <f t="shared" si="394"/>
        <v/>
      </c>
      <c r="AC1292" t="e">
        <f t="shared" ca="1" si="395"/>
        <v>#VALUE!</v>
      </c>
      <c r="AD1292" t="str" cm="1">
        <f t="array" aca="1" ref="AD1292" ca="1">IFERROR(IF((LEFT(INDIRECT("$F"&amp;$S1292),4))="GOTS",IF($G1292="Organic","GOTS_Organic_raw",(IF($G1292="Responsible","GOTS_Responsible",(IF($G1292="No Attribute (Conventional)","GOTS_conventional",(IF($G1292="Recycled Pre/Post-Consumer","GOTS_pre_post",(IF($G1292="In-Conversion","GOTS_in_conversion",(IF($G1292="Sustainably Sourced","Sustainably_sourced",(IF($G1292="Recycled pre-consumer organic","GOTS_recycled_organic",""))))))))))))),IF($G1292="Organic","Organic",(IF($G1292="Responsible","Responsible",(IF($G1292="No Attribute (Conventional)","No_Attribute_Conventional",(IF($G1292="Recycled Pre/Post-Consumer","Recycled_Pre_Post_Consumer",(IF($G1292="In-Conversion","In_Conversion",(IF($G1292="Recycled Pre-Consumer","Recycled_Pre_Consumer",(IF($G1292="Recycled Post-Consumer","Recycled_Post_Consumer",(IF($G1292="Sustainably Sourced","Sustainably_sourced",(IF($G1292="Recycled pre-consumer organic","GOTS_recycled_organic","")))))))))))))))))),"")</f>
        <v/>
      </c>
      <c r="AE1292" t="e" cm="1">
        <f t="array" aca="1" ref="AE1292" ca="1">IF($I1292="",IF(INDIRECT("$F"&amp;$S1292)="","",IF(LEFT(INDIRECT("$F"&amp;$S1292),3)="GRS","GRS_RCS_RM",IF((LEFT(INDIRECT("$F"&amp;$S1292),3))="RCS","GRS_RCS_RM",IF(INDIRECT("$F"&amp;$S1292)="OCS (No Label)","OCS_Conversion_RM",IF(LEFT(INDIRECT("$F"&amp;$S1292),3)="OCS","OCS_RM",IF(RIGHT(INDIRECT("$F"&amp;$S1292),10)="conversion","GOTS_RM_conversion",IF((LEFT(INDIRECT("$F"&amp;$S1292),4))="GOTS","GOTS_RM","Responsible_RM"))))))),"DELETERM")</f>
        <v>#VALUE!</v>
      </c>
      <c r="AF1292" t="e" cm="1">
        <f t="array" aca="1" ref="AF1292" ca="1">IF($S1292="","",INDIRECT("$Z"&amp;$S1292))</f>
        <v>#VALUE!</v>
      </c>
      <c r="AG1292" t="str">
        <f t="shared" si="396"/>
        <v/>
      </c>
      <c r="AH1292" t="str" cm="1">
        <f t="array" aca="1" ref="AH1292" ca="1">IFERROR(INDIRECT("$ag"&amp;S1292),"")</f>
        <v/>
      </c>
      <c r="AI1292" t="e" cm="1">
        <f t="array" aca="1" ref="AI1292" ca="1">INDIRECT("O"&amp;S1292)</f>
        <v>#VALUE!</v>
      </c>
      <c r="AJ1292" t="str">
        <f t="shared" si="397"/>
        <v/>
      </c>
    </row>
    <row r="1293" spans="1:36" ht="16.5" customHeight="1">
      <c r="A1293" s="130"/>
      <c r="B1293" s="136"/>
      <c r="C1293" s="137"/>
      <c r="D1293" s="146"/>
      <c r="E1293" s="146"/>
      <c r="F1293" s="137"/>
      <c r="G1293" s="147"/>
      <c r="H1293" s="147"/>
      <c r="I1293" s="147"/>
      <c r="J1293" s="147"/>
      <c r="K1293" s="38"/>
      <c r="L1293" s="144"/>
      <c r="M1293" s="144"/>
      <c r="N1293" s="61"/>
      <c r="O1293" s="314"/>
      <c r="Q1293" t="str">
        <f t="shared" si="392"/>
        <v/>
      </c>
      <c r="S1293" t="e">
        <f t="shared" ca="1" si="401"/>
        <v>#VALUE!</v>
      </c>
      <c r="T1293" t="e">
        <f t="shared" ca="1" si="398"/>
        <v>#VALUE!</v>
      </c>
      <c r="U1293">
        <f t="shared" si="402"/>
        <v>1224</v>
      </c>
      <c r="V1293">
        <v>102.500000000008</v>
      </c>
      <c r="W1293">
        <f t="shared" si="383"/>
        <v>102</v>
      </c>
      <c r="X1293" t="str" cm="1">
        <f t="array" aca="1" ref="X1293" ca="1">IFERROR(INDEX('PC&amp;PD'!$A$1:$AS$19,ROW('PC&amp;PD'!$A$19),MATCH(INDIRECT(T1293),'PC&amp;PD'!$A$1:$AS$1,0)),"")</f>
        <v/>
      </c>
      <c r="AA1293" t="str">
        <f t="shared" si="393"/>
        <v/>
      </c>
      <c r="AB1293" t="str">
        <f t="shared" si="394"/>
        <v/>
      </c>
      <c r="AC1293" t="e">
        <f t="shared" ca="1" si="395"/>
        <v>#VALUE!</v>
      </c>
      <c r="AD1293" t="str" cm="1">
        <f t="array" aca="1" ref="AD1293" ca="1">IFERROR(IF((LEFT(INDIRECT("$F"&amp;$S1293),4))="GOTS",IF($G1293="Organic","GOTS_Organic_raw",(IF($G1293="Responsible","GOTS_Responsible",(IF($G1293="No Attribute (Conventional)","GOTS_conventional",(IF($G1293="Recycled Pre/Post-Consumer","GOTS_pre_post",(IF($G1293="In-Conversion","GOTS_in_conversion",(IF($G1293="Sustainably Sourced","Sustainably_sourced",(IF($G1293="Recycled pre-consumer organic","GOTS_recycled_organic",""))))))))))))),IF($G1293="Organic","Organic",(IF($G1293="Responsible","Responsible",(IF($G1293="No Attribute (Conventional)","No_Attribute_Conventional",(IF($G1293="Recycled Pre/Post-Consumer","Recycled_Pre_Post_Consumer",(IF($G1293="In-Conversion","In_Conversion",(IF($G1293="Recycled Pre-Consumer","Recycled_Pre_Consumer",(IF($G1293="Recycled Post-Consumer","Recycled_Post_Consumer",(IF($G1293="Sustainably Sourced","Sustainably_sourced",(IF($G1293="Recycled pre-consumer organic","GOTS_recycled_organic","")))))))))))))))))),"")</f>
        <v/>
      </c>
      <c r="AE1293" t="e" cm="1">
        <f t="array" aca="1" ref="AE1293" ca="1">IF($I1293="",IF(INDIRECT("$F"&amp;$S1293)="","",IF(LEFT(INDIRECT("$F"&amp;$S1293),3)="GRS","GRS_RCS_RM",IF((LEFT(INDIRECT("$F"&amp;$S1293),3))="RCS","GRS_RCS_RM",IF(INDIRECT("$F"&amp;$S1293)="OCS (No Label)","OCS_Conversion_RM",IF(LEFT(INDIRECT("$F"&amp;$S1293),3)="OCS","OCS_RM",IF(RIGHT(INDIRECT("$F"&amp;$S1293),10)="conversion","GOTS_RM_conversion",IF((LEFT(INDIRECT("$F"&amp;$S1293),4))="GOTS","GOTS_RM","Responsible_RM"))))))),"DELETERM")</f>
        <v>#VALUE!</v>
      </c>
      <c r="AF1293" t="e" cm="1">
        <f t="array" aca="1" ref="AF1293" ca="1">IF($S1293="","",INDIRECT("$Z"&amp;$S1293))</f>
        <v>#VALUE!</v>
      </c>
      <c r="AG1293" t="str">
        <f t="shared" si="396"/>
        <v/>
      </c>
      <c r="AH1293" t="str" cm="1">
        <f t="array" aca="1" ref="AH1293" ca="1">IFERROR(INDIRECT("$ag"&amp;S1293),"")</f>
        <v/>
      </c>
      <c r="AI1293" t="e" cm="1">
        <f t="array" aca="1" ref="AI1293" ca="1">INDIRECT("O"&amp;S1293)</f>
        <v>#VALUE!</v>
      </c>
      <c r="AJ1293" t="str">
        <f t="shared" si="397"/>
        <v/>
      </c>
    </row>
    <row r="1294" spans="1:36" ht="16.5" customHeight="1">
      <c r="A1294" s="130"/>
      <c r="B1294" s="136"/>
      <c r="C1294" s="137"/>
      <c r="D1294" s="146"/>
      <c r="E1294" s="146"/>
      <c r="F1294" s="137"/>
      <c r="G1294" s="147"/>
      <c r="H1294" s="147"/>
      <c r="I1294" s="147"/>
      <c r="J1294" s="147"/>
      <c r="K1294" s="38"/>
      <c r="L1294" s="144"/>
      <c r="M1294" s="144"/>
      <c r="N1294" s="61"/>
      <c r="O1294" s="314"/>
      <c r="Q1294" t="str">
        <f t="shared" si="392"/>
        <v/>
      </c>
      <c r="S1294" t="e">
        <f t="shared" ca="1" si="401"/>
        <v>#VALUE!</v>
      </c>
      <c r="T1294" t="e">
        <f t="shared" ca="1" si="398"/>
        <v>#VALUE!</v>
      </c>
      <c r="U1294">
        <f t="shared" si="402"/>
        <v>1224</v>
      </c>
      <c r="V1294">
        <v>102.583333333341</v>
      </c>
      <c r="W1294">
        <f t="shared" si="383"/>
        <v>102</v>
      </c>
      <c r="X1294" t="str" cm="1">
        <f t="array" aca="1" ref="X1294" ca="1">IFERROR(INDEX('PC&amp;PD'!$A$1:$AS$19,ROW('PC&amp;PD'!$A$19),MATCH(INDIRECT(T1294),'PC&amp;PD'!$A$1:$AS$1,0)),"")</f>
        <v/>
      </c>
      <c r="AA1294" t="str">
        <f t="shared" si="393"/>
        <v/>
      </c>
      <c r="AB1294" t="str">
        <f t="shared" si="394"/>
        <v/>
      </c>
      <c r="AC1294" t="e">
        <f t="shared" ca="1" si="395"/>
        <v>#VALUE!</v>
      </c>
      <c r="AD1294" t="str" cm="1">
        <f t="array" aca="1" ref="AD1294" ca="1">IFERROR(IF((LEFT(INDIRECT("$F"&amp;$S1294),4))="GOTS",IF($G1294="Organic","GOTS_Organic_raw",(IF($G1294="Responsible","GOTS_Responsible",(IF($G1294="No Attribute (Conventional)","GOTS_conventional",(IF($G1294="Recycled Pre/Post-Consumer","GOTS_pre_post",(IF($G1294="In-Conversion","GOTS_in_conversion",(IF($G1294="Sustainably Sourced","Sustainably_sourced",(IF($G1294="Recycled pre-consumer organic","GOTS_recycled_organic",""))))))))))))),IF($G1294="Organic","Organic",(IF($G1294="Responsible","Responsible",(IF($G1294="No Attribute (Conventional)","No_Attribute_Conventional",(IF($G1294="Recycled Pre/Post-Consumer","Recycled_Pre_Post_Consumer",(IF($G1294="In-Conversion","In_Conversion",(IF($G1294="Recycled Pre-Consumer","Recycled_Pre_Consumer",(IF($G1294="Recycled Post-Consumer","Recycled_Post_Consumer",(IF($G1294="Sustainably Sourced","Sustainably_sourced",(IF($G1294="Recycled pre-consumer organic","GOTS_recycled_organic","")))))))))))))))))),"")</f>
        <v/>
      </c>
      <c r="AE1294" t="e" cm="1">
        <f t="array" aca="1" ref="AE1294" ca="1">IF($I1294="",IF(INDIRECT("$F"&amp;$S1294)="","",IF(LEFT(INDIRECT("$F"&amp;$S1294),3)="GRS","GRS_RCS_RM",IF((LEFT(INDIRECT("$F"&amp;$S1294),3))="RCS","GRS_RCS_RM",IF(INDIRECT("$F"&amp;$S1294)="OCS (No Label)","OCS_Conversion_RM",IF(LEFT(INDIRECT("$F"&amp;$S1294),3)="OCS","OCS_RM",IF(RIGHT(INDIRECT("$F"&amp;$S1294),10)="conversion","GOTS_RM_conversion",IF((LEFT(INDIRECT("$F"&amp;$S1294),4))="GOTS","GOTS_RM","Responsible_RM"))))))),"DELETERM")</f>
        <v>#VALUE!</v>
      </c>
      <c r="AF1294" t="e" cm="1">
        <f t="array" aca="1" ref="AF1294" ca="1">IF($S1294="","",INDIRECT("$Z"&amp;$S1294))</f>
        <v>#VALUE!</v>
      </c>
      <c r="AG1294" t="str">
        <f t="shared" si="396"/>
        <v/>
      </c>
      <c r="AH1294" t="str" cm="1">
        <f t="array" aca="1" ref="AH1294" ca="1">IFERROR(INDIRECT("$ag"&amp;S1294),"")</f>
        <v/>
      </c>
      <c r="AI1294" t="e" cm="1">
        <f t="array" aca="1" ref="AI1294" ca="1">INDIRECT("O"&amp;S1294)</f>
        <v>#VALUE!</v>
      </c>
      <c r="AJ1294" t="str">
        <f t="shared" si="397"/>
        <v/>
      </c>
    </row>
    <row r="1295" spans="1:36" ht="16.5" customHeight="1">
      <c r="A1295" s="130"/>
      <c r="B1295" s="136"/>
      <c r="C1295" s="137"/>
      <c r="D1295" s="146"/>
      <c r="E1295" s="146"/>
      <c r="F1295" s="137"/>
      <c r="G1295" s="147"/>
      <c r="H1295" s="147"/>
      <c r="I1295" s="147"/>
      <c r="J1295" s="147"/>
      <c r="K1295" s="38"/>
      <c r="L1295" s="144"/>
      <c r="M1295" s="144"/>
      <c r="N1295" s="61"/>
      <c r="O1295" s="314"/>
      <c r="Q1295" t="str">
        <f t="shared" si="392"/>
        <v/>
      </c>
      <c r="S1295" t="e">
        <f t="shared" ca="1" si="401"/>
        <v>#VALUE!</v>
      </c>
      <c r="T1295" t="e">
        <f t="shared" ca="1" si="398"/>
        <v>#VALUE!</v>
      </c>
      <c r="U1295">
        <f t="shared" si="402"/>
        <v>1224</v>
      </c>
      <c r="V1295">
        <v>102.666666666675</v>
      </c>
      <c r="W1295">
        <f t="shared" si="383"/>
        <v>102</v>
      </c>
      <c r="X1295" t="str" cm="1">
        <f t="array" aca="1" ref="X1295" ca="1">IFERROR(INDEX('PC&amp;PD'!$A$1:$AS$19,ROW('PC&amp;PD'!$A$19),MATCH(INDIRECT(T1295),'PC&amp;PD'!$A$1:$AS$1,0)),"")</f>
        <v/>
      </c>
      <c r="AA1295" t="str">
        <f t="shared" si="393"/>
        <v/>
      </c>
      <c r="AB1295" t="str">
        <f t="shared" si="394"/>
        <v/>
      </c>
      <c r="AC1295" t="e">
        <f t="shared" ca="1" si="395"/>
        <v>#VALUE!</v>
      </c>
      <c r="AD1295" t="str" cm="1">
        <f t="array" aca="1" ref="AD1295" ca="1">IFERROR(IF((LEFT(INDIRECT("$F"&amp;$S1295),4))="GOTS",IF($G1295="Organic","GOTS_Organic_raw",(IF($G1295="Responsible","GOTS_Responsible",(IF($G1295="No Attribute (Conventional)","GOTS_conventional",(IF($G1295="Recycled Pre/Post-Consumer","GOTS_pre_post",(IF($G1295="In-Conversion","GOTS_in_conversion",(IF($G1295="Sustainably Sourced","Sustainably_sourced",(IF($G1295="Recycled pre-consumer organic","GOTS_recycled_organic",""))))))))))))),IF($G1295="Organic","Organic",(IF($G1295="Responsible","Responsible",(IF($G1295="No Attribute (Conventional)","No_Attribute_Conventional",(IF($G1295="Recycled Pre/Post-Consumer","Recycled_Pre_Post_Consumer",(IF($G1295="In-Conversion","In_Conversion",(IF($G1295="Recycled Pre-Consumer","Recycled_Pre_Consumer",(IF($G1295="Recycled Post-Consumer","Recycled_Post_Consumer",(IF($G1295="Sustainably Sourced","Sustainably_sourced",(IF($G1295="Recycled pre-consumer organic","GOTS_recycled_organic","")))))))))))))))))),"")</f>
        <v/>
      </c>
      <c r="AE1295" t="e" cm="1">
        <f t="array" aca="1" ref="AE1295" ca="1">IF($I1295="",IF(INDIRECT("$F"&amp;$S1295)="","",IF(LEFT(INDIRECT("$F"&amp;$S1295),3)="GRS","GRS_RCS_RM",IF((LEFT(INDIRECT("$F"&amp;$S1295),3))="RCS","GRS_RCS_RM",IF(INDIRECT("$F"&amp;$S1295)="OCS (No Label)","OCS_Conversion_RM",IF(LEFT(INDIRECT("$F"&amp;$S1295),3)="OCS","OCS_RM",IF(RIGHT(INDIRECT("$F"&amp;$S1295),10)="conversion","GOTS_RM_conversion",IF((LEFT(INDIRECT("$F"&amp;$S1295),4))="GOTS","GOTS_RM","Responsible_RM"))))))),"DELETERM")</f>
        <v>#VALUE!</v>
      </c>
      <c r="AF1295" t="e" cm="1">
        <f t="array" aca="1" ref="AF1295" ca="1">IF($S1295="","",INDIRECT("$Z"&amp;$S1295))</f>
        <v>#VALUE!</v>
      </c>
      <c r="AG1295" t="str">
        <f t="shared" si="396"/>
        <v/>
      </c>
      <c r="AH1295" t="str" cm="1">
        <f t="array" aca="1" ref="AH1295" ca="1">IFERROR(INDIRECT("$ag"&amp;S1295),"")</f>
        <v/>
      </c>
      <c r="AI1295" t="e" cm="1">
        <f t="array" aca="1" ref="AI1295" ca="1">INDIRECT("O"&amp;S1295)</f>
        <v>#VALUE!</v>
      </c>
      <c r="AJ1295" t="str">
        <f t="shared" si="397"/>
        <v/>
      </c>
    </row>
    <row r="1296" spans="1:36" ht="16.5" customHeight="1">
      <c r="A1296" s="130"/>
      <c r="B1296" s="136"/>
      <c r="C1296" s="137"/>
      <c r="D1296" s="146"/>
      <c r="E1296" s="146"/>
      <c r="F1296" s="137"/>
      <c r="G1296" s="147"/>
      <c r="H1296" s="147"/>
      <c r="I1296" s="147"/>
      <c r="J1296" s="147"/>
      <c r="K1296" s="38"/>
      <c r="L1296" s="144"/>
      <c r="M1296" s="144"/>
      <c r="N1296" s="61"/>
      <c r="O1296" s="314"/>
      <c r="Q1296" t="str">
        <f t="shared" si="392"/>
        <v/>
      </c>
      <c r="S1296" t="e">
        <f t="shared" ca="1" si="401"/>
        <v>#VALUE!</v>
      </c>
      <c r="T1296" t="e">
        <f t="shared" ca="1" si="398"/>
        <v>#VALUE!</v>
      </c>
      <c r="U1296">
        <f t="shared" si="402"/>
        <v>1224</v>
      </c>
      <c r="V1296">
        <v>102.750000000008</v>
      </c>
      <c r="W1296">
        <f t="shared" si="383"/>
        <v>102</v>
      </c>
      <c r="X1296" t="str" cm="1">
        <f t="array" aca="1" ref="X1296" ca="1">IFERROR(INDEX('PC&amp;PD'!$A$1:$AS$19,ROW('PC&amp;PD'!$A$19),MATCH(INDIRECT(T1296),'PC&amp;PD'!$A$1:$AS$1,0)),"")</f>
        <v/>
      </c>
      <c r="AA1296" t="str">
        <f t="shared" si="393"/>
        <v/>
      </c>
      <c r="AB1296" t="str">
        <f t="shared" si="394"/>
        <v/>
      </c>
      <c r="AC1296" t="e">
        <f t="shared" ca="1" si="395"/>
        <v>#VALUE!</v>
      </c>
      <c r="AD1296" t="str" cm="1">
        <f t="array" aca="1" ref="AD1296" ca="1">IFERROR(IF((LEFT(INDIRECT("$F"&amp;$S1296),4))="GOTS",IF($G1296="Organic","GOTS_Organic_raw",(IF($G1296="Responsible","GOTS_Responsible",(IF($G1296="No Attribute (Conventional)","GOTS_conventional",(IF($G1296="Recycled Pre/Post-Consumer","GOTS_pre_post",(IF($G1296="In-Conversion","GOTS_in_conversion",(IF($G1296="Sustainably Sourced","Sustainably_sourced",(IF($G1296="Recycled pre-consumer organic","GOTS_recycled_organic",""))))))))))))),IF($G1296="Organic","Organic",(IF($G1296="Responsible","Responsible",(IF($G1296="No Attribute (Conventional)","No_Attribute_Conventional",(IF($G1296="Recycled Pre/Post-Consumer","Recycled_Pre_Post_Consumer",(IF($G1296="In-Conversion","In_Conversion",(IF($G1296="Recycled Pre-Consumer","Recycled_Pre_Consumer",(IF($G1296="Recycled Post-Consumer","Recycled_Post_Consumer",(IF($G1296="Sustainably Sourced","Sustainably_sourced",(IF($G1296="Recycled pre-consumer organic","GOTS_recycled_organic","")))))))))))))))))),"")</f>
        <v/>
      </c>
      <c r="AE1296" t="e" cm="1">
        <f t="array" aca="1" ref="AE1296" ca="1">IF($I1296="",IF(INDIRECT("$F"&amp;$S1296)="","",IF(LEFT(INDIRECT("$F"&amp;$S1296),3)="GRS","GRS_RCS_RM",IF((LEFT(INDIRECT("$F"&amp;$S1296),3))="RCS","GRS_RCS_RM",IF(INDIRECT("$F"&amp;$S1296)="OCS (No Label)","OCS_Conversion_RM",IF(LEFT(INDIRECT("$F"&amp;$S1296),3)="OCS","OCS_RM",IF(RIGHT(INDIRECT("$F"&amp;$S1296),10)="conversion","GOTS_RM_conversion",IF((LEFT(INDIRECT("$F"&amp;$S1296),4))="GOTS","GOTS_RM","Responsible_RM"))))))),"DELETERM")</f>
        <v>#VALUE!</v>
      </c>
      <c r="AF1296" t="e" cm="1">
        <f t="array" aca="1" ref="AF1296" ca="1">IF($S1296="","",INDIRECT("$Z"&amp;$S1296))</f>
        <v>#VALUE!</v>
      </c>
      <c r="AG1296" t="str">
        <f t="shared" si="396"/>
        <v/>
      </c>
      <c r="AH1296" t="str" cm="1">
        <f t="array" aca="1" ref="AH1296" ca="1">IFERROR(INDIRECT("$ag"&amp;S1296),"")</f>
        <v/>
      </c>
      <c r="AI1296" t="e" cm="1">
        <f t="array" aca="1" ref="AI1296" ca="1">INDIRECT("O"&amp;S1296)</f>
        <v>#VALUE!</v>
      </c>
      <c r="AJ1296" t="str">
        <f t="shared" si="397"/>
        <v/>
      </c>
    </row>
    <row r="1297" spans="1:36" ht="16.5" customHeight="1">
      <c r="A1297" s="130"/>
      <c r="B1297" s="136"/>
      <c r="C1297" s="137"/>
      <c r="D1297" s="146"/>
      <c r="E1297" s="146"/>
      <c r="F1297" s="137"/>
      <c r="G1297" s="147"/>
      <c r="H1297" s="147"/>
      <c r="I1297" s="147"/>
      <c r="J1297" s="147"/>
      <c r="K1297" s="38"/>
      <c r="L1297" s="144"/>
      <c r="M1297" s="144"/>
      <c r="N1297" s="61"/>
      <c r="O1297" s="314"/>
      <c r="Q1297" t="str">
        <f t="shared" si="392"/>
        <v/>
      </c>
      <c r="S1297" t="e">
        <f t="shared" ca="1" si="401"/>
        <v>#VALUE!</v>
      </c>
      <c r="T1297" t="e">
        <f t="shared" ca="1" si="398"/>
        <v>#VALUE!</v>
      </c>
      <c r="U1297">
        <f t="shared" si="402"/>
        <v>1224</v>
      </c>
      <c r="V1297">
        <v>102.833333333341</v>
      </c>
      <c r="W1297">
        <f t="shared" si="383"/>
        <v>102</v>
      </c>
      <c r="X1297" t="str" cm="1">
        <f t="array" aca="1" ref="X1297" ca="1">IFERROR(INDEX('PC&amp;PD'!$A$1:$AS$19,ROW('PC&amp;PD'!$A$19),MATCH(INDIRECT(T1297),'PC&amp;PD'!$A$1:$AS$1,0)),"")</f>
        <v/>
      </c>
      <c r="AA1297" t="str">
        <f t="shared" si="393"/>
        <v/>
      </c>
      <c r="AB1297" t="str">
        <f t="shared" si="394"/>
        <v/>
      </c>
      <c r="AC1297" t="e">
        <f t="shared" ca="1" si="395"/>
        <v>#VALUE!</v>
      </c>
      <c r="AD1297" t="str" cm="1">
        <f t="array" aca="1" ref="AD1297" ca="1">IFERROR(IF((LEFT(INDIRECT("$F"&amp;$S1297),4))="GOTS",IF($G1297="Organic","GOTS_Organic_raw",(IF($G1297="Responsible","GOTS_Responsible",(IF($G1297="No Attribute (Conventional)","GOTS_conventional",(IF($G1297="Recycled Pre/Post-Consumer","GOTS_pre_post",(IF($G1297="In-Conversion","GOTS_in_conversion",(IF($G1297="Sustainably Sourced","Sustainably_sourced",(IF($G1297="Recycled pre-consumer organic","GOTS_recycled_organic",""))))))))))))),IF($G1297="Organic","Organic",(IF($G1297="Responsible","Responsible",(IF($G1297="No Attribute (Conventional)","No_Attribute_Conventional",(IF($G1297="Recycled Pre/Post-Consumer","Recycled_Pre_Post_Consumer",(IF($G1297="In-Conversion","In_Conversion",(IF($G1297="Recycled Pre-Consumer","Recycled_Pre_Consumer",(IF($G1297="Recycled Post-Consumer","Recycled_Post_Consumer",(IF($G1297="Sustainably Sourced","Sustainably_sourced",(IF($G1297="Recycled pre-consumer organic","GOTS_recycled_organic","")))))))))))))))))),"")</f>
        <v/>
      </c>
      <c r="AE1297" t="e" cm="1">
        <f t="array" aca="1" ref="AE1297" ca="1">IF($I1297="",IF(INDIRECT("$F"&amp;$S1297)="","",IF(LEFT(INDIRECT("$F"&amp;$S1297),3)="GRS","GRS_RCS_RM",IF((LEFT(INDIRECT("$F"&amp;$S1297),3))="RCS","GRS_RCS_RM",IF(INDIRECT("$F"&amp;$S1297)="OCS (No Label)","OCS_Conversion_RM",IF(LEFT(INDIRECT("$F"&amp;$S1297),3)="OCS","OCS_RM",IF(RIGHT(INDIRECT("$F"&amp;$S1297),10)="conversion","GOTS_RM_conversion",IF((LEFT(INDIRECT("$F"&amp;$S1297),4))="GOTS","GOTS_RM","Responsible_RM"))))))),"DELETERM")</f>
        <v>#VALUE!</v>
      </c>
      <c r="AF1297" t="e" cm="1">
        <f t="array" aca="1" ref="AF1297" ca="1">IF($S1297="","",INDIRECT("$Z"&amp;$S1297))</f>
        <v>#VALUE!</v>
      </c>
      <c r="AG1297" t="str">
        <f t="shared" si="396"/>
        <v/>
      </c>
      <c r="AH1297" t="str" cm="1">
        <f t="array" aca="1" ref="AH1297" ca="1">IFERROR(INDIRECT("$ag"&amp;S1297),"")</f>
        <v/>
      </c>
      <c r="AI1297" t="e" cm="1">
        <f t="array" aca="1" ref="AI1297" ca="1">INDIRECT("O"&amp;S1297)</f>
        <v>#VALUE!</v>
      </c>
      <c r="AJ1297" t="str">
        <f t="shared" si="397"/>
        <v/>
      </c>
    </row>
    <row r="1298" spans="1:36" ht="16.5" customHeight="1" thickBot="1">
      <c r="A1298" s="131"/>
      <c r="B1298" s="138"/>
      <c r="C1298" s="139"/>
      <c r="D1298" s="148"/>
      <c r="E1298" s="148"/>
      <c r="F1298" s="139"/>
      <c r="G1298" s="149"/>
      <c r="H1298" s="149"/>
      <c r="I1298" s="149"/>
      <c r="J1298" s="149"/>
      <c r="K1298" s="39"/>
      <c r="L1298" s="145"/>
      <c r="M1298" s="145"/>
      <c r="N1298" s="62"/>
      <c r="O1298" s="315"/>
      <c r="Q1298" t="str">
        <f t="shared" si="392"/>
        <v/>
      </c>
      <c r="S1298" t="e">
        <f t="shared" ca="1" si="401"/>
        <v>#VALUE!</v>
      </c>
      <c r="T1298" t="e">
        <f t="shared" ca="1" si="398"/>
        <v>#VALUE!</v>
      </c>
      <c r="U1298">
        <f t="shared" si="402"/>
        <v>1224</v>
      </c>
      <c r="V1298">
        <v>102.916666666675</v>
      </c>
      <c r="W1298">
        <f t="shared" si="383"/>
        <v>102</v>
      </c>
      <c r="X1298" t="str" cm="1">
        <f t="array" aca="1" ref="X1298" ca="1">IFERROR(INDEX('PC&amp;PD'!$A$1:$AS$19,ROW('PC&amp;PD'!$A$19),MATCH(INDIRECT(T1298),'PC&amp;PD'!$A$1:$AS$1,0)),"")</f>
        <v/>
      </c>
      <c r="AA1298" t="str">
        <f t="shared" si="393"/>
        <v/>
      </c>
      <c r="AB1298" t="str">
        <f t="shared" si="394"/>
        <v/>
      </c>
      <c r="AC1298" t="e">
        <f t="shared" ca="1" si="395"/>
        <v>#VALUE!</v>
      </c>
      <c r="AD1298" t="str" cm="1">
        <f t="array" aca="1" ref="AD1298" ca="1">IFERROR(IF((LEFT(INDIRECT("$F"&amp;$S1298),4))="GOTS",IF($G1298="Organic","GOTS_Organic_raw",(IF($G1298="Responsible","GOTS_Responsible",(IF($G1298="No Attribute (Conventional)","GOTS_conventional",(IF($G1298="Recycled Pre/Post-Consumer","GOTS_pre_post",(IF($G1298="In-Conversion","GOTS_in_conversion",(IF($G1298="Sustainably Sourced","Sustainably_sourced",(IF($G1298="Recycled pre-consumer organic","GOTS_recycled_organic",""))))))))))))),IF($G1298="Organic","Organic",(IF($G1298="Responsible","Responsible",(IF($G1298="No Attribute (Conventional)","No_Attribute_Conventional",(IF($G1298="Recycled Pre/Post-Consumer","Recycled_Pre_Post_Consumer",(IF($G1298="In-Conversion","In_Conversion",(IF($G1298="Recycled Pre-Consumer","Recycled_Pre_Consumer",(IF($G1298="Recycled Post-Consumer","Recycled_Post_Consumer",(IF($G1298="Sustainably Sourced","Sustainably_sourced",(IF($G1298="Recycled pre-consumer organic","GOTS_recycled_organic","")))))))))))))))))),"")</f>
        <v/>
      </c>
      <c r="AE1298" t="e" cm="1">
        <f t="array" aca="1" ref="AE1298" ca="1">IF($I1298="",IF(INDIRECT("$F"&amp;$S1298)="","",IF(LEFT(INDIRECT("$F"&amp;$S1298),3)="GRS","GRS_RCS_RM",IF((LEFT(INDIRECT("$F"&amp;$S1298),3))="RCS","GRS_RCS_RM",IF(INDIRECT("$F"&amp;$S1298)="OCS (No Label)","OCS_Conversion_RM",IF(LEFT(INDIRECT("$F"&amp;$S1298),3)="OCS","OCS_RM",IF(RIGHT(INDIRECT("$F"&amp;$S1298),10)="conversion","GOTS_RM_conversion",IF((LEFT(INDIRECT("$F"&amp;$S1298),4))="GOTS","GOTS_RM","Responsible_RM"))))))),"DELETERM")</f>
        <v>#VALUE!</v>
      </c>
      <c r="AF1298" t="e" cm="1">
        <f t="array" aca="1" ref="AF1298" ca="1">IF($S1298="","",INDIRECT("$Z"&amp;$S1298))</f>
        <v>#VALUE!</v>
      </c>
      <c r="AG1298" t="str">
        <f t="shared" si="396"/>
        <v/>
      </c>
      <c r="AH1298" t="str" cm="1">
        <f t="array" aca="1" ref="AH1298" ca="1">IFERROR(INDIRECT("$ag"&amp;S1298),"")</f>
        <v/>
      </c>
      <c r="AI1298" t="e" cm="1">
        <f t="array" aca="1" ref="AI1298" ca="1">INDIRECT("O"&amp;S1298)</f>
        <v>#VALUE!</v>
      </c>
      <c r="AJ1298" t="str">
        <f t="shared" si="397"/>
        <v/>
      </c>
    </row>
    <row r="1299" spans="1:36" ht="16.5" customHeight="1">
      <c r="A1299" s="128" t="str">
        <f>IF(B1299="","",COUNTA($B$63:$B1299))</f>
        <v/>
      </c>
      <c r="B1299" s="132"/>
      <c r="C1299" s="133"/>
      <c r="D1299" s="140"/>
      <c r="E1299" s="140"/>
      <c r="F1299" s="133"/>
      <c r="G1299" s="141"/>
      <c r="H1299" s="141"/>
      <c r="I1299" s="141"/>
      <c r="J1299" s="141"/>
      <c r="K1299" s="37"/>
      <c r="L1299" s="142" t="str">
        <f>IF(R1299="","",LEFT(R1299,LEN(R1299)-2))</f>
        <v/>
      </c>
      <c r="M1299" s="142"/>
      <c r="N1299" s="60"/>
      <c r="O1299" s="313"/>
      <c r="Q1299" t="str">
        <f t="shared" si="392"/>
        <v/>
      </c>
      <c r="R1299" t="str">
        <f t="shared" ref="R1299" si="403">CONCATENATE($Q1299,Q1300,Q1301,Q1302,Q1303,Q1304,$Q1305,$Q1306,$Q1307,$Q1308,$Q1309,$Q1310)</f>
        <v/>
      </c>
      <c r="S1299" t="e">
        <f t="shared" ca="1" si="401"/>
        <v>#VALUE!</v>
      </c>
      <c r="T1299" t="e">
        <f t="shared" ca="1" si="398"/>
        <v>#VALUE!</v>
      </c>
      <c r="U1299">
        <f t="shared" si="402"/>
        <v>1236</v>
      </c>
      <c r="V1299">
        <v>103.000000000008</v>
      </c>
      <c r="W1299">
        <f t="shared" si="383"/>
        <v>103</v>
      </c>
      <c r="X1299" t="str" cm="1">
        <f t="array" aca="1" ref="X1299" ca="1">IFERROR(INDEX('PC&amp;PD'!$A$1:$AS$19,ROW('PC&amp;PD'!$A$19),MATCH(INDIRECT(T1299),'PC&amp;PD'!$A$1:$AS$1,0)),"")</f>
        <v/>
      </c>
      <c r="Z1299" t="str">
        <f t="shared" ref="Z1299" si="404">IFERROR(IF($F1299="OCS 100","OCS (OCS 100)",IF($F1299="OCS Blended","OCS (OCS Blended)",IF($F1299="OCS (No Label)","OCS (No Label)",IF($F1299="RCS 100","RCS (RCS 100)",IF($F1299="RCS Blended","RCS (RCS Blended)",IF($F1299="GRS","GRS (GRS)",IF($F1299="GRS (No Label)", "GRS (No Label)",IF($F1299="RDS","RDS (RDS)",IF($F1299="RWS","RWS (RWS)",IF($F1299="RAS","RAS (RAS)",IF($F1299="RMS","RMS (RMS)",IF($F1299="GOTS Organic","GOTS (Organic)",IF($F1299="GOTS Made with organic","GOTS (Made with Organic)",IF($F1299="GOTS Organic - in conversion","GOTS (Organic - In Conversion)",IF($F1299="GOTS Made with organic - in conversion","GOTS (Made with Organic - In Conversion)",""))))))))))))))),"")</f>
        <v/>
      </c>
      <c r="AA1299" t="str">
        <f t="shared" si="393"/>
        <v/>
      </c>
      <c r="AB1299" t="str">
        <f t="shared" si="394"/>
        <v/>
      </c>
      <c r="AC1299" t="e">
        <f t="shared" ca="1" si="395"/>
        <v>#VALUE!</v>
      </c>
      <c r="AD1299" t="str" cm="1">
        <f t="array" aca="1" ref="AD1299" ca="1">IFERROR(IF((LEFT(INDIRECT("$F"&amp;$S1299),4))="GOTS",IF($G1299="Organic","GOTS_Organic_raw",(IF($G1299="Responsible","GOTS_Responsible",(IF($G1299="No Attribute (Conventional)","GOTS_conventional",(IF($G1299="Recycled Pre/Post-Consumer","GOTS_pre_post",(IF($G1299="In-Conversion","GOTS_in_conversion",(IF($G1299="Sustainably Sourced","Sustainably_sourced",(IF($G1299="Recycled pre-consumer organic","GOTS_recycled_organic",""))))))))))))),IF($G1299="Organic","Organic",(IF($G1299="Responsible","Responsible",(IF($G1299="No Attribute (Conventional)","No_Attribute_Conventional",(IF($G1299="Recycled Pre/Post-Consumer","Recycled_Pre_Post_Consumer",(IF($G1299="In-Conversion","In_Conversion",(IF($G1299="Recycled Pre-Consumer","Recycled_Pre_Consumer",(IF($G1299="Recycled Post-Consumer","Recycled_Post_Consumer",(IF($G1299="Sustainably Sourced","Sustainably_sourced",(IF($G1299="Recycled pre-consumer organic","GOTS_recycled_organic","")))))))))))))))))),"")</f>
        <v/>
      </c>
      <c r="AE1299" t="e" cm="1">
        <f t="array" aca="1" ref="AE1299" ca="1">IF($I1299="",IF(INDIRECT("$F"&amp;$S1299)="","",IF(LEFT(INDIRECT("$F"&amp;$S1299),3)="GRS","GRS_RCS_RM",IF((LEFT(INDIRECT("$F"&amp;$S1299),3))="RCS","GRS_RCS_RM",IF(INDIRECT("$F"&amp;$S1299)="OCS (No Label)","OCS_Conversion_RM",IF(LEFT(INDIRECT("$F"&amp;$S1299),3)="OCS","OCS_RM",IF(RIGHT(INDIRECT("$F"&amp;$S1299),10)="conversion","GOTS_RM_conversion",IF((LEFT(INDIRECT("$F"&amp;$S1299),4))="GOTS","GOTS_RM","Responsible_RM"))))))),"DELETERM")</f>
        <v>#VALUE!</v>
      </c>
      <c r="AF1299" t="e" cm="1">
        <f t="array" aca="1" ref="AF1299" ca="1">IF($S1299="","",INDIRECT("$Z"&amp;$S1299))</f>
        <v>#VALUE!</v>
      </c>
      <c r="AG1299" t="str">
        <f t="shared" si="396"/>
        <v/>
      </c>
      <c r="AH1299" t="str" cm="1">
        <f t="array" aca="1" ref="AH1299" ca="1">IFERROR(INDIRECT("$ag"&amp;S1299),"")</f>
        <v/>
      </c>
      <c r="AI1299" t="e" cm="1">
        <f t="array" aca="1" ref="AI1299" ca="1">INDIRECT("O"&amp;S1299)</f>
        <v>#VALUE!</v>
      </c>
      <c r="AJ1299" t="str">
        <f t="shared" si="397"/>
        <v/>
      </c>
    </row>
    <row r="1300" spans="1:36" ht="16.5" customHeight="1">
      <c r="A1300" s="129"/>
      <c r="B1300" s="134"/>
      <c r="C1300" s="135"/>
      <c r="D1300" s="146"/>
      <c r="E1300" s="146"/>
      <c r="F1300" s="135"/>
      <c r="G1300" s="147"/>
      <c r="H1300" s="147"/>
      <c r="I1300" s="147"/>
      <c r="J1300" s="147"/>
      <c r="K1300" s="38"/>
      <c r="L1300" s="143"/>
      <c r="M1300" s="143"/>
      <c r="N1300" s="61"/>
      <c r="O1300" s="314"/>
      <c r="Q1300" t="str">
        <f t="shared" si="392"/>
        <v/>
      </c>
      <c r="S1300" t="e">
        <f t="shared" ca="1" si="401"/>
        <v>#VALUE!</v>
      </c>
      <c r="T1300" t="e">
        <f t="shared" ca="1" si="398"/>
        <v>#VALUE!</v>
      </c>
      <c r="U1300">
        <f t="shared" si="402"/>
        <v>1236</v>
      </c>
      <c r="V1300">
        <v>103.083333333341</v>
      </c>
      <c r="W1300">
        <f t="shared" si="383"/>
        <v>103</v>
      </c>
      <c r="X1300" t="str" cm="1">
        <f t="array" aca="1" ref="X1300" ca="1">IFERROR(INDEX('PC&amp;PD'!$A$1:$AS$19,ROW('PC&amp;PD'!$A$19),MATCH(INDIRECT(T1300),'PC&amp;PD'!$A$1:$AS$1,0)),"")</f>
        <v/>
      </c>
      <c r="AA1300" t="str">
        <f t="shared" si="393"/>
        <v/>
      </c>
      <c r="AB1300" t="str">
        <f t="shared" si="394"/>
        <v/>
      </c>
      <c r="AC1300" t="e">
        <f t="shared" ca="1" si="395"/>
        <v>#VALUE!</v>
      </c>
      <c r="AD1300" t="str" cm="1">
        <f t="array" aca="1" ref="AD1300" ca="1">IFERROR(IF((LEFT(INDIRECT("$F"&amp;$S1300),4))="GOTS",IF($G1300="Organic","GOTS_Organic_raw",(IF($G1300="Responsible","GOTS_Responsible",(IF($G1300="No Attribute (Conventional)","GOTS_conventional",(IF($G1300="Recycled Pre/Post-Consumer","GOTS_pre_post",(IF($G1300="In-Conversion","GOTS_in_conversion",(IF($G1300="Sustainably Sourced","Sustainably_sourced",(IF($G1300="Recycled pre-consumer organic","GOTS_recycled_organic",""))))))))))))),IF($G1300="Organic","Organic",(IF($G1300="Responsible","Responsible",(IF($G1300="No Attribute (Conventional)","No_Attribute_Conventional",(IF($G1300="Recycled Pre/Post-Consumer","Recycled_Pre_Post_Consumer",(IF($G1300="In-Conversion","In_Conversion",(IF($G1300="Recycled Pre-Consumer","Recycled_Pre_Consumer",(IF($G1300="Recycled Post-Consumer","Recycled_Post_Consumer",(IF($G1300="Sustainably Sourced","Sustainably_sourced",(IF($G1300="Recycled pre-consumer organic","GOTS_recycled_organic","")))))))))))))))))),"")</f>
        <v/>
      </c>
      <c r="AE1300" t="e" cm="1">
        <f t="array" aca="1" ref="AE1300" ca="1">IF($I1300="",IF(INDIRECT("$F"&amp;$S1300)="","",IF(LEFT(INDIRECT("$F"&amp;$S1300),3)="GRS","GRS_RCS_RM",IF((LEFT(INDIRECT("$F"&amp;$S1300),3))="RCS","GRS_RCS_RM",IF(INDIRECT("$F"&amp;$S1300)="OCS (No Label)","OCS_Conversion_RM",IF(LEFT(INDIRECT("$F"&amp;$S1300),3)="OCS","OCS_RM",IF(RIGHT(INDIRECT("$F"&amp;$S1300),10)="conversion","GOTS_RM_conversion",IF((LEFT(INDIRECT("$F"&amp;$S1300),4))="GOTS","GOTS_RM","Responsible_RM"))))))),"DELETERM")</f>
        <v>#VALUE!</v>
      </c>
      <c r="AF1300" t="e" cm="1">
        <f t="array" aca="1" ref="AF1300" ca="1">IF($S1300="","",INDIRECT("$Z"&amp;$S1300))</f>
        <v>#VALUE!</v>
      </c>
      <c r="AG1300" t="str">
        <f t="shared" si="396"/>
        <v/>
      </c>
      <c r="AH1300" t="str" cm="1">
        <f t="array" aca="1" ref="AH1300" ca="1">IFERROR(INDIRECT("$ag"&amp;S1300),"")</f>
        <v/>
      </c>
      <c r="AI1300" t="e" cm="1">
        <f t="array" aca="1" ref="AI1300" ca="1">INDIRECT("O"&amp;S1300)</f>
        <v>#VALUE!</v>
      </c>
      <c r="AJ1300" t="str">
        <f t="shared" si="397"/>
        <v/>
      </c>
    </row>
    <row r="1301" spans="1:36" ht="16.5" customHeight="1">
      <c r="A1301" s="129"/>
      <c r="B1301" s="134"/>
      <c r="C1301" s="135"/>
      <c r="D1301" s="146"/>
      <c r="E1301" s="146"/>
      <c r="F1301" s="135"/>
      <c r="G1301" s="147"/>
      <c r="H1301" s="147"/>
      <c r="I1301" s="147"/>
      <c r="J1301" s="147"/>
      <c r="K1301" s="38"/>
      <c r="L1301" s="143"/>
      <c r="M1301" s="143"/>
      <c r="N1301" s="61"/>
      <c r="O1301" s="314"/>
      <c r="Q1301" t="str">
        <f t="shared" si="392"/>
        <v/>
      </c>
      <c r="S1301" t="e">
        <f t="shared" ca="1" si="401"/>
        <v>#VALUE!</v>
      </c>
      <c r="T1301" t="e">
        <f t="shared" ca="1" si="398"/>
        <v>#VALUE!</v>
      </c>
      <c r="U1301">
        <f t="shared" si="402"/>
        <v>1236</v>
      </c>
      <c r="V1301">
        <v>103.166666666675</v>
      </c>
      <c r="W1301">
        <f t="shared" si="383"/>
        <v>103</v>
      </c>
      <c r="X1301" t="str" cm="1">
        <f t="array" aca="1" ref="X1301" ca="1">IFERROR(INDEX('PC&amp;PD'!$A$1:$AS$19,ROW('PC&amp;PD'!$A$19),MATCH(INDIRECT(T1301),'PC&amp;PD'!$A$1:$AS$1,0)),"")</f>
        <v/>
      </c>
      <c r="AA1301" t="str">
        <f t="shared" si="393"/>
        <v/>
      </c>
      <c r="AB1301" t="str">
        <f t="shared" si="394"/>
        <v/>
      </c>
      <c r="AC1301" t="e">
        <f t="shared" ca="1" si="395"/>
        <v>#VALUE!</v>
      </c>
      <c r="AD1301" t="str" cm="1">
        <f t="array" aca="1" ref="AD1301" ca="1">IFERROR(IF((LEFT(INDIRECT("$F"&amp;$S1301),4))="GOTS",IF($G1301="Organic","GOTS_Organic_raw",(IF($G1301="Responsible","GOTS_Responsible",(IF($G1301="No Attribute (Conventional)","GOTS_conventional",(IF($G1301="Recycled Pre/Post-Consumer","GOTS_pre_post",(IF($G1301="In-Conversion","GOTS_in_conversion",(IF($G1301="Sustainably Sourced","Sustainably_sourced",(IF($G1301="Recycled pre-consumer organic","GOTS_recycled_organic",""))))))))))))),IF($G1301="Organic","Organic",(IF($G1301="Responsible","Responsible",(IF($G1301="No Attribute (Conventional)","No_Attribute_Conventional",(IF($G1301="Recycled Pre/Post-Consumer","Recycled_Pre_Post_Consumer",(IF($G1301="In-Conversion","In_Conversion",(IF($G1301="Recycled Pre-Consumer","Recycled_Pre_Consumer",(IF($G1301="Recycled Post-Consumer","Recycled_Post_Consumer",(IF($G1301="Sustainably Sourced","Sustainably_sourced",(IF($G1301="Recycled pre-consumer organic","GOTS_recycled_organic","")))))))))))))))))),"")</f>
        <v/>
      </c>
      <c r="AE1301" t="e" cm="1">
        <f t="array" aca="1" ref="AE1301" ca="1">IF($I1301="",IF(INDIRECT("$F"&amp;$S1301)="","",IF(LEFT(INDIRECT("$F"&amp;$S1301),3)="GRS","GRS_RCS_RM",IF((LEFT(INDIRECT("$F"&amp;$S1301),3))="RCS","GRS_RCS_RM",IF(INDIRECT("$F"&amp;$S1301)="OCS (No Label)","OCS_Conversion_RM",IF(LEFT(INDIRECT("$F"&amp;$S1301),3)="OCS","OCS_RM",IF(RIGHT(INDIRECT("$F"&amp;$S1301),10)="conversion","GOTS_RM_conversion",IF((LEFT(INDIRECT("$F"&amp;$S1301),4))="GOTS","GOTS_RM","Responsible_RM"))))))),"DELETERM")</f>
        <v>#VALUE!</v>
      </c>
      <c r="AF1301" t="e" cm="1">
        <f t="array" aca="1" ref="AF1301" ca="1">IF($S1301="","",INDIRECT("$Z"&amp;$S1301))</f>
        <v>#VALUE!</v>
      </c>
      <c r="AG1301" t="str">
        <f t="shared" si="396"/>
        <v/>
      </c>
      <c r="AH1301" t="str" cm="1">
        <f t="array" aca="1" ref="AH1301" ca="1">IFERROR(INDIRECT("$ag"&amp;S1301),"")</f>
        <v/>
      </c>
      <c r="AI1301" t="e" cm="1">
        <f t="array" aca="1" ref="AI1301" ca="1">INDIRECT("O"&amp;S1301)</f>
        <v>#VALUE!</v>
      </c>
      <c r="AJ1301" t="str">
        <f t="shared" si="397"/>
        <v/>
      </c>
    </row>
    <row r="1302" spans="1:36" ht="16.5" customHeight="1">
      <c r="A1302" s="129"/>
      <c r="B1302" s="134"/>
      <c r="C1302" s="135"/>
      <c r="D1302" s="146"/>
      <c r="E1302" s="146"/>
      <c r="F1302" s="135"/>
      <c r="G1302" s="147"/>
      <c r="H1302" s="147"/>
      <c r="I1302" s="147"/>
      <c r="J1302" s="147"/>
      <c r="K1302" s="38"/>
      <c r="L1302" s="143"/>
      <c r="M1302" s="143"/>
      <c r="N1302" s="61"/>
      <c r="O1302" s="314"/>
      <c r="Q1302" t="str">
        <f t="shared" si="392"/>
        <v/>
      </c>
      <c r="S1302" t="e">
        <f t="shared" ca="1" si="401"/>
        <v>#VALUE!</v>
      </c>
      <c r="T1302" t="e">
        <f t="shared" ca="1" si="398"/>
        <v>#VALUE!</v>
      </c>
      <c r="U1302">
        <f t="shared" si="402"/>
        <v>1236</v>
      </c>
      <c r="V1302">
        <v>103.250000000008</v>
      </c>
      <c r="W1302">
        <f t="shared" ref="W1302:W1365" si="405">ROUNDDOWN(V1302,0)</f>
        <v>103</v>
      </c>
      <c r="X1302" t="str" cm="1">
        <f t="array" aca="1" ref="X1302" ca="1">IFERROR(INDEX('PC&amp;PD'!$A$1:$AS$19,ROW('PC&amp;PD'!$A$19),MATCH(INDIRECT(T1302),'PC&amp;PD'!$A$1:$AS$1,0)),"")</f>
        <v/>
      </c>
      <c r="AA1302" t="str">
        <f t="shared" si="393"/>
        <v/>
      </c>
      <c r="AB1302" t="str">
        <f t="shared" si="394"/>
        <v/>
      </c>
      <c r="AC1302" t="e">
        <f t="shared" ca="1" si="395"/>
        <v>#VALUE!</v>
      </c>
      <c r="AD1302" t="str" cm="1">
        <f t="array" aca="1" ref="AD1302" ca="1">IFERROR(IF((LEFT(INDIRECT("$F"&amp;$S1302),4))="GOTS",IF($G1302="Organic","GOTS_Organic_raw",(IF($G1302="Responsible","GOTS_Responsible",(IF($G1302="No Attribute (Conventional)","GOTS_conventional",(IF($G1302="Recycled Pre/Post-Consumer","GOTS_pre_post",(IF($G1302="In-Conversion","GOTS_in_conversion",(IF($G1302="Sustainably Sourced","Sustainably_sourced",(IF($G1302="Recycled pre-consumer organic","GOTS_recycled_organic",""))))))))))))),IF($G1302="Organic","Organic",(IF($G1302="Responsible","Responsible",(IF($G1302="No Attribute (Conventional)","No_Attribute_Conventional",(IF($G1302="Recycled Pre/Post-Consumer","Recycled_Pre_Post_Consumer",(IF($G1302="In-Conversion","In_Conversion",(IF($G1302="Recycled Pre-Consumer","Recycled_Pre_Consumer",(IF($G1302="Recycled Post-Consumer","Recycled_Post_Consumer",(IF($G1302="Sustainably Sourced","Sustainably_sourced",(IF($G1302="Recycled pre-consumer organic","GOTS_recycled_organic","")))))))))))))))))),"")</f>
        <v/>
      </c>
      <c r="AE1302" t="e" cm="1">
        <f t="array" aca="1" ref="AE1302" ca="1">IF($I1302="",IF(INDIRECT("$F"&amp;$S1302)="","",IF(LEFT(INDIRECT("$F"&amp;$S1302),3)="GRS","GRS_RCS_RM",IF((LEFT(INDIRECT("$F"&amp;$S1302),3))="RCS","GRS_RCS_RM",IF(INDIRECT("$F"&amp;$S1302)="OCS (No Label)","OCS_Conversion_RM",IF(LEFT(INDIRECT("$F"&amp;$S1302),3)="OCS","OCS_RM",IF(RIGHT(INDIRECT("$F"&amp;$S1302),10)="conversion","GOTS_RM_conversion",IF((LEFT(INDIRECT("$F"&amp;$S1302),4))="GOTS","GOTS_RM","Responsible_RM"))))))),"DELETERM")</f>
        <v>#VALUE!</v>
      </c>
      <c r="AF1302" t="e" cm="1">
        <f t="array" aca="1" ref="AF1302" ca="1">IF($S1302="","",INDIRECT("$Z"&amp;$S1302))</f>
        <v>#VALUE!</v>
      </c>
      <c r="AG1302" t="str">
        <f t="shared" si="396"/>
        <v/>
      </c>
      <c r="AH1302" t="str" cm="1">
        <f t="array" aca="1" ref="AH1302" ca="1">IFERROR(INDIRECT("$ag"&amp;S1302),"")</f>
        <v/>
      </c>
      <c r="AI1302" t="e" cm="1">
        <f t="array" aca="1" ref="AI1302" ca="1">INDIRECT("O"&amp;S1302)</f>
        <v>#VALUE!</v>
      </c>
      <c r="AJ1302" t="str">
        <f t="shared" si="397"/>
        <v/>
      </c>
    </row>
    <row r="1303" spans="1:36" ht="16.5" customHeight="1">
      <c r="A1303" s="129"/>
      <c r="B1303" s="134"/>
      <c r="C1303" s="135"/>
      <c r="D1303" s="146"/>
      <c r="E1303" s="146"/>
      <c r="F1303" s="135"/>
      <c r="G1303" s="147"/>
      <c r="H1303" s="147"/>
      <c r="I1303" s="147"/>
      <c r="J1303" s="147"/>
      <c r="K1303" s="38"/>
      <c r="L1303" s="143"/>
      <c r="M1303" s="143"/>
      <c r="N1303" s="61"/>
      <c r="O1303" s="314"/>
      <c r="Q1303" t="str">
        <f t="shared" si="392"/>
        <v/>
      </c>
      <c r="S1303" t="e">
        <f t="shared" ca="1" si="401"/>
        <v>#VALUE!</v>
      </c>
      <c r="T1303" t="e">
        <f t="shared" ca="1" si="398"/>
        <v>#VALUE!</v>
      </c>
      <c r="U1303">
        <f t="shared" si="402"/>
        <v>1236</v>
      </c>
      <c r="V1303">
        <v>103.333333333341</v>
      </c>
      <c r="W1303">
        <f t="shared" si="405"/>
        <v>103</v>
      </c>
      <c r="X1303" t="str" cm="1">
        <f t="array" aca="1" ref="X1303" ca="1">IFERROR(INDEX('PC&amp;PD'!$A$1:$AS$19,ROW('PC&amp;PD'!$A$19),MATCH(INDIRECT(T1303),'PC&amp;PD'!$A$1:$AS$1,0)),"")</f>
        <v/>
      </c>
      <c r="AA1303" t="str">
        <f t="shared" si="393"/>
        <v/>
      </c>
      <c r="AB1303" t="str">
        <f t="shared" si="394"/>
        <v/>
      </c>
      <c r="AC1303" t="e">
        <f t="shared" ca="1" si="395"/>
        <v>#VALUE!</v>
      </c>
      <c r="AD1303" t="str" cm="1">
        <f t="array" aca="1" ref="AD1303" ca="1">IFERROR(IF((LEFT(INDIRECT("$F"&amp;$S1303),4))="GOTS",IF($G1303="Organic","GOTS_Organic_raw",(IF($G1303="Responsible","GOTS_Responsible",(IF($G1303="No Attribute (Conventional)","GOTS_conventional",(IF($G1303="Recycled Pre/Post-Consumer","GOTS_pre_post",(IF($G1303="In-Conversion","GOTS_in_conversion",(IF($G1303="Sustainably Sourced","Sustainably_sourced",(IF($G1303="Recycled pre-consumer organic","GOTS_recycled_organic",""))))))))))))),IF($G1303="Organic","Organic",(IF($G1303="Responsible","Responsible",(IF($G1303="No Attribute (Conventional)","No_Attribute_Conventional",(IF($G1303="Recycled Pre/Post-Consumer","Recycled_Pre_Post_Consumer",(IF($G1303="In-Conversion","In_Conversion",(IF($G1303="Recycled Pre-Consumer","Recycled_Pre_Consumer",(IF($G1303="Recycled Post-Consumer","Recycled_Post_Consumer",(IF($G1303="Sustainably Sourced","Sustainably_sourced",(IF($G1303="Recycled pre-consumer organic","GOTS_recycled_organic","")))))))))))))))))),"")</f>
        <v/>
      </c>
      <c r="AE1303" t="e" cm="1">
        <f t="array" aca="1" ref="AE1303" ca="1">IF($I1303="",IF(INDIRECT("$F"&amp;$S1303)="","",IF(LEFT(INDIRECT("$F"&amp;$S1303),3)="GRS","GRS_RCS_RM",IF((LEFT(INDIRECT("$F"&amp;$S1303),3))="RCS","GRS_RCS_RM",IF(INDIRECT("$F"&amp;$S1303)="OCS (No Label)","OCS_Conversion_RM",IF(LEFT(INDIRECT("$F"&amp;$S1303),3)="OCS","OCS_RM",IF(RIGHT(INDIRECT("$F"&amp;$S1303),10)="conversion","GOTS_RM_conversion",IF((LEFT(INDIRECT("$F"&amp;$S1303),4))="GOTS","GOTS_RM","Responsible_RM"))))))),"DELETERM")</f>
        <v>#VALUE!</v>
      </c>
      <c r="AF1303" t="e" cm="1">
        <f t="array" aca="1" ref="AF1303" ca="1">IF($S1303="","",INDIRECT("$Z"&amp;$S1303))</f>
        <v>#VALUE!</v>
      </c>
      <c r="AG1303" t="str">
        <f t="shared" si="396"/>
        <v/>
      </c>
      <c r="AH1303" t="str" cm="1">
        <f t="array" aca="1" ref="AH1303" ca="1">IFERROR(INDIRECT("$ag"&amp;S1303),"")</f>
        <v/>
      </c>
      <c r="AI1303" t="e" cm="1">
        <f t="array" aca="1" ref="AI1303" ca="1">INDIRECT("O"&amp;S1303)</f>
        <v>#VALUE!</v>
      </c>
      <c r="AJ1303" t="str">
        <f t="shared" si="397"/>
        <v/>
      </c>
    </row>
    <row r="1304" spans="1:36" ht="16.5" customHeight="1">
      <c r="A1304" s="129"/>
      <c r="B1304" s="134"/>
      <c r="C1304" s="135"/>
      <c r="D1304" s="146"/>
      <c r="E1304" s="146"/>
      <c r="F1304" s="135"/>
      <c r="G1304" s="147"/>
      <c r="H1304" s="147"/>
      <c r="I1304" s="147"/>
      <c r="J1304" s="147"/>
      <c r="K1304" s="38"/>
      <c r="L1304" s="143"/>
      <c r="M1304" s="143"/>
      <c r="N1304" s="61"/>
      <c r="O1304" s="314"/>
      <c r="Q1304" t="str">
        <f t="shared" si="392"/>
        <v/>
      </c>
      <c r="S1304" t="e">
        <f t="shared" ca="1" si="401"/>
        <v>#VALUE!</v>
      </c>
      <c r="T1304" t="e">
        <f t="shared" ca="1" si="398"/>
        <v>#VALUE!</v>
      </c>
      <c r="U1304">
        <f t="shared" si="402"/>
        <v>1236</v>
      </c>
      <c r="V1304">
        <v>103.416666666675</v>
      </c>
      <c r="W1304">
        <f t="shared" si="405"/>
        <v>103</v>
      </c>
      <c r="X1304" t="str" cm="1">
        <f t="array" aca="1" ref="X1304" ca="1">IFERROR(INDEX('PC&amp;PD'!$A$1:$AS$19,ROW('PC&amp;PD'!$A$19),MATCH(INDIRECT(T1304),'PC&amp;PD'!$A$1:$AS$1,0)),"")</f>
        <v/>
      </c>
      <c r="AA1304" t="str">
        <f t="shared" si="393"/>
        <v/>
      </c>
      <c r="AB1304" t="str">
        <f t="shared" si="394"/>
        <v/>
      </c>
      <c r="AC1304" t="e">
        <f t="shared" ca="1" si="395"/>
        <v>#VALUE!</v>
      </c>
      <c r="AD1304" t="str" cm="1">
        <f t="array" aca="1" ref="AD1304" ca="1">IFERROR(IF((LEFT(INDIRECT("$F"&amp;$S1304),4))="GOTS",IF($G1304="Organic","GOTS_Organic_raw",(IF($G1304="Responsible","GOTS_Responsible",(IF($G1304="No Attribute (Conventional)","GOTS_conventional",(IF($G1304="Recycled Pre/Post-Consumer","GOTS_pre_post",(IF($G1304="In-Conversion","GOTS_in_conversion",(IF($G1304="Sustainably Sourced","Sustainably_sourced",(IF($G1304="Recycled pre-consumer organic","GOTS_recycled_organic",""))))))))))))),IF($G1304="Organic","Organic",(IF($G1304="Responsible","Responsible",(IF($G1304="No Attribute (Conventional)","No_Attribute_Conventional",(IF($G1304="Recycled Pre/Post-Consumer","Recycled_Pre_Post_Consumer",(IF($G1304="In-Conversion","In_Conversion",(IF($G1304="Recycled Pre-Consumer","Recycled_Pre_Consumer",(IF($G1304="Recycled Post-Consumer","Recycled_Post_Consumer",(IF($G1304="Sustainably Sourced","Sustainably_sourced",(IF($G1304="Recycled pre-consumer organic","GOTS_recycled_organic","")))))))))))))))))),"")</f>
        <v/>
      </c>
      <c r="AE1304" t="e" cm="1">
        <f t="array" aca="1" ref="AE1304" ca="1">IF($I1304="",IF(INDIRECT("$F"&amp;$S1304)="","",IF(LEFT(INDIRECT("$F"&amp;$S1304),3)="GRS","GRS_RCS_RM",IF((LEFT(INDIRECT("$F"&amp;$S1304),3))="RCS","GRS_RCS_RM",IF(INDIRECT("$F"&amp;$S1304)="OCS (No Label)","OCS_Conversion_RM",IF(LEFT(INDIRECT("$F"&amp;$S1304),3)="OCS","OCS_RM",IF(RIGHT(INDIRECT("$F"&amp;$S1304),10)="conversion","GOTS_RM_conversion",IF((LEFT(INDIRECT("$F"&amp;$S1304),4))="GOTS","GOTS_RM","Responsible_RM"))))))),"DELETERM")</f>
        <v>#VALUE!</v>
      </c>
      <c r="AF1304" t="e" cm="1">
        <f t="array" aca="1" ref="AF1304" ca="1">IF($S1304="","",INDIRECT("$Z"&amp;$S1304))</f>
        <v>#VALUE!</v>
      </c>
      <c r="AG1304" t="str">
        <f t="shared" si="396"/>
        <v/>
      </c>
      <c r="AH1304" t="str" cm="1">
        <f t="array" aca="1" ref="AH1304" ca="1">IFERROR(INDIRECT("$ag"&amp;S1304),"")</f>
        <v/>
      </c>
      <c r="AI1304" t="e" cm="1">
        <f t="array" aca="1" ref="AI1304" ca="1">INDIRECT("O"&amp;S1304)</f>
        <v>#VALUE!</v>
      </c>
      <c r="AJ1304" t="str">
        <f t="shared" si="397"/>
        <v/>
      </c>
    </row>
    <row r="1305" spans="1:36" ht="16.5" customHeight="1">
      <c r="A1305" s="130"/>
      <c r="B1305" s="136"/>
      <c r="C1305" s="137"/>
      <c r="D1305" s="146"/>
      <c r="E1305" s="146"/>
      <c r="F1305" s="137"/>
      <c r="G1305" s="147"/>
      <c r="H1305" s="147"/>
      <c r="I1305" s="147"/>
      <c r="J1305" s="147"/>
      <c r="K1305" s="38"/>
      <c r="L1305" s="144"/>
      <c r="M1305" s="144"/>
      <c r="N1305" s="61"/>
      <c r="O1305" s="314"/>
      <c r="Q1305" t="str">
        <f t="shared" si="392"/>
        <v/>
      </c>
      <c r="S1305" t="e">
        <f t="shared" ca="1" si="401"/>
        <v>#VALUE!</v>
      </c>
      <c r="T1305" t="e">
        <f t="shared" ca="1" si="398"/>
        <v>#VALUE!</v>
      </c>
      <c r="U1305">
        <f t="shared" si="402"/>
        <v>1236</v>
      </c>
      <c r="V1305">
        <v>103.500000000008</v>
      </c>
      <c r="W1305">
        <f t="shared" si="405"/>
        <v>103</v>
      </c>
      <c r="X1305" t="str" cm="1">
        <f t="array" aca="1" ref="X1305" ca="1">IFERROR(INDEX('PC&amp;PD'!$A$1:$AS$19,ROW('PC&amp;PD'!$A$19),MATCH(INDIRECT(T1305),'PC&amp;PD'!$A$1:$AS$1,0)),"")</f>
        <v/>
      </c>
      <c r="AA1305" t="str">
        <f t="shared" si="393"/>
        <v/>
      </c>
      <c r="AB1305" t="str">
        <f t="shared" si="394"/>
        <v/>
      </c>
      <c r="AC1305" t="e">
        <f t="shared" ca="1" si="395"/>
        <v>#VALUE!</v>
      </c>
      <c r="AD1305" t="str" cm="1">
        <f t="array" aca="1" ref="AD1305" ca="1">IFERROR(IF((LEFT(INDIRECT("$F"&amp;$S1305),4))="GOTS",IF($G1305="Organic","GOTS_Organic_raw",(IF($G1305="Responsible","GOTS_Responsible",(IF($G1305="No Attribute (Conventional)","GOTS_conventional",(IF($G1305="Recycled Pre/Post-Consumer","GOTS_pre_post",(IF($G1305="In-Conversion","GOTS_in_conversion",(IF($G1305="Sustainably Sourced","Sustainably_sourced",(IF($G1305="Recycled pre-consumer organic","GOTS_recycled_organic",""))))))))))))),IF($G1305="Organic","Organic",(IF($G1305="Responsible","Responsible",(IF($G1305="No Attribute (Conventional)","No_Attribute_Conventional",(IF($G1305="Recycled Pre/Post-Consumer","Recycled_Pre_Post_Consumer",(IF($G1305="In-Conversion","In_Conversion",(IF($G1305="Recycled Pre-Consumer","Recycled_Pre_Consumer",(IF($G1305="Recycled Post-Consumer","Recycled_Post_Consumer",(IF($G1305="Sustainably Sourced","Sustainably_sourced",(IF($G1305="Recycled pre-consumer organic","GOTS_recycled_organic","")))))))))))))))))),"")</f>
        <v/>
      </c>
      <c r="AE1305" t="e" cm="1">
        <f t="array" aca="1" ref="AE1305" ca="1">IF($I1305="",IF(INDIRECT("$F"&amp;$S1305)="","",IF(LEFT(INDIRECT("$F"&amp;$S1305),3)="GRS","GRS_RCS_RM",IF((LEFT(INDIRECT("$F"&amp;$S1305),3))="RCS","GRS_RCS_RM",IF(INDIRECT("$F"&amp;$S1305)="OCS (No Label)","OCS_Conversion_RM",IF(LEFT(INDIRECT("$F"&amp;$S1305),3)="OCS","OCS_RM",IF(RIGHT(INDIRECT("$F"&amp;$S1305),10)="conversion","GOTS_RM_conversion",IF((LEFT(INDIRECT("$F"&amp;$S1305),4))="GOTS","GOTS_RM","Responsible_RM"))))))),"DELETERM")</f>
        <v>#VALUE!</v>
      </c>
      <c r="AF1305" t="e" cm="1">
        <f t="array" aca="1" ref="AF1305" ca="1">IF($S1305="","",INDIRECT("$Z"&amp;$S1305))</f>
        <v>#VALUE!</v>
      </c>
      <c r="AG1305" t="str">
        <f t="shared" si="396"/>
        <v/>
      </c>
      <c r="AH1305" t="str" cm="1">
        <f t="array" aca="1" ref="AH1305" ca="1">IFERROR(INDIRECT("$ag"&amp;S1305),"")</f>
        <v/>
      </c>
      <c r="AI1305" t="e" cm="1">
        <f t="array" aca="1" ref="AI1305" ca="1">INDIRECT("O"&amp;S1305)</f>
        <v>#VALUE!</v>
      </c>
      <c r="AJ1305" t="str">
        <f t="shared" si="397"/>
        <v/>
      </c>
    </row>
    <row r="1306" spans="1:36" ht="16.5" customHeight="1">
      <c r="A1306" s="130"/>
      <c r="B1306" s="136"/>
      <c r="C1306" s="137"/>
      <c r="D1306" s="146"/>
      <c r="E1306" s="146"/>
      <c r="F1306" s="137"/>
      <c r="G1306" s="147"/>
      <c r="H1306" s="147"/>
      <c r="I1306" s="147"/>
      <c r="J1306" s="147"/>
      <c r="K1306" s="38"/>
      <c r="L1306" s="144"/>
      <c r="M1306" s="144"/>
      <c r="N1306" s="61"/>
      <c r="O1306" s="314"/>
      <c r="Q1306" t="str">
        <f t="shared" si="392"/>
        <v/>
      </c>
      <c r="S1306" t="e">
        <f t="shared" ca="1" si="401"/>
        <v>#VALUE!</v>
      </c>
      <c r="T1306" t="e">
        <f t="shared" ca="1" si="398"/>
        <v>#VALUE!</v>
      </c>
      <c r="U1306">
        <f t="shared" si="402"/>
        <v>1236</v>
      </c>
      <c r="V1306">
        <v>103.583333333341</v>
      </c>
      <c r="W1306">
        <f t="shared" si="405"/>
        <v>103</v>
      </c>
      <c r="X1306" t="str" cm="1">
        <f t="array" aca="1" ref="X1306" ca="1">IFERROR(INDEX('PC&amp;PD'!$A$1:$AS$19,ROW('PC&amp;PD'!$A$19),MATCH(INDIRECT(T1306),'PC&amp;PD'!$A$1:$AS$1,0)),"")</f>
        <v/>
      </c>
      <c r="AA1306" t="str">
        <f t="shared" si="393"/>
        <v/>
      </c>
      <c r="AB1306" t="str">
        <f t="shared" si="394"/>
        <v/>
      </c>
      <c r="AC1306" t="e">
        <f t="shared" ca="1" si="395"/>
        <v>#VALUE!</v>
      </c>
      <c r="AD1306" t="str" cm="1">
        <f t="array" aca="1" ref="AD1306" ca="1">IFERROR(IF((LEFT(INDIRECT("$F"&amp;$S1306),4))="GOTS",IF($G1306="Organic","GOTS_Organic_raw",(IF($G1306="Responsible","GOTS_Responsible",(IF($G1306="No Attribute (Conventional)","GOTS_conventional",(IF($G1306="Recycled Pre/Post-Consumer","GOTS_pre_post",(IF($G1306="In-Conversion","GOTS_in_conversion",(IF($G1306="Sustainably Sourced","Sustainably_sourced",(IF($G1306="Recycled pre-consumer organic","GOTS_recycled_organic",""))))))))))))),IF($G1306="Organic","Organic",(IF($G1306="Responsible","Responsible",(IF($G1306="No Attribute (Conventional)","No_Attribute_Conventional",(IF($G1306="Recycled Pre/Post-Consumer","Recycled_Pre_Post_Consumer",(IF($G1306="In-Conversion","In_Conversion",(IF($G1306="Recycled Pre-Consumer","Recycled_Pre_Consumer",(IF($G1306="Recycled Post-Consumer","Recycled_Post_Consumer",(IF($G1306="Sustainably Sourced","Sustainably_sourced",(IF($G1306="Recycled pre-consumer organic","GOTS_recycled_organic","")))))))))))))))))),"")</f>
        <v/>
      </c>
      <c r="AE1306" t="e" cm="1">
        <f t="array" aca="1" ref="AE1306" ca="1">IF($I1306="",IF(INDIRECT("$F"&amp;$S1306)="","",IF(LEFT(INDIRECT("$F"&amp;$S1306),3)="GRS","GRS_RCS_RM",IF((LEFT(INDIRECT("$F"&amp;$S1306),3))="RCS","GRS_RCS_RM",IF(INDIRECT("$F"&amp;$S1306)="OCS (No Label)","OCS_Conversion_RM",IF(LEFT(INDIRECT("$F"&amp;$S1306),3)="OCS","OCS_RM",IF(RIGHT(INDIRECT("$F"&amp;$S1306),10)="conversion","GOTS_RM_conversion",IF((LEFT(INDIRECT("$F"&amp;$S1306),4))="GOTS","GOTS_RM","Responsible_RM"))))))),"DELETERM")</f>
        <v>#VALUE!</v>
      </c>
      <c r="AF1306" t="e" cm="1">
        <f t="array" aca="1" ref="AF1306" ca="1">IF($S1306="","",INDIRECT("$Z"&amp;$S1306))</f>
        <v>#VALUE!</v>
      </c>
      <c r="AG1306" t="str">
        <f t="shared" si="396"/>
        <v/>
      </c>
      <c r="AH1306" t="str" cm="1">
        <f t="array" aca="1" ref="AH1306" ca="1">IFERROR(INDIRECT("$ag"&amp;S1306),"")</f>
        <v/>
      </c>
      <c r="AI1306" t="e" cm="1">
        <f t="array" aca="1" ref="AI1306" ca="1">INDIRECT("O"&amp;S1306)</f>
        <v>#VALUE!</v>
      </c>
      <c r="AJ1306" t="str">
        <f t="shared" si="397"/>
        <v/>
      </c>
    </row>
    <row r="1307" spans="1:36" ht="16.5" customHeight="1">
      <c r="A1307" s="130"/>
      <c r="B1307" s="136"/>
      <c r="C1307" s="137"/>
      <c r="D1307" s="146"/>
      <c r="E1307" s="146"/>
      <c r="F1307" s="137"/>
      <c r="G1307" s="147"/>
      <c r="H1307" s="147"/>
      <c r="I1307" s="147"/>
      <c r="J1307" s="147"/>
      <c r="K1307" s="38"/>
      <c r="L1307" s="144"/>
      <c r="M1307" s="144"/>
      <c r="N1307" s="61"/>
      <c r="O1307" s="314"/>
      <c r="Q1307" t="str">
        <f t="shared" si="392"/>
        <v/>
      </c>
      <c r="S1307" t="e">
        <f t="shared" ca="1" si="401"/>
        <v>#VALUE!</v>
      </c>
      <c r="T1307" t="e">
        <f t="shared" ca="1" si="398"/>
        <v>#VALUE!</v>
      </c>
      <c r="U1307">
        <f t="shared" si="402"/>
        <v>1236</v>
      </c>
      <c r="V1307">
        <v>103.666666666675</v>
      </c>
      <c r="W1307">
        <f t="shared" si="405"/>
        <v>103</v>
      </c>
      <c r="X1307" t="str" cm="1">
        <f t="array" aca="1" ref="X1307" ca="1">IFERROR(INDEX('PC&amp;PD'!$A$1:$AS$19,ROW('PC&amp;PD'!$A$19),MATCH(INDIRECT(T1307),'PC&amp;PD'!$A$1:$AS$1,0)),"")</f>
        <v/>
      </c>
      <c r="AA1307" t="str">
        <f t="shared" si="393"/>
        <v/>
      </c>
      <c r="AB1307" t="str">
        <f t="shared" si="394"/>
        <v/>
      </c>
      <c r="AC1307" t="e">
        <f t="shared" ca="1" si="395"/>
        <v>#VALUE!</v>
      </c>
      <c r="AD1307" t="str" cm="1">
        <f t="array" aca="1" ref="AD1307" ca="1">IFERROR(IF((LEFT(INDIRECT("$F"&amp;$S1307),4))="GOTS",IF($G1307="Organic","GOTS_Organic_raw",(IF($G1307="Responsible","GOTS_Responsible",(IF($G1307="No Attribute (Conventional)","GOTS_conventional",(IF($G1307="Recycled Pre/Post-Consumer","GOTS_pre_post",(IF($G1307="In-Conversion","GOTS_in_conversion",(IF($G1307="Sustainably Sourced","Sustainably_sourced",(IF($G1307="Recycled pre-consumer organic","GOTS_recycled_organic",""))))))))))))),IF($G1307="Organic","Organic",(IF($G1307="Responsible","Responsible",(IF($G1307="No Attribute (Conventional)","No_Attribute_Conventional",(IF($G1307="Recycled Pre/Post-Consumer","Recycled_Pre_Post_Consumer",(IF($G1307="In-Conversion","In_Conversion",(IF($G1307="Recycled Pre-Consumer","Recycled_Pre_Consumer",(IF($G1307="Recycled Post-Consumer","Recycled_Post_Consumer",(IF($G1307="Sustainably Sourced","Sustainably_sourced",(IF($G1307="Recycled pre-consumer organic","GOTS_recycled_organic","")))))))))))))))))),"")</f>
        <v/>
      </c>
      <c r="AE1307" t="e" cm="1">
        <f t="array" aca="1" ref="AE1307" ca="1">IF($I1307="",IF(INDIRECT("$F"&amp;$S1307)="","",IF(LEFT(INDIRECT("$F"&amp;$S1307),3)="GRS","GRS_RCS_RM",IF((LEFT(INDIRECT("$F"&amp;$S1307),3))="RCS","GRS_RCS_RM",IF(INDIRECT("$F"&amp;$S1307)="OCS (No Label)","OCS_Conversion_RM",IF(LEFT(INDIRECT("$F"&amp;$S1307),3)="OCS","OCS_RM",IF(RIGHT(INDIRECT("$F"&amp;$S1307),10)="conversion","GOTS_RM_conversion",IF((LEFT(INDIRECT("$F"&amp;$S1307),4))="GOTS","GOTS_RM","Responsible_RM"))))))),"DELETERM")</f>
        <v>#VALUE!</v>
      </c>
      <c r="AF1307" t="e" cm="1">
        <f t="array" aca="1" ref="AF1307" ca="1">IF($S1307="","",INDIRECT("$Z"&amp;$S1307))</f>
        <v>#VALUE!</v>
      </c>
      <c r="AG1307" t="str">
        <f t="shared" si="396"/>
        <v/>
      </c>
      <c r="AH1307" t="str" cm="1">
        <f t="array" aca="1" ref="AH1307" ca="1">IFERROR(INDIRECT("$ag"&amp;S1307),"")</f>
        <v/>
      </c>
      <c r="AI1307" t="e" cm="1">
        <f t="array" aca="1" ref="AI1307" ca="1">INDIRECT("O"&amp;S1307)</f>
        <v>#VALUE!</v>
      </c>
      <c r="AJ1307" t="str">
        <f t="shared" si="397"/>
        <v/>
      </c>
    </row>
    <row r="1308" spans="1:36" ht="16.5" customHeight="1">
      <c r="A1308" s="130"/>
      <c r="B1308" s="136"/>
      <c r="C1308" s="137"/>
      <c r="D1308" s="146"/>
      <c r="E1308" s="146"/>
      <c r="F1308" s="137"/>
      <c r="G1308" s="147"/>
      <c r="H1308" s="147"/>
      <c r="I1308" s="147"/>
      <c r="J1308" s="147"/>
      <c r="K1308" s="38"/>
      <c r="L1308" s="144"/>
      <c r="M1308" s="144"/>
      <c r="N1308" s="61"/>
      <c r="O1308" s="314"/>
      <c r="Q1308" t="str">
        <f t="shared" si="392"/>
        <v/>
      </c>
      <c r="S1308" t="e">
        <f t="shared" ca="1" si="401"/>
        <v>#VALUE!</v>
      </c>
      <c r="T1308" t="e">
        <f t="shared" ca="1" si="398"/>
        <v>#VALUE!</v>
      </c>
      <c r="U1308">
        <f t="shared" si="402"/>
        <v>1236</v>
      </c>
      <c r="V1308">
        <v>103.750000000008</v>
      </c>
      <c r="W1308">
        <f t="shared" si="405"/>
        <v>103</v>
      </c>
      <c r="X1308" t="str" cm="1">
        <f t="array" aca="1" ref="X1308" ca="1">IFERROR(INDEX('PC&amp;PD'!$A$1:$AS$19,ROW('PC&amp;PD'!$A$19),MATCH(INDIRECT(T1308),'PC&amp;PD'!$A$1:$AS$1,0)),"")</f>
        <v/>
      </c>
      <c r="AA1308" t="str">
        <f t="shared" si="393"/>
        <v/>
      </c>
      <c r="AB1308" t="str">
        <f t="shared" si="394"/>
        <v/>
      </c>
      <c r="AC1308" t="e">
        <f t="shared" ca="1" si="395"/>
        <v>#VALUE!</v>
      </c>
      <c r="AD1308" t="str" cm="1">
        <f t="array" aca="1" ref="AD1308" ca="1">IFERROR(IF((LEFT(INDIRECT("$F"&amp;$S1308),4))="GOTS",IF($G1308="Organic","GOTS_Organic_raw",(IF($G1308="Responsible","GOTS_Responsible",(IF($G1308="No Attribute (Conventional)","GOTS_conventional",(IF($G1308="Recycled Pre/Post-Consumer","GOTS_pre_post",(IF($G1308="In-Conversion","GOTS_in_conversion",(IF($G1308="Sustainably Sourced","Sustainably_sourced",(IF($G1308="Recycled pre-consumer organic","GOTS_recycled_organic",""))))))))))))),IF($G1308="Organic","Organic",(IF($G1308="Responsible","Responsible",(IF($G1308="No Attribute (Conventional)","No_Attribute_Conventional",(IF($G1308="Recycled Pre/Post-Consumer","Recycled_Pre_Post_Consumer",(IF($G1308="In-Conversion","In_Conversion",(IF($G1308="Recycled Pre-Consumer","Recycled_Pre_Consumer",(IF($G1308="Recycled Post-Consumer","Recycled_Post_Consumer",(IF($G1308="Sustainably Sourced","Sustainably_sourced",(IF($G1308="Recycled pre-consumer organic","GOTS_recycled_organic","")))))))))))))))))),"")</f>
        <v/>
      </c>
      <c r="AE1308" t="e" cm="1">
        <f t="array" aca="1" ref="AE1308" ca="1">IF($I1308="",IF(INDIRECT("$F"&amp;$S1308)="","",IF(LEFT(INDIRECT("$F"&amp;$S1308),3)="GRS","GRS_RCS_RM",IF((LEFT(INDIRECT("$F"&amp;$S1308),3))="RCS","GRS_RCS_RM",IF(INDIRECT("$F"&amp;$S1308)="OCS (No Label)","OCS_Conversion_RM",IF(LEFT(INDIRECT("$F"&amp;$S1308),3)="OCS","OCS_RM",IF(RIGHT(INDIRECT("$F"&amp;$S1308),10)="conversion","GOTS_RM_conversion",IF((LEFT(INDIRECT("$F"&amp;$S1308),4))="GOTS","GOTS_RM","Responsible_RM"))))))),"DELETERM")</f>
        <v>#VALUE!</v>
      </c>
      <c r="AF1308" t="e" cm="1">
        <f t="array" aca="1" ref="AF1308" ca="1">IF($S1308="","",INDIRECT("$Z"&amp;$S1308))</f>
        <v>#VALUE!</v>
      </c>
      <c r="AG1308" t="str">
        <f t="shared" si="396"/>
        <v/>
      </c>
      <c r="AH1308" t="str" cm="1">
        <f t="array" aca="1" ref="AH1308" ca="1">IFERROR(INDIRECT("$ag"&amp;S1308),"")</f>
        <v/>
      </c>
      <c r="AI1308" t="e" cm="1">
        <f t="array" aca="1" ref="AI1308" ca="1">INDIRECT("O"&amp;S1308)</f>
        <v>#VALUE!</v>
      </c>
      <c r="AJ1308" t="str">
        <f t="shared" si="397"/>
        <v/>
      </c>
    </row>
    <row r="1309" spans="1:36" ht="16.5" customHeight="1">
      <c r="A1309" s="130"/>
      <c r="B1309" s="136"/>
      <c r="C1309" s="137"/>
      <c r="D1309" s="146"/>
      <c r="E1309" s="146"/>
      <c r="F1309" s="137"/>
      <c r="G1309" s="147"/>
      <c r="H1309" s="147"/>
      <c r="I1309" s="147"/>
      <c r="J1309" s="147"/>
      <c r="K1309" s="38"/>
      <c r="L1309" s="144"/>
      <c r="M1309" s="144"/>
      <c r="N1309" s="61"/>
      <c r="O1309" s="314"/>
      <c r="Q1309" t="str">
        <f t="shared" si="392"/>
        <v/>
      </c>
      <c r="S1309" t="e">
        <f t="shared" ca="1" si="401"/>
        <v>#VALUE!</v>
      </c>
      <c r="T1309" t="e">
        <f t="shared" ca="1" si="398"/>
        <v>#VALUE!</v>
      </c>
      <c r="U1309">
        <f t="shared" si="402"/>
        <v>1236</v>
      </c>
      <c r="V1309">
        <v>103.833333333341</v>
      </c>
      <c r="W1309">
        <f t="shared" si="405"/>
        <v>103</v>
      </c>
      <c r="X1309" t="str" cm="1">
        <f t="array" aca="1" ref="X1309" ca="1">IFERROR(INDEX('PC&amp;PD'!$A$1:$AS$19,ROW('PC&amp;PD'!$A$19),MATCH(INDIRECT(T1309),'PC&amp;PD'!$A$1:$AS$1,0)),"")</f>
        <v/>
      </c>
      <c r="AA1309" t="str">
        <f t="shared" si="393"/>
        <v/>
      </c>
      <c r="AB1309" t="str">
        <f t="shared" si="394"/>
        <v/>
      </c>
      <c r="AC1309" t="e">
        <f t="shared" ca="1" si="395"/>
        <v>#VALUE!</v>
      </c>
      <c r="AD1309" t="str" cm="1">
        <f t="array" aca="1" ref="AD1309" ca="1">IFERROR(IF((LEFT(INDIRECT("$F"&amp;$S1309),4))="GOTS",IF($G1309="Organic","GOTS_Organic_raw",(IF($G1309="Responsible","GOTS_Responsible",(IF($G1309="No Attribute (Conventional)","GOTS_conventional",(IF($G1309="Recycled Pre/Post-Consumer","GOTS_pre_post",(IF($G1309="In-Conversion","GOTS_in_conversion",(IF($G1309="Sustainably Sourced","Sustainably_sourced",(IF($G1309="Recycled pre-consumer organic","GOTS_recycled_organic",""))))))))))))),IF($G1309="Organic","Organic",(IF($G1309="Responsible","Responsible",(IF($G1309="No Attribute (Conventional)","No_Attribute_Conventional",(IF($G1309="Recycled Pre/Post-Consumer","Recycled_Pre_Post_Consumer",(IF($G1309="In-Conversion","In_Conversion",(IF($G1309="Recycled Pre-Consumer","Recycled_Pre_Consumer",(IF($G1309="Recycled Post-Consumer","Recycled_Post_Consumer",(IF($G1309="Sustainably Sourced","Sustainably_sourced",(IF($G1309="Recycled pre-consumer organic","GOTS_recycled_organic","")))))))))))))))))),"")</f>
        <v/>
      </c>
      <c r="AE1309" t="e" cm="1">
        <f t="array" aca="1" ref="AE1309" ca="1">IF($I1309="",IF(INDIRECT("$F"&amp;$S1309)="","",IF(LEFT(INDIRECT("$F"&amp;$S1309),3)="GRS","GRS_RCS_RM",IF((LEFT(INDIRECT("$F"&amp;$S1309),3))="RCS","GRS_RCS_RM",IF(INDIRECT("$F"&amp;$S1309)="OCS (No Label)","OCS_Conversion_RM",IF(LEFT(INDIRECT("$F"&amp;$S1309),3)="OCS","OCS_RM",IF(RIGHT(INDIRECT("$F"&amp;$S1309),10)="conversion","GOTS_RM_conversion",IF((LEFT(INDIRECT("$F"&amp;$S1309),4))="GOTS","GOTS_RM","Responsible_RM"))))))),"DELETERM")</f>
        <v>#VALUE!</v>
      </c>
      <c r="AF1309" t="e" cm="1">
        <f t="array" aca="1" ref="AF1309" ca="1">IF($S1309="","",INDIRECT("$Z"&amp;$S1309))</f>
        <v>#VALUE!</v>
      </c>
      <c r="AG1309" t="str">
        <f t="shared" si="396"/>
        <v/>
      </c>
      <c r="AH1309" t="str" cm="1">
        <f t="array" aca="1" ref="AH1309" ca="1">IFERROR(INDIRECT("$ag"&amp;S1309),"")</f>
        <v/>
      </c>
      <c r="AI1309" t="e" cm="1">
        <f t="array" aca="1" ref="AI1309" ca="1">INDIRECT("O"&amp;S1309)</f>
        <v>#VALUE!</v>
      </c>
      <c r="AJ1309" t="str">
        <f t="shared" si="397"/>
        <v/>
      </c>
    </row>
    <row r="1310" spans="1:36" ht="16.5" customHeight="1" thickBot="1">
      <c r="A1310" s="131"/>
      <c r="B1310" s="138"/>
      <c r="C1310" s="139"/>
      <c r="D1310" s="148"/>
      <c r="E1310" s="148"/>
      <c r="F1310" s="139"/>
      <c r="G1310" s="149"/>
      <c r="H1310" s="149"/>
      <c r="I1310" s="149"/>
      <c r="J1310" s="149"/>
      <c r="K1310" s="39"/>
      <c r="L1310" s="145"/>
      <c r="M1310" s="145"/>
      <c r="N1310" s="62"/>
      <c r="O1310" s="315"/>
      <c r="Q1310" t="str">
        <f t="shared" si="392"/>
        <v/>
      </c>
      <c r="S1310" t="e">
        <f t="shared" ca="1" si="401"/>
        <v>#VALUE!</v>
      </c>
      <c r="T1310" t="e">
        <f t="shared" ca="1" si="398"/>
        <v>#VALUE!</v>
      </c>
      <c r="U1310">
        <f t="shared" si="402"/>
        <v>1236</v>
      </c>
      <c r="V1310">
        <v>103.916666666675</v>
      </c>
      <c r="W1310">
        <f t="shared" si="405"/>
        <v>103</v>
      </c>
      <c r="X1310" t="str" cm="1">
        <f t="array" aca="1" ref="X1310" ca="1">IFERROR(INDEX('PC&amp;PD'!$A$1:$AS$19,ROW('PC&amp;PD'!$A$19),MATCH(INDIRECT(T1310),'PC&amp;PD'!$A$1:$AS$1,0)),"")</f>
        <v/>
      </c>
      <c r="AA1310" t="str">
        <f t="shared" si="393"/>
        <v/>
      </c>
      <c r="AB1310" t="str">
        <f t="shared" si="394"/>
        <v/>
      </c>
      <c r="AC1310" t="e">
        <f t="shared" ca="1" si="395"/>
        <v>#VALUE!</v>
      </c>
      <c r="AD1310" t="str" cm="1">
        <f t="array" aca="1" ref="AD1310" ca="1">IFERROR(IF((LEFT(INDIRECT("$F"&amp;$S1310),4))="GOTS",IF($G1310="Organic","GOTS_Organic_raw",(IF($G1310="Responsible","GOTS_Responsible",(IF($G1310="No Attribute (Conventional)","GOTS_conventional",(IF($G1310="Recycled Pre/Post-Consumer","GOTS_pre_post",(IF($G1310="In-Conversion","GOTS_in_conversion",(IF($G1310="Sustainably Sourced","Sustainably_sourced",(IF($G1310="Recycled pre-consumer organic","GOTS_recycled_organic",""))))))))))))),IF($G1310="Organic","Organic",(IF($G1310="Responsible","Responsible",(IF($G1310="No Attribute (Conventional)","No_Attribute_Conventional",(IF($G1310="Recycled Pre/Post-Consumer","Recycled_Pre_Post_Consumer",(IF($G1310="In-Conversion","In_Conversion",(IF($G1310="Recycled Pre-Consumer","Recycled_Pre_Consumer",(IF($G1310="Recycled Post-Consumer","Recycled_Post_Consumer",(IF($G1310="Sustainably Sourced","Sustainably_sourced",(IF($G1310="Recycled pre-consumer organic","GOTS_recycled_organic","")))))))))))))))))),"")</f>
        <v/>
      </c>
      <c r="AE1310" t="e" cm="1">
        <f t="array" aca="1" ref="AE1310" ca="1">IF($I1310="",IF(INDIRECT("$F"&amp;$S1310)="","",IF(LEFT(INDIRECT("$F"&amp;$S1310),3)="GRS","GRS_RCS_RM",IF((LEFT(INDIRECT("$F"&amp;$S1310),3))="RCS","GRS_RCS_RM",IF(INDIRECT("$F"&amp;$S1310)="OCS (No Label)","OCS_Conversion_RM",IF(LEFT(INDIRECT("$F"&amp;$S1310),3)="OCS","OCS_RM",IF(RIGHT(INDIRECT("$F"&amp;$S1310),10)="conversion","GOTS_RM_conversion",IF((LEFT(INDIRECT("$F"&amp;$S1310),4))="GOTS","GOTS_RM","Responsible_RM"))))))),"DELETERM")</f>
        <v>#VALUE!</v>
      </c>
      <c r="AF1310" t="e" cm="1">
        <f t="array" aca="1" ref="AF1310" ca="1">IF($S1310="","",INDIRECT("$Z"&amp;$S1310))</f>
        <v>#VALUE!</v>
      </c>
      <c r="AG1310" t="str">
        <f t="shared" si="396"/>
        <v/>
      </c>
      <c r="AH1310" t="str" cm="1">
        <f t="array" aca="1" ref="AH1310" ca="1">IFERROR(INDIRECT("$ag"&amp;S1310),"")</f>
        <v/>
      </c>
      <c r="AI1310" t="e" cm="1">
        <f t="array" aca="1" ref="AI1310" ca="1">INDIRECT("O"&amp;S1310)</f>
        <v>#VALUE!</v>
      </c>
      <c r="AJ1310" t="str">
        <f t="shared" si="397"/>
        <v/>
      </c>
    </row>
    <row r="1311" spans="1:36" ht="16.5" customHeight="1">
      <c r="A1311" s="128" t="str">
        <f>IF(B1311="","",COUNTA($B$63:$B1311))</f>
        <v/>
      </c>
      <c r="B1311" s="132"/>
      <c r="C1311" s="133"/>
      <c r="D1311" s="140"/>
      <c r="E1311" s="140"/>
      <c r="F1311" s="133"/>
      <c r="G1311" s="141"/>
      <c r="H1311" s="141"/>
      <c r="I1311" s="141"/>
      <c r="J1311" s="141"/>
      <c r="K1311" s="37"/>
      <c r="L1311" s="142" t="str">
        <f>IF(R1311="","",LEFT(R1311,LEN(R1311)-2))</f>
        <v/>
      </c>
      <c r="M1311" s="142"/>
      <c r="N1311" s="60"/>
      <c r="O1311" s="313"/>
      <c r="Q1311" t="str">
        <f t="shared" si="392"/>
        <v/>
      </c>
      <c r="R1311" t="str">
        <f t="shared" ref="R1311" si="406">CONCATENATE($Q1311,Q1312,Q1313,Q1314,Q1315,Q1316,$Q1317,$Q1318,$Q1319,$Q1320,$Q1321,$Q1322)</f>
        <v/>
      </c>
      <c r="S1311" t="e">
        <f t="shared" ca="1" si="401"/>
        <v>#VALUE!</v>
      </c>
      <c r="T1311" t="e">
        <f t="shared" ca="1" si="398"/>
        <v>#VALUE!</v>
      </c>
      <c r="U1311">
        <f t="shared" si="402"/>
        <v>1248</v>
      </c>
      <c r="V1311">
        <v>104.000000000008</v>
      </c>
      <c r="W1311">
        <f t="shared" si="405"/>
        <v>104</v>
      </c>
      <c r="X1311" t="str" cm="1">
        <f t="array" aca="1" ref="X1311" ca="1">IFERROR(INDEX('PC&amp;PD'!$A$1:$AS$19,ROW('PC&amp;PD'!$A$19),MATCH(INDIRECT(T1311),'PC&amp;PD'!$A$1:$AS$1,0)),"")</f>
        <v/>
      </c>
      <c r="Z1311" t="str">
        <f t="shared" ref="Z1311" si="407">IFERROR(IF($F1311="OCS 100","OCS (OCS 100)",IF($F1311="OCS Blended","OCS (OCS Blended)",IF($F1311="OCS (No Label)","OCS (No Label)",IF($F1311="RCS 100","RCS (RCS 100)",IF($F1311="RCS Blended","RCS (RCS Blended)",IF($F1311="GRS","GRS (GRS)",IF($F1311="GRS (No Label)", "GRS (No Label)",IF($F1311="RDS","RDS (RDS)",IF($F1311="RWS","RWS (RWS)",IF($F1311="RAS","RAS (RAS)",IF($F1311="RMS","RMS (RMS)",IF($F1311="GOTS Organic","GOTS (Organic)",IF($F1311="GOTS Made with organic","GOTS (Made with Organic)",IF($F1311="GOTS Organic - in conversion","GOTS (Organic - In Conversion)",IF($F1311="GOTS Made with organic - in conversion","GOTS (Made with Organic - In Conversion)",""))))))))))))))),"")</f>
        <v/>
      </c>
      <c r="AA1311" t="str">
        <f t="shared" si="393"/>
        <v/>
      </c>
      <c r="AB1311" t="str">
        <f t="shared" si="394"/>
        <v/>
      </c>
      <c r="AC1311" t="e">
        <f t="shared" ca="1" si="395"/>
        <v>#VALUE!</v>
      </c>
      <c r="AD1311" t="str" cm="1">
        <f t="array" aca="1" ref="AD1311" ca="1">IFERROR(IF((LEFT(INDIRECT("$F"&amp;$S1311),4))="GOTS",IF($G1311="Organic","GOTS_Organic_raw",(IF($G1311="Responsible","GOTS_Responsible",(IF($G1311="No Attribute (Conventional)","GOTS_conventional",(IF($G1311="Recycled Pre/Post-Consumer","GOTS_pre_post",(IF($G1311="In-Conversion","GOTS_in_conversion",(IF($G1311="Sustainably Sourced","Sustainably_sourced",(IF($G1311="Recycled pre-consumer organic","GOTS_recycled_organic",""))))))))))))),IF($G1311="Organic","Organic",(IF($G1311="Responsible","Responsible",(IF($G1311="No Attribute (Conventional)","No_Attribute_Conventional",(IF($G1311="Recycled Pre/Post-Consumer","Recycled_Pre_Post_Consumer",(IF($G1311="In-Conversion","In_Conversion",(IF($G1311="Recycled Pre-Consumer","Recycled_Pre_Consumer",(IF($G1311="Recycled Post-Consumer","Recycled_Post_Consumer",(IF($G1311="Sustainably Sourced","Sustainably_sourced",(IF($G1311="Recycled pre-consumer organic","GOTS_recycled_organic","")))))))))))))))))),"")</f>
        <v/>
      </c>
      <c r="AE1311" t="e" cm="1">
        <f t="array" aca="1" ref="AE1311" ca="1">IF($I1311="",IF(INDIRECT("$F"&amp;$S1311)="","",IF(LEFT(INDIRECT("$F"&amp;$S1311),3)="GRS","GRS_RCS_RM",IF((LEFT(INDIRECT("$F"&amp;$S1311),3))="RCS","GRS_RCS_RM",IF(INDIRECT("$F"&amp;$S1311)="OCS (No Label)","OCS_Conversion_RM",IF(LEFT(INDIRECT("$F"&amp;$S1311),3)="OCS","OCS_RM",IF(RIGHT(INDIRECT("$F"&amp;$S1311),10)="conversion","GOTS_RM_conversion",IF((LEFT(INDIRECT("$F"&amp;$S1311),4))="GOTS","GOTS_RM","Responsible_RM"))))))),"DELETERM")</f>
        <v>#VALUE!</v>
      </c>
      <c r="AF1311" t="e" cm="1">
        <f t="array" aca="1" ref="AF1311" ca="1">IF($S1311="","",INDIRECT("$Z"&amp;$S1311))</f>
        <v>#VALUE!</v>
      </c>
      <c r="AG1311" t="str">
        <f t="shared" si="396"/>
        <v/>
      </c>
      <c r="AH1311" t="str" cm="1">
        <f t="array" aca="1" ref="AH1311" ca="1">IFERROR(INDIRECT("$ag"&amp;S1311),"")</f>
        <v/>
      </c>
      <c r="AI1311" t="e" cm="1">
        <f t="array" aca="1" ref="AI1311" ca="1">INDIRECT("O"&amp;S1311)</f>
        <v>#VALUE!</v>
      </c>
      <c r="AJ1311" t="str">
        <f t="shared" si="397"/>
        <v/>
      </c>
    </row>
    <row r="1312" spans="1:36" ht="16.5" customHeight="1">
      <c r="A1312" s="129"/>
      <c r="B1312" s="134"/>
      <c r="C1312" s="135"/>
      <c r="D1312" s="146"/>
      <c r="E1312" s="146"/>
      <c r="F1312" s="135"/>
      <c r="G1312" s="147"/>
      <c r="H1312" s="147"/>
      <c r="I1312" s="147"/>
      <c r="J1312" s="147"/>
      <c r="K1312" s="38"/>
      <c r="L1312" s="143"/>
      <c r="M1312" s="143"/>
      <c r="N1312" s="61"/>
      <c r="O1312" s="314"/>
      <c r="Q1312" t="str">
        <f t="shared" si="392"/>
        <v/>
      </c>
      <c r="S1312" t="e">
        <f t="shared" ca="1" si="401"/>
        <v>#VALUE!</v>
      </c>
      <c r="T1312" t="e">
        <f t="shared" ca="1" si="398"/>
        <v>#VALUE!</v>
      </c>
      <c r="U1312">
        <f t="shared" si="402"/>
        <v>1248</v>
      </c>
      <c r="V1312">
        <v>104.083333333341</v>
      </c>
      <c r="W1312">
        <f t="shared" si="405"/>
        <v>104</v>
      </c>
      <c r="X1312" t="str" cm="1">
        <f t="array" aca="1" ref="X1312" ca="1">IFERROR(INDEX('PC&amp;PD'!$A$1:$AS$19,ROW('PC&amp;PD'!$A$19),MATCH(INDIRECT(T1312),'PC&amp;PD'!$A$1:$AS$1,0)),"")</f>
        <v/>
      </c>
      <c r="AA1312" t="str">
        <f t="shared" si="393"/>
        <v/>
      </c>
      <c r="AB1312" t="str">
        <f t="shared" si="394"/>
        <v/>
      </c>
      <c r="AC1312" t="e">
        <f t="shared" ca="1" si="395"/>
        <v>#VALUE!</v>
      </c>
      <c r="AD1312" t="str" cm="1">
        <f t="array" aca="1" ref="AD1312" ca="1">IFERROR(IF((LEFT(INDIRECT("$F"&amp;$S1312),4))="GOTS",IF($G1312="Organic","GOTS_Organic_raw",(IF($G1312="Responsible","GOTS_Responsible",(IF($G1312="No Attribute (Conventional)","GOTS_conventional",(IF($G1312="Recycled Pre/Post-Consumer","GOTS_pre_post",(IF($G1312="In-Conversion","GOTS_in_conversion",(IF($G1312="Sustainably Sourced","Sustainably_sourced",(IF($G1312="Recycled pre-consumer organic","GOTS_recycled_organic",""))))))))))))),IF($G1312="Organic","Organic",(IF($G1312="Responsible","Responsible",(IF($G1312="No Attribute (Conventional)","No_Attribute_Conventional",(IF($G1312="Recycled Pre/Post-Consumer","Recycled_Pre_Post_Consumer",(IF($G1312="In-Conversion","In_Conversion",(IF($G1312="Recycled Pre-Consumer","Recycled_Pre_Consumer",(IF($G1312="Recycled Post-Consumer","Recycled_Post_Consumer",(IF($G1312="Sustainably Sourced","Sustainably_sourced",(IF($G1312="Recycled pre-consumer organic","GOTS_recycled_organic","")))))))))))))))))),"")</f>
        <v/>
      </c>
      <c r="AE1312" t="e" cm="1">
        <f t="array" aca="1" ref="AE1312" ca="1">IF($I1312="",IF(INDIRECT("$F"&amp;$S1312)="","",IF(LEFT(INDIRECT("$F"&amp;$S1312),3)="GRS","GRS_RCS_RM",IF((LEFT(INDIRECT("$F"&amp;$S1312),3))="RCS","GRS_RCS_RM",IF(INDIRECT("$F"&amp;$S1312)="OCS (No Label)","OCS_Conversion_RM",IF(LEFT(INDIRECT("$F"&amp;$S1312),3)="OCS","OCS_RM",IF(RIGHT(INDIRECT("$F"&amp;$S1312),10)="conversion","GOTS_RM_conversion",IF((LEFT(INDIRECT("$F"&amp;$S1312),4))="GOTS","GOTS_RM","Responsible_RM"))))))),"DELETERM")</f>
        <v>#VALUE!</v>
      </c>
      <c r="AF1312" t="e" cm="1">
        <f t="array" aca="1" ref="AF1312" ca="1">IF($S1312="","",INDIRECT("$Z"&amp;$S1312))</f>
        <v>#VALUE!</v>
      </c>
      <c r="AG1312" t="str">
        <f t="shared" si="396"/>
        <v/>
      </c>
      <c r="AH1312" t="str" cm="1">
        <f t="array" aca="1" ref="AH1312" ca="1">IFERROR(INDIRECT("$ag"&amp;S1312),"")</f>
        <v/>
      </c>
      <c r="AI1312" t="e" cm="1">
        <f t="array" aca="1" ref="AI1312" ca="1">INDIRECT("O"&amp;S1312)</f>
        <v>#VALUE!</v>
      </c>
      <c r="AJ1312" t="str">
        <f t="shared" si="397"/>
        <v/>
      </c>
    </row>
    <row r="1313" spans="1:36" ht="16.5" customHeight="1">
      <c r="A1313" s="129"/>
      <c r="B1313" s="134"/>
      <c r="C1313" s="135"/>
      <c r="D1313" s="146"/>
      <c r="E1313" s="146"/>
      <c r="F1313" s="135"/>
      <c r="G1313" s="147"/>
      <c r="H1313" s="147"/>
      <c r="I1313" s="147"/>
      <c r="J1313" s="147"/>
      <c r="K1313" s="38"/>
      <c r="L1313" s="143"/>
      <c r="M1313" s="143"/>
      <c r="N1313" s="61"/>
      <c r="O1313" s="314"/>
      <c r="Q1313" t="str">
        <f t="shared" si="392"/>
        <v/>
      </c>
      <c r="S1313" t="e">
        <f t="shared" ca="1" si="401"/>
        <v>#VALUE!</v>
      </c>
      <c r="T1313" t="e">
        <f t="shared" ca="1" si="398"/>
        <v>#VALUE!</v>
      </c>
      <c r="U1313">
        <f t="shared" si="402"/>
        <v>1248</v>
      </c>
      <c r="V1313">
        <v>104.166666666675</v>
      </c>
      <c r="W1313">
        <f t="shared" si="405"/>
        <v>104</v>
      </c>
      <c r="X1313" t="str" cm="1">
        <f t="array" aca="1" ref="X1313" ca="1">IFERROR(INDEX('PC&amp;PD'!$A$1:$AS$19,ROW('PC&amp;PD'!$A$19),MATCH(INDIRECT(T1313),'PC&amp;PD'!$A$1:$AS$1,0)),"")</f>
        <v/>
      </c>
      <c r="AA1313" t="str">
        <f t="shared" si="393"/>
        <v/>
      </c>
      <c r="AB1313" t="str">
        <f t="shared" si="394"/>
        <v/>
      </c>
      <c r="AC1313" t="e">
        <f t="shared" ca="1" si="395"/>
        <v>#VALUE!</v>
      </c>
      <c r="AD1313" t="str" cm="1">
        <f t="array" aca="1" ref="AD1313" ca="1">IFERROR(IF((LEFT(INDIRECT("$F"&amp;$S1313),4))="GOTS",IF($G1313="Organic","GOTS_Organic_raw",(IF($G1313="Responsible","GOTS_Responsible",(IF($G1313="No Attribute (Conventional)","GOTS_conventional",(IF($G1313="Recycled Pre/Post-Consumer","GOTS_pre_post",(IF($G1313="In-Conversion","GOTS_in_conversion",(IF($G1313="Sustainably Sourced","Sustainably_sourced",(IF($G1313="Recycled pre-consumer organic","GOTS_recycled_organic",""))))))))))))),IF($G1313="Organic","Organic",(IF($G1313="Responsible","Responsible",(IF($G1313="No Attribute (Conventional)","No_Attribute_Conventional",(IF($G1313="Recycled Pre/Post-Consumer","Recycled_Pre_Post_Consumer",(IF($G1313="In-Conversion","In_Conversion",(IF($G1313="Recycled Pre-Consumer","Recycled_Pre_Consumer",(IF($G1313="Recycled Post-Consumer","Recycled_Post_Consumer",(IF($G1313="Sustainably Sourced","Sustainably_sourced",(IF($G1313="Recycled pre-consumer organic","GOTS_recycled_organic","")))))))))))))))))),"")</f>
        <v/>
      </c>
      <c r="AE1313" t="e" cm="1">
        <f t="array" aca="1" ref="AE1313" ca="1">IF($I1313="",IF(INDIRECT("$F"&amp;$S1313)="","",IF(LEFT(INDIRECT("$F"&amp;$S1313),3)="GRS","GRS_RCS_RM",IF((LEFT(INDIRECT("$F"&amp;$S1313),3))="RCS","GRS_RCS_RM",IF(INDIRECT("$F"&amp;$S1313)="OCS (No Label)","OCS_Conversion_RM",IF(LEFT(INDIRECT("$F"&amp;$S1313),3)="OCS","OCS_RM",IF(RIGHT(INDIRECT("$F"&amp;$S1313),10)="conversion","GOTS_RM_conversion",IF((LEFT(INDIRECT("$F"&amp;$S1313),4))="GOTS","GOTS_RM","Responsible_RM"))))))),"DELETERM")</f>
        <v>#VALUE!</v>
      </c>
      <c r="AF1313" t="e" cm="1">
        <f t="array" aca="1" ref="AF1313" ca="1">IF($S1313="","",INDIRECT("$Z"&amp;$S1313))</f>
        <v>#VALUE!</v>
      </c>
      <c r="AG1313" t="str">
        <f t="shared" si="396"/>
        <v/>
      </c>
      <c r="AH1313" t="str" cm="1">
        <f t="array" aca="1" ref="AH1313" ca="1">IFERROR(INDIRECT("$ag"&amp;S1313),"")</f>
        <v/>
      </c>
      <c r="AI1313" t="e" cm="1">
        <f t="array" aca="1" ref="AI1313" ca="1">INDIRECT("O"&amp;S1313)</f>
        <v>#VALUE!</v>
      </c>
      <c r="AJ1313" t="str">
        <f t="shared" si="397"/>
        <v/>
      </c>
    </row>
    <row r="1314" spans="1:36" ht="16.5" customHeight="1">
      <c r="A1314" s="129"/>
      <c r="B1314" s="134"/>
      <c r="C1314" s="135"/>
      <c r="D1314" s="146"/>
      <c r="E1314" s="146"/>
      <c r="F1314" s="135"/>
      <c r="G1314" s="147"/>
      <c r="H1314" s="147"/>
      <c r="I1314" s="147"/>
      <c r="J1314" s="147"/>
      <c r="K1314" s="38"/>
      <c r="L1314" s="143"/>
      <c r="M1314" s="143"/>
      <c r="N1314" s="61"/>
      <c r="O1314" s="314"/>
      <c r="Q1314" t="str">
        <f t="shared" si="392"/>
        <v/>
      </c>
      <c r="S1314" t="e">
        <f t="shared" ca="1" si="401"/>
        <v>#VALUE!</v>
      </c>
      <c r="T1314" t="e">
        <f t="shared" ca="1" si="398"/>
        <v>#VALUE!</v>
      </c>
      <c r="U1314">
        <f t="shared" si="402"/>
        <v>1248</v>
      </c>
      <c r="V1314">
        <v>104.250000000008</v>
      </c>
      <c r="W1314">
        <f t="shared" si="405"/>
        <v>104</v>
      </c>
      <c r="X1314" t="str" cm="1">
        <f t="array" aca="1" ref="X1314" ca="1">IFERROR(INDEX('PC&amp;PD'!$A$1:$AS$19,ROW('PC&amp;PD'!$A$19),MATCH(INDIRECT(T1314),'PC&amp;PD'!$A$1:$AS$1,0)),"")</f>
        <v/>
      </c>
      <c r="AA1314" t="str">
        <f t="shared" si="393"/>
        <v/>
      </c>
      <c r="AB1314" t="str">
        <f t="shared" si="394"/>
        <v/>
      </c>
      <c r="AC1314" t="e">
        <f t="shared" ca="1" si="395"/>
        <v>#VALUE!</v>
      </c>
      <c r="AD1314" t="str" cm="1">
        <f t="array" aca="1" ref="AD1314" ca="1">IFERROR(IF((LEFT(INDIRECT("$F"&amp;$S1314),4))="GOTS",IF($G1314="Organic","GOTS_Organic_raw",(IF($G1314="Responsible","GOTS_Responsible",(IF($G1314="No Attribute (Conventional)","GOTS_conventional",(IF($G1314="Recycled Pre/Post-Consumer","GOTS_pre_post",(IF($G1314="In-Conversion","GOTS_in_conversion",(IF($G1314="Sustainably Sourced","Sustainably_sourced",(IF($G1314="Recycled pre-consumer organic","GOTS_recycled_organic",""))))))))))))),IF($G1314="Organic","Organic",(IF($G1314="Responsible","Responsible",(IF($G1314="No Attribute (Conventional)","No_Attribute_Conventional",(IF($G1314="Recycled Pre/Post-Consumer","Recycled_Pre_Post_Consumer",(IF($G1314="In-Conversion","In_Conversion",(IF($G1314="Recycled Pre-Consumer","Recycled_Pre_Consumer",(IF($G1314="Recycled Post-Consumer","Recycled_Post_Consumer",(IF($G1314="Sustainably Sourced","Sustainably_sourced",(IF($G1314="Recycled pre-consumer organic","GOTS_recycled_organic","")))))))))))))))))),"")</f>
        <v/>
      </c>
      <c r="AE1314" t="e" cm="1">
        <f t="array" aca="1" ref="AE1314" ca="1">IF($I1314="",IF(INDIRECT("$F"&amp;$S1314)="","",IF(LEFT(INDIRECT("$F"&amp;$S1314),3)="GRS","GRS_RCS_RM",IF((LEFT(INDIRECT("$F"&amp;$S1314),3))="RCS","GRS_RCS_RM",IF(INDIRECT("$F"&amp;$S1314)="OCS (No Label)","OCS_Conversion_RM",IF(LEFT(INDIRECT("$F"&amp;$S1314),3)="OCS","OCS_RM",IF(RIGHT(INDIRECT("$F"&amp;$S1314),10)="conversion","GOTS_RM_conversion",IF((LEFT(INDIRECT("$F"&amp;$S1314),4))="GOTS","GOTS_RM","Responsible_RM"))))))),"DELETERM")</f>
        <v>#VALUE!</v>
      </c>
      <c r="AF1314" t="e" cm="1">
        <f t="array" aca="1" ref="AF1314" ca="1">IF($S1314="","",INDIRECT("$Z"&amp;$S1314))</f>
        <v>#VALUE!</v>
      </c>
      <c r="AG1314" t="str">
        <f t="shared" si="396"/>
        <v/>
      </c>
      <c r="AH1314" t="str" cm="1">
        <f t="array" aca="1" ref="AH1314" ca="1">IFERROR(INDIRECT("$ag"&amp;S1314),"")</f>
        <v/>
      </c>
      <c r="AI1314" t="e" cm="1">
        <f t="array" aca="1" ref="AI1314" ca="1">INDIRECT("O"&amp;S1314)</f>
        <v>#VALUE!</v>
      </c>
      <c r="AJ1314" t="str">
        <f t="shared" si="397"/>
        <v/>
      </c>
    </row>
    <row r="1315" spans="1:36" ht="16.5" customHeight="1">
      <c r="A1315" s="129"/>
      <c r="B1315" s="134"/>
      <c r="C1315" s="135"/>
      <c r="D1315" s="146"/>
      <c r="E1315" s="146"/>
      <c r="F1315" s="135"/>
      <c r="G1315" s="147"/>
      <c r="H1315" s="147"/>
      <c r="I1315" s="147"/>
      <c r="J1315" s="147"/>
      <c r="K1315" s="38"/>
      <c r="L1315" s="143"/>
      <c r="M1315" s="143"/>
      <c r="N1315" s="61"/>
      <c r="O1315" s="314"/>
      <c r="Q1315" t="str">
        <f t="shared" si="392"/>
        <v/>
      </c>
      <c r="S1315" t="e">
        <f t="shared" ca="1" si="401"/>
        <v>#VALUE!</v>
      </c>
      <c r="T1315" t="e">
        <f t="shared" ca="1" si="398"/>
        <v>#VALUE!</v>
      </c>
      <c r="U1315">
        <f t="shared" si="402"/>
        <v>1248</v>
      </c>
      <c r="V1315">
        <v>104.333333333341</v>
      </c>
      <c r="W1315">
        <f t="shared" si="405"/>
        <v>104</v>
      </c>
      <c r="X1315" t="str" cm="1">
        <f t="array" aca="1" ref="X1315" ca="1">IFERROR(INDEX('PC&amp;PD'!$A$1:$AS$19,ROW('PC&amp;PD'!$A$19),MATCH(INDIRECT(T1315),'PC&amp;PD'!$A$1:$AS$1,0)),"")</f>
        <v/>
      </c>
      <c r="AA1315" t="str">
        <f t="shared" si="393"/>
        <v/>
      </c>
      <c r="AB1315" t="str">
        <f t="shared" si="394"/>
        <v/>
      </c>
      <c r="AC1315" t="e">
        <f t="shared" ca="1" si="395"/>
        <v>#VALUE!</v>
      </c>
      <c r="AD1315" t="str" cm="1">
        <f t="array" aca="1" ref="AD1315" ca="1">IFERROR(IF((LEFT(INDIRECT("$F"&amp;$S1315),4))="GOTS",IF($G1315="Organic","GOTS_Organic_raw",(IF($G1315="Responsible","GOTS_Responsible",(IF($G1315="No Attribute (Conventional)","GOTS_conventional",(IF($G1315="Recycled Pre/Post-Consumer","GOTS_pre_post",(IF($G1315="In-Conversion","GOTS_in_conversion",(IF($G1315="Sustainably Sourced","Sustainably_sourced",(IF($G1315="Recycled pre-consumer organic","GOTS_recycled_organic",""))))))))))))),IF($G1315="Organic","Organic",(IF($G1315="Responsible","Responsible",(IF($G1315="No Attribute (Conventional)","No_Attribute_Conventional",(IF($G1315="Recycled Pre/Post-Consumer","Recycled_Pre_Post_Consumer",(IF($G1315="In-Conversion","In_Conversion",(IF($G1315="Recycled Pre-Consumer","Recycled_Pre_Consumer",(IF($G1315="Recycled Post-Consumer","Recycled_Post_Consumer",(IF($G1315="Sustainably Sourced","Sustainably_sourced",(IF($G1315="Recycled pre-consumer organic","GOTS_recycled_organic","")))))))))))))))))),"")</f>
        <v/>
      </c>
      <c r="AE1315" t="e" cm="1">
        <f t="array" aca="1" ref="AE1315" ca="1">IF($I1315="",IF(INDIRECT("$F"&amp;$S1315)="","",IF(LEFT(INDIRECT("$F"&amp;$S1315),3)="GRS","GRS_RCS_RM",IF((LEFT(INDIRECT("$F"&amp;$S1315),3))="RCS","GRS_RCS_RM",IF(INDIRECT("$F"&amp;$S1315)="OCS (No Label)","OCS_Conversion_RM",IF(LEFT(INDIRECT("$F"&amp;$S1315),3)="OCS","OCS_RM",IF(RIGHT(INDIRECT("$F"&amp;$S1315),10)="conversion","GOTS_RM_conversion",IF((LEFT(INDIRECT("$F"&amp;$S1315),4))="GOTS","GOTS_RM","Responsible_RM"))))))),"DELETERM")</f>
        <v>#VALUE!</v>
      </c>
      <c r="AF1315" t="e" cm="1">
        <f t="array" aca="1" ref="AF1315" ca="1">IF($S1315="","",INDIRECT("$Z"&amp;$S1315))</f>
        <v>#VALUE!</v>
      </c>
      <c r="AG1315" t="str">
        <f t="shared" si="396"/>
        <v/>
      </c>
      <c r="AH1315" t="str" cm="1">
        <f t="array" aca="1" ref="AH1315" ca="1">IFERROR(INDIRECT("$ag"&amp;S1315),"")</f>
        <v/>
      </c>
      <c r="AI1315" t="e" cm="1">
        <f t="array" aca="1" ref="AI1315" ca="1">INDIRECT("O"&amp;S1315)</f>
        <v>#VALUE!</v>
      </c>
      <c r="AJ1315" t="str">
        <f t="shared" si="397"/>
        <v/>
      </c>
    </row>
    <row r="1316" spans="1:36" ht="16.5" customHeight="1">
      <c r="A1316" s="129"/>
      <c r="B1316" s="134"/>
      <c r="C1316" s="135"/>
      <c r="D1316" s="146"/>
      <c r="E1316" s="146"/>
      <c r="F1316" s="135"/>
      <c r="G1316" s="147"/>
      <c r="H1316" s="147"/>
      <c r="I1316" s="147"/>
      <c r="J1316" s="147"/>
      <c r="K1316" s="38"/>
      <c r="L1316" s="143"/>
      <c r="M1316" s="143"/>
      <c r="N1316" s="61"/>
      <c r="O1316" s="314"/>
      <c r="Q1316" t="str">
        <f t="shared" si="392"/>
        <v/>
      </c>
      <c r="S1316" t="e">
        <f t="shared" ca="1" si="401"/>
        <v>#VALUE!</v>
      </c>
      <c r="T1316" t="e">
        <f t="shared" ca="1" si="398"/>
        <v>#VALUE!</v>
      </c>
      <c r="U1316">
        <f t="shared" si="402"/>
        <v>1248</v>
      </c>
      <c r="V1316">
        <v>104.416666666675</v>
      </c>
      <c r="W1316">
        <f t="shared" si="405"/>
        <v>104</v>
      </c>
      <c r="X1316" t="str" cm="1">
        <f t="array" aca="1" ref="X1316" ca="1">IFERROR(INDEX('PC&amp;PD'!$A$1:$AS$19,ROW('PC&amp;PD'!$A$19),MATCH(INDIRECT(T1316),'PC&amp;PD'!$A$1:$AS$1,0)),"")</f>
        <v/>
      </c>
      <c r="AA1316" t="str">
        <f t="shared" si="393"/>
        <v/>
      </c>
      <c r="AB1316" t="str">
        <f t="shared" si="394"/>
        <v/>
      </c>
      <c r="AC1316" t="e">
        <f t="shared" ca="1" si="395"/>
        <v>#VALUE!</v>
      </c>
      <c r="AD1316" t="str" cm="1">
        <f t="array" aca="1" ref="AD1316" ca="1">IFERROR(IF((LEFT(INDIRECT("$F"&amp;$S1316),4))="GOTS",IF($G1316="Organic","GOTS_Organic_raw",(IF($G1316="Responsible","GOTS_Responsible",(IF($G1316="No Attribute (Conventional)","GOTS_conventional",(IF($G1316="Recycled Pre/Post-Consumer","GOTS_pre_post",(IF($G1316="In-Conversion","GOTS_in_conversion",(IF($G1316="Sustainably Sourced","Sustainably_sourced",(IF($G1316="Recycled pre-consumer organic","GOTS_recycled_organic",""))))))))))))),IF($G1316="Organic","Organic",(IF($G1316="Responsible","Responsible",(IF($G1316="No Attribute (Conventional)","No_Attribute_Conventional",(IF($G1316="Recycled Pre/Post-Consumer","Recycled_Pre_Post_Consumer",(IF($G1316="In-Conversion","In_Conversion",(IF($G1316="Recycled Pre-Consumer","Recycled_Pre_Consumer",(IF($G1316="Recycled Post-Consumer","Recycled_Post_Consumer",(IF($G1316="Sustainably Sourced","Sustainably_sourced",(IF($G1316="Recycled pre-consumer organic","GOTS_recycled_organic","")))))))))))))))))),"")</f>
        <v/>
      </c>
      <c r="AE1316" t="e" cm="1">
        <f t="array" aca="1" ref="AE1316" ca="1">IF($I1316="",IF(INDIRECT("$F"&amp;$S1316)="","",IF(LEFT(INDIRECT("$F"&amp;$S1316),3)="GRS","GRS_RCS_RM",IF((LEFT(INDIRECT("$F"&amp;$S1316),3))="RCS","GRS_RCS_RM",IF(INDIRECT("$F"&amp;$S1316)="OCS (No Label)","OCS_Conversion_RM",IF(LEFT(INDIRECT("$F"&amp;$S1316),3)="OCS","OCS_RM",IF(RIGHT(INDIRECT("$F"&amp;$S1316),10)="conversion","GOTS_RM_conversion",IF((LEFT(INDIRECT("$F"&amp;$S1316),4))="GOTS","GOTS_RM","Responsible_RM"))))))),"DELETERM")</f>
        <v>#VALUE!</v>
      </c>
      <c r="AF1316" t="e" cm="1">
        <f t="array" aca="1" ref="AF1316" ca="1">IF($S1316="","",INDIRECT("$Z"&amp;$S1316))</f>
        <v>#VALUE!</v>
      </c>
      <c r="AG1316" t="str">
        <f t="shared" si="396"/>
        <v/>
      </c>
      <c r="AH1316" t="str" cm="1">
        <f t="array" aca="1" ref="AH1316" ca="1">IFERROR(INDIRECT("$ag"&amp;S1316),"")</f>
        <v/>
      </c>
      <c r="AI1316" t="e" cm="1">
        <f t="array" aca="1" ref="AI1316" ca="1">INDIRECT("O"&amp;S1316)</f>
        <v>#VALUE!</v>
      </c>
      <c r="AJ1316" t="str">
        <f t="shared" si="397"/>
        <v/>
      </c>
    </row>
    <row r="1317" spans="1:36" ht="16.5" customHeight="1">
      <c r="A1317" s="130"/>
      <c r="B1317" s="136"/>
      <c r="C1317" s="137"/>
      <c r="D1317" s="146"/>
      <c r="E1317" s="146"/>
      <c r="F1317" s="137"/>
      <c r="G1317" s="147"/>
      <c r="H1317" s="147"/>
      <c r="I1317" s="147"/>
      <c r="J1317" s="147"/>
      <c r="K1317" s="38"/>
      <c r="L1317" s="144"/>
      <c r="M1317" s="144"/>
      <c r="N1317" s="61"/>
      <c r="O1317" s="314"/>
      <c r="Q1317" t="str">
        <f t="shared" si="392"/>
        <v/>
      </c>
      <c r="S1317" t="e">
        <f t="shared" ca="1" si="401"/>
        <v>#VALUE!</v>
      </c>
      <c r="T1317" t="e">
        <f t="shared" ca="1" si="398"/>
        <v>#VALUE!</v>
      </c>
      <c r="U1317">
        <f t="shared" si="402"/>
        <v>1248</v>
      </c>
      <c r="V1317">
        <v>104.500000000008</v>
      </c>
      <c r="W1317">
        <f t="shared" si="405"/>
        <v>104</v>
      </c>
      <c r="X1317" t="str" cm="1">
        <f t="array" aca="1" ref="X1317" ca="1">IFERROR(INDEX('PC&amp;PD'!$A$1:$AS$19,ROW('PC&amp;PD'!$A$19),MATCH(INDIRECT(T1317),'PC&amp;PD'!$A$1:$AS$1,0)),"")</f>
        <v/>
      </c>
      <c r="AA1317" t="str">
        <f t="shared" si="393"/>
        <v/>
      </c>
      <c r="AB1317" t="str">
        <f t="shared" si="394"/>
        <v/>
      </c>
      <c r="AC1317" t="e">
        <f t="shared" ca="1" si="395"/>
        <v>#VALUE!</v>
      </c>
      <c r="AD1317" t="str" cm="1">
        <f t="array" aca="1" ref="AD1317" ca="1">IFERROR(IF((LEFT(INDIRECT("$F"&amp;$S1317),4))="GOTS",IF($G1317="Organic","GOTS_Organic_raw",(IF($G1317="Responsible","GOTS_Responsible",(IF($G1317="No Attribute (Conventional)","GOTS_conventional",(IF($G1317="Recycled Pre/Post-Consumer","GOTS_pre_post",(IF($G1317="In-Conversion","GOTS_in_conversion",(IF($G1317="Sustainably Sourced","Sustainably_sourced",(IF($G1317="Recycled pre-consumer organic","GOTS_recycled_organic",""))))))))))))),IF($G1317="Organic","Organic",(IF($G1317="Responsible","Responsible",(IF($G1317="No Attribute (Conventional)","No_Attribute_Conventional",(IF($G1317="Recycled Pre/Post-Consumer","Recycled_Pre_Post_Consumer",(IF($G1317="In-Conversion","In_Conversion",(IF($G1317="Recycled Pre-Consumer","Recycled_Pre_Consumer",(IF($G1317="Recycled Post-Consumer","Recycled_Post_Consumer",(IF($G1317="Sustainably Sourced","Sustainably_sourced",(IF($G1317="Recycled pre-consumer organic","GOTS_recycled_organic","")))))))))))))))))),"")</f>
        <v/>
      </c>
      <c r="AE1317" t="e" cm="1">
        <f t="array" aca="1" ref="AE1317" ca="1">IF($I1317="",IF(INDIRECT("$F"&amp;$S1317)="","",IF(LEFT(INDIRECT("$F"&amp;$S1317),3)="GRS","GRS_RCS_RM",IF((LEFT(INDIRECT("$F"&amp;$S1317),3))="RCS","GRS_RCS_RM",IF(INDIRECT("$F"&amp;$S1317)="OCS (No Label)","OCS_Conversion_RM",IF(LEFT(INDIRECT("$F"&amp;$S1317),3)="OCS","OCS_RM",IF(RIGHT(INDIRECT("$F"&amp;$S1317),10)="conversion","GOTS_RM_conversion",IF((LEFT(INDIRECT("$F"&amp;$S1317),4))="GOTS","GOTS_RM","Responsible_RM"))))))),"DELETERM")</f>
        <v>#VALUE!</v>
      </c>
      <c r="AF1317" t="e" cm="1">
        <f t="array" aca="1" ref="AF1317" ca="1">IF($S1317="","",INDIRECT("$Z"&amp;$S1317))</f>
        <v>#VALUE!</v>
      </c>
      <c r="AG1317" t="str">
        <f t="shared" si="396"/>
        <v/>
      </c>
      <c r="AH1317" t="str" cm="1">
        <f t="array" aca="1" ref="AH1317" ca="1">IFERROR(INDIRECT("$ag"&amp;S1317),"")</f>
        <v/>
      </c>
      <c r="AI1317" t="e" cm="1">
        <f t="array" aca="1" ref="AI1317" ca="1">INDIRECT("O"&amp;S1317)</f>
        <v>#VALUE!</v>
      </c>
      <c r="AJ1317" t="str">
        <f t="shared" si="397"/>
        <v/>
      </c>
    </row>
    <row r="1318" spans="1:36" ht="16.5" customHeight="1">
      <c r="A1318" s="130"/>
      <c r="B1318" s="136"/>
      <c r="C1318" s="137"/>
      <c r="D1318" s="146"/>
      <c r="E1318" s="146"/>
      <c r="F1318" s="137"/>
      <c r="G1318" s="147"/>
      <c r="H1318" s="147"/>
      <c r="I1318" s="147"/>
      <c r="J1318" s="147"/>
      <c r="K1318" s="38"/>
      <c r="L1318" s="144"/>
      <c r="M1318" s="144"/>
      <c r="N1318" s="61"/>
      <c r="O1318" s="314"/>
      <c r="Q1318" t="str">
        <f t="shared" si="392"/>
        <v/>
      </c>
      <c r="S1318" t="e">
        <f t="shared" ca="1" si="401"/>
        <v>#VALUE!</v>
      </c>
      <c r="T1318" t="e">
        <f t="shared" ca="1" si="398"/>
        <v>#VALUE!</v>
      </c>
      <c r="U1318">
        <f t="shared" si="402"/>
        <v>1248</v>
      </c>
      <c r="V1318">
        <v>104.583333333342</v>
      </c>
      <c r="W1318">
        <f t="shared" si="405"/>
        <v>104</v>
      </c>
      <c r="X1318" t="str" cm="1">
        <f t="array" aca="1" ref="X1318" ca="1">IFERROR(INDEX('PC&amp;PD'!$A$1:$AS$19,ROW('PC&amp;PD'!$A$19),MATCH(INDIRECT(T1318),'PC&amp;PD'!$A$1:$AS$1,0)),"")</f>
        <v/>
      </c>
      <c r="AA1318" t="str">
        <f t="shared" si="393"/>
        <v/>
      </c>
      <c r="AB1318" t="str">
        <f t="shared" si="394"/>
        <v/>
      </c>
      <c r="AC1318" t="e">
        <f t="shared" ca="1" si="395"/>
        <v>#VALUE!</v>
      </c>
      <c r="AD1318" t="str" cm="1">
        <f t="array" aca="1" ref="AD1318" ca="1">IFERROR(IF((LEFT(INDIRECT("$F"&amp;$S1318),4))="GOTS",IF($G1318="Organic","GOTS_Organic_raw",(IF($G1318="Responsible","GOTS_Responsible",(IF($G1318="No Attribute (Conventional)","GOTS_conventional",(IF($G1318="Recycled Pre/Post-Consumer","GOTS_pre_post",(IF($G1318="In-Conversion","GOTS_in_conversion",(IF($G1318="Sustainably Sourced","Sustainably_sourced",(IF($G1318="Recycled pre-consumer organic","GOTS_recycled_organic",""))))))))))))),IF($G1318="Organic","Organic",(IF($G1318="Responsible","Responsible",(IF($G1318="No Attribute (Conventional)","No_Attribute_Conventional",(IF($G1318="Recycled Pre/Post-Consumer","Recycled_Pre_Post_Consumer",(IF($G1318="In-Conversion","In_Conversion",(IF($G1318="Recycled Pre-Consumer","Recycled_Pre_Consumer",(IF($G1318="Recycled Post-Consumer","Recycled_Post_Consumer",(IF($G1318="Sustainably Sourced","Sustainably_sourced",(IF($G1318="Recycled pre-consumer organic","GOTS_recycled_organic","")))))))))))))))))),"")</f>
        <v/>
      </c>
      <c r="AE1318" t="e" cm="1">
        <f t="array" aca="1" ref="AE1318" ca="1">IF($I1318="",IF(INDIRECT("$F"&amp;$S1318)="","",IF(LEFT(INDIRECT("$F"&amp;$S1318),3)="GRS","GRS_RCS_RM",IF((LEFT(INDIRECT("$F"&amp;$S1318),3))="RCS","GRS_RCS_RM",IF(INDIRECT("$F"&amp;$S1318)="OCS (No Label)","OCS_Conversion_RM",IF(LEFT(INDIRECT("$F"&amp;$S1318),3)="OCS","OCS_RM",IF(RIGHT(INDIRECT("$F"&amp;$S1318),10)="conversion","GOTS_RM_conversion",IF((LEFT(INDIRECT("$F"&amp;$S1318),4))="GOTS","GOTS_RM","Responsible_RM"))))))),"DELETERM")</f>
        <v>#VALUE!</v>
      </c>
      <c r="AF1318" t="e" cm="1">
        <f t="array" aca="1" ref="AF1318" ca="1">IF($S1318="","",INDIRECT("$Z"&amp;$S1318))</f>
        <v>#VALUE!</v>
      </c>
      <c r="AG1318" t="str">
        <f t="shared" si="396"/>
        <v/>
      </c>
      <c r="AH1318" t="str" cm="1">
        <f t="array" aca="1" ref="AH1318" ca="1">IFERROR(INDIRECT("$ag"&amp;S1318),"")</f>
        <v/>
      </c>
      <c r="AI1318" t="e" cm="1">
        <f t="array" aca="1" ref="AI1318" ca="1">INDIRECT("O"&amp;S1318)</f>
        <v>#VALUE!</v>
      </c>
      <c r="AJ1318" t="str">
        <f t="shared" si="397"/>
        <v/>
      </c>
    </row>
    <row r="1319" spans="1:36" ht="16.5" customHeight="1">
      <c r="A1319" s="130"/>
      <c r="B1319" s="136"/>
      <c r="C1319" s="137"/>
      <c r="D1319" s="146"/>
      <c r="E1319" s="146"/>
      <c r="F1319" s="137"/>
      <c r="G1319" s="147"/>
      <c r="H1319" s="147"/>
      <c r="I1319" s="147"/>
      <c r="J1319" s="147"/>
      <c r="K1319" s="38"/>
      <c r="L1319" s="144"/>
      <c r="M1319" s="144"/>
      <c r="N1319" s="61"/>
      <c r="O1319" s="314"/>
      <c r="Q1319" t="str">
        <f t="shared" si="392"/>
        <v/>
      </c>
      <c r="S1319" t="e">
        <f t="shared" ca="1" si="401"/>
        <v>#VALUE!</v>
      </c>
      <c r="T1319" t="e">
        <f t="shared" ca="1" si="398"/>
        <v>#VALUE!</v>
      </c>
      <c r="U1319">
        <f t="shared" si="402"/>
        <v>1248</v>
      </c>
      <c r="V1319">
        <v>104.666666666675</v>
      </c>
      <c r="W1319">
        <f t="shared" si="405"/>
        <v>104</v>
      </c>
      <c r="X1319" t="str" cm="1">
        <f t="array" aca="1" ref="X1319" ca="1">IFERROR(INDEX('PC&amp;PD'!$A$1:$AS$19,ROW('PC&amp;PD'!$A$19),MATCH(INDIRECT(T1319),'PC&amp;PD'!$A$1:$AS$1,0)),"")</f>
        <v/>
      </c>
      <c r="AA1319" t="str">
        <f t="shared" si="393"/>
        <v/>
      </c>
      <c r="AB1319" t="str">
        <f t="shared" si="394"/>
        <v/>
      </c>
      <c r="AC1319" t="e">
        <f t="shared" ca="1" si="395"/>
        <v>#VALUE!</v>
      </c>
      <c r="AD1319" t="str" cm="1">
        <f t="array" aca="1" ref="AD1319" ca="1">IFERROR(IF((LEFT(INDIRECT("$F"&amp;$S1319),4))="GOTS",IF($G1319="Organic","GOTS_Organic_raw",(IF($G1319="Responsible","GOTS_Responsible",(IF($G1319="No Attribute (Conventional)","GOTS_conventional",(IF($G1319="Recycled Pre/Post-Consumer","GOTS_pre_post",(IF($G1319="In-Conversion","GOTS_in_conversion",(IF($G1319="Sustainably Sourced","Sustainably_sourced",(IF($G1319="Recycled pre-consumer organic","GOTS_recycled_organic",""))))))))))))),IF($G1319="Organic","Organic",(IF($G1319="Responsible","Responsible",(IF($G1319="No Attribute (Conventional)","No_Attribute_Conventional",(IF($G1319="Recycled Pre/Post-Consumer","Recycled_Pre_Post_Consumer",(IF($G1319="In-Conversion","In_Conversion",(IF($G1319="Recycled Pre-Consumer","Recycled_Pre_Consumer",(IF($G1319="Recycled Post-Consumer","Recycled_Post_Consumer",(IF($G1319="Sustainably Sourced","Sustainably_sourced",(IF($G1319="Recycled pre-consumer organic","GOTS_recycled_organic","")))))))))))))))))),"")</f>
        <v/>
      </c>
      <c r="AE1319" t="e" cm="1">
        <f t="array" aca="1" ref="AE1319" ca="1">IF($I1319="",IF(INDIRECT("$F"&amp;$S1319)="","",IF(LEFT(INDIRECT("$F"&amp;$S1319),3)="GRS","GRS_RCS_RM",IF((LEFT(INDIRECT("$F"&amp;$S1319),3))="RCS","GRS_RCS_RM",IF(INDIRECT("$F"&amp;$S1319)="OCS (No Label)","OCS_Conversion_RM",IF(LEFT(INDIRECT("$F"&amp;$S1319),3)="OCS","OCS_RM",IF(RIGHT(INDIRECT("$F"&amp;$S1319),10)="conversion","GOTS_RM_conversion",IF((LEFT(INDIRECT("$F"&amp;$S1319),4))="GOTS","GOTS_RM","Responsible_RM"))))))),"DELETERM")</f>
        <v>#VALUE!</v>
      </c>
      <c r="AF1319" t="e" cm="1">
        <f t="array" aca="1" ref="AF1319" ca="1">IF($S1319="","",INDIRECT("$Z"&amp;$S1319))</f>
        <v>#VALUE!</v>
      </c>
      <c r="AG1319" t="str">
        <f t="shared" si="396"/>
        <v/>
      </c>
      <c r="AH1319" t="str" cm="1">
        <f t="array" aca="1" ref="AH1319" ca="1">IFERROR(INDIRECT("$ag"&amp;S1319),"")</f>
        <v/>
      </c>
      <c r="AI1319" t="e" cm="1">
        <f t="array" aca="1" ref="AI1319" ca="1">INDIRECT("O"&amp;S1319)</f>
        <v>#VALUE!</v>
      </c>
      <c r="AJ1319" t="str">
        <f t="shared" si="397"/>
        <v/>
      </c>
    </row>
    <row r="1320" spans="1:36" ht="16.5" customHeight="1">
      <c r="A1320" s="130"/>
      <c r="B1320" s="136"/>
      <c r="C1320" s="137"/>
      <c r="D1320" s="146"/>
      <c r="E1320" s="146"/>
      <c r="F1320" s="137"/>
      <c r="G1320" s="147"/>
      <c r="H1320" s="147"/>
      <c r="I1320" s="147"/>
      <c r="J1320" s="147"/>
      <c r="K1320" s="38"/>
      <c r="L1320" s="144"/>
      <c r="M1320" s="144"/>
      <c r="N1320" s="61"/>
      <c r="O1320" s="314"/>
      <c r="Q1320" t="str">
        <f t="shared" si="392"/>
        <v/>
      </c>
      <c r="S1320" t="e">
        <f t="shared" ca="1" si="401"/>
        <v>#VALUE!</v>
      </c>
      <c r="T1320" t="e">
        <f t="shared" ca="1" si="398"/>
        <v>#VALUE!</v>
      </c>
      <c r="U1320">
        <f t="shared" si="402"/>
        <v>1248</v>
      </c>
      <c r="V1320">
        <v>104.750000000008</v>
      </c>
      <c r="W1320">
        <f t="shared" si="405"/>
        <v>104</v>
      </c>
      <c r="X1320" t="str" cm="1">
        <f t="array" aca="1" ref="X1320" ca="1">IFERROR(INDEX('PC&amp;PD'!$A$1:$AS$19,ROW('PC&amp;PD'!$A$19),MATCH(INDIRECT(T1320),'PC&amp;PD'!$A$1:$AS$1,0)),"")</f>
        <v/>
      </c>
      <c r="AA1320" t="str">
        <f t="shared" si="393"/>
        <v/>
      </c>
      <c r="AB1320" t="str">
        <f t="shared" si="394"/>
        <v/>
      </c>
      <c r="AC1320" t="e">
        <f t="shared" ca="1" si="395"/>
        <v>#VALUE!</v>
      </c>
      <c r="AD1320" t="str" cm="1">
        <f t="array" aca="1" ref="AD1320" ca="1">IFERROR(IF((LEFT(INDIRECT("$F"&amp;$S1320),4))="GOTS",IF($G1320="Organic","GOTS_Organic_raw",(IF($G1320="Responsible","GOTS_Responsible",(IF($G1320="No Attribute (Conventional)","GOTS_conventional",(IF($G1320="Recycled Pre/Post-Consumer","GOTS_pre_post",(IF($G1320="In-Conversion","GOTS_in_conversion",(IF($G1320="Sustainably Sourced","Sustainably_sourced",(IF($G1320="Recycled pre-consumer organic","GOTS_recycled_organic",""))))))))))))),IF($G1320="Organic","Organic",(IF($G1320="Responsible","Responsible",(IF($G1320="No Attribute (Conventional)","No_Attribute_Conventional",(IF($G1320="Recycled Pre/Post-Consumer","Recycled_Pre_Post_Consumer",(IF($G1320="In-Conversion","In_Conversion",(IF($G1320="Recycled Pre-Consumer","Recycled_Pre_Consumer",(IF($G1320="Recycled Post-Consumer","Recycled_Post_Consumer",(IF($G1320="Sustainably Sourced","Sustainably_sourced",(IF($G1320="Recycled pre-consumer organic","GOTS_recycled_organic","")))))))))))))))))),"")</f>
        <v/>
      </c>
      <c r="AE1320" t="e" cm="1">
        <f t="array" aca="1" ref="AE1320" ca="1">IF($I1320="",IF(INDIRECT("$F"&amp;$S1320)="","",IF(LEFT(INDIRECT("$F"&amp;$S1320),3)="GRS","GRS_RCS_RM",IF((LEFT(INDIRECT("$F"&amp;$S1320),3))="RCS","GRS_RCS_RM",IF(INDIRECT("$F"&amp;$S1320)="OCS (No Label)","OCS_Conversion_RM",IF(LEFT(INDIRECT("$F"&amp;$S1320),3)="OCS","OCS_RM",IF(RIGHT(INDIRECT("$F"&amp;$S1320),10)="conversion","GOTS_RM_conversion",IF((LEFT(INDIRECT("$F"&amp;$S1320),4))="GOTS","GOTS_RM","Responsible_RM"))))))),"DELETERM")</f>
        <v>#VALUE!</v>
      </c>
      <c r="AF1320" t="e" cm="1">
        <f t="array" aca="1" ref="AF1320" ca="1">IF($S1320="","",INDIRECT("$Z"&amp;$S1320))</f>
        <v>#VALUE!</v>
      </c>
      <c r="AG1320" t="str">
        <f t="shared" si="396"/>
        <v/>
      </c>
      <c r="AH1320" t="str" cm="1">
        <f t="array" aca="1" ref="AH1320" ca="1">IFERROR(INDIRECT("$ag"&amp;S1320),"")</f>
        <v/>
      </c>
      <c r="AI1320" t="e" cm="1">
        <f t="array" aca="1" ref="AI1320" ca="1">INDIRECT("O"&amp;S1320)</f>
        <v>#VALUE!</v>
      </c>
      <c r="AJ1320" t="str">
        <f t="shared" si="397"/>
        <v/>
      </c>
    </row>
    <row r="1321" spans="1:36" ht="16.5" customHeight="1">
      <c r="A1321" s="130"/>
      <c r="B1321" s="136"/>
      <c r="C1321" s="137"/>
      <c r="D1321" s="146"/>
      <c r="E1321" s="146"/>
      <c r="F1321" s="137"/>
      <c r="G1321" s="147"/>
      <c r="H1321" s="147"/>
      <c r="I1321" s="147"/>
      <c r="J1321" s="147"/>
      <c r="K1321" s="38"/>
      <c r="L1321" s="144"/>
      <c r="M1321" s="144"/>
      <c r="N1321" s="61"/>
      <c r="O1321" s="314"/>
      <c r="Q1321" t="str">
        <f t="shared" si="392"/>
        <v/>
      </c>
      <c r="S1321" t="e">
        <f t="shared" ca="1" si="401"/>
        <v>#VALUE!</v>
      </c>
      <c r="T1321" t="e">
        <f t="shared" ca="1" si="398"/>
        <v>#VALUE!</v>
      </c>
      <c r="U1321">
        <f t="shared" si="402"/>
        <v>1248</v>
      </c>
      <c r="V1321">
        <v>104.833333333342</v>
      </c>
      <c r="W1321">
        <f t="shared" si="405"/>
        <v>104</v>
      </c>
      <c r="X1321" t="str" cm="1">
        <f t="array" aca="1" ref="X1321" ca="1">IFERROR(INDEX('PC&amp;PD'!$A$1:$AS$19,ROW('PC&amp;PD'!$A$19),MATCH(INDIRECT(T1321),'PC&amp;PD'!$A$1:$AS$1,0)),"")</f>
        <v/>
      </c>
      <c r="AA1321" t="str">
        <f t="shared" si="393"/>
        <v/>
      </c>
      <c r="AB1321" t="str">
        <f t="shared" si="394"/>
        <v/>
      </c>
      <c r="AC1321" t="e">
        <f t="shared" ca="1" si="395"/>
        <v>#VALUE!</v>
      </c>
      <c r="AD1321" t="str" cm="1">
        <f t="array" aca="1" ref="AD1321" ca="1">IFERROR(IF((LEFT(INDIRECT("$F"&amp;$S1321),4))="GOTS",IF($G1321="Organic","GOTS_Organic_raw",(IF($G1321="Responsible","GOTS_Responsible",(IF($G1321="No Attribute (Conventional)","GOTS_conventional",(IF($G1321="Recycled Pre/Post-Consumer","GOTS_pre_post",(IF($G1321="In-Conversion","GOTS_in_conversion",(IF($G1321="Sustainably Sourced","Sustainably_sourced",(IF($G1321="Recycled pre-consumer organic","GOTS_recycled_organic",""))))))))))))),IF($G1321="Organic","Organic",(IF($G1321="Responsible","Responsible",(IF($G1321="No Attribute (Conventional)","No_Attribute_Conventional",(IF($G1321="Recycled Pre/Post-Consumer","Recycled_Pre_Post_Consumer",(IF($G1321="In-Conversion","In_Conversion",(IF($G1321="Recycled Pre-Consumer","Recycled_Pre_Consumer",(IF($G1321="Recycled Post-Consumer","Recycled_Post_Consumer",(IF($G1321="Sustainably Sourced","Sustainably_sourced",(IF($G1321="Recycled pre-consumer organic","GOTS_recycled_organic","")))))))))))))))))),"")</f>
        <v/>
      </c>
      <c r="AE1321" t="e" cm="1">
        <f t="array" aca="1" ref="AE1321" ca="1">IF($I1321="",IF(INDIRECT("$F"&amp;$S1321)="","",IF(LEFT(INDIRECT("$F"&amp;$S1321),3)="GRS","GRS_RCS_RM",IF((LEFT(INDIRECT("$F"&amp;$S1321),3))="RCS","GRS_RCS_RM",IF(INDIRECT("$F"&amp;$S1321)="OCS (No Label)","OCS_Conversion_RM",IF(LEFT(INDIRECT("$F"&amp;$S1321),3)="OCS","OCS_RM",IF(RIGHT(INDIRECT("$F"&amp;$S1321),10)="conversion","GOTS_RM_conversion",IF((LEFT(INDIRECT("$F"&amp;$S1321),4))="GOTS","GOTS_RM","Responsible_RM"))))))),"DELETERM")</f>
        <v>#VALUE!</v>
      </c>
      <c r="AF1321" t="e" cm="1">
        <f t="array" aca="1" ref="AF1321" ca="1">IF($S1321="","",INDIRECT("$Z"&amp;$S1321))</f>
        <v>#VALUE!</v>
      </c>
      <c r="AG1321" t="str">
        <f t="shared" si="396"/>
        <v/>
      </c>
      <c r="AH1321" t="str" cm="1">
        <f t="array" aca="1" ref="AH1321" ca="1">IFERROR(INDIRECT("$ag"&amp;S1321),"")</f>
        <v/>
      </c>
      <c r="AI1321" t="e" cm="1">
        <f t="array" aca="1" ref="AI1321" ca="1">INDIRECT("O"&amp;S1321)</f>
        <v>#VALUE!</v>
      </c>
      <c r="AJ1321" t="str">
        <f t="shared" si="397"/>
        <v/>
      </c>
    </row>
    <row r="1322" spans="1:36" ht="16.5" customHeight="1" thickBot="1">
      <c r="A1322" s="131"/>
      <c r="B1322" s="138"/>
      <c r="C1322" s="139"/>
      <c r="D1322" s="148"/>
      <c r="E1322" s="148"/>
      <c r="F1322" s="139"/>
      <c r="G1322" s="149"/>
      <c r="H1322" s="149"/>
      <c r="I1322" s="149"/>
      <c r="J1322" s="149"/>
      <c r="K1322" s="39"/>
      <c r="L1322" s="145"/>
      <c r="M1322" s="145"/>
      <c r="N1322" s="62"/>
      <c r="O1322" s="315"/>
      <c r="Q1322" t="str">
        <f t="shared" si="392"/>
        <v/>
      </c>
      <c r="S1322" t="e">
        <f t="shared" ca="1" si="401"/>
        <v>#VALUE!</v>
      </c>
      <c r="T1322" t="e">
        <f t="shared" ca="1" si="398"/>
        <v>#VALUE!</v>
      </c>
      <c r="U1322">
        <f t="shared" si="402"/>
        <v>1248</v>
      </c>
      <c r="V1322">
        <v>104.916666666675</v>
      </c>
      <c r="W1322">
        <f t="shared" si="405"/>
        <v>104</v>
      </c>
      <c r="X1322" t="str" cm="1">
        <f t="array" aca="1" ref="X1322" ca="1">IFERROR(INDEX('PC&amp;PD'!$A$1:$AS$19,ROW('PC&amp;PD'!$A$19),MATCH(INDIRECT(T1322),'PC&amp;PD'!$A$1:$AS$1,0)),"")</f>
        <v/>
      </c>
      <c r="AA1322" t="str">
        <f t="shared" si="393"/>
        <v/>
      </c>
      <c r="AB1322" t="str">
        <f t="shared" si="394"/>
        <v/>
      </c>
      <c r="AC1322" t="e">
        <f t="shared" ca="1" si="395"/>
        <v>#VALUE!</v>
      </c>
      <c r="AD1322" t="str" cm="1">
        <f t="array" aca="1" ref="AD1322" ca="1">IFERROR(IF((LEFT(INDIRECT("$F"&amp;$S1322),4))="GOTS",IF($G1322="Organic","GOTS_Organic_raw",(IF($G1322="Responsible","GOTS_Responsible",(IF($G1322="No Attribute (Conventional)","GOTS_conventional",(IF($G1322="Recycled Pre/Post-Consumer","GOTS_pre_post",(IF($G1322="In-Conversion","GOTS_in_conversion",(IF($G1322="Sustainably Sourced","Sustainably_sourced",(IF($G1322="Recycled pre-consumer organic","GOTS_recycled_organic",""))))))))))))),IF($G1322="Organic","Organic",(IF($G1322="Responsible","Responsible",(IF($G1322="No Attribute (Conventional)","No_Attribute_Conventional",(IF($G1322="Recycled Pre/Post-Consumer","Recycled_Pre_Post_Consumer",(IF($G1322="In-Conversion","In_Conversion",(IF($G1322="Recycled Pre-Consumer","Recycled_Pre_Consumer",(IF($G1322="Recycled Post-Consumer","Recycled_Post_Consumer",(IF($G1322="Sustainably Sourced","Sustainably_sourced",(IF($G1322="Recycled pre-consumer organic","GOTS_recycled_organic","")))))))))))))))))),"")</f>
        <v/>
      </c>
      <c r="AE1322" t="e" cm="1">
        <f t="array" aca="1" ref="AE1322" ca="1">IF($I1322="",IF(INDIRECT("$F"&amp;$S1322)="","",IF(LEFT(INDIRECT("$F"&amp;$S1322),3)="GRS","GRS_RCS_RM",IF((LEFT(INDIRECT("$F"&amp;$S1322),3))="RCS","GRS_RCS_RM",IF(INDIRECT("$F"&amp;$S1322)="OCS (No Label)","OCS_Conversion_RM",IF(LEFT(INDIRECT("$F"&amp;$S1322),3)="OCS","OCS_RM",IF(RIGHT(INDIRECT("$F"&amp;$S1322),10)="conversion","GOTS_RM_conversion",IF((LEFT(INDIRECT("$F"&amp;$S1322),4))="GOTS","GOTS_RM","Responsible_RM"))))))),"DELETERM")</f>
        <v>#VALUE!</v>
      </c>
      <c r="AF1322" t="e" cm="1">
        <f t="array" aca="1" ref="AF1322" ca="1">IF($S1322="","",INDIRECT("$Z"&amp;$S1322))</f>
        <v>#VALUE!</v>
      </c>
      <c r="AG1322" t="str">
        <f t="shared" si="396"/>
        <v/>
      </c>
      <c r="AH1322" t="str" cm="1">
        <f t="array" aca="1" ref="AH1322" ca="1">IFERROR(INDIRECT("$ag"&amp;S1322),"")</f>
        <v/>
      </c>
      <c r="AI1322" t="e" cm="1">
        <f t="array" aca="1" ref="AI1322" ca="1">INDIRECT("O"&amp;S1322)</f>
        <v>#VALUE!</v>
      </c>
      <c r="AJ1322" t="str">
        <f t="shared" si="397"/>
        <v/>
      </c>
    </row>
    <row r="1323" spans="1:36" ht="16.5" customHeight="1">
      <c r="A1323" s="128" t="str">
        <f>IF(B1323="","",COUNTA($B$63:$B1323))</f>
        <v/>
      </c>
      <c r="B1323" s="132"/>
      <c r="C1323" s="133"/>
      <c r="D1323" s="140"/>
      <c r="E1323" s="140"/>
      <c r="F1323" s="133"/>
      <c r="G1323" s="141"/>
      <c r="H1323" s="141"/>
      <c r="I1323" s="141"/>
      <c r="J1323" s="141"/>
      <c r="K1323" s="37"/>
      <c r="L1323" s="142" t="str">
        <f>IF(R1323="","",LEFT(R1323,LEN(R1323)-2))</f>
        <v/>
      </c>
      <c r="M1323" s="142"/>
      <c r="N1323" s="60"/>
      <c r="O1323" s="313"/>
      <c r="Q1323" t="str">
        <f t="shared" si="392"/>
        <v/>
      </c>
      <c r="R1323" t="str">
        <f t="shared" ref="R1323" si="408">CONCATENATE($Q1323,Q1324,Q1325,Q1326,Q1327,Q1328,$Q1329,$Q1330,$Q1331,$Q1332,$Q1333,$Q1334)</f>
        <v/>
      </c>
      <c r="S1323" t="e">
        <f t="shared" ca="1" si="401"/>
        <v>#VALUE!</v>
      </c>
      <c r="T1323" t="e">
        <f t="shared" ca="1" si="398"/>
        <v>#VALUE!</v>
      </c>
      <c r="U1323">
        <f t="shared" si="402"/>
        <v>1260</v>
      </c>
      <c r="V1323">
        <v>105.000000000008</v>
      </c>
      <c r="W1323">
        <f t="shared" si="405"/>
        <v>105</v>
      </c>
      <c r="X1323" t="str" cm="1">
        <f t="array" aca="1" ref="X1323" ca="1">IFERROR(INDEX('PC&amp;PD'!$A$1:$AS$19,ROW('PC&amp;PD'!$A$19),MATCH(INDIRECT(T1323),'PC&amp;PD'!$A$1:$AS$1,0)),"")</f>
        <v/>
      </c>
      <c r="Z1323" t="str">
        <f t="shared" ref="Z1323" si="409">IFERROR(IF($F1323="OCS 100","OCS (OCS 100)",IF($F1323="OCS Blended","OCS (OCS Blended)",IF($F1323="OCS (No Label)","OCS (No Label)",IF($F1323="RCS 100","RCS (RCS 100)",IF($F1323="RCS Blended","RCS (RCS Blended)",IF($F1323="GRS","GRS (GRS)",IF($F1323="GRS (No Label)", "GRS (No Label)",IF($F1323="RDS","RDS (RDS)",IF($F1323="RWS","RWS (RWS)",IF($F1323="RAS","RAS (RAS)",IF($F1323="RMS","RMS (RMS)",IF($F1323="GOTS Organic","GOTS (Organic)",IF($F1323="GOTS Made with organic","GOTS (Made with Organic)",IF($F1323="GOTS Organic - in conversion","GOTS (Organic - In Conversion)",IF($F1323="GOTS Made with organic - in conversion","GOTS (Made with Organic - In Conversion)",""))))))))))))))),"")</f>
        <v/>
      </c>
      <c r="AA1323" t="str">
        <f t="shared" si="393"/>
        <v/>
      </c>
      <c r="AB1323" t="str">
        <f t="shared" si="394"/>
        <v/>
      </c>
      <c r="AC1323" t="e">
        <f t="shared" ca="1" si="395"/>
        <v>#VALUE!</v>
      </c>
      <c r="AD1323" t="str" cm="1">
        <f t="array" aca="1" ref="AD1323" ca="1">IFERROR(IF((LEFT(INDIRECT("$F"&amp;$S1323),4))="GOTS",IF($G1323="Organic","GOTS_Organic_raw",(IF($G1323="Responsible","GOTS_Responsible",(IF($G1323="No Attribute (Conventional)","GOTS_conventional",(IF($G1323="Recycled Pre/Post-Consumer","GOTS_pre_post",(IF($G1323="In-Conversion","GOTS_in_conversion",(IF($G1323="Sustainably Sourced","Sustainably_sourced",(IF($G1323="Recycled pre-consumer organic","GOTS_recycled_organic",""))))))))))))),IF($G1323="Organic","Organic",(IF($G1323="Responsible","Responsible",(IF($G1323="No Attribute (Conventional)","No_Attribute_Conventional",(IF($G1323="Recycled Pre/Post-Consumer","Recycled_Pre_Post_Consumer",(IF($G1323="In-Conversion","In_Conversion",(IF($G1323="Recycled Pre-Consumer","Recycled_Pre_Consumer",(IF($G1323="Recycled Post-Consumer","Recycled_Post_Consumer",(IF($G1323="Sustainably Sourced","Sustainably_sourced",(IF($G1323="Recycled pre-consumer organic","GOTS_recycled_organic","")))))))))))))))))),"")</f>
        <v/>
      </c>
      <c r="AE1323" t="e" cm="1">
        <f t="array" aca="1" ref="AE1323" ca="1">IF($I1323="",IF(INDIRECT("$F"&amp;$S1323)="","",IF(LEFT(INDIRECT("$F"&amp;$S1323),3)="GRS","GRS_RCS_RM",IF((LEFT(INDIRECT("$F"&amp;$S1323),3))="RCS","GRS_RCS_RM",IF(INDIRECT("$F"&amp;$S1323)="OCS (No Label)","OCS_Conversion_RM",IF(LEFT(INDIRECT("$F"&amp;$S1323),3)="OCS","OCS_RM",IF(RIGHT(INDIRECT("$F"&amp;$S1323),10)="conversion","GOTS_RM_conversion",IF((LEFT(INDIRECT("$F"&amp;$S1323),4))="GOTS","GOTS_RM","Responsible_RM"))))))),"DELETERM")</f>
        <v>#VALUE!</v>
      </c>
      <c r="AF1323" t="e" cm="1">
        <f t="array" aca="1" ref="AF1323" ca="1">IF($S1323="","",INDIRECT("$Z"&amp;$S1323))</f>
        <v>#VALUE!</v>
      </c>
      <c r="AG1323" t="str">
        <f t="shared" si="396"/>
        <v/>
      </c>
      <c r="AH1323" t="str" cm="1">
        <f t="array" aca="1" ref="AH1323" ca="1">IFERROR(INDIRECT("$ag"&amp;S1323),"")</f>
        <v/>
      </c>
      <c r="AI1323" t="e" cm="1">
        <f t="array" aca="1" ref="AI1323" ca="1">INDIRECT("O"&amp;S1323)</f>
        <v>#VALUE!</v>
      </c>
      <c r="AJ1323" t="str">
        <f t="shared" si="397"/>
        <v/>
      </c>
    </row>
    <row r="1324" spans="1:36" ht="16.5" customHeight="1">
      <c r="A1324" s="129"/>
      <c r="B1324" s="134"/>
      <c r="C1324" s="135"/>
      <c r="D1324" s="146"/>
      <c r="E1324" s="146"/>
      <c r="F1324" s="135"/>
      <c r="G1324" s="147"/>
      <c r="H1324" s="147"/>
      <c r="I1324" s="147"/>
      <c r="J1324" s="147"/>
      <c r="K1324" s="38"/>
      <c r="L1324" s="143"/>
      <c r="M1324" s="143"/>
      <c r="N1324" s="61"/>
      <c r="O1324" s="314"/>
      <c r="Q1324" t="str">
        <f t="shared" si="392"/>
        <v/>
      </c>
      <c r="S1324" t="e">
        <f t="shared" ca="1" si="401"/>
        <v>#VALUE!</v>
      </c>
      <c r="T1324" t="e">
        <f t="shared" ca="1" si="398"/>
        <v>#VALUE!</v>
      </c>
      <c r="U1324">
        <f t="shared" si="402"/>
        <v>1260</v>
      </c>
      <c r="V1324">
        <v>105.083333333342</v>
      </c>
      <c r="W1324">
        <f t="shared" si="405"/>
        <v>105</v>
      </c>
      <c r="X1324" t="str" cm="1">
        <f t="array" aca="1" ref="X1324" ca="1">IFERROR(INDEX('PC&amp;PD'!$A$1:$AS$19,ROW('PC&amp;PD'!$A$19),MATCH(INDIRECT(T1324),'PC&amp;PD'!$A$1:$AS$1,0)),"")</f>
        <v/>
      </c>
      <c r="AA1324" t="str">
        <f t="shared" si="393"/>
        <v/>
      </c>
      <c r="AB1324" t="str">
        <f t="shared" si="394"/>
        <v/>
      </c>
      <c r="AC1324" t="e">
        <f t="shared" ca="1" si="395"/>
        <v>#VALUE!</v>
      </c>
      <c r="AD1324" t="str" cm="1">
        <f t="array" aca="1" ref="AD1324" ca="1">IFERROR(IF((LEFT(INDIRECT("$F"&amp;$S1324),4))="GOTS",IF($G1324="Organic","GOTS_Organic_raw",(IF($G1324="Responsible","GOTS_Responsible",(IF($G1324="No Attribute (Conventional)","GOTS_conventional",(IF($G1324="Recycled Pre/Post-Consumer","GOTS_pre_post",(IF($G1324="In-Conversion","GOTS_in_conversion",(IF($G1324="Sustainably Sourced","Sustainably_sourced",(IF($G1324="Recycled pre-consumer organic","GOTS_recycled_organic",""))))))))))))),IF($G1324="Organic","Organic",(IF($G1324="Responsible","Responsible",(IF($G1324="No Attribute (Conventional)","No_Attribute_Conventional",(IF($G1324="Recycled Pre/Post-Consumer","Recycled_Pre_Post_Consumer",(IF($G1324="In-Conversion","In_Conversion",(IF($G1324="Recycled Pre-Consumer","Recycled_Pre_Consumer",(IF($G1324="Recycled Post-Consumer","Recycled_Post_Consumer",(IF($G1324="Sustainably Sourced","Sustainably_sourced",(IF($G1324="Recycled pre-consumer organic","GOTS_recycled_organic","")))))))))))))))))),"")</f>
        <v/>
      </c>
      <c r="AE1324" t="e" cm="1">
        <f t="array" aca="1" ref="AE1324" ca="1">IF($I1324="",IF(INDIRECT("$F"&amp;$S1324)="","",IF(LEFT(INDIRECT("$F"&amp;$S1324),3)="GRS","GRS_RCS_RM",IF((LEFT(INDIRECT("$F"&amp;$S1324),3))="RCS","GRS_RCS_RM",IF(INDIRECT("$F"&amp;$S1324)="OCS (No Label)","OCS_Conversion_RM",IF(LEFT(INDIRECT("$F"&amp;$S1324),3)="OCS","OCS_RM",IF(RIGHT(INDIRECT("$F"&amp;$S1324),10)="conversion","GOTS_RM_conversion",IF((LEFT(INDIRECT("$F"&amp;$S1324),4))="GOTS","GOTS_RM","Responsible_RM"))))))),"DELETERM")</f>
        <v>#VALUE!</v>
      </c>
      <c r="AF1324" t="e" cm="1">
        <f t="array" aca="1" ref="AF1324" ca="1">IF($S1324="","",INDIRECT("$Z"&amp;$S1324))</f>
        <v>#VALUE!</v>
      </c>
      <c r="AG1324" t="str">
        <f t="shared" si="396"/>
        <v/>
      </c>
      <c r="AH1324" t="str" cm="1">
        <f t="array" aca="1" ref="AH1324" ca="1">IFERROR(INDIRECT("$ag"&amp;S1324),"")</f>
        <v/>
      </c>
      <c r="AI1324" t="e" cm="1">
        <f t="array" aca="1" ref="AI1324" ca="1">INDIRECT("O"&amp;S1324)</f>
        <v>#VALUE!</v>
      </c>
      <c r="AJ1324" t="str">
        <f t="shared" si="397"/>
        <v/>
      </c>
    </row>
    <row r="1325" spans="1:36" ht="16.5" customHeight="1">
      <c r="A1325" s="129"/>
      <c r="B1325" s="134"/>
      <c r="C1325" s="135"/>
      <c r="D1325" s="146"/>
      <c r="E1325" s="146"/>
      <c r="F1325" s="135"/>
      <c r="G1325" s="147"/>
      <c r="H1325" s="147"/>
      <c r="I1325" s="147"/>
      <c r="J1325" s="147"/>
      <c r="K1325" s="38"/>
      <c r="L1325" s="143"/>
      <c r="M1325" s="143"/>
      <c r="N1325" s="61"/>
      <c r="O1325" s="314"/>
      <c r="Q1325" t="str">
        <f t="shared" si="392"/>
        <v/>
      </c>
      <c r="S1325" t="e">
        <f t="shared" ca="1" si="401"/>
        <v>#VALUE!</v>
      </c>
      <c r="T1325" t="e">
        <f t="shared" ca="1" si="398"/>
        <v>#VALUE!</v>
      </c>
      <c r="U1325">
        <f t="shared" si="402"/>
        <v>1260</v>
      </c>
      <c r="V1325">
        <v>105.166666666675</v>
      </c>
      <c r="W1325">
        <f t="shared" si="405"/>
        <v>105</v>
      </c>
      <c r="X1325" t="str" cm="1">
        <f t="array" aca="1" ref="X1325" ca="1">IFERROR(INDEX('PC&amp;PD'!$A$1:$AS$19,ROW('PC&amp;PD'!$A$19),MATCH(INDIRECT(T1325),'PC&amp;PD'!$A$1:$AS$1,0)),"")</f>
        <v/>
      </c>
      <c r="AA1325" t="str">
        <f t="shared" si="393"/>
        <v/>
      </c>
      <c r="AB1325" t="str">
        <f t="shared" si="394"/>
        <v/>
      </c>
      <c r="AC1325" t="e">
        <f t="shared" ca="1" si="395"/>
        <v>#VALUE!</v>
      </c>
      <c r="AD1325" t="str" cm="1">
        <f t="array" aca="1" ref="AD1325" ca="1">IFERROR(IF((LEFT(INDIRECT("$F"&amp;$S1325),4))="GOTS",IF($G1325="Organic","GOTS_Organic_raw",(IF($G1325="Responsible","GOTS_Responsible",(IF($G1325="No Attribute (Conventional)","GOTS_conventional",(IF($G1325="Recycled Pre/Post-Consumer","GOTS_pre_post",(IF($G1325="In-Conversion","GOTS_in_conversion",(IF($G1325="Sustainably Sourced","Sustainably_sourced",(IF($G1325="Recycled pre-consumer organic","GOTS_recycled_organic",""))))))))))))),IF($G1325="Organic","Organic",(IF($G1325="Responsible","Responsible",(IF($G1325="No Attribute (Conventional)","No_Attribute_Conventional",(IF($G1325="Recycled Pre/Post-Consumer","Recycled_Pre_Post_Consumer",(IF($G1325="In-Conversion","In_Conversion",(IF($G1325="Recycled Pre-Consumer","Recycled_Pre_Consumer",(IF($G1325="Recycled Post-Consumer","Recycled_Post_Consumer",(IF($G1325="Sustainably Sourced","Sustainably_sourced",(IF($G1325="Recycled pre-consumer organic","GOTS_recycled_organic","")))))))))))))))))),"")</f>
        <v/>
      </c>
      <c r="AE1325" t="e" cm="1">
        <f t="array" aca="1" ref="AE1325" ca="1">IF($I1325="",IF(INDIRECT("$F"&amp;$S1325)="","",IF(LEFT(INDIRECT("$F"&amp;$S1325),3)="GRS","GRS_RCS_RM",IF((LEFT(INDIRECT("$F"&amp;$S1325),3))="RCS","GRS_RCS_RM",IF(INDIRECT("$F"&amp;$S1325)="OCS (No Label)","OCS_Conversion_RM",IF(LEFT(INDIRECT("$F"&amp;$S1325),3)="OCS","OCS_RM",IF(RIGHT(INDIRECT("$F"&amp;$S1325),10)="conversion","GOTS_RM_conversion",IF((LEFT(INDIRECT("$F"&amp;$S1325),4))="GOTS","GOTS_RM","Responsible_RM"))))))),"DELETERM")</f>
        <v>#VALUE!</v>
      </c>
      <c r="AF1325" t="e" cm="1">
        <f t="array" aca="1" ref="AF1325" ca="1">IF($S1325="","",INDIRECT("$Z"&amp;$S1325))</f>
        <v>#VALUE!</v>
      </c>
      <c r="AG1325" t="str">
        <f t="shared" si="396"/>
        <v/>
      </c>
      <c r="AH1325" t="str" cm="1">
        <f t="array" aca="1" ref="AH1325" ca="1">IFERROR(INDIRECT("$ag"&amp;S1325),"")</f>
        <v/>
      </c>
      <c r="AI1325" t="e" cm="1">
        <f t="array" aca="1" ref="AI1325" ca="1">INDIRECT("O"&amp;S1325)</f>
        <v>#VALUE!</v>
      </c>
      <c r="AJ1325" t="str">
        <f t="shared" si="397"/>
        <v/>
      </c>
    </row>
    <row r="1326" spans="1:36" ht="16.5" customHeight="1">
      <c r="A1326" s="129"/>
      <c r="B1326" s="134"/>
      <c r="C1326" s="135"/>
      <c r="D1326" s="146"/>
      <c r="E1326" s="146"/>
      <c r="F1326" s="135"/>
      <c r="G1326" s="147"/>
      <c r="H1326" s="147"/>
      <c r="I1326" s="147"/>
      <c r="J1326" s="147"/>
      <c r="K1326" s="38"/>
      <c r="L1326" s="143"/>
      <c r="M1326" s="143"/>
      <c r="N1326" s="61"/>
      <c r="O1326" s="314"/>
      <c r="Q1326" t="str">
        <f t="shared" si="392"/>
        <v/>
      </c>
      <c r="S1326" t="e">
        <f t="shared" ca="1" si="401"/>
        <v>#VALUE!</v>
      </c>
      <c r="T1326" t="e">
        <f t="shared" ca="1" si="398"/>
        <v>#VALUE!</v>
      </c>
      <c r="U1326">
        <f t="shared" si="402"/>
        <v>1260</v>
      </c>
      <c r="V1326">
        <v>105.250000000008</v>
      </c>
      <c r="W1326">
        <f t="shared" si="405"/>
        <v>105</v>
      </c>
      <c r="X1326" t="str" cm="1">
        <f t="array" aca="1" ref="X1326" ca="1">IFERROR(INDEX('PC&amp;PD'!$A$1:$AS$19,ROW('PC&amp;PD'!$A$19),MATCH(INDIRECT(T1326),'PC&amp;PD'!$A$1:$AS$1,0)),"")</f>
        <v/>
      </c>
      <c r="AA1326" t="str">
        <f t="shared" si="393"/>
        <v/>
      </c>
      <c r="AB1326" t="str">
        <f t="shared" si="394"/>
        <v/>
      </c>
      <c r="AC1326" t="e">
        <f t="shared" ca="1" si="395"/>
        <v>#VALUE!</v>
      </c>
      <c r="AD1326" t="str" cm="1">
        <f t="array" aca="1" ref="AD1326" ca="1">IFERROR(IF((LEFT(INDIRECT("$F"&amp;$S1326),4))="GOTS",IF($G1326="Organic","GOTS_Organic_raw",(IF($G1326="Responsible","GOTS_Responsible",(IF($G1326="No Attribute (Conventional)","GOTS_conventional",(IF($G1326="Recycled Pre/Post-Consumer","GOTS_pre_post",(IF($G1326="In-Conversion","GOTS_in_conversion",(IF($G1326="Sustainably Sourced","Sustainably_sourced",(IF($G1326="Recycled pre-consumer organic","GOTS_recycled_organic",""))))))))))))),IF($G1326="Organic","Organic",(IF($G1326="Responsible","Responsible",(IF($G1326="No Attribute (Conventional)","No_Attribute_Conventional",(IF($G1326="Recycled Pre/Post-Consumer","Recycled_Pre_Post_Consumer",(IF($G1326="In-Conversion","In_Conversion",(IF($G1326="Recycled Pre-Consumer","Recycled_Pre_Consumer",(IF($G1326="Recycled Post-Consumer","Recycled_Post_Consumer",(IF($G1326="Sustainably Sourced","Sustainably_sourced",(IF($G1326="Recycled pre-consumer organic","GOTS_recycled_organic","")))))))))))))))))),"")</f>
        <v/>
      </c>
      <c r="AE1326" t="e" cm="1">
        <f t="array" aca="1" ref="AE1326" ca="1">IF($I1326="",IF(INDIRECT("$F"&amp;$S1326)="","",IF(LEFT(INDIRECT("$F"&amp;$S1326),3)="GRS","GRS_RCS_RM",IF((LEFT(INDIRECT("$F"&amp;$S1326),3))="RCS","GRS_RCS_RM",IF(INDIRECT("$F"&amp;$S1326)="OCS (No Label)","OCS_Conversion_RM",IF(LEFT(INDIRECT("$F"&amp;$S1326),3)="OCS","OCS_RM",IF(RIGHT(INDIRECT("$F"&amp;$S1326),10)="conversion","GOTS_RM_conversion",IF((LEFT(INDIRECT("$F"&amp;$S1326),4))="GOTS","GOTS_RM","Responsible_RM"))))))),"DELETERM")</f>
        <v>#VALUE!</v>
      </c>
      <c r="AF1326" t="e" cm="1">
        <f t="array" aca="1" ref="AF1326" ca="1">IF($S1326="","",INDIRECT("$Z"&amp;$S1326))</f>
        <v>#VALUE!</v>
      </c>
      <c r="AG1326" t="str">
        <f t="shared" si="396"/>
        <v/>
      </c>
      <c r="AH1326" t="str" cm="1">
        <f t="array" aca="1" ref="AH1326" ca="1">IFERROR(INDIRECT("$ag"&amp;S1326),"")</f>
        <v/>
      </c>
      <c r="AI1326" t="e" cm="1">
        <f t="array" aca="1" ref="AI1326" ca="1">INDIRECT("O"&amp;S1326)</f>
        <v>#VALUE!</v>
      </c>
      <c r="AJ1326" t="str">
        <f t="shared" si="397"/>
        <v/>
      </c>
    </row>
    <row r="1327" spans="1:36" ht="16.5" customHeight="1">
      <c r="A1327" s="129"/>
      <c r="B1327" s="134"/>
      <c r="C1327" s="135"/>
      <c r="D1327" s="146"/>
      <c r="E1327" s="146"/>
      <c r="F1327" s="135"/>
      <c r="G1327" s="147"/>
      <c r="H1327" s="147"/>
      <c r="I1327" s="147"/>
      <c r="J1327" s="147"/>
      <c r="K1327" s="38"/>
      <c r="L1327" s="143"/>
      <c r="M1327" s="143"/>
      <c r="N1327" s="61"/>
      <c r="O1327" s="314"/>
      <c r="Q1327" t="str">
        <f t="shared" si="392"/>
        <v/>
      </c>
      <c r="S1327" t="e">
        <f t="shared" ca="1" si="401"/>
        <v>#VALUE!</v>
      </c>
      <c r="T1327" t="e">
        <f t="shared" ca="1" si="398"/>
        <v>#VALUE!</v>
      </c>
      <c r="U1327">
        <f t="shared" si="402"/>
        <v>1260</v>
      </c>
      <c r="V1327">
        <v>105.333333333342</v>
      </c>
      <c r="W1327">
        <f t="shared" si="405"/>
        <v>105</v>
      </c>
      <c r="X1327" t="str" cm="1">
        <f t="array" aca="1" ref="X1327" ca="1">IFERROR(INDEX('PC&amp;PD'!$A$1:$AS$19,ROW('PC&amp;PD'!$A$19),MATCH(INDIRECT(T1327),'PC&amp;PD'!$A$1:$AS$1,0)),"")</f>
        <v/>
      </c>
      <c r="AA1327" t="str">
        <f t="shared" si="393"/>
        <v/>
      </c>
      <c r="AB1327" t="str">
        <f t="shared" si="394"/>
        <v/>
      </c>
      <c r="AC1327" t="e">
        <f t="shared" ca="1" si="395"/>
        <v>#VALUE!</v>
      </c>
      <c r="AD1327" t="str" cm="1">
        <f t="array" aca="1" ref="AD1327" ca="1">IFERROR(IF((LEFT(INDIRECT("$F"&amp;$S1327),4))="GOTS",IF($G1327="Organic","GOTS_Organic_raw",(IF($G1327="Responsible","GOTS_Responsible",(IF($G1327="No Attribute (Conventional)","GOTS_conventional",(IF($G1327="Recycled Pre/Post-Consumer","GOTS_pre_post",(IF($G1327="In-Conversion","GOTS_in_conversion",(IF($G1327="Sustainably Sourced","Sustainably_sourced",(IF($G1327="Recycled pre-consumer organic","GOTS_recycled_organic",""))))))))))))),IF($G1327="Organic","Organic",(IF($G1327="Responsible","Responsible",(IF($G1327="No Attribute (Conventional)","No_Attribute_Conventional",(IF($G1327="Recycled Pre/Post-Consumer","Recycled_Pre_Post_Consumer",(IF($G1327="In-Conversion","In_Conversion",(IF($G1327="Recycled Pre-Consumer","Recycled_Pre_Consumer",(IF($G1327="Recycled Post-Consumer","Recycled_Post_Consumer",(IF($G1327="Sustainably Sourced","Sustainably_sourced",(IF($G1327="Recycled pre-consumer organic","GOTS_recycled_organic","")))))))))))))))))),"")</f>
        <v/>
      </c>
      <c r="AE1327" t="e" cm="1">
        <f t="array" aca="1" ref="AE1327" ca="1">IF($I1327="",IF(INDIRECT("$F"&amp;$S1327)="","",IF(LEFT(INDIRECT("$F"&amp;$S1327),3)="GRS","GRS_RCS_RM",IF((LEFT(INDIRECT("$F"&amp;$S1327),3))="RCS","GRS_RCS_RM",IF(INDIRECT("$F"&amp;$S1327)="OCS (No Label)","OCS_Conversion_RM",IF(LEFT(INDIRECT("$F"&amp;$S1327),3)="OCS","OCS_RM",IF(RIGHT(INDIRECT("$F"&amp;$S1327),10)="conversion","GOTS_RM_conversion",IF((LEFT(INDIRECT("$F"&amp;$S1327),4))="GOTS","GOTS_RM","Responsible_RM"))))))),"DELETERM")</f>
        <v>#VALUE!</v>
      </c>
      <c r="AF1327" t="e" cm="1">
        <f t="array" aca="1" ref="AF1327" ca="1">IF($S1327="","",INDIRECT("$Z"&amp;$S1327))</f>
        <v>#VALUE!</v>
      </c>
      <c r="AG1327" t="str">
        <f t="shared" si="396"/>
        <v/>
      </c>
      <c r="AH1327" t="str" cm="1">
        <f t="array" aca="1" ref="AH1327" ca="1">IFERROR(INDIRECT("$ag"&amp;S1327),"")</f>
        <v/>
      </c>
      <c r="AI1327" t="e" cm="1">
        <f t="array" aca="1" ref="AI1327" ca="1">INDIRECT("O"&amp;S1327)</f>
        <v>#VALUE!</v>
      </c>
      <c r="AJ1327" t="str">
        <f t="shared" si="397"/>
        <v/>
      </c>
    </row>
    <row r="1328" spans="1:36" ht="16.5" customHeight="1">
      <c r="A1328" s="129"/>
      <c r="B1328" s="134"/>
      <c r="C1328" s="135"/>
      <c r="D1328" s="146"/>
      <c r="E1328" s="146"/>
      <c r="F1328" s="135"/>
      <c r="G1328" s="147"/>
      <c r="H1328" s="147"/>
      <c r="I1328" s="147"/>
      <c r="J1328" s="147"/>
      <c r="K1328" s="38"/>
      <c r="L1328" s="143"/>
      <c r="M1328" s="143"/>
      <c r="N1328" s="61"/>
      <c r="O1328" s="314"/>
      <c r="Q1328" t="str">
        <f t="shared" si="392"/>
        <v/>
      </c>
      <c r="S1328" t="e">
        <f t="shared" ca="1" si="401"/>
        <v>#VALUE!</v>
      </c>
      <c r="T1328" t="e">
        <f t="shared" ca="1" si="398"/>
        <v>#VALUE!</v>
      </c>
      <c r="U1328">
        <f t="shared" si="402"/>
        <v>1260</v>
      </c>
      <c r="V1328">
        <v>105.416666666675</v>
      </c>
      <c r="W1328">
        <f t="shared" si="405"/>
        <v>105</v>
      </c>
      <c r="X1328" t="str" cm="1">
        <f t="array" aca="1" ref="X1328" ca="1">IFERROR(INDEX('PC&amp;PD'!$A$1:$AS$19,ROW('PC&amp;PD'!$A$19),MATCH(INDIRECT(T1328),'PC&amp;PD'!$A$1:$AS$1,0)),"")</f>
        <v/>
      </c>
      <c r="AA1328" t="str">
        <f t="shared" si="393"/>
        <v/>
      </c>
      <c r="AB1328" t="str">
        <f t="shared" si="394"/>
        <v/>
      </c>
      <c r="AC1328" t="e">
        <f t="shared" ca="1" si="395"/>
        <v>#VALUE!</v>
      </c>
      <c r="AD1328" t="str" cm="1">
        <f t="array" aca="1" ref="AD1328" ca="1">IFERROR(IF((LEFT(INDIRECT("$F"&amp;$S1328),4))="GOTS",IF($G1328="Organic","GOTS_Organic_raw",(IF($G1328="Responsible","GOTS_Responsible",(IF($G1328="No Attribute (Conventional)","GOTS_conventional",(IF($G1328="Recycled Pre/Post-Consumer","GOTS_pre_post",(IF($G1328="In-Conversion","GOTS_in_conversion",(IF($G1328="Sustainably Sourced","Sustainably_sourced",(IF($G1328="Recycled pre-consumer organic","GOTS_recycled_organic",""))))))))))))),IF($G1328="Organic","Organic",(IF($G1328="Responsible","Responsible",(IF($G1328="No Attribute (Conventional)","No_Attribute_Conventional",(IF($G1328="Recycled Pre/Post-Consumer","Recycled_Pre_Post_Consumer",(IF($G1328="In-Conversion","In_Conversion",(IF($G1328="Recycled Pre-Consumer","Recycled_Pre_Consumer",(IF($G1328="Recycled Post-Consumer","Recycled_Post_Consumer",(IF($G1328="Sustainably Sourced","Sustainably_sourced",(IF($G1328="Recycled pre-consumer organic","GOTS_recycled_organic","")))))))))))))))))),"")</f>
        <v/>
      </c>
      <c r="AE1328" t="e" cm="1">
        <f t="array" aca="1" ref="AE1328" ca="1">IF($I1328="",IF(INDIRECT("$F"&amp;$S1328)="","",IF(LEFT(INDIRECT("$F"&amp;$S1328),3)="GRS","GRS_RCS_RM",IF((LEFT(INDIRECT("$F"&amp;$S1328),3))="RCS","GRS_RCS_RM",IF(INDIRECT("$F"&amp;$S1328)="OCS (No Label)","OCS_Conversion_RM",IF(LEFT(INDIRECT("$F"&amp;$S1328),3)="OCS","OCS_RM",IF(RIGHT(INDIRECT("$F"&amp;$S1328),10)="conversion","GOTS_RM_conversion",IF((LEFT(INDIRECT("$F"&amp;$S1328),4))="GOTS","GOTS_RM","Responsible_RM"))))))),"DELETERM")</f>
        <v>#VALUE!</v>
      </c>
      <c r="AF1328" t="e" cm="1">
        <f t="array" aca="1" ref="AF1328" ca="1">IF($S1328="","",INDIRECT("$Z"&amp;$S1328))</f>
        <v>#VALUE!</v>
      </c>
      <c r="AG1328" t="str">
        <f t="shared" si="396"/>
        <v/>
      </c>
      <c r="AH1328" t="str" cm="1">
        <f t="array" aca="1" ref="AH1328" ca="1">IFERROR(INDIRECT("$ag"&amp;S1328),"")</f>
        <v/>
      </c>
      <c r="AI1328" t="e" cm="1">
        <f t="array" aca="1" ref="AI1328" ca="1">INDIRECT("O"&amp;S1328)</f>
        <v>#VALUE!</v>
      </c>
      <c r="AJ1328" t="str">
        <f t="shared" si="397"/>
        <v/>
      </c>
    </row>
    <row r="1329" spans="1:36" ht="16.5" customHeight="1">
      <c r="A1329" s="130"/>
      <c r="B1329" s="136"/>
      <c r="C1329" s="137"/>
      <c r="D1329" s="146"/>
      <c r="E1329" s="146"/>
      <c r="F1329" s="137"/>
      <c r="G1329" s="147"/>
      <c r="H1329" s="147"/>
      <c r="I1329" s="147"/>
      <c r="J1329" s="147"/>
      <c r="K1329" s="38"/>
      <c r="L1329" s="144"/>
      <c r="M1329" s="144"/>
      <c r="N1329" s="61"/>
      <c r="O1329" s="314"/>
      <c r="Q1329" t="str">
        <f t="shared" si="392"/>
        <v/>
      </c>
      <c r="S1329" t="e">
        <f t="shared" ca="1" si="401"/>
        <v>#VALUE!</v>
      </c>
      <c r="T1329" t="e">
        <f t="shared" ca="1" si="398"/>
        <v>#VALUE!</v>
      </c>
      <c r="U1329">
        <f t="shared" si="402"/>
        <v>1260</v>
      </c>
      <c r="V1329">
        <v>105.500000000008</v>
      </c>
      <c r="W1329">
        <f t="shared" si="405"/>
        <v>105</v>
      </c>
      <c r="X1329" t="str" cm="1">
        <f t="array" aca="1" ref="X1329" ca="1">IFERROR(INDEX('PC&amp;PD'!$A$1:$AS$19,ROW('PC&amp;PD'!$A$19),MATCH(INDIRECT(T1329),'PC&amp;PD'!$A$1:$AS$1,0)),"")</f>
        <v/>
      </c>
      <c r="AA1329" t="str">
        <f t="shared" si="393"/>
        <v/>
      </c>
      <c r="AB1329" t="str">
        <f t="shared" si="394"/>
        <v/>
      </c>
      <c r="AC1329" t="e">
        <f t="shared" ca="1" si="395"/>
        <v>#VALUE!</v>
      </c>
      <c r="AD1329" t="str" cm="1">
        <f t="array" aca="1" ref="AD1329" ca="1">IFERROR(IF((LEFT(INDIRECT("$F"&amp;$S1329),4))="GOTS",IF($G1329="Organic","GOTS_Organic_raw",(IF($G1329="Responsible","GOTS_Responsible",(IF($G1329="No Attribute (Conventional)","GOTS_conventional",(IF($G1329="Recycled Pre/Post-Consumer","GOTS_pre_post",(IF($G1329="In-Conversion","GOTS_in_conversion",(IF($G1329="Sustainably Sourced","Sustainably_sourced",(IF($G1329="Recycled pre-consumer organic","GOTS_recycled_organic",""))))))))))))),IF($G1329="Organic","Organic",(IF($G1329="Responsible","Responsible",(IF($G1329="No Attribute (Conventional)","No_Attribute_Conventional",(IF($G1329="Recycled Pre/Post-Consumer","Recycled_Pre_Post_Consumer",(IF($G1329="In-Conversion","In_Conversion",(IF($G1329="Recycled Pre-Consumer","Recycled_Pre_Consumer",(IF($G1329="Recycled Post-Consumer","Recycled_Post_Consumer",(IF($G1329="Sustainably Sourced","Sustainably_sourced",(IF($G1329="Recycled pre-consumer organic","GOTS_recycled_organic","")))))))))))))))))),"")</f>
        <v/>
      </c>
      <c r="AE1329" t="e" cm="1">
        <f t="array" aca="1" ref="AE1329" ca="1">IF($I1329="",IF(INDIRECT("$F"&amp;$S1329)="","",IF(LEFT(INDIRECT("$F"&amp;$S1329),3)="GRS","GRS_RCS_RM",IF((LEFT(INDIRECT("$F"&amp;$S1329),3))="RCS","GRS_RCS_RM",IF(INDIRECT("$F"&amp;$S1329)="OCS (No Label)","OCS_Conversion_RM",IF(LEFT(INDIRECT("$F"&amp;$S1329),3)="OCS","OCS_RM",IF(RIGHT(INDIRECT("$F"&amp;$S1329),10)="conversion","GOTS_RM_conversion",IF((LEFT(INDIRECT("$F"&amp;$S1329),4))="GOTS","GOTS_RM","Responsible_RM"))))))),"DELETERM")</f>
        <v>#VALUE!</v>
      </c>
      <c r="AF1329" t="e" cm="1">
        <f t="array" aca="1" ref="AF1329" ca="1">IF($S1329="","",INDIRECT("$Z"&amp;$S1329))</f>
        <v>#VALUE!</v>
      </c>
      <c r="AG1329" t="str">
        <f t="shared" si="396"/>
        <v/>
      </c>
      <c r="AH1329" t="str" cm="1">
        <f t="array" aca="1" ref="AH1329" ca="1">IFERROR(INDIRECT("$ag"&amp;S1329),"")</f>
        <v/>
      </c>
      <c r="AI1329" t="e" cm="1">
        <f t="array" aca="1" ref="AI1329" ca="1">INDIRECT("O"&amp;S1329)</f>
        <v>#VALUE!</v>
      </c>
      <c r="AJ1329" t="str">
        <f t="shared" si="397"/>
        <v/>
      </c>
    </row>
    <row r="1330" spans="1:36" ht="16.5" customHeight="1">
      <c r="A1330" s="130"/>
      <c r="B1330" s="136"/>
      <c r="C1330" s="137"/>
      <c r="D1330" s="146"/>
      <c r="E1330" s="146"/>
      <c r="F1330" s="137"/>
      <c r="G1330" s="147"/>
      <c r="H1330" s="147"/>
      <c r="I1330" s="147"/>
      <c r="J1330" s="147"/>
      <c r="K1330" s="38"/>
      <c r="L1330" s="144"/>
      <c r="M1330" s="144"/>
      <c r="N1330" s="61"/>
      <c r="O1330" s="314"/>
      <c r="Q1330" t="str">
        <f t="shared" si="392"/>
        <v/>
      </c>
      <c r="S1330" t="e">
        <f t="shared" ca="1" si="401"/>
        <v>#VALUE!</v>
      </c>
      <c r="T1330" t="e">
        <f t="shared" ca="1" si="398"/>
        <v>#VALUE!</v>
      </c>
      <c r="U1330">
        <f t="shared" si="402"/>
        <v>1260</v>
      </c>
      <c r="V1330">
        <v>105.583333333342</v>
      </c>
      <c r="W1330">
        <f t="shared" si="405"/>
        <v>105</v>
      </c>
      <c r="X1330" t="str" cm="1">
        <f t="array" aca="1" ref="X1330" ca="1">IFERROR(INDEX('PC&amp;PD'!$A$1:$AS$19,ROW('PC&amp;PD'!$A$19),MATCH(INDIRECT(T1330),'PC&amp;PD'!$A$1:$AS$1,0)),"")</f>
        <v/>
      </c>
      <c r="AA1330" t="str">
        <f t="shared" si="393"/>
        <v/>
      </c>
      <c r="AB1330" t="str">
        <f t="shared" si="394"/>
        <v/>
      </c>
      <c r="AC1330" t="e">
        <f t="shared" ca="1" si="395"/>
        <v>#VALUE!</v>
      </c>
      <c r="AD1330" t="str" cm="1">
        <f t="array" aca="1" ref="AD1330" ca="1">IFERROR(IF((LEFT(INDIRECT("$F"&amp;$S1330),4))="GOTS",IF($G1330="Organic","GOTS_Organic_raw",(IF($G1330="Responsible","GOTS_Responsible",(IF($G1330="No Attribute (Conventional)","GOTS_conventional",(IF($G1330="Recycled Pre/Post-Consumer","GOTS_pre_post",(IF($G1330="In-Conversion","GOTS_in_conversion",(IF($G1330="Sustainably Sourced","Sustainably_sourced",(IF($G1330="Recycled pre-consumer organic","GOTS_recycled_organic",""))))))))))))),IF($G1330="Organic","Organic",(IF($G1330="Responsible","Responsible",(IF($G1330="No Attribute (Conventional)","No_Attribute_Conventional",(IF($G1330="Recycled Pre/Post-Consumer","Recycled_Pre_Post_Consumer",(IF($G1330="In-Conversion","In_Conversion",(IF($G1330="Recycled Pre-Consumer","Recycled_Pre_Consumer",(IF($G1330="Recycled Post-Consumer","Recycled_Post_Consumer",(IF($G1330="Sustainably Sourced","Sustainably_sourced",(IF($G1330="Recycled pre-consumer organic","GOTS_recycled_organic","")))))))))))))))))),"")</f>
        <v/>
      </c>
      <c r="AE1330" t="e" cm="1">
        <f t="array" aca="1" ref="AE1330" ca="1">IF($I1330="",IF(INDIRECT("$F"&amp;$S1330)="","",IF(LEFT(INDIRECT("$F"&amp;$S1330),3)="GRS","GRS_RCS_RM",IF((LEFT(INDIRECT("$F"&amp;$S1330),3))="RCS","GRS_RCS_RM",IF(INDIRECT("$F"&amp;$S1330)="OCS (No Label)","OCS_Conversion_RM",IF(LEFT(INDIRECT("$F"&amp;$S1330),3)="OCS","OCS_RM",IF(RIGHT(INDIRECT("$F"&amp;$S1330),10)="conversion","GOTS_RM_conversion",IF((LEFT(INDIRECT("$F"&amp;$S1330),4))="GOTS","GOTS_RM","Responsible_RM"))))))),"DELETERM")</f>
        <v>#VALUE!</v>
      </c>
      <c r="AF1330" t="e" cm="1">
        <f t="array" aca="1" ref="AF1330" ca="1">IF($S1330="","",INDIRECT("$Z"&amp;$S1330))</f>
        <v>#VALUE!</v>
      </c>
      <c r="AG1330" t="str">
        <f t="shared" si="396"/>
        <v/>
      </c>
      <c r="AH1330" t="str" cm="1">
        <f t="array" aca="1" ref="AH1330" ca="1">IFERROR(INDIRECT("$ag"&amp;S1330),"")</f>
        <v/>
      </c>
      <c r="AI1330" t="e" cm="1">
        <f t="array" aca="1" ref="AI1330" ca="1">INDIRECT("O"&amp;S1330)</f>
        <v>#VALUE!</v>
      </c>
      <c r="AJ1330" t="str">
        <f t="shared" si="397"/>
        <v/>
      </c>
    </row>
    <row r="1331" spans="1:36" ht="16.5" customHeight="1">
      <c r="A1331" s="130"/>
      <c r="B1331" s="136"/>
      <c r="C1331" s="137"/>
      <c r="D1331" s="146"/>
      <c r="E1331" s="146"/>
      <c r="F1331" s="137"/>
      <c r="G1331" s="147"/>
      <c r="H1331" s="147"/>
      <c r="I1331" s="147"/>
      <c r="J1331" s="147"/>
      <c r="K1331" s="38"/>
      <c r="L1331" s="144"/>
      <c r="M1331" s="144"/>
      <c r="N1331" s="61"/>
      <c r="O1331" s="314"/>
      <c r="Q1331" t="str">
        <f t="shared" si="392"/>
        <v/>
      </c>
      <c r="S1331" t="e">
        <f t="shared" ca="1" si="401"/>
        <v>#VALUE!</v>
      </c>
      <c r="T1331" t="e">
        <f t="shared" ca="1" si="398"/>
        <v>#VALUE!</v>
      </c>
      <c r="U1331">
        <f t="shared" si="402"/>
        <v>1260</v>
      </c>
      <c r="V1331">
        <v>105.666666666675</v>
      </c>
      <c r="W1331">
        <f t="shared" si="405"/>
        <v>105</v>
      </c>
      <c r="X1331" t="str" cm="1">
        <f t="array" aca="1" ref="X1331" ca="1">IFERROR(INDEX('PC&amp;PD'!$A$1:$AS$19,ROW('PC&amp;PD'!$A$19),MATCH(INDIRECT(T1331),'PC&amp;PD'!$A$1:$AS$1,0)),"")</f>
        <v/>
      </c>
      <c r="AA1331" t="str">
        <f t="shared" si="393"/>
        <v/>
      </c>
      <c r="AB1331" t="str">
        <f t="shared" si="394"/>
        <v/>
      </c>
      <c r="AC1331" t="e">
        <f t="shared" ca="1" si="395"/>
        <v>#VALUE!</v>
      </c>
      <c r="AD1331" t="str" cm="1">
        <f t="array" aca="1" ref="AD1331" ca="1">IFERROR(IF((LEFT(INDIRECT("$F"&amp;$S1331),4))="GOTS",IF($G1331="Organic","GOTS_Organic_raw",(IF($G1331="Responsible","GOTS_Responsible",(IF($G1331="No Attribute (Conventional)","GOTS_conventional",(IF($G1331="Recycled Pre/Post-Consumer","GOTS_pre_post",(IF($G1331="In-Conversion","GOTS_in_conversion",(IF($G1331="Sustainably Sourced","Sustainably_sourced",(IF($G1331="Recycled pre-consumer organic","GOTS_recycled_organic",""))))))))))))),IF($G1331="Organic","Organic",(IF($G1331="Responsible","Responsible",(IF($G1331="No Attribute (Conventional)","No_Attribute_Conventional",(IF($G1331="Recycled Pre/Post-Consumer","Recycled_Pre_Post_Consumer",(IF($G1331="In-Conversion","In_Conversion",(IF($G1331="Recycled Pre-Consumer","Recycled_Pre_Consumer",(IF($G1331="Recycled Post-Consumer","Recycled_Post_Consumer",(IF($G1331="Sustainably Sourced","Sustainably_sourced",(IF($G1331="Recycled pre-consumer organic","GOTS_recycled_organic","")))))))))))))))))),"")</f>
        <v/>
      </c>
      <c r="AE1331" t="e" cm="1">
        <f t="array" aca="1" ref="AE1331" ca="1">IF($I1331="",IF(INDIRECT("$F"&amp;$S1331)="","",IF(LEFT(INDIRECT("$F"&amp;$S1331),3)="GRS","GRS_RCS_RM",IF((LEFT(INDIRECT("$F"&amp;$S1331),3))="RCS","GRS_RCS_RM",IF(INDIRECT("$F"&amp;$S1331)="OCS (No Label)","OCS_Conversion_RM",IF(LEFT(INDIRECT("$F"&amp;$S1331),3)="OCS","OCS_RM",IF(RIGHT(INDIRECT("$F"&amp;$S1331),10)="conversion","GOTS_RM_conversion",IF((LEFT(INDIRECT("$F"&amp;$S1331),4))="GOTS","GOTS_RM","Responsible_RM"))))))),"DELETERM")</f>
        <v>#VALUE!</v>
      </c>
      <c r="AF1331" t="e" cm="1">
        <f t="array" aca="1" ref="AF1331" ca="1">IF($S1331="","",INDIRECT("$Z"&amp;$S1331))</f>
        <v>#VALUE!</v>
      </c>
      <c r="AG1331" t="str">
        <f t="shared" si="396"/>
        <v/>
      </c>
      <c r="AH1331" t="str" cm="1">
        <f t="array" aca="1" ref="AH1331" ca="1">IFERROR(INDIRECT("$ag"&amp;S1331),"")</f>
        <v/>
      </c>
      <c r="AI1331" t="e" cm="1">
        <f t="array" aca="1" ref="AI1331" ca="1">INDIRECT("O"&amp;S1331)</f>
        <v>#VALUE!</v>
      </c>
      <c r="AJ1331" t="str">
        <f t="shared" si="397"/>
        <v/>
      </c>
    </row>
    <row r="1332" spans="1:36" ht="16.5" customHeight="1">
      <c r="A1332" s="130"/>
      <c r="B1332" s="136"/>
      <c r="C1332" s="137"/>
      <c r="D1332" s="146"/>
      <c r="E1332" s="146"/>
      <c r="F1332" s="137"/>
      <c r="G1332" s="147"/>
      <c r="H1332" s="147"/>
      <c r="I1332" s="147"/>
      <c r="J1332" s="147"/>
      <c r="K1332" s="38"/>
      <c r="L1332" s="144"/>
      <c r="M1332" s="144"/>
      <c r="N1332" s="61"/>
      <c r="O1332" s="314"/>
      <c r="Q1332" t="str">
        <f t="shared" si="392"/>
        <v/>
      </c>
      <c r="S1332" t="e">
        <f t="shared" ca="1" si="401"/>
        <v>#VALUE!</v>
      </c>
      <c r="T1332" t="e">
        <f t="shared" ca="1" si="398"/>
        <v>#VALUE!</v>
      </c>
      <c r="U1332">
        <f t="shared" si="402"/>
        <v>1260</v>
      </c>
      <c r="V1332">
        <v>105.750000000008</v>
      </c>
      <c r="W1332">
        <f t="shared" si="405"/>
        <v>105</v>
      </c>
      <c r="X1332" t="str" cm="1">
        <f t="array" aca="1" ref="X1332" ca="1">IFERROR(INDEX('PC&amp;PD'!$A$1:$AS$19,ROW('PC&amp;PD'!$A$19),MATCH(INDIRECT(T1332),'PC&amp;PD'!$A$1:$AS$1,0)),"")</f>
        <v/>
      </c>
      <c r="AA1332" t="str">
        <f t="shared" si="393"/>
        <v/>
      </c>
      <c r="AB1332" t="str">
        <f t="shared" si="394"/>
        <v/>
      </c>
      <c r="AC1332" t="e">
        <f t="shared" ca="1" si="395"/>
        <v>#VALUE!</v>
      </c>
      <c r="AD1332" t="str" cm="1">
        <f t="array" aca="1" ref="AD1332" ca="1">IFERROR(IF((LEFT(INDIRECT("$F"&amp;$S1332),4))="GOTS",IF($G1332="Organic","GOTS_Organic_raw",(IF($G1332="Responsible","GOTS_Responsible",(IF($G1332="No Attribute (Conventional)","GOTS_conventional",(IF($G1332="Recycled Pre/Post-Consumer","GOTS_pre_post",(IF($G1332="In-Conversion","GOTS_in_conversion",(IF($G1332="Sustainably Sourced","Sustainably_sourced",(IF($G1332="Recycled pre-consumer organic","GOTS_recycled_organic",""))))))))))))),IF($G1332="Organic","Organic",(IF($G1332="Responsible","Responsible",(IF($G1332="No Attribute (Conventional)","No_Attribute_Conventional",(IF($G1332="Recycled Pre/Post-Consumer","Recycled_Pre_Post_Consumer",(IF($G1332="In-Conversion","In_Conversion",(IF($G1332="Recycled Pre-Consumer","Recycled_Pre_Consumer",(IF($G1332="Recycled Post-Consumer","Recycled_Post_Consumer",(IF($G1332="Sustainably Sourced","Sustainably_sourced",(IF($G1332="Recycled pre-consumer organic","GOTS_recycled_organic","")))))))))))))))))),"")</f>
        <v/>
      </c>
      <c r="AE1332" t="e" cm="1">
        <f t="array" aca="1" ref="AE1332" ca="1">IF($I1332="",IF(INDIRECT("$F"&amp;$S1332)="","",IF(LEFT(INDIRECT("$F"&amp;$S1332),3)="GRS","GRS_RCS_RM",IF((LEFT(INDIRECT("$F"&amp;$S1332),3))="RCS","GRS_RCS_RM",IF(INDIRECT("$F"&amp;$S1332)="OCS (No Label)","OCS_Conversion_RM",IF(LEFT(INDIRECT("$F"&amp;$S1332),3)="OCS","OCS_RM",IF(RIGHT(INDIRECT("$F"&amp;$S1332),10)="conversion","GOTS_RM_conversion",IF((LEFT(INDIRECT("$F"&amp;$S1332),4))="GOTS","GOTS_RM","Responsible_RM"))))))),"DELETERM")</f>
        <v>#VALUE!</v>
      </c>
      <c r="AF1332" t="e" cm="1">
        <f t="array" aca="1" ref="AF1332" ca="1">IF($S1332="","",INDIRECT("$Z"&amp;$S1332))</f>
        <v>#VALUE!</v>
      </c>
      <c r="AG1332" t="str">
        <f t="shared" si="396"/>
        <v/>
      </c>
      <c r="AH1332" t="str" cm="1">
        <f t="array" aca="1" ref="AH1332" ca="1">IFERROR(INDIRECT("$ag"&amp;S1332),"")</f>
        <v/>
      </c>
      <c r="AI1332" t="e" cm="1">
        <f t="array" aca="1" ref="AI1332" ca="1">INDIRECT("O"&amp;S1332)</f>
        <v>#VALUE!</v>
      </c>
      <c r="AJ1332" t="str">
        <f t="shared" si="397"/>
        <v/>
      </c>
    </row>
    <row r="1333" spans="1:36" ht="16.5" customHeight="1">
      <c r="A1333" s="130"/>
      <c r="B1333" s="136"/>
      <c r="C1333" s="137"/>
      <c r="D1333" s="146"/>
      <c r="E1333" s="146"/>
      <c r="F1333" s="137"/>
      <c r="G1333" s="147"/>
      <c r="H1333" s="147"/>
      <c r="I1333" s="147"/>
      <c r="J1333" s="147"/>
      <c r="K1333" s="38"/>
      <c r="L1333" s="144"/>
      <c r="M1333" s="144"/>
      <c r="N1333" s="61"/>
      <c r="O1333" s="314"/>
      <c r="Q1333" t="str">
        <f t="shared" si="392"/>
        <v/>
      </c>
      <c r="S1333" t="e">
        <f t="shared" ca="1" si="401"/>
        <v>#VALUE!</v>
      </c>
      <c r="T1333" t="e">
        <f t="shared" ca="1" si="398"/>
        <v>#VALUE!</v>
      </c>
      <c r="U1333">
        <f t="shared" si="402"/>
        <v>1260</v>
      </c>
      <c r="V1333">
        <v>105.833333333342</v>
      </c>
      <c r="W1333">
        <f t="shared" si="405"/>
        <v>105</v>
      </c>
      <c r="X1333" t="str" cm="1">
        <f t="array" aca="1" ref="X1333" ca="1">IFERROR(INDEX('PC&amp;PD'!$A$1:$AS$19,ROW('PC&amp;PD'!$A$19),MATCH(INDIRECT(T1333),'PC&amp;PD'!$A$1:$AS$1,0)),"")</f>
        <v/>
      </c>
      <c r="AA1333" t="str">
        <f t="shared" si="393"/>
        <v/>
      </c>
      <c r="AB1333" t="str">
        <f t="shared" si="394"/>
        <v/>
      </c>
      <c r="AC1333" t="e">
        <f t="shared" ca="1" si="395"/>
        <v>#VALUE!</v>
      </c>
      <c r="AD1333" t="str" cm="1">
        <f t="array" aca="1" ref="AD1333" ca="1">IFERROR(IF((LEFT(INDIRECT("$F"&amp;$S1333),4))="GOTS",IF($G1333="Organic","GOTS_Organic_raw",(IF($G1333="Responsible","GOTS_Responsible",(IF($G1333="No Attribute (Conventional)","GOTS_conventional",(IF($G1333="Recycled Pre/Post-Consumer","GOTS_pre_post",(IF($G1333="In-Conversion","GOTS_in_conversion",(IF($G1333="Sustainably Sourced","Sustainably_sourced",(IF($G1333="Recycled pre-consumer organic","GOTS_recycled_organic",""))))))))))))),IF($G1333="Organic","Organic",(IF($G1333="Responsible","Responsible",(IF($G1333="No Attribute (Conventional)","No_Attribute_Conventional",(IF($G1333="Recycled Pre/Post-Consumer","Recycled_Pre_Post_Consumer",(IF($G1333="In-Conversion","In_Conversion",(IF($G1333="Recycled Pre-Consumer","Recycled_Pre_Consumer",(IF($G1333="Recycled Post-Consumer","Recycled_Post_Consumer",(IF($G1333="Sustainably Sourced","Sustainably_sourced",(IF($G1333="Recycled pre-consumer organic","GOTS_recycled_organic","")))))))))))))))))),"")</f>
        <v/>
      </c>
      <c r="AE1333" t="e" cm="1">
        <f t="array" aca="1" ref="AE1333" ca="1">IF($I1333="",IF(INDIRECT("$F"&amp;$S1333)="","",IF(LEFT(INDIRECT("$F"&amp;$S1333),3)="GRS","GRS_RCS_RM",IF((LEFT(INDIRECT("$F"&amp;$S1333),3))="RCS","GRS_RCS_RM",IF(INDIRECT("$F"&amp;$S1333)="OCS (No Label)","OCS_Conversion_RM",IF(LEFT(INDIRECT("$F"&amp;$S1333),3)="OCS","OCS_RM",IF(RIGHT(INDIRECT("$F"&amp;$S1333),10)="conversion","GOTS_RM_conversion",IF((LEFT(INDIRECT("$F"&amp;$S1333),4))="GOTS","GOTS_RM","Responsible_RM"))))))),"DELETERM")</f>
        <v>#VALUE!</v>
      </c>
      <c r="AF1333" t="e" cm="1">
        <f t="array" aca="1" ref="AF1333" ca="1">IF($S1333="","",INDIRECT("$Z"&amp;$S1333))</f>
        <v>#VALUE!</v>
      </c>
      <c r="AG1333" t="str">
        <f t="shared" si="396"/>
        <v/>
      </c>
      <c r="AH1333" t="str" cm="1">
        <f t="array" aca="1" ref="AH1333" ca="1">IFERROR(INDIRECT("$ag"&amp;S1333),"")</f>
        <v/>
      </c>
      <c r="AI1333" t="e" cm="1">
        <f t="array" aca="1" ref="AI1333" ca="1">INDIRECT("O"&amp;S1333)</f>
        <v>#VALUE!</v>
      </c>
      <c r="AJ1333" t="str">
        <f t="shared" si="397"/>
        <v/>
      </c>
    </row>
    <row r="1334" spans="1:36" ht="16.5" customHeight="1" thickBot="1">
      <c r="A1334" s="131"/>
      <c r="B1334" s="138"/>
      <c r="C1334" s="139"/>
      <c r="D1334" s="148"/>
      <c r="E1334" s="148"/>
      <c r="F1334" s="139"/>
      <c r="G1334" s="149"/>
      <c r="H1334" s="149"/>
      <c r="I1334" s="149"/>
      <c r="J1334" s="149"/>
      <c r="K1334" s="39"/>
      <c r="L1334" s="145"/>
      <c r="M1334" s="145"/>
      <c r="N1334" s="62"/>
      <c r="O1334" s="315"/>
      <c r="Q1334" t="str">
        <f t="shared" si="392"/>
        <v/>
      </c>
      <c r="S1334" t="e">
        <f t="shared" ca="1" si="401"/>
        <v>#VALUE!</v>
      </c>
      <c r="T1334" t="e">
        <f t="shared" ca="1" si="398"/>
        <v>#VALUE!</v>
      </c>
      <c r="U1334">
        <f t="shared" si="402"/>
        <v>1260</v>
      </c>
      <c r="V1334">
        <v>105.916666666675</v>
      </c>
      <c r="W1334">
        <f t="shared" si="405"/>
        <v>105</v>
      </c>
      <c r="X1334" t="str" cm="1">
        <f t="array" aca="1" ref="X1334" ca="1">IFERROR(INDEX('PC&amp;PD'!$A$1:$AS$19,ROW('PC&amp;PD'!$A$19),MATCH(INDIRECT(T1334),'PC&amp;PD'!$A$1:$AS$1,0)),"")</f>
        <v/>
      </c>
      <c r="AA1334" t="str">
        <f t="shared" si="393"/>
        <v/>
      </c>
      <c r="AB1334" t="str">
        <f t="shared" si="394"/>
        <v/>
      </c>
      <c r="AC1334" t="e">
        <f t="shared" ca="1" si="395"/>
        <v>#VALUE!</v>
      </c>
      <c r="AD1334" t="str" cm="1">
        <f t="array" aca="1" ref="AD1334" ca="1">IFERROR(IF((LEFT(INDIRECT("$F"&amp;$S1334),4))="GOTS",IF($G1334="Organic","GOTS_Organic_raw",(IF($G1334="Responsible","GOTS_Responsible",(IF($G1334="No Attribute (Conventional)","GOTS_conventional",(IF($G1334="Recycled Pre/Post-Consumer","GOTS_pre_post",(IF($G1334="In-Conversion","GOTS_in_conversion",(IF($G1334="Sustainably Sourced","Sustainably_sourced",(IF($G1334="Recycled pre-consumer organic","GOTS_recycled_organic",""))))))))))))),IF($G1334="Organic","Organic",(IF($G1334="Responsible","Responsible",(IF($G1334="No Attribute (Conventional)","No_Attribute_Conventional",(IF($G1334="Recycled Pre/Post-Consumer","Recycled_Pre_Post_Consumer",(IF($G1334="In-Conversion","In_Conversion",(IF($G1334="Recycled Pre-Consumer","Recycled_Pre_Consumer",(IF($G1334="Recycled Post-Consumer","Recycled_Post_Consumer",(IF($G1334="Sustainably Sourced","Sustainably_sourced",(IF($G1334="Recycled pre-consumer organic","GOTS_recycled_organic","")))))))))))))))))),"")</f>
        <v/>
      </c>
      <c r="AE1334" t="e" cm="1">
        <f t="array" aca="1" ref="AE1334" ca="1">IF($I1334="",IF(INDIRECT("$F"&amp;$S1334)="","",IF(LEFT(INDIRECT("$F"&amp;$S1334),3)="GRS","GRS_RCS_RM",IF((LEFT(INDIRECT("$F"&amp;$S1334),3))="RCS","GRS_RCS_RM",IF(INDIRECT("$F"&amp;$S1334)="OCS (No Label)","OCS_Conversion_RM",IF(LEFT(INDIRECT("$F"&amp;$S1334),3)="OCS","OCS_RM",IF(RIGHT(INDIRECT("$F"&amp;$S1334),10)="conversion","GOTS_RM_conversion",IF((LEFT(INDIRECT("$F"&amp;$S1334),4))="GOTS","GOTS_RM","Responsible_RM"))))))),"DELETERM")</f>
        <v>#VALUE!</v>
      </c>
      <c r="AF1334" t="e" cm="1">
        <f t="array" aca="1" ref="AF1334" ca="1">IF($S1334="","",INDIRECT("$Z"&amp;$S1334))</f>
        <v>#VALUE!</v>
      </c>
      <c r="AG1334" t="str">
        <f t="shared" si="396"/>
        <v/>
      </c>
      <c r="AH1334" t="str" cm="1">
        <f t="array" aca="1" ref="AH1334" ca="1">IFERROR(INDIRECT("$ag"&amp;S1334),"")</f>
        <v/>
      </c>
      <c r="AI1334" t="e" cm="1">
        <f t="array" aca="1" ref="AI1334" ca="1">INDIRECT("O"&amp;S1334)</f>
        <v>#VALUE!</v>
      </c>
      <c r="AJ1334" t="str">
        <f t="shared" si="397"/>
        <v/>
      </c>
    </row>
    <row r="1335" spans="1:36" ht="16.5" customHeight="1">
      <c r="A1335" s="128" t="str">
        <f>IF(B1335="","",COUNTA($B$63:$B1335))</f>
        <v/>
      </c>
      <c r="B1335" s="132"/>
      <c r="C1335" s="133"/>
      <c r="D1335" s="140"/>
      <c r="E1335" s="140"/>
      <c r="F1335" s="133"/>
      <c r="G1335" s="141"/>
      <c r="H1335" s="141"/>
      <c r="I1335" s="141"/>
      <c r="J1335" s="141"/>
      <c r="K1335" s="37"/>
      <c r="L1335" s="142" t="str">
        <f>IF(R1335="","",LEFT(R1335,LEN(R1335)-2))</f>
        <v/>
      </c>
      <c r="M1335" s="142"/>
      <c r="N1335" s="60"/>
      <c r="O1335" s="313"/>
      <c r="Q1335" t="str">
        <f t="shared" si="392"/>
        <v/>
      </c>
      <c r="R1335" t="str">
        <f t="shared" ref="R1335" si="410">CONCATENATE($Q1335,Q1336,Q1337,Q1338,Q1339,Q1340,$Q1341,$Q1342,$Q1343,$Q1344,$Q1345,$Q1346)</f>
        <v/>
      </c>
      <c r="S1335" t="e">
        <f t="shared" ca="1" si="401"/>
        <v>#VALUE!</v>
      </c>
      <c r="T1335" t="e">
        <f t="shared" ca="1" si="398"/>
        <v>#VALUE!</v>
      </c>
      <c r="U1335">
        <f t="shared" si="402"/>
        <v>1272</v>
      </c>
      <c r="V1335">
        <v>106.000000000008</v>
      </c>
      <c r="W1335">
        <f t="shared" si="405"/>
        <v>106</v>
      </c>
      <c r="X1335" t="str" cm="1">
        <f t="array" aca="1" ref="X1335" ca="1">IFERROR(INDEX('PC&amp;PD'!$A$1:$AS$19,ROW('PC&amp;PD'!$A$19),MATCH(INDIRECT(T1335),'PC&amp;PD'!$A$1:$AS$1,0)),"")</f>
        <v/>
      </c>
      <c r="Z1335" t="str">
        <f t="shared" ref="Z1335" si="411">IFERROR(IF($F1335="OCS 100","OCS (OCS 100)",IF($F1335="OCS Blended","OCS (OCS Blended)",IF($F1335="OCS (No Label)","OCS (No Label)",IF($F1335="RCS 100","RCS (RCS 100)",IF($F1335="RCS Blended","RCS (RCS Blended)",IF($F1335="GRS","GRS (GRS)",IF($F1335="GRS (No Label)", "GRS (No Label)",IF($F1335="RDS","RDS (RDS)",IF($F1335="RWS","RWS (RWS)",IF($F1335="RAS","RAS (RAS)",IF($F1335="RMS","RMS (RMS)",IF($F1335="GOTS Organic","GOTS (Organic)",IF($F1335="GOTS Made with organic","GOTS (Made with Organic)",IF($F1335="GOTS Organic - in conversion","GOTS (Organic - In Conversion)",IF($F1335="GOTS Made with organic - in conversion","GOTS (Made with Organic - In Conversion)",""))))))))))))))),"")</f>
        <v/>
      </c>
      <c r="AA1335" t="str">
        <f t="shared" si="393"/>
        <v/>
      </c>
      <c r="AB1335" t="str">
        <f t="shared" si="394"/>
        <v/>
      </c>
      <c r="AC1335" t="e">
        <f t="shared" ca="1" si="395"/>
        <v>#VALUE!</v>
      </c>
      <c r="AD1335" t="str" cm="1">
        <f t="array" aca="1" ref="AD1335" ca="1">IFERROR(IF((LEFT(INDIRECT("$F"&amp;$S1335),4))="GOTS",IF($G1335="Organic","GOTS_Organic_raw",(IF($G1335="Responsible","GOTS_Responsible",(IF($G1335="No Attribute (Conventional)","GOTS_conventional",(IF($G1335="Recycled Pre/Post-Consumer","GOTS_pre_post",(IF($G1335="In-Conversion","GOTS_in_conversion",(IF($G1335="Sustainably Sourced","Sustainably_sourced",(IF($G1335="Recycled pre-consumer organic","GOTS_recycled_organic",""))))))))))))),IF($G1335="Organic","Organic",(IF($G1335="Responsible","Responsible",(IF($G1335="No Attribute (Conventional)","No_Attribute_Conventional",(IF($G1335="Recycled Pre/Post-Consumer","Recycled_Pre_Post_Consumer",(IF($G1335="In-Conversion","In_Conversion",(IF($G1335="Recycled Pre-Consumer","Recycled_Pre_Consumer",(IF($G1335="Recycled Post-Consumer","Recycled_Post_Consumer",(IF($G1335="Sustainably Sourced","Sustainably_sourced",(IF($G1335="Recycled pre-consumer organic","GOTS_recycled_organic","")))))))))))))))))),"")</f>
        <v/>
      </c>
      <c r="AE1335" t="e" cm="1">
        <f t="array" aca="1" ref="AE1335" ca="1">IF($I1335="",IF(INDIRECT("$F"&amp;$S1335)="","",IF(LEFT(INDIRECT("$F"&amp;$S1335),3)="GRS","GRS_RCS_RM",IF((LEFT(INDIRECT("$F"&amp;$S1335),3))="RCS","GRS_RCS_RM",IF(INDIRECT("$F"&amp;$S1335)="OCS (No Label)","OCS_Conversion_RM",IF(LEFT(INDIRECT("$F"&amp;$S1335),3)="OCS","OCS_RM",IF(RIGHT(INDIRECT("$F"&amp;$S1335),10)="conversion","GOTS_RM_conversion",IF((LEFT(INDIRECT("$F"&amp;$S1335),4))="GOTS","GOTS_RM","Responsible_RM"))))))),"DELETERM")</f>
        <v>#VALUE!</v>
      </c>
      <c r="AF1335" t="e" cm="1">
        <f t="array" aca="1" ref="AF1335" ca="1">IF($S1335="","",INDIRECT("$Z"&amp;$S1335))</f>
        <v>#VALUE!</v>
      </c>
      <c r="AG1335" t="str">
        <f t="shared" si="396"/>
        <v/>
      </c>
      <c r="AH1335" t="str" cm="1">
        <f t="array" aca="1" ref="AH1335" ca="1">IFERROR(INDIRECT("$ag"&amp;S1335),"")</f>
        <v/>
      </c>
      <c r="AI1335" t="e" cm="1">
        <f t="array" aca="1" ref="AI1335" ca="1">INDIRECT("O"&amp;S1335)</f>
        <v>#VALUE!</v>
      </c>
      <c r="AJ1335" t="str">
        <f t="shared" si="397"/>
        <v/>
      </c>
    </row>
    <row r="1336" spans="1:36" ht="16.5" customHeight="1">
      <c r="A1336" s="129"/>
      <c r="B1336" s="134"/>
      <c r="C1336" s="135"/>
      <c r="D1336" s="146"/>
      <c r="E1336" s="146"/>
      <c r="F1336" s="135"/>
      <c r="G1336" s="147"/>
      <c r="H1336" s="147"/>
      <c r="I1336" s="147"/>
      <c r="J1336" s="147"/>
      <c r="K1336" s="38"/>
      <c r="L1336" s="143"/>
      <c r="M1336" s="143"/>
      <c r="N1336" s="61"/>
      <c r="O1336" s="314"/>
      <c r="Q1336" t="str">
        <f t="shared" si="392"/>
        <v/>
      </c>
      <c r="S1336" t="e">
        <f t="shared" ca="1" si="401"/>
        <v>#VALUE!</v>
      </c>
      <c r="T1336" t="e">
        <f t="shared" ca="1" si="398"/>
        <v>#VALUE!</v>
      </c>
      <c r="U1336">
        <f t="shared" si="402"/>
        <v>1272</v>
      </c>
      <c r="V1336">
        <v>106.083333333342</v>
      </c>
      <c r="W1336">
        <f t="shared" si="405"/>
        <v>106</v>
      </c>
      <c r="X1336" t="str" cm="1">
        <f t="array" aca="1" ref="X1336" ca="1">IFERROR(INDEX('PC&amp;PD'!$A$1:$AS$19,ROW('PC&amp;PD'!$A$19),MATCH(INDIRECT(T1336),'PC&amp;PD'!$A$1:$AS$1,0)),"")</f>
        <v/>
      </c>
      <c r="AA1336" t="str">
        <f t="shared" si="393"/>
        <v/>
      </c>
      <c r="AB1336" t="str">
        <f t="shared" si="394"/>
        <v/>
      </c>
      <c r="AC1336" t="e">
        <f t="shared" ca="1" si="395"/>
        <v>#VALUE!</v>
      </c>
      <c r="AD1336" t="str" cm="1">
        <f t="array" aca="1" ref="AD1336" ca="1">IFERROR(IF((LEFT(INDIRECT("$F"&amp;$S1336),4))="GOTS",IF($G1336="Organic","GOTS_Organic_raw",(IF($G1336="Responsible","GOTS_Responsible",(IF($G1336="No Attribute (Conventional)","GOTS_conventional",(IF($G1336="Recycled Pre/Post-Consumer","GOTS_pre_post",(IF($G1336="In-Conversion","GOTS_in_conversion",(IF($G1336="Sustainably Sourced","Sustainably_sourced",(IF($G1336="Recycled pre-consumer organic","GOTS_recycled_organic",""))))))))))))),IF($G1336="Organic","Organic",(IF($G1336="Responsible","Responsible",(IF($G1336="No Attribute (Conventional)","No_Attribute_Conventional",(IF($G1336="Recycled Pre/Post-Consumer","Recycled_Pre_Post_Consumer",(IF($G1336="In-Conversion","In_Conversion",(IF($G1336="Recycled Pre-Consumer","Recycled_Pre_Consumer",(IF($G1336="Recycled Post-Consumer","Recycled_Post_Consumer",(IF($G1336="Sustainably Sourced","Sustainably_sourced",(IF($G1336="Recycled pre-consumer organic","GOTS_recycled_organic","")))))))))))))))))),"")</f>
        <v/>
      </c>
      <c r="AE1336" t="e" cm="1">
        <f t="array" aca="1" ref="AE1336" ca="1">IF($I1336="",IF(INDIRECT("$F"&amp;$S1336)="","",IF(LEFT(INDIRECT("$F"&amp;$S1336),3)="GRS","GRS_RCS_RM",IF((LEFT(INDIRECT("$F"&amp;$S1336),3))="RCS","GRS_RCS_RM",IF(INDIRECT("$F"&amp;$S1336)="OCS (No Label)","OCS_Conversion_RM",IF(LEFT(INDIRECT("$F"&amp;$S1336),3)="OCS","OCS_RM",IF(RIGHT(INDIRECT("$F"&amp;$S1336),10)="conversion","GOTS_RM_conversion",IF((LEFT(INDIRECT("$F"&amp;$S1336),4))="GOTS","GOTS_RM","Responsible_RM"))))))),"DELETERM")</f>
        <v>#VALUE!</v>
      </c>
      <c r="AF1336" t="e" cm="1">
        <f t="array" aca="1" ref="AF1336" ca="1">IF($S1336="","",INDIRECT("$Z"&amp;$S1336))</f>
        <v>#VALUE!</v>
      </c>
      <c r="AG1336" t="str">
        <f t="shared" si="396"/>
        <v/>
      </c>
      <c r="AH1336" t="str" cm="1">
        <f t="array" aca="1" ref="AH1336" ca="1">IFERROR(INDIRECT("$ag"&amp;S1336),"")</f>
        <v/>
      </c>
      <c r="AI1336" t="e" cm="1">
        <f t="array" aca="1" ref="AI1336" ca="1">INDIRECT("O"&amp;S1336)</f>
        <v>#VALUE!</v>
      </c>
      <c r="AJ1336" t="str">
        <f t="shared" si="397"/>
        <v/>
      </c>
    </row>
    <row r="1337" spans="1:36" ht="16.5" customHeight="1">
      <c r="A1337" s="129"/>
      <c r="B1337" s="134"/>
      <c r="C1337" s="135"/>
      <c r="D1337" s="146"/>
      <c r="E1337" s="146"/>
      <c r="F1337" s="135"/>
      <c r="G1337" s="147"/>
      <c r="H1337" s="147"/>
      <c r="I1337" s="147"/>
      <c r="J1337" s="147"/>
      <c r="K1337" s="38"/>
      <c r="L1337" s="143"/>
      <c r="M1337" s="143"/>
      <c r="N1337" s="61"/>
      <c r="O1337" s="314"/>
      <c r="Q1337" t="str">
        <f t="shared" si="392"/>
        <v/>
      </c>
      <c r="S1337" t="e">
        <f t="shared" ca="1" si="401"/>
        <v>#VALUE!</v>
      </c>
      <c r="T1337" t="e">
        <f t="shared" ca="1" si="398"/>
        <v>#VALUE!</v>
      </c>
      <c r="U1337">
        <f t="shared" si="402"/>
        <v>1272</v>
      </c>
      <c r="V1337">
        <v>106.166666666675</v>
      </c>
      <c r="W1337">
        <f t="shared" si="405"/>
        <v>106</v>
      </c>
      <c r="X1337" t="str" cm="1">
        <f t="array" aca="1" ref="X1337" ca="1">IFERROR(INDEX('PC&amp;PD'!$A$1:$AS$19,ROW('PC&amp;PD'!$A$19),MATCH(INDIRECT(T1337),'PC&amp;PD'!$A$1:$AS$1,0)),"")</f>
        <v/>
      </c>
      <c r="AA1337" t="str">
        <f t="shared" si="393"/>
        <v/>
      </c>
      <c r="AB1337" t="str">
        <f t="shared" si="394"/>
        <v/>
      </c>
      <c r="AC1337" t="e">
        <f t="shared" ca="1" si="395"/>
        <v>#VALUE!</v>
      </c>
      <c r="AD1337" t="str" cm="1">
        <f t="array" aca="1" ref="AD1337" ca="1">IFERROR(IF((LEFT(INDIRECT("$F"&amp;$S1337),4))="GOTS",IF($G1337="Organic","GOTS_Organic_raw",(IF($G1337="Responsible","GOTS_Responsible",(IF($G1337="No Attribute (Conventional)","GOTS_conventional",(IF($G1337="Recycled Pre/Post-Consumer","GOTS_pre_post",(IF($G1337="In-Conversion","GOTS_in_conversion",(IF($G1337="Sustainably Sourced","Sustainably_sourced",(IF($G1337="Recycled pre-consumer organic","GOTS_recycled_organic",""))))))))))))),IF($G1337="Organic","Organic",(IF($G1337="Responsible","Responsible",(IF($G1337="No Attribute (Conventional)","No_Attribute_Conventional",(IF($G1337="Recycled Pre/Post-Consumer","Recycled_Pre_Post_Consumer",(IF($G1337="In-Conversion","In_Conversion",(IF($G1337="Recycled Pre-Consumer","Recycled_Pre_Consumer",(IF($G1337="Recycled Post-Consumer","Recycled_Post_Consumer",(IF($G1337="Sustainably Sourced","Sustainably_sourced",(IF($G1337="Recycled pre-consumer organic","GOTS_recycled_organic","")))))))))))))))))),"")</f>
        <v/>
      </c>
      <c r="AE1337" t="e" cm="1">
        <f t="array" aca="1" ref="AE1337" ca="1">IF($I1337="",IF(INDIRECT("$F"&amp;$S1337)="","",IF(LEFT(INDIRECT("$F"&amp;$S1337),3)="GRS","GRS_RCS_RM",IF((LEFT(INDIRECT("$F"&amp;$S1337),3))="RCS","GRS_RCS_RM",IF(INDIRECT("$F"&amp;$S1337)="OCS (No Label)","OCS_Conversion_RM",IF(LEFT(INDIRECT("$F"&amp;$S1337),3)="OCS","OCS_RM",IF(RIGHT(INDIRECT("$F"&amp;$S1337),10)="conversion","GOTS_RM_conversion",IF((LEFT(INDIRECT("$F"&amp;$S1337),4))="GOTS","GOTS_RM","Responsible_RM"))))))),"DELETERM")</f>
        <v>#VALUE!</v>
      </c>
      <c r="AF1337" t="e" cm="1">
        <f t="array" aca="1" ref="AF1337" ca="1">IF($S1337="","",INDIRECT("$Z"&amp;$S1337))</f>
        <v>#VALUE!</v>
      </c>
      <c r="AG1337" t="str">
        <f t="shared" si="396"/>
        <v/>
      </c>
      <c r="AH1337" t="str" cm="1">
        <f t="array" aca="1" ref="AH1337" ca="1">IFERROR(INDIRECT("$ag"&amp;S1337),"")</f>
        <v/>
      </c>
      <c r="AI1337" t="e" cm="1">
        <f t="array" aca="1" ref="AI1337" ca="1">INDIRECT("O"&amp;S1337)</f>
        <v>#VALUE!</v>
      </c>
      <c r="AJ1337" t="str">
        <f t="shared" si="397"/>
        <v/>
      </c>
    </row>
    <row r="1338" spans="1:36" ht="16.5" customHeight="1">
      <c r="A1338" s="129"/>
      <c r="B1338" s="134"/>
      <c r="C1338" s="135"/>
      <c r="D1338" s="146"/>
      <c r="E1338" s="146"/>
      <c r="F1338" s="135"/>
      <c r="G1338" s="147"/>
      <c r="H1338" s="147"/>
      <c r="I1338" s="147"/>
      <c r="J1338" s="147"/>
      <c r="K1338" s="38"/>
      <c r="L1338" s="143"/>
      <c r="M1338" s="143"/>
      <c r="N1338" s="61"/>
      <c r="O1338" s="314"/>
      <c r="Q1338" t="str">
        <f t="shared" si="392"/>
        <v/>
      </c>
      <c r="S1338" t="e">
        <f t="shared" ca="1" si="401"/>
        <v>#VALUE!</v>
      </c>
      <c r="T1338" t="e">
        <f t="shared" ca="1" si="398"/>
        <v>#VALUE!</v>
      </c>
      <c r="U1338">
        <f t="shared" si="402"/>
        <v>1272</v>
      </c>
      <c r="V1338">
        <v>106.250000000008</v>
      </c>
      <c r="W1338">
        <f t="shared" si="405"/>
        <v>106</v>
      </c>
      <c r="X1338" t="str" cm="1">
        <f t="array" aca="1" ref="X1338" ca="1">IFERROR(INDEX('PC&amp;PD'!$A$1:$AS$19,ROW('PC&amp;PD'!$A$19),MATCH(INDIRECT(T1338),'PC&amp;PD'!$A$1:$AS$1,0)),"")</f>
        <v/>
      </c>
      <c r="AA1338" t="str">
        <f t="shared" si="393"/>
        <v/>
      </c>
      <c r="AB1338" t="str">
        <f t="shared" si="394"/>
        <v/>
      </c>
      <c r="AC1338" t="e">
        <f t="shared" ca="1" si="395"/>
        <v>#VALUE!</v>
      </c>
      <c r="AD1338" t="str" cm="1">
        <f t="array" aca="1" ref="AD1338" ca="1">IFERROR(IF((LEFT(INDIRECT("$F"&amp;$S1338),4))="GOTS",IF($G1338="Organic","GOTS_Organic_raw",(IF($G1338="Responsible","GOTS_Responsible",(IF($G1338="No Attribute (Conventional)","GOTS_conventional",(IF($G1338="Recycled Pre/Post-Consumer","GOTS_pre_post",(IF($G1338="In-Conversion","GOTS_in_conversion",(IF($G1338="Sustainably Sourced","Sustainably_sourced",(IF($G1338="Recycled pre-consumer organic","GOTS_recycled_organic",""))))))))))))),IF($G1338="Organic","Organic",(IF($G1338="Responsible","Responsible",(IF($G1338="No Attribute (Conventional)","No_Attribute_Conventional",(IF($G1338="Recycled Pre/Post-Consumer","Recycled_Pre_Post_Consumer",(IF($G1338="In-Conversion","In_Conversion",(IF($G1338="Recycled Pre-Consumer","Recycled_Pre_Consumer",(IF($G1338="Recycled Post-Consumer","Recycled_Post_Consumer",(IF($G1338="Sustainably Sourced","Sustainably_sourced",(IF($G1338="Recycled pre-consumer organic","GOTS_recycled_organic","")))))))))))))))))),"")</f>
        <v/>
      </c>
      <c r="AE1338" t="e" cm="1">
        <f t="array" aca="1" ref="AE1338" ca="1">IF($I1338="",IF(INDIRECT("$F"&amp;$S1338)="","",IF(LEFT(INDIRECT("$F"&amp;$S1338),3)="GRS","GRS_RCS_RM",IF((LEFT(INDIRECT("$F"&amp;$S1338),3))="RCS","GRS_RCS_RM",IF(INDIRECT("$F"&amp;$S1338)="OCS (No Label)","OCS_Conversion_RM",IF(LEFT(INDIRECT("$F"&amp;$S1338),3)="OCS","OCS_RM",IF(RIGHT(INDIRECT("$F"&amp;$S1338),10)="conversion","GOTS_RM_conversion",IF((LEFT(INDIRECT("$F"&amp;$S1338),4))="GOTS","GOTS_RM","Responsible_RM"))))))),"DELETERM")</f>
        <v>#VALUE!</v>
      </c>
      <c r="AF1338" t="e" cm="1">
        <f t="array" aca="1" ref="AF1338" ca="1">IF($S1338="","",INDIRECT("$Z"&amp;$S1338))</f>
        <v>#VALUE!</v>
      </c>
      <c r="AG1338" t="str">
        <f t="shared" si="396"/>
        <v/>
      </c>
      <c r="AH1338" t="str" cm="1">
        <f t="array" aca="1" ref="AH1338" ca="1">IFERROR(INDIRECT("$ag"&amp;S1338),"")</f>
        <v/>
      </c>
      <c r="AI1338" t="e" cm="1">
        <f t="array" aca="1" ref="AI1338" ca="1">INDIRECT("O"&amp;S1338)</f>
        <v>#VALUE!</v>
      </c>
      <c r="AJ1338" t="str">
        <f t="shared" si="397"/>
        <v/>
      </c>
    </row>
    <row r="1339" spans="1:36" ht="16.5" customHeight="1">
      <c r="A1339" s="129"/>
      <c r="B1339" s="134"/>
      <c r="C1339" s="135"/>
      <c r="D1339" s="146"/>
      <c r="E1339" s="146"/>
      <c r="F1339" s="135"/>
      <c r="G1339" s="147"/>
      <c r="H1339" s="147"/>
      <c r="I1339" s="147"/>
      <c r="J1339" s="147"/>
      <c r="K1339" s="38"/>
      <c r="L1339" s="143"/>
      <c r="M1339" s="143"/>
      <c r="N1339" s="61"/>
      <c r="O1339" s="314"/>
      <c r="Q1339" t="str">
        <f t="shared" si="392"/>
        <v/>
      </c>
      <c r="S1339" t="e">
        <f t="shared" ca="1" si="401"/>
        <v>#VALUE!</v>
      </c>
      <c r="T1339" t="e">
        <f t="shared" ca="1" si="398"/>
        <v>#VALUE!</v>
      </c>
      <c r="U1339">
        <f t="shared" si="402"/>
        <v>1272</v>
      </c>
      <c r="V1339">
        <v>106.333333333342</v>
      </c>
      <c r="W1339">
        <f t="shared" si="405"/>
        <v>106</v>
      </c>
      <c r="X1339" t="str" cm="1">
        <f t="array" aca="1" ref="X1339" ca="1">IFERROR(INDEX('PC&amp;PD'!$A$1:$AS$19,ROW('PC&amp;PD'!$A$19),MATCH(INDIRECT(T1339),'PC&amp;PD'!$A$1:$AS$1,0)),"")</f>
        <v/>
      </c>
      <c r="AA1339" t="str">
        <f t="shared" si="393"/>
        <v/>
      </c>
      <c r="AB1339" t="str">
        <f t="shared" si="394"/>
        <v/>
      </c>
      <c r="AC1339" t="e">
        <f t="shared" ca="1" si="395"/>
        <v>#VALUE!</v>
      </c>
      <c r="AD1339" t="str" cm="1">
        <f t="array" aca="1" ref="AD1339" ca="1">IFERROR(IF((LEFT(INDIRECT("$F"&amp;$S1339),4))="GOTS",IF($G1339="Organic","GOTS_Organic_raw",(IF($G1339="Responsible","GOTS_Responsible",(IF($G1339="No Attribute (Conventional)","GOTS_conventional",(IF($G1339="Recycled Pre/Post-Consumer","GOTS_pre_post",(IF($G1339="In-Conversion","GOTS_in_conversion",(IF($G1339="Sustainably Sourced","Sustainably_sourced",(IF($G1339="Recycled pre-consumer organic","GOTS_recycled_organic",""))))))))))))),IF($G1339="Organic","Organic",(IF($G1339="Responsible","Responsible",(IF($G1339="No Attribute (Conventional)","No_Attribute_Conventional",(IF($G1339="Recycled Pre/Post-Consumer","Recycled_Pre_Post_Consumer",(IF($G1339="In-Conversion","In_Conversion",(IF($G1339="Recycled Pre-Consumer","Recycled_Pre_Consumer",(IF($G1339="Recycled Post-Consumer","Recycled_Post_Consumer",(IF($G1339="Sustainably Sourced","Sustainably_sourced",(IF($G1339="Recycled pre-consumer organic","GOTS_recycled_organic","")))))))))))))))))),"")</f>
        <v/>
      </c>
      <c r="AE1339" t="e" cm="1">
        <f t="array" aca="1" ref="AE1339" ca="1">IF($I1339="",IF(INDIRECT("$F"&amp;$S1339)="","",IF(LEFT(INDIRECT("$F"&amp;$S1339),3)="GRS","GRS_RCS_RM",IF((LEFT(INDIRECT("$F"&amp;$S1339),3))="RCS","GRS_RCS_RM",IF(INDIRECT("$F"&amp;$S1339)="OCS (No Label)","OCS_Conversion_RM",IF(LEFT(INDIRECT("$F"&amp;$S1339),3)="OCS","OCS_RM",IF(RIGHT(INDIRECT("$F"&amp;$S1339),10)="conversion","GOTS_RM_conversion",IF((LEFT(INDIRECT("$F"&amp;$S1339),4))="GOTS","GOTS_RM","Responsible_RM"))))))),"DELETERM")</f>
        <v>#VALUE!</v>
      </c>
      <c r="AF1339" t="e" cm="1">
        <f t="array" aca="1" ref="AF1339" ca="1">IF($S1339="","",INDIRECT("$Z"&amp;$S1339))</f>
        <v>#VALUE!</v>
      </c>
      <c r="AG1339" t="str">
        <f t="shared" si="396"/>
        <v/>
      </c>
      <c r="AH1339" t="str" cm="1">
        <f t="array" aca="1" ref="AH1339" ca="1">IFERROR(INDIRECT("$ag"&amp;S1339),"")</f>
        <v/>
      </c>
      <c r="AI1339" t="e" cm="1">
        <f t="array" aca="1" ref="AI1339" ca="1">INDIRECT("O"&amp;S1339)</f>
        <v>#VALUE!</v>
      </c>
      <c r="AJ1339" t="str">
        <f t="shared" si="397"/>
        <v/>
      </c>
    </row>
    <row r="1340" spans="1:36" ht="16.5" customHeight="1">
      <c r="A1340" s="129"/>
      <c r="B1340" s="134"/>
      <c r="C1340" s="135"/>
      <c r="D1340" s="146"/>
      <c r="E1340" s="146"/>
      <c r="F1340" s="135"/>
      <c r="G1340" s="147"/>
      <c r="H1340" s="147"/>
      <c r="I1340" s="147"/>
      <c r="J1340" s="147"/>
      <c r="K1340" s="38"/>
      <c r="L1340" s="143"/>
      <c r="M1340" s="143"/>
      <c r="N1340" s="61"/>
      <c r="O1340" s="314"/>
      <c r="Q1340" t="str">
        <f t="shared" si="392"/>
        <v/>
      </c>
      <c r="S1340" t="e">
        <f t="shared" ca="1" si="401"/>
        <v>#VALUE!</v>
      </c>
      <c r="T1340" t="e">
        <f t="shared" ca="1" si="398"/>
        <v>#VALUE!</v>
      </c>
      <c r="U1340">
        <f t="shared" si="402"/>
        <v>1272</v>
      </c>
      <c r="V1340">
        <v>106.416666666675</v>
      </c>
      <c r="W1340">
        <f t="shared" si="405"/>
        <v>106</v>
      </c>
      <c r="X1340" t="str" cm="1">
        <f t="array" aca="1" ref="X1340" ca="1">IFERROR(INDEX('PC&amp;PD'!$A$1:$AS$19,ROW('PC&amp;PD'!$A$19),MATCH(INDIRECT(T1340),'PC&amp;PD'!$A$1:$AS$1,0)),"")</f>
        <v/>
      </c>
      <c r="AA1340" t="str">
        <f t="shared" si="393"/>
        <v/>
      </c>
      <c r="AB1340" t="str">
        <f t="shared" si="394"/>
        <v/>
      </c>
      <c r="AC1340" t="e">
        <f t="shared" ca="1" si="395"/>
        <v>#VALUE!</v>
      </c>
      <c r="AD1340" t="str" cm="1">
        <f t="array" aca="1" ref="AD1340" ca="1">IFERROR(IF((LEFT(INDIRECT("$F"&amp;$S1340),4))="GOTS",IF($G1340="Organic","GOTS_Organic_raw",(IF($G1340="Responsible","GOTS_Responsible",(IF($G1340="No Attribute (Conventional)","GOTS_conventional",(IF($G1340="Recycled Pre/Post-Consumer","GOTS_pre_post",(IF($G1340="In-Conversion","GOTS_in_conversion",(IF($G1340="Sustainably Sourced","Sustainably_sourced",(IF($G1340="Recycled pre-consumer organic","GOTS_recycled_organic",""))))))))))))),IF($G1340="Organic","Organic",(IF($G1340="Responsible","Responsible",(IF($G1340="No Attribute (Conventional)","No_Attribute_Conventional",(IF($G1340="Recycled Pre/Post-Consumer","Recycled_Pre_Post_Consumer",(IF($G1340="In-Conversion","In_Conversion",(IF($G1340="Recycled Pre-Consumer","Recycled_Pre_Consumer",(IF($G1340="Recycled Post-Consumer","Recycled_Post_Consumer",(IF($G1340="Sustainably Sourced","Sustainably_sourced",(IF($G1340="Recycled pre-consumer organic","GOTS_recycled_organic","")))))))))))))))))),"")</f>
        <v/>
      </c>
      <c r="AE1340" t="e" cm="1">
        <f t="array" aca="1" ref="AE1340" ca="1">IF($I1340="",IF(INDIRECT("$F"&amp;$S1340)="","",IF(LEFT(INDIRECT("$F"&amp;$S1340),3)="GRS","GRS_RCS_RM",IF((LEFT(INDIRECT("$F"&amp;$S1340),3))="RCS","GRS_RCS_RM",IF(INDIRECT("$F"&amp;$S1340)="OCS (No Label)","OCS_Conversion_RM",IF(LEFT(INDIRECT("$F"&amp;$S1340),3)="OCS","OCS_RM",IF(RIGHT(INDIRECT("$F"&amp;$S1340),10)="conversion","GOTS_RM_conversion",IF((LEFT(INDIRECT("$F"&amp;$S1340),4))="GOTS","GOTS_RM","Responsible_RM"))))))),"DELETERM")</f>
        <v>#VALUE!</v>
      </c>
      <c r="AF1340" t="e" cm="1">
        <f t="array" aca="1" ref="AF1340" ca="1">IF($S1340="","",INDIRECT("$Z"&amp;$S1340))</f>
        <v>#VALUE!</v>
      </c>
      <c r="AG1340" t="str">
        <f t="shared" si="396"/>
        <v/>
      </c>
      <c r="AH1340" t="str" cm="1">
        <f t="array" aca="1" ref="AH1340" ca="1">IFERROR(INDIRECT("$ag"&amp;S1340),"")</f>
        <v/>
      </c>
      <c r="AI1340" t="e" cm="1">
        <f t="array" aca="1" ref="AI1340" ca="1">INDIRECT("O"&amp;S1340)</f>
        <v>#VALUE!</v>
      </c>
      <c r="AJ1340" t="str">
        <f t="shared" si="397"/>
        <v/>
      </c>
    </row>
    <row r="1341" spans="1:36" ht="16.5" customHeight="1">
      <c r="A1341" s="130"/>
      <c r="B1341" s="136"/>
      <c r="C1341" s="137"/>
      <c r="D1341" s="146"/>
      <c r="E1341" s="146"/>
      <c r="F1341" s="137"/>
      <c r="G1341" s="147"/>
      <c r="H1341" s="147"/>
      <c r="I1341" s="147"/>
      <c r="J1341" s="147"/>
      <c r="K1341" s="38"/>
      <c r="L1341" s="144"/>
      <c r="M1341" s="144"/>
      <c r="N1341" s="61"/>
      <c r="O1341" s="314"/>
      <c r="Q1341" t="str">
        <f t="shared" si="392"/>
        <v/>
      </c>
      <c r="S1341" t="e">
        <f t="shared" ca="1" si="401"/>
        <v>#VALUE!</v>
      </c>
      <c r="T1341" t="e">
        <f t="shared" ca="1" si="398"/>
        <v>#VALUE!</v>
      </c>
      <c r="U1341">
        <f t="shared" si="402"/>
        <v>1272</v>
      </c>
      <c r="V1341">
        <v>106.500000000008</v>
      </c>
      <c r="W1341">
        <f t="shared" si="405"/>
        <v>106</v>
      </c>
      <c r="X1341" t="str" cm="1">
        <f t="array" aca="1" ref="X1341" ca="1">IFERROR(INDEX('PC&amp;PD'!$A$1:$AS$19,ROW('PC&amp;PD'!$A$19),MATCH(INDIRECT(T1341),'PC&amp;PD'!$A$1:$AS$1,0)),"")</f>
        <v/>
      </c>
      <c r="AA1341" t="str">
        <f t="shared" si="393"/>
        <v/>
      </c>
      <c r="AB1341" t="str">
        <f t="shared" si="394"/>
        <v/>
      </c>
      <c r="AC1341" t="e">
        <f t="shared" ca="1" si="395"/>
        <v>#VALUE!</v>
      </c>
      <c r="AD1341" t="str" cm="1">
        <f t="array" aca="1" ref="AD1341" ca="1">IFERROR(IF((LEFT(INDIRECT("$F"&amp;$S1341),4))="GOTS",IF($G1341="Organic","GOTS_Organic_raw",(IF($G1341="Responsible","GOTS_Responsible",(IF($G1341="No Attribute (Conventional)","GOTS_conventional",(IF($G1341="Recycled Pre/Post-Consumer","GOTS_pre_post",(IF($G1341="In-Conversion","GOTS_in_conversion",(IF($G1341="Sustainably Sourced","Sustainably_sourced",(IF($G1341="Recycled pre-consumer organic","GOTS_recycled_organic",""))))))))))))),IF($G1341="Organic","Organic",(IF($G1341="Responsible","Responsible",(IF($G1341="No Attribute (Conventional)","No_Attribute_Conventional",(IF($G1341="Recycled Pre/Post-Consumer","Recycled_Pre_Post_Consumer",(IF($G1341="In-Conversion","In_Conversion",(IF($G1341="Recycled Pre-Consumer","Recycled_Pre_Consumer",(IF($G1341="Recycled Post-Consumer","Recycled_Post_Consumer",(IF($G1341="Sustainably Sourced","Sustainably_sourced",(IF($G1341="Recycled pre-consumer organic","GOTS_recycled_organic","")))))))))))))))))),"")</f>
        <v/>
      </c>
      <c r="AE1341" t="e" cm="1">
        <f t="array" aca="1" ref="AE1341" ca="1">IF($I1341="",IF(INDIRECT("$F"&amp;$S1341)="","",IF(LEFT(INDIRECT("$F"&amp;$S1341),3)="GRS","GRS_RCS_RM",IF((LEFT(INDIRECT("$F"&amp;$S1341),3))="RCS","GRS_RCS_RM",IF(INDIRECT("$F"&amp;$S1341)="OCS (No Label)","OCS_Conversion_RM",IF(LEFT(INDIRECT("$F"&amp;$S1341),3)="OCS","OCS_RM",IF(RIGHT(INDIRECT("$F"&amp;$S1341),10)="conversion","GOTS_RM_conversion",IF((LEFT(INDIRECT("$F"&amp;$S1341),4))="GOTS","GOTS_RM","Responsible_RM"))))))),"DELETERM")</f>
        <v>#VALUE!</v>
      </c>
      <c r="AF1341" t="e" cm="1">
        <f t="array" aca="1" ref="AF1341" ca="1">IF($S1341="","",INDIRECT("$Z"&amp;$S1341))</f>
        <v>#VALUE!</v>
      </c>
      <c r="AG1341" t="str">
        <f t="shared" si="396"/>
        <v/>
      </c>
      <c r="AH1341" t="str" cm="1">
        <f t="array" aca="1" ref="AH1341" ca="1">IFERROR(INDIRECT("$ag"&amp;S1341),"")</f>
        <v/>
      </c>
      <c r="AI1341" t="e" cm="1">
        <f t="array" aca="1" ref="AI1341" ca="1">INDIRECT("O"&amp;S1341)</f>
        <v>#VALUE!</v>
      </c>
      <c r="AJ1341" t="str">
        <f t="shared" si="397"/>
        <v/>
      </c>
    </row>
    <row r="1342" spans="1:36" ht="16.5" customHeight="1">
      <c r="A1342" s="130"/>
      <c r="B1342" s="136"/>
      <c r="C1342" s="137"/>
      <c r="D1342" s="146"/>
      <c r="E1342" s="146"/>
      <c r="F1342" s="137"/>
      <c r="G1342" s="147"/>
      <c r="H1342" s="147"/>
      <c r="I1342" s="147"/>
      <c r="J1342" s="147"/>
      <c r="K1342" s="38"/>
      <c r="L1342" s="144"/>
      <c r="M1342" s="144"/>
      <c r="N1342" s="61"/>
      <c r="O1342" s="314"/>
      <c r="Q1342" t="str">
        <f t="shared" si="392"/>
        <v/>
      </c>
      <c r="S1342" t="e">
        <f t="shared" ca="1" si="401"/>
        <v>#VALUE!</v>
      </c>
      <c r="T1342" t="e">
        <f t="shared" ca="1" si="398"/>
        <v>#VALUE!</v>
      </c>
      <c r="U1342">
        <f t="shared" si="402"/>
        <v>1272</v>
      </c>
      <c r="V1342">
        <v>106.583333333342</v>
      </c>
      <c r="W1342">
        <f t="shared" si="405"/>
        <v>106</v>
      </c>
      <c r="X1342" t="str" cm="1">
        <f t="array" aca="1" ref="X1342" ca="1">IFERROR(INDEX('PC&amp;PD'!$A$1:$AS$19,ROW('PC&amp;PD'!$A$19),MATCH(INDIRECT(T1342),'PC&amp;PD'!$A$1:$AS$1,0)),"")</f>
        <v/>
      </c>
      <c r="AA1342" t="str">
        <f t="shared" si="393"/>
        <v/>
      </c>
      <c r="AB1342" t="str">
        <f t="shared" si="394"/>
        <v/>
      </c>
      <c r="AC1342" t="e">
        <f t="shared" ca="1" si="395"/>
        <v>#VALUE!</v>
      </c>
      <c r="AD1342" t="str" cm="1">
        <f t="array" aca="1" ref="AD1342" ca="1">IFERROR(IF((LEFT(INDIRECT("$F"&amp;$S1342),4))="GOTS",IF($G1342="Organic","GOTS_Organic_raw",(IF($G1342="Responsible","GOTS_Responsible",(IF($G1342="No Attribute (Conventional)","GOTS_conventional",(IF($G1342="Recycled Pre/Post-Consumer","GOTS_pre_post",(IF($G1342="In-Conversion","GOTS_in_conversion",(IF($G1342="Sustainably Sourced","Sustainably_sourced",(IF($G1342="Recycled pre-consumer organic","GOTS_recycled_organic",""))))))))))))),IF($G1342="Organic","Organic",(IF($G1342="Responsible","Responsible",(IF($G1342="No Attribute (Conventional)","No_Attribute_Conventional",(IF($G1342="Recycled Pre/Post-Consumer","Recycled_Pre_Post_Consumer",(IF($G1342="In-Conversion","In_Conversion",(IF($G1342="Recycled Pre-Consumer","Recycled_Pre_Consumer",(IF($G1342="Recycled Post-Consumer","Recycled_Post_Consumer",(IF($G1342="Sustainably Sourced","Sustainably_sourced",(IF($G1342="Recycled pre-consumer organic","GOTS_recycled_organic","")))))))))))))))))),"")</f>
        <v/>
      </c>
      <c r="AE1342" t="e" cm="1">
        <f t="array" aca="1" ref="AE1342" ca="1">IF($I1342="",IF(INDIRECT("$F"&amp;$S1342)="","",IF(LEFT(INDIRECT("$F"&amp;$S1342),3)="GRS","GRS_RCS_RM",IF((LEFT(INDIRECT("$F"&amp;$S1342),3))="RCS","GRS_RCS_RM",IF(INDIRECT("$F"&amp;$S1342)="OCS (No Label)","OCS_Conversion_RM",IF(LEFT(INDIRECT("$F"&amp;$S1342),3)="OCS","OCS_RM",IF(RIGHT(INDIRECT("$F"&amp;$S1342),10)="conversion","GOTS_RM_conversion",IF((LEFT(INDIRECT("$F"&amp;$S1342),4))="GOTS","GOTS_RM","Responsible_RM"))))))),"DELETERM")</f>
        <v>#VALUE!</v>
      </c>
      <c r="AF1342" t="e" cm="1">
        <f t="array" aca="1" ref="AF1342" ca="1">IF($S1342="","",INDIRECT("$Z"&amp;$S1342))</f>
        <v>#VALUE!</v>
      </c>
      <c r="AG1342" t="str">
        <f t="shared" si="396"/>
        <v/>
      </c>
      <c r="AH1342" t="str" cm="1">
        <f t="array" aca="1" ref="AH1342" ca="1">IFERROR(INDIRECT("$ag"&amp;S1342),"")</f>
        <v/>
      </c>
      <c r="AI1342" t="e" cm="1">
        <f t="array" aca="1" ref="AI1342" ca="1">INDIRECT("O"&amp;S1342)</f>
        <v>#VALUE!</v>
      </c>
      <c r="AJ1342" t="str">
        <f t="shared" si="397"/>
        <v/>
      </c>
    </row>
    <row r="1343" spans="1:36" ht="16.5" customHeight="1">
      <c r="A1343" s="130"/>
      <c r="B1343" s="136"/>
      <c r="C1343" s="137"/>
      <c r="D1343" s="146"/>
      <c r="E1343" s="146"/>
      <c r="F1343" s="137"/>
      <c r="G1343" s="147"/>
      <c r="H1343" s="147"/>
      <c r="I1343" s="147"/>
      <c r="J1343" s="147"/>
      <c r="K1343" s="38"/>
      <c r="L1343" s="144"/>
      <c r="M1343" s="144"/>
      <c r="N1343" s="61"/>
      <c r="O1343" s="314"/>
      <c r="Q1343" t="str">
        <f t="shared" si="392"/>
        <v/>
      </c>
      <c r="S1343" t="e">
        <f t="shared" ca="1" si="401"/>
        <v>#VALUE!</v>
      </c>
      <c r="T1343" t="e">
        <f t="shared" ca="1" si="398"/>
        <v>#VALUE!</v>
      </c>
      <c r="U1343">
        <f t="shared" si="402"/>
        <v>1272</v>
      </c>
      <c r="V1343">
        <v>106.666666666675</v>
      </c>
      <c r="W1343">
        <f t="shared" si="405"/>
        <v>106</v>
      </c>
      <c r="X1343" t="str" cm="1">
        <f t="array" aca="1" ref="X1343" ca="1">IFERROR(INDEX('PC&amp;PD'!$A$1:$AS$19,ROW('PC&amp;PD'!$A$19),MATCH(INDIRECT(T1343),'PC&amp;PD'!$A$1:$AS$1,0)),"")</f>
        <v/>
      </c>
      <c r="AA1343" t="str">
        <f t="shared" si="393"/>
        <v/>
      </c>
      <c r="AB1343" t="str">
        <f t="shared" si="394"/>
        <v/>
      </c>
      <c r="AC1343" t="e">
        <f t="shared" ca="1" si="395"/>
        <v>#VALUE!</v>
      </c>
      <c r="AD1343" t="str" cm="1">
        <f t="array" aca="1" ref="AD1343" ca="1">IFERROR(IF((LEFT(INDIRECT("$F"&amp;$S1343),4))="GOTS",IF($G1343="Organic","GOTS_Organic_raw",(IF($G1343="Responsible","GOTS_Responsible",(IF($G1343="No Attribute (Conventional)","GOTS_conventional",(IF($G1343="Recycled Pre/Post-Consumer","GOTS_pre_post",(IF($G1343="In-Conversion","GOTS_in_conversion",(IF($G1343="Sustainably Sourced","Sustainably_sourced",(IF($G1343="Recycled pre-consumer organic","GOTS_recycled_organic",""))))))))))))),IF($G1343="Organic","Organic",(IF($G1343="Responsible","Responsible",(IF($G1343="No Attribute (Conventional)","No_Attribute_Conventional",(IF($G1343="Recycled Pre/Post-Consumer","Recycled_Pre_Post_Consumer",(IF($G1343="In-Conversion","In_Conversion",(IF($G1343="Recycled Pre-Consumer","Recycled_Pre_Consumer",(IF($G1343="Recycled Post-Consumer","Recycled_Post_Consumer",(IF($G1343="Sustainably Sourced","Sustainably_sourced",(IF($G1343="Recycled pre-consumer organic","GOTS_recycled_organic","")))))))))))))))))),"")</f>
        <v/>
      </c>
      <c r="AE1343" t="e" cm="1">
        <f t="array" aca="1" ref="AE1343" ca="1">IF($I1343="",IF(INDIRECT("$F"&amp;$S1343)="","",IF(LEFT(INDIRECT("$F"&amp;$S1343),3)="GRS","GRS_RCS_RM",IF((LEFT(INDIRECT("$F"&amp;$S1343),3))="RCS","GRS_RCS_RM",IF(INDIRECT("$F"&amp;$S1343)="OCS (No Label)","OCS_Conversion_RM",IF(LEFT(INDIRECT("$F"&amp;$S1343),3)="OCS","OCS_RM",IF(RIGHT(INDIRECT("$F"&amp;$S1343),10)="conversion","GOTS_RM_conversion",IF((LEFT(INDIRECT("$F"&amp;$S1343),4))="GOTS","GOTS_RM","Responsible_RM"))))))),"DELETERM")</f>
        <v>#VALUE!</v>
      </c>
      <c r="AF1343" t="e" cm="1">
        <f t="array" aca="1" ref="AF1343" ca="1">IF($S1343="","",INDIRECT("$Z"&amp;$S1343))</f>
        <v>#VALUE!</v>
      </c>
      <c r="AG1343" t="str">
        <f t="shared" si="396"/>
        <v/>
      </c>
      <c r="AH1343" t="str" cm="1">
        <f t="array" aca="1" ref="AH1343" ca="1">IFERROR(INDIRECT("$ag"&amp;S1343),"")</f>
        <v/>
      </c>
      <c r="AI1343" t="e" cm="1">
        <f t="array" aca="1" ref="AI1343" ca="1">INDIRECT("O"&amp;S1343)</f>
        <v>#VALUE!</v>
      </c>
      <c r="AJ1343" t="str">
        <f t="shared" si="397"/>
        <v/>
      </c>
    </row>
    <row r="1344" spans="1:36" ht="16.5" customHeight="1">
      <c r="A1344" s="130"/>
      <c r="B1344" s="136"/>
      <c r="C1344" s="137"/>
      <c r="D1344" s="146"/>
      <c r="E1344" s="146"/>
      <c r="F1344" s="137"/>
      <c r="G1344" s="147"/>
      <c r="H1344" s="147"/>
      <c r="I1344" s="147"/>
      <c r="J1344" s="147"/>
      <c r="K1344" s="38"/>
      <c r="L1344" s="144"/>
      <c r="M1344" s="144"/>
      <c r="N1344" s="61"/>
      <c r="O1344" s="314"/>
      <c r="Q1344" t="str">
        <f t="shared" ref="Q1344:Q1407" si="412">IF(G1344="No Attribute (Conventional)",IF(OR($G1344="",$I1344="",$K1344=""),"",CONCATENATE($K1344," ",$AA1344," ",$I1344," + ")),IF(OR($G1344="",$I1344="",$K1344=""),"",CONCATENATE($K1344," ",$G1344," ",$I1344," + ")))</f>
        <v/>
      </c>
      <c r="S1344" t="e">
        <f t="shared" ca="1" si="401"/>
        <v>#VALUE!</v>
      </c>
      <c r="T1344" t="e">
        <f t="shared" ca="1" si="398"/>
        <v>#VALUE!</v>
      </c>
      <c r="U1344">
        <f t="shared" si="402"/>
        <v>1272</v>
      </c>
      <c r="V1344">
        <v>106.750000000008</v>
      </c>
      <c r="W1344">
        <f t="shared" si="405"/>
        <v>106</v>
      </c>
      <c r="X1344" t="str" cm="1">
        <f t="array" aca="1" ref="X1344" ca="1">IFERROR(INDEX('PC&amp;PD'!$A$1:$AS$19,ROW('PC&amp;PD'!$A$19),MATCH(INDIRECT(T1344),'PC&amp;PD'!$A$1:$AS$1,0)),"")</f>
        <v/>
      </c>
      <c r="AA1344" t="str">
        <f t="shared" ref="AA1344:AA1407" si="413">IFERROR(IF(G1344="","",IF(G1344="No Attribute (Conventional)","",G1344)),"")</f>
        <v/>
      </c>
      <c r="AB1344" t="str">
        <f t="shared" ref="AB1344:AB1407" si="414">IFERROR(IF($F1344="OCS 100", "OCS_100",IF($F1344="OCS Blended", "OCS_Blended",IF($F1344="OCS (No Label)", "OCS_No_Label",IF($F1344="RCS 100", "RCS_100",IF($F1344="RCS Blended","RCS_Blended",IF($F1344="GRS","GRS",IF($F1344="GRS (No Label)", "GRS_No_Label",IF($F1344="RDS","RDS",IF($F1344="RWS","RWS",IF($F1344="RMS","RMS",IF($F1344="GOTS Organic","GOTS_Organic",IF($F1344="GOTS Made with organic","GOTS_Made_with_organic",IF($F1344="GOTS Organic - in conversion","GOTS_Organic_in_Conversion",IF($F1344="GOTS Made with organic - in conversion","GOTS_Made_with_Organic_in_Conversion",IF($F1344="RAS","RAS",IF($F1344="Rcs (No Label)","RCS_No_Label",IF($F1344="RWS (No Label)","RWS_No_Label",IF($F1344="RMS (No Label)","RMS_No_Label",IF($F1344="RAS (No Label)","RAS_No_Label",IF($F1344="RDS (No Label)","RDS_No_Label","")))))))))))))))))))),"")</f>
        <v/>
      </c>
      <c r="AC1344" t="e">
        <f t="shared" ref="AC1344:AC1407" ca="1" si="415">"$AB"&amp;S1344</f>
        <v>#VALUE!</v>
      </c>
      <c r="AD1344" t="str" cm="1">
        <f t="array" aca="1" ref="AD1344" ca="1">IFERROR(IF((LEFT(INDIRECT("$F"&amp;$S1344),4))="GOTS",IF($G1344="Organic","GOTS_Organic_raw",(IF($G1344="Responsible","GOTS_Responsible",(IF($G1344="No Attribute (Conventional)","GOTS_conventional",(IF($G1344="Recycled Pre/Post-Consumer","GOTS_pre_post",(IF($G1344="In-Conversion","GOTS_in_conversion",(IF($G1344="Sustainably Sourced","Sustainably_sourced",(IF($G1344="Recycled pre-consumer organic","GOTS_recycled_organic",""))))))))))))),IF($G1344="Organic","Organic",(IF($G1344="Responsible","Responsible",(IF($G1344="No Attribute (Conventional)","No_Attribute_Conventional",(IF($G1344="Recycled Pre/Post-Consumer","Recycled_Pre_Post_Consumer",(IF($G1344="In-Conversion","In_Conversion",(IF($G1344="Recycled Pre-Consumer","Recycled_Pre_Consumer",(IF($G1344="Recycled Post-Consumer","Recycled_Post_Consumer",(IF($G1344="Sustainably Sourced","Sustainably_sourced",(IF($G1344="Recycled pre-consumer organic","GOTS_recycled_organic","")))))))))))))))))),"")</f>
        <v/>
      </c>
      <c r="AE1344" t="e" cm="1">
        <f t="array" aca="1" ref="AE1344" ca="1">IF($I1344="",IF(INDIRECT("$F"&amp;$S1344)="","",IF(LEFT(INDIRECT("$F"&amp;$S1344),3)="GRS","GRS_RCS_RM",IF((LEFT(INDIRECT("$F"&amp;$S1344),3))="RCS","GRS_RCS_RM",IF(INDIRECT("$F"&amp;$S1344)="OCS (No Label)","OCS_Conversion_RM",IF(LEFT(INDIRECT("$F"&amp;$S1344),3)="OCS","OCS_RM",IF(RIGHT(INDIRECT("$F"&amp;$S1344),10)="conversion","GOTS_RM_conversion",IF((LEFT(INDIRECT("$F"&amp;$S1344),4))="GOTS","GOTS_RM","Responsible_RM"))))))),"DELETERM")</f>
        <v>#VALUE!</v>
      </c>
      <c r="AF1344" t="e" cm="1">
        <f t="array" aca="1" ref="AF1344" ca="1">IF($S1344="","",INDIRECT("$Z"&amp;$S1344))</f>
        <v>#VALUE!</v>
      </c>
      <c r="AG1344" t="str">
        <f t="shared" ref="AG1344:AG1407" si="416">IF(AND(AJ1344="",AJ1345="",AJ1346="",AJ1347="",AJ1348="",AJ1349="",AJ1350="",AJ1351="",AJ1352="",AJ1353="",AJ1354="",AJ1355=""),"",CONCATENATE(AJ1344, AJ1345, AJ1346, AJ1347,AJ1348, AJ1349, AJ1350, AJ1351, AJ1352, AJ1353, AJ1354,AJ1355))</f>
        <v/>
      </c>
      <c r="AH1344" t="str" cm="1">
        <f t="array" aca="1" ref="AH1344" ca="1">IFERROR(INDIRECT("$ag"&amp;S1344),"")</f>
        <v/>
      </c>
      <c r="AI1344" t="e" cm="1">
        <f t="array" aca="1" ref="AI1344" ca="1">INDIRECT("O"&amp;S1344)</f>
        <v>#VALUE!</v>
      </c>
      <c r="AJ1344" t="str">
        <f t="shared" ref="AJ1344:AJ1407" si="417">IF(OR(Y1344="",Y1344=0),"",Y1344&amp;", ")</f>
        <v/>
      </c>
    </row>
    <row r="1345" spans="1:36" ht="16.5" customHeight="1">
      <c r="A1345" s="130"/>
      <c r="B1345" s="136"/>
      <c r="C1345" s="137"/>
      <c r="D1345" s="146"/>
      <c r="E1345" s="146"/>
      <c r="F1345" s="137"/>
      <c r="G1345" s="147"/>
      <c r="H1345" s="147"/>
      <c r="I1345" s="147"/>
      <c r="J1345" s="147"/>
      <c r="K1345" s="38"/>
      <c r="L1345" s="144"/>
      <c r="M1345" s="144"/>
      <c r="N1345" s="61"/>
      <c r="O1345" s="314"/>
      <c r="Q1345" t="str">
        <f t="shared" si="412"/>
        <v/>
      </c>
      <c r="S1345" t="e">
        <f t="shared" ca="1" si="401"/>
        <v>#VALUE!</v>
      </c>
      <c r="T1345" t="e">
        <f t="shared" ca="1" si="398"/>
        <v>#VALUE!</v>
      </c>
      <c r="U1345">
        <f t="shared" si="402"/>
        <v>1272</v>
      </c>
      <c r="V1345">
        <v>106.833333333342</v>
      </c>
      <c r="W1345">
        <f t="shared" si="405"/>
        <v>106</v>
      </c>
      <c r="X1345" t="str" cm="1">
        <f t="array" aca="1" ref="X1345" ca="1">IFERROR(INDEX('PC&amp;PD'!$A$1:$AS$19,ROW('PC&amp;PD'!$A$19),MATCH(INDIRECT(T1345),'PC&amp;PD'!$A$1:$AS$1,0)),"")</f>
        <v/>
      </c>
      <c r="AA1345" t="str">
        <f t="shared" si="413"/>
        <v/>
      </c>
      <c r="AB1345" t="str">
        <f t="shared" si="414"/>
        <v/>
      </c>
      <c r="AC1345" t="e">
        <f t="shared" ca="1" si="415"/>
        <v>#VALUE!</v>
      </c>
      <c r="AD1345" t="str" cm="1">
        <f t="array" aca="1" ref="AD1345" ca="1">IFERROR(IF((LEFT(INDIRECT("$F"&amp;$S1345),4))="GOTS",IF($G1345="Organic","GOTS_Organic_raw",(IF($G1345="Responsible","GOTS_Responsible",(IF($G1345="No Attribute (Conventional)","GOTS_conventional",(IF($G1345="Recycled Pre/Post-Consumer","GOTS_pre_post",(IF($G1345="In-Conversion","GOTS_in_conversion",(IF($G1345="Sustainably Sourced","Sustainably_sourced",(IF($G1345="Recycled pre-consumer organic","GOTS_recycled_organic",""))))))))))))),IF($G1345="Organic","Organic",(IF($G1345="Responsible","Responsible",(IF($G1345="No Attribute (Conventional)","No_Attribute_Conventional",(IF($G1345="Recycled Pre/Post-Consumer","Recycled_Pre_Post_Consumer",(IF($G1345="In-Conversion","In_Conversion",(IF($G1345="Recycled Pre-Consumer","Recycled_Pre_Consumer",(IF($G1345="Recycled Post-Consumer","Recycled_Post_Consumer",(IF($G1345="Sustainably Sourced","Sustainably_sourced",(IF($G1345="Recycled pre-consumer organic","GOTS_recycled_organic","")))))))))))))))))),"")</f>
        <v/>
      </c>
      <c r="AE1345" t="e" cm="1">
        <f t="array" aca="1" ref="AE1345" ca="1">IF($I1345="",IF(INDIRECT("$F"&amp;$S1345)="","",IF(LEFT(INDIRECT("$F"&amp;$S1345),3)="GRS","GRS_RCS_RM",IF((LEFT(INDIRECT("$F"&amp;$S1345),3))="RCS","GRS_RCS_RM",IF(INDIRECT("$F"&amp;$S1345)="OCS (No Label)","OCS_Conversion_RM",IF(LEFT(INDIRECT("$F"&amp;$S1345),3)="OCS","OCS_RM",IF(RIGHT(INDIRECT("$F"&amp;$S1345),10)="conversion","GOTS_RM_conversion",IF((LEFT(INDIRECT("$F"&amp;$S1345),4))="GOTS","GOTS_RM","Responsible_RM"))))))),"DELETERM")</f>
        <v>#VALUE!</v>
      </c>
      <c r="AF1345" t="e" cm="1">
        <f t="array" aca="1" ref="AF1345" ca="1">IF($S1345="","",INDIRECT("$Z"&amp;$S1345))</f>
        <v>#VALUE!</v>
      </c>
      <c r="AG1345" t="str">
        <f t="shared" si="416"/>
        <v/>
      </c>
      <c r="AH1345" t="str" cm="1">
        <f t="array" aca="1" ref="AH1345" ca="1">IFERROR(INDIRECT("$ag"&amp;S1345),"")</f>
        <v/>
      </c>
      <c r="AI1345" t="e" cm="1">
        <f t="array" aca="1" ref="AI1345" ca="1">INDIRECT("O"&amp;S1345)</f>
        <v>#VALUE!</v>
      </c>
      <c r="AJ1345" t="str">
        <f t="shared" si="417"/>
        <v/>
      </c>
    </row>
    <row r="1346" spans="1:36" ht="16.5" customHeight="1" thickBot="1">
      <c r="A1346" s="131"/>
      <c r="B1346" s="138"/>
      <c r="C1346" s="139"/>
      <c r="D1346" s="148"/>
      <c r="E1346" s="148"/>
      <c r="F1346" s="139"/>
      <c r="G1346" s="149"/>
      <c r="H1346" s="149"/>
      <c r="I1346" s="149"/>
      <c r="J1346" s="149"/>
      <c r="K1346" s="39"/>
      <c r="L1346" s="145"/>
      <c r="M1346" s="145"/>
      <c r="N1346" s="62"/>
      <c r="O1346" s="315"/>
      <c r="Q1346" t="str">
        <f t="shared" si="412"/>
        <v/>
      </c>
      <c r="S1346" t="e">
        <f t="shared" ca="1" si="401"/>
        <v>#VALUE!</v>
      </c>
      <c r="T1346" t="e">
        <f t="shared" ref="T1346:T1409" ca="1" si="418">"$B"&amp;S1346</f>
        <v>#VALUE!</v>
      </c>
      <c r="U1346">
        <f t="shared" si="402"/>
        <v>1272</v>
      </c>
      <c r="V1346">
        <v>106.916666666675</v>
      </c>
      <c r="W1346">
        <f t="shared" si="405"/>
        <v>106</v>
      </c>
      <c r="X1346" t="str" cm="1">
        <f t="array" aca="1" ref="X1346" ca="1">IFERROR(INDEX('PC&amp;PD'!$A$1:$AS$19,ROW('PC&amp;PD'!$A$19),MATCH(INDIRECT(T1346),'PC&amp;PD'!$A$1:$AS$1,0)),"")</f>
        <v/>
      </c>
      <c r="AA1346" t="str">
        <f t="shared" si="413"/>
        <v/>
      </c>
      <c r="AB1346" t="str">
        <f t="shared" si="414"/>
        <v/>
      </c>
      <c r="AC1346" t="e">
        <f t="shared" ca="1" si="415"/>
        <v>#VALUE!</v>
      </c>
      <c r="AD1346" t="str" cm="1">
        <f t="array" aca="1" ref="AD1346" ca="1">IFERROR(IF((LEFT(INDIRECT("$F"&amp;$S1346),4))="GOTS",IF($G1346="Organic","GOTS_Organic_raw",(IF($G1346="Responsible","GOTS_Responsible",(IF($G1346="No Attribute (Conventional)","GOTS_conventional",(IF($G1346="Recycled Pre/Post-Consumer","GOTS_pre_post",(IF($G1346="In-Conversion","GOTS_in_conversion",(IF($G1346="Sustainably Sourced","Sustainably_sourced",(IF($G1346="Recycled pre-consumer organic","GOTS_recycled_organic",""))))))))))))),IF($G1346="Organic","Organic",(IF($G1346="Responsible","Responsible",(IF($G1346="No Attribute (Conventional)","No_Attribute_Conventional",(IF($G1346="Recycled Pre/Post-Consumer","Recycled_Pre_Post_Consumer",(IF($G1346="In-Conversion","In_Conversion",(IF($G1346="Recycled Pre-Consumer","Recycled_Pre_Consumer",(IF($G1346="Recycled Post-Consumer","Recycled_Post_Consumer",(IF($G1346="Sustainably Sourced","Sustainably_sourced",(IF($G1346="Recycled pre-consumer organic","GOTS_recycled_organic","")))))))))))))))))),"")</f>
        <v/>
      </c>
      <c r="AE1346" t="e" cm="1">
        <f t="array" aca="1" ref="AE1346" ca="1">IF($I1346="",IF(INDIRECT("$F"&amp;$S1346)="","",IF(LEFT(INDIRECT("$F"&amp;$S1346),3)="GRS","GRS_RCS_RM",IF((LEFT(INDIRECT("$F"&amp;$S1346),3))="RCS","GRS_RCS_RM",IF(INDIRECT("$F"&amp;$S1346)="OCS (No Label)","OCS_Conversion_RM",IF(LEFT(INDIRECT("$F"&amp;$S1346),3)="OCS","OCS_RM",IF(RIGHT(INDIRECT("$F"&amp;$S1346),10)="conversion","GOTS_RM_conversion",IF((LEFT(INDIRECT("$F"&amp;$S1346),4))="GOTS","GOTS_RM","Responsible_RM"))))))),"DELETERM")</f>
        <v>#VALUE!</v>
      </c>
      <c r="AF1346" t="e" cm="1">
        <f t="array" aca="1" ref="AF1346" ca="1">IF($S1346="","",INDIRECT("$Z"&amp;$S1346))</f>
        <v>#VALUE!</v>
      </c>
      <c r="AG1346" t="str">
        <f t="shared" si="416"/>
        <v/>
      </c>
      <c r="AH1346" t="str" cm="1">
        <f t="array" aca="1" ref="AH1346" ca="1">IFERROR(INDIRECT("$ag"&amp;S1346),"")</f>
        <v/>
      </c>
      <c r="AI1346" t="e" cm="1">
        <f t="array" aca="1" ref="AI1346" ca="1">INDIRECT("O"&amp;S1346)</f>
        <v>#VALUE!</v>
      </c>
      <c r="AJ1346" t="str">
        <f t="shared" si="417"/>
        <v/>
      </c>
    </row>
    <row r="1347" spans="1:36" ht="16.5" customHeight="1">
      <c r="A1347" s="128" t="str">
        <f>IF(B1347="","",COUNTA($B$63:$B1347))</f>
        <v/>
      </c>
      <c r="B1347" s="132"/>
      <c r="C1347" s="133"/>
      <c r="D1347" s="140"/>
      <c r="E1347" s="140"/>
      <c r="F1347" s="133"/>
      <c r="G1347" s="141"/>
      <c r="H1347" s="141"/>
      <c r="I1347" s="141"/>
      <c r="J1347" s="141"/>
      <c r="K1347" s="37"/>
      <c r="L1347" s="142" t="str">
        <f>IF(R1347="","",LEFT(R1347,LEN(R1347)-2))</f>
        <v/>
      </c>
      <c r="M1347" s="142"/>
      <c r="N1347" s="60"/>
      <c r="O1347" s="313"/>
      <c r="Q1347" t="str">
        <f t="shared" si="412"/>
        <v/>
      </c>
      <c r="R1347" t="str">
        <f t="shared" ref="R1347" si="419">CONCATENATE($Q1347,Q1348,Q1349,Q1350,Q1351,Q1352,$Q1353,$Q1354,$Q1355,$Q1356,$Q1357,$Q1358)</f>
        <v/>
      </c>
      <c r="S1347" t="e">
        <f t="shared" ca="1" si="401"/>
        <v>#VALUE!</v>
      </c>
      <c r="T1347" t="e">
        <f t="shared" ca="1" si="418"/>
        <v>#VALUE!</v>
      </c>
      <c r="U1347">
        <f t="shared" si="402"/>
        <v>1284</v>
      </c>
      <c r="V1347">
        <v>107.000000000008</v>
      </c>
      <c r="W1347">
        <f t="shared" si="405"/>
        <v>107</v>
      </c>
      <c r="X1347" t="str" cm="1">
        <f t="array" aca="1" ref="X1347" ca="1">IFERROR(INDEX('PC&amp;PD'!$A$1:$AS$19,ROW('PC&amp;PD'!$A$19),MATCH(INDIRECT(T1347),'PC&amp;PD'!$A$1:$AS$1,0)),"")</f>
        <v/>
      </c>
      <c r="Z1347" t="str">
        <f t="shared" ref="Z1347" si="420">IFERROR(IF($F1347="OCS 100","OCS (OCS 100)",IF($F1347="OCS Blended","OCS (OCS Blended)",IF($F1347="OCS (No Label)","OCS (No Label)",IF($F1347="RCS 100","RCS (RCS 100)",IF($F1347="RCS Blended","RCS (RCS Blended)",IF($F1347="GRS","GRS (GRS)",IF($F1347="GRS (No Label)", "GRS (No Label)",IF($F1347="RDS","RDS (RDS)",IF($F1347="RWS","RWS (RWS)",IF($F1347="RAS","RAS (RAS)",IF($F1347="RMS","RMS (RMS)",IF($F1347="GOTS Organic","GOTS (Organic)",IF($F1347="GOTS Made with organic","GOTS (Made with Organic)",IF($F1347="GOTS Organic - in conversion","GOTS (Organic - In Conversion)",IF($F1347="GOTS Made with organic - in conversion","GOTS (Made with Organic - In Conversion)",""))))))))))))))),"")</f>
        <v/>
      </c>
      <c r="AA1347" t="str">
        <f t="shared" si="413"/>
        <v/>
      </c>
      <c r="AB1347" t="str">
        <f t="shared" si="414"/>
        <v/>
      </c>
      <c r="AC1347" t="e">
        <f t="shared" ca="1" si="415"/>
        <v>#VALUE!</v>
      </c>
      <c r="AD1347" t="str" cm="1">
        <f t="array" aca="1" ref="AD1347" ca="1">IFERROR(IF((LEFT(INDIRECT("$F"&amp;$S1347),4))="GOTS",IF($G1347="Organic","GOTS_Organic_raw",(IF($G1347="Responsible","GOTS_Responsible",(IF($G1347="No Attribute (Conventional)","GOTS_conventional",(IF($G1347="Recycled Pre/Post-Consumer","GOTS_pre_post",(IF($G1347="In-Conversion","GOTS_in_conversion",(IF($G1347="Sustainably Sourced","Sustainably_sourced",(IF($G1347="Recycled pre-consumer organic","GOTS_recycled_organic",""))))))))))))),IF($G1347="Organic","Organic",(IF($G1347="Responsible","Responsible",(IF($G1347="No Attribute (Conventional)","No_Attribute_Conventional",(IF($G1347="Recycled Pre/Post-Consumer","Recycled_Pre_Post_Consumer",(IF($G1347="In-Conversion","In_Conversion",(IF($G1347="Recycled Pre-Consumer","Recycled_Pre_Consumer",(IF($G1347="Recycled Post-Consumer","Recycled_Post_Consumer",(IF($G1347="Sustainably Sourced","Sustainably_sourced",(IF($G1347="Recycled pre-consumer organic","GOTS_recycled_organic","")))))))))))))))))),"")</f>
        <v/>
      </c>
      <c r="AE1347" t="e" cm="1">
        <f t="array" aca="1" ref="AE1347" ca="1">IF($I1347="",IF(INDIRECT("$F"&amp;$S1347)="","",IF(LEFT(INDIRECT("$F"&amp;$S1347),3)="GRS","GRS_RCS_RM",IF((LEFT(INDIRECT("$F"&amp;$S1347),3))="RCS","GRS_RCS_RM",IF(INDIRECT("$F"&amp;$S1347)="OCS (No Label)","OCS_Conversion_RM",IF(LEFT(INDIRECT("$F"&amp;$S1347),3)="OCS","OCS_RM",IF(RIGHT(INDIRECT("$F"&amp;$S1347),10)="conversion","GOTS_RM_conversion",IF((LEFT(INDIRECT("$F"&amp;$S1347),4))="GOTS","GOTS_RM","Responsible_RM"))))))),"DELETERM")</f>
        <v>#VALUE!</v>
      </c>
      <c r="AF1347" t="e" cm="1">
        <f t="array" aca="1" ref="AF1347" ca="1">IF($S1347="","",INDIRECT("$Z"&amp;$S1347))</f>
        <v>#VALUE!</v>
      </c>
      <c r="AG1347" t="str">
        <f t="shared" si="416"/>
        <v/>
      </c>
      <c r="AH1347" t="str" cm="1">
        <f t="array" aca="1" ref="AH1347" ca="1">IFERROR(INDIRECT("$ag"&amp;S1347),"")</f>
        <v/>
      </c>
      <c r="AI1347" t="e" cm="1">
        <f t="array" aca="1" ref="AI1347" ca="1">INDIRECT("O"&amp;S1347)</f>
        <v>#VALUE!</v>
      </c>
      <c r="AJ1347" t="str">
        <f t="shared" si="417"/>
        <v/>
      </c>
    </row>
    <row r="1348" spans="1:36" ht="16.5" customHeight="1">
      <c r="A1348" s="129"/>
      <c r="B1348" s="134"/>
      <c r="C1348" s="135"/>
      <c r="D1348" s="146"/>
      <c r="E1348" s="146"/>
      <c r="F1348" s="135"/>
      <c r="G1348" s="147"/>
      <c r="H1348" s="147"/>
      <c r="I1348" s="147"/>
      <c r="J1348" s="147"/>
      <c r="K1348" s="38"/>
      <c r="L1348" s="143"/>
      <c r="M1348" s="143"/>
      <c r="N1348" s="61"/>
      <c r="O1348" s="314"/>
      <c r="Q1348" t="str">
        <f t="shared" si="412"/>
        <v/>
      </c>
      <c r="S1348" t="e">
        <f t="shared" ca="1" si="401"/>
        <v>#VALUE!</v>
      </c>
      <c r="T1348" t="e">
        <f t="shared" ca="1" si="418"/>
        <v>#VALUE!</v>
      </c>
      <c r="U1348">
        <f t="shared" si="402"/>
        <v>1284</v>
      </c>
      <c r="V1348">
        <v>107.083333333342</v>
      </c>
      <c r="W1348">
        <f t="shared" si="405"/>
        <v>107</v>
      </c>
      <c r="X1348" t="str" cm="1">
        <f t="array" aca="1" ref="X1348" ca="1">IFERROR(INDEX('PC&amp;PD'!$A$1:$AS$19,ROW('PC&amp;PD'!$A$19),MATCH(INDIRECT(T1348),'PC&amp;PD'!$A$1:$AS$1,0)),"")</f>
        <v/>
      </c>
      <c r="AA1348" t="str">
        <f t="shared" si="413"/>
        <v/>
      </c>
      <c r="AB1348" t="str">
        <f t="shared" si="414"/>
        <v/>
      </c>
      <c r="AC1348" t="e">
        <f t="shared" ca="1" si="415"/>
        <v>#VALUE!</v>
      </c>
      <c r="AD1348" t="str" cm="1">
        <f t="array" aca="1" ref="AD1348" ca="1">IFERROR(IF((LEFT(INDIRECT("$F"&amp;$S1348),4))="GOTS",IF($G1348="Organic","GOTS_Organic_raw",(IF($G1348="Responsible","GOTS_Responsible",(IF($G1348="No Attribute (Conventional)","GOTS_conventional",(IF($G1348="Recycled Pre/Post-Consumer","GOTS_pre_post",(IF($G1348="In-Conversion","GOTS_in_conversion",(IF($G1348="Sustainably Sourced","Sustainably_sourced",(IF($G1348="Recycled pre-consumer organic","GOTS_recycled_organic",""))))))))))))),IF($G1348="Organic","Organic",(IF($G1348="Responsible","Responsible",(IF($G1348="No Attribute (Conventional)","No_Attribute_Conventional",(IF($G1348="Recycled Pre/Post-Consumer","Recycled_Pre_Post_Consumer",(IF($G1348="In-Conversion","In_Conversion",(IF($G1348="Recycled Pre-Consumer","Recycled_Pre_Consumer",(IF($G1348="Recycled Post-Consumer","Recycled_Post_Consumer",(IF($G1348="Sustainably Sourced","Sustainably_sourced",(IF($G1348="Recycled pre-consumer organic","GOTS_recycled_organic","")))))))))))))))))),"")</f>
        <v/>
      </c>
      <c r="AE1348" t="e" cm="1">
        <f t="array" aca="1" ref="AE1348" ca="1">IF($I1348="",IF(INDIRECT("$F"&amp;$S1348)="","",IF(LEFT(INDIRECT("$F"&amp;$S1348),3)="GRS","GRS_RCS_RM",IF((LEFT(INDIRECT("$F"&amp;$S1348),3))="RCS","GRS_RCS_RM",IF(INDIRECT("$F"&amp;$S1348)="OCS (No Label)","OCS_Conversion_RM",IF(LEFT(INDIRECT("$F"&amp;$S1348),3)="OCS","OCS_RM",IF(RIGHT(INDIRECT("$F"&amp;$S1348),10)="conversion","GOTS_RM_conversion",IF((LEFT(INDIRECT("$F"&amp;$S1348),4))="GOTS","GOTS_RM","Responsible_RM"))))))),"DELETERM")</f>
        <v>#VALUE!</v>
      </c>
      <c r="AF1348" t="e" cm="1">
        <f t="array" aca="1" ref="AF1348" ca="1">IF($S1348="","",INDIRECT("$Z"&amp;$S1348))</f>
        <v>#VALUE!</v>
      </c>
      <c r="AG1348" t="str">
        <f t="shared" si="416"/>
        <v/>
      </c>
      <c r="AH1348" t="str" cm="1">
        <f t="array" aca="1" ref="AH1348" ca="1">IFERROR(INDIRECT("$ag"&amp;S1348),"")</f>
        <v/>
      </c>
      <c r="AI1348" t="e" cm="1">
        <f t="array" aca="1" ref="AI1348" ca="1">INDIRECT("O"&amp;S1348)</f>
        <v>#VALUE!</v>
      </c>
      <c r="AJ1348" t="str">
        <f t="shared" si="417"/>
        <v/>
      </c>
    </row>
    <row r="1349" spans="1:36" ht="16.5" customHeight="1">
      <c r="A1349" s="129"/>
      <c r="B1349" s="134"/>
      <c r="C1349" s="135"/>
      <c r="D1349" s="146"/>
      <c r="E1349" s="146"/>
      <c r="F1349" s="135"/>
      <c r="G1349" s="147"/>
      <c r="H1349" s="147"/>
      <c r="I1349" s="147"/>
      <c r="J1349" s="147"/>
      <c r="K1349" s="38"/>
      <c r="L1349" s="143"/>
      <c r="M1349" s="143"/>
      <c r="N1349" s="61"/>
      <c r="O1349" s="314"/>
      <c r="Q1349" t="str">
        <f t="shared" si="412"/>
        <v/>
      </c>
      <c r="S1349" t="e">
        <f t="shared" ca="1" si="401"/>
        <v>#VALUE!</v>
      </c>
      <c r="T1349" t="e">
        <f t="shared" ca="1" si="418"/>
        <v>#VALUE!</v>
      </c>
      <c r="U1349">
        <f t="shared" si="402"/>
        <v>1284</v>
      </c>
      <c r="V1349">
        <v>107.166666666675</v>
      </c>
      <c r="W1349">
        <f t="shared" si="405"/>
        <v>107</v>
      </c>
      <c r="X1349" t="str" cm="1">
        <f t="array" aca="1" ref="X1349" ca="1">IFERROR(INDEX('PC&amp;PD'!$A$1:$AS$19,ROW('PC&amp;PD'!$A$19),MATCH(INDIRECT(T1349),'PC&amp;PD'!$A$1:$AS$1,0)),"")</f>
        <v/>
      </c>
      <c r="AA1349" t="str">
        <f t="shared" si="413"/>
        <v/>
      </c>
      <c r="AB1349" t="str">
        <f t="shared" si="414"/>
        <v/>
      </c>
      <c r="AC1349" t="e">
        <f t="shared" ca="1" si="415"/>
        <v>#VALUE!</v>
      </c>
      <c r="AD1349" t="str" cm="1">
        <f t="array" aca="1" ref="AD1349" ca="1">IFERROR(IF((LEFT(INDIRECT("$F"&amp;$S1349),4))="GOTS",IF($G1349="Organic","GOTS_Organic_raw",(IF($G1349="Responsible","GOTS_Responsible",(IF($G1349="No Attribute (Conventional)","GOTS_conventional",(IF($G1349="Recycled Pre/Post-Consumer","GOTS_pre_post",(IF($G1349="In-Conversion","GOTS_in_conversion",(IF($G1349="Sustainably Sourced","Sustainably_sourced",(IF($G1349="Recycled pre-consumer organic","GOTS_recycled_organic",""))))))))))))),IF($G1349="Organic","Organic",(IF($G1349="Responsible","Responsible",(IF($G1349="No Attribute (Conventional)","No_Attribute_Conventional",(IF($G1349="Recycled Pre/Post-Consumer","Recycled_Pre_Post_Consumer",(IF($G1349="In-Conversion","In_Conversion",(IF($G1349="Recycled Pre-Consumer","Recycled_Pre_Consumer",(IF($G1349="Recycled Post-Consumer","Recycled_Post_Consumer",(IF($G1349="Sustainably Sourced","Sustainably_sourced",(IF($G1349="Recycled pre-consumer organic","GOTS_recycled_organic","")))))))))))))))))),"")</f>
        <v/>
      </c>
      <c r="AE1349" t="e" cm="1">
        <f t="array" aca="1" ref="AE1349" ca="1">IF($I1349="",IF(INDIRECT("$F"&amp;$S1349)="","",IF(LEFT(INDIRECT("$F"&amp;$S1349),3)="GRS","GRS_RCS_RM",IF((LEFT(INDIRECT("$F"&amp;$S1349),3))="RCS","GRS_RCS_RM",IF(INDIRECT("$F"&amp;$S1349)="OCS (No Label)","OCS_Conversion_RM",IF(LEFT(INDIRECT("$F"&amp;$S1349),3)="OCS","OCS_RM",IF(RIGHT(INDIRECT("$F"&amp;$S1349),10)="conversion","GOTS_RM_conversion",IF((LEFT(INDIRECT("$F"&amp;$S1349),4))="GOTS","GOTS_RM","Responsible_RM"))))))),"DELETERM")</f>
        <v>#VALUE!</v>
      </c>
      <c r="AF1349" t="e" cm="1">
        <f t="array" aca="1" ref="AF1349" ca="1">IF($S1349="","",INDIRECT("$Z"&amp;$S1349))</f>
        <v>#VALUE!</v>
      </c>
      <c r="AG1349" t="str">
        <f t="shared" si="416"/>
        <v/>
      </c>
      <c r="AH1349" t="str" cm="1">
        <f t="array" aca="1" ref="AH1349" ca="1">IFERROR(INDIRECT("$ag"&amp;S1349),"")</f>
        <v/>
      </c>
      <c r="AI1349" t="e" cm="1">
        <f t="array" aca="1" ref="AI1349" ca="1">INDIRECT("O"&amp;S1349)</f>
        <v>#VALUE!</v>
      </c>
      <c r="AJ1349" t="str">
        <f t="shared" si="417"/>
        <v/>
      </c>
    </row>
    <row r="1350" spans="1:36" ht="16.5" customHeight="1">
      <c r="A1350" s="129"/>
      <c r="B1350" s="134"/>
      <c r="C1350" s="135"/>
      <c r="D1350" s="146"/>
      <c r="E1350" s="146"/>
      <c r="F1350" s="135"/>
      <c r="G1350" s="147"/>
      <c r="H1350" s="147"/>
      <c r="I1350" s="147"/>
      <c r="J1350" s="147"/>
      <c r="K1350" s="38"/>
      <c r="L1350" s="143"/>
      <c r="M1350" s="143"/>
      <c r="N1350" s="61"/>
      <c r="O1350" s="314"/>
      <c r="Q1350" t="str">
        <f t="shared" si="412"/>
        <v/>
      </c>
      <c r="S1350" t="e">
        <f t="shared" ca="1" si="401"/>
        <v>#VALUE!</v>
      </c>
      <c r="T1350" t="e">
        <f t="shared" ca="1" si="418"/>
        <v>#VALUE!</v>
      </c>
      <c r="U1350">
        <f t="shared" si="402"/>
        <v>1284</v>
      </c>
      <c r="V1350">
        <v>107.250000000008</v>
      </c>
      <c r="W1350">
        <f t="shared" si="405"/>
        <v>107</v>
      </c>
      <c r="X1350" t="str" cm="1">
        <f t="array" aca="1" ref="X1350" ca="1">IFERROR(INDEX('PC&amp;PD'!$A$1:$AS$19,ROW('PC&amp;PD'!$A$19),MATCH(INDIRECT(T1350),'PC&amp;PD'!$A$1:$AS$1,0)),"")</f>
        <v/>
      </c>
      <c r="AA1350" t="str">
        <f t="shared" si="413"/>
        <v/>
      </c>
      <c r="AB1350" t="str">
        <f t="shared" si="414"/>
        <v/>
      </c>
      <c r="AC1350" t="e">
        <f t="shared" ca="1" si="415"/>
        <v>#VALUE!</v>
      </c>
      <c r="AD1350" t="str" cm="1">
        <f t="array" aca="1" ref="AD1350" ca="1">IFERROR(IF((LEFT(INDIRECT("$F"&amp;$S1350),4))="GOTS",IF($G1350="Organic","GOTS_Organic_raw",(IF($G1350="Responsible","GOTS_Responsible",(IF($G1350="No Attribute (Conventional)","GOTS_conventional",(IF($G1350="Recycled Pre/Post-Consumer","GOTS_pre_post",(IF($G1350="In-Conversion","GOTS_in_conversion",(IF($G1350="Sustainably Sourced","Sustainably_sourced",(IF($G1350="Recycled pre-consumer organic","GOTS_recycled_organic",""))))))))))))),IF($G1350="Organic","Organic",(IF($G1350="Responsible","Responsible",(IF($G1350="No Attribute (Conventional)","No_Attribute_Conventional",(IF($G1350="Recycled Pre/Post-Consumer","Recycled_Pre_Post_Consumer",(IF($G1350="In-Conversion","In_Conversion",(IF($G1350="Recycled Pre-Consumer","Recycled_Pre_Consumer",(IF($G1350="Recycled Post-Consumer","Recycled_Post_Consumer",(IF($G1350="Sustainably Sourced","Sustainably_sourced",(IF($G1350="Recycled pre-consumer organic","GOTS_recycled_organic","")))))))))))))))))),"")</f>
        <v/>
      </c>
      <c r="AE1350" t="e" cm="1">
        <f t="array" aca="1" ref="AE1350" ca="1">IF($I1350="",IF(INDIRECT("$F"&amp;$S1350)="","",IF(LEFT(INDIRECT("$F"&amp;$S1350),3)="GRS","GRS_RCS_RM",IF((LEFT(INDIRECT("$F"&amp;$S1350),3))="RCS","GRS_RCS_RM",IF(INDIRECT("$F"&amp;$S1350)="OCS (No Label)","OCS_Conversion_RM",IF(LEFT(INDIRECT("$F"&amp;$S1350),3)="OCS","OCS_RM",IF(RIGHT(INDIRECT("$F"&amp;$S1350),10)="conversion","GOTS_RM_conversion",IF((LEFT(INDIRECT("$F"&amp;$S1350),4))="GOTS","GOTS_RM","Responsible_RM"))))))),"DELETERM")</f>
        <v>#VALUE!</v>
      </c>
      <c r="AF1350" t="e" cm="1">
        <f t="array" aca="1" ref="AF1350" ca="1">IF($S1350="","",INDIRECT("$Z"&amp;$S1350))</f>
        <v>#VALUE!</v>
      </c>
      <c r="AG1350" t="str">
        <f t="shared" si="416"/>
        <v/>
      </c>
      <c r="AH1350" t="str" cm="1">
        <f t="array" aca="1" ref="AH1350" ca="1">IFERROR(INDIRECT("$ag"&amp;S1350),"")</f>
        <v/>
      </c>
      <c r="AI1350" t="e" cm="1">
        <f t="array" aca="1" ref="AI1350" ca="1">INDIRECT("O"&amp;S1350)</f>
        <v>#VALUE!</v>
      </c>
      <c r="AJ1350" t="str">
        <f t="shared" si="417"/>
        <v/>
      </c>
    </row>
    <row r="1351" spans="1:36" ht="16.5" customHeight="1">
      <c r="A1351" s="129"/>
      <c r="B1351" s="134"/>
      <c r="C1351" s="135"/>
      <c r="D1351" s="146"/>
      <c r="E1351" s="146"/>
      <c r="F1351" s="135"/>
      <c r="G1351" s="147"/>
      <c r="H1351" s="147"/>
      <c r="I1351" s="147"/>
      <c r="J1351" s="147"/>
      <c r="K1351" s="38"/>
      <c r="L1351" s="143"/>
      <c r="M1351" s="143"/>
      <c r="N1351" s="61"/>
      <c r="O1351" s="314"/>
      <c r="Q1351" t="str">
        <f t="shared" si="412"/>
        <v/>
      </c>
      <c r="S1351" t="e">
        <f t="shared" ca="1" si="401"/>
        <v>#VALUE!</v>
      </c>
      <c r="T1351" t="e">
        <f t="shared" ca="1" si="418"/>
        <v>#VALUE!</v>
      </c>
      <c r="U1351">
        <f t="shared" si="402"/>
        <v>1284</v>
      </c>
      <c r="V1351">
        <v>107.333333333342</v>
      </c>
      <c r="W1351">
        <f t="shared" si="405"/>
        <v>107</v>
      </c>
      <c r="X1351" t="str" cm="1">
        <f t="array" aca="1" ref="X1351" ca="1">IFERROR(INDEX('PC&amp;PD'!$A$1:$AS$19,ROW('PC&amp;PD'!$A$19),MATCH(INDIRECT(T1351),'PC&amp;PD'!$A$1:$AS$1,0)),"")</f>
        <v/>
      </c>
      <c r="AA1351" t="str">
        <f t="shared" si="413"/>
        <v/>
      </c>
      <c r="AB1351" t="str">
        <f t="shared" si="414"/>
        <v/>
      </c>
      <c r="AC1351" t="e">
        <f t="shared" ca="1" si="415"/>
        <v>#VALUE!</v>
      </c>
      <c r="AD1351" t="str" cm="1">
        <f t="array" aca="1" ref="AD1351" ca="1">IFERROR(IF((LEFT(INDIRECT("$F"&amp;$S1351),4))="GOTS",IF($G1351="Organic","GOTS_Organic_raw",(IF($G1351="Responsible","GOTS_Responsible",(IF($G1351="No Attribute (Conventional)","GOTS_conventional",(IF($G1351="Recycled Pre/Post-Consumer","GOTS_pre_post",(IF($G1351="In-Conversion","GOTS_in_conversion",(IF($G1351="Sustainably Sourced","Sustainably_sourced",(IF($G1351="Recycled pre-consumer organic","GOTS_recycled_organic",""))))))))))))),IF($G1351="Organic","Organic",(IF($G1351="Responsible","Responsible",(IF($G1351="No Attribute (Conventional)","No_Attribute_Conventional",(IF($G1351="Recycled Pre/Post-Consumer","Recycled_Pre_Post_Consumer",(IF($G1351="In-Conversion","In_Conversion",(IF($G1351="Recycled Pre-Consumer","Recycled_Pre_Consumer",(IF($G1351="Recycled Post-Consumer","Recycled_Post_Consumer",(IF($G1351="Sustainably Sourced","Sustainably_sourced",(IF($G1351="Recycled pre-consumer organic","GOTS_recycled_organic","")))))))))))))))))),"")</f>
        <v/>
      </c>
      <c r="AE1351" t="e" cm="1">
        <f t="array" aca="1" ref="AE1351" ca="1">IF($I1351="",IF(INDIRECT("$F"&amp;$S1351)="","",IF(LEFT(INDIRECT("$F"&amp;$S1351),3)="GRS","GRS_RCS_RM",IF((LEFT(INDIRECT("$F"&amp;$S1351),3))="RCS","GRS_RCS_RM",IF(INDIRECT("$F"&amp;$S1351)="OCS (No Label)","OCS_Conversion_RM",IF(LEFT(INDIRECT("$F"&amp;$S1351),3)="OCS","OCS_RM",IF(RIGHT(INDIRECT("$F"&amp;$S1351),10)="conversion","GOTS_RM_conversion",IF((LEFT(INDIRECT("$F"&amp;$S1351),4))="GOTS","GOTS_RM","Responsible_RM"))))))),"DELETERM")</f>
        <v>#VALUE!</v>
      </c>
      <c r="AF1351" t="e" cm="1">
        <f t="array" aca="1" ref="AF1351" ca="1">IF($S1351="","",INDIRECT("$Z"&amp;$S1351))</f>
        <v>#VALUE!</v>
      </c>
      <c r="AG1351" t="str">
        <f t="shared" si="416"/>
        <v/>
      </c>
      <c r="AH1351" t="str" cm="1">
        <f t="array" aca="1" ref="AH1351" ca="1">IFERROR(INDIRECT("$ag"&amp;S1351),"")</f>
        <v/>
      </c>
      <c r="AI1351" t="e" cm="1">
        <f t="array" aca="1" ref="AI1351" ca="1">INDIRECT("O"&amp;S1351)</f>
        <v>#VALUE!</v>
      </c>
      <c r="AJ1351" t="str">
        <f t="shared" si="417"/>
        <v/>
      </c>
    </row>
    <row r="1352" spans="1:36" ht="16.5" customHeight="1">
      <c r="A1352" s="129"/>
      <c r="B1352" s="134"/>
      <c r="C1352" s="135"/>
      <c r="D1352" s="146"/>
      <c r="E1352" s="146"/>
      <c r="F1352" s="135"/>
      <c r="G1352" s="147"/>
      <c r="H1352" s="147"/>
      <c r="I1352" s="147"/>
      <c r="J1352" s="147"/>
      <c r="K1352" s="38"/>
      <c r="L1352" s="143"/>
      <c r="M1352" s="143"/>
      <c r="N1352" s="61"/>
      <c r="O1352" s="314"/>
      <c r="Q1352" t="str">
        <f t="shared" si="412"/>
        <v/>
      </c>
      <c r="S1352" t="e">
        <f t="shared" ca="1" si="401"/>
        <v>#VALUE!</v>
      </c>
      <c r="T1352" t="e">
        <f t="shared" ca="1" si="418"/>
        <v>#VALUE!</v>
      </c>
      <c r="U1352">
        <f t="shared" si="402"/>
        <v>1284</v>
      </c>
      <c r="V1352">
        <v>107.416666666675</v>
      </c>
      <c r="W1352">
        <f t="shared" si="405"/>
        <v>107</v>
      </c>
      <c r="X1352" t="str" cm="1">
        <f t="array" aca="1" ref="X1352" ca="1">IFERROR(INDEX('PC&amp;PD'!$A$1:$AS$19,ROW('PC&amp;PD'!$A$19),MATCH(INDIRECT(T1352),'PC&amp;PD'!$A$1:$AS$1,0)),"")</f>
        <v/>
      </c>
      <c r="AA1352" t="str">
        <f t="shared" si="413"/>
        <v/>
      </c>
      <c r="AB1352" t="str">
        <f t="shared" si="414"/>
        <v/>
      </c>
      <c r="AC1352" t="e">
        <f t="shared" ca="1" si="415"/>
        <v>#VALUE!</v>
      </c>
      <c r="AD1352" t="str" cm="1">
        <f t="array" aca="1" ref="AD1352" ca="1">IFERROR(IF((LEFT(INDIRECT("$F"&amp;$S1352),4))="GOTS",IF($G1352="Organic","GOTS_Organic_raw",(IF($G1352="Responsible","GOTS_Responsible",(IF($G1352="No Attribute (Conventional)","GOTS_conventional",(IF($G1352="Recycled Pre/Post-Consumer","GOTS_pre_post",(IF($G1352="In-Conversion","GOTS_in_conversion",(IF($G1352="Sustainably Sourced","Sustainably_sourced",(IF($G1352="Recycled pre-consumer organic","GOTS_recycled_organic",""))))))))))))),IF($G1352="Organic","Organic",(IF($G1352="Responsible","Responsible",(IF($G1352="No Attribute (Conventional)","No_Attribute_Conventional",(IF($G1352="Recycled Pre/Post-Consumer","Recycled_Pre_Post_Consumer",(IF($G1352="In-Conversion","In_Conversion",(IF($G1352="Recycled Pre-Consumer","Recycled_Pre_Consumer",(IF($G1352="Recycled Post-Consumer","Recycled_Post_Consumer",(IF($G1352="Sustainably Sourced","Sustainably_sourced",(IF($G1352="Recycled pre-consumer organic","GOTS_recycled_organic","")))))))))))))))))),"")</f>
        <v/>
      </c>
      <c r="AE1352" t="e" cm="1">
        <f t="array" aca="1" ref="AE1352" ca="1">IF($I1352="",IF(INDIRECT("$F"&amp;$S1352)="","",IF(LEFT(INDIRECT("$F"&amp;$S1352),3)="GRS","GRS_RCS_RM",IF((LEFT(INDIRECT("$F"&amp;$S1352),3))="RCS","GRS_RCS_RM",IF(INDIRECT("$F"&amp;$S1352)="OCS (No Label)","OCS_Conversion_RM",IF(LEFT(INDIRECT("$F"&amp;$S1352),3)="OCS","OCS_RM",IF(RIGHT(INDIRECT("$F"&amp;$S1352),10)="conversion","GOTS_RM_conversion",IF((LEFT(INDIRECT("$F"&amp;$S1352),4))="GOTS","GOTS_RM","Responsible_RM"))))))),"DELETERM")</f>
        <v>#VALUE!</v>
      </c>
      <c r="AF1352" t="e" cm="1">
        <f t="array" aca="1" ref="AF1352" ca="1">IF($S1352="","",INDIRECT("$Z"&amp;$S1352))</f>
        <v>#VALUE!</v>
      </c>
      <c r="AG1352" t="str">
        <f t="shared" si="416"/>
        <v/>
      </c>
      <c r="AH1352" t="str" cm="1">
        <f t="array" aca="1" ref="AH1352" ca="1">IFERROR(INDIRECT("$ag"&amp;S1352),"")</f>
        <v/>
      </c>
      <c r="AI1352" t="e" cm="1">
        <f t="array" aca="1" ref="AI1352" ca="1">INDIRECT("O"&amp;S1352)</f>
        <v>#VALUE!</v>
      </c>
      <c r="AJ1352" t="str">
        <f t="shared" si="417"/>
        <v/>
      </c>
    </row>
    <row r="1353" spans="1:36" ht="16.5" customHeight="1">
      <c r="A1353" s="130"/>
      <c r="B1353" s="136"/>
      <c r="C1353" s="137"/>
      <c r="D1353" s="146"/>
      <c r="E1353" s="146"/>
      <c r="F1353" s="137"/>
      <c r="G1353" s="147"/>
      <c r="H1353" s="147"/>
      <c r="I1353" s="147"/>
      <c r="J1353" s="147"/>
      <c r="K1353" s="38"/>
      <c r="L1353" s="144"/>
      <c r="M1353" s="144"/>
      <c r="N1353" s="61"/>
      <c r="O1353" s="314"/>
      <c r="Q1353" t="str">
        <f t="shared" si="412"/>
        <v/>
      </c>
      <c r="S1353" t="e">
        <f t="shared" ca="1" si="401"/>
        <v>#VALUE!</v>
      </c>
      <c r="T1353" t="e">
        <f t="shared" ca="1" si="418"/>
        <v>#VALUE!</v>
      </c>
      <c r="U1353">
        <f t="shared" si="402"/>
        <v>1284</v>
      </c>
      <c r="V1353">
        <v>107.500000000008</v>
      </c>
      <c r="W1353">
        <f t="shared" si="405"/>
        <v>107</v>
      </c>
      <c r="X1353" t="str" cm="1">
        <f t="array" aca="1" ref="X1353" ca="1">IFERROR(INDEX('PC&amp;PD'!$A$1:$AS$19,ROW('PC&amp;PD'!$A$19),MATCH(INDIRECT(T1353),'PC&amp;PD'!$A$1:$AS$1,0)),"")</f>
        <v/>
      </c>
      <c r="AA1353" t="str">
        <f t="shared" si="413"/>
        <v/>
      </c>
      <c r="AB1353" t="str">
        <f t="shared" si="414"/>
        <v/>
      </c>
      <c r="AC1353" t="e">
        <f t="shared" ca="1" si="415"/>
        <v>#VALUE!</v>
      </c>
      <c r="AD1353" t="str" cm="1">
        <f t="array" aca="1" ref="AD1353" ca="1">IFERROR(IF((LEFT(INDIRECT("$F"&amp;$S1353),4))="GOTS",IF($G1353="Organic","GOTS_Organic_raw",(IF($G1353="Responsible","GOTS_Responsible",(IF($G1353="No Attribute (Conventional)","GOTS_conventional",(IF($G1353="Recycled Pre/Post-Consumer","GOTS_pre_post",(IF($G1353="In-Conversion","GOTS_in_conversion",(IF($G1353="Sustainably Sourced","Sustainably_sourced",(IF($G1353="Recycled pre-consumer organic","GOTS_recycled_organic",""))))))))))))),IF($G1353="Organic","Organic",(IF($G1353="Responsible","Responsible",(IF($G1353="No Attribute (Conventional)","No_Attribute_Conventional",(IF($G1353="Recycled Pre/Post-Consumer","Recycled_Pre_Post_Consumer",(IF($G1353="In-Conversion","In_Conversion",(IF($G1353="Recycled Pre-Consumer","Recycled_Pre_Consumer",(IF($G1353="Recycled Post-Consumer","Recycled_Post_Consumer",(IF($G1353="Sustainably Sourced","Sustainably_sourced",(IF($G1353="Recycled pre-consumer organic","GOTS_recycled_organic","")))))))))))))))))),"")</f>
        <v/>
      </c>
      <c r="AE1353" t="e" cm="1">
        <f t="array" aca="1" ref="AE1353" ca="1">IF($I1353="",IF(INDIRECT("$F"&amp;$S1353)="","",IF(LEFT(INDIRECT("$F"&amp;$S1353),3)="GRS","GRS_RCS_RM",IF((LEFT(INDIRECT("$F"&amp;$S1353),3))="RCS","GRS_RCS_RM",IF(INDIRECT("$F"&amp;$S1353)="OCS (No Label)","OCS_Conversion_RM",IF(LEFT(INDIRECT("$F"&amp;$S1353),3)="OCS","OCS_RM",IF(RIGHT(INDIRECT("$F"&amp;$S1353),10)="conversion","GOTS_RM_conversion",IF((LEFT(INDIRECT("$F"&amp;$S1353),4))="GOTS","GOTS_RM","Responsible_RM"))))))),"DELETERM")</f>
        <v>#VALUE!</v>
      </c>
      <c r="AF1353" t="e" cm="1">
        <f t="array" aca="1" ref="AF1353" ca="1">IF($S1353="","",INDIRECT("$Z"&amp;$S1353))</f>
        <v>#VALUE!</v>
      </c>
      <c r="AG1353" t="str">
        <f t="shared" si="416"/>
        <v/>
      </c>
      <c r="AH1353" t="str" cm="1">
        <f t="array" aca="1" ref="AH1353" ca="1">IFERROR(INDIRECT("$ag"&amp;S1353),"")</f>
        <v/>
      </c>
      <c r="AI1353" t="e" cm="1">
        <f t="array" aca="1" ref="AI1353" ca="1">INDIRECT("O"&amp;S1353)</f>
        <v>#VALUE!</v>
      </c>
      <c r="AJ1353" t="str">
        <f t="shared" si="417"/>
        <v/>
      </c>
    </row>
    <row r="1354" spans="1:36" ht="16.5" customHeight="1">
      <c r="A1354" s="130"/>
      <c r="B1354" s="136"/>
      <c r="C1354" s="137"/>
      <c r="D1354" s="146"/>
      <c r="E1354" s="146"/>
      <c r="F1354" s="137"/>
      <c r="G1354" s="147"/>
      <c r="H1354" s="147"/>
      <c r="I1354" s="147"/>
      <c r="J1354" s="147"/>
      <c r="K1354" s="38"/>
      <c r="L1354" s="144"/>
      <c r="M1354" s="144"/>
      <c r="N1354" s="61"/>
      <c r="O1354" s="314"/>
      <c r="Q1354" t="str">
        <f t="shared" si="412"/>
        <v/>
      </c>
      <c r="S1354" t="e">
        <f t="shared" ca="1" si="401"/>
        <v>#VALUE!</v>
      </c>
      <c r="T1354" t="e">
        <f t="shared" ca="1" si="418"/>
        <v>#VALUE!</v>
      </c>
      <c r="U1354">
        <f t="shared" si="402"/>
        <v>1284</v>
      </c>
      <c r="V1354">
        <v>107.583333333342</v>
      </c>
      <c r="W1354">
        <f t="shared" si="405"/>
        <v>107</v>
      </c>
      <c r="X1354" t="str" cm="1">
        <f t="array" aca="1" ref="X1354" ca="1">IFERROR(INDEX('PC&amp;PD'!$A$1:$AS$19,ROW('PC&amp;PD'!$A$19),MATCH(INDIRECT(T1354),'PC&amp;PD'!$A$1:$AS$1,0)),"")</f>
        <v/>
      </c>
      <c r="AA1354" t="str">
        <f t="shared" si="413"/>
        <v/>
      </c>
      <c r="AB1354" t="str">
        <f t="shared" si="414"/>
        <v/>
      </c>
      <c r="AC1354" t="e">
        <f t="shared" ca="1" si="415"/>
        <v>#VALUE!</v>
      </c>
      <c r="AD1354" t="str" cm="1">
        <f t="array" aca="1" ref="AD1354" ca="1">IFERROR(IF((LEFT(INDIRECT("$F"&amp;$S1354),4))="GOTS",IF($G1354="Organic","GOTS_Organic_raw",(IF($G1354="Responsible","GOTS_Responsible",(IF($G1354="No Attribute (Conventional)","GOTS_conventional",(IF($G1354="Recycled Pre/Post-Consumer","GOTS_pre_post",(IF($G1354="In-Conversion","GOTS_in_conversion",(IF($G1354="Sustainably Sourced","Sustainably_sourced",(IF($G1354="Recycled pre-consumer organic","GOTS_recycled_organic",""))))))))))))),IF($G1354="Organic","Organic",(IF($G1354="Responsible","Responsible",(IF($G1354="No Attribute (Conventional)","No_Attribute_Conventional",(IF($G1354="Recycled Pre/Post-Consumer","Recycled_Pre_Post_Consumer",(IF($G1354="In-Conversion","In_Conversion",(IF($G1354="Recycled Pre-Consumer","Recycled_Pre_Consumer",(IF($G1354="Recycled Post-Consumer","Recycled_Post_Consumer",(IF($G1354="Sustainably Sourced","Sustainably_sourced",(IF($G1354="Recycled pre-consumer organic","GOTS_recycled_organic","")))))))))))))))))),"")</f>
        <v/>
      </c>
      <c r="AE1354" t="e" cm="1">
        <f t="array" aca="1" ref="AE1354" ca="1">IF($I1354="",IF(INDIRECT("$F"&amp;$S1354)="","",IF(LEFT(INDIRECT("$F"&amp;$S1354),3)="GRS","GRS_RCS_RM",IF((LEFT(INDIRECT("$F"&amp;$S1354),3))="RCS","GRS_RCS_RM",IF(INDIRECT("$F"&amp;$S1354)="OCS (No Label)","OCS_Conversion_RM",IF(LEFT(INDIRECT("$F"&amp;$S1354),3)="OCS","OCS_RM",IF(RIGHT(INDIRECT("$F"&amp;$S1354),10)="conversion","GOTS_RM_conversion",IF((LEFT(INDIRECT("$F"&amp;$S1354),4))="GOTS","GOTS_RM","Responsible_RM"))))))),"DELETERM")</f>
        <v>#VALUE!</v>
      </c>
      <c r="AF1354" t="e" cm="1">
        <f t="array" aca="1" ref="AF1354" ca="1">IF($S1354="","",INDIRECT("$Z"&amp;$S1354))</f>
        <v>#VALUE!</v>
      </c>
      <c r="AG1354" t="str">
        <f t="shared" si="416"/>
        <v/>
      </c>
      <c r="AH1354" t="str" cm="1">
        <f t="array" aca="1" ref="AH1354" ca="1">IFERROR(INDIRECT("$ag"&amp;S1354),"")</f>
        <v/>
      </c>
      <c r="AI1354" t="e" cm="1">
        <f t="array" aca="1" ref="AI1354" ca="1">INDIRECT("O"&amp;S1354)</f>
        <v>#VALUE!</v>
      </c>
      <c r="AJ1354" t="str">
        <f t="shared" si="417"/>
        <v/>
      </c>
    </row>
    <row r="1355" spans="1:36" ht="16.5" customHeight="1">
      <c r="A1355" s="130"/>
      <c r="B1355" s="136"/>
      <c r="C1355" s="137"/>
      <c r="D1355" s="146"/>
      <c r="E1355" s="146"/>
      <c r="F1355" s="137"/>
      <c r="G1355" s="147"/>
      <c r="H1355" s="147"/>
      <c r="I1355" s="147"/>
      <c r="J1355" s="147"/>
      <c r="K1355" s="38"/>
      <c r="L1355" s="144"/>
      <c r="M1355" s="144"/>
      <c r="N1355" s="61"/>
      <c r="O1355" s="314"/>
      <c r="Q1355" t="str">
        <f t="shared" si="412"/>
        <v/>
      </c>
      <c r="S1355" t="e">
        <f t="shared" ca="1" si="401"/>
        <v>#VALUE!</v>
      </c>
      <c r="T1355" t="e">
        <f t="shared" ca="1" si="418"/>
        <v>#VALUE!</v>
      </c>
      <c r="U1355">
        <f t="shared" si="402"/>
        <v>1284</v>
      </c>
      <c r="V1355">
        <v>107.666666666675</v>
      </c>
      <c r="W1355">
        <f t="shared" si="405"/>
        <v>107</v>
      </c>
      <c r="X1355" t="str" cm="1">
        <f t="array" aca="1" ref="X1355" ca="1">IFERROR(INDEX('PC&amp;PD'!$A$1:$AS$19,ROW('PC&amp;PD'!$A$19),MATCH(INDIRECT(T1355),'PC&amp;PD'!$A$1:$AS$1,0)),"")</f>
        <v/>
      </c>
      <c r="AA1355" t="str">
        <f t="shared" si="413"/>
        <v/>
      </c>
      <c r="AB1355" t="str">
        <f t="shared" si="414"/>
        <v/>
      </c>
      <c r="AC1355" t="e">
        <f t="shared" ca="1" si="415"/>
        <v>#VALUE!</v>
      </c>
      <c r="AD1355" t="str" cm="1">
        <f t="array" aca="1" ref="AD1355" ca="1">IFERROR(IF((LEFT(INDIRECT("$F"&amp;$S1355),4))="GOTS",IF($G1355="Organic","GOTS_Organic_raw",(IF($G1355="Responsible","GOTS_Responsible",(IF($G1355="No Attribute (Conventional)","GOTS_conventional",(IF($G1355="Recycled Pre/Post-Consumer","GOTS_pre_post",(IF($G1355="In-Conversion","GOTS_in_conversion",(IF($G1355="Sustainably Sourced","Sustainably_sourced",(IF($G1355="Recycled pre-consumer organic","GOTS_recycled_organic",""))))))))))))),IF($G1355="Organic","Organic",(IF($G1355="Responsible","Responsible",(IF($G1355="No Attribute (Conventional)","No_Attribute_Conventional",(IF($G1355="Recycled Pre/Post-Consumer","Recycled_Pre_Post_Consumer",(IF($G1355="In-Conversion","In_Conversion",(IF($G1355="Recycled Pre-Consumer","Recycled_Pre_Consumer",(IF($G1355="Recycled Post-Consumer","Recycled_Post_Consumer",(IF($G1355="Sustainably Sourced","Sustainably_sourced",(IF($G1355="Recycled pre-consumer organic","GOTS_recycled_organic","")))))))))))))))))),"")</f>
        <v/>
      </c>
      <c r="AE1355" t="e" cm="1">
        <f t="array" aca="1" ref="AE1355" ca="1">IF($I1355="",IF(INDIRECT("$F"&amp;$S1355)="","",IF(LEFT(INDIRECT("$F"&amp;$S1355),3)="GRS","GRS_RCS_RM",IF((LEFT(INDIRECT("$F"&amp;$S1355),3))="RCS","GRS_RCS_RM",IF(INDIRECT("$F"&amp;$S1355)="OCS (No Label)","OCS_Conversion_RM",IF(LEFT(INDIRECT("$F"&amp;$S1355),3)="OCS","OCS_RM",IF(RIGHT(INDIRECT("$F"&amp;$S1355),10)="conversion","GOTS_RM_conversion",IF((LEFT(INDIRECT("$F"&amp;$S1355),4))="GOTS","GOTS_RM","Responsible_RM"))))))),"DELETERM")</f>
        <v>#VALUE!</v>
      </c>
      <c r="AF1355" t="e" cm="1">
        <f t="array" aca="1" ref="AF1355" ca="1">IF($S1355="","",INDIRECT("$Z"&amp;$S1355))</f>
        <v>#VALUE!</v>
      </c>
      <c r="AG1355" t="str">
        <f t="shared" si="416"/>
        <v/>
      </c>
      <c r="AH1355" t="str" cm="1">
        <f t="array" aca="1" ref="AH1355" ca="1">IFERROR(INDIRECT("$ag"&amp;S1355),"")</f>
        <v/>
      </c>
      <c r="AI1355" t="e" cm="1">
        <f t="array" aca="1" ref="AI1355" ca="1">INDIRECT("O"&amp;S1355)</f>
        <v>#VALUE!</v>
      </c>
      <c r="AJ1355" t="str">
        <f t="shared" si="417"/>
        <v/>
      </c>
    </row>
    <row r="1356" spans="1:36" ht="16.5" customHeight="1">
      <c r="A1356" s="130"/>
      <c r="B1356" s="136"/>
      <c r="C1356" s="137"/>
      <c r="D1356" s="146"/>
      <c r="E1356" s="146"/>
      <c r="F1356" s="137"/>
      <c r="G1356" s="147"/>
      <c r="H1356" s="147"/>
      <c r="I1356" s="147"/>
      <c r="J1356" s="147"/>
      <c r="K1356" s="38"/>
      <c r="L1356" s="144"/>
      <c r="M1356" s="144"/>
      <c r="N1356" s="61"/>
      <c r="O1356" s="314"/>
      <c r="Q1356" t="str">
        <f t="shared" si="412"/>
        <v/>
      </c>
      <c r="S1356" t="e">
        <f t="shared" ref="S1356:S1419" ca="1" si="421">IF(INDIRECT("A"&amp;$S$63+$U1356)&lt;&gt;"",$S$63+$U1356,"")</f>
        <v>#VALUE!</v>
      </c>
      <c r="T1356" t="e">
        <f t="shared" ca="1" si="418"/>
        <v>#VALUE!</v>
      </c>
      <c r="U1356">
        <f t="shared" ref="U1356:U1419" si="422">(12*W1356)</f>
        <v>1284</v>
      </c>
      <c r="V1356">
        <v>107.750000000008</v>
      </c>
      <c r="W1356">
        <f t="shared" si="405"/>
        <v>107</v>
      </c>
      <c r="X1356" t="str" cm="1">
        <f t="array" aca="1" ref="X1356" ca="1">IFERROR(INDEX('PC&amp;PD'!$A$1:$AS$19,ROW('PC&amp;PD'!$A$19),MATCH(INDIRECT(T1356),'PC&amp;PD'!$A$1:$AS$1,0)),"")</f>
        <v/>
      </c>
      <c r="AA1356" t="str">
        <f t="shared" si="413"/>
        <v/>
      </c>
      <c r="AB1356" t="str">
        <f t="shared" si="414"/>
        <v/>
      </c>
      <c r="AC1356" t="e">
        <f t="shared" ca="1" si="415"/>
        <v>#VALUE!</v>
      </c>
      <c r="AD1356" t="str" cm="1">
        <f t="array" aca="1" ref="AD1356" ca="1">IFERROR(IF((LEFT(INDIRECT("$F"&amp;$S1356),4))="GOTS",IF($G1356="Organic","GOTS_Organic_raw",(IF($G1356="Responsible","GOTS_Responsible",(IF($G1356="No Attribute (Conventional)","GOTS_conventional",(IF($G1356="Recycled Pre/Post-Consumer","GOTS_pre_post",(IF($G1356="In-Conversion","GOTS_in_conversion",(IF($G1356="Sustainably Sourced","Sustainably_sourced",(IF($G1356="Recycled pre-consumer organic","GOTS_recycled_organic",""))))))))))))),IF($G1356="Organic","Organic",(IF($G1356="Responsible","Responsible",(IF($G1356="No Attribute (Conventional)","No_Attribute_Conventional",(IF($G1356="Recycled Pre/Post-Consumer","Recycled_Pre_Post_Consumer",(IF($G1356="In-Conversion","In_Conversion",(IF($G1356="Recycled Pre-Consumer","Recycled_Pre_Consumer",(IF($G1356="Recycled Post-Consumer","Recycled_Post_Consumer",(IF($G1356="Sustainably Sourced","Sustainably_sourced",(IF($G1356="Recycled pre-consumer organic","GOTS_recycled_organic","")))))))))))))))))),"")</f>
        <v/>
      </c>
      <c r="AE1356" t="e" cm="1">
        <f t="array" aca="1" ref="AE1356" ca="1">IF($I1356="",IF(INDIRECT("$F"&amp;$S1356)="","",IF(LEFT(INDIRECT("$F"&amp;$S1356),3)="GRS","GRS_RCS_RM",IF((LEFT(INDIRECT("$F"&amp;$S1356),3))="RCS","GRS_RCS_RM",IF(INDIRECT("$F"&amp;$S1356)="OCS (No Label)","OCS_Conversion_RM",IF(LEFT(INDIRECT("$F"&amp;$S1356),3)="OCS","OCS_RM",IF(RIGHT(INDIRECT("$F"&amp;$S1356),10)="conversion","GOTS_RM_conversion",IF((LEFT(INDIRECT("$F"&amp;$S1356),4))="GOTS","GOTS_RM","Responsible_RM"))))))),"DELETERM")</f>
        <v>#VALUE!</v>
      </c>
      <c r="AF1356" t="e" cm="1">
        <f t="array" aca="1" ref="AF1356" ca="1">IF($S1356="","",INDIRECT("$Z"&amp;$S1356))</f>
        <v>#VALUE!</v>
      </c>
      <c r="AG1356" t="str">
        <f t="shared" si="416"/>
        <v/>
      </c>
      <c r="AH1356" t="str" cm="1">
        <f t="array" aca="1" ref="AH1356" ca="1">IFERROR(INDIRECT("$ag"&amp;S1356),"")</f>
        <v/>
      </c>
      <c r="AI1356" t="e" cm="1">
        <f t="array" aca="1" ref="AI1356" ca="1">INDIRECT("O"&amp;S1356)</f>
        <v>#VALUE!</v>
      </c>
      <c r="AJ1356" t="str">
        <f t="shared" si="417"/>
        <v/>
      </c>
    </row>
    <row r="1357" spans="1:36" ht="16.5" customHeight="1">
      <c r="A1357" s="130"/>
      <c r="B1357" s="136"/>
      <c r="C1357" s="137"/>
      <c r="D1357" s="146"/>
      <c r="E1357" s="146"/>
      <c r="F1357" s="137"/>
      <c r="G1357" s="147"/>
      <c r="H1357" s="147"/>
      <c r="I1357" s="147"/>
      <c r="J1357" s="147"/>
      <c r="K1357" s="38"/>
      <c r="L1357" s="144"/>
      <c r="M1357" s="144"/>
      <c r="N1357" s="61"/>
      <c r="O1357" s="314"/>
      <c r="Q1357" t="str">
        <f t="shared" si="412"/>
        <v/>
      </c>
      <c r="S1357" t="e">
        <f t="shared" ca="1" si="421"/>
        <v>#VALUE!</v>
      </c>
      <c r="T1357" t="e">
        <f t="shared" ca="1" si="418"/>
        <v>#VALUE!</v>
      </c>
      <c r="U1357">
        <f t="shared" si="422"/>
        <v>1284</v>
      </c>
      <c r="V1357">
        <v>107.833333333342</v>
      </c>
      <c r="W1357">
        <f t="shared" si="405"/>
        <v>107</v>
      </c>
      <c r="X1357" t="str" cm="1">
        <f t="array" aca="1" ref="X1357" ca="1">IFERROR(INDEX('PC&amp;PD'!$A$1:$AS$19,ROW('PC&amp;PD'!$A$19),MATCH(INDIRECT(T1357),'PC&amp;PD'!$A$1:$AS$1,0)),"")</f>
        <v/>
      </c>
      <c r="AA1357" t="str">
        <f t="shared" si="413"/>
        <v/>
      </c>
      <c r="AB1357" t="str">
        <f t="shared" si="414"/>
        <v/>
      </c>
      <c r="AC1357" t="e">
        <f t="shared" ca="1" si="415"/>
        <v>#VALUE!</v>
      </c>
      <c r="AD1357" t="str" cm="1">
        <f t="array" aca="1" ref="AD1357" ca="1">IFERROR(IF((LEFT(INDIRECT("$F"&amp;$S1357),4))="GOTS",IF($G1357="Organic","GOTS_Organic_raw",(IF($G1357="Responsible","GOTS_Responsible",(IF($G1357="No Attribute (Conventional)","GOTS_conventional",(IF($G1357="Recycled Pre/Post-Consumer","GOTS_pre_post",(IF($G1357="In-Conversion","GOTS_in_conversion",(IF($G1357="Sustainably Sourced","Sustainably_sourced",(IF($G1357="Recycled pre-consumer organic","GOTS_recycled_organic",""))))))))))))),IF($G1357="Organic","Organic",(IF($G1357="Responsible","Responsible",(IF($G1357="No Attribute (Conventional)","No_Attribute_Conventional",(IF($G1357="Recycled Pre/Post-Consumer","Recycled_Pre_Post_Consumer",(IF($G1357="In-Conversion","In_Conversion",(IF($G1357="Recycled Pre-Consumer","Recycled_Pre_Consumer",(IF($G1357="Recycled Post-Consumer","Recycled_Post_Consumer",(IF($G1357="Sustainably Sourced","Sustainably_sourced",(IF($G1357="Recycled pre-consumer organic","GOTS_recycled_organic","")))))))))))))))))),"")</f>
        <v/>
      </c>
      <c r="AE1357" t="e" cm="1">
        <f t="array" aca="1" ref="AE1357" ca="1">IF($I1357="",IF(INDIRECT("$F"&amp;$S1357)="","",IF(LEFT(INDIRECT("$F"&amp;$S1357),3)="GRS","GRS_RCS_RM",IF((LEFT(INDIRECT("$F"&amp;$S1357),3))="RCS","GRS_RCS_RM",IF(INDIRECT("$F"&amp;$S1357)="OCS (No Label)","OCS_Conversion_RM",IF(LEFT(INDIRECT("$F"&amp;$S1357),3)="OCS","OCS_RM",IF(RIGHT(INDIRECT("$F"&amp;$S1357),10)="conversion","GOTS_RM_conversion",IF((LEFT(INDIRECT("$F"&amp;$S1357),4))="GOTS","GOTS_RM","Responsible_RM"))))))),"DELETERM")</f>
        <v>#VALUE!</v>
      </c>
      <c r="AF1357" t="e" cm="1">
        <f t="array" aca="1" ref="AF1357" ca="1">IF($S1357="","",INDIRECT("$Z"&amp;$S1357))</f>
        <v>#VALUE!</v>
      </c>
      <c r="AG1357" t="str">
        <f t="shared" si="416"/>
        <v/>
      </c>
      <c r="AH1357" t="str" cm="1">
        <f t="array" aca="1" ref="AH1357" ca="1">IFERROR(INDIRECT("$ag"&amp;S1357),"")</f>
        <v/>
      </c>
      <c r="AI1357" t="e" cm="1">
        <f t="array" aca="1" ref="AI1357" ca="1">INDIRECT("O"&amp;S1357)</f>
        <v>#VALUE!</v>
      </c>
      <c r="AJ1357" t="str">
        <f t="shared" si="417"/>
        <v/>
      </c>
    </row>
    <row r="1358" spans="1:36" ht="16.5" customHeight="1" thickBot="1">
      <c r="A1358" s="131"/>
      <c r="B1358" s="138"/>
      <c r="C1358" s="139"/>
      <c r="D1358" s="148"/>
      <c r="E1358" s="148"/>
      <c r="F1358" s="139"/>
      <c r="G1358" s="149"/>
      <c r="H1358" s="149"/>
      <c r="I1358" s="149"/>
      <c r="J1358" s="149"/>
      <c r="K1358" s="39"/>
      <c r="L1358" s="145"/>
      <c r="M1358" s="145"/>
      <c r="N1358" s="62"/>
      <c r="O1358" s="315"/>
      <c r="Q1358" t="str">
        <f t="shared" si="412"/>
        <v/>
      </c>
      <c r="S1358" t="e">
        <f t="shared" ca="1" si="421"/>
        <v>#VALUE!</v>
      </c>
      <c r="T1358" t="e">
        <f t="shared" ca="1" si="418"/>
        <v>#VALUE!</v>
      </c>
      <c r="U1358">
        <f t="shared" si="422"/>
        <v>1284</v>
      </c>
      <c r="V1358">
        <v>107.916666666675</v>
      </c>
      <c r="W1358">
        <f t="shared" si="405"/>
        <v>107</v>
      </c>
      <c r="X1358" t="str" cm="1">
        <f t="array" aca="1" ref="X1358" ca="1">IFERROR(INDEX('PC&amp;PD'!$A$1:$AS$19,ROW('PC&amp;PD'!$A$19),MATCH(INDIRECT(T1358),'PC&amp;PD'!$A$1:$AS$1,0)),"")</f>
        <v/>
      </c>
      <c r="AA1358" t="str">
        <f t="shared" si="413"/>
        <v/>
      </c>
      <c r="AB1358" t="str">
        <f t="shared" si="414"/>
        <v/>
      </c>
      <c r="AC1358" t="e">
        <f t="shared" ca="1" si="415"/>
        <v>#VALUE!</v>
      </c>
      <c r="AD1358" t="str" cm="1">
        <f t="array" aca="1" ref="AD1358" ca="1">IFERROR(IF((LEFT(INDIRECT("$F"&amp;$S1358),4))="GOTS",IF($G1358="Organic","GOTS_Organic_raw",(IF($G1358="Responsible","GOTS_Responsible",(IF($G1358="No Attribute (Conventional)","GOTS_conventional",(IF($G1358="Recycled Pre/Post-Consumer","GOTS_pre_post",(IF($G1358="In-Conversion","GOTS_in_conversion",(IF($G1358="Sustainably Sourced","Sustainably_sourced",(IF($G1358="Recycled pre-consumer organic","GOTS_recycled_organic",""))))))))))))),IF($G1358="Organic","Organic",(IF($G1358="Responsible","Responsible",(IF($G1358="No Attribute (Conventional)","No_Attribute_Conventional",(IF($G1358="Recycled Pre/Post-Consumer","Recycled_Pre_Post_Consumer",(IF($G1358="In-Conversion","In_Conversion",(IF($G1358="Recycled Pre-Consumer","Recycled_Pre_Consumer",(IF($G1358="Recycled Post-Consumer","Recycled_Post_Consumer",(IF($G1358="Sustainably Sourced","Sustainably_sourced",(IF($G1358="Recycled pre-consumer organic","GOTS_recycled_organic","")))))))))))))))))),"")</f>
        <v/>
      </c>
      <c r="AE1358" t="e" cm="1">
        <f t="array" aca="1" ref="AE1358" ca="1">IF($I1358="",IF(INDIRECT("$F"&amp;$S1358)="","",IF(LEFT(INDIRECT("$F"&amp;$S1358),3)="GRS","GRS_RCS_RM",IF((LEFT(INDIRECT("$F"&amp;$S1358),3))="RCS","GRS_RCS_RM",IF(INDIRECT("$F"&amp;$S1358)="OCS (No Label)","OCS_Conversion_RM",IF(LEFT(INDIRECT("$F"&amp;$S1358),3)="OCS","OCS_RM",IF(RIGHT(INDIRECT("$F"&amp;$S1358),10)="conversion","GOTS_RM_conversion",IF((LEFT(INDIRECT("$F"&amp;$S1358),4))="GOTS","GOTS_RM","Responsible_RM"))))))),"DELETERM")</f>
        <v>#VALUE!</v>
      </c>
      <c r="AF1358" t="e" cm="1">
        <f t="array" aca="1" ref="AF1358" ca="1">IF($S1358="","",INDIRECT("$Z"&amp;$S1358))</f>
        <v>#VALUE!</v>
      </c>
      <c r="AG1358" t="str">
        <f t="shared" si="416"/>
        <v/>
      </c>
      <c r="AH1358" t="str" cm="1">
        <f t="array" aca="1" ref="AH1358" ca="1">IFERROR(INDIRECT("$ag"&amp;S1358),"")</f>
        <v/>
      </c>
      <c r="AI1358" t="e" cm="1">
        <f t="array" aca="1" ref="AI1358" ca="1">INDIRECT("O"&amp;S1358)</f>
        <v>#VALUE!</v>
      </c>
      <c r="AJ1358" t="str">
        <f t="shared" si="417"/>
        <v/>
      </c>
    </row>
    <row r="1359" spans="1:36" ht="16.5" customHeight="1">
      <c r="A1359" s="128" t="str">
        <f>IF(B1359="","",COUNTA($B$63:$B1359))</f>
        <v/>
      </c>
      <c r="B1359" s="132"/>
      <c r="C1359" s="133"/>
      <c r="D1359" s="140"/>
      <c r="E1359" s="140"/>
      <c r="F1359" s="133"/>
      <c r="G1359" s="141"/>
      <c r="H1359" s="141"/>
      <c r="I1359" s="141"/>
      <c r="J1359" s="141"/>
      <c r="K1359" s="37"/>
      <c r="L1359" s="142" t="str">
        <f>IF(R1359="","",LEFT(R1359,LEN(R1359)-2))</f>
        <v/>
      </c>
      <c r="M1359" s="142"/>
      <c r="N1359" s="60"/>
      <c r="O1359" s="313"/>
      <c r="Q1359" t="str">
        <f t="shared" si="412"/>
        <v/>
      </c>
      <c r="R1359" t="str">
        <f t="shared" ref="R1359" si="423">CONCATENATE($Q1359,Q1360,Q1361,Q1362,Q1363,Q1364,$Q1365,$Q1366,$Q1367,$Q1368,$Q1369,$Q1370)</f>
        <v/>
      </c>
      <c r="S1359" t="e">
        <f t="shared" ca="1" si="421"/>
        <v>#VALUE!</v>
      </c>
      <c r="T1359" t="e">
        <f t="shared" ca="1" si="418"/>
        <v>#VALUE!</v>
      </c>
      <c r="U1359">
        <f t="shared" si="422"/>
        <v>1296</v>
      </c>
      <c r="V1359">
        <v>108.000000000008</v>
      </c>
      <c r="W1359">
        <f t="shared" si="405"/>
        <v>108</v>
      </c>
      <c r="X1359" t="str" cm="1">
        <f t="array" aca="1" ref="X1359" ca="1">IFERROR(INDEX('PC&amp;PD'!$A$1:$AS$19,ROW('PC&amp;PD'!$A$19),MATCH(INDIRECT(T1359),'PC&amp;PD'!$A$1:$AS$1,0)),"")</f>
        <v/>
      </c>
      <c r="Z1359" t="str">
        <f t="shared" ref="Z1359" si="424">IFERROR(IF($F1359="OCS 100","OCS (OCS 100)",IF($F1359="OCS Blended","OCS (OCS Blended)",IF($F1359="OCS (No Label)","OCS (No Label)",IF($F1359="RCS 100","RCS (RCS 100)",IF($F1359="RCS Blended","RCS (RCS Blended)",IF($F1359="GRS","GRS (GRS)",IF($F1359="GRS (No Label)", "GRS (No Label)",IF($F1359="RDS","RDS (RDS)",IF($F1359="RWS","RWS (RWS)",IF($F1359="RAS","RAS (RAS)",IF($F1359="RMS","RMS (RMS)",IF($F1359="GOTS Organic","GOTS (Organic)",IF($F1359="GOTS Made with organic","GOTS (Made with Organic)",IF($F1359="GOTS Organic - in conversion","GOTS (Organic - In Conversion)",IF($F1359="GOTS Made with organic - in conversion","GOTS (Made with Organic - In Conversion)",""))))))))))))))),"")</f>
        <v/>
      </c>
      <c r="AA1359" t="str">
        <f t="shared" si="413"/>
        <v/>
      </c>
      <c r="AB1359" t="str">
        <f t="shared" si="414"/>
        <v/>
      </c>
      <c r="AC1359" t="e">
        <f t="shared" ca="1" si="415"/>
        <v>#VALUE!</v>
      </c>
      <c r="AD1359" t="str" cm="1">
        <f t="array" aca="1" ref="AD1359" ca="1">IFERROR(IF((LEFT(INDIRECT("$F"&amp;$S1359),4))="GOTS",IF($G1359="Organic","GOTS_Organic_raw",(IF($G1359="Responsible","GOTS_Responsible",(IF($G1359="No Attribute (Conventional)","GOTS_conventional",(IF($G1359="Recycled Pre/Post-Consumer","GOTS_pre_post",(IF($G1359="In-Conversion","GOTS_in_conversion",(IF($G1359="Sustainably Sourced","Sustainably_sourced",(IF($G1359="Recycled pre-consumer organic","GOTS_recycled_organic",""))))))))))))),IF($G1359="Organic","Organic",(IF($G1359="Responsible","Responsible",(IF($G1359="No Attribute (Conventional)","No_Attribute_Conventional",(IF($G1359="Recycled Pre/Post-Consumer","Recycled_Pre_Post_Consumer",(IF($G1359="In-Conversion","In_Conversion",(IF($G1359="Recycled Pre-Consumer","Recycled_Pre_Consumer",(IF($G1359="Recycled Post-Consumer","Recycled_Post_Consumer",(IF($G1359="Sustainably Sourced","Sustainably_sourced",(IF($G1359="Recycled pre-consumer organic","GOTS_recycled_organic","")))))))))))))))))),"")</f>
        <v/>
      </c>
      <c r="AE1359" t="e" cm="1">
        <f t="array" aca="1" ref="AE1359" ca="1">IF($I1359="",IF(INDIRECT("$F"&amp;$S1359)="","",IF(LEFT(INDIRECT("$F"&amp;$S1359),3)="GRS","GRS_RCS_RM",IF((LEFT(INDIRECT("$F"&amp;$S1359),3))="RCS","GRS_RCS_RM",IF(INDIRECT("$F"&amp;$S1359)="OCS (No Label)","OCS_Conversion_RM",IF(LEFT(INDIRECT("$F"&amp;$S1359),3)="OCS","OCS_RM",IF(RIGHT(INDIRECT("$F"&amp;$S1359),10)="conversion","GOTS_RM_conversion",IF((LEFT(INDIRECT("$F"&amp;$S1359),4))="GOTS","GOTS_RM","Responsible_RM"))))))),"DELETERM")</f>
        <v>#VALUE!</v>
      </c>
      <c r="AF1359" t="e" cm="1">
        <f t="array" aca="1" ref="AF1359" ca="1">IF($S1359="","",INDIRECT("$Z"&amp;$S1359))</f>
        <v>#VALUE!</v>
      </c>
      <c r="AG1359" t="str">
        <f t="shared" si="416"/>
        <v/>
      </c>
      <c r="AH1359" t="str" cm="1">
        <f t="array" aca="1" ref="AH1359" ca="1">IFERROR(INDIRECT("$ag"&amp;S1359),"")</f>
        <v/>
      </c>
      <c r="AI1359" t="e" cm="1">
        <f t="array" aca="1" ref="AI1359" ca="1">INDIRECT("O"&amp;S1359)</f>
        <v>#VALUE!</v>
      </c>
      <c r="AJ1359" t="str">
        <f t="shared" si="417"/>
        <v/>
      </c>
    </row>
    <row r="1360" spans="1:36" ht="16.5" customHeight="1">
      <c r="A1360" s="129"/>
      <c r="B1360" s="134"/>
      <c r="C1360" s="135"/>
      <c r="D1360" s="146"/>
      <c r="E1360" s="146"/>
      <c r="F1360" s="135"/>
      <c r="G1360" s="147"/>
      <c r="H1360" s="147"/>
      <c r="I1360" s="147"/>
      <c r="J1360" s="147"/>
      <c r="K1360" s="38"/>
      <c r="L1360" s="143"/>
      <c r="M1360" s="143"/>
      <c r="N1360" s="61"/>
      <c r="O1360" s="314"/>
      <c r="Q1360" t="str">
        <f t="shared" si="412"/>
        <v/>
      </c>
      <c r="S1360" t="e">
        <f t="shared" ca="1" si="421"/>
        <v>#VALUE!</v>
      </c>
      <c r="T1360" t="e">
        <f t="shared" ca="1" si="418"/>
        <v>#VALUE!</v>
      </c>
      <c r="U1360">
        <f t="shared" si="422"/>
        <v>1296</v>
      </c>
      <c r="V1360">
        <v>108.083333333342</v>
      </c>
      <c r="W1360">
        <f t="shared" si="405"/>
        <v>108</v>
      </c>
      <c r="X1360" t="str" cm="1">
        <f t="array" aca="1" ref="X1360" ca="1">IFERROR(INDEX('PC&amp;PD'!$A$1:$AS$19,ROW('PC&amp;PD'!$A$19),MATCH(INDIRECT(T1360),'PC&amp;PD'!$A$1:$AS$1,0)),"")</f>
        <v/>
      </c>
      <c r="AA1360" t="str">
        <f t="shared" si="413"/>
        <v/>
      </c>
      <c r="AB1360" t="str">
        <f t="shared" si="414"/>
        <v/>
      </c>
      <c r="AC1360" t="e">
        <f t="shared" ca="1" si="415"/>
        <v>#VALUE!</v>
      </c>
      <c r="AD1360" t="str" cm="1">
        <f t="array" aca="1" ref="AD1360" ca="1">IFERROR(IF((LEFT(INDIRECT("$F"&amp;$S1360),4))="GOTS",IF($G1360="Organic","GOTS_Organic_raw",(IF($G1360="Responsible","GOTS_Responsible",(IF($G1360="No Attribute (Conventional)","GOTS_conventional",(IF($G1360="Recycled Pre/Post-Consumer","GOTS_pre_post",(IF($G1360="In-Conversion","GOTS_in_conversion",(IF($G1360="Sustainably Sourced","Sustainably_sourced",(IF($G1360="Recycled pre-consumer organic","GOTS_recycled_organic",""))))))))))))),IF($G1360="Organic","Organic",(IF($G1360="Responsible","Responsible",(IF($G1360="No Attribute (Conventional)","No_Attribute_Conventional",(IF($G1360="Recycled Pre/Post-Consumer","Recycled_Pre_Post_Consumer",(IF($G1360="In-Conversion","In_Conversion",(IF($G1360="Recycled Pre-Consumer","Recycled_Pre_Consumer",(IF($G1360="Recycled Post-Consumer","Recycled_Post_Consumer",(IF($G1360="Sustainably Sourced","Sustainably_sourced",(IF($G1360="Recycled pre-consumer organic","GOTS_recycled_organic","")))))))))))))))))),"")</f>
        <v/>
      </c>
      <c r="AE1360" t="e" cm="1">
        <f t="array" aca="1" ref="AE1360" ca="1">IF($I1360="",IF(INDIRECT("$F"&amp;$S1360)="","",IF(LEFT(INDIRECT("$F"&amp;$S1360),3)="GRS","GRS_RCS_RM",IF((LEFT(INDIRECT("$F"&amp;$S1360),3))="RCS","GRS_RCS_RM",IF(INDIRECT("$F"&amp;$S1360)="OCS (No Label)","OCS_Conversion_RM",IF(LEFT(INDIRECT("$F"&amp;$S1360),3)="OCS","OCS_RM",IF(RIGHT(INDIRECT("$F"&amp;$S1360),10)="conversion","GOTS_RM_conversion",IF((LEFT(INDIRECT("$F"&amp;$S1360),4))="GOTS","GOTS_RM","Responsible_RM"))))))),"DELETERM")</f>
        <v>#VALUE!</v>
      </c>
      <c r="AF1360" t="e" cm="1">
        <f t="array" aca="1" ref="AF1360" ca="1">IF($S1360="","",INDIRECT("$Z"&amp;$S1360))</f>
        <v>#VALUE!</v>
      </c>
      <c r="AG1360" t="str">
        <f t="shared" si="416"/>
        <v/>
      </c>
      <c r="AH1360" t="str" cm="1">
        <f t="array" aca="1" ref="AH1360" ca="1">IFERROR(INDIRECT("$ag"&amp;S1360),"")</f>
        <v/>
      </c>
      <c r="AI1360" t="e" cm="1">
        <f t="array" aca="1" ref="AI1360" ca="1">INDIRECT("O"&amp;S1360)</f>
        <v>#VALUE!</v>
      </c>
      <c r="AJ1360" t="str">
        <f t="shared" si="417"/>
        <v/>
      </c>
    </row>
    <row r="1361" spans="1:36" ht="16.5" customHeight="1">
      <c r="A1361" s="129"/>
      <c r="B1361" s="134"/>
      <c r="C1361" s="135"/>
      <c r="D1361" s="146"/>
      <c r="E1361" s="146"/>
      <c r="F1361" s="135"/>
      <c r="G1361" s="147"/>
      <c r="H1361" s="147"/>
      <c r="I1361" s="147"/>
      <c r="J1361" s="147"/>
      <c r="K1361" s="38"/>
      <c r="L1361" s="143"/>
      <c r="M1361" s="143"/>
      <c r="N1361" s="61"/>
      <c r="O1361" s="314"/>
      <c r="Q1361" t="str">
        <f t="shared" si="412"/>
        <v/>
      </c>
      <c r="S1361" t="e">
        <f t="shared" ca="1" si="421"/>
        <v>#VALUE!</v>
      </c>
      <c r="T1361" t="e">
        <f t="shared" ca="1" si="418"/>
        <v>#VALUE!</v>
      </c>
      <c r="U1361">
        <f t="shared" si="422"/>
        <v>1296</v>
      </c>
      <c r="V1361">
        <v>108.166666666675</v>
      </c>
      <c r="W1361">
        <f t="shared" si="405"/>
        <v>108</v>
      </c>
      <c r="X1361" t="str" cm="1">
        <f t="array" aca="1" ref="X1361" ca="1">IFERROR(INDEX('PC&amp;PD'!$A$1:$AS$19,ROW('PC&amp;PD'!$A$19),MATCH(INDIRECT(T1361),'PC&amp;PD'!$A$1:$AS$1,0)),"")</f>
        <v/>
      </c>
      <c r="AA1361" t="str">
        <f t="shared" si="413"/>
        <v/>
      </c>
      <c r="AB1361" t="str">
        <f t="shared" si="414"/>
        <v/>
      </c>
      <c r="AC1361" t="e">
        <f t="shared" ca="1" si="415"/>
        <v>#VALUE!</v>
      </c>
      <c r="AD1361" t="str" cm="1">
        <f t="array" aca="1" ref="AD1361" ca="1">IFERROR(IF((LEFT(INDIRECT("$F"&amp;$S1361),4))="GOTS",IF($G1361="Organic","GOTS_Organic_raw",(IF($G1361="Responsible","GOTS_Responsible",(IF($G1361="No Attribute (Conventional)","GOTS_conventional",(IF($G1361="Recycled Pre/Post-Consumer","GOTS_pre_post",(IF($G1361="In-Conversion","GOTS_in_conversion",(IF($G1361="Sustainably Sourced","Sustainably_sourced",(IF($G1361="Recycled pre-consumer organic","GOTS_recycled_organic",""))))))))))))),IF($G1361="Organic","Organic",(IF($G1361="Responsible","Responsible",(IF($G1361="No Attribute (Conventional)","No_Attribute_Conventional",(IF($G1361="Recycled Pre/Post-Consumer","Recycled_Pre_Post_Consumer",(IF($G1361="In-Conversion","In_Conversion",(IF($G1361="Recycled Pre-Consumer","Recycled_Pre_Consumer",(IF($G1361="Recycled Post-Consumer","Recycled_Post_Consumer",(IF($G1361="Sustainably Sourced","Sustainably_sourced",(IF($G1361="Recycled pre-consumer organic","GOTS_recycled_organic","")))))))))))))))))),"")</f>
        <v/>
      </c>
      <c r="AE1361" t="e" cm="1">
        <f t="array" aca="1" ref="AE1361" ca="1">IF($I1361="",IF(INDIRECT("$F"&amp;$S1361)="","",IF(LEFT(INDIRECT("$F"&amp;$S1361),3)="GRS","GRS_RCS_RM",IF((LEFT(INDIRECT("$F"&amp;$S1361),3))="RCS","GRS_RCS_RM",IF(INDIRECT("$F"&amp;$S1361)="OCS (No Label)","OCS_Conversion_RM",IF(LEFT(INDIRECT("$F"&amp;$S1361),3)="OCS","OCS_RM",IF(RIGHT(INDIRECT("$F"&amp;$S1361),10)="conversion","GOTS_RM_conversion",IF((LEFT(INDIRECT("$F"&amp;$S1361),4))="GOTS","GOTS_RM","Responsible_RM"))))))),"DELETERM")</f>
        <v>#VALUE!</v>
      </c>
      <c r="AF1361" t="e" cm="1">
        <f t="array" aca="1" ref="AF1361" ca="1">IF($S1361="","",INDIRECT("$Z"&amp;$S1361))</f>
        <v>#VALUE!</v>
      </c>
      <c r="AG1361" t="str">
        <f t="shared" si="416"/>
        <v/>
      </c>
      <c r="AH1361" t="str" cm="1">
        <f t="array" aca="1" ref="AH1361" ca="1">IFERROR(INDIRECT("$ag"&amp;S1361),"")</f>
        <v/>
      </c>
      <c r="AI1361" t="e" cm="1">
        <f t="array" aca="1" ref="AI1361" ca="1">INDIRECT("O"&amp;S1361)</f>
        <v>#VALUE!</v>
      </c>
      <c r="AJ1361" t="str">
        <f t="shared" si="417"/>
        <v/>
      </c>
    </row>
    <row r="1362" spans="1:36" ht="16.5" customHeight="1">
      <c r="A1362" s="129"/>
      <c r="B1362" s="134"/>
      <c r="C1362" s="135"/>
      <c r="D1362" s="146"/>
      <c r="E1362" s="146"/>
      <c r="F1362" s="135"/>
      <c r="G1362" s="147"/>
      <c r="H1362" s="147"/>
      <c r="I1362" s="147"/>
      <c r="J1362" s="147"/>
      <c r="K1362" s="38"/>
      <c r="L1362" s="143"/>
      <c r="M1362" s="143"/>
      <c r="N1362" s="61"/>
      <c r="O1362" s="314"/>
      <c r="Q1362" t="str">
        <f t="shared" si="412"/>
        <v/>
      </c>
      <c r="S1362" t="e">
        <f t="shared" ca="1" si="421"/>
        <v>#VALUE!</v>
      </c>
      <c r="T1362" t="e">
        <f t="shared" ca="1" si="418"/>
        <v>#VALUE!</v>
      </c>
      <c r="U1362">
        <f t="shared" si="422"/>
        <v>1296</v>
      </c>
      <c r="V1362">
        <v>108.250000000008</v>
      </c>
      <c r="W1362">
        <f t="shared" si="405"/>
        <v>108</v>
      </c>
      <c r="X1362" t="str" cm="1">
        <f t="array" aca="1" ref="X1362" ca="1">IFERROR(INDEX('PC&amp;PD'!$A$1:$AS$19,ROW('PC&amp;PD'!$A$19),MATCH(INDIRECT(T1362),'PC&amp;PD'!$A$1:$AS$1,0)),"")</f>
        <v/>
      </c>
      <c r="AA1362" t="str">
        <f t="shared" si="413"/>
        <v/>
      </c>
      <c r="AB1362" t="str">
        <f t="shared" si="414"/>
        <v/>
      </c>
      <c r="AC1362" t="e">
        <f t="shared" ca="1" si="415"/>
        <v>#VALUE!</v>
      </c>
      <c r="AD1362" t="str" cm="1">
        <f t="array" aca="1" ref="AD1362" ca="1">IFERROR(IF((LEFT(INDIRECT("$F"&amp;$S1362),4))="GOTS",IF($G1362="Organic","GOTS_Organic_raw",(IF($G1362="Responsible","GOTS_Responsible",(IF($G1362="No Attribute (Conventional)","GOTS_conventional",(IF($G1362="Recycled Pre/Post-Consumer","GOTS_pre_post",(IF($G1362="In-Conversion","GOTS_in_conversion",(IF($G1362="Sustainably Sourced","Sustainably_sourced",(IF($G1362="Recycled pre-consumer organic","GOTS_recycled_organic",""))))))))))))),IF($G1362="Organic","Organic",(IF($G1362="Responsible","Responsible",(IF($G1362="No Attribute (Conventional)","No_Attribute_Conventional",(IF($G1362="Recycled Pre/Post-Consumer","Recycled_Pre_Post_Consumer",(IF($G1362="In-Conversion","In_Conversion",(IF($G1362="Recycled Pre-Consumer","Recycled_Pre_Consumer",(IF($G1362="Recycled Post-Consumer","Recycled_Post_Consumer",(IF($G1362="Sustainably Sourced","Sustainably_sourced",(IF($G1362="Recycled pre-consumer organic","GOTS_recycled_organic","")))))))))))))))))),"")</f>
        <v/>
      </c>
      <c r="AE1362" t="e" cm="1">
        <f t="array" aca="1" ref="AE1362" ca="1">IF($I1362="",IF(INDIRECT("$F"&amp;$S1362)="","",IF(LEFT(INDIRECT("$F"&amp;$S1362),3)="GRS","GRS_RCS_RM",IF((LEFT(INDIRECT("$F"&amp;$S1362),3))="RCS","GRS_RCS_RM",IF(INDIRECT("$F"&amp;$S1362)="OCS (No Label)","OCS_Conversion_RM",IF(LEFT(INDIRECT("$F"&amp;$S1362),3)="OCS","OCS_RM",IF(RIGHT(INDIRECT("$F"&amp;$S1362),10)="conversion","GOTS_RM_conversion",IF((LEFT(INDIRECT("$F"&amp;$S1362),4))="GOTS","GOTS_RM","Responsible_RM"))))))),"DELETERM")</f>
        <v>#VALUE!</v>
      </c>
      <c r="AF1362" t="e" cm="1">
        <f t="array" aca="1" ref="AF1362" ca="1">IF($S1362="","",INDIRECT("$Z"&amp;$S1362))</f>
        <v>#VALUE!</v>
      </c>
      <c r="AG1362" t="str">
        <f t="shared" si="416"/>
        <v/>
      </c>
      <c r="AH1362" t="str" cm="1">
        <f t="array" aca="1" ref="AH1362" ca="1">IFERROR(INDIRECT("$ag"&amp;S1362),"")</f>
        <v/>
      </c>
      <c r="AI1362" t="e" cm="1">
        <f t="array" aca="1" ref="AI1362" ca="1">INDIRECT("O"&amp;S1362)</f>
        <v>#VALUE!</v>
      </c>
      <c r="AJ1362" t="str">
        <f t="shared" si="417"/>
        <v/>
      </c>
    </row>
    <row r="1363" spans="1:36" ht="16.5" customHeight="1">
      <c r="A1363" s="129"/>
      <c r="B1363" s="134"/>
      <c r="C1363" s="135"/>
      <c r="D1363" s="146"/>
      <c r="E1363" s="146"/>
      <c r="F1363" s="135"/>
      <c r="G1363" s="147"/>
      <c r="H1363" s="147"/>
      <c r="I1363" s="147"/>
      <c r="J1363" s="147"/>
      <c r="K1363" s="38"/>
      <c r="L1363" s="143"/>
      <c r="M1363" s="143"/>
      <c r="N1363" s="61"/>
      <c r="O1363" s="314"/>
      <c r="Q1363" t="str">
        <f t="shared" si="412"/>
        <v/>
      </c>
      <c r="S1363" t="e">
        <f t="shared" ca="1" si="421"/>
        <v>#VALUE!</v>
      </c>
      <c r="T1363" t="e">
        <f t="shared" ca="1" si="418"/>
        <v>#VALUE!</v>
      </c>
      <c r="U1363">
        <f t="shared" si="422"/>
        <v>1296</v>
      </c>
      <c r="V1363">
        <v>108.333333333342</v>
      </c>
      <c r="W1363">
        <f t="shared" si="405"/>
        <v>108</v>
      </c>
      <c r="X1363" t="str" cm="1">
        <f t="array" aca="1" ref="X1363" ca="1">IFERROR(INDEX('PC&amp;PD'!$A$1:$AS$19,ROW('PC&amp;PD'!$A$19),MATCH(INDIRECT(T1363),'PC&amp;PD'!$A$1:$AS$1,0)),"")</f>
        <v/>
      </c>
      <c r="AA1363" t="str">
        <f t="shared" si="413"/>
        <v/>
      </c>
      <c r="AB1363" t="str">
        <f t="shared" si="414"/>
        <v/>
      </c>
      <c r="AC1363" t="e">
        <f t="shared" ca="1" si="415"/>
        <v>#VALUE!</v>
      </c>
      <c r="AD1363" t="str" cm="1">
        <f t="array" aca="1" ref="AD1363" ca="1">IFERROR(IF((LEFT(INDIRECT("$F"&amp;$S1363),4))="GOTS",IF($G1363="Organic","GOTS_Organic_raw",(IF($G1363="Responsible","GOTS_Responsible",(IF($G1363="No Attribute (Conventional)","GOTS_conventional",(IF($G1363="Recycled Pre/Post-Consumer","GOTS_pre_post",(IF($G1363="In-Conversion","GOTS_in_conversion",(IF($G1363="Sustainably Sourced","Sustainably_sourced",(IF($G1363="Recycled pre-consumer organic","GOTS_recycled_organic",""))))))))))))),IF($G1363="Organic","Organic",(IF($G1363="Responsible","Responsible",(IF($G1363="No Attribute (Conventional)","No_Attribute_Conventional",(IF($G1363="Recycled Pre/Post-Consumer","Recycled_Pre_Post_Consumer",(IF($G1363="In-Conversion","In_Conversion",(IF($G1363="Recycled Pre-Consumer","Recycled_Pre_Consumer",(IF($G1363="Recycled Post-Consumer","Recycled_Post_Consumer",(IF($G1363="Sustainably Sourced","Sustainably_sourced",(IF($G1363="Recycled pre-consumer organic","GOTS_recycled_organic","")))))))))))))))))),"")</f>
        <v/>
      </c>
      <c r="AE1363" t="e" cm="1">
        <f t="array" aca="1" ref="AE1363" ca="1">IF($I1363="",IF(INDIRECT("$F"&amp;$S1363)="","",IF(LEFT(INDIRECT("$F"&amp;$S1363),3)="GRS","GRS_RCS_RM",IF((LEFT(INDIRECT("$F"&amp;$S1363),3))="RCS","GRS_RCS_RM",IF(INDIRECT("$F"&amp;$S1363)="OCS (No Label)","OCS_Conversion_RM",IF(LEFT(INDIRECT("$F"&amp;$S1363),3)="OCS","OCS_RM",IF(RIGHT(INDIRECT("$F"&amp;$S1363),10)="conversion","GOTS_RM_conversion",IF((LEFT(INDIRECT("$F"&amp;$S1363),4))="GOTS","GOTS_RM","Responsible_RM"))))))),"DELETERM")</f>
        <v>#VALUE!</v>
      </c>
      <c r="AF1363" t="e" cm="1">
        <f t="array" aca="1" ref="AF1363" ca="1">IF($S1363="","",INDIRECT("$Z"&amp;$S1363))</f>
        <v>#VALUE!</v>
      </c>
      <c r="AG1363" t="str">
        <f t="shared" si="416"/>
        <v/>
      </c>
      <c r="AH1363" t="str" cm="1">
        <f t="array" aca="1" ref="AH1363" ca="1">IFERROR(INDIRECT("$ag"&amp;S1363),"")</f>
        <v/>
      </c>
      <c r="AI1363" t="e" cm="1">
        <f t="array" aca="1" ref="AI1363" ca="1">INDIRECT("O"&amp;S1363)</f>
        <v>#VALUE!</v>
      </c>
      <c r="AJ1363" t="str">
        <f t="shared" si="417"/>
        <v/>
      </c>
    </row>
    <row r="1364" spans="1:36" ht="16.5" customHeight="1">
      <c r="A1364" s="129"/>
      <c r="B1364" s="134"/>
      <c r="C1364" s="135"/>
      <c r="D1364" s="146"/>
      <c r="E1364" s="146"/>
      <c r="F1364" s="135"/>
      <c r="G1364" s="147"/>
      <c r="H1364" s="147"/>
      <c r="I1364" s="147"/>
      <c r="J1364" s="147"/>
      <c r="K1364" s="38"/>
      <c r="L1364" s="143"/>
      <c r="M1364" s="143"/>
      <c r="N1364" s="61"/>
      <c r="O1364" s="314"/>
      <c r="Q1364" t="str">
        <f t="shared" si="412"/>
        <v/>
      </c>
      <c r="S1364" t="e">
        <f t="shared" ca="1" si="421"/>
        <v>#VALUE!</v>
      </c>
      <c r="T1364" t="e">
        <f t="shared" ca="1" si="418"/>
        <v>#VALUE!</v>
      </c>
      <c r="U1364">
        <f t="shared" si="422"/>
        <v>1296</v>
      </c>
      <c r="V1364">
        <v>108.416666666675</v>
      </c>
      <c r="W1364">
        <f t="shared" si="405"/>
        <v>108</v>
      </c>
      <c r="X1364" t="str" cm="1">
        <f t="array" aca="1" ref="X1364" ca="1">IFERROR(INDEX('PC&amp;PD'!$A$1:$AS$19,ROW('PC&amp;PD'!$A$19),MATCH(INDIRECT(T1364),'PC&amp;PD'!$A$1:$AS$1,0)),"")</f>
        <v/>
      </c>
      <c r="AA1364" t="str">
        <f t="shared" si="413"/>
        <v/>
      </c>
      <c r="AB1364" t="str">
        <f t="shared" si="414"/>
        <v/>
      </c>
      <c r="AC1364" t="e">
        <f t="shared" ca="1" si="415"/>
        <v>#VALUE!</v>
      </c>
      <c r="AD1364" t="str" cm="1">
        <f t="array" aca="1" ref="AD1364" ca="1">IFERROR(IF((LEFT(INDIRECT("$F"&amp;$S1364),4))="GOTS",IF($G1364="Organic","GOTS_Organic_raw",(IF($G1364="Responsible","GOTS_Responsible",(IF($G1364="No Attribute (Conventional)","GOTS_conventional",(IF($G1364="Recycled Pre/Post-Consumer","GOTS_pre_post",(IF($G1364="In-Conversion","GOTS_in_conversion",(IF($G1364="Sustainably Sourced","Sustainably_sourced",(IF($G1364="Recycled pre-consumer organic","GOTS_recycled_organic",""))))))))))))),IF($G1364="Organic","Organic",(IF($G1364="Responsible","Responsible",(IF($G1364="No Attribute (Conventional)","No_Attribute_Conventional",(IF($G1364="Recycled Pre/Post-Consumer","Recycled_Pre_Post_Consumer",(IF($G1364="In-Conversion","In_Conversion",(IF($G1364="Recycled Pre-Consumer","Recycled_Pre_Consumer",(IF($G1364="Recycled Post-Consumer","Recycled_Post_Consumer",(IF($G1364="Sustainably Sourced","Sustainably_sourced",(IF($G1364="Recycled pre-consumer organic","GOTS_recycled_organic","")))))))))))))))))),"")</f>
        <v/>
      </c>
      <c r="AE1364" t="e" cm="1">
        <f t="array" aca="1" ref="AE1364" ca="1">IF($I1364="",IF(INDIRECT("$F"&amp;$S1364)="","",IF(LEFT(INDIRECT("$F"&amp;$S1364),3)="GRS","GRS_RCS_RM",IF((LEFT(INDIRECT("$F"&amp;$S1364),3))="RCS","GRS_RCS_RM",IF(INDIRECT("$F"&amp;$S1364)="OCS (No Label)","OCS_Conversion_RM",IF(LEFT(INDIRECT("$F"&amp;$S1364),3)="OCS","OCS_RM",IF(RIGHT(INDIRECT("$F"&amp;$S1364),10)="conversion","GOTS_RM_conversion",IF((LEFT(INDIRECT("$F"&amp;$S1364),4))="GOTS","GOTS_RM","Responsible_RM"))))))),"DELETERM")</f>
        <v>#VALUE!</v>
      </c>
      <c r="AF1364" t="e" cm="1">
        <f t="array" aca="1" ref="AF1364" ca="1">IF($S1364="","",INDIRECT("$Z"&amp;$S1364))</f>
        <v>#VALUE!</v>
      </c>
      <c r="AG1364" t="str">
        <f t="shared" si="416"/>
        <v/>
      </c>
      <c r="AH1364" t="str" cm="1">
        <f t="array" aca="1" ref="AH1364" ca="1">IFERROR(INDIRECT("$ag"&amp;S1364),"")</f>
        <v/>
      </c>
      <c r="AI1364" t="e" cm="1">
        <f t="array" aca="1" ref="AI1364" ca="1">INDIRECT("O"&amp;S1364)</f>
        <v>#VALUE!</v>
      </c>
      <c r="AJ1364" t="str">
        <f t="shared" si="417"/>
        <v/>
      </c>
    </row>
    <row r="1365" spans="1:36" ht="16.5" customHeight="1">
      <c r="A1365" s="130"/>
      <c r="B1365" s="136"/>
      <c r="C1365" s="137"/>
      <c r="D1365" s="146"/>
      <c r="E1365" s="146"/>
      <c r="F1365" s="137"/>
      <c r="G1365" s="147"/>
      <c r="H1365" s="147"/>
      <c r="I1365" s="147"/>
      <c r="J1365" s="147"/>
      <c r="K1365" s="38"/>
      <c r="L1365" s="144"/>
      <c r="M1365" s="144"/>
      <c r="N1365" s="61"/>
      <c r="O1365" s="314"/>
      <c r="Q1365" t="str">
        <f t="shared" si="412"/>
        <v/>
      </c>
      <c r="S1365" t="e">
        <f t="shared" ca="1" si="421"/>
        <v>#VALUE!</v>
      </c>
      <c r="T1365" t="e">
        <f t="shared" ca="1" si="418"/>
        <v>#VALUE!</v>
      </c>
      <c r="U1365">
        <f t="shared" si="422"/>
        <v>1296</v>
      </c>
      <c r="V1365">
        <v>108.500000000008</v>
      </c>
      <c r="W1365">
        <f t="shared" si="405"/>
        <v>108</v>
      </c>
      <c r="X1365" t="str" cm="1">
        <f t="array" aca="1" ref="X1365" ca="1">IFERROR(INDEX('PC&amp;PD'!$A$1:$AS$19,ROW('PC&amp;PD'!$A$19),MATCH(INDIRECT(T1365),'PC&amp;PD'!$A$1:$AS$1,0)),"")</f>
        <v/>
      </c>
      <c r="AA1365" t="str">
        <f t="shared" si="413"/>
        <v/>
      </c>
      <c r="AB1365" t="str">
        <f t="shared" si="414"/>
        <v/>
      </c>
      <c r="AC1365" t="e">
        <f t="shared" ca="1" si="415"/>
        <v>#VALUE!</v>
      </c>
      <c r="AD1365" t="str" cm="1">
        <f t="array" aca="1" ref="AD1365" ca="1">IFERROR(IF((LEFT(INDIRECT("$F"&amp;$S1365),4))="GOTS",IF($G1365="Organic","GOTS_Organic_raw",(IF($G1365="Responsible","GOTS_Responsible",(IF($G1365="No Attribute (Conventional)","GOTS_conventional",(IF($G1365="Recycled Pre/Post-Consumer","GOTS_pre_post",(IF($G1365="In-Conversion","GOTS_in_conversion",(IF($G1365="Sustainably Sourced","Sustainably_sourced",(IF($G1365="Recycled pre-consumer organic","GOTS_recycled_organic",""))))))))))))),IF($G1365="Organic","Organic",(IF($G1365="Responsible","Responsible",(IF($G1365="No Attribute (Conventional)","No_Attribute_Conventional",(IF($G1365="Recycled Pre/Post-Consumer","Recycled_Pre_Post_Consumer",(IF($G1365="In-Conversion","In_Conversion",(IF($G1365="Recycled Pre-Consumer","Recycled_Pre_Consumer",(IF($G1365="Recycled Post-Consumer","Recycled_Post_Consumer",(IF($G1365="Sustainably Sourced","Sustainably_sourced",(IF($G1365="Recycled pre-consumer organic","GOTS_recycled_organic","")))))))))))))))))),"")</f>
        <v/>
      </c>
      <c r="AE1365" t="e" cm="1">
        <f t="array" aca="1" ref="AE1365" ca="1">IF($I1365="",IF(INDIRECT("$F"&amp;$S1365)="","",IF(LEFT(INDIRECT("$F"&amp;$S1365),3)="GRS","GRS_RCS_RM",IF((LEFT(INDIRECT("$F"&amp;$S1365),3))="RCS","GRS_RCS_RM",IF(INDIRECT("$F"&amp;$S1365)="OCS (No Label)","OCS_Conversion_RM",IF(LEFT(INDIRECT("$F"&amp;$S1365),3)="OCS","OCS_RM",IF(RIGHT(INDIRECT("$F"&amp;$S1365),10)="conversion","GOTS_RM_conversion",IF((LEFT(INDIRECT("$F"&amp;$S1365),4))="GOTS","GOTS_RM","Responsible_RM"))))))),"DELETERM")</f>
        <v>#VALUE!</v>
      </c>
      <c r="AF1365" t="e" cm="1">
        <f t="array" aca="1" ref="AF1365" ca="1">IF($S1365="","",INDIRECT("$Z"&amp;$S1365))</f>
        <v>#VALUE!</v>
      </c>
      <c r="AG1365" t="str">
        <f t="shared" si="416"/>
        <v/>
      </c>
      <c r="AH1365" t="str" cm="1">
        <f t="array" aca="1" ref="AH1365" ca="1">IFERROR(INDIRECT("$ag"&amp;S1365),"")</f>
        <v/>
      </c>
      <c r="AI1365" t="e" cm="1">
        <f t="array" aca="1" ref="AI1365" ca="1">INDIRECT("O"&amp;S1365)</f>
        <v>#VALUE!</v>
      </c>
      <c r="AJ1365" t="str">
        <f t="shared" si="417"/>
        <v/>
      </c>
    </row>
    <row r="1366" spans="1:36" ht="16.5" customHeight="1">
      <c r="A1366" s="130"/>
      <c r="B1366" s="136"/>
      <c r="C1366" s="137"/>
      <c r="D1366" s="146"/>
      <c r="E1366" s="146"/>
      <c r="F1366" s="137"/>
      <c r="G1366" s="147"/>
      <c r="H1366" s="147"/>
      <c r="I1366" s="147"/>
      <c r="J1366" s="147"/>
      <c r="K1366" s="38"/>
      <c r="L1366" s="144"/>
      <c r="M1366" s="144"/>
      <c r="N1366" s="61"/>
      <c r="O1366" s="314"/>
      <c r="Q1366" t="str">
        <f t="shared" si="412"/>
        <v/>
      </c>
      <c r="S1366" t="e">
        <f t="shared" ca="1" si="421"/>
        <v>#VALUE!</v>
      </c>
      <c r="T1366" t="e">
        <f t="shared" ca="1" si="418"/>
        <v>#VALUE!</v>
      </c>
      <c r="U1366">
        <f t="shared" si="422"/>
        <v>1296</v>
      </c>
      <c r="V1366">
        <v>108.583333333342</v>
      </c>
      <c r="W1366">
        <f t="shared" ref="W1366:W1429" si="425">ROUNDDOWN(V1366,0)</f>
        <v>108</v>
      </c>
      <c r="X1366" t="str" cm="1">
        <f t="array" aca="1" ref="X1366" ca="1">IFERROR(INDEX('PC&amp;PD'!$A$1:$AS$19,ROW('PC&amp;PD'!$A$19),MATCH(INDIRECT(T1366),'PC&amp;PD'!$A$1:$AS$1,0)),"")</f>
        <v/>
      </c>
      <c r="AA1366" t="str">
        <f t="shared" si="413"/>
        <v/>
      </c>
      <c r="AB1366" t="str">
        <f t="shared" si="414"/>
        <v/>
      </c>
      <c r="AC1366" t="e">
        <f t="shared" ca="1" si="415"/>
        <v>#VALUE!</v>
      </c>
      <c r="AD1366" t="str" cm="1">
        <f t="array" aca="1" ref="AD1366" ca="1">IFERROR(IF((LEFT(INDIRECT("$F"&amp;$S1366),4))="GOTS",IF($G1366="Organic","GOTS_Organic_raw",(IF($G1366="Responsible","GOTS_Responsible",(IF($G1366="No Attribute (Conventional)","GOTS_conventional",(IF($G1366="Recycled Pre/Post-Consumer","GOTS_pre_post",(IF($G1366="In-Conversion","GOTS_in_conversion",(IF($G1366="Sustainably Sourced","Sustainably_sourced",(IF($G1366="Recycled pre-consumer organic","GOTS_recycled_organic",""))))))))))))),IF($G1366="Organic","Organic",(IF($G1366="Responsible","Responsible",(IF($G1366="No Attribute (Conventional)","No_Attribute_Conventional",(IF($G1366="Recycled Pre/Post-Consumer","Recycled_Pre_Post_Consumer",(IF($G1366="In-Conversion","In_Conversion",(IF($G1366="Recycled Pre-Consumer","Recycled_Pre_Consumer",(IF($G1366="Recycled Post-Consumer","Recycled_Post_Consumer",(IF($G1366="Sustainably Sourced","Sustainably_sourced",(IF($G1366="Recycled pre-consumer organic","GOTS_recycled_organic","")))))))))))))))))),"")</f>
        <v/>
      </c>
      <c r="AE1366" t="e" cm="1">
        <f t="array" aca="1" ref="AE1366" ca="1">IF($I1366="",IF(INDIRECT("$F"&amp;$S1366)="","",IF(LEFT(INDIRECT("$F"&amp;$S1366),3)="GRS","GRS_RCS_RM",IF((LEFT(INDIRECT("$F"&amp;$S1366),3))="RCS","GRS_RCS_RM",IF(INDIRECT("$F"&amp;$S1366)="OCS (No Label)","OCS_Conversion_RM",IF(LEFT(INDIRECT("$F"&amp;$S1366),3)="OCS","OCS_RM",IF(RIGHT(INDIRECT("$F"&amp;$S1366),10)="conversion","GOTS_RM_conversion",IF((LEFT(INDIRECT("$F"&amp;$S1366),4))="GOTS","GOTS_RM","Responsible_RM"))))))),"DELETERM")</f>
        <v>#VALUE!</v>
      </c>
      <c r="AF1366" t="e" cm="1">
        <f t="array" aca="1" ref="AF1366" ca="1">IF($S1366="","",INDIRECT("$Z"&amp;$S1366))</f>
        <v>#VALUE!</v>
      </c>
      <c r="AG1366" t="str">
        <f t="shared" si="416"/>
        <v/>
      </c>
      <c r="AH1366" t="str" cm="1">
        <f t="array" aca="1" ref="AH1366" ca="1">IFERROR(INDIRECT("$ag"&amp;S1366),"")</f>
        <v/>
      </c>
      <c r="AI1366" t="e" cm="1">
        <f t="array" aca="1" ref="AI1366" ca="1">INDIRECT("O"&amp;S1366)</f>
        <v>#VALUE!</v>
      </c>
      <c r="AJ1366" t="str">
        <f t="shared" si="417"/>
        <v/>
      </c>
    </row>
    <row r="1367" spans="1:36" ht="16.5" customHeight="1">
      <c r="A1367" s="130"/>
      <c r="B1367" s="136"/>
      <c r="C1367" s="137"/>
      <c r="D1367" s="146"/>
      <c r="E1367" s="146"/>
      <c r="F1367" s="137"/>
      <c r="G1367" s="147"/>
      <c r="H1367" s="147"/>
      <c r="I1367" s="147"/>
      <c r="J1367" s="147"/>
      <c r="K1367" s="38"/>
      <c r="L1367" s="144"/>
      <c r="M1367" s="144"/>
      <c r="N1367" s="61"/>
      <c r="O1367" s="314"/>
      <c r="Q1367" t="str">
        <f t="shared" si="412"/>
        <v/>
      </c>
      <c r="S1367" t="e">
        <f t="shared" ca="1" si="421"/>
        <v>#VALUE!</v>
      </c>
      <c r="T1367" t="e">
        <f t="shared" ca="1" si="418"/>
        <v>#VALUE!</v>
      </c>
      <c r="U1367">
        <f t="shared" si="422"/>
        <v>1296</v>
      </c>
      <c r="V1367">
        <v>108.666666666675</v>
      </c>
      <c r="W1367">
        <f t="shared" si="425"/>
        <v>108</v>
      </c>
      <c r="X1367" t="str" cm="1">
        <f t="array" aca="1" ref="X1367" ca="1">IFERROR(INDEX('PC&amp;PD'!$A$1:$AS$19,ROW('PC&amp;PD'!$A$19),MATCH(INDIRECT(T1367),'PC&amp;PD'!$A$1:$AS$1,0)),"")</f>
        <v/>
      </c>
      <c r="AA1367" t="str">
        <f t="shared" si="413"/>
        <v/>
      </c>
      <c r="AB1367" t="str">
        <f t="shared" si="414"/>
        <v/>
      </c>
      <c r="AC1367" t="e">
        <f t="shared" ca="1" si="415"/>
        <v>#VALUE!</v>
      </c>
      <c r="AD1367" t="str" cm="1">
        <f t="array" aca="1" ref="AD1367" ca="1">IFERROR(IF((LEFT(INDIRECT("$F"&amp;$S1367),4))="GOTS",IF($G1367="Organic","GOTS_Organic_raw",(IF($G1367="Responsible","GOTS_Responsible",(IF($G1367="No Attribute (Conventional)","GOTS_conventional",(IF($G1367="Recycled Pre/Post-Consumer","GOTS_pre_post",(IF($G1367="In-Conversion","GOTS_in_conversion",(IF($G1367="Sustainably Sourced","Sustainably_sourced",(IF($G1367="Recycled pre-consumer organic","GOTS_recycled_organic",""))))))))))))),IF($G1367="Organic","Organic",(IF($G1367="Responsible","Responsible",(IF($G1367="No Attribute (Conventional)","No_Attribute_Conventional",(IF($G1367="Recycled Pre/Post-Consumer","Recycled_Pre_Post_Consumer",(IF($G1367="In-Conversion","In_Conversion",(IF($G1367="Recycled Pre-Consumer","Recycled_Pre_Consumer",(IF($G1367="Recycled Post-Consumer","Recycled_Post_Consumer",(IF($G1367="Sustainably Sourced","Sustainably_sourced",(IF($G1367="Recycled pre-consumer organic","GOTS_recycled_organic","")))))))))))))))))),"")</f>
        <v/>
      </c>
      <c r="AE1367" t="e" cm="1">
        <f t="array" aca="1" ref="AE1367" ca="1">IF($I1367="",IF(INDIRECT("$F"&amp;$S1367)="","",IF(LEFT(INDIRECT("$F"&amp;$S1367),3)="GRS","GRS_RCS_RM",IF((LEFT(INDIRECT("$F"&amp;$S1367),3))="RCS","GRS_RCS_RM",IF(INDIRECT("$F"&amp;$S1367)="OCS (No Label)","OCS_Conversion_RM",IF(LEFT(INDIRECT("$F"&amp;$S1367),3)="OCS","OCS_RM",IF(RIGHT(INDIRECT("$F"&amp;$S1367),10)="conversion","GOTS_RM_conversion",IF((LEFT(INDIRECT("$F"&amp;$S1367),4))="GOTS","GOTS_RM","Responsible_RM"))))))),"DELETERM")</f>
        <v>#VALUE!</v>
      </c>
      <c r="AF1367" t="e" cm="1">
        <f t="array" aca="1" ref="AF1367" ca="1">IF($S1367="","",INDIRECT("$Z"&amp;$S1367))</f>
        <v>#VALUE!</v>
      </c>
      <c r="AG1367" t="str">
        <f t="shared" si="416"/>
        <v/>
      </c>
      <c r="AH1367" t="str" cm="1">
        <f t="array" aca="1" ref="AH1367" ca="1">IFERROR(INDIRECT("$ag"&amp;S1367),"")</f>
        <v/>
      </c>
      <c r="AI1367" t="e" cm="1">
        <f t="array" aca="1" ref="AI1367" ca="1">INDIRECT("O"&amp;S1367)</f>
        <v>#VALUE!</v>
      </c>
      <c r="AJ1367" t="str">
        <f t="shared" si="417"/>
        <v/>
      </c>
    </row>
    <row r="1368" spans="1:36" ht="16.5" customHeight="1">
      <c r="A1368" s="130"/>
      <c r="B1368" s="136"/>
      <c r="C1368" s="137"/>
      <c r="D1368" s="146"/>
      <c r="E1368" s="146"/>
      <c r="F1368" s="137"/>
      <c r="G1368" s="147"/>
      <c r="H1368" s="147"/>
      <c r="I1368" s="147"/>
      <c r="J1368" s="147"/>
      <c r="K1368" s="38"/>
      <c r="L1368" s="144"/>
      <c r="M1368" s="144"/>
      <c r="N1368" s="61"/>
      <c r="O1368" s="314"/>
      <c r="Q1368" t="str">
        <f t="shared" si="412"/>
        <v/>
      </c>
      <c r="S1368" t="e">
        <f t="shared" ca="1" si="421"/>
        <v>#VALUE!</v>
      </c>
      <c r="T1368" t="e">
        <f t="shared" ca="1" si="418"/>
        <v>#VALUE!</v>
      </c>
      <c r="U1368">
        <f t="shared" si="422"/>
        <v>1296</v>
      </c>
      <c r="V1368">
        <v>108.750000000009</v>
      </c>
      <c r="W1368">
        <f t="shared" si="425"/>
        <v>108</v>
      </c>
      <c r="X1368" t="str" cm="1">
        <f t="array" aca="1" ref="X1368" ca="1">IFERROR(INDEX('PC&amp;PD'!$A$1:$AS$19,ROW('PC&amp;PD'!$A$19),MATCH(INDIRECT(T1368),'PC&amp;PD'!$A$1:$AS$1,0)),"")</f>
        <v/>
      </c>
      <c r="AA1368" t="str">
        <f t="shared" si="413"/>
        <v/>
      </c>
      <c r="AB1368" t="str">
        <f t="shared" si="414"/>
        <v/>
      </c>
      <c r="AC1368" t="e">
        <f t="shared" ca="1" si="415"/>
        <v>#VALUE!</v>
      </c>
      <c r="AD1368" t="str" cm="1">
        <f t="array" aca="1" ref="AD1368" ca="1">IFERROR(IF((LEFT(INDIRECT("$F"&amp;$S1368),4))="GOTS",IF($G1368="Organic","GOTS_Organic_raw",(IF($G1368="Responsible","GOTS_Responsible",(IF($G1368="No Attribute (Conventional)","GOTS_conventional",(IF($G1368="Recycled Pre/Post-Consumer","GOTS_pre_post",(IF($G1368="In-Conversion","GOTS_in_conversion",(IF($G1368="Sustainably Sourced","Sustainably_sourced",(IF($G1368="Recycled pre-consumer organic","GOTS_recycled_organic",""))))))))))))),IF($G1368="Organic","Organic",(IF($G1368="Responsible","Responsible",(IF($G1368="No Attribute (Conventional)","No_Attribute_Conventional",(IF($G1368="Recycled Pre/Post-Consumer","Recycled_Pre_Post_Consumer",(IF($G1368="In-Conversion","In_Conversion",(IF($G1368="Recycled Pre-Consumer","Recycled_Pre_Consumer",(IF($G1368="Recycled Post-Consumer","Recycled_Post_Consumer",(IF($G1368="Sustainably Sourced","Sustainably_sourced",(IF($G1368="Recycled pre-consumer organic","GOTS_recycled_organic","")))))))))))))))))),"")</f>
        <v/>
      </c>
      <c r="AE1368" t="e" cm="1">
        <f t="array" aca="1" ref="AE1368" ca="1">IF($I1368="",IF(INDIRECT("$F"&amp;$S1368)="","",IF(LEFT(INDIRECT("$F"&amp;$S1368),3)="GRS","GRS_RCS_RM",IF((LEFT(INDIRECT("$F"&amp;$S1368),3))="RCS","GRS_RCS_RM",IF(INDIRECT("$F"&amp;$S1368)="OCS (No Label)","OCS_Conversion_RM",IF(LEFT(INDIRECT("$F"&amp;$S1368),3)="OCS","OCS_RM",IF(RIGHT(INDIRECT("$F"&amp;$S1368),10)="conversion","GOTS_RM_conversion",IF((LEFT(INDIRECT("$F"&amp;$S1368),4))="GOTS","GOTS_RM","Responsible_RM"))))))),"DELETERM")</f>
        <v>#VALUE!</v>
      </c>
      <c r="AF1368" t="e" cm="1">
        <f t="array" aca="1" ref="AF1368" ca="1">IF($S1368="","",INDIRECT("$Z"&amp;$S1368))</f>
        <v>#VALUE!</v>
      </c>
      <c r="AG1368" t="str">
        <f t="shared" si="416"/>
        <v/>
      </c>
      <c r="AH1368" t="str" cm="1">
        <f t="array" aca="1" ref="AH1368" ca="1">IFERROR(INDIRECT("$ag"&amp;S1368),"")</f>
        <v/>
      </c>
      <c r="AI1368" t="e" cm="1">
        <f t="array" aca="1" ref="AI1368" ca="1">INDIRECT("O"&amp;S1368)</f>
        <v>#VALUE!</v>
      </c>
      <c r="AJ1368" t="str">
        <f t="shared" si="417"/>
        <v/>
      </c>
    </row>
    <row r="1369" spans="1:36" ht="16.5" customHeight="1">
      <c r="A1369" s="130"/>
      <c r="B1369" s="136"/>
      <c r="C1369" s="137"/>
      <c r="D1369" s="146"/>
      <c r="E1369" s="146"/>
      <c r="F1369" s="137"/>
      <c r="G1369" s="147"/>
      <c r="H1369" s="147"/>
      <c r="I1369" s="147"/>
      <c r="J1369" s="147"/>
      <c r="K1369" s="38"/>
      <c r="L1369" s="144"/>
      <c r="M1369" s="144"/>
      <c r="N1369" s="61"/>
      <c r="O1369" s="314"/>
      <c r="Q1369" t="str">
        <f t="shared" si="412"/>
        <v/>
      </c>
      <c r="S1369" t="e">
        <f t="shared" ca="1" si="421"/>
        <v>#VALUE!</v>
      </c>
      <c r="T1369" t="e">
        <f t="shared" ca="1" si="418"/>
        <v>#VALUE!</v>
      </c>
      <c r="U1369">
        <f t="shared" si="422"/>
        <v>1296</v>
      </c>
      <c r="V1369">
        <v>108.833333333342</v>
      </c>
      <c r="W1369">
        <f t="shared" si="425"/>
        <v>108</v>
      </c>
      <c r="X1369" t="str" cm="1">
        <f t="array" aca="1" ref="X1369" ca="1">IFERROR(INDEX('PC&amp;PD'!$A$1:$AS$19,ROW('PC&amp;PD'!$A$19),MATCH(INDIRECT(T1369),'PC&amp;PD'!$A$1:$AS$1,0)),"")</f>
        <v/>
      </c>
      <c r="AA1369" t="str">
        <f t="shared" si="413"/>
        <v/>
      </c>
      <c r="AB1369" t="str">
        <f t="shared" si="414"/>
        <v/>
      </c>
      <c r="AC1369" t="e">
        <f t="shared" ca="1" si="415"/>
        <v>#VALUE!</v>
      </c>
      <c r="AD1369" t="str" cm="1">
        <f t="array" aca="1" ref="AD1369" ca="1">IFERROR(IF((LEFT(INDIRECT("$F"&amp;$S1369),4))="GOTS",IF($G1369="Organic","GOTS_Organic_raw",(IF($G1369="Responsible","GOTS_Responsible",(IF($G1369="No Attribute (Conventional)","GOTS_conventional",(IF($G1369="Recycled Pre/Post-Consumer","GOTS_pre_post",(IF($G1369="In-Conversion","GOTS_in_conversion",(IF($G1369="Sustainably Sourced","Sustainably_sourced",(IF($G1369="Recycled pre-consumer organic","GOTS_recycled_organic",""))))))))))))),IF($G1369="Organic","Organic",(IF($G1369="Responsible","Responsible",(IF($G1369="No Attribute (Conventional)","No_Attribute_Conventional",(IF($G1369="Recycled Pre/Post-Consumer","Recycled_Pre_Post_Consumer",(IF($G1369="In-Conversion","In_Conversion",(IF($G1369="Recycled Pre-Consumer","Recycled_Pre_Consumer",(IF($G1369="Recycled Post-Consumer","Recycled_Post_Consumer",(IF($G1369="Sustainably Sourced","Sustainably_sourced",(IF($G1369="Recycled pre-consumer organic","GOTS_recycled_organic","")))))))))))))))))),"")</f>
        <v/>
      </c>
      <c r="AE1369" t="e" cm="1">
        <f t="array" aca="1" ref="AE1369" ca="1">IF($I1369="",IF(INDIRECT("$F"&amp;$S1369)="","",IF(LEFT(INDIRECT("$F"&amp;$S1369),3)="GRS","GRS_RCS_RM",IF((LEFT(INDIRECT("$F"&amp;$S1369),3))="RCS","GRS_RCS_RM",IF(INDIRECT("$F"&amp;$S1369)="OCS (No Label)","OCS_Conversion_RM",IF(LEFT(INDIRECT("$F"&amp;$S1369),3)="OCS","OCS_RM",IF(RIGHT(INDIRECT("$F"&amp;$S1369),10)="conversion","GOTS_RM_conversion",IF((LEFT(INDIRECT("$F"&amp;$S1369),4))="GOTS","GOTS_RM","Responsible_RM"))))))),"DELETERM")</f>
        <v>#VALUE!</v>
      </c>
      <c r="AF1369" t="e" cm="1">
        <f t="array" aca="1" ref="AF1369" ca="1">IF($S1369="","",INDIRECT("$Z"&amp;$S1369))</f>
        <v>#VALUE!</v>
      </c>
      <c r="AG1369" t="str">
        <f t="shared" si="416"/>
        <v/>
      </c>
      <c r="AH1369" t="str" cm="1">
        <f t="array" aca="1" ref="AH1369" ca="1">IFERROR(INDIRECT("$ag"&amp;S1369),"")</f>
        <v/>
      </c>
      <c r="AI1369" t="e" cm="1">
        <f t="array" aca="1" ref="AI1369" ca="1">INDIRECT("O"&amp;S1369)</f>
        <v>#VALUE!</v>
      </c>
      <c r="AJ1369" t="str">
        <f t="shared" si="417"/>
        <v/>
      </c>
    </row>
    <row r="1370" spans="1:36" ht="16.5" customHeight="1" thickBot="1">
      <c r="A1370" s="131"/>
      <c r="B1370" s="138"/>
      <c r="C1370" s="139"/>
      <c r="D1370" s="148"/>
      <c r="E1370" s="148"/>
      <c r="F1370" s="139"/>
      <c r="G1370" s="149"/>
      <c r="H1370" s="149"/>
      <c r="I1370" s="149"/>
      <c r="J1370" s="149"/>
      <c r="K1370" s="39"/>
      <c r="L1370" s="145"/>
      <c r="M1370" s="145"/>
      <c r="N1370" s="62"/>
      <c r="O1370" s="315"/>
      <c r="Q1370" t="str">
        <f t="shared" si="412"/>
        <v/>
      </c>
      <c r="S1370" t="e">
        <f t="shared" ca="1" si="421"/>
        <v>#VALUE!</v>
      </c>
      <c r="T1370" t="e">
        <f t="shared" ca="1" si="418"/>
        <v>#VALUE!</v>
      </c>
      <c r="U1370">
        <f t="shared" si="422"/>
        <v>1296</v>
      </c>
      <c r="V1370">
        <v>108.916666666675</v>
      </c>
      <c r="W1370">
        <f t="shared" si="425"/>
        <v>108</v>
      </c>
      <c r="X1370" t="str" cm="1">
        <f t="array" aca="1" ref="X1370" ca="1">IFERROR(INDEX('PC&amp;PD'!$A$1:$AS$19,ROW('PC&amp;PD'!$A$19),MATCH(INDIRECT(T1370),'PC&amp;PD'!$A$1:$AS$1,0)),"")</f>
        <v/>
      </c>
      <c r="AA1370" t="str">
        <f t="shared" si="413"/>
        <v/>
      </c>
      <c r="AB1370" t="str">
        <f t="shared" si="414"/>
        <v/>
      </c>
      <c r="AC1370" t="e">
        <f t="shared" ca="1" si="415"/>
        <v>#VALUE!</v>
      </c>
      <c r="AD1370" t="str" cm="1">
        <f t="array" aca="1" ref="AD1370" ca="1">IFERROR(IF((LEFT(INDIRECT("$F"&amp;$S1370),4))="GOTS",IF($G1370="Organic","GOTS_Organic_raw",(IF($G1370="Responsible","GOTS_Responsible",(IF($G1370="No Attribute (Conventional)","GOTS_conventional",(IF($G1370="Recycled Pre/Post-Consumer","GOTS_pre_post",(IF($G1370="In-Conversion","GOTS_in_conversion",(IF($G1370="Sustainably Sourced","Sustainably_sourced",(IF($G1370="Recycled pre-consumer organic","GOTS_recycled_organic",""))))))))))))),IF($G1370="Organic","Organic",(IF($G1370="Responsible","Responsible",(IF($G1370="No Attribute (Conventional)","No_Attribute_Conventional",(IF($G1370="Recycled Pre/Post-Consumer","Recycled_Pre_Post_Consumer",(IF($G1370="In-Conversion","In_Conversion",(IF($G1370="Recycled Pre-Consumer","Recycled_Pre_Consumer",(IF($G1370="Recycled Post-Consumer","Recycled_Post_Consumer",(IF($G1370="Sustainably Sourced","Sustainably_sourced",(IF($G1370="Recycled pre-consumer organic","GOTS_recycled_organic","")))))))))))))))))),"")</f>
        <v/>
      </c>
      <c r="AE1370" t="e" cm="1">
        <f t="array" aca="1" ref="AE1370" ca="1">IF($I1370="",IF(INDIRECT("$F"&amp;$S1370)="","",IF(LEFT(INDIRECT("$F"&amp;$S1370),3)="GRS","GRS_RCS_RM",IF((LEFT(INDIRECT("$F"&amp;$S1370),3))="RCS","GRS_RCS_RM",IF(INDIRECT("$F"&amp;$S1370)="OCS (No Label)","OCS_Conversion_RM",IF(LEFT(INDIRECT("$F"&amp;$S1370),3)="OCS","OCS_RM",IF(RIGHT(INDIRECT("$F"&amp;$S1370),10)="conversion","GOTS_RM_conversion",IF((LEFT(INDIRECT("$F"&amp;$S1370),4))="GOTS","GOTS_RM","Responsible_RM"))))))),"DELETERM")</f>
        <v>#VALUE!</v>
      </c>
      <c r="AF1370" t="e" cm="1">
        <f t="array" aca="1" ref="AF1370" ca="1">IF($S1370="","",INDIRECT("$Z"&amp;$S1370))</f>
        <v>#VALUE!</v>
      </c>
      <c r="AG1370" t="str">
        <f t="shared" si="416"/>
        <v/>
      </c>
      <c r="AH1370" t="str" cm="1">
        <f t="array" aca="1" ref="AH1370" ca="1">IFERROR(INDIRECT("$ag"&amp;S1370),"")</f>
        <v/>
      </c>
      <c r="AI1370" t="e" cm="1">
        <f t="array" aca="1" ref="AI1370" ca="1">INDIRECT("O"&amp;S1370)</f>
        <v>#VALUE!</v>
      </c>
      <c r="AJ1370" t="str">
        <f t="shared" si="417"/>
        <v/>
      </c>
    </row>
    <row r="1371" spans="1:36" ht="16.5" customHeight="1">
      <c r="A1371" s="128" t="str">
        <f>IF(B1371="","",COUNTA($B$63:$B1371))</f>
        <v/>
      </c>
      <c r="B1371" s="132"/>
      <c r="C1371" s="133"/>
      <c r="D1371" s="140"/>
      <c r="E1371" s="140"/>
      <c r="F1371" s="133"/>
      <c r="G1371" s="141"/>
      <c r="H1371" s="141"/>
      <c r="I1371" s="141"/>
      <c r="J1371" s="141"/>
      <c r="K1371" s="37"/>
      <c r="L1371" s="142" t="str">
        <f>IF(R1371="","",LEFT(R1371,LEN(R1371)-2))</f>
        <v/>
      </c>
      <c r="M1371" s="142"/>
      <c r="N1371" s="60"/>
      <c r="O1371" s="313"/>
      <c r="Q1371" t="str">
        <f t="shared" si="412"/>
        <v/>
      </c>
      <c r="R1371" t="str">
        <f t="shared" ref="R1371" si="426">CONCATENATE($Q1371,Q1372,Q1373,Q1374,Q1375,Q1376,$Q1377,$Q1378,$Q1379,$Q1380,$Q1381,$Q1382)</f>
        <v/>
      </c>
      <c r="S1371" t="e">
        <f t="shared" ca="1" si="421"/>
        <v>#VALUE!</v>
      </c>
      <c r="T1371" t="e">
        <f t="shared" ca="1" si="418"/>
        <v>#VALUE!</v>
      </c>
      <c r="U1371">
        <f t="shared" si="422"/>
        <v>1308</v>
      </c>
      <c r="V1371">
        <v>109.000000000009</v>
      </c>
      <c r="W1371">
        <f t="shared" si="425"/>
        <v>109</v>
      </c>
      <c r="X1371" t="str" cm="1">
        <f t="array" aca="1" ref="X1371" ca="1">IFERROR(INDEX('PC&amp;PD'!$A$1:$AS$19,ROW('PC&amp;PD'!$A$19),MATCH(INDIRECT(T1371),'PC&amp;PD'!$A$1:$AS$1,0)),"")</f>
        <v/>
      </c>
      <c r="Z1371" t="str">
        <f t="shared" ref="Z1371" si="427">IFERROR(IF($F1371="OCS 100","OCS (OCS 100)",IF($F1371="OCS Blended","OCS (OCS Blended)",IF($F1371="OCS (No Label)","OCS (No Label)",IF($F1371="RCS 100","RCS (RCS 100)",IF($F1371="RCS Blended","RCS (RCS Blended)",IF($F1371="GRS","GRS (GRS)",IF($F1371="GRS (No Label)", "GRS (No Label)",IF($F1371="RDS","RDS (RDS)",IF($F1371="RWS","RWS (RWS)",IF($F1371="RAS","RAS (RAS)",IF($F1371="RMS","RMS (RMS)",IF($F1371="GOTS Organic","GOTS (Organic)",IF($F1371="GOTS Made with organic","GOTS (Made with Organic)",IF($F1371="GOTS Organic - in conversion","GOTS (Organic - In Conversion)",IF($F1371="GOTS Made with organic - in conversion","GOTS (Made with Organic - In Conversion)",""))))))))))))))),"")</f>
        <v/>
      </c>
      <c r="AA1371" t="str">
        <f t="shared" si="413"/>
        <v/>
      </c>
      <c r="AB1371" t="str">
        <f t="shared" si="414"/>
        <v/>
      </c>
      <c r="AC1371" t="e">
        <f t="shared" ca="1" si="415"/>
        <v>#VALUE!</v>
      </c>
      <c r="AD1371" t="str" cm="1">
        <f t="array" aca="1" ref="AD1371" ca="1">IFERROR(IF((LEFT(INDIRECT("$F"&amp;$S1371),4))="GOTS",IF($G1371="Organic","GOTS_Organic_raw",(IF($G1371="Responsible","GOTS_Responsible",(IF($G1371="No Attribute (Conventional)","GOTS_conventional",(IF($G1371="Recycled Pre/Post-Consumer","GOTS_pre_post",(IF($G1371="In-Conversion","GOTS_in_conversion",(IF($G1371="Sustainably Sourced","Sustainably_sourced",(IF($G1371="Recycled pre-consumer organic","GOTS_recycled_organic",""))))))))))))),IF($G1371="Organic","Organic",(IF($G1371="Responsible","Responsible",(IF($G1371="No Attribute (Conventional)","No_Attribute_Conventional",(IF($G1371="Recycled Pre/Post-Consumer","Recycled_Pre_Post_Consumer",(IF($G1371="In-Conversion","In_Conversion",(IF($G1371="Recycled Pre-Consumer","Recycled_Pre_Consumer",(IF($G1371="Recycled Post-Consumer","Recycled_Post_Consumer",(IF($G1371="Sustainably Sourced","Sustainably_sourced",(IF($G1371="Recycled pre-consumer organic","GOTS_recycled_organic","")))))))))))))))))),"")</f>
        <v/>
      </c>
      <c r="AE1371" t="e" cm="1">
        <f t="array" aca="1" ref="AE1371" ca="1">IF($I1371="",IF(INDIRECT("$F"&amp;$S1371)="","",IF(LEFT(INDIRECT("$F"&amp;$S1371),3)="GRS","GRS_RCS_RM",IF((LEFT(INDIRECT("$F"&amp;$S1371),3))="RCS","GRS_RCS_RM",IF(INDIRECT("$F"&amp;$S1371)="OCS (No Label)","OCS_Conversion_RM",IF(LEFT(INDIRECT("$F"&amp;$S1371),3)="OCS","OCS_RM",IF(RIGHT(INDIRECT("$F"&amp;$S1371),10)="conversion","GOTS_RM_conversion",IF((LEFT(INDIRECT("$F"&amp;$S1371),4))="GOTS","GOTS_RM","Responsible_RM"))))))),"DELETERM")</f>
        <v>#VALUE!</v>
      </c>
      <c r="AF1371" t="e" cm="1">
        <f t="array" aca="1" ref="AF1371" ca="1">IF($S1371="","",INDIRECT("$Z"&amp;$S1371))</f>
        <v>#VALUE!</v>
      </c>
      <c r="AG1371" t="str">
        <f t="shared" si="416"/>
        <v/>
      </c>
      <c r="AH1371" t="str" cm="1">
        <f t="array" aca="1" ref="AH1371" ca="1">IFERROR(INDIRECT("$ag"&amp;S1371),"")</f>
        <v/>
      </c>
      <c r="AI1371" t="e" cm="1">
        <f t="array" aca="1" ref="AI1371" ca="1">INDIRECT("O"&amp;S1371)</f>
        <v>#VALUE!</v>
      </c>
      <c r="AJ1371" t="str">
        <f t="shared" si="417"/>
        <v/>
      </c>
    </row>
    <row r="1372" spans="1:36" ht="16.5" customHeight="1">
      <c r="A1372" s="129"/>
      <c r="B1372" s="134"/>
      <c r="C1372" s="135"/>
      <c r="D1372" s="146"/>
      <c r="E1372" s="146"/>
      <c r="F1372" s="135"/>
      <c r="G1372" s="147"/>
      <c r="H1372" s="147"/>
      <c r="I1372" s="147"/>
      <c r="J1372" s="147"/>
      <c r="K1372" s="38"/>
      <c r="L1372" s="143"/>
      <c r="M1372" s="143"/>
      <c r="N1372" s="61"/>
      <c r="O1372" s="314"/>
      <c r="Q1372" t="str">
        <f t="shared" si="412"/>
        <v/>
      </c>
      <c r="S1372" t="e">
        <f t="shared" ca="1" si="421"/>
        <v>#VALUE!</v>
      </c>
      <c r="T1372" t="e">
        <f t="shared" ca="1" si="418"/>
        <v>#VALUE!</v>
      </c>
      <c r="U1372">
        <f t="shared" si="422"/>
        <v>1308</v>
      </c>
      <c r="V1372">
        <v>109.083333333342</v>
      </c>
      <c r="W1372">
        <f t="shared" si="425"/>
        <v>109</v>
      </c>
      <c r="X1372" t="str" cm="1">
        <f t="array" aca="1" ref="X1372" ca="1">IFERROR(INDEX('PC&amp;PD'!$A$1:$AS$19,ROW('PC&amp;PD'!$A$19),MATCH(INDIRECT(T1372),'PC&amp;PD'!$A$1:$AS$1,0)),"")</f>
        <v/>
      </c>
      <c r="AA1372" t="str">
        <f t="shared" si="413"/>
        <v/>
      </c>
      <c r="AB1372" t="str">
        <f t="shared" si="414"/>
        <v/>
      </c>
      <c r="AC1372" t="e">
        <f t="shared" ca="1" si="415"/>
        <v>#VALUE!</v>
      </c>
      <c r="AD1372" t="str" cm="1">
        <f t="array" aca="1" ref="AD1372" ca="1">IFERROR(IF((LEFT(INDIRECT("$F"&amp;$S1372),4))="GOTS",IF($G1372="Organic","GOTS_Organic_raw",(IF($G1372="Responsible","GOTS_Responsible",(IF($G1372="No Attribute (Conventional)","GOTS_conventional",(IF($G1372="Recycled Pre/Post-Consumer","GOTS_pre_post",(IF($G1372="In-Conversion","GOTS_in_conversion",(IF($G1372="Sustainably Sourced","Sustainably_sourced",(IF($G1372="Recycled pre-consumer organic","GOTS_recycled_organic",""))))))))))))),IF($G1372="Organic","Organic",(IF($G1372="Responsible","Responsible",(IF($G1372="No Attribute (Conventional)","No_Attribute_Conventional",(IF($G1372="Recycled Pre/Post-Consumer","Recycled_Pre_Post_Consumer",(IF($G1372="In-Conversion","In_Conversion",(IF($G1372="Recycled Pre-Consumer","Recycled_Pre_Consumer",(IF($G1372="Recycled Post-Consumer","Recycled_Post_Consumer",(IF($G1372="Sustainably Sourced","Sustainably_sourced",(IF($G1372="Recycled pre-consumer organic","GOTS_recycled_organic","")))))))))))))))))),"")</f>
        <v/>
      </c>
      <c r="AE1372" t="e" cm="1">
        <f t="array" aca="1" ref="AE1372" ca="1">IF($I1372="",IF(INDIRECT("$F"&amp;$S1372)="","",IF(LEFT(INDIRECT("$F"&amp;$S1372),3)="GRS","GRS_RCS_RM",IF((LEFT(INDIRECT("$F"&amp;$S1372),3))="RCS","GRS_RCS_RM",IF(INDIRECT("$F"&amp;$S1372)="OCS (No Label)","OCS_Conversion_RM",IF(LEFT(INDIRECT("$F"&amp;$S1372),3)="OCS","OCS_RM",IF(RIGHT(INDIRECT("$F"&amp;$S1372),10)="conversion","GOTS_RM_conversion",IF((LEFT(INDIRECT("$F"&amp;$S1372),4))="GOTS","GOTS_RM","Responsible_RM"))))))),"DELETERM")</f>
        <v>#VALUE!</v>
      </c>
      <c r="AF1372" t="e" cm="1">
        <f t="array" aca="1" ref="AF1372" ca="1">IF($S1372="","",INDIRECT("$Z"&amp;$S1372))</f>
        <v>#VALUE!</v>
      </c>
      <c r="AG1372" t="str">
        <f t="shared" si="416"/>
        <v/>
      </c>
      <c r="AH1372" t="str" cm="1">
        <f t="array" aca="1" ref="AH1372" ca="1">IFERROR(INDIRECT("$ag"&amp;S1372),"")</f>
        <v/>
      </c>
      <c r="AI1372" t="e" cm="1">
        <f t="array" aca="1" ref="AI1372" ca="1">INDIRECT("O"&amp;S1372)</f>
        <v>#VALUE!</v>
      </c>
      <c r="AJ1372" t="str">
        <f t="shared" si="417"/>
        <v/>
      </c>
    </row>
    <row r="1373" spans="1:36" ht="16.5" customHeight="1">
      <c r="A1373" s="129"/>
      <c r="B1373" s="134"/>
      <c r="C1373" s="135"/>
      <c r="D1373" s="146"/>
      <c r="E1373" s="146"/>
      <c r="F1373" s="135"/>
      <c r="G1373" s="147"/>
      <c r="H1373" s="147"/>
      <c r="I1373" s="147"/>
      <c r="J1373" s="147"/>
      <c r="K1373" s="38"/>
      <c r="L1373" s="143"/>
      <c r="M1373" s="143"/>
      <c r="N1373" s="61"/>
      <c r="O1373" s="314"/>
      <c r="Q1373" t="str">
        <f t="shared" si="412"/>
        <v/>
      </c>
      <c r="S1373" t="e">
        <f t="shared" ca="1" si="421"/>
        <v>#VALUE!</v>
      </c>
      <c r="T1373" t="e">
        <f t="shared" ca="1" si="418"/>
        <v>#VALUE!</v>
      </c>
      <c r="U1373">
        <f t="shared" si="422"/>
        <v>1308</v>
      </c>
      <c r="V1373">
        <v>109.166666666675</v>
      </c>
      <c r="W1373">
        <f t="shared" si="425"/>
        <v>109</v>
      </c>
      <c r="X1373" t="str" cm="1">
        <f t="array" aca="1" ref="X1373" ca="1">IFERROR(INDEX('PC&amp;PD'!$A$1:$AS$19,ROW('PC&amp;PD'!$A$19),MATCH(INDIRECT(T1373),'PC&amp;PD'!$A$1:$AS$1,0)),"")</f>
        <v/>
      </c>
      <c r="AA1373" t="str">
        <f t="shared" si="413"/>
        <v/>
      </c>
      <c r="AB1373" t="str">
        <f t="shared" si="414"/>
        <v/>
      </c>
      <c r="AC1373" t="e">
        <f t="shared" ca="1" si="415"/>
        <v>#VALUE!</v>
      </c>
      <c r="AD1373" t="str" cm="1">
        <f t="array" aca="1" ref="AD1373" ca="1">IFERROR(IF((LEFT(INDIRECT("$F"&amp;$S1373),4))="GOTS",IF($G1373="Organic","GOTS_Organic_raw",(IF($G1373="Responsible","GOTS_Responsible",(IF($G1373="No Attribute (Conventional)","GOTS_conventional",(IF($G1373="Recycled Pre/Post-Consumer","GOTS_pre_post",(IF($G1373="In-Conversion","GOTS_in_conversion",(IF($G1373="Sustainably Sourced","Sustainably_sourced",(IF($G1373="Recycled pre-consumer organic","GOTS_recycled_organic",""))))))))))))),IF($G1373="Organic","Organic",(IF($G1373="Responsible","Responsible",(IF($G1373="No Attribute (Conventional)","No_Attribute_Conventional",(IF($G1373="Recycled Pre/Post-Consumer","Recycled_Pre_Post_Consumer",(IF($G1373="In-Conversion","In_Conversion",(IF($G1373="Recycled Pre-Consumer","Recycled_Pre_Consumer",(IF($G1373="Recycled Post-Consumer","Recycled_Post_Consumer",(IF($G1373="Sustainably Sourced","Sustainably_sourced",(IF($G1373="Recycled pre-consumer organic","GOTS_recycled_organic","")))))))))))))))))),"")</f>
        <v/>
      </c>
      <c r="AE1373" t="e" cm="1">
        <f t="array" aca="1" ref="AE1373" ca="1">IF($I1373="",IF(INDIRECT("$F"&amp;$S1373)="","",IF(LEFT(INDIRECT("$F"&amp;$S1373),3)="GRS","GRS_RCS_RM",IF((LEFT(INDIRECT("$F"&amp;$S1373),3))="RCS","GRS_RCS_RM",IF(INDIRECT("$F"&amp;$S1373)="OCS (No Label)","OCS_Conversion_RM",IF(LEFT(INDIRECT("$F"&amp;$S1373),3)="OCS","OCS_RM",IF(RIGHT(INDIRECT("$F"&amp;$S1373),10)="conversion","GOTS_RM_conversion",IF((LEFT(INDIRECT("$F"&amp;$S1373),4))="GOTS","GOTS_RM","Responsible_RM"))))))),"DELETERM")</f>
        <v>#VALUE!</v>
      </c>
      <c r="AF1373" t="e" cm="1">
        <f t="array" aca="1" ref="AF1373" ca="1">IF($S1373="","",INDIRECT("$Z"&amp;$S1373))</f>
        <v>#VALUE!</v>
      </c>
      <c r="AG1373" t="str">
        <f t="shared" si="416"/>
        <v/>
      </c>
      <c r="AH1373" t="str" cm="1">
        <f t="array" aca="1" ref="AH1373" ca="1">IFERROR(INDIRECT("$ag"&amp;S1373),"")</f>
        <v/>
      </c>
      <c r="AI1373" t="e" cm="1">
        <f t="array" aca="1" ref="AI1373" ca="1">INDIRECT("O"&amp;S1373)</f>
        <v>#VALUE!</v>
      </c>
      <c r="AJ1373" t="str">
        <f t="shared" si="417"/>
        <v/>
      </c>
    </row>
    <row r="1374" spans="1:36" ht="16.5" customHeight="1">
      <c r="A1374" s="129"/>
      <c r="B1374" s="134"/>
      <c r="C1374" s="135"/>
      <c r="D1374" s="146"/>
      <c r="E1374" s="146"/>
      <c r="F1374" s="135"/>
      <c r="G1374" s="147"/>
      <c r="H1374" s="147"/>
      <c r="I1374" s="147"/>
      <c r="J1374" s="147"/>
      <c r="K1374" s="38"/>
      <c r="L1374" s="143"/>
      <c r="M1374" s="143"/>
      <c r="N1374" s="61"/>
      <c r="O1374" s="314"/>
      <c r="Q1374" t="str">
        <f t="shared" si="412"/>
        <v/>
      </c>
      <c r="S1374" t="e">
        <f t="shared" ca="1" si="421"/>
        <v>#VALUE!</v>
      </c>
      <c r="T1374" t="e">
        <f t="shared" ca="1" si="418"/>
        <v>#VALUE!</v>
      </c>
      <c r="U1374">
        <f t="shared" si="422"/>
        <v>1308</v>
      </c>
      <c r="V1374">
        <v>109.250000000009</v>
      </c>
      <c r="W1374">
        <f t="shared" si="425"/>
        <v>109</v>
      </c>
      <c r="X1374" t="str" cm="1">
        <f t="array" aca="1" ref="X1374" ca="1">IFERROR(INDEX('PC&amp;PD'!$A$1:$AS$19,ROW('PC&amp;PD'!$A$19),MATCH(INDIRECT(T1374),'PC&amp;PD'!$A$1:$AS$1,0)),"")</f>
        <v/>
      </c>
      <c r="AA1374" t="str">
        <f t="shared" si="413"/>
        <v/>
      </c>
      <c r="AB1374" t="str">
        <f t="shared" si="414"/>
        <v/>
      </c>
      <c r="AC1374" t="e">
        <f t="shared" ca="1" si="415"/>
        <v>#VALUE!</v>
      </c>
      <c r="AD1374" t="str" cm="1">
        <f t="array" aca="1" ref="AD1374" ca="1">IFERROR(IF((LEFT(INDIRECT("$F"&amp;$S1374),4))="GOTS",IF($G1374="Organic","GOTS_Organic_raw",(IF($G1374="Responsible","GOTS_Responsible",(IF($G1374="No Attribute (Conventional)","GOTS_conventional",(IF($G1374="Recycled Pre/Post-Consumer","GOTS_pre_post",(IF($G1374="In-Conversion","GOTS_in_conversion",(IF($G1374="Sustainably Sourced","Sustainably_sourced",(IF($G1374="Recycled pre-consumer organic","GOTS_recycled_organic",""))))))))))))),IF($G1374="Organic","Organic",(IF($G1374="Responsible","Responsible",(IF($G1374="No Attribute (Conventional)","No_Attribute_Conventional",(IF($G1374="Recycled Pre/Post-Consumer","Recycled_Pre_Post_Consumer",(IF($G1374="In-Conversion","In_Conversion",(IF($G1374="Recycled Pre-Consumer","Recycled_Pre_Consumer",(IF($G1374="Recycled Post-Consumer","Recycled_Post_Consumer",(IF($G1374="Sustainably Sourced","Sustainably_sourced",(IF($G1374="Recycled pre-consumer organic","GOTS_recycled_organic","")))))))))))))))))),"")</f>
        <v/>
      </c>
      <c r="AE1374" t="e" cm="1">
        <f t="array" aca="1" ref="AE1374" ca="1">IF($I1374="",IF(INDIRECT("$F"&amp;$S1374)="","",IF(LEFT(INDIRECT("$F"&amp;$S1374),3)="GRS","GRS_RCS_RM",IF((LEFT(INDIRECT("$F"&amp;$S1374),3))="RCS","GRS_RCS_RM",IF(INDIRECT("$F"&amp;$S1374)="OCS (No Label)","OCS_Conversion_RM",IF(LEFT(INDIRECT("$F"&amp;$S1374),3)="OCS","OCS_RM",IF(RIGHT(INDIRECT("$F"&amp;$S1374),10)="conversion","GOTS_RM_conversion",IF((LEFT(INDIRECT("$F"&amp;$S1374),4))="GOTS","GOTS_RM","Responsible_RM"))))))),"DELETERM")</f>
        <v>#VALUE!</v>
      </c>
      <c r="AF1374" t="e" cm="1">
        <f t="array" aca="1" ref="AF1374" ca="1">IF($S1374="","",INDIRECT("$Z"&amp;$S1374))</f>
        <v>#VALUE!</v>
      </c>
      <c r="AG1374" t="str">
        <f t="shared" si="416"/>
        <v/>
      </c>
      <c r="AH1374" t="str" cm="1">
        <f t="array" aca="1" ref="AH1374" ca="1">IFERROR(INDIRECT("$ag"&amp;S1374),"")</f>
        <v/>
      </c>
      <c r="AI1374" t="e" cm="1">
        <f t="array" aca="1" ref="AI1374" ca="1">INDIRECT("O"&amp;S1374)</f>
        <v>#VALUE!</v>
      </c>
      <c r="AJ1374" t="str">
        <f t="shared" si="417"/>
        <v/>
      </c>
    </row>
    <row r="1375" spans="1:36" ht="16.5" customHeight="1">
      <c r="A1375" s="129"/>
      <c r="B1375" s="134"/>
      <c r="C1375" s="135"/>
      <c r="D1375" s="146"/>
      <c r="E1375" s="146"/>
      <c r="F1375" s="135"/>
      <c r="G1375" s="147"/>
      <c r="H1375" s="147"/>
      <c r="I1375" s="147"/>
      <c r="J1375" s="147"/>
      <c r="K1375" s="38"/>
      <c r="L1375" s="143"/>
      <c r="M1375" s="143"/>
      <c r="N1375" s="61"/>
      <c r="O1375" s="314"/>
      <c r="Q1375" t="str">
        <f t="shared" si="412"/>
        <v/>
      </c>
      <c r="S1375" t="e">
        <f t="shared" ca="1" si="421"/>
        <v>#VALUE!</v>
      </c>
      <c r="T1375" t="e">
        <f t="shared" ca="1" si="418"/>
        <v>#VALUE!</v>
      </c>
      <c r="U1375">
        <f t="shared" si="422"/>
        <v>1308</v>
      </c>
      <c r="V1375">
        <v>109.333333333342</v>
      </c>
      <c r="W1375">
        <f t="shared" si="425"/>
        <v>109</v>
      </c>
      <c r="X1375" t="str" cm="1">
        <f t="array" aca="1" ref="X1375" ca="1">IFERROR(INDEX('PC&amp;PD'!$A$1:$AS$19,ROW('PC&amp;PD'!$A$19),MATCH(INDIRECT(T1375),'PC&amp;PD'!$A$1:$AS$1,0)),"")</f>
        <v/>
      </c>
      <c r="AA1375" t="str">
        <f t="shared" si="413"/>
        <v/>
      </c>
      <c r="AB1375" t="str">
        <f t="shared" si="414"/>
        <v/>
      </c>
      <c r="AC1375" t="e">
        <f t="shared" ca="1" si="415"/>
        <v>#VALUE!</v>
      </c>
      <c r="AD1375" t="str" cm="1">
        <f t="array" aca="1" ref="AD1375" ca="1">IFERROR(IF((LEFT(INDIRECT("$F"&amp;$S1375),4))="GOTS",IF($G1375="Organic","GOTS_Organic_raw",(IF($G1375="Responsible","GOTS_Responsible",(IF($G1375="No Attribute (Conventional)","GOTS_conventional",(IF($G1375="Recycled Pre/Post-Consumer","GOTS_pre_post",(IF($G1375="In-Conversion","GOTS_in_conversion",(IF($G1375="Sustainably Sourced","Sustainably_sourced",(IF($G1375="Recycled pre-consumer organic","GOTS_recycled_organic",""))))))))))))),IF($G1375="Organic","Organic",(IF($G1375="Responsible","Responsible",(IF($G1375="No Attribute (Conventional)","No_Attribute_Conventional",(IF($G1375="Recycled Pre/Post-Consumer","Recycled_Pre_Post_Consumer",(IF($G1375="In-Conversion","In_Conversion",(IF($G1375="Recycled Pre-Consumer","Recycled_Pre_Consumer",(IF($G1375="Recycled Post-Consumer","Recycled_Post_Consumer",(IF($G1375="Sustainably Sourced","Sustainably_sourced",(IF($G1375="Recycled pre-consumer organic","GOTS_recycled_organic","")))))))))))))))))),"")</f>
        <v/>
      </c>
      <c r="AE1375" t="e" cm="1">
        <f t="array" aca="1" ref="AE1375" ca="1">IF($I1375="",IF(INDIRECT("$F"&amp;$S1375)="","",IF(LEFT(INDIRECT("$F"&amp;$S1375),3)="GRS","GRS_RCS_RM",IF((LEFT(INDIRECT("$F"&amp;$S1375),3))="RCS","GRS_RCS_RM",IF(INDIRECT("$F"&amp;$S1375)="OCS (No Label)","OCS_Conversion_RM",IF(LEFT(INDIRECT("$F"&amp;$S1375),3)="OCS","OCS_RM",IF(RIGHT(INDIRECT("$F"&amp;$S1375),10)="conversion","GOTS_RM_conversion",IF((LEFT(INDIRECT("$F"&amp;$S1375),4))="GOTS","GOTS_RM","Responsible_RM"))))))),"DELETERM")</f>
        <v>#VALUE!</v>
      </c>
      <c r="AF1375" t="e" cm="1">
        <f t="array" aca="1" ref="AF1375" ca="1">IF($S1375="","",INDIRECT("$Z"&amp;$S1375))</f>
        <v>#VALUE!</v>
      </c>
      <c r="AG1375" t="str">
        <f t="shared" si="416"/>
        <v/>
      </c>
      <c r="AH1375" t="str" cm="1">
        <f t="array" aca="1" ref="AH1375" ca="1">IFERROR(INDIRECT("$ag"&amp;S1375),"")</f>
        <v/>
      </c>
      <c r="AI1375" t="e" cm="1">
        <f t="array" aca="1" ref="AI1375" ca="1">INDIRECT("O"&amp;S1375)</f>
        <v>#VALUE!</v>
      </c>
      <c r="AJ1375" t="str">
        <f t="shared" si="417"/>
        <v/>
      </c>
    </row>
    <row r="1376" spans="1:36" ht="16.5" customHeight="1">
      <c r="A1376" s="129"/>
      <c r="B1376" s="134"/>
      <c r="C1376" s="135"/>
      <c r="D1376" s="146"/>
      <c r="E1376" s="146"/>
      <c r="F1376" s="135"/>
      <c r="G1376" s="147"/>
      <c r="H1376" s="147"/>
      <c r="I1376" s="147"/>
      <c r="J1376" s="147"/>
      <c r="K1376" s="38"/>
      <c r="L1376" s="143"/>
      <c r="M1376" s="143"/>
      <c r="N1376" s="61"/>
      <c r="O1376" s="314"/>
      <c r="Q1376" t="str">
        <f t="shared" si="412"/>
        <v/>
      </c>
      <c r="S1376" t="e">
        <f t="shared" ca="1" si="421"/>
        <v>#VALUE!</v>
      </c>
      <c r="T1376" t="e">
        <f t="shared" ca="1" si="418"/>
        <v>#VALUE!</v>
      </c>
      <c r="U1376">
        <f t="shared" si="422"/>
        <v>1308</v>
      </c>
      <c r="V1376">
        <v>109.416666666675</v>
      </c>
      <c r="W1376">
        <f t="shared" si="425"/>
        <v>109</v>
      </c>
      <c r="X1376" t="str" cm="1">
        <f t="array" aca="1" ref="X1376" ca="1">IFERROR(INDEX('PC&amp;PD'!$A$1:$AS$19,ROW('PC&amp;PD'!$A$19),MATCH(INDIRECT(T1376),'PC&amp;PD'!$A$1:$AS$1,0)),"")</f>
        <v/>
      </c>
      <c r="AA1376" t="str">
        <f t="shared" si="413"/>
        <v/>
      </c>
      <c r="AB1376" t="str">
        <f t="shared" si="414"/>
        <v/>
      </c>
      <c r="AC1376" t="e">
        <f t="shared" ca="1" si="415"/>
        <v>#VALUE!</v>
      </c>
      <c r="AD1376" t="str" cm="1">
        <f t="array" aca="1" ref="AD1376" ca="1">IFERROR(IF((LEFT(INDIRECT("$F"&amp;$S1376),4))="GOTS",IF($G1376="Organic","GOTS_Organic_raw",(IF($G1376="Responsible","GOTS_Responsible",(IF($G1376="No Attribute (Conventional)","GOTS_conventional",(IF($G1376="Recycled Pre/Post-Consumer","GOTS_pre_post",(IF($G1376="In-Conversion","GOTS_in_conversion",(IF($G1376="Sustainably Sourced","Sustainably_sourced",(IF($G1376="Recycled pre-consumer organic","GOTS_recycled_organic",""))))))))))))),IF($G1376="Organic","Organic",(IF($G1376="Responsible","Responsible",(IF($G1376="No Attribute (Conventional)","No_Attribute_Conventional",(IF($G1376="Recycled Pre/Post-Consumer","Recycled_Pre_Post_Consumer",(IF($G1376="In-Conversion","In_Conversion",(IF($G1376="Recycled Pre-Consumer","Recycled_Pre_Consumer",(IF($G1376="Recycled Post-Consumer","Recycled_Post_Consumer",(IF($G1376="Sustainably Sourced","Sustainably_sourced",(IF($G1376="Recycled pre-consumer organic","GOTS_recycled_organic","")))))))))))))))))),"")</f>
        <v/>
      </c>
      <c r="AE1376" t="e" cm="1">
        <f t="array" aca="1" ref="AE1376" ca="1">IF($I1376="",IF(INDIRECT("$F"&amp;$S1376)="","",IF(LEFT(INDIRECT("$F"&amp;$S1376),3)="GRS","GRS_RCS_RM",IF((LEFT(INDIRECT("$F"&amp;$S1376),3))="RCS","GRS_RCS_RM",IF(INDIRECT("$F"&amp;$S1376)="OCS (No Label)","OCS_Conversion_RM",IF(LEFT(INDIRECT("$F"&amp;$S1376),3)="OCS","OCS_RM",IF(RIGHT(INDIRECT("$F"&amp;$S1376),10)="conversion","GOTS_RM_conversion",IF((LEFT(INDIRECT("$F"&amp;$S1376),4))="GOTS","GOTS_RM","Responsible_RM"))))))),"DELETERM")</f>
        <v>#VALUE!</v>
      </c>
      <c r="AF1376" t="e" cm="1">
        <f t="array" aca="1" ref="AF1376" ca="1">IF($S1376="","",INDIRECT("$Z"&amp;$S1376))</f>
        <v>#VALUE!</v>
      </c>
      <c r="AG1376" t="str">
        <f t="shared" si="416"/>
        <v/>
      </c>
      <c r="AH1376" t="str" cm="1">
        <f t="array" aca="1" ref="AH1376" ca="1">IFERROR(INDIRECT("$ag"&amp;S1376),"")</f>
        <v/>
      </c>
      <c r="AI1376" t="e" cm="1">
        <f t="array" aca="1" ref="AI1376" ca="1">INDIRECT("O"&amp;S1376)</f>
        <v>#VALUE!</v>
      </c>
      <c r="AJ1376" t="str">
        <f t="shared" si="417"/>
        <v/>
      </c>
    </row>
    <row r="1377" spans="1:36" ht="16.5" customHeight="1">
      <c r="A1377" s="130"/>
      <c r="B1377" s="136"/>
      <c r="C1377" s="137"/>
      <c r="D1377" s="146"/>
      <c r="E1377" s="146"/>
      <c r="F1377" s="137"/>
      <c r="G1377" s="147"/>
      <c r="H1377" s="147"/>
      <c r="I1377" s="147"/>
      <c r="J1377" s="147"/>
      <c r="K1377" s="38"/>
      <c r="L1377" s="144"/>
      <c r="M1377" s="144"/>
      <c r="N1377" s="61"/>
      <c r="O1377" s="314"/>
      <c r="Q1377" t="str">
        <f t="shared" si="412"/>
        <v/>
      </c>
      <c r="S1377" t="e">
        <f t="shared" ca="1" si="421"/>
        <v>#VALUE!</v>
      </c>
      <c r="T1377" t="e">
        <f t="shared" ca="1" si="418"/>
        <v>#VALUE!</v>
      </c>
      <c r="U1377">
        <f t="shared" si="422"/>
        <v>1308</v>
      </c>
      <c r="V1377">
        <v>109.500000000009</v>
      </c>
      <c r="W1377">
        <f t="shared" si="425"/>
        <v>109</v>
      </c>
      <c r="X1377" t="str" cm="1">
        <f t="array" aca="1" ref="X1377" ca="1">IFERROR(INDEX('PC&amp;PD'!$A$1:$AS$19,ROW('PC&amp;PD'!$A$19),MATCH(INDIRECT(T1377),'PC&amp;PD'!$A$1:$AS$1,0)),"")</f>
        <v/>
      </c>
      <c r="AA1377" t="str">
        <f t="shared" si="413"/>
        <v/>
      </c>
      <c r="AB1377" t="str">
        <f t="shared" si="414"/>
        <v/>
      </c>
      <c r="AC1377" t="e">
        <f t="shared" ca="1" si="415"/>
        <v>#VALUE!</v>
      </c>
      <c r="AD1377" t="str" cm="1">
        <f t="array" aca="1" ref="AD1377" ca="1">IFERROR(IF((LEFT(INDIRECT("$F"&amp;$S1377),4))="GOTS",IF($G1377="Organic","GOTS_Organic_raw",(IF($G1377="Responsible","GOTS_Responsible",(IF($G1377="No Attribute (Conventional)","GOTS_conventional",(IF($G1377="Recycled Pre/Post-Consumer","GOTS_pre_post",(IF($G1377="In-Conversion","GOTS_in_conversion",(IF($G1377="Sustainably Sourced","Sustainably_sourced",(IF($G1377="Recycled pre-consumer organic","GOTS_recycled_organic",""))))))))))))),IF($G1377="Organic","Organic",(IF($G1377="Responsible","Responsible",(IF($G1377="No Attribute (Conventional)","No_Attribute_Conventional",(IF($G1377="Recycled Pre/Post-Consumer","Recycled_Pre_Post_Consumer",(IF($G1377="In-Conversion","In_Conversion",(IF($G1377="Recycled Pre-Consumer","Recycled_Pre_Consumer",(IF($G1377="Recycled Post-Consumer","Recycled_Post_Consumer",(IF($G1377="Sustainably Sourced","Sustainably_sourced",(IF($G1377="Recycled pre-consumer organic","GOTS_recycled_organic","")))))))))))))))))),"")</f>
        <v/>
      </c>
      <c r="AE1377" t="e" cm="1">
        <f t="array" aca="1" ref="AE1377" ca="1">IF($I1377="",IF(INDIRECT("$F"&amp;$S1377)="","",IF(LEFT(INDIRECT("$F"&amp;$S1377),3)="GRS","GRS_RCS_RM",IF((LEFT(INDIRECT("$F"&amp;$S1377),3))="RCS","GRS_RCS_RM",IF(INDIRECT("$F"&amp;$S1377)="OCS (No Label)","OCS_Conversion_RM",IF(LEFT(INDIRECT("$F"&amp;$S1377),3)="OCS","OCS_RM",IF(RIGHT(INDIRECT("$F"&amp;$S1377),10)="conversion","GOTS_RM_conversion",IF((LEFT(INDIRECT("$F"&amp;$S1377),4))="GOTS","GOTS_RM","Responsible_RM"))))))),"DELETERM")</f>
        <v>#VALUE!</v>
      </c>
      <c r="AF1377" t="e" cm="1">
        <f t="array" aca="1" ref="AF1377" ca="1">IF($S1377="","",INDIRECT("$Z"&amp;$S1377))</f>
        <v>#VALUE!</v>
      </c>
      <c r="AG1377" t="str">
        <f t="shared" si="416"/>
        <v/>
      </c>
      <c r="AH1377" t="str" cm="1">
        <f t="array" aca="1" ref="AH1377" ca="1">IFERROR(INDIRECT("$ag"&amp;S1377),"")</f>
        <v/>
      </c>
      <c r="AI1377" t="e" cm="1">
        <f t="array" aca="1" ref="AI1377" ca="1">INDIRECT("O"&amp;S1377)</f>
        <v>#VALUE!</v>
      </c>
      <c r="AJ1377" t="str">
        <f t="shared" si="417"/>
        <v/>
      </c>
    </row>
    <row r="1378" spans="1:36" ht="16.5" customHeight="1">
      <c r="A1378" s="130"/>
      <c r="B1378" s="136"/>
      <c r="C1378" s="137"/>
      <c r="D1378" s="146"/>
      <c r="E1378" s="146"/>
      <c r="F1378" s="137"/>
      <c r="G1378" s="147"/>
      <c r="H1378" s="147"/>
      <c r="I1378" s="147"/>
      <c r="J1378" s="147"/>
      <c r="K1378" s="38"/>
      <c r="L1378" s="144"/>
      <c r="M1378" s="144"/>
      <c r="N1378" s="61"/>
      <c r="O1378" s="314"/>
      <c r="Q1378" t="str">
        <f t="shared" si="412"/>
        <v/>
      </c>
      <c r="S1378" t="e">
        <f t="shared" ca="1" si="421"/>
        <v>#VALUE!</v>
      </c>
      <c r="T1378" t="e">
        <f t="shared" ca="1" si="418"/>
        <v>#VALUE!</v>
      </c>
      <c r="U1378">
        <f t="shared" si="422"/>
        <v>1308</v>
      </c>
      <c r="V1378">
        <v>109.583333333342</v>
      </c>
      <c r="W1378">
        <f t="shared" si="425"/>
        <v>109</v>
      </c>
      <c r="X1378" t="str" cm="1">
        <f t="array" aca="1" ref="X1378" ca="1">IFERROR(INDEX('PC&amp;PD'!$A$1:$AS$19,ROW('PC&amp;PD'!$A$19),MATCH(INDIRECT(T1378),'PC&amp;PD'!$A$1:$AS$1,0)),"")</f>
        <v/>
      </c>
      <c r="AA1378" t="str">
        <f t="shared" si="413"/>
        <v/>
      </c>
      <c r="AB1378" t="str">
        <f t="shared" si="414"/>
        <v/>
      </c>
      <c r="AC1378" t="e">
        <f t="shared" ca="1" si="415"/>
        <v>#VALUE!</v>
      </c>
      <c r="AD1378" t="str" cm="1">
        <f t="array" aca="1" ref="AD1378" ca="1">IFERROR(IF((LEFT(INDIRECT("$F"&amp;$S1378),4))="GOTS",IF($G1378="Organic","GOTS_Organic_raw",(IF($G1378="Responsible","GOTS_Responsible",(IF($G1378="No Attribute (Conventional)","GOTS_conventional",(IF($G1378="Recycled Pre/Post-Consumer","GOTS_pre_post",(IF($G1378="In-Conversion","GOTS_in_conversion",(IF($G1378="Sustainably Sourced","Sustainably_sourced",(IF($G1378="Recycled pre-consumer organic","GOTS_recycled_organic",""))))))))))))),IF($G1378="Organic","Organic",(IF($G1378="Responsible","Responsible",(IF($G1378="No Attribute (Conventional)","No_Attribute_Conventional",(IF($G1378="Recycled Pre/Post-Consumer","Recycled_Pre_Post_Consumer",(IF($G1378="In-Conversion","In_Conversion",(IF($G1378="Recycled Pre-Consumer","Recycled_Pre_Consumer",(IF($G1378="Recycled Post-Consumer","Recycled_Post_Consumer",(IF($G1378="Sustainably Sourced","Sustainably_sourced",(IF($G1378="Recycled pre-consumer organic","GOTS_recycled_organic","")))))))))))))))))),"")</f>
        <v/>
      </c>
      <c r="AE1378" t="e" cm="1">
        <f t="array" aca="1" ref="AE1378" ca="1">IF($I1378="",IF(INDIRECT("$F"&amp;$S1378)="","",IF(LEFT(INDIRECT("$F"&amp;$S1378),3)="GRS","GRS_RCS_RM",IF((LEFT(INDIRECT("$F"&amp;$S1378),3))="RCS","GRS_RCS_RM",IF(INDIRECT("$F"&amp;$S1378)="OCS (No Label)","OCS_Conversion_RM",IF(LEFT(INDIRECT("$F"&amp;$S1378),3)="OCS","OCS_RM",IF(RIGHT(INDIRECT("$F"&amp;$S1378),10)="conversion","GOTS_RM_conversion",IF((LEFT(INDIRECT("$F"&amp;$S1378),4))="GOTS","GOTS_RM","Responsible_RM"))))))),"DELETERM")</f>
        <v>#VALUE!</v>
      </c>
      <c r="AF1378" t="e" cm="1">
        <f t="array" aca="1" ref="AF1378" ca="1">IF($S1378="","",INDIRECT("$Z"&amp;$S1378))</f>
        <v>#VALUE!</v>
      </c>
      <c r="AG1378" t="str">
        <f t="shared" si="416"/>
        <v/>
      </c>
      <c r="AH1378" t="str" cm="1">
        <f t="array" aca="1" ref="AH1378" ca="1">IFERROR(INDIRECT("$ag"&amp;S1378),"")</f>
        <v/>
      </c>
      <c r="AI1378" t="e" cm="1">
        <f t="array" aca="1" ref="AI1378" ca="1">INDIRECT("O"&amp;S1378)</f>
        <v>#VALUE!</v>
      </c>
      <c r="AJ1378" t="str">
        <f t="shared" si="417"/>
        <v/>
      </c>
    </row>
    <row r="1379" spans="1:36" ht="16.5" customHeight="1">
      <c r="A1379" s="130"/>
      <c r="B1379" s="136"/>
      <c r="C1379" s="137"/>
      <c r="D1379" s="146"/>
      <c r="E1379" s="146"/>
      <c r="F1379" s="137"/>
      <c r="G1379" s="147"/>
      <c r="H1379" s="147"/>
      <c r="I1379" s="147"/>
      <c r="J1379" s="147"/>
      <c r="K1379" s="38"/>
      <c r="L1379" s="144"/>
      <c r="M1379" s="144"/>
      <c r="N1379" s="61"/>
      <c r="O1379" s="314"/>
      <c r="Q1379" t="str">
        <f t="shared" si="412"/>
        <v/>
      </c>
      <c r="S1379" t="e">
        <f t="shared" ca="1" si="421"/>
        <v>#VALUE!</v>
      </c>
      <c r="T1379" t="e">
        <f t="shared" ca="1" si="418"/>
        <v>#VALUE!</v>
      </c>
      <c r="U1379">
        <f t="shared" si="422"/>
        <v>1308</v>
      </c>
      <c r="V1379">
        <v>109.666666666675</v>
      </c>
      <c r="W1379">
        <f t="shared" si="425"/>
        <v>109</v>
      </c>
      <c r="X1379" t="str" cm="1">
        <f t="array" aca="1" ref="X1379" ca="1">IFERROR(INDEX('PC&amp;PD'!$A$1:$AS$19,ROW('PC&amp;PD'!$A$19),MATCH(INDIRECT(T1379),'PC&amp;PD'!$A$1:$AS$1,0)),"")</f>
        <v/>
      </c>
      <c r="AA1379" t="str">
        <f t="shared" si="413"/>
        <v/>
      </c>
      <c r="AB1379" t="str">
        <f t="shared" si="414"/>
        <v/>
      </c>
      <c r="AC1379" t="e">
        <f t="shared" ca="1" si="415"/>
        <v>#VALUE!</v>
      </c>
      <c r="AD1379" t="str" cm="1">
        <f t="array" aca="1" ref="AD1379" ca="1">IFERROR(IF((LEFT(INDIRECT("$F"&amp;$S1379),4))="GOTS",IF($G1379="Organic","GOTS_Organic_raw",(IF($G1379="Responsible","GOTS_Responsible",(IF($G1379="No Attribute (Conventional)","GOTS_conventional",(IF($G1379="Recycled Pre/Post-Consumer","GOTS_pre_post",(IF($G1379="In-Conversion","GOTS_in_conversion",(IF($G1379="Sustainably Sourced","Sustainably_sourced",(IF($G1379="Recycled pre-consumer organic","GOTS_recycled_organic",""))))))))))))),IF($G1379="Organic","Organic",(IF($G1379="Responsible","Responsible",(IF($G1379="No Attribute (Conventional)","No_Attribute_Conventional",(IF($G1379="Recycled Pre/Post-Consumer","Recycled_Pre_Post_Consumer",(IF($G1379="In-Conversion","In_Conversion",(IF($G1379="Recycled Pre-Consumer","Recycled_Pre_Consumer",(IF($G1379="Recycled Post-Consumer","Recycled_Post_Consumer",(IF($G1379="Sustainably Sourced","Sustainably_sourced",(IF($G1379="Recycled pre-consumer organic","GOTS_recycled_organic","")))))))))))))))))),"")</f>
        <v/>
      </c>
      <c r="AE1379" t="e" cm="1">
        <f t="array" aca="1" ref="AE1379" ca="1">IF($I1379="",IF(INDIRECT("$F"&amp;$S1379)="","",IF(LEFT(INDIRECT("$F"&amp;$S1379),3)="GRS","GRS_RCS_RM",IF((LEFT(INDIRECT("$F"&amp;$S1379),3))="RCS","GRS_RCS_RM",IF(INDIRECT("$F"&amp;$S1379)="OCS (No Label)","OCS_Conversion_RM",IF(LEFT(INDIRECT("$F"&amp;$S1379),3)="OCS","OCS_RM",IF(RIGHT(INDIRECT("$F"&amp;$S1379),10)="conversion","GOTS_RM_conversion",IF((LEFT(INDIRECT("$F"&amp;$S1379),4))="GOTS","GOTS_RM","Responsible_RM"))))))),"DELETERM")</f>
        <v>#VALUE!</v>
      </c>
      <c r="AF1379" t="e" cm="1">
        <f t="array" aca="1" ref="AF1379" ca="1">IF($S1379="","",INDIRECT("$Z"&amp;$S1379))</f>
        <v>#VALUE!</v>
      </c>
      <c r="AG1379" t="str">
        <f t="shared" si="416"/>
        <v/>
      </c>
      <c r="AH1379" t="str" cm="1">
        <f t="array" aca="1" ref="AH1379" ca="1">IFERROR(INDIRECT("$ag"&amp;S1379),"")</f>
        <v/>
      </c>
      <c r="AI1379" t="e" cm="1">
        <f t="array" aca="1" ref="AI1379" ca="1">INDIRECT("O"&amp;S1379)</f>
        <v>#VALUE!</v>
      </c>
      <c r="AJ1379" t="str">
        <f t="shared" si="417"/>
        <v/>
      </c>
    </row>
    <row r="1380" spans="1:36" ht="16.5" customHeight="1">
      <c r="A1380" s="130"/>
      <c r="B1380" s="136"/>
      <c r="C1380" s="137"/>
      <c r="D1380" s="146"/>
      <c r="E1380" s="146"/>
      <c r="F1380" s="137"/>
      <c r="G1380" s="147"/>
      <c r="H1380" s="147"/>
      <c r="I1380" s="147"/>
      <c r="J1380" s="147"/>
      <c r="K1380" s="38"/>
      <c r="L1380" s="144"/>
      <c r="M1380" s="144"/>
      <c r="N1380" s="61"/>
      <c r="O1380" s="314"/>
      <c r="Q1380" t="str">
        <f t="shared" si="412"/>
        <v/>
      </c>
      <c r="S1380" t="e">
        <f t="shared" ca="1" si="421"/>
        <v>#VALUE!</v>
      </c>
      <c r="T1380" t="e">
        <f t="shared" ca="1" si="418"/>
        <v>#VALUE!</v>
      </c>
      <c r="U1380">
        <f t="shared" si="422"/>
        <v>1308</v>
      </c>
      <c r="V1380">
        <v>109.750000000009</v>
      </c>
      <c r="W1380">
        <f t="shared" si="425"/>
        <v>109</v>
      </c>
      <c r="X1380" t="str" cm="1">
        <f t="array" aca="1" ref="X1380" ca="1">IFERROR(INDEX('PC&amp;PD'!$A$1:$AS$19,ROW('PC&amp;PD'!$A$19),MATCH(INDIRECT(T1380),'PC&amp;PD'!$A$1:$AS$1,0)),"")</f>
        <v/>
      </c>
      <c r="AA1380" t="str">
        <f t="shared" si="413"/>
        <v/>
      </c>
      <c r="AB1380" t="str">
        <f t="shared" si="414"/>
        <v/>
      </c>
      <c r="AC1380" t="e">
        <f t="shared" ca="1" si="415"/>
        <v>#VALUE!</v>
      </c>
      <c r="AD1380" t="str" cm="1">
        <f t="array" aca="1" ref="AD1380" ca="1">IFERROR(IF((LEFT(INDIRECT("$F"&amp;$S1380),4))="GOTS",IF($G1380="Organic","GOTS_Organic_raw",(IF($G1380="Responsible","GOTS_Responsible",(IF($G1380="No Attribute (Conventional)","GOTS_conventional",(IF($G1380="Recycled Pre/Post-Consumer","GOTS_pre_post",(IF($G1380="In-Conversion","GOTS_in_conversion",(IF($G1380="Sustainably Sourced","Sustainably_sourced",(IF($G1380="Recycled pre-consumer organic","GOTS_recycled_organic",""))))))))))))),IF($G1380="Organic","Organic",(IF($G1380="Responsible","Responsible",(IF($G1380="No Attribute (Conventional)","No_Attribute_Conventional",(IF($G1380="Recycled Pre/Post-Consumer","Recycled_Pre_Post_Consumer",(IF($G1380="In-Conversion","In_Conversion",(IF($G1380="Recycled Pre-Consumer","Recycled_Pre_Consumer",(IF($G1380="Recycled Post-Consumer","Recycled_Post_Consumer",(IF($G1380="Sustainably Sourced","Sustainably_sourced",(IF($G1380="Recycled pre-consumer organic","GOTS_recycled_organic","")))))))))))))))))),"")</f>
        <v/>
      </c>
      <c r="AE1380" t="e" cm="1">
        <f t="array" aca="1" ref="AE1380" ca="1">IF($I1380="",IF(INDIRECT("$F"&amp;$S1380)="","",IF(LEFT(INDIRECT("$F"&amp;$S1380),3)="GRS","GRS_RCS_RM",IF((LEFT(INDIRECT("$F"&amp;$S1380),3))="RCS","GRS_RCS_RM",IF(INDIRECT("$F"&amp;$S1380)="OCS (No Label)","OCS_Conversion_RM",IF(LEFT(INDIRECT("$F"&amp;$S1380),3)="OCS","OCS_RM",IF(RIGHT(INDIRECT("$F"&amp;$S1380),10)="conversion","GOTS_RM_conversion",IF((LEFT(INDIRECT("$F"&amp;$S1380),4))="GOTS","GOTS_RM","Responsible_RM"))))))),"DELETERM")</f>
        <v>#VALUE!</v>
      </c>
      <c r="AF1380" t="e" cm="1">
        <f t="array" aca="1" ref="AF1380" ca="1">IF($S1380="","",INDIRECT("$Z"&amp;$S1380))</f>
        <v>#VALUE!</v>
      </c>
      <c r="AG1380" t="str">
        <f t="shared" si="416"/>
        <v/>
      </c>
      <c r="AH1380" t="str" cm="1">
        <f t="array" aca="1" ref="AH1380" ca="1">IFERROR(INDIRECT("$ag"&amp;S1380),"")</f>
        <v/>
      </c>
      <c r="AI1380" t="e" cm="1">
        <f t="array" aca="1" ref="AI1380" ca="1">INDIRECT("O"&amp;S1380)</f>
        <v>#VALUE!</v>
      </c>
      <c r="AJ1380" t="str">
        <f t="shared" si="417"/>
        <v/>
      </c>
    </row>
    <row r="1381" spans="1:36" ht="16.5" customHeight="1">
      <c r="A1381" s="130"/>
      <c r="B1381" s="136"/>
      <c r="C1381" s="137"/>
      <c r="D1381" s="146"/>
      <c r="E1381" s="146"/>
      <c r="F1381" s="137"/>
      <c r="G1381" s="147"/>
      <c r="H1381" s="147"/>
      <c r="I1381" s="147"/>
      <c r="J1381" s="147"/>
      <c r="K1381" s="38"/>
      <c r="L1381" s="144"/>
      <c r="M1381" s="144"/>
      <c r="N1381" s="61"/>
      <c r="O1381" s="314"/>
      <c r="Q1381" t="str">
        <f t="shared" si="412"/>
        <v/>
      </c>
      <c r="S1381" t="e">
        <f t="shared" ca="1" si="421"/>
        <v>#VALUE!</v>
      </c>
      <c r="T1381" t="e">
        <f t="shared" ca="1" si="418"/>
        <v>#VALUE!</v>
      </c>
      <c r="U1381">
        <f t="shared" si="422"/>
        <v>1308</v>
      </c>
      <c r="V1381">
        <v>109.833333333342</v>
      </c>
      <c r="W1381">
        <f t="shared" si="425"/>
        <v>109</v>
      </c>
      <c r="X1381" t="str" cm="1">
        <f t="array" aca="1" ref="X1381" ca="1">IFERROR(INDEX('PC&amp;PD'!$A$1:$AS$19,ROW('PC&amp;PD'!$A$19),MATCH(INDIRECT(T1381),'PC&amp;PD'!$A$1:$AS$1,0)),"")</f>
        <v/>
      </c>
      <c r="AA1381" t="str">
        <f t="shared" si="413"/>
        <v/>
      </c>
      <c r="AB1381" t="str">
        <f t="shared" si="414"/>
        <v/>
      </c>
      <c r="AC1381" t="e">
        <f t="shared" ca="1" si="415"/>
        <v>#VALUE!</v>
      </c>
      <c r="AD1381" t="str" cm="1">
        <f t="array" aca="1" ref="AD1381" ca="1">IFERROR(IF((LEFT(INDIRECT("$F"&amp;$S1381),4))="GOTS",IF($G1381="Organic","GOTS_Organic_raw",(IF($G1381="Responsible","GOTS_Responsible",(IF($G1381="No Attribute (Conventional)","GOTS_conventional",(IF($G1381="Recycled Pre/Post-Consumer","GOTS_pre_post",(IF($G1381="In-Conversion","GOTS_in_conversion",(IF($G1381="Sustainably Sourced","Sustainably_sourced",(IF($G1381="Recycled pre-consumer organic","GOTS_recycled_organic",""))))))))))))),IF($G1381="Organic","Organic",(IF($G1381="Responsible","Responsible",(IF($G1381="No Attribute (Conventional)","No_Attribute_Conventional",(IF($G1381="Recycled Pre/Post-Consumer","Recycled_Pre_Post_Consumer",(IF($G1381="In-Conversion","In_Conversion",(IF($G1381="Recycled Pre-Consumer","Recycled_Pre_Consumer",(IF($G1381="Recycled Post-Consumer","Recycled_Post_Consumer",(IF($G1381="Sustainably Sourced","Sustainably_sourced",(IF($G1381="Recycled pre-consumer organic","GOTS_recycled_organic","")))))))))))))))))),"")</f>
        <v/>
      </c>
      <c r="AE1381" t="e" cm="1">
        <f t="array" aca="1" ref="AE1381" ca="1">IF($I1381="",IF(INDIRECT("$F"&amp;$S1381)="","",IF(LEFT(INDIRECT("$F"&amp;$S1381),3)="GRS","GRS_RCS_RM",IF((LEFT(INDIRECT("$F"&amp;$S1381),3))="RCS","GRS_RCS_RM",IF(INDIRECT("$F"&amp;$S1381)="OCS (No Label)","OCS_Conversion_RM",IF(LEFT(INDIRECT("$F"&amp;$S1381),3)="OCS","OCS_RM",IF(RIGHT(INDIRECT("$F"&amp;$S1381),10)="conversion","GOTS_RM_conversion",IF((LEFT(INDIRECT("$F"&amp;$S1381),4))="GOTS","GOTS_RM","Responsible_RM"))))))),"DELETERM")</f>
        <v>#VALUE!</v>
      </c>
      <c r="AF1381" t="e" cm="1">
        <f t="array" aca="1" ref="AF1381" ca="1">IF($S1381="","",INDIRECT("$Z"&amp;$S1381))</f>
        <v>#VALUE!</v>
      </c>
      <c r="AG1381" t="str">
        <f t="shared" si="416"/>
        <v/>
      </c>
      <c r="AH1381" t="str" cm="1">
        <f t="array" aca="1" ref="AH1381" ca="1">IFERROR(INDIRECT("$ag"&amp;S1381),"")</f>
        <v/>
      </c>
      <c r="AI1381" t="e" cm="1">
        <f t="array" aca="1" ref="AI1381" ca="1">INDIRECT("O"&amp;S1381)</f>
        <v>#VALUE!</v>
      </c>
      <c r="AJ1381" t="str">
        <f t="shared" si="417"/>
        <v/>
      </c>
    </row>
    <row r="1382" spans="1:36" ht="16.5" customHeight="1" thickBot="1">
      <c r="A1382" s="131"/>
      <c r="B1382" s="138"/>
      <c r="C1382" s="139"/>
      <c r="D1382" s="148"/>
      <c r="E1382" s="148"/>
      <c r="F1382" s="139"/>
      <c r="G1382" s="149"/>
      <c r="H1382" s="149"/>
      <c r="I1382" s="149"/>
      <c r="J1382" s="149"/>
      <c r="K1382" s="39"/>
      <c r="L1382" s="145"/>
      <c r="M1382" s="145"/>
      <c r="N1382" s="62"/>
      <c r="O1382" s="315"/>
      <c r="Q1382" t="str">
        <f t="shared" si="412"/>
        <v/>
      </c>
      <c r="S1382" t="e">
        <f t="shared" ca="1" si="421"/>
        <v>#VALUE!</v>
      </c>
      <c r="T1382" t="e">
        <f t="shared" ca="1" si="418"/>
        <v>#VALUE!</v>
      </c>
      <c r="U1382">
        <f t="shared" si="422"/>
        <v>1308</v>
      </c>
      <c r="V1382">
        <v>109.916666666675</v>
      </c>
      <c r="W1382">
        <f t="shared" si="425"/>
        <v>109</v>
      </c>
      <c r="X1382" t="str" cm="1">
        <f t="array" aca="1" ref="X1382" ca="1">IFERROR(INDEX('PC&amp;PD'!$A$1:$AS$19,ROW('PC&amp;PD'!$A$19),MATCH(INDIRECT(T1382),'PC&amp;PD'!$A$1:$AS$1,0)),"")</f>
        <v/>
      </c>
      <c r="AA1382" t="str">
        <f t="shared" si="413"/>
        <v/>
      </c>
      <c r="AB1382" t="str">
        <f t="shared" si="414"/>
        <v/>
      </c>
      <c r="AC1382" t="e">
        <f t="shared" ca="1" si="415"/>
        <v>#VALUE!</v>
      </c>
      <c r="AD1382" t="str" cm="1">
        <f t="array" aca="1" ref="AD1382" ca="1">IFERROR(IF((LEFT(INDIRECT("$F"&amp;$S1382),4))="GOTS",IF($G1382="Organic","GOTS_Organic_raw",(IF($G1382="Responsible","GOTS_Responsible",(IF($G1382="No Attribute (Conventional)","GOTS_conventional",(IF($G1382="Recycled Pre/Post-Consumer","GOTS_pre_post",(IF($G1382="In-Conversion","GOTS_in_conversion",(IF($G1382="Sustainably Sourced","Sustainably_sourced",(IF($G1382="Recycled pre-consumer organic","GOTS_recycled_organic",""))))))))))))),IF($G1382="Organic","Organic",(IF($G1382="Responsible","Responsible",(IF($G1382="No Attribute (Conventional)","No_Attribute_Conventional",(IF($G1382="Recycled Pre/Post-Consumer","Recycled_Pre_Post_Consumer",(IF($G1382="In-Conversion","In_Conversion",(IF($G1382="Recycled Pre-Consumer","Recycled_Pre_Consumer",(IF($G1382="Recycled Post-Consumer","Recycled_Post_Consumer",(IF($G1382="Sustainably Sourced","Sustainably_sourced",(IF($G1382="Recycled pre-consumer organic","GOTS_recycled_organic","")))))))))))))))))),"")</f>
        <v/>
      </c>
      <c r="AE1382" t="e" cm="1">
        <f t="array" aca="1" ref="AE1382" ca="1">IF($I1382="",IF(INDIRECT("$F"&amp;$S1382)="","",IF(LEFT(INDIRECT("$F"&amp;$S1382),3)="GRS","GRS_RCS_RM",IF((LEFT(INDIRECT("$F"&amp;$S1382),3))="RCS","GRS_RCS_RM",IF(INDIRECT("$F"&amp;$S1382)="OCS (No Label)","OCS_Conversion_RM",IF(LEFT(INDIRECT("$F"&amp;$S1382),3)="OCS","OCS_RM",IF(RIGHT(INDIRECT("$F"&amp;$S1382),10)="conversion","GOTS_RM_conversion",IF((LEFT(INDIRECT("$F"&amp;$S1382),4))="GOTS","GOTS_RM","Responsible_RM"))))))),"DELETERM")</f>
        <v>#VALUE!</v>
      </c>
      <c r="AF1382" t="e" cm="1">
        <f t="array" aca="1" ref="AF1382" ca="1">IF($S1382="","",INDIRECT("$Z"&amp;$S1382))</f>
        <v>#VALUE!</v>
      </c>
      <c r="AG1382" t="str">
        <f t="shared" si="416"/>
        <v/>
      </c>
      <c r="AH1382" t="str" cm="1">
        <f t="array" aca="1" ref="AH1382" ca="1">IFERROR(INDIRECT("$ag"&amp;S1382),"")</f>
        <v/>
      </c>
      <c r="AI1382" t="e" cm="1">
        <f t="array" aca="1" ref="AI1382" ca="1">INDIRECT("O"&amp;S1382)</f>
        <v>#VALUE!</v>
      </c>
      <c r="AJ1382" t="str">
        <f t="shared" si="417"/>
        <v/>
      </c>
    </row>
    <row r="1383" spans="1:36" ht="16.5" customHeight="1">
      <c r="A1383" s="128" t="str">
        <f>IF(B1383="","",COUNTA($B$63:$B1383))</f>
        <v/>
      </c>
      <c r="B1383" s="132"/>
      <c r="C1383" s="133"/>
      <c r="D1383" s="140"/>
      <c r="E1383" s="140"/>
      <c r="F1383" s="133"/>
      <c r="G1383" s="141"/>
      <c r="H1383" s="141"/>
      <c r="I1383" s="141"/>
      <c r="J1383" s="141"/>
      <c r="K1383" s="37"/>
      <c r="L1383" s="142" t="str">
        <f>IF(R1383="","",LEFT(R1383,LEN(R1383)-2))</f>
        <v/>
      </c>
      <c r="M1383" s="142"/>
      <c r="N1383" s="60"/>
      <c r="O1383" s="313"/>
      <c r="Q1383" t="str">
        <f t="shared" si="412"/>
        <v/>
      </c>
      <c r="R1383" t="str">
        <f t="shared" ref="R1383" si="428">CONCATENATE($Q1383,Q1384,Q1385,Q1386,Q1387,Q1388,$Q1389,$Q1390,$Q1391,$Q1392,$Q1393,$Q1394)</f>
        <v/>
      </c>
      <c r="S1383" t="e">
        <f t="shared" ca="1" si="421"/>
        <v>#VALUE!</v>
      </c>
      <c r="T1383" t="e">
        <f t="shared" ca="1" si="418"/>
        <v>#VALUE!</v>
      </c>
      <c r="U1383">
        <f t="shared" si="422"/>
        <v>1320</v>
      </c>
      <c r="V1383">
        <v>110.000000000009</v>
      </c>
      <c r="W1383">
        <f t="shared" si="425"/>
        <v>110</v>
      </c>
      <c r="X1383" t="str" cm="1">
        <f t="array" aca="1" ref="X1383" ca="1">IFERROR(INDEX('PC&amp;PD'!$A$1:$AS$19,ROW('PC&amp;PD'!$A$19),MATCH(INDIRECT(T1383),'PC&amp;PD'!$A$1:$AS$1,0)),"")</f>
        <v/>
      </c>
      <c r="Z1383" t="str">
        <f t="shared" ref="Z1383" si="429">IFERROR(IF($F1383="OCS 100","OCS (OCS 100)",IF($F1383="OCS Blended","OCS (OCS Blended)",IF($F1383="OCS (No Label)","OCS (No Label)",IF($F1383="RCS 100","RCS (RCS 100)",IF($F1383="RCS Blended","RCS (RCS Blended)",IF($F1383="GRS","GRS (GRS)",IF($F1383="GRS (No Label)", "GRS (No Label)",IF($F1383="RDS","RDS (RDS)",IF($F1383="RWS","RWS (RWS)",IF($F1383="RAS","RAS (RAS)",IF($F1383="RMS","RMS (RMS)",IF($F1383="GOTS Organic","GOTS (Organic)",IF($F1383="GOTS Made with organic","GOTS (Made with Organic)",IF($F1383="GOTS Organic - in conversion","GOTS (Organic - In Conversion)",IF($F1383="GOTS Made with organic - in conversion","GOTS (Made with Organic - In Conversion)",""))))))))))))))),"")</f>
        <v/>
      </c>
      <c r="AA1383" t="str">
        <f t="shared" si="413"/>
        <v/>
      </c>
      <c r="AB1383" t="str">
        <f t="shared" si="414"/>
        <v/>
      </c>
      <c r="AC1383" t="e">
        <f t="shared" ca="1" si="415"/>
        <v>#VALUE!</v>
      </c>
      <c r="AD1383" t="str" cm="1">
        <f t="array" aca="1" ref="AD1383" ca="1">IFERROR(IF((LEFT(INDIRECT("$F"&amp;$S1383),4))="GOTS",IF($G1383="Organic","GOTS_Organic_raw",(IF($G1383="Responsible","GOTS_Responsible",(IF($G1383="No Attribute (Conventional)","GOTS_conventional",(IF($G1383="Recycled Pre/Post-Consumer","GOTS_pre_post",(IF($G1383="In-Conversion","GOTS_in_conversion",(IF($G1383="Sustainably Sourced","Sustainably_sourced",(IF($G1383="Recycled pre-consumer organic","GOTS_recycled_organic",""))))))))))))),IF($G1383="Organic","Organic",(IF($G1383="Responsible","Responsible",(IF($G1383="No Attribute (Conventional)","No_Attribute_Conventional",(IF($G1383="Recycled Pre/Post-Consumer","Recycled_Pre_Post_Consumer",(IF($G1383="In-Conversion","In_Conversion",(IF($G1383="Recycled Pre-Consumer","Recycled_Pre_Consumer",(IF($G1383="Recycled Post-Consumer","Recycled_Post_Consumer",(IF($G1383="Sustainably Sourced","Sustainably_sourced",(IF($G1383="Recycled pre-consumer organic","GOTS_recycled_organic","")))))))))))))))))),"")</f>
        <v/>
      </c>
      <c r="AE1383" t="e" cm="1">
        <f t="array" aca="1" ref="AE1383" ca="1">IF($I1383="",IF(INDIRECT("$F"&amp;$S1383)="","",IF(LEFT(INDIRECT("$F"&amp;$S1383),3)="GRS","GRS_RCS_RM",IF((LEFT(INDIRECT("$F"&amp;$S1383),3))="RCS","GRS_RCS_RM",IF(INDIRECT("$F"&amp;$S1383)="OCS (No Label)","OCS_Conversion_RM",IF(LEFT(INDIRECT("$F"&amp;$S1383),3)="OCS","OCS_RM",IF(RIGHT(INDIRECT("$F"&amp;$S1383),10)="conversion","GOTS_RM_conversion",IF((LEFT(INDIRECT("$F"&amp;$S1383),4))="GOTS","GOTS_RM","Responsible_RM"))))))),"DELETERM")</f>
        <v>#VALUE!</v>
      </c>
      <c r="AF1383" t="e" cm="1">
        <f t="array" aca="1" ref="AF1383" ca="1">IF($S1383="","",INDIRECT("$Z"&amp;$S1383))</f>
        <v>#VALUE!</v>
      </c>
      <c r="AG1383" t="str">
        <f t="shared" si="416"/>
        <v/>
      </c>
      <c r="AH1383" t="str" cm="1">
        <f t="array" aca="1" ref="AH1383" ca="1">IFERROR(INDIRECT("$ag"&amp;S1383),"")</f>
        <v/>
      </c>
      <c r="AI1383" t="e" cm="1">
        <f t="array" aca="1" ref="AI1383" ca="1">INDIRECT("O"&amp;S1383)</f>
        <v>#VALUE!</v>
      </c>
      <c r="AJ1383" t="str">
        <f t="shared" si="417"/>
        <v/>
      </c>
    </row>
    <row r="1384" spans="1:36" ht="16.5" customHeight="1">
      <c r="A1384" s="129"/>
      <c r="B1384" s="134"/>
      <c r="C1384" s="135"/>
      <c r="D1384" s="146"/>
      <c r="E1384" s="146"/>
      <c r="F1384" s="135"/>
      <c r="G1384" s="147"/>
      <c r="H1384" s="147"/>
      <c r="I1384" s="147"/>
      <c r="J1384" s="147"/>
      <c r="K1384" s="38"/>
      <c r="L1384" s="143"/>
      <c r="M1384" s="143"/>
      <c r="N1384" s="61"/>
      <c r="O1384" s="314"/>
      <c r="Q1384" t="str">
        <f t="shared" si="412"/>
        <v/>
      </c>
      <c r="S1384" t="e">
        <f t="shared" ca="1" si="421"/>
        <v>#VALUE!</v>
      </c>
      <c r="T1384" t="e">
        <f t="shared" ca="1" si="418"/>
        <v>#VALUE!</v>
      </c>
      <c r="U1384">
        <f t="shared" si="422"/>
        <v>1320</v>
      </c>
      <c r="V1384">
        <v>110.083333333342</v>
      </c>
      <c r="W1384">
        <f t="shared" si="425"/>
        <v>110</v>
      </c>
      <c r="X1384" t="str" cm="1">
        <f t="array" aca="1" ref="X1384" ca="1">IFERROR(INDEX('PC&amp;PD'!$A$1:$AS$19,ROW('PC&amp;PD'!$A$19),MATCH(INDIRECT(T1384),'PC&amp;PD'!$A$1:$AS$1,0)),"")</f>
        <v/>
      </c>
      <c r="AA1384" t="str">
        <f t="shared" si="413"/>
        <v/>
      </c>
      <c r="AB1384" t="str">
        <f t="shared" si="414"/>
        <v/>
      </c>
      <c r="AC1384" t="e">
        <f t="shared" ca="1" si="415"/>
        <v>#VALUE!</v>
      </c>
      <c r="AD1384" t="str" cm="1">
        <f t="array" aca="1" ref="AD1384" ca="1">IFERROR(IF((LEFT(INDIRECT("$F"&amp;$S1384),4))="GOTS",IF($G1384="Organic","GOTS_Organic_raw",(IF($G1384="Responsible","GOTS_Responsible",(IF($G1384="No Attribute (Conventional)","GOTS_conventional",(IF($G1384="Recycled Pre/Post-Consumer","GOTS_pre_post",(IF($G1384="In-Conversion","GOTS_in_conversion",(IF($G1384="Sustainably Sourced","Sustainably_sourced",(IF($G1384="Recycled pre-consumer organic","GOTS_recycled_organic",""))))))))))))),IF($G1384="Organic","Organic",(IF($G1384="Responsible","Responsible",(IF($G1384="No Attribute (Conventional)","No_Attribute_Conventional",(IF($G1384="Recycled Pre/Post-Consumer","Recycled_Pre_Post_Consumer",(IF($G1384="In-Conversion","In_Conversion",(IF($G1384="Recycled Pre-Consumer","Recycled_Pre_Consumer",(IF($G1384="Recycled Post-Consumer","Recycled_Post_Consumer",(IF($G1384="Sustainably Sourced","Sustainably_sourced",(IF($G1384="Recycled pre-consumer organic","GOTS_recycled_organic","")))))))))))))))))),"")</f>
        <v/>
      </c>
      <c r="AE1384" t="e" cm="1">
        <f t="array" aca="1" ref="AE1384" ca="1">IF($I1384="",IF(INDIRECT("$F"&amp;$S1384)="","",IF(LEFT(INDIRECT("$F"&amp;$S1384),3)="GRS","GRS_RCS_RM",IF((LEFT(INDIRECT("$F"&amp;$S1384),3))="RCS","GRS_RCS_RM",IF(INDIRECT("$F"&amp;$S1384)="OCS (No Label)","OCS_Conversion_RM",IF(LEFT(INDIRECT("$F"&amp;$S1384),3)="OCS","OCS_RM",IF(RIGHT(INDIRECT("$F"&amp;$S1384),10)="conversion","GOTS_RM_conversion",IF((LEFT(INDIRECT("$F"&amp;$S1384),4))="GOTS","GOTS_RM","Responsible_RM"))))))),"DELETERM")</f>
        <v>#VALUE!</v>
      </c>
      <c r="AF1384" t="e" cm="1">
        <f t="array" aca="1" ref="AF1384" ca="1">IF($S1384="","",INDIRECT("$Z"&amp;$S1384))</f>
        <v>#VALUE!</v>
      </c>
      <c r="AG1384" t="str">
        <f t="shared" si="416"/>
        <v/>
      </c>
      <c r="AH1384" t="str" cm="1">
        <f t="array" aca="1" ref="AH1384" ca="1">IFERROR(INDIRECT("$ag"&amp;S1384),"")</f>
        <v/>
      </c>
      <c r="AI1384" t="e" cm="1">
        <f t="array" aca="1" ref="AI1384" ca="1">INDIRECT("O"&amp;S1384)</f>
        <v>#VALUE!</v>
      </c>
      <c r="AJ1384" t="str">
        <f t="shared" si="417"/>
        <v/>
      </c>
    </row>
    <row r="1385" spans="1:36" ht="16.5" customHeight="1">
      <c r="A1385" s="129"/>
      <c r="B1385" s="134"/>
      <c r="C1385" s="135"/>
      <c r="D1385" s="146"/>
      <c r="E1385" s="146"/>
      <c r="F1385" s="135"/>
      <c r="G1385" s="147"/>
      <c r="H1385" s="147"/>
      <c r="I1385" s="147"/>
      <c r="J1385" s="147"/>
      <c r="K1385" s="38"/>
      <c r="L1385" s="143"/>
      <c r="M1385" s="143"/>
      <c r="N1385" s="61"/>
      <c r="O1385" s="314"/>
      <c r="Q1385" t="str">
        <f t="shared" si="412"/>
        <v/>
      </c>
      <c r="S1385" t="e">
        <f t="shared" ca="1" si="421"/>
        <v>#VALUE!</v>
      </c>
      <c r="T1385" t="e">
        <f t="shared" ca="1" si="418"/>
        <v>#VALUE!</v>
      </c>
      <c r="U1385">
        <f t="shared" si="422"/>
        <v>1320</v>
      </c>
      <c r="V1385">
        <v>110.166666666675</v>
      </c>
      <c r="W1385">
        <f t="shared" si="425"/>
        <v>110</v>
      </c>
      <c r="X1385" t="str" cm="1">
        <f t="array" aca="1" ref="X1385" ca="1">IFERROR(INDEX('PC&amp;PD'!$A$1:$AS$19,ROW('PC&amp;PD'!$A$19),MATCH(INDIRECT(T1385),'PC&amp;PD'!$A$1:$AS$1,0)),"")</f>
        <v/>
      </c>
      <c r="AA1385" t="str">
        <f t="shared" si="413"/>
        <v/>
      </c>
      <c r="AB1385" t="str">
        <f t="shared" si="414"/>
        <v/>
      </c>
      <c r="AC1385" t="e">
        <f t="shared" ca="1" si="415"/>
        <v>#VALUE!</v>
      </c>
      <c r="AD1385" t="str" cm="1">
        <f t="array" aca="1" ref="AD1385" ca="1">IFERROR(IF((LEFT(INDIRECT("$F"&amp;$S1385),4))="GOTS",IF($G1385="Organic","GOTS_Organic_raw",(IF($G1385="Responsible","GOTS_Responsible",(IF($G1385="No Attribute (Conventional)","GOTS_conventional",(IF($G1385="Recycled Pre/Post-Consumer","GOTS_pre_post",(IF($G1385="In-Conversion","GOTS_in_conversion",(IF($G1385="Sustainably Sourced","Sustainably_sourced",(IF($G1385="Recycled pre-consumer organic","GOTS_recycled_organic",""))))))))))))),IF($G1385="Organic","Organic",(IF($G1385="Responsible","Responsible",(IF($G1385="No Attribute (Conventional)","No_Attribute_Conventional",(IF($G1385="Recycled Pre/Post-Consumer","Recycled_Pre_Post_Consumer",(IF($G1385="In-Conversion","In_Conversion",(IF($G1385="Recycled Pre-Consumer","Recycled_Pre_Consumer",(IF($G1385="Recycled Post-Consumer","Recycled_Post_Consumer",(IF($G1385="Sustainably Sourced","Sustainably_sourced",(IF($G1385="Recycled pre-consumer organic","GOTS_recycled_organic","")))))))))))))))))),"")</f>
        <v/>
      </c>
      <c r="AE1385" t="e" cm="1">
        <f t="array" aca="1" ref="AE1385" ca="1">IF($I1385="",IF(INDIRECT("$F"&amp;$S1385)="","",IF(LEFT(INDIRECT("$F"&amp;$S1385),3)="GRS","GRS_RCS_RM",IF((LEFT(INDIRECT("$F"&amp;$S1385),3))="RCS","GRS_RCS_RM",IF(INDIRECT("$F"&amp;$S1385)="OCS (No Label)","OCS_Conversion_RM",IF(LEFT(INDIRECT("$F"&amp;$S1385),3)="OCS","OCS_RM",IF(RIGHT(INDIRECT("$F"&amp;$S1385),10)="conversion","GOTS_RM_conversion",IF((LEFT(INDIRECT("$F"&amp;$S1385),4))="GOTS","GOTS_RM","Responsible_RM"))))))),"DELETERM")</f>
        <v>#VALUE!</v>
      </c>
      <c r="AF1385" t="e" cm="1">
        <f t="array" aca="1" ref="AF1385" ca="1">IF($S1385="","",INDIRECT("$Z"&amp;$S1385))</f>
        <v>#VALUE!</v>
      </c>
      <c r="AG1385" t="str">
        <f t="shared" si="416"/>
        <v/>
      </c>
      <c r="AH1385" t="str" cm="1">
        <f t="array" aca="1" ref="AH1385" ca="1">IFERROR(INDIRECT("$ag"&amp;S1385),"")</f>
        <v/>
      </c>
      <c r="AI1385" t="e" cm="1">
        <f t="array" aca="1" ref="AI1385" ca="1">INDIRECT("O"&amp;S1385)</f>
        <v>#VALUE!</v>
      </c>
      <c r="AJ1385" t="str">
        <f t="shared" si="417"/>
        <v/>
      </c>
    </row>
    <row r="1386" spans="1:36" ht="16.5" customHeight="1">
      <c r="A1386" s="129"/>
      <c r="B1386" s="134"/>
      <c r="C1386" s="135"/>
      <c r="D1386" s="146"/>
      <c r="E1386" s="146"/>
      <c r="F1386" s="135"/>
      <c r="G1386" s="147"/>
      <c r="H1386" s="147"/>
      <c r="I1386" s="147"/>
      <c r="J1386" s="147"/>
      <c r="K1386" s="38"/>
      <c r="L1386" s="143"/>
      <c r="M1386" s="143"/>
      <c r="N1386" s="61"/>
      <c r="O1386" s="314"/>
      <c r="Q1386" t="str">
        <f t="shared" si="412"/>
        <v/>
      </c>
      <c r="S1386" t="e">
        <f t="shared" ca="1" si="421"/>
        <v>#VALUE!</v>
      </c>
      <c r="T1386" t="e">
        <f t="shared" ca="1" si="418"/>
        <v>#VALUE!</v>
      </c>
      <c r="U1386">
        <f t="shared" si="422"/>
        <v>1320</v>
      </c>
      <c r="V1386">
        <v>110.250000000009</v>
      </c>
      <c r="W1386">
        <f t="shared" si="425"/>
        <v>110</v>
      </c>
      <c r="X1386" t="str" cm="1">
        <f t="array" aca="1" ref="X1386" ca="1">IFERROR(INDEX('PC&amp;PD'!$A$1:$AS$19,ROW('PC&amp;PD'!$A$19),MATCH(INDIRECT(T1386),'PC&amp;PD'!$A$1:$AS$1,0)),"")</f>
        <v/>
      </c>
      <c r="AA1386" t="str">
        <f t="shared" si="413"/>
        <v/>
      </c>
      <c r="AB1386" t="str">
        <f t="shared" si="414"/>
        <v/>
      </c>
      <c r="AC1386" t="e">
        <f t="shared" ca="1" si="415"/>
        <v>#VALUE!</v>
      </c>
      <c r="AD1386" t="str" cm="1">
        <f t="array" aca="1" ref="AD1386" ca="1">IFERROR(IF((LEFT(INDIRECT("$F"&amp;$S1386),4))="GOTS",IF($G1386="Organic","GOTS_Organic_raw",(IF($G1386="Responsible","GOTS_Responsible",(IF($G1386="No Attribute (Conventional)","GOTS_conventional",(IF($G1386="Recycled Pre/Post-Consumer","GOTS_pre_post",(IF($G1386="In-Conversion","GOTS_in_conversion",(IF($G1386="Sustainably Sourced","Sustainably_sourced",(IF($G1386="Recycled pre-consumer organic","GOTS_recycled_organic",""))))))))))))),IF($G1386="Organic","Organic",(IF($G1386="Responsible","Responsible",(IF($G1386="No Attribute (Conventional)","No_Attribute_Conventional",(IF($G1386="Recycled Pre/Post-Consumer","Recycled_Pre_Post_Consumer",(IF($G1386="In-Conversion","In_Conversion",(IF($G1386="Recycled Pre-Consumer","Recycled_Pre_Consumer",(IF($G1386="Recycled Post-Consumer","Recycled_Post_Consumer",(IF($G1386="Sustainably Sourced","Sustainably_sourced",(IF($G1386="Recycled pre-consumer organic","GOTS_recycled_organic","")))))))))))))))))),"")</f>
        <v/>
      </c>
      <c r="AE1386" t="e" cm="1">
        <f t="array" aca="1" ref="AE1386" ca="1">IF($I1386="",IF(INDIRECT("$F"&amp;$S1386)="","",IF(LEFT(INDIRECT("$F"&amp;$S1386),3)="GRS","GRS_RCS_RM",IF((LEFT(INDIRECT("$F"&amp;$S1386),3))="RCS","GRS_RCS_RM",IF(INDIRECT("$F"&amp;$S1386)="OCS (No Label)","OCS_Conversion_RM",IF(LEFT(INDIRECT("$F"&amp;$S1386),3)="OCS","OCS_RM",IF(RIGHT(INDIRECT("$F"&amp;$S1386),10)="conversion","GOTS_RM_conversion",IF((LEFT(INDIRECT("$F"&amp;$S1386),4))="GOTS","GOTS_RM","Responsible_RM"))))))),"DELETERM")</f>
        <v>#VALUE!</v>
      </c>
      <c r="AF1386" t="e" cm="1">
        <f t="array" aca="1" ref="AF1386" ca="1">IF($S1386="","",INDIRECT("$Z"&amp;$S1386))</f>
        <v>#VALUE!</v>
      </c>
      <c r="AG1386" t="str">
        <f t="shared" si="416"/>
        <v/>
      </c>
      <c r="AH1386" t="str" cm="1">
        <f t="array" aca="1" ref="AH1386" ca="1">IFERROR(INDIRECT("$ag"&amp;S1386),"")</f>
        <v/>
      </c>
      <c r="AI1386" t="e" cm="1">
        <f t="array" aca="1" ref="AI1386" ca="1">INDIRECT("O"&amp;S1386)</f>
        <v>#VALUE!</v>
      </c>
      <c r="AJ1386" t="str">
        <f t="shared" si="417"/>
        <v/>
      </c>
    </row>
    <row r="1387" spans="1:36" ht="16.5" customHeight="1">
      <c r="A1387" s="129"/>
      <c r="B1387" s="134"/>
      <c r="C1387" s="135"/>
      <c r="D1387" s="146"/>
      <c r="E1387" s="146"/>
      <c r="F1387" s="135"/>
      <c r="G1387" s="147"/>
      <c r="H1387" s="147"/>
      <c r="I1387" s="147"/>
      <c r="J1387" s="147"/>
      <c r="K1387" s="38"/>
      <c r="L1387" s="143"/>
      <c r="M1387" s="143"/>
      <c r="N1387" s="61"/>
      <c r="O1387" s="314"/>
      <c r="Q1387" t="str">
        <f t="shared" si="412"/>
        <v/>
      </c>
      <c r="S1387" t="e">
        <f t="shared" ca="1" si="421"/>
        <v>#VALUE!</v>
      </c>
      <c r="T1387" t="e">
        <f t="shared" ca="1" si="418"/>
        <v>#VALUE!</v>
      </c>
      <c r="U1387">
        <f t="shared" si="422"/>
        <v>1320</v>
      </c>
      <c r="V1387">
        <v>110.333333333342</v>
      </c>
      <c r="W1387">
        <f t="shared" si="425"/>
        <v>110</v>
      </c>
      <c r="X1387" t="str" cm="1">
        <f t="array" aca="1" ref="X1387" ca="1">IFERROR(INDEX('PC&amp;PD'!$A$1:$AS$19,ROW('PC&amp;PD'!$A$19),MATCH(INDIRECT(T1387),'PC&amp;PD'!$A$1:$AS$1,0)),"")</f>
        <v/>
      </c>
      <c r="AA1387" t="str">
        <f t="shared" si="413"/>
        <v/>
      </c>
      <c r="AB1387" t="str">
        <f t="shared" si="414"/>
        <v/>
      </c>
      <c r="AC1387" t="e">
        <f t="shared" ca="1" si="415"/>
        <v>#VALUE!</v>
      </c>
      <c r="AD1387" t="str" cm="1">
        <f t="array" aca="1" ref="AD1387" ca="1">IFERROR(IF((LEFT(INDIRECT("$F"&amp;$S1387),4))="GOTS",IF($G1387="Organic","GOTS_Organic_raw",(IF($G1387="Responsible","GOTS_Responsible",(IF($G1387="No Attribute (Conventional)","GOTS_conventional",(IF($G1387="Recycled Pre/Post-Consumer","GOTS_pre_post",(IF($G1387="In-Conversion","GOTS_in_conversion",(IF($G1387="Sustainably Sourced","Sustainably_sourced",(IF($G1387="Recycled pre-consumer organic","GOTS_recycled_organic",""))))))))))))),IF($G1387="Organic","Organic",(IF($G1387="Responsible","Responsible",(IF($G1387="No Attribute (Conventional)","No_Attribute_Conventional",(IF($G1387="Recycled Pre/Post-Consumer","Recycled_Pre_Post_Consumer",(IF($G1387="In-Conversion","In_Conversion",(IF($G1387="Recycled Pre-Consumer","Recycled_Pre_Consumer",(IF($G1387="Recycled Post-Consumer","Recycled_Post_Consumer",(IF($G1387="Sustainably Sourced","Sustainably_sourced",(IF($G1387="Recycled pre-consumer organic","GOTS_recycled_organic","")))))))))))))))))),"")</f>
        <v/>
      </c>
      <c r="AE1387" t="e" cm="1">
        <f t="array" aca="1" ref="AE1387" ca="1">IF($I1387="",IF(INDIRECT("$F"&amp;$S1387)="","",IF(LEFT(INDIRECT("$F"&amp;$S1387),3)="GRS","GRS_RCS_RM",IF((LEFT(INDIRECT("$F"&amp;$S1387),3))="RCS","GRS_RCS_RM",IF(INDIRECT("$F"&amp;$S1387)="OCS (No Label)","OCS_Conversion_RM",IF(LEFT(INDIRECT("$F"&amp;$S1387),3)="OCS","OCS_RM",IF(RIGHT(INDIRECT("$F"&amp;$S1387),10)="conversion","GOTS_RM_conversion",IF((LEFT(INDIRECT("$F"&amp;$S1387),4))="GOTS","GOTS_RM","Responsible_RM"))))))),"DELETERM")</f>
        <v>#VALUE!</v>
      </c>
      <c r="AF1387" t="e" cm="1">
        <f t="array" aca="1" ref="AF1387" ca="1">IF($S1387="","",INDIRECT("$Z"&amp;$S1387))</f>
        <v>#VALUE!</v>
      </c>
      <c r="AG1387" t="str">
        <f t="shared" si="416"/>
        <v/>
      </c>
      <c r="AH1387" t="str" cm="1">
        <f t="array" aca="1" ref="AH1387" ca="1">IFERROR(INDIRECT("$ag"&amp;S1387),"")</f>
        <v/>
      </c>
      <c r="AI1387" t="e" cm="1">
        <f t="array" aca="1" ref="AI1387" ca="1">INDIRECT("O"&amp;S1387)</f>
        <v>#VALUE!</v>
      </c>
      <c r="AJ1387" t="str">
        <f t="shared" si="417"/>
        <v/>
      </c>
    </row>
    <row r="1388" spans="1:36" ht="16.5" customHeight="1">
      <c r="A1388" s="129"/>
      <c r="B1388" s="134"/>
      <c r="C1388" s="135"/>
      <c r="D1388" s="146"/>
      <c r="E1388" s="146"/>
      <c r="F1388" s="135"/>
      <c r="G1388" s="147"/>
      <c r="H1388" s="147"/>
      <c r="I1388" s="147"/>
      <c r="J1388" s="147"/>
      <c r="K1388" s="38"/>
      <c r="L1388" s="143"/>
      <c r="M1388" s="143"/>
      <c r="N1388" s="61"/>
      <c r="O1388" s="314"/>
      <c r="Q1388" t="str">
        <f t="shared" si="412"/>
        <v/>
      </c>
      <c r="S1388" t="e">
        <f t="shared" ca="1" si="421"/>
        <v>#VALUE!</v>
      </c>
      <c r="T1388" t="e">
        <f t="shared" ca="1" si="418"/>
        <v>#VALUE!</v>
      </c>
      <c r="U1388">
        <f t="shared" si="422"/>
        <v>1320</v>
      </c>
      <c r="V1388">
        <v>110.416666666675</v>
      </c>
      <c r="W1388">
        <f t="shared" si="425"/>
        <v>110</v>
      </c>
      <c r="X1388" t="str" cm="1">
        <f t="array" aca="1" ref="X1388" ca="1">IFERROR(INDEX('PC&amp;PD'!$A$1:$AS$19,ROW('PC&amp;PD'!$A$19),MATCH(INDIRECT(T1388),'PC&amp;PD'!$A$1:$AS$1,0)),"")</f>
        <v/>
      </c>
      <c r="AA1388" t="str">
        <f t="shared" si="413"/>
        <v/>
      </c>
      <c r="AB1388" t="str">
        <f t="shared" si="414"/>
        <v/>
      </c>
      <c r="AC1388" t="e">
        <f t="shared" ca="1" si="415"/>
        <v>#VALUE!</v>
      </c>
      <c r="AD1388" t="str" cm="1">
        <f t="array" aca="1" ref="AD1388" ca="1">IFERROR(IF((LEFT(INDIRECT("$F"&amp;$S1388),4))="GOTS",IF($G1388="Organic","GOTS_Organic_raw",(IF($G1388="Responsible","GOTS_Responsible",(IF($G1388="No Attribute (Conventional)","GOTS_conventional",(IF($G1388="Recycled Pre/Post-Consumer","GOTS_pre_post",(IF($G1388="In-Conversion","GOTS_in_conversion",(IF($G1388="Sustainably Sourced","Sustainably_sourced",(IF($G1388="Recycled pre-consumer organic","GOTS_recycled_organic",""))))))))))))),IF($G1388="Organic","Organic",(IF($G1388="Responsible","Responsible",(IF($G1388="No Attribute (Conventional)","No_Attribute_Conventional",(IF($G1388="Recycled Pre/Post-Consumer","Recycled_Pre_Post_Consumer",(IF($G1388="In-Conversion","In_Conversion",(IF($G1388="Recycled Pre-Consumer","Recycled_Pre_Consumer",(IF($G1388="Recycled Post-Consumer","Recycled_Post_Consumer",(IF($G1388="Sustainably Sourced","Sustainably_sourced",(IF($G1388="Recycled pre-consumer organic","GOTS_recycled_organic","")))))))))))))))))),"")</f>
        <v/>
      </c>
      <c r="AE1388" t="e" cm="1">
        <f t="array" aca="1" ref="AE1388" ca="1">IF($I1388="",IF(INDIRECT("$F"&amp;$S1388)="","",IF(LEFT(INDIRECT("$F"&amp;$S1388),3)="GRS","GRS_RCS_RM",IF((LEFT(INDIRECT("$F"&amp;$S1388),3))="RCS","GRS_RCS_RM",IF(INDIRECT("$F"&amp;$S1388)="OCS (No Label)","OCS_Conversion_RM",IF(LEFT(INDIRECT("$F"&amp;$S1388),3)="OCS","OCS_RM",IF(RIGHT(INDIRECT("$F"&amp;$S1388),10)="conversion","GOTS_RM_conversion",IF((LEFT(INDIRECT("$F"&amp;$S1388),4))="GOTS","GOTS_RM","Responsible_RM"))))))),"DELETERM")</f>
        <v>#VALUE!</v>
      </c>
      <c r="AF1388" t="e" cm="1">
        <f t="array" aca="1" ref="AF1388" ca="1">IF($S1388="","",INDIRECT("$Z"&amp;$S1388))</f>
        <v>#VALUE!</v>
      </c>
      <c r="AG1388" t="str">
        <f t="shared" si="416"/>
        <v/>
      </c>
      <c r="AH1388" t="str" cm="1">
        <f t="array" aca="1" ref="AH1388" ca="1">IFERROR(INDIRECT("$ag"&amp;S1388),"")</f>
        <v/>
      </c>
      <c r="AI1388" t="e" cm="1">
        <f t="array" aca="1" ref="AI1388" ca="1">INDIRECT("O"&amp;S1388)</f>
        <v>#VALUE!</v>
      </c>
      <c r="AJ1388" t="str">
        <f t="shared" si="417"/>
        <v/>
      </c>
    </row>
    <row r="1389" spans="1:36" ht="16.5" customHeight="1">
      <c r="A1389" s="130"/>
      <c r="B1389" s="136"/>
      <c r="C1389" s="137"/>
      <c r="D1389" s="146"/>
      <c r="E1389" s="146"/>
      <c r="F1389" s="137"/>
      <c r="G1389" s="147"/>
      <c r="H1389" s="147"/>
      <c r="I1389" s="147"/>
      <c r="J1389" s="147"/>
      <c r="K1389" s="38"/>
      <c r="L1389" s="144"/>
      <c r="M1389" s="144"/>
      <c r="N1389" s="61"/>
      <c r="O1389" s="314"/>
      <c r="Q1389" t="str">
        <f t="shared" si="412"/>
        <v/>
      </c>
      <c r="S1389" t="e">
        <f t="shared" ca="1" si="421"/>
        <v>#VALUE!</v>
      </c>
      <c r="T1389" t="e">
        <f t="shared" ca="1" si="418"/>
        <v>#VALUE!</v>
      </c>
      <c r="U1389">
        <f t="shared" si="422"/>
        <v>1320</v>
      </c>
      <c r="V1389">
        <v>110.500000000009</v>
      </c>
      <c r="W1389">
        <f t="shared" si="425"/>
        <v>110</v>
      </c>
      <c r="X1389" t="str" cm="1">
        <f t="array" aca="1" ref="X1389" ca="1">IFERROR(INDEX('PC&amp;PD'!$A$1:$AS$19,ROW('PC&amp;PD'!$A$19),MATCH(INDIRECT(T1389),'PC&amp;PD'!$A$1:$AS$1,0)),"")</f>
        <v/>
      </c>
      <c r="AA1389" t="str">
        <f t="shared" si="413"/>
        <v/>
      </c>
      <c r="AB1389" t="str">
        <f t="shared" si="414"/>
        <v/>
      </c>
      <c r="AC1389" t="e">
        <f t="shared" ca="1" si="415"/>
        <v>#VALUE!</v>
      </c>
      <c r="AD1389" t="str" cm="1">
        <f t="array" aca="1" ref="AD1389" ca="1">IFERROR(IF((LEFT(INDIRECT("$F"&amp;$S1389),4))="GOTS",IF($G1389="Organic","GOTS_Organic_raw",(IF($G1389="Responsible","GOTS_Responsible",(IF($G1389="No Attribute (Conventional)","GOTS_conventional",(IF($G1389="Recycled Pre/Post-Consumer","GOTS_pre_post",(IF($G1389="In-Conversion","GOTS_in_conversion",(IF($G1389="Sustainably Sourced","Sustainably_sourced",(IF($G1389="Recycled pre-consumer organic","GOTS_recycled_organic",""))))))))))))),IF($G1389="Organic","Organic",(IF($G1389="Responsible","Responsible",(IF($G1389="No Attribute (Conventional)","No_Attribute_Conventional",(IF($G1389="Recycled Pre/Post-Consumer","Recycled_Pre_Post_Consumer",(IF($G1389="In-Conversion","In_Conversion",(IF($G1389="Recycled Pre-Consumer","Recycled_Pre_Consumer",(IF($G1389="Recycled Post-Consumer","Recycled_Post_Consumer",(IF($G1389="Sustainably Sourced","Sustainably_sourced",(IF($G1389="Recycled pre-consumer organic","GOTS_recycled_organic","")))))))))))))))))),"")</f>
        <v/>
      </c>
      <c r="AE1389" t="e" cm="1">
        <f t="array" aca="1" ref="AE1389" ca="1">IF($I1389="",IF(INDIRECT("$F"&amp;$S1389)="","",IF(LEFT(INDIRECT("$F"&amp;$S1389),3)="GRS","GRS_RCS_RM",IF((LEFT(INDIRECT("$F"&amp;$S1389),3))="RCS","GRS_RCS_RM",IF(INDIRECT("$F"&amp;$S1389)="OCS (No Label)","OCS_Conversion_RM",IF(LEFT(INDIRECT("$F"&amp;$S1389),3)="OCS","OCS_RM",IF(RIGHT(INDIRECT("$F"&amp;$S1389),10)="conversion","GOTS_RM_conversion",IF((LEFT(INDIRECT("$F"&amp;$S1389),4))="GOTS","GOTS_RM","Responsible_RM"))))))),"DELETERM")</f>
        <v>#VALUE!</v>
      </c>
      <c r="AF1389" t="e" cm="1">
        <f t="array" aca="1" ref="AF1389" ca="1">IF($S1389="","",INDIRECT("$Z"&amp;$S1389))</f>
        <v>#VALUE!</v>
      </c>
      <c r="AG1389" t="str">
        <f t="shared" si="416"/>
        <v/>
      </c>
      <c r="AH1389" t="str" cm="1">
        <f t="array" aca="1" ref="AH1389" ca="1">IFERROR(INDIRECT("$ag"&amp;S1389),"")</f>
        <v/>
      </c>
      <c r="AI1389" t="e" cm="1">
        <f t="array" aca="1" ref="AI1389" ca="1">INDIRECT("O"&amp;S1389)</f>
        <v>#VALUE!</v>
      </c>
      <c r="AJ1389" t="str">
        <f t="shared" si="417"/>
        <v/>
      </c>
    </row>
    <row r="1390" spans="1:36" ht="16.5" customHeight="1">
      <c r="A1390" s="130"/>
      <c r="B1390" s="136"/>
      <c r="C1390" s="137"/>
      <c r="D1390" s="146"/>
      <c r="E1390" s="146"/>
      <c r="F1390" s="137"/>
      <c r="G1390" s="147"/>
      <c r="H1390" s="147"/>
      <c r="I1390" s="147"/>
      <c r="J1390" s="147"/>
      <c r="K1390" s="38"/>
      <c r="L1390" s="144"/>
      <c r="M1390" s="144"/>
      <c r="N1390" s="61"/>
      <c r="O1390" s="314"/>
      <c r="Q1390" t="str">
        <f t="shared" si="412"/>
        <v/>
      </c>
      <c r="S1390" t="e">
        <f t="shared" ca="1" si="421"/>
        <v>#VALUE!</v>
      </c>
      <c r="T1390" t="e">
        <f t="shared" ca="1" si="418"/>
        <v>#VALUE!</v>
      </c>
      <c r="U1390">
        <f t="shared" si="422"/>
        <v>1320</v>
      </c>
      <c r="V1390">
        <v>110.583333333342</v>
      </c>
      <c r="W1390">
        <f t="shared" si="425"/>
        <v>110</v>
      </c>
      <c r="X1390" t="str" cm="1">
        <f t="array" aca="1" ref="X1390" ca="1">IFERROR(INDEX('PC&amp;PD'!$A$1:$AS$19,ROW('PC&amp;PD'!$A$19),MATCH(INDIRECT(T1390),'PC&amp;PD'!$A$1:$AS$1,0)),"")</f>
        <v/>
      </c>
      <c r="AA1390" t="str">
        <f t="shared" si="413"/>
        <v/>
      </c>
      <c r="AB1390" t="str">
        <f t="shared" si="414"/>
        <v/>
      </c>
      <c r="AC1390" t="e">
        <f t="shared" ca="1" si="415"/>
        <v>#VALUE!</v>
      </c>
      <c r="AD1390" t="str" cm="1">
        <f t="array" aca="1" ref="AD1390" ca="1">IFERROR(IF((LEFT(INDIRECT("$F"&amp;$S1390),4))="GOTS",IF($G1390="Organic","GOTS_Organic_raw",(IF($G1390="Responsible","GOTS_Responsible",(IF($G1390="No Attribute (Conventional)","GOTS_conventional",(IF($G1390="Recycled Pre/Post-Consumer","GOTS_pre_post",(IF($G1390="In-Conversion","GOTS_in_conversion",(IF($G1390="Sustainably Sourced","Sustainably_sourced",(IF($G1390="Recycled pre-consumer organic","GOTS_recycled_organic",""))))))))))))),IF($G1390="Organic","Organic",(IF($G1390="Responsible","Responsible",(IF($G1390="No Attribute (Conventional)","No_Attribute_Conventional",(IF($G1390="Recycled Pre/Post-Consumer","Recycled_Pre_Post_Consumer",(IF($G1390="In-Conversion","In_Conversion",(IF($G1390="Recycled Pre-Consumer","Recycled_Pre_Consumer",(IF($G1390="Recycled Post-Consumer","Recycled_Post_Consumer",(IF($G1390="Sustainably Sourced","Sustainably_sourced",(IF($G1390="Recycled pre-consumer organic","GOTS_recycled_organic","")))))))))))))))))),"")</f>
        <v/>
      </c>
      <c r="AE1390" t="e" cm="1">
        <f t="array" aca="1" ref="AE1390" ca="1">IF($I1390="",IF(INDIRECT("$F"&amp;$S1390)="","",IF(LEFT(INDIRECT("$F"&amp;$S1390),3)="GRS","GRS_RCS_RM",IF((LEFT(INDIRECT("$F"&amp;$S1390),3))="RCS","GRS_RCS_RM",IF(INDIRECT("$F"&amp;$S1390)="OCS (No Label)","OCS_Conversion_RM",IF(LEFT(INDIRECT("$F"&amp;$S1390),3)="OCS","OCS_RM",IF(RIGHT(INDIRECT("$F"&amp;$S1390),10)="conversion","GOTS_RM_conversion",IF((LEFT(INDIRECT("$F"&amp;$S1390),4))="GOTS","GOTS_RM","Responsible_RM"))))))),"DELETERM")</f>
        <v>#VALUE!</v>
      </c>
      <c r="AF1390" t="e" cm="1">
        <f t="array" aca="1" ref="AF1390" ca="1">IF($S1390="","",INDIRECT("$Z"&amp;$S1390))</f>
        <v>#VALUE!</v>
      </c>
      <c r="AG1390" t="str">
        <f t="shared" si="416"/>
        <v/>
      </c>
      <c r="AH1390" t="str" cm="1">
        <f t="array" aca="1" ref="AH1390" ca="1">IFERROR(INDIRECT("$ag"&amp;S1390),"")</f>
        <v/>
      </c>
      <c r="AI1390" t="e" cm="1">
        <f t="array" aca="1" ref="AI1390" ca="1">INDIRECT("O"&amp;S1390)</f>
        <v>#VALUE!</v>
      </c>
      <c r="AJ1390" t="str">
        <f t="shared" si="417"/>
        <v/>
      </c>
    </row>
    <row r="1391" spans="1:36" ht="16.5" customHeight="1">
      <c r="A1391" s="130"/>
      <c r="B1391" s="136"/>
      <c r="C1391" s="137"/>
      <c r="D1391" s="146"/>
      <c r="E1391" s="146"/>
      <c r="F1391" s="137"/>
      <c r="G1391" s="147"/>
      <c r="H1391" s="147"/>
      <c r="I1391" s="147"/>
      <c r="J1391" s="147"/>
      <c r="K1391" s="38"/>
      <c r="L1391" s="144"/>
      <c r="M1391" s="144"/>
      <c r="N1391" s="61"/>
      <c r="O1391" s="314"/>
      <c r="Q1391" t="str">
        <f t="shared" si="412"/>
        <v/>
      </c>
      <c r="S1391" t="e">
        <f t="shared" ca="1" si="421"/>
        <v>#VALUE!</v>
      </c>
      <c r="T1391" t="e">
        <f t="shared" ca="1" si="418"/>
        <v>#VALUE!</v>
      </c>
      <c r="U1391">
        <f t="shared" si="422"/>
        <v>1320</v>
      </c>
      <c r="V1391">
        <v>110.666666666675</v>
      </c>
      <c r="W1391">
        <f t="shared" si="425"/>
        <v>110</v>
      </c>
      <c r="X1391" t="str" cm="1">
        <f t="array" aca="1" ref="X1391" ca="1">IFERROR(INDEX('PC&amp;PD'!$A$1:$AS$19,ROW('PC&amp;PD'!$A$19),MATCH(INDIRECT(T1391),'PC&amp;PD'!$A$1:$AS$1,0)),"")</f>
        <v/>
      </c>
      <c r="AA1391" t="str">
        <f t="shared" si="413"/>
        <v/>
      </c>
      <c r="AB1391" t="str">
        <f t="shared" si="414"/>
        <v/>
      </c>
      <c r="AC1391" t="e">
        <f t="shared" ca="1" si="415"/>
        <v>#VALUE!</v>
      </c>
      <c r="AD1391" t="str" cm="1">
        <f t="array" aca="1" ref="AD1391" ca="1">IFERROR(IF((LEFT(INDIRECT("$F"&amp;$S1391),4))="GOTS",IF($G1391="Organic","GOTS_Organic_raw",(IF($G1391="Responsible","GOTS_Responsible",(IF($G1391="No Attribute (Conventional)","GOTS_conventional",(IF($G1391="Recycled Pre/Post-Consumer","GOTS_pre_post",(IF($G1391="In-Conversion","GOTS_in_conversion",(IF($G1391="Sustainably Sourced","Sustainably_sourced",(IF($G1391="Recycled pre-consumer organic","GOTS_recycled_organic",""))))))))))))),IF($G1391="Organic","Organic",(IF($G1391="Responsible","Responsible",(IF($G1391="No Attribute (Conventional)","No_Attribute_Conventional",(IF($G1391="Recycled Pre/Post-Consumer","Recycled_Pre_Post_Consumer",(IF($G1391="In-Conversion","In_Conversion",(IF($G1391="Recycled Pre-Consumer","Recycled_Pre_Consumer",(IF($G1391="Recycled Post-Consumer","Recycled_Post_Consumer",(IF($G1391="Sustainably Sourced","Sustainably_sourced",(IF($G1391="Recycled pre-consumer organic","GOTS_recycled_organic","")))))))))))))))))),"")</f>
        <v/>
      </c>
      <c r="AE1391" t="e" cm="1">
        <f t="array" aca="1" ref="AE1391" ca="1">IF($I1391="",IF(INDIRECT("$F"&amp;$S1391)="","",IF(LEFT(INDIRECT("$F"&amp;$S1391),3)="GRS","GRS_RCS_RM",IF((LEFT(INDIRECT("$F"&amp;$S1391),3))="RCS","GRS_RCS_RM",IF(INDIRECT("$F"&amp;$S1391)="OCS (No Label)","OCS_Conversion_RM",IF(LEFT(INDIRECT("$F"&amp;$S1391),3)="OCS","OCS_RM",IF(RIGHT(INDIRECT("$F"&amp;$S1391),10)="conversion","GOTS_RM_conversion",IF((LEFT(INDIRECT("$F"&amp;$S1391),4))="GOTS","GOTS_RM","Responsible_RM"))))))),"DELETERM")</f>
        <v>#VALUE!</v>
      </c>
      <c r="AF1391" t="e" cm="1">
        <f t="array" aca="1" ref="AF1391" ca="1">IF($S1391="","",INDIRECT("$Z"&amp;$S1391))</f>
        <v>#VALUE!</v>
      </c>
      <c r="AG1391" t="str">
        <f t="shared" si="416"/>
        <v/>
      </c>
      <c r="AH1391" t="str" cm="1">
        <f t="array" aca="1" ref="AH1391" ca="1">IFERROR(INDIRECT("$ag"&amp;S1391),"")</f>
        <v/>
      </c>
      <c r="AI1391" t="e" cm="1">
        <f t="array" aca="1" ref="AI1391" ca="1">INDIRECT("O"&amp;S1391)</f>
        <v>#VALUE!</v>
      </c>
      <c r="AJ1391" t="str">
        <f t="shared" si="417"/>
        <v/>
      </c>
    </row>
    <row r="1392" spans="1:36" ht="16.5" customHeight="1">
      <c r="A1392" s="130"/>
      <c r="B1392" s="136"/>
      <c r="C1392" s="137"/>
      <c r="D1392" s="146"/>
      <c r="E1392" s="146"/>
      <c r="F1392" s="137"/>
      <c r="G1392" s="147"/>
      <c r="H1392" s="147"/>
      <c r="I1392" s="147"/>
      <c r="J1392" s="147"/>
      <c r="K1392" s="38"/>
      <c r="L1392" s="144"/>
      <c r="M1392" s="144"/>
      <c r="N1392" s="61"/>
      <c r="O1392" s="314"/>
      <c r="Q1392" t="str">
        <f t="shared" si="412"/>
        <v/>
      </c>
      <c r="S1392" t="e">
        <f t="shared" ca="1" si="421"/>
        <v>#VALUE!</v>
      </c>
      <c r="T1392" t="e">
        <f t="shared" ca="1" si="418"/>
        <v>#VALUE!</v>
      </c>
      <c r="U1392">
        <f t="shared" si="422"/>
        <v>1320</v>
      </c>
      <c r="V1392">
        <v>110.750000000009</v>
      </c>
      <c r="W1392">
        <f t="shared" si="425"/>
        <v>110</v>
      </c>
      <c r="X1392" t="str" cm="1">
        <f t="array" aca="1" ref="X1392" ca="1">IFERROR(INDEX('PC&amp;PD'!$A$1:$AS$19,ROW('PC&amp;PD'!$A$19),MATCH(INDIRECT(T1392),'PC&amp;PD'!$A$1:$AS$1,0)),"")</f>
        <v/>
      </c>
      <c r="AA1392" t="str">
        <f t="shared" si="413"/>
        <v/>
      </c>
      <c r="AB1392" t="str">
        <f t="shared" si="414"/>
        <v/>
      </c>
      <c r="AC1392" t="e">
        <f t="shared" ca="1" si="415"/>
        <v>#VALUE!</v>
      </c>
      <c r="AD1392" t="str" cm="1">
        <f t="array" aca="1" ref="AD1392" ca="1">IFERROR(IF((LEFT(INDIRECT("$F"&amp;$S1392),4))="GOTS",IF($G1392="Organic","GOTS_Organic_raw",(IF($G1392="Responsible","GOTS_Responsible",(IF($G1392="No Attribute (Conventional)","GOTS_conventional",(IF($G1392="Recycled Pre/Post-Consumer","GOTS_pre_post",(IF($G1392="In-Conversion","GOTS_in_conversion",(IF($G1392="Sustainably Sourced","Sustainably_sourced",(IF($G1392="Recycled pre-consumer organic","GOTS_recycled_organic",""))))))))))))),IF($G1392="Organic","Organic",(IF($G1392="Responsible","Responsible",(IF($G1392="No Attribute (Conventional)","No_Attribute_Conventional",(IF($G1392="Recycled Pre/Post-Consumer","Recycled_Pre_Post_Consumer",(IF($G1392="In-Conversion","In_Conversion",(IF($G1392="Recycled Pre-Consumer","Recycled_Pre_Consumer",(IF($G1392="Recycled Post-Consumer","Recycled_Post_Consumer",(IF($G1392="Sustainably Sourced","Sustainably_sourced",(IF($G1392="Recycled pre-consumer organic","GOTS_recycled_organic","")))))))))))))))))),"")</f>
        <v/>
      </c>
      <c r="AE1392" t="e" cm="1">
        <f t="array" aca="1" ref="AE1392" ca="1">IF($I1392="",IF(INDIRECT("$F"&amp;$S1392)="","",IF(LEFT(INDIRECT("$F"&amp;$S1392),3)="GRS","GRS_RCS_RM",IF((LEFT(INDIRECT("$F"&amp;$S1392),3))="RCS","GRS_RCS_RM",IF(INDIRECT("$F"&amp;$S1392)="OCS (No Label)","OCS_Conversion_RM",IF(LEFT(INDIRECT("$F"&amp;$S1392),3)="OCS","OCS_RM",IF(RIGHT(INDIRECT("$F"&amp;$S1392),10)="conversion","GOTS_RM_conversion",IF((LEFT(INDIRECT("$F"&amp;$S1392),4))="GOTS","GOTS_RM","Responsible_RM"))))))),"DELETERM")</f>
        <v>#VALUE!</v>
      </c>
      <c r="AF1392" t="e" cm="1">
        <f t="array" aca="1" ref="AF1392" ca="1">IF($S1392="","",INDIRECT("$Z"&amp;$S1392))</f>
        <v>#VALUE!</v>
      </c>
      <c r="AG1392" t="str">
        <f t="shared" si="416"/>
        <v/>
      </c>
      <c r="AH1392" t="str" cm="1">
        <f t="array" aca="1" ref="AH1392" ca="1">IFERROR(INDIRECT("$ag"&amp;S1392),"")</f>
        <v/>
      </c>
      <c r="AI1392" t="e" cm="1">
        <f t="array" aca="1" ref="AI1392" ca="1">INDIRECT("O"&amp;S1392)</f>
        <v>#VALUE!</v>
      </c>
      <c r="AJ1392" t="str">
        <f t="shared" si="417"/>
        <v/>
      </c>
    </row>
    <row r="1393" spans="1:36" ht="16.5" customHeight="1">
      <c r="A1393" s="130"/>
      <c r="B1393" s="136"/>
      <c r="C1393" s="137"/>
      <c r="D1393" s="146"/>
      <c r="E1393" s="146"/>
      <c r="F1393" s="137"/>
      <c r="G1393" s="147"/>
      <c r="H1393" s="147"/>
      <c r="I1393" s="147"/>
      <c r="J1393" s="147"/>
      <c r="K1393" s="38"/>
      <c r="L1393" s="144"/>
      <c r="M1393" s="144"/>
      <c r="N1393" s="61"/>
      <c r="O1393" s="314"/>
      <c r="Q1393" t="str">
        <f t="shared" si="412"/>
        <v/>
      </c>
      <c r="S1393" t="e">
        <f t="shared" ca="1" si="421"/>
        <v>#VALUE!</v>
      </c>
      <c r="T1393" t="e">
        <f t="shared" ca="1" si="418"/>
        <v>#VALUE!</v>
      </c>
      <c r="U1393">
        <f t="shared" si="422"/>
        <v>1320</v>
      </c>
      <c r="V1393">
        <v>110.833333333342</v>
      </c>
      <c r="W1393">
        <f t="shared" si="425"/>
        <v>110</v>
      </c>
      <c r="X1393" t="str" cm="1">
        <f t="array" aca="1" ref="X1393" ca="1">IFERROR(INDEX('PC&amp;PD'!$A$1:$AS$19,ROW('PC&amp;PD'!$A$19),MATCH(INDIRECT(T1393),'PC&amp;PD'!$A$1:$AS$1,0)),"")</f>
        <v/>
      </c>
      <c r="AA1393" t="str">
        <f t="shared" si="413"/>
        <v/>
      </c>
      <c r="AB1393" t="str">
        <f t="shared" si="414"/>
        <v/>
      </c>
      <c r="AC1393" t="e">
        <f t="shared" ca="1" si="415"/>
        <v>#VALUE!</v>
      </c>
      <c r="AD1393" t="str" cm="1">
        <f t="array" aca="1" ref="AD1393" ca="1">IFERROR(IF((LEFT(INDIRECT("$F"&amp;$S1393),4))="GOTS",IF($G1393="Organic","GOTS_Organic_raw",(IF($G1393="Responsible","GOTS_Responsible",(IF($G1393="No Attribute (Conventional)","GOTS_conventional",(IF($G1393="Recycled Pre/Post-Consumer","GOTS_pre_post",(IF($G1393="In-Conversion","GOTS_in_conversion",(IF($G1393="Sustainably Sourced","Sustainably_sourced",(IF($G1393="Recycled pre-consumer organic","GOTS_recycled_organic",""))))))))))))),IF($G1393="Organic","Organic",(IF($G1393="Responsible","Responsible",(IF($G1393="No Attribute (Conventional)","No_Attribute_Conventional",(IF($G1393="Recycled Pre/Post-Consumer","Recycled_Pre_Post_Consumer",(IF($G1393="In-Conversion","In_Conversion",(IF($G1393="Recycled Pre-Consumer","Recycled_Pre_Consumer",(IF($G1393="Recycled Post-Consumer","Recycled_Post_Consumer",(IF($G1393="Sustainably Sourced","Sustainably_sourced",(IF($G1393="Recycled pre-consumer organic","GOTS_recycled_organic","")))))))))))))))))),"")</f>
        <v/>
      </c>
      <c r="AE1393" t="e" cm="1">
        <f t="array" aca="1" ref="AE1393" ca="1">IF($I1393="",IF(INDIRECT("$F"&amp;$S1393)="","",IF(LEFT(INDIRECT("$F"&amp;$S1393),3)="GRS","GRS_RCS_RM",IF((LEFT(INDIRECT("$F"&amp;$S1393),3))="RCS","GRS_RCS_RM",IF(INDIRECT("$F"&amp;$S1393)="OCS (No Label)","OCS_Conversion_RM",IF(LEFT(INDIRECT("$F"&amp;$S1393),3)="OCS","OCS_RM",IF(RIGHT(INDIRECT("$F"&amp;$S1393),10)="conversion","GOTS_RM_conversion",IF((LEFT(INDIRECT("$F"&amp;$S1393),4))="GOTS","GOTS_RM","Responsible_RM"))))))),"DELETERM")</f>
        <v>#VALUE!</v>
      </c>
      <c r="AF1393" t="e" cm="1">
        <f t="array" aca="1" ref="AF1393" ca="1">IF($S1393="","",INDIRECT("$Z"&amp;$S1393))</f>
        <v>#VALUE!</v>
      </c>
      <c r="AG1393" t="str">
        <f t="shared" si="416"/>
        <v/>
      </c>
      <c r="AH1393" t="str" cm="1">
        <f t="array" aca="1" ref="AH1393" ca="1">IFERROR(INDIRECT("$ag"&amp;S1393),"")</f>
        <v/>
      </c>
      <c r="AI1393" t="e" cm="1">
        <f t="array" aca="1" ref="AI1393" ca="1">INDIRECT("O"&amp;S1393)</f>
        <v>#VALUE!</v>
      </c>
      <c r="AJ1393" t="str">
        <f t="shared" si="417"/>
        <v/>
      </c>
    </row>
    <row r="1394" spans="1:36" ht="16.5" customHeight="1" thickBot="1">
      <c r="A1394" s="131"/>
      <c r="B1394" s="138"/>
      <c r="C1394" s="139"/>
      <c r="D1394" s="148"/>
      <c r="E1394" s="148"/>
      <c r="F1394" s="139"/>
      <c r="G1394" s="149"/>
      <c r="H1394" s="149"/>
      <c r="I1394" s="149"/>
      <c r="J1394" s="149"/>
      <c r="K1394" s="39"/>
      <c r="L1394" s="145"/>
      <c r="M1394" s="145"/>
      <c r="N1394" s="62"/>
      <c r="O1394" s="315"/>
      <c r="Q1394" t="str">
        <f t="shared" si="412"/>
        <v/>
      </c>
      <c r="S1394" t="e">
        <f t="shared" ca="1" si="421"/>
        <v>#VALUE!</v>
      </c>
      <c r="T1394" t="e">
        <f t="shared" ca="1" si="418"/>
        <v>#VALUE!</v>
      </c>
      <c r="U1394">
        <f t="shared" si="422"/>
        <v>1320</v>
      </c>
      <c r="V1394">
        <v>110.916666666675</v>
      </c>
      <c r="W1394">
        <f t="shared" si="425"/>
        <v>110</v>
      </c>
      <c r="X1394" t="str" cm="1">
        <f t="array" aca="1" ref="X1394" ca="1">IFERROR(INDEX('PC&amp;PD'!$A$1:$AS$19,ROW('PC&amp;PD'!$A$19),MATCH(INDIRECT(T1394),'PC&amp;PD'!$A$1:$AS$1,0)),"")</f>
        <v/>
      </c>
      <c r="AA1394" t="str">
        <f t="shared" si="413"/>
        <v/>
      </c>
      <c r="AB1394" t="str">
        <f t="shared" si="414"/>
        <v/>
      </c>
      <c r="AC1394" t="e">
        <f t="shared" ca="1" si="415"/>
        <v>#VALUE!</v>
      </c>
      <c r="AD1394" t="str" cm="1">
        <f t="array" aca="1" ref="AD1394" ca="1">IFERROR(IF((LEFT(INDIRECT("$F"&amp;$S1394),4))="GOTS",IF($G1394="Organic","GOTS_Organic_raw",(IF($G1394="Responsible","GOTS_Responsible",(IF($G1394="No Attribute (Conventional)","GOTS_conventional",(IF($G1394="Recycled Pre/Post-Consumer","GOTS_pre_post",(IF($G1394="In-Conversion","GOTS_in_conversion",(IF($G1394="Sustainably Sourced","Sustainably_sourced",(IF($G1394="Recycled pre-consumer organic","GOTS_recycled_organic",""))))))))))))),IF($G1394="Organic","Organic",(IF($G1394="Responsible","Responsible",(IF($G1394="No Attribute (Conventional)","No_Attribute_Conventional",(IF($G1394="Recycled Pre/Post-Consumer","Recycled_Pre_Post_Consumer",(IF($G1394="In-Conversion","In_Conversion",(IF($G1394="Recycled Pre-Consumer","Recycled_Pre_Consumer",(IF($G1394="Recycled Post-Consumer","Recycled_Post_Consumer",(IF($G1394="Sustainably Sourced","Sustainably_sourced",(IF($G1394="Recycled pre-consumer organic","GOTS_recycled_organic","")))))))))))))))))),"")</f>
        <v/>
      </c>
      <c r="AE1394" t="e" cm="1">
        <f t="array" aca="1" ref="AE1394" ca="1">IF($I1394="",IF(INDIRECT("$F"&amp;$S1394)="","",IF(LEFT(INDIRECT("$F"&amp;$S1394),3)="GRS","GRS_RCS_RM",IF((LEFT(INDIRECT("$F"&amp;$S1394),3))="RCS","GRS_RCS_RM",IF(INDIRECT("$F"&amp;$S1394)="OCS (No Label)","OCS_Conversion_RM",IF(LEFT(INDIRECT("$F"&amp;$S1394),3)="OCS","OCS_RM",IF(RIGHT(INDIRECT("$F"&amp;$S1394),10)="conversion","GOTS_RM_conversion",IF((LEFT(INDIRECT("$F"&amp;$S1394),4))="GOTS","GOTS_RM","Responsible_RM"))))))),"DELETERM")</f>
        <v>#VALUE!</v>
      </c>
      <c r="AF1394" t="e" cm="1">
        <f t="array" aca="1" ref="AF1394" ca="1">IF($S1394="","",INDIRECT("$Z"&amp;$S1394))</f>
        <v>#VALUE!</v>
      </c>
      <c r="AG1394" t="str">
        <f t="shared" si="416"/>
        <v/>
      </c>
      <c r="AH1394" t="str" cm="1">
        <f t="array" aca="1" ref="AH1394" ca="1">IFERROR(INDIRECT("$ag"&amp;S1394),"")</f>
        <v/>
      </c>
      <c r="AI1394" t="e" cm="1">
        <f t="array" aca="1" ref="AI1394" ca="1">INDIRECT("O"&amp;S1394)</f>
        <v>#VALUE!</v>
      </c>
      <c r="AJ1394" t="str">
        <f t="shared" si="417"/>
        <v/>
      </c>
    </row>
    <row r="1395" spans="1:36" ht="16.5" customHeight="1">
      <c r="A1395" s="128" t="str">
        <f>IF(B1395="","",COUNTA($B$63:$B1395))</f>
        <v/>
      </c>
      <c r="B1395" s="132"/>
      <c r="C1395" s="133"/>
      <c r="D1395" s="140"/>
      <c r="E1395" s="140"/>
      <c r="F1395" s="133"/>
      <c r="G1395" s="141"/>
      <c r="H1395" s="141"/>
      <c r="I1395" s="141"/>
      <c r="J1395" s="141"/>
      <c r="K1395" s="37"/>
      <c r="L1395" s="142" t="str">
        <f>IF(R1395="","",LEFT(R1395,LEN(R1395)-2))</f>
        <v/>
      </c>
      <c r="M1395" s="142"/>
      <c r="N1395" s="60"/>
      <c r="O1395" s="313"/>
      <c r="Q1395" t="str">
        <f t="shared" si="412"/>
        <v/>
      </c>
      <c r="R1395" t="str">
        <f t="shared" ref="R1395" si="430">CONCATENATE($Q1395,Q1396,Q1397,Q1398,Q1399,Q1400,$Q1401,$Q1402,$Q1403,$Q1404,$Q1405,$Q1406)</f>
        <v/>
      </c>
      <c r="S1395" t="e">
        <f t="shared" ca="1" si="421"/>
        <v>#VALUE!</v>
      </c>
      <c r="T1395" t="e">
        <f t="shared" ca="1" si="418"/>
        <v>#VALUE!</v>
      </c>
      <c r="U1395">
        <f t="shared" si="422"/>
        <v>1332</v>
      </c>
      <c r="V1395">
        <v>111.000000000009</v>
      </c>
      <c r="W1395">
        <f t="shared" si="425"/>
        <v>111</v>
      </c>
      <c r="X1395" t="str" cm="1">
        <f t="array" aca="1" ref="X1395" ca="1">IFERROR(INDEX('PC&amp;PD'!$A$1:$AS$19,ROW('PC&amp;PD'!$A$19),MATCH(INDIRECT(T1395),'PC&amp;PD'!$A$1:$AS$1,0)),"")</f>
        <v/>
      </c>
      <c r="Z1395" t="str">
        <f t="shared" ref="Z1395" si="431">IFERROR(IF($F1395="OCS 100","OCS (OCS 100)",IF($F1395="OCS Blended","OCS (OCS Blended)",IF($F1395="OCS (No Label)","OCS (No Label)",IF($F1395="RCS 100","RCS (RCS 100)",IF($F1395="RCS Blended","RCS (RCS Blended)",IF($F1395="GRS","GRS (GRS)",IF($F1395="GRS (No Label)", "GRS (No Label)",IF($F1395="RDS","RDS (RDS)",IF($F1395="RWS","RWS (RWS)",IF($F1395="RAS","RAS (RAS)",IF($F1395="RMS","RMS (RMS)",IF($F1395="GOTS Organic","GOTS (Organic)",IF($F1395="GOTS Made with organic","GOTS (Made with Organic)",IF($F1395="GOTS Organic - in conversion","GOTS (Organic - In Conversion)",IF($F1395="GOTS Made with organic - in conversion","GOTS (Made with Organic - In Conversion)",""))))))))))))))),"")</f>
        <v/>
      </c>
      <c r="AA1395" t="str">
        <f t="shared" si="413"/>
        <v/>
      </c>
      <c r="AB1395" t="str">
        <f t="shared" si="414"/>
        <v/>
      </c>
      <c r="AC1395" t="e">
        <f t="shared" ca="1" si="415"/>
        <v>#VALUE!</v>
      </c>
      <c r="AD1395" t="str" cm="1">
        <f t="array" aca="1" ref="AD1395" ca="1">IFERROR(IF((LEFT(INDIRECT("$F"&amp;$S1395),4))="GOTS",IF($G1395="Organic","GOTS_Organic_raw",(IF($G1395="Responsible","GOTS_Responsible",(IF($G1395="No Attribute (Conventional)","GOTS_conventional",(IF($G1395="Recycled Pre/Post-Consumer","GOTS_pre_post",(IF($G1395="In-Conversion","GOTS_in_conversion",(IF($G1395="Sustainably Sourced","Sustainably_sourced",(IF($G1395="Recycled pre-consumer organic","GOTS_recycled_organic",""))))))))))))),IF($G1395="Organic","Organic",(IF($G1395="Responsible","Responsible",(IF($G1395="No Attribute (Conventional)","No_Attribute_Conventional",(IF($G1395="Recycled Pre/Post-Consumer","Recycled_Pre_Post_Consumer",(IF($G1395="In-Conversion","In_Conversion",(IF($G1395="Recycled Pre-Consumer","Recycled_Pre_Consumer",(IF($G1395="Recycled Post-Consumer","Recycled_Post_Consumer",(IF($G1395="Sustainably Sourced","Sustainably_sourced",(IF($G1395="Recycled pre-consumer organic","GOTS_recycled_organic","")))))))))))))))))),"")</f>
        <v/>
      </c>
      <c r="AE1395" t="e" cm="1">
        <f t="array" aca="1" ref="AE1395" ca="1">IF($I1395="",IF(INDIRECT("$F"&amp;$S1395)="","",IF(LEFT(INDIRECT("$F"&amp;$S1395),3)="GRS","GRS_RCS_RM",IF((LEFT(INDIRECT("$F"&amp;$S1395),3))="RCS","GRS_RCS_RM",IF(INDIRECT("$F"&amp;$S1395)="OCS (No Label)","OCS_Conversion_RM",IF(LEFT(INDIRECT("$F"&amp;$S1395),3)="OCS","OCS_RM",IF(RIGHT(INDIRECT("$F"&amp;$S1395),10)="conversion","GOTS_RM_conversion",IF((LEFT(INDIRECT("$F"&amp;$S1395),4))="GOTS","GOTS_RM","Responsible_RM"))))))),"DELETERM")</f>
        <v>#VALUE!</v>
      </c>
      <c r="AF1395" t="e" cm="1">
        <f t="array" aca="1" ref="AF1395" ca="1">IF($S1395="","",INDIRECT("$Z"&amp;$S1395))</f>
        <v>#VALUE!</v>
      </c>
      <c r="AG1395" t="str">
        <f t="shared" si="416"/>
        <v/>
      </c>
      <c r="AH1395" t="str" cm="1">
        <f t="array" aca="1" ref="AH1395" ca="1">IFERROR(INDIRECT("$ag"&amp;S1395),"")</f>
        <v/>
      </c>
      <c r="AI1395" t="e" cm="1">
        <f t="array" aca="1" ref="AI1395" ca="1">INDIRECT("O"&amp;S1395)</f>
        <v>#VALUE!</v>
      </c>
      <c r="AJ1395" t="str">
        <f t="shared" si="417"/>
        <v/>
      </c>
    </row>
    <row r="1396" spans="1:36" ht="16.5" customHeight="1">
      <c r="A1396" s="129"/>
      <c r="B1396" s="134"/>
      <c r="C1396" s="135"/>
      <c r="D1396" s="146"/>
      <c r="E1396" s="146"/>
      <c r="F1396" s="135"/>
      <c r="G1396" s="147"/>
      <c r="H1396" s="147"/>
      <c r="I1396" s="147"/>
      <c r="J1396" s="147"/>
      <c r="K1396" s="38"/>
      <c r="L1396" s="143"/>
      <c r="M1396" s="143"/>
      <c r="N1396" s="61"/>
      <c r="O1396" s="314"/>
      <c r="Q1396" t="str">
        <f t="shared" si="412"/>
        <v/>
      </c>
      <c r="S1396" t="e">
        <f t="shared" ca="1" si="421"/>
        <v>#VALUE!</v>
      </c>
      <c r="T1396" t="e">
        <f t="shared" ca="1" si="418"/>
        <v>#VALUE!</v>
      </c>
      <c r="U1396">
        <f t="shared" si="422"/>
        <v>1332</v>
      </c>
      <c r="V1396">
        <v>111.083333333342</v>
      </c>
      <c r="W1396">
        <f t="shared" si="425"/>
        <v>111</v>
      </c>
      <c r="X1396" t="str" cm="1">
        <f t="array" aca="1" ref="X1396" ca="1">IFERROR(INDEX('PC&amp;PD'!$A$1:$AS$19,ROW('PC&amp;PD'!$A$19),MATCH(INDIRECT(T1396),'PC&amp;PD'!$A$1:$AS$1,0)),"")</f>
        <v/>
      </c>
      <c r="AA1396" t="str">
        <f t="shared" si="413"/>
        <v/>
      </c>
      <c r="AB1396" t="str">
        <f t="shared" si="414"/>
        <v/>
      </c>
      <c r="AC1396" t="e">
        <f t="shared" ca="1" si="415"/>
        <v>#VALUE!</v>
      </c>
      <c r="AD1396" t="str" cm="1">
        <f t="array" aca="1" ref="AD1396" ca="1">IFERROR(IF((LEFT(INDIRECT("$F"&amp;$S1396),4))="GOTS",IF($G1396="Organic","GOTS_Organic_raw",(IF($G1396="Responsible","GOTS_Responsible",(IF($G1396="No Attribute (Conventional)","GOTS_conventional",(IF($G1396="Recycled Pre/Post-Consumer","GOTS_pre_post",(IF($G1396="In-Conversion","GOTS_in_conversion",(IF($G1396="Sustainably Sourced","Sustainably_sourced",(IF($G1396="Recycled pre-consumer organic","GOTS_recycled_organic",""))))))))))))),IF($G1396="Organic","Organic",(IF($G1396="Responsible","Responsible",(IF($G1396="No Attribute (Conventional)","No_Attribute_Conventional",(IF($G1396="Recycled Pre/Post-Consumer","Recycled_Pre_Post_Consumer",(IF($G1396="In-Conversion","In_Conversion",(IF($G1396="Recycled Pre-Consumer","Recycled_Pre_Consumer",(IF($G1396="Recycled Post-Consumer","Recycled_Post_Consumer",(IF($G1396="Sustainably Sourced","Sustainably_sourced",(IF($G1396="Recycled pre-consumer organic","GOTS_recycled_organic","")))))))))))))))))),"")</f>
        <v/>
      </c>
      <c r="AE1396" t="e" cm="1">
        <f t="array" aca="1" ref="AE1396" ca="1">IF($I1396="",IF(INDIRECT("$F"&amp;$S1396)="","",IF(LEFT(INDIRECT("$F"&amp;$S1396),3)="GRS","GRS_RCS_RM",IF((LEFT(INDIRECT("$F"&amp;$S1396),3))="RCS","GRS_RCS_RM",IF(INDIRECT("$F"&amp;$S1396)="OCS (No Label)","OCS_Conversion_RM",IF(LEFT(INDIRECT("$F"&amp;$S1396),3)="OCS","OCS_RM",IF(RIGHT(INDIRECT("$F"&amp;$S1396),10)="conversion","GOTS_RM_conversion",IF((LEFT(INDIRECT("$F"&amp;$S1396),4))="GOTS","GOTS_RM","Responsible_RM"))))))),"DELETERM")</f>
        <v>#VALUE!</v>
      </c>
      <c r="AF1396" t="e" cm="1">
        <f t="array" aca="1" ref="AF1396" ca="1">IF($S1396="","",INDIRECT("$Z"&amp;$S1396))</f>
        <v>#VALUE!</v>
      </c>
      <c r="AG1396" t="str">
        <f t="shared" si="416"/>
        <v/>
      </c>
      <c r="AH1396" t="str" cm="1">
        <f t="array" aca="1" ref="AH1396" ca="1">IFERROR(INDIRECT("$ag"&amp;S1396),"")</f>
        <v/>
      </c>
      <c r="AI1396" t="e" cm="1">
        <f t="array" aca="1" ref="AI1396" ca="1">INDIRECT("O"&amp;S1396)</f>
        <v>#VALUE!</v>
      </c>
      <c r="AJ1396" t="str">
        <f t="shared" si="417"/>
        <v/>
      </c>
    </row>
    <row r="1397" spans="1:36" ht="16.5" customHeight="1">
      <c r="A1397" s="129"/>
      <c r="B1397" s="134"/>
      <c r="C1397" s="135"/>
      <c r="D1397" s="146"/>
      <c r="E1397" s="146"/>
      <c r="F1397" s="135"/>
      <c r="G1397" s="147"/>
      <c r="H1397" s="147"/>
      <c r="I1397" s="147"/>
      <c r="J1397" s="147"/>
      <c r="K1397" s="38"/>
      <c r="L1397" s="143"/>
      <c r="M1397" s="143"/>
      <c r="N1397" s="61"/>
      <c r="O1397" s="314"/>
      <c r="Q1397" t="str">
        <f t="shared" si="412"/>
        <v/>
      </c>
      <c r="S1397" t="e">
        <f t="shared" ca="1" si="421"/>
        <v>#VALUE!</v>
      </c>
      <c r="T1397" t="e">
        <f t="shared" ca="1" si="418"/>
        <v>#VALUE!</v>
      </c>
      <c r="U1397">
        <f t="shared" si="422"/>
        <v>1332</v>
      </c>
      <c r="V1397">
        <v>111.166666666675</v>
      </c>
      <c r="W1397">
        <f t="shared" si="425"/>
        <v>111</v>
      </c>
      <c r="X1397" t="str" cm="1">
        <f t="array" aca="1" ref="X1397" ca="1">IFERROR(INDEX('PC&amp;PD'!$A$1:$AS$19,ROW('PC&amp;PD'!$A$19),MATCH(INDIRECT(T1397),'PC&amp;PD'!$A$1:$AS$1,0)),"")</f>
        <v/>
      </c>
      <c r="AA1397" t="str">
        <f t="shared" si="413"/>
        <v/>
      </c>
      <c r="AB1397" t="str">
        <f t="shared" si="414"/>
        <v/>
      </c>
      <c r="AC1397" t="e">
        <f t="shared" ca="1" si="415"/>
        <v>#VALUE!</v>
      </c>
      <c r="AD1397" t="str" cm="1">
        <f t="array" aca="1" ref="AD1397" ca="1">IFERROR(IF((LEFT(INDIRECT("$F"&amp;$S1397),4))="GOTS",IF($G1397="Organic","GOTS_Organic_raw",(IF($G1397="Responsible","GOTS_Responsible",(IF($G1397="No Attribute (Conventional)","GOTS_conventional",(IF($G1397="Recycled Pre/Post-Consumer","GOTS_pre_post",(IF($G1397="In-Conversion","GOTS_in_conversion",(IF($G1397="Sustainably Sourced","Sustainably_sourced",(IF($G1397="Recycled pre-consumer organic","GOTS_recycled_organic",""))))))))))))),IF($G1397="Organic","Organic",(IF($G1397="Responsible","Responsible",(IF($G1397="No Attribute (Conventional)","No_Attribute_Conventional",(IF($G1397="Recycled Pre/Post-Consumer","Recycled_Pre_Post_Consumer",(IF($G1397="In-Conversion","In_Conversion",(IF($G1397="Recycled Pre-Consumer","Recycled_Pre_Consumer",(IF($G1397="Recycled Post-Consumer","Recycled_Post_Consumer",(IF($G1397="Sustainably Sourced","Sustainably_sourced",(IF($G1397="Recycled pre-consumer organic","GOTS_recycled_organic","")))))))))))))))))),"")</f>
        <v/>
      </c>
      <c r="AE1397" t="e" cm="1">
        <f t="array" aca="1" ref="AE1397" ca="1">IF($I1397="",IF(INDIRECT("$F"&amp;$S1397)="","",IF(LEFT(INDIRECT("$F"&amp;$S1397),3)="GRS","GRS_RCS_RM",IF((LEFT(INDIRECT("$F"&amp;$S1397),3))="RCS","GRS_RCS_RM",IF(INDIRECT("$F"&amp;$S1397)="OCS (No Label)","OCS_Conversion_RM",IF(LEFT(INDIRECT("$F"&amp;$S1397),3)="OCS","OCS_RM",IF(RIGHT(INDIRECT("$F"&amp;$S1397),10)="conversion","GOTS_RM_conversion",IF((LEFT(INDIRECT("$F"&amp;$S1397),4))="GOTS","GOTS_RM","Responsible_RM"))))))),"DELETERM")</f>
        <v>#VALUE!</v>
      </c>
      <c r="AF1397" t="e" cm="1">
        <f t="array" aca="1" ref="AF1397" ca="1">IF($S1397="","",INDIRECT("$Z"&amp;$S1397))</f>
        <v>#VALUE!</v>
      </c>
      <c r="AG1397" t="str">
        <f t="shared" si="416"/>
        <v/>
      </c>
      <c r="AH1397" t="str" cm="1">
        <f t="array" aca="1" ref="AH1397" ca="1">IFERROR(INDIRECT("$ag"&amp;S1397),"")</f>
        <v/>
      </c>
      <c r="AI1397" t="e" cm="1">
        <f t="array" aca="1" ref="AI1397" ca="1">INDIRECT("O"&amp;S1397)</f>
        <v>#VALUE!</v>
      </c>
      <c r="AJ1397" t="str">
        <f t="shared" si="417"/>
        <v/>
      </c>
    </row>
    <row r="1398" spans="1:36" ht="16.5" customHeight="1">
      <c r="A1398" s="129"/>
      <c r="B1398" s="134"/>
      <c r="C1398" s="135"/>
      <c r="D1398" s="146"/>
      <c r="E1398" s="146"/>
      <c r="F1398" s="135"/>
      <c r="G1398" s="147"/>
      <c r="H1398" s="147"/>
      <c r="I1398" s="147"/>
      <c r="J1398" s="147"/>
      <c r="K1398" s="38"/>
      <c r="L1398" s="143"/>
      <c r="M1398" s="143"/>
      <c r="N1398" s="61"/>
      <c r="O1398" s="314"/>
      <c r="Q1398" t="str">
        <f t="shared" si="412"/>
        <v/>
      </c>
      <c r="S1398" t="e">
        <f t="shared" ca="1" si="421"/>
        <v>#VALUE!</v>
      </c>
      <c r="T1398" t="e">
        <f t="shared" ca="1" si="418"/>
        <v>#VALUE!</v>
      </c>
      <c r="U1398">
        <f t="shared" si="422"/>
        <v>1332</v>
      </c>
      <c r="V1398">
        <v>111.250000000009</v>
      </c>
      <c r="W1398">
        <f t="shared" si="425"/>
        <v>111</v>
      </c>
      <c r="X1398" t="str" cm="1">
        <f t="array" aca="1" ref="X1398" ca="1">IFERROR(INDEX('PC&amp;PD'!$A$1:$AS$19,ROW('PC&amp;PD'!$A$19),MATCH(INDIRECT(T1398),'PC&amp;PD'!$A$1:$AS$1,0)),"")</f>
        <v/>
      </c>
      <c r="AA1398" t="str">
        <f t="shared" si="413"/>
        <v/>
      </c>
      <c r="AB1398" t="str">
        <f t="shared" si="414"/>
        <v/>
      </c>
      <c r="AC1398" t="e">
        <f t="shared" ca="1" si="415"/>
        <v>#VALUE!</v>
      </c>
      <c r="AD1398" t="str" cm="1">
        <f t="array" aca="1" ref="AD1398" ca="1">IFERROR(IF((LEFT(INDIRECT("$F"&amp;$S1398),4))="GOTS",IF($G1398="Organic","GOTS_Organic_raw",(IF($G1398="Responsible","GOTS_Responsible",(IF($G1398="No Attribute (Conventional)","GOTS_conventional",(IF($G1398="Recycled Pre/Post-Consumer","GOTS_pre_post",(IF($G1398="In-Conversion","GOTS_in_conversion",(IF($G1398="Sustainably Sourced","Sustainably_sourced",(IF($G1398="Recycled pre-consumer organic","GOTS_recycled_organic",""))))))))))))),IF($G1398="Organic","Organic",(IF($G1398="Responsible","Responsible",(IF($G1398="No Attribute (Conventional)","No_Attribute_Conventional",(IF($G1398="Recycled Pre/Post-Consumer","Recycled_Pre_Post_Consumer",(IF($G1398="In-Conversion","In_Conversion",(IF($G1398="Recycled Pre-Consumer","Recycled_Pre_Consumer",(IF($G1398="Recycled Post-Consumer","Recycled_Post_Consumer",(IF($G1398="Sustainably Sourced","Sustainably_sourced",(IF($G1398="Recycled pre-consumer organic","GOTS_recycled_organic","")))))))))))))))))),"")</f>
        <v/>
      </c>
      <c r="AE1398" t="e" cm="1">
        <f t="array" aca="1" ref="AE1398" ca="1">IF($I1398="",IF(INDIRECT("$F"&amp;$S1398)="","",IF(LEFT(INDIRECT("$F"&amp;$S1398),3)="GRS","GRS_RCS_RM",IF((LEFT(INDIRECT("$F"&amp;$S1398),3))="RCS","GRS_RCS_RM",IF(INDIRECT("$F"&amp;$S1398)="OCS (No Label)","OCS_Conversion_RM",IF(LEFT(INDIRECT("$F"&amp;$S1398),3)="OCS","OCS_RM",IF(RIGHT(INDIRECT("$F"&amp;$S1398),10)="conversion","GOTS_RM_conversion",IF((LEFT(INDIRECT("$F"&amp;$S1398),4))="GOTS","GOTS_RM","Responsible_RM"))))))),"DELETERM")</f>
        <v>#VALUE!</v>
      </c>
      <c r="AF1398" t="e" cm="1">
        <f t="array" aca="1" ref="AF1398" ca="1">IF($S1398="","",INDIRECT("$Z"&amp;$S1398))</f>
        <v>#VALUE!</v>
      </c>
      <c r="AG1398" t="str">
        <f t="shared" si="416"/>
        <v/>
      </c>
      <c r="AH1398" t="str" cm="1">
        <f t="array" aca="1" ref="AH1398" ca="1">IFERROR(INDIRECT("$ag"&amp;S1398),"")</f>
        <v/>
      </c>
      <c r="AI1398" t="e" cm="1">
        <f t="array" aca="1" ref="AI1398" ca="1">INDIRECT("O"&amp;S1398)</f>
        <v>#VALUE!</v>
      </c>
      <c r="AJ1398" t="str">
        <f t="shared" si="417"/>
        <v/>
      </c>
    </row>
    <row r="1399" spans="1:36" ht="16.5" customHeight="1">
      <c r="A1399" s="129"/>
      <c r="B1399" s="134"/>
      <c r="C1399" s="135"/>
      <c r="D1399" s="146"/>
      <c r="E1399" s="146"/>
      <c r="F1399" s="135"/>
      <c r="G1399" s="147"/>
      <c r="H1399" s="147"/>
      <c r="I1399" s="147"/>
      <c r="J1399" s="147"/>
      <c r="K1399" s="38"/>
      <c r="L1399" s="143"/>
      <c r="M1399" s="143"/>
      <c r="N1399" s="61"/>
      <c r="O1399" s="314"/>
      <c r="Q1399" t="str">
        <f t="shared" si="412"/>
        <v/>
      </c>
      <c r="S1399" t="e">
        <f t="shared" ca="1" si="421"/>
        <v>#VALUE!</v>
      </c>
      <c r="T1399" t="e">
        <f t="shared" ca="1" si="418"/>
        <v>#VALUE!</v>
      </c>
      <c r="U1399">
        <f t="shared" si="422"/>
        <v>1332</v>
      </c>
      <c r="V1399">
        <v>111.333333333342</v>
      </c>
      <c r="W1399">
        <f t="shared" si="425"/>
        <v>111</v>
      </c>
      <c r="X1399" t="str" cm="1">
        <f t="array" aca="1" ref="X1399" ca="1">IFERROR(INDEX('PC&amp;PD'!$A$1:$AS$19,ROW('PC&amp;PD'!$A$19),MATCH(INDIRECT(T1399),'PC&amp;PD'!$A$1:$AS$1,0)),"")</f>
        <v/>
      </c>
      <c r="AA1399" t="str">
        <f t="shared" si="413"/>
        <v/>
      </c>
      <c r="AB1399" t="str">
        <f t="shared" si="414"/>
        <v/>
      </c>
      <c r="AC1399" t="e">
        <f t="shared" ca="1" si="415"/>
        <v>#VALUE!</v>
      </c>
      <c r="AD1399" t="str" cm="1">
        <f t="array" aca="1" ref="AD1399" ca="1">IFERROR(IF((LEFT(INDIRECT("$F"&amp;$S1399),4))="GOTS",IF($G1399="Organic","GOTS_Organic_raw",(IF($G1399="Responsible","GOTS_Responsible",(IF($G1399="No Attribute (Conventional)","GOTS_conventional",(IF($G1399="Recycled Pre/Post-Consumer","GOTS_pre_post",(IF($G1399="In-Conversion","GOTS_in_conversion",(IF($G1399="Sustainably Sourced","Sustainably_sourced",(IF($G1399="Recycled pre-consumer organic","GOTS_recycled_organic",""))))))))))))),IF($G1399="Organic","Organic",(IF($G1399="Responsible","Responsible",(IF($G1399="No Attribute (Conventional)","No_Attribute_Conventional",(IF($G1399="Recycled Pre/Post-Consumer","Recycled_Pre_Post_Consumer",(IF($G1399="In-Conversion","In_Conversion",(IF($G1399="Recycled Pre-Consumer","Recycled_Pre_Consumer",(IF($G1399="Recycled Post-Consumer","Recycled_Post_Consumer",(IF($G1399="Sustainably Sourced","Sustainably_sourced",(IF($G1399="Recycled pre-consumer organic","GOTS_recycled_organic","")))))))))))))))))),"")</f>
        <v/>
      </c>
      <c r="AE1399" t="e" cm="1">
        <f t="array" aca="1" ref="AE1399" ca="1">IF($I1399="",IF(INDIRECT("$F"&amp;$S1399)="","",IF(LEFT(INDIRECT("$F"&amp;$S1399),3)="GRS","GRS_RCS_RM",IF((LEFT(INDIRECT("$F"&amp;$S1399),3))="RCS","GRS_RCS_RM",IF(INDIRECT("$F"&amp;$S1399)="OCS (No Label)","OCS_Conversion_RM",IF(LEFT(INDIRECT("$F"&amp;$S1399),3)="OCS","OCS_RM",IF(RIGHT(INDIRECT("$F"&amp;$S1399),10)="conversion","GOTS_RM_conversion",IF((LEFT(INDIRECT("$F"&amp;$S1399),4))="GOTS","GOTS_RM","Responsible_RM"))))))),"DELETERM")</f>
        <v>#VALUE!</v>
      </c>
      <c r="AF1399" t="e" cm="1">
        <f t="array" aca="1" ref="AF1399" ca="1">IF($S1399="","",INDIRECT("$Z"&amp;$S1399))</f>
        <v>#VALUE!</v>
      </c>
      <c r="AG1399" t="str">
        <f t="shared" si="416"/>
        <v/>
      </c>
      <c r="AH1399" t="str" cm="1">
        <f t="array" aca="1" ref="AH1399" ca="1">IFERROR(INDIRECT("$ag"&amp;S1399),"")</f>
        <v/>
      </c>
      <c r="AI1399" t="e" cm="1">
        <f t="array" aca="1" ref="AI1399" ca="1">INDIRECT("O"&amp;S1399)</f>
        <v>#VALUE!</v>
      </c>
      <c r="AJ1399" t="str">
        <f t="shared" si="417"/>
        <v/>
      </c>
    </row>
    <row r="1400" spans="1:36" ht="16.5" customHeight="1">
      <c r="A1400" s="129"/>
      <c r="B1400" s="134"/>
      <c r="C1400" s="135"/>
      <c r="D1400" s="146"/>
      <c r="E1400" s="146"/>
      <c r="F1400" s="135"/>
      <c r="G1400" s="147"/>
      <c r="H1400" s="147"/>
      <c r="I1400" s="147"/>
      <c r="J1400" s="147"/>
      <c r="K1400" s="38"/>
      <c r="L1400" s="143"/>
      <c r="M1400" s="143"/>
      <c r="N1400" s="61"/>
      <c r="O1400" s="314"/>
      <c r="Q1400" t="str">
        <f t="shared" si="412"/>
        <v/>
      </c>
      <c r="S1400" t="e">
        <f t="shared" ca="1" si="421"/>
        <v>#VALUE!</v>
      </c>
      <c r="T1400" t="e">
        <f t="shared" ca="1" si="418"/>
        <v>#VALUE!</v>
      </c>
      <c r="U1400">
        <f t="shared" si="422"/>
        <v>1332</v>
      </c>
      <c r="V1400">
        <v>111.416666666675</v>
      </c>
      <c r="W1400">
        <f t="shared" si="425"/>
        <v>111</v>
      </c>
      <c r="X1400" t="str" cm="1">
        <f t="array" aca="1" ref="X1400" ca="1">IFERROR(INDEX('PC&amp;PD'!$A$1:$AS$19,ROW('PC&amp;PD'!$A$19),MATCH(INDIRECT(T1400),'PC&amp;PD'!$A$1:$AS$1,0)),"")</f>
        <v/>
      </c>
      <c r="AA1400" t="str">
        <f t="shared" si="413"/>
        <v/>
      </c>
      <c r="AB1400" t="str">
        <f t="shared" si="414"/>
        <v/>
      </c>
      <c r="AC1400" t="e">
        <f t="shared" ca="1" si="415"/>
        <v>#VALUE!</v>
      </c>
      <c r="AD1400" t="str" cm="1">
        <f t="array" aca="1" ref="AD1400" ca="1">IFERROR(IF((LEFT(INDIRECT("$F"&amp;$S1400),4))="GOTS",IF($G1400="Organic","GOTS_Organic_raw",(IF($G1400="Responsible","GOTS_Responsible",(IF($G1400="No Attribute (Conventional)","GOTS_conventional",(IF($G1400="Recycled Pre/Post-Consumer","GOTS_pre_post",(IF($G1400="In-Conversion","GOTS_in_conversion",(IF($G1400="Sustainably Sourced","Sustainably_sourced",(IF($G1400="Recycled pre-consumer organic","GOTS_recycled_organic",""))))))))))))),IF($G1400="Organic","Organic",(IF($G1400="Responsible","Responsible",(IF($G1400="No Attribute (Conventional)","No_Attribute_Conventional",(IF($G1400="Recycled Pre/Post-Consumer","Recycled_Pre_Post_Consumer",(IF($G1400="In-Conversion","In_Conversion",(IF($G1400="Recycled Pre-Consumer","Recycled_Pre_Consumer",(IF($G1400="Recycled Post-Consumer","Recycled_Post_Consumer",(IF($G1400="Sustainably Sourced","Sustainably_sourced",(IF($G1400="Recycled pre-consumer organic","GOTS_recycled_organic","")))))))))))))))))),"")</f>
        <v/>
      </c>
      <c r="AE1400" t="e" cm="1">
        <f t="array" aca="1" ref="AE1400" ca="1">IF($I1400="",IF(INDIRECT("$F"&amp;$S1400)="","",IF(LEFT(INDIRECT("$F"&amp;$S1400),3)="GRS","GRS_RCS_RM",IF((LEFT(INDIRECT("$F"&amp;$S1400),3))="RCS","GRS_RCS_RM",IF(INDIRECT("$F"&amp;$S1400)="OCS (No Label)","OCS_Conversion_RM",IF(LEFT(INDIRECT("$F"&amp;$S1400),3)="OCS","OCS_RM",IF(RIGHT(INDIRECT("$F"&amp;$S1400),10)="conversion","GOTS_RM_conversion",IF((LEFT(INDIRECT("$F"&amp;$S1400),4))="GOTS","GOTS_RM","Responsible_RM"))))))),"DELETERM")</f>
        <v>#VALUE!</v>
      </c>
      <c r="AF1400" t="e" cm="1">
        <f t="array" aca="1" ref="AF1400" ca="1">IF($S1400="","",INDIRECT("$Z"&amp;$S1400))</f>
        <v>#VALUE!</v>
      </c>
      <c r="AG1400" t="str">
        <f t="shared" si="416"/>
        <v/>
      </c>
      <c r="AH1400" t="str" cm="1">
        <f t="array" aca="1" ref="AH1400" ca="1">IFERROR(INDIRECT("$ag"&amp;S1400),"")</f>
        <v/>
      </c>
      <c r="AI1400" t="e" cm="1">
        <f t="array" aca="1" ref="AI1400" ca="1">INDIRECT("O"&amp;S1400)</f>
        <v>#VALUE!</v>
      </c>
      <c r="AJ1400" t="str">
        <f t="shared" si="417"/>
        <v/>
      </c>
    </row>
    <row r="1401" spans="1:36" ht="16.5" customHeight="1">
      <c r="A1401" s="130"/>
      <c r="B1401" s="136"/>
      <c r="C1401" s="137"/>
      <c r="D1401" s="146"/>
      <c r="E1401" s="146"/>
      <c r="F1401" s="137"/>
      <c r="G1401" s="147"/>
      <c r="H1401" s="147"/>
      <c r="I1401" s="147"/>
      <c r="J1401" s="147"/>
      <c r="K1401" s="38"/>
      <c r="L1401" s="144"/>
      <c r="M1401" s="144"/>
      <c r="N1401" s="61"/>
      <c r="O1401" s="314"/>
      <c r="Q1401" t="str">
        <f t="shared" si="412"/>
        <v/>
      </c>
      <c r="S1401" t="e">
        <f t="shared" ca="1" si="421"/>
        <v>#VALUE!</v>
      </c>
      <c r="T1401" t="e">
        <f t="shared" ca="1" si="418"/>
        <v>#VALUE!</v>
      </c>
      <c r="U1401">
        <f t="shared" si="422"/>
        <v>1332</v>
      </c>
      <c r="V1401">
        <v>111.500000000009</v>
      </c>
      <c r="W1401">
        <f t="shared" si="425"/>
        <v>111</v>
      </c>
      <c r="X1401" t="str" cm="1">
        <f t="array" aca="1" ref="X1401" ca="1">IFERROR(INDEX('PC&amp;PD'!$A$1:$AS$19,ROW('PC&amp;PD'!$A$19),MATCH(INDIRECT(T1401),'PC&amp;PD'!$A$1:$AS$1,0)),"")</f>
        <v/>
      </c>
      <c r="AA1401" t="str">
        <f t="shared" si="413"/>
        <v/>
      </c>
      <c r="AB1401" t="str">
        <f t="shared" si="414"/>
        <v/>
      </c>
      <c r="AC1401" t="e">
        <f t="shared" ca="1" si="415"/>
        <v>#VALUE!</v>
      </c>
      <c r="AD1401" t="str" cm="1">
        <f t="array" aca="1" ref="AD1401" ca="1">IFERROR(IF((LEFT(INDIRECT("$F"&amp;$S1401),4))="GOTS",IF($G1401="Organic","GOTS_Organic_raw",(IF($G1401="Responsible","GOTS_Responsible",(IF($G1401="No Attribute (Conventional)","GOTS_conventional",(IF($G1401="Recycled Pre/Post-Consumer","GOTS_pre_post",(IF($G1401="In-Conversion","GOTS_in_conversion",(IF($G1401="Sustainably Sourced","Sustainably_sourced",(IF($G1401="Recycled pre-consumer organic","GOTS_recycled_organic",""))))))))))))),IF($G1401="Organic","Organic",(IF($G1401="Responsible","Responsible",(IF($G1401="No Attribute (Conventional)","No_Attribute_Conventional",(IF($G1401="Recycled Pre/Post-Consumer","Recycled_Pre_Post_Consumer",(IF($G1401="In-Conversion","In_Conversion",(IF($G1401="Recycled Pre-Consumer","Recycled_Pre_Consumer",(IF($G1401="Recycled Post-Consumer","Recycled_Post_Consumer",(IF($G1401="Sustainably Sourced","Sustainably_sourced",(IF($G1401="Recycled pre-consumer organic","GOTS_recycled_organic","")))))))))))))))))),"")</f>
        <v/>
      </c>
      <c r="AE1401" t="e" cm="1">
        <f t="array" aca="1" ref="AE1401" ca="1">IF($I1401="",IF(INDIRECT("$F"&amp;$S1401)="","",IF(LEFT(INDIRECT("$F"&amp;$S1401),3)="GRS","GRS_RCS_RM",IF((LEFT(INDIRECT("$F"&amp;$S1401),3))="RCS","GRS_RCS_RM",IF(INDIRECT("$F"&amp;$S1401)="OCS (No Label)","OCS_Conversion_RM",IF(LEFT(INDIRECT("$F"&amp;$S1401),3)="OCS","OCS_RM",IF(RIGHT(INDIRECT("$F"&amp;$S1401),10)="conversion","GOTS_RM_conversion",IF((LEFT(INDIRECT("$F"&amp;$S1401),4))="GOTS","GOTS_RM","Responsible_RM"))))))),"DELETERM")</f>
        <v>#VALUE!</v>
      </c>
      <c r="AF1401" t="e" cm="1">
        <f t="array" aca="1" ref="AF1401" ca="1">IF($S1401="","",INDIRECT("$Z"&amp;$S1401))</f>
        <v>#VALUE!</v>
      </c>
      <c r="AG1401" t="str">
        <f t="shared" si="416"/>
        <v/>
      </c>
      <c r="AH1401" t="str" cm="1">
        <f t="array" aca="1" ref="AH1401" ca="1">IFERROR(INDIRECT("$ag"&amp;S1401),"")</f>
        <v/>
      </c>
      <c r="AI1401" t="e" cm="1">
        <f t="array" aca="1" ref="AI1401" ca="1">INDIRECT("O"&amp;S1401)</f>
        <v>#VALUE!</v>
      </c>
      <c r="AJ1401" t="str">
        <f t="shared" si="417"/>
        <v/>
      </c>
    </row>
    <row r="1402" spans="1:36" ht="16.5" customHeight="1">
      <c r="A1402" s="130"/>
      <c r="B1402" s="136"/>
      <c r="C1402" s="137"/>
      <c r="D1402" s="146"/>
      <c r="E1402" s="146"/>
      <c r="F1402" s="137"/>
      <c r="G1402" s="147"/>
      <c r="H1402" s="147"/>
      <c r="I1402" s="147"/>
      <c r="J1402" s="147"/>
      <c r="K1402" s="38"/>
      <c r="L1402" s="144"/>
      <c r="M1402" s="144"/>
      <c r="N1402" s="61"/>
      <c r="O1402" s="314"/>
      <c r="Q1402" t="str">
        <f t="shared" si="412"/>
        <v/>
      </c>
      <c r="S1402" t="e">
        <f t="shared" ca="1" si="421"/>
        <v>#VALUE!</v>
      </c>
      <c r="T1402" t="e">
        <f t="shared" ca="1" si="418"/>
        <v>#VALUE!</v>
      </c>
      <c r="U1402">
        <f t="shared" si="422"/>
        <v>1332</v>
      </c>
      <c r="V1402">
        <v>111.583333333342</v>
      </c>
      <c r="W1402">
        <f t="shared" si="425"/>
        <v>111</v>
      </c>
      <c r="X1402" t="str" cm="1">
        <f t="array" aca="1" ref="X1402" ca="1">IFERROR(INDEX('PC&amp;PD'!$A$1:$AS$19,ROW('PC&amp;PD'!$A$19),MATCH(INDIRECT(T1402),'PC&amp;PD'!$A$1:$AS$1,0)),"")</f>
        <v/>
      </c>
      <c r="AA1402" t="str">
        <f t="shared" si="413"/>
        <v/>
      </c>
      <c r="AB1402" t="str">
        <f t="shared" si="414"/>
        <v/>
      </c>
      <c r="AC1402" t="e">
        <f t="shared" ca="1" si="415"/>
        <v>#VALUE!</v>
      </c>
      <c r="AD1402" t="str" cm="1">
        <f t="array" aca="1" ref="AD1402" ca="1">IFERROR(IF((LEFT(INDIRECT("$F"&amp;$S1402),4))="GOTS",IF($G1402="Organic","GOTS_Organic_raw",(IF($G1402="Responsible","GOTS_Responsible",(IF($G1402="No Attribute (Conventional)","GOTS_conventional",(IF($G1402="Recycled Pre/Post-Consumer","GOTS_pre_post",(IF($G1402="In-Conversion","GOTS_in_conversion",(IF($G1402="Sustainably Sourced","Sustainably_sourced",(IF($G1402="Recycled pre-consumer organic","GOTS_recycled_organic",""))))))))))))),IF($G1402="Organic","Organic",(IF($G1402="Responsible","Responsible",(IF($G1402="No Attribute (Conventional)","No_Attribute_Conventional",(IF($G1402="Recycled Pre/Post-Consumer","Recycled_Pre_Post_Consumer",(IF($G1402="In-Conversion","In_Conversion",(IF($G1402="Recycled Pre-Consumer","Recycled_Pre_Consumer",(IF($G1402="Recycled Post-Consumer","Recycled_Post_Consumer",(IF($G1402="Sustainably Sourced","Sustainably_sourced",(IF($G1402="Recycled pre-consumer organic","GOTS_recycled_organic","")))))))))))))))))),"")</f>
        <v/>
      </c>
      <c r="AE1402" t="e" cm="1">
        <f t="array" aca="1" ref="AE1402" ca="1">IF($I1402="",IF(INDIRECT("$F"&amp;$S1402)="","",IF(LEFT(INDIRECT("$F"&amp;$S1402),3)="GRS","GRS_RCS_RM",IF((LEFT(INDIRECT("$F"&amp;$S1402),3))="RCS","GRS_RCS_RM",IF(INDIRECT("$F"&amp;$S1402)="OCS (No Label)","OCS_Conversion_RM",IF(LEFT(INDIRECT("$F"&amp;$S1402),3)="OCS","OCS_RM",IF(RIGHT(INDIRECT("$F"&amp;$S1402),10)="conversion","GOTS_RM_conversion",IF((LEFT(INDIRECT("$F"&amp;$S1402),4))="GOTS","GOTS_RM","Responsible_RM"))))))),"DELETERM")</f>
        <v>#VALUE!</v>
      </c>
      <c r="AF1402" t="e" cm="1">
        <f t="array" aca="1" ref="AF1402" ca="1">IF($S1402="","",INDIRECT("$Z"&amp;$S1402))</f>
        <v>#VALUE!</v>
      </c>
      <c r="AG1402" t="str">
        <f t="shared" si="416"/>
        <v/>
      </c>
      <c r="AH1402" t="str" cm="1">
        <f t="array" aca="1" ref="AH1402" ca="1">IFERROR(INDIRECT("$ag"&amp;S1402),"")</f>
        <v/>
      </c>
      <c r="AI1402" t="e" cm="1">
        <f t="array" aca="1" ref="AI1402" ca="1">INDIRECT("O"&amp;S1402)</f>
        <v>#VALUE!</v>
      </c>
      <c r="AJ1402" t="str">
        <f t="shared" si="417"/>
        <v/>
      </c>
    </row>
    <row r="1403" spans="1:36" ht="16.5" customHeight="1">
      <c r="A1403" s="130"/>
      <c r="B1403" s="136"/>
      <c r="C1403" s="137"/>
      <c r="D1403" s="146"/>
      <c r="E1403" s="146"/>
      <c r="F1403" s="137"/>
      <c r="G1403" s="147"/>
      <c r="H1403" s="147"/>
      <c r="I1403" s="147"/>
      <c r="J1403" s="147"/>
      <c r="K1403" s="38"/>
      <c r="L1403" s="144"/>
      <c r="M1403" s="144"/>
      <c r="N1403" s="61"/>
      <c r="O1403" s="314"/>
      <c r="Q1403" t="str">
        <f t="shared" si="412"/>
        <v/>
      </c>
      <c r="S1403" t="e">
        <f t="shared" ca="1" si="421"/>
        <v>#VALUE!</v>
      </c>
      <c r="T1403" t="e">
        <f t="shared" ca="1" si="418"/>
        <v>#VALUE!</v>
      </c>
      <c r="U1403">
        <f t="shared" si="422"/>
        <v>1332</v>
      </c>
      <c r="V1403">
        <v>111.666666666675</v>
      </c>
      <c r="W1403">
        <f t="shared" si="425"/>
        <v>111</v>
      </c>
      <c r="X1403" t="str" cm="1">
        <f t="array" aca="1" ref="X1403" ca="1">IFERROR(INDEX('PC&amp;PD'!$A$1:$AS$19,ROW('PC&amp;PD'!$A$19),MATCH(INDIRECT(T1403),'PC&amp;PD'!$A$1:$AS$1,0)),"")</f>
        <v/>
      </c>
      <c r="AA1403" t="str">
        <f t="shared" si="413"/>
        <v/>
      </c>
      <c r="AB1403" t="str">
        <f t="shared" si="414"/>
        <v/>
      </c>
      <c r="AC1403" t="e">
        <f t="shared" ca="1" si="415"/>
        <v>#VALUE!</v>
      </c>
      <c r="AD1403" t="str" cm="1">
        <f t="array" aca="1" ref="AD1403" ca="1">IFERROR(IF((LEFT(INDIRECT("$F"&amp;$S1403),4))="GOTS",IF($G1403="Organic","GOTS_Organic_raw",(IF($G1403="Responsible","GOTS_Responsible",(IF($G1403="No Attribute (Conventional)","GOTS_conventional",(IF($G1403="Recycled Pre/Post-Consumer","GOTS_pre_post",(IF($G1403="In-Conversion","GOTS_in_conversion",(IF($G1403="Sustainably Sourced","Sustainably_sourced",(IF($G1403="Recycled pre-consumer organic","GOTS_recycled_organic",""))))))))))))),IF($G1403="Organic","Organic",(IF($G1403="Responsible","Responsible",(IF($G1403="No Attribute (Conventional)","No_Attribute_Conventional",(IF($G1403="Recycled Pre/Post-Consumer","Recycled_Pre_Post_Consumer",(IF($G1403="In-Conversion","In_Conversion",(IF($G1403="Recycled Pre-Consumer","Recycled_Pre_Consumer",(IF($G1403="Recycled Post-Consumer","Recycled_Post_Consumer",(IF($G1403="Sustainably Sourced","Sustainably_sourced",(IF($G1403="Recycled pre-consumer organic","GOTS_recycled_organic","")))))))))))))))))),"")</f>
        <v/>
      </c>
      <c r="AE1403" t="e" cm="1">
        <f t="array" aca="1" ref="AE1403" ca="1">IF($I1403="",IF(INDIRECT("$F"&amp;$S1403)="","",IF(LEFT(INDIRECT("$F"&amp;$S1403),3)="GRS","GRS_RCS_RM",IF((LEFT(INDIRECT("$F"&amp;$S1403),3))="RCS","GRS_RCS_RM",IF(INDIRECT("$F"&amp;$S1403)="OCS (No Label)","OCS_Conversion_RM",IF(LEFT(INDIRECT("$F"&amp;$S1403),3)="OCS","OCS_RM",IF(RIGHT(INDIRECT("$F"&amp;$S1403),10)="conversion","GOTS_RM_conversion",IF((LEFT(INDIRECT("$F"&amp;$S1403),4))="GOTS","GOTS_RM","Responsible_RM"))))))),"DELETERM")</f>
        <v>#VALUE!</v>
      </c>
      <c r="AF1403" t="e" cm="1">
        <f t="array" aca="1" ref="AF1403" ca="1">IF($S1403="","",INDIRECT("$Z"&amp;$S1403))</f>
        <v>#VALUE!</v>
      </c>
      <c r="AG1403" t="str">
        <f t="shared" si="416"/>
        <v/>
      </c>
      <c r="AH1403" t="str" cm="1">
        <f t="array" aca="1" ref="AH1403" ca="1">IFERROR(INDIRECT("$ag"&amp;S1403),"")</f>
        <v/>
      </c>
      <c r="AI1403" t="e" cm="1">
        <f t="array" aca="1" ref="AI1403" ca="1">INDIRECT("O"&amp;S1403)</f>
        <v>#VALUE!</v>
      </c>
      <c r="AJ1403" t="str">
        <f t="shared" si="417"/>
        <v/>
      </c>
    </row>
    <row r="1404" spans="1:36" ht="16.5" customHeight="1">
      <c r="A1404" s="130"/>
      <c r="B1404" s="136"/>
      <c r="C1404" s="137"/>
      <c r="D1404" s="146"/>
      <c r="E1404" s="146"/>
      <c r="F1404" s="137"/>
      <c r="G1404" s="147"/>
      <c r="H1404" s="147"/>
      <c r="I1404" s="147"/>
      <c r="J1404" s="147"/>
      <c r="K1404" s="38"/>
      <c r="L1404" s="144"/>
      <c r="M1404" s="144"/>
      <c r="N1404" s="61"/>
      <c r="O1404" s="314"/>
      <c r="Q1404" t="str">
        <f t="shared" si="412"/>
        <v/>
      </c>
      <c r="S1404" t="e">
        <f t="shared" ca="1" si="421"/>
        <v>#VALUE!</v>
      </c>
      <c r="T1404" t="e">
        <f t="shared" ca="1" si="418"/>
        <v>#VALUE!</v>
      </c>
      <c r="U1404">
        <f t="shared" si="422"/>
        <v>1332</v>
      </c>
      <c r="V1404">
        <v>111.750000000009</v>
      </c>
      <c r="W1404">
        <f t="shared" si="425"/>
        <v>111</v>
      </c>
      <c r="X1404" t="str" cm="1">
        <f t="array" aca="1" ref="X1404" ca="1">IFERROR(INDEX('PC&amp;PD'!$A$1:$AS$19,ROW('PC&amp;PD'!$A$19),MATCH(INDIRECT(T1404),'PC&amp;PD'!$A$1:$AS$1,0)),"")</f>
        <v/>
      </c>
      <c r="AA1404" t="str">
        <f t="shared" si="413"/>
        <v/>
      </c>
      <c r="AB1404" t="str">
        <f t="shared" si="414"/>
        <v/>
      </c>
      <c r="AC1404" t="e">
        <f t="shared" ca="1" si="415"/>
        <v>#VALUE!</v>
      </c>
      <c r="AD1404" t="str" cm="1">
        <f t="array" aca="1" ref="AD1404" ca="1">IFERROR(IF((LEFT(INDIRECT("$F"&amp;$S1404),4))="GOTS",IF($G1404="Organic","GOTS_Organic_raw",(IF($G1404="Responsible","GOTS_Responsible",(IF($G1404="No Attribute (Conventional)","GOTS_conventional",(IF($G1404="Recycled Pre/Post-Consumer","GOTS_pre_post",(IF($G1404="In-Conversion","GOTS_in_conversion",(IF($G1404="Sustainably Sourced","Sustainably_sourced",(IF($G1404="Recycled pre-consumer organic","GOTS_recycled_organic",""))))))))))))),IF($G1404="Organic","Organic",(IF($G1404="Responsible","Responsible",(IF($G1404="No Attribute (Conventional)","No_Attribute_Conventional",(IF($G1404="Recycled Pre/Post-Consumer","Recycled_Pre_Post_Consumer",(IF($G1404="In-Conversion","In_Conversion",(IF($G1404="Recycled Pre-Consumer","Recycled_Pre_Consumer",(IF($G1404="Recycled Post-Consumer","Recycled_Post_Consumer",(IF($G1404="Sustainably Sourced","Sustainably_sourced",(IF($G1404="Recycled pre-consumer organic","GOTS_recycled_organic","")))))))))))))))))),"")</f>
        <v/>
      </c>
      <c r="AE1404" t="e" cm="1">
        <f t="array" aca="1" ref="AE1404" ca="1">IF($I1404="",IF(INDIRECT("$F"&amp;$S1404)="","",IF(LEFT(INDIRECT("$F"&amp;$S1404),3)="GRS","GRS_RCS_RM",IF((LEFT(INDIRECT("$F"&amp;$S1404),3))="RCS","GRS_RCS_RM",IF(INDIRECT("$F"&amp;$S1404)="OCS (No Label)","OCS_Conversion_RM",IF(LEFT(INDIRECT("$F"&amp;$S1404),3)="OCS","OCS_RM",IF(RIGHT(INDIRECT("$F"&amp;$S1404),10)="conversion","GOTS_RM_conversion",IF((LEFT(INDIRECT("$F"&amp;$S1404),4))="GOTS","GOTS_RM","Responsible_RM"))))))),"DELETERM")</f>
        <v>#VALUE!</v>
      </c>
      <c r="AF1404" t="e" cm="1">
        <f t="array" aca="1" ref="AF1404" ca="1">IF($S1404="","",INDIRECT("$Z"&amp;$S1404))</f>
        <v>#VALUE!</v>
      </c>
      <c r="AG1404" t="str">
        <f t="shared" si="416"/>
        <v/>
      </c>
      <c r="AH1404" t="str" cm="1">
        <f t="array" aca="1" ref="AH1404" ca="1">IFERROR(INDIRECT("$ag"&amp;S1404),"")</f>
        <v/>
      </c>
      <c r="AI1404" t="e" cm="1">
        <f t="array" aca="1" ref="AI1404" ca="1">INDIRECT("O"&amp;S1404)</f>
        <v>#VALUE!</v>
      </c>
      <c r="AJ1404" t="str">
        <f t="shared" si="417"/>
        <v/>
      </c>
    </row>
    <row r="1405" spans="1:36" ht="16.5" customHeight="1">
      <c r="A1405" s="130"/>
      <c r="B1405" s="136"/>
      <c r="C1405" s="137"/>
      <c r="D1405" s="146"/>
      <c r="E1405" s="146"/>
      <c r="F1405" s="137"/>
      <c r="G1405" s="147"/>
      <c r="H1405" s="147"/>
      <c r="I1405" s="147"/>
      <c r="J1405" s="147"/>
      <c r="K1405" s="38"/>
      <c r="L1405" s="144"/>
      <c r="M1405" s="144"/>
      <c r="N1405" s="61"/>
      <c r="O1405" s="314"/>
      <c r="Q1405" t="str">
        <f t="shared" si="412"/>
        <v/>
      </c>
      <c r="S1405" t="e">
        <f t="shared" ca="1" si="421"/>
        <v>#VALUE!</v>
      </c>
      <c r="T1405" t="e">
        <f t="shared" ca="1" si="418"/>
        <v>#VALUE!</v>
      </c>
      <c r="U1405">
        <f t="shared" si="422"/>
        <v>1332</v>
      </c>
      <c r="V1405">
        <v>111.833333333342</v>
      </c>
      <c r="W1405">
        <f t="shared" si="425"/>
        <v>111</v>
      </c>
      <c r="X1405" t="str" cm="1">
        <f t="array" aca="1" ref="X1405" ca="1">IFERROR(INDEX('PC&amp;PD'!$A$1:$AS$19,ROW('PC&amp;PD'!$A$19),MATCH(INDIRECT(T1405),'PC&amp;PD'!$A$1:$AS$1,0)),"")</f>
        <v/>
      </c>
      <c r="AA1405" t="str">
        <f t="shared" si="413"/>
        <v/>
      </c>
      <c r="AB1405" t="str">
        <f t="shared" si="414"/>
        <v/>
      </c>
      <c r="AC1405" t="e">
        <f t="shared" ca="1" si="415"/>
        <v>#VALUE!</v>
      </c>
      <c r="AD1405" t="str" cm="1">
        <f t="array" aca="1" ref="AD1405" ca="1">IFERROR(IF((LEFT(INDIRECT("$F"&amp;$S1405),4))="GOTS",IF($G1405="Organic","GOTS_Organic_raw",(IF($G1405="Responsible","GOTS_Responsible",(IF($G1405="No Attribute (Conventional)","GOTS_conventional",(IF($G1405="Recycled Pre/Post-Consumer","GOTS_pre_post",(IF($G1405="In-Conversion","GOTS_in_conversion",(IF($G1405="Sustainably Sourced","Sustainably_sourced",(IF($G1405="Recycled pre-consumer organic","GOTS_recycled_organic",""))))))))))))),IF($G1405="Organic","Organic",(IF($G1405="Responsible","Responsible",(IF($G1405="No Attribute (Conventional)","No_Attribute_Conventional",(IF($G1405="Recycled Pre/Post-Consumer","Recycled_Pre_Post_Consumer",(IF($G1405="In-Conversion","In_Conversion",(IF($G1405="Recycled Pre-Consumer","Recycled_Pre_Consumer",(IF($G1405="Recycled Post-Consumer","Recycled_Post_Consumer",(IF($G1405="Sustainably Sourced","Sustainably_sourced",(IF($G1405="Recycled pre-consumer organic","GOTS_recycled_organic","")))))))))))))))))),"")</f>
        <v/>
      </c>
      <c r="AE1405" t="e" cm="1">
        <f t="array" aca="1" ref="AE1405" ca="1">IF($I1405="",IF(INDIRECT("$F"&amp;$S1405)="","",IF(LEFT(INDIRECT("$F"&amp;$S1405),3)="GRS","GRS_RCS_RM",IF((LEFT(INDIRECT("$F"&amp;$S1405),3))="RCS","GRS_RCS_RM",IF(INDIRECT("$F"&amp;$S1405)="OCS (No Label)","OCS_Conversion_RM",IF(LEFT(INDIRECT("$F"&amp;$S1405),3)="OCS","OCS_RM",IF(RIGHT(INDIRECT("$F"&amp;$S1405),10)="conversion","GOTS_RM_conversion",IF((LEFT(INDIRECT("$F"&amp;$S1405),4))="GOTS","GOTS_RM","Responsible_RM"))))))),"DELETERM")</f>
        <v>#VALUE!</v>
      </c>
      <c r="AF1405" t="e" cm="1">
        <f t="array" aca="1" ref="AF1405" ca="1">IF($S1405="","",INDIRECT("$Z"&amp;$S1405))</f>
        <v>#VALUE!</v>
      </c>
      <c r="AG1405" t="str">
        <f t="shared" si="416"/>
        <v/>
      </c>
      <c r="AH1405" t="str" cm="1">
        <f t="array" aca="1" ref="AH1405" ca="1">IFERROR(INDIRECT("$ag"&amp;S1405),"")</f>
        <v/>
      </c>
      <c r="AI1405" t="e" cm="1">
        <f t="array" aca="1" ref="AI1405" ca="1">INDIRECT("O"&amp;S1405)</f>
        <v>#VALUE!</v>
      </c>
      <c r="AJ1405" t="str">
        <f t="shared" si="417"/>
        <v/>
      </c>
    </row>
    <row r="1406" spans="1:36" ht="16.5" customHeight="1" thickBot="1">
      <c r="A1406" s="131"/>
      <c r="B1406" s="138"/>
      <c r="C1406" s="139"/>
      <c r="D1406" s="148"/>
      <c r="E1406" s="148"/>
      <c r="F1406" s="139"/>
      <c r="G1406" s="149"/>
      <c r="H1406" s="149"/>
      <c r="I1406" s="149"/>
      <c r="J1406" s="149"/>
      <c r="K1406" s="39"/>
      <c r="L1406" s="145"/>
      <c r="M1406" s="145"/>
      <c r="N1406" s="62"/>
      <c r="O1406" s="315"/>
      <c r="Q1406" t="str">
        <f t="shared" si="412"/>
        <v/>
      </c>
      <c r="S1406" t="e">
        <f t="shared" ca="1" si="421"/>
        <v>#VALUE!</v>
      </c>
      <c r="T1406" t="e">
        <f t="shared" ca="1" si="418"/>
        <v>#VALUE!</v>
      </c>
      <c r="U1406">
        <f t="shared" si="422"/>
        <v>1332</v>
      </c>
      <c r="V1406">
        <v>111.916666666675</v>
      </c>
      <c r="W1406">
        <f t="shared" si="425"/>
        <v>111</v>
      </c>
      <c r="X1406" t="str" cm="1">
        <f t="array" aca="1" ref="X1406" ca="1">IFERROR(INDEX('PC&amp;PD'!$A$1:$AS$19,ROW('PC&amp;PD'!$A$19),MATCH(INDIRECT(T1406),'PC&amp;PD'!$A$1:$AS$1,0)),"")</f>
        <v/>
      </c>
      <c r="AA1406" t="str">
        <f t="shared" si="413"/>
        <v/>
      </c>
      <c r="AB1406" t="str">
        <f t="shared" si="414"/>
        <v/>
      </c>
      <c r="AC1406" t="e">
        <f t="shared" ca="1" si="415"/>
        <v>#VALUE!</v>
      </c>
      <c r="AD1406" t="str" cm="1">
        <f t="array" aca="1" ref="AD1406" ca="1">IFERROR(IF((LEFT(INDIRECT("$F"&amp;$S1406),4))="GOTS",IF($G1406="Organic","GOTS_Organic_raw",(IF($G1406="Responsible","GOTS_Responsible",(IF($G1406="No Attribute (Conventional)","GOTS_conventional",(IF($G1406="Recycled Pre/Post-Consumer","GOTS_pre_post",(IF($G1406="In-Conversion","GOTS_in_conversion",(IF($G1406="Sustainably Sourced","Sustainably_sourced",(IF($G1406="Recycled pre-consumer organic","GOTS_recycled_organic",""))))))))))))),IF($G1406="Organic","Organic",(IF($G1406="Responsible","Responsible",(IF($G1406="No Attribute (Conventional)","No_Attribute_Conventional",(IF($G1406="Recycled Pre/Post-Consumer","Recycled_Pre_Post_Consumer",(IF($G1406="In-Conversion","In_Conversion",(IF($G1406="Recycled Pre-Consumer","Recycled_Pre_Consumer",(IF($G1406="Recycled Post-Consumer","Recycled_Post_Consumer",(IF($G1406="Sustainably Sourced","Sustainably_sourced",(IF($G1406="Recycled pre-consumer organic","GOTS_recycled_organic","")))))))))))))))))),"")</f>
        <v/>
      </c>
      <c r="AE1406" t="e" cm="1">
        <f t="array" aca="1" ref="AE1406" ca="1">IF($I1406="",IF(INDIRECT("$F"&amp;$S1406)="","",IF(LEFT(INDIRECT("$F"&amp;$S1406),3)="GRS","GRS_RCS_RM",IF((LEFT(INDIRECT("$F"&amp;$S1406),3))="RCS","GRS_RCS_RM",IF(INDIRECT("$F"&amp;$S1406)="OCS (No Label)","OCS_Conversion_RM",IF(LEFT(INDIRECT("$F"&amp;$S1406),3)="OCS","OCS_RM",IF(RIGHT(INDIRECT("$F"&amp;$S1406),10)="conversion","GOTS_RM_conversion",IF((LEFT(INDIRECT("$F"&amp;$S1406),4))="GOTS","GOTS_RM","Responsible_RM"))))))),"DELETERM")</f>
        <v>#VALUE!</v>
      </c>
      <c r="AF1406" t="e" cm="1">
        <f t="array" aca="1" ref="AF1406" ca="1">IF($S1406="","",INDIRECT("$Z"&amp;$S1406))</f>
        <v>#VALUE!</v>
      </c>
      <c r="AG1406" t="str">
        <f t="shared" si="416"/>
        <v/>
      </c>
      <c r="AH1406" t="str" cm="1">
        <f t="array" aca="1" ref="AH1406" ca="1">IFERROR(INDIRECT("$ag"&amp;S1406),"")</f>
        <v/>
      </c>
      <c r="AI1406" t="e" cm="1">
        <f t="array" aca="1" ref="AI1406" ca="1">INDIRECT("O"&amp;S1406)</f>
        <v>#VALUE!</v>
      </c>
      <c r="AJ1406" t="str">
        <f t="shared" si="417"/>
        <v/>
      </c>
    </row>
    <row r="1407" spans="1:36" ht="16.5" customHeight="1">
      <c r="A1407" s="128" t="str">
        <f>IF(B1407="","",COUNTA($B$63:$B1407))</f>
        <v/>
      </c>
      <c r="B1407" s="132"/>
      <c r="C1407" s="133"/>
      <c r="D1407" s="140"/>
      <c r="E1407" s="140"/>
      <c r="F1407" s="133"/>
      <c r="G1407" s="141"/>
      <c r="H1407" s="141"/>
      <c r="I1407" s="141"/>
      <c r="J1407" s="141"/>
      <c r="K1407" s="37"/>
      <c r="L1407" s="142" t="str">
        <f>IF(R1407="","",LEFT(R1407,LEN(R1407)-2))</f>
        <v/>
      </c>
      <c r="M1407" s="142"/>
      <c r="N1407" s="60"/>
      <c r="O1407" s="313"/>
      <c r="Q1407" t="str">
        <f t="shared" si="412"/>
        <v/>
      </c>
      <c r="R1407" t="str">
        <f t="shared" ref="R1407" si="432">CONCATENATE($Q1407,Q1408,Q1409,Q1410,Q1411,Q1412,$Q1413,$Q1414,$Q1415,$Q1416,$Q1417,$Q1418)</f>
        <v/>
      </c>
      <c r="S1407" t="e">
        <f t="shared" ca="1" si="421"/>
        <v>#VALUE!</v>
      </c>
      <c r="T1407" t="e">
        <f t="shared" ca="1" si="418"/>
        <v>#VALUE!</v>
      </c>
      <c r="U1407">
        <f t="shared" si="422"/>
        <v>1344</v>
      </c>
      <c r="V1407">
        <v>112.000000000009</v>
      </c>
      <c r="W1407">
        <f t="shared" si="425"/>
        <v>112</v>
      </c>
      <c r="X1407" t="str" cm="1">
        <f t="array" aca="1" ref="X1407" ca="1">IFERROR(INDEX('PC&amp;PD'!$A$1:$AS$19,ROW('PC&amp;PD'!$A$19),MATCH(INDIRECT(T1407),'PC&amp;PD'!$A$1:$AS$1,0)),"")</f>
        <v/>
      </c>
      <c r="Z1407" t="str">
        <f t="shared" ref="Z1407" si="433">IFERROR(IF($F1407="OCS 100","OCS (OCS 100)",IF($F1407="OCS Blended","OCS (OCS Blended)",IF($F1407="OCS (No Label)","OCS (No Label)",IF($F1407="RCS 100","RCS (RCS 100)",IF($F1407="RCS Blended","RCS (RCS Blended)",IF($F1407="GRS","GRS (GRS)",IF($F1407="GRS (No Label)", "GRS (No Label)",IF($F1407="RDS","RDS (RDS)",IF($F1407="RWS","RWS (RWS)",IF($F1407="RAS","RAS (RAS)",IF($F1407="RMS","RMS (RMS)",IF($F1407="GOTS Organic","GOTS (Organic)",IF($F1407="GOTS Made with organic","GOTS (Made with Organic)",IF($F1407="GOTS Organic - in conversion","GOTS (Organic - In Conversion)",IF($F1407="GOTS Made with organic - in conversion","GOTS (Made with Organic - In Conversion)",""))))))))))))))),"")</f>
        <v/>
      </c>
      <c r="AA1407" t="str">
        <f t="shared" si="413"/>
        <v/>
      </c>
      <c r="AB1407" t="str">
        <f t="shared" si="414"/>
        <v/>
      </c>
      <c r="AC1407" t="e">
        <f t="shared" ca="1" si="415"/>
        <v>#VALUE!</v>
      </c>
      <c r="AD1407" t="str" cm="1">
        <f t="array" aca="1" ref="AD1407" ca="1">IFERROR(IF((LEFT(INDIRECT("$F"&amp;$S1407),4))="GOTS",IF($G1407="Organic","GOTS_Organic_raw",(IF($G1407="Responsible","GOTS_Responsible",(IF($G1407="No Attribute (Conventional)","GOTS_conventional",(IF($G1407="Recycled Pre/Post-Consumer","GOTS_pre_post",(IF($G1407="In-Conversion","GOTS_in_conversion",(IF($G1407="Sustainably Sourced","Sustainably_sourced",(IF($G1407="Recycled pre-consumer organic","GOTS_recycled_organic",""))))))))))))),IF($G1407="Organic","Organic",(IF($G1407="Responsible","Responsible",(IF($G1407="No Attribute (Conventional)","No_Attribute_Conventional",(IF($G1407="Recycled Pre/Post-Consumer","Recycled_Pre_Post_Consumer",(IF($G1407="In-Conversion","In_Conversion",(IF($G1407="Recycled Pre-Consumer","Recycled_Pre_Consumer",(IF($G1407="Recycled Post-Consumer","Recycled_Post_Consumer",(IF($G1407="Sustainably Sourced","Sustainably_sourced",(IF($G1407="Recycled pre-consumer organic","GOTS_recycled_organic","")))))))))))))))))),"")</f>
        <v/>
      </c>
      <c r="AE1407" t="e" cm="1">
        <f t="array" aca="1" ref="AE1407" ca="1">IF($I1407="",IF(INDIRECT("$F"&amp;$S1407)="","",IF(LEFT(INDIRECT("$F"&amp;$S1407),3)="GRS","GRS_RCS_RM",IF((LEFT(INDIRECT("$F"&amp;$S1407),3))="RCS","GRS_RCS_RM",IF(INDIRECT("$F"&amp;$S1407)="OCS (No Label)","OCS_Conversion_RM",IF(LEFT(INDIRECT("$F"&amp;$S1407),3)="OCS","OCS_RM",IF(RIGHT(INDIRECT("$F"&amp;$S1407),10)="conversion","GOTS_RM_conversion",IF((LEFT(INDIRECT("$F"&amp;$S1407),4))="GOTS","GOTS_RM","Responsible_RM"))))))),"DELETERM")</f>
        <v>#VALUE!</v>
      </c>
      <c r="AF1407" t="e" cm="1">
        <f t="array" aca="1" ref="AF1407" ca="1">IF($S1407="","",INDIRECT("$Z"&amp;$S1407))</f>
        <v>#VALUE!</v>
      </c>
      <c r="AG1407" t="str">
        <f t="shared" si="416"/>
        <v/>
      </c>
      <c r="AH1407" t="str" cm="1">
        <f t="array" aca="1" ref="AH1407" ca="1">IFERROR(INDIRECT("$ag"&amp;S1407),"")</f>
        <v/>
      </c>
      <c r="AI1407" t="e" cm="1">
        <f t="array" aca="1" ref="AI1407" ca="1">INDIRECT("O"&amp;S1407)</f>
        <v>#VALUE!</v>
      </c>
      <c r="AJ1407" t="str">
        <f t="shared" si="417"/>
        <v/>
      </c>
    </row>
    <row r="1408" spans="1:36" ht="16.5" customHeight="1">
      <c r="A1408" s="129"/>
      <c r="B1408" s="134"/>
      <c r="C1408" s="135"/>
      <c r="D1408" s="146"/>
      <c r="E1408" s="146"/>
      <c r="F1408" s="135"/>
      <c r="G1408" s="147"/>
      <c r="H1408" s="147"/>
      <c r="I1408" s="147"/>
      <c r="J1408" s="147"/>
      <c r="K1408" s="38"/>
      <c r="L1408" s="143"/>
      <c r="M1408" s="143"/>
      <c r="N1408" s="61"/>
      <c r="O1408" s="314"/>
      <c r="Q1408" t="str">
        <f t="shared" ref="Q1408:Q1471" si="434">IF(G1408="No Attribute (Conventional)",IF(OR($G1408="",$I1408="",$K1408=""),"",CONCATENATE($K1408," ",$AA1408," ",$I1408," + ")),IF(OR($G1408="",$I1408="",$K1408=""),"",CONCATENATE($K1408," ",$G1408," ",$I1408," + ")))</f>
        <v/>
      </c>
      <c r="S1408" t="e">
        <f t="shared" ca="1" si="421"/>
        <v>#VALUE!</v>
      </c>
      <c r="T1408" t="e">
        <f t="shared" ca="1" si="418"/>
        <v>#VALUE!</v>
      </c>
      <c r="U1408">
        <f t="shared" si="422"/>
        <v>1344</v>
      </c>
      <c r="V1408">
        <v>112.083333333342</v>
      </c>
      <c r="W1408">
        <f t="shared" si="425"/>
        <v>112</v>
      </c>
      <c r="X1408" t="str" cm="1">
        <f t="array" aca="1" ref="X1408" ca="1">IFERROR(INDEX('PC&amp;PD'!$A$1:$AS$19,ROW('PC&amp;PD'!$A$19),MATCH(INDIRECT(T1408),'PC&amp;PD'!$A$1:$AS$1,0)),"")</f>
        <v/>
      </c>
      <c r="AA1408" t="str">
        <f t="shared" ref="AA1408:AA1471" si="435">IFERROR(IF(G1408="","",IF(G1408="No Attribute (Conventional)","",G1408)),"")</f>
        <v/>
      </c>
      <c r="AB1408" t="str">
        <f t="shared" ref="AB1408:AB1471" si="436">IFERROR(IF($F1408="OCS 100", "OCS_100",IF($F1408="OCS Blended", "OCS_Blended",IF($F1408="OCS (No Label)", "OCS_No_Label",IF($F1408="RCS 100", "RCS_100",IF($F1408="RCS Blended","RCS_Blended",IF($F1408="GRS","GRS",IF($F1408="GRS (No Label)", "GRS_No_Label",IF($F1408="RDS","RDS",IF($F1408="RWS","RWS",IF($F1408="RMS","RMS",IF($F1408="GOTS Organic","GOTS_Organic",IF($F1408="GOTS Made with organic","GOTS_Made_with_organic",IF($F1408="GOTS Organic - in conversion","GOTS_Organic_in_Conversion",IF($F1408="GOTS Made with organic - in conversion","GOTS_Made_with_Organic_in_Conversion",IF($F1408="RAS","RAS",IF($F1408="Rcs (No Label)","RCS_No_Label",IF($F1408="RWS (No Label)","RWS_No_Label",IF($F1408="RMS (No Label)","RMS_No_Label",IF($F1408="RAS (No Label)","RAS_No_Label",IF($F1408="RDS (No Label)","RDS_No_Label","")))))))))))))))))))),"")</f>
        <v/>
      </c>
      <c r="AC1408" t="e">
        <f t="shared" ref="AC1408:AC1471" ca="1" si="437">"$AB"&amp;S1408</f>
        <v>#VALUE!</v>
      </c>
      <c r="AD1408" t="str" cm="1">
        <f t="array" aca="1" ref="AD1408" ca="1">IFERROR(IF((LEFT(INDIRECT("$F"&amp;$S1408),4))="GOTS",IF($G1408="Organic","GOTS_Organic_raw",(IF($G1408="Responsible","GOTS_Responsible",(IF($G1408="No Attribute (Conventional)","GOTS_conventional",(IF($G1408="Recycled Pre/Post-Consumer","GOTS_pre_post",(IF($G1408="In-Conversion","GOTS_in_conversion",(IF($G1408="Sustainably Sourced","Sustainably_sourced",(IF($G1408="Recycled pre-consumer organic","GOTS_recycled_organic",""))))))))))))),IF($G1408="Organic","Organic",(IF($G1408="Responsible","Responsible",(IF($G1408="No Attribute (Conventional)","No_Attribute_Conventional",(IF($G1408="Recycled Pre/Post-Consumer","Recycled_Pre_Post_Consumer",(IF($G1408="In-Conversion","In_Conversion",(IF($G1408="Recycled Pre-Consumer","Recycled_Pre_Consumer",(IF($G1408="Recycled Post-Consumer","Recycled_Post_Consumer",(IF($G1408="Sustainably Sourced","Sustainably_sourced",(IF($G1408="Recycled pre-consumer organic","GOTS_recycled_organic","")))))))))))))))))),"")</f>
        <v/>
      </c>
      <c r="AE1408" t="e" cm="1">
        <f t="array" aca="1" ref="AE1408" ca="1">IF($I1408="",IF(INDIRECT("$F"&amp;$S1408)="","",IF(LEFT(INDIRECT("$F"&amp;$S1408),3)="GRS","GRS_RCS_RM",IF((LEFT(INDIRECT("$F"&amp;$S1408),3))="RCS","GRS_RCS_RM",IF(INDIRECT("$F"&amp;$S1408)="OCS (No Label)","OCS_Conversion_RM",IF(LEFT(INDIRECT("$F"&amp;$S1408),3)="OCS","OCS_RM",IF(RIGHT(INDIRECT("$F"&amp;$S1408),10)="conversion","GOTS_RM_conversion",IF((LEFT(INDIRECT("$F"&amp;$S1408),4))="GOTS","GOTS_RM","Responsible_RM"))))))),"DELETERM")</f>
        <v>#VALUE!</v>
      </c>
      <c r="AF1408" t="e" cm="1">
        <f t="array" aca="1" ref="AF1408" ca="1">IF($S1408="","",INDIRECT("$Z"&amp;$S1408))</f>
        <v>#VALUE!</v>
      </c>
      <c r="AG1408" t="str">
        <f t="shared" ref="AG1408:AG1471" si="438">IF(AND(AJ1408="",AJ1409="",AJ1410="",AJ1411="",AJ1412="",AJ1413="",AJ1414="",AJ1415="",AJ1416="",AJ1417="",AJ1418="",AJ1419=""),"",CONCATENATE(AJ1408, AJ1409, AJ1410, AJ1411,AJ1412, AJ1413, AJ1414, AJ1415, AJ1416, AJ1417, AJ1418,AJ1419))</f>
        <v/>
      </c>
      <c r="AH1408" t="str" cm="1">
        <f t="array" aca="1" ref="AH1408" ca="1">IFERROR(INDIRECT("$ag"&amp;S1408),"")</f>
        <v/>
      </c>
      <c r="AI1408" t="e" cm="1">
        <f t="array" aca="1" ref="AI1408" ca="1">INDIRECT("O"&amp;S1408)</f>
        <v>#VALUE!</v>
      </c>
      <c r="AJ1408" t="str">
        <f t="shared" ref="AJ1408:AJ1471" si="439">IF(OR(Y1408="",Y1408=0),"",Y1408&amp;", ")</f>
        <v/>
      </c>
    </row>
    <row r="1409" spans="1:36" ht="16.5" customHeight="1">
      <c r="A1409" s="129"/>
      <c r="B1409" s="134"/>
      <c r="C1409" s="135"/>
      <c r="D1409" s="146"/>
      <c r="E1409" s="146"/>
      <c r="F1409" s="135"/>
      <c r="G1409" s="147"/>
      <c r="H1409" s="147"/>
      <c r="I1409" s="147"/>
      <c r="J1409" s="147"/>
      <c r="K1409" s="38"/>
      <c r="L1409" s="143"/>
      <c r="M1409" s="143"/>
      <c r="N1409" s="61"/>
      <c r="O1409" s="314"/>
      <c r="Q1409" t="str">
        <f t="shared" si="434"/>
        <v/>
      </c>
      <c r="S1409" t="e">
        <f t="shared" ca="1" si="421"/>
        <v>#VALUE!</v>
      </c>
      <c r="T1409" t="e">
        <f t="shared" ca="1" si="418"/>
        <v>#VALUE!</v>
      </c>
      <c r="U1409">
        <f t="shared" si="422"/>
        <v>1344</v>
      </c>
      <c r="V1409">
        <v>112.166666666675</v>
      </c>
      <c r="W1409">
        <f t="shared" si="425"/>
        <v>112</v>
      </c>
      <c r="X1409" t="str" cm="1">
        <f t="array" aca="1" ref="X1409" ca="1">IFERROR(INDEX('PC&amp;PD'!$A$1:$AS$19,ROW('PC&amp;PD'!$A$19),MATCH(INDIRECT(T1409),'PC&amp;PD'!$A$1:$AS$1,0)),"")</f>
        <v/>
      </c>
      <c r="AA1409" t="str">
        <f t="shared" si="435"/>
        <v/>
      </c>
      <c r="AB1409" t="str">
        <f t="shared" si="436"/>
        <v/>
      </c>
      <c r="AC1409" t="e">
        <f t="shared" ca="1" si="437"/>
        <v>#VALUE!</v>
      </c>
      <c r="AD1409" t="str" cm="1">
        <f t="array" aca="1" ref="AD1409" ca="1">IFERROR(IF((LEFT(INDIRECT("$F"&amp;$S1409),4))="GOTS",IF($G1409="Organic","GOTS_Organic_raw",(IF($G1409="Responsible","GOTS_Responsible",(IF($G1409="No Attribute (Conventional)","GOTS_conventional",(IF($G1409="Recycled Pre/Post-Consumer","GOTS_pre_post",(IF($G1409="In-Conversion","GOTS_in_conversion",(IF($G1409="Sustainably Sourced","Sustainably_sourced",(IF($G1409="Recycled pre-consumer organic","GOTS_recycled_organic",""))))))))))))),IF($G1409="Organic","Organic",(IF($G1409="Responsible","Responsible",(IF($G1409="No Attribute (Conventional)","No_Attribute_Conventional",(IF($G1409="Recycled Pre/Post-Consumer","Recycled_Pre_Post_Consumer",(IF($G1409="In-Conversion","In_Conversion",(IF($G1409="Recycled Pre-Consumer","Recycled_Pre_Consumer",(IF($G1409="Recycled Post-Consumer","Recycled_Post_Consumer",(IF($G1409="Sustainably Sourced","Sustainably_sourced",(IF($G1409="Recycled pre-consumer organic","GOTS_recycled_organic","")))))))))))))))))),"")</f>
        <v/>
      </c>
      <c r="AE1409" t="e" cm="1">
        <f t="array" aca="1" ref="AE1409" ca="1">IF($I1409="",IF(INDIRECT("$F"&amp;$S1409)="","",IF(LEFT(INDIRECT("$F"&amp;$S1409),3)="GRS","GRS_RCS_RM",IF((LEFT(INDIRECT("$F"&amp;$S1409),3))="RCS","GRS_RCS_RM",IF(INDIRECT("$F"&amp;$S1409)="OCS (No Label)","OCS_Conversion_RM",IF(LEFT(INDIRECT("$F"&amp;$S1409),3)="OCS","OCS_RM",IF(RIGHT(INDIRECT("$F"&amp;$S1409),10)="conversion","GOTS_RM_conversion",IF((LEFT(INDIRECT("$F"&amp;$S1409),4))="GOTS","GOTS_RM","Responsible_RM"))))))),"DELETERM")</f>
        <v>#VALUE!</v>
      </c>
      <c r="AF1409" t="e" cm="1">
        <f t="array" aca="1" ref="AF1409" ca="1">IF($S1409="","",INDIRECT("$Z"&amp;$S1409))</f>
        <v>#VALUE!</v>
      </c>
      <c r="AG1409" t="str">
        <f t="shared" si="438"/>
        <v/>
      </c>
      <c r="AH1409" t="str" cm="1">
        <f t="array" aca="1" ref="AH1409" ca="1">IFERROR(INDIRECT("$ag"&amp;S1409),"")</f>
        <v/>
      </c>
      <c r="AI1409" t="e" cm="1">
        <f t="array" aca="1" ref="AI1409" ca="1">INDIRECT("O"&amp;S1409)</f>
        <v>#VALUE!</v>
      </c>
      <c r="AJ1409" t="str">
        <f t="shared" si="439"/>
        <v/>
      </c>
    </row>
    <row r="1410" spans="1:36" ht="16.5" customHeight="1">
      <c r="A1410" s="129"/>
      <c r="B1410" s="134"/>
      <c r="C1410" s="135"/>
      <c r="D1410" s="146"/>
      <c r="E1410" s="146"/>
      <c r="F1410" s="135"/>
      <c r="G1410" s="147"/>
      <c r="H1410" s="147"/>
      <c r="I1410" s="147"/>
      <c r="J1410" s="147"/>
      <c r="K1410" s="38"/>
      <c r="L1410" s="143"/>
      <c r="M1410" s="143"/>
      <c r="N1410" s="61"/>
      <c r="O1410" s="314"/>
      <c r="Q1410" t="str">
        <f t="shared" si="434"/>
        <v/>
      </c>
      <c r="S1410" t="e">
        <f t="shared" ca="1" si="421"/>
        <v>#VALUE!</v>
      </c>
      <c r="T1410" t="e">
        <f t="shared" ref="T1410:T1473" ca="1" si="440">"$B"&amp;S1410</f>
        <v>#VALUE!</v>
      </c>
      <c r="U1410">
        <f t="shared" si="422"/>
        <v>1344</v>
      </c>
      <c r="V1410">
        <v>112.250000000009</v>
      </c>
      <c r="W1410">
        <f t="shared" si="425"/>
        <v>112</v>
      </c>
      <c r="X1410" t="str" cm="1">
        <f t="array" aca="1" ref="X1410" ca="1">IFERROR(INDEX('PC&amp;PD'!$A$1:$AS$19,ROW('PC&amp;PD'!$A$19),MATCH(INDIRECT(T1410),'PC&amp;PD'!$A$1:$AS$1,0)),"")</f>
        <v/>
      </c>
      <c r="AA1410" t="str">
        <f t="shared" si="435"/>
        <v/>
      </c>
      <c r="AB1410" t="str">
        <f t="shared" si="436"/>
        <v/>
      </c>
      <c r="AC1410" t="e">
        <f t="shared" ca="1" si="437"/>
        <v>#VALUE!</v>
      </c>
      <c r="AD1410" t="str" cm="1">
        <f t="array" aca="1" ref="AD1410" ca="1">IFERROR(IF((LEFT(INDIRECT("$F"&amp;$S1410),4))="GOTS",IF($G1410="Organic","GOTS_Organic_raw",(IF($G1410="Responsible","GOTS_Responsible",(IF($G1410="No Attribute (Conventional)","GOTS_conventional",(IF($G1410="Recycled Pre/Post-Consumer","GOTS_pre_post",(IF($G1410="In-Conversion","GOTS_in_conversion",(IF($G1410="Sustainably Sourced","Sustainably_sourced",(IF($G1410="Recycled pre-consumer organic","GOTS_recycled_organic",""))))))))))))),IF($G1410="Organic","Organic",(IF($G1410="Responsible","Responsible",(IF($G1410="No Attribute (Conventional)","No_Attribute_Conventional",(IF($G1410="Recycled Pre/Post-Consumer","Recycled_Pre_Post_Consumer",(IF($G1410="In-Conversion","In_Conversion",(IF($G1410="Recycled Pre-Consumer","Recycled_Pre_Consumer",(IF($G1410="Recycled Post-Consumer","Recycled_Post_Consumer",(IF($G1410="Sustainably Sourced","Sustainably_sourced",(IF($G1410="Recycled pre-consumer organic","GOTS_recycled_organic","")))))))))))))))))),"")</f>
        <v/>
      </c>
      <c r="AE1410" t="e" cm="1">
        <f t="array" aca="1" ref="AE1410" ca="1">IF($I1410="",IF(INDIRECT("$F"&amp;$S1410)="","",IF(LEFT(INDIRECT("$F"&amp;$S1410),3)="GRS","GRS_RCS_RM",IF((LEFT(INDIRECT("$F"&amp;$S1410),3))="RCS","GRS_RCS_RM",IF(INDIRECT("$F"&amp;$S1410)="OCS (No Label)","OCS_Conversion_RM",IF(LEFT(INDIRECT("$F"&amp;$S1410),3)="OCS","OCS_RM",IF(RIGHT(INDIRECT("$F"&amp;$S1410),10)="conversion","GOTS_RM_conversion",IF((LEFT(INDIRECT("$F"&amp;$S1410),4))="GOTS","GOTS_RM","Responsible_RM"))))))),"DELETERM")</f>
        <v>#VALUE!</v>
      </c>
      <c r="AF1410" t="e" cm="1">
        <f t="array" aca="1" ref="AF1410" ca="1">IF($S1410="","",INDIRECT("$Z"&amp;$S1410))</f>
        <v>#VALUE!</v>
      </c>
      <c r="AG1410" t="str">
        <f t="shared" si="438"/>
        <v/>
      </c>
      <c r="AH1410" t="str" cm="1">
        <f t="array" aca="1" ref="AH1410" ca="1">IFERROR(INDIRECT("$ag"&amp;S1410),"")</f>
        <v/>
      </c>
      <c r="AI1410" t="e" cm="1">
        <f t="array" aca="1" ref="AI1410" ca="1">INDIRECT("O"&amp;S1410)</f>
        <v>#VALUE!</v>
      </c>
      <c r="AJ1410" t="str">
        <f t="shared" si="439"/>
        <v/>
      </c>
    </row>
    <row r="1411" spans="1:36" ht="16.5" customHeight="1">
      <c r="A1411" s="129"/>
      <c r="B1411" s="134"/>
      <c r="C1411" s="135"/>
      <c r="D1411" s="146"/>
      <c r="E1411" s="146"/>
      <c r="F1411" s="135"/>
      <c r="G1411" s="147"/>
      <c r="H1411" s="147"/>
      <c r="I1411" s="147"/>
      <c r="J1411" s="147"/>
      <c r="K1411" s="38"/>
      <c r="L1411" s="143"/>
      <c r="M1411" s="143"/>
      <c r="N1411" s="61"/>
      <c r="O1411" s="314"/>
      <c r="Q1411" t="str">
        <f t="shared" si="434"/>
        <v/>
      </c>
      <c r="S1411" t="e">
        <f t="shared" ca="1" si="421"/>
        <v>#VALUE!</v>
      </c>
      <c r="T1411" t="e">
        <f t="shared" ca="1" si="440"/>
        <v>#VALUE!</v>
      </c>
      <c r="U1411">
        <f t="shared" si="422"/>
        <v>1344</v>
      </c>
      <c r="V1411">
        <v>112.333333333342</v>
      </c>
      <c r="W1411">
        <f t="shared" si="425"/>
        <v>112</v>
      </c>
      <c r="X1411" t="str" cm="1">
        <f t="array" aca="1" ref="X1411" ca="1">IFERROR(INDEX('PC&amp;PD'!$A$1:$AS$19,ROW('PC&amp;PD'!$A$19),MATCH(INDIRECT(T1411),'PC&amp;PD'!$A$1:$AS$1,0)),"")</f>
        <v/>
      </c>
      <c r="AA1411" t="str">
        <f t="shared" si="435"/>
        <v/>
      </c>
      <c r="AB1411" t="str">
        <f t="shared" si="436"/>
        <v/>
      </c>
      <c r="AC1411" t="e">
        <f t="shared" ca="1" si="437"/>
        <v>#VALUE!</v>
      </c>
      <c r="AD1411" t="str" cm="1">
        <f t="array" aca="1" ref="AD1411" ca="1">IFERROR(IF((LEFT(INDIRECT("$F"&amp;$S1411),4))="GOTS",IF($G1411="Organic","GOTS_Organic_raw",(IF($G1411="Responsible","GOTS_Responsible",(IF($G1411="No Attribute (Conventional)","GOTS_conventional",(IF($G1411="Recycled Pre/Post-Consumer","GOTS_pre_post",(IF($G1411="In-Conversion","GOTS_in_conversion",(IF($G1411="Sustainably Sourced","Sustainably_sourced",(IF($G1411="Recycled pre-consumer organic","GOTS_recycled_organic",""))))))))))))),IF($G1411="Organic","Organic",(IF($G1411="Responsible","Responsible",(IF($G1411="No Attribute (Conventional)","No_Attribute_Conventional",(IF($G1411="Recycled Pre/Post-Consumer","Recycled_Pre_Post_Consumer",(IF($G1411="In-Conversion","In_Conversion",(IF($G1411="Recycled Pre-Consumer","Recycled_Pre_Consumer",(IF($G1411="Recycled Post-Consumer","Recycled_Post_Consumer",(IF($G1411="Sustainably Sourced","Sustainably_sourced",(IF($G1411="Recycled pre-consumer organic","GOTS_recycled_organic","")))))))))))))))))),"")</f>
        <v/>
      </c>
      <c r="AE1411" t="e" cm="1">
        <f t="array" aca="1" ref="AE1411" ca="1">IF($I1411="",IF(INDIRECT("$F"&amp;$S1411)="","",IF(LEFT(INDIRECT("$F"&amp;$S1411),3)="GRS","GRS_RCS_RM",IF((LEFT(INDIRECT("$F"&amp;$S1411),3))="RCS","GRS_RCS_RM",IF(INDIRECT("$F"&amp;$S1411)="OCS (No Label)","OCS_Conversion_RM",IF(LEFT(INDIRECT("$F"&amp;$S1411),3)="OCS","OCS_RM",IF(RIGHT(INDIRECT("$F"&amp;$S1411),10)="conversion","GOTS_RM_conversion",IF((LEFT(INDIRECT("$F"&amp;$S1411),4))="GOTS","GOTS_RM","Responsible_RM"))))))),"DELETERM")</f>
        <v>#VALUE!</v>
      </c>
      <c r="AF1411" t="e" cm="1">
        <f t="array" aca="1" ref="AF1411" ca="1">IF($S1411="","",INDIRECT("$Z"&amp;$S1411))</f>
        <v>#VALUE!</v>
      </c>
      <c r="AG1411" t="str">
        <f t="shared" si="438"/>
        <v/>
      </c>
      <c r="AH1411" t="str" cm="1">
        <f t="array" aca="1" ref="AH1411" ca="1">IFERROR(INDIRECT("$ag"&amp;S1411),"")</f>
        <v/>
      </c>
      <c r="AI1411" t="e" cm="1">
        <f t="array" aca="1" ref="AI1411" ca="1">INDIRECT("O"&amp;S1411)</f>
        <v>#VALUE!</v>
      </c>
      <c r="AJ1411" t="str">
        <f t="shared" si="439"/>
        <v/>
      </c>
    </row>
    <row r="1412" spans="1:36" ht="16.5" customHeight="1">
      <c r="A1412" s="129"/>
      <c r="B1412" s="134"/>
      <c r="C1412" s="135"/>
      <c r="D1412" s="146"/>
      <c r="E1412" s="146"/>
      <c r="F1412" s="135"/>
      <c r="G1412" s="147"/>
      <c r="H1412" s="147"/>
      <c r="I1412" s="147"/>
      <c r="J1412" s="147"/>
      <c r="K1412" s="38"/>
      <c r="L1412" s="143"/>
      <c r="M1412" s="143"/>
      <c r="N1412" s="61"/>
      <c r="O1412" s="314"/>
      <c r="Q1412" t="str">
        <f t="shared" si="434"/>
        <v/>
      </c>
      <c r="S1412" t="e">
        <f t="shared" ca="1" si="421"/>
        <v>#VALUE!</v>
      </c>
      <c r="T1412" t="e">
        <f t="shared" ca="1" si="440"/>
        <v>#VALUE!</v>
      </c>
      <c r="U1412">
        <f t="shared" si="422"/>
        <v>1344</v>
      </c>
      <c r="V1412">
        <v>112.416666666675</v>
      </c>
      <c r="W1412">
        <f t="shared" si="425"/>
        <v>112</v>
      </c>
      <c r="X1412" t="str" cm="1">
        <f t="array" aca="1" ref="X1412" ca="1">IFERROR(INDEX('PC&amp;PD'!$A$1:$AS$19,ROW('PC&amp;PD'!$A$19),MATCH(INDIRECT(T1412),'PC&amp;PD'!$A$1:$AS$1,0)),"")</f>
        <v/>
      </c>
      <c r="AA1412" t="str">
        <f t="shared" si="435"/>
        <v/>
      </c>
      <c r="AB1412" t="str">
        <f t="shared" si="436"/>
        <v/>
      </c>
      <c r="AC1412" t="e">
        <f t="shared" ca="1" si="437"/>
        <v>#VALUE!</v>
      </c>
      <c r="AD1412" t="str" cm="1">
        <f t="array" aca="1" ref="AD1412" ca="1">IFERROR(IF((LEFT(INDIRECT("$F"&amp;$S1412),4))="GOTS",IF($G1412="Organic","GOTS_Organic_raw",(IF($G1412="Responsible","GOTS_Responsible",(IF($G1412="No Attribute (Conventional)","GOTS_conventional",(IF($G1412="Recycled Pre/Post-Consumer","GOTS_pre_post",(IF($G1412="In-Conversion","GOTS_in_conversion",(IF($G1412="Sustainably Sourced","Sustainably_sourced",(IF($G1412="Recycled pre-consumer organic","GOTS_recycled_organic",""))))))))))))),IF($G1412="Organic","Organic",(IF($G1412="Responsible","Responsible",(IF($G1412="No Attribute (Conventional)","No_Attribute_Conventional",(IF($G1412="Recycled Pre/Post-Consumer","Recycled_Pre_Post_Consumer",(IF($G1412="In-Conversion","In_Conversion",(IF($G1412="Recycled Pre-Consumer","Recycled_Pre_Consumer",(IF($G1412="Recycled Post-Consumer","Recycled_Post_Consumer",(IF($G1412="Sustainably Sourced","Sustainably_sourced",(IF($G1412="Recycled pre-consumer organic","GOTS_recycled_organic","")))))))))))))))))),"")</f>
        <v/>
      </c>
      <c r="AE1412" t="e" cm="1">
        <f t="array" aca="1" ref="AE1412" ca="1">IF($I1412="",IF(INDIRECT("$F"&amp;$S1412)="","",IF(LEFT(INDIRECT("$F"&amp;$S1412),3)="GRS","GRS_RCS_RM",IF((LEFT(INDIRECT("$F"&amp;$S1412),3))="RCS","GRS_RCS_RM",IF(INDIRECT("$F"&amp;$S1412)="OCS (No Label)","OCS_Conversion_RM",IF(LEFT(INDIRECT("$F"&amp;$S1412),3)="OCS","OCS_RM",IF(RIGHT(INDIRECT("$F"&amp;$S1412),10)="conversion","GOTS_RM_conversion",IF((LEFT(INDIRECT("$F"&amp;$S1412),4))="GOTS","GOTS_RM","Responsible_RM"))))))),"DELETERM")</f>
        <v>#VALUE!</v>
      </c>
      <c r="AF1412" t="e" cm="1">
        <f t="array" aca="1" ref="AF1412" ca="1">IF($S1412="","",INDIRECT("$Z"&amp;$S1412))</f>
        <v>#VALUE!</v>
      </c>
      <c r="AG1412" t="str">
        <f t="shared" si="438"/>
        <v/>
      </c>
      <c r="AH1412" t="str" cm="1">
        <f t="array" aca="1" ref="AH1412" ca="1">IFERROR(INDIRECT("$ag"&amp;S1412),"")</f>
        <v/>
      </c>
      <c r="AI1412" t="e" cm="1">
        <f t="array" aca="1" ref="AI1412" ca="1">INDIRECT("O"&amp;S1412)</f>
        <v>#VALUE!</v>
      </c>
      <c r="AJ1412" t="str">
        <f t="shared" si="439"/>
        <v/>
      </c>
    </row>
    <row r="1413" spans="1:36" ht="16.5" customHeight="1">
      <c r="A1413" s="130"/>
      <c r="B1413" s="136"/>
      <c r="C1413" s="137"/>
      <c r="D1413" s="146"/>
      <c r="E1413" s="146"/>
      <c r="F1413" s="137"/>
      <c r="G1413" s="147"/>
      <c r="H1413" s="147"/>
      <c r="I1413" s="147"/>
      <c r="J1413" s="147"/>
      <c r="K1413" s="38"/>
      <c r="L1413" s="144"/>
      <c r="M1413" s="144"/>
      <c r="N1413" s="61"/>
      <c r="O1413" s="314"/>
      <c r="Q1413" t="str">
        <f t="shared" si="434"/>
        <v/>
      </c>
      <c r="S1413" t="e">
        <f t="shared" ca="1" si="421"/>
        <v>#VALUE!</v>
      </c>
      <c r="T1413" t="e">
        <f t="shared" ca="1" si="440"/>
        <v>#VALUE!</v>
      </c>
      <c r="U1413">
        <f t="shared" si="422"/>
        <v>1344</v>
      </c>
      <c r="V1413">
        <v>112.500000000009</v>
      </c>
      <c r="W1413">
        <f t="shared" si="425"/>
        <v>112</v>
      </c>
      <c r="X1413" t="str" cm="1">
        <f t="array" aca="1" ref="X1413" ca="1">IFERROR(INDEX('PC&amp;PD'!$A$1:$AS$19,ROW('PC&amp;PD'!$A$19),MATCH(INDIRECT(T1413),'PC&amp;PD'!$A$1:$AS$1,0)),"")</f>
        <v/>
      </c>
      <c r="AA1413" t="str">
        <f t="shared" si="435"/>
        <v/>
      </c>
      <c r="AB1413" t="str">
        <f t="shared" si="436"/>
        <v/>
      </c>
      <c r="AC1413" t="e">
        <f t="shared" ca="1" si="437"/>
        <v>#VALUE!</v>
      </c>
      <c r="AD1413" t="str" cm="1">
        <f t="array" aca="1" ref="AD1413" ca="1">IFERROR(IF((LEFT(INDIRECT("$F"&amp;$S1413),4))="GOTS",IF($G1413="Organic","GOTS_Organic_raw",(IF($G1413="Responsible","GOTS_Responsible",(IF($G1413="No Attribute (Conventional)","GOTS_conventional",(IF($G1413="Recycled Pre/Post-Consumer","GOTS_pre_post",(IF($G1413="In-Conversion","GOTS_in_conversion",(IF($G1413="Sustainably Sourced","Sustainably_sourced",(IF($G1413="Recycled pre-consumer organic","GOTS_recycled_organic",""))))))))))))),IF($G1413="Organic","Organic",(IF($G1413="Responsible","Responsible",(IF($G1413="No Attribute (Conventional)","No_Attribute_Conventional",(IF($G1413="Recycled Pre/Post-Consumer","Recycled_Pre_Post_Consumer",(IF($G1413="In-Conversion","In_Conversion",(IF($G1413="Recycled Pre-Consumer","Recycled_Pre_Consumer",(IF($G1413="Recycled Post-Consumer","Recycled_Post_Consumer",(IF($G1413="Sustainably Sourced","Sustainably_sourced",(IF($G1413="Recycled pre-consumer organic","GOTS_recycled_organic","")))))))))))))))))),"")</f>
        <v/>
      </c>
      <c r="AE1413" t="e" cm="1">
        <f t="array" aca="1" ref="AE1413" ca="1">IF($I1413="",IF(INDIRECT("$F"&amp;$S1413)="","",IF(LEFT(INDIRECT("$F"&amp;$S1413),3)="GRS","GRS_RCS_RM",IF((LEFT(INDIRECT("$F"&amp;$S1413),3))="RCS","GRS_RCS_RM",IF(INDIRECT("$F"&amp;$S1413)="OCS (No Label)","OCS_Conversion_RM",IF(LEFT(INDIRECT("$F"&amp;$S1413),3)="OCS","OCS_RM",IF(RIGHT(INDIRECT("$F"&amp;$S1413),10)="conversion","GOTS_RM_conversion",IF((LEFT(INDIRECT("$F"&amp;$S1413),4))="GOTS","GOTS_RM","Responsible_RM"))))))),"DELETERM")</f>
        <v>#VALUE!</v>
      </c>
      <c r="AF1413" t="e" cm="1">
        <f t="array" aca="1" ref="AF1413" ca="1">IF($S1413="","",INDIRECT("$Z"&amp;$S1413))</f>
        <v>#VALUE!</v>
      </c>
      <c r="AG1413" t="str">
        <f t="shared" si="438"/>
        <v/>
      </c>
      <c r="AH1413" t="str" cm="1">
        <f t="array" aca="1" ref="AH1413" ca="1">IFERROR(INDIRECT("$ag"&amp;S1413),"")</f>
        <v/>
      </c>
      <c r="AI1413" t="e" cm="1">
        <f t="array" aca="1" ref="AI1413" ca="1">INDIRECT("O"&amp;S1413)</f>
        <v>#VALUE!</v>
      </c>
      <c r="AJ1413" t="str">
        <f t="shared" si="439"/>
        <v/>
      </c>
    </row>
    <row r="1414" spans="1:36" ht="16.5" customHeight="1">
      <c r="A1414" s="130"/>
      <c r="B1414" s="136"/>
      <c r="C1414" s="137"/>
      <c r="D1414" s="146"/>
      <c r="E1414" s="146"/>
      <c r="F1414" s="137"/>
      <c r="G1414" s="147"/>
      <c r="H1414" s="147"/>
      <c r="I1414" s="147"/>
      <c r="J1414" s="147"/>
      <c r="K1414" s="38"/>
      <c r="L1414" s="144"/>
      <c r="M1414" s="144"/>
      <c r="N1414" s="61"/>
      <c r="O1414" s="314"/>
      <c r="Q1414" t="str">
        <f t="shared" si="434"/>
        <v/>
      </c>
      <c r="S1414" t="e">
        <f t="shared" ca="1" si="421"/>
        <v>#VALUE!</v>
      </c>
      <c r="T1414" t="e">
        <f t="shared" ca="1" si="440"/>
        <v>#VALUE!</v>
      </c>
      <c r="U1414">
        <f t="shared" si="422"/>
        <v>1344</v>
      </c>
      <c r="V1414">
        <v>112.583333333342</v>
      </c>
      <c r="W1414">
        <f t="shared" si="425"/>
        <v>112</v>
      </c>
      <c r="X1414" t="str" cm="1">
        <f t="array" aca="1" ref="X1414" ca="1">IFERROR(INDEX('PC&amp;PD'!$A$1:$AS$19,ROW('PC&amp;PD'!$A$19),MATCH(INDIRECT(T1414),'PC&amp;PD'!$A$1:$AS$1,0)),"")</f>
        <v/>
      </c>
      <c r="AA1414" t="str">
        <f t="shared" si="435"/>
        <v/>
      </c>
      <c r="AB1414" t="str">
        <f t="shared" si="436"/>
        <v/>
      </c>
      <c r="AC1414" t="e">
        <f t="shared" ca="1" si="437"/>
        <v>#VALUE!</v>
      </c>
      <c r="AD1414" t="str" cm="1">
        <f t="array" aca="1" ref="AD1414" ca="1">IFERROR(IF((LEFT(INDIRECT("$F"&amp;$S1414),4))="GOTS",IF($G1414="Organic","GOTS_Organic_raw",(IF($G1414="Responsible","GOTS_Responsible",(IF($G1414="No Attribute (Conventional)","GOTS_conventional",(IF($G1414="Recycled Pre/Post-Consumer","GOTS_pre_post",(IF($G1414="In-Conversion","GOTS_in_conversion",(IF($G1414="Sustainably Sourced","Sustainably_sourced",(IF($G1414="Recycled pre-consumer organic","GOTS_recycled_organic",""))))))))))))),IF($G1414="Organic","Organic",(IF($G1414="Responsible","Responsible",(IF($G1414="No Attribute (Conventional)","No_Attribute_Conventional",(IF($G1414="Recycled Pre/Post-Consumer","Recycled_Pre_Post_Consumer",(IF($G1414="In-Conversion","In_Conversion",(IF($G1414="Recycled Pre-Consumer","Recycled_Pre_Consumer",(IF($G1414="Recycled Post-Consumer","Recycled_Post_Consumer",(IF($G1414="Sustainably Sourced","Sustainably_sourced",(IF($G1414="Recycled pre-consumer organic","GOTS_recycled_organic","")))))))))))))))))),"")</f>
        <v/>
      </c>
      <c r="AE1414" t="e" cm="1">
        <f t="array" aca="1" ref="AE1414" ca="1">IF($I1414="",IF(INDIRECT("$F"&amp;$S1414)="","",IF(LEFT(INDIRECT("$F"&amp;$S1414),3)="GRS","GRS_RCS_RM",IF((LEFT(INDIRECT("$F"&amp;$S1414),3))="RCS","GRS_RCS_RM",IF(INDIRECT("$F"&amp;$S1414)="OCS (No Label)","OCS_Conversion_RM",IF(LEFT(INDIRECT("$F"&amp;$S1414),3)="OCS","OCS_RM",IF(RIGHT(INDIRECT("$F"&amp;$S1414),10)="conversion","GOTS_RM_conversion",IF((LEFT(INDIRECT("$F"&amp;$S1414),4))="GOTS","GOTS_RM","Responsible_RM"))))))),"DELETERM")</f>
        <v>#VALUE!</v>
      </c>
      <c r="AF1414" t="e" cm="1">
        <f t="array" aca="1" ref="AF1414" ca="1">IF($S1414="","",INDIRECT("$Z"&amp;$S1414))</f>
        <v>#VALUE!</v>
      </c>
      <c r="AG1414" t="str">
        <f t="shared" si="438"/>
        <v/>
      </c>
      <c r="AH1414" t="str" cm="1">
        <f t="array" aca="1" ref="AH1414" ca="1">IFERROR(INDIRECT("$ag"&amp;S1414),"")</f>
        <v/>
      </c>
      <c r="AI1414" t="e" cm="1">
        <f t="array" aca="1" ref="AI1414" ca="1">INDIRECT("O"&amp;S1414)</f>
        <v>#VALUE!</v>
      </c>
      <c r="AJ1414" t="str">
        <f t="shared" si="439"/>
        <v/>
      </c>
    </row>
    <row r="1415" spans="1:36" ht="16.5" customHeight="1">
      <c r="A1415" s="130"/>
      <c r="B1415" s="136"/>
      <c r="C1415" s="137"/>
      <c r="D1415" s="146"/>
      <c r="E1415" s="146"/>
      <c r="F1415" s="137"/>
      <c r="G1415" s="147"/>
      <c r="H1415" s="147"/>
      <c r="I1415" s="147"/>
      <c r="J1415" s="147"/>
      <c r="K1415" s="38"/>
      <c r="L1415" s="144"/>
      <c r="M1415" s="144"/>
      <c r="N1415" s="61"/>
      <c r="O1415" s="314"/>
      <c r="Q1415" t="str">
        <f t="shared" si="434"/>
        <v/>
      </c>
      <c r="S1415" t="e">
        <f t="shared" ca="1" si="421"/>
        <v>#VALUE!</v>
      </c>
      <c r="T1415" t="e">
        <f t="shared" ca="1" si="440"/>
        <v>#VALUE!</v>
      </c>
      <c r="U1415">
        <f t="shared" si="422"/>
        <v>1344</v>
      </c>
      <c r="V1415">
        <v>112.666666666675</v>
      </c>
      <c r="W1415">
        <f t="shared" si="425"/>
        <v>112</v>
      </c>
      <c r="X1415" t="str" cm="1">
        <f t="array" aca="1" ref="X1415" ca="1">IFERROR(INDEX('PC&amp;PD'!$A$1:$AS$19,ROW('PC&amp;PD'!$A$19),MATCH(INDIRECT(T1415),'PC&amp;PD'!$A$1:$AS$1,0)),"")</f>
        <v/>
      </c>
      <c r="AA1415" t="str">
        <f t="shared" si="435"/>
        <v/>
      </c>
      <c r="AB1415" t="str">
        <f t="shared" si="436"/>
        <v/>
      </c>
      <c r="AC1415" t="e">
        <f t="shared" ca="1" si="437"/>
        <v>#VALUE!</v>
      </c>
      <c r="AD1415" t="str" cm="1">
        <f t="array" aca="1" ref="AD1415" ca="1">IFERROR(IF((LEFT(INDIRECT("$F"&amp;$S1415),4))="GOTS",IF($G1415="Organic","GOTS_Organic_raw",(IF($G1415="Responsible","GOTS_Responsible",(IF($G1415="No Attribute (Conventional)","GOTS_conventional",(IF($G1415="Recycled Pre/Post-Consumer","GOTS_pre_post",(IF($G1415="In-Conversion","GOTS_in_conversion",(IF($G1415="Sustainably Sourced","Sustainably_sourced",(IF($G1415="Recycled pre-consumer organic","GOTS_recycled_organic",""))))))))))))),IF($G1415="Organic","Organic",(IF($G1415="Responsible","Responsible",(IF($G1415="No Attribute (Conventional)","No_Attribute_Conventional",(IF($G1415="Recycled Pre/Post-Consumer","Recycled_Pre_Post_Consumer",(IF($G1415="In-Conversion","In_Conversion",(IF($G1415="Recycled Pre-Consumer","Recycled_Pre_Consumer",(IF($G1415="Recycled Post-Consumer","Recycled_Post_Consumer",(IF($G1415="Sustainably Sourced","Sustainably_sourced",(IF($G1415="Recycled pre-consumer organic","GOTS_recycled_organic","")))))))))))))))))),"")</f>
        <v/>
      </c>
      <c r="AE1415" t="e" cm="1">
        <f t="array" aca="1" ref="AE1415" ca="1">IF($I1415="",IF(INDIRECT("$F"&amp;$S1415)="","",IF(LEFT(INDIRECT("$F"&amp;$S1415),3)="GRS","GRS_RCS_RM",IF((LEFT(INDIRECT("$F"&amp;$S1415),3))="RCS","GRS_RCS_RM",IF(INDIRECT("$F"&amp;$S1415)="OCS (No Label)","OCS_Conversion_RM",IF(LEFT(INDIRECT("$F"&amp;$S1415),3)="OCS","OCS_RM",IF(RIGHT(INDIRECT("$F"&amp;$S1415),10)="conversion","GOTS_RM_conversion",IF((LEFT(INDIRECT("$F"&amp;$S1415),4))="GOTS","GOTS_RM","Responsible_RM"))))))),"DELETERM")</f>
        <v>#VALUE!</v>
      </c>
      <c r="AF1415" t="e" cm="1">
        <f t="array" aca="1" ref="AF1415" ca="1">IF($S1415="","",INDIRECT("$Z"&amp;$S1415))</f>
        <v>#VALUE!</v>
      </c>
      <c r="AG1415" t="str">
        <f t="shared" si="438"/>
        <v/>
      </c>
      <c r="AH1415" t="str" cm="1">
        <f t="array" aca="1" ref="AH1415" ca="1">IFERROR(INDIRECT("$ag"&amp;S1415),"")</f>
        <v/>
      </c>
      <c r="AI1415" t="e" cm="1">
        <f t="array" aca="1" ref="AI1415" ca="1">INDIRECT("O"&amp;S1415)</f>
        <v>#VALUE!</v>
      </c>
      <c r="AJ1415" t="str">
        <f t="shared" si="439"/>
        <v/>
      </c>
    </row>
    <row r="1416" spans="1:36" ht="16.5" customHeight="1">
      <c r="A1416" s="130"/>
      <c r="B1416" s="136"/>
      <c r="C1416" s="137"/>
      <c r="D1416" s="146"/>
      <c r="E1416" s="146"/>
      <c r="F1416" s="137"/>
      <c r="G1416" s="147"/>
      <c r="H1416" s="147"/>
      <c r="I1416" s="147"/>
      <c r="J1416" s="147"/>
      <c r="K1416" s="38"/>
      <c r="L1416" s="144"/>
      <c r="M1416" s="144"/>
      <c r="N1416" s="61"/>
      <c r="O1416" s="314"/>
      <c r="Q1416" t="str">
        <f t="shared" si="434"/>
        <v/>
      </c>
      <c r="S1416" t="e">
        <f t="shared" ca="1" si="421"/>
        <v>#VALUE!</v>
      </c>
      <c r="T1416" t="e">
        <f t="shared" ca="1" si="440"/>
        <v>#VALUE!</v>
      </c>
      <c r="U1416">
        <f t="shared" si="422"/>
        <v>1344</v>
      </c>
      <c r="V1416">
        <v>112.750000000009</v>
      </c>
      <c r="W1416">
        <f t="shared" si="425"/>
        <v>112</v>
      </c>
      <c r="X1416" t="str" cm="1">
        <f t="array" aca="1" ref="X1416" ca="1">IFERROR(INDEX('PC&amp;PD'!$A$1:$AS$19,ROW('PC&amp;PD'!$A$19),MATCH(INDIRECT(T1416),'PC&amp;PD'!$A$1:$AS$1,0)),"")</f>
        <v/>
      </c>
      <c r="AA1416" t="str">
        <f t="shared" si="435"/>
        <v/>
      </c>
      <c r="AB1416" t="str">
        <f t="shared" si="436"/>
        <v/>
      </c>
      <c r="AC1416" t="e">
        <f t="shared" ca="1" si="437"/>
        <v>#VALUE!</v>
      </c>
      <c r="AD1416" t="str" cm="1">
        <f t="array" aca="1" ref="AD1416" ca="1">IFERROR(IF((LEFT(INDIRECT("$F"&amp;$S1416),4))="GOTS",IF($G1416="Organic","GOTS_Organic_raw",(IF($G1416="Responsible","GOTS_Responsible",(IF($G1416="No Attribute (Conventional)","GOTS_conventional",(IF($G1416="Recycled Pre/Post-Consumer","GOTS_pre_post",(IF($G1416="In-Conversion","GOTS_in_conversion",(IF($G1416="Sustainably Sourced","Sustainably_sourced",(IF($G1416="Recycled pre-consumer organic","GOTS_recycled_organic",""))))))))))))),IF($G1416="Organic","Organic",(IF($G1416="Responsible","Responsible",(IF($G1416="No Attribute (Conventional)","No_Attribute_Conventional",(IF($G1416="Recycled Pre/Post-Consumer","Recycled_Pre_Post_Consumer",(IF($G1416="In-Conversion","In_Conversion",(IF($G1416="Recycled Pre-Consumer","Recycled_Pre_Consumer",(IF($G1416="Recycled Post-Consumer","Recycled_Post_Consumer",(IF($G1416="Sustainably Sourced","Sustainably_sourced",(IF($G1416="Recycled pre-consumer organic","GOTS_recycled_organic","")))))))))))))))))),"")</f>
        <v/>
      </c>
      <c r="AE1416" t="e" cm="1">
        <f t="array" aca="1" ref="AE1416" ca="1">IF($I1416="",IF(INDIRECT("$F"&amp;$S1416)="","",IF(LEFT(INDIRECT("$F"&amp;$S1416),3)="GRS","GRS_RCS_RM",IF((LEFT(INDIRECT("$F"&amp;$S1416),3))="RCS","GRS_RCS_RM",IF(INDIRECT("$F"&amp;$S1416)="OCS (No Label)","OCS_Conversion_RM",IF(LEFT(INDIRECT("$F"&amp;$S1416),3)="OCS","OCS_RM",IF(RIGHT(INDIRECT("$F"&amp;$S1416),10)="conversion","GOTS_RM_conversion",IF((LEFT(INDIRECT("$F"&amp;$S1416),4))="GOTS","GOTS_RM","Responsible_RM"))))))),"DELETERM")</f>
        <v>#VALUE!</v>
      </c>
      <c r="AF1416" t="e" cm="1">
        <f t="array" aca="1" ref="AF1416" ca="1">IF($S1416="","",INDIRECT("$Z"&amp;$S1416))</f>
        <v>#VALUE!</v>
      </c>
      <c r="AG1416" t="str">
        <f t="shared" si="438"/>
        <v/>
      </c>
      <c r="AH1416" t="str" cm="1">
        <f t="array" aca="1" ref="AH1416" ca="1">IFERROR(INDIRECT("$ag"&amp;S1416),"")</f>
        <v/>
      </c>
      <c r="AI1416" t="e" cm="1">
        <f t="array" aca="1" ref="AI1416" ca="1">INDIRECT("O"&amp;S1416)</f>
        <v>#VALUE!</v>
      </c>
      <c r="AJ1416" t="str">
        <f t="shared" si="439"/>
        <v/>
      </c>
    </row>
    <row r="1417" spans="1:36" ht="16.5" customHeight="1">
      <c r="A1417" s="130"/>
      <c r="B1417" s="136"/>
      <c r="C1417" s="137"/>
      <c r="D1417" s="146"/>
      <c r="E1417" s="146"/>
      <c r="F1417" s="137"/>
      <c r="G1417" s="147"/>
      <c r="H1417" s="147"/>
      <c r="I1417" s="147"/>
      <c r="J1417" s="147"/>
      <c r="K1417" s="38"/>
      <c r="L1417" s="144"/>
      <c r="M1417" s="144"/>
      <c r="N1417" s="61"/>
      <c r="O1417" s="314"/>
      <c r="Q1417" t="str">
        <f t="shared" si="434"/>
        <v/>
      </c>
      <c r="S1417" t="e">
        <f t="shared" ca="1" si="421"/>
        <v>#VALUE!</v>
      </c>
      <c r="T1417" t="e">
        <f t="shared" ca="1" si="440"/>
        <v>#VALUE!</v>
      </c>
      <c r="U1417">
        <f t="shared" si="422"/>
        <v>1344</v>
      </c>
      <c r="V1417">
        <v>112.833333333342</v>
      </c>
      <c r="W1417">
        <f t="shared" si="425"/>
        <v>112</v>
      </c>
      <c r="X1417" t="str" cm="1">
        <f t="array" aca="1" ref="X1417" ca="1">IFERROR(INDEX('PC&amp;PD'!$A$1:$AS$19,ROW('PC&amp;PD'!$A$19),MATCH(INDIRECT(T1417),'PC&amp;PD'!$A$1:$AS$1,0)),"")</f>
        <v/>
      </c>
      <c r="AA1417" t="str">
        <f t="shared" si="435"/>
        <v/>
      </c>
      <c r="AB1417" t="str">
        <f t="shared" si="436"/>
        <v/>
      </c>
      <c r="AC1417" t="e">
        <f t="shared" ca="1" si="437"/>
        <v>#VALUE!</v>
      </c>
      <c r="AD1417" t="str" cm="1">
        <f t="array" aca="1" ref="AD1417" ca="1">IFERROR(IF((LEFT(INDIRECT("$F"&amp;$S1417),4))="GOTS",IF($G1417="Organic","GOTS_Organic_raw",(IF($G1417="Responsible","GOTS_Responsible",(IF($G1417="No Attribute (Conventional)","GOTS_conventional",(IF($G1417="Recycled Pre/Post-Consumer","GOTS_pre_post",(IF($G1417="In-Conversion","GOTS_in_conversion",(IF($G1417="Sustainably Sourced","Sustainably_sourced",(IF($G1417="Recycled pre-consumer organic","GOTS_recycled_organic",""))))))))))))),IF($G1417="Organic","Organic",(IF($G1417="Responsible","Responsible",(IF($G1417="No Attribute (Conventional)","No_Attribute_Conventional",(IF($G1417="Recycled Pre/Post-Consumer","Recycled_Pre_Post_Consumer",(IF($G1417="In-Conversion","In_Conversion",(IF($G1417="Recycled Pre-Consumer","Recycled_Pre_Consumer",(IF($G1417="Recycled Post-Consumer","Recycled_Post_Consumer",(IF($G1417="Sustainably Sourced","Sustainably_sourced",(IF($G1417="Recycled pre-consumer organic","GOTS_recycled_organic","")))))))))))))))))),"")</f>
        <v/>
      </c>
      <c r="AE1417" t="e" cm="1">
        <f t="array" aca="1" ref="AE1417" ca="1">IF($I1417="",IF(INDIRECT("$F"&amp;$S1417)="","",IF(LEFT(INDIRECT("$F"&amp;$S1417),3)="GRS","GRS_RCS_RM",IF((LEFT(INDIRECT("$F"&amp;$S1417),3))="RCS","GRS_RCS_RM",IF(INDIRECT("$F"&amp;$S1417)="OCS (No Label)","OCS_Conversion_RM",IF(LEFT(INDIRECT("$F"&amp;$S1417),3)="OCS","OCS_RM",IF(RIGHT(INDIRECT("$F"&amp;$S1417),10)="conversion","GOTS_RM_conversion",IF((LEFT(INDIRECT("$F"&amp;$S1417),4))="GOTS","GOTS_RM","Responsible_RM"))))))),"DELETERM")</f>
        <v>#VALUE!</v>
      </c>
      <c r="AF1417" t="e" cm="1">
        <f t="array" aca="1" ref="AF1417" ca="1">IF($S1417="","",INDIRECT("$Z"&amp;$S1417))</f>
        <v>#VALUE!</v>
      </c>
      <c r="AG1417" t="str">
        <f t="shared" si="438"/>
        <v/>
      </c>
      <c r="AH1417" t="str" cm="1">
        <f t="array" aca="1" ref="AH1417" ca="1">IFERROR(INDIRECT("$ag"&amp;S1417),"")</f>
        <v/>
      </c>
      <c r="AI1417" t="e" cm="1">
        <f t="array" aca="1" ref="AI1417" ca="1">INDIRECT("O"&amp;S1417)</f>
        <v>#VALUE!</v>
      </c>
      <c r="AJ1417" t="str">
        <f t="shared" si="439"/>
        <v/>
      </c>
    </row>
    <row r="1418" spans="1:36" ht="16.5" customHeight="1" thickBot="1">
      <c r="A1418" s="131"/>
      <c r="B1418" s="138"/>
      <c r="C1418" s="139"/>
      <c r="D1418" s="148"/>
      <c r="E1418" s="148"/>
      <c r="F1418" s="139"/>
      <c r="G1418" s="149"/>
      <c r="H1418" s="149"/>
      <c r="I1418" s="149"/>
      <c r="J1418" s="149"/>
      <c r="K1418" s="39"/>
      <c r="L1418" s="145"/>
      <c r="M1418" s="145"/>
      <c r="N1418" s="62"/>
      <c r="O1418" s="315"/>
      <c r="Q1418" t="str">
        <f t="shared" si="434"/>
        <v/>
      </c>
      <c r="S1418" t="e">
        <f t="shared" ca="1" si="421"/>
        <v>#VALUE!</v>
      </c>
      <c r="T1418" t="e">
        <f t="shared" ca="1" si="440"/>
        <v>#VALUE!</v>
      </c>
      <c r="U1418">
        <f t="shared" si="422"/>
        <v>1344</v>
      </c>
      <c r="V1418">
        <v>112.91666666667599</v>
      </c>
      <c r="W1418">
        <f t="shared" si="425"/>
        <v>112</v>
      </c>
      <c r="X1418" t="str" cm="1">
        <f t="array" aca="1" ref="X1418" ca="1">IFERROR(INDEX('PC&amp;PD'!$A$1:$AS$19,ROW('PC&amp;PD'!$A$19),MATCH(INDIRECT(T1418),'PC&amp;PD'!$A$1:$AS$1,0)),"")</f>
        <v/>
      </c>
      <c r="AA1418" t="str">
        <f t="shared" si="435"/>
        <v/>
      </c>
      <c r="AB1418" t="str">
        <f t="shared" si="436"/>
        <v/>
      </c>
      <c r="AC1418" t="e">
        <f t="shared" ca="1" si="437"/>
        <v>#VALUE!</v>
      </c>
      <c r="AD1418" t="str" cm="1">
        <f t="array" aca="1" ref="AD1418" ca="1">IFERROR(IF((LEFT(INDIRECT("$F"&amp;$S1418),4))="GOTS",IF($G1418="Organic","GOTS_Organic_raw",(IF($G1418="Responsible","GOTS_Responsible",(IF($G1418="No Attribute (Conventional)","GOTS_conventional",(IF($G1418="Recycled Pre/Post-Consumer","GOTS_pre_post",(IF($G1418="In-Conversion","GOTS_in_conversion",(IF($G1418="Sustainably Sourced","Sustainably_sourced",(IF($G1418="Recycled pre-consumer organic","GOTS_recycled_organic",""))))))))))))),IF($G1418="Organic","Organic",(IF($G1418="Responsible","Responsible",(IF($G1418="No Attribute (Conventional)","No_Attribute_Conventional",(IF($G1418="Recycled Pre/Post-Consumer","Recycled_Pre_Post_Consumer",(IF($G1418="In-Conversion","In_Conversion",(IF($G1418="Recycled Pre-Consumer","Recycled_Pre_Consumer",(IF($G1418="Recycled Post-Consumer","Recycled_Post_Consumer",(IF($G1418="Sustainably Sourced","Sustainably_sourced",(IF($G1418="Recycled pre-consumer organic","GOTS_recycled_organic","")))))))))))))))))),"")</f>
        <v/>
      </c>
      <c r="AE1418" t="e" cm="1">
        <f t="array" aca="1" ref="AE1418" ca="1">IF($I1418="",IF(INDIRECT("$F"&amp;$S1418)="","",IF(LEFT(INDIRECT("$F"&amp;$S1418),3)="GRS","GRS_RCS_RM",IF((LEFT(INDIRECT("$F"&amp;$S1418),3))="RCS","GRS_RCS_RM",IF(INDIRECT("$F"&amp;$S1418)="OCS (No Label)","OCS_Conversion_RM",IF(LEFT(INDIRECT("$F"&amp;$S1418),3)="OCS","OCS_RM",IF(RIGHT(INDIRECT("$F"&amp;$S1418),10)="conversion","GOTS_RM_conversion",IF((LEFT(INDIRECT("$F"&amp;$S1418),4))="GOTS","GOTS_RM","Responsible_RM"))))))),"DELETERM")</f>
        <v>#VALUE!</v>
      </c>
      <c r="AF1418" t="e" cm="1">
        <f t="array" aca="1" ref="AF1418" ca="1">IF($S1418="","",INDIRECT("$Z"&amp;$S1418))</f>
        <v>#VALUE!</v>
      </c>
      <c r="AG1418" t="str">
        <f t="shared" si="438"/>
        <v/>
      </c>
      <c r="AH1418" t="str" cm="1">
        <f t="array" aca="1" ref="AH1418" ca="1">IFERROR(INDIRECT("$ag"&amp;S1418),"")</f>
        <v/>
      </c>
      <c r="AI1418" t="e" cm="1">
        <f t="array" aca="1" ref="AI1418" ca="1">INDIRECT("O"&amp;S1418)</f>
        <v>#VALUE!</v>
      </c>
      <c r="AJ1418" t="str">
        <f t="shared" si="439"/>
        <v/>
      </c>
    </row>
    <row r="1419" spans="1:36" ht="16.5" customHeight="1">
      <c r="A1419" s="128" t="str">
        <f>IF(B1419="","",COUNTA($B$63:$B1419))</f>
        <v/>
      </c>
      <c r="B1419" s="132"/>
      <c r="C1419" s="133"/>
      <c r="D1419" s="140"/>
      <c r="E1419" s="140"/>
      <c r="F1419" s="133"/>
      <c r="G1419" s="141"/>
      <c r="H1419" s="141"/>
      <c r="I1419" s="141"/>
      <c r="J1419" s="141"/>
      <c r="K1419" s="37"/>
      <c r="L1419" s="142" t="str">
        <f>IF(R1419="","",LEFT(R1419,LEN(R1419)-2))</f>
        <v/>
      </c>
      <c r="M1419" s="142"/>
      <c r="N1419" s="60"/>
      <c r="O1419" s="313"/>
      <c r="Q1419" t="str">
        <f t="shared" si="434"/>
        <v/>
      </c>
      <c r="R1419" t="str">
        <f t="shared" ref="R1419" si="441">CONCATENATE($Q1419,Q1420,Q1421,Q1422,Q1423,Q1424,$Q1425,$Q1426,$Q1427,$Q1428,$Q1429,$Q1430)</f>
        <v/>
      </c>
      <c r="S1419" t="e">
        <f t="shared" ca="1" si="421"/>
        <v>#VALUE!</v>
      </c>
      <c r="T1419" t="e">
        <f t="shared" ca="1" si="440"/>
        <v>#VALUE!</v>
      </c>
      <c r="U1419">
        <f t="shared" si="422"/>
        <v>1356</v>
      </c>
      <c r="V1419">
        <v>113.000000000009</v>
      </c>
      <c r="W1419">
        <f t="shared" si="425"/>
        <v>113</v>
      </c>
      <c r="X1419" t="str" cm="1">
        <f t="array" aca="1" ref="X1419" ca="1">IFERROR(INDEX('PC&amp;PD'!$A$1:$AS$19,ROW('PC&amp;PD'!$A$19),MATCH(INDIRECT(T1419),'PC&amp;PD'!$A$1:$AS$1,0)),"")</f>
        <v/>
      </c>
      <c r="Z1419" t="str">
        <f t="shared" ref="Z1419" si="442">IFERROR(IF($F1419="OCS 100","OCS (OCS 100)",IF($F1419="OCS Blended","OCS (OCS Blended)",IF($F1419="OCS (No Label)","OCS (No Label)",IF($F1419="RCS 100","RCS (RCS 100)",IF($F1419="RCS Blended","RCS (RCS Blended)",IF($F1419="GRS","GRS (GRS)",IF($F1419="GRS (No Label)", "GRS (No Label)",IF($F1419="RDS","RDS (RDS)",IF($F1419="RWS","RWS (RWS)",IF($F1419="RAS","RAS (RAS)",IF($F1419="RMS","RMS (RMS)",IF($F1419="GOTS Organic","GOTS (Organic)",IF($F1419="GOTS Made with organic","GOTS (Made with Organic)",IF($F1419="GOTS Organic - in conversion","GOTS (Organic - In Conversion)",IF($F1419="GOTS Made with organic - in conversion","GOTS (Made with Organic - In Conversion)",""))))))))))))))),"")</f>
        <v/>
      </c>
      <c r="AA1419" t="str">
        <f t="shared" si="435"/>
        <v/>
      </c>
      <c r="AB1419" t="str">
        <f t="shared" si="436"/>
        <v/>
      </c>
      <c r="AC1419" t="e">
        <f t="shared" ca="1" si="437"/>
        <v>#VALUE!</v>
      </c>
      <c r="AD1419" t="str" cm="1">
        <f t="array" aca="1" ref="AD1419" ca="1">IFERROR(IF((LEFT(INDIRECT("$F"&amp;$S1419),4))="GOTS",IF($G1419="Organic","GOTS_Organic_raw",(IF($G1419="Responsible","GOTS_Responsible",(IF($G1419="No Attribute (Conventional)","GOTS_conventional",(IF($G1419="Recycled Pre/Post-Consumer","GOTS_pre_post",(IF($G1419="In-Conversion","GOTS_in_conversion",(IF($G1419="Sustainably Sourced","Sustainably_sourced",(IF($G1419="Recycled pre-consumer organic","GOTS_recycled_organic",""))))))))))))),IF($G1419="Organic","Organic",(IF($G1419="Responsible","Responsible",(IF($G1419="No Attribute (Conventional)","No_Attribute_Conventional",(IF($G1419="Recycled Pre/Post-Consumer","Recycled_Pre_Post_Consumer",(IF($G1419="In-Conversion","In_Conversion",(IF($G1419="Recycled Pre-Consumer","Recycled_Pre_Consumer",(IF($G1419="Recycled Post-Consumer","Recycled_Post_Consumer",(IF($G1419="Sustainably Sourced","Sustainably_sourced",(IF($G1419="Recycled pre-consumer organic","GOTS_recycled_organic","")))))))))))))))))),"")</f>
        <v/>
      </c>
      <c r="AE1419" t="e" cm="1">
        <f t="array" aca="1" ref="AE1419" ca="1">IF($I1419="",IF(INDIRECT("$F"&amp;$S1419)="","",IF(LEFT(INDIRECT("$F"&amp;$S1419),3)="GRS","GRS_RCS_RM",IF((LEFT(INDIRECT("$F"&amp;$S1419),3))="RCS","GRS_RCS_RM",IF(INDIRECT("$F"&amp;$S1419)="OCS (No Label)","OCS_Conversion_RM",IF(LEFT(INDIRECT("$F"&amp;$S1419),3)="OCS","OCS_RM",IF(RIGHT(INDIRECT("$F"&amp;$S1419),10)="conversion","GOTS_RM_conversion",IF((LEFT(INDIRECT("$F"&amp;$S1419),4))="GOTS","GOTS_RM","Responsible_RM"))))))),"DELETERM")</f>
        <v>#VALUE!</v>
      </c>
      <c r="AF1419" t="e" cm="1">
        <f t="array" aca="1" ref="AF1419" ca="1">IF($S1419="","",INDIRECT("$Z"&amp;$S1419))</f>
        <v>#VALUE!</v>
      </c>
      <c r="AG1419" t="str">
        <f t="shared" si="438"/>
        <v/>
      </c>
      <c r="AH1419" t="str" cm="1">
        <f t="array" aca="1" ref="AH1419" ca="1">IFERROR(INDIRECT("$ag"&amp;S1419),"")</f>
        <v/>
      </c>
      <c r="AI1419" t="e" cm="1">
        <f t="array" aca="1" ref="AI1419" ca="1">INDIRECT("O"&amp;S1419)</f>
        <v>#VALUE!</v>
      </c>
      <c r="AJ1419" t="str">
        <f t="shared" si="439"/>
        <v/>
      </c>
    </row>
    <row r="1420" spans="1:36" ht="16.5" customHeight="1">
      <c r="A1420" s="129"/>
      <c r="B1420" s="134"/>
      <c r="C1420" s="135"/>
      <c r="D1420" s="146"/>
      <c r="E1420" s="146"/>
      <c r="F1420" s="135"/>
      <c r="G1420" s="147"/>
      <c r="H1420" s="147"/>
      <c r="I1420" s="147"/>
      <c r="J1420" s="147"/>
      <c r="K1420" s="38"/>
      <c r="L1420" s="143"/>
      <c r="M1420" s="143"/>
      <c r="N1420" s="61"/>
      <c r="O1420" s="314"/>
      <c r="Q1420" t="str">
        <f t="shared" si="434"/>
        <v/>
      </c>
      <c r="S1420" t="e">
        <f t="shared" ref="S1420:S1483" ca="1" si="443">IF(INDIRECT("A"&amp;$S$63+$U1420)&lt;&gt;"",$S$63+$U1420,"")</f>
        <v>#VALUE!</v>
      </c>
      <c r="T1420" t="e">
        <f t="shared" ca="1" si="440"/>
        <v>#VALUE!</v>
      </c>
      <c r="U1420">
        <f t="shared" ref="U1420:U1483" si="444">(12*W1420)</f>
        <v>1356</v>
      </c>
      <c r="V1420">
        <v>113.083333333342</v>
      </c>
      <c r="W1420">
        <f t="shared" si="425"/>
        <v>113</v>
      </c>
      <c r="X1420" t="str" cm="1">
        <f t="array" aca="1" ref="X1420" ca="1">IFERROR(INDEX('PC&amp;PD'!$A$1:$AS$19,ROW('PC&amp;PD'!$A$19),MATCH(INDIRECT(T1420),'PC&amp;PD'!$A$1:$AS$1,0)),"")</f>
        <v/>
      </c>
      <c r="AA1420" t="str">
        <f t="shared" si="435"/>
        <v/>
      </c>
      <c r="AB1420" t="str">
        <f t="shared" si="436"/>
        <v/>
      </c>
      <c r="AC1420" t="e">
        <f t="shared" ca="1" si="437"/>
        <v>#VALUE!</v>
      </c>
      <c r="AD1420" t="str" cm="1">
        <f t="array" aca="1" ref="AD1420" ca="1">IFERROR(IF((LEFT(INDIRECT("$F"&amp;$S1420),4))="GOTS",IF($G1420="Organic","GOTS_Organic_raw",(IF($G1420="Responsible","GOTS_Responsible",(IF($G1420="No Attribute (Conventional)","GOTS_conventional",(IF($G1420="Recycled Pre/Post-Consumer","GOTS_pre_post",(IF($G1420="In-Conversion","GOTS_in_conversion",(IF($G1420="Sustainably Sourced","Sustainably_sourced",(IF($G1420="Recycled pre-consumer organic","GOTS_recycled_organic",""))))))))))))),IF($G1420="Organic","Organic",(IF($G1420="Responsible","Responsible",(IF($G1420="No Attribute (Conventional)","No_Attribute_Conventional",(IF($G1420="Recycled Pre/Post-Consumer","Recycled_Pre_Post_Consumer",(IF($G1420="In-Conversion","In_Conversion",(IF($G1420="Recycled Pre-Consumer","Recycled_Pre_Consumer",(IF($G1420="Recycled Post-Consumer","Recycled_Post_Consumer",(IF($G1420="Sustainably Sourced","Sustainably_sourced",(IF($G1420="Recycled pre-consumer organic","GOTS_recycled_organic","")))))))))))))))))),"")</f>
        <v/>
      </c>
      <c r="AE1420" t="e" cm="1">
        <f t="array" aca="1" ref="AE1420" ca="1">IF($I1420="",IF(INDIRECT("$F"&amp;$S1420)="","",IF(LEFT(INDIRECT("$F"&amp;$S1420),3)="GRS","GRS_RCS_RM",IF((LEFT(INDIRECT("$F"&amp;$S1420),3))="RCS","GRS_RCS_RM",IF(INDIRECT("$F"&amp;$S1420)="OCS (No Label)","OCS_Conversion_RM",IF(LEFT(INDIRECT("$F"&amp;$S1420),3)="OCS","OCS_RM",IF(RIGHT(INDIRECT("$F"&amp;$S1420),10)="conversion","GOTS_RM_conversion",IF((LEFT(INDIRECT("$F"&amp;$S1420),4))="GOTS","GOTS_RM","Responsible_RM"))))))),"DELETERM")</f>
        <v>#VALUE!</v>
      </c>
      <c r="AF1420" t="e" cm="1">
        <f t="array" aca="1" ref="AF1420" ca="1">IF($S1420="","",INDIRECT("$Z"&amp;$S1420))</f>
        <v>#VALUE!</v>
      </c>
      <c r="AG1420" t="str">
        <f t="shared" si="438"/>
        <v/>
      </c>
      <c r="AH1420" t="str" cm="1">
        <f t="array" aca="1" ref="AH1420" ca="1">IFERROR(INDIRECT("$ag"&amp;S1420),"")</f>
        <v/>
      </c>
      <c r="AI1420" t="e" cm="1">
        <f t="array" aca="1" ref="AI1420" ca="1">INDIRECT("O"&amp;S1420)</f>
        <v>#VALUE!</v>
      </c>
      <c r="AJ1420" t="str">
        <f t="shared" si="439"/>
        <v/>
      </c>
    </row>
    <row r="1421" spans="1:36" ht="16.5" customHeight="1">
      <c r="A1421" s="129"/>
      <c r="B1421" s="134"/>
      <c r="C1421" s="135"/>
      <c r="D1421" s="146"/>
      <c r="E1421" s="146"/>
      <c r="F1421" s="135"/>
      <c r="G1421" s="147"/>
      <c r="H1421" s="147"/>
      <c r="I1421" s="147"/>
      <c r="J1421" s="147"/>
      <c r="K1421" s="38"/>
      <c r="L1421" s="143"/>
      <c r="M1421" s="143"/>
      <c r="N1421" s="61"/>
      <c r="O1421" s="314"/>
      <c r="Q1421" t="str">
        <f t="shared" si="434"/>
        <v/>
      </c>
      <c r="S1421" t="e">
        <f t="shared" ca="1" si="443"/>
        <v>#VALUE!</v>
      </c>
      <c r="T1421" t="e">
        <f t="shared" ca="1" si="440"/>
        <v>#VALUE!</v>
      </c>
      <c r="U1421">
        <f t="shared" si="444"/>
        <v>1356</v>
      </c>
      <c r="V1421">
        <v>113.16666666667599</v>
      </c>
      <c r="W1421">
        <f t="shared" si="425"/>
        <v>113</v>
      </c>
      <c r="X1421" t="str" cm="1">
        <f t="array" aca="1" ref="X1421" ca="1">IFERROR(INDEX('PC&amp;PD'!$A$1:$AS$19,ROW('PC&amp;PD'!$A$19),MATCH(INDIRECT(T1421),'PC&amp;PD'!$A$1:$AS$1,0)),"")</f>
        <v/>
      </c>
      <c r="AA1421" t="str">
        <f t="shared" si="435"/>
        <v/>
      </c>
      <c r="AB1421" t="str">
        <f t="shared" si="436"/>
        <v/>
      </c>
      <c r="AC1421" t="e">
        <f t="shared" ca="1" si="437"/>
        <v>#VALUE!</v>
      </c>
      <c r="AD1421" t="str" cm="1">
        <f t="array" aca="1" ref="AD1421" ca="1">IFERROR(IF((LEFT(INDIRECT("$F"&amp;$S1421),4))="GOTS",IF($G1421="Organic","GOTS_Organic_raw",(IF($G1421="Responsible","GOTS_Responsible",(IF($G1421="No Attribute (Conventional)","GOTS_conventional",(IF($G1421="Recycled Pre/Post-Consumer","GOTS_pre_post",(IF($G1421="In-Conversion","GOTS_in_conversion",(IF($G1421="Sustainably Sourced","Sustainably_sourced",(IF($G1421="Recycled pre-consumer organic","GOTS_recycled_organic",""))))))))))))),IF($G1421="Organic","Organic",(IF($G1421="Responsible","Responsible",(IF($G1421="No Attribute (Conventional)","No_Attribute_Conventional",(IF($G1421="Recycled Pre/Post-Consumer","Recycled_Pre_Post_Consumer",(IF($G1421="In-Conversion","In_Conversion",(IF($G1421="Recycled Pre-Consumer","Recycled_Pre_Consumer",(IF($G1421="Recycled Post-Consumer","Recycled_Post_Consumer",(IF($G1421="Sustainably Sourced","Sustainably_sourced",(IF($G1421="Recycled pre-consumer organic","GOTS_recycled_organic","")))))))))))))))))),"")</f>
        <v/>
      </c>
      <c r="AE1421" t="e" cm="1">
        <f t="array" aca="1" ref="AE1421" ca="1">IF($I1421="",IF(INDIRECT("$F"&amp;$S1421)="","",IF(LEFT(INDIRECT("$F"&amp;$S1421),3)="GRS","GRS_RCS_RM",IF((LEFT(INDIRECT("$F"&amp;$S1421),3))="RCS","GRS_RCS_RM",IF(INDIRECT("$F"&amp;$S1421)="OCS (No Label)","OCS_Conversion_RM",IF(LEFT(INDIRECT("$F"&amp;$S1421),3)="OCS","OCS_RM",IF(RIGHT(INDIRECT("$F"&amp;$S1421),10)="conversion","GOTS_RM_conversion",IF((LEFT(INDIRECT("$F"&amp;$S1421),4))="GOTS","GOTS_RM","Responsible_RM"))))))),"DELETERM")</f>
        <v>#VALUE!</v>
      </c>
      <c r="AF1421" t="e" cm="1">
        <f t="array" aca="1" ref="AF1421" ca="1">IF($S1421="","",INDIRECT("$Z"&amp;$S1421))</f>
        <v>#VALUE!</v>
      </c>
      <c r="AG1421" t="str">
        <f t="shared" si="438"/>
        <v/>
      </c>
      <c r="AH1421" t="str" cm="1">
        <f t="array" aca="1" ref="AH1421" ca="1">IFERROR(INDIRECT("$ag"&amp;S1421),"")</f>
        <v/>
      </c>
      <c r="AI1421" t="e" cm="1">
        <f t="array" aca="1" ref="AI1421" ca="1">INDIRECT("O"&amp;S1421)</f>
        <v>#VALUE!</v>
      </c>
      <c r="AJ1421" t="str">
        <f t="shared" si="439"/>
        <v/>
      </c>
    </row>
    <row r="1422" spans="1:36" ht="16.5" customHeight="1">
      <c r="A1422" s="129"/>
      <c r="B1422" s="134"/>
      <c r="C1422" s="135"/>
      <c r="D1422" s="146"/>
      <c r="E1422" s="146"/>
      <c r="F1422" s="135"/>
      <c r="G1422" s="147"/>
      <c r="H1422" s="147"/>
      <c r="I1422" s="147"/>
      <c r="J1422" s="147"/>
      <c r="K1422" s="38"/>
      <c r="L1422" s="143"/>
      <c r="M1422" s="143"/>
      <c r="N1422" s="61"/>
      <c r="O1422" s="314"/>
      <c r="Q1422" t="str">
        <f t="shared" si="434"/>
        <v/>
      </c>
      <c r="S1422" t="e">
        <f t="shared" ca="1" si="443"/>
        <v>#VALUE!</v>
      </c>
      <c r="T1422" t="e">
        <f t="shared" ca="1" si="440"/>
        <v>#VALUE!</v>
      </c>
      <c r="U1422">
        <f t="shared" si="444"/>
        <v>1356</v>
      </c>
      <c r="V1422">
        <v>113.250000000009</v>
      </c>
      <c r="W1422">
        <f t="shared" si="425"/>
        <v>113</v>
      </c>
      <c r="X1422" t="str" cm="1">
        <f t="array" aca="1" ref="X1422" ca="1">IFERROR(INDEX('PC&amp;PD'!$A$1:$AS$19,ROW('PC&amp;PD'!$A$19),MATCH(INDIRECT(T1422),'PC&amp;PD'!$A$1:$AS$1,0)),"")</f>
        <v/>
      </c>
      <c r="AA1422" t="str">
        <f t="shared" si="435"/>
        <v/>
      </c>
      <c r="AB1422" t="str">
        <f t="shared" si="436"/>
        <v/>
      </c>
      <c r="AC1422" t="e">
        <f t="shared" ca="1" si="437"/>
        <v>#VALUE!</v>
      </c>
      <c r="AD1422" t="str" cm="1">
        <f t="array" aca="1" ref="AD1422" ca="1">IFERROR(IF((LEFT(INDIRECT("$F"&amp;$S1422),4))="GOTS",IF($G1422="Organic","GOTS_Organic_raw",(IF($G1422="Responsible","GOTS_Responsible",(IF($G1422="No Attribute (Conventional)","GOTS_conventional",(IF($G1422="Recycled Pre/Post-Consumer","GOTS_pre_post",(IF($G1422="In-Conversion","GOTS_in_conversion",(IF($G1422="Sustainably Sourced","Sustainably_sourced",(IF($G1422="Recycled pre-consumer organic","GOTS_recycled_organic",""))))))))))))),IF($G1422="Organic","Organic",(IF($G1422="Responsible","Responsible",(IF($G1422="No Attribute (Conventional)","No_Attribute_Conventional",(IF($G1422="Recycled Pre/Post-Consumer","Recycled_Pre_Post_Consumer",(IF($G1422="In-Conversion","In_Conversion",(IF($G1422="Recycled Pre-Consumer","Recycled_Pre_Consumer",(IF($G1422="Recycled Post-Consumer","Recycled_Post_Consumer",(IF($G1422="Sustainably Sourced","Sustainably_sourced",(IF($G1422="Recycled pre-consumer organic","GOTS_recycled_organic","")))))))))))))))))),"")</f>
        <v/>
      </c>
      <c r="AE1422" t="e" cm="1">
        <f t="array" aca="1" ref="AE1422" ca="1">IF($I1422="",IF(INDIRECT("$F"&amp;$S1422)="","",IF(LEFT(INDIRECT("$F"&amp;$S1422),3)="GRS","GRS_RCS_RM",IF((LEFT(INDIRECT("$F"&amp;$S1422),3))="RCS","GRS_RCS_RM",IF(INDIRECT("$F"&amp;$S1422)="OCS (No Label)","OCS_Conversion_RM",IF(LEFT(INDIRECT("$F"&amp;$S1422),3)="OCS","OCS_RM",IF(RIGHT(INDIRECT("$F"&amp;$S1422),10)="conversion","GOTS_RM_conversion",IF((LEFT(INDIRECT("$F"&amp;$S1422),4))="GOTS","GOTS_RM","Responsible_RM"))))))),"DELETERM")</f>
        <v>#VALUE!</v>
      </c>
      <c r="AF1422" t="e" cm="1">
        <f t="array" aca="1" ref="AF1422" ca="1">IF($S1422="","",INDIRECT("$Z"&amp;$S1422))</f>
        <v>#VALUE!</v>
      </c>
      <c r="AG1422" t="str">
        <f t="shared" si="438"/>
        <v/>
      </c>
      <c r="AH1422" t="str" cm="1">
        <f t="array" aca="1" ref="AH1422" ca="1">IFERROR(INDIRECT("$ag"&amp;S1422),"")</f>
        <v/>
      </c>
      <c r="AI1422" t="e" cm="1">
        <f t="array" aca="1" ref="AI1422" ca="1">INDIRECT("O"&amp;S1422)</f>
        <v>#VALUE!</v>
      </c>
      <c r="AJ1422" t="str">
        <f t="shared" si="439"/>
        <v/>
      </c>
    </row>
    <row r="1423" spans="1:36" ht="16.5" customHeight="1">
      <c r="A1423" s="129"/>
      <c r="B1423" s="134"/>
      <c r="C1423" s="135"/>
      <c r="D1423" s="146"/>
      <c r="E1423" s="146"/>
      <c r="F1423" s="135"/>
      <c r="G1423" s="147"/>
      <c r="H1423" s="147"/>
      <c r="I1423" s="147"/>
      <c r="J1423" s="147"/>
      <c r="K1423" s="38"/>
      <c r="L1423" s="143"/>
      <c r="M1423" s="143"/>
      <c r="N1423" s="61"/>
      <c r="O1423" s="314"/>
      <c r="Q1423" t="str">
        <f t="shared" si="434"/>
        <v/>
      </c>
      <c r="S1423" t="e">
        <f t="shared" ca="1" si="443"/>
        <v>#VALUE!</v>
      </c>
      <c r="T1423" t="e">
        <f t="shared" ca="1" si="440"/>
        <v>#VALUE!</v>
      </c>
      <c r="U1423">
        <f t="shared" si="444"/>
        <v>1356</v>
      </c>
      <c r="V1423">
        <v>113.333333333342</v>
      </c>
      <c r="W1423">
        <f t="shared" si="425"/>
        <v>113</v>
      </c>
      <c r="X1423" t="str" cm="1">
        <f t="array" aca="1" ref="X1423" ca="1">IFERROR(INDEX('PC&amp;PD'!$A$1:$AS$19,ROW('PC&amp;PD'!$A$19),MATCH(INDIRECT(T1423),'PC&amp;PD'!$A$1:$AS$1,0)),"")</f>
        <v/>
      </c>
      <c r="AA1423" t="str">
        <f t="shared" si="435"/>
        <v/>
      </c>
      <c r="AB1423" t="str">
        <f t="shared" si="436"/>
        <v/>
      </c>
      <c r="AC1423" t="e">
        <f t="shared" ca="1" si="437"/>
        <v>#VALUE!</v>
      </c>
      <c r="AD1423" t="str" cm="1">
        <f t="array" aca="1" ref="AD1423" ca="1">IFERROR(IF((LEFT(INDIRECT("$F"&amp;$S1423),4))="GOTS",IF($G1423="Organic","GOTS_Organic_raw",(IF($G1423="Responsible","GOTS_Responsible",(IF($G1423="No Attribute (Conventional)","GOTS_conventional",(IF($G1423="Recycled Pre/Post-Consumer","GOTS_pre_post",(IF($G1423="In-Conversion","GOTS_in_conversion",(IF($G1423="Sustainably Sourced","Sustainably_sourced",(IF($G1423="Recycled pre-consumer organic","GOTS_recycled_organic",""))))))))))))),IF($G1423="Organic","Organic",(IF($G1423="Responsible","Responsible",(IF($G1423="No Attribute (Conventional)","No_Attribute_Conventional",(IF($G1423="Recycled Pre/Post-Consumer","Recycled_Pre_Post_Consumer",(IF($G1423="In-Conversion","In_Conversion",(IF($G1423="Recycled Pre-Consumer","Recycled_Pre_Consumer",(IF($G1423="Recycled Post-Consumer","Recycled_Post_Consumer",(IF($G1423="Sustainably Sourced","Sustainably_sourced",(IF($G1423="Recycled pre-consumer organic","GOTS_recycled_organic","")))))))))))))))))),"")</f>
        <v/>
      </c>
      <c r="AE1423" t="e" cm="1">
        <f t="array" aca="1" ref="AE1423" ca="1">IF($I1423="",IF(INDIRECT("$F"&amp;$S1423)="","",IF(LEFT(INDIRECT("$F"&amp;$S1423),3)="GRS","GRS_RCS_RM",IF((LEFT(INDIRECT("$F"&amp;$S1423),3))="RCS","GRS_RCS_RM",IF(INDIRECT("$F"&amp;$S1423)="OCS (No Label)","OCS_Conversion_RM",IF(LEFT(INDIRECT("$F"&amp;$S1423),3)="OCS","OCS_RM",IF(RIGHT(INDIRECT("$F"&amp;$S1423),10)="conversion","GOTS_RM_conversion",IF((LEFT(INDIRECT("$F"&amp;$S1423),4))="GOTS","GOTS_RM","Responsible_RM"))))))),"DELETERM")</f>
        <v>#VALUE!</v>
      </c>
      <c r="AF1423" t="e" cm="1">
        <f t="array" aca="1" ref="AF1423" ca="1">IF($S1423="","",INDIRECT("$Z"&amp;$S1423))</f>
        <v>#VALUE!</v>
      </c>
      <c r="AG1423" t="str">
        <f t="shared" si="438"/>
        <v/>
      </c>
      <c r="AH1423" t="str" cm="1">
        <f t="array" aca="1" ref="AH1423" ca="1">IFERROR(INDIRECT("$ag"&amp;S1423),"")</f>
        <v/>
      </c>
      <c r="AI1423" t="e" cm="1">
        <f t="array" aca="1" ref="AI1423" ca="1">INDIRECT("O"&amp;S1423)</f>
        <v>#VALUE!</v>
      </c>
      <c r="AJ1423" t="str">
        <f t="shared" si="439"/>
        <v/>
      </c>
    </row>
    <row r="1424" spans="1:36" ht="16.5" customHeight="1">
      <c r="A1424" s="129"/>
      <c r="B1424" s="134"/>
      <c r="C1424" s="135"/>
      <c r="D1424" s="146"/>
      <c r="E1424" s="146"/>
      <c r="F1424" s="135"/>
      <c r="G1424" s="147"/>
      <c r="H1424" s="147"/>
      <c r="I1424" s="147"/>
      <c r="J1424" s="147"/>
      <c r="K1424" s="38"/>
      <c r="L1424" s="143"/>
      <c r="M1424" s="143"/>
      <c r="N1424" s="61"/>
      <c r="O1424" s="314"/>
      <c r="Q1424" t="str">
        <f t="shared" si="434"/>
        <v/>
      </c>
      <c r="S1424" t="e">
        <f t="shared" ca="1" si="443"/>
        <v>#VALUE!</v>
      </c>
      <c r="T1424" t="e">
        <f t="shared" ca="1" si="440"/>
        <v>#VALUE!</v>
      </c>
      <c r="U1424">
        <f t="shared" si="444"/>
        <v>1356</v>
      </c>
      <c r="V1424">
        <v>113.41666666667599</v>
      </c>
      <c r="W1424">
        <f t="shared" si="425"/>
        <v>113</v>
      </c>
      <c r="X1424" t="str" cm="1">
        <f t="array" aca="1" ref="X1424" ca="1">IFERROR(INDEX('PC&amp;PD'!$A$1:$AS$19,ROW('PC&amp;PD'!$A$19),MATCH(INDIRECT(T1424),'PC&amp;PD'!$A$1:$AS$1,0)),"")</f>
        <v/>
      </c>
      <c r="AA1424" t="str">
        <f t="shared" si="435"/>
        <v/>
      </c>
      <c r="AB1424" t="str">
        <f t="shared" si="436"/>
        <v/>
      </c>
      <c r="AC1424" t="e">
        <f t="shared" ca="1" si="437"/>
        <v>#VALUE!</v>
      </c>
      <c r="AD1424" t="str" cm="1">
        <f t="array" aca="1" ref="AD1424" ca="1">IFERROR(IF((LEFT(INDIRECT("$F"&amp;$S1424),4))="GOTS",IF($G1424="Organic","GOTS_Organic_raw",(IF($G1424="Responsible","GOTS_Responsible",(IF($G1424="No Attribute (Conventional)","GOTS_conventional",(IF($G1424="Recycled Pre/Post-Consumer","GOTS_pre_post",(IF($G1424="In-Conversion","GOTS_in_conversion",(IF($G1424="Sustainably Sourced","Sustainably_sourced",(IF($G1424="Recycled pre-consumer organic","GOTS_recycled_organic",""))))))))))))),IF($G1424="Organic","Organic",(IF($G1424="Responsible","Responsible",(IF($G1424="No Attribute (Conventional)","No_Attribute_Conventional",(IF($G1424="Recycled Pre/Post-Consumer","Recycled_Pre_Post_Consumer",(IF($G1424="In-Conversion","In_Conversion",(IF($G1424="Recycled Pre-Consumer","Recycled_Pre_Consumer",(IF($G1424="Recycled Post-Consumer","Recycled_Post_Consumer",(IF($G1424="Sustainably Sourced","Sustainably_sourced",(IF($G1424="Recycled pre-consumer organic","GOTS_recycled_organic","")))))))))))))))))),"")</f>
        <v/>
      </c>
      <c r="AE1424" t="e" cm="1">
        <f t="array" aca="1" ref="AE1424" ca="1">IF($I1424="",IF(INDIRECT("$F"&amp;$S1424)="","",IF(LEFT(INDIRECT("$F"&amp;$S1424),3)="GRS","GRS_RCS_RM",IF((LEFT(INDIRECT("$F"&amp;$S1424),3))="RCS","GRS_RCS_RM",IF(INDIRECT("$F"&amp;$S1424)="OCS (No Label)","OCS_Conversion_RM",IF(LEFT(INDIRECT("$F"&amp;$S1424),3)="OCS","OCS_RM",IF(RIGHT(INDIRECT("$F"&amp;$S1424),10)="conversion","GOTS_RM_conversion",IF((LEFT(INDIRECT("$F"&amp;$S1424),4))="GOTS","GOTS_RM","Responsible_RM"))))))),"DELETERM")</f>
        <v>#VALUE!</v>
      </c>
      <c r="AF1424" t="e" cm="1">
        <f t="array" aca="1" ref="AF1424" ca="1">IF($S1424="","",INDIRECT("$Z"&amp;$S1424))</f>
        <v>#VALUE!</v>
      </c>
      <c r="AG1424" t="str">
        <f t="shared" si="438"/>
        <v/>
      </c>
      <c r="AH1424" t="str" cm="1">
        <f t="array" aca="1" ref="AH1424" ca="1">IFERROR(INDIRECT("$ag"&amp;S1424),"")</f>
        <v/>
      </c>
      <c r="AI1424" t="e" cm="1">
        <f t="array" aca="1" ref="AI1424" ca="1">INDIRECT("O"&amp;S1424)</f>
        <v>#VALUE!</v>
      </c>
      <c r="AJ1424" t="str">
        <f t="shared" si="439"/>
        <v/>
      </c>
    </row>
    <row r="1425" spans="1:36" ht="16.5" customHeight="1">
      <c r="A1425" s="130"/>
      <c r="B1425" s="136"/>
      <c r="C1425" s="137"/>
      <c r="D1425" s="146"/>
      <c r="E1425" s="146"/>
      <c r="F1425" s="137"/>
      <c r="G1425" s="147"/>
      <c r="H1425" s="147"/>
      <c r="I1425" s="147"/>
      <c r="J1425" s="147"/>
      <c r="K1425" s="38"/>
      <c r="L1425" s="144"/>
      <c r="M1425" s="144"/>
      <c r="N1425" s="61"/>
      <c r="O1425" s="314"/>
      <c r="Q1425" t="str">
        <f t="shared" si="434"/>
        <v/>
      </c>
      <c r="S1425" t="e">
        <f t="shared" ca="1" si="443"/>
        <v>#VALUE!</v>
      </c>
      <c r="T1425" t="e">
        <f t="shared" ca="1" si="440"/>
        <v>#VALUE!</v>
      </c>
      <c r="U1425">
        <f t="shared" si="444"/>
        <v>1356</v>
      </c>
      <c r="V1425">
        <v>113.500000000009</v>
      </c>
      <c r="W1425">
        <f t="shared" si="425"/>
        <v>113</v>
      </c>
      <c r="X1425" t="str" cm="1">
        <f t="array" aca="1" ref="X1425" ca="1">IFERROR(INDEX('PC&amp;PD'!$A$1:$AS$19,ROW('PC&amp;PD'!$A$19),MATCH(INDIRECT(T1425),'PC&amp;PD'!$A$1:$AS$1,0)),"")</f>
        <v/>
      </c>
      <c r="AA1425" t="str">
        <f t="shared" si="435"/>
        <v/>
      </c>
      <c r="AB1425" t="str">
        <f t="shared" si="436"/>
        <v/>
      </c>
      <c r="AC1425" t="e">
        <f t="shared" ca="1" si="437"/>
        <v>#VALUE!</v>
      </c>
      <c r="AD1425" t="str" cm="1">
        <f t="array" aca="1" ref="AD1425" ca="1">IFERROR(IF((LEFT(INDIRECT("$F"&amp;$S1425),4))="GOTS",IF($G1425="Organic","GOTS_Organic_raw",(IF($G1425="Responsible","GOTS_Responsible",(IF($G1425="No Attribute (Conventional)","GOTS_conventional",(IF($G1425="Recycled Pre/Post-Consumer","GOTS_pre_post",(IF($G1425="In-Conversion","GOTS_in_conversion",(IF($G1425="Sustainably Sourced","Sustainably_sourced",(IF($G1425="Recycled pre-consumer organic","GOTS_recycled_organic",""))))))))))))),IF($G1425="Organic","Organic",(IF($G1425="Responsible","Responsible",(IF($G1425="No Attribute (Conventional)","No_Attribute_Conventional",(IF($G1425="Recycled Pre/Post-Consumer","Recycled_Pre_Post_Consumer",(IF($G1425="In-Conversion","In_Conversion",(IF($G1425="Recycled Pre-Consumer","Recycled_Pre_Consumer",(IF($G1425="Recycled Post-Consumer","Recycled_Post_Consumer",(IF($G1425="Sustainably Sourced","Sustainably_sourced",(IF($G1425="Recycled pre-consumer organic","GOTS_recycled_organic","")))))))))))))))))),"")</f>
        <v/>
      </c>
      <c r="AE1425" t="e" cm="1">
        <f t="array" aca="1" ref="AE1425" ca="1">IF($I1425="",IF(INDIRECT("$F"&amp;$S1425)="","",IF(LEFT(INDIRECT("$F"&amp;$S1425),3)="GRS","GRS_RCS_RM",IF((LEFT(INDIRECT("$F"&amp;$S1425),3))="RCS","GRS_RCS_RM",IF(INDIRECT("$F"&amp;$S1425)="OCS (No Label)","OCS_Conversion_RM",IF(LEFT(INDIRECT("$F"&amp;$S1425),3)="OCS","OCS_RM",IF(RIGHT(INDIRECT("$F"&amp;$S1425),10)="conversion","GOTS_RM_conversion",IF((LEFT(INDIRECT("$F"&amp;$S1425),4))="GOTS","GOTS_RM","Responsible_RM"))))))),"DELETERM")</f>
        <v>#VALUE!</v>
      </c>
      <c r="AF1425" t="e" cm="1">
        <f t="array" aca="1" ref="AF1425" ca="1">IF($S1425="","",INDIRECT("$Z"&amp;$S1425))</f>
        <v>#VALUE!</v>
      </c>
      <c r="AG1425" t="str">
        <f t="shared" si="438"/>
        <v/>
      </c>
      <c r="AH1425" t="str" cm="1">
        <f t="array" aca="1" ref="AH1425" ca="1">IFERROR(INDIRECT("$ag"&amp;S1425),"")</f>
        <v/>
      </c>
      <c r="AI1425" t="e" cm="1">
        <f t="array" aca="1" ref="AI1425" ca="1">INDIRECT("O"&amp;S1425)</f>
        <v>#VALUE!</v>
      </c>
      <c r="AJ1425" t="str">
        <f t="shared" si="439"/>
        <v/>
      </c>
    </row>
    <row r="1426" spans="1:36" ht="16.5" customHeight="1">
      <c r="A1426" s="130"/>
      <c r="B1426" s="136"/>
      <c r="C1426" s="137"/>
      <c r="D1426" s="146"/>
      <c r="E1426" s="146"/>
      <c r="F1426" s="137"/>
      <c r="G1426" s="147"/>
      <c r="H1426" s="147"/>
      <c r="I1426" s="147"/>
      <c r="J1426" s="147"/>
      <c r="K1426" s="38"/>
      <c r="L1426" s="144"/>
      <c r="M1426" s="144"/>
      <c r="N1426" s="61"/>
      <c r="O1426" s="314"/>
      <c r="Q1426" t="str">
        <f t="shared" si="434"/>
        <v/>
      </c>
      <c r="S1426" t="e">
        <f t="shared" ca="1" si="443"/>
        <v>#VALUE!</v>
      </c>
      <c r="T1426" t="e">
        <f t="shared" ca="1" si="440"/>
        <v>#VALUE!</v>
      </c>
      <c r="U1426">
        <f t="shared" si="444"/>
        <v>1356</v>
      </c>
      <c r="V1426">
        <v>113.583333333342</v>
      </c>
      <c r="W1426">
        <f t="shared" si="425"/>
        <v>113</v>
      </c>
      <c r="X1426" t="str" cm="1">
        <f t="array" aca="1" ref="X1426" ca="1">IFERROR(INDEX('PC&amp;PD'!$A$1:$AS$19,ROW('PC&amp;PD'!$A$19),MATCH(INDIRECT(T1426),'PC&amp;PD'!$A$1:$AS$1,0)),"")</f>
        <v/>
      </c>
      <c r="AA1426" t="str">
        <f t="shared" si="435"/>
        <v/>
      </c>
      <c r="AB1426" t="str">
        <f t="shared" si="436"/>
        <v/>
      </c>
      <c r="AC1426" t="e">
        <f t="shared" ca="1" si="437"/>
        <v>#VALUE!</v>
      </c>
      <c r="AD1426" t="str" cm="1">
        <f t="array" aca="1" ref="AD1426" ca="1">IFERROR(IF((LEFT(INDIRECT("$F"&amp;$S1426),4))="GOTS",IF($G1426="Organic","GOTS_Organic_raw",(IF($G1426="Responsible","GOTS_Responsible",(IF($G1426="No Attribute (Conventional)","GOTS_conventional",(IF($G1426="Recycled Pre/Post-Consumer","GOTS_pre_post",(IF($G1426="In-Conversion","GOTS_in_conversion",(IF($G1426="Sustainably Sourced","Sustainably_sourced",(IF($G1426="Recycled pre-consumer organic","GOTS_recycled_organic",""))))))))))))),IF($G1426="Organic","Organic",(IF($G1426="Responsible","Responsible",(IF($G1426="No Attribute (Conventional)","No_Attribute_Conventional",(IF($G1426="Recycled Pre/Post-Consumer","Recycled_Pre_Post_Consumer",(IF($G1426="In-Conversion","In_Conversion",(IF($G1426="Recycled Pre-Consumer","Recycled_Pre_Consumer",(IF($G1426="Recycled Post-Consumer","Recycled_Post_Consumer",(IF($G1426="Sustainably Sourced","Sustainably_sourced",(IF($G1426="Recycled pre-consumer organic","GOTS_recycled_organic","")))))))))))))))))),"")</f>
        <v/>
      </c>
      <c r="AE1426" t="e" cm="1">
        <f t="array" aca="1" ref="AE1426" ca="1">IF($I1426="",IF(INDIRECT("$F"&amp;$S1426)="","",IF(LEFT(INDIRECT("$F"&amp;$S1426),3)="GRS","GRS_RCS_RM",IF((LEFT(INDIRECT("$F"&amp;$S1426),3))="RCS","GRS_RCS_RM",IF(INDIRECT("$F"&amp;$S1426)="OCS (No Label)","OCS_Conversion_RM",IF(LEFT(INDIRECT("$F"&amp;$S1426),3)="OCS","OCS_RM",IF(RIGHT(INDIRECT("$F"&amp;$S1426),10)="conversion","GOTS_RM_conversion",IF((LEFT(INDIRECT("$F"&amp;$S1426),4))="GOTS","GOTS_RM","Responsible_RM"))))))),"DELETERM")</f>
        <v>#VALUE!</v>
      </c>
      <c r="AF1426" t="e" cm="1">
        <f t="array" aca="1" ref="AF1426" ca="1">IF($S1426="","",INDIRECT("$Z"&amp;$S1426))</f>
        <v>#VALUE!</v>
      </c>
      <c r="AG1426" t="str">
        <f t="shared" si="438"/>
        <v/>
      </c>
      <c r="AH1426" t="str" cm="1">
        <f t="array" aca="1" ref="AH1426" ca="1">IFERROR(INDIRECT("$ag"&amp;S1426),"")</f>
        <v/>
      </c>
      <c r="AI1426" t="e" cm="1">
        <f t="array" aca="1" ref="AI1426" ca="1">INDIRECT("O"&amp;S1426)</f>
        <v>#VALUE!</v>
      </c>
      <c r="AJ1426" t="str">
        <f t="shared" si="439"/>
        <v/>
      </c>
    </row>
    <row r="1427" spans="1:36" ht="16.5" customHeight="1">
      <c r="A1427" s="130"/>
      <c r="B1427" s="136"/>
      <c r="C1427" s="137"/>
      <c r="D1427" s="146"/>
      <c r="E1427" s="146"/>
      <c r="F1427" s="137"/>
      <c r="G1427" s="147"/>
      <c r="H1427" s="147"/>
      <c r="I1427" s="147"/>
      <c r="J1427" s="147"/>
      <c r="K1427" s="38"/>
      <c r="L1427" s="144"/>
      <c r="M1427" s="144"/>
      <c r="N1427" s="61"/>
      <c r="O1427" s="314"/>
      <c r="Q1427" t="str">
        <f t="shared" si="434"/>
        <v/>
      </c>
      <c r="S1427" t="e">
        <f t="shared" ca="1" si="443"/>
        <v>#VALUE!</v>
      </c>
      <c r="T1427" t="e">
        <f t="shared" ca="1" si="440"/>
        <v>#VALUE!</v>
      </c>
      <c r="U1427">
        <f t="shared" si="444"/>
        <v>1356</v>
      </c>
      <c r="V1427">
        <v>113.66666666667599</v>
      </c>
      <c r="W1427">
        <f t="shared" si="425"/>
        <v>113</v>
      </c>
      <c r="X1427" t="str" cm="1">
        <f t="array" aca="1" ref="X1427" ca="1">IFERROR(INDEX('PC&amp;PD'!$A$1:$AS$19,ROW('PC&amp;PD'!$A$19),MATCH(INDIRECT(T1427),'PC&amp;PD'!$A$1:$AS$1,0)),"")</f>
        <v/>
      </c>
      <c r="AA1427" t="str">
        <f t="shared" si="435"/>
        <v/>
      </c>
      <c r="AB1427" t="str">
        <f t="shared" si="436"/>
        <v/>
      </c>
      <c r="AC1427" t="e">
        <f t="shared" ca="1" si="437"/>
        <v>#VALUE!</v>
      </c>
      <c r="AD1427" t="str" cm="1">
        <f t="array" aca="1" ref="AD1427" ca="1">IFERROR(IF((LEFT(INDIRECT("$F"&amp;$S1427),4))="GOTS",IF($G1427="Organic","GOTS_Organic_raw",(IF($G1427="Responsible","GOTS_Responsible",(IF($G1427="No Attribute (Conventional)","GOTS_conventional",(IF($G1427="Recycled Pre/Post-Consumer","GOTS_pre_post",(IF($G1427="In-Conversion","GOTS_in_conversion",(IF($G1427="Sustainably Sourced","Sustainably_sourced",(IF($G1427="Recycled pre-consumer organic","GOTS_recycled_organic",""))))))))))))),IF($G1427="Organic","Organic",(IF($G1427="Responsible","Responsible",(IF($G1427="No Attribute (Conventional)","No_Attribute_Conventional",(IF($G1427="Recycled Pre/Post-Consumer","Recycled_Pre_Post_Consumer",(IF($G1427="In-Conversion","In_Conversion",(IF($G1427="Recycled Pre-Consumer","Recycled_Pre_Consumer",(IF($G1427="Recycled Post-Consumer","Recycled_Post_Consumer",(IF($G1427="Sustainably Sourced","Sustainably_sourced",(IF($G1427="Recycled pre-consumer organic","GOTS_recycled_organic","")))))))))))))))))),"")</f>
        <v/>
      </c>
      <c r="AE1427" t="e" cm="1">
        <f t="array" aca="1" ref="AE1427" ca="1">IF($I1427="",IF(INDIRECT("$F"&amp;$S1427)="","",IF(LEFT(INDIRECT("$F"&amp;$S1427),3)="GRS","GRS_RCS_RM",IF((LEFT(INDIRECT("$F"&amp;$S1427),3))="RCS","GRS_RCS_RM",IF(INDIRECT("$F"&amp;$S1427)="OCS (No Label)","OCS_Conversion_RM",IF(LEFT(INDIRECT("$F"&amp;$S1427),3)="OCS","OCS_RM",IF(RIGHT(INDIRECT("$F"&amp;$S1427),10)="conversion","GOTS_RM_conversion",IF((LEFT(INDIRECT("$F"&amp;$S1427),4))="GOTS","GOTS_RM","Responsible_RM"))))))),"DELETERM")</f>
        <v>#VALUE!</v>
      </c>
      <c r="AF1427" t="e" cm="1">
        <f t="array" aca="1" ref="AF1427" ca="1">IF($S1427="","",INDIRECT("$Z"&amp;$S1427))</f>
        <v>#VALUE!</v>
      </c>
      <c r="AG1427" t="str">
        <f t="shared" si="438"/>
        <v/>
      </c>
      <c r="AH1427" t="str" cm="1">
        <f t="array" aca="1" ref="AH1427" ca="1">IFERROR(INDIRECT("$ag"&amp;S1427),"")</f>
        <v/>
      </c>
      <c r="AI1427" t="e" cm="1">
        <f t="array" aca="1" ref="AI1427" ca="1">INDIRECT("O"&amp;S1427)</f>
        <v>#VALUE!</v>
      </c>
      <c r="AJ1427" t="str">
        <f t="shared" si="439"/>
        <v/>
      </c>
    </row>
    <row r="1428" spans="1:36" ht="16.5" customHeight="1">
      <c r="A1428" s="130"/>
      <c r="B1428" s="136"/>
      <c r="C1428" s="137"/>
      <c r="D1428" s="146"/>
      <c r="E1428" s="146"/>
      <c r="F1428" s="137"/>
      <c r="G1428" s="147"/>
      <c r="H1428" s="147"/>
      <c r="I1428" s="147"/>
      <c r="J1428" s="147"/>
      <c r="K1428" s="38"/>
      <c r="L1428" s="144"/>
      <c r="M1428" s="144"/>
      <c r="N1428" s="61"/>
      <c r="O1428" s="314"/>
      <c r="Q1428" t="str">
        <f t="shared" si="434"/>
        <v/>
      </c>
      <c r="S1428" t="e">
        <f t="shared" ca="1" si="443"/>
        <v>#VALUE!</v>
      </c>
      <c r="T1428" t="e">
        <f t="shared" ca="1" si="440"/>
        <v>#VALUE!</v>
      </c>
      <c r="U1428">
        <f t="shared" si="444"/>
        <v>1356</v>
      </c>
      <c r="V1428">
        <v>113.750000000009</v>
      </c>
      <c r="W1428">
        <f t="shared" si="425"/>
        <v>113</v>
      </c>
      <c r="X1428" t="str" cm="1">
        <f t="array" aca="1" ref="X1428" ca="1">IFERROR(INDEX('PC&amp;PD'!$A$1:$AS$19,ROW('PC&amp;PD'!$A$19),MATCH(INDIRECT(T1428),'PC&amp;PD'!$A$1:$AS$1,0)),"")</f>
        <v/>
      </c>
      <c r="AA1428" t="str">
        <f t="shared" si="435"/>
        <v/>
      </c>
      <c r="AB1428" t="str">
        <f t="shared" si="436"/>
        <v/>
      </c>
      <c r="AC1428" t="e">
        <f t="shared" ca="1" si="437"/>
        <v>#VALUE!</v>
      </c>
      <c r="AD1428" t="str" cm="1">
        <f t="array" aca="1" ref="AD1428" ca="1">IFERROR(IF((LEFT(INDIRECT("$F"&amp;$S1428),4))="GOTS",IF($G1428="Organic","GOTS_Organic_raw",(IF($G1428="Responsible","GOTS_Responsible",(IF($G1428="No Attribute (Conventional)","GOTS_conventional",(IF($G1428="Recycled Pre/Post-Consumer","GOTS_pre_post",(IF($G1428="In-Conversion","GOTS_in_conversion",(IF($G1428="Sustainably Sourced","Sustainably_sourced",(IF($G1428="Recycled pre-consumer organic","GOTS_recycled_organic",""))))))))))))),IF($G1428="Organic","Organic",(IF($G1428="Responsible","Responsible",(IF($G1428="No Attribute (Conventional)","No_Attribute_Conventional",(IF($G1428="Recycled Pre/Post-Consumer","Recycled_Pre_Post_Consumer",(IF($G1428="In-Conversion","In_Conversion",(IF($G1428="Recycled Pre-Consumer","Recycled_Pre_Consumer",(IF($G1428="Recycled Post-Consumer","Recycled_Post_Consumer",(IF($G1428="Sustainably Sourced","Sustainably_sourced",(IF($G1428="Recycled pre-consumer organic","GOTS_recycled_organic","")))))))))))))))))),"")</f>
        <v/>
      </c>
      <c r="AE1428" t="e" cm="1">
        <f t="array" aca="1" ref="AE1428" ca="1">IF($I1428="",IF(INDIRECT("$F"&amp;$S1428)="","",IF(LEFT(INDIRECT("$F"&amp;$S1428),3)="GRS","GRS_RCS_RM",IF((LEFT(INDIRECT("$F"&amp;$S1428),3))="RCS","GRS_RCS_RM",IF(INDIRECT("$F"&amp;$S1428)="OCS (No Label)","OCS_Conversion_RM",IF(LEFT(INDIRECT("$F"&amp;$S1428),3)="OCS","OCS_RM",IF(RIGHT(INDIRECT("$F"&amp;$S1428),10)="conversion","GOTS_RM_conversion",IF((LEFT(INDIRECT("$F"&amp;$S1428),4))="GOTS","GOTS_RM","Responsible_RM"))))))),"DELETERM")</f>
        <v>#VALUE!</v>
      </c>
      <c r="AF1428" t="e" cm="1">
        <f t="array" aca="1" ref="AF1428" ca="1">IF($S1428="","",INDIRECT("$Z"&amp;$S1428))</f>
        <v>#VALUE!</v>
      </c>
      <c r="AG1428" t="str">
        <f t="shared" si="438"/>
        <v/>
      </c>
      <c r="AH1428" t="str" cm="1">
        <f t="array" aca="1" ref="AH1428" ca="1">IFERROR(INDIRECT("$ag"&amp;S1428),"")</f>
        <v/>
      </c>
      <c r="AI1428" t="e" cm="1">
        <f t="array" aca="1" ref="AI1428" ca="1">INDIRECT("O"&amp;S1428)</f>
        <v>#VALUE!</v>
      </c>
      <c r="AJ1428" t="str">
        <f t="shared" si="439"/>
        <v/>
      </c>
    </row>
    <row r="1429" spans="1:36" ht="16.5" customHeight="1">
      <c r="A1429" s="130"/>
      <c r="B1429" s="136"/>
      <c r="C1429" s="137"/>
      <c r="D1429" s="146"/>
      <c r="E1429" s="146"/>
      <c r="F1429" s="137"/>
      <c r="G1429" s="147"/>
      <c r="H1429" s="147"/>
      <c r="I1429" s="147"/>
      <c r="J1429" s="147"/>
      <c r="K1429" s="38"/>
      <c r="L1429" s="144"/>
      <c r="M1429" s="144"/>
      <c r="N1429" s="61"/>
      <c r="O1429" s="314"/>
      <c r="Q1429" t="str">
        <f t="shared" si="434"/>
        <v/>
      </c>
      <c r="S1429" t="e">
        <f t="shared" ca="1" si="443"/>
        <v>#VALUE!</v>
      </c>
      <c r="T1429" t="e">
        <f t="shared" ca="1" si="440"/>
        <v>#VALUE!</v>
      </c>
      <c r="U1429">
        <f t="shared" si="444"/>
        <v>1356</v>
      </c>
      <c r="V1429">
        <v>113.833333333342</v>
      </c>
      <c r="W1429">
        <f t="shared" si="425"/>
        <v>113</v>
      </c>
      <c r="X1429" t="str" cm="1">
        <f t="array" aca="1" ref="X1429" ca="1">IFERROR(INDEX('PC&amp;PD'!$A$1:$AS$19,ROW('PC&amp;PD'!$A$19),MATCH(INDIRECT(T1429),'PC&amp;PD'!$A$1:$AS$1,0)),"")</f>
        <v/>
      </c>
      <c r="AA1429" t="str">
        <f t="shared" si="435"/>
        <v/>
      </c>
      <c r="AB1429" t="str">
        <f t="shared" si="436"/>
        <v/>
      </c>
      <c r="AC1429" t="e">
        <f t="shared" ca="1" si="437"/>
        <v>#VALUE!</v>
      </c>
      <c r="AD1429" t="str" cm="1">
        <f t="array" aca="1" ref="AD1429" ca="1">IFERROR(IF((LEFT(INDIRECT("$F"&amp;$S1429),4))="GOTS",IF($G1429="Organic","GOTS_Organic_raw",(IF($G1429="Responsible","GOTS_Responsible",(IF($G1429="No Attribute (Conventional)","GOTS_conventional",(IF($G1429="Recycled Pre/Post-Consumer","GOTS_pre_post",(IF($G1429="In-Conversion","GOTS_in_conversion",(IF($G1429="Sustainably Sourced","Sustainably_sourced",(IF($G1429="Recycled pre-consumer organic","GOTS_recycled_organic",""))))))))))))),IF($G1429="Organic","Organic",(IF($G1429="Responsible","Responsible",(IF($G1429="No Attribute (Conventional)","No_Attribute_Conventional",(IF($G1429="Recycled Pre/Post-Consumer","Recycled_Pre_Post_Consumer",(IF($G1429="In-Conversion","In_Conversion",(IF($G1429="Recycled Pre-Consumer","Recycled_Pre_Consumer",(IF($G1429="Recycled Post-Consumer","Recycled_Post_Consumer",(IF($G1429="Sustainably Sourced","Sustainably_sourced",(IF($G1429="Recycled pre-consumer organic","GOTS_recycled_organic","")))))))))))))))))),"")</f>
        <v/>
      </c>
      <c r="AE1429" t="e" cm="1">
        <f t="array" aca="1" ref="AE1429" ca="1">IF($I1429="",IF(INDIRECT("$F"&amp;$S1429)="","",IF(LEFT(INDIRECT("$F"&amp;$S1429),3)="GRS","GRS_RCS_RM",IF((LEFT(INDIRECT("$F"&amp;$S1429),3))="RCS","GRS_RCS_RM",IF(INDIRECT("$F"&amp;$S1429)="OCS (No Label)","OCS_Conversion_RM",IF(LEFT(INDIRECT("$F"&amp;$S1429),3)="OCS","OCS_RM",IF(RIGHT(INDIRECT("$F"&amp;$S1429),10)="conversion","GOTS_RM_conversion",IF((LEFT(INDIRECT("$F"&amp;$S1429),4))="GOTS","GOTS_RM","Responsible_RM"))))))),"DELETERM")</f>
        <v>#VALUE!</v>
      </c>
      <c r="AF1429" t="e" cm="1">
        <f t="array" aca="1" ref="AF1429" ca="1">IF($S1429="","",INDIRECT("$Z"&amp;$S1429))</f>
        <v>#VALUE!</v>
      </c>
      <c r="AG1429" t="str">
        <f t="shared" si="438"/>
        <v/>
      </c>
      <c r="AH1429" t="str" cm="1">
        <f t="array" aca="1" ref="AH1429" ca="1">IFERROR(INDIRECT("$ag"&amp;S1429),"")</f>
        <v/>
      </c>
      <c r="AI1429" t="e" cm="1">
        <f t="array" aca="1" ref="AI1429" ca="1">INDIRECT("O"&amp;S1429)</f>
        <v>#VALUE!</v>
      </c>
      <c r="AJ1429" t="str">
        <f t="shared" si="439"/>
        <v/>
      </c>
    </row>
    <row r="1430" spans="1:36" ht="16.5" customHeight="1" thickBot="1">
      <c r="A1430" s="131"/>
      <c r="B1430" s="138"/>
      <c r="C1430" s="139"/>
      <c r="D1430" s="148"/>
      <c r="E1430" s="148"/>
      <c r="F1430" s="139"/>
      <c r="G1430" s="149"/>
      <c r="H1430" s="149"/>
      <c r="I1430" s="149"/>
      <c r="J1430" s="149"/>
      <c r="K1430" s="39"/>
      <c r="L1430" s="145"/>
      <c r="M1430" s="145"/>
      <c r="N1430" s="62"/>
      <c r="O1430" s="315"/>
      <c r="Q1430" t="str">
        <f t="shared" si="434"/>
        <v/>
      </c>
      <c r="S1430" t="e">
        <f t="shared" ca="1" si="443"/>
        <v>#VALUE!</v>
      </c>
      <c r="T1430" t="e">
        <f t="shared" ca="1" si="440"/>
        <v>#VALUE!</v>
      </c>
      <c r="U1430">
        <f t="shared" si="444"/>
        <v>1356</v>
      </c>
      <c r="V1430">
        <v>113.91666666667599</v>
      </c>
      <c r="W1430">
        <f t="shared" ref="W1430:W1493" si="445">ROUNDDOWN(V1430,0)</f>
        <v>113</v>
      </c>
      <c r="X1430" t="str" cm="1">
        <f t="array" aca="1" ref="X1430" ca="1">IFERROR(INDEX('PC&amp;PD'!$A$1:$AS$19,ROW('PC&amp;PD'!$A$19),MATCH(INDIRECT(T1430),'PC&amp;PD'!$A$1:$AS$1,0)),"")</f>
        <v/>
      </c>
      <c r="AA1430" t="str">
        <f t="shared" si="435"/>
        <v/>
      </c>
      <c r="AB1430" t="str">
        <f t="shared" si="436"/>
        <v/>
      </c>
      <c r="AC1430" t="e">
        <f t="shared" ca="1" si="437"/>
        <v>#VALUE!</v>
      </c>
      <c r="AD1430" t="str" cm="1">
        <f t="array" aca="1" ref="AD1430" ca="1">IFERROR(IF((LEFT(INDIRECT("$F"&amp;$S1430),4))="GOTS",IF($G1430="Organic","GOTS_Organic_raw",(IF($G1430="Responsible","GOTS_Responsible",(IF($G1430="No Attribute (Conventional)","GOTS_conventional",(IF($G1430="Recycled Pre/Post-Consumer","GOTS_pre_post",(IF($G1430="In-Conversion","GOTS_in_conversion",(IF($G1430="Sustainably Sourced","Sustainably_sourced",(IF($G1430="Recycled pre-consumer organic","GOTS_recycled_organic",""))))))))))))),IF($G1430="Organic","Organic",(IF($G1430="Responsible","Responsible",(IF($G1430="No Attribute (Conventional)","No_Attribute_Conventional",(IF($G1430="Recycled Pre/Post-Consumer","Recycled_Pre_Post_Consumer",(IF($G1430="In-Conversion","In_Conversion",(IF($G1430="Recycled Pre-Consumer","Recycled_Pre_Consumer",(IF($G1430="Recycled Post-Consumer","Recycled_Post_Consumer",(IF($G1430="Sustainably Sourced","Sustainably_sourced",(IF($G1430="Recycled pre-consumer organic","GOTS_recycled_organic","")))))))))))))))))),"")</f>
        <v/>
      </c>
      <c r="AE1430" t="e" cm="1">
        <f t="array" aca="1" ref="AE1430" ca="1">IF($I1430="",IF(INDIRECT("$F"&amp;$S1430)="","",IF(LEFT(INDIRECT("$F"&amp;$S1430),3)="GRS","GRS_RCS_RM",IF((LEFT(INDIRECT("$F"&amp;$S1430),3))="RCS","GRS_RCS_RM",IF(INDIRECT("$F"&amp;$S1430)="OCS (No Label)","OCS_Conversion_RM",IF(LEFT(INDIRECT("$F"&amp;$S1430),3)="OCS","OCS_RM",IF(RIGHT(INDIRECT("$F"&amp;$S1430),10)="conversion","GOTS_RM_conversion",IF((LEFT(INDIRECT("$F"&amp;$S1430),4))="GOTS","GOTS_RM","Responsible_RM"))))))),"DELETERM")</f>
        <v>#VALUE!</v>
      </c>
      <c r="AF1430" t="e" cm="1">
        <f t="array" aca="1" ref="AF1430" ca="1">IF($S1430="","",INDIRECT("$Z"&amp;$S1430))</f>
        <v>#VALUE!</v>
      </c>
      <c r="AG1430" t="str">
        <f t="shared" si="438"/>
        <v/>
      </c>
      <c r="AH1430" t="str" cm="1">
        <f t="array" aca="1" ref="AH1430" ca="1">IFERROR(INDIRECT("$ag"&amp;S1430),"")</f>
        <v/>
      </c>
      <c r="AI1430" t="e" cm="1">
        <f t="array" aca="1" ref="AI1430" ca="1">INDIRECT("O"&amp;S1430)</f>
        <v>#VALUE!</v>
      </c>
      <c r="AJ1430" t="str">
        <f t="shared" si="439"/>
        <v/>
      </c>
    </row>
    <row r="1431" spans="1:36" ht="16.5" customHeight="1">
      <c r="A1431" s="128" t="str">
        <f>IF(B1431="","",COUNTA($B$63:$B1431))</f>
        <v/>
      </c>
      <c r="B1431" s="132"/>
      <c r="C1431" s="133"/>
      <c r="D1431" s="140"/>
      <c r="E1431" s="140"/>
      <c r="F1431" s="133"/>
      <c r="G1431" s="141"/>
      <c r="H1431" s="141"/>
      <c r="I1431" s="141"/>
      <c r="J1431" s="141"/>
      <c r="K1431" s="37"/>
      <c r="L1431" s="142" t="str">
        <f>IF(R1431="","",LEFT(R1431,LEN(R1431)-2))</f>
        <v/>
      </c>
      <c r="M1431" s="142"/>
      <c r="N1431" s="60"/>
      <c r="O1431" s="313"/>
      <c r="Q1431" t="str">
        <f t="shared" si="434"/>
        <v/>
      </c>
      <c r="R1431" t="str">
        <f t="shared" ref="R1431" si="446">CONCATENATE($Q1431,Q1432,Q1433,Q1434,Q1435,Q1436,$Q1437,$Q1438,$Q1439,$Q1440,$Q1441,$Q1442)</f>
        <v/>
      </c>
      <c r="S1431" t="e">
        <f t="shared" ca="1" si="443"/>
        <v>#VALUE!</v>
      </c>
      <c r="T1431" t="e">
        <f t="shared" ca="1" si="440"/>
        <v>#VALUE!</v>
      </c>
      <c r="U1431">
        <f t="shared" si="444"/>
        <v>1368</v>
      </c>
      <c r="V1431">
        <v>114.000000000009</v>
      </c>
      <c r="W1431">
        <f t="shared" si="445"/>
        <v>114</v>
      </c>
      <c r="X1431" t="str" cm="1">
        <f t="array" aca="1" ref="X1431" ca="1">IFERROR(INDEX('PC&amp;PD'!$A$1:$AS$19,ROW('PC&amp;PD'!$A$19),MATCH(INDIRECT(T1431),'PC&amp;PD'!$A$1:$AS$1,0)),"")</f>
        <v/>
      </c>
      <c r="Z1431" t="str">
        <f t="shared" ref="Z1431" si="447">IFERROR(IF($F1431="OCS 100","OCS (OCS 100)",IF($F1431="OCS Blended","OCS (OCS Blended)",IF($F1431="OCS (No Label)","OCS (No Label)",IF($F1431="RCS 100","RCS (RCS 100)",IF($F1431="RCS Blended","RCS (RCS Blended)",IF($F1431="GRS","GRS (GRS)",IF($F1431="GRS (No Label)", "GRS (No Label)",IF($F1431="RDS","RDS (RDS)",IF($F1431="RWS","RWS (RWS)",IF($F1431="RAS","RAS (RAS)",IF($F1431="RMS","RMS (RMS)",IF($F1431="GOTS Organic","GOTS (Organic)",IF($F1431="GOTS Made with organic","GOTS (Made with Organic)",IF($F1431="GOTS Organic - in conversion","GOTS (Organic - In Conversion)",IF($F1431="GOTS Made with organic - in conversion","GOTS (Made with Organic - In Conversion)",""))))))))))))))),"")</f>
        <v/>
      </c>
      <c r="AA1431" t="str">
        <f t="shared" si="435"/>
        <v/>
      </c>
      <c r="AB1431" t="str">
        <f t="shared" si="436"/>
        <v/>
      </c>
      <c r="AC1431" t="e">
        <f t="shared" ca="1" si="437"/>
        <v>#VALUE!</v>
      </c>
      <c r="AD1431" t="str" cm="1">
        <f t="array" aca="1" ref="AD1431" ca="1">IFERROR(IF((LEFT(INDIRECT("$F"&amp;$S1431),4))="GOTS",IF($G1431="Organic","GOTS_Organic_raw",(IF($G1431="Responsible","GOTS_Responsible",(IF($G1431="No Attribute (Conventional)","GOTS_conventional",(IF($G1431="Recycled Pre/Post-Consumer","GOTS_pre_post",(IF($G1431="In-Conversion","GOTS_in_conversion",(IF($G1431="Sustainably Sourced","Sustainably_sourced",(IF($G1431="Recycled pre-consumer organic","GOTS_recycled_organic",""))))))))))))),IF($G1431="Organic","Organic",(IF($G1431="Responsible","Responsible",(IF($G1431="No Attribute (Conventional)","No_Attribute_Conventional",(IF($G1431="Recycled Pre/Post-Consumer","Recycled_Pre_Post_Consumer",(IF($G1431="In-Conversion","In_Conversion",(IF($G1431="Recycled Pre-Consumer","Recycled_Pre_Consumer",(IF($G1431="Recycled Post-Consumer","Recycled_Post_Consumer",(IF($G1431="Sustainably Sourced","Sustainably_sourced",(IF($G1431="Recycled pre-consumer organic","GOTS_recycled_organic","")))))))))))))))))),"")</f>
        <v/>
      </c>
      <c r="AE1431" t="e" cm="1">
        <f t="array" aca="1" ref="AE1431" ca="1">IF($I1431="",IF(INDIRECT("$F"&amp;$S1431)="","",IF(LEFT(INDIRECT("$F"&amp;$S1431),3)="GRS","GRS_RCS_RM",IF((LEFT(INDIRECT("$F"&amp;$S1431),3))="RCS","GRS_RCS_RM",IF(INDIRECT("$F"&amp;$S1431)="OCS (No Label)","OCS_Conversion_RM",IF(LEFT(INDIRECT("$F"&amp;$S1431),3)="OCS","OCS_RM",IF(RIGHT(INDIRECT("$F"&amp;$S1431),10)="conversion","GOTS_RM_conversion",IF((LEFT(INDIRECT("$F"&amp;$S1431),4))="GOTS","GOTS_RM","Responsible_RM"))))))),"DELETERM")</f>
        <v>#VALUE!</v>
      </c>
      <c r="AF1431" t="e" cm="1">
        <f t="array" aca="1" ref="AF1431" ca="1">IF($S1431="","",INDIRECT("$Z"&amp;$S1431))</f>
        <v>#VALUE!</v>
      </c>
      <c r="AG1431" t="str">
        <f t="shared" si="438"/>
        <v/>
      </c>
      <c r="AH1431" t="str" cm="1">
        <f t="array" aca="1" ref="AH1431" ca="1">IFERROR(INDIRECT("$ag"&amp;S1431),"")</f>
        <v/>
      </c>
      <c r="AI1431" t="e" cm="1">
        <f t="array" aca="1" ref="AI1431" ca="1">INDIRECT("O"&amp;S1431)</f>
        <v>#VALUE!</v>
      </c>
      <c r="AJ1431" t="str">
        <f t="shared" si="439"/>
        <v/>
      </c>
    </row>
    <row r="1432" spans="1:36" ht="16.5" customHeight="1">
      <c r="A1432" s="129"/>
      <c r="B1432" s="134"/>
      <c r="C1432" s="135"/>
      <c r="D1432" s="146"/>
      <c r="E1432" s="146"/>
      <c r="F1432" s="135"/>
      <c r="G1432" s="147"/>
      <c r="H1432" s="147"/>
      <c r="I1432" s="147"/>
      <c r="J1432" s="147"/>
      <c r="K1432" s="38"/>
      <c r="L1432" s="143"/>
      <c r="M1432" s="143"/>
      <c r="N1432" s="61"/>
      <c r="O1432" s="314"/>
      <c r="Q1432" t="str">
        <f t="shared" si="434"/>
        <v/>
      </c>
      <c r="S1432" t="e">
        <f t="shared" ca="1" si="443"/>
        <v>#VALUE!</v>
      </c>
      <c r="T1432" t="e">
        <f t="shared" ca="1" si="440"/>
        <v>#VALUE!</v>
      </c>
      <c r="U1432">
        <f t="shared" si="444"/>
        <v>1368</v>
      </c>
      <c r="V1432">
        <v>114.083333333342</v>
      </c>
      <c r="W1432">
        <f t="shared" si="445"/>
        <v>114</v>
      </c>
      <c r="X1432" t="str" cm="1">
        <f t="array" aca="1" ref="X1432" ca="1">IFERROR(INDEX('PC&amp;PD'!$A$1:$AS$19,ROW('PC&amp;PD'!$A$19),MATCH(INDIRECT(T1432),'PC&amp;PD'!$A$1:$AS$1,0)),"")</f>
        <v/>
      </c>
      <c r="AA1432" t="str">
        <f t="shared" si="435"/>
        <v/>
      </c>
      <c r="AB1432" t="str">
        <f t="shared" si="436"/>
        <v/>
      </c>
      <c r="AC1432" t="e">
        <f t="shared" ca="1" si="437"/>
        <v>#VALUE!</v>
      </c>
      <c r="AD1432" t="str" cm="1">
        <f t="array" aca="1" ref="AD1432" ca="1">IFERROR(IF((LEFT(INDIRECT("$F"&amp;$S1432),4))="GOTS",IF($G1432="Organic","GOTS_Organic_raw",(IF($G1432="Responsible","GOTS_Responsible",(IF($G1432="No Attribute (Conventional)","GOTS_conventional",(IF($G1432="Recycled Pre/Post-Consumer","GOTS_pre_post",(IF($G1432="In-Conversion","GOTS_in_conversion",(IF($G1432="Sustainably Sourced","Sustainably_sourced",(IF($G1432="Recycled pre-consumer organic","GOTS_recycled_organic",""))))))))))))),IF($G1432="Organic","Organic",(IF($G1432="Responsible","Responsible",(IF($G1432="No Attribute (Conventional)","No_Attribute_Conventional",(IF($G1432="Recycled Pre/Post-Consumer","Recycled_Pre_Post_Consumer",(IF($G1432="In-Conversion","In_Conversion",(IF($G1432="Recycled Pre-Consumer","Recycled_Pre_Consumer",(IF($G1432="Recycled Post-Consumer","Recycled_Post_Consumer",(IF($G1432="Sustainably Sourced","Sustainably_sourced",(IF($G1432="Recycled pre-consumer organic","GOTS_recycled_organic","")))))))))))))))))),"")</f>
        <v/>
      </c>
      <c r="AE1432" t="e" cm="1">
        <f t="array" aca="1" ref="AE1432" ca="1">IF($I1432="",IF(INDIRECT("$F"&amp;$S1432)="","",IF(LEFT(INDIRECT("$F"&amp;$S1432),3)="GRS","GRS_RCS_RM",IF((LEFT(INDIRECT("$F"&amp;$S1432),3))="RCS","GRS_RCS_RM",IF(INDIRECT("$F"&amp;$S1432)="OCS (No Label)","OCS_Conversion_RM",IF(LEFT(INDIRECT("$F"&amp;$S1432),3)="OCS","OCS_RM",IF(RIGHT(INDIRECT("$F"&amp;$S1432),10)="conversion","GOTS_RM_conversion",IF((LEFT(INDIRECT("$F"&amp;$S1432),4))="GOTS","GOTS_RM","Responsible_RM"))))))),"DELETERM")</f>
        <v>#VALUE!</v>
      </c>
      <c r="AF1432" t="e" cm="1">
        <f t="array" aca="1" ref="AF1432" ca="1">IF($S1432="","",INDIRECT("$Z"&amp;$S1432))</f>
        <v>#VALUE!</v>
      </c>
      <c r="AG1432" t="str">
        <f t="shared" si="438"/>
        <v/>
      </c>
      <c r="AH1432" t="str" cm="1">
        <f t="array" aca="1" ref="AH1432" ca="1">IFERROR(INDIRECT("$ag"&amp;S1432),"")</f>
        <v/>
      </c>
      <c r="AI1432" t="e" cm="1">
        <f t="array" aca="1" ref="AI1432" ca="1">INDIRECT("O"&amp;S1432)</f>
        <v>#VALUE!</v>
      </c>
      <c r="AJ1432" t="str">
        <f t="shared" si="439"/>
        <v/>
      </c>
    </row>
    <row r="1433" spans="1:36" ht="16.5" customHeight="1">
      <c r="A1433" s="129"/>
      <c r="B1433" s="134"/>
      <c r="C1433" s="135"/>
      <c r="D1433" s="146"/>
      <c r="E1433" s="146"/>
      <c r="F1433" s="135"/>
      <c r="G1433" s="147"/>
      <c r="H1433" s="147"/>
      <c r="I1433" s="147"/>
      <c r="J1433" s="147"/>
      <c r="K1433" s="38"/>
      <c r="L1433" s="143"/>
      <c r="M1433" s="143"/>
      <c r="N1433" s="61"/>
      <c r="O1433" s="314"/>
      <c r="Q1433" t="str">
        <f t="shared" si="434"/>
        <v/>
      </c>
      <c r="S1433" t="e">
        <f t="shared" ca="1" si="443"/>
        <v>#VALUE!</v>
      </c>
      <c r="T1433" t="e">
        <f t="shared" ca="1" si="440"/>
        <v>#VALUE!</v>
      </c>
      <c r="U1433">
        <f t="shared" si="444"/>
        <v>1368</v>
      </c>
      <c r="V1433">
        <v>114.16666666667599</v>
      </c>
      <c r="W1433">
        <f t="shared" si="445"/>
        <v>114</v>
      </c>
      <c r="X1433" t="str" cm="1">
        <f t="array" aca="1" ref="X1433" ca="1">IFERROR(INDEX('PC&amp;PD'!$A$1:$AS$19,ROW('PC&amp;PD'!$A$19),MATCH(INDIRECT(T1433),'PC&amp;PD'!$A$1:$AS$1,0)),"")</f>
        <v/>
      </c>
      <c r="AA1433" t="str">
        <f t="shared" si="435"/>
        <v/>
      </c>
      <c r="AB1433" t="str">
        <f t="shared" si="436"/>
        <v/>
      </c>
      <c r="AC1433" t="e">
        <f t="shared" ca="1" si="437"/>
        <v>#VALUE!</v>
      </c>
      <c r="AD1433" t="str" cm="1">
        <f t="array" aca="1" ref="AD1433" ca="1">IFERROR(IF((LEFT(INDIRECT("$F"&amp;$S1433),4))="GOTS",IF($G1433="Organic","GOTS_Organic_raw",(IF($G1433="Responsible","GOTS_Responsible",(IF($G1433="No Attribute (Conventional)","GOTS_conventional",(IF($G1433="Recycled Pre/Post-Consumer","GOTS_pre_post",(IF($G1433="In-Conversion","GOTS_in_conversion",(IF($G1433="Sustainably Sourced","Sustainably_sourced",(IF($G1433="Recycled pre-consumer organic","GOTS_recycled_organic",""))))))))))))),IF($G1433="Organic","Organic",(IF($G1433="Responsible","Responsible",(IF($G1433="No Attribute (Conventional)","No_Attribute_Conventional",(IF($G1433="Recycled Pre/Post-Consumer","Recycled_Pre_Post_Consumer",(IF($G1433="In-Conversion","In_Conversion",(IF($G1433="Recycled Pre-Consumer","Recycled_Pre_Consumer",(IF($G1433="Recycled Post-Consumer","Recycled_Post_Consumer",(IF($G1433="Sustainably Sourced","Sustainably_sourced",(IF($G1433="Recycled pre-consumer organic","GOTS_recycled_organic","")))))))))))))))))),"")</f>
        <v/>
      </c>
      <c r="AE1433" t="e" cm="1">
        <f t="array" aca="1" ref="AE1433" ca="1">IF($I1433="",IF(INDIRECT("$F"&amp;$S1433)="","",IF(LEFT(INDIRECT("$F"&amp;$S1433),3)="GRS","GRS_RCS_RM",IF((LEFT(INDIRECT("$F"&amp;$S1433),3))="RCS","GRS_RCS_RM",IF(INDIRECT("$F"&amp;$S1433)="OCS (No Label)","OCS_Conversion_RM",IF(LEFT(INDIRECT("$F"&amp;$S1433),3)="OCS","OCS_RM",IF(RIGHT(INDIRECT("$F"&amp;$S1433),10)="conversion","GOTS_RM_conversion",IF((LEFT(INDIRECT("$F"&amp;$S1433),4))="GOTS","GOTS_RM","Responsible_RM"))))))),"DELETERM")</f>
        <v>#VALUE!</v>
      </c>
      <c r="AF1433" t="e" cm="1">
        <f t="array" aca="1" ref="AF1433" ca="1">IF($S1433="","",INDIRECT("$Z"&amp;$S1433))</f>
        <v>#VALUE!</v>
      </c>
      <c r="AG1433" t="str">
        <f t="shared" si="438"/>
        <v/>
      </c>
      <c r="AH1433" t="str" cm="1">
        <f t="array" aca="1" ref="AH1433" ca="1">IFERROR(INDIRECT("$ag"&amp;S1433),"")</f>
        <v/>
      </c>
      <c r="AI1433" t="e" cm="1">
        <f t="array" aca="1" ref="AI1433" ca="1">INDIRECT("O"&amp;S1433)</f>
        <v>#VALUE!</v>
      </c>
      <c r="AJ1433" t="str">
        <f t="shared" si="439"/>
        <v/>
      </c>
    </row>
    <row r="1434" spans="1:36" ht="16.5" customHeight="1">
      <c r="A1434" s="129"/>
      <c r="B1434" s="134"/>
      <c r="C1434" s="135"/>
      <c r="D1434" s="146"/>
      <c r="E1434" s="146"/>
      <c r="F1434" s="135"/>
      <c r="G1434" s="147"/>
      <c r="H1434" s="147"/>
      <c r="I1434" s="147"/>
      <c r="J1434" s="147"/>
      <c r="K1434" s="38"/>
      <c r="L1434" s="143"/>
      <c r="M1434" s="143"/>
      <c r="N1434" s="61"/>
      <c r="O1434" s="314"/>
      <c r="Q1434" t="str">
        <f t="shared" si="434"/>
        <v/>
      </c>
      <c r="S1434" t="e">
        <f t="shared" ca="1" si="443"/>
        <v>#VALUE!</v>
      </c>
      <c r="T1434" t="e">
        <f t="shared" ca="1" si="440"/>
        <v>#VALUE!</v>
      </c>
      <c r="U1434">
        <f t="shared" si="444"/>
        <v>1368</v>
      </c>
      <c r="V1434">
        <v>114.250000000009</v>
      </c>
      <c r="W1434">
        <f t="shared" si="445"/>
        <v>114</v>
      </c>
      <c r="X1434" t="str" cm="1">
        <f t="array" aca="1" ref="X1434" ca="1">IFERROR(INDEX('PC&amp;PD'!$A$1:$AS$19,ROW('PC&amp;PD'!$A$19),MATCH(INDIRECT(T1434),'PC&amp;PD'!$A$1:$AS$1,0)),"")</f>
        <v/>
      </c>
      <c r="AA1434" t="str">
        <f t="shared" si="435"/>
        <v/>
      </c>
      <c r="AB1434" t="str">
        <f t="shared" si="436"/>
        <v/>
      </c>
      <c r="AC1434" t="e">
        <f t="shared" ca="1" si="437"/>
        <v>#VALUE!</v>
      </c>
      <c r="AD1434" t="str" cm="1">
        <f t="array" aca="1" ref="AD1434" ca="1">IFERROR(IF((LEFT(INDIRECT("$F"&amp;$S1434),4))="GOTS",IF($G1434="Organic","GOTS_Organic_raw",(IF($G1434="Responsible","GOTS_Responsible",(IF($G1434="No Attribute (Conventional)","GOTS_conventional",(IF($G1434="Recycled Pre/Post-Consumer","GOTS_pre_post",(IF($G1434="In-Conversion","GOTS_in_conversion",(IF($G1434="Sustainably Sourced","Sustainably_sourced",(IF($G1434="Recycled pre-consumer organic","GOTS_recycled_organic",""))))))))))))),IF($G1434="Organic","Organic",(IF($G1434="Responsible","Responsible",(IF($G1434="No Attribute (Conventional)","No_Attribute_Conventional",(IF($G1434="Recycled Pre/Post-Consumer","Recycled_Pre_Post_Consumer",(IF($G1434="In-Conversion","In_Conversion",(IF($G1434="Recycled Pre-Consumer","Recycled_Pre_Consumer",(IF($G1434="Recycled Post-Consumer","Recycled_Post_Consumer",(IF($G1434="Sustainably Sourced","Sustainably_sourced",(IF($G1434="Recycled pre-consumer organic","GOTS_recycled_organic","")))))))))))))))))),"")</f>
        <v/>
      </c>
      <c r="AE1434" t="e" cm="1">
        <f t="array" aca="1" ref="AE1434" ca="1">IF($I1434="",IF(INDIRECT("$F"&amp;$S1434)="","",IF(LEFT(INDIRECT("$F"&amp;$S1434),3)="GRS","GRS_RCS_RM",IF((LEFT(INDIRECT("$F"&amp;$S1434),3))="RCS","GRS_RCS_RM",IF(INDIRECT("$F"&amp;$S1434)="OCS (No Label)","OCS_Conversion_RM",IF(LEFT(INDIRECT("$F"&amp;$S1434),3)="OCS","OCS_RM",IF(RIGHT(INDIRECT("$F"&amp;$S1434),10)="conversion","GOTS_RM_conversion",IF((LEFT(INDIRECT("$F"&amp;$S1434),4))="GOTS","GOTS_RM","Responsible_RM"))))))),"DELETERM")</f>
        <v>#VALUE!</v>
      </c>
      <c r="AF1434" t="e" cm="1">
        <f t="array" aca="1" ref="AF1434" ca="1">IF($S1434="","",INDIRECT("$Z"&amp;$S1434))</f>
        <v>#VALUE!</v>
      </c>
      <c r="AG1434" t="str">
        <f t="shared" si="438"/>
        <v/>
      </c>
      <c r="AH1434" t="str" cm="1">
        <f t="array" aca="1" ref="AH1434" ca="1">IFERROR(INDIRECT("$ag"&amp;S1434),"")</f>
        <v/>
      </c>
      <c r="AI1434" t="e" cm="1">
        <f t="array" aca="1" ref="AI1434" ca="1">INDIRECT("O"&amp;S1434)</f>
        <v>#VALUE!</v>
      </c>
      <c r="AJ1434" t="str">
        <f t="shared" si="439"/>
        <v/>
      </c>
    </row>
    <row r="1435" spans="1:36" ht="16.5" customHeight="1">
      <c r="A1435" s="129"/>
      <c r="B1435" s="134"/>
      <c r="C1435" s="135"/>
      <c r="D1435" s="146"/>
      <c r="E1435" s="146"/>
      <c r="F1435" s="135"/>
      <c r="G1435" s="147"/>
      <c r="H1435" s="147"/>
      <c r="I1435" s="147"/>
      <c r="J1435" s="147"/>
      <c r="K1435" s="38"/>
      <c r="L1435" s="143"/>
      <c r="M1435" s="143"/>
      <c r="N1435" s="61"/>
      <c r="O1435" s="314"/>
      <c r="Q1435" t="str">
        <f t="shared" si="434"/>
        <v/>
      </c>
      <c r="S1435" t="e">
        <f t="shared" ca="1" si="443"/>
        <v>#VALUE!</v>
      </c>
      <c r="T1435" t="e">
        <f t="shared" ca="1" si="440"/>
        <v>#VALUE!</v>
      </c>
      <c r="U1435">
        <f t="shared" si="444"/>
        <v>1368</v>
      </c>
      <c r="V1435">
        <v>114.333333333342</v>
      </c>
      <c r="W1435">
        <f t="shared" si="445"/>
        <v>114</v>
      </c>
      <c r="X1435" t="str" cm="1">
        <f t="array" aca="1" ref="X1435" ca="1">IFERROR(INDEX('PC&amp;PD'!$A$1:$AS$19,ROW('PC&amp;PD'!$A$19),MATCH(INDIRECT(T1435),'PC&amp;PD'!$A$1:$AS$1,0)),"")</f>
        <v/>
      </c>
      <c r="AA1435" t="str">
        <f t="shared" si="435"/>
        <v/>
      </c>
      <c r="AB1435" t="str">
        <f t="shared" si="436"/>
        <v/>
      </c>
      <c r="AC1435" t="e">
        <f t="shared" ca="1" si="437"/>
        <v>#VALUE!</v>
      </c>
      <c r="AD1435" t="str" cm="1">
        <f t="array" aca="1" ref="AD1435" ca="1">IFERROR(IF((LEFT(INDIRECT("$F"&amp;$S1435),4))="GOTS",IF($G1435="Organic","GOTS_Organic_raw",(IF($G1435="Responsible","GOTS_Responsible",(IF($G1435="No Attribute (Conventional)","GOTS_conventional",(IF($G1435="Recycled Pre/Post-Consumer","GOTS_pre_post",(IF($G1435="In-Conversion","GOTS_in_conversion",(IF($G1435="Sustainably Sourced","Sustainably_sourced",(IF($G1435="Recycled pre-consumer organic","GOTS_recycled_organic",""))))))))))))),IF($G1435="Organic","Organic",(IF($G1435="Responsible","Responsible",(IF($G1435="No Attribute (Conventional)","No_Attribute_Conventional",(IF($G1435="Recycled Pre/Post-Consumer","Recycled_Pre_Post_Consumer",(IF($G1435="In-Conversion","In_Conversion",(IF($G1435="Recycled Pre-Consumer","Recycled_Pre_Consumer",(IF($G1435="Recycled Post-Consumer","Recycled_Post_Consumer",(IF($G1435="Sustainably Sourced","Sustainably_sourced",(IF($G1435="Recycled pre-consumer organic","GOTS_recycled_organic","")))))))))))))))))),"")</f>
        <v/>
      </c>
      <c r="AE1435" t="e" cm="1">
        <f t="array" aca="1" ref="AE1435" ca="1">IF($I1435="",IF(INDIRECT("$F"&amp;$S1435)="","",IF(LEFT(INDIRECT("$F"&amp;$S1435),3)="GRS","GRS_RCS_RM",IF((LEFT(INDIRECT("$F"&amp;$S1435),3))="RCS","GRS_RCS_RM",IF(INDIRECT("$F"&amp;$S1435)="OCS (No Label)","OCS_Conversion_RM",IF(LEFT(INDIRECT("$F"&amp;$S1435),3)="OCS","OCS_RM",IF(RIGHT(INDIRECT("$F"&amp;$S1435),10)="conversion","GOTS_RM_conversion",IF((LEFT(INDIRECT("$F"&amp;$S1435),4))="GOTS","GOTS_RM","Responsible_RM"))))))),"DELETERM")</f>
        <v>#VALUE!</v>
      </c>
      <c r="AF1435" t="e" cm="1">
        <f t="array" aca="1" ref="AF1435" ca="1">IF($S1435="","",INDIRECT("$Z"&amp;$S1435))</f>
        <v>#VALUE!</v>
      </c>
      <c r="AG1435" t="str">
        <f t="shared" si="438"/>
        <v/>
      </c>
      <c r="AH1435" t="str" cm="1">
        <f t="array" aca="1" ref="AH1435" ca="1">IFERROR(INDIRECT("$ag"&amp;S1435),"")</f>
        <v/>
      </c>
      <c r="AI1435" t="e" cm="1">
        <f t="array" aca="1" ref="AI1435" ca="1">INDIRECT("O"&amp;S1435)</f>
        <v>#VALUE!</v>
      </c>
      <c r="AJ1435" t="str">
        <f t="shared" si="439"/>
        <v/>
      </c>
    </row>
    <row r="1436" spans="1:36" ht="16.5" customHeight="1">
      <c r="A1436" s="129"/>
      <c r="B1436" s="134"/>
      <c r="C1436" s="135"/>
      <c r="D1436" s="146"/>
      <c r="E1436" s="146"/>
      <c r="F1436" s="135"/>
      <c r="G1436" s="147"/>
      <c r="H1436" s="147"/>
      <c r="I1436" s="147"/>
      <c r="J1436" s="147"/>
      <c r="K1436" s="38"/>
      <c r="L1436" s="143"/>
      <c r="M1436" s="143"/>
      <c r="N1436" s="61"/>
      <c r="O1436" s="314"/>
      <c r="Q1436" t="str">
        <f t="shared" si="434"/>
        <v/>
      </c>
      <c r="S1436" t="e">
        <f t="shared" ca="1" si="443"/>
        <v>#VALUE!</v>
      </c>
      <c r="T1436" t="e">
        <f t="shared" ca="1" si="440"/>
        <v>#VALUE!</v>
      </c>
      <c r="U1436">
        <f t="shared" si="444"/>
        <v>1368</v>
      </c>
      <c r="V1436">
        <v>114.41666666667599</v>
      </c>
      <c r="W1436">
        <f t="shared" si="445"/>
        <v>114</v>
      </c>
      <c r="X1436" t="str" cm="1">
        <f t="array" aca="1" ref="X1436" ca="1">IFERROR(INDEX('PC&amp;PD'!$A$1:$AS$19,ROW('PC&amp;PD'!$A$19),MATCH(INDIRECT(T1436),'PC&amp;PD'!$A$1:$AS$1,0)),"")</f>
        <v/>
      </c>
      <c r="AA1436" t="str">
        <f t="shared" si="435"/>
        <v/>
      </c>
      <c r="AB1436" t="str">
        <f t="shared" si="436"/>
        <v/>
      </c>
      <c r="AC1436" t="e">
        <f t="shared" ca="1" si="437"/>
        <v>#VALUE!</v>
      </c>
      <c r="AD1436" t="str" cm="1">
        <f t="array" aca="1" ref="AD1436" ca="1">IFERROR(IF((LEFT(INDIRECT("$F"&amp;$S1436),4))="GOTS",IF($G1436="Organic","GOTS_Organic_raw",(IF($G1436="Responsible","GOTS_Responsible",(IF($G1436="No Attribute (Conventional)","GOTS_conventional",(IF($G1436="Recycled Pre/Post-Consumer","GOTS_pre_post",(IF($G1436="In-Conversion","GOTS_in_conversion",(IF($G1436="Sustainably Sourced","Sustainably_sourced",(IF($G1436="Recycled pre-consumer organic","GOTS_recycled_organic",""))))))))))))),IF($G1436="Organic","Organic",(IF($G1436="Responsible","Responsible",(IF($G1436="No Attribute (Conventional)","No_Attribute_Conventional",(IF($G1436="Recycled Pre/Post-Consumer","Recycled_Pre_Post_Consumer",(IF($G1436="In-Conversion","In_Conversion",(IF($G1436="Recycled Pre-Consumer","Recycled_Pre_Consumer",(IF($G1436="Recycled Post-Consumer","Recycled_Post_Consumer",(IF($G1436="Sustainably Sourced","Sustainably_sourced",(IF($G1436="Recycled pre-consumer organic","GOTS_recycled_organic","")))))))))))))))))),"")</f>
        <v/>
      </c>
      <c r="AE1436" t="e" cm="1">
        <f t="array" aca="1" ref="AE1436" ca="1">IF($I1436="",IF(INDIRECT("$F"&amp;$S1436)="","",IF(LEFT(INDIRECT("$F"&amp;$S1436),3)="GRS","GRS_RCS_RM",IF((LEFT(INDIRECT("$F"&amp;$S1436),3))="RCS","GRS_RCS_RM",IF(INDIRECT("$F"&amp;$S1436)="OCS (No Label)","OCS_Conversion_RM",IF(LEFT(INDIRECT("$F"&amp;$S1436),3)="OCS","OCS_RM",IF(RIGHT(INDIRECT("$F"&amp;$S1436),10)="conversion","GOTS_RM_conversion",IF((LEFT(INDIRECT("$F"&amp;$S1436),4))="GOTS","GOTS_RM","Responsible_RM"))))))),"DELETERM")</f>
        <v>#VALUE!</v>
      </c>
      <c r="AF1436" t="e" cm="1">
        <f t="array" aca="1" ref="AF1436" ca="1">IF($S1436="","",INDIRECT("$Z"&amp;$S1436))</f>
        <v>#VALUE!</v>
      </c>
      <c r="AG1436" t="str">
        <f t="shared" si="438"/>
        <v/>
      </c>
      <c r="AH1436" t="str" cm="1">
        <f t="array" aca="1" ref="AH1436" ca="1">IFERROR(INDIRECT("$ag"&amp;S1436),"")</f>
        <v/>
      </c>
      <c r="AI1436" t="e" cm="1">
        <f t="array" aca="1" ref="AI1436" ca="1">INDIRECT("O"&amp;S1436)</f>
        <v>#VALUE!</v>
      </c>
      <c r="AJ1436" t="str">
        <f t="shared" si="439"/>
        <v/>
      </c>
    </row>
    <row r="1437" spans="1:36" ht="16.5" customHeight="1">
      <c r="A1437" s="130"/>
      <c r="B1437" s="136"/>
      <c r="C1437" s="137"/>
      <c r="D1437" s="146"/>
      <c r="E1437" s="146"/>
      <c r="F1437" s="137"/>
      <c r="G1437" s="147"/>
      <c r="H1437" s="147"/>
      <c r="I1437" s="147"/>
      <c r="J1437" s="147"/>
      <c r="K1437" s="38"/>
      <c r="L1437" s="144"/>
      <c r="M1437" s="144"/>
      <c r="N1437" s="61"/>
      <c r="O1437" s="314"/>
      <c r="Q1437" t="str">
        <f t="shared" si="434"/>
        <v/>
      </c>
      <c r="S1437" t="e">
        <f t="shared" ca="1" si="443"/>
        <v>#VALUE!</v>
      </c>
      <c r="T1437" t="e">
        <f t="shared" ca="1" si="440"/>
        <v>#VALUE!</v>
      </c>
      <c r="U1437">
        <f t="shared" si="444"/>
        <v>1368</v>
      </c>
      <c r="V1437">
        <v>114.500000000009</v>
      </c>
      <c r="W1437">
        <f t="shared" si="445"/>
        <v>114</v>
      </c>
      <c r="X1437" t="str" cm="1">
        <f t="array" aca="1" ref="X1437" ca="1">IFERROR(INDEX('PC&amp;PD'!$A$1:$AS$19,ROW('PC&amp;PD'!$A$19),MATCH(INDIRECT(T1437),'PC&amp;PD'!$A$1:$AS$1,0)),"")</f>
        <v/>
      </c>
      <c r="AA1437" t="str">
        <f t="shared" si="435"/>
        <v/>
      </c>
      <c r="AB1437" t="str">
        <f t="shared" si="436"/>
        <v/>
      </c>
      <c r="AC1437" t="e">
        <f t="shared" ca="1" si="437"/>
        <v>#VALUE!</v>
      </c>
      <c r="AD1437" t="str" cm="1">
        <f t="array" aca="1" ref="AD1437" ca="1">IFERROR(IF((LEFT(INDIRECT("$F"&amp;$S1437),4))="GOTS",IF($G1437="Organic","GOTS_Organic_raw",(IF($G1437="Responsible","GOTS_Responsible",(IF($G1437="No Attribute (Conventional)","GOTS_conventional",(IF($G1437="Recycled Pre/Post-Consumer","GOTS_pre_post",(IF($G1437="In-Conversion","GOTS_in_conversion",(IF($G1437="Sustainably Sourced","Sustainably_sourced",(IF($G1437="Recycled pre-consumer organic","GOTS_recycled_organic",""))))))))))))),IF($G1437="Organic","Organic",(IF($G1437="Responsible","Responsible",(IF($G1437="No Attribute (Conventional)","No_Attribute_Conventional",(IF($G1437="Recycled Pre/Post-Consumer","Recycled_Pre_Post_Consumer",(IF($G1437="In-Conversion","In_Conversion",(IF($G1437="Recycled Pre-Consumer","Recycled_Pre_Consumer",(IF($G1437="Recycled Post-Consumer","Recycled_Post_Consumer",(IF($G1437="Sustainably Sourced","Sustainably_sourced",(IF($G1437="Recycled pre-consumer organic","GOTS_recycled_organic","")))))))))))))))))),"")</f>
        <v/>
      </c>
      <c r="AE1437" t="e" cm="1">
        <f t="array" aca="1" ref="AE1437" ca="1">IF($I1437="",IF(INDIRECT("$F"&amp;$S1437)="","",IF(LEFT(INDIRECT("$F"&amp;$S1437),3)="GRS","GRS_RCS_RM",IF((LEFT(INDIRECT("$F"&amp;$S1437),3))="RCS","GRS_RCS_RM",IF(INDIRECT("$F"&amp;$S1437)="OCS (No Label)","OCS_Conversion_RM",IF(LEFT(INDIRECT("$F"&amp;$S1437),3)="OCS","OCS_RM",IF(RIGHT(INDIRECT("$F"&amp;$S1437),10)="conversion","GOTS_RM_conversion",IF((LEFT(INDIRECT("$F"&amp;$S1437),4))="GOTS","GOTS_RM","Responsible_RM"))))))),"DELETERM")</f>
        <v>#VALUE!</v>
      </c>
      <c r="AF1437" t="e" cm="1">
        <f t="array" aca="1" ref="AF1437" ca="1">IF($S1437="","",INDIRECT("$Z"&amp;$S1437))</f>
        <v>#VALUE!</v>
      </c>
      <c r="AG1437" t="str">
        <f t="shared" si="438"/>
        <v/>
      </c>
      <c r="AH1437" t="str" cm="1">
        <f t="array" aca="1" ref="AH1437" ca="1">IFERROR(INDIRECT("$ag"&amp;S1437),"")</f>
        <v/>
      </c>
      <c r="AI1437" t="e" cm="1">
        <f t="array" aca="1" ref="AI1437" ca="1">INDIRECT("O"&amp;S1437)</f>
        <v>#VALUE!</v>
      </c>
      <c r="AJ1437" t="str">
        <f t="shared" si="439"/>
        <v/>
      </c>
    </row>
    <row r="1438" spans="1:36" ht="16.5" customHeight="1">
      <c r="A1438" s="130"/>
      <c r="B1438" s="136"/>
      <c r="C1438" s="137"/>
      <c r="D1438" s="146"/>
      <c r="E1438" s="146"/>
      <c r="F1438" s="137"/>
      <c r="G1438" s="147"/>
      <c r="H1438" s="147"/>
      <c r="I1438" s="147"/>
      <c r="J1438" s="147"/>
      <c r="K1438" s="38"/>
      <c r="L1438" s="144"/>
      <c r="M1438" s="144"/>
      <c r="N1438" s="61"/>
      <c r="O1438" s="314"/>
      <c r="Q1438" t="str">
        <f t="shared" si="434"/>
        <v/>
      </c>
      <c r="S1438" t="e">
        <f t="shared" ca="1" si="443"/>
        <v>#VALUE!</v>
      </c>
      <c r="T1438" t="e">
        <f t="shared" ca="1" si="440"/>
        <v>#VALUE!</v>
      </c>
      <c r="U1438">
        <f t="shared" si="444"/>
        <v>1368</v>
      </c>
      <c r="V1438">
        <v>114.583333333342</v>
      </c>
      <c r="W1438">
        <f t="shared" si="445"/>
        <v>114</v>
      </c>
      <c r="X1438" t="str" cm="1">
        <f t="array" aca="1" ref="X1438" ca="1">IFERROR(INDEX('PC&amp;PD'!$A$1:$AS$19,ROW('PC&amp;PD'!$A$19),MATCH(INDIRECT(T1438),'PC&amp;PD'!$A$1:$AS$1,0)),"")</f>
        <v/>
      </c>
      <c r="AA1438" t="str">
        <f t="shared" si="435"/>
        <v/>
      </c>
      <c r="AB1438" t="str">
        <f t="shared" si="436"/>
        <v/>
      </c>
      <c r="AC1438" t="e">
        <f t="shared" ca="1" si="437"/>
        <v>#VALUE!</v>
      </c>
      <c r="AD1438" t="str" cm="1">
        <f t="array" aca="1" ref="AD1438" ca="1">IFERROR(IF((LEFT(INDIRECT("$F"&amp;$S1438),4))="GOTS",IF($G1438="Organic","GOTS_Organic_raw",(IF($G1438="Responsible","GOTS_Responsible",(IF($G1438="No Attribute (Conventional)","GOTS_conventional",(IF($G1438="Recycled Pre/Post-Consumer","GOTS_pre_post",(IF($G1438="In-Conversion","GOTS_in_conversion",(IF($G1438="Sustainably Sourced","Sustainably_sourced",(IF($G1438="Recycled pre-consumer organic","GOTS_recycled_organic",""))))))))))))),IF($G1438="Organic","Organic",(IF($G1438="Responsible","Responsible",(IF($G1438="No Attribute (Conventional)","No_Attribute_Conventional",(IF($G1438="Recycled Pre/Post-Consumer","Recycled_Pre_Post_Consumer",(IF($G1438="In-Conversion","In_Conversion",(IF($G1438="Recycled Pre-Consumer","Recycled_Pre_Consumer",(IF($G1438="Recycled Post-Consumer","Recycled_Post_Consumer",(IF($G1438="Sustainably Sourced","Sustainably_sourced",(IF($G1438="Recycled pre-consumer organic","GOTS_recycled_organic","")))))))))))))))))),"")</f>
        <v/>
      </c>
      <c r="AE1438" t="e" cm="1">
        <f t="array" aca="1" ref="AE1438" ca="1">IF($I1438="",IF(INDIRECT("$F"&amp;$S1438)="","",IF(LEFT(INDIRECT("$F"&amp;$S1438),3)="GRS","GRS_RCS_RM",IF((LEFT(INDIRECT("$F"&amp;$S1438),3))="RCS","GRS_RCS_RM",IF(INDIRECT("$F"&amp;$S1438)="OCS (No Label)","OCS_Conversion_RM",IF(LEFT(INDIRECT("$F"&amp;$S1438),3)="OCS","OCS_RM",IF(RIGHT(INDIRECT("$F"&amp;$S1438),10)="conversion","GOTS_RM_conversion",IF((LEFT(INDIRECT("$F"&amp;$S1438),4))="GOTS","GOTS_RM","Responsible_RM"))))))),"DELETERM")</f>
        <v>#VALUE!</v>
      </c>
      <c r="AF1438" t="e" cm="1">
        <f t="array" aca="1" ref="AF1438" ca="1">IF($S1438="","",INDIRECT("$Z"&amp;$S1438))</f>
        <v>#VALUE!</v>
      </c>
      <c r="AG1438" t="str">
        <f t="shared" si="438"/>
        <v/>
      </c>
      <c r="AH1438" t="str" cm="1">
        <f t="array" aca="1" ref="AH1438" ca="1">IFERROR(INDIRECT("$ag"&amp;S1438),"")</f>
        <v/>
      </c>
      <c r="AI1438" t="e" cm="1">
        <f t="array" aca="1" ref="AI1438" ca="1">INDIRECT("O"&amp;S1438)</f>
        <v>#VALUE!</v>
      </c>
      <c r="AJ1438" t="str">
        <f t="shared" si="439"/>
        <v/>
      </c>
    </row>
    <row r="1439" spans="1:36" ht="16.5" customHeight="1">
      <c r="A1439" s="130"/>
      <c r="B1439" s="136"/>
      <c r="C1439" s="137"/>
      <c r="D1439" s="146"/>
      <c r="E1439" s="146"/>
      <c r="F1439" s="137"/>
      <c r="G1439" s="147"/>
      <c r="H1439" s="147"/>
      <c r="I1439" s="147"/>
      <c r="J1439" s="147"/>
      <c r="K1439" s="38"/>
      <c r="L1439" s="144"/>
      <c r="M1439" s="144"/>
      <c r="N1439" s="61"/>
      <c r="O1439" s="314"/>
      <c r="Q1439" t="str">
        <f t="shared" si="434"/>
        <v/>
      </c>
      <c r="S1439" t="e">
        <f t="shared" ca="1" si="443"/>
        <v>#VALUE!</v>
      </c>
      <c r="T1439" t="e">
        <f t="shared" ca="1" si="440"/>
        <v>#VALUE!</v>
      </c>
      <c r="U1439">
        <f t="shared" si="444"/>
        <v>1368</v>
      </c>
      <c r="V1439">
        <v>114.66666666667599</v>
      </c>
      <c r="W1439">
        <f t="shared" si="445"/>
        <v>114</v>
      </c>
      <c r="X1439" t="str" cm="1">
        <f t="array" aca="1" ref="X1439" ca="1">IFERROR(INDEX('PC&amp;PD'!$A$1:$AS$19,ROW('PC&amp;PD'!$A$19),MATCH(INDIRECT(T1439),'PC&amp;PD'!$A$1:$AS$1,0)),"")</f>
        <v/>
      </c>
      <c r="AA1439" t="str">
        <f t="shared" si="435"/>
        <v/>
      </c>
      <c r="AB1439" t="str">
        <f t="shared" si="436"/>
        <v/>
      </c>
      <c r="AC1439" t="e">
        <f t="shared" ca="1" si="437"/>
        <v>#VALUE!</v>
      </c>
      <c r="AD1439" t="str" cm="1">
        <f t="array" aca="1" ref="AD1439" ca="1">IFERROR(IF((LEFT(INDIRECT("$F"&amp;$S1439),4))="GOTS",IF($G1439="Organic","GOTS_Organic_raw",(IF($G1439="Responsible","GOTS_Responsible",(IF($G1439="No Attribute (Conventional)","GOTS_conventional",(IF($G1439="Recycled Pre/Post-Consumer","GOTS_pre_post",(IF($G1439="In-Conversion","GOTS_in_conversion",(IF($G1439="Sustainably Sourced","Sustainably_sourced",(IF($G1439="Recycled pre-consumer organic","GOTS_recycled_organic",""))))))))))))),IF($G1439="Organic","Organic",(IF($G1439="Responsible","Responsible",(IF($G1439="No Attribute (Conventional)","No_Attribute_Conventional",(IF($G1439="Recycled Pre/Post-Consumer","Recycled_Pre_Post_Consumer",(IF($G1439="In-Conversion","In_Conversion",(IF($G1439="Recycled Pre-Consumer","Recycled_Pre_Consumer",(IF($G1439="Recycled Post-Consumer","Recycled_Post_Consumer",(IF($G1439="Sustainably Sourced","Sustainably_sourced",(IF($G1439="Recycled pre-consumer organic","GOTS_recycled_organic","")))))))))))))))))),"")</f>
        <v/>
      </c>
      <c r="AE1439" t="e" cm="1">
        <f t="array" aca="1" ref="AE1439" ca="1">IF($I1439="",IF(INDIRECT("$F"&amp;$S1439)="","",IF(LEFT(INDIRECT("$F"&amp;$S1439),3)="GRS","GRS_RCS_RM",IF((LEFT(INDIRECT("$F"&amp;$S1439),3))="RCS","GRS_RCS_RM",IF(INDIRECT("$F"&amp;$S1439)="OCS (No Label)","OCS_Conversion_RM",IF(LEFT(INDIRECT("$F"&amp;$S1439),3)="OCS","OCS_RM",IF(RIGHT(INDIRECT("$F"&amp;$S1439),10)="conversion","GOTS_RM_conversion",IF((LEFT(INDIRECT("$F"&amp;$S1439),4))="GOTS","GOTS_RM","Responsible_RM"))))))),"DELETERM")</f>
        <v>#VALUE!</v>
      </c>
      <c r="AF1439" t="e" cm="1">
        <f t="array" aca="1" ref="AF1439" ca="1">IF($S1439="","",INDIRECT("$Z"&amp;$S1439))</f>
        <v>#VALUE!</v>
      </c>
      <c r="AG1439" t="str">
        <f t="shared" si="438"/>
        <v/>
      </c>
      <c r="AH1439" t="str" cm="1">
        <f t="array" aca="1" ref="AH1439" ca="1">IFERROR(INDIRECT("$ag"&amp;S1439),"")</f>
        <v/>
      </c>
      <c r="AI1439" t="e" cm="1">
        <f t="array" aca="1" ref="AI1439" ca="1">INDIRECT("O"&amp;S1439)</f>
        <v>#VALUE!</v>
      </c>
      <c r="AJ1439" t="str">
        <f t="shared" si="439"/>
        <v/>
      </c>
    </row>
    <row r="1440" spans="1:36" ht="16.5" customHeight="1">
      <c r="A1440" s="130"/>
      <c r="B1440" s="136"/>
      <c r="C1440" s="137"/>
      <c r="D1440" s="146"/>
      <c r="E1440" s="146"/>
      <c r="F1440" s="137"/>
      <c r="G1440" s="147"/>
      <c r="H1440" s="147"/>
      <c r="I1440" s="147"/>
      <c r="J1440" s="147"/>
      <c r="K1440" s="38"/>
      <c r="L1440" s="144"/>
      <c r="M1440" s="144"/>
      <c r="N1440" s="61"/>
      <c r="O1440" s="314"/>
      <c r="Q1440" t="str">
        <f t="shared" si="434"/>
        <v/>
      </c>
      <c r="S1440" t="e">
        <f t="shared" ca="1" si="443"/>
        <v>#VALUE!</v>
      </c>
      <c r="T1440" t="e">
        <f t="shared" ca="1" si="440"/>
        <v>#VALUE!</v>
      </c>
      <c r="U1440">
        <f t="shared" si="444"/>
        <v>1368</v>
      </c>
      <c r="V1440">
        <v>114.750000000009</v>
      </c>
      <c r="W1440">
        <f t="shared" si="445"/>
        <v>114</v>
      </c>
      <c r="X1440" t="str" cm="1">
        <f t="array" aca="1" ref="X1440" ca="1">IFERROR(INDEX('PC&amp;PD'!$A$1:$AS$19,ROW('PC&amp;PD'!$A$19),MATCH(INDIRECT(T1440),'PC&amp;PD'!$A$1:$AS$1,0)),"")</f>
        <v/>
      </c>
      <c r="AA1440" t="str">
        <f t="shared" si="435"/>
        <v/>
      </c>
      <c r="AB1440" t="str">
        <f t="shared" si="436"/>
        <v/>
      </c>
      <c r="AC1440" t="e">
        <f t="shared" ca="1" si="437"/>
        <v>#VALUE!</v>
      </c>
      <c r="AD1440" t="str" cm="1">
        <f t="array" aca="1" ref="AD1440" ca="1">IFERROR(IF((LEFT(INDIRECT("$F"&amp;$S1440),4))="GOTS",IF($G1440="Organic","GOTS_Organic_raw",(IF($G1440="Responsible","GOTS_Responsible",(IF($G1440="No Attribute (Conventional)","GOTS_conventional",(IF($G1440="Recycled Pre/Post-Consumer","GOTS_pre_post",(IF($G1440="In-Conversion","GOTS_in_conversion",(IF($G1440="Sustainably Sourced","Sustainably_sourced",(IF($G1440="Recycled pre-consumer organic","GOTS_recycled_organic",""))))))))))))),IF($G1440="Organic","Organic",(IF($G1440="Responsible","Responsible",(IF($G1440="No Attribute (Conventional)","No_Attribute_Conventional",(IF($G1440="Recycled Pre/Post-Consumer","Recycled_Pre_Post_Consumer",(IF($G1440="In-Conversion","In_Conversion",(IF($G1440="Recycled Pre-Consumer","Recycled_Pre_Consumer",(IF($G1440="Recycled Post-Consumer","Recycled_Post_Consumer",(IF($G1440="Sustainably Sourced","Sustainably_sourced",(IF($G1440="Recycled pre-consumer organic","GOTS_recycled_organic","")))))))))))))))))),"")</f>
        <v/>
      </c>
      <c r="AE1440" t="e" cm="1">
        <f t="array" aca="1" ref="AE1440" ca="1">IF($I1440="",IF(INDIRECT("$F"&amp;$S1440)="","",IF(LEFT(INDIRECT("$F"&amp;$S1440),3)="GRS","GRS_RCS_RM",IF((LEFT(INDIRECT("$F"&amp;$S1440),3))="RCS","GRS_RCS_RM",IF(INDIRECT("$F"&amp;$S1440)="OCS (No Label)","OCS_Conversion_RM",IF(LEFT(INDIRECT("$F"&amp;$S1440),3)="OCS","OCS_RM",IF(RIGHT(INDIRECT("$F"&amp;$S1440),10)="conversion","GOTS_RM_conversion",IF((LEFT(INDIRECT("$F"&amp;$S1440),4))="GOTS","GOTS_RM","Responsible_RM"))))))),"DELETERM")</f>
        <v>#VALUE!</v>
      </c>
      <c r="AF1440" t="e" cm="1">
        <f t="array" aca="1" ref="AF1440" ca="1">IF($S1440="","",INDIRECT("$Z"&amp;$S1440))</f>
        <v>#VALUE!</v>
      </c>
      <c r="AG1440" t="str">
        <f t="shared" si="438"/>
        <v/>
      </c>
      <c r="AH1440" t="str" cm="1">
        <f t="array" aca="1" ref="AH1440" ca="1">IFERROR(INDIRECT("$ag"&amp;S1440),"")</f>
        <v/>
      </c>
      <c r="AI1440" t="e" cm="1">
        <f t="array" aca="1" ref="AI1440" ca="1">INDIRECT("O"&amp;S1440)</f>
        <v>#VALUE!</v>
      </c>
      <c r="AJ1440" t="str">
        <f t="shared" si="439"/>
        <v/>
      </c>
    </row>
    <row r="1441" spans="1:36" ht="16.5" customHeight="1">
      <c r="A1441" s="130"/>
      <c r="B1441" s="136"/>
      <c r="C1441" s="137"/>
      <c r="D1441" s="146"/>
      <c r="E1441" s="146"/>
      <c r="F1441" s="137"/>
      <c r="G1441" s="147"/>
      <c r="H1441" s="147"/>
      <c r="I1441" s="147"/>
      <c r="J1441" s="147"/>
      <c r="K1441" s="38"/>
      <c r="L1441" s="144"/>
      <c r="M1441" s="144"/>
      <c r="N1441" s="61"/>
      <c r="O1441" s="314"/>
      <c r="Q1441" t="str">
        <f t="shared" si="434"/>
        <v/>
      </c>
      <c r="S1441" t="e">
        <f t="shared" ca="1" si="443"/>
        <v>#VALUE!</v>
      </c>
      <c r="T1441" t="e">
        <f t="shared" ca="1" si="440"/>
        <v>#VALUE!</v>
      </c>
      <c r="U1441">
        <f t="shared" si="444"/>
        <v>1368</v>
      </c>
      <c r="V1441">
        <v>114.833333333342</v>
      </c>
      <c r="W1441">
        <f t="shared" si="445"/>
        <v>114</v>
      </c>
      <c r="X1441" t="str" cm="1">
        <f t="array" aca="1" ref="X1441" ca="1">IFERROR(INDEX('PC&amp;PD'!$A$1:$AS$19,ROW('PC&amp;PD'!$A$19),MATCH(INDIRECT(T1441),'PC&amp;PD'!$A$1:$AS$1,0)),"")</f>
        <v/>
      </c>
      <c r="AA1441" t="str">
        <f t="shared" si="435"/>
        <v/>
      </c>
      <c r="AB1441" t="str">
        <f t="shared" si="436"/>
        <v/>
      </c>
      <c r="AC1441" t="e">
        <f t="shared" ca="1" si="437"/>
        <v>#VALUE!</v>
      </c>
      <c r="AD1441" t="str" cm="1">
        <f t="array" aca="1" ref="AD1441" ca="1">IFERROR(IF((LEFT(INDIRECT("$F"&amp;$S1441),4))="GOTS",IF($G1441="Organic","GOTS_Organic_raw",(IF($G1441="Responsible","GOTS_Responsible",(IF($G1441="No Attribute (Conventional)","GOTS_conventional",(IF($G1441="Recycled Pre/Post-Consumer","GOTS_pre_post",(IF($G1441="In-Conversion","GOTS_in_conversion",(IF($G1441="Sustainably Sourced","Sustainably_sourced",(IF($G1441="Recycled pre-consumer organic","GOTS_recycled_organic",""))))))))))))),IF($G1441="Organic","Organic",(IF($G1441="Responsible","Responsible",(IF($G1441="No Attribute (Conventional)","No_Attribute_Conventional",(IF($G1441="Recycled Pre/Post-Consumer","Recycled_Pre_Post_Consumer",(IF($G1441="In-Conversion","In_Conversion",(IF($G1441="Recycled Pre-Consumer","Recycled_Pre_Consumer",(IF($G1441="Recycled Post-Consumer","Recycled_Post_Consumer",(IF($G1441="Sustainably Sourced","Sustainably_sourced",(IF($G1441="Recycled pre-consumer organic","GOTS_recycled_organic","")))))))))))))))))),"")</f>
        <v/>
      </c>
      <c r="AE1441" t="e" cm="1">
        <f t="array" aca="1" ref="AE1441" ca="1">IF($I1441="",IF(INDIRECT("$F"&amp;$S1441)="","",IF(LEFT(INDIRECT("$F"&amp;$S1441),3)="GRS","GRS_RCS_RM",IF((LEFT(INDIRECT("$F"&amp;$S1441),3))="RCS","GRS_RCS_RM",IF(INDIRECT("$F"&amp;$S1441)="OCS (No Label)","OCS_Conversion_RM",IF(LEFT(INDIRECT("$F"&amp;$S1441),3)="OCS","OCS_RM",IF(RIGHT(INDIRECT("$F"&amp;$S1441),10)="conversion","GOTS_RM_conversion",IF((LEFT(INDIRECT("$F"&amp;$S1441),4))="GOTS","GOTS_RM","Responsible_RM"))))))),"DELETERM")</f>
        <v>#VALUE!</v>
      </c>
      <c r="AF1441" t="e" cm="1">
        <f t="array" aca="1" ref="AF1441" ca="1">IF($S1441="","",INDIRECT("$Z"&amp;$S1441))</f>
        <v>#VALUE!</v>
      </c>
      <c r="AG1441" t="str">
        <f t="shared" si="438"/>
        <v/>
      </c>
      <c r="AH1441" t="str" cm="1">
        <f t="array" aca="1" ref="AH1441" ca="1">IFERROR(INDIRECT("$ag"&amp;S1441),"")</f>
        <v/>
      </c>
      <c r="AI1441" t="e" cm="1">
        <f t="array" aca="1" ref="AI1441" ca="1">INDIRECT("O"&amp;S1441)</f>
        <v>#VALUE!</v>
      </c>
      <c r="AJ1441" t="str">
        <f t="shared" si="439"/>
        <v/>
      </c>
    </row>
    <row r="1442" spans="1:36" ht="16.5" customHeight="1" thickBot="1">
      <c r="A1442" s="131"/>
      <c r="B1442" s="138"/>
      <c r="C1442" s="139"/>
      <c r="D1442" s="148"/>
      <c r="E1442" s="148"/>
      <c r="F1442" s="139"/>
      <c r="G1442" s="149"/>
      <c r="H1442" s="149"/>
      <c r="I1442" s="149"/>
      <c r="J1442" s="149"/>
      <c r="K1442" s="39"/>
      <c r="L1442" s="145"/>
      <c r="M1442" s="145"/>
      <c r="N1442" s="62"/>
      <c r="O1442" s="315"/>
      <c r="Q1442" t="str">
        <f t="shared" si="434"/>
        <v/>
      </c>
      <c r="S1442" t="e">
        <f t="shared" ca="1" si="443"/>
        <v>#VALUE!</v>
      </c>
      <c r="T1442" t="e">
        <f t="shared" ca="1" si="440"/>
        <v>#VALUE!</v>
      </c>
      <c r="U1442">
        <f t="shared" si="444"/>
        <v>1368</v>
      </c>
      <c r="V1442">
        <v>114.91666666667599</v>
      </c>
      <c r="W1442">
        <f t="shared" si="445"/>
        <v>114</v>
      </c>
      <c r="X1442" t="str" cm="1">
        <f t="array" aca="1" ref="X1442" ca="1">IFERROR(INDEX('PC&amp;PD'!$A$1:$AS$19,ROW('PC&amp;PD'!$A$19),MATCH(INDIRECT(T1442),'PC&amp;PD'!$A$1:$AS$1,0)),"")</f>
        <v/>
      </c>
      <c r="AA1442" t="str">
        <f t="shared" si="435"/>
        <v/>
      </c>
      <c r="AB1442" t="str">
        <f t="shared" si="436"/>
        <v/>
      </c>
      <c r="AC1442" t="e">
        <f t="shared" ca="1" si="437"/>
        <v>#VALUE!</v>
      </c>
      <c r="AD1442" t="str" cm="1">
        <f t="array" aca="1" ref="AD1442" ca="1">IFERROR(IF((LEFT(INDIRECT("$F"&amp;$S1442),4))="GOTS",IF($G1442="Organic","GOTS_Organic_raw",(IF($G1442="Responsible","GOTS_Responsible",(IF($G1442="No Attribute (Conventional)","GOTS_conventional",(IF($G1442="Recycled Pre/Post-Consumer","GOTS_pre_post",(IF($G1442="In-Conversion","GOTS_in_conversion",(IF($G1442="Sustainably Sourced","Sustainably_sourced",(IF($G1442="Recycled pre-consumer organic","GOTS_recycled_organic",""))))))))))))),IF($G1442="Organic","Organic",(IF($G1442="Responsible","Responsible",(IF($G1442="No Attribute (Conventional)","No_Attribute_Conventional",(IF($G1442="Recycled Pre/Post-Consumer","Recycled_Pre_Post_Consumer",(IF($G1442="In-Conversion","In_Conversion",(IF($G1442="Recycled Pre-Consumer","Recycled_Pre_Consumer",(IF($G1442="Recycled Post-Consumer","Recycled_Post_Consumer",(IF($G1442="Sustainably Sourced","Sustainably_sourced",(IF($G1442="Recycled pre-consumer organic","GOTS_recycled_organic","")))))))))))))))))),"")</f>
        <v/>
      </c>
      <c r="AE1442" t="e" cm="1">
        <f t="array" aca="1" ref="AE1442" ca="1">IF($I1442="",IF(INDIRECT("$F"&amp;$S1442)="","",IF(LEFT(INDIRECT("$F"&amp;$S1442),3)="GRS","GRS_RCS_RM",IF((LEFT(INDIRECT("$F"&amp;$S1442),3))="RCS","GRS_RCS_RM",IF(INDIRECT("$F"&amp;$S1442)="OCS (No Label)","OCS_Conversion_RM",IF(LEFT(INDIRECT("$F"&amp;$S1442),3)="OCS","OCS_RM",IF(RIGHT(INDIRECT("$F"&amp;$S1442),10)="conversion","GOTS_RM_conversion",IF((LEFT(INDIRECT("$F"&amp;$S1442),4))="GOTS","GOTS_RM","Responsible_RM"))))))),"DELETERM")</f>
        <v>#VALUE!</v>
      </c>
      <c r="AF1442" t="e" cm="1">
        <f t="array" aca="1" ref="AF1442" ca="1">IF($S1442="","",INDIRECT("$Z"&amp;$S1442))</f>
        <v>#VALUE!</v>
      </c>
      <c r="AG1442" t="str">
        <f t="shared" si="438"/>
        <v/>
      </c>
      <c r="AH1442" t="str" cm="1">
        <f t="array" aca="1" ref="AH1442" ca="1">IFERROR(INDIRECT("$ag"&amp;S1442),"")</f>
        <v/>
      </c>
      <c r="AI1442" t="e" cm="1">
        <f t="array" aca="1" ref="AI1442" ca="1">INDIRECT("O"&amp;S1442)</f>
        <v>#VALUE!</v>
      </c>
      <c r="AJ1442" t="str">
        <f t="shared" si="439"/>
        <v/>
      </c>
    </row>
    <row r="1443" spans="1:36" ht="16.5" customHeight="1">
      <c r="A1443" s="128" t="str">
        <f>IF(B1443="","",COUNTA($B$63:$B1443))</f>
        <v/>
      </c>
      <c r="B1443" s="132"/>
      <c r="C1443" s="133"/>
      <c r="D1443" s="140"/>
      <c r="E1443" s="140"/>
      <c r="F1443" s="133"/>
      <c r="G1443" s="141"/>
      <c r="H1443" s="141"/>
      <c r="I1443" s="141"/>
      <c r="J1443" s="141"/>
      <c r="K1443" s="37"/>
      <c r="L1443" s="142" t="str">
        <f>IF(R1443="","",LEFT(R1443,LEN(R1443)-2))</f>
        <v/>
      </c>
      <c r="M1443" s="142"/>
      <c r="N1443" s="60"/>
      <c r="O1443" s="313"/>
      <c r="Q1443" t="str">
        <f t="shared" si="434"/>
        <v/>
      </c>
      <c r="R1443" t="str">
        <f t="shared" ref="R1443" si="448">CONCATENATE($Q1443,Q1444,Q1445,Q1446,Q1447,Q1448,$Q1449,$Q1450,$Q1451,$Q1452,$Q1453,$Q1454)</f>
        <v/>
      </c>
      <c r="S1443" t="e">
        <f t="shared" ca="1" si="443"/>
        <v>#VALUE!</v>
      </c>
      <c r="T1443" t="e">
        <f t="shared" ca="1" si="440"/>
        <v>#VALUE!</v>
      </c>
      <c r="U1443">
        <f t="shared" si="444"/>
        <v>1380</v>
      </c>
      <c r="V1443">
        <v>115.000000000009</v>
      </c>
      <c r="W1443">
        <f t="shared" si="445"/>
        <v>115</v>
      </c>
      <c r="X1443" t="str" cm="1">
        <f t="array" aca="1" ref="X1443" ca="1">IFERROR(INDEX('PC&amp;PD'!$A$1:$AS$19,ROW('PC&amp;PD'!$A$19),MATCH(INDIRECT(T1443),'PC&amp;PD'!$A$1:$AS$1,0)),"")</f>
        <v/>
      </c>
      <c r="Z1443" t="str">
        <f t="shared" ref="Z1443" si="449">IFERROR(IF($F1443="OCS 100","OCS (OCS 100)",IF($F1443="OCS Blended","OCS (OCS Blended)",IF($F1443="OCS (No Label)","OCS (No Label)",IF($F1443="RCS 100","RCS (RCS 100)",IF($F1443="RCS Blended","RCS (RCS Blended)",IF($F1443="GRS","GRS (GRS)",IF($F1443="GRS (No Label)", "GRS (No Label)",IF($F1443="RDS","RDS (RDS)",IF($F1443="RWS","RWS (RWS)",IF($F1443="RAS","RAS (RAS)",IF($F1443="RMS","RMS (RMS)",IF($F1443="GOTS Organic","GOTS (Organic)",IF($F1443="GOTS Made with organic","GOTS (Made with Organic)",IF($F1443="GOTS Organic - in conversion","GOTS (Organic - In Conversion)",IF($F1443="GOTS Made with organic - in conversion","GOTS (Made with Organic - In Conversion)",""))))))))))))))),"")</f>
        <v/>
      </c>
      <c r="AA1443" t="str">
        <f t="shared" si="435"/>
        <v/>
      </c>
      <c r="AB1443" t="str">
        <f t="shared" si="436"/>
        <v/>
      </c>
      <c r="AC1443" t="e">
        <f t="shared" ca="1" si="437"/>
        <v>#VALUE!</v>
      </c>
      <c r="AD1443" t="str" cm="1">
        <f t="array" aca="1" ref="AD1443" ca="1">IFERROR(IF((LEFT(INDIRECT("$F"&amp;$S1443),4))="GOTS",IF($G1443="Organic","GOTS_Organic_raw",(IF($G1443="Responsible","GOTS_Responsible",(IF($G1443="No Attribute (Conventional)","GOTS_conventional",(IF($G1443="Recycled Pre/Post-Consumer","GOTS_pre_post",(IF($G1443="In-Conversion","GOTS_in_conversion",(IF($G1443="Sustainably Sourced","Sustainably_sourced",(IF($G1443="Recycled pre-consumer organic","GOTS_recycled_organic",""))))))))))))),IF($G1443="Organic","Organic",(IF($G1443="Responsible","Responsible",(IF($G1443="No Attribute (Conventional)","No_Attribute_Conventional",(IF($G1443="Recycled Pre/Post-Consumer","Recycled_Pre_Post_Consumer",(IF($G1443="In-Conversion","In_Conversion",(IF($G1443="Recycled Pre-Consumer","Recycled_Pre_Consumer",(IF($G1443="Recycled Post-Consumer","Recycled_Post_Consumer",(IF($G1443="Sustainably Sourced","Sustainably_sourced",(IF($G1443="Recycled pre-consumer organic","GOTS_recycled_organic","")))))))))))))))))),"")</f>
        <v/>
      </c>
      <c r="AE1443" t="e" cm="1">
        <f t="array" aca="1" ref="AE1443" ca="1">IF($I1443="",IF(INDIRECT("$F"&amp;$S1443)="","",IF(LEFT(INDIRECT("$F"&amp;$S1443),3)="GRS","GRS_RCS_RM",IF((LEFT(INDIRECT("$F"&amp;$S1443),3))="RCS","GRS_RCS_RM",IF(INDIRECT("$F"&amp;$S1443)="OCS (No Label)","OCS_Conversion_RM",IF(LEFT(INDIRECT("$F"&amp;$S1443),3)="OCS","OCS_RM",IF(RIGHT(INDIRECT("$F"&amp;$S1443),10)="conversion","GOTS_RM_conversion",IF((LEFT(INDIRECT("$F"&amp;$S1443),4))="GOTS","GOTS_RM","Responsible_RM"))))))),"DELETERM")</f>
        <v>#VALUE!</v>
      </c>
      <c r="AF1443" t="e" cm="1">
        <f t="array" aca="1" ref="AF1443" ca="1">IF($S1443="","",INDIRECT("$Z"&amp;$S1443))</f>
        <v>#VALUE!</v>
      </c>
      <c r="AG1443" t="str">
        <f t="shared" si="438"/>
        <v/>
      </c>
      <c r="AH1443" t="str" cm="1">
        <f t="array" aca="1" ref="AH1443" ca="1">IFERROR(INDIRECT("$ag"&amp;S1443),"")</f>
        <v/>
      </c>
      <c r="AI1443" t="e" cm="1">
        <f t="array" aca="1" ref="AI1443" ca="1">INDIRECT("O"&amp;S1443)</f>
        <v>#VALUE!</v>
      </c>
      <c r="AJ1443" t="str">
        <f t="shared" si="439"/>
        <v/>
      </c>
    </row>
    <row r="1444" spans="1:36" ht="16.5" customHeight="1">
      <c r="A1444" s="129"/>
      <c r="B1444" s="134"/>
      <c r="C1444" s="135"/>
      <c r="D1444" s="146"/>
      <c r="E1444" s="146"/>
      <c r="F1444" s="135"/>
      <c r="G1444" s="147"/>
      <c r="H1444" s="147"/>
      <c r="I1444" s="147"/>
      <c r="J1444" s="147"/>
      <c r="K1444" s="38"/>
      <c r="L1444" s="143"/>
      <c r="M1444" s="143"/>
      <c r="N1444" s="61"/>
      <c r="O1444" s="314"/>
      <c r="Q1444" t="str">
        <f t="shared" si="434"/>
        <v/>
      </c>
      <c r="S1444" t="e">
        <f t="shared" ca="1" si="443"/>
        <v>#VALUE!</v>
      </c>
      <c r="T1444" t="e">
        <f t="shared" ca="1" si="440"/>
        <v>#VALUE!</v>
      </c>
      <c r="U1444">
        <f t="shared" si="444"/>
        <v>1380</v>
      </c>
      <c r="V1444">
        <v>115.083333333342</v>
      </c>
      <c r="W1444">
        <f t="shared" si="445"/>
        <v>115</v>
      </c>
      <c r="X1444" t="str" cm="1">
        <f t="array" aca="1" ref="X1444" ca="1">IFERROR(INDEX('PC&amp;PD'!$A$1:$AS$19,ROW('PC&amp;PD'!$A$19),MATCH(INDIRECT(T1444),'PC&amp;PD'!$A$1:$AS$1,0)),"")</f>
        <v/>
      </c>
      <c r="AA1444" t="str">
        <f t="shared" si="435"/>
        <v/>
      </c>
      <c r="AB1444" t="str">
        <f t="shared" si="436"/>
        <v/>
      </c>
      <c r="AC1444" t="e">
        <f t="shared" ca="1" si="437"/>
        <v>#VALUE!</v>
      </c>
      <c r="AD1444" t="str" cm="1">
        <f t="array" aca="1" ref="AD1444" ca="1">IFERROR(IF((LEFT(INDIRECT("$F"&amp;$S1444),4))="GOTS",IF($G1444="Organic","GOTS_Organic_raw",(IF($G1444="Responsible","GOTS_Responsible",(IF($G1444="No Attribute (Conventional)","GOTS_conventional",(IF($G1444="Recycled Pre/Post-Consumer","GOTS_pre_post",(IF($G1444="In-Conversion","GOTS_in_conversion",(IF($G1444="Sustainably Sourced","Sustainably_sourced",(IF($G1444="Recycled pre-consumer organic","GOTS_recycled_organic",""))))))))))))),IF($G1444="Organic","Organic",(IF($G1444="Responsible","Responsible",(IF($G1444="No Attribute (Conventional)","No_Attribute_Conventional",(IF($G1444="Recycled Pre/Post-Consumer","Recycled_Pre_Post_Consumer",(IF($G1444="In-Conversion","In_Conversion",(IF($G1444="Recycled Pre-Consumer","Recycled_Pre_Consumer",(IF($G1444="Recycled Post-Consumer","Recycled_Post_Consumer",(IF($G1444="Sustainably Sourced","Sustainably_sourced",(IF($G1444="Recycled pre-consumer organic","GOTS_recycled_organic","")))))))))))))))))),"")</f>
        <v/>
      </c>
      <c r="AE1444" t="e" cm="1">
        <f t="array" aca="1" ref="AE1444" ca="1">IF($I1444="",IF(INDIRECT("$F"&amp;$S1444)="","",IF(LEFT(INDIRECT("$F"&amp;$S1444),3)="GRS","GRS_RCS_RM",IF((LEFT(INDIRECT("$F"&amp;$S1444),3))="RCS","GRS_RCS_RM",IF(INDIRECT("$F"&amp;$S1444)="OCS (No Label)","OCS_Conversion_RM",IF(LEFT(INDIRECT("$F"&amp;$S1444),3)="OCS","OCS_RM",IF(RIGHT(INDIRECT("$F"&amp;$S1444),10)="conversion","GOTS_RM_conversion",IF((LEFT(INDIRECT("$F"&amp;$S1444),4))="GOTS","GOTS_RM","Responsible_RM"))))))),"DELETERM")</f>
        <v>#VALUE!</v>
      </c>
      <c r="AF1444" t="e" cm="1">
        <f t="array" aca="1" ref="AF1444" ca="1">IF($S1444="","",INDIRECT("$Z"&amp;$S1444))</f>
        <v>#VALUE!</v>
      </c>
      <c r="AG1444" t="str">
        <f t="shared" si="438"/>
        <v/>
      </c>
      <c r="AH1444" t="str" cm="1">
        <f t="array" aca="1" ref="AH1444" ca="1">IFERROR(INDIRECT("$ag"&amp;S1444),"")</f>
        <v/>
      </c>
      <c r="AI1444" t="e" cm="1">
        <f t="array" aca="1" ref="AI1444" ca="1">INDIRECT("O"&amp;S1444)</f>
        <v>#VALUE!</v>
      </c>
      <c r="AJ1444" t="str">
        <f t="shared" si="439"/>
        <v/>
      </c>
    </row>
    <row r="1445" spans="1:36" ht="16.5" customHeight="1">
      <c r="A1445" s="129"/>
      <c r="B1445" s="134"/>
      <c r="C1445" s="135"/>
      <c r="D1445" s="146"/>
      <c r="E1445" s="146"/>
      <c r="F1445" s="135"/>
      <c r="G1445" s="147"/>
      <c r="H1445" s="147"/>
      <c r="I1445" s="147"/>
      <c r="J1445" s="147"/>
      <c r="K1445" s="38"/>
      <c r="L1445" s="143"/>
      <c r="M1445" s="143"/>
      <c r="N1445" s="61"/>
      <c r="O1445" s="314"/>
      <c r="Q1445" t="str">
        <f t="shared" si="434"/>
        <v/>
      </c>
      <c r="S1445" t="e">
        <f t="shared" ca="1" si="443"/>
        <v>#VALUE!</v>
      </c>
      <c r="T1445" t="e">
        <f t="shared" ca="1" si="440"/>
        <v>#VALUE!</v>
      </c>
      <c r="U1445">
        <f t="shared" si="444"/>
        <v>1380</v>
      </c>
      <c r="V1445">
        <v>115.16666666667599</v>
      </c>
      <c r="W1445">
        <f t="shared" si="445"/>
        <v>115</v>
      </c>
      <c r="X1445" t="str" cm="1">
        <f t="array" aca="1" ref="X1445" ca="1">IFERROR(INDEX('PC&amp;PD'!$A$1:$AS$19,ROW('PC&amp;PD'!$A$19),MATCH(INDIRECT(T1445),'PC&amp;PD'!$A$1:$AS$1,0)),"")</f>
        <v/>
      </c>
      <c r="AA1445" t="str">
        <f t="shared" si="435"/>
        <v/>
      </c>
      <c r="AB1445" t="str">
        <f t="shared" si="436"/>
        <v/>
      </c>
      <c r="AC1445" t="e">
        <f t="shared" ca="1" si="437"/>
        <v>#VALUE!</v>
      </c>
      <c r="AD1445" t="str" cm="1">
        <f t="array" aca="1" ref="AD1445" ca="1">IFERROR(IF((LEFT(INDIRECT("$F"&amp;$S1445),4))="GOTS",IF($G1445="Organic","GOTS_Organic_raw",(IF($G1445="Responsible","GOTS_Responsible",(IF($G1445="No Attribute (Conventional)","GOTS_conventional",(IF($G1445="Recycled Pre/Post-Consumer","GOTS_pre_post",(IF($G1445="In-Conversion","GOTS_in_conversion",(IF($G1445="Sustainably Sourced","Sustainably_sourced",(IF($G1445="Recycled pre-consumer organic","GOTS_recycled_organic",""))))))))))))),IF($G1445="Organic","Organic",(IF($G1445="Responsible","Responsible",(IF($G1445="No Attribute (Conventional)","No_Attribute_Conventional",(IF($G1445="Recycled Pre/Post-Consumer","Recycled_Pre_Post_Consumer",(IF($G1445="In-Conversion","In_Conversion",(IF($G1445="Recycled Pre-Consumer","Recycled_Pre_Consumer",(IF($G1445="Recycled Post-Consumer","Recycled_Post_Consumer",(IF($G1445="Sustainably Sourced","Sustainably_sourced",(IF($G1445="Recycled pre-consumer organic","GOTS_recycled_organic","")))))))))))))))))),"")</f>
        <v/>
      </c>
      <c r="AE1445" t="e" cm="1">
        <f t="array" aca="1" ref="AE1445" ca="1">IF($I1445="",IF(INDIRECT("$F"&amp;$S1445)="","",IF(LEFT(INDIRECT("$F"&amp;$S1445),3)="GRS","GRS_RCS_RM",IF((LEFT(INDIRECT("$F"&amp;$S1445),3))="RCS","GRS_RCS_RM",IF(INDIRECT("$F"&amp;$S1445)="OCS (No Label)","OCS_Conversion_RM",IF(LEFT(INDIRECT("$F"&amp;$S1445),3)="OCS","OCS_RM",IF(RIGHT(INDIRECT("$F"&amp;$S1445),10)="conversion","GOTS_RM_conversion",IF((LEFT(INDIRECT("$F"&amp;$S1445),4))="GOTS","GOTS_RM","Responsible_RM"))))))),"DELETERM")</f>
        <v>#VALUE!</v>
      </c>
      <c r="AF1445" t="e" cm="1">
        <f t="array" aca="1" ref="AF1445" ca="1">IF($S1445="","",INDIRECT("$Z"&amp;$S1445))</f>
        <v>#VALUE!</v>
      </c>
      <c r="AG1445" t="str">
        <f t="shared" si="438"/>
        <v/>
      </c>
      <c r="AH1445" t="str" cm="1">
        <f t="array" aca="1" ref="AH1445" ca="1">IFERROR(INDIRECT("$ag"&amp;S1445),"")</f>
        <v/>
      </c>
      <c r="AI1445" t="e" cm="1">
        <f t="array" aca="1" ref="AI1445" ca="1">INDIRECT("O"&amp;S1445)</f>
        <v>#VALUE!</v>
      </c>
      <c r="AJ1445" t="str">
        <f t="shared" si="439"/>
        <v/>
      </c>
    </row>
    <row r="1446" spans="1:36" ht="16.5" customHeight="1">
      <c r="A1446" s="129"/>
      <c r="B1446" s="134"/>
      <c r="C1446" s="135"/>
      <c r="D1446" s="146"/>
      <c r="E1446" s="146"/>
      <c r="F1446" s="135"/>
      <c r="G1446" s="147"/>
      <c r="H1446" s="147"/>
      <c r="I1446" s="147"/>
      <c r="J1446" s="147"/>
      <c r="K1446" s="38"/>
      <c r="L1446" s="143"/>
      <c r="M1446" s="143"/>
      <c r="N1446" s="61"/>
      <c r="O1446" s="314"/>
      <c r="Q1446" t="str">
        <f t="shared" si="434"/>
        <v/>
      </c>
      <c r="S1446" t="e">
        <f t="shared" ca="1" si="443"/>
        <v>#VALUE!</v>
      </c>
      <c r="T1446" t="e">
        <f t="shared" ca="1" si="440"/>
        <v>#VALUE!</v>
      </c>
      <c r="U1446">
        <f t="shared" si="444"/>
        <v>1380</v>
      </c>
      <c r="V1446">
        <v>115.250000000009</v>
      </c>
      <c r="W1446">
        <f t="shared" si="445"/>
        <v>115</v>
      </c>
      <c r="X1446" t="str" cm="1">
        <f t="array" aca="1" ref="X1446" ca="1">IFERROR(INDEX('PC&amp;PD'!$A$1:$AS$19,ROW('PC&amp;PD'!$A$19),MATCH(INDIRECT(T1446),'PC&amp;PD'!$A$1:$AS$1,0)),"")</f>
        <v/>
      </c>
      <c r="AA1446" t="str">
        <f t="shared" si="435"/>
        <v/>
      </c>
      <c r="AB1446" t="str">
        <f t="shared" si="436"/>
        <v/>
      </c>
      <c r="AC1446" t="e">
        <f t="shared" ca="1" si="437"/>
        <v>#VALUE!</v>
      </c>
      <c r="AD1446" t="str" cm="1">
        <f t="array" aca="1" ref="AD1446" ca="1">IFERROR(IF((LEFT(INDIRECT("$F"&amp;$S1446),4))="GOTS",IF($G1446="Organic","GOTS_Organic_raw",(IF($G1446="Responsible","GOTS_Responsible",(IF($G1446="No Attribute (Conventional)","GOTS_conventional",(IF($G1446="Recycled Pre/Post-Consumer","GOTS_pre_post",(IF($G1446="In-Conversion","GOTS_in_conversion",(IF($G1446="Sustainably Sourced","Sustainably_sourced",(IF($G1446="Recycled pre-consumer organic","GOTS_recycled_organic",""))))))))))))),IF($G1446="Organic","Organic",(IF($G1446="Responsible","Responsible",(IF($G1446="No Attribute (Conventional)","No_Attribute_Conventional",(IF($G1446="Recycled Pre/Post-Consumer","Recycled_Pre_Post_Consumer",(IF($G1446="In-Conversion","In_Conversion",(IF($G1446="Recycled Pre-Consumer","Recycled_Pre_Consumer",(IF($G1446="Recycled Post-Consumer","Recycled_Post_Consumer",(IF($G1446="Sustainably Sourced","Sustainably_sourced",(IF($G1446="Recycled pre-consumer organic","GOTS_recycled_organic","")))))))))))))))))),"")</f>
        <v/>
      </c>
      <c r="AE1446" t="e" cm="1">
        <f t="array" aca="1" ref="AE1446" ca="1">IF($I1446="",IF(INDIRECT("$F"&amp;$S1446)="","",IF(LEFT(INDIRECT("$F"&amp;$S1446),3)="GRS","GRS_RCS_RM",IF((LEFT(INDIRECT("$F"&amp;$S1446),3))="RCS","GRS_RCS_RM",IF(INDIRECT("$F"&amp;$S1446)="OCS (No Label)","OCS_Conversion_RM",IF(LEFT(INDIRECT("$F"&amp;$S1446),3)="OCS","OCS_RM",IF(RIGHT(INDIRECT("$F"&amp;$S1446),10)="conversion","GOTS_RM_conversion",IF((LEFT(INDIRECT("$F"&amp;$S1446),4))="GOTS","GOTS_RM","Responsible_RM"))))))),"DELETERM")</f>
        <v>#VALUE!</v>
      </c>
      <c r="AF1446" t="e" cm="1">
        <f t="array" aca="1" ref="AF1446" ca="1">IF($S1446="","",INDIRECT("$Z"&amp;$S1446))</f>
        <v>#VALUE!</v>
      </c>
      <c r="AG1446" t="str">
        <f t="shared" si="438"/>
        <v/>
      </c>
      <c r="AH1446" t="str" cm="1">
        <f t="array" aca="1" ref="AH1446" ca="1">IFERROR(INDIRECT("$ag"&amp;S1446),"")</f>
        <v/>
      </c>
      <c r="AI1446" t="e" cm="1">
        <f t="array" aca="1" ref="AI1446" ca="1">INDIRECT("O"&amp;S1446)</f>
        <v>#VALUE!</v>
      </c>
      <c r="AJ1446" t="str">
        <f t="shared" si="439"/>
        <v/>
      </c>
    </row>
    <row r="1447" spans="1:36" ht="16.5" customHeight="1">
      <c r="A1447" s="129"/>
      <c r="B1447" s="134"/>
      <c r="C1447" s="135"/>
      <c r="D1447" s="146"/>
      <c r="E1447" s="146"/>
      <c r="F1447" s="135"/>
      <c r="G1447" s="147"/>
      <c r="H1447" s="147"/>
      <c r="I1447" s="147"/>
      <c r="J1447" s="147"/>
      <c r="K1447" s="38"/>
      <c r="L1447" s="143"/>
      <c r="M1447" s="143"/>
      <c r="N1447" s="61"/>
      <c r="O1447" s="314"/>
      <c r="Q1447" t="str">
        <f t="shared" si="434"/>
        <v/>
      </c>
      <c r="S1447" t="e">
        <f t="shared" ca="1" si="443"/>
        <v>#VALUE!</v>
      </c>
      <c r="T1447" t="e">
        <f t="shared" ca="1" si="440"/>
        <v>#VALUE!</v>
      </c>
      <c r="U1447">
        <f t="shared" si="444"/>
        <v>1380</v>
      </c>
      <c r="V1447">
        <v>115.333333333342</v>
      </c>
      <c r="W1447">
        <f t="shared" si="445"/>
        <v>115</v>
      </c>
      <c r="X1447" t="str" cm="1">
        <f t="array" aca="1" ref="X1447" ca="1">IFERROR(INDEX('PC&amp;PD'!$A$1:$AS$19,ROW('PC&amp;PD'!$A$19),MATCH(INDIRECT(T1447),'PC&amp;PD'!$A$1:$AS$1,0)),"")</f>
        <v/>
      </c>
      <c r="AA1447" t="str">
        <f t="shared" si="435"/>
        <v/>
      </c>
      <c r="AB1447" t="str">
        <f t="shared" si="436"/>
        <v/>
      </c>
      <c r="AC1447" t="e">
        <f t="shared" ca="1" si="437"/>
        <v>#VALUE!</v>
      </c>
      <c r="AD1447" t="str" cm="1">
        <f t="array" aca="1" ref="AD1447" ca="1">IFERROR(IF((LEFT(INDIRECT("$F"&amp;$S1447),4))="GOTS",IF($G1447="Organic","GOTS_Organic_raw",(IF($G1447="Responsible","GOTS_Responsible",(IF($G1447="No Attribute (Conventional)","GOTS_conventional",(IF($G1447="Recycled Pre/Post-Consumer","GOTS_pre_post",(IF($G1447="In-Conversion","GOTS_in_conversion",(IF($G1447="Sustainably Sourced","Sustainably_sourced",(IF($G1447="Recycled pre-consumer organic","GOTS_recycled_organic",""))))))))))))),IF($G1447="Organic","Organic",(IF($G1447="Responsible","Responsible",(IF($G1447="No Attribute (Conventional)","No_Attribute_Conventional",(IF($G1447="Recycled Pre/Post-Consumer","Recycled_Pre_Post_Consumer",(IF($G1447="In-Conversion","In_Conversion",(IF($G1447="Recycled Pre-Consumer","Recycled_Pre_Consumer",(IF($G1447="Recycled Post-Consumer","Recycled_Post_Consumer",(IF($G1447="Sustainably Sourced","Sustainably_sourced",(IF($G1447="Recycled pre-consumer organic","GOTS_recycled_organic","")))))))))))))))))),"")</f>
        <v/>
      </c>
      <c r="AE1447" t="e" cm="1">
        <f t="array" aca="1" ref="AE1447" ca="1">IF($I1447="",IF(INDIRECT("$F"&amp;$S1447)="","",IF(LEFT(INDIRECT("$F"&amp;$S1447),3)="GRS","GRS_RCS_RM",IF((LEFT(INDIRECT("$F"&amp;$S1447),3))="RCS","GRS_RCS_RM",IF(INDIRECT("$F"&amp;$S1447)="OCS (No Label)","OCS_Conversion_RM",IF(LEFT(INDIRECT("$F"&amp;$S1447),3)="OCS","OCS_RM",IF(RIGHT(INDIRECT("$F"&amp;$S1447),10)="conversion","GOTS_RM_conversion",IF((LEFT(INDIRECT("$F"&amp;$S1447),4))="GOTS","GOTS_RM","Responsible_RM"))))))),"DELETERM")</f>
        <v>#VALUE!</v>
      </c>
      <c r="AF1447" t="e" cm="1">
        <f t="array" aca="1" ref="AF1447" ca="1">IF($S1447="","",INDIRECT("$Z"&amp;$S1447))</f>
        <v>#VALUE!</v>
      </c>
      <c r="AG1447" t="str">
        <f t="shared" si="438"/>
        <v/>
      </c>
      <c r="AH1447" t="str" cm="1">
        <f t="array" aca="1" ref="AH1447" ca="1">IFERROR(INDIRECT("$ag"&amp;S1447),"")</f>
        <v/>
      </c>
      <c r="AI1447" t="e" cm="1">
        <f t="array" aca="1" ref="AI1447" ca="1">INDIRECT("O"&amp;S1447)</f>
        <v>#VALUE!</v>
      </c>
      <c r="AJ1447" t="str">
        <f t="shared" si="439"/>
        <v/>
      </c>
    </row>
    <row r="1448" spans="1:36" ht="16.5" customHeight="1">
      <c r="A1448" s="129"/>
      <c r="B1448" s="134"/>
      <c r="C1448" s="135"/>
      <c r="D1448" s="146"/>
      <c r="E1448" s="146"/>
      <c r="F1448" s="135"/>
      <c r="G1448" s="147"/>
      <c r="H1448" s="147"/>
      <c r="I1448" s="147"/>
      <c r="J1448" s="147"/>
      <c r="K1448" s="38"/>
      <c r="L1448" s="143"/>
      <c r="M1448" s="143"/>
      <c r="N1448" s="61"/>
      <c r="O1448" s="314"/>
      <c r="Q1448" t="str">
        <f t="shared" si="434"/>
        <v/>
      </c>
      <c r="S1448" t="e">
        <f t="shared" ca="1" si="443"/>
        <v>#VALUE!</v>
      </c>
      <c r="T1448" t="e">
        <f t="shared" ca="1" si="440"/>
        <v>#VALUE!</v>
      </c>
      <c r="U1448">
        <f t="shared" si="444"/>
        <v>1380</v>
      </c>
      <c r="V1448">
        <v>115.41666666667599</v>
      </c>
      <c r="W1448">
        <f t="shared" si="445"/>
        <v>115</v>
      </c>
      <c r="X1448" t="str" cm="1">
        <f t="array" aca="1" ref="X1448" ca="1">IFERROR(INDEX('PC&amp;PD'!$A$1:$AS$19,ROW('PC&amp;PD'!$A$19),MATCH(INDIRECT(T1448),'PC&amp;PD'!$A$1:$AS$1,0)),"")</f>
        <v/>
      </c>
      <c r="AA1448" t="str">
        <f t="shared" si="435"/>
        <v/>
      </c>
      <c r="AB1448" t="str">
        <f t="shared" si="436"/>
        <v/>
      </c>
      <c r="AC1448" t="e">
        <f t="shared" ca="1" si="437"/>
        <v>#VALUE!</v>
      </c>
      <c r="AD1448" t="str" cm="1">
        <f t="array" aca="1" ref="AD1448" ca="1">IFERROR(IF((LEFT(INDIRECT("$F"&amp;$S1448),4))="GOTS",IF($G1448="Organic","GOTS_Organic_raw",(IF($G1448="Responsible","GOTS_Responsible",(IF($G1448="No Attribute (Conventional)","GOTS_conventional",(IF($G1448="Recycled Pre/Post-Consumer","GOTS_pre_post",(IF($G1448="In-Conversion","GOTS_in_conversion",(IF($G1448="Sustainably Sourced","Sustainably_sourced",(IF($G1448="Recycled pre-consumer organic","GOTS_recycled_organic",""))))))))))))),IF($G1448="Organic","Organic",(IF($G1448="Responsible","Responsible",(IF($G1448="No Attribute (Conventional)","No_Attribute_Conventional",(IF($G1448="Recycled Pre/Post-Consumer","Recycled_Pre_Post_Consumer",(IF($G1448="In-Conversion","In_Conversion",(IF($G1448="Recycled Pre-Consumer","Recycled_Pre_Consumer",(IF($G1448="Recycled Post-Consumer","Recycled_Post_Consumer",(IF($G1448="Sustainably Sourced","Sustainably_sourced",(IF($G1448="Recycled pre-consumer organic","GOTS_recycled_organic","")))))))))))))))))),"")</f>
        <v/>
      </c>
      <c r="AE1448" t="e" cm="1">
        <f t="array" aca="1" ref="AE1448" ca="1">IF($I1448="",IF(INDIRECT("$F"&amp;$S1448)="","",IF(LEFT(INDIRECT("$F"&amp;$S1448),3)="GRS","GRS_RCS_RM",IF((LEFT(INDIRECT("$F"&amp;$S1448),3))="RCS","GRS_RCS_RM",IF(INDIRECT("$F"&amp;$S1448)="OCS (No Label)","OCS_Conversion_RM",IF(LEFT(INDIRECT("$F"&amp;$S1448),3)="OCS","OCS_RM",IF(RIGHT(INDIRECT("$F"&amp;$S1448),10)="conversion","GOTS_RM_conversion",IF((LEFT(INDIRECT("$F"&amp;$S1448),4))="GOTS","GOTS_RM","Responsible_RM"))))))),"DELETERM")</f>
        <v>#VALUE!</v>
      </c>
      <c r="AF1448" t="e" cm="1">
        <f t="array" aca="1" ref="AF1448" ca="1">IF($S1448="","",INDIRECT("$Z"&amp;$S1448))</f>
        <v>#VALUE!</v>
      </c>
      <c r="AG1448" t="str">
        <f t="shared" si="438"/>
        <v/>
      </c>
      <c r="AH1448" t="str" cm="1">
        <f t="array" aca="1" ref="AH1448" ca="1">IFERROR(INDIRECT("$ag"&amp;S1448),"")</f>
        <v/>
      </c>
      <c r="AI1448" t="e" cm="1">
        <f t="array" aca="1" ref="AI1448" ca="1">INDIRECT("O"&amp;S1448)</f>
        <v>#VALUE!</v>
      </c>
      <c r="AJ1448" t="str">
        <f t="shared" si="439"/>
        <v/>
      </c>
    </row>
    <row r="1449" spans="1:36" ht="16.5" customHeight="1">
      <c r="A1449" s="130"/>
      <c r="B1449" s="136"/>
      <c r="C1449" s="137"/>
      <c r="D1449" s="146"/>
      <c r="E1449" s="146"/>
      <c r="F1449" s="137"/>
      <c r="G1449" s="147"/>
      <c r="H1449" s="147"/>
      <c r="I1449" s="147"/>
      <c r="J1449" s="147"/>
      <c r="K1449" s="38"/>
      <c r="L1449" s="144"/>
      <c r="M1449" s="144"/>
      <c r="N1449" s="61"/>
      <c r="O1449" s="314"/>
      <c r="Q1449" t="str">
        <f t="shared" si="434"/>
        <v/>
      </c>
      <c r="S1449" t="e">
        <f t="shared" ca="1" si="443"/>
        <v>#VALUE!</v>
      </c>
      <c r="T1449" t="e">
        <f t="shared" ca="1" si="440"/>
        <v>#VALUE!</v>
      </c>
      <c r="U1449">
        <f t="shared" si="444"/>
        <v>1380</v>
      </c>
      <c r="V1449">
        <v>115.500000000009</v>
      </c>
      <c r="W1449">
        <f t="shared" si="445"/>
        <v>115</v>
      </c>
      <c r="X1449" t="str" cm="1">
        <f t="array" aca="1" ref="X1449" ca="1">IFERROR(INDEX('PC&amp;PD'!$A$1:$AS$19,ROW('PC&amp;PD'!$A$19),MATCH(INDIRECT(T1449),'PC&amp;PD'!$A$1:$AS$1,0)),"")</f>
        <v/>
      </c>
      <c r="AA1449" t="str">
        <f t="shared" si="435"/>
        <v/>
      </c>
      <c r="AB1449" t="str">
        <f t="shared" si="436"/>
        <v/>
      </c>
      <c r="AC1449" t="e">
        <f t="shared" ca="1" si="437"/>
        <v>#VALUE!</v>
      </c>
      <c r="AD1449" t="str" cm="1">
        <f t="array" aca="1" ref="AD1449" ca="1">IFERROR(IF((LEFT(INDIRECT("$F"&amp;$S1449),4))="GOTS",IF($G1449="Organic","GOTS_Organic_raw",(IF($G1449="Responsible","GOTS_Responsible",(IF($G1449="No Attribute (Conventional)","GOTS_conventional",(IF($G1449="Recycled Pre/Post-Consumer","GOTS_pre_post",(IF($G1449="In-Conversion","GOTS_in_conversion",(IF($G1449="Sustainably Sourced","Sustainably_sourced",(IF($G1449="Recycled pre-consumer organic","GOTS_recycled_organic",""))))))))))))),IF($G1449="Organic","Organic",(IF($G1449="Responsible","Responsible",(IF($G1449="No Attribute (Conventional)","No_Attribute_Conventional",(IF($G1449="Recycled Pre/Post-Consumer","Recycled_Pre_Post_Consumer",(IF($G1449="In-Conversion","In_Conversion",(IF($G1449="Recycled Pre-Consumer","Recycled_Pre_Consumer",(IF($G1449="Recycled Post-Consumer","Recycled_Post_Consumer",(IF($G1449="Sustainably Sourced","Sustainably_sourced",(IF($G1449="Recycled pre-consumer organic","GOTS_recycled_organic","")))))))))))))))))),"")</f>
        <v/>
      </c>
      <c r="AE1449" t="e" cm="1">
        <f t="array" aca="1" ref="AE1449" ca="1">IF($I1449="",IF(INDIRECT("$F"&amp;$S1449)="","",IF(LEFT(INDIRECT("$F"&amp;$S1449),3)="GRS","GRS_RCS_RM",IF((LEFT(INDIRECT("$F"&amp;$S1449),3))="RCS","GRS_RCS_RM",IF(INDIRECT("$F"&amp;$S1449)="OCS (No Label)","OCS_Conversion_RM",IF(LEFT(INDIRECT("$F"&amp;$S1449),3)="OCS","OCS_RM",IF(RIGHT(INDIRECT("$F"&amp;$S1449),10)="conversion","GOTS_RM_conversion",IF((LEFT(INDIRECT("$F"&amp;$S1449),4))="GOTS","GOTS_RM","Responsible_RM"))))))),"DELETERM")</f>
        <v>#VALUE!</v>
      </c>
      <c r="AF1449" t="e" cm="1">
        <f t="array" aca="1" ref="AF1449" ca="1">IF($S1449="","",INDIRECT("$Z"&amp;$S1449))</f>
        <v>#VALUE!</v>
      </c>
      <c r="AG1449" t="str">
        <f t="shared" si="438"/>
        <v/>
      </c>
      <c r="AH1449" t="str" cm="1">
        <f t="array" aca="1" ref="AH1449" ca="1">IFERROR(INDIRECT("$ag"&amp;S1449),"")</f>
        <v/>
      </c>
      <c r="AI1449" t="e" cm="1">
        <f t="array" aca="1" ref="AI1449" ca="1">INDIRECT("O"&amp;S1449)</f>
        <v>#VALUE!</v>
      </c>
      <c r="AJ1449" t="str">
        <f t="shared" si="439"/>
        <v/>
      </c>
    </row>
    <row r="1450" spans="1:36" ht="16.5" customHeight="1">
      <c r="A1450" s="130"/>
      <c r="B1450" s="136"/>
      <c r="C1450" s="137"/>
      <c r="D1450" s="146"/>
      <c r="E1450" s="146"/>
      <c r="F1450" s="137"/>
      <c r="G1450" s="147"/>
      <c r="H1450" s="147"/>
      <c r="I1450" s="147"/>
      <c r="J1450" s="147"/>
      <c r="K1450" s="38"/>
      <c r="L1450" s="144"/>
      <c r="M1450" s="144"/>
      <c r="N1450" s="61"/>
      <c r="O1450" s="314"/>
      <c r="Q1450" t="str">
        <f t="shared" si="434"/>
        <v/>
      </c>
      <c r="S1450" t="e">
        <f t="shared" ca="1" si="443"/>
        <v>#VALUE!</v>
      </c>
      <c r="T1450" t="e">
        <f t="shared" ca="1" si="440"/>
        <v>#VALUE!</v>
      </c>
      <c r="U1450">
        <f t="shared" si="444"/>
        <v>1380</v>
      </c>
      <c r="V1450">
        <v>115.583333333342</v>
      </c>
      <c r="W1450">
        <f t="shared" si="445"/>
        <v>115</v>
      </c>
      <c r="X1450" t="str" cm="1">
        <f t="array" aca="1" ref="X1450" ca="1">IFERROR(INDEX('PC&amp;PD'!$A$1:$AS$19,ROW('PC&amp;PD'!$A$19),MATCH(INDIRECT(T1450),'PC&amp;PD'!$A$1:$AS$1,0)),"")</f>
        <v/>
      </c>
      <c r="AA1450" t="str">
        <f t="shared" si="435"/>
        <v/>
      </c>
      <c r="AB1450" t="str">
        <f t="shared" si="436"/>
        <v/>
      </c>
      <c r="AC1450" t="e">
        <f t="shared" ca="1" si="437"/>
        <v>#VALUE!</v>
      </c>
      <c r="AD1450" t="str" cm="1">
        <f t="array" aca="1" ref="AD1450" ca="1">IFERROR(IF((LEFT(INDIRECT("$F"&amp;$S1450),4))="GOTS",IF($G1450="Organic","GOTS_Organic_raw",(IF($G1450="Responsible","GOTS_Responsible",(IF($G1450="No Attribute (Conventional)","GOTS_conventional",(IF($G1450="Recycled Pre/Post-Consumer","GOTS_pre_post",(IF($G1450="In-Conversion","GOTS_in_conversion",(IF($G1450="Sustainably Sourced","Sustainably_sourced",(IF($G1450="Recycled pre-consumer organic","GOTS_recycled_organic",""))))))))))))),IF($G1450="Organic","Organic",(IF($G1450="Responsible","Responsible",(IF($G1450="No Attribute (Conventional)","No_Attribute_Conventional",(IF($G1450="Recycled Pre/Post-Consumer","Recycled_Pre_Post_Consumer",(IF($G1450="In-Conversion","In_Conversion",(IF($G1450="Recycled Pre-Consumer","Recycled_Pre_Consumer",(IF($G1450="Recycled Post-Consumer","Recycled_Post_Consumer",(IF($G1450="Sustainably Sourced","Sustainably_sourced",(IF($G1450="Recycled pre-consumer organic","GOTS_recycled_organic","")))))))))))))))))),"")</f>
        <v/>
      </c>
      <c r="AE1450" t="e" cm="1">
        <f t="array" aca="1" ref="AE1450" ca="1">IF($I1450="",IF(INDIRECT("$F"&amp;$S1450)="","",IF(LEFT(INDIRECT("$F"&amp;$S1450),3)="GRS","GRS_RCS_RM",IF((LEFT(INDIRECT("$F"&amp;$S1450),3))="RCS","GRS_RCS_RM",IF(INDIRECT("$F"&amp;$S1450)="OCS (No Label)","OCS_Conversion_RM",IF(LEFT(INDIRECT("$F"&amp;$S1450),3)="OCS","OCS_RM",IF(RIGHT(INDIRECT("$F"&amp;$S1450),10)="conversion","GOTS_RM_conversion",IF((LEFT(INDIRECT("$F"&amp;$S1450),4))="GOTS","GOTS_RM","Responsible_RM"))))))),"DELETERM")</f>
        <v>#VALUE!</v>
      </c>
      <c r="AF1450" t="e" cm="1">
        <f t="array" aca="1" ref="AF1450" ca="1">IF($S1450="","",INDIRECT("$Z"&amp;$S1450))</f>
        <v>#VALUE!</v>
      </c>
      <c r="AG1450" t="str">
        <f t="shared" si="438"/>
        <v/>
      </c>
      <c r="AH1450" t="str" cm="1">
        <f t="array" aca="1" ref="AH1450" ca="1">IFERROR(INDIRECT("$ag"&amp;S1450),"")</f>
        <v/>
      </c>
      <c r="AI1450" t="e" cm="1">
        <f t="array" aca="1" ref="AI1450" ca="1">INDIRECT("O"&amp;S1450)</f>
        <v>#VALUE!</v>
      </c>
      <c r="AJ1450" t="str">
        <f t="shared" si="439"/>
        <v/>
      </c>
    </row>
    <row r="1451" spans="1:36" ht="16.5" customHeight="1">
      <c r="A1451" s="130"/>
      <c r="B1451" s="136"/>
      <c r="C1451" s="137"/>
      <c r="D1451" s="146"/>
      <c r="E1451" s="146"/>
      <c r="F1451" s="137"/>
      <c r="G1451" s="147"/>
      <c r="H1451" s="147"/>
      <c r="I1451" s="147"/>
      <c r="J1451" s="147"/>
      <c r="K1451" s="38"/>
      <c r="L1451" s="144"/>
      <c r="M1451" s="144"/>
      <c r="N1451" s="61"/>
      <c r="O1451" s="314"/>
      <c r="Q1451" t="str">
        <f t="shared" si="434"/>
        <v/>
      </c>
      <c r="S1451" t="e">
        <f t="shared" ca="1" si="443"/>
        <v>#VALUE!</v>
      </c>
      <c r="T1451" t="e">
        <f t="shared" ca="1" si="440"/>
        <v>#VALUE!</v>
      </c>
      <c r="U1451">
        <f t="shared" si="444"/>
        <v>1380</v>
      </c>
      <c r="V1451">
        <v>115.66666666667599</v>
      </c>
      <c r="W1451">
        <f t="shared" si="445"/>
        <v>115</v>
      </c>
      <c r="X1451" t="str" cm="1">
        <f t="array" aca="1" ref="X1451" ca="1">IFERROR(INDEX('PC&amp;PD'!$A$1:$AS$19,ROW('PC&amp;PD'!$A$19),MATCH(INDIRECT(T1451),'PC&amp;PD'!$A$1:$AS$1,0)),"")</f>
        <v/>
      </c>
      <c r="AA1451" t="str">
        <f t="shared" si="435"/>
        <v/>
      </c>
      <c r="AB1451" t="str">
        <f t="shared" si="436"/>
        <v/>
      </c>
      <c r="AC1451" t="e">
        <f t="shared" ca="1" si="437"/>
        <v>#VALUE!</v>
      </c>
      <c r="AD1451" t="str" cm="1">
        <f t="array" aca="1" ref="AD1451" ca="1">IFERROR(IF((LEFT(INDIRECT("$F"&amp;$S1451),4))="GOTS",IF($G1451="Organic","GOTS_Organic_raw",(IF($G1451="Responsible","GOTS_Responsible",(IF($G1451="No Attribute (Conventional)","GOTS_conventional",(IF($G1451="Recycled Pre/Post-Consumer","GOTS_pre_post",(IF($G1451="In-Conversion","GOTS_in_conversion",(IF($G1451="Sustainably Sourced","Sustainably_sourced",(IF($G1451="Recycled pre-consumer organic","GOTS_recycled_organic",""))))))))))))),IF($G1451="Organic","Organic",(IF($G1451="Responsible","Responsible",(IF($G1451="No Attribute (Conventional)","No_Attribute_Conventional",(IF($G1451="Recycled Pre/Post-Consumer","Recycled_Pre_Post_Consumer",(IF($G1451="In-Conversion","In_Conversion",(IF($G1451="Recycled Pre-Consumer","Recycled_Pre_Consumer",(IF($G1451="Recycled Post-Consumer","Recycled_Post_Consumer",(IF($G1451="Sustainably Sourced","Sustainably_sourced",(IF($G1451="Recycled pre-consumer organic","GOTS_recycled_organic","")))))))))))))))))),"")</f>
        <v/>
      </c>
      <c r="AE1451" t="e" cm="1">
        <f t="array" aca="1" ref="AE1451" ca="1">IF($I1451="",IF(INDIRECT("$F"&amp;$S1451)="","",IF(LEFT(INDIRECT("$F"&amp;$S1451),3)="GRS","GRS_RCS_RM",IF((LEFT(INDIRECT("$F"&amp;$S1451),3))="RCS","GRS_RCS_RM",IF(INDIRECT("$F"&amp;$S1451)="OCS (No Label)","OCS_Conversion_RM",IF(LEFT(INDIRECT("$F"&amp;$S1451),3)="OCS","OCS_RM",IF(RIGHT(INDIRECT("$F"&amp;$S1451),10)="conversion","GOTS_RM_conversion",IF((LEFT(INDIRECT("$F"&amp;$S1451),4))="GOTS","GOTS_RM","Responsible_RM"))))))),"DELETERM")</f>
        <v>#VALUE!</v>
      </c>
      <c r="AF1451" t="e" cm="1">
        <f t="array" aca="1" ref="AF1451" ca="1">IF($S1451="","",INDIRECT("$Z"&amp;$S1451))</f>
        <v>#VALUE!</v>
      </c>
      <c r="AG1451" t="str">
        <f t="shared" si="438"/>
        <v/>
      </c>
      <c r="AH1451" t="str" cm="1">
        <f t="array" aca="1" ref="AH1451" ca="1">IFERROR(INDIRECT("$ag"&amp;S1451),"")</f>
        <v/>
      </c>
      <c r="AI1451" t="e" cm="1">
        <f t="array" aca="1" ref="AI1451" ca="1">INDIRECT("O"&amp;S1451)</f>
        <v>#VALUE!</v>
      </c>
      <c r="AJ1451" t="str">
        <f t="shared" si="439"/>
        <v/>
      </c>
    </row>
    <row r="1452" spans="1:36" ht="16.5" customHeight="1">
      <c r="A1452" s="130"/>
      <c r="B1452" s="136"/>
      <c r="C1452" s="137"/>
      <c r="D1452" s="146"/>
      <c r="E1452" s="146"/>
      <c r="F1452" s="137"/>
      <c r="G1452" s="147"/>
      <c r="H1452" s="147"/>
      <c r="I1452" s="147"/>
      <c r="J1452" s="147"/>
      <c r="K1452" s="38"/>
      <c r="L1452" s="144"/>
      <c r="M1452" s="144"/>
      <c r="N1452" s="61"/>
      <c r="O1452" s="314"/>
      <c r="Q1452" t="str">
        <f t="shared" si="434"/>
        <v/>
      </c>
      <c r="S1452" t="e">
        <f t="shared" ca="1" si="443"/>
        <v>#VALUE!</v>
      </c>
      <c r="T1452" t="e">
        <f t="shared" ca="1" si="440"/>
        <v>#VALUE!</v>
      </c>
      <c r="U1452">
        <f t="shared" si="444"/>
        <v>1380</v>
      </c>
      <c r="V1452">
        <v>115.750000000009</v>
      </c>
      <c r="W1452">
        <f t="shared" si="445"/>
        <v>115</v>
      </c>
      <c r="X1452" t="str" cm="1">
        <f t="array" aca="1" ref="X1452" ca="1">IFERROR(INDEX('PC&amp;PD'!$A$1:$AS$19,ROW('PC&amp;PD'!$A$19),MATCH(INDIRECT(T1452),'PC&amp;PD'!$A$1:$AS$1,0)),"")</f>
        <v/>
      </c>
      <c r="AA1452" t="str">
        <f t="shared" si="435"/>
        <v/>
      </c>
      <c r="AB1452" t="str">
        <f t="shared" si="436"/>
        <v/>
      </c>
      <c r="AC1452" t="e">
        <f t="shared" ca="1" si="437"/>
        <v>#VALUE!</v>
      </c>
      <c r="AD1452" t="str" cm="1">
        <f t="array" aca="1" ref="AD1452" ca="1">IFERROR(IF((LEFT(INDIRECT("$F"&amp;$S1452),4))="GOTS",IF($G1452="Organic","GOTS_Organic_raw",(IF($G1452="Responsible","GOTS_Responsible",(IF($G1452="No Attribute (Conventional)","GOTS_conventional",(IF($G1452="Recycled Pre/Post-Consumer","GOTS_pre_post",(IF($G1452="In-Conversion","GOTS_in_conversion",(IF($G1452="Sustainably Sourced","Sustainably_sourced",(IF($G1452="Recycled pre-consumer organic","GOTS_recycled_organic",""))))))))))))),IF($G1452="Organic","Organic",(IF($G1452="Responsible","Responsible",(IF($G1452="No Attribute (Conventional)","No_Attribute_Conventional",(IF($G1452="Recycled Pre/Post-Consumer","Recycled_Pre_Post_Consumer",(IF($G1452="In-Conversion","In_Conversion",(IF($G1452="Recycled Pre-Consumer","Recycled_Pre_Consumer",(IF($G1452="Recycled Post-Consumer","Recycled_Post_Consumer",(IF($G1452="Sustainably Sourced","Sustainably_sourced",(IF($G1452="Recycled pre-consumer organic","GOTS_recycled_organic","")))))))))))))))))),"")</f>
        <v/>
      </c>
      <c r="AE1452" t="e" cm="1">
        <f t="array" aca="1" ref="AE1452" ca="1">IF($I1452="",IF(INDIRECT("$F"&amp;$S1452)="","",IF(LEFT(INDIRECT("$F"&amp;$S1452),3)="GRS","GRS_RCS_RM",IF((LEFT(INDIRECT("$F"&amp;$S1452),3))="RCS","GRS_RCS_RM",IF(INDIRECT("$F"&amp;$S1452)="OCS (No Label)","OCS_Conversion_RM",IF(LEFT(INDIRECT("$F"&amp;$S1452),3)="OCS","OCS_RM",IF(RIGHT(INDIRECT("$F"&amp;$S1452),10)="conversion","GOTS_RM_conversion",IF((LEFT(INDIRECT("$F"&amp;$S1452),4))="GOTS","GOTS_RM","Responsible_RM"))))))),"DELETERM")</f>
        <v>#VALUE!</v>
      </c>
      <c r="AF1452" t="e" cm="1">
        <f t="array" aca="1" ref="AF1452" ca="1">IF($S1452="","",INDIRECT("$Z"&amp;$S1452))</f>
        <v>#VALUE!</v>
      </c>
      <c r="AG1452" t="str">
        <f t="shared" si="438"/>
        <v/>
      </c>
      <c r="AH1452" t="str" cm="1">
        <f t="array" aca="1" ref="AH1452" ca="1">IFERROR(INDIRECT("$ag"&amp;S1452),"")</f>
        <v/>
      </c>
      <c r="AI1452" t="e" cm="1">
        <f t="array" aca="1" ref="AI1452" ca="1">INDIRECT("O"&amp;S1452)</f>
        <v>#VALUE!</v>
      </c>
      <c r="AJ1452" t="str">
        <f t="shared" si="439"/>
        <v/>
      </c>
    </row>
    <row r="1453" spans="1:36" ht="16.5" customHeight="1">
      <c r="A1453" s="130"/>
      <c r="B1453" s="136"/>
      <c r="C1453" s="137"/>
      <c r="D1453" s="146"/>
      <c r="E1453" s="146"/>
      <c r="F1453" s="137"/>
      <c r="G1453" s="147"/>
      <c r="H1453" s="147"/>
      <c r="I1453" s="147"/>
      <c r="J1453" s="147"/>
      <c r="K1453" s="38"/>
      <c r="L1453" s="144"/>
      <c r="M1453" s="144"/>
      <c r="N1453" s="61"/>
      <c r="O1453" s="314"/>
      <c r="Q1453" t="str">
        <f t="shared" si="434"/>
        <v/>
      </c>
      <c r="S1453" t="e">
        <f t="shared" ca="1" si="443"/>
        <v>#VALUE!</v>
      </c>
      <c r="T1453" t="e">
        <f t="shared" ca="1" si="440"/>
        <v>#VALUE!</v>
      </c>
      <c r="U1453">
        <f t="shared" si="444"/>
        <v>1380</v>
      </c>
      <c r="V1453">
        <v>115.833333333342</v>
      </c>
      <c r="W1453">
        <f t="shared" si="445"/>
        <v>115</v>
      </c>
      <c r="X1453" t="str" cm="1">
        <f t="array" aca="1" ref="X1453" ca="1">IFERROR(INDEX('PC&amp;PD'!$A$1:$AS$19,ROW('PC&amp;PD'!$A$19),MATCH(INDIRECT(T1453),'PC&amp;PD'!$A$1:$AS$1,0)),"")</f>
        <v/>
      </c>
      <c r="AA1453" t="str">
        <f t="shared" si="435"/>
        <v/>
      </c>
      <c r="AB1453" t="str">
        <f t="shared" si="436"/>
        <v/>
      </c>
      <c r="AC1453" t="e">
        <f t="shared" ca="1" si="437"/>
        <v>#VALUE!</v>
      </c>
      <c r="AD1453" t="str" cm="1">
        <f t="array" aca="1" ref="AD1453" ca="1">IFERROR(IF((LEFT(INDIRECT("$F"&amp;$S1453),4))="GOTS",IF($G1453="Organic","GOTS_Organic_raw",(IF($G1453="Responsible","GOTS_Responsible",(IF($G1453="No Attribute (Conventional)","GOTS_conventional",(IF($G1453="Recycled Pre/Post-Consumer","GOTS_pre_post",(IF($G1453="In-Conversion","GOTS_in_conversion",(IF($G1453="Sustainably Sourced","Sustainably_sourced",(IF($G1453="Recycled pre-consumer organic","GOTS_recycled_organic",""))))))))))))),IF($G1453="Organic","Organic",(IF($G1453="Responsible","Responsible",(IF($G1453="No Attribute (Conventional)","No_Attribute_Conventional",(IF($G1453="Recycled Pre/Post-Consumer","Recycled_Pre_Post_Consumer",(IF($G1453="In-Conversion","In_Conversion",(IF($G1453="Recycled Pre-Consumer","Recycled_Pre_Consumer",(IF($G1453="Recycled Post-Consumer","Recycled_Post_Consumer",(IF($G1453="Sustainably Sourced","Sustainably_sourced",(IF($G1453="Recycled pre-consumer organic","GOTS_recycled_organic","")))))))))))))))))),"")</f>
        <v/>
      </c>
      <c r="AE1453" t="e" cm="1">
        <f t="array" aca="1" ref="AE1453" ca="1">IF($I1453="",IF(INDIRECT("$F"&amp;$S1453)="","",IF(LEFT(INDIRECT("$F"&amp;$S1453),3)="GRS","GRS_RCS_RM",IF((LEFT(INDIRECT("$F"&amp;$S1453),3))="RCS","GRS_RCS_RM",IF(INDIRECT("$F"&amp;$S1453)="OCS (No Label)","OCS_Conversion_RM",IF(LEFT(INDIRECT("$F"&amp;$S1453),3)="OCS","OCS_RM",IF(RIGHT(INDIRECT("$F"&amp;$S1453),10)="conversion","GOTS_RM_conversion",IF((LEFT(INDIRECT("$F"&amp;$S1453),4))="GOTS","GOTS_RM","Responsible_RM"))))))),"DELETERM")</f>
        <v>#VALUE!</v>
      </c>
      <c r="AF1453" t="e" cm="1">
        <f t="array" aca="1" ref="AF1453" ca="1">IF($S1453="","",INDIRECT("$Z"&amp;$S1453))</f>
        <v>#VALUE!</v>
      </c>
      <c r="AG1453" t="str">
        <f t="shared" si="438"/>
        <v/>
      </c>
      <c r="AH1453" t="str" cm="1">
        <f t="array" aca="1" ref="AH1453" ca="1">IFERROR(INDIRECT("$ag"&amp;S1453),"")</f>
        <v/>
      </c>
      <c r="AI1453" t="e" cm="1">
        <f t="array" aca="1" ref="AI1453" ca="1">INDIRECT("O"&amp;S1453)</f>
        <v>#VALUE!</v>
      </c>
      <c r="AJ1453" t="str">
        <f t="shared" si="439"/>
        <v/>
      </c>
    </row>
    <row r="1454" spans="1:36" ht="16.5" customHeight="1" thickBot="1">
      <c r="A1454" s="131"/>
      <c r="B1454" s="138"/>
      <c r="C1454" s="139"/>
      <c r="D1454" s="148"/>
      <c r="E1454" s="148"/>
      <c r="F1454" s="139"/>
      <c r="G1454" s="149"/>
      <c r="H1454" s="149"/>
      <c r="I1454" s="149"/>
      <c r="J1454" s="149"/>
      <c r="K1454" s="39"/>
      <c r="L1454" s="145"/>
      <c r="M1454" s="145"/>
      <c r="N1454" s="62"/>
      <c r="O1454" s="315"/>
      <c r="Q1454" t="str">
        <f t="shared" si="434"/>
        <v/>
      </c>
      <c r="S1454" t="e">
        <f t="shared" ca="1" si="443"/>
        <v>#VALUE!</v>
      </c>
      <c r="T1454" t="e">
        <f t="shared" ca="1" si="440"/>
        <v>#VALUE!</v>
      </c>
      <c r="U1454">
        <f t="shared" si="444"/>
        <v>1380</v>
      </c>
      <c r="V1454">
        <v>115.91666666667599</v>
      </c>
      <c r="W1454">
        <f t="shared" si="445"/>
        <v>115</v>
      </c>
      <c r="X1454" t="str" cm="1">
        <f t="array" aca="1" ref="X1454" ca="1">IFERROR(INDEX('PC&amp;PD'!$A$1:$AS$19,ROW('PC&amp;PD'!$A$19),MATCH(INDIRECT(T1454),'PC&amp;PD'!$A$1:$AS$1,0)),"")</f>
        <v/>
      </c>
      <c r="AA1454" t="str">
        <f t="shared" si="435"/>
        <v/>
      </c>
      <c r="AB1454" t="str">
        <f t="shared" si="436"/>
        <v/>
      </c>
      <c r="AC1454" t="e">
        <f t="shared" ca="1" si="437"/>
        <v>#VALUE!</v>
      </c>
      <c r="AD1454" t="str" cm="1">
        <f t="array" aca="1" ref="AD1454" ca="1">IFERROR(IF((LEFT(INDIRECT("$F"&amp;$S1454),4))="GOTS",IF($G1454="Organic","GOTS_Organic_raw",(IF($G1454="Responsible","GOTS_Responsible",(IF($G1454="No Attribute (Conventional)","GOTS_conventional",(IF($G1454="Recycled Pre/Post-Consumer","GOTS_pre_post",(IF($G1454="In-Conversion","GOTS_in_conversion",(IF($G1454="Sustainably Sourced","Sustainably_sourced",(IF($G1454="Recycled pre-consumer organic","GOTS_recycled_organic",""))))))))))))),IF($G1454="Organic","Organic",(IF($G1454="Responsible","Responsible",(IF($G1454="No Attribute (Conventional)","No_Attribute_Conventional",(IF($G1454="Recycled Pre/Post-Consumer","Recycled_Pre_Post_Consumer",(IF($G1454="In-Conversion","In_Conversion",(IF($G1454="Recycled Pre-Consumer","Recycled_Pre_Consumer",(IF($G1454="Recycled Post-Consumer","Recycled_Post_Consumer",(IF($G1454="Sustainably Sourced","Sustainably_sourced",(IF($G1454="Recycled pre-consumer organic","GOTS_recycled_organic","")))))))))))))))))),"")</f>
        <v/>
      </c>
      <c r="AE1454" t="e" cm="1">
        <f t="array" aca="1" ref="AE1454" ca="1">IF($I1454="",IF(INDIRECT("$F"&amp;$S1454)="","",IF(LEFT(INDIRECT("$F"&amp;$S1454),3)="GRS","GRS_RCS_RM",IF((LEFT(INDIRECT("$F"&amp;$S1454),3))="RCS","GRS_RCS_RM",IF(INDIRECT("$F"&amp;$S1454)="OCS (No Label)","OCS_Conversion_RM",IF(LEFT(INDIRECT("$F"&amp;$S1454),3)="OCS","OCS_RM",IF(RIGHT(INDIRECT("$F"&amp;$S1454),10)="conversion","GOTS_RM_conversion",IF((LEFT(INDIRECT("$F"&amp;$S1454),4))="GOTS","GOTS_RM","Responsible_RM"))))))),"DELETERM")</f>
        <v>#VALUE!</v>
      </c>
      <c r="AF1454" t="e" cm="1">
        <f t="array" aca="1" ref="AF1454" ca="1">IF($S1454="","",INDIRECT("$Z"&amp;$S1454))</f>
        <v>#VALUE!</v>
      </c>
      <c r="AG1454" t="str">
        <f t="shared" si="438"/>
        <v/>
      </c>
      <c r="AH1454" t="str" cm="1">
        <f t="array" aca="1" ref="AH1454" ca="1">IFERROR(INDIRECT("$ag"&amp;S1454),"")</f>
        <v/>
      </c>
      <c r="AI1454" t="e" cm="1">
        <f t="array" aca="1" ref="AI1454" ca="1">INDIRECT("O"&amp;S1454)</f>
        <v>#VALUE!</v>
      </c>
      <c r="AJ1454" t="str">
        <f t="shared" si="439"/>
        <v/>
      </c>
    </row>
    <row r="1455" spans="1:36" ht="16.5" customHeight="1">
      <c r="A1455" s="128" t="str">
        <f>IF(B1455="","",COUNTA($B$63:$B1455))</f>
        <v/>
      </c>
      <c r="B1455" s="132"/>
      <c r="C1455" s="133"/>
      <c r="D1455" s="140"/>
      <c r="E1455" s="140"/>
      <c r="F1455" s="133"/>
      <c r="G1455" s="141"/>
      <c r="H1455" s="141"/>
      <c r="I1455" s="141"/>
      <c r="J1455" s="141"/>
      <c r="K1455" s="37"/>
      <c r="L1455" s="142" t="str">
        <f>IF(R1455="","",LEFT(R1455,LEN(R1455)-2))</f>
        <v/>
      </c>
      <c r="M1455" s="142"/>
      <c r="N1455" s="60"/>
      <c r="O1455" s="313"/>
      <c r="Q1455" t="str">
        <f t="shared" si="434"/>
        <v/>
      </c>
      <c r="R1455" t="str">
        <f t="shared" ref="R1455" si="450">CONCATENATE($Q1455,Q1456,Q1457,Q1458,Q1459,Q1460,$Q1461,$Q1462,$Q1463,$Q1464,$Q1465,$Q1466)</f>
        <v/>
      </c>
      <c r="S1455" t="e">
        <f t="shared" ca="1" si="443"/>
        <v>#VALUE!</v>
      </c>
      <c r="T1455" t="e">
        <f t="shared" ca="1" si="440"/>
        <v>#VALUE!</v>
      </c>
      <c r="U1455">
        <f t="shared" si="444"/>
        <v>1392</v>
      </c>
      <c r="V1455">
        <v>116.000000000009</v>
      </c>
      <c r="W1455">
        <f t="shared" si="445"/>
        <v>116</v>
      </c>
      <c r="X1455" t="str" cm="1">
        <f t="array" aca="1" ref="X1455" ca="1">IFERROR(INDEX('PC&amp;PD'!$A$1:$AS$19,ROW('PC&amp;PD'!$A$19),MATCH(INDIRECT(T1455),'PC&amp;PD'!$A$1:$AS$1,0)),"")</f>
        <v/>
      </c>
      <c r="Z1455" t="str">
        <f t="shared" ref="Z1455" si="451">IFERROR(IF($F1455="OCS 100","OCS (OCS 100)",IF($F1455="OCS Blended","OCS (OCS Blended)",IF($F1455="OCS (No Label)","OCS (No Label)",IF($F1455="RCS 100","RCS (RCS 100)",IF($F1455="RCS Blended","RCS (RCS Blended)",IF($F1455="GRS","GRS (GRS)",IF($F1455="GRS (No Label)", "GRS (No Label)",IF($F1455="RDS","RDS (RDS)",IF($F1455="RWS","RWS (RWS)",IF($F1455="RAS","RAS (RAS)",IF($F1455="RMS","RMS (RMS)",IF($F1455="GOTS Organic","GOTS (Organic)",IF($F1455="GOTS Made with organic","GOTS (Made with Organic)",IF($F1455="GOTS Organic - in conversion","GOTS (Organic - In Conversion)",IF($F1455="GOTS Made with organic - in conversion","GOTS (Made with Organic - In Conversion)",""))))))))))))))),"")</f>
        <v/>
      </c>
      <c r="AA1455" t="str">
        <f t="shared" si="435"/>
        <v/>
      </c>
      <c r="AB1455" t="str">
        <f t="shared" si="436"/>
        <v/>
      </c>
      <c r="AC1455" t="e">
        <f t="shared" ca="1" si="437"/>
        <v>#VALUE!</v>
      </c>
      <c r="AD1455" t="str" cm="1">
        <f t="array" aca="1" ref="AD1455" ca="1">IFERROR(IF((LEFT(INDIRECT("$F"&amp;$S1455),4))="GOTS",IF($G1455="Organic","GOTS_Organic_raw",(IF($G1455="Responsible","GOTS_Responsible",(IF($G1455="No Attribute (Conventional)","GOTS_conventional",(IF($G1455="Recycled Pre/Post-Consumer","GOTS_pre_post",(IF($G1455="In-Conversion","GOTS_in_conversion",(IF($G1455="Sustainably Sourced","Sustainably_sourced",(IF($G1455="Recycled pre-consumer organic","GOTS_recycled_organic",""))))))))))))),IF($G1455="Organic","Organic",(IF($G1455="Responsible","Responsible",(IF($G1455="No Attribute (Conventional)","No_Attribute_Conventional",(IF($G1455="Recycled Pre/Post-Consumer","Recycled_Pre_Post_Consumer",(IF($G1455="In-Conversion","In_Conversion",(IF($G1455="Recycled Pre-Consumer","Recycled_Pre_Consumer",(IF($G1455="Recycled Post-Consumer","Recycled_Post_Consumer",(IF($G1455="Sustainably Sourced","Sustainably_sourced",(IF($G1455="Recycled pre-consumer organic","GOTS_recycled_organic","")))))))))))))))))),"")</f>
        <v/>
      </c>
      <c r="AE1455" t="e" cm="1">
        <f t="array" aca="1" ref="AE1455" ca="1">IF($I1455="",IF(INDIRECT("$F"&amp;$S1455)="","",IF(LEFT(INDIRECT("$F"&amp;$S1455),3)="GRS","GRS_RCS_RM",IF((LEFT(INDIRECT("$F"&amp;$S1455),3))="RCS","GRS_RCS_RM",IF(INDIRECT("$F"&amp;$S1455)="OCS (No Label)","OCS_Conversion_RM",IF(LEFT(INDIRECT("$F"&amp;$S1455),3)="OCS","OCS_RM",IF(RIGHT(INDIRECT("$F"&amp;$S1455),10)="conversion","GOTS_RM_conversion",IF((LEFT(INDIRECT("$F"&amp;$S1455),4))="GOTS","GOTS_RM","Responsible_RM"))))))),"DELETERM")</f>
        <v>#VALUE!</v>
      </c>
      <c r="AF1455" t="e" cm="1">
        <f t="array" aca="1" ref="AF1455" ca="1">IF($S1455="","",INDIRECT("$Z"&amp;$S1455))</f>
        <v>#VALUE!</v>
      </c>
      <c r="AG1455" t="str">
        <f t="shared" si="438"/>
        <v/>
      </c>
      <c r="AH1455" t="str" cm="1">
        <f t="array" aca="1" ref="AH1455" ca="1">IFERROR(INDIRECT("$ag"&amp;S1455),"")</f>
        <v/>
      </c>
      <c r="AI1455" t="e" cm="1">
        <f t="array" aca="1" ref="AI1455" ca="1">INDIRECT("O"&amp;S1455)</f>
        <v>#VALUE!</v>
      </c>
      <c r="AJ1455" t="str">
        <f t="shared" si="439"/>
        <v/>
      </c>
    </row>
    <row r="1456" spans="1:36" ht="16.5" customHeight="1">
      <c r="A1456" s="129"/>
      <c r="B1456" s="134"/>
      <c r="C1456" s="135"/>
      <c r="D1456" s="146"/>
      <c r="E1456" s="146"/>
      <c r="F1456" s="135"/>
      <c r="G1456" s="147"/>
      <c r="H1456" s="147"/>
      <c r="I1456" s="147"/>
      <c r="J1456" s="147"/>
      <c r="K1456" s="38"/>
      <c r="L1456" s="143"/>
      <c r="M1456" s="143"/>
      <c r="N1456" s="61"/>
      <c r="O1456" s="314"/>
      <c r="Q1456" t="str">
        <f t="shared" si="434"/>
        <v/>
      </c>
      <c r="S1456" t="e">
        <f t="shared" ca="1" si="443"/>
        <v>#VALUE!</v>
      </c>
      <c r="T1456" t="e">
        <f t="shared" ca="1" si="440"/>
        <v>#VALUE!</v>
      </c>
      <c r="U1456">
        <f t="shared" si="444"/>
        <v>1392</v>
      </c>
      <c r="V1456">
        <v>116.083333333342</v>
      </c>
      <c r="W1456">
        <f t="shared" si="445"/>
        <v>116</v>
      </c>
      <c r="X1456" t="str" cm="1">
        <f t="array" aca="1" ref="X1456" ca="1">IFERROR(INDEX('PC&amp;PD'!$A$1:$AS$19,ROW('PC&amp;PD'!$A$19),MATCH(INDIRECT(T1456),'PC&amp;PD'!$A$1:$AS$1,0)),"")</f>
        <v/>
      </c>
      <c r="AA1456" t="str">
        <f t="shared" si="435"/>
        <v/>
      </c>
      <c r="AB1456" t="str">
        <f t="shared" si="436"/>
        <v/>
      </c>
      <c r="AC1456" t="e">
        <f t="shared" ca="1" si="437"/>
        <v>#VALUE!</v>
      </c>
      <c r="AD1456" t="str" cm="1">
        <f t="array" aca="1" ref="AD1456" ca="1">IFERROR(IF((LEFT(INDIRECT("$F"&amp;$S1456),4))="GOTS",IF($G1456="Organic","GOTS_Organic_raw",(IF($G1456="Responsible","GOTS_Responsible",(IF($G1456="No Attribute (Conventional)","GOTS_conventional",(IF($G1456="Recycled Pre/Post-Consumer","GOTS_pre_post",(IF($G1456="In-Conversion","GOTS_in_conversion",(IF($G1456="Sustainably Sourced","Sustainably_sourced",(IF($G1456="Recycled pre-consumer organic","GOTS_recycled_organic",""))))))))))))),IF($G1456="Organic","Organic",(IF($G1456="Responsible","Responsible",(IF($G1456="No Attribute (Conventional)","No_Attribute_Conventional",(IF($G1456="Recycled Pre/Post-Consumer","Recycled_Pre_Post_Consumer",(IF($G1456="In-Conversion","In_Conversion",(IF($G1456="Recycled Pre-Consumer","Recycled_Pre_Consumer",(IF($G1456="Recycled Post-Consumer","Recycled_Post_Consumer",(IF($G1456="Sustainably Sourced","Sustainably_sourced",(IF($G1456="Recycled pre-consumer organic","GOTS_recycled_organic","")))))))))))))))))),"")</f>
        <v/>
      </c>
      <c r="AE1456" t="e" cm="1">
        <f t="array" aca="1" ref="AE1456" ca="1">IF($I1456="",IF(INDIRECT("$F"&amp;$S1456)="","",IF(LEFT(INDIRECT("$F"&amp;$S1456),3)="GRS","GRS_RCS_RM",IF((LEFT(INDIRECT("$F"&amp;$S1456),3))="RCS","GRS_RCS_RM",IF(INDIRECT("$F"&amp;$S1456)="OCS (No Label)","OCS_Conversion_RM",IF(LEFT(INDIRECT("$F"&amp;$S1456),3)="OCS","OCS_RM",IF(RIGHT(INDIRECT("$F"&amp;$S1456),10)="conversion","GOTS_RM_conversion",IF((LEFT(INDIRECT("$F"&amp;$S1456),4))="GOTS","GOTS_RM","Responsible_RM"))))))),"DELETERM")</f>
        <v>#VALUE!</v>
      </c>
      <c r="AF1456" t="e" cm="1">
        <f t="array" aca="1" ref="AF1456" ca="1">IF($S1456="","",INDIRECT("$Z"&amp;$S1456))</f>
        <v>#VALUE!</v>
      </c>
      <c r="AG1456" t="str">
        <f t="shared" si="438"/>
        <v/>
      </c>
      <c r="AH1456" t="str" cm="1">
        <f t="array" aca="1" ref="AH1456" ca="1">IFERROR(INDIRECT("$ag"&amp;S1456),"")</f>
        <v/>
      </c>
      <c r="AI1456" t="e" cm="1">
        <f t="array" aca="1" ref="AI1456" ca="1">INDIRECT("O"&amp;S1456)</f>
        <v>#VALUE!</v>
      </c>
      <c r="AJ1456" t="str">
        <f t="shared" si="439"/>
        <v/>
      </c>
    </row>
    <row r="1457" spans="1:36" ht="16.5" customHeight="1">
      <c r="A1457" s="129"/>
      <c r="B1457" s="134"/>
      <c r="C1457" s="135"/>
      <c r="D1457" s="146"/>
      <c r="E1457" s="146"/>
      <c r="F1457" s="135"/>
      <c r="G1457" s="147"/>
      <c r="H1457" s="147"/>
      <c r="I1457" s="147"/>
      <c r="J1457" s="147"/>
      <c r="K1457" s="38"/>
      <c r="L1457" s="143"/>
      <c r="M1457" s="143"/>
      <c r="N1457" s="61"/>
      <c r="O1457" s="314"/>
      <c r="Q1457" t="str">
        <f t="shared" si="434"/>
        <v/>
      </c>
      <c r="S1457" t="e">
        <f t="shared" ca="1" si="443"/>
        <v>#VALUE!</v>
      </c>
      <c r="T1457" t="e">
        <f t="shared" ca="1" si="440"/>
        <v>#VALUE!</v>
      </c>
      <c r="U1457">
        <f t="shared" si="444"/>
        <v>1392</v>
      </c>
      <c r="V1457">
        <v>116.16666666667599</v>
      </c>
      <c r="W1457">
        <f t="shared" si="445"/>
        <v>116</v>
      </c>
      <c r="X1457" t="str" cm="1">
        <f t="array" aca="1" ref="X1457" ca="1">IFERROR(INDEX('PC&amp;PD'!$A$1:$AS$19,ROW('PC&amp;PD'!$A$19),MATCH(INDIRECT(T1457),'PC&amp;PD'!$A$1:$AS$1,0)),"")</f>
        <v/>
      </c>
      <c r="AA1457" t="str">
        <f t="shared" si="435"/>
        <v/>
      </c>
      <c r="AB1457" t="str">
        <f t="shared" si="436"/>
        <v/>
      </c>
      <c r="AC1457" t="e">
        <f t="shared" ca="1" si="437"/>
        <v>#VALUE!</v>
      </c>
      <c r="AD1457" t="str" cm="1">
        <f t="array" aca="1" ref="AD1457" ca="1">IFERROR(IF((LEFT(INDIRECT("$F"&amp;$S1457),4))="GOTS",IF($G1457="Organic","GOTS_Organic_raw",(IF($G1457="Responsible","GOTS_Responsible",(IF($G1457="No Attribute (Conventional)","GOTS_conventional",(IF($G1457="Recycled Pre/Post-Consumer","GOTS_pre_post",(IF($G1457="In-Conversion","GOTS_in_conversion",(IF($G1457="Sustainably Sourced","Sustainably_sourced",(IF($G1457="Recycled pre-consumer organic","GOTS_recycled_organic",""))))))))))))),IF($G1457="Organic","Organic",(IF($G1457="Responsible","Responsible",(IF($G1457="No Attribute (Conventional)","No_Attribute_Conventional",(IF($G1457="Recycled Pre/Post-Consumer","Recycled_Pre_Post_Consumer",(IF($G1457="In-Conversion","In_Conversion",(IF($G1457="Recycled Pre-Consumer","Recycled_Pre_Consumer",(IF($G1457="Recycled Post-Consumer","Recycled_Post_Consumer",(IF($G1457="Sustainably Sourced","Sustainably_sourced",(IF($G1457="Recycled pre-consumer organic","GOTS_recycled_organic","")))))))))))))))))),"")</f>
        <v/>
      </c>
      <c r="AE1457" t="e" cm="1">
        <f t="array" aca="1" ref="AE1457" ca="1">IF($I1457="",IF(INDIRECT("$F"&amp;$S1457)="","",IF(LEFT(INDIRECT("$F"&amp;$S1457),3)="GRS","GRS_RCS_RM",IF((LEFT(INDIRECT("$F"&amp;$S1457),3))="RCS","GRS_RCS_RM",IF(INDIRECT("$F"&amp;$S1457)="OCS (No Label)","OCS_Conversion_RM",IF(LEFT(INDIRECT("$F"&amp;$S1457),3)="OCS","OCS_RM",IF(RIGHT(INDIRECT("$F"&amp;$S1457),10)="conversion","GOTS_RM_conversion",IF((LEFT(INDIRECT("$F"&amp;$S1457),4))="GOTS","GOTS_RM","Responsible_RM"))))))),"DELETERM")</f>
        <v>#VALUE!</v>
      </c>
      <c r="AF1457" t="e" cm="1">
        <f t="array" aca="1" ref="AF1457" ca="1">IF($S1457="","",INDIRECT("$Z"&amp;$S1457))</f>
        <v>#VALUE!</v>
      </c>
      <c r="AG1457" t="str">
        <f t="shared" si="438"/>
        <v/>
      </c>
      <c r="AH1457" t="str" cm="1">
        <f t="array" aca="1" ref="AH1457" ca="1">IFERROR(INDIRECT("$ag"&amp;S1457),"")</f>
        <v/>
      </c>
      <c r="AI1457" t="e" cm="1">
        <f t="array" aca="1" ref="AI1457" ca="1">INDIRECT("O"&amp;S1457)</f>
        <v>#VALUE!</v>
      </c>
      <c r="AJ1457" t="str">
        <f t="shared" si="439"/>
        <v/>
      </c>
    </row>
    <row r="1458" spans="1:36" ht="16.5" customHeight="1">
      <c r="A1458" s="129"/>
      <c r="B1458" s="134"/>
      <c r="C1458" s="135"/>
      <c r="D1458" s="146"/>
      <c r="E1458" s="146"/>
      <c r="F1458" s="135"/>
      <c r="G1458" s="147"/>
      <c r="H1458" s="147"/>
      <c r="I1458" s="147"/>
      <c r="J1458" s="147"/>
      <c r="K1458" s="38"/>
      <c r="L1458" s="143"/>
      <c r="M1458" s="143"/>
      <c r="N1458" s="61"/>
      <c r="O1458" s="314"/>
      <c r="Q1458" t="str">
        <f t="shared" si="434"/>
        <v/>
      </c>
      <c r="S1458" t="e">
        <f t="shared" ca="1" si="443"/>
        <v>#VALUE!</v>
      </c>
      <c r="T1458" t="e">
        <f t="shared" ca="1" si="440"/>
        <v>#VALUE!</v>
      </c>
      <c r="U1458">
        <f t="shared" si="444"/>
        <v>1392</v>
      </c>
      <c r="V1458">
        <v>116.250000000009</v>
      </c>
      <c r="W1458">
        <f t="shared" si="445"/>
        <v>116</v>
      </c>
      <c r="X1458" t="str" cm="1">
        <f t="array" aca="1" ref="X1458" ca="1">IFERROR(INDEX('PC&amp;PD'!$A$1:$AS$19,ROW('PC&amp;PD'!$A$19),MATCH(INDIRECT(T1458),'PC&amp;PD'!$A$1:$AS$1,0)),"")</f>
        <v/>
      </c>
      <c r="AA1458" t="str">
        <f t="shared" si="435"/>
        <v/>
      </c>
      <c r="AB1458" t="str">
        <f t="shared" si="436"/>
        <v/>
      </c>
      <c r="AC1458" t="e">
        <f t="shared" ca="1" si="437"/>
        <v>#VALUE!</v>
      </c>
      <c r="AD1458" t="str" cm="1">
        <f t="array" aca="1" ref="AD1458" ca="1">IFERROR(IF((LEFT(INDIRECT("$F"&amp;$S1458),4))="GOTS",IF($G1458="Organic","GOTS_Organic_raw",(IF($G1458="Responsible","GOTS_Responsible",(IF($G1458="No Attribute (Conventional)","GOTS_conventional",(IF($G1458="Recycled Pre/Post-Consumer","GOTS_pre_post",(IF($G1458="In-Conversion","GOTS_in_conversion",(IF($G1458="Sustainably Sourced","Sustainably_sourced",(IF($G1458="Recycled pre-consumer organic","GOTS_recycled_organic",""))))))))))))),IF($G1458="Organic","Organic",(IF($G1458="Responsible","Responsible",(IF($G1458="No Attribute (Conventional)","No_Attribute_Conventional",(IF($G1458="Recycled Pre/Post-Consumer","Recycled_Pre_Post_Consumer",(IF($G1458="In-Conversion","In_Conversion",(IF($G1458="Recycled Pre-Consumer","Recycled_Pre_Consumer",(IF($G1458="Recycled Post-Consumer","Recycled_Post_Consumer",(IF($G1458="Sustainably Sourced","Sustainably_sourced",(IF($G1458="Recycled pre-consumer organic","GOTS_recycled_organic","")))))))))))))))))),"")</f>
        <v/>
      </c>
      <c r="AE1458" t="e" cm="1">
        <f t="array" aca="1" ref="AE1458" ca="1">IF($I1458="",IF(INDIRECT("$F"&amp;$S1458)="","",IF(LEFT(INDIRECT("$F"&amp;$S1458),3)="GRS","GRS_RCS_RM",IF((LEFT(INDIRECT("$F"&amp;$S1458),3))="RCS","GRS_RCS_RM",IF(INDIRECT("$F"&amp;$S1458)="OCS (No Label)","OCS_Conversion_RM",IF(LEFT(INDIRECT("$F"&amp;$S1458),3)="OCS","OCS_RM",IF(RIGHT(INDIRECT("$F"&amp;$S1458),10)="conversion","GOTS_RM_conversion",IF((LEFT(INDIRECT("$F"&amp;$S1458),4))="GOTS","GOTS_RM","Responsible_RM"))))))),"DELETERM")</f>
        <v>#VALUE!</v>
      </c>
      <c r="AF1458" t="e" cm="1">
        <f t="array" aca="1" ref="AF1458" ca="1">IF($S1458="","",INDIRECT("$Z"&amp;$S1458))</f>
        <v>#VALUE!</v>
      </c>
      <c r="AG1458" t="str">
        <f t="shared" si="438"/>
        <v/>
      </c>
      <c r="AH1458" t="str" cm="1">
        <f t="array" aca="1" ref="AH1458" ca="1">IFERROR(INDIRECT("$ag"&amp;S1458),"")</f>
        <v/>
      </c>
      <c r="AI1458" t="e" cm="1">
        <f t="array" aca="1" ref="AI1458" ca="1">INDIRECT("O"&amp;S1458)</f>
        <v>#VALUE!</v>
      </c>
      <c r="AJ1458" t="str">
        <f t="shared" si="439"/>
        <v/>
      </c>
    </row>
    <row r="1459" spans="1:36" ht="16.5" customHeight="1">
      <c r="A1459" s="129"/>
      <c r="B1459" s="134"/>
      <c r="C1459" s="135"/>
      <c r="D1459" s="146"/>
      <c r="E1459" s="146"/>
      <c r="F1459" s="135"/>
      <c r="G1459" s="147"/>
      <c r="H1459" s="147"/>
      <c r="I1459" s="147"/>
      <c r="J1459" s="147"/>
      <c r="K1459" s="38"/>
      <c r="L1459" s="143"/>
      <c r="M1459" s="143"/>
      <c r="N1459" s="61"/>
      <c r="O1459" s="314"/>
      <c r="Q1459" t="str">
        <f t="shared" si="434"/>
        <v/>
      </c>
      <c r="S1459" t="e">
        <f t="shared" ca="1" si="443"/>
        <v>#VALUE!</v>
      </c>
      <c r="T1459" t="e">
        <f t="shared" ca="1" si="440"/>
        <v>#VALUE!</v>
      </c>
      <c r="U1459">
        <f t="shared" si="444"/>
        <v>1392</v>
      </c>
      <c r="V1459">
        <v>116.333333333342</v>
      </c>
      <c r="W1459">
        <f t="shared" si="445"/>
        <v>116</v>
      </c>
      <c r="X1459" t="str" cm="1">
        <f t="array" aca="1" ref="X1459" ca="1">IFERROR(INDEX('PC&amp;PD'!$A$1:$AS$19,ROW('PC&amp;PD'!$A$19),MATCH(INDIRECT(T1459),'PC&amp;PD'!$A$1:$AS$1,0)),"")</f>
        <v/>
      </c>
      <c r="AA1459" t="str">
        <f t="shared" si="435"/>
        <v/>
      </c>
      <c r="AB1459" t="str">
        <f t="shared" si="436"/>
        <v/>
      </c>
      <c r="AC1459" t="e">
        <f t="shared" ca="1" si="437"/>
        <v>#VALUE!</v>
      </c>
      <c r="AD1459" t="str" cm="1">
        <f t="array" aca="1" ref="AD1459" ca="1">IFERROR(IF((LEFT(INDIRECT("$F"&amp;$S1459),4))="GOTS",IF($G1459="Organic","GOTS_Organic_raw",(IF($G1459="Responsible","GOTS_Responsible",(IF($G1459="No Attribute (Conventional)","GOTS_conventional",(IF($G1459="Recycled Pre/Post-Consumer","GOTS_pre_post",(IF($G1459="In-Conversion","GOTS_in_conversion",(IF($G1459="Sustainably Sourced","Sustainably_sourced",(IF($G1459="Recycled pre-consumer organic","GOTS_recycled_organic",""))))))))))))),IF($G1459="Organic","Organic",(IF($G1459="Responsible","Responsible",(IF($G1459="No Attribute (Conventional)","No_Attribute_Conventional",(IF($G1459="Recycled Pre/Post-Consumer","Recycled_Pre_Post_Consumer",(IF($G1459="In-Conversion","In_Conversion",(IF($G1459="Recycled Pre-Consumer","Recycled_Pre_Consumer",(IF($G1459="Recycled Post-Consumer","Recycled_Post_Consumer",(IF($G1459="Sustainably Sourced","Sustainably_sourced",(IF($G1459="Recycled pre-consumer organic","GOTS_recycled_organic","")))))))))))))))))),"")</f>
        <v/>
      </c>
      <c r="AE1459" t="e" cm="1">
        <f t="array" aca="1" ref="AE1459" ca="1">IF($I1459="",IF(INDIRECT("$F"&amp;$S1459)="","",IF(LEFT(INDIRECT("$F"&amp;$S1459),3)="GRS","GRS_RCS_RM",IF((LEFT(INDIRECT("$F"&amp;$S1459),3))="RCS","GRS_RCS_RM",IF(INDIRECT("$F"&amp;$S1459)="OCS (No Label)","OCS_Conversion_RM",IF(LEFT(INDIRECT("$F"&amp;$S1459),3)="OCS","OCS_RM",IF(RIGHT(INDIRECT("$F"&amp;$S1459),10)="conversion","GOTS_RM_conversion",IF((LEFT(INDIRECT("$F"&amp;$S1459),4))="GOTS","GOTS_RM","Responsible_RM"))))))),"DELETERM")</f>
        <v>#VALUE!</v>
      </c>
      <c r="AF1459" t="e" cm="1">
        <f t="array" aca="1" ref="AF1459" ca="1">IF($S1459="","",INDIRECT("$Z"&amp;$S1459))</f>
        <v>#VALUE!</v>
      </c>
      <c r="AG1459" t="str">
        <f t="shared" si="438"/>
        <v/>
      </c>
      <c r="AH1459" t="str" cm="1">
        <f t="array" aca="1" ref="AH1459" ca="1">IFERROR(INDIRECT("$ag"&amp;S1459),"")</f>
        <v/>
      </c>
      <c r="AI1459" t="e" cm="1">
        <f t="array" aca="1" ref="AI1459" ca="1">INDIRECT("O"&amp;S1459)</f>
        <v>#VALUE!</v>
      </c>
      <c r="AJ1459" t="str">
        <f t="shared" si="439"/>
        <v/>
      </c>
    </row>
    <row r="1460" spans="1:36" ht="16.5" customHeight="1">
      <c r="A1460" s="129"/>
      <c r="B1460" s="134"/>
      <c r="C1460" s="135"/>
      <c r="D1460" s="146"/>
      <c r="E1460" s="146"/>
      <c r="F1460" s="135"/>
      <c r="G1460" s="147"/>
      <c r="H1460" s="147"/>
      <c r="I1460" s="147"/>
      <c r="J1460" s="147"/>
      <c r="K1460" s="38"/>
      <c r="L1460" s="143"/>
      <c r="M1460" s="143"/>
      <c r="N1460" s="61"/>
      <c r="O1460" s="314"/>
      <c r="Q1460" t="str">
        <f t="shared" si="434"/>
        <v/>
      </c>
      <c r="S1460" t="e">
        <f t="shared" ca="1" si="443"/>
        <v>#VALUE!</v>
      </c>
      <c r="T1460" t="e">
        <f t="shared" ca="1" si="440"/>
        <v>#VALUE!</v>
      </c>
      <c r="U1460">
        <f t="shared" si="444"/>
        <v>1392</v>
      </c>
      <c r="V1460">
        <v>116.41666666667599</v>
      </c>
      <c r="W1460">
        <f t="shared" si="445"/>
        <v>116</v>
      </c>
      <c r="X1460" t="str" cm="1">
        <f t="array" aca="1" ref="X1460" ca="1">IFERROR(INDEX('PC&amp;PD'!$A$1:$AS$19,ROW('PC&amp;PD'!$A$19),MATCH(INDIRECT(T1460),'PC&amp;PD'!$A$1:$AS$1,0)),"")</f>
        <v/>
      </c>
      <c r="AA1460" t="str">
        <f t="shared" si="435"/>
        <v/>
      </c>
      <c r="AB1460" t="str">
        <f t="shared" si="436"/>
        <v/>
      </c>
      <c r="AC1460" t="e">
        <f t="shared" ca="1" si="437"/>
        <v>#VALUE!</v>
      </c>
      <c r="AD1460" t="str" cm="1">
        <f t="array" aca="1" ref="AD1460" ca="1">IFERROR(IF((LEFT(INDIRECT("$F"&amp;$S1460),4))="GOTS",IF($G1460="Organic","GOTS_Organic_raw",(IF($G1460="Responsible","GOTS_Responsible",(IF($G1460="No Attribute (Conventional)","GOTS_conventional",(IF($G1460="Recycled Pre/Post-Consumer","GOTS_pre_post",(IF($G1460="In-Conversion","GOTS_in_conversion",(IF($G1460="Sustainably Sourced","Sustainably_sourced",(IF($G1460="Recycled pre-consumer organic","GOTS_recycled_organic",""))))))))))))),IF($G1460="Organic","Organic",(IF($G1460="Responsible","Responsible",(IF($G1460="No Attribute (Conventional)","No_Attribute_Conventional",(IF($G1460="Recycled Pre/Post-Consumer","Recycled_Pre_Post_Consumer",(IF($G1460="In-Conversion","In_Conversion",(IF($G1460="Recycled Pre-Consumer","Recycled_Pre_Consumer",(IF($G1460="Recycled Post-Consumer","Recycled_Post_Consumer",(IF($G1460="Sustainably Sourced","Sustainably_sourced",(IF($G1460="Recycled pre-consumer organic","GOTS_recycled_organic","")))))))))))))))))),"")</f>
        <v/>
      </c>
      <c r="AE1460" t="e" cm="1">
        <f t="array" aca="1" ref="AE1460" ca="1">IF($I1460="",IF(INDIRECT("$F"&amp;$S1460)="","",IF(LEFT(INDIRECT("$F"&amp;$S1460),3)="GRS","GRS_RCS_RM",IF((LEFT(INDIRECT("$F"&amp;$S1460),3))="RCS","GRS_RCS_RM",IF(INDIRECT("$F"&amp;$S1460)="OCS (No Label)","OCS_Conversion_RM",IF(LEFT(INDIRECT("$F"&amp;$S1460),3)="OCS","OCS_RM",IF(RIGHT(INDIRECT("$F"&amp;$S1460),10)="conversion","GOTS_RM_conversion",IF((LEFT(INDIRECT("$F"&amp;$S1460),4))="GOTS","GOTS_RM","Responsible_RM"))))))),"DELETERM")</f>
        <v>#VALUE!</v>
      </c>
      <c r="AF1460" t="e" cm="1">
        <f t="array" aca="1" ref="AF1460" ca="1">IF($S1460="","",INDIRECT("$Z"&amp;$S1460))</f>
        <v>#VALUE!</v>
      </c>
      <c r="AG1460" t="str">
        <f t="shared" si="438"/>
        <v/>
      </c>
      <c r="AH1460" t="str" cm="1">
        <f t="array" aca="1" ref="AH1460" ca="1">IFERROR(INDIRECT("$ag"&amp;S1460),"")</f>
        <v/>
      </c>
      <c r="AI1460" t="e" cm="1">
        <f t="array" aca="1" ref="AI1460" ca="1">INDIRECT("O"&amp;S1460)</f>
        <v>#VALUE!</v>
      </c>
      <c r="AJ1460" t="str">
        <f t="shared" si="439"/>
        <v/>
      </c>
    </row>
    <row r="1461" spans="1:36" ht="16.5" customHeight="1">
      <c r="A1461" s="130"/>
      <c r="B1461" s="136"/>
      <c r="C1461" s="137"/>
      <c r="D1461" s="146"/>
      <c r="E1461" s="146"/>
      <c r="F1461" s="137"/>
      <c r="G1461" s="147"/>
      <c r="H1461" s="147"/>
      <c r="I1461" s="147"/>
      <c r="J1461" s="147"/>
      <c r="K1461" s="38"/>
      <c r="L1461" s="144"/>
      <c r="M1461" s="144"/>
      <c r="N1461" s="61"/>
      <c r="O1461" s="314"/>
      <c r="Q1461" t="str">
        <f t="shared" si="434"/>
        <v/>
      </c>
      <c r="S1461" t="e">
        <f t="shared" ca="1" si="443"/>
        <v>#VALUE!</v>
      </c>
      <c r="T1461" t="e">
        <f t="shared" ca="1" si="440"/>
        <v>#VALUE!</v>
      </c>
      <c r="U1461">
        <f t="shared" si="444"/>
        <v>1392</v>
      </c>
      <c r="V1461">
        <v>116.500000000009</v>
      </c>
      <c r="W1461">
        <f t="shared" si="445"/>
        <v>116</v>
      </c>
      <c r="X1461" t="str" cm="1">
        <f t="array" aca="1" ref="X1461" ca="1">IFERROR(INDEX('PC&amp;PD'!$A$1:$AS$19,ROW('PC&amp;PD'!$A$19),MATCH(INDIRECT(T1461),'PC&amp;PD'!$A$1:$AS$1,0)),"")</f>
        <v/>
      </c>
      <c r="AA1461" t="str">
        <f t="shared" si="435"/>
        <v/>
      </c>
      <c r="AB1461" t="str">
        <f t="shared" si="436"/>
        <v/>
      </c>
      <c r="AC1461" t="e">
        <f t="shared" ca="1" si="437"/>
        <v>#VALUE!</v>
      </c>
      <c r="AD1461" t="str" cm="1">
        <f t="array" aca="1" ref="AD1461" ca="1">IFERROR(IF((LEFT(INDIRECT("$F"&amp;$S1461),4))="GOTS",IF($G1461="Organic","GOTS_Organic_raw",(IF($G1461="Responsible","GOTS_Responsible",(IF($G1461="No Attribute (Conventional)","GOTS_conventional",(IF($G1461="Recycled Pre/Post-Consumer","GOTS_pre_post",(IF($G1461="In-Conversion","GOTS_in_conversion",(IF($G1461="Sustainably Sourced","Sustainably_sourced",(IF($G1461="Recycled pre-consumer organic","GOTS_recycled_organic",""))))))))))))),IF($G1461="Organic","Organic",(IF($G1461="Responsible","Responsible",(IF($G1461="No Attribute (Conventional)","No_Attribute_Conventional",(IF($G1461="Recycled Pre/Post-Consumer","Recycled_Pre_Post_Consumer",(IF($G1461="In-Conversion","In_Conversion",(IF($G1461="Recycled Pre-Consumer","Recycled_Pre_Consumer",(IF($G1461="Recycled Post-Consumer","Recycled_Post_Consumer",(IF($G1461="Sustainably Sourced","Sustainably_sourced",(IF($G1461="Recycled pre-consumer organic","GOTS_recycled_organic","")))))))))))))))))),"")</f>
        <v/>
      </c>
      <c r="AE1461" t="e" cm="1">
        <f t="array" aca="1" ref="AE1461" ca="1">IF($I1461="",IF(INDIRECT("$F"&amp;$S1461)="","",IF(LEFT(INDIRECT("$F"&amp;$S1461),3)="GRS","GRS_RCS_RM",IF((LEFT(INDIRECT("$F"&amp;$S1461),3))="RCS","GRS_RCS_RM",IF(INDIRECT("$F"&amp;$S1461)="OCS (No Label)","OCS_Conversion_RM",IF(LEFT(INDIRECT("$F"&amp;$S1461),3)="OCS","OCS_RM",IF(RIGHT(INDIRECT("$F"&amp;$S1461),10)="conversion","GOTS_RM_conversion",IF((LEFT(INDIRECT("$F"&amp;$S1461),4))="GOTS","GOTS_RM","Responsible_RM"))))))),"DELETERM")</f>
        <v>#VALUE!</v>
      </c>
      <c r="AF1461" t="e" cm="1">
        <f t="array" aca="1" ref="AF1461" ca="1">IF($S1461="","",INDIRECT("$Z"&amp;$S1461))</f>
        <v>#VALUE!</v>
      </c>
      <c r="AG1461" t="str">
        <f t="shared" si="438"/>
        <v/>
      </c>
      <c r="AH1461" t="str" cm="1">
        <f t="array" aca="1" ref="AH1461" ca="1">IFERROR(INDIRECT("$ag"&amp;S1461),"")</f>
        <v/>
      </c>
      <c r="AI1461" t="e" cm="1">
        <f t="array" aca="1" ref="AI1461" ca="1">INDIRECT("O"&amp;S1461)</f>
        <v>#VALUE!</v>
      </c>
      <c r="AJ1461" t="str">
        <f t="shared" si="439"/>
        <v/>
      </c>
    </row>
    <row r="1462" spans="1:36" ht="16.5" customHeight="1">
      <c r="A1462" s="130"/>
      <c r="B1462" s="136"/>
      <c r="C1462" s="137"/>
      <c r="D1462" s="146"/>
      <c r="E1462" s="146"/>
      <c r="F1462" s="137"/>
      <c r="G1462" s="147"/>
      <c r="H1462" s="147"/>
      <c r="I1462" s="147"/>
      <c r="J1462" s="147"/>
      <c r="K1462" s="38"/>
      <c r="L1462" s="144"/>
      <c r="M1462" s="144"/>
      <c r="N1462" s="61"/>
      <c r="O1462" s="314"/>
      <c r="Q1462" t="str">
        <f t="shared" si="434"/>
        <v/>
      </c>
      <c r="S1462" t="e">
        <f t="shared" ca="1" si="443"/>
        <v>#VALUE!</v>
      </c>
      <c r="T1462" t="e">
        <f t="shared" ca="1" si="440"/>
        <v>#VALUE!</v>
      </c>
      <c r="U1462">
        <f t="shared" si="444"/>
        <v>1392</v>
      </c>
      <c r="V1462">
        <v>116.583333333342</v>
      </c>
      <c r="W1462">
        <f t="shared" si="445"/>
        <v>116</v>
      </c>
      <c r="X1462" t="str" cm="1">
        <f t="array" aca="1" ref="X1462" ca="1">IFERROR(INDEX('PC&amp;PD'!$A$1:$AS$19,ROW('PC&amp;PD'!$A$19),MATCH(INDIRECT(T1462),'PC&amp;PD'!$A$1:$AS$1,0)),"")</f>
        <v/>
      </c>
      <c r="AA1462" t="str">
        <f t="shared" si="435"/>
        <v/>
      </c>
      <c r="AB1462" t="str">
        <f t="shared" si="436"/>
        <v/>
      </c>
      <c r="AC1462" t="e">
        <f t="shared" ca="1" si="437"/>
        <v>#VALUE!</v>
      </c>
      <c r="AD1462" t="str" cm="1">
        <f t="array" aca="1" ref="AD1462" ca="1">IFERROR(IF((LEFT(INDIRECT("$F"&amp;$S1462),4))="GOTS",IF($G1462="Organic","GOTS_Organic_raw",(IF($G1462="Responsible","GOTS_Responsible",(IF($G1462="No Attribute (Conventional)","GOTS_conventional",(IF($G1462="Recycled Pre/Post-Consumer","GOTS_pre_post",(IF($G1462="In-Conversion","GOTS_in_conversion",(IF($G1462="Sustainably Sourced","Sustainably_sourced",(IF($G1462="Recycled pre-consumer organic","GOTS_recycled_organic",""))))))))))))),IF($G1462="Organic","Organic",(IF($G1462="Responsible","Responsible",(IF($G1462="No Attribute (Conventional)","No_Attribute_Conventional",(IF($G1462="Recycled Pre/Post-Consumer","Recycled_Pre_Post_Consumer",(IF($G1462="In-Conversion","In_Conversion",(IF($G1462="Recycled Pre-Consumer","Recycled_Pre_Consumer",(IF($G1462="Recycled Post-Consumer","Recycled_Post_Consumer",(IF($G1462="Sustainably Sourced","Sustainably_sourced",(IF($G1462="Recycled pre-consumer organic","GOTS_recycled_organic","")))))))))))))))))),"")</f>
        <v/>
      </c>
      <c r="AE1462" t="e" cm="1">
        <f t="array" aca="1" ref="AE1462" ca="1">IF($I1462="",IF(INDIRECT("$F"&amp;$S1462)="","",IF(LEFT(INDIRECT("$F"&amp;$S1462),3)="GRS","GRS_RCS_RM",IF((LEFT(INDIRECT("$F"&amp;$S1462),3))="RCS","GRS_RCS_RM",IF(INDIRECT("$F"&amp;$S1462)="OCS (No Label)","OCS_Conversion_RM",IF(LEFT(INDIRECT("$F"&amp;$S1462),3)="OCS","OCS_RM",IF(RIGHT(INDIRECT("$F"&amp;$S1462),10)="conversion","GOTS_RM_conversion",IF((LEFT(INDIRECT("$F"&amp;$S1462),4))="GOTS","GOTS_RM","Responsible_RM"))))))),"DELETERM")</f>
        <v>#VALUE!</v>
      </c>
      <c r="AF1462" t="e" cm="1">
        <f t="array" aca="1" ref="AF1462" ca="1">IF($S1462="","",INDIRECT("$Z"&amp;$S1462))</f>
        <v>#VALUE!</v>
      </c>
      <c r="AG1462" t="str">
        <f t="shared" si="438"/>
        <v/>
      </c>
      <c r="AH1462" t="str" cm="1">
        <f t="array" aca="1" ref="AH1462" ca="1">IFERROR(INDIRECT("$ag"&amp;S1462),"")</f>
        <v/>
      </c>
      <c r="AI1462" t="e" cm="1">
        <f t="array" aca="1" ref="AI1462" ca="1">INDIRECT("O"&amp;S1462)</f>
        <v>#VALUE!</v>
      </c>
      <c r="AJ1462" t="str">
        <f t="shared" si="439"/>
        <v/>
      </c>
    </row>
    <row r="1463" spans="1:36" ht="16.5" customHeight="1">
      <c r="A1463" s="130"/>
      <c r="B1463" s="136"/>
      <c r="C1463" s="137"/>
      <c r="D1463" s="146"/>
      <c r="E1463" s="146"/>
      <c r="F1463" s="137"/>
      <c r="G1463" s="147"/>
      <c r="H1463" s="147"/>
      <c r="I1463" s="147"/>
      <c r="J1463" s="147"/>
      <c r="K1463" s="38"/>
      <c r="L1463" s="144"/>
      <c r="M1463" s="144"/>
      <c r="N1463" s="61"/>
      <c r="O1463" s="314"/>
      <c r="Q1463" t="str">
        <f t="shared" si="434"/>
        <v/>
      </c>
      <c r="S1463" t="e">
        <f t="shared" ca="1" si="443"/>
        <v>#VALUE!</v>
      </c>
      <c r="T1463" t="e">
        <f t="shared" ca="1" si="440"/>
        <v>#VALUE!</v>
      </c>
      <c r="U1463">
        <f t="shared" si="444"/>
        <v>1392</v>
      </c>
      <c r="V1463">
        <v>116.66666666667599</v>
      </c>
      <c r="W1463">
        <f t="shared" si="445"/>
        <v>116</v>
      </c>
      <c r="X1463" t="str" cm="1">
        <f t="array" aca="1" ref="X1463" ca="1">IFERROR(INDEX('PC&amp;PD'!$A$1:$AS$19,ROW('PC&amp;PD'!$A$19),MATCH(INDIRECT(T1463),'PC&amp;PD'!$A$1:$AS$1,0)),"")</f>
        <v/>
      </c>
      <c r="AA1463" t="str">
        <f t="shared" si="435"/>
        <v/>
      </c>
      <c r="AB1463" t="str">
        <f t="shared" si="436"/>
        <v/>
      </c>
      <c r="AC1463" t="e">
        <f t="shared" ca="1" si="437"/>
        <v>#VALUE!</v>
      </c>
      <c r="AD1463" t="str" cm="1">
        <f t="array" aca="1" ref="AD1463" ca="1">IFERROR(IF((LEFT(INDIRECT("$F"&amp;$S1463),4))="GOTS",IF($G1463="Organic","GOTS_Organic_raw",(IF($G1463="Responsible","GOTS_Responsible",(IF($G1463="No Attribute (Conventional)","GOTS_conventional",(IF($G1463="Recycled Pre/Post-Consumer","GOTS_pre_post",(IF($G1463="In-Conversion","GOTS_in_conversion",(IF($G1463="Sustainably Sourced","Sustainably_sourced",(IF($G1463="Recycled pre-consumer organic","GOTS_recycled_organic",""))))))))))))),IF($G1463="Organic","Organic",(IF($G1463="Responsible","Responsible",(IF($G1463="No Attribute (Conventional)","No_Attribute_Conventional",(IF($G1463="Recycled Pre/Post-Consumer","Recycled_Pre_Post_Consumer",(IF($G1463="In-Conversion","In_Conversion",(IF($G1463="Recycled Pre-Consumer","Recycled_Pre_Consumer",(IF($G1463="Recycled Post-Consumer","Recycled_Post_Consumer",(IF($G1463="Sustainably Sourced","Sustainably_sourced",(IF($G1463="Recycled pre-consumer organic","GOTS_recycled_organic","")))))))))))))))))),"")</f>
        <v/>
      </c>
      <c r="AE1463" t="e" cm="1">
        <f t="array" aca="1" ref="AE1463" ca="1">IF($I1463="",IF(INDIRECT("$F"&amp;$S1463)="","",IF(LEFT(INDIRECT("$F"&amp;$S1463),3)="GRS","GRS_RCS_RM",IF((LEFT(INDIRECT("$F"&amp;$S1463),3))="RCS","GRS_RCS_RM",IF(INDIRECT("$F"&amp;$S1463)="OCS (No Label)","OCS_Conversion_RM",IF(LEFT(INDIRECT("$F"&amp;$S1463),3)="OCS","OCS_RM",IF(RIGHT(INDIRECT("$F"&amp;$S1463),10)="conversion","GOTS_RM_conversion",IF((LEFT(INDIRECT("$F"&amp;$S1463),4))="GOTS","GOTS_RM","Responsible_RM"))))))),"DELETERM")</f>
        <v>#VALUE!</v>
      </c>
      <c r="AF1463" t="e" cm="1">
        <f t="array" aca="1" ref="AF1463" ca="1">IF($S1463="","",INDIRECT("$Z"&amp;$S1463))</f>
        <v>#VALUE!</v>
      </c>
      <c r="AG1463" t="str">
        <f t="shared" si="438"/>
        <v/>
      </c>
      <c r="AH1463" t="str" cm="1">
        <f t="array" aca="1" ref="AH1463" ca="1">IFERROR(INDIRECT("$ag"&amp;S1463),"")</f>
        <v/>
      </c>
      <c r="AI1463" t="e" cm="1">
        <f t="array" aca="1" ref="AI1463" ca="1">INDIRECT("O"&amp;S1463)</f>
        <v>#VALUE!</v>
      </c>
      <c r="AJ1463" t="str">
        <f t="shared" si="439"/>
        <v/>
      </c>
    </row>
    <row r="1464" spans="1:36" ht="16.5" customHeight="1">
      <c r="A1464" s="130"/>
      <c r="B1464" s="136"/>
      <c r="C1464" s="137"/>
      <c r="D1464" s="146"/>
      <c r="E1464" s="146"/>
      <c r="F1464" s="137"/>
      <c r="G1464" s="147"/>
      <c r="H1464" s="147"/>
      <c r="I1464" s="147"/>
      <c r="J1464" s="147"/>
      <c r="K1464" s="38"/>
      <c r="L1464" s="144"/>
      <c r="M1464" s="144"/>
      <c r="N1464" s="61"/>
      <c r="O1464" s="314"/>
      <c r="Q1464" t="str">
        <f t="shared" si="434"/>
        <v/>
      </c>
      <c r="S1464" t="e">
        <f t="shared" ca="1" si="443"/>
        <v>#VALUE!</v>
      </c>
      <c r="T1464" t="e">
        <f t="shared" ca="1" si="440"/>
        <v>#VALUE!</v>
      </c>
      <c r="U1464">
        <f t="shared" si="444"/>
        <v>1392</v>
      </c>
      <c r="V1464">
        <v>116.750000000009</v>
      </c>
      <c r="W1464">
        <f t="shared" si="445"/>
        <v>116</v>
      </c>
      <c r="X1464" t="str" cm="1">
        <f t="array" aca="1" ref="X1464" ca="1">IFERROR(INDEX('PC&amp;PD'!$A$1:$AS$19,ROW('PC&amp;PD'!$A$19),MATCH(INDIRECT(T1464),'PC&amp;PD'!$A$1:$AS$1,0)),"")</f>
        <v/>
      </c>
      <c r="AA1464" t="str">
        <f t="shared" si="435"/>
        <v/>
      </c>
      <c r="AB1464" t="str">
        <f t="shared" si="436"/>
        <v/>
      </c>
      <c r="AC1464" t="e">
        <f t="shared" ca="1" si="437"/>
        <v>#VALUE!</v>
      </c>
      <c r="AD1464" t="str" cm="1">
        <f t="array" aca="1" ref="AD1464" ca="1">IFERROR(IF((LEFT(INDIRECT("$F"&amp;$S1464),4))="GOTS",IF($G1464="Organic","GOTS_Organic_raw",(IF($G1464="Responsible","GOTS_Responsible",(IF($G1464="No Attribute (Conventional)","GOTS_conventional",(IF($G1464="Recycled Pre/Post-Consumer","GOTS_pre_post",(IF($G1464="In-Conversion","GOTS_in_conversion",(IF($G1464="Sustainably Sourced","Sustainably_sourced",(IF($G1464="Recycled pre-consumer organic","GOTS_recycled_organic",""))))))))))))),IF($G1464="Organic","Organic",(IF($G1464="Responsible","Responsible",(IF($G1464="No Attribute (Conventional)","No_Attribute_Conventional",(IF($G1464="Recycled Pre/Post-Consumer","Recycled_Pre_Post_Consumer",(IF($G1464="In-Conversion","In_Conversion",(IF($G1464="Recycled Pre-Consumer","Recycled_Pre_Consumer",(IF($G1464="Recycled Post-Consumer","Recycled_Post_Consumer",(IF($G1464="Sustainably Sourced","Sustainably_sourced",(IF($G1464="Recycled pre-consumer organic","GOTS_recycled_organic","")))))))))))))))))),"")</f>
        <v/>
      </c>
      <c r="AE1464" t="e" cm="1">
        <f t="array" aca="1" ref="AE1464" ca="1">IF($I1464="",IF(INDIRECT("$F"&amp;$S1464)="","",IF(LEFT(INDIRECT("$F"&amp;$S1464),3)="GRS","GRS_RCS_RM",IF((LEFT(INDIRECT("$F"&amp;$S1464),3))="RCS","GRS_RCS_RM",IF(INDIRECT("$F"&amp;$S1464)="OCS (No Label)","OCS_Conversion_RM",IF(LEFT(INDIRECT("$F"&amp;$S1464),3)="OCS","OCS_RM",IF(RIGHT(INDIRECT("$F"&amp;$S1464),10)="conversion","GOTS_RM_conversion",IF((LEFT(INDIRECT("$F"&amp;$S1464),4))="GOTS","GOTS_RM","Responsible_RM"))))))),"DELETERM")</f>
        <v>#VALUE!</v>
      </c>
      <c r="AF1464" t="e" cm="1">
        <f t="array" aca="1" ref="AF1464" ca="1">IF($S1464="","",INDIRECT("$Z"&amp;$S1464))</f>
        <v>#VALUE!</v>
      </c>
      <c r="AG1464" t="str">
        <f t="shared" si="438"/>
        <v/>
      </c>
      <c r="AH1464" t="str" cm="1">
        <f t="array" aca="1" ref="AH1464" ca="1">IFERROR(INDIRECT("$ag"&amp;S1464),"")</f>
        <v/>
      </c>
      <c r="AI1464" t="e" cm="1">
        <f t="array" aca="1" ref="AI1464" ca="1">INDIRECT("O"&amp;S1464)</f>
        <v>#VALUE!</v>
      </c>
      <c r="AJ1464" t="str">
        <f t="shared" si="439"/>
        <v/>
      </c>
    </row>
    <row r="1465" spans="1:36" ht="16.5" customHeight="1">
      <c r="A1465" s="130"/>
      <c r="B1465" s="136"/>
      <c r="C1465" s="137"/>
      <c r="D1465" s="146"/>
      <c r="E1465" s="146"/>
      <c r="F1465" s="137"/>
      <c r="G1465" s="147"/>
      <c r="H1465" s="147"/>
      <c r="I1465" s="147"/>
      <c r="J1465" s="147"/>
      <c r="K1465" s="38"/>
      <c r="L1465" s="144"/>
      <c r="M1465" s="144"/>
      <c r="N1465" s="61"/>
      <c r="O1465" s="314"/>
      <c r="Q1465" t="str">
        <f t="shared" si="434"/>
        <v/>
      </c>
      <c r="S1465" t="e">
        <f t="shared" ca="1" si="443"/>
        <v>#VALUE!</v>
      </c>
      <c r="T1465" t="e">
        <f t="shared" ca="1" si="440"/>
        <v>#VALUE!</v>
      </c>
      <c r="U1465">
        <f t="shared" si="444"/>
        <v>1392</v>
      </c>
      <c r="V1465">
        <v>116.833333333342</v>
      </c>
      <c r="W1465">
        <f t="shared" si="445"/>
        <v>116</v>
      </c>
      <c r="X1465" t="str" cm="1">
        <f t="array" aca="1" ref="X1465" ca="1">IFERROR(INDEX('PC&amp;PD'!$A$1:$AS$19,ROW('PC&amp;PD'!$A$19),MATCH(INDIRECT(T1465),'PC&amp;PD'!$A$1:$AS$1,0)),"")</f>
        <v/>
      </c>
      <c r="AA1465" t="str">
        <f t="shared" si="435"/>
        <v/>
      </c>
      <c r="AB1465" t="str">
        <f t="shared" si="436"/>
        <v/>
      </c>
      <c r="AC1465" t="e">
        <f t="shared" ca="1" si="437"/>
        <v>#VALUE!</v>
      </c>
      <c r="AD1465" t="str" cm="1">
        <f t="array" aca="1" ref="AD1465" ca="1">IFERROR(IF((LEFT(INDIRECT("$F"&amp;$S1465),4))="GOTS",IF($G1465="Organic","GOTS_Organic_raw",(IF($G1465="Responsible","GOTS_Responsible",(IF($G1465="No Attribute (Conventional)","GOTS_conventional",(IF($G1465="Recycled Pre/Post-Consumer","GOTS_pre_post",(IF($G1465="In-Conversion","GOTS_in_conversion",(IF($G1465="Sustainably Sourced","Sustainably_sourced",(IF($G1465="Recycled pre-consumer organic","GOTS_recycled_organic",""))))))))))))),IF($G1465="Organic","Organic",(IF($G1465="Responsible","Responsible",(IF($G1465="No Attribute (Conventional)","No_Attribute_Conventional",(IF($G1465="Recycled Pre/Post-Consumer","Recycled_Pre_Post_Consumer",(IF($G1465="In-Conversion","In_Conversion",(IF($G1465="Recycled Pre-Consumer","Recycled_Pre_Consumer",(IF($G1465="Recycled Post-Consumer","Recycled_Post_Consumer",(IF($G1465="Sustainably Sourced","Sustainably_sourced",(IF($G1465="Recycled pre-consumer organic","GOTS_recycled_organic","")))))))))))))))))),"")</f>
        <v/>
      </c>
      <c r="AE1465" t="e" cm="1">
        <f t="array" aca="1" ref="AE1465" ca="1">IF($I1465="",IF(INDIRECT("$F"&amp;$S1465)="","",IF(LEFT(INDIRECT("$F"&amp;$S1465),3)="GRS","GRS_RCS_RM",IF((LEFT(INDIRECT("$F"&amp;$S1465),3))="RCS","GRS_RCS_RM",IF(INDIRECT("$F"&amp;$S1465)="OCS (No Label)","OCS_Conversion_RM",IF(LEFT(INDIRECT("$F"&amp;$S1465),3)="OCS","OCS_RM",IF(RIGHT(INDIRECT("$F"&amp;$S1465),10)="conversion","GOTS_RM_conversion",IF((LEFT(INDIRECT("$F"&amp;$S1465),4))="GOTS","GOTS_RM","Responsible_RM"))))))),"DELETERM")</f>
        <v>#VALUE!</v>
      </c>
      <c r="AF1465" t="e" cm="1">
        <f t="array" aca="1" ref="AF1465" ca="1">IF($S1465="","",INDIRECT("$Z"&amp;$S1465))</f>
        <v>#VALUE!</v>
      </c>
      <c r="AG1465" t="str">
        <f t="shared" si="438"/>
        <v/>
      </c>
      <c r="AH1465" t="str" cm="1">
        <f t="array" aca="1" ref="AH1465" ca="1">IFERROR(INDIRECT("$ag"&amp;S1465),"")</f>
        <v/>
      </c>
      <c r="AI1465" t="e" cm="1">
        <f t="array" aca="1" ref="AI1465" ca="1">INDIRECT("O"&amp;S1465)</f>
        <v>#VALUE!</v>
      </c>
      <c r="AJ1465" t="str">
        <f t="shared" si="439"/>
        <v/>
      </c>
    </row>
    <row r="1466" spans="1:36" ht="16.5" customHeight="1" thickBot="1">
      <c r="A1466" s="131"/>
      <c r="B1466" s="138"/>
      <c r="C1466" s="139"/>
      <c r="D1466" s="148"/>
      <c r="E1466" s="148"/>
      <c r="F1466" s="139"/>
      <c r="G1466" s="149"/>
      <c r="H1466" s="149"/>
      <c r="I1466" s="149"/>
      <c r="J1466" s="149"/>
      <c r="K1466" s="39"/>
      <c r="L1466" s="145"/>
      <c r="M1466" s="145"/>
      <c r="N1466" s="62"/>
      <c r="O1466" s="315"/>
      <c r="Q1466" t="str">
        <f t="shared" si="434"/>
        <v/>
      </c>
      <c r="S1466" t="e">
        <f t="shared" ca="1" si="443"/>
        <v>#VALUE!</v>
      </c>
      <c r="T1466" t="e">
        <f t="shared" ca="1" si="440"/>
        <v>#VALUE!</v>
      </c>
      <c r="U1466">
        <f t="shared" si="444"/>
        <v>1392</v>
      </c>
      <c r="V1466">
        <v>116.91666666667599</v>
      </c>
      <c r="W1466">
        <f t="shared" si="445"/>
        <v>116</v>
      </c>
      <c r="X1466" t="str" cm="1">
        <f t="array" aca="1" ref="X1466" ca="1">IFERROR(INDEX('PC&amp;PD'!$A$1:$AS$19,ROW('PC&amp;PD'!$A$19),MATCH(INDIRECT(T1466),'PC&amp;PD'!$A$1:$AS$1,0)),"")</f>
        <v/>
      </c>
      <c r="AA1466" t="str">
        <f t="shared" si="435"/>
        <v/>
      </c>
      <c r="AB1466" t="str">
        <f t="shared" si="436"/>
        <v/>
      </c>
      <c r="AC1466" t="e">
        <f t="shared" ca="1" si="437"/>
        <v>#VALUE!</v>
      </c>
      <c r="AD1466" t="str" cm="1">
        <f t="array" aca="1" ref="AD1466" ca="1">IFERROR(IF((LEFT(INDIRECT("$F"&amp;$S1466),4))="GOTS",IF($G1466="Organic","GOTS_Organic_raw",(IF($G1466="Responsible","GOTS_Responsible",(IF($G1466="No Attribute (Conventional)","GOTS_conventional",(IF($G1466="Recycled Pre/Post-Consumer","GOTS_pre_post",(IF($G1466="In-Conversion","GOTS_in_conversion",(IF($G1466="Sustainably Sourced","Sustainably_sourced",(IF($G1466="Recycled pre-consumer organic","GOTS_recycled_organic",""))))))))))))),IF($G1466="Organic","Organic",(IF($G1466="Responsible","Responsible",(IF($G1466="No Attribute (Conventional)","No_Attribute_Conventional",(IF($G1466="Recycled Pre/Post-Consumer","Recycled_Pre_Post_Consumer",(IF($G1466="In-Conversion","In_Conversion",(IF($G1466="Recycled Pre-Consumer","Recycled_Pre_Consumer",(IF($G1466="Recycled Post-Consumer","Recycled_Post_Consumer",(IF($G1466="Sustainably Sourced","Sustainably_sourced",(IF($G1466="Recycled pre-consumer organic","GOTS_recycled_organic","")))))))))))))))))),"")</f>
        <v/>
      </c>
      <c r="AE1466" t="e" cm="1">
        <f t="array" aca="1" ref="AE1466" ca="1">IF($I1466="",IF(INDIRECT("$F"&amp;$S1466)="","",IF(LEFT(INDIRECT("$F"&amp;$S1466),3)="GRS","GRS_RCS_RM",IF((LEFT(INDIRECT("$F"&amp;$S1466),3))="RCS","GRS_RCS_RM",IF(INDIRECT("$F"&amp;$S1466)="OCS (No Label)","OCS_Conversion_RM",IF(LEFT(INDIRECT("$F"&amp;$S1466),3)="OCS","OCS_RM",IF(RIGHT(INDIRECT("$F"&amp;$S1466),10)="conversion","GOTS_RM_conversion",IF((LEFT(INDIRECT("$F"&amp;$S1466),4))="GOTS","GOTS_RM","Responsible_RM"))))))),"DELETERM")</f>
        <v>#VALUE!</v>
      </c>
      <c r="AF1466" t="e" cm="1">
        <f t="array" aca="1" ref="AF1466" ca="1">IF($S1466="","",INDIRECT("$Z"&amp;$S1466))</f>
        <v>#VALUE!</v>
      </c>
      <c r="AG1466" t="str">
        <f t="shared" si="438"/>
        <v/>
      </c>
      <c r="AH1466" t="str" cm="1">
        <f t="array" aca="1" ref="AH1466" ca="1">IFERROR(INDIRECT("$ag"&amp;S1466),"")</f>
        <v/>
      </c>
      <c r="AI1466" t="e" cm="1">
        <f t="array" aca="1" ref="AI1466" ca="1">INDIRECT("O"&amp;S1466)</f>
        <v>#VALUE!</v>
      </c>
      <c r="AJ1466" t="str">
        <f t="shared" si="439"/>
        <v/>
      </c>
    </row>
    <row r="1467" spans="1:36" ht="16.5" customHeight="1">
      <c r="A1467" s="128" t="str">
        <f>IF(B1467="","",COUNTA($B$63:$B1467))</f>
        <v/>
      </c>
      <c r="B1467" s="132"/>
      <c r="C1467" s="133"/>
      <c r="D1467" s="140"/>
      <c r="E1467" s="140"/>
      <c r="F1467" s="133"/>
      <c r="G1467" s="141"/>
      <c r="H1467" s="141"/>
      <c r="I1467" s="141"/>
      <c r="J1467" s="141"/>
      <c r="K1467" s="37"/>
      <c r="L1467" s="142" t="str">
        <f>IF(R1467="","",LEFT(R1467,LEN(R1467)-2))</f>
        <v/>
      </c>
      <c r="M1467" s="142"/>
      <c r="N1467" s="60"/>
      <c r="O1467" s="313"/>
      <c r="Q1467" t="str">
        <f t="shared" si="434"/>
        <v/>
      </c>
      <c r="R1467" t="str">
        <f t="shared" ref="R1467" si="452">CONCATENATE($Q1467,Q1468,Q1469,Q1470,Q1471,Q1472,$Q1473,$Q1474,$Q1475,$Q1476,$Q1477,$Q1478)</f>
        <v/>
      </c>
      <c r="S1467" t="e">
        <f t="shared" ca="1" si="443"/>
        <v>#VALUE!</v>
      </c>
      <c r="T1467" t="e">
        <f t="shared" ca="1" si="440"/>
        <v>#VALUE!</v>
      </c>
      <c r="U1467">
        <f t="shared" si="444"/>
        <v>1404</v>
      </c>
      <c r="V1467">
        <v>117.000000000009</v>
      </c>
      <c r="W1467">
        <f t="shared" si="445"/>
        <v>117</v>
      </c>
      <c r="X1467" t="str" cm="1">
        <f t="array" aca="1" ref="X1467" ca="1">IFERROR(INDEX('PC&amp;PD'!$A$1:$AS$19,ROW('PC&amp;PD'!$A$19),MATCH(INDIRECT(T1467),'PC&amp;PD'!$A$1:$AS$1,0)),"")</f>
        <v/>
      </c>
      <c r="Z1467" t="str">
        <f t="shared" ref="Z1467" si="453">IFERROR(IF($F1467="OCS 100","OCS (OCS 100)",IF($F1467="OCS Blended","OCS (OCS Blended)",IF($F1467="OCS (No Label)","OCS (No Label)",IF($F1467="RCS 100","RCS (RCS 100)",IF($F1467="RCS Blended","RCS (RCS Blended)",IF($F1467="GRS","GRS (GRS)",IF($F1467="GRS (No Label)", "GRS (No Label)",IF($F1467="RDS","RDS (RDS)",IF($F1467="RWS","RWS (RWS)",IF($F1467="RAS","RAS (RAS)",IF($F1467="RMS","RMS (RMS)",IF($F1467="GOTS Organic","GOTS (Organic)",IF($F1467="GOTS Made with organic","GOTS (Made with Organic)",IF($F1467="GOTS Organic - in conversion","GOTS (Organic - In Conversion)",IF($F1467="GOTS Made with organic - in conversion","GOTS (Made with Organic - In Conversion)",""))))))))))))))),"")</f>
        <v/>
      </c>
      <c r="AA1467" t="str">
        <f t="shared" si="435"/>
        <v/>
      </c>
      <c r="AB1467" t="str">
        <f t="shared" si="436"/>
        <v/>
      </c>
      <c r="AC1467" t="e">
        <f t="shared" ca="1" si="437"/>
        <v>#VALUE!</v>
      </c>
      <c r="AD1467" t="str" cm="1">
        <f t="array" aca="1" ref="AD1467" ca="1">IFERROR(IF((LEFT(INDIRECT("$F"&amp;$S1467),4))="GOTS",IF($G1467="Organic","GOTS_Organic_raw",(IF($G1467="Responsible","GOTS_Responsible",(IF($G1467="No Attribute (Conventional)","GOTS_conventional",(IF($G1467="Recycled Pre/Post-Consumer","GOTS_pre_post",(IF($G1467="In-Conversion","GOTS_in_conversion",(IF($G1467="Sustainably Sourced","Sustainably_sourced",(IF($G1467="Recycled pre-consumer organic","GOTS_recycled_organic",""))))))))))))),IF($G1467="Organic","Organic",(IF($G1467="Responsible","Responsible",(IF($G1467="No Attribute (Conventional)","No_Attribute_Conventional",(IF($G1467="Recycled Pre/Post-Consumer","Recycled_Pre_Post_Consumer",(IF($G1467="In-Conversion","In_Conversion",(IF($G1467="Recycled Pre-Consumer","Recycled_Pre_Consumer",(IF($G1467="Recycled Post-Consumer","Recycled_Post_Consumer",(IF($G1467="Sustainably Sourced","Sustainably_sourced",(IF($G1467="Recycled pre-consumer organic","GOTS_recycled_organic","")))))))))))))))))),"")</f>
        <v/>
      </c>
      <c r="AE1467" t="e" cm="1">
        <f t="array" aca="1" ref="AE1467" ca="1">IF($I1467="",IF(INDIRECT("$F"&amp;$S1467)="","",IF(LEFT(INDIRECT("$F"&amp;$S1467),3)="GRS","GRS_RCS_RM",IF((LEFT(INDIRECT("$F"&amp;$S1467),3))="RCS","GRS_RCS_RM",IF(INDIRECT("$F"&amp;$S1467)="OCS (No Label)","OCS_Conversion_RM",IF(LEFT(INDIRECT("$F"&amp;$S1467),3)="OCS","OCS_RM",IF(RIGHT(INDIRECT("$F"&amp;$S1467),10)="conversion","GOTS_RM_conversion",IF((LEFT(INDIRECT("$F"&amp;$S1467),4))="GOTS","GOTS_RM","Responsible_RM"))))))),"DELETERM")</f>
        <v>#VALUE!</v>
      </c>
      <c r="AF1467" t="e" cm="1">
        <f t="array" aca="1" ref="AF1467" ca="1">IF($S1467="","",INDIRECT("$Z"&amp;$S1467))</f>
        <v>#VALUE!</v>
      </c>
      <c r="AG1467" t="str">
        <f t="shared" si="438"/>
        <v/>
      </c>
      <c r="AH1467" t="str" cm="1">
        <f t="array" aca="1" ref="AH1467" ca="1">IFERROR(INDIRECT("$ag"&amp;S1467),"")</f>
        <v/>
      </c>
      <c r="AI1467" t="e" cm="1">
        <f t="array" aca="1" ref="AI1467" ca="1">INDIRECT("O"&amp;S1467)</f>
        <v>#VALUE!</v>
      </c>
      <c r="AJ1467" t="str">
        <f t="shared" si="439"/>
        <v/>
      </c>
    </row>
    <row r="1468" spans="1:36" ht="16.5" customHeight="1">
      <c r="A1468" s="129"/>
      <c r="B1468" s="134"/>
      <c r="C1468" s="135"/>
      <c r="D1468" s="146"/>
      <c r="E1468" s="146"/>
      <c r="F1468" s="135"/>
      <c r="G1468" s="147"/>
      <c r="H1468" s="147"/>
      <c r="I1468" s="147"/>
      <c r="J1468" s="147"/>
      <c r="K1468" s="38"/>
      <c r="L1468" s="143"/>
      <c r="M1468" s="143"/>
      <c r="N1468" s="61"/>
      <c r="O1468" s="314"/>
      <c r="Q1468" t="str">
        <f t="shared" si="434"/>
        <v/>
      </c>
      <c r="S1468" t="e">
        <f t="shared" ca="1" si="443"/>
        <v>#VALUE!</v>
      </c>
      <c r="T1468" t="e">
        <f t="shared" ca="1" si="440"/>
        <v>#VALUE!</v>
      </c>
      <c r="U1468">
        <f t="shared" si="444"/>
        <v>1404</v>
      </c>
      <c r="V1468">
        <v>117.08333333334301</v>
      </c>
      <c r="W1468">
        <f t="shared" si="445"/>
        <v>117</v>
      </c>
      <c r="X1468" t="str" cm="1">
        <f t="array" aca="1" ref="X1468" ca="1">IFERROR(INDEX('PC&amp;PD'!$A$1:$AS$19,ROW('PC&amp;PD'!$A$19),MATCH(INDIRECT(T1468),'PC&amp;PD'!$A$1:$AS$1,0)),"")</f>
        <v/>
      </c>
      <c r="AA1468" t="str">
        <f t="shared" si="435"/>
        <v/>
      </c>
      <c r="AB1468" t="str">
        <f t="shared" si="436"/>
        <v/>
      </c>
      <c r="AC1468" t="e">
        <f t="shared" ca="1" si="437"/>
        <v>#VALUE!</v>
      </c>
      <c r="AD1468" t="str" cm="1">
        <f t="array" aca="1" ref="AD1468" ca="1">IFERROR(IF((LEFT(INDIRECT("$F"&amp;$S1468),4))="GOTS",IF($G1468="Organic","GOTS_Organic_raw",(IF($G1468="Responsible","GOTS_Responsible",(IF($G1468="No Attribute (Conventional)","GOTS_conventional",(IF($G1468="Recycled Pre/Post-Consumer","GOTS_pre_post",(IF($G1468="In-Conversion","GOTS_in_conversion",(IF($G1468="Sustainably Sourced","Sustainably_sourced",(IF($G1468="Recycled pre-consumer organic","GOTS_recycled_organic",""))))))))))))),IF($G1468="Organic","Organic",(IF($G1468="Responsible","Responsible",(IF($G1468="No Attribute (Conventional)","No_Attribute_Conventional",(IF($G1468="Recycled Pre/Post-Consumer","Recycled_Pre_Post_Consumer",(IF($G1468="In-Conversion","In_Conversion",(IF($G1468="Recycled Pre-Consumer","Recycled_Pre_Consumer",(IF($G1468="Recycled Post-Consumer","Recycled_Post_Consumer",(IF($G1468="Sustainably Sourced","Sustainably_sourced",(IF($G1468="Recycled pre-consumer organic","GOTS_recycled_organic","")))))))))))))))))),"")</f>
        <v/>
      </c>
      <c r="AE1468" t="e" cm="1">
        <f t="array" aca="1" ref="AE1468" ca="1">IF($I1468="",IF(INDIRECT("$F"&amp;$S1468)="","",IF(LEFT(INDIRECT("$F"&amp;$S1468),3)="GRS","GRS_RCS_RM",IF((LEFT(INDIRECT("$F"&amp;$S1468),3))="RCS","GRS_RCS_RM",IF(INDIRECT("$F"&amp;$S1468)="OCS (No Label)","OCS_Conversion_RM",IF(LEFT(INDIRECT("$F"&amp;$S1468),3)="OCS","OCS_RM",IF(RIGHT(INDIRECT("$F"&amp;$S1468),10)="conversion","GOTS_RM_conversion",IF((LEFT(INDIRECT("$F"&amp;$S1468),4))="GOTS","GOTS_RM","Responsible_RM"))))))),"DELETERM")</f>
        <v>#VALUE!</v>
      </c>
      <c r="AF1468" t="e" cm="1">
        <f t="array" aca="1" ref="AF1468" ca="1">IF($S1468="","",INDIRECT("$Z"&amp;$S1468))</f>
        <v>#VALUE!</v>
      </c>
      <c r="AG1468" t="str">
        <f t="shared" si="438"/>
        <v/>
      </c>
      <c r="AH1468" t="str" cm="1">
        <f t="array" aca="1" ref="AH1468" ca="1">IFERROR(INDIRECT("$ag"&amp;S1468),"")</f>
        <v/>
      </c>
      <c r="AI1468" t="e" cm="1">
        <f t="array" aca="1" ref="AI1468" ca="1">INDIRECT("O"&amp;S1468)</f>
        <v>#VALUE!</v>
      </c>
      <c r="AJ1468" t="str">
        <f t="shared" si="439"/>
        <v/>
      </c>
    </row>
    <row r="1469" spans="1:36" ht="16.5" customHeight="1">
      <c r="A1469" s="129"/>
      <c r="B1469" s="134"/>
      <c r="C1469" s="135"/>
      <c r="D1469" s="146"/>
      <c r="E1469" s="146"/>
      <c r="F1469" s="135"/>
      <c r="G1469" s="147"/>
      <c r="H1469" s="147"/>
      <c r="I1469" s="147"/>
      <c r="J1469" s="147"/>
      <c r="K1469" s="38"/>
      <c r="L1469" s="143"/>
      <c r="M1469" s="143"/>
      <c r="N1469" s="61"/>
      <c r="O1469" s="314"/>
      <c r="Q1469" t="str">
        <f t="shared" si="434"/>
        <v/>
      </c>
      <c r="S1469" t="e">
        <f t="shared" ca="1" si="443"/>
        <v>#VALUE!</v>
      </c>
      <c r="T1469" t="e">
        <f t="shared" ca="1" si="440"/>
        <v>#VALUE!</v>
      </c>
      <c r="U1469">
        <f t="shared" si="444"/>
        <v>1404</v>
      </c>
      <c r="V1469">
        <v>117.16666666667599</v>
      </c>
      <c r="W1469">
        <f t="shared" si="445"/>
        <v>117</v>
      </c>
      <c r="X1469" t="str" cm="1">
        <f t="array" aca="1" ref="X1469" ca="1">IFERROR(INDEX('PC&amp;PD'!$A$1:$AS$19,ROW('PC&amp;PD'!$A$19),MATCH(INDIRECT(T1469),'PC&amp;PD'!$A$1:$AS$1,0)),"")</f>
        <v/>
      </c>
      <c r="AA1469" t="str">
        <f t="shared" si="435"/>
        <v/>
      </c>
      <c r="AB1469" t="str">
        <f t="shared" si="436"/>
        <v/>
      </c>
      <c r="AC1469" t="e">
        <f t="shared" ca="1" si="437"/>
        <v>#VALUE!</v>
      </c>
      <c r="AD1469" t="str" cm="1">
        <f t="array" aca="1" ref="AD1469" ca="1">IFERROR(IF((LEFT(INDIRECT("$F"&amp;$S1469),4))="GOTS",IF($G1469="Organic","GOTS_Organic_raw",(IF($G1469="Responsible","GOTS_Responsible",(IF($G1469="No Attribute (Conventional)","GOTS_conventional",(IF($G1469="Recycled Pre/Post-Consumer","GOTS_pre_post",(IF($G1469="In-Conversion","GOTS_in_conversion",(IF($G1469="Sustainably Sourced","Sustainably_sourced",(IF($G1469="Recycled pre-consumer organic","GOTS_recycled_organic",""))))))))))))),IF($G1469="Organic","Organic",(IF($G1469="Responsible","Responsible",(IF($G1469="No Attribute (Conventional)","No_Attribute_Conventional",(IF($G1469="Recycled Pre/Post-Consumer","Recycled_Pre_Post_Consumer",(IF($G1469="In-Conversion","In_Conversion",(IF($G1469="Recycled Pre-Consumer","Recycled_Pre_Consumer",(IF($G1469="Recycled Post-Consumer","Recycled_Post_Consumer",(IF($G1469="Sustainably Sourced","Sustainably_sourced",(IF($G1469="Recycled pre-consumer organic","GOTS_recycled_organic","")))))))))))))))))),"")</f>
        <v/>
      </c>
      <c r="AE1469" t="e" cm="1">
        <f t="array" aca="1" ref="AE1469" ca="1">IF($I1469="",IF(INDIRECT("$F"&amp;$S1469)="","",IF(LEFT(INDIRECT("$F"&amp;$S1469),3)="GRS","GRS_RCS_RM",IF((LEFT(INDIRECT("$F"&amp;$S1469),3))="RCS","GRS_RCS_RM",IF(INDIRECT("$F"&amp;$S1469)="OCS (No Label)","OCS_Conversion_RM",IF(LEFT(INDIRECT("$F"&amp;$S1469),3)="OCS","OCS_RM",IF(RIGHT(INDIRECT("$F"&amp;$S1469),10)="conversion","GOTS_RM_conversion",IF((LEFT(INDIRECT("$F"&amp;$S1469),4))="GOTS","GOTS_RM","Responsible_RM"))))))),"DELETERM")</f>
        <v>#VALUE!</v>
      </c>
      <c r="AF1469" t="e" cm="1">
        <f t="array" aca="1" ref="AF1469" ca="1">IF($S1469="","",INDIRECT("$Z"&amp;$S1469))</f>
        <v>#VALUE!</v>
      </c>
      <c r="AG1469" t="str">
        <f t="shared" si="438"/>
        <v/>
      </c>
      <c r="AH1469" t="str" cm="1">
        <f t="array" aca="1" ref="AH1469" ca="1">IFERROR(INDIRECT("$ag"&amp;S1469),"")</f>
        <v/>
      </c>
      <c r="AI1469" t="e" cm="1">
        <f t="array" aca="1" ref="AI1469" ca="1">INDIRECT("O"&amp;S1469)</f>
        <v>#VALUE!</v>
      </c>
      <c r="AJ1469" t="str">
        <f t="shared" si="439"/>
        <v/>
      </c>
    </row>
    <row r="1470" spans="1:36" ht="16.5" customHeight="1">
      <c r="A1470" s="129"/>
      <c r="B1470" s="134"/>
      <c r="C1470" s="135"/>
      <c r="D1470" s="146"/>
      <c r="E1470" s="146"/>
      <c r="F1470" s="135"/>
      <c r="G1470" s="147"/>
      <c r="H1470" s="147"/>
      <c r="I1470" s="147"/>
      <c r="J1470" s="147"/>
      <c r="K1470" s="38"/>
      <c r="L1470" s="143"/>
      <c r="M1470" s="143"/>
      <c r="N1470" s="61"/>
      <c r="O1470" s="314"/>
      <c r="Q1470" t="str">
        <f t="shared" si="434"/>
        <v/>
      </c>
      <c r="S1470" t="e">
        <f t="shared" ca="1" si="443"/>
        <v>#VALUE!</v>
      </c>
      <c r="T1470" t="e">
        <f t="shared" ca="1" si="440"/>
        <v>#VALUE!</v>
      </c>
      <c r="U1470">
        <f t="shared" si="444"/>
        <v>1404</v>
      </c>
      <c r="V1470">
        <v>117.250000000009</v>
      </c>
      <c r="W1470">
        <f t="shared" si="445"/>
        <v>117</v>
      </c>
      <c r="X1470" t="str" cm="1">
        <f t="array" aca="1" ref="X1470" ca="1">IFERROR(INDEX('PC&amp;PD'!$A$1:$AS$19,ROW('PC&amp;PD'!$A$19),MATCH(INDIRECT(T1470),'PC&amp;PD'!$A$1:$AS$1,0)),"")</f>
        <v/>
      </c>
      <c r="AA1470" t="str">
        <f t="shared" si="435"/>
        <v/>
      </c>
      <c r="AB1470" t="str">
        <f t="shared" si="436"/>
        <v/>
      </c>
      <c r="AC1470" t="e">
        <f t="shared" ca="1" si="437"/>
        <v>#VALUE!</v>
      </c>
      <c r="AD1470" t="str" cm="1">
        <f t="array" aca="1" ref="AD1470" ca="1">IFERROR(IF((LEFT(INDIRECT("$F"&amp;$S1470),4))="GOTS",IF($G1470="Organic","GOTS_Organic_raw",(IF($G1470="Responsible","GOTS_Responsible",(IF($G1470="No Attribute (Conventional)","GOTS_conventional",(IF($G1470="Recycled Pre/Post-Consumer","GOTS_pre_post",(IF($G1470="In-Conversion","GOTS_in_conversion",(IF($G1470="Sustainably Sourced","Sustainably_sourced",(IF($G1470="Recycled pre-consumer organic","GOTS_recycled_organic",""))))))))))))),IF($G1470="Organic","Organic",(IF($G1470="Responsible","Responsible",(IF($G1470="No Attribute (Conventional)","No_Attribute_Conventional",(IF($G1470="Recycled Pre/Post-Consumer","Recycled_Pre_Post_Consumer",(IF($G1470="In-Conversion","In_Conversion",(IF($G1470="Recycled Pre-Consumer","Recycled_Pre_Consumer",(IF($G1470="Recycled Post-Consumer","Recycled_Post_Consumer",(IF($G1470="Sustainably Sourced","Sustainably_sourced",(IF($G1470="Recycled pre-consumer organic","GOTS_recycled_organic","")))))))))))))))))),"")</f>
        <v/>
      </c>
      <c r="AE1470" t="e" cm="1">
        <f t="array" aca="1" ref="AE1470" ca="1">IF($I1470="",IF(INDIRECT("$F"&amp;$S1470)="","",IF(LEFT(INDIRECT("$F"&amp;$S1470),3)="GRS","GRS_RCS_RM",IF((LEFT(INDIRECT("$F"&amp;$S1470),3))="RCS","GRS_RCS_RM",IF(INDIRECT("$F"&amp;$S1470)="OCS (No Label)","OCS_Conversion_RM",IF(LEFT(INDIRECT("$F"&amp;$S1470),3)="OCS","OCS_RM",IF(RIGHT(INDIRECT("$F"&amp;$S1470),10)="conversion","GOTS_RM_conversion",IF((LEFT(INDIRECT("$F"&amp;$S1470),4))="GOTS","GOTS_RM","Responsible_RM"))))))),"DELETERM")</f>
        <v>#VALUE!</v>
      </c>
      <c r="AF1470" t="e" cm="1">
        <f t="array" aca="1" ref="AF1470" ca="1">IF($S1470="","",INDIRECT("$Z"&amp;$S1470))</f>
        <v>#VALUE!</v>
      </c>
      <c r="AG1470" t="str">
        <f t="shared" si="438"/>
        <v/>
      </c>
      <c r="AH1470" t="str" cm="1">
        <f t="array" aca="1" ref="AH1470" ca="1">IFERROR(INDIRECT("$ag"&amp;S1470),"")</f>
        <v/>
      </c>
      <c r="AI1470" t="e" cm="1">
        <f t="array" aca="1" ref="AI1470" ca="1">INDIRECT("O"&amp;S1470)</f>
        <v>#VALUE!</v>
      </c>
      <c r="AJ1470" t="str">
        <f t="shared" si="439"/>
        <v/>
      </c>
    </row>
    <row r="1471" spans="1:36" ht="16.5" customHeight="1">
      <c r="A1471" s="129"/>
      <c r="B1471" s="134"/>
      <c r="C1471" s="135"/>
      <c r="D1471" s="146"/>
      <c r="E1471" s="146"/>
      <c r="F1471" s="135"/>
      <c r="G1471" s="147"/>
      <c r="H1471" s="147"/>
      <c r="I1471" s="147"/>
      <c r="J1471" s="147"/>
      <c r="K1471" s="38"/>
      <c r="L1471" s="143"/>
      <c r="M1471" s="143"/>
      <c r="N1471" s="61"/>
      <c r="O1471" s="314"/>
      <c r="Q1471" t="str">
        <f t="shared" si="434"/>
        <v/>
      </c>
      <c r="S1471" t="e">
        <f t="shared" ca="1" si="443"/>
        <v>#VALUE!</v>
      </c>
      <c r="T1471" t="e">
        <f t="shared" ca="1" si="440"/>
        <v>#VALUE!</v>
      </c>
      <c r="U1471">
        <f t="shared" si="444"/>
        <v>1404</v>
      </c>
      <c r="V1471">
        <v>117.33333333334301</v>
      </c>
      <c r="W1471">
        <f t="shared" si="445"/>
        <v>117</v>
      </c>
      <c r="X1471" t="str" cm="1">
        <f t="array" aca="1" ref="X1471" ca="1">IFERROR(INDEX('PC&amp;PD'!$A$1:$AS$19,ROW('PC&amp;PD'!$A$19),MATCH(INDIRECT(T1471),'PC&amp;PD'!$A$1:$AS$1,0)),"")</f>
        <v/>
      </c>
      <c r="AA1471" t="str">
        <f t="shared" si="435"/>
        <v/>
      </c>
      <c r="AB1471" t="str">
        <f t="shared" si="436"/>
        <v/>
      </c>
      <c r="AC1471" t="e">
        <f t="shared" ca="1" si="437"/>
        <v>#VALUE!</v>
      </c>
      <c r="AD1471" t="str" cm="1">
        <f t="array" aca="1" ref="AD1471" ca="1">IFERROR(IF((LEFT(INDIRECT("$F"&amp;$S1471),4))="GOTS",IF($G1471="Organic","GOTS_Organic_raw",(IF($G1471="Responsible","GOTS_Responsible",(IF($G1471="No Attribute (Conventional)","GOTS_conventional",(IF($G1471="Recycled Pre/Post-Consumer","GOTS_pre_post",(IF($G1471="In-Conversion","GOTS_in_conversion",(IF($G1471="Sustainably Sourced","Sustainably_sourced",(IF($G1471="Recycled pre-consumer organic","GOTS_recycled_organic",""))))))))))))),IF($G1471="Organic","Organic",(IF($G1471="Responsible","Responsible",(IF($G1471="No Attribute (Conventional)","No_Attribute_Conventional",(IF($G1471="Recycled Pre/Post-Consumer","Recycled_Pre_Post_Consumer",(IF($G1471="In-Conversion","In_Conversion",(IF($G1471="Recycled Pre-Consumer","Recycled_Pre_Consumer",(IF($G1471="Recycled Post-Consumer","Recycled_Post_Consumer",(IF($G1471="Sustainably Sourced","Sustainably_sourced",(IF($G1471="Recycled pre-consumer organic","GOTS_recycled_organic","")))))))))))))))))),"")</f>
        <v/>
      </c>
      <c r="AE1471" t="e" cm="1">
        <f t="array" aca="1" ref="AE1471" ca="1">IF($I1471="",IF(INDIRECT("$F"&amp;$S1471)="","",IF(LEFT(INDIRECT("$F"&amp;$S1471),3)="GRS","GRS_RCS_RM",IF((LEFT(INDIRECT("$F"&amp;$S1471),3))="RCS","GRS_RCS_RM",IF(INDIRECT("$F"&amp;$S1471)="OCS (No Label)","OCS_Conversion_RM",IF(LEFT(INDIRECT("$F"&amp;$S1471),3)="OCS","OCS_RM",IF(RIGHT(INDIRECT("$F"&amp;$S1471),10)="conversion","GOTS_RM_conversion",IF((LEFT(INDIRECT("$F"&amp;$S1471),4))="GOTS","GOTS_RM","Responsible_RM"))))))),"DELETERM")</f>
        <v>#VALUE!</v>
      </c>
      <c r="AF1471" t="e" cm="1">
        <f t="array" aca="1" ref="AF1471" ca="1">IF($S1471="","",INDIRECT("$Z"&amp;$S1471))</f>
        <v>#VALUE!</v>
      </c>
      <c r="AG1471" t="str">
        <f t="shared" si="438"/>
        <v/>
      </c>
      <c r="AH1471" t="str" cm="1">
        <f t="array" aca="1" ref="AH1471" ca="1">IFERROR(INDIRECT("$ag"&amp;S1471),"")</f>
        <v/>
      </c>
      <c r="AI1471" t="e" cm="1">
        <f t="array" aca="1" ref="AI1471" ca="1">INDIRECT("O"&amp;S1471)</f>
        <v>#VALUE!</v>
      </c>
      <c r="AJ1471" t="str">
        <f t="shared" si="439"/>
        <v/>
      </c>
    </row>
    <row r="1472" spans="1:36" ht="16.5" customHeight="1">
      <c r="A1472" s="129"/>
      <c r="B1472" s="134"/>
      <c r="C1472" s="135"/>
      <c r="D1472" s="146"/>
      <c r="E1472" s="146"/>
      <c r="F1472" s="135"/>
      <c r="G1472" s="147"/>
      <c r="H1472" s="147"/>
      <c r="I1472" s="147"/>
      <c r="J1472" s="147"/>
      <c r="K1472" s="38"/>
      <c r="L1472" s="143"/>
      <c r="M1472" s="143"/>
      <c r="N1472" s="61"/>
      <c r="O1472" s="314"/>
      <c r="Q1472" t="str">
        <f t="shared" ref="Q1472:Q1535" si="454">IF(G1472="No Attribute (Conventional)",IF(OR($G1472="",$I1472="",$K1472=""),"",CONCATENATE($K1472," ",$AA1472," ",$I1472," + ")),IF(OR($G1472="",$I1472="",$K1472=""),"",CONCATENATE($K1472," ",$G1472," ",$I1472," + ")))</f>
        <v/>
      </c>
      <c r="S1472" t="e">
        <f t="shared" ca="1" si="443"/>
        <v>#VALUE!</v>
      </c>
      <c r="T1472" t="e">
        <f t="shared" ca="1" si="440"/>
        <v>#VALUE!</v>
      </c>
      <c r="U1472">
        <f t="shared" si="444"/>
        <v>1404</v>
      </c>
      <c r="V1472">
        <v>117.41666666667599</v>
      </c>
      <c r="W1472">
        <f t="shared" si="445"/>
        <v>117</v>
      </c>
      <c r="X1472" t="str" cm="1">
        <f t="array" aca="1" ref="X1472" ca="1">IFERROR(INDEX('PC&amp;PD'!$A$1:$AS$19,ROW('PC&amp;PD'!$A$19),MATCH(INDIRECT(T1472),'PC&amp;PD'!$A$1:$AS$1,0)),"")</f>
        <v/>
      </c>
      <c r="AA1472" t="str">
        <f t="shared" ref="AA1472:AA1535" si="455">IFERROR(IF(G1472="","",IF(G1472="No Attribute (Conventional)","",G1472)),"")</f>
        <v/>
      </c>
      <c r="AB1472" t="str">
        <f t="shared" ref="AB1472:AB1535" si="456">IFERROR(IF($F1472="OCS 100", "OCS_100",IF($F1472="OCS Blended", "OCS_Blended",IF($F1472="OCS (No Label)", "OCS_No_Label",IF($F1472="RCS 100", "RCS_100",IF($F1472="RCS Blended","RCS_Blended",IF($F1472="GRS","GRS",IF($F1472="GRS (No Label)", "GRS_No_Label",IF($F1472="RDS","RDS",IF($F1472="RWS","RWS",IF($F1472="RMS","RMS",IF($F1472="GOTS Organic","GOTS_Organic",IF($F1472="GOTS Made with organic","GOTS_Made_with_organic",IF($F1472="GOTS Organic - in conversion","GOTS_Organic_in_Conversion",IF($F1472="GOTS Made with organic - in conversion","GOTS_Made_with_Organic_in_Conversion",IF($F1472="RAS","RAS",IF($F1472="Rcs (No Label)","RCS_No_Label",IF($F1472="RWS (No Label)","RWS_No_Label",IF($F1472="RMS (No Label)","RMS_No_Label",IF($F1472="RAS (No Label)","RAS_No_Label",IF($F1472="RDS (No Label)","RDS_No_Label","")))))))))))))))))))),"")</f>
        <v/>
      </c>
      <c r="AC1472" t="e">
        <f t="shared" ref="AC1472:AC1535" ca="1" si="457">"$AB"&amp;S1472</f>
        <v>#VALUE!</v>
      </c>
      <c r="AD1472" t="str" cm="1">
        <f t="array" aca="1" ref="AD1472" ca="1">IFERROR(IF((LEFT(INDIRECT("$F"&amp;$S1472),4))="GOTS",IF($G1472="Organic","GOTS_Organic_raw",(IF($G1472="Responsible","GOTS_Responsible",(IF($G1472="No Attribute (Conventional)","GOTS_conventional",(IF($G1472="Recycled Pre/Post-Consumer","GOTS_pre_post",(IF($G1472="In-Conversion","GOTS_in_conversion",(IF($G1472="Sustainably Sourced","Sustainably_sourced",(IF($G1472="Recycled pre-consumer organic","GOTS_recycled_organic",""))))))))))))),IF($G1472="Organic","Organic",(IF($G1472="Responsible","Responsible",(IF($G1472="No Attribute (Conventional)","No_Attribute_Conventional",(IF($G1472="Recycled Pre/Post-Consumer","Recycled_Pre_Post_Consumer",(IF($G1472="In-Conversion","In_Conversion",(IF($G1472="Recycled Pre-Consumer","Recycled_Pre_Consumer",(IF($G1472="Recycled Post-Consumer","Recycled_Post_Consumer",(IF($G1472="Sustainably Sourced","Sustainably_sourced",(IF($G1472="Recycled pre-consumer organic","GOTS_recycled_organic","")))))))))))))))))),"")</f>
        <v/>
      </c>
      <c r="AE1472" t="e" cm="1">
        <f t="array" aca="1" ref="AE1472" ca="1">IF($I1472="",IF(INDIRECT("$F"&amp;$S1472)="","",IF(LEFT(INDIRECT("$F"&amp;$S1472),3)="GRS","GRS_RCS_RM",IF((LEFT(INDIRECT("$F"&amp;$S1472),3))="RCS","GRS_RCS_RM",IF(INDIRECT("$F"&amp;$S1472)="OCS (No Label)","OCS_Conversion_RM",IF(LEFT(INDIRECT("$F"&amp;$S1472),3)="OCS","OCS_RM",IF(RIGHT(INDIRECT("$F"&amp;$S1472),10)="conversion","GOTS_RM_conversion",IF((LEFT(INDIRECT("$F"&amp;$S1472),4))="GOTS","GOTS_RM","Responsible_RM"))))))),"DELETERM")</f>
        <v>#VALUE!</v>
      </c>
      <c r="AF1472" t="e" cm="1">
        <f t="array" aca="1" ref="AF1472" ca="1">IF($S1472="","",INDIRECT("$Z"&amp;$S1472))</f>
        <v>#VALUE!</v>
      </c>
      <c r="AG1472" t="str">
        <f t="shared" ref="AG1472:AG1535" si="458">IF(AND(AJ1472="",AJ1473="",AJ1474="",AJ1475="",AJ1476="",AJ1477="",AJ1478="",AJ1479="",AJ1480="",AJ1481="",AJ1482="",AJ1483=""),"",CONCATENATE(AJ1472, AJ1473, AJ1474, AJ1475,AJ1476, AJ1477, AJ1478, AJ1479, AJ1480, AJ1481, AJ1482,AJ1483))</f>
        <v/>
      </c>
      <c r="AH1472" t="str" cm="1">
        <f t="array" aca="1" ref="AH1472" ca="1">IFERROR(INDIRECT("$ag"&amp;S1472),"")</f>
        <v/>
      </c>
      <c r="AI1472" t="e" cm="1">
        <f t="array" aca="1" ref="AI1472" ca="1">INDIRECT("O"&amp;S1472)</f>
        <v>#VALUE!</v>
      </c>
      <c r="AJ1472" t="str">
        <f t="shared" ref="AJ1472:AJ1535" si="459">IF(OR(Y1472="",Y1472=0),"",Y1472&amp;", ")</f>
        <v/>
      </c>
    </row>
    <row r="1473" spans="1:36" ht="16.5" customHeight="1">
      <c r="A1473" s="130"/>
      <c r="B1473" s="136"/>
      <c r="C1473" s="137"/>
      <c r="D1473" s="146"/>
      <c r="E1473" s="146"/>
      <c r="F1473" s="137"/>
      <c r="G1473" s="147"/>
      <c r="H1473" s="147"/>
      <c r="I1473" s="147"/>
      <c r="J1473" s="147"/>
      <c r="K1473" s="38"/>
      <c r="L1473" s="144"/>
      <c r="M1473" s="144"/>
      <c r="N1473" s="61"/>
      <c r="O1473" s="314"/>
      <c r="Q1473" t="str">
        <f t="shared" si="454"/>
        <v/>
      </c>
      <c r="S1473" t="e">
        <f t="shared" ca="1" si="443"/>
        <v>#VALUE!</v>
      </c>
      <c r="T1473" t="e">
        <f t="shared" ca="1" si="440"/>
        <v>#VALUE!</v>
      </c>
      <c r="U1473">
        <f t="shared" si="444"/>
        <v>1404</v>
      </c>
      <c r="V1473">
        <v>117.500000000009</v>
      </c>
      <c r="W1473">
        <f t="shared" si="445"/>
        <v>117</v>
      </c>
      <c r="X1473" t="str" cm="1">
        <f t="array" aca="1" ref="X1473" ca="1">IFERROR(INDEX('PC&amp;PD'!$A$1:$AS$19,ROW('PC&amp;PD'!$A$19),MATCH(INDIRECT(T1473),'PC&amp;PD'!$A$1:$AS$1,0)),"")</f>
        <v/>
      </c>
      <c r="AA1473" t="str">
        <f t="shared" si="455"/>
        <v/>
      </c>
      <c r="AB1473" t="str">
        <f t="shared" si="456"/>
        <v/>
      </c>
      <c r="AC1473" t="e">
        <f t="shared" ca="1" si="457"/>
        <v>#VALUE!</v>
      </c>
      <c r="AD1473" t="str" cm="1">
        <f t="array" aca="1" ref="AD1473" ca="1">IFERROR(IF((LEFT(INDIRECT("$F"&amp;$S1473),4))="GOTS",IF($G1473="Organic","GOTS_Organic_raw",(IF($G1473="Responsible","GOTS_Responsible",(IF($G1473="No Attribute (Conventional)","GOTS_conventional",(IF($G1473="Recycled Pre/Post-Consumer","GOTS_pre_post",(IF($G1473="In-Conversion","GOTS_in_conversion",(IF($G1473="Sustainably Sourced","Sustainably_sourced",(IF($G1473="Recycled pre-consumer organic","GOTS_recycled_organic",""))))))))))))),IF($G1473="Organic","Organic",(IF($G1473="Responsible","Responsible",(IF($G1473="No Attribute (Conventional)","No_Attribute_Conventional",(IF($G1473="Recycled Pre/Post-Consumer","Recycled_Pre_Post_Consumer",(IF($G1473="In-Conversion","In_Conversion",(IF($G1473="Recycled Pre-Consumer","Recycled_Pre_Consumer",(IF($G1473="Recycled Post-Consumer","Recycled_Post_Consumer",(IF($G1473="Sustainably Sourced","Sustainably_sourced",(IF($G1473="Recycled pre-consumer organic","GOTS_recycled_organic","")))))))))))))))))),"")</f>
        <v/>
      </c>
      <c r="AE1473" t="e" cm="1">
        <f t="array" aca="1" ref="AE1473" ca="1">IF($I1473="",IF(INDIRECT("$F"&amp;$S1473)="","",IF(LEFT(INDIRECT("$F"&amp;$S1473),3)="GRS","GRS_RCS_RM",IF((LEFT(INDIRECT("$F"&amp;$S1473),3))="RCS","GRS_RCS_RM",IF(INDIRECT("$F"&amp;$S1473)="OCS (No Label)","OCS_Conversion_RM",IF(LEFT(INDIRECT("$F"&amp;$S1473),3)="OCS","OCS_RM",IF(RIGHT(INDIRECT("$F"&amp;$S1473),10)="conversion","GOTS_RM_conversion",IF((LEFT(INDIRECT("$F"&amp;$S1473),4))="GOTS","GOTS_RM","Responsible_RM"))))))),"DELETERM")</f>
        <v>#VALUE!</v>
      </c>
      <c r="AF1473" t="e" cm="1">
        <f t="array" aca="1" ref="AF1473" ca="1">IF($S1473="","",INDIRECT("$Z"&amp;$S1473))</f>
        <v>#VALUE!</v>
      </c>
      <c r="AG1473" t="str">
        <f t="shared" si="458"/>
        <v/>
      </c>
      <c r="AH1473" t="str" cm="1">
        <f t="array" aca="1" ref="AH1473" ca="1">IFERROR(INDIRECT("$ag"&amp;S1473),"")</f>
        <v/>
      </c>
      <c r="AI1473" t="e" cm="1">
        <f t="array" aca="1" ref="AI1473" ca="1">INDIRECT("O"&amp;S1473)</f>
        <v>#VALUE!</v>
      </c>
      <c r="AJ1473" t="str">
        <f t="shared" si="459"/>
        <v/>
      </c>
    </row>
    <row r="1474" spans="1:36" ht="16.5" customHeight="1">
      <c r="A1474" s="130"/>
      <c r="B1474" s="136"/>
      <c r="C1474" s="137"/>
      <c r="D1474" s="146"/>
      <c r="E1474" s="146"/>
      <c r="F1474" s="137"/>
      <c r="G1474" s="147"/>
      <c r="H1474" s="147"/>
      <c r="I1474" s="147"/>
      <c r="J1474" s="147"/>
      <c r="K1474" s="38"/>
      <c r="L1474" s="144"/>
      <c r="M1474" s="144"/>
      <c r="N1474" s="61"/>
      <c r="O1474" s="314"/>
      <c r="Q1474" t="str">
        <f t="shared" si="454"/>
        <v/>
      </c>
      <c r="S1474" t="e">
        <f t="shared" ca="1" si="443"/>
        <v>#VALUE!</v>
      </c>
      <c r="T1474" t="e">
        <f t="shared" ref="T1474:T1537" ca="1" si="460">"$B"&amp;S1474</f>
        <v>#VALUE!</v>
      </c>
      <c r="U1474">
        <f t="shared" si="444"/>
        <v>1404</v>
      </c>
      <c r="V1474">
        <v>117.58333333334301</v>
      </c>
      <c r="W1474">
        <f t="shared" si="445"/>
        <v>117</v>
      </c>
      <c r="X1474" t="str" cm="1">
        <f t="array" aca="1" ref="X1474" ca="1">IFERROR(INDEX('PC&amp;PD'!$A$1:$AS$19,ROW('PC&amp;PD'!$A$19),MATCH(INDIRECT(T1474),'PC&amp;PD'!$A$1:$AS$1,0)),"")</f>
        <v/>
      </c>
      <c r="AA1474" t="str">
        <f t="shared" si="455"/>
        <v/>
      </c>
      <c r="AB1474" t="str">
        <f t="shared" si="456"/>
        <v/>
      </c>
      <c r="AC1474" t="e">
        <f t="shared" ca="1" si="457"/>
        <v>#VALUE!</v>
      </c>
      <c r="AD1474" t="str" cm="1">
        <f t="array" aca="1" ref="AD1474" ca="1">IFERROR(IF((LEFT(INDIRECT("$F"&amp;$S1474),4))="GOTS",IF($G1474="Organic","GOTS_Organic_raw",(IF($G1474="Responsible","GOTS_Responsible",(IF($G1474="No Attribute (Conventional)","GOTS_conventional",(IF($G1474="Recycled Pre/Post-Consumer","GOTS_pre_post",(IF($G1474="In-Conversion","GOTS_in_conversion",(IF($G1474="Sustainably Sourced","Sustainably_sourced",(IF($G1474="Recycled pre-consumer organic","GOTS_recycled_organic",""))))))))))))),IF($G1474="Organic","Organic",(IF($G1474="Responsible","Responsible",(IF($G1474="No Attribute (Conventional)","No_Attribute_Conventional",(IF($G1474="Recycled Pre/Post-Consumer","Recycled_Pre_Post_Consumer",(IF($G1474="In-Conversion","In_Conversion",(IF($G1474="Recycled Pre-Consumer","Recycled_Pre_Consumer",(IF($G1474="Recycled Post-Consumer","Recycled_Post_Consumer",(IF($G1474="Sustainably Sourced","Sustainably_sourced",(IF($G1474="Recycled pre-consumer organic","GOTS_recycled_organic","")))))))))))))))))),"")</f>
        <v/>
      </c>
      <c r="AE1474" t="e" cm="1">
        <f t="array" aca="1" ref="AE1474" ca="1">IF($I1474="",IF(INDIRECT("$F"&amp;$S1474)="","",IF(LEFT(INDIRECT("$F"&amp;$S1474),3)="GRS","GRS_RCS_RM",IF((LEFT(INDIRECT("$F"&amp;$S1474),3))="RCS","GRS_RCS_RM",IF(INDIRECT("$F"&amp;$S1474)="OCS (No Label)","OCS_Conversion_RM",IF(LEFT(INDIRECT("$F"&amp;$S1474),3)="OCS","OCS_RM",IF(RIGHT(INDIRECT("$F"&amp;$S1474),10)="conversion","GOTS_RM_conversion",IF((LEFT(INDIRECT("$F"&amp;$S1474),4))="GOTS","GOTS_RM","Responsible_RM"))))))),"DELETERM")</f>
        <v>#VALUE!</v>
      </c>
      <c r="AF1474" t="e" cm="1">
        <f t="array" aca="1" ref="AF1474" ca="1">IF($S1474="","",INDIRECT("$Z"&amp;$S1474))</f>
        <v>#VALUE!</v>
      </c>
      <c r="AG1474" t="str">
        <f t="shared" si="458"/>
        <v/>
      </c>
      <c r="AH1474" t="str" cm="1">
        <f t="array" aca="1" ref="AH1474" ca="1">IFERROR(INDIRECT("$ag"&amp;S1474),"")</f>
        <v/>
      </c>
      <c r="AI1474" t="e" cm="1">
        <f t="array" aca="1" ref="AI1474" ca="1">INDIRECT("O"&amp;S1474)</f>
        <v>#VALUE!</v>
      </c>
      <c r="AJ1474" t="str">
        <f t="shared" si="459"/>
        <v/>
      </c>
    </row>
    <row r="1475" spans="1:36" ht="16.5" customHeight="1">
      <c r="A1475" s="130"/>
      <c r="B1475" s="136"/>
      <c r="C1475" s="137"/>
      <c r="D1475" s="146"/>
      <c r="E1475" s="146"/>
      <c r="F1475" s="137"/>
      <c r="G1475" s="147"/>
      <c r="H1475" s="147"/>
      <c r="I1475" s="147"/>
      <c r="J1475" s="147"/>
      <c r="K1475" s="38"/>
      <c r="L1475" s="144"/>
      <c r="M1475" s="144"/>
      <c r="N1475" s="61"/>
      <c r="O1475" s="314"/>
      <c r="Q1475" t="str">
        <f t="shared" si="454"/>
        <v/>
      </c>
      <c r="S1475" t="e">
        <f t="shared" ca="1" si="443"/>
        <v>#VALUE!</v>
      </c>
      <c r="T1475" t="e">
        <f t="shared" ca="1" si="460"/>
        <v>#VALUE!</v>
      </c>
      <c r="U1475">
        <f t="shared" si="444"/>
        <v>1404</v>
      </c>
      <c r="V1475">
        <v>117.66666666667599</v>
      </c>
      <c r="W1475">
        <f t="shared" si="445"/>
        <v>117</v>
      </c>
      <c r="X1475" t="str" cm="1">
        <f t="array" aca="1" ref="X1475" ca="1">IFERROR(INDEX('PC&amp;PD'!$A$1:$AS$19,ROW('PC&amp;PD'!$A$19),MATCH(INDIRECT(T1475),'PC&amp;PD'!$A$1:$AS$1,0)),"")</f>
        <v/>
      </c>
      <c r="AA1475" t="str">
        <f t="shared" si="455"/>
        <v/>
      </c>
      <c r="AB1475" t="str">
        <f t="shared" si="456"/>
        <v/>
      </c>
      <c r="AC1475" t="e">
        <f t="shared" ca="1" si="457"/>
        <v>#VALUE!</v>
      </c>
      <c r="AD1475" t="str" cm="1">
        <f t="array" aca="1" ref="AD1475" ca="1">IFERROR(IF((LEFT(INDIRECT("$F"&amp;$S1475),4))="GOTS",IF($G1475="Organic","GOTS_Organic_raw",(IF($G1475="Responsible","GOTS_Responsible",(IF($G1475="No Attribute (Conventional)","GOTS_conventional",(IF($G1475="Recycled Pre/Post-Consumer","GOTS_pre_post",(IF($G1475="In-Conversion","GOTS_in_conversion",(IF($G1475="Sustainably Sourced","Sustainably_sourced",(IF($G1475="Recycled pre-consumer organic","GOTS_recycled_organic",""))))))))))))),IF($G1475="Organic","Organic",(IF($G1475="Responsible","Responsible",(IF($G1475="No Attribute (Conventional)","No_Attribute_Conventional",(IF($G1475="Recycled Pre/Post-Consumer","Recycled_Pre_Post_Consumer",(IF($G1475="In-Conversion","In_Conversion",(IF($G1475="Recycled Pre-Consumer","Recycled_Pre_Consumer",(IF($G1475="Recycled Post-Consumer","Recycled_Post_Consumer",(IF($G1475="Sustainably Sourced","Sustainably_sourced",(IF($G1475="Recycled pre-consumer organic","GOTS_recycled_organic","")))))))))))))))))),"")</f>
        <v/>
      </c>
      <c r="AE1475" t="e" cm="1">
        <f t="array" aca="1" ref="AE1475" ca="1">IF($I1475="",IF(INDIRECT("$F"&amp;$S1475)="","",IF(LEFT(INDIRECT("$F"&amp;$S1475),3)="GRS","GRS_RCS_RM",IF((LEFT(INDIRECT("$F"&amp;$S1475),3))="RCS","GRS_RCS_RM",IF(INDIRECT("$F"&amp;$S1475)="OCS (No Label)","OCS_Conversion_RM",IF(LEFT(INDIRECT("$F"&amp;$S1475),3)="OCS","OCS_RM",IF(RIGHT(INDIRECT("$F"&amp;$S1475),10)="conversion","GOTS_RM_conversion",IF((LEFT(INDIRECT("$F"&amp;$S1475),4))="GOTS","GOTS_RM","Responsible_RM"))))))),"DELETERM")</f>
        <v>#VALUE!</v>
      </c>
      <c r="AF1475" t="e" cm="1">
        <f t="array" aca="1" ref="AF1475" ca="1">IF($S1475="","",INDIRECT("$Z"&amp;$S1475))</f>
        <v>#VALUE!</v>
      </c>
      <c r="AG1475" t="str">
        <f t="shared" si="458"/>
        <v/>
      </c>
      <c r="AH1475" t="str" cm="1">
        <f t="array" aca="1" ref="AH1475" ca="1">IFERROR(INDIRECT("$ag"&amp;S1475),"")</f>
        <v/>
      </c>
      <c r="AI1475" t="e" cm="1">
        <f t="array" aca="1" ref="AI1475" ca="1">INDIRECT("O"&amp;S1475)</f>
        <v>#VALUE!</v>
      </c>
      <c r="AJ1475" t="str">
        <f t="shared" si="459"/>
        <v/>
      </c>
    </row>
    <row r="1476" spans="1:36" ht="16.5" customHeight="1">
      <c r="A1476" s="130"/>
      <c r="B1476" s="136"/>
      <c r="C1476" s="137"/>
      <c r="D1476" s="146"/>
      <c r="E1476" s="146"/>
      <c r="F1476" s="137"/>
      <c r="G1476" s="147"/>
      <c r="H1476" s="147"/>
      <c r="I1476" s="147"/>
      <c r="J1476" s="147"/>
      <c r="K1476" s="38"/>
      <c r="L1476" s="144"/>
      <c r="M1476" s="144"/>
      <c r="N1476" s="61"/>
      <c r="O1476" s="314"/>
      <c r="Q1476" t="str">
        <f t="shared" si="454"/>
        <v/>
      </c>
      <c r="S1476" t="e">
        <f t="shared" ca="1" si="443"/>
        <v>#VALUE!</v>
      </c>
      <c r="T1476" t="e">
        <f t="shared" ca="1" si="460"/>
        <v>#VALUE!</v>
      </c>
      <c r="U1476">
        <f t="shared" si="444"/>
        <v>1404</v>
      </c>
      <c r="V1476">
        <v>117.750000000009</v>
      </c>
      <c r="W1476">
        <f t="shared" si="445"/>
        <v>117</v>
      </c>
      <c r="X1476" t="str" cm="1">
        <f t="array" aca="1" ref="X1476" ca="1">IFERROR(INDEX('PC&amp;PD'!$A$1:$AS$19,ROW('PC&amp;PD'!$A$19),MATCH(INDIRECT(T1476),'PC&amp;PD'!$A$1:$AS$1,0)),"")</f>
        <v/>
      </c>
      <c r="AA1476" t="str">
        <f t="shared" si="455"/>
        <v/>
      </c>
      <c r="AB1476" t="str">
        <f t="shared" si="456"/>
        <v/>
      </c>
      <c r="AC1476" t="e">
        <f t="shared" ca="1" si="457"/>
        <v>#VALUE!</v>
      </c>
      <c r="AD1476" t="str" cm="1">
        <f t="array" aca="1" ref="AD1476" ca="1">IFERROR(IF((LEFT(INDIRECT("$F"&amp;$S1476),4))="GOTS",IF($G1476="Organic","GOTS_Organic_raw",(IF($G1476="Responsible","GOTS_Responsible",(IF($G1476="No Attribute (Conventional)","GOTS_conventional",(IF($G1476="Recycled Pre/Post-Consumer","GOTS_pre_post",(IF($G1476="In-Conversion","GOTS_in_conversion",(IF($G1476="Sustainably Sourced","Sustainably_sourced",(IF($G1476="Recycled pre-consumer organic","GOTS_recycled_organic",""))))))))))))),IF($G1476="Organic","Organic",(IF($G1476="Responsible","Responsible",(IF($G1476="No Attribute (Conventional)","No_Attribute_Conventional",(IF($G1476="Recycled Pre/Post-Consumer","Recycled_Pre_Post_Consumer",(IF($G1476="In-Conversion","In_Conversion",(IF($G1476="Recycled Pre-Consumer","Recycled_Pre_Consumer",(IF($G1476="Recycled Post-Consumer","Recycled_Post_Consumer",(IF($G1476="Sustainably Sourced","Sustainably_sourced",(IF($G1476="Recycled pre-consumer organic","GOTS_recycled_organic","")))))))))))))))))),"")</f>
        <v/>
      </c>
      <c r="AE1476" t="e" cm="1">
        <f t="array" aca="1" ref="AE1476" ca="1">IF($I1476="",IF(INDIRECT("$F"&amp;$S1476)="","",IF(LEFT(INDIRECT("$F"&amp;$S1476),3)="GRS","GRS_RCS_RM",IF((LEFT(INDIRECT("$F"&amp;$S1476),3))="RCS","GRS_RCS_RM",IF(INDIRECT("$F"&amp;$S1476)="OCS (No Label)","OCS_Conversion_RM",IF(LEFT(INDIRECT("$F"&amp;$S1476),3)="OCS","OCS_RM",IF(RIGHT(INDIRECT("$F"&amp;$S1476),10)="conversion","GOTS_RM_conversion",IF((LEFT(INDIRECT("$F"&amp;$S1476),4))="GOTS","GOTS_RM","Responsible_RM"))))))),"DELETERM")</f>
        <v>#VALUE!</v>
      </c>
      <c r="AF1476" t="e" cm="1">
        <f t="array" aca="1" ref="AF1476" ca="1">IF($S1476="","",INDIRECT("$Z"&amp;$S1476))</f>
        <v>#VALUE!</v>
      </c>
      <c r="AG1476" t="str">
        <f t="shared" si="458"/>
        <v/>
      </c>
      <c r="AH1476" t="str" cm="1">
        <f t="array" aca="1" ref="AH1476" ca="1">IFERROR(INDIRECT("$ag"&amp;S1476),"")</f>
        <v/>
      </c>
      <c r="AI1476" t="e" cm="1">
        <f t="array" aca="1" ref="AI1476" ca="1">INDIRECT("O"&amp;S1476)</f>
        <v>#VALUE!</v>
      </c>
      <c r="AJ1476" t="str">
        <f t="shared" si="459"/>
        <v/>
      </c>
    </row>
    <row r="1477" spans="1:36" ht="16.5" customHeight="1">
      <c r="A1477" s="130"/>
      <c r="B1477" s="136"/>
      <c r="C1477" s="137"/>
      <c r="D1477" s="146"/>
      <c r="E1477" s="146"/>
      <c r="F1477" s="137"/>
      <c r="G1477" s="147"/>
      <c r="H1477" s="147"/>
      <c r="I1477" s="147"/>
      <c r="J1477" s="147"/>
      <c r="K1477" s="38"/>
      <c r="L1477" s="144"/>
      <c r="M1477" s="144"/>
      <c r="N1477" s="61"/>
      <c r="O1477" s="314"/>
      <c r="Q1477" t="str">
        <f t="shared" si="454"/>
        <v/>
      </c>
      <c r="S1477" t="e">
        <f t="shared" ca="1" si="443"/>
        <v>#VALUE!</v>
      </c>
      <c r="T1477" t="e">
        <f t="shared" ca="1" si="460"/>
        <v>#VALUE!</v>
      </c>
      <c r="U1477">
        <f t="shared" si="444"/>
        <v>1404</v>
      </c>
      <c r="V1477">
        <v>117.83333333334301</v>
      </c>
      <c r="W1477">
        <f t="shared" si="445"/>
        <v>117</v>
      </c>
      <c r="X1477" t="str" cm="1">
        <f t="array" aca="1" ref="X1477" ca="1">IFERROR(INDEX('PC&amp;PD'!$A$1:$AS$19,ROW('PC&amp;PD'!$A$19),MATCH(INDIRECT(T1477),'PC&amp;PD'!$A$1:$AS$1,0)),"")</f>
        <v/>
      </c>
      <c r="AA1477" t="str">
        <f t="shared" si="455"/>
        <v/>
      </c>
      <c r="AB1477" t="str">
        <f t="shared" si="456"/>
        <v/>
      </c>
      <c r="AC1477" t="e">
        <f t="shared" ca="1" si="457"/>
        <v>#VALUE!</v>
      </c>
      <c r="AD1477" t="str" cm="1">
        <f t="array" aca="1" ref="AD1477" ca="1">IFERROR(IF((LEFT(INDIRECT("$F"&amp;$S1477),4))="GOTS",IF($G1477="Organic","GOTS_Organic_raw",(IF($G1477="Responsible","GOTS_Responsible",(IF($G1477="No Attribute (Conventional)","GOTS_conventional",(IF($G1477="Recycled Pre/Post-Consumer","GOTS_pre_post",(IF($G1477="In-Conversion","GOTS_in_conversion",(IF($G1477="Sustainably Sourced","Sustainably_sourced",(IF($G1477="Recycled pre-consumer organic","GOTS_recycled_organic",""))))))))))))),IF($G1477="Organic","Organic",(IF($G1477="Responsible","Responsible",(IF($G1477="No Attribute (Conventional)","No_Attribute_Conventional",(IF($G1477="Recycled Pre/Post-Consumer","Recycled_Pre_Post_Consumer",(IF($G1477="In-Conversion","In_Conversion",(IF($G1477="Recycled Pre-Consumer","Recycled_Pre_Consumer",(IF($G1477="Recycled Post-Consumer","Recycled_Post_Consumer",(IF($G1477="Sustainably Sourced","Sustainably_sourced",(IF($G1477="Recycled pre-consumer organic","GOTS_recycled_organic","")))))))))))))))))),"")</f>
        <v/>
      </c>
      <c r="AE1477" t="e" cm="1">
        <f t="array" aca="1" ref="AE1477" ca="1">IF($I1477="",IF(INDIRECT("$F"&amp;$S1477)="","",IF(LEFT(INDIRECT("$F"&amp;$S1477),3)="GRS","GRS_RCS_RM",IF((LEFT(INDIRECT("$F"&amp;$S1477),3))="RCS","GRS_RCS_RM",IF(INDIRECT("$F"&amp;$S1477)="OCS (No Label)","OCS_Conversion_RM",IF(LEFT(INDIRECT("$F"&amp;$S1477),3)="OCS","OCS_RM",IF(RIGHT(INDIRECT("$F"&amp;$S1477),10)="conversion","GOTS_RM_conversion",IF((LEFT(INDIRECT("$F"&amp;$S1477),4))="GOTS","GOTS_RM","Responsible_RM"))))))),"DELETERM")</f>
        <v>#VALUE!</v>
      </c>
      <c r="AF1477" t="e" cm="1">
        <f t="array" aca="1" ref="AF1477" ca="1">IF($S1477="","",INDIRECT("$Z"&amp;$S1477))</f>
        <v>#VALUE!</v>
      </c>
      <c r="AG1477" t="str">
        <f t="shared" si="458"/>
        <v/>
      </c>
      <c r="AH1477" t="str" cm="1">
        <f t="array" aca="1" ref="AH1477" ca="1">IFERROR(INDIRECT("$ag"&amp;S1477),"")</f>
        <v/>
      </c>
      <c r="AI1477" t="e" cm="1">
        <f t="array" aca="1" ref="AI1477" ca="1">INDIRECT("O"&amp;S1477)</f>
        <v>#VALUE!</v>
      </c>
      <c r="AJ1477" t="str">
        <f t="shared" si="459"/>
        <v/>
      </c>
    </row>
    <row r="1478" spans="1:36" ht="16.5" customHeight="1" thickBot="1">
      <c r="A1478" s="131"/>
      <c r="B1478" s="138"/>
      <c r="C1478" s="139"/>
      <c r="D1478" s="148"/>
      <c r="E1478" s="148"/>
      <c r="F1478" s="139"/>
      <c r="G1478" s="149"/>
      <c r="H1478" s="149"/>
      <c r="I1478" s="149"/>
      <c r="J1478" s="149"/>
      <c r="K1478" s="39"/>
      <c r="L1478" s="145"/>
      <c r="M1478" s="145"/>
      <c r="N1478" s="62"/>
      <c r="O1478" s="315"/>
      <c r="Q1478" t="str">
        <f t="shared" si="454"/>
        <v/>
      </c>
      <c r="S1478" t="e">
        <f t="shared" ca="1" si="443"/>
        <v>#VALUE!</v>
      </c>
      <c r="T1478" t="e">
        <f t="shared" ca="1" si="460"/>
        <v>#VALUE!</v>
      </c>
      <c r="U1478">
        <f t="shared" si="444"/>
        <v>1404</v>
      </c>
      <c r="V1478">
        <v>117.91666666667599</v>
      </c>
      <c r="W1478">
        <f t="shared" si="445"/>
        <v>117</v>
      </c>
      <c r="X1478" t="str" cm="1">
        <f t="array" aca="1" ref="X1478" ca="1">IFERROR(INDEX('PC&amp;PD'!$A$1:$AS$19,ROW('PC&amp;PD'!$A$19),MATCH(INDIRECT(T1478),'PC&amp;PD'!$A$1:$AS$1,0)),"")</f>
        <v/>
      </c>
      <c r="AA1478" t="str">
        <f t="shared" si="455"/>
        <v/>
      </c>
      <c r="AB1478" t="str">
        <f t="shared" si="456"/>
        <v/>
      </c>
      <c r="AC1478" t="e">
        <f t="shared" ca="1" si="457"/>
        <v>#VALUE!</v>
      </c>
      <c r="AD1478" t="str" cm="1">
        <f t="array" aca="1" ref="AD1478" ca="1">IFERROR(IF((LEFT(INDIRECT("$F"&amp;$S1478),4))="GOTS",IF($G1478="Organic","GOTS_Organic_raw",(IF($G1478="Responsible","GOTS_Responsible",(IF($G1478="No Attribute (Conventional)","GOTS_conventional",(IF($G1478="Recycled Pre/Post-Consumer","GOTS_pre_post",(IF($G1478="In-Conversion","GOTS_in_conversion",(IF($G1478="Sustainably Sourced","Sustainably_sourced",(IF($G1478="Recycled pre-consumer organic","GOTS_recycled_organic",""))))))))))))),IF($G1478="Organic","Organic",(IF($G1478="Responsible","Responsible",(IF($G1478="No Attribute (Conventional)","No_Attribute_Conventional",(IF($G1478="Recycled Pre/Post-Consumer","Recycled_Pre_Post_Consumer",(IF($G1478="In-Conversion","In_Conversion",(IF($G1478="Recycled Pre-Consumer","Recycled_Pre_Consumer",(IF($G1478="Recycled Post-Consumer","Recycled_Post_Consumer",(IF($G1478="Sustainably Sourced","Sustainably_sourced",(IF($G1478="Recycled pre-consumer organic","GOTS_recycled_organic","")))))))))))))))))),"")</f>
        <v/>
      </c>
      <c r="AE1478" t="e" cm="1">
        <f t="array" aca="1" ref="AE1478" ca="1">IF($I1478="",IF(INDIRECT("$F"&amp;$S1478)="","",IF(LEFT(INDIRECT("$F"&amp;$S1478),3)="GRS","GRS_RCS_RM",IF((LEFT(INDIRECT("$F"&amp;$S1478),3))="RCS","GRS_RCS_RM",IF(INDIRECT("$F"&amp;$S1478)="OCS (No Label)","OCS_Conversion_RM",IF(LEFT(INDIRECT("$F"&amp;$S1478),3)="OCS","OCS_RM",IF(RIGHT(INDIRECT("$F"&amp;$S1478),10)="conversion","GOTS_RM_conversion",IF((LEFT(INDIRECT("$F"&amp;$S1478),4))="GOTS","GOTS_RM","Responsible_RM"))))))),"DELETERM")</f>
        <v>#VALUE!</v>
      </c>
      <c r="AF1478" t="e" cm="1">
        <f t="array" aca="1" ref="AF1478" ca="1">IF($S1478="","",INDIRECT("$Z"&amp;$S1478))</f>
        <v>#VALUE!</v>
      </c>
      <c r="AG1478" t="str">
        <f t="shared" si="458"/>
        <v/>
      </c>
      <c r="AH1478" t="str" cm="1">
        <f t="array" aca="1" ref="AH1478" ca="1">IFERROR(INDIRECT("$ag"&amp;S1478),"")</f>
        <v/>
      </c>
      <c r="AI1478" t="e" cm="1">
        <f t="array" aca="1" ref="AI1478" ca="1">INDIRECT("O"&amp;S1478)</f>
        <v>#VALUE!</v>
      </c>
      <c r="AJ1478" t="str">
        <f t="shared" si="459"/>
        <v/>
      </c>
    </row>
    <row r="1479" spans="1:36" ht="16.5" customHeight="1">
      <c r="A1479" s="128" t="str">
        <f>IF(B1479="","",COUNTA($B$63:$B1479))</f>
        <v/>
      </c>
      <c r="B1479" s="132"/>
      <c r="C1479" s="133"/>
      <c r="D1479" s="140"/>
      <c r="E1479" s="140"/>
      <c r="F1479" s="133"/>
      <c r="G1479" s="141"/>
      <c r="H1479" s="141"/>
      <c r="I1479" s="141"/>
      <c r="J1479" s="141"/>
      <c r="K1479" s="37"/>
      <c r="L1479" s="142" t="str">
        <f>IF(R1479="","",LEFT(R1479,LEN(R1479)-2))</f>
        <v/>
      </c>
      <c r="M1479" s="142"/>
      <c r="N1479" s="60"/>
      <c r="O1479" s="313"/>
      <c r="Q1479" t="str">
        <f t="shared" si="454"/>
        <v/>
      </c>
      <c r="R1479" t="str">
        <f t="shared" ref="R1479" si="461">CONCATENATE($Q1479,Q1480,Q1481,Q1482,Q1483,Q1484,$Q1485,$Q1486,$Q1487,$Q1488,$Q1489,$Q1490)</f>
        <v/>
      </c>
      <c r="S1479" t="e">
        <f t="shared" ca="1" si="443"/>
        <v>#VALUE!</v>
      </c>
      <c r="T1479" t="e">
        <f t="shared" ca="1" si="460"/>
        <v>#VALUE!</v>
      </c>
      <c r="U1479">
        <f t="shared" si="444"/>
        <v>1416</v>
      </c>
      <c r="V1479">
        <v>118.000000000009</v>
      </c>
      <c r="W1479">
        <f t="shared" si="445"/>
        <v>118</v>
      </c>
      <c r="X1479" t="str" cm="1">
        <f t="array" aca="1" ref="X1479" ca="1">IFERROR(INDEX('PC&amp;PD'!$A$1:$AS$19,ROW('PC&amp;PD'!$A$19),MATCH(INDIRECT(T1479),'PC&amp;PD'!$A$1:$AS$1,0)),"")</f>
        <v/>
      </c>
      <c r="Z1479" t="str">
        <f t="shared" ref="Z1479" si="462">IFERROR(IF($F1479="OCS 100","OCS (OCS 100)",IF($F1479="OCS Blended","OCS (OCS Blended)",IF($F1479="OCS (No Label)","OCS (No Label)",IF($F1479="RCS 100","RCS (RCS 100)",IF($F1479="RCS Blended","RCS (RCS Blended)",IF($F1479="GRS","GRS (GRS)",IF($F1479="GRS (No Label)", "GRS (No Label)",IF($F1479="RDS","RDS (RDS)",IF($F1479="RWS","RWS (RWS)",IF($F1479="RAS","RAS (RAS)",IF($F1479="RMS","RMS (RMS)",IF($F1479="GOTS Organic","GOTS (Organic)",IF($F1479="GOTS Made with organic","GOTS (Made with Organic)",IF($F1479="GOTS Organic - in conversion","GOTS (Organic - In Conversion)",IF($F1479="GOTS Made with organic - in conversion","GOTS (Made with Organic - In Conversion)",""))))))))))))))),"")</f>
        <v/>
      </c>
      <c r="AA1479" t="str">
        <f t="shared" si="455"/>
        <v/>
      </c>
      <c r="AB1479" t="str">
        <f t="shared" si="456"/>
        <v/>
      </c>
      <c r="AC1479" t="e">
        <f t="shared" ca="1" si="457"/>
        <v>#VALUE!</v>
      </c>
      <c r="AD1479" t="str" cm="1">
        <f t="array" aca="1" ref="AD1479" ca="1">IFERROR(IF((LEFT(INDIRECT("$F"&amp;$S1479),4))="GOTS",IF($G1479="Organic","GOTS_Organic_raw",(IF($G1479="Responsible","GOTS_Responsible",(IF($G1479="No Attribute (Conventional)","GOTS_conventional",(IF($G1479="Recycled Pre/Post-Consumer","GOTS_pre_post",(IF($G1479="In-Conversion","GOTS_in_conversion",(IF($G1479="Sustainably Sourced","Sustainably_sourced",(IF($G1479="Recycled pre-consumer organic","GOTS_recycled_organic",""))))))))))))),IF($G1479="Organic","Organic",(IF($G1479="Responsible","Responsible",(IF($G1479="No Attribute (Conventional)","No_Attribute_Conventional",(IF($G1479="Recycled Pre/Post-Consumer","Recycled_Pre_Post_Consumer",(IF($G1479="In-Conversion","In_Conversion",(IF($G1479="Recycled Pre-Consumer","Recycled_Pre_Consumer",(IF($G1479="Recycled Post-Consumer","Recycled_Post_Consumer",(IF($G1479="Sustainably Sourced","Sustainably_sourced",(IF($G1479="Recycled pre-consumer organic","GOTS_recycled_organic","")))))))))))))))))),"")</f>
        <v/>
      </c>
      <c r="AE1479" t="e" cm="1">
        <f t="array" aca="1" ref="AE1479" ca="1">IF($I1479="",IF(INDIRECT("$F"&amp;$S1479)="","",IF(LEFT(INDIRECT("$F"&amp;$S1479),3)="GRS","GRS_RCS_RM",IF((LEFT(INDIRECT("$F"&amp;$S1479),3))="RCS","GRS_RCS_RM",IF(INDIRECT("$F"&amp;$S1479)="OCS (No Label)","OCS_Conversion_RM",IF(LEFT(INDIRECT("$F"&amp;$S1479),3)="OCS","OCS_RM",IF(RIGHT(INDIRECT("$F"&amp;$S1479),10)="conversion","GOTS_RM_conversion",IF((LEFT(INDIRECT("$F"&amp;$S1479),4))="GOTS","GOTS_RM","Responsible_RM"))))))),"DELETERM")</f>
        <v>#VALUE!</v>
      </c>
      <c r="AF1479" t="e" cm="1">
        <f t="array" aca="1" ref="AF1479" ca="1">IF($S1479="","",INDIRECT("$Z"&amp;$S1479))</f>
        <v>#VALUE!</v>
      </c>
      <c r="AG1479" t="str">
        <f t="shared" si="458"/>
        <v/>
      </c>
      <c r="AH1479" t="str" cm="1">
        <f t="array" aca="1" ref="AH1479" ca="1">IFERROR(INDIRECT("$ag"&amp;S1479),"")</f>
        <v/>
      </c>
      <c r="AI1479" t="e" cm="1">
        <f t="array" aca="1" ref="AI1479" ca="1">INDIRECT("O"&amp;S1479)</f>
        <v>#VALUE!</v>
      </c>
      <c r="AJ1479" t="str">
        <f t="shared" si="459"/>
        <v/>
      </c>
    </row>
    <row r="1480" spans="1:36" ht="16.5" customHeight="1">
      <c r="A1480" s="129"/>
      <c r="B1480" s="134"/>
      <c r="C1480" s="135"/>
      <c r="D1480" s="146"/>
      <c r="E1480" s="146"/>
      <c r="F1480" s="135"/>
      <c r="G1480" s="147"/>
      <c r="H1480" s="147"/>
      <c r="I1480" s="147"/>
      <c r="J1480" s="147"/>
      <c r="K1480" s="38"/>
      <c r="L1480" s="143"/>
      <c r="M1480" s="143"/>
      <c r="N1480" s="61"/>
      <c r="O1480" s="314"/>
      <c r="Q1480" t="str">
        <f t="shared" si="454"/>
        <v/>
      </c>
      <c r="S1480" t="e">
        <f t="shared" ca="1" si="443"/>
        <v>#VALUE!</v>
      </c>
      <c r="T1480" t="e">
        <f t="shared" ca="1" si="460"/>
        <v>#VALUE!</v>
      </c>
      <c r="U1480">
        <f t="shared" si="444"/>
        <v>1416</v>
      </c>
      <c r="V1480">
        <v>118.08333333334301</v>
      </c>
      <c r="W1480">
        <f t="shared" si="445"/>
        <v>118</v>
      </c>
      <c r="X1480" t="str" cm="1">
        <f t="array" aca="1" ref="X1480" ca="1">IFERROR(INDEX('PC&amp;PD'!$A$1:$AS$19,ROW('PC&amp;PD'!$A$19),MATCH(INDIRECT(T1480),'PC&amp;PD'!$A$1:$AS$1,0)),"")</f>
        <v/>
      </c>
      <c r="AA1480" t="str">
        <f t="shared" si="455"/>
        <v/>
      </c>
      <c r="AB1480" t="str">
        <f t="shared" si="456"/>
        <v/>
      </c>
      <c r="AC1480" t="e">
        <f t="shared" ca="1" si="457"/>
        <v>#VALUE!</v>
      </c>
      <c r="AD1480" t="str" cm="1">
        <f t="array" aca="1" ref="AD1480" ca="1">IFERROR(IF((LEFT(INDIRECT("$F"&amp;$S1480),4))="GOTS",IF($G1480="Organic","GOTS_Organic_raw",(IF($G1480="Responsible","GOTS_Responsible",(IF($G1480="No Attribute (Conventional)","GOTS_conventional",(IF($G1480="Recycled Pre/Post-Consumer","GOTS_pre_post",(IF($G1480="In-Conversion","GOTS_in_conversion",(IF($G1480="Sustainably Sourced","Sustainably_sourced",(IF($G1480="Recycled pre-consumer organic","GOTS_recycled_organic",""))))))))))))),IF($G1480="Organic","Organic",(IF($G1480="Responsible","Responsible",(IF($G1480="No Attribute (Conventional)","No_Attribute_Conventional",(IF($G1480="Recycled Pre/Post-Consumer","Recycled_Pre_Post_Consumer",(IF($G1480="In-Conversion","In_Conversion",(IF($G1480="Recycled Pre-Consumer","Recycled_Pre_Consumer",(IF($G1480="Recycled Post-Consumer","Recycled_Post_Consumer",(IF($G1480="Sustainably Sourced","Sustainably_sourced",(IF($G1480="Recycled pre-consumer organic","GOTS_recycled_organic","")))))))))))))))))),"")</f>
        <v/>
      </c>
      <c r="AE1480" t="e" cm="1">
        <f t="array" aca="1" ref="AE1480" ca="1">IF($I1480="",IF(INDIRECT("$F"&amp;$S1480)="","",IF(LEFT(INDIRECT("$F"&amp;$S1480),3)="GRS","GRS_RCS_RM",IF((LEFT(INDIRECT("$F"&amp;$S1480),3))="RCS","GRS_RCS_RM",IF(INDIRECT("$F"&amp;$S1480)="OCS (No Label)","OCS_Conversion_RM",IF(LEFT(INDIRECT("$F"&amp;$S1480),3)="OCS","OCS_RM",IF(RIGHT(INDIRECT("$F"&amp;$S1480),10)="conversion","GOTS_RM_conversion",IF((LEFT(INDIRECT("$F"&amp;$S1480),4))="GOTS","GOTS_RM","Responsible_RM"))))))),"DELETERM")</f>
        <v>#VALUE!</v>
      </c>
      <c r="AF1480" t="e" cm="1">
        <f t="array" aca="1" ref="AF1480" ca="1">IF($S1480="","",INDIRECT("$Z"&amp;$S1480))</f>
        <v>#VALUE!</v>
      </c>
      <c r="AG1480" t="str">
        <f t="shared" si="458"/>
        <v/>
      </c>
      <c r="AH1480" t="str" cm="1">
        <f t="array" aca="1" ref="AH1480" ca="1">IFERROR(INDIRECT("$ag"&amp;S1480),"")</f>
        <v/>
      </c>
      <c r="AI1480" t="e" cm="1">
        <f t="array" aca="1" ref="AI1480" ca="1">INDIRECT("O"&amp;S1480)</f>
        <v>#VALUE!</v>
      </c>
      <c r="AJ1480" t="str">
        <f t="shared" si="459"/>
        <v/>
      </c>
    </row>
    <row r="1481" spans="1:36" ht="16.5" customHeight="1">
      <c r="A1481" s="129"/>
      <c r="B1481" s="134"/>
      <c r="C1481" s="135"/>
      <c r="D1481" s="146"/>
      <c r="E1481" s="146"/>
      <c r="F1481" s="135"/>
      <c r="G1481" s="147"/>
      <c r="H1481" s="147"/>
      <c r="I1481" s="147"/>
      <c r="J1481" s="147"/>
      <c r="K1481" s="38"/>
      <c r="L1481" s="143"/>
      <c r="M1481" s="143"/>
      <c r="N1481" s="61"/>
      <c r="O1481" s="314"/>
      <c r="Q1481" t="str">
        <f t="shared" si="454"/>
        <v/>
      </c>
      <c r="S1481" t="e">
        <f t="shared" ca="1" si="443"/>
        <v>#VALUE!</v>
      </c>
      <c r="T1481" t="e">
        <f t="shared" ca="1" si="460"/>
        <v>#VALUE!</v>
      </c>
      <c r="U1481">
        <f t="shared" si="444"/>
        <v>1416</v>
      </c>
      <c r="V1481">
        <v>118.16666666667599</v>
      </c>
      <c r="W1481">
        <f t="shared" si="445"/>
        <v>118</v>
      </c>
      <c r="X1481" t="str" cm="1">
        <f t="array" aca="1" ref="X1481" ca="1">IFERROR(INDEX('PC&amp;PD'!$A$1:$AS$19,ROW('PC&amp;PD'!$A$19),MATCH(INDIRECT(T1481),'PC&amp;PD'!$A$1:$AS$1,0)),"")</f>
        <v/>
      </c>
      <c r="AA1481" t="str">
        <f t="shared" si="455"/>
        <v/>
      </c>
      <c r="AB1481" t="str">
        <f t="shared" si="456"/>
        <v/>
      </c>
      <c r="AC1481" t="e">
        <f t="shared" ca="1" si="457"/>
        <v>#VALUE!</v>
      </c>
      <c r="AD1481" t="str" cm="1">
        <f t="array" aca="1" ref="AD1481" ca="1">IFERROR(IF((LEFT(INDIRECT("$F"&amp;$S1481),4))="GOTS",IF($G1481="Organic","GOTS_Organic_raw",(IF($G1481="Responsible","GOTS_Responsible",(IF($G1481="No Attribute (Conventional)","GOTS_conventional",(IF($G1481="Recycled Pre/Post-Consumer","GOTS_pre_post",(IF($G1481="In-Conversion","GOTS_in_conversion",(IF($G1481="Sustainably Sourced","Sustainably_sourced",(IF($G1481="Recycled pre-consumer organic","GOTS_recycled_organic",""))))))))))))),IF($G1481="Organic","Organic",(IF($G1481="Responsible","Responsible",(IF($G1481="No Attribute (Conventional)","No_Attribute_Conventional",(IF($G1481="Recycled Pre/Post-Consumer","Recycled_Pre_Post_Consumer",(IF($G1481="In-Conversion","In_Conversion",(IF($G1481="Recycled Pre-Consumer","Recycled_Pre_Consumer",(IF($G1481="Recycled Post-Consumer","Recycled_Post_Consumer",(IF($G1481="Sustainably Sourced","Sustainably_sourced",(IF($G1481="Recycled pre-consumer organic","GOTS_recycled_organic","")))))))))))))))))),"")</f>
        <v/>
      </c>
      <c r="AE1481" t="e" cm="1">
        <f t="array" aca="1" ref="AE1481" ca="1">IF($I1481="",IF(INDIRECT("$F"&amp;$S1481)="","",IF(LEFT(INDIRECT("$F"&amp;$S1481),3)="GRS","GRS_RCS_RM",IF((LEFT(INDIRECT("$F"&amp;$S1481),3))="RCS","GRS_RCS_RM",IF(INDIRECT("$F"&amp;$S1481)="OCS (No Label)","OCS_Conversion_RM",IF(LEFT(INDIRECT("$F"&amp;$S1481),3)="OCS","OCS_RM",IF(RIGHT(INDIRECT("$F"&amp;$S1481),10)="conversion","GOTS_RM_conversion",IF((LEFT(INDIRECT("$F"&amp;$S1481),4))="GOTS","GOTS_RM","Responsible_RM"))))))),"DELETERM")</f>
        <v>#VALUE!</v>
      </c>
      <c r="AF1481" t="e" cm="1">
        <f t="array" aca="1" ref="AF1481" ca="1">IF($S1481="","",INDIRECT("$Z"&amp;$S1481))</f>
        <v>#VALUE!</v>
      </c>
      <c r="AG1481" t="str">
        <f t="shared" si="458"/>
        <v/>
      </c>
      <c r="AH1481" t="str" cm="1">
        <f t="array" aca="1" ref="AH1481" ca="1">IFERROR(INDIRECT("$ag"&amp;S1481),"")</f>
        <v/>
      </c>
      <c r="AI1481" t="e" cm="1">
        <f t="array" aca="1" ref="AI1481" ca="1">INDIRECT("O"&amp;S1481)</f>
        <v>#VALUE!</v>
      </c>
      <c r="AJ1481" t="str">
        <f t="shared" si="459"/>
        <v/>
      </c>
    </row>
    <row r="1482" spans="1:36" ht="16.5" customHeight="1">
      <c r="A1482" s="129"/>
      <c r="B1482" s="134"/>
      <c r="C1482" s="135"/>
      <c r="D1482" s="146"/>
      <c r="E1482" s="146"/>
      <c r="F1482" s="135"/>
      <c r="G1482" s="147"/>
      <c r="H1482" s="147"/>
      <c r="I1482" s="147"/>
      <c r="J1482" s="147"/>
      <c r="K1482" s="38"/>
      <c r="L1482" s="143"/>
      <c r="M1482" s="143"/>
      <c r="N1482" s="61"/>
      <c r="O1482" s="314"/>
      <c r="Q1482" t="str">
        <f t="shared" si="454"/>
        <v/>
      </c>
      <c r="S1482" t="e">
        <f t="shared" ca="1" si="443"/>
        <v>#VALUE!</v>
      </c>
      <c r="T1482" t="e">
        <f t="shared" ca="1" si="460"/>
        <v>#VALUE!</v>
      </c>
      <c r="U1482">
        <f t="shared" si="444"/>
        <v>1416</v>
      </c>
      <c r="V1482">
        <v>118.250000000009</v>
      </c>
      <c r="W1482">
        <f t="shared" si="445"/>
        <v>118</v>
      </c>
      <c r="X1482" t="str" cm="1">
        <f t="array" aca="1" ref="X1482" ca="1">IFERROR(INDEX('PC&amp;PD'!$A$1:$AS$19,ROW('PC&amp;PD'!$A$19),MATCH(INDIRECT(T1482),'PC&amp;PD'!$A$1:$AS$1,0)),"")</f>
        <v/>
      </c>
      <c r="AA1482" t="str">
        <f t="shared" si="455"/>
        <v/>
      </c>
      <c r="AB1482" t="str">
        <f t="shared" si="456"/>
        <v/>
      </c>
      <c r="AC1482" t="e">
        <f t="shared" ca="1" si="457"/>
        <v>#VALUE!</v>
      </c>
      <c r="AD1482" t="str" cm="1">
        <f t="array" aca="1" ref="AD1482" ca="1">IFERROR(IF((LEFT(INDIRECT("$F"&amp;$S1482),4))="GOTS",IF($G1482="Organic","GOTS_Organic_raw",(IF($G1482="Responsible","GOTS_Responsible",(IF($G1482="No Attribute (Conventional)","GOTS_conventional",(IF($G1482="Recycled Pre/Post-Consumer","GOTS_pre_post",(IF($G1482="In-Conversion","GOTS_in_conversion",(IF($G1482="Sustainably Sourced","Sustainably_sourced",(IF($G1482="Recycled pre-consumer organic","GOTS_recycled_organic",""))))))))))))),IF($G1482="Organic","Organic",(IF($G1482="Responsible","Responsible",(IF($G1482="No Attribute (Conventional)","No_Attribute_Conventional",(IF($G1482="Recycled Pre/Post-Consumer","Recycled_Pre_Post_Consumer",(IF($G1482="In-Conversion","In_Conversion",(IF($G1482="Recycled Pre-Consumer","Recycled_Pre_Consumer",(IF($G1482="Recycled Post-Consumer","Recycled_Post_Consumer",(IF($G1482="Sustainably Sourced","Sustainably_sourced",(IF($G1482="Recycled pre-consumer organic","GOTS_recycled_organic","")))))))))))))))))),"")</f>
        <v/>
      </c>
      <c r="AE1482" t="e" cm="1">
        <f t="array" aca="1" ref="AE1482" ca="1">IF($I1482="",IF(INDIRECT("$F"&amp;$S1482)="","",IF(LEFT(INDIRECT("$F"&amp;$S1482),3)="GRS","GRS_RCS_RM",IF((LEFT(INDIRECT("$F"&amp;$S1482),3))="RCS","GRS_RCS_RM",IF(INDIRECT("$F"&amp;$S1482)="OCS (No Label)","OCS_Conversion_RM",IF(LEFT(INDIRECT("$F"&amp;$S1482),3)="OCS","OCS_RM",IF(RIGHT(INDIRECT("$F"&amp;$S1482),10)="conversion","GOTS_RM_conversion",IF((LEFT(INDIRECT("$F"&amp;$S1482),4))="GOTS","GOTS_RM","Responsible_RM"))))))),"DELETERM")</f>
        <v>#VALUE!</v>
      </c>
      <c r="AF1482" t="e" cm="1">
        <f t="array" aca="1" ref="AF1482" ca="1">IF($S1482="","",INDIRECT("$Z"&amp;$S1482))</f>
        <v>#VALUE!</v>
      </c>
      <c r="AG1482" t="str">
        <f t="shared" si="458"/>
        <v/>
      </c>
      <c r="AH1482" t="str" cm="1">
        <f t="array" aca="1" ref="AH1482" ca="1">IFERROR(INDIRECT("$ag"&amp;S1482),"")</f>
        <v/>
      </c>
      <c r="AI1482" t="e" cm="1">
        <f t="array" aca="1" ref="AI1482" ca="1">INDIRECT("O"&amp;S1482)</f>
        <v>#VALUE!</v>
      </c>
      <c r="AJ1482" t="str">
        <f t="shared" si="459"/>
        <v/>
      </c>
    </row>
    <row r="1483" spans="1:36" ht="16.5" customHeight="1">
      <c r="A1483" s="129"/>
      <c r="B1483" s="134"/>
      <c r="C1483" s="135"/>
      <c r="D1483" s="146"/>
      <c r="E1483" s="146"/>
      <c r="F1483" s="135"/>
      <c r="G1483" s="147"/>
      <c r="H1483" s="147"/>
      <c r="I1483" s="147"/>
      <c r="J1483" s="147"/>
      <c r="K1483" s="38"/>
      <c r="L1483" s="143"/>
      <c r="M1483" s="143"/>
      <c r="N1483" s="61"/>
      <c r="O1483" s="314"/>
      <c r="Q1483" t="str">
        <f t="shared" si="454"/>
        <v/>
      </c>
      <c r="S1483" t="e">
        <f t="shared" ca="1" si="443"/>
        <v>#VALUE!</v>
      </c>
      <c r="T1483" t="e">
        <f t="shared" ca="1" si="460"/>
        <v>#VALUE!</v>
      </c>
      <c r="U1483">
        <f t="shared" si="444"/>
        <v>1416</v>
      </c>
      <c r="V1483">
        <v>118.33333333334301</v>
      </c>
      <c r="W1483">
        <f t="shared" si="445"/>
        <v>118</v>
      </c>
      <c r="X1483" t="str" cm="1">
        <f t="array" aca="1" ref="X1483" ca="1">IFERROR(INDEX('PC&amp;PD'!$A$1:$AS$19,ROW('PC&amp;PD'!$A$19),MATCH(INDIRECT(T1483),'PC&amp;PD'!$A$1:$AS$1,0)),"")</f>
        <v/>
      </c>
      <c r="AA1483" t="str">
        <f t="shared" si="455"/>
        <v/>
      </c>
      <c r="AB1483" t="str">
        <f t="shared" si="456"/>
        <v/>
      </c>
      <c r="AC1483" t="e">
        <f t="shared" ca="1" si="457"/>
        <v>#VALUE!</v>
      </c>
      <c r="AD1483" t="str" cm="1">
        <f t="array" aca="1" ref="AD1483" ca="1">IFERROR(IF((LEFT(INDIRECT("$F"&amp;$S1483),4))="GOTS",IF($G1483="Organic","GOTS_Organic_raw",(IF($G1483="Responsible","GOTS_Responsible",(IF($G1483="No Attribute (Conventional)","GOTS_conventional",(IF($G1483="Recycled Pre/Post-Consumer","GOTS_pre_post",(IF($G1483="In-Conversion","GOTS_in_conversion",(IF($G1483="Sustainably Sourced","Sustainably_sourced",(IF($G1483="Recycled pre-consumer organic","GOTS_recycled_organic",""))))))))))))),IF($G1483="Organic","Organic",(IF($G1483="Responsible","Responsible",(IF($G1483="No Attribute (Conventional)","No_Attribute_Conventional",(IF($G1483="Recycled Pre/Post-Consumer","Recycled_Pre_Post_Consumer",(IF($G1483="In-Conversion","In_Conversion",(IF($G1483="Recycled Pre-Consumer","Recycled_Pre_Consumer",(IF($G1483="Recycled Post-Consumer","Recycled_Post_Consumer",(IF($G1483="Sustainably Sourced","Sustainably_sourced",(IF($G1483="Recycled pre-consumer organic","GOTS_recycled_organic","")))))))))))))))))),"")</f>
        <v/>
      </c>
      <c r="AE1483" t="e" cm="1">
        <f t="array" aca="1" ref="AE1483" ca="1">IF($I1483="",IF(INDIRECT("$F"&amp;$S1483)="","",IF(LEFT(INDIRECT("$F"&amp;$S1483),3)="GRS","GRS_RCS_RM",IF((LEFT(INDIRECT("$F"&amp;$S1483),3))="RCS","GRS_RCS_RM",IF(INDIRECT("$F"&amp;$S1483)="OCS (No Label)","OCS_Conversion_RM",IF(LEFT(INDIRECT("$F"&amp;$S1483),3)="OCS","OCS_RM",IF(RIGHT(INDIRECT("$F"&amp;$S1483),10)="conversion","GOTS_RM_conversion",IF((LEFT(INDIRECT("$F"&amp;$S1483),4))="GOTS","GOTS_RM","Responsible_RM"))))))),"DELETERM")</f>
        <v>#VALUE!</v>
      </c>
      <c r="AF1483" t="e" cm="1">
        <f t="array" aca="1" ref="AF1483" ca="1">IF($S1483="","",INDIRECT("$Z"&amp;$S1483))</f>
        <v>#VALUE!</v>
      </c>
      <c r="AG1483" t="str">
        <f t="shared" si="458"/>
        <v/>
      </c>
      <c r="AH1483" t="str" cm="1">
        <f t="array" aca="1" ref="AH1483" ca="1">IFERROR(INDIRECT("$ag"&amp;S1483),"")</f>
        <v/>
      </c>
      <c r="AI1483" t="e" cm="1">
        <f t="array" aca="1" ref="AI1483" ca="1">INDIRECT("O"&amp;S1483)</f>
        <v>#VALUE!</v>
      </c>
      <c r="AJ1483" t="str">
        <f t="shared" si="459"/>
        <v/>
      </c>
    </row>
    <row r="1484" spans="1:36" ht="16.5" customHeight="1">
      <c r="A1484" s="129"/>
      <c r="B1484" s="134"/>
      <c r="C1484" s="135"/>
      <c r="D1484" s="146"/>
      <c r="E1484" s="146"/>
      <c r="F1484" s="135"/>
      <c r="G1484" s="147"/>
      <c r="H1484" s="147"/>
      <c r="I1484" s="147"/>
      <c r="J1484" s="147"/>
      <c r="K1484" s="38"/>
      <c r="L1484" s="143"/>
      <c r="M1484" s="143"/>
      <c r="N1484" s="61"/>
      <c r="O1484" s="314"/>
      <c r="Q1484" t="str">
        <f t="shared" si="454"/>
        <v/>
      </c>
      <c r="S1484" t="e">
        <f t="shared" ref="S1484:S1547" ca="1" si="463">IF(INDIRECT("A"&amp;$S$63+$U1484)&lt;&gt;"",$S$63+$U1484,"")</f>
        <v>#VALUE!</v>
      </c>
      <c r="T1484" t="e">
        <f t="shared" ca="1" si="460"/>
        <v>#VALUE!</v>
      </c>
      <c r="U1484">
        <f t="shared" ref="U1484:U1547" si="464">(12*W1484)</f>
        <v>1416</v>
      </c>
      <c r="V1484">
        <v>118.41666666667599</v>
      </c>
      <c r="W1484">
        <f t="shared" si="445"/>
        <v>118</v>
      </c>
      <c r="X1484" t="str" cm="1">
        <f t="array" aca="1" ref="X1484" ca="1">IFERROR(INDEX('PC&amp;PD'!$A$1:$AS$19,ROW('PC&amp;PD'!$A$19),MATCH(INDIRECT(T1484),'PC&amp;PD'!$A$1:$AS$1,0)),"")</f>
        <v/>
      </c>
      <c r="AA1484" t="str">
        <f t="shared" si="455"/>
        <v/>
      </c>
      <c r="AB1484" t="str">
        <f t="shared" si="456"/>
        <v/>
      </c>
      <c r="AC1484" t="e">
        <f t="shared" ca="1" si="457"/>
        <v>#VALUE!</v>
      </c>
      <c r="AD1484" t="str" cm="1">
        <f t="array" aca="1" ref="AD1484" ca="1">IFERROR(IF((LEFT(INDIRECT("$F"&amp;$S1484),4))="GOTS",IF($G1484="Organic","GOTS_Organic_raw",(IF($G1484="Responsible","GOTS_Responsible",(IF($G1484="No Attribute (Conventional)","GOTS_conventional",(IF($G1484="Recycled Pre/Post-Consumer","GOTS_pre_post",(IF($G1484="In-Conversion","GOTS_in_conversion",(IF($G1484="Sustainably Sourced","Sustainably_sourced",(IF($G1484="Recycled pre-consumer organic","GOTS_recycled_organic",""))))))))))))),IF($G1484="Organic","Organic",(IF($G1484="Responsible","Responsible",(IF($G1484="No Attribute (Conventional)","No_Attribute_Conventional",(IF($G1484="Recycled Pre/Post-Consumer","Recycled_Pre_Post_Consumer",(IF($G1484="In-Conversion","In_Conversion",(IF($G1484="Recycled Pre-Consumer","Recycled_Pre_Consumer",(IF($G1484="Recycled Post-Consumer","Recycled_Post_Consumer",(IF($G1484="Sustainably Sourced","Sustainably_sourced",(IF($G1484="Recycled pre-consumer organic","GOTS_recycled_organic","")))))))))))))))))),"")</f>
        <v/>
      </c>
      <c r="AE1484" t="e" cm="1">
        <f t="array" aca="1" ref="AE1484" ca="1">IF($I1484="",IF(INDIRECT("$F"&amp;$S1484)="","",IF(LEFT(INDIRECT("$F"&amp;$S1484),3)="GRS","GRS_RCS_RM",IF((LEFT(INDIRECT("$F"&amp;$S1484),3))="RCS","GRS_RCS_RM",IF(INDIRECT("$F"&amp;$S1484)="OCS (No Label)","OCS_Conversion_RM",IF(LEFT(INDIRECT("$F"&amp;$S1484),3)="OCS","OCS_RM",IF(RIGHT(INDIRECT("$F"&amp;$S1484),10)="conversion","GOTS_RM_conversion",IF((LEFT(INDIRECT("$F"&amp;$S1484),4))="GOTS","GOTS_RM","Responsible_RM"))))))),"DELETERM")</f>
        <v>#VALUE!</v>
      </c>
      <c r="AF1484" t="e" cm="1">
        <f t="array" aca="1" ref="AF1484" ca="1">IF($S1484="","",INDIRECT("$Z"&amp;$S1484))</f>
        <v>#VALUE!</v>
      </c>
      <c r="AG1484" t="str">
        <f t="shared" si="458"/>
        <v/>
      </c>
      <c r="AH1484" t="str" cm="1">
        <f t="array" aca="1" ref="AH1484" ca="1">IFERROR(INDIRECT("$ag"&amp;S1484),"")</f>
        <v/>
      </c>
      <c r="AI1484" t="e" cm="1">
        <f t="array" aca="1" ref="AI1484" ca="1">INDIRECT("O"&amp;S1484)</f>
        <v>#VALUE!</v>
      </c>
      <c r="AJ1484" t="str">
        <f t="shared" si="459"/>
        <v/>
      </c>
    </row>
    <row r="1485" spans="1:36" ht="16.5" customHeight="1">
      <c r="A1485" s="130"/>
      <c r="B1485" s="136"/>
      <c r="C1485" s="137"/>
      <c r="D1485" s="146"/>
      <c r="E1485" s="146"/>
      <c r="F1485" s="137"/>
      <c r="G1485" s="147"/>
      <c r="H1485" s="147"/>
      <c r="I1485" s="147"/>
      <c r="J1485" s="147"/>
      <c r="K1485" s="38"/>
      <c r="L1485" s="144"/>
      <c r="M1485" s="144"/>
      <c r="N1485" s="61"/>
      <c r="O1485" s="314"/>
      <c r="Q1485" t="str">
        <f t="shared" si="454"/>
        <v/>
      </c>
      <c r="S1485" t="e">
        <f t="shared" ca="1" si="463"/>
        <v>#VALUE!</v>
      </c>
      <c r="T1485" t="e">
        <f t="shared" ca="1" si="460"/>
        <v>#VALUE!</v>
      </c>
      <c r="U1485">
        <f t="shared" si="464"/>
        <v>1416</v>
      </c>
      <c r="V1485">
        <v>118.500000000009</v>
      </c>
      <c r="W1485">
        <f t="shared" si="445"/>
        <v>118</v>
      </c>
      <c r="X1485" t="str" cm="1">
        <f t="array" aca="1" ref="X1485" ca="1">IFERROR(INDEX('PC&amp;PD'!$A$1:$AS$19,ROW('PC&amp;PD'!$A$19),MATCH(INDIRECT(T1485),'PC&amp;PD'!$A$1:$AS$1,0)),"")</f>
        <v/>
      </c>
      <c r="AA1485" t="str">
        <f t="shared" si="455"/>
        <v/>
      </c>
      <c r="AB1485" t="str">
        <f t="shared" si="456"/>
        <v/>
      </c>
      <c r="AC1485" t="e">
        <f t="shared" ca="1" si="457"/>
        <v>#VALUE!</v>
      </c>
      <c r="AD1485" t="str" cm="1">
        <f t="array" aca="1" ref="AD1485" ca="1">IFERROR(IF((LEFT(INDIRECT("$F"&amp;$S1485),4))="GOTS",IF($G1485="Organic","GOTS_Organic_raw",(IF($G1485="Responsible","GOTS_Responsible",(IF($G1485="No Attribute (Conventional)","GOTS_conventional",(IF($G1485="Recycled Pre/Post-Consumer","GOTS_pre_post",(IF($G1485="In-Conversion","GOTS_in_conversion",(IF($G1485="Sustainably Sourced","Sustainably_sourced",(IF($G1485="Recycled pre-consumer organic","GOTS_recycled_organic",""))))))))))))),IF($G1485="Organic","Organic",(IF($G1485="Responsible","Responsible",(IF($G1485="No Attribute (Conventional)","No_Attribute_Conventional",(IF($G1485="Recycled Pre/Post-Consumer","Recycled_Pre_Post_Consumer",(IF($G1485="In-Conversion","In_Conversion",(IF($G1485="Recycled Pre-Consumer","Recycled_Pre_Consumer",(IF($G1485="Recycled Post-Consumer","Recycled_Post_Consumer",(IF($G1485="Sustainably Sourced","Sustainably_sourced",(IF($G1485="Recycled pre-consumer organic","GOTS_recycled_organic","")))))))))))))))))),"")</f>
        <v/>
      </c>
      <c r="AE1485" t="e" cm="1">
        <f t="array" aca="1" ref="AE1485" ca="1">IF($I1485="",IF(INDIRECT("$F"&amp;$S1485)="","",IF(LEFT(INDIRECT("$F"&amp;$S1485),3)="GRS","GRS_RCS_RM",IF((LEFT(INDIRECT("$F"&amp;$S1485),3))="RCS","GRS_RCS_RM",IF(INDIRECT("$F"&amp;$S1485)="OCS (No Label)","OCS_Conversion_RM",IF(LEFT(INDIRECT("$F"&amp;$S1485),3)="OCS","OCS_RM",IF(RIGHT(INDIRECT("$F"&amp;$S1485),10)="conversion","GOTS_RM_conversion",IF((LEFT(INDIRECT("$F"&amp;$S1485),4))="GOTS","GOTS_RM","Responsible_RM"))))))),"DELETERM")</f>
        <v>#VALUE!</v>
      </c>
      <c r="AF1485" t="e" cm="1">
        <f t="array" aca="1" ref="AF1485" ca="1">IF($S1485="","",INDIRECT("$Z"&amp;$S1485))</f>
        <v>#VALUE!</v>
      </c>
      <c r="AG1485" t="str">
        <f t="shared" si="458"/>
        <v/>
      </c>
      <c r="AH1485" t="str" cm="1">
        <f t="array" aca="1" ref="AH1485" ca="1">IFERROR(INDIRECT("$ag"&amp;S1485),"")</f>
        <v/>
      </c>
      <c r="AI1485" t="e" cm="1">
        <f t="array" aca="1" ref="AI1485" ca="1">INDIRECT("O"&amp;S1485)</f>
        <v>#VALUE!</v>
      </c>
      <c r="AJ1485" t="str">
        <f t="shared" si="459"/>
        <v/>
      </c>
    </row>
    <row r="1486" spans="1:36" ht="16.5" customHeight="1">
      <c r="A1486" s="130"/>
      <c r="B1486" s="136"/>
      <c r="C1486" s="137"/>
      <c r="D1486" s="146"/>
      <c r="E1486" s="146"/>
      <c r="F1486" s="137"/>
      <c r="G1486" s="147"/>
      <c r="H1486" s="147"/>
      <c r="I1486" s="147"/>
      <c r="J1486" s="147"/>
      <c r="K1486" s="38"/>
      <c r="L1486" s="144"/>
      <c r="M1486" s="144"/>
      <c r="N1486" s="61"/>
      <c r="O1486" s="314"/>
      <c r="Q1486" t="str">
        <f t="shared" si="454"/>
        <v/>
      </c>
      <c r="S1486" t="e">
        <f t="shared" ca="1" si="463"/>
        <v>#VALUE!</v>
      </c>
      <c r="T1486" t="e">
        <f t="shared" ca="1" si="460"/>
        <v>#VALUE!</v>
      </c>
      <c r="U1486">
        <f t="shared" si="464"/>
        <v>1416</v>
      </c>
      <c r="V1486">
        <v>118.58333333334301</v>
      </c>
      <c r="W1486">
        <f t="shared" si="445"/>
        <v>118</v>
      </c>
      <c r="X1486" t="str" cm="1">
        <f t="array" aca="1" ref="X1486" ca="1">IFERROR(INDEX('PC&amp;PD'!$A$1:$AS$19,ROW('PC&amp;PD'!$A$19),MATCH(INDIRECT(T1486),'PC&amp;PD'!$A$1:$AS$1,0)),"")</f>
        <v/>
      </c>
      <c r="AA1486" t="str">
        <f t="shared" si="455"/>
        <v/>
      </c>
      <c r="AB1486" t="str">
        <f t="shared" si="456"/>
        <v/>
      </c>
      <c r="AC1486" t="e">
        <f t="shared" ca="1" si="457"/>
        <v>#VALUE!</v>
      </c>
      <c r="AD1486" t="str" cm="1">
        <f t="array" aca="1" ref="AD1486" ca="1">IFERROR(IF((LEFT(INDIRECT("$F"&amp;$S1486),4))="GOTS",IF($G1486="Organic","GOTS_Organic_raw",(IF($G1486="Responsible","GOTS_Responsible",(IF($G1486="No Attribute (Conventional)","GOTS_conventional",(IF($G1486="Recycled Pre/Post-Consumer","GOTS_pre_post",(IF($G1486="In-Conversion","GOTS_in_conversion",(IF($G1486="Sustainably Sourced","Sustainably_sourced",(IF($G1486="Recycled pre-consumer organic","GOTS_recycled_organic",""))))))))))))),IF($G1486="Organic","Organic",(IF($G1486="Responsible","Responsible",(IF($G1486="No Attribute (Conventional)","No_Attribute_Conventional",(IF($G1486="Recycled Pre/Post-Consumer","Recycled_Pre_Post_Consumer",(IF($G1486="In-Conversion","In_Conversion",(IF($G1486="Recycled Pre-Consumer","Recycled_Pre_Consumer",(IF($G1486="Recycled Post-Consumer","Recycled_Post_Consumer",(IF($G1486="Sustainably Sourced","Sustainably_sourced",(IF($G1486="Recycled pre-consumer organic","GOTS_recycled_organic","")))))))))))))))))),"")</f>
        <v/>
      </c>
      <c r="AE1486" t="e" cm="1">
        <f t="array" aca="1" ref="AE1486" ca="1">IF($I1486="",IF(INDIRECT("$F"&amp;$S1486)="","",IF(LEFT(INDIRECT("$F"&amp;$S1486),3)="GRS","GRS_RCS_RM",IF((LEFT(INDIRECT("$F"&amp;$S1486),3))="RCS","GRS_RCS_RM",IF(INDIRECT("$F"&amp;$S1486)="OCS (No Label)","OCS_Conversion_RM",IF(LEFT(INDIRECT("$F"&amp;$S1486),3)="OCS","OCS_RM",IF(RIGHT(INDIRECT("$F"&amp;$S1486),10)="conversion","GOTS_RM_conversion",IF((LEFT(INDIRECT("$F"&amp;$S1486),4))="GOTS","GOTS_RM","Responsible_RM"))))))),"DELETERM")</f>
        <v>#VALUE!</v>
      </c>
      <c r="AF1486" t="e" cm="1">
        <f t="array" aca="1" ref="AF1486" ca="1">IF($S1486="","",INDIRECT("$Z"&amp;$S1486))</f>
        <v>#VALUE!</v>
      </c>
      <c r="AG1486" t="str">
        <f t="shared" si="458"/>
        <v/>
      </c>
      <c r="AH1486" t="str" cm="1">
        <f t="array" aca="1" ref="AH1486" ca="1">IFERROR(INDIRECT("$ag"&amp;S1486),"")</f>
        <v/>
      </c>
      <c r="AI1486" t="e" cm="1">
        <f t="array" aca="1" ref="AI1486" ca="1">INDIRECT("O"&amp;S1486)</f>
        <v>#VALUE!</v>
      </c>
      <c r="AJ1486" t="str">
        <f t="shared" si="459"/>
        <v/>
      </c>
    </row>
    <row r="1487" spans="1:36" ht="16.5" customHeight="1">
      <c r="A1487" s="130"/>
      <c r="B1487" s="136"/>
      <c r="C1487" s="137"/>
      <c r="D1487" s="146"/>
      <c r="E1487" s="146"/>
      <c r="F1487" s="137"/>
      <c r="G1487" s="147"/>
      <c r="H1487" s="147"/>
      <c r="I1487" s="147"/>
      <c r="J1487" s="147"/>
      <c r="K1487" s="38"/>
      <c r="L1487" s="144"/>
      <c r="M1487" s="144"/>
      <c r="N1487" s="61"/>
      <c r="O1487" s="314"/>
      <c r="Q1487" t="str">
        <f t="shared" si="454"/>
        <v/>
      </c>
      <c r="S1487" t="e">
        <f t="shared" ca="1" si="463"/>
        <v>#VALUE!</v>
      </c>
      <c r="T1487" t="e">
        <f t="shared" ca="1" si="460"/>
        <v>#VALUE!</v>
      </c>
      <c r="U1487">
        <f t="shared" si="464"/>
        <v>1416</v>
      </c>
      <c r="V1487">
        <v>118.66666666667599</v>
      </c>
      <c r="W1487">
        <f t="shared" si="445"/>
        <v>118</v>
      </c>
      <c r="X1487" t="str" cm="1">
        <f t="array" aca="1" ref="X1487" ca="1">IFERROR(INDEX('PC&amp;PD'!$A$1:$AS$19,ROW('PC&amp;PD'!$A$19),MATCH(INDIRECT(T1487),'PC&amp;PD'!$A$1:$AS$1,0)),"")</f>
        <v/>
      </c>
      <c r="AA1487" t="str">
        <f t="shared" si="455"/>
        <v/>
      </c>
      <c r="AB1487" t="str">
        <f t="shared" si="456"/>
        <v/>
      </c>
      <c r="AC1487" t="e">
        <f t="shared" ca="1" si="457"/>
        <v>#VALUE!</v>
      </c>
      <c r="AD1487" t="str" cm="1">
        <f t="array" aca="1" ref="AD1487" ca="1">IFERROR(IF((LEFT(INDIRECT("$F"&amp;$S1487),4))="GOTS",IF($G1487="Organic","GOTS_Organic_raw",(IF($G1487="Responsible","GOTS_Responsible",(IF($G1487="No Attribute (Conventional)","GOTS_conventional",(IF($G1487="Recycled Pre/Post-Consumer","GOTS_pre_post",(IF($G1487="In-Conversion","GOTS_in_conversion",(IF($G1487="Sustainably Sourced","Sustainably_sourced",(IF($G1487="Recycled pre-consumer organic","GOTS_recycled_organic",""))))))))))))),IF($G1487="Organic","Organic",(IF($G1487="Responsible","Responsible",(IF($G1487="No Attribute (Conventional)","No_Attribute_Conventional",(IF($G1487="Recycled Pre/Post-Consumer","Recycled_Pre_Post_Consumer",(IF($G1487="In-Conversion","In_Conversion",(IF($G1487="Recycled Pre-Consumer","Recycled_Pre_Consumer",(IF($G1487="Recycled Post-Consumer","Recycled_Post_Consumer",(IF($G1487="Sustainably Sourced","Sustainably_sourced",(IF($G1487="Recycled pre-consumer organic","GOTS_recycled_organic","")))))))))))))))))),"")</f>
        <v/>
      </c>
      <c r="AE1487" t="e" cm="1">
        <f t="array" aca="1" ref="AE1487" ca="1">IF($I1487="",IF(INDIRECT("$F"&amp;$S1487)="","",IF(LEFT(INDIRECT("$F"&amp;$S1487),3)="GRS","GRS_RCS_RM",IF((LEFT(INDIRECT("$F"&amp;$S1487),3))="RCS","GRS_RCS_RM",IF(INDIRECT("$F"&amp;$S1487)="OCS (No Label)","OCS_Conversion_RM",IF(LEFT(INDIRECT("$F"&amp;$S1487),3)="OCS","OCS_RM",IF(RIGHT(INDIRECT("$F"&amp;$S1487),10)="conversion","GOTS_RM_conversion",IF((LEFT(INDIRECT("$F"&amp;$S1487),4))="GOTS","GOTS_RM","Responsible_RM"))))))),"DELETERM")</f>
        <v>#VALUE!</v>
      </c>
      <c r="AF1487" t="e" cm="1">
        <f t="array" aca="1" ref="AF1487" ca="1">IF($S1487="","",INDIRECT("$Z"&amp;$S1487))</f>
        <v>#VALUE!</v>
      </c>
      <c r="AG1487" t="str">
        <f t="shared" si="458"/>
        <v/>
      </c>
      <c r="AH1487" t="str" cm="1">
        <f t="array" aca="1" ref="AH1487" ca="1">IFERROR(INDIRECT("$ag"&amp;S1487),"")</f>
        <v/>
      </c>
      <c r="AI1487" t="e" cm="1">
        <f t="array" aca="1" ref="AI1487" ca="1">INDIRECT("O"&amp;S1487)</f>
        <v>#VALUE!</v>
      </c>
      <c r="AJ1487" t="str">
        <f t="shared" si="459"/>
        <v/>
      </c>
    </row>
    <row r="1488" spans="1:36" ht="16.5" customHeight="1">
      <c r="A1488" s="130"/>
      <c r="B1488" s="136"/>
      <c r="C1488" s="137"/>
      <c r="D1488" s="146"/>
      <c r="E1488" s="146"/>
      <c r="F1488" s="137"/>
      <c r="G1488" s="147"/>
      <c r="H1488" s="147"/>
      <c r="I1488" s="147"/>
      <c r="J1488" s="147"/>
      <c r="K1488" s="38"/>
      <c r="L1488" s="144"/>
      <c r="M1488" s="144"/>
      <c r="N1488" s="61"/>
      <c r="O1488" s="314"/>
      <c r="Q1488" t="str">
        <f t="shared" si="454"/>
        <v/>
      </c>
      <c r="S1488" t="e">
        <f t="shared" ca="1" si="463"/>
        <v>#VALUE!</v>
      </c>
      <c r="T1488" t="e">
        <f t="shared" ca="1" si="460"/>
        <v>#VALUE!</v>
      </c>
      <c r="U1488">
        <f t="shared" si="464"/>
        <v>1416</v>
      </c>
      <c r="V1488">
        <v>118.750000000009</v>
      </c>
      <c r="W1488">
        <f t="shared" si="445"/>
        <v>118</v>
      </c>
      <c r="X1488" t="str" cm="1">
        <f t="array" aca="1" ref="X1488" ca="1">IFERROR(INDEX('PC&amp;PD'!$A$1:$AS$19,ROW('PC&amp;PD'!$A$19),MATCH(INDIRECT(T1488),'PC&amp;PD'!$A$1:$AS$1,0)),"")</f>
        <v/>
      </c>
      <c r="AA1488" t="str">
        <f t="shared" si="455"/>
        <v/>
      </c>
      <c r="AB1488" t="str">
        <f t="shared" si="456"/>
        <v/>
      </c>
      <c r="AC1488" t="e">
        <f t="shared" ca="1" si="457"/>
        <v>#VALUE!</v>
      </c>
      <c r="AD1488" t="str" cm="1">
        <f t="array" aca="1" ref="AD1488" ca="1">IFERROR(IF((LEFT(INDIRECT("$F"&amp;$S1488),4))="GOTS",IF($G1488="Organic","GOTS_Organic_raw",(IF($G1488="Responsible","GOTS_Responsible",(IF($G1488="No Attribute (Conventional)","GOTS_conventional",(IF($G1488="Recycled Pre/Post-Consumer","GOTS_pre_post",(IF($G1488="In-Conversion","GOTS_in_conversion",(IF($G1488="Sustainably Sourced","Sustainably_sourced",(IF($G1488="Recycled pre-consumer organic","GOTS_recycled_organic",""))))))))))))),IF($G1488="Organic","Organic",(IF($G1488="Responsible","Responsible",(IF($G1488="No Attribute (Conventional)","No_Attribute_Conventional",(IF($G1488="Recycled Pre/Post-Consumer","Recycled_Pre_Post_Consumer",(IF($G1488="In-Conversion","In_Conversion",(IF($G1488="Recycled Pre-Consumer","Recycled_Pre_Consumer",(IF($G1488="Recycled Post-Consumer","Recycled_Post_Consumer",(IF($G1488="Sustainably Sourced","Sustainably_sourced",(IF($G1488="Recycled pre-consumer organic","GOTS_recycled_organic","")))))))))))))))))),"")</f>
        <v/>
      </c>
      <c r="AE1488" t="e" cm="1">
        <f t="array" aca="1" ref="AE1488" ca="1">IF($I1488="",IF(INDIRECT("$F"&amp;$S1488)="","",IF(LEFT(INDIRECT("$F"&amp;$S1488),3)="GRS","GRS_RCS_RM",IF((LEFT(INDIRECT("$F"&amp;$S1488),3))="RCS","GRS_RCS_RM",IF(INDIRECT("$F"&amp;$S1488)="OCS (No Label)","OCS_Conversion_RM",IF(LEFT(INDIRECT("$F"&amp;$S1488),3)="OCS","OCS_RM",IF(RIGHT(INDIRECT("$F"&amp;$S1488),10)="conversion","GOTS_RM_conversion",IF((LEFT(INDIRECT("$F"&amp;$S1488),4))="GOTS","GOTS_RM","Responsible_RM"))))))),"DELETERM")</f>
        <v>#VALUE!</v>
      </c>
      <c r="AF1488" t="e" cm="1">
        <f t="array" aca="1" ref="AF1488" ca="1">IF($S1488="","",INDIRECT("$Z"&amp;$S1488))</f>
        <v>#VALUE!</v>
      </c>
      <c r="AG1488" t="str">
        <f t="shared" si="458"/>
        <v/>
      </c>
      <c r="AH1488" t="str" cm="1">
        <f t="array" aca="1" ref="AH1488" ca="1">IFERROR(INDIRECT("$ag"&amp;S1488),"")</f>
        <v/>
      </c>
      <c r="AI1488" t="e" cm="1">
        <f t="array" aca="1" ref="AI1488" ca="1">INDIRECT("O"&amp;S1488)</f>
        <v>#VALUE!</v>
      </c>
      <c r="AJ1488" t="str">
        <f t="shared" si="459"/>
        <v/>
      </c>
    </row>
    <row r="1489" spans="1:36" ht="16.5" customHeight="1">
      <c r="A1489" s="130"/>
      <c r="B1489" s="136"/>
      <c r="C1489" s="137"/>
      <c r="D1489" s="146"/>
      <c r="E1489" s="146"/>
      <c r="F1489" s="137"/>
      <c r="G1489" s="147"/>
      <c r="H1489" s="147"/>
      <c r="I1489" s="147"/>
      <c r="J1489" s="147"/>
      <c r="K1489" s="38"/>
      <c r="L1489" s="144"/>
      <c r="M1489" s="144"/>
      <c r="N1489" s="61"/>
      <c r="O1489" s="314"/>
      <c r="Q1489" t="str">
        <f t="shared" si="454"/>
        <v/>
      </c>
      <c r="S1489" t="e">
        <f t="shared" ca="1" si="463"/>
        <v>#VALUE!</v>
      </c>
      <c r="T1489" t="e">
        <f t="shared" ca="1" si="460"/>
        <v>#VALUE!</v>
      </c>
      <c r="U1489">
        <f t="shared" si="464"/>
        <v>1416</v>
      </c>
      <c r="V1489">
        <v>118.83333333334301</v>
      </c>
      <c r="W1489">
        <f t="shared" si="445"/>
        <v>118</v>
      </c>
      <c r="X1489" t="str" cm="1">
        <f t="array" aca="1" ref="X1489" ca="1">IFERROR(INDEX('PC&amp;PD'!$A$1:$AS$19,ROW('PC&amp;PD'!$A$19),MATCH(INDIRECT(T1489),'PC&amp;PD'!$A$1:$AS$1,0)),"")</f>
        <v/>
      </c>
      <c r="AA1489" t="str">
        <f t="shared" si="455"/>
        <v/>
      </c>
      <c r="AB1489" t="str">
        <f t="shared" si="456"/>
        <v/>
      </c>
      <c r="AC1489" t="e">
        <f t="shared" ca="1" si="457"/>
        <v>#VALUE!</v>
      </c>
      <c r="AD1489" t="str" cm="1">
        <f t="array" aca="1" ref="AD1489" ca="1">IFERROR(IF((LEFT(INDIRECT("$F"&amp;$S1489),4))="GOTS",IF($G1489="Organic","GOTS_Organic_raw",(IF($G1489="Responsible","GOTS_Responsible",(IF($G1489="No Attribute (Conventional)","GOTS_conventional",(IF($G1489="Recycled Pre/Post-Consumer","GOTS_pre_post",(IF($G1489="In-Conversion","GOTS_in_conversion",(IF($G1489="Sustainably Sourced","Sustainably_sourced",(IF($G1489="Recycled pre-consumer organic","GOTS_recycled_organic",""))))))))))))),IF($G1489="Organic","Organic",(IF($G1489="Responsible","Responsible",(IF($G1489="No Attribute (Conventional)","No_Attribute_Conventional",(IF($G1489="Recycled Pre/Post-Consumer","Recycled_Pre_Post_Consumer",(IF($G1489="In-Conversion","In_Conversion",(IF($G1489="Recycled Pre-Consumer","Recycled_Pre_Consumer",(IF($G1489="Recycled Post-Consumer","Recycled_Post_Consumer",(IF($G1489="Sustainably Sourced","Sustainably_sourced",(IF($G1489="Recycled pre-consumer organic","GOTS_recycled_organic","")))))))))))))))))),"")</f>
        <v/>
      </c>
      <c r="AE1489" t="e" cm="1">
        <f t="array" aca="1" ref="AE1489" ca="1">IF($I1489="",IF(INDIRECT("$F"&amp;$S1489)="","",IF(LEFT(INDIRECT("$F"&amp;$S1489),3)="GRS","GRS_RCS_RM",IF((LEFT(INDIRECT("$F"&amp;$S1489),3))="RCS","GRS_RCS_RM",IF(INDIRECT("$F"&amp;$S1489)="OCS (No Label)","OCS_Conversion_RM",IF(LEFT(INDIRECT("$F"&amp;$S1489),3)="OCS","OCS_RM",IF(RIGHT(INDIRECT("$F"&amp;$S1489),10)="conversion","GOTS_RM_conversion",IF((LEFT(INDIRECT("$F"&amp;$S1489),4))="GOTS","GOTS_RM","Responsible_RM"))))))),"DELETERM")</f>
        <v>#VALUE!</v>
      </c>
      <c r="AF1489" t="e" cm="1">
        <f t="array" aca="1" ref="AF1489" ca="1">IF($S1489="","",INDIRECT("$Z"&amp;$S1489))</f>
        <v>#VALUE!</v>
      </c>
      <c r="AG1489" t="str">
        <f t="shared" si="458"/>
        <v/>
      </c>
      <c r="AH1489" t="str" cm="1">
        <f t="array" aca="1" ref="AH1489" ca="1">IFERROR(INDIRECT("$ag"&amp;S1489),"")</f>
        <v/>
      </c>
      <c r="AI1489" t="e" cm="1">
        <f t="array" aca="1" ref="AI1489" ca="1">INDIRECT("O"&amp;S1489)</f>
        <v>#VALUE!</v>
      </c>
      <c r="AJ1489" t="str">
        <f t="shared" si="459"/>
        <v/>
      </c>
    </row>
    <row r="1490" spans="1:36" ht="16.5" customHeight="1" thickBot="1">
      <c r="A1490" s="131"/>
      <c r="B1490" s="138"/>
      <c r="C1490" s="139"/>
      <c r="D1490" s="148"/>
      <c r="E1490" s="148"/>
      <c r="F1490" s="139"/>
      <c r="G1490" s="149"/>
      <c r="H1490" s="149"/>
      <c r="I1490" s="149"/>
      <c r="J1490" s="149"/>
      <c r="K1490" s="39"/>
      <c r="L1490" s="145"/>
      <c r="M1490" s="145"/>
      <c r="N1490" s="62"/>
      <c r="O1490" s="315"/>
      <c r="Q1490" t="str">
        <f t="shared" si="454"/>
        <v/>
      </c>
      <c r="S1490" t="e">
        <f t="shared" ca="1" si="463"/>
        <v>#VALUE!</v>
      </c>
      <c r="T1490" t="e">
        <f t="shared" ca="1" si="460"/>
        <v>#VALUE!</v>
      </c>
      <c r="U1490">
        <f t="shared" si="464"/>
        <v>1416</v>
      </c>
      <c r="V1490">
        <v>118.91666666667599</v>
      </c>
      <c r="W1490">
        <f t="shared" si="445"/>
        <v>118</v>
      </c>
      <c r="X1490" t="str" cm="1">
        <f t="array" aca="1" ref="X1490" ca="1">IFERROR(INDEX('PC&amp;PD'!$A$1:$AS$19,ROW('PC&amp;PD'!$A$19),MATCH(INDIRECT(T1490),'PC&amp;PD'!$A$1:$AS$1,0)),"")</f>
        <v/>
      </c>
      <c r="AA1490" t="str">
        <f t="shared" si="455"/>
        <v/>
      </c>
      <c r="AB1490" t="str">
        <f t="shared" si="456"/>
        <v/>
      </c>
      <c r="AC1490" t="e">
        <f t="shared" ca="1" si="457"/>
        <v>#VALUE!</v>
      </c>
      <c r="AD1490" t="str" cm="1">
        <f t="array" aca="1" ref="AD1490" ca="1">IFERROR(IF((LEFT(INDIRECT("$F"&amp;$S1490),4))="GOTS",IF($G1490="Organic","GOTS_Organic_raw",(IF($G1490="Responsible","GOTS_Responsible",(IF($G1490="No Attribute (Conventional)","GOTS_conventional",(IF($G1490="Recycled Pre/Post-Consumer","GOTS_pre_post",(IF($G1490="In-Conversion","GOTS_in_conversion",(IF($G1490="Sustainably Sourced","Sustainably_sourced",(IF($G1490="Recycled pre-consumer organic","GOTS_recycled_organic",""))))))))))))),IF($G1490="Organic","Organic",(IF($G1490="Responsible","Responsible",(IF($G1490="No Attribute (Conventional)","No_Attribute_Conventional",(IF($G1490="Recycled Pre/Post-Consumer","Recycled_Pre_Post_Consumer",(IF($G1490="In-Conversion","In_Conversion",(IF($G1490="Recycled Pre-Consumer","Recycled_Pre_Consumer",(IF($G1490="Recycled Post-Consumer","Recycled_Post_Consumer",(IF($G1490="Sustainably Sourced","Sustainably_sourced",(IF($G1490="Recycled pre-consumer organic","GOTS_recycled_organic","")))))))))))))))))),"")</f>
        <v/>
      </c>
      <c r="AE1490" t="e" cm="1">
        <f t="array" aca="1" ref="AE1490" ca="1">IF($I1490="",IF(INDIRECT("$F"&amp;$S1490)="","",IF(LEFT(INDIRECT("$F"&amp;$S1490),3)="GRS","GRS_RCS_RM",IF((LEFT(INDIRECT("$F"&amp;$S1490),3))="RCS","GRS_RCS_RM",IF(INDIRECT("$F"&amp;$S1490)="OCS (No Label)","OCS_Conversion_RM",IF(LEFT(INDIRECT("$F"&amp;$S1490),3)="OCS","OCS_RM",IF(RIGHT(INDIRECT("$F"&amp;$S1490),10)="conversion","GOTS_RM_conversion",IF((LEFT(INDIRECT("$F"&amp;$S1490),4))="GOTS","GOTS_RM","Responsible_RM"))))))),"DELETERM")</f>
        <v>#VALUE!</v>
      </c>
      <c r="AF1490" t="e" cm="1">
        <f t="array" aca="1" ref="AF1490" ca="1">IF($S1490="","",INDIRECT("$Z"&amp;$S1490))</f>
        <v>#VALUE!</v>
      </c>
      <c r="AG1490" t="str">
        <f t="shared" si="458"/>
        <v/>
      </c>
      <c r="AH1490" t="str" cm="1">
        <f t="array" aca="1" ref="AH1490" ca="1">IFERROR(INDIRECT("$ag"&amp;S1490),"")</f>
        <v/>
      </c>
      <c r="AI1490" t="e" cm="1">
        <f t="array" aca="1" ref="AI1490" ca="1">INDIRECT("O"&amp;S1490)</f>
        <v>#VALUE!</v>
      </c>
      <c r="AJ1490" t="str">
        <f t="shared" si="459"/>
        <v/>
      </c>
    </row>
    <row r="1491" spans="1:36" ht="16.5" customHeight="1">
      <c r="A1491" s="128" t="str">
        <f>IF(B1491="","",COUNTA($B$63:$B1491))</f>
        <v/>
      </c>
      <c r="B1491" s="132"/>
      <c r="C1491" s="133"/>
      <c r="D1491" s="140"/>
      <c r="E1491" s="140"/>
      <c r="F1491" s="133"/>
      <c r="G1491" s="141"/>
      <c r="H1491" s="141"/>
      <c r="I1491" s="141"/>
      <c r="J1491" s="141"/>
      <c r="K1491" s="37"/>
      <c r="L1491" s="142" t="str">
        <f>IF(R1491="","",LEFT(R1491,LEN(R1491)-2))</f>
        <v/>
      </c>
      <c r="M1491" s="142"/>
      <c r="N1491" s="60"/>
      <c r="O1491" s="313"/>
      <c r="Q1491" t="str">
        <f t="shared" si="454"/>
        <v/>
      </c>
      <c r="R1491" t="str">
        <f t="shared" ref="R1491" si="465">CONCATENATE($Q1491,Q1492,Q1493,Q1494,Q1495,Q1496,$Q1497,$Q1498,$Q1499,$Q1500,$Q1501,$Q1502)</f>
        <v/>
      </c>
      <c r="S1491" t="e">
        <f t="shared" ca="1" si="463"/>
        <v>#VALUE!</v>
      </c>
      <c r="T1491" t="e">
        <f t="shared" ca="1" si="460"/>
        <v>#VALUE!</v>
      </c>
      <c r="U1491">
        <f t="shared" si="464"/>
        <v>1428</v>
      </c>
      <c r="V1491">
        <v>119.000000000009</v>
      </c>
      <c r="W1491">
        <f t="shared" si="445"/>
        <v>119</v>
      </c>
      <c r="X1491" t="str" cm="1">
        <f t="array" aca="1" ref="X1491" ca="1">IFERROR(INDEX('PC&amp;PD'!$A$1:$AS$19,ROW('PC&amp;PD'!$A$19),MATCH(INDIRECT(T1491),'PC&amp;PD'!$A$1:$AS$1,0)),"")</f>
        <v/>
      </c>
      <c r="Z1491" t="str">
        <f t="shared" ref="Z1491" si="466">IFERROR(IF($F1491="OCS 100","OCS (OCS 100)",IF($F1491="OCS Blended","OCS (OCS Blended)",IF($F1491="OCS (No Label)","OCS (No Label)",IF($F1491="RCS 100","RCS (RCS 100)",IF($F1491="RCS Blended","RCS (RCS Blended)",IF($F1491="GRS","GRS (GRS)",IF($F1491="GRS (No Label)", "GRS (No Label)",IF($F1491="RDS","RDS (RDS)",IF($F1491="RWS","RWS (RWS)",IF($F1491="RAS","RAS (RAS)",IF($F1491="RMS","RMS (RMS)",IF($F1491="GOTS Organic","GOTS (Organic)",IF($F1491="GOTS Made with organic","GOTS (Made with Organic)",IF($F1491="GOTS Organic - in conversion","GOTS (Organic - In Conversion)",IF($F1491="GOTS Made with organic - in conversion","GOTS (Made with Organic - In Conversion)",""))))))))))))))),"")</f>
        <v/>
      </c>
      <c r="AA1491" t="str">
        <f t="shared" si="455"/>
        <v/>
      </c>
      <c r="AB1491" t="str">
        <f t="shared" si="456"/>
        <v/>
      </c>
      <c r="AC1491" t="e">
        <f t="shared" ca="1" si="457"/>
        <v>#VALUE!</v>
      </c>
      <c r="AD1491" t="str" cm="1">
        <f t="array" aca="1" ref="AD1491" ca="1">IFERROR(IF((LEFT(INDIRECT("$F"&amp;$S1491),4))="GOTS",IF($G1491="Organic","GOTS_Organic_raw",(IF($G1491="Responsible","GOTS_Responsible",(IF($G1491="No Attribute (Conventional)","GOTS_conventional",(IF($G1491="Recycled Pre/Post-Consumer","GOTS_pre_post",(IF($G1491="In-Conversion","GOTS_in_conversion",(IF($G1491="Sustainably Sourced","Sustainably_sourced",(IF($G1491="Recycled pre-consumer organic","GOTS_recycled_organic",""))))))))))))),IF($G1491="Organic","Organic",(IF($G1491="Responsible","Responsible",(IF($G1491="No Attribute (Conventional)","No_Attribute_Conventional",(IF($G1491="Recycled Pre/Post-Consumer","Recycled_Pre_Post_Consumer",(IF($G1491="In-Conversion","In_Conversion",(IF($G1491="Recycled Pre-Consumer","Recycled_Pre_Consumer",(IF($G1491="Recycled Post-Consumer","Recycled_Post_Consumer",(IF($G1491="Sustainably Sourced","Sustainably_sourced",(IF($G1491="Recycled pre-consumer organic","GOTS_recycled_organic","")))))))))))))))))),"")</f>
        <v/>
      </c>
      <c r="AE1491" t="e" cm="1">
        <f t="array" aca="1" ref="AE1491" ca="1">IF($I1491="",IF(INDIRECT("$F"&amp;$S1491)="","",IF(LEFT(INDIRECT("$F"&amp;$S1491),3)="GRS","GRS_RCS_RM",IF((LEFT(INDIRECT("$F"&amp;$S1491),3))="RCS","GRS_RCS_RM",IF(INDIRECT("$F"&amp;$S1491)="OCS (No Label)","OCS_Conversion_RM",IF(LEFT(INDIRECT("$F"&amp;$S1491),3)="OCS","OCS_RM",IF(RIGHT(INDIRECT("$F"&amp;$S1491),10)="conversion","GOTS_RM_conversion",IF((LEFT(INDIRECT("$F"&amp;$S1491),4))="GOTS","GOTS_RM","Responsible_RM"))))))),"DELETERM")</f>
        <v>#VALUE!</v>
      </c>
      <c r="AF1491" t="e" cm="1">
        <f t="array" aca="1" ref="AF1491" ca="1">IF($S1491="","",INDIRECT("$Z"&amp;$S1491))</f>
        <v>#VALUE!</v>
      </c>
      <c r="AG1491" t="str">
        <f t="shared" si="458"/>
        <v/>
      </c>
      <c r="AH1491" t="str" cm="1">
        <f t="array" aca="1" ref="AH1491" ca="1">IFERROR(INDIRECT("$ag"&amp;S1491),"")</f>
        <v/>
      </c>
      <c r="AI1491" t="e" cm="1">
        <f t="array" aca="1" ref="AI1491" ca="1">INDIRECT("O"&amp;S1491)</f>
        <v>#VALUE!</v>
      </c>
      <c r="AJ1491" t="str">
        <f t="shared" si="459"/>
        <v/>
      </c>
    </row>
    <row r="1492" spans="1:36" ht="16.5" customHeight="1">
      <c r="A1492" s="129"/>
      <c r="B1492" s="134"/>
      <c r="C1492" s="135"/>
      <c r="D1492" s="146"/>
      <c r="E1492" s="146"/>
      <c r="F1492" s="135"/>
      <c r="G1492" s="147"/>
      <c r="H1492" s="147"/>
      <c r="I1492" s="147"/>
      <c r="J1492" s="147"/>
      <c r="K1492" s="38"/>
      <c r="L1492" s="143"/>
      <c r="M1492" s="143"/>
      <c r="N1492" s="61"/>
      <c r="O1492" s="314"/>
      <c r="Q1492" t="str">
        <f t="shared" si="454"/>
        <v/>
      </c>
      <c r="S1492" t="e">
        <f t="shared" ca="1" si="463"/>
        <v>#VALUE!</v>
      </c>
      <c r="T1492" t="e">
        <f t="shared" ca="1" si="460"/>
        <v>#VALUE!</v>
      </c>
      <c r="U1492">
        <f t="shared" si="464"/>
        <v>1428</v>
      </c>
      <c r="V1492">
        <v>119.08333333334301</v>
      </c>
      <c r="W1492">
        <f t="shared" si="445"/>
        <v>119</v>
      </c>
      <c r="X1492" t="str" cm="1">
        <f t="array" aca="1" ref="X1492" ca="1">IFERROR(INDEX('PC&amp;PD'!$A$1:$AS$19,ROW('PC&amp;PD'!$A$19),MATCH(INDIRECT(T1492),'PC&amp;PD'!$A$1:$AS$1,0)),"")</f>
        <v/>
      </c>
      <c r="AA1492" t="str">
        <f t="shared" si="455"/>
        <v/>
      </c>
      <c r="AB1492" t="str">
        <f t="shared" si="456"/>
        <v/>
      </c>
      <c r="AC1492" t="e">
        <f t="shared" ca="1" si="457"/>
        <v>#VALUE!</v>
      </c>
      <c r="AD1492" t="str" cm="1">
        <f t="array" aca="1" ref="AD1492" ca="1">IFERROR(IF((LEFT(INDIRECT("$F"&amp;$S1492),4))="GOTS",IF($G1492="Organic","GOTS_Organic_raw",(IF($G1492="Responsible","GOTS_Responsible",(IF($G1492="No Attribute (Conventional)","GOTS_conventional",(IF($G1492="Recycled Pre/Post-Consumer","GOTS_pre_post",(IF($G1492="In-Conversion","GOTS_in_conversion",(IF($G1492="Sustainably Sourced","Sustainably_sourced",(IF($G1492="Recycled pre-consumer organic","GOTS_recycled_organic",""))))))))))))),IF($G1492="Organic","Organic",(IF($G1492="Responsible","Responsible",(IF($G1492="No Attribute (Conventional)","No_Attribute_Conventional",(IF($G1492="Recycled Pre/Post-Consumer","Recycled_Pre_Post_Consumer",(IF($G1492="In-Conversion","In_Conversion",(IF($G1492="Recycled Pre-Consumer","Recycled_Pre_Consumer",(IF($G1492="Recycled Post-Consumer","Recycled_Post_Consumer",(IF($G1492="Sustainably Sourced","Sustainably_sourced",(IF($G1492="Recycled pre-consumer organic","GOTS_recycled_organic","")))))))))))))))))),"")</f>
        <v/>
      </c>
      <c r="AE1492" t="e" cm="1">
        <f t="array" aca="1" ref="AE1492" ca="1">IF($I1492="",IF(INDIRECT("$F"&amp;$S1492)="","",IF(LEFT(INDIRECT("$F"&amp;$S1492),3)="GRS","GRS_RCS_RM",IF((LEFT(INDIRECT("$F"&amp;$S1492),3))="RCS","GRS_RCS_RM",IF(INDIRECT("$F"&amp;$S1492)="OCS (No Label)","OCS_Conversion_RM",IF(LEFT(INDIRECT("$F"&amp;$S1492),3)="OCS","OCS_RM",IF(RIGHT(INDIRECT("$F"&amp;$S1492),10)="conversion","GOTS_RM_conversion",IF((LEFT(INDIRECT("$F"&amp;$S1492),4))="GOTS","GOTS_RM","Responsible_RM"))))))),"DELETERM")</f>
        <v>#VALUE!</v>
      </c>
      <c r="AF1492" t="e" cm="1">
        <f t="array" aca="1" ref="AF1492" ca="1">IF($S1492="","",INDIRECT("$Z"&amp;$S1492))</f>
        <v>#VALUE!</v>
      </c>
      <c r="AG1492" t="str">
        <f t="shared" si="458"/>
        <v/>
      </c>
      <c r="AH1492" t="str" cm="1">
        <f t="array" aca="1" ref="AH1492" ca="1">IFERROR(INDIRECT("$ag"&amp;S1492),"")</f>
        <v/>
      </c>
      <c r="AI1492" t="e" cm="1">
        <f t="array" aca="1" ref="AI1492" ca="1">INDIRECT("O"&amp;S1492)</f>
        <v>#VALUE!</v>
      </c>
      <c r="AJ1492" t="str">
        <f t="shared" si="459"/>
        <v/>
      </c>
    </row>
    <row r="1493" spans="1:36" ht="16.5" customHeight="1">
      <c r="A1493" s="129"/>
      <c r="B1493" s="134"/>
      <c r="C1493" s="135"/>
      <c r="D1493" s="146"/>
      <c r="E1493" s="146"/>
      <c r="F1493" s="135"/>
      <c r="G1493" s="147"/>
      <c r="H1493" s="147"/>
      <c r="I1493" s="147"/>
      <c r="J1493" s="147"/>
      <c r="K1493" s="38"/>
      <c r="L1493" s="143"/>
      <c r="M1493" s="143"/>
      <c r="N1493" s="61"/>
      <c r="O1493" s="314"/>
      <c r="Q1493" t="str">
        <f t="shared" si="454"/>
        <v/>
      </c>
      <c r="S1493" t="e">
        <f t="shared" ca="1" si="463"/>
        <v>#VALUE!</v>
      </c>
      <c r="T1493" t="e">
        <f t="shared" ca="1" si="460"/>
        <v>#VALUE!</v>
      </c>
      <c r="U1493">
        <f t="shared" si="464"/>
        <v>1428</v>
      </c>
      <c r="V1493">
        <v>119.16666666667599</v>
      </c>
      <c r="W1493">
        <f t="shared" si="445"/>
        <v>119</v>
      </c>
      <c r="X1493" t="str" cm="1">
        <f t="array" aca="1" ref="X1493" ca="1">IFERROR(INDEX('PC&amp;PD'!$A$1:$AS$19,ROW('PC&amp;PD'!$A$19),MATCH(INDIRECT(T1493),'PC&amp;PD'!$A$1:$AS$1,0)),"")</f>
        <v/>
      </c>
      <c r="AA1493" t="str">
        <f t="shared" si="455"/>
        <v/>
      </c>
      <c r="AB1493" t="str">
        <f t="shared" si="456"/>
        <v/>
      </c>
      <c r="AC1493" t="e">
        <f t="shared" ca="1" si="457"/>
        <v>#VALUE!</v>
      </c>
      <c r="AD1493" t="str" cm="1">
        <f t="array" aca="1" ref="AD1493" ca="1">IFERROR(IF((LEFT(INDIRECT("$F"&amp;$S1493),4))="GOTS",IF($G1493="Organic","GOTS_Organic_raw",(IF($G1493="Responsible","GOTS_Responsible",(IF($G1493="No Attribute (Conventional)","GOTS_conventional",(IF($G1493="Recycled Pre/Post-Consumer","GOTS_pre_post",(IF($G1493="In-Conversion","GOTS_in_conversion",(IF($G1493="Sustainably Sourced","Sustainably_sourced",(IF($G1493="Recycled pre-consumer organic","GOTS_recycled_organic",""))))))))))))),IF($G1493="Organic","Organic",(IF($G1493="Responsible","Responsible",(IF($G1493="No Attribute (Conventional)","No_Attribute_Conventional",(IF($G1493="Recycled Pre/Post-Consumer","Recycled_Pre_Post_Consumer",(IF($G1493="In-Conversion","In_Conversion",(IF($G1493="Recycled Pre-Consumer","Recycled_Pre_Consumer",(IF($G1493="Recycled Post-Consumer","Recycled_Post_Consumer",(IF($G1493="Sustainably Sourced","Sustainably_sourced",(IF($G1493="Recycled pre-consumer organic","GOTS_recycled_organic","")))))))))))))))))),"")</f>
        <v/>
      </c>
      <c r="AE1493" t="e" cm="1">
        <f t="array" aca="1" ref="AE1493" ca="1">IF($I1493="",IF(INDIRECT("$F"&amp;$S1493)="","",IF(LEFT(INDIRECT("$F"&amp;$S1493),3)="GRS","GRS_RCS_RM",IF((LEFT(INDIRECT("$F"&amp;$S1493),3))="RCS","GRS_RCS_RM",IF(INDIRECT("$F"&amp;$S1493)="OCS (No Label)","OCS_Conversion_RM",IF(LEFT(INDIRECT("$F"&amp;$S1493),3)="OCS","OCS_RM",IF(RIGHT(INDIRECT("$F"&amp;$S1493),10)="conversion","GOTS_RM_conversion",IF((LEFT(INDIRECT("$F"&amp;$S1493),4))="GOTS","GOTS_RM","Responsible_RM"))))))),"DELETERM")</f>
        <v>#VALUE!</v>
      </c>
      <c r="AF1493" t="e" cm="1">
        <f t="array" aca="1" ref="AF1493" ca="1">IF($S1493="","",INDIRECT("$Z"&amp;$S1493))</f>
        <v>#VALUE!</v>
      </c>
      <c r="AG1493" t="str">
        <f t="shared" si="458"/>
        <v/>
      </c>
      <c r="AH1493" t="str" cm="1">
        <f t="array" aca="1" ref="AH1493" ca="1">IFERROR(INDIRECT("$ag"&amp;S1493),"")</f>
        <v/>
      </c>
      <c r="AI1493" t="e" cm="1">
        <f t="array" aca="1" ref="AI1493" ca="1">INDIRECT("O"&amp;S1493)</f>
        <v>#VALUE!</v>
      </c>
      <c r="AJ1493" t="str">
        <f t="shared" si="459"/>
        <v/>
      </c>
    </row>
    <row r="1494" spans="1:36" ht="16.5" customHeight="1">
      <c r="A1494" s="129"/>
      <c r="B1494" s="134"/>
      <c r="C1494" s="135"/>
      <c r="D1494" s="146"/>
      <c r="E1494" s="146"/>
      <c r="F1494" s="135"/>
      <c r="G1494" s="147"/>
      <c r="H1494" s="147"/>
      <c r="I1494" s="147"/>
      <c r="J1494" s="147"/>
      <c r="K1494" s="38"/>
      <c r="L1494" s="143"/>
      <c r="M1494" s="143"/>
      <c r="N1494" s="61"/>
      <c r="O1494" s="314"/>
      <c r="Q1494" t="str">
        <f t="shared" si="454"/>
        <v/>
      </c>
      <c r="S1494" t="e">
        <f t="shared" ca="1" si="463"/>
        <v>#VALUE!</v>
      </c>
      <c r="T1494" t="e">
        <f t="shared" ca="1" si="460"/>
        <v>#VALUE!</v>
      </c>
      <c r="U1494">
        <f t="shared" si="464"/>
        <v>1428</v>
      </c>
      <c r="V1494">
        <v>119.250000000009</v>
      </c>
      <c r="W1494">
        <f t="shared" ref="W1494:W1557" si="467">ROUNDDOWN(V1494,0)</f>
        <v>119</v>
      </c>
      <c r="X1494" t="str" cm="1">
        <f t="array" aca="1" ref="X1494" ca="1">IFERROR(INDEX('PC&amp;PD'!$A$1:$AS$19,ROW('PC&amp;PD'!$A$19),MATCH(INDIRECT(T1494),'PC&amp;PD'!$A$1:$AS$1,0)),"")</f>
        <v/>
      </c>
      <c r="AA1494" t="str">
        <f t="shared" si="455"/>
        <v/>
      </c>
      <c r="AB1494" t="str">
        <f t="shared" si="456"/>
        <v/>
      </c>
      <c r="AC1494" t="e">
        <f t="shared" ca="1" si="457"/>
        <v>#VALUE!</v>
      </c>
      <c r="AD1494" t="str" cm="1">
        <f t="array" aca="1" ref="AD1494" ca="1">IFERROR(IF((LEFT(INDIRECT("$F"&amp;$S1494),4))="GOTS",IF($G1494="Organic","GOTS_Organic_raw",(IF($G1494="Responsible","GOTS_Responsible",(IF($G1494="No Attribute (Conventional)","GOTS_conventional",(IF($G1494="Recycled Pre/Post-Consumer","GOTS_pre_post",(IF($G1494="In-Conversion","GOTS_in_conversion",(IF($G1494="Sustainably Sourced","Sustainably_sourced",(IF($G1494="Recycled pre-consumer organic","GOTS_recycled_organic",""))))))))))))),IF($G1494="Organic","Organic",(IF($G1494="Responsible","Responsible",(IF($G1494="No Attribute (Conventional)","No_Attribute_Conventional",(IF($G1494="Recycled Pre/Post-Consumer","Recycled_Pre_Post_Consumer",(IF($G1494="In-Conversion","In_Conversion",(IF($G1494="Recycled Pre-Consumer","Recycled_Pre_Consumer",(IF($G1494="Recycled Post-Consumer","Recycled_Post_Consumer",(IF($G1494="Sustainably Sourced","Sustainably_sourced",(IF($G1494="Recycled pre-consumer organic","GOTS_recycled_organic","")))))))))))))))))),"")</f>
        <v/>
      </c>
      <c r="AE1494" t="e" cm="1">
        <f t="array" aca="1" ref="AE1494" ca="1">IF($I1494="",IF(INDIRECT("$F"&amp;$S1494)="","",IF(LEFT(INDIRECT("$F"&amp;$S1494),3)="GRS","GRS_RCS_RM",IF((LEFT(INDIRECT("$F"&amp;$S1494),3))="RCS","GRS_RCS_RM",IF(INDIRECT("$F"&amp;$S1494)="OCS (No Label)","OCS_Conversion_RM",IF(LEFT(INDIRECT("$F"&amp;$S1494),3)="OCS","OCS_RM",IF(RIGHT(INDIRECT("$F"&amp;$S1494),10)="conversion","GOTS_RM_conversion",IF((LEFT(INDIRECT("$F"&amp;$S1494),4))="GOTS","GOTS_RM","Responsible_RM"))))))),"DELETERM")</f>
        <v>#VALUE!</v>
      </c>
      <c r="AF1494" t="e" cm="1">
        <f t="array" aca="1" ref="AF1494" ca="1">IF($S1494="","",INDIRECT("$Z"&amp;$S1494))</f>
        <v>#VALUE!</v>
      </c>
      <c r="AG1494" t="str">
        <f t="shared" si="458"/>
        <v/>
      </c>
      <c r="AH1494" t="str" cm="1">
        <f t="array" aca="1" ref="AH1494" ca="1">IFERROR(INDIRECT("$ag"&amp;S1494),"")</f>
        <v/>
      </c>
      <c r="AI1494" t="e" cm="1">
        <f t="array" aca="1" ref="AI1494" ca="1">INDIRECT("O"&amp;S1494)</f>
        <v>#VALUE!</v>
      </c>
      <c r="AJ1494" t="str">
        <f t="shared" si="459"/>
        <v/>
      </c>
    </row>
    <row r="1495" spans="1:36" ht="16.5" customHeight="1">
      <c r="A1495" s="129"/>
      <c r="B1495" s="134"/>
      <c r="C1495" s="135"/>
      <c r="D1495" s="146"/>
      <c r="E1495" s="146"/>
      <c r="F1495" s="135"/>
      <c r="G1495" s="147"/>
      <c r="H1495" s="147"/>
      <c r="I1495" s="147"/>
      <c r="J1495" s="147"/>
      <c r="K1495" s="38"/>
      <c r="L1495" s="143"/>
      <c r="M1495" s="143"/>
      <c r="N1495" s="61"/>
      <c r="O1495" s="314"/>
      <c r="Q1495" t="str">
        <f t="shared" si="454"/>
        <v/>
      </c>
      <c r="S1495" t="e">
        <f t="shared" ca="1" si="463"/>
        <v>#VALUE!</v>
      </c>
      <c r="T1495" t="e">
        <f t="shared" ca="1" si="460"/>
        <v>#VALUE!</v>
      </c>
      <c r="U1495">
        <f t="shared" si="464"/>
        <v>1428</v>
      </c>
      <c r="V1495">
        <v>119.33333333334301</v>
      </c>
      <c r="W1495">
        <f t="shared" si="467"/>
        <v>119</v>
      </c>
      <c r="X1495" t="str" cm="1">
        <f t="array" aca="1" ref="X1495" ca="1">IFERROR(INDEX('PC&amp;PD'!$A$1:$AS$19,ROW('PC&amp;PD'!$A$19),MATCH(INDIRECT(T1495),'PC&amp;PD'!$A$1:$AS$1,0)),"")</f>
        <v/>
      </c>
      <c r="AA1495" t="str">
        <f t="shared" si="455"/>
        <v/>
      </c>
      <c r="AB1495" t="str">
        <f t="shared" si="456"/>
        <v/>
      </c>
      <c r="AC1495" t="e">
        <f t="shared" ca="1" si="457"/>
        <v>#VALUE!</v>
      </c>
      <c r="AD1495" t="str" cm="1">
        <f t="array" aca="1" ref="AD1495" ca="1">IFERROR(IF((LEFT(INDIRECT("$F"&amp;$S1495),4))="GOTS",IF($G1495="Organic","GOTS_Organic_raw",(IF($G1495="Responsible","GOTS_Responsible",(IF($G1495="No Attribute (Conventional)","GOTS_conventional",(IF($G1495="Recycled Pre/Post-Consumer","GOTS_pre_post",(IF($G1495="In-Conversion","GOTS_in_conversion",(IF($G1495="Sustainably Sourced","Sustainably_sourced",(IF($G1495="Recycled pre-consumer organic","GOTS_recycled_organic",""))))))))))))),IF($G1495="Organic","Organic",(IF($G1495="Responsible","Responsible",(IF($G1495="No Attribute (Conventional)","No_Attribute_Conventional",(IF($G1495="Recycled Pre/Post-Consumer","Recycled_Pre_Post_Consumer",(IF($G1495="In-Conversion","In_Conversion",(IF($G1495="Recycled Pre-Consumer","Recycled_Pre_Consumer",(IF($G1495="Recycled Post-Consumer","Recycled_Post_Consumer",(IF($G1495="Sustainably Sourced","Sustainably_sourced",(IF($G1495="Recycled pre-consumer organic","GOTS_recycled_organic","")))))))))))))))))),"")</f>
        <v/>
      </c>
      <c r="AE1495" t="e" cm="1">
        <f t="array" aca="1" ref="AE1495" ca="1">IF($I1495="",IF(INDIRECT("$F"&amp;$S1495)="","",IF(LEFT(INDIRECT("$F"&amp;$S1495),3)="GRS","GRS_RCS_RM",IF((LEFT(INDIRECT("$F"&amp;$S1495),3))="RCS","GRS_RCS_RM",IF(INDIRECT("$F"&amp;$S1495)="OCS (No Label)","OCS_Conversion_RM",IF(LEFT(INDIRECT("$F"&amp;$S1495),3)="OCS","OCS_RM",IF(RIGHT(INDIRECT("$F"&amp;$S1495),10)="conversion","GOTS_RM_conversion",IF((LEFT(INDIRECT("$F"&amp;$S1495),4))="GOTS","GOTS_RM","Responsible_RM"))))))),"DELETERM")</f>
        <v>#VALUE!</v>
      </c>
      <c r="AF1495" t="e" cm="1">
        <f t="array" aca="1" ref="AF1495" ca="1">IF($S1495="","",INDIRECT("$Z"&amp;$S1495))</f>
        <v>#VALUE!</v>
      </c>
      <c r="AG1495" t="str">
        <f t="shared" si="458"/>
        <v/>
      </c>
      <c r="AH1495" t="str" cm="1">
        <f t="array" aca="1" ref="AH1495" ca="1">IFERROR(INDIRECT("$ag"&amp;S1495),"")</f>
        <v/>
      </c>
      <c r="AI1495" t="e" cm="1">
        <f t="array" aca="1" ref="AI1495" ca="1">INDIRECT("O"&amp;S1495)</f>
        <v>#VALUE!</v>
      </c>
      <c r="AJ1495" t="str">
        <f t="shared" si="459"/>
        <v/>
      </c>
    </row>
    <row r="1496" spans="1:36" ht="16.5" customHeight="1">
      <c r="A1496" s="129"/>
      <c r="B1496" s="134"/>
      <c r="C1496" s="135"/>
      <c r="D1496" s="146"/>
      <c r="E1496" s="146"/>
      <c r="F1496" s="135"/>
      <c r="G1496" s="147"/>
      <c r="H1496" s="147"/>
      <c r="I1496" s="147"/>
      <c r="J1496" s="147"/>
      <c r="K1496" s="38"/>
      <c r="L1496" s="143"/>
      <c r="M1496" s="143"/>
      <c r="N1496" s="61"/>
      <c r="O1496" s="314"/>
      <c r="Q1496" t="str">
        <f t="shared" si="454"/>
        <v/>
      </c>
      <c r="S1496" t="e">
        <f t="shared" ca="1" si="463"/>
        <v>#VALUE!</v>
      </c>
      <c r="T1496" t="e">
        <f t="shared" ca="1" si="460"/>
        <v>#VALUE!</v>
      </c>
      <c r="U1496">
        <f t="shared" si="464"/>
        <v>1428</v>
      </c>
      <c r="V1496">
        <v>119.41666666667599</v>
      </c>
      <c r="W1496">
        <f t="shared" si="467"/>
        <v>119</v>
      </c>
      <c r="X1496" t="str" cm="1">
        <f t="array" aca="1" ref="X1496" ca="1">IFERROR(INDEX('PC&amp;PD'!$A$1:$AS$19,ROW('PC&amp;PD'!$A$19),MATCH(INDIRECT(T1496),'PC&amp;PD'!$A$1:$AS$1,0)),"")</f>
        <v/>
      </c>
      <c r="AA1496" t="str">
        <f t="shared" si="455"/>
        <v/>
      </c>
      <c r="AB1496" t="str">
        <f t="shared" si="456"/>
        <v/>
      </c>
      <c r="AC1496" t="e">
        <f t="shared" ca="1" si="457"/>
        <v>#VALUE!</v>
      </c>
      <c r="AD1496" t="str" cm="1">
        <f t="array" aca="1" ref="AD1496" ca="1">IFERROR(IF((LEFT(INDIRECT("$F"&amp;$S1496),4))="GOTS",IF($G1496="Organic","GOTS_Organic_raw",(IF($G1496="Responsible","GOTS_Responsible",(IF($G1496="No Attribute (Conventional)","GOTS_conventional",(IF($G1496="Recycled Pre/Post-Consumer","GOTS_pre_post",(IF($G1496="In-Conversion","GOTS_in_conversion",(IF($G1496="Sustainably Sourced","Sustainably_sourced",(IF($G1496="Recycled pre-consumer organic","GOTS_recycled_organic",""))))))))))))),IF($G1496="Organic","Organic",(IF($G1496="Responsible","Responsible",(IF($G1496="No Attribute (Conventional)","No_Attribute_Conventional",(IF($G1496="Recycled Pre/Post-Consumer","Recycled_Pre_Post_Consumer",(IF($G1496="In-Conversion","In_Conversion",(IF($G1496="Recycled Pre-Consumer","Recycled_Pre_Consumer",(IF($G1496="Recycled Post-Consumer","Recycled_Post_Consumer",(IF($G1496="Sustainably Sourced","Sustainably_sourced",(IF($G1496="Recycled pre-consumer organic","GOTS_recycled_organic","")))))))))))))))))),"")</f>
        <v/>
      </c>
      <c r="AE1496" t="e" cm="1">
        <f t="array" aca="1" ref="AE1496" ca="1">IF($I1496="",IF(INDIRECT("$F"&amp;$S1496)="","",IF(LEFT(INDIRECT("$F"&amp;$S1496),3)="GRS","GRS_RCS_RM",IF((LEFT(INDIRECT("$F"&amp;$S1496),3))="RCS","GRS_RCS_RM",IF(INDIRECT("$F"&amp;$S1496)="OCS (No Label)","OCS_Conversion_RM",IF(LEFT(INDIRECT("$F"&amp;$S1496),3)="OCS","OCS_RM",IF(RIGHT(INDIRECT("$F"&amp;$S1496),10)="conversion","GOTS_RM_conversion",IF((LEFT(INDIRECT("$F"&amp;$S1496),4))="GOTS","GOTS_RM","Responsible_RM"))))))),"DELETERM")</f>
        <v>#VALUE!</v>
      </c>
      <c r="AF1496" t="e" cm="1">
        <f t="array" aca="1" ref="AF1496" ca="1">IF($S1496="","",INDIRECT("$Z"&amp;$S1496))</f>
        <v>#VALUE!</v>
      </c>
      <c r="AG1496" t="str">
        <f t="shared" si="458"/>
        <v/>
      </c>
      <c r="AH1496" t="str" cm="1">
        <f t="array" aca="1" ref="AH1496" ca="1">IFERROR(INDIRECT("$ag"&amp;S1496),"")</f>
        <v/>
      </c>
      <c r="AI1496" t="e" cm="1">
        <f t="array" aca="1" ref="AI1496" ca="1">INDIRECT("O"&amp;S1496)</f>
        <v>#VALUE!</v>
      </c>
      <c r="AJ1496" t="str">
        <f t="shared" si="459"/>
        <v/>
      </c>
    </row>
    <row r="1497" spans="1:36" ht="16.5" customHeight="1">
      <c r="A1497" s="130"/>
      <c r="B1497" s="136"/>
      <c r="C1497" s="137"/>
      <c r="D1497" s="146"/>
      <c r="E1497" s="146"/>
      <c r="F1497" s="137"/>
      <c r="G1497" s="147"/>
      <c r="H1497" s="147"/>
      <c r="I1497" s="147"/>
      <c r="J1497" s="147"/>
      <c r="K1497" s="38"/>
      <c r="L1497" s="144"/>
      <c r="M1497" s="144"/>
      <c r="N1497" s="61"/>
      <c r="O1497" s="314"/>
      <c r="Q1497" t="str">
        <f t="shared" si="454"/>
        <v/>
      </c>
      <c r="S1497" t="e">
        <f t="shared" ca="1" si="463"/>
        <v>#VALUE!</v>
      </c>
      <c r="T1497" t="e">
        <f t="shared" ca="1" si="460"/>
        <v>#VALUE!</v>
      </c>
      <c r="U1497">
        <f t="shared" si="464"/>
        <v>1428</v>
      </c>
      <c r="V1497">
        <v>119.500000000009</v>
      </c>
      <c r="W1497">
        <f t="shared" si="467"/>
        <v>119</v>
      </c>
      <c r="X1497" t="str" cm="1">
        <f t="array" aca="1" ref="X1497" ca="1">IFERROR(INDEX('PC&amp;PD'!$A$1:$AS$19,ROW('PC&amp;PD'!$A$19),MATCH(INDIRECT(T1497),'PC&amp;PD'!$A$1:$AS$1,0)),"")</f>
        <v/>
      </c>
      <c r="AA1497" t="str">
        <f t="shared" si="455"/>
        <v/>
      </c>
      <c r="AB1497" t="str">
        <f t="shared" si="456"/>
        <v/>
      </c>
      <c r="AC1497" t="e">
        <f t="shared" ca="1" si="457"/>
        <v>#VALUE!</v>
      </c>
      <c r="AD1497" t="str" cm="1">
        <f t="array" aca="1" ref="AD1497" ca="1">IFERROR(IF((LEFT(INDIRECT("$F"&amp;$S1497),4))="GOTS",IF($G1497="Organic","GOTS_Organic_raw",(IF($G1497="Responsible","GOTS_Responsible",(IF($G1497="No Attribute (Conventional)","GOTS_conventional",(IF($G1497="Recycled Pre/Post-Consumer","GOTS_pre_post",(IF($G1497="In-Conversion","GOTS_in_conversion",(IF($G1497="Sustainably Sourced","Sustainably_sourced",(IF($G1497="Recycled pre-consumer organic","GOTS_recycled_organic",""))))))))))))),IF($G1497="Organic","Organic",(IF($G1497="Responsible","Responsible",(IF($G1497="No Attribute (Conventional)","No_Attribute_Conventional",(IF($G1497="Recycled Pre/Post-Consumer","Recycled_Pre_Post_Consumer",(IF($G1497="In-Conversion","In_Conversion",(IF($G1497="Recycled Pre-Consumer","Recycled_Pre_Consumer",(IF($G1497="Recycled Post-Consumer","Recycled_Post_Consumer",(IF($G1497="Sustainably Sourced","Sustainably_sourced",(IF($G1497="Recycled pre-consumer organic","GOTS_recycled_organic","")))))))))))))))))),"")</f>
        <v/>
      </c>
      <c r="AE1497" t="e" cm="1">
        <f t="array" aca="1" ref="AE1497" ca="1">IF($I1497="",IF(INDIRECT("$F"&amp;$S1497)="","",IF(LEFT(INDIRECT("$F"&amp;$S1497),3)="GRS","GRS_RCS_RM",IF((LEFT(INDIRECT("$F"&amp;$S1497),3))="RCS","GRS_RCS_RM",IF(INDIRECT("$F"&amp;$S1497)="OCS (No Label)","OCS_Conversion_RM",IF(LEFT(INDIRECT("$F"&amp;$S1497),3)="OCS","OCS_RM",IF(RIGHT(INDIRECT("$F"&amp;$S1497),10)="conversion","GOTS_RM_conversion",IF((LEFT(INDIRECT("$F"&amp;$S1497),4))="GOTS","GOTS_RM","Responsible_RM"))))))),"DELETERM")</f>
        <v>#VALUE!</v>
      </c>
      <c r="AF1497" t="e" cm="1">
        <f t="array" aca="1" ref="AF1497" ca="1">IF($S1497="","",INDIRECT("$Z"&amp;$S1497))</f>
        <v>#VALUE!</v>
      </c>
      <c r="AG1497" t="str">
        <f t="shared" si="458"/>
        <v/>
      </c>
      <c r="AH1497" t="str" cm="1">
        <f t="array" aca="1" ref="AH1497" ca="1">IFERROR(INDIRECT("$ag"&amp;S1497),"")</f>
        <v/>
      </c>
      <c r="AI1497" t="e" cm="1">
        <f t="array" aca="1" ref="AI1497" ca="1">INDIRECT("O"&amp;S1497)</f>
        <v>#VALUE!</v>
      </c>
      <c r="AJ1497" t="str">
        <f t="shared" si="459"/>
        <v/>
      </c>
    </row>
    <row r="1498" spans="1:36" ht="16.5" customHeight="1">
      <c r="A1498" s="130"/>
      <c r="B1498" s="136"/>
      <c r="C1498" s="137"/>
      <c r="D1498" s="146"/>
      <c r="E1498" s="146"/>
      <c r="F1498" s="137"/>
      <c r="G1498" s="147"/>
      <c r="H1498" s="147"/>
      <c r="I1498" s="147"/>
      <c r="J1498" s="147"/>
      <c r="K1498" s="38"/>
      <c r="L1498" s="144"/>
      <c r="M1498" s="144"/>
      <c r="N1498" s="61"/>
      <c r="O1498" s="314"/>
      <c r="Q1498" t="str">
        <f t="shared" si="454"/>
        <v/>
      </c>
      <c r="S1498" t="e">
        <f t="shared" ca="1" si="463"/>
        <v>#VALUE!</v>
      </c>
      <c r="T1498" t="e">
        <f t="shared" ca="1" si="460"/>
        <v>#VALUE!</v>
      </c>
      <c r="U1498">
        <f t="shared" si="464"/>
        <v>1428</v>
      </c>
      <c r="V1498">
        <v>119.58333333334301</v>
      </c>
      <c r="W1498">
        <f t="shared" si="467"/>
        <v>119</v>
      </c>
      <c r="X1498" t="str" cm="1">
        <f t="array" aca="1" ref="X1498" ca="1">IFERROR(INDEX('PC&amp;PD'!$A$1:$AS$19,ROW('PC&amp;PD'!$A$19),MATCH(INDIRECT(T1498),'PC&amp;PD'!$A$1:$AS$1,0)),"")</f>
        <v/>
      </c>
      <c r="AA1498" t="str">
        <f t="shared" si="455"/>
        <v/>
      </c>
      <c r="AB1498" t="str">
        <f t="shared" si="456"/>
        <v/>
      </c>
      <c r="AC1498" t="e">
        <f t="shared" ca="1" si="457"/>
        <v>#VALUE!</v>
      </c>
      <c r="AD1498" t="str" cm="1">
        <f t="array" aca="1" ref="AD1498" ca="1">IFERROR(IF((LEFT(INDIRECT("$F"&amp;$S1498),4))="GOTS",IF($G1498="Organic","GOTS_Organic_raw",(IF($G1498="Responsible","GOTS_Responsible",(IF($G1498="No Attribute (Conventional)","GOTS_conventional",(IF($G1498="Recycled Pre/Post-Consumer","GOTS_pre_post",(IF($G1498="In-Conversion","GOTS_in_conversion",(IF($G1498="Sustainably Sourced","Sustainably_sourced",(IF($G1498="Recycled pre-consumer organic","GOTS_recycled_organic",""))))))))))))),IF($G1498="Organic","Organic",(IF($G1498="Responsible","Responsible",(IF($G1498="No Attribute (Conventional)","No_Attribute_Conventional",(IF($G1498="Recycled Pre/Post-Consumer","Recycled_Pre_Post_Consumer",(IF($G1498="In-Conversion","In_Conversion",(IF($G1498="Recycled Pre-Consumer","Recycled_Pre_Consumer",(IF($G1498="Recycled Post-Consumer","Recycled_Post_Consumer",(IF($G1498="Sustainably Sourced","Sustainably_sourced",(IF($G1498="Recycled pre-consumer organic","GOTS_recycled_organic","")))))))))))))))))),"")</f>
        <v/>
      </c>
      <c r="AE1498" t="e" cm="1">
        <f t="array" aca="1" ref="AE1498" ca="1">IF($I1498="",IF(INDIRECT("$F"&amp;$S1498)="","",IF(LEFT(INDIRECT("$F"&amp;$S1498),3)="GRS","GRS_RCS_RM",IF((LEFT(INDIRECT("$F"&amp;$S1498),3))="RCS","GRS_RCS_RM",IF(INDIRECT("$F"&amp;$S1498)="OCS (No Label)","OCS_Conversion_RM",IF(LEFT(INDIRECT("$F"&amp;$S1498),3)="OCS","OCS_RM",IF(RIGHT(INDIRECT("$F"&amp;$S1498),10)="conversion","GOTS_RM_conversion",IF((LEFT(INDIRECT("$F"&amp;$S1498),4))="GOTS","GOTS_RM","Responsible_RM"))))))),"DELETERM")</f>
        <v>#VALUE!</v>
      </c>
      <c r="AF1498" t="e" cm="1">
        <f t="array" aca="1" ref="AF1498" ca="1">IF($S1498="","",INDIRECT("$Z"&amp;$S1498))</f>
        <v>#VALUE!</v>
      </c>
      <c r="AG1498" t="str">
        <f t="shared" si="458"/>
        <v/>
      </c>
      <c r="AH1498" t="str" cm="1">
        <f t="array" aca="1" ref="AH1498" ca="1">IFERROR(INDIRECT("$ag"&amp;S1498),"")</f>
        <v/>
      </c>
      <c r="AI1498" t="e" cm="1">
        <f t="array" aca="1" ref="AI1498" ca="1">INDIRECT("O"&amp;S1498)</f>
        <v>#VALUE!</v>
      </c>
      <c r="AJ1498" t="str">
        <f t="shared" si="459"/>
        <v/>
      </c>
    </row>
    <row r="1499" spans="1:36" ht="16.5" customHeight="1">
      <c r="A1499" s="130"/>
      <c r="B1499" s="136"/>
      <c r="C1499" s="137"/>
      <c r="D1499" s="146"/>
      <c r="E1499" s="146"/>
      <c r="F1499" s="137"/>
      <c r="G1499" s="147"/>
      <c r="H1499" s="147"/>
      <c r="I1499" s="147"/>
      <c r="J1499" s="147"/>
      <c r="K1499" s="38"/>
      <c r="L1499" s="144"/>
      <c r="M1499" s="144"/>
      <c r="N1499" s="61"/>
      <c r="O1499" s="314"/>
      <c r="Q1499" t="str">
        <f t="shared" si="454"/>
        <v/>
      </c>
      <c r="S1499" t="e">
        <f t="shared" ca="1" si="463"/>
        <v>#VALUE!</v>
      </c>
      <c r="T1499" t="e">
        <f t="shared" ca="1" si="460"/>
        <v>#VALUE!</v>
      </c>
      <c r="U1499">
        <f t="shared" si="464"/>
        <v>1428</v>
      </c>
      <c r="V1499">
        <v>119.66666666667599</v>
      </c>
      <c r="W1499">
        <f t="shared" si="467"/>
        <v>119</v>
      </c>
      <c r="X1499" t="str" cm="1">
        <f t="array" aca="1" ref="X1499" ca="1">IFERROR(INDEX('PC&amp;PD'!$A$1:$AS$19,ROW('PC&amp;PD'!$A$19),MATCH(INDIRECT(T1499),'PC&amp;PD'!$A$1:$AS$1,0)),"")</f>
        <v/>
      </c>
      <c r="AA1499" t="str">
        <f t="shared" si="455"/>
        <v/>
      </c>
      <c r="AB1499" t="str">
        <f t="shared" si="456"/>
        <v/>
      </c>
      <c r="AC1499" t="e">
        <f t="shared" ca="1" si="457"/>
        <v>#VALUE!</v>
      </c>
      <c r="AD1499" t="str" cm="1">
        <f t="array" aca="1" ref="AD1499" ca="1">IFERROR(IF((LEFT(INDIRECT("$F"&amp;$S1499),4))="GOTS",IF($G1499="Organic","GOTS_Organic_raw",(IF($G1499="Responsible","GOTS_Responsible",(IF($G1499="No Attribute (Conventional)","GOTS_conventional",(IF($G1499="Recycled Pre/Post-Consumer","GOTS_pre_post",(IF($G1499="In-Conversion","GOTS_in_conversion",(IF($G1499="Sustainably Sourced","Sustainably_sourced",(IF($G1499="Recycled pre-consumer organic","GOTS_recycled_organic",""))))))))))))),IF($G1499="Organic","Organic",(IF($G1499="Responsible","Responsible",(IF($G1499="No Attribute (Conventional)","No_Attribute_Conventional",(IF($G1499="Recycled Pre/Post-Consumer","Recycled_Pre_Post_Consumer",(IF($G1499="In-Conversion","In_Conversion",(IF($G1499="Recycled Pre-Consumer","Recycled_Pre_Consumer",(IF($G1499="Recycled Post-Consumer","Recycled_Post_Consumer",(IF($G1499="Sustainably Sourced","Sustainably_sourced",(IF($G1499="Recycled pre-consumer organic","GOTS_recycled_organic","")))))))))))))))))),"")</f>
        <v/>
      </c>
      <c r="AE1499" t="e" cm="1">
        <f t="array" aca="1" ref="AE1499" ca="1">IF($I1499="",IF(INDIRECT("$F"&amp;$S1499)="","",IF(LEFT(INDIRECT("$F"&amp;$S1499),3)="GRS","GRS_RCS_RM",IF((LEFT(INDIRECT("$F"&amp;$S1499),3))="RCS","GRS_RCS_RM",IF(INDIRECT("$F"&amp;$S1499)="OCS (No Label)","OCS_Conversion_RM",IF(LEFT(INDIRECT("$F"&amp;$S1499),3)="OCS","OCS_RM",IF(RIGHT(INDIRECT("$F"&amp;$S1499),10)="conversion","GOTS_RM_conversion",IF((LEFT(INDIRECT("$F"&amp;$S1499),4))="GOTS","GOTS_RM","Responsible_RM"))))))),"DELETERM")</f>
        <v>#VALUE!</v>
      </c>
      <c r="AF1499" t="e" cm="1">
        <f t="array" aca="1" ref="AF1499" ca="1">IF($S1499="","",INDIRECT("$Z"&amp;$S1499))</f>
        <v>#VALUE!</v>
      </c>
      <c r="AG1499" t="str">
        <f t="shared" si="458"/>
        <v/>
      </c>
      <c r="AH1499" t="str" cm="1">
        <f t="array" aca="1" ref="AH1499" ca="1">IFERROR(INDIRECT("$ag"&amp;S1499),"")</f>
        <v/>
      </c>
      <c r="AI1499" t="e" cm="1">
        <f t="array" aca="1" ref="AI1499" ca="1">INDIRECT("O"&amp;S1499)</f>
        <v>#VALUE!</v>
      </c>
      <c r="AJ1499" t="str">
        <f t="shared" si="459"/>
        <v/>
      </c>
    </row>
    <row r="1500" spans="1:36" ht="16.5" customHeight="1">
      <c r="A1500" s="130"/>
      <c r="B1500" s="136"/>
      <c r="C1500" s="137"/>
      <c r="D1500" s="146"/>
      <c r="E1500" s="146"/>
      <c r="F1500" s="137"/>
      <c r="G1500" s="147"/>
      <c r="H1500" s="147"/>
      <c r="I1500" s="147"/>
      <c r="J1500" s="147"/>
      <c r="K1500" s="38"/>
      <c r="L1500" s="144"/>
      <c r="M1500" s="144"/>
      <c r="N1500" s="61"/>
      <c r="O1500" s="314"/>
      <c r="Q1500" t="str">
        <f t="shared" si="454"/>
        <v/>
      </c>
      <c r="S1500" t="e">
        <f t="shared" ca="1" si="463"/>
        <v>#VALUE!</v>
      </c>
      <c r="T1500" t="e">
        <f t="shared" ca="1" si="460"/>
        <v>#VALUE!</v>
      </c>
      <c r="U1500">
        <f t="shared" si="464"/>
        <v>1428</v>
      </c>
      <c r="V1500">
        <v>119.750000000009</v>
      </c>
      <c r="W1500">
        <f t="shared" si="467"/>
        <v>119</v>
      </c>
      <c r="X1500" t="str" cm="1">
        <f t="array" aca="1" ref="X1500" ca="1">IFERROR(INDEX('PC&amp;PD'!$A$1:$AS$19,ROW('PC&amp;PD'!$A$19),MATCH(INDIRECT(T1500),'PC&amp;PD'!$A$1:$AS$1,0)),"")</f>
        <v/>
      </c>
      <c r="AA1500" t="str">
        <f t="shared" si="455"/>
        <v/>
      </c>
      <c r="AB1500" t="str">
        <f t="shared" si="456"/>
        <v/>
      </c>
      <c r="AC1500" t="e">
        <f t="shared" ca="1" si="457"/>
        <v>#VALUE!</v>
      </c>
      <c r="AD1500" t="str" cm="1">
        <f t="array" aca="1" ref="AD1500" ca="1">IFERROR(IF((LEFT(INDIRECT("$F"&amp;$S1500),4))="GOTS",IF($G1500="Organic","GOTS_Organic_raw",(IF($G1500="Responsible","GOTS_Responsible",(IF($G1500="No Attribute (Conventional)","GOTS_conventional",(IF($G1500="Recycled Pre/Post-Consumer","GOTS_pre_post",(IF($G1500="In-Conversion","GOTS_in_conversion",(IF($G1500="Sustainably Sourced","Sustainably_sourced",(IF($G1500="Recycled pre-consumer organic","GOTS_recycled_organic",""))))))))))))),IF($G1500="Organic","Organic",(IF($G1500="Responsible","Responsible",(IF($G1500="No Attribute (Conventional)","No_Attribute_Conventional",(IF($G1500="Recycled Pre/Post-Consumer","Recycled_Pre_Post_Consumer",(IF($G1500="In-Conversion","In_Conversion",(IF($G1500="Recycled Pre-Consumer","Recycled_Pre_Consumer",(IF($G1500="Recycled Post-Consumer","Recycled_Post_Consumer",(IF($G1500="Sustainably Sourced","Sustainably_sourced",(IF($G1500="Recycled pre-consumer organic","GOTS_recycled_organic","")))))))))))))))))),"")</f>
        <v/>
      </c>
      <c r="AE1500" t="e" cm="1">
        <f t="array" aca="1" ref="AE1500" ca="1">IF($I1500="",IF(INDIRECT("$F"&amp;$S1500)="","",IF(LEFT(INDIRECT("$F"&amp;$S1500),3)="GRS","GRS_RCS_RM",IF((LEFT(INDIRECT("$F"&amp;$S1500),3))="RCS","GRS_RCS_RM",IF(INDIRECT("$F"&amp;$S1500)="OCS (No Label)","OCS_Conversion_RM",IF(LEFT(INDIRECT("$F"&amp;$S1500),3)="OCS","OCS_RM",IF(RIGHT(INDIRECT("$F"&amp;$S1500),10)="conversion","GOTS_RM_conversion",IF((LEFT(INDIRECT("$F"&amp;$S1500),4))="GOTS","GOTS_RM","Responsible_RM"))))))),"DELETERM")</f>
        <v>#VALUE!</v>
      </c>
      <c r="AF1500" t="e" cm="1">
        <f t="array" aca="1" ref="AF1500" ca="1">IF($S1500="","",INDIRECT("$Z"&amp;$S1500))</f>
        <v>#VALUE!</v>
      </c>
      <c r="AG1500" t="str">
        <f t="shared" si="458"/>
        <v/>
      </c>
      <c r="AH1500" t="str" cm="1">
        <f t="array" aca="1" ref="AH1500" ca="1">IFERROR(INDIRECT("$ag"&amp;S1500),"")</f>
        <v/>
      </c>
      <c r="AI1500" t="e" cm="1">
        <f t="array" aca="1" ref="AI1500" ca="1">INDIRECT("O"&amp;S1500)</f>
        <v>#VALUE!</v>
      </c>
      <c r="AJ1500" t="str">
        <f t="shared" si="459"/>
        <v/>
      </c>
    </row>
    <row r="1501" spans="1:36" ht="16.5" customHeight="1">
      <c r="A1501" s="130"/>
      <c r="B1501" s="136"/>
      <c r="C1501" s="137"/>
      <c r="D1501" s="146"/>
      <c r="E1501" s="146"/>
      <c r="F1501" s="137"/>
      <c r="G1501" s="147"/>
      <c r="H1501" s="147"/>
      <c r="I1501" s="147"/>
      <c r="J1501" s="147"/>
      <c r="K1501" s="38"/>
      <c r="L1501" s="144"/>
      <c r="M1501" s="144"/>
      <c r="N1501" s="61"/>
      <c r="O1501" s="314"/>
      <c r="Q1501" t="str">
        <f t="shared" si="454"/>
        <v/>
      </c>
      <c r="S1501" t="e">
        <f t="shared" ca="1" si="463"/>
        <v>#VALUE!</v>
      </c>
      <c r="T1501" t="e">
        <f t="shared" ca="1" si="460"/>
        <v>#VALUE!</v>
      </c>
      <c r="U1501">
        <f t="shared" si="464"/>
        <v>1428</v>
      </c>
      <c r="V1501">
        <v>119.83333333334301</v>
      </c>
      <c r="W1501">
        <f t="shared" si="467"/>
        <v>119</v>
      </c>
      <c r="X1501" t="str" cm="1">
        <f t="array" aca="1" ref="X1501" ca="1">IFERROR(INDEX('PC&amp;PD'!$A$1:$AS$19,ROW('PC&amp;PD'!$A$19),MATCH(INDIRECT(T1501),'PC&amp;PD'!$A$1:$AS$1,0)),"")</f>
        <v/>
      </c>
      <c r="AA1501" t="str">
        <f t="shared" si="455"/>
        <v/>
      </c>
      <c r="AB1501" t="str">
        <f t="shared" si="456"/>
        <v/>
      </c>
      <c r="AC1501" t="e">
        <f t="shared" ca="1" si="457"/>
        <v>#VALUE!</v>
      </c>
      <c r="AD1501" t="str" cm="1">
        <f t="array" aca="1" ref="AD1501" ca="1">IFERROR(IF((LEFT(INDIRECT("$F"&amp;$S1501),4))="GOTS",IF($G1501="Organic","GOTS_Organic_raw",(IF($G1501="Responsible","GOTS_Responsible",(IF($G1501="No Attribute (Conventional)","GOTS_conventional",(IF($G1501="Recycled Pre/Post-Consumer","GOTS_pre_post",(IF($G1501="In-Conversion","GOTS_in_conversion",(IF($G1501="Sustainably Sourced","Sustainably_sourced",(IF($G1501="Recycled pre-consumer organic","GOTS_recycled_organic",""))))))))))))),IF($G1501="Organic","Organic",(IF($G1501="Responsible","Responsible",(IF($G1501="No Attribute (Conventional)","No_Attribute_Conventional",(IF($G1501="Recycled Pre/Post-Consumer","Recycled_Pre_Post_Consumer",(IF($G1501="In-Conversion","In_Conversion",(IF($G1501="Recycled Pre-Consumer","Recycled_Pre_Consumer",(IF($G1501="Recycled Post-Consumer","Recycled_Post_Consumer",(IF($G1501="Sustainably Sourced","Sustainably_sourced",(IF($G1501="Recycled pre-consumer organic","GOTS_recycled_organic","")))))))))))))))))),"")</f>
        <v/>
      </c>
      <c r="AE1501" t="e" cm="1">
        <f t="array" aca="1" ref="AE1501" ca="1">IF($I1501="",IF(INDIRECT("$F"&amp;$S1501)="","",IF(LEFT(INDIRECT("$F"&amp;$S1501),3)="GRS","GRS_RCS_RM",IF((LEFT(INDIRECT("$F"&amp;$S1501),3))="RCS","GRS_RCS_RM",IF(INDIRECT("$F"&amp;$S1501)="OCS (No Label)","OCS_Conversion_RM",IF(LEFT(INDIRECT("$F"&amp;$S1501),3)="OCS","OCS_RM",IF(RIGHT(INDIRECT("$F"&amp;$S1501),10)="conversion","GOTS_RM_conversion",IF((LEFT(INDIRECT("$F"&amp;$S1501),4))="GOTS","GOTS_RM","Responsible_RM"))))))),"DELETERM")</f>
        <v>#VALUE!</v>
      </c>
      <c r="AF1501" t="e" cm="1">
        <f t="array" aca="1" ref="AF1501" ca="1">IF($S1501="","",INDIRECT("$Z"&amp;$S1501))</f>
        <v>#VALUE!</v>
      </c>
      <c r="AG1501" t="str">
        <f t="shared" si="458"/>
        <v/>
      </c>
      <c r="AH1501" t="str" cm="1">
        <f t="array" aca="1" ref="AH1501" ca="1">IFERROR(INDIRECT("$ag"&amp;S1501),"")</f>
        <v/>
      </c>
      <c r="AI1501" t="e" cm="1">
        <f t="array" aca="1" ref="AI1501" ca="1">INDIRECT("O"&amp;S1501)</f>
        <v>#VALUE!</v>
      </c>
      <c r="AJ1501" t="str">
        <f t="shared" si="459"/>
        <v/>
      </c>
    </row>
    <row r="1502" spans="1:36" ht="16.5" customHeight="1" thickBot="1">
      <c r="A1502" s="131"/>
      <c r="B1502" s="138"/>
      <c r="C1502" s="139"/>
      <c r="D1502" s="148"/>
      <c r="E1502" s="148"/>
      <c r="F1502" s="139"/>
      <c r="G1502" s="149"/>
      <c r="H1502" s="149"/>
      <c r="I1502" s="149"/>
      <c r="J1502" s="149"/>
      <c r="K1502" s="39"/>
      <c r="L1502" s="145"/>
      <c r="M1502" s="145"/>
      <c r="N1502" s="62"/>
      <c r="O1502" s="315"/>
      <c r="Q1502" t="str">
        <f t="shared" si="454"/>
        <v/>
      </c>
      <c r="S1502" t="e">
        <f t="shared" ca="1" si="463"/>
        <v>#VALUE!</v>
      </c>
      <c r="T1502" t="e">
        <f t="shared" ca="1" si="460"/>
        <v>#VALUE!</v>
      </c>
      <c r="U1502">
        <f t="shared" si="464"/>
        <v>1428</v>
      </c>
      <c r="V1502">
        <v>119.91666666667599</v>
      </c>
      <c r="W1502">
        <f t="shared" si="467"/>
        <v>119</v>
      </c>
      <c r="X1502" t="str" cm="1">
        <f t="array" aca="1" ref="X1502" ca="1">IFERROR(INDEX('PC&amp;PD'!$A$1:$AS$19,ROW('PC&amp;PD'!$A$19),MATCH(INDIRECT(T1502),'PC&amp;PD'!$A$1:$AS$1,0)),"")</f>
        <v/>
      </c>
      <c r="AA1502" t="str">
        <f t="shared" si="455"/>
        <v/>
      </c>
      <c r="AB1502" t="str">
        <f t="shared" si="456"/>
        <v/>
      </c>
      <c r="AC1502" t="e">
        <f t="shared" ca="1" si="457"/>
        <v>#VALUE!</v>
      </c>
      <c r="AD1502" t="str" cm="1">
        <f t="array" aca="1" ref="AD1502" ca="1">IFERROR(IF((LEFT(INDIRECT("$F"&amp;$S1502),4))="GOTS",IF($G1502="Organic","GOTS_Organic_raw",(IF($G1502="Responsible","GOTS_Responsible",(IF($G1502="No Attribute (Conventional)","GOTS_conventional",(IF($G1502="Recycled Pre/Post-Consumer","GOTS_pre_post",(IF($G1502="In-Conversion","GOTS_in_conversion",(IF($G1502="Sustainably Sourced","Sustainably_sourced",(IF($G1502="Recycled pre-consumer organic","GOTS_recycled_organic",""))))))))))))),IF($G1502="Organic","Organic",(IF($G1502="Responsible","Responsible",(IF($G1502="No Attribute (Conventional)","No_Attribute_Conventional",(IF($G1502="Recycled Pre/Post-Consumer","Recycled_Pre_Post_Consumer",(IF($G1502="In-Conversion","In_Conversion",(IF($G1502="Recycled Pre-Consumer","Recycled_Pre_Consumer",(IF($G1502="Recycled Post-Consumer","Recycled_Post_Consumer",(IF($G1502="Sustainably Sourced","Sustainably_sourced",(IF($G1502="Recycled pre-consumer organic","GOTS_recycled_organic","")))))))))))))))))),"")</f>
        <v/>
      </c>
      <c r="AE1502" t="e" cm="1">
        <f t="array" aca="1" ref="AE1502" ca="1">IF($I1502="",IF(INDIRECT("$F"&amp;$S1502)="","",IF(LEFT(INDIRECT("$F"&amp;$S1502),3)="GRS","GRS_RCS_RM",IF((LEFT(INDIRECT("$F"&amp;$S1502),3))="RCS","GRS_RCS_RM",IF(INDIRECT("$F"&amp;$S1502)="OCS (No Label)","OCS_Conversion_RM",IF(LEFT(INDIRECT("$F"&amp;$S1502),3)="OCS","OCS_RM",IF(RIGHT(INDIRECT("$F"&amp;$S1502),10)="conversion","GOTS_RM_conversion",IF((LEFT(INDIRECT("$F"&amp;$S1502),4))="GOTS","GOTS_RM","Responsible_RM"))))))),"DELETERM")</f>
        <v>#VALUE!</v>
      </c>
      <c r="AF1502" t="e" cm="1">
        <f t="array" aca="1" ref="AF1502" ca="1">IF($S1502="","",INDIRECT("$Z"&amp;$S1502))</f>
        <v>#VALUE!</v>
      </c>
      <c r="AG1502" t="str">
        <f t="shared" si="458"/>
        <v/>
      </c>
      <c r="AH1502" t="str" cm="1">
        <f t="array" aca="1" ref="AH1502" ca="1">IFERROR(INDIRECT("$ag"&amp;S1502),"")</f>
        <v/>
      </c>
      <c r="AI1502" t="e" cm="1">
        <f t="array" aca="1" ref="AI1502" ca="1">INDIRECT("O"&amp;S1502)</f>
        <v>#VALUE!</v>
      </c>
      <c r="AJ1502" t="str">
        <f t="shared" si="459"/>
        <v/>
      </c>
    </row>
    <row r="1503" spans="1:36" ht="16.5" customHeight="1">
      <c r="A1503" s="128" t="str">
        <f>IF(B1503="","",COUNTA($B$63:$B1503))</f>
        <v/>
      </c>
      <c r="B1503" s="132"/>
      <c r="C1503" s="133"/>
      <c r="D1503" s="140"/>
      <c r="E1503" s="140"/>
      <c r="F1503" s="133"/>
      <c r="G1503" s="141"/>
      <c r="H1503" s="141"/>
      <c r="I1503" s="141"/>
      <c r="J1503" s="141"/>
      <c r="K1503" s="37"/>
      <c r="L1503" s="142" t="str">
        <f>IF(R1503="","",LEFT(R1503,LEN(R1503)-2))</f>
        <v/>
      </c>
      <c r="M1503" s="142"/>
      <c r="N1503" s="60"/>
      <c r="O1503" s="313"/>
      <c r="Q1503" t="str">
        <f t="shared" si="454"/>
        <v/>
      </c>
      <c r="R1503" t="str">
        <f t="shared" ref="R1503" si="468">CONCATENATE($Q1503,Q1504,Q1505,Q1506,Q1507,Q1508,$Q1509,$Q1510,$Q1511,$Q1512,$Q1513,$Q1514)</f>
        <v/>
      </c>
      <c r="S1503" t="e">
        <f t="shared" ca="1" si="463"/>
        <v>#VALUE!</v>
      </c>
      <c r="T1503" t="e">
        <f t="shared" ca="1" si="460"/>
        <v>#VALUE!</v>
      </c>
      <c r="U1503">
        <f t="shared" si="464"/>
        <v>1440</v>
      </c>
      <c r="V1503">
        <v>120.000000000009</v>
      </c>
      <c r="W1503">
        <f t="shared" si="467"/>
        <v>120</v>
      </c>
      <c r="X1503" t="str" cm="1">
        <f t="array" aca="1" ref="X1503" ca="1">IFERROR(INDEX('PC&amp;PD'!$A$1:$AS$19,ROW('PC&amp;PD'!$A$19),MATCH(INDIRECT(T1503),'PC&amp;PD'!$A$1:$AS$1,0)),"")</f>
        <v/>
      </c>
      <c r="Z1503" t="str">
        <f t="shared" ref="Z1503" si="469">IFERROR(IF($F1503="OCS 100","OCS (OCS 100)",IF($F1503="OCS Blended","OCS (OCS Blended)",IF($F1503="OCS (No Label)","OCS (No Label)",IF($F1503="RCS 100","RCS (RCS 100)",IF($F1503="RCS Blended","RCS (RCS Blended)",IF($F1503="GRS","GRS (GRS)",IF($F1503="GRS (No Label)", "GRS (No Label)",IF($F1503="RDS","RDS (RDS)",IF($F1503="RWS","RWS (RWS)",IF($F1503="RAS","RAS (RAS)",IF($F1503="RMS","RMS (RMS)",IF($F1503="GOTS Organic","GOTS (Organic)",IF($F1503="GOTS Made with organic","GOTS (Made with Organic)",IF($F1503="GOTS Organic - in conversion","GOTS (Organic - In Conversion)",IF($F1503="GOTS Made with organic - in conversion","GOTS (Made with Organic - In Conversion)",""))))))))))))))),"")</f>
        <v/>
      </c>
      <c r="AA1503" t="str">
        <f t="shared" si="455"/>
        <v/>
      </c>
      <c r="AB1503" t="str">
        <f t="shared" si="456"/>
        <v/>
      </c>
      <c r="AC1503" t="e">
        <f t="shared" ca="1" si="457"/>
        <v>#VALUE!</v>
      </c>
      <c r="AD1503" t="str" cm="1">
        <f t="array" aca="1" ref="AD1503" ca="1">IFERROR(IF((LEFT(INDIRECT("$F"&amp;$S1503),4))="GOTS",IF($G1503="Organic","GOTS_Organic_raw",(IF($G1503="Responsible","GOTS_Responsible",(IF($G1503="No Attribute (Conventional)","GOTS_conventional",(IF($G1503="Recycled Pre/Post-Consumer","GOTS_pre_post",(IF($G1503="In-Conversion","GOTS_in_conversion",(IF($G1503="Sustainably Sourced","Sustainably_sourced",(IF($G1503="Recycled pre-consumer organic","GOTS_recycled_organic",""))))))))))))),IF($G1503="Organic","Organic",(IF($G1503="Responsible","Responsible",(IF($G1503="No Attribute (Conventional)","No_Attribute_Conventional",(IF($G1503="Recycled Pre/Post-Consumer","Recycled_Pre_Post_Consumer",(IF($G1503="In-Conversion","In_Conversion",(IF($G1503="Recycled Pre-Consumer","Recycled_Pre_Consumer",(IF($G1503="Recycled Post-Consumer","Recycled_Post_Consumer",(IF($G1503="Sustainably Sourced","Sustainably_sourced",(IF($G1503="Recycled pre-consumer organic","GOTS_recycled_organic","")))))))))))))))))),"")</f>
        <v/>
      </c>
      <c r="AE1503" t="e" cm="1">
        <f t="array" aca="1" ref="AE1503" ca="1">IF($I1503="",IF(INDIRECT("$F"&amp;$S1503)="","",IF(LEFT(INDIRECT("$F"&amp;$S1503),3)="GRS","GRS_RCS_RM",IF((LEFT(INDIRECT("$F"&amp;$S1503),3))="RCS","GRS_RCS_RM",IF(INDIRECT("$F"&amp;$S1503)="OCS (No Label)","OCS_Conversion_RM",IF(LEFT(INDIRECT("$F"&amp;$S1503),3)="OCS","OCS_RM",IF(RIGHT(INDIRECT("$F"&amp;$S1503),10)="conversion","GOTS_RM_conversion",IF((LEFT(INDIRECT("$F"&amp;$S1503),4))="GOTS","GOTS_RM","Responsible_RM"))))))),"DELETERM")</f>
        <v>#VALUE!</v>
      </c>
      <c r="AF1503" t="e" cm="1">
        <f t="array" aca="1" ref="AF1503" ca="1">IF($S1503="","",INDIRECT("$Z"&amp;$S1503))</f>
        <v>#VALUE!</v>
      </c>
      <c r="AG1503" t="str">
        <f t="shared" si="458"/>
        <v/>
      </c>
      <c r="AH1503" t="str" cm="1">
        <f t="array" aca="1" ref="AH1503" ca="1">IFERROR(INDIRECT("$ag"&amp;S1503),"")</f>
        <v/>
      </c>
      <c r="AI1503" t="e" cm="1">
        <f t="array" aca="1" ref="AI1503" ca="1">INDIRECT("O"&amp;S1503)</f>
        <v>#VALUE!</v>
      </c>
      <c r="AJ1503" t="str">
        <f t="shared" si="459"/>
        <v/>
      </c>
    </row>
    <row r="1504" spans="1:36" ht="16.5" customHeight="1">
      <c r="A1504" s="129"/>
      <c r="B1504" s="134"/>
      <c r="C1504" s="135"/>
      <c r="D1504" s="146"/>
      <c r="E1504" s="146"/>
      <c r="F1504" s="135"/>
      <c r="G1504" s="147"/>
      <c r="H1504" s="147"/>
      <c r="I1504" s="147"/>
      <c r="J1504" s="147"/>
      <c r="K1504" s="38"/>
      <c r="L1504" s="143"/>
      <c r="M1504" s="143"/>
      <c r="N1504" s="61"/>
      <c r="O1504" s="314"/>
      <c r="Q1504" t="str">
        <f t="shared" si="454"/>
        <v/>
      </c>
      <c r="S1504" t="e">
        <f t="shared" ca="1" si="463"/>
        <v>#VALUE!</v>
      </c>
      <c r="T1504" t="e">
        <f t="shared" ca="1" si="460"/>
        <v>#VALUE!</v>
      </c>
      <c r="U1504">
        <f t="shared" si="464"/>
        <v>1440</v>
      </c>
      <c r="V1504">
        <v>120.08333333334301</v>
      </c>
      <c r="W1504">
        <f t="shared" si="467"/>
        <v>120</v>
      </c>
      <c r="X1504" t="str" cm="1">
        <f t="array" aca="1" ref="X1504" ca="1">IFERROR(INDEX('PC&amp;PD'!$A$1:$AS$19,ROW('PC&amp;PD'!$A$19),MATCH(INDIRECT(T1504),'PC&amp;PD'!$A$1:$AS$1,0)),"")</f>
        <v/>
      </c>
      <c r="AA1504" t="str">
        <f t="shared" si="455"/>
        <v/>
      </c>
      <c r="AB1504" t="str">
        <f t="shared" si="456"/>
        <v/>
      </c>
      <c r="AC1504" t="e">
        <f t="shared" ca="1" si="457"/>
        <v>#VALUE!</v>
      </c>
      <c r="AD1504" t="str" cm="1">
        <f t="array" aca="1" ref="AD1504" ca="1">IFERROR(IF((LEFT(INDIRECT("$F"&amp;$S1504),4))="GOTS",IF($G1504="Organic","GOTS_Organic_raw",(IF($G1504="Responsible","GOTS_Responsible",(IF($G1504="No Attribute (Conventional)","GOTS_conventional",(IF($G1504="Recycled Pre/Post-Consumer","GOTS_pre_post",(IF($G1504="In-Conversion","GOTS_in_conversion",(IF($G1504="Sustainably Sourced","Sustainably_sourced",(IF($G1504="Recycled pre-consumer organic","GOTS_recycled_organic",""))))))))))))),IF($G1504="Organic","Organic",(IF($G1504="Responsible","Responsible",(IF($G1504="No Attribute (Conventional)","No_Attribute_Conventional",(IF($G1504="Recycled Pre/Post-Consumer","Recycled_Pre_Post_Consumer",(IF($G1504="In-Conversion","In_Conversion",(IF($G1504="Recycled Pre-Consumer","Recycled_Pre_Consumer",(IF($G1504="Recycled Post-Consumer","Recycled_Post_Consumer",(IF($G1504="Sustainably Sourced","Sustainably_sourced",(IF($G1504="Recycled pre-consumer organic","GOTS_recycled_organic","")))))))))))))))))),"")</f>
        <v/>
      </c>
      <c r="AE1504" t="e" cm="1">
        <f t="array" aca="1" ref="AE1504" ca="1">IF($I1504="",IF(INDIRECT("$F"&amp;$S1504)="","",IF(LEFT(INDIRECT("$F"&amp;$S1504),3)="GRS","GRS_RCS_RM",IF((LEFT(INDIRECT("$F"&amp;$S1504),3))="RCS","GRS_RCS_RM",IF(INDIRECT("$F"&amp;$S1504)="OCS (No Label)","OCS_Conversion_RM",IF(LEFT(INDIRECT("$F"&amp;$S1504),3)="OCS","OCS_RM",IF(RIGHT(INDIRECT("$F"&amp;$S1504),10)="conversion","GOTS_RM_conversion",IF((LEFT(INDIRECT("$F"&amp;$S1504),4))="GOTS","GOTS_RM","Responsible_RM"))))))),"DELETERM")</f>
        <v>#VALUE!</v>
      </c>
      <c r="AF1504" t="e" cm="1">
        <f t="array" aca="1" ref="AF1504" ca="1">IF($S1504="","",INDIRECT("$Z"&amp;$S1504))</f>
        <v>#VALUE!</v>
      </c>
      <c r="AG1504" t="str">
        <f t="shared" si="458"/>
        <v/>
      </c>
      <c r="AH1504" t="str" cm="1">
        <f t="array" aca="1" ref="AH1504" ca="1">IFERROR(INDIRECT("$ag"&amp;S1504),"")</f>
        <v/>
      </c>
      <c r="AI1504" t="e" cm="1">
        <f t="array" aca="1" ref="AI1504" ca="1">INDIRECT("O"&amp;S1504)</f>
        <v>#VALUE!</v>
      </c>
      <c r="AJ1504" t="str">
        <f t="shared" si="459"/>
        <v/>
      </c>
    </row>
    <row r="1505" spans="1:36" ht="16.5" customHeight="1">
      <c r="A1505" s="129"/>
      <c r="B1505" s="134"/>
      <c r="C1505" s="135"/>
      <c r="D1505" s="146"/>
      <c r="E1505" s="146"/>
      <c r="F1505" s="135"/>
      <c r="G1505" s="147"/>
      <c r="H1505" s="147"/>
      <c r="I1505" s="147"/>
      <c r="J1505" s="147"/>
      <c r="K1505" s="38"/>
      <c r="L1505" s="143"/>
      <c r="M1505" s="143"/>
      <c r="N1505" s="61"/>
      <c r="O1505" s="314"/>
      <c r="Q1505" t="str">
        <f t="shared" si="454"/>
        <v/>
      </c>
      <c r="S1505" t="e">
        <f t="shared" ca="1" si="463"/>
        <v>#VALUE!</v>
      </c>
      <c r="T1505" t="e">
        <f t="shared" ca="1" si="460"/>
        <v>#VALUE!</v>
      </c>
      <c r="U1505">
        <f t="shared" si="464"/>
        <v>1440</v>
      </c>
      <c r="V1505">
        <v>120.16666666667599</v>
      </c>
      <c r="W1505">
        <f t="shared" si="467"/>
        <v>120</v>
      </c>
      <c r="X1505" t="str" cm="1">
        <f t="array" aca="1" ref="X1505" ca="1">IFERROR(INDEX('PC&amp;PD'!$A$1:$AS$19,ROW('PC&amp;PD'!$A$19),MATCH(INDIRECT(T1505),'PC&amp;PD'!$A$1:$AS$1,0)),"")</f>
        <v/>
      </c>
      <c r="AA1505" t="str">
        <f t="shared" si="455"/>
        <v/>
      </c>
      <c r="AB1505" t="str">
        <f t="shared" si="456"/>
        <v/>
      </c>
      <c r="AC1505" t="e">
        <f t="shared" ca="1" si="457"/>
        <v>#VALUE!</v>
      </c>
      <c r="AD1505" t="str" cm="1">
        <f t="array" aca="1" ref="AD1505" ca="1">IFERROR(IF((LEFT(INDIRECT("$F"&amp;$S1505),4))="GOTS",IF($G1505="Organic","GOTS_Organic_raw",(IF($G1505="Responsible","GOTS_Responsible",(IF($G1505="No Attribute (Conventional)","GOTS_conventional",(IF($G1505="Recycled Pre/Post-Consumer","GOTS_pre_post",(IF($G1505="In-Conversion","GOTS_in_conversion",(IF($G1505="Sustainably Sourced","Sustainably_sourced",(IF($G1505="Recycled pre-consumer organic","GOTS_recycled_organic",""))))))))))))),IF($G1505="Organic","Organic",(IF($G1505="Responsible","Responsible",(IF($G1505="No Attribute (Conventional)","No_Attribute_Conventional",(IF($G1505="Recycled Pre/Post-Consumer","Recycled_Pre_Post_Consumer",(IF($G1505="In-Conversion","In_Conversion",(IF($G1505="Recycled Pre-Consumer","Recycled_Pre_Consumer",(IF($G1505="Recycled Post-Consumer","Recycled_Post_Consumer",(IF($G1505="Sustainably Sourced","Sustainably_sourced",(IF($G1505="Recycled pre-consumer organic","GOTS_recycled_organic","")))))))))))))))))),"")</f>
        <v/>
      </c>
      <c r="AE1505" t="e" cm="1">
        <f t="array" aca="1" ref="AE1505" ca="1">IF($I1505="",IF(INDIRECT("$F"&amp;$S1505)="","",IF(LEFT(INDIRECT("$F"&amp;$S1505),3)="GRS","GRS_RCS_RM",IF((LEFT(INDIRECT("$F"&amp;$S1505),3))="RCS","GRS_RCS_RM",IF(INDIRECT("$F"&amp;$S1505)="OCS (No Label)","OCS_Conversion_RM",IF(LEFT(INDIRECT("$F"&amp;$S1505),3)="OCS","OCS_RM",IF(RIGHT(INDIRECT("$F"&amp;$S1505),10)="conversion","GOTS_RM_conversion",IF((LEFT(INDIRECT("$F"&amp;$S1505),4))="GOTS","GOTS_RM","Responsible_RM"))))))),"DELETERM")</f>
        <v>#VALUE!</v>
      </c>
      <c r="AF1505" t="e" cm="1">
        <f t="array" aca="1" ref="AF1505" ca="1">IF($S1505="","",INDIRECT("$Z"&amp;$S1505))</f>
        <v>#VALUE!</v>
      </c>
      <c r="AG1505" t="str">
        <f t="shared" si="458"/>
        <v/>
      </c>
      <c r="AH1505" t="str" cm="1">
        <f t="array" aca="1" ref="AH1505" ca="1">IFERROR(INDIRECT("$ag"&amp;S1505),"")</f>
        <v/>
      </c>
      <c r="AI1505" t="e" cm="1">
        <f t="array" aca="1" ref="AI1505" ca="1">INDIRECT("O"&amp;S1505)</f>
        <v>#VALUE!</v>
      </c>
      <c r="AJ1505" t="str">
        <f t="shared" si="459"/>
        <v/>
      </c>
    </row>
    <row r="1506" spans="1:36" ht="16.5" customHeight="1">
      <c r="A1506" s="129"/>
      <c r="B1506" s="134"/>
      <c r="C1506" s="135"/>
      <c r="D1506" s="146"/>
      <c r="E1506" s="146"/>
      <c r="F1506" s="135"/>
      <c r="G1506" s="147"/>
      <c r="H1506" s="147"/>
      <c r="I1506" s="147"/>
      <c r="J1506" s="147"/>
      <c r="K1506" s="38"/>
      <c r="L1506" s="143"/>
      <c r="M1506" s="143"/>
      <c r="N1506" s="61"/>
      <c r="O1506" s="314"/>
      <c r="Q1506" t="str">
        <f t="shared" si="454"/>
        <v/>
      </c>
      <c r="S1506" t="e">
        <f t="shared" ca="1" si="463"/>
        <v>#VALUE!</v>
      </c>
      <c r="T1506" t="e">
        <f t="shared" ca="1" si="460"/>
        <v>#VALUE!</v>
      </c>
      <c r="U1506">
        <f t="shared" si="464"/>
        <v>1440</v>
      </c>
      <c r="V1506">
        <v>120.250000000009</v>
      </c>
      <c r="W1506">
        <f t="shared" si="467"/>
        <v>120</v>
      </c>
      <c r="X1506" t="str" cm="1">
        <f t="array" aca="1" ref="X1506" ca="1">IFERROR(INDEX('PC&amp;PD'!$A$1:$AS$19,ROW('PC&amp;PD'!$A$19),MATCH(INDIRECT(T1506),'PC&amp;PD'!$A$1:$AS$1,0)),"")</f>
        <v/>
      </c>
      <c r="AA1506" t="str">
        <f t="shared" si="455"/>
        <v/>
      </c>
      <c r="AB1506" t="str">
        <f t="shared" si="456"/>
        <v/>
      </c>
      <c r="AC1506" t="e">
        <f t="shared" ca="1" si="457"/>
        <v>#VALUE!</v>
      </c>
      <c r="AD1506" t="str" cm="1">
        <f t="array" aca="1" ref="AD1506" ca="1">IFERROR(IF((LEFT(INDIRECT("$F"&amp;$S1506),4))="GOTS",IF($G1506="Organic","GOTS_Organic_raw",(IF($G1506="Responsible","GOTS_Responsible",(IF($G1506="No Attribute (Conventional)","GOTS_conventional",(IF($G1506="Recycled Pre/Post-Consumer","GOTS_pre_post",(IF($G1506="In-Conversion","GOTS_in_conversion",(IF($G1506="Sustainably Sourced","Sustainably_sourced",(IF($G1506="Recycled pre-consumer organic","GOTS_recycled_organic",""))))))))))))),IF($G1506="Organic","Organic",(IF($G1506="Responsible","Responsible",(IF($G1506="No Attribute (Conventional)","No_Attribute_Conventional",(IF($G1506="Recycled Pre/Post-Consumer","Recycled_Pre_Post_Consumer",(IF($G1506="In-Conversion","In_Conversion",(IF($G1506="Recycled Pre-Consumer","Recycled_Pre_Consumer",(IF($G1506="Recycled Post-Consumer","Recycled_Post_Consumer",(IF($G1506="Sustainably Sourced","Sustainably_sourced",(IF($G1506="Recycled pre-consumer organic","GOTS_recycled_organic","")))))))))))))))))),"")</f>
        <v/>
      </c>
      <c r="AE1506" t="e" cm="1">
        <f t="array" aca="1" ref="AE1506" ca="1">IF($I1506="",IF(INDIRECT("$F"&amp;$S1506)="","",IF(LEFT(INDIRECT("$F"&amp;$S1506),3)="GRS","GRS_RCS_RM",IF((LEFT(INDIRECT("$F"&amp;$S1506),3))="RCS","GRS_RCS_RM",IF(INDIRECT("$F"&amp;$S1506)="OCS (No Label)","OCS_Conversion_RM",IF(LEFT(INDIRECT("$F"&amp;$S1506),3)="OCS","OCS_RM",IF(RIGHT(INDIRECT("$F"&amp;$S1506),10)="conversion","GOTS_RM_conversion",IF((LEFT(INDIRECT("$F"&amp;$S1506),4))="GOTS","GOTS_RM","Responsible_RM"))))))),"DELETERM")</f>
        <v>#VALUE!</v>
      </c>
      <c r="AF1506" t="e" cm="1">
        <f t="array" aca="1" ref="AF1506" ca="1">IF($S1506="","",INDIRECT("$Z"&amp;$S1506))</f>
        <v>#VALUE!</v>
      </c>
      <c r="AG1506" t="str">
        <f t="shared" si="458"/>
        <v/>
      </c>
      <c r="AH1506" t="str" cm="1">
        <f t="array" aca="1" ref="AH1506" ca="1">IFERROR(INDIRECT("$ag"&amp;S1506),"")</f>
        <v/>
      </c>
      <c r="AI1506" t="e" cm="1">
        <f t="array" aca="1" ref="AI1506" ca="1">INDIRECT("O"&amp;S1506)</f>
        <v>#VALUE!</v>
      </c>
      <c r="AJ1506" t="str">
        <f t="shared" si="459"/>
        <v/>
      </c>
    </row>
    <row r="1507" spans="1:36" ht="16.5" customHeight="1">
      <c r="A1507" s="129"/>
      <c r="B1507" s="134"/>
      <c r="C1507" s="135"/>
      <c r="D1507" s="146"/>
      <c r="E1507" s="146"/>
      <c r="F1507" s="135"/>
      <c r="G1507" s="147"/>
      <c r="H1507" s="147"/>
      <c r="I1507" s="147"/>
      <c r="J1507" s="147"/>
      <c r="K1507" s="38"/>
      <c r="L1507" s="143"/>
      <c r="M1507" s="143"/>
      <c r="N1507" s="61"/>
      <c r="O1507" s="314"/>
      <c r="Q1507" t="str">
        <f t="shared" si="454"/>
        <v/>
      </c>
      <c r="S1507" t="e">
        <f t="shared" ca="1" si="463"/>
        <v>#VALUE!</v>
      </c>
      <c r="T1507" t="e">
        <f t="shared" ca="1" si="460"/>
        <v>#VALUE!</v>
      </c>
      <c r="U1507">
        <f t="shared" si="464"/>
        <v>1440</v>
      </c>
      <c r="V1507">
        <v>120.33333333334301</v>
      </c>
      <c r="W1507">
        <f t="shared" si="467"/>
        <v>120</v>
      </c>
      <c r="X1507" t="str" cm="1">
        <f t="array" aca="1" ref="X1507" ca="1">IFERROR(INDEX('PC&amp;PD'!$A$1:$AS$19,ROW('PC&amp;PD'!$A$19),MATCH(INDIRECT(T1507),'PC&amp;PD'!$A$1:$AS$1,0)),"")</f>
        <v/>
      </c>
      <c r="AA1507" t="str">
        <f t="shared" si="455"/>
        <v/>
      </c>
      <c r="AB1507" t="str">
        <f t="shared" si="456"/>
        <v/>
      </c>
      <c r="AC1507" t="e">
        <f t="shared" ca="1" si="457"/>
        <v>#VALUE!</v>
      </c>
      <c r="AD1507" t="str" cm="1">
        <f t="array" aca="1" ref="AD1507" ca="1">IFERROR(IF((LEFT(INDIRECT("$F"&amp;$S1507),4))="GOTS",IF($G1507="Organic","GOTS_Organic_raw",(IF($G1507="Responsible","GOTS_Responsible",(IF($G1507="No Attribute (Conventional)","GOTS_conventional",(IF($G1507="Recycled Pre/Post-Consumer","GOTS_pre_post",(IF($G1507="In-Conversion","GOTS_in_conversion",(IF($G1507="Sustainably Sourced","Sustainably_sourced",(IF($G1507="Recycled pre-consumer organic","GOTS_recycled_organic",""))))))))))))),IF($G1507="Organic","Organic",(IF($G1507="Responsible","Responsible",(IF($G1507="No Attribute (Conventional)","No_Attribute_Conventional",(IF($G1507="Recycled Pre/Post-Consumer","Recycled_Pre_Post_Consumer",(IF($G1507="In-Conversion","In_Conversion",(IF($G1507="Recycled Pre-Consumer","Recycled_Pre_Consumer",(IF($G1507="Recycled Post-Consumer","Recycled_Post_Consumer",(IF($G1507="Sustainably Sourced","Sustainably_sourced",(IF($G1507="Recycled pre-consumer organic","GOTS_recycled_organic","")))))))))))))))))),"")</f>
        <v/>
      </c>
      <c r="AE1507" t="e" cm="1">
        <f t="array" aca="1" ref="AE1507" ca="1">IF($I1507="",IF(INDIRECT("$F"&amp;$S1507)="","",IF(LEFT(INDIRECT("$F"&amp;$S1507),3)="GRS","GRS_RCS_RM",IF((LEFT(INDIRECT("$F"&amp;$S1507),3))="RCS","GRS_RCS_RM",IF(INDIRECT("$F"&amp;$S1507)="OCS (No Label)","OCS_Conversion_RM",IF(LEFT(INDIRECT("$F"&amp;$S1507),3)="OCS","OCS_RM",IF(RIGHT(INDIRECT("$F"&amp;$S1507),10)="conversion","GOTS_RM_conversion",IF((LEFT(INDIRECT("$F"&amp;$S1507),4))="GOTS","GOTS_RM","Responsible_RM"))))))),"DELETERM")</f>
        <v>#VALUE!</v>
      </c>
      <c r="AF1507" t="e" cm="1">
        <f t="array" aca="1" ref="AF1507" ca="1">IF($S1507="","",INDIRECT("$Z"&amp;$S1507))</f>
        <v>#VALUE!</v>
      </c>
      <c r="AG1507" t="str">
        <f t="shared" si="458"/>
        <v/>
      </c>
      <c r="AH1507" t="str" cm="1">
        <f t="array" aca="1" ref="AH1507" ca="1">IFERROR(INDIRECT("$ag"&amp;S1507),"")</f>
        <v/>
      </c>
      <c r="AI1507" t="e" cm="1">
        <f t="array" aca="1" ref="AI1507" ca="1">INDIRECT("O"&amp;S1507)</f>
        <v>#VALUE!</v>
      </c>
      <c r="AJ1507" t="str">
        <f t="shared" si="459"/>
        <v/>
      </c>
    </row>
    <row r="1508" spans="1:36" ht="16.5" customHeight="1">
      <c r="A1508" s="129"/>
      <c r="B1508" s="134"/>
      <c r="C1508" s="135"/>
      <c r="D1508" s="146"/>
      <c r="E1508" s="146"/>
      <c r="F1508" s="135"/>
      <c r="G1508" s="147"/>
      <c r="H1508" s="147"/>
      <c r="I1508" s="147"/>
      <c r="J1508" s="147"/>
      <c r="K1508" s="38"/>
      <c r="L1508" s="143"/>
      <c r="M1508" s="143"/>
      <c r="N1508" s="61"/>
      <c r="O1508" s="314"/>
      <c r="Q1508" t="str">
        <f t="shared" si="454"/>
        <v/>
      </c>
      <c r="S1508" t="e">
        <f t="shared" ca="1" si="463"/>
        <v>#VALUE!</v>
      </c>
      <c r="T1508" t="e">
        <f t="shared" ca="1" si="460"/>
        <v>#VALUE!</v>
      </c>
      <c r="U1508">
        <f t="shared" si="464"/>
        <v>1440</v>
      </c>
      <c r="V1508">
        <v>120.41666666667599</v>
      </c>
      <c r="W1508">
        <f t="shared" si="467"/>
        <v>120</v>
      </c>
      <c r="X1508" t="str" cm="1">
        <f t="array" aca="1" ref="X1508" ca="1">IFERROR(INDEX('PC&amp;PD'!$A$1:$AS$19,ROW('PC&amp;PD'!$A$19),MATCH(INDIRECT(T1508),'PC&amp;PD'!$A$1:$AS$1,0)),"")</f>
        <v/>
      </c>
      <c r="AA1508" t="str">
        <f t="shared" si="455"/>
        <v/>
      </c>
      <c r="AB1508" t="str">
        <f t="shared" si="456"/>
        <v/>
      </c>
      <c r="AC1508" t="e">
        <f t="shared" ca="1" si="457"/>
        <v>#VALUE!</v>
      </c>
      <c r="AD1508" t="str" cm="1">
        <f t="array" aca="1" ref="AD1508" ca="1">IFERROR(IF((LEFT(INDIRECT("$F"&amp;$S1508),4))="GOTS",IF($G1508="Organic","GOTS_Organic_raw",(IF($G1508="Responsible","GOTS_Responsible",(IF($G1508="No Attribute (Conventional)","GOTS_conventional",(IF($G1508="Recycled Pre/Post-Consumer","GOTS_pre_post",(IF($G1508="In-Conversion","GOTS_in_conversion",(IF($G1508="Sustainably Sourced","Sustainably_sourced",(IF($G1508="Recycled pre-consumer organic","GOTS_recycled_organic",""))))))))))))),IF($G1508="Organic","Organic",(IF($G1508="Responsible","Responsible",(IF($G1508="No Attribute (Conventional)","No_Attribute_Conventional",(IF($G1508="Recycled Pre/Post-Consumer","Recycled_Pre_Post_Consumer",(IF($G1508="In-Conversion","In_Conversion",(IF($G1508="Recycled Pre-Consumer","Recycled_Pre_Consumer",(IF($G1508="Recycled Post-Consumer","Recycled_Post_Consumer",(IF($G1508="Sustainably Sourced","Sustainably_sourced",(IF($G1508="Recycled pre-consumer organic","GOTS_recycled_organic","")))))))))))))))))),"")</f>
        <v/>
      </c>
      <c r="AE1508" t="e" cm="1">
        <f t="array" aca="1" ref="AE1508" ca="1">IF($I1508="",IF(INDIRECT("$F"&amp;$S1508)="","",IF(LEFT(INDIRECT("$F"&amp;$S1508),3)="GRS","GRS_RCS_RM",IF((LEFT(INDIRECT("$F"&amp;$S1508),3))="RCS","GRS_RCS_RM",IF(INDIRECT("$F"&amp;$S1508)="OCS (No Label)","OCS_Conversion_RM",IF(LEFT(INDIRECT("$F"&amp;$S1508),3)="OCS","OCS_RM",IF(RIGHT(INDIRECT("$F"&amp;$S1508),10)="conversion","GOTS_RM_conversion",IF((LEFT(INDIRECT("$F"&amp;$S1508),4))="GOTS","GOTS_RM","Responsible_RM"))))))),"DELETERM")</f>
        <v>#VALUE!</v>
      </c>
      <c r="AF1508" t="e" cm="1">
        <f t="array" aca="1" ref="AF1508" ca="1">IF($S1508="","",INDIRECT("$Z"&amp;$S1508))</f>
        <v>#VALUE!</v>
      </c>
      <c r="AG1508" t="str">
        <f t="shared" si="458"/>
        <v/>
      </c>
      <c r="AH1508" t="str" cm="1">
        <f t="array" aca="1" ref="AH1508" ca="1">IFERROR(INDIRECT("$ag"&amp;S1508),"")</f>
        <v/>
      </c>
      <c r="AI1508" t="e" cm="1">
        <f t="array" aca="1" ref="AI1508" ca="1">INDIRECT("O"&amp;S1508)</f>
        <v>#VALUE!</v>
      </c>
      <c r="AJ1508" t="str">
        <f t="shared" si="459"/>
        <v/>
      </c>
    </row>
    <row r="1509" spans="1:36" ht="16.5" customHeight="1">
      <c r="A1509" s="130"/>
      <c r="B1509" s="136"/>
      <c r="C1509" s="137"/>
      <c r="D1509" s="146"/>
      <c r="E1509" s="146"/>
      <c r="F1509" s="137"/>
      <c r="G1509" s="147"/>
      <c r="H1509" s="147"/>
      <c r="I1509" s="147"/>
      <c r="J1509" s="147"/>
      <c r="K1509" s="38"/>
      <c r="L1509" s="144"/>
      <c r="M1509" s="144"/>
      <c r="N1509" s="61"/>
      <c r="O1509" s="314"/>
      <c r="Q1509" t="str">
        <f t="shared" si="454"/>
        <v/>
      </c>
      <c r="S1509" t="e">
        <f t="shared" ca="1" si="463"/>
        <v>#VALUE!</v>
      </c>
      <c r="T1509" t="e">
        <f t="shared" ca="1" si="460"/>
        <v>#VALUE!</v>
      </c>
      <c r="U1509">
        <f t="shared" si="464"/>
        <v>1440</v>
      </c>
      <c r="V1509">
        <v>120.500000000009</v>
      </c>
      <c r="W1509">
        <f t="shared" si="467"/>
        <v>120</v>
      </c>
      <c r="X1509" t="str" cm="1">
        <f t="array" aca="1" ref="X1509" ca="1">IFERROR(INDEX('PC&amp;PD'!$A$1:$AS$19,ROW('PC&amp;PD'!$A$19),MATCH(INDIRECT(T1509),'PC&amp;PD'!$A$1:$AS$1,0)),"")</f>
        <v/>
      </c>
      <c r="AA1509" t="str">
        <f t="shared" si="455"/>
        <v/>
      </c>
      <c r="AB1509" t="str">
        <f t="shared" si="456"/>
        <v/>
      </c>
      <c r="AC1509" t="e">
        <f t="shared" ca="1" si="457"/>
        <v>#VALUE!</v>
      </c>
      <c r="AD1509" t="str" cm="1">
        <f t="array" aca="1" ref="AD1509" ca="1">IFERROR(IF((LEFT(INDIRECT("$F"&amp;$S1509),4))="GOTS",IF($G1509="Organic","GOTS_Organic_raw",(IF($G1509="Responsible","GOTS_Responsible",(IF($G1509="No Attribute (Conventional)","GOTS_conventional",(IF($G1509="Recycled Pre/Post-Consumer","GOTS_pre_post",(IF($G1509="In-Conversion","GOTS_in_conversion",(IF($G1509="Sustainably Sourced","Sustainably_sourced",(IF($G1509="Recycled pre-consumer organic","GOTS_recycled_organic",""))))))))))))),IF($G1509="Organic","Organic",(IF($G1509="Responsible","Responsible",(IF($G1509="No Attribute (Conventional)","No_Attribute_Conventional",(IF($G1509="Recycled Pre/Post-Consumer","Recycled_Pre_Post_Consumer",(IF($G1509="In-Conversion","In_Conversion",(IF($G1509="Recycled Pre-Consumer","Recycled_Pre_Consumer",(IF($G1509="Recycled Post-Consumer","Recycled_Post_Consumer",(IF($G1509="Sustainably Sourced","Sustainably_sourced",(IF($G1509="Recycled pre-consumer organic","GOTS_recycled_organic","")))))))))))))))))),"")</f>
        <v/>
      </c>
      <c r="AE1509" t="e" cm="1">
        <f t="array" aca="1" ref="AE1509" ca="1">IF($I1509="",IF(INDIRECT("$F"&amp;$S1509)="","",IF(LEFT(INDIRECT("$F"&amp;$S1509),3)="GRS","GRS_RCS_RM",IF((LEFT(INDIRECT("$F"&amp;$S1509),3))="RCS","GRS_RCS_RM",IF(INDIRECT("$F"&amp;$S1509)="OCS (No Label)","OCS_Conversion_RM",IF(LEFT(INDIRECT("$F"&amp;$S1509),3)="OCS","OCS_RM",IF(RIGHT(INDIRECT("$F"&amp;$S1509),10)="conversion","GOTS_RM_conversion",IF((LEFT(INDIRECT("$F"&amp;$S1509),4))="GOTS","GOTS_RM","Responsible_RM"))))))),"DELETERM")</f>
        <v>#VALUE!</v>
      </c>
      <c r="AF1509" t="e" cm="1">
        <f t="array" aca="1" ref="AF1509" ca="1">IF($S1509="","",INDIRECT("$Z"&amp;$S1509))</f>
        <v>#VALUE!</v>
      </c>
      <c r="AG1509" t="str">
        <f t="shared" si="458"/>
        <v/>
      </c>
      <c r="AH1509" t="str" cm="1">
        <f t="array" aca="1" ref="AH1509" ca="1">IFERROR(INDIRECT("$ag"&amp;S1509),"")</f>
        <v/>
      </c>
      <c r="AI1509" t="e" cm="1">
        <f t="array" aca="1" ref="AI1509" ca="1">INDIRECT("O"&amp;S1509)</f>
        <v>#VALUE!</v>
      </c>
      <c r="AJ1509" t="str">
        <f t="shared" si="459"/>
        <v/>
      </c>
    </row>
    <row r="1510" spans="1:36" ht="16.5" customHeight="1">
      <c r="A1510" s="130"/>
      <c r="B1510" s="136"/>
      <c r="C1510" s="137"/>
      <c r="D1510" s="146"/>
      <c r="E1510" s="146"/>
      <c r="F1510" s="137"/>
      <c r="G1510" s="147"/>
      <c r="H1510" s="147"/>
      <c r="I1510" s="147"/>
      <c r="J1510" s="147"/>
      <c r="K1510" s="38"/>
      <c r="L1510" s="144"/>
      <c r="M1510" s="144"/>
      <c r="N1510" s="61"/>
      <c r="O1510" s="314"/>
      <c r="Q1510" t="str">
        <f t="shared" si="454"/>
        <v/>
      </c>
      <c r="S1510" t="e">
        <f t="shared" ca="1" si="463"/>
        <v>#VALUE!</v>
      </c>
      <c r="T1510" t="e">
        <f t="shared" ca="1" si="460"/>
        <v>#VALUE!</v>
      </c>
      <c r="U1510">
        <f t="shared" si="464"/>
        <v>1440</v>
      </c>
      <c r="V1510">
        <v>120.58333333334301</v>
      </c>
      <c r="W1510">
        <f t="shared" si="467"/>
        <v>120</v>
      </c>
      <c r="X1510" t="str" cm="1">
        <f t="array" aca="1" ref="X1510" ca="1">IFERROR(INDEX('PC&amp;PD'!$A$1:$AS$19,ROW('PC&amp;PD'!$A$19),MATCH(INDIRECT(T1510),'PC&amp;PD'!$A$1:$AS$1,0)),"")</f>
        <v/>
      </c>
      <c r="AA1510" t="str">
        <f t="shared" si="455"/>
        <v/>
      </c>
      <c r="AB1510" t="str">
        <f t="shared" si="456"/>
        <v/>
      </c>
      <c r="AC1510" t="e">
        <f t="shared" ca="1" si="457"/>
        <v>#VALUE!</v>
      </c>
      <c r="AD1510" t="str" cm="1">
        <f t="array" aca="1" ref="AD1510" ca="1">IFERROR(IF((LEFT(INDIRECT("$F"&amp;$S1510),4))="GOTS",IF($G1510="Organic","GOTS_Organic_raw",(IF($G1510="Responsible","GOTS_Responsible",(IF($G1510="No Attribute (Conventional)","GOTS_conventional",(IF($G1510="Recycled Pre/Post-Consumer","GOTS_pre_post",(IF($G1510="In-Conversion","GOTS_in_conversion",(IF($G1510="Sustainably Sourced","Sustainably_sourced",(IF($G1510="Recycled pre-consumer organic","GOTS_recycled_organic",""))))))))))))),IF($G1510="Organic","Organic",(IF($G1510="Responsible","Responsible",(IF($G1510="No Attribute (Conventional)","No_Attribute_Conventional",(IF($G1510="Recycled Pre/Post-Consumer","Recycled_Pre_Post_Consumer",(IF($G1510="In-Conversion","In_Conversion",(IF($G1510="Recycled Pre-Consumer","Recycled_Pre_Consumer",(IF($G1510="Recycled Post-Consumer","Recycled_Post_Consumer",(IF($G1510="Sustainably Sourced","Sustainably_sourced",(IF($G1510="Recycled pre-consumer organic","GOTS_recycled_organic","")))))))))))))))))),"")</f>
        <v/>
      </c>
      <c r="AE1510" t="e" cm="1">
        <f t="array" aca="1" ref="AE1510" ca="1">IF($I1510="",IF(INDIRECT("$F"&amp;$S1510)="","",IF(LEFT(INDIRECT("$F"&amp;$S1510),3)="GRS","GRS_RCS_RM",IF((LEFT(INDIRECT("$F"&amp;$S1510),3))="RCS","GRS_RCS_RM",IF(INDIRECT("$F"&amp;$S1510)="OCS (No Label)","OCS_Conversion_RM",IF(LEFT(INDIRECT("$F"&amp;$S1510),3)="OCS","OCS_RM",IF(RIGHT(INDIRECT("$F"&amp;$S1510),10)="conversion","GOTS_RM_conversion",IF((LEFT(INDIRECT("$F"&amp;$S1510),4))="GOTS","GOTS_RM","Responsible_RM"))))))),"DELETERM")</f>
        <v>#VALUE!</v>
      </c>
      <c r="AF1510" t="e" cm="1">
        <f t="array" aca="1" ref="AF1510" ca="1">IF($S1510="","",INDIRECT("$Z"&amp;$S1510))</f>
        <v>#VALUE!</v>
      </c>
      <c r="AG1510" t="str">
        <f t="shared" si="458"/>
        <v/>
      </c>
      <c r="AH1510" t="str" cm="1">
        <f t="array" aca="1" ref="AH1510" ca="1">IFERROR(INDIRECT("$ag"&amp;S1510),"")</f>
        <v/>
      </c>
      <c r="AI1510" t="e" cm="1">
        <f t="array" aca="1" ref="AI1510" ca="1">INDIRECT("O"&amp;S1510)</f>
        <v>#VALUE!</v>
      </c>
      <c r="AJ1510" t="str">
        <f t="shared" si="459"/>
        <v/>
      </c>
    </row>
    <row r="1511" spans="1:36" ht="16.5" customHeight="1">
      <c r="A1511" s="130"/>
      <c r="B1511" s="136"/>
      <c r="C1511" s="137"/>
      <c r="D1511" s="146"/>
      <c r="E1511" s="146"/>
      <c r="F1511" s="137"/>
      <c r="G1511" s="147"/>
      <c r="H1511" s="147"/>
      <c r="I1511" s="147"/>
      <c r="J1511" s="147"/>
      <c r="K1511" s="38"/>
      <c r="L1511" s="144"/>
      <c r="M1511" s="144"/>
      <c r="N1511" s="61"/>
      <c r="O1511" s="314"/>
      <c r="Q1511" t="str">
        <f t="shared" si="454"/>
        <v/>
      </c>
      <c r="S1511" t="e">
        <f t="shared" ca="1" si="463"/>
        <v>#VALUE!</v>
      </c>
      <c r="T1511" t="e">
        <f t="shared" ca="1" si="460"/>
        <v>#VALUE!</v>
      </c>
      <c r="U1511">
        <f t="shared" si="464"/>
        <v>1440</v>
      </c>
      <c r="V1511">
        <v>120.66666666667599</v>
      </c>
      <c r="W1511">
        <f t="shared" si="467"/>
        <v>120</v>
      </c>
      <c r="X1511" t="str" cm="1">
        <f t="array" aca="1" ref="X1511" ca="1">IFERROR(INDEX('PC&amp;PD'!$A$1:$AS$19,ROW('PC&amp;PD'!$A$19),MATCH(INDIRECT(T1511),'PC&amp;PD'!$A$1:$AS$1,0)),"")</f>
        <v/>
      </c>
      <c r="AA1511" t="str">
        <f t="shared" si="455"/>
        <v/>
      </c>
      <c r="AB1511" t="str">
        <f t="shared" si="456"/>
        <v/>
      </c>
      <c r="AC1511" t="e">
        <f t="shared" ca="1" si="457"/>
        <v>#VALUE!</v>
      </c>
      <c r="AD1511" t="str" cm="1">
        <f t="array" aca="1" ref="AD1511" ca="1">IFERROR(IF((LEFT(INDIRECT("$F"&amp;$S1511),4))="GOTS",IF($G1511="Organic","GOTS_Organic_raw",(IF($G1511="Responsible","GOTS_Responsible",(IF($G1511="No Attribute (Conventional)","GOTS_conventional",(IF($G1511="Recycled Pre/Post-Consumer","GOTS_pre_post",(IF($G1511="In-Conversion","GOTS_in_conversion",(IF($G1511="Sustainably Sourced","Sustainably_sourced",(IF($G1511="Recycled pre-consumer organic","GOTS_recycled_organic",""))))))))))))),IF($G1511="Organic","Organic",(IF($G1511="Responsible","Responsible",(IF($G1511="No Attribute (Conventional)","No_Attribute_Conventional",(IF($G1511="Recycled Pre/Post-Consumer","Recycled_Pre_Post_Consumer",(IF($G1511="In-Conversion","In_Conversion",(IF($G1511="Recycled Pre-Consumer","Recycled_Pre_Consumer",(IF($G1511="Recycled Post-Consumer","Recycled_Post_Consumer",(IF($G1511="Sustainably Sourced","Sustainably_sourced",(IF($G1511="Recycled pre-consumer organic","GOTS_recycled_organic","")))))))))))))))))),"")</f>
        <v/>
      </c>
      <c r="AE1511" t="e" cm="1">
        <f t="array" aca="1" ref="AE1511" ca="1">IF($I1511="",IF(INDIRECT("$F"&amp;$S1511)="","",IF(LEFT(INDIRECT("$F"&amp;$S1511),3)="GRS","GRS_RCS_RM",IF((LEFT(INDIRECT("$F"&amp;$S1511),3))="RCS","GRS_RCS_RM",IF(INDIRECT("$F"&amp;$S1511)="OCS (No Label)","OCS_Conversion_RM",IF(LEFT(INDIRECT("$F"&amp;$S1511),3)="OCS","OCS_RM",IF(RIGHT(INDIRECT("$F"&amp;$S1511),10)="conversion","GOTS_RM_conversion",IF((LEFT(INDIRECT("$F"&amp;$S1511),4))="GOTS","GOTS_RM","Responsible_RM"))))))),"DELETERM")</f>
        <v>#VALUE!</v>
      </c>
      <c r="AF1511" t="e" cm="1">
        <f t="array" aca="1" ref="AF1511" ca="1">IF($S1511="","",INDIRECT("$Z"&amp;$S1511))</f>
        <v>#VALUE!</v>
      </c>
      <c r="AG1511" t="str">
        <f t="shared" si="458"/>
        <v/>
      </c>
      <c r="AH1511" t="str" cm="1">
        <f t="array" aca="1" ref="AH1511" ca="1">IFERROR(INDIRECT("$ag"&amp;S1511),"")</f>
        <v/>
      </c>
      <c r="AI1511" t="e" cm="1">
        <f t="array" aca="1" ref="AI1511" ca="1">INDIRECT("O"&amp;S1511)</f>
        <v>#VALUE!</v>
      </c>
      <c r="AJ1511" t="str">
        <f t="shared" si="459"/>
        <v/>
      </c>
    </row>
    <row r="1512" spans="1:36" ht="16.5" customHeight="1">
      <c r="A1512" s="130"/>
      <c r="B1512" s="136"/>
      <c r="C1512" s="137"/>
      <c r="D1512" s="146"/>
      <c r="E1512" s="146"/>
      <c r="F1512" s="137"/>
      <c r="G1512" s="147"/>
      <c r="H1512" s="147"/>
      <c r="I1512" s="147"/>
      <c r="J1512" s="147"/>
      <c r="K1512" s="38"/>
      <c r="L1512" s="144"/>
      <c r="M1512" s="144"/>
      <c r="N1512" s="61"/>
      <c r="O1512" s="314"/>
      <c r="Q1512" t="str">
        <f t="shared" si="454"/>
        <v/>
      </c>
      <c r="S1512" t="e">
        <f t="shared" ca="1" si="463"/>
        <v>#VALUE!</v>
      </c>
      <c r="T1512" t="e">
        <f t="shared" ca="1" si="460"/>
        <v>#VALUE!</v>
      </c>
      <c r="U1512">
        <f t="shared" si="464"/>
        <v>1440</v>
      </c>
      <c r="V1512">
        <v>120.750000000009</v>
      </c>
      <c r="W1512">
        <f t="shared" si="467"/>
        <v>120</v>
      </c>
      <c r="X1512" t="str" cm="1">
        <f t="array" aca="1" ref="X1512" ca="1">IFERROR(INDEX('PC&amp;PD'!$A$1:$AS$19,ROW('PC&amp;PD'!$A$19),MATCH(INDIRECT(T1512),'PC&amp;PD'!$A$1:$AS$1,0)),"")</f>
        <v/>
      </c>
      <c r="AA1512" t="str">
        <f t="shared" si="455"/>
        <v/>
      </c>
      <c r="AB1512" t="str">
        <f t="shared" si="456"/>
        <v/>
      </c>
      <c r="AC1512" t="e">
        <f t="shared" ca="1" si="457"/>
        <v>#VALUE!</v>
      </c>
      <c r="AD1512" t="str" cm="1">
        <f t="array" aca="1" ref="AD1512" ca="1">IFERROR(IF((LEFT(INDIRECT("$F"&amp;$S1512),4))="GOTS",IF($G1512="Organic","GOTS_Organic_raw",(IF($G1512="Responsible","GOTS_Responsible",(IF($G1512="No Attribute (Conventional)","GOTS_conventional",(IF($G1512="Recycled Pre/Post-Consumer","GOTS_pre_post",(IF($G1512="In-Conversion","GOTS_in_conversion",(IF($G1512="Sustainably Sourced","Sustainably_sourced",(IF($G1512="Recycled pre-consumer organic","GOTS_recycled_organic",""))))))))))))),IF($G1512="Organic","Organic",(IF($G1512="Responsible","Responsible",(IF($G1512="No Attribute (Conventional)","No_Attribute_Conventional",(IF($G1512="Recycled Pre/Post-Consumer","Recycled_Pre_Post_Consumer",(IF($G1512="In-Conversion","In_Conversion",(IF($G1512="Recycled Pre-Consumer","Recycled_Pre_Consumer",(IF($G1512="Recycled Post-Consumer","Recycled_Post_Consumer",(IF($G1512="Sustainably Sourced","Sustainably_sourced",(IF($G1512="Recycled pre-consumer organic","GOTS_recycled_organic","")))))))))))))))))),"")</f>
        <v/>
      </c>
      <c r="AE1512" t="e" cm="1">
        <f t="array" aca="1" ref="AE1512" ca="1">IF($I1512="",IF(INDIRECT("$F"&amp;$S1512)="","",IF(LEFT(INDIRECT("$F"&amp;$S1512),3)="GRS","GRS_RCS_RM",IF((LEFT(INDIRECT("$F"&amp;$S1512),3))="RCS","GRS_RCS_RM",IF(INDIRECT("$F"&amp;$S1512)="OCS (No Label)","OCS_Conversion_RM",IF(LEFT(INDIRECT("$F"&amp;$S1512),3)="OCS","OCS_RM",IF(RIGHT(INDIRECT("$F"&amp;$S1512),10)="conversion","GOTS_RM_conversion",IF((LEFT(INDIRECT("$F"&amp;$S1512),4))="GOTS","GOTS_RM","Responsible_RM"))))))),"DELETERM")</f>
        <v>#VALUE!</v>
      </c>
      <c r="AF1512" t="e" cm="1">
        <f t="array" aca="1" ref="AF1512" ca="1">IF($S1512="","",INDIRECT("$Z"&amp;$S1512))</f>
        <v>#VALUE!</v>
      </c>
      <c r="AG1512" t="str">
        <f t="shared" si="458"/>
        <v/>
      </c>
      <c r="AH1512" t="str" cm="1">
        <f t="array" aca="1" ref="AH1512" ca="1">IFERROR(INDIRECT("$ag"&amp;S1512),"")</f>
        <v/>
      </c>
      <c r="AI1512" t="e" cm="1">
        <f t="array" aca="1" ref="AI1512" ca="1">INDIRECT("O"&amp;S1512)</f>
        <v>#VALUE!</v>
      </c>
      <c r="AJ1512" t="str">
        <f t="shared" si="459"/>
        <v/>
      </c>
    </row>
    <row r="1513" spans="1:36" ht="16.5" customHeight="1">
      <c r="A1513" s="130"/>
      <c r="B1513" s="136"/>
      <c r="C1513" s="137"/>
      <c r="D1513" s="146"/>
      <c r="E1513" s="146"/>
      <c r="F1513" s="137"/>
      <c r="G1513" s="147"/>
      <c r="H1513" s="147"/>
      <c r="I1513" s="147"/>
      <c r="J1513" s="147"/>
      <c r="K1513" s="38"/>
      <c r="L1513" s="144"/>
      <c r="M1513" s="144"/>
      <c r="N1513" s="61"/>
      <c r="O1513" s="314"/>
      <c r="Q1513" t="str">
        <f t="shared" si="454"/>
        <v/>
      </c>
      <c r="S1513" t="e">
        <f t="shared" ca="1" si="463"/>
        <v>#VALUE!</v>
      </c>
      <c r="T1513" t="e">
        <f t="shared" ca="1" si="460"/>
        <v>#VALUE!</v>
      </c>
      <c r="U1513">
        <f t="shared" si="464"/>
        <v>1440</v>
      </c>
      <c r="V1513">
        <v>120.83333333334301</v>
      </c>
      <c r="W1513">
        <f t="shared" si="467"/>
        <v>120</v>
      </c>
      <c r="X1513" t="str" cm="1">
        <f t="array" aca="1" ref="X1513" ca="1">IFERROR(INDEX('PC&amp;PD'!$A$1:$AS$19,ROW('PC&amp;PD'!$A$19),MATCH(INDIRECT(T1513),'PC&amp;PD'!$A$1:$AS$1,0)),"")</f>
        <v/>
      </c>
      <c r="AA1513" t="str">
        <f t="shared" si="455"/>
        <v/>
      </c>
      <c r="AB1513" t="str">
        <f t="shared" si="456"/>
        <v/>
      </c>
      <c r="AC1513" t="e">
        <f t="shared" ca="1" si="457"/>
        <v>#VALUE!</v>
      </c>
      <c r="AD1513" t="str" cm="1">
        <f t="array" aca="1" ref="AD1513" ca="1">IFERROR(IF((LEFT(INDIRECT("$F"&amp;$S1513),4))="GOTS",IF($G1513="Organic","GOTS_Organic_raw",(IF($G1513="Responsible","GOTS_Responsible",(IF($G1513="No Attribute (Conventional)","GOTS_conventional",(IF($G1513="Recycled Pre/Post-Consumer","GOTS_pre_post",(IF($G1513="In-Conversion","GOTS_in_conversion",(IF($G1513="Sustainably Sourced","Sustainably_sourced",(IF($G1513="Recycled pre-consumer organic","GOTS_recycled_organic",""))))))))))))),IF($G1513="Organic","Organic",(IF($G1513="Responsible","Responsible",(IF($G1513="No Attribute (Conventional)","No_Attribute_Conventional",(IF($G1513="Recycled Pre/Post-Consumer","Recycled_Pre_Post_Consumer",(IF($G1513="In-Conversion","In_Conversion",(IF($G1513="Recycled Pre-Consumer","Recycled_Pre_Consumer",(IF($G1513="Recycled Post-Consumer","Recycled_Post_Consumer",(IF($G1513="Sustainably Sourced","Sustainably_sourced",(IF($G1513="Recycled pre-consumer organic","GOTS_recycled_organic","")))))))))))))))))),"")</f>
        <v/>
      </c>
      <c r="AE1513" t="e" cm="1">
        <f t="array" aca="1" ref="AE1513" ca="1">IF($I1513="",IF(INDIRECT("$F"&amp;$S1513)="","",IF(LEFT(INDIRECT("$F"&amp;$S1513),3)="GRS","GRS_RCS_RM",IF((LEFT(INDIRECT("$F"&amp;$S1513),3))="RCS","GRS_RCS_RM",IF(INDIRECT("$F"&amp;$S1513)="OCS (No Label)","OCS_Conversion_RM",IF(LEFT(INDIRECT("$F"&amp;$S1513),3)="OCS","OCS_RM",IF(RIGHT(INDIRECT("$F"&amp;$S1513),10)="conversion","GOTS_RM_conversion",IF((LEFT(INDIRECT("$F"&amp;$S1513),4))="GOTS","GOTS_RM","Responsible_RM"))))))),"DELETERM")</f>
        <v>#VALUE!</v>
      </c>
      <c r="AF1513" t="e" cm="1">
        <f t="array" aca="1" ref="AF1513" ca="1">IF($S1513="","",INDIRECT("$Z"&amp;$S1513))</f>
        <v>#VALUE!</v>
      </c>
      <c r="AG1513" t="str">
        <f t="shared" si="458"/>
        <v/>
      </c>
      <c r="AH1513" t="str" cm="1">
        <f t="array" aca="1" ref="AH1513" ca="1">IFERROR(INDIRECT("$ag"&amp;S1513),"")</f>
        <v/>
      </c>
      <c r="AI1513" t="e" cm="1">
        <f t="array" aca="1" ref="AI1513" ca="1">INDIRECT("O"&amp;S1513)</f>
        <v>#VALUE!</v>
      </c>
      <c r="AJ1513" t="str">
        <f t="shared" si="459"/>
        <v/>
      </c>
    </row>
    <row r="1514" spans="1:36" ht="16.5" customHeight="1" thickBot="1">
      <c r="A1514" s="131"/>
      <c r="B1514" s="138"/>
      <c r="C1514" s="139"/>
      <c r="D1514" s="148"/>
      <c r="E1514" s="148"/>
      <c r="F1514" s="139"/>
      <c r="G1514" s="149"/>
      <c r="H1514" s="149"/>
      <c r="I1514" s="149"/>
      <c r="J1514" s="149"/>
      <c r="K1514" s="39"/>
      <c r="L1514" s="145"/>
      <c r="M1514" s="145"/>
      <c r="N1514" s="62"/>
      <c r="O1514" s="315"/>
      <c r="Q1514" t="str">
        <f t="shared" si="454"/>
        <v/>
      </c>
      <c r="S1514" t="e">
        <f t="shared" ca="1" si="463"/>
        <v>#VALUE!</v>
      </c>
      <c r="T1514" t="e">
        <f t="shared" ca="1" si="460"/>
        <v>#VALUE!</v>
      </c>
      <c r="U1514">
        <f t="shared" si="464"/>
        <v>1440</v>
      </c>
      <c r="V1514">
        <v>120.91666666667599</v>
      </c>
      <c r="W1514">
        <f t="shared" si="467"/>
        <v>120</v>
      </c>
      <c r="X1514" t="str" cm="1">
        <f t="array" aca="1" ref="X1514" ca="1">IFERROR(INDEX('PC&amp;PD'!$A$1:$AS$19,ROW('PC&amp;PD'!$A$19),MATCH(INDIRECT(T1514),'PC&amp;PD'!$A$1:$AS$1,0)),"")</f>
        <v/>
      </c>
      <c r="AA1514" t="str">
        <f t="shared" si="455"/>
        <v/>
      </c>
      <c r="AB1514" t="str">
        <f t="shared" si="456"/>
        <v/>
      </c>
      <c r="AC1514" t="e">
        <f t="shared" ca="1" si="457"/>
        <v>#VALUE!</v>
      </c>
      <c r="AD1514" t="str" cm="1">
        <f t="array" aca="1" ref="AD1514" ca="1">IFERROR(IF((LEFT(INDIRECT("$F"&amp;$S1514),4))="GOTS",IF($G1514="Organic","GOTS_Organic_raw",(IF($G1514="Responsible","GOTS_Responsible",(IF($G1514="No Attribute (Conventional)","GOTS_conventional",(IF($G1514="Recycled Pre/Post-Consumer","GOTS_pre_post",(IF($G1514="In-Conversion","GOTS_in_conversion",(IF($G1514="Sustainably Sourced","Sustainably_sourced",(IF($G1514="Recycled pre-consumer organic","GOTS_recycled_organic",""))))))))))))),IF($G1514="Organic","Organic",(IF($G1514="Responsible","Responsible",(IF($G1514="No Attribute (Conventional)","No_Attribute_Conventional",(IF($G1514="Recycled Pre/Post-Consumer","Recycled_Pre_Post_Consumer",(IF($G1514="In-Conversion","In_Conversion",(IF($G1514="Recycled Pre-Consumer","Recycled_Pre_Consumer",(IF($G1514="Recycled Post-Consumer","Recycled_Post_Consumer",(IF($G1514="Sustainably Sourced","Sustainably_sourced",(IF($G1514="Recycled pre-consumer organic","GOTS_recycled_organic","")))))))))))))))))),"")</f>
        <v/>
      </c>
      <c r="AE1514" t="e" cm="1">
        <f t="array" aca="1" ref="AE1514" ca="1">IF($I1514="",IF(INDIRECT("$F"&amp;$S1514)="","",IF(LEFT(INDIRECT("$F"&amp;$S1514),3)="GRS","GRS_RCS_RM",IF((LEFT(INDIRECT("$F"&amp;$S1514),3))="RCS","GRS_RCS_RM",IF(INDIRECT("$F"&amp;$S1514)="OCS (No Label)","OCS_Conversion_RM",IF(LEFT(INDIRECT("$F"&amp;$S1514),3)="OCS","OCS_RM",IF(RIGHT(INDIRECT("$F"&amp;$S1514),10)="conversion","GOTS_RM_conversion",IF((LEFT(INDIRECT("$F"&amp;$S1514),4))="GOTS","GOTS_RM","Responsible_RM"))))))),"DELETERM")</f>
        <v>#VALUE!</v>
      </c>
      <c r="AF1514" t="e" cm="1">
        <f t="array" aca="1" ref="AF1514" ca="1">IF($S1514="","",INDIRECT("$Z"&amp;$S1514))</f>
        <v>#VALUE!</v>
      </c>
      <c r="AG1514" t="str">
        <f t="shared" si="458"/>
        <v/>
      </c>
      <c r="AH1514" t="str" cm="1">
        <f t="array" aca="1" ref="AH1514" ca="1">IFERROR(INDIRECT("$ag"&amp;S1514),"")</f>
        <v/>
      </c>
      <c r="AI1514" t="e" cm="1">
        <f t="array" aca="1" ref="AI1514" ca="1">INDIRECT("O"&amp;S1514)</f>
        <v>#VALUE!</v>
      </c>
      <c r="AJ1514" t="str">
        <f t="shared" si="459"/>
        <v/>
      </c>
    </row>
    <row r="1515" spans="1:36" ht="16.5" customHeight="1">
      <c r="A1515" s="128" t="str">
        <f>IF(B1515="","",COUNTA($B$63:$B1515))</f>
        <v/>
      </c>
      <c r="B1515" s="132"/>
      <c r="C1515" s="133"/>
      <c r="D1515" s="140"/>
      <c r="E1515" s="140"/>
      <c r="F1515" s="133"/>
      <c r="G1515" s="141"/>
      <c r="H1515" s="141"/>
      <c r="I1515" s="141"/>
      <c r="J1515" s="141"/>
      <c r="K1515" s="37"/>
      <c r="L1515" s="142" t="str">
        <f>IF(R1515="","",LEFT(R1515,LEN(R1515)-2))</f>
        <v/>
      </c>
      <c r="M1515" s="142"/>
      <c r="N1515" s="60"/>
      <c r="O1515" s="313"/>
      <c r="Q1515" t="str">
        <f t="shared" si="454"/>
        <v/>
      </c>
      <c r="R1515" t="str">
        <f t="shared" ref="R1515" si="470">CONCATENATE($Q1515,Q1516,Q1517,Q1518,Q1519,Q1520,$Q1521,$Q1522,$Q1523,$Q1524,$Q1525,$Q1526)</f>
        <v/>
      </c>
      <c r="S1515" t="e">
        <f t="shared" ca="1" si="463"/>
        <v>#VALUE!</v>
      </c>
      <c r="T1515" t="e">
        <f t="shared" ca="1" si="460"/>
        <v>#VALUE!</v>
      </c>
      <c r="U1515">
        <f t="shared" si="464"/>
        <v>1452</v>
      </c>
      <c r="V1515">
        <v>121.000000000009</v>
      </c>
      <c r="W1515">
        <f t="shared" si="467"/>
        <v>121</v>
      </c>
      <c r="X1515" t="str" cm="1">
        <f t="array" aca="1" ref="X1515" ca="1">IFERROR(INDEX('PC&amp;PD'!$A$1:$AS$19,ROW('PC&amp;PD'!$A$19),MATCH(INDIRECT(T1515),'PC&amp;PD'!$A$1:$AS$1,0)),"")</f>
        <v/>
      </c>
      <c r="Z1515" t="str">
        <f t="shared" ref="Z1515" si="471">IFERROR(IF($F1515="OCS 100","OCS (OCS 100)",IF($F1515="OCS Blended","OCS (OCS Blended)",IF($F1515="OCS (No Label)","OCS (No Label)",IF($F1515="RCS 100","RCS (RCS 100)",IF($F1515="RCS Blended","RCS (RCS Blended)",IF($F1515="GRS","GRS (GRS)",IF($F1515="GRS (No Label)", "GRS (No Label)",IF($F1515="RDS","RDS (RDS)",IF($F1515="RWS","RWS (RWS)",IF($F1515="RAS","RAS (RAS)",IF($F1515="RMS","RMS (RMS)",IF($F1515="GOTS Organic","GOTS (Organic)",IF($F1515="GOTS Made with organic","GOTS (Made with Organic)",IF($F1515="GOTS Organic - in conversion","GOTS (Organic - In Conversion)",IF($F1515="GOTS Made with organic - in conversion","GOTS (Made with Organic - In Conversion)",""))))))))))))))),"")</f>
        <v/>
      </c>
      <c r="AA1515" t="str">
        <f t="shared" si="455"/>
        <v/>
      </c>
      <c r="AB1515" t="str">
        <f t="shared" si="456"/>
        <v/>
      </c>
      <c r="AC1515" t="e">
        <f t="shared" ca="1" si="457"/>
        <v>#VALUE!</v>
      </c>
      <c r="AD1515" t="str" cm="1">
        <f t="array" aca="1" ref="AD1515" ca="1">IFERROR(IF((LEFT(INDIRECT("$F"&amp;$S1515),4))="GOTS",IF($G1515="Organic","GOTS_Organic_raw",(IF($G1515="Responsible","GOTS_Responsible",(IF($G1515="No Attribute (Conventional)","GOTS_conventional",(IF($G1515="Recycled Pre/Post-Consumer","GOTS_pre_post",(IF($G1515="In-Conversion","GOTS_in_conversion",(IF($G1515="Sustainably Sourced","Sustainably_sourced",(IF($G1515="Recycled pre-consumer organic","GOTS_recycled_organic",""))))))))))))),IF($G1515="Organic","Organic",(IF($G1515="Responsible","Responsible",(IF($G1515="No Attribute (Conventional)","No_Attribute_Conventional",(IF($G1515="Recycled Pre/Post-Consumer","Recycled_Pre_Post_Consumer",(IF($G1515="In-Conversion","In_Conversion",(IF($G1515="Recycled Pre-Consumer","Recycled_Pre_Consumer",(IF($G1515="Recycled Post-Consumer","Recycled_Post_Consumer",(IF($G1515="Sustainably Sourced","Sustainably_sourced",(IF($G1515="Recycled pre-consumer organic","GOTS_recycled_organic","")))))))))))))))))),"")</f>
        <v/>
      </c>
      <c r="AE1515" t="e" cm="1">
        <f t="array" aca="1" ref="AE1515" ca="1">IF($I1515="",IF(INDIRECT("$F"&amp;$S1515)="","",IF(LEFT(INDIRECT("$F"&amp;$S1515),3)="GRS","GRS_RCS_RM",IF((LEFT(INDIRECT("$F"&amp;$S1515),3))="RCS","GRS_RCS_RM",IF(INDIRECT("$F"&amp;$S1515)="OCS (No Label)","OCS_Conversion_RM",IF(LEFT(INDIRECT("$F"&amp;$S1515),3)="OCS","OCS_RM",IF(RIGHT(INDIRECT("$F"&amp;$S1515),10)="conversion","GOTS_RM_conversion",IF((LEFT(INDIRECT("$F"&amp;$S1515),4))="GOTS","GOTS_RM","Responsible_RM"))))))),"DELETERM")</f>
        <v>#VALUE!</v>
      </c>
      <c r="AF1515" t="e" cm="1">
        <f t="array" aca="1" ref="AF1515" ca="1">IF($S1515="","",INDIRECT("$Z"&amp;$S1515))</f>
        <v>#VALUE!</v>
      </c>
      <c r="AG1515" t="str">
        <f t="shared" si="458"/>
        <v/>
      </c>
      <c r="AH1515" t="str" cm="1">
        <f t="array" aca="1" ref="AH1515" ca="1">IFERROR(INDIRECT("$ag"&amp;S1515),"")</f>
        <v/>
      </c>
      <c r="AI1515" t="e" cm="1">
        <f t="array" aca="1" ref="AI1515" ca="1">INDIRECT("O"&amp;S1515)</f>
        <v>#VALUE!</v>
      </c>
      <c r="AJ1515" t="str">
        <f t="shared" si="459"/>
        <v/>
      </c>
    </row>
    <row r="1516" spans="1:36" ht="16.5" customHeight="1">
      <c r="A1516" s="129"/>
      <c r="B1516" s="134"/>
      <c r="C1516" s="135"/>
      <c r="D1516" s="146"/>
      <c r="E1516" s="146"/>
      <c r="F1516" s="135"/>
      <c r="G1516" s="147"/>
      <c r="H1516" s="147"/>
      <c r="I1516" s="147"/>
      <c r="J1516" s="147"/>
      <c r="K1516" s="38"/>
      <c r="L1516" s="143"/>
      <c r="M1516" s="143"/>
      <c r="N1516" s="61"/>
      <c r="O1516" s="314"/>
      <c r="Q1516" t="str">
        <f t="shared" si="454"/>
        <v/>
      </c>
      <c r="S1516" t="e">
        <f t="shared" ca="1" si="463"/>
        <v>#VALUE!</v>
      </c>
      <c r="T1516" t="e">
        <f t="shared" ca="1" si="460"/>
        <v>#VALUE!</v>
      </c>
      <c r="U1516">
        <f t="shared" si="464"/>
        <v>1452</v>
      </c>
      <c r="V1516">
        <v>121.08333333334301</v>
      </c>
      <c r="W1516">
        <f t="shared" si="467"/>
        <v>121</v>
      </c>
      <c r="X1516" t="str" cm="1">
        <f t="array" aca="1" ref="X1516" ca="1">IFERROR(INDEX('PC&amp;PD'!$A$1:$AS$19,ROW('PC&amp;PD'!$A$19),MATCH(INDIRECT(T1516),'PC&amp;PD'!$A$1:$AS$1,0)),"")</f>
        <v/>
      </c>
      <c r="AA1516" t="str">
        <f t="shared" si="455"/>
        <v/>
      </c>
      <c r="AB1516" t="str">
        <f t="shared" si="456"/>
        <v/>
      </c>
      <c r="AC1516" t="e">
        <f t="shared" ca="1" si="457"/>
        <v>#VALUE!</v>
      </c>
      <c r="AD1516" t="str" cm="1">
        <f t="array" aca="1" ref="AD1516" ca="1">IFERROR(IF((LEFT(INDIRECT("$F"&amp;$S1516),4))="GOTS",IF($G1516="Organic","GOTS_Organic_raw",(IF($G1516="Responsible","GOTS_Responsible",(IF($G1516="No Attribute (Conventional)","GOTS_conventional",(IF($G1516="Recycled Pre/Post-Consumer","GOTS_pre_post",(IF($G1516="In-Conversion","GOTS_in_conversion",(IF($G1516="Sustainably Sourced","Sustainably_sourced",(IF($G1516="Recycled pre-consumer organic","GOTS_recycled_organic",""))))))))))))),IF($G1516="Organic","Organic",(IF($G1516="Responsible","Responsible",(IF($G1516="No Attribute (Conventional)","No_Attribute_Conventional",(IF($G1516="Recycled Pre/Post-Consumer","Recycled_Pre_Post_Consumer",(IF($G1516="In-Conversion","In_Conversion",(IF($G1516="Recycled Pre-Consumer","Recycled_Pre_Consumer",(IF($G1516="Recycled Post-Consumer","Recycled_Post_Consumer",(IF($G1516="Sustainably Sourced","Sustainably_sourced",(IF($G1516="Recycled pre-consumer organic","GOTS_recycled_organic","")))))))))))))))))),"")</f>
        <v/>
      </c>
      <c r="AE1516" t="e" cm="1">
        <f t="array" aca="1" ref="AE1516" ca="1">IF($I1516="",IF(INDIRECT("$F"&amp;$S1516)="","",IF(LEFT(INDIRECT("$F"&amp;$S1516),3)="GRS","GRS_RCS_RM",IF((LEFT(INDIRECT("$F"&amp;$S1516),3))="RCS","GRS_RCS_RM",IF(INDIRECT("$F"&amp;$S1516)="OCS (No Label)","OCS_Conversion_RM",IF(LEFT(INDIRECT("$F"&amp;$S1516),3)="OCS","OCS_RM",IF(RIGHT(INDIRECT("$F"&amp;$S1516),10)="conversion","GOTS_RM_conversion",IF((LEFT(INDIRECT("$F"&amp;$S1516),4))="GOTS","GOTS_RM","Responsible_RM"))))))),"DELETERM")</f>
        <v>#VALUE!</v>
      </c>
      <c r="AF1516" t="e" cm="1">
        <f t="array" aca="1" ref="AF1516" ca="1">IF($S1516="","",INDIRECT("$Z"&amp;$S1516))</f>
        <v>#VALUE!</v>
      </c>
      <c r="AG1516" t="str">
        <f t="shared" si="458"/>
        <v/>
      </c>
      <c r="AH1516" t="str" cm="1">
        <f t="array" aca="1" ref="AH1516" ca="1">IFERROR(INDIRECT("$ag"&amp;S1516),"")</f>
        <v/>
      </c>
      <c r="AI1516" t="e" cm="1">
        <f t="array" aca="1" ref="AI1516" ca="1">INDIRECT("O"&amp;S1516)</f>
        <v>#VALUE!</v>
      </c>
      <c r="AJ1516" t="str">
        <f t="shared" si="459"/>
        <v/>
      </c>
    </row>
    <row r="1517" spans="1:36" ht="16.5" customHeight="1">
      <c r="A1517" s="129"/>
      <c r="B1517" s="134"/>
      <c r="C1517" s="135"/>
      <c r="D1517" s="146"/>
      <c r="E1517" s="146"/>
      <c r="F1517" s="135"/>
      <c r="G1517" s="147"/>
      <c r="H1517" s="147"/>
      <c r="I1517" s="147"/>
      <c r="J1517" s="147"/>
      <c r="K1517" s="38"/>
      <c r="L1517" s="143"/>
      <c r="M1517" s="143"/>
      <c r="N1517" s="61"/>
      <c r="O1517" s="314"/>
      <c r="Q1517" t="str">
        <f t="shared" si="454"/>
        <v/>
      </c>
      <c r="S1517" t="e">
        <f t="shared" ca="1" si="463"/>
        <v>#VALUE!</v>
      </c>
      <c r="T1517" t="e">
        <f t="shared" ca="1" si="460"/>
        <v>#VALUE!</v>
      </c>
      <c r="U1517">
        <f t="shared" si="464"/>
        <v>1452</v>
      </c>
      <c r="V1517">
        <v>121.16666666667599</v>
      </c>
      <c r="W1517">
        <f t="shared" si="467"/>
        <v>121</v>
      </c>
      <c r="X1517" t="str" cm="1">
        <f t="array" aca="1" ref="X1517" ca="1">IFERROR(INDEX('PC&amp;PD'!$A$1:$AS$19,ROW('PC&amp;PD'!$A$19),MATCH(INDIRECT(T1517),'PC&amp;PD'!$A$1:$AS$1,0)),"")</f>
        <v/>
      </c>
      <c r="AA1517" t="str">
        <f t="shared" si="455"/>
        <v/>
      </c>
      <c r="AB1517" t="str">
        <f t="shared" si="456"/>
        <v/>
      </c>
      <c r="AC1517" t="e">
        <f t="shared" ca="1" si="457"/>
        <v>#VALUE!</v>
      </c>
      <c r="AD1517" t="str" cm="1">
        <f t="array" aca="1" ref="AD1517" ca="1">IFERROR(IF((LEFT(INDIRECT("$F"&amp;$S1517),4))="GOTS",IF($G1517="Organic","GOTS_Organic_raw",(IF($G1517="Responsible","GOTS_Responsible",(IF($G1517="No Attribute (Conventional)","GOTS_conventional",(IF($G1517="Recycled Pre/Post-Consumer","GOTS_pre_post",(IF($G1517="In-Conversion","GOTS_in_conversion",(IF($G1517="Sustainably Sourced","Sustainably_sourced",(IF($G1517="Recycled pre-consumer organic","GOTS_recycled_organic",""))))))))))))),IF($G1517="Organic","Organic",(IF($G1517="Responsible","Responsible",(IF($G1517="No Attribute (Conventional)","No_Attribute_Conventional",(IF($G1517="Recycled Pre/Post-Consumer","Recycled_Pre_Post_Consumer",(IF($G1517="In-Conversion","In_Conversion",(IF($G1517="Recycled Pre-Consumer","Recycled_Pre_Consumer",(IF($G1517="Recycled Post-Consumer","Recycled_Post_Consumer",(IF($G1517="Sustainably Sourced","Sustainably_sourced",(IF($G1517="Recycled pre-consumer organic","GOTS_recycled_organic","")))))))))))))))))),"")</f>
        <v/>
      </c>
      <c r="AE1517" t="e" cm="1">
        <f t="array" aca="1" ref="AE1517" ca="1">IF($I1517="",IF(INDIRECT("$F"&amp;$S1517)="","",IF(LEFT(INDIRECT("$F"&amp;$S1517),3)="GRS","GRS_RCS_RM",IF((LEFT(INDIRECT("$F"&amp;$S1517),3))="RCS","GRS_RCS_RM",IF(INDIRECT("$F"&amp;$S1517)="OCS (No Label)","OCS_Conversion_RM",IF(LEFT(INDIRECT("$F"&amp;$S1517),3)="OCS","OCS_RM",IF(RIGHT(INDIRECT("$F"&amp;$S1517),10)="conversion","GOTS_RM_conversion",IF((LEFT(INDIRECT("$F"&amp;$S1517),4))="GOTS","GOTS_RM","Responsible_RM"))))))),"DELETERM")</f>
        <v>#VALUE!</v>
      </c>
      <c r="AF1517" t="e" cm="1">
        <f t="array" aca="1" ref="AF1517" ca="1">IF($S1517="","",INDIRECT("$Z"&amp;$S1517))</f>
        <v>#VALUE!</v>
      </c>
      <c r="AG1517" t="str">
        <f t="shared" si="458"/>
        <v/>
      </c>
      <c r="AH1517" t="str" cm="1">
        <f t="array" aca="1" ref="AH1517" ca="1">IFERROR(INDIRECT("$ag"&amp;S1517),"")</f>
        <v/>
      </c>
      <c r="AI1517" t="e" cm="1">
        <f t="array" aca="1" ref="AI1517" ca="1">INDIRECT("O"&amp;S1517)</f>
        <v>#VALUE!</v>
      </c>
      <c r="AJ1517" t="str">
        <f t="shared" si="459"/>
        <v/>
      </c>
    </row>
    <row r="1518" spans="1:36" ht="16.5" customHeight="1">
      <c r="A1518" s="129"/>
      <c r="B1518" s="134"/>
      <c r="C1518" s="135"/>
      <c r="D1518" s="146"/>
      <c r="E1518" s="146"/>
      <c r="F1518" s="135"/>
      <c r="G1518" s="147"/>
      <c r="H1518" s="147"/>
      <c r="I1518" s="147"/>
      <c r="J1518" s="147"/>
      <c r="K1518" s="38"/>
      <c r="L1518" s="143"/>
      <c r="M1518" s="143"/>
      <c r="N1518" s="61"/>
      <c r="O1518" s="314"/>
      <c r="Q1518" t="str">
        <f t="shared" si="454"/>
        <v/>
      </c>
      <c r="S1518" t="e">
        <f t="shared" ca="1" si="463"/>
        <v>#VALUE!</v>
      </c>
      <c r="T1518" t="e">
        <f t="shared" ca="1" si="460"/>
        <v>#VALUE!</v>
      </c>
      <c r="U1518">
        <f t="shared" si="464"/>
        <v>1452</v>
      </c>
      <c r="V1518">
        <v>121.25000000001</v>
      </c>
      <c r="W1518">
        <f t="shared" si="467"/>
        <v>121</v>
      </c>
      <c r="X1518" t="str" cm="1">
        <f t="array" aca="1" ref="X1518" ca="1">IFERROR(INDEX('PC&amp;PD'!$A$1:$AS$19,ROW('PC&amp;PD'!$A$19),MATCH(INDIRECT(T1518),'PC&amp;PD'!$A$1:$AS$1,0)),"")</f>
        <v/>
      </c>
      <c r="AA1518" t="str">
        <f t="shared" si="455"/>
        <v/>
      </c>
      <c r="AB1518" t="str">
        <f t="shared" si="456"/>
        <v/>
      </c>
      <c r="AC1518" t="e">
        <f t="shared" ca="1" si="457"/>
        <v>#VALUE!</v>
      </c>
      <c r="AD1518" t="str" cm="1">
        <f t="array" aca="1" ref="AD1518" ca="1">IFERROR(IF((LEFT(INDIRECT("$F"&amp;$S1518),4))="GOTS",IF($G1518="Organic","GOTS_Organic_raw",(IF($G1518="Responsible","GOTS_Responsible",(IF($G1518="No Attribute (Conventional)","GOTS_conventional",(IF($G1518="Recycled Pre/Post-Consumer","GOTS_pre_post",(IF($G1518="In-Conversion","GOTS_in_conversion",(IF($G1518="Sustainably Sourced","Sustainably_sourced",(IF($G1518="Recycled pre-consumer organic","GOTS_recycled_organic",""))))))))))))),IF($G1518="Organic","Organic",(IF($G1518="Responsible","Responsible",(IF($G1518="No Attribute (Conventional)","No_Attribute_Conventional",(IF($G1518="Recycled Pre/Post-Consumer","Recycled_Pre_Post_Consumer",(IF($G1518="In-Conversion","In_Conversion",(IF($G1518="Recycled Pre-Consumer","Recycled_Pre_Consumer",(IF($G1518="Recycled Post-Consumer","Recycled_Post_Consumer",(IF($G1518="Sustainably Sourced","Sustainably_sourced",(IF($G1518="Recycled pre-consumer organic","GOTS_recycled_organic","")))))))))))))))))),"")</f>
        <v/>
      </c>
      <c r="AE1518" t="e" cm="1">
        <f t="array" aca="1" ref="AE1518" ca="1">IF($I1518="",IF(INDIRECT("$F"&amp;$S1518)="","",IF(LEFT(INDIRECT("$F"&amp;$S1518),3)="GRS","GRS_RCS_RM",IF((LEFT(INDIRECT("$F"&amp;$S1518),3))="RCS","GRS_RCS_RM",IF(INDIRECT("$F"&amp;$S1518)="OCS (No Label)","OCS_Conversion_RM",IF(LEFT(INDIRECT("$F"&amp;$S1518),3)="OCS","OCS_RM",IF(RIGHT(INDIRECT("$F"&amp;$S1518),10)="conversion","GOTS_RM_conversion",IF((LEFT(INDIRECT("$F"&amp;$S1518),4))="GOTS","GOTS_RM","Responsible_RM"))))))),"DELETERM")</f>
        <v>#VALUE!</v>
      </c>
      <c r="AF1518" t="e" cm="1">
        <f t="array" aca="1" ref="AF1518" ca="1">IF($S1518="","",INDIRECT("$Z"&amp;$S1518))</f>
        <v>#VALUE!</v>
      </c>
      <c r="AG1518" t="str">
        <f t="shared" si="458"/>
        <v/>
      </c>
      <c r="AH1518" t="str" cm="1">
        <f t="array" aca="1" ref="AH1518" ca="1">IFERROR(INDIRECT("$ag"&amp;S1518),"")</f>
        <v/>
      </c>
      <c r="AI1518" t="e" cm="1">
        <f t="array" aca="1" ref="AI1518" ca="1">INDIRECT("O"&amp;S1518)</f>
        <v>#VALUE!</v>
      </c>
      <c r="AJ1518" t="str">
        <f t="shared" si="459"/>
        <v/>
      </c>
    </row>
    <row r="1519" spans="1:36" ht="16.5" customHeight="1">
      <c r="A1519" s="129"/>
      <c r="B1519" s="134"/>
      <c r="C1519" s="135"/>
      <c r="D1519" s="146"/>
      <c r="E1519" s="146"/>
      <c r="F1519" s="135"/>
      <c r="G1519" s="147"/>
      <c r="H1519" s="147"/>
      <c r="I1519" s="147"/>
      <c r="J1519" s="147"/>
      <c r="K1519" s="38"/>
      <c r="L1519" s="143"/>
      <c r="M1519" s="143"/>
      <c r="N1519" s="61"/>
      <c r="O1519" s="314"/>
      <c r="Q1519" t="str">
        <f t="shared" si="454"/>
        <v/>
      </c>
      <c r="S1519" t="e">
        <f t="shared" ca="1" si="463"/>
        <v>#VALUE!</v>
      </c>
      <c r="T1519" t="e">
        <f t="shared" ca="1" si="460"/>
        <v>#VALUE!</v>
      </c>
      <c r="U1519">
        <f t="shared" si="464"/>
        <v>1452</v>
      </c>
      <c r="V1519">
        <v>121.33333333334301</v>
      </c>
      <c r="W1519">
        <f t="shared" si="467"/>
        <v>121</v>
      </c>
      <c r="X1519" t="str" cm="1">
        <f t="array" aca="1" ref="X1519" ca="1">IFERROR(INDEX('PC&amp;PD'!$A$1:$AS$19,ROW('PC&amp;PD'!$A$19),MATCH(INDIRECT(T1519),'PC&amp;PD'!$A$1:$AS$1,0)),"")</f>
        <v/>
      </c>
      <c r="AA1519" t="str">
        <f t="shared" si="455"/>
        <v/>
      </c>
      <c r="AB1519" t="str">
        <f t="shared" si="456"/>
        <v/>
      </c>
      <c r="AC1519" t="e">
        <f t="shared" ca="1" si="457"/>
        <v>#VALUE!</v>
      </c>
      <c r="AD1519" t="str" cm="1">
        <f t="array" aca="1" ref="AD1519" ca="1">IFERROR(IF((LEFT(INDIRECT("$F"&amp;$S1519),4))="GOTS",IF($G1519="Organic","GOTS_Organic_raw",(IF($G1519="Responsible","GOTS_Responsible",(IF($G1519="No Attribute (Conventional)","GOTS_conventional",(IF($G1519="Recycled Pre/Post-Consumer","GOTS_pre_post",(IF($G1519="In-Conversion","GOTS_in_conversion",(IF($G1519="Sustainably Sourced","Sustainably_sourced",(IF($G1519="Recycled pre-consumer organic","GOTS_recycled_organic",""))))))))))))),IF($G1519="Organic","Organic",(IF($G1519="Responsible","Responsible",(IF($G1519="No Attribute (Conventional)","No_Attribute_Conventional",(IF($G1519="Recycled Pre/Post-Consumer","Recycled_Pre_Post_Consumer",(IF($G1519="In-Conversion","In_Conversion",(IF($G1519="Recycled Pre-Consumer","Recycled_Pre_Consumer",(IF($G1519="Recycled Post-Consumer","Recycled_Post_Consumer",(IF($G1519="Sustainably Sourced","Sustainably_sourced",(IF($G1519="Recycled pre-consumer organic","GOTS_recycled_organic","")))))))))))))))))),"")</f>
        <v/>
      </c>
      <c r="AE1519" t="e" cm="1">
        <f t="array" aca="1" ref="AE1519" ca="1">IF($I1519="",IF(INDIRECT("$F"&amp;$S1519)="","",IF(LEFT(INDIRECT("$F"&amp;$S1519),3)="GRS","GRS_RCS_RM",IF((LEFT(INDIRECT("$F"&amp;$S1519),3))="RCS","GRS_RCS_RM",IF(INDIRECT("$F"&amp;$S1519)="OCS (No Label)","OCS_Conversion_RM",IF(LEFT(INDIRECT("$F"&amp;$S1519),3)="OCS","OCS_RM",IF(RIGHT(INDIRECT("$F"&amp;$S1519),10)="conversion","GOTS_RM_conversion",IF((LEFT(INDIRECT("$F"&amp;$S1519),4))="GOTS","GOTS_RM","Responsible_RM"))))))),"DELETERM")</f>
        <v>#VALUE!</v>
      </c>
      <c r="AF1519" t="e" cm="1">
        <f t="array" aca="1" ref="AF1519" ca="1">IF($S1519="","",INDIRECT("$Z"&amp;$S1519))</f>
        <v>#VALUE!</v>
      </c>
      <c r="AG1519" t="str">
        <f t="shared" si="458"/>
        <v/>
      </c>
      <c r="AH1519" t="str" cm="1">
        <f t="array" aca="1" ref="AH1519" ca="1">IFERROR(INDIRECT("$ag"&amp;S1519),"")</f>
        <v/>
      </c>
      <c r="AI1519" t="e" cm="1">
        <f t="array" aca="1" ref="AI1519" ca="1">INDIRECT("O"&amp;S1519)</f>
        <v>#VALUE!</v>
      </c>
      <c r="AJ1519" t="str">
        <f t="shared" si="459"/>
        <v/>
      </c>
    </row>
    <row r="1520" spans="1:36" ht="16.5" customHeight="1">
      <c r="A1520" s="129"/>
      <c r="B1520" s="134"/>
      <c r="C1520" s="135"/>
      <c r="D1520" s="146"/>
      <c r="E1520" s="146"/>
      <c r="F1520" s="135"/>
      <c r="G1520" s="147"/>
      <c r="H1520" s="147"/>
      <c r="I1520" s="147"/>
      <c r="J1520" s="147"/>
      <c r="K1520" s="38"/>
      <c r="L1520" s="143"/>
      <c r="M1520" s="143"/>
      <c r="N1520" s="61"/>
      <c r="O1520" s="314"/>
      <c r="Q1520" t="str">
        <f t="shared" si="454"/>
        <v/>
      </c>
      <c r="S1520" t="e">
        <f t="shared" ca="1" si="463"/>
        <v>#VALUE!</v>
      </c>
      <c r="T1520" t="e">
        <f t="shared" ca="1" si="460"/>
        <v>#VALUE!</v>
      </c>
      <c r="U1520">
        <f t="shared" si="464"/>
        <v>1452</v>
      </c>
      <c r="V1520">
        <v>121.41666666667599</v>
      </c>
      <c r="W1520">
        <f t="shared" si="467"/>
        <v>121</v>
      </c>
      <c r="X1520" t="str" cm="1">
        <f t="array" aca="1" ref="X1520" ca="1">IFERROR(INDEX('PC&amp;PD'!$A$1:$AS$19,ROW('PC&amp;PD'!$A$19),MATCH(INDIRECT(T1520),'PC&amp;PD'!$A$1:$AS$1,0)),"")</f>
        <v/>
      </c>
      <c r="AA1520" t="str">
        <f t="shared" si="455"/>
        <v/>
      </c>
      <c r="AB1520" t="str">
        <f t="shared" si="456"/>
        <v/>
      </c>
      <c r="AC1520" t="e">
        <f t="shared" ca="1" si="457"/>
        <v>#VALUE!</v>
      </c>
      <c r="AD1520" t="str" cm="1">
        <f t="array" aca="1" ref="AD1520" ca="1">IFERROR(IF((LEFT(INDIRECT("$F"&amp;$S1520),4))="GOTS",IF($G1520="Organic","GOTS_Organic_raw",(IF($G1520="Responsible","GOTS_Responsible",(IF($G1520="No Attribute (Conventional)","GOTS_conventional",(IF($G1520="Recycled Pre/Post-Consumer","GOTS_pre_post",(IF($G1520="In-Conversion","GOTS_in_conversion",(IF($G1520="Sustainably Sourced","Sustainably_sourced",(IF($G1520="Recycled pre-consumer organic","GOTS_recycled_organic",""))))))))))))),IF($G1520="Organic","Organic",(IF($G1520="Responsible","Responsible",(IF($G1520="No Attribute (Conventional)","No_Attribute_Conventional",(IF($G1520="Recycled Pre/Post-Consumer","Recycled_Pre_Post_Consumer",(IF($G1520="In-Conversion","In_Conversion",(IF($G1520="Recycled Pre-Consumer","Recycled_Pre_Consumer",(IF($G1520="Recycled Post-Consumer","Recycled_Post_Consumer",(IF($G1520="Sustainably Sourced","Sustainably_sourced",(IF($G1520="Recycled pre-consumer organic","GOTS_recycled_organic","")))))))))))))))))),"")</f>
        <v/>
      </c>
      <c r="AE1520" t="e" cm="1">
        <f t="array" aca="1" ref="AE1520" ca="1">IF($I1520="",IF(INDIRECT("$F"&amp;$S1520)="","",IF(LEFT(INDIRECT("$F"&amp;$S1520),3)="GRS","GRS_RCS_RM",IF((LEFT(INDIRECT("$F"&amp;$S1520),3))="RCS","GRS_RCS_RM",IF(INDIRECT("$F"&amp;$S1520)="OCS (No Label)","OCS_Conversion_RM",IF(LEFT(INDIRECT("$F"&amp;$S1520),3)="OCS","OCS_RM",IF(RIGHT(INDIRECT("$F"&amp;$S1520),10)="conversion","GOTS_RM_conversion",IF((LEFT(INDIRECT("$F"&amp;$S1520),4))="GOTS","GOTS_RM","Responsible_RM"))))))),"DELETERM")</f>
        <v>#VALUE!</v>
      </c>
      <c r="AF1520" t="e" cm="1">
        <f t="array" aca="1" ref="AF1520" ca="1">IF($S1520="","",INDIRECT("$Z"&amp;$S1520))</f>
        <v>#VALUE!</v>
      </c>
      <c r="AG1520" t="str">
        <f t="shared" si="458"/>
        <v/>
      </c>
      <c r="AH1520" t="str" cm="1">
        <f t="array" aca="1" ref="AH1520" ca="1">IFERROR(INDIRECT("$ag"&amp;S1520),"")</f>
        <v/>
      </c>
      <c r="AI1520" t="e" cm="1">
        <f t="array" aca="1" ref="AI1520" ca="1">INDIRECT("O"&amp;S1520)</f>
        <v>#VALUE!</v>
      </c>
      <c r="AJ1520" t="str">
        <f t="shared" si="459"/>
        <v/>
      </c>
    </row>
    <row r="1521" spans="1:36" ht="16.5" customHeight="1">
      <c r="A1521" s="130"/>
      <c r="B1521" s="136"/>
      <c r="C1521" s="137"/>
      <c r="D1521" s="146"/>
      <c r="E1521" s="146"/>
      <c r="F1521" s="137"/>
      <c r="G1521" s="147"/>
      <c r="H1521" s="147"/>
      <c r="I1521" s="147"/>
      <c r="J1521" s="147"/>
      <c r="K1521" s="38"/>
      <c r="L1521" s="144"/>
      <c r="M1521" s="144"/>
      <c r="N1521" s="61"/>
      <c r="O1521" s="314"/>
      <c r="Q1521" t="str">
        <f t="shared" si="454"/>
        <v/>
      </c>
      <c r="S1521" t="e">
        <f t="shared" ca="1" si="463"/>
        <v>#VALUE!</v>
      </c>
      <c r="T1521" t="e">
        <f t="shared" ca="1" si="460"/>
        <v>#VALUE!</v>
      </c>
      <c r="U1521">
        <f t="shared" si="464"/>
        <v>1452</v>
      </c>
      <c r="V1521">
        <v>121.50000000001</v>
      </c>
      <c r="W1521">
        <f t="shared" si="467"/>
        <v>121</v>
      </c>
      <c r="X1521" t="str" cm="1">
        <f t="array" aca="1" ref="X1521" ca="1">IFERROR(INDEX('PC&amp;PD'!$A$1:$AS$19,ROW('PC&amp;PD'!$A$19),MATCH(INDIRECT(T1521),'PC&amp;PD'!$A$1:$AS$1,0)),"")</f>
        <v/>
      </c>
      <c r="AA1521" t="str">
        <f t="shared" si="455"/>
        <v/>
      </c>
      <c r="AB1521" t="str">
        <f t="shared" si="456"/>
        <v/>
      </c>
      <c r="AC1521" t="e">
        <f t="shared" ca="1" si="457"/>
        <v>#VALUE!</v>
      </c>
      <c r="AD1521" t="str" cm="1">
        <f t="array" aca="1" ref="AD1521" ca="1">IFERROR(IF((LEFT(INDIRECT("$F"&amp;$S1521),4))="GOTS",IF($G1521="Organic","GOTS_Organic_raw",(IF($G1521="Responsible","GOTS_Responsible",(IF($G1521="No Attribute (Conventional)","GOTS_conventional",(IF($G1521="Recycled Pre/Post-Consumer","GOTS_pre_post",(IF($G1521="In-Conversion","GOTS_in_conversion",(IF($G1521="Sustainably Sourced","Sustainably_sourced",(IF($G1521="Recycled pre-consumer organic","GOTS_recycled_organic",""))))))))))))),IF($G1521="Organic","Organic",(IF($G1521="Responsible","Responsible",(IF($G1521="No Attribute (Conventional)","No_Attribute_Conventional",(IF($G1521="Recycled Pre/Post-Consumer","Recycled_Pre_Post_Consumer",(IF($G1521="In-Conversion","In_Conversion",(IF($G1521="Recycled Pre-Consumer","Recycled_Pre_Consumer",(IF($G1521="Recycled Post-Consumer","Recycled_Post_Consumer",(IF($G1521="Sustainably Sourced","Sustainably_sourced",(IF($G1521="Recycled pre-consumer organic","GOTS_recycled_organic","")))))))))))))))))),"")</f>
        <v/>
      </c>
      <c r="AE1521" t="e" cm="1">
        <f t="array" aca="1" ref="AE1521" ca="1">IF($I1521="",IF(INDIRECT("$F"&amp;$S1521)="","",IF(LEFT(INDIRECT("$F"&amp;$S1521),3)="GRS","GRS_RCS_RM",IF((LEFT(INDIRECT("$F"&amp;$S1521),3))="RCS","GRS_RCS_RM",IF(INDIRECT("$F"&amp;$S1521)="OCS (No Label)","OCS_Conversion_RM",IF(LEFT(INDIRECT("$F"&amp;$S1521),3)="OCS","OCS_RM",IF(RIGHT(INDIRECT("$F"&amp;$S1521),10)="conversion","GOTS_RM_conversion",IF((LEFT(INDIRECT("$F"&amp;$S1521),4))="GOTS","GOTS_RM","Responsible_RM"))))))),"DELETERM")</f>
        <v>#VALUE!</v>
      </c>
      <c r="AF1521" t="e" cm="1">
        <f t="array" aca="1" ref="AF1521" ca="1">IF($S1521="","",INDIRECT("$Z"&amp;$S1521))</f>
        <v>#VALUE!</v>
      </c>
      <c r="AG1521" t="str">
        <f t="shared" si="458"/>
        <v/>
      </c>
      <c r="AH1521" t="str" cm="1">
        <f t="array" aca="1" ref="AH1521" ca="1">IFERROR(INDIRECT("$ag"&amp;S1521),"")</f>
        <v/>
      </c>
      <c r="AI1521" t="e" cm="1">
        <f t="array" aca="1" ref="AI1521" ca="1">INDIRECT("O"&amp;S1521)</f>
        <v>#VALUE!</v>
      </c>
      <c r="AJ1521" t="str">
        <f t="shared" si="459"/>
        <v/>
      </c>
    </row>
    <row r="1522" spans="1:36" ht="16.5" customHeight="1">
      <c r="A1522" s="130"/>
      <c r="B1522" s="136"/>
      <c r="C1522" s="137"/>
      <c r="D1522" s="146"/>
      <c r="E1522" s="146"/>
      <c r="F1522" s="137"/>
      <c r="G1522" s="147"/>
      <c r="H1522" s="147"/>
      <c r="I1522" s="147"/>
      <c r="J1522" s="147"/>
      <c r="K1522" s="38"/>
      <c r="L1522" s="144"/>
      <c r="M1522" s="144"/>
      <c r="N1522" s="61"/>
      <c r="O1522" s="314"/>
      <c r="Q1522" t="str">
        <f t="shared" si="454"/>
        <v/>
      </c>
      <c r="S1522" t="e">
        <f t="shared" ca="1" si="463"/>
        <v>#VALUE!</v>
      </c>
      <c r="T1522" t="e">
        <f t="shared" ca="1" si="460"/>
        <v>#VALUE!</v>
      </c>
      <c r="U1522">
        <f t="shared" si="464"/>
        <v>1452</v>
      </c>
      <c r="V1522">
        <v>121.58333333334301</v>
      </c>
      <c r="W1522">
        <f t="shared" si="467"/>
        <v>121</v>
      </c>
      <c r="X1522" t="str" cm="1">
        <f t="array" aca="1" ref="X1522" ca="1">IFERROR(INDEX('PC&amp;PD'!$A$1:$AS$19,ROW('PC&amp;PD'!$A$19),MATCH(INDIRECT(T1522),'PC&amp;PD'!$A$1:$AS$1,0)),"")</f>
        <v/>
      </c>
      <c r="AA1522" t="str">
        <f t="shared" si="455"/>
        <v/>
      </c>
      <c r="AB1522" t="str">
        <f t="shared" si="456"/>
        <v/>
      </c>
      <c r="AC1522" t="e">
        <f t="shared" ca="1" si="457"/>
        <v>#VALUE!</v>
      </c>
      <c r="AD1522" t="str" cm="1">
        <f t="array" aca="1" ref="AD1522" ca="1">IFERROR(IF((LEFT(INDIRECT("$F"&amp;$S1522),4))="GOTS",IF($G1522="Organic","GOTS_Organic_raw",(IF($G1522="Responsible","GOTS_Responsible",(IF($G1522="No Attribute (Conventional)","GOTS_conventional",(IF($G1522="Recycled Pre/Post-Consumer","GOTS_pre_post",(IF($G1522="In-Conversion","GOTS_in_conversion",(IF($G1522="Sustainably Sourced","Sustainably_sourced",(IF($G1522="Recycled pre-consumer organic","GOTS_recycled_organic",""))))))))))))),IF($G1522="Organic","Organic",(IF($G1522="Responsible","Responsible",(IF($G1522="No Attribute (Conventional)","No_Attribute_Conventional",(IF($G1522="Recycled Pre/Post-Consumer","Recycled_Pre_Post_Consumer",(IF($G1522="In-Conversion","In_Conversion",(IF($G1522="Recycled Pre-Consumer","Recycled_Pre_Consumer",(IF($G1522="Recycled Post-Consumer","Recycled_Post_Consumer",(IF($G1522="Sustainably Sourced","Sustainably_sourced",(IF($G1522="Recycled pre-consumer organic","GOTS_recycled_organic","")))))))))))))))))),"")</f>
        <v/>
      </c>
      <c r="AE1522" t="e" cm="1">
        <f t="array" aca="1" ref="AE1522" ca="1">IF($I1522="",IF(INDIRECT("$F"&amp;$S1522)="","",IF(LEFT(INDIRECT("$F"&amp;$S1522),3)="GRS","GRS_RCS_RM",IF((LEFT(INDIRECT("$F"&amp;$S1522),3))="RCS","GRS_RCS_RM",IF(INDIRECT("$F"&amp;$S1522)="OCS (No Label)","OCS_Conversion_RM",IF(LEFT(INDIRECT("$F"&amp;$S1522),3)="OCS","OCS_RM",IF(RIGHT(INDIRECT("$F"&amp;$S1522),10)="conversion","GOTS_RM_conversion",IF((LEFT(INDIRECT("$F"&amp;$S1522),4))="GOTS","GOTS_RM","Responsible_RM"))))))),"DELETERM")</f>
        <v>#VALUE!</v>
      </c>
      <c r="AF1522" t="e" cm="1">
        <f t="array" aca="1" ref="AF1522" ca="1">IF($S1522="","",INDIRECT("$Z"&amp;$S1522))</f>
        <v>#VALUE!</v>
      </c>
      <c r="AG1522" t="str">
        <f t="shared" si="458"/>
        <v/>
      </c>
      <c r="AH1522" t="str" cm="1">
        <f t="array" aca="1" ref="AH1522" ca="1">IFERROR(INDIRECT("$ag"&amp;S1522),"")</f>
        <v/>
      </c>
      <c r="AI1522" t="e" cm="1">
        <f t="array" aca="1" ref="AI1522" ca="1">INDIRECT("O"&amp;S1522)</f>
        <v>#VALUE!</v>
      </c>
      <c r="AJ1522" t="str">
        <f t="shared" si="459"/>
        <v/>
      </c>
    </row>
    <row r="1523" spans="1:36" ht="16.5" customHeight="1">
      <c r="A1523" s="130"/>
      <c r="B1523" s="136"/>
      <c r="C1523" s="137"/>
      <c r="D1523" s="146"/>
      <c r="E1523" s="146"/>
      <c r="F1523" s="137"/>
      <c r="G1523" s="147"/>
      <c r="H1523" s="147"/>
      <c r="I1523" s="147"/>
      <c r="J1523" s="147"/>
      <c r="K1523" s="38"/>
      <c r="L1523" s="144"/>
      <c r="M1523" s="144"/>
      <c r="N1523" s="61"/>
      <c r="O1523" s="314"/>
      <c r="Q1523" t="str">
        <f t="shared" si="454"/>
        <v/>
      </c>
      <c r="S1523" t="e">
        <f t="shared" ca="1" si="463"/>
        <v>#VALUE!</v>
      </c>
      <c r="T1523" t="e">
        <f t="shared" ca="1" si="460"/>
        <v>#VALUE!</v>
      </c>
      <c r="U1523">
        <f t="shared" si="464"/>
        <v>1452</v>
      </c>
      <c r="V1523">
        <v>121.66666666667599</v>
      </c>
      <c r="W1523">
        <f t="shared" si="467"/>
        <v>121</v>
      </c>
      <c r="X1523" t="str" cm="1">
        <f t="array" aca="1" ref="X1523" ca="1">IFERROR(INDEX('PC&amp;PD'!$A$1:$AS$19,ROW('PC&amp;PD'!$A$19),MATCH(INDIRECT(T1523),'PC&amp;PD'!$A$1:$AS$1,0)),"")</f>
        <v/>
      </c>
      <c r="AA1523" t="str">
        <f t="shared" si="455"/>
        <v/>
      </c>
      <c r="AB1523" t="str">
        <f t="shared" si="456"/>
        <v/>
      </c>
      <c r="AC1523" t="e">
        <f t="shared" ca="1" si="457"/>
        <v>#VALUE!</v>
      </c>
      <c r="AD1523" t="str" cm="1">
        <f t="array" aca="1" ref="AD1523" ca="1">IFERROR(IF((LEFT(INDIRECT("$F"&amp;$S1523),4))="GOTS",IF($G1523="Organic","GOTS_Organic_raw",(IF($G1523="Responsible","GOTS_Responsible",(IF($G1523="No Attribute (Conventional)","GOTS_conventional",(IF($G1523="Recycled Pre/Post-Consumer","GOTS_pre_post",(IF($G1523="In-Conversion","GOTS_in_conversion",(IF($G1523="Sustainably Sourced","Sustainably_sourced",(IF($G1523="Recycled pre-consumer organic","GOTS_recycled_organic",""))))))))))))),IF($G1523="Organic","Organic",(IF($G1523="Responsible","Responsible",(IF($G1523="No Attribute (Conventional)","No_Attribute_Conventional",(IF($G1523="Recycled Pre/Post-Consumer","Recycled_Pre_Post_Consumer",(IF($G1523="In-Conversion","In_Conversion",(IF($G1523="Recycled Pre-Consumer","Recycled_Pre_Consumer",(IF($G1523="Recycled Post-Consumer","Recycled_Post_Consumer",(IF($G1523="Sustainably Sourced","Sustainably_sourced",(IF($G1523="Recycled pre-consumer organic","GOTS_recycled_organic","")))))))))))))))))),"")</f>
        <v/>
      </c>
      <c r="AE1523" t="e" cm="1">
        <f t="array" aca="1" ref="AE1523" ca="1">IF($I1523="",IF(INDIRECT("$F"&amp;$S1523)="","",IF(LEFT(INDIRECT("$F"&amp;$S1523),3)="GRS","GRS_RCS_RM",IF((LEFT(INDIRECT("$F"&amp;$S1523),3))="RCS","GRS_RCS_RM",IF(INDIRECT("$F"&amp;$S1523)="OCS (No Label)","OCS_Conversion_RM",IF(LEFT(INDIRECT("$F"&amp;$S1523),3)="OCS","OCS_RM",IF(RIGHT(INDIRECT("$F"&amp;$S1523),10)="conversion","GOTS_RM_conversion",IF((LEFT(INDIRECT("$F"&amp;$S1523),4))="GOTS","GOTS_RM","Responsible_RM"))))))),"DELETERM")</f>
        <v>#VALUE!</v>
      </c>
      <c r="AF1523" t="e" cm="1">
        <f t="array" aca="1" ref="AF1523" ca="1">IF($S1523="","",INDIRECT("$Z"&amp;$S1523))</f>
        <v>#VALUE!</v>
      </c>
      <c r="AG1523" t="str">
        <f t="shared" si="458"/>
        <v/>
      </c>
      <c r="AH1523" t="str" cm="1">
        <f t="array" aca="1" ref="AH1523" ca="1">IFERROR(INDIRECT("$ag"&amp;S1523),"")</f>
        <v/>
      </c>
      <c r="AI1523" t="e" cm="1">
        <f t="array" aca="1" ref="AI1523" ca="1">INDIRECT("O"&amp;S1523)</f>
        <v>#VALUE!</v>
      </c>
      <c r="AJ1523" t="str">
        <f t="shared" si="459"/>
        <v/>
      </c>
    </row>
    <row r="1524" spans="1:36" ht="16.5" customHeight="1">
      <c r="A1524" s="130"/>
      <c r="B1524" s="136"/>
      <c r="C1524" s="137"/>
      <c r="D1524" s="146"/>
      <c r="E1524" s="146"/>
      <c r="F1524" s="137"/>
      <c r="G1524" s="147"/>
      <c r="H1524" s="147"/>
      <c r="I1524" s="147"/>
      <c r="J1524" s="147"/>
      <c r="K1524" s="38"/>
      <c r="L1524" s="144"/>
      <c r="M1524" s="144"/>
      <c r="N1524" s="61"/>
      <c r="O1524" s="314"/>
      <c r="Q1524" t="str">
        <f t="shared" si="454"/>
        <v/>
      </c>
      <c r="S1524" t="e">
        <f t="shared" ca="1" si="463"/>
        <v>#VALUE!</v>
      </c>
      <c r="T1524" t="e">
        <f t="shared" ca="1" si="460"/>
        <v>#VALUE!</v>
      </c>
      <c r="U1524">
        <f t="shared" si="464"/>
        <v>1452</v>
      </c>
      <c r="V1524">
        <v>121.75000000001</v>
      </c>
      <c r="W1524">
        <f t="shared" si="467"/>
        <v>121</v>
      </c>
      <c r="X1524" t="str" cm="1">
        <f t="array" aca="1" ref="X1524" ca="1">IFERROR(INDEX('PC&amp;PD'!$A$1:$AS$19,ROW('PC&amp;PD'!$A$19),MATCH(INDIRECT(T1524),'PC&amp;PD'!$A$1:$AS$1,0)),"")</f>
        <v/>
      </c>
      <c r="AA1524" t="str">
        <f t="shared" si="455"/>
        <v/>
      </c>
      <c r="AB1524" t="str">
        <f t="shared" si="456"/>
        <v/>
      </c>
      <c r="AC1524" t="e">
        <f t="shared" ca="1" si="457"/>
        <v>#VALUE!</v>
      </c>
      <c r="AD1524" t="str" cm="1">
        <f t="array" aca="1" ref="AD1524" ca="1">IFERROR(IF((LEFT(INDIRECT("$F"&amp;$S1524),4))="GOTS",IF($G1524="Organic","GOTS_Organic_raw",(IF($G1524="Responsible","GOTS_Responsible",(IF($G1524="No Attribute (Conventional)","GOTS_conventional",(IF($G1524="Recycled Pre/Post-Consumer","GOTS_pre_post",(IF($G1524="In-Conversion","GOTS_in_conversion",(IF($G1524="Sustainably Sourced","Sustainably_sourced",(IF($G1524="Recycled pre-consumer organic","GOTS_recycled_organic",""))))))))))))),IF($G1524="Organic","Organic",(IF($G1524="Responsible","Responsible",(IF($G1524="No Attribute (Conventional)","No_Attribute_Conventional",(IF($G1524="Recycled Pre/Post-Consumer","Recycled_Pre_Post_Consumer",(IF($G1524="In-Conversion","In_Conversion",(IF($G1524="Recycled Pre-Consumer","Recycled_Pre_Consumer",(IF($G1524="Recycled Post-Consumer","Recycled_Post_Consumer",(IF($G1524="Sustainably Sourced","Sustainably_sourced",(IF($G1524="Recycled pre-consumer organic","GOTS_recycled_organic","")))))))))))))))))),"")</f>
        <v/>
      </c>
      <c r="AE1524" t="e" cm="1">
        <f t="array" aca="1" ref="AE1524" ca="1">IF($I1524="",IF(INDIRECT("$F"&amp;$S1524)="","",IF(LEFT(INDIRECT("$F"&amp;$S1524),3)="GRS","GRS_RCS_RM",IF((LEFT(INDIRECT("$F"&amp;$S1524),3))="RCS","GRS_RCS_RM",IF(INDIRECT("$F"&amp;$S1524)="OCS (No Label)","OCS_Conversion_RM",IF(LEFT(INDIRECT("$F"&amp;$S1524),3)="OCS","OCS_RM",IF(RIGHT(INDIRECT("$F"&amp;$S1524),10)="conversion","GOTS_RM_conversion",IF((LEFT(INDIRECT("$F"&amp;$S1524),4))="GOTS","GOTS_RM","Responsible_RM"))))))),"DELETERM")</f>
        <v>#VALUE!</v>
      </c>
      <c r="AF1524" t="e" cm="1">
        <f t="array" aca="1" ref="AF1524" ca="1">IF($S1524="","",INDIRECT("$Z"&amp;$S1524))</f>
        <v>#VALUE!</v>
      </c>
      <c r="AG1524" t="str">
        <f t="shared" si="458"/>
        <v/>
      </c>
      <c r="AH1524" t="str" cm="1">
        <f t="array" aca="1" ref="AH1524" ca="1">IFERROR(INDIRECT("$ag"&amp;S1524),"")</f>
        <v/>
      </c>
      <c r="AI1524" t="e" cm="1">
        <f t="array" aca="1" ref="AI1524" ca="1">INDIRECT("O"&amp;S1524)</f>
        <v>#VALUE!</v>
      </c>
      <c r="AJ1524" t="str">
        <f t="shared" si="459"/>
        <v/>
      </c>
    </row>
    <row r="1525" spans="1:36" ht="16.5" customHeight="1">
      <c r="A1525" s="130"/>
      <c r="B1525" s="136"/>
      <c r="C1525" s="137"/>
      <c r="D1525" s="146"/>
      <c r="E1525" s="146"/>
      <c r="F1525" s="137"/>
      <c r="G1525" s="147"/>
      <c r="H1525" s="147"/>
      <c r="I1525" s="147"/>
      <c r="J1525" s="147"/>
      <c r="K1525" s="38"/>
      <c r="L1525" s="144"/>
      <c r="M1525" s="144"/>
      <c r="N1525" s="61"/>
      <c r="O1525" s="314"/>
      <c r="Q1525" t="str">
        <f t="shared" si="454"/>
        <v/>
      </c>
      <c r="S1525" t="e">
        <f t="shared" ca="1" si="463"/>
        <v>#VALUE!</v>
      </c>
      <c r="T1525" t="e">
        <f t="shared" ca="1" si="460"/>
        <v>#VALUE!</v>
      </c>
      <c r="U1525">
        <f t="shared" si="464"/>
        <v>1452</v>
      </c>
      <c r="V1525">
        <v>121.83333333334301</v>
      </c>
      <c r="W1525">
        <f t="shared" si="467"/>
        <v>121</v>
      </c>
      <c r="X1525" t="str" cm="1">
        <f t="array" aca="1" ref="X1525" ca="1">IFERROR(INDEX('PC&amp;PD'!$A$1:$AS$19,ROW('PC&amp;PD'!$A$19),MATCH(INDIRECT(T1525),'PC&amp;PD'!$A$1:$AS$1,0)),"")</f>
        <v/>
      </c>
      <c r="AA1525" t="str">
        <f t="shared" si="455"/>
        <v/>
      </c>
      <c r="AB1525" t="str">
        <f t="shared" si="456"/>
        <v/>
      </c>
      <c r="AC1525" t="e">
        <f t="shared" ca="1" si="457"/>
        <v>#VALUE!</v>
      </c>
      <c r="AD1525" t="str" cm="1">
        <f t="array" aca="1" ref="AD1525" ca="1">IFERROR(IF((LEFT(INDIRECT("$F"&amp;$S1525),4))="GOTS",IF($G1525="Organic","GOTS_Organic_raw",(IF($G1525="Responsible","GOTS_Responsible",(IF($G1525="No Attribute (Conventional)","GOTS_conventional",(IF($G1525="Recycled Pre/Post-Consumer","GOTS_pre_post",(IF($G1525="In-Conversion","GOTS_in_conversion",(IF($G1525="Sustainably Sourced","Sustainably_sourced",(IF($G1525="Recycled pre-consumer organic","GOTS_recycled_organic",""))))))))))))),IF($G1525="Organic","Organic",(IF($G1525="Responsible","Responsible",(IF($G1525="No Attribute (Conventional)","No_Attribute_Conventional",(IF($G1525="Recycled Pre/Post-Consumer","Recycled_Pre_Post_Consumer",(IF($G1525="In-Conversion","In_Conversion",(IF($G1525="Recycled Pre-Consumer","Recycled_Pre_Consumer",(IF($G1525="Recycled Post-Consumer","Recycled_Post_Consumer",(IF($G1525="Sustainably Sourced","Sustainably_sourced",(IF($G1525="Recycled pre-consumer organic","GOTS_recycled_organic","")))))))))))))))))),"")</f>
        <v/>
      </c>
      <c r="AE1525" t="e" cm="1">
        <f t="array" aca="1" ref="AE1525" ca="1">IF($I1525="",IF(INDIRECT("$F"&amp;$S1525)="","",IF(LEFT(INDIRECT("$F"&amp;$S1525),3)="GRS","GRS_RCS_RM",IF((LEFT(INDIRECT("$F"&amp;$S1525),3))="RCS","GRS_RCS_RM",IF(INDIRECT("$F"&amp;$S1525)="OCS (No Label)","OCS_Conversion_RM",IF(LEFT(INDIRECT("$F"&amp;$S1525),3)="OCS","OCS_RM",IF(RIGHT(INDIRECT("$F"&amp;$S1525),10)="conversion","GOTS_RM_conversion",IF((LEFT(INDIRECT("$F"&amp;$S1525),4))="GOTS","GOTS_RM","Responsible_RM"))))))),"DELETERM")</f>
        <v>#VALUE!</v>
      </c>
      <c r="AF1525" t="e" cm="1">
        <f t="array" aca="1" ref="AF1525" ca="1">IF($S1525="","",INDIRECT("$Z"&amp;$S1525))</f>
        <v>#VALUE!</v>
      </c>
      <c r="AG1525" t="str">
        <f t="shared" si="458"/>
        <v/>
      </c>
      <c r="AH1525" t="str" cm="1">
        <f t="array" aca="1" ref="AH1525" ca="1">IFERROR(INDIRECT("$ag"&amp;S1525),"")</f>
        <v/>
      </c>
      <c r="AI1525" t="e" cm="1">
        <f t="array" aca="1" ref="AI1525" ca="1">INDIRECT("O"&amp;S1525)</f>
        <v>#VALUE!</v>
      </c>
      <c r="AJ1525" t="str">
        <f t="shared" si="459"/>
        <v/>
      </c>
    </row>
    <row r="1526" spans="1:36" ht="16.5" customHeight="1" thickBot="1">
      <c r="A1526" s="131"/>
      <c r="B1526" s="138"/>
      <c r="C1526" s="139"/>
      <c r="D1526" s="148"/>
      <c r="E1526" s="148"/>
      <c r="F1526" s="139"/>
      <c r="G1526" s="149"/>
      <c r="H1526" s="149"/>
      <c r="I1526" s="149"/>
      <c r="J1526" s="149"/>
      <c r="K1526" s="39"/>
      <c r="L1526" s="145"/>
      <c r="M1526" s="145"/>
      <c r="N1526" s="62"/>
      <c r="O1526" s="315"/>
      <c r="Q1526" t="str">
        <f t="shared" si="454"/>
        <v/>
      </c>
      <c r="S1526" t="e">
        <f t="shared" ca="1" si="463"/>
        <v>#VALUE!</v>
      </c>
      <c r="T1526" t="e">
        <f t="shared" ca="1" si="460"/>
        <v>#VALUE!</v>
      </c>
      <c r="U1526">
        <f t="shared" si="464"/>
        <v>1452</v>
      </c>
      <c r="V1526">
        <v>121.91666666667599</v>
      </c>
      <c r="W1526">
        <f t="shared" si="467"/>
        <v>121</v>
      </c>
      <c r="X1526" t="str" cm="1">
        <f t="array" aca="1" ref="X1526" ca="1">IFERROR(INDEX('PC&amp;PD'!$A$1:$AS$19,ROW('PC&amp;PD'!$A$19),MATCH(INDIRECT(T1526),'PC&amp;PD'!$A$1:$AS$1,0)),"")</f>
        <v/>
      </c>
      <c r="AA1526" t="str">
        <f t="shared" si="455"/>
        <v/>
      </c>
      <c r="AB1526" t="str">
        <f t="shared" si="456"/>
        <v/>
      </c>
      <c r="AC1526" t="e">
        <f t="shared" ca="1" si="457"/>
        <v>#VALUE!</v>
      </c>
      <c r="AD1526" t="str" cm="1">
        <f t="array" aca="1" ref="AD1526" ca="1">IFERROR(IF((LEFT(INDIRECT("$F"&amp;$S1526),4))="GOTS",IF($G1526="Organic","GOTS_Organic_raw",(IF($G1526="Responsible","GOTS_Responsible",(IF($G1526="No Attribute (Conventional)","GOTS_conventional",(IF($G1526="Recycled Pre/Post-Consumer","GOTS_pre_post",(IF($G1526="In-Conversion","GOTS_in_conversion",(IF($G1526="Sustainably Sourced","Sustainably_sourced",(IF($G1526="Recycled pre-consumer organic","GOTS_recycled_organic",""))))))))))))),IF($G1526="Organic","Organic",(IF($G1526="Responsible","Responsible",(IF($G1526="No Attribute (Conventional)","No_Attribute_Conventional",(IF($G1526="Recycled Pre/Post-Consumer","Recycled_Pre_Post_Consumer",(IF($G1526="In-Conversion","In_Conversion",(IF($G1526="Recycled Pre-Consumer","Recycled_Pre_Consumer",(IF($G1526="Recycled Post-Consumer","Recycled_Post_Consumer",(IF($G1526="Sustainably Sourced","Sustainably_sourced",(IF($G1526="Recycled pre-consumer organic","GOTS_recycled_organic","")))))))))))))))))),"")</f>
        <v/>
      </c>
      <c r="AE1526" t="e" cm="1">
        <f t="array" aca="1" ref="AE1526" ca="1">IF($I1526="",IF(INDIRECT("$F"&amp;$S1526)="","",IF(LEFT(INDIRECT("$F"&amp;$S1526),3)="GRS","GRS_RCS_RM",IF((LEFT(INDIRECT("$F"&amp;$S1526),3))="RCS","GRS_RCS_RM",IF(INDIRECT("$F"&amp;$S1526)="OCS (No Label)","OCS_Conversion_RM",IF(LEFT(INDIRECT("$F"&amp;$S1526),3)="OCS","OCS_RM",IF(RIGHT(INDIRECT("$F"&amp;$S1526),10)="conversion","GOTS_RM_conversion",IF((LEFT(INDIRECT("$F"&amp;$S1526),4))="GOTS","GOTS_RM","Responsible_RM"))))))),"DELETERM")</f>
        <v>#VALUE!</v>
      </c>
      <c r="AF1526" t="e" cm="1">
        <f t="array" aca="1" ref="AF1526" ca="1">IF($S1526="","",INDIRECT("$Z"&amp;$S1526))</f>
        <v>#VALUE!</v>
      </c>
      <c r="AG1526" t="str">
        <f t="shared" si="458"/>
        <v/>
      </c>
      <c r="AH1526" t="str" cm="1">
        <f t="array" aca="1" ref="AH1526" ca="1">IFERROR(INDIRECT("$ag"&amp;S1526),"")</f>
        <v/>
      </c>
      <c r="AI1526" t="e" cm="1">
        <f t="array" aca="1" ref="AI1526" ca="1">INDIRECT("O"&amp;S1526)</f>
        <v>#VALUE!</v>
      </c>
      <c r="AJ1526" t="str">
        <f t="shared" si="459"/>
        <v/>
      </c>
    </row>
    <row r="1527" spans="1:36" ht="16.5" customHeight="1">
      <c r="A1527" s="128" t="str">
        <f>IF(B1527="","",COUNTA($B$63:$B1527))</f>
        <v/>
      </c>
      <c r="B1527" s="132"/>
      <c r="C1527" s="133"/>
      <c r="D1527" s="140"/>
      <c r="E1527" s="140"/>
      <c r="F1527" s="133"/>
      <c r="G1527" s="141"/>
      <c r="H1527" s="141"/>
      <c r="I1527" s="141"/>
      <c r="J1527" s="141"/>
      <c r="K1527" s="37"/>
      <c r="L1527" s="142" t="str">
        <f>IF(R1527="","",LEFT(R1527,LEN(R1527)-2))</f>
        <v/>
      </c>
      <c r="M1527" s="142"/>
      <c r="N1527" s="60"/>
      <c r="O1527" s="313"/>
      <c r="Q1527" t="str">
        <f t="shared" si="454"/>
        <v/>
      </c>
      <c r="R1527" t="str">
        <f t="shared" ref="R1527" si="472">CONCATENATE($Q1527,Q1528,Q1529,Q1530,Q1531,Q1532,$Q1533,$Q1534,$Q1535,$Q1536,$Q1537,$Q1538)</f>
        <v/>
      </c>
      <c r="S1527" t="e">
        <f t="shared" ca="1" si="463"/>
        <v>#VALUE!</v>
      </c>
      <c r="T1527" t="e">
        <f t="shared" ca="1" si="460"/>
        <v>#VALUE!</v>
      </c>
      <c r="U1527">
        <f t="shared" si="464"/>
        <v>1464</v>
      </c>
      <c r="V1527">
        <v>122.00000000001</v>
      </c>
      <c r="W1527">
        <f t="shared" si="467"/>
        <v>122</v>
      </c>
      <c r="X1527" t="str" cm="1">
        <f t="array" aca="1" ref="X1527" ca="1">IFERROR(INDEX('PC&amp;PD'!$A$1:$AS$19,ROW('PC&amp;PD'!$A$19),MATCH(INDIRECT(T1527),'PC&amp;PD'!$A$1:$AS$1,0)),"")</f>
        <v/>
      </c>
      <c r="Z1527" t="str">
        <f t="shared" ref="Z1527" si="473">IFERROR(IF($F1527="OCS 100","OCS (OCS 100)",IF($F1527="OCS Blended","OCS (OCS Blended)",IF($F1527="OCS (No Label)","OCS (No Label)",IF($F1527="RCS 100","RCS (RCS 100)",IF($F1527="RCS Blended","RCS (RCS Blended)",IF($F1527="GRS","GRS (GRS)",IF($F1527="GRS (No Label)", "GRS (No Label)",IF($F1527="RDS","RDS (RDS)",IF($F1527="RWS","RWS (RWS)",IF($F1527="RAS","RAS (RAS)",IF($F1527="RMS","RMS (RMS)",IF($F1527="GOTS Organic","GOTS (Organic)",IF($F1527="GOTS Made with organic","GOTS (Made with Organic)",IF($F1527="GOTS Organic - in conversion","GOTS (Organic - In Conversion)",IF($F1527="GOTS Made with organic - in conversion","GOTS (Made with Organic - In Conversion)",""))))))))))))))),"")</f>
        <v/>
      </c>
      <c r="AA1527" t="str">
        <f t="shared" si="455"/>
        <v/>
      </c>
      <c r="AB1527" t="str">
        <f t="shared" si="456"/>
        <v/>
      </c>
      <c r="AC1527" t="e">
        <f t="shared" ca="1" si="457"/>
        <v>#VALUE!</v>
      </c>
      <c r="AD1527" t="str" cm="1">
        <f t="array" aca="1" ref="AD1527" ca="1">IFERROR(IF((LEFT(INDIRECT("$F"&amp;$S1527),4))="GOTS",IF($G1527="Organic","GOTS_Organic_raw",(IF($G1527="Responsible","GOTS_Responsible",(IF($G1527="No Attribute (Conventional)","GOTS_conventional",(IF($G1527="Recycled Pre/Post-Consumer","GOTS_pre_post",(IF($G1527="In-Conversion","GOTS_in_conversion",(IF($G1527="Sustainably Sourced","Sustainably_sourced",(IF($G1527="Recycled pre-consumer organic","GOTS_recycled_organic",""))))))))))))),IF($G1527="Organic","Organic",(IF($G1527="Responsible","Responsible",(IF($G1527="No Attribute (Conventional)","No_Attribute_Conventional",(IF($G1527="Recycled Pre/Post-Consumer","Recycled_Pre_Post_Consumer",(IF($G1527="In-Conversion","In_Conversion",(IF($G1527="Recycled Pre-Consumer","Recycled_Pre_Consumer",(IF($G1527="Recycled Post-Consumer","Recycled_Post_Consumer",(IF($G1527="Sustainably Sourced","Sustainably_sourced",(IF($G1527="Recycled pre-consumer organic","GOTS_recycled_organic","")))))))))))))))))),"")</f>
        <v/>
      </c>
      <c r="AE1527" t="e" cm="1">
        <f t="array" aca="1" ref="AE1527" ca="1">IF($I1527="",IF(INDIRECT("$F"&amp;$S1527)="","",IF(LEFT(INDIRECT("$F"&amp;$S1527),3)="GRS","GRS_RCS_RM",IF((LEFT(INDIRECT("$F"&amp;$S1527),3))="RCS","GRS_RCS_RM",IF(INDIRECT("$F"&amp;$S1527)="OCS (No Label)","OCS_Conversion_RM",IF(LEFT(INDIRECT("$F"&amp;$S1527),3)="OCS","OCS_RM",IF(RIGHT(INDIRECT("$F"&amp;$S1527),10)="conversion","GOTS_RM_conversion",IF((LEFT(INDIRECT("$F"&amp;$S1527),4))="GOTS","GOTS_RM","Responsible_RM"))))))),"DELETERM")</f>
        <v>#VALUE!</v>
      </c>
      <c r="AF1527" t="e" cm="1">
        <f t="array" aca="1" ref="AF1527" ca="1">IF($S1527="","",INDIRECT("$Z"&amp;$S1527))</f>
        <v>#VALUE!</v>
      </c>
      <c r="AG1527" t="str">
        <f t="shared" si="458"/>
        <v/>
      </c>
      <c r="AH1527" t="str" cm="1">
        <f t="array" aca="1" ref="AH1527" ca="1">IFERROR(INDIRECT("$ag"&amp;S1527),"")</f>
        <v/>
      </c>
      <c r="AI1527" t="e" cm="1">
        <f t="array" aca="1" ref="AI1527" ca="1">INDIRECT("O"&amp;S1527)</f>
        <v>#VALUE!</v>
      </c>
      <c r="AJ1527" t="str">
        <f t="shared" si="459"/>
        <v/>
      </c>
    </row>
    <row r="1528" spans="1:36" ht="16.5" customHeight="1">
      <c r="A1528" s="129"/>
      <c r="B1528" s="134"/>
      <c r="C1528" s="135"/>
      <c r="D1528" s="146"/>
      <c r="E1528" s="146"/>
      <c r="F1528" s="135"/>
      <c r="G1528" s="147"/>
      <c r="H1528" s="147"/>
      <c r="I1528" s="147"/>
      <c r="J1528" s="147"/>
      <c r="K1528" s="38"/>
      <c r="L1528" s="143"/>
      <c r="M1528" s="143"/>
      <c r="N1528" s="61"/>
      <c r="O1528" s="314"/>
      <c r="Q1528" t="str">
        <f t="shared" si="454"/>
        <v/>
      </c>
      <c r="S1528" t="e">
        <f t="shared" ca="1" si="463"/>
        <v>#VALUE!</v>
      </c>
      <c r="T1528" t="e">
        <f t="shared" ca="1" si="460"/>
        <v>#VALUE!</v>
      </c>
      <c r="U1528">
        <f t="shared" si="464"/>
        <v>1464</v>
      </c>
      <c r="V1528">
        <v>122.08333333334301</v>
      </c>
      <c r="W1528">
        <f t="shared" si="467"/>
        <v>122</v>
      </c>
      <c r="X1528" t="str" cm="1">
        <f t="array" aca="1" ref="X1528" ca="1">IFERROR(INDEX('PC&amp;PD'!$A$1:$AS$19,ROW('PC&amp;PD'!$A$19),MATCH(INDIRECT(T1528),'PC&amp;PD'!$A$1:$AS$1,0)),"")</f>
        <v/>
      </c>
      <c r="AA1528" t="str">
        <f t="shared" si="455"/>
        <v/>
      </c>
      <c r="AB1528" t="str">
        <f t="shared" si="456"/>
        <v/>
      </c>
      <c r="AC1528" t="e">
        <f t="shared" ca="1" si="457"/>
        <v>#VALUE!</v>
      </c>
      <c r="AD1528" t="str" cm="1">
        <f t="array" aca="1" ref="AD1528" ca="1">IFERROR(IF((LEFT(INDIRECT("$F"&amp;$S1528),4))="GOTS",IF($G1528="Organic","GOTS_Organic_raw",(IF($G1528="Responsible","GOTS_Responsible",(IF($G1528="No Attribute (Conventional)","GOTS_conventional",(IF($G1528="Recycled Pre/Post-Consumer","GOTS_pre_post",(IF($G1528="In-Conversion","GOTS_in_conversion",(IF($G1528="Sustainably Sourced","Sustainably_sourced",(IF($G1528="Recycled pre-consumer organic","GOTS_recycled_organic",""))))))))))))),IF($G1528="Organic","Organic",(IF($G1528="Responsible","Responsible",(IF($G1528="No Attribute (Conventional)","No_Attribute_Conventional",(IF($G1528="Recycled Pre/Post-Consumer","Recycled_Pre_Post_Consumer",(IF($G1528="In-Conversion","In_Conversion",(IF($G1528="Recycled Pre-Consumer","Recycled_Pre_Consumer",(IF($G1528="Recycled Post-Consumer","Recycled_Post_Consumer",(IF($G1528="Sustainably Sourced","Sustainably_sourced",(IF($G1528="Recycled pre-consumer organic","GOTS_recycled_organic","")))))))))))))))))),"")</f>
        <v/>
      </c>
      <c r="AE1528" t="e" cm="1">
        <f t="array" aca="1" ref="AE1528" ca="1">IF($I1528="",IF(INDIRECT("$F"&amp;$S1528)="","",IF(LEFT(INDIRECT("$F"&amp;$S1528),3)="GRS","GRS_RCS_RM",IF((LEFT(INDIRECT("$F"&amp;$S1528),3))="RCS","GRS_RCS_RM",IF(INDIRECT("$F"&amp;$S1528)="OCS (No Label)","OCS_Conversion_RM",IF(LEFT(INDIRECT("$F"&amp;$S1528),3)="OCS","OCS_RM",IF(RIGHT(INDIRECT("$F"&amp;$S1528),10)="conversion","GOTS_RM_conversion",IF((LEFT(INDIRECT("$F"&amp;$S1528),4))="GOTS","GOTS_RM","Responsible_RM"))))))),"DELETERM")</f>
        <v>#VALUE!</v>
      </c>
      <c r="AF1528" t="e" cm="1">
        <f t="array" aca="1" ref="AF1528" ca="1">IF($S1528="","",INDIRECT("$Z"&amp;$S1528))</f>
        <v>#VALUE!</v>
      </c>
      <c r="AG1528" t="str">
        <f t="shared" si="458"/>
        <v/>
      </c>
      <c r="AH1528" t="str" cm="1">
        <f t="array" aca="1" ref="AH1528" ca="1">IFERROR(INDIRECT("$ag"&amp;S1528),"")</f>
        <v/>
      </c>
      <c r="AI1528" t="e" cm="1">
        <f t="array" aca="1" ref="AI1528" ca="1">INDIRECT("O"&amp;S1528)</f>
        <v>#VALUE!</v>
      </c>
      <c r="AJ1528" t="str">
        <f t="shared" si="459"/>
        <v/>
      </c>
    </row>
    <row r="1529" spans="1:36" ht="16.5" customHeight="1">
      <c r="A1529" s="129"/>
      <c r="B1529" s="134"/>
      <c r="C1529" s="135"/>
      <c r="D1529" s="146"/>
      <c r="E1529" s="146"/>
      <c r="F1529" s="135"/>
      <c r="G1529" s="147"/>
      <c r="H1529" s="147"/>
      <c r="I1529" s="147"/>
      <c r="J1529" s="147"/>
      <c r="K1529" s="38"/>
      <c r="L1529" s="143"/>
      <c r="M1529" s="143"/>
      <c r="N1529" s="61"/>
      <c r="O1529" s="314"/>
      <c r="Q1529" t="str">
        <f t="shared" si="454"/>
        <v/>
      </c>
      <c r="S1529" t="e">
        <f t="shared" ca="1" si="463"/>
        <v>#VALUE!</v>
      </c>
      <c r="T1529" t="e">
        <f t="shared" ca="1" si="460"/>
        <v>#VALUE!</v>
      </c>
      <c r="U1529">
        <f t="shared" si="464"/>
        <v>1464</v>
      </c>
      <c r="V1529">
        <v>122.16666666667599</v>
      </c>
      <c r="W1529">
        <f t="shared" si="467"/>
        <v>122</v>
      </c>
      <c r="X1529" t="str" cm="1">
        <f t="array" aca="1" ref="X1529" ca="1">IFERROR(INDEX('PC&amp;PD'!$A$1:$AS$19,ROW('PC&amp;PD'!$A$19),MATCH(INDIRECT(T1529),'PC&amp;PD'!$A$1:$AS$1,0)),"")</f>
        <v/>
      </c>
      <c r="AA1529" t="str">
        <f t="shared" si="455"/>
        <v/>
      </c>
      <c r="AB1529" t="str">
        <f t="shared" si="456"/>
        <v/>
      </c>
      <c r="AC1529" t="e">
        <f t="shared" ca="1" si="457"/>
        <v>#VALUE!</v>
      </c>
      <c r="AD1529" t="str" cm="1">
        <f t="array" aca="1" ref="AD1529" ca="1">IFERROR(IF((LEFT(INDIRECT("$F"&amp;$S1529),4))="GOTS",IF($G1529="Organic","GOTS_Organic_raw",(IF($G1529="Responsible","GOTS_Responsible",(IF($G1529="No Attribute (Conventional)","GOTS_conventional",(IF($G1529="Recycled Pre/Post-Consumer","GOTS_pre_post",(IF($G1529="In-Conversion","GOTS_in_conversion",(IF($G1529="Sustainably Sourced","Sustainably_sourced",(IF($G1529="Recycled pre-consumer organic","GOTS_recycled_organic",""))))))))))))),IF($G1529="Organic","Organic",(IF($G1529="Responsible","Responsible",(IF($G1529="No Attribute (Conventional)","No_Attribute_Conventional",(IF($G1529="Recycled Pre/Post-Consumer","Recycled_Pre_Post_Consumer",(IF($G1529="In-Conversion","In_Conversion",(IF($G1529="Recycled Pre-Consumer","Recycled_Pre_Consumer",(IF($G1529="Recycled Post-Consumer","Recycled_Post_Consumer",(IF($G1529="Sustainably Sourced","Sustainably_sourced",(IF($G1529="Recycled pre-consumer organic","GOTS_recycled_organic","")))))))))))))))))),"")</f>
        <v/>
      </c>
      <c r="AE1529" t="e" cm="1">
        <f t="array" aca="1" ref="AE1529" ca="1">IF($I1529="",IF(INDIRECT("$F"&amp;$S1529)="","",IF(LEFT(INDIRECT("$F"&amp;$S1529),3)="GRS","GRS_RCS_RM",IF((LEFT(INDIRECT("$F"&amp;$S1529),3))="RCS","GRS_RCS_RM",IF(INDIRECT("$F"&amp;$S1529)="OCS (No Label)","OCS_Conversion_RM",IF(LEFT(INDIRECT("$F"&amp;$S1529),3)="OCS","OCS_RM",IF(RIGHT(INDIRECT("$F"&amp;$S1529),10)="conversion","GOTS_RM_conversion",IF((LEFT(INDIRECT("$F"&amp;$S1529),4))="GOTS","GOTS_RM","Responsible_RM"))))))),"DELETERM")</f>
        <v>#VALUE!</v>
      </c>
      <c r="AF1529" t="e" cm="1">
        <f t="array" aca="1" ref="AF1529" ca="1">IF($S1529="","",INDIRECT("$Z"&amp;$S1529))</f>
        <v>#VALUE!</v>
      </c>
      <c r="AG1529" t="str">
        <f t="shared" si="458"/>
        <v/>
      </c>
      <c r="AH1529" t="str" cm="1">
        <f t="array" aca="1" ref="AH1529" ca="1">IFERROR(INDIRECT("$ag"&amp;S1529),"")</f>
        <v/>
      </c>
      <c r="AI1529" t="e" cm="1">
        <f t="array" aca="1" ref="AI1529" ca="1">INDIRECT("O"&amp;S1529)</f>
        <v>#VALUE!</v>
      </c>
      <c r="AJ1529" t="str">
        <f t="shared" si="459"/>
        <v/>
      </c>
    </row>
    <row r="1530" spans="1:36" ht="16.5" customHeight="1">
      <c r="A1530" s="129"/>
      <c r="B1530" s="134"/>
      <c r="C1530" s="135"/>
      <c r="D1530" s="146"/>
      <c r="E1530" s="146"/>
      <c r="F1530" s="135"/>
      <c r="G1530" s="147"/>
      <c r="H1530" s="147"/>
      <c r="I1530" s="147"/>
      <c r="J1530" s="147"/>
      <c r="K1530" s="38"/>
      <c r="L1530" s="143"/>
      <c r="M1530" s="143"/>
      <c r="N1530" s="61"/>
      <c r="O1530" s="314"/>
      <c r="Q1530" t="str">
        <f t="shared" si="454"/>
        <v/>
      </c>
      <c r="S1530" t="e">
        <f t="shared" ca="1" si="463"/>
        <v>#VALUE!</v>
      </c>
      <c r="T1530" t="e">
        <f t="shared" ca="1" si="460"/>
        <v>#VALUE!</v>
      </c>
      <c r="U1530">
        <f t="shared" si="464"/>
        <v>1464</v>
      </c>
      <c r="V1530">
        <v>122.25000000001</v>
      </c>
      <c r="W1530">
        <f t="shared" si="467"/>
        <v>122</v>
      </c>
      <c r="X1530" t="str" cm="1">
        <f t="array" aca="1" ref="X1530" ca="1">IFERROR(INDEX('PC&amp;PD'!$A$1:$AS$19,ROW('PC&amp;PD'!$A$19),MATCH(INDIRECT(T1530),'PC&amp;PD'!$A$1:$AS$1,0)),"")</f>
        <v/>
      </c>
      <c r="AA1530" t="str">
        <f t="shared" si="455"/>
        <v/>
      </c>
      <c r="AB1530" t="str">
        <f t="shared" si="456"/>
        <v/>
      </c>
      <c r="AC1530" t="e">
        <f t="shared" ca="1" si="457"/>
        <v>#VALUE!</v>
      </c>
      <c r="AD1530" t="str" cm="1">
        <f t="array" aca="1" ref="AD1530" ca="1">IFERROR(IF((LEFT(INDIRECT("$F"&amp;$S1530),4))="GOTS",IF($G1530="Organic","GOTS_Organic_raw",(IF($G1530="Responsible","GOTS_Responsible",(IF($G1530="No Attribute (Conventional)","GOTS_conventional",(IF($G1530="Recycled Pre/Post-Consumer","GOTS_pre_post",(IF($G1530="In-Conversion","GOTS_in_conversion",(IF($G1530="Sustainably Sourced","Sustainably_sourced",(IF($G1530="Recycled pre-consumer organic","GOTS_recycled_organic",""))))))))))))),IF($G1530="Organic","Organic",(IF($G1530="Responsible","Responsible",(IF($G1530="No Attribute (Conventional)","No_Attribute_Conventional",(IF($G1530="Recycled Pre/Post-Consumer","Recycled_Pre_Post_Consumer",(IF($G1530="In-Conversion","In_Conversion",(IF($G1530="Recycled Pre-Consumer","Recycled_Pre_Consumer",(IF($G1530="Recycled Post-Consumer","Recycled_Post_Consumer",(IF($G1530="Sustainably Sourced","Sustainably_sourced",(IF($G1530="Recycled pre-consumer organic","GOTS_recycled_organic","")))))))))))))))))),"")</f>
        <v/>
      </c>
      <c r="AE1530" t="e" cm="1">
        <f t="array" aca="1" ref="AE1530" ca="1">IF($I1530="",IF(INDIRECT("$F"&amp;$S1530)="","",IF(LEFT(INDIRECT("$F"&amp;$S1530),3)="GRS","GRS_RCS_RM",IF((LEFT(INDIRECT("$F"&amp;$S1530),3))="RCS","GRS_RCS_RM",IF(INDIRECT("$F"&amp;$S1530)="OCS (No Label)","OCS_Conversion_RM",IF(LEFT(INDIRECT("$F"&amp;$S1530),3)="OCS","OCS_RM",IF(RIGHT(INDIRECT("$F"&amp;$S1530),10)="conversion","GOTS_RM_conversion",IF((LEFT(INDIRECT("$F"&amp;$S1530),4))="GOTS","GOTS_RM","Responsible_RM"))))))),"DELETERM")</f>
        <v>#VALUE!</v>
      </c>
      <c r="AF1530" t="e" cm="1">
        <f t="array" aca="1" ref="AF1530" ca="1">IF($S1530="","",INDIRECT("$Z"&amp;$S1530))</f>
        <v>#VALUE!</v>
      </c>
      <c r="AG1530" t="str">
        <f t="shared" si="458"/>
        <v/>
      </c>
      <c r="AH1530" t="str" cm="1">
        <f t="array" aca="1" ref="AH1530" ca="1">IFERROR(INDIRECT("$ag"&amp;S1530),"")</f>
        <v/>
      </c>
      <c r="AI1530" t="e" cm="1">
        <f t="array" aca="1" ref="AI1530" ca="1">INDIRECT("O"&amp;S1530)</f>
        <v>#VALUE!</v>
      </c>
      <c r="AJ1530" t="str">
        <f t="shared" si="459"/>
        <v/>
      </c>
    </row>
    <row r="1531" spans="1:36" ht="16.5" customHeight="1">
      <c r="A1531" s="129"/>
      <c r="B1531" s="134"/>
      <c r="C1531" s="135"/>
      <c r="D1531" s="146"/>
      <c r="E1531" s="146"/>
      <c r="F1531" s="135"/>
      <c r="G1531" s="147"/>
      <c r="H1531" s="147"/>
      <c r="I1531" s="147"/>
      <c r="J1531" s="147"/>
      <c r="K1531" s="38"/>
      <c r="L1531" s="143"/>
      <c r="M1531" s="143"/>
      <c r="N1531" s="61"/>
      <c r="O1531" s="314"/>
      <c r="Q1531" t="str">
        <f t="shared" si="454"/>
        <v/>
      </c>
      <c r="S1531" t="e">
        <f t="shared" ca="1" si="463"/>
        <v>#VALUE!</v>
      </c>
      <c r="T1531" t="e">
        <f t="shared" ca="1" si="460"/>
        <v>#VALUE!</v>
      </c>
      <c r="U1531">
        <f t="shared" si="464"/>
        <v>1464</v>
      </c>
      <c r="V1531">
        <v>122.33333333334301</v>
      </c>
      <c r="W1531">
        <f t="shared" si="467"/>
        <v>122</v>
      </c>
      <c r="X1531" t="str" cm="1">
        <f t="array" aca="1" ref="X1531" ca="1">IFERROR(INDEX('PC&amp;PD'!$A$1:$AS$19,ROW('PC&amp;PD'!$A$19),MATCH(INDIRECT(T1531),'PC&amp;PD'!$A$1:$AS$1,0)),"")</f>
        <v/>
      </c>
      <c r="AA1531" t="str">
        <f t="shared" si="455"/>
        <v/>
      </c>
      <c r="AB1531" t="str">
        <f t="shared" si="456"/>
        <v/>
      </c>
      <c r="AC1531" t="e">
        <f t="shared" ca="1" si="457"/>
        <v>#VALUE!</v>
      </c>
      <c r="AD1531" t="str" cm="1">
        <f t="array" aca="1" ref="AD1531" ca="1">IFERROR(IF((LEFT(INDIRECT("$F"&amp;$S1531),4))="GOTS",IF($G1531="Organic","GOTS_Organic_raw",(IF($G1531="Responsible","GOTS_Responsible",(IF($G1531="No Attribute (Conventional)","GOTS_conventional",(IF($G1531="Recycled Pre/Post-Consumer","GOTS_pre_post",(IF($G1531="In-Conversion","GOTS_in_conversion",(IF($G1531="Sustainably Sourced","Sustainably_sourced",(IF($G1531="Recycled pre-consumer organic","GOTS_recycled_organic",""))))))))))))),IF($G1531="Organic","Organic",(IF($G1531="Responsible","Responsible",(IF($G1531="No Attribute (Conventional)","No_Attribute_Conventional",(IF($G1531="Recycled Pre/Post-Consumer","Recycled_Pre_Post_Consumer",(IF($G1531="In-Conversion","In_Conversion",(IF($G1531="Recycled Pre-Consumer","Recycled_Pre_Consumer",(IF($G1531="Recycled Post-Consumer","Recycled_Post_Consumer",(IF($G1531="Sustainably Sourced","Sustainably_sourced",(IF($G1531="Recycled pre-consumer organic","GOTS_recycled_organic","")))))))))))))))))),"")</f>
        <v/>
      </c>
      <c r="AE1531" t="e" cm="1">
        <f t="array" aca="1" ref="AE1531" ca="1">IF($I1531="",IF(INDIRECT("$F"&amp;$S1531)="","",IF(LEFT(INDIRECT("$F"&amp;$S1531),3)="GRS","GRS_RCS_RM",IF((LEFT(INDIRECT("$F"&amp;$S1531),3))="RCS","GRS_RCS_RM",IF(INDIRECT("$F"&amp;$S1531)="OCS (No Label)","OCS_Conversion_RM",IF(LEFT(INDIRECT("$F"&amp;$S1531),3)="OCS","OCS_RM",IF(RIGHT(INDIRECT("$F"&amp;$S1531),10)="conversion","GOTS_RM_conversion",IF((LEFT(INDIRECT("$F"&amp;$S1531),4))="GOTS","GOTS_RM","Responsible_RM"))))))),"DELETERM")</f>
        <v>#VALUE!</v>
      </c>
      <c r="AF1531" t="e" cm="1">
        <f t="array" aca="1" ref="AF1531" ca="1">IF($S1531="","",INDIRECT("$Z"&amp;$S1531))</f>
        <v>#VALUE!</v>
      </c>
      <c r="AG1531" t="str">
        <f t="shared" si="458"/>
        <v/>
      </c>
      <c r="AH1531" t="str" cm="1">
        <f t="array" aca="1" ref="AH1531" ca="1">IFERROR(INDIRECT("$ag"&amp;S1531),"")</f>
        <v/>
      </c>
      <c r="AI1531" t="e" cm="1">
        <f t="array" aca="1" ref="AI1531" ca="1">INDIRECT("O"&amp;S1531)</f>
        <v>#VALUE!</v>
      </c>
      <c r="AJ1531" t="str">
        <f t="shared" si="459"/>
        <v/>
      </c>
    </row>
    <row r="1532" spans="1:36" ht="16.5" customHeight="1">
      <c r="A1532" s="129"/>
      <c r="B1532" s="134"/>
      <c r="C1532" s="135"/>
      <c r="D1532" s="146"/>
      <c r="E1532" s="146"/>
      <c r="F1532" s="135"/>
      <c r="G1532" s="147"/>
      <c r="H1532" s="147"/>
      <c r="I1532" s="147"/>
      <c r="J1532" s="147"/>
      <c r="K1532" s="38"/>
      <c r="L1532" s="143"/>
      <c r="M1532" s="143"/>
      <c r="N1532" s="61"/>
      <c r="O1532" s="314"/>
      <c r="Q1532" t="str">
        <f t="shared" si="454"/>
        <v/>
      </c>
      <c r="S1532" t="e">
        <f t="shared" ca="1" si="463"/>
        <v>#VALUE!</v>
      </c>
      <c r="T1532" t="e">
        <f t="shared" ca="1" si="460"/>
        <v>#VALUE!</v>
      </c>
      <c r="U1532">
        <f t="shared" si="464"/>
        <v>1464</v>
      </c>
      <c r="V1532">
        <v>122.41666666667599</v>
      </c>
      <c r="W1532">
        <f t="shared" si="467"/>
        <v>122</v>
      </c>
      <c r="X1532" t="str" cm="1">
        <f t="array" aca="1" ref="X1532" ca="1">IFERROR(INDEX('PC&amp;PD'!$A$1:$AS$19,ROW('PC&amp;PD'!$A$19),MATCH(INDIRECT(T1532),'PC&amp;PD'!$A$1:$AS$1,0)),"")</f>
        <v/>
      </c>
      <c r="AA1532" t="str">
        <f t="shared" si="455"/>
        <v/>
      </c>
      <c r="AB1532" t="str">
        <f t="shared" si="456"/>
        <v/>
      </c>
      <c r="AC1532" t="e">
        <f t="shared" ca="1" si="457"/>
        <v>#VALUE!</v>
      </c>
      <c r="AD1532" t="str" cm="1">
        <f t="array" aca="1" ref="AD1532" ca="1">IFERROR(IF((LEFT(INDIRECT("$F"&amp;$S1532),4))="GOTS",IF($G1532="Organic","GOTS_Organic_raw",(IF($G1532="Responsible","GOTS_Responsible",(IF($G1532="No Attribute (Conventional)","GOTS_conventional",(IF($G1532="Recycled Pre/Post-Consumer","GOTS_pre_post",(IF($G1532="In-Conversion","GOTS_in_conversion",(IF($G1532="Sustainably Sourced","Sustainably_sourced",(IF($G1532="Recycled pre-consumer organic","GOTS_recycled_organic",""))))))))))))),IF($G1532="Organic","Organic",(IF($G1532="Responsible","Responsible",(IF($G1532="No Attribute (Conventional)","No_Attribute_Conventional",(IF($G1532="Recycled Pre/Post-Consumer","Recycled_Pre_Post_Consumer",(IF($G1532="In-Conversion","In_Conversion",(IF($G1532="Recycled Pre-Consumer","Recycled_Pre_Consumer",(IF($G1532="Recycled Post-Consumer","Recycled_Post_Consumer",(IF($G1532="Sustainably Sourced","Sustainably_sourced",(IF($G1532="Recycled pre-consumer organic","GOTS_recycled_organic","")))))))))))))))))),"")</f>
        <v/>
      </c>
      <c r="AE1532" t="e" cm="1">
        <f t="array" aca="1" ref="AE1532" ca="1">IF($I1532="",IF(INDIRECT("$F"&amp;$S1532)="","",IF(LEFT(INDIRECT("$F"&amp;$S1532),3)="GRS","GRS_RCS_RM",IF((LEFT(INDIRECT("$F"&amp;$S1532),3))="RCS","GRS_RCS_RM",IF(INDIRECT("$F"&amp;$S1532)="OCS (No Label)","OCS_Conversion_RM",IF(LEFT(INDIRECT("$F"&amp;$S1532),3)="OCS","OCS_RM",IF(RIGHT(INDIRECT("$F"&amp;$S1532),10)="conversion","GOTS_RM_conversion",IF((LEFT(INDIRECT("$F"&amp;$S1532),4))="GOTS","GOTS_RM","Responsible_RM"))))))),"DELETERM")</f>
        <v>#VALUE!</v>
      </c>
      <c r="AF1532" t="e" cm="1">
        <f t="array" aca="1" ref="AF1532" ca="1">IF($S1532="","",INDIRECT("$Z"&amp;$S1532))</f>
        <v>#VALUE!</v>
      </c>
      <c r="AG1532" t="str">
        <f t="shared" si="458"/>
        <v/>
      </c>
      <c r="AH1532" t="str" cm="1">
        <f t="array" aca="1" ref="AH1532" ca="1">IFERROR(INDIRECT("$ag"&amp;S1532),"")</f>
        <v/>
      </c>
      <c r="AI1532" t="e" cm="1">
        <f t="array" aca="1" ref="AI1532" ca="1">INDIRECT("O"&amp;S1532)</f>
        <v>#VALUE!</v>
      </c>
      <c r="AJ1532" t="str">
        <f t="shared" si="459"/>
        <v/>
      </c>
    </row>
    <row r="1533" spans="1:36" ht="16.5" customHeight="1">
      <c r="A1533" s="130"/>
      <c r="B1533" s="136"/>
      <c r="C1533" s="137"/>
      <c r="D1533" s="146"/>
      <c r="E1533" s="146"/>
      <c r="F1533" s="137"/>
      <c r="G1533" s="147"/>
      <c r="H1533" s="147"/>
      <c r="I1533" s="147"/>
      <c r="J1533" s="147"/>
      <c r="K1533" s="38"/>
      <c r="L1533" s="144"/>
      <c r="M1533" s="144"/>
      <c r="N1533" s="61"/>
      <c r="O1533" s="314"/>
      <c r="Q1533" t="str">
        <f t="shared" si="454"/>
        <v/>
      </c>
      <c r="S1533" t="e">
        <f t="shared" ca="1" si="463"/>
        <v>#VALUE!</v>
      </c>
      <c r="T1533" t="e">
        <f t="shared" ca="1" si="460"/>
        <v>#VALUE!</v>
      </c>
      <c r="U1533">
        <f t="shared" si="464"/>
        <v>1464</v>
      </c>
      <c r="V1533">
        <v>122.50000000001</v>
      </c>
      <c r="W1533">
        <f t="shared" si="467"/>
        <v>122</v>
      </c>
      <c r="X1533" t="str" cm="1">
        <f t="array" aca="1" ref="X1533" ca="1">IFERROR(INDEX('PC&amp;PD'!$A$1:$AS$19,ROW('PC&amp;PD'!$A$19),MATCH(INDIRECT(T1533),'PC&amp;PD'!$A$1:$AS$1,0)),"")</f>
        <v/>
      </c>
      <c r="AA1533" t="str">
        <f t="shared" si="455"/>
        <v/>
      </c>
      <c r="AB1533" t="str">
        <f t="shared" si="456"/>
        <v/>
      </c>
      <c r="AC1533" t="e">
        <f t="shared" ca="1" si="457"/>
        <v>#VALUE!</v>
      </c>
      <c r="AD1533" t="str" cm="1">
        <f t="array" aca="1" ref="AD1533" ca="1">IFERROR(IF((LEFT(INDIRECT("$F"&amp;$S1533),4))="GOTS",IF($G1533="Organic","GOTS_Organic_raw",(IF($G1533="Responsible","GOTS_Responsible",(IF($G1533="No Attribute (Conventional)","GOTS_conventional",(IF($G1533="Recycled Pre/Post-Consumer","GOTS_pre_post",(IF($G1533="In-Conversion","GOTS_in_conversion",(IF($G1533="Sustainably Sourced","Sustainably_sourced",(IF($G1533="Recycled pre-consumer organic","GOTS_recycled_organic",""))))))))))))),IF($G1533="Organic","Organic",(IF($G1533="Responsible","Responsible",(IF($G1533="No Attribute (Conventional)","No_Attribute_Conventional",(IF($G1533="Recycled Pre/Post-Consumer","Recycled_Pre_Post_Consumer",(IF($G1533="In-Conversion","In_Conversion",(IF($G1533="Recycled Pre-Consumer","Recycled_Pre_Consumer",(IF($G1533="Recycled Post-Consumer","Recycled_Post_Consumer",(IF($G1533="Sustainably Sourced","Sustainably_sourced",(IF($G1533="Recycled pre-consumer organic","GOTS_recycled_organic","")))))))))))))))))),"")</f>
        <v/>
      </c>
      <c r="AE1533" t="e" cm="1">
        <f t="array" aca="1" ref="AE1533" ca="1">IF($I1533="",IF(INDIRECT("$F"&amp;$S1533)="","",IF(LEFT(INDIRECT("$F"&amp;$S1533),3)="GRS","GRS_RCS_RM",IF((LEFT(INDIRECT("$F"&amp;$S1533),3))="RCS","GRS_RCS_RM",IF(INDIRECT("$F"&amp;$S1533)="OCS (No Label)","OCS_Conversion_RM",IF(LEFT(INDIRECT("$F"&amp;$S1533),3)="OCS","OCS_RM",IF(RIGHT(INDIRECT("$F"&amp;$S1533),10)="conversion","GOTS_RM_conversion",IF((LEFT(INDIRECT("$F"&amp;$S1533),4))="GOTS","GOTS_RM","Responsible_RM"))))))),"DELETERM")</f>
        <v>#VALUE!</v>
      </c>
      <c r="AF1533" t="e" cm="1">
        <f t="array" aca="1" ref="AF1533" ca="1">IF($S1533="","",INDIRECT("$Z"&amp;$S1533))</f>
        <v>#VALUE!</v>
      </c>
      <c r="AG1533" t="str">
        <f t="shared" si="458"/>
        <v/>
      </c>
      <c r="AH1533" t="str" cm="1">
        <f t="array" aca="1" ref="AH1533" ca="1">IFERROR(INDIRECT("$ag"&amp;S1533),"")</f>
        <v/>
      </c>
      <c r="AI1533" t="e" cm="1">
        <f t="array" aca="1" ref="AI1533" ca="1">INDIRECT("O"&amp;S1533)</f>
        <v>#VALUE!</v>
      </c>
      <c r="AJ1533" t="str">
        <f t="shared" si="459"/>
        <v/>
      </c>
    </row>
    <row r="1534" spans="1:36" ht="16.5" customHeight="1">
      <c r="A1534" s="130"/>
      <c r="B1534" s="136"/>
      <c r="C1534" s="137"/>
      <c r="D1534" s="146"/>
      <c r="E1534" s="146"/>
      <c r="F1534" s="137"/>
      <c r="G1534" s="147"/>
      <c r="H1534" s="147"/>
      <c r="I1534" s="147"/>
      <c r="J1534" s="147"/>
      <c r="K1534" s="38"/>
      <c r="L1534" s="144"/>
      <c r="M1534" s="144"/>
      <c r="N1534" s="61"/>
      <c r="O1534" s="314"/>
      <c r="Q1534" t="str">
        <f t="shared" si="454"/>
        <v/>
      </c>
      <c r="S1534" t="e">
        <f t="shared" ca="1" si="463"/>
        <v>#VALUE!</v>
      </c>
      <c r="T1534" t="e">
        <f t="shared" ca="1" si="460"/>
        <v>#VALUE!</v>
      </c>
      <c r="U1534">
        <f t="shared" si="464"/>
        <v>1464</v>
      </c>
      <c r="V1534">
        <v>122.58333333334301</v>
      </c>
      <c r="W1534">
        <f t="shared" si="467"/>
        <v>122</v>
      </c>
      <c r="X1534" t="str" cm="1">
        <f t="array" aca="1" ref="X1534" ca="1">IFERROR(INDEX('PC&amp;PD'!$A$1:$AS$19,ROW('PC&amp;PD'!$A$19),MATCH(INDIRECT(T1534),'PC&amp;PD'!$A$1:$AS$1,0)),"")</f>
        <v/>
      </c>
      <c r="AA1534" t="str">
        <f t="shared" si="455"/>
        <v/>
      </c>
      <c r="AB1534" t="str">
        <f t="shared" si="456"/>
        <v/>
      </c>
      <c r="AC1534" t="e">
        <f t="shared" ca="1" si="457"/>
        <v>#VALUE!</v>
      </c>
      <c r="AD1534" t="str" cm="1">
        <f t="array" aca="1" ref="AD1534" ca="1">IFERROR(IF((LEFT(INDIRECT("$F"&amp;$S1534),4))="GOTS",IF($G1534="Organic","GOTS_Organic_raw",(IF($G1534="Responsible","GOTS_Responsible",(IF($G1534="No Attribute (Conventional)","GOTS_conventional",(IF($G1534="Recycled Pre/Post-Consumer","GOTS_pre_post",(IF($G1534="In-Conversion","GOTS_in_conversion",(IF($G1534="Sustainably Sourced","Sustainably_sourced",(IF($G1534="Recycled pre-consumer organic","GOTS_recycled_organic",""))))))))))))),IF($G1534="Organic","Organic",(IF($G1534="Responsible","Responsible",(IF($G1534="No Attribute (Conventional)","No_Attribute_Conventional",(IF($G1534="Recycled Pre/Post-Consumer","Recycled_Pre_Post_Consumer",(IF($G1534="In-Conversion","In_Conversion",(IF($G1534="Recycled Pre-Consumer","Recycled_Pre_Consumer",(IF($G1534="Recycled Post-Consumer","Recycled_Post_Consumer",(IF($G1534="Sustainably Sourced","Sustainably_sourced",(IF($G1534="Recycled pre-consumer organic","GOTS_recycled_organic","")))))))))))))))))),"")</f>
        <v/>
      </c>
      <c r="AE1534" t="e" cm="1">
        <f t="array" aca="1" ref="AE1534" ca="1">IF($I1534="",IF(INDIRECT("$F"&amp;$S1534)="","",IF(LEFT(INDIRECT("$F"&amp;$S1534),3)="GRS","GRS_RCS_RM",IF((LEFT(INDIRECT("$F"&amp;$S1534),3))="RCS","GRS_RCS_RM",IF(INDIRECT("$F"&amp;$S1534)="OCS (No Label)","OCS_Conversion_RM",IF(LEFT(INDIRECT("$F"&amp;$S1534),3)="OCS","OCS_RM",IF(RIGHT(INDIRECT("$F"&amp;$S1534),10)="conversion","GOTS_RM_conversion",IF((LEFT(INDIRECT("$F"&amp;$S1534),4))="GOTS","GOTS_RM","Responsible_RM"))))))),"DELETERM")</f>
        <v>#VALUE!</v>
      </c>
      <c r="AF1534" t="e" cm="1">
        <f t="array" aca="1" ref="AF1534" ca="1">IF($S1534="","",INDIRECT("$Z"&amp;$S1534))</f>
        <v>#VALUE!</v>
      </c>
      <c r="AG1534" t="str">
        <f t="shared" si="458"/>
        <v/>
      </c>
      <c r="AH1534" t="str" cm="1">
        <f t="array" aca="1" ref="AH1534" ca="1">IFERROR(INDIRECT("$ag"&amp;S1534),"")</f>
        <v/>
      </c>
      <c r="AI1534" t="e" cm="1">
        <f t="array" aca="1" ref="AI1534" ca="1">INDIRECT("O"&amp;S1534)</f>
        <v>#VALUE!</v>
      </c>
      <c r="AJ1534" t="str">
        <f t="shared" si="459"/>
        <v/>
      </c>
    </row>
    <row r="1535" spans="1:36" ht="16.5" customHeight="1">
      <c r="A1535" s="130"/>
      <c r="B1535" s="136"/>
      <c r="C1535" s="137"/>
      <c r="D1535" s="146"/>
      <c r="E1535" s="146"/>
      <c r="F1535" s="137"/>
      <c r="G1535" s="147"/>
      <c r="H1535" s="147"/>
      <c r="I1535" s="147"/>
      <c r="J1535" s="147"/>
      <c r="K1535" s="38"/>
      <c r="L1535" s="144"/>
      <c r="M1535" s="144"/>
      <c r="N1535" s="61"/>
      <c r="O1535" s="314"/>
      <c r="Q1535" t="str">
        <f t="shared" si="454"/>
        <v/>
      </c>
      <c r="S1535" t="e">
        <f t="shared" ca="1" si="463"/>
        <v>#VALUE!</v>
      </c>
      <c r="T1535" t="e">
        <f t="shared" ca="1" si="460"/>
        <v>#VALUE!</v>
      </c>
      <c r="U1535">
        <f t="shared" si="464"/>
        <v>1464</v>
      </c>
      <c r="V1535">
        <v>122.66666666667599</v>
      </c>
      <c r="W1535">
        <f t="shared" si="467"/>
        <v>122</v>
      </c>
      <c r="X1535" t="str" cm="1">
        <f t="array" aca="1" ref="X1535" ca="1">IFERROR(INDEX('PC&amp;PD'!$A$1:$AS$19,ROW('PC&amp;PD'!$A$19),MATCH(INDIRECT(T1535),'PC&amp;PD'!$A$1:$AS$1,0)),"")</f>
        <v/>
      </c>
      <c r="AA1535" t="str">
        <f t="shared" si="455"/>
        <v/>
      </c>
      <c r="AB1535" t="str">
        <f t="shared" si="456"/>
        <v/>
      </c>
      <c r="AC1535" t="e">
        <f t="shared" ca="1" si="457"/>
        <v>#VALUE!</v>
      </c>
      <c r="AD1535" t="str" cm="1">
        <f t="array" aca="1" ref="AD1535" ca="1">IFERROR(IF((LEFT(INDIRECT("$F"&amp;$S1535),4))="GOTS",IF($G1535="Organic","GOTS_Organic_raw",(IF($G1535="Responsible","GOTS_Responsible",(IF($G1535="No Attribute (Conventional)","GOTS_conventional",(IF($G1535="Recycled Pre/Post-Consumer","GOTS_pre_post",(IF($G1535="In-Conversion","GOTS_in_conversion",(IF($G1535="Sustainably Sourced","Sustainably_sourced",(IF($G1535="Recycled pre-consumer organic","GOTS_recycled_organic",""))))))))))))),IF($G1535="Organic","Organic",(IF($G1535="Responsible","Responsible",(IF($G1535="No Attribute (Conventional)","No_Attribute_Conventional",(IF($G1535="Recycled Pre/Post-Consumer","Recycled_Pre_Post_Consumer",(IF($G1535="In-Conversion","In_Conversion",(IF($G1535="Recycled Pre-Consumer","Recycled_Pre_Consumer",(IF($G1535="Recycled Post-Consumer","Recycled_Post_Consumer",(IF($G1535="Sustainably Sourced","Sustainably_sourced",(IF($G1535="Recycled pre-consumer organic","GOTS_recycled_organic","")))))))))))))))))),"")</f>
        <v/>
      </c>
      <c r="AE1535" t="e" cm="1">
        <f t="array" aca="1" ref="AE1535" ca="1">IF($I1535="",IF(INDIRECT("$F"&amp;$S1535)="","",IF(LEFT(INDIRECT("$F"&amp;$S1535),3)="GRS","GRS_RCS_RM",IF((LEFT(INDIRECT("$F"&amp;$S1535),3))="RCS","GRS_RCS_RM",IF(INDIRECT("$F"&amp;$S1535)="OCS (No Label)","OCS_Conversion_RM",IF(LEFT(INDIRECT("$F"&amp;$S1535),3)="OCS","OCS_RM",IF(RIGHT(INDIRECT("$F"&amp;$S1535),10)="conversion","GOTS_RM_conversion",IF((LEFT(INDIRECT("$F"&amp;$S1535),4))="GOTS","GOTS_RM","Responsible_RM"))))))),"DELETERM")</f>
        <v>#VALUE!</v>
      </c>
      <c r="AF1535" t="e" cm="1">
        <f t="array" aca="1" ref="AF1535" ca="1">IF($S1535="","",INDIRECT("$Z"&amp;$S1535))</f>
        <v>#VALUE!</v>
      </c>
      <c r="AG1535" t="str">
        <f t="shared" si="458"/>
        <v/>
      </c>
      <c r="AH1535" t="str" cm="1">
        <f t="array" aca="1" ref="AH1535" ca="1">IFERROR(INDIRECT("$ag"&amp;S1535),"")</f>
        <v/>
      </c>
      <c r="AI1535" t="e" cm="1">
        <f t="array" aca="1" ref="AI1535" ca="1">INDIRECT("O"&amp;S1535)</f>
        <v>#VALUE!</v>
      </c>
      <c r="AJ1535" t="str">
        <f t="shared" si="459"/>
        <v/>
      </c>
    </row>
    <row r="1536" spans="1:36" ht="16.5" customHeight="1">
      <c r="A1536" s="130"/>
      <c r="B1536" s="136"/>
      <c r="C1536" s="137"/>
      <c r="D1536" s="146"/>
      <c r="E1536" s="146"/>
      <c r="F1536" s="137"/>
      <c r="G1536" s="147"/>
      <c r="H1536" s="147"/>
      <c r="I1536" s="147"/>
      <c r="J1536" s="147"/>
      <c r="K1536" s="38"/>
      <c r="L1536" s="144"/>
      <c r="M1536" s="144"/>
      <c r="N1536" s="61"/>
      <c r="O1536" s="314"/>
      <c r="Q1536" t="str">
        <f t="shared" ref="Q1536:Q1599" si="474">IF(G1536="No Attribute (Conventional)",IF(OR($G1536="",$I1536="",$K1536=""),"",CONCATENATE($K1536," ",$AA1536," ",$I1536," + ")),IF(OR($G1536="",$I1536="",$K1536=""),"",CONCATENATE($K1536," ",$G1536," ",$I1536," + ")))</f>
        <v/>
      </c>
      <c r="S1536" t="e">
        <f t="shared" ca="1" si="463"/>
        <v>#VALUE!</v>
      </c>
      <c r="T1536" t="e">
        <f t="shared" ca="1" si="460"/>
        <v>#VALUE!</v>
      </c>
      <c r="U1536">
        <f t="shared" si="464"/>
        <v>1464</v>
      </c>
      <c r="V1536">
        <v>122.75000000001</v>
      </c>
      <c r="W1536">
        <f t="shared" si="467"/>
        <v>122</v>
      </c>
      <c r="X1536" t="str" cm="1">
        <f t="array" aca="1" ref="X1536" ca="1">IFERROR(INDEX('PC&amp;PD'!$A$1:$AS$19,ROW('PC&amp;PD'!$A$19),MATCH(INDIRECT(T1536),'PC&amp;PD'!$A$1:$AS$1,0)),"")</f>
        <v/>
      </c>
      <c r="AA1536" t="str">
        <f t="shared" ref="AA1536:AA1599" si="475">IFERROR(IF(G1536="","",IF(G1536="No Attribute (Conventional)","",G1536)),"")</f>
        <v/>
      </c>
      <c r="AB1536" t="str">
        <f t="shared" ref="AB1536:AB1599" si="476">IFERROR(IF($F1536="OCS 100", "OCS_100",IF($F1536="OCS Blended", "OCS_Blended",IF($F1536="OCS (No Label)", "OCS_No_Label",IF($F1536="RCS 100", "RCS_100",IF($F1536="RCS Blended","RCS_Blended",IF($F1536="GRS","GRS",IF($F1536="GRS (No Label)", "GRS_No_Label",IF($F1536="RDS","RDS",IF($F1536="RWS","RWS",IF($F1536="RMS","RMS",IF($F1536="GOTS Organic","GOTS_Organic",IF($F1536="GOTS Made with organic","GOTS_Made_with_organic",IF($F1536="GOTS Organic - in conversion","GOTS_Organic_in_Conversion",IF($F1536="GOTS Made with organic - in conversion","GOTS_Made_with_Organic_in_Conversion",IF($F1536="RAS","RAS",IF($F1536="Rcs (No Label)","RCS_No_Label",IF($F1536="RWS (No Label)","RWS_No_Label",IF($F1536="RMS (No Label)","RMS_No_Label",IF($F1536="RAS (No Label)","RAS_No_Label",IF($F1536="RDS (No Label)","RDS_No_Label","")))))))))))))))))))),"")</f>
        <v/>
      </c>
      <c r="AC1536" t="e">
        <f t="shared" ref="AC1536:AC1599" ca="1" si="477">"$AB"&amp;S1536</f>
        <v>#VALUE!</v>
      </c>
      <c r="AD1536" t="str" cm="1">
        <f t="array" aca="1" ref="AD1536" ca="1">IFERROR(IF((LEFT(INDIRECT("$F"&amp;$S1536),4))="GOTS",IF($G1536="Organic","GOTS_Organic_raw",(IF($G1536="Responsible","GOTS_Responsible",(IF($G1536="No Attribute (Conventional)","GOTS_conventional",(IF($G1536="Recycled Pre/Post-Consumer","GOTS_pre_post",(IF($G1536="In-Conversion","GOTS_in_conversion",(IF($G1536="Sustainably Sourced","Sustainably_sourced",(IF($G1536="Recycled pre-consumer organic","GOTS_recycled_organic",""))))))))))))),IF($G1536="Organic","Organic",(IF($G1536="Responsible","Responsible",(IF($G1536="No Attribute (Conventional)","No_Attribute_Conventional",(IF($G1536="Recycled Pre/Post-Consumer","Recycled_Pre_Post_Consumer",(IF($G1536="In-Conversion","In_Conversion",(IF($G1536="Recycled Pre-Consumer","Recycled_Pre_Consumer",(IF($G1536="Recycled Post-Consumer","Recycled_Post_Consumer",(IF($G1536="Sustainably Sourced","Sustainably_sourced",(IF($G1536="Recycled pre-consumer organic","GOTS_recycled_organic","")))))))))))))))))),"")</f>
        <v/>
      </c>
      <c r="AE1536" t="e" cm="1">
        <f t="array" aca="1" ref="AE1536" ca="1">IF($I1536="",IF(INDIRECT("$F"&amp;$S1536)="","",IF(LEFT(INDIRECT("$F"&amp;$S1536),3)="GRS","GRS_RCS_RM",IF((LEFT(INDIRECT("$F"&amp;$S1536),3))="RCS","GRS_RCS_RM",IF(INDIRECT("$F"&amp;$S1536)="OCS (No Label)","OCS_Conversion_RM",IF(LEFT(INDIRECT("$F"&amp;$S1536),3)="OCS","OCS_RM",IF(RIGHT(INDIRECT("$F"&amp;$S1536),10)="conversion","GOTS_RM_conversion",IF((LEFT(INDIRECT("$F"&amp;$S1536),4))="GOTS","GOTS_RM","Responsible_RM"))))))),"DELETERM")</f>
        <v>#VALUE!</v>
      </c>
      <c r="AF1536" t="e" cm="1">
        <f t="array" aca="1" ref="AF1536" ca="1">IF($S1536="","",INDIRECT("$Z"&amp;$S1536))</f>
        <v>#VALUE!</v>
      </c>
      <c r="AG1536" t="str">
        <f t="shared" ref="AG1536:AG1599" si="478">IF(AND(AJ1536="",AJ1537="",AJ1538="",AJ1539="",AJ1540="",AJ1541="",AJ1542="",AJ1543="",AJ1544="",AJ1545="",AJ1546="",AJ1547=""),"",CONCATENATE(AJ1536, AJ1537, AJ1538, AJ1539,AJ1540, AJ1541, AJ1542, AJ1543, AJ1544, AJ1545, AJ1546,AJ1547))</f>
        <v/>
      </c>
      <c r="AH1536" t="str" cm="1">
        <f t="array" aca="1" ref="AH1536" ca="1">IFERROR(INDIRECT("$ag"&amp;S1536),"")</f>
        <v/>
      </c>
      <c r="AI1536" t="e" cm="1">
        <f t="array" aca="1" ref="AI1536" ca="1">INDIRECT("O"&amp;S1536)</f>
        <v>#VALUE!</v>
      </c>
      <c r="AJ1536" t="str">
        <f t="shared" ref="AJ1536:AJ1599" si="479">IF(OR(Y1536="",Y1536=0),"",Y1536&amp;", ")</f>
        <v/>
      </c>
    </row>
    <row r="1537" spans="1:36" ht="16.5" customHeight="1">
      <c r="A1537" s="130"/>
      <c r="B1537" s="136"/>
      <c r="C1537" s="137"/>
      <c r="D1537" s="146"/>
      <c r="E1537" s="146"/>
      <c r="F1537" s="137"/>
      <c r="G1537" s="147"/>
      <c r="H1537" s="147"/>
      <c r="I1537" s="147"/>
      <c r="J1537" s="147"/>
      <c r="K1537" s="38"/>
      <c r="L1537" s="144"/>
      <c r="M1537" s="144"/>
      <c r="N1537" s="61"/>
      <c r="O1537" s="314"/>
      <c r="Q1537" t="str">
        <f t="shared" si="474"/>
        <v/>
      </c>
      <c r="S1537" t="e">
        <f t="shared" ca="1" si="463"/>
        <v>#VALUE!</v>
      </c>
      <c r="T1537" t="e">
        <f t="shared" ca="1" si="460"/>
        <v>#VALUE!</v>
      </c>
      <c r="U1537">
        <f t="shared" si="464"/>
        <v>1464</v>
      </c>
      <c r="V1537">
        <v>122.83333333334301</v>
      </c>
      <c r="W1537">
        <f t="shared" si="467"/>
        <v>122</v>
      </c>
      <c r="X1537" t="str" cm="1">
        <f t="array" aca="1" ref="X1537" ca="1">IFERROR(INDEX('PC&amp;PD'!$A$1:$AS$19,ROW('PC&amp;PD'!$A$19),MATCH(INDIRECT(T1537),'PC&amp;PD'!$A$1:$AS$1,0)),"")</f>
        <v/>
      </c>
      <c r="AA1537" t="str">
        <f t="shared" si="475"/>
        <v/>
      </c>
      <c r="AB1537" t="str">
        <f t="shared" si="476"/>
        <v/>
      </c>
      <c r="AC1537" t="e">
        <f t="shared" ca="1" si="477"/>
        <v>#VALUE!</v>
      </c>
      <c r="AD1537" t="str" cm="1">
        <f t="array" aca="1" ref="AD1537" ca="1">IFERROR(IF((LEFT(INDIRECT("$F"&amp;$S1537),4))="GOTS",IF($G1537="Organic","GOTS_Organic_raw",(IF($G1537="Responsible","GOTS_Responsible",(IF($G1537="No Attribute (Conventional)","GOTS_conventional",(IF($G1537="Recycled Pre/Post-Consumer","GOTS_pre_post",(IF($G1537="In-Conversion","GOTS_in_conversion",(IF($G1537="Sustainably Sourced","Sustainably_sourced",(IF($G1537="Recycled pre-consumer organic","GOTS_recycled_organic",""))))))))))))),IF($G1537="Organic","Organic",(IF($G1537="Responsible","Responsible",(IF($G1537="No Attribute (Conventional)","No_Attribute_Conventional",(IF($G1537="Recycled Pre/Post-Consumer","Recycled_Pre_Post_Consumer",(IF($G1537="In-Conversion","In_Conversion",(IF($G1537="Recycled Pre-Consumer","Recycled_Pre_Consumer",(IF($G1537="Recycled Post-Consumer","Recycled_Post_Consumer",(IF($G1537="Sustainably Sourced","Sustainably_sourced",(IF($G1537="Recycled pre-consumer organic","GOTS_recycled_organic","")))))))))))))))))),"")</f>
        <v/>
      </c>
      <c r="AE1537" t="e" cm="1">
        <f t="array" aca="1" ref="AE1537" ca="1">IF($I1537="",IF(INDIRECT("$F"&amp;$S1537)="","",IF(LEFT(INDIRECT("$F"&amp;$S1537),3)="GRS","GRS_RCS_RM",IF((LEFT(INDIRECT("$F"&amp;$S1537),3))="RCS","GRS_RCS_RM",IF(INDIRECT("$F"&amp;$S1537)="OCS (No Label)","OCS_Conversion_RM",IF(LEFT(INDIRECT("$F"&amp;$S1537),3)="OCS","OCS_RM",IF(RIGHT(INDIRECT("$F"&amp;$S1537),10)="conversion","GOTS_RM_conversion",IF((LEFT(INDIRECT("$F"&amp;$S1537),4))="GOTS","GOTS_RM","Responsible_RM"))))))),"DELETERM")</f>
        <v>#VALUE!</v>
      </c>
      <c r="AF1537" t="e" cm="1">
        <f t="array" aca="1" ref="AF1537" ca="1">IF($S1537="","",INDIRECT("$Z"&amp;$S1537))</f>
        <v>#VALUE!</v>
      </c>
      <c r="AG1537" t="str">
        <f t="shared" si="478"/>
        <v/>
      </c>
      <c r="AH1537" t="str" cm="1">
        <f t="array" aca="1" ref="AH1537" ca="1">IFERROR(INDIRECT("$ag"&amp;S1537),"")</f>
        <v/>
      </c>
      <c r="AI1537" t="e" cm="1">
        <f t="array" aca="1" ref="AI1537" ca="1">INDIRECT("O"&amp;S1537)</f>
        <v>#VALUE!</v>
      </c>
      <c r="AJ1537" t="str">
        <f t="shared" si="479"/>
        <v/>
      </c>
    </row>
    <row r="1538" spans="1:36" ht="16.5" customHeight="1" thickBot="1">
      <c r="A1538" s="131"/>
      <c r="B1538" s="138"/>
      <c r="C1538" s="139"/>
      <c r="D1538" s="148"/>
      <c r="E1538" s="148"/>
      <c r="F1538" s="139"/>
      <c r="G1538" s="149"/>
      <c r="H1538" s="149"/>
      <c r="I1538" s="149"/>
      <c r="J1538" s="149"/>
      <c r="K1538" s="39"/>
      <c r="L1538" s="145"/>
      <c r="M1538" s="145"/>
      <c r="N1538" s="62"/>
      <c r="O1538" s="315"/>
      <c r="Q1538" t="str">
        <f t="shared" si="474"/>
        <v/>
      </c>
      <c r="S1538" t="e">
        <f t="shared" ca="1" si="463"/>
        <v>#VALUE!</v>
      </c>
      <c r="T1538" t="e">
        <f t="shared" ref="T1538:T1601" ca="1" si="480">"$B"&amp;S1538</f>
        <v>#VALUE!</v>
      </c>
      <c r="U1538">
        <f t="shared" si="464"/>
        <v>1464</v>
      </c>
      <c r="V1538">
        <v>122.91666666667599</v>
      </c>
      <c r="W1538">
        <f t="shared" si="467"/>
        <v>122</v>
      </c>
      <c r="X1538" t="str" cm="1">
        <f t="array" aca="1" ref="X1538" ca="1">IFERROR(INDEX('PC&amp;PD'!$A$1:$AS$19,ROW('PC&amp;PD'!$A$19),MATCH(INDIRECT(T1538),'PC&amp;PD'!$A$1:$AS$1,0)),"")</f>
        <v/>
      </c>
      <c r="AA1538" t="str">
        <f t="shared" si="475"/>
        <v/>
      </c>
      <c r="AB1538" t="str">
        <f t="shared" si="476"/>
        <v/>
      </c>
      <c r="AC1538" t="e">
        <f t="shared" ca="1" si="477"/>
        <v>#VALUE!</v>
      </c>
      <c r="AD1538" t="str" cm="1">
        <f t="array" aca="1" ref="AD1538" ca="1">IFERROR(IF((LEFT(INDIRECT("$F"&amp;$S1538),4))="GOTS",IF($G1538="Organic","GOTS_Organic_raw",(IF($G1538="Responsible","GOTS_Responsible",(IF($G1538="No Attribute (Conventional)","GOTS_conventional",(IF($G1538="Recycled Pre/Post-Consumer","GOTS_pre_post",(IF($G1538="In-Conversion","GOTS_in_conversion",(IF($G1538="Sustainably Sourced","Sustainably_sourced",(IF($G1538="Recycled pre-consumer organic","GOTS_recycled_organic",""))))))))))))),IF($G1538="Organic","Organic",(IF($G1538="Responsible","Responsible",(IF($G1538="No Attribute (Conventional)","No_Attribute_Conventional",(IF($G1538="Recycled Pre/Post-Consumer","Recycled_Pre_Post_Consumer",(IF($G1538="In-Conversion","In_Conversion",(IF($G1538="Recycled Pre-Consumer","Recycled_Pre_Consumer",(IF($G1538="Recycled Post-Consumer","Recycled_Post_Consumer",(IF($G1538="Sustainably Sourced","Sustainably_sourced",(IF($G1538="Recycled pre-consumer organic","GOTS_recycled_organic","")))))))))))))))))),"")</f>
        <v/>
      </c>
      <c r="AE1538" t="e" cm="1">
        <f t="array" aca="1" ref="AE1538" ca="1">IF($I1538="",IF(INDIRECT("$F"&amp;$S1538)="","",IF(LEFT(INDIRECT("$F"&amp;$S1538),3)="GRS","GRS_RCS_RM",IF((LEFT(INDIRECT("$F"&amp;$S1538),3))="RCS","GRS_RCS_RM",IF(INDIRECT("$F"&amp;$S1538)="OCS (No Label)","OCS_Conversion_RM",IF(LEFT(INDIRECT("$F"&amp;$S1538),3)="OCS","OCS_RM",IF(RIGHT(INDIRECT("$F"&amp;$S1538),10)="conversion","GOTS_RM_conversion",IF((LEFT(INDIRECT("$F"&amp;$S1538),4))="GOTS","GOTS_RM","Responsible_RM"))))))),"DELETERM")</f>
        <v>#VALUE!</v>
      </c>
      <c r="AF1538" t="e" cm="1">
        <f t="array" aca="1" ref="AF1538" ca="1">IF($S1538="","",INDIRECT("$Z"&amp;$S1538))</f>
        <v>#VALUE!</v>
      </c>
      <c r="AG1538" t="str">
        <f t="shared" si="478"/>
        <v/>
      </c>
      <c r="AH1538" t="str" cm="1">
        <f t="array" aca="1" ref="AH1538" ca="1">IFERROR(INDIRECT("$ag"&amp;S1538),"")</f>
        <v/>
      </c>
      <c r="AI1538" t="e" cm="1">
        <f t="array" aca="1" ref="AI1538" ca="1">INDIRECT("O"&amp;S1538)</f>
        <v>#VALUE!</v>
      </c>
      <c r="AJ1538" t="str">
        <f t="shared" si="479"/>
        <v/>
      </c>
    </row>
    <row r="1539" spans="1:36" ht="16.5" customHeight="1">
      <c r="A1539" s="128" t="str">
        <f>IF(B1539="","",COUNTA($B$63:$B1539))</f>
        <v/>
      </c>
      <c r="B1539" s="132"/>
      <c r="C1539" s="133"/>
      <c r="D1539" s="140"/>
      <c r="E1539" s="140"/>
      <c r="F1539" s="133"/>
      <c r="G1539" s="141"/>
      <c r="H1539" s="141"/>
      <c r="I1539" s="141"/>
      <c r="J1539" s="141"/>
      <c r="K1539" s="37"/>
      <c r="L1539" s="142" t="str">
        <f>IF(R1539="","",LEFT(R1539,LEN(R1539)-2))</f>
        <v/>
      </c>
      <c r="M1539" s="142"/>
      <c r="N1539" s="60"/>
      <c r="O1539" s="313"/>
      <c r="Q1539" t="str">
        <f t="shared" si="474"/>
        <v/>
      </c>
      <c r="R1539" t="str">
        <f t="shared" ref="R1539" si="481">CONCATENATE($Q1539,Q1540,Q1541,Q1542,Q1543,Q1544,$Q1545,$Q1546,$Q1547,$Q1548,$Q1549,$Q1550)</f>
        <v/>
      </c>
      <c r="S1539" t="e">
        <f t="shared" ca="1" si="463"/>
        <v>#VALUE!</v>
      </c>
      <c r="T1539" t="e">
        <f t="shared" ca="1" si="480"/>
        <v>#VALUE!</v>
      </c>
      <c r="U1539">
        <f t="shared" si="464"/>
        <v>1476</v>
      </c>
      <c r="V1539">
        <v>123.00000000001</v>
      </c>
      <c r="W1539">
        <f t="shared" si="467"/>
        <v>123</v>
      </c>
      <c r="X1539" t="str" cm="1">
        <f t="array" aca="1" ref="X1539" ca="1">IFERROR(INDEX('PC&amp;PD'!$A$1:$AS$19,ROW('PC&amp;PD'!$A$19),MATCH(INDIRECT(T1539),'PC&amp;PD'!$A$1:$AS$1,0)),"")</f>
        <v/>
      </c>
      <c r="Z1539" t="str">
        <f t="shared" ref="Z1539" si="482">IFERROR(IF($F1539="OCS 100","OCS (OCS 100)",IF($F1539="OCS Blended","OCS (OCS Blended)",IF($F1539="OCS (No Label)","OCS (No Label)",IF($F1539="RCS 100","RCS (RCS 100)",IF($F1539="RCS Blended","RCS (RCS Blended)",IF($F1539="GRS","GRS (GRS)",IF($F1539="GRS (No Label)", "GRS (No Label)",IF($F1539="RDS","RDS (RDS)",IF($F1539="RWS","RWS (RWS)",IF($F1539="RAS","RAS (RAS)",IF($F1539="RMS","RMS (RMS)",IF($F1539="GOTS Organic","GOTS (Organic)",IF($F1539="GOTS Made with organic","GOTS (Made with Organic)",IF($F1539="GOTS Organic - in conversion","GOTS (Organic - In Conversion)",IF($F1539="GOTS Made with organic - in conversion","GOTS (Made with Organic - In Conversion)",""))))))))))))))),"")</f>
        <v/>
      </c>
      <c r="AA1539" t="str">
        <f t="shared" si="475"/>
        <v/>
      </c>
      <c r="AB1539" t="str">
        <f t="shared" si="476"/>
        <v/>
      </c>
      <c r="AC1539" t="e">
        <f t="shared" ca="1" si="477"/>
        <v>#VALUE!</v>
      </c>
      <c r="AD1539" t="str" cm="1">
        <f t="array" aca="1" ref="AD1539" ca="1">IFERROR(IF((LEFT(INDIRECT("$F"&amp;$S1539),4))="GOTS",IF($G1539="Organic","GOTS_Organic_raw",(IF($G1539="Responsible","GOTS_Responsible",(IF($G1539="No Attribute (Conventional)","GOTS_conventional",(IF($G1539="Recycled Pre/Post-Consumer","GOTS_pre_post",(IF($G1539="In-Conversion","GOTS_in_conversion",(IF($G1539="Sustainably Sourced","Sustainably_sourced",(IF($G1539="Recycled pre-consumer organic","GOTS_recycled_organic",""))))))))))))),IF($G1539="Organic","Organic",(IF($G1539="Responsible","Responsible",(IF($G1539="No Attribute (Conventional)","No_Attribute_Conventional",(IF($G1539="Recycled Pre/Post-Consumer","Recycled_Pre_Post_Consumer",(IF($G1539="In-Conversion","In_Conversion",(IF($G1539="Recycled Pre-Consumer","Recycled_Pre_Consumer",(IF($G1539="Recycled Post-Consumer","Recycled_Post_Consumer",(IF($G1539="Sustainably Sourced","Sustainably_sourced",(IF($G1539="Recycled pre-consumer organic","GOTS_recycled_organic","")))))))))))))))))),"")</f>
        <v/>
      </c>
      <c r="AE1539" t="e" cm="1">
        <f t="array" aca="1" ref="AE1539" ca="1">IF($I1539="",IF(INDIRECT("$F"&amp;$S1539)="","",IF(LEFT(INDIRECT("$F"&amp;$S1539),3)="GRS","GRS_RCS_RM",IF((LEFT(INDIRECT("$F"&amp;$S1539),3))="RCS","GRS_RCS_RM",IF(INDIRECT("$F"&amp;$S1539)="OCS (No Label)","OCS_Conversion_RM",IF(LEFT(INDIRECT("$F"&amp;$S1539),3)="OCS","OCS_RM",IF(RIGHT(INDIRECT("$F"&amp;$S1539),10)="conversion","GOTS_RM_conversion",IF((LEFT(INDIRECT("$F"&amp;$S1539),4))="GOTS","GOTS_RM","Responsible_RM"))))))),"DELETERM")</f>
        <v>#VALUE!</v>
      </c>
      <c r="AF1539" t="e" cm="1">
        <f t="array" aca="1" ref="AF1539" ca="1">IF($S1539="","",INDIRECT("$Z"&amp;$S1539))</f>
        <v>#VALUE!</v>
      </c>
      <c r="AG1539" t="str">
        <f t="shared" si="478"/>
        <v/>
      </c>
      <c r="AH1539" t="str" cm="1">
        <f t="array" aca="1" ref="AH1539" ca="1">IFERROR(INDIRECT("$ag"&amp;S1539),"")</f>
        <v/>
      </c>
      <c r="AI1539" t="e" cm="1">
        <f t="array" aca="1" ref="AI1539" ca="1">INDIRECT("O"&amp;S1539)</f>
        <v>#VALUE!</v>
      </c>
      <c r="AJ1539" t="str">
        <f t="shared" si="479"/>
        <v/>
      </c>
    </row>
    <row r="1540" spans="1:36" ht="16.5" customHeight="1">
      <c r="A1540" s="129"/>
      <c r="B1540" s="134"/>
      <c r="C1540" s="135"/>
      <c r="D1540" s="146"/>
      <c r="E1540" s="146"/>
      <c r="F1540" s="135"/>
      <c r="G1540" s="147"/>
      <c r="H1540" s="147"/>
      <c r="I1540" s="147"/>
      <c r="J1540" s="147"/>
      <c r="K1540" s="38"/>
      <c r="L1540" s="143"/>
      <c r="M1540" s="143"/>
      <c r="N1540" s="61"/>
      <c r="O1540" s="314"/>
      <c r="Q1540" t="str">
        <f t="shared" si="474"/>
        <v/>
      </c>
      <c r="S1540" t="e">
        <f t="shared" ca="1" si="463"/>
        <v>#VALUE!</v>
      </c>
      <c r="T1540" t="e">
        <f t="shared" ca="1" si="480"/>
        <v>#VALUE!</v>
      </c>
      <c r="U1540">
        <f t="shared" si="464"/>
        <v>1476</v>
      </c>
      <c r="V1540">
        <v>123.08333333334301</v>
      </c>
      <c r="W1540">
        <f t="shared" si="467"/>
        <v>123</v>
      </c>
      <c r="X1540" t="str" cm="1">
        <f t="array" aca="1" ref="X1540" ca="1">IFERROR(INDEX('PC&amp;PD'!$A$1:$AS$19,ROW('PC&amp;PD'!$A$19),MATCH(INDIRECT(T1540),'PC&amp;PD'!$A$1:$AS$1,0)),"")</f>
        <v/>
      </c>
      <c r="AA1540" t="str">
        <f t="shared" si="475"/>
        <v/>
      </c>
      <c r="AB1540" t="str">
        <f t="shared" si="476"/>
        <v/>
      </c>
      <c r="AC1540" t="e">
        <f t="shared" ca="1" si="477"/>
        <v>#VALUE!</v>
      </c>
      <c r="AD1540" t="str" cm="1">
        <f t="array" aca="1" ref="AD1540" ca="1">IFERROR(IF((LEFT(INDIRECT("$F"&amp;$S1540),4))="GOTS",IF($G1540="Organic","GOTS_Organic_raw",(IF($G1540="Responsible","GOTS_Responsible",(IF($G1540="No Attribute (Conventional)","GOTS_conventional",(IF($G1540="Recycled Pre/Post-Consumer","GOTS_pre_post",(IF($G1540="In-Conversion","GOTS_in_conversion",(IF($G1540="Sustainably Sourced","Sustainably_sourced",(IF($G1540="Recycled pre-consumer organic","GOTS_recycled_organic",""))))))))))))),IF($G1540="Organic","Organic",(IF($G1540="Responsible","Responsible",(IF($G1540="No Attribute (Conventional)","No_Attribute_Conventional",(IF($G1540="Recycled Pre/Post-Consumer","Recycled_Pre_Post_Consumer",(IF($G1540="In-Conversion","In_Conversion",(IF($G1540="Recycled Pre-Consumer","Recycled_Pre_Consumer",(IF($G1540="Recycled Post-Consumer","Recycled_Post_Consumer",(IF($G1540="Sustainably Sourced","Sustainably_sourced",(IF($G1540="Recycled pre-consumer organic","GOTS_recycled_organic","")))))))))))))))))),"")</f>
        <v/>
      </c>
      <c r="AE1540" t="e" cm="1">
        <f t="array" aca="1" ref="AE1540" ca="1">IF($I1540="",IF(INDIRECT("$F"&amp;$S1540)="","",IF(LEFT(INDIRECT("$F"&amp;$S1540),3)="GRS","GRS_RCS_RM",IF((LEFT(INDIRECT("$F"&amp;$S1540),3))="RCS","GRS_RCS_RM",IF(INDIRECT("$F"&amp;$S1540)="OCS (No Label)","OCS_Conversion_RM",IF(LEFT(INDIRECT("$F"&amp;$S1540),3)="OCS","OCS_RM",IF(RIGHT(INDIRECT("$F"&amp;$S1540),10)="conversion","GOTS_RM_conversion",IF((LEFT(INDIRECT("$F"&amp;$S1540),4))="GOTS","GOTS_RM","Responsible_RM"))))))),"DELETERM")</f>
        <v>#VALUE!</v>
      </c>
      <c r="AF1540" t="e" cm="1">
        <f t="array" aca="1" ref="AF1540" ca="1">IF($S1540="","",INDIRECT("$Z"&amp;$S1540))</f>
        <v>#VALUE!</v>
      </c>
      <c r="AG1540" t="str">
        <f t="shared" si="478"/>
        <v/>
      </c>
      <c r="AH1540" t="str" cm="1">
        <f t="array" aca="1" ref="AH1540" ca="1">IFERROR(INDIRECT("$ag"&amp;S1540),"")</f>
        <v/>
      </c>
      <c r="AI1540" t="e" cm="1">
        <f t="array" aca="1" ref="AI1540" ca="1">INDIRECT("O"&amp;S1540)</f>
        <v>#VALUE!</v>
      </c>
      <c r="AJ1540" t="str">
        <f t="shared" si="479"/>
        <v/>
      </c>
    </row>
    <row r="1541" spans="1:36" ht="16.5" customHeight="1">
      <c r="A1541" s="129"/>
      <c r="B1541" s="134"/>
      <c r="C1541" s="135"/>
      <c r="D1541" s="146"/>
      <c r="E1541" s="146"/>
      <c r="F1541" s="135"/>
      <c r="G1541" s="147"/>
      <c r="H1541" s="147"/>
      <c r="I1541" s="147"/>
      <c r="J1541" s="147"/>
      <c r="K1541" s="38"/>
      <c r="L1541" s="143"/>
      <c r="M1541" s="143"/>
      <c r="N1541" s="61"/>
      <c r="O1541" s="314"/>
      <c r="Q1541" t="str">
        <f t="shared" si="474"/>
        <v/>
      </c>
      <c r="S1541" t="e">
        <f t="shared" ca="1" si="463"/>
        <v>#VALUE!</v>
      </c>
      <c r="T1541" t="e">
        <f t="shared" ca="1" si="480"/>
        <v>#VALUE!</v>
      </c>
      <c r="U1541">
        <f t="shared" si="464"/>
        <v>1476</v>
      </c>
      <c r="V1541">
        <v>123.16666666667599</v>
      </c>
      <c r="W1541">
        <f t="shared" si="467"/>
        <v>123</v>
      </c>
      <c r="X1541" t="str" cm="1">
        <f t="array" aca="1" ref="X1541" ca="1">IFERROR(INDEX('PC&amp;PD'!$A$1:$AS$19,ROW('PC&amp;PD'!$A$19),MATCH(INDIRECT(T1541),'PC&amp;PD'!$A$1:$AS$1,0)),"")</f>
        <v/>
      </c>
      <c r="AA1541" t="str">
        <f t="shared" si="475"/>
        <v/>
      </c>
      <c r="AB1541" t="str">
        <f t="shared" si="476"/>
        <v/>
      </c>
      <c r="AC1541" t="e">
        <f t="shared" ca="1" si="477"/>
        <v>#VALUE!</v>
      </c>
      <c r="AD1541" t="str" cm="1">
        <f t="array" aca="1" ref="AD1541" ca="1">IFERROR(IF((LEFT(INDIRECT("$F"&amp;$S1541),4))="GOTS",IF($G1541="Organic","GOTS_Organic_raw",(IF($G1541="Responsible","GOTS_Responsible",(IF($G1541="No Attribute (Conventional)","GOTS_conventional",(IF($G1541="Recycled Pre/Post-Consumer","GOTS_pre_post",(IF($G1541="In-Conversion","GOTS_in_conversion",(IF($G1541="Sustainably Sourced","Sustainably_sourced",(IF($G1541="Recycled pre-consumer organic","GOTS_recycled_organic",""))))))))))))),IF($G1541="Organic","Organic",(IF($G1541="Responsible","Responsible",(IF($G1541="No Attribute (Conventional)","No_Attribute_Conventional",(IF($G1541="Recycled Pre/Post-Consumer","Recycled_Pre_Post_Consumer",(IF($G1541="In-Conversion","In_Conversion",(IF($G1541="Recycled Pre-Consumer","Recycled_Pre_Consumer",(IF($G1541="Recycled Post-Consumer","Recycled_Post_Consumer",(IF($G1541="Sustainably Sourced","Sustainably_sourced",(IF($G1541="Recycled pre-consumer organic","GOTS_recycled_organic","")))))))))))))))))),"")</f>
        <v/>
      </c>
      <c r="AE1541" t="e" cm="1">
        <f t="array" aca="1" ref="AE1541" ca="1">IF($I1541="",IF(INDIRECT("$F"&amp;$S1541)="","",IF(LEFT(INDIRECT("$F"&amp;$S1541),3)="GRS","GRS_RCS_RM",IF((LEFT(INDIRECT("$F"&amp;$S1541),3))="RCS","GRS_RCS_RM",IF(INDIRECT("$F"&amp;$S1541)="OCS (No Label)","OCS_Conversion_RM",IF(LEFT(INDIRECT("$F"&amp;$S1541),3)="OCS","OCS_RM",IF(RIGHT(INDIRECT("$F"&amp;$S1541),10)="conversion","GOTS_RM_conversion",IF((LEFT(INDIRECT("$F"&amp;$S1541),4))="GOTS","GOTS_RM","Responsible_RM"))))))),"DELETERM")</f>
        <v>#VALUE!</v>
      </c>
      <c r="AF1541" t="e" cm="1">
        <f t="array" aca="1" ref="AF1541" ca="1">IF($S1541="","",INDIRECT("$Z"&amp;$S1541))</f>
        <v>#VALUE!</v>
      </c>
      <c r="AG1541" t="str">
        <f t="shared" si="478"/>
        <v/>
      </c>
      <c r="AH1541" t="str" cm="1">
        <f t="array" aca="1" ref="AH1541" ca="1">IFERROR(INDIRECT("$ag"&amp;S1541),"")</f>
        <v/>
      </c>
      <c r="AI1541" t="e" cm="1">
        <f t="array" aca="1" ref="AI1541" ca="1">INDIRECT("O"&amp;S1541)</f>
        <v>#VALUE!</v>
      </c>
      <c r="AJ1541" t="str">
        <f t="shared" si="479"/>
        <v/>
      </c>
    </row>
    <row r="1542" spans="1:36" ht="16.5" customHeight="1">
      <c r="A1542" s="129"/>
      <c r="B1542" s="134"/>
      <c r="C1542" s="135"/>
      <c r="D1542" s="146"/>
      <c r="E1542" s="146"/>
      <c r="F1542" s="135"/>
      <c r="G1542" s="147"/>
      <c r="H1542" s="147"/>
      <c r="I1542" s="147"/>
      <c r="J1542" s="147"/>
      <c r="K1542" s="38"/>
      <c r="L1542" s="143"/>
      <c r="M1542" s="143"/>
      <c r="N1542" s="61"/>
      <c r="O1542" s="314"/>
      <c r="Q1542" t="str">
        <f t="shared" si="474"/>
        <v/>
      </c>
      <c r="S1542" t="e">
        <f t="shared" ca="1" si="463"/>
        <v>#VALUE!</v>
      </c>
      <c r="T1542" t="e">
        <f t="shared" ca="1" si="480"/>
        <v>#VALUE!</v>
      </c>
      <c r="U1542">
        <f t="shared" si="464"/>
        <v>1476</v>
      </c>
      <c r="V1542">
        <v>123.25000000001</v>
      </c>
      <c r="W1542">
        <f t="shared" si="467"/>
        <v>123</v>
      </c>
      <c r="X1542" t="str" cm="1">
        <f t="array" aca="1" ref="X1542" ca="1">IFERROR(INDEX('PC&amp;PD'!$A$1:$AS$19,ROW('PC&amp;PD'!$A$19),MATCH(INDIRECT(T1542),'PC&amp;PD'!$A$1:$AS$1,0)),"")</f>
        <v/>
      </c>
      <c r="AA1542" t="str">
        <f t="shared" si="475"/>
        <v/>
      </c>
      <c r="AB1542" t="str">
        <f t="shared" si="476"/>
        <v/>
      </c>
      <c r="AC1542" t="e">
        <f t="shared" ca="1" si="477"/>
        <v>#VALUE!</v>
      </c>
      <c r="AD1542" t="str" cm="1">
        <f t="array" aca="1" ref="AD1542" ca="1">IFERROR(IF((LEFT(INDIRECT("$F"&amp;$S1542),4))="GOTS",IF($G1542="Organic","GOTS_Organic_raw",(IF($G1542="Responsible","GOTS_Responsible",(IF($G1542="No Attribute (Conventional)","GOTS_conventional",(IF($G1542="Recycled Pre/Post-Consumer","GOTS_pre_post",(IF($G1542="In-Conversion","GOTS_in_conversion",(IF($G1542="Sustainably Sourced","Sustainably_sourced",(IF($G1542="Recycled pre-consumer organic","GOTS_recycled_organic",""))))))))))))),IF($G1542="Organic","Organic",(IF($G1542="Responsible","Responsible",(IF($G1542="No Attribute (Conventional)","No_Attribute_Conventional",(IF($G1542="Recycled Pre/Post-Consumer","Recycled_Pre_Post_Consumer",(IF($G1542="In-Conversion","In_Conversion",(IF($G1542="Recycled Pre-Consumer","Recycled_Pre_Consumer",(IF($G1542="Recycled Post-Consumer","Recycled_Post_Consumer",(IF($G1542="Sustainably Sourced","Sustainably_sourced",(IF($G1542="Recycled pre-consumer organic","GOTS_recycled_organic","")))))))))))))))))),"")</f>
        <v/>
      </c>
      <c r="AE1542" t="e" cm="1">
        <f t="array" aca="1" ref="AE1542" ca="1">IF($I1542="",IF(INDIRECT("$F"&amp;$S1542)="","",IF(LEFT(INDIRECT("$F"&amp;$S1542),3)="GRS","GRS_RCS_RM",IF((LEFT(INDIRECT("$F"&amp;$S1542),3))="RCS","GRS_RCS_RM",IF(INDIRECT("$F"&amp;$S1542)="OCS (No Label)","OCS_Conversion_RM",IF(LEFT(INDIRECT("$F"&amp;$S1542),3)="OCS","OCS_RM",IF(RIGHT(INDIRECT("$F"&amp;$S1542),10)="conversion","GOTS_RM_conversion",IF((LEFT(INDIRECT("$F"&amp;$S1542),4))="GOTS","GOTS_RM","Responsible_RM"))))))),"DELETERM")</f>
        <v>#VALUE!</v>
      </c>
      <c r="AF1542" t="e" cm="1">
        <f t="array" aca="1" ref="AF1542" ca="1">IF($S1542="","",INDIRECT("$Z"&amp;$S1542))</f>
        <v>#VALUE!</v>
      </c>
      <c r="AG1542" t="str">
        <f t="shared" si="478"/>
        <v/>
      </c>
      <c r="AH1542" t="str" cm="1">
        <f t="array" aca="1" ref="AH1542" ca="1">IFERROR(INDIRECT("$ag"&amp;S1542),"")</f>
        <v/>
      </c>
      <c r="AI1542" t="e" cm="1">
        <f t="array" aca="1" ref="AI1542" ca="1">INDIRECT("O"&amp;S1542)</f>
        <v>#VALUE!</v>
      </c>
      <c r="AJ1542" t="str">
        <f t="shared" si="479"/>
        <v/>
      </c>
    </row>
    <row r="1543" spans="1:36" ht="16.5" customHeight="1">
      <c r="A1543" s="129"/>
      <c r="B1543" s="134"/>
      <c r="C1543" s="135"/>
      <c r="D1543" s="146"/>
      <c r="E1543" s="146"/>
      <c r="F1543" s="135"/>
      <c r="G1543" s="147"/>
      <c r="H1543" s="147"/>
      <c r="I1543" s="147"/>
      <c r="J1543" s="147"/>
      <c r="K1543" s="38"/>
      <c r="L1543" s="143"/>
      <c r="M1543" s="143"/>
      <c r="N1543" s="61"/>
      <c r="O1543" s="314"/>
      <c r="Q1543" t="str">
        <f t="shared" si="474"/>
        <v/>
      </c>
      <c r="S1543" t="e">
        <f t="shared" ca="1" si="463"/>
        <v>#VALUE!</v>
      </c>
      <c r="T1543" t="e">
        <f t="shared" ca="1" si="480"/>
        <v>#VALUE!</v>
      </c>
      <c r="U1543">
        <f t="shared" si="464"/>
        <v>1476</v>
      </c>
      <c r="V1543">
        <v>123.33333333334301</v>
      </c>
      <c r="W1543">
        <f t="shared" si="467"/>
        <v>123</v>
      </c>
      <c r="X1543" t="str" cm="1">
        <f t="array" aca="1" ref="X1543" ca="1">IFERROR(INDEX('PC&amp;PD'!$A$1:$AS$19,ROW('PC&amp;PD'!$A$19),MATCH(INDIRECT(T1543),'PC&amp;PD'!$A$1:$AS$1,0)),"")</f>
        <v/>
      </c>
      <c r="AA1543" t="str">
        <f t="shared" si="475"/>
        <v/>
      </c>
      <c r="AB1543" t="str">
        <f t="shared" si="476"/>
        <v/>
      </c>
      <c r="AC1543" t="e">
        <f t="shared" ca="1" si="477"/>
        <v>#VALUE!</v>
      </c>
      <c r="AD1543" t="str" cm="1">
        <f t="array" aca="1" ref="AD1543" ca="1">IFERROR(IF((LEFT(INDIRECT("$F"&amp;$S1543),4))="GOTS",IF($G1543="Organic","GOTS_Organic_raw",(IF($G1543="Responsible","GOTS_Responsible",(IF($G1543="No Attribute (Conventional)","GOTS_conventional",(IF($G1543="Recycled Pre/Post-Consumer","GOTS_pre_post",(IF($G1543="In-Conversion","GOTS_in_conversion",(IF($G1543="Sustainably Sourced","Sustainably_sourced",(IF($G1543="Recycled pre-consumer organic","GOTS_recycled_organic",""))))))))))))),IF($G1543="Organic","Organic",(IF($G1543="Responsible","Responsible",(IF($G1543="No Attribute (Conventional)","No_Attribute_Conventional",(IF($G1543="Recycled Pre/Post-Consumer","Recycled_Pre_Post_Consumer",(IF($G1543="In-Conversion","In_Conversion",(IF($G1543="Recycled Pre-Consumer","Recycled_Pre_Consumer",(IF($G1543="Recycled Post-Consumer","Recycled_Post_Consumer",(IF($G1543="Sustainably Sourced","Sustainably_sourced",(IF($G1543="Recycled pre-consumer organic","GOTS_recycled_organic","")))))))))))))))))),"")</f>
        <v/>
      </c>
      <c r="AE1543" t="e" cm="1">
        <f t="array" aca="1" ref="AE1543" ca="1">IF($I1543="",IF(INDIRECT("$F"&amp;$S1543)="","",IF(LEFT(INDIRECT("$F"&amp;$S1543),3)="GRS","GRS_RCS_RM",IF((LEFT(INDIRECT("$F"&amp;$S1543),3))="RCS","GRS_RCS_RM",IF(INDIRECT("$F"&amp;$S1543)="OCS (No Label)","OCS_Conversion_RM",IF(LEFT(INDIRECT("$F"&amp;$S1543),3)="OCS","OCS_RM",IF(RIGHT(INDIRECT("$F"&amp;$S1543),10)="conversion","GOTS_RM_conversion",IF((LEFT(INDIRECT("$F"&amp;$S1543),4))="GOTS","GOTS_RM","Responsible_RM"))))))),"DELETERM")</f>
        <v>#VALUE!</v>
      </c>
      <c r="AF1543" t="e" cm="1">
        <f t="array" aca="1" ref="AF1543" ca="1">IF($S1543="","",INDIRECT("$Z"&amp;$S1543))</f>
        <v>#VALUE!</v>
      </c>
      <c r="AG1543" t="str">
        <f t="shared" si="478"/>
        <v/>
      </c>
      <c r="AH1543" t="str" cm="1">
        <f t="array" aca="1" ref="AH1543" ca="1">IFERROR(INDIRECT("$ag"&amp;S1543),"")</f>
        <v/>
      </c>
      <c r="AI1543" t="e" cm="1">
        <f t="array" aca="1" ref="AI1543" ca="1">INDIRECT("O"&amp;S1543)</f>
        <v>#VALUE!</v>
      </c>
      <c r="AJ1543" t="str">
        <f t="shared" si="479"/>
        <v/>
      </c>
    </row>
    <row r="1544" spans="1:36" ht="16.5" customHeight="1">
      <c r="A1544" s="129"/>
      <c r="B1544" s="134"/>
      <c r="C1544" s="135"/>
      <c r="D1544" s="146"/>
      <c r="E1544" s="146"/>
      <c r="F1544" s="135"/>
      <c r="G1544" s="147"/>
      <c r="H1544" s="147"/>
      <c r="I1544" s="147"/>
      <c r="J1544" s="147"/>
      <c r="K1544" s="38"/>
      <c r="L1544" s="143"/>
      <c r="M1544" s="143"/>
      <c r="N1544" s="61"/>
      <c r="O1544" s="314"/>
      <c r="Q1544" t="str">
        <f t="shared" si="474"/>
        <v/>
      </c>
      <c r="S1544" t="e">
        <f t="shared" ca="1" si="463"/>
        <v>#VALUE!</v>
      </c>
      <c r="T1544" t="e">
        <f t="shared" ca="1" si="480"/>
        <v>#VALUE!</v>
      </c>
      <c r="U1544">
        <f t="shared" si="464"/>
        <v>1476</v>
      </c>
      <c r="V1544">
        <v>123.41666666667599</v>
      </c>
      <c r="W1544">
        <f t="shared" si="467"/>
        <v>123</v>
      </c>
      <c r="X1544" t="str" cm="1">
        <f t="array" aca="1" ref="X1544" ca="1">IFERROR(INDEX('PC&amp;PD'!$A$1:$AS$19,ROW('PC&amp;PD'!$A$19),MATCH(INDIRECT(T1544),'PC&amp;PD'!$A$1:$AS$1,0)),"")</f>
        <v/>
      </c>
      <c r="AA1544" t="str">
        <f t="shared" si="475"/>
        <v/>
      </c>
      <c r="AB1544" t="str">
        <f t="shared" si="476"/>
        <v/>
      </c>
      <c r="AC1544" t="e">
        <f t="shared" ca="1" si="477"/>
        <v>#VALUE!</v>
      </c>
      <c r="AD1544" t="str" cm="1">
        <f t="array" aca="1" ref="AD1544" ca="1">IFERROR(IF((LEFT(INDIRECT("$F"&amp;$S1544),4))="GOTS",IF($G1544="Organic","GOTS_Organic_raw",(IF($G1544="Responsible","GOTS_Responsible",(IF($G1544="No Attribute (Conventional)","GOTS_conventional",(IF($G1544="Recycled Pre/Post-Consumer","GOTS_pre_post",(IF($G1544="In-Conversion","GOTS_in_conversion",(IF($G1544="Sustainably Sourced","Sustainably_sourced",(IF($G1544="Recycled pre-consumer organic","GOTS_recycled_organic",""))))))))))))),IF($G1544="Organic","Organic",(IF($G1544="Responsible","Responsible",(IF($G1544="No Attribute (Conventional)","No_Attribute_Conventional",(IF($G1544="Recycled Pre/Post-Consumer","Recycled_Pre_Post_Consumer",(IF($G1544="In-Conversion","In_Conversion",(IF($G1544="Recycled Pre-Consumer","Recycled_Pre_Consumer",(IF($G1544="Recycled Post-Consumer","Recycled_Post_Consumer",(IF($G1544="Sustainably Sourced","Sustainably_sourced",(IF($G1544="Recycled pre-consumer organic","GOTS_recycled_organic","")))))))))))))))))),"")</f>
        <v/>
      </c>
      <c r="AE1544" t="e" cm="1">
        <f t="array" aca="1" ref="AE1544" ca="1">IF($I1544="",IF(INDIRECT("$F"&amp;$S1544)="","",IF(LEFT(INDIRECT("$F"&amp;$S1544),3)="GRS","GRS_RCS_RM",IF((LEFT(INDIRECT("$F"&amp;$S1544),3))="RCS","GRS_RCS_RM",IF(INDIRECT("$F"&amp;$S1544)="OCS (No Label)","OCS_Conversion_RM",IF(LEFT(INDIRECT("$F"&amp;$S1544),3)="OCS","OCS_RM",IF(RIGHT(INDIRECT("$F"&amp;$S1544),10)="conversion","GOTS_RM_conversion",IF((LEFT(INDIRECT("$F"&amp;$S1544),4))="GOTS","GOTS_RM","Responsible_RM"))))))),"DELETERM")</f>
        <v>#VALUE!</v>
      </c>
      <c r="AF1544" t="e" cm="1">
        <f t="array" aca="1" ref="AF1544" ca="1">IF($S1544="","",INDIRECT("$Z"&amp;$S1544))</f>
        <v>#VALUE!</v>
      </c>
      <c r="AG1544" t="str">
        <f t="shared" si="478"/>
        <v/>
      </c>
      <c r="AH1544" t="str" cm="1">
        <f t="array" aca="1" ref="AH1544" ca="1">IFERROR(INDIRECT("$ag"&amp;S1544),"")</f>
        <v/>
      </c>
      <c r="AI1544" t="e" cm="1">
        <f t="array" aca="1" ref="AI1544" ca="1">INDIRECT("O"&amp;S1544)</f>
        <v>#VALUE!</v>
      </c>
      <c r="AJ1544" t="str">
        <f t="shared" si="479"/>
        <v/>
      </c>
    </row>
    <row r="1545" spans="1:36" ht="16.5" customHeight="1">
      <c r="A1545" s="130"/>
      <c r="B1545" s="136"/>
      <c r="C1545" s="137"/>
      <c r="D1545" s="146"/>
      <c r="E1545" s="146"/>
      <c r="F1545" s="137"/>
      <c r="G1545" s="147"/>
      <c r="H1545" s="147"/>
      <c r="I1545" s="147"/>
      <c r="J1545" s="147"/>
      <c r="K1545" s="38"/>
      <c r="L1545" s="144"/>
      <c r="M1545" s="144"/>
      <c r="N1545" s="61"/>
      <c r="O1545" s="314"/>
      <c r="Q1545" t="str">
        <f t="shared" si="474"/>
        <v/>
      </c>
      <c r="S1545" t="e">
        <f t="shared" ca="1" si="463"/>
        <v>#VALUE!</v>
      </c>
      <c r="T1545" t="e">
        <f t="shared" ca="1" si="480"/>
        <v>#VALUE!</v>
      </c>
      <c r="U1545">
        <f t="shared" si="464"/>
        <v>1476</v>
      </c>
      <c r="V1545">
        <v>123.50000000001</v>
      </c>
      <c r="W1545">
        <f t="shared" si="467"/>
        <v>123</v>
      </c>
      <c r="X1545" t="str" cm="1">
        <f t="array" aca="1" ref="X1545" ca="1">IFERROR(INDEX('PC&amp;PD'!$A$1:$AS$19,ROW('PC&amp;PD'!$A$19),MATCH(INDIRECT(T1545),'PC&amp;PD'!$A$1:$AS$1,0)),"")</f>
        <v/>
      </c>
      <c r="AA1545" t="str">
        <f t="shared" si="475"/>
        <v/>
      </c>
      <c r="AB1545" t="str">
        <f t="shared" si="476"/>
        <v/>
      </c>
      <c r="AC1545" t="e">
        <f t="shared" ca="1" si="477"/>
        <v>#VALUE!</v>
      </c>
      <c r="AD1545" t="str" cm="1">
        <f t="array" aca="1" ref="AD1545" ca="1">IFERROR(IF((LEFT(INDIRECT("$F"&amp;$S1545),4))="GOTS",IF($G1545="Organic","GOTS_Organic_raw",(IF($G1545="Responsible","GOTS_Responsible",(IF($G1545="No Attribute (Conventional)","GOTS_conventional",(IF($G1545="Recycled Pre/Post-Consumer","GOTS_pre_post",(IF($G1545="In-Conversion","GOTS_in_conversion",(IF($G1545="Sustainably Sourced","Sustainably_sourced",(IF($G1545="Recycled pre-consumer organic","GOTS_recycled_organic",""))))))))))))),IF($G1545="Organic","Organic",(IF($G1545="Responsible","Responsible",(IF($G1545="No Attribute (Conventional)","No_Attribute_Conventional",(IF($G1545="Recycled Pre/Post-Consumer","Recycled_Pre_Post_Consumer",(IF($G1545="In-Conversion","In_Conversion",(IF($G1545="Recycled Pre-Consumer","Recycled_Pre_Consumer",(IF($G1545="Recycled Post-Consumer","Recycled_Post_Consumer",(IF($G1545="Sustainably Sourced","Sustainably_sourced",(IF($G1545="Recycled pre-consumer organic","GOTS_recycled_organic","")))))))))))))))))),"")</f>
        <v/>
      </c>
      <c r="AE1545" t="e" cm="1">
        <f t="array" aca="1" ref="AE1545" ca="1">IF($I1545="",IF(INDIRECT("$F"&amp;$S1545)="","",IF(LEFT(INDIRECT("$F"&amp;$S1545),3)="GRS","GRS_RCS_RM",IF((LEFT(INDIRECT("$F"&amp;$S1545),3))="RCS","GRS_RCS_RM",IF(INDIRECT("$F"&amp;$S1545)="OCS (No Label)","OCS_Conversion_RM",IF(LEFT(INDIRECT("$F"&amp;$S1545),3)="OCS","OCS_RM",IF(RIGHT(INDIRECT("$F"&amp;$S1545),10)="conversion","GOTS_RM_conversion",IF((LEFT(INDIRECT("$F"&amp;$S1545),4))="GOTS","GOTS_RM","Responsible_RM"))))))),"DELETERM")</f>
        <v>#VALUE!</v>
      </c>
      <c r="AF1545" t="e" cm="1">
        <f t="array" aca="1" ref="AF1545" ca="1">IF($S1545="","",INDIRECT("$Z"&amp;$S1545))</f>
        <v>#VALUE!</v>
      </c>
      <c r="AG1545" t="str">
        <f t="shared" si="478"/>
        <v/>
      </c>
      <c r="AH1545" t="str" cm="1">
        <f t="array" aca="1" ref="AH1545" ca="1">IFERROR(INDIRECT("$ag"&amp;S1545),"")</f>
        <v/>
      </c>
      <c r="AI1545" t="e" cm="1">
        <f t="array" aca="1" ref="AI1545" ca="1">INDIRECT("O"&amp;S1545)</f>
        <v>#VALUE!</v>
      </c>
      <c r="AJ1545" t="str">
        <f t="shared" si="479"/>
        <v/>
      </c>
    </row>
    <row r="1546" spans="1:36" ht="16.5" customHeight="1">
      <c r="A1546" s="130"/>
      <c r="B1546" s="136"/>
      <c r="C1546" s="137"/>
      <c r="D1546" s="146"/>
      <c r="E1546" s="146"/>
      <c r="F1546" s="137"/>
      <c r="G1546" s="147"/>
      <c r="H1546" s="147"/>
      <c r="I1546" s="147"/>
      <c r="J1546" s="147"/>
      <c r="K1546" s="38"/>
      <c r="L1546" s="144"/>
      <c r="M1546" s="144"/>
      <c r="N1546" s="61"/>
      <c r="O1546" s="314"/>
      <c r="Q1546" t="str">
        <f t="shared" si="474"/>
        <v/>
      </c>
      <c r="S1546" t="e">
        <f t="shared" ca="1" si="463"/>
        <v>#VALUE!</v>
      </c>
      <c r="T1546" t="e">
        <f t="shared" ca="1" si="480"/>
        <v>#VALUE!</v>
      </c>
      <c r="U1546">
        <f t="shared" si="464"/>
        <v>1476</v>
      </c>
      <c r="V1546">
        <v>123.58333333334301</v>
      </c>
      <c r="W1546">
        <f t="shared" si="467"/>
        <v>123</v>
      </c>
      <c r="X1546" t="str" cm="1">
        <f t="array" aca="1" ref="X1546" ca="1">IFERROR(INDEX('PC&amp;PD'!$A$1:$AS$19,ROW('PC&amp;PD'!$A$19),MATCH(INDIRECT(T1546),'PC&amp;PD'!$A$1:$AS$1,0)),"")</f>
        <v/>
      </c>
      <c r="AA1546" t="str">
        <f t="shared" si="475"/>
        <v/>
      </c>
      <c r="AB1546" t="str">
        <f t="shared" si="476"/>
        <v/>
      </c>
      <c r="AC1546" t="e">
        <f t="shared" ca="1" si="477"/>
        <v>#VALUE!</v>
      </c>
      <c r="AD1546" t="str" cm="1">
        <f t="array" aca="1" ref="AD1546" ca="1">IFERROR(IF((LEFT(INDIRECT("$F"&amp;$S1546),4))="GOTS",IF($G1546="Organic","GOTS_Organic_raw",(IF($G1546="Responsible","GOTS_Responsible",(IF($G1546="No Attribute (Conventional)","GOTS_conventional",(IF($G1546="Recycled Pre/Post-Consumer","GOTS_pre_post",(IF($G1546="In-Conversion","GOTS_in_conversion",(IF($G1546="Sustainably Sourced","Sustainably_sourced",(IF($G1546="Recycled pre-consumer organic","GOTS_recycled_organic",""))))))))))))),IF($G1546="Organic","Organic",(IF($G1546="Responsible","Responsible",(IF($G1546="No Attribute (Conventional)","No_Attribute_Conventional",(IF($G1546="Recycled Pre/Post-Consumer","Recycled_Pre_Post_Consumer",(IF($G1546="In-Conversion","In_Conversion",(IF($G1546="Recycled Pre-Consumer","Recycled_Pre_Consumer",(IF($G1546="Recycled Post-Consumer","Recycled_Post_Consumer",(IF($G1546="Sustainably Sourced","Sustainably_sourced",(IF($G1546="Recycled pre-consumer organic","GOTS_recycled_organic","")))))))))))))))))),"")</f>
        <v/>
      </c>
      <c r="AE1546" t="e" cm="1">
        <f t="array" aca="1" ref="AE1546" ca="1">IF($I1546="",IF(INDIRECT("$F"&amp;$S1546)="","",IF(LEFT(INDIRECT("$F"&amp;$S1546),3)="GRS","GRS_RCS_RM",IF((LEFT(INDIRECT("$F"&amp;$S1546),3))="RCS","GRS_RCS_RM",IF(INDIRECT("$F"&amp;$S1546)="OCS (No Label)","OCS_Conversion_RM",IF(LEFT(INDIRECT("$F"&amp;$S1546),3)="OCS","OCS_RM",IF(RIGHT(INDIRECT("$F"&amp;$S1546),10)="conversion","GOTS_RM_conversion",IF((LEFT(INDIRECT("$F"&amp;$S1546),4))="GOTS","GOTS_RM","Responsible_RM"))))))),"DELETERM")</f>
        <v>#VALUE!</v>
      </c>
      <c r="AF1546" t="e" cm="1">
        <f t="array" aca="1" ref="AF1546" ca="1">IF($S1546="","",INDIRECT("$Z"&amp;$S1546))</f>
        <v>#VALUE!</v>
      </c>
      <c r="AG1546" t="str">
        <f t="shared" si="478"/>
        <v/>
      </c>
      <c r="AH1546" t="str" cm="1">
        <f t="array" aca="1" ref="AH1546" ca="1">IFERROR(INDIRECT("$ag"&amp;S1546),"")</f>
        <v/>
      </c>
      <c r="AI1546" t="e" cm="1">
        <f t="array" aca="1" ref="AI1546" ca="1">INDIRECT("O"&amp;S1546)</f>
        <v>#VALUE!</v>
      </c>
      <c r="AJ1546" t="str">
        <f t="shared" si="479"/>
        <v/>
      </c>
    </row>
    <row r="1547" spans="1:36" ht="16.5" customHeight="1">
      <c r="A1547" s="130"/>
      <c r="B1547" s="136"/>
      <c r="C1547" s="137"/>
      <c r="D1547" s="146"/>
      <c r="E1547" s="146"/>
      <c r="F1547" s="137"/>
      <c r="G1547" s="147"/>
      <c r="H1547" s="147"/>
      <c r="I1547" s="147"/>
      <c r="J1547" s="147"/>
      <c r="K1547" s="38"/>
      <c r="L1547" s="144"/>
      <c r="M1547" s="144"/>
      <c r="N1547" s="61"/>
      <c r="O1547" s="314"/>
      <c r="Q1547" t="str">
        <f t="shared" si="474"/>
        <v/>
      </c>
      <c r="S1547" t="e">
        <f t="shared" ca="1" si="463"/>
        <v>#VALUE!</v>
      </c>
      <c r="T1547" t="e">
        <f t="shared" ca="1" si="480"/>
        <v>#VALUE!</v>
      </c>
      <c r="U1547">
        <f t="shared" si="464"/>
        <v>1476</v>
      </c>
      <c r="V1547">
        <v>123.66666666667599</v>
      </c>
      <c r="W1547">
        <f t="shared" si="467"/>
        <v>123</v>
      </c>
      <c r="X1547" t="str" cm="1">
        <f t="array" aca="1" ref="X1547" ca="1">IFERROR(INDEX('PC&amp;PD'!$A$1:$AS$19,ROW('PC&amp;PD'!$A$19),MATCH(INDIRECT(T1547),'PC&amp;PD'!$A$1:$AS$1,0)),"")</f>
        <v/>
      </c>
      <c r="AA1547" t="str">
        <f t="shared" si="475"/>
        <v/>
      </c>
      <c r="AB1547" t="str">
        <f t="shared" si="476"/>
        <v/>
      </c>
      <c r="AC1547" t="e">
        <f t="shared" ca="1" si="477"/>
        <v>#VALUE!</v>
      </c>
      <c r="AD1547" t="str" cm="1">
        <f t="array" aca="1" ref="AD1547" ca="1">IFERROR(IF((LEFT(INDIRECT("$F"&amp;$S1547),4))="GOTS",IF($G1547="Organic","GOTS_Organic_raw",(IF($G1547="Responsible","GOTS_Responsible",(IF($G1547="No Attribute (Conventional)","GOTS_conventional",(IF($G1547="Recycled Pre/Post-Consumer","GOTS_pre_post",(IF($G1547="In-Conversion","GOTS_in_conversion",(IF($G1547="Sustainably Sourced","Sustainably_sourced",(IF($G1547="Recycled pre-consumer organic","GOTS_recycled_organic",""))))))))))))),IF($G1547="Organic","Organic",(IF($G1547="Responsible","Responsible",(IF($G1547="No Attribute (Conventional)","No_Attribute_Conventional",(IF($G1547="Recycled Pre/Post-Consumer","Recycled_Pre_Post_Consumer",(IF($G1547="In-Conversion","In_Conversion",(IF($G1547="Recycled Pre-Consumer","Recycled_Pre_Consumer",(IF($G1547="Recycled Post-Consumer","Recycled_Post_Consumer",(IF($G1547="Sustainably Sourced","Sustainably_sourced",(IF($G1547="Recycled pre-consumer organic","GOTS_recycled_organic","")))))))))))))))))),"")</f>
        <v/>
      </c>
      <c r="AE1547" t="e" cm="1">
        <f t="array" aca="1" ref="AE1547" ca="1">IF($I1547="",IF(INDIRECT("$F"&amp;$S1547)="","",IF(LEFT(INDIRECT("$F"&amp;$S1547),3)="GRS","GRS_RCS_RM",IF((LEFT(INDIRECT("$F"&amp;$S1547),3))="RCS","GRS_RCS_RM",IF(INDIRECT("$F"&amp;$S1547)="OCS (No Label)","OCS_Conversion_RM",IF(LEFT(INDIRECT("$F"&amp;$S1547),3)="OCS","OCS_RM",IF(RIGHT(INDIRECT("$F"&amp;$S1547),10)="conversion","GOTS_RM_conversion",IF((LEFT(INDIRECT("$F"&amp;$S1547),4))="GOTS","GOTS_RM","Responsible_RM"))))))),"DELETERM")</f>
        <v>#VALUE!</v>
      </c>
      <c r="AF1547" t="e" cm="1">
        <f t="array" aca="1" ref="AF1547" ca="1">IF($S1547="","",INDIRECT("$Z"&amp;$S1547))</f>
        <v>#VALUE!</v>
      </c>
      <c r="AG1547" t="str">
        <f t="shared" si="478"/>
        <v/>
      </c>
      <c r="AH1547" t="str" cm="1">
        <f t="array" aca="1" ref="AH1547" ca="1">IFERROR(INDIRECT("$ag"&amp;S1547),"")</f>
        <v/>
      </c>
      <c r="AI1547" t="e" cm="1">
        <f t="array" aca="1" ref="AI1547" ca="1">INDIRECT("O"&amp;S1547)</f>
        <v>#VALUE!</v>
      </c>
      <c r="AJ1547" t="str">
        <f t="shared" si="479"/>
        <v/>
      </c>
    </row>
    <row r="1548" spans="1:36" ht="16.5" customHeight="1">
      <c r="A1548" s="130"/>
      <c r="B1548" s="136"/>
      <c r="C1548" s="137"/>
      <c r="D1548" s="146"/>
      <c r="E1548" s="146"/>
      <c r="F1548" s="137"/>
      <c r="G1548" s="147"/>
      <c r="H1548" s="147"/>
      <c r="I1548" s="147"/>
      <c r="J1548" s="147"/>
      <c r="K1548" s="38"/>
      <c r="L1548" s="144"/>
      <c r="M1548" s="144"/>
      <c r="N1548" s="61"/>
      <c r="O1548" s="314"/>
      <c r="Q1548" t="str">
        <f t="shared" si="474"/>
        <v/>
      </c>
      <c r="S1548" t="e">
        <f t="shared" ref="S1548:S1611" ca="1" si="483">IF(INDIRECT("A"&amp;$S$63+$U1548)&lt;&gt;"",$S$63+$U1548,"")</f>
        <v>#VALUE!</v>
      </c>
      <c r="T1548" t="e">
        <f t="shared" ca="1" si="480"/>
        <v>#VALUE!</v>
      </c>
      <c r="U1548">
        <f t="shared" ref="U1548:U1611" si="484">(12*W1548)</f>
        <v>1476</v>
      </c>
      <c r="V1548">
        <v>123.75000000001</v>
      </c>
      <c r="W1548">
        <f t="shared" si="467"/>
        <v>123</v>
      </c>
      <c r="X1548" t="str" cm="1">
        <f t="array" aca="1" ref="X1548" ca="1">IFERROR(INDEX('PC&amp;PD'!$A$1:$AS$19,ROW('PC&amp;PD'!$A$19),MATCH(INDIRECT(T1548),'PC&amp;PD'!$A$1:$AS$1,0)),"")</f>
        <v/>
      </c>
      <c r="AA1548" t="str">
        <f t="shared" si="475"/>
        <v/>
      </c>
      <c r="AB1548" t="str">
        <f t="shared" si="476"/>
        <v/>
      </c>
      <c r="AC1548" t="e">
        <f t="shared" ca="1" si="477"/>
        <v>#VALUE!</v>
      </c>
      <c r="AD1548" t="str" cm="1">
        <f t="array" aca="1" ref="AD1548" ca="1">IFERROR(IF((LEFT(INDIRECT("$F"&amp;$S1548),4))="GOTS",IF($G1548="Organic","GOTS_Organic_raw",(IF($G1548="Responsible","GOTS_Responsible",(IF($G1548="No Attribute (Conventional)","GOTS_conventional",(IF($G1548="Recycled Pre/Post-Consumer","GOTS_pre_post",(IF($G1548="In-Conversion","GOTS_in_conversion",(IF($G1548="Sustainably Sourced","Sustainably_sourced",(IF($G1548="Recycled pre-consumer organic","GOTS_recycled_organic",""))))))))))))),IF($G1548="Organic","Organic",(IF($G1548="Responsible","Responsible",(IF($G1548="No Attribute (Conventional)","No_Attribute_Conventional",(IF($G1548="Recycled Pre/Post-Consumer","Recycled_Pre_Post_Consumer",(IF($G1548="In-Conversion","In_Conversion",(IF($G1548="Recycled Pre-Consumer","Recycled_Pre_Consumer",(IF($G1548="Recycled Post-Consumer","Recycled_Post_Consumer",(IF($G1548="Sustainably Sourced","Sustainably_sourced",(IF($G1548="Recycled pre-consumer organic","GOTS_recycled_organic","")))))))))))))))))),"")</f>
        <v/>
      </c>
      <c r="AE1548" t="e" cm="1">
        <f t="array" aca="1" ref="AE1548" ca="1">IF($I1548="",IF(INDIRECT("$F"&amp;$S1548)="","",IF(LEFT(INDIRECT("$F"&amp;$S1548),3)="GRS","GRS_RCS_RM",IF((LEFT(INDIRECT("$F"&amp;$S1548),3))="RCS","GRS_RCS_RM",IF(INDIRECT("$F"&amp;$S1548)="OCS (No Label)","OCS_Conversion_RM",IF(LEFT(INDIRECT("$F"&amp;$S1548),3)="OCS","OCS_RM",IF(RIGHT(INDIRECT("$F"&amp;$S1548),10)="conversion","GOTS_RM_conversion",IF((LEFT(INDIRECT("$F"&amp;$S1548),4))="GOTS","GOTS_RM","Responsible_RM"))))))),"DELETERM")</f>
        <v>#VALUE!</v>
      </c>
      <c r="AF1548" t="e" cm="1">
        <f t="array" aca="1" ref="AF1548" ca="1">IF($S1548="","",INDIRECT("$Z"&amp;$S1548))</f>
        <v>#VALUE!</v>
      </c>
      <c r="AG1548" t="str">
        <f t="shared" si="478"/>
        <v/>
      </c>
      <c r="AH1548" t="str" cm="1">
        <f t="array" aca="1" ref="AH1548" ca="1">IFERROR(INDIRECT("$ag"&amp;S1548),"")</f>
        <v/>
      </c>
      <c r="AI1548" t="e" cm="1">
        <f t="array" aca="1" ref="AI1548" ca="1">INDIRECT("O"&amp;S1548)</f>
        <v>#VALUE!</v>
      </c>
      <c r="AJ1548" t="str">
        <f t="shared" si="479"/>
        <v/>
      </c>
    </row>
    <row r="1549" spans="1:36" ht="16.5" customHeight="1">
      <c r="A1549" s="130"/>
      <c r="B1549" s="136"/>
      <c r="C1549" s="137"/>
      <c r="D1549" s="146"/>
      <c r="E1549" s="146"/>
      <c r="F1549" s="137"/>
      <c r="G1549" s="147"/>
      <c r="H1549" s="147"/>
      <c r="I1549" s="147"/>
      <c r="J1549" s="147"/>
      <c r="K1549" s="38"/>
      <c r="L1549" s="144"/>
      <c r="M1549" s="144"/>
      <c r="N1549" s="61"/>
      <c r="O1549" s="314"/>
      <c r="Q1549" t="str">
        <f t="shared" si="474"/>
        <v/>
      </c>
      <c r="S1549" t="e">
        <f t="shared" ca="1" si="483"/>
        <v>#VALUE!</v>
      </c>
      <c r="T1549" t="e">
        <f t="shared" ca="1" si="480"/>
        <v>#VALUE!</v>
      </c>
      <c r="U1549">
        <f t="shared" si="484"/>
        <v>1476</v>
      </c>
      <c r="V1549">
        <v>123.83333333334301</v>
      </c>
      <c r="W1549">
        <f t="shared" si="467"/>
        <v>123</v>
      </c>
      <c r="X1549" t="str" cm="1">
        <f t="array" aca="1" ref="X1549" ca="1">IFERROR(INDEX('PC&amp;PD'!$A$1:$AS$19,ROW('PC&amp;PD'!$A$19),MATCH(INDIRECT(T1549),'PC&amp;PD'!$A$1:$AS$1,0)),"")</f>
        <v/>
      </c>
      <c r="AA1549" t="str">
        <f t="shared" si="475"/>
        <v/>
      </c>
      <c r="AB1549" t="str">
        <f t="shared" si="476"/>
        <v/>
      </c>
      <c r="AC1549" t="e">
        <f t="shared" ca="1" si="477"/>
        <v>#VALUE!</v>
      </c>
      <c r="AD1549" t="str" cm="1">
        <f t="array" aca="1" ref="AD1549" ca="1">IFERROR(IF((LEFT(INDIRECT("$F"&amp;$S1549),4))="GOTS",IF($G1549="Organic","GOTS_Organic_raw",(IF($G1549="Responsible","GOTS_Responsible",(IF($G1549="No Attribute (Conventional)","GOTS_conventional",(IF($G1549="Recycled Pre/Post-Consumer","GOTS_pre_post",(IF($G1549="In-Conversion","GOTS_in_conversion",(IF($G1549="Sustainably Sourced","Sustainably_sourced",(IF($G1549="Recycled pre-consumer organic","GOTS_recycled_organic",""))))))))))))),IF($G1549="Organic","Organic",(IF($G1549="Responsible","Responsible",(IF($G1549="No Attribute (Conventional)","No_Attribute_Conventional",(IF($G1549="Recycled Pre/Post-Consumer","Recycled_Pre_Post_Consumer",(IF($G1549="In-Conversion","In_Conversion",(IF($G1549="Recycled Pre-Consumer","Recycled_Pre_Consumer",(IF($G1549="Recycled Post-Consumer","Recycled_Post_Consumer",(IF($G1549="Sustainably Sourced","Sustainably_sourced",(IF($G1549="Recycled pre-consumer organic","GOTS_recycled_organic","")))))))))))))))))),"")</f>
        <v/>
      </c>
      <c r="AE1549" t="e" cm="1">
        <f t="array" aca="1" ref="AE1549" ca="1">IF($I1549="",IF(INDIRECT("$F"&amp;$S1549)="","",IF(LEFT(INDIRECT("$F"&amp;$S1549),3)="GRS","GRS_RCS_RM",IF((LEFT(INDIRECT("$F"&amp;$S1549),3))="RCS","GRS_RCS_RM",IF(INDIRECT("$F"&amp;$S1549)="OCS (No Label)","OCS_Conversion_RM",IF(LEFT(INDIRECT("$F"&amp;$S1549),3)="OCS","OCS_RM",IF(RIGHT(INDIRECT("$F"&amp;$S1549),10)="conversion","GOTS_RM_conversion",IF((LEFT(INDIRECT("$F"&amp;$S1549),4))="GOTS","GOTS_RM","Responsible_RM"))))))),"DELETERM")</f>
        <v>#VALUE!</v>
      </c>
      <c r="AF1549" t="e" cm="1">
        <f t="array" aca="1" ref="AF1549" ca="1">IF($S1549="","",INDIRECT("$Z"&amp;$S1549))</f>
        <v>#VALUE!</v>
      </c>
      <c r="AG1549" t="str">
        <f t="shared" si="478"/>
        <v/>
      </c>
      <c r="AH1549" t="str" cm="1">
        <f t="array" aca="1" ref="AH1549" ca="1">IFERROR(INDIRECT("$ag"&amp;S1549),"")</f>
        <v/>
      </c>
      <c r="AI1549" t="e" cm="1">
        <f t="array" aca="1" ref="AI1549" ca="1">INDIRECT("O"&amp;S1549)</f>
        <v>#VALUE!</v>
      </c>
      <c r="AJ1549" t="str">
        <f t="shared" si="479"/>
        <v/>
      </c>
    </row>
    <row r="1550" spans="1:36" ht="16.5" customHeight="1" thickBot="1">
      <c r="A1550" s="131"/>
      <c r="B1550" s="138"/>
      <c r="C1550" s="139"/>
      <c r="D1550" s="148"/>
      <c r="E1550" s="148"/>
      <c r="F1550" s="139"/>
      <c r="G1550" s="149"/>
      <c r="H1550" s="149"/>
      <c r="I1550" s="149"/>
      <c r="J1550" s="149"/>
      <c r="K1550" s="39"/>
      <c r="L1550" s="145"/>
      <c r="M1550" s="145"/>
      <c r="N1550" s="62"/>
      <c r="O1550" s="315"/>
      <c r="Q1550" t="str">
        <f t="shared" si="474"/>
        <v/>
      </c>
      <c r="S1550" t="e">
        <f t="shared" ca="1" si="483"/>
        <v>#VALUE!</v>
      </c>
      <c r="T1550" t="e">
        <f t="shared" ca="1" si="480"/>
        <v>#VALUE!</v>
      </c>
      <c r="U1550">
        <f t="shared" si="484"/>
        <v>1476</v>
      </c>
      <c r="V1550">
        <v>123.91666666667599</v>
      </c>
      <c r="W1550">
        <f t="shared" si="467"/>
        <v>123</v>
      </c>
      <c r="X1550" t="str" cm="1">
        <f t="array" aca="1" ref="X1550" ca="1">IFERROR(INDEX('PC&amp;PD'!$A$1:$AS$19,ROW('PC&amp;PD'!$A$19),MATCH(INDIRECT(T1550),'PC&amp;PD'!$A$1:$AS$1,0)),"")</f>
        <v/>
      </c>
      <c r="AA1550" t="str">
        <f t="shared" si="475"/>
        <v/>
      </c>
      <c r="AB1550" t="str">
        <f t="shared" si="476"/>
        <v/>
      </c>
      <c r="AC1550" t="e">
        <f t="shared" ca="1" si="477"/>
        <v>#VALUE!</v>
      </c>
      <c r="AD1550" t="str" cm="1">
        <f t="array" aca="1" ref="AD1550" ca="1">IFERROR(IF((LEFT(INDIRECT("$F"&amp;$S1550),4))="GOTS",IF($G1550="Organic","GOTS_Organic_raw",(IF($G1550="Responsible","GOTS_Responsible",(IF($G1550="No Attribute (Conventional)","GOTS_conventional",(IF($G1550="Recycled Pre/Post-Consumer","GOTS_pre_post",(IF($G1550="In-Conversion","GOTS_in_conversion",(IF($G1550="Sustainably Sourced","Sustainably_sourced",(IF($G1550="Recycled pre-consumer organic","GOTS_recycled_organic",""))))))))))))),IF($G1550="Organic","Organic",(IF($G1550="Responsible","Responsible",(IF($G1550="No Attribute (Conventional)","No_Attribute_Conventional",(IF($G1550="Recycled Pre/Post-Consumer","Recycled_Pre_Post_Consumer",(IF($G1550="In-Conversion","In_Conversion",(IF($G1550="Recycled Pre-Consumer","Recycled_Pre_Consumer",(IF($G1550="Recycled Post-Consumer","Recycled_Post_Consumer",(IF($G1550="Sustainably Sourced","Sustainably_sourced",(IF($G1550="Recycled pre-consumer organic","GOTS_recycled_organic","")))))))))))))))))),"")</f>
        <v/>
      </c>
      <c r="AE1550" t="e" cm="1">
        <f t="array" aca="1" ref="AE1550" ca="1">IF($I1550="",IF(INDIRECT("$F"&amp;$S1550)="","",IF(LEFT(INDIRECT("$F"&amp;$S1550),3)="GRS","GRS_RCS_RM",IF((LEFT(INDIRECT("$F"&amp;$S1550),3))="RCS","GRS_RCS_RM",IF(INDIRECT("$F"&amp;$S1550)="OCS (No Label)","OCS_Conversion_RM",IF(LEFT(INDIRECT("$F"&amp;$S1550),3)="OCS","OCS_RM",IF(RIGHT(INDIRECT("$F"&amp;$S1550),10)="conversion","GOTS_RM_conversion",IF((LEFT(INDIRECT("$F"&amp;$S1550),4))="GOTS","GOTS_RM","Responsible_RM"))))))),"DELETERM")</f>
        <v>#VALUE!</v>
      </c>
      <c r="AF1550" t="e" cm="1">
        <f t="array" aca="1" ref="AF1550" ca="1">IF($S1550="","",INDIRECT("$Z"&amp;$S1550))</f>
        <v>#VALUE!</v>
      </c>
      <c r="AG1550" t="str">
        <f t="shared" si="478"/>
        <v/>
      </c>
      <c r="AH1550" t="str" cm="1">
        <f t="array" aca="1" ref="AH1550" ca="1">IFERROR(INDIRECT("$ag"&amp;S1550),"")</f>
        <v/>
      </c>
      <c r="AI1550" t="e" cm="1">
        <f t="array" aca="1" ref="AI1550" ca="1">INDIRECT("O"&amp;S1550)</f>
        <v>#VALUE!</v>
      </c>
      <c r="AJ1550" t="str">
        <f t="shared" si="479"/>
        <v/>
      </c>
    </row>
    <row r="1551" spans="1:36" ht="16.5" customHeight="1">
      <c r="A1551" s="128" t="str">
        <f>IF(B1551="","",COUNTA($B$63:$B1551))</f>
        <v/>
      </c>
      <c r="B1551" s="132"/>
      <c r="C1551" s="133"/>
      <c r="D1551" s="140"/>
      <c r="E1551" s="140"/>
      <c r="F1551" s="133"/>
      <c r="G1551" s="141"/>
      <c r="H1551" s="141"/>
      <c r="I1551" s="141"/>
      <c r="J1551" s="141"/>
      <c r="K1551" s="37"/>
      <c r="L1551" s="142" t="str">
        <f>IF(R1551="","",LEFT(R1551,LEN(R1551)-2))</f>
        <v/>
      </c>
      <c r="M1551" s="142"/>
      <c r="N1551" s="60"/>
      <c r="O1551" s="313"/>
      <c r="Q1551" t="str">
        <f t="shared" si="474"/>
        <v/>
      </c>
      <c r="R1551" t="str">
        <f t="shared" ref="R1551" si="485">CONCATENATE($Q1551,Q1552,Q1553,Q1554,Q1555,Q1556,$Q1557,$Q1558,$Q1559,$Q1560,$Q1561,$Q1562)</f>
        <v/>
      </c>
      <c r="S1551" t="e">
        <f t="shared" ca="1" si="483"/>
        <v>#VALUE!</v>
      </c>
      <c r="T1551" t="e">
        <f t="shared" ca="1" si="480"/>
        <v>#VALUE!</v>
      </c>
      <c r="U1551">
        <f t="shared" si="484"/>
        <v>1488</v>
      </c>
      <c r="V1551">
        <v>124.00000000001</v>
      </c>
      <c r="W1551">
        <f t="shared" si="467"/>
        <v>124</v>
      </c>
      <c r="X1551" t="str" cm="1">
        <f t="array" aca="1" ref="X1551" ca="1">IFERROR(INDEX('PC&amp;PD'!$A$1:$AS$19,ROW('PC&amp;PD'!$A$19),MATCH(INDIRECT(T1551),'PC&amp;PD'!$A$1:$AS$1,0)),"")</f>
        <v/>
      </c>
      <c r="Z1551" t="str">
        <f t="shared" ref="Z1551" si="486">IFERROR(IF($F1551="OCS 100","OCS (OCS 100)",IF($F1551="OCS Blended","OCS (OCS Blended)",IF($F1551="OCS (No Label)","OCS (No Label)",IF($F1551="RCS 100","RCS (RCS 100)",IF($F1551="RCS Blended","RCS (RCS Blended)",IF($F1551="GRS","GRS (GRS)",IF($F1551="GRS (No Label)", "GRS (No Label)",IF($F1551="RDS","RDS (RDS)",IF($F1551="RWS","RWS (RWS)",IF($F1551="RAS","RAS (RAS)",IF($F1551="RMS","RMS (RMS)",IF($F1551="GOTS Organic","GOTS (Organic)",IF($F1551="GOTS Made with organic","GOTS (Made with Organic)",IF($F1551="GOTS Organic - in conversion","GOTS (Organic - In Conversion)",IF($F1551="GOTS Made with organic - in conversion","GOTS (Made with Organic - In Conversion)",""))))))))))))))),"")</f>
        <v/>
      </c>
      <c r="AA1551" t="str">
        <f t="shared" si="475"/>
        <v/>
      </c>
      <c r="AB1551" t="str">
        <f t="shared" si="476"/>
        <v/>
      </c>
      <c r="AC1551" t="e">
        <f t="shared" ca="1" si="477"/>
        <v>#VALUE!</v>
      </c>
      <c r="AD1551" t="str" cm="1">
        <f t="array" aca="1" ref="AD1551" ca="1">IFERROR(IF((LEFT(INDIRECT("$F"&amp;$S1551),4))="GOTS",IF($G1551="Organic","GOTS_Organic_raw",(IF($G1551="Responsible","GOTS_Responsible",(IF($G1551="No Attribute (Conventional)","GOTS_conventional",(IF($G1551="Recycled Pre/Post-Consumer","GOTS_pre_post",(IF($G1551="In-Conversion","GOTS_in_conversion",(IF($G1551="Sustainably Sourced","Sustainably_sourced",(IF($G1551="Recycled pre-consumer organic","GOTS_recycled_organic",""))))))))))))),IF($G1551="Organic","Organic",(IF($G1551="Responsible","Responsible",(IF($G1551="No Attribute (Conventional)","No_Attribute_Conventional",(IF($G1551="Recycled Pre/Post-Consumer","Recycled_Pre_Post_Consumer",(IF($G1551="In-Conversion","In_Conversion",(IF($G1551="Recycled Pre-Consumer","Recycled_Pre_Consumer",(IF($G1551="Recycled Post-Consumer","Recycled_Post_Consumer",(IF($G1551="Sustainably Sourced","Sustainably_sourced",(IF($G1551="Recycled pre-consumer organic","GOTS_recycled_organic","")))))))))))))))))),"")</f>
        <v/>
      </c>
      <c r="AE1551" t="e" cm="1">
        <f t="array" aca="1" ref="AE1551" ca="1">IF($I1551="",IF(INDIRECT("$F"&amp;$S1551)="","",IF(LEFT(INDIRECT("$F"&amp;$S1551),3)="GRS","GRS_RCS_RM",IF((LEFT(INDIRECT("$F"&amp;$S1551),3))="RCS","GRS_RCS_RM",IF(INDIRECT("$F"&amp;$S1551)="OCS (No Label)","OCS_Conversion_RM",IF(LEFT(INDIRECT("$F"&amp;$S1551),3)="OCS","OCS_RM",IF(RIGHT(INDIRECT("$F"&amp;$S1551),10)="conversion","GOTS_RM_conversion",IF((LEFT(INDIRECT("$F"&amp;$S1551),4))="GOTS","GOTS_RM","Responsible_RM"))))))),"DELETERM")</f>
        <v>#VALUE!</v>
      </c>
      <c r="AF1551" t="e" cm="1">
        <f t="array" aca="1" ref="AF1551" ca="1">IF($S1551="","",INDIRECT("$Z"&amp;$S1551))</f>
        <v>#VALUE!</v>
      </c>
      <c r="AG1551" t="str">
        <f t="shared" si="478"/>
        <v/>
      </c>
      <c r="AH1551" t="str" cm="1">
        <f t="array" aca="1" ref="AH1551" ca="1">IFERROR(INDIRECT("$ag"&amp;S1551),"")</f>
        <v/>
      </c>
      <c r="AI1551" t="e" cm="1">
        <f t="array" aca="1" ref="AI1551" ca="1">INDIRECT("O"&amp;S1551)</f>
        <v>#VALUE!</v>
      </c>
      <c r="AJ1551" t="str">
        <f t="shared" si="479"/>
        <v/>
      </c>
    </row>
    <row r="1552" spans="1:36" ht="16.5" customHeight="1">
      <c r="A1552" s="129"/>
      <c r="B1552" s="134"/>
      <c r="C1552" s="135"/>
      <c r="D1552" s="146"/>
      <c r="E1552" s="146"/>
      <c r="F1552" s="135"/>
      <c r="G1552" s="147"/>
      <c r="H1552" s="147"/>
      <c r="I1552" s="147"/>
      <c r="J1552" s="147"/>
      <c r="K1552" s="38"/>
      <c r="L1552" s="143"/>
      <c r="M1552" s="143"/>
      <c r="N1552" s="61"/>
      <c r="O1552" s="314"/>
      <c r="Q1552" t="str">
        <f t="shared" si="474"/>
        <v/>
      </c>
      <c r="S1552" t="e">
        <f t="shared" ca="1" si="483"/>
        <v>#VALUE!</v>
      </c>
      <c r="T1552" t="e">
        <f t="shared" ca="1" si="480"/>
        <v>#VALUE!</v>
      </c>
      <c r="U1552">
        <f t="shared" si="484"/>
        <v>1488</v>
      </c>
      <c r="V1552">
        <v>124.08333333334301</v>
      </c>
      <c r="W1552">
        <f t="shared" si="467"/>
        <v>124</v>
      </c>
      <c r="X1552" t="str" cm="1">
        <f t="array" aca="1" ref="X1552" ca="1">IFERROR(INDEX('PC&amp;PD'!$A$1:$AS$19,ROW('PC&amp;PD'!$A$19),MATCH(INDIRECT(T1552),'PC&amp;PD'!$A$1:$AS$1,0)),"")</f>
        <v/>
      </c>
      <c r="AA1552" t="str">
        <f t="shared" si="475"/>
        <v/>
      </c>
      <c r="AB1552" t="str">
        <f t="shared" si="476"/>
        <v/>
      </c>
      <c r="AC1552" t="e">
        <f t="shared" ca="1" si="477"/>
        <v>#VALUE!</v>
      </c>
      <c r="AD1552" t="str" cm="1">
        <f t="array" aca="1" ref="AD1552" ca="1">IFERROR(IF((LEFT(INDIRECT("$F"&amp;$S1552),4))="GOTS",IF($G1552="Organic","GOTS_Organic_raw",(IF($G1552="Responsible","GOTS_Responsible",(IF($G1552="No Attribute (Conventional)","GOTS_conventional",(IF($G1552="Recycled Pre/Post-Consumer","GOTS_pre_post",(IF($G1552="In-Conversion","GOTS_in_conversion",(IF($G1552="Sustainably Sourced","Sustainably_sourced",(IF($G1552="Recycled pre-consumer organic","GOTS_recycled_organic",""))))))))))))),IF($G1552="Organic","Organic",(IF($G1552="Responsible","Responsible",(IF($G1552="No Attribute (Conventional)","No_Attribute_Conventional",(IF($G1552="Recycled Pre/Post-Consumer","Recycled_Pre_Post_Consumer",(IF($G1552="In-Conversion","In_Conversion",(IF($G1552="Recycled Pre-Consumer","Recycled_Pre_Consumer",(IF($G1552="Recycled Post-Consumer","Recycled_Post_Consumer",(IF($G1552="Sustainably Sourced","Sustainably_sourced",(IF($G1552="Recycled pre-consumer organic","GOTS_recycled_organic","")))))))))))))))))),"")</f>
        <v/>
      </c>
      <c r="AE1552" t="e" cm="1">
        <f t="array" aca="1" ref="AE1552" ca="1">IF($I1552="",IF(INDIRECT("$F"&amp;$S1552)="","",IF(LEFT(INDIRECT("$F"&amp;$S1552),3)="GRS","GRS_RCS_RM",IF((LEFT(INDIRECT("$F"&amp;$S1552),3))="RCS","GRS_RCS_RM",IF(INDIRECT("$F"&amp;$S1552)="OCS (No Label)","OCS_Conversion_RM",IF(LEFT(INDIRECT("$F"&amp;$S1552),3)="OCS","OCS_RM",IF(RIGHT(INDIRECT("$F"&amp;$S1552),10)="conversion","GOTS_RM_conversion",IF((LEFT(INDIRECT("$F"&amp;$S1552),4))="GOTS","GOTS_RM","Responsible_RM"))))))),"DELETERM")</f>
        <v>#VALUE!</v>
      </c>
      <c r="AF1552" t="e" cm="1">
        <f t="array" aca="1" ref="AF1552" ca="1">IF($S1552="","",INDIRECT("$Z"&amp;$S1552))</f>
        <v>#VALUE!</v>
      </c>
      <c r="AG1552" t="str">
        <f t="shared" si="478"/>
        <v/>
      </c>
      <c r="AH1552" t="str" cm="1">
        <f t="array" aca="1" ref="AH1552" ca="1">IFERROR(INDIRECT("$ag"&amp;S1552),"")</f>
        <v/>
      </c>
      <c r="AI1552" t="e" cm="1">
        <f t="array" aca="1" ref="AI1552" ca="1">INDIRECT("O"&amp;S1552)</f>
        <v>#VALUE!</v>
      </c>
      <c r="AJ1552" t="str">
        <f t="shared" si="479"/>
        <v/>
      </c>
    </row>
    <row r="1553" spans="1:36" ht="16.5" customHeight="1">
      <c r="A1553" s="129"/>
      <c r="B1553" s="134"/>
      <c r="C1553" s="135"/>
      <c r="D1553" s="146"/>
      <c r="E1553" s="146"/>
      <c r="F1553" s="135"/>
      <c r="G1553" s="147"/>
      <c r="H1553" s="147"/>
      <c r="I1553" s="147"/>
      <c r="J1553" s="147"/>
      <c r="K1553" s="38"/>
      <c r="L1553" s="143"/>
      <c r="M1553" s="143"/>
      <c r="N1553" s="61"/>
      <c r="O1553" s="314"/>
      <c r="Q1553" t="str">
        <f t="shared" si="474"/>
        <v/>
      </c>
      <c r="S1553" t="e">
        <f t="shared" ca="1" si="483"/>
        <v>#VALUE!</v>
      </c>
      <c r="T1553" t="e">
        <f t="shared" ca="1" si="480"/>
        <v>#VALUE!</v>
      </c>
      <c r="U1553">
        <f t="shared" si="484"/>
        <v>1488</v>
      </c>
      <c r="V1553">
        <v>124.16666666667599</v>
      </c>
      <c r="W1553">
        <f t="shared" si="467"/>
        <v>124</v>
      </c>
      <c r="X1553" t="str" cm="1">
        <f t="array" aca="1" ref="X1553" ca="1">IFERROR(INDEX('PC&amp;PD'!$A$1:$AS$19,ROW('PC&amp;PD'!$A$19),MATCH(INDIRECT(T1553),'PC&amp;PD'!$A$1:$AS$1,0)),"")</f>
        <v/>
      </c>
      <c r="AA1553" t="str">
        <f t="shared" si="475"/>
        <v/>
      </c>
      <c r="AB1553" t="str">
        <f t="shared" si="476"/>
        <v/>
      </c>
      <c r="AC1553" t="e">
        <f t="shared" ca="1" si="477"/>
        <v>#VALUE!</v>
      </c>
      <c r="AD1553" t="str" cm="1">
        <f t="array" aca="1" ref="AD1553" ca="1">IFERROR(IF((LEFT(INDIRECT("$F"&amp;$S1553),4))="GOTS",IF($G1553="Organic","GOTS_Organic_raw",(IF($G1553="Responsible","GOTS_Responsible",(IF($G1553="No Attribute (Conventional)","GOTS_conventional",(IF($G1553="Recycled Pre/Post-Consumer","GOTS_pre_post",(IF($G1553="In-Conversion","GOTS_in_conversion",(IF($G1553="Sustainably Sourced","Sustainably_sourced",(IF($G1553="Recycled pre-consumer organic","GOTS_recycled_organic",""))))))))))))),IF($G1553="Organic","Organic",(IF($G1553="Responsible","Responsible",(IF($G1553="No Attribute (Conventional)","No_Attribute_Conventional",(IF($G1553="Recycled Pre/Post-Consumer","Recycled_Pre_Post_Consumer",(IF($G1553="In-Conversion","In_Conversion",(IF($G1553="Recycled Pre-Consumer","Recycled_Pre_Consumer",(IF($G1553="Recycled Post-Consumer","Recycled_Post_Consumer",(IF($G1553="Sustainably Sourced","Sustainably_sourced",(IF($G1553="Recycled pre-consumer organic","GOTS_recycled_organic","")))))))))))))))))),"")</f>
        <v/>
      </c>
      <c r="AE1553" t="e" cm="1">
        <f t="array" aca="1" ref="AE1553" ca="1">IF($I1553="",IF(INDIRECT("$F"&amp;$S1553)="","",IF(LEFT(INDIRECT("$F"&amp;$S1553),3)="GRS","GRS_RCS_RM",IF((LEFT(INDIRECT("$F"&amp;$S1553),3))="RCS","GRS_RCS_RM",IF(INDIRECT("$F"&amp;$S1553)="OCS (No Label)","OCS_Conversion_RM",IF(LEFT(INDIRECT("$F"&amp;$S1553),3)="OCS","OCS_RM",IF(RIGHT(INDIRECT("$F"&amp;$S1553),10)="conversion","GOTS_RM_conversion",IF((LEFT(INDIRECT("$F"&amp;$S1553),4))="GOTS","GOTS_RM","Responsible_RM"))))))),"DELETERM")</f>
        <v>#VALUE!</v>
      </c>
      <c r="AF1553" t="e" cm="1">
        <f t="array" aca="1" ref="AF1553" ca="1">IF($S1553="","",INDIRECT("$Z"&amp;$S1553))</f>
        <v>#VALUE!</v>
      </c>
      <c r="AG1553" t="str">
        <f t="shared" si="478"/>
        <v/>
      </c>
      <c r="AH1553" t="str" cm="1">
        <f t="array" aca="1" ref="AH1553" ca="1">IFERROR(INDIRECT("$ag"&amp;S1553),"")</f>
        <v/>
      </c>
      <c r="AI1553" t="e" cm="1">
        <f t="array" aca="1" ref="AI1553" ca="1">INDIRECT("O"&amp;S1553)</f>
        <v>#VALUE!</v>
      </c>
      <c r="AJ1553" t="str">
        <f t="shared" si="479"/>
        <v/>
      </c>
    </row>
    <row r="1554" spans="1:36" ht="16.5" customHeight="1">
      <c r="A1554" s="129"/>
      <c r="B1554" s="134"/>
      <c r="C1554" s="135"/>
      <c r="D1554" s="146"/>
      <c r="E1554" s="146"/>
      <c r="F1554" s="135"/>
      <c r="G1554" s="147"/>
      <c r="H1554" s="147"/>
      <c r="I1554" s="147"/>
      <c r="J1554" s="147"/>
      <c r="K1554" s="38"/>
      <c r="L1554" s="143"/>
      <c r="M1554" s="143"/>
      <c r="N1554" s="61"/>
      <c r="O1554" s="314"/>
      <c r="Q1554" t="str">
        <f t="shared" si="474"/>
        <v/>
      </c>
      <c r="S1554" t="e">
        <f t="shared" ca="1" si="483"/>
        <v>#VALUE!</v>
      </c>
      <c r="T1554" t="e">
        <f t="shared" ca="1" si="480"/>
        <v>#VALUE!</v>
      </c>
      <c r="U1554">
        <f t="shared" si="484"/>
        <v>1488</v>
      </c>
      <c r="V1554">
        <v>124.25000000001</v>
      </c>
      <c r="W1554">
        <f t="shared" si="467"/>
        <v>124</v>
      </c>
      <c r="X1554" t="str" cm="1">
        <f t="array" aca="1" ref="X1554" ca="1">IFERROR(INDEX('PC&amp;PD'!$A$1:$AS$19,ROW('PC&amp;PD'!$A$19),MATCH(INDIRECT(T1554),'PC&amp;PD'!$A$1:$AS$1,0)),"")</f>
        <v/>
      </c>
      <c r="AA1554" t="str">
        <f t="shared" si="475"/>
        <v/>
      </c>
      <c r="AB1554" t="str">
        <f t="shared" si="476"/>
        <v/>
      </c>
      <c r="AC1554" t="e">
        <f t="shared" ca="1" si="477"/>
        <v>#VALUE!</v>
      </c>
      <c r="AD1554" t="str" cm="1">
        <f t="array" aca="1" ref="AD1554" ca="1">IFERROR(IF((LEFT(INDIRECT("$F"&amp;$S1554),4))="GOTS",IF($G1554="Organic","GOTS_Organic_raw",(IF($G1554="Responsible","GOTS_Responsible",(IF($G1554="No Attribute (Conventional)","GOTS_conventional",(IF($G1554="Recycled Pre/Post-Consumer","GOTS_pre_post",(IF($G1554="In-Conversion","GOTS_in_conversion",(IF($G1554="Sustainably Sourced","Sustainably_sourced",(IF($G1554="Recycled pre-consumer organic","GOTS_recycled_organic",""))))))))))))),IF($G1554="Organic","Organic",(IF($G1554="Responsible","Responsible",(IF($G1554="No Attribute (Conventional)","No_Attribute_Conventional",(IF($G1554="Recycled Pre/Post-Consumer","Recycled_Pre_Post_Consumer",(IF($G1554="In-Conversion","In_Conversion",(IF($G1554="Recycled Pre-Consumer","Recycled_Pre_Consumer",(IF($G1554="Recycled Post-Consumer","Recycled_Post_Consumer",(IF($G1554="Sustainably Sourced","Sustainably_sourced",(IF($G1554="Recycled pre-consumer organic","GOTS_recycled_organic","")))))))))))))))))),"")</f>
        <v/>
      </c>
      <c r="AE1554" t="e" cm="1">
        <f t="array" aca="1" ref="AE1554" ca="1">IF($I1554="",IF(INDIRECT("$F"&amp;$S1554)="","",IF(LEFT(INDIRECT("$F"&amp;$S1554),3)="GRS","GRS_RCS_RM",IF((LEFT(INDIRECT("$F"&amp;$S1554),3))="RCS","GRS_RCS_RM",IF(INDIRECT("$F"&amp;$S1554)="OCS (No Label)","OCS_Conversion_RM",IF(LEFT(INDIRECT("$F"&amp;$S1554),3)="OCS","OCS_RM",IF(RIGHT(INDIRECT("$F"&amp;$S1554),10)="conversion","GOTS_RM_conversion",IF((LEFT(INDIRECT("$F"&amp;$S1554),4))="GOTS","GOTS_RM","Responsible_RM"))))))),"DELETERM")</f>
        <v>#VALUE!</v>
      </c>
      <c r="AF1554" t="e" cm="1">
        <f t="array" aca="1" ref="AF1554" ca="1">IF($S1554="","",INDIRECT("$Z"&amp;$S1554))</f>
        <v>#VALUE!</v>
      </c>
      <c r="AG1554" t="str">
        <f t="shared" si="478"/>
        <v/>
      </c>
      <c r="AH1554" t="str" cm="1">
        <f t="array" aca="1" ref="AH1554" ca="1">IFERROR(INDIRECT("$ag"&amp;S1554),"")</f>
        <v/>
      </c>
      <c r="AI1554" t="e" cm="1">
        <f t="array" aca="1" ref="AI1554" ca="1">INDIRECT("O"&amp;S1554)</f>
        <v>#VALUE!</v>
      </c>
      <c r="AJ1554" t="str">
        <f t="shared" si="479"/>
        <v/>
      </c>
    </row>
    <row r="1555" spans="1:36" ht="16.5" customHeight="1">
      <c r="A1555" s="129"/>
      <c r="B1555" s="134"/>
      <c r="C1555" s="135"/>
      <c r="D1555" s="146"/>
      <c r="E1555" s="146"/>
      <c r="F1555" s="135"/>
      <c r="G1555" s="147"/>
      <c r="H1555" s="147"/>
      <c r="I1555" s="147"/>
      <c r="J1555" s="147"/>
      <c r="K1555" s="38"/>
      <c r="L1555" s="143"/>
      <c r="M1555" s="143"/>
      <c r="N1555" s="61"/>
      <c r="O1555" s="314"/>
      <c r="Q1555" t="str">
        <f t="shared" si="474"/>
        <v/>
      </c>
      <c r="S1555" t="e">
        <f t="shared" ca="1" si="483"/>
        <v>#VALUE!</v>
      </c>
      <c r="T1555" t="e">
        <f t="shared" ca="1" si="480"/>
        <v>#VALUE!</v>
      </c>
      <c r="U1555">
        <f t="shared" si="484"/>
        <v>1488</v>
      </c>
      <c r="V1555">
        <v>124.33333333334301</v>
      </c>
      <c r="W1555">
        <f t="shared" si="467"/>
        <v>124</v>
      </c>
      <c r="X1555" t="str" cm="1">
        <f t="array" aca="1" ref="X1555" ca="1">IFERROR(INDEX('PC&amp;PD'!$A$1:$AS$19,ROW('PC&amp;PD'!$A$19),MATCH(INDIRECT(T1555),'PC&amp;PD'!$A$1:$AS$1,0)),"")</f>
        <v/>
      </c>
      <c r="AA1555" t="str">
        <f t="shared" si="475"/>
        <v/>
      </c>
      <c r="AB1555" t="str">
        <f t="shared" si="476"/>
        <v/>
      </c>
      <c r="AC1555" t="e">
        <f t="shared" ca="1" si="477"/>
        <v>#VALUE!</v>
      </c>
      <c r="AD1555" t="str" cm="1">
        <f t="array" aca="1" ref="AD1555" ca="1">IFERROR(IF((LEFT(INDIRECT("$F"&amp;$S1555),4))="GOTS",IF($G1555="Organic","GOTS_Organic_raw",(IF($G1555="Responsible","GOTS_Responsible",(IF($G1555="No Attribute (Conventional)","GOTS_conventional",(IF($G1555="Recycled Pre/Post-Consumer","GOTS_pre_post",(IF($G1555="In-Conversion","GOTS_in_conversion",(IF($G1555="Sustainably Sourced","Sustainably_sourced",(IF($G1555="Recycled pre-consumer organic","GOTS_recycled_organic",""))))))))))))),IF($G1555="Organic","Organic",(IF($G1555="Responsible","Responsible",(IF($G1555="No Attribute (Conventional)","No_Attribute_Conventional",(IF($G1555="Recycled Pre/Post-Consumer","Recycled_Pre_Post_Consumer",(IF($G1555="In-Conversion","In_Conversion",(IF($G1555="Recycled Pre-Consumer","Recycled_Pre_Consumer",(IF($G1555="Recycled Post-Consumer","Recycled_Post_Consumer",(IF($G1555="Sustainably Sourced","Sustainably_sourced",(IF($G1555="Recycled pre-consumer organic","GOTS_recycled_organic","")))))))))))))))))),"")</f>
        <v/>
      </c>
      <c r="AE1555" t="e" cm="1">
        <f t="array" aca="1" ref="AE1555" ca="1">IF($I1555="",IF(INDIRECT("$F"&amp;$S1555)="","",IF(LEFT(INDIRECT("$F"&amp;$S1555),3)="GRS","GRS_RCS_RM",IF((LEFT(INDIRECT("$F"&amp;$S1555),3))="RCS","GRS_RCS_RM",IF(INDIRECT("$F"&amp;$S1555)="OCS (No Label)","OCS_Conversion_RM",IF(LEFT(INDIRECT("$F"&amp;$S1555),3)="OCS","OCS_RM",IF(RIGHT(INDIRECT("$F"&amp;$S1555),10)="conversion","GOTS_RM_conversion",IF((LEFT(INDIRECT("$F"&amp;$S1555),4))="GOTS","GOTS_RM","Responsible_RM"))))))),"DELETERM")</f>
        <v>#VALUE!</v>
      </c>
      <c r="AF1555" t="e" cm="1">
        <f t="array" aca="1" ref="AF1555" ca="1">IF($S1555="","",INDIRECT("$Z"&amp;$S1555))</f>
        <v>#VALUE!</v>
      </c>
      <c r="AG1555" t="str">
        <f t="shared" si="478"/>
        <v/>
      </c>
      <c r="AH1555" t="str" cm="1">
        <f t="array" aca="1" ref="AH1555" ca="1">IFERROR(INDIRECT("$ag"&amp;S1555),"")</f>
        <v/>
      </c>
      <c r="AI1555" t="e" cm="1">
        <f t="array" aca="1" ref="AI1555" ca="1">INDIRECT("O"&amp;S1555)</f>
        <v>#VALUE!</v>
      </c>
      <c r="AJ1555" t="str">
        <f t="shared" si="479"/>
        <v/>
      </c>
    </row>
    <row r="1556" spans="1:36" ht="16.5" customHeight="1">
      <c r="A1556" s="129"/>
      <c r="B1556" s="134"/>
      <c r="C1556" s="135"/>
      <c r="D1556" s="146"/>
      <c r="E1556" s="146"/>
      <c r="F1556" s="135"/>
      <c r="G1556" s="147"/>
      <c r="H1556" s="147"/>
      <c r="I1556" s="147"/>
      <c r="J1556" s="147"/>
      <c r="K1556" s="38"/>
      <c r="L1556" s="143"/>
      <c r="M1556" s="143"/>
      <c r="N1556" s="61"/>
      <c r="O1556" s="314"/>
      <c r="Q1556" t="str">
        <f t="shared" si="474"/>
        <v/>
      </c>
      <c r="S1556" t="e">
        <f t="shared" ca="1" si="483"/>
        <v>#VALUE!</v>
      </c>
      <c r="T1556" t="e">
        <f t="shared" ca="1" si="480"/>
        <v>#VALUE!</v>
      </c>
      <c r="U1556">
        <f t="shared" si="484"/>
        <v>1488</v>
      </c>
      <c r="V1556">
        <v>124.41666666667599</v>
      </c>
      <c r="W1556">
        <f t="shared" si="467"/>
        <v>124</v>
      </c>
      <c r="X1556" t="str" cm="1">
        <f t="array" aca="1" ref="X1556" ca="1">IFERROR(INDEX('PC&amp;PD'!$A$1:$AS$19,ROW('PC&amp;PD'!$A$19),MATCH(INDIRECT(T1556),'PC&amp;PD'!$A$1:$AS$1,0)),"")</f>
        <v/>
      </c>
      <c r="AA1556" t="str">
        <f t="shared" si="475"/>
        <v/>
      </c>
      <c r="AB1556" t="str">
        <f t="shared" si="476"/>
        <v/>
      </c>
      <c r="AC1556" t="e">
        <f t="shared" ca="1" si="477"/>
        <v>#VALUE!</v>
      </c>
      <c r="AD1556" t="str" cm="1">
        <f t="array" aca="1" ref="AD1556" ca="1">IFERROR(IF((LEFT(INDIRECT("$F"&amp;$S1556),4))="GOTS",IF($G1556="Organic","GOTS_Organic_raw",(IF($G1556="Responsible","GOTS_Responsible",(IF($G1556="No Attribute (Conventional)","GOTS_conventional",(IF($G1556="Recycled Pre/Post-Consumer","GOTS_pre_post",(IF($G1556="In-Conversion","GOTS_in_conversion",(IF($G1556="Sustainably Sourced","Sustainably_sourced",(IF($G1556="Recycled pre-consumer organic","GOTS_recycled_organic",""))))))))))))),IF($G1556="Organic","Organic",(IF($G1556="Responsible","Responsible",(IF($G1556="No Attribute (Conventional)","No_Attribute_Conventional",(IF($G1556="Recycled Pre/Post-Consumer","Recycled_Pre_Post_Consumer",(IF($G1556="In-Conversion","In_Conversion",(IF($G1556="Recycled Pre-Consumer","Recycled_Pre_Consumer",(IF($G1556="Recycled Post-Consumer","Recycled_Post_Consumer",(IF($G1556="Sustainably Sourced","Sustainably_sourced",(IF($G1556="Recycled pre-consumer organic","GOTS_recycled_organic","")))))))))))))))))),"")</f>
        <v/>
      </c>
      <c r="AE1556" t="e" cm="1">
        <f t="array" aca="1" ref="AE1556" ca="1">IF($I1556="",IF(INDIRECT("$F"&amp;$S1556)="","",IF(LEFT(INDIRECT("$F"&amp;$S1556),3)="GRS","GRS_RCS_RM",IF((LEFT(INDIRECT("$F"&amp;$S1556),3))="RCS","GRS_RCS_RM",IF(INDIRECT("$F"&amp;$S1556)="OCS (No Label)","OCS_Conversion_RM",IF(LEFT(INDIRECT("$F"&amp;$S1556),3)="OCS","OCS_RM",IF(RIGHT(INDIRECT("$F"&amp;$S1556),10)="conversion","GOTS_RM_conversion",IF((LEFT(INDIRECT("$F"&amp;$S1556),4))="GOTS","GOTS_RM","Responsible_RM"))))))),"DELETERM")</f>
        <v>#VALUE!</v>
      </c>
      <c r="AF1556" t="e" cm="1">
        <f t="array" aca="1" ref="AF1556" ca="1">IF($S1556="","",INDIRECT("$Z"&amp;$S1556))</f>
        <v>#VALUE!</v>
      </c>
      <c r="AG1556" t="str">
        <f t="shared" si="478"/>
        <v/>
      </c>
      <c r="AH1556" t="str" cm="1">
        <f t="array" aca="1" ref="AH1556" ca="1">IFERROR(INDIRECT("$ag"&amp;S1556),"")</f>
        <v/>
      </c>
      <c r="AI1556" t="e" cm="1">
        <f t="array" aca="1" ref="AI1556" ca="1">INDIRECT("O"&amp;S1556)</f>
        <v>#VALUE!</v>
      </c>
      <c r="AJ1556" t="str">
        <f t="shared" si="479"/>
        <v/>
      </c>
    </row>
    <row r="1557" spans="1:36" ht="16.5" customHeight="1">
      <c r="A1557" s="130"/>
      <c r="B1557" s="136"/>
      <c r="C1557" s="137"/>
      <c r="D1557" s="146"/>
      <c r="E1557" s="146"/>
      <c r="F1557" s="137"/>
      <c r="G1557" s="147"/>
      <c r="H1557" s="147"/>
      <c r="I1557" s="147"/>
      <c r="J1557" s="147"/>
      <c r="K1557" s="38"/>
      <c r="L1557" s="144"/>
      <c r="M1557" s="144"/>
      <c r="N1557" s="61"/>
      <c r="O1557" s="314"/>
      <c r="Q1557" t="str">
        <f t="shared" si="474"/>
        <v/>
      </c>
      <c r="S1557" t="e">
        <f t="shared" ca="1" si="483"/>
        <v>#VALUE!</v>
      </c>
      <c r="T1557" t="e">
        <f t="shared" ca="1" si="480"/>
        <v>#VALUE!</v>
      </c>
      <c r="U1557">
        <f t="shared" si="484"/>
        <v>1488</v>
      </c>
      <c r="V1557">
        <v>124.50000000001</v>
      </c>
      <c r="W1557">
        <f t="shared" si="467"/>
        <v>124</v>
      </c>
      <c r="X1557" t="str" cm="1">
        <f t="array" aca="1" ref="X1557" ca="1">IFERROR(INDEX('PC&amp;PD'!$A$1:$AS$19,ROW('PC&amp;PD'!$A$19),MATCH(INDIRECT(T1557),'PC&amp;PD'!$A$1:$AS$1,0)),"")</f>
        <v/>
      </c>
      <c r="AA1557" t="str">
        <f t="shared" si="475"/>
        <v/>
      </c>
      <c r="AB1557" t="str">
        <f t="shared" si="476"/>
        <v/>
      </c>
      <c r="AC1557" t="e">
        <f t="shared" ca="1" si="477"/>
        <v>#VALUE!</v>
      </c>
      <c r="AD1557" t="str" cm="1">
        <f t="array" aca="1" ref="AD1557" ca="1">IFERROR(IF((LEFT(INDIRECT("$F"&amp;$S1557),4))="GOTS",IF($G1557="Organic","GOTS_Organic_raw",(IF($G1557="Responsible","GOTS_Responsible",(IF($G1557="No Attribute (Conventional)","GOTS_conventional",(IF($G1557="Recycled Pre/Post-Consumer","GOTS_pre_post",(IF($G1557="In-Conversion","GOTS_in_conversion",(IF($G1557="Sustainably Sourced","Sustainably_sourced",(IF($G1557="Recycled pre-consumer organic","GOTS_recycled_organic",""))))))))))))),IF($G1557="Organic","Organic",(IF($G1557="Responsible","Responsible",(IF($G1557="No Attribute (Conventional)","No_Attribute_Conventional",(IF($G1557="Recycled Pre/Post-Consumer","Recycled_Pre_Post_Consumer",(IF($G1557="In-Conversion","In_Conversion",(IF($G1557="Recycled Pre-Consumer","Recycled_Pre_Consumer",(IF($G1557="Recycled Post-Consumer","Recycled_Post_Consumer",(IF($G1557="Sustainably Sourced","Sustainably_sourced",(IF($G1557="Recycled pre-consumer organic","GOTS_recycled_organic","")))))))))))))))))),"")</f>
        <v/>
      </c>
      <c r="AE1557" t="e" cm="1">
        <f t="array" aca="1" ref="AE1557" ca="1">IF($I1557="",IF(INDIRECT("$F"&amp;$S1557)="","",IF(LEFT(INDIRECT("$F"&amp;$S1557),3)="GRS","GRS_RCS_RM",IF((LEFT(INDIRECT("$F"&amp;$S1557),3))="RCS","GRS_RCS_RM",IF(INDIRECT("$F"&amp;$S1557)="OCS (No Label)","OCS_Conversion_RM",IF(LEFT(INDIRECT("$F"&amp;$S1557),3)="OCS","OCS_RM",IF(RIGHT(INDIRECT("$F"&amp;$S1557),10)="conversion","GOTS_RM_conversion",IF((LEFT(INDIRECT("$F"&amp;$S1557),4))="GOTS","GOTS_RM","Responsible_RM"))))))),"DELETERM")</f>
        <v>#VALUE!</v>
      </c>
      <c r="AF1557" t="e" cm="1">
        <f t="array" aca="1" ref="AF1557" ca="1">IF($S1557="","",INDIRECT("$Z"&amp;$S1557))</f>
        <v>#VALUE!</v>
      </c>
      <c r="AG1557" t="str">
        <f t="shared" si="478"/>
        <v/>
      </c>
      <c r="AH1557" t="str" cm="1">
        <f t="array" aca="1" ref="AH1557" ca="1">IFERROR(INDIRECT("$ag"&amp;S1557),"")</f>
        <v/>
      </c>
      <c r="AI1557" t="e" cm="1">
        <f t="array" aca="1" ref="AI1557" ca="1">INDIRECT("O"&amp;S1557)</f>
        <v>#VALUE!</v>
      </c>
      <c r="AJ1557" t="str">
        <f t="shared" si="479"/>
        <v/>
      </c>
    </row>
    <row r="1558" spans="1:36" ht="16.5" customHeight="1">
      <c r="A1558" s="130"/>
      <c r="B1558" s="136"/>
      <c r="C1558" s="137"/>
      <c r="D1558" s="146"/>
      <c r="E1558" s="146"/>
      <c r="F1558" s="137"/>
      <c r="G1558" s="147"/>
      <c r="H1558" s="147"/>
      <c r="I1558" s="147"/>
      <c r="J1558" s="147"/>
      <c r="K1558" s="38"/>
      <c r="L1558" s="144"/>
      <c r="M1558" s="144"/>
      <c r="N1558" s="61"/>
      <c r="O1558" s="314"/>
      <c r="Q1558" t="str">
        <f t="shared" si="474"/>
        <v/>
      </c>
      <c r="S1558" t="e">
        <f t="shared" ca="1" si="483"/>
        <v>#VALUE!</v>
      </c>
      <c r="T1558" t="e">
        <f t="shared" ca="1" si="480"/>
        <v>#VALUE!</v>
      </c>
      <c r="U1558">
        <f t="shared" si="484"/>
        <v>1488</v>
      </c>
      <c r="V1558">
        <v>124.58333333334301</v>
      </c>
      <c r="W1558">
        <f t="shared" ref="W1558:W1621" si="487">ROUNDDOWN(V1558,0)</f>
        <v>124</v>
      </c>
      <c r="X1558" t="str" cm="1">
        <f t="array" aca="1" ref="X1558" ca="1">IFERROR(INDEX('PC&amp;PD'!$A$1:$AS$19,ROW('PC&amp;PD'!$A$19),MATCH(INDIRECT(T1558),'PC&amp;PD'!$A$1:$AS$1,0)),"")</f>
        <v/>
      </c>
      <c r="AA1558" t="str">
        <f t="shared" si="475"/>
        <v/>
      </c>
      <c r="AB1558" t="str">
        <f t="shared" si="476"/>
        <v/>
      </c>
      <c r="AC1558" t="e">
        <f t="shared" ca="1" si="477"/>
        <v>#VALUE!</v>
      </c>
      <c r="AD1558" t="str" cm="1">
        <f t="array" aca="1" ref="AD1558" ca="1">IFERROR(IF((LEFT(INDIRECT("$F"&amp;$S1558),4))="GOTS",IF($G1558="Organic","GOTS_Organic_raw",(IF($G1558="Responsible","GOTS_Responsible",(IF($G1558="No Attribute (Conventional)","GOTS_conventional",(IF($G1558="Recycled Pre/Post-Consumer","GOTS_pre_post",(IF($G1558="In-Conversion","GOTS_in_conversion",(IF($G1558="Sustainably Sourced","Sustainably_sourced",(IF($G1558="Recycled pre-consumer organic","GOTS_recycled_organic",""))))))))))))),IF($G1558="Organic","Organic",(IF($G1558="Responsible","Responsible",(IF($G1558="No Attribute (Conventional)","No_Attribute_Conventional",(IF($G1558="Recycled Pre/Post-Consumer","Recycled_Pre_Post_Consumer",(IF($G1558="In-Conversion","In_Conversion",(IF($G1558="Recycled Pre-Consumer","Recycled_Pre_Consumer",(IF($G1558="Recycled Post-Consumer","Recycled_Post_Consumer",(IF($G1558="Sustainably Sourced","Sustainably_sourced",(IF($G1558="Recycled pre-consumer organic","GOTS_recycled_organic","")))))))))))))))))),"")</f>
        <v/>
      </c>
      <c r="AE1558" t="e" cm="1">
        <f t="array" aca="1" ref="AE1558" ca="1">IF($I1558="",IF(INDIRECT("$F"&amp;$S1558)="","",IF(LEFT(INDIRECT("$F"&amp;$S1558),3)="GRS","GRS_RCS_RM",IF((LEFT(INDIRECT("$F"&amp;$S1558),3))="RCS","GRS_RCS_RM",IF(INDIRECT("$F"&amp;$S1558)="OCS (No Label)","OCS_Conversion_RM",IF(LEFT(INDIRECT("$F"&amp;$S1558),3)="OCS","OCS_RM",IF(RIGHT(INDIRECT("$F"&amp;$S1558),10)="conversion","GOTS_RM_conversion",IF((LEFT(INDIRECT("$F"&amp;$S1558),4))="GOTS","GOTS_RM","Responsible_RM"))))))),"DELETERM")</f>
        <v>#VALUE!</v>
      </c>
      <c r="AF1558" t="e" cm="1">
        <f t="array" aca="1" ref="AF1558" ca="1">IF($S1558="","",INDIRECT("$Z"&amp;$S1558))</f>
        <v>#VALUE!</v>
      </c>
      <c r="AG1558" t="str">
        <f t="shared" si="478"/>
        <v/>
      </c>
      <c r="AH1558" t="str" cm="1">
        <f t="array" aca="1" ref="AH1558" ca="1">IFERROR(INDIRECT("$ag"&amp;S1558),"")</f>
        <v/>
      </c>
      <c r="AI1558" t="e" cm="1">
        <f t="array" aca="1" ref="AI1558" ca="1">INDIRECT("O"&amp;S1558)</f>
        <v>#VALUE!</v>
      </c>
      <c r="AJ1558" t="str">
        <f t="shared" si="479"/>
        <v/>
      </c>
    </row>
    <row r="1559" spans="1:36" ht="16.5" customHeight="1">
      <c r="A1559" s="130"/>
      <c r="B1559" s="136"/>
      <c r="C1559" s="137"/>
      <c r="D1559" s="146"/>
      <c r="E1559" s="146"/>
      <c r="F1559" s="137"/>
      <c r="G1559" s="147"/>
      <c r="H1559" s="147"/>
      <c r="I1559" s="147"/>
      <c r="J1559" s="147"/>
      <c r="K1559" s="38"/>
      <c r="L1559" s="144"/>
      <c r="M1559" s="144"/>
      <c r="N1559" s="61"/>
      <c r="O1559" s="314"/>
      <c r="Q1559" t="str">
        <f t="shared" si="474"/>
        <v/>
      </c>
      <c r="S1559" t="e">
        <f t="shared" ca="1" si="483"/>
        <v>#VALUE!</v>
      </c>
      <c r="T1559" t="e">
        <f t="shared" ca="1" si="480"/>
        <v>#VALUE!</v>
      </c>
      <c r="U1559">
        <f t="shared" si="484"/>
        <v>1488</v>
      </c>
      <c r="V1559">
        <v>124.66666666667599</v>
      </c>
      <c r="W1559">
        <f t="shared" si="487"/>
        <v>124</v>
      </c>
      <c r="X1559" t="str" cm="1">
        <f t="array" aca="1" ref="X1559" ca="1">IFERROR(INDEX('PC&amp;PD'!$A$1:$AS$19,ROW('PC&amp;PD'!$A$19),MATCH(INDIRECT(T1559),'PC&amp;PD'!$A$1:$AS$1,0)),"")</f>
        <v/>
      </c>
      <c r="AA1559" t="str">
        <f t="shared" si="475"/>
        <v/>
      </c>
      <c r="AB1559" t="str">
        <f t="shared" si="476"/>
        <v/>
      </c>
      <c r="AC1559" t="e">
        <f t="shared" ca="1" si="477"/>
        <v>#VALUE!</v>
      </c>
      <c r="AD1559" t="str" cm="1">
        <f t="array" aca="1" ref="AD1559" ca="1">IFERROR(IF((LEFT(INDIRECT("$F"&amp;$S1559),4))="GOTS",IF($G1559="Organic","GOTS_Organic_raw",(IF($G1559="Responsible","GOTS_Responsible",(IF($G1559="No Attribute (Conventional)","GOTS_conventional",(IF($G1559="Recycled Pre/Post-Consumer","GOTS_pre_post",(IF($G1559="In-Conversion","GOTS_in_conversion",(IF($G1559="Sustainably Sourced","Sustainably_sourced",(IF($G1559="Recycled pre-consumer organic","GOTS_recycled_organic",""))))))))))))),IF($G1559="Organic","Organic",(IF($G1559="Responsible","Responsible",(IF($G1559="No Attribute (Conventional)","No_Attribute_Conventional",(IF($G1559="Recycled Pre/Post-Consumer","Recycled_Pre_Post_Consumer",(IF($G1559="In-Conversion","In_Conversion",(IF($G1559="Recycled Pre-Consumer","Recycled_Pre_Consumer",(IF($G1559="Recycled Post-Consumer","Recycled_Post_Consumer",(IF($G1559="Sustainably Sourced","Sustainably_sourced",(IF($G1559="Recycled pre-consumer organic","GOTS_recycled_organic","")))))))))))))))))),"")</f>
        <v/>
      </c>
      <c r="AE1559" t="e" cm="1">
        <f t="array" aca="1" ref="AE1559" ca="1">IF($I1559="",IF(INDIRECT("$F"&amp;$S1559)="","",IF(LEFT(INDIRECT("$F"&amp;$S1559),3)="GRS","GRS_RCS_RM",IF((LEFT(INDIRECT("$F"&amp;$S1559),3))="RCS","GRS_RCS_RM",IF(INDIRECT("$F"&amp;$S1559)="OCS (No Label)","OCS_Conversion_RM",IF(LEFT(INDIRECT("$F"&amp;$S1559),3)="OCS","OCS_RM",IF(RIGHT(INDIRECT("$F"&amp;$S1559),10)="conversion","GOTS_RM_conversion",IF((LEFT(INDIRECT("$F"&amp;$S1559),4))="GOTS","GOTS_RM","Responsible_RM"))))))),"DELETERM")</f>
        <v>#VALUE!</v>
      </c>
      <c r="AF1559" t="e" cm="1">
        <f t="array" aca="1" ref="AF1559" ca="1">IF($S1559="","",INDIRECT("$Z"&amp;$S1559))</f>
        <v>#VALUE!</v>
      </c>
      <c r="AG1559" t="str">
        <f t="shared" si="478"/>
        <v/>
      </c>
      <c r="AH1559" t="str" cm="1">
        <f t="array" aca="1" ref="AH1559" ca="1">IFERROR(INDIRECT("$ag"&amp;S1559),"")</f>
        <v/>
      </c>
      <c r="AI1559" t="e" cm="1">
        <f t="array" aca="1" ref="AI1559" ca="1">INDIRECT("O"&amp;S1559)</f>
        <v>#VALUE!</v>
      </c>
      <c r="AJ1559" t="str">
        <f t="shared" si="479"/>
        <v/>
      </c>
    </row>
    <row r="1560" spans="1:36" ht="16.5" customHeight="1">
      <c r="A1560" s="130"/>
      <c r="B1560" s="136"/>
      <c r="C1560" s="137"/>
      <c r="D1560" s="146"/>
      <c r="E1560" s="146"/>
      <c r="F1560" s="137"/>
      <c r="G1560" s="147"/>
      <c r="H1560" s="147"/>
      <c r="I1560" s="147"/>
      <c r="J1560" s="147"/>
      <c r="K1560" s="38"/>
      <c r="L1560" s="144"/>
      <c r="M1560" s="144"/>
      <c r="N1560" s="61"/>
      <c r="O1560" s="314"/>
      <c r="Q1560" t="str">
        <f t="shared" si="474"/>
        <v/>
      </c>
      <c r="S1560" t="e">
        <f t="shared" ca="1" si="483"/>
        <v>#VALUE!</v>
      </c>
      <c r="T1560" t="e">
        <f t="shared" ca="1" si="480"/>
        <v>#VALUE!</v>
      </c>
      <c r="U1560">
        <f t="shared" si="484"/>
        <v>1488</v>
      </c>
      <c r="V1560">
        <v>124.75000000001</v>
      </c>
      <c r="W1560">
        <f t="shared" si="487"/>
        <v>124</v>
      </c>
      <c r="X1560" t="str" cm="1">
        <f t="array" aca="1" ref="X1560" ca="1">IFERROR(INDEX('PC&amp;PD'!$A$1:$AS$19,ROW('PC&amp;PD'!$A$19),MATCH(INDIRECT(T1560),'PC&amp;PD'!$A$1:$AS$1,0)),"")</f>
        <v/>
      </c>
      <c r="AA1560" t="str">
        <f t="shared" si="475"/>
        <v/>
      </c>
      <c r="AB1560" t="str">
        <f t="shared" si="476"/>
        <v/>
      </c>
      <c r="AC1560" t="e">
        <f t="shared" ca="1" si="477"/>
        <v>#VALUE!</v>
      </c>
      <c r="AD1560" t="str" cm="1">
        <f t="array" aca="1" ref="AD1560" ca="1">IFERROR(IF((LEFT(INDIRECT("$F"&amp;$S1560),4))="GOTS",IF($G1560="Organic","GOTS_Organic_raw",(IF($G1560="Responsible","GOTS_Responsible",(IF($G1560="No Attribute (Conventional)","GOTS_conventional",(IF($G1560="Recycled Pre/Post-Consumer","GOTS_pre_post",(IF($G1560="In-Conversion","GOTS_in_conversion",(IF($G1560="Sustainably Sourced","Sustainably_sourced",(IF($G1560="Recycled pre-consumer organic","GOTS_recycled_organic",""))))))))))))),IF($G1560="Organic","Organic",(IF($G1560="Responsible","Responsible",(IF($G1560="No Attribute (Conventional)","No_Attribute_Conventional",(IF($G1560="Recycled Pre/Post-Consumer","Recycled_Pre_Post_Consumer",(IF($G1560="In-Conversion","In_Conversion",(IF($G1560="Recycled Pre-Consumer","Recycled_Pre_Consumer",(IF($G1560="Recycled Post-Consumer","Recycled_Post_Consumer",(IF($G1560="Sustainably Sourced","Sustainably_sourced",(IF($G1560="Recycled pre-consumer organic","GOTS_recycled_organic","")))))))))))))))))),"")</f>
        <v/>
      </c>
      <c r="AE1560" t="e" cm="1">
        <f t="array" aca="1" ref="AE1560" ca="1">IF($I1560="",IF(INDIRECT("$F"&amp;$S1560)="","",IF(LEFT(INDIRECT("$F"&amp;$S1560),3)="GRS","GRS_RCS_RM",IF((LEFT(INDIRECT("$F"&amp;$S1560),3))="RCS","GRS_RCS_RM",IF(INDIRECT("$F"&amp;$S1560)="OCS (No Label)","OCS_Conversion_RM",IF(LEFT(INDIRECT("$F"&amp;$S1560),3)="OCS","OCS_RM",IF(RIGHT(INDIRECT("$F"&amp;$S1560),10)="conversion","GOTS_RM_conversion",IF((LEFT(INDIRECT("$F"&amp;$S1560),4))="GOTS","GOTS_RM","Responsible_RM"))))))),"DELETERM")</f>
        <v>#VALUE!</v>
      </c>
      <c r="AF1560" t="e" cm="1">
        <f t="array" aca="1" ref="AF1560" ca="1">IF($S1560="","",INDIRECT("$Z"&amp;$S1560))</f>
        <v>#VALUE!</v>
      </c>
      <c r="AG1560" t="str">
        <f t="shared" si="478"/>
        <v/>
      </c>
      <c r="AH1560" t="str" cm="1">
        <f t="array" aca="1" ref="AH1560" ca="1">IFERROR(INDIRECT("$ag"&amp;S1560),"")</f>
        <v/>
      </c>
      <c r="AI1560" t="e" cm="1">
        <f t="array" aca="1" ref="AI1560" ca="1">INDIRECT("O"&amp;S1560)</f>
        <v>#VALUE!</v>
      </c>
      <c r="AJ1560" t="str">
        <f t="shared" si="479"/>
        <v/>
      </c>
    </row>
    <row r="1561" spans="1:36" ht="16.5" customHeight="1">
      <c r="A1561" s="130"/>
      <c r="B1561" s="136"/>
      <c r="C1561" s="137"/>
      <c r="D1561" s="146"/>
      <c r="E1561" s="146"/>
      <c r="F1561" s="137"/>
      <c r="G1561" s="147"/>
      <c r="H1561" s="147"/>
      <c r="I1561" s="147"/>
      <c r="J1561" s="147"/>
      <c r="K1561" s="38"/>
      <c r="L1561" s="144"/>
      <c r="M1561" s="144"/>
      <c r="N1561" s="61"/>
      <c r="O1561" s="314"/>
      <c r="Q1561" t="str">
        <f t="shared" si="474"/>
        <v/>
      </c>
      <c r="S1561" t="e">
        <f t="shared" ca="1" si="483"/>
        <v>#VALUE!</v>
      </c>
      <c r="T1561" t="e">
        <f t="shared" ca="1" si="480"/>
        <v>#VALUE!</v>
      </c>
      <c r="U1561">
        <f t="shared" si="484"/>
        <v>1488</v>
      </c>
      <c r="V1561">
        <v>124.83333333334301</v>
      </c>
      <c r="W1561">
        <f t="shared" si="487"/>
        <v>124</v>
      </c>
      <c r="X1561" t="str" cm="1">
        <f t="array" aca="1" ref="X1561" ca="1">IFERROR(INDEX('PC&amp;PD'!$A$1:$AS$19,ROW('PC&amp;PD'!$A$19),MATCH(INDIRECT(T1561),'PC&amp;PD'!$A$1:$AS$1,0)),"")</f>
        <v/>
      </c>
      <c r="AA1561" t="str">
        <f t="shared" si="475"/>
        <v/>
      </c>
      <c r="AB1561" t="str">
        <f t="shared" si="476"/>
        <v/>
      </c>
      <c r="AC1561" t="e">
        <f t="shared" ca="1" si="477"/>
        <v>#VALUE!</v>
      </c>
      <c r="AD1561" t="str" cm="1">
        <f t="array" aca="1" ref="AD1561" ca="1">IFERROR(IF((LEFT(INDIRECT("$F"&amp;$S1561),4))="GOTS",IF($G1561="Organic","GOTS_Organic_raw",(IF($G1561="Responsible","GOTS_Responsible",(IF($G1561="No Attribute (Conventional)","GOTS_conventional",(IF($G1561="Recycled Pre/Post-Consumer","GOTS_pre_post",(IF($G1561="In-Conversion","GOTS_in_conversion",(IF($G1561="Sustainably Sourced","Sustainably_sourced",(IF($G1561="Recycled pre-consumer organic","GOTS_recycled_organic",""))))))))))))),IF($G1561="Organic","Organic",(IF($G1561="Responsible","Responsible",(IF($G1561="No Attribute (Conventional)","No_Attribute_Conventional",(IF($G1561="Recycled Pre/Post-Consumer","Recycled_Pre_Post_Consumer",(IF($G1561="In-Conversion","In_Conversion",(IF($G1561="Recycled Pre-Consumer","Recycled_Pre_Consumer",(IF($G1561="Recycled Post-Consumer","Recycled_Post_Consumer",(IF($G1561="Sustainably Sourced","Sustainably_sourced",(IF($G1561="Recycled pre-consumer organic","GOTS_recycled_organic","")))))))))))))))))),"")</f>
        <v/>
      </c>
      <c r="AE1561" t="e" cm="1">
        <f t="array" aca="1" ref="AE1561" ca="1">IF($I1561="",IF(INDIRECT("$F"&amp;$S1561)="","",IF(LEFT(INDIRECT("$F"&amp;$S1561),3)="GRS","GRS_RCS_RM",IF((LEFT(INDIRECT("$F"&amp;$S1561),3))="RCS","GRS_RCS_RM",IF(INDIRECT("$F"&amp;$S1561)="OCS (No Label)","OCS_Conversion_RM",IF(LEFT(INDIRECT("$F"&amp;$S1561),3)="OCS","OCS_RM",IF(RIGHT(INDIRECT("$F"&amp;$S1561),10)="conversion","GOTS_RM_conversion",IF((LEFT(INDIRECT("$F"&amp;$S1561),4))="GOTS","GOTS_RM","Responsible_RM"))))))),"DELETERM")</f>
        <v>#VALUE!</v>
      </c>
      <c r="AF1561" t="e" cm="1">
        <f t="array" aca="1" ref="AF1561" ca="1">IF($S1561="","",INDIRECT("$Z"&amp;$S1561))</f>
        <v>#VALUE!</v>
      </c>
      <c r="AG1561" t="str">
        <f t="shared" si="478"/>
        <v/>
      </c>
      <c r="AH1561" t="str" cm="1">
        <f t="array" aca="1" ref="AH1561" ca="1">IFERROR(INDIRECT("$ag"&amp;S1561),"")</f>
        <v/>
      </c>
      <c r="AI1561" t="e" cm="1">
        <f t="array" aca="1" ref="AI1561" ca="1">INDIRECT("O"&amp;S1561)</f>
        <v>#VALUE!</v>
      </c>
      <c r="AJ1561" t="str">
        <f t="shared" si="479"/>
        <v/>
      </c>
    </row>
    <row r="1562" spans="1:36" ht="16.5" customHeight="1" thickBot="1">
      <c r="A1562" s="131"/>
      <c r="B1562" s="138"/>
      <c r="C1562" s="139"/>
      <c r="D1562" s="148"/>
      <c r="E1562" s="148"/>
      <c r="F1562" s="139"/>
      <c r="G1562" s="149"/>
      <c r="H1562" s="149"/>
      <c r="I1562" s="149"/>
      <c r="J1562" s="149"/>
      <c r="K1562" s="39"/>
      <c r="L1562" s="145"/>
      <c r="M1562" s="145"/>
      <c r="N1562" s="62"/>
      <c r="O1562" s="315"/>
      <c r="Q1562" t="str">
        <f t="shared" si="474"/>
        <v/>
      </c>
      <c r="S1562" t="e">
        <f t="shared" ca="1" si="483"/>
        <v>#VALUE!</v>
      </c>
      <c r="T1562" t="e">
        <f t="shared" ca="1" si="480"/>
        <v>#VALUE!</v>
      </c>
      <c r="U1562">
        <f t="shared" si="484"/>
        <v>1488</v>
      </c>
      <c r="V1562">
        <v>124.91666666667599</v>
      </c>
      <c r="W1562">
        <f t="shared" si="487"/>
        <v>124</v>
      </c>
      <c r="X1562" t="str" cm="1">
        <f t="array" aca="1" ref="X1562" ca="1">IFERROR(INDEX('PC&amp;PD'!$A$1:$AS$19,ROW('PC&amp;PD'!$A$19),MATCH(INDIRECT(T1562),'PC&amp;PD'!$A$1:$AS$1,0)),"")</f>
        <v/>
      </c>
      <c r="AA1562" t="str">
        <f t="shared" si="475"/>
        <v/>
      </c>
      <c r="AB1562" t="str">
        <f t="shared" si="476"/>
        <v/>
      </c>
      <c r="AC1562" t="e">
        <f t="shared" ca="1" si="477"/>
        <v>#VALUE!</v>
      </c>
      <c r="AD1562" t="str" cm="1">
        <f t="array" aca="1" ref="AD1562" ca="1">IFERROR(IF((LEFT(INDIRECT("$F"&amp;$S1562),4))="GOTS",IF($G1562="Organic","GOTS_Organic_raw",(IF($G1562="Responsible","GOTS_Responsible",(IF($G1562="No Attribute (Conventional)","GOTS_conventional",(IF($G1562="Recycled Pre/Post-Consumer","GOTS_pre_post",(IF($G1562="In-Conversion","GOTS_in_conversion",(IF($G1562="Sustainably Sourced","Sustainably_sourced",(IF($G1562="Recycled pre-consumer organic","GOTS_recycled_organic",""))))))))))))),IF($G1562="Organic","Organic",(IF($G1562="Responsible","Responsible",(IF($G1562="No Attribute (Conventional)","No_Attribute_Conventional",(IF($G1562="Recycled Pre/Post-Consumer","Recycled_Pre_Post_Consumer",(IF($G1562="In-Conversion","In_Conversion",(IF($G1562="Recycled Pre-Consumer","Recycled_Pre_Consumer",(IF($G1562="Recycled Post-Consumer","Recycled_Post_Consumer",(IF($G1562="Sustainably Sourced","Sustainably_sourced",(IF($G1562="Recycled pre-consumer organic","GOTS_recycled_organic","")))))))))))))))))),"")</f>
        <v/>
      </c>
      <c r="AE1562" t="e" cm="1">
        <f t="array" aca="1" ref="AE1562" ca="1">IF($I1562="",IF(INDIRECT("$F"&amp;$S1562)="","",IF(LEFT(INDIRECT("$F"&amp;$S1562),3)="GRS","GRS_RCS_RM",IF((LEFT(INDIRECT("$F"&amp;$S1562),3))="RCS","GRS_RCS_RM",IF(INDIRECT("$F"&amp;$S1562)="OCS (No Label)","OCS_Conversion_RM",IF(LEFT(INDIRECT("$F"&amp;$S1562),3)="OCS","OCS_RM",IF(RIGHT(INDIRECT("$F"&amp;$S1562),10)="conversion","GOTS_RM_conversion",IF((LEFT(INDIRECT("$F"&amp;$S1562),4))="GOTS","GOTS_RM","Responsible_RM"))))))),"DELETERM")</f>
        <v>#VALUE!</v>
      </c>
      <c r="AF1562" t="e" cm="1">
        <f t="array" aca="1" ref="AF1562" ca="1">IF($S1562="","",INDIRECT("$Z"&amp;$S1562))</f>
        <v>#VALUE!</v>
      </c>
      <c r="AG1562" t="str">
        <f t="shared" si="478"/>
        <v/>
      </c>
      <c r="AH1562" t="str" cm="1">
        <f t="array" aca="1" ref="AH1562" ca="1">IFERROR(INDIRECT("$ag"&amp;S1562),"")</f>
        <v/>
      </c>
      <c r="AI1562" t="e" cm="1">
        <f t="array" aca="1" ref="AI1562" ca="1">INDIRECT("O"&amp;S1562)</f>
        <v>#VALUE!</v>
      </c>
      <c r="AJ1562" t="str">
        <f t="shared" si="479"/>
        <v/>
      </c>
    </row>
    <row r="1563" spans="1:36" ht="16.5" customHeight="1">
      <c r="A1563" s="128" t="str">
        <f>IF(B1563="","",COUNTA($B$63:$B1563))</f>
        <v/>
      </c>
      <c r="B1563" s="132"/>
      <c r="C1563" s="133"/>
      <c r="D1563" s="140"/>
      <c r="E1563" s="140"/>
      <c r="F1563" s="133"/>
      <c r="G1563" s="141"/>
      <c r="H1563" s="141"/>
      <c r="I1563" s="141"/>
      <c r="J1563" s="141"/>
      <c r="K1563" s="37"/>
      <c r="L1563" s="142" t="str">
        <f>IF(R1563="","",LEFT(R1563,LEN(R1563)-2))</f>
        <v/>
      </c>
      <c r="M1563" s="142"/>
      <c r="N1563" s="60"/>
      <c r="O1563" s="313"/>
      <c r="Q1563" t="str">
        <f t="shared" si="474"/>
        <v/>
      </c>
      <c r="R1563" t="str">
        <f t="shared" ref="R1563" si="488">CONCATENATE($Q1563,Q1564,Q1565,Q1566,Q1567,Q1568,$Q1569,$Q1570,$Q1571,$Q1572,$Q1573,$Q1574)</f>
        <v/>
      </c>
      <c r="S1563" t="e">
        <f t="shared" ca="1" si="483"/>
        <v>#VALUE!</v>
      </c>
      <c r="T1563" t="e">
        <f t="shared" ca="1" si="480"/>
        <v>#VALUE!</v>
      </c>
      <c r="U1563">
        <f t="shared" si="484"/>
        <v>1500</v>
      </c>
      <c r="V1563">
        <v>125.00000000001</v>
      </c>
      <c r="W1563">
        <f t="shared" si="487"/>
        <v>125</v>
      </c>
      <c r="X1563" t="str" cm="1">
        <f t="array" aca="1" ref="X1563" ca="1">IFERROR(INDEX('PC&amp;PD'!$A$1:$AS$19,ROW('PC&amp;PD'!$A$19),MATCH(INDIRECT(T1563),'PC&amp;PD'!$A$1:$AS$1,0)),"")</f>
        <v/>
      </c>
      <c r="Z1563" t="str">
        <f t="shared" ref="Z1563" si="489">IFERROR(IF($F1563="OCS 100","OCS (OCS 100)",IF($F1563="OCS Blended","OCS (OCS Blended)",IF($F1563="OCS (No Label)","OCS (No Label)",IF($F1563="RCS 100","RCS (RCS 100)",IF($F1563="RCS Blended","RCS (RCS Blended)",IF($F1563="GRS","GRS (GRS)",IF($F1563="GRS (No Label)", "GRS (No Label)",IF($F1563="RDS","RDS (RDS)",IF($F1563="RWS","RWS (RWS)",IF($F1563="RAS","RAS (RAS)",IF($F1563="RMS","RMS (RMS)",IF($F1563="GOTS Organic","GOTS (Organic)",IF($F1563="GOTS Made with organic","GOTS (Made with Organic)",IF($F1563="GOTS Organic - in conversion","GOTS (Organic - In Conversion)",IF($F1563="GOTS Made with organic - in conversion","GOTS (Made with Organic - In Conversion)",""))))))))))))))),"")</f>
        <v/>
      </c>
      <c r="AA1563" t="str">
        <f t="shared" si="475"/>
        <v/>
      </c>
      <c r="AB1563" t="str">
        <f t="shared" si="476"/>
        <v/>
      </c>
      <c r="AC1563" t="e">
        <f t="shared" ca="1" si="477"/>
        <v>#VALUE!</v>
      </c>
      <c r="AD1563" t="str" cm="1">
        <f t="array" aca="1" ref="AD1563" ca="1">IFERROR(IF((LEFT(INDIRECT("$F"&amp;$S1563),4))="GOTS",IF($G1563="Organic","GOTS_Organic_raw",(IF($G1563="Responsible","GOTS_Responsible",(IF($G1563="No Attribute (Conventional)","GOTS_conventional",(IF($G1563="Recycled Pre/Post-Consumer","GOTS_pre_post",(IF($G1563="In-Conversion","GOTS_in_conversion",(IF($G1563="Sustainably Sourced","Sustainably_sourced",(IF($G1563="Recycled pre-consumer organic","GOTS_recycled_organic",""))))))))))))),IF($G1563="Organic","Organic",(IF($G1563="Responsible","Responsible",(IF($G1563="No Attribute (Conventional)","No_Attribute_Conventional",(IF($G1563="Recycled Pre/Post-Consumer","Recycled_Pre_Post_Consumer",(IF($G1563="In-Conversion","In_Conversion",(IF($G1563="Recycled Pre-Consumer","Recycled_Pre_Consumer",(IF($G1563="Recycled Post-Consumer","Recycled_Post_Consumer",(IF($G1563="Sustainably Sourced","Sustainably_sourced",(IF($G1563="Recycled pre-consumer organic","GOTS_recycled_organic","")))))))))))))))))),"")</f>
        <v/>
      </c>
      <c r="AE1563" t="e" cm="1">
        <f t="array" aca="1" ref="AE1563" ca="1">IF($I1563="",IF(INDIRECT("$F"&amp;$S1563)="","",IF(LEFT(INDIRECT("$F"&amp;$S1563),3)="GRS","GRS_RCS_RM",IF((LEFT(INDIRECT("$F"&amp;$S1563),3))="RCS","GRS_RCS_RM",IF(INDIRECT("$F"&amp;$S1563)="OCS (No Label)","OCS_Conversion_RM",IF(LEFT(INDIRECT("$F"&amp;$S1563),3)="OCS","OCS_RM",IF(RIGHT(INDIRECT("$F"&amp;$S1563),10)="conversion","GOTS_RM_conversion",IF((LEFT(INDIRECT("$F"&amp;$S1563),4))="GOTS","GOTS_RM","Responsible_RM"))))))),"DELETERM")</f>
        <v>#VALUE!</v>
      </c>
      <c r="AF1563" t="e" cm="1">
        <f t="array" aca="1" ref="AF1563" ca="1">IF($S1563="","",INDIRECT("$Z"&amp;$S1563))</f>
        <v>#VALUE!</v>
      </c>
      <c r="AG1563" t="str">
        <f t="shared" si="478"/>
        <v/>
      </c>
      <c r="AH1563" t="str" cm="1">
        <f t="array" aca="1" ref="AH1563" ca="1">IFERROR(INDIRECT("$ag"&amp;S1563),"")</f>
        <v/>
      </c>
      <c r="AI1563" t="e" cm="1">
        <f t="array" aca="1" ref="AI1563" ca="1">INDIRECT("O"&amp;S1563)</f>
        <v>#VALUE!</v>
      </c>
      <c r="AJ1563" t="str">
        <f t="shared" si="479"/>
        <v/>
      </c>
    </row>
    <row r="1564" spans="1:36" ht="16.5" customHeight="1">
      <c r="A1564" s="129"/>
      <c r="B1564" s="134"/>
      <c r="C1564" s="135"/>
      <c r="D1564" s="146"/>
      <c r="E1564" s="146"/>
      <c r="F1564" s="135"/>
      <c r="G1564" s="147"/>
      <c r="H1564" s="147"/>
      <c r="I1564" s="147"/>
      <c r="J1564" s="147"/>
      <c r="K1564" s="38"/>
      <c r="L1564" s="143"/>
      <c r="M1564" s="143"/>
      <c r="N1564" s="61"/>
      <c r="O1564" s="314"/>
      <c r="Q1564" t="str">
        <f t="shared" si="474"/>
        <v/>
      </c>
      <c r="S1564" t="e">
        <f t="shared" ca="1" si="483"/>
        <v>#VALUE!</v>
      </c>
      <c r="T1564" t="e">
        <f t="shared" ca="1" si="480"/>
        <v>#VALUE!</v>
      </c>
      <c r="U1564">
        <f t="shared" si="484"/>
        <v>1500</v>
      </c>
      <c r="V1564">
        <v>125.08333333334301</v>
      </c>
      <c r="W1564">
        <f t="shared" si="487"/>
        <v>125</v>
      </c>
      <c r="X1564" t="str" cm="1">
        <f t="array" aca="1" ref="X1564" ca="1">IFERROR(INDEX('PC&amp;PD'!$A$1:$AS$19,ROW('PC&amp;PD'!$A$19),MATCH(INDIRECT(T1564),'PC&amp;PD'!$A$1:$AS$1,0)),"")</f>
        <v/>
      </c>
      <c r="AA1564" t="str">
        <f t="shared" si="475"/>
        <v/>
      </c>
      <c r="AB1564" t="str">
        <f t="shared" si="476"/>
        <v/>
      </c>
      <c r="AC1564" t="e">
        <f t="shared" ca="1" si="477"/>
        <v>#VALUE!</v>
      </c>
      <c r="AD1564" t="str" cm="1">
        <f t="array" aca="1" ref="AD1564" ca="1">IFERROR(IF((LEFT(INDIRECT("$F"&amp;$S1564),4))="GOTS",IF($G1564="Organic","GOTS_Organic_raw",(IF($G1564="Responsible","GOTS_Responsible",(IF($G1564="No Attribute (Conventional)","GOTS_conventional",(IF($G1564="Recycled Pre/Post-Consumer","GOTS_pre_post",(IF($G1564="In-Conversion","GOTS_in_conversion",(IF($G1564="Sustainably Sourced","Sustainably_sourced",(IF($G1564="Recycled pre-consumer organic","GOTS_recycled_organic",""))))))))))))),IF($G1564="Organic","Organic",(IF($G1564="Responsible","Responsible",(IF($G1564="No Attribute (Conventional)","No_Attribute_Conventional",(IF($G1564="Recycled Pre/Post-Consumer","Recycled_Pre_Post_Consumer",(IF($G1564="In-Conversion","In_Conversion",(IF($G1564="Recycled Pre-Consumer","Recycled_Pre_Consumer",(IF($G1564="Recycled Post-Consumer","Recycled_Post_Consumer",(IF($G1564="Sustainably Sourced","Sustainably_sourced",(IF($G1564="Recycled pre-consumer organic","GOTS_recycled_organic","")))))))))))))))))),"")</f>
        <v/>
      </c>
      <c r="AE1564" t="e" cm="1">
        <f t="array" aca="1" ref="AE1564" ca="1">IF($I1564="",IF(INDIRECT("$F"&amp;$S1564)="","",IF(LEFT(INDIRECT("$F"&amp;$S1564),3)="GRS","GRS_RCS_RM",IF((LEFT(INDIRECT("$F"&amp;$S1564),3))="RCS","GRS_RCS_RM",IF(INDIRECT("$F"&amp;$S1564)="OCS (No Label)","OCS_Conversion_RM",IF(LEFT(INDIRECT("$F"&amp;$S1564),3)="OCS","OCS_RM",IF(RIGHT(INDIRECT("$F"&amp;$S1564),10)="conversion","GOTS_RM_conversion",IF((LEFT(INDIRECT("$F"&amp;$S1564),4))="GOTS","GOTS_RM","Responsible_RM"))))))),"DELETERM")</f>
        <v>#VALUE!</v>
      </c>
      <c r="AF1564" t="e" cm="1">
        <f t="array" aca="1" ref="AF1564" ca="1">IF($S1564="","",INDIRECT("$Z"&amp;$S1564))</f>
        <v>#VALUE!</v>
      </c>
      <c r="AG1564" t="str">
        <f t="shared" si="478"/>
        <v/>
      </c>
      <c r="AH1564" t="str" cm="1">
        <f t="array" aca="1" ref="AH1564" ca="1">IFERROR(INDIRECT("$ag"&amp;S1564),"")</f>
        <v/>
      </c>
      <c r="AI1564" t="e" cm="1">
        <f t="array" aca="1" ref="AI1564" ca="1">INDIRECT("O"&amp;S1564)</f>
        <v>#VALUE!</v>
      </c>
      <c r="AJ1564" t="str">
        <f t="shared" si="479"/>
        <v/>
      </c>
    </row>
    <row r="1565" spans="1:36" ht="16.5" customHeight="1">
      <c r="A1565" s="129"/>
      <c r="B1565" s="134"/>
      <c r="C1565" s="135"/>
      <c r="D1565" s="146"/>
      <c r="E1565" s="146"/>
      <c r="F1565" s="135"/>
      <c r="G1565" s="147"/>
      <c r="H1565" s="147"/>
      <c r="I1565" s="147"/>
      <c r="J1565" s="147"/>
      <c r="K1565" s="38"/>
      <c r="L1565" s="143"/>
      <c r="M1565" s="143"/>
      <c r="N1565" s="61"/>
      <c r="O1565" s="314"/>
      <c r="Q1565" t="str">
        <f t="shared" si="474"/>
        <v/>
      </c>
      <c r="S1565" t="e">
        <f t="shared" ca="1" si="483"/>
        <v>#VALUE!</v>
      </c>
      <c r="T1565" t="e">
        <f t="shared" ca="1" si="480"/>
        <v>#VALUE!</v>
      </c>
      <c r="U1565">
        <f t="shared" si="484"/>
        <v>1500</v>
      </c>
      <c r="V1565">
        <v>125.16666666667599</v>
      </c>
      <c r="W1565">
        <f t="shared" si="487"/>
        <v>125</v>
      </c>
      <c r="X1565" t="str" cm="1">
        <f t="array" aca="1" ref="X1565" ca="1">IFERROR(INDEX('PC&amp;PD'!$A$1:$AS$19,ROW('PC&amp;PD'!$A$19),MATCH(INDIRECT(T1565),'PC&amp;PD'!$A$1:$AS$1,0)),"")</f>
        <v/>
      </c>
      <c r="AA1565" t="str">
        <f t="shared" si="475"/>
        <v/>
      </c>
      <c r="AB1565" t="str">
        <f t="shared" si="476"/>
        <v/>
      </c>
      <c r="AC1565" t="e">
        <f t="shared" ca="1" si="477"/>
        <v>#VALUE!</v>
      </c>
      <c r="AD1565" t="str" cm="1">
        <f t="array" aca="1" ref="AD1565" ca="1">IFERROR(IF((LEFT(INDIRECT("$F"&amp;$S1565),4))="GOTS",IF($G1565="Organic","GOTS_Organic_raw",(IF($G1565="Responsible","GOTS_Responsible",(IF($G1565="No Attribute (Conventional)","GOTS_conventional",(IF($G1565="Recycled Pre/Post-Consumer","GOTS_pre_post",(IF($G1565="In-Conversion","GOTS_in_conversion",(IF($G1565="Sustainably Sourced","Sustainably_sourced",(IF($G1565="Recycled pre-consumer organic","GOTS_recycled_organic",""))))))))))))),IF($G1565="Organic","Organic",(IF($G1565="Responsible","Responsible",(IF($G1565="No Attribute (Conventional)","No_Attribute_Conventional",(IF($G1565="Recycled Pre/Post-Consumer","Recycled_Pre_Post_Consumer",(IF($G1565="In-Conversion","In_Conversion",(IF($G1565="Recycled Pre-Consumer","Recycled_Pre_Consumer",(IF($G1565="Recycled Post-Consumer","Recycled_Post_Consumer",(IF($G1565="Sustainably Sourced","Sustainably_sourced",(IF($G1565="Recycled pre-consumer organic","GOTS_recycled_organic","")))))))))))))))))),"")</f>
        <v/>
      </c>
      <c r="AE1565" t="e" cm="1">
        <f t="array" aca="1" ref="AE1565" ca="1">IF($I1565="",IF(INDIRECT("$F"&amp;$S1565)="","",IF(LEFT(INDIRECT("$F"&amp;$S1565),3)="GRS","GRS_RCS_RM",IF((LEFT(INDIRECT("$F"&amp;$S1565),3))="RCS","GRS_RCS_RM",IF(INDIRECT("$F"&amp;$S1565)="OCS (No Label)","OCS_Conversion_RM",IF(LEFT(INDIRECT("$F"&amp;$S1565),3)="OCS","OCS_RM",IF(RIGHT(INDIRECT("$F"&amp;$S1565),10)="conversion","GOTS_RM_conversion",IF((LEFT(INDIRECT("$F"&amp;$S1565),4))="GOTS","GOTS_RM","Responsible_RM"))))))),"DELETERM")</f>
        <v>#VALUE!</v>
      </c>
      <c r="AF1565" t="e" cm="1">
        <f t="array" aca="1" ref="AF1565" ca="1">IF($S1565="","",INDIRECT("$Z"&amp;$S1565))</f>
        <v>#VALUE!</v>
      </c>
      <c r="AG1565" t="str">
        <f t="shared" si="478"/>
        <v/>
      </c>
      <c r="AH1565" t="str" cm="1">
        <f t="array" aca="1" ref="AH1565" ca="1">IFERROR(INDIRECT("$ag"&amp;S1565),"")</f>
        <v/>
      </c>
      <c r="AI1565" t="e" cm="1">
        <f t="array" aca="1" ref="AI1565" ca="1">INDIRECT("O"&amp;S1565)</f>
        <v>#VALUE!</v>
      </c>
      <c r="AJ1565" t="str">
        <f t="shared" si="479"/>
        <v/>
      </c>
    </row>
    <row r="1566" spans="1:36" ht="16.5" customHeight="1">
      <c r="A1566" s="129"/>
      <c r="B1566" s="134"/>
      <c r="C1566" s="135"/>
      <c r="D1566" s="146"/>
      <c r="E1566" s="146"/>
      <c r="F1566" s="135"/>
      <c r="G1566" s="147"/>
      <c r="H1566" s="147"/>
      <c r="I1566" s="147"/>
      <c r="J1566" s="147"/>
      <c r="K1566" s="38"/>
      <c r="L1566" s="143"/>
      <c r="M1566" s="143"/>
      <c r="N1566" s="61"/>
      <c r="O1566" s="314"/>
      <c r="Q1566" t="str">
        <f t="shared" si="474"/>
        <v/>
      </c>
      <c r="S1566" t="e">
        <f t="shared" ca="1" si="483"/>
        <v>#VALUE!</v>
      </c>
      <c r="T1566" t="e">
        <f t="shared" ca="1" si="480"/>
        <v>#VALUE!</v>
      </c>
      <c r="U1566">
        <f t="shared" si="484"/>
        <v>1500</v>
      </c>
      <c r="V1566">
        <v>125.25000000001</v>
      </c>
      <c r="W1566">
        <f t="shared" si="487"/>
        <v>125</v>
      </c>
      <c r="X1566" t="str" cm="1">
        <f t="array" aca="1" ref="X1566" ca="1">IFERROR(INDEX('PC&amp;PD'!$A$1:$AS$19,ROW('PC&amp;PD'!$A$19),MATCH(INDIRECT(T1566),'PC&amp;PD'!$A$1:$AS$1,0)),"")</f>
        <v/>
      </c>
      <c r="AA1566" t="str">
        <f t="shared" si="475"/>
        <v/>
      </c>
      <c r="AB1566" t="str">
        <f t="shared" si="476"/>
        <v/>
      </c>
      <c r="AC1566" t="e">
        <f t="shared" ca="1" si="477"/>
        <v>#VALUE!</v>
      </c>
      <c r="AD1566" t="str" cm="1">
        <f t="array" aca="1" ref="AD1566" ca="1">IFERROR(IF((LEFT(INDIRECT("$F"&amp;$S1566),4))="GOTS",IF($G1566="Organic","GOTS_Organic_raw",(IF($G1566="Responsible","GOTS_Responsible",(IF($G1566="No Attribute (Conventional)","GOTS_conventional",(IF($G1566="Recycled Pre/Post-Consumer","GOTS_pre_post",(IF($G1566="In-Conversion","GOTS_in_conversion",(IF($G1566="Sustainably Sourced","Sustainably_sourced",(IF($G1566="Recycled pre-consumer organic","GOTS_recycled_organic",""))))))))))))),IF($G1566="Organic","Organic",(IF($G1566="Responsible","Responsible",(IF($G1566="No Attribute (Conventional)","No_Attribute_Conventional",(IF($G1566="Recycled Pre/Post-Consumer","Recycled_Pre_Post_Consumer",(IF($G1566="In-Conversion","In_Conversion",(IF($G1566="Recycled Pre-Consumer","Recycled_Pre_Consumer",(IF($G1566="Recycled Post-Consumer","Recycled_Post_Consumer",(IF($G1566="Sustainably Sourced","Sustainably_sourced",(IF($G1566="Recycled pre-consumer organic","GOTS_recycled_organic","")))))))))))))))))),"")</f>
        <v/>
      </c>
      <c r="AE1566" t="e" cm="1">
        <f t="array" aca="1" ref="AE1566" ca="1">IF($I1566="",IF(INDIRECT("$F"&amp;$S1566)="","",IF(LEFT(INDIRECT("$F"&amp;$S1566),3)="GRS","GRS_RCS_RM",IF((LEFT(INDIRECT("$F"&amp;$S1566),3))="RCS","GRS_RCS_RM",IF(INDIRECT("$F"&amp;$S1566)="OCS (No Label)","OCS_Conversion_RM",IF(LEFT(INDIRECT("$F"&amp;$S1566),3)="OCS","OCS_RM",IF(RIGHT(INDIRECT("$F"&amp;$S1566),10)="conversion","GOTS_RM_conversion",IF((LEFT(INDIRECT("$F"&amp;$S1566),4))="GOTS","GOTS_RM","Responsible_RM"))))))),"DELETERM")</f>
        <v>#VALUE!</v>
      </c>
      <c r="AF1566" t="e" cm="1">
        <f t="array" aca="1" ref="AF1566" ca="1">IF($S1566="","",INDIRECT("$Z"&amp;$S1566))</f>
        <v>#VALUE!</v>
      </c>
      <c r="AG1566" t="str">
        <f t="shared" si="478"/>
        <v/>
      </c>
      <c r="AH1566" t="str" cm="1">
        <f t="array" aca="1" ref="AH1566" ca="1">IFERROR(INDIRECT("$ag"&amp;S1566),"")</f>
        <v/>
      </c>
      <c r="AI1566" t="e" cm="1">
        <f t="array" aca="1" ref="AI1566" ca="1">INDIRECT("O"&amp;S1566)</f>
        <v>#VALUE!</v>
      </c>
      <c r="AJ1566" t="str">
        <f t="shared" si="479"/>
        <v/>
      </c>
    </row>
    <row r="1567" spans="1:36" ht="16.5" customHeight="1">
      <c r="A1567" s="129"/>
      <c r="B1567" s="134"/>
      <c r="C1567" s="135"/>
      <c r="D1567" s="146"/>
      <c r="E1567" s="146"/>
      <c r="F1567" s="135"/>
      <c r="G1567" s="147"/>
      <c r="H1567" s="147"/>
      <c r="I1567" s="147"/>
      <c r="J1567" s="147"/>
      <c r="K1567" s="38"/>
      <c r="L1567" s="143"/>
      <c r="M1567" s="143"/>
      <c r="N1567" s="61"/>
      <c r="O1567" s="314"/>
      <c r="Q1567" t="str">
        <f t="shared" si="474"/>
        <v/>
      </c>
      <c r="S1567" t="e">
        <f t="shared" ca="1" si="483"/>
        <v>#VALUE!</v>
      </c>
      <c r="T1567" t="e">
        <f t="shared" ca="1" si="480"/>
        <v>#VALUE!</v>
      </c>
      <c r="U1567">
        <f t="shared" si="484"/>
        <v>1500</v>
      </c>
      <c r="V1567">
        <v>125.33333333334301</v>
      </c>
      <c r="W1567">
        <f t="shared" si="487"/>
        <v>125</v>
      </c>
      <c r="X1567" t="str" cm="1">
        <f t="array" aca="1" ref="X1567" ca="1">IFERROR(INDEX('PC&amp;PD'!$A$1:$AS$19,ROW('PC&amp;PD'!$A$19),MATCH(INDIRECT(T1567),'PC&amp;PD'!$A$1:$AS$1,0)),"")</f>
        <v/>
      </c>
      <c r="AA1567" t="str">
        <f t="shared" si="475"/>
        <v/>
      </c>
      <c r="AB1567" t="str">
        <f t="shared" si="476"/>
        <v/>
      </c>
      <c r="AC1567" t="e">
        <f t="shared" ca="1" si="477"/>
        <v>#VALUE!</v>
      </c>
      <c r="AD1567" t="str" cm="1">
        <f t="array" aca="1" ref="AD1567" ca="1">IFERROR(IF((LEFT(INDIRECT("$F"&amp;$S1567),4))="GOTS",IF($G1567="Organic","GOTS_Organic_raw",(IF($G1567="Responsible","GOTS_Responsible",(IF($G1567="No Attribute (Conventional)","GOTS_conventional",(IF($G1567="Recycled Pre/Post-Consumer","GOTS_pre_post",(IF($G1567="In-Conversion","GOTS_in_conversion",(IF($G1567="Sustainably Sourced","Sustainably_sourced",(IF($G1567="Recycled pre-consumer organic","GOTS_recycled_organic",""))))))))))))),IF($G1567="Organic","Organic",(IF($G1567="Responsible","Responsible",(IF($G1567="No Attribute (Conventional)","No_Attribute_Conventional",(IF($G1567="Recycled Pre/Post-Consumer","Recycled_Pre_Post_Consumer",(IF($G1567="In-Conversion","In_Conversion",(IF($G1567="Recycled Pre-Consumer","Recycled_Pre_Consumer",(IF($G1567="Recycled Post-Consumer","Recycled_Post_Consumer",(IF($G1567="Sustainably Sourced","Sustainably_sourced",(IF($G1567="Recycled pre-consumer organic","GOTS_recycled_organic","")))))))))))))))))),"")</f>
        <v/>
      </c>
      <c r="AE1567" t="e" cm="1">
        <f t="array" aca="1" ref="AE1567" ca="1">IF($I1567="",IF(INDIRECT("$F"&amp;$S1567)="","",IF(LEFT(INDIRECT("$F"&amp;$S1567),3)="GRS","GRS_RCS_RM",IF((LEFT(INDIRECT("$F"&amp;$S1567),3))="RCS","GRS_RCS_RM",IF(INDIRECT("$F"&amp;$S1567)="OCS (No Label)","OCS_Conversion_RM",IF(LEFT(INDIRECT("$F"&amp;$S1567),3)="OCS","OCS_RM",IF(RIGHT(INDIRECT("$F"&amp;$S1567),10)="conversion","GOTS_RM_conversion",IF((LEFT(INDIRECT("$F"&amp;$S1567),4))="GOTS","GOTS_RM","Responsible_RM"))))))),"DELETERM")</f>
        <v>#VALUE!</v>
      </c>
      <c r="AF1567" t="e" cm="1">
        <f t="array" aca="1" ref="AF1567" ca="1">IF($S1567="","",INDIRECT("$Z"&amp;$S1567))</f>
        <v>#VALUE!</v>
      </c>
      <c r="AG1567" t="str">
        <f t="shared" si="478"/>
        <v/>
      </c>
      <c r="AH1567" t="str" cm="1">
        <f t="array" aca="1" ref="AH1567" ca="1">IFERROR(INDIRECT("$ag"&amp;S1567),"")</f>
        <v/>
      </c>
      <c r="AI1567" t="e" cm="1">
        <f t="array" aca="1" ref="AI1567" ca="1">INDIRECT("O"&amp;S1567)</f>
        <v>#VALUE!</v>
      </c>
      <c r="AJ1567" t="str">
        <f t="shared" si="479"/>
        <v/>
      </c>
    </row>
    <row r="1568" spans="1:36" ht="16.5" customHeight="1">
      <c r="A1568" s="129"/>
      <c r="B1568" s="134"/>
      <c r="C1568" s="135"/>
      <c r="D1568" s="146"/>
      <c r="E1568" s="146"/>
      <c r="F1568" s="135"/>
      <c r="G1568" s="147"/>
      <c r="H1568" s="147"/>
      <c r="I1568" s="147"/>
      <c r="J1568" s="147"/>
      <c r="K1568" s="38"/>
      <c r="L1568" s="143"/>
      <c r="M1568" s="143"/>
      <c r="N1568" s="61"/>
      <c r="O1568" s="314"/>
      <c r="Q1568" t="str">
        <f t="shared" si="474"/>
        <v/>
      </c>
      <c r="S1568" t="e">
        <f t="shared" ca="1" si="483"/>
        <v>#VALUE!</v>
      </c>
      <c r="T1568" t="e">
        <f t="shared" ca="1" si="480"/>
        <v>#VALUE!</v>
      </c>
      <c r="U1568">
        <f t="shared" si="484"/>
        <v>1500</v>
      </c>
      <c r="V1568">
        <v>125.416666666677</v>
      </c>
      <c r="W1568">
        <f t="shared" si="487"/>
        <v>125</v>
      </c>
      <c r="X1568" t="str" cm="1">
        <f t="array" aca="1" ref="X1568" ca="1">IFERROR(INDEX('PC&amp;PD'!$A$1:$AS$19,ROW('PC&amp;PD'!$A$19),MATCH(INDIRECT(T1568),'PC&amp;PD'!$A$1:$AS$1,0)),"")</f>
        <v/>
      </c>
      <c r="AA1568" t="str">
        <f t="shared" si="475"/>
        <v/>
      </c>
      <c r="AB1568" t="str">
        <f t="shared" si="476"/>
        <v/>
      </c>
      <c r="AC1568" t="e">
        <f t="shared" ca="1" si="477"/>
        <v>#VALUE!</v>
      </c>
      <c r="AD1568" t="str" cm="1">
        <f t="array" aca="1" ref="AD1568" ca="1">IFERROR(IF((LEFT(INDIRECT("$F"&amp;$S1568),4))="GOTS",IF($G1568="Organic","GOTS_Organic_raw",(IF($G1568="Responsible","GOTS_Responsible",(IF($G1568="No Attribute (Conventional)","GOTS_conventional",(IF($G1568="Recycled Pre/Post-Consumer","GOTS_pre_post",(IF($G1568="In-Conversion","GOTS_in_conversion",(IF($G1568="Sustainably Sourced","Sustainably_sourced",(IF($G1568="Recycled pre-consumer organic","GOTS_recycled_organic",""))))))))))))),IF($G1568="Organic","Organic",(IF($G1568="Responsible","Responsible",(IF($G1568="No Attribute (Conventional)","No_Attribute_Conventional",(IF($G1568="Recycled Pre/Post-Consumer","Recycled_Pre_Post_Consumer",(IF($G1568="In-Conversion","In_Conversion",(IF($G1568="Recycled Pre-Consumer","Recycled_Pre_Consumer",(IF($G1568="Recycled Post-Consumer","Recycled_Post_Consumer",(IF($G1568="Sustainably Sourced","Sustainably_sourced",(IF($G1568="Recycled pre-consumer organic","GOTS_recycled_organic","")))))))))))))))))),"")</f>
        <v/>
      </c>
      <c r="AE1568" t="e" cm="1">
        <f t="array" aca="1" ref="AE1568" ca="1">IF($I1568="",IF(INDIRECT("$F"&amp;$S1568)="","",IF(LEFT(INDIRECT("$F"&amp;$S1568),3)="GRS","GRS_RCS_RM",IF((LEFT(INDIRECT("$F"&amp;$S1568),3))="RCS","GRS_RCS_RM",IF(INDIRECT("$F"&amp;$S1568)="OCS (No Label)","OCS_Conversion_RM",IF(LEFT(INDIRECT("$F"&amp;$S1568),3)="OCS","OCS_RM",IF(RIGHT(INDIRECT("$F"&amp;$S1568),10)="conversion","GOTS_RM_conversion",IF((LEFT(INDIRECT("$F"&amp;$S1568),4))="GOTS","GOTS_RM","Responsible_RM"))))))),"DELETERM")</f>
        <v>#VALUE!</v>
      </c>
      <c r="AF1568" t="e" cm="1">
        <f t="array" aca="1" ref="AF1568" ca="1">IF($S1568="","",INDIRECT("$Z"&amp;$S1568))</f>
        <v>#VALUE!</v>
      </c>
      <c r="AG1568" t="str">
        <f t="shared" si="478"/>
        <v/>
      </c>
      <c r="AH1568" t="str" cm="1">
        <f t="array" aca="1" ref="AH1568" ca="1">IFERROR(INDIRECT("$ag"&amp;S1568),"")</f>
        <v/>
      </c>
      <c r="AI1568" t="e" cm="1">
        <f t="array" aca="1" ref="AI1568" ca="1">INDIRECT("O"&amp;S1568)</f>
        <v>#VALUE!</v>
      </c>
      <c r="AJ1568" t="str">
        <f t="shared" si="479"/>
        <v/>
      </c>
    </row>
    <row r="1569" spans="1:36" ht="16.5" customHeight="1">
      <c r="A1569" s="130"/>
      <c r="B1569" s="136"/>
      <c r="C1569" s="137"/>
      <c r="D1569" s="146"/>
      <c r="E1569" s="146"/>
      <c r="F1569" s="137"/>
      <c r="G1569" s="147"/>
      <c r="H1569" s="147"/>
      <c r="I1569" s="147"/>
      <c r="J1569" s="147"/>
      <c r="K1569" s="38"/>
      <c r="L1569" s="144"/>
      <c r="M1569" s="144"/>
      <c r="N1569" s="61"/>
      <c r="O1569" s="314"/>
      <c r="Q1569" t="str">
        <f t="shared" si="474"/>
        <v/>
      </c>
      <c r="S1569" t="e">
        <f t="shared" ca="1" si="483"/>
        <v>#VALUE!</v>
      </c>
      <c r="T1569" t="e">
        <f t="shared" ca="1" si="480"/>
        <v>#VALUE!</v>
      </c>
      <c r="U1569">
        <f t="shared" si="484"/>
        <v>1500</v>
      </c>
      <c r="V1569">
        <v>125.50000000001</v>
      </c>
      <c r="W1569">
        <f t="shared" si="487"/>
        <v>125</v>
      </c>
      <c r="X1569" t="str" cm="1">
        <f t="array" aca="1" ref="X1569" ca="1">IFERROR(INDEX('PC&amp;PD'!$A$1:$AS$19,ROW('PC&amp;PD'!$A$19),MATCH(INDIRECT(T1569),'PC&amp;PD'!$A$1:$AS$1,0)),"")</f>
        <v/>
      </c>
      <c r="AA1569" t="str">
        <f t="shared" si="475"/>
        <v/>
      </c>
      <c r="AB1569" t="str">
        <f t="shared" si="476"/>
        <v/>
      </c>
      <c r="AC1569" t="e">
        <f t="shared" ca="1" si="477"/>
        <v>#VALUE!</v>
      </c>
      <c r="AD1569" t="str" cm="1">
        <f t="array" aca="1" ref="AD1569" ca="1">IFERROR(IF((LEFT(INDIRECT("$F"&amp;$S1569),4))="GOTS",IF($G1569="Organic","GOTS_Organic_raw",(IF($G1569="Responsible","GOTS_Responsible",(IF($G1569="No Attribute (Conventional)","GOTS_conventional",(IF($G1569="Recycled Pre/Post-Consumer","GOTS_pre_post",(IF($G1569="In-Conversion","GOTS_in_conversion",(IF($G1569="Sustainably Sourced","Sustainably_sourced",(IF($G1569="Recycled pre-consumer organic","GOTS_recycled_organic",""))))))))))))),IF($G1569="Organic","Organic",(IF($G1569="Responsible","Responsible",(IF($G1569="No Attribute (Conventional)","No_Attribute_Conventional",(IF($G1569="Recycled Pre/Post-Consumer","Recycled_Pre_Post_Consumer",(IF($G1569="In-Conversion","In_Conversion",(IF($G1569="Recycled Pre-Consumer","Recycled_Pre_Consumer",(IF($G1569="Recycled Post-Consumer","Recycled_Post_Consumer",(IF($G1569="Sustainably Sourced","Sustainably_sourced",(IF($G1569="Recycled pre-consumer organic","GOTS_recycled_organic","")))))))))))))))))),"")</f>
        <v/>
      </c>
      <c r="AE1569" t="e" cm="1">
        <f t="array" aca="1" ref="AE1569" ca="1">IF($I1569="",IF(INDIRECT("$F"&amp;$S1569)="","",IF(LEFT(INDIRECT("$F"&amp;$S1569),3)="GRS","GRS_RCS_RM",IF((LEFT(INDIRECT("$F"&amp;$S1569),3))="RCS","GRS_RCS_RM",IF(INDIRECT("$F"&amp;$S1569)="OCS (No Label)","OCS_Conversion_RM",IF(LEFT(INDIRECT("$F"&amp;$S1569),3)="OCS","OCS_RM",IF(RIGHT(INDIRECT("$F"&amp;$S1569),10)="conversion","GOTS_RM_conversion",IF((LEFT(INDIRECT("$F"&amp;$S1569),4))="GOTS","GOTS_RM","Responsible_RM"))))))),"DELETERM")</f>
        <v>#VALUE!</v>
      </c>
      <c r="AF1569" t="e" cm="1">
        <f t="array" aca="1" ref="AF1569" ca="1">IF($S1569="","",INDIRECT("$Z"&amp;$S1569))</f>
        <v>#VALUE!</v>
      </c>
      <c r="AG1569" t="str">
        <f t="shared" si="478"/>
        <v/>
      </c>
      <c r="AH1569" t="str" cm="1">
        <f t="array" aca="1" ref="AH1569" ca="1">IFERROR(INDIRECT("$ag"&amp;S1569),"")</f>
        <v/>
      </c>
      <c r="AI1569" t="e" cm="1">
        <f t="array" aca="1" ref="AI1569" ca="1">INDIRECT("O"&amp;S1569)</f>
        <v>#VALUE!</v>
      </c>
      <c r="AJ1569" t="str">
        <f t="shared" si="479"/>
        <v/>
      </c>
    </row>
    <row r="1570" spans="1:36" ht="16.5" customHeight="1">
      <c r="A1570" s="130"/>
      <c r="B1570" s="136"/>
      <c r="C1570" s="137"/>
      <c r="D1570" s="146"/>
      <c r="E1570" s="146"/>
      <c r="F1570" s="137"/>
      <c r="G1570" s="147"/>
      <c r="H1570" s="147"/>
      <c r="I1570" s="147"/>
      <c r="J1570" s="147"/>
      <c r="K1570" s="38"/>
      <c r="L1570" s="144"/>
      <c r="M1570" s="144"/>
      <c r="N1570" s="61"/>
      <c r="O1570" s="314"/>
      <c r="Q1570" t="str">
        <f t="shared" si="474"/>
        <v/>
      </c>
      <c r="S1570" t="e">
        <f t="shared" ca="1" si="483"/>
        <v>#VALUE!</v>
      </c>
      <c r="T1570" t="e">
        <f t="shared" ca="1" si="480"/>
        <v>#VALUE!</v>
      </c>
      <c r="U1570">
        <f t="shared" si="484"/>
        <v>1500</v>
      </c>
      <c r="V1570">
        <v>125.58333333334301</v>
      </c>
      <c r="W1570">
        <f t="shared" si="487"/>
        <v>125</v>
      </c>
      <c r="X1570" t="str" cm="1">
        <f t="array" aca="1" ref="X1570" ca="1">IFERROR(INDEX('PC&amp;PD'!$A$1:$AS$19,ROW('PC&amp;PD'!$A$19),MATCH(INDIRECT(T1570),'PC&amp;PD'!$A$1:$AS$1,0)),"")</f>
        <v/>
      </c>
      <c r="AA1570" t="str">
        <f t="shared" si="475"/>
        <v/>
      </c>
      <c r="AB1570" t="str">
        <f t="shared" si="476"/>
        <v/>
      </c>
      <c r="AC1570" t="e">
        <f t="shared" ca="1" si="477"/>
        <v>#VALUE!</v>
      </c>
      <c r="AD1570" t="str" cm="1">
        <f t="array" aca="1" ref="AD1570" ca="1">IFERROR(IF((LEFT(INDIRECT("$F"&amp;$S1570),4))="GOTS",IF($G1570="Organic","GOTS_Organic_raw",(IF($G1570="Responsible","GOTS_Responsible",(IF($G1570="No Attribute (Conventional)","GOTS_conventional",(IF($G1570="Recycled Pre/Post-Consumer","GOTS_pre_post",(IF($G1570="In-Conversion","GOTS_in_conversion",(IF($G1570="Sustainably Sourced","Sustainably_sourced",(IF($G1570="Recycled pre-consumer organic","GOTS_recycled_organic",""))))))))))))),IF($G1570="Organic","Organic",(IF($G1570="Responsible","Responsible",(IF($G1570="No Attribute (Conventional)","No_Attribute_Conventional",(IF($G1570="Recycled Pre/Post-Consumer","Recycled_Pre_Post_Consumer",(IF($G1570="In-Conversion","In_Conversion",(IF($G1570="Recycled Pre-Consumer","Recycled_Pre_Consumer",(IF($G1570="Recycled Post-Consumer","Recycled_Post_Consumer",(IF($G1570="Sustainably Sourced","Sustainably_sourced",(IF($G1570="Recycled pre-consumer organic","GOTS_recycled_organic","")))))))))))))))))),"")</f>
        <v/>
      </c>
      <c r="AE1570" t="e" cm="1">
        <f t="array" aca="1" ref="AE1570" ca="1">IF($I1570="",IF(INDIRECT("$F"&amp;$S1570)="","",IF(LEFT(INDIRECT("$F"&amp;$S1570),3)="GRS","GRS_RCS_RM",IF((LEFT(INDIRECT("$F"&amp;$S1570),3))="RCS","GRS_RCS_RM",IF(INDIRECT("$F"&amp;$S1570)="OCS (No Label)","OCS_Conversion_RM",IF(LEFT(INDIRECT("$F"&amp;$S1570),3)="OCS","OCS_RM",IF(RIGHT(INDIRECT("$F"&amp;$S1570),10)="conversion","GOTS_RM_conversion",IF((LEFT(INDIRECT("$F"&amp;$S1570),4))="GOTS","GOTS_RM","Responsible_RM"))))))),"DELETERM")</f>
        <v>#VALUE!</v>
      </c>
      <c r="AF1570" t="e" cm="1">
        <f t="array" aca="1" ref="AF1570" ca="1">IF($S1570="","",INDIRECT("$Z"&amp;$S1570))</f>
        <v>#VALUE!</v>
      </c>
      <c r="AG1570" t="str">
        <f t="shared" si="478"/>
        <v/>
      </c>
      <c r="AH1570" t="str" cm="1">
        <f t="array" aca="1" ref="AH1570" ca="1">IFERROR(INDIRECT("$ag"&amp;S1570),"")</f>
        <v/>
      </c>
      <c r="AI1570" t="e" cm="1">
        <f t="array" aca="1" ref="AI1570" ca="1">INDIRECT("O"&amp;S1570)</f>
        <v>#VALUE!</v>
      </c>
      <c r="AJ1570" t="str">
        <f t="shared" si="479"/>
        <v/>
      </c>
    </row>
    <row r="1571" spans="1:36" ht="16.5" customHeight="1">
      <c r="A1571" s="130"/>
      <c r="B1571" s="136"/>
      <c r="C1571" s="137"/>
      <c r="D1571" s="146"/>
      <c r="E1571" s="146"/>
      <c r="F1571" s="137"/>
      <c r="G1571" s="147"/>
      <c r="H1571" s="147"/>
      <c r="I1571" s="147"/>
      <c r="J1571" s="147"/>
      <c r="K1571" s="38"/>
      <c r="L1571" s="144"/>
      <c r="M1571" s="144"/>
      <c r="N1571" s="61"/>
      <c r="O1571" s="314"/>
      <c r="Q1571" t="str">
        <f t="shared" si="474"/>
        <v/>
      </c>
      <c r="S1571" t="e">
        <f t="shared" ca="1" si="483"/>
        <v>#VALUE!</v>
      </c>
      <c r="T1571" t="e">
        <f t="shared" ca="1" si="480"/>
        <v>#VALUE!</v>
      </c>
      <c r="U1571">
        <f t="shared" si="484"/>
        <v>1500</v>
      </c>
      <c r="V1571">
        <v>125.666666666677</v>
      </c>
      <c r="W1571">
        <f t="shared" si="487"/>
        <v>125</v>
      </c>
      <c r="X1571" t="str" cm="1">
        <f t="array" aca="1" ref="X1571" ca="1">IFERROR(INDEX('PC&amp;PD'!$A$1:$AS$19,ROW('PC&amp;PD'!$A$19),MATCH(INDIRECT(T1571),'PC&amp;PD'!$A$1:$AS$1,0)),"")</f>
        <v/>
      </c>
      <c r="AA1571" t="str">
        <f t="shared" si="475"/>
        <v/>
      </c>
      <c r="AB1571" t="str">
        <f t="shared" si="476"/>
        <v/>
      </c>
      <c r="AC1571" t="e">
        <f t="shared" ca="1" si="477"/>
        <v>#VALUE!</v>
      </c>
      <c r="AD1571" t="str" cm="1">
        <f t="array" aca="1" ref="AD1571" ca="1">IFERROR(IF((LEFT(INDIRECT("$F"&amp;$S1571),4))="GOTS",IF($G1571="Organic","GOTS_Organic_raw",(IF($G1571="Responsible","GOTS_Responsible",(IF($G1571="No Attribute (Conventional)","GOTS_conventional",(IF($G1571="Recycled Pre/Post-Consumer","GOTS_pre_post",(IF($G1571="In-Conversion","GOTS_in_conversion",(IF($G1571="Sustainably Sourced","Sustainably_sourced",(IF($G1571="Recycled pre-consumer organic","GOTS_recycled_organic",""))))))))))))),IF($G1571="Organic","Organic",(IF($G1571="Responsible","Responsible",(IF($G1571="No Attribute (Conventional)","No_Attribute_Conventional",(IF($G1571="Recycled Pre/Post-Consumer","Recycled_Pre_Post_Consumer",(IF($G1571="In-Conversion","In_Conversion",(IF($G1571="Recycled Pre-Consumer","Recycled_Pre_Consumer",(IF($G1571="Recycled Post-Consumer","Recycled_Post_Consumer",(IF($G1571="Sustainably Sourced","Sustainably_sourced",(IF($G1571="Recycled pre-consumer organic","GOTS_recycled_organic","")))))))))))))))))),"")</f>
        <v/>
      </c>
      <c r="AE1571" t="e" cm="1">
        <f t="array" aca="1" ref="AE1571" ca="1">IF($I1571="",IF(INDIRECT("$F"&amp;$S1571)="","",IF(LEFT(INDIRECT("$F"&amp;$S1571),3)="GRS","GRS_RCS_RM",IF((LEFT(INDIRECT("$F"&amp;$S1571),3))="RCS","GRS_RCS_RM",IF(INDIRECT("$F"&amp;$S1571)="OCS (No Label)","OCS_Conversion_RM",IF(LEFT(INDIRECT("$F"&amp;$S1571),3)="OCS","OCS_RM",IF(RIGHT(INDIRECT("$F"&amp;$S1571),10)="conversion","GOTS_RM_conversion",IF((LEFT(INDIRECT("$F"&amp;$S1571),4))="GOTS","GOTS_RM","Responsible_RM"))))))),"DELETERM")</f>
        <v>#VALUE!</v>
      </c>
      <c r="AF1571" t="e" cm="1">
        <f t="array" aca="1" ref="AF1571" ca="1">IF($S1571="","",INDIRECT("$Z"&amp;$S1571))</f>
        <v>#VALUE!</v>
      </c>
      <c r="AG1571" t="str">
        <f t="shared" si="478"/>
        <v/>
      </c>
      <c r="AH1571" t="str" cm="1">
        <f t="array" aca="1" ref="AH1571" ca="1">IFERROR(INDIRECT("$ag"&amp;S1571),"")</f>
        <v/>
      </c>
      <c r="AI1571" t="e" cm="1">
        <f t="array" aca="1" ref="AI1571" ca="1">INDIRECT("O"&amp;S1571)</f>
        <v>#VALUE!</v>
      </c>
      <c r="AJ1571" t="str">
        <f t="shared" si="479"/>
        <v/>
      </c>
    </row>
    <row r="1572" spans="1:36" ht="16.5" customHeight="1">
      <c r="A1572" s="130"/>
      <c r="B1572" s="136"/>
      <c r="C1572" s="137"/>
      <c r="D1572" s="146"/>
      <c r="E1572" s="146"/>
      <c r="F1572" s="137"/>
      <c r="G1572" s="147"/>
      <c r="H1572" s="147"/>
      <c r="I1572" s="147"/>
      <c r="J1572" s="147"/>
      <c r="K1572" s="38"/>
      <c r="L1572" s="144"/>
      <c r="M1572" s="144"/>
      <c r="N1572" s="61"/>
      <c r="O1572" s="314"/>
      <c r="Q1572" t="str">
        <f t="shared" si="474"/>
        <v/>
      </c>
      <c r="S1572" t="e">
        <f t="shared" ca="1" si="483"/>
        <v>#VALUE!</v>
      </c>
      <c r="T1572" t="e">
        <f t="shared" ca="1" si="480"/>
        <v>#VALUE!</v>
      </c>
      <c r="U1572">
        <f t="shared" si="484"/>
        <v>1500</v>
      </c>
      <c r="V1572">
        <v>125.75000000001</v>
      </c>
      <c r="W1572">
        <f t="shared" si="487"/>
        <v>125</v>
      </c>
      <c r="X1572" t="str" cm="1">
        <f t="array" aca="1" ref="X1572" ca="1">IFERROR(INDEX('PC&amp;PD'!$A$1:$AS$19,ROW('PC&amp;PD'!$A$19),MATCH(INDIRECT(T1572),'PC&amp;PD'!$A$1:$AS$1,0)),"")</f>
        <v/>
      </c>
      <c r="AA1572" t="str">
        <f t="shared" si="475"/>
        <v/>
      </c>
      <c r="AB1572" t="str">
        <f t="shared" si="476"/>
        <v/>
      </c>
      <c r="AC1572" t="e">
        <f t="shared" ca="1" si="477"/>
        <v>#VALUE!</v>
      </c>
      <c r="AD1572" t="str" cm="1">
        <f t="array" aca="1" ref="AD1572" ca="1">IFERROR(IF((LEFT(INDIRECT("$F"&amp;$S1572),4))="GOTS",IF($G1572="Organic","GOTS_Organic_raw",(IF($G1572="Responsible","GOTS_Responsible",(IF($G1572="No Attribute (Conventional)","GOTS_conventional",(IF($G1572="Recycled Pre/Post-Consumer","GOTS_pre_post",(IF($G1572="In-Conversion","GOTS_in_conversion",(IF($G1572="Sustainably Sourced","Sustainably_sourced",(IF($G1572="Recycled pre-consumer organic","GOTS_recycled_organic",""))))))))))))),IF($G1572="Organic","Organic",(IF($G1572="Responsible","Responsible",(IF($G1572="No Attribute (Conventional)","No_Attribute_Conventional",(IF($G1572="Recycled Pre/Post-Consumer","Recycled_Pre_Post_Consumer",(IF($G1572="In-Conversion","In_Conversion",(IF($G1572="Recycled Pre-Consumer","Recycled_Pre_Consumer",(IF($G1572="Recycled Post-Consumer","Recycled_Post_Consumer",(IF($G1572="Sustainably Sourced","Sustainably_sourced",(IF($G1572="Recycled pre-consumer organic","GOTS_recycled_organic","")))))))))))))))))),"")</f>
        <v/>
      </c>
      <c r="AE1572" t="e" cm="1">
        <f t="array" aca="1" ref="AE1572" ca="1">IF($I1572="",IF(INDIRECT("$F"&amp;$S1572)="","",IF(LEFT(INDIRECT("$F"&amp;$S1572),3)="GRS","GRS_RCS_RM",IF((LEFT(INDIRECT("$F"&amp;$S1572),3))="RCS","GRS_RCS_RM",IF(INDIRECT("$F"&amp;$S1572)="OCS (No Label)","OCS_Conversion_RM",IF(LEFT(INDIRECT("$F"&amp;$S1572),3)="OCS","OCS_RM",IF(RIGHT(INDIRECT("$F"&amp;$S1572),10)="conversion","GOTS_RM_conversion",IF((LEFT(INDIRECT("$F"&amp;$S1572),4))="GOTS","GOTS_RM","Responsible_RM"))))))),"DELETERM")</f>
        <v>#VALUE!</v>
      </c>
      <c r="AF1572" t="e" cm="1">
        <f t="array" aca="1" ref="AF1572" ca="1">IF($S1572="","",INDIRECT("$Z"&amp;$S1572))</f>
        <v>#VALUE!</v>
      </c>
      <c r="AG1572" t="str">
        <f t="shared" si="478"/>
        <v/>
      </c>
      <c r="AH1572" t="str" cm="1">
        <f t="array" aca="1" ref="AH1572" ca="1">IFERROR(INDIRECT("$ag"&amp;S1572),"")</f>
        <v/>
      </c>
      <c r="AI1572" t="e" cm="1">
        <f t="array" aca="1" ref="AI1572" ca="1">INDIRECT("O"&amp;S1572)</f>
        <v>#VALUE!</v>
      </c>
      <c r="AJ1572" t="str">
        <f t="shared" si="479"/>
        <v/>
      </c>
    </row>
    <row r="1573" spans="1:36" ht="16.5" customHeight="1">
      <c r="A1573" s="130"/>
      <c r="B1573" s="136"/>
      <c r="C1573" s="137"/>
      <c r="D1573" s="146"/>
      <c r="E1573" s="146"/>
      <c r="F1573" s="137"/>
      <c r="G1573" s="147"/>
      <c r="H1573" s="147"/>
      <c r="I1573" s="147"/>
      <c r="J1573" s="147"/>
      <c r="K1573" s="38"/>
      <c r="L1573" s="144"/>
      <c r="M1573" s="144"/>
      <c r="N1573" s="61"/>
      <c r="O1573" s="314"/>
      <c r="Q1573" t="str">
        <f t="shared" si="474"/>
        <v/>
      </c>
      <c r="S1573" t="e">
        <f t="shared" ca="1" si="483"/>
        <v>#VALUE!</v>
      </c>
      <c r="T1573" t="e">
        <f t="shared" ca="1" si="480"/>
        <v>#VALUE!</v>
      </c>
      <c r="U1573">
        <f t="shared" si="484"/>
        <v>1500</v>
      </c>
      <c r="V1573">
        <v>125.83333333334301</v>
      </c>
      <c r="W1573">
        <f t="shared" si="487"/>
        <v>125</v>
      </c>
      <c r="X1573" t="str" cm="1">
        <f t="array" aca="1" ref="X1573" ca="1">IFERROR(INDEX('PC&amp;PD'!$A$1:$AS$19,ROW('PC&amp;PD'!$A$19),MATCH(INDIRECT(T1573),'PC&amp;PD'!$A$1:$AS$1,0)),"")</f>
        <v/>
      </c>
      <c r="AA1573" t="str">
        <f t="shared" si="475"/>
        <v/>
      </c>
      <c r="AB1573" t="str">
        <f t="shared" si="476"/>
        <v/>
      </c>
      <c r="AC1573" t="e">
        <f t="shared" ca="1" si="477"/>
        <v>#VALUE!</v>
      </c>
      <c r="AD1573" t="str" cm="1">
        <f t="array" aca="1" ref="AD1573" ca="1">IFERROR(IF((LEFT(INDIRECT("$F"&amp;$S1573),4))="GOTS",IF($G1573="Organic","GOTS_Organic_raw",(IF($G1573="Responsible","GOTS_Responsible",(IF($G1573="No Attribute (Conventional)","GOTS_conventional",(IF($G1573="Recycled Pre/Post-Consumer","GOTS_pre_post",(IF($G1573="In-Conversion","GOTS_in_conversion",(IF($G1573="Sustainably Sourced","Sustainably_sourced",(IF($G1573="Recycled pre-consumer organic","GOTS_recycled_organic",""))))))))))))),IF($G1573="Organic","Organic",(IF($G1573="Responsible","Responsible",(IF($G1573="No Attribute (Conventional)","No_Attribute_Conventional",(IF($G1573="Recycled Pre/Post-Consumer","Recycled_Pre_Post_Consumer",(IF($G1573="In-Conversion","In_Conversion",(IF($G1573="Recycled Pre-Consumer","Recycled_Pre_Consumer",(IF($G1573="Recycled Post-Consumer","Recycled_Post_Consumer",(IF($G1573="Sustainably Sourced","Sustainably_sourced",(IF($G1573="Recycled pre-consumer organic","GOTS_recycled_organic","")))))))))))))))))),"")</f>
        <v/>
      </c>
      <c r="AE1573" t="e" cm="1">
        <f t="array" aca="1" ref="AE1573" ca="1">IF($I1573="",IF(INDIRECT("$F"&amp;$S1573)="","",IF(LEFT(INDIRECT("$F"&amp;$S1573),3)="GRS","GRS_RCS_RM",IF((LEFT(INDIRECT("$F"&amp;$S1573),3))="RCS","GRS_RCS_RM",IF(INDIRECT("$F"&amp;$S1573)="OCS (No Label)","OCS_Conversion_RM",IF(LEFT(INDIRECT("$F"&amp;$S1573),3)="OCS","OCS_RM",IF(RIGHT(INDIRECT("$F"&amp;$S1573),10)="conversion","GOTS_RM_conversion",IF((LEFT(INDIRECT("$F"&amp;$S1573),4))="GOTS","GOTS_RM","Responsible_RM"))))))),"DELETERM")</f>
        <v>#VALUE!</v>
      </c>
      <c r="AF1573" t="e" cm="1">
        <f t="array" aca="1" ref="AF1573" ca="1">IF($S1573="","",INDIRECT("$Z"&amp;$S1573))</f>
        <v>#VALUE!</v>
      </c>
      <c r="AG1573" t="str">
        <f t="shared" si="478"/>
        <v/>
      </c>
      <c r="AH1573" t="str" cm="1">
        <f t="array" aca="1" ref="AH1573" ca="1">IFERROR(INDIRECT("$ag"&amp;S1573),"")</f>
        <v/>
      </c>
      <c r="AI1573" t="e" cm="1">
        <f t="array" aca="1" ref="AI1573" ca="1">INDIRECT("O"&amp;S1573)</f>
        <v>#VALUE!</v>
      </c>
      <c r="AJ1573" t="str">
        <f t="shared" si="479"/>
        <v/>
      </c>
    </row>
    <row r="1574" spans="1:36" ht="16.5" customHeight="1" thickBot="1">
      <c r="A1574" s="131"/>
      <c r="B1574" s="138"/>
      <c r="C1574" s="139"/>
      <c r="D1574" s="148"/>
      <c r="E1574" s="148"/>
      <c r="F1574" s="139"/>
      <c r="G1574" s="149"/>
      <c r="H1574" s="149"/>
      <c r="I1574" s="149"/>
      <c r="J1574" s="149"/>
      <c r="K1574" s="39"/>
      <c r="L1574" s="145"/>
      <c r="M1574" s="145"/>
      <c r="N1574" s="62"/>
      <c r="O1574" s="315"/>
      <c r="Q1574" t="str">
        <f t="shared" si="474"/>
        <v/>
      </c>
      <c r="S1574" t="e">
        <f t="shared" ca="1" si="483"/>
        <v>#VALUE!</v>
      </c>
      <c r="T1574" t="e">
        <f t="shared" ca="1" si="480"/>
        <v>#VALUE!</v>
      </c>
      <c r="U1574">
        <f t="shared" si="484"/>
        <v>1500</v>
      </c>
      <c r="V1574">
        <v>125.916666666677</v>
      </c>
      <c r="W1574">
        <f t="shared" si="487"/>
        <v>125</v>
      </c>
      <c r="X1574" t="str" cm="1">
        <f t="array" aca="1" ref="X1574" ca="1">IFERROR(INDEX('PC&amp;PD'!$A$1:$AS$19,ROW('PC&amp;PD'!$A$19),MATCH(INDIRECT(T1574),'PC&amp;PD'!$A$1:$AS$1,0)),"")</f>
        <v/>
      </c>
      <c r="AA1574" t="str">
        <f t="shared" si="475"/>
        <v/>
      </c>
      <c r="AB1574" t="str">
        <f t="shared" si="476"/>
        <v/>
      </c>
      <c r="AC1574" t="e">
        <f t="shared" ca="1" si="477"/>
        <v>#VALUE!</v>
      </c>
      <c r="AD1574" t="str" cm="1">
        <f t="array" aca="1" ref="AD1574" ca="1">IFERROR(IF((LEFT(INDIRECT("$F"&amp;$S1574),4))="GOTS",IF($G1574="Organic","GOTS_Organic_raw",(IF($G1574="Responsible","GOTS_Responsible",(IF($G1574="No Attribute (Conventional)","GOTS_conventional",(IF($G1574="Recycled Pre/Post-Consumer","GOTS_pre_post",(IF($G1574="In-Conversion","GOTS_in_conversion",(IF($G1574="Sustainably Sourced","Sustainably_sourced",(IF($G1574="Recycled pre-consumer organic","GOTS_recycled_organic",""))))))))))))),IF($G1574="Organic","Organic",(IF($G1574="Responsible","Responsible",(IF($G1574="No Attribute (Conventional)","No_Attribute_Conventional",(IF($G1574="Recycled Pre/Post-Consumer","Recycled_Pre_Post_Consumer",(IF($G1574="In-Conversion","In_Conversion",(IF($G1574="Recycled Pre-Consumer","Recycled_Pre_Consumer",(IF($G1574="Recycled Post-Consumer","Recycled_Post_Consumer",(IF($G1574="Sustainably Sourced","Sustainably_sourced",(IF($G1574="Recycled pre-consumer organic","GOTS_recycled_organic","")))))))))))))))))),"")</f>
        <v/>
      </c>
      <c r="AE1574" t="e" cm="1">
        <f t="array" aca="1" ref="AE1574" ca="1">IF($I1574="",IF(INDIRECT("$F"&amp;$S1574)="","",IF(LEFT(INDIRECT("$F"&amp;$S1574),3)="GRS","GRS_RCS_RM",IF((LEFT(INDIRECT("$F"&amp;$S1574),3))="RCS","GRS_RCS_RM",IF(INDIRECT("$F"&amp;$S1574)="OCS (No Label)","OCS_Conversion_RM",IF(LEFT(INDIRECT("$F"&amp;$S1574),3)="OCS","OCS_RM",IF(RIGHT(INDIRECT("$F"&amp;$S1574),10)="conversion","GOTS_RM_conversion",IF((LEFT(INDIRECT("$F"&amp;$S1574),4))="GOTS","GOTS_RM","Responsible_RM"))))))),"DELETERM")</f>
        <v>#VALUE!</v>
      </c>
      <c r="AF1574" t="e" cm="1">
        <f t="array" aca="1" ref="AF1574" ca="1">IF($S1574="","",INDIRECT("$Z"&amp;$S1574))</f>
        <v>#VALUE!</v>
      </c>
      <c r="AG1574" t="str">
        <f t="shared" si="478"/>
        <v/>
      </c>
      <c r="AH1574" t="str" cm="1">
        <f t="array" aca="1" ref="AH1574" ca="1">IFERROR(INDIRECT("$ag"&amp;S1574),"")</f>
        <v/>
      </c>
      <c r="AI1574" t="e" cm="1">
        <f t="array" aca="1" ref="AI1574" ca="1">INDIRECT("O"&amp;S1574)</f>
        <v>#VALUE!</v>
      </c>
      <c r="AJ1574" t="str">
        <f t="shared" si="479"/>
        <v/>
      </c>
    </row>
    <row r="1575" spans="1:36" ht="16.5" customHeight="1">
      <c r="A1575" s="128" t="str">
        <f>IF(B1575="","",COUNTA($B$63:$B1575))</f>
        <v/>
      </c>
      <c r="B1575" s="132"/>
      <c r="C1575" s="133"/>
      <c r="D1575" s="140"/>
      <c r="E1575" s="140"/>
      <c r="F1575" s="133"/>
      <c r="G1575" s="141"/>
      <c r="H1575" s="141"/>
      <c r="I1575" s="141"/>
      <c r="J1575" s="141"/>
      <c r="K1575" s="37"/>
      <c r="L1575" s="142" t="str">
        <f>IF(R1575="","",LEFT(R1575,LEN(R1575)-2))</f>
        <v/>
      </c>
      <c r="M1575" s="142"/>
      <c r="N1575" s="60"/>
      <c r="O1575" s="313"/>
      <c r="Q1575" t="str">
        <f t="shared" si="474"/>
        <v/>
      </c>
      <c r="R1575" t="str">
        <f t="shared" ref="R1575" si="490">CONCATENATE($Q1575,Q1576,Q1577,Q1578,Q1579,Q1580,$Q1581,$Q1582,$Q1583,$Q1584,$Q1585,$Q1586)</f>
        <v/>
      </c>
      <c r="S1575" t="e">
        <f t="shared" ca="1" si="483"/>
        <v>#VALUE!</v>
      </c>
      <c r="T1575" t="e">
        <f t="shared" ca="1" si="480"/>
        <v>#VALUE!</v>
      </c>
      <c r="U1575">
        <f t="shared" si="484"/>
        <v>1512</v>
      </c>
      <c r="V1575">
        <v>126.00000000001</v>
      </c>
      <c r="W1575">
        <f t="shared" si="487"/>
        <v>126</v>
      </c>
      <c r="X1575" t="str" cm="1">
        <f t="array" aca="1" ref="X1575" ca="1">IFERROR(INDEX('PC&amp;PD'!$A$1:$AS$19,ROW('PC&amp;PD'!$A$19),MATCH(INDIRECT(T1575),'PC&amp;PD'!$A$1:$AS$1,0)),"")</f>
        <v/>
      </c>
      <c r="Z1575" t="str">
        <f t="shared" ref="Z1575" si="491">IFERROR(IF($F1575="OCS 100","OCS (OCS 100)",IF($F1575="OCS Blended","OCS (OCS Blended)",IF($F1575="OCS (No Label)","OCS (No Label)",IF($F1575="RCS 100","RCS (RCS 100)",IF($F1575="RCS Blended","RCS (RCS Blended)",IF($F1575="GRS","GRS (GRS)",IF($F1575="GRS (No Label)", "GRS (No Label)",IF($F1575="RDS","RDS (RDS)",IF($F1575="RWS","RWS (RWS)",IF($F1575="RAS","RAS (RAS)",IF($F1575="RMS","RMS (RMS)",IF($F1575="GOTS Organic","GOTS (Organic)",IF($F1575="GOTS Made with organic","GOTS (Made with Organic)",IF($F1575="GOTS Organic - in conversion","GOTS (Organic - In Conversion)",IF($F1575="GOTS Made with organic - in conversion","GOTS (Made with Organic - In Conversion)",""))))))))))))))),"")</f>
        <v/>
      </c>
      <c r="AA1575" t="str">
        <f t="shared" si="475"/>
        <v/>
      </c>
      <c r="AB1575" t="str">
        <f t="shared" si="476"/>
        <v/>
      </c>
      <c r="AC1575" t="e">
        <f t="shared" ca="1" si="477"/>
        <v>#VALUE!</v>
      </c>
      <c r="AD1575" t="str" cm="1">
        <f t="array" aca="1" ref="AD1575" ca="1">IFERROR(IF((LEFT(INDIRECT("$F"&amp;$S1575),4))="GOTS",IF($G1575="Organic","GOTS_Organic_raw",(IF($G1575="Responsible","GOTS_Responsible",(IF($G1575="No Attribute (Conventional)","GOTS_conventional",(IF($G1575="Recycled Pre/Post-Consumer","GOTS_pre_post",(IF($G1575="In-Conversion","GOTS_in_conversion",(IF($G1575="Sustainably Sourced","Sustainably_sourced",(IF($G1575="Recycled pre-consumer organic","GOTS_recycled_organic",""))))))))))))),IF($G1575="Organic","Organic",(IF($G1575="Responsible","Responsible",(IF($G1575="No Attribute (Conventional)","No_Attribute_Conventional",(IF($G1575="Recycled Pre/Post-Consumer","Recycled_Pre_Post_Consumer",(IF($G1575="In-Conversion","In_Conversion",(IF($G1575="Recycled Pre-Consumer","Recycled_Pre_Consumer",(IF($G1575="Recycled Post-Consumer","Recycled_Post_Consumer",(IF($G1575="Sustainably Sourced","Sustainably_sourced",(IF($G1575="Recycled pre-consumer organic","GOTS_recycled_organic","")))))))))))))))))),"")</f>
        <v/>
      </c>
      <c r="AE1575" t="e" cm="1">
        <f t="array" aca="1" ref="AE1575" ca="1">IF($I1575="",IF(INDIRECT("$F"&amp;$S1575)="","",IF(LEFT(INDIRECT("$F"&amp;$S1575),3)="GRS","GRS_RCS_RM",IF((LEFT(INDIRECT("$F"&amp;$S1575),3))="RCS","GRS_RCS_RM",IF(INDIRECT("$F"&amp;$S1575)="OCS (No Label)","OCS_Conversion_RM",IF(LEFT(INDIRECT("$F"&amp;$S1575),3)="OCS","OCS_RM",IF(RIGHT(INDIRECT("$F"&amp;$S1575),10)="conversion","GOTS_RM_conversion",IF((LEFT(INDIRECT("$F"&amp;$S1575),4))="GOTS","GOTS_RM","Responsible_RM"))))))),"DELETERM")</f>
        <v>#VALUE!</v>
      </c>
      <c r="AF1575" t="e" cm="1">
        <f t="array" aca="1" ref="AF1575" ca="1">IF($S1575="","",INDIRECT("$Z"&amp;$S1575))</f>
        <v>#VALUE!</v>
      </c>
      <c r="AG1575" t="str">
        <f t="shared" si="478"/>
        <v/>
      </c>
      <c r="AH1575" t="str" cm="1">
        <f t="array" aca="1" ref="AH1575" ca="1">IFERROR(INDIRECT("$ag"&amp;S1575),"")</f>
        <v/>
      </c>
      <c r="AI1575" t="e" cm="1">
        <f t="array" aca="1" ref="AI1575" ca="1">INDIRECT("O"&amp;S1575)</f>
        <v>#VALUE!</v>
      </c>
      <c r="AJ1575" t="str">
        <f t="shared" si="479"/>
        <v/>
      </c>
    </row>
    <row r="1576" spans="1:36" ht="16.5" customHeight="1">
      <c r="A1576" s="129"/>
      <c r="B1576" s="134"/>
      <c r="C1576" s="135"/>
      <c r="D1576" s="146"/>
      <c r="E1576" s="146"/>
      <c r="F1576" s="135"/>
      <c r="G1576" s="147"/>
      <c r="H1576" s="147"/>
      <c r="I1576" s="147"/>
      <c r="J1576" s="147"/>
      <c r="K1576" s="38"/>
      <c r="L1576" s="143"/>
      <c r="M1576" s="143"/>
      <c r="N1576" s="61"/>
      <c r="O1576" s="314"/>
      <c r="Q1576" t="str">
        <f t="shared" si="474"/>
        <v/>
      </c>
      <c r="S1576" t="e">
        <f t="shared" ca="1" si="483"/>
        <v>#VALUE!</v>
      </c>
      <c r="T1576" t="e">
        <f t="shared" ca="1" si="480"/>
        <v>#VALUE!</v>
      </c>
      <c r="U1576">
        <f t="shared" si="484"/>
        <v>1512</v>
      </c>
      <c r="V1576">
        <v>126.08333333334301</v>
      </c>
      <c r="W1576">
        <f t="shared" si="487"/>
        <v>126</v>
      </c>
      <c r="X1576" t="str" cm="1">
        <f t="array" aca="1" ref="X1576" ca="1">IFERROR(INDEX('PC&amp;PD'!$A$1:$AS$19,ROW('PC&amp;PD'!$A$19),MATCH(INDIRECT(T1576),'PC&amp;PD'!$A$1:$AS$1,0)),"")</f>
        <v/>
      </c>
      <c r="AA1576" t="str">
        <f t="shared" si="475"/>
        <v/>
      </c>
      <c r="AB1576" t="str">
        <f t="shared" si="476"/>
        <v/>
      </c>
      <c r="AC1576" t="e">
        <f t="shared" ca="1" si="477"/>
        <v>#VALUE!</v>
      </c>
      <c r="AD1576" t="str" cm="1">
        <f t="array" aca="1" ref="AD1576" ca="1">IFERROR(IF((LEFT(INDIRECT("$F"&amp;$S1576),4))="GOTS",IF($G1576="Organic","GOTS_Organic_raw",(IF($G1576="Responsible","GOTS_Responsible",(IF($G1576="No Attribute (Conventional)","GOTS_conventional",(IF($G1576="Recycled Pre/Post-Consumer","GOTS_pre_post",(IF($G1576="In-Conversion","GOTS_in_conversion",(IF($G1576="Sustainably Sourced","Sustainably_sourced",(IF($G1576="Recycled pre-consumer organic","GOTS_recycled_organic",""))))))))))))),IF($G1576="Organic","Organic",(IF($G1576="Responsible","Responsible",(IF($G1576="No Attribute (Conventional)","No_Attribute_Conventional",(IF($G1576="Recycled Pre/Post-Consumer","Recycled_Pre_Post_Consumer",(IF($G1576="In-Conversion","In_Conversion",(IF($G1576="Recycled Pre-Consumer","Recycled_Pre_Consumer",(IF($G1576="Recycled Post-Consumer","Recycled_Post_Consumer",(IF($G1576="Sustainably Sourced","Sustainably_sourced",(IF($G1576="Recycled pre-consumer organic","GOTS_recycled_organic","")))))))))))))))))),"")</f>
        <v/>
      </c>
      <c r="AE1576" t="e" cm="1">
        <f t="array" aca="1" ref="AE1576" ca="1">IF($I1576="",IF(INDIRECT("$F"&amp;$S1576)="","",IF(LEFT(INDIRECT("$F"&amp;$S1576),3)="GRS","GRS_RCS_RM",IF((LEFT(INDIRECT("$F"&amp;$S1576),3))="RCS","GRS_RCS_RM",IF(INDIRECT("$F"&amp;$S1576)="OCS (No Label)","OCS_Conversion_RM",IF(LEFT(INDIRECT("$F"&amp;$S1576),3)="OCS","OCS_RM",IF(RIGHT(INDIRECT("$F"&amp;$S1576),10)="conversion","GOTS_RM_conversion",IF((LEFT(INDIRECT("$F"&amp;$S1576),4))="GOTS","GOTS_RM","Responsible_RM"))))))),"DELETERM")</f>
        <v>#VALUE!</v>
      </c>
      <c r="AF1576" t="e" cm="1">
        <f t="array" aca="1" ref="AF1576" ca="1">IF($S1576="","",INDIRECT("$Z"&amp;$S1576))</f>
        <v>#VALUE!</v>
      </c>
      <c r="AG1576" t="str">
        <f t="shared" si="478"/>
        <v/>
      </c>
      <c r="AH1576" t="str" cm="1">
        <f t="array" aca="1" ref="AH1576" ca="1">IFERROR(INDIRECT("$ag"&amp;S1576),"")</f>
        <v/>
      </c>
      <c r="AI1576" t="e" cm="1">
        <f t="array" aca="1" ref="AI1576" ca="1">INDIRECT("O"&amp;S1576)</f>
        <v>#VALUE!</v>
      </c>
      <c r="AJ1576" t="str">
        <f t="shared" si="479"/>
        <v/>
      </c>
    </row>
    <row r="1577" spans="1:36" ht="16.5" customHeight="1">
      <c r="A1577" s="129"/>
      <c r="B1577" s="134"/>
      <c r="C1577" s="135"/>
      <c r="D1577" s="146"/>
      <c r="E1577" s="146"/>
      <c r="F1577" s="135"/>
      <c r="G1577" s="147"/>
      <c r="H1577" s="147"/>
      <c r="I1577" s="147"/>
      <c r="J1577" s="147"/>
      <c r="K1577" s="38"/>
      <c r="L1577" s="143"/>
      <c r="M1577" s="143"/>
      <c r="N1577" s="61"/>
      <c r="O1577" s="314"/>
      <c r="Q1577" t="str">
        <f t="shared" si="474"/>
        <v/>
      </c>
      <c r="S1577" t="e">
        <f t="shared" ca="1" si="483"/>
        <v>#VALUE!</v>
      </c>
      <c r="T1577" t="e">
        <f t="shared" ca="1" si="480"/>
        <v>#VALUE!</v>
      </c>
      <c r="U1577">
        <f t="shared" si="484"/>
        <v>1512</v>
      </c>
      <c r="V1577">
        <v>126.166666666677</v>
      </c>
      <c r="W1577">
        <f t="shared" si="487"/>
        <v>126</v>
      </c>
      <c r="X1577" t="str" cm="1">
        <f t="array" aca="1" ref="X1577" ca="1">IFERROR(INDEX('PC&amp;PD'!$A$1:$AS$19,ROW('PC&amp;PD'!$A$19),MATCH(INDIRECT(T1577),'PC&amp;PD'!$A$1:$AS$1,0)),"")</f>
        <v/>
      </c>
      <c r="AA1577" t="str">
        <f t="shared" si="475"/>
        <v/>
      </c>
      <c r="AB1577" t="str">
        <f t="shared" si="476"/>
        <v/>
      </c>
      <c r="AC1577" t="e">
        <f t="shared" ca="1" si="477"/>
        <v>#VALUE!</v>
      </c>
      <c r="AD1577" t="str" cm="1">
        <f t="array" aca="1" ref="AD1577" ca="1">IFERROR(IF((LEFT(INDIRECT("$F"&amp;$S1577),4))="GOTS",IF($G1577="Organic","GOTS_Organic_raw",(IF($G1577="Responsible","GOTS_Responsible",(IF($G1577="No Attribute (Conventional)","GOTS_conventional",(IF($G1577="Recycled Pre/Post-Consumer","GOTS_pre_post",(IF($G1577="In-Conversion","GOTS_in_conversion",(IF($G1577="Sustainably Sourced","Sustainably_sourced",(IF($G1577="Recycled pre-consumer organic","GOTS_recycled_organic",""))))))))))))),IF($G1577="Organic","Organic",(IF($G1577="Responsible","Responsible",(IF($G1577="No Attribute (Conventional)","No_Attribute_Conventional",(IF($G1577="Recycled Pre/Post-Consumer","Recycled_Pre_Post_Consumer",(IF($G1577="In-Conversion","In_Conversion",(IF($G1577="Recycled Pre-Consumer","Recycled_Pre_Consumer",(IF($G1577="Recycled Post-Consumer","Recycled_Post_Consumer",(IF($G1577="Sustainably Sourced","Sustainably_sourced",(IF($G1577="Recycled pre-consumer organic","GOTS_recycled_organic","")))))))))))))))))),"")</f>
        <v/>
      </c>
      <c r="AE1577" t="e" cm="1">
        <f t="array" aca="1" ref="AE1577" ca="1">IF($I1577="",IF(INDIRECT("$F"&amp;$S1577)="","",IF(LEFT(INDIRECT("$F"&amp;$S1577),3)="GRS","GRS_RCS_RM",IF((LEFT(INDIRECT("$F"&amp;$S1577),3))="RCS","GRS_RCS_RM",IF(INDIRECT("$F"&amp;$S1577)="OCS (No Label)","OCS_Conversion_RM",IF(LEFT(INDIRECT("$F"&amp;$S1577),3)="OCS","OCS_RM",IF(RIGHT(INDIRECT("$F"&amp;$S1577),10)="conversion","GOTS_RM_conversion",IF((LEFT(INDIRECT("$F"&amp;$S1577),4))="GOTS","GOTS_RM","Responsible_RM"))))))),"DELETERM")</f>
        <v>#VALUE!</v>
      </c>
      <c r="AF1577" t="e" cm="1">
        <f t="array" aca="1" ref="AF1577" ca="1">IF($S1577="","",INDIRECT("$Z"&amp;$S1577))</f>
        <v>#VALUE!</v>
      </c>
      <c r="AG1577" t="str">
        <f t="shared" si="478"/>
        <v/>
      </c>
      <c r="AH1577" t="str" cm="1">
        <f t="array" aca="1" ref="AH1577" ca="1">IFERROR(INDIRECT("$ag"&amp;S1577),"")</f>
        <v/>
      </c>
      <c r="AI1577" t="e" cm="1">
        <f t="array" aca="1" ref="AI1577" ca="1">INDIRECT("O"&amp;S1577)</f>
        <v>#VALUE!</v>
      </c>
      <c r="AJ1577" t="str">
        <f t="shared" si="479"/>
        <v/>
      </c>
    </row>
    <row r="1578" spans="1:36" ht="16.5" customHeight="1">
      <c r="A1578" s="129"/>
      <c r="B1578" s="134"/>
      <c r="C1578" s="135"/>
      <c r="D1578" s="146"/>
      <c r="E1578" s="146"/>
      <c r="F1578" s="135"/>
      <c r="G1578" s="147"/>
      <c r="H1578" s="147"/>
      <c r="I1578" s="147"/>
      <c r="J1578" s="147"/>
      <c r="K1578" s="38"/>
      <c r="L1578" s="143"/>
      <c r="M1578" s="143"/>
      <c r="N1578" s="61"/>
      <c r="O1578" s="314"/>
      <c r="Q1578" t="str">
        <f t="shared" si="474"/>
        <v/>
      </c>
      <c r="S1578" t="e">
        <f t="shared" ca="1" si="483"/>
        <v>#VALUE!</v>
      </c>
      <c r="T1578" t="e">
        <f t="shared" ca="1" si="480"/>
        <v>#VALUE!</v>
      </c>
      <c r="U1578">
        <f t="shared" si="484"/>
        <v>1512</v>
      </c>
      <c r="V1578">
        <v>126.25000000001</v>
      </c>
      <c r="W1578">
        <f t="shared" si="487"/>
        <v>126</v>
      </c>
      <c r="X1578" t="str" cm="1">
        <f t="array" aca="1" ref="X1578" ca="1">IFERROR(INDEX('PC&amp;PD'!$A$1:$AS$19,ROW('PC&amp;PD'!$A$19),MATCH(INDIRECT(T1578),'PC&amp;PD'!$A$1:$AS$1,0)),"")</f>
        <v/>
      </c>
      <c r="AA1578" t="str">
        <f t="shared" si="475"/>
        <v/>
      </c>
      <c r="AB1578" t="str">
        <f t="shared" si="476"/>
        <v/>
      </c>
      <c r="AC1578" t="e">
        <f t="shared" ca="1" si="477"/>
        <v>#VALUE!</v>
      </c>
      <c r="AD1578" t="str" cm="1">
        <f t="array" aca="1" ref="AD1578" ca="1">IFERROR(IF((LEFT(INDIRECT("$F"&amp;$S1578),4))="GOTS",IF($G1578="Organic","GOTS_Organic_raw",(IF($G1578="Responsible","GOTS_Responsible",(IF($G1578="No Attribute (Conventional)","GOTS_conventional",(IF($G1578="Recycled Pre/Post-Consumer","GOTS_pre_post",(IF($G1578="In-Conversion","GOTS_in_conversion",(IF($G1578="Sustainably Sourced","Sustainably_sourced",(IF($G1578="Recycled pre-consumer organic","GOTS_recycled_organic",""))))))))))))),IF($G1578="Organic","Organic",(IF($G1578="Responsible","Responsible",(IF($G1578="No Attribute (Conventional)","No_Attribute_Conventional",(IF($G1578="Recycled Pre/Post-Consumer","Recycled_Pre_Post_Consumer",(IF($G1578="In-Conversion","In_Conversion",(IF($G1578="Recycled Pre-Consumer","Recycled_Pre_Consumer",(IF($G1578="Recycled Post-Consumer","Recycled_Post_Consumer",(IF($G1578="Sustainably Sourced","Sustainably_sourced",(IF($G1578="Recycled pre-consumer organic","GOTS_recycled_organic","")))))))))))))))))),"")</f>
        <v/>
      </c>
      <c r="AE1578" t="e" cm="1">
        <f t="array" aca="1" ref="AE1578" ca="1">IF($I1578="",IF(INDIRECT("$F"&amp;$S1578)="","",IF(LEFT(INDIRECT("$F"&amp;$S1578),3)="GRS","GRS_RCS_RM",IF((LEFT(INDIRECT("$F"&amp;$S1578),3))="RCS","GRS_RCS_RM",IF(INDIRECT("$F"&amp;$S1578)="OCS (No Label)","OCS_Conversion_RM",IF(LEFT(INDIRECT("$F"&amp;$S1578),3)="OCS","OCS_RM",IF(RIGHT(INDIRECT("$F"&amp;$S1578),10)="conversion","GOTS_RM_conversion",IF((LEFT(INDIRECT("$F"&amp;$S1578),4))="GOTS","GOTS_RM","Responsible_RM"))))))),"DELETERM")</f>
        <v>#VALUE!</v>
      </c>
      <c r="AF1578" t="e" cm="1">
        <f t="array" aca="1" ref="AF1578" ca="1">IF($S1578="","",INDIRECT("$Z"&amp;$S1578))</f>
        <v>#VALUE!</v>
      </c>
      <c r="AG1578" t="str">
        <f t="shared" si="478"/>
        <v/>
      </c>
      <c r="AH1578" t="str" cm="1">
        <f t="array" aca="1" ref="AH1578" ca="1">IFERROR(INDIRECT("$ag"&amp;S1578),"")</f>
        <v/>
      </c>
      <c r="AI1578" t="e" cm="1">
        <f t="array" aca="1" ref="AI1578" ca="1">INDIRECT("O"&amp;S1578)</f>
        <v>#VALUE!</v>
      </c>
      <c r="AJ1578" t="str">
        <f t="shared" si="479"/>
        <v/>
      </c>
    </row>
    <row r="1579" spans="1:36" ht="16.5" customHeight="1">
      <c r="A1579" s="129"/>
      <c r="B1579" s="134"/>
      <c r="C1579" s="135"/>
      <c r="D1579" s="146"/>
      <c r="E1579" s="146"/>
      <c r="F1579" s="135"/>
      <c r="G1579" s="147"/>
      <c r="H1579" s="147"/>
      <c r="I1579" s="147"/>
      <c r="J1579" s="147"/>
      <c r="K1579" s="38"/>
      <c r="L1579" s="143"/>
      <c r="M1579" s="143"/>
      <c r="N1579" s="61"/>
      <c r="O1579" s="314"/>
      <c r="Q1579" t="str">
        <f t="shared" si="474"/>
        <v/>
      </c>
      <c r="S1579" t="e">
        <f t="shared" ca="1" si="483"/>
        <v>#VALUE!</v>
      </c>
      <c r="T1579" t="e">
        <f t="shared" ca="1" si="480"/>
        <v>#VALUE!</v>
      </c>
      <c r="U1579">
        <f t="shared" si="484"/>
        <v>1512</v>
      </c>
      <c r="V1579">
        <v>126.33333333334301</v>
      </c>
      <c r="W1579">
        <f t="shared" si="487"/>
        <v>126</v>
      </c>
      <c r="X1579" t="str" cm="1">
        <f t="array" aca="1" ref="X1579" ca="1">IFERROR(INDEX('PC&amp;PD'!$A$1:$AS$19,ROW('PC&amp;PD'!$A$19),MATCH(INDIRECT(T1579),'PC&amp;PD'!$A$1:$AS$1,0)),"")</f>
        <v/>
      </c>
      <c r="AA1579" t="str">
        <f t="shared" si="475"/>
        <v/>
      </c>
      <c r="AB1579" t="str">
        <f t="shared" si="476"/>
        <v/>
      </c>
      <c r="AC1579" t="e">
        <f t="shared" ca="1" si="477"/>
        <v>#VALUE!</v>
      </c>
      <c r="AD1579" t="str" cm="1">
        <f t="array" aca="1" ref="AD1579" ca="1">IFERROR(IF((LEFT(INDIRECT("$F"&amp;$S1579),4))="GOTS",IF($G1579="Organic","GOTS_Organic_raw",(IF($G1579="Responsible","GOTS_Responsible",(IF($G1579="No Attribute (Conventional)","GOTS_conventional",(IF($G1579="Recycled Pre/Post-Consumer","GOTS_pre_post",(IF($G1579="In-Conversion","GOTS_in_conversion",(IF($G1579="Sustainably Sourced","Sustainably_sourced",(IF($G1579="Recycled pre-consumer organic","GOTS_recycled_organic",""))))))))))))),IF($G1579="Organic","Organic",(IF($G1579="Responsible","Responsible",(IF($G1579="No Attribute (Conventional)","No_Attribute_Conventional",(IF($G1579="Recycled Pre/Post-Consumer","Recycled_Pre_Post_Consumer",(IF($G1579="In-Conversion","In_Conversion",(IF($G1579="Recycled Pre-Consumer","Recycled_Pre_Consumer",(IF($G1579="Recycled Post-Consumer","Recycled_Post_Consumer",(IF($G1579="Sustainably Sourced","Sustainably_sourced",(IF($G1579="Recycled pre-consumer organic","GOTS_recycled_organic","")))))))))))))))))),"")</f>
        <v/>
      </c>
      <c r="AE1579" t="e" cm="1">
        <f t="array" aca="1" ref="AE1579" ca="1">IF($I1579="",IF(INDIRECT("$F"&amp;$S1579)="","",IF(LEFT(INDIRECT("$F"&amp;$S1579),3)="GRS","GRS_RCS_RM",IF((LEFT(INDIRECT("$F"&amp;$S1579),3))="RCS","GRS_RCS_RM",IF(INDIRECT("$F"&amp;$S1579)="OCS (No Label)","OCS_Conversion_RM",IF(LEFT(INDIRECT("$F"&amp;$S1579),3)="OCS","OCS_RM",IF(RIGHT(INDIRECT("$F"&amp;$S1579),10)="conversion","GOTS_RM_conversion",IF((LEFT(INDIRECT("$F"&amp;$S1579),4))="GOTS","GOTS_RM","Responsible_RM"))))))),"DELETERM")</f>
        <v>#VALUE!</v>
      </c>
      <c r="AF1579" t="e" cm="1">
        <f t="array" aca="1" ref="AF1579" ca="1">IF($S1579="","",INDIRECT("$Z"&amp;$S1579))</f>
        <v>#VALUE!</v>
      </c>
      <c r="AG1579" t="str">
        <f t="shared" si="478"/>
        <v/>
      </c>
      <c r="AH1579" t="str" cm="1">
        <f t="array" aca="1" ref="AH1579" ca="1">IFERROR(INDIRECT("$ag"&amp;S1579),"")</f>
        <v/>
      </c>
      <c r="AI1579" t="e" cm="1">
        <f t="array" aca="1" ref="AI1579" ca="1">INDIRECT("O"&amp;S1579)</f>
        <v>#VALUE!</v>
      </c>
      <c r="AJ1579" t="str">
        <f t="shared" si="479"/>
        <v/>
      </c>
    </row>
    <row r="1580" spans="1:36" ht="16.5" customHeight="1">
      <c r="A1580" s="129"/>
      <c r="B1580" s="134"/>
      <c r="C1580" s="135"/>
      <c r="D1580" s="146"/>
      <c r="E1580" s="146"/>
      <c r="F1580" s="135"/>
      <c r="G1580" s="147"/>
      <c r="H1580" s="147"/>
      <c r="I1580" s="147"/>
      <c r="J1580" s="147"/>
      <c r="K1580" s="38"/>
      <c r="L1580" s="143"/>
      <c r="M1580" s="143"/>
      <c r="N1580" s="61"/>
      <c r="O1580" s="314"/>
      <c r="Q1580" t="str">
        <f t="shared" si="474"/>
        <v/>
      </c>
      <c r="S1580" t="e">
        <f t="shared" ca="1" si="483"/>
        <v>#VALUE!</v>
      </c>
      <c r="T1580" t="e">
        <f t="shared" ca="1" si="480"/>
        <v>#VALUE!</v>
      </c>
      <c r="U1580">
        <f t="shared" si="484"/>
        <v>1512</v>
      </c>
      <c r="V1580">
        <v>126.416666666677</v>
      </c>
      <c r="W1580">
        <f t="shared" si="487"/>
        <v>126</v>
      </c>
      <c r="X1580" t="str" cm="1">
        <f t="array" aca="1" ref="X1580" ca="1">IFERROR(INDEX('PC&amp;PD'!$A$1:$AS$19,ROW('PC&amp;PD'!$A$19),MATCH(INDIRECT(T1580),'PC&amp;PD'!$A$1:$AS$1,0)),"")</f>
        <v/>
      </c>
      <c r="AA1580" t="str">
        <f t="shared" si="475"/>
        <v/>
      </c>
      <c r="AB1580" t="str">
        <f t="shared" si="476"/>
        <v/>
      </c>
      <c r="AC1580" t="e">
        <f t="shared" ca="1" si="477"/>
        <v>#VALUE!</v>
      </c>
      <c r="AD1580" t="str" cm="1">
        <f t="array" aca="1" ref="AD1580" ca="1">IFERROR(IF((LEFT(INDIRECT("$F"&amp;$S1580),4))="GOTS",IF($G1580="Organic","GOTS_Organic_raw",(IF($G1580="Responsible","GOTS_Responsible",(IF($G1580="No Attribute (Conventional)","GOTS_conventional",(IF($G1580="Recycled Pre/Post-Consumer","GOTS_pre_post",(IF($G1580="In-Conversion","GOTS_in_conversion",(IF($G1580="Sustainably Sourced","Sustainably_sourced",(IF($G1580="Recycled pre-consumer organic","GOTS_recycled_organic",""))))))))))))),IF($G1580="Organic","Organic",(IF($G1580="Responsible","Responsible",(IF($G1580="No Attribute (Conventional)","No_Attribute_Conventional",(IF($G1580="Recycled Pre/Post-Consumer","Recycled_Pre_Post_Consumer",(IF($G1580="In-Conversion","In_Conversion",(IF($G1580="Recycled Pre-Consumer","Recycled_Pre_Consumer",(IF($G1580="Recycled Post-Consumer","Recycled_Post_Consumer",(IF($G1580="Sustainably Sourced","Sustainably_sourced",(IF($G1580="Recycled pre-consumer organic","GOTS_recycled_organic","")))))))))))))))))),"")</f>
        <v/>
      </c>
      <c r="AE1580" t="e" cm="1">
        <f t="array" aca="1" ref="AE1580" ca="1">IF($I1580="",IF(INDIRECT("$F"&amp;$S1580)="","",IF(LEFT(INDIRECT("$F"&amp;$S1580),3)="GRS","GRS_RCS_RM",IF((LEFT(INDIRECT("$F"&amp;$S1580),3))="RCS","GRS_RCS_RM",IF(INDIRECT("$F"&amp;$S1580)="OCS (No Label)","OCS_Conversion_RM",IF(LEFT(INDIRECT("$F"&amp;$S1580),3)="OCS","OCS_RM",IF(RIGHT(INDIRECT("$F"&amp;$S1580),10)="conversion","GOTS_RM_conversion",IF((LEFT(INDIRECT("$F"&amp;$S1580),4))="GOTS","GOTS_RM","Responsible_RM"))))))),"DELETERM")</f>
        <v>#VALUE!</v>
      </c>
      <c r="AF1580" t="e" cm="1">
        <f t="array" aca="1" ref="AF1580" ca="1">IF($S1580="","",INDIRECT("$Z"&amp;$S1580))</f>
        <v>#VALUE!</v>
      </c>
      <c r="AG1580" t="str">
        <f t="shared" si="478"/>
        <v/>
      </c>
      <c r="AH1580" t="str" cm="1">
        <f t="array" aca="1" ref="AH1580" ca="1">IFERROR(INDIRECT("$ag"&amp;S1580),"")</f>
        <v/>
      </c>
      <c r="AI1580" t="e" cm="1">
        <f t="array" aca="1" ref="AI1580" ca="1">INDIRECT("O"&amp;S1580)</f>
        <v>#VALUE!</v>
      </c>
      <c r="AJ1580" t="str">
        <f t="shared" si="479"/>
        <v/>
      </c>
    </row>
    <row r="1581" spans="1:36" ht="16.5" customHeight="1">
      <c r="A1581" s="130"/>
      <c r="B1581" s="136"/>
      <c r="C1581" s="137"/>
      <c r="D1581" s="146"/>
      <c r="E1581" s="146"/>
      <c r="F1581" s="137"/>
      <c r="G1581" s="147"/>
      <c r="H1581" s="147"/>
      <c r="I1581" s="147"/>
      <c r="J1581" s="147"/>
      <c r="K1581" s="38"/>
      <c r="L1581" s="144"/>
      <c r="M1581" s="144"/>
      <c r="N1581" s="61"/>
      <c r="O1581" s="314"/>
      <c r="Q1581" t="str">
        <f t="shared" si="474"/>
        <v/>
      </c>
      <c r="S1581" t="e">
        <f t="shared" ca="1" si="483"/>
        <v>#VALUE!</v>
      </c>
      <c r="T1581" t="e">
        <f t="shared" ca="1" si="480"/>
        <v>#VALUE!</v>
      </c>
      <c r="U1581">
        <f t="shared" si="484"/>
        <v>1512</v>
      </c>
      <c r="V1581">
        <v>126.50000000001</v>
      </c>
      <c r="W1581">
        <f t="shared" si="487"/>
        <v>126</v>
      </c>
      <c r="X1581" t="str" cm="1">
        <f t="array" aca="1" ref="X1581" ca="1">IFERROR(INDEX('PC&amp;PD'!$A$1:$AS$19,ROW('PC&amp;PD'!$A$19),MATCH(INDIRECT(T1581),'PC&amp;PD'!$A$1:$AS$1,0)),"")</f>
        <v/>
      </c>
      <c r="AA1581" t="str">
        <f t="shared" si="475"/>
        <v/>
      </c>
      <c r="AB1581" t="str">
        <f t="shared" si="476"/>
        <v/>
      </c>
      <c r="AC1581" t="e">
        <f t="shared" ca="1" si="477"/>
        <v>#VALUE!</v>
      </c>
      <c r="AD1581" t="str" cm="1">
        <f t="array" aca="1" ref="AD1581" ca="1">IFERROR(IF((LEFT(INDIRECT("$F"&amp;$S1581),4))="GOTS",IF($G1581="Organic","GOTS_Organic_raw",(IF($G1581="Responsible","GOTS_Responsible",(IF($G1581="No Attribute (Conventional)","GOTS_conventional",(IF($G1581="Recycled Pre/Post-Consumer","GOTS_pre_post",(IF($G1581="In-Conversion","GOTS_in_conversion",(IF($G1581="Sustainably Sourced","Sustainably_sourced",(IF($G1581="Recycled pre-consumer organic","GOTS_recycled_organic",""))))))))))))),IF($G1581="Organic","Organic",(IF($G1581="Responsible","Responsible",(IF($G1581="No Attribute (Conventional)","No_Attribute_Conventional",(IF($G1581="Recycled Pre/Post-Consumer","Recycled_Pre_Post_Consumer",(IF($G1581="In-Conversion","In_Conversion",(IF($G1581="Recycled Pre-Consumer","Recycled_Pre_Consumer",(IF($G1581="Recycled Post-Consumer","Recycled_Post_Consumer",(IF($G1581="Sustainably Sourced","Sustainably_sourced",(IF($G1581="Recycled pre-consumer organic","GOTS_recycled_organic","")))))))))))))))))),"")</f>
        <v/>
      </c>
      <c r="AE1581" t="e" cm="1">
        <f t="array" aca="1" ref="AE1581" ca="1">IF($I1581="",IF(INDIRECT("$F"&amp;$S1581)="","",IF(LEFT(INDIRECT("$F"&amp;$S1581),3)="GRS","GRS_RCS_RM",IF((LEFT(INDIRECT("$F"&amp;$S1581),3))="RCS","GRS_RCS_RM",IF(INDIRECT("$F"&amp;$S1581)="OCS (No Label)","OCS_Conversion_RM",IF(LEFT(INDIRECT("$F"&amp;$S1581),3)="OCS","OCS_RM",IF(RIGHT(INDIRECT("$F"&amp;$S1581),10)="conversion","GOTS_RM_conversion",IF((LEFT(INDIRECT("$F"&amp;$S1581),4))="GOTS","GOTS_RM","Responsible_RM"))))))),"DELETERM")</f>
        <v>#VALUE!</v>
      </c>
      <c r="AF1581" t="e" cm="1">
        <f t="array" aca="1" ref="AF1581" ca="1">IF($S1581="","",INDIRECT("$Z"&amp;$S1581))</f>
        <v>#VALUE!</v>
      </c>
      <c r="AG1581" t="str">
        <f t="shared" si="478"/>
        <v/>
      </c>
      <c r="AH1581" t="str" cm="1">
        <f t="array" aca="1" ref="AH1581" ca="1">IFERROR(INDIRECT("$ag"&amp;S1581),"")</f>
        <v/>
      </c>
      <c r="AI1581" t="e" cm="1">
        <f t="array" aca="1" ref="AI1581" ca="1">INDIRECT("O"&amp;S1581)</f>
        <v>#VALUE!</v>
      </c>
      <c r="AJ1581" t="str">
        <f t="shared" si="479"/>
        <v/>
      </c>
    </row>
    <row r="1582" spans="1:36" ht="16.5" customHeight="1">
      <c r="A1582" s="130"/>
      <c r="B1582" s="136"/>
      <c r="C1582" s="137"/>
      <c r="D1582" s="146"/>
      <c r="E1582" s="146"/>
      <c r="F1582" s="137"/>
      <c r="G1582" s="147"/>
      <c r="H1582" s="147"/>
      <c r="I1582" s="147"/>
      <c r="J1582" s="147"/>
      <c r="K1582" s="38"/>
      <c r="L1582" s="144"/>
      <c r="M1582" s="144"/>
      <c r="N1582" s="61"/>
      <c r="O1582" s="314"/>
      <c r="Q1582" t="str">
        <f t="shared" si="474"/>
        <v/>
      </c>
      <c r="S1582" t="e">
        <f t="shared" ca="1" si="483"/>
        <v>#VALUE!</v>
      </c>
      <c r="T1582" t="e">
        <f t="shared" ca="1" si="480"/>
        <v>#VALUE!</v>
      </c>
      <c r="U1582">
        <f t="shared" si="484"/>
        <v>1512</v>
      </c>
      <c r="V1582">
        <v>126.58333333334301</v>
      </c>
      <c r="W1582">
        <f t="shared" si="487"/>
        <v>126</v>
      </c>
      <c r="X1582" t="str" cm="1">
        <f t="array" aca="1" ref="X1582" ca="1">IFERROR(INDEX('PC&amp;PD'!$A$1:$AS$19,ROW('PC&amp;PD'!$A$19),MATCH(INDIRECT(T1582),'PC&amp;PD'!$A$1:$AS$1,0)),"")</f>
        <v/>
      </c>
      <c r="AA1582" t="str">
        <f t="shared" si="475"/>
        <v/>
      </c>
      <c r="AB1582" t="str">
        <f t="shared" si="476"/>
        <v/>
      </c>
      <c r="AC1582" t="e">
        <f t="shared" ca="1" si="477"/>
        <v>#VALUE!</v>
      </c>
      <c r="AD1582" t="str" cm="1">
        <f t="array" aca="1" ref="AD1582" ca="1">IFERROR(IF((LEFT(INDIRECT("$F"&amp;$S1582),4))="GOTS",IF($G1582="Organic","GOTS_Organic_raw",(IF($G1582="Responsible","GOTS_Responsible",(IF($G1582="No Attribute (Conventional)","GOTS_conventional",(IF($G1582="Recycled Pre/Post-Consumer","GOTS_pre_post",(IF($G1582="In-Conversion","GOTS_in_conversion",(IF($G1582="Sustainably Sourced","Sustainably_sourced",(IF($G1582="Recycled pre-consumer organic","GOTS_recycled_organic",""))))))))))))),IF($G1582="Organic","Organic",(IF($G1582="Responsible","Responsible",(IF($G1582="No Attribute (Conventional)","No_Attribute_Conventional",(IF($G1582="Recycled Pre/Post-Consumer","Recycled_Pre_Post_Consumer",(IF($G1582="In-Conversion","In_Conversion",(IF($G1582="Recycled Pre-Consumer","Recycled_Pre_Consumer",(IF($G1582="Recycled Post-Consumer","Recycled_Post_Consumer",(IF($G1582="Sustainably Sourced","Sustainably_sourced",(IF($G1582="Recycled pre-consumer organic","GOTS_recycled_organic","")))))))))))))))))),"")</f>
        <v/>
      </c>
      <c r="AE1582" t="e" cm="1">
        <f t="array" aca="1" ref="AE1582" ca="1">IF($I1582="",IF(INDIRECT("$F"&amp;$S1582)="","",IF(LEFT(INDIRECT("$F"&amp;$S1582),3)="GRS","GRS_RCS_RM",IF((LEFT(INDIRECT("$F"&amp;$S1582),3))="RCS","GRS_RCS_RM",IF(INDIRECT("$F"&amp;$S1582)="OCS (No Label)","OCS_Conversion_RM",IF(LEFT(INDIRECT("$F"&amp;$S1582),3)="OCS","OCS_RM",IF(RIGHT(INDIRECT("$F"&amp;$S1582),10)="conversion","GOTS_RM_conversion",IF((LEFT(INDIRECT("$F"&amp;$S1582),4))="GOTS","GOTS_RM","Responsible_RM"))))))),"DELETERM")</f>
        <v>#VALUE!</v>
      </c>
      <c r="AF1582" t="e" cm="1">
        <f t="array" aca="1" ref="AF1582" ca="1">IF($S1582="","",INDIRECT("$Z"&amp;$S1582))</f>
        <v>#VALUE!</v>
      </c>
      <c r="AG1582" t="str">
        <f t="shared" si="478"/>
        <v/>
      </c>
      <c r="AH1582" t="str" cm="1">
        <f t="array" aca="1" ref="AH1582" ca="1">IFERROR(INDIRECT("$ag"&amp;S1582),"")</f>
        <v/>
      </c>
      <c r="AI1582" t="e" cm="1">
        <f t="array" aca="1" ref="AI1582" ca="1">INDIRECT("O"&amp;S1582)</f>
        <v>#VALUE!</v>
      </c>
      <c r="AJ1582" t="str">
        <f t="shared" si="479"/>
        <v/>
      </c>
    </row>
    <row r="1583" spans="1:36" ht="16.5" customHeight="1">
      <c r="A1583" s="130"/>
      <c r="B1583" s="136"/>
      <c r="C1583" s="137"/>
      <c r="D1583" s="146"/>
      <c r="E1583" s="146"/>
      <c r="F1583" s="137"/>
      <c r="G1583" s="147"/>
      <c r="H1583" s="147"/>
      <c r="I1583" s="147"/>
      <c r="J1583" s="147"/>
      <c r="K1583" s="38"/>
      <c r="L1583" s="144"/>
      <c r="M1583" s="144"/>
      <c r="N1583" s="61"/>
      <c r="O1583" s="314"/>
      <c r="Q1583" t="str">
        <f t="shared" si="474"/>
        <v/>
      </c>
      <c r="S1583" t="e">
        <f t="shared" ca="1" si="483"/>
        <v>#VALUE!</v>
      </c>
      <c r="T1583" t="e">
        <f t="shared" ca="1" si="480"/>
        <v>#VALUE!</v>
      </c>
      <c r="U1583">
        <f t="shared" si="484"/>
        <v>1512</v>
      </c>
      <c r="V1583">
        <v>126.666666666677</v>
      </c>
      <c r="W1583">
        <f t="shared" si="487"/>
        <v>126</v>
      </c>
      <c r="X1583" t="str" cm="1">
        <f t="array" aca="1" ref="X1583" ca="1">IFERROR(INDEX('PC&amp;PD'!$A$1:$AS$19,ROW('PC&amp;PD'!$A$19),MATCH(INDIRECT(T1583),'PC&amp;PD'!$A$1:$AS$1,0)),"")</f>
        <v/>
      </c>
      <c r="AA1583" t="str">
        <f t="shared" si="475"/>
        <v/>
      </c>
      <c r="AB1583" t="str">
        <f t="shared" si="476"/>
        <v/>
      </c>
      <c r="AC1583" t="e">
        <f t="shared" ca="1" si="477"/>
        <v>#VALUE!</v>
      </c>
      <c r="AD1583" t="str" cm="1">
        <f t="array" aca="1" ref="AD1583" ca="1">IFERROR(IF((LEFT(INDIRECT("$F"&amp;$S1583),4))="GOTS",IF($G1583="Organic","GOTS_Organic_raw",(IF($G1583="Responsible","GOTS_Responsible",(IF($G1583="No Attribute (Conventional)","GOTS_conventional",(IF($G1583="Recycled Pre/Post-Consumer","GOTS_pre_post",(IF($G1583="In-Conversion","GOTS_in_conversion",(IF($G1583="Sustainably Sourced","Sustainably_sourced",(IF($G1583="Recycled pre-consumer organic","GOTS_recycled_organic",""))))))))))))),IF($G1583="Organic","Organic",(IF($G1583="Responsible","Responsible",(IF($G1583="No Attribute (Conventional)","No_Attribute_Conventional",(IF($G1583="Recycled Pre/Post-Consumer","Recycled_Pre_Post_Consumer",(IF($G1583="In-Conversion","In_Conversion",(IF($G1583="Recycled Pre-Consumer","Recycled_Pre_Consumer",(IF($G1583="Recycled Post-Consumer","Recycled_Post_Consumer",(IF($G1583="Sustainably Sourced","Sustainably_sourced",(IF($G1583="Recycled pre-consumer organic","GOTS_recycled_organic","")))))))))))))))))),"")</f>
        <v/>
      </c>
      <c r="AE1583" t="e" cm="1">
        <f t="array" aca="1" ref="AE1583" ca="1">IF($I1583="",IF(INDIRECT("$F"&amp;$S1583)="","",IF(LEFT(INDIRECT("$F"&amp;$S1583),3)="GRS","GRS_RCS_RM",IF((LEFT(INDIRECT("$F"&amp;$S1583),3))="RCS","GRS_RCS_RM",IF(INDIRECT("$F"&amp;$S1583)="OCS (No Label)","OCS_Conversion_RM",IF(LEFT(INDIRECT("$F"&amp;$S1583),3)="OCS","OCS_RM",IF(RIGHT(INDIRECT("$F"&amp;$S1583),10)="conversion","GOTS_RM_conversion",IF((LEFT(INDIRECT("$F"&amp;$S1583),4))="GOTS","GOTS_RM","Responsible_RM"))))))),"DELETERM")</f>
        <v>#VALUE!</v>
      </c>
      <c r="AF1583" t="e" cm="1">
        <f t="array" aca="1" ref="AF1583" ca="1">IF($S1583="","",INDIRECT("$Z"&amp;$S1583))</f>
        <v>#VALUE!</v>
      </c>
      <c r="AG1583" t="str">
        <f t="shared" si="478"/>
        <v/>
      </c>
      <c r="AH1583" t="str" cm="1">
        <f t="array" aca="1" ref="AH1583" ca="1">IFERROR(INDIRECT("$ag"&amp;S1583),"")</f>
        <v/>
      </c>
      <c r="AI1583" t="e" cm="1">
        <f t="array" aca="1" ref="AI1583" ca="1">INDIRECT("O"&amp;S1583)</f>
        <v>#VALUE!</v>
      </c>
      <c r="AJ1583" t="str">
        <f t="shared" si="479"/>
        <v/>
      </c>
    </row>
    <row r="1584" spans="1:36" ht="16.5" customHeight="1">
      <c r="A1584" s="130"/>
      <c r="B1584" s="136"/>
      <c r="C1584" s="137"/>
      <c r="D1584" s="146"/>
      <c r="E1584" s="146"/>
      <c r="F1584" s="137"/>
      <c r="G1584" s="147"/>
      <c r="H1584" s="147"/>
      <c r="I1584" s="147"/>
      <c r="J1584" s="147"/>
      <c r="K1584" s="38"/>
      <c r="L1584" s="144"/>
      <c r="M1584" s="144"/>
      <c r="N1584" s="61"/>
      <c r="O1584" s="314"/>
      <c r="Q1584" t="str">
        <f t="shared" si="474"/>
        <v/>
      </c>
      <c r="S1584" t="e">
        <f t="shared" ca="1" si="483"/>
        <v>#VALUE!</v>
      </c>
      <c r="T1584" t="e">
        <f t="shared" ca="1" si="480"/>
        <v>#VALUE!</v>
      </c>
      <c r="U1584">
        <f t="shared" si="484"/>
        <v>1512</v>
      </c>
      <c r="V1584">
        <v>126.75000000001</v>
      </c>
      <c r="W1584">
        <f t="shared" si="487"/>
        <v>126</v>
      </c>
      <c r="X1584" t="str" cm="1">
        <f t="array" aca="1" ref="X1584" ca="1">IFERROR(INDEX('PC&amp;PD'!$A$1:$AS$19,ROW('PC&amp;PD'!$A$19),MATCH(INDIRECT(T1584),'PC&amp;PD'!$A$1:$AS$1,0)),"")</f>
        <v/>
      </c>
      <c r="AA1584" t="str">
        <f t="shared" si="475"/>
        <v/>
      </c>
      <c r="AB1584" t="str">
        <f t="shared" si="476"/>
        <v/>
      </c>
      <c r="AC1584" t="e">
        <f t="shared" ca="1" si="477"/>
        <v>#VALUE!</v>
      </c>
      <c r="AD1584" t="str" cm="1">
        <f t="array" aca="1" ref="AD1584" ca="1">IFERROR(IF((LEFT(INDIRECT("$F"&amp;$S1584),4))="GOTS",IF($G1584="Organic","GOTS_Organic_raw",(IF($G1584="Responsible","GOTS_Responsible",(IF($G1584="No Attribute (Conventional)","GOTS_conventional",(IF($G1584="Recycled Pre/Post-Consumer","GOTS_pre_post",(IF($G1584="In-Conversion","GOTS_in_conversion",(IF($G1584="Sustainably Sourced","Sustainably_sourced",(IF($G1584="Recycled pre-consumer organic","GOTS_recycled_organic",""))))))))))))),IF($G1584="Organic","Organic",(IF($G1584="Responsible","Responsible",(IF($G1584="No Attribute (Conventional)","No_Attribute_Conventional",(IF($G1584="Recycled Pre/Post-Consumer","Recycled_Pre_Post_Consumer",(IF($G1584="In-Conversion","In_Conversion",(IF($G1584="Recycled Pre-Consumer","Recycled_Pre_Consumer",(IF($G1584="Recycled Post-Consumer","Recycled_Post_Consumer",(IF($G1584="Sustainably Sourced","Sustainably_sourced",(IF($G1584="Recycled pre-consumer organic","GOTS_recycled_organic","")))))))))))))))))),"")</f>
        <v/>
      </c>
      <c r="AE1584" t="e" cm="1">
        <f t="array" aca="1" ref="AE1584" ca="1">IF($I1584="",IF(INDIRECT("$F"&amp;$S1584)="","",IF(LEFT(INDIRECT("$F"&amp;$S1584),3)="GRS","GRS_RCS_RM",IF((LEFT(INDIRECT("$F"&amp;$S1584),3))="RCS","GRS_RCS_RM",IF(INDIRECT("$F"&amp;$S1584)="OCS (No Label)","OCS_Conversion_RM",IF(LEFT(INDIRECT("$F"&amp;$S1584),3)="OCS","OCS_RM",IF(RIGHT(INDIRECT("$F"&amp;$S1584),10)="conversion","GOTS_RM_conversion",IF((LEFT(INDIRECT("$F"&amp;$S1584),4))="GOTS","GOTS_RM","Responsible_RM"))))))),"DELETERM")</f>
        <v>#VALUE!</v>
      </c>
      <c r="AF1584" t="e" cm="1">
        <f t="array" aca="1" ref="AF1584" ca="1">IF($S1584="","",INDIRECT("$Z"&amp;$S1584))</f>
        <v>#VALUE!</v>
      </c>
      <c r="AG1584" t="str">
        <f t="shared" si="478"/>
        <v/>
      </c>
      <c r="AH1584" t="str" cm="1">
        <f t="array" aca="1" ref="AH1584" ca="1">IFERROR(INDIRECT("$ag"&amp;S1584),"")</f>
        <v/>
      </c>
      <c r="AI1584" t="e" cm="1">
        <f t="array" aca="1" ref="AI1584" ca="1">INDIRECT("O"&amp;S1584)</f>
        <v>#VALUE!</v>
      </c>
      <c r="AJ1584" t="str">
        <f t="shared" si="479"/>
        <v/>
      </c>
    </row>
    <row r="1585" spans="1:36" ht="16.5" customHeight="1">
      <c r="A1585" s="130"/>
      <c r="B1585" s="136"/>
      <c r="C1585" s="137"/>
      <c r="D1585" s="146"/>
      <c r="E1585" s="146"/>
      <c r="F1585" s="137"/>
      <c r="G1585" s="147"/>
      <c r="H1585" s="147"/>
      <c r="I1585" s="147"/>
      <c r="J1585" s="147"/>
      <c r="K1585" s="38"/>
      <c r="L1585" s="144"/>
      <c r="M1585" s="144"/>
      <c r="N1585" s="61"/>
      <c r="O1585" s="314"/>
      <c r="Q1585" t="str">
        <f t="shared" si="474"/>
        <v/>
      </c>
      <c r="S1585" t="e">
        <f t="shared" ca="1" si="483"/>
        <v>#VALUE!</v>
      </c>
      <c r="T1585" t="e">
        <f t="shared" ca="1" si="480"/>
        <v>#VALUE!</v>
      </c>
      <c r="U1585">
        <f t="shared" si="484"/>
        <v>1512</v>
      </c>
      <c r="V1585">
        <v>126.83333333334301</v>
      </c>
      <c r="W1585">
        <f t="shared" si="487"/>
        <v>126</v>
      </c>
      <c r="X1585" t="str" cm="1">
        <f t="array" aca="1" ref="X1585" ca="1">IFERROR(INDEX('PC&amp;PD'!$A$1:$AS$19,ROW('PC&amp;PD'!$A$19),MATCH(INDIRECT(T1585),'PC&amp;PD'!$A$1:$AS$1,0)),"")</f>
        <v/>
      </c>
      <c r="AA1585" t="str">
        <f t="shared" si="475"/>
        <v/>
      </c>
      <c r="AB1585" t="str">
        <f t="shared" si="476"/>
        <v/>
      </c>
      <c r="AC1585" t="e">
        <f t="shared" ca="1" si="477"/>
        <v>#VALUE!</v>
      </c>
      <c r="AD1585" t="str" cm="1">
        <f t="array" aca="1" ref="AD1585" ca="1">IFERROR(IF((LEFT(INDIRECT("$F"&amp;$S1585),4))="GOTS",IF($G1585="Organic","GOTS_Organic_raw",(IF($G1585="Responsible","GOTS_Responsible",(IF($G1585="No Attribute (Conventional)","GOTS_conventional",(IF($G1585="Recycled Pre/Post-Consumer","GOTS_pre_post",(IF($G1585="In-Conversion","GOTS_in_conversion",(IF($G1585="Sustainably Sourced","Sustainably_sourced",(IF($G1585="Recycled pre-consumer organic","GOTS_recycled_organic",""))))))))))))),IF($G1585="Organic","Organic",(IF($G1585="Responsible","Responsible",(IF($G1585="No Attribute (Conventional)","No_Attribute_Conventional",(IF($G1585="Recycled Pre/Post-Consumer","Recycled_Pre_Post_Consumer",(IF($G1585="In-Conversion","In_Conversion",(IF($G1585="Recycled Pre-Consumer","Recycled_Pre_Consumer",(IF($G1585="Recycled Post-Consumer","Recycled_Post_Consumer",(IF($G1585="Sustainably Sourced","Sustainably_sourced",(IF($G1585="Recycled pre-consumer organic","GOTS_recycled_organic","")))))))))))))))))),"")</f>
        <v/>
      </c>
      <c r="AE1585" t="e" cm="1">
        <f t="array" aca="1" ref="AE1585" ca="1">IF($I1585="",IF(INDIRECT("$F"&amp;$S1585)="","",IF(LEFT(INDIRECT("$F"&amp;$S1585),3)="GRS","GRS_RCS_RM",IF((LEFT(INDIRECT("$F"&amp;$S1585),3))="RCS","GRS_RCS_RM",IF(INDIRECT("$F"&amp;$S1585)="OCS (No Label)","OCS_Conversion_RM",IF(LEFT(INDIRECT("$F"&amp;$S1585),3)="OCS","OCS_RM",IF(RIGHT(INDIRECT("$F"&amp;$S1585),10)="conversion","GOTS_RM_conversion",IF((LEFT(INDIRECT("$F"&amp;$S1585),4))="GOTS","GOTS_RM","Responsible_RM"))))))),"DELETERM")</f>
        <v>#VALUE!</v>
      </c>
      <c r="AF1585" t="e" cm="1">
        <f t="array" aca="1" ref="AF1585" ca="1">IF($S1585="","",INDIRECT("$Z"&amp;$S1585))</f>
        <v>#VALUE!</v>
      </c>
      <c r="AG1585" t="str">
        <f t="shared" si="478"/>
        <v/>
      </c>
      <c r="AH1585" t="str" cm="1">
        <f t="array" aca="1" ref="AH1585" ca="1">IFERROR(INDIRECT("$ag"&amp;S1585),"")</f>
        <v/>
      </c>
      <c r="AI1585" t="e" cm="1">
        <f t="array" aca="1" ref="AI1585" ca="1">INDIRECT("O"&amp;S1585)</f>
        <v>#VALUE!</v>
      </c>
      <c r="AJ1585" t="str">
        <f t="shared" si="479"/>
        <v/>
      </c>
    </row>
    <row r="1586" spans="1:36" ht="16.5" customHeight="1" thickBot="1">
      <c r="A1586" s="131"/>
      <c r="B1586" s="138"/>
      <c r="C1586" s="139"/>
      <c r="D1586" s="148"/>
      <c r="E1586" s="148"/>
      <c r="F1586" s="139"/>
      <c r="G1586" s="149"/>
      <c r="H1586" s="149"/>
      <c r="I1586" s="149"/>
      <c r="J1586" s="149"/>
      <c r="K1586" s="39"/>
      <c r="L1586" s="145"/>
      <c r="M1586" s="145"/>
      <c r="N1586" s="62"/>
      <c r="O1586" s="315"/>
      <c r="Q1586" t="str">
        <f t="shared" si="474"/>
        <v/>
      </c>
      <c r="S1586" t="e">
        <f t="shared" ca="1" si="483"/>
        <v>#VALUE!</v>
      </c>
      <c r="T1586" t="e">
        <f t="shared" ca="1" si="480"/>
        <v>#VALUE!</v>
      </c>
      <c r="U1586">
        <f t="shared" si="484"/>
        <v>1512</v>
      </c>
      <c r="V1586">
        <v>126.916666666677</v>
      </c>
      <c r="W1586">
        <f t="shared" si="487"/>
        <v>126</v>
      </c>
      <c r="X1586" t="str" cm="1">
        <f t="array" aca="1" ref="X1586" ca="1">IFERROR(INDEX('PC&amp;PD'!$A$1:$AS$19,ROW('PC&amp;PD'!$A$19),MATCH(INDIRECT(T1586),'PC&amp;PD'!$A$1:$AS$1,0)),"")</f>
        <v/>
      </c>
      <c r="AA1586" t="str">
        <f t="shared" si="475"/>
        <v/>
      </c>
      <c r="AB1586" t="str">
        <f t="shared" si="476"/>
        <v/>
      </c>
      <c r="AC1586" t="e">
        <f t="shared" ca="1" si="477"/>
        <v>#VALUE!</v>
      </c>
      <c r="AD1586" t="str" cm="1">
        <f t="array" aca="1" ref="AD1586" ca="1">IFERROR(IF((LEFT(INDIRECT("$F"&amp;$S1586),4))="GOTS",IF($G1586="Organic","GOTS_Organic_raw",(IF($G1586="Responsible","GOTS_Responsible",(IF($G1586="No Attribute (Conventional)","GOTS_conventional",(IF($G1586="Recycled Pre/Post-Consumer","GOTS_pre_post",(IF($G1586="In-Conversion","GOTS_in_conversion",(IF($G1586="Sustainably Sourced","Sustainably_sourced",(IF($G1586="Recycled pre-consumer organic","GOTS_recycled_organic",""))))))))))))),IF($G1586="Organic","Organic",(IF($G1586="Responsible","Responsible",(IF($G1586="No Attribute (Conventional)","No_Attribute_Conventional",(IF($G1586="Recycled Pre/Post-Consumer","Recycled_Pre_Post_Consumer",(IF($G1586="In-Conversion","In_Conversion",(IF($G1586="Recycled Pre-Consumer","Recycled_Pre_Consumer",(IF($G1586="Recycled Post-Consumer","Recycled_Post_Consumer",(IF($G1586="Sustainably Sourced","Sustainably_sourced",(IF($G1586="Recycled pre-consumer organic","GOTS_recycled_organic","")))))))))))))))))),"")</f>
        <v/>
      </c>
      <c r="AE1586" t="e" cm="1">
        <f t="array" aca="1" ref="AE1586" ca="1">IF($I1586="",IF(INDIRECT("$F"&amp;$S1586)="","",IF(LEFT(INDIRECT("$F"&amp;$S1586),3)="GRS","GRS_RCS_RM",IF((LEFT(INDIRECT("$F"&amp;$S1586),3))="RCS","GRS_RCS_RM",IF(INDIRECT("$F"&amp;$S1586)="OCS (No Label)","OCS_Conversion_RM",IF(LEFT(INDIRECT("$F"&amp;$S1586),3)="OCS","OCS_RM",IF(RIGHT(INDIRECT("$F"&amp;$S1586),10)="conversion","GOTS_RM_conversion",IF((LEFT(INDIRECT("$F"&amp;$S1586),4))="GOTS","GOTS_RM","Responsible_RM"))))))),"DELETERM")</f>
        <v>#VALUE!</v>
      </c>
      <c r="AF1586" t="e" cm="1">
        <f t="array" aca="1" ref="AF1586" ca="1">IF($S1586="","",INDIRECT("$Z"&amp;$S1586))</f>
        <v>#VALUE!</v>
      </c>
      <c r="AG1586" t="str">
        <f t="shared" si="478"/>
        <v/>
      </c>
      <c r="AH1586" t="str" cm="1">
        <f t="array" aca="1" ref="AH1586" ca="1">IFERROR(INDIRECT("$ag"&amp;S1586),"")</f>
        <v/>
      </c>
      <c r="AI1586" t="e" cm="1">
        <f t="array" aca="1" ref="AI1586" ca="1">INDIRECT("O"&amp;S1586)</f>
        <v>#VALUE!</v>
      </c>
      <c r="AJ1586" t="str">
        <f t="shared" si="479"/>
        <v/>
      </c>
    </row>
    <row r="1587" spans="1:36" ht="16.5" customHeight="1">
      <c r="A1587" s="128" t="str">
        <f>IF(B1587="","",COUNTA($B$63:$B1587))</f>
        <v/>
      </c>
      <c r="B1587" s="132"/>
      <c r="C1587" s="133"/>
      <c r="D1587" s="140"/>
      <c r="E1587" s="140"/>
      <c r="F1587" s="133"/>
      <c r="G1587" s="141"/>
      <c r="H1587" s="141"/>
      <c r="I1587" s="141"/>
      <c r="J1587" s="141"/>
      <c r="K1587" s="37"/>
      <c r="L1587" s="142" t="str">
        <f>IF(R1587="","",LEFT(R1587,LEN(R1587)-2))</f>
        <v/>
      </c>
      <c r="M1587" s="142"/>
      <c r="N1587" s="60"/>
      <c r="O1587" s="313"/>
      <c r="Q1587" t="str">
        <f t="shared" si="474"/>
        <v/>
      </c>
      <c r="R1587" t="str">
        <f t="shared" ref="R1587" si="492">CONCATENATE($Q1587,Q1588,Q1589,Q1590,Q1591,Q1592,$Q1593,$Q1594,$Q1595,$Q1596,$Q1597,$Q1598)</f>
        <v/>
      </c>
      <c r="S1587" t="e">
        <f t="shared" ca="1" si="483"/>
        <v>#VALUE!</v>
      </c>
      <c r="T1587" t="e">
        <f t="shared" ca="1" si="480"/>
        <v>#VALUE!</v>
      </c>
      <c r="U1587">
        <f t="shared" si="484"/>
        <v>1524</v>
      </c>
      <c r="V1587">
        <v>127.00000000001</v>
      </c>
      <c r="W1587">
        <f t="shared" si="487"/>
        <v>127</v>
      </c>
      <c r="X1587" t="str" cm="1">
        <f t="array" aca="1" ref="X1587" ca="1">IFERROR(INDEX('PC&amp;PD'!$A$1:$AS$19,ROW('PC&amp;PD'!$A$19),MATCH(INDIRECT(T1587),'PC&amp;PD'!$A$1:$AS$1,0)),"")</f>
        <v/>
      </c>
      <c r="Z1587" t="str">
        <f t="shared" ref="Z1587" si="493">IFERROR(IF($F1587="OCS 100","OCS (OCS 100)",IF($F1587="OCS Blended","OCS (OCS Blended)",IF($F1587="OCS (No Label)","OCS (No Label)",IF($F1587="RCS 100","RCS (RCS 100)",IF($F1587="RCS Blended","RCS (RCS Blended)",IF($F1587="GRS","GRS (GRS)",IF($F1587="GRS (No Label)", "GRS (No Label)",IF($F1587="RDS","RDS (RDS)",IF($F1587="RWS","RWS (RWS)",IF($F1587="RAS","RAS (RAS)",IF($F1587="RMS","RMS (RMS)",IF($F1587="GOTS Organic","GOTS (Organic)",IF($F1587="GOTS Made with organic","GOTS (Made with Organic)",IF($F1587="GOTS Organic - in conversion","GOTS (Organic - In Conversion)",IF($F1587="GOTS Made with organic - in conversion","GOTS (Made with Organic - In Conversion)",""))))))))))))))),"")</f>
        <v/>
      </c>
      <c r="AA1587" t="str">
        <f t="shared" si="475"/>
        <v/>
      </c>
      <c r="AB1587" t="str">
        <f t="shared" si="476"/>
        <v/>
      </c>
      <c r="AC1587" t="e">
        <f t="shared" ca="1" si="477"/>
        <v>#VALUE!</v>
      </c>
      <c r="AD1587" t="str" cm="1">
        <f t="array" aca="1" ref="AD1587" ca="1">IFERROR(IF((LEFT(INDIRECT("$F"&amp;$S1587),4))="GOTS",IF($G1587="Organic","GOTS_Organic_raw",(IF($G1587="Responsible","GOTS_Responsible",(IF($G1587="No Attribute (Conventional)","GOTS_conventional",(IF($G1587="Recycled Pre/Post-Consumer","GOTS_pre_post",(IF($G1587="In-Conversion","GOTS_in_conversion",(IF($G1587="Sustainably Sourced","Sustainably_sourced",(IF($G1587="Recycled pre-consumer organic","GOTS_recycled_organic",""))))))))))))),IF($G1587="Organic","Organic",(IF($G1587="Responsible","Responsible",(IF($G1587="No Attribute (Conventional)","No_Attribute_Conventional",(IF($G1587="Recycled Pre/Post-Consumer","Recycled_Pre_Post_Consumer",(IF($G1587="In-Conversion","In_Conversion",(IF($G1587="Recycled Pre-Consumer","Recycled_Pre_Consumer",(IF($G1587="Recycled Post-Consumer","Recycled_Post_Consumer",(IF($G1587="Sustainably Sourced","Sustainably_sourced",(IF($G1587="Recycled pre-consumer organic","GOTS_recycled_organic","")))))))))))))))))),"")</f>
        <v/>
      </c>
      <c r="AE1587" t="e" cm="1">
        <f t="array" aca="1" ref="AE1587" ca="1">IF($I1587="",IF(INDIRECT("$F"&amp;$S1587)="","",IF(LEFT(INDIRECT("$F"&amp;$S1587),3)="GRS","GRS_RCS_RM",IF((LEFT(INDIRECT("$F"&amp;$S1587),3))="RCS","GRS_RCS_RM",IF(INDIRECT("$F"&amp;$S1587)="OCS (No Label)","OCS_Conversion_RM",IF(LEFT(INDIRECT("$F"&amp;$S1587),3)="OCS","OCS_RM",IF(RIGHT(INDIRECT("$F"&amp;$S1587),10)="conversion","GOTS_RM_conversion",IF((LEFT(INDIRECT("$F"&amp;$S1587),4))="GOTS","GOTS_RM","Responsible_RM"))))))),"DELETERM")</f>
        <v>#VALUE!</v>
      </c>
      <c r="AF1587" t="e" cm="1">
        <f t="array" aca="1" ref="AF1587" ca="1">IF($S1587="","",INDIRECT("$Z"&amp;$S1587))</f>
        <v>#VALUE!</v>
      </c>
      <c r="AG1587" t="str">
        <f t="shared" si="478"/>
        <v/>
      </c>
      <c r="AH1587" t="str" cm="1">
        <f t="array" aca="1" ref="AH1587" ca="1">IFERROR(INDIRECT("$ag"&amp;S1587),"")</f>
        <v/>
      </c>
      <c r="AI1587" t="e" cm="1">
        <f t="array" aca="1" ref="AI1587" ca="1">INDIRECT("O"&amp;S1587)</f>
        <v>#VALUE!</v>
      </c>
      <c r="AJ1587" t="str">
        <f t="shared" si="479"/>
        <v/>
      </c>
    </row>
    <row r="1588" spans="1:36" ht="16.5" customHeight="1">
      <c r="A1588" s="129"/>
      <c r="B1588" s="134"/>
      <c r="C1588" s="135"/>
      <c r="D1588" s="146"/>
      <c r="E1588" s="146"/>
      <c r="F1588" s="135"/>
      <c r="G1588" s="147"/>
      <c r="H1588" s="147"/>
      <c r="I1588" s="147"/>
      <c r="J1588" s="147"/>
      <c r="K1588" s="38"/>
      <c r="L1588" s="143"/>
      <c r="M1588" s="143"/>
      <c r="N1588" s="61"/>
      <c r="O1588" s="314"/>
      <c r="Q1588" t="str">
        <f t="shared" si="474"/>
        <v/>
      </c>
      <c r="S1588" t="e">
        <f t="shared" ca="1" si="483"/>
        <v>#VALUE!</v>
      </c>
      <c r="T1588" t="e">
        <f t="shared" ca="1" si="480"/>
        <v>#VALUE!</v>
      </c>
      <c r="U1588">
        <f t="shared" si="484"/>
        <v>1524</v>
      </c>
      <c r="V1588">
        <v>127.08333333334301</v>
      </c>
      <c r="W1588">
        <f t="shared" si="487"/>
        <v>127</v>
      </c>
      <c r="X1588" t="str" cm="1">
        <f t="array" aca="1" ref="X1588" ca="1">IFERROR(INDEX('PC&amp;PD'!$A$1:$AS$19,ROW('PC&amp;PD'!$A$19),MATCH(INDIRECT(T1588),'PC&amp;PD'!$A$1:$AS$1,0)),"")</f>
        <v/>
      </c>
      <c r="AA1588" t="str">
        <f t="shared" si="475"/>
        <v/>
      </c>
      <c r="AB1588" t="str">
        <f t="shared" si="476"/>
        <v/>
      </c>
      <c r="AC1588" t="e">
        <f t="shared" ca="1" si="477"/>
        <v>#VALUE!</v>
      </c>
      <c r="AD1588" t="str" cm="1">
        <f t="array" aca="1" ref="AD1588" ca="1">IFERROR(IF((LEFT(INDIRECT("$F"&amp;$S1588),4))="GOTS",IF($G1588="Organic","GOTS_Organic_raw",(IF($G1588="Responsible","GOTS_Responsible",(IF($G1588="No Attribute (Conventional)","GOTS_conventional",(IF($G1588="Recycled Pre/Post-Consumer","GOTS_pre_post",(IF($G1588="In-Conversion","GOTS_in_conversion",(IF($G1588="Sustainably Sourced","Sustainably_sourced",(IF($G1588="Recycled pre-consumer organic","GOTS_recycled_organic",""))))))))))))),IF($G1588="Organic","Organic",(IF($G1588="Responsible","Responsible",(IF($G1588="No Attribute (Conventional)","No_Attribute_Conventional",(IF($G1588="Recycled Pre/Post-Consumer","Recycled_Pre_Post_Consumer",(IF($G1588="In-Conversion","In_Conversion",(IF($G1588="Recycled Pre-Consumer","Recycled_Pre_Consumer",(IF($G1588="Recycled Post-Consumer","Recycled_Post_Consumer",(IF($G1588="Sustainably Sourced","Sustainably_sourced",(IF($G1588="Recycled pre-consumer organic","GOTS_recycled_organic","")))))))))))))))))),"")</f>
        <v/>
      </c>
      <c r="AE1588" t="e" cm="1">
        <f t="array" aca="1" ref="AE1588" ca="1">IF($I1588="",IF(INDIRECT("$F"&amp;$S1588)="","",IF(LEFT(INDIRECT("$F"&amp;$S1588),3)="GRS","GRS_RCS_RM",IF((LEFT(INDIRECT("$F"&amp;$S1588),3))="RCS","GRS_RCS_RM",IF(INDIRECT("$F"&amp;$S1588)="OCS (No Label)","OCS_Conversion_RM",IF(LEFT(INDIRECT("$F"&amp;$S1588),3)="OCS","OCS_RM",IF(RIGHT(INDIRECT("$F"&amp;$S1588),10)="conversion","GOTS_RM_conversion",IF((LEFT(INDIRECT("$F"&amp;$S1588),4))="GOTS","GOTS_RM","Responsible_RM"))))))),"DELETERM")</f>
        <v>#VALUE!</v>
      </c>
      <c r="AF1588" t="e" cm="1">
        <f t="array" aca="1" ref="AF1588" ca="1">IF($S1588="","",INDIRECT("$Z"&amp;$S1588))</f>
        <v>#VALUE!</v>
      </c>
      <c r="AG1588" t="str">
        <f t="shared" si="478"/>
        <v/>
      </c>
      <c r="AH1588" t="str" cm="1">
        <f t="array" aca="1" ref="AH1588" ca="1">IFERROR(INDIRECT("$ag"&amp;S1588),"")</f>
        <v/>
      </c>
      <c r="AI1588" t="e" cm="1">
        <f t="array" aca="1" ref="AI1588" ca="1">INDIRECT("O"&amp;S1588)</f>
        <v>#VALUE!</v>
      </c>
      <c r="AJ1588" t="str">
        <f t="shared" si="479"/>
        <v/>
      </c>
    </row>
    <row r="1589" spans="1:36" ht="16.5" customHeight="1">
      <c r="A1589" s="129"/>
      <c r="B1589" s="134"/>
      <c r="C1589" s="135"/>
      <c r="D1589" s="146"/>
      <c r="E1589" s="146"/>
      <c r="F1589" s="135"/>
      <c r="G1589" s="147"/>
      <c r="H1589" s="147"/>
      <c r="I1589" s="147"/>
      <c r="J1589" s="147"/>
      <c r="K1589" s="38"/>
      <c r="L1589" s="143"/>
      <c r="M1589" s="143"/>
      <c r="N1589" s="61"/>
      <c r="O1589" s="314"/>
      <c r="Q1589" t="str">
        <f t="shared" si="474"/>
        <v/>
      </c>
      <c r="S1589" t="e">
        <f t="shared" ca="1" si="483"/>
        <v>#VALUE!</v>
      </c>
      <c r="T1589" t="e">
        <f t="shared" ca="1" si="480"/>
        <v>#VALUE!</v>
      </c>
      <c r="U1589">
        <f t="shared" si="484"/>
        <v>1524</v>
      </c>
      <c r="V1589">
        <v>127.166666666677</v>
      </c>
      <c r="W1589">
        <f t="shared" si="487"/>
        <v>127</v>
      </c>
      <c r="X1589" t="str" cm="1">
        <f t="array" aca="1" ref="X1589" ca="1">IFERROR(INDEX('PC&amp;PD'!$A$1:$AS$19,ROW('PC&amp;PD'!$A$19),MATCH(INDIRECT(T1589),'PC&amp;PD'!$A$1:$AS$1,0)),"")</f>
        <v/>
      </c>
      <c r="AA1589" t="str">
        <f t="shared" si="475"/>
        <v/>
      </c>
      <c r="AB1589" t="str">
        <f t="shared" si="476"/>
        <v/>
      </c>
      <c r="AC1589" t="e">
        <f t="shared" ca="1" si="477"/>
        <v>#VALUE!</v>
      </c>
      <c r="AD1589" t="str" cm="1">
        <f t="array" aca="1" ref="AD1589" ca="1">IFERROR(IF((LEFT(INDIRECT("$F"&amp;$S1589),4))="GOTS",IF($G1589="Organic","GOTS_Organic_raw",(IF($G1589="Responsible","GOTS_Responsible",(IF($G1589="No Attribute (Conventional)","GOTS_conventional",(IF($G1589="Recycled Pre/Post-Consumer","GOTS_pre_post",(IF($G1589="In-Conversion","GOTS_in_conversion",(IF($G1589="Sustainably Sourced","Sustainably_sourced",(IF($G1589="Recycled pre-consumer organic","GOTS_recycled_organic",""))))))))))))),IF($G1589="Organic","Organic",(IF($G1589="Responsible","Responsible",(IF($G1589="No Attribute (Conventional)","No_Attribute_Conventional",(IF($G1589="Recycled Pre/Post-Consumer","Recycled_Pre_Post_Consumer",(IF($G1589="In-Conversion","In_Conversion",(IF($G1589="Recycled Pre-Consumer","Recycled_Pre_Consumer",(IF($G1589="Recycled Post-Consumer","Recycled_Post_Consumer",(IF($G1589="Sustainably Sourced","Sustainably_sourced",(IF($G1589="Recycled pre-consumer organic","GOTS_recycled_organic","")))))))))))))))))),"")</f>
        <v/>
      </c>
      <c r="AE1589" t="e" cm="1">
        <f t="array" aca="1" ref="AE1589" ca="1">IF($I1589="",IF(INDIRECT("$F"&amp;$S1589)="","",IF(LEFT(INDIRECT("$F"&amp;$S1589),3)="GRS","GRS_RCS_RM",IF((LEFT(INDIRECT("$F"&amp;$S1589),3))="RCS","GRS_RCS_RM",IF(INDIRECT("$F"&amp;$S1589)="OCS (No Label)","OCS_Conversion_RM",IF(LEFT(INDIRECT("$F"&amp;$S1589),3)="OCS","OCS_RM",IF(RIGHT(INDIRECT("$F"&amp;$S1589),10)="conversion","GOTS_RM_conversion",IF((LEFT(INDIRECT("$F"&amp;$S1589),4))="GOTS","GOTS_RM","Responsible_RM"))))))),"DELETERM")</f>
        <v>#VALUE!</v>
      </c>
      <c r="AF1589" t="e" cm="1">
        <f t="array" aca="1" ref="AF1589" ca="1">IF($S1589="","",INDIRECT("$Z"&amp;$S1589))</f>
        <v>#VALUE!</v>
      </c>
      <c r="AG1589" t="str">
        <f t="shared" si="478"/>
        <v/>
      </c>
      <c r="AH1589" t="str" cm="1">
        <f t="array" aca="1" ref="AH1589" ca="1">IFERROR(INDIRECT("$ag"&amp;S1589),"")</f>
        <v/>
      </c>
      <c r="AI1589" t="e" cm="1">
        <f t="array" aca="1" ref="AI1589" ca="1">INDIRECT("O"&amp;S1589)</f>
        <v>#VALUE!</v>
      </c>
      <c r="AJ1589" t="str">
        <f t="shared" si="479"/>
        <v/>
      </c>
    </row>
    <row r="1590" spans="1:36" ht="16.5" customHeight="1">
      <c r="A1590" s="129"/>
      <c r="B1590" s="134"/>
      <c r="C1590" s="135"/>
      <c r="D1590" s="146"/>
      <c r="E1590" s="146"/>
      <c r="F1590" s="135"/>
      <c r="G1590" s="147"/>
      <c r="H1590" s="147"/>
      <c r="I1590" s="147"/>
      <c r="J1590" s="147"/>
      <c r="K1590" s="38"/>
      <c r="L1590" s="143"/>
      <c r="M1590" s="143"/>
      <c r="N1590" s="61"/>
      <c r="O1590" s="314"/>
      <c r="Q1590" t="str">
        <f t="shared" si="474"/>
        <v/>
      </c>
      <c r="S1590" t="e">
        <f t="shared" ca="1" si="483"/>
        <v>#VALUE!</v>
      </c>
      <c r="T1590" t="e">
        <f t="shared" ca="1" si="480"/>
        <v>#VALUE!</v>
      </c>
      <c r="U1590">
        <f t="shared" si="484"/>
        <v>1524</v>
      </c>
      <c r="V1590">
        <v>127.25000000001</v>
      </c>
      <c r="W1590">
        <f t="shared" si="487"/>
        <v>127</v>
      </c>
      <c r="X1590" t="str" cm="1">
        <f t="array" aca="1" ref="X1590" ca="1">IFERROR(INDEX('PC&amp;PD'!$A$1:$AS$19,ROW('PC&amp;PD'!$A$19),MATCH(INDIRECT(T1590),'PC&amp;PD'!$A$1:$AS$1,0)),"")</f>
        <v/>
      </c>
      <c r="AA1590" t="str">
        <f t="shared" si="475"/>
        <v/>
      </c>
      <c r="AB1590" t="str">
        <f t="shared" si="476"/>
        <v/>
      </c>
      <c r="AC1590" t="e">
        <f t="shared" ca="1" si="477"/>
        <v>#VALUE!</v>
      </c>
      <c r="AD1590" t="str" cm="1">
        <f t="array" aca="1" ref="AD1590" ca="1">IFERROR(IF((LEFT(INDIRECT("$F"&amp;$S1590),4))="GOTS",IF($G1590="Organic","GOTS_Organic_raw",(IF($G1590="Responsible","GOTS_Responsible",(IF($G1590="No Attribute (Conventional)","GOTS_conventional",(IF($G1590="Recycled Pre/Post-Consumer","GOTS_pre_post",(IF($G1590="In-Conversion","GOTS_in_conversion",(IF($G1590="Sustainably Sourced","Sustainably_sourced",(IF($G1590="Recycled pre-consumer organic","GOTS_recycled_organic",""))))))))))))),IF($G1590="Organic","Organic",(IF($G1590="Responsible","Responsible",(IF($G1590="No Attribute (Conventional)","No_Attribute_Conventional",(IF($G1590="Recycled Pre/Post-Consumer","Recycled_Pre_Post_Consumer",(IF($G1590="In-Conversion","In_Conversion",(IF($G1590="Recycled Pre-Consumer","Recycled_Pre_Consumer",(IF($G1590="Recycled Post-Consumer","Recycled_Post_Consumer",(IF($G1590="Sustainably Sourced","Sustainably_sourced",(IF($G1590="Recycled pre-consumer organic","GOTS_recycled_organic","")))))))))))))))))),"")</f>
        <v/>
      </c>
      <c r="AE1590" t="e" cm="1">
        <f t="array" aca="1" ref="AE1590" ca="1">IF($I1590="",IF(INDIRECT("$F"&amp;$S1590)="","",IF(LEFT(INDIRECT("$F"&amp;$S1590),3)="GRS","GRS_RCS_RM",IF((LEFT(INDIRECT("$F"&amp;$S1590),3))="RCS","GRS_RCS_RM",IF(INDIRECT("$F"&amp;$S1590)="OCS (No Label)","OCS_Conversion_RM",IF(LEFT(INDIRECT("$F"&amp;$S1590),3)="OCS","OCS_RM",IF(RIGHT(INDIRECT("$F"&amp;$S1590),10)="conversion","GOTS_RM_conversion",IF((LEFT(INDIRECT("$F"&amp;$S1590),4))="GOTS","GOTS_RM","Responsible_RM"))))))),"DELETERM")</f>
        <v>#VALUE!</v>
      </c>
      <c r="AF1590" t="e" cm="1">
        <f t="array" aca="1" ref="AF1590" ca="1">IF($S1590="","",INDIRECT("$Z"&amp;$S1590))</f>
        <v>#VALUE!</v>
      </c>
      <c r="AG1590" t="str">
        <f t="shared" si="478"/>
        <v/>
      </c>
      <c r="AH1590" t="str" cm="1">
        <f t="array" aca="1" ref="AH1590" ca="1">IFERROR(INDIRECT("$ag"&amp;S1590),"")</f>
        <v/>
      </c>
      <c r="AI1590" t="e" cm="1">
        <f t="array" aca="1" ref="AI1590" ca="1">INDIRECT("O"&amp;S1590)</f>
        <v>#VALUE!</v>
      </c>
      <c r="AJ1590" t="str">
        <f t="shared" si="479"/>
        <v/>
      </c>
    </row>
    <row r="1591" spans="1:36" ht="16.5" customHeight="1">
      <c r="A1591" s="129"/>
      <c r="B1591" s="134"/>
      <c r="C1591" s="135"/>
      <c r="D1591" s="146"/>
      <c r="E1591" s="146"/>
      <c r="F1591" s="135"/>
      <c r="G1591" s="147"/>
      <c r="H1591" s="147"/>
      <c r="I1591" s="147"/>
      <c r="J1591" s="147"/>
      <c r="K1591" s="38"/>
      <c r="L1591" s="143"/>
      <c r="M1591" s="143"/>
      <c r="N1591" s="61"/>
      <c r="O1591" s="314"/>
      <c r="Q1591" t="str">
        <f t="shared" si="474"/>
        <v/>
      </c>
      <c r="S1591" t="e">
        <f t="shared" ca="1" si="483"/>
        <v>#VALUE!</v>
      </c>
      <c r="T1591" t="e">
        <f t="shared" ca="1" si="480"/>
        <v>#VALUE!</v>
      </c>
      <c r="U1591">
        <f t="shared" si="484"/>
        <v>1524</v>
      </c>
      <c r="V1591">
        <v>127.33333333334301</v>
      </c>
      <c r="W1591">
        <f t="shared" si="487"/>
        <v>127</v>
      </c>
      <c r="X1591" t="str" cm="1">
        <f t="array" aca="1" ref="X1591" ca="1">IFERROR(INDEX('PC&amp;PD'!$A$1:$AS$19,ROW('PC&amp;PD'!$A$19),MATCH(INDIRECT(T1591),'PC&amp;PD'!$A$1:$AS$1,0)),"")</f>
        <v/>
      </c>
      <c r="AA1591" t="str">
        <f t="shared" si="475"/>
        <v/>
      </c>
      <c r="AB1591" t="str">
        <f t="shared" si="476"/>
        <v/>
      </c>
      <c r="AC1591" t="e">
        <f t="shared" ca="1" si="477"/>
        <v>#VALUE!</v>
      </c>
      <c r="AD1591" t="str" cm="1">
        <f t="array" aca="1" ref="AD1591" ca="1">IFERROR(IF((LEFT(INDIRECT("$F"&amp;$S1591),4))="GOTS",IF($G1591="Organic","GOTS_Organic_raw",(IF($G1591="Responsible","GOTS_Responsible",(IF($G1591="No Attribute (Conventional)","GOTS_conventional",(IF($G1591="Recycled Pre/Post-Consumer","GOTS_pre_post",(IF($G1591="In-Conversion","GOTS_in_conversion",(IF($G1591="Sustainably Sourced","Sustainably_sourced",(IF($G1591="Recycled pre-consumer organic","GOTS_recycled_organic",""))))))))))))),IF($G1591="Organic","Organic",(IF($G1591="Responsible","Responsible",(IF($G1591="No Attribute (Conventional)","No_Attribute_Conventional",(IF($G1591="Recycled Pre/Post-Consumer","Recycled_Pre_Post_Consumer",(IF($G1591="In-Conversion","In_Conversion",(IF($G1591="Recycled Pre-Consumer","Recycled_Pre_Consumer",(IF($G1591="Recycled Post-Consumer","Recycled_Post_Consumer",(IF($G1591="Sustainably Sourced","Sustainably_sourced",(IF($G1591="Recycled pre-consumer organic","GOTS_recycled_organic","")))))))))))))))))),"")</f>
        <v/>
      </c>
      <c r="AE1591" t="e" cm="1">
        <f t="array" aca="1" ref="AE1591" ca="1">IF($I1591="",IF(INDIRECT("$F"&amp;$S1591)="","",IF(LEFT(INDIRECT("$F"&amp;$S1591),3)="GRS","GRS_RCS_RM",IF((LEFT(INDIRECT("$F"&amp;$S1591),3))="RCS","GRS_RCS_RM",IF(INDIRECT("$F"&amp;$S1591)="OCS (No Label)","OCS_Conversion_RM",IF(LEFT(INDIRECT("$F"&amp;$S1591),3)="OCS","OCS_RM",IF(RIGHT(INDIRECT("$F"&amp;$S1591),10)="conversion","GOTS_RM_conversion",IF((LEFT(INDIRECT("$F"&amp;$S1591),4))="GOTS","GOTS_RM","Responsible_RM"))))))),"DELETERM")</f>
        <v>#VALUE!</v>
      </c>
      <c r="AF1591" t="e" cm="1">
        <f t="array" aca="1" ref="AF1591" ca="1">IF($S1591="","",INDIRECT("$Z"&amp;$S1591))</f>
        <v>#VALUE!</v>
      </c>
      <c r="AG1591" t="str">
        <f t="shared" si="478"/>
        <v/>
      </c>
      <c r="AH1591" t="str" cm="1">
        <f t="array" aca="1" ref="AH1591" ca="1">IFERROR(INDIRECT("$ag"&amp;S1591),"")</f>
        <v/>
      </c>
      <c r="AI1591" t="e" cm="1">
        <f t="array" aca="1" ref="AI1591" ca="1">INDIRECT("O"&amp;S1591)</f>
        <v>#VALUE!</v>
      </c>
      <c r="AJ1591" t="str">
        <f t="shared" si="479"/>
        <v/>
      </c>
    </row>
    <row r="1592" spans="1:36" ht="16.5" customHeight="1">
      <c r="A1592" s="129"/>
      <c r="B1592" s="134"/>
      <c r="C1592" s="135"/>
      <c r="D1592" s="146"/>
      <c r="E1592" s="146"/>
      <c r="F1592" s="135"/>
      <c r="G1592" s="147"/>
      <c r="H1592" s="147"/>
      <c r="I1592" s="147"/>
      <c r="J1592" s="147"/>
      <c r="K1592" s="38"/>
      <c r="L1592" s="143"/>
      <c r="M1592" s="143"/>
      <c r="N1592" s="61"/>
      <c r="O1592" s="314"/>
      <c r="Q1592" t="str">
        <f t="shared" si="474"/>
        <v/>
      </c>
      <c r="S1592" t="e">
        <f t="shared" ca="1" si="483"/>
        <v>#VALUE!</v>
      </c>
      <c r="T1592" t="e">
        <f t="shared" ca="1" si="480"/>
        <v>#VALUE!</v>
      </c>
      <c r="U1592">
        <f t="shared" si="484"/>
        <v>1524</v>
      </c>
      <c r="V1592">
        <v>127.416666666677</v>
      </c>
      <c r="W1592">
        <f t="shared" si="487"/>
        <v>127</v>
      </c>
      <c r="X1592" t="str" cm="1">
        <f t="array" aca="1" ref="X1592" ca="1">IFERROR(INDEX('PC&amp;PD'!$A$1:$AS$19,ROW('PC&amp;PD'!$A$19),MATCH(INDIRECT(T1592),'PC&amp;PD'!$A$1:$AS$1,0)),"")</f>
        <v/>
      </c>
      <c r="AA1592" t="str">
        <f t="shared" si="475"/>
        <v/>
      </c>
      <c r="AB1592" t="str">
        <f t="shared" si="476"/>
        <v/>
      </c>
      <c r="AC1592" t="e">
        <f t="shared" ca="1" si="477"/>
        <v>#VALUE!</v>
      </c>
      <c r="AD1592" t="str" cm="1">
        <f t="array" aca="1" ref="AD1592" ca="1">IFERROR(IF((LEFT(INDIRECT("$F"&amp;$S1592),4))="GOTS",IF($G1592="Organic","GOTS_Organic_raw",(IF($G1592="Responsible","GOTS_Responsible",(IF($G1592="No Attribute (Conventional)","GOTS_conventional",(IF($G1592="Recycled Pre/Post-Consumer","GOTS_pre_post",(IF($G1592="In-Conversion","GOTS_in_conversion",(IF($G1592="Sustainably Sourced","Sustainably_sourced",(IF($G1592="Recycled pre-consumer organic","GOTS_recycled_organic",""))))))))))))),IF($G1592="Organic","Organic",(IF($G1592="Responsible","Responsible",(IF($G1592="No Attribute (Conventional)","No_Attribute_Conventional",(IF($G1592="Recycled Pre/Post-Consumer","Recycled_Pre_Post_Consumer",(IF($G1592="In-Conversion","In_Conversion",(IF($G1592="Recycled Pre-Consumer","Recycled_Pre_Consumer",(IF($G1592="Recycled Post-Consumer","Recycled_Post_Consumer",(IF($G1592="Sustainably Sourced","Sustainably_sourced",(IF($G1592="Recycled pre-consumer organic","GOTS_recycled_organic","")))))))))))))))))),"")</f>
        <v/>
      </c>
      <c r="AE1592" t="e" cm="1">
        <f t="array" aca="1" ref="AE1592" ca="1">IF($I1592="",IF(INDIRECT("$F"&amp;$S1592)="","",IF(LEFT(INDIRECT("$F"&amp;$S1592),3)="GRS","GRS_RCS_RM",IF((LEFT(INDIRECT("$F"&amp;$S1592),3))="RCS","GRS_RCS_RM",IF(INDIRECT("$F"&amp;$S1592)="OCS (No Label)","OCS_Conversion_RM",IF(LEFT(INDIRECT("$F"&amp;$S1592),3)="OCS","OCS_RM",IF(RIGHT(INDIRECT("$F"&amp;$S1592),10)="conversion","GOTS_RM_conversion",IF((LEFT(INDIRECT("$F"&amp;$S1592),4))="GOTS","GOTS_RM","Responsible_RM"))))))),"DELETERM")</f>
        <v>#VALUE!</v>
      </c>
      <c r="AF1592" t="e" cm="1">
        <f t="array" aca="1" ref="AF1592" ca="1">IF($S1592="","",INDIRECT("$Z"&amp;$S1592))</f>
        <v>#VALUE!</v>
      </c>
      <c r="AG1592" t="str">
        <f t="shared" si="478"/>
        <v/>
      </c>
      <c r="AH1592" t="str" cm="1">
        <f t="array" aca="1" ref="AH1592" ca="1">IFERROR(INDIRECT("$ag"&amp;S1592),"")</f>
        <v/>
      </c>
      <c r="AI1592" t="e" cm="1">
        <f t="array" aca="1" ref="AI1592" ca="1">INDIRECT("O"&amp;S1592)</f>
        <v>#VALUE!</v>
      </c>
      <c r="AJ1592" t="str">
        <f t="shared" si="479"/>
        <v/>
      </c>
    </row>
    <row r="1593" spans="1:36" ht="16.5" customHeight="1">
      <c r="A1593" s="130"/>
      <c r="B1593" s="136"/>
      <c r="C1593" s="137"/>
      <c r="D1593" s="146"/>
      <c r="E1593" s="146"/>
      <c r="F1593" s="137"/>
      <c r="G1593" s="147"/>
      <c r="H1593" s="147"/>
      <c r="I1593" s="147"/>
      <c r="J1593" s="147"/>
      <c r="K1593" s="38"/>
      <c r="L1593" s="144"/>
      <c r="M1593" s="144"/>
      <c r="N1593" s="61"/>
      <c r="O1593" s="314"/>
      <c r="Q1593" t="str">
        <f t="shared" si="474"/>
        <v/>
      </c>
      <c r="S1593" t="e">
        <f t="shared" ca="1" si="483"/>
        <v>#VALUE!</v>
      </c>
      <c r="T1593" t="e">
        <f t="shared" ca="1" si="480"/>
        <v>#VALUE!</v>
      </c>
      <c r="U1593">
        <f t="shared" si="484"/>
        <v>1524</v>
      </c>
      <c r="V1593">
        <v>127.50000000001</v>
      </c>
      <c r="W1593">
        <f t="shared" si="487"/>
        <v>127</v>
      </c>
      <c r="X1593" t="str" cm="1">
        <f t="array" aca="1" ref="X1593" ca="1">IFERROR(INDEX('PC&amp;PD'!$A$1:$AS$19,ROW('PC&amp;PD'!$A$19),MATCH(INDIRECT(T1593),'PC&amp;PD'!$A$1:$AS$1,0)),"")</f>
        <v/>
      </c>
      <c r="AA1593" t="str">
        <f t="shared" si="475"/>
        <v/>
      </c>
      <c r="AB1593" t="str">
        <f t="shared" si="476"/>
        <v/>
      </c>
      <c r="AC1593" t="e">
        <f t="shared" ca="1" si="477"/>
        <v>#VALUE!</v>
      </c>
      <c r="AD1593" t="str" cm="1">
        <f t="array" aca="1" ref="AD1593" ca="1">IFERROR(IF((LEFT(INDIRECT("$F"&amp;$S1593),4))="GOTS",IF($G1593="Organic","GOTS_Organic_raw",(IF($G1593="Responsible","GOTS_Responsible",(IF($G1593="No Attribute (Conventional)","GOTS_conventional",(IF($G1593="Recycled Pre/Post-Consumer","GOTS_pre_post",(IF($G1593="In-Conversion","GOTS_in_conversion",(IF($G1593="Sustainably Sourced","Sustainably_sourced",(IF($G1593="Recycled pre-consumer organic","GOTS_recycled_organic",""))))))))))))),IF($G1593="Organic","Organic",(IF($G1593="Responsible","Responsible",(IF($G1593="No Attribute (Conventional)","No_Attribute_Conventional",(IF($G1593="Recycled Pre/Post-Consumer","Recycled_Pre_Post_Consumer",(IF($G1593="In-Conversion","In_Conversion",(IF($G1593="Recycled Pre-Consumer","Recycled_Pre_Consumer",(IF($G1593="Recycled Post-Consumer","Recycled_Post_Consumer",(IF($G1593="Sustainably Sourced","Sustainably_sourced",(IF($G1593="Recycled pre-consumer organic","GOTS_recycled_organic","")))))))))))))))))),"")</f>
        <v/>
      </c>
      <c r="AE1593" t="e" cm="1">
        <f t="array" aca="1" ref="AE1593" ca="1">IF($I1593="",IF(INDIRECT("$F"&amp;$S1593)="","",IF(LEFT(INDIRECT("$F"&amp;$S1593),3)="GRS","GRS_RCS_RM",IF((LEFT(INDIRECT("$F"&amp;$S1593),3))="RCS","GRS_RCS_RM",IF(INDIRECT("$F"&amp;$S1593)="OCS (No Label)","OCS_Conversion_RM",IF(LEFT(INDIRECT("$F"&amp;$S1593),3)="OCS","OCS_RM",IF(RIGHT(INDIRECT("$F"&amp;$S1593),10)="conversion","GOTS_RM_conversion",IF((LEFT(INDIRECT("$F"&amp;$S1593),4))="GOTS","GOTS_RM","Responsible_RM"))))))),"DELETERM")</f>
        <v>#VALUE!</v>
      </c>
      <c r="AF1593" t="e" cm="1">
        <f t="array" aca="1" ref="AF1593" ca="1">IF($S1593="","",INDIRECT("$Z"&amp;$S1593))</f>
        <v>#VALUE!</v>
      </c>
      <c r="AG1593" t="str">
        <f t="shared" si="478"/>
        <v/>
      </c>
      <c r="AH1593" t="str" cm="1">
        <f t="array" aca="1" ref="AH1593" ca="1">IFERROR(INDIRECT("$ag"&amp;S1593),"")</f>
        <v/>
      </c>
      <c r="AI1593" t="e" cm="1">
        <f t="array" aca="1" ref="AI1593" ca="1">INDIRECT("O"&amp;S1593)</f>
        <v>#VALUE!</v>
      </c>
      <c r="AJ1593" t="str">
        <f t="shared" si="479"/>
        <v/>
      </c>
    </row>
    <row r="1594" spans="1:36" ht="16.5" customHeight="1">
      <c r="A1594" s="130"/>
      <c r="B1594" s="136"/>
      <c r="C1594" s="137"/>
      <c r="D1594" s="146"/>
      <c r="E1594" s="146"/>
      <c r="F1594" s="137"/>
      <c r="G1594" s="147"/>
      <c r="H1594" s="147"/>
      <c r="I1594" s="147"/>
      <c r="J1594" s="147"/>
      <c r="K1594" s="38"/>
      <c r="L1594" s="144"/>
      <c r="M1594" s="144"/>
      <c r="N1594" s="61"/>
      <c r="O1594" s="314"/>
      <c r="Q1594" t="str">
        <f t="shared" si="474"/>
        <v/>
      </c>
      <c r="S1594" t="e">
        <f t="shared" ca="1" si="483"/>
        <v>#VALUE!</v>
      </c>
      <c r="T1594" t="e">
        <f t="shared" ca="1" si="480"/>
        <v>#VALUE!</v>
      </c>
      <c r="U1594">
        <f t="shared" si="484"/>
        <v>1524</v>
      </c>
      <c r="V1594">
        <v>127.58333333334301</v>
      </c>
      <c r="W1594">
        <f t="shared" si="487"/>
        <v>127</v>
      </c>
      <c r="X1594" t="str" cm="1">
        <f t="array" aca="1" ref="X1594" ca="1">IFERROR(INDEX('PC&amp;PD'!$A$1:$AS$19,ROW('PC&amp;PD'!$A$19),MATCH(INDIRECT(T1594),'PC&amp;PD'!$A$1:$AS$1,0)),"")</f>
        <v/>
      </c>
      <c r="AA1594" t="str">
        <f t="shared" si="475"/>
        <v/>
      </c>
      <c r="AB1594" t="str">
        <f t="shared" si="476"/>
        <v/>
      </c>
      <c r="AC1594" t="e">
        <f t="shared" ca="1" si="477"/>
        <v>#VALUE!</v>
      </c>
      <c r="AD1594" t="str" cm="1">
        <f t="array" aca="1" ref="AD1594" ca="1">IFERROR(IF((LEFT(INDIRECT("$F"&amp;$S1594),4))="GOTS",IF($G1594="Organic","GOTS_Organic_raw",(IF($G1594="Responsible","GOTS_Responsible",(IF($G1594="No Attribute (Conventional)","GOTS_conventional",(IF($G1594="Recycled Pre/Post-Consumer","GOTS_pre_post",(IF($G1594="In-Conversion","GOTS_in_conversion",(IF($G1594="Sustainably Sourced","Sustainably_sourced",(IF($G1594="Recycled pre-consumer organic","GOTS_recycled_organic",""))))))))))))),IF($G1594="Organic","Organic",(IF($G1594="Responsible","Responsible",(IF($G1594="No Attribute (Conventional)","No_Attribute_Conventional",(IF($G1594="Recycled Pre/Post-Consumer","Recycled_Pre_Post_Consumer",(IF($G1594="In-Conversion","In_Conversion",(IF($G1594="Recycled Pre-Consumer","Recycled_Pre_Consumer",(IF($G1594="Recycled Post-Consumer","Recycled_Post_Consumer",(IF($G1594="Sustainably Sourced","Sustainably_sourced",(IF($G1594="Recycled pre-consumer organic","GOTS_recycled_organic","")))))))))))))))))),"")</f>
        <v/>
      </c>
      <c r="AE1594" t="e" cm="1">
        <f t="array" aca="1" ref="AE1594" ca="1">IF($I1594="",IF(INDIRECT("$F"&amp;$S1594)="","",IF(LEFT(INDIRECT("$F"&amp;$S1594),3)="GRS","GRS_RCS_RM",IF((LEFT(INDIRECT("$F"&amp;$S1594),3))="RCS","GRS_RCS_RM",IF(INDIRECT("$F"&amp;$S1594)="OCS (No Label)","OCS_Conversion_RM",IF(LEFT(INDIRECT("$F"&amp;$S1594),3)="OCS","OCS_RM",IF(RIGHT(INDIRECT("$F"&amp;$S1594),10)="conversion","GOTS_RM_conversion",IF((LEFT(INDIRECT("$F"&amp;$S1594),4))="GOTS","GOTS_RM","Responsible_RM"))))))),"DELETERM")</f>
        <v>#VALUE!</v>
      </c>
      <c r="AF1594" t="e" cm="1">
        <f t="array" aca="1" ref="AF1594" ca="1">IF($S1594="","",INDIRECT("$Z"&amp;$S1594))</f>
        <v>#VALUE!</v>
      </c>
      <c r="AG1594" t="str">
        <f t="shared" si="478"/>
        <v/>
      </c>
      <c r="AH1594" t="str" cm="1">
        <f t="array" aca="1" ref="AH1594" ca="1">IFERROR(INDIRECT("$ag"&amp;S1594),"")</f>
        <v/>
      </c>
      <c r="AI1594" t="e" cm="1">
        <f t="array" aca="1" ref="AI1594" ca="1">INDIRECT("O"&amp;S1594)</f>
        <v>#VALUE!</v>
      </c>
      <c r="AJ1594" t="str">
        <f t="shared" si="479"/>
        <v/>
      </c>
    </row>
    <row r="1595" spans="1:36" ht="16.5" customHeight="1">
      <c r="A1595" s="130"/>
      <c r="B1595" s="136"/>
      <c r="C1595" s="137"/>
      <c r="D1595" s="146"/>
      <c r="E1595" s="146"/>
      <c r="F1595" s="137"/>
      <c r="G1595" s="147"/>
      <c r="H1595" s="147"/>
      <c r="I1595" s="147"/>
      <c r="J1595" s="147"/>
      <c r="K1595" s="38"/>
      <c r="L1595" s="144"/>
      <c r="M1595" s="144"/>
      <c r="N1595" s="61"/>
      <c r="O1595" s="314"/>
      <c r="Q1595" t="str">
        <f t="shared" si="474"/>
        <v/>
      </c>
      <c r="S1595" t="e">
        <f t="shared" ca="1" si="483"/>
        <v>#VALUE!</v>
      </c>
      <c r="T1595" t="e">
        <f t="shared" ca="1" si="480"/>
        <v>#VALUE!</v>
      </c>
      <c r="U1595">
        <f t="shared" si="484"/>
        <v>1524</v>
      </c>
      <c r="V1595">
        <v>127.666666666677</v>
      </c>
      <c r="W1595">
        <f t="shared" si="487"/>
        <v>127</v>
      </c>
      <c r="X1595" t="str" cm="1">
        <f t="array" aca="1" ref="X1595" ca="1">IFERROR(INDEX('PC&amp;PD'!$A$1:$AS$19,ROW('PC&amp;PD'!$A$19),MATCH(INDIRECT(T1595),'PC&amp;PD'!$A$1:$AS$1,0)),"")</f>
        <v/>
      </c>
      <c r="AA1595" t="str">
        <f t="shared" si="475"/>
        <v/>
      </c>
      <c r="AB1595" t="str">
        <f t="shared" si="476"/>
        <v/>
      </c>
      <c r="AC1595" t="e">
        <f t="shared" ca="1" si="477"/>
        <v>#VALUE!</v>
      </c>
      <c r="AD1595" t="str" cm="1">
        <f t="array" aca="1" ref="AD1595" ca="1">IFERROR(IF((LEFT(INDIRECT("$F"&amp;$S1595),4))="GOTS",IF($G1595="Organic","GOTS_Organic_raw",(IF($G1595="Responsible","GOTS_Responsible",(IF($G1595="No Attribute (Conventional)","GOTS_conventional",(IF($G1595="Recycled Pre/Post-Consumer","GOTS_pre_post",(IF($G1595="In-Conversion","GOTS_in_conversion",(IF($G1595="Sustainably Sourced","Sustainably_sourced",(IF($G1595="Recycled pre-consumer organic","GOTS_recycled_organic",""))))))))))))),IF($G1595="Organic","Organic",(IF($G1595="Responsible","Responsible",(IF($G1595="No Attribute (Conventional)","No_Attribute_Conventional",(IF($G1595="Recycled Pre/Post-Consumer","Recycled_Pre_Post_Consumer",(IF($G1595="In-Conversion","In_Conversion",(IF($G1595="Recycled Pre-Consumer","Recycled_Pre_Consumer",(IF($G1595="Recycled Post-Consumer","Recycled_Post_Consumer",(IF($G1595="Sustainably Sourced","Sustainably_sourced",(IF($G1595="Recycled pre-consumer organic","GOTS_recycled_organic","")))))))))))))))))),"")</f>
        <v/>
      </c>
      <c r="AE1595" t="e" cm="1">
        <f t="array" aca="1" ref="AE1595" ca="1">IF($I1595="",IF(INDIRECT("$F"&amp;$S1595)="","",IF(LEFT(INDIRECT("$F"&amp;$S1595),3)="GRS","GRS_RCS_RM",IF((LEFT(INDIRECT("$F"&amp;$S1595),3))="RCS","GRS_RCS_RM",IF(INDIRECT("$F"&amp;$S1595)="OCS (No Label)","OCS_Conversion_RM",IF(LEFT(INDIRECT("$F"&amp;$S1595),3)="OCS","OCS_RM",IF(RIGHT(INDIRECT("$F"&amp;$S1595),10)="conversion","GOTS_RM_conversion",IF((LEFT(INDIRECT("$F"&amp;$S1595),4))="GOTS","GOTS_RM","Responsible_RM"))))))),"DELETERM")</f>
        <v>#VALUE!</v>
      </c>
      <c r="AF1595" t="e" cm="1">
        <f t="array" aca="1" ref="AF1595" ca="1">IF($S1595="","",INDIRECT("$Z"&amp;$S1595))</f>
        <v>#VALUE!</v>
      </c>
      <c r="AG1595" t="str">
        <f t="shared" si="478"/>
        <v/>
      </c>
      <c r="AH1595" t="str" cm="1">
        <f t="array" aca="1" ref="AH1595" ca="1">IFERROR(INDIRECT("$ag"&amp;S1595),"")</f>
        <v/>
      </c>
      <c r="AI1595" t="e" cm="1">
        <f t="array" aca="1" ref="AI1595" ca="1">INDIRECT("O"&amp;S1595)</f>
        <v>#VALUE!</v>
      </c>
      <c r="AJ1595" t="str">
        <f t="shared" si="479"/>
        <v/>
      </c>
    </row>
    <row r="1596" spans="1:36" ht="16.5" customHeight="1">
      <c r="A1596" s="130"/>
      <c r="B1596" s="136"/>
      <c r="C1596" s="137"/>
      <c r="D1596" s="146"/>
      <c r="E1596" s="146"/>
      <c r="F1596" s="137"/>
      <c r="G1596" s="147"/>
      <c r="H1596" s="147"/>
      <c r="I1596" s="147"/>
      <c r="J1596" s="147"/>
      <c r="K1596" s="38"/>
      <c r="L1596" s="144"/>
      <c r="M1596" s="144"/>
      <c r="N1596" s="61"/>
      <c r="O1596" s="314"/>
      <c r="Q1596" t="str">
        <f t="shared" si="474"/>
        <v/>
      </c>
      <c r="S1596" t="e">
        <f t="shared" ca="1" si="483"/>
        <v>#VALUE!</v>
      </c>
      <c r="T1596" t="e">
        <f t="shared" ca="1" si="480"/>
        <v>#VALUE!</v>
      </c>
      <c r="U1596">
        <f t="shared" si="484"/>
        <v>1524</v>
      </c>
      <c r="V1596">
        <v>127.75000000001</v>
      </c>
      <c r="W1596">
        <f t="shared" si="487"/>
        <v>127</v>
      </c>
      <c r="X1596" t="str" cm="1">
        <f t="array" aca="1" ref="X1596" ca="1">IFERROR(INDEX('PC&amp;PD'!$A$1:$AS$19,ROW('PC&amp;PD'!$A$19),MATCH(INDIRECT(T1596),'PC&amp;PD'!$A$1:$AS$1,0)),"")</f>
        <v/>
      </c>
      <c r="AA1596" t="str">
        <f t="shared" si="475"/>
        <v/>
      </c>
      <c r="AB1596" t="str">
        <f t="shared" si="476"/>
        <v/>
      </c>
      <c r="AC1596" t="e">
        <f t="shared" ca="1" si="477"/>
        <v>#VALUE!</v>
      </c>
      <c r="AD1596" t="str" cm="1">
        <f t="array" aca="1" ref="AD1596" ca="1">IFERROR(IF((LEFT(INDIRECT("$F"&amp;$S1596),4))="GOTS",IF($G1596="Organic","GOTS_Organic_raw",(IF($G1596="Responsible","GOTS_Responsible",(IF($G1596="No Attribute (Conventional)","GOTS_conventional",(IF($G1596="Recycled Pre/Post-Consumer","GOTS_pre_post",(IF($G1596="In-Conversion","GOTS_in_conversion",(IF($G1596="Sustainably Sourced","Sustainably_sourced",(IF($G1596="Recycled pre-consumer organic","GOTS_recycled_organic",""))))))))))))),IF($G1596="Organic","Organic",(IF($G1596="Responsible","Responsible",(IF($G1596="No Attribute (Conventional)","No_Attribute_Conventional",(IF($G1596="Recycled Pre/Post-Consumer","Recycled_Pre_Post_Consumer",(IF($G1596="In-Conversion","In_Conversion",(IF($G1596="Recycled Pre-Consumer","Recycled_Pre_Consumer",(IF($G1596="Recycled Post-Consumer","Recycled_Post_Consumer",(IF($G1596="Sustainably Sourced","Sustainably_sourced",(IF($G1596="Recycled pre-consumer organic","GOTS_recycled_organic","")))))))))))))))))),"")</f>
        <v/>
      </c>
      <c r="AE1596" t="e" cm="1">
        <f t="array" aca="1" ref="AE1596" ca="1">IF($I1596="",IF(INDIRECT("$F"&amp;$S1596)="","",IF(LEFT(INDIRECT("$F"&amp;$S1596),3)="GRS","GRS_RCS_RM",IF((LEFT(INDIRECT("$F"&amp;$S1596),3))="RCS","GRS_RCS_RM",IF(INDIRECT("$F"&amp;$S1596)="OCS (No Label)","OCS_Conversion_RM",IF(LEFT(INDIRECT("$F"&amp;$S1596),3)="OCS","OCS_RM",IF(RIGHT(INDIRECT("$F"&amp;$S1596),10)="conversion","GOTS_RM_conversion",IF((LEFT(INDIRECT("$F"&amp;$S1596),4))="GOTS","GOTS_RM","Responsible_RM"))))))),"DELETERM")</f>
        <v>#VALUE!</v>
      </c>
      <c r="AF1596" t="e" cm="1">
        <f t="array" aca="1" ref="AF1596" ca="1">IF($S1596="","",INDIRECT("$Z"&amp;$S1596))</f>
        <v>#VALUE!</v>
      </c>
      <c r="AG1596" t="str">
        <f t="shared" si="478"/>
        <v/>
      </c>
      <c r="AH1596" t="str" cm="1">
        <f t="array" aca="1" ref="AH1596" ca="1">IFERROR(INDIRECT("$ag"&amp;S1596),"")</f>
        <v/>
      </c>
      <c r="AI1596" t="e" cm="1">
        <f t="array" aca="1" ref="AI1596" ca="1">INDIRECT("O"&amp;S1596)</f>
        <v>#VALUE!</v>
      </c>
      <c r="AJ1596" t="str">
        <f t="shared" si="479"/>
        <v/>
      </c>
    </row>
    <row r="1597" spans="1:36" ht="16.5" customHeight="1">
      <c r="A1597" s="130"/>
      <c r="B1597" s="136"/>
      <c r="C1597" s="137"/>
      <c r="D1597" s="146"/>
      <c r="E1597" s="146"/>
      <c r="F1597" s="137"/>
      <c r="G1597" s="147"/>
      <c r="H1597" s="147"/>
      <c r="I1597" s="147"/>
      <c r="J1597" s="147"/>
      <c r="K1597" s="38"/>
      <c r="L1597" s="144"/>
      <c r="M1597" s="144"/>
      <c r="N1597" s="61"/>
      <c r="O1597" s="314"/>
      <c r="Q1597" t="str">
        <f t="shared" si="474"/>
        <v/>
      </c>
      <c r="S1597" t="e">
        <f t="shared" ca="1" si="483"/>
        <v>#VALUE!</v>
      </c>
      <c r="T1597" t="e">
        <f t="shared" ca="1" si="480"/>
        <v>#VALUE!</v>
      </c>
      <c r="U1597">
        <f t="shared" si="484"/>
        <v>1524</v>
      </c>
      <c r="V1597">
        <v>127.83333333334301</v>
      </c>
      <c r="W1597">
        <f t="shared" si="487"/>
        <v>127</v>
      </c>
      <c r="X1597" t="str" cm="1">
        <f t="array" aca="1" ref="X1597" ca="1">IFERROR(INDEX('PC&amp;PD'!$A$1:$AS$19,ROW('PC&amp;PD'!$A$19),MATCH(INDIRECT(T1597),'PC&amp;PD'!$A$1:$AS$1,0)),"")</f>
        <v/>
      </c>
      <c r="AA1597" t="str">
        <f t="shared" si="475"/>
        <v/>
      </c>
      <c r="AB1597" t="str">
        <f t="shared" si="476"/>
        <v/>
      </c>
      <c r="AC1597" t="e">
        <f t="shared" ca="1" si="477"/>
        <v>#VALUE!</v>
      </c>
      <c r="AD1597" t="str" cm="1">
        <f t="array" aca="1" ref="AD1597" ca="1">IFERROR(IF((LEFT(INDIRECT("$F"&amp;$S1597),4))="GOTS",IF($G1597="Organic","GOTS_Organic_raw",(IF($G1597="Responsible","GOTS_Responsible",(IF($G1597="No Attribute (Conventional)","GOTS_conventional",(IF($G1597="Recycled Pre/Post-Consumer","GOTS_pre_post",(IF($G1597="In-Conversion","GOTS_in_conversion",(IF($G1597="Sustainably Sourced","Sustainably_sourced",(IF($G1597="Recycled pre-consumer organic","GOTS_recycled_organic",""))))))))))))),IF($G1597="Organic","Organic",(IF($G1597="Responsible","Responsible",(IF($G1597="No Attribute (Conventional)","No_Attribute_Conventional",(IF($G1597="Recycled Pre/Post-Consumer","Recycled_Pre_Post_Consumer",(IF($G1597="In-Conversion","In_Conversion",(IF($G1597="Recycled Pre-Consumer","Recycled_Pre_Consumer",(IF($G1597="Recycled Post-Consumer","Recycled_Post_Consumer",(IF($G1597="Sustainably Sourced","Sustainably_sourced",(IF($G1597="Recycled pre-consumer organic","GOTS_recycled_organic","")))))))))))))))))),"")</f>
        <v/>
      </c>
      <c r="AE1597" t="e" cm="1">
        <f t="array" aca="1" ref="AE1597" ca="1">IF($I1597="",IF(INDIRECT("$F"&amp;$S1597)="","",IF(LEFT(INDIRECT("$F"&amp;$S1597),3)="GRS","GRS_RCS_RM",IF((LEFT(INDIRECT("$F"&amp;$S1597),3))="RCS","GRS_RCS_RM",IF(INDIRECT("$F"&amp;$S1597)="OCS (No Label)","OCS_Conversion_RM",IF(LEFT(INDIRECT("$F"&amp;$S1597),3)="OCS","OCS_RM",IF(RIGHT(INDIRECT("$F"&amp;$S1597),10)="conversion","GOTS_RM_conversion",IF((LEFT(INDIRECT("$F"&amp;$S1597),4))="GOTS","GOTS_RM","Responsible_RM"))))))),"DELETERM")</f>
        <v>#VALUE!</v>
      </c>
      <c r="AF1597" t="e" cm="1">
        <f t="array" aca="1" ref="AF1597" ca="1">IF($S1597="","",INDIRECT("$Z"&amp;$S1597))</f>
        <v>#VALUE!</v>
      </c>
      <c r="AG1597" t="str">
        <f t="shared" si="478"/>
        <v/>
      </c>
      <c r="AH1597" t="str" cm="1">
        <f t="array" aca="1" ref="AH1597" ca="1">IFERROR(INDIRECT("$ag"&amp;S1597),"")</f>
        <v/>
      </c>
      <c r="AI1597" t="e" cm="1">
        <f t="array" aca="1" ref="AI1597" ca="1">INDIRECT("O"&amp;S1597)</f>
        <v>#VALUE!</v>
      </c>
      <c r="AJ1597" t="str">
        <f t="shared" si="479"/>
        <v/>
      </c>
    </row>
    <row r="1598" spans="1:36" ht="16.5" customHeight="1" thickBot="1">
      <c r="A1598" s="131"/>
      <c r="B1598" s="138"/>
      <c r="C1598" s="139"/>
      <c r="D1598" s="148"/>
      <c r="E1598" s="148"/>
      <c r="F1598" s="139"/>
      <c r="G1598" s="149"/>
      <c r="H1598" s="149"/>
      <c r="I1598" s="149"/>
      <c r="J1598" s="149"/>
      <c r="K1598" s="39"/>
      <c r="L1598" s="145"/>
      <c r="M1598" s="145"/>
      <c r="N1598" s="62"/>
      <c r="O1598" s="315"/>
      <c r="Q1598" t="str">
        <f t="shared" si="474"/>
        <v/>
      </c>
      <c r="S1598" t="e">
        <f t="shared" ca="1" si="483"/>
        <v>#VALUE!</v>
      </c>
      <c r="T1598" t="e">
        <f t="shared" ca="1" si="480"/>
        <v>#VALUE!</v>
      </c>
      <c r="U1598">
        <f t="shared" si="484"/>
        <v>1524</v>
      </c>
      <c r="V1598">
        <v>127.916666666677</v>
      </c>
      <c r="W1598">
        <f t="shared" si="487"/>
        <v>127</v>
      </c>
      <c r="X1598" t="str" cm="1">
        <f t="array" aca="1" ref="X1598" ca="1">IFERROR(INDEX('PC&amp;PD'!$A$1:$AS$19,ROW('PC&amp;PD'!$A$19),MATCH(INDIRECT(T1598),'PC&amp;PD'!$A$1:$AS$1,0)),"")</f>
        <v/>
      </c>
      <c r="AA1598" t="str">
        <f t="shared" si="475"/>
        <v/>
      </c>
      <c r="AB1598" t="str">
        <f t="shared" si="476"/>
        <v/>
      </c>
      <c r="AC1598" t="e">
        <f t="shared" ca="1" si="477"/>
        <v>#VALUE!</v>
      </c>
      <c r="AD1598" t="str" cm="1">
        <f t="array" aca="1" ref="AD1598" ca="1">IFERROR(IF((LEFT(INDIRECT("$F"&amp;$S1598),4))="GOTS",IF($G1598="Organic","GOTS_Organic_raw",(IF($G1598="Responsible","GOTS_Responsible",(IF($G1598="No Attribute (Conventional)","GOTS_conventional",(IF($G1598="Recycled Pre/Post-Consumer","GOTS_pre_post",(IF($G1598="In-Conversion","GOTS_in_conversion",(IF($G1598="Sustainably Sourced","Sustainably_sourced",(IF($G1598="Recycled pre-consumer organic","GOTS_recycled_organic",""))))))))))))),IF($G1598="Organic","Organic",(IF($G1598="Responsible","Responsible",(IF($G1598="No Attribute (Conventional)","No_Attribute_Conventional",(IF($G1598="Recycled Pre/Post-Consumer","Recycled_Pre_Post_Consumer",(IF($G1598="In-Conversion","In_Conversion",(IF($G1598="Recycled Pre-Consumer","Recycled_Pre_Consumer",(IF($G1598="Recycled Post-Consumer","Recycled_Post_Consumer",(IF($G1598="Sustainably Sourced","Sustainably_sourced",(IF($G1598="Recycled pre-consumer organic","GOTS_recycled_organic","")))))))))))))))))),"")</f>
        <v/>
      </c>
      <c r="AE1598" t="e" cm="1">
        <f t="array" aca="1" ref="AE1598" ca="1">IF($I1598="",IF(INDIRECT("$F"&amp;$S1598)="","",IF(LEFT(INDIRECT("$F"&amp;$S1598),3)="GRS","GRS_RCS_RM",IF((LEFT(INDIRECT("$F"&amp;$S1598),3))="RCS","GRS_RCS_RM",IF(INDIRECT("$F"&amp;$S1598)="OCS (No Label)","OCS_Conversion_RM",IF(LEFT(INDIRECT("$F"&amp;$S1598),3)="OCS","OCS_RM",IF(RIGHT(INDIRECT("$F"&amp;$S1598),10)="conversion","GOTS_RM_conversion",IF((LEFT(INDIRECT("$F"&amp;$S1598),4))="GOTS","GOTS_RM","Responsible_RM"))))))),"DELETERM")</f>
        <v>#VALUE!</v>
      </c>
      <c r="AF1598" t="e" cm="1">
        <f t="array" aca="1" ref="AF1598" ca="1">IF($S1598="","",INDIRECT("$Z"&amp;$S1598))</f>
        <v>#VALUE!</v>
      </c>
      <c r="AG1598" t="str">
        <f t="shared" si="478"/>
        <v/>
      </c>
      <c r="AH1598" t="str" cm="1">
        <f t="array" aca="1" ref="AH1598" ca="1">IFERROR(INDIRECT("$ag"&amp;S1598),"")</f>
        <v/>
      </c>
      <c r="AI1598" t="e" cm="1">
        <f t="array" aca="1" ref="AI1598" ca="1">INDIRECT("O"&amp;S1598)</f>
        <v>#VALUE!</v>
      </c>
      <c r="AJ1598" t="str">
        <f t="shared" si="479"/>
        <v/>
      </c>
    </row>
    <row r="1599" spans="1:36" ht="16.5" customHeight="1">
      <c r="A1599" s="128" t="str">
        <f>IF(B1599="","",COUNTA($B$63:$B1599))</f>
        <v/>
      </c>
      <c r="B1599" s="132"/>
      <c r="C1599" s="133"/>
      <c r="D1599" s="140"/>
      <c r="E1599" s="140"/>
      <c r="F1599" s="133"/>
      <c r="G1599" s="141"/>
      <c r="H1599" s="141"/>
      <c r="I1599" s="141"/>
      <c r="J1599" s="141"/>
      <c r="K1599" s="37"/>
      <c r="L1599" s="142" t="str">
        <f>IF(R1599="","",LEFT(R1599,LEN(R1599)-2))</f>
        <v/>
      </c>
      <c r="M1599" s="142"/>
      <c r="N1599" s="60"/>
      <c r="O1599" s="313"/>
      <c r="Q1599" t="str">
        <f t="shared" si="474"/>
        <v/>
      </c>
      <c r="R1599" t="str">
        <f t="shared" ref="R1599" si="494">CONCATENATE($Q1599,Q1600,Q1601,Q1602,Q1603,Q1604,$Q1605,$Q1606,$Q1607,$Q1608,$Q1609,$Q1610)</f>
        <v/>
      </c>
      <c r="S1599" t="e">
        <f t="shared" ca="1" si="483"/>
        <v>#VALUE!</v>
      </c>
      <c r="T1599" t="e">
        <f t="shared" ca="1" si="480"/>
        <v>#VALUE!</v>
      </c>
      <c r="U1599">
        <f t="shared" si="484"/>
        <v>1536</v>
      </c>
      <c r="V1599">
        <v>128.00000000001</v>
      </c>
      <c r="W1599">
        <f t="shared" si="487"/>
        <v>128</v>
      </c>
      <c r="X1599" t="str" cm="1">
        <f t="array" aca="1" ref="X1599" ca="1">IFERROR(INDEX('PC&amp;PD'!$A$1:$AS$19,ROW('PC&amp;PD'!$A$19),MATCH(INDIRECT(T1599),'PC&amp;PD'!$A$1:$AS$1,0)),"")</f>
        <v/>
      </c>
      <c r="Z1599" t="str">
        <f t="shared" ref="Z1599" si="495">IFERROR(IF($F1599="OCS 100","OCS (OCS 100)",IF($F1599="OCS Blended","OCS (OCS Blended)",IF($F1599="OCS (No Label)","OCS (No Label)",IF($F1599="RCS 100","RCS (RCS 100)",IF($F1599="RCS Blended","RCS (RCS Blended)",IF($F1599="GRS","GRS (GRS)",IF($F1599="GRS (No Label)", "GRS (No Label)",IF($F1599="RDS","RDS (RDS)",IF($F1599="RWS","RWS (RWS)",IF($F1599="RAS","RAS (RAS)",IF($F1599="RMS","RMS (RMS)",IF($F1599="GOTS Organic","GOTS (Organic)",IF($F1599="GOTS Made with organic","GOTS (Made with Organic)",IF($F1599="GOTS Organic - in conversion","GOTS (Organic - In Conversion)",IF($F1599="GOTS Made with organic - in conversion","GOTS (Made with Organic - In Conversion)",""))))))))))))))),"")</f>
        <v/>
      </c>
      <c r="AA1599" t="str">
        <f t="shared" si="475"/>
        <v/>
      </c>
      <c r="AB1599" t="str">
        <f t="shared" si="476"/>
        <v/>
      </c>
      <c r="AC1599" t="e">
        <f t="shared" ca="1" si="477"/>
        <v>#VALUE!</v>
      </c>
      <c r="AD1599" t="str" cm="1">
        <f t="array" aca="1" ref="AD1599" ca="1">IFERROR(IF((LEFT(INDIRECT("$F"&amp;$S1599),4))="GOTS",IF($G1599="Organic","GOTS_Organic_raw",(IF($G1599="Responsible","GOTS_Responsible",(IF($G1599="No Attribute (Conventional)","GOTS_conventional",(IF($G1599="Recycled Pre/Post-Consumer","GOTS_pre_post",(IF($G1599="In-Conversion","GOTS_in_conversion",(IF($G1599="Sustainably Sourced","Sustainably_sourced",(IF($G1599="Recycled pre-consumer organic","GOTS_recycled_organic",""))))))))))))),IF($G1599="Organic","Organic",(IF($G1599="Responsible","Responsible",(IF($G1599="No Attribute (Conventional)","No_Attribute_Conventional",(IF($G1599="Recycled Pre/Post-Consumer","Recycled_Pre_Post_Consumer",(IF($G1599="In-Conversion","In_Conversion",(IF($G1599="Recycled Pre-Consumer","Recycled_Pre_Consumer",(IF($G1599="Recycled Post-Consumer","Recycled_Post_Consumer",(IF($G1599="Sustainably Sourced","Sustainably_sourced",(IF($G1599="Recycled pre-consumer organic","GOTS_recycled_organic","")))))))))))))))))),"")</f>
        <v/>
      </c>
      <c r="AE1599" t="e" cm="1">
        <f t="array" aca="1" ref="AE1599" ca="1">IF($I1599="",IF(INDIRECT("$F"&amp;$S1599)="","",IF(LEFT(INDIRECT("$F"&amp;$S1599),3)="GRS","GRS_RCS_RM",IF((LEFT(INDIRECT("$F"&amp;$S1599),3))="RCS","GRS_RCS_RM",IF(INDIRECT("$F"&amp;$S1599)="OCS (No Label)","OCS_Conversion_RM",IF(LEFT(INDIRECT("$F"&amp;$S1599),3)="OCS","OCS_RM",IF(RIGHT(INDIRECT("$F"&amp;$S1599),10)="conversion","GOTS_RM_conversion",IF((LEFT(INDIRECT("$F"&amp;$S1599),4))="GOTS","GOTS_RM","Responsible_RM"))))))),"DELETERM")</f>
        <v>#VALUE!</v>
      </c>
      <c r="AF1599" t="e" cm="1">
        <f t="array" aca="1" ref="AF1599" ca="1">IF($S1599="","",INDIRECT("$Z"&amp;$S1599))</f>
        <v>#VALUE!</v>
      </c>
      <c r="AG1599" t="str">
        <f t="shared" si="478"/>
        <v/>
      </c>
      <c r="AH1599" t="str" cm="1">
        <f t="array" aca="1" ref="AH1599" ca="1">IFERROR(INDIRECT("$ag"&amp;S1599),"")</f>
        <v/>
      </c>
      <c r="AI1599" t="e" cm="1">
        <f t="array" aca="1" ref="AI1599" ca="1">INDIRECT("O"&amp;S1599)</f>
        <v>#VALUE!</v>
      </c>
      <c r="AJ1599" t="str">
        <f t="shared" si="479"/>
        <v/>
      </c>
    </row>
    <row r="1600" spans="1:36" ht="16.5" customHeight="1">
      <c r="A1600" s="129"/>
      <c r="B1600" s="134"/>
      <c r="C1600" s="135"/>
      <c r="D1600" s="146"/>
      <c r="E1600" s="146"/>
      <c r="F1600" s="135"/>
      <c r="G1600" s="147"/>
      <c r="H1600" s="147"/>
      <c r="I1600" s="147"/>
      <c r="J1600" s="147"/>
      <c r="K1600" s="38"/>
      <c r="L1600" s="143"/>
      <c r="M1600" s="143"/>
      <c r="N1600" s="61"/>
      <c r="O1600" s="314"/>
      <c r="Q1600" t="str">
        <f t="shared" ref="Q1600:Q1663" si="496">IF(G1600="No Attribute (Conventional)",IF(OR($G1600="",$I1600="",$K1600=""),"",CONCATENATE($K1600," ",$AA1600," ",$I1600," + ")),IF(OR($G1600="",$I1600="",$K1600=""),"",CONCATENATE($K1600," ",$G1600," ",$I1600," + ")))</f>
        <v/>
      </c>
      <c r="S1600" t="e">
        <f t="shared" ca="1" si="483"/>
        <v>#VALUE!</v>
      </c>
      <c r="T1600" t="e">
        <f t="shared" ca="1" si="480"/>
        <v>#VALUE!</v>
      </c>
      <c r="U1600">
        <f t="shared" si="484"/>
        <v>1536</v>
      </c>
      <c r="V1600">
        <v>128.08333333334301</v>
      </c>
      <c r="W1600">
        <f t="shared" si="487"/>
        <v>128</v>
      </c>
      <c r="X1600" t="str" cm="1">
        <f t="array" aca="1" ref="X1600" ca="1">IFERROR(INDEX('PC&amp;PD'!$A$1:$AS$19,ROW('PC&amp;PD'!$A$19),MATCH(INDIRECT(T1600),'PC&amp;PD'!$A$1:$AS$1,0)),"")</f>
        <v/>
      </c>
      <c r="AA1600" t="str">
        <f t="shared" ref="AA1600:AA1663" si="497">IFERROR(IF(G1600="","",IF(G1600="No Attribute (Conventional)","",G1600)),"")</f>
        <v/>
      </c>
      <c r="AB1600" t="str">
        <f t="shared" ref="AB1600:AB1663" si="498">IFERROR(IF($F1600="OCS 100", "OCS_100",IF($F1600="OCS Blended", "OCS_Blended",IF($F1600="OCS (No Label)", "OCS_No_Label",IF($F1600="RCS 100", "RCS_100",IF($F1600="RCS Blended","RCS_Blended",IF($F1600="GRS","GRS",IF($F1600="GRS (No Label)", "GRS_No_Label",IF($F1600="RDS","RDS",IF($F1600="RWS","RWS",IF($F1600="RMS","RMS",IF($F1600="GOTS Organic","GOTS_Organic",IF($F1600="GOTS Made with organic","GOTS_Made_with_organic",IF($F1600="GOTS Organic - in conversion","GOTS_Organic_in_Conversion",IF($F1600="GOTS Made with organic - in conversion","GOTS_Made_with_Organic_in_Conversion",IF($F1600="RAS","RAS",IF($F1600="Rcs (No Label)","RCS_No_Label",IF($F1600="RWS (No Label)","RWS_No_Label",IF($F1600="RMS (No Label)","RMS_No_Label",IF($F1600="RAS (No Label)","RAS_No_Label",IF($F1600="RDS (No Label)","RDS_No_Label","")))))))))))))))))))),"")</f>
        <v/>
      </c>
      <c r="AC1600" t="e">
        <f t="shared" ref="AC1600:AC1663" ca="1" si="499">"$AB"&amp;S1600</f>
        <v>#VALUE!</v>
      </c>
      <c r="AD1600" t="str" cm="1">
        <f t="array" aca="1" ref="AD1600" ca="1">IFERROR(IF((LEFT(INDIRECT("$F"&amp;$S1600),4))="GOTS",IF($G1600="Organic","GOTS_Organic_raw",(IF($G1600="Responsible","GOTS_Responsible",(IF($G1600="No Attribute (Conventional)","GOTS_conventional",(IF($G1600="Recycled Pre/Post-Consumer","GOTS_pre_post",(IF($G1600="In-Conversion","GOTS_in_conversion",(IF($G1600="Sustainably Sourced","Sustainably_sourced",(IF($G1600="Recycled pre-consumer organic","GOTS_recycled_organic",""))))))))))))),IF($G1600="Organic","Organic",(IF($G1600="Responsible","Responsible",(IF($G1600="No Attribute (Conventional)","No_Attribute_Conventional",(IF($G1600="Recycled Pre/Post-Consumer","Recycled_Pre_Post_Consumer",(IF($G1600="In-Conversion","In_Conversion",(IF($G1600="Recycled Pre-Consumer","Recycled_Pre_Consumer",(IF($G1600="Recycled Post-Consumer","Recycled_Post_Consumer",(IF($G1600="Sustainably Sourced","Sustainably_sourced",(IF($G1600="Recycled pre-consumer organic","GOTS_recycled_organic","")))))))))))))))))),"")</f>
        <v/>
      </c>
      <c r="AE1600" t="e" cm="1">
        <f t="array" aca="1" ref="AE1600" ca="1">IF($I1600="",IF(INDIRECT("$F"&amp;$S1600)="","",IF(LEFT(INDIRECT("$F"&amp;$S1600),3)="GRS","GRS_RCS_RM",IF((LEFT(INDIRECT("$F"&amp;$S1600),3))="RCS","GRS_RCS_RM",IF(INDIRECT("$F"&amp;$S1600)="OCS (No Label)","OCS_Conversion_RM",IF(LEFT(INDIRECT("$F"&amp;$S1600),3)="OCS","OCS_RM",IF(RIGHT(INDIRECT("$F"&amp;$S1600),10)="conversion","GOTS_RM_conversion",IF((LEFT(INDIRECT("$F"&amp;$S1600),4))="GOTS","GOTS_RM","Responsible_RM"))))))),"DELETERM")</f>
        <v>#VALUE!</v>
      </c>
      <c r="AF1600" t="e" cm="1">
        <f t="array" aca="1" ref="AF1600" ca="1">IF($S1600="","",INDIRECT("$Z"&amp;$S1600))</f>
        <v>#VALUE!</v>
      </c>
      <c r="AG1600" t="str">
        <f t="shared" ref="AG1600:AG1663" si="500">IF(AND(AJ1600="",AJ1601="",AJ1602="",AJ1603="",AJ1604="",AJ1605="",AJ1606="",AJ1607="",AJ1608="",AJ1609="",AJ1610="",AJ1611=""),"",CONCATENATE(AJ1600, AJ1601, AJ1602, AJ1603,AJ1604, AJ1605, AJ1606, AJ1607, AJ1608, AJ1609, AJ1610,AJ1611))</f>
        <v/>
      </c>
      <c r="AH1600" t="str" cm="1">
        <f t="array" aca="1" ref="AH1600" ca="1">IFERROR(INDIRECT("$ag"&amp;S1600),"")</f>
        <v/>
      </c>
      <c r="AI1600" t="e" cm="1">
        <f t="array" aca="1" ref="AI1600" ca="1">INDIRECT("O"&amp;S1600)</f>
        <v>#VALUE!</v>
      </c>
      <c r="AJ1600" t="str">
        <f t="shared" ref="AJ1600:AJ1663" si="501">IF(OR(Y1600="",Y1600=0),"",Y1600&amp;", ")</f>
        <v/>
      </c>
    </row>
    <row r="1601" spans="1:36" ht="16.5" customHeight="1">
      <c r="A1601" s="129"/>
      <c r="B1601" s="134"/>
      <c r="C1601" s="135"/>
      <c r="D1601" s="146"/>
      <c r="E1601" s="146"/>
      <c r="F1601" s="135"/>
      <c r="G1601" s="147"/>
      <c r="H1601" s="147"/>
      <c r="I1601" s="147"/>
      <c r="J1601" s="147"/>
      <c r="K1601" s="38"/>
      <c r="L1601" s="143"/>
      <c r="M1601" s="143"/>
      <c r="N1601" s="61"/>
      <c r="O1601" s="314"/>
      <c r="Q1601" t="str">
        <f t="shared" si="496"/>
        <v/>
      </c>
      <c r="S1601" t="e">
        <f t="shared" ca="1" si="483"/>
        <v>#VALUE!</v>
      </c>
      <c r="T1601" t="e">
        <f t="shared" ca="1" si="480"/>
        <v>#VALUE!</v>
      </c>
      <c r="U1601">
        <f t="shared" si="484"/>
        <v>1536</v>
      </c>
      <c r="V1601">
        <v>128.166666666677</v>
      </c>
      <c r="W1601">
        <f t="shared" si="487"/>
        <v>128</v>
      </c>
      <c r="X1601" t="str" cm="1">
        <f t="array" aca="1" ref="X1601" ca="1">IFERROR(INDEX('PC&amp;PD'!$A$1:$AS$19,ROW('PC&amp;PD'!$A$19),MATCH(INDIRECT(T1601),'PC&amp;PD'!$A$1:$AS$1,0)),"")</f>
        <v/>
      </c>
      <c r="AA1601" t="str">
        <f t="shared" si="497"/>
        <v/>
      </c>
      <c r="AB1601" t="str">
        <f t="shared" si="498"/>
        <v/>
      </c>
      <c r="AC1601" t="e">
        <f t="shared" ca="1" si="499"/>
        <v>#VALUE!</v>
      </c>
      <c r="AD1601" t="str" cm="1">
        <f t="array" aca="1" ref="AD1601" ca="1">IFERROR(IF((LEFT(INDIRECT("$F"&amp;$S1601),4))="GOTS",IF($G1601="Organic","GOTS_Organic_raw",(IF($G1601="Responsible","GOTS_Responsible",(IF($G1601="No Attribute (Conventional)","GOTS_conventional",(IF($G1601="Recycled Pre/Post-Consumer","GOTS_pre_post",(IF($G1601="In-Conversion","GOTS_in_conversion",(IF($G1601="Sustainably Sourced","Sustainably_sourced",(IF($G1601="Recycled pre-consumer organic","GOTS_recycled_organic",""))))))))))))),IF($G1601="Organic","Organic",(IF($G1601="Responsible","Responsible",(IF($G1601="No Attribute (Conventional)","No_Attribute_Conventional",(IF($G1601="Recycled Pre/Post-Consumer","Recycled_Pre_Post_Consumer",(IF($G1601="In-Conversion","In_Conversion",(IF($G1601="Recycled Pre-Consumer","Recycled_Pre_Consumer",(IF($G1601="Recycled Post-Consumer","Recycled_Post_Consumer",(IF($G1601="Sustainably Sourced","Sustainably_sourced",(IF($G1601="Recycled pre-consumer organic","GOTS_recycled_organic","")))))))))))))))))),"")</f>
        <v/>
      </c>
      <c r="AE1601" t="e" cm="1">
        <f t="array" aca="1" ref="AE1601" ca="1">IF($I1601="",IF(INDIRECT("$F"&amp;$S1601)="","",IF(LEFT(INDIRECT("$F"&amp;$S1601),3)="GRS","GRS_RCS_RM",IF((LEFT(INDIRECT("$F"&amp;$S1601),3))="RCS","GRS_RCS_RM",IF(INDIRECT("$F"&amp;$S1601)="OCS (No Label)","OCS_Conversion_RM",IF(LEFT(INDIRECT("$F"&amp;$S1601),3)="OCS","OCS_RM",IF(RIGHT(INDIRECT("$F"&amp;$S1601),10)="conversion","GOTS_RM_conversion",IF((LEFT(INDIRECT("$F"&amp;$S1601),4))="GOTS","GOTS_RM","Responsible_RM"))))))),"DELETERM")</f>
        <v>#VALUE!</v>
      </c>
      <c r="AF1601" t="e" cm="1">
        <f t="array" aca="1" ref="AF1601" ca="1">IF($S1601="","",INDIRECT("$Z"&amp;$S1601))</f>
        <v>#VALUE!</v>
      </c>
      <c r="AG1601" t="str">
        <f t="shared" si="500"/>
        <v/>
      </c>
      <c r="AH1601" t="str" cm="1">
        <f t="array" aca="1" ref="AH1601" ca="1">IFERROR(INDIRECT("$ag"&amp;S1601),"")</f>
        <v/>
      </c>
      <c r="AI1601" t="e" cm="1">
        <f t="array" aca="1" ref="AI1601" ca="1">INDIRECT("O"&amp;S1601)</f>
        <v>#VALUE!</v>
      </c>
      <c r="AJ1601" t="str">
        <f t="shared" si="501"/>
        <v/>
      </c>
    </row>
    <row r="1602" spans="1:36" ht="16.5" customHeight="1">
      <c r="A1602" s="129"/>
      <c r="B1602" s="134"/>
      <c r="C1602" s="135"/>
      <c r="D1602" s="146"/>
      <c r="E1602" s="146"/>
      <c r="F1602" s="135"/>
      <c r="G1602" s="147"/>
      <c r="H1602" s="147"/>
      <c r="I1602" s="147"/>
      <c r="J1602" s="147"/>
      <c r="K1602" s="38"/>
      <c r="L1602" s="143"/>
      <c r="M1602" s="143"/>
      <c r="N1602" s="61"/>
      <c r="O1602" s="314"/>
      <c r="Q1602" t="str">
        <f t="shared" si="496"/>
        <v/>
      </c>
      <c r="S1602" t="e">
        <f t="shared" ca="1" si="483"/>
        <v>#VALUE!</v>
      </c>
      <c r="T1602" t="e">
        <f t="shared" ref="T1602:T1665" ca="1" si="502">"$B"&amp;S1602</f>
        <v>#VALUE!</v>
      </c>
      <c r="U1602">
        <f t="shared" si="484"/>
        <v>1536</v>
      </c>
      <c r="V1602">
        <v>128.25000000001</v>
      </c>
      <c r="W1602">
        <f t="shared" si="487"/>
        <v>128</v>
      </c>
      <c r="X1602" t="str" cm="1">
        <f t="array" aca="1" ref="X1602" ca="1">IFERROR(INDEX('PC&amp;PD'!$A$1:$AS$19,ROW('PC&amp;PD'!$A$19),MATCH(INDIRECT(T1602),'PC&amp;PD'!$A$1:$AS$1,0)),"")</f>
        <v/>
      </c>
      <c r="AA1602" t="str">
        <f t="shared" si="497"/>
        <v/>
      </c>
      <c r="AB1602" t="str">
        <f t="shared" si="498"/>
        <v/>
      </c>
      <c r="AC1602" t="e">
        <f t="shared" ca="1" si="499"/>
        <v>#VALUE!</v>
      </c>
      <c r="AD1602" t="str" cm="1">
        <f t="array" aca="1" ref="AD1602" ca="1">IFERROR(IF((LEFT(INDIRECT("$F"&amp;$S1602),4))="GOTS",IF($G1602="Organic","GOTS_Organic_raw",(IF($G1602="Responsible","GOTS_Responsible",(IF($G1602="No Attribute (Conventional)","GOTS_conventional",(IF($G1602="Recycled Pre/Post-Consumer","GOTS_pre_post",(IF($G1602="In-Conversion","GOTS_in_conversion",(IF($G1602="Sustainably Sourced","Sustainably_sourced",(IF($G1602="Recycled pre-consumer organic","GOTS_recycled_organic",""))))))))))))),IF($G1602="Organic","Organic",(IF($G1602="Responsible","Responsible",(IF($G1602="No Attribute (Conventional)","No_Attribute_Conventional",(IF($G1602="Recycled Pre/Post-Consumer","Recycled_Pre_Post_Consumer",(IF($G1602="In-Conversion","In_Conversion",(IF($G1602="Recycled Pre-Consumer","Recycled_Pre_Consumer",(IF($G1602="Recycled Post-Consumer","Recycled_Post_Consumer",(IF($G1602="Sustainably Sourced","Sustainably_sourced",(IF($G1602="Recycled pre-consumer organic","GOTS_recycled_organic","")))))))))))))))))),"")</f>
        <v/>
      </c>
      <c r="AE1602" t="e" cm="1">
        <f t="array" aca="1" ref="AE1602" ca="1">IF($I1602="",IF(INDIRECT("$F"&amp;$S1602)="","",IF(LEFT(INDIRECT("$F"&amp;$S1602),3)="GRS","GRS_RCS_RM",IF((LEFT(INDIRECT("$F"&amp;$S1602),3))="RCS","GRS_RCS_RM",IF(INDIRECT("$F"&amp;$S1602)="OCS (No Label)","OCS_Conversion_RM",IF(LEFT(INDIRECT("$F"&amp;$S1602),3)="OCS","OCS_RM",IF(RIGHT(INDIRECT("$F"&amp;$S1602),10)="conversion","GOTS_RM_conversion",IF((LEFT(INDIRECT("$F"&amp;$S1602),4))="GOTS","GOTS_RM","Responsible_RM"))))))),"DELETERM")</f>
        <v>#VALUE!</v>
      </c>
      <c r="AF1602" t="e" cm="1">
        <f t="array" aca="1" ref="AF1602" ca="1">IF($S1602="","",INDIRECT("$Z"&amp;$S1602))</f>
        <v>#VALUE!</v>
      </c>
      <c r="AG1602" t="str">
        <f t="shared" si="500"/>
        <v/>
      </c>
      <c r="AH1602" t="str" cm="1">
        <f t="array" aca="1" ref="AH1602" ca="1">IFERROR(INDIRECT("$ag"&amp;S1602),"")</f>
        <v/>
      </c>
      <c r="AI1602" t="e" cm="1">
        <f t="array" aca="1" ref="AI1602" ca="1">INDIRECT("O"&amp;S1602)</f>
        <v>#VALUE!</v>
      </c>
      <c r="AJ1602" t="str">
        <f t="shared" si="501"/>
        <v/>
      </c>
    </row>
    <row r="1603" spans="1:36" ht="16.5" customHeight="1">
      <c r="A1603" s="129"/>
      <c r="B1603" s="134"/>
      <c r="C1603" s="135"/>
      <c r="D1603" s="146"/>
      <c r="E1603" s="146"/>
      <c r="F1603" s="135"/>
      <c r="G1603" s="147"/>
      <c r="H1603" s="147"/>
      <c r="I1603" s="147"/>
      <c r="J1603" s="147"/>
      <c r="K1603" s="38"/>
      <c r="L1603" s="143"/>
      <c r="M1603" s="143"/>
      <c r="N1603" s="61"/>
      <c r="O1603" s="314"/>
      <c r="Q1603" t="str">
        <f t="shared" si="496"/>
        <v/>
      </c>
      <c r="S1603" t="e">
        <f t="shared" ca="1" si="483"/>
        <v>#VALUE!</v>
      </c>
      <c r="T1603" t="e">
        <f t="shared" ca="1" si="502"/>
        <v>#VALUE!</v>
      </c>
      <c r="U1603">
        <f t="shared" si="484"/>
        <v>1536</v>
      </c>
      <c r="V1603">
        <v>128.33333333334301</v>
      </c>
      <c r="W1603">
        <f t="shared" si="487"/>
        <v>128</v>
      </c>
      <c r="X1603" t="str" cm="1">
        <f t="array" aca="1" ref="X1603" ca="1">IFERROR(INDEX('PC&amp;PD'!$A$1:$AS$19,ROW('PC&amp;PD'!$A$19),MATCH(INDIRECT(T1603),'PC&amp;PD'!$A$1:$AS$1,0)),"")</f>
        <v/>
      </c>
      <c r="AA1603" t="str">
        <f t="shared" si="497"/>
        <v/>
      </c>
      <c r="AB1603" t="str">
        <f t="shared" si="498"/>
        <v/>
      </c>
      <c r="AC1603" t="e">
        <f t="shared" ca="1" si="499"/>
        <v>#VALUE!</v>
      </c>
      <c r="AD1603" t="str" cm="1">
        <f t="array" aca="1" ref="AD1603" ca="1">IFERROR(IF((LEFT(INDIRECT("$F"&amp;$S1603),4))="GOTS",IF($G1603="Organic","GOTS_Organic_raw",(IF($G1603="Responsible","GOTS_Responsible",(IF($G1603="No Attribute (Conventional)","GOTS_conventional",(IF($G1603="Recycled Pre/Post-Consumer","GOTS_pre_post",(IF($G1603="In-Conversion","GOTS_in_conversion",(IF($G1603="Sustainably Sourced","Sustainably_sourced",(IF($G1603="Recycled pre-consumer organic","GOTS_recycled_organic",""))))))))))))),IF($G1603="Organic","Organic",(IF($G1603="Responsible","Responsible",(IF($G1603="No Attribute (Conventional)","No_Attribute_Conventional",(IF($G1603="Recycled Pre/Post-Consumer","Recycled_Pre_Post_Consumer",(IF($G1603="In-Conversion","In_Conversion",(IF($G1603="Recycled Pre-Consumer","Recycled_Pre_Consumer",(IF($G1603="Recycled Post-Consumer","Recycled_Post_Consumer",(IF($G1603="Sustainably Sourced","Sustainably_sourced",(IF($G1603="Recycled pre-consumer organic","GOTS_recycled_organic","")))))))))))))))))),"")</f>
        <v/>
      </c>
      <c r="AE1603" t="e" cm="1">
        <f t="array" aca="1" ref="AE1603" ca="1">IF($I1603="",IF(INDIRECT("$F"&amp;$S1603)="","",IF(LEFT(INDIRECT("$F"&amp;$S1603),3)="GRS","GRS_RCS_RM",IF((LEFT(INDIRECT("$F"&amp;$S1603),3))="RCS","GRS_RCS_RM",IF(INDIRECT("$F"&amp;$S1603)="OCS (No Label)","OCS_Conversion_RM",IF(LEFT(INDIRECT("$F"&amp;$S1603),3)="OCS","OCS_RM",IF(RIGHT(INDIRECT("$F"&amp;$S1603),10)="conversion","GOTS_RM_conversion",IF((LEFT(INDIRECT("$F"&amp;$S1603),4))="GOTS","GOTS_RM","Responsible_RM"))))))),"DELETERM")</f>
        <v>#VALUE!</v>
      </c>
      <c r="AF1603" t="e" cm="1">
        <f t="array" aca="1" ref="AF1603" ca="1">IF($S1603="","",INDIRECT("$Z"&amp;$S1603))</f>
        <v>#VALUE!</v>
      </c>
      <c r="AG1603" t="str">
        <f t="shared" si="500"/>
        <v/>
      </c>
      <c r="AH1603" t="str" cm="1">
        <f t="array" aca="1" ref="AH1603" ca="1">IFERROR(INDIRECT("$ag"&amp;S1603),"")</f>
        <v/>
      </c>
      <c r="AI1603" t="e" cm="1">
        <f t="array" aca="1" ref="AI1603" ca="1">INDIRECT("O"&amp;S1603)</f>
        <v>#VALUE!</v>
      </c>
      <c r="AJ1603" t="str">
        <f t="shared" si="501"/>
        <v/>
      </c>
    </row>
    <row r="1604" spans="1:36" ht="16.5" customHeight="1">
      <c r="A1604" s="129"/>
      <c r="B1604" s="134"/>
      <c r="C1604" s="135"/>
      <c r="D1604" s="146"/>
      <c r="E1604" s="146"/>
      <c r="F1604" s="135"/>
      <c r="G1604" s="147"/>
      <c r="H1604" s="147"/>
      <c r="I1604" s="147"/>
      <c r="J1604" s="147"/>
      <c r="K1604" s="38"/>
      <c r="L1604" s="143"/>
      <c r="M1604" s="143"/>
      <c r="N1604" s="61"/>
      <c r="O1604" s="314"/>
      <c r="Q1604" t="str">
        <f t="shared" si="496"/>
        <v/>
      </c>
      <c r="S1604" t="e">
        <f t="shared" ca="1" si="483"/>
        <v>#VALUE!</v>
      </c>
      <c r="T1604" t="e">
        <f t="shared" ca="1" si="502"/>
        <v>#VALUE!</v>
      </c>
      <c r="U1604">
        <f t="shared" si="484"/>
        <v>1536</v>
      </c>
      <c r="V1604">
        <v>128.416666666677</v>
      </c>
      <c r="W1604">
        <f t="shared" si="487"/>
        <v>128</v>
      </c>
      <c r="X1604" t="str" cm="1">
        <f t="array" aca="1" ref="X1604" ca="1">IFERROR(INDEX('PC&amp;PD'!$A$1:$AS$19,ROW('PC&amp;PD'!$A$19),MATCH(INDIRECT(T1604),'PC&amp;PD'!$A$1:$AS$1,0)),"")</f>
        <v/>
      </c>
      <c r="AA1604" t="str">
        <f t="shared" si="497"/>
        <v/>
      </c>
      <c r="AB1604" t="str">
        <f t="shared" si="498"/>
        <v/>
      </c>
      <c r="AC1604" t="e">
        <f t="shared" ca="1" si="499"/>
        <v>#VALUE!</v>
      </c>
      <c r="AD1604" t="str" cm="1">
        <f t="array" aca="1" ref="AD1604" ca="1">IFERROR(IF((LEFT(INDIRECT("$F"&amp;$S1604),4))="GOTS",IF($G1604="Organic","GOTS_Organic_raw",(IF($G1604="Responsible","GOTS_Responsible",(IF($G1604="No Attribute (Conventional)","GOTS_conventional",(IF($G1604="Recycled Pre/Post-Consumer","GOTS_pre_post",(IF($G1604="In-Conversion","GOTS_in_conversion",(IF($G1604="Sustainably Sourced","Sustainably_sourced",(IF($G1604="Recycled pre-consumer organic","GOTS_recycled_organic",""))))))))))))),IF($G1604="Organic","Organic",(IF($G1604="Responsible","Responsible",(IF($G1604="No Attribute (Conventional)","No_Attribute_Conventional",(IF($G1604="Recycled Pre/Post-Consumer","Recycled_Pre_Post_Consumer",(IF($G1604="In-Conversion","In_Conversion",(IF($G1604="Recycled Pre-Consumer","Recycled_Pre_Consumer",(IF($G1604="Recycled Post-Consumer","Recycled_Post_Consumer",(IF($G1604="Sustainably Sourced","Sustainably_sourced",(IF($G1604="Recycled pre-consumer organic","GOTS_recycled_organic","")))))))))))))))))),"")</f>
        <v/>
      </c>
      <c r="AE1604" t="e" cm="1">
        <f t="array" aca="1" ref="AE1604" ca="1">IF($I1604="",IF(INDIRECT("$F"&amp;$S1604)="","",IF(LEFT(INDIRECT("$F"&amp;$S1604),3)="GRS","GRS_RCS_RM",IF((LEFT(INDIRECT("$F"&amp;$S1604),3))="RCS","GRS_RCS_RM",IF(INDIRECT("$F"&amp;$S1604)="OCS (No Label)","OCS_Conversion_RM",IF(LEFT(INDIRECT("$F"&amp;$S1604),3)="OCS","OCS_RM",IF(RIGHT(INDIRECT("$F"&amp;$S1604),10)="conversion","GOTS_RM_conversion",IF((LEFT(INDIRECT("$F"&amp;$S1604),4))="GOTS","GOTS_RM","Responsible_RM"))))))),"DELETERM")</f>
        <v>#VALUE!</v>
      </c>
      <c r="AF1604" t="e" cm="1">
        <f t="array" aca="1" ref="AF1604" ca="1">IF($S1604="","",INDIRECT("$Z"&amp;$S1604))</f>
        <v>#VALUE!</v>
      </c>
      <c r="AG1604" t="str">
        <f t="shared" si="500"/>
        <v/>
      </c>
      <c r="AH1604" t="str" cm="1">
        <f t="array" aca="1" ref="AH1604" ca="1">IFERROR(INDIRECT("$ag"&amp;S1604),"")</f>
        <v/>
      </c>
      <c r="AI1604" t="e" cm="1">
        <f t="array" aca="1" ref="AI1604" ca="1">INDIRECT("O"&amp;S1604)</f>
        <v>#VALUE!</v>
      </c>
      <c r="AJ1604" t="str">
        <f t="shared" si="501"/>
        <v/>
      </c>
    </row>
    <row r="1605" spans="1:36" ht="16.5" customHeight="1">
      <c r="A1605" s="130"/>
      <c r="B1605" s="136"/>
      <c r="C1605" s="137"/>
      <c r="D1605" s="146"/>
      <c r="E1605" s="146"/>
      <c r="F1605" s="137"/>
      <c r="G1605" s="147"/>
      <c r="H1605" s="147"/>
      <c r="I1605" s="147"/>
      <c r="J1605" s="147"/>
      <c r="K1605" s="38"/>
      <c r="L1605" s="144"/>
      <c r="M1605" s="144"/>
      <c r="N1605" s="61"/>
      <c r="O1605" s="314"/>
      <c r="Q1605" t="str">
        <f t="shared" si="496"/>
        <v/>
      </c>
      <c r="S1605" t="e">
        <f t="shared" ca="1" si="483"/>
        <v>#VALUE!</v>
      </c>
      <c r="T1605" t="e">
        <f t="shared" ca="1" si="502"/>
        <v>#VALUE!</v>
      </c>
      <c r="U1605">
        <f t="shared" si="484"/>
        <v>1536</v>
      </c>
      <c r="V1605">
        <v>128.50000000001</v>
      </c>
      <c r="W1605">
        <f t="shared" si="487"/>
        <v>128</v>
      </c>
      <c r="X1605" t="str" cm="1">
        <f t="array" aca="1" ref="X1605" ca="1">IFERROR(INDEX('PC&amp;PD'!$A$1:$AS$19,ROW('PC&amp;PD'!$A$19),MATCH(INDIRECT(T1605),'PC&amp;PD'!$A$1:$AS$1,0)),"")</f>
        <v/>
      </c>
      <c r="AA1605" t="str">
        <f t="shared" si="497"/>
        <v/>
      </c>
      <c r="AB1605" t="str">
        <f t="shared" si="498"/>
        <v/>
      </c>
      <c r="AC1605" t="e">
        <f t="shared" ca="1" si="499"/>
        <v>#VALUE!</v>
      </c>
      <c r="AD1605" t="str" cm="1">
        <f t="array" aca="1" ref="AD1605" ca="1">IFERROR(IF((LEFT(INDIRECT("$F"&amp;$S1605),4))="GOTS",IF($G1605="Organic","GOTS_Organic_raw",(IF($G1605="Responsible","GOTS_Responsible",(IF($G1605="No Attribute (Conventional)","GOTS_conventional",(IF($G1605="Recycled Pre/Post-Consumer","GOTS_pre_post",(IF($G1605="In-Conversion","GOTS_in_conversion",(IF($G1605="Sustainably Sourced","Sustainably_sourced",(IF($G1605="Recycled pre-consumer organic","GOTS_recycled_organic",""))))))))))))),IF($G1605="Organic","Organic",(IF($G1605="Responsible","Responsible",(IF($G1605="No Attribute (Conventional)","No_Attribute_Conventional",(IF($G1605="Recycled Pre/Post-Consumer","Recycled_Pre_Post_Consumer",(IF($G1605="In-Conversion","In_Conversion",(IF($G1605="Recycled Pre-Consumer","Recycled_Pre_Consumer",(IF($G1605="Recycled Post-Consumer","Recycled_Post_Consumer",(IF($G1605="Sustainably Sourced","Sustainably_sourced",(IF($G1605="Recycled pre-consumer organic","GOTS_recycled_organic","")))))))))))))))))),"")</f>
        <v/>
      </c>
      <c r="AE1605" t="e" cm="1">
        <f t="array" aca="1" ref="AE1605" ca="1">IF($I1605="",IF(INDIRECT("$F"&amp;$S1605)="","",IF(LEFT(INDIRECT("$F"&amp;$S1605),3)="GRS","GRS_RCS_RM",IF((LEFT(INDIRECT("$F"&amp;$S1605),3))="RCS","GRS_RCS_RM",IF(INDIRECT("$F"&amp;$S1605)="OCS (No Label)","OCS_Conversion_RM",IF(LEFT(INDIRECT("$F"&amp;$S1605),3)="OCS","OCS_RM",IF(RIGHT(INDIRECT("$F"&amp;$S1605),10)="conversion","GOTS_RM_conversion",IF((LEFT(INDIRECT("$F"&amp;$S1605),4))="GOTS","GOTS_RM","Responsible_RM"))))))),"DELETERM")</f>
        <v>#VALUE!</v>
      </c>
      <c r="AF1605" t="e" cm="1">
        <f t="array" aca="1" ref="AF1605" ca="1">IF($S1605="","",INDIRECT("$Z"&amp;$S1605))</f>
        <v>#VALUE!</v>
      </c>
      <c r="AG1605" t="str">
        <f t="shared" si="500"/>
        <v/>
      </c>
      <c r="AH1605" t="str" cm="1">
        <f t="array" aca="1" ref="AH1605" ca="1">IFERROR(INDIRECT("$ag"&amp;S1605),"")</f>
        <v/>
      </c>
      <c r="AI1605" t="e" cm="1">
        <f t="array" aca="1" ref="AI1605" ca="1">INDIRECT("O"&amp;S1605)</f>
        <v>#VALUE!</v>
      </c>
      <c r="AJ1605" t="str">
        <f t="shared" si="501"/>
        <v/>
      </c>
    </row>
    <row r="1606" spans="1:36" ht="16.5" customHeight="1">
      <c r="A1606" s="130"/>
      <c r="B1606" s="136"/>
      <c r="C1606" s="137"/>
      <c r="D1606" s="146"/>
      <c r="E1606" s="146"/>
      <c r="F1606" s="137"/>
      <c r="G1606" s="147"/>
      <c r="H1606" s="147"/>
      <c r="I1606" s="147"/>
      <c r="J1606" s="147"/>
      <c r="K1606" s="38"/>
      <c r="L1606" s="144"/>
      <c r="M1606" s="144"/>
      <c r="N1606" s="61"/>
      <c r="O1606" s="314"/>
      <c r="Q1606" t="str">
        <f t="shared" si="496"/>
        <v/>
      </c>
      <c r="S1606" t="e">
        <f t="shared" ca="1" si="483"/>
        <v>#VALUE!</v>
      </c>
      <c r="T1606" t="e">
        <f t="shared" ca="1" si="502"/>
        <v>#VALUE!</v>
      </c>
      <c r="U1606">
        <f t="shared" si="484"/>
        <v>1536</v>
      </c>
      <c r="V1606">
        <v>128.58333333334301</v>
      </c>
      <c r="W1606">
        <f t="shared" si="487"/>
        <v>128</v>
      </c>
      <c r="X1606" t="str" cm="1">
        <f t="array" aca="1" ref="X1606" ca="1">IFERROR(INDEX('PC&amp;PD'!$A$1:$AS$19,ROW('PC&amp;PD'!$A$19),MATCH(INDIRECT(T1606),'PC&amp;PD'!$A$1:$AS$1,0)),"")</f>
        <v/>
      </c>
      <c r="AA1606" t="str">
        <f t="shared" si="497"/>
        <v/>
      </c>
      <c r="AB1606" t="str">
        <f t="shared" si="498"/>
        <v/>
      </c>
      <c r="AC1606" t="e">
        <f t="shared" ca="1" si="499"/>
        <v>#VALUE!</v>
      </c>
      <c r="AD1606" t="str" cm="1">
        <f t="array" aca="1" ref="AD1606" ca="1">IFERROR(IF((LEFT(INDIRECT("$F"&amp;$S1606),4))="GOTS",IF($G1606="Organic","GOTS_Organic_raw",(IF($G1606="Responsible","GOTS_Responsible",(IF($G1606="No Attribute (Conventional)","GOTS_conventional",(IF($G1606="Recycled Pre/Post-Consumer","GOTS_pre_post",(IF($G1606="In-Conversion","GOTS_in_conversion",(IF($G1606="Sustainably Sourced","Sustainably_sourced",(IF($G1606="Recycled pre-consumer organic","GOTS_recycled_organic",""))))))))))))),IF($G1606="Organic","Organic",(IF($G1606="Responsible","Responsible",(IF($G1606="No Attribute (Conventional)","No_Attribute_Conventional",(IF($G1606="Recycled Pre/Post-Consumer","Recycled_Pre_Post_Consumer",(IF($G1606="In-Conversion","In_Conversion",(IF($G1606="Recycled Pre-Consumer","Recycled_Pre_Consumer",(IF($G1606="Recycled Post-Consumer","Recycled_Post_Consumer",(IF($G1606="Sustainably Sourced","Sustainably_sourced",(IF($G1606="Recycled pre-consumer organic","GOTS_recycled_organic","")))))))))))))))))),"")</f>
        <v/>
      </c>
      <c r="AE1606" t="e" cm="1">
        <f t="array" aca="1" ref="AE1606" ca="1">IF($I1606="",IF(INDIRECT("$F"&amp;$S1606)="","",IF(LEFT(INDIRECT("$F"&amp;$S1606),3)="GRS","GRS_RCS_RM",IF((LEFT(INDIRECT("$F"&amp;$S1606),3))="RCS","GRS_RCS_RM",IF(INDIRECT("$F"&amp;$S1606)="OCS (No Label)","OCS_Conversion_RM",IF(LEFT(INDIRECT("$F"&amp;$S1606),3)="OCS","OCS_RM",IF(RIGHT(INDIRECT("$F"&amp;$S1606),10)="conversion","GOTS_RM_conversion",IF((LEFT(INDIRECT("$F"&amp;$S1606),4))="GOTS","GOTS_RM","Responsible_RM"))))))),"DELETERM")</f>
        <v>#VALUE!</v>
      </c>
      <c r="AF1606" t="e" cm="1">
        <f t="array" aca="1" ref="AF1606" ca="1">IF($S1606="","",INDIRECT("$Z"&amp;$S1606))</f>
        <v>#VALUE!</v>
      </c>
      <c r="AG1606" t="str">
        <f t="shared" si="500"/>
        <v/>
      </c>
      <c r="AH1606" t="str" cm="1">
        <f t="array" aca="1" ref="AH1606" ca="1">IFERROR(INDIRECT("$ag"&amp;S1606),"")</f>
        <v/>
      </c>
      <c r="AI1606" t="e" cm="1">
        <f t="array" aca="1" ref="AI1606" ca="1">INDIRECT("O"&amp;S1606)</f>
        <v>#VALUE!</v>
      </c>
      <c r="AJ1606" t="str">
        <f t="shared" si="501"/>
        <v/>
      </c>
    </row>
    <row r="1607" spans="1:36" ht="16.5" customHeight="1">
      <c r="A1607" s="130"/>
      <c r="B1607" s="136"/>
      <c r="C1607" s="137"/>
      <c r="D1607" s="146"/>
      <c r="E1607" s="146"/>
      <c r="F1607" s="137"/>
      <c r="G1607" s="147"/>
      <c r="H1607" s="147"/>
      <c r="I1607" s="147"/>
      <c r="J1607" s="147"/>
      <c r="K1607" s="38"/>
      <c r="L1607" s="144"/>
      <c r="M1607" s="144"/>
      <c r="N1607" s="61"/>
      <c r="O1607" s="314"/>
      <c r="Q1607" t="str">
        <f t="shared" si="496"/>
        <v/>
      </c>
      <c r="S1607" t="e">
        <f t="shared" ca="1" si="483"/>
        <v>#VALUE!</v>
      </c>
      <c r="T1607" t="e">
        <f t="shared" ca="1" si="502"/>
        <v>#VALUE!</v>
      </c>
      <c r="U1607">
        <f t="shared" si="484"/>
        <v>1536</v>
      </c>
      <c r="V1607">
        <v>128.666666666677</v>
      </c>
      <c r="W1607">
        <f t="shared" si="487"/>
        <v>128</v>
      </c>
      <c r="X1607" t="str" cm="1">
        <f t="array" aca="1" ref="X1607" ca="1">IFERROR(INDEX('PC&amp;PD'!$A$1:$AS$19,ROW('PC&amp;PD'!$A$19),MATCH(INDIRECT(T1607),'PC&amp;PD'!$A$1:$AS$1,0)),"")</f>
        <v/>
      </c>
      <c r="AA1607" t="str">
        <f t="shared" si="497"/>
        <v/>
      </c>
      <c r="AB1607" t="str">
        <f t="shared" si="498"/>
        <v/>
      </c>
      <c r="AC1607" t="e">
        <f t="shared" ca="1" si="499"/>
        <v>#VALUE!</v>
      </c>
      <c r="AD1607" t="str" cm="1">
        <f t="array" aca="1" ref="AD1607" ca="1">IFERROR(IF((LEFT(INDIRECT("$F"&amp;$S1607),4))="GOTS",IF($G1607="Organic","GOTS_Organic_raw",(IF($G1607="Responsible","GOTS_Responsible",(IF($G1607="No Attribute (Conventional)","GOTS_conventional",(IF($G1607="Recycled Pre/Post-Consumer","GOTS_pre_post",(IF($G1607="In-Conversion","GOTS_in_conversion",(IF($G1607="Sustainably Sourced","Sustainably_sourced",(IF($G1607="Recycled pre-consumer organic","GOTS_recycled_organic",""))))))))))))),IF($G1607="Organic","Organic",(IF($G1607="Responsible","Responsible",(IF($G1607="No Attribute (Conventional)","No_Attribute_Conventional",(IF($G1607="Recycled Pre/Post-Consumer","Recycled_Pre_Post_Consumer",(IF($G1607="In-Conversion","In_Conversion",(IF($G1607="Recycled Pre-Consumer","Recycled_Pre_Consumer",(IF($G1607="Recycled Post-Consumer","Recycled_Post_Consumer",(IF($G1607="Sustainably Sourced","Sustainably_sourced",(IF($G1607="Recycled pre-consumer organic","GOTS_recycled_organic","")))))))))))))))))),"")</f>
        <v/>
      </c>
      <c r="AE1607" t="e" cm="1">
        <f t="array" aca="1" ref="AE1607" ca="1">IF($I1607="",IF(INDIRECT("$F"&amp;$S1607)="","",IF(LEFT(INDIRECT("$F"&amp;$S1607),3)="GRS","GRS_RCS_RM",IF((LEFT(INDIRECT("$F"&amp;$S1607),3))="RCS","GRS_RCS_RM",IF(INDIRECT("$F"&amp;$S1607)="OCS (No Label)","OCS_Conversion_RM",IF(LEFT(INDIRECT("$F"&amp;$S1607),3)="OCS","OCS_RM",IF(RIGHT(INDIRECT("$F"&amp;$S1607),10)="conversion","GOTS_RM_conversion",IF((LEFT(INDIRECT("$F"&amp;$S1607),4))="GOTS","GOTS_RM","Responsible_RM"))))))),"DELETERM")</f>
        <v>#VALUE!</v>
      </c>
      <c r="AF1607" t="e" cm="1">
        <f t="array" aca="1" ref="AF1607" ca="1">IF($S1607="","",INDIRECT("$Z"&amp;$S1607))</f>
        <v>#VALUE!</v>
      </c>
      <c r="AG1607" t="str">
        <f t="shared" si="500"/>
        <v/>
      </c>
      <c r="AH1607" t="str" cm="1">
        <f t="array" aca="1" ref="AH1607" ca="1">IFERROR(INDIRECT("$ag"&amp;S1607),"")</f>
        <v/>
      </c>
      <c r="AI1607" t="e" cm="1">
        <f t="array" aca="1" ref="AI1607" ca="1">INDIRECT("O"&amp;S1607)</f>
        <v>#VALUE!</v>
      </c>
      <c r="AJ1607" t="str">
        <f t="shared" si="501"/>
        <v/>
      </c>
    </row>
    <row r="1608" spans="1:36" ht="16.5" customHeight="1">
      <c r="A1608" s="130"/>
      <c r="B1608" s="136"/>
      <c r="C1608" s="137"/>
      <c r="D1608" s="146"/>
      <c r="E1608" s="146"/>
      <c r="F1608" s="137"/>
      <c r="G1608" s="147"/>
      <c r="H1608" s="147"/>
      <c r="I1608" s="147"/>
      <c r="J1608" s="147"/>
      <c r="K1608" s="38"/>
      <c r="L1608" s="144"/>
      <c r="M1608" s="144"/>
      <c r="N1608" s="61"/>
      <c r="O1608" s="314"/>
      <c r="Q1608" t="str">
        <f t="shared" si="496"/>
        <v/>
      </c>
      <c r="S1608" t="e">
        <f t="shared" ca="1" si="483"/>
        <v>#VALUE!</v>
      </c>
      <c r="T1608" t="e">
        <f t="shared" ca="1" si="502"/>
        <v>#VALUE!</v>
      </c>
      <c r="U1608">
        <f t="shared" si="484"/>
        <v>1536</v>
      </c>
      <c r="V1608">
        <v>128.75000000001</v>
      </c>
      <c r="W1608">
        <f t="shared" si="487"/>
        <v>128</v>
      </c>
      <c r="X1608" t="str" cm="1">
        <f t="array" aca="1" ref="X1608" ca="1">IFERROR(INDEX('PC&amp;PD'!$A$1:$AS$19,ROW('PC&amp;PD'!$A$19),MATCH(INDIRECT(T1608),'PC&amp;PD'!$A$1:$AS$1,0)),"")</f>
        <v/>
      </c>
      <c r="AA1608" t="str">
        <f t="shared" si="497"/>
        <v/>
      </c>
      <c r="AB1608" t="str">
        <f t="shared" si="498"/>
        <v/>
      </c>
      <c r="AC1608" t="e">
        <f t="shared" ca="1" si="499"/>
        <v>#VALUE!</v>
      </c>
      <c r="AD1608" t="str" cm="1">
        <f t="array" aca="1" ref="AD1608" ca="1">IFERROR(IF((LEFT(INDIRECT("$F"&amp;$S1608),4))="GOTS",IF($G1608="Organic","GOTS_Organic_raw",(IF($G1608="Responsible","GOTS_Responsible",(IF($G1608="No Attribute (Conventional)","GOTS_conventional",(IF($G1608="Recycled Pre/Post-Consumer","GOTS_pre_post",(IF($G1608="In-Conversion","GOTS_in_conversion",(IF($G1608="Sustainably Sourced","Sustainably_sourced",(IF($G1608="Recycled pre-consumer organic","GOTS_recycled_organic",""))))))))))))),IF($G1608="Organic","Organic",(IF($G1608="Responsible","Responsible",(IF($G1608="No Attribute (Conventional)","No_Attribute_Conventional",(IF($G1608="Recycled Pre/Post-Consumer","Recycled_Pre_Post_Consumer",(IF($G1608="In-Conversion","In_Conversion",(IF($G1608="Recycled Pre-Consumer","Recycled_Pre_Consumer",(IF($G1608="Recycled Post-Consumer","Recycled_Post_Consumer",(IF($G1608="Sustainably Sourced","Sustainably_sourced",(IF($G1608="Recycled pre-consumer organic","GOTS_recycled_organic","")))))))))))))))))),"")</f>
        <v/>
      </c>
      <c r="AE1608" t="e" cm="1">
        <f t="array" aca="1" ref="AE1608" ca="1">IF($I1608="",IF(INDIRECT("$F"&amp;$S1608)="","",IF(LEFT(INDIRECT("$F"&amp;$S1608),3)="GRS","GRS_RCS_RM",IF((LEFT(INDIRECT("$F"&amp;$S1608),3))="RCS","GRS_RCS_RM",IF(INDIRECT("$F"&amp;$S1608)="OCS (No Label)","OCS_Conversion_RM",IF(LEFT(INDIRECT("$F"&amp;$S1608),3)="OCS","OCS_RM",IF(RIGHT(INDIRECT("$F"&amp;$S1608),10)="conversion","GOTS_RM_conversion",IF((LEFT(INDIRECT("$F"&amp;$S1608),4))="GOTS","GOTS_RM","Responsible_RM"))))))),"DELETERM")</f>
        <v>#VALUE!</v>
      </c>
      <c r="AF1608" t="e" cm="1">
        <f t="array" aca="1" ref="AF1608" ca="1">IF($S1608="","",INDIRECT("$Z"&amp;$S1608))</f>
        <v>#VALUE!</v>
      </c>
      <c r="AG1608" t="str">
        <f t="shared" si="500"/>
        <v/>
      </c>
      <c r="AH1608" t="str" cm="1">
        <f t="array" aca="1" ref="AH1608" ca="1">IFERROR(INDIRECT("$ag"&amp;S1608),"")</f>
        <v/>
      </c>
      <c r="AI1608" t="e" cm="1">
        <f t="array" aca="1" ref="AI1608" ca="1">INDIRECT("O"&amp;S1608)</f>
        <v>#VALUE!</v>
      </c>
      <c r="AJ1608" t="str">
        <f t="shared" si="501"/>
        <v/>
      </c>
    </row>
    <row r="1609" spans="1:36" ht="16.5" customHeight="1">
      <c r="A1609" s="130"/>
      <c r="B1609" s="136"/>
      <c r="C1609" s="137"/>
      <c r="D1609" s="146"/>
      <c r="E1609" s="146"/>
      <c r="F1609" s="137"/>
      <c r="G1609" s="147"/>
      <c r="H1609" s="147"/>
      <c r="I1609" s="147"/>
      <c r="J1609" s="147"/>
      <c r="K1609" s="38"/>
      <c r="L1609" s="144"/>
      <c r="M1609" s="144"/>
      <c r="N1609" s="61"/>
      <c r="O1609" s="314"/>
      <c r="Q1609" t="str">
        <f t="shared" si="496"/>
        <v/>
      </c>
      <c r="S1609" t="e">
        <f t="shared" ca="1" si="483"/>
        <v>#VALUE!</v>
      </c>
      <c r="T1609" t="e">
        <f t="shared" ca="1" si="502"/>
        <v>#VALUE!</v>
      </c>
      <c r="U1609">
        <f t="shared" si="484"/>
        <v>1536</v>
      </c>
      <c r="V1609">
        <v>128.83333333334301</v>
      </c>
      <c r="W1609">
        <f t="shared" si="487"/>
        <v>128</v>
      </c>
      <c r="X1609" t="str" cm="1">
        <f t="array" aca="1" ref="X1609" ca="1">IFERROR(INDEX('PC&amp;PD'!$A$1:$AS$19,ROW('PC&amp;PD'!$A$19),MATCH(INDIRECT(T1609),'PC&amp;PD'!$A$1:$AS$1,0)),"")</f>
        <v/>
      </c>
      <c r="AA1609" t="str">
        <f t="shared" si="497"/>
        <v/>
      </c>
      <c r="AB1609" t="str">
        <f t="shared" si="498"/>
        <v/>
      </c>
      <c r="AC1609" t="e">
        <f t="shared" ca="1" si="499"/>
        <v>#VALUE!</v>
      </c>
      <c r="AD1609" t="str" cm="1">
        <f t="array" aca="1" ref="AD1609" ca="1">IFERROR(IF((LEFT(INDIRECT("$F"&amp;$S1609),4))="GOTS",IF($G1609="Organic","GOTS_Organic_raw",(IF($G1609="Responsible","GOTS_Responsible",(IF($G1609="No Attribute (Conventional)","GOTS_conventional",(IF($G1609="Recycled Pre/Post-Consumer","GOTS_pre_post",(IF($G1609="In-Conversion","GOTS_in_conversion",(IF($G1609="Sustainably Sourced","Sustainably_sourced",(IF($G1609="Recycled pre-consumer organic","GOTS_recycled_organic",""))))))))))))),IF($G1609="Organic","Organic",(IF($G1609="Responsible","Responsible",(IF($G1609="No Attribute (Conventional)","No_Attribute_Conventional",(IF($G1609="Recycled Pre/Post-Consumer","Recycled_Pre_Post_Consumer",(IF($G1609="In-Conversion","In_Conversion",(IF($G1609="Recycled Pre-Consumer","Recycled_Pre_Consumer",(IF($G1609="Recycled Post-Consumer","Recycled_Post_Consumer",(IF($G1609="Sustainably Sourced","Sustainably_sourced",(IF($G1609="Recycled pre-consumer organic","GOTS_recycled_organic","")))))))))))))))))),"")</f>
        <v/>
      </c>
      <c r="AE1609" t="e" cm="1">
        <f t="array" aca="1" ref="AE1609" ca="1">IF($I1609="",IF(INDIRECT("$F"&amp;$S1609)="","",IF(LEFT(INDIRECT("$F"&amp;$S1609),3)="GRS","GRS_RCS_RM",IF((LEFT(INDIRECT("$F"&amp;$S1609),3))="RCS","GRS_RCS_RM",IF(INDIRECT("$F"&amp;$S1609)="OCS (No Label)","OCS_Conversion_RM",IF(LEFT(INDIRECT("$F"&amp;$S1609),3)="OCS","OCS_RM",IF(RIGHT(INDIRECT("$F"&amp;$S1609),10)="conversion","GOTS_RM_conversion",IF((LEFT(INDIRECT("$F"&amp;$S1609),4))="GOTS","GOTS_RM","Responsible_RM"))))))),"DELETERM")</f>
        <v>#VALUE!</v>
      </c>
      <c r="AF1609" t="e" cm="1">
        <f t="array" aca="1" ref="AF1609" ca="1">IF($S1609="","",INDIRECT("$Z"&amp;$S1609))</f>
        <v>#VALUE!</v>
      </c>
      <c r="AG1609" t="str">
        <f t="shared" si="500"/>
        <v/>
      </c>
      <c r="AH1609" t="str" cm="1">
        <f t="array" aca="1" ref="AH1609" ca="1">IFERROR(INDIRECT("$ag"&amp;S1609),"")</f>
        <v/>
      </c>
      <c r="AI1609" t="e" cm="1">
        <f t="array" aca="1" ref="AI1609" ca="1">INDIRECT("O"&amp;S1609)</f>
        <v>#VALUE!</v>
      </c>
      <c r="AJ1609" t="str">
        <f t="shared" si="501"/>
        <v/>
      </c>
    </row>
    <row r="1610" spans="1:36" ht="16.5" customHeight="1" thickBot="1">
      <c r="A1610" s="131"/>
      <c r="B1610" s="138"/>
      <c r="C1610" s="139"/>
      <c r="D1610" s="148"/>
      <c r="E1610" s="148"/>
      <c r="F1610" s="139"/>
      <c r="G1610" s="149"/>
      <c r="H1610" s="149"/>
      <c r="I1610" s="149"/>
      <c r="J1610" s="149"/>
      <c r="K1610" s="39"/>
      <c r="L1610" s="145"/>
      <c r="M1610" s="145"/>
      <c r="N1610" s="62"/>
      <c r="O1610" s="315"/>
      <c r="Q1610" t="str">
        <f t="shared" si="496"/>
        <v/>
      </c>
      <c r="S1610" t="e">
        <f t="shared" ca="1" si="483"/>
        <v>#VALUE!</v>
      </c>
      <c r="T1610" t="e">
        <f t="shared" ca="1" si="502"/>
        <v>#VALUE!</v>
      </c>
      <c r="U1610">
        <f t="shared" si="484"/>
        <v>1536</v>
      </c>
      <c r="V1610">
        <v>128.916666666677</v>
      </c>
      <c r="W1610">
        <f t="shared" si="487"/>
        <v>128</v>
      </c>
      <c r="X1610" t="str" cm="1">
        <f t="array" aca="1" ref="X1610" ca="1">IFERROR(INDEX('PC&amp;PD'!$A$1:$AS$19,ROW('PC&amp;PD'!$A$19),MATCH(INDIRECT(T1610),'PC&amp;PD'!$A$1:$AS$1,0)),"")</f>
        <v/>
      </c>
      <c r="AA1610" t="str">
        <f t="shared" si="497"/>
        <v/>
      </c>
      <c r="AB1610" t="str">
        <f t="shared" si="498"/>
        <v/>
      </c>
      <c r="AC1610" t="e">
        <f t="shared" ca="1" si="499"/>
        <v>#VALUE!</v>
      </c>
      <c r="AD1610" t="str" cm="1">
        <f t="array" aca="1" ref="AD1610" ca="1">IFERROR(IF((LEFT(INDIRECT("$F"&amp;$S1610),4))="GOTS",IF($G1610="Organic","GOTS_Organic_raw",(IF($G1610="Responsible","GOTS_Responsible",(IF($G1610="No Attribute (Conventional)","GOTS_conventional",(IF($G1610="Recycled Pre/Post-Consumer","GOTS_pre_post",(IF($G1610="In-Conversion","GOTS_in_conversion",(IF($G1610="Sustainably Sourced","Sustainably_sourced",(IF($G1610="Recycled pre-consumer organic","GOTS_recycled_organic",""))))))))))))),IF($G1610="Organic","Organic",(IF($G1610="Responsible","Responsible",(IF($G1610="No Attribute (Conventional)","No_Attribute_Conventional",(IF($G1610="Recycled Pre/Post-Consumer","Recycled_Pre_Post_Consumer",(IF($G1610="In-Conversion","In_Conversion",(IF($G1610="Recycled Pre-Consumer","Recycled_Pre_Consumer",(IF($G1610="Recycled Post-Consumer","Recycled_Post_Consumer",(IF($G1610="Sustainably Sourced","Sustainably_sourced",(IF($G1610="Recycled pre-consumer organic","GOTS_recycled_organic","")))))))))))))))))),"")</f>
        <v/>
      </c>
      <c r="AE1610" t="e" cm="1">
        <f t="array" aca="1" ref="AE1610" ca="1">IF($I1610="",IF(INDIRECT("$F"&amp;$S1610)="","",IF(LEFT(INDIRECT("$F"&amp;$S1610),3)="GRS","GRS_RCS_RM",IF((LEFT(INDIRECT("$F"&amp;$S1610),3))="RCS","GRS_RCS_RM",IF(INDIRECT("$F"&amp;$S1610)="OCS (No Label)","OCS_Conversion_RM",IF(LEFT(INDIRECT("$F"&amp;$S1610),3)="OCS","OCS_RM",IF(RIGHT(INDIRECT("$F"&amp;$S1610),10)="conversion","GOTS_RM_conversion",IF((LEFT(INDIRECT("$F"&amp;$S1610),4))="GOTS","GOTS_RM","Responsible_RM"))))))),"DELETERM")</f>
        <v>#VALUE!</v>
      </c>
      <c r="AF1610" t="e" cm="1">
        <f t="array" aca="1" ref="AF1610" ca="1">IF($S1610="","",INDIRECT("$Z"&amp;$S1610))</f>
        <v>#VALUE!</v>
      </c>
      <c r="AG1610" t="str">
        <f t="shared" si="500"/>
        <v/>
      </c>
      <c r="AH1610" t="str" cm="1">
        <f t="array" aca="1" ref="AH1610" ca="1">IFERROR(INDIRECT("$ag"&amp;S1610),"")</f>
        <v/>
      </c>
      <c r="AI1610" t="e" cm="1">
        <f t="array" aca="1" ref="AI1610" ca="1">INDIRECT("O"&amp;S1610)</f>
        <v>#VALUE!</v>
      </c>
      <c r="AJ1610" t="str">
        <f t="shared" si="501"/>
        <v/>
      </c>
    </row>
    <row r="1611" spans="1:36" ht="16.5" customHeight="1">
      <c r="A1611" s="128" t="str">
        <f>IF(B1611="","",COUNTA($B$63:$B1611))</f>
        <v/>
      </c>
      <c r="B1611" s="132"/>
      <c r="C1611" s="133"/>
      <c r="D1611" s="140"/>
      <c r="E1611" s="140"/>
      <c r="F1611" s="133"/>
      <c r="G1611" s="141"/>
      <c r="H1611" s="141"/>
      <c r="I1611" s="141"/>
      <c r="J1611" s="141"/>
      <c r="K1611" s="37"/>
      <c r="L1611" s="142" t="str">
        <f>IF(R1611="","",LEFT(R1611,LEN(R1611)-2))</f>
        <v/>
      </c>
      <c r="M1611" s="142"/>
      <c r="N1611" s="60"/>
      <c r="O1611" s="313"/>
      <c r="Q1611" t="str">
        <f t="shared" si="496"/>
        <v/>
      </c>
      <c r="R1611" t="str">
        <f t="shared" ref="R1611" si="503">CONCATENATE($Q1611,Q1612,Q1613,Q1614,Q1615,Q1616,$Q1617,$Q1618,$Q1619,$Q1620,$Q1621,$Q1622)</f>
        <v/>
      </c>
      <c r="S1611" t="e">
        <f t="shared" ca="1" si="483"/>
        <v>#VALUE!</v>
      </c>
      <c r="T1611" t="e">
        <f t="shared" ca="1" si="502"/>
        <v>#VALUE!</v>
      </c>
      <c r="U1611">
        <f t="shared" si="484"/>
        <v>1548</v>
      </c>
      <c r="V1611">
        <v>129.00000000001</v>
      </c>
      <c r="W1611">
        <f t="shared" si="487"/>
        <v>129</v>
      </c>
      <c r="X1611" t="str" cm="1">
        <f t="array" aca="1" ref="X1611" ca="1">IFERROR(INDEX('PC&amp;PD'!$A$1:$AS$19,ROW('PC&amp;PD'!$A$19),MATCH(INDIRECT(T1611),'PC&amp;PD'!$A$1:$AS$1,0)),"")</f>
        <v/>
      </c>
      <c r="Z1611" t="str">
        <f t="shared" ref="Z1611" si="504">IFERROR(IF($F1611="OCS 100","OCS (OCS 100)",IF($F1611="OCS Blended","OCS (OCS Blended)",IF($F1611="OCS (No Label)","OCS (No Label)",IF($F1611="RCS 100","RCS (RCS 100)",IF($F1611="RCS Blended","RCS (RCS Blended)",IF($F1611="GRS","GRS (GRS)",IF($F1611="GRS (No Label)", "GRS (No Label)",IF($F1611="RDS","RDS (RDS)",IF($F1611="RWS","RWS (RWS)",IF($F1611="RAS","RAS (RAS)",IF($F1611="RMS","RMS (RMS)",IF($F1611="GOTS Organic","GOTS (Organic)",IF($F1611="GOTS Made with organic","GOTS (Made with Organic)",IF($F1611="GOTS Organic - in conversion","GOTS (Organic - In Conversion)",IF($F1611="GOTS Made with organic - in conversion","GOTS (Made with Organic - In Conversion)",""))))))))))))))),"")</f>
        <v/>
      </c>
      <c r="AA1611" t="str">
        <f t="shared" si="497"/>
        <v/>
      </c>
      <c r="AB1611" t="str">
        <f t="shared" si="498"/>
        <v/>
      </c>
      <c r="AC1611" t="e">
        <f t="shared" ca="1" si="499"/>
        <v>#VALUE!</v>
      </c>
      <c r="AD1611" t="str" cm="1">
        <f t="array" aca="1" ref="AD1611" ca="1">IFERROR(IF((LEFT(INDIRECT("$F"&amp;$S1611),4))="GOTS",IF($G1611="Organic","GOTS_Organic_raw",(IF($G1611="Responsible","GOTS_Responsible",(IF($G1611="No Attribute (Conventional)","GOTS_conventional",(IF($G1611="Recycled Pre/Post-Consumer","GOTS_pre_post",(IF($G1611="In-Conversion","GOTS_in_conversion",(IF($G1611="Sustainably Sourced","Sustainably_sourced",(IF($G1611="Recycled pre-consumer organic","GOTS_recycled_organic",""))))))))))))),IF($G1611="Organic","Organic",(IF($G1611="Responsible","Responsible",(IF($G1611="No Attribute (Conventional)","No_Attribute_Conventional",(IF($G1611="Recycled Pre/Post-Consumer","Recycled_Pre_Post_Consumer",(IF($G1611="In-Conversion","In_Conversion",(IF($G1611="Recycled Pre-Consumer","Recycled_Pre_Consumer",(IF($G1611="Recycled Post-Consumer","Recycled_Post_Consumer",(IF($G1611="Sustainably Sourced","Sustainably_sourced",(IF($G1611="Recycled pre-consumer organic","GOTS_recycled_organic","")))))))))))))))))),"")</f>
        <v/>
      </c>
      <c r="AE1611" t="e" cm="1">
        <f t="array" aca="1" ref="AE1611" ca="1">IF($I1611="",IF(INDIRECT("$F"&amp;$S1611)="","",IF(LEFT(INDIRECT("$F"&amp;$S1611),3)="GRS","GRS_RCS_RM",IF((LEFT(INDIRECT("$F"&amp;$S1611),3))="RCS","GRS_RCS_RM",IF(INDIRECT("$F"&amp;$S1611)="OCS (No Label)","OCS_Conversion_RM",IF(LEFT(INDIRECT("$F"&amp;$S1611),3)="OCS","OCS_RM",IF(RIGHT(INDIRECT("$F"&amp;$S1611),10)="conversion","GOTS_RM_conversion",IF((LEFT(INDIRECT("$F"&amp;$S1611),4))="GOTS","GOTS_RM","Responsible_RM"))))))),"DELETERM")</f>
        <v>#VALUE!</v>
      </c>
      <c r="AF1611" t="e" cm="1">
        <f t="array" aca="1" ref="AF1611" ca="1">IF($S1611="","",INDIRECT("$Z"&amp;$S1611))</f>
        <v>#VALUE!</v>
      </c>
      <c r="AG1611" t="str">
        <f t="shared" si="500"/>
        <v/>
      </c>
      <c r="AH1611" t="str" cm="1">
        <f t="array" aca="1" ref="AH1611" ca="1">IFERROR(INDIRECT("$ag"&amp;S1611),"")</f>
        <v/>
      </c>
      <c r="AI1611" t="e" cm="1">
        <f t="array" aca="1" ref="AI1611" ca="1">INDIRECT("O"&amp;S1611)</f>
        <v>#VALUE!</v>
      </c>
      <c r="AJ1611" t="str">
        <f t="shared" si="501"/>
        <v/>
      </c>
    </row>
    <row r="1612" spans="1:36" ht="16.5" customHeight="1">
      <c r="A1612" s="129"/>
      <c r="B1612" s="134"/>
      <c r="C1612" s="135"/>
      <c r="D1612" s="146"/>
      <c r="E1612" s="146"/>
      <c r="F1612" s="135"/>
      <c r="G1612" s="147"/>
      <c r="H1612" s="147"/>
      <c r="I1612" s="147"/>
      <c r="J1612" s="147"/>
      <c r="K1612" s="38"/>
      <c r="L1612" s="143"/>
      <c r="M1612" s="143"/>
      <c r="N1612" s="61"/>
      <c r="O1612" s="314"/>
      <c r="Q1612" t="str">
        <f t="shared" si="496"/>
        <v/>
      </c>
      <c r="S1612" t="e">
        <f t="shared" ref="S1612:S1675" ca="1" si="505">IF(INDIRECT("A"&amp;$S$63+$U1612)&lt;&gt;"",$S$63+$U1612,"")</f>
        <v>#VALUE!</v>
      </c>
      <c r="T1612" t="e">
        <f t="shared" ca="1" si="502"/>
        <v>#VALUE!</v>
      </c>
      <c r="U1612">
        <f t="shared" ref="U1612:U1675" si="506">(12*W1612)</f>
        <v>1548</v>
      </c>
      <c r="V1612">
        <v>129.08333333334301</v>
      </c>
      <c r="W1612">
        <f t="shared" si="487"/>
        <v>129</v>
      </c>
      <c r="X1612" t="str" cm="1">
        <f t="array" aca="1" ref="X1612" ca="1">IFERROR(INDEX('PC&amp;PD'!$A$1:$AS$19,ROW('PC&amp;PD'!$A$19),MATCH(INDIRECT(T1612),'PC&amp;PD'!$A$1:$AS$1,0)),"")</f>
        <v/>
      </c>
      <c r="AA1612" t="str">
        <f t="shared" si="497"/>
        <v/>
      </c>
      <c r="AB1612" t="str">
        <f t="shared" si="498"/>
        <v/>
      </c>
      <c r="AC1612" t="e">
        <f t="shared" ca="1" si="499"/>
        <v>#VALUE!</v>
      </c>
      <c r="AD1612" t="str" cm="1">
        <f t="array" aca="1" ref="AD1612" ca="1">IFERROR(IF((LEFT(INDIRECT("$F"&amp;$S1612),4))="GOTS",IF($G1612="Organic","GOTS_Organic_raw",(IF($G1612="Responsible","GOTS_Responsible",(IF($G1612="No Attribute (Conventional)","GOTS_conventional",(IF($G1612="Recycled Pre/Post-Consumer","GOTS_pre_post",(IF($G1612="In-Conversion","GOTS_in_conversion",(IF($G1612="Sustainably Sourced","Sustainably_sourced",(IF($G1612="Recycled pre-consumer organic","GOTS_recycled_organic",""))))))))))))),IF($G1612="Organic","Organic",(IF($G1612="Responsible","Responsible",(IF($G1612="No Attribute (Conventional)","No_Attribute_Conventional",(IF($G1612="Recycled Pre/Post-Consumer","Recycled_Pre_Post_Consumer",(IF($G1612="In-Conversion","In_Conversion",(IF($G1612="Recycled Pre-Consumer","Recycled_Pre_Consumer",(IF($G1612="Recycled Post-Consumer","Recycled_Post_Consumer",(IF($G1612="Sustainably Sourced","Sustainably_sourced",(IF($G1612="Recycled pre-consumer organic","GOTS_recycled_organic","")))))))))))))))))),"")</f>
        <v/>
      </c>
      <c r="AE1612" t="e" cm="1">
        <f t="array" aca="1" ref="AE1612" ca="1">IF($I1612="",IF(INDIRECT("$F"&amp;$S1612)="","",IF(LEFT(INDIRECT("$F"&amp;$S1612),3)="GRS","GRS_RCS_RM",IF((LEFT(INDIRECT("$F"&amp;$S1612),3))="RCS","GRS_RCS_RM",IF(INDIRECT("$F"&amp;$S1612)="OCS (No Label)","OCS_Conversion_RM",IF(LEFT(INDIRECT("$F"&amp;$S1612),3)="OCS","OCS_RM",IF(RIGHT(INDIRECT("$F"&amp;$S1612),10)="conversion","GOTS_RM_conversion",IF((LEFT(INDIRECT("$F"&amp;$S1612),4))="GOTS","GOTS_RM","Responsible_RM"))))))),"DELETERM")</f>
        <v>#VALUE!</v>
      </c>
      <c r="AF1612" t="e" cm="1">
        <f t="array" aca="1" ref="AF1612" ca="1">IF($S1612="","",INDIRECT("$Z"&amp;$S1612))</f>
        <v>#VALUE!</v>
      </c>
      <c r="AG1612" t="str">
        <f t="shared" si="500"/>
        <v/>
      </c>
      <c r="AH1612" t="str" cm="1">
        <f t="array" aca="1" ref="AH1612" ca="1">IFERROR(INDIRECT("$ag"&amp;S1612),"")</f>
        <v/>
      </c>
      <c r="AI1612" t="e" cm="1">
        <f t="array" aca="1" ref="AI1612" ca="1">INDIRECT("O"&amp;S1612)</f>
        <v>#VALUE!</v>
      </c>
      <c r="AJ1612" t="str">
        <f t="shared" si="501"/>
        <v/>
      </c>
    </row>
    <row r="1613" spans="1:36" ht="16.5" customHeight="1">
      <c r="A1613" s="129"/>
      <c r="B1613" s="134"/>
      <c r="C1613" s="135"/>
      <c r="D1613" s="146"/>
      <c r="E1613" s="146"/>
      <c r="F1613" s="135"/>
      <c r="G1613" s="147"/>
      <c r="H1613" s="147"/>
      <c r="I1613" s="147"/>
      <c r="J1613" s="147"/>
      <c r="K1613" s="38"/>
      <c r="L1613" s="143"/>
      <c r="M1613" s="143"/>
      <c r="N1613" s="61"/>
      <c r="O1613" s="314"/>
      <c r="Q1613" t="str">
        <f t="shared" si="496"/>
        <v/>
      </c>
      <c r="S1613" t="e">
        <f t="shared" ca="1" si="505"/>
        <v>#VALUE!</v>
      </c>
      <c r="T1613" t="e">
        <f t="shared" ca="1" si="502"/>
        <v>#VALUE!</v>
      </c>
      <c r="U1613">
        <f t="shared" si="506"/>
        <v>1548</v>
      </c>
      <c r="V1613">
        <v>129.166666666677</v>
      </c>
      <c r="W1613">
        <f t="shared" si="487"/>
        <v>129</v>
      </c>
      <c r="X1613" t="str" cm="1">
        <f t="array" aca="1" ref="X1613" ca="1">IFERROR(INDEX('PC&amp;PD'!$A$1:$AS$19,ROW('PC&amp;PD'!$A$19),MATCH(INDIRECT(T1613),'PC&amp;PD'!$A$1:$AS$1,0)),"")</f>
        <v/>
      </c>
      <c r="AA1613" t="str">
        <f t="shared" si="497"/>
        <v/>
      </c>
      <c r="AB1613" t="str">
        <f t="shared" si="498"/>
        <v/>
      </c>
      <c r="AC1613" t="e">
        <f t="shared" ca="1" si="499"/>
        <v>#VALUE!</v>
      </c>
      <c r="AD1613" t="str" cm="1">
        <f t="array" aca="1" ref="AD1613" ca="1">IFERROR(IF((LEFT(INDIRECT("$F"&amp;$S1613),4))="GOTS",IF($G1613="Organic","GOTS_Organic_raw",(IF($G1613="Responsible","GOTS_Responsible",(IF($G1613="No Attribute (Conventional)","GOTS_conventional",(IF($G1613="Recycled Pre/Post-Consumer","GOTS_pre_post",(IF($G1613="In-Conversion","GOTS_in_conversion",(IF($G1613="Sustainably Sourced","Sustainably_sourced",(IF($G1613="Recycled pre-consumer organic","GOTS_recycled_organic",""))))))))))))),IF($G1613="Organic","Organic",(IF($G1613="Responsible","Responsible",(IF($G1613="No Attribute (Conventional)","No_Attribute_Conventional",(IF($G1613="Recycled Pre/Post-Consumer","Recycled_Pre_Post_Consumer",(IF($G1613="In-Conversion","In_Conversion",(IF($G1613="Recycled Pre-Consumer","Recycled_Pre_Consumer",(IF($G1613="Recycled Post-Consumer","Recycled_Post_Consumer",(IF($G1613="Sustainably Sourced","Sustainably_sourced",(IF($G1613="Recycled pre-consumer organic","GOTS_recycled_organic","")))))))))))))))))),"")</f>
        <v/>
      </c>
      <c r="AE1613" t="e" cm="1">
        <f t="array" aca="1" ref="AE1613" ca="1">IF($I1613="",IF(INDIRECT("$F"&amp;$S1613)="","",IF(LEFT(INDIRECT("$F"&amp;$S1613),3)="GRS","GRS_RCS_RM",IF((LEFT(INDIRECT("$F"&amp;$S1613),3))="RCS","GRS_RCS_RM",IF(INDIRECT("$F"&amp;$S1613)="OCS (No Label)","OCS_Conversion_RM",IF(LEFT(INDIRECT("$F"&amp;$S1613),3)="OCS","OCS_RM",IF(RIGHT(INDIRECT("$F"&amp;$S1613),10)="conversion","GOTS_RM_conversion",IF((LEFT(INDIRECT("$F"&amp;$S1613),4))="GOTS","GOTS_RM","Responsible_RM"))))))),"DELETERM")</f>
        <v>#VALUE!</v>
      </c>
      <c r="AF1613" t="e" cm="1">
        <f t="array" aca="1" ref="AF1613" ca="1">IF($S1613="","",INDIRECT("$Z"&amp;$S1613))</f>
        <v>#VALUE!</v>
      </c>
      <c r="AG1613" t="str">
        <f t="shared" si="500"/>
        <v/>
      </c>
      <c r="AH1613" t="str" cm="1">
        <f t="array" aca="1" ref="AH1613" ca="1">IFERROR(INDIRECT("$ag"&amp;S1613),"")</f>
        <v/>
      </c>
      <c r="AI1613" t="e" cm="1">
        <f t="array" aca="1" ref="AI1613" ca="1">INDIRECT("O"&amp;S1613)</f>
        <v>#VALUE!</v>
      </c>
      <c r="AJ1613" t="str">
        <f t="shared" si="501"/>
        <v/>
      </c>
    </row>
    <row r="1614" spans="1:36" ht="16.5" customHeight="1">
      <c r="A1614" s="129"/>
      <c r="B1614" s="134"/>
      <c r="C1614" s="135"/>
      <c r="D1614" s="146"/>
      <c r="E1614" s="146"/>
      <c r="F1614" s="135"/>
      <c r="G1614" s="147"/>
      <c r="H1614" s="147"/>
      <c r="I1614" s="147"/>
      <c r="J1614" s="147"/>
      <c r="K1614" s="38"/>
      <c r="L1614" s="143"/>
      <c r="M1614" s="143"/>
      <c r="N1614" s="61"/>
      <c r="O1614" s="314"/>
      <c r="Q1614" t="str">
        <f t="shared" si="496"/>
        <v/>
      </c>
      <c r="S1614" t="e">
        <f t="shared" ca="1" si="505"/>
        <v>#VALUE!</v>
      </c>
      <c r="T1614" t="e">
        <f t="shared" ca="1" si="502"/>
        <v>#VALUE!</v>
      </c>
      <c r="U1614">
        <f t="shared" si="506"/>
        <v>1548</v>
      </c>
      <c r="V1614">
        <v>129.25000000001</v>
      </c>
      <c r="W1614">
        <f t="shared" si="487"/>
        <v>129</v>
      </c>
      <c r="X1614" t="str" cm="1">
        <f t="array" aca="1" ref="X1614" ca="1">IFERROR(INDEX('PC&amp;PD'!$A$1:$AS$19,ROW('PC&amp;PD'!$A$19),MATCH(INDIRECT(T1614),'PC&amp;PD'!$A$1:$AS$1,0)),"")</f>
        <v/>
      </c>
      <c r="AA1614" t="str">
        <f t="shared" si="497"/>
        <v/>
      </c>
      <c r="AB1614" t="str">
        <f t="shared" si="498"/>
        <v/>
      </c>
      <c r="AC1614" t="e">
        <f t="shared" ca="1" si="499"/>
        <v>#VALUE!</v>
      </c>
      <c r="AD1614" t="str" cm="1">
        <f t="array" aca="1" ref="AD1614" ca="1">IFERROR(IF((LEFT(INDIRECT("$F"&amp;$S1614),4))="GOTS",IF($G1614="Organic","GOTS_Organic_raw",(IF($G1614="Responsible","GOTS_Responsible",(IF($G1614="No Attribute (Conventional)","GOTS_conventional",(IF($G1614="Recycled Pre/Post-Consumer","GOTS_pre_post",(IF($G1614="In-Conversion","GOTS_in_conversion",(IF($G1614="Sustainably Sourced","Sustainably_sourced",(IF($G1614="Recycled pre-consumer organic","GOTS_recycled_organic",""))))))))))))),IF($G1614="Organic","Organic",(IF($G1614="Responsible","Responsible",(IF($G1614="No Attribute (Conventional)","No_Attribute_Conventional",(IF($G1614="Recycled Pre/Post-Consumer","Recycled_Pre_Post_Consumer",(IF($G1614="In-Conversion","In_Conversion",(IF($G1614="Recycled Pre-Consumer","Recycled_Pre_Consumer",(IF($G1614="Recycled Post-Consumer","Recycled_Post_Consumer",(IF($G1614="Sustainably Sourced","Sustainably_sourced",(IF($G1614="Recycled pre-consumer organic","GOTS_recycled_organic","")))))))))))))))))),"")</f>
        <v/>
      </c>
      <c r="AE1614" t="e" cm="1">
        <f t="array" aca="1" ref="AE1614" ca="1">IF($I1614="",IF(INDIRECT("$F"&amp;$S1614)="","",IF(LEFT(INDIRECT("$F"&amp;$S1614),3)="GRS","GRS_RCS_RM",IF((LEFT(INDIRECT("$F"&amp;$S1614),3))="RCS","GRS_RCS_RM",IF(INDIRECT("$F"&amp;$S1614)="OCS (No Label)","OCS_Conversion_RM",IF(LEFT(INDIRECT("$F"&amp;$S1614),3)="OCS","OCS_RM",IF(RIGHT(INDIRECT("$F"&amp;$S1614),10)="conversion","GOTS_RM_conversion",IF((LEFT(INDIRECT("$F"&amp;$S1614),4))="GOTS","GOTS_RM","Responsible_RM"))))))),"DELETERM")</f>
        <v>#VALUE!</v>
      </c>
      <c r="AF1614" t="e" cm="1">
        <f t="array" aca="1" ref="AF1614" ca="1">IF($S1614="","",INDIRECT("$Z"&amp;$S1614))</f>
        <v>#VALUE!</v>
      </c>
      <c r="AG1614" t="str">
        <f t="shared" si="500"/>
        <v/>
      </c>
      <c r="AH1614" t="str" cm="1">
        <f t="array" aca="1" ref="AH1614" ca="1">IFERROR(INDIRECT("$ag"&amp;S1614),"")</f>
        <v/>
      </c>
      <c r="AI1614" t="e" cm="1">
        <f t="array" aca="1" ref="AI1614" ca="1">INDIRECT("O"&amp;S1614)</f>
        <v>#VALUE!</v>
      </c>
      <c r="AJ1614" t="str">
        <f t="shared" si="501"/>
        <v/>
      </c>
    </row>
    <row r="1615" spans="1:36" ht="16.5" customHeight="1">
      <c r="A1615" s="129"/>
      <c r="B1615" s="134"/>
      <c r="C1615" s="135"/>
      <c r="D1615" s="146"/>
      <c r="E1615" s="146"/>
      <c r="F1615" s="135"/>
      <c r="G1615" s="147"/>
      <c r="H1615" s="147"/>
      <c r="I1615" s="147"/>
      <c r="J1615" s="147"/>
      <c r="K1615" s="38"/>
      <c r="L1615" s="143"/>
      <c r="M1615" s="143"/>
      <c r="N1615" s="61"/>
      <c r="O1615" s="314"/>
      <c r="Q1615" t="str">
        <f t="shared" si="496"/>
        <v/>
      </c>
      <c r="S1615" t="e">
        <f t="shared" ca="1" si="505"/>
        <v>#VALUE!</v>
      </c>
      <c r="T1615" t="e">
        <f t="shared" ca="1" si="502"/>
        <v>#VALUE!</v>
      </c>
      <c r="U1615">
        <f t="shared" si="506"/>
        <v>1548</v>
      </c>
      <c r="V1615">
        <v>129.33333333334301</v>
      </c>
      <c r="W1615">
        <f t="shared" si="487"/>
        <v>129</v>
      </c>
      <c r="X1615" t="str" cm="1">
        <f t="array" aca="1" ref="X1615" ca="1">IFERROR(INDEX('PC&amp;PD'!$A$1:$AS$19,ROW('PC&amp;PD'!$A$19),MATCH(INDIRECT(T1615),'PC&amp;PD'!$A$1:$AS$1,0)),"")</f>
        <v/>
      </c>
      <c r="AA1615" t="str">
        <f t="shared" si="497"/>
        <v/>
      </c>
      <c r="AB1615" t="str">
        <f t="shared" si="498"/>
        <v/>
      </c>
      <c r="AC1615" t="e">
        <f t="shared" ca="1" si="499"/>
        <v>#VALUE!</v>
      </c>
      <c r="AD1615" t="str" cm="1">
        <f t="array" aca="1" ref="AD1615" ca="1">IFERROR(IF((LEFT(INDIRECT("$F"&amp;$S1615),4))="GOTS",IF($G1615="Organic","GOTS_Organic_raw",(IF($G1615="Responsible","GOTS_Responsible",(IF($G1615="No Attribute (Conventional)","GOTS_conventional",(IF($G1615="Recycled Pre/Post-Consumer","GOTS_pre_post",(IF($G1615="In-Conversion","GOTS_in_conversion",(IF($G1615="Sustainably Sourced","Sustainably_sourced",(IF($G1615="Recycled pre-consumer organic","GOTS_recycled_organic",""))))))))))))),IF($G1615="Organic","Organic",(IF($G1615="Responsible","Responsible",(IF($G1615="No Attribute (Conventional)","No_Attribute_Conventional",(IF($G1615="Recycled Pre/Post-Consumer","Recycled_Pre_Post_Consumer",(IF($G1615="In-Conversion","In_Conversion",(IF($G1615="Recycled Pre-Consumer","Recycled_Pre_Consumer",(IF($G1615="Recycled Post-Consumer","Recycled_Post_Consumer",(IF($G1615="Sustainably Sourced","Sustainably_sourced",(IF($G1615="Recycled pre-consumer organic","GOTS_recycled_organic","")))))))))))))))))),"")</f>
        <v/>
      </c>
      <c r="AE1615" t="e" cm="1">
        <f t="array" aca="1" ref="AE1615" ca="1">IF($I1615="",IF(INDIRECT("$F"&amp;$S1615)="","",IF(LEFT(INDIRECT("$F"&amp;$S1615),3)="GRS","GRS_RCS_RM",IF((LEFT(INDIRECT("$F"&amp;$S1615),3))="RCS","GRS_RCS_RM",IF(INDIRECT("$F"&amp;$S1615)="OCS (No Label)","OCS_Conversion_RM",IF(LEFT(INDIRECT("$F"&amp;$S1615),3)="OCS","OCS_RM",IF(RIGHT(INDIRECT("$F"&amp;$S1615),10)="conversion","GOTS_RM_conversion",IF((LEFT(INDIRECT("$F"&amp;$S1615),4))="GOTS","GOTS_RM","Responsible_RM"))))))),"DELETERM")</f>
        <v>#VALUE!</v>
      </c>
      <c r="AF1615" t="e" cm="1">
        <f t="array" aca="1" ref="AF1615" ca="1">IF($S1615="","",INDIRECT("$Z"&amp;$S1615))</f>
        <v>#VALUE!</v>
      </c>
      <c r="AG1615" t="str">
        <f t="shared" si="500"/>
        <v/>
      </c>
      <c r="AH1615" t="str" cm="1">
        <f t="array" aca="1" ref="AH1615" ca="1">IFERROR(INDIRECT("$ag"&amp;S1615),"")</f>
        <v/>
      </c>
      <c r="AI1615" t="e" cm="1">
        <f t="array" aca="1" ref="AI1615" ca="1">INDIRECT("O"&amp;S1615)</f>
        <v>#VALUE!</v>
      </c>
      <c r="AJ1615" t="str">
        <f t="shared" si="501"/>
        <v/>
      </c>
    </row>
    <row r="1616" spans="1:36" ht="16.5" customHeight="1">
      <c r="A1616" s="129"/>
      <c r="B1616" s="134"/>
      <c r="C1616" s="135"/>
      <c r="D1616" s="146"/>
      <c r="E1616" s="146"/>
      <c r="F1616" s="135"/>
      <c r="G1616" s="147"/>
      <c r="H1616" s="147"/>
      <c r="I1616" s="147"/>
      <c r="J1616" s="147"/>
      <c r="K1616" s="38"/>
      <c r="L1616" s="143"/>
      <c r="M1616" s="143"/>
      <c r="N1616" s="61"/>
      <c r="O1616" s="314"/>
      <c r="Q1616" t="str">
        <f t="shared" si="496"/>
        <v/>
      </c>
      <c r="S1616" t="e">
        <f t="shared" ca="1" si="505"/>
        <v>#VALUE!</v>
      </c>
      <c r="T1616" t="e">
        <f t="shared" ca="1" si="502"/>
        <v>#VALUE!</v>
      </c>
      <c r="U1616">
        <f t="shared" si="506"/>
        <v>1548</v>
      </c>
      <c r="V1616">
        <v>129.416666666677</v>
      </c>
      <c r="W1616">
        <f t="shared" si="487"/>
        <v>129</v>
      </c>
      <c r="X1616" t="str" cm="1">
        <f t="array" aca="1" ref="X1616" ca="1">IFERROR(INDEX('PC&amp;PD'!$A$1:$AS$19,ROW('PC&amp;PD'!$A$19),MATCH(INDIRECT(T1616),'PC&amp;PD'!$A$1:$AS$1,0)),"")</f>
        <v/>
      </c>
      <c r="AA1616" t="str">
        <f t="shared" si="497"/>
        <v/>
      </c>
      <c r="AB1616" t="str">
        <f t="shared" si="498"/>
        <v/>
      </c>
      <c r="AC1616" t="e">
        <f t="shared" ca="1" si="499"/>
        <v>#VALUE!</v>
      </c>
      <c r="AD1616" t="str" cm="1">
        <f t="array" aca="1" ref="AD1616" ca="1">IFERROR(IF((LEFT(INDIRECT("$F"&amp;$S1616),4))="GOTS",IF($G1616="Organic","GOTS_Organic_raw",(IF($G1616="Responsible","GOTS_Responsible",(IF($G1616="No Attribute (Conventional)","GOTS_conventional",(IF($G1616="Recycled Pre/Post-Consumer","GOTS_pre_post",(IF($G1616="In-Conversion","GOTS_in_conversion",(IF($G1616="Sustainably Sourced","Sustainably_sourced",(IF($G1616="Recycled pre-consumer organic","GOTS_recycled_organic",""))))))))))))),IF($G1616="Organic","Organic",(IF($G1616="Responsible","Responsible",(IF($G1616="No Attribute (Conventional)","No_Attribute_Conventional",(IF($G1616="Recycled Pre/Post-Consumer","Recycled_Pre_Post_Consumer",(IF($G1616="In-Conversion","In_Conversion",(IF($G1616="Recycled Pre-Consumer","Recycled_Pre_Consumer",(IF($G1616="Recycled Post-Consumer","Recycled_Post_Consumer",(IF($G1616="Sustainably Sourced","Sustainably_sourced",(IF($G1616="Recycled pre-consumer organic","GOTS_recycled_organic","")))))))))))))))))),"")</f>
        <v/>
      </c>
      <c r="AE1616" t="e" cm="1">
        <f t="array" aca="1" ref="AE1616" ca="1">IF($I1616="",IF(INDIRECT("$F"&amp;$S1616)="","",IF(LEFT(INDIRECT("$F"&amp;$S1616),3)="GRS","GRS_RCS_RM",IF((LEFT(INDIRECT("$F"&amp;$S1616),3))="RCS","GRS_RCS_RM",IF(INDIRECT("$F"&amp;$S1616)="OCS (No Label)","OCS_Conversion_RM",IF(LEFT(INDIRECT("$F"&amp;$S1616),3)="OCS","OCS_RM",IF(RIGHT(INDIRECT("$F"&amp;$S1616),10)="conversion","GOTS_RM_conversion",IF((LEFT(INDIRECT("$F"&amp;$S1616),4))="GOTS","GOTS_RM","Responsible_RM"))))))),"DELETERM")</f>
        <v>#VALUE!</v>
      </c>
      <c r="AF1616" t="e" cm="1">
        <f t="array" aca="1" ref="AF1616" ca="1">IF($S1616="","",INDIRECT("$Z"&amp;$S1616))</f>
        <v>#VALUE!</v>
      </c>
      <c r="AG1616" t="str">
        <f t="shared" si="500"/>
        <v/>
      </c>
      <c r="AH1616" t="str" cm="1">
        <f t="array" aca="1" ref="AH1616" ca="1">IFERROR(INDIRECT("$ag"&amp;S1616),"")</f>
        <v/>
      </c>
      <c r="AI1616" t="e" cm="1">
        <f t="array" aca="1" ref="AI1616" ca="1">INDIRECT("O"&amp;S1616)</f>
        <v>#VALUE!</v>
      </c>
      <c r="AJ1616" t="str">
        <f t="shared" si="501"/>
        <v/>
      </c>
    </row>
    <row r="1617" spans="1:36" ht="16.5" customHeight="1">
      <c r="A1617" s="130"/>
      <c r="B1617" s="136"/>
      <c r="C1617" s="137"/>
      <c r="D1617" s="146"/>
      <c r="E1617" s="146"/>
      <c r="F1617" s="137"/>
      <c r="G1617" s="147"/>
      <c r="H1617" s="147"/>
      <c r="I1617" s="147"/>
      <c r="J1617" s="147"/>
      <c r="K1617" s="38"/>
      <c r="L1617" s="144"/>
      <c r="M1617" s="144"/>
      <c r="N1617" s="61"/>
      <c r="O1617" s="314"/>
      <c r="Q1617" t="str">
        <f t="shared" si="496"/>
        <v/>
      </c>
      <c r="S1617" t="e">
        <f t="shared" ca="1" si="505"/>
        <v>#VALUE!</v>
      </c>
      <c r="T1617" t="e">
        <f t="shared" ca="1" si="502"/>
        <v>#VALUE!</v>
      </c>
      <c r="U1617">
        <f t="shared" si="506"/>
        <v>1548</v>
      </c>
      <c r="V1617">
        <v>129.50000000001</v>
      </c>
      <c r="W1617">
        <f t="shared" si="487"/>
        <v>129</v>
      </c>
      <c r="X1617" t="str" cm="1">
        <f t="array" aca="1" ref="X1617" ca="1">IFERROR(INDEX('PC&amp;PD'!$A$1:$AS$19,ROW('PC&amp;PD'!$A$19),MATCH(INDIRECT(T1617),'PC&amp;PD'!$A$1:$AS$1,0)),"")</f>
        <v/>
      </c>
      <c r="AA1617" t="str">
        <f t="shared" si="497"/>
        <v/>
      </c>
      <c r="AB1617" t="str">
        <f t="shared" si="498"/>
        <v/>
      </c>
      <c r="AC1617" t="e">
        <f t="shared" ca="1" si="499"/>
        <v>#VALUE!</v>
      </c>
      <c r="AD1617" t="str" cm="1">
        <f t="array" aca="1" ref="AD1617" ca="1">IFERROR(IF((LEFT(INDIRECT("$F"&amp;$S1617),4))="GOTS",IF($G1617="Organic","GOTS_Organic_raw",(IF($G1617="Responsible","GOTS_Responsible",(IF($G1617="No Attribute (Conventional)","GOTS_conventional",(IF($G1617="Recycled Pre/Post-Consumer","GOTS_pre_post",(IF($G1617="In-Conversion","GOTS_in_conversion",(IF($G1617="Sustainably Sourced","Sustainably_sourced",(IF($G1617="Recycled pre-consumer organic","GOTS_recycled_organic",""))))))))))))),IF($G1617="Organic","Organic",(IF($G1617="Responsible","Responsible",(IF($G1617="No Attribute (Conventional)","No_Attribute_Conventional",(IF($G1617="Recycled Pre/Post-Consumer","Recycled_Pre_Post_Consumer",(IF($G1617="In-Conversion","In_Conversion",(IF($G1617="Recycled Pre-Consumer","Recycled_Pre_Consumer",(IF($G1617="Recycled Post-Consumer","Recycled_Post_Consumer",(IF($G1617="Sustainably Sourced","Sustainably_sourced",(IF($G1617="Recycled pre-consumer organic","GOTS_recycled_organic","")))))))))))))))))),"")</f>
        <v/>
      </c>
      <c r="AE1617" t="e" cm="1">
        <f t="array" aca="1" ref="AE1617" ca="1">IF($I1617="",IF(INDIRECT("$F"&amp;$S1617)="","",IF(LEFT(INDIRECT("$F"&amp;$S1617),3)="GRS","GRS_RCS_RM",IF((LEFT(INDIRECT("$F"&amp;$S1617),3))="RCS","GRS_RCS_RM",IF(INDIRECT("$F"&amp;$S1617)="OCS (No Label)","OCS_Conversion_RM",IF(LEFT(INDIRECT("$F"&amp;$S1617),3)="OCS","OCS_RM",IF(RIGHT(INDIRECT("$F"&amp;$S1617),10)="conversion","GOTS_RM_conversion",IF((LEFT(INDIRECT("$F"&amp;$S1617),4))="GOTS","GOTS_RM","Responsible_RM"))))))),"DELETERM")</f>
        <v>#VALUE!</v>
      </c>
      <c r="AF1617" t="e" cm="1">
        <f t="array" aca="1" ref="AF1617" ca="1">IF($S1617="","",INDIRECT("$Z"&amp;$S1617))</f>
        <v>#VALUE!</v>
      </c>
      <c r="AG1617" t="str">
        <f t="shared" si="500"/>
        <v/>
      </c>
      <c r="AH1617" t="str" cm="1">
        <f t="array" aca="1" ref="AH1617" ca="1">IFERROR(INDIRECT("$ag"&amp;S1617),"")</f>
        <v/>
      </c>
      <c r="AI1617" t="e" cm="1">
        <f t="array" aca="1" ref="AI1617" ca="1">INDIRECT("O"&amp;S1617)</f>
        <v>#VALUE!</v>
      </c>
      <c r="AJ1617" t="str">
        <f t="shared" si="501"/>
        <v/>
      </c>
    </row>
    <row r="1618" spans="1:36" ht="16.5" customHeight="1">
      <c r="A1618" s="130"/>
      <c r="B1618" s="136"/>
      <c r="C1618" s="137"/>
      <c r="D1618" s="146"/>
      <c r="E1618" s="146"/>
      <c r="F1618" s="137"/>
      <c r="G1618" s="147"/>
      <c r="H1618" s="147"/>
      <c r="I1618" s="147"/>
      <c r="J1618" s="147"/>
      <c r="K1618" s="38"/>
      <c r="L1618" s="144"/>
      <c r="M1618" s="144"/>
      <c r="N1618" s="61"/>
      <c r="O1618" s="314"/>
      <c r="Q1618" t="str">
        <f t="shared" si="496"/>
        <v/>
      </c>
      <c r="S1618" t="e">
        <f t="shared" ca="1" si="505"/>
        <v>#VALUE!</v>
      </c>
      <c r="T1618" t="e">
        <f t="shared" ca="1" si="502"/>
        <v>#VALUE!</v>
      </c>
      <c r="U1618">
        <f t="shared" si="506"/>
        <v>1548</v>
      </c>
      <c r="V1618">
        <v>129.58333333334301</v>
      </c>
      <c r="W1618">
        <f t="shared" si="487"/>
        <v>129</v>
      </c>
      <c r="X1618" t="str" cm="1">
        <f t="array" aca="1" ref="X1618" ca="1">IFERROR(INDEX('PC&amp;PD'!$A$1:$AS$19,ROW('PC&amp;PD'!$A$19),MATCH(INDIRECT(T1618),'PC&amp;PD'!$A$1:$AS$1,0)),"")</f>
        <v/>
      </c>
      <c r="AA1618" t="str">
        <f t="shared" si="497"/>
        <v/>
      </c>
      <c r="AB1618" t="str">
        <f t="shared" si="498"/>
        <v/>
      </c>
      <c r="AC1618" t="e">
        <f t="shared" ca="1" si="499"/>
        <v>#VALUE!</v>
      </c>
      <c r="AD1618" t="str" cm="1">
        <f t="array" aca="1" ref="AD1618" ca="1">IFERROR(IF((LEFT(INDIRECT("$F"&amp;$S1618),4))="GOTS",IF($G1618="Organic","GOTS_Organic_raw",(IF($G1618="Responsible","GOTS_Responsible",(IF($G1618="No Attribute (Conventional)","GOTS_conventional",(IF($G1618="Recycled Pre/Post-Consumer","GOTS_pre_post",(IF($G1618="In-Conversion","GOTS_in_conversion",(IF($G1618="Sustainably Sourced","Sustainably_sourced",(IF($G1618="Recycled pre-consumer organic","GOTS_recycled_organic",""))))))))))))),IF($G1618="Organic","Organic",(IF($G1618="Responsible","Responsible",(IF($G1618="No Attribute (Conventional)","No_Attribute_Conventional",(IF($G1618="Recycled Pre/Post-Consumer","Recycled_Pre_Post_Consumer",(IF($G1618="In-Conversion","In_Conversion",(IF($G1618="Recycled Pre-Consumer","Recycled_Pre_Consumer",(IF($G1618="Recycled Post-Consumer","Recycled_Post_Consumer",(IF($G1618="Sustainably Sourced","Sustainably_sourced",(IF($G1618="Recycled pre-consumer organic","GOTS_recycled_organic","")))))))))))))))))),"")</f>
        <v/>
      </c>
      <c r="AE1618" t="e" cm="1">
        <f t="array" aca="1" ref="AE1618" ca="1">IF($I1618="",IF(INDIRECT("$F"&amp;$S1618)="","",IF(LEFT(INDIRECT("$F"&amp;$S1618),3)="GRS","GRS_RCS_RM",IF((LEFT(INDIRECT("$F"&amp;$S1618),3))="RCS","GRS_RCS_RM",IF(INDIRECT("$F"&amp;$S1618)="OCS (No Label)","OCS_Conversion_RM",IF(LEFT(INDIRECT("$F"&amp;$S1618),3)="OCS","OCS_RM",IF(RIGHT(INDIRECT("$F"&amp;$S1618),10)="conversion","GOTS_RM_conversion",IF((LEFT(INDIRECT("$F"&amp;$S1618),4))="GOTS","GOTS_RM","Responsible_RM"))))))),"DELETERM")</f>
        <v>#VALUE!</v>
      </c>
      <c r="AF1618" t="e" cm="1">
        <f t="array" aca="1" ref="AF1618" ca="1">IF($S1618="","",INDIRECT("$Z"&amp;$S1618))</f>
        <v>#VALUE!</v>
      </c>
      <c r="AG1618" t="str">
        <f t="shared" si="500"/>
        <v/>
      </c>
      <c r="AH1618" t="str" cm="1">
        <f t="array" aca="1" ref="AH1618" ca="1">IFERROR(INDIRECT("$ag"&amp;S1618),"")</f>
        <v/>
      </c>
      <c r="AI1618" t="e" cm="1">
        <f t="array" aca="1" ref="AI1618" ca="1">INDIRECT("O"&amp;S1618)</f>
        <v>#VALUE!</v>
      </c>
      <c r="AJ1618" t="str">
        <f t="shared" si="501"/>
        <v/>
      </c>
    </row>
    <row r="1619" spans="1:36" ht="16.5" customHeight="1">
      <c r="A1619" s="130"/>
      <c r="B1619" s="136"/>
      <c r="C1619" s="137"/>
      <c r="D1619" s="146"/>
      <c r="E1619" s="146"/>
      <c r="F1619" s="137"/>
      <c r="G1619" s="147"/>
      <c r="H1619" s="147"/>
      <c r="I1619" s="147"/>
      <c r="J1619" s="147"/>
      <c r="K1619" s="38"/>
      <c r="L1619" s="144"/>
      <c r="M1619" s="144"/>
      <c r="N1619" s="61"/>
      <c r="O1619" s="314"/>
      <c r="Q1619" t="str">
        <f t="shared" si="496"/>
        <v/>
      </c>
      <c r="S1619" t="e">
        <f t="shared" ca="1" si="505"/>
        <v>#VALUE!</v>
      </c>
      <c r="T1619" t="e">
        <f t="shared" ca="1" si="502"/>
        <v>#VALUE!</v>
      </c>
      <c r="U1619">
        <f t="shared" si="506"/>
        <v>1548</v>
      </c>
      <c r="V1619">
        <v>129.666666666677</v>
      </c>
      <c r="W1619">
        <f t="shared" si="487"/>
        <v>129</v>
      </c>
      <c r="X1619" t="str" cm="1">
        <f t="array" aca="1" ref="X1619" ca="1">IFERROR(INDEX('PC&amp;PD'!$A$1:$AS$19,ROW('PC&amp;PD'!$A$19),MATCH(INDIRECT(T1619),'PC&amp;PD'!$A$1:$AS$1,0)),"")</f>
        <v/>
      </c>
      <c r="AA1619" t="str">
        <f t="shared" si="497"/>
        <v/>
      </c>
      <c r="AB1619" t="str">
        <f t="shared" si="498"/>
        <v/>
      </c>
      <c r="AC1619" t="e">
        <f t="shared" ca="1" si="499"/>
        <v>#VALUE!</v>
      </c>
      <c r="AD1619" t="str" cm="1">
        <f t="array" aca="1" ref="AD1619" ca="1">IFERROR(IF((LEFT(INDIRECT("$F"&amp;$S1619),4))="GOTS",IF($G1619="Organic","GOTS_Organic_raw",(IF($G1619="Responsible","GOTS_Responsible",(IF($G1619="No Attribute (Conventional)","GOTS_conventional",(IF($G1619="Recycled Pre/Post-Consumer","GOTS_pre_post",(IF($G1619="In-Conversion","GOTS_in_conversion",(IF($G1619="Sustainably Sourced","Sustainably_sourced",(IF($G1619="Recycled pre-consumer organic","GOTS_recycled_organic",""))))))))))))),IF($G1619="Organic","Organic",(IF($G1619="Responsible","Responsible",(IF($G1619="No Attribute (Conventional)","No_Attribute_Conventional",(IF($G1619="Recycled Pre/Post-Consumer","Recycled_Pre_Post_Consumer",(IF($G1619="In-Conversion","In_Conversion",(IF($G1619="Recycled Pre-Consumer","Recycled_Pre_Consumer",(IF($G1619="Recycled Post-Consumer","Recycled_Post_Consumer",(IF($G1619="Sustainably Sourced","Sustainably_sourced",(IF($G1619="Recycled pre-consumer organic","GOTS_recycled_organic","")))))))))))))))))),"")</f>
        <v/>
      </c>
      <c r="AE1619" t="e" cm="1">
        <f t="array" aca="1" ref="AE1619" ca="1">IF($I1619="",IF(INDIRECT("$F"&amp;$S1619)="","",IF(LEFT(INDIRECT("$F"&amp;$S1619),3)="GRS","GRS_RCS_RM",IF((LEFT(INDIRECT("$F"&amp;$S1619),3))="RCS","GRS_RCS_RM",IF(INDIRECT("$F"&amp;$S1619)="OCS (No Label)","OCS_Conversion_RM",IF(LEFT(INDIRECT("$F"&amp;$S1619),3)="OCS","OCS_RM",IF(RIGHT(INDIRECT("$F"&amp;$S1619),10)="conversion","GOTS_RM_conversion",IF((LEFT(INDIRECT("$F"&amp;$S1619),4))="GOTS","GOTS_RM","Responsible_RM"))))))),"DELETERM")</f>
        <v>#VALUE!</v>
      </c>
      <c r="AF1619" t="e" cm="1">
        <f t="array" aca="1" ref="AF1619" ca="1">IF($S1619="","",INDIRECT("$Z"&amp;$S1619))</f>
        <v>#VALUE!</v>
      </c>
      <c r="AG1619" t="str">
        <f t="shared" si="500"/>
        <v/>
      </c>
      <c r="AH1619" t="str" cm="1">
        <f t="array" aca="1" ref="AH1619" ca="1">IFERROR(INDIRECT("$ag"&amp;S1619),"")</f>
        <v/>
      </c>
      <c r="AI1619" t="e" cm="1">
        <f t="array" aca="1" ref="AI1619" ca="1">INDIRECT("O"&amp;S1619)</f>
        <v>#VALUE!</v>
      </c>
      <c r="AJ1619" t="str">
        <f t="shared" si="501"/>
        <v/>
      </c>
    </row>
    <row r="1620" spans="1:36" ht="16.5" customHeight="1">
      <c r="A1620" s="130"/>
      <c r="B1620" s="136"/>
      <c r="C1620" s="137"/>
      <c r="D1620" s="146"/>
      <c r="E1620" s="146"/>
      <c r="F1620" s="137"/>
      <c r="G1620" s="147"/>
      <c r="H1620" s="147"/>
      <c r="I1620" s="147"/>
      <c r="J1620" s="147"/>
      <c r="K1620" s="38"/>
      <c r="L1620" s="144"/>
      <c r="M1620" s="144"/>
      <c r="N1620" s="61"/>
      <c r="O1620" s="314"/>
      <c r="Q1620" t="str">
        <f t="shared" si="496"/>
        <v/>
      </c>
      <c r="S1620" t="e">
        <f t="shared" ca="1" si="505"/>
        <v>#VALUE!</v>
      </c>
      <c r="T1620" t="e">
        <f t="shared" ca="1" si="502"/>
        <v>#VALUE!</v>
      </c>
      <c r="U1620">
        <f t="shared" si="506"/>
        <v>1548</v>
      </c>
      <c r="V1620">
        <v>129.75000000001</v>
      </c>
      <c r="W1620">
        <f t="shared" si="487"/>
        <v>129</v>
      </c>
      <c r="X1620" t="str" cm="1">
        <f t="array" aca="1" ref="X1620" ca="1">IFERROR(INDEX('PC&amp;PD'!$A$1:$AS$19,ROW('PC&amp;PD'!$A$19),MATCH(INDIRECT(T1620),'PC&amp;PD'!$A$1:$AS$1,0)),"")</f>
        <v/>
      </c>
      <c r="AA1620" t="str">
        <f t="shared" si="497"/>
        <v/>
      </c>
      <c r="AB1620" t="str">
        <f t="shared" si="498"/>
        <v/>
      </c>
      <c r="AC1620" t="e">
        <f t="shared" ca="1" si="499"/>
        <v>#VALUE!</v>
      </c>
      <c r="AD1620" t="str" cm="1">
        <f t="array" aca="1" ref="AD1620" ca="1">IFERROR(IF((LEFT(INDIRECT("$F"&amp;$S1620),4))="GOTS",IF($G1620="Organic","GOTS_Organic_raw",(IF($G1620="Responsible","GOTS_Responsible",(IF($G1620="No Attribute (Conventional)","GOTS_conventional",(IF($G1620="Recycled Pre/Post-Consumer","GOTS_pre_post",(IF($G1620="In-Conversion","GOTS_in_conversion",(IF($G1620="Sustainably Sourced","Sustainably_sourced",(IF($G1620="Recycled pre-consumer organic","GOTS_recycled_organic",""))))))))))))),IF($G1620="Organic","Organic",(IF($G1620="Responsible","Responsible",(IF($G1620="No Attribute (Conventional)","No_Attribute_Conventional",(IF($G1620="Recycled Pre/Post-Consumer","Recycled_Pre_Post_Consumer",(IF($G1620="In-Conversion","In_Conversion",(IF($G1620="Recycled Pre-Consumer","Recycled_Pre_Consumer",(IF($G1620="Recycled Post-Consumer","Recycled_Post_Consumer",(IF($G1620="Sustainably Sourced","Sustainably_sourced",(IF($G1620="Recycled pre-consumer organic","GOTS_recycled_organic","")))))))))))))))))),"")</f>
        <v/>
      </c>
      <c r="AE1620" t="e" cm="1">
        <f t="array" aca="1" ref="AE1620" ca="1">IF($I1620="",IF(INDIRECT("$F"&amp;$S1620)="","",IF(LEFT(INDIRECT("$F"&amp;$S1620),3)="GRS","GRS_RCS_RM",IF((LEFT(INDIRECT("$F"&amp;$S1620),3))="RCS","GRS_RCS_RM",IF(INDIRECT("$F"&amp;$S1620)="OCS (No Label)","OCS_Conversion_RM",IF(LEFT(INDIRECT("$F"&amp;$S1620),3)="OCS","OCS_RM",IF(RIGHT(INDIRECT("$F"&amp;$S1620),10)="conversion","GOTS_RM_conversion",IF((LEFT(INDIRECT("$F"&amp;$S1620),4))="GOTS","GOTS_RM","Responsible_RM"))))))),"DELETERM")</f>
        <v>#VALUE!</v>
      </c>
      <c r="AF1620" t="e" cm="1">
        <f t="array" aca="1" ref="AF1620" ca="1">IF($S1620="","",INDIRECT("$Z"&amp;$S1620))</f>
        <v>#VALUE!</v>
      </c>
      <c r="AG1620" t="str">
        <f t="shared" si="500"/>
        <v/>
      </c>
      <c r="AH1620" t="str" cm="1">
        <f t="array" aca="1" ref="AH1620" ca="1">IFERROR(INDIRECT("$ag"&amp;S1620),"")</f>
        <v/>
      </c>
      <c r="AI1620" t="e" cm="1">
        <f t="array" aca="1" ref="AI1620" ca="1">INDIRECT("O"&amp;S1620)</f>
        <v>#VALUE!</v>
      </c>
      <c r="AJ1620" t="str">
        <f t="shared" si="501"/>
        <v/>
      </c>
    </row>
    <row r="1621" spans="1:36" ht="16.5" customHeight="1">
      <c r="A1621" s="130"/>
      <c r="B1621" s="136"/>
      <c r="C1621" s="137"/>
      <c r="D1621" s="146"/>
      <c r="E1621" s="146"/>
      <c r="F1621" s="137"/>
      <c r="G1621" s="147"/>
      <c r="H1621" s="147"/>
      <c r="I1621" s="147"/>
      <c r="J1621" s="147"/>
      <c r="K1621" s="38"/>
      <c r="L1621" s="144"/>
      <c r="M1621" s="144"/>
      <c r="N1621" s="61"/>
      <c r="O1621" s="314"/>
      <c r="Q1621" t="str">
        <f t="shared" si="496"/>
        <v/>
      </c>
      <c r="S1621" t="e">
        <f t="shared" ca="1" si="505"/>
        <v>#VALUE!</v>
      </c>
      <c r="T1621" t="e">
        <f t="shared" ca="1" si="502"/>
        <v>#VALUE!</v>
      </c>
      <c r="U1621">
        <f t="shared" si="506"/>
        <v>1548</v>
      </c>
      <c r="V1621">
        <v>129.833333333344</v>
      </c>
      <c r="W1621">
        <f t="shared" si="487"/>
        <v>129</v>
      </c>
      <c r="X1621" t="str" cm="1">
        <f t="array" aca="1" ref="X1621" ca="1">IFERROR(INDEX('PC&amp;PD'!$A$1:$AS$19,ROW('PC&amp;PD'!$A$19),MATCH(INDIRECT(T1621),'PC&amp;PD'!$A$1:$AS$1,0)),"")</f>
        <v/>
      </c>
      <c r="AA1621" t="str">
        <f t="shared" si="497"/>
        <v/>
      </c>
      <c r="AB1621" t="str">
        <f t="shared" si="498"/>
        <v/>
      </c>
      <c r="AC1621" t="e">
        <f t="shared" ca="1" si="499"/>
        <v>#VALUE!</v>
      </c>
      <c r="AD1621" t="str" cm="1">
        <f t="array" aca="1" ref="AD1621" ca="1">IFERROR(IF((LEFT(INDIRECT("$F"&amp;$S1621),4))="GOTS",IF($G1621="Organic","GOTS_Organic_raw",(IF($G1621="Responsible","GOTS_Responsible",(IF($G1621="No Attribute (Conventional)","GOTS_conventional",(IF($G1621="Recycled Pre/Post-Consumer","GOTS_pre_post",(IF($G1621="In-Conversion","GOTS_in_conversion",(IF($G1621="Sustainably Sourced","Sustainably_sourced",(IF($G1621="Recycled pre-consumer organic","GOTS_recycled_organic",""))))))))))))),IF($G1621="Organic","Organic",(IF($G1621="Responsible","Responsible",(IF($G1621="No Attribute (Conventional)","No_Attribute_Conventional",(IF($G1621="Recycled Pre/Post-Consumer","Recycled_Pre_Post_Consumer",(IF($G1621="In-Conversion","In_Conversion",(IF($G1621="Recycled Pre-Consumer","Recycled_Pre_Consumer",(IF($G1621="Recycled Post-Consumer","Recycled_Post_Consumer",(IF($G1621="Sustainably Sourced","Sustainably_sourced",(IF($G1621="Recycled pre-consumer organic","GOTS_recycled_organic","")))))))))))))))))),"")</f>
        <v/>
      </c>
      <c r="AE1621" t="e" cm="1">
        <f t="array" aca="1" ref="AE1621" ca="1">IF($I1621="",IF(INDIRECT("$F"&amp;$S1621)="","",IF(LEFT(INDIRECT("$F"&amp;$S1621),3)="GRS","GRS_RCS_RM",IF((LEFT(INDIRECT("$F"&amp;$S1621),3))="RCS","GRS_RCS_RM",IF(INDIRECT("$F"&amp;$S1621)="OCS (No Label)","OCS_Conversion_RM",IF(LEFT(INDIRECT("$F"&amp;$S1621),3)="OCS","OCS_RM",IF(RIGHT(INDIRECT("$F"&amp;$S1621),10)="conversion","GOTS_RM_conversion",IF((LEFT(INDIRECT("$F"&amp;$S1621),4))="GOTS","GOTS_RM","Responsible_RM"))))))),"DELETERM")</f>
        <v>#VALUE!</v>
      </c>
      <c r="AF1621" t="e" cm="1">
        <f t="array" aca="1" ref="AF1621" ca="1">IF($S1621="","",INDIRECT("$Z"&amp;$S1621))</f>
        <v>#VALUE!</v>
      </c>
      <c r="AG1621" t="str">
        <f t="shared" si="500"/>
        <v/>
      </c>
      <c r="AH1621" t="str" cm="1">
        <f t="array" aca="1" ref="AH1621" ca="1">IFERROR(INDIRECT("$ag"&amp;S1621),"")</f>
        <v/>
      </c>
      <c r="AI1621" t="e" cm="1">
        <f t="array" aca="1" ref="AI1621" ca="1">INDIRECT("O"&amp;S1621)</f>
        <v>#VALUE!</v>
      </c>
      <c r="AJ1621" t="str">
        <f t="shared" si="501"/>
        <v/>
      </c>
    </row>
    <row r="1622" spans="1:36" ht="16.5" customHeight="1" thickBot="1">
      <c r="A1622" s="131"/>
      <c r="B1622" s="138"/>
      <c r="C1622" s="139"/>
      <c r="D1622" s="148"/>
      <c r="E1622" s="148"/>
      <c r="F1622" s="139"/>
      <c r="G1622" s="149"/>
      <c r="H1622" s="149"/>
      <c r="I1622" s="149"/>
      <c r="J1622" s="149"/>
      <c r="K1622" s="39"/>
      <c r="L1622" s="145"/>
      <c r="M1622" s="145"/>
      <c r="N1622" s="62"/>
      <c r="O1622" s="315"/>
      <c r="Q1622" t="str">
        <f t="shared" si="496"/>
        <v/>
      </c>
      <c r="S1622" t="e">
        <f t="shared" ca="1" si="505"/>
        <v>#VALUE!</v>
      </c>
      <c r="T1622" t="e">
        <f t="shared" ca="1" si="502"/>
        <v>#VALUE!</v>
      </c>
      <c r="U1622">
        <f t="shared" si="506"/>
        <v>1548</v>
      </c>
      <c r="V1622">
        <v>129.916666666677</v>
      </c>
      <c r="W1622">
        <f t="shared" ref="W1622:W1685" si="507">ROUNDDOWN(V1622,0)</f>
        <v>129</v>
      </c>
      <c r="X1622" t="str" cm="1">
        <f t="array" aca="1" ref="X1622" ca="1">IFERROR(INDEX('PC&amp;PD'!$A$1:$AS$19,ROW('PC&amp;PD'!$A$19),MATCH(INDIRECT(T1622),'PC&amp;PD'!$A$1:$AS$1,0)),"")</f>
        <v/>
      </c>
      <c r="AA1622" t="str">
        <f t="shared" si="497"/>
        <v/>
      </c>
      <c r="AB1622" t="str">
        <f t="shared" si="498"/>
        <v/>
      </c>
      <c r="AC1622" t="e">
        <f t="shared" ca="1" si="499"/>
        <v>#VALUE!</v>
      </c>
      <c r="AD1622" t="str" cm="1">
        <f t="array" aca="1" ref="AD1622" ca="1">IFERROR(IF((LEFT(INDIRECT("$F"&amp;$S1622),4))="GOTS",IF($G1622="Organic","GOTS_Organic_raw",(IF($G1622="Responsible","GOTS_Responsible",(IF($G1622="No Attribute (Conventional)","GOTS_conventional",(IF($G1622="Recycled Pre/Post-Consumer","GOTS_pre_post",(IF($G1622="In-Conversion","GOTS_in_conversion",(IF($G1622="Sustainably Sourced","Sustainably_sourced",(IF($G1622="Recycled pre-consumer organic","GOTS_recycled_organic",""))))))))))))),IF($G1622="Organic","Organic",(IF($G1622="Responsible","Responsible",(IF($G1622="No Attribute (Conventional)","No_Attribute_Conventional",(IF($G1622="Recycled Pre/Post-Consumer","Recycled_Pre_Post_Consumer",(IF($G1622="In-Conversion","In_Conversion",(IF($G1622="Recycled Pre-Consumer","Recycled_Pre_Consumer",(IF($G1622="Recycled Post-Consumer","Recycled_Post_Consumer",(IF($G1622="Sustainably Sourced","Sustainably_sourced",(IF($G1622="Recycled pre-consumer organic","GOTS_recycled_organic","")))))))))))))))))),"")</f>
        <v/>
      </c>
      <c r="AE1622" t="e" cm="1">
        <f t="array" aca="1" ref="AE1622" ca="1">IF($I1622="",IF(INDIRECT("$F"&amp;$S1622)="","",IF(LEFT(INDIRECT("$F"&amp;$S1622),3)="GRS","GRS_RCS_RM",IF((LEFT(INDIRECT("$F"&amp;$S1622),3))="RCS","GRS_RCS_RM",IF(INDIRECT("$F"&amp;$S1622)="OCS (No Label)","OCS_Conversion_RM",IF(LEFT(INDIRECT("$F"&amp;$S1622),3)="OCS","OCS_RM",IF(RIGHT(INDIRECT("$F"&amp;$S1622),10)="conversion","GOTS_RM_conversion",IF((LEFT(INDIRECT("$F"&amp;$S1622),4))="GOTS","GOTS_RM","Responsible_RM"))))))),"DELETERM")</f>
        <v>#VALUE!</v>
      </c>
      <c r="AF1622" t="e" cm="1">
        <f t="array" aca="1" ref="AF1622" ca="1">IF($S1622="","",INDIRECT("$Z"&amp;$S1622))</f>
        <v>#VALUE!</v>
      </c>
      <c r="AG1622" t="str">
        <f t="shared" si="500"/>
        <v/>
      </c>
      <c r="AH1622" t="str" cm="1">
        <f t="array" aca="1" ref="AH1622" ca="1">IFERROR(INDIRECT("$ag"&amp;S1622),"")</f>
        <v/>
      </c>
      <c r="AI1622" t="e" cm="1">
        <f t="array" aca="1" ref="AI1622" ca="1">INDIRECT("O"&amp;S1622)</f>
        <v>#VALUE!</v>
      </c>
      <c r="AJ1622" t="str">
        <f t="shared" si="501"/>
        <v/>
      </c>
    </row>
    <row r="1623" spans="1:36" ht="16.5" customHeight="1">
      <c r="A1623" s="128" t="str">
        <f>IF(B1623="","",COUNTA($B$63:$B1623))</f>
        <v/>
      </c>
      <c r="B1623" s="132"/>
      <c r="C1623" s="133"/>
      <c r="D1623" s="140"/>
      <c r="E1623" s="140"/>
      <c r="F1623" s="133"/>
      <c r="G1623" s="141"/>
      <c r="H1623" s="141"/>
      <c r="I1623" s="141"/>
      <c r="J1623" s="141"/>
      <c r="K1623" s="37"/>
      <c r="L1623" s="142" t="str">
        <f>IF(R1623="","",LEFT(R1623,LEN(R1623)-2))</f>
        <v/>
      </c>
      <c r="M1623" s="142"/>
      <c r="N1623" s="60"/>
      <c r="O1623" s="313"/>
      <c r="Q1623" t="str">
        <f t="shared" si="496"/>
        <v/>
      </c>
      <c r="R1623" t="str">
        <f t="shared" ref="R1623" si="508">CONCATENATE($Q1623,Q1624,Q1625,Q1626,Q1627,Q1628,$Q1629,$Q1630,$Q1631,$Q1632,$Q1633,$Q1634)</f>
        <v/>
      </c>
      <c r="S1623" t="e">
        <f t="shared" ca="1" si="505"/>
        <v>#VALUE!</v>
      </c>
      <c r="T1623" t="e">
        <f t="shared" ca="1" si="502"/>
        <v>#VALUE!</v>
      </c>
      <c r="U1623">
        <f t="shared" si="506"/>
        <v>1560</v>
      </c>
      <c r="V1623">
        <v>130.00000000001</v>
      </c>
      <c r="W1623">
        <f t="shared" si="507"/>
        <v>130</v>
      </c>
      <c r="X1623" t="str" cm="1">
        <f t="array" aca="1" ref="X1623" ca="1">IFERROR(INDEX('PC&amp;PD'!$A$1:$AS$19,ROW('PC&amp;PD'!$A$19),MATCH(INDIRECT(T1623),'PC&amp;PD'!$A$1:$AS$1,0)),"")</f>
        <v/>
      </c>
      <c r="Z1623" t="str">
        <f t="shared" ref="Z1623" si="509">IFERROR(IF($F1623="OCS 100","OCS (OCS 100)",IF($F1623="OCS Blended","OCS (OCS Blended)",IF($F1623="OCS (No Label)","OCS (No Label)",IF($F1623="RCS 100","RCS (RCS 100)",IF($F1623="RCS Blended","RCS (RCS Blended)",IF($F1623="GRS","GRS (GRS)",IF($F1623="GRS (No Label)", "GRS (No Label)",IF($F1623="RDS","RDS (RDS)",IF($F1623="RWS","RWS (RWS)",IF($F1623="RAS","RAS (RAS)",IF($F1623="RMS","RMS (RMS)",IF($F1623="GOTS Organic","GOTS (Organic)",IF($F1623="GOTS Made with organic","GOTS (Made with Organic)",IF($F1623="GOTS Organic - in conversion","GOTS (Organic - In Conversion)",IF($F1623="GOTS Made with organic - in conversion","GOTS (Made with Organic - In Conversion)",""))))))))))))))),"")</f>
        <v/>
      </c>
      <c r="AA1623" t="str">
        <f t="shared" si="497"/>
        <v/>
      </c>
      <c r="AB1623" t="str">
        <f t="shared" si="498"/>
        <v/>
      </c>
      <c r="AC1623" t="e">
        <f t="shared" ca="1" si="499"/>
        <v>#VALUE!</v>
      </c>
      <c r="AD1623" t="str" cm="1">
        <f t="array" aca="1" ref="AD1623" ca="1">IFERROR(IF((LEFT(INDIRECT("$F"&amp;$S1623),4))="GOTS",IF($G1623="Organic","GOTS_Organic_raw",(IF($G1623="Responsible","GOTS_Responsible",(IF($G1623="No Attribute (Conventional)","GOTS_conventional",(IF($G1623="Recycled Pre/Post-Consumer","GOTS_pre_post",(IF($G1623="In-Conversion","GOTS_in_conversion",(IF($G1623="Sustainably Sourced","Sustainably_sourced",(IF($G1623="Recycled pre-consumer organic","GOTS_recycled_organic",""))))))))))))),IF($G1623="Organic","Organic",(IF($G1623="Responsible","Responsible",(IF($G1623="No Attribute (Conventional)","No_Attribute_Conventional",(IF($G1623="Recycled Pre/Post-Consumer","Recycled_Pre_Post_Consumer",(IF($G1623="In-Conversion","In_Conversion",(IF($G1623="Recycled Pre-Consumer","Recycled_Pre_Consumer",(IF($G1623="Recycled Post-Consumer","Recycled_Post_Consumer",(IF($G1623="Sustainably Sourced","Sustainably_sourced",(IF($G1623="Recycled pre-consumer organic","GOTS_recycled_organic","")))))))))))))))))),"")</f>
        <v/>
      </c>
      <c r="AE1623" t="e" cm="1">
        <f t="array" aca="1" ref="AE1623" ca="1">IF($I1623="",IF(INDIRECT("$F"&amp;$S1623)="","",IF(LEFT(INDIRECT("$F"&amp;$S1623),3)="GRS","GRS_RCS_RM",IF((LEFT(INDIRECT("$F"&amp;$S1623),3))="RCS","GRS_RCS_RM",IF(INDIRECT("$F"&amp;$S1623)="OCS (No Label)","OCS_Conversion_RM",IF(LEFT(INDIRECT("$F"&amp;$S1623),3)="OCS","OCS_RM",IF(RIGHT(INDIRECT("$F"&amp;$S1623),10)="conversion","GOTS_RM_conversion",IF((LEFT(INDIRECT("$F"&amp;$S1623),4))="GOTS","GOTS_RM","Responsible_RM"))))))),"DELETERM")</f>
        <v>#VALUE!</v>
      </c>
      <c r="AF1623" t="e" cm="1">
        <f t="array" aca="1" ref="AF1623" ca="1">IF($S1623="","",INDIRECT("$Z"&amp;$S1623))</f>
        <v>#VALUE!</v>
      </c>
      <c r="AG1623" t="str">
        <f t="shared" si="500"/>
        <v/>
      </c>
      <c r="AH1623" t="str" cm="1">
        <f t="array" aca="1" ref="AH1623" ca="1">IFERROR(INDIRECT("$ag"&amp;S1623),"")</f>
        <v/>
      </c>
      <c r="AI1623" t="e" cm="1">
        <f t="array" aca="1" ref="AI1623" ca="1">INDIRECT("O"&amp;S1623)</f>
        <v>#VALUE!</v>
      </c>
      <c r="AJ1623" t="str">
        <f t="shared" si="501"/>
        <v/>
      </c>
    </row>
    <row r="1624" spans="1:36" ht="16.5" customHeight="1">
      <c r="A1624" s="129"/>
      <c r="B1624" s="134"/>
      <c r="C1624" s="135"/>
      <c r="D1624" s="146"/>
      <c r="E1624" s="146"/>
      <c r="F1624" s="135"/>
      <c r="G1624" s="147"/>
      <c r="H1624" s="147"/>
      <c r="I1624" s="147"/>
      <c r="J1624" s="147"/>
      <c r="K1624" s="38"/>
      <c r="L1624" s="143"/>
      <c r="M1624" s="143"/>
      <c r="N1624" s="61"/>
      <c r="O1624" s="314"/>
      <c r="Q1624" t="str">
        <f t="shared" si="496"/>
        <v/>
      </c>
      <c r="S1624" t="e">
        <f t="shared" ca="1" si="505"/>
        <v>#VALUE!</v>
      </c>
      <c r="T1624" t="e">
        <f t="shared" ca="1" si="502"/>
        <v>#VALUE!</v>
      </c>
      <c r="U1624">
        <f t="shared" si="506"/>
        <v>1560</v>
      </c>
      <c r="V1624">
        <v>130.083333333344</v>
      </c>
      <c r="W1624">
        <f t="shared" si="507"/>
        <v>130</v>
      </c>
      <c r="X1624" t="str" cm="1">
        <f t="array" aca="1" ref="X1624" ca="1">IFERROR(INDEX('PC&amp;PD'!$A$1:$AS$19,ROW('PC&amp;PD'!$A$19),MATCH(INDIRECT(T1624),'PC&amp;PD'!$A$1:$AS$1,0)),"")</f>
        <v/>
      </c>
      <c r="AA1624" t="str">
        <f t="shared" si="497"/>
        <v/>
      </c>
      <c r="AB1624" t="str">
        <f t="shared" si="498"/>
        <v/>
      </c>
      <c r="AC1624" t="e">
        <f t="shared" ca="1" si="499"/>
        <v>#VALUE!</v>
      </c>
      <c r="AD1624" t="str" cm="1">
        <f t="array" aca="1" ref="AD1624" ca="1">IFERROR(IF((LEFT(INDIRECT("$F"&amp;$S1624),4))="GOTS",IF($G1624="Organic","GOTS_Organic_raw",(IF($G1624="Responsible","GOTS_Responsible",(IF($G1624="No Attribute (Conventional)","GOTS_conventional",(IF($G1624="Recycled Pre/Post-Consumer","GOTS_pre_post",(IF($G1624="In-Conversion","GOTS_in_conversion",(IF($G1624="Sustainably Sourced","Sustainably_sourced",(IF($G1624="Recycled pre-consumer organic","GOTS_recycled_organic",""))))))))))))),IF($G1624="Organic","Organic",(IF($G1624="Responsible","Responsible",(IF($G1624="No Attribute (Conventional)","No_Attribute_Conventional",(IF($G1624="Recycled Pre/Post-Consumer","Recycled_Pre_Post_Consumer",(IF($G1624="In-Conversion","In_Conversion",(IF($G1624="Recycled Pre-Consumer","Recycled_Pre_Consumer",(IF($G1624="Recycled Post-Consumer","Recycled_Post_Consumer",(IF($G1624="Sustainably Sourced","Sustainably_sourced",(IF($G1624="Recycled pre-consumer organic","GOTS_recycled_organic","")))))))))))))))))),"")</f>
        <v/>
      </c>
      <c r="AE1624" t="e" cm="1">
        <f t="array" aca="1" ref="AE1624" ca="1">IF($I1624="",IF(INDIRECT("$F"&amp;$S1624)="","",IF(LEFT(INDIRECT("$F"&amp;$S1624),3)="GRS","GRS_RCS_RM",IF((LEFT(INDIRECT("$F"&amp;$S1624),3))="RCS","GRS_RCS_RM",IF(INDIRECT("$F"&amp;$S1624)="OCS (No Label)","OCS_Conversion_RM",IF(LEFT(INDIRECT("$F"&amp;$S1624),3)="OCS","OCS_RM",IF(RIGHT(INDIRECT("$F"&amp;$S1624),10)="conversion","GOTS_RM_conversion",IF((LEFT(INDIRECT("$F"&amp;$S1624),4))="GOTS","GOTS_RM","Responsible_RM"))))))),"DELETERM")</f>
        <v>#VALUE!</v>
      </c>
      <c r="AF1624" t="e" cm="1">
        <f t="array" aca="1" ref="AF1624" ca="1">IF($S1624="","",INDIRECT("$Z"&amp;$S1624))</f>
        <v>#VALUE!</v>
      </c>
      <c r="AG1624" t="str">
        <f t="shared" si="500"/>
        <v/>
      </c>
      <c r="AH1624" t="str" cm="1">
        <f t="array" aca="1" ref="AH1624" ca="1">IFERROR(INDIRECT("$ag"&amp;S1624),"")</f>
        <v/>
      </c>
      <c r="AI1624" t="e" cm="1">
        <f t="array" aca="1" ref="AI1624" ca="1">INDIRECT("O"&amp;S1624)</f>
        <v>#VALUE!</v>
      </c>
      <c r="AJ1624" t="str">
        <f t="shared" si="501"/>
        <v/>
      </c>
    </row>
    <row r="1625" spans="1:36" ht="16.5" customHeight="1">
      <c r="A1625" s="129"/>
      <c r="B1625" s="134"/>
      <c r="C1625" s="135"/>
      <c r="D1625" s="146"/>
      <c r="E1625" s="146"/>
      <c r="F1625" s="135"/>
      <c r="G1625" s="147"/>
      <c r="H1625" s="147"/>
      <c r="I1625" s="147"/>
      <c r="J1625" s="147"/>
      <c r="K1625" s="38"/>
      <c r="L1625" s="143"/>
      <c r="M1625" s="143"/>
      <c r="N1625" s="61"/>
      <c r="O1625" s="314"/>
      <c r="Q1625" t="str">
        <f t="shared" si="496"/>
        <v/>
      </c>
      <c r="S1625" t="e">
        <f t="shared" ca="1" si="505"/>
        <v>#VALUE!</v>
      </c>
      <c r="T1625" t="e">
        <f t="shared" ca="1" si="502"/>
        <v>#VALUE!</v>
      </c>
      <c r="U1625">
        <f t="shared" si="506"/>
        <v>1560</v>
      </c>
      <c r="V1625">
        <v>130.166666666677</v>
      </c>
      <c r="W1625">
        <f t="shared" si="507"/>
        <v>130</v>
      </c>
      <c r="X1625" t="str" cm="1">
        <f t="array" aca="1" ref="X1625" ca="1">IFERROR(INDEX('PC&amp;PD'!$A$1:$AS$19,ROW('PC&amp;PD'!$A$19),MATCH(INDIRECT(T1625),'PC&amp;PD'!$A$1:$AS$1,0)),"")</f>
        <v/>
      </c>
      <c r="AA1625" t="str">
        <f t="shared" si="497"/>
        <v/>
      </c>
      <c r="AB1625" t="str">
        <f t="shared" si="498"/>
        <v/>
      </c>
      <c r="AC1625" t="e">
        <f t="shared" ca="1" si="499"/>
        <v>#VALUE!</v>
      </c>
      <c r="AD1625" t="str" cm="1">
        <f t="array" aca="1" ref="AD1625" ca="1">IFERROR(IF((LEFT(INDIRECT("$F"&amp;$S1625),4))="GOTS",IF($G1625="Organic","GOTS_Organic_raw",(IF($G1625="Responsible","GOTS_Responsible",(IF($G1625="No Attribute (Conventional)","GOTS_conventional",(IF($G1625="Recycled Pre/Post-Consumer","GOTS_pre_post",(IF($G1625="In-Conversion","GOTS_in_conversion",(IF($G1625="Sustainably Sourced","Sustainably_sourced",(IF($G1625="Recycled pre-consumer organic","GOTS_recycled_organic",""))))))))))))),IF($G1625="Organic","Organic",(IF($G1625="Responsible","Responsible",(IF($G1625="No Attribute (Conventional)","No_Attribute_Conventional",(IF($G1625="Recycled Pre/Post-Consumer","Recycled_Pre_Post_Consumer",(IF($G1625="In-Conversion","In_Conversion",(IF($G1625="Recycled Pre-Consumer","Recycled_Pre_Consumer",(IF($G1625="Recycled Post-Consumer","Recycled_Post_Consumer",(IF($G1625="Sustainably Sourced","Sustainably_sourced",(IF($G1625="Recycled pre-consumer organic","GOTS_recycled_organic","")))))))))))))))))),"")</f>
        <v/>
      </c>
      <c r="AE1625" t="e" cm="1">
        <f t="array" aca="1" ref="AE1625" ca="1">IF($I1625="",IF(INDIRECT("$F"&amp;$S1625)="","",IF(LEFT(INDIRECT("$F"&amp;$S1625),3)="GRS","GRS_RCS_RM",IF((LEFT(INDIRECT("$F"&amp;$S1625),3))="RCS","GRS_RCS_RM",IF(INDIRECT("$F"&amp;$S1625)="OCS (No Label)","OCS_Conversion_RM",IF(LEFT(INDIRECT("$F"&amp;$S1625),3)="OCS","OCS_RM",IF(RIGHT(INDIRECT("$F"&amp;$S1625),10)="conversion","GOTS_RM_conversion",IF((LEFT(INDIRECT("$F"&amp;$S1625),4))="GOTS","GOTS_RM","Responsible_RM"))))))),"DELETERM")</f>
        <v>#VALUE!</v>
      </c>
      <c r="AF1625" t="e" cm="1">
        <f t="array" aca="1" ref="AF1625" ca="1">IF($S1625="","",INDIRECT("$Z"&amp;$S1625))</f>
        <v>#VALUE!</v>
      </c>
      <c r="AG1625" t="str">
        <f t="shared" si="500"/>
        <v/>
      </c>
      <c r="AH1625" t="str" cm="1">
        <f t="array" aca="1" ref="AH1625" ca="1">IFERROR(INDIRECT("$ag"&amp;S1625),"")</f>
        <v/>
      </c>
      <c r="AI1625" t="e" cm="1">
        <f t="array" aca="1" ref="AI1625" ca="1">INDIRECT("O"&amp;S1625)</f>
        <v>#VALUE!</v>
      </c>
      <c r="AJ1625" t="str">
        <f t="shared" si="501"/>
        <v/>
      </c>
    </row>
    <row r="1626" spans="1:36" ht="16.5" customHeight="1">
      <c r="A1626" s="129"/>
      <c r="B1626" s="134"/>
      <c r="C1626" s="135"/>
      <c r="D1626" s="146"/>
      <c r="E1626" s="146"/>
      <c r="F1626" s="135"/>
      <c r="G1626" s="147"/>
      <c r="H1626" s="147"/>
      <c r="I1626" s="147"/>
      <c r="J1626" s="147"/>
      <c r="K1626" s="38"/>
      <c r="L1626" s="143"/>
      <c r="M1626" s="143"/>
      <c r="N1626" s="61"/>
      <c r="O1626" s="314"/>
      <c r="Q1626" t="str">
        <f t="shared" si="496"/>
        <v/>
      </c>
      <c r="S1626" t="e">
        <f t="shared" ca="1" si="505"/>
        <v>#VALUE!</v>
      </c>
      <c r="T1626" t="e">
        <f t="shared" ca="1" si="502"/>
        <v>#VALUE!</v>
      </c>
      <c r="U1626">
        <f t="shared" si="506"/>
        <v>1560</v>
      </c>
      <c r="V1626">
        <v>130.25000000001</v>
      </c>
      <c r="W1626">
        <f t="shared" si="507"/>
        <v>130</v>
      </c>
      <c r="X1626" t="str" cm="1">
        <f t="array" aca="1" ref="X1626" ca="1">IFERROR(INDEX('PC&amp;PD'!$A$1:$AS$19,ROW('PC&amp;PD'!$A$19),MATCH(INDIRECT(T1626),'PC&amp;PD'!$A$1:$AS$1,0)),"")</f>
        <v/>
      </c>
      <c r="AA1626" t="str">
        <f t="shared" si="497"/>
        <v/>
      </c>
      <c r="AB1626" t="str">
        <f t="shared" si="498"/>
        <v/>
      </c>
      <c r="AC1626" t="e">
        <f t="shared" ca="1" si="499"/>
        <v>#VALUE!</v>
      </c>
      <c r="AD1626" t="str" cm="1">
        <f t="array" aca="1" ref="AD1626" ca="1">IFERROR(IF((LEFT(INDIRECT("$F"&amp;$S1626),4))="GOTS",IF($G1626="Organic","GOTS_Organic_raw",(IF($G1626="Responsible","GOTS_Responsible",(IF($G1626="No Attribute (Conventional)","GOTS_conventional",(IF($G1626="Recycled Pre/Post-Consumer","GOTS_pre_post",(IF($G1626="In-Conversion","GOTS_in_conversion",(IF($G1626="Sustainably Sourced","Sustainably_sourced",(IF($G1626="Recycled pre-consumer organic","GOTS_recycled_organic",""))))))))))))),IF($G1626="Organic","Organic",(IF($G1626="Responsible","Responsible",(IF($G1626="No Attribute (Conventional)","No_Attribute_Conventional",(IF($G1626="Recycled Pre/Post-Consumer","Recycled_Pre_Post_Consumer",(IF($G1626="In-Conversion","In_Conversion",(IF($G1626="Recycled Pre-Consumer","Recycled_Pre_Consumer",(IF($G1626="Recycled Post-Consumer","Recycled_Post_Consumer",(IF($G1626="Sustainably Sourced","Sustainably_sourced",(IF($G1626="Recycled pre-consumer organic","GOTS_recycled_organic","")))))))))))))))))),"")</f>
        <v/>
      </c>
      <c r="AE1626" t="e" cm="1">
        <f t="array" aca="1" ref="AE1626" ca="1">IF($I1626="",IF(INDIRECT("$F"&amp;$S1626)="","",IF(LEFT(INDIRECT("$F"&amp;$S1626),3)="GRS","GRS_RCS_RM",IF((LEFT(INDIRECT("$F"&amp;$S1626),3))="RCS","GRS_RCS_RM",IF(INDIRECT("$F"&amp;$S1626)="OCS (No Label)","OCS_Conversion_RM",IF(LEFT(INDIRECT("$F"&amp;$S1626),3)="OCS","OCS_RM",IF(RIGHT(INDIRECT("$F"&amp;$S1626),10)="conversion","GOTS_RM_conversion",IF((LEFT(INDIRECT("$F"&amp;$S1626),4))="GOTS","GOTS_RM","Responsible_RM"))))))),"DELETERM")</f>
        <v>#VALUE!</v>
      </c>
      <c r="AF1626" t="e" cm="1">
        <f t="array" aca="1" ref="AF1626" ca="1">IF($S1626="","",INDIRECT("$Z"&amp;$S1626))</f>
        <v>#VALUE!</v>
      </c>
      <c r="AG1626" t="str">
        <f t="shared" si="500"/>
        <v/>
      </c>
      <c r="AH1626" t="str" cm="1">
        <f t="array" aca="1" ref="AH1626" ca="1">IFERROR(INDIRECT("$ag"&amp;S1626),"")</f>
        <v/>
      </c>
      <c r="AI1626" t="e" cm="1">
        <f t="array" aca="1" ref="AI1626" ca="1">INDIRECT("O"&amp;S1626)</f>
        <v>#VALUE!</v>
      </c>
      <c r="AJ1626" t="str">
        <f t="shared" si="501"/>
        <v/>
      </c>
    </row>
    <row r="1627" spans="1:36" ht="16.5" customHeight="1">
      <c r="A1627" s="129"/>
      <c r="B1627" s="134"/>
      <c r="C1627" s="135"/>
      <c r="D1627" s="146"/>
      <c r="E1627" s="146"/>
      <c r="F1627" s="135"/>
      <c r="G1627" s="147"/>
      <c r="H1627" s="147"/>
      <c r="I1627" s="147"/>
      <c r="J1627" s="147"/>
      <c r="K1627" s="38"/>
      <c r="L1627" s="143"/>
      <c r="M1627" s="143"/>
      <c r="N1627" s="61"/>
      <c r="O1627" s="314"/>
      <c r="Q1627" t="str">
        <f t="shared" si="496"/>
        <v/>
      </c>
      <c r="S1627" t="e">
        <f t="shared" ca="1" si="505"/>
        <v>#VALUE!</v>
      </c>
      <c r="T1627" t="e">
        <f t="shared" ca="1" si="502"/>
        <v>#VALUE!</v>
      </c>
      <c r="U1627">
        <f t="shared" si="506"/>
        <v>1560</v>
      </c>
      <c r="V1627">
        <v>130.333333333344</v>
      </c>
      <c r="W1627">
        <f t="shared" si="507"/>
        <v>130</v>
      </c>
      <c r="X1627" t="str" cm="1">
        <f t="array" aca="1" ref="X1627" ca="1">IFERROR(INDEX('PC&amp;PD'!$A$1:$AS$19,ROW('PC&amp;PD'!$A$19),MATCH(INDIRECT(T1627),'PC&amp;PD'!$A$1:$AS$1,0)),"")</f>
        <v/>
      </c>
      <c r="AA1627" t="str">
        <f t="shared" si="497"/>
        <v/>
      </c>
      <c r="AB1627" t="str">
        <f t="shared" si="498"/>
        <v/>
      </c>
      <c r="AC1627" t="e">
        <f t="shared" ca="1" si="499"/>
        <v>#VALUE!</v>
      </c>
      <c r="AD1627" t="str" cm="1">
        <f t="array" aca="1" ref="AD1627" ca="1">IFERROR(IF((LEFT(INDIRECT("$F"&amp;$S1627),4))="GOTS",IF($G1627="Organic","GOTS_Organic_raw",(IF($G1627="Responsible","GOTS_Responsible",(IF($G1627="No Attribute (Conventional)","GOTS_conventional",(IF($G1627="Recycled Pre/Post-Consumer","GOTS_pre_post",(IF($G1627="In-Conversion","GOTS_in_conversion",(IF($G1627="Sustainably Sourced","Sustainably_sourced",(IF($G1627="Recycled pre-consumer organic","GOTS_recycled_organic",""))))))))))))),IF($G1627="Organic","Organic",(IF($G1627="Responsible","Responsible",(IF($G1627="No Attribute (Conventional)","No_Attribute_Conventional",(IF($G1627="Recycled Pre/Post-Consumer","Recycled_Pre_Post_Consumer",(IF($G1627="In-Conversion","In_Conversion",(IF($G1627="Recycled Pre-Consumer","Recycled_Pre_Consumer",(IF($G1627="Recycled Post-Consumer","Recycled_Post_Consumer",(IF($G1627="Sustainably Sourced","Sustainably_sourced",(IF($G1627="Recycled pre-consumer organic","GOTS_recycled_organic","")))))))))))))))))),"")</f>
        <v/>
      </c>
      <c r="AE1627" t="e" cm="1">
        <f t="array" aca="1" ref="AE1627" ca="1">IF($I1627="",IF(INDIRECT("$F"&amp;$S1627)="","",IF(LEFT(INDIRECT("$F"&amp;$S1627),3)="GRS","GRS_RCS_RM",IF((LEFT(INDIRECT("$F"&amp;$S1627),3))="RCS","GRS_RCS_RM",IF(INDIRECT("$F"&amp;$S1627)="OCS (No Label)","OCS_Conversion_RM",IF(LEFT(INDIRECT("$F"&amp;$S1627),3)="OCS","OCS_RM",IF(RIGHT(INDIRECT("$F"&amp;$S1627),10)="conversion","GOTS_RM_conversion",IF((LEFT(INDIRECT("$F"&amp;$S1627),4))="GOTS","GOTS_RM","Responsible_RM"))))))),"DELETERM")</f>
        <v>#VALUE!</v>
      </c>
      <c r="AF1627" t="e" cm="1">
        <f t="array" aca="1" ref="AF1627" ca="1">IF($S1627="","",INDIRECT("$Z"&amp;$S1627))</f>
        <v>#VALUE!</v>
      </c>
      <c r="AG1627" t="str">
        <f t="shared" si="500"/>
        <v/>
      </c>
      <c r="AH1627" t="str" cm="1">
        <f t="array" aca="1" ref="AH1627" ca="1">IFERROR(INDIRECT("$ag"&amp;S1627),"")</f>
        <v/>
      </c>
      <c r="AI1627" t="e" cm="1">
        <f t="array" aca="1" ref="AI1627" ca="1">INDIRECT("O"&amp;S1627)</f>
        <v>#VALUE!</v>
      </c>
      <c r="AJ1627" t="str">
        <f t="shared" si="501"/>
        <v/>
      </c>
    </row>
    <row r="1628" spans="1:36" ht="16.5" customHeight="1">
      <c r="A1628" s="129"/>
      <c r="B1628" s="134"/>
      <c r="C1628" s="135"/>
      <c r="D1628" s="146"/>
      <c r="E1628" s="146"/>
      <c r="F1628" s="135"/>
      <c r="G1628" s="147"/>
      <c r="H1628" s="147"/>
      <c r="I1628" s="147"/>
      <c r="J1628" s="147"/>
      <c r="K1628" s="38"/>
      <c r="L1628" s="143"/>
      <c r="M1628" s="143"/>
      <c r="N1628" s="61"/>
      <c r="O1628" s="314"/>
      <c r="Q1628" t="str">
        <f t="shared" si="496"/>
        <v/>
      </c>
      <c r="S1628" t="e">
        <f t="shared" ca="1" si="505"/>
        <v>#VALUE!</v>
      </c>
      <c r="T1628" t="e">
        <f t="shared" ca="1" si="502"/>
        <v>#VALUE!</v>
      </c>
      <c r="U1628">
        <f t="shared" si="506"/>
        <v>1560</v>
      </c>
      <c r="V1628">
        <v>130.416666666677</v>
      </c>
      <c r="W1628">
        <f t="shared" si="507"/>
        <v>130</v>
      </c>
      <c r="X1628" t="str" cm="1">
        <f t="array" aca="1" ref="X1628" ca="1">IFERROR(INDEX('PC&amp;PD'!$A$1:$AS$19,ROW('PC&amp;PD'!$A$19),MATCH(INDIRECT(T1628),'PC&amp;PD'!$A$1:$AS$1,0)),"")</f>
        <v/>
      </c>
      <c r="AA1628" t="str">
        <f t="shared" si="497"/>
        <v/>
      </c>
      <c r="AB1628" t="str">
        <f t="shared" si="498"/>
        <v/>
      </c>
      <c r="AC1628" t="e">
        <f t="shared" ca="1" si="499"/>
        <v>#VALUE!</v>
      </c>
      <c r="AD1628" t="str" cm="1">
        <f t="array" aca="1" ref="AD1628" ca="1">IFERROR(IF((LEFT(INDIRECT("$F"&amp;$S1628),4))="GOTS",IF($G1628="Organic","GOTS_Organic_raw",(IF($G1628="Responsible","GOTS_Responsible",(IF($G1628="No Attribute (Conventional)","GOTS_conventional",(IF($G1628="Recycled Pre/Post-Consumer","GOTS_pre_post",(IF($G1628="In-Conversion","GOTS_in_conversion",(IF($G1628="Sustainably Sourced","Sustainably_sourced",(IF($G1628="Recycled pre-consumer organic","GOTS_recycled_organic",""))))))))))))),IF($G1628="Organic","Organic",(IF($G1628="Responsible","Responsible",(IF($G1628="No Attribute (Conventional)","No_Attribute_Conventional",(IF($G1628="Recycled Pre/Post-Consumer","Recycled_Pre_Post_Consumer",(IF($G1628="In-Conversion","In_Conversion",(IF($G1628="Recycled Pre-Consumer","Recycled_Pre_Consumer",(IF($G1628="Recycled Post-Consumer","Recycled_Post_Consumer",(IF($G1628="Sustainably Sourced","Sustainably_sourced",(IF($G1628="Recycled pre-consumer organic","GOTS_recycled_organic","")))))))))))))))))),"")</f>
        <v/>
      </c>
      <c r="AE1628" t="e" cm="1">
        <f t="array" aca="1" ref="AE1628" ca="1">IF($I1628="",IF(INDIRECT("$F"&amp;$S1628)="","",IF(LEFT(INDIRECT("$F"&amp;$S1628),3)="GRS","GRS_RCS_RM",IF((LEFT(INDIRECT("$F"&amp;$S1628),3))="RCS","GRS_RCS_RM",IF(INDIRECT("$F"&amp;$S1628)="OCS (No Label)","OCS_Conversion_RM",IF(LEFT(INDIRECT("$F"&amp;$S1628),3)="OCS","OCS_RM",IF(RIGHT(INDIRECT("$F"&amp;$S1628),10)="conversion","GOTS_RM_conversion",IF((LEFT(INDIRECT("$F"&amp;$S1628),4))="GOTS","GOTS_RM","Responsible_RM"))))))),"DELETERM")</f>
        <v>#VALUE!</v>
      </c>
      <c r="AF1628" t="e" cm="1">
        <f t="array" aca="1" ref="AF1628" ca="1">IF($S1628="","",INDIRECT("$Z"&amp;$S1628))</f>
        <v>#VALUE!</v>
      </c>
      <c r="AG1628" t="str">
        <f t="shared" si="500"/>
        <v/>
      </c>
      <c r="AH1628" t="str" cm="1">
        <f t="array" aca="1" ref="AH1628" ca="1">IFERROR(INDIRECT("$ag"&amp;S1628),"")</f>
        <v/>
      </c>
      <c r="AI1628" t="e" cm="1">
        <f t="array" aca="1" ref="AI1628" ca="1">INDIRECT("O"&amp;S1628)</f>
        <v>#VALUE!</v>
      </c>
      <c r="AJ1628" t="str">
        <f t="shared" si="501"/>
        <v/>
      </c>
    </row>
    <row r="1629" spans="1:36" ht="16.5" customHeight="1">
      <c r="A1629" s="130"/>
      <c r="B1629" s="136"/>
      <c r="C1629" s="137"/>
      <c r="D1629" s="146"/>
      <c r="E1629" s="146"/>
      <c r="F1629" s="137"/>
      <c r="G1629" s="147"/>
      <c r="H1629" s="147"/>
      <c r="I1629" s="147"/>
      <c r="J1629" s="147"/>
      <c r="K1629" s="38"/>
      <c r="L1629" s="144"/>
      <c r="M1629" s="144"/>
      <c r="N1629" s="61"/>
      <c r="O1629" s="314"/>
      <c r="Q1629" t="str">
        <f t="shared" si="496"/>
        <v/>
      </c>
      <c r="S1629" t="e">
        <f t="shared" ca="1" si="505"/>
        <v>#VALUE!</v>
      </c>
      <c r="T1629" t="e">
        <f t="shared" ca="1" si="502"/>
        <v>#VALUE!</v>
      </c>
      <c r="U1629">
        <f t="shared" si="506"/>
        <v>1560</v>
      </c>
      <c r="V1629">
        <v>130.50000000001</v>
      </c>
      <c r="W1629">
        <f t="shared" si="507"/>
        <v>130</v>
      </c>
      <c r="X1629" t="str" cm="1">
        <f t="array" aca="1" ref="X1629" ca="1">IFERROR(INDEX('PC&amp;PD'!$A$1:$AS$19,ROW('PC&amp;PD'!$A$19),MATCH(INDIRECT(T1629),'PC&amp;PD'!$A$1:$AS$1,0)),"")</f>
        <v/>
      </c>
      <c r="AA1629" t="str">
        <f t="shared" si="497"/>
        <v/>
      </c>
      <c r="AB1629" t="str">
        <f t="shared" si="498"/>
        <v/>
      </c>
      <c r="AC1629" t="e">
        <f t="shared" ca="1" si="499"/>
        <v>#VALUE!</v>
      </c>
      <c r="AD1629" t="str" cm="1">
        <f t="array" aca="1" ref="AD1629" ca="1">IFERROR(IF((LEFT(INDIRECT("$F"&amp;$S1629),4))="GOTS",IF($G1629="Organic","GOTS_Organic_raw",(IF($G1629="Responsible","GOTS_Responsible",(IF($G1629="No Attribute (Conventional)","GOTS_conventional",(IF($G1629="Recycled Pre/Post-Consumer","GOTS_pre_post",(IF($G1629="In-Conversion","GOTS_in_conversion",(IF($G1629="Sustainably Sourced","Sustainably_sourced",(IF($G1629="Recycled pre-consumer organic","GOTS_recycled_organic",""))))))))))))),IF($G1629="Organic","Organic",(IF($G1629="Responsible","Responsible",(IF($G1629="No Attribute (Conventional)","No_Attribute_Conventional",(IF($G1629="Recycled Pre/Post-Consumer","Recycled_Pre_Post_Consumer",(IF($G1629="In-Conversion","In_Conversion",(IF($G1629="Recycled Pre-Consumer","Recycled_Pre_Consumer",(IF($G1629="Recycled Post-Consumer","Recycled_Post_Consumer",(IF($G1629="Sustainably Sourced","Sustainably_sourced",(IF($G1629="Recycled pre-consumer organic","GOTS_recycled_organic","")))))))))))))))))),"")</f>
        <v/>
      </c>
      <c r="AE1629" t="e" cm="1">
        <f t="array" aca="1" ref="AE1629" ca="1">IF($I1629="",IF(INDIRECT("$F"&amp;$S1629)="","",IF(LEFT(INDIRECT("$F"&amp;$S1629),3)="GRS","GRS_RCS_RM",IF((LEFT(INDIRECT("$F"&amp;$S1629),3))="RCS","GRS_RCS_RM",IF(INDIRECT("$F"&amp;$S1629)="OCS (No Label)","OCS_Conversion_RM",IF(LEFT(INDIRECT("$F"&amp;$S1629),3)="OCS","OCS_RM",IF(RIGHT(INDIRECT("$F"&amp;$S1629),10)="conversion","GOTS_RM_conversion",IF((LEFT(INDIRECT("$F"&amp;$S1629),4))="GOTS","GOTS_RM","Responsible_RM"))))))),"DELETERM")</f>
        <v>#VALUE!</v>
      </c>
      <c r="AF1629" t="e" cm="1">
        <f t="array" aca="1" ref="AF1629" ca="1">IF($S1629="","",INDIRECT("$Z"&amp;$S1629))</f>
        <v>#VALUE!</v>
      </c>
      <c r="AG1629" t="str">
        <f t="shared" si="500"/>
        <v/>
      </c>
      <c r="AH1629" t="str" cm="1">
        <f t="array" aca="1" ref="AH1629" ca="1">IFERROR(INDIRECT("$ag"&amp;S1629),"")</f>
        <v/>
      </c>
      <c r="AI1629" t="e" cm="1">
        <f t="array" aca="1" ref="AI1629" ca="1">INDIRECT("O"&amp;S1629)</f>
        <v>#VALUE!</v>
      </c>
      <c r="AJ1629" t="str">
        <f t="shared" si="501"/>
        <v/>
      </c>
    </row>
    <row r="1630" spans="1:36" ht="16.5" customHeight="1">
      <c r="A1630" s="130"/>
      <c r="B1630" s="136"/>
      <c r="C1630" s="137"/>
      <c r="D1630" s="146"/>
      <c r="E1630" s="146"/>
      <c r="F1630" s="137"/>
      <c r="G1630" s="147"/>
      <c r="H1630" s="147"/>
      <c r="I1630" s="147"/>
      <c r="J1630" s="147"/>
      <c r="K1630" s="38"/>
      <c r="L1630" s="144"/>
      <c r="M1630" s="144"/>
      <c r="N1630" s="61"/>
      <c r="O1630" s="314"/>
      <c r="Q1630" t="str">
        <f t="shared" si="496"/>
        <v/>
      </c>
      <c r="S1630" t="e">
        <f t="shared" ca="1" si="505"/>
        <v>#VALUE!</v>
      </c>
      <c r="T1630" t="e">
        <f t="shared" ca="1" si="502"/>
        <v>#VALUE!</v>
      </c>
      <c r="U1630">
        <f t="shared" si="506"/>
        <v>1560</v>
      </c>
      <c r="V1630">
        <v>130.583333333344</v>
      </c>
      <c r="W1630">
        <f t="shared" si="507"/>
        <v>130</v>
      </c>
      <c r="X1630" t="str" cm="1">
        <f t="array" aca="1" ref="X1630" ca="1">IFERROR(INDEX('PC&amp;PD'!$A$1:$AS$19,ROW('PC&amp;PD'!$A$19),MATCH(INDIRECT(T1630),'PC&amp;PD'!$A$1:$AS$1,0)),"")</f>
        <v/>
      </c>
      <c r="AA1630" t="str">
        <f t="shared" si="497"/>
        <v/>
      </c>
      <c r="AB1630" t="str">
        <f t="shared" si="498"/>
        <v/>
      </c>
      <c r="AC1630" t="e">
        <f t="shared" ca="1" si="499"/>
        <v>#VALUE!</v>
      </c>
      <c r="AD1630" t="str" cm="1">
        <f t="array" aca="1" ref="AD1630" ca="1">IFERROR(IF((LEFT(INDIRECT("$F"&amp;$S1630),4))="GOTS",IF($G1630="Organic","GOTS_Organic_raw",(IF($G1630="Responsible","GOTS_Responsible",(IF($G1630="No Attribute (Conventional)","GOTS_conventional",(IF($G1630="Recycled Pre/Post-Consumer","GOTS_pre_post",(IF($G1630="In-Conversion","GOTS_in_conversion",(IF($G1630="Sustainably Sourced","Sustainably_sourced",(IF($G1630="Recycled pre-consumer organic","GOTS_recycled_organic",""))))))))))))),IF($G1630="Organic","Organic",(IF($G1630="Responsible","Responsible",(IF($G1630="No Attribute (Conventional)","No_Attribute_Conventional",(IF($G1630="Recycled Pre/Post-Consumer","Recycled_Pre_Post_Consumer",(IF($G1630="In-Conversion","In_Conversion",(IF($G1630="Recycled Pre-Consumer","Recycled_Pre_Consumer",(IF($G1630="Recycled Post-Consumer","Recycled_Post_Consumer",(IF($G1630="Sustainably Sourced","Sustainably_sourced",(IF($G1630="Recycled pre-consumer organic","GOTS_recycled_organic","")))))))))))))))))),"")</f>
        <v/>
      </c>
      <c r="AE1630" t="e" cm="1">
        <f t="array" aca="1" ref="AE1630" ca="1">IF($I1630="",IF(INDIRECT("$F"&amp;$S1630)="","",IF(LEFT(INDIRECT("$F"&amp;$S1630),3)="GRS","GRS_RCS_RM",IF((LEFT(INDIRECT("$F"&amp;$S1630),3))="RCS","GRS_RCS_RM",IF(INDIRECT("$F"&amp;$S1630)="OCS (No Label)","OCS_Conversion_RM",IF(LEFT(INDIRECT("$F"&amp;$S1630),3)="OCS","OCS_RM",IF(RIGHT(INDIRECT("$F"&amp;$S1630),10)="conversion","GOTS_RM_conversion",IF((LEFT(INDIRECT("$F"&amp;$S1630),4))="GOTS","GOTS_RM","Responsible_RM"))))))),"DELETERM")</f>
        <v>#VALUE!</v>
      </c>
      <c r="AF1630" t="e" cm="1">
        <f t="array" aca="1" ref="AF1630" ca="1">IF($S1630="","",INDIRECT("$Z"&amp;$S1630))</f>
        <v>#VALUE!</v>
      </c>
      <c r="AG1630" t="str">
        <f t="shared" si="500"/>
        <v/>
      </c>
      <c r="AH1630" t="str" cm="1">
        <f t="array" aca="1" ref="AH1630" ca="1">IFERROR(INDIRECT("$ag"&amp;S1630),"")</f>
        <v/>
      </c>
      <c r="AI1630" t="e" cm="1">
        <f t="array" aca="1" ref="AI1630" ca="1">INDIRECT("O"&amp;S1630)</f>
        <v>#VALUE!</v>
      </c>
      <c r="AJ1630" t="str">
        <f t="shared" si="501"/>
        <v/>
      </c>
    </row>
    <row r="1631" spans="1:36" ht="16.5" customHeight="1">
      <c r="A1631" s="130"/>
      <c r="B1631" s="136"/>
      <c r="C1631" s="137"/>
      <c r="D1631" s="146"/>
      <c r="E1631" s="146"/>
      <c r="F1631" s="137"/>
      <c r="G1631" s="147"/>
      <c r="H1631" s="147"/>
      <c r="I1631" s="147"/>
      <c r="J1631" s="147"/>
      <c r="K1631" s="38"/>
      <c r="L1631" s="144"/>
      <c r="M1631" s="144"/>
      <c r="N1631" s="61"/>
      <c r="O1631" s="314"/>
      <c r="Q1631" t="str">
        <f t="shared" si="496"/>
        <v/>
      </c>
      <c r="S1631" t="e">
        <f t="shared" ca="1" si="505"/>
        <v>#VALUE!</v>
      </c>
      <c r="T1631" t="e">
        <f t="shared" ca="1" si="502"/>
        <v>#VALUE!</v>
      </c>
      <c r="U1631">
        <f t="shared" si="506"/>
        <v>1560</v>
      </c>
      <c r="V1631">
        <v>130.666666666677</v>
      </c>
      <c r="W1631">
        <f t="shared" si="507"/>
        <v>130</v>
      </c>
      <c r="X1631" t="str" cm="1">
        <f t="array" aca="1" ref="X1631" ca="1">IFERROR(INDEX('PC&amp;PD'!$A$1:$AS$19,ROW('PC&amp;PD'!$A$19),MATCH(INDIRECT(T1631),'PC&amp;PD'!$A$1:$AS$1,0)),"")</f>
        <v/>
      </c>
      <c r="AA1631" t="str">
        <f t="shared" si="497"/>
        <v/>
      </c>
      <c r="AB1631" t="str">
        <f t="shared" si="498"/>
        <v/>
      </c>
      <c r="AC1631" t="e">
        <f t="shared" ca="1" si="499"/>
        <v>#VALUE!</v>
      </c>
      <c r="AD1631" t="str" cm="1">
        <f t="array" aca="1" ref="AD1631" ca="1">IFERROR(IF((LEFT(INDIRECT("$F"&amp;$S1631),4))="GOTS",IF($G1631="Organic","GOTS_Organic_raw",(IF($G1631="Responsible","GOTS_Responsible",(IF($G1631="No Attribute (Conventional)","GOTS_conventional",(IF($G1631="Recycled Pre/Post-Consumer","GOTS_pre_post",(IF($G1631="In-Conversion","GOTS_in_conversion",(IF($G1631="Sustainably Sourced","Sustainably_sourced",(IF($G1631="Recycled pre-consumer organic","GOTS_recycled_organic",""))))))))))))),IF($G1631="Organic","Organic",(IF($G1631="Responsible","Responsible",(IF($G1631="No Attribute (Conventional)","No_Attribute_Conventional",(IF($G1631="Recycled Pre/Post-Consumer","Recycled_Pre_Post_Consumer",(IF($G1631="In-Conversion","In_Conversion",(IF($G1631="Recycled Pre-Consumer","Recycled_Pre_Consumer",(IF($G1631="Recycled Post-Consumer","Recycled_Post_Consumer",(IF($G1631="Sustainably Sourced","Sustainably_sourced",(IF($G1631="Recycled pre-consumer organic","GOTS_recycled_organic","")))))))))))))))))),"")</f>
        <v/>
      </c>
      <c r="AE1631" t="e" cm="1">
        <f t="array" aca="1" ref="AE1631" ca="1">IF($I1631="",IF(INDIRECT("$F"&amp;$S1631)="","",IF(LEFT(INDIRECT("$F"&amp;$S1631),3)="GRS","GRS_RCS_RM",IF((LEFT(INDIRECT("$F"&amp;$S1631),3))="RCS","GRS_RCS_RM",IF(INDIRECT("$F"&amp;$S1631)="OCS (No Label)","OCS_Conversion_RM",IF(LEFT(INDIRECT("$F"&amp;$S1631),3)="OCS","OCS_RM",IF(RIGHT(INDIRECT("$F"&amp;$S1631),10)="conversion","GOTS_RM_conversion",IF((LEFT(INDIRECT("$F"&amp;$S1631),4))="GOTS","GOTS_RM","Responsible_RM"))))))),"DELETERM")</f>
        <v>#VALUE!</v>
      </c>
      <c r="AF1631" t="e" cm="1">
        <f t="array" aca="1" ref="AF1631" ca="1">IF($S1631="","",INDIRECT("$Z"&amp;$S1631))</f>
        <v>#VALUE!</v>
      </c>
      <c r="AG1631" t="str">
        <f t="shared" si="500"/>
        <v/>
      </c>
      <c r="AH1631" t="str" cm="1">
        <f t="array" aca="1" ref="AH1631" ca="1">IFERROR(INDIRECT("$ag"&amp;S1631),"")</f>
        <v/>
      </c>
      <c r="AI1631" t="e" cm="1">
        <f t="array" aca="1" ref="AI1631" ca="1">INDIRECT("O"&amp;S1631)</f>
        <v>#VALUE!</v>
      </c>
      <c r="AJ1631" t="str">
        <f t="shared" si="501"/>
        <v/>
      </c>
    </row>
    <row r="1632" spans="1:36" ht="16.5" customHeight="1">
      <c r="A1632" s="130"/>
      <c r="B1632" s="136"/>
      <c r="C1632" s="137"/>
      <c r="D1632" s="146"/>
      <c r="E1632" s="146"/>
      <c r="F1632" s="137"/>
      <c r="G1632" s="147"/>
      <c r="H1632" s="147"/>
      <c r="I1632" s="147"/>
      <c r="J1632" s="147"/>
      <c r="K1632" s="38"/>
      <c r="L1632" s="144"/>
      <c r="M1632" s="144"/>
      <c r="N1632" s="61"/>
      <c r="O1632" s="314"/>
      <c r="Q1632" t="str">
        <f t="shared" si="496"/>
        <v/>
      </c>
      <c r="S1632" t="e">
        <f t="shared" ca="1" si="505"/>
        <v>#VALUE!</v>
      </c>
      <c r="T1632" t="e">
        <f t="shared" ca="1" si="502"/>
        <v>#VALUE!</v>
      </c>
      <c r="U1632">
        <f t="shared" si="506"/>
        <v>1560</v>
      </c>
      <c r="V1632">
        <v>130.75000000001</v>
      </c>
      <c r="W1632">
        <f t="shared" si="507"/>
        <v>130</v>
      </c>
      <c r="X1632" t="str" cm="1">
        <f t="array" aca="1" ref="X1632" ca="1">IFERROR(INDEX('PC&amp;PD'!$A$1:$AS$19,ROW('PC&amp;PD'!$A$19),MATCH(INDIRECT(T1632),'PC&amp;PD'!$A$1:$AS$1,0)),"")</f>
        <v/>
      </c>
      <c r="AA1632" t="str">
        <f t="shared" si="497"/>
        <v/>
      </c>
      <c r="AB1632" t="str">
        <f t="shared" si="498"/>
        <v/>
      </c>
      <c r="AC1632" t="e">
        <f t="shared" ca="1" si="499"/>
        <v>#VALUE!</v>
      </c>
      <c r="AD1632" t="str" cm="1">
        <f t="array" aca="1" ref="AD1632" ca="1">IFERROR(IF((LEFT(INDIRECT("$F"&amp;$S1632),4))="GOTS",IF($G1632="Organic","GOTS_Organic_raw",(IF($G1632="Responsible","GOTS_Responsible",(IF($G1632="No Attribute (Conventional)","GOTS_conventional",(IF($G1632="Recycled Pre/Post-Consumer","GOTS_pre_post",(IF($G1632="In-Conversion","GOTS_in_conversion",(IF($G1632="Sustainably Sourced","Sustainably_sourced",(IF($G1632="Recycled pre-consumer organic","GOTS_recycled_organic",""))))))))))))),IF($G1632="Organic","Organic",(IF($G1632="Responsible","Responsible",(IF($G1632="No Attribute (Conventional)","No_Attribute_Conventional",(IF($G1632="Recycled Pre/Post-Consumer","Recycled_Pre_Post_Consumer",(IF($G1632="In-Conversion","In_Conversion",(IF($G1632="Recycled Pre-Consumer","Recycled_Pre_Consumer",(IF($G1632="Recycled Post-Consumer","Recycled_Post_Consumer",(IF($G1632="Sustainably Sourced","Sustainably_sourced",(IF($G1632="Recycled pre-consumer organic","GOTS_recycled_organic","")))))))))))))))))),"")</f>
        <v/>
      </c>
      <c r="AE1632" t="e" cm="1">
        <f t="array" aca="1" ref="AE1632" ca="1">IF($I1632="",IF(INDIRECT("$F"&amp;$S1632)="","",IF(LEFT(INDIRECT("$F"&amp;$S1632),3)="GRS","GRS_RCS_RM",IF((LEFT(INDIRECT("$F"&amp;$S1632),3))="RCS","GRS_RCS_RM",IF(INDIRECT("$F"&amp;$S1632)="OCS (No Label)","OCS_Conversion_RM",IF(LEFT(INDIRECT("$F"&amp;$S1632),3)="OCS","OCS_RM",IF(RIGHT(INDIRECT("$F"&amp;$S1632),10)="conversion","GOTS_RM_conversion",IF((LEFT(INDIRECT("$F"&amp;$S1632),4))="GOTS","GOTS_RM","Responsible_RM"))))))),"DELETERM")</f>
        <v>#VALUE!</v>
      </c>
      <c r="AF1632" t="e" cm="1">
        <f t="array" aca="1" ref="AF1632" ca="1">IF($S1632="","",INDIRECT("$Z"&amp;$S1632))</f>
        <v>#VALUE!</v>
      </c>
      <c r="AG1632" t="str">
        <f t="shared" si="500"/>
        <v/>
      </c>
      <c r="AH1632" t="str" cm="1">
        <f t="array" aca="1" ref="AH1632" ca="1">IFERROR(INDIRECT("$ag"&amp;S1632),"")</f>
        <v/>
      </c>
      <c r="AI1632" t="e" cm="1">
        <f t="array" aca="1" ref="AI1632" ca="1">INDIRECT("O"&amp;S1632)</f>
        <v>#VALUE!</v>
      </c>
      <c r="AJ1632" t="str">
        <f t="shared" si="501"/>
        <v/>
      </c>
    </row>
    <row r="1633" spans="1:36" ht="16.5" customHeight="1">
      <c r="A1633" s="130"/>
      <c r="B1633" s="136"/>
      <c r="C1633" s="137"/>
      <c r="D1633" s="146"/>
      <c r="E1633" s="146"/>
      <c r="F1633" s="137"/>
      <c r="G1633" s="147"/>
      <c r="H1633" s="147"/>
      <c r="I1633" s="147"/>
      <c r="J1633" s="147"/>
      <c r="K1633" s="38"/>
      <c r="L1633" s="144"/>
      <c r="M1633" s="144"/>
      <c r="N1633" s="61"/>
      <c r="O1633" s="314"/>
      <c r="Q1633" t="str">
        <f t="shared" si="496"/>
        <v/>
      </c>
      <c r="S1633" t="e">
        <f t="shared" ca="1" si="505"/>
        <v>#VALUE!</v>
      </c>
      <c r="T1633" t="e">
        <f t="shared" ca="1" si="502"/>
        <v>#VALUE!</v>
      </c>
      <c r="U1633">
        <f t="shared" si="506"/>
        <v>1560</v>
      </c>
      <c r="V1633">
        <v>130.833333333344</v>
      </c>
      <c r="W1633">
        <f t="shared" si="507"/>
        <v>130</v>
      </c>
      <c r="X1633" t="str" cm="1">
        <f t="array" aca="1" ref="X1633" ca="1">IFERROR(INDEX('PC&amp;PD'!$A$1:$AS$19,ROW('PC&amp;PD'!$A$19),MATCH(INDIRECT(T1633),'PC&amp;PD'!$A$1:$AS$1,0)),"")</f>
        <v/>
      </c>
      <c r="AA1633" t="str">
        <f t="shared" si="497"/>
        <v/>
      </c>
      <c r="AB1633" t="str">
        <f t="shared" si="498"/>
        <v/>
      </c>
      <c r="AC1633" t="e">
        <f t="shared" ca="1" si="499"/>
        <v>#VALUE!</v>
      </c>
      <c r="AD1633" t="str" cm="1">
        <f t="array" aca="1" ref="AD1633" ca="1">IFERROR(IF((LEFT(INDIRECT("$F"&amp;$S1633),4))="GOTS",IF($G1633="Organic","GOTS_Organic_raw",(IF($G1633="Responsible","GOTS_Responsible",(IF($G1633="No Attribute (Conventional)","GOTS_conventional",(IF($G1633="Recycled Pre/Post-Consumer","GOTS_pre_post",(IF($G1633="In-Conversion","GOTS_in_conversion",(IF($G1633="Sustainably Sourced","Sustainably_sourced",(IF($G1633="Recycled pre-consumer organic","GOTS_recycled_organic",""))))))))))))),IF($G1633="Organic","Organic",(IF($G1633="Responsible","Responsible",(IF($G1633="No Attribute (Conventional)","No_Attribute_Conventional",(IF($G1633="Recycled Pre/Post-Consumer","Recycled_Pre_Post_Consumer",(IF($G1633="In-Conversion","In_Conversion",(IF($G1633="Recycled Pre-Consumer","Recycled_Pre_Consumer",(IF($G1633="Recycled Post-Consumer","Recycled_Post_Consumer",(IF($G1633="Sustainably Sourced","Sustainably_sourced",(IF($G1633="Recycled pre-consumer organic","GOTS_recycled_organic","")))))))))))))))))),"")</f>
        <v/>
      </c>
      <c r="AE1633" t="e" cm="1">
        <f t="array" aca="1" ref="AE1633" ca="1">IF($I1633="",IF(INDIRECT("$F"&amp;$S1633)="","",IF(LEFT(INDIRECT("$F"&amp;$S1633),3)="GRS","GRS_RCS_RM",IF((LEFT(INDIRECT("$F"&amp;$S1633),3))="RCS","GRS_RCS_RM",IF(INDIRECT("$F"&amp;$S1633)="OCS (No Label)","OCS_Conversion_RM",IF(LEFT(INDIRECT("$F"&amp;$S1633),3)="OCS","OCS_RM",IF(RIGHT(INDIRECT("$F"&amp;$S1633),10)="conversion","GOTS_RM_conversion",IF((LEFT(INDIRECT("$F"&amp;$S1633),4))="GOTS","GOTS_RM","Responsible_RM"))))))),"DELETERM")</f>
        <v>#VALUE!</v>
      </c>
      <c r="AF1633" t="e" cm="1">
        <f t="array" aca="1" ref="AF1633" ca="1">IF($S1633="","",INDIRECT("$Z"&amp;$S1633))</f>
        <v>#VALUE!</v>
      </c>
      <c r="AG1633" t="str">
        <f t="shared" si="500"/>
        <v/>
      </c>
      <c r="AH1633" t="str" cm="1">
        <f t="array" aca="1" ref="AH1633" ca="1">IFERROR(INDIRECT("$ag"&amp;S1633),"")</f>
        <v/>
      </c>
      <c r="AI1633" t="e" cm="1">
        <f t="array" aca="1" ref="AI1633" ca="1">INDIRECT("O"&amp;S1633)</f>
        <v>#VALUE!</v>
      </c>
      <c r="AJ1633" t="str">
        <f t="shared" si="501"/>
        <v/>
      </c>
    </row>
    <row r="1634" spans="1:36" ht="16.5" customHeight="1" thickBot="1">
      <c r="A1634" s="131"/>
      <c r="B1634" s="138"/>
      <c r="C1634" s="139"/>
      <c r="D1634" s="148"/>
      <c r="E1634" s="148"/>
      <c r="F1634" s="139"/>
      <c r="G1634" s="149"/>
      <c r="H1634" s="149"/>
      <c r="I1634" s="149"/>
      <c r="J1634" s="149"/>
      <c r="K1634" s="39"/>
      <c r="L1634" s="145"/>
      <c r="M1634" s="145"/>
      <c r="N1634" s="62"/>
      <c r="O1634" s="315"/>
      <c r="Q1634" t="str">
        <f t="shared" si="496"/>
        <v/>
      </c>
      <c r="S1634" t="e">
        <f t="shared" ca="1" si="505"/>
        <v>#VALUE!</v>
      </c>
      <c r="T1634" t="e">
        <f t="shared" ca="1" si="502"/>
        <v>#VALUE!</v>
      </c>
      <c r="U1634">
        <f t="shared" si="506"/>
        <v>1560</v>
      </c>
      <c r="V1634">
        <v>130.916666666677</v>
      </c>
      <c r="W1634">
        <f t="shared" si="507"/>
        <v>130</v>
      </c>
      <c r="X1634" t="str" cm="1">
        <f t="array" aca="1" ref="X1634" ca="1">IFERROR(INDEX('PC&amp;PD'!$A$1:$AS$19,ROW('PC&amp;PD'!$A$19),MATCH(INDIRECT(T1634),'PC&amp;PD'!$A$1:$AS$1,0)),"")</f>
        <v/>
      </c>
      <c r="AA1634" t="str">
        <f t="shared" si="497"/>
        <v/>
      </c>
      <c r="AB1634" t="str">
        <f t="shared" si="498"/>
        <v/>
      </c>
      <c r="AC1634" t="e">
        <f t="shared" ca="1" si="499"/>
        <v>#VALUE!</v>
      </c>
      <c r="AD1634" t="str" cm="1">
        <f t="array" aca="1" ref="AD1634" ca="1">IFERROR(IF((LEFT(INDIRECT("$F"&amp;$S1634),4))="GOTS",IF($G1634="Organic","GOTS_Organic_raw",(IF($G1634="Responsible","GOTS_Responsible",(IF($G1634="No Attribute (Conventional)","GOTS_conventional",(IF($G1634="Recycled Pre/Post-Consumer","GOTS_pre_post",(IF($G1634="In-Conversion","GOTS_in_conversion",(IF($G1634="Sustainably Sourced","Sustainably_sourced",(IF($G1634="Recycled pre-consumer organic","GOTS_recycled_organic",""))))))))))))),IF($G1634="Organic","Organic",(IF($G1634="Responsible","Responsible",(IF($G1634="No Attribute (Conventional)","No_Attribute_Conventional",(IF($G1634="Recycled Pre/Post-Consumer","Recycled_Pre_Post_Consumer",(IF($G1634="In-Conversion","In_Conversion",(IF($G1634="Recycled Pre-Consumer","Recycled_Pre_Consumer",(IF($G1634="Recycled Post-Consumer","Recycled_Post_Consumer",(IF($G1634="Sustainably Sourced","Sustainably_sourced",(IF($G1634="Recycled pre-consumer organic","GOTS_recycled_organic","")))))))))))))))))),"")</f>
        <v/>
      </c>
      <c r="AE1634" t="e" cm="1">
        <f t="array" aca="1" ref="AE1634" ca="1">IF($I1634="",IF(INDIRECT("$F"&amp;$S1634)="","",IF(LEFT(INDIRECT("$F"&amp;$S1634),3)="GRS","GRS_RCS_RM",IF((LEFT(INDIRECT("$F"&amp;$S1634),3))="RCS","GRS_RCS_RM",IF(INDIRECT("$F"&amp;$S1634)="OCS (No Label)","OCS_Conversion_RM",IF(LEFT(INDIRECT("$F"&amp;$S1634),3)="OCS","OCS_RM",IF(RIGHT(INDIRECT("$F"&amp;$S1634),10)="conversion","GOTS_RM_conversion",IF((LEFT(INDIRECT("$F"&amp;$S1634),4))="GOTS","GOTS_RM","Responsible_RM"))))))),"DELETERM")</f>
        <v>#VALUE!</v>
      </c>
      <c r="AF1634" t="e" cm="1">
        <f t="array" aca="1" ref="AF1634" ca="1">IF($S1634="","",INDIRECT("$Z"&amp;$S1634))</f>
        <v>#VALUE!</v>
      </c>
      <c r="AG1634" t="str">
        <f t="shared" si="500"/>
        <v/>
      </c>
      <c r="AH1634" t="str" cm="1">
        <f t="array" aca="1" ref="AH1634" ca="1">IFERROR(INDIRECT("$ag"&amp;S1634),"")</f>
        <v/>
      </c>
      <c r="AI1634" t="e" cm="1">
        <f t="array" aca="1" ref="AI1634" ca="1">INDIRECT("O"&amp;S1634)</f>
        <v>#VALUE!</v>
      </c>
      <c r="AJ1634" t="str">
        <f t="shared" si="501"/>
        <v/>
      </c>
    </row>
    <row r="1635" spans="1:36" ht="16.5" customHeight="1">
      <c r="A1635" s="128" t="str">
        <f>IF(B1635="","",COUNTA($B$63:$B1635))</f>
        <v/>
      </c>
      <c r="B1635" s="132"/>
      <c r="C1635" s="133"/>
      <c r="D1635" s="140"/>
      <c r="E1635" s="140"/>
      <c r="F1635" s="133"/>
      <c r="G1635" s="141"/>
      <c r="H1635" s="141"/>
      <c r="I1635" s="141"/>
      <c r="J1635" s="141"/>
      <c r="K1635" s="37"/>
      <c r="L1635" s="142" t="str">
        <f>IF(R1635="","",LEFT(R1635,LEN(R1635)-2))</f>
        <v/>
      </c>
      <c r="M1635" s="142"/>
      <c r="N1635" s="60"/>
      <c r="O1635" s="313"/>
      <c r="Q1635" t="str">
        <f t="shared" si="496"/>
        <v/>
      </c>
      <c r="R1635" t="str">
        <f t="shared" ref="R1635" si="510">CONCATENATE($Q1635,Q1636,Q1637,Q1638,Q1639,Q1640,$Q1641,$Q1642,$Q1643,$Q1644,$Q1645,$Q1646)</f>
        <v/>
      </c>
      <c r="S1635" t="e">
        <f t="shared" ca="1" si="505"/>
        <v>#VALUE!</v>
      </c>
      <c r="T1635" t="e">
        <f t="shared" ca="1" si="502"/>
        <v>#VALUE!</v>
      </c>
      <c r="U1635">
        <f t="shared" si="506"/>
        <v>1572</v>
      </c>
      <c r="V1635">
        <v>131.00000000001</v>
      </c>
      <c r="W1635">
        <f t="shared" si="507"/>
        <v>131</v>
      </c>
      <c r="X1635" t="str" cm="1">
        <f t="array" aca="1" ref="X1635" ca="1">IFERROR(INDEX('PC&amp;PD'!$A$1:$AS$19,ROW('PC&amp;PD'!$A$19),MATCH(INDIRECT(T1635),'PC&amp;PD'!$A$1:$AS$1,0)),"")</f>
        <v/>
      </c>
      <c r="Z1635" t="str">
        <f t="shared" ref="Z1635" si="511">IFERROR(IF($F1635="OCS 100","OCS (OCS 100)",IF($F1635="OCS Blended","OCS (OCS Blended)",IF($F1635="OCS (No Label)","OCS (No Label)",IF($F1635="RCS 100","RCS (RCS 100)",IF($F1635="RCS Blended","RCS (RCS Blended)",IF($F1635="GRS","GRS (GRS)",IF($F1635="GRS (No Label)", "GRS (No Label)",IF($F1635="RDS","RDS (RDS)",IF($F1635="RWS","RWS (RWS)",IF($F1635="RAS","RAS (RAS)",IF($F1635="RMS","RMS (RMS)",IF($F1635="GOTS Organic","GOTS (Organic)",IF($F1635="GOTS Made with organic","GOTS (Made with Organic)",IF($F1635="GOTS Organic - in conversion","GOTS (Organic - In Conversion)",IF($F1635="GOTS Made with organic - in conversion","GOTS (Made with Organic - In Conversion)",""))))))))))))))),"")</f>
        <v/>
      </c>
      <c r="AA1635" t="str">
        <f t="shared" si="497"/>
        <v/>
      </c>
      <c r="AB1635" t="str">
        <f t="shared" si="498"/>
        <v/>
      </c>
      <c r="AC1635" t="e">
        <f t="shared" ca="1" si="499"/>
        <v>#VALUE!</v>
      </c>
      <c r="AD1635" t="str" cm="1">
        <f t="array" aca="1" ref="AD1635" ca="1">IFERROR(IF((LEFT(INDIRECT("$F"&amp;$S1635),4))="GOTS",IF($G1635="Organic","GOTS_Organic_raw",(IF($G1635="Responsible","GOTS_Responsible",(IF($G1635="No Attribute (Conventional)","GOTS_conventional",(IF($G1635="Recycled Pre/Post-Consumer","GOTS_pre_post",(IF($G1635="In-Conversion","GOTS_in_conversion",(IF($G1635="Sustainably Sourced","Sustainably_sourced",(IF($G1635="Recycled pre-consumer organic","GOTS_recycled_organic",""))))))))))))),IF($G1635="Organic","Organic",(IF($G1635="Responsible","Responsible",(IF($G1635="No Attribute (Conventional)","No_Attribute_Conventional",(IF($G1635="Recycled Pre/Post-Consumer","Recycled_Pre_Post_Consumer",(IF($G1635="In-Conversion","In_Conversion",(IF($G1635="Recycled Pre-Consumer","Recycled_Pre_Consumer",(IF($G1635="Recycled Post-Consumer","Recycled_Post_Consumer",(IF($G1635="Sustainably Sourced","Sustainably_sourced",(IF($G1635="Recycled pre-consumer organic","GOTS_recycled_organic","")))))))))))))))))),"")</f>
        <v/>
      </c>
      <c r="AE1635" t="e" cm="1">
        <f t="array" aca="1" ref="AE1635" ca="1">IF($I1635="",IF(INDIRECT("$F"&amp;$S1635)="","",IF(LEFT(INDIRECT("$F"&amp;$S1635),3)="GRS","GRS_RCS_RM",IF((LEFT(INDIRECT("$F"&amp;$S1635),3))="RCS","GRS_RCS_RM",IF(INDIRECT("$F"&amp;$S1635)="OCS (No Label)","OCS_Conversion_RM",IF(LEFT(INDIRECT("$F"&amp;$S1635),3)="OCS","OCS_RM",IF(RIGHT(INDIRECT("$F"&amp;$S1635),10)="conversion","GOTS_RM_conversion",IF((LEFT(INDIRECT("$F"&amp;$S1635),4))="GOTS","GOTS_RM","Responsible_RM"))))))),"DELETERM")</f>
        <v>#VALUE!</v>
      </c>
      <c r="AF1635" t="e" cm="1">
        <f t="array" aca="1" ref="AF1635" ca="1">IF($S1635="","",INDIRECT("$Z"&amp;$S1635))</f>
        <v>#VALUE!</v>
      </c>
      <c r="AG1635" t="str">
        <f t="shared" si="500"/>
        <v/>
      </c>
      <c r="AH1635" t="str" cm="1">
        <f t="array" aca="1" ref="AH1635" ca="1">IFERROR(INDIRECT("$ag"&amp;S1635),"")</f>
        <v/>
      </c>
      <c r="AI1635" t="e" cm="1">
        <f t="array" aca="1" ref="AI1635" ca="1">INDIRECT("O"&amp;S1635)</f>
        <v>#VALUE!</v>
      </c>
      <c r="AJ1635" t="str">
        <f t="shared" si="501"/>
        <v/>
      </c>
    </row>
    <row r="1636" spans="1:36" ht="16.5" customHeight="1">
      <c r="A1636" s="129"/>
      <c r="B1636" s="134"/>
      <c r="C1636" s="135"/>
      <c r="D1636" s="146"/>
      <c r="E1636" s="146"/>
      <c r="F1636" s="135"/>
      <c r="G1636" s="147"/>
      <c r="H1636" s="147"/>
      <c r="I1636" s="147"/>
      <c r="J1636" s="147"/>
      <c r="K1636" s="38"/>
      <c r="L1636" s="143"/>
      <c r="M1636" s="143"/>
      <c r="N1636" s="61"/>
      <c r="O1636" s="314"/>
      <c r="Q1636" t="str">
        <f t="shared" si="496"/>
        <v/>
      </c>
      <c r="S1636" t="e">
        <f t="shared" ca="1" si="505"/>
        <v>#VALUE!</v>
      </c>
      <c r="T1636" t="e">
        <f t="shared" ca="1" si="502"/>
        <v>#VALUE!</v>
      </c>
      <c r="U1636">
        <f t="shared" si="506"/>
        <v>1572</v>
      </c>
      <c r="V1636">
        <v>131.083333333344</v>
      </c>
      <c r="W1636">
        <f t="shared" si="507"/>
        <v>131</v>
      </c>
      <c r="X1636" t="str" cm="1">
        <f t="array" aca="1" ref="X1636" ca="1">IFERROR(INDEX('PC&amp;PD'!$A$1:$AS$19,ROW('PC&amp;PD'!$A$19),MATCH(INDIRECT(T1636),'PC&amp;PD'!$A$1:$AS$1,0)),"")</f>
        <v/>
      </c>
      <c r="AA1636" t="str">
        <f t="shared" si="497"/>
        <v/>
      </c>
      <c r="AB1636" t="str">
        <f t="shared" si="498"/>
        <v/>
      </c>
      <c r="AC1636" t="e">
        <f t="shared" ca="1" si="499"/>
        <v>#VALUE!</v>
      </c>
      <c r="AD1636" t="str" cm="1">
        <f t="array" aca="1" ref="AD1636" ca="1">IFERROR(IF((LEFT(INDIRECT("$F"&amp;$S1636),4))="GOTS",IF($G1636="Organic","GOTS_Organic_raw",(IF($G1636="Responsible","GOTS_Responsible",(IF($G1636="No Attribute (Conventional)","GOTS_conventional",(IF($G1636="Recycled Pre/Post-Consumer","GOTS_pre_post",(IF($G1636="In-Conversion","GOTS_in_conversion",(IF($G1636="Sustainably Sourced","Sustainably_sourced",(IF($G1636="Recycled pre-consumer organic","GOTS_recycled_organic",""))))))))))))),IF($G1636="Organic","Organic",(IF($G1636="Responsible","Responsible",(IF($G1636="No Attribute (Conventional)","No_Attribute_Conventional",(IF($G1636="Recycled Pre/Post-Consumer","Recycled_Pre_Post_Consumer",(IF($G1636="In-Conversion","In_Conversion",(IF($G1636="Recycled Pre-Consumer","Recycled_Pre_Consumer",(IF($G1636="Recycled Post-Consumer","Recycled_Post_Consumer",(IF($G1636="Sustainably Sourced","Sustainably_sourced",(IF($G1636="Recycled pre-consumer organic","GOTS_recycled_organic","")))))))))))))))))),"")</f>
        <v/>
      </c>
      <c r="AE1636" t="e" cm="1">
        <f t="array" aca="1" ref="AE1636" ca="1">IF($I1636="",IF(INDIRECT("$F"&amp;$S1636)="","",IF(LEFT(INDIRECT("$F"&amp;$S1636),3)="GRS","GRS_RCS_RM",IF((LEFT(INDIRECT("$F"&amp;$S1636),3))="RCS","GRS_RCS_RM",IF(INDIRECT("$F"&amp;$S1636)="OCS (No Label)","OCS_Conversion_RM",IF(LEFT(INDIRECT("$F"&amp;$S1636),3)="OCS","OCS_RM",IF(RIGHT(INDIRECT("$F"&amp;$S1636),10)="conversion","GOTS_RM_conversion",IF((LEFT(INDIRECT("$F"&amp;$S1636),4))="GOTS","GOTS_RM","Responsible_RM"))))))),"DELETERM")</f>
        <v>#VALUE!</v>
      </c>
      <c r="AF1636" t="e" cm="1">
        <f t="array" aca="1" ref="AF1636" ca="1">IF($S1636="","",INDIRECT("$Z"&amp;$S1636))</f>
        <v>#VALUE!</v>
      </c>
      <c r="AG1636" t="str">
        <f t="shared" si="500"/>
        <v/>
      </c>
      <c r="AH1636" t="str" cm="1">
        <f t="array" aca="1" ref="AH1636" ca="1">IFERROR(INDIRECT("$ag"&amp;S1636),"")</f>
        <v/>
      </c>
      <c r="AI1636" t="e" cm="1">
        <f t="array" aca="1" ref="AI1636" ca="1">INDIRECT("O"&amp;S1636)</f>
        <v>#VALUE!</v>
      </c>
      <c r="AJ1636" t="str">
        <f t="shared" si="501"/>
        <v/>
      </c>
    </row>
    <row r="1637" spans="1:36" ht="16.5" customHeight="1">
      <c r="A1637" s="129"/>
      <c r="B1637" s="134"/>
      <c r="C1637" s="135"/>
      <c r="D1637" s="146"/>
      <c r="E1637" s="146"/>
      <c r="F1637" s="135"/>
      <c r="G1637" s="147"/>
      <c r="H1637" s="147"/>
      <c r="I1637" s="147"/>
      <c r="J1637" s="147"/>
      <c r="K1637" s="38"/>
      <c r="L1637" s="143"/>
      <c r="M1637" s="143"/>
      <c r="N1637" s="61"/>
      <c r="O1637" s="314"/>
      <c r="Q1637" t="str">
        <f t="shared" si="496"/>
        <v/>
      </c>
      <c r="S1637" t="e">
        <f t="shared" ca="1" si="505"/>
        <v>#VALUE!</v>
      </c>
      <c r="T1637" t="e">
        <f t="shared" ca="1" si="502"/>
        <v>#VALUE!</v>
      </c>
      <c r="U1637">
        <f t="shared" si="506"/>
        <v>1572</v>
      </c>
      <c r="V1637">
        <v>131.166666666677</v>
      </c>
      <c r="W1637">
        <f t="shared" si="507"/>
        <v>131</v>
      </c>
      <c r="X1637" t="str" cm="1">
        <f t="array" aca="1" ref="X1637" ca="1">IFERROR(INDEX('PC&amp;PD'!$A$1:$AS$19,ROW('PC&amp;PD'!$A$19),MATCH(INDIRECT(T1637),'PC&amp;PD'!$A$1:$AS$1,0)),"")</f>
        <v/>
      </c>
      <c r="AA1637" t="str">
        <f t="shared" si="497"/>
        <v/>
      </c>
      <c r="AB1637" t="str">
        <f t="shared" si="498"/>
        <v/>
      </c>
      <c r="AC1637" t="e">
        <f t="shared" ca="1" si="499"/>
        <v>#VALUE!</v>
      </c>
      <c r="AD1637" t="str" cm="1">
        <f t="array" aca="1" ref="AD1637" ca="1">IFERROR(IF((LEFT(INDIRECT("$F"&amp;$S1637),4))="GOTS",IF($G1637="Organic","GOTS_Organic_raw",(IF($G1637="Responsible","GOTS_Responsible",(IF($G1637="No Attribute (Conventional)","GOTS_conventional",(IF($G1637="Recycled Pre/Post-Consumer","GOTS_pre_post",(IF($G1637="In-Conversion","GOTS_in_conversion",(IF($G1637="Sustainably Sourced","Sustainably_sourced",(IF($G1637="Recycled pre-consumer organic","GOTS_recycled_organic",""))))))))))))),IF($G1637="Organic","Organic",(IF($G1637="Responsible","Responsible",(IF($G1637="No Attribute (Conventional)","No_Attribute_Conventional",(IF($G1637="Recycled Pre/Post-Consumer","Recycled_Pre_Post_Consumer",(IF($G1637="In-Conversion","In_Conversion",(IF($G1637="Recycled Pre-Consumer","Recycled_Pre_Consumer",(IF($G1637="Recycled Post-Consumer","Recycled_Post_Consumer",(IF($G1637="Sustainably Sourced","Sustainably_sourced",(IF($G1637="Recycled pre-consumer organic","GOTS_recycled_organic","")))))))))))))))))),"")</f>
        <v/>
      </c>
      <c r="AE1637" t="e" cm="1">
        <f t="array" aca="1" ref="AE1637" ca="1">IF($I1637="",IF(INDIRECT("$F"&amp;$S1637)="","",IF(LEFT(INDIRECT("$F"&amp;$S1637),3)="GRS","GRS_RCS_RM",IF((LEFT(INDIRECT("$F"&amp;$S1637),3))="RCS","GRS_RCS_RM",IF(INDIRECT("$F"&amp;$S1637)="OCS (No Label)","OCS_Conversion_RM",IF(LEFT(INDIRECT("$F"&amp;$S1637),3)="OCS","OCS_RM",IF(RIGHT(INDIRECT("$F"&amp;$S1637),10)="conversion","GOTS_RM_conversion",IF((LEFT(INDIRECT("$F"&amp;$S1637),4))="GOTS","GOTS_RM","Responsible_RM"))))))),"DELETERM")</f>
        <v>#VALUE!</v>
      </c>
      <c r="AF1637" t="e" cm="1">
        <f t="array" aca="1" ref="AF1637" ca="1">IF($S1637="","",INDIRECT("$Z"&amp;$S1637))</f>
        <v>#VALUE!</v>
      </c>
      <c r="AG1637" t="str">
        <f t="shared" si="500"/>
        <v/>
      </c>
      <c r="AH1637" t="str" cm="1">
        <f t="array" aca="1" ref="AH1637" ca="1">IFERROR(INDIRECT("$ag"&amp;S1637),"")</f>
        <v/>
      </c>
      <c r="AI1637" t="e" cm="1">
        <f t="array" aca="1" ref="AI1637" ca="1">INDIRECT("O"&amp;S1637)</f>
        <v>#VALUE!</v>
      </c>
      <c r="AJ1637" t="str">
        <f t="shared" si="501"/>
        <v/>
      </c>
    </row>
    <row r="1638" spans="1:36" ht="16.5" customHeight="1">
      <c r="A1638" s="129"/>
      <c r="B1638" s="134"/>
      <c r="C1638" s="135"/>
      <c r="D1638" s="146"/>
      <c r="E1638" s="146"/>
      <c r="F1638" s="135"/>
      <c r="G1638" s="147"/>
      <c r="H1638" s="147"/>
      <c r="I1638" s="147"/>
      <c r="J1638" s="147"/>
      <c r="K1638" s="38"/>
      <c r="L1638" s="143"/>
      <c r="M1638" s="143"/>
      <c r="N1638" s="61"/>
      <c r="O1638" s="314"/>
      <c r="Q1638" t="str">
        <f t="shared" si="496"/>
        <v/>
      </c>
      <c r="S1638" t="e">
        <f t="shared" ca="1" si="505"/>
        <v>#VALUE!</v>
      </c>
      <c r="T1638" t="e">
        <f t="shared" ca="1" si="502"/>
        <v>#VALUE!</v>
      </c>
      <c r="U1638">
        <f t="shared" si="506"/>
        <v>1572</v>
      </c>
      <c r="V1638">
        <v>131.25000000001</v>
      </c>
      <c r="W1638">
        <f t="shared" si="507"/>
        <v>131</v>
      </c>
      <c r="X1638" t="str" cm="1">
        <f t="array" aca="1" ref="X1638" ca="1">IFERROR(INDEX('PC&amp;PD'!$A$1:$AS$19,ROW('PC&amp;PD'!$A$19),MATCH(INDIRECT(T1638),'PC&amp;PD'!$A$1:$AS$1,0)),"")</f>
        <v/>
      </c>
      <c r="AA1638" t="str">
        <f t="shared" si="497"/>
        <v/>
      </c>
      <c r="AB1638" t="str">
        <f t="shared" si="498"/>
        <v/>
      </c>
      <c r="AC1638" t="e">
        <f t="shared" ca="1" si="499"/>
        <v>#VALUE!</v>
      </c>
      <c r="AD1638" t="str" cm="1">
        <f t="array" aca="1" ref="AD1638" ca="1">IFERROR(IF((LEFT(INDIRECT("$F"&amp;$S1638),4))="GOTS",IF($G1638="Organic","GOTS_Organic_raw",(IF($G1638="Responsible","GOTS_Responsible",(IF($G1638="No Attribute (Conventional)","GOTS_conventional",(IF($G1638="Recycled Pre/Post-Consumer","GOTS_pre_post",(IF($G1638="In-Conversion","GOTS_in_conversion",(IF($G1638="Sustainably Sourced","Sustainably_sourced",(IF($G1638="Recycled pre-consumer organic","GOTS_recycled_organic",""))))))))))))),IF($G1638="Organic","Organic",(IF($G1638="Responsible","Responsible",(IF($G1638="No Attribute (Conventional)","No_Attribute_Conventional",(IF($G1638="Recycled Pre/Post-Consumer","Recycled_Pre_Post_Consumer",(IF($G1638="In-Conversion","In_Conversion",(IF($G1638="Recycled Pre-Consumer","Recycled_Pre_Consumer",(IF($G1638="Recycled Post-Consumer","Recycled_Post_Consumer",(IF($G1638="Sustainably Sourced","Sustainably_sourced",(IF($G1638="Recycled pre-consumer organic","GOTS_recycled_organic","")))))))))))))))))),"")</f>
        <v/>
      </c>
      <c r="AE1638" t="e" cm="1">
        <f t="array" aca="1" ref="AE1638" ca="1">IF($I1638="",IF(INDIRECT("$F"&amp;$S1638)="","",IF(LEFT(INDIRECT("$F"&amp;$S1638),3)="GRS","GRS_RCS_RM",IF((LEFT(INDIRECT("$F"&amp;$S1638),3))="RCS","GRS_RCS_RM",IF(INDIRECT("$F"&amp;$S1638)="OCS (No Label)","OCS_Conversion_RM",IF(LEFT(INDIRECT("$F"&amp;$S1638),3)="OCS","OCS_RM",IF(RIGHT(INDIRECT("$F"&amp;$S1638),10)="conversion","GOTS_RM_conversion",IF((LEFT(INDIRECT("$F"&amp;$S1638),4))="GOTS","GOTS_RM","Responsible_RM"))))))),"DELETERM")</f>
        <v>#VALUE!</v>
      </c>
      <c r="AF1638" t="e" cm="1">
        <f t="array" aca="1" ref="AF1638" ca="1">IF($S1638="","",INDIRECT("$Z"&amp;$S1638))</f>
        <v>#VALUE!</v>
      </c>
      <c r="AG1638" t="str">
        <f t="shared" si="500"/>
        <v/>
      </c>
      <c r="AH1638" t="str" cm="1">
        <f t="array" aca="1" ref="AH1638" ca="1">IFERROR(INDIRECT("$ag"&amp;S1638),"")</f>
        <v/>
      </c>
      <c r="AI1638" t="e" cm="1">
        <f t="array" aca="1" ref="AI1638" ca="1">INDIRECT("O"&amp;S1638)</f>
        <v>#VALUE!</v>
      </c>
      <c r="AJ1638" t="str">
        <f t="shared" si="501"/>
        <v/>
      </c>
    </row>
    <row r="1639" spans="1:36" ht="16.5" customHeight="1">
      <c r="A1639" s="129"/>
      <c r="B1639" s="134"/>
      <c r="C1639" s="135"/>
      <c r="D1639" s="146"/>
      <c r="E1639" s="146"/>
      <c r="F1639" s="135"/>
      <c r="G1639" s="147"/>
      <c r="H1639" s="147"/>
      <c r="I1639" s="147"/>
      <c r="J1639" s="147"/>
      <c r="K1639" s="38"/>
      <c r="L1639" s="143"/>
      <c r="M1639" s="143"/>
      <c r="N1639" s="61"/>
      <c r="O1639" s="314"/>
      <c r="Q1639" t="str">
        <f t="shared" si="496"/>
        <v/>
      </c>
      <c r="S1639" t="e">
        <f t="shared" ca="1" si="505"/>
        <v>#VALUE!</v>
      </c>
      <c r="T1639" t="e">
        <f t="shared" ca="1" si="502"/>
        <v>#VALUE!</v>
      </c>
      <c r="U1639">
        <f t="shared" si="506"/>
        <v>1572</v>
      </c>
      <c r="V1639">
        <v>131.333333333344</v>
      </c>
      <c r="W1639">
        <f t="shared" si="507"/>
        <v>131</v>
      </c>
      <c r="X1639" t="str" cm="1">
        <f t="array" aca="1" ref="X1639" ca="1">IFERROR(INDEX('PC&amp;PD'!$A$1:$AS$19,ROW('PC&amp;PD'!$A$19),MATCH(INDIRECT(T1639),'PC&amp;PD'!$A$1:$AS$1,0)),"")</f>
        <v/>
      </c>
      <c r="AA1639" t="str">
        <f t="shared" si="497"/>
        <v/>
      </c>
      <c r="AB1639" t="str">
        <f t="shared" si="498"/>
        <v/>
      </c>
      <c r="AC1639" t="e">
        <f t="shared" ca="1" si="499"/>
        <v>#VALUE!</v>
      </c>
      <c r="AD1639" t="str" cm="1">
        <f t="array" aca="1" ref="AD1639" ca="1">IFERROR(IF((LEFT(INDIRECT("$F"&amp;$S1639),4))="GOTS",IF($G1639="Organic","GOTS_Organic_raw",(IF($G1639="Responsible","GOTS_Responsible",(IF($G1639="No Attribute (Conventional)","GOTS_conventional",(IF($G1639="Recycled Pre/Post-Consumer","GOTS_pre_post",(IF($G1639="In-Conversion","GOTS_in_conversion",(IF($G1639="Sustainably Sourced","Sustainably_sourced",(IF($G1639="Recycled pre-consumer organic","GOTS_recycled_organic",""))))))))))))),IF($G1639="Organic","Organic",(IF($G1639="Responsible","Responsible",(IF($G1639="No Attribute (Conventional)","No_Attribute_Conventional",(IF($G1639="Recycled Pre/Post-Consumer","Recycled_Pre_Post_Consumer",(IF($G1639="In-Conversion","In_Conversion",(IF($G1639="Recycled Pre-Consumer","Recycled_Pre_Consumer",(IF($G1639="Recycled Post-Consumer","Recycled_Post_Consumer",(IF($G1639="Sustainably Sourced","Sustainably_sourced",(IF($G1639="Recycled pre-consumer organic","GOTS_recycled_organic","")))))))))))))))))),"")</f>
        <v/>
      </c>
      <c r="AE1639" t="e" cm="1">
        <f t="array" aca="1" ref="AE1639" ca="1">IF($I1639="",IF(INDIRECT("$F"&amp;$S1639)="","",IF(LEFT(INDIRECT("$F"&amp;$S1639),3)="GRS","GRS_RCS_RM",IF((LEFT(INDIRECT("$F"&amp;$S1639),3))="RCS","GRS_RCS_RM",IF(INDIRECT("$F"&amp;$S1639)="OCS (No Label)","OCS_Conversion_RM",IF(LEFT(INDIRECT("$F"&amp;$S1639),3)="OCS","OCS_RM",IF(RIGHT(INDIRECT("$F"&amp;$S1639),10)="conversion","GOTS_RM_conversion",IF((LEFT(INDIRECT("$F"&amp;$S1639),4))="GOTS","GOTS_RM","Responsible_RM"))))))),"DELETERM")</f>
        <v>#VALUE!</v>
      </c>
      <c r="AF1639" t="e" cm="1">
        <f t="array" aca="1" ref="AF1639" ca="1">IF($S1639="","",INDIRECT("$Z"&amp;$S1639))</f>
        <v>#VALUE!</v>
      </c>
      <c r="AG1639" t="str">
        <f t="shared" si="500"/>
        <v/>
      </c>
      <c r="AH1639" t="str" cm="1">
        <f t="array" aca="1" ref="AH1639" ca="1">IFERROR(INDIRECT("$ag"&amp;S1639),"")</f>
        <v/>
      </c>
      <c r="AI1639" t="e" cm="1">
        <f t="array" aca="1" ref="AI1639" ca="1">INDIRECT("O"&amp;S1639)</f>
        <v>#VALUE!</v>
      </c>
      <c r="AJ1639" t="str">
        <f t="shared" si="501"/>
        <v/>
      </c>
    </row>
    <row r="1640" spans="1:36" ht="16.5" customHeight="1">
      <c r="A1640" s="129"/>
      <c r="B1640" s="134"/>
      <c r="C1640" s="135"/>
      <c r="D1640" s="146"/>
      <c r="E1640" s="146"/>
      <c r="F1640" s="135"/>
      <c r="G1640" s="147"/>
      <c r="H1640" s="147"/>
      <c r="I1640" s="147"/>
      <c r="J1640" s="147"/>
      <c r="K1640" s="38"/>
      <c r="L1640" s="143"/>
      <c r="M1640" s="143"/>
      <c r="N1640" s="61"/>
      <c r="O1640" s="314"/>
      <c r="Q1640" t="str">
        <f t="shared" si="496"/>
        <v/>
      </c>
      <c r="S1640" t="e">
        <f t="shared" ca="1" si="505"/>
        <v>#VALUE!</v>
      </c>
      <c r="T1640" t="e">
        <f t="shared" ca="1" si="502"/>
        <v>#VALUE!</v>
      </c>
      <c r="U1640">
        <f t="shared" si="506"/>
        <v>1572</v>
      </c>
      <c r="V1640">
        <v>131.416666666677</v>
      </c>
      <c r="W1640">
        <f t="shared" si="507"/>
        <v>131</v>
      </c>
      <c r="X1640" t="str" cm="1">
        <f t="array" aca="1" ref="X1640" ca="1">IFERROR(INDEX('PC&amp;PD'!$A$1:$AS$19,ROW('PC&amp;PD'!$A$19),MATCH(INDIRECT(T1640),'PC&amp;PD'!$A$1:$AS$1,0)),"")</f>
        <v/>
      </c>
      <c r="AA1640" t="str">
        <f t="shared" si="497"/>
        <v/>
      </c>
      <c r="AB1640" t="str">
        <f t="shared" si="498"/>
        <v/>
      </c>
      <c r="AC1640" t="e">
        <f t="shared" ca="1" si="499"/>
        <v>#VALUE!</v>
      </c>
      <c r="AD1640" t="str" cm="1">
        <f t="array" aca="1" ref="AD1640" ca="1">IFERROR(IF((LEFT(INDIRECT("$F"&amp;$S1640),4))="GOTS",IF($G1640="Organic","GOTS_Organic_raw",(IF($G1640="Responsible","GOTS_Responsible",(IF($G1640="No Attribute (Conventional)","GOTS_conventional",(IF($G1640="Recycled Pre/Post-Consumer","GOTS_pre_post",(IF($G1640="In-Conversion","GOTS_in_conversion",(IF($G1640="Sustainably Sourced","Sustainably_sourced",(IF($G1640="Recycled pre-consumer organic","GOTS_recycled_organic",""))))))))))))),IF($G1640="Organic","Organic",(IF($G1640="Responsible","Responsible",(IF($G1640="No Attribute (Conventional)","No_Attribute_Conventional",(IF($G1640="Recycled Pre/Post-Consumer","Recycled_Pre_Post_Consumer",(IF($G1640="In-Conversion","In_Conversion",(IF($G1640="Recycled Pre-Consumer","Recycled_Pre_Consumer",(IF($G1640="Recycled Post-Consumer","Recycled_Post_Consumer",(IF($G1640="Sustainably Sourced","Sustainably_sourced",(IF($G1640="Recycled pre-consumer organic","GOTS_recycled_organic","")))))))))))))))))),"")</f>
        <v/>
      </c>
      <c r="AE1640" t="e" cm="1">
        <f t="array" aca="1" ref="AE1640" ca="1">IF($I1640="",IF(INDIRECT("$F"&amp;$S1640)="","",IF(LEFT(INDIRECT("$F"&amp;$S1640),3)="GRS","GRS_RCS_RM",IF((LEFT(INDIRECT("$F"&amp;$S1640),3))="RCS","GRS_RCS_RM",IF(INDIRECT("$F"&amp;$S1640)="OCS (No Label)","OCS_Conversion_RM",IF(LEFT(INDIRECT("$F"&amp;$S1640),3)="OCS","OCS_RM",IF(RIGHT(INDIRECT("$F"&amp;$S1640),10)="conversion","GOTS_RM_conversion",IF((LEFT(INDIRECT("$F"&amp;$S1640),4))="GOTS","GOTS_RM","Responsible_RM"))))))),"DELETERM")</f>
        <v>#VALUE!</v>
      </c>
      <c r="AF1640" t="e" cm="1">
        <f t="array" aca="1" ref="AF1640" ca="1">IF($S1640="","",INDIRECT("$Z"&amp;$S1640))</f>
        <v>#VALUE!</v>
      </c>
      <c r="AG1640" t="str">
        <f t="shared" si="500"/>
        <v/>
      </c>
      <c r="AH1640" t="str" cm="1">
        <f t="array" aca="1" ref="AH1640" ca="1">IFERROR(INDIRECT("$ag"&amp;S1640),"")</f>
        <v/>
      </c>
      <c r="AI1640" t="e" cm="1">
        <f t="array" aca="1" ref="AI1640" ca="1">INDIRECT("O"&amp;S1640)</f>
        <v>#VALUE!</v>
      </c>
      <c r="AJ1640" t="str">
        <f t="shared" si="501"/>
        <v/>
      </c>
    </row>
    <row r="1641" spans="1:36" ht="16.5" customHeight="1">
      <c r="A1641" s="130"/>
      <c r="B1641" s="136"/>
      <c r="C1641" s="137"/>
      <c r="D1641" s="146"/>
      <c r="E1641" s="146"/>
      <c r="F1641" s="137"/>
      <c r="G1641" s="147"/>
      <c r="H1641" s="147"/>
      <c r="I1641" s="147"/>
      <c r="J1641" s="147"/>
      <c r="K1641" s="38"/>
      <c r="L1641" s="144"/>
      <c r="M1641" s="144"/>
      <c r="N1641" s="61"/>
      <c r="O1641" s="314"/>
      <c r="Q1641" t="str">
        <f t="shared" si="496"/>
        <v/>
      </c>
      <c r="S1641" t="e">
        <f t="shared" ca="1" si="505"/>
        <v>#VALUE!</v>
      </c>
      <c r="T1641" t="e">
        <f t="shared" ca="1" si="502"/>
        <v>#VALUE!</v>
      </c>
      <c r="U1641">
        <f t="shared" si="506"/>
        <v>1572</v>
      </c>
      <c r="V1641">
        <v>131.50000000001</v>
      </c>
      <c r="W1641">
        <f t="shared" si="507"/>
        <v>131</v>
      </c>
      <c r="X1641" t="str" cm="1">
        <f t="array" aca="1" ref="X1641" ca="1">IFERROR(INDEX('PC&amp;PD'!$A$1:$AS$19,ROW('PC&amp;PD'!$A$19),MATCH(INDIRECT(T1641),'PC&amp;PD'!$A$1:$AS$1,0)),"")</f>
        <v/>
      </c>
      <c r="AA1641" t="str">
        <f t="shared" si="497"/>
        <v/>
      </c>
      <c r="AB1641" t="str">
        <f t="shared" si="498"/>
        <v/>
      </c>
      <c r="AC1641" t="e">
        <f t="shared" ca="1" si="499"/>
        <v>#VALUE!</v>
      </c>
      <c r="AD1641" t="str" cm="1">
        <f t="array" aca="1" ref="AD1641" ca="1">IFERROR(IF((LEFT(INDIRECT("$F"&amp;$S1641),4))="GOTS",IF($G1641="Organic","GOTS_Organic_raw",(IF($G1641="Responsible","GOTS_Responsible",(IF($G1641="No Attribute (Conventional)","GOTS_conventional",(IF($G1641="Recycled Pre/Post-Consumer","GOTS_pre_post",(IF($G1641="In-Conversion","GOTS_in_conversion",(IF($G1641="Sustainably Sourced","Sustainably_sourced",(IF($G1641="Recycled pre-consumer organic","GOTS_recycled_organic",""))))))))))))),IF($G1641="Organic","Organic",(IF($G1641="Responsible","Responsible",(IF($G1641="No Attribute (Conventional)","No_Attribute_Conventional",(IF($G1641="Recycled Pre/Post-Consumer","Recycled_Pre_Post_Consumer",(IF($G1641="In-Conversion","In_Conversion",(IF($G1641="Recycled Pre-Consumer","Recycled_Pre_Consumer",(IF($G1641="Recycled Post-Consumer","Recycled_Post_Consumer",(IF($G1641="Sustainably Sourced","Sustainably_sourced",(IF($G1641="Recycled pre-consumer organic","GOTS_recycled_organic","")))))))))))))))))),"")</f>
        <v/>
      </c>
      <c r="AE1641" t="e" cm="1">
        <f t="array" aca="1" ref="AE1641" ca="1">IF($I1641="",IF(INDIRECT("$F"&amp;$S1641)="","",IF(LEFT(INDIRECT("$F"&amp;$S1641),3)="GRS","GRS_RCS_RM",IF((LEFT(INDIRECT("$F"&amp;$S1641),3))="RCS","GRS_RCS_RM",IF(INDIRECT("$F"&amp;$S1641)="OCS (No Label)","OCS_Conversion_RM",IF(LEFT(INDIRECT("$F"&amp;$S1641),3)="OCS","OCS_RM",IF(RIGHT(INDIRECT("$F"&amp;$S1641),10)="conversion","GOTS_RM_conversion",IF((LEFT(INDIRECT("$F"&amp;$S1641),4))="GOTS","GOTS_RM","Responsible_RM"))))))),"DELETERM")</f>
        <v>#VALUE!</v>
      </c>
      <c r="AF1641" t="e" cm="1">
        <f t="array" aca="1" ref="AF1641" ca="1">IF($S1641="","",INDIRECT("$Z"&amp;$S1641))</f>
        <v>#VALUE!</v>
      </c>
      <c r="AG1641" t="str">
        <f t="shared" si="500"/>
        <v/>
      </c>
      <c r="AH1641" t="str" cm="1">
        <f t="array" aca="1" ref="AH1641" ca="1">IFERROR(INDIRECT("$ag"&amp;S1641),"")</f>
        <v/>
      </c>
      <c r="AI1641" t="e" cm="1">
        <f t="array" aca="1" ref="AI1641" ca="1">INDIRECT("O"&amp;S1641)</f>
        <v>#VALUE!</v>
      </c>
      <c r="AJ1641" t="str">
        <f t="shared" si="501"/>
        <v/>
      </c>
    </row>
    <row r="1642" spans="1:36" ht="16.5" customHeight="1">
      <c r="A1642" s="130"/>
      <c r="B1642" s="136"/>
      <c r="C1642" s="137"/>
      <c r="D1642" s="146"/>
      <c r="E1642" s="146"/>
      <c r="F1642" s="137"/>
      <c r="G1642" s="147"/>
      <c r="H1642" s="147"/>
      <c r="I1642" s="147"/>
      <c r="J1642" s="147"/>
      <c r="K1642" s="38"/>
      <c r="L1642" s="144"/>
      <c r="M1642" s="144"/>
      <c r="N1642" s="61"/>
      <c r="O1642" s="314"/>
      <c r="Q1642" t="str">
        <f t="shared" si="496"/>
        <v/>
      </c>
      <c r="S1642" t="e">
        <f t="shared" ca="1" si="505"/>
        <v>#VALUE!</v>
      </c>
      <c r="T1642" t="e">
        <f t="shared" ca="1" si="502"/>
        <v>#VALUE!</v>
      </c>
      <c r="U1642">
        <f t="shared" si="506"/>
        <v>1572</v>
      </c>
      <c r="V1642">
        <v>131.583333333344</v>
      </c>
      <c r="W1642">
        <f t="shared" si="507"/>
        <v>131</v>
      </c>
      <c r="X1642" t="str" cm="1">
        <f t="array" aca="1" ref="X1642" ca="1">IFERROR(INDEX('PC&amp;PD'!$A$1:$AS$19,ROW('PC&amp;PD'!$A$19),MATCH(INDIRECT(T1642),'PC&amp;PD'!$A$1:$AS$1,0)),"")</f>
        <v/>
      </c>
      <c r="AA1642" t="str">
        <f t="shared" si="497"/>
        <v/>
      </c>
      <c r="AB1642" t="str">
        <f t="shared" si="498"/>
        <v/>
      </c>
      <c r="AC1642" t="e">
        <f t="shared" ca="1" si="499"/>
        <v>#VALUE!</v>
      </c>
      <c r="AD1642" t="str" cm="1">
        <f t="array" aca="1" ref="AD1642" ca="1">IFERROR(IF((LEFT(INDIRECT("$F"&amp;$S1642),4))="GOTS",IF($G1642="Organic","GOTS_Organic_raw",(IF($G1642="Responsible","GOTS_Responsible",(IF($G1642="No Attribute (Conventional)","GOTS_conventional",(IF($G1642="Recycled Pre/Post-Consumer","GOTS_pre_post",(IF($G1642="In-Conversion","GOTS_in_conversion",(IF($G1642="Sustainably Sourced","Sustainably_sourced",(IF($G1642="Recycled pre-consumer organic","GOTS_recycled_organic",""))))))))))))),IF($G1642="Organic","Organic",(IF($G1642="Responsible","Responsible",(IF($G1642="No Attribute (Conventional)","No_Attribute_Conventional",(IF($G1642="Recycled Pre/Post-Consumer","Recycled_Pre_Post_Consumer",(IF($G1642="In-Conversion","In_Conversion",(IF($G1642="Recycled Pre-Consumer","Recycled_Pre_Consumer",(IF($G1642="Recycled Post-Consumer","Recycled_Post_Consumer",(IF($G1642="Sustainably Sourced","Sustainably_sourced",(IF($G1642="Recycled pre-consumer organic","GOTS_recycled_organic","")))))))))))))))))),"")</f>
        <v/>
      </c>
      <c r="AE1642" t="e" cm="1">
        <f t="array" aca="1" ref="AE1642" ca="1">IF($I1642="",IF(INDIRECT("$F"&amp;$S1642)="","",IF(LEFT(INDIRECT("$F"&amp;$S1642),3)="GRS","GRS_RCS_RM",IF((LEFT(INDIRECT("$F"&amp;$S1642),3))="RCS","GRS_RCS_RM",IF(INDIRECT("$F"&amp;$S1642)="OCS (No Label)","OCS_Conversion_RM",IF(LEFT(INDIRECT("$F"&amp;$S1642),3)="OCS","OCS_RM",IF(RIGHT(INDIRECT("$F"&amp;$S1642),10)="conversion","GOTS_RM_conversion",IF((LEFT(INDIRECT("$F"&amp;$S1642),4))="GOTS","GOTS_RM","Responsible_RM"))))))),"DELETERM")</f>
        <v>#VALUE!</v>
      </c>
      <c r="AF1642" t="e" cm="1">
        <f t="array" aca="1" ref="AF1642" ca="1">IF($S1642="","",INDIRECT("$Z"&amp;$S1642))</f>
        <v>#VALUE!</v>
      </c>
      <c r="AG1642" t="str">
        <f t="shared" si="500"/>
        <v/>
      </c>
      <c r="AH1642" t="str" cm="1">
        <f t="array" aca="1" ref="AH1642" ca="1">IFERROR(INDIRECT("$ag"&amp;S1642),"")</f>
        <v/>
      </c>
      <c r="AI1642" t="e" cm="1">
        <f t="array" aca="1" ref="AI1642" ca="1">INDIRECT("O"&amp;S1642)</f>
        <v>#VALUE!</v>
      </c>
      <c r="AJ1642" t="str">
        <f t="shared" si="501"/>
        <v/>
      </c>
    </row>
    <row r="1643" spans="1:36" ht="16.5" customHeight="1">
      <c r="A1643" s="130"/>
      <c r="B1643" s="136"/>
      <c r="C1643" s="137"/>
      <c r="D1643" s="146"/>
      <c r="E1643" s="146"/>
      <c r="F1643" s="137"/>
      <c r="G1643" s="147"/>
      <c r="H1643" s="147"/>
      <c r="I1643" s="147"/>
      <c r="J1643" s="147"/>
      <c r="K1643" s="38"/>
      <c r="L1643" s="144"/>
      <c r="M1643" s="144"/>
      <c r="N1643" s="61"/>
      <c r="O1643" s="314"/>
      <c r="Q1643" t="str">
        <f t="shared" si="496"/>
        <v/>
      </c>
      <c r="S1643" t="e">
        <f t="shared" ca="1" si="505"/>
        <v>#VALUE!</v>
      </c>
      <c r="T1643" t="e">
        <f t="shared" ca="1" si="502"/>
        <v>#VALUE!</v>
      </c>
      <c r="U1643">
        <f t="shared" si="506"/>
        <v>1572</v>
      </c>
      <c r="V1643">
        <v>131.666666666677</v>
      </c>
      <c r="W1643">
        <f t="shared" si="507"/>
        <v>131</v>
      </c>
      <c r="X1643" t="str" cm="1">
        <f t="array" aca="1" ref="X1643" ca="1">IFERROR(INDEX('PC&amp;PD'!$A$1:$AS$19,ROW('PC&amp;PD'!$A$19),MATCH(INDIRECT(T1643),'PC&amp;PD'!$A$1:$AS$1,0)),"")</f>
        <v/>
      </c>
      <c r="AA1643" t="str">
        <f t="shared" si="497"/>
        <v/>
      </c>
      <c r="AB1643" t="str">
        <f t="shared" si="498"/>
        <v/>
      </c>
      <c r="AC1643" t="e">
        <f t="shared" ca="1" si="499"/>
        <v>#VALUE!</v>
      </c>
      <c r="AD1643" t="str" cm="1">
        <f t="array" aca="1" ref="AD1643" ca="1">IFERROR(IF((LEFT(INDIRECT("$F"&amp;$S1643),4))="GOTS",IF($G1643="Organic","GOTS_Organic_raw",(IF($G1643="Responsible","GOTS_Responsible",(IF($G1643="No Attribute (Conventional)","GOTS_conventional",(IF($G1643="Recycled Pre/Post-Consumer","GOTS_pre_post",(IF($G1643="In-Conversion","GOTS_in_conversion",(IF($G1643="Sustainably Sourced","Sustainably_sourced",(IF($G1643="Recycled pre-consumer organic","GOTS_recycled_organic",""))))))))))))),IF($G1643="Organic","Organic",(IF($G1643="Responsible","Responsible",(IF($G1643="No Attribute (Conventional)","No_Attribute_Conventional",(IF($G1643="Recycled Pre/Post-Consumer","Recycled_Pre_Post_Consumer",(IF($G1643="In-Conversion","In_Conversion",(IF($G1643="Recycled Pre-Consumer","Recycled_Pre_Consumer",(IF($G1643="Recycled Post-Consumer","Recycled_Post_Consumer",(IF($G1643="Sustainably Sourced","Sustainably_sourced",(IF($G1643="Recycled pre-consumer organic","GOTS_recycled_organic","")))))))))))))))))),"")</f>
        <v/>
      </c>
      <c r="AE1643" t="e" cm="1">
        <f t="array" aca="1" ref="AE1643" ca="1">IF($I1643="",IF(INDIRECT("$F"&amp;$S1643)="","",IF(LEFT(INDIRECT("$F"&amp;$S1643),3)="GRS","GRS_RCS_RM",IF((LEFT(INDIRECT("$F"&amp;$S1643),3))="RCS","GRS_RCS_RM",IF(INDIRECT("$F"&amp;$S1643)="OCS (No Label)","OCS_Conversion_RM",IF(LEFT(INDIRECT("$F"&amp;$S1643),3)="OCS","OCS_RM",IF(RIGHT(INDIRECT("$F"&amp;$S1643),10)="conversion","GOTS_RM_conversion",IF((LEFT(INDIRECT("$F"&amp;$S1643),4))="GOTS","GOTS_RM","Responsible_RM"))))))),"DELETERM")</f>
        <v>#VALUE!</v>
      </c>
      <c r="AF1643" t="e" cm="1">
        <f t="array" aca="1" ref="AF1643" ca="1">IF($S1643="","",INDIRECT("$Z"&amp;$S1643))</f>
        <v>#VALUE!</v>
      </c>
      <c r="AG1643" t="str">
        <f t="shared" si="500"/>
        <v/>
      </c>
      <c r="AH1643" t="str" cm="1">
        <f t="array" aca="1" ref="AH1643" ca="1">IFERROR(INDIRECT("$ag"&amp;S1643),"")</f>
        <v/>
      </c>
      <c r="AI1643" t="e" cm="1">
        <f t="array" aca="1" ref="AI1643" ca="1">INDIRECT("O"&amp;S1643)</f>
        <v>#VALUE!</v>
      </c>
      <c r="AJ1643" t="str">
        <f t="shared" si="501"/>
        <v/>
      </c>
    </row>
    <row r="1644" spans="1:36" ht="16.5" customHeight="1">
      <c r="A1644" s="130"/>
      <c r="B1644" s="136"/>
      <c r="C1644" s="137"/>
      <c r="D1644" s="146"/>
      <c r="E1644" s="146"/>
      <c r="F1644" s="137"/>
      <c r="G1644" s="147"/>
      <c r="H1644" s="147"/>
      <c r="I1644" s="147"/>
      <c r="J1644" s="147"/>
      <c r="K1644" s="38"/>
      <c r="L1644" s="144"/>
      <c r="M1644" s="144"/>
      <c r="N1644" s="61"/>
      <c r="O1644" s="314"/>
      <c r="Q1644" t="str">
        <f t="shared" si="496"/>
        <v/>
      </c>
      <c r="S1644" t="e">
        <f t="shared" ca="1" si="505"/>
        <v>#VALUE!</v>
      </c>
      <c r="T1644" t="e">
        <f t="shared" ca="1" si="502"/>
        <v>#VALUE!</v>
      </c>
      <c r="U1644">
        <f t="shared" si="506"/>
        <v>1572</v>
      </c>
      <c r="V1644">
        <v>131.75000000001</v>
      </c>
      <c r="W1644">
        <f t="shared" si="507"/>
        <v>131</v>
      </c>
      <c r="X1644" t="str" cm="1">
        <f t="array" aca="1" ref="X1644" ca="1">IFERROR(INDEX('PC&amp;PD'!$A$1:$AS$19,ROW('PC&amp;PD'!$A$19),MATCH(INDIRECT(T1644),'PC&amp;PD'!$A$1:$AS$1,0)),"")</f>
        <v/>
      </c>
      <c r="AA1644" t="str">
        <f t="shared" si="497"/>
        <v/>
      </c>
      <c r="AB1644" t="str">
        <f t="shared" si="498"/>
        <v/>
      </c>
      <c r="AC1644" t="e">
        <f t="shared" ca="1" si="499"/>
        <v>#VALUE!</v>
      </c>
      <c r="AD1644" t="str" cm="1">
        <f t="array" aca="1" ref="AD1644" ca="1">IFERROR(IF((LEFT(INDIRECT("$F"&amp;$S1644),4))="GOTS",IF($G1644="Organic","GOTS_Organic_raw",(IF($G1644="Responsible","GOTS_Responsible",(IF($G1644="No Attribute (Conventional)","GOTS_conventional",(IF($G1644="Recycled Pre/Post-Consumer","GOTS_pre_post",(IF($G1644="In-Conversion","GOTS_in_conversion",(IF($G1644="Sustainably Sourced","Sustainably_sourced",(IF($G1644="Recycled pre-consumer organic","GOTS_recycled_organic",""))))))))))))),IF($G1644="Organic","Organic",(IF($G1644="Responsible","Responsible",(IF($G1644="No Attribute (Conventional)","No_Attribute_Conventional",(IF($G1644="Recycled Pre/Post-Consumer","Recycled_Pre_Post_Consumer",(IF($G1644="In-Conversion","In_Conversion",(IF($G1644="Recycled Pre-Consumer","Recycled_Pre_Consumer",(IF($G1644="Recycled Post-Consumer","Recycled_Post_Consumer",(IF($G1644="Sustainably Sourced","Sustainably_sourced",(IF($G1644="Recycled pre-consumer organic","GOTS_recycled_organic","")))))))))))))))))),"")</f>
        <v/>
      </c>
      <c r="AE1644" t="e" cm="1">
        <f t="array" aca="1" ref="AE1644" ca="1">IF($I1644="",IF(INDIRECT("$F"&amp;$S1644)="","",IF(LEFT(INDIRECT("$F"&amp;$S1644),3)="GRS","GRS_RCS_RM",IF((LEFT(INDIRECT("$F"&amp;$S1644),3))="RCS","GRS_RCS_RM",IF(INDIRECT("$F"&amp;$S1644)="OCS (No Label)","OCS_Conversion_RM",IF(LEFT(INDIRECT("$F"&amp;$S1644),3)="OCS","OCS_RM",IF(RIGHT(INDIRECT("$F"&amp;$S1644),10)="conversion","GOTS_RM_conversion",IF((LEFT(INDIRECT("$F"&amp;$S1644),4))="GOTS","GOTS_RM","Responsible_RM"))))))),"DELETERM")</f>
        <v>#VALUE!</v>
      </c>
      <c r="AF1644" t="e" cm="1">
        <f t="array" aca="1" ref="AF1644" ca="1">IF($S1644="","",INDIRECT("$Z"&amp;$S1644))</f>
        <v>#VALUE!</v>
      </c>
      <c r="AG1644" t="str">
        <f t="shared" si="500"/>
        <v/>
      </c>
      <c r="AH1644" t="str" cm="1">
        <f t="array" aca="1" ref="AH1644" ca="1">IFERROR(INDIRECT("$ag"&amp;S1644),"")</f>
        <v/>
      </c>
      <c r="AI1644" t="e" cm="1">
        <f t="array" aca="1" ref="AI1644" ca="1">INDIRECT("O"&amp;S1644)</f>
        <v>#VALUE!</v>
      </c>
      <c r="AJ1644" t="str">
        <f t="shared" si="501"/>
        <v/>
      </c>
    </row>
    <row r="1645" spans="1:36" ht="16.5" customHeight="1">
      <c r="A1645" s="130"/>
      <c r="B1645" s="136"/>
      <c r="C1645" s="137"/>
      <c r="D1645" s="146"/>
      <c r="E1645" s="146"/>
      <c r="F1645" s="137"/>
      <c r="G1645" s="147"/>
      <c r="H1645" s="147"/>
      <c r="I1645" s="147"/>
      <c r="J1645" s="147"/>
      <c r="K1645" s="38"/>
      <c r="L1645" s="144"/>
      <c r="M1645" s="144"/>
      <c r="N1645" s="61"/>
      <c r="O1645" s="314"/>
      <c r="Q1645" t="str">
        <f t="shared" si="496"/>
        <v/>
      </c>
      <c r="S1645" t="e">
        <f t="shared" ca="1" si="505"/>
        <v>#VALUE!</v>
      </c>
      <c r="T1645" t="e">
        <f t="shared" ca="1" si="502"/>
        <v>#VALUE!</v>
      </c>
      <c r="U1645">
        <f t="shared" si="506"/>
        <v>1572</v>
      </c>
      <c r="V1645">
        <v>131.833333333344</v>
      </c>
      <c r="W1645">
        <f t="shared" si="507"/>
        <v>131</v>
      </c>
      <c r="X1645" t="str" cm="1">
        <f t="array" aca="1" ref="X1645" ca="1">IFERROR(INDEX('PC&amp;PD'!$A$1:$AS$19,ROW('PC&amp;PD'!$A$19),MATCH(INDIRECT(T1645),'PC&amp;PD'!$A$1:$AS$1,0)),"")</f>
        <v/>
      </c>
      <c r="AA1645" t="str">
        <f t="shared" si="497"/>
        <v/>
      </c>
      <c r="AB1645" t="str">
        <f t="shared" si="498"/>
        <v/>
      </c>
      <c r="AC1645" t="e">
        <f t="shared" ca="1" si="499"/>
        <v>#VALUE!</v>
      </c>
      <c r="AD1645" t="str" cm="1">
        <f t="array" aca="1" ref="AD1645" ca="1">IFERROR(IF((LEFT(INDIRECT("$F"&amp;$S1645),4))="GOTS",IF($G1645="Organic","GOTS_Organic_raw",(IF($G1645="Responsible","GOTS_Responsible",(IF($G1645="No Attribute (Conventional)","GOTS_conventional",(IF($G1645="Recycled Pre/Post-Consumer","GOTS_pre_post",(IF($G1645="In-Conversion","GOTS_in_conversion",(IF($G1645="Sustainably Sourced","Sustainably_sourced",(IF($G1645="Recycled pre-consumer organic","GOTS_recycled_organic",""))))))))))))),IF($G1645="Organic","Organic",(IF($G1645="Responsible","Responsible",(IF($G1645="No Attribute (Conventional)","No_Attribute_Conventional",(IF($G1645="Recycled Pre/Post-Consumer","Recycled_Pre_Post_Consumer",(IF($G1645="In-Conversion","In_Conversion",(IF($G1645="Recycled Pre-Consumer","Recycled_Pre_Consumer",(IF($G1645="Recycled Post-Consumer","Recycled_Post_Consumer",(IF($G1645="Sustainably Sourced","Sustainably_sourced",(IF($G1645="Recycled pre-consumer organic","GOTS_recycled_organic","")))))))))))))))))),"")</f>
        <v/>
      </c>
      <c r="AE1645" t="e" cm="1">
        <f t="array" aca="1" ref="AE1645" ca="1">IF($I1645="",IF(INDIRECT("$F"&amp;$S1645)="","",IF(LEFT(INDIRECT("$F"&amp;$S1645),3)="GRS","GRS_RCS_RM",IF((LEFT(INDIRECT("$F"&amp;$S1645),3))="RCS","GRS_RCS_RM",IF(INDIRECT("$F"&amp;$S1645)="OCS (No Label)","OCS_Conversion_RM",IF(LEFT(INDIRECT("$F"&amp;$S1645),3)="OCS","OCS_RM",IF(RIGHT(INDIRECT("$F"&amp;$S1645),10)="conversion","GOTS_RM_conversion",IF((LEFT(INDIRECT("$F"&amp;$S1645),4))="GOTS","GOTS_RM","Responsible_RM"))))))),"DELETERM")</f>
        <v>#VALUE!</v>
      </c>
      <c r="AF1645" t="e" cm="1">
        <f t="array" aca="1" ref="AF1645" ca="1">IF($S1645="","",INDIRECT("$Z"&amp;$S1645))</f>
        <v>#VALUE!</v>
      </c>
      <c r="AG1645" t="str">
        <f t="shared" si="500"/>
        <v/>
      </c>
      <c r="AH1645" t="str" cm="1">
        <f t="array" aca="1" ref="AH1645" ca="1">IFERROR(INDIRECT("$ag"&amp;S1645),"")</f>
        <v/>
      </c>
      <c r="AI1645" t="e" cm="1">
        <f t="array" aca="1" ref="AI1645" ca="1">INDIRECT("O"&amp;S1645)</f>
        <v>#VALUE!</v>
      </c>
      <c r="AJ1645" t="str">
        <f t="shared" si="501"/>
        <v/>
      </c>
    </row>
    <row r="1646" spans="1:36" ht="16.5" customHeight="1" thickBot="1">
      <c r="A1646" s="131"/>
      <c r="B1646" s="138"/>
      <c r="C1646" s="139"/>
      <c r="D1646" s="148"/>
      <c r="E1646" s="148"/>
      <c r="F1646" s="139"/>
      <c r="G1646" s="149"/>
      <c r="H1646" s="149"/>
      <c r="I1646" s="149"/>
      <c r="J1646" s="149"/>
      <c r="K1646" s="39"/>
      <c r="L1646" s="145"/>
      <c r="M1646" s="145"/>
      <c r="N1646" s="62"/>
      <c r="O1646" s="315"/>
      <c r="Q1646" t="str">
        <f t="shared" si="496"/>
        <v/>
      </c>
      <c r="S1646" t="e">
        <f t="shared" ca="1" si="505"/>
        <v>#VALUE!</v>
      </c>
      <c r="T1646" t="e">
        <f t="shared" ca="1" si="502"/>
        <v>#VALUE!</v>
      </c>
      <c r="U1646">
        <f t="shared" si="506"/>
        <v>1572</v>
      </c>
      <c r="V1646">
        <v>131.916666666677</v>
      </c>
      <c r="W1646">
        <f t="shared" si="507"/>
        <v>131</v>
      </c>
      <c r="X1646" t="str" cm="1">
        <f t="array" aca="1" ref="X1646" ca="1">IFERROR(INDEX('PC&amp;PD'!$A$1:$AS$19,ROW('PC&amp;PD'!$A$19),MATCH(INDIRECT(T1646),'PC&amp;PD'!$A$1:$AS$1,0)),"")</f>
        <v/>
      </c>
      <c r="AA1646" t="str">
        <f t="shared" si="497"/>
        <v/>
      </c>
      <c r="AB1646" t="str">
        <f t="shared" si="498"/>
        <v/>
      </c>
      <c r="AC1646" t="e">
        <f t="shared" ca="1" si="499"/>
        <v>#VALUE!</v>
      </c>
      <c r="AD1646" t="str" cm="1">
        <f t="array" aca="1" ref="AD1646" ca="1">IFERROR(IF((LEFT(INDIRECT("$F"&amp;$S1646),4))="GOTS",IF($G1646="Organic","GOTS_Organic_raw",(IF($G1646="Responsible","GOTS_Responsible",(IF($G1646="No Attribute (Conventional)","GOTS_conventional",(IF($G1646="Recycled Pre/Post-Consumer","GOTS_pre_post",(IF($G1646="In-Conversion","GOTS_in_conversion",(IF($G1646="Sustainably Sourced","Sustainably_sourced",(IF($G1646="Recycled pre-consumer organic","GOTS_recycled_organic",""))))))))))))),IF($G1646="Organic","Organic",(IF($G1646="Responsible","Responsible",(IF($G1646="No Attribute (Conventional)","No_Attribute_Conventional",(IF($G1646="Recycled Pre/Post-Consumer","Recycled_Pre_Post_Consumer",(IF($G1646="In-Conversion","In_Conversion",(IF($G1646="Recycled Pre-Consumer","Recycled_Pre_Consumer",(IF($G1646="Recycled Post-Consumer","Recycled_Post_Consumer",(IF($G1646="Sustainably Sourced","Sustainably_sourced",(IF($G1646="Recycled pre-consumer organic","GOTS_recycled_organic","")))))))))))))))))),"")</f>
        <v/>
      </c>
      <c r="AE1646" t="e" cm="1">
        <f t="array" aca="1" ref="AE1646" ca="1">IF($I1646="",IF(INDIRECT("$F"&amp;$S1646)="","",IF(LEFT(INDIRECT("$F"&amp;$S1646),3)="GRS","GRS_RCS_RM",IF((LEFT(INDIRECT("$F"&amp;$S1646),3))="RCS","GRS_RCS_RM",IF(INDIRECT("$F"&amp;$S1646)="OCS (No Label)","OCS_Conversion_RM",IF(LEFT(INDIRECT("$F"&amp;$S1646),3)="OCS","OCS_RM",IF(RIGHT(INDIRECT("$F"&amp;$S1646),10)="conversion","GOTS_RM_conversion",IF((LEFT(INDIRECT("$F"&amp;$S1646),4))="GOTS","GOTS_RM","Responsible_RM"))))))),"DELETERM")</f>
        <v>#VALUE!</v>
      </c>
      <c r="AF1646" t="e" cm="1">
        <f t="array" aca="1" ref="AF1646" ca="1">IF($S1646="","",INDIRECT("$Z"&amp;$S1646))</f>
        <v>#VALUE!</v>
      </c>
      <c r="AG1646" t="str">
        <f t="shared" si="500"/>
        <v/>
      </c>
      <c r="AH1646" t="str" cm="1">
        <f t="array" aca="1" ref="AH1646" ca="1">IFERROR(INDIRECT("$ag"&amp;S1646),"")</f>
        <v/>
      </c>
      <c r="AI1646" t="e" cm="1">
        <f t="array" aca="1" ref="AI1646" ca="1">INDIRECT("O"&amp;S1646)</f>
        <v>#VALUE!</v>
      </c>
      <c r="AJ1646" t="str">
        <f t="shared" si="501"/>
        <v/>
      </c>
    </row>
    <row r="1647" spans="1:36" ht="16.5" customHeight="1">
      <c r="A1647" s="128" t="str">
        <f>IF(B1647="","",COUNTA($B$63:$B1647))</f>
        <v/>
      </c>
      <c r="B1647" s="132"/>
      <c r="C1647" s="133"/>
      <c r="D1647" s="140"/>
      <c r="E1647" s="140"/>
      <c r="F1647" s="133"/>
      <c r="G1647" s="141"/>
      <c r="H1647" s="141"/>
      <c r="I1647" s="141"/>
      <c r="J1647" s="141"/>
      <c r="K1647" s="37"/>
      <c r="L1647" s="142" t="str">
        <f>IF(R1647="","",LEFT(R1647,LEN(R1647)-2))</f>
        <v/>
      </c>
      <c r="M1647" s="142"/>
      <c r="N1647" s="60"/>
      <c r="O1647" s="313"/>
      <c r="Q1647" t="str">
        <f t="shared" si="496"/>
        <v/>
      </c>
      <c r="R1647" t="str">
        <f t="shared" ref="R1647" si="512">CONCATENATE($Q1647,Q1648,Q1649,Q1650,Q1651,Q1652,$Q1653,$Q1654,$Q1655,$Q1656,$Q1657,$Q1658)</f>
        <v/>
      </c>
      <c r="S1647" t="e">
        <f t="shared" ca="1" si="505"/>
        <v>#VALUE!</v>
      </c>
      <c r="T1647" t="e">
        <f t="shared" ca="1" si="502"/>
        <v>#VALUE!</v>
      </c>
      <c r="U1647">
        <f t="shared" si="506"/>
        <v>1584</v>
      </c>
      <c r="V1647">
        <v>132.00000000001</v>
      </c>
      <c r="W1647">
        <f t="shared" si="507"/>
        <v>132</v>
      </c>
      <c r="X1647" t="str" cm="1">
        <f t="array" aca="1" ref="X1647" ca="1">IFERROR(INDEX('PC&amp;PD'!$A$1:$AS$19,ROW('PC&amp;PD'!$A$19),MATCH(INDIRECT(T1647),'PC&amp;PD'!$A$1:$AS$1,0)),"")</f>
        <v/>
      </c>
      <c r="Z1647" t="str">
        <f t="shared" ref="Z1647" si="513">IFERROR(IF($F1647="OCS 100","OCS (OCS 100)",IF($F1647="OCS Blended","OCS (OCS Blended)",IF($F1647="OCS (No Label)","OCS (No Label)",IF($F1647="RCS 100","RCS (RCS 100)",IF($F1647="RCS Blended","RCS (RCS Blended)",IF($F1647="GRS","GRS (GRS)",IF($F1647="GRS (No Label)", "GRS (No Label)",IF($F1647="RDS","RDS (RDS)",IF($F1647="RWS","RWS (RWS)",IF($F1647="RAS","RAS (RAS)",IF($F1647="RMS","RMS (RMS)",IF($F1647="GOTS Organic","GOTS (Organic)",IF($F1647="GOTS Made with organic","GOTS (Made with Organic)",IF($F1647="GOTS Organic - in conversion","GOTS (Organic - In Conversion)",IF($F1647="GOTS Made with organic - in conversion","GOTS (Made with Organic - In Conversion)",""))))))))))))))),"")</f>
        <v/>
      </c>
      <c r="AA1647" t="str">
        <f t="shared" si="497"/>
        <v/>
      </c>
      <c r="AB1647" t="str">
        <f t="shared" si="498"/>
        <v/>
      </c>
      <c r="AC1647" t="e">
        <f t="shared" ca="1" si="499"/>
        <v>#VALUE!</v>
      </c>
      <c r="AD1647" t="str" cm="1">
        <f t="array" aca="1" ref="AD1647" ca="1">IFERROR(IF((LEFT(INDIRECT("$F"&amp;$S1647),4))="GOTS",IF($G1647="Organic","GOTS_Organic_raw",(IF($G1647="Responsible","GOTS_Responsible",(IF($G1647="No Attribute (Conventional)","GOTS_conventional",(IF($G1647="Recycled Pre/Post-Consumer","GOTS_pre_post",(IF($G1647="In-Conversion","GOTS_in_conversion",(IF($G1647="Sustainably Sourced","Sustainably_sourced",(IF($G1647="Recycled pre-consumer organic","GOTS_recycled_organic",""))))))))))))),IF($G1647="Organic","Organic",(IF($G1647="Responsible","Responsible",(IF($G1647="No Attribute (Conventional)","No_Attribute_Conventional",(IF($G1647="Recycled Pre/Post-Consumer","Recycled_Pre_Post_Consumer",(IF($G1647="In-Conversion","In_Conversion",(IF($G1647="Recycled Pre-Consumer","Recycled_Pre_Consumer",(IF($G1647="Recycled Post-Consumer","Recycled_Post_Consumer",(IF($G1647="Sustainably Sourced","Sustainably_sourced",(IF($G1647="Recycled pre-consumer organic","GOTS_recycled_organic","")))))))))))))))))),"")</f>
        <v/>
      </c>
      <c r="AE1647" t="e" cm="1">
        <f t="array" aca="1" ref="AE1647" ca="1">IF($I1647="",IF(INDIRECT("$F"&amp;$S1647)="","",IF(LEFT(INDIRECT("$F"&amp;$S1647),3)="GRS","GRS_RCS_RM",IF((LEFT(INDIRECT("$F"&amp;$S1647),3))="RCS","GRS_RCS_RM",IF(INDIRECT("$F"&amp;$S1647)="OCS (No Label)","OCS_Conversion_RM",IF(LEFT(INDIRECT("$F"&amp;$S1647),3)="OCS","OCS_RM",IF(RIGHT(INDIRECT("$F"&amp;$S1647),10)="conversion","GOTS_RM_conversion",IF((LEFT(INDIRECT("$F"&amp;$S1647),4))="GOTS","GOTS_RM","Responsible_RM"))))))),"DELETERM")</f>
        <v>#VALUE!</v>
      </c>
      <c r="AF1647" t="e" cm="1">
        <f t="array" aca="1" ref="AF1647" ca="1">IF($S1647="","",INDIRECT("$Z"&amp;$S1647))</f>
        <v>#VALUE!</v>
      </c>
      <c r="AG1647" t="str">
        <f t="shared" si="500"/>
        <v/>
      </c>
      <c r="AH1647" t="str" cm="1">
        <f t="array" aca="1" ref="AH1647" ca="1">IFERROR(INDIRECT("$ag"&amp;S1647),"")</f>
        <v/>
      </c>
      <c r="AI1647" t="e" cm="1">
        <f t="array" aca="1" ref="AI1647" ca="1">INDIRECT("O"&amp;S1647)</f>
        <v>#VALUE!</v>
      </c>
      <c r="AJ1647" t="str">
        <f t="shared" si="501"/>
        <v/>
      </c>
    </row>
    <row r="1648" spans="1:36" ht="16.5" customHeight="1">
      <c r="A1648" s="129"/>
      <c r="B1648" s="134"/>
      <c r="C1648" s="135"/>
      <c r="D1648" s="146"/>
      <c r="E1648" s="146"/>
      <c r="F1648" s="135"/>
      <c r="G1648" s="147"/>
      <c r="H1648" s="147"/>
      <c r="I1648" s="147"/>
      <c r="J1648" s="147"/>
      <c r="K1648" s="38"/>
      <c r="L1648" s="143"/>
      <c r="M1648" s="143"/>
      <c r="N1648" s="61"/>
      <c r="O1648" s="314"/>
      <c r="Q1648" t="str">
        <f t="shared" si="496"/>
        <v/>
      </c>
      <c r="S1648" t="e">
        <f t="shared" ca="1" si="505"/>
        <v>#VALUE!</v>
      </c>
      <c r="T1648" t="e">
        <f t="shared" ca="1" si="502"/>
        <v>#VALUE!</v>
      </c>
      <c r="U1648">
        <f t="shared" si="506"/>
        <v>1584</v>
      </c>
      <c r="V1648">
        <v>132.083333333344</v>
      </c>
      <c r="W1648">
        <f t="shared" si="507"/>
        <v>132</v>
      </c>
      <c r="X1648" t="str" cm="1">
        <f t="array" aca="1" ref="X1648" ca="1">IFERROR(INDEX('PC&amp;PD'!$A$1:$AS$19,ROW('PC&amp;PD'!$A$19),MATCH(INDIRECT(T1648),'PC&amp;PD'!$A$1:$AS$1,0)),"")</f>
        <v/>
      </c>
      <c r="AA1648" t="str">
        <f t="shared" si="497"/>
        <v/>
      </c>
      <c r="AB1648" t="str">
        <f t="shared" si="498"/>
        <v/>
      </c>
      <c r="AC1648" t="e">
        <f t="shared" ca="1" si="499"/>
        <v>#VALUE!</v>
      </c>
      <c r="AD1648" t="str" cm="1">
        <f t="array" aca="1" ref="AD1648" ca="1">IFERROR(IF((LEFT(INDIRECT("$F"&amp;$S1648),4))="GOTS",IF($G1648="Organic","GOTS_Organic_raw",(IF($G1648="Responsible","GOTS_Responsible",(IF($G1648="No Attribute (Conventional)","GOTS_conventional",(IF($G1648="Recycled Pre/Post-Consumer","GOTS_pre_post",(IF($G1648="In-Conversion","GOTS_in_conversion",(IF($G1648="Sustainably Sourced","Sustainably_sourced",(IF($G1648="Recycled pre-consumer organic","GOTS_recycled_organic",""))))))))))))),IF($G1648="Organic","Organic",(IF($G1648="Responsible","Responsible",(IF($G1648="No Attribute (Conventional)","No_Attribute_Conventional",(IF($G1648="Recycled Pre/Post-Consumer","Recycled_Pre_Post_Consumer",(IF($G1648="In-Conversion","In_Conversion",(IF($G1648="Recycled Pre-Consumer","Recycled_Pre_Consumer",(IF($G1648="Recycled Post-Consumer","Recycled_Post_Consumer",(IF($G1648="Sustainably Sourced","Sustainably_sourced",(IF($G1648="Recycled pre-consumer organic","GOTS_recycled_organic","")))))))))))))))))),"")</f>
        <v/>
      </c>
      <c r="AE1648" t="e" cm="1">
        <f t="array" aca="1" ref="AE1648" ca="1">IF($I1648="",IF(INDIRECT("$F"&amp;$S1648)="","",IF(LEFT(INDIRECT("$F"&amp;$S1648),3)="GRS","GRS_RCS_RM",IF((LEFT(INDIRECT("$F"&amp;$S1648),3))="RCS","GRS_RCS_RM",IF(INDIRECT("$F"&amp;$S1648)="OCS (No Label)","OCS_Conversion_RM",IF(LEFT(INDIRECT("$F"&amp;$S1648),3)="OCS","OCS_RM",IF(RIGHT(INDIRECT("$F"&amp;$S1648),10)="conversion","GOTS_RM_conversion",IF((LEFT(INDIRECT("$F"&amp;$S1648),4))="GOTS","GOTS_RM","Responsible_RM"))))))),"DELETERM")</f>
        <v>#VALUE!</v>
      </c>
      <c r="AF1648" t="e" cm="1">
        <f t="array" aca="1" ref="AF1648" ca="1">IF($S1648="","",INDIRECT("$Z"&amp;$S1648))</f>
        <v>#VALUE!</v>
      </c>
      <c r="AG1648" t="str">
        <f t="shared" si="500"/>
        <v/>
      </c>
      <c r="AH1648" t="str" cm="1">
        <f t="array" aca="1" ref="AH1648" ca="1">IFERROR(INDIRECT("$ag"&amp;S1648),"")</f>
        <v/>
      </c>
      <c r="AI1648" t="e" cm="1">
        <f t="array" aca="1" ref="AI1648" ca="1">INDIRECT("O"&amp;S1648)</f>
        <v>#VALUE!</v>
      </c>
      <c r="AJ1648" t="str">
        <f t="shared" si="501"/>
        <v/>
      </c>
    </row>
    <row r="1649" spans="1:36" ht="16.5" customHeight="1">
      <c r="A1649" s="129"/>
      <c r="B1649" s="134"/>
      <c r="C1649" s="135"/>
      <c r="D1649" s="146"/>
      <c r="E1649" s="146"/>
      <c r="F1649" s="135"/>
      <c r="G1649" s="147"/>
      <c r="H1649" s="147"/>
      <c r="I1649" s="147"/>
      <c r="J1649" s="147"/>
      <c r="K1649" s="38"/>
      <c r="L1649" s="143"/>
      <c r="M1649" s="143"/>
      <c r="N1649" s="61"/>
      <c r="O1649" s="314"/>
      <c r="Q1649" t="str">
        <f t="shared" si="496"/>
        <v/>
      </c>
      <c r="S1649" t="e">
        <f t="shared" ca="1" si="505"/>
        <v>#VALUE!</v>
      </c>
      <c r="T1649" t="e">
        <f t="shared" ca="1" si="502"/>
        <v>#VALUE!</v>
      </c>
      <c r="U1649">
        <f t="shared" si="506"/>
        <v>1584</v>
      </c>
      <c r="V1649">
        <v>132.166666666677</v>
      </c>
      <c r="W1649">
        <f t="shared" si="507"/>
        <v>132</v>
      </c>
      <c r="X1649" t="str" cm="1">
        <f t="array" aca="1" ref="X1649" ca="1">IFERROR(INDEX('PC&amp;PD'!$A$1:$AS$19,ROW('PC&amp;PD'!$A$19),MATCH(INDIRECT(T1649),'PC&amp;PD'!$A$1:$AS$1,0)),"")</f>
        <v/>
      </c>
      <c r="AA1649" t="str">
        <f t="shared" si="497"/>
        <v/>
      </c>
      <c r="AB1649" t="str">
        <f t="shared" si="498"/>
        <v/>
      </c>
      <c r="AC1649" t="e">
        <f t="shared" ca="1" si="499"/>
        <v>#VALUE!</v>
      </c>
      <c r="AD1649" t="str" cm="1">
        <f t="array" aca="1" ref="AD1649" ca="1">IFERROR(IF((LEFT(INDIRECT("$F"&amp;$S1649),4))="GOTS",IF($G1649="Organic","GOTS_Organic_raw",(IF($G1649="Responsible","GOTS_Responsible",(IF($G1649="No Attribute (Conventional)","GOTS_conventional",(IF($G1649="Recycled Pre/Post-Consumer","GOTS_pre_post",(IF($G1649="In-Conversion","GOTS_in_conversion",(IF($G1649="Sustainably Sourced","Sustainably_sourced",(IF($G1649="Recycled pre-consumer organic","GOTS_recycled_organic",""))))))))))))),IF($G1649="Organic","Organic",(IF($G1649="Responsible","Responsible",(IF($G1649="No Attribute (Conventional)","No_Attribute_Conventional",(IF($G1649="Recycled Pre/Post-Consumer","Recycled_Pre_Post_Consumer",(IF($G1649="In-Conversion","In_Conversion",(IF($G1649="Recycled Pre-Consumer","Recycled_Pre_Consumer",(IF($G1649="Recycled Post-Consumer","Recycled_Post_Consumer",(IF($G1649="Sustainably Sourced","Sustainably_sourced",(IF($G1649="Recycled pre-consumer organic","GOTS_recycled_organic","")))))))))))))))))),"")</f>
        <v/>
      </c>
      <c r="AE1649" t="e" cm="1">
        <f t="array" aca="1" ref="AE1649" ca="1">IF($I1649="",IF(INDIRECT("$F"&amp;$S1649)="","",IF(LEFT(INDIRECT("$F"&amp;$S1649),3)="GRS","GRS_RCS_RM",IF((LEFT(INDIRECT("$F"&amp;$S1649),3))="RCS","GRS_RCS_RM",IF(INDIRECT("$F"&amp;$S1649)="OCS (No Label)","OCS_Conversion_RM",IF(LEFT(INDIRECT("$F"&amp;$S1649),3)="OCS","OCS_RM",IF(RIGHT(INDIRECT("$F"&amp;$S1649),10)="conversion","GOTS_RM_conversion",IF((LEFT(INDIRECT("$F"&amp;$S1649),4))="GOTS","GOTS_RM","Responsible_RM"))))))),"DELETERM")</f>
        <v>#VALUE!</v>
      </c>
      <c r="AF1649" t="e" cm="1">
        <f t="array" aca="1" ref="AF1649" ca="1">IF($S1649="","",INDIRECT("$Z"&amp;$S1649))</f>
        <v>#VALUE!</v>
      </c>
      <c r="AG1649" t="str">
        <f t="shared" si="500"/>
        <v/>
      </c>
      <c r="AH1649" t="str" cm="1">
        <f t="array" aca="1" ref="AH1649" ca="1">IFERROR(INDIRECT("$ag"&amp;S1649),"")</f>
        <v/>
      </c>
      <c r="AI1649" t="e" cm="1">
        <f t="array" aca="1" ref="AI1649" ca="1">INDIRECT("O"&amp;S1649)</f>
        <v>#VALUE!</v>
      </c>
      <c r="AJ1649" t="str">
        <f t="shared" si="501"/>
        <v/>
      </c>
    </row>
    <row r="1650" spans="1:36" ht="16.5" customHeight="1">
      <c r="A1650" s="129"/>
      <c r="B1650" s="134"/>
      <c r="C1650" s="135"/>
      <c r="D1650" s="146"/>
      <c r="E1650" s="146"/>
      <c r="F1650" s="135"/>
      <c r="G1650" s="147"/>
      <c r="H1650" s="147"/>
      <c r="I1650" s="147"/>
      <c r="J1650" s="147"/>
      <c r="K1650" s="38"/>
      <c r="L1650" s="143"/>
      <c r="M1650" s="143"/>
      <c r="N1650" s="61"/>
      <c r="O1650" s="314"/>
      <c r="Q1650" t="str">
        <f t="shared" si="496"/>
        <v/>
      </c>
      <c r="S1650" t="e">
        <f t="shared" ca="1" si="505"/>
        <v>#VALUE!</v>
      </c>
      <c r="T1650" t="e">
        <f t="shared" ca="1" si="502"/>
        <v>#VALUE!</v>
      </c>
      <c r="U1650">
        <f t="shared" si="506"/>
        <v>1584</v>
      </c>
      <c r="V1650">
        <v>132.25000000001</v>
      </c>
      <c r="W1650">
        <f t="shared" si="507"/>
        <v>132</v>
      </c>
      <c r="X1650" t="str" cm="1">
        <f t="array" aca="1" ref="X1650" ca="1">IFERROR(INDEX('PC&amp;PD'!$A$1:$AS$19,ROW('PC&amp;PD'!$A$19),MATCH(INDIRECT(T1650),'PC&amp;PD'!$A$1:$AS$1,0)),"")</f>
        <v/>
      </c>
      <c r="AA1650" t="str">
        <f t="shared" si="497"/>
        <v/>
      </c>
      <c r="AB1650" t="str">
        <f t="shared" si="498"/>
        <v/>
      </c>
      <c r="AC1650" t="e">
        <f t="shared" ca="1" si="499"/>
        <v>#VALUE!</v>
      </c>
      <c r="AD1650" t="str" cm="1">
        <f t="array" aca="1" ref="AD1650" ca="1">IFERROR(IF((LEFT(INDIRECT("$F"&amp;$S1650),4))="GOTS",IF($G1650="Organic","GOTS_Organic_raw",(IF($G1650="Responsible","GOTS_Responsible",(IF($G1650="No Attribute (Conventional)","GOTS_conventional",(IF($G1650="Recycled Pre/Post-Consumer","GOTS_pre_post",(IF($G1650="In-Conversion","GOTS_in_conversion",(IF($G1650="Sustainably Sourced","Sustainably_sourced",(IF($G1650="Recycled pre-consumer organic","GOTS_recycled_organic",""))))))))))))),IF($G1650="Organic","Organic",(IF($G1650="Responsible","Responsible",(IF($G1650="No Attribute (Conventional)","No_Attribute_Conventional",(IF($G1650="Recycled Pre/Post-Consumer","Recycled_Pre_Post_Consumer",(IF($G1650="In-Conversion","In_Conversion",(IF($G1650="Recycled Pre-Consumer","Recycled_Pre_Consumer",(IF($G1650="Recycled Post-Consumer","Recycled_Post_Consumer",(IF($G1650="Sustainably Sourced","Sustainably_sourced",(IF($G1650="Recycled pre-consumer organic","GOTS_recycled_organic","")))))))))))))))))),"")</f>
        <v/>
      </c>
      <c r="AE1650" t="e" cm="1">
        <f t="array" aca="1" ref="AE1650" ca="1">IF($I1650="",IF(INDIRECT("$F"&amp;$S1650)="","",IF(LEFT(INDIRECT("$F"&amp;$S1650),3)="GRS","GRS_RCS_RM",IF((LEFT(INDIRECT("$F"&amp;$S1650),3))="RCS","GRS_RCS_RM",IF(INDIRECT("$F"&amp;$S1650)="OCS (No Label)","OCS_Conversion_RM",IF(LEFT(INDIRECT("$F"&amp;$S1650),3)="OCS","OCS_RM",IF(RIGHT(INDIRECT("$F"&amp;$S1650),10)="conversion","GOTS_RM_conversion",IF((LEFT(INDIRECT("$F"&amp;$S1650),4))="GOTS","GOTS_RM","Responsible_RM"))))))),"DELETERM")</f>
        <v>#VALUE!</v>
      </c>
      <c r="AF1650" t="e" cm="1">
        <f t="array" aca="1" ref="AF1650" ca="1">IF($S1650="","",INDIRECT("$Z"&amp;$S1650))</f>
        <v>#VALUE!</v>
      </c>
      <c r="AG1650" t="str">
        <f t="shared" si="500"/>
        <v/>
      </c>
      <c r="AH1650" t="str" cm="1">
        <f t="array" aca="1" ref="AH1650" ca="1">IFERROR(INDIRECT("$ag"&amp;S1650),"")</f>
        <v/>
      </c>
      <c r="AI1650" t="e" cm="1">
        <f t="array" aca="1" ref="AI1650" ca="1">INDIRECT("O"&amp;S1650)</f>
        <v>#VALUE!</v>
      </c>
      <c r="AJ1650" t="str">
        <f t="shared" si="501"/>
        <v/>
      </c>
    </row>
    <row r="1651" spans="1:36" ht="16.5" customHeight="1">
      <c r="A1651" s="129"/>
      <c r="B1651" s="134"/>
      <c r="C1651" s="135"/>
      <c r="D1651" s="146"/>
      <c r="E1651" s="146"/>
      <c r="F1651" s="135"/>
      <c r="G1651" s="147"/>
      <c r="H1651" s="147"/>
      <c r="I1651" s="147"/>
      <c r="J1651" s="147"/>
      <c r="K1651" s="38"/>
      <c r="L1651" s="143"/>
      <c r="M1651" s="143"/>
      <c r="N1651" s="61"/>
      <c r="O1651" s="314"/>
      <c r="Q1651" t="str">
        <f t="shared" si="496"/>
        <v/>
      </c>
      <c r="S1651" t="e">
        <f t="shared" ca="1" si="505"/>
        <v>#VALUE!</v>
      </c>
      <c r="T1651" t="e">
        <f t="shared" ca="1" si="502"/>
        <v>#VALUE!</v>
      </c>
      <c r="U1651">
        <f t="shared" si="506"/>
        <v>1584</v>
      </c>
      <c r="V1651">
        <v>132.333333333344</v>
      </c>
      <c r="W1651">
        <f t="shared" si="507"/>
        <v>132</v>
      </c>
      <c r="X1651" t="str" cm="1">
        <f t="array" aca="1" ref="X1651" ca="1">IFERROR(INDEX('PC&amp;PD'!$A$1:$AS$19,ROW('PC&amp;PD'!$A$19),MATCH(INDIRECT(T1651),'PC&amp;PD'!$A$1:$AS$1,0)),"")</f>
        <v/>
      </c>
      <c r="AA1651" t="str">
        <f t="shared" si="497"/>
        <v/>
      </c>
      <c r="AB1651" t="str">
        <f t="shared" si="498"/>
        <v/>
      </c>
      <c r="AC1651" t="e">
        <f t="shared" ca="1" si="499"/>
        <v>#VALUE!</v>
      </c>
      <c r="AD1651" t="str" cm="1">
        <f t="array" aca="1" ref="AD1651" ca="1">IFERROR(IF((LEFT(INDIRECT("$F"&amp;$S1651),4))="GOTS",IF($G1651="Organic","GOTS_Organic_raw",(IF($G1651="Responsible","GOTS_Responsible",(IF($G1651="No Attribute (Conventional)","GOTS_conventional",(IF($G1651="Recycled Pre/Post-Consumer","GOTS_pre_post",(IF($G1651="In-Conversion","GOTS_in_conversion",(IF($G1651="Sustainably Sourced","Sustainably_sourced",(IF($G1651="Recycled pre-consumer organic","GOTS_recycled_organic",""))))))))))))),IF($G1651="Organic","Organic",(IF($G1651="Responsible","Responsible",(IF($G1651="No Attribute (Conventional)","No_Attribute_Conventional",(IF($G1651="Recycled Pre/Post-Consumer","Recycled_Pre_Post_Consumer",(IF($G1651="In-Conversion","In_Conversion",(IF($G1651="Recycled Pre-Consumer","Recycled_Pre_Consumer",(IF($G1651="Recycled Post-Consumer","Recycled_Post_Consumer",(IF($G1651="Sustainably Sourced","Sustainably_sourced",(IF($G1651="Recycled pre-consumer organic","GOTS_recycled_organic","")))))))))))))))))),"")</f>
        <v/>
      </c>
      <c r="AE1651" t="e" cm="1">
        <f t="array" aca="1" ref="AE1651" ca="1">IF($I1651="",IF(INDIRECT("$F"&amp;$S1651)="","",IF(LEFT(INDIRECT("$F"&amp;$S1651),3)="GRS","GRS_RCS_RM",IF((LEFT(INDIRECT("$F"&amp;$S1651),3))="RCS","GRS_RCS_RM",IF(INDIRECT("$F"&amp;$S1651)="OCS (No Label)","OCS_Conversion_RM",IF(LEFT(INDIRECT("$F"&amp;$S1651),3)="OCS","OCS_RM",IF(RIGHT(INDIRECT("$F"&amp;$S1651),10)="conversion","GOTS_RM_conversion",IF((LEFT(INDIRECT("$F"&amp;$S1651),4))="GOTS","GOTS_RM","Responsible_RM"))))))),"DELETERM")</f>
        <v>#VALUE!</v>
      </c>
      <c r="AF1651" t="e" cm="1">
        <f t="array" aca="1" ref="AF1651" ca="1">IF($S1651="","",INDIRECT("$Z"&amp;$S1651))</f>
        <v>#VALUE!</v>
      </c>
      <c r="AG1651" t="str">
        <f t="shared" si="500"/>
        <v/>
      </c>
      <c r="AH1651" t="str" cm="1">
        <f t="array" aca="1" ref="AH1651" ca="1">IFERROR(INDIRECT("$ag"&amp;S1651),"")</f>
        <v/>
      </c>
      <c r="AI1651" t="e" cm="1">
        <f t="array" aca="1" ref="AI1651" ca="1">INDIRECT("O"&amp;S1651)</f>
        <v>#VALUE!</v>
      </c>
      <c r="AJ1651" t="str">
        <f t="shared" si="501"/>
        <v/>
      </c>
    </row>
    <row r="1652" spans="1:36" ht="16.5" customHeight="1">
      <c r="A1652" s="129"/>
      <c r="B1652" s="134"/>
      <c r="C1652" s="135"/>
      <c r="D1652" s="146"/>
      <c r="E1652" s="146"/>
      <c r="F1652" s="135"/>
      <c r="G1652" s="147"/>
      <c r="H1652" s="147"/>
      <c r="I1652" s="147"/>
      <c r="J1652" s="147"/>
      <c r="K1652" s="38"/>
      <c r="L1652" s="143"/>
      <c r="M1652" s="143"/>
      <c r="N1652" s="61"/>
      <c r="O1652" s="314"/>
      <c r="Q1652" t="str">
        <f t="shared" si="496"/>
        <v/>
      </c>
      <c r="S1652" t="e">
        <f t="shared" ca="1" si="505"/>
        <v>#VALUE!</v>
      </c>
      <c r="T1652" t="e">
        <f t="shared" ca="1" si="502"/>
        <v>#VALUE!</v>
      </c>
      <c r="U1652">
        <f t="shared" si="506"/>
        <v>1584</v>
      </c>
      <c r="V1652">
        <v>132.416666666677</v>
      </c>
      <c r="W1652">
        <f t="shared" si="507"/>
        <v>132</v>
      </c>
      <c r="X1652" t="str" cm="1">
        <f t="array" aca="1" ref="X1652" ca="1">IFERROR(INDEX('PC&amp;PD'!$A$1:$AS$19,ROW('PC&amp;PD'!$A$19),MATCH(INDIRECT(T1652),'PC&amp;PD'!$A$1:$AS$1,0)),"")</f>
        <v/>
      </c>
      <c r="AA1652" t="str">
        <f t="shared" si="497"/>
        <v/>
      </c>
      <c r="AB1652" t="str">
        <f t="shared" si="498"/>
        <v/>
      </c>
      <c r="AC1652" t="e">
        <f t="shared" ca="1" si="499"/>
        <v>#VALUE!</v>
      </c>
      <c r="AD1652" t="str" cm="1">
        <f t="array" aca="1" ref="AD1652" ca="1">IFERROR(IF((LEFT(INDIRECT("$F"&amp;$S1652),4))="GOTS",IF($G1652="Organic","GOTS_Organic_raw",(IF($G1652="Responsible","GOTS_Responsible",(IF($G1652="No Attribute (Conventional)","GOTS_conventional",(IF($G1652="Recycled Pre/Post-Consumer","GOTS_pre_post",(IF($G1652="In-Conversion","GOTS_in_conversion",(IF($G1652="Sustainably Sourced","Sustainably_sourced",(IF($G1652="Recycled pre-consumer organic","GOTS_recycled_organic",""))))))))))))),IF($G1652="Organic","Organic",(IF($G1652="Responsible","Responsible",(IF($G1652="No Attribute (Conventional)","No_Attribute_Conventional",(IF($G1652="Recycled Pre/Post-Consumer","Recycled_Pre_Post_Consumer",(IF($G1652="In-Conversion","In_Conversion",(IF($G1652="Recycled Pre-Consumer","Recycled_Pre_Consumer",(IF($G1652="Recycled Post-Consumer","Recycled_Post_Consumer",(IF($G1652="Sustainably Sourced","Sustainably_sourced",(IF($G1652="Recycled pre-consumer organic","GOTS_recycled_organic","")))))))))))))))))),"")</f>
        <v/>
      </c>
      <c r="AE1652" t="e" cm="1">
        <f t="array" aca="1" ref="AE1652" ca="1">IF($I1652="",IF(INDIRECT("$F"&amp;$S1652)="","",IF(LEFT(INDIRECT("$F"&amp;$S1652),3)="GRS","GRS_RCS_RM",IF((LEFT(INDIRECT("$F"&amp;$S1652),3))="RCS","GRS_RCS_RM",IF(INDIRECT("$F"&amp;$S1652)="OCS (No Label)","OCS_Conversion_RM",IF(LEFT(INDIRECT("$F"&amp;$S1652),3)="OCS","OCS_RM",IF(RIGHT(INDIRECT("$F"&amp;$S1652),10)="conversion","GOTS_RM_conversion",IF((LEFT(INDIRECT("$F"&amp;$S1652),4))="GOTS","GOTS_RM","Responsible_RM"))))))),"DELETERM")</f>
        <v>#VALUE!</v>
      </c>
      <c r="AF1652" t="e" cm="1">
        <f t="array" aca="1" ref="AF1652" ca="1">IF($S1652="","",INDIRECT("$Z"&amp;$S1652))</f>
        <v>#VALUE!</v>
      </c>
      <c r="AG1652" t="str">
        <f t="shared" si="500"/>
        <v/>
      </c>
      <c r="AH1652" t="str" cm="1">
        <f t="array" aca="1" ref="AH1652" ca="1">IFERROR(INDIRECT("$ag"&amp;S1652),"")</f>
        <v/>
      </c>
      <c r="AI1652" t="e" cm="1">
        <f t="array" aca="1" ref="AI1652" ca="1">INDIRECT("O"&amp;S1652)</f>
        <v>#VALUE!</v>
      </c>
      <c r="AJ1652" t="str">
        <f t="shared" si="501"/>
        <v/>
      </c>
    </row>
    <row r="1653" spans="1:36" ht="16.5" customHeight="1">
      <c r="A1653" s="130"/>
      <c r="B1653" s="136"/>
      <c r="C1653" s="137"/>
      <c r="D1653" s="146"/>
      <c r="E1653" s="146"/>
      <c r="F1653" s="137"/>
      <c r="G1653" s="147"/>
      <c r="H1653" s="147"/>
      <c r="I1653" s="147"/>
      <c r="J1653" s="147"/>
      <c r="K1653" s="38"/>
      <c r="L1653" s="144"/>
      <c r="M1653" s="144"/>
      <c r="N1653" s="61"/>
      <c r="O1653" s="314"/>
      <c r="Q1653" t="str">
        <f t="shared" si="496"/>
        <v/>
      </c>
      <c r="S1653" t="e">
        <f t="shared" ca="1" si="505"/>
        <v>#VALUE!</v>
      </c>
      <c r="T1653" t="e">
        <f t="shared" ca="1" si="502"/>
        <v>#VALUE!</v>
      </c>
      <c r="U1653">
        <f t="shared" si="506"/>
        <v>1584</v>
      </c>
      <c r="V1653">
        <v>132.50000000001</v>
      </c>
      <c r="W1653">
        <f t="shared" si="507"/>
        <v>132</v>
      </c>
      <c r="X1653" t="str" cm="1">
        <f t="array" aca="1" ref="X1653" ca="1">IFERROR(INDEX('PC&amp;PD'!$A$1:$AS$19,ROW('PC&amp;PD'!$A$19),MATCH(INDIRECT(T1653),'PC&amp;PD'!$A$1:$AS$1,0)),"")</f>
        <v/>
      </c>
      <c r="AA1653" t="str">
        <f t="shared" si="497"/>
        <v/>
      </c>
      <c r="AB1653" t="str">
        <f t="shared" si="498"/>
        <v/>
      </c>
      <c r="AC1653" t="e">
        <f t="shared" ca="1" si="499"/>
        <v>#VALUE!</v>
      </c>
      <c r="AD1653" t="str" cm="1">
        <f t="array" aca="1" ref="AD1653" ca="1">IFERROR(IF((LEFT(INDIRECT("$F"&amp;$S1653),4))="GOTS",IF($G1653="Organic","GOTS_Organic_raw",(IF($G1653="Responsible","GOTS_Responsible",(IF($G1653="No Attribute (Conventional)","GOTS_conventional",(IF($G1653="Recycled Pre/Post-Consumer","GOTS_pre_post",(IF($G1653="In-Conversion","GOTS_in_conversion",(IF($G1653="Sustainably Sourced","Sustainably_sourced",(IF($G1653="Recycled pre-consumer organic","GOTS_recycled_organic",""))))))))))))),IF($G1653="Organic","Organic",(IF($G1653="Responsible","Responsible",(IF($G1653="No Attribute (Conventional)","No_Attribute_Conventional",(IF($G1653="Recycled Pre/Post-Consumer","Recycled_Pre_Post_Consumer",(IF($G1653="In-Conversion","In_Conversion",(IF($G1653="Recycled Pre-Consumer","Recycled_Pre_Consumer",(IF($G1653="Recycled Post-Consumer","Recycled_Post_Consumer",(IF($G1653="Sustainably Sourced","Sustainably_sourced",(IF($G1653="Recycled pre-consumer organic","GOTS_recycled_organic","")))))))))))))))))),"")</f>
        <v/>
      </c>
      <c r="AE1653" t="e" cm="1">
        <f t="array" aca="1" ref="AE1653" ca="1">IF($I1653="",IF(INDIRECT("$F"&amp;$S1653)="","",IF(LEFT(INDIRECT("$F"&amp;$S1653),3)="GRS","GRS_RCS_RM",IF((LEFT(INDIRECT("$F"&amp;$S1653),3))="RCS","GRS_RCS_RM",IF(INDIRECT("$F"&amp;$S1653)="OCS (No Label)","OCS_Conversion_RM",IF(LEFT(INDIRECT("$F"&amp;$S1653),3)="OCS","OCS_RM",IF(RIGHT(INDIRECT("$F"&amp;$S1653),10)="conversion","GOTS_RM_conversion",IF((LEFT(INDIRECT("$F"&amp;$S1653),4))="GOTS","GOTS_RM","Responsible_RM"))))))),"DELETERM")</f>
        <v>#VALUE!</v>
      </c>
      <c r="AF1653" t="e" cm="1">
        <f t="array" aca="1" ref="AF1653" ca="1">IF($S1653="","",INDIRECT("$Z"&amp;$S1653))</f>
        <v>#VALUE!</v>
      </c>
      <c r="AG1653" t="str">
        <f t="shared" si="500"/>
        <v/>
      </c>
      <c r="AH1653" t="str" cm="1">
        <f t="array" aca="1" ref="AH1653" ca="1">IFERROR(INDIRECT("$ag"&amp;S1653),"")</f>
        <v/>
      </c>
      <c r="AI1653" t="e" cm="1">
        <f t="array" aca="1" ref="AI1653" ca="1">INDIRECT("O"&amp;S1653)</f>
        <v>#VALUE!</v>
      </c>
      <c r="AJ1653" t="str">
        <f t="shared" si="501"/>
        <v/>
      </c>
    </row>
    <row r="1654" spans="1:36" ht="16.5" customHeight="1">
      <c r="A1654" s="130"/>
      <c r="B1654" s="136"/>
      <c r="C1654" s="137"/>
      <c r="D1654" s="146"/>
      <c r="E1654" s="146"/>
      <c r="F1654" s="137"/>
      <c r="G1654" s="147"/>
      <c r="H1654" s="147"/>
      <c r="I1654" s="147"/>
      <c r="J1654" s="147"/>
      <c r="K1654" s="38"/>
      <c r="L1654" s="144"/>
      <c r="M1654" s="144"/>
      <c r="N1654" s="61"/>
      <c r="O1654" s="314"/>
      <c r="Q1654" t="str">
        <f t="shared" si="496"/>
        <v/>
      </c>
      <c r="S1654" t="e">
        <f t="shared" ca="1" si="505"/>
        <v>#VALUE!</v>
      </c>
      <c r="T1654" t="e">
        <f t="shared" ca="1" si="502"/>
        <v>#VALUE!</v>
      </c>
      <c r="U1654">
        <f t="shared" si="506"/>
        <v>1584</v>
      </c>
      <c r="V1654">
        <v>132.583333333344</v>
      </c>
      <c r="W1654">
        <f t="shared" si="507"/>
        <v>132</v>
      </c>
      <c r="X1654" t="str" cm="1">
        <f t="array" aca="1" ref="X1654" ca="1">IFERROR(INDEX('PC&amp;PD'!$A$1:$AS$19,ROW('PC&amp;PD'!$A$19),MATCH(INDIRECT(T1654),'PC&amp;PD'!$A$1:$AS$1,0)),"")</f>
        <v/>
      </c>
      <c r="AA1654" t="str">
        <f t="shared" si="497"/>
        <v/>
      </c>
      <c r="AB1654" t="str">
        <f t="shared" si="498"/>
        <v/>
      </c>
      <c r="AC1654" t="e">
        <f t="shared" ca="1" si="499"/>
        <v>#VALUE!</v>
      </c>
      <c r="AD1654" t="str" cm="1">
        <f t="array" aca="1" ref="AD1654" ca="1">IFERROR(IF((LEFT(INDIRECT("$F"&amp;$S1654),4))="GOTS",IF($G1654="Organic","GOTS_Organic_raw",(IF($G1654="Responsible","GOTS_Responsible",(IF($G1654="No Attribute (Conventional)","GOTS_conventional",(IF($G1654="Recycled Pre/Post-Consumer","GOTS_pre_post",(IF($G1654="In-Conversion","GOTS_in_conversion",(IF($G1654="Sustainably Sourced","Sustainably_sourced",(IF($G1654="Recycled pre-consumer organic","GOTS_recycled_organic",""))))))))))))),IF($G1654="Organic","Organic",(IF($G1654="Responsible","Responsible",(IF($G1654="No Attribute (Conventional)","No_Attribute_Conventional",(IF($G1654="Recycled Pre/Post-Consumer","Recycled_Pre_Post_Consumer",(IF($G1654="In-Conversion","In_Conversion",(IF($G1654="Recycled Pre-Consumer","Recycled_Pre_Consumer",(IF($G1654="Recycled Post-Consumer","Recycled_Post_Consumer",(IF($G1654="Sustainably Sourced","Sustainably_sourced",(IF($G1654="Recycled pre-consumer organic","GOTS_recycled_organic","")))))))))))))))))),"")</f>
        <v/>
      </c>
      <c r="AE1654" t="e" cm="1">
        <f t="array" aca="1" ref="AE1654" ca="1">IF($I1654="",IF(INDIRECT("$F"&amp;$S1654)="","",IF(LEFT(INDIRECT("$F"&amp;$S1654),3)="GRS","GRS_RCS_RM",IF((LEFT(INDIRECT("$F"&amp;$S1654),3))="RCS","GRS_RCS_RM",IF(INDIRECT("$F"&amp;$S1654)="OCS (No Label)","OCS_Conversion_RM",IF(LEFT(INDIRECT("$F"&amp;$S1654),3)="OCS","OCS_RM",IF(RIGHT(INDIRECT("$F"&amp;$S1654),10)="conversion","GOTS_RM_conversion",IF((LEFT(INDIRECT("$F"&amp;$S1654),4))="GOTS","GOTS_RM","Responsible_RM"))))))),"DELETERM")</f>
        <v>#VALUE!</v>
      </c>
      <c r="AF1654" t="e" cm="1">
        <f t="array" aca="1" ref="AF1654" ca="1">IF($S1654="","",INDIRECT("$Z"&amp;$S1654))</f>
        <v>#VALUE!</v>
      </c>
      <c r="AG1654" t="str">
        <f t="shared" si="500"/>
        <v/>
      </c>
      <c r="AH1654" t="str" cm="1">
        <f t="array" aca="1" ref="AH1654" ca="1">IFERROR(INDIRECT("$ag"&amp;S1654),"")</f>
        <v/>
      </c>
      <c r="AI1654" t="e" cm="1">
        <f t="array" aca="1" ref="AI1654" ca="1">INDIRECT("O"&amp;S1654)</f>
        <v>#VALUE!</v>
      </c>
      <c r="AJ1654" t="str">
        <f t="shared" si="501"/>
        <v/>
      </c>
    </row>
    <row r="1655" spans="1:36" ht="16.5" customHeight="1">
      <c r="A1655" s="130"/>
      <c r="B1655" s="136"/>
      <c r="C1655" s="137"/>
      <c r="D1655" s="146"/>
      <c r="E1655" s="146"/>
      <c r="F1655" s="137"/>
      <c r="G1655" s="147"/>
      <c r="H1655" s="147"/>
      <c r="I1655" s="147"/>
      <c r="J1655" s="147"/>
      <c r="K1655" s="38"/>
      <c r="L1655" s="144"/>
      <c r="M1655" s="144"/>
      <c r="N1655" s="61"/>
      <c r="O1655" s="314"/>
      <c r="Q1655" t="str">
        <f t="shared" si="496"/>
        <v/>
      </c>
      <c r="S1655" t="e">
        <f t="shared" ca="1" si="505"/>
        <v>#VALUE!</v>
      </c>
      <c r="T1655" t="e">
        <f t="shared" ca="1" si="502"/>
        <v>#VALUE!</v>
      </c>
      <c r="U1655">
        <f t="shared" si="506"/>
        <v>1584</v>
      </c>
      <c r="V1655">
        <v>132.666666666677</v>
      </c>
      <c r="W1655">
        <f t="shared" si="507"/>
        <v>132</v>
      </c>
      <c r="X1655" t="str" cm="1">
        <f t="array" aca="1" ref="X1655" ca="1">IFERROR(INDEX('PC&amp;PD'!$A$1:$AS$19,ROW('PC&amp;PD'!$A$19),MATCH(INDIRECT(T1655),'PC&amp;PD'!$A$1:$AS$1,0)),"")</f>
        <v/>
      </c>
      <c r="AA1655" t="str">
        <f t="shared" si="497"/>
        <v/>
      </c>
      <c r="AB1655" t="str">
        <f t="shared" si="498"/>
        <v/>
      </c>
      <c r="AC1655" t="e">
        <f t="shared" ca="1" si="499"/>
        <v>#VALUE!</v>
      </c>
      <c r="AD1655" t="str" cm="1">
        <f t="array" aca="1" ref="AD1655" ca="1">IFERROR(IF((LEFT(INDIRECT("$F"&amp;$S1655),4))="GOTS",IF($G1655="Organic","GOTS_Organic_raw",(IF($G1655="Responsible","GOTS_Responsible",(IF($G1655="No Attribute (Conventional)","GOTS_conventional",(IF($G1655="Recycled Pre/Post-Consumer","GOTS_pre_post",(IF($G1655="In-Conversion","GOTS_in_conversion",(IF($G1655="Sustainably Sourced","Sustainably_sourced",(IF($G1655="Recycled pre-consumer organic","GOTS_recycled_organic",""))))))))))))),IF($G1655="Organic","Organic",(IF($G1655="Responsible","Responsible",(IF($G1655="No Attribute (Conventional)","No_Attribute_Conventional",(IF($G1655="Recycled Pre/Post-Consumer","Recycled_Pre_Post_Consumer",(IF($G1655="In-Conversion","In_Conversion",(IF($G1655="Recycled Pre-Consumer","Recycled_Pre_Consumer",(IF($G1655="Recycled Post-Consumer","Recycled_Post_Consumer",(IF($G1655="Sustainably Sourced","Sustainably_sourced",(IF($G1655="Recycled pre-consumer organic","GOTS_recycled_organic","")))))))))))))))))),"")</f>
        <v/>
      </c>
      <c r="AE1655" t="e" cm="1">
        <f t="array" aca="1" ref="AE1655" ca="1">IF($I1655="",IF(INDIRECT("$F"&amp;$S1655)="","",IF(LEFT(INDIRECT("$F"&amp;$S1655),3)="GRS","GRS_RCS_RM",IF((LEFT(INDIRECT("$F"&amp;$S1655),3))="RCS","GRS_RCS_RM",IF(INDIRECT("$F"&amp;$S1655)="OCS (No Label)","OCS_Conversion_RM",IF(LEFT(INDIRECT("$F"&amp;$S1655),3)="OCS","OCS_RM",IF(RIGHT(INDIRECT("$F"&amp;$S1655),10)="conversion","GOTS_RM_conversion",IF((LEFT(INDIRECT("$F"&amp;$S1655),4))="GOTS","GOTS_RM","Responsible_RM"))))))),"DELETERM")</f>
        <v>#VALUE!</v>
      </c>
      <c r="AF1655" t="e" cm="1">
        <f t="array" aca="1" ref="AF1655" ca="1">IF($S1655="","",INDIRECT("$Z"&amp;$S1655))</f>
        <v>#VALUE!</v>
      </c>
      <c r="AG1655" t="str">
        <f t="shared" si="500"/>
        <v/>
      </c>
      <c r="AH1655" t="str" cm="1">
        <f t="array" aca="1" ref="AH1655" ca="1">IFERROR(INDIRECT("$ag"&amp;S1655),"")</f>
        <v/>
      </c>
      <c r="AI1655" t="e" cm="1">
        <f t="array" aca="1" ref="AI1655" ca="1">INDIRECT("O"&amp;S1655)</f>
        <v>#VALUE!</v>
      </c>
      <c r="AJ1655" t="str">
        <f t="shared" si="501"/>
        <v/>
      </c>
    </row>
    <row r="1656" spans="1:36" ht="16.5" customHeight="1">
      <c r="A1656" s="130"/>
      <c r="B1656" s="136"/>
      <c r="C1656" s="137"/>
      <c r="D1656" s="146"/>
      <c r="E1656" s="146"/>
      <c r="F1656" s="137"/>
      <c r="G1656" s="147"/>
      <c r="H1656" s="147"/>
      <c r="I1656" s="147"/>
      <c r="J1656" s="147"/>
      <c r="K1656" s="38"/>
      <c r="L1656" s="144"/>
      <c r="M1656" s="144"/>
      <c r="N1656" s="61"/>
      <c r="O1656" s="314"/>
      <c r="Q1656" t="str">
        <f t="shared" si="496"/>
        <v/>
      </c>
      <c r="S1656" t="e">
        <f t="shared" ca="1" si="505"/>
        <v>#VALUE!</v>
      </c>
      <c r="T1656" t="e">
        <f t="shared" ca="1" si="502"/>
        <v>#VALUE!</v>
      </c>
      <c r="U1656">
        <f t="shared" si="506"/>
        <v>1584</v>
      </c>
      <c r="V1656">
        <v>132.75000000001</v>
      </c>
      <c r="W1656">
        <f t="shared" si="507"/>
        <v>132</v>
      </c>
      <c r="X1656" t="str" cm="1">
        <f t="array" aca="1" ref="X1656" ca="1">IFERROR(INDEX('PC&amp;PD'!$A$1:$AS$19,ROW('PC&amp;PD'!$A$19),MATCH(INDIRECT(T1656),'PC&amp;PD'!$A$1:$AS$1,0)),"")</f>
        <v/>
      </c>
      <c r="AA1656" t="str">
        <f t="shared" si="497"/>
        <v/>
      </c>
      <c r="AB1656" t="str">
        <f t="shared" si="498"/>
        <v/>
      </c>
      <c r="AC1656" t="e">
        <f t="shared" ca="1" si="499"/>
        <v>#VALUE!</v>
      </c>
      <c r="AD1656" t="str" cm="1">
        <f t="array" aca="1" ref="AD1656" ca="1">IFERROR(IF((LEFT(INDIRECT("$F"&amp;$S1656),4))="GOTS",IF($G1656="Organic","GOTS_Organic_raw",(IF($G1656="Responsible","GOTS_Responsible",(IF($G1656="No Attribute (Conventional)","GOTS_conventional",(IF($G1656="Recycled Pre/Post-Consumer","GOTS_pre_post",(IF($G1656="In-Conversion","GOTS_in_conversion",(IF($G1656="Sustainably Sourced","Sustainably_sourced",(IF($G1656="Recycled pre-consumer organic","GOTS_recycled_organic",""))))))))))))),IF($G1656="Organic","Organic",(IF($G1656="Responsible","Responsible",(IF($G1656="No Attribute (Conventional)","No_Attribute_Conventional",(IF($G1656="Recycled Pre/Post-Consumer","Recycled_Pre_Post_Consumer",(IF($G1656="In-Conversion","In_Conversion",(IF($G1656="Recycled Pre-Consumer","Recycled_Pre_Consumer",(IF($G1656="Recycled Post-Consumer","Recycled_Post_Consumer",(IF($G1656="Sustainably Sourced","Sustainably_sourced",(IF($G1656="Recycled pre-consumer organic","GOTS_recycled_organic","")))))))))))))))))),"")</f>
        <v/>
      </c>
      <c r="AE1656" t="e" cm="1">
        <f t="array" aca="1" ref="AE1656" ca="1">IF($I1656="",IF(INDIRECT("$F"&amp;$S1656)="","",IF(LEFT(INDIRECT("$F"&amp;$S1656),3)="GRS","GRS_RCS_RM",IF((LEFT(INDIRECT("$F"&amp;$S1656),3))="RCS","GRS_RCS_RM",IF(INDIRECT("$F"&amp;$S1656)="OCS (No Label)","OCS_Conversion_RM",IF(LEFT(INDIRECT("$F"&amp;$S1656),3)="OCS","OCS_RM",IF(RIGHT(INDIRECT("$F"&amp;$S1656),10)="conversion","GOTS_RM_conversion",IF((LEFT(INDIRECT("$F"&amp;$S1656),4))="GOTS","GOTS_RM","Responsible_RM"))))))),"DELETERM")</f>
        <v>#VALUE!</v>
      </c>
      <c r="AF1656" t="e" cm="1">
        <f t="array" aca="1" ref="AF1656" ca="1">IF($S1656="","",INDIRECT("$Z"&amp;$S1656))</f>
        <v>#VALUE!</v>
      </c>
      <c r="AG1656" t="str">
        <f t="shared" si="500"/>
        <v/>
      </c>
      <c r="AH1656" t="str" cm="1">
        <f t="array" aca="1" ref="AH1656" ca="1">IFERROR(INDIRECT("$ag"&amp;S1656),"")</f>
        <v/>
      </c>
      <c r="AI1656" t="e" cm="1">
        <f t="array" aca="1" ref="AI1656" ca="1">INDIRECT("O"&amp;S1656)</f>
        <v>#VALUE!</v>
      </c>
      <c r="AJ1656" t="str">
        <f t="shared" si="501"/>
        <v/>
      </c>
    </row>
    <row r="1657" spans="1:36" ht="16.5" customHeight="1">
      <c r="A1657" s="130"/>
      <c r="B1657" s="136"/>
      <c r="C1657" s="137"/>
      <c r="D1657" s="146"/>
      <c r="E1657" s="146"/>
      <c r="F1657" s="137"/>
      <c r="G1657" s="147"/>
      <c r="H1657" s="147"/>
      <c r="I1657" s="147"/>
      <c r="J1657" s="147"/>
      <c r="K1657" s="38"/>
      <c r="L1657" s="144"/>
      <c r="M1657" s="144"/>
      <c r="N1657" s="61"/>
      <c r="O1657" s="314"/>
      <c r="Q1657" t="str">
        <f t="shared" si="496"/>
        <v/>
      </c>
      <c r="S1657" t="e">
        <f t="shared" ca="1" si="505"/>
        <v>#VALUE!</v>
      </c>
      <c r="T1657" t="e">
        <f t="shared" ca="1" si="502"/>
        <v>#VALUE!</v>
      </c>
      <c r="U1657">
        <f t="shared" si="506"/>
        <v>1584</v>
      </c>
      <c r="V1657">
        <v>132.833333333344</v>
      </c>
      <c r="W1657">
        <f t="shared" si="507"/>
        <v>132</v>
      </c>
      <c r="X1657" t="str" cm="1">
        <f t="array" aca="1" ref="X1657" ca="1">IFERROR(INDEX('PC&amp;PD'!$A$1:$AS$19,ROW('PC&amp;PD'!$A$19),MATCH(INDIRECT(T1657),'PC&amp;PD'!$A$1:$AS$1,0)),"")</f>
        <v/>
      </c>
      <c r="AA1657" t="str">
        <f t="shared" si="497"/>
        <v/>
      </c>
      <c r="AB1657" t="str">
        <f t="shared" si="498"/>
        <v/>
      </c>
      <c r="AC1657" t="e">
        <f t="shared" ca="1" si="499"/>
        <v>#VALUE!</v>
      </c>
      <c r="AD1657" t="str" cm="1">
        <f t="array" aca="1" ref="AD1657" ca="1">IFERROR(IF((LEFT(INDIRECT("$F"&amp;$S1657),4))="GOTS",IF($G1657="Organic","GOTS_Organic_raw",(IF($G1657="Responsible","GOTS_Responsible",(IF($G1657="No Attribute (Conventional)","GOTS_conventional",(IF($G1657="Recycled Pre/Post-Consumer","GOTS_pre_post",(IF($G1657="In-Conversion","GOTS_in_conversion",(IF($G1657="Sustainably Sourced","Sustainably_sourced",(IF($G1657="Recycled pre-consumer organic","GOTS_recycled_organic",""))))))))))))),IF($G1657="Organic","Organic",(IF($G1657="Responsible","Responsible",(IF($G1657="No Attribute (Conventional)","No_Attribute_Conventional",(IF($G1657="Recycled Pre/Post-Consumer","Recycled_Pre_Post_Consumer",(IF($G1657="In-Conversion","In_Conversion",(IF($G1657="Recycled Pre-Consumer","Recycled_Pre_Consumer",(IF($G1657="Recycled Post-Consumer","Recycled_Post_Consumer",(IF($G1657="Sustainably Sourced","Sustainably_sourced",(IF($G1657="Recycled pre-consumer organic","GOTS_recycled_organic","")))))))))))))))))),"")</f>
        <v/>
      </c>
      <c r="AE1657" t="e" cm="1">
        <f t="array" aca="1" ref="AE1657" ca="1">IF($I1657="",IF(INDIRECT("$F"&amp;$S1657)="","",IF(LEFT(INDIRECT("$F"&amp;$S1657),3)="GRS","GRS_RCS_RM",IF((LEFT(INDIRECT("$F"&amp;$S1657),3))="RCS","GRS_RCS_RM",IF(INDIRECT("$F"&amp;$S1657)="OCS (No Label)","OCS_Conversion_RM",IF(LEFT(INDIRECT("$F"&amp;$S1657),3)="OCS","OCS_RM",IF(RIGHT(INDIRECT("$F"&amp;$S1657),10)="conversion","GOTS_RM_conversion",IF((LEFT(INDIRECT("$F"&amp;$S1657),4))="GOTS","GOTS_RM","Responsible_RM"))))))),"DELETERM")</f>
        <v>#VALUE!</v>
      </c>
      <c r="AF1657" t="e" cm="1">
        <f t="array" aca="1" ref="AF1657" ca="1">IF($S1657="","",INDIRECT("$Z"&amp;$S1657))</f>
        <v>#VALUE!</v>
      </c>
      <c r="AG1657" t="str">
        <f t="shared" si="500"/>
        <v/>
      </c>
      <c r="AH1657" t="str" cm="1">
        <f t="array" aca="1" ref="AH1657" ca="1">IFERROR(INDIRECT("$ag"&amp;S1657),"")</f>
        <v/>
      </c>
      <c r="AI1657" t="e" cm="1">
        <f t="array" aca="1" ref="AI1657" ca="1">INDIRECT("O"&amp;S1657)</f>
        <v>#VALUE!</v>
      </c>
      <c r="AJ1657" t="str">
        <f t="shared" si="501"/>
        <v/>
      </c>
    </row>
    <row r="1658" spans="1:36" ht="16.5" customHeight="1" thickBot="1">
      <c r="A1658" s="131"/>
      <c r="B1658" s="138"/>
      <c r="C1658" s="139"/>
      <c r="D1658" s="148"/>
      <c r="E1658" s="148"/>
      <c r="F1658" s="139"/>
      <c r="G1658" s="149"/>
      <c r="H1658" s="149"/>
      <c r="I1658" s="149"/>
      <c r="J1658" s="149"/>
      <c r="K1658" s="39"/>
      <c r="L1658" s="145"/>
      <c r="M1658" s="145"/>
      <c r="N1658" s="62"/>
      <c r="O1658" s="315"/>
      <c r="Q1658" t="str">
        <f t="shared" si="496"/>
        <v/>
      </c>
      <c r="S1658" t="e">
        <f t="shared" ca="1" si="505"/>
        <v>#VALUE!</v>
      </c>
      <c r="T1658" t="e">
        <f t="shared" ca="1" si="502"/>
        <v>#VALUE!</v>
      </c>
      <c r="U1658">
        <f t="shared" si="506"/>
        <v>1584</v>
      </c>
      <c r="V1658">
        <v>132.916666666677</v>
      </c>
      <c r="W1658">
        <f t="shared" si="507"/>
        <v>132</v>
      </c>
      <c r="X1658" t="str" cm="1">
        <f t="array" aca="1" ref="X1658" ca="1">IFERROR(INDEX('PC&amp;PD'!$A$1:$AS$19,ROW('PC&amp;PD'!$A$19),MATCH(INDIRECT(T1658),'PC&amp;PD'!$A$1:$AS$1,0)),"")</f>
        <v/>
      </c>
      <c r="AA1658" t="str">
        <f t="shared" si="497"/>
        <v/>
      </c>
      <c r="AB1658" t="str">
        <f t="shared" si="498"/>
        <v/>
      </c>
      <c r="AC1658" t="e">
        <f t="shared" ca="1" si="499"/>
        <v>#VALUE!</v>
      </c>
      <c r="AD1658" t="str" cm="1">
        <f t="array" aca="1" ref="AD1658" ca="1">IFERROR(IF((LEFT(INDIRECT("$F"&amp;$S1658),4))="GOTS",IF($G1658="Organic","GOTS_Organic_raw",(IF($G1658="Responsible","GOTS_Responsible",(IF($G1658="No Attribute (Conventional)","GOTS_conventional",(IF($G1658="Recycled Pre/Post-Consumer","GOTS_pre_post",(IF($G1658="In-Conversion","GOTS_in_conversion",(IF($G1658="Sustainably Sourced","Sustainably_sourced",(IF($G1658="Recycled pre-consumer organic","GOTS_recycled_organic",""))))))))))))),IF($G1658="Organic","Organic",(IF($G1658="Responsible","Responsible",(IF($G1658="No Attribute (Conventional)","No_Attribute_Conventional",(IF($G1658="Recycled Pre/Post-Consumer","Recycled_Pre_Post_Consumer",(IF($G1658="In-Conversion","In_Conversion",(IF($G1658="Recycled Pre-Consumer","Recycled_Pre_Consumer",(IF($G1658="Recycled Post-Consumer","Recycled_Post_Consumer",(IF($G1658="Sustainably Sourced","Sustainably_sourced",(IF($G1658="Recycled pre-consumer organic","GOTS_recycled_organic","")))))))))))))))))),"")</f>
        <v/>
      </c>
      <c r="AE1658" t="e" cm="1">
        <f t="array" aca="1" ref="AE1658" ca="1">IF($I1658="",IF(INDIRECT("$F"&amp;$S1658)="","",IF(LEFT(INDIRECT("$F"&amp;$S1658),3)="GRS","GRS_RCS_RM",IF((LEFT(INDIRECT("$F"&amp;$S1658),3))="RCS","GRS_RCS_RM",IF(INDIRECT("$F"&amp;$S1658)="OCS (No Label)","OCS_Conversion_RM",IF(LEFT(INDIRECT("$F"&amp;$S1658),3)="OCS","OCS_RM",IF(RIGHT(INDIRECT("$F"&amp;$S1658),10)="conversion","GOTS_RM_conversion",IF((LEFT(INDIRECT("$F"&amp;$S1658),4))="GOTS","GOTS_RM","Responsible_RM"))))))),"DELETERM")</f>
        <v>#VALUE!</v>
      </c>
      <c r="AF1658" t="e" cm="1">
        <f t="array" aca="1" ref="AF1658" ca="1">IF($S1658="","",INDIRECT("$Z"&amp;$S1658))</f>
        <v>#VALUE!</v>
      </c>
      <c r="AG1658" t="str">
        <f t="shared" si="500"/>
        <v/>
      </c>
      <c r="AH1658" t="str" cm="1">
        <f t="array" aca="1" ref="AH1658" ca="1">IFERROR(INDIRECT("$ag"&amp;S1658),"")</f>
        <v/>
      </c>
      <c r="AI1658" t="e" cm="1">
        <f t="array" aca="1" ref="AI1658" ca="1">INDIRECT("O"&amp;S1658)</f>
        <v>#VALUE!</v>
      </c>
      <c r="AJ1658" t="str">
        <f t="shared" si="501"/>
        <v/>
      </c>
    </row>
    <row r="1659" spans="1:36" ht="16.5" customHeight="1">
      <c r="A1659" s="128" t="str">
        <f>IF(B1659="","",COUNTA($B$63:$B1659))</f>
        <v/>
      </c>
      <c r="B1659" s="132"/>
      <c r="C1659" s="133"/>
      <c r="D1659" s="140"/>
      <c r="E1659" s="140"/>
      <c r="F1659" s="133"/>
      <c r="G1659" s="141"/>
      <c r="H1659" s="141"/>
      <c r="I1659" s="141"/>
      <c r="J1659" s="141"/>
      <c r="K1659" s="37"/>
      <c r="L1659" s="142" t="str">
        <f>IF(R1659="","",LEFT(R1659,LEN(R1659)-2))</f>
        <v/>
      </c>
      <c r="M1659" s="142"/>
      <c r="N1659" s="60"/>
      <c r="O1659" s="313"/>
      <c r="Q1659" t="str">
        <f t="shared" si="496"/>
        <v/>
      </c>
      <c r="R1659" t="str">
        <f t="shared" ref="R1659" si="514">CONCATENATE($Q1659,Q1660,Q1661,Q1662,Q1663,Q1664,$Q1665,$Q1666,$Q1667,$Q1668,$Q1669,$Q1670)</f>
        <v/>
      </c>
      <c r="S1659" t="e">
        <f t="shared" ca="1" si="505"/>
        <v>#VALUE!</v>
      </c>
      <c r="T1659" t="e">
        <f t="shared" ca="1" si="502"/>
        <v>#VALUE!</v>
      </c>
      <c r="U1659">
        <f t="shared" si="506"/>
        <v>1596</v>
      </c>
      <c r="V1659">
        <v>133.00000000001</v>
      </c>
      <c r="W1659">
        <f t="shared" si="507"/>
        <v>133</v>
      </c>
      <c r="X1659" t="str" cm="1">
        <f t="array" aca="1" ref="X1659" ca="1">IFERROR(INDEX('PC&amp;PD'!$A$1:$AS$19,ROW('PC&amp;PD'!$A$19),MATCH(INDIRECT(T1659),'PC&amp;PD'!$A$1:$AS$1,0)),"")</f>
        <v/>
      </c>
      <c r="Z1659" t="str">
        <f t="shared" ref="Z1659" si="515">IFERROR(IF($F1659="OCS 100","OCS (OCS 100)",IF($F1659="OCS Blended","OCS (OCS Blended)",IF($F1659="OCS (No Label)","OCS (No Label)",IF($F1659="RCS 100","RCS (RCS 100)",IF($F1659="RCS Blended","RCS (RCS Blended)",IF($F1659="GRS","GRS (GRS)",IF($F1659="GRS (No Label)", "GRS (No Label)",IF($F1659="RDS","RDS (RDS)",IF($F1659="RWS","RWS (RWS)",IF($F1659="RAS","RAS (RAS)",IF($F1659="RMS","RMS (RMS)",IF($F1659="GOTS Organic","GOTS (Organic)",IF($F1659="GOTS Made with organic","GOTS (Made with Organic)",IF($F1659="GOTS Organic - in conversion","GOTS (Organic - In Conversion)",IF($F1659="GOTS Made with organic - in conversion","GOTS (Made with Organic - In Conversion)",""))))))))))))))),"")</f>
        <v/>
      </c>
      <c r="AA1659" t="str">
        <f t="shared" si="497"/>
        <v/>
      </c>
      <c r="AB1659" t="str">
        <f t="shared" si="498"/>
        <v/>
      </c>
      <c r="AC1659" t="e">
        <f t="shared" ca="1" si="499"/>
        <v>#VALUE!</v>
      </c>
      <c r="AD1659" t="str" cm="1">
        <f t="array" aca="1" ref="AD1659" ca="1">IFERROR(IF((LEFT(INDIRECT("$F"&amp;$S1659),4))="GOTS",IF($G1659="Organic","GOTS_Organic_raw",(IF($G1659="Responsible","GOTS_Responsible",(IF($G1659="No Attribute (Conventional)","GOTS_conventional",(IF($G1659="Recycled Pre/Post-Consumer","GOTS_pre_post",(IF($G1659="In-Conversion","GOTS_in_conversion",(IF($G1659="Sustainably Sourced","Sustainably_sourced",(IF($G1659="Recycled pre-consumer organic","GOTS_recycled_organic",""))))))))))))),IF($G1659="Organic","Organic",(IF($G1659="Responsible","Responsible",(IF($G1659="No Attribute (Conventional)","No_Attribute_Conventional",(IF($G1659="Recycled Pre/Post-Consumer","Recycled_Pre_Post_Consumer",(IF($G1659="In-Conversion","In_Conversion",(IF($G1659="Recycled Pre-Consumer","Recycled_Pre_Consumer",(IF($G1659="Recycled Post-Consumer","Recycled_Post_Consumer",(IF($G1659="Sustainably Sourced","Sustainably_sourced",(IF($G1659="Recycled pre-consumer organic","GOTS_recycled_organic","")))))))))))))))))),"")</f>
        <v/>
      </c>
      <c r="AE1659" t="e" cm="1">
        <f t="array" aca="1" ref="AE1659" ca="1">IF($I1659="",IF(INDIRECT("$F"&amp;$S1659)="","",IF(LEFT(INDIRECT("$F"&amp;$S1659),3)="GRS","GRS_RCS_RM",IF((LEFT(INDIRECT("$F"&amp;$S1659),3))="RCS","GRS_RCS_RM",IF(INDIRECT("$F"&amp;$S1659)="OCS (No Label)","OCS_Conversion_RM",IF(LEFT(INDIRECT("$F"&amp;$S1659),3)="OCS","OCS_RM",IF(RIGHT(INDIRECT("$F"&amp;$S1659),10)="conversion","GOTS_RM_conversion",IF((LEFT(INDIRECT("$F"&amp;$S1659),4))="GOTS","GOTS_RM","Responsible_RM"))))))),"DELETERM")</f>
        <v>#VALUE!</v>
      </c>
      <c r="AF1659" t="e" cm="1">
        <f t="array" aca="1" ref="AF1659" ca="1">IF($S1659="","",INDIRECT("$Z"&amp;$S1659))</f>
        <v>#VALUE!</v>
      </c>
      <c r="AG1659" t="str">
        <f t="shared" si="500"/>
        <v/>
      </c>
      <c r="AH1659" t="str" cm="1">
        <f t="array" aca="1" ref="AH1659" ca="1">IFERROR(INDIRECT("$ag"&amp;S1659),"")</f>
        <v/>
      </c>
      <c r="AI1659" t="e" cm="1">
        <f t="array" aca="1" ref="AI1659" ca="1">INDIRECT("O"&amp;S1659)</f>
        <v>#VALUE!</v>
      </c>
      <c r="AJ1659" t="str">
        <f t="shared" si="501"/>
        <v/>
      </c>
    </row>
    <row r="1660" spans="1:36" ht="16.5" customHeight="1">
      <c r="A1660" s="129"/>
      <c r="B1660" s="134"/>
      <c r="C1660" s="135"/>
      <c r="D1660" s="146"/>
      <c r="E1660" s="146"/>
      <c r="F1660" s="135"/>
      <c r="G1660" s="147"/>
      <c r="H1660" s="147"/>
      <c r="I1660" s="147"/>
      <c r="J1660" s="147"/>
      <c r="K1660" s="38"/>
      <c r="L1660" s="143"/>
      <c r="M1660" s="143"/>
      <c r="N1660" s="61"/>
      <c r="O1660" s="314"/>
      <c r="Q1660" t="str">
        <f t="shared" si="496"/>
        <v/>
      </c>
      <c r="S1660" t="e">
        <f t="shared" ca="1" si="505"/>
        <v>#VALUE!</v>
      </c>
      <c r="T1660" t="e">
        <f t="shared" ca="1" si="502"/>
        <v>#VALUE!</v>
      </c>
      <c r="U1660">
        <f t="shared" si="506"/>
        <v>1596</v>
      </c>
      <c r="V1660">
        <v>133.083333333344</v>
      </c>
      <c r="W1660">
        <f t="shared" si="507"/>
        <v>133</v>
      </c>
      <c r="X1660" t="str" cm="1">
        <f t="array" aca="1" ref="X1660" ca="1">IFERROR(INDEX('PC&amp;PD'!$A$1:$AS$19,ROW('PC&amp;PD'!$A$19),MATCH(INDIRECT(T1660),'PC&amp;PD'!$A$1:$AS$1,0)),"")</f>
        <v/>
      </c>
      <c r="AA1660" t="str">
        <f t="shared" si="497"/>
        <v/>
      </c>
      <c r="AB1660" t="str">
        <f t="shared" si="498"/>
        <v/>
      </c>
      <c r="AC1660" t="e">
        <f t="shared" ca="1" si="499"/>
        <v>#VALUE!</v>
      </c>
      <c r="AD1660" t="str" cm="1">
        <f t="array" aca="1" ref="AD1660" ca="1">IFERROR(IF((LEFT(INDIRECT("$F"&amp;$S1660),4))="GOTS",IF($G1660="Organic","GOTS_Organic_raw",(IF($G1660="Responsible","GOTS_Responsible",(IF($G1660="No Attribute (Conventional)","GOTS_conventional",(IF($G1660="Recycled Pre/Post-Consumer","GOTS_pre_post",(IF($G1660="In-Conversion","GOTS_in_conversion",(IF($G1660="Sustainably Sourced","Sustainably_sourced",(IF($G1660="Recycled pre-consumer organic","GOTS_recycled_organic",""))))))))))))),IF($G1660="Organic","Organic",(IF($G1660="Responsible","Responsible",(IF($G1660="No Attribute (Conventional)","No_Attribute_Conventional",(IF($G1660="Recycled Pre/Post-Consumer","Recycled_Pre_Post_Consumer",(IF($G1660="In-Conversion","In_Conversion",(IF($G1660="Recycled Pre-Consumer","Recycled_Pre_Consumer",(IF($G1660="Recycled Post-Consumer","Recycled_Post_Consumer",(IF($G1660="Sustainably Sourced","Sustainably_sourced",(IF($G1660="Recycled pre-consumer organic","GOTS_recycled_organic","")))))))))))))))))),"")</f>
        <v/>
      </c>
      <c r="AE1660" t="e" cm="1">
        <f t="array" aca="1" ref="AE1660" ca="1">IF($I1660="",IF(INDIRECT("$F"&amp;$S1660)="","",IF(LEFT(INDIRECT("$F"&amp;$S1660),3)="GRS","GRS_RCS_RM",IF((LEFT(INDIRECT("$F"&amp;$S1660),3))="RCS","GRS_RCS_RM",IF(INDIRECT("$F"&amp;$S1660)="OCS (No Label)","OCS_Conversion_RM",IF(LEFT(INDIRECT("$F"&amp;$S1660),3)="OCS","OCS_RM",IF(RIGHT(INDIRECT("$F"&amp;$S1660),10)="conversion","GOTS_RM_conversion",IF((LEFT(INDIRECT("$F"&amp;$S1660),4))="GOTS","GOTS_RM","Responsible_RM"))))))),"DELETERM")</f>
        <v>#VALUE!</v>
      </c>
      <c r="AF1660" t="e" cm="1">
        <f t="array" aca="1" ref="AF1660" ca="1">IF($S1660="","",INDIRECT("$Z"&amp;$S1660))</f>
        <v>#VALUE!</v>
      </c>
      <c r="AG1660" t="str">
        <f t="shared" si="500"/>
        <v/>
      </c>
      <c r="AH1660" t="str" cm="1">
        <f t="array" aca="1" ref="AH1660" ca="1">IFERROR(INDIRECT("$ag"&amp;S1660),"")</f>
        <v/>
      </c>
      <c r="AI1660" t="e" cm="1">
        <f t="array" aca="1" ref="AI1660" ca="1">INDIRECT("O"&amp;S1660)</f>
        <v>#VALUE!</v>
      </c>
      <c r="AJ1660" t="str">
        <f t="shared" si="501"/>
        <v/>
      </c>
    </row>
    <row r="1661" spans="1:36" ht="16.5" customHeight="1">
      <c r="A1661" s="129"/>
      <c r="B1661" s="134"/>
      <c r="C1661" s="135"/>
      <c r="D1661" s="146"/>
      <c r="E1661" s="146"/>
      <c r="F1661" s="135"/>
      <c r="G1661" s="147"/>
      <c r="H1661" s="147"/>
      <c r="I1661" s="147"/>
      <c r="J1661" s="147"/>
      <c r="K1661" s="38"/>
      <c r="L1661" s="143"/>
      <c r="M1661" s="143"/>
      <c r="N1661" s="61"/>
      <c r="O1661" s="314"/>
      <c r="Q1661" t="str">
        <f t="shared" si="496"/>
        <v/>
      </c>
      <c r="S1661" t="e">
        <f t="shared" ca="1" si="505"/>
        <v>#VALUE!</v>
      </c>
      <c r="T1661" t="e">
        <f t="shared" ca="1" si="502"/>
        <v>#VALUE!</v>
      </c>
      <c r="U1661">
        <f t="shared" si="506"/>
        <v>1596</v>
      </c>
      <c r="V1661">
        <v>133.166666666677</v>
      </c>
      <c r="W1661">
        <f t="shared" si="507"/>
        <v>133</v>
      </c>
      <c r="X1661" t="str" cm="1">
        <f t="array" aca="1" ref="X1661" ca="1">IFERROR(INDEX('PC&amp;PD'!$A$1:$AS$19,ROW('PC&amp;PD'!$A$19),MATCH(INDIRECT(T1661),'PC&amp;PD'!$A$1:$AS$1,0)),"")</f>
        <v/>
      </c>
      <c r="AA1661" t="str">
        <f t="shared" si="497"/>
        <v/>
      </c>
      <c r="AB1661" t="str">
        <f t="shared" si="498"/>
        <v/>
      </c>
      <c r="AC1661" t="e">
        <f t="shared" ca="1" si="499"/>
        <v>#VALUE!</v>
      </c>
      <c r="AD1661" t="str" cm="1">
        <f t="array" aca="1" ref="AD1661" ca="1">IFERROR(IF((LEFT(INDIRECT("$F"&amp;$S1661),4))="GOTS",IF($G1661="Organic","GOTS_Organic_raw",(IF($G1661="Responsible","GOTS_Responsible",(IF($G1661="No Attribute (Conventional)","GOTS_conventional",(IF($G1661="Recycled Pre/Post-Consumer","GOTS_pre_post",(IF($G1661="In-Conversion","GOTS_in_conversion",(IF($G1661="Sustainably Sourced","Sustainably_sourced",(IF($G1661="Recycled pre-consumer organic","GOTS_recycled_organic",""))))))))))))),IF($G1661="Organic","Organic",(IF($G1661="Responsible","Responsible",(IF($G1661="No Attribute (Conventional)","No_Attribute_Conventional",(IF($G1661="Recycled Pre/Post-Consumer","Recycled_Pre_Post_Consumer",(IF($G1661="In-Conversion","In_Conversion",(IF($G1661="Recycled Pre-Consumer","Recycled_Pre_Consumer",(IF($G1661="Recycled Post-Consumer","Recycled_Post_Consumer",(IF($G1661="Sustainably Sourced","Sustainably_sourced",(IF($G1661="Recycled pre-consumer organic","GOTS_recycled_organic","")))))))))))))))))),"")</f>
        <v/>
      </c>
      <c r="AE1661" t="e" cm="1">
        <f t="array" aca="1" ref="AE1661" ca="1">IF($I1661="",IF(INDIRECT("$F"&amp;$S1661)="","",IF(LEFT(INDIRECT("$F"&amp;$S1661),3)="GRS","GRS_RCS_RM",IF((LEFT(INDIRECT("$F"&amp;$S1661),3))="RCS","GRS_RCS_RM",IF(INDIRECT("$F"&amp;$S1661)="OCS (No Label)","OCS_Conversion_RM",IF(LEFT(INDIRECT("$F"&amp;$S1661),3)="OCS","OCS_RM",IF(RIGHT(INDIRECT("$F"&amp;$S1661),10)="conversion","GOTS_RM_conversion",IF((LEFT(INDIRECT("$F"&amp;$S1661),4))="GOTS","GOTS_RM","Responsible_RM"))))))),"DELETERM")</f>
        <v>#VALUE!</v>
      </c>
      <c r="AF1661" t="e" cm="1">
        <f t="array" aca="1" ref="AF1661" ca="1">IF($S1661="","",INDIRECT("$Z"&amp;$S1661))</f>
        <v>#VALUE!</v>
      </c>
      <c r="AG1661" t="str">
        <f t="shared" si="500"/>
        <v/>
      </c>
      <c r="AH1661" t="str" cm="1">
        <f t="array" aca="1" ref="AH1661" ca="1">IFERROR(INDIRECT("$ag"&amp;S1661),"")</f>
        <v/>
      </c>
      <c r="AI1661" t="e" cm="1">
        <f t="array" aca="1" ref="AI1661" ca="1">INDIRECT("O"&amp;S1661)</f>
        <v>#VALUE!</v>
      </c>
      <c r="AJ1661" t="str">
        <f t="shared" si="501"/>
        <v/>
      </c>
    </row>
    <row r="1662" spans="1:36" ht="16.5" customHeight="1">
      <c r="A1662" s="129"/>
      <c r="B1662" s="134"/>
      <c r="C1662" s="135"/>
      <c r="D1662" s="146"/>
      <c r="E1662" s="146"/>
      <c r="F1662" s="135"/>
      <c r="G1662" s="147"/>
      <c r="H1662" s="147"/>
      <c r="I1662" s="147"/>
      <c r="J1662" s="147"/>
      <c r="K1662" s="38"/>
      <c r="L1662" s="143"/>
      <c r="M1662" s="143"/>
      <c r="N1662" s="61"/>
      <c r="O1662" s="314"/>
      <c r="Q1662" t="str">
        <f t="shared" si="496"/>
        <v/>
      </c>
      <c r="S1662" t="e">
        <f t="shared" ca="1" si="505"/>
        <v>#VALUE!</v>
      </c>
      <c r="T1662" t="e">
        <f t="shared" ca="1" si="502"/>
        <v>#VALUE!</v>
      </c>
      <c r="U1662">
        <f t="shared" si="506"/>
        <v>1596</v>
      </c>
      <c r="V1662">
        <v>133.25000000001</v>
      </c>
      <c r="W1662">
        <f t="shared" si="507"/>
        <v>133</v>
      </c>
      <c r="X1662" t="str" cm="1">
        <f t="array" aca="1" ref="X1662" ca="1">IFERROR(INDEX('PC&amp;PD'!$A$1:$AS$19,ROW('PC&amp;PD'!$A$19),MATCH(INDIRECT(T1662),'PC&amp;PD'!$A$1:$AS$1,0)),"")</f>
        <v/>
      </c>
      <c r="AA1662" t="str">
        <f t="shared" si="497"/>
        <v/>
      </c>
      <c r="AB1662" t="str">
        <f t="shared" si="498"/>
        <v/>
      </c>
      <c r="AC1662" t="e">
        <f t="shared" ca="1" si="499"/>
        <v>#VALUE!</v>
      </c>
      <c r="AD1662" t="str" cm="1">
        <f t="array" aca="1" ref="AD1662" ca="1">IFERROR(IF((LEFT(INDIRECT("$F"&amp;$S1662),4))="GOTS",IF($G1662="Organic","GOTS_Organic_raw",(IF($G1662="Responsible","GOTS_Responsible",(IF($G1662="No Attribute (Conventional)","GOTS_conventional",(IF($G1662="Recycled Pre/Post-Consumer","GOTS_pre_post",(IF($G1662="In-Conversion","GOTS_in_conversion",(IF($G1662="Sustainably Sourced","Sustainably_sourced",(IF($G1662="Recycled pre-consumer organic","GOTS_recycled_organic",""))))))))))))),IF($G1662="Organic","Organic",(IF($G1662="Responsible","Responsible",(IF($G1662="No Attribute (Conventional)","No_Attribute_Conventional",(IF($G1662="Recycled Pre/Post-Consumer","Recycled_Pre_Post_Consumer",(IF($G1662="In-Conversion","In_Conversion",(IF($G1662="Recycled Pre-Consumer","Recycled_Pre_Consumer",(IF($G1662="Recycled Post-Consumer","Recycled_Post_Consumer",(IF($G1662="Sustainably Sourced","Sustainably_sourced",(IF($G1662="Recycled pre-consumer organic","GOTS_recycled_organic","")))))))))))))))))),"")</f>
        <v/>
      </c>
      <c r="AE1662" t="e" cm="1">
        <f t="array" aca="1" ref="AE1662" ca="1">IF($I1662="",IF(INDIRECT("$F"&amp;$S1662)="","",IF(LEFT(INDIRECT("$F"&amp;$S1662),3)="GRS","GRS_RCS_RM",IF((LEFT(INDIRECT("$F"&amp;$S1662),3))="RCS","GRS_RCS_RM",IF(INDIRECT("$F"&amp;$S1662)="OCS (No Label)","OCS_Conversion_RM",IF(LEFT(INDIRECT("$F"&amp;$S1662),3)="OCS","OCS_RM",IF(RIGHT(INDIRECT("$F"&amp;$S1662),10)="conversion","GOTS_RM_conversion",IF((LEFT(INDIRECT("$F"&amp;$S1662),4))="GOTS","GOTS_RM","Responsible_RM"))))))),"DELETERM")</f>
        <v>#VALUE!</v>
      </c>
      <c r="AF1662" t="e" cm="1">
        <f t="array" aca="1" ref="AF1662" ca="1">IF($S1662="","",INDIRECT("$Z"&amp;$S1662))</f>
        <v>#VALUE!</v>
      </c>
      <c r="AG1662" t="str">
        <f t="shared" si="500"/>
        <v/>
      </c>
      <c r="AH1662" t="str" cm="1">
        <f t="array" aca="1" ref="AH1662" ca="1">IFERROR(INDIRECT("$ag"&amp;S1662),"")</f>
        <v/>
      </c>
      <c r="AI1662" t="e" cm="1">
        <f t="array" aca="1" ref="AI1662" ca="1">INDIRECT("O"&amp;S1662)</f>
        <v>#VALUE!</v>
      </c>
      <c r="AJ1662" t="str">
        <f t="shared" si="501"/>
        <v/>
      </c>
    </row>
    <row r="1663" spans="1:36" ht="16.5" customHeight="1">
      <c r="A1663" s="129"/>
      <c r="B1663" s="134"/>
      <c r="C1663" s="135"/>
      <c r="D1663" s="146"/>
      <c r="E1663" s="146"/>
      <c r="F1663" s="135"/>
      <c r="G1663" s="147"/>
      <c r="H1663" s="147"/>
      <c r="I1663" s="147"/>
      <c r="J1663" s="147"/>
      <c r="K1663" s="38"/>
      <c r="L1663" s="143"/>
      <c r="M1663" s="143"/>
      <c r="N1663" s="61"/>
      <c r="O1663" s="314"/>
      <c r="Q1663" t="str">
        <f t="shared" si="496"/>
        <v/>
      </c>
      <c r="S1663" t="e">
        <f t="shared" ca="1" si="505"/>
        <v>#VALUE!</v>
      </c>
      <c r="T1663" t="e">
        <f t="shared" ca="1" si="502"/>
        <v>#VALUE!</v>
      </c>
      <c r="U1663">
        <f t="shared" si="506"/>
        <v>1596</v>
      </c>
      <c r="V1663">
        <v>133.333333333344</v>
      </c>
      <c r="W1663">
        <f t="shared" si="507"/>
        <v>133</v>
      </c>
      <c r="X1663" t="str" cm="1">
        <f t="array" aca="1" ref="X1663" ca="1">IFERROR(INDEX('PC&amp;PD'!$A$1:$AS$19,ROW('PC&amp;PD'!$A$19),MATCH(INDIRECT(T1663),'PC&amp;PD'!$A$1:$AS$1,0)),"")</f>
        <v/>
      </c>
      <c r="AA1663" t="str">
        <f t="shared" si="497"/>
        <v/>
      </c>
      <c r="AB1663" t="str">
        <f t="shared" si="498"/>
        <v/>
      </c>
      <c r="AC1663" t="e">
        <f t="shared" ca="1" si="499"/>
        <v>#VALUE!</v>
      </c>
      <c r="AD1663" t="str" cm="1">
        <f t="array" aca="1" ref="AD1663" ca="1">IFERROR(IF((LEFT(INDIRECT("$F"&amp;$S1663),4))="GOTS",IF($G1663="Organic","GOTS_Organic_raw",(IF($G1663="Responsible","GOTS_Responsible",(IF($G1663="No Attribute (Conventional)","GOTS_conventional",(IF($G1663="Recycled Pre/Post-Consumer","GOTS_pre_post",(IF($G1663="In-Conversion","GOTS_in_conversion",(IF($G1663="Sustainably Sourced","Sustainably_sourced",(IF($G1663="Recycled pre-consumer organic","GOTS_recycled_organic",""))))))))))))),IF($G1663="Organic","Organic",(IF($G1663="Responsible","Responsible",(IF($G1663="No Attribute (Conventional)","No_Attribute_Conventional",(IF($G1663="Recycled Pre/Post-Consumer","Recycled_Pre_Post_Consumer",(IF($G1663="In-Conversion","In_Conversion",(IF($G1663="Recycled Pre-Consumer","Recycled_Pre_Consumer",(IF($G1663="Recycled Post-Consumer","Recycled_Post_Consumer",(IF($G1663="Sustainably Sourced","Sustainably_sourced",(IF($G1663="Recycled pre-consumer organic","GOTS_recycled_organic","")))))))))))))))))),"")</f>
        <v/>
      </c>
      <c r="AE1663" t="e" cm="1">
        <f t="array" aca="1" ref="AE1663" ca="1">IF($I1663="",IF(INDIRECT("$F"&amp;$S1663)="","",IF(LEFT(INDIRECT("$F"&amp;$S1663),3)="GRS","GRS_RCS_RM",IF((LEFT(INDIRECT("$F"&amp;$S1663),3))="RCS","GRS_RCS_RM",IF(INDIRECT("$F"&amp;$S1663)="OCS (No Label)","OCS_Conversion_RM",IF(LEFT(INDIRECT("$F"&amp;$S1663),3)="OCS","OCS_RM",IF(RIGHT(INDIRECT("$F"&amp;$S1663),10)="conversion","GOTS_RM_conversion",IF((LEFT(INDIRECT("$F"&amp;$S1663),4))="GOTS","GOTS_RM","Responsible_RM"))))))),"DELETERM")</f>
        <v>#VALUE!</v>
      </c>
      <c r="AF1663" t="e" cm="1">
        <f t="array" aca="1" ref="AF1663" ca="1">IF($S1663="","",INDIRECT("$Z"&amp;$S1663))</f>
        <v>#VALUE!</v>
      </c>
      <c r="AG1663" t="str">
        <f t="shared" si="500"/>
        <v/>
      </c>
      <c r="AH1663" t="str" cm="1">
        <f t="array" aca="1" ref="AH1663" ca="1">IFERROR(INDIRECT("$ag"&amp;S1663),"")</f>
        <v/>
      </c>
      <c r="AI1663" t="e" cm="1">
        <f t="array" aca="1" ref="AI1663" ca="1">INDIRECT("O"&amp;S1663)</f>
        <v>#VALUE!</v>
      </c>
      <c r="AJ1663" t="str">
        <f t="shared" si="501"/>
        <v/>
      </c>
    </row>
    <row r="1664" spans="1:36" ht="16.5" customHeight="1">
      <c r="A1664" s="129"/>
      <c r="B1664" s="134"/>
      <c r="C1664" s="135"/>
      <c r="D1664" s="146"/>
      <c r="E1664" s="146"/>
      <c r="F1664" s="135"/>
      <c r="G1664" s="147"/>
      <c r="H1664" s="147"/>
      <c r="I1664" s="147"/>
      <c r="J1664" s="147"/>
      <c r="K1664" s="38"/>
      <c r="L1664" s="143"/>
      <c r="M1664" s="143"/>
      <c r="N1664" s="61"/>
      <c r="O1664" s="314"/>
      <c r="Q1664" t="str">
        <f t="shared" ref="Q1664:Q1727" si="516">IF(G1664="No Attribute (Conventional)",IF(OR($G1664="",$I1664="",$K1664=""),"",CONCATENATE($K1664," ",$AA1664," ",$I1664," + ")),IF(OR($G1664="",$I1664="",$K1664=""),"",CONCATENATE($K1664," ",$G1664," ",$I1664," + ")))</f>
        <v/>
      </c>
      <c r="S1664" t="e">
        <f t="shared" ca="1" si="505"/>
        <v>#VALUE!</v>
      </c>
      <c r="T1664" t="e">
        <f t="shared" ca="1" si="502"/>
        <v>#VALUE!</v>
      </c>
      <c r="U1664">
        <f t="shared" si="506"/>
        <v>1596</v>
      </c>
      <c r="V1664">
        <v>133.416666666677</v>
      </c>
      <c r="W1664">
        <f t="shared" si="507"/>
        <v>133</v>
      </c>
      <c r="X1664" t="str" cm="1">
        <f t="array" aca="1" ref="X1664" ca="1">IFERROR(INDEX('PC&amp;PD'!$A$1:$AS$19,ROW('PC&amp;PD'!$A$19),MATCH(INDIRECT(T1664),'PC&amp;PD'!$A$1:$AS$1,0)),"")</f>
        <v/>
      </c>
      <c r="AA1664" t="str">
        <f t="shared" ref="AA1664:AA1727" si="517">IFERROR(IF(G1664="","",IF(G1664="No Attribute (Conventional)","",G1664)),"")</f>
        <v/>
      </c>
      <c r="AB1664" t="str">
        <f t="shared" ref="AB1664:AB1727" si="518">IFERROR(IF($F1664="OCS 100", "OCS_100",IF($F1664="OCS Blended", "OCS_Blended",IF($F1664="OCS (No Label)", "OCS_No_Label",IF($F1664="RCS 100", "RCS_100",IF($F1664="RCS Blended","RCS_Blended",IF($F1664="GRS","GRS",IF($F1664="GRS (No Label)", "GRS_No_Label",IF($F1664="RDS","RDS",IF($F1664="RWS","RWS",IF($F1664="RMS","RMS",IF($F1664="GOTS Organic","GOTS_Organic",IF($F1664="GOTS Made with organic","GOTS_Made_with_organic",IF($F1664="GOTS Organic - in conversion","GOTS_Organic_in_Conversion",IF($F1664="GOTS Made with organic - in conversion","GOTS_Made_with_Organic_in_Conversion",IF($F1664="RAS","RAS",IF($F1664="Rcs (No Label)","RCS_No_Label",IF($F1664="RWS (No Label)","RWS_No_Label",IF($F1664="RMS (No Label)","RMS_No_Label",IF($F1664="RAS (No Label)","RAS_No_Label",IF($F1664="RDS (No Label)","RDS_No_Label","")))))))))))))))))))),"")</f>
        <v/>
      </c>
      <c r="AC1664" t="e">
        <f t="shared" ref="AC1664:AC1727" ca="1" si="519">"$AB"&amp;S1664</f>
        <v>#VALUE!</v>
      </c>
      <c r="AD1664" t="str" cm="1">
        <f t="array" aca="1" ref="AD1664" ca="1">IFERROR(IF((LEFT(INDIRECT("$F"&amp;$S1664),4))="GOTS",IF($G1664="Organic","GOTS_Organic_raw",(IF($G1664="Responsible","GOTS_Responsible",(IF($G1664="No Attribute (Conventional)","GOTS_conventional",(IF($G1664="Recycled Pre/Post-Consumer","GOTS_pre_post",(IF($G1664="In-Conversion","GOTS_in_conversion",(IF($G1664="Sustainably Sourced","Sustainably_sourced",(IF($G1664="Recycled pre-consumer organic","GOTS_recycled_organic",""))))))))))))),IF($G1664="Organic","Organic",(IF($G1664="Responsible","Responsible",(IF($G1664="No Attribute (Conventional)","No_Attribute_Conventional",(IF($G1664="Recycled Pre/Post-Consumer","Recycled_Pre_Post_Consumer",(IF($G1664="In-Conversion","In_Conversion",(IF($G1664="Recycled Pre-Consumer","Recycled_Pre_Consumer",(IF($G1664="Recycled Post-Consumer","Recycled_Post_Consumer",(IF($G1664="Sustainably Sourced","Sustainably_sourced",(IF($G1664="Recycled pre-consumer organic","GOTS_recycled_organic","")))))))))))))))))),"")</f>
        <v/>
      </c>
      <c r="AE1664" t="e" cm="1">
        <f t="array" aca="1" ref="AE1664" ca="1">IF($I1664="",IF(INDIRECT("$F"&amp;$S1664)="","",IF(LEFT(INDIRECT("$F"&amp;$S1664),3)="GRS","GRS_RCS_RM",IF((LEFT(INDIRECT("$F"&amp;$S1664),3))="RCS","GRS_RCS_RM",IF(INDIRECT("$F"&amp;$S1664)="OCS (No Label)","OCS_Conversion_RM",IF(LEFT(INDIRECT("$F"&amp;$S1664),3)="OCS","OCS_RM",IF(RIGHT(INDIRECT("$F"&amp;$S1664),10)="conversion","GOTS_RM_conversion",IF((LEFT(INDIRECT("$F"&amp;$S1664),4))="GOTS","GOTS_RM","Responsible_RM"))))))),"DELETERM")</f>
        <v>#VALUE!</v>
      </c>
      <c r="AF1664" t="e" cm="1">
        <f t="array" aca="1" ref="AF1664" ca="1">IF($S1664="","",INDIRECT("$Z"&amp;$S1664))</f>
        <v>#VALUE!</v>
      </c>
      <c r="AG1664" t="str">
        <f t="shared" ref="AG1664:AG1727" si="520">IF(AND(AJ1664="",AJ1665="",AJ1666="",AJ1667="",AJ1668="",AJ1669="",AJ1670="",AJ1671="",AJ1672="",AJ1673="",AJ1674="",AJ1675=""),"",CONCATENATE(AJ1664, AJ1665, AJ1666, AJ1667,AJ1668, AJ1669, AJ1670, AJ1671, AJ1672, AJ1673, AJ1674,AJ1675))</f>
        <v/>
      </c>
      <c r="AH1664" t="str" cm="1">
        <f t="array" aca="1" ref="AH1664" ca="1">IFERROR(INDIRECT("$ag"&amp;S1664),"")</f>
        <v/>
      </c>
      <c r="AI1664" t="e" cm="1">
        <f t="array" aca="1" ref="AI1664" ca="1">INDIRECT("O"&amp;S1664)</f>
        <v>#VALUE!</v>
      </c>
      <c r="AJ1664" t="str">
        <f t="shared" ref="AJ1664:AJ1727" si="521">IF(OR(Y1664="",Y1664=0),"",Y1664&amp;", ")</f>
        <v/>
      </c>
    </row>
    <row r="1665" spans="1:36" ht="16.5" customHeight="1">
      <c r="A1665" s="130"/>
      <c r="B1665" s="136"/>
      <c r="C1665" s="137"/>
      <c r="D1665" s="146"/>
      <c r="E1665" s="146"/>
      <c r="F1665" s="137"/>
      <c r="G1665" s="147"/>
      <c r="H1665" s="147"/>
      <c r="I1665" s="147"/>
      <c r="J1665" s="147"/>
      <c r="K1665" s="38"/>
      <c r="L1665" s="144"/>
      <c r="M1665" s="144"/>
      <c r="N1665" s="61"/>
      <c r="O1665" s="314"/>
      <c r="Q1665" t="str">
        <f t="shared" si="516"/>
        <v/>
      </c>
      <c r="S1665" t="e">
        <f t="shared" ca="1" si="505"/>
        <v>#VALUE!</v>
      </c>
      <c r="T1665" t="e">
        <f t="shared" ca="1" si="502"/>
        <v>#VALUE!</v>
      </c>
      <c r="U1665">
        <f t="shared" si="506"/>
        <v>1596</v>
      </c>
      <c r="V1665">
        <v>133.50000000001</v>
      </c>
      <c r="W1665">
        <f t="shared" si="507"/>
        <v>133</v>
      </c>
      <c r="X1665" t="str" cm="1">
        <f t="array" aca="1" ref="X1665" ca="1">IFERROR(INDEX('PC&amp;PD'!$A$1:$AS$19,ROW('PC&amp;PD'!$A$19),MATCH(INDIRECT(T1665),'PC&amp;PD'!$A$1:$AS$1,0)),"")</f>
        <v/>
      </c>
      <c r="AA1665" t="str">
        <f t="shared" si="517"/>
        <v/>
      </c>
      <c r="AB1665" t="str">
        <f t="shared" si="518"/>
        <v/>
      </c>
      <c r="AC1665" t="e">
        <f t="shared" ca="1" si="519"/>
        <v>#VALUE!</v>
      </c>
      <c r="AD1665" t="str" cm="1">
        <f t="array" aca="1" ref="AD1665" ca="1">IFERROR(IF((LEFT(INDIRECT("$F"&amp;$S1665),4))="GOTS",IF($G1665="Organic","GOTS_Organic_raw",(IF($G1665="Responsible","GOTS_Responsible",(IF($G1665="No Attribute (Conventional)","GOTS_conventional",(IF($G1665="Recycled Pre/Post-Consumer","GOTS_pre_post",(IF($G1665="In-Conversion","GOTS_in_conversion",(IF($G1665="Sustainably Sourced","Sustainably_sourced",(IF($G1665="Recycled pre-consumer organic","GOTS_recycled_organic",""))))))))))))),IF($G1665="Organic","Organic",(IF($G1665="Responsible","Responsible",(IF($G1665="No Attribute (Conventional)","No_Attribute_Conventional",(IF($G1665="Recycled Pre/Post-Consumer","Recycled_Pre_Post_Consumer",(IF($G1665="In-Conversion","In_Conversion",(IF($G1665="Recycled Pre-Consumer","Recycled_Pre_Consumer",(IF($G1665="Recycled Post-Consumer","Recycled_Post_Consumer",(IF($G1665="Sustainably Sourced","Sustainably_sourced",(IF($G1665="Recycled pre-consumer organic","GOTS_recycled_organic","")))))))))))))))))),"")</f>
        <v/>
      </c>
      <c r="AE1665" t="e" cm="1">
        <f t="array" aca="1" ref="AE1665" ca="1">IF($I1665="",IF(INDIRECT("$F"&amp;$S1665)="","",IF(LEFT(INDIRECT("$F"&amp;$S1665),3)="GRS","GRS_RCS_RM",IF((LEFT(INDIRECT("$F"&amp;$S1665),3))="RCS","GRS_RCS_RM",IF(INDIRECT("$F"&amp;$S1665)="OCS (No Label)","OCS_Conversion_RM",IF(LEFT(INDIRECT("$F"&amp;$S1665),3)="OCS","OCS_RM",IF(RIGHT(INDIRECT("$F"&amp;$S1665),10)="conversion","GOTS_RM_conversion",IF((LEFT(INDIRECT("$F"&amp;$S1665),4))="GOTS","GOTS_RM","Responsible_RM"))))))),"DELETERM")</f>
        <v>#VALUE!</v>
      </c>
      <c r="AF1665" t="e" cm="1">
        <f t="array" aca="1" ref="AF1665" ca="1">IF($S1665="","",INDIRECT("$Z"&amp;$S1665))</f>
        <v>#VALUE!</v>
      </c>
      <c r="AG1665" t="str">
        <f t="shared" si="520"/>
        <v/>
      </c>
      <c r="AH1665" t="str" cm="1">
        <f t="array" aca="1" ref="AH1665" ca="1">IFERROR(INDIRECT("$ag"&amp;S1665),"")</f>
        <v/>
      </c>
      <c r="AI1665" t="e" cm="1">
        <f t="array" aca="1" ref="AI1665" ca="1">INDIRECT("O"&amp;S1665)</f>
        <v>#VALUE!</v>
      </c>
      <c r="AJ1665" t="str">
        <f t="shared" si="521"/>
        <v/>
      </c>
    </row>
    <row r="1666" spans="1:36" ht="16.5" customHeight="1">
      <c r="A1666" s="130"/>
      <c r="B1666" s="136"/>
      <c r="C1666" s="137"/>
      <c r="D1666" s="146"/>
      <c r="E1666" s="146"/>
      <c r="F1666" s="137"/>
      <c r="G1666" s="147"/>
      <c r="H1666" s="147"/>
      <c r="I1666" s="147"/>
      <c r="J1666" s="147"/>
      <c r="K1666" s="38"/>
      <c r="L1666" s="144"/>
      <c r="M1666" s="144"/>
      <c r="N1666" s="61"/>
      <c r="O1666" s="314"/>
      <c r="Q1666" t="str">
        <f t="shared" si="516"/>
        <v/>
      </c>
      <c r="S1666" t="e">
        <f t="shared" ca="1" si="505"/>
        <v>#VALUE!</v>
      </c>
      <c r="T1666" t="e">
        <f t="shared" ref="T1666:T1729" ca="1" si="522">"$B"&amp;S1666</f>
        <v>#VALUE!</v>
      </c>
      <c r="U1666">
        <f t="shared" si="506"/>
        <v>1596</v>
      </c>
      <c r="V1666">
        <v>133.583333333344</v>
      </c>
      <c r="W1666">
        <f t="shared" si="507"/>
        <v>133</v>
      </c>
      <c r="X1666" t="str" cm="1">
        <f t="array" aca="1" ref="X1666" ca="1">IFERROR(INDEX('PC&amp;PD'!$A$1:$AS$19,ROW('PC&amp;PD'!$A$19),MATCH(INDIRECT(T1666),'PC&amp;PD'!$A$1:$AS$1,0)),"")</f>
        <v/>
      </c>
      <c r="AA1666" t="str">
        <f t="shared" si="517"/>
        <v/>
      </c>
      <c r="AB1666" t="str">
        <f t="shared" si="518"/>
        <v/>
      </c>
      <c r="AC1666" t="e">
        <f t="shared" ca="1" si="519"/>
        <v>#VALUE!</v>
      </c>
      <c r="AD1666" t="str" cm="1">
        <f t="array" aca="1" ref="AD1666" ca="1">IFERROR(IF((LEFT(INDIRECT("$F"&amp;$S1666),4))="GOTS",IF($G1666="Organic","GOTS_Organic_raw",(IF($G1666="Responsible","GOTS_Responsible",(IF($G1666="No Attribute (Conventional)","GOTS_conventional",(IF($G1666="Recycled Pre/Post-Consumer","GOTS_pre_post",(IF($G1666="In-Conversion","GOTS_in_conversion",(IF($G1666="Sustainably Sourced","Sustainably_sourced",(IF($G1666="Recycled pre-consumer organic","GOTS_recycled_organic",""))))))))))))),IF($G1666="Organic","Organic",(IF($G1666="Responsible","Responsible",(IF($G1666="No Attribute (Conventional)","No_Attribute_Conventional",(IF($G1666="Recycled Pre/Post-Consumer","Recycled_Pre_Post_Consumer",(IF($G1666="In-Conversion","In_Conversion",(IF($G1666="Recycled Pre-Consumer","Recycled_Pre_Consumer",(IF($G1666="Recycled Post-Consumer","Recycled_Post_Consumer",(IF($G1666="Sustainably Sourced","Sustainably_sourced",(IF($G1666="Recycled pre-consumer organic","GOTS_recycled_organic","")))))))))))))))))),"")</f>
        <v/>
      </c>
      <c r="AE1666" t="e" cm="1">
        <f t="array" aca="1" ref="AE1666" ca="1">IF($I1666="",IF(INDIRECT("$F"&amp;$S1666)="","",IF(LEFT(INDIRECT("$F"&amp;$S1666),3)="GRS","GRS_RCS_RM",IF((LEFT(INDIRECT("$F"&amp;$S1666),3))="RCS","GRS_RCS_RM",IF(INDIRECT("$F"&amp;$S1666)="OCS (No Label)","OCS_Conversion_RM",IF(LEFT(INDIRECT("$F"&amp;$S1666),3)="OCS","OCS_RM",IF(RIGHT(INDIRECT("$F"&amp;$S1666),10)="conversion","GOTS_RM_conversion",IF((LEFT(INDIRECT("$F"&amp;$S1666),4))="GOTS","GOTS_RM","Responsible_RM"))))))),"DELETERM")</f>
        <v>#VALUE!</v>
      </c>
      <c r="AF1666" t="e" cm="1">
        <f t="array" aca="1" ref="AF1666" ca="1">IF($S1666="","",INDIRECT("$Z"&amp;$S1666))</f>
        <v>#VALUE!</v>
      </c>
      <c r="AG1666" t="str">
        <f t="shared" si="520"/>
        <v/>
      </c>
      <c r="AH1666" t="str" cm="1">
        <f t="array" aca="1" ref="AH1666" ca="1">IFERROR(INDIRECT("$ag"&amp;S1666),"")</f>
        <v/>
      </c>
      <c r="AI1666" t="e" cm="1">
        <f t="array" aca="1" ref="AI1666" ca="1">INDIRECT("O"&amp;S1666)</f>
        <v>#VALUE!</v>
      </c>
      <c r="AJ1666" t="str">
        <f t="shared" si="521"/>
        <v/>
      </c>
    </row>
    <row r="1667" spans="1:36" ht="16.5" customHeight="1">
      <c r="A1667" s="130"/>
      <c r="B1667" s="136"/>
      <c r="C1667" s="137"/>
      <c r="D1667" s="146"/>
      <c r="E1667" s="146"/>
      <c r="F1667" s="137"/>
      <c r="G1667" s="147"/>
      <c r="H1667" s="147"/>
      <c r="I1667" s="147"/>
      <c r="J1667" s="147"/>
      <c r="K1667" s="38"/>
      <c r="L1667" s="144"/>
      <c r="M1667" s="144"/>
      <c r="N1667" s="61"/>
      <c r="O1667" s="314"/>
      <c r="Q1667" t="str">
        <f t="shared" si="516"/>
        <v/>
      </c>
      <c r="S1667" t="e">
        <f t="shared" ca="1" si="505"/>
        <v>#VALUE!</v>
      </c>
      <c r="T1667" t="e">
        <f t="shared" ca="1" si="522"/>
        <v>#VALUE!</v>
      </c>
      <c r="U1667">
        <f t="shared" si="506"/>
        <v>1596</v>
      </c>
      <c r="V1667">
        <v>133.666666666677</v>
      </c>
      <c r="W1667">
        <f t="shared" si="507"/>
        <v>133</v>
      </c>
      <c r="X1667" t="str" cm="1">
        <f t="array" aca="1" ref="X1667" ca="1">IFERROR(INDEX('PC&amp;PD'!$A$1:$AS$19,ROW('PC&amp;PD'!$A$19),MATCH(INDIRECT(T1667),'PC&amp;PD'!$A$1:$AS$1,0)),"")</f>
        <v/>
      </c>
      <c r="AA1667" t="str">
        <f t="shared" si="517"/>
        <v/>
      </c>
      <c r="AB1667" t="str">
        <f t="shared" si="518"/>
        <v/>
      </c>
      <c r="AC1667" t="e">
        <f t="shared" ca="1" si="519"/>
        <v>#VALUE!</v>
      </c>
      <c r="AD1667" t="str" cm="1">
        <f t="array" aca="1" ref="AD1667" ca="1">IFERROR(IF((LEFT(INDIRECT("$F"&amp;$S1667),4))="GOTS",IF($G1667="Organic","GOTS_Organic_raw",(IF($G1667="Responsible","GOTS_Responsible",(IF($G1667="No Attribute (Conventional)","GOTS_conventional",(IF($G1667="Recycled Pre/Post-Consumer","GOTS_pre_post",(IF($G1667="In-Conversion","GOTS_in_conversion",(IF($G1667="Sustainably Sourced","Sustainably_sourced",(IF($G1667="Recycled pre-consumer organic","GOTS_recycled_organic",""))))))))))))),IF($G1667="Organic","Organic",(IF($G1667="Responsible","Responsible",(IF($G1667="No Attribute (Conventional)","No_Attribute_Conventional",(IF($G1667="Recycled Pre/Post-Consumer","Recycled_Pre_Post_Consumer",(IF($G1667="In-Conversion","In_Conversion",(IF($G1667="Recycled Pre-Consumer","Recycled_Pre_Consumer",(IF($G1667="Recycled Post-Consumer","Recycled_Post_Consumer",(IF($G1667="Sustainably Sourced","Sustainably_sourced",(IF($G1667="Recycled pre-consumer organic","GOTS_recycled_organic","")))))))))))))))))),"")</f>
        <v/>
      </c>
      <c r="AE1667" t="e" cm="1">
        <f t="array" aca="1" ref="AE1667" ca="1">IF($I1667="",IF(INDIRECT("$F"&amp;$S1667)="","",IF(LEFT(INDIRECT("$F"&amp;$S1667),3)="GRS","GRS_RCS_RM",IF((LEFT(INDIRECT("$F"&amp;$S1667),3))="RCS","GRS_RCS_RM",IF(INDIRECT("$F"&amp;$S1667)="OCS (No Label)","OCS_Conversion_RM",IF(LEFT(INDIRECT("$F"&amp;$S1667),3)="OCS","OCS_RM",IF(RIGHT(INDIRECT("$F"&amp;$S1667),10)="conversion","GOTS_RM_conversion",IF((LEFT(INDIRECT("$F"&amp;$S1667),4))="GOTS","GOTS_RM","Responsible_RM"))))))),"DELETERM")</f>
        <v>#VALUE!</v>
      </c>
      <c r="AF1667" t="e" cm="1">
        <f t="array" aca="1" ref="AF1667" ca="1">IF($S1667="","",INDIRECT("$Z"&amp;$S1667))</f>
        <v>#VALUE!</v>
      </c>
      <c r="AG1667" t="str">
        <f t="shared" si="520"/>
        <v/>
      </c>
      <c r="AH1667" t="str" cm="1">
        <f t="array" aca="1" ref="AH1667" ca="1">IFERROR(INDIRECT("$ag"&amp;S1667),"")</f>
        <v/>
      </c>
      <c r="AI1667" t="e" cm="1">
        <f t="array" aca="1" ref="AI1667" ca="1">INDIRECT("O"&amp;S1667)</f>
        <v>#VALUE!</v>
      </c>
      <c r="AJ1667" t="str">
        <f t="shared" si="521"/>
        <v/>
      </c>
    </row>
    <row r="1668" spans="1:36" ht="16.5" customHeight="1">
      <c r="A1668" s="130"/>
      <c r="B1668" s="136"/>
      <c r="C1668" s="137"/>
      <c r="D1668" s="146"/>
      <c r="E1668" s="146"/>
      <c r="F1668" s="137"/>
      <c r="G1668" s="147"/>
      <c r="H1668" s="147"/>
      <c r="I1668" s="147"/>
      <c r="J1668" s="147"/>
      <c r="K1668" s="38"/>
      <c r="L1668" s="144"/>
      <c r="M1668" s="144"/>
      <c r="N1668" s="61"/>
      <c r="O1668" s="314"/>
      <c r="Q1668" t="str">
        <f t="shared" si="516"/>
        <v/>
      </c>
      <c r="S1668" t="e">
        <f t="shared" ca="1" si="505"/>
        <v>#VALUE!</v>
      </c>
      <c r="T1668" t="e">
        <f t="shared" ca="1" si="522"/>
        <v>#VALUE!</v>
      </c>
      <c r="U1668">
        <f t="shared" si="506"/>
        <v>1596</v>
      </c>
      <c r="V1668">
        <v>133.75000000001</v>
      </c>
      <c r="W1668">
        <f t="shared" si="507"/>
        <v>133</v>
      </c>
      <c r="X1668" t="str" cm="1">
        <f t="array" aca="1" ref="X1668" ca="1">IFERROR(INDEX('PC&amp;PD'!$A$1:$AS$19,ROW('PC&amp;PD'!$A$19),MATCH(INDIRECT(T1668),'PC&amp;PD'!$A$1:$AS$1,0)),"")</f>
        <v/>
      </c>
      <c r="AA1668" t="str">
        <f t="shared" si="517"/>
        <v/>
      </c>
      <c r="AB1668" t="str">
        <f t="shared" si="518"/>
        <v/>
      </c>
      <c r="AC1668" t="e">
        <f t="shared" ca="1" si="519"/>
        <v>#VALUE!</v>
      </c>
      <c r="AD1668" t="str" cm="1">
        <f t="array" aca="1" ref="AD1668" ca="1">IFERROR(IF((LEFT(INDIRECT("$F"&amp;$S1668),4))="GOTS",IF($G1668="Organic","GOTS_Organic_raw",(IF($G1668="Responsible","GOTS_Responsible",(IF($G1668="No Attribute (Conventional)","GOTS_conventional",(IF($G1668="Recycled Pre/Post-Consumer","GOTS_pre_post",(IF($G1668="In-Conversion","GOTS_in_conversion",(IF($G1668="Sustainably Sourced","Sustainably_sourced",(IF($G1668="Recycled pre-consumer organic","GOTS_recycled_organic",""))))))))))))),IF($G1668="Organic","Organic",(IF($G1668="Responsible","Responsible",(IF($G1668="No Attribute (Conventional)","No_Attribute_Conventional",(IF($G1668="Recycled Pre/Post-Consumer","Recycled_Pre_Post_Consumer",(IF($G1668="In-Conversion","In_Conversion",(IF($G1668="Recycled Pre-Consumer","Recycled_Pre_Consumer",(IF($G1668="Recycled Post-Consumer","Recycled_Post_Consumer",(IF($G1668="Sustainably Sourced","Sustainably_sourced",(IF($G1668="Recycled pre-consumer organic","GOTS_recycled_organic","")))))))))))))))))),"")</f>
        <v/>
      </c>
      <c r="AE1668" t="e" cm="1">
        <f t="array" aca="1" ref="AE1668" ca="1">IF($I1668="",IF(INDIRECT("$F"&amp;$S1668)="","",IF(LEFT(INDIRECT("$F"&amp;$S1668),3)="GRS","GRS_RCS_RM",IF((LEFT(INDIRECT("$F"&amp;$S1668),3))="RCS","GRS_RCS_RM",IF(INDIRECT("$F"&amp;$S1668)="OCS (No Label)","OCS_Conversion_RM",IF(LEFT(INDIRECT("$F"&amp;$S1668),3)="OCS","OCS_RM",IF(RIGHT(INDIRECT("$F"&amp;$S1668),10)="conversion","GOTS_RM_conversion",IF((LEFT(INDIRECT("$F"&amp;$S1668),4))="GOTS","GOTS_RM","Responsible_RM"))))))),"DELETERM")</f>
        <v>#VALUE!</v>
      </c>
      <c r="AF1668" t="e" cm="1">
        <f t="array" aca="1" ref="AF1668" ca="1">IF($S1668="","",INDIRECT("$Z"&amp;$S1668))</f>
        <v>#VALUE!</v>
      </c>
      <c r="AG1668" t="str">
        <f t="shared" si="520"/>
        <v/>
      </c>
      <c r="AH1668" t="str" cm="1">
        <f t="array" aca="1" ref="AH1668" ca="1">IFERROR(INDIRECT("$ag"&amp;S1668),"")</f>
        <v/>
      </c>
      <c r="AI1668" t="e" cm="1">
        <f t="array" aca="1" ref="AI1668" ca="1">INDIRECT("O"&amp;S1668)</f>
        <v>#VALUE!</v>
      </c>
      <c r="AJ1668" t="str">
        <f t="shared" si="521"/>
        <v/>
      </c>
    </row>
    <row r="1669" spans="1:36" ht="16.5" customHeight="1">
      <c r="A1669" s="130"/>
      <c r="B1669" s="136"/>
      <c r="C1669" s="137"/>
      <c r="D1669" s="146"/>
      <c r="E1669" s="146"/>
      <c r="F1669" s="137"/>
      <c r="G1669" s="147"/>
      <c r="H1669" s="147"/>
      <c r="I1669" s="147"/>
      <c r="J1669" s="147"/>
      <c r="K1669" s="38"/>
      <c r="L1669" s="144"/>
      <c r="M1669" s="144"/>
      <c r="N1669" s="61"/>
      <c r="O1669" s="314"/>
      <c r="Q1669" t="str">
        <f t="shared" si="516"/>
        <v/>
      </c>
      <c r="S1669" t="e">
        <f t="shared" ca="1" si="505"/>
        <v>#VALUE!</v>
      </c>
      <c r="T1669" t="e">
        <f t="shared" ca="1" si="522"/>
        <v>#VALUE!</v>
      </c>
      <c r="U1669">
        <f t="shared" si="506"/>
        <v>1596</v>
      </c>
      <c r="V1669">
        <v>133.833333333344</v>
      </c>
      <c r="W1669">
        <f t="shared" si="507"/>
        <v>133</v>
      </c>
      <c r="X1669" t="str" cm="1">
        <f t="array" aca="1" ref="X1669" ca="1">IFERROR(INDEX('PC&amp;PD'!$A$1:$AS$19,ROW('PC&amp;PD'!$A$19),MATCH(INDIRECT(T1669),'PC&amp;PD'!$A$1:$AS$1,0)),"")</f>
        <v/>
      </c>
      <c r="AA1669" t="str">
        <f t="shared" si="517"/>
        <v/>
      </c>
      <c r="AB1669" t="str">
        <f t="shared" si="518"/>
        <v/>
      </c>
      <c r="AC1669" t="e">
        <f t="shared" ca="1" si="519"/>
        <v>#VALUE!</v>
      </c>
      <c r="AD1669" t="str" cm="1">
        <f t="array" aca="1" ref="AD1669" ca="1">IFERROR(IF((LEFT(INDIRECT("$F"&amp;$S1669),4))="GOTS",IF($G1669="Organic","GOTS_Organic_raw",(IF($G1669="Responsible","GOTS_Responsible",(IF($G1669="No Attribute (Conventional)","GOTS_conventional",(IF($G1669="Recycled Pre/Post-Consumer","GOTS_pre_post",(IF($G1669="In-Conversion","GOTS_in_conversion",(IF($G1669="Sustainably Sourced","Sustainably_sourced",(IF($G1669="Recycled pre-consumer organic","GOTS_recycled_organic",""))))))))))))),IF($G1669="Organic","Organic",(IF($G1669="Responsible","Responsible",(IF($G1669="No Attribute (Conventional)","No_Attribute_Conventional",(IF($G1669="Recycled Pre/Post-Consumer","Recycled_Pre_Post_Consumer",(IF($G1669="In-Conversion","In_Conversion",(IF($G1669="Recycled Pre-Consumer","Recycled_Pre_Consumer",(IF($G1669="Recycled Post-Consumer","Recycled_Post_Consumer",(IF($G1669="Sustainably Sourced","Sustainably_sourced",(IF($G1669="Recycled pre-consumer organic","GOTS_recycled_organic","")))))))))))))))))),"")</f>
        <v/>
      </c>
      <c r="AE1669" t="e" cm="1">
        <f t="array" aca="1" ref="AE1669" ca="1">IF($I1669="",IF(INDIRECT("$F"&amp;$S1669)="","",IF(LEFT(INDIRECT("$F"&amp;$S1669),3)="GRS","GRS_RCS_RM",IF((LEFT(INDIRECT("$F"&amp;$S1669),3))="RCS","GRS_RCS_RM",IF(INDIRECT("$F"&amp;$S1669)="OCS (No Label)","OCS_Conversion_RM",IF(LEFT(INDIRECT("$F"&amp;$S1669),3)="OCS","OCS_RM",IF(RIGHT(INDIRECT("$F"&amp;$S1669),10)="conversion","GOTS_RM_conversion",IF((LEFT(INDIRECT("$F"&amp;$S1669),4))="GOTS","GOTS_RM","Responsible_RM"))))))),"DELETERM")</f>
        <v>#VALUE!</v>
      </c>
      <c r="AF1669" t="e" cm="1">
        <f t="array" aca="1" ref="AF1669" ca="1">IF($S1669="","",INDIRECT("$Z"&amp;$S1669))</f>
        <v>#VALUE!</v>
      </c>
      <c r="AG1669" t="str">
        <f t="shared" si="520"/>
        <v/>
      </c>
      <c r="AH1669" t="str" cm="1">
        <f t="array" aca="1" ref="AH1669" ca="1">IFERROR(INDIRECT("$ag"&amp;S1669),"")</f>
        <v/>
      </c>
      <c r="AI1669" t="e" cm="1">
        <f t="array" aca="1" ref="AI1669" ca="1">INDIRECT("O"&amp;S1669)</f>
        <v>#VALUE!</v>
      </c>
      <c r="AJ1669" t="str">
        <f t="shared" si="521"/>
        <v/>
      </c>
    </row>
    <row r="1670" spans="1:36" ht="16.5" customHeight="1" thickBot="1">
      <c r="A1670" s="131"/>
      <c r="B1670" s="138"/>
      <c r="C1670" s="139"/>
      <c r="D1670" s="148"/>
      <c r="E1670" s="148"/>
      <c r="F1670" s="139"/>
      <c r="G1670" s="149"/>
      <c r="H1670" s="149"/>
      <c r="I1670" s="149"/>
      <c r="J1670" s="149"/>
      <c r="K1670" s="39"/>
      <c r="L1670" s="145"/>
      <c r="M1670" s="145"/>
      <c r="N1670" s="62"/>
      <c r="O1670" s="315"/>
      <c r="Q1670" t="str">
        <f t="shared" si="516"/>
        <v/>
      </c>
      <c r="S1670" t="e">
        <f t="shared" ca="1" si="505"/>
        <v>#VALUE!</v>
      </c>
      <c r="T1670" t="e">
        <f t="shared" ca="1" si="522"/>
        <v>#VALUE!</v>
      </c>
      <c r="U1670">
        <f t="shared" si="506"/>
        <v>1596</v>
      </c>
      <c r="V1670">
        <v>133.916666666677</v>
      </c>
      <c r="W1670">
        <f t="shared" si="507"/>
        <v>133</v>
      </c>
      <c r="X1670" t="str" cm="1">
        <f t="array" aca="1" ref="X1670" ca="1">IFERROR(INDEX('PC&amp;PD'!$A$1:$AS$19,ROW('PC&amp;PD'!$A$19),MATCH(INDIRECT(T1670),'PC&amp;PD'!$A$1:$AS$1,0)),"")</f>
        <v/>
      </c>
      <c r="AA1670" t="str">
        <f t="shared" si="517"/>
        <v/>
      </c>
      <c r="AB1670" t="str">
        <f t="shared" si="518"/>
        <v/>
      </c>
      <c r="AC1670" t="e">
        <f t="shared" ca="1" si="519"/>
        <v>#VALUE!</v>
      </c>
      <c r="AD1670" t="str" cm="1">
        <f t="array" aca="1" ref="AD1670" ca="1">IFERROR(IF((LEFT(INDIRECT("$F"&amp;$S1670),4))="GOTS",IF($G1670="Organic","GOTS_Organic_raw",(IF($G1670="Responsible","GOTS_Responsible",(IF($G1670="No Attribute (Conventional)","GOTS_conventional",(IF($G1670="Recycled Pre/Post-Consumer","GOTS_pre_post",(IF($G1670="In-Conversion","GOTS_in_conversion",(IF($G1670="Sustainably Sourced","Sustainably_sourced",(IF($G1670="Recycled pre-consumer organic","GOTS_recycled_organic",""))))))))))))),IF($G1670="Organic","Organic",(IF($G1670="Responsible","Responsible",(IF($G1670="No Attribute (Conventional)","No_Attribute_Conventional",(IF($G1670="Recycled Pre/Post-Consumer","Recycled_Pre_Post_Consumer",(IF($G1670="In-Conversion","In_Conversion",(IF($G1670="Recycled Pre-Consumer","Recycled_Pre_Consumer",(IF($G1670="Recycled Post-Consumer","Recycled_Post_Consumer",(IF($G1670="Sustainably Sourced","Sustainably_sourced",(IF($G1670="Recycled pre-consumer organic","GOTS_recycled_organic","")))))))))))))))))),"")</f>
        <v/>
      </c>
      <c r="AE1670" t="e" cm="1">
        <f t="array" aca="1" ref="AE1670" ca="1">IF($I1670="",IF(INDIRECT("$F"&amp;$S1670)="","",IF(LEFT(INDIRECT("$F"&amp;$S1670),3)="GRS","GRS_RCS_RM",IF((LEFT(INDIRECT("$F"&amp;$S1670),3))="RCS","GRS_RCS_RM",IF(INDIRECT("$F"&amp;$S1670)="OCS (No Label)","OCS_Conversion_RM",IF(LEFT(INDIRECT("$F"&amp;$S1670),3)="OCS","OCS_RM",IF(RIGHT(INDIRECT("$F"&amp;$S1670),10)="conversion","GOTS_RM_conversion",IF((LEFT(INDIRECT("$F"&amp;$S1670),4))="GOTS","GOTS_RM","Responsible_RM"))))))),"DELETERM")</f>
        <v>#VALUE!</v>
      </c>
      <c r="AF1670" t="e" cm="1">
        <f t="array" aca="1" ref="AF1670" ca="1">IF($S1670="","",INDIRECT("$Z"&amp;$S1670))</f>
        <v>#VALUE!</v>
      </c>
      <c r="AG1670" t="str">
        <f t="shared" si="520"/>
        <v/>
      </c>
      <c r="AH1670" t="str" cm="1">
        <f t="array" aca="1" ref="AH1670" ca="1">IFERROR(INDIRECT("$ag"&amp;S1670),"")</f>
        <v/>
      </c>
      <c r="AI1670" t="e" cm="1">
        <f t="array" aca="1" ref="AI1670" ca="1">INDIRECT("O"&amp;S1670)</f>
        <v>#VALUE!</v>
      </c>
      <c r="AJ1670" t="str">
        <f t="shared" si="521"/>
        <v/>
      </c>
    </row>
    <row r="1671" spans="1:36" ht="16.5" customHeight="1">
      <c r="A1671" s="128" t="str">
        <f>IF(B1671="","",COUNTA($B$63:$B1671))</f>
        <v/>
      </c>
      <c r="B1671" s="132"/>
      <c r="C1671" s="133"/>
      <c r="D1671" s="140"/>
      <c r="E1671" s="140"/>
      <c r="F1671" s="133"/>
      <c r="G1671" s="141"/>
      <c r="H1671" s="141"/>
      <c r="I1671" s="141"/>
      <c r="J1671" s="141"/>
      <c r="K1671" s="37"/>
      <c r="L1671" s="142" t="str">
        <f>IF(R1671="","",LEFT(R1671,LEN(R1671)-2))</f>
        <v/>
      </c>
      <c r="M1671" s="142"/>
      <c r="N1671" s="60"/>
      <c r="O1671" s="313"/>
      <c r="Q1671" t="str">
        <f t="shared" si="516"/>
        <v/>
      </c>
      <c r="R1671" t="str">
        <f t="shared" ref="R1671" si="523">CONCATENATE($Q1671,Q1672,Q1673,Q1674,Q1675,Q1676,$Q1677,$Q1678,$Q1679,$Q1680,$Q1681,$Q1682)</f>
        <v/>
      </c>
      <c r="S1671" t="e">
        <f t="shared" ca="1" si="505"/>
        <v>#VALUE!</v>
      </c>
      <c r="T1671" t="e">
        <f t="shared" ca="1" si="522"/>
        <v>#VALUE!</v>
      </c>
      <c r="U1671">
        <f t="shared" si="506"/>
        <v>1608</v>
      </c>
      <c r="V1671">
        <v>134.000000000011</v>
      </c>
      <c r="W1671">
        <f t="shared" si="507"/>
        <v>134</v>
      </c>
      <c r="X1671" t="str" cm="1">
        <f t="array" aca="1" ref="X1671" ca="1">IFERROR(INDEX('PC&amp;PD'!$A$1:$AS$19,ROW('PC&amp;PD'!$A$19),MATCH(INDIRECT(T1671),'PC&amp;PD'!$A$1:$AS$1,0)),"")</f>
        <v/>
      </c>
      <c r="Z1671" t="str">
        <f t="shared" ref="Z1671" si="524">IFERROR(IF($F1671="OCS 100","OCS (OCS 100)",IF($F1671="OCS Blended","OCS (OCS Blended)",IF($F1671="OCS (No Label)","OCS (No Label)",IF($F1671="RCS 100","RCS (RCS 100)",IF($F1671="RCS Blended","RCS (RCS Blended)",IF($F1671="GRS","GRS (GRS)",IF($F1671="GRS (No Label)", "GRS (No Label)",IF($F1671="RDS","RDS (RDS)",IF($F1671="RWS","RWS (RWS)",IF($F1671="RAS","RAS (RAS)",IF($F1671="RMS","RMS (RMS)",IF($F1671="GOTS Organic","GOTS (Organic)",IF($F1671="GOTS Made with organic","GOTS (Made with Organic)",IF($F1671="GOTS Organic - in conversion","GOTS (Organic - In Conversion)",IF($F1671="GOTS Made with organic - in conversion","GOTS (Made with Organic - In Conversion)",""))))))))))))))),"")</f>
        <v/>
      </c>
      <c r="AA1671" t="str">
        <f t="shared" si="517"/>
        <v/>
      </c>
      <c r="AB1671" t="str">
        <f t="shared" si="518"/>
        <v/>
      </c>
      <c r="AC1671" t="e">
        <f t="shared" ca="1" si="519"/>
        <v>#VALUE!</v>
      </c>
      <c r="AD1671" t="str" cm="1">
        <f t="array" aca="1" ref="AD1671" ca="1">IFERROR(IF((LEFT(INDIRECT("$F"&amp;$S1671),4))="GOTS",IF($G1671="Organic","GOTS_Organic_raw",(IF($G1671="Responsible","GOTS_Responsible",(IF($G1671="No Attribute (Conventional)","GOTS_conventional",(IF($G1671="Recycled Pre/Post-Consumer","GOTS_pre_post",(IF($G1671="In-Conversion","GOTS_in_conversion",(IF($G1671="Sustainably Sourced","Sustainably_sourced",(IF($G1671="Recycled pre-consumer organic","GOTS_recycled_organic",""))))))))))))),IF($G1671="Organic","Organic",(IF($G1671="Responsible","Responsible",(IF($G1671="No Attribute (Conventional)","No_Attribute_Conventional",(IF($G1671="Recycled Pre/Post-Consumer","Recycled_Pre_Post_Consumer",(IF($G1671="In-Conversion","In_Conversion",(IF($G1671="Recycled Pre-Consumer","Recycled_Pre_Consumer",(IF($G1671="Recycled Post-Consumer","Recycled_Post_Consumer",(IF($G1671="Sustainably Sourced","Sustainably_sourced",(IF($G1671="Recycled pre-consumer organic","GOTS_recycled_organic","")))))))))))))))))),"")</f>
        <v/>
      </c>
      <c r="AE1671" t="e" cm="1">
        <f t="array" aca="1" ref="AE1671" ca="1">IF($I1671="",IF(INDIRECT("$F"&amp;$S1671)="","",IF(LEFT(INDIRECT("$F"&amp;$S1671),3)="GRS","GRS_RCS_RM",IF((LEFT(INDIRECT("$F"&amp;$S1671),3))="RCS","GRS_RCS_RM",IF(INDIRECT("$F"&amp;$S1671)="OCS (No Label)","OCS_Conversion_RM",IF(LEFT(INDIRECT("$F"&amp;$S1671),3)="OCS","OCS_RM",IF(RIGHT(INDIRECT("$F"&amp;$S1671),10)="conversion","GOTS_RM_conversion",IF((LEFT(INDIRECT("$F"&amp;$S1671),4))="GOTS","GOTS_RM","Responsible_RM"))))))),"DELETERM")</f>
        <v>#VALUE!</v>
      </c>
      <c r="AF1671" t="e" cm="1">
        <f t="array" aca="1" ref="AF1671" ca="1">IF($S1671="","",INDIRECT("$Z"&amp;$S1671))</f>
        <v>#VALUE!</v>
      </c>
      <c r="AG1671" t="str">
        <f t="shared" si="520"/>
        <v/>
      </c>
      <c r="AH1671" t="str" cm="1">
        <f t="array" aca="1" ref="AH1671" ca="1">IFERROR(INDIRECT("$ag"&amp;S1671),"")</f>
        <v/>
      </c>
      <c r="AI1671" t="e" cm="1">
        <f t="array" aca="1" ref="AI1671" ca="1">INDIRECT("O"&amp;S1671)</f>
        <v>#VALUE!</v>
      </c>
      <c r="AJ1671" t="str">
        <f t="shared" si="521"/>
        <v/>
      </c>
    </row>
    <row r="1672" spans="1:36" ht="16.5" customHeight="1">
      <c r="A1672" s="129"/>
      <c r="B1672" s="134"/>
      <c r="C1672" s="135"/>
      <c r="D1672" s="146"/>
      <c r="E1672" s="146"/>
      <c r="F1672" s="135"/>
      <c r="G1672" s="147"/>
      <c r="H1672" s="147"/>
      <c r="I1672" s="147"/>
      <c r="J1672" s="147"/>
      <c r="K1672" s="38"/>
      <c r="L1672" s="143"/>
      <c r="M1672" s="143"/>
      <c r="N1672" s="61"/>
      <c r="O1672" s="314"/>
      <c r="Q1672" t="str">
        <f t="shared" si="516"/>
        <v/>
      </c>
      <c r="S1672" t="e">
        <f t="shared" ca="1" si="505"/>
        <v>#VALUE!</v>
      </c>
      <c r="T1672" t="e">
        <f t="shared" ca="1" si="522"/>
        <v>#VALUE!</v>
      </c>
      <c r="U1672">
        <f t="shared" si="506"/>
        <v>1608</v>
      </c>
      <c r="V1672">
        <v>134.083333333344</v>
      </c>
      <c r="W1672">
        <f t="shared" si="507"/>
        <v>134</v>
      </c>
      <c r="X1672" t="str" cm="1">
        <f t="array" aca="1" ref="X1672" ca="1">IFERROR(INDEX('PC&amp;PD'!$A$1:$AS$19,ROW('PC&amp;PD'!$A$19),MATCH(INDIRECT(T1672),'PC&amp;PD'!$A$1:$AS$1,0)),"")</f>
        <v/>
      </c>
      <c r="AA1672" t="str">
        <f t="shared" si="517"/>
        <v/>
      </c>
      <c r="AB1672" t="str">
        <f t="shared" si="518"/>
        <v/>
      </c>
      <c r="AC1672" t="e">
        <f t="shared" ca="1" si="519"/>
        <v>#VALUE!</v>
      </c>
      <c r="AD1672" t="str" cm="1">
        <f t="array" aca="1" ref="AD1672" ca="1">IFERROR(IF((LEFT(INDIRECT("$F"&amp;$S1672),4))="GOTS",IF($G1672="Organic","GOTS_Organic_raw",(IF($G1672="Responsible","GOTS_Responsible",(IF($G1672="No Attribute (Conventional)","GOTS_conventional",(IF($G1672="Recycled Pre/Post-Consumer","GOTS_pre_post",(IF($G1672="In-Conversion","GOTS_in_conversion",(IF($G1672="Sustainably Sourced","Sustainably_sourced",(IF($G1672="Recycled pre-consumer organic","GOTS_recycled_organic",""))))))))))))),IF($G1672="Organic","Organic",(IF($G1672="Responsible","Responsible",(IF($G1672="No Attribute (Conventional)","No_Attribute_Conventional",(IF($G1672="Recycled Pre/Post-Consumer","Recycled_Pre_Post_Consumer",(IF($G1672="In-Conversion","In_Conversion",(IF($G1672="Recycled Pre-Consumer","Recycled_Pre_Consumer",(IF($G1672="Recycled Post-Consumer","Recycled_Post_Consumer",(IF($G1672="Sustainably Sourced","Sustainably_sourced",(IF($G1672="Recycled pre-consumer organic","GOTS_recycled_organic","")))))))))))))))))),"")</f>
        <v/>
      </c>
      <c r="AE1672" t="e" cm="1">
        <f t="array" aca="1" ref="AE1672" ca="1">IF($I1672="",IF(INDIRECT("$F"&amp;$S1672)="","",IF(LEFT(INDIRECT("$F"&amp;$S1672),3)="GRS","GRS_RCS_RM",IF((LEFT(INDIRECT("$F"&amp;$S1672),3))="RCS","GRS_RCS_RM",IF(INDIRECT("$F"&amp;$S1672)="OCS (No Label)","OCS_Conversion_RM",IF(LEFT(INDIRECT("$F"&amp;$S1672),3)="OCS","OCS_RM",IF(RIGHT(INDIRECT("$F"&amp;$S1672),10)="conversion","GOTS_RM_conversion",IF((LEFT(INDIRECT("$F"&amp;$S1672),4))="GOTS","GOTS_RM","Responsible_RM"))))))),"DELETERM")</f>
        <v>#VALUE!</v>
      </c>
      <c r="AF1672" t="e" cm="1">
        <f t="array" aca="1" ref="AF1672" ca="1">IF($S1672="","",INDIRECT("$Z"&amp;$S1672))</f>
        <v>#VALUE!</v>
      </c>
      <c r="AG1672" t="str">
        <f t="shared" si="520"/>
        <v/>
      </c>
      <c r="AH1672" t="str" cm="1">
        <f t="array" aca="1" ref="AH1672" ca="1">IFERROR(INDIRECT("$ag"&amp;S1672),"")</f>
        <v/>
      </c>
      <c r="AI1672" t="e" cm="1">
        <f t="array" aca="1" ref="AI1672" ca="1">INDIRECT("O"&amp;S1672)</f>
        <v>#VALUE!</v>
      </c>
      <c r="AJ1672" t="str">
        <f t="shared" si="521"/>
        <v/>
      </c>
    </row>
    <row r="1673" spans="1:36" ht="16.5" customHeight="1">
      <c r="A1673" s="129"/>
      <c r="B1673" s="134"/>
      <c r="C1673" s="135"/>
      <c r="D1673" s="146"/>
      <c r="E1673" s="146"/>
      <c r="F1673" s="135"/>
      <c r="G1673" s="147"/>
      <c r="H1673" s="147"/>
      <c r="I1673" s="147"/>
      <c r="J1673" s="147"/>
      <c r="K1673" s="38"/>
      <c r="L1673" s="143"/>
      <c r="M1673" s="143"/>
      <c r="N1673" s="61"/>
      <c r="O1673" s="314"/>
      <c r="Q1673" t="str">
        <f t="shared" si="516"/>
        <v/>
      </c>
      <c r="S1673" t="e">
        <f t="shared" ca="1" si="505"/>
        <v>#VALUE!</v>
      </c>
      <c r="T1673" t="e">
        <f t="shared" ca="1" si="522"/>
        <v>#VALUE!</v>
      </c>
      <c r="U1673">
        <f t="shared" si="506"/>
        <v>1608</v>
      </c>
      <c r="V1673">
        <v>134.166666666677</v>
      </c>
      <c r="W1673">
        <f t="shared" si="507"/>
        <v>134</v>
      </c>
      <c r="X1673" t="str" cm="1">
        <f t="array" aca="1" ref="X1673" ca="1">IFERROR(INDEX('PC&amp;PD'!$A$1:$AS$19,ROW('PC&amp;PD'!$A$19),MATCH(INDIRECT(T1673),'PC&amp;PD'!$A$1:$AS$1,0)),"")</f>
        <v/>
      </c>
      <c r="AA1673" t="str">
        <f t="shared" si="517"/>
        <v/>
      </c>
      <c r="AB1673" t="str">
        <f t="shared" si="518"/>
        <v/>
      </c>
      <c r="AC1673" t="e">
        <f t="shared" ca="1" si="519"/>
        <v>#VALUE!</v>
      </c>
      <c r="AD1673" t="str" cm="1">
        <f t="array" aca="1" ref="AD1673" ca="1">IFERROR(IF((LEFT(INDIRECT("$F"&amp;$S1673),4))="GOTS",IF($G1673="Organic","GOTS_Organic_raw",(IF($G1673="Responsible","GOTS_Responsible",(IF($G1673="No Attribute (Conventional)","GOTS_conventional",(IF($G1673="Recycled Pre/Post-Consumer","GOTS_pre_post",(IF($G1673="In-Conversion","GOTS_in_conversion",(IF($G1673="Sustainably Sourced","Sustainably_sourced",(IF($G1673="Recycled pre-consumer organic","GOTS_recycled_organic",""))))))))))))),IF($G1673="Organic","Organic",(IF($G1673="Responsible","Responsible",(IF($G1673="No Attribute (Conventional)","No_Attribute_Conventional",(IF($G1673="Recycled Pre/Post-Consumer","Recycled_Pre_Post_Consumer",(IF($G1673="In-Conversion","In_Conversion",(IF($G1673="Recycled Pre-Consumer","Recycled_Pre_Consumer",(IF($G1673="Recycled Post-Consumer","Recycled_Post_Consumer",(IF($G1673="Sustainably Sourced","Sustainably_sourced",(IF($G1673="Recycled pre-consumer organic","GOTS_recycled_organic","")))))))))))))))))),"")</f>
        <v/>
      </c>
      <c r="AE1673" t="e" cm="1">
        <f t="array" aca="1" ref="AE1673" ca="1">IF($I1673="",IF(INDIRECT("$F"&amp;$S1673)="","",IF(LEFT(INDIRECT("$F"&amp;$S1673),3)="GRS","GRS_RCS_RM",IF((LEFT(INDIRECT("$F"&amp;$S1673),3))="RCS","GRS_RCS_RM",IF(INDIRECT("$F"&amp;$S1673)="OCS (No Label)","OCS_Conversion_RM",IF(LEFT(INDIRECT("$F"&amp;$S1673),3)="OCS","OCS_RM",IF(RIGHT(INDIRECT("$F"&amp;$S1673),10)="conversion","GOTS_RM_conversion",IF((LEFT(INDIRECT("$F"&amp;$S1673),4))="GOTS","GOTS_RM","Responsible_RM"))))))),"DELETERM")</f>
        <v>#VALUE!</v>
      </c>
      <c r="AF1673" t="e" cm="1">
        <f t="array" aca="1" ref="AF1673" ca="1">IF($S1673="","",INDIRECT("$Z"&amp;$S1673))</f>
        <v>#VALUE!</v>
      </c>
      <c r="AG1673" t="str">
        <f t="shared" si="520"/>
        <v/>
      </c>
      <c r="AH1673" t="str" cm="1">
        <f t="array" aca="1" ref="AH1673" ca="1">IFERROR(INDIRECT("$ag"&amp;S1673),"")</f>
        <v/>
      </c>
      <c r="AI1673" t="e" cm="1">
        <f t="array" aca="1" ref="AI1673" ca="1">INDIRECT("O"&amp;S1673)</f>
        <v>#VALUE!</v>
      </c>
      <c r="AJ1673" t="str">
        <f t="shared" si="521"/>
        <v/>
      </c>
    </row>
    <row r="1674" spans="1:36" ht="16.5" customHeight="1">
      <c r="A1674" s="129"/>
      <c r="B1674" s="134"/>
      <c r="C1674" s="135"/>
      <c r="D1674" s="146"/>
      <c r="E1674" s="146"/>
      <c r="F1674" s="135"/>
      <c r="G1674" s="147"/>
      <c r="H1674" s="147"/>
      <c r="I1674" s="147"/>
      <c r="J1674" s="147"/>
      <c r="K1674" s="38"/>
      <c r="L1674" s="143"/>
      <c r="M1674" s="143"/>
      <c r="N1674" s="61"/>
      <c r="O1674" s="314"/>
      <c r="Q1674" t="str">
        <f t="shared" si="516"/>
        <v/>
      </c>
      <c r="S1674" t="e">
        <f t="shared" ca="1" si="505"/>
        <v>#VALUE!</v>
      </c>
      <c r="T1674" t="e">
        <f t="shared" ca="1" si="522"/>
        <v>#VALUE!</v>
      </c>
      <c r="U1674">
        <f t="shared" si="506"/>
        <v>1608</v>
      </c>
      <c r="V1674">
        <v>134.250000000011</v>
      </c>
      <c r="W1674">
        <f t="shared" si="507"/>
        <v>134</v>
      </c>
      <c r="X1674" t="str" cm="1">
        <f t="array" aca="1" ref="X1674" ca="1">IFERROR(INDEX('PC&amp;PD'!$A$1:$AS$19,ROW('PC&amp;PD'!$A$19),MATCH(INDIRECT(T1674),'PC&amp;PD'!$A$1:$AS$1,0)),"")</f>
        <v/>
      </c>
      <c r="AA1674" t="str">
        <f t="shared" si="517"/>
        <v/>
      </c>
      <c r="AB1674" t="str">
        <f t="shared" si="518"/>
        <v/>
      </c>
      <c r="AC1674" t="e">
        <f t="shared" ca="1" si="519"/>
        <v>#VALUE!</v>
      </c>
      <c r="AD1674" t="str" cm="1">
        <f t="array" aca="1" ref="AD1674" ca="1">IFERROR(IF((LEFT(INDIRECT("$F"&amp;$S1674),4))="GOTS",IF($G1674="Organic","GOTS_Organic_raw",(IF($G1674="Responsible","GOTS_Responsible",(IF($G1674="No Attribute (Conventional)","GOTS_conventional",(IF($G1674="Recycled Pre/Post-Consumer","GOTS_pre_post",(IF($G1674="In-Conversion","GOTS_in_conversion",(IF($G1674="Sustainably Sourced","Sustainably_sourced",(IF($G1674="Recycled pre-consumer organic","GOTS_recycled_organic",""))))))))))))),IF($G1674="Organic","Organic",(IF($G1674="Responsible","Responsible",(IF($G1674="No Attribute (Conventional)","No_Attribute_Conventional",(IF($G1674="Recycled Pre/Post-Consumer","Recycled_Pre_Post_Consumer",(IF($G1674="In-Conversion","In_Conversion",(IF($G1674="Recycled Pre-Consumer","Recycled_Pre_Consumer",(IF($G1674="Recycled Post-Consumer","Recycled_Post_Consumer",(IF($G1674="Sustainably Sourced","Sustainably_sourced",(IF($G1674="Recycled pre-consumer organic","GOTS_recycled_organic","")))))))))))))))))),"")</f>
        <v/>
      </c>
      <c r="AE1674" t="e" cm="1">
        <f t="array" aca="1" ref="AE1674" ca="1">IF($I1674="",IF(INDIRECT("$F"&amp;$S1674)="","",IF(LEFT(INDIRECT("$F"&amp;$S1674),3)="GRS","GRS_RCS_RM",IF((LEFT(INDIRECT("$F"&amp;$S1674),3))="RCS","GRS_RCS_RM",IF(INDIRECT("$F"&amp;$S1674)="OCS (No Label)","OCS_Conversion_RM",IF(LEFT(INDIRECT("$F"&amp;$S1674),3)="OCS","OCS_RM",IF(RIGHT(INDIRECT("$F"&amp;$S1674),10)="conversion","GOTS_RM_conversion",IF((LEFT(INDIRECT("$F"&amp;$S1674),4))="GOTS","GOTS_RM","Responsible_RM"))))))),"DELETERM")</f>
        <v>#VALUE!</v>
      </c>
      <c r="AF1674" t="e" cm="1">
        <f t="array" aca="1" ref="AF1674" ca="1">IF($S1674="","",INDIRECT("$Z"&amp;$S1674))</f>
        <v>#VALUE!</v>
      </c>
      <c r="AG1674" t="str">
        <f t="shared" si="520"/>
        <v/>
      </c>
      <c r="AH1674" t="str" cm="1">
        <f t="array" aca="1" ref="AH1674" ca="1">IFERROR(INDIRECT("$ag"&amp;S1674),"")</f>
        <v/>
      </c>
      <c r="AI1674" t="e" cm="1">
        <f t="array" aca="1" ref="AI1674" ca="1">INDIRECT("O"&amp;S1674)</f>
        <v>#VALUE!</v>
      </c>
      <c r="AJ1674" t="str">
        <f t="shared" si="521"/>
        <v/>
      </c>
    </row>
    <row r="1675" spans="1:36" ht="16.5" customHeight="1">
      <c r="A1675" s="129"/>
      <c r="B1675" s="134"/>
      <c r="C1675" s="135"/>
      <c r="D1675" s="146"/>
      <c r="E1675" s="146"/>
      <c r="F1675" s="135"/>
      <c r="G1675" s="147"/>
      <c r="H1675" s="147"/>
      <c r="I1675" s="147"/>
      <c r="J1675" s="147"/>
      <c r="K1675" s="38"/>
      <c r="L1675" s="143"/>
      <c r="M1675" s="143"/>
      <c r="N1675" s="61"/>
      <c r="O1675" s="314"/>
      <c r="Q1675" t="str">
        <f t="shared" si="516"/>
        <v/>
      </c>
      <c r="S1675" t="e">
        <f t="shared" ca="1" si="505"/>
        <v>#VALUE!</v>
      </c>
      <c r="T1675" t="e">
        <f t="shared" ca="1" si="522"/>
        <v>#VALUE!</v>
      </c>
      <c r="U1675">
        <f t="shared" si="506"/>
        <v>1608</v>
      </c>
      <c r="V1675">
        <v>134.333333333344</v>
      </c>
      <c r="W1675">
        <f t="shared" si="507"/>
        <v>134</v>
      </c>
      <c r="X1675" t="str" cm="1">
        <f t="array" aca="1" ref="X1675" ca="1">IFERROR(INDEX('PC&amp;PD'!$A$1:$AS$19,ROW('PC&amp;PD'!$A$19),MATCH(INDIRECT(T1675),'PC&amp;PD'!$A$1:$AS$1,0)),"")</f>
        <v/>
      </c>
      <c r="AA1675" t="str">
        <f t="shared" si="517"/>
        <v/>
      </c>
      <c r="AB1675" t="str">
        <f t="shared" si="518"/>
        <v/>
      </c>
      <c r="AC1675" t="e">
        <f t="shared" ca="1" si="519"/>
        <v>#VALUE!</v>
      </c>
      <c r="AD1675" t="str" cm="1">
        <f t="array" aca="1" ref="AD1675" ca="1">IFERROR(IF((LEFT(INDIRECT("$F"&amp;$S1675),4))="GOTS",IF($G1675="Organic","GOTS_Organic_raw",(IF($G1675="Responsible","GOTS_Responsible",(IF($G1675="No Attribute (Conventional)","GOTS_conventional",(IF($G1675="Recycled Pre/Post-Consumer","GOTS_pre_post",(IF($G1675="In-Conversion","GOTS_in_conversion",(IF($G1675="Sustainably Sourced","Sustainably_sourced",(IF($G1675="Recycled pre-consumer organic","GOTS_recycled_organic",""))))))))))))),IF($G1675="Organic","Organic",(IF($G1675="Responsible","Responsible",(IF($G1675="No Attribute (Conventional)","No_Attribute_Conventional",(IF($G1675="Recycled Pre/Post-Consumer","Recycled_Pre_Post_Consumer",(IF($G1675="In-Conversion","In_Conversion",(IF($G1675="Recycled Pre-Consumer","Recycled_Pre_Consumer",(IF($G1675="Recycled Post-Consumer","Recycled_Post_Consumer",(IF($G1675="Sustainably Sourced","Sustainably_sourced",(IF($G1675="Recycled pre-consumer organic","GOTS_recycled_organic","")))))))))))))))))),"")</f>
        <v/>
      </c>
      <c r="AE1675" t="e" cm="1">
        <f t="array" aca="1" ref="AE1675" ca="1">IF($I1675="",IF(INDIRECT("$F"&amp;$S1675)="","",IF(LEFT(INDIRECT("$F"&amp;$S1675),3)="GRS","GRS_RCS_RM",IF((LEFT(INDIRECT("$F"&amp;$S1675),3))="RCS","GRS_RCS_RM",IF(INDIRECT("$F"&amp;$S1675)="OCS (No Label)","OCS_Conversion_RM",IF(LEFT(INDIRECT("$F"&amp;$S1675),3)="OCS","OCS_RM",IF(RIGHT(INDIRECT("$F"&amp;$S1675),10)="conversion","GOTS_RM_conversion",IF((LEFT(INDIRECT("$F"&amp;$S1675),4))="GOTS","GOTS_RM","Responsible_RM"))))))),"DELETERM")</f>
        <v>#VALUE!</v>
      </c>
      <c r="AF1675" t="e" cm="1">
        <f t="array" aca="1" ref="AF1675" ca="1">IF($S1675="","",INDIRECT("$Z"&amp;$S1675))</f>
        <v>#VALUE!</v>
      </c>
      <c r="AG1675" t="str">
        <f t="shared" si="520"/>
        <v/>
      </c>
      <c r="AH1675" t="str" cm="1">
        <f t="array" aca="1" ref="AH1675" ca="1">IFERROR(INDIRECT("$ag"&amp;S1675),"")</f>
        <v/>
      </c>
      <c r="AI1675" t="e" cm="1">
        <f t="array" aca="1" ref="AI1675" ca="1">INDIRECT("O"&amp;S1675)</f>
        <v>#VALUE!</v>
      </c>
      <c r="AJ1675" t="str">
        <f t="shared" si="521"/>
        <v/>
      </c>
    </row>
    <row r="1676" spans="1:36" ht="16.5" customHeight="1">
      <c r="A1676" s="129"/>
      <c r="B1676" s="134"/>
      <c r="C1676" s="135"/>
      <c r="D1676" s="146"/>
      <c r="E1676" s="146"/>
      <c r="F1676" s="135"/>
      <c r="G1676" s="147"/>
      <c r="H1676" s="147"/>
      <c r="I1676" s="147"/>
      <c r="J1676" s="147"/>
      <c r="K1676" s="38"/>
      <c r="L1676" s="143"/>
      <c r="M1676" s="143"/>
      <c r="N1676" s="61"/>
      <c r="O1676" s="314"/>
      <c r="Q1676" t="str">
        <f t="shared" si="516"/>
        <v/>
      </c>
      <c r="S1676" t="e">
        <f t="shared" ref="S1676:S1739" ca="1" si="525">IF(INDIRECT("A"&amp;$S$63+$U1676)&lt;&gt;"",$S$63+$U1676,"")</f>
        <v>#VALUE!</v>
      </c>
      <c r="T1676" t="e">
        <f t="shared" ca="1" si="522"/>
        <v>#VALUE!</v>
      </c>
      <c r="U1676">
        <f t="shared" ref="U1676:U1739" si="526">(12*W1676)</f>
        <v>1608</v>
      </c>
      <c r="V1676">
        <v>134.416666666677</v>
      </c>
      <c r="W1676">
        <f t="shared" si="507"/>
        <v>134</v>
      </c>
      <c r="X1676" t="str" cm="1">
        <f t="array" aca="1" ref="X1676" ca="1">IFERROR(INDEX('PC&amp;PD'!$A$1:$AS$19,ROW('PC&amp;PD'!$A$19),MATCH(INDIRECT(T1676),'PC&amp;PD'!$A$1:$AS$1,0)),"")</f>
        <v/>
      </c>
      <c r="AA1676" t="str">
        <f t="shared" si="517"/>
        <v/>
      </c>
      <c r="AB1676" t="str">
        <f t="shared" si="518"/>
        <v/>
      </c>
      <c r="AC1676" t="e">
        <f t="shared" ca="1" si="519"/>
        <v>#VALUE!</v>
      </c>
      <c r="AD1676" t="str" cm="1">
        <f t="array" aca="1" ref="AD1676" ca="1">IFERROR(IF((LEFT(INDIRECT("$F"&amp;$S1676),4))="GOTS",IF($G1676="Organic","GOTS_Organic_raw",(IF($G1676="Responsible","GOTS_Responsible",(IF($G1676="No Attribute (Conventional)","GOTS_conventional",(IF($G1676="Recycled Pre/Post-Consumer","GOTS_pre_post",(IF($G1676="In-Conversion","GOTS_in_conversion",(IF($G1676="Sustainably Sourced","Sustainably_sourced",(IF($G1676="Recycled pre-consumer organic","GOTS_recycled_organic",""))))))))))))),IF($G1676="Organic","Organic",(IF($G1676="Responsible","Responsible",(IF($G1676="No Attribute (Conventional)","No_Attribute_Conventional",(IF($G1676="Recycled Pre/Post-Consumer","Recycled_Pre_Post_Consumer",(IF($G1676="In-Conversion","In_Conversion",(IF($G1676="Recycled Pre-Consumer","Recycled_Pre_Consumer",(IF($G1676="Recycled Post-Consumer","Recycled_Post_Consumer",(IF($G1676="Sustainably Sourced","Sustainably_sourced",(IF($G1676="Recycled pre-consumer organic","GOTS_recycled_organic","")))))))))))))))))),"")</f>
        <v/>
      </c>
      <c r="AE1676" t="e" cm="1">
        <f t="array" aca="1" ref="AE1676" ca="1">IF($I1676="",IF(INDIRECT("$F"&amp;$S1676)="","",IF(LEFT(INDIRECT("$F"&amp;$S1676),3)="GRS","GRS_RCS_RM",IF((LEFT(INDIRECT("$F"&amp;$S1676),3))="RCS","GRS_RCS_RM",IF(INDIRECT("$F"&amp;$S1676)="OCS (No Label)","OCS_Conversion_RM",IF(LEFT(INDIRECT("$F"&amp;$S1676),3)="OCS","OCS_RM",IF(RIGHT(INDIRECT("$F"&amp;$S1676),10)="conversion","GOTS_RM_conversion",IF((LEFT(INDIRECT("$F"&amp;$S1676),4))="GOTS","GOTS_RM","Responsible_RM"))))))),"DELETERM")</f>
        <v>#VALUE!</v>
      </c>
      <c r="AF1676" t="e" cm="1">
        <f t="array" aca="1" ref="AF1676" ca="1">IF($S1676="","",INDIRECT("$Z"&amp;$S1676))</f>
        <v>#VALUE!</v>
      </c>
      <c r="AG1676" t="str">
        <f t="shared" si="520"/>
        <v/>
      </c>
      <c r="AH1676" t="str" cm="1">
        <f t="array" aca="1" ref="AH1676" ca="1">IFERROR(INDIRECT("$ag"&amp;S1676),"")</f>
        <v/>
      </c>
      <c r="AI1676" t="e" cm="1">
        <f t="array" aca="1" ref="AI1676" ca="1">INDIRECT("O"&amp;S1676)</f>
        <v>#VALUE!</v>
      </c>
      <c r="AJ1676" t="str">
        <f t="shared" si="521"/>
        <v/>
      </c>
    </row>
    <row r="1677" spans="1:36" ht="16.5" customHeight="1">
      <c r="A1677" s="130"/>
      <c r="B1677" s="136"/>
      <c r="C1677" s="137"/>
      <c r="D1677" s="146"/>
      <c r="E1677" s="146"/>
      <c r="F1677" s="137"/>
      <c r="G1677" s="147"/>
      <c r="H1677" s="147"/>
      <c r="I1677" s="147"/>
      <c r="J1677" s="147"/>
      <c r="K1677" s="38"/>
      <c r="L1677" s="144"/>
      <c r="M1677" s="144"/>
      <c r="N1677" s="61"/>
      <c r="O1677" s="314"/>
      <c r="Q1677" t="str">
        <f t="shared" si="516"/>
        <v/>
      </c>
      <c r="S1677" t="e">
        <f t="shared" ca="1" si="525"/>
        <v>#VALUE!</v>
      </c>
      <c r="T1677" t="e">
        <f t="shared" ca="1" si="522"/>
        <v>#VALUE!</v>
      </c>
      <c r="U1677">
        <f t="shared" si="526"/>
        <v>1608</v>
      </c>
      <c r="V1677">
        <v>134.500000000011</v>
      </c>
      <c r="W1677">
        <f t="shared" si="507"/>
        <v>134</v>
      </c>
      <c r="X1677" t="str" cm="1">
        <f t="array" aca="1" ref="X1677" ca="1">IFERROR(INDEX('PC&amp;PD'!$A$1:$AS$19,ROW('PC&amp;PD'!$A$19),MATCH(INDIRECT(T1677),'PC&amp;PD'!$A$1:$AS$1,0)),"")</f>
        <v/>
      </c>
      <c r="AA1677" t="str">
        <f t="shared" si="517"/>
        <v/>
      </c>
      <c r="AB1677" t="str">
        <f t="shared" si="518"/>
        <v/>
      </c>
      <c r="AC1677" t="e">
        <f t="shared" ca="1" si="519"/>
        <v>#VALUE!</v>
      </c>
      <c r="AD1677" t="str" cm="1">
        <f t="array" aca="1" ref="AD1677" ca="1">IFERROR(IF((LEFT(INDIRECT("$F"&amp;$S1677),4))="GOTS",IF($G1677="Organic","GOTS_Organic_raw",(IF($G1677="Responsible","GOTS_Responsible",(IF($G1677="No Attribute (Conventional)","GOTS_conventional",(IF($G1677="Recycled Pre/Post-Consumer","GOTS_pre_post",(IF($G1677="In-Conversion","GOTS_in_conversion",(IF($G1677="Sustainably Sourced","Sustainably_sourced",(IF($G1677="Recycled pre-consumer organic","GOTS_recycled_organic",""))))))))))))),IF($G1677="Organic","Organic",(IF($G1677="Responsible","Responsible",(IF($G1677="No Attribute (Conventional)","No_Attribute_Conventional",(IF($G1677="Recycled Pre/Post-Consumer","Recycled_Pre_Post_Consumer",(IF($G1677="In-Conversion","In_Conversion",(IF($G1677="Recycled Pre-Consumer","Recycled_Pre_Consumer",(IF($G1677="Recycled Post-Consumer","Recycled_Post_Consumer",(IF($G1677="Sustainably Sourced","Sustainably_sourced",(IF($G1677="Recycled pre-consumer organic","GOTS_recycled_organic","")))))))))))))))))),"")</f>
        <v/>
      </c>
      <c r="AE1677" t="e" cm="1">
        <f t="array" aca="1" ref="AE1677" ca="1">IF($I1677="",IF(INDIRECT("$F"&amp;$S1677)="","",IF(LEFT(INDIRECT("$F"&amp;$S1677),3)="GRS","GRS_RCS_RM",IF((LEFT(INDIRECT("$F"&amp;$S1677),3))="RCS","GRS_RCS_RM",IF(INDIRECT("$F"&amp;$S1677)="OCS (No Label)","OCS_Conversion_RM",IF(LEFT(INDIRECT("$F"&amp;$S1677),3)="OCS","OCS_RM",IF(RIGHT(INDIRECT("$F"&amp;$S1677),10)="conversion","GOTS_RM_conversion",IF((LEFT(INDIRECT("$F"&amp;$S1677),4))="GOTS","GOTS_RM","Responsible_RM"))))))),"DELETERM")</f>
        <v>#VALUE!</v>
      </c>
      <c r="AF1677" t="e" cm="1">
        <f t="array" aca="1" ref="AF1677" ca="1">IF($S1677="","",INDIRECT("$Z"&amp;$S1677))</f>
        <v>#VALUE!</v>
      </c>
      <c r="AG1677" t="str">
        <f t="shared" si="520"/>
        <v/>
      </c>
      <c r="AH1677" t="str" cm="1">
        <f t="array" aca="1" ref="AH1677" ca="1">IFERROR(INDIRECT("$ag"&amp;S1677),"")</f>
        <v/>
      </c>
      <c r="AI1677" t="e" cm="1">
        <f t="array" aca="1" ref="AI1677" ca="1">INDIRECT("O"&amp;S1677)</f>
        <v>#VALUE!</v>
      </c>
      <c r="AJ1677" t="str">
        <f t="shared" si="521"/>
        <v/>
      </c>
    </row>
    <row r="1678" spans="1:36" ht="16.5" customHeight="1">
      <c r="A1678" s="130"/>
      <c r="B1678" s="136"/>
      <c r="C1678" s="137"/>
      <c r="D1678" s="146"/>
      <c r="E1678" s="146"/>
      <c r="F1678" s="137"/>
      <c r="G1678" s="147"/>
      <c r="H1678" s="147"/>
      <c r="I1678" s="147"/>
      <c r="J1678" s="147"/>
      <c r="K1678" s="38"/>
      <c r="L1678" s="144"/>
      <c r="M1678" s="144"/>
      <c r="N1678" s="61"/>
      <c r="O1678" s="314"/>
      <c r="Q1678" t="str">
        <f t="shared" si="516"/>
        <v/>
      </c>
      <c r="S1678" t="e">
        <f t="shared" ca="1" si="525"/>
        <v>#VALUE!</v>
      </c>
      <c r="T1678" t="e">
        <f t="shared" ca="1" si="522"/>
        <v>#VALUE!</v>
      </c>
      <c r="U1678">
        <f t="shared" si="526"/>
        <v>1608</v>
      </c>
      <c r="V1678">
        <v>134.583333333344</v>
      </c>
      <c r="W1678">
        <f t="shared" si="507"/>
        <v>134</v>
      </c>
      <c r="X1678" t="str" cm="1">
        <f t="array" aca="1" ref="X1678" ca="1">IFERROR(INDEX('PC&amp;PD'!$A$1:$AS$19,ROW('PC&amp;PD'!$A$19),MATCH(INDIRECT(T1678),'PC&amp;PD'!$A$1:$AS$1,0)),"")</f>
        <v/>
      </c>
      <c r="AA1678" t="str">
        <f t="shared" si="517"/>
        <v/>
      </c>
      <c r="AB1678" t="str">
        <f t="shared" si="518"/>
        <v/>
      </c>
      <c r="AC1678" t="e">
        <f t="shared" ca="1" si="519"/>
        <v>#VALUE!</v>
      </c>
      <c r="AD1678" t="str" cm="1">
        <f t="array" aca="1" ref="AD1678" ca="1">IFERROR(IF((LEFT(INDIRECT("$F"&amp;$S1678),4))="GOTS",IF($G1678="Organic","GOTS_Organic_raw",(IF($G1678="Responsible","GOTS_Responsible",(IF($G1678="No Attribute (Conventional)","GOTS_conventional",(IF($G1678="Recycled Pre/Post-Consumer","GOTS_pre_post",(IF($G1678="In-Conversion","GOTS_in_conversion",(IF($G1678="Sustainably Sourced","Sustainably_sourced",(IF($G1678="Recycled pre-consumer organic","GOTS_recycled_organic",""))))))))))))),IF($G1678="Organic","Organic",(IF($G1678="Responsible","Responsible",(IF($G1678="No Attribute (Conventional)","No_Attribute_Conventional",(IF($G1678="Recycled Pre/Post-Consumer","Recycled_Pre_Post_Consumer",(IF($G1678="In-Conversion","In_Conversion",(IF($G1678="Recycled Pre-Consumer","Recycled_Pre_Consumer",(IF($G1678="Recycled Post-Consumer","Recycled_Post_Consumer",(IF($G1678="Sustainably Sourced","Sustainably_sourced",(IF($G1678="Recycled pre-consumer organic","GOTS_recycled_organic","")))))))))))))))))),"")</f>
        <v/>
      </c>
      <c r="AE1678" t="e" cm="1">
        <f t="array" aca="1" ref="AE1678" ca="1">IF($I1678="",IF(INDIRECT("$F"&amp;$S1678)="","",IF(LEFT(INDIRECT("$F"&amp;$S1678),3)="GRS","GRS_RCS_RM",IF((LEFT(INDIRECT("$F"&amp;$S1678),3))="RCS","GRS_RCS_RM",IF(INDIRECT("$F"&amp;$S1678)="OCS (No Label)","OCS_Conversion_RM",IF(LEFT(INDIRECT("$F"&amp;$S1678),3)="OCS","OCS_RM",IF(RIGHT(INDIRECT("$F"&amp;$S1678),10)="conversion","GOTS_RM_conversion",IF((LEFT(INDIRECT("$F"&amp;$S1678),4))="GOTS","GOTS_RM","Responsible_RM"))))))),"DELETERM")</f>
        <v>#VALUE!</v>
      </c>
      <c r="AF1678" t="e" cm="1">
        <f t="array" aca="1" ref="AF1678" ca="1">IF($S1678="","",INDIRECT("$Z"&amp;$S1678))</f>
        <v>#VALUE!</v>
      </c>
      <c r="AG1678" t="str">
        <f t="shared" si="520"/>
        <v/>
      </c>
      <c r="AH1678" t="str" cm="1">
        <f t="array" aca="1" ref="AH1678" ca="1">IFERROR(INDIRECT("$ag"&amp;S1678),"")</f>
        <v/>
      </c>
      <c r="AI1678" t="e" cm="1">
        <f t="array" aca="1" ref="AI1678" ca="1">INDIRECT("O"&amp;S1678)</f>
        <v>#VALUE!</v>
      </c>
      <c r="AJ1678" t="str">
        <f t="shared" si="521"/>
        <v/>
      </c>
    </row>
    <row r="1679" spans="1:36" ht="16.5" customHeight="1">
      <c r="A1679" s="130"/>
      <c r="B1679" s="136"/>
      <c r="C1679" s="137"/>
      <c r="D1679" s="146"/>
      <c r="E1679" s="146"/>
      <c r="F1679" s="137"/>
      <c r="G1679" s="147"/>
      <c r="H1679" s="147"/>
      <c r="I1679" s="147"/>
      <c r="J1679" s="147"/>
      <c r="K1679" s="38"/>
      <c r="L1679" s="144"/>
      <c r="M1679" s="144"/>
      <c r="N1679" s="61"/>
      <c r="O1679" s="314"/>
      <c r="Q1679" t="str">
        <f t="shared" si="516"/>
        <v/>
      </c>
      <c r="S1679" t="e">
        <f t="shared" ca="1" si="525"/>
        <v>#VALUE!</v>
      </c>
      <c r="T1679" t="e">
        <f t="shared" ca="1" si="522"/>
        <v>#VALUE!</v>
      </c>
      <c r="U1679">
        <f t="shared" si="526"/>
        <v>1608</v>
      </c>
      <c r="V1679">
        <v>134.666666666677</v>
      </c>
      <c r="W1679">
        <f t="shared" si="507"/>
        <v>134</v>
      </c>
      <c r="X1679" t="str" cm="1">
        <f t="array" aca="1" ref="X1679" ca="1">IFERROR(INDEX('PC&amp;PD'!$A$1:$AS$19,ROW('PC&amp;PD'!$A$19),MATCH(INDIRECT(T1679),'PC&amp;PD'!$A$1:$AS$1,0)),"")</f>
        <v/>
      </c>
      <c r="AA1679" t="str">
        <f t="shared" si="517"/>
        <v/>
      </c>
      <c r="AB1679" t="str">
        <f t="shared" si="518"/>
        <v/>
      </c>
      <c r="AC1679" t="e">
        <f t="shared" ca="1" si="519"/>
        <v>#VALUE!</v>
      </c>
      <c r="AD1679" t="str" cm="1">
        <f t="array" aca="1" ref="AD1679" ca="1">IFERROR(IF((LEFT(INDIRECT("$F"&amp;$S1679),4))="GOTS",IF($G1679="Organic","GOTS_Organic_raw",(IF($G1679="Responsible","GOTS_Responsible",(IF($G1679="No Attribute (Conventional)","GOTS_conventional",(IF($G1679="Recycled Pre/Post-Consumer","GOTS_pre_post",(IF($G1679="In-Conversion","GOTS_in_conversion",(IF($G1679="Sustainably Sourced","Sustainably_sourced",(IF($G1679="Recycled pre-consumer organic","GOTS_recycled_organic",""))))))))))))),IF($G1679="Organic","Organic",(IF($G1679="Responsible","Responsible",(IF($G1679="No Attribute (Conventional)","No_Attribute_Conventional",(IF($G1679="Recycled Pre/Post-Consumer","Recycled_Pre_Post_Consumer",(IF($G1679="In-Conversion","In_Conversion",(IF($G1679="Recycled Pre-Consumer","Recycled_Pre_Consumer",(IF($G1679="Recycled Post-Consumer","Recycled_Post_Consumer",(IF($G1679="Sustainably Sourced","Sustainably_sourced",(IF($G1679="Recycled pre-consumer organic","GOTS_recycled_organic","")))))))))))))))))),"")</f>
        <v/>
      </c>
      <c r="AE1679" t="e" cm="1">
        <f t="array" aca="1" ref="AE1679" ca="1">IF($I1679="",IF(INDIRECT("$F"&amp;$S1679)="","",IF(LEFT(INDIRECT("$F"&amp;$S1679),3)="GRS","GRS_RCS_RM",IF((LEFT(INDIRECT("$F"&amp;$S1679),3))="RCS","GRS_RCS_RM",IF(INDIRECT("$F"&amp;$S1679)="OCS (No Label)","OCS_Conversion_RM",IF(LEFT(INDIRECT("$F"&amp;$S1679),3)="OCS","OCS_RM",IF(RIGHT(INDIRECT("$F"&amp;$S1679),10)="conversion","GOTS_RM_conversion",IF((LEFT(INDIRECT("$F"&amp;$S1679),4))="GOTS","GOTS_RM","Responsible_RM"))))))),"DELETERM")</f>
        <v>#VALUE!</v>
      </c>
      <c r="AF1679" t="e" cm="1">
        <f t="array" aca="1" ref="AF1679" ca="1">IF($S1679="","",INDIRECT("$Z"&amp;$S1679))</f>
        <v>#VALUE!</v>
      </c>
      <c r="AG1679" t="str">
        <f t="shared" si="520"/>
        <v/>
      </c>
      <c r="AH1679" t="str" cm="1">
        <f t="array" aca="1" ref="AH1679" ca="1">IFERROR(INDIRECT("$ag"&amp;S1679),"")</f>
        <v/>
      </c>
      <c r="AI1679" t="e" cm="1">
        <f t="array" aca="1" ref="AI1679" ca="1">INDIRECT("O"&amp;S1679)</f>
        <v>#VALUE!</v>
      </c>
      <c r="AJ1679" t="str">
        <f t="shared" si="521"/>
        <v/>
      </c>
    </row>
    <row r="1680" spans="1:36" ht="16.5" customHeight="1">
      <c r="A1680" s="130"/>
      <c r="B1680" s="136"/>
      <c r="C1680" s="137"/>
      <c r="D1680" s="146"/>
      <c r="E1680" s="146"/>
      <c r="F1680" s="137"/>
      <c r="G1680" s="147"/>
      <c r="H1680" s="147"/>
      <c r="I1680" s="147"/>
      <c r="J1680" s="147"/>
      <c r="K1680" s="38"/>
      <c r="L1680" s="144"/>
      <c r="M1680" s="144"/>
      <c r="N1680" s="61"/>
      <c r="O1680" s="314"/>
      <c r="Q1680" t="str">
        <f t="shared" si="516"/>
        <v/>
      </c>
      <c r="S1680" t="e">
        <f t="shared" ca="1" si="525"/>
        <v>#VALUE!</v>
      </c>
      <c r="T1680" t="e">
        <f t="shared" ca="1" si="522"/>
        <v>#VALUE!</v>
      </c>
      <c r="U1680">
        <f t="shared" si="526"/>
        <v>1608</v>
      </c>
      <c r="V1680">
        <v>134.750000000011</v>
      </c>
      <c r="W1680">
        <f t="shared" si="507"/>
        <v>134</v>
      </c>
      <c r="X1680" t="str" cm="1">
        <f t="array" aca="1" ref="X1680" ca="1">IFERROR(INDEX('PC&amp;PD'!$A$1:$AS$19,ROW('PC&amp;PD'!$A$19),MATCH(INDIRECT(T1680),'PC&amp;PD'!$A$1:$AS$1,0)),"")</f>
        <v/>
      </c>
      <c r="AA1680" t="str">
        <f t="shared" si="517"/>
        <v/>
      </c>
      <c r="AB1680" t="str">
        <f t="shared" si="518"/>
        <v/>
      </c>
      <c r="AC1680" t="e">
        <f t="shared" ca="1" si="519"/>
        <v>#VALUE!</v>
      </c>
      <c r="AD1680" t="str" cm="1">
        <f t="array" aca="1" ref="AD1680" ca="1">IFERROR(IF((LEFT(INDIRECT("$F"&amp;$S1680),4))="GOTS",IF($G1680="Organic","GOTS_Organic_raw",(IF($G1680="Responsible","GOTS_Responsible",(IF($G1680="No Attribute (Conventional)","GOTS_conventional",(IF($G1680="Recycled Pre/Post-Consumer","GOTS_pre_post",(IF($G1680="In-Conversion","GOTS_in_conversion",(IF($G1680="Sustainably Sourced","Sustainably_sourced",(IF($G1680="Recycled pre-consumer organic","GOTS_recycled_organic",""))))))))))))),IF($G1680="Organic","Organic",(IF($G1680="Responsible","Responsible",(IF($G1680="No Attribute (Conventional)","No_Attribute_Conventional",(IF($G1680="Recycled Pre/Post-Consumer","Recycled_Pre_Post_Consumer",(IF($G1680="In-Conversion","In_Conversion",(IF($G1680="Recycled Pre-Consumer","Recycled_Pre_Consumer",(IF($G1680="Recycled Post-Consumer","Recycled_Post_Consumer",(IF($G1680="Sustainably Sourced","Sustainably_sourced",(IF($G1680="Recycled pre-consumer organic","GOTS_recycled_organic","")))))))))))))))))),"")</f>
        <v/>
      </c>
      <c r="AE1680" t="e" cm="1">
        <f t="array" aca="1" ref="AE1680" ca="1">IF($I1680="",IF(INDIRECT("$F"&amp;$S1680)="","",IF(LEFT(INDIRECT("$F"&amp;$S1680),3)="GRS","GRS_RCS_RM",IF((LEFT(INDIRECT("$F"&amp;$S1680),3))="RCS","GRS_RCS_RM",IF(INDIRECT("$F"&amp;$S1680)="OCS (No Label)","OCS_Conversion_RM",IF(LEFT(INDIRECT("$F"&amp;$S1680),3)="OCS","OCS_RM",IF(RIGHT(INDIRECT("$F"&amp;$S1680),10)="conversion","GOTS_RM_conversion",IF((LEFT(INDIRECT("$F"&amp;$S1680),4))="GOTS","GOTS_RM","Responsible_RM"))))))),"DELETERM")</f>
        <v>#VALUE!</v>
      </c>
      <c r="AF1680" t="e" cm="1">
        <f t="array" aca="1" ref="AF1680" ca="1">IF($S1680="","",INDIRECT("$Z"&amp;$S1680))</f>
        <v>#VALUE!</v>
      </c>
      <c r="AG1680" t="str">
        <f t="shared" si="520"/>
        <v/>
      </c>
      <c r="AH1680" t="str" cm="1">
        <f t="array" aca="1" ref="AH1680" ca="1">IFERROR(INDIRECT("$ag"&amp;S1680),"")</f>
        <v/>
      </c>
      <c r="AI1680" t="e" cm="1">
        <f t="array" aca="1" ref="AI1680" ca="1">INDIRECT("O"&amp;S1680)</f>
        <v>#VALUE!</v>
      </c>
      <c r="AJ1680" t="str">
        <f t="shared" si="521"/>
        <v/>
      </c>
    </row>
    <row r="1681" spans="1:36" ht="16.5" customHeight="1">
      <c r="A1681" s="130"/>
      <c r="B1681" s="136"/>
      <c r="C1681" s="137"/>
      <c r="D1681" s="146"/>
      <c r="E1681" s="146"/>
      <c r="F1681" s="137"/>
      <c r="G1681" s="147"/>
      <c r="H1681" s="147"/>
      <c r="I1681" s="147"/>
      <c r="J1681" s="147"/>
      <c r="K1681" s="38"/>
      <c r="L1681" s="144"/>
      <c r="M1681" s="144"/>
      <c r="N1681" s="61"/>
      <c r="O1681" s="314"/>
      <c r="Q1681" t="str">
        <f t="shared" si="516"/>
        <v/>
      </c>
      <c r="S1681" t="e">
        <f t="shared" ca="1" si="525"/>
        <v>#VALUE!</v>
      </c>
      <c r="T1681" t="e">
        <f t="shared" ca="1" si="522"/>
        <v>#VALUE!</v>
      </c>
      <c r="U1681">
        <f t="shared" si="526"/>
        <v>1608</v>
      </c>
      <c r="V1681">
        <v>134.833333333344</v>
      </c>
      <c r="W1681">
        <f t="shared" si="507"/>
        <v>134</v>
      </c>
      <c r="X1681" t="str" cm="1">
        <f t="array" aca="1" ref="X1681" ca="1">IFERROR(INDEX('PC&amp;PD'!$A$1:$AS$19,ROW('PC&amp;PD'!$A$19),MATCH(INDIRECT(T1681),'PC&amp;PD'!$A$1:$AS$1,0)),"")</f>
        <v/>
      </c>
      <c r="AA1681" t="str">
        <f t="shared" si="517"/>
        <v/>
      </c>
      <c r="AB1681" t="str">
        <f t="shared" si="518"/>
        <v/>
      </c>
      <c r="AC1681" t="e">
        <f t="shared" ca="1" si="519"/>
        <v>#VALUE!</v>
      </c>
      <c r="AD1681" t="str" cm="1">
        <f t="array" aca="1" ref="AD1681" ca="1">IFERROR(IF((LEFT(INDIRECT("$F"&amp;$S1681),4))="GOTS",IF($G1681="Organic","GOTS_Organic_raw",(IF($G1681="Responsible","GOTS_Responsible",(IF($G1681="No Attribute (Conventional)","GOTS_conventional",(IF($G1681="Recycled Pre/Post-Consumer","GOTS_pre_post",(IF($G1681="In-Conversion","GOTS_in_conversion",(IF($G1681="Sustainably Sourced","Sustainably_sourced",(IF($G1681="Recycled pre-consumer organic","GOTS_recycled_organic",""))))))))))))),IF($G1681="Organic","Organic",(IF($G1681="Responsible","Responsible",(IF($G1681="No Attribute (Conventional)","No_Attribute_Conventional",(IF($G1681="Recycled Pre/Post-Consumer","Recycled_Pre_Post_Consumer",(IF($G1681="In-Conversion","In_Conversion",(IF($G1681="Recycled Pre-Consumer","Recycled_Pre_Consumer",(IF($G1681="Recycled Post-Consumer","Recycled_Post_Consumer",(IF($G1681="Sustainably Sourced","Sustainably_sourced",(IF($G1681="Recycled pre-consumer organic","GOTS_recycled_organic","")))))))))))))))))),"")</f>
        <v/>
      </c>
      <c r="AE1681" t="e" cm="1">
        <f t="array" aca="1" ref="AE1681" ca="1">IF($I1681="",IF(INDIRECT("$F"&amp;$S1681)="","",IF(LEFT(INDIRECT("$F"&amp;$S1681),3)="GRS","GRS_RCS_RM",IF((LEFT(INDIRECT("$F"&amp;$S1681),3))="RCS","GRS_RCS_RM",IF(INDIRECT("$F"&amp;$S1681)="OCS (No Label)","OCS_Conversion_RM",IF(LEFT(INDIRECT("$F"&amp;$S1681),3)="OCS","OCS_RM",IF(RIGHT(INDIRECT("$F"&amp;$S1681),10)="conversion","GOTS_RM_conversion",IF((LEFT(INDIRECT("$F"&amp;$S1681),4))="GOTS","GOTS_RM","Responsible_RM"))))))),"DELETERM")</f>
        <v>#VALUE!</v>
      </c>
      <c r="AF1681" t="e" cm="1">
        <f t="array" aca="1" ref="AF1681" ca="1">IF($S1681="","",INDIRECT("$Z"&amp;$S1681))</f>
        <v>#VALUE!</v>
      </c>
      <c r="AG1681" t="str">
        <f t="shared" si="520"/>
        <v/>
      </c>
      <c r="AH1681" t="str" cm="1">
        <f t="array" aca="1" ref="AH1681" ca="1">IFERROR(INDIRECT("$ag"&amp;S1681),"")</f>
        <v/>
      </c>
      <c r="AI1681" t="e" cm="1">
        <f t="array" aca="1" ref="AI1681" ca="1">INDIRECT("O"&amp;S1681)</f>
        <v>#VALUE!</v>
      </c>
      <c r="AJ1681" t="str">
        <f t="shared" si="521"/>
        <v/>
      </c>
    </row>
    <row r="1682" spans="1:36" ht="16.5" customHeight="1" thickBot="1">
      <c r="A1682" s="131"/>
      <c r="B1682" s="138"/>
      <c r="C1682" s="139"/>
      <c r="D1682" s="148"/>
      <c r="E1682" s="148"/>
      <c r="F1682" s="139"/>
      <c r="G1682" s="149"/>
      <c r="H1682" s="149"/>
      <c r="I1682" s="149"/>
      <c r="J1682" s="149"/>
      <c r="K1682" s="39"/>
      <c r="L1682" s="145"/>
      <c r="M1682" s="145"/>
      <c r="N1682" s="62"/>
      <c r="O1682" s="315"/>
      <c r="Q1682" t="str">
        <f t="shared" si="516"/>
        <v/>
      </c>
      <c r="S1682" t="e">
        <f t="shared" ca="1" si="525"/>
        <v>#VALUE!</v>
      </c>
      <c r="T1682" t="e">
        <f t="shared" ca="1" si="522"/>
        <v>#VALUE!</v>
      </c>
      <c r="U1682">
        <f t="shared" si="526"/>
        <v>1608</v>
      </c>
      <c r="V1682">
        <v>134.916666666677</v>
      </c>
      <c r="W1682">
        <f t="shared" si="507"/>
        <v>134</v>
      </c>
      <c r="X1682" t="str" cm="1">
        <f t="array" aca="1" ref="X1682" ca="1">IFERROR(INDEX('PC&amp;PD'!$A$1:$AS$19,ROW('PC&amp;PD'!$A$19),MATCH(INDIRECT(T1682),'PC&amp;PD'!$A$1:$AS$1,0)),"")</f>
        <v/>
      </c>
      <c r="AA1682" t="str">
        <f t="shared" si="517"/>
        <v/>
      </c>
      <c r="AB1682" t="str">
        <f t="shared" si="518"/>
        <v/>
      </c>
      <c r="AC1682" t="e">
        <f t="shared" ca="1" si="519"/>
        <v>#VALUE!</v>
      </c>
      <c r="AD1682" t="str" cm="1">
        <f t="array" aca="1" ref="AD1682" ca="1">IFERROR(IF((LEFT(INDIRECT("$F"&amp;$S1682),4))="GOTS",IF($G1682="Organic","GOTS_Organic_raw",(IF($G1682="Responsible","GOTS_Responsible",(IF($G1682="No Attribute (Conventional)","GOTS_conventional",(IF($G1682="Recycled Pre/Post-Consumer","GOTS_pre_post",(IF($G1682="In-Conversion","GOTS_in_conversion",(IF($G1682="Sustainably Sourced","Sustainably_sourced",(IF($G1682="Recycled pre-consumer organic","GOTS_recycled_organic",""))))))))))))),IF($G1682="Organic","Organic",(IF($G1682="Responsible","Responsible",(IF($G1682="No Attribute (Conventional)","No_Attribute_Conventional",(IF($G1682="Recycled Pre/Post-Consumer","Recycled_Pre_Post_Consumer",(IF($G1682="In-Conversion","In_Conversion",(IF($G1682="Recycled Pre-Consumer","Recycled_Pre_Consumer",(IF($G1682="Recycled Post-Consumer","Recycled_Post_Consumer",(IF($G1682="Sustainably Sourced","Sustainably_sourced",(IF($G1682="Recycled pre-consumer organic","GOTS_recycled_organic","")))))))))))))))))),"")</f>
        <v/>
      </c>
      <c r="AE1682" t="e" cm="1">
        <f t="array" aca="1" ref="AE1682" ca="1">IF($I1682="",IF(INDIRECT("$F"&amp;$S1682)="","",IF(LEFT(INDIRECT("$F"&amp;$S1682),3)="GRS","GRS_RCS_RM",IF((LEFT(INDIRECT("$F"&amp;$S1682),3))="RCS","GRS_RCS_RM",IF(INDIRECT("$F"&amp;$S1682)="OCS (No Label)","OCS_Conversion_RM",IF(LEFT(INDIRECT("$F"&amp;$S1682),3)="OCS","OCS_RM",IF(RIGHT(INDIRECT("$F"&amp;$S1682),10)="conversion","GOTS_RM_conversion",IF((LEFT(INDIRECT("$F"&amp;$S1682),4))="GOTS","GOTS_RM","Responsible_RM"))))))),"DELETERM")</f>
        <v>#VALUE!</v>
      </c>
      <c r="AF1682" t="e" cm="1">
        <f t="array" aca="1" ref="AF1682" ca="1">IF($S1682="","",INDIRECT("$Z"&amp;$S1682))</f>
        <v>#VALUE!</v>
      </c>
      <c r="AG1682" t="str">
        <f t="shared" si="520"/>
        <v/>
      </c>
      <c r="AH1682" t="str" cm="1">
        <f t="array" aca="1" ref="AH1682" ca="1">IFERROR(INDIRECT("$ag"&amp;S1682),"")</f>
        <v/>
      </c>
      <c r="AI1682" t="e" cm="1">
        <f t="array" aca="1" ref="AI1682" ca="1">INDIRECT("O"&amp;S1682)</f>
        <v>#VALUE!</v>
      </c>
      <c r="AJ1682" t="str">
        <f t="shared" si="521"/>
        <v/>
      </c>
    </row>
    <row r="1683" spans="1:36" ht="16.5" customHeight="1">
      <c r="A1683" s="128" t="str">
        <f>IF(B1683="","",COUNTA($B$63:$B1683))</f>
        <v/>
      </c>
      <c r="B1683" s="132"/>
      <c r="C1683" s="133"/>
      <c r="D1683" s="140"/>
      <c r="E1683" s="140"/>
      <c r="F1683" s="133"/>
      <c r="G1683" s="141"/>
      <c r="H1683" s="141"/>
      <c r="I1683" s="141"/>
      <c r="J1683" s="141"/>
      <c r="K1683" s="37"/>
      <c r="L1683" s="142" t="str">
        <f>IF(R1683="","",LEFT(R1683,LEN(R1683)-2))</f>
        <v/>
      </c>
      <c r="M1683" s="142"/>
      <c r="N1683" s="60"/>
      <c r="O1683" s="313"/>
      <c r="Q1683" t="str">
        <f t="shared" si="516"/>
        <v/>
      </c>
      <c r="R1683" t="str">
        <f t="shared" ref="R1683" si="527">CONCATENATE($Q1683,Q1684,Q1685,Q1686,Q1687,Q1688,$Q1689,$Q1690,$Q1691,$Q1692,$Q1693,$Q1694)</f>
        <v/>
      </c>
      <c r="S1683" t="e">
        <f t="shared" ca="1" si="525"/>
        <v>#VALUE!</v>
      </c>
      <c r="T1683" t="e">
        <f t="shared" ca="1" si="522"/>
        <v>#VALUE!</v>
      </c>
      <c r="U1683">
        <f t="shared" si="526"/>
        <v>1620</v>
      </c>
      <c r="V1683">
        <v>135.000000000011</v>
      </c>
      <c r="W1683">
        <f t="shared" si="507"/>
        <v>135</v>
      </c>
      <c r="X1683" t="str" cm="1">
        <f t="array" aca="1" ref="X1683" ca="1">IFERROR(INDEX('PC&amp;PD'!$A$1:$AS$19,ROW('PC&amp;PD'!$A$19),MATCH(INDIRECT(T1683),'PC&amp;PD'!$A$1:$AS$1,0)),"")</f>
        <v/>
      </c>
      <c r="Z1683" t="str">
        <f t="shared" ref="Z1683" si="528">IFERROR(IF($F1683="OCS 100","OCS (OCS 100)",IF($F1683="OCS Blended","OCS (OCS Blended)",IF($F1683="OCS (No Label)","OCS (No Label)",IF($F1683="RCS 100","RCS (RCS 100)",IF($F1683="RCS Blended","RCS (RCS Blended)",IF($F1683="GRS","GRS (GRS)",IF($F1683="GRS (No Label)", "GRS (No Label)",IF($F1683="RDS","RDS (RDS)",IF($F1683="RWS","RWS (RWS)",IF($F1683="RAS","RAS (RAS)",IF($F1683="RMS","RMS (RMS)",IF($F1683="GOTS Organic","GOTS (Organic)",IF($F1683="GOTS Made with organic","GOTS (Made with Organic)",IF($F1683="GOTS Organic - in conversion","GOTS (Organic - In Conversion)",IF($F1683="GOTS Made with organic - in conversion","GOTS (Made with Organic - In Conversion)",""))))))))))))))),"")</f>
        <v/>
      </c>
      <c r="AA1683" t="str">
        <f t="shared" si="517"/>
        <v/>
      </c>
      <c r="AB1683" t="str">
        <f t="shared" si="518"/>
        <v/>
      </c>
      <c r="AC1683" t="e">
        <f t="shared" ca="1" si="519"/>
        <v>#VALUE!</v>
      </c>
      <c r="AD1683" t="str" cm="1">
        <f t="array" aca="1" ref="AD1683" ca="1">IFERROR(IF((LEFT(INDIRECT("$F"&amp;$S1683),4))="GOTS",IF($G1683="Organic","GOTS_Organic_raw",(IF($G1683="Responsible","GOTS_Responsible",(IF($G1683="No Attribute (Conventional)","GOTS_conventional",(IF($G1683="Recycled Pre/Post-Consumer","GOTS_pre_post",(IF($G1683="In-Conversion","GOTS_in_conversion",(IF($G1683="Sustainably Sourced","Sustainably_sourced",(IF($G1683="Recycled pre-consumer organic","GOTS_recycled_organic",""))))))))))))),IF($G1683="Organic","Organic",(IF($G1683="Responsible","Responsible",(IF($G1683="No Attribute (Conventional)","No_Attribute_Conventional",(IF($G1683="Recycled Pre/Post-Consumer","Recycled_Pre_Post_Consumer",(IF($G1683="In-Conversion","In_Conversion",(IF($G1683="Recycled Pre-Consumer","Recycled_Pre_Consumer",(IF($G1683="Recycled Post-Consumer","Recycled_Post_Consumer",(IF($G1683="Sustainably Sourced","Sustainably_sourced",(IF($G1683="Recycled pre-consumer organic","GOTS_recycled_organic","")))))))))))))))))),"")</f>
        <v/>
      </c>
      <c r="AE1683" t="e" cm="1">
        <f t="array" aca="1" ref="AE1683" ca="1">IF($I1683="",IF(INDIRECT("$F"&amp;$S1683)="","",IF(LEFT(INDIRECT("$F"&amp;$S1683),3)="GRS","GRS_RCS_RM",IF((LEFT(INDIRECT("$F"&amp;$S1683),3))="RCS","GRS_RCS_RM",IF(INDIRECT("$F"&amp;$S1683)="OCS (No Label)","OCS_Conversion_RM",IF(LEFT(INDIRECT("$F"&amp;$S1683),3)="OCS","OCS_RM",IF(RIGHT(INDIRECT("$F"&amp;$S1683),10)="conversion","GOTS_RM_conversion",IF((LEFT(INDIRECT("$F"&amp;$S1683),4))="GOTS","GOTS_RM","Responsible_RM"))))))),"DELETERM")</f>
        <v>#VALUE!</v>
      </c>
      <c r="AF1683" t="e" cm="1">
        <f t="array" aca="1" ref="AF1683" ca="1">IF($S1683="","",INDIRECT("$Z"&amp;$S1683))</f>
        <v>#VALUE!</v>
      </c>
      <c r="AG1683" t="str">
        <f t="shared" si="520"/>
        <v/>
      </c>
      <c r="AH1683" t="str" cm="1">
        <f t="array" aca="1" ref="AH1683" ca="1">IFERROR(INDIRECT("$ag"&amp;S1683),"")</f>
        <v/>
      </c>
      <c r="AI1683" t="e" cm="1">
        <f t="array" aca="1" ref="AI1683" ca="1">INDIRECT("O"&amp;S1683)</f>
        <v>#VALUE!</v>
      </c>
      <c r="AJ1683" t="str">
        <f t="shared" si="521"/>
        <v/>
      </c>
    </row>
    <row r="1684" spans="1:36" ht="16.5" customHeight="1">
      <c r="A1684" s="129"/>
      <c r="B1684" s="134"/>
      <c r="C1684" s="135"/>
      <c r="D1684" s="146"/>
      <c r="E1684" s="146"/>
      <c r="F1684" s="135"/>
      <c r="G1684" s="147"/>
      <c r="H1684" s="147"/>
      <c r="I1684" s="147"/>
      <c r="J1684" s="147"/>
      <c r="K1684" s="38"/>
      <c r="L1684" s="143"/>
      <c r="M1684" s="143"/>
      <c r="N1684" s="61"/>
      <c r="O1684" s="314"/>
      <c r="Q1684" t="str">
        <f t="shared" si="516"/>
        <v/>
      </c>
      <c r="S1684" t="e">
        <f t="shared" ca="1" si="525"/>
        <v>#VALUE!</v>
      </c>
      <c r="T1684" t="e">
        <f t="shared" ca="1" si="522"/>
        <v>#VALUE!</v>
      </c>
      <c r="U1684">
        <f t="shared" si="526"/>
        <v>1620</v>
      </c>
      <c r="V1684">
        <v>135.083333333344</v>
      </c>
      <c r="W1684">
        <f t="shared" si="507"/>
        <v>135</v>
      </c>
      <c r="X1684" t="str" cm="1">
        <f t="array" aca="1" ref="X1684" ca="1">IFERROR(INDEX('PC&amp;PD'!$A$1:$AS$19,ROW('PC&amp;PD'!$A$19),MATCH(INDIRECT(T1684),'PC&amp;PD'!$A$1:$AS$1,0)),"")</f>
        <v/>
      </c>
      <c r="AA1684" t="str">
        <f t="shared" si="517"/>
        <v/>
      </c>
      <c r="AB1684" t="str">
        <f t="shared" si="518"/>
        <v/>
      </c>
      <c r="AC1684" t="e">
        <f t="shared" ca="1" si="519"/>
        <v>#VALUE!</v>
      </c>
      <c r="AD1684" t="str" cm="1">
        <f t="array" aca="1" ref="AD1684" ca="1">IFERROR(IF((LEFT(INDIRECT("$F"&amp;$S1684),4))="GOTS",IF($G1684="Organic","GOTS_Organic_raw",(IF($G1684="Responsible","GOTS_Responsible",(IF($G1684="No Attribute (Conventional)","GOTS_conventional",(IF($G1684="Recycled Pre/Post-Consumer","GOTS_pre_post",(IF($G1684="In-Conversion","GOTS_in_conversion",(IF($G1684="Sustainably Sourced","Sustainably_sourced",(IF($G1684="Recycled pre-consumer organic","GOTS_recycled_organic",""))))))))))))),IF($G1684="Organic","Organic",(IF($G1684="Responsible","Responsible",(IF($G1684="No Attribute (Conventional)","No_Attribute_Conventional",(IF($G1684="Recycled Pre/Post-Consumer","Recycled_Pre_Post_Consumer",(IF($G1684="In-Conversion","In_Conversion",(IF($G1684="Recycled Pre-Consumer","Recycled_Pre_Consumer",(IF($G1684="Recycled Post-Consumer","Recycled_Post_Consumer",(IF($G1684="Sustainably Sourced","Sustainably_sourced",(IF($G1684="Recycled pre-consumer organic","GOTS_recycled_organic","")))))))))))))))))),"")</f>
        <v/>
      </c>
      <c r="AE1684" t="e" cm="1">
        <f t="array" aca="1" ref="AE1684" ca="1">IF($I1684="",IF(INDIRECT("$F"&amp;$S1684)="","",IF(LEFT(INDIRECT("$F"&amp;$S1684),3)="GRS","GRS_RCS_RM",IF((LEFT(INDIRECT("$F"&amp;$S1684),3))="RCS","GRS_RCS_RM",IF(INDIRECT("$F"&amp;$S1684)="OCS (No Label)","OCS_Conversion_RM",IF(LEFT(INDIRECT("$F"&amp;$S1684),3)="OCS","OCS_RM",IF(RIGHT(INDIRECT("$F"&amp;$S1684),10)="conversion","GOTS_RM_conversion",IF((LEFT(INDIRECT("$F"&amp;$S1684),4))="GOTS","GOTS_RM","Responsible_RM"))))))),"DELETERM")</f>
        <v>#VALUE!</v>
      </c>
      <c r="AF1684" t="e" cm="1">
        <f t="array" aca="1" ref="AF1684" ca="1">IF($S1684="","",INDIRECT("$Z"&amp;$S1684))</f>
        <v>#VALUE!</v>
      </c>
      <c r="AG1684" t="str">
        <f t="shared" si="520"/>
        <v/>
      </c>
      <c r="AH1684" t="str" cm="1">
        <f t="array" aca="1" ref="AH1684" ca="1">IFERROR(INDIRECT("$ag"&amp;S1684),"")</f>
        <v/>
      </c>
      <c r="AI1684" t="e" cm="1">
        <f t="array" aca="1" ref="AI1684" ca="1">INDIRECT("O"&amp;S1684)</f>
        <v>#VALUE!</v>
      </c>
      <c r="AJ1684" t="str">
        <f t="shared" si="521"/>
        <v/>
      </c>
    </row>
    <row r="1685" spans="1:36" ht="16.5" customHeight="1">
      <c r="A1685" s="129"/>
      <c r="B1685" s="134"/>
      <c r="C1685" s="135"/>
      <c r="D1685" s="146"/>
      <c r="E1685" s="146"/>
      <c r="F1685" s="135"/>
      <c r="G1685" s="147"/>
      <c r="H1685" s="147"/>
      <c r="I1685" s="147"/>
      <c r="J1685" s="147"/>
      <c r="K1685" s="38"/>
      <c r="L1685" s="143"/>
      <c r="M1685" s="143"/>
      <c r="N1685" s="61"/>
      <c r="O1685" s="314"/>
      <c r="Q1685" t="str">
        <f t="shared" si="516"/>
        <v/>
      </c>
      <c r="S1685" t="e">
        <f t="shared" ca="1" si="525"/>
        <v>#VALUE!</v>
      </c>
      <c r="T1685" t="e">
        <f t="shared" ca="1" si="522"/>
        <v>#VALUE!</v>
      </c>
      <c r="U1685">
        <f t="shared" si="526"/>
        <v>1620</v>
      </c>
      <c r="V1685">
        <v>135.166666666677</v>
      </c>
      <c r="W1685">
        <f t="shared" si="507"/>
        <v>135</v>
      </c>
      <c r="X1685" t="str" cm="1">
        <f t="array" aca="1" ref="X1685" ca="1">IFERROR(INDEX('PC&amp;PD'!$A$1:$AS$19,ROW('PC&amp;PD'!$A$19),MATCH(INDIRECT(T1685),'PC&amp;PD'!$A$1:$AS$1,0)),"")</f>
        <v/>
      </c>
      <c r="AA1685" t="str">
        <f t="shared" si="517"/>
        <v/>
      </c>
      <c r="AB1685" t="str">
        <f t="shared" si="518"/>
        <v/>
      </c>
      <c r="AC1685" t="e">
        <f t="shared" ca="1" si="519"/>
        <v>#VALUE!</v>
      </c>
      <c r="AD1685" t="str" cm="1">
        <f t="array" aca="1" ref="AD1685" ca="1">IFERROR(IF((LEFT(INDIRECT("$F"&amp;$S1685),4))="GOTS",IF($G1685="Organic","GOTS_Organic_raw",(IF($G1685="Responsible","GOTS_Responsible",(IF($G1685="No Attribute (Conventional)","GOTS_conventional",(IF($G1685="Recycled Pre/Post-Consumer","GOTS_pre_post",(IF($G1685="In-Conversion","GOTS_in_conversion",(IF($G1685="Sustainably Sourced","Sustainably_sourced",(IF($G1685="Recycled pre-consumer organic","GOTS_recycled_organic",""))))))))))))),IF($G1685="Organic","Organic",(IF($G1685="Responsible","Responsible",(IF($G1685="No Attribute (Conventional)","No_Attribute_Conventional",(IF($G1685="Recycled Pre/Post-Consumer","Recycled_Pre_Post_Consumer",(IF($G1685="In-Conversion","In_Conversion",(IF($G1685="Recycled Pre-Consumer","Recycled_Pre_Consumer",(IF($G1685="Recycled Post-Consumer","Recycled_Post_Consumer",(IF($G1685="Sustainably Sourced","Sustainably_sourced",(IF($G1685="Recycled pre-consumer organic","GOTS_recycled_organic","")))))))))))))))))),"")</f>
        <v/>
      </c>
      <c r="AE1685" t="e" cm="1">
        <f t="array" aca="1" ref="AE1685" ca="1">IF($I1685="",IF(INDIRECT("$F"&amp;$S1685)="","",IF(LEFT(INDIRECT("$F"&amp;$S1685),3)="GRS","GRS_RCS_RM",IF((LEFT(INDIRECT("$F"&amp;$S1685),3))="RCS","GRS_RCS_RM",IF(INDIRECT("$F"&amp;$S1685)="OCS (No Label)","OCS_Conversion_RM",IF(LEFT(INDIRECT("$F"&amp;$S1685),3)="OCS","OCS_RM",IF(RIGHT(INDIRECT("$F"&amp;$S1685),10)="conversion","GOTS_RM_conversion",IF((LEFT(INDIRECT("$F"&amp;$S1685),4))="GOTS","GOTS_RM","Responsible_RM"))))))),"DELETERM")</f>
        <v>#VALUE!</v>
      </c>
      <c r="AF1685" t="e" cm="1">
        <f t="array" aca="1" ref="AF1685" ca="1">IF($S1685="","",INDIRECT("$Z"&amp;$S1685))</f>
        <v>#VALUE!</v>
      </c>
      <c r="AG1685" t="str">
        <f t="shared" si="520"/>
        <v/>
      </c>
      <c r="AH1685" t="str" cm="1">
        <f t="array" aca="1" ref="AH1685" ca="1">IFERROR(INDIRECT("$ag"&amp;S1685),"")</f>
        <v/>
      </c>
      <c r="AI1685" t="e" cm="1">
        <f t="array" aca="1" ref="AI1685" ca="1">INDIRECT("O"&amp;S1685)</f>
        <v>#VALUE!</v>
      </c>
      <c r="AJ1685" t="str">
        <f t="shared" si="521"/>
        <v/>
      </c>
    </row>
    <row r="1686" spans="1:36" ht="16.5" customHeight="1">
      <c r="A1686" s="129"/>
      <c r="B1686" s="134"/>
      <c r="C1686" s="135"/>
      <c r="D1686" s="146"/>
      <c r="E1686" s="146"/>
      <c r="F1686" s="135"/>
      <c r="G1686" s="147"/>
      <c r="H1686" s="147"/>
      <c r="I1686" s="147"/>
      <c r="J1686" s="147"/>
      <c r="K1686" s="38"/>
      <c r="L1686" s="143"/>
      <c r="M1686" s="143"/>
      <c r="N1686" s="61"/>
      <c r="O1686" s="314"/>
      <c r="Q1686" t="str">
        <f t="shared" si="516"/>
        <v/>
      </c>
      <c r="S1686" t="e">
        <f t="shared" ca="1" si="525"/>
        <v>#VALUE!</v>
      </c>
      <c r="T1686" t="e">
        <f t="shared" ca="1" si="522"/>
        <v>#VALUE!</v>
      </c>
      <c r="U1686">
        <f t="shared" si="526"/>
        <v>1620</v>
      </c>
      <c r="V1686">
        <v>135.250000000011</v>
      </c>
      <c r="W1686">
        <f t="shared" ref="W1686:W1749" si="529">ROUNDDOWN(V1686,0)</f>
        <v>135</v>
      </c>
      <c r="X1686" t="str" cm="1">
        <f t="array" aca="1" ref="X1686" ca="1">IFERROR(INDEX('PC&amp;PD'!$A$1:$AS$19,ROW('PC&amp;PD'!$A$19),MATCH(INDIRECT(T1686),'PC&amp;PD'!$A$1:$AS$1,0)),"")</f>
        <v/>
      </c>
      <c r="AA1686" t="str">
        <f t="shared" si="517"/>
        <v/>
      </c>
      <c r="AB1686" t="str">
        <f t="shared" si="518"/>
        <v/>
      </c>
      <c r="AC1686" t="e">
        <f t="shared" ca="1" si="519"/>
        <v>#VALUE!</v>
      </c>
      <c r="AD1686" t="str" cm="1">
        <f t="array" aca="1" ref="AD1686" ca="1">IFERROR(IF((LEFT(INDIRECT("$F"&amp;$S1686),4))="GOTS",IF($G1686="Organic","GOTS_Organic_raw",(IF($G1686="Responsible","GOTS_Responsible",(IF($G1686="No Attribute (Conventional)","GOTS_conventional",(IF($G1686="Recycled Pre/Post-Consumer","GOTS_pre_post",(IF($G1686="In-Conversion","GOTS_in_conversion",(IF($G1686="Sustainably Sourced","Sustainably_sourced",(IF($G1686="Recycled pre-consumer organic","GOTS_recycled_organic",""))))))))))))),IF($G1686="Organic","Organic",(IF($G1686="Responsible","Responsible",(IF($G1686="No Attribute (Conventional)","No_Attribute_Conventional",(IF($G1686="Recycled Pre/Post-Consumer","Recycled_Pre_Post_Consumer",(IF($G1686="In-Conversion","In_Conversion",(IF($G1686="Recycled Pre-Consumer","Recycled_Pre_Consumer",(IF($G1686="Recycled Post-Consumer","Recycled_Post_Consumer",(IF($G1686="Sustainably Sourced","Sustainably_sourced",(IF($G1686="Recycled pre-consumer organic","GOTS_recycled_organic","")))))))))))))))))),"")</f>
        <v/>
      </c>
      <c r="AE1686" t="e" cm="1">
        <f t="array" aca="1" ref="AE1686" ca="1">IF($I1686="",IF(INDIRECT("$F"&amp;$S1686)="","",IF(LEFT(INDIRECT("$F"&amp;$S1686),3)="GRS","GRS_RCS_RM",IF((LEFT(INDIRECT("$F"&amp;$S1686),3))="RCS","GRS_RCS_RM",IF(INDIRECT("$F"&amp;$S1686)="OCS (No Label)","OCS_Conversion_RM",IF(LEFT(INDIRECT("$F"&amp;$S1686),3)="OCS","OCS_RM",IF(RIGHT(INDIRECT("$F"&amp;$S1686),10)="conversion","GOTS_RM_conversion",IF((LEFT(INDIRECT("$F"&amp;$S1686),4))="GOTS","GOTS_RM","Responsible_RM"))))))),"DELETERM")</f>
        <v>#VALUE!</v>
      </c>
      <c r="AF1686" t="e" cm="1">
        <f t="array" aca="1" ref="AF1686" ca="1">IF($S1686="","",INDIRECT("$Z"&amp;$S1686))</f>
        <v>#VALUE!</v>
      </c>
      <c r="AG1686" t="str">
        <f t="shared" si="520"/>
        <v/>
      </c>
      <c r="AH1686" t="str" cm="1">
        <f t="array" aca="1" ref="AH1686" ca="1">IFERROR(INDIRECT("$ag"&amp;S1686),"")</f>
        <v/>
      </c>
      <c r="AI1686" t="e" cm="1">
        <f t="array" aca="1" ref="AI1686" ca="1">INDIRECT("O"&amp;S1686)</f>
        <v>#VALUE!</v>
      </c>
      <c r="AJ1686" t="str">
        <f t="shared" si="521"/>
        <v/>
      </c>
    </row>
    <row r="1687" spans="1:36" ht="16.5" customHeight="1">
      <c r="A1687" s="129"/>
      <c r="B1687" s="134"/>
      <c r="C1687" s="135"/>
      <c r="D1687" s="146"/>
      <c r="E1687" s="146"/>
      <c r="F1687" s="135"/>
      <c r="G1687" s="147"/>
      <c r="H1687" s="147"/>
      <c r="I1687" s="147"/>
      <c r="J1687" s="147"/>
      <c r="K1687" s="38"/>
      <c r="L1687" s="143"/>
      <c r="M1687" s="143"/>
      <c r="N1687" s="61"/>
      <c r="O1687" s="314"/>
      <c r="Q1687" t="str">
        <f t="shared" si="516"/>
        <v/>
      </c>
      <c r="S1687" t="e">
        <f t="shared" ca="1" si="525"/>
        <v>#VALUE!</v>
      </c>
      <c r="T1687" t="e">
        <f t="shared" ca="1" si="522"/>
        <v>#VALUE!</v>
      </c>
      <c r="U1687">
        <f t="shared" si="526"/>
        <v>1620</v>
      </c>
      <c r="V1687">
        <v>135.333333333344</v>
      </c>
      <c r="W1687">
        <f t="shared" si="529"/>
        <v>135</v>
      </c>
      <c r="X1687" t="str" cm="1">
        <f t="array" aca="1" ref="X1687" ca="1">IFERROR(INDEX('PC&amp;PD'!$A$1:$AS$19,ROW('PC&amp;PD'!$A$19),MATCH(INDIRECT(T1687),'PC&amp;PD'!$A$1:$AS$1,0)),"")</f>
        <v/>
      </c>
      <c r="AA1687" t="str">
        <f t="shared" si="517"/>
        <v/>
      </c>
      <c r="AB1687" t="str">
        <f t="shared" si="518"/>
        <v/>
      </c>
      <c r="AC1687" t="e">
        <f t="shared" ca="1" si="519"/>
        <v>#VALUE!</v>
      </c>
      <c r="AD1687" t="str" cm="1">
        <f t="array" aca="1" ref="AD1687" ca="1">IFERROR(IF((LEFT(INDIRECT("$F"&amp;$S1687),4))="GOTS",IF($G1687="Organic","GOTS_Organic_raw",(IF($G1687="Responsible","GOTS_Responsible",(IF($G1687="No Attribute (Conventional)","GOTS_conventional",(IF($G1687="Recycled Pre/Post-Consumer","GOTS_pre_post",(IF($G1687="In-Conversion","GOTS_in_conversion",(IF($G1687="Sustainably Sourced","Sustainably_sourced",(IF($G1687="Recycled pre-consumer organic","GOTS_recycled_organic",""))))))))))))),IF($G1687="Organic","Organic",(IF($G1687="Responsible","Responsible",(IF($G1687="No Attribute (Conventional)","No_Attribute_Conventional",(IF($G1687="Recycled Pre/Post-Consumer","Recycled_Pre_Post_Consumer",(IF($G1687="In-Conversion","In_Conversion",(IF($G1687="Recycled Pre-Consumer","Recycled_Pre_Consumer",(IF($G1687="Recycled Post-Consumer","Recycled_Post_Consumer",(IF($G1687="Sustainably Sourced","Sustainably_sourced",(IF($G1687="Recycled pre-consumer organic","GOTS_recycled_organic","")))))))))))))))))),"")</f>
        <v/>
      </c>
      <c r="AE1687" t="e" cm="1">
        <f t="array" aca="1" ref="AE1687" ca="1">IF($I1687="",IF(INDIRECT("$F"&amp;$S1687)="","",IF(LEFT(INDIRECT("$F"&amp;$S1687),3)="GRS","GRS_RCS_RM",IF((LEFT(INDIRECT("$F"&amp;$S1687),3))="RCS","GRS_RCS_RM",IF(INDIRECT("$F"&amp;$S1687)="OCS (No Label)","OCS_Conversion_RM",IF(LEFT(INDIRECT("$F"&amp;$S1687),3)="OCS","OCS_RM",IF(RIGHT(INDIRECT("$F"&amp;$S1687),10)="conversion","GOTS_RM_conversion",IF((LEFT(INDIRECT("$F"&amp;$S1687),4))="GOTS","GOTS_RM","Responsible_RM"))))))),"DELETERM")</f>
        <v>#VALUE!</v>
      </c>
      <c r="AF1687" t="e" cm="1">
        <f t="array" aca="1" ref="AF1687" ca="1">IF($S1687="","",INDIRECT("$Z"&amp;$S1687))</f>
        <v>#VALUE!</v>
      </c>
      <c r="AG1687" t="str">
        <f t="shared" si="520"/>
        <v/>
      </c>
      <c r="AH1687" t="str" cm="1">
        <f t="array" aca="1" ref="AH1687" ca="1">IFERROR(INDIRECT("$ag"&amp;S1687),"")</f>
        <v/>
      </c>
      <c r="AI1687" t="e" cm="1">
        <f t="array" aca="1" ref="AI1687" ca="1">INDIRECT("O"&amp;S1687)</f>
        <v>#VALUE!</v>
      </c>
      <c r="AJ1687" t="str">
        <f t="shared" si="521"/>
        <v/>
      </c>
    </row>
    <row r="1688" spans="1:36" ht="16.5" customHeight="1">
      <c r="A1688" s="129"/>
      <c r="B1688" s="134"/>
      <c r="C1688" s="135"/>
      <c r="D1688" s="146"/>
      <c r="E1688" s="146"/>
      <c r="F1688" s="135"/>
      <c r="G1688" s="147"/>
      <c r="H1688" s="147"/>
      <c r="I1688" s="147"/>
      <c r="J1688" s="147"/>
      <c r="K1688" s="38"/>
      <c r="L1688" s="143"/>
      <c r="M1688" s="143"/>
      <c r="N1688" s="61"/>
      <c r="O1688" s="314"/>
      <c r="Q1688" t="str">
        <f t="shared" si="516"/>
        <v/>
      </c>
      <c r="S1688" t="e">
        <f t="shared" ca="1" si="525"/>
        <v>#VALUE!</v>
      </c>
      <c r="T1688" t="e">
        <f t="shared" ca="1" si="522"/>
        <v>#VALUE!</v>
      </c>
      <c r="U1688">
        <f t="shared" si="526"/>
        <v>1620</v>
      </c>
      <c r="V1688">
        <v>135.416666666677</v>
      </c>
      <c r="W1688">
        <f t="shared" si="529"/>
        <v>135</v>
      </c>
      <c r="X1688" t="str" cm="1">
        <f t="array" aca="1" ref="X1688" ca="1">IFERROR(INDEX('PC&amp;PD'!$A$1:$AS$19,ROW('PC&amp;PD'!$A$19),MATCH(INDIRECT(T1688),'PC&amp;PD'!$A$1:$AS$1,0)),"")</f>
        <v/>
      </c>
      <c r="AA1688" t="str">
        <f t="shared" si="517"/>
        <v/>
      </c>
      <c r="AB1688" t="str">
        <f t="shared" si="518"/>
        <v/>
      </c>
      <c r="AC1688" t="e">
        <f t="shared" ca="1" si="519"/>
        <v>#VALUE!</v>
      </c>
      <c r="AD1688" t="str" cm="1">
        <f t="array" aca="1" ref="AD1688" ca="1">IFERROR(IF((LEFT(INDIRECT("$F"&amp;$S1688),4))="GOTS",IF($G1688="Organic","GOTS_Organic_raw",(IF($G1688="Responsible","GOTS_Responsible",(IF($G1688="No Attribute (Conventional)","GOTS_conventional",(IF($G1688="Recycled Pre/Post-Consumer","GOTS_pre_post",(IF($G1688="In-Conversion","GOTS_in_conversion",(IF($G1688="Sustainably Sourced","Sustainably_sourced",(IF($G1688="Recycled pre-consumer organic","GOTS_recycled_organic",""))))))))))))),IF($G1688="Organic","Organic",(IF($G1688="Responsible","Responsible",(IF($G1688="No Attribute (Conventional)","No_Attribute_Conventional",(IF($G1688="Recycled Pre/Post-Consumer","Recycled_Pre_Post_Consumer",(IF($G1688="In-Conversion","In_Conversion",(IF($G1688="Recycled Pre-Consumer","Recycled_Pre_Consumer",(IF($G1688="Recycled Post-Consumer","Recycled_Post_Consumer",(IF($G1688="Sustainably Sourced","Sustainably_sourced",(IF($G1688="Recycled pre-consumer organic","GOTS_recycled_organic","")))))))))))))))))),"")</f>
        <v/>
      </c>
      <c r="AE1688" t="e" cm="1">
        <f t="array" aca="1" ref="AE1688" ca="1">IF($I1688="",IF(INDIRECT("$F"&amp;$S1688)="","",IF(LEFT(INDIRECT("$F"&amp;$S1688),3)="GRS","GRS_RCS_RM",IF((LEFT(INDIRECT("$F"&amp;$S1688),3))="RCS","GRS_RCS_RM",IF(INDIRECT("$F"&amp;$S1688)="OCS (No Label)","OCS_Conversion_RM",IF(LEFT(INDIRECT("$F"&amp;$S1688),3)="OCS","OCS_RM",IF(RIGHT(INDIRECT("$F"&amp;$S1688),10)="conversion","GOTS_RM_conversion",IF((LEFT(INDIRECT("$F"&amp;$S1688),4))="GOTS","GOTS_RM","Responsible_RM"))))))),"DELETERM")</f>
        <v>#VALUE!</v>
      </c>
      <c r="AF1688" t="e" cm="1">
        <f t="array" aca="1" ref="AF1688" ca="1">IF($S1688="","",INDIRECT("$Z"&amp;$S1688))</f>
        <v>#VALUE!</v>
      </c>
      <c r="AG1688" t="str">
        <f t="shared" si="520"/>
        <v/>
      </c>
      <c r="AH1688" t="str" cm="1">
        <f t="array" aca="1" ref="AH1688" ca="1">IFERROR(INDIRECT("$ag"&amp;S1688),"")</f>
        <v/>
      </c>
      <c r="AI1688" t="e" cm="1">
        <f t="array" aca="1" ref="AI1688" ca="1">INDIRECT("O"&amp;S1688)</f>
        <v>#VALUE!</v>
      </c>
      <c r="AJ1688" t="str">
        <f t="shared" si="521"/>
        <v/>
      </c>
    </row>
    <row r="1689" spans="1:36" ht="16.5" customHeight="1">
      <c r="A1689" s="130"/>
      <c r="B1689" s="136"/>
      <c r="C1689" s="137"/>
      <c r="D1689" s="146"/>
      <c r="E1689" s="146"/>
      <c r="F1689" s="137"/>
      <c r="G1689" s="147"/>
      <c r="H1689" s="147"/>
      <c r="I1689" s="147"/>
      <c r="J1689" s="147"/>
      <c r="K1689" s="38"/>
      <c r="L1689" s="144"/>
      <c r="M1689" s="144"/>
      <c r="N1689" s="61"/>
      <c r="O1689" s="314"/>
      <c r="Q1689" t="str">
        <f t="shared" si="516"/>
        <v/>
      </c>
      <c r="S1689" t="e">
        <f t="shared" ca="1" si="525"/>
        <v>#VALUE!</v>
      </c>
      <c r="T1689" t="e">
        <f t="shared" ca="1" si="522"/>
        <v>#VALUE!</v>
      </c>
      <c r="U1689">
        <f t="shared" si="526"/>
        <v>1620</v>
      </c>
      <c r="V1689">
        <v>135.500000000011</v>
      </c>
      <c r="W1689">
        <f t="shared" si="529"/>
        <v>135</v>
      </c>
      <c r="X1689" t="str" cm="1">
        <f t="array" aca="1" ref="X1689" ca="1">IFERROR(INDEX('PC&amp;PD'!$A$1:$AS$19,ROW('PC&amp;PD'!$A$19),MATCH(INDIRECT(T1689),'PC&amp;PD'!$A$1:$AS$1,0)),"")</f>
        <v/>
      </c>
      <c r="AA1689" t="str">
        <f t="shared" si="517"/>
        <v/>
      </c>
      <c r="AB1689" t="str">
        <f t="shared" si="518"/>
        <v/>
      </c>
      <c r="AC1689" t="e">
        <f t="shared" ca="1" si="519"/>
        <v>#VALUE!</v>
      </c>
      <c r="AD1689" t="str" cm="1">
        <f t="array" aca="1" ref="AD1689" ca="1">IFERROR(IF((LEFT(INDIRECT("$F"&amp;$S1689),4))="GOTS",IF($G1689="Organic","GOTS_Organic_raw",(IF($G1689="Responsible","GOTS_Responsible",(IF($G1689="No Attribute (Conventional)","GOTS_conventional",(IF($G1689="Recycled Pre/Post-Consumer","GOTS_pre_post",(IF($G1689="In-Conversion","GOTS_in_conversion",(IF($G1689="Sustainably Sourced","Sustainably_sourced",(IF($G1689="Recycled pre-consumer organic","GOTS_recycled_organic",""))))))))))))),IF($G1689="Organic","Organic",(IF($G1689="Responsible","Responsible",(IF($G1689="No Attribute (Conventional)","No_Attribute_Conventional",(IF($G1689="Recycled Pre/Post-Consumer","Recycled_Pre_Post_Consumer",(IF($G1689="In-Conversion","In_Conversion",(IF($G1689="Recycled Pre-Consumer","Recycled_Pre_Consumer",(IF($G1689="Recycled Post-Consumer","Recycled_Post_Consumer",(IF($G1689="Sustainably Sourced","Sustainably_sourced",(IF($G1689="Recycled pre-consumer organic","GOTS_recycled_organic","")))))))))))))))))),"")</f>
        <v/>
      </c>
      <c r="AE1689" t="e" cm="1">
        <f t="array" aca="1" ref="AE1689" ca="1">IF($I1689="",IF(INDIRECT("$F"&amp;$S1689)="","",IF(LEFT(INDIRECT("$F"&amp;$S1689),3)="GRS","GRS_RCS_RM",IF((LEFT(INDIRECT("$F"&amp;$S1689),3))="RCS","GRS_RCS_RM",IF(INDIRECT("$F"&amp;$S1689)="OCS (No Label)","OCS_Conversion_RM",IF(LEFT(INDIRECT("$F"&amp;$S1689),3)="OCS","OCS_RM",IF(RIGHT(INDIRECT("$F"&amp;$S1689),10)="conversion","GOTS_RM_conversion",IF((LEFT(INDIRECT("$F"&amp;$S1689),4))="GOTS","GOTS_RM","Responsible_RM"))))))),"DELETERM")</f>
        <v>#VALUE!</v>
      </c>
      <c r="AF1689" t="e" cm="1">
        <f t="array" aca="1" ref="AF1689" ca="1">IF($S1689="","",INDIRECT("$Z"&amp;$S1689))</f>
        <v>#VALUE!</v>
      </c>
      <c r="AG1689" t="str">
        <f t="shared" si="520"/>
        <v/>
      </c>
      <c r="AH1689" t="str" cm="1">
        <f t="array" aca="1" ref="AH1689" ca="1">IFERROR(INDIRECT("$ag"&amp;S1689),"")</f>
        <v/>
      </c>
      <c r="AI1689" t="e" cm="1">
        <f t="array" aca="1" ref="AI1689" ca="1">INDIRECT("O"&amp;S1689)</f>
        <v>#VALUE!</v>
      </c>
      <c r="AJ1689" t="str">
        <f t="shared" si="521"/>
        <v/>
      </c>
    </row>
    <row r="1690" spans="1:36" ht="16.5" customHeight="1">
      <c r="A1690" s="130"/>
      <c r="B1690" s="136"/>
      <c r="C1690" s="137"/>
      <c r="D1690" s="146"/>
      <c r="E1690" s="146"/>
      <c r="F1690" s="137"/>
      <c r="G1690" s="147"/>
      <c r="H1690" s="147"/>
      <c r="I1690" s="147"/>
      <c r="J1690" s="147"/>
      <c r="K1690" s="38"/>
      <c r="L1690" s="144"/>
      <c r="M1690" s="144"/>
      <c r="N1690" s="61"/>
      <c r="O1690" s="314"/>
      <c r="Q1690" t="str">
        <f t="shared" si="516"/>
        <v/>
      </c>
      <c r="S1690" t="e">
        <f t="shared" ca="1" si="525"/>
        <v>#VALUE!</v>
      </c>
      <c r="T1690" t="e">
        <f t="shared" ca="1" si="522"/>
        <v>#VALUE!</v>
      </c>
      <c r="U1690">
        <f t="shared" si="526"/>
        <v>1620</v>
      </c>
      <c r="V1690">
        <v>135.583333333344</v>
      </c>
      <c r="W1690">
        <f t="shared" si="529"/>
        <v>135</v>
      </c>
      <c r="X1690" t="str" cm="1">
        <f t="array" aca="1" ref="X1690" ca="1">IFERROR(INDEX('PC&amp;PD'!$A$1:$AS$19,ROW('PC&amp;PD'!$A$19),MATCH(INDIRECT(T1690),'PC&amp;PD'!$A$1:$AS$1,0)),"")</f>
        <v/>
      </c>
      <c r="AA1690" t="str">
        <f t="shared" si="517"/>
        <v/>
      </c>
      <c r="AB1690" t="str">
        <f t="shared" si="518"/>
        <v/>
      </c>
      <c r="AC1690" t="e">
        <f t="shared" ca="1" si="519"/>
        <v>#VALUE!</v>
      </c>
      <c r="AD1690" t="str" cm="1">
        <f t="array" aca="1" ref="AD1690" ca="1">IFERROR(IF((LEFT(INDIRECT("$F"&amp;$S1690),4))="GOTS",IF($G1690="Organic","GOTS_Organic_raw",(IF($G1690="Responsible","GOTS_Responsible",(IF($G1690="No Attribute (Conventional)","GOTS_conventional",(IF($G1690="Recycled Pre/Post-Consumer","GOTS_pre_post",(IF($G1690="In-Conversion","GOTS_in_conversion",(IF($G1690="Sustainably Sourced","Sustainably_sourced",(IF($G1690="Recycled pre-consumer organic","GOTS_recycled_organic",""))))))))))))),IF($G1690="Organic","Organic",(IF($G1690="Responsible","Responsible",(IF($G1690="No Attribute (Conventional)","No_Attribute_Conventional",(IF($G1690="Recycled Pre/Post-Consumer","Recycled_Pre_Post_Consumer",(IF($G1690="In-Conversion","In_Conversion",(IF($G1690="Recycled Pre-Consumer","Recycled_Pre_Consumer",(IF($G1690="Recycled Post-Consumer","Recycled_Post_Consumer",(IF($G1690="Sustainably Sourced","Sustainably_sourced",(IF($G1690="Recycled pre-consumer organic","GOTS_recycled_organic","")))))))))))))))))),"")</f>
        <v/>
      </c>
      <c r="AE1690" t="e" cm="1">
        <f t="array" aca="1" ref="AE1690" ca="1">IF($I1690="",IF(INDIRECT("$F"&amp;$S1690)="","",IF(LEFT(INDIRECT("$F"&amp;$S1690),3)="GRS","GRS_RCS_RM",IF((LEFT(INDIRECT("$F"&amp;$S1690),3))="RCS","GRS_RCS_RM",IF(INDIRECT("$F"&amp;$S1690)="OCS (No Label)","OCS_Conversion_RM",IF(LEFT(INDIRECT("$F"&amp;$S1690),3)="OCS","OCS_RM",IF(RIGHT(INDIRECT("$F"&amp;$S1690),10)="conversion","GOTS_RM_conversion",IF((LEFT(INDIRECT("$F"&amp;$S1690),4))="GOTS","GOTS_RM","Responsible_RM"))))))),"DELETERM")</f>
        <v>#VALUE!</v>
      </c>
      <c r="AF1690" t="e" cm="1">
        <f t="array" aca="1" ref="AF1690" ca="1">IF($S1690="","",INDIRECT("$Z"&amp;$S1690))</f>
        <v>#VALUE!</v>
      </c>
      <c r="AG1690" t="str">
        <f t="shared" si="520"/>
        <v/>
      </c>
      <c r="AH1690" t="str" cm="1">
        <f t="array" aca="1" ref="AH1690" ca="1">IFERROR(INDIRECT("$ag"&amp;S1690),"")</f>
        <v/>
      </c>
      <c r="AI1690" t="e" cm="1">
        <f t="array" aca="1" ref="AI1690" ca="1">INDIRECT("O"&amp;S1690)</f>
        <v>#VALUE!</v>
      </c>
      <c r="AJ1690" t="str">
        <f t="shared" si="521"/>
        <v/>
      </c>
    </row>
    <row r="1691" spans="1:36" ht="16.5" customHeight="1">
      <c r="A1691" s="130"/>
      <c r="B1691" s="136"/>
      <c r="C1691" s="137"/>
      <c r="D1691" s="146"/>
      <c r="E1691" s="146"/>
      <c r="F1691" s="137"/>
      <c r="G1691" s="147"/>
      <c r="H1691" s="147"/>
      <c r="I1691" s="147"/>
      <c r="J1691" s="147"/>
      <c r="K1691" s="38"/>
      <c r="L1691" s="144"/>
      <c r="M1691" s="144"/>
      <c r="N1691" s="61"/>
      <c r="O1691" s="314"/>
      <c r="Q1691" t="str">
        <f t="shared" si="516"/>
        <v/>
      </c>
      <c r="S1691" t="e">
        <f t="shared" ca="1" si="525"/>
        <v>#VALUE!</v>
      </c>
      <c r="T1691" t="e">
        <f t="shared" ca="1" si="522"/>
        <v>#VALUE!</v>
      </c>
      <c r="U1691">
        <f t="shared" si="526"/>
        <v>1620</v>
      </c>
      <c r="V1691">
        <v>135.666666666677</v>
      </c>
      <c r="W1691">
        <f t="shared" si="529"/>
        <v>135</v>
      </c>
      <c r="X1691" t="str" cm="1">
        <f t="array" aca="1" ref="X1691" ca="1">IFERROR(INDEX('PC&amp;PD'!$A$1:$AS$19,ROW('PC&amp;PD'!$A$19),MATCH(INDIRECT(T1691),'PC&amp;PD'!$A$1:$AS$1,0)),"")</f>
        <v/>
      </c>
      <c r="AA1691" t="str">
        <f t="shared" si="517"/>
        <v/>
      </c>
      <c r="AB1691" t="str">
        <f t="shared" si="518"/>
        <v/>
      </c>
      <c r="AC1691" t="e">
        <f t="shared" ca="1" si="519"/>
        <v>#VALUE!</v>
      </c>
      <c r="AD1691" t="str" cm="1">
        <f t="array" aca="1" ref="AD1691" ca="1">IFERROR(IF((LEFT(INDIRECT("$F"&amp;$S1691),4))="GOTS",IF($G1691="Organic","GOTS_Organic_raw",(IF($G1691="Responsible","GOTS_Responsible",(IF($G1691="No Attribute (Conventional)","GOTS_conventional",(IF($G1691="Recycled Pre/Post-Consumer","GOTS_pre_post",(IF($G1691="In-Conversion","GOTS_in_conversion",(IF($G1691="Sustainably Sourced","Sustainably_sourced",(IF($G1691="Recycled pre-consumer organic","GOTS_recycled_organic",""))))))))))))),IF($G1691="Organic","Organic",(IF($G1691="Responsible","Responsible",(IF($G1691="No Attribute (Conventional)","No_Attribute_Conventional",(IF($G1691="Recycled Pre/Post-Consumer","Recycled_Pre_Post_Consumer",(IF($G1691="In-Conversion","In_Conversion",(IF($G1691="Recycled Pre-Consumer","Recycled_Pre_Consumer",(IF($G1691="Recycled Post-Consumer","Recycled_Post_Consumer",(IF($G1691="Sustainably Sourced","Sustainably_sourced",(IF($G1691="Recycled pre-consumer organic","GOTS_recycled_organic","")))))))))))))))))),"")</f>
        <v/>
      </c>
      <c r="AE1691" t="e" cm="1">
        <f t="array" aca="1" ref="AE1691" ca="1">IF($I1691="",IF(INDIRECT("$F"&amp;$S1691)="","",IF(LEFT(INDIRECT("$F"&amp;$S1691),3)="GRS","GRS_RCS_RM",IF((LEFT(INDIRECT("$F"&amp;$S1691),3))="RCS","GRS_RCS_RM",IF(INDIRECT("$F"&amp;$S1691)="OCS (No Label)","OCS_Conversion_RM",IF(LEFT(INDIRECT("$F"&amp;$S1691),3)="OCS","OCS_RM",IF(RIGHT(INDIRECT("$F"&amp;$S1691),10)="conversion","GOTS_RM_conversion",IF((LEFT(INDIRECT("$F"&amp;$S1691),4))="GOTS","GOTS_RM","Responsible_RM"))))))),"DELETERM")</f>
        <v>#VALUE!</v>
      </c>
      <c r="AF1691" t="e" cm="1">
        <f t="array" aca="1" ref="AF1691" ca="1">IF($S1691="","",INDIRECT("$Z"&amp;$S1691))</f>
        <v>#VALUE!</v>
      </c>
      <c r="AG1691" t="str">
        <f t="shared" si="520"/>
        <v/>
      </c>
      <c r="AH1691" t="str" cm="1">
        <f t="array" aca="1" ref="AH1691" ca="1">IFERROR(INDIRECT("$ag"&amp;S1691),"")</f>
        <v/>
      </c>
      <c r="AI1691" t="e" cm="1">
        <f t="array" aca="1" ref="AI1691" ca="1">INDIRECT("O"&amp;S1691)</f>
        <v>#VALUE!</v>
      </c>
      <c r="AJ1691" t="str">
        <f t="shared" si="521"/>
        <v/>
      </c>
    </row>
    <row r="1692" spans="1:36" ht="16.5" customHeight="1">
      <c r="A1692" s="130"/>
      <c r="B1692" s="136"/>
      <c r="C1692" s="137"/>
      <c r="D1692" s="146"/>
      <c r="E1692" s="146"/>
      <c r="F1692" s="137"/>
      <c r="G1692" s="147"/>
      <c r="H1692" s="147"/>
      <c r="I1692" s="147"/>
      <c r="J1692" s="147"/>
      <c r="K1692" s="38"/>
      <c r="L1692" s="144"/>
      <c r="M1692" s="144"/>
      <c r="N1692" s="61"/>
      <c r="O1692" s="314"/>
      <c r="Q1692" t="str">
        <f t="shared" si="516"/>
        <v/>
      </c>
      <c r="S1692" t="e">
        <f t="shared" ca="1" si="525"/>
        <v>#VALUE!</v>
      </c>
      <c r="T1692" t="e">
        <f t="shared" ca="1" si="522"/>
        <v>#VALUE!</v>
      </c>
      <c r="U1692">
        <f t="shared" si="526"/>
        <v>1620</v>
      </c>
      <c r="V1692">
        <v>135.750000000011</v>
      </c>
      <c r="W1692">
        <f t="shared" si="529"/>
        <v>135</v>
      </c>
      <c r="X1692" t="str" cm="1">
        <f t="array" aca="1" ref="X1692" ca="1">IFERROR(INDEX('PC&amp;PD'!$A$1:$AS$19,ROW('PC&amp;PD'!$A$19),MATCH(INDIRECT(T1692),'PC&amp;PD'!$A$1:$AS$1,0)),"")</f>
        <v/>
      </c>
      <c r="AA1692" t="str">
        <f t="shared" si="517"/>
        <v/>
      </c>
      <c r="AB1692" t="str">
        <f t="shared" si="518"/>
        <v/>
      </c>
      <c r="AC1692" t="e">
        <f t="shared" ca="1" si="519"/>
        <v>#VALUE!</v>
      </c>
      <c r="AD1692" t="str" cm="1">
        <f t="array" aca="1" ref="AD1692" ca="1">IFERROR(IF((LEFT(INDIRECT("$F"&amp;$S1692),4))="GOTS",IF($G1692="Organic","GOTS_Organic_raw",(IF($G1692="Responsible","GOTS_Responsible",(IF($G1692="No Attribute (Conventional)","GOTS_conventional",(IF($G1692="Recycled Pre/Post-Consumer","GOTS_pre_post",(IF($G1692="In-Conversion","GOTS_in_conversion",(IF($G1692="Sustainably Sourced","Sustainably_sourced",(IF($G1692="Recycled pre-consumer organic","GOTS_recycled_organic",""))))))))))))),IF($G1692="Organic","Organic",(IF($G1692="Responsible","Responsible",(IF($G1692="No Attribute (Conventional)","No_Attribute_Conventional",(IF($G1692="Recycled Pre/Post-Consumer","Recycled_Pre_Post_Consumer",(IF($G1692="In-Conversion","In_Conversion",(IF($G1692="Recycled Pre-Consumer","Recycled_Pre_Consumer",(IF($G1692="Recycled Post-Consumer","Recycled_Post_Consumer",(IF($G1692="Sustainably Sourced","Sustainably_sourced",(IF($G1692="Recycled pre-consumer organic","GOTS_recycled_organic","")))))))))))))))))),"")</f>
        <v/>
      </c>
      <c r="AE1692" t="e" cm="1">
        <f t="array" aca="1" ref="AE1692" ca="1">IF($I1692="",IF(INDIRECT("$F"&amp;$S1692)="","",IF(LEFT(INDIRECT("$F"&amp;$S1692),3)="GRS","GRS_RCS_RM",IF((LEFT(INDIRECT("$F"&amp;$S1692),3))="RCS","GRS_RCS_RM",IF(INDIRECT("$F"&amp;$S1692)="OCS (No Label)","OCS_Conversion_RM",IF(LEFT(INDIRECT("$F"&amp;$S1692),3)="OCS","OCS_RM",IF(RIGHT(INDIRECT("$F"&amp;$S1692),10)="conversion","GOTS_RM_conversion",IF((LEFT(INDIRECT("$F"&amp;$S1692),4))="GOTS","GOTS_RM","Responsible_RM"))))))),"DELETERM")</f>
        <v>#VALUE!</v>
      </c>
      <c r="AF1692" t="e" cm="1">
        <f t="array" aca="1" ref="AF1692" ca="1">IF($S1692="","",INDIRECT("$Z"&amp;$S1692))</f>
        <v>#VALUE!</v>
      </c>
      <c r="AG1692" t="str">
        <f t="shared" si="520"/>
        <v/>
      </c>
      <c r="AH1692" t="str" cm="1">
        <f t="array" aca="1" ref="AH1692" ca="1">IFERROR(INDIRECT("$ag"&amp;S1692),"")</f>
        <v/>
      </c>
      <c r="AI1692" t="e" cm="1">
        <f t="array" aca="1" ref="AI1692" ca="1">INDIRECT("O"&amp;S1692)</f>
        <v>#VALUE!</v>
      </c>
      <c r="AJ1692" t="str">
        <f t="shared" si="521"/>
        <v/>
      </c>
    </row>
    <row r="1693" spans="1:36" ht="16.5" customHeight="1">
      <c r="A1693" s="130"/>
      <c r="B1693" s="136"/>
      <c r="C1693" s="137"/>
      <c r="D1693" s="146"/>
      <c r="E1693" s="146"/>
      <c r="F1693" s="137"/>
      <c r="G1693" s="147"/>
      <c r="H1693" s="147"/>
      <c r="I1693" s="147"/>
      <c r="J1693" s="147"/>
      <c r="K1693" s="38"/>
      <c r="L1693" s="144"/>
      <c r="M1693" s="144"/>
      <c r="N1693" s="61"/>
      <c r="O1693" s="314"/>
      <c r="Q1693" t="str">
        <f t="shared" si="516"/>
        <v/>
      </c>
      <c r="S1693" t="e">
        <f t="shared" ca="1" si="525"/>
        <v>#VALUE!</v>
      </c>
      <c r="T1693" t="e">
        <f t="shared" ca="1" si="522"/>
        <v>#VALUE!</v>
      </c>
      <c r="U1693">
        <f t="shared" si="526"/>
        <v>1620</v>
      </c>
      <c r="V1693">
        <v>135.833333333344</v>
      </c>
      <c r="W1693">
        <f t="shared" si="529"/>
        <v>135</v>
      </c>
      <c r="X1693" t="str" cm="1">
        <f t="array" aca="1" ref="X1693" ca="1">IFERROR(INDEX('PC&amp;PD'!$A$1:$AS$19,ROW('PC&amp;PD'!$A$19),MATCH(INDIRECT(T1693),'PC&amp;PD'!$A$1:$AS$1,0)),"")</f>
        <v/>
      </c>
      <c r="AA1693" t="str">
        <f t="shared" si="517"/>
        <v/>
      </c>
      <c r="AB1693" t="str">
        <f t="shared" si="518"/>
        <v/>
      </c>
      <c r="AC1693" t="e">
        <f t="shared" ca="1" si="519"/>
        <v>#VALUE!</v>
      </c>
      <c r="AD1693" t="str" cm="1">
        <f t="array" aca="1" ref="AD1693" ca="1">IFERROR(IF((LEFT(INDIRECT("$F"&amp;$S1693),4))="GOTS",IF($G1693="Organic","GOTS_Organic_raw",(IF($G1693="Responsible","GOTS_Responsible",(IF($G1693="No Attribute (Conventional)","GOTS_conventional",(IF($G1693="Recycled Pre/Post-Consumer","GOTS_pre_post",(IF($G1693="In-Conversion","GOTS_in_conversion",(IF($G1693="Sustainably Sourced","Sustainably_sourced",(IF($G1693="Recycled pre-consumer organic","GOTS_recycled_organic",""))))))))))))),IF($G1693="Organic","Organic",(IF($G1693="Responsible","Responsible",(IF($G1693="No Attribute (Conventional)","No_Attribute_Conventional",(IF($G1693="Recycled Pre/Post-Consumer","Recycled_Pre_Post_Consumer",(IF($G1693="In-Conversion","In_Conversion",(IF($G1693="Recycled Pre-Consumer","Recycled_Pre_Consumer",(IF($G1693="Recycled Post-Consumer","Recycled_Post_Consumer",(IF($G1693="Sustainably Sourced","Sustainably_sourced",(IF($G1693="Recycled pre-consumer organic","GOTS_recycled_organic","")))))))))))))))))),"")</f>
        <v/>
      </c>
      <c r="AE1693" t="e" cm="1">
        <f t="array" aca="1" ref="AE1693" ca="1">IF($I1693="",IF(INDIRECT("$F"&amp;$S1693)="","",IF(LEFT(INDIRECT("$F"&amp;$S1693),3)="GRS","GRS_RCS_RM",IF((LEFT(INDIRECT("$F"&amp;$S1693),3))="RCS","GRS_RCS_RM",IF(INDIRECT("$F"&amp;$S1693)="OCS (No Label)","OCS_Conversion_RM",IF(LEFT(INDIRECT("$F"&amp;$S1693),3)="OCS","OCS_RM",IF(RIGHT(INDIRECT("$F"&amp;$S1693),10)="conversion","GOTS_RM_conversion",IF((LEFT(INDIRECT("$F"&amp;$S1693),4))="GOTS","GOTS_RM","Responsible_RM"))))))),"DELETERM")</f>
        <v>#VALUE!</v>
      </c>
      <c r="AF1693" t="e" cm="1">
        <f t="array" aca="1" ref="AF1693" ca="1">IF($S1693="","",INDIRECT("$Z"&amp;$S1693))</f>
        <v>#VALUE!</v>
      </c>
      <c r="AG1693" t="str">
        <f t="shared" si="520"/>
        <v/>
      </c>
      <c r="AH1693" t="str" cm="1">
        <f t="array" aca="1" ref="AH1693" ca="1">IFERROR(INDIRECT("$ag"&amp;S1693),"")</f>
        <v/>
      </c>
      <c r="AI1693" t="e" cm="1">
        <f t="array" aca="1" ref="AI1693" ca="1">INDIRECT("O"&amp;S1693)</f>
        <v>#VALUE!</v>
      </c>
      <c r="AJ1693" t="str">
        <f t="shared" si="521"/>
        <v/>
      </c>
    </row>
    <row r="1694" spans="1:36" ht="16.5" customHeight="1" thickBot="1">
      <c r="A1694" s="131"/>
      <c r="B1694" s="138"/>
      <c r="C1694" s="139"/>
      <c r="D1694" s="148"/>
      <c r="E1694" s="148"/>
      <c r="F1694" s="139"/>
      <c r="G1694" s="149"/>
      <c r="H1694" s="149"/>
      <c r="I1694" s="149"/>
      <c r="J1694" s="149"/>
      <c r="K1694" s="39"/>
      <c r="L1694" s="145"/>
      <c r="M1694" s="145"/>
      <c r="N1694" s="62"/>
      <c r="O1694" s="315"/>
      <c r="Q1694" t="str">
        <f t="shared" si="516"/>
        <v/>
      </c>
      <c r="S1694" t="e">
        <f t="shared" ca="1" si="525"/>
        <v>#VALUE!</v>
      </c>
      <c r="T1694" t="e">
        <f t="shared" ca="1" si="522"/>
        <v>#VALUE!</v>
      </c>
      <c r="U1694">
        <f t="shared" si="526"/>
        <v>1620</v>
      </c>
      <c r="V1694">
        <v>135.916666666677</v>
      </c>
      <c r="W1694">
        <f t="shared" si="529"/>
        <v>135</v>
      </c>
      <c r="X1694" t="str" cm="1">
        <f t="array" aca="1" ref="X1694" ca="1">IFERROR(INDEX('PC&amp;PD'!$A$1:$AS$19,ROW('PC&amp;PD'!$A$19),MATCH(INDIRECT(T1694),'PC&amp;PD'!$A$1:$AS$1,0)),"")</f>
        <v/>
      </c>
      <c r="AA1694" t="str">
        <f t="shared" si="517"/>
        <v/>
      </c>
      <c r="AB1694" t="str">
        <f t="shared" si="518"/>
        <v/>
      </c>
      <c r="AC1694" t="e">
        <f t="shared" ca="1" si="519"/>
        <v>#VALUE!</v>
      </c>
      <c r="AD1694" t="str" cm="1">
        <f t="array" aca="1" ref="AD1694" ca="1">IFERROR(IF((LEFT(INDIRECT("$F"&amp;$S1694),4))="GOTS",IF($G1694="Organic","GOTS_Organic_raw",(IF($G1694="Responsible","GOTS_Responsible",(IF($G1694="No Attribute (Conventional)","GOTS_conventional",(IF($G1694="Recycled Pre/Post-Consumer","GOTS_pre_post",(IF($G1694="In-Conversion","GOTS_in_conversion",(IF($G1694="Sustainably Sourced","Sustainably_sourced",(IF($G1694="Recycled pre-consumer organic","GOTS_recycled_organic",""))))))))))))),IF($G1694="Organic","Organic",(IF($G1694="Responsible","Responsible",(IF($G1694="No Attribute (Conventional)","No_Attribute_Conventional",(IF($G1694="Recycled Pre/Post-Consumer","Recycled_Pre_Post_Consumer",(IF($G1694="In-Conversion","In_Conversion",(IF($G1694="Recycled Pre-Consumer","Recycled_Pre_Consumer",(IF($G1694="Recycled Post-Consumer","Recycled_Post_Consumer",(IF($G1694="Sustainably Sourced","Sustainably_sourced",(IF($G1694="Recycled pre-consumer organic","GOTS_recycled_organic","")))))))))))))))))),"")</f>
        <v/>
      </c>
      <c r="AE1694" t="e" cm="1">
        <f t="array" aca="1" ref="AE1694" ca="1">IF($I1694="",IF(INDIRECT("$F"&amp;$S1694)="","",IF(LEFT(INDIRECT("$F"&amp;$S1694),3)="GRS","GRS_RCS_RM",IF((LEFT(INDIRECT("$F"&amp;$S1694),3))="RCS","GRS_RCS_RM",IF(INDIRECT("$F"&amp;$S1694)="OCS (No Label)","OCS_Conversion_RM",IF(LEFT(INDIRECT("$F"&amp;$S1694),3)="OCS","OCS_RM",IF(RIGHT(INDIRECT("$F"&amp;$S1694),10)="conversion","GOTS_RM_conversion",IF((LEFT(INDIRECT("$F"&amp;$S1694),4))="GOTS","GOTS_RM","Responsible_RM"))))))),"DELETERM")</f>
        <v>#VALUE!</v>
      </c>
      <c r="AF1694" t="e" cm="1">
        <f t="array" aca="1" ref="AF1694" ca="1">IF($S1694="","",INDIRECT("$Z"&amp;$S1694))</f>
        <v>#VALUE!</v>
      </c>
      <c r="AG1694" t="str">
        <f t="shared" si="520"/>
        <v/>
      </c>
      <c r="AH1694" t="str" cm="1">
        <f t="array" aca="1" ref="AH1694" ca="1">IFERROR(INDIRECT("$ag"&amp;S1694),"")</f>
        <v/>
      </c>
      <c r="AI1694" t="e" cm="1">
        <f t="array" aca="1" ref="AI1694" ca="1">INDIRECT("O"&amp;S1694)</f>
        <v>#VALUE!</v>
      </c>
      <c r="AJ1694" t="str">
        <f t="shared" si="521"/>
        <v/>
      </c>
    </row>
    <row r="1695" spans="1:36" ht="16.5" customHeight="1">
      <c r="A1695" s="128" t="str">
        <f>IF(B1695="","",COUNTA($B$63:$B1695))</f>
        <v/>
      </c>
      <c r="B1695" s="132"/>
      <c r="C1695" s="133"/>
      <c r="D1695" s="140"/>
      <c r="E1695" s="140"/>
      <c r="F1695" s="133"/>
      <c r="G1695" s="141"/>
      <c r="H1695" s="141"/>
      <c r="I1695" s="141"/>
      <c r="J1695" s="141"/>
      <c r="K1695" s="37"/>
      <c r="L1695" s="142" t="str">
        <f>IF(R1695="","",LEFT(R1695,LEN(R1695)-2))</f>
        <v/>
      </c>
      <c r="M1695" s="142"/>
      <c r="N1695" s="60"/>
      <c r="O1695" s="313"/>
      <c r="Q1695" t="str">
        <f t="shared" si="516"/>
        <v/>
      </c>
      <c r="R1695" t="str">
        <f t="shared" ref="R1695" si="530">CONCATENATE($Q1695,Q1696,Q1697,Q1698,Q1699,Q1700,$Q1701,$Q1702,$Q1703,$Q1704,$Q1705,$Q1706)</f>
        <v/>
      </c>
      <c r="S1695" t="e">
        <f t="shared" ca="1" si="525"/>
        <v>#VALUE!</v>
      </c>
      <c r="T1695" t="e">
        <f t="shared" ca="1" si="522"/>
        <v>#VALUE!</v>
      </c>
      <c r="U1695">
        <f t="shared" si="526"/>
        <v>1632</v>
      </c>
      <c r="V1695">
        <v>136.000000000011</v>
      </c>
      <c r="W1695">
        <f t="shared" si="529"/>
        <v>136</v>
      </c>
      <c r="X1695" t="str" cm="1">
        <f t="array" aca="1" ref="X1695" ca="1">IFERROR(INDEX('PC&amp;PD'!$A$1:$AS$19,ROW('PC&amp;PD'!$A$19),MATCH(INDIRECT(T1695),'PC&amp;PD'!$A$1:$AS$1,0)),"")</f>
        <v/>
      </c>
      <c r="Z1695" t="str">
        <f t="shared" ref="Z1695" si="531">IFERROR(IF($F1695="OCS 100","OCS (OCS 100)",IF($F1695="OCS Blended","OCS (OCS Blended)",IF($F1695="OCS (No Label)","OCS (No Label)",IF($F1695="RCS 100","RCS (RCS 100)",IF($F1695="RCS Blended","RCS (RCS Blended)",IF($F1695="GRS","GRS (GRS)",IF($F1695="GRS (No Label)", "GRS (No Label)",IF($F1695="RDS","RDS (RDS)",IF($F1695="RWS","RWS (RWS)",IF($F1695="RAS","RAS (RAS)",IF($F1695="RMS","RMS (RMS)",IF($F1695="GOTS Organic","GOTS (Organic)",IF($F1695="GOTS Made with organic","GOTS (Made with Organic)",IF($F1695="GOTS Organic - in conversion","GOTS (Organic - In Conversion)",IF($F1695="GOTS Made with organic - in conversion","GOTS (Made with Organic - In Conversion)",""))))))))))))))),"")</f>
        <v/>
      </c>
      <c r="AA1695" t="str">
        <f t="shared" si="517"/>
        <v/>
      </c>
      <c r="AB1695" t="str">
        <f t="shared" si="518"/>
        <v/>
      </c>
      <c r="AC1695" t="e">
        <f t="shared" ca="1" si="519"/>
        <v>#VALUE!</v>
      </c>
      <c r="AD1695" t="str" cm="1">
        <f t="array" aca="1" ref="AD1695" ca="1">IFERROR(IF((LEFT(INDIRECT("$F"&amp;$S1695),4))="GOTS",IF($G1695="Organic","GOTS_Organic_raw",(IF($G1695="Responsible","GOTS_Responsible",(IF($G1695="No Attribute (Conventional)","GOTS_conventional",(IF($G1695="Recycled Pre/Post-Consumer","GOTS_pre_post",(IF($G1695="In-Conversion","GOTS_in_conversion",(IF($G1695="Sustainably Sourced","Sustainably_sourced",(IF($G1695="Recycled pre-consumer organic","GOTS_recycled_organic",""))))))))))))),IF($G1695="Organic","Organic",(IF($G1695="Responsible","Responsible",(IF($G1695="No Attribute (Conventional)","No_Attribute_Conventional",(IF($G1695="Recycled Pre/Post-Consumer","Recycled_Pre_Post_Consumer",(IF($G1695="In-Conversion","In_Conversion",(IF($G1695="Recycled Pre-Consumer","Recycled_Pre_Consumer",(IF($G1695="Recycled Post-Consumer","Recycled_Post_Consumer",(IF($G1695="Sustainably Sourced","Sustainably_sourced",(IF($G1695="Recycled pre-consumer organic","GOTS_recycled_organic","")))))))))))))))))),"")</f>
        <v/>
      </c>
      <c r="AE1695" t="e" cm="1">
        <f t="array" aca="1" ref="AE1695" ca="1">IF($I1695="",IF(INDIRECT("$F"&amp;$S1695)="","",IF(LEFT(INDIRECT("$F"&amp;$S1695),3)="GRS","GRS_RCS_RM",IF((LEFT(INDIRECT("$F"&amp;$S1695),3))="RCS","GRS_RCS_RM",IF(INDIRECT("$F"&amp;$S1695)="OCS (No Label)","OCS_Conversion_RM",IF(LEFT(INDIRECT("$F"&amp;$S1695),3)="OCS","OCS_RM",IF(RIGHT(INDIRECT("$F"&amp;$S1695),10)="conversion","GOTS_RM_conversion",IF((LEFT(INDIRECT("$F"&amp;$S1695),4))="GOTS","GOTS_RM","Responsible_RM"))))))),"DELETERM")</f>
        <v>#VALUE!</v>
      </c>
      <c r="AF1695" t="e" cm="1">
        <f t="array" aca="1" ref="AF1695" ca="1">IF($S1695="","",INDIRECT("$Z"&amp;$S1695))</f>
        <v>#VALUE!</v>
      </c>
      <c r="AG1695" t="str">
        <f t="shared" si="520"/>
        <v/>
      </c>
      <c r="AH1695" t="str" cm="1">
        <f t="array" aca="1" ref="AH1695" ca="1">IFERROR(INDIRECT("$ag"&amp;S1695),"")</f>
        <v/>
      </c>
      <c r="AI1695" t="e" cm="1">
        <f t="array" aca="1" ref="AI1695" ca="1">INDIRECT("O"&amp;S1695)</f>
        <v>#VALUE!</v>
      </c>
      <c r="AJ1695" t="str">
        <f t="shared" si="521"/>
        <v/>
      </c>
    </row>
    <row r="1696" spans="1:36" ht="16.5" customHeight="1">
      <c r="A1696" s="129"/>
      <c r="B1696" s="134"/>
      <c r="C1696" s="135"/>
      <c r="D1696" s="146"/>
      <c r="E1696" s="146"/>
      <c r="F1696" s="135"/>
      <c r="G1696" s="147"/>
      <c r="H1696" s="147"/>
      <c r="I1696" s="147"/>
      <c r="J1696" s="147"/>
      <c r="K1696" s="38"/>
      <c r="L1696" s="143"/>
      <c r="M1696" s="143"/>
      <c r="N1696" s="61"/>
      <c r="O1696" s="314"/>
      <c r="Q1696" t="str">
        <f t="shared" si="516"/>
        <v/>
      </c>
      <c r="S1696" t="e">
        <f t="shared" ca="1" si="525"/>
        <v>#VALUE!</v>
      </c>
      <c r="T1696" t="e">
        <f t="shared" ca="1" si="522"/>
        <v>#VALUE!</v>
      </c>
      <c r="U1696">
        <f t="shared" si="526"/>
        <v>1632</v>
      </c>
      <c r="V1696">
        <v>136.083333333344</v>
      </c>
      <c r="W1696">
        <f t="shared" si="529"/>
        <v>136</v>
      </c>
      <c r="X1696" t="str" cm="1">
        <f t="array" aca="1" ref="X1696" ca="1">IFERROR(INDEX('PC&amp;PD'!$A$1:$AS$19,ROW('PC&amp;PD'!$A$19),MATCH(INDIRECT(T1696),'PC&amp;PD'!$A$1:$AS$1,0)),"")</f>
        <v/>
      </c>
      <c r="AA1696" t="str">
        <f t="shared" si="517"/>
        <v/>
      </c>
      <c r="AB1696" t="str">
        <f t="shared" si="518"/>
        <v/>
      </c>
      <c r="AC1696" t="e">
        <f t="shared" ca="1" si="519"/>
        <v>#VALUE!</v>
      </c>
      <c r="AD1696" t="str" cm="1">
        <f t="array" aca="1" ref="AD1696" ca="1">IFERROR(IF((LEFT(INDIRECT("$F"&amp;$S1696),4))="GOTS",IF($G1696="Organic","GOTS_Organic_raw",(IF($G1696="Responsible","GOTS_Responsible",(IF($G1696="No Attribute (Conventional)","GOTS_conventional",(IF($G1696="Recycled Pre/Post-Consumer","GOTS_pre_post",(IF($G1696="In-Conversion","GOTS_in_conversion",(IF($G1696="Sustainably Sourced","Sustainably_sourced",(IF($G1696="Recycled pre-consumer organic","GOTS_recycled_organic",""))))))))))))),IF($G1696="Organic","Organic",(IF($G1696="Responsible","Responsible",(IF($G1696="No Attribute (Conventional)","No_Attribute_Conventional",(IF($G1696="Recycled Pre/Post-Consumer","Recycled_Pre_Post_Consumer",(IF($G1696="In-Conversion","In_Conversion",(IF($G1696="Recycled Pre-Consumer","Recycled_Pre_Consumer",(IF($G1696="Recycled Post-Consumer","Recycled_Post_Consumer",(IF($G1696="Sustainably Sourced","Sustainably_sourced",(IF($G1696="Recycled pre-consumer organic","GOTS_recycled_organic","")))))))))))))))))),"")</f>
        <v/>
      </c>
      <c r="AE1696" t="e" cm="1">
        <f t="array" aca="1" ref="AE1696" ca="1">IF($I1696="",IF(INDIRECT("$F"&amp;$S1696)="","",IF(LEFT(INDIRECT("$F"&amp;$S1696),3)="GRS","GRS_RCS_RM",IF((LEFT(INDIRECT("$F"&amp;$S1696),3))="RCS","GRS_RCS_RM",IF(INDIRECT("$F"&amp;$S1696)="OCS (No Label)","OCS_Conversion_RM",IF(LEFT(INDIRECT("$F"&amp;$S1696),3)="OCS","OCS_RM",IF(RIGHT(INDIRECT("$F"&amp;$S1696),10)="conversion","GOTS_RM_conversion",IF((LEFT(INDIRECT("$F"&amp;$S1696),4))="GOTS","GOTS_RM","Responsible_RM"))))))),"DELETERM")</f>
        <v>#VALUE!</v>
      </c>
      <c r="AF1696" t="e" cm="1">
        <f t="array" aca="1" ref="AF1696" ca="1">IF($S1696="","",INDIRECT("$Z"&amp;$S1696))</f>
        <v>#VALUE!</v>
      </c>
      <c r="AG1696" t="str">
        <f t="shared" si="520"/>
        <v/>
      </c>
      <c r="AH1696" t="str" cm="1">
        <f t="array" aca="1" ref="AH1696" ca="1">IFERROR(INDIRECT("$ag"&amp;S1696),"")</f>
        <v/>
      </c>
      <c r="AI1696" t="e" cm="1">
        <f t="array" aca="1" ref="AI1696" ca="1">INDIRECT("O"&amp;S1696)</f>
        <v>#VALUE!</v>
      </c>
      <c r="AJ1696" t="str">
        <f t="shared" si="521"/>
        <v/>
      </c>
    </row>
    <row r="1697" spans="1:36" ht="16.5" customHeight="1">
      <c r="A1697" s="129"/>
      <c r="B1697" s="134"/>
      <c r="C1697" s="135"/>
      <c r="D1697" s="146"/>
      <c r="E1697" s="146"/>
      <c r="F1697" s="135"/>
      <c r="G1697" s="147"/>
      <c r="H1697" s="147"/>
      <c r="I1697" s="147"/>
      <c r="J1697" s="147"/>
      <c r="K1697" s="38"/>
      <c r="L1697" s="143"/>
      <c r="M1697" s="143"/>
      <c r="N1697" s="61"/>
      <c r="O1697" s="314"/>
      <c r="Q1697" t="str">
        <f t="shared" si="516"/>
        <v/>
      </c>
      <c r="S1697" t="e">
        <f t="shared" ca="1" si="525"/>
        <v>#VALUE!</v>
      </c>
      <c r="T1697" t="e">
        <f t="shared" ca="1" si="522"/>
        <v>#VALUE!</v>
      </c>
      <c r="U1697">
        <f t="shared" si="526"/>
        <v>1632</v>
      </c>
      <c r="V1697">
        <v>136.166666666677</v>
      </c>
      <c r="W1697">
        <f t="shared" si="529"/>
        <v>136</v>
      </c>
      <c r="X1697" t="str" cm="1">
        <f t="array" aca="1" ref="X1697" ca="1">IFERROR(INDEX('PC&amp;PD'!$A$1:$AS$19,ROW('PC&amp;PD'!$A$19),MATCH(INDIRECT(T1697),'PC&amp;PD'!$A$1:$AS$1,0)),"")</f>
        <v/>
      </c>
      <c r="AA1697" t="str">
        <f t="shared" si="517"/>
        <v/>
      </c>
      <c r="AB1697" t="str">
        <f t="shared" si="518"/>
        <v/>
      </c>
      <c r="AC1697" t="e">
        <f t="shared" ca="1" si="519"/>
        <v>#VALUE!</v>
      </c>
      <c r="AD1697" t="str" cm="1">
        <f t="array" aca="1" ref="AD1697" ca="1">IFERROR(IF((LEFT(INDIRECT("$F"&amp;$S1697),4))="GOTS",IF($G1697="Organic","GOTS_Organic_raw",(IF($G1697="Responsible","GOTS_Responsible",(IF($G1697="No Attribute (Conventional)","GOTS_conventional",(IF($G1697="Recycled Pre/Post-Consumer","GOTS_pre_post",(IF($G1697="In-Conversion","GOTS_in_conversion",(IF($G1697="Sustainably Sourced","Sustainably_sourced",(IF($G1697="Recycled pre-consumer organic","GOTS_recycled_organic",""))))))))))))),IF($G1697="Organic","Organic",(IF($G1697="Responsible","Responsible",(IF($G1697="No Attribute (Conventional)","No_Attribute_Conventional",(IF($G1697="Recycled Pre/Post-Consumer","Recycled_Pre_Post_Consumer",(IF($G1697="In-Conversion","In_Conversion",(IF($G1697="Recycled Pre-Consumer","Recycled_Pre_Consumer",(IF($G1697="Recycled Post-Consumer","Recycled_Post_Consumer",(IF($G1697="Sustainably Sourced","Sustainably_sourced",(IF($G1697="Recycled pre-consumer organic","GOTS_recycled_organic","")))))))))))))))))),"")</f>
        <v/>
      </c>
      <c r="AE1697" t="e" cm="1">
        <f t="array" aca="1" ref="AE1697" ca="1">IF($I1697="",IF(INDIRECT("$F"&amp;$S1697)="","",IF(LEFT(INDIRECT("$F"&amp;$S1697),3)="GRS","GRS_RCS_RM",IF((LEFT(INDIRECT("$F"&amp;$S1697),3))="RCS","GRS_RCS_RM",IF(INDIRECT("$F"&amp;$S1697)="OCS (No Label)","OCS_Conversion_RM",IF(LEFT(INDIRECT("$F"&amp;$S1697),3)="OCS","OCS_RM",IF(RIGHT(INDIRECT("$F"&amp;$S1697),10)="conversion","GOTS_RM_conversion",IF((LEFT(INDIRECT("$F"&amp;$S1697),4))="GOTS","GOTS_RM","Responsible_RM"))))))),"DELETERM")</f>
        <v>#VALUE!</v>
      </c>
      <c r="AF1697" t="e" cm="1">
        <f t="array" aca="1" ref="AF1697" ca="1">IF($S1697="","",INDIRECT("$Z"&amp;$S1697))</f>
        <v>#VALUE!</v>
      </c>
      <c r="AG1697" t="str">
        <f t="shared" si="520"/>
        <v/>
      </c>
      <c r="AH1697" t="str" cm="1">
        <f t="array" aca="1" ref="AH1697" ca="1">IFERROR(INDIRECT("$ag"&amp;S1697),"")</f>
        <v/>
      </c>
      <c r="AI1697" t="e" cm="1">
        <f t="array" aca="1" ref="AI1697" ca="1">INDIRECT("O"&amp;S1697)</f>
        <v>#VALUE!</v>
      </c>
      <c r="AJ1697" t="str">
        <f t="shared" si="521"/>
        <v/>
      </c>
    </row>
    <row r="1698" spans="1:36" ht="16.5" customHeight="1">
      <c r="A1698" s="129"/>
      <c r="B1698" s="134"/>
      <c r="C1698" s="135"/>
      <c r="D1698" s="146"/>
      <c r="E1698" s="146"/>
      <c r="F1698" s="135"/>
      <c r="G1698" s="147"/>
      <c r="H1698" s="147"/>
      <c r="I1698" s="147"/>
      <c r="J1698" s="147"/>
      <c r="K1698" s="38"/>
      <c r="L1698" s="143"/>
      <c r="M1698" s="143"/>
      <c r="N1698" s="61"/>
      <c r="O1698" s="314"/>
      <c r="Q1698" t="str">
        <f t="shared" si="516"/>
        <v/>
      </c>
      <c r="S1698" t="e">
        <f t="shared" ca="1" si="525"/>
        <v>#VALUE!</v>
      </c>
      <c r="T1698" t="e">
        <f t="shared" ca="1" si="522"/>
        <v>#VALUE!</v>
      </c>
      <c r="U1698">
        <f t="shared" si="526"/>
        <v>1632</v>
      </c>
      <c r="V1698">
        <v>136.250000000011</v>
      </c>
      <c r="W1698">
        <f t="shared" si="529"/>
        <v>136</v>
      </c>
      <c r="X1698" t="str" cm="1">
        <f t="array" aca="1" ref="X1698" ca="1">IFERROR(INDEX('PC&amp;PD'!$A$1:$AS$19,ROW('PC&amp;PD'!$A$19),MATCH(INDIRECT(T1698),'PC&amp;PD'!$A$1:$AS$1,0)),"")</f>
        <v/>
      </c>
      <c r="AA1698" t="str">
        <f t="shared" si="517"/>
        <v/>
      </c>
      <c r="AB1698" t="str">
        <f t="shared" si="518"/>
        <v/>
      </c>
      <c r="AC1698" t="e">
        <f t="shared" ca="1" si="519"/>
        <v>#VALUE!</v>
      </c>
      <c r="AD1698" t="str" cm="1">
        <f t="array" aca="1" ref="AD1698" ca="1">IFERROR(IF((LEFT(INDIRECT("$F"&amp;$S1698),4))="GOTS",IF($G1698="Organic","GOTS_Organic_raw",(IF($G1698="Responsible","GOTS_Responsible",(IF($G1698="No Attribute (Conventional)","GOTS_conventional",(IF($G1698="Recycled Pre/Post-Consumer","GOTS_pre_post",(IF($G1698="In-Conversion","GOTS_in_conversion",(IF($G1698="Sustainably Sourced","Sustainably_sourced",(IF($G1698="Recycled pre-consumer organic","GOTS_recycled_organic",""))))))))))))),IF($G1698="Organic","Organic",(IF($G1698="Responsible","Responsible",(IF($G1698="No Attribute (Conventional)","No_Attribute_Conventional",(IF($G1698="Recycled Pre/Post-Consumer","Recycled_Pre_Post_Consumer",(IF($G1698="In-Conversion","In_Conversion",(IF($G1698="Recycled Pre-Consumer","Recycled_Pre_Consumer",(IF($G1698="Recycled Post-Consumer","Recycled_Post_Consumer",(IF($G1698="Sustainably Sourced","Sustainably_sourced",(IF($G1698="Recycled pre-consumer organic","GOTS_recycled_organic","")))))))))))))))))),"")</f>
        <v/>
      </c>
      <c r="AE1698" t="e" cm="1">
        <f t="array" aca="1" ref="AE1698" ca="1">IF($I1698="",IF(INDIRECT("$F"&amp;$S1698)="","",IF(LEFT(INDIRECT("$F"&amp;$S1698),3)="GRS","GRS_RCS_RM",IF((LEFT(INDIRECT("$F"&amp;$S1698),3))="RCS","GRS_RCS_RM",IF(INDIRECT("$F"&amp;$S1698)="OCS (No Label)","OCS_Conversion_RM",IF(LEFT(INDIRECT("$F"&amp;$S1698),3)="OCS","OCS_RM",IF(RIGHT(INDIRECT("$F"&amp;$S1698),10)="conversion","GOTS_RM_conversion",IF((LEFT(INDIRECT("$F"&amp;$S1698),4))="GOTS","GOTS_RM","Responsible_RM"))))))),"DELETERM")</f>
        <v>#VALUE!</v>
      </c>
      <c r="AF1698" t="e" cm="1">
        <f t="array" aca="1" ref="AF1698" ca="1">IF($S1698="","",INDIRECT("$Z"&amp;$S1698))</f>
        <v>#VALUE!</v>
      </c>
      <c r="AG1698" t="str">
        <f t="shared" si="520"/>
        <v/>
      </c>
      <c r="AH1698" t="str" cm="1">
        <f t="array" aca="1" ref="AH1698" ca="1">IFERROR(INDIRECT("$ag"&amp;S1698),"")</f>
        <v/>
      </c>
      <c r="AI1698" t="e" cm="1">
        <f t="array" aca="1" ref="AI1698" ca="1">INDIRECT("O"&amp;S1698)</f>
        <v>#VALUE!</v>
      </c>
      <c r="AJ1698" t="str">
        <f t="shared" si="521"/>
        <v/>
      </c>
    </row>
    <row r="1699" spans="1:36" ht="16.5" customHeight="1">
      <c r="A1699" s="129"/>
      <c r="B1699" s="134"/>
      <c r="C1699" s="135"/>
      <c r="D1699" s="146"/>
      <c r="E1699" s="146"/>
      <c r="F1699" s="135"/>
      <c r="G1699" s="147"/>
      <c r="H1699" s="147"/>
      <c r="I1699" s="147"/>
      <c r="J1699" s="147"/>
      <c r="K1699" s="38"/>
      <c r="L1699" s="143"/>
      <c r="M1699" s="143"/>
      <c r="N1699" s="61"/>
      <c r="O1699" s="314"/>
      <c r="Q1699" t="str">
        <f t="shared" si="516"/>
        <v/>
      </c>
      <c r="S1699" t="e">
        <f t="shared" ca="1" si="525"/>
        <v>#VALUE!</v>
      </c>
      <c r="T1699" t="e">
        <f t="shared" ca="1" si="522"/>
        <v>#VALUE!</v>
      </c>
      <c r="U1699">
        <f t="shared" si="526"/>
        <v>1632</v>
      </c>
      <c r="V1699">
        <v>136.333333333344</v>
      </c>
      <c r="W1699">
        <f t="shared" si="529"/>
        <v>136</v>
      </c>
      <c r="X1699" t="str" cm="1">
        <f t="array" aca="1" ref="X1699" ca="1">IFERROR(INDEX('PC&amp;PD'!$A$1:$AS$19,ROW('PC&amp;PD'!$A$19),MATCH(INDIRECT(T1699),'PC&amp;PD'!$A$1:$AS$1,0)),"")</f>
        <v/>
      </c>
      <c r="AA1699" t="str">
        <f t="shared" si="517"/>
        <v/>
      </c>
      <c r="AB1699" t="str">
        <f t="shared" si="518"/>
        <v/>
      </c>
      <c r="AC1699" t="e">
        <f t="shared" ca="1" si="519"/>
        <v>#VALUE!</v>
      </c>
      <c r="AD1699" t="str" cm="1">
        <f t="array" aca="1" ref="AD1699" ca="1">IFERROR(IF((LEFT(INDIRECT("$F"&amp;$S1699),4))="GOTS",IF($G1699="Organic","GOTS_Organic_raw",(IF($G1699="Responsible","GOTS_Responsible",(IF($G1699="No Attribute (Conventional)","GOTS_conventional",(IF($G1699="Recycled Pre/Post-Consumer","GOTS_pre_post",(IF($G1699="In-Conversion","GOTS_in_conversion",(IF($G1699="Sustainably Sourced","Sustainably_sourced",(IF($G1699="Recycled pre-consumer organic","GOTS_recycled_organic",""))))))))))))),IF($G1699="Organic","Organic",(IF($G1699="Responsible","Responsible",(IF($G1699="No Attribute (Conventional)","No_Attribute_Conventional",(IF($G1699="Recycled Pre/Post-Consumer","Recycled_Pre_Post_Consumer",(IF($G1699="In-Conversion","In_Conversion",(IF($G1699="Recycled Pre-Consumer","Recycled_Pre_Consumer",(IF($G1699="Recycled Post-Consumer","Recycled_Post_Consumer",(IF($G1699="Sustainably Sourced","Sustainably_sourced",(IF($G1699="Recycled pre-consumer organic","GOTS_recycled_organic","")))))))))))))))))),"")</f>
        <v/>
      </c>
      <c r="AE1699" t="e" cm="1">
        <f t="array" aca="1" ref="AE1699" ca="1">IF($I1699="",IF(INDIRECT("$F"&amp;$S1699)="","",IF(LEFT(INDIRECT("$F"&amp;$S1699),3)="GRS","GRS_RCS_RM",IF((LEFT(INDIRECT("$F"&amp;$S1699),3))="RCS","GRS_RCS_RM",IF(INDIRECT("$F"&amp;$S1699)="OCS (No Label)","OCS_Conversion_RM",IF(LEFT(INDIRECT("$F"&amp;$S1699),3)="OCS","OCS_RM",IF(RIGHT(INDIRECT("$F"&amp;$S1699),10)="conversion","GOTS_RM_conversion",IF((LEFT(INDIRECT("$F"&amp;$S1699),4))="GOTS","GOTS_RM","Responsible_RM"))))))),"DELETERM")</f>
        <v>#VALUE!</v>
      </c>
      <c r="AF1699" t="e" cm="1">
        <f t="array" aca="1" ref="AF1699" ca="1">IF($S1699="","",INDIRECT("$Z"&amp;$S1699))</f>
        <v>#VALUE!</v>
      </c>
      <c r="AG1699" t="str">
        <f t="shared" si="520"/>
        <v/>
      </c>
      <c r="AH1699" t="str" cm="1">
        <f t="array" aca="1" ref="AH1699" ca="1">IFERROR(INDIRECT("$ag"&amp;S1699),"")</f>
        <v/>
      </c>
      <c r="AI1699" t="e" cm="1">
        <f t="array" aca="1" ref="AI1699" ca="1">INDIRECT("O"&amp;S1699)</f>
        <v>#VALUE!</v>
      </c>
      <c r="AJ1699" t="str">
        <f t="shared" si="521"/>
        <v/>
      </c>
    </row>
    <row r="1700" spans="1:36" ht="16.5" customHeight="1">
      <c r="A1700" s="129"/>
      <c r="B1700" s="134"/>
      <c r="C1700" s="135"/>
      <c r="D1700" s="146"/>
      <c r="E1700" s="146"/>
      <c r="F1700" s="135"/>
      <c r="G1700" s="147"/>
      <c r="H1700" s="147"/>
      <c r="I1700" s="147"/>
      <c r="J1700" s="147"/>
      <c r="K1700" s="38"/>
      <c r="L1700" s="143"/>
      <c r="M1700" s="143"/>
      <c r="N1700" s="61"/>
      <c r="O1700" s="314"/>
      <c r="Q1700" t="str">
        <f t="shared" si="516"/>
        <v/>
      </c>
      <c r="S1700" t="e">
        <f t="shared" ca="1" si="525"/>
        <v>#VALUE!</v>
      </c>
      <c r="T1700" t="e">
        <f t="shared" ca="1" si="522"/>
        <v>#VALUE!</v>
      </c>
      <c r="U1700">
        <f t="shared" si="526"/>
        <v>1632</v>
      </c>
      <c r="V1700">
        <v>136.416666666677</v>
      </c>
      <c r="W1700">
        <f t="shared" si="529"/>
        <v>136</v>
      </c>
      <c r="X1700" t="str" cm="1">
        <f t="array" aca="1" ref="X1700" ca="1">IFERROR(INDEX('PC&amp;PD'!$A$1:$AS$19,ROW('PC&amp;PD'!$A$19),MATCH(INDIRECT(T1700),'PC&amp;PD'!$A$1:$AS$1,0)),"")</f>
        <v/>
      </c>
      <c r="AA1700" t="str">
        <f t="shared" si="517"/>
        <v/>
      </c>
      <c r="AB1700" t="str">
        <f t="shared" si="518"/>
        <v/>
      </c>
      <c r="AC1700" t="e">
        <f t="shared" ca="1" si="519"/>
        <v>#VALUE!</v>
      </c>
      <c r="AD1700" t="str" cm="1">
        <f t="array" aca="1" ref="AD1700" ca="1">IFERROR(IF((LEFT(INDIRECT("$F"&amp;$S1700),4))="GOTS",IF($G1700="Organic","GOTS_Organic_raw",(IF($G1700="Responsible","GOTS_Responsible",(IF($G1700="No Attribute (Conventional)","GOTS_conventional",(IF($G1700="Recycled Pre/Post-Consumer","GOTS_pre_post",(IF($G1700="In-Conversion","GOTS_in_conversion",(IF($G1700="Sustainably Sourced","Sustainably_sourced",(IF($G1700="Recycled pre-consumer organic","GOTS_recycled_organic",""))))))))))))),IF($G1700="Organic","Organic",(IF($G1700="Responsible","Responsible",(IF($G1700="No Attribute (Conventional)","No_Attribute_Conventional",(IF($G1700="Recycled Pre/Post-Consumer","Recycled_Pre_Post_Consumer",(IF($G1700="In-Conversion","In_Conversion",(IF($G1700="Recycled Pre-Consumer","Recycled_Pre_Consumer",(IF($G1700="Recycled Post-Consumer","Recycled_Post_Consumer",(IF($G1700="Sustainably Sourced","Sustainably_sourced",(IF($G1700="Recycled pre-consumer organic","GOTS_recycled_organic","")))))))))))))))))),"")</f>
        <v/>
      </c>
      <c r="AE1700" t="e" cm="1">
        <f t="array" aca="1" ref="AE1700" ca="1">IF($I1700="",IF(INDIRECT("$F"&amp;$S1700)="","",IF(LEFT(INDIRECT("$F"&amp;$S1700),3)="GRS","GRS_RCS_RM",IF((LEFT(INDIRECT("$F"&amp;$S1700),3))="RCS","GRS_RCS_RM",IF(INDIRECT("$F"&amp;$S1700)="OCS (No Label)","OCS_Conversion_RM",IF(LEFT(INDIRECT("$F"&amp;$S1700),3)="OCS","OCS_RM",IF(RIGHT(INDIRECT("$F"&amp;$S1700),10)="conversion","GOTS_RM_conversion",IF((LEFT(INDIRECT("$F"&amp;$S1700),4))="GOTS","GOTS_RM","Responsible_RM"))))))),"DELETERM")</f>
        <v>#VALUE!</v>
      </c>
      <c r="AF1700" t="e" cm="1">
        <f t="array" aca="1" ref="AF1700" ca="1">IF($S1700="","",INDIRECT("$Z"&amp;$S1700))</f>
        <v>#VALUE!</v>
      </c>
      <c r="AG1700" t="str">
        <f t="shared" si="520"/>
        <v/>
      </c>
      <c r="AH1700" t="str" cm="1">
        <f t="array" aca="1" ref="AH1700" ca="1">IFERROR(INDIRECT("$ag"&amp;S1700),"")</f>
        <v/>
      </c>
      <c r="AI1700" t="e" cm="1">
        <f t="array" aca="1" ref="AI1700" ca="1">INDIRECT("O"&amp;S1700)</f>
        <v>#VALUE!</v>
      </c>
      <c r="AJ1700" t="str">
        <f t="shared" si="521"/>
        <v/>
      </c>
    </row>
    <row r="1701" spans="1:36" ht="16.5" customHeight="1">
      <c r="A1701" s="130"/>
      <c r="B1701" s="136"/>
      <c r="C1701" s="137"/>
      <c r="D1701" s="146"/>
      <c r="E1701" s="146"/>
      <c r="F1701" s="137"/>
      <c r="G1701" s="147"/>
      <c r="H1701" s="147"/>
      <c r="I1701" s="147"/>
      <c r="J1701" s="147"/>
      <c r="K1701" s="38"/>
      <c r="L1701" s="144"/>
      <c r="M1701" s="144"/>
      <c r="N1701" s="61"/>
      <c r="O1701" s="314"/>
      <c r="Q1701" t="str">
        <f t="shared" si="516"/>
        <v/>
      </c>
      <c r="S1701" t="e">
        <f t="shared" ca="1" si="525"/>
        <v>#VALUE!</v>
      </c>
      <c r="T1701" t="e">
        <f t="shared" ca="1" si="522"/>
        <v>#VALUE!</v>
      </c>
      <c r="U1701">
        <f t="shared" si="526"/>
        <v>1632</v>
      </c>
      <c r="V1701">
        <v>136.500000000011</v>
      </c>
      <c r="W1701">
        <f t="shared" si="529"/>
        <v>136</v>
      </c>
      <c r="X1701" t="str" cm="1">
        <f t="array" aca="1" ref="X1701" ca="1">IFERROR(INDEX('PC&amp;PD'!$A$1:$AS$19,ROW('PC&amp;PD'!$A$19),MATCH(INDIRECT(T1701),'PC&amp;PD'!$A$1:$AS$1,0)),"")</f>
        <v/>
      </c>
      <c r="AA1701" t="str">
        <f t="shared" si="517"/>
        <v/>
      </c>
      <c r="AB1701" t="str">
        <f t="shared" si="518"/>
        <v/>
      </c>
      <c r="AC1701" t="e">
        <f t="shared" ca="1" si="519"/>
        <v>#VALUE!</v>
      </c>
      <c r="AD1701" t="str" cm="1">
        <f t="array" aca="1" ref="AD1701" ca="1">IFERROR(IF((LEFT(INDIRECT("$F"&amp;$S1701),4))="GOTS",IF($G1701="Organic","GOTS_Organic_raw",(IF($G1701="Responsible","GOTS_Responsible",(IF($G1701="No Attribute (Conventional)","GOTS_conventional",(IF($G1701="Recycled Pre/Post-Consumer","GOTS_pre_post",(IF($G1701="In-Conversion","GOTS_in_conversion",(IF($G1701="Sustainably Sourced","Sustainably_sourced",(IF($G1701="Recycled pre-consumer organic","GOTS_recycled_organic",""))))))))))))),IF($G1701="Organic","Organic",(IF($G1701="Responsible","Responsible",(IF($G1701="No Attribute (Conventional)","No_Attribute_Conventional",(IF($G1701="Recycled Pre/Post-Consumer","Recycled_Pre_Post_Consumer",(IF($G1701="In-Conversion","In_Conversion",(IF($G1701="Recycled Pre-Consumer","Recycled_Pre_Consumer",(IF($G1701="Recycled Post-Consumer","Recycled_Post_Consumer",(IF($G1701="Sustainably Sourced","Sustainably_sourced",(IF($G1701="Recycled pre-consumer organic","GOTS_recycled_organic","")))))))))))))))))),"")</f>
        <v/>
      </c>
      <c r="AE1701" t="e" cm="1">
        <f t="array" aca="1" ref="AE1701" ca="1">IF($I1701="",IF(INDIRECT("$F"&amp;$S1701)="","",IF(LEFT(INDIRECT("$F"&amp;$S1701),3)="GRS","GRS_RCS_RM",IF((LEFT(INDIRECT("$F"&amp;$S1701),3))="RCS","GRS_RCS_RM",IF(INDIRECT("$F"&amp;$S1701)="OCS (No Label)","OCS_Conversion_RM",IF(LEFT(INDIRECT("$F"&amp;$S1701),3)="OCS","OCS_RM",IF(RIGHT(INDIRECT("$F"&amp;$S1701),10)="conversion","GOTS_RM_conversion",IF((LEFT(INDIRECT("$F"&amp;$S1701),4))="GOTS","GOTS_RM","Responsible_RM"))))))),"DELETERM")</f>
        <v>#VALUE!</v>
      </c>
      <c r="AF1701" t="e" cm="1">
        <f t="array" aca="1" ref="AF1701" ca="1">IF($S1701="","",INDIRECT("$Z"&amp;$S1701))</f>
        <v>#VALUE!</v>
      </c>
      <c r="AG1701" t="str">
        <f t="shared" si="520"/>
        <v/>
      </c>
      <c r="AH1701" t="str" cm="1">
        <f t="array" aca="1" ref="AH1701" ca="1">IFERROR(INDIRECT("$ag"&amp;S1701),"")</f>
        <v/>
      </c>
      <c r="AI1701" t="e" cm="1">
        <f t="array" aca="1" ref="AI1701" ca="1">INDIRECT("O"&amp;S1701)</f>
        <v>#VALUE!</v>
      </c>
      <c r="AJ1701" t="str">
        <f t="shared" si="521"/>
        <v/>
      </c>
    </row>
    <row r="1702" spans="1:36" ht="16.5" customHeight="1">
      <c r="A1702" s="130"/>
      <c r="B1702" s="136"/>
      <c r="C1702" s="137"/>
      <c r="D1702" s="146"/>
      <c r="E1702" s="146"/>
      <c r="F1702" s="137"/>
      <c r="G1702" s="147"/>
      <c r="H1702" s="147"/>
      <c r="I1702" s="147"/>
      <c r="J1702" s="147"/>
      <c r="K1702" s="38"/>
      <c r="L1702" s="144"/>
      <c r="M1702" s="144"/>
      <c r="N1702" s="61"/>
      <c r="O1702" s="314"/>
      <c r="Q1702" t="str">
        <f t="shared" si="516"/>
        <v/>
      </c>
      <c r="S1702" t="e">
        <f t="shared" ca="1" si="525"/>
        <v>#VALUE!</v>
      </c>
      <c r="T1702" t="e">
        <f t="shared" ca="1" si="522"/>
        <v>#VALUE!</v>
      </c>
      <c r="U1702">
        <f t="shared" si="526"/>
        <v>1632</v>
      </c>
      <c r="V1702">
        <v>136.583333333344</v>
      </c>
      <c r="W1702">
        <f t="shared" si="529"/>
        <v>136</v>
      </c>
      <c r="X1702" t="str" cm="1">
        <f t="array" aca="1" ref="X1702" ca="1">IFERROR(INDEX('PC&amp;PD'!$A$1:$AS$19,ROW('PC&amp;PD'!$A$19),MATCH(INDIRECT(T1702),'PC&amp;PD'!$A$1:$AS$1,0)),"")</f>
        <v/>
      </c>
      <c r="AA1702" t="str">
        <f t="shared" si="517"/>
        <v/>
      </c>
      <c r="AB1702" t="str">
        <f t="shared" si="518"/>
        <v/>
      </c>
      <c r="AC1702" t="e">
        <f t="shared" ca="1" si="519"/>
        <v>#VALUE!</v>
      </c>
      <c r="AD1702" t="str" cm="1">
        <f t="array" aca="1" ref="AD1702" ca="1">IFERROR(IF((LEFT(INDIRECT("$F"&amp;$S1702),4))="GOTS",IF($G1702="Organic","GOTS_Organic_raw",(IF($G1702="Responsible","GOTS_Responsible",(IF($G1702="No Attribute (Conventional)","GOTS_conventional",(IF($G1702="Recycled Pre/Post-Consumer","GOTS_pre_post",(IF($G1702="In-Conversion","GOTS_in_conversion",(IF($G1702="Sustainably Sourced","Sustainably_sourced",(IF($G1702="Recycled pre-consumer organic","GOTS_recycled_organic",""))))))))))))),IF($G1702="Organic","Organic",(IF($G1702="Responsible","Responsible",(IF($G1702="No Attribute (Conventional)","No_Attribute_Conventional",(IF($G1702="Recycled Pre/Post-Consumer","Recycled_Pre_Post_Consumer",(IF($G1702="In-Conversion","In_Conversion",(IF($G1702="Recycled Pre-Consumer","Recycled_Pre_Consumer",(IF($G1702="Recycled Post-Consumer","Recycled_Post_Consumer",(IF($G1702="Sustainably Sourced","Sustainably_sourced",(IF($G1702="Recycled pre-consumer organic","GOTS_recycled_organic","")))))))))))))))))),"")</f>
        <v/>
      </c>
      <c r="AE1702" t="e" cm="1">
        <f t="array" aca="1" ref="AE1702" ca="1">IF($I1702="",IF(INDIRECT("$F"&amp;$S1702)="","",IF(LEFT(INDIRECT("$F"&amp;$S1702),3)="GRS","GRS_RCS_RM",IF((LEFT(INDIRECT("$F"&amp;$S1702),3))="RCS","GRS_RCS_RM",IF(INDIRECT("$F"&amp;$S1702)="OCS (No Label)","OCS_Conversion_RM",IF(LEFT(INDIRECT("$F"&amp;$S1702),3)="OCS","OCS_RM",IF(RIGHT(INDIRECT("$F"&amp;$S1702),10)="conversion","GOTS_RM_conversion",IF((LEFT(INDIRECT("$F"&amp;$S1702),4))="GOTS","GOTS_RM","Responsible_RM"))))))),"DELETERM")</f>
        <v>#VALUE!</v>
      </c>
      <c r="AF1702" t="e" cm="1">
        <f t="array" aca="1" ref="AF1702" ca="1">IF($S1702="","",INDIRECT("$Z"&amp;$S1702))</f>
        <v>#VALUE!</v>
      </c>
      <c r="AG1702" t="str">
        <f t="shared" si="520"/>
        <v/>
      </c>
      <c r="AH1702" t="str" cm="1">
        <f t="array" aca="1" ref="AH1702" ca="1">IFERROR(INDIRECT("$ag"&amp;S1702),"")</f>
        <v/>
      </c>
      <c r="AI1702" t="e" cm="1">
        <f t="array" aca="1" ref="AI1702" ca="1">INDIRECT("O"&amp;S1702)</f>
        <v>#VALUE!</v>
      </c>
      <c r="AJ1702" t="str">
        <f t="shared" si="521"/>
        <v/>
      </c>
    </row>
    <row r="1703" spans="1:36" ht="16.5" customHeight="1">
      <c r="A1703" s="130"/>
      <c r="B1703" s="136"/>
      <c r="C1703" s="137"/>
      <c r="D1703" s="146"/>
      <c r="E1703" s="146"/>
      <c r="F1703" s="137"/>
      <c r="G1703" s="147"/>
      <c r="H1703" s="147"/>
      <c r="I1703" s="147"/>
      <c r="J1703" s="147"/>
      <c r="K1703" s="38"/>
      <c r="L1703" s="144"/>
      <c r="M1703" s="144"/>
      <c r="N1703" s="61"/>
      <c r="O1703" s="314"/>
      <c r="Q1703" t="str">
        <f t="shared" si="516"/>
        <v/>
      </c>
      <c r="S1703" t="e">
        <f t="shared" ca="1" si="525"/>
        <v>#VALUE!</v>
      </c>
      <c r="T1703" t="e">
        <f t="shared" ca="1" si="522"/>
        <v>#VALUE!</v>
      </c>
      <c r="U1703">
        <f t="shared" si="526"/>
        <v>1632</v>
      </c>
      <c r="V1703">
        <v>136.666666666677</v>
      </c>
      <c r="W1703">
        <f t="shared" si="529"/>
        <v>136</v>
      </c>
      <c r="X1703" t="str" cm="1">
        <f t="array" aca="1" ref="X1703" ca="1">IFERROR(INDEX('PC&amp;PD'!$A$1:$AS$19,ROW('PC&amp;PD'!$A$19),MATCH(INDIRECT(T1703),'PC&amp;PD'!$A$1:$AS$1,0)),"")</f>
        <v/>
      </c>
      <c r="AA1703" t="str">
        <f t="shared" si="517"/>
        <v/>
      </c>
      <c r="AB1703" t="str">
        <f t="shared" si="518"/>
        <v/>
      </c>
      <c r="AC1703" t="e">
        <f t="shared" ca="1" si="519"/>
        <v>#VALUE!</v>
      </c>
      <c r="AD1703" t="str" cm="1">
        <f t="array" aca="1" ref="AD1703" ca="1">IFERROR(IF((LEFT(INDIRECT("$F"&amp;$S1703),4))="GOTS",IF($G1703="Organic","GOTS_Organic_raw",(IF($G1703="Responsible","GOTS_Responsible",(IF($G1703="No Attribute (Conventional)","GOTS_conventional",(IF($G1703="Recycled Pre/Post-Consumer","GOTS_pre_post",(IF($G1703="In-Conversion","GOTS_in_conversion",(IF($G1703="Sustainably Sourced","Sustainably_sourced",(IF($G1703="Recycled pre-consumer organic","GOTS_recycled_organic",""))))))))))))),IF($G1703="Organic","Organic",(IF($G1703="Responsible","Responsible",(IF($G1703="No Attribute (Conventional)","No_Attribute_Conventional",(IF($G1703="Recycled Pre/Post-Consumer","Recycled_Pre_Post_Consumer",(IF($G1703="In-Conversion","In_Conversion",(IF($G1703="Recycled Pre-Consumer","Recycled_Pre_Consumer",(IF($G1703="Recycled Post-Consumer","Recycled_Post_Consumer",(IF($G1703="Sustainably Sourced","Sustainably_sourced",(IF($G1703="Recycled pre-consumer organic","GOTS_recycled_organic","")))))))))))))))))),"")</f>
        <v/>
      </c>
      <c r="AE1703" t="e" cm="1">
        <f t="array" aca="1" ref="AE1703" ca="1">IF($I1703="",IF(INDIRECT("$F"&amp;$S1703)="","",IF(LEFT(INDIRECT("$F"&amp;$S1703),3)="GRS","GRS_RCS_RM",IF((LEFT(INDIRECT("$F"&amp;$S1703),3))="RCS","GRS_RCS_RM",IF(INDIRECT("$F"&amp;$S1703)="OCS (No Label)","OCS_Conversion_RM",IF(LEFT(INDIRECT("$F"&amp;$S1703),3)="OCS","OCS_RM",IF(RIGHT(INDIRECT("$F"&amp;$S1703),10)="conversion","GOTS_RM_conversion",IF((LEFT(INDIRECT("$F"&amp;$S1703),4))="GOTS","GOTS_RM","Responsible_RM"))))))),"DELETERM")</f>
        <v>#VALUE!</v>
      </c>
      <c r="AF1703" t="e" cm="1">
        <f t="array" aca="1" ref="AF1703" ca="1">IF($S1703="","",INDIRECT("$Z"&amp;$S1703))</f>
        <v>#VALUE!</v>
      </c>
      <c r="AG1703" t="str">
        <f t="shared" si="520"/>
        <v/>
      </c>
      <c r="AH1703" t="str" cm="1">
        <f t="array" aca="1" ref="AH1703" ca="1">IFERROR(INDIRECT("$ag"&amp;S1703),"")</f>
        <v/>
      </c>
      <c r="AI1703" t="e" cm="1">
        <f t="array" aca="1" ref="AI1703" ca="1">INDIRECT("O"&amp;S1703)</f>
        <v>#VALUE!</v>
      </c>
      <c r="AJ1703" t="str">
        <f t="shared" si="521"/>
        <v/>
      </c>
    </row>
    <row r="1704" spans="1:36" ht="16.5" customHeight="1">
      <c r="A1704" s="130"/>
      <c r="B1704" s="136"/>
      <c r="C1704" s="137"/>
      <c r="D1704" s="146"/>
      <c r="E1704" s="146"/>
      <c r="F1704" s="137"/>
      <c r="G1704" s="147"/>
      <c r="H1704" s="147"/>
      <c r="I1704" s="147"/>
      <c r="J1704" s="147"/>
      <c r="K1704" s="38"/>
      <c r="L1704" s="144"/>
      <c r="M1704" s="144"/>
      <c r="N1704" s="61"/>
      <c r="O1704" s="314"/>
      <c r="Q1704" t="str">
        <f t="shared" si="516"/>
        <v/>
      </c>
      <c r="S1704" t="e">
        <f t="shared" ca="1" si="525"/>
        <v>#VALUE!</v>
      </c>
      <c r="T1704" t="e">
        <f t="shared" ca="1" si="522"/>
        <v>#VALUE!</v>
      </c>
      <c r="U1704">
        <f t="shared" si="526"/>
        <v>1632</v>
      </c>
      <c r="V1704">
        <v>136.750000000011</v>
      </c>
      <c r="W1704">
        <f t="shared" si="529"/>
        <v>136</v>
      </c>
      <c r="X1704" t="str" cm="1">
        <f t="array" aca="1" ref="X1704" ca="1">IFERROR(INDEX('PC&amp;PD'!$A$1:$AS$19,ROW('PC&amp;PD'!$A$19),MATCH(INDIRECT(T1704),'PC&amp;PD'!$A$1:$AS$1,0)),"")</f>
        <v/>
      </c>
      <c r="AA1704" t="str">
        <f t="shared" si="517"/>
        <v/>
      </c>
      <c r="AB1704" t="str">
        <f t="shared" si="518"/>
        <v/>
      </c>
      <c r="AC1704" t="e">
        <f t="shared" ca="1" si="519"/>
        <v>#VALUE!</v>
      </c>
      <c r="AD1704" t="str" cm="1">
        <f t="array" aca="1" ref="AD1704" ca="1">IFERROR(IF((LEFT(INDIRECT("$F"&amp;$S1704),4))="GOTS",IF($G1704="Organic","GOTS_Organic_raw",(IF($G1704="Responsible","GOTS_Responsible",(IF($G1704="No Attribute (Conventional)","GOTS_conventional",(IF($G1704="Recycled Pre/Post-Consumer","GOTS_pre_post",(IF($G1704="In-Conversion","GOTS_in_conversion",(IF($G1704="Sustainably Sourced","Sustainably_sourced",(IF($G1704="Recycled pre-consumer organic","GOTS_recycled_organic",""))))))))))))),IF($G1704="Organic","Organic",(IF($G1704="Responsible","Responsible",(IF($G1704="No Attribute (Conventional)","No_Attribute_Conventional",(IF($G1704="Recycled Pre/Post-Consumer","Recycled_Pre_Post_Consumer",(IF($G1704="In-Conversion","In_Conversion",(IF($G1704="Recycled Pre-Consumer","Recycled_Pre_Consumer",(IF($G1704="Recycled Post-Consumer","Recycled_Post_Consumer",(IF($G1704="Sustainably Sourced","Sustainably_sourced",(IF($G1704="Recycled pre-consumer organic","GOTS_recycled_organic","")))))))))))))))))),"")</f>
        <v/>
      </c>
      <c r="AE1704" t="e" cm="1">
        <f t="array" aca="1" ref="AE1704" ca="1">IF($I1704="",IF(INDIRECT("$F"&amp;$S1704)="","",IF(LEFT(INDIRECT("$F"&amp;$S1704),3)="GRS","GRS_RCS_RM",IF((LEFT(INDIRECT("$F"&amp;$S1704),3))="RCS","GRS_RCS_RM",IF(INDIRECT("$F"&amp;$S1704)="OCS (No Label)","OCS_Conversion_RM",IF(LEFT(INDIRECT("$F"&amp;$S1704),3)="OCS","OCS_RM",IF(RIGHT(INDIRECT("$F"&amp;$S1704),10)="conversion","GOTS_RM_conversion",IF((LEFT(INDIRECT("$F"&amp;$S1704),4))="GOTS","GOTS_RM","Responsible_RM"))))))),"DELETERM")</f>
        <v>#VALUE!</v>
      </c>
      <c r="AF1704" t="e" cm="1">
        <f t="array" aca="1" ref="AF1704" ca="1">IF($S1704="","",INDIRECT("$Z"&amp;$S1704))</f>
        <v>#VALUE!</v>
      </c>
      <c r="AG1704" t="str">
        <f t="shared" si="520"/>
        <v/>
      </c>
      <c r="AH1704" t="str" cm="1">
        <f t="array" aca="1" ref="AH1704" ca="1">IFERROR(INDIRECT("$ag"&amp;S1704),"")</f>
        <v/>
      </c>
      <c r="AI1704" t="e" cm="1">
        <f t="array" aca="1" ref="AI1704" ca="1">INDIRECT("O"&amp;S1704)</f>
        <v>#VALUE!</v>
      </c>
      <c r="AJ1704" t="str">
        <f t="shared" si="521"/>
        <v/>
      </c>
    </row>
    <row r="1705" spans="1:36" ht="16.5" customHeight="1">
      <c r="A1705" s="130"/>
      <c r="B1705" s="136"/>
      <c r="C1705" s="137"/>
      <c r="D1705" s="146"/>
      <c r="E1705" s="146"/>
      <c r="F1705" s="137"/>
      <c r="G1705" s="147"/>
      <c r="H1705" s="147"/>
      <c r="I1705" s="147"/>
      <c r="J1705" s="147"/>
      <c r="K1705" s="38"/>
      <c r="L1705" s="144"/>
      <c r="M1705" s="144"/>
      <c r="N1705" s="61"/>
      <c r="O1705" s="314"/>
      <c r="Q1705" t="str">
        <f t="shared" si="516"/>
        <v/>
      </c>
      <c r="S1705" t="e">
        <f t="shared" ca="1" si="525"/>
        <v>#VALUE!</v>
      </c>
      <c r="T1705" t="e">
        <f t="shared" ca="1" si="522"/>
        <v>#VALUE!</v>
      </c>
      <c r="U1705">
        <f t="shared" si="526"/>
        <v>1632</v>
      </c>
      <c r="V1705">
        <v>136.833333333344</v>
      </c>
      <c r="W1705">
        <f t="shared" si="529"/>
        <v>136</v>
      </c>
      <c r="X1705" t="str" cm="1">
        <f t="array" aca="1" ref="X1705" ca="1">IFERROR(INDEX('PC&amp;PD'!$A$1:$AS$19,ROW('PC&amp;PD'!$A$19),MATCH(INDIRECT(T1705),'PC&amp;PD'!$A$1:$AS$1,0)),"")</f>
        <v/>
      </c>
      <c r="AA1705" t="str">
        <f t="shared" si="517"/>
        <v/>
      </c>
      <c r="AB1705" t="str">
        <f t="shared" si="518"/>
        <v/>
      </c>
      <c r="AC1705" t="e">
        <f t="shared" ca="1" si="519"/>
        <v>#VALUE!</v>
      </c>
      <c r="AD1705" t="str" cm="1">
        <f t="array" aca="1" ref="AD1705" ca="1">IFERROR(IF((LEFT(INDIRECT("$F"&amp;$S1705),4))="GOTS",IF($G1705="Organic","GOTS_Organic_raw",(IF($G1705="Responsible","GOTS_Responsible",(IF($G1705="No Attribute (Conventional)","GOTS_conventional",(IF($G1705="Recycled Pre/Post-Consumer","GOTS_pre_post",(IF($G1705="In-Conversion","GOTS_in_conversion",(IF($G1705="Sustainably Sourced","Sustainably_sourced",(IF($G1705="Recycled pre-consumer organic","GOTS_recycled_organic",""))))))))))))),IF($G1705="Organic","Organic",(IF($G1705="Responsible","Responsible",(IF($G1705="No Attribute (Conventional)","No_Attribute_Conventional",(IF($G1705="Recycled Pre/Post-Consumer","Recycled_Pre_Post_Consumer",(IF($G1705="In-Conversion","In_Conversion",(IF($G1705="Recycled Pre-Consumer","Recycled_Pre_Consumer",(IF($G1705="Recycled Post-Consumer","Recycled_Post_Consumer",(IF($G1705="Sustainably Sourced","Sustainably_sourced",(IF($G1705="Recycled pre-consumer organic","GOTS_recycled_organic","")))))))))))))))))),"")</f>
        <v/>
      </c>
      <c r="AE1705" t="e" cm="1">
        <f t="array" aca="1" ref="AE1705" ca="1">IF($I1705="",IF(INDIRECT("$F"&amp;$S1705)="","",IF(LEFT(INDIRECT("$F"&amp;$S1705),3)="GRS","GRS_RCS_RM",IF((LEFT(INDIRECT("$F"&amp;$S1705),3))="RCS","GRS_RCS_RM",IF(INDIRECT("$F"&amp;$S1705)="OCS (No Label)","OCS_Conversion_RM",IF(LEFT(INDIRECT("$F"&amp;$S1705),3)="OCS","OCS_RM",IF(RIGHT(INDIRECT("$F"&amp;$S1705),10)="conversion","GOTS_RM_conversion",IF((LEFT(INDIRECT("$F"&amp;$S1705),4))="GOTS","GOTS_RM","Responsible_RM"))))))),"DELETERM")</f>
        <v>#VALUE!</v>
      </c>
      <c r="AF1705" t="e" cm="1">
        <f t="array" aca="1" ref="AF1705" ca="1">IF($S1705="","",INDIRECT("$Z"&amp;$S1705))</f>
        <v>#VALUE!</v>
      </c>
      <c r="AG1705" t="str">
        <f t="shared" si="520"/>
        <v/>
      </c>
      <c r="AH1705" t="str" cm="1">
        <f t="array" aca="1" ref="AH1705" ca="1">IFERROR(INDIRECT("$ag"&amp;S1705),"")</f>
        <v/>
      </c>
      <c r="AI1705" t="e" cm="1">
        <f t="array" aca="1" ref="AI1705" ca="1">INDIRECT("O"&amp;S1705)</f>
        <v>#VALUE!</v>
      </c>
      <c r="AJ1705" t="str">
        <f t="shared" si="521"/>
        <v/>
      </c>
    </row>
    <row r="1706" spans="1:36" ht="16.5" customHeight="1" thickBot="1">
      <c r="A1706" s="131"/>
      <c r="B1706" s="138"/>
      <c r="C1706" s="139"/>
      <c r="D1706" s="148"/>
      <c r="E1706" s="148"/>
      <c r="F1706" s="139"/>
      <c r="G1706" s="149"/>
      <c r="H1706" s="149"/>
      <c r="I1706" s="149"/>
      <c r="J1706" s="149"/>
      <c r="K1706" s="39"/>
      <c r="L1706" s="145"/>
      <c r="M1706" s="145"/>
      <c r="N1706" s="62"/>
      <c r="O1706" s="315"/>
      <c r="Q1706" t="str">
        <f t="shared" si="516"/>
        <v/>
      </c>
      <c r="S1706" t="e">
        <f t="shared" ca="1" si="525"/>
        <v>#VALUE!</v>
      </c>
      <c r="T1706" t="e">
        <f t="shared" ca="1" si="522"/>
        <v>#VALUE!</v>
      </c>
      <c r="U1706">
        <f t="shared" si="526"/>
        <v>1632</v>
      </c>
      <c r="V1706">
        <v>136.916666666677</v>
      </c>
      <c r="W1706">
        <f t="shared" si="529"/>
        <v>136</v>
      </c>
      <c r="X1706" t="str" cm="1">
        <f t="array" aca="1" ref="X1706" ca="1">IFERROR(INDEX('PC&amp;PD'!$A$1:$AS$19,ROW('PC&amp;PD'!$A$19),MATCH(INDIRECT(T1706),'PC&amp;PD'!$A$1:$AS$1,0)),"")</f>
        <v/>
      </c>
      <c r="AA1706" t="str">
        <f t="shared" si="517"/>
        <v/>
      </c>
      <c r="AB1706" t="str">
        <f t="shared" si="518"/>
        <v/>
      </c>
      <c r="AC1706" t="e">
        <f t="shared" ca="1" si="519"/>
        <v>#VALUE!</v>
      </c>
      <c r="AD1706" t="str" cm="1">
        <f t="array" aca="1" ref="AD1706" ca="1">IFERROR(IF((LEFT(INDIRECT("$F"&amp;$S1706),4))="GOTS",IF($G1706="Organic","GOTS_Organic_raw",(IF($G1706="Responsible","GOTS_Responsible",(IF($G1706="No Attribute (Conventional)","GOTS_conventional",(IF($G1706="Recycled Pre/Post-Consumer","GOTS_pre_post",(IF($G1706="In-Conversion","GOTS_in_conversion",(IF($G1706="Sustainably Sourced","Sustainably_sourced",(IF($G1706="Recycled pre-consumer organic","GOTS_recycled_organic",""))))))))))))),IF($G1706="Organic","Organic",(IF($G1706="Responsible","Responsible",(IF($G1706="No Attribute (Conventional)","No_Attribute_Conventional",(IF($G1706="Recycled Pre/Post-Consumer","Recycled_Pre_Post_Consumer",(IF($G1706="In-Conversion","In_Conversion",(IF($G1706="Recycled Pre-Consumer","Recycled_Pre_Consumer",(IF($G1706="Recycled Post-Consumer","Recycled_Post_Consumer",(IF($G1706="Sustainably Sourced","Sustainably_sourced",(IF($G1706="Recycled pre-consumer organic","GOTS_recycled_organic","")))))))))))))))))),"")</f>
        <v/>
      </c>
      <c r="AE1706" t="e" cm="1">
        <f t="array" aca="1" ref="AE1706" ca="1">IF($I1706="",IF(INDIRECT("$F"&amp;$S1706)="","",IF(LEFT(INDIRECT("$F"&amp;$S1706),3)="GRS","GRS_RCS_RM",IF((LEFT(INDIRECT("$F"&amp;$S1706),3))="RCS","GRS_RCS_RM",IF(INDIRECT("$F"&amp;$S1706)="OCS (No Label)","OCS_Conversion_RM",IF(LEFT(INDIRECT("$F"&amp;$S1706),3)="OCS","OCS_RM",IF(RIGHT(INDIRECT("$F"&amp;$S1706),10)="conversion","GOTS_RM_conversion",IF((LEFT(INDIRECT("$F"&amp;$S1706),4))="GOTS","GOTS_RM","Responsible_RM"))))))),"DELETERM")</f>
        <v>#VALUE!</v>
      </c>
      <c r="AF1706" t="e" cm="1">
        <f t="array" aca="1" ref="AF1706" ca="1">IF($S1706="","",INDIRECT("$Z"&amp;$S1706))</f>
        <v>#VALUE!</v>
      </c>
      <c r="AG1706" t="str">
        <f t="shared" si="520"/>
        <v/>
      </c>
      <c r="AH1706" t="str" cm="1">
        <f t="array" aca="1" ref="AH1706" ca="1">IFERROR(INDIRECT("$ag"&amp;S1706),"")</f>
        <v/>
      </c>
      <c r="AI1706" t="e" cm="1">
        <f t="array" aca="1" ref="AI1706" ca="1">INDIRECT("O"&amp;S1706)</f>
        <v>#VALUE!</v>
      </c>
      <c r="AJ1706" t="str">
        <f t="shared" si="521"/>
        <v/>
      </c>
    </row>
    <row r="1707" spans="1:36" ht="16.5" customHeight="1">
      <c r="A1707" s="128" t="str">
        <f>IF(B1707="","",COUNTA($B$63:$B1707))</f>
        <v/>
      </c>
      <c r="B1707" s="132"/>
      <c r="C1707" s="133"/>
      <c r="D1707" s="140"/>
      <c r="E1707" s="140"/>
      <c r="F1707" s="133"/>
      <c r="G1707" s="141"/>
      <c r="H1707" s="141"/>
      <c r="I1707" s="141"/>
      <c r="J1707" s="141"/>
      <c r="K1707" s="37"/>
      <c r="L1707" s="142" t="str">
        <f>IF(R1707="","",LEFT(R1707,LEN(R1707)-2))</f>
        <v/>
      </c>
      <c r="M1707" s="142"/>
      <c r="N1707" s="60"/>
      <c r="O1707" s="313"/>
      <c r="Q1707" t="str">
        <f t="shared" si="516"/>
        <v/>
      </c>
      <c r="R1707" t="str">
        <f t="shared" ref="R1707" si="532">CONCATENATE($Q1707,Q1708,Q1709,Q1710,Q1711,Q1712,$Q1713,$Q1714,$Q1715,$Q1716,$Q1717,$Q1718)</f>
        <v/>
      </c>
      <c r="S1707" t="e">
        <f t="shared" ca="1" si="525"/>
        <v>#VALUE!</v>
      </c>
      <c r="T1707" t="e">
        <f t="shared" ca="1" si="522"/>
        <v>#VALUE!</v>
      </c>
      <c r="U1707">
        <f t="shared" si="526"/>
        <v>1644</v>
      </c>
      <c r="V1707">
        <v>137.000000000011</v>
      </c>
      <c r="W1707">
        <f t="shared" si="529"/>
        <v>137</v>
      </c>
      <c r="X1707" t="str" cm="1">
        <f t="array" aca="1" ref="X1707" ca="1">IFERROR(INDEX('PC&amp;PD'!$A$1:$AS$19,ROW('PC&amp;PD'!$A$19),MATCH(INDIRECT(T1707),'PC&amp;PD'!$A$1:$AS$1,0)),"")</f>
        <v/>
      </c>
      <c r="Z1707" t="str">
        <f t="shared" ref="Z1707" si="533">IFERROR(IF($F1707="OCS 100","OCS (OCS 100)",IF($F1707="OCS Blended","OCS (OCS Blended)",IF($F1707="OCS (No Label)","OCS (No Label)",IF($F1707="RCS 100","RCS (RCS 100)",IF($F1707="RCS Blended","RCS (RCS Blended)",IF($F1707="GRS","GRS (GRS)",IF($F1707="GRS (No Label)", "GRS (No Label)",IF($F1707="RDS","RDS (RDS)",IF($F1707="RWS","RWS (RWS)",IF($F1707="RAS","RAS (RAS)",IF($F1707="RMS","RMS (RMS)",IF($F1707="GOTS Organic","GOTS (Organic)",IF($F1707="GOTS Made with organic","GOTS (Made with Organic)",IF($F1707="GOTS Organic - in conversion","GOTS (Organic - In Conversion)",IF($F1707="GOTS Made with organic - in conversion","GOTS (Made with Organic - In Conversion)",""))))))))))))))),"")</f>
        <v/>
      </c>
      <c r="AA1707" t="str">
        <f t="shared" si="517"/>
        <v/>
      </c>
      <c r="AB1707" t="str">
        <f t="shared" si="518"/>
        <v/>
      </c>
      <c r="AC1707" t="e">
        <f t="shared" ca="1" si="519"/>
        <v>#VALUE!</v>
      </c>
      <c r="AD1707" t="str" cm="1">
        <f t="array" aca="1" ref="AD1707" ca="1">IFERROR(IF((LEFT(INDIRECT("$F"&amp;$S1707),4))="GOTS",IF($G1707="Organic","GOTS_Organic_raw",(IF($G1707="Responsible","GOTS_Responsible",(IF($G1707="No Attribute (Conventional)","GOTS_conventional",(IF($G1707="Recycled Pre/Post-Consumer","GOTS_pre_post",(IF($G1707="In-Conversion","GOTS_in_conversion",(IF($G1707="Sustainably Sourced","Sustainably_sourced",(IF($G1707="Recycled pre-consumer organic","GOTS_recycled_organic",""))))))))))))),IF($G1707="Organic","Organic",(IF($G1707="Responsible","Responsible",(IF($G1707="No Attribute (Conventional)","No_Attribute_Conventional",(IF($G1707="Recycled Pre/Post-Consumer","Recycled_Pre_Post_Consumer",(IF($G1707="In-Conversion","In_Conversion",(IF($G1707="Recycled Pre-Consumer","Recycled_Pre_Consumer",(IF($G1707="Recycled Post-Consumer","Recycled_Post_Consumer",(IF($G1707="Sustainably Sourced","Sustainably_sourced",(IF($G1707="Recycled pre-consumer organic","GOTS_recycled_organic","")))))))))))))))))),"")</f>
        <v/>
      </c>
      <c r="AE1707" t="e" cm="1">
        <f t="array" aca="1" ref="AE1707" ca="1">IF($I1707="",IF(INDIRECT("$F"&amp;$S1707)="","",IF(LEFT(INDIRECT("$F"&amp;$S1707),3)="GRS","GRS_RCS_RM",IF((LEFT(INDIRECT("$F"&amp;$S1707),3))="RCS","GRS_RCS_RM",IF(INDIRECT("$F"&amp;$S1707)="OCS (No Label)","OCS_Conversion_RM",IF(LEFT(INDIRECT("$F"&amp;$S1707),3)="OCS","OCS_RM",IF(RIGHT(INDIRECT("$F"&amp;$S1707),10)="conversion","GOTS_RM_conversion",IF((LEFT(INDIRECT("$F"&amp;$S1707),4))="GOTS","GOTS_RM","Responsible_RM"))))))),"DELETERM")</f>
        <v>#VALUE!</v>
      </c>
      <c r="AF1707" t="e" cm="1">
        <f t="array" aca="1" ref="AF1707" ca="1">IF($S1707="","",INDIRECT("$Z"&amp;$S1707))</f>
        <v>#VALUE!</v>
      </c>
      <c r="AG1707" t="str">
        <f t="shared" si="520"/>
        <v/>
      </c>
      <c r="AH1707" t="str" cm="1">
        <f t="array" aca="1" ref="AH1707" ca="1">IFERROR(INDIRECT("$ag"&amp;S1707),"")</f>
        <v/>
      </c>
      <c r="AI1707" t="e" cm="1">
        <f t="array" aca="1" ref="AI1707" ca="1">INDIRECT("O"&amp;S1707)</f>
        <v>#VALUE!</v>
      </c>
      <c r="AJ1707" t="str">
        <f t="shared" si="521"/>
        <v/>
      </c>
    </row>
    <row r="1708" spans="1:36" ht="16.5" customHeight="1">
      <c r="A1708" s="129"/>
      <c r="B1708" s="134"/>
      <c r="C1708" s="135"/>
      <c r="D1708" s="146"/>
      <c r="E1708" s="146"/>
      <c r="F1708" s="135"/>
      <c r="G1708" s="147"/>
      <c r="H1708" s="147"/>
      <c r="I1708" s="147"/>
      <c r="J1708" s="147"/>
      <c r="K1708" s="38"/>
      <c r="L1708" s="143"/>
      <c r="M1708" s="143"/>
      <c r="N1708" s="61"/>
      <c r="O1708" s="314"/>
      <c r="Q1708" t="str">
        <f t="shared" si="516"/>
        <v/>
      </c>
      <c r="S1708" t="e">
        <f t="shared" ca="1" si="525"/>
        <v>#VALUE!</v>
      </c>
      <c r="T1708" t="e">
        <f t="shared" ca="1" si="522"/>
        <v>#VALUE!</v>
      </c>
      <c r="U1708">
        <f t="shared" si="526"/>
        <v>1644</v>
      </c>
      <c r="V1708">
        <v>137.083333333344</v>
      </c>
      <c r="W1708">
        <f t="shared" si="529"/>
        <v>137</v>
      </c>
      <c r="X1708" t="str" cm="1">
        <f t="array" aca="1" ref="X1708" ca="1">IFERROR(INDEX('PC&amp;PD'!$A$1:$AS$19,ROW('PC&amp;PD'!$A$19),MATCH(INDIRECT(T1708),'PC&amp;PD'!$A$1:$AS$1,0)),"")</f>
        <v/>
      </c>
      <c r="AA1708" t="str">
        <f t="shared" si="517"/>
        <v/>
      </c>
      <c r="AB1708" t="str">
        <f t="shared" si="518"/>
        <v/>
      </c>
      <c r="AC1708" t="e">
        <f t="shared" ca="1" si="519"/>
        <v>#VALUE!</v>
      </c>
      <c r="AD1708" t="str" cm="1">
        <f t="array" aca="1" ref="AD1708" ca="1">IFERROR(IF((LEFT(INDIRECT("$F"&amp;$S1708),4))="GOTS",IF($G1708="Organic","GOTS_Organic_raw",(IF($G1708="Responsible","GOTS_Responsible",(IF($G1708="No Attribute (Conventional)","GOTS_conventional",(IF($G1708="Recycled Pre/Post-Consumer","GOTS_pre_post",(IF($G1708="In-Conversion","GOTS_in_conversion",(IF($G1708="Sustainably Sourced","Sustainably_sourced",(IF($G1708="Recycled pre-consumer organic","GOTS_recycled_organic",""))))))))))))),IF($G1708="Organic","Organic",(IF($G1708="Responsible","Responsible",(IF($G1708="No Attribute (Conventional)","No_Attribute_Conventional",(IF($G1708="Recycled Pre/Post-Consumer","Recycled_Pre_Post_Consumer",(IF($G1708="In-Conversion","In_Conversion",(IF($G1708="Recycled Pre-Consumer","Recycled_Pre_Consumer",(IF($G1708="Recycled Post-Consumer","Recycled_Post_Consumer",(IF($G1708="Sustainably Sourced","Sustainably_sourced",(IF($G1708="Recycled pre-consumer organic","GOTS_recycled_organic","")))))))))))))))))),"")</f>
        <v/>
      </c>
      <c r="AE1708" t="e" cm="1">
        <f t="array" aca="1" ref="AE1708" ca="1">IF($I1708="",IF(INDIRECT("$F"&amp;$S1708)="","",IF(LEFT(INDIRECT("$F"&amp;$S1708),3)="GRS","GRS_RCS_RM",IF((LEFT(INDIRECT("$F"&amp;$S1708),3))="RCS","GRS_RCS_RM",IF(INDIRECT("$F"&amp;$S1708)="OCS (No Label)","OCS_Conversion_RM",IF(LEFT(INDIRECT("$F"&amp;$S1708),3)="OCS","OCS_RM",IF(RIGHT(INDIRECT("$F"&amp;$S1708),10)="conversion","GOTS_RM_conversion",IF((LEFT(INDIRECT("$F"&amp;$S1708),4))="GOTS","GOTS_RM","Responsible_RM"))))))),"DELETERM")</f>
        <v>#VALUE!</v>
      </c>
      <c r="AF1708" t="e" cm="1">
        <f t="array" aca="1" ref="AF1708" ca="1">IF($S1708="","",INDIRECT("$Z"&amp;$S1708))</f>
        <v>#VALUE!</v>
      </c>
      <c r="AG1708" t="str">
        <f t="shared" si="520"/>
        <v/>
      </c>
      <c r="AH1708" t="str" cm="1">
        <f t="array" aca="1" ref="AH1708" ca="1">IFERROR(INDIRECT("$ag"&amp;S1708),"")</f>
        <v/>
      </c>
      <c r="AI1708" t="e" cm="1">
        <f t="array" aca="1" ref="AI1708" ca="1">INDIRECT("O"&amp;S1708)</f>
        <v>#VALUE!</v>
      </c>
      <c r="AJ1708" t="str">
        <f t="shared" si="521"/>
        <v/>
      </c>
    </row>
    <row r="1709" spans="1:36" ht="16.5" customHeight="1">
      <c r="A1709" s="129"/>
      <c r="B1709" s="134"/>
      <c r="C1709" s="135"/>
      <c r="D1709" s="146"/>
      <c r="E1709" s="146"/>
      <c r="F1709" s="135"/>
      <c r="G1709" s="147"/>
      <c r="H1709" s="147"/>
      <c r="I1709" s="147"/>
      <c r="J1709" s="147"/>
      <c r="K1709" s="38"/>
      <c r="L1709" s="143"/>
      <c r="M1709" s="143"/>
      <c r="N1709" s="61"/>
      <c r="O1709" s="314"/>
      <c r="Q1709" t="str">
        <f t="shared" si="516"/>
        <v/>
      </c>
      <c r="S1709" t="e">
        <f t="shared" ca="1" si="525"/>
        <v>#VALUE!</v>
      </c>
      <c r="T1709" t="e">
        <f t="shared" ca="1" si="522"/>
        <v>#VALUE!</v>
      </c>
      <c r="U1709">
        <f t="shared" si="526"/>
        <v>1644</v>
      </c>
      <c r="V1709">
        <v>137.166666666677</v>
      </c>
      <c r="W1709">
        <f t="shared" si="529"/>
        <v>137</v>
      </c>
      <c r="X1709" t="str" cm="1">
        <f t="array" aca="1" ref="X1709" ca="1">IFERROR(INDEX('PC&amp;PD'!$A$1:$AS$19,ROW('PC&amp;PD'!$A$19),MATCH(INDIRECT(T1709),'PC&amp;PD'!$A$1:$AS$1,0)),"")</f>
        <v/>
      </c>
      <c r="AA1709" t="str">
        <f t="shared" si="517"/>
        <v/>
      </c>
      <c r="AB1709" t="str">
        <f t="shared" si="518"/>
        <v/>
      </c>
      <c r="AC1709" t="e">
        <f t="shared" ca="1" si="519"/>
        <v>#VALUE!</v>
      </c>
      <c r="AD1709" t="str" cm="1">
        <f t="array" aca="1" ref="AD1709" ca="1">IFERROR(IF((LEFT(INDIRECT("$F"&amp;$S1709),4))="GOTS",IF($G1709="Organic","GOTS_Organic_raw",(IF($G1709="Responsible","GOTS_Responsible",(IF($G1709="No Attribute (Conventional)","GOTS_conventional",(IF($G1709="Recycled Pre/Post-Consumer","GOTS_pre_post",(IF($G1709="In-Conversion","GOTS_in_conversion",(IF($G1709="Sustainably Sourced","Sustainably_sourced",(IF($G1709="Recycled pre-consumer organic","GOTS_recycled_organic",""))))))))))))),IF($G1709="Organic","Organic",(IF($G1709="Responsible","Responsible",(IF($G1709="No Attribute (Conventional)","No_Attribute_Conventional",(IF($G1709="Recycled Pre/Post-Consumer","Recycled_Pre_Post_Consumer",(IF($G1709="In-Conversion","In_Conversion",(IF($G1709="Recycled Pre-Consumer","Recycled_Pre_Consumer",(IF($G1709="Recycled Post-Consumer","Recycled_Post_Consumer",(IF($G1709="Sustainably Sourced","Sustainably_sourced",(IF($G1709="Recycled pre-consumer organic","GOTS_recycled_organic","")))))))))))))))))),"")</f>
        <v/>
      </c>
      <c r="AE1709" t="e" cm="1">
        <f t="array" aca="1" ref="AE1709" ca="1">IF($I1709="",IF(INDIRECT("$F"&amp;$S1709)="","",IF(LEFT(INDIRECT("$F"&amp;$S1709),3)="GRS","GRS_RCS_RM",IF((LEFT(INDIRECT("$F"&amp;$S1709),3))="RCS","GRS_RCS_RM",IF(INDIRECT("$F"&amp;$S1709)="OCS (No Label)","OCS_Conversion_RM",IF(LEFT(INDIRECT("$F"&amp;$S1709),3)="OCS","OCS_RM",IF(RIGHT(INDIRECT("$F"&amp;$S1709),10)="conversion","GOTS_RM_conversion",IF((LEFT(INDIRECT("$F"&amp;$S1709),4))="GOTS","GOTS_RM","Responsible_RM"))))))),"DELETERM")</f>
        <v>#VALUE!</v>
      </c>
      <c r="AF1709" t="e" cm="1">
        <f t="array" aca="1" ref="AF1709" ca="1">IF($S1709="","",INDIRECT("$Z"&amp;$S1709))</f>
        <v>#VALUE!</v>
      </c>
      <c r="AG1709" t="str">
        <f t="shared" si="520"/>
        <v/>
      </c>
      <c r="AH1709" t="str" cm="1">
        <f t="array" aca="1" ref="AH1709" ca="1">IFERROR(INDIRECT("$ag"&amp;S1709),"")</f>
        <v/>
      </c>
      <c r="AI1709" t="e" cm="1">
        <f t="array" aca="1" ref="AI1709" ca="1">INDIRECT("O"&amp;S1709)</f>
        <v>#VALUE!</v>
      </c>
      <c r="AJ1709" t="str">
        <f t="shared" si="521"/>
        <v/>
      </c>
    </row>
    <row r="1710" spans="1:36" ht="16.5" customHeight="1">
      <c r="A1710" s="129"/>
      <c r="B1710" s="134"/>
      <c r="C1710" s="135"/>
      <c r="D1710" s="146"/>
      <c r="E1710" s="146"/>
      <c r="F1710" s="135"/>
      <c r="G1710" s="147"/>
      <c r="H1710" s="147"/>
      <c r="I1710" s="147"/>
      <c r="J1710" s="147"/>
      <c r="K1710" s="38"/>
      <c r="L1710" s="143"/>
      <c r="M1710" s="143"/>
      <c r="N1710" s="61"/>
      <c r="O1710" s="314"/>
      <c r="Q1710" t="str">
        <f t="shared" si="516"/>
        <v/>
      </c>
      <c r="S1710" t="e">
        <f t="shared" ca="1" si="525"/>
        <v>#VALUE!</v>
      </c>
      <c r="T1710" t="e">
        <f t="shared" ca="1" si="522"/>
        <v>#VALUE!</v>
      </c>
      <c r="U1710">
        <f t="shared" si="526"/>
        <v>1644</v>
      </c>
      <c r="V1710">
        <v>137.250000000011</v>
      </c>
      <c r="W1710">
        <f t="shared" si="529"/>
        <v>137</v>
      </c>
      <c r="X1710" t="str" cm="1">
        <f t="array" aca="1" ref="X1710" ca="1">IFERROR(INDEX('PC&amp;PD'!$A$1:$AS$19,ROW('PC&amp;PD'!$A$19),MATCH(INDIRECT(T1710),'PC&amp;PD'!$A$1:$AS$1,0)),"")</f>
        <v/>
      </c>
      <c r="AA1710" t="str">
        <f t="shared" si="517"/>
        <v/>
      </c>
      <c r="AB1710" t="str">
        <f t="shared" si="518"/>
        <v/>
      </c>
      <c r="AC1710" t="e">
        <f t="shared" ca="1" si="519"/>
        <v>#VALUE!</v>
      </c>
      <c r="AD1710" t="str" cm="1">
        <f t="array" aca="1" ref="AD1710" ca="1">IFERROR(IF((LEFT(INDIRECT("$F"&amp;$S1710),4))="GOTS",IF($G1710="Organic","GOTS_Organic_raw",(IF($G1710="Responsible","GOTS_Responsible",(IF($G1710="No Attribute (Conventional)","GOTS_conventional",(IF($G1710="Recycled Pre/Post-Consumer","GOTS_pre_post",(IF($G1710="In-Conversion","GOTS_in_conversion",(IF($G1710="Sustainably Sourced","Sustainably_sourced",(IF($G1710="Recycled pre-consumer organic","GOTS_recycled_organic",""))))))))))))),IF($G1710="Organic","Organic",(IF($G1710="Responsible","Responsible",(IF($G1710="No Attribute (Conventional)","No_Attribute_Conventional",(IF($G1710="Recycled Pre/Post-Consumer","Recycled_Pre_Post_Consumer",(IF($G1710="In-Conversion","In_Conversion",(IF($G1710="Recycled Pre-Consumer","Recycled_Pre_Consumer",(IF($G1710="Recycled Post-Consumer","Recycled_Post_Consumer",(IF($G1710="Sustainably Sourced","Sustainably_sourced",(IF($G1710="Recycled pre-consumer organic","GOTS_recycled_organic","")))))))))))))))))),"")</f>
        <v/>
      </c>
      <c r="AE1710" t="e" cm="1">
        <f t="array" aca="1" ref="AE1710" ca="1">IF($I1710="",IF(INDIRECT("$F"&amp;$S1710)="","",IF(LEFT(INDIRECT("$F"&amp;$S1710),3)="GRS","GRS_RCS_RM",IF((LEFT(INDIRECT("$F"&amp;$S1710),3))="RCS","GRS_RCS_RM",IF(INDIRECT("$F"&amp;$S1710)="OCS (No Label)","OCS_Conversion_RM",IF(LEFT(INDIRECT("$F"&amp;$S1710),3)="OCS","OCS_RM",IF(RIGHT(INDIRECT("$F"&amp;$S1710),10)="conversion","GOTS_RM_conversion",IF((LEFT(INDIRECT("$F"&amp;$S1710),4))="GOTS","GOTS_RM","Responsible_RM"))))))),"DELETERM")</f>
        <v>#VALUE!</v>
      </c>
      <c r="AF1710" t="e" cm="1">
        <f t="array" aca="1" ref="AF1710" ca="1">IF($S1710="","",INDIRECT("$Z"&amp;$S1710))</f>
        <v>#VALUE!</v>
      </c>
      <c r="AG1710" t="str">
        <f t="shared" si="520"/>
        <v/>
      </c>
      <c r="AH1710" t="str" cm="1">
        <f t="array" aca="1" ref="AH1710" ca="1">IFERROR(INDIRECT("$ag"&amp;S1710),"")</f>
        <v/>
      </c>
      <c r="AI1710" t="e" cm="1">
        <f t="array" aca="1" ref="AI1710" ca="1">INDIRECT("O"&amp;S1710)</f>
        <v>#VALUE!</v>
      </c>
      <c r="AJ1710" t="str">
        <f t="shared" si="521"/>
        <v/>
      </c>
    </row>
    <row r="1711" spans="1:36" ht="16.5" customHeight="1">
      <c r="A1711" s="129"/>
      <c r="B1711" s="134"/>
      <c r="C1711" s="135"/>
      <c r="D1711" s="146"/>
      <c r="E1711" s="146"/>
      <c r="F1711" s="135"/>
      <c r="G1711" s="147"/>
      <c r="H1711" s="147"/>
      <c r="I1711" s="147"/>
      <c r="J1711" s="147"/>
      <c r="K1711" s="38"/>
      <c r="L1711" s="143"/>
      <c r="M1711" s="143"/>
      <c r="N1711" s="61"/>
      <c r="O1711" s="314"/>
      <c r="Q1711" t="str">
        <f t="shared" si="516"/>
        <v/>
      </c>
      <c r="S1711" t="e">
        <f t="shared" ca="1" si="525"/>
        <v>#VALUE!</v>
      </c>
      <c r="T1711" t="e">
        <f t="shared" ca="1" si="522"/>
        <v>#VALUE!</v>
      </c>
      <c r="U1711">
        <f t="shared" si="526"/>
        <v>1644</v>
      </c>
      <c r="V1711">
        <v>137.333333333344</v>
      </c>
      <c r="W1711">
        <f t="shared" si="529"/>
        <v>137</v>
      </c>
      <c r="X1711" t="str" cm="1">
        <f t="array" aca="1" ref="X1711" ca="1">IFERROR(INDEX('PC&amp;PD'!$A$1:$AS$19,ROW('PC&amp;PD'!$A$19),MATCH(INDIRECT(T1711),'PC&amp;PD'!$A$1:$AS$1,0)),"")</f>
        <v/>
      </c>
      <c r="AA1711" t="str">
        <f t="shared" si="517"/>
        <v/>
      </c>
      <c r="AB1711" t="str">
        <f t="shared" si="518"/>
        <v/>
      </c>
      <c r="AC1711" t="e">
        <f t="shared" ca="1" si="519"/>
        <v>#VALUE!</v>
      </c>
      <c r="AD1711" t="str" cm="1">
        <f t="array" aca="1" ref="AD1711" ca="1">IFERROR(IF((LEFT(INDIRECT("$F"&amp;$S1711),4))="GOTS",IF($G1711="Organic","GOTS_Organic_raw",(IF($G1711="Responsible","GOTS_Responsible",(IF($G1711="No Attribute (Conventional)","GOTS_conventional",(IF($G1711="Recycled Pre/Post-Consumer","GOTS_pre_post",(IF($G1711="In-Conversion","GOTS_in_conversion",(IF($G1711="Sustainably Sourced","Sustainably_sourced",(IF($G1711="Recycled pre-consumer organic","GOTS_recycled_organic",""))))))))))))),IF($G1711="Organic","Organic",(IF($G1711="Responsible","Responsible",(IF($G1711="No Attribute (Conventional)","No_Attribute_Conventional",(IF($G1711="Recycled Pre/Post-Consumer","Recycled_Pre_Post_Consumer",(IF($G1711="In-Conversion","In_Conversion",(IF($G1711="Recycled Pre-Consumer","Recycled_Pre_Consumer",(IF($G1711="Recycled Post-Consumer","Recycled_Post_Consumer",(IF($G1711="Sustainably Sourced","Sustainably_sourced",(IF($G1711="Recycled pre-consumer organic","GOTS_recycled_organic","")))))))))))))))))),"")</f>
        <v/>
      </c>
      <c r="AE1711" t="e" cm="1">
        <f t="array" aca="1" ref="AE1711" ca="1">IF($I1711="",IF(INDIRECT("$F"&amp;$S1711)="","",IF(LEFT(INDIRECT("$F"&amp;$S1711),3)="GRS","GRS_RCS_RM",IF((LEFT(INDIRECT("$F"&amp;$S1711),3))="RCS","GRS_RCS_RM",IF(INDIRECT("$F"&amp;$S1711)="OCS (No Label)","OCS_Conversion_RM",IF(LEFT(INDIRECT("$F"&amp;$S1711),3)="OCS","OCS_RM",IF(RIGHT(INDIRECT("$F"&amp;$S1711),10)="conversion","GOTS_RM_conversion",IF((LEFT(INDIRECT("$F"&amp;$S1711),4))="GOTS","GOTS_RM","Responsible_RM"))))))),"DELETERM")</f>
        <v>#VALUE!</v>
      </c>
      <c r="AF1711" t="e" cm="1">
        <f t="array" aca="1" ref="AF1711" ca="1">IF($S1711="","",INDIRECT("$Z"&amp;$S1711))</f>
        <v>#VALUE!</v>
      </c>
      <c r="AG1711" t="str">
        <f t="shared" si="520"/>
        <v/>
      </c>
      <c r="AH1711" t="str" cm="1">
        <f t="array" aca="1" ref="AH1711" ca="1">IFERROR(INDIRECT("$ag"&amp;S1711),"")</f>
        <v/>
      </c>
      <c r="AI1711" t="e" cm="1">
        <f t="array" aca="1" ref="AI1711" ca="1">INDIRECT("O"&amp;S1711)</f>
        <v>#VALUE!</v>
      </c>
      <c r="AJ1711" t="str">
        <f t="shared" si="521"/>
        <v/>
      </c>
    </row>
    <row r="1712" spans="1:36" ht="16.5" customHeight="1">
      <c r="A1712" s="129"/>
      <c r="B1712" s="134"/>
      <c r="C1712" s="135"/>
      <c r="D1712" s="146"/>
      <c r="E1712" s="146"/>
      <c r="F1712" s="135"/>
      <c r="G1712" s="147"/>
      <c r="H1712" s="147"/>
      <c r="I1712" s="147"/>
      <c r="J1712" s="147"/>
      <c r="K1712" s="38"/>
      <c r="L1712" s="143"/>
      <c r="M1712" s="143"/>
      <c r="N1712" s="61"/>
      <c r="O1712" s="314"/>
      <c r="Q1712" t="str">
        <f t="shared" si="516"/>
        <v/>
      </c>
      <c r="S1712" t="e">
        <f t="shared" ca="1" si="525"/>
        <v>#VALUE!</v>
      </c>
      <c r="T1712" t="e">
        <f t="shared" ca="1" si="522"/>
        <v>#VALUE!</v>
      </c>
      <c r="U1712">
        <f t="shared" si="526"/>
        <v>1644</v>
      </c>
      <c r="V1712">
        <v>137.416666666677</v>
      </c>
      <c r="W1712">
        <f t="shared" si="529"/>
        <v>137</v>
      </c>
      <c r="X1712" t="str" cm="1">
        <f t="array" aca="1" ref="X1712" ca="1">IFERROR(INDEX('PC&amp;PD'!$A$1:$AS$19,ROW('PC&amp;PD'!$A$19),MATCH(INDIRECT(T1712),'PC&amp;PD'!$A$1:$AS$1,0)),"")</f>
        <v/>
      </c>
      <c r="AA1712" t="str">
        <f t="shared" si="517"/>
        <v/>
      </c>
      <c r="AB1712" t="str">
        <f t="shared" si="518"/>
        <v/>
      </c>
      <c r="AC1712" t="e">
        <f t="shared" ca="1" si="519"/>
        <v>#VALUE!</v>
      </c>
      <c r="AD1712" t="str" cm="1">
        <f t="array" aca="1" ref="AD1712" ca="1">IFERROR(IF((LEFT(INDIRECT("$F"&amp;$S1712),4))="GOTS",IF($G1712="Organic","GOTS_Organic_raw",(IF($G1712="Responsible","GOTS_Responsible",(IF($G1712="No Attribute (Conventional)","GOTS_conventional",(IF($G1712="Recycled Pre/Post-Consumer","GOTS_pre_post",(IF($G1712="In-Conversion","GOTS_in_conversion",(IF($G1712="Sustainably Sourced","Sustainably_sourced",(IF($G1712="Recycled pre-consumer organic","GOTS_recycled_organic",""))))))))))))),IF($G1712="Organic","Organic",(IF($G1712="Responsible","Responsible",(IF($G1712="No Attribute (Conventional)","No_Attribute_Conventional",(IF($G1712="Recycled Pre/Post-Consumer","Recycled_Pre_Post_Consumer",(IF($G1712="In-Conversion","In_Conversion",(IF($G1712="Recycled Pre-Consumer","Recycled_Pre_Consumer",(IF($G1712="Recycled Post-Consumer","Recycled_Post_Consumer",(IF($G1712="Sustainably Sourced","Sustainably_sourced",(IF($G1712="Recycled pre-consumer organic","GOTS_recycled_organic","")))))))))))))))))),"")</f>
        <v/>
      </c>
      <c r="AE1712" t="e" cm="1">
        <f t="array" aca="1" ref="AE1712" ca="1">IF($I1712="",IF(INDIRECT("$F"&amp;$S1712)="","",IF(LEFT(INDIRECT("$F"&amp;$S1712),3)="GRS","GRS_RCS_RM",IF((LEFT(INDIRECT("$F"&amp;$S1712),3))="RCS","GRS_RCS_RM",IF(INDIRECT("$F"&amp;$S1712)="OCS (No Label)","OCS_Conversion_RM",IF(LEFT(INDIRECT("$F"&amp;$S1712),3)="OCS","OCS_RM",IF(RIGHT(INDIRECT("$F"&amp;$S1712),10)="conversion","GOTS_RM_conversion",IF((LEFT(INDIRECT("$F"&amp;$S1712),4))="GOTS","GOTS_RM","Responsible_RM"))))))),"DELETERM")</f>
        <v>#VALUE!</v>
      </c>
      <c r="AF1712" t="e" cm="1">
        <f t="array" aca="1" ref="AF1712" ca="1">IF($S1712="","",INDIRECT("$Z"&amp;$S1712))</f>
        <v>#VALUE!</v>
      </c>
      <c r="AG1712" t="str">
        <f t="shared" si="520"/>
        <v/>
      </c>
      <c r="AH1712" t="str" cm="1">
        <f t="array" aca="1" ref="AH1712" ca="1">IFERROR(INDIRECT("$ag"&amp;S1712),"")</f>
        <v/>
      </c>
      <c r="AI1712" t="e" cm="1">
        <f t="array" aca="1" ref="AI1712" ca="1">INDIRECT("O"&amp;S1712)</f>
        <v>#VALUE!</v>
      </c>
      <c r="AJ1712" t="str">
        <f t="shared" si="521"/>
        <v/>
      </c>
    </row>
    <row r="1713" spans="1:36" ht="16.5" customHeight="1">
      <c r="A1713" s="130"/>
      <c r="B1713" s="136"/>
      <c r="C1713" s="137"/>
      <c r="D1713" s="146"/>
      <c r="E1713" s="146"/>
      <c r="F1713" s="137"/>
      <c r="G1713" s="147"/>
      <c r="H1713" s="147"/>
      <c r="I1713" s="147"/>
      <c r="J1713" s="147"/>
      <c r="K1713" s="38"/>
      <c r="L1713" s="144"/>
      <c r="M1713" s="144"/>
      <c r="N1713" s="61"/>
      <c r="O1713" s="314"/>
      <c r="Q1713" t="str">
        <f t="shared" si="516"/>
        <v/>
      </c>
      <c r="S1713" t="e">
        <f t="shared" ca="1" si="525"/>
        <v>#VALUE!</v>
      </c>
      <c r="T1713" t="e">
        <f t="shared" ca="1" si="522"/>
        <v>#VALUE!</v>
      </c>
      <c r="U1713">
        <f t="shared" si="526"/>
        <v>1644</v>
      </c>
      <c r="V1713">
        <v>137.500000000011</v>
      </c>
      <c r="W1713">
        <f t="shared" si="529"/>
        <v>137</v>
      </c>
      <c r="X1713" t="str" cm="1">
        <f t="array" aca="1" ref="X1713" ca="1">IFERROR(INDEX('PC&amp;PD'!$A$1:$AS$19,ROW('PC&amp;PD'!$A$19),MATCH(INDIRECT(T1713),'PC&amp;PD'!$A$1:$AS$1,0)),"")</f>
        <v/>
      </c>
      <c r="AA1713" t="str">
        <f t="shared" si="517"/>
        <v/>
      </c>
      <c r="AB1713" t="str">
        <f t="shared" si="518"/>
        <v/>
      </c>
      <c r="AC1713" t="e">
        <f t="shared" ca="1" si="519"/>
        <v>#VALUE!</v>
      </c>
      <c r="AD1713" t="str" cm="1">
        <f t="array" aca="1" ref="AD1713" ca="1">IFERROR(IF((LEFT(INDIRECT("$F"&amp;$S1713),4))="GOTS",IF($G1713="Organic","GOTS_Organic_raw",(IF($G1713="Responsible","GOTS_Responsible",(IF($G1713="No Attribute (Conventional)","GOTS_conventional",(IF($G1713="Recycled Pre/Post-Consumer","GOTS_pre_post",(IF($G1713="In-Conversion","GOTS_in_conversion",(IF($G1713="Sustainably Sourced","Sustainably_sourced",(IF($G1713="Recycled pre-consumer organic","GOTS_recycled_organic",""))))))))))))),IF($G1713="Organic","Organic",(IF($G1713="Responsible","Responsible",(IF($G1713="No Attribute (Conventional)","No_Attribute_Conventional",(IF($G1713="Recycled Pre/Post-Consumer","Recycled_Pre_Post_Consumer",(IF($G1713="In-Conversion","In_Conversion",(IF($G1713="Recycled Pre-Consumer","Recycled_Pre_Consumer",(IF($G1713="Recycled Post-Consumer","Recycled_Post_Consumer",(IF($G1713="Sustainably Sourced","Sustainably_sourced",(IF($G1713="Recycled pre-consumer organic","GOTS_recycled_organic","")))))))))))))))))),"")</f>
        <v/>
      </c>
      <c r="AE1713" t="e" cm="1">
        <f t="array" aca="1" ref="AE1713" ca="1">IF($I1713="",IF(INDIRECT("$F"&amp;$S1713)="","",IF(LEFT(INDIRECT("$F"&amp;$S1713),3)="GRS","GRS_RCS_RM",IF((LEFT(INDIRECT("$F"&amp;$S1713),3))="RCS","GRS_RCS_RM",IF(INDIRECT("$F"&amp;$S1713)="OCS (No Label)","OCS_Conversion_RM",IF(LEFT(INDIRECT("$F"&amp;$S1713),3)="OCS","OCS_RM",IF(RIGHT(INDIRECT("$F"&amp;$S1713),10)="conversion","GOTS_RM_conversion",IF((LEFT(INDIRECT("$F"&amp;$S1713),4))="GOTS","GOTS_RM","Responsible_RM"))))))),"DELETERM")</f>
        <v>#VALUE!</v>
      </c>
      <c r="AF1713" t="e" cm="1">
        <f t="array" aca="1" ref="AF1713" ca="1">IF($S1713="","",INDIRECT("$Z"&amp;$S1713))</f>
        <v>#VALUE!</v>
      </c>
      <c r="AG1713" t="str">
        <f t="shared" si="520"/>
        <v/>
      </c>
      <c r="AH1713" t="str" cm="1">
        <f t="array" aca="1" ref="AH1713" ca="1">IFERROR(INDIRECT("$ag"&amp;S1713),"")</f>
        <v/>
      </c>
      <c r="AI1713" t="e" cm="1">
        <f t="array" aca="1" ref="AI1713" ca="1">INDIRECT("O"&amp;S1713)</f>
        <v>#VALUE!</v>
      </c>
      <c r="AJ1713" t="str">
        <f t="shared" si="521"/>
        <v/>
      </c>
    </row>
    <row r="1714" spans="1:36" ht="16.5" customHeight="1">
      <c r="A1714" s="130"/>
      <c r="B1714" s="136"/>
      <c r="C1714" s="137"/>
      <c r="D1714" s="146"/>
      <c r="E1714" s="146"/>
      <c r="F1714" s="137"/>
      <c r="G1714" s="147"/>
      <c r="H1714" s="147"/>
      <c r="I1714" s="147"/>
      <c r="J1714" s="147"/>
      <c r="K1714" s="38"/>
      <c r="L1714" s="144"/>
      <c r="M1714" s="144"/>
      <c r="N1714" s="61"/>
      <c r="O1714" s="314"/>
      <c r="Q1714" t="str">
        <f t="shared" si="516"/>
        <v/>
      </c>
      <c r="S1714" t="e">
        <f t="shared" ca="1" si="525"/>
        <v>#VALUE!</v>
      </c>
      <c r="T1714" t="e">
        <f t="shared" ca="1" si="522"/>
        <v>#VALUE!</v>
      </c>
      <c r="U1714">
        <f t="shared" si="526"/>
        <v>1644</v>
      </c>
      <c r="V1714">
        <v>137.583333333344</v>
      </c>
      <c r="W1714">
        <f t="shared" si="529"/>
        <v>137</v>
      </c>
      <c r="X1714" t="str" cm="1">
        <f t="array" aca="1" ref="X1714" ca="1">IFERROR(INDEX('PC&amp;PD'!$A$1:$AS$19,ROW('PC&amp;PD'!$A$19),MATCH(INDIRECT(T1714),'PC&amp;PD'!$A$1:$AS$1,0)),"")</f>
        <v/>
      </c>
      <c r="AA1714" t="str">
        <f t="shared" si="517"/>
        <v/>
      </c>
      <c r="AB1714" t="str">
        <f t="shared" si="518"/>
        <v/>
      </c>
      <c r="AC1714" t="e">
        <f t="shared" ca="1" si="519"/>
        <v>#VALUE!</v>
      </c>
      <c r="AD1714" t="str" cm="1">
        <f t="array" aca="1" ref="AD1714" ca="1">IFERROR(IF((LEFT(INDIRECT("$F"&amp;$S1714),4))="GOTS",IF($G1714="Organic","GOTS_Organic_raw",(IF($G1714="Responsible","GOTS_Responsible",(IF($G1714="No Attribute (Conventional)","GOTS_conventional",(IF($G1714="Recycled Pre/Post-Consumer","GOTS_pre_post",(IF($G1714="In-Conversion","GOTS_in_conversion",(IF($G1714="Sustainably Sourced","Sustainably_sourced",(IF($G1714="Recycled pre-consumer organic","GOTS_recycled_organic",""))))))))))))),IF($G1714="Organic","Organic",(IF($G1714="Responsible","Responsible",(IF($G1714="No Attribute (Conventional)","No_Attribute_Conventional",(IF($G1714="Recycled Pre/Post-Consumer","Recycled_Pre_Post_Consumer",(IF($G1714="In-Conversion","In_Conversion",(IF($G1714="Recycled Pre-Consumer","Recycled_Pre_Consumer",(IF($G1714="Recycled Post-Consumer","Recycled_Post_Consumer",(IF($G1714="Sustainably Sourced","Sustainably_sourced",(IF($G1714="Recycled pre-consumer organic","GOTS_recycled_organic","")))))))))))))))))),"")</f>
        <v/>
      </c>
      <c r="AE1714" t="e" cm="1">
        <f t="array" aca="1" ref="AE1714" ca="1">IF($I1714="",IF(INDIRECT("$F"&amp;$S1714)="","",IF(LEFT(INDIRECT("$F"&amp;$S1714),3)="GRS","GRS_RCS_RM",IF((LEFT(INDIRECT("$F"&amp;$S1714),3))="RCS","GRS_RCS_RM",IF(INDIRECT("$F"&amp;$S1714)="OCS (No Label)","OCS_Conversion_RM",IF(LEFT(INDIRECT("$F"&amp;$S1714),3)="OCS","OCS_RM",IF(RIGHT(INDIRECT("$F"&amp;$S1714),10)="conversion","GOTS_RM_conversion",IF((LEFT(INDIRECT("$F"&amp;$S1714),4))="GOTS","GOTS_RM","Responsible_RM"))))))),"DELETERM")</f>
        <v>#VALUE!</v>
      </c>
      <c r="AF1714" t="e" cm="1">
        <f t="array" aca="1" ref="AF1714" ca="1">IF($S1714="","",INDIRECT("$Z"&amp;$S1714))</f>
        <v>#VALUE!</v>
      </c>
      <c r="AG1714" t="str">
        <f t="shared" si="520"/>
        <v/>
      </c>
      <c r="AH1714" t="str" cm="1">
        <f t="array" aca="1" ref="AH1714" ca="1">IFERROR(INDIRECT("$ag"&amp;S1714),"")</f>
        <v/>
      </c>
      <c r="AI1714" t="e" cm="1">
        <f t="array" aca="1" ref="AI1714" ca="1">INDIRECT("O"&amp;S1714)</f>
        <v>#VALUE!</v>
      </c>
      <c r="AJ1714" t="str">
        <f t="shared" si="521"/>
        <v/>
      </c>
    </row>
    <row r="1715" spans="1:36" ht="16.5" customHeight="1">
      <c r="A1715" s="130"/>
      <c r="B1715" s="136"/>
      <c r="C1715" s="137"/>
      <c r="D1715" s="146"/>
      <c r="E1715" s="146"/>
      <c r="F1715" s="137"/>
      <c r="G1715" s="147"/>
      <c r="H1715" s="147"/>
      <c r="I1715" s="147"/>
      <c r="J1715" s="147"/>
      <c r="K1715" s="38"/>
      <c r="L1715" s="144"/>
      <c r="M1715" s="144"/>
      <c r="N1715" s="61"/>
      <c r="O1715" s="314"/>
      <c r="Q1715" t="str">
        <f t="shared" si="516"/>
        <v/>
      </c>
      <c r="S1715" t="e">
        <f t="shared" ca="1" si="525"/>
        <v>#VALUE!</v>
      </c>
      <c r="T1715" t="e">
        <f t="shared" ca="1" si="522"/>
        <v>#VALUE!</v>
      </c>
      <c r="U1715">
        <f t="shared" si="526"/>
        <v>1644</v>
      </c>
      <c r="V1715">
        <v>137.666666666677</v>
      </c>
      <c r="W1715">
        <f t="shared" si="529"/>
        <v>137</v>
      </c>
      <c r="X1715" t="str" cm="1">
        <f t="array" aca="1" ref="X1715" ca="1">IFERROR(INDEX('PC&amp;PD'!$A$1:$AS$19,ROW('PC&amp;PD'!$A$19),MATCH(INDIRECT(T1715),'PC&amp;PD'!$A$1:$AS$1,0)),"")</f>
        <v/>
      </c>
      <c r="AA1715" t="str">
        <f t="shared" si="517"/>
        <v/>
      </c>
      <c r="AB1715" t="str">
        <f t="shared" si="518"/>
        <v/>
      </c>
      <c r="AC1715" t="e">
        <f t="shared" ca="1" si="519"/>
        <v>#VALUE!</v>
      </c>
      <c r="AD1715" t="str" cm="1">
        <f t="array" aca="1" ref="AD1715" ca="1">IFERROR(IF((LEFT(INDIRECT("$F"&amp;$S1715),4))="GOTS",IF($G1715="Organic","GOTS_Organic_raw",(IF($G1715="Responsible","GOTS_Responsible",(IF($G1715="No Attribute (Conventional)","GOTS_conventional",(IF($G1715="Recycled Pre/Post-Consumer","GOTS_pre_post",(IF($G1715="In-Conversion","GOTS_in_conversion",(IF($G1715="Sustainably Sourced","Sustainably_sourced",(IF($G1715="Recycled pre-consumer organic","GOTS_recycled_organic",""))))))))))))),IF($G1715="Organic","Organic",(IF($G1715="Responsible","Responsible",(IF($G1715="No Attribute (Conventional)","No_Attribute_Conventional",(IF($G1715="Recycled Pre/Post-Consumer","Recycled_Pre_Post_Consumer",(IF($G1715="In-Conversion","In_Conversion",(IF($G1715="Recycled Pre-Consumer","Recycled_Pre_Consumer",(IF($G1715="Recycled Post-Consumer","Recycled_Post_Consumer",(IF($G1715="Sustainably Sourced","Sustainably_sourced",(IF($G1715="Recycled pre-consumer organic","GOTS_recycled_organic","")))))))))))))))))),"")</f>
        <v/>
      </c>
      <c r="AE1715" t="e" cm="1">
        <f t="array" aca="1" ref="AE1715" ca="1">IF($I1715="",IF(INDIRECT("$F"&amp;$S1715)="","",IF(LEFT(INDIRECT("$F"&amp;$S1715),3)="GRS","GRS_RCS_RM",IF((LEFT(INDIRECT("$F"&amp;$S1715),3))="RCS","GRS_RCS_RM",IF(INDIRECT("$F"&amp;$S1715)="OCS (No Label)","OCS_Conversion_RM",IF(LEFT(INDIRECT("$F"&amp;$S1715),3)="OCS","OCS_RM",IF(RIGHT(INDIRECT("$F"&amp;$S1715),10)="conversion","GOTS_RM_conversion",IF((LEFT(INDIRECT("$F"&amp;$S1715),4))="GOTS","GOTS_RM","Responsible_RM"))))))),"DELETERM")</f>
        <v>#VALUE!</v>
      </c>
      <c r="AF1715" t="e" cm="1">
        <f t="array" aca="1" ref="AF1715" ca="1">IF($S1715="","",INDIRECT("$Z"&amp;$S1715))</f>
        <v>#VALUE!</v>
      </c>
      <c r="AG1715" t="str">
        <f t="shared" si="520"/>
        <v/>
      </c>
      <c r="AH1715" t="str" cm="1">
        <f t="array" aca="1" ref="AH1715" ca="1">IFERROR(INDIRECT("$ag"&amp;S1715),"")</f>
        <v/>
      </c>
      <c r="AI1715" t="e" cm="1">
        <f t="array" aca="1" ref="AI1715" ca="1">INDIRECT("O"&amp;S1715)</f>
        <v>#VALUE!</v>
      </c>
      <c r="AJ1715" t="str">
        <f t="shared" si="521"/>
        <v/>
      </c>
    </row>
    <row r="1716" spans="1:36" ht="16.5" customHeight="1">
      <c r="A1716" s="130"/>
      <c r="B1716" s="136"/>
      <c r="C1716" s="137"/>
      <c r="D1716" s="146"/>
      <c r="E1716" s="146"/>
      <c r="F1716" s="137"/>
      <c r="G1716" s="147"/>
      <c r="H1716" s="147"/>
      <c r="I1716" s="147"/>
      <c r="J1716" s="147"/>
      <c r="K1716" s="38"/>
      <c r="L1716" s="144"/>
      <c r="M1716" s="144"/>
      <c r="N1716" s="61"/>
      <c r="O1716" s="314"/>
      <c r="Q1716" t="str">
        <f t="shared" si="516"/>
        <v/>
      </c>
      <c r="S1716" t="e">
        <f t="shared" ca="1" si="525"/>
        <v>#VALUE!</v>
      </c>
      <c r="T1716" t="e">
        <f t="shared" ca="1" si="522"/>
        <v>#VALUE!</v>
      </c>
      <c r="U1716">
        <f t="shared" si="526"/>
        <v>1644</v>
      </c>
      <c r="V1716">
        <v>137.750000000011</v>
      </c>
      <c r="W1716">
        <f t="shared" si="529"/>
        <v>137</v>
      </c>
      <c r="X1716" t="str" cm="1">
        <f t="array" aca="1" ref="X1716" ca="1">IFERROR(INDEX('PC&amp;PD'!$A$1:$AS$19,ROW('PC&amp;PD'!$A$19),MATCH(INDIRECT(T1716),'PC&amp;PD'!$A$1:$AS$1,0)),"")</f>
        <v/>
      </c>
      <c r="AA1716" t="str">
        <f t="shared" si="517"/>
        <v/>
      </c>
      <c r="AB1716" t="str">
        <f t="shared" si="518"/>
        <v/>
      </c>
      <c r="AC1716" t="e">
        <f t="shared" ca="1" si="519"/>
        <v>#VALUE!</v>
      </c>
      <c r="AD1716" t="str" cm="1">
        <f t="array" aca="1" ref="AD1716" ca="1">IFERROR(IF((LEFT(INDIRECT("$F"&amp;$S1716),4))="GOTS",IF($G1716="Organic","GOTS_Organic_raw",(IF($G1716="Responsible","GOTS_Responsible",(IF($G1716="No Attribute (Conventional)","GOTS_conventional",(IF($G1716="Recycled Pre/Post-Consumer","GOTS_pre_post",(IF($G1716="In-Conversion","GOTS_in_conversion",(IF($G1716="Sustainably Sourced","Sustainably_sourced",(IF($G1716="Recycled pre-consumer organic","GOTS_recycled_organic",""))))))))))))),IF($G1716="Organic","Organic",(IF($G1716="Responsible","Responsible",(IF($G1716="No Attribute (Conventional)","No_Attribute_Conventional",(IF($G1716="Recycled Pre/Post-Consumer","Recycled_Pre_Post_Consumer",(IF($G1716="In-Conversion","In_Conversion",(IF($G1716="Recycled Pre-Consumer","Recycled_Pre_Consumer",(IF($G1716="Recycled Post-Consumer","Recycled_Post_Consumer",(IF($G1716="Sustainably Sourced","Sustainably_sourced",(IF($G1716="Recycled pre-consumer organic","GOTS_recycled_organic","")))))))))))))))))),"")</f>
        <v/>
      </c>
      <c r="AE1716" t="e" cm="1">
        <f t="array" aca="1" ref="AE1716" ca="1">IF($I1716="",IF(INDIRECT("$F"&amp;$S1716)="","",IF(LEFT(INDIRECT("$F"&amp;$S1716),3)="GRS","GRS_RCS_RM",IF((LEFT(INDIRECT("$F"&amp;$S1716),3))="RCS","GRS_RCS_RM",IF(INDIRECT("$F"&amp;$S1716)="OCS (No Label)","OCS_Conversion_RM",IF(LEFT(INDIRECT("$F"&amp;$S1716),3)="OCS","OCS_RM",IF(RIGHT(INDIRECT("$F"&amp;$S1716),10)="conversion","GOTS_RM_conversion",IF((LEFT(INDIRECT("$F"&amp;$S1716),4))="GOTS","GOTS_RM","Responsible_RM"))))))),"DELETERM")</f>
        <v>#VALUE!</v>
      </c>
      <c r="AF1716" t="e" cm="1">
        <f t="array" aca="1" ref="AF1716" ca="1">IF($S1716="","",INDIRECT("$Z"&amp;$S1716))</f>
        <v>#VALUE!</v>
      </c>
      <c r="AG1716" t="str">
        <f t="shared" si="520"/>
        <v/>
      </c>
      <c r="AH1716" t="str" cm="1">
        <f t="array" aca="1" ref="AH1716" ca="1">IFERROR(INDIRECT("$ag"&amp;S1716),"")</f>
        <v/>
      </c>
      <c r="AI1716" t="e" cm="1">
        <f t="array" aca="1" ref="AI1716" ca="1">INDIRECT("O"&amp;S1716)</f>
        <v>#VALUE!</v>
      </c>
      <c r="AJ1716" t="str">
        <f t="shared" si="521"/>
        <v/>
      </c>
    </row>
    <row r="1717" spans="1:36" ht="16.5" customHeight="1">
      <c r="A1717" s="130"/>
      <c r="B1717" s="136"/>
      <c r="C1717" s="137"/>
      <c r="D1717" s="146"/>
      <c r="E1717" s="146"/>
      <c r="F1717" s="137"/>
      <c r="G1717" s="147"/>
      <c r="H1717" s="147"/>
      <c r="I1717" s="147"/>
      <c r="J1717" s="147"/>
      <c r="K1717" s="38"/>
      <c r="L1717" s="144"/>
      <c r="M1717" s="144"/>
      <c r="N1717" s="61"/>
      <c r="O1717" s="314"/>
      <c r="Q1717" t="str">
        <f t="shared" si="516"/>
        <v/>
      </c>
      <c r="S1717" t="e">
        <f t="shared" ca="1" si="525"/>
        <v>#VALUE!</v>
      </c>
      <c r="T1717" t="e">
        <f t="shared" ca="1" si="522"/>
        <v>#VALUE!</v>
      </c>
      <c r="U1717">
        <f t="shared" si="526"/>
        <v>1644</v>
      </c>
      <c r="V1717">
        <v>137.833333333344</v>
      </c>
      <c r="W1717">
        <f t="shared" si="529"/>
        <v>137</v>
      </c>
      <c r="X1717" t="str" cm="1">
        <f t="array" aca="1" ref="X1717" ca="1">IFERROR(INDEX('PC&amp;PD'!$A$1:$AS$19,ROW('PC&amp;PD'!$A$19),MATCH(INDIRECT(T1717),'PC&amp;PD'!$A$1:$AS$1,0)),"")</f>
        <v/>
      </c>
      <c r="AA1717" t="str">
        <f t="shared" si="517"/>
        <v/>
      </c>
      <c r="AB1717" t="str">
        <f t="shared" si="518"/>
        <v/>
      </c>
      <c r="AC1717" t="e">
        <f t="shared" ca="1" si="519"/>
        <v>#VALUE!</v>
      </c>
      <c r="AD1717" t="str" cm="1">
        <f t="array" aca="1" ref="AD1717" ca="1">IFERROR(IF((LEFT(INDIRECT("$F"&amp;$S1717),4))="GOTS",IF($G1717="Organic","GOTS_Organic_raw",(IF($G1717="Responsible","GOTS_Responsible",(IF($G1717="No Attribute (Conventional)","GOTS_conventional",(IF($G1717="Recycled Pre/Post-Consumer","GOTS_pre_post",(IF($G1717="In-Conversion","GOTS_in_conversion",(IF($G1717="Sustainably Sourced","Sustainably_sourced",(IF($G1717="Recycled pre-consumer organic","GOTS_recycled_organic",""))))))))))))),IF($G1717="Organic","Organic",(IF($G1717="Responsible","Responsible",(IF($G1717="No Attribute (Conventional)","No_Attribute_Conventional",(IF($G1717="Recycled Pre/Post-Consumer","Recycled_Pre_Post_Consumer",(IF($G1717="In-Conversion","In_Conversion",(IF($G1717="Recycled Pre-Consumer","Recycled_Pre_Consumer",(IF($G1717="Recycled Post-Consumer","Recycled_Post_Consumer",(IF($G1717="Sustainably Sourced","Sustainably_sourced",(IF($G1717="Recycled pre-consumer organic","GOTS_recycled_organic","")))))))))))))))))),"")</f>
        <v/>
      </c>
      <c r="AE1717" t="e" cm="1">
        <f t="array" aca="1" ref="AE1717" ca="1">IF($I1717="",IF(INDIRECT("$F"&amp;$S1717)="","",IF(LEFT(INDIRECT("$F"&amp;$S1717),3)="GRS","GRS_RCS_RM",IF((LEFT(INDIRECT("$F"&amp;$S1717),3))="RCS","GRS_RCS_RM",IF(INDIRECT("$F"&amp;$S1717)="OCS (No Label)","OCS_Conversion_RM",IF(LEFT(INDIRECT("$F"&amp;$S1717),3)="OCS","OCS_RM",IF(RIGHT(INDIRECT("$F"&amp;$S1717),10)="conversion","GOTS_RM_conversion",IF((LEFT(INDIRECT("$F"&amp;$S1717),4))="GOTS","GOTS_RM","Responsible_RM"))))))),"DELETERM")</f>
        <v>#VALUE!</v>
      </c>
      <c r="AF1717" t="e" cm="1">
        <f t="array" aca="1" ref="AF1717" ca="1">IF($S1717="","",INDIRECT("$Z"&amp;$S1717))</f>
        <v>#VALUE!</v>
      </c>
      <c r="AG1717" t="str">
        <f t="shared" si="520"/>
        <v/>
      </c>
      <c r="AH1717" t="str" cm="1">
        <f t="array" aca="1" ref="AH1717" ca="1">IFERROR(INDIRECT("$ag"&amp;S1717),"")</f>
        <v/>
      </c>
      <c r="AI1717" t="e" cm="1">
        <f t="array" aca="1" ref="AI1717" ca="1">INDIRECT("O"&amp;S1717)</f>
        <v>#VALUE!</v>
      </c>
      <c r="AJ1717" t="str">
        <f t="shared" si="521"/>
        <v/>
      </c>
    </row>
    <row r="1718" spans="1:36" ht="16.5" customHeight="1" thickBot="1">
      <c r="A1718" s="131"/>
      <c r="B1718" s="138"/>
      <c r="C1718" s="139"/>
      <c r="D1718" s="148"/>
      <c r="E1718" s="148"/>
      <c r="F1718" s="139"/>
      <c r="G1718" s="149"/>
      <c r="H1718" s="149"/>
      <c r="I1718" s="149"/>
      <c r="J1718" s="149"/>
      <c r="K1718" s="39"/>
      <c r="L1718" s="145"/>
      <c r="M1718" s="145"/>
      <c r="N1718" s="62"/>
      <c r="O1718" s="315"/>
      <c r="Q1718" t="str">
        <f t="shared" si="516"/>
        <v/>
      </c>
      <c r="S1718" t="e">
        <f t="shared" ca="1" si="525"/>
        <v>#VALUE!</v>
      </c>
      <c r="T1718" t="e">
        <f t="shared" ca="1" si="522"/>
        <v>#VALUE!</v>
      </c>
      <c r="U1718">
        <f t="shared" si="526"/>
        <v>1644</v>
      </c>
      <c r="V1718">
        <v>137.916666666677</v>
      </c>
      <c r="W1718">
        <f t="shared" si="529"/>
        <v>137</v>
      </c>
      <c r="X1718" t="str" cm="1">
        <f t="array" aca="1" ref="X1718" ca="1">IFERROR(INDEX('PC&amp;PD'!$A$1:$AS$19,ROW('PC&amp;PD'!$A$19),MATCH(INDIRECT(T1718),'PC&amp;PD'!$A$1:$AS$1,0)),"")</f>
        <v/>
      </c>
      <c r="AA1718" t="str">
        <f t="shared" si="517"/>
        <v/>
      </c>
      <c r="AB1718" t="str">
        <f t="shared" si="518"/>
        <v/>
      </c>
      <c r="AC1718" t="e">
        <f t="shared" ca="1" si="519"/>
        <v>#VALUE!</v>
      </c>
      <c r="AD1718" t="str" cm="1">
        <f t="array" aca="1" ref="AD1718" ca="1">IFERROR(IF((LEFT(INDIRECT("$F"&amp;$S1718),4))="GOTS",IF($G1718="Organic","GOTS_Organic_raw",(IF($G1718="Responsible","GOTS_Responsible",(IF($G1718="No Attribute (Conventional)","GOTS_conventional",(IF($G1718="Recycled Pre/Post-Consumer","GOTS_pre_post",(IF($G1718="In-Conversion","GOTS_in_conversion",(IF($G1718="Sustainably Sourced","Sustainably_sourced",(IF($G1718="Recycled pre-consumer organic","GOTS_recycled_organic",""))))))))))))),IF($G1718="Organic","Organic",(IF($G1718="Responsible","Responsible",(IF($G1718="No Attribute (Conventional)","No_Attribute_Conventional",(IF($G1718="Recycled Pre/Post-Consumer","Recycled_Pre_Post_Consumer",(IF($G1718="In-Conversion","In_Conversion",(IF($G1718="Recycled Pre-Consumer","Recycled_Pre_Consumer",(IF($G1718="Recycled Post-Consumer","Recycled_Post_Consumer",(IF($G1718="Sustainably Sourced","Sustainably_sourced",(IF($G1718="Recycled pre-consumer organic","GOTS_recycled_organic","")))))))))))))))))),"")</f>
        <v/>
      </c>
      <c r="AE1718" t="e" cm="1">
        <f t="array" aca="1" ref="AE1718" ca="1">IF($I1718="",IF(INDIRECT("$F"&amp;$S1718)="","",IF(LEFT(INDIRECT("$F"&amp;$S1718),3)="GRS","GRS_RCS_RM",IF((LEFT(INDIRECT("$F"&amp;$S1718),3))="RCS","GRS_RCS_RM",IF(INDIRECT("$F"&amp;$S1718)="OCS (No Label)","OCS_Conversion_RM",IF(LEFT(INDIRECT("$F"&amp;$S1718),3)="OCS","OCS_RM",IF(RIGHT(INDIRECT("$F"&amp;$S1718),10)="conversion","GOTS_RM_conversion",IF((LEFT(INDIRECT("$F"&amp;$S1718),4))="GOTS","GOTS_RM","Responsible_RM"))))))),"DELETERM")</f>
        <v>#VALUE!</v>
      </c>
      <c r="AF1718" t="e" cm="1">
        <f t="array" aca="1" ref="AF1718" ca="1">IF($S1718="","",INDIRECT("$Z"&amp;$S1718))</f>
        <v>#VALUE!</v>
      </c>
      <c r="AG1718" t="str">
        <f t="shared" si="520"/>
        <v/>
      </c>
      <c r="AH1718" t="str" cm="1">
        <f t="array" aca="1" ref="AH1718" ca="1">IFERROR(INDIRECT("$ag"&amp;S1718),"")</f>
        <v/>
      </c>
      <c r="AI1718" t="e" cm="1">
        <f t="array" aca="1" ref="AI1718" ca="1">INDIRECT("O"&amp;S1718)</f>
        <v>#VALUE!</v>
      </c>
      <c r="AJ1718" t="str">
        <f t="shared" si="521"/>
        <v/>
      </c>
    </row>
    <row r="1719" spans="1:36" ht="16.5" customHeight="1">
      <c r="A1719" s="128" t="str">
        <f>IF(B1719="","",COUNTA($B$63:$B1719))</f>
        <v/>
      </c>
      <c r="B1719" s="132"/>
      <c r="C1719" s="133"/>
      <c r="D1719" s="140"/>
      <c r="E1719" s="140"/>
      <c r="F1719" s="133"/>
      <c r="G1719" s="141"/>
      <c r="H1719" s="141"/>
      <c r="I1719" s="141"/>
      <c r="J1719" s="141"/>
      <c r="K1719" s="37"/>
      <c r="L1719" s="142" t="str">
        <f>IF(R1719="","",LEFT(R1719,LEN(R1719)-2))</f>
        <v/>
      </c>
      <c r="M1719" s="142"/>
      <c r="N1719" s="60"/>
      <c r="O1719" s="313"/>
      <c r="Q1719" t="str">
        <f t="shared" si="516"/>
        <v/>
      </c>
      <c r="R1719" t="str">
        <f t="shared" ref="R1719" si="534">CONCATENATE($Q1719,Q1720,Q1721,Q1722,Q1723,Q1724,$Q1725,$Q1726,$Q1727,$Q1728,$Q1729,$Q1730)</f>
        <v/>
      </c>
      <c r="S1719" t="e">
        <f t="shared" ca="1" si="525"/>
        <v>#VALUE!</v>
      </c>
      <c r="T1719" t="e">
        <f t="shared" ca="1" si="522"/>
        <v>#VALUE!</v>
      </c>
      <c r="U1719">
        <f t="shared" si="526"/>
        <v>1656</v>
      </c>
      <c r="V1719">
        <v>138.000000000011</v>
      </c>
      <c r="W1719">
        <f t="shared" si="529"/>
        <v>138</v>
      </c>
      <c r="X1719" t="str" cm="1">
        <f t="array" aca="1" ref="X1719" ca="1">IFERROR(INDEX('PC&amp;PD'!$A$1:$AS$19,ROW('PC&amp;PD'!$A$19),MATCH(INDIRECT(T1719),'PC&amp;PD'!$A$1:$AS$1,0)),"")</f>
        <v/>
      </c>
      <c r="Z1719" t="str">
        <f t="shared" ref="Z1719" si="535">IFERROR(IF($F1719="OCS 100","OCS (OCS 100)",IF($F1719="OCS Blended","OCS (OCS Blended)",IF($F1719="OCS (No Label)","OCS (No Label)",IF($F1719="RCS 100","RCS (RCS 100)",IF($F1719="RCS Blended","RCS (RCS Blended)",IF($F1719="GRS","GRS (GRS)",IF($F1719="GRS (No Label)", "GRS (No Label)",IF($F1719="RDS","RDS (RDS)",IF($F1719="RWS","RWS (RWS)",IF($F1719="RAS","RAS (RAS)",IF($F1719="RMS","RMS (RMS)",IF($F1719="GOTS Organic","GOTS (Organic)",IF($F1719="GOTS Made with organic","GOTS (Made with Organic)",IF($F1719="GOTS Organic - in conversion","GOTS (Organic - In Conversion)",IF($F1719="GOTS Made with organic - in conversion","GOTS (Made with Organic - In Conversion)",""))))))))))))))),"")</f>
        <v/>
      </c>
      <c r="AA1719" t="str">
        <f t="shared" si="517"/>
        <v/>
      </c>
      <c r="AB1719" t="str">
        <f t="shared" si="518"/>
        <v/>
      </c>
      <c r="AC1719" t="e">
        <f t="shared" ca="1" si="519"/>
        <v>#VALUE!</v>
      </c>
      <c r="AD1719" t="str" cm="1">
        <f t="array" aca="1" ref="AD1719" ca="1">IFERROR(IF((LEFT(INDIRECT("$F"&amp;$S1719),4))="GOTS",IF($G1719="Organic","GOTS_Organic_raw",(IF($G1719="Responsible","GOTS_Responsible",(IF($G1719="No Attribute (Conventional)","GOTS_conventional",(IF($G1719="Recycled Pre/Post-Consumer","GOTS_pre_post",(IF($G1719="In-Conversion","GOTS_in_conversion",(IF($G1719="Sustainably Sourced","Sustainably_sourced",(IF($G1719="Recycled pre-consumer organic","GOTS_recycled_organic",""))))))))))))),IF($G1719="Organic","Organic",(IF($G1719="Responsible","Responsible",(IF($G1719="No Attribute (Conventional)","No_Attribute_Conventional",(IF($G1719="Recycled Pre/Post-Consumer","Recycled_Pre_Post_Consumer",(IF($G1719="In-Conversion","In_Conversion",(IF($G1719="Recycled Pre-Consumer","Recycled_Pre_Consumer",(IF($G1719="Recycled Post-Consumer","Recycled_Post_Consumer",(IF($G1719="Sustainably Sourced","Sustainably_sourced",(IF($G1719="Recycled pre-consumer organic","GOTS_recycled_organic","")))))))))))))))))),"")</f>
        <v/>
      </c>
      <c r="AE1719" t="e" cm="1">
        <f t="array" aca="1" ref="AE1719" ca="1">IF($I1719="",IF(INDIRECT("$F"&amp;$S1719)="","",IF(LEFT(INDIRECT("$F"&amp;$S1719),3)="GRS","GRS_RCS_RM",IF((LEFT(INDIRECT("$F"&amp;$S1719),3))="RCS","GRS_RCS_RM",IF(INDIRECT("$F"&amp;$S1719)="OCS (No Label)","OCS_Conversion_RM",IF(LEFT(INDIRECT("$F"&amp;$S1719),3)="OCS","OCS_RM",IF(RIGHT(INDIRECT("$F"&amp;$S1719),10)="conversion","GOTS_RM_conversion",IF((LEFT(INDIRECT("$F"&amp;$S1719),4))="GOTS","GOTS_RM","Responsible_RM"))))))),"DELETERM")</f>
        <v>#VALUE!</v>
      </c>
      <c r="AF1719" t="e" cm="1">
        <f t="array" aca="1" ref="AF1719" ca="1">IF($S1719="","",INDIRECT("$Z"&amp;$S1719))</f>
        <v>#VALUE!</v>
      </c>
      <c r="AG1719" t="str">
        <f t="shared" si="520"/>
        <v/>
      </c>
      <c r="AH1719" t="str" cm="1">
        <f t="array" aca="1" ref="AH1719" ca="1">IFERROR(INDIRECT("$ag"&amp;S1719),"")</f>
        <v/>
      </c>
      <c r="AI1719" t="e" cm="1">
        <f t="array" aca="1" ref="AI1719" ca="1">INDIRECT("O"&amp;S1719)</f>
        <v>#VALUE!</v>
      </c>
      <c r="AJ1719" t="str">
        <f t="shared" si="521"/>
        <v/>
      </c>
    </row>
    <row r="1720" spans="1:36" ht="16.5" customHeight="1">
      <c r="A1720" s="129"/>
      <c r="B1720" s="134"/>
      <c r="C1720" s="135"/>
      <c r="D1720" s="146"/>
      <c r="E1720" s="146"/>
      <c r="F1720" s="135"/>
      <c r="G1720" s="147"/>
      <c r="H1720" s="147"/>
      <c r="I1720" s="147"/>
      <c r="J1720" s="147"/>
      <c r="K1720" s="38"/>
      <c r="L1720" s="143"/>
      <c r="M1720" s="143"/>
      <c r="N1720" s="61"/>
      <c r="O1720" s="314"/>
      <c r="Q1720" t="str">
        <f t="shared" si="516"/>
        <v/>
      </c>
      <c r="S1720" t="e">
        <f t="shared" ca="1" si="525"/>
        <v>#VALUE!</v>
      </c>
      <c r="T1720" t="e">
        <f t="shared" ca="1" si="522"/>
        <v>#VALUE!</v>
      </c>
      <c r="U1720">
        <f t="shared" si="526"/>
        <v>1656</v>
      </c>
      <c r="V1720">
        <v>138.083333333344</v>
      </c>
      <c r="W1720">
        <f t="shared" si="529"/>
        <v>138</v>
      </c>
      <c r="X1720" t="str" cm="1">
        <f t="array" aca="1" ref="X1720" ca="1">IFERROR(INDEX('PC&amp;PD'!$A$1:$AS$19,ROW('PC&amp;PD'!$A$19),MATCH(INDIRECT(T1720),'PC&amp;PD'!$A$1:$AS$1,0)),"")</f>
        <v/>
      </c>
      <c r="AA1720" t="str">
        <f t="shared" si="517"/>
        <v/>
      </c>
      <c r="AB1720" t="str">
        <f t="shared" si="518"/>
        <v/>
      </c>
      <c r="AC1720" t="e">
        <f t="shared" ca="1" si="519"/>
        <v>#VALUE!</v>
      </c>
      <c r="AD1720" t="str" cm="1">
        <f t="array" aca="1" ref="AD1720" ca="1">IFERROR(IF((LEFT(INDIRECT("$F"&amp;$S1720),4))="GOTS",IF($G1720="Organic","GOTS_Organic_raw",(IF($G1720="Responsible","GOTS_Responsible",(IF($G1720="No Attribute (Conventional)","GOTS_conventional",(IF($G1720="Recycled Pre/Post-Consumer","GOTS_pre_post",(IF($G1720="In-Conversion","GOTS_in_conversion",(IF($G1720="Sustainably Sourced","Sustainably_sourced",(IF($G1720="Recycled pre-consumer organic","GOTS_recycled_organic",""))))))))))))),IF($G1720="Organic","Organic",(IF($G1720="Responsible","Responsible",(IF($G1720="No Attribute (Conventional)","No_Attribute_Conventional",(IF($G1720="Recycled Pre/Post-Consumer","Recycled_Pre_Post_Consumer",(IF($G1720="In-Conversion","In_Conversion",(IF($G1720="Recycled Pre-Consumer","Recycled_Pre_Consumer",(IF($G1720="Recycled Post-Consumer","Recycled_Post_Consumer",(IF($G1720="Sustainably Sourced","Sustainably_sourced",(IF($G1720="Recycled pre-consumer organic","GOTS_recycled_organic","")))))))))))))))))),"")</f>
        <v/>
      </c>
      <c r="AE1720" t="e" cm="1">
        <f t="array" aca="1" ref="AE1720" ca="1">IF($I1720="",IF(INDIRECT("$F"&amp;$S1720)="","",IF(LEFT(INDIRECT("$F"&amp;$S1720),3)="GRS","GRS_RCS_RM",IF((LEFT(INDIRECT("$F"&amp;$S1720),3))="RCS","GRS_RCS_RM",IF(INDIRECT("$F"&amp;$S1720)="OCS (No Label)","OCS_Conversion_RM",IF(LEFT(INDIRECT("$F"&amp;$S1720),3)="OCS","OCS_RM",IF(RIGHT(INDIRECT("$F"&amp;$S1720),10)="conversion","GOTS_RM_conversion",IF((LEFT(INDIRECT("$F"&amp;$S1720),4))="GOTS","GOTS_RM","Responsible_RM"))))))),"DELETERM")</f>
        <v>#VALUE!</v>
      </c>
      <c r="AF1720" t="e" cm="1">
        <f t="array" aca="1" ref="AF1720" ca="1">IF($S1720="","",INDIRECT("$Z"&amp;$S1720))</f>
        <v>#VALUE!</v>
      </c>
      <c r="AG1720" t="str">
        <f t="shared" si="520"/>
        <v/>
      </c>
      <c r="AH1720" t="str" cm="1">
        <f t="array" aca="1" ref="AH1720" ca="1">IFERROR(INDIRECT("$ag"&amp;S1720),"")</f>
        <v/>
      </c>
      <c r="AI1720" t="e" cm="1">
        <f t="array" aca="1" ref="AI1720" ca="1">INDIRECT("O"&amp;S1720)</f>
        <v>#VALUE!</v>
      </c>
      <c r="AJ1720" t="str">
        <f t="shared" si="521"/>
        <v/>
      </c>
    </row>
    <row r="1721" spans="1:36" ht="16.5" customHeight="1">
      <c r="A1721" s="129"/>
      <c r="B1721" s="134"/>
      <c r="C1721" s="135"/>
      <c r="D1721" s="146"/>
      <c r="E1721" s="146"/>
      <c r="F1721" s="135"/>
      <c r="G1721" s="147"/>
      <c r="H1721" s="147"/>
      <c r="I1721" s="147"/>
      <c r="J1721" s="147"/>
      <c r="K1721" s="38"/>
      <c r="L1721" s="143"/>
      <c r="M1721" s="143"/>
      <c r="N1721" s="61"/>
      <c r="O1721" s="314"/>
      <c r="Q1721" t="str">
        <f t="shared" si="516"/>
        <v/>
      </c>
      <c r="S1721" t="e">
        <f t="shared" ca="1" si="525"/>
        <v>#VALUE!</v>
      </c>
      <c r="T1721" t="e">
        <f t="shared" ca="1" si="522"/>
        <v>#VALUE!</v>
      </c>
      <c r="U1721">
        <f t="shared" si="526"/>
        <v>1656</v>
      </c>
      <c r="V1721">
        <v>138.166666666678</v>
      </c>
      <c r="W1721">
        <f t="shared" si="529"/>
        <v>138</v>
      </c>
      <c r="X1721" t="str" cm="1">
        <f t="array" aca="1" ref="X1721" ca="1">IFERROR(INDEX('PC&amp;PD'!$A$1:$AS$19,ROW('PC&amp;PD'!$A$19),MATCH(INDIRECT(T1721),'PC&amp;PD'!$A$1:$AS$1,0)),"")</f>
        <v/>
      </c>
      <c r="AA1721" t="str">
        <f t="shared" si="517"/>
        <v/>
      </c>
      <c r="AB1721" t="str">
        <f t="shared" si="518"/>
        <v/>
      </c>
      <c r="AC1721" t="e">
        <f t="shared" ca="1" si="519"/>
        <v>#VALUE!</v>
      </c>
      <c r="AD1721" t="str" cm="1">
        <f t="array" aca="1" ref="AD1721" ca="1">IFERROR(IF((LEFT(INDIRECT("$F"&amp;$S1721),4))="GOTS",IF($G1721="Organic","GOTS_Organic_raw",(IF($G1721="Responsible","GOTS_Responsible",(IF($G1721="No Attribute (Conventional)","GOTS_conventional",(IF($G1721="Recycled Pre/Post-Consumer","GOTS_pre_post",(IF($G1721="In-Conversion","GOTS_in_conversion",(IF($G1721="Sustainably Sourced","Sustainably_sourced",(IF($G1721="Recycled pre-consumer organic","GOTS_recycled_organic",""))))))))))))),IF($G1721="Organic","Organic",(IF($G1721="Responsible","Responsible",(IF($G1721="No Attribute (Conventional)","No_Attribute_Conventional",(IF($G1721="Recycled Pre/Post-Consumer","Recycled_Pre_Post_Consumer",(IF($G1721="In-Conversion","In_Conversion",(IF($G1721="Recycled Pre-Consumer","Recycled_Pre_Consumer",(IF($G1721="Recycled Post-Consumer","Recycled_Post_Consumer",(IF($G1721="Sustainably Sourced","Sustainably_sourced",(IF($G1721="Recycled pre-consumer organic","GOTS_recycled_organic","")))))))))))))))))),"")</f>
        <v/>
      </c>
      <c r="AE1721" t="e" cm="1">
        <f t="array" aca="1" ref="AE1721" ca="1">IF($I1721="",IF(INDIRECT("$F"&amp;$S1721)="","",IF(LEFT(INDIRECT("$F"&amp;$S1721),3)="GRS","GRS_RCS_RM",IF((LEFT(INDIRECT("$F"&amp;$S1721),3))="RCS","GRS_RCS_RM",IF(INDIRECT("$F"&amp;$S1721)="OCS (No Label)","OCS_Conversion_RM",IF(LEFT(INDIRECT("$F"&amp;$S1721),3)="OCS","OCS_RM",IF(RIGHT(INDIRECT("$F"&amp;$S1721),10)="conversion","GOTS_RM_conversion",IF((LEFT(INDIRECT("$F"&amp;$S1721),4))="GOTS","GOTS_RM","Responsible_RM"))))))),"DELETERM")</f>
        <v>#VALUE!</v>
      </c>
      <c r="AF1721" t="e" cm="1">
        <f t="array" aca="1" ref="AF1721" ca="1">IF($S1721="","",INDIRECT("$Z"&amp;$S1721))</f>
        <v>#VALUE!</v>
      </c>
      <c r="AG1721" t="str">
        <f t="shared" si="520"/>
        <v/>
      </c>
      <c r="AH1721" t="str" cm="1">
        <f t="array" aca="1" ref="AH1721" ca="1">IFERROR(INDIRECT("$ag"&amp;S1721),"")</f>
        <v/>
      </c>
      <c r="AI1721" t="e" cm="1">
        <f t="array" aca="1" ref="AI1721" ca="1">INDIRECT("O"&amp;S1721)</f>
        <v>#VALUE!</v>
      </c>
      <c r="AJ1721" t="str">
        <f t="shared" si="521"/>
        <v/>
      </c>
    </row>
    <row r="1722" spans="1:36" ht="16.5" customHeight="1">
      <c r="A1722" s="129"/>
      <c r="B1722" s="134"/>
      <c r="C1722" s="135"/>
      <c r="D1722" s="146"/>
      <c r="E1722" s="146"/>
      <c r="F1722" s="135"/>
      <c r="G1722" s="147"/>
      <c r="H1722" s="147"/>
      <c r="I1722" s="147"/>
      <c r="J1722" s="147"/>
      <c r="K1722" s="38"/>
      <c r="L1722" s="143"/>
      <c r="M1722" s="143"/>
      <c r="N1722" s="61"/>
      <c r="O1722" s="314"/>
      <c r="Q1722" t="str">
        <f t="shared" si="516"/>
        <v/>
      </c>
      <c r="S1722" t="e">
        <f t="shared" ca="1" si="525"/>
        <v>#VALUE!</v>
      </c>
      <c r="T1722" t="e">
        <f t="shared" ca="1" si="522"/>
        <v>#VALUE!</v>
      </c>
      <c r="U1722">
        <f t="shared" si="526"/>
        <v>1656</v>
      </c>
      <c r="V1722">
        <v>138.250000000011</v>
      </c>
      <c r="W1722">
        <f t="shared" si="529"/>
        <v>138</v>
      </c>
      <c r="X1722" t="str" cm="1">
        <f t="array" aca="1" ref="X1722" ca="1">IFERROR(INDEX('PC&amp;PD'!$A$1:$AS$19,ROW('PC&amp;PD'!$A$19),MATCH(INDIRECT(T1722),'PC&amp;PD'!$A$1:$AS$1,0)),"")</f>
        <v/>
      </c>
      <c r="AA1722" t="str">
        <f t="shared" si="517"/>
        <v/>
      </c>
      <c r="AB1722" t="str">
        <f t="shared" si="518"/>
        <v/>
      </c>
      <c r="AC1722" t="e">
        <f t="shared" ca="1" si="519"/>
        <v>#VALUE!</v>
      </c>
      <c r="AD1722" t="str" cm="1">
        <f t="array" aca="1" ref="AD1722" ca="1">IFERROR(IF((LEFT(INDIRECT("$F"&amp;$S1722),4))="GOTS",IF($G1722="Organic","GOTS_Organic_raw",(IF($G1722="Responsible","GOTS_Responsible",(IF($G1722="No Attribute (Conventional)","GOTS_conventional",(IF($G1722="Recycled Pre/Post-Consumer","GOTS_pre_post",(IF($G1722="In-Conversion","GOTS_in_conversion",(IF($G1722="Sustainably Sourced","Sustainably_sourced",(IF($G1722="Recycled pre-consumer organic","GOTS_recycled_organic",""))))))))))))),IF($G1722="Organic","Organic",(IF($G1722="Responsible","Responsible",(IF($G1722="No Attribute (Conventional)","No_Attribute_Conventional",(IF($G1722="Recycled Pre/Post-Consumer","Recycled_Pre_Post_Consumer",(IF($G1722="In-Conversion","In_Conversion",(IF($G1722="Recycled Pre-Consumer","Recycled_Pre_Consumer",(IF($G1722="Recycled Post-Consumer","Recycled_Post_Consumer",(IF($G1722="Sustainably Sourced","Sustainably_sourced",(IF($G1722="Recycled pre-consumer organic","GOTS_recycled_organic","")))))))))))))))))),"")</f>
        <v/>
      </c>
      <c r="AE1722" t="e" cm="1">
        <f t="array" aca="1" ref="AE1722" ca="1">IF($I1722="",IF(INDIRECT("$F"&amp;$S1722)="","",IF(LEFT(INDIRECT("$F"&amp;$S1722),3)="GRS","GRS_RCS_RM",IF((LEFT(INDIRECT("$F"&amp;$S1722),3))="RCS","GRS_RCS_RM",IF(INDIRECT("$F"&amp;$S1722)="OCS (No Label)","OCS_Conversion_RM",IF(LEFT(INDIRECT("$F"&amp;$S1722),3)="OCS","OCS_RM",IF(RIGHT(INDIRECT("$F"&amp;$S1722),10)="conversion","GOTS_RM_conversion",IF((LEFT(INDIRECT("$F"&amp;$S1722),4))="GOTS","GOTS_RM","Responsible_RM"))))))),"DELETERM")</f>
        <v>#VALUE!</v>
      </c>
      <c r="AF1722" t="e" cm="1">
        <f t="array" aca="1" ref="AF1722" ca="1">IF($S1722="","",INDIRECT("$Z"&amp;$S1722))</f>
        <v>#VALUE!</v>
      </c>
      <c r="AG1722" t="str">
        <f t="shared" si="520"/>
        <v/>
      </c>
      <c r="AH1722" t="str" cm="1">
        <f t="array" aca="1" ref="AH1722" ca="1">IFERROR(INDIRECT("$ag"&amp;S1722),"")</f>
        <v/>
      </c>
      <c r="AI1722" t="e" cm="1">
        <f t="array" aca="1" ref="AI1722" ca="1">INDIRECT("O"&amp;S1722)</f>
        <v>#VALUE!</v>
      </c>
      <c r="AJ1722" t="str">
        <f t="shared" si="521"/>
        <v/>
      </c>
    </row>
    <row r="1723" spans="1:36" ht="16.5" customHeight="1">
      <c r="A1723" s="129"/>
      <c r="B1723" s="134"/>
      <c r="C1723" s="135"/>
      <c r="D1723" s="146"/>
      <c r="E1723" s="146"/>
      <c r="F1723" s="135"/>
      <c r="G1723" s="147"/>
      <c r="H1723" s="147"/>
      <c r="I1723" s="147"/>
      <c r="J1723" s="147"/>
      <c r="K1723" s="38"/>
      <c r="L1723" s="143"/>
      <c r="M1723" s="143"/>
      <c r="N1723" s="61"/>
      <c r="O1723" s="314"/>
      <c r="Q1723" t="str">
        <f t="shared" si="516"/>
        <v/>
      </c>
      <c r="S1723" t="e">
        <f t="shared" ca="1" si="525"/>
        <v>#VALUE!</v>
      </c>
      <c r="T1723" t="e">
        <f t="shared" ca="1" si="522"/>
        <v>#VALUE!</v>
      </c>
      <c r="U1723">
        <f t="shared" si="526"/>
        <v>1656</v>
      </c>
      <c r="V1723">
        <v>138.333333333344</v>
      </c>
      <c r="W1723">
        <f t="shared" si="529"/>
        <v>138</v>
      </c>
      <c r="X1723" t="str" cm="1">
        <f t="array" aca="1" ref="X1723" ca="1">IFERROR(INDEX('PC&amp;PD'!$A$1:$AS$19,ROW('PC&amp;PD'!$A$19),MATCH(INDIRECT(T1723),'PC&amp;PD'!$A$1:$AS$1,0)),"")</f>
        <v/>
      </c>
      <c r="AA1723" t="str">
        <f t="shared" si="517"/>
        <v/>
      </c>
      <c r="AB1723" t="str">
        <f t="shared" si="518"/>
        <v/>
      </c>
      <c r="AC1723" t="e">
        <f t="shared" ca="1" si="519"/>
        <v>#VALUE!</v>
      </c>
      <c r="AD1723" t="str" cm="1">
        <f t="array" aca="1" ref="AD1723" ca="1">IFERROR(IF((LEFT(INDIRECT("$F"&amp;$S1723),4))="GOTS",IF($G1723="Organic","GOTS_Organic_raw",(IF($G1723="Responsible","GOTS_Responsible",(IF($G1723="No Attribute (Conventional)","GOTS_conventional",(IF($G1723="Recycled Pre/Post-Consumer","GOTS_pre_post",(IF($G1723="In-Conversion","GOTS_in_conversion",(IF($G1723="Sustainably Sourced","Sustainably_sourced",(IF($G1723="Recycled pre-consumer organic","GOTS_recycled_organic",""))))))))))))),IF($G1723="Organic","Organic",(IF($G1723="Responsible","Responsible",(IF($G1723="No Attribute (Conventional)","No_Attribute_Conventional",(IF($G1723="Recycled Pre/Post-Consumer","Recycled_Pre_Post_Consumer",(IF($G1723="In-Conversion","In_Conversion",(IF($G1723="Recycled Pre-Consumer","Recycled_Pre_Consumer",(IF($G1723="Recycled Post-Consumer","Recycled_Post_Consumer",(IF($G1723="Sustainably Sourced","Sustainably_sourced",(IF($G1723="Recycled pre-consumer organic","GOTS_recycled_organic","")))))))))))))))))),"")</f>
        <v/>
      </c>
      <c r="AE1723" t="e" cm="1">
        <f t="array" aca="1" ref="AE1723" ca="1">IF($I1723="",IF(INDIRECT("$F"&amp;$S1723)="","",IF(LEFT(INDIRECT("$F"&amp;$S1723),3)="GRS","GRS_RCS_RM",IF((LEFT(INDIRECT("$F"&amp;$S1723),3))="RCS","GRS_RCS_RM",IF(INDIRECT("$F"&amp;$S1723)="OCS (No Label)","OCS_Conversion_RM",IF(LEFT(INDIRECT("$F"&amp;$S1723),3)="OCS","OCS_RM",IF(RIGHT(INDIRECT("$F"&amp;$S1723),10)="conversion","GOTS_RM_conversion",IF((LEFT(INDIRECT("$F"&amp;$S1723),4))="GOTS","GOTS_RM","Responsible_RM"))))))),"DELETERM")</f>
        <v>#VALUE!</v>
      </c>
      <c r="AF1723" t="e" cm="1">
        <f t="array" aca="1" ref="AF1723" ca="1">IF($S1723="","",INDIRECT("$Z"&amp;$S1723))</f>
        <v>#VALUE!</v>
      </c>
      <c r="AG1723" t="str">
        <f t="shared" si="520"/>
        <v/>
      </c>
      <c r="AH1723" t="str" cm="1">
        <f t="array" aca="1" ref="AH1723" ca="1">IFERROR(INDIRECT("$ag"&amp;S1723),"")</f>
        <v/>
      </c>
      <c r="AI1723" t="e" cm="1">
        <f t="array" aca="1" ref="AI1723" ca="1">INDIRECT("O"&amp;S1723)</f>
        <v>#VALUE!</v>
      </c>
      <c r="AJ1723" t="str">
        <f t="shared" si="521"/>
        <v/>
      </c>
    </row>
    <row r="1724" spans="1:36" ht="16.5" customHeight="1">
      <c r="A1724" s="129"/>
      <c r="B1724" s="134"/>
      <c r="C1724" s="135"/>
      <c r="D1724" s="146"/>
      <c r="E1724" s="146"/>
      <c r="F1724" s="135"/>
      <c r="G1724" s="147"/>
      <c r="H1724" s="147"/>
      <c r="I1724" s="147"/>
      <c r="J1724" s="147"/>
      <c r="K1724" s="38"/>
      <c r="L1724" s="143"/>
      <c r="M1724" s="143"/>
      <c r="N1724" s="61"/>
      <c r="O1724" s="314"/>
      <c r="Q1724" t="str">
        <f t="shared" si="516"/>
        <v/>
      </c>
      <c r="S1724" t="e">
        <f t="shared" ca="1" si="525"/>
        <v>#VALUE!</v>
      </c>
      <c r="T1724" t="e">
        <f t="shared" ca="1" si="522"/>
        <v>#VALUE!</v>
      </c>
      <c r="U1724">
        <f t="shared" si="526"/>
        <v>1656</v>
      </c>
      <c r="V1724">
        <v>138.416666666678</v>
      </c>
      <c r="W1724">
        <f t="shared" si="529"/>
        <v>138</v>
      </c>
      <c r="X1724" t="str" cm="1">
        <f t="array" aca="1" ref="X1724" ca="1">IFERROR(INDEX('PC&amp;PD'!$A$1:$AS$19,ROW('PC&amp;PD'!$A$19),MATCH(INDIRECT(T1724),'PC&amp;PD'!$A$1:$AS$1,0)),"")</f>
        <v/>
      </c>
      <c r="AA1724" t="str">
        <f t="shared" si="517"/>
        <v/>
      </c>
      <c r="AB1724" t="str">
        <f t="shared" si="518"/>
        <v/>
      </c>
      <c r="AC1724" t="e">
        <f t="shared" ca="1" si="519"/>
        <v>#VALUE!</v>
      </c>
      <c r="AD1724" t="str" cm="1">
        <f t="array" aca="1" ref="AD1724" ca="1">IFERROR(IF((LEFT(INDIRECT("$F"&amp;$S1724),4))="GOTS",IF($G1724="Organic","GOTS_Organic_raw",(IF($G1724="Responsible","GOTS_Responsible",(IF($G1724="No Attribute (Conventional)","GOTS_conventional",(IF($G1724="Recycled Pre/Post-Consumer","GOTS_pre_post",(IF($G1724="In-Conversion","GOTS_in_conversion",(IF($G1724="Sustainably Sourced","Sustainably_sourced",(IF($G1724="Recycled pre-consumer organic","GOTS_recycled_organic",""))))))))))))),IF($G1724="Organic","Organic",(IF($G1724="Responsible","Responsible",(IF($G1724="No Attribute (Conventional)","No_Attribute_Conventional",(IF($G1724="Recycled Pre/Post-Consumer","Recycled_Pre_Post_Consumer",(IF($G1724="In-Conversion","In_Conversion",(IF($G1724="Recycled Pre-Consumer","Recycled_Pre_Consumer",(IF($G1724="Recycled Post-Consumer","Recycled_Post_Consumer",(IF($G1724="Sustainably Sourced","Sustainably_sourced",(IF($G1724="Recycled pre-consumer organic","GOTS_recycled_organic","")))))))))))))))))),"")</f>
        <v/>
      </c>
      <c r="AE1724" t="e" cm="1">
        <f t="array" aca="1" ref="AE1724" ca="1">IF($I1724="",IF(INDIRECT("$F"&amp;$S1724)="","",IF(LEFT(INDIRECT("$F"&amp;$S1724),3)="GRS","GRS_RCS_RM",IF((LEFT(INDIRECT("$F"&amp;$S1724),3))="RCS","GRS_RCS_RM",IF(INDIRECT("$F"&amp;$S1724)="OCS (No Label)","OCS_Conversion_RM",IF(LEFT(INDIRECT("$F"&amp;$S1724),3)="OCS","OCS_RM",IF(RIGHT(INDIRECT("$F"&amp;$S1724),10)="conversion","GOTS_RM_conversion",IF((LEFT(INDIRECT("$F"&amp;$S1724),4))="GOTS","GOTS_RM","Responsible_RM"))))))),"DELETERM")</f>
        <v>#VALUE!</v>
      </c>
      <c r="AF1724" t="e" cm="1">
        <f t="array" aca="1" ref="AF1724" ca="1">IF($S1724="","",INDIRECT("$Z"&amp;$S1724))</f>
        <v>#VALUE!</v>
      </c>
      <c r="AG1724" t="str">
        <f t="shared" si="520"/>
        <v/>
      </c>
      <c r="AH1724" t="str" cm="1">
        <f t="array" aca="1" ref="AH1724" ca="1">IFERROR(INDIRECT("$ag"&amp;S1724),"")</f>
        <v/>
      </c>
      <c r="AI1724" t="e" cm="1">
        <f t="array" aca="1" ref="AI1724" ca="1">INDIRECT("O"&amp;S1724)</f>
        <v>#VALUE!</v>
      </c>
      <c r="AJ1724" t="str">
        <f t="shared" si="521"/>
        <v/>
      </c>
    </row>
    <row r="1725" spans="1:36" ht="16.5" customHeight="1">
      <c r="A1725" s="130"/>
      <c r="B1725" s="136"/>
      <c r="C1725" s="137"/>
      <c r="D1725" s="146"/>
      <c r="E1725" s="146"/>
      <c r="F1725" s="137"/>
      <c r="G1725" s="147"/>
      <c r="H1725" s="147"/>
      <c r="I1725" s="147"/>
      <c r="J1725" s="147"/>
      <c r="K1725" s="38"/>
      <c r="L1725" s="144"/>
      <c r="M1725" s="144"/>
      <c r="N1725" s="61"/>
      <c r="O1725" s="314"/>
      <c r="Q1725" t="str">
        <f t="shared" si="516"/>
        <v/>
      </c>
      <c r="S1725" t="e">
        <f t="shared" ca="1" si="525"/>
        <v>#VALUE!</v>
      </c>
      <c r="T1725" t="e">
        <f t="shared" ca="1" si="522"/>
        <v>#VALUE!</v>
      </c>
      <c r="U1725">
        <f t="shared" si="526"/>
        <v>1656</v>
      </c>
      <c r="V1725">
        <v>138.500000000011</v>
      </c>
      <c r="W1725">
        <f t="shared" si="529"/>
        <v>138</v>
      </c>
      <c r="X1725" t="str" cm="1">
        <f t="array" aca="1" ref="X1725" ca="1">IFERROR(INDEX('PC&amp;PD'!$A$1:$AS$19,ROW('PC&amp;PD'!$A$19),MATCH(INDIRECT(T1725),'PC&amp;PD'!$A$1:$AS$1,0)),"")</f>
        <v/>
      </c>
      <c r="AA1725" t="str">
        <f t="shared" si="517"/>
        <v/>
      </c>
      <c r="AB1725" t="str">
        <f t="shared" si="518"/>
        <v/>
      </c>
      <c r="AC1725" t="e">
        <f t="shared" ca="1" si="519"/>
        <v>#VALUE!</v>
      </c>
      <c r="AD1725" t="str" cm="1">
        <f t="array" aca="1" ref="AD1725" ca="1">IFERROR(IF((LEFT(INDIRECT("$F"&amp;$S1725),4))="GOTS",IF($G1725="Organic","GOTS_Organic_raw",(IF($G1725="Responsible","GOTS_Responsible",(IF($G1725="No Attribute (Conventional)","GOTS_conventional",(IF($G1725="Recycled Pre/Post-Consumer","GOTS_pre_post",(IF($G1725="In-Conversion","GOTS_in_conversion",(IF($G1725="Sustainably Sourced","Sustainably_sourced",(IF($G1725="Recycled pre-consumer organic","GOTS_recycled_organic",""))))))))))))),IF($G1725="Organic","Organic",(IF($G1725="Responsible","Responsible",(IF($G1725="No Attribute (Conventional)","No_Attribute_Conventional",(IF($G1725="Recycled Pre/Post-Consumer","Recycled_Pre_Post_Consumer",(IF($G1725="In-Conversion","In_Conversion",(IF($G1725="Recycled Pre-Consumer","Recycled_Pre_Consumer",(IF($G1725="Recycled Post-Consumer","Recycled_Post_Consumer",(IF($G1725="Sustainably Sourced","Sustainably_sourced",(IF($G1725="Recycled pre-consumer organic","GOTS_recycled_organic","")))))))))))))))))),"")</f>
        <v/>
      </c>
      <c r="AE1725" t="e" cm="1">
        <f t="array" aca="1" ref="AE1725" ca="1">IF($I1725="",IF(INDIRECT("$F"&amp;$S1725)="","",IF(LEFT(INDIRECT("$F"&amp;$S1725),3)="GRS","GRS_RCS_RM",IF((LEFT(INDIRECT("$F"&amp;$S1725),3))="RCS","GRS_RCS_RM",IF(INDIRECT("$F"&amp;$S1725)="OCS (No Label)","OCS_Conversion_RM",IF(LEFT(INDIRECT("$F"&amp;$S1725),3)="OCS","OCS_RM",IF(RIGHT(INDIRECT("$F"&amp;$S1725),10)="conversion","GOTS_RM_conversion",IF((LEFT(INDIRECT("$F"&amp;$S1725),4))="GOTS","GOTS_RM","Responsible_RM"))))))),"DELETERM")</f>
        <v>#VALUE!</v>
      </c>
      <c r="AF1725" t="e" cm="1">
        <f t="array" aca="1" ref="AF1725" ca="1">IF($S1725="","",INDIRECT("$Z"&amp;$S1725))</f>
        <v>#VALUE!</v>
      </c>
      <c r="AG1725" t="str">
        <f t="shared" si="520"/>
        <v/>
      </c>
      <c r="AH1725" t="str" cm="1">
        <f t="array" aca="1" ref="AH1725" ca="1">IFERROR(INDIRECT("$ag"&amp;S1725),"")</f>
        <v/>
      </c>
      <c r="AI1725" t="e" cm="1">
        <f t="array" aca="1" ref="AI1725" ca="1">INDIRECT("O"&amp;S1725)</f>
        <v>#VALUE!</v>
      </c>
      <c r="AJ1725" t="str">
        <f t="shared" si="521"/>
        <v/>
      </c>
    </row>
    <row r="1726" spans="1:36" ht="16.5" customHeight="1">
      <c r="A1726" s="130"/>
      <c r="B1726" s="136"/>
      <c r="C1726" s="137"/>
      <c r="D1726" s="146"/>
      <c r="E1726" s="146"/>
      <c r="F1726" s="137"/>
      <c r="G1726" s="147"/>
      <c r="H1726" s="147"/>
      <c r="I1726" s="147"/>
      <c r="J1726" s="147"/>
      <c r="K1726" s="38"/>
      <c r="L1726" s="144"/>
      <c r="M1726" s="144"/>
      <c r="N1726" s="61"/>
      <c r="O1726" s="314"/>
      <c r="Q1726" t="str">
        <f t="shared" si="516"/>
        <v/>
      </c>
      <c r="S1726" t="e">
        <f t="shared" ca="1" si="525"/>
        <v>#VALUE!</v>
      </c>
      <c r="T1726" t="e">
        <f t="shared" ca="1" si="522"/>
        <v>#VALUE!</v>
      </c>
      <c r="U1726">
        <f t="shared" si="526"/>
        <v>1656</v>
      </c>
      <c r="V1726">
        <v>138.583333333344</v>
      </c>
      <c r="W1726">
        <f t="shared" si="529"/>
        <v>138</v>
      </c>
      <c r="X1726" t="str" cm="1">
        <f t="array" aca="1" ref="X1726" ca="1">IFERROR(INDEX('PC&amp;PD'!$A$1:$AS$19,ROW('PC&amp;PD'!$A$19),MATCH(INDIRECT(T1726),'PC&amp;PD'!$A$1:$AS$1,0)),"")</f>
        <v/>
      </c>
      <c r="AA1726" t="str">
        <f t="shared" si="517"/>
        <v/>
      </c>
      <c r="AB1726" t="str">
        <f t="shared" si="518"/>
        <v/>
      </c>
      <c r="AC1726" t="e">
        <f t="shared" ca="1" si="519"/>
        <v>#VALUE!</v>
      </c>
      <c r="AD1726" t="str" cm="1">
        <f t="array" aca="1" ref="AD1726" ca="1">IFERROR(IF((LEFT(INDIRECT("$F"&amp;$S1726),4))="GOTS",IF($G1726="Organic","GOTS_Organic_raw",(IF($G1726="Responsible","GOTS_Responsible",(IF($G1726="No Attribute (Conventional)","GOTS_conventional",(IF($G1726="Recycled Pre/Post-Consumer","GOTS_pre_post",(IF($G1726="In-Conversion","GOTS_in_conversion",(IF($G1726="Sustainably Sourced","Sustainably_sourced",(IF($G1726="Recycled pre-consumer organic","GOTS_recycled_organic",""))))))))))))),IF($G1726="Organic","Organic",(IF($G1726="Responsible","Responsible",(IF($G1726="No Attribute (Conventional)","No_Attribute_Conventional",(IF($G1726="Recycled Pre/Post-Consumer","Recycled_Pre_Post_Consumer",(IF($G1726="In-Conversion","In_Conversion",(IF($G1726="Recycled Pre-Consumer","Recycled_Pre_Consumer",(IF($G1726="Recycled Post-Consumer","Recycled_Post_Consumer",(IF($G1726="Sustainably Sourced","Sustainably_sourced",(IF($G1726="Recycled pre-consumer organic","GOTS_recycled_organic","")))))))))))))))))),"")</f>
        <v/>
      </c>
      <c r="AE1726" t="e" cm="1">
        <f t="array" aca="1" ref="AE1726" ca="1">IF($I1726="",IF(INDIRECT("$F"&amp;$S1726)="","",IF(LEFT(INDIRECT("$F"&amp;$S1726),3)="GRS","GRS_RCS_RM",IF((LEFT(INDIRECT("$F"&amp;$S1726),3))="RCS","GRS_RCS_RM",IF(INDIRECT("$F"&amp;$S1726)="OCS (No Label)","OCS_Conversion_RM",IF(LEFT(INDIRECT("$F"&amp;$S1726),3)="OCS","OCS_RM",IF(RIGHT(INDIRECT("$F"&amp;$S1726),10)="conversion","GOTS_RM_conversion",IF((LEFT(INDIRECT("$F"&amp;$S1726),4))="GOTS","GOTS_RM","Responsible_RM"))))))),"DELETERM")</f>
        <v>#VALUE!</v>
      </c>
      <c r="AF1726" t="e" cm="1">
        <f t="array" aca="1" ref="AF1726" ca="1">IF($S1726="","",INDIRECT("$Z"&amp;$S1726))</f>
        <v>#VALUE!</v>
      </c>
      <c r="AG1726" t="str">
        <f t="shared" si="520"/>
        <v/>
      </c>
      <c r="AH1726" t="str" cm="1">
        <f t="array" aca="1" ref="AH1726" ca="1">IFERROR(INDIRECT("$ag"&amp;S1726),"")</f>
        <v/>
      </c>
      <c r="AI1726" t="e" cm="1">
        <f t="array" aca="1" ref="AI1726" ca="1">INDIRECT("O"&amp;S1726)</f>
        <v>#VALUE!</v>
      </c>
      <c r="AJ1726" t="str">
        <f t="shared" si="521"/>
        <v/>
      </c>
    </row>
    <row r="1727" spans="1:36" ht="16.5" customHeight="1">
      <c r="A1727" s="130"/>
      <c r="B1727" s="136"/>
      <c r="C1727" s="137"/>
      <c r="D1727" s="146"/>
      <c r="E1727" s="146"/>
      <c r="F1727" s="137"/>
      <c r="G1727" s="147"/>
      <c r="H1727" s="147"/>
      <c r="I1727" s="147"/>
      <c r="J1727" s="147"/>
      <c r="K1727" s="38"/>
      <c r="L1727" s="144"/>
      <c r="M1727" s="144"/>
      <c r="N1727" s="61"/>
      <c r="O1727" s="314"/>
      <c r="Q1727" t="str">
        <f t="shared" si="516"/>
        <v/>
      </c>
      <c r="S1727" t="e">
        <f t="shared" ca="1" si="525"/>
        <v>#VALUE!</v>
      </c>
      <c r="T1727" t="e">
        <f t="shared" ca="1" si="522"/>
        <v>#VALUE!</v>
      </c>
      <c r="U1727">
        <f t="shared" si="526"/>
        <v>1656</v>
      </c>
      <c r="V1727">
        <v>138.666666666678</v>
      </c>
      <c r="W1727">
        <f t="shared" si="529"/>
        <v>138</v>
      </c>
      <c r="X1727" t="str" cm="1">
        <f t="array" aca="1" ref="X1727" ca="1">IFERROR(INDEX('PC&amp;PD'!$A$1:$AS$19,ROW('PC&amp;PD'!$A$19),MATCH(INDIRECT(T1727),'PC&amp;PD'!$A$1:$AS$1,0)),"")</f>
        <v/>
      </c>
      <c r="AA1727" t="str">
        <f t="shared" si="517"/>
        <v/>
      </c>
      <c r="AB1727" t="str">
        <f t="shared" si="518"/>
        <v/>
      </c>
      <c r="AC1727" t="e">
        <f t="shared" ca="1" si="519"/>
        <v>#VALUE!</v>
      </c>
      <c r="AD1727" t="str" cm="1">
        <f t="array" aca="1" ref="AD1727" ca="1">IFERROR(IF((LEFT(INDIRECT("$F"&amp;$S1727),4))="GOTS",IF($G1727="Organic","GOTS_Organic_raw",(IF($G1727="Responsible","GOTS_Responsible",(IF($G1727="No Attribute (Conventional)","GOTS_conventional",(IF($G1727="Recycled Pre/Post-Consumer","GOTS_pre_post",(IF($G1727="In-Conversion","GOTS_in_conversion",(IF($G1727="Sustainably Sourced","Sustainably_sourced",(IF($G1727="Recycled pre-consumer organic","GOTS_recycled_organic",""))))))))))))),IF($G1727="Organic","Organic",(IF($G1727="Responsible","Responsible",(IF($G1727="No Attribute (Conventional)","No_Attribute_Conventional",(IF($G1727="Recycled Pre/Post-Consumer","Recycled_Pre_Post_Consumer",(IF($G1727="In-Conversion","In_Conversion",(IF($G1727="Recycled Pre-Consumer","Recycled_Pre_Consumer",(IF($G1727="Recycled Post-Consumer","Recycled_Post_Consumer",(IF($G1727="Sustainably Sourced","Sustainably_sourced",(IF($G1727="Recycled pre-consumer organic","GOTS_recycled_organic","")))))))))))))))))),"")</f>
        <v/>
      </c>
      <c r="AE1727" t="e" cm="1">
        <f t="array" aca="1" ref="AE1727" ca="1">IF($I1727="",IF(INDIRECT("$F"&amp;$S1727)="","",IF(LEFT(INDIRECT("$F"&amp;$S1727),3)="GRS","GRS_RCS_RM",IF((LEFT(INDIRECT("$F"&amp;$S1727),3))="RCS","GRS_RCS_RM",IF(INDIRECT("$F"&amp;$S1727)="OCS (No Label)","OCS_Conversion_RM",IF(LEFT(INDIRECT("$F"&amp;$S1727),3)="OCS","OCS_RM",IF(RIGHT(INDIRECT("$F"&amp;$S1727),10)="conversion","GOTS_RM_conversion",IF((LEFT(INDIRECT("$F"&amp;$S1727),4))="GOTS","GOTS_RM","Responsible_RM"))))))),"DELETERM")</f>
        <v>#VALUE!</v>
      </c>
      <c r="AF1727" t="e" cm="1">
        <f t="array" aca="1" ref="AF1727" ca="1">IF($S1727="","",INDIRECT("$Z"&amp;$S1727))</f>
        <v>#VALUE!</v>
      </c>
      <c r="AG1727" t="str">
        <f t="shared" si="520"/>
        <v/>
      </c>
      <c r="AH1727" t="str" cm="1">
        <f t="array" aca="1" ref="AH1727" ca="1">IFERROR(INDIRECT("$ag"&amp;S1727),"")</f>
        <v/>
      </c>
      <c r="AI1727" t="e" cm="1">
        <f t="array" aca="1" ref="AI1727" ca="1">INDIRECT("O"&amp;S1727)</f>
        <v>#VALUE!</v>
      </c>
      <c r="AJ1727" t="str">
        <f t="shared" si="521"/>
        <v/>
      </c>
    </row>
    <row r="1728" spans="1:36" ht="16.5" customHeight="1">
      <c r="A1728" s="130"/>
      <c r="B1728" s="136"/>
      <c r="C1728" s="137"/>
      <c r="D1728" s="146"/>
      <c r="E1728" s="146"/>
      <c r="F1728" s="137"/>
      <c r="G1728" s="147"/>
      <c r="H1728" s="147"/>
      <c r="I1728" s="147"/>
      <c r="J1728" s="147"/>
      <c r="K1728" s="38"/>
      <c r="L1728" s="144"/>
      <c r="M1728" s="144"/>
      <c r="N1728" s="61"/>
      <c r="O1728" s="314"/>
      <c r="Q1728" t="str">
        <f t="shared" ref="Q1728:Q1791" si="536">IF(G1728="No Attribute (Conventional)",IF(OR($G1728="",$I1728="",$K1728=""),"",CONCATENATE($K1728," ",$AA1728," ",$I1728," + ")),IF(OR($G1728="",$I1728="",$K1728=""),"",CONCATENATE($K1728," ",$G1728," ",$I1728," + ")))</f>
        <v/>
      </c>
      <c r="S1728" t="e">
        <f t="shared" ca="1" si="525"/>
        <v>#VALUE!</v>
      </c>
      <c r="T1728" t="e">
        <f t="shared" ca="1" si="522"/>
        <v>#VALUE!</v>
      </c>
      <c r="U1728">
        <f t="shared" si="526"/>
        <v>1656</v>
      </c>
      <c r="V1728">
        <v>138.750000000011</v>
      </c>
      <c r="W1728">
        <f t="shared" si="529"/>
        <v>138</v>
      </c>
      <c r="X1728" t="str" cm="1">
        <f t="array" aca="1" ref="X1728" ca="1">IFERROR(INDEX('PC&amp;PD'!$A$1:$AS$19,ROW('PC&amp;PD'!$A$19),MATCH(INDIRECT(T1728),'PC&amp;PD'!$A$1:$AS$1,0)),"")</f>
        <v/>
      </c>
      <c r="AA1728" t="str">
        <f t="shared" ref="AA1728:AA1791" si="537">IFERROR(IF(G1728="","",IF(G1728="No Attribute (Conventional)","",G1728)),"")</f>
        <v/>
      </c>
      <c r="AB1728" t="str">
        <f t="shared" ref="AB1728:AB1791" si="538">IFERROR(IF($F1728="OCS 100", "OCS_100",IF($F1728="OCS Blended", "OCS_Blended",IF($F1728="OCS (No Label)", "OCS_No_Label",IF($F1728="RCS 100", "RCS_100",IF($F1728="RCS Blended","RCS_Blended",IF($F1728="GRS","GRS",IF($F1728="GRS (No Label)", "GRS_No_Label",IF($F1728="RDS","RDS",IF($F1728="RWS","RWS",IF($F1728="RMS","RMS",IF($F1728="GOTS Organic","GOTS_Organic",IF($F1728="GOTS Made with organic","GOTS_Made_with_organic",IF($F1728="GOTS Organic - in conversion","GOTS_Organic_in_Conversion",IF($F1728="GOTS Made with organic - in conversion","GOTS_Made_with_Organic_in_Conversion",IF($F1728="RAS","RAS",IF($F1728="Rcs (No Label)","RCS_No_Label",IF($F1728="RWS (No Label)","RWS_No_Label",IF($F1728="RMS (No Label)","RMS_No_Label",IF($F1728="RAS (No Label)","RAS_No_Label",IF($F1728="RDS (No Label)","RDS_No_Label","")))))))))))))))))))),"")</f>
        <v/>
      </c>
      <c r="AC1728" t="e">
        <f t="shared" ref="AC1728:AC1791" ca="1" si="539">"$AB"&amp;S1728</f>
        <v>#VALUE!</v>
      </c>
      <c r="AD1728" t="str" cm="1">
        <f t="array" aca="1" ref="AD1728" ca="1">IFERROR(IF((LEFT(INDIRECT("$F"&amp;$S1728),4))="GOTS",IF($G1728="Organic","GOTS_Organic_raw",(IF($G1728="Responsible","GOTS_Responsible",(IF($G1728="No Attribute (Conventional)","GOTS_conventional",(IF($G1728="Recycled Pre/Post-Consumer","GOTS_pre_post",(IF($G1728="In-Conversion","GOTS_in_conversion",(IF($G1728="Sustainably Sourced","Sustainably_sourced",(IF($G1728="Recycled pre-consumer organic","GOTS_recycled_organic",""))))))))))))),IF($G1728="Organic","Organic",(IF($G1728="Responsible","Responsible",(IF($G1728="No Attribute (Conventional)","No_Attribute_Conventional",(IF($G1728="Recycled Pre/Post-Consumer","Recycled_Pre_Post_Consumer",(IF($G1728="In-Conversion","In_Conversion",(IF($G1728="Recycled Pre-Consumer","Recycled_Pre_Consumer",(IF($G1728="Recycled Post-Consumer","Recycled_Post_Consumer",(IF($G1728="Sustainably Sourced","Sustainably_sourced",(IF($G1728="Recycled pre-consumer organic","GOTS_recycled_organic","")))))))))))))))))),"")</f>
        <v/>
      </c>
      <c r="AE1728" t="e" cm="1">
        <f t="array" aca="1" ref="AE1728" ca="1">IF($I1728="",IF(INDIRECT("$F"&amp;$S1728)="","",IF(LEFT(INDIRECT("$F"&amp;$S1728),3)="GRS","GRS_RCS_RM",IF((LEFT(INDIRECT("$F"&amp;$S1728),3))="RCS","GRS_RCS_RM",IF(INDIRECT("$F"&amp;$S1728)="OCS (No Label)","OCS_Conversion_RM",IF(LEFT(INDIRECT("$F"&amp;$S1728),3)="OCS","OCS_RM",IF(RIGHT(INDIRECT("$F"&amp;$S1728),10)="conversion","GOTS_RM_conversion",IF((LEFT(INDIRECT("$F"&amp;$S1728),4))="GOTS","GOTS_RM","Responsible_RM"))))))),"DELETERM")</f>
        <v>#VALUE!</v>
      </c>
      <c r="AF1728" t="e" cm="1">
        <f t="array" aca="1" ref="AF1728" ca="1">IF($S1728="","",INDIRECT("$Z"&amp;$S1728))</f>
        <v>#VALUE!</v>
      </c>
      <c r="AG1728" t="str">
        <f t="shared" ref="AG1728:AG1791" si="540">IF(AND(AJ1728="",AJ1729="",AJ1730="",AJ1731="",AJ1732="",AJ1733="",AJ1734="",AJ1735="",AJ1736="",AJ1737="",AJ1738="",AJ1739=""),"",CONCATENATE(AJ1728, AJ1729, AJ1730, AJ1731,AJ1732, AJ1733, AJ1734, AJ1735, AJ1736, AJ1737, AJ1738,AJ1739))</f>
        <v/>
      </c>
      <c r="AH1728" t="str" cm="1">
        <f t="array" aca="1" ref="AH1728" ca="1">IFERROR(INDIRECT("$ag"&amp;S1728),"")</f>
        <v/>
      </c>
      <c r="AI1728" t="e" cm="1">
        <f t="array" aca="1" ref="AI1728" ca="1">INDIRECT("O"&amp;S1728)</f>
        <v>#VALUE!</v>
      </c>
      <c r="AJ1728" t="str">
        <f t="shared" ref="AJ1728:AJ1791" si="541">IF(OR(Y1728="",Y1728=0),"",Y1728&amp;", ")</f>
        <v/>
      </c>
    </row>
    <row r="1729" spans="1:36" ht="16.5" customHeight="1">
      <c r="A1729" s="130"/>
      <c r="B1729" s="136"/>
      <c r="C1729" s="137"/>
      <c r="D1729" s="146"/>
      <c r="E1729" s="146"/>
      <c r="F1729" s="137"/>
      <c r="G1729" s="147"/>
      <c r="H1729" s="147"/>
      <c r="I1729" s="147"/>
      <c r="J1729" s="147"/>
      <c r="K1729" s="38"/>
      <c r="L1729" s="144"/>
      <c r="M1729" s="144"/>
      <c r="N1729" s="61"/>
      <c r="O1729" s="314"/>
      <c r="Q1729" t="str">
        <f t="shared" si="536"/>
        <v/>
      </c>
      <c r="S1729" t="e">
        <f t="shared" ca="1" si="525"/>
        <v>#VALUE!</v>
      </c>
      <c r="T1729" t="e">
        <f t="shared" ca="1" si="522"/>
        <v>#VALUE!</v>
      </c>
      <c r="U1729">
        <f t="shared" si="526"/>
        <v>1656</v>
      </c>
      <c r="V1729">
        <v>138.833333333344</v>
      </c>
      <c r="W1729">
        <f t="shared" si="529"/>
        <v>138</v>
      </c>
      <c r="X1729" t="str" cm="1">
        <f t="array" aca="1" ref="X1729" ca="1">IFERROR(INDEX('PC&amp;PD'!$A$1:$AS$19,ROW('PC&amp;PD'!$A$19),MATCH(INDIRECT(T1729),'PC&amp;PD'!$A$1:$AS$1,0)),"")</f>
        <v/>
      </c>
      <c r="AA1729" t="str">
        <f t="shared" si="537"/>
        <v/>
      </c>
      <c r="AB1729" t="str">
        <f t="shared" si="538"/>
        <v/>
      </c>
      <c r="AC1729" t="e">
        <f t="shared" ca="1" si="539"/>
        <v>#VALUE!</v>
      </c>
      <c r="AD1729" t="str" cm="1">
        <f t="array" aca="1" ref="AD1729" ca="1">IFERROR(IF((LEFT(INDIRECT("$F"&amp;$S1729),4))="GOTS",IF($G1729="Organic","GOTS_Organic_raw",(IF($G1729="Responsible","GOTS_Responsible",(IF($G1729="No Attribute (Conventional)","GOTS_conventional",(IF($G1729="Recycled Pre/Post-Consumer","GOTS_pre_post",(IF($G1729="In-Conversion","GOTS_in_conversion",(IF($G1729="Sustainably Sourced","Sustainably_sourced",(IF($G1729="Recycled pre-consumer organic","GOTS_recycled_organic",""))))))))))))),IF($G1729="Organic","Organic",(IF($G1729="Responsible","Responsible",(IF($G1729="No Attribute (Conventional)","No_Attribute_Conventional",(IF($G1729="Recycled Pre/Post-Consumer","Recycled_Pre_Post_Consumer",(IF($G1729="In-Conversion","In_Conversion",(IF($G1729="Recycled Pre-Consumer","Recycled_Pre_Consumer",(IF($G1729="Recycled Post-Consumer","Recycled_Post_Consumer",(IF($G1729="Sustainably Sourced","Sustainably_sourced",(IF($G1729="Recycled pre-consumer organic","GOTS_recycled_organic","")))))))))))))))))),"")</f>
        <v/>
      </c>
      <c r="AE1729" t="e" cm="1">
        <f t="array" aca="1" ref="AE1729" ca="1">IF($I1729="",IF(INDIRECT("$F"&amp;$S1729)="","",IF(LEFT(INDIRECT("$F"&amp;$S1729),3)="GRS","GRS_RCS_RM",IF((LEFT(INDIRECT("$F"&amp;$S1729),3))="RCS","GRS_RCS_RM",IF(INDIRECT("$F"&amp;$S1729)="OCS (No Label)","OCS_Conversion_RM",IF(LEFT(INDIRECT("$F"&amp;$S1729),3)="OCS","OCS_RM",IF(RIGHT(INDIRECT("$F"&amp;$S1729),10)="conversion","GOTS_RM_conversion",IF((LEFT(INDIRECT("$F"&amp;$S1729),4))="GOTS","GOTS_RM","Responsible_RM"))))))),"DELETERM")</f>
        <v>#VALUE!</v>
      </c>
      <c r="AF1729" t="e" cm="1">
        <f t="array" aca="1" ref="AF1729" ca="1">IF($S1729="","",INDIRECT("$Z"&amp;$S1729))</f>
        <v>#VALUE!</v>
      </c>
      <c r="AG1729" t="str">
        <f t="shared" si="540"/>
        <v/>
      </c>
      <c r="AH1729" t="str" cm="1">
        <f t="array" aca="1" ref="AH1729" ca="1">IFERROR(INDIRECT("$ag"&amp;S1729),"")</f>
        <v/>
      </c>
      <c r="AI1729" t="e" cm="1">
        <f t="array" aca="1" ref="AI1729" ca="1">INDIRECT("O"&amp;S1729)</f>
        <v>#VALUE!</v>
      </c>
      <c r="AJ1729" t="str">
        <f t="shared" si="541"/>
        <v/>
      </c>
    </row>
    <row r="1730" spans="1:36" ht="16.5" customHeight="1" thickBot="1">
      <c r="A1730" s="131"/>
      <c r="B1730" s="138"/>
      <c r="C1730" s="139"/>
      <c r="D1730" s="148"/>
      <c r="E1730" s="148"/>
      <c r="F1730" s="139"/>
      <c r="G1730" s="149"/>
      <c r="H1730" s="149"/>
      <c r="I1730" s="149"/>
      <c r="J1730" s="149"/>
      <c r="K1730" s="39"/>
      <c r="L1730" s="145"/>
      <c r="M1730" s="145"/>
      <c r="N1730" s="62"/>
      <c r="O1730" s="315"/>
      <c r="Q1730" t="str">
        <f t="shared" si="536"/>
        <v/>
      </c>
      <c r="S1730" t="e">
        <f t="shared" ca="1" si="525"/>
        <v>#VALUE!</v>
      </c>
      <c r="T1730" t="e">
        <f t="shared" ref="T1730:T1793" ca="1" si="542">"$B"&amp;S1730</f>
        <v>#VALUE!</v>
      </c>
      <c r="U1730">
        <f t="shared" si="526"/>
        <v>1656</v>
      </c>
      <c r="V1730">
        <v>138.916666666678</v>
      </c>
      <c r="W1730">
        <f t="shared" si="529"/>
        <v>138</v>
      </c>
      <c r="X1730" t="str" cm="1">
        <f t="array" aca="1" ref="X1730" ca="1">IFERROR(INDEX('PC&amp;PD'!$A$1:$AS$19,ROW('PC&amp;PD'!$A$19),MATCH(INDIRECT(T1730),'PC&amp;PD'!$A$1:$AS$1,0)),"")</f>
        <v/>
      </c>
      <c r="AA1730" t="str">
        <f t="shared" si="537"/>
        <v/>
      </c>
      <c r="AB1730" t="str">
        <f t="shared" si="538"/>
        <v/>
      </c>
      <c r="AC1730" t="e">
        <f t="shared" ca="1" si="539"/>
        <v>#VALUE!</v>
      </c>
      <c r="AD1730" t="str" cm="1">
        <f t="array" aca="1" ref="AD1730" ca="1">IFERROR(IF((LEFT(INDIRECT("$F"&amp;$S1730),4))="GOTS",IF($G1730="Organic","GOTS_Organic_raw",(IF($G1730="Responsible","GOTS_Responsible",(IF($G1730="No Attribute (Conventional)","GOTS_conventional",(IF($G1730="Recycled Pre/Post-Consumer","GOTS_pre_post",(IF($G1730="In-Conversion","GOTS_in_conversion",(IF($G1730="Sustainably Sourced","Sustainably_sourced",(IF($G1730="Recycled pre-consumer organic","GOTS_recycled_organic",""))))))))))))),IF($G1730="Organic","Organic",(IF($G1730="Responsible","Responsible",(IF($G1730="No Attribute (Conventional)","No_Attribute_Conventional",(IF($G1730="Recycled Pre/Post-Consumer","Recycled_Pre_Post_Consumer",(IF($G1730="In-Conversion","In_Conversion",(IF($G1730="Recycled Pre-Consumer","Recycled_Pre_Consumer",(IF($G1730="Recycled Post-Consumer","Recycled_Post_Consumer",(IF($G1730="Sustainably Sourced","Sustainably_sourced",(IF($G1730="Recycled pre-consumer organic","GOTS_recycled_organic","")))))))))))))))))),"")</f>
        <v/>
      </c>
      <c r="AE1730" t="e" cm="1">
        <f t="array" aca="1" ref="AE1730" ca="1">IF($I1730="",IF(INDIRECT("$F"&amp;$S1730)="","",IF(LEFT(INDIRECT("$F"&amp;$S1730),3)="GRS","GRS_RCS_RM",IF((LEFT(INDIRECT("$F"&amp;$S1730),3))="RCS","GRS_RCS_RM",IF(INDIRECT("$F"&amp;$S1730)="OCS (No Label)","OCS_Conversion_RM",IF(LEFT(INDIRECT("$F"&amp;$S1730),3)="OCS","OCS_RM",IF(RIGHT(INDIRECT("$F"&amp;$S1730),10)="conversion","GOTS_RM_conversion",IF((LEFT(INDIRECT("$F"&amp;$S1730),4))="GOTS","GOTS_RM","Responsible_RM"))))))),"DELETERM")</f>
        <v>#VALUE!</v>
      </c>
      <c r="AF1730" t="e" cm="1">
        <f t="array" aca="1" ref="AF1730" ca="1">IF($S1730="","",INDIRECT("$Z"&amp;$S1730))</f>
        <v>#VALUE!</v>
      </c>
      <c r="AG1730" t="str">
        <f t="shared" si="540"/>
        <v/>
      </c>
      <c r="AH1730" t="str" cm="1">
        <f t="array" aca="1" ref="AH1730" ca="1">IFERROR(INDIRECT("$ag"&amp;S1730),"")</f>
        <v/>
      </c>
      <c r="AI1730" t="e" cm="1">
        <f t="array" aca="1" ref="AI1730" ca="1">INDIRECT("O"&amp;S1730)</f>
        <v>#VALUE!</v>
      </c>
      <c r="AJ1730" t="str">
        <f t="shared" si="541"/>
        <v/>
      </c>
    </row>
    <row r="1731" spans="1:36" ht="16.5" customHeight="1">
      <c r="A1731" s="128" t="str">
        <f>IF(B1731="","",COUNTA($B$63:$B1731))</f>
        <v/>
      </c>
      <c r="B1731" s="132"/>
      <c r="C1731" s="133"/>
      <c r="D1731" s="140"/>
      <c r="E1731" s="140"/>
      <c r="F1731" s="133"/>
      <c r="G1731" s="141"/>
      <c r="H1731" s="141"/>
      <c r="I1731" s="141"/>
      <c r="J1731" s="141"/>
      <c r="K1731" s="37"/>
      <c r="L1731" s="142" t="str">
        <f>IF(R1731="","",LEFT(R1731,LEN(R1731)-2))</f>
        <v/>
      </c>
      <c r="M1731" s="142"/>
      <c r="N1731" s="60"/>
      <c r="O1731" s="313"/>
      <c r="Q1731" t="str">
        <f t="shared" si="536"/>
        <v/>
      </c>
      <c r="R1731" t="str">
        <f t="shared" ref="R1731" si="543">CONCATENATE($Q1731,Q1732,Q1733,Q1734,Q1735,Q1736,$Q1737,$Q1738,$Q1739,$Q1740,$Q1741,$Q1742)</f>
        <v/>
      </c>
      <c r="S1731" t="e">
        <f t="shared" ca="1" si="525"/>
        <v>#VALUE!</v>
      </c>
      <c r="T1731" t="e">
        <f t="shared" ca="1" si="542"/>
        <v>#VALUE!</v>
      </c>
      <c r="U1731">
        <f t="shared" si="526"/>
        <v>1668</v>
      </c>
      <c r="V1731">
        <v>139.000000000011</v>
      </c>
      <c r="W1731">
        <f t="shared" si="529"/>
        <v>139</v>
      </c>
      <c r="X1731" t="str" cm="1">
        <f t="array" aca="1" ref="X1731" ca="1">IFERROR(INDEX('PC&amp;PD'!$A$1:$AS$19,ROW('PC&amp;PD'!$A$19),MATCH(INDIRECT(T1731),'PC&amp;PD'!$A$1:$AS$1,0)),"")</f>
        <v/>
      </c>
      <c r="Z1731" t="str">
        <f t="shared" ref="Z1731" si="544">IFERROR(IF($F1731="OCS 100","OCS (OCS 100)",IF($F1731="OCS Blended","OCS (OCS Blended)",IF($F1731="OCS (No Label)","OCS (No Label)",IF($F1731="RCS 100","RCS (RCS 100)",IF($F1731="RCS Blended","RCS (RCS Blended)",IF($F1731="GRS","GRS (GRS)",IF($F1731="GRS (No Label)", "GRS (No Label)",IF($F1731="RDS","RDS (RDS)",IF($F1731="RWS","RWS (RWS)",IF($F1731="RAS","RAS (RAS)",IF($F1731="RMS","RMS (RMS)",IF($F1731="GOTS Organic","GOTS (Organic)",IF($F1731="GOTS Made with organic","GOTS (Made with Organic)",IF($F1731="GOTS Organic - in conversion","GOTS (Organic - In Conversion)",IF($F1731="GOTS Made with organic - in conversion","GOTS (Made with Organic - In Conversion)",""))))))))))))))),"")</f>
        <v/>
      </c>
      <c r="AA1731" t="str">
        <f t="shared" si="537"/>
        <v/>
      </c>
      <c r="AB1731" t="str">
        <f t="shared" si="538"/>
        <v/>
      </c>
      <c r="AC1731" t="e">
        <f t="shared" ca="1" si="539"/>
        <v>#VALUE!</v>
      </c>
      <c r="AD1731" t="str" cm="1">
        <f t="array" aca="1" ref="AD1731" ca="1">IFERROR(IF((LEFT(INDIRECT("$F"&amp;$S1731),4))="GOTS",IF($G1731="Organic","GOTS_Organic_raw",(IF($G1731="Responsible","GOTS_Responsible",(IF($G1731="No Attribute (Conventional)","GOTS_conventional",(IF($G1731="Recycled Pre/Post-Consumer","GOTS_pre_post",(IF($G1731="In-Conversion","GOTS_in_conversion",(IF($G1731="Sustainably Sourced","Sustainably_sourced",(IF($G1731="Recycled pre-consumer organic","GOTS_recycled_organic",""))))))))))))),IF($G1731="Organic","Organic",(IF($G1731="Responsible","Responsible",(IF($G1731="No Attribute (Conventional)","No_Attribute_Conventional",(IF($G1731="Recycled Pre/Post-Consumer","Recycled_Pre_Post_Consumer",(IF($G1731="In-Conversion","In_Conversion",(IF($G1731="Recycled Pre-Consumer","Recycled_Pre_Consumer",(IF($G1731="Recycled Post-Consumer","Recycled_Post_Consumer",(IF($G1731="Sustainably Sourced","Sustainably_sourced",(IF($G1731="Recycled pre-consumer organic","GOTS_recycled_organic","")))))))))))))))))),"")</f>
        <v/>
      </c>
      <c r="AE1731" t="e" cm="1">
        <f t="array" aca="1" ref="AE1731" ca="1">IF($I1731="",IF(INDIRECT("$F"&amp;$S1731)="","",IF(LEFT(INDIRECT("$F"&amp;$S1731),3)="GRS","GRS_RCS_RM",IF((LEFT(INDIRECT("$F"&amp;$S1731),3))="RCS","GRS_RCS_RM",IF(INDIRECT("$F"&amp;$S1731)="OCS (No Label)","OCS_Conversion_RM",IF(LEFT(INDIRECT("$F"&amp;$S1731),3)="OCS","OCS_RM",IF(RIGHT(INDIRECT("$F"&amp;$S1731),10)="conversion","GOTS_RM_conversion",IF((LEFT(INDIRECT("$F"&amp;$S1731),4))="GOTS","GOTS_RM","Responsible_RM"))))))),"DELETERM")</f>
        <v>#VALUE!</v>
      </c>
      <c r="AF1731" t="e" cm="1">
        <f t="array" aca="1" ref="AF1731" ca="1">IF($S1731="","",INDIRECT("$Z"&amp;$S1731))</f>
        <v>#VALUE!</v>
      </c>
      <c r="AG1731" t="str">
        <f t="shared" si="540"/>
        <v/>
      </c>
      <c r="AH1731" t="str" cm="1">
        <f t="array" aca="1" ref="AH1731" ca="1">IFERROR(INDIRECT("$ag"&amp;S1731),"")</f>
        <v/>
      </c>
      <c r="AI1731" t="e" cm="1">
        <f t="array" aca="1" ref="AI1731" ca="1">INDIRECT("O"&amp;S1731)</f>
        <v>#VALUE!</v>
      </c>
      <c r="AJ1731" t="str">
        <f t="shared" si="541"/>
        <v/>
      </c>
    </row>
    <row r="1732" spans="1:36" ht="16.5" customHeight="1">
      <c r="A1732" s="129"/>
      <c r="B1732" s="134"/>
      <c r="C1732" s="135"/>
      <c r="D1732" s="146"/>
      <c r="E1732" s="146"/>
      <c r="F1732" s="135"/>
      <c r="G1732" s="147"/>
      <c r="H1732" s="147"/>
      <c r="I1732" s="147"/>
      <c r="J1732" s="147"/>
      <c r="K1732" s="38"/>
      <c r="L1732" s="143"/>
      <c r="M1732" s="143"/>
      <c r="N1732" s="61"/>
      <c r="O1732" s="314"/>
      <c r="Q1732" t="str">
        <f t="shared" si="536"/>
        <v/>
      </c>
      <c r="S1732" t="e">
        <f t="shared" ca="1" si="525"/>
        <v>#VALUE!</v>
      </c>
      <c r="T1732" t="e">
        <f t="shared" ca="1" si="542"/>
        <v>#VALUE!</v>
      </c>
      <c r="U1732">
        <f t="shared" si="526"/>
        <v>1668</v>
      </c>
      <c r="V1732">
        <v>139.083333333344</v>
      </c>
      <c r="W1732">
        <f t="shared" si="529"/>
        <v>139</v>
      </c>
      <c r="X1732" t="str" cm="1">
        <f t="array" aca="1" ref="X1732" ca="1">IFERROR(INDEX('PC&amp;PD'!$A$1:$AS$19,ROW('PC&amp;PD'!$A$19),MATCH(INDIRECT(T1732),'PC&amp;PD'!$A$1:$AS$1,0)),"")</f>
        <v/>
      </c>
      <c r="AA1732" t="str">
        <f t="shared" si="537"/>
        <v/>
      </c>
      <c r="AB1732" t="str">
        <f t="shared" si="538"/>
        <v/>
      </c>
      <c r="AC1732" t="e">
        <f t="shared" ca="1" si="539"/>
        <v>#VALUE!</v>
      </c>
      <c r="AD1732" t="str" cm="1">
        <f t="array" aca="1" ref="AD1732" ca="1">IFERROR(IF((LEFT(INDIRECT("$F"&amp;$S1732),4))="GOTS",IF($G1732="Organic","GOTS_Organic_raw",(IF($G1732="Responsible","GOTS_Responsible",(IF($G1732="No Attribute (Conventional)","GOTS_conventional",(IF($G1732="Recycled Pre/Post-Consumer","GOTS_pre_post",(IF($G1732="In-Conversion","GOTS_in_conversion",(IF($G1732="Sustainably Sourced","Sustainably_sourced",(IF($G1732="Recycled pre-consumer organic","GOTS_recycled_organic",""))))))))))))),IF($G1732="Organic","Organic",(IF($G1732="Responsible","Responsible",(IF($G1732="No Attribute (Conventional)","No_Attribute_Conventional",(IF($G1732="Recycled Pre/Post-Consumer","Recycled_Pre_Post_Consumer",(IF($G1732="In-Conversion","In_Conversion",(IF($G1732="Recycled Pre-Consumer","Recycled_Pre_Consumer",(IF($G1732="Recycled Post-Consumer","Recycled_Post_Consumer",(IF($G1732="Sustainably Sourced","Sustainably_sourced",(IF($G1732="Recycled pre-consumer organic","GOTS_recycled_organic","")))))))))))))))))),"")</f>
        <v/>
      </c>
      <c r="AE1732" t="e" cm="1">
        <f t="array" aca="1" ref="AE1732" ca="1">IF($I1732="",IF(INDIRECT("$F"&amp;$S1732)="","",IF(LEFT(INDIRECT("$F"&amp;$S1732),3)="GRS","GRS_RCS_RM",IF((LEFT(INDIRECT("$F"&amp;$S1732),3))="RCS","GRS_RCS_RM",IF(INDIRECT("$F"&amp;$S1732)="OCS (No Label)","OCS_Conversion_RM",IF(LEFT(INDIRECT("$F"&amp;$S1732),3)="OCS","OCS_RM",IF(RIGHT(INDIRECT("$F"&amp;$S1732),10)="conversion","GOTS_RM_conversion",IF((LEFT(INDIRECT("$F"&amp;$S1732),4))="GOTS","GOTS_RM","Responsible_RM"))))))),"DELETERM")</f>
        <v>#VALUE!</v>
      </c>
      <c r="AF1732" t="e" cm="1">
        <f t="array" aca="1" ref="AF1732" ca="1">IF($S1732="","",INDIRECT("$Z"&amp;$S1732))</f>
        <v>#VALUE!</v>
      </c>
      <c r="AG1732" t="str">
        <f t="shared" si="540"/>
        <v/>
      </c>
      <c r="AH1732" t="str" cm="1">
        <f t="array" aca="1" ref="AH1732" ca="1">IFERROR(INDIRECT("$ag"&amp;S1732),"")</f>
        <v/>
      </c>
      <c r="AI1732" t="e" cm="1">
        <f t="array" aca="1" ref="AI1732" ca="1">INDIRECT("O"&amp;S1732)</f>
        <v>#VALUE!</v>
      </c>
      <c r="AJ1732" t="str">
        <f t="shared" si="541"/>
        <v/>
      </c>
    </row>
    <row r="1733" spans="1:36" ht="16.5" customHeight="1">
      <c r="A1733" s="129"/>
      <c r="B1733" s="134"/>
      <c r="C1733" s="135"/>
      <c r="D1733" s="146"/>
      <c r="E1733" s="146"/>
      <c r="F1733" s="135"/>
      <c r="G1733" s="147"/>
      <c r="H1733" s="147"/>
      <c r="I1733" s="147"/>
      <c r="J1733" s="147"/>
      <c r="K1733" s="38"/>
      <c r="L1733" s="143"/>
      <c r="M1733" s="143"/>
      <c r="N1733" s="61"/>
      <c r="O1733" s="314"/>
      <c r="Q1733" t="str">
        <f t="shared" si="536"/>
        <v/>
      </c>
      <c r="S1733" t="e">
        <f t="shared" ca="1" si="525"/>
        <v>#VALUE!</v>
      </c>
      <c r="T1733" t="e">
        <f t="shared" ca="1" si="542"/>
        <v>#VALUE!</v>
      </c>
      <c r="U1733">
        <f t="shared" si="526"/>
        <v>1668</v>
      </c>
      <c r="V1733">
        <v>139.166666666678</v>
      </c>
      <c r="W1733">
        <f t="shared" si="529"/>
        <v>139</v>
      </c>
      <c r="X1733" t="str" cm="1">
        <f t="array" aca="1" ref="X1733" ca="1">IFERROR(INDEX('PC&amp;PD'!$A$1:$AS$19,ROW('PC&amp;PD'!$A$19),MATCH(INDIRECT(T1733),'PC&amp;PD'!$A$1:$AS$1,0)),"")</f>
        <v/>
      </c>
      <c r="AA1733" t="str">
        <f t="shared" si="537"/>
        <v/>
      </c>
      <c r="AB1733" t="str">
        <f t="shared" si="538"/>
        <v/>
      </c>
      <c r="AC1733" t="e">
        <f t="shared" ca="1" si="539"/>
        <v>#VALUE!</v>
      </c>
      <c r="AD1733" t="str" cm="1">
        <f t="array" aca="1" ref="AD1733" ca="1">IFERROR(IF((LEFT(INDIRECT("$F"&amp;$S1733),4))="GOTS",IF($G1733="Organic","GOTS_Organic_raw",(IF($G1733="Responsible","GOTS_Responsible",(IF($G1733="No Attribute (Conventional)","GOTS_conventional",(IF($G1733="Recycled Pre/Post-Consumer","GOTS_pre_post",(IF($G1733="In-Conversion","GOTS_in_conversion",(IF($G1733="Sustainably Sourced","Sustainably_sourced",(IF($G1733="Recycled pre-consumer organic","GOTS_recycled_organic",""))))))))))))),IF($G1733="Organic","Organic",(IF($G1733="Responsible","Responsible",(IF($G1733="No Attribute (Conventional)","No_Attribute_Conventional",(IF($G1733="Recycled Pre/Post-Consumer","Recycled_Pre_Post_Consumer",(IF($G1733="In-Conversion","In_Conversion",(IF($G1733="Recycled Pre-Consumer","Recycled_Pre_Consumer",(IF($G1733="Recycled Post-Consumer","Recycled_Post_Consumer",(IF($G1733="Sustainably Sourced","Sustainably_sourced",(IF($G1733="Recycled pre-consumer organic","GOTS_recycled_organic","")))))))))))))))))),"")</f>
        <v/>
      </c>
      <c r="AE1733" t="e" cm="1">
        <f t="array" aca="1" ref="AE1733" ca="1">IF($I1733="",IF(INDIRECT("$F"&amp;$S1733)="","",IF(LEFT(INDIRECT("$F"&amp;$S1733),3)="GRS","GRS_RCS_RM",IF((LEFT(INDIRECT("$F"&amp;$S1733),3))="RCS","GRS_RCS_RM",IF(INDIRECT("$F"&amp;$S1733)="OCS (No Label)","OCS_Conversion_RM",IF(LEFT(INDIRECT("$F"&amp;$S1733),3)="OCS","OCS_RM",IF(RIGHT(INDIRECT("$F"&amp;$S1733),10)="conversion","GOTS_RM_conversion",IF((LEFT(INDIRECT("$F"&amp;$S1733),4))="GOTS","GOTS_RM","Responsible_RM"))))))),"DELETERM")</f>
        <v>#VALUE!</v>
      </c>
      <c r="AF1733" t="e" cm="1">
        <f t="array" aca="1" ref="AF1733" ca="1">IF($S1733="","",INDIRECT("$Z"&amp;$S1733))</f>
        <v>#VALUE!</v>
      </c>
      <c r="AG1733" t="str">
        <f t="shared" si="540"/>
        <v/>
      </c>
      <c r="AH1733" t="str" cm="1">
        <f t="array" aca="1" ref="AH1733" ca="1">IFERROR(INDIRECT("$ag"&amp;S1733),"")</f>
        <v/>
      </c>
      <c r="AI1733" t="e" cm="1">
        <f t="array" aca="1" ref="AI1733" ca="1">INDIRECT("O"&amp;S1733)</f>
        <v>#VALUE!</v>
      </c>
      <c r="AJ1733" t="str">
        <f t="shared" si="541"/>
        <v/>
      </c>
    </row>
    <row r="1734" spans="1:36" ht="16.5" customHeight="1">
      <c r="A1734" s="129"/>
      <c r="B1734" s="134"/>
      <c r="C1734" s="135"/>
      <c r="D1734" s="146"/>
      <c r="E1734" s="146"/>
      <c r="F1734" s="135"/>
      <c r="G1734" s="147"/>
      <c r="H1734" s="147"/>
      <c r="I1734" s="147"/>
      <c r="J1734" s="147"/>
      <c r="K1734" s="38"/>
      <c r="L1734" s="143"/>
      <c r="M1734" s="143"/>
      <c r="N1734" s="61"/>
      <c r="O1734" s="314"/>
      <c r="Q1734" t="str">
        <f t="shared" si="536"/>
        <v/>
      </c>
      <c r="S1734" t="e">
        <f t="shared" ca="1" si="525"/>
        <v>#VALUE!</v>
      </c>
      <c r="T1734" t="e">
        <f t="shared" ca="1" si="542"/>
        <v>#VALUE!</v>
      </c>
      <c r="U1734">
        <f t="shared" si="526"/>
        <v>1668</v>
      </c>
      <c r="V1734">
        <v>139.250000000011</v>
      </c>
      <c r="W1734">
        <f t="shared" si="529"/>
        <v>139</v>
      </c>
      <c r="X1734" t="str" cm="1">
        <f t="array" aca="1" ref="X1734" ca="1">IFERROR(INDEX('PC&amp;PD'!$A$1:$AS$19,ROW('PC&amp;PD'!$A$19),MATCH(INDIRECT(T1734),'PC&amp;PD'!$A$1:$AS$1,0)),"")</f>
        <v/>
      </c>
      <c r="AA1734" t="str">
        <f t="shared" si="537"/>
        <v/>
      </c>
      <c r="AB1734" t="str">
        <f t="shared" si="538"/>
        <v/>
      </c>
      <c r="AC1734" t="e">
        <f t="shared" ca="1" si="539"/>
        <v>#VALUE!</v>
      </c>
      <c r="AD1734" t="str" cm="1">
        <f t="array" aca="1" ref="AD1734" ca="1">IFERROR(IF((LEFT(INDIRECT("$F"&amp;$S1734),4))="GOTS",IF($G1734="Organic","GOTS_Organic_raw",(IF($G1734="Responsible","GOTS_Responsible",(IF($G1734="No Attribute (Conventional)","GOTS_conventional",(IF($G1734="Recycled Pre/Post-Consumer","GOTS_pre_post",(IF($G1734="In-Conversion","GOTS_in_conversion",(IF($G1734="Sustainably Sourced","Sustainably_sourced",(IF($G1734="Recycled pre-consumer organic","GOTS_recycled_organic",""))))))))))))),IF($G1734="Organic","Organic",(IF($G1734="Responsible","Responsible",(IF($G1734="No Attribute (Conventional)","No_Attribute_Conventional",(IF($G1734="Recycled Pre/Post-Consumer","Recycled_Pre_Post_Consumer",(IF($G1734="In-Conversion","In_Conversion",(IF($G1734="Recycled Pre-Consumer","Recycled_Pre_Consumer",(IF($G1734="Recycled Post-Consumer","Recycled_Post_Consumer",(IF($G1734="Sustainably Sourced","Sustainably_sourced",(IF($G1734="Recycled pre-consumer organic","GOTS_recycled_organic","")))))))))))))))))),"")</f>
        <v/>
      </c>
      <c r="AE1734" t="e" cm="1">
        <f t="array" aca="1" ref="AE1734" ca="1">IF($I1734="",IF(INDIRECT("$F"&amp;$S1734)="","",IF(LEFT(INDIRECT("$F"&amp;$S1734),3)="GRS","GRS_RCS_RM",IF((LEFT(INDIRECT("$F"&amp;$S1734),3))="RCS","GRS_RCS_RM",IF(INDIRECT("$F"&amp;$S1734)="OCS (No Label)","OCS_Conversion_RM",IF(LEFT(INDIRECT("$F"&amp;$S1734),3)="OCS","OCS_RM",IF(RIGHT(INDIRECT("$F"&amp;$S1734),10)="conversion","GOTS_RM_conversion",IF((LEFT(INDIRECT("$F"&amp;$S1734),4))="GOTS","GOTS_RM","Responsible_RM"))))))),"DELETERM")</f>
        <v>#VALUE!</v>
      </c>
      <c r="AF1734" t="e" cm="1">
        <f t="array" aca="1" ref="AF1734" ca="1">IF($S1734="","",INDIRECT("$Z"&amp;$S1734))</f>
        <v>#VALUE!</v>
      </c>
      <c r="AG1734" t="str">
        <f t="shared" si="540"/>
        <v/>
      </c>
      <c r="AH1734" t="str" cm="1">
        <f t="array" aca="1" ref="AH1734" ca="1">IFERROR(INDIRECT("$ag"&amp;S1734),"")</f>
        <v/>
      </c>
      <c r="AI1734" t="e" cm="1">
        <f t="array" aca="1" ref="AI1734" ca="1">INDIRECT("O"&amp;S1734)</f>
        <v>#VALUE!</v>
      </c>
      <c r="AJ1734" t="str">
        <f t="shared" si="541"/>
        <v/>
      </c>
    </row>
    <row r="1735" spans="1:36" ht="16.5" customHeight="1">
      <c r="A1735" s="129"/>
      <c r="B1735" s="134"/>
      <c r="C1735" s="135"/>
      <c r="D1735" s="146"/>
      <c r="E1735" s="146"/>
      <c r="F1735" s="135"/>
      <c r="G1735" s="147"/>
      <c r="H1735" s="147"/>
      <c r="I1735" s="147"/>
      <c r="J1735" s="147"/>
      <c r="K1735" s="38"/>
      <c r="L1735" s="143"/>
      <c r="M1735" s="143"/>
      <c r="N1735" s="61"/>
      <c r="O1735" s="314"/>
      <c r="Q1735" t="str">
        <f t="shared" si="536"/>
        <v/>
      </c>
      <c r="S1735" t="e">
        <f t="shared" ca="1" si="525"/>
        <v>#VALUE!</v>
      </c>
      <c r="T1735" t="e">
        <f t="shared" ca="1" si="542"/>
        <v>#VALUE!</v>
      </c>
      <c r="U1735">
        <f t="shared" si="526"/>
        <v>1668</v>
      </c>
      <c r="V1735">
        <v>139.333333333344</v>
      </c>
      <c r="W1735">
        <f t="shared" si="529"/>
        <v>139</v>
      </c>
      <c r="X1735" t="str" cm="1">
        <f t="array" aca="1" ref="X1735" ca="1">IFERROR(INDEX('PC&amp;PD'!$A$1:$AS$19,ROW('PC&amp;PD'!$A$19),MATCH(INDIRECT(T1735),'PC&amp;PD'!$A$1:$AS$1,0)),"")</f>
        <v/>
      </c>
      <c r="AA1735" t="str">
        <f t="shared" si="537"/>
        <v/>
      </c>
      <c r="AB1735" t="str">
        <f t="shared" si="538"/>
        <v/>
      </c>
      <c r="AC1735" t="e">
        <f t="shared" ca="1" si="539"/>
        <v>#VALUE!</v>
      </c>
      <c r="AD1735" t="str" cm="1">
        <f t="array" aca="1" ref="AD1735" ca="1">IFERROR(IF((LEFT(INDIRECT("$F"&amp;$S1735),4))="GOTS",IF($G1735="Organic","GOTS_Organic_raw",(IF($G1735="Responsible","GOTS_Responsible",(IF($G1735="No Attribute (Conventional)","GOTS_conventional",(IF($G1735="Recycled Pre/Post-Consumer","GOTS_pre_post",(IF($G1735="In-Conversion","GOTS_in_conversion",(IF($G1735="Sustainably Sourced","Sustainably_sourced",(IF($G1735="Recycled pre-consumer organic","GOTS_recycled_organic",""))))))))))))),IF($G1735="Organic","Organic",(IF($G1735="Responsible","Responsible",(IF($G1735="No Attribute (Conventional)","No_Attribute_Conventional",(IF($G1735="Recycled Pre/Post-Consumer","Recycled_Pre_Post_Consumer",(IF($G1735="In-Conversion","In_Conversion",(IF($G1735="Recycled Pre-Consumer","Recycled_Pre_Consumer",(IF($G1735="Recycled Post-Consumer","Recycled_Post_Consumer",(IF($G1735="Sustainably Sourced","Sustainably_sourced",(IF($G1735="Recycled pre-consumer organic","GOTS_recycled_organic","")))))))))))))))))),"")</f>
        <v/>
      </c>
      <c r="AE1735" t="e" cm="1">
        <f t="array" aca="1" ref="AE1735" ca="1">IF($I1735="",IF(INDIRECT("$F"&amp;$S1735)="","",IF(LEFT(INDIRECT("$F"&amp;$S1735),3)="GRS","GRS_RCS_RM",IF((LEFT(INDIRECT("$F"&amp;$S1735),3))="RCS","GRS_RCS_RM",IF(INDIRECT("$F"&amp;$S1735)="OCS (No Label)","OCS_Conversion_RM",IF(LEFT(INDIRECT("$F"&amp;$S1735),3)="OCS","OCS_RM",IF(RIGHT(INDIRECT("$F"&amp;$S1735),10)="conversion","GOTS_RM_conversion",IF((LEFT(INDIRECT("$F"&amp;$S1735),4))="GOTS","GOTS_RM","Responsible_RM"))))))),"DELETERM")</f>
        <v>#VALUE!</v>
      </c>
      <c r="AF1735" t="e" cm="1">
        <f t="array" aca="1" ref="AF1735" ca="1">IF($S1735="","",INDIRECT("$Z"&amp;$S1735))</f>
        <v>#VALUE!</v>
      </c>
      <c r="AG1735" t="str">
        <f t="shared" si="540"/>
        <v/>
      </c>
      <c r="AH1735" t="str" cm="1">
        <f t="array" aca="1" ref="AH1735" ca="1">IFERROR(INDIRECT("$ag"&amp;S1735),"")</f>
        <v/>
      </c>
      <c r="AI1735" t="e" cm="1">
        <f t="array" aca="1" ref="AI1735" ca="1">INDIRECT("O"&amp;S1735)</f>
        <v>#VALUE!</v>
      </c>
      <c r="AJ1735" t="str">
        <f t="shared" si="541"/>
        <v/>
      </c>
    </row>
    <row r="1736" spans="1:36" ht="16.5" customHeight="1">
      <c r="A1736" s="129"/>
      <c r="B1736" s="134"/>
      <c r="C1736" s="135"/>
      <c r="D1736" s="146"/>
      <c r="E1736" s="146"/>
      <c r="F1736" s="135"/>
      <c r="G1736" s="147"/>
      <c r="H1736" s="147"/>
      <c r="I1736" s="147"/>
      <c r="J1736" s="147"/>
      <c r="K1736" s="38"/>
      <c r="L1736" s="143"/>
      <c r="M1736" s="143"/>
      <c r="N1736" s="61"/>
      <c r="O1736" s="314"/>
      <c r="Q1736" t="str">
        <f t="shared" si="536"/>
        <v/>
      </c>
      <c r="S1736" t="e">
        <f t="shared" ca="1" si="525"/>
        <v>#VALUE!</v>
      </c>
      <c r="T1736" t="e">
        <f t="shared" ca="1" si="542"/>
        <v>#VALUE!</v>
      </c>
      <c r="U1736">
        <f t="shared" si="526"/>
        <v>1668</v>
      </c>
      <c r="V1736">
        <v>139.416666666678</v>
      </c>
      <c r="W1736">
        <f t="shared" si="529"/>
        <v>139</v>
      </c>
      <c r="X1736" t="str" cm="1">
        <f t="array" aca="1" ref="X1736" ca="1">IFERROR(INDEX('PC&amp;PD'!$A$1:$AS$19,ROW('PC&amp;PD'!$A$19),MATCH(INDIRECT(T1736),'PC&amp;PD'!$A$1:$AS$1,0)),"")</f>
        <v/>
      </c>
      <c r="AA1736" t="str">
        <f t="shared" si="537"/>
        <v/>
      </c>
      <c r="AB1736" t="str">
        <f t="shared" si="538"/>
        <v/>
      </c>
      <c r="AC1736" t="e">
        <f t="shared" ca="1" si="539"/>
        <v>#VALUE!</v>
      </c>
      <c r="AD1736" t="str" cm="1">
        <f t="array" aca="1" ref="AD1736" ca="1">IFERROR(IF((LEFT(INDIRECT("$F"&amp;$S1736),4))="GOTS",IF($G1736="Organic","GOTS_Organic_raw",(IF($G1736="Responsible","GOTS_Responsible",(IF($G1736="No Attribute (Conventional)","GOTS_conventional",(IF($G1736="Recycled Pre/Post-Consumer","GOTS_pre_post",(IF($G1736="In-Conversion","GOTS_in_conversion",(IF($G1736="Sustainably Sourced","Sustainably_sourced",(IF($G1736="Recycled pre-consumer organic","GOTS_recycled_organic",""))))))))))))),IF($G1736="Organic","Organic",(IF($G1736="Responsible","Responsible",(IF($G1736="No Attribute (Conventional)","No_Attribute_Conventional",(IF($G1736="Recycled Pre/Post-Consumer","Recycled_Pre_Post_Consumer",(IF($G1736="In-Conversion","In_Conversion",(IF($G1736="Recycled Pre-Consumer","Recycled_Pre_Consumer",(IF($G1736="Recycled Post-Consumer","Recycled_Post_Consumer",(IF($G1736="Sustainably Sourced","Sustainably_sourced",(IF($G1736="Recycled pre-consumer organic","GOTS_recycled_organic","")))))))))))))))))),"")</f>
        <v/>
      </c>
      <c r="AE1736" t="e" cm="1">
        <f t="array" aca="1" ref="AE1736" ca="1">IF($I1736="",IF(INDIRECT("$F"&amp;$S1736)="","",IF(LEFT(INDIRECT("$F"&amp;$S1736),3)="GRS","GRS_RCS_RM",IF((LEFT(INDIRECT("$F"&amp;$S1736),3))="RCS","GRS_RCS_RM",IF(INDIRECT("$F"&amp;$S1736)="OCS (No Label)","OCS_Conversion_RM",IF(LEFT(INDIRECT("$F"&amp;$S1736),3)="OCS","OCS_RM",IF(RIGHT(INDIRECT("$F"&amp;$S1736),10)="conversion","GOTS_RM_conversion",IF((LEFT(INDIRECT("$F"&amp;$S1736),4))="GOTS","GOTS_RM","Responsible_RM"))))))),"DELETERM")</f>
        <v>#VALUE!</v>
      </c>
      <c r="AF1736" t="e" cm="1">
        <f t="array" aca="1" ref="AF1736" ca="1">IF($S1736="","",INDIRECT("$Z"&amp;$S1736))</f>
        <v>#VALUE!</v>
      </c>
      <c r="AG1736" t="str">
        <f t="shared" si="540"/>
        <v/>
      </c>
      <c r="AH1736" t="str" cm="1">
        <f t="array" aca="1" ref="AH1736" ca="1">IFERROR(INDIRECT("$ag"&amp;S1736),"")</f>
        <v/>
      </c>
      <c r="AI1736" t="e" cm="1">
        <f t="array" aca="1" ref="AI1736" ca="1">INDIRECT("O"&amp;S1736)</f>
        <v>#VALUE!</v>
      </c>
      <c r="AJ1736" t="str">
        <f t="shared" si="541"/>
        <v/>
      </c>
    </row>
    <row r="1737" spans="1:36" ht="16.5" customHeight="1">
      <c r="A1737" s="130"/>
      <c r="B1737" s="136"/>
      <c r="C1737" s="137"/>
      <c r="D1737" s="146"/>
      <c r="E1737" s="146"/>
      <c r="F1737" s="137"/>
      <c r="G1737" s="147"/>
      <c r="H1737" s="147"/>
      <c r="I1737" s="147"/>
      <c r="J1737" s="147"/>
      <c r="K1737" s="38"/>
      <c r="L1737" s="144"/>
      <c r="M1737" s="144"/>
      <c r="N1737" s="61"/>
      <c r="O1737" s="314"/>
      <c r="Q1737" t="str">
        <f t="shared" si="536"/>
        <v/>
      </c>
      <c r="S1737" t="e">
        <f t="shared" ca="1" si="525"/>
        <v>#VALUE!</v>
      </c>
      <c r="T1737" t="e">
        <f t="shared" ca="1" si="542"/>
        <v>#VALUE!</v>
      </c>
      <c r="U1737">
        <f t="shared" si="526"/>
        <v>1668</v>
      </c>
      <c r="V1737">
        <v>139.500000000011</v>
      </c>
      <c r="W1737">
        <f t="shared" si="529"/>
        <v>139</v>
      </c>
      <c r="X1737" t="str" cm="1">
        <f t="array" aca="1" ref="X1737" ca="1">IFERROR(INDEX('PC&amp;PD'!$A$1:$AS$19,ROW('PC&amp;PD'!$A$19),MATCH(INDIRECT(T1737),'PC&amp;PD'!$A$1:$AS$1,0)),"")</f>
        <v/>
      </c>
      <c r="AA1737" t="str">
        <f t="shared" si="537"/>
        <v/>
      </c>
      <c r="AB1737" t="str">
        <f t="shared" si="538"/>
        <v/>
      </c>
      <c r="AC1737" t="e">
        <f t="shared" ca="1" si="539"/>
        <v>#VALUE!</v>
      </c>
      <c r="AD1737" t="str" cm="1">
        <f t="array" aca="1" ref="AD1737" ca="1">IFERROR(IF((LEFT(INDIRECT("$F"&amp;$S1737),4))="GOTS",IF($G1737="Organic","GOTS_Organic_raw",(IF($G1737="Responsible","GOTS_Responsible",(IF($G1737="No Attribute (Conventional)","GOTS_conventional",(IF($G1737="Recycled Pre/Post-Consumer","GOTS_pre_post",(IF($G1737="In-Conversion","GOTS_in_conversion",(IF($G1737="Sustainably Sourced","Sustainably_sourced",(IF($G1737="Recycled pre-consumer organic","GOTS_recycled_organic",""))))))))))))),IF($G1737="Organic","Organic",(IF($G1737="Responsible","Responsible",(IF($G1737="No Attribute (Conventional)","No_Attribute_Conventional",(IF($G1737="Recycled Pre/Post-Consumer","Recycled_Pre_Post_Consumer",(IF($G1737="In-Conversion","In_Conversion",(IF($G1737="Recycled Pre-Consumer","Recycled_Pre_Consumer",(IF($G1737="Recycled Post-Consumer","Recycled_Post_Consumer",(IF($G1737="Sustainably Sourced","Sustainably_sourced",(IF($G1737="Recycled pre-consumer organic","GOTS_recycled_organic","")))))))))))))))))),"")</f>
        <v/>
      </c>
      <c r="AE1737" t="e" cm="1">
        <f t="array" aca="1" ref="AE1737" ca="1">IF($I1737="",IF(INDIRECT("$F"&amp;$S1737)="","",IF(LEFT(INDIRECT("$F"&amp;$S1737),3)="GRS","GRS_RCS_RM",IF((LEFT(INDIRECT("$F"&amp;$S1737),3))="RCS","GRS_RCS_RM",IF(INDIRECT("$F"&amp;$S1737)="OCS (No Label)","OCS_Conversion_RM",IF(LEFT(INDIRECT("$F"&amp;$S1737),3)="OCS","OCS_RM",IF(RIGHT(INDIRECT("$F"&amp;$S1737),10)="conversion","GOTS_RM_conversion",IF((LEFT(INDIRECT("$F"&amp;$S1737),4))="GOTS","GOTS_RM","Responsible_RM"))))))),"DELETERM")</f>
        <v>#VALUE!</v>
      </c>
      <c r="AF1737" t="e" cm="1">
        <f t="array" aca="1" ref="AF1737" ca="1">IF($S1737="","",INDIRECT("$Z"&amp;$S1737))</f>
        <v>#VALUE!</v>
      </c>
      <c r="AG1737" t="str">
        <f t="shared" si="540"/>
        <v/>
      </c>
      <c r="AH1737" t="str" cm="1">
        <f t="array" aca="1" ref="AH1737" ca="1">IFERROR(INDIRECT("$ag"&amp;S1737),"")</f>
        <v/>
      </c>
      <c r="AI1737" t="e" cm="1">
        <f t="array" aca="1" ref="AI1737" ca="1">INDIRECT("O"&amp;S1737)</f>
        <v>#VALUE!</v>
      </c>
      <c r="AJ1737" t="str">
        <f t="shared" si="541"/>
        <v/>
      </c>
    </row>
    <row r="1738" spans="1:36" ht="16.5" customHeight="1">
      <c r="A1738" s="130"/>
      <c r="B1738" s="136"/>
      <c r="C1738" s="137"/>
      <c r="D1738" s="146"/>
      <c r="E1738" s="146"/>
      <c r="F1738" s="137"/>
      <c r="G1738" s="147"/>
      <c r="H1738" s="147"/>
      <c r="I1738" s="147"/>
      <c r="J1738" s="147"/>
      <c r="K1738" s="38"/>
      <c r="L1738" s="144"/>
      <c r="M1738" s="144"/>
      <c r="N1738" s="61"/>
      <c r="O1738" s="314"/>
      <c r="Q1738" t="str">
        <f t="shared" si="536"/>
        <v/>
      </c>
      <c r="S1738" t="e">
        <f t="shared" ca="1" si="525"/>
        <v>#VALUE!</v>
      </c>
      <c r="T1738" t="e">
        <f t="shared" ca="1" si="542"/>
        <v>#VALUE!</v>
      </c>
      <c r="U1738">
        <f t="shared" si="526"/>
        <v>1668</v>
      </c>
      <c r="V1738">
        <v>139.583333333344</v>
      </c>
      <c r="W1738">
        <f t="shared" si="529"/>
        <v>139</v>
      </c>
      <c r="X1738" t="str" cm="1">
        <f t="array" aca="1" ref="X1738" ca="1">IFERROR(INDEX('PC&amp;PD'!$A$1:$AS$19,ROW('PC&amp;PD'!$A$19),MATCH(INDIRECT(T1738),'PC&amp;PD'!$A$1:$AS$1,0)),"")</f>
        <v/>
      </c>
      <c r="AA1738" t="str">
        <f t="shared" si="537"/>
        <v/>
      </c>
      <c r="AB1738" t="str">
        <f t="shared" si="538"/>
        <v/>
      </c>
      <c r="AC1738" t="e">
        <f t="shared" ca="1" si="539"/>
        <v>#VALUE!</v>
      </c>
      <c r="AD1738" t="str" cm="1">
        <f t="array" aca="1" ref="AD1738" ca="1">IFERROR(IF((LEFT(INDIRECT("$F"&amp;$S1738),4))="GOTS",IF($G1738="Organic","GOTS_Organic_raw",(IF($G1738="Responsible","GOTS_Responsible",(IF($G1738="No Attribute (Conventional)","GOTS_conventional",(IF($G1738="Recycled Pre/Post-Consumer","GOTS_pre_post",(IF($G1738="In-Conversion","GOTS_in_conversion",(IF($G1738="Sustainably Sourced","Sustainably_sourced",(IF($G1738="Recycled pre-consumer organic","GOTS_recycled_organic",""))))))))))))),IF($G1738="Organic","Organic",(IF($G1738="Responsible","Responsible",(IF($G1738="No Attribute (Conventional)","No_Attribute_Conventional",(IF($G1738="Recycled Pre/Post-Consumer","Recycled_Pre_Post_Consumer",(IF($G1738="In-Conversion","In_Conversion",(IF($G1738="Recycled Pre-Consumer","Recycled_Pre_Consumer",(IF($G1738="Recycled Post-Consumer","Recycled_Post_Consumer",(IF($G1738="Sustainably Sourced","Sustainably_sourced",(IF($G1738="Recycled pre-consumer organic","GOTS_recycled_organic","")))))))))))))))))),"")</f>
        <v/>
      </c>
      <c r="AE1738" t="e" cm="1">
        <f t="array" aca="1" ref="AE1738" ca="1">IF($I1738="",IF(INDIRECT("$F"&amp;$S1738)="","",IF(LEFT(INDIRECT("$F"&amp;$S1738),3)="GRS","GRS_RCS_RM",IF((LEFT(INDIRECT("$F"&amp;$S1738),3))="RCS","GRS_RCS_RM",IF(INDIRECT("$F"&amp;$S1738)="OCS (No Label)","OCS_Conversion_RM",IF(LEFT(INDIRECT("$F"&amp;$S1738),3)="OCS","OCS_RM",IF(RIGHT(INDIRECT("$F"&amp;$S1738),10)="conversion","GOTS_RM_conversion",IF((LEFT(INDIRECT("$F"&amp;$S1738),4))="GOTS","GOTS_RM","Responsible_RM"))))))),"DELETERM")</f>
        <v>#VALUE!</v>
      </c>
      <c r="AF1738" t="e" cm="1">
        <f t="array" aca="1" ref="AF1738" ca="1">IF($S1738="","",INDIRECT("$Z"&amp;$S1738))</f>
        <v>#VALUE!</v>
      </c>
      <c r="AG1738" t="str">
        <f t="shared" si="540"/>
        <v/>
      </c>
      <c r="AH1738" t="str" cm="1">
        <f t="array" aca="1" ref="AH1738" ca="1">IFERROR(INDIRECT("$ag"&amp;S1738),"")</f>
        <v/>
      </c>
      <c r="AI1738" t="e" cm="1">
        <f t="array" aca="1" ref="AI1738" ca="1">INDIRECT("O"&amp;S1738)</f>
        <v>#VALUE!</v>
      </c>
      <c r="AJ1738" t="str">
        <f t="shared" si="541"/>
        <v/>
      </c>
    </row>
    <row r="1739" spans="1:36" ht="16.5" customHeight="1">
      <c r="A1739" s="130"/>
      <c r="B1739" s="136"/>
      <c r="C1739" s="137"/>
      <c r="D1739" s="146"/>
      <c r="E1739" s="146"/>
      <c r="F1739" s="137"/>
      <c r="G1739" s="147"/>
      <c r="H1739" s="147"/>
      <c r="I1739" s="147"/>
      <c r="J1739" s="147"/>
      <c r="K1739" s="38"/>
      <c r="L1739" s="144"/>
      <c r="M1739" s="144"/>
      <c r="N1739" s="61"/>
      <c r="O1739" s="314"/>
      <c r="Q1739" t="str">
        <f t="shared" si="536"/>
        <v/>
      </c>
      <c r="S1739" t="e">
        <f t="shared" ca="1" si="525"/>
        <v>#VALUE!</v>
      </c>
      <c r="T1739" t="e">
        <f t="shared" ca="1" si="542"/>
        <v>#VALUE!</v>
      </c>
      <c r="U1739">
        <f t="shared" si="526"/>
        <v>1668</v>
      </c>
      <c r="V1739">
        <v>139.666666666678</v>
      </c>
      <c r="W1739">
        <f t="shared" si="529"/>
        <v>139</v>
      </c>
      <c r="X1739" t="str" cm="1">
        <f t="array" aca="1" ref="X1739" ca="1">IFERROR(INDEX('PC&amp;PD'!$A$1:$AS$19,ROW('PC&amp;PD'!$A$19),MATCH(INDIRECT(T1739),'PC&amp;PD'!$A$1:$AS$1,0)),"")</f>
        <v/>
      </c>
      <c r="AA1739" t="str">
        <f t="shared" si="537"/>
        <v/>
      </c>
      <c r="AB1739" t="str">
        <f t="shared" si="538"/>
        <v/>
      </c>
      <c r="AC1739" t="e">
        <f t="shared" ca="1" si="539"/>
        <v>#VALUE!</v>
      </c>
      <c r="AD1739" t="str" cm="1">
        <f t="array" aca="1" ref="AD1739" ca="1">IFERROR(IF((LEFT(INDIRECT("$F"&amp;$S1739),4))="GOTS",IF($G1739="Organic","GOTS_Organic_raw",(IF($G1739="Responsible","GOTS_Responsible",(IF($G1739="No Attribute (Conventional)","GOTS_conventional",(IF($G1739="Recycled Pre/Post-Consumer","GOTS_pre_post",(IF($G1739="In-Conversion","GOTS_in_conversion",(IF($G1739="Sustainably Sourced","Sustainably_sourced",(IF($G1739="Recycled pre-consumer organic","GOTS_recycled_organic",""))))))))))))),IF($G1739="Organic","Organic",(IF($G1739="Responsible","Responsible",(IF($G1739="No Attribute (Conventional)","No_Attribute_Conventional",(IF($G1739="Recycled Pre/Post-Consumer","Recycled_Pre_Post_Consumer",(IF($G1739="In-Conversion","In_Conversion",(IF($G1739="Recycled Pre-Consumer","Recycled_Pre_Consumer",(IF($G1739="Recycled Post-Consumer","Recycled_Post_Consumer",(IF($G1739="Sustainably Sourced","Sustainably_sourced",(IF($G1739="Recycled pre-consumer organic","GOTS_recycled_organic","")))))))))))))))))),"")</f>
        <v/>
      </c>
      <c r="AE1739" t="e" cm="1">
        <f t="array" aca="1" ref="AE1739" ca="1">IF($I1739="",IF(INDIRECT("$F"&amp;$S1739)="","",IF(LEFT(INDIRECT("$F"&amp;$S1739),3)="GRS","GRS_RCS_RM",IF((LEFT(INDIRECT("$F"&amp;$S1739),3))="RCS","GRS_RCS_RM",IF(INDIRECT("$F"&amp;$S1739)="OCS (No Label)","OCS_Conversion_RM",IF(LEFT(INDIRECT("$F"&amp;$S1739),3)="OCS","OCS_RM",IF(RIGHT(INDIRECT("$F"&amp;$S1739),10)="conversion","GOTS_RM_conversion",IF((LEFT(INDIRECT("$F"&amp;$S1739),4))="GOTS","GOTS_RM","Responsible_RM"))))))),"DELETERM")</f>
        <v>#VALUE!</v>
      </c>
      <c r="AF1739" t="e" cm="1">
        <f t="array" aca="1" ref="AF1739" ca="1">IF($S1739="","",INDIRECT("$Z"&amp;$S1739))</f>
        <v>#VALUE!</v>
      </c>
      <c r="AG1739" t="str">
        <f t="shared" si="540"/>
        <v/>
      </c>
      <c r="AH1739" t="str" cm="1">
        <f t="array" aca="1" ref="AH1739" ca="1">IFERROR(INDIRECT("$ag"&amp;S1739),"")</f>
        <v/>
      </c>
      <c r="AI1739" t="e" cm="1">
        <f t="array" aca="1" ref="AI1739" ca="1">INDIRECT("O"&amp;S1739)</f>
        <v>#VALUE!</v>
      </c>
      <c r="AJ1739" t="str">
        <f t="shared" si="541"/>
        <v/>
      </c>
    </row>
    <row r="1740" spans="1:36" ht="16.5" customHeight="1">
      <c r="A1740" s="130"/>
      <c r="B1740" s="136"/>
      <c r="C1740" s="137"/>
      <c r="D1740" s="146"/>
      <c r="E1740" s="146"/>
      <c r="F1740" s="137"/>
      <c r="G1740" s="147"/>
      <c r="H1740" s="147"/>
      <c r="I1740" s="147"/>
      <c r="J1740" s="147"/>
      <c r="K1740" s="38"/>
      <c r="L1740" s="144"/>
      <c r="M1740" s="144"/>
      <c r="N1740" s="61"/>
      <c r="O1740" s="314"/>
      <c r="Q1740" t="str">
        <f t="shared" si="536"/>
        <v/>
      </c>
      <c r="S1740" t="e">
        <f t="shared" ref="S1740:S1803" ca="1" si="545">IF(INDIRECT("A"&amp;$S$63+$U1740)&lt;&gt;"",$S$63+$U1740,"")</f>
        <v>#VALUE!</v>
      </c>
      <c r="T1740" t="e">
        <f t="shared" ca="1" si="542"/>
        <v>#VALUE!</v>
      </c>
      <c r="U1740">
        <f t="shared" ref="U1740:U1803" si="546">(12*W1740)</f>
        <v>1668</v>
      </c>
      <c r="V1740">
        <v>139.750000000011</v>
      </c>
      <c r="W1740">
        <f t="shared" si="529"/>
        <v>139</v>
      </c>
      <c r="X1740" t="str" cm="1">
        <f t="array" aca="1" ref="X1740" ca="1">IFERROR(INDEX('PC&amp;PD'!$A$1:$AS$19,ROW('PC&amp;PD'!$A$19),MATCH(INDIRECT(T1740),'PC&amp;PD'!$A$1:$AS$1,0)),"")</f>
        <v/>
      </c>
      <c r="AA1740" t="str">
        <f t="shared" si="537"/>
        <v/>
      </c>
      <c r="AB1740" t="str">
        <f t="shared" si="538"/>
        <v/>
      </c>
      <c r="AC1740" t="e">
        <f t="shared" ca="1" si="539"/>
        <v>#VALUE!</v>
      </c>
      <c r="AD1740" t="str" cm="1">
        <f t="array" aca="1" ref="AD1740" ca="1">IFERROR(IF((LEFT(INDIRECT("$F"&amp;$S1740),4))="GOTS",IF($G1740="Organic","GOTS_Organic_raw",(IF($G1740="Responsible","GOTS_Responsible",(IF($G1740="No Attribute (Conventional)","GOTS_conventional",(IF($G1740="Recycled Pre/Post-Consumer","GOTS_pre_post",(IF($G1740="In-Conversion","GOTS_in_conversion",(IF($G1740="Sustainably Sourced","Sustainably_sourced",(IF($G1740="Recycled pre-consumer organic","GOTS_recycled_organic",""))))))))))))),IF($G1740="Organic","Organic",(IF($G1740="Responsible","Responsible",(IF($G1740="No Attribute (Conventional)","No_Attribute_Conventional",(IF($G1740="Recycled Pre/Post-Consumer","Recycled_Pre_Post_Consumer",(IF($G1740="In-Conversion","In_Conversion",(IF($G1740="Recycled Pre-Consumer","Recycled_Pre_Consumer",(IF($G1740="Recycled Post-Consumer","Recycled_Post_Consumer",(IF($G1740="Sustainably Sourced","Sustainably_sourced",(IF($G1740="Recycled pre-consumer organic","GOTS_recycled_organic","")))))))))))))))))),"")</f>
        <v/>
      </c>
      <c r="AE1740" t="e" cm="1">
        <f t="array" aca="1" ref="AE1740" ca="1">IF($I1740="",IF(INDIRECT("$F"&amp;$S1740)="","",IF(LEFT(INDIRECT("$F"&amp;$S1740),3)="GRS","GRS_RCS_RM",IF((LEFT(INDIRECT("$F"&amp;$S1740),3))="RCS","GRS_RCS_RM",IF(INDIRECT("$F"&amp;$S1740)="OCS (No Label)","OCS_Conversion_RM",IF(LEFT(INDIRECT("$F"&amp;$S1740),3)="OCS","OCS_RM",IF(RIGHT(INDIRECT("$F"&amp;$S1740),10)="conversion","GOTS_RM_conversion",IF((LEFT(INDIRECT("$F"&amp;$S1740),4))="GOTS","GOTS_RM","Responsible_RM"))))))),"DELETERM")</f>
        <v>#VALUE!</v>
      </c>
      <c r="AF1740" t="e" cm="1">
        <f t="array" aca="1" ref="AF1740" ca="1">IF($S1740="","",INDIRECT("$Z"&amp;$S1740))</f>
        <v>#VALUE!</v>
      </c>
      <c r="AG1740" t="str">
        <f t="shared" si="540"/>
        <v/>
      </c>
      <c r="AH1740" t="str" cm="1">
        <f t="array" aca="1" ref="AH1740" ca="1">IFERROR(INDIRECT("$ag"&amp;S1740),"")</f>
        <v/>
      </c>
      <c r="AI1740" t="e" cm="1">
        <f t="array" aca="1" ref="AI1740" ca="1">INDIRECT("O"&amp;S1740)</f>
        <v>#VALUE!</v>
      </c>
      <c r="AJ1740" t="str">
        <f t="shared" si="541"/>
        <v/>
      </c>
    </row>
    <row r="1741" spans="1:36" ht="16.5" customHeight="1">
      <c r="A1741" s="130"/>
      <c r="B1741" s="136"/>
      <c r="C1741" s="137"/>
      <c r="D1741" s="146"/>
      <c r="E1741" s="146"/>
      <c r="F1741" s="137"/>
      <c r="G1741" s="147"/>
      <c r="H1741" s="147"/>
      <c r="I1741" s="147"/>
      <c r="J1741" s="147"/>
      <c r="K1741" s="38"/>
      <c r="L1741" s="144"/>
      <c r="M1741" s="144"/>
      <c r="N1741" s="61"/>
      <c r="O1741" s="314"/>
      <c r="Q1741" t="str">
        <f t="shared" si="536"/>
        <v/>
      </c>
      <c r="S1741" t="e">
        <f t="shared" ca="1" si="545"/>
        <v>#VALUE!</v>
      </c>
      <c r="T1741" t="e">
        <f t="shared" ca="1" si="542"/>
        <v>#VALUE!</v>
      </c>
      <c r="U1741">
        <f t="shared" si="546"/>
        <v>1668</v>
      </c>
      <c r="V1741">
        <v>139.833333333344</v>
      </c>
      <c r="W1741">
        <f t="shared" si="529"/>
        <v>139</v>
      </c>
      <c r="X1741" t="str" cm="1">
        <f t="array" aca="1" ref="X1741" ca="1">IFERROR(INDEX('PC&amp;PD'!$A$1:$AS$19,ROW('PC&amp;PD'!$A$19),MATCH(INDIRECT(T1741),'PC&amp;PD'!$A$1:$AS$1,0)),"")</f>
        <v/>
      </c>
      <c r="AA1741" t="str">
        <f t="shared" si="537"/>
        <v/>
      </c>
      <c r="AB1741" t="str">
        <f t="shared" si="538"/>
        <v/>
      </c>
      <c r="AC1741" t="e">
        <f t="shared" ca="1" si="539"/>
        <v>#VALUE!</v>
      </c>
      <c r="AD1741" t="str" cm="1">
        <f t="array" aca="1" ref="AD1741" ca="1">IFERROR(IF((LEFT(INDIRECT("$F"&amp;$S1741),4))="GOTS",IF($G1741="Organic","GOTS_Organic_raw",(IF($G1741="Responsible","GOTS_Responsible",(IF($G1741="No Attribute (Conventional)","GOTS_conventional",(IF($G1741="Recycled Pre/Post-Consumer","GOTS_pre_post",(IF($G1741="In-Conversion","GOTS_in_conversion",(IF($G1741="Sustainably Sourced","Sustainably_sourced",(IF($G1741="Recycled pre-consumer organic","GOTS_recycled_organic",""))))))))))))),IF($G1741="Organic","Organic",(IF($G1741="Responsible","Responsible",(IF($G1741="No Attribute (Conventional)","No_Attribute_Conventional",(IF($G1741="Recycled Pre/Post-Consumer","Recycled_Pre_Post_Consumer",(IF($G1741="In-Conversion","In_Conversion",(IF($G1741="Recycled Pre-Consumer","Recycled_Pre_Consumer",(IF($G1741="Recycled Post-Consumer","Recycled_Post_Consumer",(IF($G1741="Sustainably Sourced","Sustainably_sourced",(IF($G1741="Recycled pre-consumer organic","GOTS_recycled_organic","")))))))))))))))))),"")</f>
        <v/>
      </c>
      <c r="AE1741" t="e" cm="1">
        <f t="array" aca="1" ref="AE1741" ca="1">IF($I1741="",IF(INDIRECT("$F"&amp;$S1741)="","",IF(LEFT(INDIRECT("$F"&amp;$S1741),3)="GRS","GRS_RCS_RM",IF((LEFT(INDIRECT("$F"&amp;$S1741),3))="RCS","GRS_RCS_RM",IF(INDIRECT("$F"&amp;$S1741)="OCS (No Label)","OCS_Conversion_RM",IF(LEFT(INDIRECT("$F"&amp;$S1741),3)="OCS","OCS_RM",IF(RIGHT(INDIRECT("$F"&amp;$S1741),10)="conversion","GOTS_RM_conversion",IF((LEFT(INDIRECT("$F"&amp;$S1741),4))="GOTS","GOTS_RM","Responsible_RM"))))))),"DELETERM")</f>
        <v>#VALUE!</v>
      </c>
      <c r="AF1741" t="e" cm="1">
        <f t="array" aca="1" ref="AF1741" ca="1">IF($S1741="","",INDIRECT("$Z"&amp;$S1741))</f>
        <v>#VALUE!</v>
      </c>
      <c r="AG1741" t="str">
        <f t="shared" si="540"/>
        <v/>
      </c>
      <c r="AH1741" t="str" cm="1">
        <f t="array" aca="1" ref="AH1741" ca="1">IFERROR(INDIRECT("$ag"&amp;S1741),"")</f>
        <v/>
      </c>
      <c r="AI1741" t="e" cm="1">
        <f t="array" aca="1" ref="AI1741" ca="1">INDIRECT("O"&amp;S1741)</f>
        <v>#VALUE!</v>
      </c>
      <c r="AJ1741" t="str">
        <f t="shared" si="541"/>
        <v/>
      </c>
    </row>
    <row r="1742" spans="1:36" ht="16.5" customHeight="1" thickBot="1">
      <c r="A1742" s="131"/>
      <c r="B1742" s="138"/>
      <c r="C1742" s="139"/>
      <c r="D1742" s="148"/>
      <c r="E1742" s="148"/>
      <c r="F1742" s="139"/>
      <c r="G1742" s="149"/>
      <c r="H1742" s="149"/>
      <c r="I1742" s="149"/>
      <c r="J1742" s="149"/>
      <c r="K1742" s="39"/>
      <c r="L1742" s="145"/>
      <c r="M1742" s="145"/>
      <c r="N1742" s="62"/>
      <c r="O1742" s="315"/>
      <c r="Q1742" t="str">
        <f t="shared" si="536"/>
        <v/>
      </c>
      <c r="S1742" t="e">
        <f t="shared" ca="1" si="545"/>
        <v>#VALUE!</v>
      </c>
      <c r="T1742" t="e">
        <f t="shared" ca="1" si="542"/>
        <v>#VALUE!</v>
      </c>
      <c r="U1742">
        <f t="shared" si="546"/>
        <v>1668</v>
      </c>
      <c r="V1742">
        <v>139.916666666678</v>
      </c>
      <c r="W1742">
        <f t="shared" si="529"/>
        <v>139</v>
      </c>
      <c r="X1742" t="str" cm="1">
        <f t="array" aca="1" ref="X1742" ca="1">IFERROR(INDEX('PC&amp;PD'!$A$1:$AS$19,ROW('PC&amp;PD'!$A$19),MATCH(INDIRECT(T1742),'PC&amp;PD'!$A$1:$AS$1,0)),"")</f>
        <v/>
      </c>
      <c r="AA1742" t="str">
        <f t="shared" si="537"/>
        <v/>
      </c>
      <c r="AB1742" t="str">
        <f t="shared" si="538"/>
        <v/>
      </c>
      <c r="AC1742" t="e">
        <f t="shared" ca="1" si="539"/>
        <v>#VALUE!</v>
      </c>
      <c r="AD1742" t="str" cm="1">
        <f t="array" aca="1" ref="AD1742" ca="1">IFERROR(IF((LEFT(INDIRECT("$F"&amp;$S1742),4))="GOTS",IF($G1742="Organic","GOTS_Organic_raw",(IF($G1742="Responsible","GOTS_Responsible",(IF($G1742="No Attribute (Conventional)","GOTS_conventional",(IF($G1742="Recycled Pre/Post-Consumer","GOTS_pre_post",(IF($G1742="In-Conversion","GOTS_in_conversion",(IF($G1742="Sustainably Sourced","Sustainably_sourced",(IF($G1742="Recycled pre-consumer organic","GOTS_recycled_organic",""))))))))))))),IF($G1742="Organic","Organic",(IF($G1742="Responsible","Responsible",(IF($G1742="No Attribute (Conventional)","No_Attribute_Conventional",(IF($G1742="Recycled Pre/Post-Consumer","Recycled_Pre_Post_Consumer",(IF($G1742="In-Conversion","In_Conversion",(IF($G1742="Recycled Pre-Consumer","Recycled_Pre_Consumer",(IF($G1742="Recycled Post-Consumer","Recycled_Post_Consumer",(IF($G1742="Sustainably Sourced","Sustainably_sourced",(IF($G1742="Recycled pre-consumer organic","GOTS_recycled_organic","")))))))))))))))))),"")</f>
        <v/>
      </c>
      <c r="AE1742" t="e" cm="1">
        <f t="array" aca="1" ref="AE1742" ca="1">IF($I1742="",IF(INDIRECT("$F"&amp;$S1742)="","",IF(LEFT(INDIRECT("$F"&amp;$S1742),3)="GRS","GRS_RCS_RM",IF((LEFT(INDIRECT("$F"&amp;$S1742),3))="RCS","GRS_RCS_RM",IF(INDIRECT("$F"&amp;$S1742)="OCS (No Label)","OCS_Conversion_RM",IF(LEFT(INDIRECT("$F"&amp;$S1742),3)="OCS","OCS_RM",IF(RIGHT(INDIRECT("$F"&amp;$S1742),10)="conversion","GOTS_RM_conversion",IF((LEFT(INDIRECT("$F"&amp;$S1742),4))="GOTS","GOTS_RM","Responsible_RM"))))))),"DELETERM")</f>
        <v>#VALUE!</v>
      </c>
      <c r="AF1742" t="e" cm="1">
        <f t="array" aca="1" ref="AF1742" ca="1">IF($S1742="","",INDIRECT("$Z"&amp;$S1742))</f>
        <v>#VALUE!</v>
      </c>
      <c r="AG1742" t="str">
        <f t="shared" si="540"/>
        <v/>
      </c>
      <c r="AH1742" t="str" cm="1">
        <f t="array" aca="1" ref="AH1742" ca="1">IFERROR(INDIRECT("$ag"&amp;S1742),"")</f>
        <v/>
      </c>
      <c r="AI1742" t="e" cm="1">
        <f t="array" aca="1" ref="AI1742" ca="1">INDIRECT("O"&amp;S1742)</f>
        <v>#VALUE!</v>
      </c>
      <c r="AJ1742" t="str">
        <f t="shared" si="541"/>
        <v/>
      </c>
    </row>
    <row r="1743" spans="1:36" ht="16.5" customHeight="1">
      <c r="A1743" s="128" t="str">
        <f>IF(B1743="","",COUNTA($B$63:$B1743))</f>
        <v/>
      </c>
      <c r="B1743" s="132"/>
      <c r="C1743" s="133"/>
      <c r="D1743" s="140"/>
      <c r="E1743" s="140"/>
      <c r="F1743" s="133"/>
      <c r="G1743" s="141"/>
      <c r="H1743" s="141"/>
      <c r="I1743" s="141"/>
      <c r="J1743" s="141"/>
      <c r="K1743" s="37"/>
      <c r="L1743" s="142" t="str">
        <f>IF(R1743="","",LEFT(R1743,LEN(R1743)-2))</f>
        <v/>
      </c>
      <c r="M1743" s="142"/>
      <c r="N1743" s="60"/>
      <c r="O1743" s="313"/>
      <c r="Q1743" t="str">
        <f t="shared" si="536"/>
        <v/>
      </c>
      <c r="R1743" t="str">
        <f t="shared" ref="R1743" si="547">CONCATENATE($Q1743,Q1744,Q1745,Q1746,Q1747,Q1748,$Q1749,$Q1750,$Q1751,$Q1752,$Q1753,$Q1754)</f>
        <v/>
      </c>
      <c r="S1743" t="e">
        <f t="shared" ca="1" si="545"/>
        <v>#VALUE!</v>
      </c>
      <c r="T1743" t="e">
        <f t="shared" ca="1" si="542"/>
        <v>#VALUE!</v>
      </c>
      <c r="U1743">
        <f t="shared" si="546"/>
        <v>1680</v>
      </c>
      <c r="V1743">
        <v>140.000000000011</v>
      </c>
      <c r="W1743">
        <f t="shared" si="529"/>
        <v>140</v>
      </c>
      <c r="X1743" t="str" cm="1">
        <f t="array" aca="1" ref="X1743" ca="1">IFERROR(INDEX('PC&amp;PD'!$A$1:$AS$19,ROW('PC&amp;PD'!$A$19),MATCH(INDIRECT(T1743),'PC&amp;PD'!$A$1:$AS$1,0)),"")</f>
        <v/>
      </c>
      <c r="Z1743" t="str">
        <f t="shared" ref="Z1743" si="548">IFERROR(IF($F1743="OCS 100","OCS (OCS 100)",IF($F1743="OCS Blended","OCS (OCS Blended)",IF($F1743="OCS (No Label)","OCS (No Label)",IF($F1743="RCS 100","RCS (RCS 100)",IF($F1743="RCS Blended","RCS (RCS Blended)",IF($F1743="GRS","GRS (GRS)",IF($F1743="GRS (No Label)", "GRS (No Label)",IF($F1743="RDS","RDS (RDS)",IF($F1743="RWS","RWS (RWS)",IF($F1743="RAS","RAS (RAS)",IF($F1743="RMS","RMS (RMS)",IF($F1743="GOTS Organic","GOTS (Organic)",IF($F1743="GOTS Made with organic","GOTS (Made with Organic)",IF($F1743="GOTS Organic - in conversion","GOTS (Organic - In Conversion)",IF($F1743="GOTS Made with organic - in conversion","GOTS (Made with Organic - In Conversion)",""))))))))))))))),"")</f>
        <v/>
      </c>
      <c r="AA1743" t="str">
        <f t="shared" si="537"/>
        <v/>
      </c>
      <c r="AB1743" t="str">
        <f t="shared" si="538"/>
        <v/>
      </c>
      <c r="AC1743" t="e">
        <f t="shared" ca="1" si="539"/>
        <v>#VALUE!</v>
      </c>
      <c r="AD1743" t="str" cm="1">
        <f t="array" aca="1" ref="AD1743" ca="1">IFERROR(IF((LEFT(INDIRECT("$F"&amp;$S1743),4))="GOTS",IF($G1743="Organic","GOTS_Organic_raw",(IF($G1743="Responsible","GOTS_Responsible",(IF($G1743="No Attribute (Conventional)","GOTS_conventional",(IF($G1743="Recycled Pre/Post-Consumer","GOTS_pre_post",(IF($G1743="In-Conversion","GOTS_in_conversion",(IF($G1743="Sustainably Sourced","Sustainably_sourced",(IF($G1743="Recycled pre-consumer organic","GOTS_recycled_organic",""))))))))))))),IF($G1743="Organic","Organic",(IF($G1743="Responsible","Responsible",(IF($G1743="No Attribute (Conventional)","No_Attribute_Conventional",(IF($G1743="Recycled Pre/Post-Consumer","Recycled_Pre_Post_Consumer",(IF($G1743="In-Conversion","In_Conversion",(IF($G1743="Recycled Pre-Consumer","Recycled_Pre_Consumer",(IF($G1743="Recycled Post-Consumer","Recycled_Post_Consumer",(IF($G1743="Sustainably Sourced","Sustainably_sourced",(IF($G1743="Recycled pre-consumer organic","GOTS_recycled_organic","")))))))))))))))))),"")</f>
        <v/>
      </c>
      <c r="AE1743" t="e" cm="1">
        <f t="array" aca="1" ref="AE1743" ca="1">IF($I1743="",IF(INDIRECT("$F"&amp;$S1743)="","",IF(LEFT(INDIRECT("$F"&amp;$S1743),3)="GRS","GRS_RCS_RM",IF((LEFT(INDIRECT("$F"&amp;$S1743),3))="RCS","GRS_RCS_RM",IF(INDIRECT("$F"&amp;$S1743)="OCS (No Label)","OCS_Conversion_RM",IF(LEFT(INDIRECT("$F"&amp;$S1743),3)="OCS","OCS_RM",IF(RIGHT(INDIRECT("$F"&amp;$S1743),10)="conversion","GOTS_RM_conversion",IF((LEFT(INDIRECT("$F"&amp;$S1743),4))="GOTS","GOTS_RM","Responsible_RM"))))))),"DELETERM")</f>
        <v>#VALUE!</v>
      </c>
      <c r="AF1743" t="e" cm="1">
        <f t="array" aca="1" ref="AF1743" ca="1">IF($S1743="","",INDIRECT("$Z"&amp;$S1743))</f>
        <v>#VALUE!</v>
      </c>
      <c r="AG1743" t="str">
        <f t="shared" si="540"/>
        <v/>
      </c>
      <c r="AH1743" t="str" cm="1">
        <f t="array" aca="1" ref="AH1743" ca="1">IFERROR(INDIRECT("$ag"&amp;S1743),"")</f>
        <v/>
      </c>
      <c r="AI1743" t="e" cm="1">
        <f t="array" aca="1" ref="AI1743" ca="1">INDIRECT("O"&amp;S1743)</f>
        <v>#VALUE!</v>
      </c>
      <c r="AJ1743" t="str">
        <f t="shared" si="541"/>
        <v/>
      </c>
    </row>
    <row r="1744" spans="1:36" ht="16.5" customHeight="1">
      <c r="A1744" s="129"/>
      <c r="B1744" s="134"/>
      <c r="C1744" s="135"/>
      <c r="D1744" s="146"/>
      <c r="E1744" s="146"/>
      <c r="F1744" s="135"/>
      <c r="G1744" s="147"/>
      <c r="H1744" s="147"/>
      <c r="I1744" s="147"/>
      <c r="J1744" s="147"/>
      <c r="K1744" s="38"/>
      <c r="L1744" s="143"/>
      <c r="M1744" s="143"/>
      <c r="N1744" s="61"/>
      <c r="O1744" s="314"/>
      <c r="Q1744" t="str">
        <f t="shared" si="536"/>
        <v/>
      </c>
      <c r="S1744" t="e">
        <f t="shared" ca="1" si="545"/>
        <v>#VALUE!</v>
      </c>
      <c r="T1744" t="e">
        <f t="shared" ca="1" si="542"/>
        <v>#VALUE!</v>
      </c>
      <c r="U1744">
        <f t="shared" si="546"/>
        <v>1680</v>
      </c>
      <c r="V1744">
        <v>140.083333333344</v>
      </c>
      <c r="W1744">
        <f t="shared" si="529"/>
        <v>140</v>
      </c>
      <c r="X1744" t="str" cm="1">
        <f t="array" aca="1" ref="X1744" ca="1">IFERROR(INDEX('PC&amp;PD'!$A$1:$AS$19,ROW('PC&amp;PD'!$A$19),MATCH(INDIRECT(T1744),'PC&amp;PD'!$A$1:$AS$1,0)),"")</f>
        <v/>
      </c>
      <c r="AA1744" t="str">
        <f t="shared" si="537"/>
        <v/>
      </c>
      <c r="AB1744" t="str">
        <f t="shared" si="538"/>
        <v/>
      </c>
      <c r="AC1744" t="e">
        <f t="shared" ca="1" si="539"/>
        <v>#VALUE!</v>
      </c>
      <c r="AD1744" t="str" cm="1">
        <f t="array" aca="1" ref="AD1744" ca="1">IFERROR(IF((LEFT(INDIRECT("$F"&amp;$S1744),4))="GOTS",IF($G1744="Organic","GOTS_Organic_raw",(IF($G1744="Responsible","GOTS_Responsible",(IF($G1744="No Attribute (Conventional)","GOTS_conventional",(IF($G1744="Recycled Pre/Post-Consumer","GOTS_pre_post",(IF($G1744="In-Conversion","GOTS_in_conversion",(IF($G1744="Sustainably Sourced","Sustainably_sourced",(IF($G1744="Recycled pre-consumer organic","GOTS_recycled_organic",""))))))))))))),IF($G1744="Organic","Organic",(IF($G1744="Responsible","Responsible",(IF($G1744="No Attribute (Conventional)","No_Attribute_Conventional",(IF($G1744="Recycled Pre/Post-Consumer","Recycled_Pre_Post_Consumer",(IF($G1744="In-Conversion","In_Conversion",(IF($G1744="Recycled Pre-Consumer","Recycled_Pre_Consumer",(IF($G1744="Recycled Post-Consumer","Recycled_Post_Consumer",(IF($G1744="Sustainably Sourced","Sustainably_sourced",(IF($G1744="Recycled pre-consumer organic","GOTS_recycled_organic","")))))))))))))))))),"")</f>
        <v/>
      </c>
      <c r="AE1744" t="e" cm="1">
        <f t="array" aca="1" ref="AE1744" ca="1">IF($I1744="",IF(INDIRECT("$F"&amp;$S1744)="","",IF(LEFT(INDIRECT("$F"&amp;$S1744),3)="GRS","GRS_RCS_RM",IF((LEFT(INDIRECT("$F"&amp;$S1744),3))="RCS","GRS_RCS_RM",IF(INDIRECT("$F"&amp;$S1744)="OCS (No Label)","OCS_Conversion_RM",IF(LEFT(INDIRECT("$F"&amp;$S1744),3)="OCS","OCS_RM",IF(RIGHT(INDIRECT("$F"&amp;$S1744),10)="conversion","GOTS_RM_conversion",IF((LEFT(INDIRECT("$F"&amp;$S1744),4))="GOTS","GOTS_RM","Responsible_RM"))))))),"DELETERM")</f>
        <v>#VALUE!</v>
      </c>
      <c r="AF1744" t="e" cm="1">
        <f t="array" aca="1" ref="AF1744" ca="1">IF($S1744="","",INDIRECT("$Z"&amp;$S1744))</f>
        <v>#VALUE!</v>
      </c>
      <c r="AG1744" t="str">
        <f t="shared" si="540"/>
        <v/>
      </c>
      <c r="AH1744" t="str" cm="1">
        <f t="array" aca="1" ref="AH1744" ca="1">IFERROR(INDIRECT("$ag"&amp;S1744),"")</f>
        <v/>
      </c>
      <c r="AI1744" t="e" cm="1">
        <f t="array" aca="1" ref="AI1744" ca="1">INDIRECT("O"&amp;S1744)</f>
        <v>#VALUE!</v>
      </c>
      <c r="AJ1744" t="str">
        <f t="shared" si="541"/>
        <v/>
      </c>
    </row>
    <row r="1745" spans="1:36" ht="16.5" customHeight="1">
      <c r="A1745" s="129"/>
      <c r="B1745" s="134"/>
      <c r="C1745" s="135"/>
      <c r="D1745" s="146"/>
      <c r="E1745" s="146"/>
      <c r="F1745" s="135"/>
      <c r="G1745" s="147"/>
      <c r="H1745" s="147"/>
      <c r="I1745" s="147"/>
      <c r="J1745" s="147"/>
      <c r="K1745" s="38"/>
      <c r="L1745" s="143"/>
      <c r="M1745" s="143"/>
      <c r="N1745" s="61"/>
      <c r="O1745" s="314"/>
      <c r="Q1745" t="str">
        <f t="shared" si="536"/>
        <v/>
      </c>
      <c r="S1745" t="e">
        <f t="shared" ca="1" si="545"/>
        <v>#VALUE!</v>
      </c>
      <c r="T1745" t="e">
        <f t="shared" ca="1" si="542"/>
        <v>#VALUE!</v>
      </c>
      <c r="U1745">
        <f t="shared" si="546"/>
        <v>1680</v>
      </c>
      <c r="V1745">
        <v>140.166666666678</v>
      </c>
      <c r="W1745">
        <f t="shared" si="529"/>
        <v>140</v>
      </c>
      <c r="X1745" t="str" cm="1">
        <f t="array" aca="1" ref="X1745" ca="1">IFERROR(INDEX('PC&amp;PD'!$A$1:$AS$19,ROW('PC&amp;PD'!$A$19),MATCH(INDIRECT(T1745),'PC&amp;PD'!$A$1:$AS$1,0)),"")</f>
        <v/>
      </c>
      <c r="AA1745" t="str">
        <f t="shared" si="537"/>
        <v/>
      </c>
      <c r="AB1745" t="str">
        <f t="shared" si="538"/>
        <v/>
      </c>
      <c r="AC1745" t="e">
        <f t="shared" ca="1" si="539"/>
        <v>#VALUE!</v>
      </c>
      <c r="AD1745" t="str" cm="1">
        <f t="array" aca="1" ref="AD1745" ca="1">IFERROR(IF((LEFT(INDIRECT("$F"&amp;$S1745),4))="GOTS",IF($G1745="Organic","GOTS_Organic_raw",(IF($G1745="Responsible","GOTS_Responsible",(IF($G1745="No Attribute (Conventional)","GOTS_conventional",(IF($G1745="Recycled Pre/Post-Consumer","GOTS_pre_post",(IF($G1745="In-Conversion","GOTS_in_conversion",(IF($G1745="Sustainably Sourced","Sustainably_sourced",(IF($G1745="Recycled pre-consumer organic","GOTS_recycled_organic",""))))))))))))),IF($G1745="Organic","Organic",(IF($G1745="Responsible","Responsible",(IF($G1745="No Attribute (Conventional)","No_Attribute_Conventional",(IF($G1745="Recycled Pre/Post-Consumer","Recycled_Pre_Post_Consumer",(IF($G1745="In-Conversion","In_Conversion",(IF($G1745="Recycled Pre-Consumer","Recycled_Pre_Consumer",(IF($G1745="Recycled Post-Consumer","Recycled_Post_Consumer",(IF($G1745="Sustainably Sourced","Sustainably_sourced",(IF($G1745="Recycled pre-consumer organic","GOTS_recycled_organic","")))))))))))))))))),"")</f>
        <v/>
      </c>
      <c r="AE1745" t="e" cm="1">
        <f t="array" aca="1" ref="AE1745" ca="1">IF($I1745="",IF(INDIRECT("$F"&amp;$S1745)="","",IF(LEFT(INDIRECT("$F"&amp;$S1745),3)="GRS","GRS_RCS_RM",IF((LEFT(INDIRECT("$F"&amp;$S1745),3))="RCS","GRS_RCS_RM",IF(INDIRECT("$F"&amp;$S1745)="OCS (No Label)","OCS_Conversion_RM",IF(LEFT(INDIRECT("$F"&amp;$S1745),3)="OCS","OCS_RM",IF(RIGHT(INDIRECT("$F"&amp;$S1745),10)="conversion","GOTS_RM_conversion",IF((LEFT(INDIRECT("$F"&amp;$S1745),4))="GOTS","GOTS_RM","Responsible_RM"))))))),"DELETERM")</f>
        <v>#VALUE!</v>
      </c>
      <c r="AF1745" t="e" cm="1">
        <f t="array" aca="1" ref="AF1745" ca="1">IF($S1745="","",INDIRECT("$Z"&amp;$S1745))</f>
        <v>#VALUE!</v>
      </c>
      <c r="AG1745" t="str">
        <f t="shared" si="540"/>
        <v/>
      </c>
      <c r="AH1745" t="str" cm="1">
        <f t="array" aca="1" ref="AH1745" ca="1">IFERROR(INDIRECT("$ag"&amp;S1745),"")</f>
        <v/>
      </c>
      <c r="AI1745" t="e" cm="1">
        <f t="array" aca="1" ref="AI1745" ca="1">INDIRECT("O"&amp;S1745)</f>
        <v>#VALUE!</v>
      </c>
      <c r="AJ1745" t="str">
        <f t="shared" si="541"/>
        <v/>
      </c>
    </row>
    <row r="1746" spans="1:36" ht="16.5" customHeight="1">
      <c r="A1746" s="129"/>
      <c r="B1746" s="134"/>
      <c r="C1746" s="135"/>
      <c r="D1746" s="146"/>
      <c r="E1746" s="146"/>
      <c r="F1746" s="135"/>
      <c r="G1746" s="147"/>
      <c r="H1746" s="147"/>
      <c r="I1746" s="147"/>
      <c r="J1746" s="147"/>
      <c r="K1746" s="38"/>
      <c r="L1746" s="143"/>
      <c r="M1746" s="143"/>
      <c r="N1746" s="61"/>
      <c r="O1746" s="314"/>
      <c r="Q1746" t="str">
        <f t="shared" si="536"/>
        <v/>
      </c>
      <c r="S1746" t="e">
        <f t="shared" ca="1" si="545"/>
        <v>#VALUE!</v>
      </c>
      <c r="T1746" t="e">
        <f t="shared" ca="1" si="542"/>
        <v>#VALUE!</v>
      </c>
      <c r="U1746">
        <f t="shared" si="546"/>
        <v>1680</v>
      </c>
      <c r="V1746">
        <v>140.250000000011</v>
      </c>
      <c r="W1746">
        <f t="shared" si="529"/>
        <v>140</v>
      </c>
      <c r="X1746" t="str" cm="1">
        <f t="array" aca="1" ref="X1746" ca="1">IFERROR(INDEX('PC&amp;PD'!$A$1:$AS$19,ROW('PC&amp;PD'!$A$19),MATCH(INDIRECT(T1746),'PC&amp;PD'!$A$1:$AS$1,0)),"")</f>
        <v/>
      </c>
      <c r="AA1746" t="str">
        <f t="shared" si="537"/>
        <v/>
      </c>
      <c r="AB1746" t="str">
        <f t="shared" si="538"/>
        <v/>
      </c>
      <c r="AC1746" t="e">
        <f t="shared" ca="1" si="539"/>
        <v>#VALUE!</v>
      </c>
      <c r="AD1746" t="str" cm="1">
        <f t="array" aca="1" ref="AD1746" ca="1">IFERROR(IF((LEFT(INDIRECT("$F"&amp;$S1746),4))="GOTS",IF($G1746="Organic","GOTS_Organic_raw",(IF($G1746="Responsible","GOTS_Responsible",(IF($G1746="No Attribute (Conventional)","GOTS_conventional",(IF($G1746="Recycled Pre/Post-Consumer","GOTS_pre_post",(IF($G1746="In-Conversion","GOTS_in_conversion",(IF($G1746="Sustainably Sourced","Sustainably_sourced",(IF($G1746="Recycled pre-consumer organic","GOTS_recycled_organic",""))))))))))))),IF($G1746="Organic","Organic",(IF($G1746="Responsible","Responsible",(IF($G1746="No Attribute (Conventional)","No_Attribute_Conventional",(IF($G1746="Recycled Pre/Post-Consumer","Recycled_Pre_Post_Consumer",(IF($G1746="In-Conversion","In_Conversion",(IF($G1746="Recycled Pre-Consumer","Recycled_Pre_Consumer",(IF($G1746="Recycled Post-Consumer","Recycled_Post_Consumer",(IF($G1746="Sustainably Sourced","Sustainably_sourced",(IF($G1746="Recycled pre-consumer organic","GOTS_recycled_organic","")))))))))))))))))),"")</f>
        <v/>
      </c>
      <c r="AE1746" t="e" cm="1">
        <f t="array" aca="1" ref="AE1746" ca="1">IF($I1746="",IF(INDIRECT("$F"&amp;$S1746)="","",IF(LEFT(INDIRECT("$F"&amp;$S1746),3)="GRS","GRS_RCS_RM",IF((LEFT(INDIRECT("$F"&amp;$S1746),3))="RCS","GRS_RCS_RM",IF(INDIRECT("$F"&amp;$S1746)="OCS (No Label)","OCS_Conversion_RM",IF(LEFT(INDIRECT("$F"&amp;$S1746),3)="OCS","OCS_RM",IF(RIGHT(INDIRECT("$F"&amp;$S1746),10)="conversion","GOTS_RM_conversion",IF((LEFT(INDIRECT("$F"&amp;$S1746),4))="GOTS","GOTS_RM","Responsible_RM"))))))),"DELETERM")</f>
        <v>#VALUE!</v>
      </c>
      <c r="AF1746" t="e" cm="1">
        <f t="array" aca="1" ref="AF1746" ca="1">IF($S1746="","",INDIRECT("$Z"&amp;$S1746))</f>
        <v>#VALUE!</v>
      </c>
      <c r="AG1746" t="str">
        <f t="shared" si="540"/>
        <v/>
      </c>
      <c r="AH1746" t="str" cm="1">
        <f t="array" aca="1" ref="AH1746" ca="1">IFERROR(INDIRECT("$ag"&amp;S1746),"")</f>
        <v/>
      </c>
      <c r="AI1746" t="e" cm="1">
        <f t="array" aca="1" ref="AI1746" ca="1">INDIRECT("O"&amp;S1746)</f>
        <v>#VALUE!</v>
      </c>
      <c r="AJ1746" t="str">
        <f t="shared" si="541"/>
        <v/>
      </c>
    </row>
    <row r="1747" spans="1:36" ht="16.5" customHeight="1">
      <c r="A1747" s="129"/>
      <c r="B1747" s="134"/>
      <c r="C1747" s="135"/>
      <c r="D1747" s="146"/>
      <c r="E1747" s="146"/>
      <c r="F1747" s="135"/>
      <c r="G1747" s="147"/>
      <c r="H1747" s="147"/>
      <c r="I1747" s="147"/>
      <c r="J1747" s="147"/>
      <c r="K1747" s="38"/>
      <c r="L1747" s="143"/>
      <c r="M1747" s="143"/>
      <c r="N1747" s="61"/>
      <c r="O1747" s="314"/>
      <c r="Q1747" t="str">
        <f t="shared" si="536"/>
        <v/>
      </c>
      <c r="S1747" t="e">
        <f t="shared" ca="1" si="545"/>
        <v>#VALUE!</v>
      </c>
      <c r="T1747" t="e">
        <f t="shared" ca="1" si="542"/>
        <v>#VALUE!</v>
      </c>
      <c r="U1747">
        <f t="shared" si="546"/>
        <v>1680</v>
      </c>
      <c r="V1747">
        <v>140.333333333344</v>
      </c>
      <c r="W1747">
        <f t="shared" si="529"/>
        <v>140</v>
      </c>
      <c r="X1747" t="str" cm="1">
        <f t="array" aca="1" ref="X1747" ca="1">IFERROR(INDEX('PC&amp;PD'!$A$1:$AS$19,ROW('PC&amp;PD'!$A$19),MATCH(INDIRECT(T1747),'PC&amp;PD'!$A$1:$AS$1,0)),"")</f>
        <v/>
      </c>
      <c r="AA1747" t="str">
        <f t="shared" si="537"/>
        <v/>
      </c>
      <c r="AB1747" t="str">
        <f t="shared" si="538"/>
        <v/>
      </c>
      <c r="AC1747" t="e">
        <f t="shared" ca="1" si="539"/>
        <v>#VALUE!</v>
      </c>
      <c r="AD1747" t="str" cm="1">
        <f t="array" aca="1" ref="AD1747" ca="1">IFERROR(IF((LEFT(INDIRECT("$F"&amp;$S1747),4))="GOTS",IF($G1747="Organic","GOTS_Organic_raw",(IF($G1747="Responsible","GOTS_Responsible",(IF($G1747="No Attribute (Conventional)","GOTS_conventional",(IF($G1747="Recycled Pre/Post-Consumer","GOTS_pre_post",(IF($G1747="In-Conversion","GOTS_in_conversion",(IF($G1747="Sustainably Sourced","Sustainably_sourced",(IF($G1747="Recycled pre-consumer organic","GOTS_recycled_organic",""))))))))))))),IF($G1747="Organic","Organic",(IF($G1747="Responsible","Responsible",(IF($G1747="No Attribute (Conventional)","No_Attribute_Conventional",(IF($G1747="Recycled Pre/Post-Consumer","Recycled_Pre_Post_Consumer",(IF($G1747="In-Conversion","In_Conversion",(IF($G1747="Recycled Pre-Consumer","Recycled_Pre_Consumer",(IF($G1747="Recycled Post-Consumer","Recycled_Post_Consumer",(IF($G1747="Sustainably Sourced","Sustainably_sourced",(IF($G1747="Recycled pre-consumer organic","GOTS_recycled_organic","")))))))))))))))))),"")</f>
        <v/>
      </c>
      <c r="AE1747" t="e" cm="1">
        <f t="array" aca="1" ref="AE1747" ca="1">IF($I1747="",IF(INDIRECT("$F"&amp;$S1747)="","",IF(LEFT(INDIRECT("$F"&amp;$S1747),3)="GRS","GRS_RCS_RM",IF((LEFT(INDIRECT("$F"&amp;$S1747),3))="RCS","GRS_RCS_RM",IF(INDIRECT("$F"&amp;$S1747)="OCS (No Label)","OCS_Conversion_RM",IF(LEFT(INDIRECT("$F"&amp;$S1747),3)="OCS","OCS_RM",IF(RIGHT(INDIRECT("$F"&amp;$S1747),10)="conversion","GOTS_RM_conversion",IF((LEFT(INDIRECT("$F"&amp;$S1747),4))="GOTS","GOTS_RM","Responsible_RM"))))))),"DELETERM")</f>
        <v>#VALUE!</v>
      </c>
      <c r="AF1747" t="e" cm="1">
        <f t="array" aca="1" ref="AF1747" ca="1">IF($S1747="","",INDIRECT("$Z"&amp;$S1747))</f>
        <v>#VALUE!</v>
      </c>
      <c r="AG1747" t="str">
        <f t="shared" si="540"/>
        <v/>
      </c>
      <c r="AH1747" t="str" cm="1">
        <f t="array" aca="1" ref="AH1747" ca="1">IFERROR(INDIRECT("$ag"&amp;S1747),"")</f>
        <v/>
      </c>
      <c r="AI1747" t="e" cm="1">
        <f t="array" aca="1" ref="AI1747" ca="1">INDIRECT("O"&amp;S1747)</f>
        <v>#VALUE!</v>
      </c>
      <c r="AJ1747" t="str">
        <f t="shared" si="541"/>
        <v/>
      </c>
    </row>
    <row r="1748" spans="1:36" ht="16.5" customHeight="1">
      <c r="A1748" s="129"/>
      <c r="B1748" s="134"/>
      <c r="C1748" s="135"/>
      <c r="D1748" s="146"/>
      <c r="E1748" s="146"/>
      <c r="F1748" s="135"/>
      <c r="G1748" s="147"/>
      <c r="H1748" s="147"/>
      <c r="I1748" s="147"/>
      <c r="J1748" s="147"/>
      <c r="K1748" s="38"/>
      <c r="L1748" s="143"/>
      <c r="M1748" s="143"/>
      <c r="N1748" s="61"/>
      <c r="O1748" s="314"/>
      <c r="Q1748" t="str">
        <f t="shared" si="536"/>
        <v/>
      </c>
      <c r="S1748" t="e">
        <f t="shared" ca="1" si="545"/>
        <v>#VALUE!</v>
      </c>
      <c r="T1748" t="e">
        <f t="shared" ca="1" si="542"/>
        <v>#VALUE!</v>
      </c>
      <c r="U1748">
        <f t="shared" si="546"/>
        <v>1680</v>
      </c>
      <c r="V1748">
        <v>140.416666666678</v>
      </c>
      <c r="W1748">
        <f t="shared" si="529"/>
        <v>140</v>
      </c>
      <c r="X1748" t="str" cm="1">
        <f t="array" aca="1" ref="X1748" ca="1">IFERROR(INDEX('PC&amp;PD'!$A$1:$AS$19,ROW('PC&amp;PD'!$A$19),MATCH(INDIRECT(T1748),'PC&amp;PD'!$A$1:$AS$1,0)),"")</f>
        <v/>
      </c>
      <c r="AA1748" t="str">
        <f t="shared" si="537"/>
        <v/>
      </c>
      <c r="AB1748" t="str">
        <f t="shared" si="538"/>
        <v/>
      </c>
      <c r="AC1748" t="e">
        <f t="shared" ca="1" si="539"/>
        <v>#VALUE!</v>
      </c>
      <c r="AD1748" t="str" cm="1">
        <f t="array" aca="1" ref="AD1748" ca="1">IFERROR(IF((LEFT(INDIRECT("$F"&amp;$S1748),4))="GOTS",IF($G1748="Organic","GOTS_Organic_raw",(IF($G1748="Responsible","GOTS_Responsible",(IF($G1748="No Attribute (Conventional)","GOTS_conventional",(IF($G1748="Recycled Pre/Post-Consumer","GOTS_pre_post",(IF($G1748="In-Conversion","GOTS_in_conversion",(IF($G1748="Sustainably Sourced","Sustainably_sourced",(IF($G1748="Recycled pre-consumer organic","GOTS_recycled_organic",""))))))))))))),IF($G1748="Organic","Organic",(IF($G1748="Responsible","Responsible",(IF($G1748="No Attribute (Conventional)","No_Attribute_Conventional",(IF($G1748="Recycled Pre/Post-Consumer","Recycled_Pre_Post_Consumer",(IF($G1748="In-Conversion","In_Conversion",(IF($G1748="Recycled Pre-Consumer","Recycled_Pre_Consumer",(IF($G1748="Recycled Post-Consumer","Recycled_Post_Consumer",(IF($G1748="Sustainably Sourced","Sustainably_sourced",(IF($G1748="Recycled pre-consumer organic","GOTS_recycled_organic","")))))))))))))))))),"")</f>
        <v/>
      </c>
      <c r="AE1748" t="e" cm="1">
        <f t="array" aca="1" ref="AE1748" ca="1">IF($I1748="",IF(INDIRECT("$F"&amp;$S1748)="","",IF(LEFT(INDIRECT("$F"&amp;$S1748),3)="GRS","GRS_RCS_RM",IF((LEFT(INDIRECT("$F"&amp;$S1748),3))="RCS","GRS_RCS_RM",IF(INDIRECT("$F"&amp;$S1748)="OCS (No Label)","OCS_Conversion_RM",IF(LEFT(INDIRECT("$F"&amp;$S1748),3)="OCS","OCS_RM",IF(RIGHT(INDIRECT("$F"&amp;$S1748),10)="conversion","GOTS_RM_conversion",IF((LEFT(INDIRECT("$F"&amp;$S1748),4))="GOTS","GOTS_RM","Responsible_RM"))))))),"DELETERM")</f>
        <v>#VALUE!</v>
      </c>
      <c r="AF1748" t="e" cm="1">
        <f t="array" aca="1" ref="AF1748" ca="1">IF($S1748="","",INDIRECT("$Z"&amp;$S1748))</f>
        <v>#VALUE!</v>
      </c>
      <c r="AG1748" t="str">
        <f t="shared" si="540"/>
        <v/>
      </c>
      <c r="AH1748" t="str" cm="1">
        <f t="array" aca="1" ref="AH1748" ca="1">IFERROR(INDIRECT("$ag"&amp;S1748),"")</f>
        <v/>
      </c>
      <c r="AI1748" t="e" cm="1">
        <f t="array" aca="1" ref="AI1748" ca="1">INDIRECT("O"&amp;S1748)</f>
        <v>#VALUE!</v>
      </c>
      <c r="AJ1748" t="str">
        <f t="shared" si="541"/>
        <v/>
      </c>
    </row>
    <row r="1749" spans="1:36" ht="16.5" customHeight="1">
      <c r="A1749" s="130"/>
      <c r="B1749" s="136"/>
      <c r="C1749" s="137"/>
      <c r="D1749" s="146"/>
      <c r="E1749" s="146"/>
      <c r="F1749" s="137"/>
      <c r="G1749" s="147"/>
      <c r="H1749" s="147"/>
      <c r="I1749" s="147"/>
      <c r="J1749" s="147"/>
      <c r="K1749" s="38"/>
      <c r="L1749" s="144"/>
      <c r="M1749" s="144"/>
      <c r="N1749" s="61"/>
      <c r="O1749" s="314"/>
      <c r="Q1749" t="str">
        <f t="shared" si="536"/>
        <v/>
      </c>
      <c r="S1749" t="e">
        <f t="shared" ca="1" si="545"/>
        <v>#VALUE!</v>
      </c>
      <c r="T1749" t="e">
        <f t="shared" ca="1" si="542"/>
        <v>#VALUE!</v>
      </c>
      <c r="U1749">
        <f t="shared" si="546"/>
        <v>1680</v>
      </c>
      <c r="V1749">
        <v>140.500000000011</v>
      </c>
      <c r="W1749">
        <f t="shared" si="529"/>
        <v>140</v>
      </c>
      <c r="X1749" t="str" cm="1">
        <f t="array" aca="1" ref="X1749" ca="1">IFERROR(INDEX('PC&amp;PD'!$A$1:$AS$19,ROW('PC&amp;PD'!$A$19),MATCH(INDIRECT(T1749),'PC&amp;PD'!$A$1:$AS$1,0)),"")</f>
        <v/>
      </c>
      <c r="AA1749" t="str">
        <f t="shared" si="537"/>
        <v/>
      </c>
      <c r="AB1749" t="str">
        <f t="shared" si="538"/>
        <v/>
      </c>
      <c r="AC1749" t="e">
        <f t="shared" ca="1" si="539"/>
        <v>#VALUE!</v>
      </c>
      <c r="AD1749" t="str" cm="1">
        <f t="array" aca="1" ref="AD1749" ca="1">IFERROR(IF((LEFT(INDIRECT("$F"&amp;$S1749),4))="GOTS",IF($G1749="Organic","GOTS_Organic_raw",(IF($G1749="Responsible","GOTS_Responsible",(IF($G1749="No Attribute (Conventional)","GOTS_conventional",(IF($G1749="Recycled Pre/Post-Consumer","GOTS_pre_post",(IF($G1749="In-Conversion","GOTS_in_conversion",(IF($G1749="Sustainably Sourced","Sustainably_sourced",(IF($G1749="Recycled pre-consumer organic","GOTS_recycled_organic",""))))))))))))),IF($G1749="Organic","Organic",(IF($G1749="Responsible","Responsible",(IF($G1749="No Attribute (Conventional)","No_Attribute_Conventional",(IF($G1749="Recycled Pre/Post-Consumer","Recycled_Pre_Post_Consumer",(IF($G1749="In-Conversion","In_Conversion",(IF($G1749="Recycled Pre-Consumer","Recycled_Pre_Consumer",(IF($G1749="Recycled Post-Consumer","Recycled_Post_Consumer",(IF($G1749="Sustainably Sourced","Sustainably_sourced",(IF($G1749="Recycled pre-consumer organic","GOTS_recycled_organic","")))))))))))))))))),"")</f>
        <v/>
      </c>
      <c r="AE1749" t="e" cm="1">
        <f t="array" aca="1" ref="AE1749" ca="1">IF($I1749="",IF(INDIRECT("$F"&amp;$S1749)="","",IF(LEFT(INDIRECT("$F"&amp;$S1749),3)="GRS","GRS_RCS_RM",IF((LEFT(INDIRECT("$F"&amp;$S1749),3))="RCS","GRS_RCS_RM",IF(INDIRECT("$F"&amp;$S1749)="OCS (No Label)","OCS_Conversion_RM",IF(LEFT(INDIRECT("$F"&amp;$S1749),3)="OCS","OCS_RM",IF(RIGHT(INDIRECT("$F"&amp;$S1749),10)="conversion","GOTS_RM_conversion",IF((LEFT(INDIRECT("$F"&amp;$S1749),4))="GOTS","GOTS_RM","Responsible_RM"))))))),"DELETERM")</f>
        <v>#VALUE!</v>
      </c>
      <c r="AF1749" t="e" cm="1">
        <f t="array" aca="1" ref="AF1749" ca="1">IF($S1749="","",INDIRECT("$Z"&amp;$S1749))</f>
        <v>#VALUE!</v>
      </c>
      <c r="AG1749" t="str">
        <f t="shared" si="540"/>
        <v/>
      </c>
      <c r="AH1749" t="str" cm="1">
        <f t="array" aca="1" ref="AH1749" ca="1">IFERROR(INDIRECT("$ag"&amp;S1749),"")</f>
        <v/>
      </c>
      <c r="AI1749" t="e" cm="1">
        <f t="array" aca="1" ref="AI1749" ca="1">INDIRECT("O"&amp;S1749)</f>
        <v>#VALUE!</v>
      </c>
      <c r="AJ1749" t="str">
        <f t="shared" si="541"/>
        <v/>
      </c>
    </row>
    <row r="1750" spans="1:36" ht="16.5" customHeight="1">
      <c r="A1750" s="130"/>
      <c r="B1750" s="136"/>
      <c r="C1750" s="137"/>
      <c r="D1750" s="146"/>
      <c r="E1750" s="146"/>
      <c r="F1750" s="137"/>
      <c r="G1750" s="147"/>
      <c r="H1750" s="147"/>
      <c r="I1750" s="147"/>
      <c r="J1750" s="147"/>
      <c r="K1750" s="38"/>
      <c r="L1750" s="144"/>
      <c r="M1750" s="144"/>
      <c r="N1750" s="61"/>
      <c r="O1750" s="314"/>
      <c r="Q1750" t="str">
        <f t="shared" si="536"/>
        <v/>
      </c>
      <c r="S1750" t="e">
        <f t="shared" ca="1" si="545"/>
        <v>#VALUE!</v>
      </c>
      <c r="T1750" t="e">
        <f t="shared" ca="1" si="542"/>
        <v>#VALUE!</v>
      </c>
      <c r="U1750">
        <f t="shared" si="546"/>
        <v>1680</v>
      </c>
      <c r="V1750">
        <v>140.583333333344</v>
      </c>
      <c r="W1750">
        <f t="shared" ref="W1750:W1813" si="549">ROUNDDOWN(V1750,0)</f>
        <v>140</v>
      </c>
      <c r="X1750" t="str" cm="1">
        <f t="array" aca="1" ref="X1750" ca="1">IFERROR(INDEX('PC&amp;PD'!$A$1:$AS$19,ROW('PC&amp;PD'!$A$19),MATCH(INDIRECT(T1750),'PC&amp;PD'!$A$1:$AS$1,0)),"")</f>
        <v/>
      </c>
      <c r="AA1750" t="str">
        <f t="shared" si="537"/>
        <v/>
      </c>
      <c r="AB1750" t="str">
        <f t="shared" si="538"/>
        <v/>
      </c>
      <c r="AC1750" t="e">
        <f t="shared" ca="1" si="539"/>
        <v>#VALUE!</v>
      </c>
      <c r="AD1750" t="str" cm="1">
        <f t="array" aca="1" ref="AD1750" ca="1">IFERROR(IF((LEFT(INDIRECT("$F"&amp;$S1750),4))="GOTS",IF($G1750="Organic","GOTS_Organic_raw",(IF($G1750="Responsible","GOTS_Responsible",(IF($G1750="No Attribute (Conventional)","GOTS_conventional",(IF($G1750="Recycled Pre/Post-Consumer","GOTS_pre_post",(IF($G1750="In-Conversion","GOTS_in_conversion",(IF($G1750="Sustainably Sourced","Sustainably_sourced",(IF($G1750="Recycled pre-consumer organic","GOTS_recycled_organic",""))))))))))))),IF($G1750="Organic","Organic",(IF($G1750="Responsible","Responsible",(IF($G1750="No Attribute (Conventional)","No_Attribute_Conventional",(IF($G1750="Recycled Pre/Post-Consumer","Recycled_Pre_Post_Consumer",(IF($G1750="In-Conversion","In_Conversion",(IF($G1750="Recycled Pre-Consumer","Recycled_Pre_Consumer",(IF($G1750="Recycled Post-Consumer","Recycled_Post_Consumer",(IF($G1750="Sustainably Sourced","Sustainably_sourced",(IF($G1750="Recycled pre-consumer organic","GOTS_recycled_organic","")))))))))))))))))),"")</f>
        <v/>
      </c>
      <c r="AE1750" t="e" cm="1">
        <f t="array" aca="1" ref="AE1750" ca="1">IF($I1750="",IF(INDIRECT("$F"&amp;$S1750)="","",IF(LEFT(INDIRECT("$F"&amp;$S1750),3)="GRS","GRS_RCS_RM",IF((LEFT(INDIRECT("$F"&amp;$S1750),3))="RCS","GRS_RCS_RM",IF(INDIRECT("$F"&amp;$S1750)="OCS (No Label)","OCS_Conversion_RM",IF(LEFT(INDIRECT("$F"&amp;$S1750),3)="OCS","OCS_RM",IF(RIGHT(INDIRECT("$F"&amp;$S1750),10)="conversion","GOTS_RM_conversion",IF((LEFT(INDIRECT("$F"&amp;$S1750),4))="GOTS","GOTS_RM","Responsible_RM"))))))),"DELETERM")</f>
        <v>#VALUE!</v>
      </c>
      <c r="AF1750" t="e" cm="1">
        <f t="array" aca="1" ref="AF1750" ca="1">IF($S1750="","",INDIRECT("$Z"&amp;$S1750))</f>
        <v>#VALUE!</v>
      </c>
      <c r="AG1750" t="str">
        <f t="shared" si="540"/>
        <v/>
      </c>
      <c r="AH1750" t="str" cm="1">
        <f t="array" aca="1" ref="AH1750" ca="1">IFERROR(INDIRECT("$ag"&amp;S1750),"")</f>
        <v/>
      </c>
      <c r="AI1750" t="e" cm="1">
        <f t="array" aca="1" ref="AI1750" ca="1">INDIRECT("O"&amp;S1750)</f>
        <v>#VALUE!</v>
      </c>
      <c r="AJ1750" t="str">
        <f t="shared" si="541"/>
        <v/>
      </c>
    </row>
    <row r="1751" spans="1:36" ht="16.5" customHeight="1">
      <c r="A1751" s="130"/>
      <c r="B1751" s="136"/>
      <c r="C1751" s="137"/>
      <c r="D1751" s="146"/>
      <c r="E1751" s="146"/>
      <c r="F1751" s="137"/>
      <c r="G1751" s="147"/>
      <c r="H1751" s="147"/>
      <c r="I1751" s="147"/>
      <c r="J1751" s="147"/>
      <c r="K1751" s="38"/>
      <c r="L1751" s="144"/>
      <c r="M1751" s="144"/>
      <c r="N1751" s="61"/>
      <c r="O1751" s="314"/>
      <c r="Q1751" t="str">
        <f t="shared" si="536"/>
        <v/>
      </c>
      <c r="S1751" t="e">
        <f t="shared" ca="1" si="545"/>
        <v>#VALUE!</v>
      </c>
      <c r="T1751" t="e">
        <f t="shared" ca="1" si="542"/>
        <v>#VALUE!</v>
      </c>
      <c r="U1751">
        <f t="shared" si="546"/>
        <v>1680</v>
      </c>
      <c r="V1751">
        <v>140.666666666678</v>
      </c>
      <c r="W1751">
        <f t="shared" si="549"/>
        <v>140</v>
      </c>
      <c r="X1751" t="str" cm="1">
        <f t="array" aca="1" ref="X1751" ca="1">IFERROR(INDEX('PC&amp;PD'!$A$1:$AS$19,ROW('PC&amp;PD'!$A$19),MATCH(INDIRECT(T1751),'PC&amp;PD'!$A$1:$AS$1,0)),"")</f>
        <v/>
      </c>
      <c r="AA1751" t="str">
        <f t="shared" si="537"/>
        <v/>
      </c>
      <c r="AB1751" t="str">
        <f t="shared" si="538"/>
        <v/>
      </c>
      <c r="AC1751" t="e">
        <f t="shared" ca="1" si="539"/>
        <v>#VALUE!</v>
      </c>
      <c r="AD1751" t="str" cm="1">
        <f t="array" aca="1" ref="AD1751" ca="1">IFERROR(IF((LEFT(INDIRECT("$F"&amp;$S1751),4))="GOTS",IF($G1751="Organic","GOTS_Organic_raw",(IF($G1751="Responsible","GOTS_Responsible",(IF($G1751="No Attribute (Conventional)","GOTS_conventional",(IF($G1751="Recycled Pre/Post-Consumer","GOTS_pre_post",(IF($G1751="In-Conversion","GOTS_in_conversion",(IF($G1751="Sustainably Sourced","Sustainably_sourced",(IF($G1751="Recycled pre-consumer organic","GOTS_recycled_organic",""))))))))))))),IF($G1751="Organic","Organic",(IF($G1751="Responsible","Responsible",(IF($G1751="No Attribute (Conventional)","No_Attribute_Conventional",(IF($G1751="Recycled Pre/Post-Consumer","Recycled_Pre_Post_Consumer",(IF($G1751="In-Conversion","In_Conversion",(IF($G1751="Recycled Pre-Consumer","Recycled_Pre_Consumer",(IF($G1751="Recycled Post-Consumer","Recycled_Post_Consumer",(IF($G1751="Sustainably Sourced","Sustainably_sourced",(IF($G1751="Recycled pre-consumer organic","GOTS_recycled_organic","")))))))))))))))))),"")</f>
        <v/>
      </c>
      <c r="AE1751" t="e" cm="1">
        <f t="array" aca="1" ref="AE1751" ca="1">IF($I1751="",IF(INDIRECT("$F"&amp;$S1751)="","",IF(LEFT(INDIRECT("$F"&amp;$S1751),3)="GRS","GRS_RCS_RM",IF((LEFT(INDIRECT("$F"&amp;$S1751),3))="RCS","GRS_RCS_RM",IF(INDIRECT("$F"&amp;$S1751)="OCS (No Label)","OCS_Conversion_RM",IF(LEFT(INDIRECT("$F"&amp;$S1751),3)="OCS","OCS_RM",IF(RIGHT(INDIRECT("$F"&amp;$S1751),10)="conversion","GOTS_RM_conversion",IF((LEFT(INDIRECT("$F"&amp;$S1751),4))="GOTS","GOTS_RM","Responsible_RM"))))))),"DELETERM")</f>
        <v>#VALUE!</v>
      </c>
      <c r="AF1751" t="e" cm="1">
        <f t="array" aca="1" ref="AF1751" ca="1">IF($S1751="","",INDIRECT("$Z"&amp;$S1751))</f>
        <v>#VALUE!</v>
      </c>
      <c r="AG1751" t="str">
        <f t="shared" si="540"/>
        <v/>
      </c>
      <c r="AH1751" t="str" cm="1">
        <f t="array" aca="1" ref="AH1751" ca="1">IFERROR(INDIRECT("$ag"&amp;S1751),"")</f>
        <v/>
      </c>
      <c r="AI1751" t="e" cm="1">
        <f t="array" aca="1" ref="AI1751" ca="1">INDIRECT("O"&amp;S1751)</f>
        <v>#VALUE!</v>
      </c>
      <c r="AJ1751" t="str">
        <f t="shared" si="541"/>
        <v/>
      </c>
    </row>
    <row r="1752" spans="1:36" ht="16.5" customHeight="1">
      <c r="A1752" s="130"/>
      <c r="B1752" s="136"/>
      <c r="C1752" s="137"/>
      <c r="D1752" s="146"/>
      <c r="E1752" s="146"/>
      <c r="F1752" s="137"/>
      <c r="G1752" s="147"/>
      <c r="H1752" s="147"/>
      <c r="I1752" s="147"/>
      <c r="J1752" s="147"/>
      <c r="K1752" s="38"/>
      <c r="L1752" s="144"/>
      <c r="M1752" s="144"/>
      <c r="N1752" s="61"/>
      <c r="O1752" s="314"/>
      <c r="Q1752" t="str">
        <f t="shared" si="536"/>
        <v/>
      </c>
      <c r="S1752" t="e">
        <f t="shared" ca="1" si="545"/>
        <v>#VALUE!</v>
      </c>
      <c r="T1752" t="e">
        <f t="shared" ca="1" si="542"/>
        <v>#VALUE!</v>
      </c>
      <c r="U1752">
        <f t="shared" si="546"/>
        <v>1680</v>
      </c>
      <c r="V1752">
        <v>140.750000000011</v>
      </c>
      <c r="W1752">
        <f t="shared" si="549"/>
        <v>140</v>
      </c>
      <c r="X1752" t="str" cm="1">
        <f t="array" aca="1" ref="X1752" ca="1">IFERROR(INDEX('PC&amp;PD'!$A$1:$AS$19,ROW('PC&amp;PD'!$A$19),MATCH(INDIRECT(T1752),'PC&amp;PD'!$A$1:$AS$1,0)),"")</f>
        <v/>
      </c>
      <c r="AA1752" t="str">
        <f t="shared" si="537"/>
        <v/>
      </c>
      <c r="AB1752" t="str">
        <f t="shared" si="538"/>
        <v/>
      </c>
      <c r="AC1752" t="e">
        <f t="shared" ca="1" si="539"/>
        <v>#VALUE!</v>
      </c>
      <c r="AD1752" t="str" cm="1">
        <f t="array" aca="1" ref="AD1752" ca="1">IFERROR(IF((LEFT(INDIRECT("$F"&amp;$S1752),4))="GOTS",IF($G1752="Organic","GOTS_Organic_raw",(IF($G1752="Responsible","GOTS_Responsible",(IF($G1752="No Attribute (Conventional)","GOTS_conventional",(IF($G1752="Recycled Pre/Post-Consumer","GOTS_pre_post",(IF($G1752="In-Conversion","GOTS_in_conversion",(IF($G1752="Sustainably Sourced","Sustainably_sourced",(IF($G1752="Recycled pre-consumer organic","GOTS_recycled_organic",""))))))))))))),IF($G1752="Organic","Organic",(IF($G1752="Responsible","Responsible",(IF($G1752="No Attribute (Conventional)","No_Attribute_Conventional",(IF($G1752="Recycled Pre/Post-Consumer","Recycled_Pre_Post_Consumer",(IF($G1752="In-Conversion","In_Conversion",(IF($G1752="Recycled Pre-Consumer","Recycled_Pre_Consumer",(IF($G1752="Recycled Post-Consumer","Recycled_Post_Consumer",(IF($G1752="Sustainably Sourced","Sustainably_sourced",(IF($G1752="Recycled pre-consumer organic","GOTS_recycled_organic","")))))))))))))))))),"")</f>
        <v/>
      </c>
      <c r="AE1752" t="e" cm="1">
        <f t="array" aca="1" ref="AE1752" ca="1">IF($I1752="",IF(INDIRECT("$F"&amp;$S1752)="","",IF(LEFT(INDIRECT("$F"&amp;$S1752),3)="GRS","GRS_RCS_RM",IF((LEFT(INDIRECT("$F"&amp;$S1752),3))="RCS","GRS_RCS_RM",IF(INDIRECT("$F"&amp;$S1752)="OCS (No Label)","OCS_Conversion_RM",IF(LEFT(INDIRECT("$F"&amp;$S1752),3)="OCS","OCS_RM",IF(RIGHT(INDIRECT("$F"&amp;$S1752),10)="conversion","GOTS_RM_conversion",IF((LEFT(INDIRECT("$F"&amp;$S1752),4))="GOTS","GOTS_RM","Responsible_RM"))))))),"DELETERM")</f>
        <v>#VALUE!</v>
      </c>
      <c r="AF1752" t="e" cm="1">
        <f t="array" aca="1" ref="AF1752" ca="1">IF($S1752="","",INDIRECT("$Z"&amp;$S1752))</f>
        <v>#VALUE!</v>
      </c>
      <c r="AG1752" t="str">
        <f t="shared" si="540"/>
        <v/>
      </c>
      <c r="AH1752" t="str" cm="1">
        <f t="array" aca="1" ref="AH1752" ca="1">IFERROR(INDIRECT("$ag"&amp;S1752),"")</f>
        <v/>
      </c>
      <c r="AI1752" t="e" cm="1">
        <f t="array" aca="1" ref="AI1752" ca="1">INDIRECT("O"&amp;S1752)</f>
        <v>#VALUE!</v>
      </c>
      <c r="AJ1752" t="str">
        <f t="shared" si="541"/>
        <v/>
      </c>
    </row>
    <row r="1753" spans="1:36" ht="16.5" customHeight="1">
      <c r="A1753" s="130"/>
      <c r="B1753" s="136"/>
      <c r="C1753" s="137"/>
      <c r="D1753" s="146"/>
      <c r="E1753" s="146"/>
      <c r="F1753" s="137"/>
      <c r="G1753" s="147"/>
      <c r="H1753" s="147"/>
      <c r="I1753" s="147"/>
      <c r="J1753" s="147"/>
      <c r="K1753" s="38"/>
      <c r="L1753" s="144"/>
      <c r="M1753" s="144"/>
      <c r="N1753" s="61"/>
      <c r="O1753" s="314"/>
      <c r="Q1753" t="str">
        <f t="shared" si="536"/>
        <v/>
      </c>
      <c r="S1753" t="e">
        <f t="shared" ca="1" si="545"/>
        <v>#VALUE!</v>
      </c>
      <c r="T1753" t="e">
        <f t="shared" ca="1" si="542"/>
        <v>#VALUE!</v>
      </c>
      <c r="U1753">
        <f t="shared" si="546"/>
        <v>1680</v>
      </c>
      <c r="V1753">
        <v>140.833333333344</v>
      </c>
      <c r="W1753">
        <f t="shared" si="549"/>
        <v>140</v>
      </c>
      <c r="X1753" t="str" cm="1">
        <f t="array" aca="1" ref="X1753" ca="1">IFERROR(INDEX('PC&amp;PD'!$A$1:$AS$19,ROW('PC&amp;PD'!$A$19),MATCH(INDIRECT(T1753),'PC&amp;PD'!$A$1:$AS$1,0)),"")</f>
        <v/>
      </c>
      <c r="AA1753" t="str">
        <f t="shared" si="537"/>
        <v/>
      </c>
      <c r="AB1753" t="str">
        <f t="shared" si="538"/>
        <v/>
      </c>
      <c r="AC1753" t="e">
        <f t="shared" ca="1" si="539"/>
        <v>#VALUE!</v>
      </c>
      <c r="AD1753" t="str" cm="1">
        <f t="array" aca="1" ref="AD1753" ca="1">IFERROR(IF((LEFT(INDIRECT("$F"&amp;$S1753),4))="GOTS",IF($G1753="Organic","GOTS_Organic_raw",(IF($G1753="Responsible","GOTS_Responsible",(IF($G1753="No Attribute (Conventional)","GOTS_conventional",(IF($G1753="Recycled Pre/Post-Consumer","GOTS_pre_post",(IF($G1753="In-Conversion","GOTS_in_conversion",(IF($G1753="Sustainably Sourced","Sustainably_sourced",(IF($G1753="Recycled pre-consumer organic","GOTS_recycled_organic",""))))))))))))),IF($G1753="Organic","Organic",(IF($G1753="Responsible","Responsible",(IF($G1753="No Attribute (Conventional)","No_Attribute_Conventional",(IF($G1753="Recycled Pre/Post-Consumer","Recycled_Pre_Post_Consumer",(IF($G1753="In-Conversion","In_Conversion",(IF($G1753="Recycled Pre-Consumer","Recycled_Pre_Consumer",(IF($G1753="Recycled Post-Consumer","Recycled_Post_Consumer",(IF($G1753="Sustainably Sourced","Sustainably_sourced",(IF($G1753="Recycled pre-consumer organic","GOTS_recycled_organic","")))))))))))))))))),"")</f>
        <v/>
      </c>
      <c r="AE1753" t="e" cm="1">
        <f t="array" aca="1" ref="AE1753" ca="1">IF($I1753="",IF(INDIRECT("$F"&amp;$S1753)="","",IF(LEFT(INDIRECT("$F"&amp;$S1753),3)="GRS","GRS_RCS_RM",IF((LEFT(INDIRECT("$F"&amp;$S1753),3))="RCS","GRS_RCS_RM",IF(INDIRECT("$F"&amp;$S1753)="OCS (No Label)","OCS_Conversion_RM",IF(LEFT(INDIRECT("$F"&amp;$S1753),3)="OCS","OCS_RM",IF(RIGHT(INDIRECT("$F"&amp;$S1753),10)="conversion","GOTS_RM_conversion",IF((LEFT(INDIRECT("$F"&amp;$S1753),4))="GOTS","GOTS_RM","Responsible_RM"))))))),"DELETERM")</f>
        <v>#VALUE!</v>
      </c>
      <c r="AF1753" t="e" cm="1">
        <f t="array" aca="1" ref="AF1753" ca="1">IF($S1753="","",INDIRECT("$Z"&amp;$S1753))</f>
        <v>#VALUE!</v>
      </c>
      <c r="AG1753" t="str">
        <f t="shared" si="540"/>
        <v/>
      </c>
      <c r="AH1753" t="str" cm="1">
        <f t="array" aca="1" ref="AH1753" ca="1">IFERROR(INDIRECT("$ag"&amp;S1753),"")</f>
        <v/>
      </c>
      <c r="AI1753" t="e" cm="1">
        <f t="array" aca="1" ref="AI1753" ca="1">INDIRECT("O"&amp;S1753)</f>
        <v>#VALUE!</v>
      </c>
      <c r="AJ1753" t="str">
        <f t="shared" si="541"/>
        <v/>
      </c>
    </row>
    <row r="1754" spans="1:36" ht="16.5" customHeight="1" thickBot="1">
      <c r="A1754" s="131"/>
      <c r="B1754" s="138"/>
      <c r="C1754" s="139"/>
      <c r="D1754" s="148"/>
      <c r="E1754" s="148"/>
      <c r="F1754" s="139"/>
      <c r="G1754" s="149"/>
      <c r="H1754" s="149"/>
      <c r="I1754" s="149"/>
      <c r="J1754" s="149"/>
      <c r="K1754" s="39"/>
      <c r="L1754" s="145"/>
      <c r="M1754" s="145"/>
      <c r="N1754" s="62"/>
      <c r="O1754" s="315"/>
      <c r="Q1754" t="str">
        <f t="shared" si="536"/>
        <v/>
      </c>
      <c r="S1754" t="e">
        <f t="shared" ca="1" si="545"/>
        <v>#VALUE!</v>
      </c>
      <c r="T1754" t="e">
        <f t="shared" ca="1" si="542"/>
        <v>#VALUE!</v>
      </c>
      <c r="U1754">
        <f t="shared" si="546"/>
        <v>1680</v>
      </c>
      <c r="V1754">
        <v>140.916666666678</v>
      </c>
      <c r="W1754">
        <f t="shared" si="549"/>
        <v>140</v>
      </c>
      <c r="X1754" t="str" cm="1">
        <f t="array" aca="1" ref="X1754" ca="1">IFERROR(INDEX('PC&amp;PD'!$A$1:$AS$19,ROW('PC&amp;PD'!$A$19),MATCH(INDIRECT(T1754),'PC&amp;PD'!$A$1:$AS$1,0)),"")</f>
        <v/>
      </c>
      <c r="AA1754" t="str">
        <f t="shared" si="537"/>
        <v/>
      </c>
      <c r="AB1754" t="str">
        <f t="shared" si="538"/>
        <v/>
      </c>
      <c r="AC1754" t="e">
        <f t="shared" ca="1" si="539"/>
        <v>#VALUE!</v>
      </c>
      <c r="AD1754" t="str" cm="1">
        <f t="array" aca="1" ref="AD1754" ca="1">IFERROR(IF((LEFT(INDIRECT("$F"&amp;$S1754),4))="GOTS",IF($G1754="Organic","GOTS_Organic_raw",(IF($G1754="Responsible","GOTS_Responsible",(IF($G1754="No Attribute (Conventional)","GOTS_conventional",(IF($G1754="Recycled Pre/Post-Consumer","GOTS_pre_post",(IF($G1754="In-Conversion","GOTS_in_conversion",(IF($G1754="Sustainably Sourced","Sustainably_sourced",(IF($G1754="Recycled pre-consumer organic","GOTS_recycled_organic",""))))))))))))),IF($G1754="Organic","Organic",(IF($G1754="Responsible","Responsible",(IF($G1754="No Attribute (Conventional)","No_Attribute_Conventional",(IF($G1754="Recycled Pre/Post-Consumer","Recycled_Pre_Post_Consumer",(IF($G1754="In-Conversion","In_Conversion",(IF($G1754="Recycled Pre-Consumer","Recycled_Pre_Consumer",(IF($G1754="Recycled Post-Consumer","Recycled_Post_Consumer",(IF($G1754="Sustainably Sourced","Sustainably_sourced",(IF($G1754="Recycled pre-consumer organic","GOTS_recycled_organic","")))))))))))))))))),"")</f>
        <v/>
      </c>
      <c r="AE1754" t="e" cm="1">
        <f t="array" aca="1" ref="AE1754" ca="1">IF($I1754="",IF(INDIRECT("$F"&amp;$S1754)="","",IF(LEFT(INDIRECT("$F"&amp;$S1754),3)="GRS","GRS_RCS_RM",IF((LEFT(INDIRECT("$F"&amp;$S1754),3))="RCS","GRS_RCS_RM",IF(INDIRECT("$F"&amp;$S1754)="OCS (No Label)","OCS_Conversion_RM",IF(LEFT(INDIRECT("$F"&amp;$S1754),3)="OCS","OCS_RM",IF(RIGHT(INDIRECT("$F"&amp;$S1754),10)="conversion","GOTS_RM_conversion",IF((LEFT(INDIRECT("$F"&amp;$S1754),4))="GOTS","GOTS_RM","Responsible_RM"))))))),"DELETERM")</f>
        <v>#VALUE!</v>
      </c>
      <c r="AF1754" t="e" cm="1">
        <f t="array" aca="1" ref="AF1754" ca="1">IF($S1754="","",INDIRECT("$Z"&amp;$S1754))</f>
        <v>#VALUE!</v>
      </c>
      <c r="AG1754" t="str">
        <f t="shared" si="540"/>
        <v/>
      </c>
      <c r="AH1754" t="str" cm="1">
        <f t="array" aca="1" ref="AH1754" ca="1">IFERROR(INDIRECT("$ag"&amp;S1754),"")</f>
        <v/>
      </c>
      <c r="AI1754" t="e" cm="1">
        <f t="array" aca="1" ref="AI1754" ca="1">INDIRECT("O"&amp;S1754)</f>
        <v>#VALUE!</v>
      </c>
      <c r="AJ1754" t="str">
        <f t="shared" si="541"/>
        <v/>
      </c>
    </row>
    <row r="1755" spans="1:36" ht="16.5" customHeight="1">
      <c r="A1755" s="128" t="str">
        <f>IF(B1755="","",COUNTA($B$63:$B1755))</f>
        <v/>
      </c>
      <c r="B1755" s="132"/>
      <c r="C1755" s="133"/>
      <c r="D1755" s="140"/>
      <c r="E1755" s="140"/>
      <c r="F1755" s="133"/>
      <c r="G1755" s="141"/>
      <c r="H1755" s="141"/>
      <c r="I1755" s="141"/>
      <c r="J1755" s="141"/>
      <c r="K1755" s="37"/>
      <c r="L1755" s="142" t="str">
        <f>IF(R1755="","",LEFT(R1755,LEN(R1755)-2))</f>
        <v/>
      </c>
      <c r="M1755" s="142"/>
      <c r="N1755" s="60"/>
      <c r="O1755" s="313"/>
      <c r="Q1755" t="str">
        <f t="shared" si="536"/>
        <v/>
      </c>
      <c r="R1755" t="str">
        <f t="shared" ref="R1755" si="550">CONCATENATE($Q1755,Q1756,Q1757,Q1758,Q1759,Q1760,$Q1761,$Q1762,$Q1763,$Q1764,$Q1765,$Q1766)</f>
        <v/>
      </c>
      <c r="S1755" t="e">
        <f t="shared" ca="1" si="545"/>
        <v>#VALUE!</v>
      </c>
      <c r="T1755" t="e">
        <f t="shared" ca="1" si="542"/>
        <v>#VALUE!</v>
      </c>
      <c r="U1755">
        <f t="shared" si="546"/>
        <v>1692</v>
      </c>
      <c r="V1755">
        <v>141.000000000011</v>
      </c>
      <c r="W1755">
        <f t="shared" si="549"/>
        <v>141</v>
      </c>
      <c r="X1755" t="str" cm="1">
        <f t="array" aca="1" ref="X1755" ca="1">IFERROR(INDEX('PC&amp;PD'!$A$1:$AS$19,ROW('PC&amp;PD'!$A$19),MATCH(INDIRECT(T1755),'PC&amp;PD'!$A$1:$AS$1,0)),"")</f>
        <v/>
      </c>
      <c r="Z1755" t="str">
        <f t="shared" ref="Z1755" si="551">IFERROR(IF($F1755="OCS 100","OCS (OCS 100)",IF($F1755="OCS Blended","OCS (OCS Blended)",IF($F1755="OCS (No Label)","OCS (No Label)",IF($F1755="RCS 100","RCS (RCS 100)",IF($F1755="RCS Blended","RCS (RCS Blended)",IF($F1755="GRS","GRS (GRS)",IF($F1755="GRS (No Label)", "GRS (No Label)",IF($F1755="RDS","RDS (RDS)",IF($F1755="RWS","RWS (RWS)",IF($F1755="RAS","RAS (RAS)",IF($F1755="RMS","RMS (RMS)",IF($F1755="GOTS Organic","GOTS (Organic)",IF($F1755="GOTS Made with organic","GOTS (Made with Organic)",IF($F1755="GOTS Organic - in conversion","GOTS (Organic - In Conversion)",IF($F1755="GOTS Made with organic - in conversion","GOTS (Made with Organic - In Conversion)",""))))))))))))))),"")</f>
        <v/>
      </c>
      <c r="AA1755" t="str">
        <f t="shared" si="537"/>
        <v/>
      </c>
      <c r="AB1755" t="str">
        <f t="shared" si="538"/>
        <v/>
      </c>
      <c r="AC1755" t="e">
        <f t="shared" ca="1" si="539"/>
        <v>#VALUE!</v>
      </c>
      <c r="AD1755" t="str" cm="1">
        <f t="array" aca="1" ref="AD1755" ca="1">IFERROR(IF((LEFT(INDIRECT("$F"&amp;$S1755),4))="GOTS",IF($G1755="Organic","GOTS_Organic_raw",(IF($G1755="Responsible","GOTS_Responsible",(IF($G1755="No Attribute (Conventional)","GOTS_conventional",(IF($G1755="Recycled Pre/Post-Consumer","GOTS_pre_post",(IF($G1755="In-Conversion","GOTS_in_conversion",(IF($G1755="Sustainably Sourced","Sustainably_sourced",(IF($G1755="Recycled pre-consumer organic","GOTS_recycled_organic",""))))))))))))),IF($G1755="Organic","Organic",(IF($G1755="Responsible","Responsible",(IF($G1755="No Attribute (Conventional)","No_Attribute_Conventional",(IF($G1755="Recycled Pre/Post-Consumer","Recycled_Pre_Post_Consumer",(IF($G1755="In-Conversion","In_Conversion",(IF($G1755="Recycled Pre-Consumer","Recycled_Pre_Consumer",(IF($G1755="Recycled Post-Consumer","Recycled_Post_Consumer",(IF($G1755="Sustainably Sourced","Sustainably_sourced",(IF($G1755="Recycled pre-consumer organic","GOTS_recycled_organic","")))))))))))))))))),"")</f>
        <v/>
      </c>
      <c r="AE1755" t="e" cm="1">
        <f t="array" aca="1" ref="AE1755" ca="1">IF($I1755="",IF(INDIRECT("$F"&amp;$S1755)="","",IF(LEFT(INDIRECT("$F"&amp;$S1755),3)="GRS","GRS_RCS_RM",IF((LEFT(INDIRECT("$F"&amp;$S1755),3))="RCS","GRS_RCS_RM",IF(INDIRECT("$F"&amp;$S1755)="OCS (No Label)","OCS_Conversion_RM",IF(LEFT(INDIRECT("$F"&amp;$S1755),3)="OCS","OCS_RM",IF(RIGHT(INDIRECT("$F"&amp;$S1755),10)="conversion","GOTS_RM_conversion",IF((LEFT(INDIRECT("$F"&amp;$S1755),4))="GOTS","GOTS_RM","Responsible_RM"))))))),"DELETERM")</f>
        <v>#VALUE!</v>
      </c>
      <c r="AF1755" t="e" cm="1">
        <f t="array" aca="1" ref="AF1755" ca="1">IF($S1755="","",INDIRECT("$Z"&amp;$S1755))</f>
        <v>#VALUE!</v>
      </c>
      <c r="AG1755" t="str">
        <f t="shared" si="540"/>
        <v/>
      </c>
      <c r="AH1755" t="str" cm="1">
        <f t="array" aca="1" ref="AH1755" ca="1">IFERROR(INDIRECT("$ag"&amp;S1755),"")</f>
        <v/>
      </c>
      <c r="AI1755" t="e" cm="1">
        <f t="array" aca="1" ref="AI1755" ca="1">INDIRECT("O"&amp;S1755)</f>
        <v>#VALUE!</v>
      </c>
      <c r="AJ1755" t="str">
        <f t="shared" si="541"/>
        <v/>
      </c>
    </row>
    <row r="1756" spans="1:36" ht="16.5" customHeight="1">
      <c r="A1756" s="129"/>
      <c r="B1756" s="134"/>
      <c r="C1756" s="135"/>
      <c r="D1756" s="146"/>
      <c r="E1756" s="146"/>
      <c r="F1756" s="135"/>
      <c r="G1756" s="147"/>
      <c r="H1756" s="147"/>
      <c r="I1756" s="147"/>
      <c r="J1756" s="147"/>
      <c r="K1756" s="38"/>
      <c r="L1756" s="143"/>
      <c r="M1756" s="143"/>
      <c r="N1756" s="61"/>
      <c r="O1756" s="314"/>
      <c r="Q1756" t="str">
        <f t="shared" si="536"/>
        <v/>
      </c>
      <c r="S1756" t="e">
        <f t="shared" ca="1" si="545"/>
        <v>#VALUE!</v>
      </c>
      <c r="T1756" t="e">
        <f t="shared" ca="1" si="542"/>
        <v>#VALUE!</v>
      </c>
      <c r="U1756">
        <f t="shared" si="546"/>
        <v>1692</v>
      </c>
      <c r="V1756">
        <v>141.083333333344</v>
      </c>
      <c r="W1756">
        <f t="shared" si="549"/>
        <v>141</v>
      </c>
      <c r="X1756" t="str" cm="1">
        <f t="array" aca="1" ref="X1756" ca="1">IFERROR(INDEX('PC&amp;PD'!$A$1:$AS$19,ROW('PC&amp;PD'!$A$19),MATCH(INDIRECT(T1756),'PC&amp;PD'!$A$1:$AS$1,0)),"")</f>
        <v/>
      </c>
      <c r="AA1756" t="str">
        <f t="shared" si="537"/>
        <v/>
      </c>
      <c r="AB1756" t="str">
        <f t="shared" si="538"/>
        <v/>
      </c>
      <c r="AC1756" t="e">
        <f t="shared" ca="1" si="539"/>
        <v>#VALUE!</v>
      </c>
      <c r="AD1756" t="str" cm="1">
        <f t="array" aca="1" ref="AD1756" ca="1">IFERROR(IF((LEFT(INDIRECT("$F"&amp;$S1756),4))="GOTS",IF($G1756="Organic","GOTS_Organic_raw",(IF($G1756="Responsible","GOTS_Responsible",(IF($G1756="No Attribute (Conventional)","GOTS_conventional",(IF($G1756="Recycled Pre/Post-Consumer","GOTS_pre_post",(IF($G1756="In-Conversion","GOTS_in_conversion",(IF($G1756="Sustainably Sourced","Sustainably_sourced",(IF($G1756="Recycled pre-consumer organic","GOTS_recycled_organic",""))))))))))))),IF($G1756="Organic","Organic",(IF($G1756="Responsible","Responsible",(IF($G1756="No Attribute (Conventional)","No_Attribute_Conventional",(IF($G1756="Recycled Pre/Post-Consumer","Recycled_Pre_Post_Consumer",(IF($G1756="In-Conversion","In_Conversion",(IF($G1756="Recycled Pre-Consumer","Recycled_Pre_Consumer",(IF($G1756="Recycled Post-Consumer","Recycled_Post_Consumer",(IF($G1756="Sustainably Sourced","Sustainably_sourced",(IF($G1756="Recycled pre-consumer organic","GOTS_recycled_organic","")))))))))))))))))),"")</f>
        <v/>
      </c>
      <c r="AE1756" t="e" cm="1">
        <f t="array" aca="1" ref="AE1756" ca="1">IF($I1756="",IF(INDIRECT("$F"&amp;$S1756)="","",IF(LEFT(INDIRECT("$F"&amp;$S1756),3)="GRS","GRS_RCS_RM",IF((LEFT(INDIRECT("$F"&amp;$S1756),3))="RCS","GRS_RCS_RM",IF(INDIRECT("$F"&amp;$S1756)="OCS (No Label)","OCS_Conversion_RM",IF(LEFT(INDIRECT("$F"&amp;$S1756),3)="OCS","OCS_RM",IF(RIGHT(INDIRECT("$F"&amp;$S1756),10)="conversion","GOTS_RM_conversion",IF((LEFT(INDIRECT("$F"&amp;$S1756),4))="GOTS","GOTS_RM","Responsible_RM"))))))),"DELETERM")</f>
        <v>#VALUE!</v>
      </c>
      <c r="AF1756" t="e" cm="1">
        <f t="array" aca="1" ref="AF1756" ca="1">IF($S1756="","",INDIRECT("$Z"&amp;$S1756))</f>
        <v>#VALUE!</v>
      </c>
      <c r="AG1756" t="str">
        <f t="shared" si="540"/>
        <v/>
      </c>
      <c r="AH1756" t="str" cm="1">
        <f t="array" aca="1" ref="AH1756" ca="1">IFERROR(INDIRECT("$ag"&amp;S1756),"")</f>
        <v/>
      </c>
      <c r="AI1756" t="e" cm="1">
        <f t="array" aca="1" ref="AI1756" ca="1">INDIRECT("O"&amp;S1756)</f>
        <v>#VALUE!</v>
      </c>
      <c r="AJ1756" t="str">
        <f t="shared" si="541"/>
        <v/>
      </c>
    </row>
    <row r="1757" spans="1:36" ht="16.5" customHeight="1">
      <c r="A1757" s="129"/>
      <c r="B1757" s="134"/>
      <c r="C1757" s="135"/>
      <c r="D1757" s="146"/>
      <c r="E1757" s="146"/>
      <c r="F1757" s="135"/>
      <c r="G1757" s="147"/>
      <c r="H1757" s="147"/>
      <c r="I1757" s="147"/>
      <c r="J1757" s="147"/>
      <c r="K1757" s="38"/>
      <c r="L1757" s="143"/>
      <c r="M1757" s="143"/>
      <c r="N1757" s="61"/>
      <c r="O1757" s="314"/>
      <c r="Q1757" t="str">
        <f t="shared" si="536"/>
        <v/>
      </c>
      <c r="S1757" t="e">
        <f t="shared" ca="1" si="545"/>
        <v>#VALUE!</v>
      </c>
      <c r="T1757" t="e">
        <f t="shared" ca="1" si="542"/>
        <v>#VALUE!</v>
      </c>
      <c r="U1757">
        <f t="shared" si="546"/>
        <v>1692</v>
      </c>
      <c r="V1757">
        <v>141.166666666678</v>
      </c>
      <c r="W1757">
        <f t="shared" si="549"/>
        <v>141</v>
      </c>
      <c r="X1757" t="str" cm="1">
        <f t="array" aca="1" ref="X1757" ca="1">IFERROR(INDEX('PC&amp;PD'!$A$1:$AS$19,ROW('PC&amp;PD'!$A$19),MATCH(INDIRECT(T1757),'PC&amp;PD'!$A$1:$AS$1,0)),"")</f>
        <v/>
      </c>
      <c r="AA1757" t="str">
        <f t="shared" si="537"/>
        <v/>
      </c>
      <c r="AB1757" t="str">
        <f t="shared" si="538"/>
        <v/>
      </c>
      <c r="AC1757" t="e">
        <f t="shared" ca="1" si="539"/>
        <v>#VALUE!</v>
      </c>
      <c r="AD1757" t="str" cm="1">
        <f t="array" aca="1" ref="AD1757" ca="1">IFERROR(IF((LEFT(INDIRECT("$F"&amp;$S1757),4))="GOTS",IF($G1757="Organic","GOTS_Organic_raw",(IF($G1757="Responsible","GOTS_Responsible",(IF($G1757="No Attribute (Conventional)","GOTS_conventional",(IF($G1757="Recycled Pre/Post-Consumer","GOTS_pre_post",(IF($G1757="In-Conversion","GOTS_in_conversion",(IF($G1757="Sustainably Sourced","Sustainably_sourced",(IF($G1757="Recycled pre-consumer organic","GOTS_recycled_organic",""))))))))))))),IF($G1757="Organic","Organic",(IF($G1757="Responsible","Responsible",(IF($G1757="No Attribute (Conventional)","No_Attribute_Conventional",(IF($G1757="Recycled Pre/Post-Consumer","Recycled_Pre_Post_Consumer",(IF($G1757="In-Conversion","In_Conversion",(IF($G1757="Recycled Pre-Consumer","Recycled_Pre_Consumer",(IF($G1757="Recycled Post-Consumer","Recycled_Post_Consumer",(IF($G1757="Sustainably Sourced","Sustainably_sourced",(IF($G1757="Recycled pre-consumer organic","GOTS_recycled_organic","")))))))))))))))))),"")</f>
        <v/>
      </c>
      <c r="AE1757" t="e" cm="1">
        <f t="array" aca="1" ref="AE1757" ca="1">IF($I1757="",IF(INDIRECT("$F"&amp;$S1757)="","",IF(LEFT(INDIRECT("$F"&amp;$S1757),3)="GRS","GRS_RCS_RM",IF((LEFT(INDIRECT("$F"&amp;$S1757),3))="RCS","GRS_RCS_RM",IF(INDIRECT("$F"&amp;$S1757)="OCS (No Label)","OCS_Conversion_RM",IF(LEFT(INDIRECT("$F"&amp;$S1757),3)="OCS","OCS_RM",IF(RIGHT(INDIRECT("$F"&amp;$S1757),10)="conversion","GOTS_RM_conversion",IF((LEFT(INDIRECT("$F"&amp;$S1757),4))="GOTS","GOTS_RM","Responsible_RM"))))))),"DELETERM")</f>
        <v>#VALUE!</v>
      </c>
      <c r="AF1757" t="e" cm="1">
        <f t="array" aca="1" ref="AF1757" ca="1">IF($S1757="","",INDIRECT("$Z"&amp;$S1757))</f>
        <v>#VALUE!</v>
      </c>
      <c r="AG1757" t="str">
        <f t="shared" si="540"/>
        <v/>
      </c>
      <c r="AH1757" t="str" cm="1">
        <f t="array" aca="1" ref="AH1757" ca="1">IFERROR(INDIRECT("$ag"&amp;S1757),"")</f>
        <v/>
      </c>
      <c r="AI1757" t="e" cm="1">
        <f t="array" aca="1" ref="AI1757" ca="1">INDIRECT("O"&amp;S1757)</f>
        <v>#VALUE!</v>
      </c>
      <c r="AJ1757" t="str">
        <f t="shared" si="541"/>
        <v/>
      </c>
    </row>
    <row r="1758" spans="1:36" ht="16.5" customHeight="1">
      <c r="A1758" s="129"/>
      <c r="B1758" s="134"/>
      <c r="C1758" s="135"/>
      <c r="D1758" s="146"/>
      <c r="E1758" s="146"/>
      <c r="F1758" s="135"/>
      <c r="G1758" s="147"/>
      <c r="H1758" s="147"/>
      <c r="I1758" s="147"/>
      <c r="J1758" s="147"/>
      <c r="K1758" s="38"/>
      <c r="L1758" s="143"/>
      <c r="M1758" s="143"/>
      <c r="N1758" s="61"/>
      <c r="O1758" s="314"/>
      <c r="Q1758" t="str">
        <f t="shared" si="536"/>
        <v/>
      </c>
      <c r="S1758" t="e">
        <f t="shared" ca="1" si="545"/>
        <v>#VALUE!</v>
      </c>
      <c r="T1758" t="e">
        <f t="shared" ca="1" si="542"/>
        <v>#VALUE!</v>
      </c>
      <c r="U1758">
        <f t="shared" si="546"/>
        <v>1692</v>
      </c>
      <c r="V1758">
        <v>141.250000000011</v>
      </c>
      <c r="W1758">
        <f t="shared" si="549"/>
        <v>141</v>
      </c>
      <c r="X1758" t="str" cm="1">
        <f t="array" aca="1" ref="X1758" ca="1">IFERROR(INDEX('PC&amp;PD'!$A$1:$AS$19,ROW('PC&amp;PD'!$A$19),MATCH(INDIRECT(T1758),'PC&amp;PD'!$A$1:$AS$1,0)),"")</f>
        <v/>
      </c>
      <c r="AA1758" t="str">
        <f t="shared" si="537"/>
        <v/>
      </c>
      <c r="AB1758" t="str">
        <f t="shared" si="538"/>
        <v/>
      </c>
      <c r="AC1758" t="e">
        <f t="shared" ca="1" si="539"/>
        <v>#VALUE!</v>
      </c>
      <c r="AD1758" t="str" cm="1">
        <f t="array" aca="1" ref="AD1758" ca="1">IFERROR(IF((LEFT(INDIRECT("$F"&amp;$S1758),4))="GOTS",IF($G1758="Organic","GOTS_Organic_raw",(IF($G1758="Responsible","GOTS_Responsible",(IF($G1758="No Attribute (Conventional)","GOTS_conventional",(IF($G1758="Recycled Pre/Post-Consumer","GOTS_pre_post",(IF($G1758="In-Conversion","GOTS_in_conversion",(IF($G1758="Sustainably Sourced","Sustainably_sourced",(IF($G1758="Recycled pre-consumer organic","GOTS_recycled_organic",""))))))))))))),IF($G1758="Organic","Organic",(IF($G1758="Responsible","Responsible",(IF($G1758="No Attribute (Conventional)","No_Attribute_Conventional",(IF($G1758="Recycled Pre/Post-Consumer","Recycled_Pre_Post_Consumer",(IF($G1758="In-Conversion","In_Conversion",(IF($G1758="Recycled Pre-Consumer","Recycled_Pre_Consumer",(IF($G1758="Recycled Post-Consumer","Recycled_Post_Consumer",(IF($G1758="Sustainably Sourced","Sustainably_sourced",(IF($G1758="Recycled pre-consumer organic","GOTS_recycled_organic","")))))))))))))))))),"")</f>
        <v/>
      </c>
      <c r="AE1758" t="e" cm="1">
        <f t="array" aca="1" ref="AE1758" ca="1">IF($I1758="",IF(INDIRECT("$F"&amp;$S1758)="","",IF(LEFT(INDIRECT("$F"&amp;$S1758),3)="GRS","GRS_RCS_RM",IF((LEFT(INDIRECT("$F"&amp;$S1758),3))="RCS","GRS_RCS_RM",IF(INDIRECT("$F"&amp;$S1758)="OCS (No Label)","OCS_Conversion_RM",IF(LEFT(INDIRECT("$F"&amp;$S1758),3)="OCS","OCS_RM",IF(RIGHT(INDIRECT("$F"&amp;$S1758),10)="conversion","GOTS_RM_conversion",IF((LEFT(INDIRECT("$F"&amp;$S1758),4))="GOTS","GOTS_RM","Responsible_RM"))))))),"DELETERM")</f>
        <v>#VALUE!</v>
      </c>
      <c r="AF1758" t="e" cm="1">
        <f t="array" aca="1" ref="AF1758" ca="1">IF($S1758="","",INDIRECT("$Z"&amp;$S1758))</f>
        <v>#VALUE!</v>
      </c>
      <c r="AG1758" t="str">
        <f t="shared" si="540"/>
        <v/>
      </c>
      <c r="AH1758" t="str" cm="1">
        <f t="array" aca="1" ref="AH1758" ca="1">IFERROR(INDIRECT("$ag"&amp;S1758),"")</f>
        <v/>
      </c>
      <c r="AI1758" t="e" cm="1">
        <f t="array" aca="1" ref="AI1758" ca="1">INDIRECT("O"&amp;S1758)</f>
        <v>#VALUE!</v>
      </c>
      <c r="AJ1758" t="str">
        <f t="shared" si="541"/>
        <v/>
      </c>
    </row>
    <row r="1759" spans="1:36" ht="16.5" customHeight="1">
      <c r="A1759" s="129"/>
      <c r="B1759" s="134"/>
      <c r="C1759" s="135"/>
      <c r="D1759" s="146"/>
      <c r="E1759" s="146"/>
      <c r="F1759" s="135"/>
      <c r="G1759" s="147"/>
      <c r="H1759" s="147"/>
      <c r="I1759" s="147"/>
      <c r="J1759" s="147"/>
      <c r="K1759" s="38"/>
      <c r="L1759" s="143"/>
      <c r="M1759" s="143"/>
      <c r="N1759" s="61"/>
      <c r="O1759" s="314"/>
      <c r="Q1759" t="str">
        <f t="shared" si="536"/>
        <v/>
      </c>
      <c r="S1759" t="e">
        <f t="shared" ca="1" si="545"/>
        <v>#VALUE!</v>
      </c>
      <c r="T1759" t="e">
        <f t="shared" ca="1" si="542"/>
        <v>#VALUE!</v>
      </c>
      <c r="U1759">
        <f t="shared" si="546"/>
        <v>1692</v>
      </c>
      <c r="V1759">
        <v>141.333333333344</v>
      </c>
      <c r="W1759">
        <f t="shared" si="549"/>
        <v>141</v>
      </c>
      <c r="X1759" t="str" cm="1">
        <f t="array" aca="1" ref="X1759" ca="1">IFERROR(INDEX('PC&amp;PD'!$A$1:$AS$19,ROW('PC&amp;PD'!$A$19),MATCH(INDIRECT(T1759),'PC&amp;PD'!$A$1:$AS$1,0)),"")</f>
        <v/>
      </c>
      <c r="AA1759" t="str">
        <f t="shared" si="537"/>
        <v/>
      </c>
      <c r="AB1759" t="str">
        <f t="shared" si="538"/>
        <v/>
      </c>
      <c r="AC1759" t="e">
        <f t="shared" ca="1" si="539"/>
        <v>#VALUE!</v>
      </c>
      <c r="AD1759" t="str" cm="1">
        <f t="array" aca="1" ref="AD1759" ca="1">IFERROR(IF((LEFT(INDIRECT("$F"&amp;$S1759),4))="GOTS",IF($G1759="Organic","GOTS_Organic_raw",(IF($G1759="Responsible","GOTS_Responsible",(IF($G1759="No Attribute (Conventional)","GOTS_conventional",(IF($G1759="Recycled Pre/Post-Consumer","GOTS_pre_post",(IF($G1759="In-Conversion","GOTS_in_conversion",(IF($G1759="Sustainably Sourced","Sustainably_sourced",(IF($G1759="Recycled pre-consumer organic","GOTS_recycled_organic",""))))))))))))),IF($G1759="Organic","Organic",(IF($G1759="Responsible","Responsible",(IF($G1759="No Attribute (Conventional)","No_Attribute_Conventional",(IF($G1759="Recycled Pre/Post-Consumer","Recycled_Pre_Post_Consumer",(IF($G1759="In-Conversion","In_Conversion",(IF($G1759="Recycled Pre-Consumer","Recycled_Pre_Consumer",(IF($G1759="Recycled Post-Consumer","Recycled_Post_Consumer",(IF($G1759="Sustainably Sourced","Sustainably_sourced",(IF($G1759="Recycled pre-consumer organic","GOTS_recycled_organic","")))))))))))))))))),"")</f>
        <v/>
      </c>
      <c r="AE1759" t="e" cm="1">
        <f t="array" aca="1" ref="AE1759" ca="1">IF($I1759="",IF(INDIRECT("$F"&amp;$S1759)="","",IF(LEFT(INDIRECT("$F"&amp;$S1759),3)="GRS","GRS_RCS_RM",IF((LEFT(INDIRECT("$F"&amp;$S1759),3))="RCS","GRS_RCS_RM",IF(INDIRECT("$F"&amp;$S1759)="OCS (No Label)","OCS_Conversion_RM",IF(LEFT(INDIRECT("$F"&amp;$S1759),3)="OCS","OCS_RM",IF(RIGHT(INDIRECT("$F"&amp;$S1759),10)="conversion","GOTS_RM_conversion",IF((LEFT(INDIRECT("$F"&amp;$S1759),4))="GOTS","GOTS_RM","Responsible_RM"))))))),"DELETERM")</f>
        <v>#VALUE!</v>
      </c>
      <c r="AF1759" t="e" cm="1">
        <f t="array" aca="1" ref="AF1759" ca="1">IF($S1759="","",INDIRECT("$Z"&amp;$S1759))</f>
        <v>#VALUE!</v>
      </c>
      <c r="AG1759" t="str">
        <f t="shared" si="540"/>
        <v/>
      </c>
      <c r="AH1759" t="str" cm="1">
        <f t="array" aca="1" ref="AH1759" ca="1">IFERROR(INDIRECT("$ag"&amp;S1759),"")</f>
        <v/>
      </c>
      <c r="AI1759" t="e" cm="1">
        <f t="array" aca="1" ref="AI1759" ca="1">INDIRECT("O"&amp;S1759)</f>
        <v>#VALUE!</v>
      </c>
      <c r="AJ1759" t="str">
        <f t="shared" si="541"/>
        <v/>
      </c>
    </row>
    <row r="1760" spans="1:36" ht="16.5" customHeight="1">
      <c r="A1760" s="129"/>
      <c r="B1760" s="134"/>
      <c r="C1760" s="135"/>
      <c r="D1760" s="146"/>
      <c r="E1760" s="146"/>
      <c r="F1760" s="135"/>
      <c r="G1760" s="147"/>
      <c r="H1760" s="147"/>
      <c r="I1760" s="147"/>
      <c r="J1760" s="147"/>
      <c r="K1760" s="38"/>
      <c r="L1760" s="143"/>
      <c r="M1760" s="143"/>
      <c r="N1760" s="61"/>
      <c r="O1760" s="314"/>
      <c r="Q1760" t="str">
        <f t="shared" si="536"/>
        <v/>
      </c>
      <c r="S1760" t="e">
        <f t="shared" ca="1" si="545"/>
        <v>#VALUE!</v>
      </c>
      <c r="T1760" t="e">
        <f t="shared" ca="1" si="542"/>
        <v>#VALUE!</v>
      </c>
      <c r="U1760">
        <f t="shared" si="546"/>
        <v>1692</v>
      </c>
      <c r="V1760">
        <v>141.416666666678</v>
      </c>
      <c r="W1760">
        <f t="shared" si="549"/>
        <v>141</v>
      </c>
      <c r="X1760" t="str" cm="1">
        <f t="array" aca="1" ref="X1760" ca="1">IFERROR(INDEX('PC&amp;PD'!$A$1:$AS$19,ROW('PC&amp;PD'!$A$19),MATCH(INDIRECT(T1760),'PC&amp;PD'!$A$1:$AS$1,0)),"")</f>
        <v/>
      </c>
      <c r="AA1760" t="str">
        <f t="shared" si="537"/>
        <v/>
      </c>
      <c r="AB1760" t="str">
        <f t="shared" si="538"/>
        <v/>
      </c>
      <c r="AC1760" t="e">
        <f t="shared" ca="1" si="539"/>
        <v>#VALUE!</v>
      </c>
      <c r="AD1760" t="str" cm="1">
        <f t="array" aca="1" ref="AD1760" ca="1">IFERROR(IF((LEFT(INDIRECT("$F"&amp;$S1760),4))="GOTS",IF($G1760="Organic","GOTS_Organic_raw",(IF($G1760="Responsible","GOTS_Responsible",(IF($G1760="No Attribute (Conventional)","GOTS_conventional",(IF($G1760="Recycled Pre/Post-Consumer","GOTS_pre_post",(IF($G1760="In-Conversion","GOTS_in_conversion",(IF($G1760="Sustainably Sourced","Sustainably_sourced",(IF($G1760="Recycled pre-consumer organic","GOTS_recycled_organic",""))))))))))))),IF($G1760="Organic","Organic",(IF($G1760="Responsible","Responsible",(IF($G1760="No Attribute (Conventional)","No_Attribute_Conventional",(IF($G1760="Recycled Pre/Post-Consumer","Recycled_Pre_Post_Consumer",(IF($G1760="In-Conversion","In_Conversion",(IF($G1760="Recycled Pre-Consumer","Recycled_Pre_Consumer",(IF($G1760="Recycled Post-Consumer","Recycled_Post_Consumer",(IF($G1760="Sustainably Sourced","Sustainably_sourced",(IF($G1760="Recycled pre-consumer organic","GOTS_recycled_organic","")))))))))))))))))),"")</f>
        <v/>
      </c>
      <c r="AE1760" t="e" cm="1">
        <f t="array" aca="1" ref="AE1760" ca="1">IF($I1760="",IF(INDIRECT("$F"&amp;$S1760)="","",IF(LEFT(INDIRECT("$F"&amp;$S1760),3)="GRS","GRS_RCS_RM",IF((LEFT(INDIRECT("$F"&amp;$S1760),3))="RCS","GRS_RCS_RM",IF(INDIRECT("$F"&amp;$S1760)="OCS (No Label)","OCS_Conversion_RM",IF(LEFT(INDIRECT("$F"&amp;$S1760),3)="OCS","OCS_RM",IF(RIGHT(INDIRECT("$F"&amp;$S1760),10)="conversion","GOTS_RM_conversion",IF((LEFT(INDIRECT("$F"&amp;$S1760),4))="GOTS","GOTS_RM","Responsible_RM"))))))),"DELETERM")</f>
        <v>#VALUE!</v>
      </c>
      <c r="AF1760" t="e" cm="1">
        <f t="array" aca="1" ref="AF1760" ca="1">IF($S1760="","",INDIRECT("$Z"&amp;$S1760))</f>
        <v>#VALUE!</v>
      </c>
      <c r="AG1760" t="str">
        <f t="shared" si="540"/>
        <v/>
      </c>
      <c r="AH1760" t="str" cm="1">
        <f t="array" aca="1" ref="AH1760" ca="1">IFERROR(INDIRECT("$ag"&amp;S1760),"")</f>
        <v/>
      </c>
      <c r="AI1760" t="e" cm="1">
        <f t="array" aca="1" ref="AI1760" ca="1">INDIRECT("O"&amp;S1760)</f>
        <v>#VALUE!</v>
      </c>
      <c r="AJ1760" t="str">
        <f t="shared" si="541"/>
        <v/>
      </c>
    </row>
    <row r="1761" spans="1:36" ht="16.5" customHeight="1">
      <c r="A1761" s="130"/>
      <c r="B1761" s="136"/>
      <c r="C1761" s="137"/>
      <c r="D1761" s="146"/>
      <c r="E1761" s="146"/>
      <c r="F1761" s="137"/>
      <c r="G1761" s="147"/>
      <c r="H1761" s="147"/>
      <c r="I1761" s="147"/>
      <c r="J1761" s="147"/>
      <c r="K1761" s="38"/>
      <c r="L1761" s="144"/>
      <c r="M1761" s="144"/>
      <c r="N1761" s="61"/>
      <c r="O1761" s="314"/>
      <c r="Q1761" t="str">
        <f t="shared" si="536"/>
        <v/>
      </c>
      <c r="S1761" t="e">
        <f t="shared" ca="1" si="545"/>
        <v>#VALUE!</v>
      </c>
      <c r="T1761" t="e">
        <f t="shared" ca="1" si="542"/>
        <v>#VALUE!</v>
      </c>
      <c r="U1761">
        <f t="shared" si="546"/>
        <v>1692</v>
      </c>
      <c r="V1761">
        <v>141.500000000011</v>
      </c>
      <c r="W1761">
        <f t="shared" si="549"/>
        <v>141</v>
      </c>
      <c r="X1761" t="str" cm="1">
        <f t="array" aca="1" ref="X1761" ca="1">IFERROR(INDEX('PC&amp;PD'!$A$1:$AS$19,ROW('PC&amp;PD'!$A$19),MATCH(INDIRECT(T1761),'PC&amp;PD'!$A$1:$AS$1,0)),"")</f>
        <v/>
      </c>
      <c r="AA1761" t="str">
        <f t="shared" si="537"/>
        <v/>
      </c>
      <c r="AB1761" t="str">
        <f t="shared" si="538"/>
        <v/>
      </c>
      <c r="AC1761" t="e">
        <f t="shared" ca="1" si="539"/>
        <v>#VALUE!</v>
      </c>
      <c r="AD1761" t="str" cm="1">
        <f t="array" aca="1" ref="AD1761" ca="1">IFERROR(IF((LEFT(INDIRECT("$F"&amp;$S1761),4))="GOTS",IF($G1761="Organic","GOTS_Organic_raw",(IF($G1761="Responsible","GOTS_Responsible",(IF($G1761="No Attribute (Conventional)","GOTS_conventional",(IF($G1761="Recycled Pre/Post-Consumer","GOTS_pre_post",(IF($G1761="In-Conversion","GOTS_in_conversion",(IF($G1761="Sustainably Sourced","Sustainably_sourced",(IF($G1761="Recycled pre-consumer organic","GOTS_recycled_organic",""))))))))))))),IF($G1761="Organic","Organic",(IF($G1761="Responsible","Responsible",(IF($G1761="No Attribute (Conventional)","No_Attribute_Conventional",(IF($G1761="Recycled Pre/Post-Consumer","Recycled_Pre_Post_Consumer",(IF($G1761="In-Conversion","In_Conversion",(IF($G1761="Recycled Pre-Consumer","Recycled_Pre_Consumer",(IF($G1761="Recycled Post-Consumer","Recycled_Post_Consumer",(IF($G1761="Sustainably Sourced","Sustainably_sourced",(IF($G1761="Recycled pre-consumer organic","GOTS_recycled_organic","")))))))))))))))))),"")</f>
        <v/>
      </c>
      <c r="AE1761" t="e" cm="1">
        <f t="array" aca="1" ref="AE1761" ca="1">IF($I1761="",IF(INDIRECT("$F"&amp;$S1761)="","",IF(LEFT(INDIRECT("$F"&amp;$S1761),3)="GRS","GRS_RCS_RM",IF((LEFT(INDIRECT("$F"&amp;$S1761),3))="RCS","GRS_RCS_RM",IF(INDIRECT("$F"&amp;$S1761)="OCS (No Label)","OCS_Conversion_RM",IF(LEFT(INDIRECT("$F"&amp;$S1761),3)="OCS","OCS_RM",IF(RIGHT(INDIRECT("$F"&amp;$S1761),10)="conversion","GOTS_RM_conversion",IF((LEFT(INDIRECT("$F"&amp;$S1761),4))="GOTS","GOTS_RM","Responsible_RM"))))))),"DELETERM")</f>
        <v>#VALUE!</v>
      </c>
      <c r="AF1761" t="e" cm="1">
        <f t="array" aca="1" ref="AF1761" ca="1">IF($S1761="","",INDIRECT("$Z"&amp;$S1761))</f>
        <v>#VALUE!</v>
      </c>
      <c r="AG1761" t="str">
        <f t="shared" si="540"/>
        <v/>
      </c>
      <c r="AH1761" t="str" cm="1">
        <f t="array" aca="1" ref="AH1761" ca="1">IFERROR(INDIRECT("$ag"&amp;S1761),"")</f>
        <v/>
      </c>
      <c r="AI1761" t="e" cm="1">
        <f t="array" aca="1" ref="AI1761" ca="1">INDIRECT("O"&amp;S1761)</f>
        <v>#VALUE!</v>
      </c>
      <c r="AJ1761" t="str">
        <f t="shared" si="541"/>
        <v/>
      </c>
    </row>
    <row r="1762" spans="1:36" ht="16.5" customHeight="1">
      <c r="A1762" s="130"/>
      <c r="B1762" s="136"/>
      <c r="C1762" s="137"/>
      <c r="D1762" s="146"/>
      <c r="E1762" s="146"/>
      <c r="F1762" s="137"/>
      <c r="G1762" s="147"/>
      <c r="H1762" s="147"/>
      <c r="I1762" s="147"/>
      <c r="J1762" s="147"/>
      <c r="K1762" s="38"/>
      <c r="L1762" s="144"/>
      <c r="M1762" s="144"/>
      <c r="N1762" s="61"/>
      <c r="O1762" s="314"/>
      <c r="Q1762" t="str">
        <f t="shared" si="536"/>
        <v/>
      </c>
      <c r="S1762" t="e">
        <f t="shared" ca="1" si="545"/>
        <v>#VALUE!</v>
      </c>
      <c r="T1762" t="e">
        <f t="shared" ca="1" si="542"/>
        <v>#VALUE!</v>
      </c>
      <c r="U1762">
        <f t="shared" si="546"/>
        <v>1692</v>
      </c>
      <c r="V1762">
        <v>141.583333333344</v>
      </c>
      <c r="W1762">
        <f t="shared" si="549"/>
        <v>141</v>
      </c>
      <c r="X1762" t="str" cm="1">
        <f t="array" aca="1" ref="X1762" ca="1">IFERROR(INDEX('PC&amp;PD'!$A$1:$AS$19,ROW('PC&amp;PD'!$A$19),MATCH(INDIRECT(T1762),'PC&amp;PD'!$A$1:$AS$1,0)),"")</f>
        <v/>
      </c>
      <c r="AA1762" t="str">
        <f t="shared" si="537"/>
        <v/>
      </c>
      <c r="AB1762" t="str">
        <f t="shared" si="538"/>
        <v/>
      </c>
      <c r="AC1762" t="e">
        <f t="shared" ca="1" si="539"/>
        <v>#VALUE!</v>
      </c>
      <c r="AD1762" t="str" cm="1">
        <f t="array" aca="1" ref="AD1762" ca="1">IFERROR(IF((LEFT(INDIRECT("$F"&amp;$S1762),4))="GOTS",IF($G1762="Organic","GOTS_Organic_raw",(IF($G1762="Responsible","GOTS_Responsible",(IF($G1762="No Attribute (Conventional)","GOTS_conventional",(IF($G1762="Recycled Pre/Post-Consumer","GOTS_pre_post",(IF($G1762="In-Conversion","GOTS_in_conversion",(IF($G1762="Sustainably Sourced","Sustainably_sourced",(IF($G1762="Recycled pre-consumer organic","GOTS_recycled_organic",""))))))))))))),IF($G1762="Organic","Organic",(IF($G1762="Responsible","Responsible",(IF($G1762="No Attribute (Conventional)","No_Attribute_Conventional",(IF($G1762="Recycled Pre/Post-Consumer","Recycled_Pre_Post_Consumer",(IF($G1762="In-Conversion","In_Conversion",(IF($G1762="Recycled Pre-Consumer","Recycled_Pre_Consumer",(IF($G1762="Recycled Post-Consumer","Recycled_Post_Consumer",(IF($G1762="Sustainably Sourced","Sustainably_sourced",(IF($G1762="Recycled pre-consumer organic","GOTS_recycled_organic","")))))))))))))))))),"")</f>
        <v/>
      </c>
      <c r="AE1762" t="e" cm="1">
        <f t="array" aca="1" ref="AE1762" ca="1">IF($I1762="",IF(INDIRECT("$F"&amp;$S1762)="","",IF(LEFT(INDIRECT("$F"&amp;$S1762),3)="GRS","GRS_RCS_RM",IF((LEFT(INDIRECT("$F"&amp;$S1762),3))="RCS","GRS_RCS_RM",IF(INDIRECT("$F"&amp;$S1762)="OCS (No Label)","OCS_Conversion_RM",IF(LEFT(INDIRECT("$F"&amp;$S1762),3)="OCS","OCS_RM",IF(RIGHT(INDIRECT("$F"&amp;$S1762),10)="conversion","GOTS_RM_conversion",IF((LEFT(INDIRECT("$F"&amp;$S1762),4))="GOTS","GOTS_RM","Responsible_RM"))))))),"DELETERM")</f>
        <v>#VALUE!</v>
      </c>
      <c r="AF1762" t="e" cm="1">
        <f t="array" aca="1" ref="AF1762" ca="1">IF($S1762="","",INDIRECT("$Z"&amp;$S1762))</f>
        <v>#VALUE!</v>
      </c>
      <c r="AG1762" t="str">
        <f t="shared" si="540"/>
        <v/>
      </c>
      <c r="AH1762" t="str" cm="1">
        <f t="array" aca="1" ref="AH1762" ca="1">IFERROR(INDIRECT("$ag"&amp;S1762),"")</f>
        <v/>
      </c>
      <c r="AI1762" t="e" cm="1">
        <f t="array" aca="1" ref="AI1762" ca="1">INDIRECT("O"&amp;S1762)</f>
        <v>#VALUE!</v>
      </c>
      <c r="AJ1762" t="str">
        <f t="shared" si="541"/>
        <v/>
      </c>
    </row>
    <row r="1763" spans="1:36" ht="16.5" customHeight="1">
      <c r="A1763" s="130"/>
      <c r="B1763" s="136"/>
      <c r="C1763" s="137"/>
      <c r="D1763" s="146"/>
      <c r="E1763" s="146"/>
      <c r="F1763" s="137"/>
      <c r="G1763" s="147"/>
      <c r="H1763" s="147"/>
      <c r="I1763" s="147"/>
      <c r="J1763" s="147"/>
      <c r="K1763" s="38"/>
      <c r="L1763" s="144"/>
      <c r="M1763" s="144"/>
      <c r="N1763" s="61"/>
      <c r="O1763" s="314"/>
      <c r="Q1763" t="str">
        <f t="shared" si="536"/>
        <v/>
      </c>
      <c r="S1763" t="e">
        <f t="shared" ca="1" si="545"/>
        <v>#VALUE!</v>
      </c>
      <c r="T1763" t="e">
        <f t="shared" ca="1" si="542"/>
        <v>#VALUE!</v>
      </c>
      <c r="U1763">
        <f t="shared" si="546"/>
        <v>1692</v>
      </c>
      <c r="V1763">
        <v>141.666666666678</v>
      </c>
      <c r="W1763">
        <f t="shared" si="549"/>
        <v>141</v>
      </c>
      <c r="X1763" t="str" cm="1">
        <f t="array" aca="1" ref="X1763" ca="1">IFERROR(INDEX('PC&amp;PD'!$A$1:$AS$19,ROW('PC&amp;PD'!$A$19),MATCH(INDIRECT(T1763),'PC&amp;PD'!$A$1:$AS$1,0)),"")</f>
        <v/>
      </c>
      <c r="AA1763" t="str">
        <f t="shared" si="537"/>
        <v/>
      </c>
      <c r="AB1763" t="str">
        <f t="shared" si="538"/>
        <v/>
      </c>
      <c r="AC1763" t="e">
        <f t="shared" ca="1" si="539"/>
        <v>#VALUE!</v>
      </c>
      <c r="AD1763" t="str" cm="1">
        <f t="array" aca="1" ref="AD1763" ca="1">IFERROR(IF((LEFT(INDIRECT("$F"&amp;$S1763),4))="GOTS",IF($G1763="Organic","GOTS_Organic_raw",(IF($G1763="Responsible","GOTS_Responsible",(IF($G1763="No Attribute (Conventional)","GOTS_conventional",(IF($G1763="Recycled Pre/Post-Consumer","GOTS_pre_post",(IF($G1763="In-Conversion","GOTS_in_conversion",(IF($G1763="Sustainably Sourced","Sustainably_sourced",(IF($G1763="Recycled pre-consumer organic","GOTS_recycled_organic",""))))))))))))),IF($G1763="Organic","Organic",(IF($G1763="Responsible","Responsible",(IF($G1763="No Attribute (Conventional)","No_Attribute_Conventional",(IF($G1763="Recycled Pre/Post-Consumer","Recycled_Pre_Post_Consumer",(IF($G1763="In-Conversion","In_Conversion",(IF($G1763="Recycled Pre-Consumer","Recycled_Pre_Consumer",(IF($G1763="Recycled Post-Consumer","Recycled_Post_Consumer",(IF($G1763="Sustainably Sourced","Sustainably_sourced",(IF($G1763="Recycled pre-consumer organic","GOTS_recycled_organic","")))))))))))))))))),"")</f>
        <v/>
      </c>
      <c r="AE1763" t="e" cm="1">
        <f t="array" aca="1" ref="AE1763" ca="1">IF($I1763="",IF(INDIRECT("$F"&amp;$S1763)="","",IF(LEFT(INDIRECT("$F"&amp;$S1763),3)="GRS","GRS_RCS_RM",IF((LEFT(INDIRECT("$F"&amp;$S1763),3))="RCS","GRS_RCS_RM",IF(INDIRECT("$F"&amp;$S1763)="OCS (No Label)","OCS_Conversion_RM",IF(LEFT(INDIRECT("$F"&amp;$S1763),3)="OCS","OCS_RM",IF(RIGHT(INDIRECT("$F"&amp;$S1763),10)="conversion","GOTS_RM_conversion",IF((LEFT(INDIRECT("$F"&amp;$S1763),4))="GOTS","GOTS_RM","Responsible_RM"))))))),"DELETERM")</f>
        <v>#VALUE!</v>
      </c>
      <c r="AF1763" t="e" cm="1">
        <f t="array" aca="1" ref="AF1763" ca="1">IF($S1763="","",INDIRECT("$Z"&amp;$S1763))</f>
        <v>#VALUE!</v>
      </c>
      <c r="AG1763" t="str">
        <f t="shared" si="540"/>
        <v/>
      </c>
      <c r="AH1763" t="str" cm="1">
        <f t="array" aca="1" ref="AH1763" ca="1">IFERROR(INDIRECT("$ag"&amp;S1763),"")</f>
        <v/>
      </c>
      <c r="AI1763" t="e" cm="1">
        <f t="array" aca="1" ref="AI1763" ca="1">INDIRECT("O"&amp;S1763)</f>
        <v>#VALUE!</v>
      </c>
      <c r="AJ1763" t="str">
        <f t="shared" si="541"/>
        <v/>
      </c>
    </row>
    <row r="1764" spans="1:36" ht="16.5" customHeight="1">
      <c r="A1764" s="130"/>
      <c r="B1764" s="136"/>
      <c r="C1764" s="137"/>
      <c r="D1764" s="146"/>
      <c r="E1764" s="146"/>
      <c r="F1764" s="137"/>
      <c r="G1764" s="147"/>
      <c r="H1764" s="147"/>
      <c r="I1764" s="147"/>
      <c r="J1764" s="147"/>
      <c r="K1764" s="38"/>
      <c r="L1764" s="144"/>
      <c r="M1764" s="144"/>
      <c r="N1764" s="61"/>
      <c r="O1764" s="314"/>
      <c r="Q1764" t="str">
        <f t="shared" si="536"/>
        <v/>
      </c>
      <c r="S1764" t="e">
        <f t="shared" ca="1" si="545"/>
        <v>#VALUE!</v>
      </c>
      <c r="T1764" t="e">
        <f t="shared" ca="1" si="542"/>
        <v>#VALUE!</v>
      </c>
      <c r="U1764">
        <f t="shared" si="546"/>
        <v>1692</v>
      </c>
      <c r="V1764">
        <v>141.750000000011</v>
      </c>
      <c r="W1764">
        <f t="shared" si="549"/>
        <v>141</v>
      </c>
      <c r="X1764" t="str" cm="1">
        <f t="array" aca="1" ref="X1764" ca="1">IFERROR(INDEX('PC&amp;PD'!$A$1:$AS$19,ROW('PC&amp;PD'!$A$19),MATCH(INDIRECT(T1764),'PC&amp;PD'!$A$1:$AS$1,0)),"")</f>
        <v/>
      </c>
      <c r="AA1764" t="str">
        <f t="shared" si="537"/>
        <v/>
      </c>
      <c r="AB1764" t="str">
        <f t="shared" si="538"/>
        <v/>
      </c>
      <c r="AC1764" t="e">
        <f t="shared" ca="1" si="539"/>
        <v>#VALUE!</v>
      </c>
      <c r="AD1764" t="str" cm="1">
        <f t="array" aca="1" ref="AD1764" ca="1">IFERROR(IF((LEFT(INDIRECT("$F"&amp;$S1764),4))="GOTS",IF($G1764="Organic","GOTS_Organic_raw",(IF($G1764="Responsible","GOTS_Responsible",(IF($G1764="No Attribute (Conventional)","GOTS_conventional",(IF($G1764="Recycled Pre/Post-Consumer","GOTS_pre_post",(IF($G1764="In-Conversion","GOTS_in_conversion",(IF($G1764="Sustainably Sourced","Sustainably_sourced",(IF($G1764="Recycled pre-consumer organic","GOTS_recycled_organic",""))))))))))))),IF($G1764="Organic","Organic",(IF($G1764="Responsible","Responsible",(IF($G1764="No Attribute (Conventional)","No_Attribute_Conventional",(IF($G1764="Recycled Pre/Post-Consumer","Recycled_Pre_Post_Consumer",(IF($G1764="In-Conversion","In_Conversion",(IF($G1764="Recycled Pre-Consumer","Recycled_Pre_Consumer",(IF($G1764="Recycled Post-Consumer","Recycled_Post_Consumer",(IF($G1764="Sustainably Sourced","Sustainably_sourced",(IF($G1764="Recycled pre-consumer organic","GOTS_recycled_organic","")))))))))))))))))),"")</f>
        <v/>
      </c>
      <c r="AE1764" t="e" cm="1">
        <f t="array" aca="1" ref="AE1764" ca="1">IF($I1764="",IF(INDIRECT("$F"&amp;$S1764)="","",IF(LEFT(INDIRECT("$F"&amp;$S1764),3)="GRS","GRS_RCS_RM",IF((LEFT(INDIRECT("$F"&amp;$S1764),3))="RCS","GRS_RCS_RM",IF(INDIRECT("$F"&amp;$S1764)="OCS (No Label)","OCS_Conversion_RM",IF(LEFT(INDIRECT("$F"&amp;$S1764),3)="OCS","OCS_RM",IF(RIGHT(INDIRECT("$F"&amp;$S1764),10)="conversion","GOTS_RM_conversion",IF((LEFT(INDIRECT("$F"&amp;$S1764),4))="GOTS","GOTS_RM","Responsible_RM"))))))),"DELETERM")</f>
        <v>#VALUE!</v>
      </c>
      <c r="AF1764" t="e" cm="1">
        <f t="array" aca="1" ref="AF1764" ca="1">IF($S1764="","",INDIRECT("$Z"&amp;$S1764))</f>
        <v>#VALUE!</v>
      </c>
      <c r="AG1764" t="str">
        <f t="shared" si="540"/>
        <v/>
      </c>
      <c r="AH1764" t="str" cm="1">
        <f t="array" aca="1" ref="AH1764" ca="1">IFERROR(INDIRECT("$ag"&amp;S1764),"")</f>
        <v/>
      </c>
      <c r="AI1764" t="e" cm="1">
        <f t="array" aca="1" ref="AI1764" ca="1">INDIRECT("O"&amp;S1764)</f>
        <v>#VALUE!</v>
      </c>
      <c r="AJ1764" t="str">
        <f t="shared" si="541"/>
        <v/>
      </c>
    </row>
    <row r="1765" spans="1:36" ht="16.5" customHeight="1">
      <c r="A1765" s="130"/>
      <c r="B1765" s="136"/>
      <c r="C1765" s="137"/>
      <c r="D1765" s="146"/>
      <c r="E1765" s="146"/>
      <c r="F1765" s="137"/>
      <c r="G1765" s="147"/>
      <c r="H1765" s="147"/>
      <c r="I1765" s="147"/>
      <c r="J1765" s="147"/>
      <c r="K1765" s="38"/>
      <c r="L1765" s="144"/>
      <c r="M1765" s="144"/>
      <c r="N1765" s="61"/>
      <c r="O1765" s="314"/>
      <c r="Q1765" t="str">
        <f t="shared" si="536"/>
        <v/>
      </c>
      <c r="S1765" t="e">
        <f t="shared" ca="1" si="545"/>
        <v>#VALUE!</v>
      </c>
      <c r="T1765" t="e">
        <f t="shared" ca="1" si="542"/>
        <v>#VALUE!</v>
      </c>
      <c r="U1765">
        <f t="shared" si="546"/>
        <v>1692</v>
      </c>
      <c r="V1765">
        <v>141.833333333344</v>
      </c>
      <c r="W1765">
        <f t="shared" si="549"/>
        <v>141</v>
      </c>
      <c r="X1765" t="str" cm="1">
        <f t="array" aca="1" ref="X1765" ca="1">IFERROR(INDEX('PC&amp;PD'!$A$1:$AS$19,ROW('PC&amp;PD'!$A$19),MATCH(INDIRECT(T1765),'PC&amp;PD'!$A$1:$AS$1,0)),"")</f>
        <v/>
      </c>
      <c r="AA1765" t="str">
        <f t="shared" si="537"/>
        <v/>
      </c>
      <c r="AB1765" t="str">
        <f t="shared" si="538"/>
        <v/>
      </c>
      <c r="AC1765" t="e">
        <f t="shared" ca="1" si="539"/>
        <v>#VALUE!</v>
      </c>
      <c r="AD1765" t="str" cm="1">
        <f t="array" aca="1" ref="AD1765" ca="1">IFERROR(IF((LEFT(INDIRECT("$F"&amp;$S1765),4))="GOTS",IF($G1765="Organic","GOTS_Organic_raw",(IF($G1765="Responsible","GOTS_Responsible",(IF($G1765="No Attribute (Conventional)","GOTS_conventional",(IF($G1765="Recycled Pre/Post-Consumer","GOTS_pre_post",(IF($G1765="In-Conversion","GOTS_in_conversion",(IF($G1765="Sustainably Sourced","Sustainably_sourced",(IF($G1765="Recycled pre-consumer organic","GOTS_recycled_organic",""))))))))))))),IF($G1765="Organic","Organic",(IF($G1765="Responsible","Responsible",(IF($G1765="No Attribute (Conventional)","No_Attribute_Conventional",(IF($G1765="Recycled Pre/Post-Consumer","Recycled_Pre_Post_Consumer",(IF($G1765="In-Conversion","In_Conversion",(IF($G1765="Recycled Pre-Consumer","Recycled_Pre_Consumer",(IF($G1765="Recycled Post-Consumer","Recycled_Post_Consumer",(IF($G1765="Sustainably Sourced","Sustainably_sourced",(IF($G1765="Recycled pre-consumer organic","GOTS_recycled_organic","")))))))))))))))))),"")</f>
        <v/>
      </c>
      <c r="AE1765" t="e" cm="1">
        <f t="array" aca="1" ref="AE1765" ca="1">IF($I1765="",IF(INDIRECT("$F"&amp;$S1765)="","",IF(LEFT(INDIRECT("$F"&amp;$S1765),3)="GRS","GRS_RCS_RM",IF((LEFT(INDIRECT("$F"&amp;$S1765),3))="RCS","GRS_RCS_RM",IF(INDIRECT("$F"&amp;$S1765)="OCS (No Label)","OCS_Conversion_RM",IF(LEFT(INDIRECT("$F"&amp;$S1765),3)="OCS","OCS_RM",IF(RIGHT(INDIRECT("$F"&amp;$S1765),10)="conversion","GOTS_RM_conversion",IF((LEFT(INDIRECT("$F"&amp;$S1765),4))="GOTS","GOTS_RM","Responsible_RM"))))))),"DELETERM")</f>
        <v>#VALUE!</v>
      </c>
      <c r="AF1765" t="e" cm="1">
        <f t="array" aca="1" ref="AF1765" ca="1">IF($S1765="","",INDIRECT("$Z"&amp;$S1765))</f>
        <v>#VALUE!</v>
      </c>
      <c r="AG1765" t="str">
        <f t="shared" si="540"/>
        <v/>
      </c>
      <c r="AH1765" t="str" cm="1">
        <f t="array" aca="1" ref="AH1765" ca="1">IFERROR(INDIRECT("$ag"&amp;S1765),"")</f>
        <v/>
      </c>
      <c r="AI1765" t="e" cm="1">
        <f t="array" aca="1" ref="AI1765" ca="1">INDIRECT("O"&amp;S1765)</f>
        <v>#VALUE!</v>
      </c>
      <c r="AJ1765" t="str">
        <f t="shared" si="541"/>
        <v/>
      </c>
    </row>
    <row r="1766" spans="1:36" ht="16.5" customHeight="1" thickBot="1">
      <c r="A1766" s="131"/>
      <c r="B1766" s="138"/>
      <c r="C1766" s="139"/>
      <c r="D1766" s="148"/>
      <c r="E1766" s="148"/>
      <c r="F1766" s="139"/>
      <c r="G1766" s="149"/>
      <c r="H1766" s="149"/>
      <c r="I1766" s="149"/>
      <c r="J1766" s="149"/>
      <c r="K1766" s="39"/>
      <c r="L1766" s="145"/>
      <c r="M1766" s="145"/>
      <c r="N1766" s="62"/>
      <c r="O1766" s="315"/>
      <c r="Q1766" t="str">
        <f t="shared" si="536"/>
        <v/>
      </c>
      <c r="S1766" t="e">
        <f t="shared" ca="1" si="545"/>
        <v>#VALUE!</v>
      </c>
      <c r="T1766" t="e">
        <f t="shared" ca="1" si="542"/>
        <v>#VALUE!</v>
      </c>
      <c r="U1766">
        <f t="shared" si="546"/>
        <v>1692</v>
      </c>
      <c r="V1766">
        <v>141.916666666678</v>
      </c>
      <c r="W1766">
        <f t="shared" si="549"/>
        <v>141</v>
      </c>
      <c r="X1766" t="str" cm="1">
        <f t="array" aca="1" ref="X1766" ca="1">IFERROR(INDEX('PC&amp;PD'!$A$1:$AS$19,ROW('PC&amp;PD'!$A$19),MATCH(INDIRECT(T1766),'PC&amp;PD'!$A$1:$AS$1,0)),"")</f>
        <v/>
      </c>
      <c r="AA1766" t="str">
        <f t="shared" si="537"/>
        <v/>
      </c>
      <c r="AB1766" t="str">
        <f t="shared" si="538"/>
        <v/>
      </c>
      <c r="AC1766" t="e">
        <f t="shared" ca="1" si="539"/>
        <v>#VALUE!</v>
      </c>
      <c r="AD1766" t="str" cm="1">
        <f t="array" aca="1" ref="AD1766" ca="1">IFERROR(IF((LEFT(INDIRECT("$F"&amp;$S1766),4))="GOTS",IF($G1766="Organic","GOTS_Organic_raw",(IF($G1766="Responsible","GOTS_Responsible",(IF($G1766="No Attribute (Conventional)","GOTS_conventional",(IF($G1766="Recycled Pre/Post-Consumer","GOTS_pre_post",(IF($G1766="In-Conversion","GOTS_in_conversion",(IF($G1766="Sustainably Sourced","Sustainably_sourced",(IF($G1766="Recycled pre-consumer organic","GOTS_recycled_organic",""))))))))))))),IF($G1766="Organic","Organic",(IF($G1766="Responsible","Responsible",(IF($G1766="No Attribute (Conventional)","No_Attribute_Conventional",(IF($G1766="Recycled Pre/Post-Consumer","Recycled_Pre_Post_Consumer",(IF($G1766="In-Conversion","In_Conversion",(IF($G1766="Recycled Pre-Consumer","Recycled_Pre_Consumer",(IF($G1766="Recycled Post-Consumer","Recycled_Post_Consumer",(IF($G1766="Sustainably Sourced","Sustainably_sourced",(IF($G1766="Recycled pre-consumer organic","GOTS_recycled_organic","")))))))))))))))))),"")</f>
        <v/>
      </c>
      <c r="AE1766" t="e" cm="1">
        <f t="array" aca="1" ref="AE1766" ca="1">IF($I1766="",IF(INDIRECT("$F"&amp;$S1766)="","",IF(LEFT(INDIRECT("$F"&amp;$S1766),3)="GRS","GRS_RCS_RM",IF((LEFT(INDIRECT("$F"&amp;$S1766),3))="RCS","GRS_RCS_RM",IF(INDIRECT("$F"&amp;$S1766)="OCS (No Label)","OCS_Conversion_RM",IF(LEFT(INDIRECT("$F"&amp;$S1766),3)="OCS","OCS_RM",IF(RIGHT(INDIRECT("$F"&amp;$S1766),10)="conversion","GOTS_RM_conversion",IF((LEFT(INDIRECT("$F"&amp;$S1766),4))="GOTS","GOTS_RM","Responsible_RM"))))))),"DELETERM")</f>
        <v>#VALUE!</v>
      </c>
      <c r="AF1766" t="e" cm="1">
        <f t="array" aca="1" ref="AF1766" ca="1">IF($S1766="","",INDIRECT("$Z"&amp;$S1766))</f>
        <v>#VALUE!</v>
      </c>
      <c r="AG1766" t="str">
        <f t="shared" si="540"/>
        <v/>
      </c>
      <c r="AH1766" t="str" cm="1">
        <f t="array" aca="1" ref="AH1766" ca="1">IFERROR(INDIRECT("$ag"&amp;S1766),"")</f>
        <v/>
      </c>
      <c r="AI1766" t="e" cm="1">
        <f t="array" aca="1" ref="AI1766" ca="1">INDIRECT("O"&amp;S1766)</f>
        <v>#VALUE!</v>
      </c>
      <c r="AJ1766" t="str">
        <f t="shared" si="541"/>
        <v/>
      </c>
    </row>
    <row r="1767" spans="1:36" ht="16.5" customHeight="1">
      <c r="A1767" s="128" t="str">
        <f>IF(B1767="","",COUNTA($B$63:$B1767))</f>
        <v/>
      </c>
      <c r="B1767" s="132"/>
      <c r="C1767" s="133"/>
      <c r="D1767" s="140"/>
      <c r="E1767" s="140"/>
      <c r="F1767" s="133"/>
      <c r="G1767" s="141"/>
      <c r="H1767" s="141"/>
      <c r="I1767" s="141"/>
      <c r="J1767" s="141"/>
      <c r="K1767" s="37"/>
      <c r="L1767" s="142" t="str">
        <f>IF(R1767="","",LEFT(R1767,LEN(R1767)-2))</f>
        <v/>
      </c>
      <c r="M1767" s="142"/>
      <c r="N1767" s="60"/>
      <c r="O1767" s="313"/>
      <c r="Q1767" t="str">
        <f t="shared" si="536"/>
        <v/>
      </c>
      <c r="R1767" t="str">
        <f t="shared" ref="R1767" si="552">CONCATENATE($Q1767,Q1768,Q1769,Q1770,Q1771,Q1772,$Q1773,$Q1774,$Q1775,$Q1776,$Q1777,$Q1778)</f>
        <v/>
      </c>
      <c r="S1767" t="e">
        <f t="shared" ca="1" si="545"/>
        <v>#VALUE!</v>
      </c>
      <c r="T1767" t="e">
        <f t="shared" ca="1" si="542"/>
        <v>#VALUE!</v>
      </c>
      <c r="U1767">
        <f t="shared" si="546"/>
        <v>1704</v>
      </c>
      <c r="V1767">
        <v>142.000000000011</v>
      </c>
      <c r="W1767">
        <f t="shared" si="549"/>
        <v>142</v>
      </c>
      <c r="X1767" t="str" cm="1">
        <f t="array" aca="1" ref="X1767" ca="1">IFERROR(INDEX('PC&amp;PD'!$A$1:$AS$19,ROW('PC&amp;PD'!$A$19),MATCH(INDIRECT(T1767),'PC&amp;PD'!$A$1:$AS$1,0)),"")</f>
        <v/>
      </c>
      <c r="Z1767" t="str">
        <f t="shared" ref="Z1767" si="553">IFERROR(IF($F1767="OCS 100","OCS (OCS 100)",IF($F1767="OCS Blended","OCS (OCS Blended)",IF($F1767="OCS (No Label)","OCS (No Label)",IF($F1767="RCS 100","RCS (RCS 100)",IF($F1767="RCS Blended","RCS (RCS Blended)",IF($F1767="GRS","GRS (GRS)",IF($F1767="GRS (No Label)", "GRS (No Label)",IF($F1767="RDS","RDS (RDS)",IF($F1767="RWS","RWS (RWS)",IF($F1767="RAS","RAS (RAS)",IF($F1767="RMS","RMS (RMS)",IF($F1767="GOTS Organic","GOTS (Organic)",IF($F1767="GOTS Made with organic","GOTS (Made with Organic)",IF($F1767="GOTS Organic - in conversion","GOTS (Organic - In Conversion)",IF($F1767="GOTS Made with organic - in conversion","GOTS (Made with Organic - In Conversion)",""))))))))))))))),"")</f>
        <v/>
      </c>
      <c r="AA1767" t="str">
        <f t="shared" si="537"/>
        <v/>
      </c>
      <c r="AB1767" t="str">
        <f t="shared" si="538"/>
        <v/>
      </c>
      <c r="AC1767" t="e">
        <f t="shared" ca="1" si="539"/>
        <v>#VALUE!</v>
      </c>
      <c r="AD1767" t="str" cm="1">
        <f t="array" aca="1" ref="AD1767" ca="1">IFERROR(IF((LEFT(INDIRECT("$F"&amp;$S1767),4))="GOTS",IF($G1767="Organic","GOTS_Organic_raw",(IF($G1767="Responsible","GOTS_Responsible",(IF($G1767="No Attribute (Conventional)","GOTS_conventional",(IF($G1767="Recycled Pre/Post-Consumer","GOTS_pre_post",(IF($G1767="In-Conversion","GOTS_in_conversion",(IF($G1767="Sustainably Sourced","Sustainably_sourced",(IF($G1767="Recycled pre-consumer organic","GOTS_recycled_organic",""))))))))))))),IF($G1767="Organic","Organic",(IF($G1767="Responsible","Responsible",(IF($G1767="No Attribute (Conventional)","No_Attribute_Conventional",(IF($G1767="Recycled Pre/Post-Consumer","Recycled_Pre_Post_Consumer",(IF($G1767="In-Conversion","In_Conversion",(IF($G1767="Recycled Pre-Consumer","Recycled_Pre_Consumer",(IF($G1767="Recycled Post-Consumer","Recycled_Post_Consumer",(IF($G1767="Sustainably Sourced","Sustainably_sourced",(IF($G1767="Recycled pre-consumer organic","GOTS_recycled_organic","")))))))))))))))))),"")</f>
        <v/>
      </c>
      <c r="AE1767" t="e" cm="1">
        <f t="array" aca="1" ref="AE1767" ca="1">IF($I1767="",IF(INDIRECT("$F"&amp;$S1767)="","",IF(LEFT(INDIRECT("$F"&amp;$S1767),3)="GRS","GRS_RCS_RM",IF((LEFT(INDIRECT("$F"&amp;$S1767),3))="RCS","GRS_RCS_RM",IF(INDIRECT("$F"&amp;$S1767)="OCS (No Label)","OCS_Conversion_RM",IF(LEFT(INDIRECT("$F"&amp;$S1767),3)="OCS","OCS_RM",IF(RIGHT(INDIRECT("$F"&amp;$S1767),10)="conversion","GOTS_RM_conversion",IF((LEFT(INDIRECT("$F"&amp;$S1767),4))="GOTS","GOTS_RM","Responsible_RM"))))))),"DELETERM")</f>
        <v>#VALUE!</v>
      </c>
      <c r="AF1767" t="e" cm="1">
        <f t="array" aca="1" ref="AF1767" ca="1">IF($S1767="","",INDIRECT("$Z"&amp;$S1767))</f>
        <v>#VALUE!</v>
      </c>
      <c r="AG1767" t="str">
        <f t="shared" si="540"/>
        <v/>
      </c>
      <c r="AH1767" t="str" cm="1">
        <f t="array" aca="1" ref="AH1767" ca="1">IFERROR(INDIRECT("$ag"&amp;S1767),"")</f>
        <v/>
      </c>
      <c r="AI1767" t="e" cm="1">
        <f t="array" aca="1" ref="AI1767" ca="1">INDIRECT("O"&amp;S1767)</f>
        <v>#VALUE!</v>
      </c>
      <c r="AJ1767" t="str">
        <f t="shared" si="541"/>
        <v/>
      </c>
    </row>
    <row r="1768" spans="1:36" ht="16.5" customHeight="1">
      <c r="A1768" s="129"/>
      <c r="B1768" s="134"/>
      <c r="C1768" s="135"/>
      <c r="D1768" s="146"/>
      <c r="E1768" s="146"/>
      <c r="F1768" s="135"/>
      <c r="G1768" s="147"/>
      <c r="H1768" s="147"/>
      <c r="I1768" s="147"/>
      <c r="J1768" s="147"/>
      <c r="K1768" s="38"/>
      <c r="L1768" s="143"/>
      <c r="M1768" s="143"/>
      <c r="N1768" s="61"/>
      <c r="O1768" s="314"/>
      <c r="Q1768" t="str">
        <f t="shared" si="536"/>
        <v/>
      </c>
      <c r="S1768" t="e">
        <f t="shared" ca="1" si="545"/>
        <v>#VALUE!</v>
      </c>
      <c r="T1768" t="e">
        <f t="shared" ca="1" si="542"/>
        <v>#VALUE!</v>
      </c>
      <c r="U1768">
        <f t="shared" si="546"/>
        <v>1704</v>
      </c>
      <c r="V1768">
        <v>142.083333333344</v>
      </c>
      <c r="W1768">
        <f t="shared" si="549"/>
        <v>142</v>
      </c>
      <c r="X1768" t="str" cm="1">
        <f t="array" aca="1" ref="X1768" ca="1">IFERROR(INDEX('PC&amp;PD'!$A$1:$AS$19,ROW('PC&amp;PD'!$A$19),MATCH(INDIRECT(T1768),'PC&amp;PD'!$A$1:$AS$1,0)),"")</f>
        <v/>
      </c>
      <c r="AA1768" t="str">
        <f t="shared" si="537"/>
        <v/>
      </c>
      <c r="AB1768" t="str">
        <f t="shared" si="538"/>
        <v/>
      </c>
      <c r="AC1768" t="e">
        <f t="shared" ca="1" si="539"/>
        <v>#VALUE!</v>
      </c>
      <c r="AD1768" t="str" cm="1">
        <f t="array" aca="1" ref="AD1768" ca="1">IFERROR(IF((LEFT(INDIRECT("$F"&amp;$S1768),4))="GOTS",IF($G1768="Organic","GOTS_Organic_raw",(IF($G1768="Responsible","GOTS_Responsible",(IF($G1768="No Attribute (Conventional)","GOTS_conventional",(IF($G1768="Recycled Pre/Post-Consumer","GOTS_pre_post",(IF($G1768="In-Conversion","GOTS_in_conversion",(IF($G1768="Sustainably Sourced","Sustainably_sourced",(IF($G1768="Recycled pre-consumer organic","GOTS_recycled_organic",""))))))))))))),IF($G1768="Organic","Organic",(IF($G1768="Responsible","Responsible",(IF($G1768="No Attribute (Conventional)","No_Attribute_Conventional",(IF($G1768="Recycled Pre/Post-Consumer","Recycled_Pre_Post_Consumer",(IF($G1768="In-Conversion","In_Conversion",(IF($G1768="Recycled Pre-Consumer","Recycled_Pre_Consumer",(IF($G1768="Recycled Post-Consumer","Recycled_Post_Consumer",(IF($G1768="Sustainably Sourced","Sustainably_sourced",(IF($G1768="Recycled pre-consumer organic","GOTS_recycled_organic","")))))))))))))))))),"")</f>
        <v/>
      </c>
      <c r="AE1768" t="e" cm="1">
        <f t="array" aca="1" ref="AE1768" ca="1">IF($I1768="",IF(INDIRECT("$F"&amp;$S1768)="","",IF(LEFT(INDIRECT("$F"&amp;$S1768),3)="GRS","GRS_RCS_RM",IF((LEFT(INDIRECT("$F"&amp;$S1768),3))="RCS","GRS_RCS_RM",IF(INDIRECT("$F"&amp;$S1768)="OCS (No Label)","OCS_Conversion_RM",IF(LEFT(INDIRECT("$F"&amp;$S1768),3)="OCS","OCS_RM",IF(RIGHT(INDIRECT("$F"&amp;$S1768),10)="conversion","GOTS_RM_conversion",IF((LEFT(INDIRECT("$F"&amp;$S1768),4))="GOTS","GOTS_RM","Responsible_RM"))))))),"DELETERM")</f>
        <v>#VALUE!</v>
      </c>
      <c r="AF1768" t="e" cm="1">
        <f t="array" aca="1" ref="AF1768" ca="1">IF($S1768="","",INDIRECT("$Z"&amp;$S1768))</f>
        <v>#VALUE!</v>
      </c>
      <c r="AG1768" t="str">
        <f t="shared" si="540"/>
        <v/>
      </c>
      <c r="AH1768" t="str" cm="1">
        <f t="array" aca="1" ref="AH1768" ca="1">IFERROR(INDIRECT("$ag"&amp;S1768),"")</f>
        <v/>
      </c>
      <c r="AI1768" t="e" cm="1">
        <f t="array" aca="1" ref="AI1768" ca="1">INDIRECT("O"&amp;S1768)</f>
        <v>#VALUE!</v>
      </c>
      <c r="AJ1768" t="str">
        <f t="shared" si="541"/>
        <v/>
      </c>
    </row>
    <row r="1769" spans="1:36" ht="16.5" customHeight="1">
      <c r="A1769" s="129"/>
      <c r="B1769" s="134"/>
      <c r="C1769" s="135"/>
      <c r="D1769" s="146"/>
      <c r="E1769" s="146"/>
      <c r="F1769" s="135"/>
      <c r="G1769" s="147"/>
      <c r="H1769" s="147"/>
      <c r="I1769" s="147"/>
      <c r="J1769" s="147"/>
      <c r="K1769" s="38"/>
      <c r="L1769" s="143"/>
      <c r="M1769" s="143"/>
      <c r="N1769" s="61"/>
      <c r="O1769" s="314"/>
      <c r="Q1769" t="str">
        <f t="shared" si="536"/>
        <v/>
      </c>
      <c r="S1769" t="e">
        <f t="shared" ca="1" si="545"/>
        <v>#VALUE!</v>
      </c>
      <c r="T1769" t="e">
        <f t="shared" ca="1" si="542"/>
        <v>#VALUE!</v>
      </c>
      <c r="U1769">
        <f t="shared" si="546"/>
        <v>1704</v>
      </c>
      <c r="V1769">
        <v>142.166666666678</v>
      </c>
      <c r="W1769">
        <f t="shared" si="549"/>
        <v>142</v>
      </c>
      <c r="X1769" t="str" cm="1">
        <f t="array" aca="1" ref="X1769" ca="1">IFERROR(INDEX('PC&amp;PD'!$A$1:$AS$19,ROW('PC&amp;PD'!$A$19),MATCH(INDIRECT(T1769),'PC&amp;PD'!$A$1:$AS$1,0)),"")</f>
        <v/>
      </c>
      <c r="AA1769" t="str">
        <f t="shared" si="537"/>
        <v/>
      </c>
      <c r="AB1769" t="str">
        <f t="shared" si="538"/>
        <v/>
      </c>
      <c r="AC1769" t="e">
        <f t="shared" ca="1" si="539"/>
        <v>#VALUE!</v>
      </c>
      <c r="AD1769" t="str" cm="1">
        <f t="array" aca="1" ref="AD1769" ca="1">IFERROR(IF((LEFT(INDIRECT("$F"&amp;$S1769),4))="GOTS",IF($G1769="Organic","GOTS_Organic_raw",(IF($G1769="Responsible","GOTS_Responsible",(IF($G1769="No Attribute (Conventional)","GOTS_conventional",(IF($G1769="Recycled Pre/Post-Consumer","GOTS_pre_post",(IF($G1769="In-Conversion","GOTS_in_conversion",(IF($G1769="Sustainably Sourced","Sustainably_sourced",(IF($G1769="Recycled pre-consumer organic","GOTS_recycled_organic",""))))))))))))),IF($G1769="Organic","Organic",(IF($G1769="Responsible","Responsible",(IF($G1769="No Attribute (Conventional)","No_Attribute_Conventional",(IF($G1769="Recycled Pre/Post-Consumer","Recycled_Pre_Post_Consumer",(IF($G1769="In-Conversion","In_Conversion",(IF($G1769="Recycled Pre-Consumer","Recycled_Pre_Consumer",(IF($G1769="Recycled Post-Consumer","Recycled_Post_Consumer",(IF($G1769="Sustainably Sourced","Sustainably_sourced",(IF($G1769="Recycled pre-consumer organic","GOTS_recycled_organic","")))))))))))))))))),"")</f>
        <v/>
      </c>
      <c r="AE1769" t="e" cm="1">
        <f t="array" aca="1" ref="AE1769" ca="1">IF($I1769="",IF(INDIRECT("$F"&amp;$S1769)="","",IF(LEFT(INDIRECT("$F"&amp;$S1769),3)="GRS","GRS_RCS_RM",IF((LEFT(INDIRECT("$F"&amp;$S1769),3))="RCS","GRS_RCS_RM",IF(INDIRECT("$F"&amp;$S1769)="OCS (No Label)","OCS_Conversion_RM",IF(LEFT(INDIRECT("$F"&amp;$S1769),3)="OCS","OCS_RM",IF(RIGHT(INDIRECT("$F"&amp;$S1769),10)="conversion","GOTS_RM_conversion",IF((LEFT(INDIRECT("$F"&amp;$S1769),4))="GOTS","GOTS_RM","Responsible_RM"))))))),"DELETERM")</f>
        <v>#VALUE!</v>
      </c>
      <c r="AF1769" t="e" cm="1">
        <f t="array" aca="1" ref="AF1769" ca="1">IF($S1769="","",INDIRECT("$Z"&amp;$S1769))</f>
        <v>#VALUE!</v>
      </c>
      <c r="AG1769" t="str">
        <f t="shared" si="540"/>
        <v/>
      </c>
      <c r="AH1769" t="str" cm="1">
        <f t="array" aca="1" ref="AH1769" ca="1">IFERROR(INDIRECT("$ag"&amp;S1769),"")</f>
        <v/>
      </c>
      <c r="AI1769" t="e" cm="1">
        <f t="array" aca="1" ref="AI1769" ca="1">INDIRECT("O"&amp;S1769)</f>
        <v>#VALUE!</v>
      </c>
      <c r="AJ1769" t="str">
        <f t="shared" si="541"/>
        <v/>
      </c>
    </row>
    <row r="1770" spans="1:36" ht="16.5" customHeight="1">
      <c r="A1770" s="129"/>
      <c r="B1770" s="134"/>
      <c r="C1770" s="135"/>
      <c r="D1770" s="146"/>
      <c r="E1770" s="146"/>
      <c r="F1770" s="135"/>
      <c r="G1770" s="147"/>
      <c r="H1770" s="147"/>
      <c r="I1770" s="147"/>
      <c r="J1770" s="147"/>
      <c r="K1770" s="38"/>
      <c r="L1770" s="143"/>
      <c r="M1770" s="143"/>
      <c r="N1770" s="61"/>
      <c r="O1770" s="314"/>
      <c r="Q1770" t="str">
        <f t="shared" si="536"/>
        <v/>
      </c>
      <c r="S1770" t="e">
        <f t="shared" ca="1" si="545"/>
        <v>#VALUE!</v>
      </c>
      <c r="T1770" t="e">
        <f t="shared" ca="1" si="542"/>
        <v>#VALUE!</v>
      </c>
      <c r="U1770">
        <f t="shared" si="546"/>
        <v>1704</v>
      </c>
      <c r="V1770">
        <v>142.250000000011</v>
      </c>
      <c r="W1770">
        <f t="shared" si="549"/>
        <v>142</v>
      </c>
      <c r="X1770" t="str" cm="1">
        <f t="array" aca="1" ref="X1770" ca="1">IFERROR(INDEX('PC&amp;PD'!$A$1:$AS$19,ROW('PC&amp;PD'!$A$19),MATCH(INDIRECT(T1770),'PC&amp;PD'!$A$1:$AS$1,0)),"")</f>
        <v/>
      </c>
      <c r="AA1770" t="str">
        <f t="shared" si="537"/>
        <v/>
      </c>
      <c r="AB1770" t="str">
        <f t="shared" si="538"/>
        <v/>
      </c>
      <c r="AC1770" t="e">
        <f t="shared" ca="1" si="539"/>
        <v>#VALUE!</v>
      </c>
      <c r="AD1770" t="str" cm="1">
        <f t="array" aca="1" ref="AD1770" ca="1">IFERROR(IF((LEFT(INDIRECT("$F"&amp;$S1770),4))="GOTS",IF($G1770="Organic","GOTS_Organic_raw",(IF($G1770="Responsible","GOTS_Responsible",(IF($G1770="No Attribute (Conventional)","GOTS_conventional",(IF($G1770="Recycled Pre/Post-Consumer","GOTS_pre_post",(IF($G1770="In-Conversion","GOTS_in_conversion",(IF($G1770="Sustainably Sourced","Sustainably_sourced",(IF($G1770="Recycled pre-consumer organic","GOTS_recycled_organic",""))))))))))))),IF($G1770="Organic","Organic",(IF($G1770="Responsible","Responsible",(IF($G1770="No Attribute (Conventional)","No_Attribute_Conventional",(IF($G1770="Recycled Pre/Post-Consumer","Recycled_Pre_Post_Consumer",(IF($G1770="In-Conversion","In_Conversion",(IF($G1770="Recycled Pre-Consumer","Recycled_Pre_Consumer",(IF($G1770="Recycled Post-Consumer","Recycled_Post_Consumer",(IF($G1770="Sustainably Sourced","Sustainably_sourced",(IF($G1770="Recycled pre-consumer organic","GOTS_recycled_organic","")))))))))))))))))),"")</f>
        <v/>
      </c>
      <c r="AE1770" t="e" cm="1">
        <f t="array" aca="1" ref="AE1770" ca="1">IF($I1770="",IF(INDIRECT("$F"&amp;$S1770)="","",IF(LEFT(INDIRECT("$F"&amp;$S1770),3)="GRS","GRS_RCS_RM",IF((LEFT(INDIRECT("$F"&amp;$S1770),3))="RCS","GRS_RCS_RM",IF(INDIRECT("$F"&amp;$S1770)="OCS (No Label)","OCS_Conversion_RM",IF(LEFT(INDIRECT("$F"&amp;$S1770),3)="OCS","OCS_RM",IF(RIGHT(INDIRECT("$F"&amp;$S1770),10)="conversion","GOTS_RM_conversion",IF((LEFT(INDIRECT("$F"&amp;$S1770),4))="GOTS","GOTS_RM","Responsible_RM"))))))),"DELETERM")</f>
        <v>#VALUE!</v>
      </c>
      <c r="AF1770" t="e" cm="1">
        <f t="array" aca="1" ref="AF1770" ca="1">IF($S1770="","",INDIRECT("$Z"&amp;$S1770))</f>
        <v>#VALUE!</v>
      </c>
      <c r="AG1770" t="str">
        <f t="shared" si="540"/>
        <v/>
      </c>
      <c r="AH1770" t="str" cm="1">
        <f t="array" aca="1" ref="AH1770" ca="1">IFERROR(INDIRECT("$ag"&amp;S1770),"")</f>
        <v/>
      </c>
      <c r="AI1770" t="e" cm="1">
        <f t="array" aca="1" ref="AI1770" ca="1">INDIRECT("O"&amp;S1770)</f>
        <v>#VALUE!</v>
      </c>
      <c r="AJ1770" t="str">
        <f t="shared" si="541"/>
        <v/>
      </c>
    </row>
    <row r="1771" spans="1:36" ht="16.5" customHeight="1">
      <c r="A1771" s="129"/>
      <c r="B1771" s="134"/>
      <c r="C1771" s="135"/>
      <c r="D1771" s="146"/>
      <c r="E1771" s="146"/>
      <c r="F1771" s="135"/>
      <c r="G1771" s="147"/>
      <c r="H1771" s="147"/>
      <c r="I1771" s="147"/>
      <c r="J1771" s="147"/>
      <c r="K1771" s="38"/>
      <c r="L1771" s="143"/>
      <c r="M1771" s="143"/>
      <c r="N1771" s="61"/>
      <c r="O1771" s="314"/>
      <c r="Q1771" t="str">
        <f t="shared" si="536"/>
        <v/>
      </c>
      <c r="S1771" t="e">
        <f t="shared" ca="1" si="545"/>
        <v>#VALUE!</v>
      </c>
      <c r="T1771" t="e">
        <f t="shared" ca="1" si="542"/>
        <v>#VALUE!</v>
      </c>
      <c r="U1771">
        <f t="shared" si="546"/>
        <v>1704</v>
      </c>
      <c r="V1771">
        <v>142.333333333345</v>
      </c>
      <c r="W1771">
        <f t="shared" si="549"/>
        <v>142</v>
      </c>
      <c r="X1771" t="str" cm="1">
        <f t="array" aca="1" ref="X1771" ca="1">IFERROR(INDEX('PC&amp;PD'!$A$1:$AS$19,ROW('PC&amp;PD'!$A$19),MATCH(INDIRECT(T1771),'PC&amp;PD'!$A$1:$AS$1,0)),"")</f>
        <v/>
      </c>
      <c r="AA1771" t="str">
        <f t="shared" si="537"/>
        <v/>
      </c>
      <c r="AB1771" t="str">
        <f t="shared" si="538"/>
        <v/>
      </c>
      <c r="AC1771" t="e">
        <f t="shared" ca="1" si="539"/>
        <v>#VALUE!</v>
      </c>
      <c r="AD1771" t="str" cm="1">
        <f t="array" aca="1" ref="AD1771" ca="1">IFERROR(IF((LEFT(INDIRECT("$F"&amp;$S1771),4))="GOTS",IF($G1771="Organic","GOTS_Organic_raw",(IF($G1771="Responsible","GOTS_Responsible",(IF($G1771="No Attribute (Conventional)","GOTS_conventional",(IF($G1771="Recycled Pre/Post-Consumer","GOTS_pre_post",(IF($G1771="In-Conversion","GOTS_in_conversion",(IF($G1771="Sustainably Sourced","Sustainably_sourced",(IF($G1771="Recycled pre-consumer organic","GOTS_recycled_organic",""))))))))))))),IF($G1771="Organic","Organic",(IF($G1771="Responsible","Responsible",(IF($G1771="No Attribute (Conventional)","No_Attribute_Conventional",(IF($G1771="Recycled Pre/Post-Consumer","Recycled_Pre_Post_Consumer",(IF($G1771="In-Conversion","In_Conversion",(IF($G1771="Recycled Pre-Consumer","Recycled_Pre_Consumer",(IF($G1771="Recycled Post-Consumer","Recycled_Post_Consumer",(IF($G1771="Sustainably Sourced","Sustainably_sourced",(IF($G1771="Recycled pre-consumer organic","GOTS_recycled_organic","")))))))))))))))))),"")</f>
        <v/>
      </c>
      <c r="AE1771" t="e" cm="1">
        <f t="array" aca="1" ref="AE1771" ca="1">IF($I1771="",IF(INDIRECT("$F"&amp;$S1771)="","",IF(LEFT(INDIRECT("$F"&amp;$S1771),3)="GRS","GRS_RCS_RM",IF((LEFT(INDIRECT("$F"&amp;$S1771),3))="RCS","GRS_RCS_RM",IF(INDIRECT("$F"&amp;$S1771)="OCS (No Label)","OCS_Conversion_RM",IF(LEFT(INDIRECT("$F"&amp;$S1771),3)="OCS","OCS_RM",IF(RIGHT(INDIRECT("$F"&amp;$S1771),10)="conversion","GOTS_RM_conversion",IF((LEFT(INDIRECT("$F"&amp;$S1771),4))="GOTS","GOTS_RM","Responsible_RM"))))))),"DELETERM")</f>
        <v>#VALUE!</v>
      </c>
      <c r="AF1771" t="e" cm="1">
        <f t="array" aca="1" ref="AF1771" ca="1">IF($S1771="","",INDIRECT("$Z"&amp;$S1771))</f>
        <v>#VALUE!</v>
      </c>
      <c r="AG1771" t="str">
        <f t="shared" si="540"/>
        <v/>
      </c>
      <c r="AH1771" t="str" cm="1">
        <f t="array" aca="1" ref="AH1771" ca="1">IFERROR(INDIRECT("$ag"&amp;S1771),"")</f>
        <v/>
      </c>
      <c r="AI1771" t="e" cm="1">
        <f t="array" aca="1" ref="AI1771" ca="1">INDIRECT("O"&amp;S1771)</f>
        <v>#VALUE!</v>
      </c>
      <c r="AJ1771" t="str">
        <f t="shared" si="541"/>
        <v/>
      </c>
    </row>
    <row r="1772" spans="1:36" ht="16.5" customHeight="1">
      <c r="A1772" s="129"/>
      <c r="B1772" s="134"/>
      <c r="C1772" s="135"/>
      <c r="D1772" s="146"/>
      <c r="E1772" s="146"/>
      <c r="F1772" s="135"/>
      <c r="G1772" s="147"/>
      <c r="H1772" s="147"/>
      <c r="I1772" s="147"/>
      <c r="J1772" s="147"/>
      <c r="K1772" s="38"/>
      <c r="L1772" s="143"/>
      <c r="M1772" s="143"/>
      <c r="N1772" s="61"/>
      <c r="O1772" s="314"/>
      <c r="Q1772" t="str">
        <f t="shared" si="536"/>
        <v/>
      </c>
      <c r="S1772" t="e">
        <f t="shared" ca="1" si="545"/>
        <v>#VALUE!</v>
      </c>
      <c r="T1772" t="e">
        <f t="shared" ca="1" si="542"/>
        <v>#VALUE!</v>
      </c>
      <c r="U1772">
        <f t="shared" si="546"/>
        <v>1704</v>
      </c>
      <c r="V1772">
        <v>142.416666666678</v>
      </c>
      <c r="W1772">
        <f t="shared" si="549"/>
        <v>142</v>
      </c>
      <c r="X1772" t="str" cm="1">
        <f t="array" aca="1" ref="X1772" ca="1">IFERROR(INDEX('PC&amp;PD'!$A$1:$AS$19,ROW('PC&amp;PD'!$A$19),MATCH(INDIRECT(T1772),'PC&amp;PD'!$A$1:$AS$1,0)),"")</f>
        <v/>
      </c>
      <c r="AA1772" t="str">
        <f t="shared" si="537"/>
        <v/>
      </c>
      <c r="AB1772" t="str">
        <f t="shared" si="538"/>
        <v/>
      </c>
      <c r="AC1772" t="e">
        <f t="shared" ca="1" si="539"/>
        <v>#VALUE!</v>
      </c>
      <c r="AD1772" t="str" cm="1">
        <f t="array" aca="1" ref="AD1772" ca="1">IFERROR(IF((LEFT(INDIRECT("$F"&amp;$S1772),4))="GOTS",IF($G1772="Organic","GOTS_Organic_raw",(IF($G1772="Responsible","GOTS_Responsible",(IF($G1772="No Attribute (Conventional)","GOTS_conventional",(IF($G1772="Recycled Pre/Post-Consumer","GOTS_pre_post",(IF($G1772="In-Conversion","GOTS_in_conversion",(IF($G1772="Sustainably Sourced","Sustainably_sourced",(IF($G1772="Recycled pre-consumer organic","GOTS_recycled_organic",""))))))))))))),IF($G1772="Organic","Organic",(IF($G1772="Responsible","Responsible",(IF($G1772="No Attribute (Conventional)","No_Attribute_Conventional",(IF($G1772="Recycled Pre/Post-Consumer","Recycled_Pre_Post_Consumer",(IF($G1772="In-Conversion","In_Conversion",(IF($G1772="Recycled Pre-Consumer","Recycled_Pre_Consumer",(IF($G1772="Recycled Post-Consumer","Recycled_Post_Consumer",(IF($G1772="Sustainably Sourced","Sustainably_sourced",(IF($G1772="Recycled pre-consumer organic","GOTS_recycled_organic","")))))))))))))))))),"")</f>
        <v/>
      </c>
      <c r="AE1772" t="e" cm="1">
        <f t="array" aca="1" ref="AE1772" ca="1">IF($I1772="",IF(INDIRECT("$F"&amp;$S1772)="","",IF(LEFT(INDIRECT("$F"&amp;$S1772),3)="GRS","GRS_RCS_RM",IF((LEFT(INDIRECT("$F"&amp;$S1772),3))="RCS","GRS_RCS_RM",IF(INDIRECT("$F"&amp;$S1772)="OCS (No Label)","OCS_Conversion_RM",IF(LEFT(INDIRECT("$F"&amp;$S1772),3)="OCS","OCS_RM",IF(RIGHT(INDIRECT("$F"&amp;$S1772),10)="conversion","GOTS_RM_conversion",IF((LEFT(INDIRECT("$F"&amp;$S1772),4))="GOTS","GOTS_RM","Responsible_RM"))))))),"DELETERM")</f>
        <v>#VALUE!</v>
      </c>
      <c r="AF1772" t="e" cm="1">
        <f t="array" aca="1" ref="AF1772" ca="1">IF($S1772="","",INDIRECT("$Z"&amp;$S1772))</f>
        <v>#VALUE!</v>
      </c>
      <c r="AG1772" t="str">
        <f t="shared" si="540"/>
        <v/>
      </c>
      <c r="AH1772" t="str" cm="1">
        <f t="array" aca="1" ref="AH1772" ca="1">IFERROR(INDIRECT("$ag"&amp;S1772),"")</f>
        <v/>
      </c>
      <c r="AI1772" t="e" cm="1">
        <f t="array" aca="1" ref="AI1772" ca="1">INDIRECT("O"&amp;S1772)</f>
        <v>#VALUE!</v>
      </c>
      <c r="AJ1772" t="str">
        <f t="shared" si="541"/>
        <v/>
      </c>
    </row>
    <row r="1773" spans="1:36" ht="16.5" customHeight="1">
      <c r="A1773" s="130"/>
      <c r="B1773" s="136"/>
      <c r="C1773" s="137"/>
      <c r="D1773" s="146"/>
      <c r="E1773" s="146"/>
      <c r="F1773" s="137"/>
      <c r="G1773" s="147"/>
      <c r="H1773" s="147"/>
      <c r="I1773" s="147"/>
      <c r="J1773" s="147"/>
      <c r="K1773" s="38"/>
      <c r="L1773" s="144"/>
      <c r="M1773" s="144"/>
      <c r="N1773" s="61"/>
      <c r="O1773" s="314"/>
      <c r="Q1773" t="str">
        <f t="shared" si="536"/>
        <v/>
      </c>
      <c r="S1773" t="e">
        <f t="shared" ca="1" si="545"/>
        <v>#VALUE!</v>
      </c>
      <c r="T1773" t="e">
        <f t="shared" ca="1" si="542"/>
        <v>#VALUE!</v>
      </c>
      <c r="U1773">
        <f t="shared" si="546"/>
        <v>1704</v>
      </c>
      <c r="V1773">
        <v>142.500000000011</v>
      </c>
      <c r="W1773">
        <f t="shared" si="549"/>
        <v>142</v>
      </c>
      <c r="X1773" t="str" cm="1">
        <f t="array" aca="1" ref="X1773" ca="1">IFERROR(INDEX('PC&amp;PD'!$A$1:$AS$19,ROW('PC&amp;PD'!$A$19),MATCH(INDIRECT(T1773),'PC&amp;PD'!$A$1:$AS$1,0)),"")</f>
        <v/>
      </c>
      <c r="AA1773" t="str">
        <f t="shared" si="537"/>
        <v/>
      </c>
      <c r="AB1773" t="str">
        <f t="shared" si="538"/>
        <v/>
      </c>
      <c r="AC1773" t="e">
        <f t="shared" ca="1" si="539"/>
        <v>#VALUE!</v>
      </c>
      <c r="AD1773" t="str" cm="1">
        <f t="array" aca="1" ref="AD1773" ca="1">IFERROR(IF((LEFT(INDIRECT("$F"&amp;$S1773),4))="GOTS",IF($G1773="Organic","GOTS_Organic_raw",(IF($G1773="Responsible","GOTS_Responsible",(IF($G1773="No Attribute (Conventional)","GOTS_conventional",(IF($G1773="Recycled Pre/Post-Consumer","GOTS_pre_post",(IF($G1773="In-Conversion","GOTS_in_conversion",(IF($G1773="Sustainably Sourced","Sustainably_sourced",(IF($G1773="Recycled pre-consumer organic","GOTS_recycled_organic",""))))))))))))),IF($G1773="Organic","Organic",(IF($G1773="Responsible","Responsible",(IF($G1773="No Attribute (Conventional)","No_Attribute_Conventional",(IF($G1773="Recycled Pre/Post-Consumer","Recycled_Pre_Post_Consumer",(IF($G1773="In-Conversion","In_Conversion",(IF($G1773="Recycled Pre-Consumer","Recycled_Pre_Consumer",(IF($G1773="Recycled Post-Consumer","Recycled_Post_Consumer",(IF($G1773="Sustainably Sourced","Sustainably_sourced",(IF($G1773="Recycled pre-consumer organic","GOTS_recycled_organic","")))))))))))))))))),"")</f>
        <v/>
      </c>
      <c r="AE1773" t="e" cm="1">
        <f t="array" aca="1" ref="AE1773" ca="1">IF($I1773="",IF(INDIRECT("$F"&amp;$S1773)="","",IF(LEFT(INDIRECT("$F"&amp;$S1773),3)="GRS","GRS_RCS_RM",IF((LEFT(INDIRECT("$F"&amp;$S1773),3))="RCS","GRS_RCS_RM",IF(INDIRECT("$F"&amp;$S1773)="OCS (No Label)","OCS_Conversion_RM",IF(LEFT(INDIRECT("$F"&amp;$S1773),3)="OCS","OCS_RM",IF(RIGHT(INDIRECT("$F"&amp;$S1773),10)="conversion","GOTS_RM_conversion",IF((LEFT(INDIRECT("$F"&amp;$S1773),4))="GOTS","GOTS_RM","Responsible_RM"))))))),"DELETERM")</f>
        <v>#VALUE!</v>
      </c>
      <c r="AF1773" t="e" cm="1">
        <f t="array" aca="1" ref="AF1773" ca="1">IF($S1773="","",INDIRECT("$Z"&amp;$S1773))</f>
        <v>#VALUE!</v>
      </c>
      <c r="AG1773" t="str">
        <f t="shared" si="540"/>
        <v/>
      </c>
      <c r="AH1773" t="str" cm="1">
        <f t="array" aca="1" ref="AH1773" ca="1">IFERROR(INDIRECT("$ag"&amp;S1773),"")</f>
        <v/>
      </c>
      <c r="AI1773" t="e" cm="1">
        <f t="array" aca="1" ref="AI1773" ca="1">INDIRECT("O"&amp;S1773)</f>
        <v>#VALUE!</v>
      </c>
      <c r="AJ1773" t="str">
        <f t="shared" si="541"/>
        <v/>
      </c>
    </row>
    <row r="1774" spans="1:36" ht="16.5" customHeight="1">
      <c r="A1774" s="130"/>
      <c r="B1774" s="136"/>
      <c r="C1774" s="137"/>
      <c r="D1774" s="146"/>
      <c r="E1774" s="146"/>
      <c r="F1774" s="137"/>
      <c r="G1774" s="147"/>
      <c r="H1774" s="147"/>
      <c r="I1774" s="147"/>
      <c r="J1774" s="147"/>
      <c r="K1774" s="38"/>
      <c r="L1774" s="144"/>
      <c r="M1774" s="144"/>
      <c r="N1774" s="61"/>
      <c r="O1774" s="314"/>
      <c r="Q1774" t="str">
        <f t="shared" si="536"/>
        <v/>
      </c>
      <c r="S1774" t="e">
        <f t="shared" ca="1" si="545"/>
        <v>#VALUE!</v>
      </c>
      <c r="T1774" t="e">
        <f t="shared" ca="1" si="542"/>
        <v>#VALUE!</v>
      </c>
      <c r="U1774">
        <f t="shared" si="546"/>
        <v>1704</v>
      </c>
      <c r="V1774">
        <v>142.583333333345</v>
      </c>
      <c r="W1774">
        <f t="shared" si="549"/>
        <v>142</v>
      </c>
      <c r="X1774" t="str" cm="1">
        <f t="array" aca="1" ref="X1774" ca="1">IFERROR(INDEX('PC&amp;PD'!$A$1:$AS$19,ROW('PC&amp;PD'!$A$19),MATCH(INDIRECT(T1774),'PC&amp;PD'!$A$1:$AS$1,0)),"")</f>
        <v/>
      </c>
      <c r="AA1774" t="str">
        <f t="shared" si="537"/>
        <v/>
      </c>
      <c r="AB1774" t="str">
        <f t="shared" si="538"/>
        <v/>
      </c>
      <c r="AC1774" t="e">
        <f t="shared" ca="1" si="539"/>
        <v>#VALUE!</v>
      </c>
      <c r="AD1774" t="str" cm="1">
        <f t="array" aca="1" ref="AD1774" ca="1">IFERROR(IF((LEFT(INDIRECT("$F"&amp;$S1774),4))="GOTS",IF($G1774="Organic","GOTS_Organic_raw",(IF($G1774="Responsible","GOTS_Responsible",(IF($G1774="No Attribute (Conventional)","GOTS_conventional",(IF($G1774="Recycled Pre/Post-Consumer","GOTS_pre_post",(IF($G1774="In-Conversion","GOTS_in_conversion",(IF($G1774="Sustainably Sourced","Sustainably_sourced",(IF($G1774="Recycled pre-consumer organic","GOTS_recycled_organic",""))))))))))))),IF($G1774="Organic","Organic",(IF($G1774="Responsible","Responsible",(IF($G1774="No Attribute (Conventional)","No_Attribute_Conventional",(IF($G1774="Recycled Pre/Post-Consumer","Recycled_Pre_Post_Consumer",(IF($G1774="In-Conversion","In_Conversion",(IF($G1774="Recycled Pre-Consumer","Recycled_Pre_Consumer",(IF($G1774="Recycled Post-Consumer","Recycled_Post_Consumer",(IF($G1774="Sustainably Sourced","Sustainably_sourced",(IF($G1774="Recycled pre-consumer organic","GOTS_recycled_organic","")))))))))))))))))),"")</f>
        <v/>
      </c>
      <c r="AE1774" t="e" cm="1">
        <f t="array" aca="1" ref="AE1774" ca="1">IF($I1774="",IF(INDIRECT("$F"&amp;$S1774)="","",IF(LEFT(INDIRECT("$F"&amp;$S1774),3)="GRS","GRS_RCS_RM",IF((LEFT(INDIRECT("$F"&amp;$S1774),3))="RCS","GRS_RCS_RM",IF(INDIRECT("$F"&amp;$S1774)="OCS (No Label)","OCS_Conversion_RM",IF(LEFT(INDIRECT("$F"&amp;$S1774),3)="OCS","OCS_RM",IF(RIGHT(INDIRECT("$F"&amp;$S1774),10)="conversion","GOTS_RM_conversion",IF((LEFT(INDIRECT("$F"&amp;$S1774),4))="GOTS","GOTS_RM","Responsible_RM"))))))),"DELETERM")</f>
        <v>#VALUE!</v>
      </c>
      <c r="AF1774" t="e" cm="1">
        <f t="array" aca="1" ref="AF1774" ca="1">IF($S1774="","",INDIRECT("$Z"&amp;$S1774))</f>
        <v>#VALUE!</v>
      </c>
      <c r="AG1774" t="str">
        <f t="shared" si="540"/>
        <v/>
      </c>
      <c r="AH1774" t="str" cm="1">
        <f t="array" aca="1" ref="AH1774" ca="1">IFERROR(INDIRECT("$ag"&amp;S1774),"")</f>
        <v/>
      </c>
      <c r="AI1774" t="e" cm="1">
        <f t="array" aca="1" ref="AI1774" ca="1">INDIRECT("O"&amp;S1774)</f>
        <v>#VALUE!</v>
      </c>
      <c r="AJ1774" t="str">
        <f t="shared" si="541"/>
        <v/>
      </c>
    </row>
    <row r="1775" spans="1:36" ht="16.5" customHeight="1">
      <c r="A1775" s="130"/>
      <c r="B1775" s="136"/>
      <c r="C1775" s="137"/>
      <c r="D1775" s="146"/>
      <c r="E1775" s="146"/>
      <c r="F1775" s="137"/>
      <c r="G1775" s="147"/>
      <c r="H1775" s="147"/>
      <c r="I1775" s="147"/>
      <c r="J1775" s="147"/>
      <c r="K1775" s="38"/>
      <c r="L1775" s="144"/>
      <c r="M1775" s="144"/>
      <c r="N1775" s="61"/>
      <c r="O1775" s="314"/>
      <c r="Q1775" t="str">
        <f t="shared" si="536"/>
        <v/>
      </c>
      <c r="S1775" t="e">
        <f t="shared" ca="1" si="545"/>
        <v>#VALUE!</v>
      </c>
      <c r="T1775" t="e">
        <f t="shared" ca="1" si="542"/>
        <v>#VALUE!</v>
      </c>
      <c r="U1775">
        <f t="shared" si="546"/>
        <v>1704</v>
      </c>
      <c r="V1775">
        <v>142.666666666678</v>
      </c>
      <c r="W1775">
        <f t="shared" si="549"/>
        <v>142</v>
      </c>
      <c r="X1775" t="str" cm="1">
        <f t="array" aca="1" ref="X1775" ca="1">IFERROR(INDEX('PC&amp;PD'!$A$1:$AS$19,ROW('PC&amp;PD'!$A$19),MATCH(INDIRECT(T1775),'PC&amp;PD'!$A$1:$AS$1,0)),"")</f>
        <v/>
      </c>
      <c r="AA1775" t="str">
        <f t="shared" si="537"/>
        <v/>
      </c>
      <c r="AB1775" t="str">
        <f t="shared" si="538"/>
        <v/>
      </c>
      <c r="AC1775" t="e">
        <f t="shared" ca="1" si="539"/>
        <v>#VALUE!</v>
      </c>
      <c r="AD1775" t="str" cm="1">
        <f t="array" aca="1" ref="AD1775" ca="1">IFERROR(IF((LEFT(INDIRECT("$F"&amp;$S1775),4))="GOTS",IF($G1775="Organic","GOTS_Organic_raw",(IF($G1775="Responsible","GOTS_Responsible",(IF($G1775="No Attribute (Conventional)","GOTS_conventional",(IF($G1775="Recycled Pre/Post-Consumer","GOTS_pre_post",(IF($G1775="In-Conversion","GOTS_in_conversion",(IF($G1775="Sustainably Sourced","Sustainably_sourced",(IF($G1775="Recycled pre-consumer organic","GOTS_recycled_organic",""))))))))))))),IF($G1775="Organic","Organic",(IF($G1775="Responsible","Responsible",(IF($G1775="No Attribute (Conventional)","No_Attribute_Conventional",(IF($G1775="Recycled Pre/Post-Consumer","Recycled_Pre_Post_Consumer",(IF($G1775="In-Conversion","In_Conversion",(IF($G1775="Recycled Pre-Consumer","Recycled_Pre_Consumer",(IF($G1775="Recycled Post-Consumer","Recycled_Post_Consumer",(IF($G1775="Sustainably Sourced","Sustainably_sourced",(IF($G1775="Recycled pre-consumer organic","GOTS_recycled_organic","")))))))))))))))))),"")</f>
        <v/>
      </c>
      <c r="AE1775" t="e" cm="1">
        <f t="array" aca="1" ref="AE1775" ca="1">IF($I1775="",IF(INDIRECT("$F"&amp;$S1775)="","",IF(LEFT(INDIRECT("$F"&amp;$S1775),3)="GRS","GRS_RCS_RM",IF((LEFT(INDIRECT("$F"&amp;$S1775),3))="RCS","GRS_RCS_RM",IF(INDIRECT("$F"&amp;$S1775)="OCS (No Label)","OCS_Conversion_RM",IF(LEFT(INDIRECT("$F"&amp;$S1775),3)="OCS","OCS_RM",IF(RIGHT(INDIRECT("$F"&amp;$S1775),10)="conversion","GOTS_RM_conversion",IF((LEFT(INDIRECT("$F"&amp;$S1775),4))="GOTS","GOTS_RM","Responsible_RM"))))))),"DELETERM")</f>
        <v>#VALUE!</v>
      </c>
      <c r="AF1775" t="e" cm="1">
        <f t="array" aca="1" ref="AF1775" ca="1">IF($S1775="","",INDIRECT("$Z"&amp;$S1775))</f>
        <v>#VALUE!</v>
      </c>
      <c r="AG1775" t="str">
        <f t="shared" si="540"/>
        <v/>
      </c>
      <c r="AH1775" t="str" cm="1">
        <f t="array" aca="1" ref="AH1775" ca="1">IFERROR(INDIRECT("$ag"&amp;S1775),"")</f>
        <v/>
      </c>
      <c r="AI1775" t="e" cm="1">
        <f t="array" aca="1" ref="AI1775" ca="1">INDIRECT("O"&amp;S1775)</f>
        <v>#VALUE!</v>
      </c>
      <c r="AJ1775" t="str">
        <f t="shared" si="541"/>
        <v/>
      </c>
    </row>
    <row r="1776" spans="1:36" ht="16.5" customHeight="1">
      <c r="A1776" s="130"/>
      <c r="B1776" s="136"/>
      <c r="C1776" s="137"/>
      <c r="D1776" s="146"/>
      <c r="E1776" s="146"/>
      <c r="F1776" s="137"/>
      <c r="G1776" s="147"/>
      <c r="H1776" s="147"/>
      <c r="I1776" s="147"/>
      <c r="J1776" s="147"/>
      <c r="K1776" s="38"/>
      <c r="L1776" s="144"/>
      <c r="M1776" s="144"/>
      <c r="N1776" s="61"/>
      <c r="O1776" s="314"/>
      <c r="Q1776" t="str">
        <f t="shared" si="536"/>
        <v/>
      </c>
      <c r="S1776" t="e">
        <f t="shared" ca="1" si="545"/>
        <v>#VALUE!</v>
      </c>
      <c r="T1776" t="e">
        <f t="shared" ca="1" si="542"/>
        <v>#VALUE!</v>
      </c>
      <c r="U1776">
        <f t="shared" si="546"/>
        <v>1704</v>
      </c>
      <c r="V1776">
        <v>142.750000000011</v>
      </c>
      <c r="W1776">
        <f t="shared" si="549"/>
        <v>142</v>
      </c>
      <c r="X1776" t="str" cm="1">
        <f t="array" aca="1" ref="X1776" ca="1">IFERROR(INDEX('PC&amp;PD'!$A$1:$AS$19,ROW('PC&amp;PD'!$A$19),MATCH(INDIRECT(T1776),'PC&amp;PD'!$A$1:$AS$1,0)),"")</f>
        <v/>
      </c>
      <c r="AA1776" t="str">
        <f t="shared" si="537"/>
        <v/>
      </c>
      <c r="AB1776" t="str">
        <f t="shared" si="538"/>
        <v/>
      </c>
      <c r="AC1776" t="e">
        <f t="shared" ca="1" si="539"/>
        <v>#VALUE!</v>
      </c>
      <c r="AD1776" t="str" cm="1">
        <f t="array" aca="1" ref="AD1776" ca="1">IFERROR(IF((LEFT(INDIRECT("$F"&amp;$S1776),4))="GOTS",IF($G1776="Organic","GOTS_Organic_raw",(IF($G1776="Responsible","GOTS_Responsible",(IF($G1776="No Attribute (Conventional)","GOTS_conventional",(IF($G1776="Recycled Pre/Post-Consumer","GOTS_pre_post",(IF($G1776="In-Conversion","GOTS_in_conversion",(IF($G1776="Sustainably Sourced","Sustainably_sourced",(IF($G1776="Recycled pre-consumer organic","GOTS_recycled_organic",""))))))))))))),IF($G1776="Organic","Organic",(IF($G1776="Responsible","Responsible",(IF($G1776="No Attribute (Conventional)","No_Attribute_Conventional",(IF($G1776="Recycled Pre/Post-Consumer","Recycled_Pre_Post_Consumer",(IF($G1776="In-Conversion","In_Conversion",(IF($G1776="Recycled Pre-Consumer","Recycled_Pre_Consumer",(IF($G1776="Recycled Post-Consumer","Recycled_Post_Consumer",(IF($G1776="Sustainably Sourced","Sustainably_sourced",(IF($G1776="Recycled pre-consumer organic","GOTS_recycled_organic","")))))))))))))))))),"")</f>
        <v/>
      </c>
      <c r="AE1776" t="e" cm="1">
        <f t="array" aca="1" ref="AE1776" ca="1">IF($I1776="",IF(INDIRECT("$F"&amp;$S1776)="","",IF(LEFT(INDIRECT("$F"&amp;$S1776),3)="GRS","GRS_RCS_RM",IF((LEFT(INDIRECT("$F"&amp;$S1776),3))="RCS","GRS_RCS_RM",IF(INDIRECT("$F"&amp;$S1776)="OCS (No Label)","OCS_Conversion_RM",IF(LEFT(INDIRECT("$F"&amp;$S1776),3)="OCS","OCS_RM",IF(RIGHT(INDIRECT("$F"&amp;$S1776),10)="conversion","GOTS_RM_conversion",IF((LEFT(INDIRECT("$F"&amp;$S1776),4))="GOTS","GOTS_RM","Responsible_RM"))))))),"DELETERM")</f>
        <v>#VALUE!</v>
      </c>
      <c r="AF1776" t="e" cm="1">
        <f t="array" aca="1" ref="AF1776" ca="1">IF($S1776="","",INDIRECT("$Z"&amp;$S1776))</f>
        <v>#VALUE!</v>
      </c>
      <c r="AG1776" t="str">
        <f t="shared" si="540"/>
        <v/>
      </c>
      <c r="AH1776" t="str" cm="1">
        <f t="array" aca="1" ref="AH1776" ca="1">IFERROR(INDIRECT("$ag"&amp;S1776),"")</f>
        <v/>
      </c>
      <c r="AI1776" t="e" cm="1">
        <f t="array" aca="1" ref="AI1776" ca="1">INDIRECT("O"&amp;S1776)</f>
        <v>#VALUE!</v>
      </c>
      <c r="AJ1776" t="str">
        <f t="shared" si="541"/>
        <v/>
      </c>
    </row>
    <row r="1777" spans="1:36" ht="16.5" customHeight="1">
      <c r="A1777" s="130"/>
      <c r="B1777" s="136"/>
      <c r="C1777" s="137"/>
      <c r="D1777" s="146"/>
      <c r="E1777" s="146"/>
      <c r="F1777" s="137"/>
      <c r="G1777" s="147"/>
      <c r="H1777" s="147"/>
      <c r="I1777" s="147"/>
      <c r="J1777" s="147"/>
      <c r="K1777" s="38"/>
      <c r="L1777" s="144"/>
      <c r="M1777" s="144"/>
      <c r="N1777" s="61"/>
      <c r="O1777" s="314"/>
      <c r="Q1777" t="str">
        <f t="shared" si="536"/>
        <v/>
      </c>
      <c r="S1777" t="e">
        <f t="shared" ca="1" si="545"/>
        <v>#VALUE!</v>
      </c>
      <c r="T1777" t="e">
        <f t="shared" ca="1" si="542"/>
        <v>#VALUE!</v>
      </c>
      <c r="U1777">
        <f t="shared" si="546"/>
        <v>1704</v>
      </c>
      <c r="V1777">
        <v>142.833333333345</v>
      </c>
      <c r="W1777">
        <f t="shared" si="549"/>
        <v>142</v>
      </c>
      <c r="X1777" t="str" cm="1">
        <f t="array" aca="1" ref="X1777" ca="1">IFERROR(INDEX('PC&amp;PD'!$A$1:$AS$19,ROW('PC&amp;PD'!$A$19),MATCH(INDIRECT(T1777),'PC&amp;PD'!$A$1:$AS$1,0)),"")</f>
        <v/>
      </c>
      <c r="AA1777" t="str">
        <f t="shared" si="537"/>
        <v/>
      </c>
      <c r="AB1777" t="str">
        <f t="shared" si="538"/>
        <v/>
      </c>
      <c r="AC1777" t="e">
        <f t="shared" ca="1" si="539"/>
        <v>#VALUE!</v>
      </c>
      <c r="AD1777" t="str" cm="1">
        <f t="array" aca="1" ref="AD1777" ca="1">IFERROR(IF((LEFT(INDIRECT("$F"&amp;$S1777),4))="GOTS",IF($G1777="Organic","GOTS_Organic_raw",(IF($G1777="Responsible","GOTS_Responsible",(IF($G1777="No Attribute (Conventional)","GOTS_conventional",(IF($G1777="Recycled Pre/Post-Consumer","GOTS_pre_post",(IF($G1777="In-Conversion","GOTS_in_conversion",(IF($G1777="Sustainably Sourced","Sustainably_sourced",(IF($G1777="Recycled pre-consumer organic","GOTS_recycled_organic",""))))))))))))),IF($G1777="Organic","Organic",(IF($G1777="Responsible","Responsible",(IF($G1777="No Attribute (Conventional)","No_Attribute_Conventional",(IF($G1777="Recycled Pre/Post-Consumer","Recycled_Pre_Post_Consumer",(IF($G1777="In-Conversion","In_Conversion",(IF($G1777="Recycled Pre-Consumer","Recycled_Pre_Consumer",(IF($G1777="Recycled Post-Consumer","Recycled_Post_Consumer",(IF($G1777="Sustainably Sourced","Sustainably_sourced",(IF($G1777="Recycled pre-consumer organic","GOTS_recycled_organic","")))))))))))))))))),"")</f>
        <v/>
      </c>
      <c r="AE1777" t="e" cm="1">
        <f t="array" aca="1" ref="AE1777" ca="1">IF($I1777="",IF(INDIRECT("$F"&amp;$S1777)="","",IF(LEFT(INDIRECT("$F"&amp;$S1777),3)="GRS","GRS_RCS_RM",IF((LEFT(INDIRECT("$F"&amp;$S1777),3))="RCS","GRS_RCS_RM",IF(INDIRECT("$F"&amp;$S1777)="OCS (No Label)","OCS_Conversion_RM",IF(LEFT(INDIRECT("$F"&amp;$S1777),3)="OCS","OCS_RM",IF(RIGHT(INDIRECT("$F"&amp;$S1777),10)="conversion","GOTS_RM_conversion",IF((LEFT(INDIRECT("$F"&amp;$S1777),4))="GOTS","GOTS_RM","Responsible_RM"))))))),"DELETERM")</f>
        <v>#VALUE!</v>
      </c>
      <c r="AF1777" t="e" cm="1">
        <f t="array" aca="1" ref="AF1777" ca="1">IF($S1777="","",INDIRECT("$Z"&amp;$S1777))</f>
        <v>#VALUE!</v>
      </c>
      <c r="AG1777" t="str">
        <f t="shared" si="540"/>
        <v/>
      </c>
      <c r="AH1777" t="str" cm="1">
        <f t="array" aca="1" ref="AH1777" ca="1">IFERROR(INDIRECT("$ag"&amp;S1777),"")</f>
        <v/>
      </c>
      <c r="AI1777" t="e" cm="1">
        <f t="array" aca="1" ref="AI1777" ca="1">INDIRECT("O"&amp;S1777)</f>
        <v>#VALUE!</v>
      </c>
      <c r="AJ1777" t="str">
        <f t="shared" si="541"/>
        <v/>
      </c>
    </row>
    <row r="1778" spans="1:36" ht="16.5" customHeight="1" thickBot="1">
      <c r="A1778" s="131"/>
      <c r="B1778" s="138"/>
      <c r="C1778" s="139"/>
      <c r="D1778" s="148"/>
      <c r="E1778" s="148"/>
      <c r="F1778" s="139"/>
      <c r="G1778" s="149"/>
      <c r="H1778" s="149"/>
      <c r="I1778" s="149"/>
      <c r="J1778" s="149"/>
      <c r="K1778" s="39"/>
      <c r="L1778" s="145"/>
      <c r="M1778" s="145"/>
      <c r="N1778" s="62"/>
      <c r="O1778" s="315"/>
      <c r="Q1778" t="str">
        <f t="shared" si="536"/>
        <v/>
      </c>
      <c r="S1778" t="e">
        <f t="shared" ca="1" si="545"/>
        <v>#VALUE!</v>
      </c>
      <c r="T1778" t="e">
        <f t="shared" ca="1" si="542"/>
        <v>#VALUE!</v>
      </c>
      <c r="U1778">
        <f t="shared" si="546"/>
        <v>1704</v>
      </c>
      <c r="V1778">
        <v>142.916666666678</v>
      </c>
      <c r="W1778">
        <f t="shared" si="549"/>
        <v>142</v>
      </c>
      <c r="X1778" t="str" cm="1">
        <f t="array" aca="1" ref="X1778" ca="1">IFERROR(INDEX('PC&amp;PD'!$A$1:$AS$19,ROW('PC&amp;PD'!$A$19),MATCH(INDIRECT(T1778),'PC&amp;PD'!$A$1:$AS$1,0)),"")</f>
        <v/>
      </c>
      <c r="AA1778" t="str">
        <f t="shared" si="537"/>
        <v/>
      </c>
      <c r="AB1778" t="str">
        <f t="shared" si="538"/>
        <v/>
      </c>
      <c r="AC1778" t="e">
        <f t="shared" ca="1" si="539"/>
        <v>#VALUE!</v>
      </c>
      <c r="AD1778" t="str" cm="1">
        <f t="array" aca="1" ref="AD1778" ca="1">IFERROR(IF((LEFT(INDIRECT("$F"&amp;$S1778),4))="GOTS",IF($G1778="Organic","GOTS_Organic_raw",(IF($G1778="Responsible","GOTS_Responsible",(IF($G1778="No Attribute (Conventional)","GOTS_conventional",(IF($G1778="Recycled Pre/Post-Consumer","GOTS_pre_post",(IF($G1778="In-Conversion","GOTS_in_conversion",(IF($G1778="Sustainably Sourced","Sustainably_sourced",(IF($G1778="Recycled pre-consumer organic","GOTS_recycled_organic",""))))))))))))),IF($G1778="Organic","Organic",(IF($G1778="Responsible","Responsible",(IF($G1778="No Attribute (Conventional)","No_Attribute_Conventional",(IF($G1778="Recycled Pre/Post-Consumer","Recycled_Pre_Post_Consumer",(IF($G1778="In-Conversion","In_Conversion",(IF($G1778="Recycled Pre-Consumer","Recycled_Pre_Consumer",(IF($G1778="Recycled Post-Consumer","Recycled_Post_Consumer",(IF($G1778="Sustainably Sourced","Sustainably_sourced",(IF($G1778="Recycled pre-consumer organic","GOTS_recycled_organic","")))))))))))))))))),"")</f>
        <v/>
      </c>
      <c r="AE1778" t="e" cm="1">
        <f t="array" aca="1" ref="AE1778" ca="1">IF($I1778="",IF(INDIRECT("$F"&amp;$S1778)="","",IF(LEFT(INDIRECT("$F"&amp;$S1778),3)="GRS","GRS_RCS_RM",IF((LEFT(INDIRECT("$F"&amp;$S1778),3))="RCS","GRS_RCS_RM",IF(INDIRECT("$F"&amp;$S1778)="OCS (No Label)","OCS_Conversion_RM",IF(LEFT(INDIRECT("$F"&amp;$S1778),3)="OCS","OCS_RM",IF(RIGHT(INDIRECT("$F"&amp;$S1778),10)="conversion","GOTS_RM_conversion",IF((LEFT(INDIRECT("$F"&amp;$S1778),4))="GOTS","GOTS_RM","Responsible_RM"))))))),"DELETERM")</f>
        <v>#VALUE!</v>
      </c>
      <c r="AF1778" t="e" cm="1">
        <f t="array" aca="1" ref="AF1778" ca="1">IF($S1778="","",INDIRECT("$Z"&amp;$S1778))</f>
        <v>#VALUE!</v>
      </c>
      <c r="AG1778" t="str">
        <f t="shared" si="540"/>
        <v/>
      </c>
      <c r="AH1778" t="str" cm="1">
        <f t="array" aca="1" ref="AH1778" ca="1">IFERROR(INDIRECT("$ag"&amp;S1778),"")</f>
        <v/>
      </c>
      <c r="AI1778" t="e" cm="1">
        <f t="array" aca="1" ref="AI1778" ca="1">INDIRECT("O"&amp;S1778)</f>
        <v>#VALUE!</v>
      </c>
      <c r="AJ1778" t="str">
        <f t="shared" si="541"/>
        <v/>
      </c>
    </row>
    <row r="1779" spans="1:36" ht="16.5" customHeight="1">
      <c r="A1779" s="128" t="str">
        <f>IF(B1779="","",COUNTA($B$63:$B1779))</f>
        <v/>
      </c>
      <c r="B1779" s="132"/>
      <c r="C1779" s="133"/>
      <c r="D1779" s="140"/>
      <c r="E1779" s="140"/>
      <c r="F1779" s="133"/>
      <c r="G1779" s="141"/>
      <c r="H1779" s="141"/>
      <c r="I1779" s="141"/>
      <c r="J1779" s="141"/>
      <c r="K1779" s="37"/>
      <c r="L1779" s="142" t="str">
        <f>IF(R1779="","",LEFT(R1779,LEN(R1779)-2))</f>
        <v/>
      </c>
      <c r="M1779" s="142"/>
      <c r="N1779" s="60"/>
      <c r="O1779" s="313"/>
      <c r="Q1779" t="str">
        <f t="shared" si="536"/>
        <v/>
      </c>
      <c r="R1779" t="str">
        <f t="shared" ref="R1779" si="554">CONCATENATE($Q1779,Q1780,Q1781,Q1782,Q1783,Q1784,$Q1785,$Q1786,$Q1787,$Q1788,$Q1789,$Q1790)</f>
        <v/>
      </c>
      <c r="S1779" t="e">
        <f t="shared" ca="1" si="545"/>
        <v>#VALUE!</v>
      </c>
      <c r="T1779" t="e">
        <f t="shared" ca="1" si="542"/>
        <v>#VALUE!</v>
      </c>
      <c r="U1779">
        <f t="shared" si="546"/>
        <v>1716</v>
      </c>
      <c r="V1779">
        <v>143.000000000011</v>
      </c>
      <c r="W1779">
        <f t="shared" si="549"/>
        <v>143</v>
      </c>
      <c r="X1779" t="str" cm="1">
        <f t="array" aca="1" ref="X1779" ca="1">IFERROR(INDEX('PC&amp;PD'!$A$1:$AS$19,ROW('PC&amp;PD'!$A$19),MATCH(INDIRECT(T1779),'PC&amp;PD'!$A$1:$AS$1,0)),"")</f>
        <v/>
      </c>
      <c r="Z1779" t="str">
        <f t="shared" ref="Z1779" si="555">IFERROR(IF($F1779="OCS 100","OCS (OCS 100)",IF($F1779="OCS Blended","OCS (OCS Blended)",IF($F1779="OCS (No Label)","OCS (No Label)",IF($F1779="RCS 100","RCS (RCS 100)",IF($F1779="RCS Blended","RCS (RCS Blended)",IF($F1779="GRS","GRS (GRS)",IF($F1779="GRS (No Label)", "GRS (No Label)",IF($F1779="RDS","RDS (RDS)",IF($F1779="RWS","RWS (RWS)",IF($F1779="RAS","RAS (RAS)",IF($F1779="RMS","RMS (RMS)",IF($F1779="GOTS Organic","GOTS (Organic)",IF($F1779="GOTS Made with organic","GOTS (Made with Organic)",IF($F1779="GOTS Organic - in conversion","GOTS (Organic - In Conversion)",IF($F1779="GOTS Made with organic - in conversion","GOTS (Made with Organic - In Conversion)",""))))))))))))))),"")</f>
        <v/>
      </c>
      <c r="AA1779" t="str">
        <f t="shared" si="537"/>
        <v/>
      </c>
      <c r="AB1779" t="str">
        <f t="shared" si="538"/>
        <v/>
      </c>
      <c r="AC1779" t="e">
        <f t="shared" ca="1" si="539"/>
        <v>#VALUE!</v>
      </c>
      <c r="AD1779" t="str" cm="1">
        <f t="array" aca="1" ref="AD1779" ca="1">IFERROR(IF((LEFT(INDIRECT("$F"&amp;$S1779),4))="GOTS",IF($G1779="Organic","GOTS_Organic_raw",(IF($G1779="Responsible","GOTS_Responsible",(IF($G1779="No Attribute (Conventional)","GOTS_conventional",(IF($G1779="Recycled Pre/Post-Consumer","GOTS_pre_post",(IF($G1779="In-Conversion","GOTS_in_conversion",(IF($G1779="Sustainably Sourced","Sustainably_sourced",(IF($G1779="Recycled pre-consumer organic","GOTS_recycled_organic",""))))))))))))),IF($G1779="Organic","Organic",(IF($G1779="Responsible","Responsible",(IF($G1779="No Attribute (Conventional)","No_Attribute_Conventional",(IF($G1779="Recycled Pre/Post-Consumer","Recycled_Pre_Post_Consumer",(IF($G1779="In-Conversion","In_Conversion",(IF($G1779="Recycled Pre-Consumer","Recycled_Pre_Consumer",(IF($G1779="Recycled Post-Consumer","Recycled_Post_Consumer",(IF($G1779="Sustainably Sourced","Sustainably_sourced",(IF($G1779="Recycled pre-consumer organic","GOTS_recycled_organic","")))))))))))))))))),"")</f>
        <v/>
      </c>
      <c r="AE1779" t="e" cm="1">
        <f t="array" aca="1" ref="AE1779" ca="1">IF($I1779="",IF(INDIRECT("$F"&amp;$S1779)="","",IF(LEFT(INDIRECT("$F"&amp;$S1779),3)="GRS","GRS_RCS_RM",IF((LEFT(INDIRECT("$F"&amp;$S1779),3))="RCS","GRS_RCS_RM",IF(INDIRECT("$F"&amp;$S1779)="OCS (No Label)","OCS_Conversion_RM",IF(LEFT(INDIRECT("$F"&amp;$S1779),3)="OCS","OCS_RM",IF(RIGHT(INDIRECT("$F"&amp;$S1779),10)="conversion","GOTS_RM_conversion",IF((LEFT(INDIRECT("$F"&amp;$S1779),4))="GOTS","GOTS_RM","Responsible_RM"))))))),"DELETERM")</f>
        <v>#VALUE!</v>
      </c>
      <c r="AF1779" t="e" cm="1">
        <f t="array" aca="1" ref="AF1779" ca="1">IF($S1779="","",INDIRECT("$Z"&amp;$S1779))</f>
        <v>#VALUE!</v>
      </c>
      <c r="AG1779" t="str">
        <f t="shared" si="540"/>
        <v/>
      </c>
      <c r="AH1779" t="str" cm="1">
        <f t="array" aca="1" ref="AH1779" ca="1">IFERROR(INDIRECT("$ag"&amp;S1779),"")</f>
        <v/>
      </c>
      <c r="AI1779" t="e" cm="1">
        <f t="array" aca="1" ref="AI1779" ca="1">INDIRECT("O"&amp;S1779)</f>
        <v>#VALUE!</v>
      </c>
      <c r="AJ1779" t="str">
        <f t="shared" si="541"/>
        <v/>
      </c>
    </row>
    <row r="1780" spans="1:36" ht="16.5" customHeight="1">
      <c r="A1780" s="129"/>
      <c r="B1780" s="134"/>
      <c r="C1780" s="135"/>
      <c r="D1780" s="146"/>
      <c r="E1780" s="146"/>
      <c r="F1780" s="135"/>
      <c r="G1780" s="147"/>
      <c r="H1780" s="147"/>
      <c r="I1780" s="147"/>
      <c r="J1780" s="147"/>
      <c r="K1780" s="38"/>
      <c r="L1780" s="143"/>
      <c r="M1780" s="143"/>
      <c r="N1780" s="61"/>
      <c r="O1780" s="314"/>
      <c r="Q1780" t="str">
        <f t="shared" si="536"/>
        <v/>
      </c>
      <c r="S1780" t="e">
        <f t="shared" ca="1" si="545"/>
        <v>#VALUE!</v>
      </c>
      <c r="T1780" t="e">
        <f t="shared" ca="1" si="542"/>
        <v>#VALUE!</v>
      </c>
      <c r="U1780">
        <f t="shared" si="546"/>
        <v>1716</v>
      </c>
      <c r="V1780">
        <v>143.083333333345</v>
      </c>
      <c r="W1780">
        <f t="shared" si="549"/>
        <v>143</v>
      </c>
      <c r="X1780" t="str" cm="1">
        <f t="array" aca="1" ref="X1780" ca="1">IFERROR(INDEX('PC&amp;PD'!$A$1:$AS$19,ROW('PC&amp;PD'!$A$19),MATCH(INDIRECT(T1780),'PC&amp;PD'!$A$1:$AS$1,0)),"")</f>
        <v/>
      </c>
      <c r="AA1780" t="str">
        <f t="shared" si="537"/>
        <v/>
      </c>
      <c r="AB1780" t="str">
        <f t="shared" si="538"/>
        <v/>
      </c>
      <c r="AC1780" t="e">
        <f t="shared" ca="1" si="539"/>
        <v>#VALUE!</v>
      </c>
      <c r="AD1780" t="str" cm="1">
        <f t="array" aca="1" ref="AD1780" ca="1">IFERROR(IF((LEFT(INDIRECT("$F"&amp;$S1780),4))="GOTS",IF($G1780="Organic","GOTS_Organic_raw",(IF($G1780="Responsible","GOTS_Responsible",(IF($G1780="No Attribute (Conventional)","GOTS_conventional",(IF($G1780="Recycled Pre/Post-Consumer","GOTS_pre_post",(IF($G1780="In-Conversion","GOTS_in_conversion",(IF($G1780="Sustainably Sourced","Sustainably_sourced",(IF($G1780="Recycled pre-consumer organic","GOTS_recycled_organic",""))))))))))))),IF($G1780="Organic","Organic",(IF($G1780="Responsible","Responsible",(IF($G1780="No Attribute (Conventional)","No_Attribute_Conventional",(IF($G1780="Recycled Pre/Post-Consumer","Recycled_Pre_Post_Consumer",(IF($G1780="In-Conversion","In_Conversion",(IF($G1780="Recycled Pre-Consumer","Recycled_Pre_Consumer",(IF($G1780="Recycled Post-Consumer","Recycled_Post_Consumer",(IF($G1780="Sustainably Sourced","Sustainably_sourced",(IF($G1780="Recycled pre-consumer organic","GOTS_recycled_organic","")))))))))))))))))),"")</f>
        <v/>
      </c>
      <c r="AE1780" t="e" cm="1">
        <f t="array" aca="1" ref="AE1780" ca="1">IF($I1780="",IF(INDIRECT("$F"&amp;$S1780)="","",IF(LEFT(INDIRECT("$F"&amp;$S1780),3)="GRS","GRS_RCS_RM",IF((LEFT(INDIRECT("$F"&amp;$S1780),3))="RCS","GRS_RCS_RM",IF(INDIRECT("$F"&amp;$S1780)="OCS (No Label)","OCS_Conversion_RM",IF(LEFT(INDIRECT("$F"&amp;$S1780),3)="OCS","OCS_RM",IF(RIGHT(INDIRECT("$F"&amp;$S1780),10)="conversion","GOTS_RM_conversion",IF((LEFT(INDIRECT("$F"&amp;$S1780),4))="GOTS","GOTS_RM","Responsible_RM"))))))),"DELETERM")</f>
        <v>#VALUE!</v>
      </c>
      <c r="AF1780" t="e" cm="1">
        <f t="array" aca="1" ref="AF1780" ca="1">IF($S1780="","",INDIRECT("$Z"&amp;$S1780))</f>
        <v>#VALUE!</v>
      </c>
      <c r="AG1780" t="str">
        <f t="shared" si="540"/>
        <v/>
      </c>
      <c r="AH1780" t="str" cm="1">
        <f t="array" aca="1" ref="AH1780" ca="1">IFERROR(INDIRECT("$ag"&amp;S1780),"")</f>
        <v/>
      </c>
      <c r="AI1780" t="e" cm="1">
        <f t="array" aca="1" ref="AI1780" ca="1">INDIRECT("O"&amp;S1780)</f>
        <v>#VALUE!</v>
      </c>
      <c r="AJ1780" t="str">
        <f t="shared" si="541"/>
        <v/>
      </c>
    </row>
    <row r="1781" spans="1:36" ht="16.5" customHeight="1">
      <c r="A1781" s="129"/>
      <c r="B1781" s="134"/>
      <c r="C1781" s="135"/>
      <c r="D1781" s="146"/>
      <c r="E1781" s="146"/>
      <c r="F1781" s="135"/>
      <c r="G1781" s="147"/>
      <c r="H1781" s="147"/>
      <c r="I1781" s="147"/>
      <c r="J1781" s="147"/>
      <c r="K1781" s="38"/>
      <c r="L1781" s="143"/>
      <c r="M1781" s="143"/>
      <c r="N1781" s="61"/>
      <c r="O1781" s="314"/>
      <c r="Q1781" t="str">
        <f t="shared" si="536"/>
        <v/>
      </c>
      <c r="S1781" t="e">
        <f t="shared" ca="1" si="545"/>
        <v>#VALUE!</v>
      </c>
      <c r="T1781" t="e">
        <f t="shared" ca="1" si="542"/>
        <v>#VALUE!</v>
      </c>
      <c r="U1781">
        <f t="shared" si="546"/>
        <v>1716</v>
      </c>
      <c r="V1781">
        <v>143.166666666678</v>
      </c>
      <c r="W1781">
        <f t="shared" si="549"/>
        <v>143</v>
      </c>
      <c r="X1781" t="str" cm="1">
        <f t="array" aca="1" ref="X1781" ca="1">IFERROR(INDEX('PC&amp;PD'!$A$1:$AS$19,ROW('PC&amp;PD'!$A$19),MATCH(INDIRECT(T1781),'PC&amp;PD'!$A$1:$AS$1,0)),"")</f>
        <v/>
      </c>
      <c r="AA1781" t="str">
        <f t="shared" si="537"/>
        <v/>
      </c>
      <c r="AB1781" t="str">
        <f t="shared" si="538"/>
        <v/>
      </c>
      <c r="AC1781" t="e">
        <f t="shared" ca="1" si="539"/>
        <v>#VALUE!</v>
      </c>
      <c r="AD1781" t="str" cm="1">
        <f t="array" aca="1" ref="AD1781" ca="1">IFERROR(IF((LEFT(INDIRECT("$F"&amp;$S1781),4))="GOTS",IF($G1781="Organic","GOTS_Organic_raw",(IF($G1781="Responsible","GOTS_Responsible",(IF($G1781="No Attribute (Conventional)","GOTS_conventional",(IF($G1781="Recycled Pre/Post-Consumer","GOTS_pre_post",(IF($G1781="In-Conversion","GOTS_in_conversion",(IF($G1781="Sustainably Sourced","Sustainably_sourced",(IF($G1781="Recycled pre-consumer organic","GOTS_recycled_organic",""))))))))))))),IF($G1781="Organic","Organic",(IF($G1781="Responsible","Responsible",(IF($G1781="No Attribute (Conventional)","No_Attribute_Conventional",(IF($G1781="Recycled Pre/Post-Consumer","Recycled_Pre_Post_Consumer",(IF($G1781="In-Conversion","In_Conversion",(IF($G1781="Recycled Pre-Consumer","Recycled_Pre_Consumer",(IF($G1781="Recycled Post-Consumer","Recycled_Post_Consumer",(IF($G1781="Sustainably Sourced","Sustainably_sourced",(IF($G1781="Recycled pre-consumer organic","GOTS_recycled_organic","")))))))))))))))))),"")</f>
        <v/>
      </c>
      <c r="AE1781" t="e" cm="1">
        <f t="array" aca="1" ref="AE1781" ca="1">IF($I1781="",IF(INDIRECT("$F"&amp;$S1781)="","",IF(LEFT(INDIRECT("$F"&amp;$S1781),3)="GRS","GRS_RCS_RM",IF((LEFT(INDIRECT("$F"&amp;$S1781),3))="RCS","GRS_RCS_RM",IF(INDIRECT("$F"&amp;$S1781)="OCS (No Label)","OCS_Conversion_RM",IF(LEFT(INDIRECT("$F"&amp;$S1781),3)="OCS","OCS_RM",IF(RIGHT(INDIRECT("$F"&amp;$S1781),10)="conversion","GOTS_RM_conversion",IF((LEFT(INDIRECT("$F"&amp;$S1781),4))="GOTS","GOTS_RM","Responsible_RM"))))))),"DELETERM")</f>
        <v>#VALUE!</v>
      </c>
      <c r="AF1781" t="e" cm="1">
        <f t="array" aca="1" ref="AF1781" ca="1">IF($S1781="","",INDIRECT("$Z"&amp;$S1781))</f>
        <v>#VALUE!</v>
      </c>
      <c r="AG1781" t="str">
        <f t="shared" si="540"/>
        <v/>
      </c>
      <c r="AH1781" t="str" cm="1">
        <f t="array" aca="1" ref="AH1781" ca="1">IFERROR(INDIRECT("$ag"&amp;S1781),"")</f>
        <v/>
      </c>
      <c r="AI1781" t="e" cm="1">
        <f t="array" aca="1" ref="AI1781" ca="1">INDIRECT("O"&amp;S1781)</f>
        <v>#VALUE!</v>
      </c>
      <c r="AJ1781" t="str">
        <f t="shared" si="541"/>
        <v/>
      </c>
    </row>
    <row r="1782" spans="1:36" ht="16.5" customHeight="1">
      <c r="A1782" s="129"/>
      <c r="B1782" s="134"/>
      <c r="C1782" s="135"/>
      <c r="D1782" s="146"/>
      <c r="E1782" s="146"/>
      <c r="F1782" s="135"/>
      <c r="G1782" s="147"/>
      <c r="H1782" s="147"/>
      <c r="I1782" s="147"/>
      <c r="J1782" s="147"/>
      <c r="K1782" s="38"/>
      <c r="L1782" s="143"/>
      <c r="M1782" s="143"/>
      <c r="N1782" s="61"/>
      <c r="O1782" s="314"/>
      <c r="Q1782" t="str">
        <f t="shared" si="536"/>
        <v/>
      </c>
      <c r="S1782" t="e">
        <f t="shared" ca="1" si="545"/>
        <v>#VALUE!</v>
      </c>
      <c r="T1782" t="e">
        <f t="shared" ca="1" si="542"/>
        <v>#VALUE!</v>
      </c>
      <c r="U1782">
        <f t="shared" si="546"/>
        <v>1716</v>
      </c>
      <c r="V1782">
        <v>143.250000000011</v>
      </c>
      <c r="W1782">
        <f t="shared" si="549"/>
        <v>143</v>
      </c>
      <c r="X1782" t="str" cm="1">
        <f t="array" aca="1" ref="X1782" ca="1">IFERROR(INDEX('PC&amp;PD'!$A$1:$AS$19,ROW('PC&amp;PD'!$A$19),MATCH(INDIRECT(T1782),'PC&amp;PD'!$A$1:$AS$1,0)),"")</f>
        <v/>
      </c>
      <c r="AA1782" t="str">
        <f t="shared" si="537"/>
        <v/>
      </c>
      <c r="AB1782" t="str">
        <f t="shared" si="538"/>
        <v/>
      </c>
      <c r="AC1782" t="e">
        <f t="shared" ca="1" si="539"/>
        <v>#VALUE!</v>
      </c>
      <c r="AD1782" t="str" cm="1">
        <f t="array" aca="1" ref="AD1782" ca="1">IFERROR(IF((LEFT(INDIRECT("$F"&amp;$S1782),4))="GOTS",IF($G1782="Organic","GOTS_Organic_raw",(IF($G1782="Responsible","GOTS_Responsible",(IF($G1782="No Attribute (Conventional)","GOTS_conventional",(IF($G1782="Recycled Pre/Post-Consumer","GOTS_pre_post",(IF($G1782="In-Conversion","GOTS_in_conversion",(IF($G1782="Sustainably Sourced","Sustainably_sourced",(IF($G1782="Recycled pre-consumer organic","GOTS_recycled_organic",""))))))))))))),IF($G1782="Organic","Organic",(IF($G1782="Responsible","Responsible",(IF($G1782="No Attribute (Conventional)","No_Attribute_Conventional",(IF($G1782="Recycled Pre/Post-Consumer","Recycled_Pre_Post_Consumer",(IF($G1782="In-Conversion","In_Conversion",(IF($G1782="Recycled Pre-Consumer","Recycled_Pre_Consumer",(IF($G1782="Recycled Post-Consumer","Recycled_Post_Consumer",(IF($G1782="Sustainably Sourced","Sustainably_sourced",(IF($G1782="Recycled pre-consumer organic","GOTS_recycled_organic","")))))))))))))))))),"")</f>
        <v/>
      </c>
      <c r="AE1782" t="e" cm="1">
        <f t="array" aca="1" ref="AE1782" ca="1">IF($I1782="",IF(INDIRECT("$F"&amp;$S1782)="","",IF(LEFT(INDIRECT("$F"&amp;$S1782),3)="GRS","GRS_RCS_RM",IF((LEFT(INDIRECT("$F"&amp;$S1782),3))="RCS","GRS_RCS_RM",IF(INDIRECT("$F"&amp;$S1782)="OCS (No Label)","OCS_Conversion_RM",IF(LEFT(INDIRECT("$F"&amp;$S1782),3)="OCS","OCS_RM",IF(RIGHT(INDIRECT("$F"&amp;$S1782),10)="conversion","GOTS_RM_conversion",IF((LEFT(INDIRECT("$F"&amp;$S1782),4))="GOTS","GOTS_RM","Responsible_RM"))))))),"DELETERM")</f>
        <v>#VALUE!</v>
      </c>
      <c r="AF1782" t="e" cm="1">
        <f t="array" aca="1" ref="AF1782" ca="1">IF($S1782="","",INDIRECT("$Z"&amp;$S1782))</f>
        <v>#VALUE!</v>
      </c>
      <c r="AG1782" t="str">
        <f t="shared" si="540"/>
        <v/>
      </c>
      <c r="AH1782" t="str" cm="1">
        <f t="array" aca="1" ref="AH1782" ca="1">IFERROR(INDIRECT("$ag"&amp;S1782),"")</f>
        <v/>
      </c>
      <c r="AI1782" t="e" cm="1">
        <f t="array" aca="1" ref="AI1782" ca="1">INDIRECT("O"&amp;S1782)</f>
        <v>#VALUE!</v>
      </c>
      <c r="AJ1782" t="str">
        <f t="shared" si="541"/>
        <v/>
      </c>
    </row>
    <row r="1783" spans="1:36" ht="16.5" customHeight="1">
      <c r="A1783" s="129"/>
      <c r="B1783" s="134"/>
      <c r="C1783" s="135"/>
      <c r="D1783" s="146"/>
      <c r="E1783" s="146"/>
      <c r="F1783" s="135"/>
      <c r="G1783" s="147"/>
      <c r="H1783" s="147"/>
      <c r="I1783" s="147"/>
      <c r="J1783" s="147"/>
      <c r="K1783" s="38"/>
      <c r="L1783" s="143"/>
      <c r="M1783" s="143"/>
      <c r="N1783" s="61"/>
      <c r="O1783" s="314"/>
      <c r="Q1783" t="str">
        <f t="shared" si="536"/>
        <v/>
      </c>
      <c r="S1783" t="e">
        <f t="shared" ca="1" si="545"/>
        <v>#VALUE!</v>
      </c>
      <c r="T1783" t="e">
        <f t="shared" ca="1" si="542"/>
        <v>#VALUE!</v>
      </c>
      <c r="U1783">
        <f t="shared" si="546"/>
        <v>1716</v>
      </c>
      <c r="V1783">
        <v>143.333333333345</v>
      </c>
      <c r="W1783">
        <f t="shared" si="549"/>
        <v>143</v>
      </c>
      <c r="X1783" t="str" cm="1">
        <f t="array" aca="1" ref="X1783" ca="1">IFERROR(INDEX('PC&amp;PD'!$A$1:$AS$19,ROW('PC&amp;PD'!$A$19),MATCH(INDIRECT(T1783),'PC&amp;PD'!$A$1:$AS$1,0)),"")</f>
        <v/>
      </c>
      <c r="AA1783" t="str">
        <f t="shared" si="537"/>
        <v/>
      </c>
      <c r="AB1783" t="str">
        <f t="shared" si="538"/>
        <v/>
      </c>
      <c r="AC1783" t="e">
        <f t="shared" ca="1" si="539"/>
        <v>#VALUE!</v>
      </c>
      <c r="AD1783" t="str" cm="1">
        <f t="array" aca="1" ref="AD1783" ca="1">IFERROR(IF((LEFT(INDIRECT("$F"&amp;$S1783),4))="GOTS",IF($G1783="Organic","GOTS_Organic_raw",(IF($G1783="Responsible","GOTS_Responsible",(IF($G1783="No Attribute (Conventional)","GOTS_conventional",(IF($G1783="Recycled Pre/Post-Consumer","GOTS_pre_post",(IF($G1783="In-Conversion","GOTS_in_conversion",(IF($G1783="Sustainably Sourced","Sustainably_sourced",(IF($G1783="Recycled pre-consumer organic","GOTS_recycled_organic",""))))))))))))),IF($G1783="Organic","Organic",(IF($G1783="Responsible","Responsible",(IF($G1783="No Attribute (Conventional)","No_Attribute_Conventional",(IF($G1783="Recycled Pre/Post-Consumer","Recycled_Pre_Post_Consumer",(IF($G1783="In-Conversion","In_Conversion",(IF($G1783="Recycled Pre-Consumer","Recycled_Pre_Consumer",(IF($G1783="Recycled Post-Consumer","Recycled_Post_Consumer",(IF($G1783="Sustainably Sourced","Sustainably_sourced",(IF($G1783="Recycled pre-consumer organic","GOTS_recycled_organic","")))))))))))))))))),"")</f>
        <v/>
      </c>
      <c r="AE1783" t="e" cm="1">
        <f t="array" aca="1" ref="AE1783" ca="1">IF($I1783="",IF(INDIRECT("$F"&amp;$S1783)="","",IF(LEFT(INDIRECT("$F"&amp;$S1783),3)="GRS","GRS_RCS_RM",IF((LEFT(INDIRECT("$F"&amp;$S1783),3))="RCS","GRS_RCS_RM",IF(INDIRECT("$F"&amp;$S1783)="OCS (No Label)","OCS_Conversion_RM",IF(LEFT(INDIRECT("$F"&amp;$S1783),3)="OCS","OCS_RM",IF(RIGHT(INDIRECT("$F"&amp;$S1783),10)="conversion","GOTS_RM_conversion",IF((LEFT(INDIRECT("$F"&amp;$S1783),4))="GOTS","GOTS_RM","Responsible_RM"))))))),"DELETERM")</f>
        <v>#VALUE!</v>
      </c>
      <c r="AF1783" t="e" cm="1">
        <f t="array" aca="1" ref="AF1783" ca="1">IF($S1783="","",INDIRECT("$Z"&amp;$S1783))</f>
        <v>#VALUE!</v>
      </c>
      <c r="AG1783" t="str">
        <f t="shared" si="540"/>
        <v/>
      </c>
      <c r="AH1783" t="str" cm="1">
        <f t="array" aca="1" ref="AH1783" ca="1">IFERROR(INDIRECT("$ag"&amp;S1783),"")</f>
        <v/>
      </c>
      <c r="AI1783" t="e" cm="1">
        <f t="array" aca="1" ref="AI1783" ca="1">INDIRECT("O"&amp;S1783)</f>
        <v>#VALUE!</v>
      </c>
      <c r="AJ1783" t="str">
        <f t="shared" si="541"/>
        <v/>
      </c>
    </row>
    <row r="1784" spans="1:36" ht="16.5" customHeight="1">
      <c r="A1784" s="129"/>
      <c r="B1784" s="134"/>
      <c r="C1784" s="135"/>
      <c r="D1784" s="146"/>
      <c r="E1784" s="146"/>
      <c r="F1784" s="135"/>
      <c r="G1784" s="147"/>
      <c r="H1784" s="147"/>
      <c r="I1784" s="147"/>
      <c r="J1784" s="147"/>
      <c r="K1784" s="38"/>
      <c r="L1784" s="143"/>
      <c r="M1784" s="143"/>
      <c r="N1784" s="61"/>
      <c r="O1784" s="314"/>
      <c r="Q1784" t="str">
        <f t="shared" si="536"/>
        <v/>
      </c>
      <c r="S1784" t="e">
        <f t="shared" ca="1" si="545"/>
        <v>#VALUE!</v>
      </c>
      <c r="T1784" t="e">
        <f t="shared" ca="1" si="542"/>
        <v>#VALUE!</v>
      </c>
      <c r="U1784">
        <f t="shared" si="546"/>
        <v>1716</v>
      </c>
      <c r="V1784">
        <v>143.416666666678</v>
      </c>
      <c r="W1784">
        <f t="shared" si="549"/>
        <v>143</v>
      </c>
      <c r="X1784" t="str" cm="1">
        <f t="array" aca="1" ref="X1784" ca="1">IFERROR(INDEX('PC&amp;PD'!$A$1:$AS$19,ROW('PC&amp;PD'!$A$19),MATCH(INDIRECT(T1784),'PC&amp;PD'!$A$1:$AS$1,0)),"")</f>
        <v/>
      </c>
      <c r="AA1784" t="str">
        <f t="shared" si="537"/>
        <v/>
      </c>
      <c r="AB1784" t="str">
        <f t="shared" si="538"/>
        <v/>
      </c>
      <c r="AC1784" t="e">
        <f t="shared" ca="1" si="539"/>
        <v>#VALUE!</v>
      </c>
      <c r="AD1784" t="str" cm="1">
        <f t="array" aca="1" ref="AD1784" ca="1">IFERROR(IF((LEFT(INDIRECT("$F"&amp;$S1784),4))="GOTS",IF($G1784="Organic","GOTS_Organic_raw",(IF($G1784="Responsible","GOTS_Responsible",(IF($G1784="No Attribute (Conventional)","GOTS_conventional",(IF($G1784="Recycled Pre/Post-Consumer","GOTS_pre_post",(IF($G1784="In-Conversion","GOTS_in_conversion",(IF($G1784="Sustainably Sourced","Sustainably_sourced",(IF($G1784="Recycled pre-consumer organic","GOTS_recycled_organic",""))))))))))))),IF($G1784="Organic","Organic",(IF($G1784="Responsible","Responsible",(IF($G1784="No Attribute (Conventional)","No_Attribute_Conventional",(IF($G1784="Recycled Pre/Post-Consumer","Recycled_Pre_Post_Consumer",(IF($G1784="In-Conversion","In_Conversion",(IF($G1784="Recycled Pre-Consumer","Recycled_Pre_Consumer",(IF($G1784="Recycled Post-Consumer","Recycled_Post_Consumer",(IF($G1784="Sustainably Sourced","Sustainably_sourced",(IF($G1784="Recycled pre-consumer organic","GOTS_recycled_organic","")))))))))))))))))),"")</f>
        <v/>
      </c>
      <c r="AE1784" t="e" cm="1">
        <f t="array" aca="1" ref="AE1784" ca="1">IF($I1784="",IF(INDIRECT("$F"&amp;$S1784)="","",IF(LEFT(INDIRECT("$F"&amp;$S1784),3)="GRS","GRS_RCS_RM",IF((LEFT(INDIRECT("$F"&amp;$S1784),3))="RCS","GRS_RCS_RM",IF(INDIRECT("$F"&amp;$S1784)="OCS (No Label)","OCS_Conversion_RM",IF(LEFT(INDIRECT("$F"&amp;$S1784),3)="OCS","OCS_RM",IF(RIGHT(INDIRECT("$F"&amp;$S1784),10)="conversion","GOTS_RM_conversion",IF((LEFT(INDIRECT("$F"&amp;$S1784),4))="GOTS","GOTS_RM","Responsible_RM"))))))),"DELETERM")</f>
        <v>#VALUE!</v>
      </c>
      <c r="AF1784" t="e" cm="1">
        <f t="array" aca="1" ref="AF1784" ca="1">IF($S1784="","",INDIRECT("$Z"&amp;$S1784))</f>
        <v>#VALUE!</v>
      </c>
      <c r="AG1784" t="str">
        <f t="shared" si="540"/>
        <v/>
      </c>
      <c r="AH1784" t="str" cm="1">
        <f t="array" aca="1" ref="AH1784" ca="1">IFERROR(INDIRECT("$ag"&amp;S1784),"")</f>
        <v/>
      </c>
      <c r="AI1784" t="e" cm="1">
        <f t="array" aca="1" ref="AI1784" ca="1">INDIRECT("O"&amp;S1784)</f>
        <v>#VALUE!</v>
      </c>
      <c r="AJ1784" t="str">
        <f t="shared" si="541"/>
        <v/>
      </c>
    </row>
    <row r="1785" spans="1:36" ht="16.5" customHeight="1">
      <c r="A1785" s="130"/>
      <c r="B1785" s="136"/>
      <c r="C1785" s="137"/>
      <c r="D1785" s="146"/>
      <c r="E1785" s="146"/>
      <c r="F1785" s="137"/>
      <c r="G1785" s="147"/>
      <c r="H1785" s="147"/>
      <c r="I1785" s="147"/>
      <c r="J1785" s="147"/>
      <c r="K1785" s="38"/>
      <c r="L1785" s="144"/>
      <c r="M1785" s="144"/>
      <c r="N1785" s="61"/>
      <c r="O1785" s="314"/>
      <c r="Q1785" t="str">
        <f t="shared" si="536"/>
        <v/>
      </c>
      <c r="S1785" t="e">
        <f t="shared" ca="1" si="545"/>
        <v>#VALUE!</v>
      </c>
      <c r="T1785" t="e">
        <f t="shared" ca="1" si="542"/>
        <v>#VALUE!</v>
      </c>
      <c r="U1785">
        <f t="shared" si="546"/>
        <v>1716</v>
      </c>
      <c r="V1785">
        <v>143.500000000011</v>
      </c>
      <c r="W1785">
        <f t="shared" si="549"/>
        <v>143</v>
      </c>
      <c r="X1785" t="str" cm="1">
        <f t="array" aca="1" ref="X1785" ca="1">IFERROR(INDEX('PC&amp;PD'!$A$1:$AS$19,ROW('PC&amp;PD'!$A$19),MATCH(INDIRECT(T1785),'PC&amp;PD'!$A$1:$AS$1,0)),"")</f>
        <v/>
      </c>
      <c r="AA1785" t="str">
        <f t="shared" si="537"/>
        <v/>
      </c>
      <c r="AB1785" t="str">
        <f t="shared" si="538"/>
        <v/>
      </c>
      <c r="AC1785" t="e">
        <f t="shared" ca="1" si="539"/>
        <v>#VALUE!</v>
      </c>
      <c r="AD1785" t="str" cm="1">
        <f t="array" aca="1" ref="AD1785" ca="1">IFERROR(IF((LEFT(INDIRECT("$F"&amp;$S1785),4))="GOTS",IF($G1785="Organic","GOTS_Organic_raw",(IF($G1785="Responsible","GOTS_Responsible",(IF($G1785="No Attribute (Conventional)","GOTS_conventional",(IF($G1785="Recycled Pre/Post-Consumer","GOTS_pre_post",(IF($G1785="In-Conversion","GOTS_in_conversion",(IF($G1785="Sustainably Sourced","Sustainably_sourced",(IF($G1785="Recycled pre-consumer organic","GOTS_recycled_organic",""))))))))))))),IF($G1785="Organic","Organic",(IF($G1785="Responsible","Responsible",(IF($G1785="No Attribute (Conventional)","No_Attribute_Conventional",(IF($G1785="Recycled Pre/Post-Consumer","Recycled_Pre_Post_Consumer",(IF($G1785="In-Conversion","In_Conversion",(IF($G1785="Recycled Pre-Consumer","Recycled_Pre_Consumer",(IF($G1785="Recycled Post-Consumer","Recycled_Post_Consumer",(IF($G1785="Sustainably Sourced","Sustainably_sourced",(IF($G1785="Recycled pre-consumer organic","GOTS_recycled_organic","")))))))))))))))))),"")</f>
        <v/>
      </c>
      <c r="AE1785" t="e" cm="1">
        <f t="array" aca="1" ref="AE1785" ca="1">IF($I1785="",IF(INDIRECT("$F"&amp;$S1785)="","",IF(LEFT(INDIRECT("$F"&amp;$S1785),3)="GRS","GRS_RCS_RM",IF((LEFT(INDIRECT("$F"&amp;$S1785),3))="RCS","GRS_RCS_RM",IF(INDIRECT("$F"&amp;$S1785)="OCS (No Label)","OCS_Conversion_RM",IF(LEFT(INDIRECT("$F"&amp;$S1785),3)="OCS","OCS_RM",IF(RIGHT(INDIRECT("$F"&amp;$S1785),10)="conversion","GOTS_RM_conversion",IF((LEFT(INDIRECT("$F"&amp;$S1785),4))="GOTS","GOTS_RM","Responsible_RM"))))))),"DELETERM")</f>
        <v>#VALUE!</v>
      </c>
      <c r="AF1785" t="e" cm="1">
        <f t="array" aca="1" ref="AF1785" ca="1">IF($S1785="","",INDIRECT("$Z"&amp;$S1785))</f>
        <v>#VALUE!</v>
      </c>
      <c r="AG1785" t="str">
        <f t="shared" si="540"/>
        <v/>
      </c>
      <c r="AH1785" t="str" cm="1">
        <f t="array" aca="1" ref="AH1785" ca="1">IFERROR(INDIRECT("$ag"&amp;S1785),"")</f>
        <v/>
      </c>
      <c r="AI1785" t="e" cm="1">
        <f t="array" aca="1" ref="AI1785" ca="1">INDIRECT("O"&amp;S1785)</f>
        <v>#VALUE!</v>
      </c>
      <c r="AJ1785" t="str">
        <f t="shared" si="541"/>
        <v/>
      </c>
    </row>
    <row r="1786" spans="1:36" ht="16.5" customHeight="1">
      <c r="A1786" s="130"/>
      <c r="B1786" s="136"/>
      <c r="C1786" s="137"/>
      <c r="D1786" s="146"/>
      <c r="E1786" s="146"/>
      <c r="F1786" s="137"/>
      <c r="G1786" s="147"/>
      <c r="H1786" s="147"/>
      <c r="I1786" s="147"/>
      <c r="J1786" s="147"/>
      <c r="K1786" s="38"/>
      <c r="L1786" s="144"/>
      <c r="M1786" s="144"/>
      <c r="N1786" s="61"/>
      <c r="O1786" s="314"/>
      <c r="Q1786" t="str">
        <f t="shared" si="536"/>
        <v/>
      </c>
      <c r="S1786" t="e">
        <f t="shared" ca="1" si="545"/>
        <v>#VALUE!</v>
      </c>
      <c r="T1786" t="e">
        <f t="shared" ca="1" si="542"/>
        <v>#VALUE!</v>
      </c>
      <c r="U1786">
        <f t="shared" si="546"/>
        <v>1716</v>
      </c>
      <c r="V1786">
        <v>143.583333333345</v>
      </c>
      <c r="W1786">
        <f t="shared" si="549"/>
        <v>143</v>
      </c>
      <c r="X1786" t="str" cm="1">
        <f t="array" aca="1" ref="X1786" ca="1">IFERROR(INDEX('PC&amp;PD'!$A$1:$AS$19,ROW('PC&amp;PD'!$A$19),MATCH(INDIRECT(T1786),'PC&amp;PD'!$A$1:$AS$1,0)),"")</f>
        <v/>
      </c>
      <c r="AA1786" t="str">
        <f t="shared" si="537"/>
        <v/>
      </c>
      <c r="AB1786" t="str">
        <f t="shared" si="538"/>
        <v/>
      </c>
      <c r="AC1786" t="e">
        <f t="shared" ca="1" si="539"/>
        <v>#VALUE!</v>
      </c>
      <c r="AD1786" t="str" cm="1">
        <f t="array" aca="1" ref="AD1786" ca="1">IFERROR(IF((LEFT(INDIRECT("$F"&amp;$S1786),4))="GOTS",IF($G1786="Organic","GOTS_Organic_raw",(IF($G1786="Responsible","GOTS_Responsible",(IF($G1786="No Attribute (Conventional)","GOTS_conventional",(IF($G1786="Recycled Pre/Post-Consumer","GOTS_pre_post",(IF($G1786="In-Conversion","GOTS_in_conversion",(IF($G1786="Sustainably Sourced","Sustainably_sourced",(IF($G1786="Recycled pre-consumer organic","GOTS_recycled_organic",""))))))))))))),IF($G1786="Organic","Organic",(IF($G1786="Responsible","Responsible",(IF($G1786="No Attribute (Conventional)","No_Attribute_Conventional",(IF($G1786="Recycled Pre/Post-Consumer","Recycled_Pre_Post_Consumer",(IF($G1786="In-Conversion","In_Conversion",(IF($G1786="Recycled Pre-Consumer","Recycled_Pre_Consumer",(IF($G1786="Recycled Post-Consumer","Recycled_Post_Consumer",(IF($G1786="Sustainably Sourced","Sustainably_sourced",(IF($G1786="Recycled pre-consumer organic","GOTS_recycled_organic","")))))))))))))))))),"")</f>
        <v/>
      </c>
      <c r="AE1786" t="e" cm="1">
        <f t="array" aca="1" ref="AE1786" ca="1">IF($I1786="",IF(INDIRECT("$F"&amp;$S1786)="","",IF(LEFT(INDIRECT("$F"&amp;$S1786),3)="GRS","GRS_RCS_RM",IF((LEFT(INDIRECT("$F"&amp;$S1786),3))="RCS","GRS_RCS_RM",IF(INDIRECT("$F"&amp;$S1786)="OCS (No Label)","OCS_Conversion_RM",IF(LEFT(INDIRECT("$F"&amp;$S1786),3)="OCS","OCS_RM",IF(RIGHT(INDIRECT("$F"&amp;$S1786),10)="conversion","GOTS_RM_conversion",IF((LEFT(INDIRECT("$F"&amp;$S1786),4))="GOTS","GOTS_RM","Responsible_RM"))))))),"DELETERM")</f>
        <v>#VALUE!</v>
      </c>
      <c r="AF1786" t="e" cm="1">
        <f t="array" aca="1" ref="AF1786" ca="1">IF($S1786="","",INDIRECT("$Z"&amp;$S1786))</f>
        <v>#VALUE!</v>
      </c>
      <c r="AG1786" t="str">
        <f t="shared" si="540"/>
        <v/>
      </c>
      <c r="AH1786" t="str" cm="1">
        <f t="array" aca="1" ref="AH1786" ca="1">IFERROR(INDIRECT("$ag"&amp;S1786),"")</f>
        <v/>
      </c>
      <c r="AI1786" t="e" cm="1">
        <f t="array" aca="1" ref="AI1786" ca="1">INDIRECT("O"&amp;S1786)</f>
        <v>#VALUE!</v>
      </c>
      <c r="AJ1786" t="str">
        <f t="shared" si="541"/>
        <v/>
      </c>
    </row>
    <row r="1787" spans="1:36" ht="16.5" customHeight="1">
      <c r="A1787" s="130"/>
      <c r="B1787" s="136"/>
      <c r="C1787" s="137"/>
      <c r="D1787" s="146"/>
      <c r="E1787" s="146"/>
      <c r="F1787" s="137"/>
      <c r="G1787" s="147"/>
      <c r="H1787" s="147"/>
      <c r="I1787" s="147"/>
      <c r="J1787" s="147"/>
      <c r="K1787" s="38"/>
      <c r="L1787" s="144"/>
      <c r="M1787" s="144"/>
      <c r="N1787" s="61"/>
      <c r="O1787" s="314"/>
      <c r="Q1787" t="str">
        <f t="shared" si="536"/>
        <v/>
      </c>
      <c r="S1787" t="e">
        <f t="shared" ca="1" si="545"/>
        <v>#VALUE!</v>
      </c>
      <c r="T1787" t="e">
        <f t="shared" ca="1" si="542"/>
        <v>#VALUE!</v>
      </c>
      <c r="U1787">
        <f t="shared" si="546"/>
        <v>1716</v>
      </c>
      <c r="V1787">
        <v>143.666666666678</v>
      </c>
      <c r="W1787">
        <f t="shared" si="549"/>
        <v>143</v>
      </c>
      <c r="X1787" t="str" cm="1">
        <f t="array" aca="1" ref="X1787" ca="1">IFERROR(INDEX('PC&amp;PD'!$A$1:$AS$19,ROW('PC&amp;PD'!$A$19),MATCH(INDIRECT(T1787),'PC&amp;PD'!$A$1:$AS$1,0)),"")</f>
        <v/>
      </c>
      <c r="AA1787" t="str">
        <f t="shared" si="537"/>
        <v/>
      </c>
      <c r="AB1787" t="str">
        <f t="shared" si="538"/>
        <v/>
      </c>
      <c r="AC1787" t="e">
        <f t="shared" ca="1" si="539"/>
        <v>#VALUE!</v>
      </c>
      <c r="AD1787" t="str" cm="1">
        <f t="array" aca="1" ref="AD1787" ca="1">IFERROR(IF((LEFT(INDIRECT("$F"&amp;$S1787),4))="GOTS",IF($G1787="Organic","GOTS_Organic_raw",(IF($G1787="Responsible","GOTS_Responsible",(IF($G1787="No Attribute (Conventional)","GOTS_conventional",(IF($G1787="Recycled Pre/Post-Consumer","GOTS_pre_post",(IF($G1787="In-Conversion","GOTS_in_conversion",(IF($G1787="Sustainably Sourced","Sustainably_sourced",(IF($G1787="Recycled pre-consumer organic","GOTS_recycled_organic",""))))))))))))),IF($G1787="Organic","Organic",(IF($G1787="Responsible","Responsible",(IF($G1787="No Attribute (Conventional)","No_Attribute_Conventional",(IF($G1787="Recycled Pre/Post-Consumer","Recycled_Pre_Post_Consumer",(IF($G1787="In-Conversion","In_Conversion",(IF($G1787="Recycled Pre-Consumer","Recycled_Pre_Consumer",(IF($G1787="Recycled Post-Consumer","Recycled_Post_Consumer",(IF($G1787="Sustainably Sourced","Sustainably_sourced",(IF($G1787="Recycled pre-consumer organic","GOTS_recycled_organic","")))))))))))))))))),"")</f>
        <v/>
      </c>
      <c r="AE1787" t="e" cm="1">
        <f t="array" aca="1" ref="AE1787" ca="1">IF($I1787="",IF(INDIRECT("$F"&amp;$S1787)="","",IF(LEFT(INDIRECT("$F"&amp;$S1787),3)="GRS","GRS_RCS_RM",IF((LEFT(INDIRECT("$F"&amp;$S1787),3))="RCS","GRS_RCS_RM",IF(INDIRECT("$F"&amp;$S1787)="OCS (No Label)","OCS_Conversion_RM",IF(LEFT(INDIRECT("$F"&amp;$S1787),3)="OCS","OCS_RM",IF(RIGHT(INDIRECT("$F"&amp;$S1787),10)="conversion","GOTS_RM_conversion",IF((LEFT(INDIRECT("$F"&amp;$S1787),4))="GOTS","GOTS_RM","Responsible_RM"))))))),"DELETERM")</f>
        <v>#VALUE!</v>
      </c>
      <c r="AF1787" t="e" cm="1">
        <f t="array" aca="1" ref="AF1787" ca="1">IF($S1787="","",INDIRECT("$Z"&amp;$S1787))</f>
        <v>#VALUE!</v>
      </c>
      <c r="AG1787" t="str">
        <f t="shared" si="540"/>
        <v/>
      </c>
      <c r="AH1787" t="str" cm="1">
        <f t="array" aca="1" ref="AH1787" ca="1">IFERROR(INDIRECT("$ag"&amp;S1787),"")</f>
        <v/>
      </c>
      <c r="AI1787" t="e" cm="1">
        <f t="array" aca="1" ref="AI1787" ca="1">INDIRECT("O"&amp;S1787)</f>
        <v>#VALUE!</v>
      </c>
      <c r="AJ1787" t="str">
        <f t="shared" si="541"/>
        <v/>
      </c>
    </row>
    <row r="1788" spans="1:36" ht="16.5" customHeight="1">
      <c r="A1788" s="130"/>
      <c r="B1788" s="136"/>
      <c r="C1788" s="137"/>
      <c r="D1788" s="146"/>
      <c r="E1788" s="146"/>
      <c r="F1788" s="137"/>
      <c r="G1788" s="147"/>
      <c r="H1788" s="147"/>
      <c r="I1788" s="147"/>
      <c r="J1788" s="147"/>
      <c r="K1788" s="38"/>
      <c r="L1788" s="144"/>
      <c r="M1788" s="144"/>
      <c r="N1788" s="61"/>
      <c r="O1788" s="314"/>
      <c r="Q1788" t="str">
        <f t="shared" si="536"/>
        <v/>
      </c>
      <c r="S1788" t="e">
        <f t="shared" ca="1" si="545"/>
        <v>#VALUE!</v>
      </c>
      <c r="T1788" t="e">
        <f t="shared" ca="1" si="542"/>
        <v>#VALUE!</v>
      </c>
      <c r="U1788">
        <f t="shared" si="546"/>
        <v>1716</v>
      </c>
      <c r="V1788">
        <v>143.750000000011</v>
      </c>
      <c r="W1788">
        <f t="shared" si="549"/>
        <v>143</v>
      </c>
      <c r="X1788" t="str" cm="1">
        <f t="array" aca="1" ref="X1788" ca="1">IFERROR(INDEX('PC&amp;PD'!$A$1:$AS$19,ROW('PC&amp;PD'!$A$19),MATCH(INDIRECT(T1788),'PC&amp;PD'!$A$1:$AS$1,0)),"")</f>
        <v/>
      </c>
      <c r="AA1788" t="str">
        <f t="shared" si="537"/>
        <v/>
      </c>
      <c r="AB1788" t="str">
        <f t="shared" si="538"/>
        <v/>
      </c>
      <c r="AC1788" t="e">
        <f t="shared" ca="1" si="539"/>
        <v>#VALUE!</v>
      </c>
      <c r="AD1788" t="str" cm="1">
        <f t="array" aca="1" ref="AD1788" ca="1">IFERROR(IF((LEFT(INDIRECT("$F"&amp;$S1788),4))="GOTS",IF($G1788="Organic","GOTS_Organic_raw",(IF($G1788="Responsible","GOTS_Responsible",(IF($G1788="No Attribute (Conventional)","GOTS_conventional",(IF($G1788="Recycled Pre/Post-Consumer","GOTS_pre_post",(IF($G1788="In-Conversion","GOTS_in_conversion",(IF($G1788="Sustainably Sourced","Sustainably_sourced",(IF($G1788="Recycled pre-consumer organic","GOTS_recycled_organic",""))))))))))))),IF($G1788="Organic","Organic",(IF($G1788="Responsible","Responsible",(IF($G1788="No Attribute (Conventional)","No_Attribute_Conventional",(IF($G1788="Recycled Pre/Post-Consumer","Recycled_Pre_Post_Consumer",(IF($G1788="In-Conversion","In_Conversion",(IF($G1788="Recycled Pre-Consumer","Recycled_Pre_Consumer",(IF($G1788="Recycled Post-Consumer","Recycled_Post_Consumer",(IF($G1788="Sustainably Sourced","Sustainably_sourced",(IF($G1788="Recycled pre-consumer organic","GOTS_recycled_organic","")))))))))))))))))),"")</f>
        <v/>
      </c>
      <c r="AE1788" t="e" cm="1">
        <f t="array" aca="1" ref="AE1788" ca="1">IF($I1788="",IF(INDIRECT("$F"&amp;$S1788)="","",IF(LEFT(INDIRECT("$F"&amp;$S1788),3)="GRS","GRS_RCS_RM",IF((LEFT(INDIRECT("$F"&amp;$S1788),3))="RCS","GRS_RCS_RM",IF(INDIRECT("$F"&amp;$S1788)="OCS (No Label)","OCS_Conversion_RM",IF(LEFT(INDIRECT("$F"&amp;$S1788),3)="OCS","OCS_RM",IF(RIGHT(INDIRECT("$F"&amp;$S1788),10)="conversion","GOTS_RM_conversion",IF((LEFT(INDIRECT("$F"&amp;$S1788),4))="GOTS","GOTS_RM","Responsible_RM"))))))),"DELETERM")</f>
        <v>#VALUE!</v>
      </c>
      <c r="AF1788" t="e" cm="1">
        <f t="array" aca="1" ref="AF1788" ca="1">IF($S1788="","",INDIRECT("$Z"&amp;$S1788))</f>
        <v>#VALUE!</v>
      </c>
      <c r="AG1788" t="str">
        <f t="shared" si="540"/>
        <v/>
      </c>
      <c r="AH1788" t="str" cm="1">
        <f t="array" aca="1" ref="AH1788" ca="1">IFERROR(INDIRECT("$ag"&amp;S1788),"")</f>
        <v/>
      </c>
      <c r="AI1788" t="e" cm="1">
        <f t="array" aca="1" ref="AI1788" ca="1">INDIRECT("O"&amp;S1788)</f>
        <v>#VALUE!</v>
      </c>
      <c r="AJ1788" t="str">
        <f t="shared" si="541"/>
        <v/>
      </c>
    </row>
    <row r="1789" spans="1:36" ht="16.5" customHeight="1">
      <c r="A1789" s="130"/>
      <c r="B1789" s="136"/>
      <c r="C1789" s="137"/>
      <c r="D1789" s="146"/>
      <c r="E1789" s="146"/>
      <c r="F1789" s="137"/>
      <c r="G1789" s="147"/>
      <c r="H1789" s="147"/>
      <c r="I1789" s="147"/>
      <c r="J1789" s="147"/>
      <c r="K1789" s="38"/>
      <c r="L1789" s="144"/>
      <c r="M1789" s="144"/>
      <c r="N1789" s="61"/>
      <c r="O1789" s="314"/>
      <c r="Q1789" t="str">
        <f t="shared" si="536"/>
        <v/>
      </c>
      <c r="S1789" t="e">
        <f t="shared" ca="1" si="545"/>
        <v>#VALUE!</v>
      </c>
      <c r="T1789" t="e">
        <f t="shared" ca="1" si="542"/>
        <v>#VALUE!</v>
      </c>
      <c r="U1789">
        <f t="shared" si="546"/>
        <v>1716</v>
      </c>
      <c r="V1789">
        <v>143.833333333345</v>
      </c>
      <c r="W1789">
        <f t="shared" si="549"/>
        <v>143</v>
      </c>
      <c r="X1789" t="str" cm="1">
        <f t="array" aca="1" ref="X1789" ca="1">IFERROR(INDEX('PC&amp;PD'!$A$1:$AS$19,ROW('PC&amp;PD'!$A$19),MATCH(INDIRECT(T1789),'PC&amp;PD'!$A$1:$AS$1,0)),"")</f>
        <v/>
      </c>
      <c r="AA1789" t="str">
        <f t="shared" si="537"/>
        <v/>
      </c>
      <c r="AB1789" t="str">
        <f t="shared" si="538"/>
        <v/>
      </c>
      <c r="AC1789" t="e">
        <f t="shared" ca="1" si="539"/>
        <v>#VALUE!</v>
      </c>
      <c r="AD1789" t="str" cm="1">
        <f t="array" aca="1" ref="AD1789" ca="1">IFERROR(IF((LEFT(INDIRECT("$F"&amp;$S1789),4))="GOTS",IF($G1789="Organic","GOTS_Organic_raw",(IF($G1789="Responsible","GOTS_Responsible",(IF($G1789="No Attribute (Conventional)","GOTS_conventional",(IF($G1789="Recycled Pre/Post-Consumer","GOTS_pre_post",(IF($G1789="In-Conversion","GOTS_in_conversion",(IF($G1789="Sustainably Sourced","Sustainably_sourced",(IF($G1789="Recycled pre-consumer organic","GOTS_recycled_organic",""))))))))))))),IF($G1789="Organic","Organic",(IF($G1789="Responsible","Responsible",(IF($G1789="No Attribute (Conventional)","No_Attribute_Conventional",(IF($G1789="Recycled Pre/Post-Consumer","Recycled_Pre_Post_Consumer",(IF($G1789="In-Conversion","In_Conversion",(IF($G1789="Recycled Pre-Consumer","Recycled_Pre_Consumer",(IF($G1789="Recycled Post-Consumer","Recycled_Post_Consumer",(IF($G1789="Sustainably Sourced","Sustainably_sourced",(IF($G1789="Recycled pre-consumer organic","GOTS_recycled_organic","")))))))))))))))))),"")</f>
        <v/>
      </c>
      <c r="AE1789" t="e" cm="1">
        <f t="array" aca="1" ref="AE1789" ca="1">IF($I1789="",IF(INDIRECT("$F"&amp;$S1789)="","",IF(LEFT(INDIRECT("$F"&amp;$S1789),3)="GRS","GRS_RCS_RM",IF((LEFT(INDIRECT("$F"&amp;$S1789),3))="RCS","GRS_RCS_RM",IF(INDIRECT("$F"&amp;$S1789)="OCS (No Label)","OCS_Conversion_RM",IF(LEFT(INDIRECT("$F"&amp;$S1789),3)="OCS","OCS_RM",IF(RIGHT(INDIRECT("$F"&amp;$S1789),10)="conversion","GOTS_RM_conversion",IF((LEFT(INDIRECT("$F"&amp;$S1789),4))="GOTS","GOTS_RM","Responsible_RM"))))))),"DELETERM")</f>
        <v>#VALUE!</v>
      </c>
      <c r="AF1789" t="e" cm="1">
        <f t="array" aca="1" ref="AF1789" ca="1">IF($S1789="","",INDIRECT("$Z"&amp;$S1789))</f>
        <v>#VALUE!</v>
      </c>
      <c r="AG1789" t="str">
        <f t="shared" si="540"/>
        <v/>
      </c>
      <c r="AH1789" t="str" cm="1">
        <f t="array" aca="1" ref="AH1789" ca="1">IFERROR(INDIRECT("$ag"&amp;S1789),"")</f>
        <v/>
      </c>
      <c r="AI1789" t="e" cm="1">
        <f t="array" aca="1" ref="AI1789" ca="1">INDIRECT("O"&amp;S1789)</f>
        <v>#VALUE!</v>
      </c>
      <c r="AJ1789" t="str">
        <f t="shared" si="541"/>
        <v/>
      </c>
    </row>
    <row r="1790" spans="1:36" ht="16.5" customHeight="1" thickBot="1">
      <c r="A1790" s="131"/>
      <c r="B1790" s="138"/>
      <c r="C1790" s="139"/>
      <c r="D1790" s="148"/>
      <c r="E1790" s="148"/>
      <c r="F1790" s="139"/>
      <c r="G1790" s="149"/>
      <c r="H1790" s="149"/>
      <c r="I1790" s="149"/>
      <c r="J1790" s="149"/>
      <c r="K1790" s="39"/>
      <c r="L1790" s="145"/>
      <c r="M1790" s="145"/>
      <c r="N1790" s="62"/>
      <c r="O1790" s="315"/>
      <c r="Q1790" t="str">
        <f t="shared" si="536"/>
        <v/>
      </c>
      <c r="S1790" t="e">
        <f t="shared" ca="1" si="545"/>
        <v>#VALUE!</v>
      </c>
      <c r="T1790" t="e">
        <f t="shared" ca="1" si="542"/>
        <v>#VALUE!</v>
      </c>
      <c r="U1790">
        <f t="shared" si="546"/>
        <v>1716</v>
      </c>
      <c r="V1790">
        <v>143.916666666678</v>
      </c>
      <c r="W1790">
        <f t="shared" si="549"/>
        <v>143</v>
      </c>
      <c r="X1790" t="str" cm="1">
        <f t="array" aca="1" ref="X1790" ca="1">IFERROR(INDEX('PC&amp;PD'!$A$1:$AS$19,ROW('PC&amp;PD'!$A$19),MATCH(INDIRECT(T1790),'PC&amp;PD'!$A$1:$AS$1,0)),"")</f>
        <v/>
      </c>
      <c r="AA1790" t="str">
        <f t="shared" si="537"/>
        <v/>
      </c>
      <c r="AB1790" t="str">
        <f t="shared" si="538"/>
        <v/>
      </c>
      <c r="AC1790" t="e">
        <f t="shared" ca="1" si="539"/>
        <v>#VALUE!</v>
      </c>
      <c r="AD1790" t="str" cm="1">
        <f t="array" aca="1" ref="AD1790" ca="1">IFERROR(IF((LEFT(INDIRECT("$F"&amp;$S1790),4))="GOTS",IF($G1790="Organic","GOTS_Organic_raw",(IF($G1790="Responsible","GOTS_Responsible",(IF($G1790="No Attribute (Conventional)","GOTS_conventional",(IF($G1790="Recycled Pre/Post-Consumer","GOTS_pre_post",(IF($G1790="In-Conversion","GOTS_in_conversion",(IF($G1790="Sustainably Sourced","Sustainably_sourced",(IF($G1790="Recycled pre-consumer organic","GOTS_recycled_organic",""))))))))))))),IF($G1790="Organic","Organic",(IF($G1790="Responsible","Responsible",(IF($G1790="No Attribute (Conventional)","No_Attribute_Conventional",(IF($G1790="Recycled Pre/Post-Consumer","Recycled_Pre_Post_Consumer",(IF($G1790="In-Conversion","In_Conversion",(IF($G1790="Recycled Pre-Consumer","Recycled_Pre_Consumer",(IF($G1790="Recycled Post-Consumer","Recycled_Post_Consumer",(IF($G1790="Sustainably Sourced","Sustainably_sourced",(IF($G1790="Recycled pre-consumer organic","GOTS_recycled_organic","")))))))))))))))))),"")</f>
        <v/>
      </c>
      <c r="AE1790" t="e" cm="1">
        <f t="array" aca="1" ref="AE1790" ca="1">IF($I1790="",IF(INDIRECT("$F"&amp;$S1790)="","",IF(LEFT(INDIRECT("$F"&amp;$S1790),3)="GRS","GRS_RCS_RM",IF((LEFT(INDIRECT("$F"&amp;$S1790),3))="RCS","GRS_RCS_RM",IF(INDIRECT("$F"&amp;$S1790)="OCS (No Label)","OCS_Conversion_RM",IF(LEFT(INDIRECT("$F"&amp;$S1790),3)="OCS","OCS_RM",IF(RIGHT(INDIRECT("$F"&amp;$S1790),10)="conversion","GOTS_RM_conversion",IF((LEFT(INDIRECT("$F"&amp;$S1790),4))="GOTS","GOTS_RM","Responsible_RM"))))))),"DELETERM")</f>
        <v>#VALUE!</v>
      </c>
      <c r="AF1790" t="e" cm="1">
        <f t="array" aca="1" ref="AF1790" ca="1">IF($S1790="","",INDIRECT("$Z"&amp;$S1790))</f>
        <v>#VALUE!</v>
      </c>
      <c r="AG1790" t="str">
        <f t="shared" si="540"/>
        <v/>
      </c>
      <c r="AH1790" t="str" cm="1">
        <f t="array" aca="1" ref="AH1790" ca="1">IFERROR(INDIRECT("$ag"&amp;S1790),"")</f>
        <v/>
      </c>
      <c r="AI1790" t="e" cm="1">
        <f t="array" aca="1" ref="AI1790" ca="1">INDIRECT("O"&amp;S1790)</f>
        <v>#VALUE!</v>
      </c>
      <c r="AJ1790" t="str">
        <f t="shared" si="541"/>
        <v/>
      </c>
    </row>
    <row r="1791" spans="1:36" ht="16.5" customHeight="1">
      <c r="A1791" s="128" t="str">
        <f>IF(B1791="","",COUNTA($B$63:$B1791))</f>
        <v/>
      </c>
      <c r="B1791" s="132"/>
      <c r="C1791" s="133"/>
      <c r="D1791" s="140"/>
      <c r="E1791" s="140"/>
      <c r="F1791" s="133"/>
      <c r="G1791" s="141"/>
      <c r="H1791" s="141"/>
      <c r="I1791" s="141"/>
      <c r="J1791" s="141"/>
      <c r="K1791" s="37"/>
      <c r="L1791" s="142" t="str">
        <f>IF(R1791="","",LEFT(R1791,LEN(R1791)-2))</f>
        <v/>
      </c>
      <c r="M1791" s="142"/>
      <c r="N1791" s="60"/>
      <c r="O1791" s="313"/>
      <c r="Q1791" t="str">
        <f t="shared" si="536"/>
        <v/>
      </c>
      <c r="R1791" t="str">
        <f t="shared" ref="R1791" si="556">CONCATENATE($Q1791,Q1792,Q1793,Q1794,Q1795,Q1796,$Q1797,$Q1798,$Q1799,$Q1800,$Q1801,$Q1802)</f>
        <v/>
      </c>
      <c r="S1791" t="e">
        <f t="shared" ca="1" si="545"/>
        <v>#VALUE!</v>
      </c>
      <c r="T1791" t="e">
        <f t="shared" ca="1" si="542"/>
        <v>#VALUE!</v>
      </c>
      <c r="U1791">
        <f t="shared" si="546"/>
        <v>1728</v>
      </c>
      <c r="V1791">
        <v>144.000000000011</v>
      </c>
      <c r="W1791">
        <f t="shared" si="549"/>
        <v>144</v>
      </c>
      <c r="X1791" t="str" cm="1">
        <f t="array" aca="1" ref="X1791" ca="1">IFERROR(INDEX('PC&amp;PD'!$A$1:$AS$19,ROW('PC&amp;PD'!$A$19),MATCH(INDIRECT(T1791),'PC&amp;PD'!$A$1:$AS$1,0)),"")</f>
        <v/>
      </c>
      <c r="Z1791" t="str">
        <f t="shared" ref="Z1791" si="557">IFERROR(IF($F1791="OCS 100","OCS (OCS 100)",IF($F1791="OCS Blended","OCS (OCS Blended)",IF($F1791="OCS (No Label)","OCS (No Label)",IF($F1791="RCS 100","RCS (RCS 100)",IF($F1791="RCS Blended","RCS (RCS Blended)",IF($F1791="GRS","GRS (GRS)",IF($F1791="GRS (No Label)", "GRS (No Label)",IF($F1791="RDS","RDS (RDS)",IF($F1791="RWS","RWS (RWS)",IF($F1791="RAS","RAS (RAS)",IF($F1791="RMS","RMS (RMS)",IF($F1791="GOTS Organic","GOTS (Organic)",IF($F1791="GOTS Made with organic","GOTS (Made with Organic)",IF($F1791="GOTS Organic - in conversion","GOTS (Organic - In Conversion)",IF($F1791="GOTS Made with organic - in conversion","GOTS (Made with Organic - In Conversion)",""))))))))))))))),"")</f>
        <v/>
      </c>
      <c r="AA1791" t="str">
        <f t="shared" si="537"/>
        <v/>
      </c>
      <c r="AB1791" t="str">
        <f t="shared" si="538"/>
        <v/>
      </c>
      <c r="AC1791" t="e">
        <f t="shared" ca="1" si="539"/>
        <v>#VALUE!</v>
      </c>
      <c r="AD1791" t="str" cm="1">
        <f t="array" aca="1" ref="AD1791" ca="1">IFERROR(IF((LEFT(INDIRECT("$F"&amp;$S1791),4))="GOTS",IF($G1791="Organic","GOTS_Organic_raw",(IF($G1791="Responsible","GOTS_Responsible",(IF($G1791="No Attribute (Conventional)","GOTS_conventional",(IF($G1791="Recycled Pre/Post-Consumer","GOTS_pre_post",(IF($G1791="In-Conversion","GOTS_in_conversion",(IF($G1791="Sustainably Sourced","Sustainably_sourced",(IF($G1791="Recycled pre-consumer organic","GOTS_recycled_organic",""))))))))))))),IF($G1791="Organic","Organic",(IF($G1791="Responsible","Responsible",(IF($G1791="No Attribute (Conventional)","No_Attribute_Conventional",(IF($G1791="Recycled Pre/Post-Consumer","Recycled_Pre_Post_Consumer",(IF($G1791="In-Conversion","In_Conversion",(IF($G1791="Recycled Pre-Consumer","Recycled_Pre_Consumer",(IF($G1791="Recycled Post-Consumer","Recycled_Post_Consumer",(IF($G1791="Sustainably Sourced","Sustainably_sourced",(IF($G1791="Recycled pre-consumer organic","GOTS_recycled_organic","")))))))))))))))))),"")</f>
        <v/>
      </c>
      <c r="AE1791" t="e" cm="1">
        <f t="array" aca="1" ref="AE1791" ca="1">IF($I1791="",IF(INDIRECT("$F"&amp;$S1791)="","",IF(LEFT(INDIRECT("$F"&amp;$S1791),3)="GRS","GRS_RCS_RM",IF((LEFT(INDIRECT("$F"&amp;$S1791),3))="RCS","GRS_RCS_RM",IF(INDIRECT("$F"&amp;$S1791)="OCS (No Label)","OCS_Conversion_RM",IF(LEFT(INDIRECT("$F"&amp;$S1791),3)="OCS","OCS_RM",IF(RIGHT(INDIRECT("$F"&amp;$S1791),10)="conversion","GOTS_RM_conversion",IF((LEFT(INDIRECT("$F"&amp;$S1791),4))="GOTS","GOTS_RM","Responsible_RM"))))))),"DELETERM")</f>
        <v>#VALUE!</v>
      </c>
      <c r="AF1791" t="e" cm="1">
        <f t="array" aca="1" ref="AF1791" ca="1">IF($S1791="","",INDIRECT("$Z"&amp;$S1791))</f>
        <v>#VALUE!</v>
      </c>
      <c r="AG1791" t="str">
        <f t="shared" si="540"/>
        <v/>
      </c>
      <c r="AH1791" t="str" cm="1">
        <f t="array" aca="1" ref="AH1791" ca="1">IFERROR(INDIRECT("$ag"&amp;S1791),"")</f>
        <v/>
      </c>
      <c r="AI1791" t="e" cm="1">
        <f t="array" aca="1" ref="AI1791" ca="1">INDIRECT("O"&amp;S1791)</f>
        <v>#VALUE!</v>
      </c>
      <c r="AJ1791" t="str">
        <f t="shared" si="541"/>
        <v/>
      </c>
    </row>
    <row r="1792" spans="1:36" ht="16.5" customHeight="1">
      <c r="A1792" s="129"/>
      <c r="B1792" s="134"/>
      <c r="C1792" s="135"/>
      <c r="D1792" s="146"/>
      <c r="E1792" s="146"/>
      <c r="F1792" s="135"/>
      <c r="G1792" s="147"/>
      <c r="H1792" s="147"/>
      <c r="I1792" s="147"/>
      <c r="J1792" s="147"/>
      <c r="K1792" s="38"/>
      <c r="L1792" s="143"/>
      <c r="M1792" s="143"/>
      <c r="N1792" s="61"/>
      <c r="O1792" s="314"/>
      <c r="Q1792" t="str">
        <f t="shared" ref="Q1792:Q1855" si="558">IF(G1792="No Attribute (Conventional)",IF(OR($G1792="",$I1792="",$K1792=""),"",CONCATENATE($K1792," ",$AA1792," ",$I1792," + ")),IF(OR($G1792="",$I1792="",$K1792=""),"",CONCATENATE($K1792," ",$G1792," ",$I1792," + ")))</f>
        <v/>
      </c>
      <c r="S1792" t="e">
        <f t="shared" ca="1" si="545"/>
        <v>#VALUE!</v>
      </c>
      <c r="T1792" t="e">
        <f t="shared" ca="1" si="542"/>
        <v>#VALUE!</v>
      </c>
      <c r="U1792">
        <f t="shared" si="546"/>
        <v>1728</v>
      </c>
      <c r="V1792">
        <v>144.083333333345</v>
      </c>
      <c r="W1792">
        <f t="shared" si="549"/>
        <v>144</v>
      </c>
      <c r="X1792" t="str" cm="1">
        <f t="array" aca="1" ref="X1792" ca="1">IFERROR(INDEX('PC&amp;PD'!$A$1:$AS$19,ROW('PC&amp;PD'!$A$19),MATCH(INDIRECT(T1792),'PC&amp;PD'!$A$1:$AS$1,0)),"")</f>
        <v/>
      </c>
      <c r="AA1792" t="str">
        <f t="shared" ref="AA1792:AA1855" si="559">IFERROR(IF(G1792="","",IF(G1792="No Attribute (Conventional)","",G1792)),"")</f>
        <v/>
      </c>
      <c r="AB1792" t="str">
        <f t="shared" ref="AB1792:AB1855" si="560">IFERROR(IF($F1792="OCS 100", "OCS_100",IF($F1792="OCS Blended", "OCS_Blended",IF($F1792="OCS (No Label)", "OCS_No_Label",IF($F1792="RCS 100", "RCS_100",IF($F1792="RCS Blended","RCS_Blended",IF($F1792="GRS","GRS",IF($F1792="GRS (No Label)", "GRS_No_Label",IF($F1792="RDS","RDS",IF($F1792="RWS","RWS",IF($F1792="RMS","RMS",IF($F1792="GOTS Organic","GOTS_Organic",IF($F1792="GOTS Made with organic","GOTS_Made_with_organic",IF($F1792="GOTS Organic - in conversion","GOTS_Organic_in_Conversion",IF($F1792="GOTS Made with organic - in conversion","GOTS_Made_with_Organic_in_Conversion",IF($F1792="RAS","RAS",IF($F1792="Rcs (No Label)","RCS_No_Label",IF($F1792="RWS (No Label)","RWS_No_Label",IF($F1792="RMS (No Label)","RMS_No_Label",IF($F1792="RAS (No Label)","RAS_No_Label",IF($F1792="RDS (No Label)","RDS_No_Label","")))))))))))))))))))),"")</f>
        <v/>
      </c>
      <c r="AC1792" t="e">
        <f t="shared" ref="AC1792:AC1855" ca="1" si="561">"$AB"&amp;S1792</f>
        <v>#VALUE!</v>
      </c>
      <c r="AD1792" t="str" cm="1">
        <f t="array" aca="1" ref="AD1792" ca="1">IFERROR(IF((LEFT(INDIRECT("$F"&amp;$S1792),4))="GOTS",IF($G1792="Organic","GOTS_Organic_raw",(IF($G1792="Responsible","GOTS_Responsible",(IF($G1792="No Attribute (Conventional)","GOTS_conventional",(IF($G1792="Recycled Pre/Post-Consumer","GOTS_pre_post",(IF($G1792="In-Conversion","GOTS_in_conversion",(IF($G1792="Sustainably Sourced","Sustainably_sourced",(IF($G1792="Recycled pre-consumer organic","GOTS_recycled_organic",""))))))))))))),IF($G1792="Organic","Organic",(IF($G1792="Responsible","Responsible",(IF($G1792="No Attribute (Conventional)","No_Attribute_Conventional",(IF($G1792="Recycled Pre/Post-Consumer","Recycled_Pre_Post_Consumer",(IF($G1792="In-Conversion","In_Conversion",(IF($G1792="Recycled Pre-Consumer","Recycled_Pre_Consumer",(IF($G1792="Recycled Post-Consumer","Recycled_Post_Consumer",(IF($G1792="Sustainably Sourced","Sustainably_sourced",(IF($G1792="Recycled pre-consumer organic","GOTS_recycled_organic","")))))))))))))))))),"")</f>
        <v/>
      </c>
      <c r="AE1792" t="e" cm="1">
        <f t="array" aca="1" ref="AE1792" ca="1">IF($I1792="",IF(INDIRECT("$F"&amp;$S1792)="","",IF(LEFT(INDIRECT("$F"&amp;$S1792),3)="GRS","GRS_RCS_RM",IF((LEFT(INDIRECT("$F"&amp;$S1792),3))="RCS","GRS_RCS_RM",IF(INDIRECT("$F"&amp;$S1792)="OCS (No Label)","OCS_Conversion_RM",IF(LEFT(INDIRECT("$F"&amp;$S1792),3)="OCS","OCS_RM",IF(RIGHT(INDIRECT("$F"&amp;$S1792),10)="conversion","GOTS_RM_conversion",IF((LEFT(INDIRECT("$F"&amp;$S1792),4))="GOTS","GOTS_RM","Responsible_RM"))))))),"DELETERM")</f>
        <v>#VALUE!</v>
      </c>
      <c r="AF1792" t="e" cm="1">
        <f t="array" aca="1" ref="AF1792" ca="1">IF($S1792="","",INDIRECT("$Z"&amp;$S1792))</f>
        <v>#VALUE!</v>
      </c>
      <c r="AG1792" t="str">
        <f t="shared" ref="AG1792:AG1855" si="562">IF(AND(AJ1792="",AJ1793="",AJ1794="",AJ1795="",AJ1796="",AJ1797="",AJ1798="",AJ1799="",AJ1800="",AJ1801="",AJ1802="",AJ1803=""),"",CONCATENATE(AJ1792, AJ1793, AJ1794, AJ1795,AJ1796, AJ1797, AJ1798, AJ1799, AJ1800, AJ1801, AJ1802,AJ1803))</f>
        <v/>
      </c>
      <c r="AH1792" t="str" cm="1">
        <f t="array" aca="1" ref="AH1792" ca="1">IFERROR(INDIRECT("$ag"&amp;S1792),"")</f>
        <v/>
      </c>
      <c r="AI1792" t="e" cm="1">
        <f t="array" aca="1" ref="AI1792" ca="1">INDIRECT("O"&amp;S1792)</f>
        <v>#VALUE!</v>
      </c>
      <c r="AJ1792" t="str">
        <f t="shared" ref="AJ1792:AJ1855" si="563">IF(OR(Y1792="",Y1792=0),"",Y1792&amp;", ")</f>
        <v/>
      </c>
    </row>
    <row r="1793" spans="1:36" ht="16.5" customHeight="1">
      <c r="A1793" s="129"/>
      <c r="B1793" s="134"/>
      <c r="C1793" s="135"/>
      <c r="D1793" s="146"/>
      <c r="E1793" s="146"/>
      <c r="F1793" s="135"/>
      <c r="G1793" s="147"/>
      <c r="H1793" s="147"/>
      <c r="I1793" s="147"/>
      <c r="J1793" s="147"/>
      <c r="K1793" s="38"/>
      <c r="L1793" s="143"/>
      <c r="M1793" s="143"/>
      <c r="N1793" s="61"/>
      <c r="O1793" s="314"/>
      <c r="Q1793" t="str">
        <f t="shared" si="558"/>
        <v/>
      </c>
      <c r="S1793" t="e">
        <f t="shared" ca="1" si="545"/>
        <v>#VALUE!</v>
      </c>
      <c r="T1793" t="e">
        <f t="shared" ca="1" si="542"/>
        <v>#VALUE!</v>
      </c>
      <c r="U1793">
        <f t="shared" si="546"/>
        <v>1728</v>
      </c>
      <c r="V1793">
        <v>144.166666666678</v>
      </c>
      <c r="W1793">
        <f t="shared" si="549"/>
        <v>144</v>
      </c>
      <c r="X1793" t="str" cm="1">
        <f t="array" aca="1" ref="X1793" ca="1">IFERROR(INDEX('PC&amp;PD'!$A$1:$AS$19,ROW('PC&amp;PD'!$A$19),MATCH(INDIRECT(T1793),'PC&amp;PD'!$A$1:$AS$1,0)),"")</f>
        <v/>
      </c>
      <c r="AA1793" t="str">
        <f t="shared" si="559"/>
        <v/>
      </c>
      <c r="AB1793" t="str">
        <f t="shared" si="560"/>
        <v/>
      </c>
      <c r="AC1793" t="e">
        <f t="shared" ca="1" si="561"/>
        <v>#VALUE!</v>
      </c>
      <c r="AD1793" t="str" cm="1">
        <f t="array" aca="1" ref="AD1793" ca="1">IFERROR(IF((LEFT(INDIRECT("$F"&amp;$S1793),4))="GOTS",IF($G1793="Organic","GOTS_Organic_raw",(IF($G1793="Responsible","GOTS_Responsible",(IF($G1793="No Attribute (Conventional)","GOTS_conventional",(IF($G1793="Recycled Pre/Post-Consumer","GOTS_pre_post",(IF($G1793="In-Conversion","GOTS_in_conversion",(IF($G1793="Sustainably Sourced","Sustainably_sourced",(IF($G1793="Recycled pre-consumer organic","GOTS_recycled_organic",""))))))))))))),IF($G1793="Organic","Organic",(IF($G1793="Responsible","Responsible",(IF($G1793="No Attribute (Conventional)","No_Attribute_Conventional",(IF($G1793="Recycled Pre/Post-Consumer","Recycled_Pre_Post_Consumer",(IF($G1793="In-Conversion","In_Conversion",(IF($G1793="Recycled Pre-Consumer","Recycled_Pre_Consumer",(IF($G1793="Recycled Post-Consumer","Recycled_Post_Consumer",(IF($G1793="Sustainably Sourced","Sustainably_sourced",(IF($G1793="Recycled pre-consumer organic","GOTS_recycled_organic","")))))))))))))))))),"")</f>
        <v/>
      </c>
      <c r="AE1793" t="e" cm="1">
        <f t="array" aca="1" ref="AE1793" ca="1">IF($I1793="",IF(INDIRECT("$F"&amp;$S1793)="","",IF(LEFT(INDIRECT("$F"&amp;$S1793),3)="GRS","GRS_RCS_RM",IF((LEFT(INDIRECT("$F"&amp;$S1793),3))="RCS","GRS_RCS_RM",IF(INDIRECT("$F"&amp;$S1793)="OCS (No Label)","OCS_Conversion_RM",IF(LEFT(INDIRECT("$F"&amp;$S1793),3)="OCS","OCS_RM",IF(RIGHT(INDIRECT("$F"&amp;$S1793),10)="conversion","GOTS_RM_conversion",IF((LEFT(INDIRECT("$F"&amp;$S1793),4))="GOTS","GOTS_RM","Responsible_RM"))))))),"DELETERM")</f>
        <v>#VALUE!</v>
      </c>
      <c r="AF1793" t="e" cm="1">
        <f t="array" aca="1" ref="AF1793" ca="1">IF($S1793="","",INDIRECT("$Z"&amp;$S1793))</f>
        <v>#VALUE!</v>
      </c>
      <c r="AG1793" t="str">
        <f t="shared" si="562"/>
        <v/>
      </c>
      <c r="AH1793" t="str" cm="1">
        <f t="array" aca="1" ref="AH1793" ca="1">IFERROR(INDIRECT("$ag"&amp;S1793),"")</f>
        <v/>
      </c>
      <c r="AI1793" t="e" cm="1">
        <f t="array" aca="1" ref="AI1793" ca="1">INDIRECT("O"&amp;S1793)</f>
        <v>#VALUE!</v>
      </c>
      <c r="AJ1793" t="str">
        <f t="shared" si="563"/>
        <v/>
      </c>
    </row>
    <row r="1794" spans="1:36" ht="16.5" customHeight="1">
      <c r="A1794" s="129"/>
      <c r="B1794" s="134"/>
      <c r="C1794" s="135"/>
      <c r="D1794" s="146"/>
      <c r="E1794" s="146"/>
      <c r="F1794" s="135"/>
      <c r="G1794" s="147"/>
      <c r="H1794" s="147"/>
      <c r="I1794" s="147"/>
      <c r="J1794" s="147"/>
      <c r="K1794" s="38"/>
      <c r="L1794" s="143"/>
      <c r="M1794" s="143"/>
      <c r="N1794" s="61"/>
      <c r="O1794" s="314"/>
      <c r="Q1794" t="str">
        <f t="shared" si="558"/>
        <v/>
      </c>
      <c r="S1794" t="e">
        <f t="shared" ca="1" si="545"/>
        <v>#VALUE!</v>
      </c>
      <c r="T1794" t="e">
        <f t="shared" ref="T1794:T1857" ca="1" si="564">"$B"&amp;S1794</f>
        <v>#VALUE!</v>
      </c>
      <c r="U1794">
        <f t="shared" si="546"/>
        <v>1728</v>
      </c>
      <c r="V1794">
        <v>144.250000000011</v>
      </c>
      <c r="W1794">
        <f t="shared" si="549"/>
        <v>144</v>
      </c>
      <c r="X1794" t="str" cm="1">
        <f t="array" aca="1" ref="X1794" ca="1">IFERROR(INDEX('PC&amp;PD'!$A$1:$AS$19,ROW('PC&amp;PD'!$A$19),MATCH(INDIRECT(T1794),'PC&amp;PD'!$A$1:$AS$1,0)),"")</f>
        <v/>
      </c>
      <c r="AA1794" t="str">
        <f t="shared" si="559"/>
        <v/>
      </c>
      <c r="AB1794" t="str">
        <f t="shared" si="560"/>
        <v/>
      </c>
      <c r="AC1794" t="e">
        <f t="shared" ca="1" si="561"/>
        <v>#VALUE!</v>
      </c>
      <c r="AD1794" t="str" cm="1">
        <f t="array" aca="1" ref="AD1794" ca="1">IFERROR(IF((LEFT(INDIRECT("$F"&amp;$S1794),4))="GOTS",IF($G1794="Organic","GOTS_Organic_raw",(IF($G1794="Responsible","GOTS_Responsible",(IF($G1794="No Attribute (Conventional)","GOTS_conventional",(IF($G1794="Recycled Pre/Post-Consumer","GOTS_pre_post",(IF($G1794="In-Conversion","GOTS_in_conversion",(IF($G1794="Sustainably Sourced","Sustainably_sourced",(IF($G1794="Recycled pre-consumer organic","GOTS_recycled_organic",""))))))))))))),IF($G1794="Organic","Organic",(IF($G1794="Responsible","Responsible",(IF($G1794="No Attribute (Conventional)","No_Attribute_Conventional",(IF($G1794="Recycled Pre/Post-Consumer","Recycled_Pre_Post_Consumer",(IF($G1794="In-Conversion","In_Conversion",(IF($G1794="Recycled Pre-Consumer","Recycled_Pre_Consumer",(IF($G1794="Recycled Post-Consumer","Recycled_Post_Consumer",(IF($G1794="Sustainably Sourced","Sustainably_sourced",(IF($G1794="Recycled pre-consumer organic","GOTS_recycled_organic","")))))))))))))))))),"")</f>
        <v/>
      </c>
      <c r="AE1794" t="e" cm="1">
        <f t="array" aca="1" ref="AE1794" ca="1">IF($I1794="",IF(INDIRECT("$F"&amp;$S1794)="","",IF(LEFT(INDIRECT("$F"&amp;$S1794),3)="GRS","GRS_RCS_RM",IF((LEFT(INDIRECT("$F"&amp;$S1794),3))="RCS","GRS_RCS_RM",IF(INDIRECT("$F"&amp;$S1794)="OCS (No Label)","OCS_Conversion_RM",IF(LEFT(INDIRECT("$F"&amp;$S1794),3)="OCS","OCS_RM",IF(RIGHT(INDIRECT("$F"&amp;$S1794),10)="conversion","GOTS_RM_conversion",IF((LEFT(INDIRECT("$F"&amp;$S1794),4))="GOTS","GOTS_RM","Responsible_RM"))))))),"DELETERM")</f>
        <v>#VALUE!</v>
      </c>
      <c r="AF1794" t="e" cm="1">
        <f t="array" aca="1" ref="AF1794" ca="1">IF($S1794="","",INDIRECT("$Z"&amp;$S1794))</f>
        <v>#VALUE!</v>
      </c>
      <c r="AG1794" t="str">
        <f t="shared" si="562"/>
        <v/>
      </c>
      <c r="AH1794" t="str" cm="1">
        <f t="array" aca="1" ref="AH1794" ca="1">IFERROR(INDIRECT("$ag"&amp;S1794),"")</f>
        <v/>
      </c>
      <c r="AI1794" t="e" cm="1">
        <f t="array" aca="1" ref="AI1794" ca="1">INDIRECT("O"&amp;S1794)</f>
        <v>#VALUE!</v>
      </c>
      <c r="AJ1794" t="str">
        <f t="shared" si="563"/>
        <v/>
      </c>
    </row>
    <row r="1795" spans="1:36" ht="16.5" customHeight="1">
      <c r="A1795" s="129"/>
      <c r="B1795" s="134"/>
      <c r="C1795" s="135"/>
      <c r="D1795" s="146"/>
      <c r="E1795" s="146"/>
      <c r="F1795" s="135"/>
      <c r="G1795" s="147"/>
      <c r="H1795" s="147"/>
      <c r="I1795" s="147"/>
      <c r="J1795" s="147"/>
      <c r="K1795" s="38"/>
      <c r="L1795" s="143"/>
      <c r="M1795" s="143"/>
      <c r="N1795" s="61"/>
      <c r="O1795" s="314"/>
      <c r="Q1795" t="str">
        <f t="shared" si="558"/>
        <v/>
      </c>
      <c r="S1795" t="e">
        <f t="shared" ca="1" si="545"/>
        <v>#VALUE!</v>
      </c>
      <c r="T1795" t="e">
        <f t="shared" ca="1" si="564"/>
        <v>#VALUE!</v>
      </c>
      <c r="U1795">
        <f t="shared" si="546"/>
        <v>1728</v>
      </c>
      <c r="V1795">
        <v>144.333333333345</v>
      </c>
      <c r="W1795">
        <f t="shared" si="549"/>
        <v>144</v>
      </c>
      <c r="X1795" t="str" cm="1">
        <f t="array" aca="1" ref="X1795" ca="1">IFERROR(INDEX('PC&amp;PD'!$A$1:$AS$19,ROW('PC&amp;PD'!$A$19),MATCH(INDIRECT(T1795),'PC&amp;PD'!$A$1:$AS$1,0)),"")</f>
        <v/>
      </c>
      <c r="AA1795" t="str">
        <f t="shared" si="559"/>
        <v/>
      </c>
      <c r="AB1795" t="str">
        <f t="shared" si="560"/>
        <v/>
      </c>
      <c r="AC1795" t="e">
        <f t="shared" ca="1" si="561"/>
        <v>#VALUE!</v>
      </c>
      <c r="AD1795" t="str" cm="1">
        <f t="array" aca="1" ref="AD1795" ca="1">IFERROR(IF((LEFT(INDIRECT("$F"&amp;$S1795),4))="GOTS",IF($G1795="Organic","GOTS_Organic_raw",(IF($G1795="Responsible","GOTS_Responsible",(IF($G1795="No Attribute (Conventional)","GOTS_conventional",(IF($G1795="Recycled Pre/Post-Consumer","GOTS_pre_post",(IF($G1795="In-Conversion","GOTS_in_conversion",(IF($G1795="Sustainably Sourced","Sustainably_sourced",(IF($G1795="Recycled pre-consumer organic","GOTS_recycled_organic",""))))))))))))),IF($G1795="Organic","Organic",(IF($G1795="Responsible","Responsible",(IF($G1795="No Attribute (Conventional)","No_Attribute_Conventional",(IF($G1795="Recycled Pre/Post-Consumer","Recycled_Pre_Post_Consumer",(IF($G1795="In-Conversion","In_Conversion",(IF($G1795="Recycled Pre-Consumer","Recycled_Pre_Consumer",(IF($G1795="Recycled Post-Consumer","Recycled_Post_Consumer",(IF($G1795="Sustainably Sourced","Sustainably_sourced",(IF($G1795="Recycled pre-consumer organic","GOTS_recycled_organic","")))))))))))))))))),"")</f>
        <v/>
      </c>
      <c r="AE1795" t="e" cm="1">
        <f t="array" aca="1" ref="AE1795" ca="1">IF($I1795="",IF(INDIRECT("$F"&amp;$S1795)="","",IF(LEFT(INDIRECT("$F"&amp;$S1795),3)="GRS","GRS_RCS_RM",IF((LEFT(INDIRECT("$F"&amp;$S1795),3))="RCS","GRS_RCS_RM",IF(INDIRECT("$F"&amp;$S1795)="OCS (No Label)","OCS_Conversion_RM",IF(LEFT(INDIRECT("$F"&amp;$S1795),3)="OCS","OCS_RM",IF(RIGHT(INDIRECT("$F"&amp;$S1795),10)="conversion","GOTS_RM_conversion",IF((LEFT(INDIRECT("$F"&amp;$S1795),4))="GOTS","GOTS_RM","Responsible_RM"))))))),"DELETERM")</f>
        <v>#VALUE!</v>
      </c>
      <c r="AF1795" t="e" cm="1">
        <f t="array" aca="1" ref="AF1795" ca="1">IF($S1795="","",INDIRECT("$Z"&amp;$S1795))</f>
        <v>#VALUE!</v>
      </c>
      <c r="AG1795" t="str">
        <f t="shared" si="562"/>
        <v/>
      </c>
      <c r="AH1795" t="str" cm="1">
        <f t="array" aca="1" ref="AH1795" ca="1">IFERROR(INDIRECT("$ag"&amp;S1795),"")</f>
        <v/>
      </c>
      <c r="AI1795" t="e" cm="1">
        <f t="array" aca="1" ref="AI1795" ca="1">INDIRECT("O"&amp;S1795)</f>
        <v>#VALUE!</v>
      </c>
      <c r="AJ1795" t="str">
        <f t="shared" si="563"/>
        <v/>
      </c>
    </row>
    <row r="1796" spans="1:36" ht="16.5" customHeight="1">
      <c r="A1796" s="129"/>
      <c r="B1796" s="134"/>
      <c r="C1796" s="135"/>
      <c r="D1796" s="146"/>
      <c r="E1796" s="146"/>
      <c r="F1796" s="135"/>
      <c r="G1796" s="147"/>
      <c r="H1796" s="147"/>
      <c r="I1796" s="147"/>
      <c r="J1796" s="147"/>
      <c r="K1796" s="38"/>
      <c r="L1796" s="143"/>
      <c r="M1796" s="143"/>
      <c r="N1796" s="61"/>
      <c r="O1796" s="314"/>
      <c r="Q1796" t="str">
        <f t="shared" si="558"/>
        <v/>
      </c>
      <c r="S1796" t="e">
        <f t="shared" ca="1" si="545"/>
        <v>#VALUE!</v>
      </c>
      <c r="T1796" t="e">
        <f t="shared" ca="1" si="564"/>
        <v>#VALUE!</v>
      </c>
      <c r="U1796">
        <f t="shared" si="546"/>
        <v>1728</v>
      </c>
      <c r="V1796">
        <v>144.416666666678</v>
      </c>
      <c r="W1796">
        <f t="shared" si="549"/>
        <v>144</v>
      </c>
      <c r="X1796" t="str" cm="1">
        <f t="array" aca="1" ref="X1796" ca="1">IFERROR(INDEX('PC&amp;PD'!$A$1:$AS$19,ROW('PC&amp;PD'!$A$19),MATCH(INDIRECT(T1796),'PC&amp;PD'!$A$1:$AS$1,0)),"")</f>
        <v/>
      </c>
      <c r="AA1796" t="str">
        <f t="shared" si="559"/>
        <v/>
      </c>
      <c r="AB1796" t="str">
        <f t="shared" si="560"/>
        <v/>
      </c>
      <c r="AC1796" t="e">
        <f t="shared" ca="1" si="561"/>
        <v>#VALUE!</v>
      </c>
      <c r="AD1796" t="str" cm="1">
        <f t="array" aca="1" ref="AD1796" ca="1">IFERROR(IF((LEFT(INDIRECT("$F"&amp;$S1796),4))="GOTS",IF($G1796="Organic","GOTS_Organic_raw",(IF($G1796="Responsible","GOTS_Responsible",(IF($G1796="No Attribute (Conventional)","GOTS_conventional",(IF($G1796="Recycled Pre/Post-Consumer","GOTS_pre_post",(IF($G1796="In-Conversion","GOTS_in_conversion",(IF($G1796="Sustainably Sourced","Sustainably_sourced",(IF($G1796="Recycled pre-consumer organic","GOTS_recycled_organic",""))))))))))))),IF($G1796="Organic","Organic",(IF($G1796="Responsible","Responsible",(IF($G1796="No Attribute (Conventional)","No_Attribute_Conventional",(IF($G1796="Recycled Pre/Post-Consumer","Recycled_Pre_Post_Consumer",(IF($G1796="In-Conversion","In_Conversion",(IF($G1796="Recycled Pre-Consumer","Recycled_Pre_Consumer",(IF($G1796="Recycled Post-Consumer","Recycled_Post_Consumer",(IF($G1796="Sustainably Sourced","Sustainably_sourced",(IF($G1796="Recycled pre-consumer organic","GOTS_recycled_organic","")))))))))))))))))),"")</f>
        <v/>
      </c>
      <c r="AE1796" t="e" cm="1">
        <f t="array" aca="1" ref="AE1796" ca="1">IF($I1796="",IF(INDIRECT("$F"&amp;$S1796)="","",IF(LEFT(INDIRECT("$F"&amp;$S1796),3)="GRS","GRS_RCS_RM",IF((LEFT(INDIRECT("$F"&amp;$S1796),3))="RCS","GRS_RCS_RM",IF(INDIRECT("$F"&amp;$S1796)="OCS (No Label)","OCS_Conversion_RM",IF(LEFT(INDIRECT("$F"&amp;$S1796),3)="OCS","OCS_RM",IF(RIGHT(INDIRECT("$F"&amp;$S1796),10)="conversion","GOTS_RM_conversion",IF((LEFT(INDIRECT("$F"&amp;$S1796),4))="GOTS","GOTS_RM","Responsible_RM"))))))),"DELETERM")</f>
        <v>#VALUE!</v>
      </c>
      <c r="AF1796" t="e" cm="1">
        <f t="array" aca="1" ref="AF1796" ca="1">IF($S1796="","",INDIRECT("$Z"&amp;$S1796))</f>
        <v>#VALUE!</v>
      </c>
      <c r="AG1796" t="str">
        <f t="shared" si="562"/>
        <v/>
      </c>
      <c r="AH1796" t="str" cm="1">
        <f t="array" aca="1" ref="AH1796" ca="1">IFERROR(INDIRECT("$ag"&amp;S1796),"")</f>
        <v/>
      </c>
      <c r="AI1796" t="e" cm="1">
        <f t="array" aca="1" ref="AI1796" ca="1">INDIRECT("O"&amp;S1796)</f>
        <v>#VALUE!</v>
      </c>
      <c r="AJ1796" t="str">
        <f t="shared" si="563"/>
        <v/>
      </c>
    </row>
    <row r="1797" spans="1:36" ht="16.5" customHeight="1">
      <c r="A1797" s="130"/>
      <c r="B1797" s="136"/>
      <c r="C1797" s="137"/>
      <c r="D1797" s="146"/>
      <c r="E1797" s="146"/>
      <c r="F1797" s="137"/>
      <c r="G1797" s="147"/>
      <c r="H1797" s="147"/>
      <c r="I1797" s="147"/>
      <c r="J1797" s="147"/>
      <c r="K1797" s="38"/>
      <c r="L1797" s="144"/>
      <c r="M1797" s="144"/>
      <c r="N1797" s="61"/>
      <c r="O1797" s="314"/>
      <c r="Q1797" t="str">
        <f t="shared" si="558"/>
        <v/>
      </c>
      <c r="S1797" t="e">
        <f t="shared" ca="1" si="545"/>
        <v>#VALUE!</v>
      </c>
      <c r="T1797" t="e">
        <f t="shared" ca="1" si="564"/>
        <v>#VALUE!</v>
      </c>
      <c r="U1797">
        <f t="shared" si="546"/>
        <v>1728</v>
      </c>
      <c r="V1797">
        <v>144.500000000011</v>
      </c>
      <c r="W1797">
        <f t="shared" si="549"/>
        <v>144</v>
      </c>
      <c r="X1797" t="str" cm="1">
        <f t="array" aca="1" ref="X1797" ca="1">IFERROR(INDEX('PC&amp;PD'!$A$1:$AS$19,ROW('PC&amp;PD'!$A$19),MATCH(INDIRECT(T1797),'PC&amp;PD'!$A$1:$AS$1,0)),"")</f>
        <v/>
      </c>
      <c r="AA1797" t="str">
        <f t="shared" si="559"/>
        <v/>
      </c>
      <c r="AB1797" t="str">
        <f t="shared" si="560"/>
        <v/>
      </c>
      <c r="AC1797" t="e">
        <f t="shared" ca="1" si="561"/>
        <v>#VALUE!</v>
      </c>
      <c r="AD1797" t="str" cm="1">
        <f t="array" aca="1" ref="AD1797" ca="1">IFERROR(IF((LEFT(INDIRECT("$F"&amp;$S1797),4))="GOTS",IF($G1797="Organic","GOTS_Organic_raw",(IF($G1797="Responsible","GOTS_Responsible",(IF($G1797="No Attribute (Conventional)","GOTS_conventional",(IF($G1797="Recycled Pre/Post-Consumer","GOTS_pre_post",(IF($G1797="In-Conversion","GOTS_in_conversion",(IF($G1797="Sustainably Sourced","Sustainably_sourced",(IF($G1797="Recycled pre-consumer organic","GOTS_recycled_organic",""))))))))))))),IF($G1797="Organic","Organic",(IF($G1797="Responsible","Responsible",(IF($G1797="No Attribute (Conventional)","No_Attribute_Conventional",(IF($G1797="Recycled Pre/Post-Consumer","Recycled_Pre_Post_Consumer",(IF($G1797="In-Conversion","In_Conversion",(IF($G1797="Recycled Pre-Consumer","Recycled_Pre_Consumer",(IF($G1797="Recycled Post-Consumer","Recycled_Post_Consumer",(IF($G1797="Sustainably Sourced","Sustainably_sourced",(IF($G1797="Recycled pre-consumer organic","GOTS_recycled_organic","")))))))))))))))))),"")</f>
        <v/>
      </c>
      <c r="AE1797" t="e" cm="1">
        <f t="array" aca="1" ref="AE1797" ca="1">IF($I1797="",IF(INDIRECT("$F"&amp;$S1797)="","",IF(LEFT(INDIRECT("$F"&amp;$S1797),3)="GRS","GRS_RCS_RM",IF((LEFT(INDIRECT("$F"&amp;$S1797),3))="RCS","GRS_RCS_RM",IF(INDIRECT("$F"&amp;$S1797)="OCS (No Label)","OCS_Conversion_RM",IF(LEFT(INDIRECT("$F"&amp;$S1797),3)="OCS","OCS_RM",IF(RIGHT(INDIRECT("$F"&amp;$S1797),10)="conversion","GOTS_RM_conversion",IF((LEFT(INDIRECT("$F"&amp;$S1797),4))="GOTS","GOTS_RM","Responsible_RM"))))))),"DELETERM")</f>
        <v>#VALUE!</v>
      </c>
      <c r="AF1797" t="e" cm="1">
        <f t="array" aca="1" ref="AF1797" ca="1">IF($S1797="","",INDIRECT("$Z"&amp;$S1797))</f>
        <v>#VALUE!</v>
      </c>
      <c r="AG1797" t="str">
        <f t="shared" si="562"/>
        <v/>
      </c>
      <c r="AH1797" t="str" cm="1">
        <f t="array" aca="1" ref="AH1797" ca="1">IFERROR(INDIRECT("$ag"&amp;S1797),"")</f>
        <v/>
      </c>
      <c r="AI1797" t="e" cm="1">
        <f t="array" aca="1" ref="AI1797" ca="1">INDIRECT("O"&amp;S1797)</f>
        <v>#VALUE!</v>
      </c>
      <c r="AJ1797" t="str">
        <f t="shared" si="563"/>
        <v/>
      </c>
    </row>
    <row r="1798" spans="1:36" ht="16.5" customHeight="1">
      <c r="A1798" s="130"/>
      <c r="B1798" s="136"/>
      <c r="C1798" s="137"/>
      <c r="D1798" s="146"/>
      <c r="E1798" s="146"/>
      <c r="F1798" s="137"/>
      <c r="G1798" s="147"/>
      <c r="H1798" s="147"/>
      <c r="I1798" s="147"/>
      <c r="J1798" s="147"/>
      <c r="K1798" s="38"/>
      <c r="L1798" s="144"/>
      <c r="M1798" s="144"/>
      <c r="N1798" s="61"/>
      <c r="O1798" s="314"/>
      <c r="Q1798" t="str">
        <f t="shared" si="558"/>
        <v/>
      </c>
      <c r="S1798" t="e">
        <f t="shared" ca="1" si="545"/>
        <v>#VALUE!</v>
      </c>
      <c r="T1798" t="e">
        <f t="shared" ca="1" si="564"/>
        <v>#VALUE!</v>
      </c>
      <c r="U1798">
        <f t="shared" si="546"/>
        <v>1728</v>
      </c>
      <c r="V1798">
        <v>144.583333333345</v>
      </c>
      <c r="W1798">
        <f t="shared" si="549"/>
        <v>144</v>
      </c>
      <c r="X1798" t="str" cm="1">
        <f t="array" aca="1" ref="X1798" ca="1">IFERROR(INDEX('PC&amp;PD'!$A$1:$AS$19,ROW('PC&amp;PD'!$A$19),MATCH(INDIRECT(T1798),'PC&amp;PD'!$A$1:$AS$1,0)),"")</f>
        <v/>
      </c>
      <c r="AA1798" t="str">
        <f t="shared" si="559"/>
        <v/>
      </c>
      <c r="AB1798" t="str">
        <f t="shared" si="560"/>
        <v/>
      </c>
      <c r="AC1798" t="e">
        <f t="shared" ca="1" si="561"/>
        <v>#VALUE!</v>
      </c>
      <c r="AD1798" t="str" cm="1">
        <f t="array" aca="1" ref="AD1798" ca="1">IFERROR(IF((LEFT(INDIRECT("$F"&amp;$S1798),4))="GOTS",IF($G1798="Organic","GOTS_Organic_raw",(IF($G1798="Responsible","GOTS_Responsible",(IF($G1798="No Attribute (Conventional)","GOTS_conventional",(IF($G1798="Recycled Pre/Post-Consumer","GOTS_pre_post",(IF($G1798="In-Conversion","GOTS_in_conversion",(IF($G1798="Sustainably Sourced","Sustainably_sourced",(IF($G1798="Recycled pre-consumer organic","GOTS_recycled_organic",""))))))))))))),IF($G1798="Organic","Organic",(IF($G1798="Responsible","Responsible",(IF($G1798="No Attribute (Conventional)","No_Attribute_Conventional",(IF($G1798="Recycled Pre/Post-Consumer","Recycled_Pre_Post_Consumer",(IF($G1798="In-Conversion","In_Conversion",(IF($G1798="Recycled Pre-Consumer","Recycled_Pre_Consumer",(IF($G1798="Recycled Post-Consumer","Recycled_Post_Consumer",(IF($G1798="Sustainably Sourced","Sustainably_sourced",(IF($G1798="Recycled pre-consumer organic","GOTS_recycled_organic","")))))))))))))))))),"")</f>
        <v/>
      </c>
      <c r="AE1798" t="e" cm="1">
        <f t="array" aca="1" ref="AE1798" ca="1">IF($I1798="",IF(INDIRECT("$F"&amp;$S1798)="","",IF(LEFT(INDIRECT("$F"&amp;$S1798),3)="GRS","GRS_RCS_RM",IF((LEFT(INDIRECT("$F"&amp;$S1798),3))="RCS","GRS_RCS_RM",IF(INDIRECT("$F"&amp;$S1798)="OCS (No Label)","OCS_Conversion_RM",IF(LEFT(INDIRECT("$F"&amp;$S1798),3)="OCS","OCS_RM",IF(RIGHT(INDIRECT("$F"&amp;$S1798),10)="conversion","GOTS_RM_conversion",IF((LEFT(INDIRECT("$F"&amp;$S1798),4))="GOTS","GOTS_RM","Responsible_RM"))))))),"DELETERM")</f>
        <v>#VALUE!</v>
      </c>
      <c r="AF1798" t="e" cm="1">
        <f t="array" aca="1" ref="AF1798" ca="1">IF($S1798="","",INDIRECT("$Z"&amp;$S1798))</f>
        <v>#VALUE!</v>
      </c>
      <c r="AG1798" t="str">
        <f t="shared" si="562"/>
        <v/>
      </c>
      <c r="AH1798" t="str" cm="1">
        <f t="array" aca="1" ref="AH1798" ca="1">IFERROR(INDIRECT("$ag"&amp;S1798),"")</f>
        <v/>
      </c>
      <c r="AI1798" t="e" cm="1">
        <f t="array" aca="1" ref="AI1798" ca="1">INDIRECT("O"&amp;S1798)</f>
        <v>#VALUE!</v>
      </c>
      <c r="AJ1798" t="str">
        <f t="shared" si="563"/>
        <v/>
      </c>
    </row>
    <row r="1799" spans="1:36" ht="16.5" customHeight="1">
      <c r="A1799" s="130"/>
      <c r="B1799" s="136"/>
      <c r="C1799" s="137"/>
      <c r="D1799" s="146"/>
      <c r="E1799" s="146"/>
      <c r="F1799" s="137"/>
      <c r="G1799" s="147"/>
      <c r="H1799" s="147"/>
      <c r="I1799" s="147"/>
      <c r="J1799" s="147"/>
      <c r="K1799" s="38"/>
      <c r="L1799" s="144"/>
      <c r="M1799" s="144"/>
      <c r="N1799" s="61"/>
      <c r="O1799" s="314"/>
      <c r="Q1799" t="str">
        <f t="shared" si="558"/>
        <v/>
      </c>
      <c r="S1799" t="e">
        <f t="shared" ca="1" si="545"/>
        <v>#VALUE!</v>
      </c>
      <c r="T1799" t="e">
        <f t="shared" ca="1" si="564"/>
        <v>#VALUE!</v>
      </c>
      <c r="U1799">
        <f t="shared" si="546"/>
        <v>1728</v>
      </c>
      <c r="V1799">
        <v>144.666666666678</v>
      </c>
      <c r="W1799">
        <f t="shared" si="549"/>
        <v>144</v>
      </c>
      <c r="X1799" t="str" cm="1">
        <f t="array" aca="1" ref="X1799" ca="1">IFERROR(INDEX('PC&amp;PD'!$A$1:$AS$19,ROW('PC&amp;PD'!$A$19),MATCH(INDIRECT(T1799),'PC&amp;PD'!$A$1:$AS$1,0)),"")</f>
        <v/>
      </c>
      <c r="AA1799" t="str">
        <f t="shared" si="559"/>
        <v/>
      </c>
      <c r="AB1799" t="str">
        <f t="shared" si="560"/>
        <v/>
      </c>
      <c r="AC1799" t="e">
        <f t="shared" ca="1" si="561"/>
        <v>#VALUE!</v>
      </c>
      <c r="AD1799" t="str" cm="1">
        <f t="array" aca="1" ref="AD1799" ca="1">IFERROR(IF((LEFT(INDIRECT("$F"&amp;$S1799),4))="GOTS",IF($G1799="Organic","GOTS_Organic_raw",(IF($G1799="Responsible","GOTS_Responsible",(IF($G1799="No Attribute (Conventional)","GOTS_conventional",(IF($G1799="Recycled Pre/Post-Consumer","GOTS_pre_post",(IF($G1799="In-Conversion","GOTS_in_conversion",(IF($G1799="Sustainably Sourced","Sustainably_sourced",(IF($G1799="Recycled pre-consumer organic","GOTS_recycled_organic",""))))))))))))),IF($G1799="Organic","Organic",(IF($G1799="Responsible","Responsible",(IF($G1799="No Attribute (Conventional)","No_Attribute_Conventional",(IF($G1799="Recycled Pre/Post-Consumer","Recycled_Pre_Post_Consumer",(IF($G1799="In-Conversion","In_Conversion",(IF($G1799="Recycled Pre-Consumer","Recycled_Pre_Consumer",(IF($G1799="Recycled Post-Consumer","Recycled_Post_Consumer",(IF($G1799="Sustainably Sourced","Sustainably_sourced",(IF($G1799="Recycled pre-consumer organic","GOTS_recycled_organic","")))))))))))))))))),"")</f>
        <v/>
      </c>
      <c r="AE1799" t="e" cm="1">
        <f t="array" aca="1" ref="AE1799" ca="1">IF($I1799="",IF(INDIRECT("$F"&amp;$S1799)="","",IF(LEFT(INDIRECT("$F"&amp;$S1799),3)="GRS","GRS_RCS_RM",IF((LEFT(INDIRECT("$F"&amp;$S1799),3))="RCS","GRS_RCS_RM",IF(INDIRECT("$F"&amp;$S1799)="OCS (No Label)","OCS_Conversion_RM",IF(LEFT(INDIRECT("$F"&amp;$S1799),3)="OCS","OCS_RM",IF(RIGHT(INDIRECT("$F"&amp;$S1799),10)="conversion","GOTS_RM_conversion",IF((LEFT(INDIRECT("$F"&amp;$S1799),4))="GOTS","GOTS_RM","Responsible_RM"))))))),"DELETERM")</f>
        <v>#VALUE!</v>
      </c>
      <c r="AF1799" t="e" cm="1">
        <f t="array" aca="1" ref="AF1799" ca="1">IF($S1799="","",INDIRECT("$Z"&amp;$S1799))</f>
        <v>#VALUE!</v>
      </c>
      <c r="AG1799" t="str">
        <f t="shared" si="562"/>
        <v/>
      </c>
      <c r="AH1799" t="str" cm="1">
        <f t="array" aca="1" ref="AH1799" ca="1">IFERROR(INDIRECT("$ag"&amp;S1799),"")</f>
        <v/>
      </c>
      <c r="AI1799" t="e" cm="1">
        <f t="array" aca="1" ref="AI1799" ca="1">INDIRECT("O"&amp;S1799)</f>
        <v>#VALUE!</v>
      </c>
      <c r="AJ1799" t="str">
        <f t="shared" si="563"/>
        <v/>
      </c>
    </row>
    <row r="1800" spans="1:36" ht="16.5" customHeight="1">
      <c r="A1800" s="130"/>
      <c r="B1800" s="136"/>
      <c r="C1800" s="137"/>
      <c r="D1800" s="146"/>
      <c r="E1800" s="146"/>
      <c r="F1800" s="137"/>
      <c r="G1800" s="147"/>
      <c r="H1800" s="147"/>
      <c r="I1800" s="147"/>
      <c r="J1800" s="147"/>
      <c r="K1800" s="38"/>
      <c r="L1800" s="144"/>
      <c r="M1800" s="144"/>
      <c r="N1800" s="61"/>
      <c r="O1800" s="314"/>
      <c r="Q1800" t="str">
        <f t="shared" si="558"/>
        <v/>
      </c>
      <c r="S1800" t="e">
        <f t="shared" ca="1" si="545"/>
        <v>#VALUE!</v>
      </c>
      <c r="T1800" t="e">
        <f t="shared" ca="1" si="564"/>
        <v>#VALUE!</v>
      </c>
      <c r="U1800">
        <f t="shared" si="546"/>
        <v>1728</v>
      </c>
      <c r="V1800">
        <v>144.750000000011</v>
      </c>
      <c r="W1800">
        <f t="shared" si="549"/>
        <v>144</v>
      </c>
      <c r="X1800" t="str" cm="1">
        <f t="array" aca="1" ref="X1800" ca="1">IFERROR(INDEX('PC&amp;PD'!$A$1:$AS$19,ROW('PC&amp;PD'!$A$19),MATCH(INDIRECT(T1800),'PC&amp;PD'!$A$1:$AS$1,0)),"")</f>
        <v/>
      </c>
      <c r="AA1800" t="str">
        <f t="shared" si="559"/>
        <v/>
      </c>
      <c r="AB1800" t="str">
        <f t="shared" si="560"/>
        <v/>
      </c>
      <c r="AC1800" t="e">
        <f t="shared" ca="1" si="561"/>
        <v>#VALUE!</v>
      </c>
      <c r="AD1800" t="str" cm="1">
        <f t="array" aca="1" ref="AD1800" ca="1">IFERROR(IF((LEFT(INDIRECT("$F"&amp;$S1800),4))="GOTS",IF($G1800="Organic","GOTS_Organic_raw",(IF($G1800="Responsible","GOTS_Responsible",(IF($G1800="No Attribute (Conventional)","GOTS_conventional",(IF($G1800="Recycled Pre/Post-Consumer","GOTS_pre_post",(IF($G1800="In-Conversion","GOTS_in_conversion",(IF($G1800="Sustainably Sourced","Sustainably_sourced",(IF($G1800="Recycled pre-consumer organic","GOTS_recycled_organic",""))))))))))))),IF($G1800="Organic","Organic",(IF($G1800="Responsible","Responsible",(IF($G1800="No Attribute (Conventional)","No_Attribute_Conventional",(IF($G1800="Recycled Pre/Post-Consumer","Recycled_Pre_Post_Consumer",(IF($G1800="In-Conversion","In_Conversion",(IF($G1800="Recycled Pre-Consumer","Recycled_Pre_Consumer",(IF($G1800="Recycled Post-Consumer","Recycled_Post_Consumer",(IF($G1800="Sustainably Sourced","Sustainably_sourced",(IF($G1800="Recycled pre-consumer organic","GOTS_recycled_organic","")))))))))))))))))),"")</f>
        <v/>
      </c>
      <c r="AE1800" t="e" cm="1">
        <f t="array" aca="1" ref="AE1800" ca="1">IF($I1800="",IF(INDIRECT("$F"&amp;$S1800)="","",IF(LEFT(INDIRECT("$F"&amp;$S1800),3)="GRS","GRS_RCS_RM",IF((LEFT(INDIRECT("$F"&amp;$S1800),3))="RCS","GRS_RCS_RM",IF(INDIRECT("$F"&amp;$S1800)="OCS (No Label)","OCS_Conversion_RM",IF(LEFT(INDIRECT("$F"&amp;$S1800),3)="OCS","OCS_RM",IF(RIGHT(INDIRECT("$F"&amp;$S1800),10)="conversion","GOTS_RM_conversion",IF((LEFT(INDIRECT("$F"&amp;$S1800),4))="GOTS","GOTS_RM","Responsible_RM"))))))),"DELETERM")</f>
        <v>#VALUE!</v>
      </c>
      <c r="AF1800" t="e" cm="1">
        <f t="array" aca="1" ref="AF1800" ca="1">IF($S1800="","",INDIRECT("$Z"&amp;$S1800))</f>
        <v>#VALUE!</v>
      </c>
      <c r="AG1800" t="str">
        <f t="shared" si="562"/>
        <v/>
      </c>
      <c r="AH1800" t="str" cm="1">
        <f t="array" aca="1" ref="AH1800" ca="1">IFERROR(INDIRECT("$ag"&amp;S1800),"")</f>
        <v/>
      </c>
      <c r="AI1800" t="e" cm="1">
        <f t="array" aca="1" ref="AI1800" ca="1">INDIRECT("O"&amp;S1800)</f>
        <v>#VALUE!</v>
      </c>
      <c r="AJ1800" t="str">
        <f t="shared" si="563"/>
        <v/>
      </c>
    </row>
    <row r="1801" spans="1:36" ht="16.5" customHeight="1">
      <c r="A1801" s="130"/>
      <c r="B1801" s="136"/>
      <c r="C1801" s="137"/>
      <c r="D1801" s="146"/>
      <c r="E1801" s="146"/>
      <c r="F1801" s="137"/>
      <c r="G1801" s="147"/>
      <c r="H1801" s="147"/>
      <c r="I1801" s="147"/>
      <c r="J1801" s="147"/>
      <c r="K1801" s="38"/>
      <c r="L1801" s="144"/>
      <c r="M1801" s="144"/>
      <c r="N1801" s="61"/>
      <c r="O1801" s="314"/>
      <c r="Q1801" t="str">
        <f t="shared" si="558"/>
        <v/>
      </c>
      <c r="S1801" t="e">
        <f t="shared" ca="1" si="545"/>
        <v>#VALUE!</v>
      </c>
      <c r="T1801" t="e">
        <f t="shared" ca="1" si="564"/>
        <v>#VALUE!</v>
      </c>
      <c r="U1801">
        <f t="shared" si="546"/>
        <v>1728</v>
      </c>
      <c r="V1801">
        <v>144.833333333345</v>
      </c>
      <c r="W1801">
        <f t="shared" si="549"/>
        <v>144</v>
      </c>
      <c r="X1801" t="str" cm="1">
        <f t="array" aca="1" ref="X1801" ca="1">IFERROR(INDEX('PC&amp;PD'!$A$1:$AS$19,ROW('PC&amp;PD'!$A$19),MATCH(INDIRECT(T1801),'PC&amp;PD'!$A$1:$AS$1,0)),"")</f>
        <v/>
      </c>
      <c r="AA1801" t="str">
        <f t="shared" si="559"/>
        <v/>
      </c>
      <c r="AB1801" t="str">
        <f t="shared" si="560"/>
        <v/>
      </c>
      <c r="AC1801" t="e">
        <f t="shared" ca="1" si="561"/>
        <v>#VALUE!</v>
      </c>
      <c r="AD1801" t="str" cm="1">
        <f t="array" aca="1" ref="AD1801" ca="1">IFERROR(IF((LEFT(INDIRECT("$F"&amp;$S1801),4))="GOTS",IF($G1801="Organic","GOTS_Organic_raw",(IF($G1801="Responsible","GOTS_Responsible",(IF($G1801="No Attribute (Conventional)","GOTS_conventional",(IF($G1801="Recycled Pre/Post-Consumer","GOTS_pre_post",(IF($G1801="In-Conversion","GOTS_in_conversion",(IF($G1801="Sustainably Sourced","Sustainably_sourced",(IF($G1801="Recycled pre-consumer organic","GOTS_recycled_organic",""))))))))))))),IF($G1801="Organic","Organic",(IF($G1801="Responsible","Responsible",(IF($G1801="No Attribute (Conventional)","No_Attribute_Conventional",(IF($G1801="Recycled Pre/Post-Consumer","Recycled_Pre_Post_Consumer",(IF($G1801="In-Conversion","In_Conversion",(IF($G1801="Recycled Pre-Consumer","Recycled_Pre_Consumer",(IF($G1801="Recycled Post-Consumer","Recycled_Post_Consumer",(IF($G1801="Sustainably Sourced","Sustainably_sourced",(IF($G1801="Recycled pre-consumer organic","GOTS_recycled_organic","")))))))))))))))))),"")</f>
        <v/>
      </c>
      <c r="AE1801" t="e" cm="1">
        <f t="array" aca="1" ref="AE1801" ca="1">IF($I1801="",IF(INDIRECT("$F"&amp;$S1801)="","",IF(LEFT(INDIRECT("$F"&amp;$S1801),3)="GRS","GRS_RCS_RM",IF((LEFT(INDIRECT("$F"&amp;$S1801),3))="RCS","GRS_RCS_RM",IF(INDIRECT("$F"&amp;$S1801)="OCS (No Label)","OCS_Conversion_RM",IF(LEFT(INDIRECT("$F"&amp;$S1801),3)="OCS","OCS_RM",IF(RIGHT(INDIRECT("$F"&amp;$S1801),10)="conversion","GOTS_RM_conversion",IF((LEFT(INDIRECT("$F"&amp;$S1801),4))="GOTS","GOTS_RM","Responsible_RM"))))))),"DELETERM")</f>
        <v>#VALUE!</v>
      </c>
      <c r="AF1801" t="e" cm="1">
        <f t="array" aca="1" ref="AF1801" ca="1">IF($S1801="","",INDIRECT("$Z"&amp;$S1801))</f>
        <v>#VALUE!</v>
      </c>
      <c r="AG1801" t="str">
        <f t="shared" si="562"/>
        <v/>
      </c>
      <c r="AH1801" t="str" cm="1">
        <f t="array" aca="1" ref="AH1801" ca="1">IFERROR(INDIRECT("$ag"&amp;S1801),"")</f>
        <v/>
      </c>
      <c r="AI1801" t="e" cm="1">
        <f t="array" aca="1" ref="AI1801" ca="1">INDIRECT("O"&amp;S1801)</f>
        <v>#VALUE!</v>
      </c>
      <c r="AJ1801" t="str">
        <f t="shared" si="563"/>
        <v/>
      </c>
    </row>
    <row r="1802" spans="1:36" ht="16.5" customHeight="1" thickBot="1">
      <c r="A1802" s="131"/>
      <c r="B1802" s="138"/>
      <c r="C1802" s="139"/>
      <c r="D1802" s="148"/>
      <c r="E1802" s="148"/>
      <c r="F1802" s="139"/>
      <c r="G1802" s="149"/>
      <c r="H1802" s="149"/>
      <c r="I1802" s="149"/>
      <c r="J1802" s="149"/>
      <c r="K1802" s="39"/>
      <c r="L1802" s="145"/>
      <c r="M1802" s="145"/>
      <c r="N1802" s="62"/>
      <c r="O1802" s="315"/>
      <c r="Q1802" t="str">
        <f t="shared" si="558"/>
        <v/>
      </c>
      <c r="S1802" t="e">
        <f t="shared" ca="1" si="545"/>
        <v>#VALUE!</v>
      </c>
      <c r="T1802" t="e">
        <f t="shared" ca="1" si="564"/>
        <v>#VALUE!</v>
      </c>
      <c r="U1802">
        <f t="shared" si="546"/>
        <v>1728</v>
      </c>
      <c r="V1802">
        <v>144.916666666678</v>
      </c>
      <c r="W1802">
        <f t="shared" si="549"/>
        <v>144</v>
      </c>
      <c r="X1802" t="str" cm="1">
        <f t="array" aca="1" ref="X1802" ca="1">IFERROR(INDEX('PC&amp;PD'!$A$1:$AS$19,ROW('PC&amp;PD'!$A$19),MATCH(INDIRECT(T1802),'PC&amp;PD'!$A$1:$AS$1,0)),"")</f>
        <v/>
      </c>
      <c r="AA1802" t="str">
        <f t="shared" si="559"/>
        <v/>
      </c>
      <c r="AB1802" t="str">
        <f t="shared" si="560"/>
        <v/>
      </c>
      <c r="AC1802" t="e">
        <f t="shared" ca="1" si="561"/>
        <v>#VALUE!</v>
      </c>
      <c r="AD1802" t="str" cm="1">
        <f t="array" aca="1" ref="AD1802" ca="1">IFERROR(IF((LEFT(INDIRECT("$F"&amp;$S1802),4))="GOTS",IF($G1802="Organic","GOTS_Organic_raw",(IF($G1802="Responsible","GOTS_Responsible",(IF($G1802="No Attribute (Conventional)","GOTS_conventional",(IF($G1802="Recycled Pre/Post-Consumer","GOTS_pre_post",(IF($G1802="In-Conversion","GOTS_in_conversion",(IF($G1802="Sustainably Sourced","Sustainably_sourced",(IF($G1802="Recycled pre-consumer organic","GOTS_recycled_organic",""))))))))))))),IF($G1802="Organic","Organic",(IF($G1802="Responsible","Responsible",(IF($G1802="No Attribute (Conventional)","No_Attribute_Conventional",(IF($G1802="Recycled Pre/Post-Consumer","Recycled_Pre_Post_Consumer",(IF($G1802="In-Conversion","In_Conversion",(IF($G1802="Recycled Pre-Consumer","Recycled_Pre_Consumer",(IF($G1802="Recycled Post-Consumer","Recycled_Post_Consumer",(IF($G1802="Sustainably Sourced","Sustainably_sourced",(IF($G1802="Recycled pre-consumer organic","GOTS_recycled_organic","")))))))))))))))))),"")</f>
        <v/>
      </c>
      <c r="AE1802" t="e" cm="1">
        <f t="array" aca="1" ref="AE1802" ca="1">IF($I1802="",IF(INDIRECT("$F"&amp;$S1802)="","",IF(LEFT(INDIRECT("$F"&amp;$S1802),3)="GRS","GRS_RCS_RM",IF((LEFT(INDIRECT("$F"&amp;$S1802),3))="RCS","GRS_RCS_RM",IF(INDIRECT("$F"&amp;$S1802)="OCS (No Label)","OCS_Conversion_RM",IF(LEFT(INDIRECT("$F"&amp;$S1802),3)="OCS","OCS_RM",IF(RIGHT(INDIRECT("$F"&amp;$S1802),10)="conversion","GOTS_RM_conversion",IF((LEFT(INDIRECT("$F"&amp;$S1802),4))="GOTS","GOTS_RM","Responsible_RM"))))))),"DELETERM")</f>
        <v>#VALUE!</v>
      </c>
      <c r="AF1802" t="e" cm="1">
        <f t="array" aca="1" ref="AF1802" ca="1">IF($S1802="","",INDIRECT("$Z"&amp;$S1802))</f>
        <v>#VALUE!</v>
      </c>
      <c r="AG1802" t="str">
        <f t="shared" si="562"/>
        <v/>
      </c>
      <c r="AH1802" t="str" cm="1">
        <f t="array" aca="1" ref="AH1802" ca="1">IFERROR(INDIRECT("$ag"&amp;S1802),"")</f>
        <v/>
      </c>
      <c r="AI1802" t="e" cm="1">
        <f t="array" aca="1" ref="AI1802" ca="1">INDIRECT("O"&amp;S1802)</f>
        <v>#VALUE!</v>
      </c>
      <c r="AJ1802" t="str">
        <f t="shared" si="563"/>
        <v/>
      </c>
    </row>
    <row r="1803" spans="1:36" ht="16.5" customHeight="1">
      <c r="A1803" s="128" t="str">
        <f>IF(B1803="","",COUNTA($B$63:$B1803))</f>
        <v/>
      </c>
      <c r="B1803" s="132"/>
      <c r="C1803" s="133"/>
      <c r="D1803" s="140"/>
      <c r="E1803" s="140"/>
      <c r="F1803" s="133"/>
      <c r="G1803" s="141"/>
      <c r="H1803" s="141"/>
      <c r="I1803" s="141"/>
      <c r="J1803" s="141"/>
      <c r="K1803" s="37"/>
      <c r="L1803" s="142" t="str">
        <f>IF(R1803="","",LEFT(R1803,LEN(R1803)-2))</f>
        <v/>
      </c>
      <c r="M1803" s="142"/>
      <c r="N1803" s="60"/>
      <c r="O1803" s="313"/>
      <c r="Q1803" t="str">
        <f t="shared" si="558"/>
        <v/>
      </c>
      <c r="R1803" t="str">
        <f t="shared" ref="R1803" si="565">CONCATENATE($Q1803,Q1804,Q1805,Q1806,Q1807,Q1808,$Q1809,$Q1810,$Q1811,$Q1812,$Q1813,$Q1814)</f>
        <v/>
      </c>
      <c r="S1803" t="e">
        <f t="shared" ca="1" si="545"/>
        <v>#VALUE!</v>
      </c>
      <c r="T1803" t="e">
        <f t="shared" ca="1" si="564"/>
        <v>#VALUE!</v>
      </c>
      <c r="U1803">
        <f t="shared" si="546"/>
        <v>1740</v>
      </c>
      <c r="V1803">
        <v>145.000000000011</v>
      </c>
      <c r="W1803">
        <f t="shared" si="549"/>
        <v>145</v>
      </c>
      <c r="X1803" t="str" cm="1">
        <f t="array" aca="1" ref="X1803" ca="1">IFERROR(INDEX('PC&amp;PD'!$A$1:$AS$19,ROW('PC&amp;PD'!$A$19),MATCH(INDIRECT(T1803),'PC&amp;PD'!$A$1:$AS$1,0)),"")</f>
        <v/>
      </c>
      <c r="Z1803" t="str">
        <f t="shared" ref="Z1803" si="566">IFERROR(IF($F1803="OCS 100","OCS (OCS 100)",IF($F1803="OCS Blended","OCS (OCS Blended)",IF($F1803="OCS (No Label)","OCS (No Label)",IF($F1803="RCS 100","RCS (RCS 100)",IF($F1803="RCS Blended","RCS (RCS Blended)",IF($F1803="GRS","GRS (GRS)",IF($F1803="GRS (No Label)", "GRS (No Label)",IF($F1803="RDS","RDS (RDS)",IF($F1803="RWS","RWS (RWS)",IF($F1803="RAS","RAS (RAS)",IF($F1803="RMS","RMS (RMS)",IF($F1803="GOTS Organic","GOTS (Organic)",IF($F1803="GOTS Made with organic","GOTS (Made with Organic)",IF($F1803="GOTS Organic - in conversion","GOTS (Organic - In Conversion)",IF($F1803="GOTS Made with organic - in conversion","GOTS (Made with Organic - In Conversion)",""))))))))))))))),"")</f>
        <v/>
      </c>
      <c r="AA1803" t="str">
        <f t="shared" si="559"/>
        <v/>
      </c>
      <c r="AB1803" t="str">
        <f t="shared" si="560"/>
        <v/>
      </c>
      <c r="AC1803" t="e">
        <f t="shared" ca="1" si="561"/>
        <v>#VALUE!</v>
      </c>
      <c r="AD1803" t="str" cm="1">
        <f t="array" aca="1" ref="AD1803" ca="1">IFERROR(IF((LEFT(INDIRECT("$F"&amp;$S1803),4))="GOTS",IF($G1803="Organic","GOTS_Organic_raw",(IF($G1803="Responsible","GOTS_Responsible",(IF($G1803="No Attribute (Conventional)","GOTS_conventional",(IF($G1803="Recycled Pre/Post-Consumer","GOTS_pre_post",(IF($G1803="In-Conversion","GOTS_in_conversion",(IF($G1803="Sustainably Sourced","Sustainably_sourced",(IF($G1803="Recycled pre-consumer organic","GOTS_recycled_organic",""))))))))))))),IF($G1803="Organic","Organic",(IF($G1803="Responsible","Responsible",(IF($G1803="No Attribute (Conventional)","No_Attribute_Conventional",(IF($G1803="Recycled Pre/Post-Consumer","Recycled_Pre_Post_Consumer",(IF($G1803="In-Conversion","In_Conversion",(IF($G1803="Recycled Pre-Consumer","Recycled_Pre_Consumer",(IF($G1803="Recycled Post-Consumer","Recycled_Post_Consumer",(IF($G1803="Sustainably Sourced","Sustainably_sourced",(IF($G1803="Recycled pre-consumer organic","GOTS_recycled_organic","")))))))))))))))))),"")</f>
        <v/>
      </c>
      <c r="AE1803" t="e" cm="1">
        <f t="array" aca="1" ref="AE1803" ca="1">IF($I1803="",IF(INDIRECT("$F"&amp;$S1803)="","",IF(LEFT(INDIRECT("$F"&amp;$S1803),3)="GRS","GRS_RCS_RM",IF((LEFT(INDIRECT("$F"&amp;$S1803),3))="RCS","GRS_RCS_RM",IF(INDIRECT("$F"&amp;$S1803)="OCS (No Label)","OCS_Conversion_RM",IF(LEFT(INDIRECT("$F"&amp;$S1803),3)="OCS","OCS_RM",IF(RIGHT(INDIRECT("$F"&amp;$S1803),10)="conversion","GOTS_RM_conversion",IF((LEFT(INDIRECT("$F"&amp;$S1803),4))="GOTS","GOTS_RM","Responsible_RM"))))))),"DELETERM")</f>
        <v>#VALUE!</v>
      </c>
      <c r="AF1803" t="e" cm="1">
        <f t="array" aca="1" ref="AF1803" ca="1">IF($S1803="","",INDIRECT("$Z"&amp;$S1803))</f>
        <v>#VALUE!</v>
      </c>
      <c r="AG1803" t="str">
        <f t="shared" si="562"/>
        <v/>
      </c>
      <c r="AH1803" t="str" cm="1">
        <f t="array" aca="1" ref="AH1803" ca="1">IFERROR(INDIRECT("$ag"&amp;S1803),"")</f>
        <v/>
      </c>
      <c r="AI1803" t="e" cm="1">
        <f t="array" aca="1" ref="AI1803" ca="1">INDIRECT("O"&amp;S1803)</f>
        <v>#VALUE!</v>
      </c>
      <c r="AJ1803" t="str">
        <f t="shared" si="563"/>
        <v/>
      </c>
    </row>
    <row r="1804" spans="1:36" ht="16.5" customHeight="1">
      <c r="A1804" s="129"/>
      <c r="B1804" s="134"/>
      <c r="C1804" s="135"/>
      <c r="D1804" s="146"/>
      <c r="E1804" s="146"/>
      <c r="F1804" s="135"/>
      <c r="G1804" s="147"/>
      <c r="H1804" s="147"/>
      <c r="I1804" s="147"/>
      <c r="J1804" s="147"/>
      <c r="K1804" s="38"/>
      <c r="L1804" s="143"/>
      <c r="M1804" s="143"/>
      <c r="N1804" s="61"/>
      <c r="O1804" s="314"/>
      <c r="Q1804" t="str">
        <f t="shared" si="558"/>
        <v/>
      </c>
      <c r="S1804" t="e">
        <f t="shared" ref="S1804:S1867" ca="1" si="567">IF(INDIRECT("A"&amp;$S$63+$U1804)&lt;&gt;"",$S$63+$U1804,"")</f>
        <v>#VALUE!</v>
      </c>
      <c r="T1804" t="e">
        <f t="shared" ca="1" si="564"/>
        <v>#VALUE!</v>
      </c>
      <c r="U1804">
        <f t="shared" ref="U1804:U1867" si="568">(12*W1804)</f>
        <v>1740</v>
      </c>
      <c r="V1804">
        <v>145.083333333345</v>
      </c>
      <c r="W1804">
        <f t="shared" si="549"/>
        <v>145</v>
      </c>
      <c r="X1804" t="str" cm="1">
        <f t="array" aca="1" ref="X1804" ca="1">IFERROR(INDEX('PC&amp;PD'!$A$1:$AS$19,ROW('PC&amp;PD'!$A$19),MATCH(INDIRECT(T1804),'PC&amp;PD'!$A$1:$AS$1,0)),"")</f>
        <v/>
      </c>
      <c r="AA1804" t="str">
        <f t="shared" si="559"/>
        <v/>
      </c>
      <c r="AB1804" t="str">
        <f t="shared" si="560"/>
        <v/>
      </c>
      <c r="AC1804" t="e">
        <f t="shared" ca="1" si="561"/>
        <v>#VALUE!</v>
      </c>
      <c r="AD1804" t="str" cm="1">
        <f t="array" aca="1" ref="AD1804" ca="1">IFERROR(IF((LEFT(INDIRECT("$F"&amp;$S1804),4))="GOTS",IF($G1804="Organic","GOTS_Organic_raw",(IF($G1804="Responsible","GOTS_Responsible",(IF($G1804="No Attribute (Conventional)","GOTS_conventional",(IF($G1804="Recycled Pre/Post-Consumer","GOTS_pre_post",(IF($G1804="In-Conversion","GOTS_in_conversion",(IF($G1804="Sustainably Sourced","Sustainably_sourced",(IF($G1804="Recycled pre-consumer organic","GOTS_recycled_organic",""))))))))))))),IF($G1804="Organic","Organic",(IF($G1804="Responsible","Responsible",(IF($G1804="No Attribute (Conventional)","No_Attribute_Conventional",(IF($G1804="Recycled Pre/Post-Consumer","Recycled_Pre_Post_Consumer",(IF($G1804="In-Conversion","In_Conversion",(IF($G1804="Recycled Pre-Consumer","Recycled_Pre_Consumer",(IF($G1804="Recycled Post-Consumer","Recycled_Post_Consumer",(IF($G1804="Sustainably Sourced","Sustainably_sourced",(IF($G1804="Recycled pre-consumer organic","GOTS_recycled_organic","")))))))))))))))))),"")</f>
        <v/>
      </c>
      <c r="AE1804" t="e" cm="1">
        <f t="array" aca="1" ref="AE1804" ca="1">IF($I1804="",IF(INDIRECT("$F"&amp;$S1804)="","",IF(LEFT(INDIRECT("$F"&amp;$S1804),3)="GRS","GRS_RCS_RM",IF((LEFT(INDIRECT("$F"&amp;$S1804),3))="RCS","GRS_RCS_RM",IF(INDIRECT("$F"&amp;$S1804)="OCS (No Label)","OCS_Conversion_RM",IF(LEFT(INDIRECT("$F"&amp;$S1804),3)="OCS","OCS_RM",IF(RIGHT(INDIRECT("$F"&amp;$S1804),10)="conversion","GOTS_RM_conversion",IF((LEFT(INDIRECT("$F"&amp;$S1804),4))="GOTS","GOTS_RM","Responsible_RM"))))))),"DELETERM")</f>
        <v>#VALUE!</v>
      </c>
      <c r="AF1804" t="e" cm="1">
        <f t="array" aca="1" ref="AF1804" ca="1">IF($S1804="","",INDIRECT("$Z"&amp;$S1804))</f>
        <v>#VALUE!</v>
      </c>
      <c r="AG1804" t="str">
        <f t="shared" si="562"/>
        <v/>
      </c>
      <c r="AH1804" t="str" cm="1">
        <f t="array" aca="1" ref="AH1804" ca="1">IFERROR(INDIRECT("$ag"&amp;S1804),"")</f>
        <v/>
      </c>
      <c r="AI1804" t="e" cm="1">
        <f t="array" aca="1" ref="AI1804" ca="1">INDIRECT("O"&amp;S1804)</f>
        <v>#VALUE!</v>
      </c>
      <c r="AJ1804" t="str">
        <f t="shared" si="563"/>
        <v/>
      </c>
    </row>
    <row r="1805" spans="1:36" ht="16.5" customHeight="1">
      <c r="A1805" s="129"/>
      <c r="B1805" s="134"/>
      <c r="C1805" s="135"/>
      <c r="D1805" s="146"/>
      <c r="E1805" s="146"/>
      <c r="F1805" s="135"/>
      <c r="G1805" s="147"/>
      <c r="H1805" s="147"/>
      <c r="I1805" s="147"/>
      <c r="J1805" s="147"/>
      <c r="K1805" s="38"/>
      <c r="L1805" s="143"/>
      <c r="M1805" s="143"/>
      <c r="N1805" s="61"/>
      <c r="O1805" s="314"/>
      <c r="Q1805" t="str">
        <f t="shared" si="558"/>
        <v/>
      </c>
      <c r="S1805" t="e">
        <f t="shared" ca="1" si="567"/>
        <v>#VALUE!</v>
      </c>
      <c r="T1805" t="e">
        <f t="shared" ca="1" si="564"/>
        <v>#VALUE!</v>
      </c>
      <c r="U1805">
        <f t="shared" si="568"/>
        <v>1740</v>
      </c>
      <c r="V1805">
        <v>145.166666666678</v>
      </c>
      <c r="W1805">
        <f t="shared" si="549"/>
        <v>145</v>
      </c>
      <c r="X1805" t="str" cm="1">
        <f t="array" aca="1" ref="X1805" ca="1">IFERROR(INDEX('PC&amp;PD'!$A$1:$AS$19,ROW('PC&amp;PD'!$A$19),MATCH(INDIRECT(T1805),'PC&amp;PD'!$A$1:$AS$1,0)),"")</f>
        <v/>
      </c>
      <c r="AA1805" t="str">
        <f t="shared" si="559"/>
        <v/>
      </c>
      <c r="AB1805" t="str">
        <f t="shared" si="560"/>
        <v/>
      </c>
      <c r="AC1805" t="e">
        <f t="shared" ca="1" si="561"/>
        <v>#VALUE!</v>
      </c>
      <c r="AD1805" t="str" cm="1">
        <f t="array" aca="1" ref="AD1805" ca="1">IFERROR(IF((LEFT(INDIRECT("$F"&amp;$S1805),4))="GOTS",IF($G1805="Organic","GOTS_Organic_raw",(IF($G1805="Responsible","GOTS_Responsible",(IF($G1805="No Attribute (Conventional)","GOTS_conventional",(IF($G1805="Recycled Pre/Post-Consumer","GOTS_pre_post",(IF($G1805="In-Conversion","GOTS_in_conversion",(IF($G1805="Sustainably Sourced","Sustainably_sourced",(IF($G1805="Recycled pre-consumer organic","GOTS_recycled_organic",""))))))))))))),IF($G1805="Organic","Organic",(IF($G1805="Responsible","Responsible",(IF($G1805="No Attribute (Conventional)","No_Attribute_Conventional",(IF($G1805="Recycled Pre/Post-Consumer","Recycled_Pre_Post_Consumer",(IF($G1805="In-Conversion","In_Conversion",(IF($G1805="Recycled Pre-Consumer","Recycled_Pre_Consumer",(IF($G1805="Recycled Post-Consumer","Recycled_Post_Consumer",(IF($G1805="Sustainably Sourced","Sustainably_sourced",(IF($G1805="Recycled pre-consumer organic","GOTS_recycled_organic","")))))))))))))))))),"")</f>
        <v/>
      </c>
      <c r="AE1805" t="e" cm="1">
        <f t="array" aca="1" ref="AE1805" ca="1">IF($I1805="",IF(INDIRECT("$F"&amp;$S1805)="","",IF(LEFT(INDIRECT("$F"&amp;$S1805),3)="GRS","GRS_RCS_RM",IF((LEFT(INDIRECT("$F"&amp;$S1805),3))="RCS","GRS_RCS_RM",IF(INDIRECT("$F"&amp;$S1805)="OCS (No Label)","OCS_Conversion_RM",IF(LEFT(INDIRECT("$F"&amp;$S1805),3)="OCS","OCS_RM",IF(RIGHT(INDIRECT("$F"&amp;$S1805),10)="conversion","GOTS_RM_conversion",IF((LEFT(INDIRECT("$F"&amp;$S1805),4))="GOTS","GOTS_RM","Responsible_RM"))))))),"DELETERM")</f>
        <v>#VALUE!</v>
      </c>
      <c r="AF1805" t="e" cm="1">
        <f t="array" aca="1" ref="AF1805" ca="1">IF($S1805="","",INDIRECT("$Z"&amp;$S1805))</f>
        <v>#VALUE!</v>
      </c>
      <c r="AG1805" t="str">
        <f t="shared" si="562"/>
        <v/>
      </c>
      <c r="AH1805" t="str" cm="1">
        <f t="array" aca="1" ref="AH1805" ca="1">IFERROR(INDIRECT("$ag"&amp;S1805),"")</f>
        <v/>
      </c>
      <c r="AI1805" t="e" cm="1">
        <f t="array" aca="1" ref="AI1805" ca="1">INDIRECT("O"&amp;S1805)</f>
        <v>#VALUE!</v>
      </c>
      <c r="AJ1805" t="str">
        <f t="shared" si="563"/>
        <v/>
      </c>
    </row>
    <row r="1806" spans="1:36" ht="16.5" customHeight="1">
      <c r="A1806" s="129"/>
      <c r="B1806" s="134"/>
      <c r="C1806" s="135"/>
      <c r="D1806" s="146"/>
      <c r="E1806" s="146"/>
      <c r="F1806" s="135"/>
      <c r="G1806" s="147"/>
      <c r="H1806" s="147"/>
      <c r="I1806" s="147"/>
      <c r="J1806" s="147"/>
      <c r="K1806" s="38"/>
      <c r="L1806" s="143"/>
      <c r="M1806" s="143"/>
      <c r="N1806" s="61"/>
      <c r="O1806" s="314"/>
      <c r="Q1806" t="str">
        <f t="shared" si="558"/>
        <v/>
      </c>
      <c r="S1806" t="e">
        <f t="shared" ca="1" si="567"/>
        <v>#VALUE!</v>
      </c>
      <c r="T1806" t="e">
        <f t="shared" ca="1" si="564"/>
        <v>#VALUE!</v>
      </c>
      <c r="U1806">
        <f t="shared" si="568"/>
        <v>1740</v>
      </c>
      <c r="V1806">
        <v>145.250000000011</v>
      </c>
      <c r="W1806">
        <f t="shared" si="549"/>
        <v>145</v>
      </c>
      <c r="X1806" t="str" cm="1">
        <f t="array" aca="1" ref="X1806" ca="1">IFERROR(INDEX('PC&amp;PD'!$A$1:$AS$19,ROW('PC&amp;PD'!$A$19),MATCH(INDIRECT(T1806),'PC&amp;PD'!$A$1:$AS$1,0)),"")</f>
        <v/>
      </c>
      <c r="AA1806" t="str">
        <f t="shared" si="559"/>
        <v/>
      </c>
      <c r="AB1806" t="str">
        <f t="shared" si="560"/>
        <v/>
      </c>
      <c r="AC1806" t="e">
        <f t="shared" ca="1" si="561"/>
        <v>#VALUE!</v>
      </c>
      <c r="AD1806" t="str" cm="1">
        <f t="array" aca="1" ref="AD1806" ca="1">IFERROR(IF((LEFT(INDIRECT("$F"&amp;$S1806),4))="GOTS",IF($G1806="Organic","GOTS_Organic_raw",(IF($G1806="Responsible","GOTS_Responsible",(IF($G1806="No Attribute (Conventional)","GOTS_conventional",(IF($G1806="Recycled Pre/Post-Consumer","GOTS_pre_post",(IF($G1806="In-Conversion","GOTS_in_conversion",(IF($G1806="Sustainably Sourced","Sustainably_sourced",(IF($G1806="Recycled pre-consumer organic","GOTS_recycled_organic",""))))))))))))),IF($G1806="Organic","Organic",(IF($G1806="Responsible","Responsible",(IF($G1806="No Attribute (Conventional)","No_Attribute_Conventional",(IF($G1806="Recycled Pre/Post-Consumer","Recycled_Pre_Post_Consumer",(IF($G1806="In-Conversion","In_Conversion",(IF($G1806="Recycled Pre-Consumer","Recycled_Pre_Consumer",(IF($G1806="Recycled Post-Consumer","Recycled_Post_Consumer",(IF($G1806="Sustainably Sourced","Sustainably_sourced",(IF($G1806="Recycled pre-consumer organic","GOTS_recycled_organic","")))))))))))))))))),"")</f>
        <v/>
      </c>
      <c r="AE1806" t="e" cm="1">
        <f t="array" aca="1" ref="AE1806" ca="1">IF($I1806="",IF(INDIRECT("$F"&amp;$S1806)="","",IF(LEFT(INDIRECT("$F"&amp;$S1806),3)="GRS","GRS_RCS_RM",IF((LEFT(INDIRECT("$F"&amp;$S1806),3))="RCS","GRS_RCS_RM",IF(INDIRECT("$F"&amp;$S1806)="OCS (No Label)","OCS_Conversion_RM",IF(LEFT(INDIRECT("$F"&amp;$S1806),3)="OCS","OCS_RM",IF(RIGHT(INDIRECT("$F"&amp;$S1806),10)="conversion","GOTS_RM_conversion",IF((LEFT(INDIRECT("$F"&amp;$S1806),4))="GOTS","GOTS_RM","Responsible_RM"))))))),"DELETERM")</f>
        <v>#VALUE!</v>
      </c>
      <c r="AF1806" t="e" cm="1">
        <f t="array" aca="1" ref="AF1806" ca="1">IF($S1806="","",INDIRECT("$Z"&amp;$S1806))</f>
        <v>#VALUE!</v>
      </c>
      <c r="AG1806" t="str">
        <f t="shared" si="562"/>
        <v/>
      </c>
      <c r="AH1806" t="str" cm="1">
        <f t="array" aca="1" ref="AH1806" ca="1">IFERROR(INDIRECT("$ag"&amp;S1806),"")</f>
        <v/>
      </c>
      <c r="AI1806" t="e" cm="1">
        <f t="array" aca="1" ref="AI1806" ca="1">INDIRECT("O"&amp;S1806)</f>
        <v>#VALUE!</v>
      </c>
      <c r="AJ1806" t="str">
        <f t="shared" si="563"/>
        <v/>
      </c>
    </row>
    <row r="1807" spans="1:36" ht="16.5" customHeight="1">
      <c r="A1807" s="129"/>
      <c r="B1807" s="134"/>
      <c r="C1807" s="135"/>
      <c r="D1807" s="146"/>
      <c r="E1807" s="146"/>
      <c r="F1807" s="135"/>
      <c r="G1807" s="147"/>
      <c r="H1807" s="147"/>
      <c r="I1807" s="147"/>
      <c r="J1807" s="147"/>
      <c r="K1807" s="38"/>
      <c r="L1807" s="143"/>
      <c r="M1807" s="143"/>
      <c r="N1807" s="61"/>
      <c r="O1807" s="314"/>
      <c r="Q1807" t="str">
        <f t="shared" si="558"/>
        <v/>
      </c>
      <c r="S1807" t="e">
        <f t="shared" ca="1" si="567"/>
        <v>#VALUE!</v>
      </c>
      <c r="T1807" t="e">
        <f t="shared" ca="1" si="564"/>
        <v>#VALUE!</v>
      </c>
      <c r="U1807">
        <f t="shared" si="568"/>
        <v>1740</v>
      </c>
      <c r="V1807">
        <v>145.333333333345</v>
      </c>
      <c r="W1807">
        <f t="shared" si="549"/>
        <v>145</v>
      </c>
      <c r="X1807" t="str" cm="1">
        <f t="array" aca="1" ref="X1807" ca="1">IFERROR(INDEX('PC&amp;PD'!$A$1:$AS$19,ROW('PC&amp;PD'!$A$19),MATCH(INDIRECT(T1807),'PC&amp;PD'!$A$1:$AS$1,0)),"")</f>
        <v/>
      </c>
      <c r="AA1807" t="str">
        <f t="shared" si="559"/>
        <v/>
      </c>
      <c r="AB1807" t="str">
        <f t="shared" si="560"/>
        <v/>
      </c>
      <c r="AC1807" t="e">
        <f t="shared" ca="1" si="561"/>
        <v>#VALUE!</v>
      </c>
      <c r="AD1807" t="str" cm="1">
        <f t="array" aca="1" ref="AD1807" ca="1">IFERROR(IF((LEFT(INDIRECT("$F"&amp;$S1807),4))="GOTS",IF($G1807="Organic","GOTS_Organic_raw",(IF($G1807="Responsible","GOTS_Responsible",(IF($G1807="No Attribute (Conventional)","GOTS_conventional",(IF($G1807="Recycled Pre/Post-Consumer","GOTS_pre_post",(IF($G1807="In-Conversion","GOTS_in_conversion",(IF($G1807="Sustainably Sourced","Sustainably_sourced",(IF($G1807="Recycled pre-consumer organic","GOTS_recycled_organic",""))))))))))))),IF($G1807="Organic","Organic",(IF($G1807="Responsible","Responsible",(IF($G1807="No Attribute (Conventional)","No_Attribute_Conventional",(IF($G1807="Recycled Pre/Post-Consumer","Recycled_Pre_Post_Consumer",(IF($G1807="In-Conversion","In_Conversion",(IF($G1807="Recycled Pre-Consumer","Recycled_Pre_Consumer",(IF($G1807="Recycled Post-Consumer","Recycled_Post_Consumer",(IF($G1807="Sustainably Sourced","Sustainably_sourced",(IF($G1807="Recycled pre-consumer organic","GOTS_recycled_organic","")))))))))))))))))),"")</f>
        <v/>
      </c>
      <c r="AE1807" t="e" cm="1">
        <f t="array" aca="1" ref="AE1807" ca="1">IF($I1807="",IF(INDIRECT("$F"&amp;$S1807)="","",IF(LEFT(INDIRECT("$F"&amp;$S1807),3)="GRS","GRS_RCS_RM",IF((LEFT(INDIRECT("$F"&amp;$S1807),3))="RCS","GRS_RCS_RM",IF(INDIRECT("$F"&amp;$S1807)="OCS (No Label)","OCS_Conversion_RM",IF(LEFT(INDIRECT("$F"&amp;$S1807),3)="OCS","OCS_RM",IF(RIGHT(INDIRECT("$F"&amp;$S1807),10)="conversion","GOTS_RM_conversion",IF((LEFT(INDIRECT("$F"&amp;$S1807),4))="GOTS","GOTS_RM","Responsible_RM"))))))),"DELETERM")</f>
        <v>#VALUE!</v>
      </c>
      <c r="AF1807" t="e" cm="1">
        <f t="array" aca="1" ref="AF1807" ca="1">IF($S1807="","",INDIRECT("$Z"&amp;$S1807))</f>
        <v>#VALUE!</v>
      </c>
      <c r="AG1807" t="str">
        <f t="shared" si="562"/>
        <v/>
      </c>
      <c r="AH1807" t="str" cm="1">
        <f t="array" aca="1" ref="AH1807" ca="1">IFERROR(INDIRECT("$ag"&amp;S1807),"")</f>
        <v/>
      </c>
      <c r="AI1807" t="e" cm="1">
        <f t="array" aca="1" ref="AI1807" ca="1">INDIRECT("O"&amp;S1807)</f>
        <v>#VALUE!</v>
      </c>
      <c r="AJ1807" t="str">
        <f t="shared" si="563"/>
        <v/>
      </c>
    </row>
    <row r="1808" spans="1:36" ht="16.5" customHeight="1">
      <c r="A1808" s="129"/>
      <c r="B1808" s="134"/>
      <c r="C1808" s="135"/>
      <c r="D1808" s="146"/>
      <c r="E1808" s="146"/>
      <c r="F1808" s="135"/>
      <c r="G1808" s="147"/>
      <c r="H1808" s="147"/>
      <c r="I1808" s="147"/>
      <c r="J1808" s="147"/>
      <c r="K1808" s="38"/>
      <c r="L1808" s="143"/>
      <c r="M1808" s="143"/>
      <c r="N1808" s="61"/>
      <c r="O1808" s="314"/>
      <c r="Q1808" t="str">
        <f t="shared" si="558"/>
        <v/>
      </c>
      <c r="S1808" t="e">
        <f t="shared" ca="1" si="567"/>
        <v>#VALUE!</v>
      </c>
      <c r="T1808" t="e">
        <f t="shared" ca="1" si="564"/>
        <v>#VALUE!</v>
      </c>
      <c r="U1808">
        <f t="shared" si="568"/>
        <v>1740</v>
      </c>
      <c r="V1808">
        <v>145.416666666678</v>
      </c>
      <c r="W1808">
        <f t="shared" si="549"/>
        <v>145</v>
      </c>
      <c r="X1808" t="str" cm="1">
        <f t="array" aca="1" ref="X1808" ca="1">IFERROR(INDEX('PC&amp;PD'!$A$1:$AS$19,ROW('PC&amp;PD'!$A$19),MATCH(INDIRECT(T1808),'PC&amp;PD'!$A$1:$AS$1,0)),"")</f>
        <v/>
      </c>
      <c r="AA1808" t="str">
        <f t="shared" si="559"/>
        <v/>
      </c>
      <c r="AB1808" t="str">
        <f t="shared" si="560"/>
        <v/>
      </c>
      <c r="AC1808" t="e">
        <f t="shared" ca="1" si="561"/>
        <v>#VALUE!</v>
      </c>
      <c r="AD1808" t="str" cm="1">
        <f t="array" aca="1" ref="AD1808" ca="1">IFERROR(IF((LEFT(INDIRECT("$F"&amp;$S1808),4))="GOTS",IF($G1808="Organic","GOTS_Organic_raw",(IF($G1808="Responsible","GOTS_Responsible",(IF($G1808="No Attribute (Conventional)","GOTS_conventional",(IF($G1808="Recycled Pre/Post-Consumer","GOTS_pre_post",(IF($G1808="In-Conversion","GOTS_in_conversion",(IF($G1808="Sustainably Sourced","Sustainably_sourced",(IF($G1808="Recycled pre-consumer organic","GOTS_recycled_organic",""))))))))))))),IF($G1808="Organic","Organic",(IF($G1808="Responsible","Responsible",(IF($G1808="No Attribute (Conventional)","No_Attribute_Conventional",(IF($G1808="Recycled Pre/Post-Consumer","Recycled_Pre_Post_Consumer",(IF($G1808="In-Conversion","In_Conversion",(IF($G1808="Recycled Pre-Consumer","Recycled_Pre_Consumer",(IF($G1808="Recycled Post-Consumer","Recycled_Post_Consumer",(IF($G1808="Sustainably Sourced","Sustainably_sourced",(IF($G1808="Recycled pre-consumer organic","GOTS_recycled_organic","")))))))))))))))))),"")</f>
        <v/>
      </c>
      <c r="AE1808" t="e" cm="1">
        <f t="array" aca="1" ref="AE1808" ca="1">IF($I1808="",IF(INDIRECT("$F"&amp;$S1808)="","",IF(LEFT(INDIRECT("$F"&amp;$S1808),3)="GRS","GRS_RCS_RM",IF((LEFT(INDIRECT("$F"&amp;$S1808),3))="RCS","GRS_RCS_RM",IF(INDIRECT("$F"&amp;$S1808)="OCS (No Label)","OCS_Conversion_RM",IF(LEFT(INDIRECT("$F"&amp;$S1808),3)="OCS","OCS_RM",IF(RIGHT(INDIRECT("$F"&amp;$S1808),10)="conversion","GOTS_RM_conversion",IF((LEFT(INDIRECT("$F"&amp;$S1808),4))="GOTS","GOTS_RM","Responsible_RM"))))))),"DELETERM")</f>
        <v>#VALUE!</v>
      </c>
      <c r="AF1808" t="e" cm="1">
        <f t="array" aca="1" ref="AF1808" ca="1">IF($S1808="","",INDIRECT("$Z"&amp;$S1808))</f>
        <v>#VALUE!</v>
      </c>
      <c r="AG1808" t="str">
        <f t="shared" si="562"/>
        <v/>
      </c>
      <c r="AH1808" t="str" cm="1">
        <f t="array" aca="1" ref="AH1808" ca="1">IFERROR(INDIRECT("$ag"&amp;S1808),"")</f>
        <v/>
      </c>
      <c r="AI1808" t="e" cm="1">
        <f t="array" aca="1" ref="AI1808" ca="1">INDIRECT("O"&amp;S1808)</f>
        <v>#VALUE!</v>
      </c>
      <c r="AJ1808" t="str">
        <f t="shared" si="563"/>
        <v/>
      </c>
    </row>
    <row r="1809" spans="1:36" ht="16.5" customHeight="1">
      <c r="A1809" s="130"/>
      <c r="B1809" s="136"/>
      <c r="C1809" s="137"/>
      <c r="D1809" s="146"/>
      <c r="E1809" s="146"/>
      <c r="F1809" s="137"/>
      <c r="G1809" s="147"/>
      <c r="H1809" s="147"/>
      <c r="I1809" s="147"/>
      <c r="J1809" s="147"/>
      <c r="K1809" s="38"/>
      <c r="L1809" s="144"/>
      <c r="M1809" s="144"/>
      <c r="N1809" s="61"/>
      <c r="O1809" s="314"/>
      <c r="Q1809" t="str">
        <f t="shared" si="558"/>
        <v/>
      </c>
      <c r="S1809" t="e">
        <f t="shared" ca="1" si="567"/>
        <v>#VALUE!</v>
      </c>
      <c r="T1809" t="e">
        <f t="shared" ca="1" si="564"/>
        <v>#VALUE!</v>
      </c>
      <c r="U1809">
        <f t="shared" si="568"/>
        <v>1740</v>
      </c>
      <c r="V1809">
        <v>145.500000000011</v>
      </c>
      <c r="W1809">
        <f t="shared" si="549"/>
        <v>145</v>
      </c>
      <c r="X1809" t="str" cm="1">
        <f t="array" aca="1" ref="X1809" ca="1">IFERROR(INDEX('PC&amp;PD'!$A$1:$AS$19,ROW('PC&amp;PD'!$A$19),MATCH(INDIRECT(T1809),'PC&amp;PD'!$A$1:$AS$1,0)),"")</f>
        <v/>
      </c>
      <c r="AA1809" t="str">
        <f t="shared" si="559"/>
        <v/>
      </c>
      <c r="AB1809" t="str">
        <f t="shared" si="560"/>
        <v/>
      </c>
      <c r="AC1809" t="e">
        <f t="shared" ca="1" si="561"/>
        <v>#VALUE!</v>
      </c>
      <c r="AD1809" t="str" cm="1">
        <f t="array" aca="1" ref="AD1809" ca="1">IFERROR(IF((LEFT(INDIRECT("$F"&amp;$S1809),4))="GOTS",IF($G1809="Organic","GOTS_Organic_raw",(IF($G1809="Responsible","GOTS_Responsible",(IF($G1809="No Attribute (Conventional)","GOTS_conventional",(IF($G1809="Recycled Pre/Post-Consumer","GOTS_pre_post",(IF($G1809="In-Conversion","GOTS_in_conversion",(IF($G1809="Sustainably Sourced","Sustainably_sourced",(IF($G1809="Recycled pre-consumer organic","GOTS_recycled_organic",""))))))))))))),IF($G1809="Organic","Organic",(IF($G1809="Responsible","Responsible",(IF($G1809="No Attribute (Conventional)","No_Attribute_Conventional",(IF($G1809="Recycled Pre/Post-Consumer","Recycled_Pre_Post_Consumer",(IF($G1809="In-Conversion","In_Conversion",(IF($G1809="Recycled Pre-Consumer","Recycled_Pre_Consumer",(IF($G1809="Recycled Post-Consumer","Recycled_Post_Consumer",(IF($G1809="Sustainably Sourced","Sustainably_sourced",(IF($G1809="Recycled pre-consumer organic","GOTS_recycled_organic","")))))))))))))))))),"")</f>
        <v/>
      </c>
      <c r="AE1809" t="e" cm="1">
        <f t="array" aca="1" ref="AE1809" ca="1">IF($I1809="",IF(INDIRECT("$F"&amp;$S1809)="","",IF(LEFT(INDIRECT("$F"&amp;$S1809),3)="GRS","GRS_RCS_RM",IF((LEFT(INDIRECT("$F"&amp;$S1809),3))="RCS","GRS_RCS_RM",IF(INDIRECT("$F"&amp;$S1809)="OCS (No Label)","OCS_Conversion_RM",IF(LEFT(INDIRECT("$F"&amp;$S1809),3)="OCS","OCS_RM",IF(RIGHT(INDIRECT("$F"&amp;$S1809),10)="conversion","GOTS_RM_conversion",IF((LEFT(INDIRECT("$F"&amp;$S1809),4))="GOTS","GOTS_RM","Responsible_RM"))))))),"DELETERM")</f>
        <v>#VALUE!</v>
      </c>
      <c r="AF1809" t="e" cm="1">
        <f t="array" aca="1" ref="AF1809" ca="1">IF($S1809="","",INDIRECT("$Z"&amp;$S1809))</f>
        <v>#VALUE!</v>
      </c>
      <c r="AG1809" t="str">
        <f t="shared" si="562"/>
        <v/>
      </c>
      <c r="AH1809" t="str" cm="1">
        <f t="array" aca="1" ref="AH1809" ca="1">IFERROR(INDIRECT("$ag"&amp;S1809),"")</f>
        <v/>
      </c>
      <c r="AI1809" t="e" cm="1">
        <f t="array" aca="1" ref="AI1809" ca="1">INDIRECT("O"&amp;S1809)</f>
        <v>#VALUE!</v>
      </c>
      <c r="AJ1809" t="str">
        <f t="shared" si="563"/>
        <v/>
      </c>
    </row>
    <row r="1810" spans="1:36" ht="16.5" customHeight="1">
      <c r="A1810" s="130"/>
      <c r="B1810" s="136"/>
      <c r="C1810" s="137"/>
      <c r="D1810" s="146"/>
      <c r="E1810" s="146"/>
      <c r="F1810" s="137"/>
      <c r="G1810" s="147"/>
      <c r="H1810" s="147"/>
      <c r="I1810" s="147"/>
      <c r="J1810" s="147"/>
      <c r="K1810" s="38"/>
      <c r="L1810" s="144"/>
      <c r="M1810" s="144"/>
      <c r="N1810" s="61"/>
      <c r="O1810" s="314"/>
      <c r="Q1810" t="str">
        <f t="shared" si="558"/>
        <v/>
      </c>
      <c r="S1810" t="e">
        <f t="shared" ca="1" si="567"/>
        <v>#VALUE!</v>
      </c>
      <c r="T1810" t="e">
        <f t="shared" ca="1" si="564"/>
        <v>#VALUE!</v>
      </c>
      <c r="U1810">
        <f t="shared" si="568"/>
        <v>1740</v>
      </c>
      <c r="V1810">
        <v>145.583333333345</v>
      </c>
      <c r="W1810">
        <f t="shared" si="549"/>
        <v>145</v>
      </c>
      <c r="X1810" t="str" cm="1">
        <f t="array" aca="1" ref="X1810" ca="1">IFERROR(INDEX('PC&amp;PD'!$A$1:$AS$19,ROW('PC&amp;PD'!$A$19),MATCH(INDIRECT(T1810),'PC&amp;PD'!$A$1:$AS$1,0)),"")</f>
        <v/>
      </c>
      <c r="AA1810" t="str">
        <f t="shared" si="559"/>
        <v/>
      </c>
      <c r="AB1810" t="str">
        <f t="shared" si="560"/>
        <v/>
      </c>
      <c r="AC1810" t="e">
        <f t="shared" ca="1" si="561"/>
        <v>#VALUE!</v>
      </c>
      <c r="AD1810" t="str" cm="1">
        <f t="array" aca="1" ref="AD1810" ca="1">IFERROR(IF((LEFT(INDIRECT("$F"&amp;$S1810),4))="GOTS",IF($G1810="Organic","GOTS_Organic_raw",(IF($G1810="Responsible","GOTS_Responsible",(IF($G1810="No Attribute (Conventional)","GOTS_conventional",(IF($G1810="Recycled Pre/Post-Consumer","GOTS_pre_post",(IF($G1810="In-Conversion","GOTS_in_conversion",(IF($G1810="Sustainably Sourced","Sustainably_sourced",(IF($G1810="Recycled pre-consumer organic","GOTS_recycled_organic",""))))))))))))),IF($G1810="Organic","Organic",(IF($G1810="Responsible","Responsible",(IF($G1810="No Attribute (Conventional)","No_Attribute_Conventional",(IF($G1810="Recycled Pre/Post-Consumer","Recycled_Pre_Post_Consumer",(IF($G1810="In-Conversion","In_Conversion",(IF($G1810="Recycled Pre-Consumer","Recycled_Pre_Consumer",(IF($G1810="Recycled Post-Consumer","Recycled_Post_Consumer",(IF($G1810="Sustainably Sourced","Sustainably_sourced",(IF($G1810="Recycled pre-consumer organic","GOTS_recycled_organic","")))))))))))))))))),"")</f>
        <v/>
      </c>
      <c r="AE1810" t="e" cm="1">
        <f t="array" aca="1" ref="AE1810" ca="1">IF($I1810="",IF(INDIRECT("$F"&amp;$S1810)="","",IF(LEFT(INDIRECT("$F"&amp;$S1810),3)="GRS","GRS_RCS_RM",IF((LEFT(INDIRECT("$F"&amp;$S1810),3))="RCS","GRS_RCS_RM",IF(INDIRECT("$F"&amp;$S1810)="OCS (No Label)","OCS_Conversion_RM",IF(LEFT(INDIRECT("$F"&amp;$S1810),3)="OCS","OCS_RM",IF(RIGHT(INDIRECT("$F"&amp;$S1810),10)="conversion","GOTS_RM_conversion",IF((LEFT(INDIRECT("$F"&amp;$S1810),4))="GOTS","GOTS_RM","Responsible_RM"))))))),"DELETERM")</f>
        <v>#VALUE!</v>
      </c>
      <c r="AF1810" t="e" cm="1">
        <f t="array" aca="1" ref="AF1810" ca="1">IF($S1810="","",INDIRECT("$Z"&amp;$S1810))</f>
        <v>#VALUE!</v>
      </c>
      <c r="AG1810" t="str">
        <f t="shared" si="562"/>
        <v/>
      </c>
      <c r="AH1810" t="str" cm="1">
        <f t="array" aca="1" ref="AH1810" ca="1">IFERROR(INDIRECT("$ag"&amp;S1810),"")</f>
        <v/>
      </c>
      <c r="AI1810" t="e" cm="1">
        <f t="array" aca="1" ref="AI1810" ca="1">INDIRECT("O"&amp;S1810)</f>
        <v>#VALUE!</v>
      </c>
      <c r="AJ1810" t="str">
        <f t="shared" si="563"/>
        <v/>
      </c>
    </row>
    <row r="1811" spans="1:36" ht="16.5" customHeight="1">
      <c r="A1811" s="130"/>
      <c r="B1811" s="136"/>
      <c r="C1811" s="137"/>
      <c r="D1811" s="146"/>
      <c r="E1811" s="146"/>
      <c r="F1811" s="137"/>
      <c r="G1811" s="147"/>
      <c r="H1811" s="147"/>
      <c r="I1811" s="147"/>
      <c r="J1811" s="147"/>
      <c r="K1811" s="38"/>
      <c r="L1811" s="144"/>
      <c r="M1811" s="144"/>
      <c r="N1811" s="61"/>
      <c r="O1811" s="314"/>
      <c r="Q1811" t="str">
        <f t="shared" si="558"/>
        <v/>
      </c>
      <c r="S1811" t="e">
        <f t="shared" ca="1" si="567"/>
        <v>#VALUE!</v>
      </c>
      <c r="T1811" t="e">
        <f t="shared" ca="1" si="564"/>
        <v>#VALUE!</v>
      </c>
      <c r="U1811">
        <f t="shared" si="568"/>
        <v>1740</v>
      </c>
      <c r="V1811">
        <v>145.666666666678</v>
      </c>
      <c r="W1811">
        <f t="shared" si="549"/>
        <v>145</v>
      </c>
      <c r="X1811" t="str" cm="1">
        <f t="array" aca="1" ref="X1811" ca="1">IFERROR(INDEX('PC&amp;PD'!$A$1:$AS$19,ROW('PC&amp;PD'!$A$19),MATCH(INDIRECT(T1811),'PC&amp;PD'!$A$1:$AS$1,0)),"")</f>
        <v/>
      </c>
      <c r="AA1811" t="str">
        <f t="shared" si="559"/>
        <v/>
      </c>
      <c r="AB1811" t="str">
        <f t="shared" si="560"/>
        <v/>
      </c>
      <c r="AC1811" t="e">
        <f t="shared" ca="1" si="561"/>
        <v>#VALUE!</v>
      </c>
      <c r="AD1811" t="str" cm="1">
        <f t="array" aca="1" ref="AD1811" ca="1">IFERROR(IF((LEFT(INDIRECT("$F"&amp;$S1811),4))="GOTS",IF($G1811="Organic","GOTS_Organic_raw",(IF($G1811="Responsible","GOTS_Responsible",(IF($G1811="No Attribute (Conventional)","GOTS_conventional",(IF($G1811="Recycled Pre/Post-Consumer","GOTS_pre_post",(IF($G1811="In-Conversion","GOTS_in_conversion",(IF($G1811="Sustainably Sourced","Sustainably_sourced",(IF($G1811="Recycled pre-consumer organic","GOTS_recycled_organic",""))))))))))))),IF($G1811="Organic","Organic",(IF($G1811="Responsible","Responsible",(IF($G1811="No Attribute (Conventional)","No_Attribute_Conventional",(IF($G1811="Recycled Pre/Post-Consumer","Recycled_Pre_Post_Consumer",(IF($G1811="In-Conversion","In_Conversion",(IF($G1811="Recycled Pre-Consumer","Recycled_Pre_Consumer",(IF($G1811="Recycled Post-Consumer","Recycled_Post_Consumer",(IF($G1811="Sustainably Sourced","Sustainably_sourced",(IF($G1811="Recycled pre-consumer organic","GOTS_recycled_organic","")))))))))))))))))),"")</f>
        <v/>
      </c>
      <c r="AE1811" t="e" cm="1">
        <f t="array" aca="1" ref="AE1811" ca="1">IF($I1811="",IF(INDIRECT("$F"&amp;$S1811)="","",IF(LEFT(INDIRECT("$F"&amp;$S1811),3)="GRS","GRS_RCS_RM",IF((LEFT(INDIRECT("$F"&amp;$S1811),3))="RCS","GRS_RCS_RM",IF(INDIRECT("$F"&amp;$S1811)="OCS (No Label)","OCS_Conversion_RM",IF(LEFT(INDIRECT("$F"&amp;$S1811),3)="OCS","OCS_RM",IF(RIGHT(INDIRECT("$F"&amp;$S1811),10)="conversion","GOTS_RM_conversion",IF((LEFT(INDIRECT("$F"&amp;$S1811),4))="GOTS","GOTS_RM","Responsible_RM"))))))),"DELETERM")</f>
        <v>#VALUE!</v>
      </c>
      <c r="AF1811" t="e" cm="1">
        <f t="array" aca="1" ref="AF1811" ca="1">IF($S1811="","",INDIRECT("$Z"&amp;$S1811))</f>
        <v>#VALUE!</v>
      </c>
      <c r="AG1811" t="str">
        <f t="shared" si="562"/>
        <v/>
      </c>
      <c r="AH1811" t="str" cm="1">
        <f t="array" aca="1" ref="AH1811" ca="1">IFERROR(INDIRECT("$ag"&amp;S1811),"")</f>
        <v/>
      </c>
      <c r="AI1811" t="e" cm="1">
        <f t="array" aca="1" ref="AI1811" ca="1">INDIRECT("O"&amp;S1811)</f>
        <v>#VALUE!</v>
      </c>
      <c r="AJ1811" t="str">
        <f t="shared" si="563"/>
        <v/>
      </c>
    </row>
    <row r="1812" spans="1:36" ht="16.5" customHeight="1">
      <c r="A1812" s="130"/>
      <c r="B1812" s="136"/>
      <c r="C1812" s="137"/>
      <c r="D1812" s="146"/>
      <c r="E1812" s="146"/>
      <c r="F1812" s="137"/>
      <c r="G1812" s="147"/>
      <c r="H1812" s="147"/>
      <c r="I1812" s="147"/>
      <c r="J1812" s="147"/>
      <c r="K1812" s="38"/>
      <c r="L1812" s="144"/>
      <c r="M1812" s="144"/>
      <c r="N1812" s="61"/>
      <c r="O1812" s="314"/>
      <c r="Q1812" t="str">
        <f t="shared" si="558"/>
        <v/>
      </c>
      <c r="S1812" t="e">
        <f t="shared" ca="1" si="567"/>
        <v>#VALUE!</v>
      </c>
      <c r="T1812" t="e">
        <f t="shared" ca="1" si="564"/>
        <v>#VALUE!</v>
      </c>
      <c r="U1812">
        <f t="shared" si="568"/>
        <v>1740</v>
      </c>
      <c r="V1812">
        <v>145.750000000011</v>
      </c>
      <c r="W1812">
        <f t="shared" si="549"/>
        <v>145</v>
      </c>
      <c r="X1812" t="str" cm="1">
        <f t="array" aca="1" ref="X1812" ca="1">IFERROR(INDEX('PC&amp;PD'!$A$1:$AS$19,ROW('PC&amp;PD'!$A$19),MATCH(INDIRECT(T1812),'PC&amp;PD'!$A$1:$AS$1,0)),"")</f>
        <v/>
      </c>
      <c r="AA1812" t="str">
        <f t="shared" si="559"/>
        <v/>
      </c>
      <c r="AB1812" t="str">
        <f t="shared" si="560"/>
        <v/>
      </c>
      <c r="AC1812" t="e">
        <f t="shared" ca="1" si="561"/>
        <v>#VALUE!</v>
      </c>
      <c r="AD1812" t="str" cm="1">
        <f t="array" aca="1" ref="AD1812" ca="1">IFERROR(IF((LEFT(INDIRECT("$F"&amp;$S1812),4))="GOTS",IF($G1812="Organic","GOTS_Organic_raw",(IF($G1812="Responsible","GOTS_Responsible",(IF($G1812="No Attribute (Conventional)","GOTS_conventional",(IF($G1812="Recycled Pre/Post-Consumer","GOTS_pre_post",(IF($G1812="In-Conversion","GOTS_in_conversion",(IF($G1812="Sustainably Sourced","Sustainably_sourced",(IF($G1812="Recycled pre-consumer organic","GOTS_recycled_organic",""))))))))))))),IF($G1812="Organic","Organic",(IF($G1812="Responsible","Responsible",(IF($G1812="No Attribute (Conventional)","No_Attribute_Conventional",(IF($G1812="Recycled Pre/Post-Consumer","Recycled_Pre_Post_Consumer",(IF($G1812="In-Conversion","In_Conversion",(IF($G1812="Recycled Pre-Consumer","Recycled_Pre_Consumer",(IF($G1812="Recycled Post-Consumer","Recycled_Post_Consumer",(IF($G1812="Sustainably Sourced","Sustainably_sourced",(IF($G1812="Recycled pre-consumer organic","GOTS_recycled_organic","")))))))))))))))))),"")</f>
        <v/>
      </c>
      <c r="AE1812" t="e" cm="1">
        <f t="array" aca="1" ref="AE1812" ca="1">IF($I1812="",IF(INDIRECT("$F"&amp;$S1812)="","",IF(LEFT(INDIRECT("$F"&amp;$S1812),3)="GRS","GRS_RCS_RM",IF((LEFT(INDIRECT("$F"&amp;$S1812),3))="RCS","GRS_RCS_RM",IF(INDIRECT("$F"&amp;$S1812)="OCS (No Label)","OCS_Conversion_RM",IF(LEFT(INDIRECT("$F"&amp;$S1812),3)="OCS","OCS_RM",IF(RIGHT(INDIRECT("$F"&amp;$S1812),10)="conversion","GOTS_RM_conversion",IF((LEFT(INDIRECT("$F"&amp;$S1812),4))="GOTS","GOTS_RM","Responsible_RM"))))))),"DELETERM")</f>
        <v>#VALUE!</v>
      </c>
      <c r="AF1812" t="e" cm="1">
        <f t="array" aca="1" ref="AF1812" ca="1">IF($S1812="","",INDIRECT("$Z"&amp;$S1812))</f>
        <v>#VALUE!</v>
      </c>
      <c r="AG1812" t="str">
        <f t="shared" si="562"/>
        <v/>
      </c>
      <c r="AH1812" t="str" cm="1">
        <f t="array" aca="1" ref="AH1812" ca="1">IFERROR(INDIRECT("$ag"&amp;S1812),"")</f>
        <v/>
      </c>
      <c r="AI1812" t="e" cm="1">
        <f t="array" aca="1" ref="AI1812" ca="1">INDIRECT("O"&amp;S1812)</f>
        <v>#VALUE!</v>
      </c>
      <c r="AJ1812" t="str">
        <f t="shared" si="563"/>
        <v/>
      </c>
    </row>
    <row r="1813" spans="1:36" ht="16.5" customHeight="1">
      <c r="A1813" s="130"/>
      <c r="B1813" s="136"/>
      <c r="C1813" s="137"/>
      <c r="D1813" s="146"/>
      <c r="E1813" s="146"/>
      <c r="F1813" s="137"/>
      <c r="G1813" s="147"/>
      <c r="H1813" s="147"/>
      <c r="I1813" s="147"/>
      <c r="J1813" s="147"/>
      <c r="K1813" s="38"/>
      <c r="L1813" s="144"/>
      <c r="M1813" s="144"/>
      <c r="N1813" s="61"/>
      <c r="O1813" s="314"/>
      <c r="Q1813" t="str">
        <f t="shared" si="558"/>
        <v/>
      </c>
      <c r="S1813" t="e">
        <f t="shared" ca="1" si="567"/>
        <v>#VALUE!</v>
      </c>
      <c r="T1813" t="e">
        <f t="shared" ca="1" si="564"/>
        <v>#VALUE!</v>
      </c>
      <c r="U1813">
        <f t="shared" si="568"/>
        <v>1740</v>
      </c>
      <c r="V1813">
        <v>145.833333333345</v>
      </c>
      <c r="W1813">
        <f t="shared" si="549"/>
        <v>145</v>
      </c>
      <c r="X1813" t="str" cm="1">
        <f t="array" aca="1" ref="X1813" ca="1">IFERROR(INDEX('PC&amp;PD'!$A$1:$AS$19,ROW('PC&amp;PD'!$A$19),MATCH(INDIRECT(T1813),'PC&amp;PD'!$A$1:$AS$1,0)),"")</f>
        <v/>
      </c>
      <c r="AA1813" t="str">
        <f t="shared" si="559"/>
        <v/>
      </c>
      <c r="AB1813" t="str">
        <f t="shared" si="560"/>
        <v/>
      </c>
      <c r="AC1813" t="e">
        <f t="shared" ca="1" si="561"/>
        <v>#VALUE!</v>
      </c>
      <c r="AD1813" t="str" cm="1">
        <f t="array" aca="1" ref="AD1813" ca="1">IFERROR(IF((LEFT(INDIRECT("$F"&amp;$S1813),4))="GOTS",IF($G1813="Organic","GOTS_Organic_raw",(IF($G1813="Responsible","GOTS_Responsible",(IF($G1813="No Attribute (Conventional)","GOTS_conventional",(IF($G1813="Recycled Pre/Post-Consumer","GOTS_pre_post",(IF($G1813="In-Conversion","GOTS_in_conversion",(IF($G1813="Sustainably Sourced","Sustainably_sourced",(IF($G1813="Recycled pre-consumer organic","GOTS_recycled_organic",""))))))))))))),IF($G1813="Organic","Organic",(IF($G1813="Responsible","Responsible",(IF($G1813="No Attribute (Conventional)","No_Attribute_Conventional",(IF($G1813="Recycled Pre/Post-Consumer","Recycled_Pre_Post_Consumer",(IF($G1813="In-Conversion","In_Conversion",(IF($G1813="Recycled Pre-Consumer","Recycled_Pre_Consumer",(IF($G1813="Recycled Post-Consumer","Recycled_Post_Consumer",(IF($G1813="Sustainably Sourced","Sustainably_sourced",(IF($G1813="Recycled pre-consumer organic","GOTS_recycled_organic","")))))))))))))))))),"")</f>
        <v/>
      </c>
      <c r="AE1813" t="e" cm="1">
        <f t="array" aca="1" ref="AE1813" ca="1">IF($I1813="",IF(INDIRECT("$F"&amp;$S1813)="","",IF(LEFT(INDIRECT("$F"&amp;$S1813),3)="GRS","GRS_RCS_RM",IF((LEFT(INDIRECT("$F"&amp;$S1813),3))="RCS","GRS_RCS_RM",IF(INDIRECT("$F"&amp;$S1813)="OCS (No Label)","OCS_Conversion_RM",IF(LEFT(INDIRECT("$F"&amp;$S1813),3)="OCS","OCS_RM",IF(RIGHT(INDIRECT("$F"&amp;$S1813),10)="conversion","GOTS_RM_conversion",IF((LEFT(INDIRECT("$F"&amp;$S1813),4))="GOTS","GOTS_RM","Responsible_RM"))))))),"DELETERM")</f>
        <v>#VALUE!</v>
      </c>
      <c r="AF1813" t="e" cm="1">
        <f t="array" aca="1" ref="AF1813" ca="1">IF($S1813="","",INDIRECT("$Z"&amp;$S1813))</f>
        <v>#VALUE!</v>
      </c>
      <c r="AG1813" t="str">
        <f t="shared" si="562"/>
        <v/>
      </c>
      <c r="AH1813" t="str" cm="1">
        <f t="array" aca="1" ref="AH1813" ca="1">IFERROR(INDIRECT("$ag"&amp;S1813),"")</f>
        <v/>
      </c>
      <c r="AI1813" t="e" cm="1">
        <f t="array" aca="1" ref="AI1813" ca="1">INDIRECT("O"&amp;S1813)</f>
        <v>#VALUE!</v>
      </c>
      <c r="AJ1813" t="str">
        <f t="shared" si="563"/>
        <v/>
      </c>
    </row>
    <row r="1814" spans="1:36" ht="16.5" customHeight="1" thickBot="1">
      <c r="A1814" s="131"/>
      <c r="B1814" s="138"/>
      <c r="C1814" s="139"/>
      <c r="D1814" s="148"/>
      <c r="E1814" s="148"/>
      <c r="F1814" s="139"/>
      <c r="G1814" s="149"/>
      <c r="H1814" s="149"/>
      <c r="I1814" s="149"/>
      <c r="J1814" s="149"/>
      <c r="K1814" s="39"/>
      <c r="L1814" s="145"/>
      <c r="M1814" s="145"/>
      <c r="N1814" s="62"/>
      <c r="O1814" s="315"/>
      <c r="Q1814" t="str">
        <f t="shared" si="558"/>
        <v/>
      </c>
      <c r="S1814" t="e">
        <f t="shared" ca="1" si="567"/>
        <v>#VALUE!</v>
      </c>
      <c r="T1814" t="e">
        <f t="shared" ca="1" si="564"/>
        <v>#VALUE!</v>
      </c>
      <c r="U1814">
        <f t="shared" si="568"/>
        <v>1740</v>
      </c>
      <c r="V1814">
        <v>145.916666666678</v>
      </c>
      <c r="W1814">
        <f t="shared" ref="W1814:W1877" si="569">ROUNDDOWN(V1814,0)</f>
        <v>145</v>
      </c>
      <c r="X1814" t="str" cm="1">
        <f t="array" aca="1" ref="X1814" ca="1">IFERROR(INDEX('PC&amp;PD'!$A$1:$AS$19,ROW('PC&amp;PD'!$A$19),MATCH(INDIRECT(T1814),'PC&amp;PD'!$A$1:$AS$1,0)),"")</f>
        <v/>
      </c>
      <c r="AA1814" t="str">
        <f t="shared" si="559"/>
        <v/>
      </c>
      <c r="AB1814" t="str">
        <f t="shared" si="560"/>
        <v/>
      </c>
      <c r="AC1814" t="e">
        <f t="shared" ca="1" si="561"/>
        <v>#VALUE!</v>
      </c>
      <c r="AD1814" t="str" cm="1">
        <f t="array" aca="1" ref="AD1814" ca="1">IFERROR(IF((LEFT(INDIRECT("$F"&amp;$S1814),4))="GOTS",IF($G1814="Organic","GOTS_Organic_raw",(IF($G1814="Responsible","GOTS_Responsible",(IF($G1814="No Attribute (Conventional)","GOTS_conventional",(IF($G1814="Recycled Pre/Post-Consumer","GOTS_pre_post",(IF($G1814="In-Conversion","GOTS_in_conversion",(IF($G1814="Sustainably Sourced","Sustainably_sourced",(IF($G1814="Recycled pre-consumer organic","GOTS_recycled_organic",""))))))))))))),IF($G1814="Organic","Organic",(IF($G1814="Responsible","Responsible",(IF($G1814="No Attribute (Conventional)","No_Attribute_Conventional",(IF($G1814="Recycled Pre/Post-Consumer","Recycled_Pre_Post_Consumer",(IF($G1814="In-Conversion","In_Conversion",(IF($G1814="Recycled Pre-Consumer","Recycled_Pre_Consumer",(IF($G1814="Recycled Post-Consumer","Recycled_Post_Consumer",(IF($G1814="Sustainably Sourced","Sustainably_sourced",(IF($G1814="Recycled pre-consumer organic","GOTS_recycled_organic","")))))))))))))))))),"")</f>
        <v/>
      </c>
      <c r="AE1814" t="e" cm="1">
        <f t="array" aca="1" ref="AE1814" ca="1">IF($I1814="",IF(INDIRECT("$F"&amp;$S1814)="","",IF(LEFT(INDIRECT("$F"&amp;$S1814),3)="GRS","GRS_RCS_RM",IF((LEFT(INDIRECT("$F"&amp;$S1814),3))="RCS","GRS_RCS_RM",IF(INDIRECT("$F"&amp;$S1814)="OCS (No Label)","OCS_Conversion_RM",IF(LEFT(INDIRECT("$F"&amp;$S1814),3)="OCS","OCS_RM",IF(RIGHT(INDIRECT("$F"&amp;$S1814),10)="conversion","GOTS_RM_conversion",IF((LEFT(INDIRECT("$F"&amp;$S1814),4))="GOTS","GOTS_RM","Responsible_RM"))))))),"DELETERM")</f>
        <v>#VALUE!</v>
      </c>
      <c r="AF1814" t="e" cm="1">
        <f t="array" aca="1" ref="AF1814" ca="1">IF($S1814="","",INDIRECT("$Z"&amp;$S1814))</f>
        <v>#VALUE!</v>
      </c>
      <c r="AG1814" t="str">
        <f t="shared" si="562"/>
        <v/>
      </c>
      <c r="AH1814" t="str" cm="1">
        <f t="array" aca="1" ref="AH1814" ca="1">IFERROR(INDIRECT("$ag"&amp;S1814),"")</f>
        <v/>
      </c>
      <c r="AI1814" t="e" cm="1">
        <f t="array" aca="1" ref="AI1814" ca="1">INDIRECT("O"&amp;S1814)</f>
        <v>#VALUE!</v>
      </c>
      <c r="AJ1814" t="str">
        <f t="shared" si="563"/>
        <v/>
      </c>
    </row>
    <row r="1815" spans="1:36" ht="16.5" customHeight="1">
      <c r="A1815" s="128" t="str">
        <f>IF(B1815="","",COUNTA($B$63:$B1815))</f>
        <v/>
      </c>
      <c r="B1815" s="132"/>
      <c r="C1815" s="133"/>
      <c r="D1815" s="140"/>
      <c r="E1815" s="140"/>
      <c r="F1815" s="133"/>
      <c r="G1815" s="141"/>
      <c r="H1815" s="141"/>
      <c r="I1815" s="141"/>
      <c r="J1815" s="141"/>
      <c r="K1815" s="37"/>
      <c r="L1815" s="142" t="str">
        <f>IF(R1815="","",LEFT(R1815,LEN(R1815)-2))</f>
        <v/>
      </c>
      <c r="M1815" s="142"/>
      <c r="N1815" s="60"/>
      <c r="O1815" s="313"/>
      <c r="Q1815" t="str">
        <f t="shared" si="558"/>
        <v/>
      </c>
      <c r="R1815" t="str">
        <f t="shared" ref="R1815" si="570">CONCATENATE($Q1815,Q1816,Q1817,Q1818,Q1819,Q1820,$Q1821,$Q1822,$Q1823,$Q1824,$Q1825,$Q1826)</f>
        <v/>
      </c>
      <c r="S1815" t="e">
        <f t="shared" ca="1" si="567"/>
        <v>#VALUE!</v>
      </c>
      <c r="T1815" t="e">
        <f t="shared" ca="1" si="564"/>
        <v>#VALUE!</v>
      </c>
      <c r="U1815">
        <f t="shared" si="568"/>
        <v>1752</v>
      </c>
      <c r="V1815">
        <v>146.000000000011</v>
      </c>
      <c r="W1815">
        <f t="shared" si="569"/>
        <v>146</v>
      </c>
      <c r="X1815" t="str" cm="1">
        <f t="array" aca="1" ref="X1815" ca="1">IFERROR(INDEX('PC&amp;PD'!$A$1:$AS$19,ROW('PC&amp;PD'!$A$19),MATCH(INDIRECT(T1815),'PC&amp;PD'!$A$1:$AS$1,0)),"")</f>
        <v/>
      </c>
      <c r="Z1815" t="str">
        <f t="shared" ref="Z1815" si="571">IFERROR(IF($F1815="OCS 100","OCS (OCS 100)",IF($F1815="OCS Blended","OCS (OCS Blended)",IF($F1815="OCS (No Label)","OCS (No Label)",IF($F1815="RCS 100","RCS (RCS 100)",IF($F1815="RCS Blended","RCS (RCS Blended)",IF($F1815="GRS","GRS (GRS)",IF($F1815="GRS (No Label)", "GRS (No Label)",IF($F1815="RDS","RDS (RDS)",IF($F1815="RWS","RWS (RWS)",IF($F1815="RAS","RAS (RAS)",IF($F1815="RMS","RMS (RMS)",IF($F1815="GOTS Organic","GOTS (Organic)",IF($F1815="GOTS Made with organic","GOTS (Made with Organic)",IF($F1815="GOTS Organic - in conversion","GOTS (Organic - In Conversion)",IF($F1815="GOTS Made with organic - in conversion","GOTS (Made with Organic - In Conversion)",""))))))))))))))),"")</f>
        <v/>
      </c>
      <c r="AA1815" t="str">
        <f t="shared" si="559"/>
        <v/>
      </c>
      <c r="AB1815" t="str">
        <f t="shared" si="560"/>
        <v/>
      </c>
      <c r="AC1815" t="e">
        <f t="shared" ca="1" si="561"/>
        <v>#VALUE!</v>
      </c>
      <c r="AD1815" t="str" cm="1">
        <f t="array" aca="1" ref="AD1815" ca="1">IFERROR(IF((LEFT(INDIRECT("$F"&amp;$S1815),4))="GOTS",IF($G1815="Organic","GOTS_Organic_raw",(IF($G1815="Responsible","GOTS_Responsible",(IF($G1815="No Attribute (Conventional)","GOTS_conventional",(IF($G1815="Recycled Pre/Post-Consumer","GOTS_pre_post",(IF($G1815="In-Conversion","GOTS_in_conversion",(IF($G1815="Sustainably Sourced","Sustainably_sourced",(IF($G1815="Recycled pre-consumer organic","GOTS_recycled_organic",""))))))))))))),IF($G1815="Organic","Organic",(IF($G1815="Responsible","Responsible",(IF($G1815="No Attribute (Conventional)","No_Attribute_Conventional",(IF($G1815="Recycled Pre/Post-Consumer","Recycled_Pre_Post_Consumer",(IF($G1815="In-Conversion","In_Conversion",(IF($G1815="Recycled Pre-Consumer","Recycled_Pre_Consumer",(IF($G1815="Recycled Post-Consumer","Recycled_Post_Consumer",(IF($G1815="Sustainably Sourced","Sustainably_sourced",(IF($G1815="Recycled pre-consumer organic","GOTS_recycled_organic","")))))))))))))))))),"")</f>
        <v/>
      </c>
      <c r="AE1815" t="e" cm="1">
        <f t="array" aca="1" ref="AE1815" ca="1">IF($I1815="",IF(INDIRECT("$F"&amp;$S1815)="","",IF(LEFT(INDIRECT("$F"&amp;$S1815),3)="GRS","GRS_RCS_RM",IF((LEFT(INDIRECT("$F"&amp;$S1815),3))="RCS","GRS_RCS_RM",IF(INDIRECT("$F"&amp;$S1815)="OCS (No Label)","OCS_Conversion_RM",IF(LEFT(INDIRECT("$F"&amp;$S1815),3)="OCS","OCS_RM",IF(RIGHT(INDIRECT("$F"&amp;$S1815),10)="conversion","GOTS_RM_conversion",IF((LEFT(INDIRECT("$F"&amp;$S1815),4))="GOTS","GOTS_RM","Responsible_RM"))))))),"DELETERM")</f>
        <v>#VALUE!</v>
      </c>
      <c r="AF1815" t="e" cm="1">
        <f t="array" aca="1" ref="AF1815" ca="1">IF($S1815="","",INDIRECT("$Z"&amp;$S1815))</f>
        <v>#VALUE!</v>
      </c>
      <c r="AG1815" t="str">
        <f t="shared" si="562"/>
        <v/>
      </c>
      <c r="AH1815" t="str" cm="1">
        <f t="array" aca="1" ref="AH1815" ca="1">IFERROR(INDIRECT("$ag"&amp;S1815),"")</f>
        <v/>
      </c>
      <c r="AI1815" t="e" cm="1">
        <f t="array" aca="1" ref="AI1815" ca="1">INDIRECT("O"&amp;S1815)</f>
        <v>#VALUE!</v>
      </c>
      <c r="AJ1815" t="str">
        <f t="shared" si="563"/>
        <v/>
      </c>
    </row>
    <row r="1816" spans="1:36" ht="16.5" customHeight="1">
      <c r="A1816" s="129"/>
      <c r="B1816" s="134"/>
      <c r="C1816" s="135"/>
      <c r="D1816" s="146"/>
      <c r="E1816" s="146"/>
      <c r="F1816" s="135"/>
      <c r="G1816" s="147"/>
      <c r="H1816" s="147"/>
      <c r="I1816" s="147"/>
      <c r="J1816" s="147"/>
      <c r="K1816" s="38"/>
      <c r="L1816" s="143"/>
      <c r="M1816" s="143"/>
      <c r="N1816" s="61"/>
      <c r="O1816" s="314"/>
      <c r="Q1816" t="str">
        <f t="shared" si="558"/>
        <v/>
      </c>
      <c r="S1816" t="e">
        <f t="shared" ca="1" si="567"/>
        <v>#VALUE!</v>
      </c>
      <c r="T1816" t="e">
        <f t="shared" ca="1" si="564"/>
        <v>#VALUE!</v>
      </c>
      <c r="U1816">
        <f t="shared" si="568"/>
        <v>1752</v>
      </c>
      <c r="V1816">
        <v>146.083333333345</v>
      </c>
      <c r="W1816">
        <f t="shared" si="569"/>
        <v>146</v>
      </c>
      <c r="X1816" t="str" cm="1">
        <f t="array" aca="1" ref="X1816" ca="1">IFERROR(INDEX('PC&amp;PD'!$A$1:$AS$19,ROW('PC&amp;PD'!$A$19),MATCH(INDIRECT(T1816),'PC&amp;PD'!$A$1:$AS$1,0)),"")</f>
        <v/>
      </c>
      <c r="AA1816" t="str">
        <f t="shared" si="559"/>
        <v/>
      </c>
      <c r="AB1816" t="str">
        <f t="shared" si="560"/>
        <v/>
      </c>
      <c r="AC1816" t="e">
        <f t="shared" ca="1" si="561"/>
        <v>#VALUE!</v>
      </c>
      <c r="AD1816" t="str" cm="1">
        <f t="array" aca="1" ref="AD1816" ca="1">IFERROR(IF((LEFT(INDIRECT("$F"&amp;$S1816),4))="GOTS",IF($G1816="Organic","GOTS_Organic_raw",(IF($G1816="Responsible","GOTS_Responsible",(IF($G1816="No Attribute (Conventional)","GOTS_conventional",(IF($G1816="Recycled Pre/Post-Consumer","GOTS_pre_post",(IF($G1816="In-Conversion","GOTS_in_conversion",(IF($G1816="Sustainably Sourced","Sustainably_sourced",(IF($G1816="Recycled pre-consumer organic","GOTS_recycled_organic",""))))))))))))),IF($G1816="Organic","Organic",(IF($G1816="Responsible","Responsible",(IF($G1816="No Attribute (Conventional)","No_Attribute_Conventional",(IF($G1816="Recycled Pre/Post-Consumer","Recycled_Pre_Post_Consumer",(IF($G1816="In-Conversion","In_Conversion",(IF($G1816="Recycled Pre-Consumer","Recycled_Pre_Consumer",(IF($G1816="Recycled Post-Consumer","Recycled_Post_Consumer",(IF($G1816="Sustainably Sourced","Sustainably_sourced",(IF($G1816="Recycled pre-consumer organic","GOTS_recycled_organic","")))))))))))))))))),"")</f>
        <v/>
      </c>
      <c r="AE1816" t="e" cm="1">
        <f t="array" aca="1" ref="AE1816" ca="1">IF($I1816="",IF(INDIRECT("$F"&amp;$S1816)="","",IF(LEFT(INDIRECT("$F"&amp;$S1816),3)="GRS","GRS_RCS_RM",IF((LEFT(INDIRECT("$F"&amp;$S1816),3))="RCS","GRS_RCS_RM",IF(INDIRECT("$F"&amp;$S1816)="OCS (No Label)","OCS_Conversion_RM",IF(LEFT(INDIRECT("$F"&amp;$S1816),3)="OCS","OCS_RM",IF(RIGHT(INDIRECT("$F"&amp;$S1816),10)="conversion","GOTS_RM_conversion",IF((LEFT(INDIRECT("$F"&amp;$S1816),4))="GOTS","GOTS_RM","Responsible_RM"))))))),"DELETERM")</f>
        <v>#VALUE!</v>
      </c>
      <c r="AF1816" t="e" cm="1">
        <f t="array" aca="1" ref="AF1816" ca="1">IF($S1816="","",INDIRECT("$Z"&amp;$S1816))</f>
        <v>#VALUE!</v>
      </c>
      <c r="AG1816" t="str">
        <f t="shared" si="562"/>
        <v/>
      </c>
      <c r="AH1816" t="str" cm="1">
        <f t="array" aca="1" ref="AH1816" ca="1">IFERROR(INDIRECT("$ag"&amp;S1816),"")</f>
        <v/>
      </c>
      <c r="AI1816" t="e" cm="1">
        <f t="array" aca="1" ref="AI1816" ca="1">INDIRECT("O"&amp;S1816)</f>
        <v>#VALUE!</v>
      </c>
      <c r="AJ1816" t="str">
        <f t="shared" si="563"/>
        <v/>
      </c>
    </row>
    <row r="1817" spans="1:36" ht="16.5" customHeight="1">
      <c r="A1817" s="129"/>
      <c r="B1817" s="134"/>
      <c r="C1817" s="135"/>
      <c r="D1817" s="146"/>
      <c r="E1817" s="146"/>
      <c r="F1817" s="135"/>
      <c r="G1817" s="147"/>
      <c r="H1817" s="147"/>
      <c r="I1817" s="147"/>
      <c r="J1817" s="147"/>
      <c r="K1817" s="38"/>
      <c r="L1817" s="143"/>
      <c r="M1817" s="143"/>
      <c r="N1817" s="61"/>
      <c r="O1817" s="314"/>
      <c r="Q1817" t="str">
        <f t="shared" si="558"/>
        <v/>
      </c>
      <c r="S1817" t="e">
        <f t="shared" ca="1" si="567"/>
        <v>#VALUE!</v>
      </c>
      <c r="T1817" t="e">
        <f t="shared" ca="1" si="564"/>
        <v>#VALUE!</v>
      </c>
      <c r="U1817">
        <f t="shared" si="568"/>
        <v>1752</v>
      </c>
      <c r="V1817">
        <v>146.166666666678</v>
      </c>
      <c r="W1817">
        <f t="shared" si="569"/>
        <v>146</v>
      </c>
      <c r="X1817" t="str" cm="1">
        <f t="array" aca="1" ref="X1817" ca="1">IFERROR(INDEX('PC&amp;PD'!$A$1:$AS$19,ROW('PC&amp;PD'!$A$19),MATCH(INDIRECT(T1817),'PC&amp;PD'!$A$1:$AS$1,0)),"")</f>
        <v/>
      </c>
      <c r="AA1817" t="str">
        <f t="shared" si="559"/>
        <v/>
      </c>
      <c r="AB1817" t="str">
        <f t="shared" si="560"/>
        <v/>
      </c>
      <c r="AC1817" t="e">
        <f t="shared" ca="1" si="561"/>
        <v>#VALUE!</v>
      </c>
      <c r="AD1817" t="str" cm="1">
        <f t="array" aca="1" ref="AD1817" ca="1">IFERROR(IF((LEFT(INDIRECT("$F"&amp;$S1817),4))="GOTS",IF($G1817="Organic","GOTS_Organic_raw",(IF($G1817="Responsible","GOTS_Responsible",(IF($G1817="No Attribute (Conventional)","GOTS_conventional",(IF($G1817="Recycled Pre/Post-Consumer","GOTS_pre_post",(IF($G1817="In-Conversion","GOTS_in_conversion",(IF($G1817="Sustainably Sourced","Sustainably_sourced",(IF($G1817="Recycled pre-consumer organic","GOTS_recycled_organic",""))))))))))))),IF($G1817="Organic","Organic",(IF($G1817="Responsible","Responsible",(IF($G1817="No Attribute (Conventional)","No_Attribute_Conventional",(IF($G1817="Recycled Pre/Post-Consumer","Recycled_Pre_Post_Consumer",(IF($G1817="In-Conversion","In_Conversion",(IF($G1817="Recycled Pre-Consumer","Recycled_Pre_Consumer",(IF($G1817="Recycled Post-Consumer","Recycled_Post_Consumer",(IF($G1817="Sustainably Sourced","Sustainably_sourced",(IF($G1817="Recycled pre-consumer organic","GOTS_recycled_organic","")))))))))))))))))),"")</f>
        <v/>
      </c>
      <c r="AE1817" t="e" cm="1">
        <f t="array" aca="1" ref="AE1817" ca="1">IF($I1817="",IF(INDIRECT("$F"&amp;$S1817)="","",IF(LEFT(INDIRECT("$F"&amp;$S1817),3)="GRS","GRS_RCS_RM",IF((LEFT(INDIRECT("$F"&amp;$S1817),3))="RCS","GRS_RCS_RM",IF(INDIRECT("$F"&amp;$S1817)="OCS (No Label)","OCS_Conversion_RM",IF(LEFT(INDIRECT("$F"&amp;$S1817),3)="OCS","OCS_RM",IF(RIGHT(INDIRECT("$F"&amp;$S1817),10)="conversion","GOTS_RM_conversion",IF((LEFT(INDIRECT("$F"&amp;$S1817),4))="GOTS","GOTS_RM","Responsible_RM"))))))),"DELETERM")</f>
        <v>#VALUE!</v>
      </c>
      <c r="AF1817" t="e" cm="1">
        <f t="array" aca="1" ref="AF1817" ca="1">IF($S1817="","",INDIRECT("$Z"&amp;$S1817))</f>
        <v>#VALUE!</v>
      </c>
      <c r="AG1817" t="str">
        <f t="shared" si="562"/>
        <v/>
      </c>
      <c r="AH1817" t="str" cm="1">
        <f t="array" aca="1" ref="AH1817" ca="1">IFERROR(INDIRECT("$ag"&amp;S1817),"")</f>
        <v/>
      </c>
      <c r="AI1817" t="e" cm="1">
        <f t="array" aca="1" ref="AI1817" ca="1">INDIRECT("O"&amp;S1817)</f>
        <v>#VALUE!</v>
      </c>
      <c r="AJ1817" t="str">
        <f t="shared" si="563"/>
        <v/>
      </c>
    </row>
    <row r="1818" spans="1:36" ht="16.5" customHeight="1">
      <c r="A1818" s="129"/>
      <c r="B1818" s="134"/>
      <c r="C1818" s="135"/>
      <c r="D1818" s="146"/>
      <c r="E1818" s="146"/>
      <c r="F1818" s="135"/>
      <c r="G1818" s="147"/>
      <c r="H1818" s="147"/>
      <c r="I1818" s="147"/>
      <c r="J1818" s="147"/>
      <c r="K1818" s="38"/>
      <c r="L1818" s="143"/>
      <c r="M1818" s="143"/>
      <c r="N1818" s="61"/>
      <c r="O1818" s="314"/>
      <c r="Q1818" t="str">
        <f t="shared" si="558"/>
        <v/>
      </c>
      <c r="S1818" t="e">
        <f t="shared" ca="1" si="567"/>
        <v>#VALUE!</v>
      </c>
      <c r="T1818" t="e">
        <f t="shared" ca="1" si="564"/>
        <v>#VALUE!</v>
      </c>
      <c r="U1818">
        <f t="shared" si="568"/>
        <v>1752</v>
      </c>
      <c r="V1818">
        <v>146.250000000011</v>
      </c>
      <c r="W1818">
        <f t="shared" si="569"/>
        <v>146</v>
      </c>
      <c r="X1818" t="str" cm="1">
        <f t="array" aca="1" ref="X1818" ca="1">IFERROR(INDEX('PC&amp;PD'!$A$1:$AS$19,ROW('PC&amp;PD'!$A$19),MATCH(INDIRECT(T1818),'PC&amp;PD'!$A$1:$AS$1,0)),"")</f>
        <v/>
      </c>
      <c r="AA1818" t="str">
        <f t="shared" si="559"/>
        <v/>
      </c>
      <c r="AB1818" t="str">
        <f t="shared" si="560"/>
        <v/>
      </c>
      <c r="AC1818" t="e">
        <f t="shared" ca="1" si="561"/>
        <v>#VALUE!</v>
      </c>
      <c r="AD1818" t="str" cm="1">
        <f t="array" aca="1" ref="AD1818" ca="1">IFERROR(IF((LEFT(INDIRECT("$F"&amp;$S1818),4))="GOTS",IF($G1818="Organic","GOTS_Organic_raw",(IF($G1818="Responsible","GOTS_Responsible",(IF($G1818="No Attribute (Conventional)","GOTS_conventional",(IF($G1818="Recycled Pre/Post-Consumer","GOTS_pre_post",(IF($G1818="In-Conversion","GOTS_in_conversion",(IF($G1818="Sustainably Sourced","Sustainably_sourced",(IF($G1818="Recycled pre-consumer organic","GOTS_recycled_organic",""))))))))))))),IF($G1818="Organic","Organic",(IF($G1818="Responsible","Responsible",(IF($G1818="No Attribute (Conventional)","No_Attribute_Conventional",(IF($G1818="Recycled Pre/Post-Consumer","Recycled_Pre_Post_Consumer",(IF($G1818="In-Conversion","In_Conversion",(IF($G1818="Recycled Pre-Consumer","Recycled_Pre_Consumer",(IF($G1818="Recycled Post-Consumer","Recycled_Post_Consumer",(IF($G1818="Sustainably Sourced","Sustainably_sourced",(IF($G1818="Recycled pre-consumer organic","GOTS_recycled_organic","")))))))))))))))))),"")</f>
        <v/>
      </c>
      <c r="AE1818" t="e" cm="1">
        <f t="array" aca="1" ref="AE1818" ca="1">IF($I1818="",IF(INDIRECT("$F"&amp;$S1818)="","",IF(LEFT(INDIRECT("$F"&amp;$S1818),3)="GRS","GRS_RCS_RM",IF((LEFT(INDIRECT("$F"&amp;$S1818),3))="RCS","GRS_RCS_RM",IF(INDIRECT("$F"&amp;$S1818)="OCS (No Label)","OCS_Conversion_RM",IF(LEFT(INDIRECT("$F"&amp;$S1818),3)="OCS","OCS_RM",IF(RIGHT(INDIRECT("$F"&amp;$S1818),10)="conversion","GOTS_RM_conversion",IF((LEFT(INDIRECT("$F"&amp;$S1818),4))="GOTS","GOTS_RM","Responsible_RM"))))))),"DELETERM")</f>
        <v>#VALUE!</v>
      </c>
      <c r="AF1818" t="e" cm="1">
        <f t="array" aca="1" ref="AF1818" ca="1">IF($S1818="","",INDIRECT("$Z"&amp;$S1818))</f>
        <v>#VALUE!</v>
      </c>
      <c r="AG1818" t="str">
        <f t="shared" si="562"/>
        <v/>
      </c>
      <c r="AH1818" t="str" cm="1">
        <f t="array" aca="1" ref="AH1818" ca="1">IFERROR(INDIRECT("$ag"&amp;S1818),"")</f>
        <v/>
      </c>
      <c r="AI1818" t="e" cm="1">
        <f t="array" aca="1" ref="AI1818" ca="1">INDIRECT("O"&amp;S1818)</f>
        <v>#VALUE!</v>
      </c>
      <c r="AJ1818" t="str">
        <f t="shared" si="563"/>
        <v/>
      </c>
    </row>
    <row r="1819" spans="1:36" ht="16.5" customHeight="1">
      <c r="A1819" s="129"/>
      <c r="B1819" s="134"/>
      <c r="C1819" s="135"/>
      <c r="D1819" s="146"/>
      <c r="E1819" s="146"/>
      <c r="F1819" s="135"/>
      <c r="G1819" s="147"/>
      <c r="H1819" s="147"/>
      <c r="I1819" s="147"/>
      <c r="J1819" s="147"/>
      <c r="K1819" s="38"/>
      <c r="L1819" s="143"/>
      <c r="M1819" s="143"/>
      <c r="N1819" s="61"/>
      <c r="O1819" s="314"/>
      <c r="Q1819" t="str">
        <f t="shared" si="558"/>
        <v/>
      </c>
      <c r="S1819" t="e">
        <f t="shared" ca="1" si="567"/>
        <v>#VALUE!</v>
      </c>
      <c r="T1819" t="e">
        <f t="shared" ca="1" si="564"/>
        <v>#VALUE!</v>
      </c>
      <c r="U1819">
        <f t="shared" si="568"/>
        <v>1752</v>
      </c>
      <c r="V1819">
        <v>146.333333333345</v>
      </c>
      <c r="W1819">
        <f t="shared" si="569"/>
        <v>146</v>
      </c>
      <c r="X1819" t="str" cm="1">
        <f t="array" aca="1" ref="X1819" ca="1">IFERROR(INDEX('PC&amp;PD'!$A$1:$AS$19,ROW('PC&amp;PD'!$A$19),MATCH(INDIRECT(T1819),'PC&amp;PD'!$A$1:$AS$1,0)),"")</f>
        <v/>
      </c>
      <c r="AA1819" t="str">
        <f t="shared" si="559"/>
        <v/>
      </c>
      <c r="AB1819" t="str">
        <f t="shared" si="560"/>
        <v/>
      </c>
      <c r="AC1819" t="e">
        <f t="shared" ca="1" si="561"/>
        <v>#VALUE!</v>
      </c>
      <c r="AD1819" t="str" cm="1">
        <f t="array" aca="1" ref="AD1819" ca="1">IFERROR(IF((LEFT(INDIRECT("$F"&amp;$S1819),4))="GOTS",IF($G1819="Organic","GOTS_Organic_raw",(IF($G1819="Responsible","GOTS_Responsible",(IF($G1819="No Attribute (Conventional)","GOTS_conventional",(IF($G1819="Recycled Pre/Post-Consumer","GOTS_pre_post",(IF($G1819="In-Conversion","GOTS_in_conversion",(IF($G1819="Sustainably Sourced","Sustainably_sourced",(IF($G1819="Recycled pre-consumer organic","GOTS_recycled_organic",""))))))))))))),IF($G1819="Organic","Organic",(IF($G1819="Responsible","Responsible",(IF($G1819="No Attribute (Conventional)","No_Attribute_Conventional",(IF($G1819="Recycled Pre/Post-Consumer","Recycled_Pre_Post_Consumer",(IF($G1819="In-Conversion","In_Conversion",(IF($G1819="Recycled Pre-Consumer","Recycled_Pre_Consumer",(IF($G1819="Recycled Post-Consumer","Recycled_Post_Consumer",(IF($G1819="Sustainably Sourced","Sustainably_sourced",(IF($G1819="Recycled pre-consumer organic","GOTS_recycled_organic","")))))))))))))))))),"")</f>
        <v/>
      </c>
      <c r="AE1819" t="e" cm="1">
        <f t="array" aca="1" ref="AE1819" ca="1">IF($I1819="",IF(INDIRECT("$F"&amp;$S1819)="","",IF(LEFT(INDIRECT("$F"&amp;$S1819),3)="GRS","GRS_RCS_RM",IF((LEFT(INDIRECT("$F"&amp;$S1819),3))="RCS","GRS_RCS_RM",IF(INDIRECT("$F"&amp;$S1819)="OCS (No Label)","OCS_Conversion_RM",IF(LEFT(INDIRECT("$F"&amp;$S1819),3)="OCS","OCS_RM",IF(RIGHT(INDIRECT("$F"&amp;$S1819),10)="conversion","GOTS_RM_conversion",IF((LEFT(INDIRECT("$F"&amp;$S1819),4))="GOTS","GOTS_RM","Responsible_RM"))))))),"DELETERM")</f>
        <v>#VALUE!</v>
      </c>
      <c r="AF1819" t="e" cm="1">
        <f t="array" aca="1" ref="AF1819" ca="1">IF($S1819="","",INDIRECT("$Z"&amp;$S1819))</f>
        <v>#VALUE!</v>
      </c>
      <c r="AG1819" t="str">
        <f t="shared" si="562"/>
        <v/>
      </c>
      <c r="AH1819" t="str" cm="1">
        <f t="array" aca="1" ref="AH1819" ca="1">IFERROR(INDIRECT("$ag"&amp;S1819),"")</f>
        <v/>
      </c>
      <c r="AI1819" t="e" cm="1">
        <f t="array" aca="1" ref="AI1819" ca="1">INDIRECT("O"&amp;S1819)</f>
        <v>#VALUE!</v>
      </c>
      <c r="AJ1819" t="str">
        <f t="shared" si="563"/>
        <v/>
      </c>
    </row>
    <row r="1820" spans="1:36" ht="16.5" customHeight="1">
      <c r="A1820" s="129"/>
      <c r="B1820" s="134"/>
      <c r="C1820" s="135"/>
      <c r="D1820" s="146"/>
      <c r="E1820" s="146"/>
      <c r="F1820" s="135"/>
      <c r="G1820" s="147"/>
      <c r="H1820" s="147"/>
      <c r="I1820" s="147"/>
      <c r="J1820" s="147"/>
      <c r="K1820" s="38"/>
      <c r="L1820" s="143"/>
      <c r="M1820" s="143"/>
      <c r="N1820" s="61"/>
      <c r="O1820" s="314"/>
      <c r="Q1820" t="str">
        <f t="shared" si="558"/>
        <v/>
      </c>
      <c r="S1820" t="e">
        <f t="shared" ca="1" si="567"/>
        <v>#VALUE!</v>
      </c>
      <c r="T1820" t="e">
        <f t="shared" ca="1" si="564"/>
        <v>#VALUE!</v>
      </c>
      <c r="U1820">
        <f t="shared" si="568"/>
        <v>1752</v>
      </c>
      <c r="V1820">
        <v>146.416666666678</v>
      </c>
      <c r="W1820">
        <f t="shared" si="569"/>
        <v>146</v>
      </c>
      <c r="X1820" t="str" cm="1">
        <f t="array" aca="1" ref="X1820" ca="1">IFERROR(INDEX('PC&amp;PD'!$A$1:$AS$19,ROW('PC&amp;PD'!$A$19),MATCH(INDIRECT(T1820),'PC&amp;PD'!$A$1:$AS$1,0)),"")</f>
        <v/>
      </c>
      <c r="AA1820" t="str">
        <f t="shared" si="559"/>
        <v/>
      </c>
      <c r="AB1820" t="str">
        <f t="shared" si="560"/>
        <v/>
      </c>
      <c r="AC1820" t="e">
        <f t="shared" ca="1" si="561"/>
        <v>#VALUE!</v>
      </c>
      <c r="AD1820" t="str" cm="1">
        <f t="array" aca="1" ref="AD1820" ca="1">IFERROR(IF((LEFT(INDIRECT("$F"&amp;$S1820),4))="GOTS",IF($G1820="Organic","GOTS_Organic_raw",(IF($G1820="Responsible","GOTS_Responsible",(IF($G1820="No Attribute (Conventional)","GOTS_conventional",(IF($G1820="Recycled Pre/Post-Consumer","GOTS_pre_post",(IF($G1820="In-Conversion","GOTS_in_conversion",(IF($G1820="Sustainably Sourced","Sustainably_sourced",(IF($G1820="Recycled pre-consumer organic","GOTS_recycled_organic",""))))))))))))),IF($G1820="Organic","Organic",(IF($G1820="Responsible","Responsible",(IF($G1820="No Attribute (Conventional)","No_Attribute_Conventional",(IF($G1820="Recycled Pre/Post-Consumer","Recycled_Pre_Post_Consumer",(IF($G1820="In-Conversion","In_Conversion",(IF($G1820="Recycled Pre-Consumer","Recycled_Pre_Consumer",(IF($G1820="Recycled Post-Consumer","Recycled_Post_Consumer",(IF($G1820="Sustainably Sourced","Sustainably_sourced",(IF($G1820="Recycled pre-consumer organic","GOTS_recycled_organic","")))))))))))))))))),"")</f>
        <v/>
      </c>
      <c r="AE1820" t="e" cm="1">
        <f t="array" aca="1" ref="AE1820" ca="1">IF($I1820="",IF(INDIRECT("$F"&amp;$S1820)="","",IF(LEFT(INDIRECT("$F"&amp;$S1820),3)="GRS","GRS_RCS_RM",IF((LEFT(INDIRECT("$F"&amp;$S1820),3))="RCS","GRS_RCS_RM",IF(INDIRECT("$F"&amp;$S1820)="OCS (No Label)","OCS_Conversion_RM",IF(LEFT(INDIRECT("$F"&amp;$S1820),3)="OCS","OCS_RM",IF(RIGHT(INDIRECT("$F"&amp;$S1820),10)="conversion","GOTS_RM_conversion",IF((LEFT(INDIRECT("$F"&amp;$S1820),4))="GOTS","GOTS_RM","Responsible_RM"))))))),"DELETERM")</f>
        <v>#VALUE!</v>
      </c>
      <c r="AF1820" t="e" cm="1">
        <f t="array" aca="1" ref="AF1820" ca="1">IF($S1820="","",INDIRECT("$Z"&amp;$S1820))</f>
        <v>#VALUE!</v>
      </c>
      <c r="AG1820" t="str">
        <f t="shared" si="562"/>
        <v/>
      </c>
      <c r="AH1820" t="str" cm="1">
        <f t="array" aca="1" ref="AH1820" ca="1">IFERROR(INDIRECT("$ag"&amp;S1820),"")</f>
        <v/>
      </c>
      <c r="AI1820" t="e" cm="1">
        <f t="array" aca="1" ref="AI1820" ca="1">INDIRECT("O"&amp;S1820)</f>
        <v>#VALUE!</v>
      </c>
      <c r="AJ1820" t="str">
        <f t="shared" si="563"/>
        <v/>
      </c>
    </row>
    <row r="1821" spans="1:36" ht="16.5" customHeight="1">
      <c r="A1821" s="130"/>
      <c r="B1821" s="136"/>
      <c r="C1821" s="137"/>
      <c r="D1821" s="146"/>
      <c r="E1821" s="146"/>
      <c r="F1821" s="137"/>
      <c r="G1821" s="147"/>
      <c r="H1821" s="147"/>
      <c r="I1821" s="147"/>
      <c r="J1821" s="147"/>
      <c r="K1821" s="38"/>
      <c r="L1821" s="144"/>
      <c r="M1821" s="144"/>
      <c r="N1821" s="61"/>
      <c r="O1821" s="314"/>
      <c r="Q1821" t="str">
        <f t="shared" si="558"/>
        <v/>
      </c>
      <c r="S1821" t="e">
        <f t="shared" ca="1" si="567"/>
        <v>#VALUE!</v>
      </c>
      <c r="T1821" t="e">
        <f t="shared" ca="1" si="564"/>
        <v>#VALUE!</v>
      </c>
      <c r="U1821">
        <f t="shared" si="568"/>
        <v>1752</v>
      </c>
      <c r="V1821">
        <v>146.50000000001199</v>
      </c>
      <c r="W1821">
        <f t="shared" si="569"/>
        <v>146</v>
      </c>
      <c r="X1821" t="str" cm="1">
        <f t="array" aca="1" ref="X1821" ca="1">IFERROR(INDEX('PC&amp;PD'!$A$1:$AS$19,ROW('PC&amp;PD'!$A$19),MATCH(INDIRECT(T1821),'PC&amp;PD'!$A$1:$AS$1,0)),"")</f>
        <v/>
      </c>
      <c r="AA1821" t="str">
        <f t="shared" si="559"/>
        <v/>
      </c>
      <c r="AB1821" t="str">
        <f t="shared" si="560"/>
        <v/>
      </c>
      <c r="AC1821" t="e">
        <f t="shared" ca="1" si="561"/>
        <v>#VALUE!</v>
      </c>
      <c r="AD1821" t="str" cm="1">
        <f t="array" aca="1" ref="AD1821" ca="1">IFERROR(IF((LEFT(INDIRECT("$F"&amp;$S1821),4))="GOTS",IF($G1821="Organic","GOTS_Organic_raw",(IF($G1821="Responsible","GOTS_Responsible",(IF($G1821="No Attribute (Conventional)","GOTS_conventional",(IF($G1821="Recycled Pre/Post-Consumer","GOTS_pre_post",(IF($G1821="In-Conversion","GOTS_in_conversion",(IF($G1821="Sustainably Sourced","Sustainably_sourced",(IF($G1821="Recycled pre-consumer organic","GOTS_recycled_organic",""))))))))))))),IF($G1821="Organic","Organic",(IF($G1821="Responsible","Responsible",(IF($G1821="No Attribute (Conventional)","No_Attribute_Conventional",(IF($G1821="Recycled Pre/Post-Consumer","Recycled_Pre_Post_Consumer",(IF($G1821="In-Conversion","In_Conversion",(IF($G1821="Recycled Pre-Consumer","Recycled_Pre_Consumer",(IF($G1821="Recycled Post-Consumer","Recycled_Post_Consumer",(IF($G1821="Sustainably Sourced","Sustainably_sourced",(IF($G1821="Recycled pre-consumer organic","GOTS_recycled_organic","")))))))))))))))))),"")</f>
        <v/>
      </c>
      <c r="AE1821" t="e" cm="1">
        <f t="array" aca="1" ref="AE1821" ca="1">IF($I1821="",IF(INDIRECT("$F"&amp;$S1821)="","",IF(LEFT(INDIRECT("$F"&amp;$S1821),3)="GRS","GRS_RCS_RM",IF((LEFT(INDIRECT("$F"&amp;$S1821),3))="RCS","GRS_RCS_RM",IF(INDIRECT("$F"&amp;$S1821)="OCS (No Label)","OCS_Conversion_RM",IF(LEFT(INDIRECT("$F"&amp;$S1821),3)="OCS","OCS_RM",IF(RIGHT(INDIRECT("$F"&amp;$S1821),10)="conversion","GOTS_RM_conversion",IF((LEFT(INDIRECT("$F"&amp;$S1821),4))="GOTS","GOTS_RM","Responsible_RM"))))))),"DELETERM")</f>
        <v>#VALUE!</v>
      </c>
      <c r="AF1821" t="e" cm="1">
        <f t="array" aca="1" ref="AF1821" ca="1">IF($S1821="","",INDIRECT("$Z"&amp;$S1821))</f>
        <v>#VALUE!</v>
      </c>
      <c r="AG1821" t="str">
        <f t="shared" si="562"/>
        <v/>
      </c>
      <c r="AH1821" t="str" cm="1">
        <f t="array" aca="1" ref="AH1821" ca="1">IFERROR(INDIRECT("$ag"&amp;S1821),"")</f>
        <v/>
      </c>
      <c r="AI1821" t="e" cm="1">
        <f t="array" aca="1" ref="AI1821" ca="1">INDIRECT("O"&amp;S1821)</f>
        <v>#VALUE!</v>
      </c>
      <c r="AJ1821" t="str">
        <f t="shared" si="563"/>
        <v/>
      </c>
    </row>
    <row r="1822" spans="1:36" ht="16.5" customHeight="1">
      <c r="A1822" s="130"/>
      <c r="B1822" s="136"/>
      <c r="C1822" s="137"/>
      <c r="D1822" s="146"/>
      <c r="E1822" s="146"/>
      <c r="F1822" s="137"/>
      <c r="G1822" s="147"/>
      <c r="H1822" s="147"/>
      <c r="I1822" s="147"/>
      <c r="J1822" s="147"/>
      <c r="K1822" s="38"/>
      <c r="L1822" s="144"/>
      <c r="M1822" s="144"/>
      <c r="N1822" s="61"/>
      <c r="O1822" s="314"/>
      <c r="Q1822" t="str">
        <f t="shared" si="558"/>
        <v/>
      </c>
      <c r="S1822" t="e">
        <f t="shared" ca="1" si="567"/>
        <v>#VALUE!</v>
      </c>
      <c r="T1822" t="e">
        <f t="shared" ca="1" si="564"/>
        <v>#VALUE!</v>
      </c>
      <c r="U1822">
        <f t="shared" si="568"/>
        <v>1752</v>
      </c>
      <c r="V1822">
        <v>146.583333333345</v>
      </c>
      <c r="W1822">
        <f t="shared" si="569"/>
        <v>146</v>
      </c>
      <c r="X1822" t="str" cm="1">
        <f t="array" aca="1" ref="X1822" ca="1">IFERROR(INDEX('PC&amp;PD'!$A$1:$AS$19,ROW('PC&amp;PD'!$A$19),MATCH(INDIRECT(T1822),'PC&amp;PD'!$A$1:$AS$1,0)),"")</f>
        <v/>
      </c>
      <c r="AA1822" t="str">
        <f t="shared" si="559"/>
        <v/>
      </c>
      <c r="AB1822" t="str">
        <f t="shared" si="560"/>
        <v/>
      </c>
      <c r="AC1822" t="e">
        <f t="shared" ca="1" si="561"/>
        <v>#VALUE!</v>
      </c>
      <c r="AD1822" t="str" cm="1">
        <f t="array" aca="1" ref="AD1822" ca="1">IFERROR(IF((LEFT(INDIRECT("$F"&amp;$S1822),4))="GOTS",IF($G1822="Organic","GOTS_Organic_raw",(IF($G1822="Responsible","GOTS_Responsible",(IF($G1822="No Attribute (Conventional)","GOTS_conventional",(IF($G1822="Recycled Pre/Post-Consumer","GOTS_pre_post",(IF($G1822="In-Conversion","GOTS_in_conversion",(IF($G1822="Sustainably Sourced","Sustainably_sourced",(IF($G1822="Recycled pre-consumer organic","GOTS_recycled_organic",""))))))))))))),IF($G1822="Organic","Organic",(IF($G1822="Responsible","Responsible",(IF($G1822="No Attribute (Conventional)","No_Attribute_Conventional",(IF($G1822="Recycled Pre/Post-Consumer","Recycled_Pre_Post_Consumer",(IF($G1822="In-Conversion","In_Conversion",(IF($G1822="Recycled Pre-Consumer","Recycled_Pre_Consumer",(IF($G1822="Recycled Post-Consumer","Recycled_Post_Consumer",(IF($G1822="Sustainably Sourced","Sustainably_sourced",(IF($G1822="Recycled pre-consumer organic","GOTS_recycled_organic","")))))))))))))))))),"")</f>
        <v/>
      </c>
      <c r="AE1822" t="e" cm="1">
        <f t="array" aca="1" ref="AE1822" ca="1">IF($I1822="",IF(INDIRECT("$F"&amp;$S1822)="","",IF(LEFT(INDIRECT("$F"&amp;$S1822),3)="GRS","GRS_RCS_RM",IF((LEFT(INDIRECT("$F"&amp;$S1822),3))="RCS","GRS_RCS_RM",IF(INDIRECT("$F"&amp;$S1822)="OCS (No Label)","OCS_Conversion_RM",IF(LEFT(INDIRECT("$F"&amp;$S1822),3)="OCS","OCS_RM",IF(RIGHT(INDIRECT("$F"&amp;$S1822),10)="conversion","GOTS_RM_conversion",IF((LEFT(INDIRECT("$F"&amp;$S1822),4))="GOTS","GOTS_RM","Responsible_RM"))))))),"DELETERM")</f>
        <v>#VALUE!</v>
      </c>
      <c r="AF1822" t="e" cm="1">
        <f t="array" aca="1" ref="AF1822" ca="1">IF($S1822="","",INDIRECT("$Z"&amp;$S1822))</f>
        <v>#VALUE!</v>
      </c>
      <c r="AG1822" t="str">
        <f t="shared" si="562"/>
        <v/>
      </c>
      <c r="AH1822" t="str" cm="1">
        <f t="array" aca="1" ref="AH1822" ca="1">IFERROR(INDIRECT("$ag"&amp;S1822),"")</f>
        <v/>
      </c>
      <c r="AI1822" t="e" cm="1">
        <f t="array" aca="1" ref="AI1822" ca="1">INDIRECT("O"&amp;S1822)</f>
        <v>#VALUE!</v>
      </c>
      <c r="AJ1822" t="str">
        <f t="shared" si="563"/>
        <v/>
      </c>
    </row>
    <row r="1823" spans="1:36" ht="16.5" customHeight="1">
      <c r="A1823" s="130"/>
      <c r="B1823" s="136"/>
      <c r="C1823" s="137"/>
      <c r="D1823" s="146"/>
      <c r="E1823" s="146"/>
      <c r="F1823" s="137"/>
      <c r="G1823" s="147"/>
      <c r="H1823" s="147"/>
      <c r="I1823" s="147"/>
      <c r="J1823" s="147"/>
      <c r="K1823" s="38"/>
      <c r="L1823" s="144"/>
      <c r="M1823" s="144"/>
      <c r="N1823" s="61"/>
      <c r="O1823" s="314"/>
      <c r="Q1823" t="str">
        <f t="shared" si="558"/>
        <v/>
      </c>
      <c r="S1823" t="e">
        <f t="shared" ca="1" si="567"/>
        <v>#VALUE!</v>
      </c>
      <c r="T1823" t="e">
        <f t="shared" ca="1" si="564"/>
        <v>#VALUE!</v>
      </c>
      <c r="U1823">
        <f t="shared" si="568"/>
        <v>1752</v>
      </c>
      <c r="V1823">
        <v>146.666666666678</v>
      </c>
      <c r="W1823">
        <f t="shared" si="569"/>
        <v>146</v>
      </c>
      <c r="X1823" t="str" cm="1">
        <f t="array" aca="1" ref="X1823" ca="1">IFERROR(INDEX('PC&amp;PD'!$A$1:$AS$19,ROW('PC&amp;PD'!$A$19),MATCH(INDIRECT(T1823),'PC&amp;PD'!$A$1:$AS$1,0)),"")</f>
        <v/>
      </c>
      <c r="AA1823" t="str">
        <f t="shared" si="559"/>
        <v/>
      </c>
      <c r="AB1823" t="str">
        <f t="shared" si="560"/>
        <v/>
      </c>
      <c r="AC1823" t="e">
        <f t="shared" ca="1" si="561"/>
        <v>#VALUE!</v>
      </c>
      <c r="AD1823" t="str" cm="1">
        <f t="array" aca="1" ref="AD1823" ca="1">IFERROR(IF((LEFT(INDIRECT("$F"&amp;$S1823),4))="GOTS",IF($G1823="Organic","GOTS_Organic_raw",(IF($G1823="Responsible","GOTS_Responsible",(IF($G1823="No Attribute (Conventional)","GOTS_conventional",(IF($G1823="Recycled Pre/Post-Consumer","GOTS_pre_post",(IF($G1823="In-Conversion","GOTS_in_conversion",(IF($G1823="Sustainably Sourced","Sustainably_sourced",(IF($G1823="Recycled pre-consumer organic","GOTS_recycled_organic",""))))))))))))),IF($G1823="Organic","Organic",(IF($G1823="Responsible","Responsible",(IF($G1823="No Attribute (Conventional)","No_Attribute_Conventional",(IF($G1823="Recycled Pre/Post-Consumer","Recycled_Pre_Post_Consumer",(IF($G1823="In-Conversion","In_Conversion",(IF($G1823="Recycled Pre-Consumer","Recycled_Pre_Consumer",(IF($G1823="Recycled Post-Consumer","Recycled_Post_Consumer",(IF($G1823="Sustainably Sourced","Sustainably_sourced",(IF($G1823="Recycled pre-consumer organic","GOTS_recycled_organic","")))))))))))))))))),"")</f>
        <v/>
      </c>
      <c r="AE1823" t="e" cm="1">
        <f t="array" aca="1" ref="AE1823" ca="1">IF($I1823="",IF(INDIRECT("$F"&amp;$S1823)="","",IF(LEFT(INDIRECT("$F"&amp;$S1823),3)="GRS","GRS_RCS_RM",IF((LEFT(INDIRECT("$F"&amp;$S1823),3))="RCS","GRS_RCS_RM",IF(INDIRECT("$F"&amp;$S1823)="OCS (No Label)","OCS_Conversion_RM",IF(LEFT(INDIRECT("$F"&amp;$S1823),3)="OCS","OCS_RM",IF(RIGHT(INDIRECT("$F"&amp;$S1823),10)="conversion","GOTS_RM_conversion",IF((LEFT(INDIRECT("$F"&amp;$S1823),4))="GOTS","GOTS_RM","Responsible_RM"))))))),"DELETERM")</f>
        <v>#VALUE!</v>
      </c>
      <c r="AF1823" t="e" cm="1">
        <f t="array" aca="1" ref="AF1823" ca="1">IF($S1823="","",INDIRECT("$Z"&amp;$S1823))</f>
        <v>#VALUE!</v>
      </c>
      <c r="AG1823" t="str">
        <f t="shared" si="562"/>
        <v/>
      </c>
      <c r="AH1823" t="str" cm="1">
        <f t="array" aca="1" ref="AH1823" ca="1">IFERROR(INDIRECT("$ag"&amp;S1823),"")</f>
        <v/>
      </c>
      <c r="AI1823" t="e" cm="1">
        <f t="array" aca="1" ref="AI1823" ca="1">INDIRECT("O"&amp;S1823)</f>
        <v>#VALUE!</v>
      </c>
      <c r="AJ1823" t="str">
        <f t="shared" si="563"/>
        <v/>
      </c>
    </row>
    <row r="1824" spans="1:36" ht="16.5" customHeight="1">
      <c r="A1824" s="130"/>
      <c r="B1824" s="136"/>
      <c r="C1824" s="137"/>
      <c r="D1824" s="146"/>
      <c r="E1824" s="146"/>
      <c r="F1824" s="137"/>
      <c r="G1824" s="147"/>
      <c r="H1824" s="147"/>
      <c r="I1824" s="147"/>
      <c r="J1824" s="147"/>
      <c r="K1824" s="38"/>
      <c r="L1824" s="144"/>
      <c r="M1824" s="144"/>
      <c r="N1824" s="61"/>
      <c r="O1824" s="314"/>
      <c r="Q1824" t="str">
        <f t="shared" si="558"/>
        <v/>
      </c>
      <c r="S1824" t="e">
        <f t="shared" ca="1" si="567"/>
        <v>#VALUE!</v>
      </c>
      <c r="T1824" t="e">
        <f t="shared" ca="1" si="564"/>
        <v>#VALUE!</v>
      </c>
      <c r="U1824">
        <f t="shared" si="568"/>
        <v>1752</v>
      </c>
      <c r="V1824">
        <v>146.75000000001199</v>
      </c>
      <c r="W1824">
        <f t="shared" si="569"/>
        <v>146</v>
      </c>
      <c r="X1824" t="str" cm="1">
        <f t="array" aca="1" ref="X1824" ca="1">IFERROR(INDEX('PC&amp;PD'!$A$1:$AS$19,ROW('PC&amp;PD'!$A$19),MATCH(INDIRECT(T1824),'PC&amp;PD'!$A$1:$AS$1,0)),"")</f>
        <v/>
      </c>
      <c r="AA1824" t="str">
        <f t="shared" si="559"/>
        <v/>
      </c>
      <c r="AB1824" t="str">
        <f t="shared" si="560"/>
        <v/>
      </c>
      <c r="AC1824" t="e">
        <f t="shared" ca="1" si="561"/>
        <v>#VALUE!</v>
      </c>
      <c r="AD1824" t="str" cm="1">
        <f t="array" aca="1" ref="AD1824" ca="1">IFERROR(IF((LEFT(INDIRECT("$F"&amp;$S1824),4))="GOTS",IF($G1824="Organic","GOTS_Organic_raw",(IF($G1824="Responsible","GOTS_Responsible",(IF($G1824="No Attribute (Conventional)","GOTS_conventional",(IF($G1824="Recycled Pre/Post-Consumer","GOTS_pre_post",(IF($G1824="In-Conversion","GOTS_in_conversion",(IF($G1824="Sustainably Sourced","Sustainably_sourced",(IF($G1824="Recycled pre-consumer organic","GOTS_recycled_organic",""))))))))))))),IF($G1824="Organic","Organic",(IF($G1824="Responsible","Responsible",(IF($G1824="No Attribute (Conventional)","No_Attribute_Conventional",(IF($G1824="Recycled Pre/Post-Consumer","Recycled_Pre_Post_Consumer",(IF($G1824="In-Conversion","In_Conversion",(IF($G1824="Recycled Pre-Consumer","Recycled_Pre_Consumer",(IF($G1824="Recycled Post-Consumer","Recycled_Post_Consumer",(IF($G1824="Sustainably Sourced","Sustainably_sourced",(IF($G1824="Recycled pre-consumer organic","GOTS_recycled_organic","")))))))))))))))))),"")</f>
        <v/>
      </c>
      <c r="AE1824" t="e" cm="1">
        <f t="array" aca="1" ref="AE1824" ca="1">IF($I1824="",IF(INDIRECT("$F"&amp;$S1824)="","",IF(LEFT(INDIRECT("$F"&amp;$S1824),3)="GRS","GRS_RCS_RM",IF((LEFT(INDIRECT("$F"&amp;$S1824),3))="RCS","GRS_RCS_RM",IF(INDIRECT("$F"&amp;$S1824)="OCS (No Label)","OCS_Conversion_RM",IF(LEFT(INDIRECT("$F"&amp;$S1824),3)="OCS","OCS_RM",IF(RIGHT(INDIRECT("$F"&amp;$S1824),10)="conversion","GOTS_RM_conversion",IF((LEFT(INDIRECT("$F"&amp;$S1824),4))="GOTS","GOTS_RM","Responsible_RM"))))))),"DELETERM")</f>
        <v>#VALUE!</v>
      </c>
      <c r="AF1824" t="e" cm="1">
        <f t="array" aca="1" ref="AF1824" ca="1">IF($S1824="","",INDIRECT("$Z"&amp;$S1824))</f>
        <v>#VALUE!</v>
      </c>
      <c r="AG1824" t="str">
        <f t="shared" si="562"/>
        <v/>
      </c>
      <c r="AH1824" t="str" cm="1">
        <f t="array" aca="1" ref="AH1824" ca="1">IFERROR(INDIRECT("$ag"&amp;S1824),"")</f>
        <v/>
      </c>
      <c r="AI1824" t="e" cm="1">
        <f t="array" aca="1" ref="AI1824" ca="1">INDIRECT("O"&amp;S1824)</f>
        <v>#VALUE!</v>
      </c>
      <c r="AJ1824" t="str">
        <f t="shared" si="563"/>
        <v/>
      </c>
    </row>
    <row r="1825" spans="1:36" ht="16.5" customHeight="1">
      <c r="A1825" s="130"/>
      <c r="B1825" s="136"/>
      <c r="C1825" s="137"/>
      <c r="D1825" s="146"/>
      <c r="E1825" s="146"/>
      <c r="F1825" s="137"/>
      <c r="G1825" s="147"/>
      <c r="H1825" s="147"/>
      <c r="I1825" s="147"/>
      <c r="J1825" s="147"/>
      <c r="K1825" s="38"/>
      <c r="L1825" s="144"/>
      <c r="M1825" s="144"/>
      <c r="N1825" s="61"/>
      <c r="O1825" s="314"/>
      <c r="Q1825" t="str">
        <f t="shared" si="558"/>
        <v/>
      </c>
      <c r="S1825" t="e">
        <f t="shared" ca="1" si="567"/>
        <v>#VALUE!</v>
      </c>
      <c r="T1825" t="e">
        <f t="shared" ca="1" si="564"/>
        <v>#VALUE!</v>
      </c>
      <c r="U1825">
        <f t="shared" si="568"/>
        <v>1752</v>
      </c>
      <c r="V1825">
        <v>146.833333333345</v>
      </c>
      <c r="W1825">
        <f t="shared" si="569"/>
        <v>146</v>
      </c>
      <c r="X1825" t="str" cm="1">
        <f t="array" aca="1" ref="X1825" ca="1">IFERROR(INDEX('PC&amp;PD'!$A$1:$AS$19,ROW('PC&amp;PD'!$A$19),MATCH(INDIRECT(T1825),'PC&amp;PD'!$A$1:$AS$1,0)),"")</f>
        <v/>
      </c>
      <c r="AA1825" t="str">
        <f t="shared" si="559"/>
        <v/>
      </c>
      <c r="AB1825" t="str">
        <f t="shared" si="560"/>
        <v/>
      </c>
      <c r="AC1825" t="e">
        <f t="shared" ca="1" si="561"/>
        <v>#VALUE!</v>
      </c>
      <c r="AD1825" t="str" cm="1">
        <f t="array" aca="1" ref="AD1825" ca="1">IFERROR(IF((LEFT(INDIRECT("$F"&amp;$S1825),4))="GOTS",IF($G1825="Organic","GOTS_Organic_raw",(IF($G1825="Responsible","GOTS_Responsible",(IF($G1825="No Attribute (Conventional)","GOTS_conventional",(IF($G1825="Recycled Pre/Post-Consumer","GOTS_pre_post",(IF($G1825="In-Conversion","GOTS_in_conversion",(IF($G1825="Sustainably Sourced","Sustainably_sourced",(IF($G1825="Recycled pre-consumer organic","GOTS_recycled_organic",""))))))))))))),IF($G1825="Organic","Organic",(IF($G1825="Responsible","Responsible",(IF($G1825="No Attribute (Conventional)","No_Attribute_Conventional",(IF($G1825="Recycled Pre/Post-Consumer","Recycled_Pre_Post_Consumer",(IF($G1825="In-Conversion","In_Conversion",(IF($G1825="Recycled Pre-Consumer","Recycled_Pre_Consumer",(IF($G1825="Recycled Post-Consumer","Recycled_Post_Consumer",(IF($G1825="Sustainably Sourced","Sustainably_sourced",(IF($G1825="Recycled pre-consumer organic","GOTS_recycled_organic","")))))))))))))))))),"")</f>
        <v/>
      </c>
      <c r="AE1825" t="e" cm="1">
        <f t="array" aca="1" ref="AE1825" ca="1">IF($I1825="",IF(INDIRECT("$F"&amp;$S1825)="","",IF(LEFT(INDIRECT("$F"&amp;$S1825),3)="GRS","GRS_RCS_RM",IF((LEFT(INDIRECT("$F"&amp;$S1825),3))="RCS","GRS_RCS_RM",IF(INDIRECT("$F"&amp;$S1825)="OCS (No Label)","OCS_Conversion_RM",IF(LEFT(INDIRECT("$F"&amp;$S1825),3)="OCS","OCS_RM",IF(RIGHT(INDIRECT("$F"&amp;$S1825),10)="conversion","GOTS_RM_conversion",IF((LEFT(INDIRECT("$F"&amp;$S1825),4))="GOTS","GOTS_RM","Responsible_RM"))))))),"DELETERM")</f>
        <v>#VALUE!</v>
      </c>
      <c r="AF1825" t="e" cm="1">
        <f t="array" aca="1" ref="AF1825" ca="1">IF($S1825="","",INDIRECT("$Z"&amp;$S1825))</f>
        <v>#VALUE!</v>
      </c>
      <c r="AG1825" t="str">
        <f t="shared" si="562"/>
        <v/>
      </c>
      <c r="AH1825" t="str" cm="1">
        <f t="array" aca="1" ref="AH1825" ca="1">IFERROR(INDIRECT("$ag"&amp;S1825),"")</f>
        <v/>
      </c>
      <c r="AI1825" t="e" cm="1">
        <f t="array" aca="1" ref="AI1825" ca="1">INDIRECT("O"&amp;S1825)</f>
        <v>#VALUE!</v>
      </c>
      <c r="AJ1825" t="str">
        <f t="shared" si="563"/>
        <v/>
      </c>
    </row>
    <row r="1826" spans="1:36" ht="16.5" customHeight="1" thickBot="1">
      <c r="A1826" s="131"/>
      <c r="B1826" s="138"/>
      <c r="C1826" s="139"/>
      <c r="D1826" s="148"/>
      <c r="E1826" s="148"/>
      <c r="F1826" s="139"/>
      <c r="G1826" s="149"/>
      <c r="H1826" s="149"/>
      <c r="I1826" s="149"/>
      <c r="J1826" s="149"/>
      <c r="K1826" s="39"/>
      <c r="L1826" s="145"/>
      <c r="M1826" s="145"/>
      <c r="N1826" s="62"/>
      <c r="O1826" s="315"/>
      <c r="Q1826" t="str">
        <f t="shared" si="558"/>
        <v/>
      </c>
      <c r="S1826" t="e">
        <f t="shared" ca="1" si="567"/>
        <v>#VALUE!</v>
      </c>
      <c r="T1826" t="e">
        <f t="shared" ca="1" si="564"/>
        <v>#VALUE!</v>
      </c>
      <c r="U1826">
        <f t="shared" si="568"/>
        <v>1752</v>
      </c>
      <c r="V1826">
        <v>146.916666666678</v>
      </c>
      <c r="W1826">
        <f t="shared" si="569"/>
        <v>146</v>
      </c>
      <c r="X1826" t="str" cm="1">
        <f t="array" aca="1" ref="X1826" ca="1">IFERROR(INDEX('PC&amp;PD'!$A$1:$AS$19,ROW('PC&amp;PD'!$A$19),MATCH(INDIRECT(T1826),'PC&amp;PD'!$A$1:$AS$1,0)),"")</f>
        <v/>
      </c>
      <c r="AA1826" t="str">
        <f t="shared" si="559"/>
        <v/>
      </c>
      <c r="AB1826" t="str">
        <f t="shared" si="560"/>
        <v/>
      </c>
      <c r="AC1826" t="e">
        <f t="shared" ca="1" si="561"/>
        <v>#VALUE!</v>
      </c>
      <c r="AD1826" t="str" cm="1">
        <f t="array" aca="1" ref="AD1826" ca="1">IFERROR(IF((LEFT(INDIRECT("$F"&amp;$S1826),4))="GOTS",IF($G1826="Organic","GOTS_Organic_raw",(IF($G1826="Responsible","GOTS_Responsible",(IF($G1826="No Attribute (Conventional)","GOTS_conventional",(IF($G1826="Recycled Pre/Post-Consumer","GOTS_pre_post",(IF($G1826="In-Conversion","GOTS_in_conversion",(IF($G1826="Sustainably Sourced","Sustainably_sourced",(IF($G1826="Recycled pre-consumer organic","GOTS_recycled_organic",""))))))))))))),IF($G1826="Organic","Organic",(IF($G1826="Responsible","Responsible",(IF($G1826="No Attribute (Conventional)","No_Attribute_Conventional",(IF($G1826="Recycled Pre/Post-Consumer","Recycled_Pre_Post_Consumer",(IF($G1826="In-Conversion","In_Conversion",(IF($G1826="Recycled Pre-Consumer","Recycled_Pre_Consumer",(IF($G1826="Recycled Post-Consumer","Recycled_Post_Consumer",(IF($G1826="Sustainably Sourced","Sustainably_sourced",(IF($G1826="Recycled pre-consumer organic","GOTS_recycled_organic","")))))))))))))))))),"")</f>
        <v/>
      </c>
      <c r="AE1826" t="e" cm="1">
        <f t="array" aca="1" ref="AE1826" ca="1">IF($I1826="",IF(INDIRECT("$F"&amp;$S1826)="","",IF(LEFT(INDIRECT("$F"&amp;$S1826),3)="GRS","GRS_RCS_RM",IF((LEFT(INDIRECT("$F"&amp;$S1826),3))="RCS","GRS_RCS_RM",IF(INDIRECT("$F"&amp;$S1826)="OCS (No Label)","OCS_Conversion_RM",IF(LEFT(INDIRECT("$F"&amp;$S1826),3)="OCS","OCS_RM",IF(RIGHT(INDIRECT("$F"&amp;$S1826),10)="conversion","GOTS_RM_conversion",IF((LEFT(INDIRECT("$F"&amp;$S1826),4))="GOTS","GOTS_RM","Responsible_RM"))))))),"DELETERM")</f>
        <v>#VALUE!</v>
      </c>
      <c r="AF1826" t="e" cm="1">
        <f t="array" aca="1" ref="AF1826" ca="1">IF($S1826="","",INDIRECT("$Z"&amp;$S1826))</f>
        <v>#VALUE!</v>
      </c>
      <c r="AG1826" t="str">
        <f t="shared" si="562"/>
        <v/>
      </c>
      <c r="AH1826" t="str" cm="1">
        <f t="array" aca="1" ref="AH1826" ca="1">IFERROR(INDIRECT("$ag"&amp;S1826),"")</f>
        <v/>
      </c>
      <c r="AI1826" t="e" cm="1">
        <f t="array" aca="1" ref="AI1826" ca="1">INDIRECT("O"&amp;S1826)</f>
        <v>#VALUE!</v>
      </c>
      <c r="AJ1826" t="str">
        <f t="shared" si="563"/>
        <v/>
      </c>
    </row>
    <row r="1827" spans="1:36" ht="16.5" customHeight="1">
      <c r="A1827" s="128" t="str">
        <f>IF(B1827="","",COUNTA($B$63:$B1827))</f>
        <v/>
      </c>
      <c r="B1827" s="132"/>
      <c r="C1827" s="133"/>
      <c r="D1827" s="140"/>
      <c r="E1827" s="140"/>
      <c r="F1827" s="133"/>
      <c r="G1827" s="141"/>
      <c r="H1827" s="141"/>
      <c r="I1827" s="141"/>
      <c r="J1827" s="141"/>
      <c r="K1827" s="37"/>
      <c r="L1827" s="142" t="str">
        <f>IF(R1827="","",LEFT(R1827,LEN(R1827)-2))</f>
        <v/>
      </c>
      <c r="M1827" s="142"/>
      <c r="N1827" s="60"/>
      <c r="O1827" s="313"/>
      <c r="Q1827" t="str">
        <f t="shared" si="558"/>
        <v/>
      </c>
      <c r="R1827" t="str">
        <f t="shared" ref="R1827" si="572">CONCATENATE($Q1827,Q1828,Q1829,Q1830,Q1831,Q1832,$Q1833,$Q1834,$Q1835,$Q1836,$Q1837,$Q1838)</f>
        <v/>
      </c>
      <c r="S1827" t="e">
        <f t="shared" ca="1" si="567"/>
        <v>#VALUE!</v>
      </c>
      <c r="T1827" t="e">
        <f t="shared" ca="1" si="564"/>
        <v>#VALUE!</v>
      </c>
      <c r="U1827">
        <f t="shared" si="568"/>
        <v>1764</v>
      </c>
      <c r="V1827">
        <v>147.00000000001199</v>
      </c>
      <c r="W1827">
        <f t="shared" si="569"/>
        <v>147</v>
      </c>
      <c r="X1827" t="str" cm="1">
        <f t="array" aca="1" ref="X1827" ca="1">IFERROR(INDEX('PC&amp;PD'!$A$1:$AS$19,ROW('PC&amp;PD'!$A$19),MATCH(INDIRECT(T1827),'PC&amp;PD'!$A$1:$AS$1,0)),"")</f>
        <v/>
      </c>
      <c r="Z1827" t="str">
        <f t="shared" ref="Z1827" si="573">IFERROR(IF($F1827="OCS 100","OCS (OCS 100)",IF($F1827="OCS Blended","OCS (OCS Blended)",IF($F1827="OCS (No Label)","OCS (No Label)",IF($F1827="RCS 100","RCS (RCS 100)",IF($F1827="RCS Blended","RCS (RCS Blended)",IF($F1827="GRS","GRS (GRS)",IF($F1827="GRS (No Label)", "GRS (No Label)",IF($F1827="RDS","RDS (RDS)",IF($F1827="RWS","RWS (RWS)",IF($F1827="RAS","RAS (RAS)",IF($F1827="RMS","RMS (RMS)",IF($F1827="GOTS Organic","GOTS (Organic)",IF($F1827="GOTS Made with organic","GOTS (Made with Organic)",IF($F1827="GOTS Organic - in conversion","GOTS (Organic - In Conversion)",IF($F1827="GOTS Made with organic - in conversion","GOTS (Made with Organic - In Conversion)",""))))))))))))))),"")</f>
        <v/>
      </c>
      <c r="AA1827" t="str">
        <f t="shared" si="559"/>
        <v/>
      </c>
      <c r="AB1827" t="str">
        <f t="shared" si="560"/>
        <v/>
      </c>
      <c r="AC1827" t="e">
        <f t="shared" ca="1" si="561"/>
        <v>#VALUE!</v>
      </c>
      <c r="AD1827" t="str" cm="1">
        <f t="array" aca="1" ref="AD1827" ca="1">IFERROR(IF((LEFT(INDIRECT("$F"&amp;$S1827),4))="GOTS",IF($G1827="Organic","GOTS_Organic_raw",(IF($G1827="Responsible","GOTS_Responsible",(IF($G1827="No Attribute (Conventional)","GOTS_conventional",(IF($G1827="Recycled Pre/Post-Consumer","GOTS_pre_post",(IF($G1827="In-Conversion","GOTS_in_conversion",(IF($G1827="Sustainably Sourced","Sustainably_sourced",(IF($G1827="Recycled pre-consumer organic","GOTS_recycled_organic",""))))))))))))),IF($G1827="Organic","Organic",(IF($G1827="Responsible","Responsible",(IF($G1827="No Attribute (Conventional)","No_Attribute_Conventional",(IF($G1827="Recycled Pre/Post-Consumer","Recycled_Pre_Post_Consumer",(IF($G1827="In-Conversion","In_Conversion",(IF($G1827="Recycled Pre-Consumer","Recycled_Pre_Consumer",(IF($G1827="Recycled Post-Consumer","Recycled_Post_Consumer",(IF($G1827="Sustainably Sourced","Sustainably_sourced",(IF($G1827="Recycled pre-consumer organic","GOTS_recycled_organic","")))))))))))))))))),"")</f>
        <v/>
      </c>
      <c r="AE1827" t="e" cm="1">
        <f t="array" aca="1" ref="AE1827" ca="1">IF($I1827="",IF(INDIRECT("$F"&amp;$S1827)="","",IF(LEFT(INDIRECT("$F"&amp;$S1827),3)="GRS","GRS_RCS_RM",IF((LEFT(INDIRECT("$F"&amp;$S1827),3))="RCS","GRS_RCS_RM",IF(INDIRECT("$F"&amp;$S1827)="OCS (No Label)","OCS_Conversion_RM",IF(LEFT(INDIRECT("$F"&amp;$S1827),3)="OCS","OCS_RM",IF(RIGHT(INDIRECT("$F"&amp;$S1827),10)="conversion","GOTS_RM_conversion",IF((LEFT(INDIRECT("$F"&amp;$S1827),4))="GOTS","GOTS_RM","Responsible_RM"))))))),"DELETERM")</f>
        <v>#VALUE!</v>
      </c>
      <c r="AF1827" t="e" cm="1">
        <f t="array" aca="1" ref="AF1827" ca="1">IF($S1827="","",INDIRECT("$Z"&amp;$S1827))</f>
        <v>#VALUE!</v>
      </c>
      <c r="AG1827" t="str">
        <f t="shared" si="562"/>
        <v/>
      </c>
      <c r="AH1827" t="str" cm="1">
        <f t="array" aca="1" ref="AH1827" ca="1">IFERROR(INDIRECT("$ag"&amp;S1827),"")</f>
        <v/>
      </c>
      <c r="AI1827" t="e" cm="1">
        <f t="array" aca="1" ref="AI1827" ca="1">INDIRECT("O"&amp;S1827)</f>
        <v>#VALUE!</v>
      </c>
      <c r="AJ1827" t="str">
        <f t="shared" si="563"/>
        <v/>
      </c>
    </row>
    <row r="1828" spans="1:36" ht="16.5" customHeight="1">
      <c r="A1828" s="129"/>
      <c r="B1828" s="134"/>
      <c r="C1828" s="135"/>
      <c r="D1828" s="146"/>
      <c r="E1828" s="146"/>
      <c r="F1828" s="135"/>
      <c r="G1828" s="147"/>
      <c r="H1828" s="147"/>
      <c r="I1828" s="147"/>
      <c r="J1828" s="147"/>
      <c r="K1828" s="38"/>
      <c r="L1828" s="143"/>
      <c r="M1828" s="143"/>
      <c r="N1828" s="61"/>
      <c r="O1828" s="314"/>
      <c r="Q1828" t="str">
        <f t="shared" si="558"/>
        <v/>
      </c>
      <c r="S1828" t="e">
        <f t="shared" ca="1" si="567"/>
        <v>#VALUE!</v>
      </c>
      <c r="T1828" t="e">
        <f t="shared" ca="1" si="564"/>
        <v>#VALUE!</v>
      </c>
      <c r="U1828">
        <f t="shared" si="568"/>
        <v>1764</v>
      </c>
      <c r="V1828">
        <v>147.083333333345</v>
      </c>
      <c r="W1828">
        <f t="shared" si="569"/>
        <v>147</v>
      </c>
      <c r="X1828" t="str" cm="1">
        <f t="array" aca="1" ref="X1828" ca="1">IFERROR(INDEX('PC&amp;PD'!$A$1:$AS$19,ROW('PC&amp;PD'!$A$19),MATCH(INDIRECT(T1828),'PC&amp;PD'!$A$1:$AS$1,0)),"")</f>
        <v/>
      </c>
      <c r="AA1828" t="str">
        <f t="shared" si="559"/>
        <v/>
      </c>
      <c r="AB1828" t="str">
        <f t="shared" si="560"/>
        <v/>
      </c>
      <c r="AC1828" t="e">
        <f t="shared" ca="1" si="561"/>
        <v>#VALUE!</v>
      </c>
      <c r="AD1828" t="str" cm="1">
        <f t="array" aca="1" ref="AD1828" ca="1">IFERROR(IF((LEFT(INDIRECT("$F"&amp;$S1828),4))="GOTS",IF($G1828="Organic","GOTS_Organic_raw",(IF($G1828="Responsible","GOTS_Responsible",(IF($G1828="No Attribute (Conventional)","GOTS_conventional",(IF($G1828="Recycled Pre/Post-Consumer","GOTS_pre_post",(IF($G1828="In-Conversion","GOTS_in_conversion",(IF($G1828="Sustainably Sourced","Sustainably_sourced",(IF($G1828="Recycled pre-consumer organic","GOTS_recycled_organic",""))))))))))))),IF($G1828="Organic","Organic",(IF($G1828="Responsible","Responsible",(IF($G1828="No Attribute (Conventional)","No_Attribute_Conventional",(IF($G1828="Recycled Pre/Post-Consumer","Recycled_Pre_Post_Consumer",(IF($G1828="In-Conversion","In_Conversion",(IF($G1828="Recycled Pre-Consumer","Recycled_Pre_Consumer",(IF($G1828="Recycled Post-Consumer","Recycled_Post_Consumer",(IF($G1828="Sustainably Sourced","Sustainably_sourced",(IF($G1828="Recycled pre-consumer organic","GOTS_recycled_organic","")))))))))))))))))),"")</f>
        <v/>
      </c>
      <c r="AE1828" t="e" cm="1">
        <f t="array" aca="1" ref="AE1828" ca="1">IF($I1828="",IF(INDIRECT("$F"&amp;$S1828)="","",IF(LEFT(INDIRECT("$F"&amp;$S1828),3)="GRS","GRS_RCS_RM",IF((LEFT(INDIRECT("$F"&amp;$S1828),3))="RCS","GRS_RCS_RM",IF(INDIRECT("$F"&amp;$S1828)="OCS (No Label)","OCS_Conversion_RM",IF(LEFT(INDIRECT("$F"&amp;$S1828),3)="OCS","OCS_RM",IF(RIGHT(INDIRECT("$F"&amp;$S1828),10)="conversion","GOTS_RM_conversion",IF((LEFT(INDIRECT("$F"&amp;$S1828),4))="GOTS","GOTS_RM","Responsible_RM"))))))),"DELETERM")</f>
        <v>#VALUE!</v>
      </c>
      <c r="AF1828" t="e" cm="1">
        <f t="array" aca="1" ref="AF1828" ca="1">IF($S1828="","",INDIRECT("$Z"&amp;$S1828))</f>
        <v>#VALUE!</v>
      </c>
      <c r="AG1828" t="str">
        <f t="shared" si="562"/>
        <v/>
      </c>
      <c r="AH1828" t="str" cm="1">
        <f t="array" aca="1" ref="AH1828" ca="1">IFERROR(INDIRECT("$ag"&amp;S1828),"")</f>
        <v/>
      </c>
      <c r="AI1828" t="e" cm="1">
        <f t="array" aca="1" ref="AI1828" ca="1">INDIRECT("O"&amp;S1828)</f>
        <v>#VALUE!</v>
      </c>
      <c r="AJ1828" t="str">
        <f t="shared" si="563"/>
        <v/>
      </c>
    </row>
    <row r="1829" spans="1:36" ht="16.5" customHeight="1">
      <c r="A1829" s="129"/>
      <c r="B1829" s="134"/>
      <c r="C1829" s="135"/>
      <c r="D1829" s="146"/>
      <c r="E1829" s="146"/>
      <c r="F1829" s="135"/>
      <c r="G1829" s="147"/>
      <c r="H1829" s="147"/>
      <c r="I1829" s="147"/>
      <c r="J1829" s="147"/>
      <c r="K1829" s="38"/>
      <c r="L1829" s="143"/>
      <c r="M1829" s="143"/>
      <c r="N1829" s="61"/>
      <c r="O1829" s="314"/>
      <c r="Q1829" t="str">
        <f t="shared" si="558"/>
        <v/>
      </c>
      <c r="S1829" t="e">
        <f t="shared" ca="1" si="567"/>
        <v>#VALUE!</v>
      </c>
      <c r="T1829" t="e">
        <f t="shared" ca="1" si="564"/>
        <v>#VALUE!</v>
      </c>
      <c r="U1829">
        <f t="shared" si="568"/>
        <v>1764</v>
      </c>
      <c r="V1829">
        <v>147.166666666678</v>
      </c>
      <c r="W1829">
        <f t="shared" si="569"/>
        <v>147</v>
      </c>
      <c r="X1829" t="str" cm="1">
        <f t="array" aca="1" ref="X1829" ca="1">IFERROR(INDEX('PC&amp;PD'!$A$1:$AS$19,ROW('PC&amp;PD'!$A$19),MATCH(INDIRECT(T1829),'PC&amp;PD'!$A$1:$AS$1,0)),"")</f>
        <v/>
      </c>
      <c r="AA1829" t="str">
        <f t="shared" si="559"/>
        <v/>
      </c>
      <c r="AB1829" t="str">
        <f t="shared" si="560"/>
        <v/>
      </c>
      <c r="AC1829" t="e">
        <f t="shared" ca="1" si="561"/>
        <v>#VALUE!</v>
      </c>
      <c r="AD1829" t="str" cm="1">
        <f t="array" aca="1" ref="AD1829" ca="1">IFERROR(IF((LEFT(INDIRECT("$F"&amp;$S1829),4))="GOTS",IF($G1829="Organic","GOTS_Organic_raw",(IF($G1829="Responsible","GOTS_Responsible",(IF($G1829="No Attribute (Conventional)","GOTS_conventional",(IF($G1829="Recycled Pre/Post-Consumer","GOTS_pre_post",(IF($G1829="In-Conversion","GOTS_in_conversion",(IF($G1829="Sustainably Sourced","Sustainably_sourced",(IF($G1829="Recycled pre-consumer organic","GOTS_recycled_organic",""))))))))))))),IF($G1829="Organic","Organic",(IF($G1829="Responsible","Responsible",(IF($G1829="No Attribute (Conventional)","No_Attribute_Conventional",(IF($G1829="Recycled Pre/Post-Consumer","Recycled_Pre_Post_Consumer",(IF($G1829="In-Conversion","In_Conversion",(IF($G1829="Recycled Pre-Consumer","Recycled_Pre_Consumer",(IF($G1829="Recycled Post-Consumer","Recycled_Post_Consumer",(IF($G1829="Sustainably Sourced","Sustainably_sourced",(IF($G1829="Recycled pre-consumer organic","GOTS_recycled_organic","")))))))))))))))))),"")</f>
        <v/>
      </c>
      <c r="AE1829" t="e" cm="1">
        <f t="array" aca="1" ref="AE1829" ca="1">IF($I1829="",IF(INDIRECT("$F"&amp;$S1829)="","",IF(LEFT(INDIRECT("$F"&amp;$S1829),3)="GRS","GRS_RCS_RM",IF((LEFT(INDIRECT("$F"&amp;$S1829),3))="RCS","GRS_RCS_RM",IF(INDIRECT("$F"&amp;$S1829)="OCS (No Label)","OCS_Conversion_RM",IF(LEFT(INDIRECT("$F"&amp;$S1829),3)="OCS","OCS_RM",IF(RIGHT(INDIRECT("$F"&amp;$S1829),10)="conversion","GOTS_RM_conversion",IF((LEFT(INDIRECT("$F"&amp;$S1829),4))="GOTS","GOTS_RM","Responsible_RM"))))))),"DELETERM")</f>
        <v>#VALUE!</v>
      </c>
      <c r="AF1829" t="e" cm="1">
        <f t="array" aca="1" ref="AF1829" ca="1">IF($S1829="","",INDIRECT("$Z"&amp;$S1829))</f>
        <v>#VALUE!</v>
      </c>
      <c r="AG1829" t="str">
        <f t="shared" si="562"/>
        <v/>
      </c>
      <c r="AH1829" t="str" cm="1">
        <f t="array" aca="1" ref="AH1829" ca="1">IFERROR(INDIRECT("$ag"&amp;S1829),"")</f>
        <v/>
      </c>
      <c r="AI1829" t="e" cm="1">
        <f t="array" aca="1" ref="AI1829" ca="1">INDIRECT("O"&amp;S1829)</f>
        <v>#VALUE!</v>
      </c>
      <c r="AJ1829" t="str">
        <f t="shared" si="563"/>
        <v/>
      </c>
    </row>
    <row r="1830" spans="1:36" ht="16.5" customHeight="1">
      <c r="A1830" s="129"/>
      <c r="B1830" s="134"/>
      <c r="C1830" s="135"/>
      <c r="D1830" s="146"/>
      <c r="E1830" s="146"/>
      <c r="F1830" s="135"/>
      <c r="G1830" s="147"/>
      <c r="H1830" s="147"/>
      <c r="I1830" s="147"/>
      <c r="J1830" s="147"/>
      <c r="K1830" s="38"/>
      <c r="L1830" s="143"/>
      <c r="M1830" s="143"/>
      <c r="N1830" s="61"/>
      <c r="O1830" s="314"/>
      <c r="Q1830" t="str">
        <f t="shared" si="558"/>
        <v/>
      </c>
      <c r="S1830" t="e">
        <f t="shared" ca="1" si="567"/>
        <v>#VALUE!</v>
      </c>
      <c r="T1830" t="e">
        <f t="shared" ca="1" si="564"/>
        <v>#VALUE!</v>
      </c>
      <c r="U1830">
        <f t="shared" si="568"/>
        <v>1764</v>
      </c>
      <c r="V1830">
        <v>147.25000000001199</v>
      </c>
      <c r="W1830">
        <f t="shared" si="569"/>
        <v>147</v>
      </c>
      <c r="X1830" t="str" cm="1">
        <f t="array" aca="1" ref="X1830" ca="1">IFERROR(INDEX('PC&amp;PD'!$A$1:$AS$19,ROW('PC&amp;PD'!$A$19),MATCH(INDIRECT(T1830),'PC&amp;PD'!$A$1:$AS$1,0)),"")</f>
        <v/>
      </c>
      <c r="AA1830" t="str">
        <f t="shared" si="559"/>
        <v/>
      </c>
      <c r="AB1830" t="str">
        <f t="shared" si="560"/>
        <v/>
      </c>
      <c r="AC1830" t="e">
        <f t="shared" ca="1" si="561"/>
        <v>#VALUE!</v>
      </c>
      <c r="AD1830" t="str" cm="1">
        <f t="array" aca="1" ref="AD1830" ca="1">IFERROR(IF((LEFT(INDIRECT("$F"&amp;$S1830),4))="GOTS",IF($G1830="Organic","GOTS_Organic_raw",(IF($G1830="Responsible","GOTS_Responsible",(IF($G1830="No Attribute (Conventional)","GOTS_conventional",(IF($G1830="Recycled Pre/Post-Consumer","GOTS_pre_post",(IF($G1830="In-Conversion","GOTS_in_conversion",(IF($G1830="Sustainably Sourced","Sustainably_sourced",(IF($G1830="Recycled pre-consumer organic","GOTS_recycled_organic",""))))))))))))),IF($G1830="Organic","Organic",(IF($G1830="Responsible","Responsible",(IF($G1830="No Attribute (Conventional)","No_Attribute_Conventional",(IF($G1830="Recycled Pre/Post-Consumer","Recycled_Pre_Post_Consumer",(IF($G1830="In-Conversion","In_Conversion",(IF($G1830="Recycled Pre-Consumer","Recycled_Pre_Consumer",(IF($G1830="Recycled Post-Consumer","Recycled_Post_Consumer",(IF($G1830="Sustainably Sourced","Sustainably_sourced",(IF($G1830="Recycled pre-consumer organic","GOTS_recycled_organic","")))))))))))))))))),"")</f>
        <v/>
      </c>
      <c r="AE1830" t="e" cm="1">
        <f t="array" aca="1" ref="AE1830" ca="1">IF($I1830="",IF(INDIRECT("$F"&amp;$S1830)="","",IF(LEFT(INDIRECT("$F"&amp;$S1830),3)="GRS","GRS_RCS_RM",IF((LEFT(INDIRECT("$F"&amp;$S1830),3))="RCS","GRS_RCS_RM",IF(INDIRECT("$F"&amp;$S1830)="OCS (No Label)","OCS_Conversion_RM",IF(LEFT(INDIRECT("$F"&amp;$S1830),3)="OCS","OCS_RM",IF(RIGHT(INDIRECT("$F"&amp;$S1830),10)="conversion","GOTS_RM_conversion",IF((LEFT(INDIRECT("$F"&amp;$S1830),4))="GOTS","GOTS_RM","Responsible_RM"))))))),"DELETERM")</f>
        <v>#VALUE!</v>
      </c>
      <c r="AF1830" t="e" cm="1">
        <f t="array" aca="1" ref="AF1830" ca="1">IF($S1830="","",INDIRECT("$Z"&amp;$S1830))</f>
        <v>#VALUE!</v>
      </c>
      <c r="AG1830" t="str">
        <f t="shared" si="562"/>
        <v/>
      </c>
      <c r="AH1830" t="str" cm="1">
        <f t="array" aca="1" ref="AH1830" ca="1">IFERROR(INDIRECT("$ag"&amp;S1830),"")</f>
        <v/>
      </c>
      <c r="AI1830" t="e" cm="1">
        <f t="array" aca="1" ref="AI1830" ca="1">INDIRECT("O"&amp;S1830)</f>
        <v>#VALUE!</v>
      </c>
      <c r="AJ1830" t="str">
        <f t="shared" si="563"/>
        <v/>
      </c>
    </row>
    <row r="1831" spans="1:36" ht="16.5" customHeight="1">
      <c r="A1831" s="129"/>
      <c r="B1831" s="134"/>
      <c r="C1831" s="135"/>
      <c r="D1831" s="146"/>
      <c r="E1831" s="146"/>
      <c r="F1831" s="135"/>
      <c r="G1831" s="147"/>
      <c r="H1831" s="147"/>
      <c r="I1831" s="147"/>
      <c r="J1831" s="147"/>
      <c r="K1831" s="38"/>
      <c r="L1831" s="143"/>
      <c r="M1831" s="143"/>
      <c r="N1831" s="61"/>
      <c r="O1831" s="314"/>
      <c r="Q1831" t="str">
        <f t="shared" si="558"/>
        <v/>
      </c>
      <c r="S1831" t="e">
        <f t="shared" ca="1" si="567"/>
        <v>#VALUE!</v>
      </c>
      <c r="T1831" t="e">
        <f t="shared" ca="1" si="564"/>
        <v>#VALUE!</v>
      </c>
      <c r="U1831">
        <f t="shared" si="568"/>
        <v>1764</v>
      </c>
      <c r="V1831">
        <v>147.333333333345</v>
      </c>
      <c r="W1831">
        <f t="shared" si="569"/>
        <v>147</v>
      </c>
      <c r="X1831" t="str" cm="1">
        <f t="array" aca="1" ref="X1831" ca="1">IFERROR(INDEX('PC&amp;PD'!$A$1:$AS$19,ROW('PC&amp;PD'!$A$19),MATCH(INDIRECT(T1831),'PC&amp;PD'!$A$1:$AS$1,0)),"")</f>
        <v/>
      </c>
      <c r="AA1831" t="str">
        <f t="shared" si="559"/>
        <v/>
      </c>
      <c r="AB1831" t="str">
        <f t="shared" si="560"/>
        <v/>
      </c>
      <c r="AC1831" t="e">
        <f t="shared" ca="1" si="561"/>
        <v>#VALUE!</v>
      </c>
      <c r="AD1831" t="str" cm="1">
        <f t="array" aca="1" ref="AD1831" ca="1">IFERROR(IF((LEFT(INDIRECT("$F"&amp;$S1831),4))="GOTS",IF($G1831="Organic","GOTS_Organic_raw",(IF($G1831="Responsible","GOTS_Responsible",(IF($G1831="No Attribute (Conventional)","GOTS_conventional",(IF($G1831="Recycled Pre/Post-Consumer","GOTS_pre_post",(IF($G1831="In-Conversion","GOTS_in_conversion",(IF($G1831="Sustainably Sourced","Sustainably_sourced",(IF($G1831="Recycled pre-consumer organic","GOTS_recycled_organic",""))))))))))))),IF($G1831="Organic","Organic",(IF($G1831="Responsible","Responsible",(IF($G1831="No Attribute (Conventional)","No_Attribute_Conventional",(IF($G1831="Recycled Pre/Post-Consumer","Recycled_Pre_Post_Consumer",(IF($G1831="In-Conversion","In_Conversion",(IF($G1831="Recycled Pre-Consumer","Recycled_Pre_Consumer",(IF($G1831="Recycled Post-Consumer","Recycled_Post_Consumer",(IF($G1831="Sustainably Sourced","Sustainably_sourced",(IF($G1831="Recycled pre-consumer organic","GOTS_recycled_organic","")))))))))))))))))),"")</f>
        <v/>
      </c>
      <c r="AE1831" t="e" cm="1">
        <f t="array" aca="1" ref="AE1831" ca="1">IF($I1831="",IF(INDIRECT("$F"&amp;$S1831)="","",IF(LEFT(INDIRECT("$F"&amp;$S1831),3)="GRS","GRS_RCS_RM",IF((LEFT(INDIRECT("$F"&amp;$S1831),3))="RCS","GRS_RCS_RM",IF(INDIRECT("$F"&amp;$S1831)="OCS (No Label)","OCS_Conversion_RM",IF(LEFT(INDIRECT("$F"&amp;$S1831),3)="OCS","OCS_RM",IF(RIGHT(INDIRECT("$F"&amp;$S1831),10)="conversion","GOTS_RM_conversion",IF((LEFT(INDIRECT("$F"&amp;$S1831),4))="GOTS","GOTS_RM","Responsible_RM"))))))),"DELETERM")</f>
        <v>#VALUE!</v>
      </c>
      <c r="AF1831" t="e" cm="1">
        <f t="array" aca="1" ref="AF1831" ca="1">IF($S1831="","",INDIRECT("$Z"&amp;$S1831))</f>
        <v>#VALUE!</v>
      </c>
      <c r="AG1831" t="str">
        <f t="shared" si="562"/>
        <v/>
      </c>
      <c r="AH1831" t="str" cm="1">
        <f t="array" aca="1" ref="AH1831" ca="1">IFERROR(INDIRECT("$ag"&amp;S1831),"")</f>
        <v/>
      </c>
      <c r="AI1831" t="e" cm="1">
        <f t="array" aca="1" ref="AI1831" ca="1">INDIRECT("O"&amp;S1831)</f>
        <v>#VALUE!</v>
      </c>
      <c r="AJ1831" t="str">
        <f t="shared" si="563"/>
        <v/>
      </c>
    </row>
    <row r="1832" spans="1:36" ht="16.5" customHeight="1">
      <c r="A1832" s="129"/>
      <c r="B1832" s="134"/>
      <c r="C1832" s="135"/>
      <c r="D1832" s="146"/>
      <c r="E1832" s="146"/>
      <c r="F1832" s="135"/>
      <c r="G1832" s="147"/>
      <c r="H1832" s="147"/>
      <c r="I1832" s="147"/>
      <c r="J1832" s="147"/>
      <c r="K1832" s="38"/>
      <c r="L1832" s="143"/>
      <c r="M1832" s="143"/>
      <c r="N1832" s="61"/>
      <c r="O1832" s="314"/>
      <c r="Q1832" t="str">
        <f t="shared" si="558"/>
        <v/>
      </c>
      <c r="S1832" t="e">
        <f t="shared" ca="1" si="567"/>
        <v>#VALUE!</v>
      </c>
      <c r="T1832" t="e">
        <f t="shared" ca="1" si="564"/>
        <v>#VALUE!</v>
      </c>
      <c r="U1832">
        <f t="shared" si="568"/>
        <v>1764</v>
      </c>
      <c r="V1832">
        <v>147.416666666678</v>
      </c>
      <c r="W1832">
        <f t="shared" si="569"/>
        <v>147</v>
      </c>
      <c r="X1832" t="str" cm="1">
        <f t="array" aca="1" ref="X1832" ca="1">IFERROR(INDEX('PC&amp;PD'!$A$1:$AS$19,ROW('PC&amp;PD'!$A$19),MATCH(INDIRECT(T1832),'PC&amp;PD'!$A$1:$AS$1,0)),"")</f>
        <v/>
      </c>
      <c r="AA1832" t="str">
        <f t="shared" si="559"/>
        <v/>
      </c>
      <c r="AB1832" t="str">
        <f t="shared" si="560"/>
        <v/>
      </c>
      <c r="AC1832" t="e">
        <f t="shared" ca="1" si="561"/>
        <v>#VALUE!</v>
      </c>
      <c r="AD1832" t="str" cm="1">
        <f t="array" aca="1" ref="AD1832" ca="1">IFERROR(IF((LEFT(INDIRECT("$F"&amp;$S1832),4))="GOTS",IF($G1832="Organic","GOTS_Organic_raw",(IF($G1832="Responsible","GOTS_Responsible",(IF($G1832="No Attribute (Conventional)","GOTS_conventional",(IF($G1832="Recycled Pre/Post-Consumer","GOTS_pre_post",(IF($G1832="In-Conversion","GOTS_in_conversion",(IF($G1832="Sustainably Sourced","Sustainably_sourced",(IF($G1832="Recycled pre-consumer organic","GOTS_recycled_organic",""))))))))))))),IF($G1832="Organic","Organic",(IF($G1832="Responsible","Responsible",(IF($G1832="No Attribute (Conventional)","No_Attribute_Conventional",(IF($G1832="Recycled Pre/Post-Consumer","Recycled_Pre_Post_Consumer",(IF($G1832="In-Conversion","In_Conversion",(IF($G1832="Recycled Pre-Consumer","Recycled_Pre_Consumer",(IF($G1832="Recycled Post-Consumer","Recycled_Post_Consumer",(IF($G1832="Sustainably Sourced","Sustainably_sourced",(IF($G1832="Recycled pre-consumer organic","GOTS_recycled_organic","")))))))))))))))))),"")</f>
        <v/>
      </c>
      <c r="AE1832" t="e" cm="1">
        <f t="array" aca="1" ref="AE1832" ca="1">IF($I1832="",IF(INDIRECT("$F"&amp;$S1832)="","",IF(LEFT(INDIRECT("$F"&amp;$S1832),3)="GRS","GRS_RCS_RM",IF((LEFT(INDIRECT("$F"&amp;$S1832),3))="RCS","GRS_RCS_RM",IF(INDIRECT("$F"&amp;$S1832)="OCS (No Label)","OCS_Conversion_RM",IF(LEFT(INDIRECT("$F"&amp;$S1832),3)="OCS","OCS_RM",IF(RIGHT(INDIRECT("$F"&amp;$S1832),10)="conversion","GOTS_RM_conversion",IF((LEFT(INDIRECT("$F"&amp;$S1832),4))="GOTS","GOTS_RM","Responsible_RM"))))))),"DELETERM")</f>
        <v>#VALUE!</v>
      </c>
      <c r="AF1832" t="e" cm="1">
        <f t="array" aca="1" ref="AF1832" ca="1">IF($S1832="","",INDIRECT("$Z"&amp;$S1832))</f>
        <v>#VALUE!</v>
      </c>
      <c r="AG1832" t="str">
        <f t="shared" si="562"/>
        <v/>
      </c>
      <c r="AH1832" t="str" cm="1">
        <f t="array" aca="1" ref="AH1832" ca="1">IFERROR(INDIRECT("$ag"&amp;S1832),"")</f>
        <v/>
      </c>
      <c r="AI1832" t="e" cm="1">
        <f t="array" aca="1" ref="AI1832" ca="1">INDIRECT("O"&amp;S1832)</f>
        <v>#VALUE!</v>
      </c>
      <c r="AJ1832" t="str">
        <f t="shared" si="563"/>
        <v/>
      </c>
    </row>
    <row r="1833" spans="1:36" ht="16.5" customHeight="1">
      <c r="A1833" s="130"/>
      <c r="B1833" s="136"/>
      <c r="C1833" s="137"/>
      <c r="D1833" s="146"/>
      <c r="E1833" s="146"/>
      <c r="F1833" s="137"/>
      <c r="G1833" s="147"/>
      <c r="H1833" s="147"/>
      <c r="I1833" s="147"/>
      <c r="J1833" s="147"/>
      <c r="K1833" s="38"/>
      <c r="L1833" s="144"/>
      <c r="M1833" s="144"/>
      <c r="N1833" s="61"/>
      <c r="O1833" s="314"/>
      <c r="Q1833" t="str">
        <f t="shared" si="558"/>
        <v/>
      </c>
      <c r="S1833" t="e">
        <f t="shared" ca="1" si="567"/>
        <v>#VALUE!</v>
      </c>
      <c r="T1833" t="e">
        <f t="shared" ca="1" si="564"/>
        <v>#VALUE!</v>
      </c>
      <c r="U1833">
        <f t="shared" si="568"/>
        <v>1764</v>
      </c>
      <c r="V1833">
        <v>147.50000000001199</v>
      </c>
      <c r="W1833">
        <f t="shared" si="569"/>
        <v>147</v>
      </c>
      <c r="X1833" t="str" cm="1">
        <f t="array" aca="1" ref="X1833" ca="1">IFERROR(INDEX('PC&amp;PD'!$A$1:$AS$19,ROW('PC&amp;PD'!$A$19),MATCH(INDIRECT(T1833),'PC&amp;PD'!$A$1:$AS$1,0)),"")</f>
        <v/>
      </c>
      <c r="AA1833" t="str">
        <f t="shared" si="559"/>
        <v/>
      </c>
      <c r="AB1833" t="str">
        <f t="shared" si="560"/>
        <v/>
      </c>
      <c r="AC1833" t="e">
        <f t="shared" ca="1" si="561"/>
        <v>#VALUE!</v>
      </c>
      <c r="AD1833" t="str" cm="1">
        <f t="array" aca="1" ref="AD1833" ca="1">IFERROR(IF((LEFT(INDIRECT("$F"&amp;$S1833),4))="GOTS",IF($G1833="Organic","GOTS_Organic_raw",(IF($G1833="Responsible","GOTS_Responsible",(IF($G1833="No Attribute (Conventional)","GOTS_conventional",(IF($G1833="Recycled Pre/Post-Consumer","GOTS_pre_post",(IF($G1833="In-Conversion","GOTS_in_conversion",(IF($G1833="Sustainably Sourced","Sustainably_sourced",(IF($G1833="Recycled pre-consumer organic","GOTS_recycled_organic",""))))))))))))),IF($G1833="Organic","Organic",(IF($G1833="Responsible","Responsible",(IF($G1833="No Attribute (Conventional)","No_Attribute_Conventional",(IF($G1833="Recycled Pre/Post-Consumer","Recycled_Pre_Post_Consumer",(IF($G1833="In-Conversion","In_Conversion",(IF($G1833="Recycled Pre-Consumer","Recycled_Pre_Consumer",(IF($G1833="Recycled Post-Consumer","Recycled_Post_Consumer",(IF($G1833="Sustainably Sourced","Sustainably_sourced",(IF($G1833="Recycled pre-consumer organic","GOTS_recycled_organic","")))))))))))))))))),"")</f>
        <v/>
      </c>
      <c r="AE1833" t="e" cm="1">
        <f t="array" aca="1" ref="AE1833" ca="1">IF($I1833="",IF(INDIRECT("$F"&amp;$S1833)="","",IF(LEFT(INDIRECT("$F"&amp;$S1833),3)="GRS","GRS_RCS_RM",IF((LEFT(INDIRECT("$F"&amp;$S1833),3))="RCS","GRS_RCS_RM",IF(INDIRECT("$F"&amp;$S1833)="OCS (No Label)","OCS_Conversion_RM",IF(LEFT(INDIRECT("$F"&amp;$S1833),3)="OCS","OCS_RM",IF(RIGHT(INDIRECT("$F"&amp;$S1833),10)="conversion","GOTS_RM_conversion",IF((LEFT(INDIRECT("$F"&amp;$S1833),4))="GOTS","GOTS_RM","Responsible_RM"))))))),"DELETERM")</f>
        <v>#VALUE!</v>
      </c>
      <c r="AF1833" t="e" cm="1">
        <f t="array" aca="1" ref="AF1833" ca="1">IF($S1833="","",INDIRECT("$Z"&amp;$S1833))</f>
        <v>#VALUE!</v>
      </c>
      <c r="AG1833" t="str">
        <f t="shared" si="562"/>
        <v/>
      </c>
      <c r="AH1833" t="str" cm="1">
        <f t="array" aca="1" ref="AH1833" ca="1">IFERROR(INDIRECT("$ag"&amp;S1833),"")</f>
        <v/>
      </c>
      <c r="AI1833" t="e" cm="1">
        <f t="array" aca="1" ref="AI1833" ca="1">INDIRECT("O"&amp;S1833)</f>
        <v>#VALUE!</v>
      </c>
      <c r="AJ1833" t="str">
        <f t="shared" si="563"/>
        <v/>
      </c>
    </row>
    <row r="1834" spans="1:36" ht="16.5" customHeight="1">
      <c r="A1834" s="130"/>
      <c r="B1834" s="136"/>
      <c r="C1834" s="137"/>
      <c r="D1834" s="146"/>
      <c r="E1834" s="146"/>
      <c r="F1834" s="137"/>
      <c r="G1834" s="147"/>
      <c r="H1834" s="147"/>
      <c r="I1834" s="147"/>
      <c r="J1834" s="147"/>
      <c r="K1834" s="38"/>
      <c r="L1834" s="144"/>
      <c r="M1834" s="144"/>
      <c r="N1834" s="61"/>
      <c r="O1834" s="314"/>
      <c r="Q1834" t="str">
        <f t="shared" si="558"/>
        <v/>
      </c>
      <c r="S1834" t="e">
        <f t="shared" ca="1" si="567"/>
        <v>#VALUE!</v>
      </c>
      <c r="T1834" t="e">
        <f t="shared" ca="1" si="564"/>
        <v>#VALUE!</v>
      </c>
      <c r="U1834">
        <f t="shared" si="568"/>
        <v>1764</v>
      </c>
      <c r="V1834">
        <v>147.583333333345</v>
      </c>
      <c r="W1834">
        <f t="shared" si="569"/>
        <v>147</v>
      </c>
      <c r="X1834" t="str" cm="1">
        <f t="array" aca="1" ref="X1834" ca="1">IFERROR(INDEX('PC&amp;PD'!$A$1:$AS$19,ROW('PC&amp;PD'!$A$19),MATCH(INDIRECT(T1834),'PC&amp;PD'!$A$1:$AS$1,0)),"")</f>
        <v/>
      </c>
      <c r="AA1834" t="str">
        <f t="shared" si="559"/>
        <v/>
      </c>
      <c r="AB1834" t="str">
        <f t="shared" si="560"/>
        <v/>
      </c>
      <c r="AC1834" t="e">
        <f t="shared" ca="1" si="561"/>
        <v>#VALUE!</v>
      </c>
      <c r="AD1834" t="str" cm="1">
        <f t="array" aca="1" ref="AD1834" ca="1">IFERROR(IF((LEFT(INDIRECT("$F"&amp;$S1834),4))="GOTS",IF($G1834="Organic","GOTS_Organic_raw",(IF($G1834="Responsible","GOTS_Responsible",(IF($G1834="No Attribute (Conventional)","GOTS_conventional",(IF($G1834="Recycled Pre/Post-Consumer","GOTS_pre_post",(IF($G1834="In-Conversion","GOTS_in_conversion",(IF($G1834="Sustainably Sourced","Sustainably_sourced",(IF($G1834="Recycled pre-consumer organic","GOTS_recycled_organic",""))))))))))))),IF($G1834="Organic","Organic",(IF($G1834="Responsible","Responsible",(IF($G1834="No Attribute (Conventional)","No_Attribute_Conventional",(IF($G1834="Recycled Pre/Post-Consumer","Recycled_Pre_Post_Consumer",(IF($G1834="In-Conversion","In_Conversion",(IF($G1834="Recycled Pre-Consumer","Recycled_Pre_Consumer",(IF($G1834="Recycled Post-Consumer","Recycled_Post_Consumer",(IF($G1834="Sustainably Sourced","Sustainably_sourced",(IF($G1834="Recycled pre-consumer organic","GOTS_recycled_organic","")))))))))))))))))),"")</f>
        <v/>
      </c>
      <c r="AE1834" t="e" cm="1">
        <f t="array" aca="1" ref="AE1834" ca="1">IF($I1834="",IF(INDIRECT("$F"&amp;$S1834)="","",IF(LEFT(INDIRECT("$F"&amp;$S1834),3)="GRS","GRS_RCS_RM",IF((LEFT(INDIRECT("$F"&amp;$S1834),3))="RCS","GRS_RCS_RM",IF(INDIRECT("$F"&amp;$S1834)="OCS (No Label)","OCS_Conversion_RM",IF(LEFT(INDIRECT("$F"&amp;$S1834),3)="OCS","OCS_RM",IF(RIGHT(INDIRECT("$F"&amp;$S1834),10)="conversion","GOTS_RM_conversion",IF((LEFT(INDIRECT("$F"&amp;$S1834),4))="GOTS","GOTS_RM","Responsible_RM"))))))),"DELETERM")</f>
        <v>#VALUE!</v>
      </c>
      <c r="AF1834" t="e" cm="1">
        <f t="array" aca="1" ref="AF1834" ca="1">IF($S1834="","",INDIRECT("$Z"&amp;$S1834))</f>
        <v>#VALUE!</v>
      </c>
      <c r="AG1834" t="str">
        <f t="shared" si="562"/>
        <v/>
      </c>
      <c r="AH1834" t="str" cm="1">
        <f t="array" aca="1" ref="AH1834" ca="1">IFERROR(INDIRECT("$ag"&amp;S1834),"")</f>
        <v/>
      </c>
      <c r="AI1834" t="e" cm="1">
        <f t="array" aca="1" ref="AI1834" ca="1">INDIRECT("O"&amp;S1834)</f>
        <v>#VALUE!</v>
      </c>
      <c r="AJ1834" t="str">
        <f t="shared" si="563"/>
        <v/>
      </c>
    </row>
    <row r="1835" spans="1:36" ht="16.5" customHeight="1">
      <c r="A1835" s="130"/>
      <c r="B1835" s="136"/>
      <c r="C1835" s="137"/>
      <c r="D1835" s="146"/>
      <c r="E1835" s="146"/>
      <c r="F1835" s="137"/>
      <c r="G1835" s="147"/>
      <c r="H1835" s="147"/>
      <c r="I1835" s="147"/>
      <c r="J1835" s="147"/>
      <c r="K1835" s="38"/>
      <c r="L1835" s="144"/>
      <c r="M1835" s="144"/>
      <c r="N1835" s="61"/>
      <c r="O1835" s="314"/>
      <c r="Q1835" t="str">
        <f t="shared" si="558"/>
        <v/>
      </c>
      <c r="S1835" t="e">
        <f t="shared" ca="1" si="567"/>
        <v>#VALUE!</v>
      </c>
      <c r="T1835" t="e">
        <f t="shared" ca="1" si="564"/>
        <v>#VALUE!</v>
      </c>
      <c r="U1835">
        <f t="shared" si="568"/>
        <v>1764</v>
      </c>
      <c r="V1835">
        <v>147.666666666678</v>
      </c>
      <c r="W1835">
        <f t="shared" si="569"/>
        <v>147</v>
      </c>
      <c r="X1835" t="str" cm="1">
        <f t="array" aca="1" ref="X1835" ca="1">IFERROR(INDEX('PC&amp;PD'!$A$1:$AS$19,ROW('PC&amp;PD'!$A$19),MATCH(INDIRECT(T1835),'PC&amp;PD'!$A$1:$AS$1,0)),"")</f>
        <v/>
      </c>
      <c r="AA1835" t="str">
        <f t="shared" si="559"/>
        <v/>
      </c>
      <c r="AB1835" t="str">
        <f t="shared" si="560"/>
        <v/>
      </c>
      <c r="AC1835" t="e">
        <f t="shared" ca="1" si="561"/>
        <v>#VALUE!</v>
      </c>
      <c r="AD1835" t="str" cm="1">
        <f t="array" aca="1" ref="AD1835" ca="1">IFERROR(IF((LEFT(INDIRECT("$F"&amp;$S1835),4))="GOTS",IF($G1835="Organic","GOTS_Organic_raw",(IF($G1835="Responsible","GOTS_Responsible",(IF($G1835="No Attribute (Conventional)","GOTS_conventional",(IF($G1835="Recycled Pre/Post-Consumer","GOTS_pre_post",(IF($G1835="In-Conversion","GOTS_in_conversion",(IF($G1835="Sustainably Sourced","Sustainably_sourced",(IF($G1835="Recycled pre-consumer organic","GOTS_recycled_organic",""))))))))))))),IF($G1835="Organic","Organic",(IF($G1835="Responsible","Responsible",(IF($G1835="No Attribute (Conventional)","No_Attribute_Conventional",(IF($G1835="Recycled Pre/Post-Consumer","Recycled_Pre_Post_Consumer",(IF($G1835="In-Conversion","In_Conversion",(IF($G1835="Recycled Pre-Consumer","Recycled_Pre_Consumer",(IF($G1835="Recycled Post-Consumer","Recycled_Post_Consumer",(IF($G1835="Sustainably Sourced","Sustainably_sourced",(IF($G1835="Recycled pre-consumer organic","GOTS_recycled_organic","")))))))))))))))))),"")</f>
        <v/>
      </c>
      <c r="AE1835" t="e" cm="1">
        <f t="array" aca="1" ref="AE1835" ca="1">IF($I1835="",IF(INDIRECT("$F"&amp;$S1835)="","",IF(LEFT(INDIRECT("$F"&amp;$S1835),3)="GRS","GRS_RCS_RM",IF((LEFT(INDIRECT("$F"&amp;$S1835),3))="RCS","GRS_RCS_RM",IF(INDIRECT("$F"&amp;$S1835)="OCS (No Label)","OCS_Conversion_RM",IF(LEFT(INDIRECT("$F"&amp;$S1835),3)="OCS","OCS_RM",IF(RIGHT(INDIRECT("$F"&amp;$S1835),10)="conversion","GOTS_RM_conversion",IF((LEFT(INDIRECT("$F"&amp;$S1835),4))="GOTS","GOTS_RM","Responsible_RM"))))))),"DELETERM")</f>
        <v>#VALUE!</v>
      </c>
      <c r="AF1835" t="e" cm="1">
        <f t="array" aca="1" ref="AF1835" ca="1">IF($S1835="","",INDIRECT("$Z"&amp;$S1835))</f>
        <v>#VALUE!</v>
      </c>
      <c r="AG1835" t="str">
        <f t="shared" si="562"/>
        <v/>
      </c>
      <c r="AH1835" t="str" cm="1">
        <f t="array" aca="1" ref="AH1835" ca="1">IFERROR(INDIRECT("$ag"&amp;S1835),"")</f>
        <v/>
      </c>
      <c r="AI1835" t="e" cm="1">
        <f t="array" aca="1" ref="AI1835" ca="1">INDIRECT("O"&amp;S1835)</f>
        <v>#VALUE!</v>
      </c>
      <c r="AJ1835" t="str">
        <f t="shared" si="563"/>
        <v/>
      </c>
    </row>
    <row r="1836" spans="1:36" ht="16.5" customHeight="1">
      <c r="A1836" s="130"/>
      <c r="B1836" s="136"/>
      <c r="C1836" s="137"/>
      <c r="D1836" s="146"/>
      <c r="E1836" s="146"/>
      <c r="F1836" s="137"/>
      <c r="G1836" s="147"/>
      <c r="H1836" s="147"/>
      <c r="I1836" s="147"/>
      <c r="J1836" s="147"/>
      <c r="K1836" s="38"/>
      <c r="L1836" s="144"/>
      <c r="M1836" s="144"/>
      <c r="N1836" s="61"/>
      <c r="O1836" s="314"/>
      <c r="Q1836" t="str">
        <f t="shared" si="558"/>
        <v/>
      </c>
      <c r="S1836" t="e">
        <f t="shared" ca="1" si="567"/>
        <v>#VALUE!</v>
      </c>
      <c r="T1836" t="e">
        <f t="shared" ca="1" si="564"/>
        <v>#VALUE!</v>
      </c>
      <c r="U1836">
        <f t="shared" si="568"/>
        <v>1764</v>
      </c>
      <c r="V1836">
        <v>147.75000000001199</v>
      </c>
      <c r="W1836">
        <f t="shared" si="569"/>
        <v>147</v>
      </c>
      <c r="X1836" t="str" cm="1">
        <f t="array" aca="1" ref="X1836" ca="1">IFERROR(INDEX('PC&amp;PD'!$A$1:$AS$19,ROW('PC&amp;PD'!$A$19),MATCH(INDIRECT(T1836),'PC&amp;PD'!$A$1:$AS$1,0)),"")</f>
        <v/>
      </c>
      <c r="AA1836" t="str">
        <f t="shared" si="559"/>
        <v/>
      </c>
      <c r="AB1836" t="str">
        <f t="shared" si="560"/>
        <v/>
      </c>
      <c r="AC1836" t="e">
        <f t="shared" ca="1" si="561"/>
        <v>#VALUE!</v>
      </c>
      <c r="AD1836" t="str" cm="1">
        <f t="array" aca="1" ref="AD1836" ca="1">IFERROR(IF((LEFT(INDIRECT("$F"&amp;$S1836),4))="GOTS",IF($G1836="Organic","GOTS_Organic_raw",(IF($G1836="Responsible","GOTS_Responsible",(IF($G1836="No Attribute (Conventional)","GOTS_conventional",(IF($G1836="Recycled Pre/Post-Consumer","GOTS_pre_post",(IF($G1836="In-Conversion","GOTS_in_conversion",(IF($G1836="Sustainably Sourced","Sustainably_sourced",(IF($G1836="Recycled pre-consumer organic","GOTS_recycled_organic",""))))))))))))),IF($G1836="Organic","Organic",(IF($G1836="Responsible","Responsible",(IF($G1836="No Attribute (Conventional)","No_Attribute_Conventional",(IF($G1836="Recycled Pre/Post-Consumer","Recycled_Pre_Post_Consumer",(IF($G1836="In-Conversion","In_Conversion",(IF($G1836="Recycled Pre-Consumer","Recycled_Pre_Consumer",(IF($G1836="Recycled Post-Consumer","Recycled_Post_Consumer",(IF($G1836="Sustainably Sourced","Sustainably_sourced",(IF($G1836="Recycled pre-consumer organic","GOTS_recycled_organic","")))))))))))))))))),"")</f>
        <v/>
      </c>
      <c r="AE1836" t="e" cm="1">
        <f t="array" aca="1" ref="AE1836" ca="1">IF($I1836="",IF(INDIRECT("$F"&amp;$S1836)="","",IF(LEFT(INDIRECT("$F"&amp;$S1836),3)="GRS","GRS_RCS_RM",IF((LEFT(INDIRECT("$F"&amp;$S1836),3))="RCS","GRS_RCS_RM",IF(INDIRECT("$F"&amp;$S1836)="OCS (No Label)","OCS_Conversion_RM",IF(LEFT(INDIRECT("$F"&amp;$S1836),3)="OCS","OCS_RM",IF(RIGHT(INDIRECT("$F"&amp;$S1836),10)="conversion","GOTS_RM_conversion",IF((LEFT(INDIRECT("$F"&amp;$S1836),4))="GOTS","GOTS_RM","Responsible_RM"))))))),"DELETERM")</f>
        <v>#VALUE!</v>
      </c>
      <c r="AF1836" t="e" cm="1">
        <f t="array" aca="1" ref="AF1836" ca="1">IF($S1836="","",INDIRECT("$Z"&amp;$S1836))</f>
        <v>#VALUE!</v>
      </c>
      <c r="AG1836" t="str">
        <f t="shared" si="562"/>
        <v/>
      </c>
      <c r="AH1836" t="str" cm="1">
        <f t="array" aca="1" ref="AH1836" ca="1">IFERROR(INDIRECT("$ag"&amp;S1836),"")</f>
        <v/>
      </c>
      <c r="AI1836" t="e" cm="1">
        <f t="array" aca="1" ref="AI1836" ca="1">INDIRECT("O"&amp;S1836)</f>
        <v>#VALUE!</v>
      </c>
      <c r="AJ1836" t="str">
        <f t="shared" si="563"/>
        <v/>
      </c>
    </row>
    <row r="1837" spans="1:36" ht="16.5" customHeight="1">
      <c r="A1837" s="130"/>
      <c r="B1837" s="136"/>
      <c r="C1837" s="137"/>
      <c r="D1837" s="146"/>
      <c r="E1837" s="146"/>
      <c r="F1837" s="137"/>
      <c r="G1837" s="147"/>
      <c r="H1837" s="147"/>
      <c r="I1837" s="147"/>
      <c r="J1837" s="147"/>
      <c r="K1837" s="38"/>
      <c r="L1837" s="144"/>
      <c r="M1837" s="144"/>
      <c r="N1837" s="61"/>
      <c r="O1837" s="314"/>
      <c r="Q1837" t="str">
        <f t="shared" si="558"/>
        <v/>
      </c>
      <c r="S1837" t="e">
        <f t="shared" ca="1" si="567"/>
        <v>#VALUE!</v>
      </c>
      <c r="T1837" t="e">
        <f t="shared" ca="1" si="564"/>
        <v>#VALUE!</v>
      </c>
      <c r="U1837">
        <f t="shared" si="568"/>
        <v>1764</v>
      </c>
      <c r="V1837">
        <v>147.833333333345</v>
      </c>
      <c r="W1837">
        <f t="shared" si="569"/>
        <v>147</v>
      </c>
      <c r="X1837" t="str" cm="1">
        <f t="array" aca="1" ref="X1837" ca="1">IFERROR(INDEX('PC&amp;PD'!$A$1:$AS$19,ROW('PC&amp;PD'!$A$19),MATCH(INDIRECT(T1837),'PC&amp;PD'!$A$1:$AS$1,0)),"")</f>
        <v/>
      </c>
      <c r="AA1837" t="str">
        <f t="shared" si="559"/>
        <v/>
      </c>
      <c r="AB1837" t="str">
        <f t="shared" si="560"/>
        <v/>
      </c>
      <c r="AC1837" t="e">
        <f t="shared" ca="1" si="561"/>
        <v>#VALUE!</v>
      </c>
      <c r="AD1837" t="str" cm="1">
        <f t="array" aca="1" ref="AD1837" ca="1">IFERROR(IF((LEFT(INDIRECT("$F"&amp;$S1837),4))="GOTS",IF($G1837="Organic","GOTS_Organic_raw",(IF($G1837="Responsible","GOTS_Responsible",(IF($G1837="No Attribute (Conventional)","GOTS_conventional",(IF($G1837="Recycled Pre/Post-Consumer","GOTS_pre_post",(IF($G1837="In-Conversion","GOTS_in_conversion",(IF($G1837="Sustainably Sourced","Sustainably_sourced",(IF($G1837="Recycled pre-consumer organic","GOTS_recycled_organic",""))))))))))))),IF($G1837="Organic","Organic",(IF($G1837="Responsible","Responsible",(IF($G1837="No Attribute (Conventional)","No_Attribute_Conventional",(IF($G1837="Recycled Pre/Post-Consumer","Recycled_Pre_Post_Consumer",(IF($G1837="In-Conversion","In_Conversion",(IF($G1837="Recycled Pre-Consumer","Recycled_Pre_Consumer",(IF($G1837="Recycled Post-Consumer","Recycled_Post_Consumer",(IF($G1837="Sustainably Sourced","Sustainably_sourced",(IF($G1837="Recycled pre-consumer organic","GOTS_recycled_organic","")))))))))))))))))),"")</f>
        <v/>
      </c>
      <c r="AE1837" t="e" cm="1">
        <f t="array" aca="1" ref="AE1837" ca="1">IF($I1837="",IF(INDIRECT("$F"&amp;$S1837)="","",IF(LEFT(INDIRECT("$F"&amp;$S1837),3)="GRS","GRS_RCS_RM",IF((LEFT(INDIRECT("$F"&amp;$S1837),3))="RCS","GRS_RCS_RM",IF(INDIRECT("$F"&amp;$S1837)="OCS (No Label)","OCS_Conversion_RM",IF(LEFT(INDIRECT("$F"&amp;$S1837),3)="OCS","OCS_RM",IF(RIGHT(INDIRECT("$F"&amp;$S1837),10)="conversion","GOTS_RM_conversion",IF((LEFT(INDIRECT("$F"&amp;$S1837),4))="GOTS","GOTS_RM","Responsible_RM"))))))),"DELETERM")</f>
        <v>#VALUE!</v>
      </c>
      <c r="AF1837" t="e" cm="1">
        <f t="array" aca="1" ref="AF1837" ca="1">IF($S1837="","",INDIRECT("$Z"&amp;$S1837))</f>
        <v>#VALUE!</v>
      </c>
      <c r="AG1837" t="str">
        <f t="shared" si="562"/>
        <v/>
      </c>
      <c r="AH1837" t="str" cm="1">
        <f t="array" aca="1" ref="AH1837" ca="1">IFERROR(INDIRECT("$ag"&amp;S1837),"")</f>
        <v/>
      </c>
      <c r="AI1837" t="e" cm="1">
        <f t="array" aca="1" ref="AI1837" ca="1">INDIRECT("O"&amp;S1837)</f>
        <v>#VALUE!</v>
      </c>
      <c r="AJ1837" t="str">
        <f t="shared" si="563"/>
        <v/>
      </c>
    </row>
    <row r="1838" spans="1:36" ht="16.5" customHeight="1" thickBot="1">
      <c r="A1838" s="131"/>
      <c r="B1838" s="138"/>
      <c r="C1838" s="139"/>
      <c r="D1838" s="148"/>
      <c r="E1838" s="148"/>
      <c r="F1838" s="139"/>
      <c r="G1838" s="149"/>
      <c r="H1838" s="149"/>
      <c r="I1838" s="149"/>
      <c r="J1838" s="149"/>
      <c r="K1838" s="39"/>
      <c r="L1838" s="145"/>
      <c r="M1838" s="145"/>
      <c r="N1838" s="62"/>
      <c r="O1838" s="315"/>
      <c r="Q1838" t="str">
        <f t="shared" si="558"/>
        <v/>
      </c>
      <c r="S1838" t="e">
        <f t="shared" ca="1" si="567"/>
        <v>#VALUE!</v>
      </c>
      <c r="T1838" t="e">
        <f t="shared" ca="1" si="564"/>
        <v>#VALUE!</v>
      </c>
      <c r="U1838">
        <f t="shared" si="568"/>
        <v>1764</v>
      </c>
      <c r="V1838">
        <v>147.916666666678</v>
      </c>
      <c r="W1838">
        <f t="shared" si="569"/>
        <v>147</v>
      </c>
      <c r="X1838" t="str" cm="1">
        <f t="array" aca="1" ref="X1838" ca="1">IFERROR(INDEX('PC&amp;PD'!$A$1:$AS$19,ROW('PC&amp;PD'!$A$19),MATCH(INDIRECT(T1838),'PC&amp;PD'!$A$1:$AS$1,0)),"")</f>
        <v/>
      </c>
      <c r="AA1838" t="str">
        <f t="shared" si="559"/>
        <v/>
      </c>
      <c r="AB1838" t="str">
        <f t="shared" si="560"/>
        <v/>
      </c>
      <c r="AC1838" t="e">
        <f t="shared" ca="1" si="561"/>
        <v>#VALUE!</v>
      </c>
      <c r="AD1838" t="str" cm="1">
        <f t="array" aca="1" ref="AD1838" ca="1">IFERROR(IF((LEFT(INDIRECT("$F"&amp;$S1838),4))="GOTS",IF($G1838="Organic","GOTS_Organic_raw",(IF($G1838="Responsible","GOTS_Responsible",(IF($G1838="No Attribute (Conventional)","GOTS_conventional",(IF($G1838="Recycled Pre/Post-Consumer","GOTS_pre_post",(IF($G1838="In-Conversion","GOTS_in_conversion",(IF($G1838="Sustainably Sourced","Sustainably_sourced",(IF($G1838="Recycled pre-consumer organic","GOTS_recycled_organic",""))))))))))))),IF($G1838="Organic","Organic",(IF($G1838="Responsible","Responsible",(IF($G1838="No Attribute (Conventional)","No_Attribute_Conventional",(IF($G1838="Recycled Pre/Post-Consumer","Recycled_Pre_Post_Consumer",(IF($G1838="In-Conversion","In_Conversion",(IF($G1838="Recycled Pre-Consumer","Recycled_Pre_Consumer",(IF($G1838="Recycled Post-Consumer","Recycled_Post_Consumer",(IF($G1838="Sustainably Sourced","Sustainably_sourced",(IF($G1838="Recycled pre-consumer organic","GOTS_recycled_organic","")))))))))))))))))),"")</f>
        <v/>
      </c>
      <c r="AE1838" t="e" cm="1">
        <f t="array" aca="1" ref="AE1838" ca="1">IF($I1838="",IF(INDIRECT("$F"&amp;$S1838)="","",IF(LEFT(INDIRECT("$F"&amp;$S1838),3)="GRS","GRS_RCS_RM",IF((LEFT(INDIRECT("$F"&amp;$S1838),3))="RCS","GRS_RCS_RM",IF(INDIRECT("$F"&amp;$S1838)="OCS (No Label)","OCS_Conversion_RM",IF(LEFT(INDIRECT("$F"&amp;$S1838),3)="OCS","OCS_RM",IF(RIGHT(INDIRECT("$F"&amp;$S1838),10)="conversion","GOTS_RM_conversion",IF((LEFT(INDIRECT("$F"&amp;$S1838),4))="GOTS","GOTS_RM","Responsible_RM"))))))),"DELETERM")</f>
        <v>#VALUE!</v>
      </c>
      <c r="AF1838" t="e" cm="1">
        <f t="array" aca="1" ref="AF1838" ca="1">IF($S1838="","",INDIRECT("$Z"&amp;$S1838))</f>
        <v>#VALUE!</v>
      </c>
      <c r="AG1838" t="str">
        <f t="shared" si="562"/>
        <v/>
      </c>
      <c r="AH1838" t="str" cm="1">
        <f t="array" aca="1" ref="AH1838" ca="1">IFERROR(INDIRECT("$ag"&amp;S1838),"")</f>
        <v/>
      </c>
      <c r="AI1838" t="e" cm="1">
        <f t="array" aca="1" ref="AI1838" ca="1">INDIRECT("O"&amp;S1838)</f>
        <v>#VALUE!</v>
      </c>
      <c r="AJ1838" t="str">
        <f t="shared" si="563"/>
        <v/>
      </c>
    </row>
    <row r="1839" spans="1:36" ht="16.5" customHeight="1">
      <c r="A1839" s="128" t="str">
        <f>IF(B1839="","",COUNTA($B$63:$B1839))</f>
        <v/>
      </c>
      <c r="B1839" s="132"/>
      <c r="C1839" s="133"/>
      <c r="D1839" s="140"/>
      <c r="E1839" s="140"/>
      <c r="F1839" s="133"/>
      <c r="G1839" s="141"/>
      <c r="H1839" s="141"/>
      <c r="I1839" s="141"/>
      <c r="J1839" s="141"/>
      <c r="K1839" s="37"/>
      <c r="L1839" s="142" t="str">
        <f>IF(R1839="","",LEFT(R1839,LEN(R1839)-2))</f>
        <v/>
      </c>
      <c r="M1839" s="142"/>
      <c r="N1839" s="60"/>
      <c r="O1839" s="313"/>
      <c r="Q1839" t="str">
        <f t="shared" si="558"/>
        <v/>
      </c>
      <c r="R1839" t="str">
        <f t="shared" ref="R1839" si="574">CONCATENATE($Q1839,Q1840,Q1841,Q1842,Q1843,Q1844,$Q1845,$Q1846,$Q1847,$Q1848,$Q1849,$Q1850)</f>
        <v/>
      </c>
      <c r="S1839" t="e">
        <f t="shared" ca="1" si="567"/>
        <v>#VALUE!</v>
      </c>
      <c r="T1839" t="e">
        <f t="shared" ca="1" si="564"/>
        <v>#VALUE!</v>
      </c>
      <c r="U1839">
        <f t="shared" si="568"/>
        <v>1776</v>
      </c>
      <c r="V1839">
        <v>148.00000000001199</v>
      </c>
      <c r="W1839">
        <f t="shared" si="569"/>
        <v>148</v>
      </c>
      <c r="X1839" t="str" cm="1">
        <f t="array" aca="1" ref="X1839" ca="1">IFERROR(INDEX('PC&amp;PD'!$A$1:$AS$19,ROW('PC&amp;PD'!$A$19),MATCH(INDIRECT(T1839),'PC&amp;PD'!$A$1:$AS$1,0)),"")</f>
        <v/>
      </c>
      <c r="Z1839" t="str">
        <f t="shared" ref="Z1839" si="575">IFERROR(IF($F1839="OCS 100","OCS (OCS 100)",IF($F1839="OCS Blended","OCS (OCS Blended)",IF($F1839="OCS (No Label)","OCS (No Label)",IF($F1839="RCS 100","RCS (RCS 100)",IF($F1839="RCS Blended","RCS (RCS Blended)",IF($F1839="GRS","GRS (GRS)",IF($F1839="GRS (No Label)", "GRS (No Label)",IF($F1839="RDS","RDS (RDS)",IF($F1839="RWS","RWS (RWS)",IF($F1839="RAS","RAS (RAS)",IF($F1839="RMS","RMS (RMS)",IF($F1839="GOTS Organic","GOTS (Organic)",IF($F1839="GOTS Made with organic","GOTS (Made with Organic)",IF($F1839="GOTS Organic - in conversion","GOTS (Organic - In Conversion)",IF($F1839="GOTS Made with organic - in conversion","GOTS (Made with Organic - In Conversion)",""))))))))))))))),"")</f>
        <v/>
      </c>
      <c r="AA1839" t="str">
        <f t="shared" si="559"/>
        <v/>
      </c>
      <c r="AB1839" t="str">
        <f t="shared" si="560"/>
        <v/>
      </c>
      <c r="AC1839" t="e">
        <f t="shared" ca="1" si="561"/>
        <v>#VALUE!</v>
      </c>
      <c r="AD1839" t="str" cm="1">
        <f t="array" aca="1" ref="AD1839" ca="1">IFERROR(IF((LEFT(INDIRECT("$F"&amp;$S1839),4))="GOTS",IF($G1839="Organic","GOTS_Organic_raw",(IF($G1839="Responsible","GOTS_Responsible",(IF($G1839="No Attribute (Conventional)","GOTS_conventional",(IF($G1839="Recycled Pre/Post-Consumer","GOTS_pre_post",(IF($G1839="In-Conversion","GOTS_in_conversion",(IF($G1839="Sustainably Sourced","Sustainably_sourced",(IF($G1839="Recycled pre-consumer organic","GOTS_recycled_organic",""))))))))))))),IF($G1839="Organic","Organic",(IF($G1839="Responsible","Responsible",(IF($G1839="No Attribute (Conventional)","No_Attribute_Conventional",(IF($G1839="Recycled Pre/Post-Consumer","Recycled_Pre_Post_Consumer",(IF($G1839="In-Conversion","In_Conversion",(IF($G1839="Recycled Pre-Consumer","Recycled_Pre_Consumer",(IF($G1839="Recycled Post-Consumer","Recycled_Post_Consumer",(IF($G1839="Sustainably Sourced","Sustainably_sourced",(IF($G1839="Recycled pre-consumer organic","GOTS_recycled_organic","")))))))))))))))))),"")</f>
        <v/>
      </c>
      <c r="AE1839" t="e" cm="1">
        <f t="array" aca="1" ref="AE1839" ca="1">IF($I1839="",IF(INDIRECT("$F"&amp;$S1839)="","",IF(LEFT(INDIRECT("$F"&amp;$S1839),3)="GRS","GRS_RCS_RM",IF((LEFT(INDIRECT("$F"&amp;$S1839),3))="RCS","GRS_RCS_RM",IF(INDIRECT("$F"&amp;$S1839)="OCS (No Label)","OCS_Conversion_RM",IF(LEFT(INDIRECT("$F"&amp;$S1839),3)="OCS","OCS_RM",IF(RIGHT(INDIRECT("$F"&amp;$S1839),10)="conversion","GOTS_RM_conversion",IF((LEFT(INDIRECT("$F"&amp;$S1839),4))="GOTS","GOTS_RM","Responsible_RM"))))))),"DELETERM")</f>
        <v>#VALUE!</v>
      </c>
      <c r="AF1839" t="e" cm="1">
        <f t="array" aca="1" ref="AF1839" ca="1">IF($S1839="","",INDIRECT("$Z"&amp;$S1839))</f>
        <v>#VALUE!</v>
      </c>
      <c r="AG1839" t="str">
        <f t="shared" si="562"/>
        <v/>
      </c>
      <c r="AH1839" t="str" cm="1">
        <f t="array" aca="1" ref="AH1839" ca="1">IFERROR(INDIRECT("$ag"&amp;S1839),"")</f>
        <v/>
      </c>
      <c r="AI1839" t="e" cm="1">
        <f t="array" aca="1" ref="AI1839" ca="1">INDIRECT("O"&amp;S1839)</f>
        <v>#VALUE!</v>
      </c>
      <c r="AJ1839" t="str">
        <f t="shared" si="563"/>
        <v/>
      </c>
    </row>
    <row r="1840" spans="1:36" ht="16.5" customHeight="1">
      <c r="A1840" s="129"/>
      <c r="B1840" s="134"/>
      <c r="C1840" s="135"/>
      <c r="D1840" s="146"/>
      <c r="E1840" s="146"/>
      <c r="F1840" s="135"/>
      <c r="G1840" s="147"/>
      <c r="H1840" s="147"/>
      <c r="I1840" s="147"/>
      <c r="J1840" s="147"/>
      <c r="K1840" s="38"/>
      <c r="L1840" s="143"/>
      <c r="M1840" s="143"/>
      <c r="N1840" s="61"/>
      <c r="O1840" s="314"/>
      <c r="Q1840" t="str">
        <f t="shared" si="558"/>
        <v/>
      </c>
      <c r="S1840" t="e">
        <f t="shared" ca="1" si="567"/>
        <v>#VALUE!</v>
      </c>
      <c r="T1840" t="e">
        <f t="shared" ca="1" si="564"/>
        <v>#VALUE!</v>
      </c>
      <c r="U1840">
        <f t="shared" si="568"/>
        <v>1776</v>
      </c>
      <c r="V1840">
        <v>148.083333333345</v>
      </c>
      <c r="W1840">
        <f t="shared" si="569"/>
        <v>148</v>
      </c>
      <c r="X1840" t="str" cm="1">
        <f t="array" aca="1" ref="X1840" ca="1">IFERROR(INDEX('PC&amp;PD'!$A$1:$AS$19,ROW('PC&amp;PD'!$A$19),MATCH(INDIRECT(T1840),'PC&amp;PD'!$A$1:$AS$1,0)),"")</f>
        <v/>
      </c>
      <c r="AA1840" t="str">
        <f t="shared" si="559"/>
        <v/>
      </c>
      <c r="AB1840" t="str">
        <f t="shared" si="560"/>
        <v/>
      </c>
      <c r="AC1840" t="e">
        <f t="shared" ca="1" si="561"/>
        <v>#VALUE!</v>
      </c>
      <c r="AD1840" t="str" cm="1">
        <f t="array" aca="1" ref="AD1840" ca="1">IFERROR(IF((LEFT(INDIRECT("$F"&amp;$S1840),4))="GOTS",IF($G1840="Organic","GOTS_Organic_raw",(IF($G1840="Responsible","GOTS_Responsible",(IF($G1840="No Attribute (Conventional)","GOTS_conventional",(IF($G1840="Recycled Pre/Post-Consumer","GOTS_pre_post",(IF($G1840="In-Conversion","GOTS_in_conversion",(IF($G1840="Sustainably Sourced","Sustainably_sourced",(IF($G1840="Recycled pre-consumer organic","GOTS_recycled_organic",""))))))))))))),IF($G1840="Organic","Organic",(IF($G1840="Responsible","Responsible",(IF($G1840="No Attribute (Conventional)","No_Attribute_Conventional",(IF($G1840="Recycled Pre/Post-Consumer","Recycled_Pre_Post_Consumer",(IF($G1840="In-Conversion","In_Conversion",(IF($G1840="Recycled Pre-Consumer","Recycled_Pre_Consumer",(IF($G1840="Recycled Post-Consumer","Recycled_Post_Consumer",(IF($G1840="Sustainably Sourced","Sustainably_sourced",(IF($G1840="Recycled pre-consumer organic","GOTS_recycled_organic","")))))))))))))))))),"")</f>
        <v/>
      </c>
      <c r="AE1840" t="e" cm="1">
        <f t="array" aca="1" ref="AE1840" ca="1">IF($I1840="",IF(INDIRECT("$F"&amp;$S1840)="","",IF(LEFT(INDIRECT("$F"&amp;$S1840),3)="GRS","GRS_RCS_RM",IF((LEFT(INDIRECT("$F"&amp;$S1840),3))="RCS","GRS_RCS_RM",IF(INDIRECT("$F"&amp;$S1840)="OCS (No Label)","OCS_Conversion_RM",IF(LEFT(INDIRECT("$F"&amp;$S1840),3)="OCS","OCS_RM",IF(RIGHT(INDIRECT("$F"&amp;$S1840),10)="conversion","GOTS_RM_conversion",IF((LEFT(INDIRECT("$F"&amp;$S1840),4))="GOTS","GOTS_RM","Responsible_RM"))))))),"DELETERM")</f>
        <v>#VALUE!</v>
      </c>
      <c r="AF1840" t="e" cm="1">
        <f t="array" aca="1" ref="AF1840" ca="1">IF($S1840="","",INDIRECT("$Z"&amp;$S1840))</f>
        <v>#VALUE!</v>
      </c>
      <c r="AG1840" t="str">
        <f t="shared" si="562"/>
        <v/>
      </c>
      <c r="AH1840" t="str" cm="1">
        <f t="array" aca="1" ref="AH1840" ca="1">IFERROR(INDIRECT("$ag"&amp;S1840),"")</f>
        <v/>
      </c>
      <c r="AI1840" t="e" cm="1">
        <f t="array" aca="1" ref="AI1840" ca="1">INDIRECT("O"&amp;S1840)</f>
        <v>#VALUE!</v>
      </c>
      <c r="AJ1840" t="str">
        <f t="shared" si="563"/>
        <v/>
      </c>
    </row>
    <row r="1841" spans="1:36" ht="16.5" customHeight="1">
      <c r="A1841" s="129"/>
      <c r="B1841" s="134"/>
      <c r="C1841" s="135"/>
      <c r="D1841" s="146"/>
      <c r="E1841" s="146"/>
      <c r="F1841" s="135"/>
      <c r="G1841" s="147"/>
      <c r="H1841" s="147"/>
      <c r="I1841" s="147"/>
      <c r="J1841" s="147"/>
      <c r="K1841" s="38"/>
      <c r="L1841" s="143"/>
      <c r="M1841" s="143"/>
      <c r="N1841" s="61"/>
      <c r="O1841" s="314"/>
      <c r="Q1841" t="str">
        <f t="shared" si="558"/>
        <v/>
      </c>
      <c r="S1841" t="e">
        <f t="shared" ca="1" si="567"/>
        <v>#VALUE!</v>
      </c>
      <c r="T1841" t="e">
        <f t="shared" ca="1" si="564"/>
        <v>#VALUE!</v>
      </c>
      <c r="U1841">
        <f t="shared" si="568"/>
        <v>1776</v>
      </c>
      <c r="V1841">
        <v>148.166666666678</v>
      </c>
      <c r="W1841">
        <f t="shared" si="569"/>
        <v>148</v>
      </c>
      <c r="X1841" t="str" cm="1">
        <f t="array" aca="1" ref="X1841" ca="1">IFERROR(INDEX('PC&amp;PD'!$A$1:$AS$19,ROW('PC&amp;PD'!$A$19),MATCH(INDIRECT(T1841),'PC&amp;PD'!$A$1:$AS$1,0)),"")</f>
        <v/>
      </c>
      <c r="AA1841" t="str">
        <f t="shared" si="559"/>
        <v/>
      </c>
      <c r="AB1841" t="str">
        <f t="shared" si="560"/>
        <v/>
      </c>
      <c r="AC1841" t="e">
        <f t="shared" ca="1" si="561"/>
        <v>#VALUE!</v>
      </c>
      <c r="AD1841" t="str" cm="1">
        <f t="array" aca="1" ref="AD1841" ca="1">IFERROR(IF((LEFT(INDIRECT("$F"&amp;$S1841),4))="GOTS",IF($G1841="Organic","GOTS_Organic_raw",(IF($G1841="Responsible","GOTS_Responsible",(IF($G1841="No Attribute (Conventional)","GOTS_conventional",(IF($G1841="Recycled Pre/Post-Consumer","GOTS_pre_post",(IF($G1841="In-Conversion","GOTS_in_conversion",(IF($G1841="Sustainably Sourced","Sustainably_sourced",(IF($G1841="Recycled pre-consumer organic","GOTS_recycled_organic",""))))))))))))),IF($G1841="Organic","Organic",(IF($G1841="Responsible","Responsible",(IF($G1841="No Attribute (Conventional)","No_Attribute_Conventional",(IF($G1841="Recycled Pre/Post-Consumer","Recycled_Pre_Post_Consumer",(IF($G1841="In-Conversion","In_Conversion",(IF($G1841="Recycled Pre-Consumer","Recycled_Pre_Consumer",(IF($G1841="Recycled Post-Consumer","Recycled_Post_Consumer",(IF($G1841="Sustainably Sourced","Sustainably_sourced",(IF($G1841="Recycled pre-consumer organic","GOTS_recycled_organic","")))))))))))))))))),"")</f>
        <v/>
      </c>
      <c r="AE1841" t="e" cm="1">
        <f t="array" aca="1" ref="AE1841" ca="1">IF($I1841="",IF(INDIRECT("$F"&amp;$S1841)="","",IF(LEFT(INDIRECT("$F"&amp;$S1841),3)="GRS","GRS_RCS_RM",IF((LEFT(INDIRECT("$F"&amp;$S1841),3))="RCS","GRS_RCS_RM",IF(INDIRECT("$F"&amp;$S1841)="OCS (No Label)","OCS_Conversion_RM",IF(LEFT(INDIRECT("$F"&amp;$S1841),3)="OCS","OCS_RM",IF(RIGHT(INDIRECT("$F"&amp;$S1841),10)="conversion","GOTS_RM_conversion",IF((LEFT(INDIRECT("$F"&amp;$S1841),4))="GOTS","GOTS_RM","Responsible_RM"))))))),"DELETERM")</f>
        <v>#VALUE!</v>
      </c>
      <c r="AF1841" t="e" cm="1">
        <f t="array" aca="1" ref="AF1841" ca="1">IF($S1841="","",INDIRECT("$Z"&amp;$S1841))</f>
        <v>#VALUE!</v>
      </c>
      <c r="AG1841" t="str">
        <f t="shared" si="562"/>
        <v/>
      </c>
      <c r="AH1841" t="str" cm="1">
        <f t="array" aca="1" ref="AH1841" ca="1">IFERROR(INDIRECT("$ag"&amp;S1841),"")</f>
        <v/>
      </c>
      <c r="AI1841" t="e" cm="1">
        <f t="array" aca="1" ref="AI1841" ca="1">INDIRECT("O"&amp;S1841)</f>
        <v>#VALUE!</v>
      </c>
      <c r="AJ1841" t="str">
        <f t="shared" si="563"/>
        <v/>
      </c>
    </row>
    <row r="1842" spans="1:36" ht="16.5" customHeight="1">
      <c r="A1842" s="129"/>
      <c r="B1842" s="134"/>
      <c r="C1842" s="135"/>
      <c r="D1842" s="146"/>
      <c r="E1842" s="146"/>
      <c r="F1842" s="135"/>
      <c r="G1842" s="147"/>
      <c r="H1842" s="147"/>
      <c r="I1842" s="147"/>
      <c r="J1842" s="147"/>
      <c r="K1842" s="38"/>
      <c r="L1842" s="143"/>
      <c r="M1842" s="143"/>
      <c r="N1842" s="61"/>
      <c r="O1842" s="314"/>
      <c r="Q1842" t="str">
        <f t="shared" si="558"/>
        <v/>
      </c>
      <c r="S1842" t="e">
        <f t="shared" ca="1" si="567"/>
        <v>#VALUE!</v>
      </c>
      <c r="T1842" t="e">
        <f t="shared" ca="1" si="564"/>
        <v>#VALUE!</v>
      </c>
      <c r="U1842">
        <f t="shared" si="568"/>
        <v>1776</v>
      </c>
      <c r="V1842">
        <v>148.25000000001199</v>
      </c>
      <c r="W1842">
        <f t="shared" si="569"/>
        <v>148</v>
      </c>
      <c r="X1842" t="str" cm="1">
        <f t="array" aca="1" ref="X1842" ca="1">IFERROR(INDEX('PC&amp;PD'!$A$1:$AS$19,ROW('PC&amp;PD'!$A$19),MATCH(INDIRECT(T1842),'PC&amp;PD'!$A$1:$AS$1,0)),"")</f>
        <v/>
      </c>
      <c r="AA1842" t="str">
        <f t="shared" si="559"/>
        <v/>
      </c>
      <c r="AB1842" t="str">
        <f t="shared" si="560"/>
        <v/>
      </c>
      <c r="AC1842" t="e">
        <f t="shared" ca="1" si="561"/>
        <v>#VALUE!</v>
      </c>
      <c r="AD1842" t="str" cm="1">
        <f t="array" aca="1" ref="AD1842" ca="1">IFERROR(IF((LEFT(INDIRECT("$F"&amp;$S1842),4))="GOTS",IF($G1842="Organic","GOTS_Organic_raw",(IF($G1842="Responsible","GOTS_Responsible",(IF($G1842="No Attribute (Conventional)","GOTS_conventional",(IF($G1842="Recycled Pre/Post-Consumer","GOTS_pre_post",(IF($G1842="In-Conversion","GOTS_in_conversion",(IF($G1842="Sustainably Sourced","Sustainably_sourced",(IF($G1842="Recycled pre-consumer organic","GOTS_recycled_organic",""))))))))))))),IF($G1842="Organic","Organic",(IF($G1842="Responsible","Responsible",(IF($G1842="No Attribute (Conventional)","No_Attribute_Conventional",(IF($G1842="Recycled Pre/Post-Consumer","Recycled_Pre_Post_Consumer",(IF($G1842="In-Conversion","In_Conversion",(IF($G1842="Recycled Pre-Consumer","Recycled_Pre_Consumer",(IF($G1842="Recycled Post-Consumer","Recycled_Post_Consumer",(IF($G1842="Sustainably Sourced","Sustainably_sourced",(IF($G1842="Recycled pre-consumer organic","GOTS_recycled_organic","")))))))))))))))))),"")</f>
        <v/>
      </c>
      <c r="AE1842" t="e" cm="1">
        <f t="array" aca="1" ref="AE1842" ca="1">IF($I1842="",IF(INDIRECT("$F"&amp;$S1842)="","",IF(LEFT(INDIRECT("$F"&amp;$S1842),3)="GRS","GRS_RCS_RM",IF((LEFT(INDIRECT("$F"&amp;$S1842),3))="RCS","GRS_RCS_RM",IF(INDIRECT("$F"&amp;$S1842)="OCS (No Label)","OCS_Conversion_RM",IF(LEFT(INDIRECT("$F"&amp;$S1842),3)="OCS","OCS_RM",IF(RIGHT(INDIRECT("$F"&amp;$S1842),10)="conversion","GOTS_RM_conversion",IF((LEFT(INDIRECT("$F"&amp;$S1842),4))="GOTS","GOTS_RM","Responsible_RM"))))))),"DELETERM")</f>
        <v>#VALUE!</v>
      </c>
      <c r="AF1842" t="e" cm="1">
        <f t="array" aca="1" ref="AF1842" ca="1">IF($S1842="","",INDIRECT("$Z"&amp;$S1842))</f>
        <v>#VALUE!</v>
      </c>
      <c r="AG1842" t="str">
        <f t="shared" si="562"/>
        <v/>
      </c>
      <c r="AH1842" t="str" cm="1">
        <f t="array" aca="1" ref="AH1842" ca="1">IFERROR(INDIRECT("$ag"&amp;S1842),"")</f>
        <v/>
      </c>
      <c r="AI1842" t="e" cm="1">
        <f t="array" aca="1" ref="AI1842" ca="1">INDIRECT("O"&amp;S1842)</f>
        <v>#VALUE!</v>
      </c>
      <c r="AJ1842" t="str">
        <f t="shared" si="563"/>
        <v/>
      </c>
    </row>
    <row r="1843" spans="1:36" ht="16.5" customHeight="1">
      <c r="A1843" s="129"/>
      <c r="B1843" s="134"/>
      <c r="C1843" s="135"/>
      <c r="D1843" s="146"/>
      <c r="E1843" s="146"/>
      <c r="F1843" s="135"/>
      <c r="G1843" s="147"/>
      <c r="H1843" s="147"/>
      <c r="I1843" s="147"/>
      <c r="J1843" s="147"/>
      <c r="K1843" s="38"/>
      <c r="L1843" s="143"/>
      <c r="M1843" s="143"/>
      <c r="N1843" s="61"/>
      <c r="O1843" s="314"/>
      <c r="Q1843" t="str">
        <f t="shared" si="558"/>
        <v/>
      </c>
      <c r="S1843" t="e">
        <f t="shared" ca="1" si="567"/>
        <v>#VALUE!</v>
      </c>
      <c r="T1843" t="e">
        <f t="shared" ca="1" si="564"/>
        <v>#VALUE!</v>
      </c>
      <c r="U1843">
        <f t="shared" si="568"/>
        <v>1776</v>
      </c>
      <c r="V1843">
        <v>148.333333333345</v>
      </c>
      <c r="W1843">
        <f t="shared" si="569"/>
        <v>148</v>
      </c>
      <c r="X1843" t="str" cm="1">
        <f t="array" aca="1" ref="X1843" ca="1">IFERROR(INDEX('PC&amp;PD'!$A$1:$AS$19,ROW('PC&amp;PD'!$A$19),MATCH(INDIRECT(T1843),'PC&amp;PD'!$A$1:$AS$1,0)),"")</f>
        <v/>
      </c>
      <c r="AA1843" t="str">
        <f t="shared" si="559"/>
        <v/>
      </c>
      <c r="AB1843" t="str">
        <f t="shared" si="560"/>
        <v/>
      </c>
      <c r="AC1843" t="e">
        <f t="shared" ca="1" si="561"/>
        <v>#VALUE!</v>
      </c>
      <c r="AD1843" t="str" cm="1">
        <f t="array" aca="1" ref="AD1843" ca="1">IFERROR(IF((LEFT(INDIRECT("$F"&amp;$S1843),4))="GOTS",IF($G1843="Organic","GOTS_Organic_raw",(IF($G1843="Responsible","GOTS_Responsible",(IF($G1843="No Attribute (Conventional)","GOTS_conventional",(IF($G1843="Recycled Pre/Post-Consumer","GOTS_pre_post",(IF($G1843="In-Conversion","GOTS_in_conversion",(IF($G1843="Sustainably Sourced","Sustainably_sourced",(IF($G1843="Recycled pre-consumer organic","GOTS_recycled_organic",""))))))))))))),IF($G1843="Organic","Organic",(IF($G1843="Responsible","Responsible",(IF($G1843="No Attribute (Conventional)","No_Attribute_Conventional",(IF($G1843="Recycled Pre/Post-Consumer","Recycled_Pre_Post_Consumer",(IF($G1843="In-Conversion","In_Conversion",(IF($G1843="Recycled Pre-Consumer","Recycled_Pre_Consumer",(IF($G1843="Recycled Post-Consumer","Recycled_Post_Consumer",(IF($G1843="Sustainably Sourced","Sustainably_sourced",(IF($G1843="Recycled pre-consumer organic","GOTS_recycled_organic","")))))))))))))))))),"")</f>
        <v/>
      </c>
      <c r="AE1843" t="e" cm="1">
        <f t="array" aca="1" ref="AE1843" ca="1">IF($I1843="",IF(INDIRECT("$F"&amp;$S1843)="","",IF(LEFT(INDIRECT("$F"&amp;$S1843),3)="GRS","GRS_RCS_RM",IF((LEFT(INDIRECT("$F"&amp;$S1843),3))="RCS","GRS_RCS_RM",IF(INDIRECT("$F"&amp;$S1843)="OCS (No Label)","OCS_Conversion_RM",IF(LEFT(INDIRECT("$F"&amp;$S1843),3)="OCS","OCS_RM",IF(RIGHT(INDIRECT("$F"&amp;$S1843),10)="conversion","GOTS_RM_conversion",IF((LEFT(INDIRECT("$F"&amp;$S1843),4))="GOTS","GOTS_RM","Responsible_RM"))))))),"DELETERM")</f>
        <v>#VALUE!</v>
      </c>
      <c r="AF1843" t="e" cm="1">
        <f t="array" aca="1" ref="AF1843" ca="1">IF($S1843="","",INDIRECT("$Z"&amp;$S1843))</f>
        <v>#VALUE!</v>
      </c>
      <c r="AG1843" t="str">
        <f t="shared" si="562"/>
        <v/>
      </c>
      <c r="AH1843" t="str" cm="1">
        <f t="array" aca="1" ref="AH1843" ca="1">IFERROR(INDIRECT("$ag"&amp;S1843),"")</f>
        <v/>
      </c>
      <c r="AI1843" t="e" cm="1">
        <f t="array" aca="1" ref="AI1843" ca="1">INDIRECT("O"&amp;S1843)</f>
        <v>#VALUE!</v>
      </c>
      <c r="AJ1843" t="str">
        <f t="shared" si="563"/>
        <v/>
      </c>
    </row>
    <row r="1844" spans="1:36" ht="16.5" customHeight="1">
      <c r="A1844" s="129"/>
      <c r="B1844" s="134"/>
      <c r="C1844" s="135"/>
      <c r="D1844" s="146"/>
      <c r="E1844" s="146"/>
      <c r="F1844" s="135"/>
      <c r="G1844" s="147"/>
      <c r="H1844" s="147"/>
      <c r="I1844" s="147"/>
      <c r="J1844" s="147"/>
      <c r="K1844" s="38"/>
      <c r="L1844" s="143"/>
      <c r="M1844" s="143"/>
      <c r="N1844" s="61"/>
      <c r="O1844" s="314"/>
      <c r="Q1844" t="str">
        <f t="shared" si="558"/>
        <v/>
      </c>
      <c r="S1844" t="e">
        <f t="shared" ca="1" si="567"/>
        <v>#VALUE!</v>
      </c>
      <c r="T1844" t="e">
        <f t="shared" ca="1" si="564"/>
        <v>#VALUE!</v>
      </c>
      <c r="U1844">
        <f t="shared" si="568"/>
        <v>1776</v>
      </c>
      <c r="V1844">
        <v>148.416666666678</v>
      </c>
      <c r="W1844">
        <f t="shared" si="569"/>
        <v>148</v>
      </c>
      <c r="X1844" t="str" cm="1">
        <f t="array" aca="1" ref="X1844" ca="1">IFERROR(INDEX('PC&amp;PD'!$A$1:$AS$19,ROW('PC&amp;PD'!$A$19),MATCH(INDIRECT(T1844),'PC&amp;PD'!$A$1:$AS$1,0)),"")</f>
        <v/>
      </c>
      <c r="AA1844" t="str">
        <f t="shared" si="559"/>
        <v/>
      </c>
      <c r="AB1844" t="str">
        <f t="shared" si="560"/>
        <v/>
      </c>
      <c r="AC1844" t="e">
        <f t="shared" ca="1" si="561"/>
        <v>#VALUE!</v>
      </c>
      <c r="AD1844" t="str" cm="1">
        <f t="array" aca="1" ref="AD1844" ca="1">IFERROR(IF((LEFT(INDIRECT("$F"&amp;$S1844),4))="GOTS",IF($G1844="Organic","GOTS_Organic_raw",(IF($G1844="Responsible","GOTS_Responsible",(IF($G1844="No Attribute (Conventional)","GOTS_conventional",(IF($G1844="Recycled Pre/Post-Consumer","GOTS_pre_post",(IF($G1844="In-Conversion","GOTS_in_conversion",(IF($G1844="Sustainably Sourced","Sustainably_sourced",(IF($G1844="Recycled pre-consumer organic","GOTS_recycled_organic",""))))))))))))),IF($G1844="Organic","Organic",(IF($G1844="Responsible","Responsible",(IF($G1844="No Attribute (Conventional)","No_Attribute_Conventional",(IF($G1844="Recycled Pre/Post-Consumer","Recycled_Pre_Post_Consumer",(IF($G1844="In-Conversion","In_Conversion",(IF($G1844="Recycled Pre-Consumer","Recycled_Pre_Consumer",(IF($G1844="Recycled Post-Consumer","Recycled_Post_Consumer",(IF($G1844="Sustainably Sourced","Sustainably_sourced",(IF($G1844="Recycled pre-consumer organic","GOTS_recycled_organic","")))))))))))))))))),"")</f>
        <v/>
      </c>
      <c r="AE1844" t="e" cm="1">
        <f t="array" aca="1" ref="AE1844" ca="1">IF($I1844="",IF(INDIRECT("$F"&amp;$S1844)="","",IF(LEFT(INDIRECT("$F"&amp;$S1844),3)="GRS","GRS_RCS_RM",IF((LEFT(INDIRECT("$F"&amp;$S1844),3))="RCS","GRS_RCS_RM",IF(INDIRECT("$F"&amp;$S1844)="OCS (No Label)","OCS_Conversion_RM",IF(LEFT(INDIRECT("$F"&amp;$S1844),3)="OCS","OCS_RM",IF(RIGHT(INDIRECT("$F"&amp;$S1844),10)="conversion","GOTS_RM_conversion",IF((LEFT(INDIRECT("$F"&amp;$S1844),4))="GOTS","GOTS_RM","Responsible_RM"))))))),"DELETERM")</f>
        <v>#VALUE!</v>
      </c>
      <c r="AF1844" t="e" cm="1">
        <f t="array" aca="1" ref="AF1844" ca="1">IF($S1844="","",INDIRECT("$Z"&amp;$S1844))</f>
        <v>#VALUE!</v>
      </c>
      <c r="AG1844" t="str">
        <f t="shared" si="562"/>
        <v/>
      </c>
      <c r="AH1844" t="str" cm="1">
        <f t="array" aca="1" ref="AH1844" ca="1">IFERROR(INDIRECT("$ag"&amp;S1844),"")</f>
        <v/>
      </c>
      <c r="AI1844" t="e" cm="1">
        <f t="array" aca="1" ref="AI1844" ca="1">INDIRECT("O"&amp;S1844)</f>
        <v>#VALUE!</v>
      </c>
      <c r="AJ1844" t="str">
        <f t="shared" si="563"/>
        <v/>
      </c>
    </row>
    <row r="1845" spans="1:36" ht="16.5" customHeight="1">
      <c r="A1845" s="130"/>
      <c r="B1845" s="136"/>
      <c r="C1845" s="137"/>
      <c r="D1845" s="146"/>
      <c r="E1845" s="146"/>
      <c r="F1845" s="137"/>
      <c r="G1845" s="147"/>
      <c r="H1845" s="147"/>
      <c r="I1845" s="147"/>
      <c r="J1845" s="147"/>
      <c r="K1845" s="38"/>
      <c r="L1845" s="144"/>
      <c r="M1845" s="144"/>
      <c r="N1845" s="61"/>
      <c r="O1845" s="314"/>
      <c r="Q1845" t="str">
        <f t="shared" si="558"/>
        <v/>
      </c>
      <c r="S1845" t="e">
        <f t="shared" ca="1" si="567"/>
        <v>#VALUE!</v>
      </c>
      <c r="T1845" t="e">
        <f t="shared" ca="1" si="564"/>
        <v>#VALUE!</v>
      </c>
      <c r="U1845">
        <f t="shared" si="568"/>
        <v>1776</v>
      </c>
      <c r="V1845">
        <v>148.50000000001199</v>
      </c>
      <c r="W1845">
        <f t="shared" si="569"/>
        <v>148</v>
      </c>
      <c r="X1845" t="str" cm="1">
        <f t="array" aca="1" ref="X1845" ca="1">IFERROR(INDEX('PC&amp;PD'!$A$1:$AS$19,ROW('PC&amp;PD'!$A$19),MATCH(INDIRECT(T1845),'PC&amp;PD'!$A$1:$AS$1,0)),"")</f>
        <v/>
      </c>
      <c r="AA1845" t="str">
        <f t="shared" si="559"/>
        <v/>
      </c>
      <c r="AB1845" t="str">
        <f t="shared" si="560"/>
        <v/>
      </c>
      <c r="AC1845" t="e">
        <f t="shared" ca="1" si="561"/>
        <v>#VALUE!</v>
      </c>
      <c r="AD1845" t="str" cm="1">
        <f t="array" aca="1" ref="AD1845" ca="1">IFERROR(IF((LEFT(INDIRECT("$F"&amp;$S1845),4))="GOTS",IF($G1845="Organic","GOTS_Organic_raw",(IF($G1845="Responsible","GOTS_Responsible",(IF($G1845="No Attribute (Conventional)","GOTS_conventional",(IF($G1845="Recycled Pre/Post-Consumer","GOTS_pre_post",(IF($G1845="In-Conversion","GOTS_in_conversion",(IF($G1845="Sustainably Sourced","Sustainably_sourced",(IF($G1845="Recycled pre-consumer organic","GOTS_recycled_organic",""))))))))))))),IF($G1845="Organic","Organic",(IF($G1845="Responsible","Responsible",(IF($G1845="No Attribute (Conventional)","No_Attribute_Conventional",(IF($G1845="Recycled Pre/Post-Consumer","Recycled_Pre_Post_Consumer",(IF($G1845="In-Conversion","In_Conversion",(IF($G1845="Recycled Pre-Consumer","Recycled_Pre_Consumer",(IF($G1845="Recycled Post-Consumer","Recycled_Post_Consumer",(IF($G1845="Sustainably Sourced","Sustainably_sourced",(IF($G1845="Recycled pre-consumer organic","GOTS_recycled_organic","")))))))))))))))))),"")</f>
        <v/>
      </c>
      <c r="AE1845" t="e" cm="1">
        <f t="array" aca="1" ref="AE1845" ca="1">IF($I1845="",IF(INDIRECT("$F"&amp;$S1845)="","",IF(LEFT(INDIRECT("$F"&amp;$S1845),3)="GRS","GRS_RCS_RM",IF((LEFT(INDIRECT("$F"&amp;$S1845),3))="RCS","GRS_RCS_RM",IF(INDIRECT("$F"&amp;$S1845)="OCS (No Label)","OCS_Conversion_RM",IF(LEFT(INDIRECT("$F"&amp;$S1845),3)="OCS","OCS_RM",IF(RIGHT(INDIRECT("$F"&amp;$S1845),10)="conversion","GOTS_RM_conversion",IF((LEFT(INDIRECT("$F"&amp;$S1845),4))="GOTS","GOTS_RM","Responsible_RM"))))))),"DELETERM")</f>
        <v>#VALUE!</v>
      </c>
      <c r="AF1845" t="e" cm="1">
        <f t="array" aca="1" ref="AF1845" ca="1">IF($S1845="","",INDIRECT("$Z"&amp;$S1845))</f>
        <v>#VALUE!</v>
      </c>
      <c r="AG1845" t="str">
        <f t="shared" si="562"/>
        <v/>
      </c>
      <c r="AH1845" t="str" cm="1">
        <f t="array" aca="1" ref="AH1845" ca="1">IFERROR(INDIRECT("$ag"&amp;S1845),"")</f>
        <v/>
      </c>
      <c r="AI1845" t="e" cm="1">
        <f t="array" aca="1" ref="AI1845" ca="1">INDIRECT("O"&amp;S1845)</f>
        <v>#VALUE!</v>
      </c>
      <c r="AJ1845" t="str">
        <f t="shared" si="563"/>
        <v/>
      </c>
    </row>
    <row r="1846" spans="1:36" ht="16.5" customHeight="1">
      <c r="A1846" s="130"/>
      <c r="B1846" s="136"/>
      <c r="C1846" s="137"/>
      <c r="D1846" s="146"/>
      <c r="E1846" s="146"/>
      <c r="F1846" s="137"/>
      <c r="G1846" s="147"/>
      <c r="H1846" s="147"/>
      <c r="I1846" s="147"/>
      <c r="J1846" s="147"/>
      <c r="K1846" s="38"/>
      <c r="L1846" s="144"/>
      <c r="M1846" s="144"/>
      <c r="N1846" s="61"/>
      <c r="O1846" s="314"/>
      <c r="Q1846" t="str">
        <f t="shared" si="558"/>
        <v/>
      </c>
      <c r="S1846" t="e">
        <f t="shared" ca="1" si="567"/>
        <v>#VALUE!</v>
      </c>
      <c r="T1846" t="e">
        <f t="shared" ca="1" si="564"/>
        <v>#VALUE!</v>
      </c>
      <c r="U1846">
        <f t="shared" si="568"/>
        <v>1776</v>
      </c>
      <c r="V1846">
        <v>148.583333333345</v>
      </c>
      <c r="W1846">
        <f t="shared" si="569"/>
        <v>148</v>
      </c>
      <c r="X1846" t="str" cm="1">
        <f t="array" aca="1" ref="X1846" ca="1">IFERROR(INDEX('PC&amp;PD'!$A$1:$AS$19,ROW('PC&amp;PD'!$A$19),MATCH(INDIRECT(T1846),'PC&amp;PD'!$A$1:$AS$1,0)),"")</f>
        <v/>
      </c>
      <c r="AA1846" t="str">
        <f t="shared" si="559"/>
        <v/>
      </c>
      <c r="AB1846" t="str">
        <f t="shared" si="560"/>
        <v/>
      </c>
      <c r="AC1846" t="e">
        <f t="shared" ca="1" si="561"/>
        <v>#VALUE!</v>
      </c>
      <c r="AD1846" t="str" cm="1">
        <f t="array" aca="1" ref="AD1846" ca="1">IFERROR(IF((LEFT(INDIRECT("$F"&amp;$S1846),4))="GOTS",IF($G1846="Organic","GOTS_Organic_raw",(IF($G1846="Responsible","GOTS_Responsible",(IF($G1846="No Attribute (Conventional)","GOTS_conventional",(IF($G1846="Recycled Pre/Post-Consumer","GOTS_pre_post",(IF($G1846="In-Conversion","GOTS_in_conversion",(IF($G1846="Sustainably Sourced","Sustainably_sourced",(IF($G1846="Recycled pre-consumer organic","GOTS_recycled_organic",""))))))))))))),IF($G1846="Organic","Organic",(IF($G1846="Responsible","Responsible",(IF($G1846="No Attribute (Conventional)","No_Attribute_Conventional",(IF($G1846="Recycled Pre/Post-Consumer","Recycled_Pre_Post_Consumer",(IF($G1846="In-Conversion","In_Conversion",(IF($G1846="Recycled Pre-Consumer","Recycled_Pre_Consumer",(IF($G1846="Recycled Post-Consumer","Recycled_Post_Consumer",(IF($G1846="Sustainably Sourced","Sustainably_sourced",(IF($G1846="Recycled pre-consumer organic","GOTS_recycled_organic","")))))))))))))))))),"")</f>
        <v/>
      </c>
      <c r="AE1846" t="e" cm="1">
        <f t="array" aca="1" ref="AE1846" ca="1">IF($I1846="",IF(INDIRECT("$F"&amp;$S1846)="","",IF(LEFT(INDIRECT("$F"&amp;$S1846),3)="GRS","GRS_RCS_RM",IF((LEFT(INDIRECT("$F"&amp;$S1846),3))="RCS","GRS_RCS_RM",IF(INDIRECT("$F"&amp;$S1846)="OCS (No Label)","OCS_Conversion_RM",IF(LEFT(INDIRECT("$F"&amp;$S1846),3)="OCS","OCS_RM",IF(RIGHT(INDIRECT("$F"&amp;$S1846),10)="conversion","GOTS_RM_conversion",IF((LEFT(INDIRECT("$F"&amp;$S1846),4))="GOTS","GOTS_RM","Responsible_RM"))))))),"DELETERM")</f>
        <v>#VALUE!</v>
      </c>
      <c r="AF1846" t="e" cm="1">
        <f t="array" aca="1" ref="AF1846" ca="1">IF($S1846="","",INDIRECT("$Z"&amp;$S1846))</f>
        <v>#VALUE!</v>
      </c>
      <c r="AG1846" t="str">
        <f t="shared" si="562"/>
        <v/>
      </c>
      <c r="AH1846" t="str" cm="1">
        <f t="array" aca="1" ref="AH1846" ca="1">IFERROR(INDIRECT("$ag"&amp;S1846),"")</f>
        <v/>
      </c>
      <c r="AI1846" t="e" cm="1">
        <f t="array" aca="1" ref="AI1846" ca="1">INDIRECT("O"&amp;S1846)</f>
        <v>#VALUE!</v>
      </c>
      <c r="AJ1846" t="str">
        <f t="shared" si="563"/>
        <v/>
      </c>
    </row>
    <row r="1847" spans="1:36" ht="16.5" customHeight="1">
      <c r="A1847" s="130"/>
      <c r="B1847" s="136"/>
      <c r="C1847" s="137"/>
      <c r="D1847" s="146"/>
      <c r="E1847" s="146"/>
      <c r="F1847" s="137"/>
      <c r="G1847" s="147"/>
      <c r="H1847" s="147"/>
      <c r="I1847" s="147"/>
      <c r="J1847" s="147"/>
      <c r="K1847" s="38"/>
      <c r="L1847" s="144"/>
      <c r="M1847" s="144"/>
      <c r="N1847" s="61"/>
      <c r="O1847" s="314"/>
      <c r="Q1847" t="str">
        <f t="shared" si="558"/>
        <v/>
      </c>
      <c r="S1847" t="e">
        <f t="shared" ca="1" si="567"/>
        <v>#VALUE!</v>
      </c>
      <c r="T1847" t="e">
        <f t="shared" ca="1" si="564"/>
        <v>#VALUE!</v>
      </c>
      <c r="U1847">
        <f t="shared" si="568"/>
        <v>1776</v>
      </c>
      <c r="V1847">
        <v>148.666666666678</v>
      </c>
      <c r="W1847">
        <f t="shared" si="569"/>
        <v>148</v>
      </c>
      <c r="X1847" t="str" cm="1">
        <f t="array" aca="1" ref="X1847" ca="1">IFERROR(INDEX('PC&amp;PD'!$A$1:$AS$19,ROW('PC&amp;PD'!$A$19),MATCH(INDIRECT(T1847),'PC&amp;PD'!$A$1:$AS$1,0)),"")</f>
        <v/>
      </c>
      <c r="AA1847" t="str">
        <f t="shared" si="559"/>
        <v/>
      </c>
      <c r="AB1847" t="str">
        <f t="shared" si="560"/>
        <v/>
      </c>
      <c r="AC1847" t="e">
        <f t="shared" ca="1" si="561"/>
        <v>#VALUE!</v>
      </c>
      <c r="AD1847" t="str" cm="1">
        <f t="array" aca="1" ref="AD1847" ca="1">IFERROR(IF((LEFT(INDIRECT("$F"&amp;$S1847),4))="GOTS",IF($G1847="Organic","GOTS_Organic_raw",(IF($G1847="Responsible","GOTS_Responsible",(IF($G1847="No Attribute (Conventional)","GOTS_conventional",(IF($G1847="Recycled Pre/Post-Consumer","GOTS_pre_post",(IF($G1847="In-Conversion","GOTS_in_conversion",(IF($G1847="Sustainably Sourced","Sustainably_sourced",(IF($G1847="Recycled pre-consumer organic","GOTS_recycled_organic",""))))))))))))),IF($G1847="Organic","Organic",(IF($G1847="Responsible","Responsible",(IF($G1847="No Attribute (Conventional)","No_Attribute_Conventional",(IF($G1847="Recycled Pre/Post-Consumer","Recycled_Pre_Post_Consumer",(IF($G1847="In-Conversion","In_Conversion",(IF($G1847="Recycled Pre-Consumer","Recycled_Pre_Consumer",(IF($G1847="Recycled Post-Consumer","Recycled_Post_Consumer",(IF($G1847="Sustainably Sourced","Sustainably_sourced",(IF($G1847="Recycled pre-consumer organic","GOTS_recycled_organic","")))))))))))))))))),"")</f>
        <v/>
      </c>
      <c r="AE1847" t="e" cm="1">
        <f t="array" aca="1" ref="AE1847" ca="1">IF($I1847="",IF(INDIRECT("$F"&amp;$S1847)="","",IF(LEFT(INDIRECT("$F"&amp;$S1847),3)="GRS","GRS_RCS_RM",IF((LEFT(INDIRECT("$F"&amp;$S1847),3))="RCS","GRS_RCS_RM",IF(INDIRECT("$F"&amp;$S1847)="OCS (No Label)","OCS_Conversion_RM",IF(LEFT(INDIRECT("$F"&amp;$S1847),3)="OCS","OCS_RM",IF(RIGHT(INDIRECT("$F"&amp;$S1847),10)="conversion","GOTS_RM_conversion",IF((LEFT(INDIRECT("$F"&amp;$S1847),4))="GOTS","GOTS_RM","Responsible_RM"))))))),"DELETERM")</f>
        <v>#VALUE!</v>
      </c>
      <c r="AF1847" t="e" cm="1">
        <f t="array" aca="1" ref="AF1847" ca="1">IF($S1847="","",INDIRECT("$Z"&amp;$S1847))</f>
        <v>#VALUE!</v>
      </c>
      <c r="AG1847" t="str">
        <f t="shared" si="562"/>
        <v/>
      </c>
      <c r="AH1847" t="str" cm="1">
        <f t="array" aca="1" ref="AH1847" ca="1">IFERROR(INDIRECT("$ag"&amp;S1847),"")</f>
        <v/>
      </c>
      <c r="AI1847" t="e" cm="1">
        <f t="array" aca="1" ref="AI1847" ca="1">INDIRECT("O"&amp;S1847)</f>
        <v>#VALUE!</v>
      </c>
      <c r="AJ1847" t="str">
        <f t="shared" si="563"/>
        <v/>
      </c>
    </row>
    <row r="1848" spans="1:36" ht="16.5" customHeight="1">
      <c r="A1848" s="130"/>
      <c r="B1848" s="136"/>
      <c r="C1848" s="137"/>
      <c r="D1848" s="146"/>
      <c r="E1848" s="146"/>
      <c r="F1848" s="137"/>
      <c r="G1848" s="147"/>
      <c r="H1848" s="147"/>
      <c r="I1848" s="147"/>
      <c r="J1848" s="147"/>
      <c r="K1848" s="38"/>
      <c r="L1848" s="144"/>
      <c r="M1848" s="144"/>
      <c r="N1848" s="61"/>
      <c r="O1848" s="314"/>
      <c r="Q1848" t="str">
        <f t="shared" si="558"/>
        <v/>
      </c>
      <c r="S1848" t="e">
        <f t="shared" ca="1" si="567"/>
        <v>#VALUE!</v>
      </c>
      <c r="T1848" t="e">
        <f t="shared" ca="1" si="564"/>
        <v>#VALUE!</v>
      </c>
      <c r="U1848">
        <f t="shared" si="568"/>
        <v>1776</v>
      </c>
      <c r="V1848">
        <v>148.75000000001199</v>
      </c>
      <c r="W1848">
        <f t="shared" si="569"/>
        <v>148</v>
      </c>
      <c r="X1848" t="str" cm="1">
        <f t="array" aca="1" ref="X1848" ca="1">IFERROR(INDEX('PC&amp;PD'!$A$1:$AS$19,ROW('PC&amp;PD'!$A$19),MATCH(INDIRECT(T1848),'PC&amp;PD'!$A$1:$AS$1,0)),"")</f>
        <v/>
      </c>
      <c r="AA1848" t="str">
        <f t="shared" si="559"/>
        <v/>
      </c>
      <c r="AB1848" t="str">
        <f t="shared" si="560"/>
        <v/>
      </c>
      <c r="AC1848" t="e">
        <f t="shared" ca="1" si="561"/>
        <v>#VALUE!</v>
      </c>
      <c r="AD1848" t="str" cm="1">
        <f t="array" aca="1" ref="AD1848" ca="1">IFERROR(IF((LEFT(INDIRECT("$F"&amp;$S1848),4))="GOTS",IF($G1848="Organic","GOTS_Organic_raw",(IF($G1848="Responsible","GOTS_Responsible",(IF($G1848="No Attribute (Conventional)","GOTS_conventional",(IF($G1848="Recycled Pre/Post-Consumer","GOTS_pre_post",(IF($G1848="In-Conversion","GOTS_in_conversion",(IF($G1848="Sustainably Sourced","Sustainably_sourced",(IF($G1848="Recycled pre-consumer organic","GOTS_recycled_organic",""))))))))))))),IF($G1848="Organic","Organic",(IF($G1848="Responsible","Responsible",(IF($G1848="No Attribute (Conventional)","No_Attribute_Conventional",(IF($G1848="Recycled Pre/Post-Consumer","Recycled_Pre_Post_Consumer",(IF($G1848="In-Conversion","In_Conversion",(IF($G1848="Recycled Pre-Consumer","Recycled_Pre_Consumer",(IF($G1848="Recycled Post-Consumer","Recycled_Post_Consumer",(IF($G1848="Sustainably Sourced","Sustainably_sourced",(IF($G1848="Recycled pre-consumer organic","GOTS_recycled_organic","")))))))))))))))))),"")</f>
        <v/>
      </c>
      <c r="AE1848" t="e" cm="1">
        <f t="array" aca="1" ref="AE1848" ca="1">IF($I1848="",IF(INDIRECT("$F"&amp;$S1848)="","",IF(LEFT(INDIRECT("$F"&amp;$S1848),3)="GRS","GRS_RCS_RM",IF((LEFT(INDIRECT("$F"&amp;$S1848),3))="RCS","GRS_RCS_RM",IF(INDIRECT("$F"&amp;$S1848)="OCS (No Label)","OCS_Conversion_RM",IF(LEFT(INDIRECT("$F"&amp;$S1848),3)="OCS","OCS_RM",IF(RIGHT(INDIRECT("$F"&amp;$S1848),10)="conversion","GOTS_RM_conversion",IF((LEFT(INDIRECT("$F"&amp;$S1848),4))="GOTS","GOTS_RM","Responsible_RM"))))))),"DELETERM")</f>
        <v>#VALUE!</v>
      </c>
      <c r="AF1848" t="e" cm="1">
        <f t="array" aca="1" ref="AF1848" ca="1">IF($S1848="","",INDIRECT("$Z"&amp;$S1848))</f>
        <v>#VALUE!</v>
      </c>
      <c r="AG1848" t="str">
        <f t="shared" si="562"/>
        <v/>
      </c>
      <c r="AH1848" t="str" cm="1">
        <f t="array" aca="1" ref="AH1848" ca="1">IFERROR(INDIRECT("$ag"&amp;S1848),"")</f>
        <v/>
      </c>
      <c r="AI1848" t="e" cm="1">
        <f t="array" aca="1" ref="AI1848" ca="1">INDIRECT("O"&amp;S1848)</f>
        <v>#VALUE!</v>
      </c>
      <c r="AJ1848" t="str">
        <f t="shared" si="563"/>
        <v/>
      </c>
    </row>
    <row r="1849" spans="1:36" ht="16.5" customHeight="1">
      <c r="A1849" s="130"/>
      <c r="B1849" s="136"/>
      <c r="C1849" s="137"/>
      <c r="D1849" s="146"/>
      <c r="E1849" s="146"/>
      <c r="F1849" s="137"/>
      <c r="G1849" s="147"/>
      <c r="H1849" s="147"/>
      <c r="I1849" s="147"/>
      <c r="J1849" s="147"/>
      <c r="K1849" s="38"/>
      <c r="L1849" s="144"/>
      <c r="M1849" s="144"/>
      <c r="N1849" s="61"/>
      <c r="O1849" s="314"/>
      <c r="Q1849" t="str">
        <f t="shared" si="558"/>
        <v/>
      </c>
      <c r="S1849" t="e">
        <f t="shared" ca="1" si="567"/>
        <v>#VALUE!</v>
      </c>
      <c r="T1849" t="e">
        <f t="shared" ca="1" si="564"/>
        <v>#VALUE!</v>
      </c>
      <c r="U1849">
        <f t="shared" si="568"/>
        <v>1776</v>
      </c>
      <c r="V1849">
        <v>148.833333333345</v>
      </c>
      <c r="W1849">
        <f t="shared" si="569"/>
        <v>148</v>
      </c>
      <c r="X1849" t="str" cm="1">
        <f t="array" aca="1" ref="X1849" ca="1">IFERROR(INDEX('PC&amp;PD'!$A$1:$AS$19,ROW('PC&amp;PD'!$A$19),MATCH(INDIRECT(T1849),'PC&amp;PD'!$A$1:$AS$1,0)),"")</f>
        <v/>
      </c>
      <c r="AA1849" t="str">
        <f t="shared" si="559"/>
        <v/>
      </c>
      <c r="AB1849" t="str">
        <f t="shared" si="560"/>
        <v/>
      </c>
      <c r="AC1849" t="e">
        <f t="shared" ca="1" si="561"/>
        <v>#VALUE!</v>
      </c>
      <c r="AD1849" t="str" cm="1">
        <f t="array" aca="1" ref="AD1849" ca="1">IFERROR(IF((LEFT(INDIRECT("$F"&amp;$S1849),4))="GOTS",IF($G1849="Organic","GOTS_Organic_raw",(IF($G1849="Responsible","GOTS_Responsible",(IF($G1849="No Attribute (Conventional)","GOTS_conventional",(IF($G1849="Recycled Pre/Post-Consumer","GOTS_pre_post",(IF($G1849="In-Conversion","GOTS_in_conversion",(IF($G1849="Sustainably Sourced","Sustainably_sourced",(IF($G1849="Recycled pre-consumer organic","GOTS_recycled_organic",""))))))))))))),IF($G1849="Organic","Organic",(IF($G1849="Responsible","Responsible",(IF($G1849="No Attribute (Conventional)","No_Attribute_Conventional",(IF($G1849="Recycled Pre/Post-Consumer","Recycled_Pre_Post_Consumer",(IF($G1849="In-Conversion","In_Conversion",(IF($G1849="Recycled Pre-Consumer","Recycled_Pre_Consumer",(IF($G1849="Recycled Post-Consumer","Recycled_Post_Consumer",(IF($G1849="Sustainably Sourced","Sustainably_sourced",(IF($G1849="Recycled pre-consumer organic","GOTS_recycled_organic","")))))))))))))))))),"")</f>
        <v/>
      </c>
      <c r="AE1849" t="e" cm="1">
        <f t="array" aca="1" ref="AE1849" ca="1">IF($I1849="",IF(INDIRECT("$F"&amp;$S1849)="","",IF(LEFT(INDIRECT("$F"&amp;$S1849),3)="GRS","GRS_RCS_RM",IF((LEFT(INDIRECT("$F"&amp;$S1849),3))="RCS","GRS_RCS_RM",IF(INDIRECT("$F"&amp;$S1849)="OCS (No Label)","OCS_Conversion_RM",IF(LEFT(INDIRECT("$F"&amp;$S1849),3)="OCS","OCS_RM",IF(RIGHT(INDIRECT("$F"&amp;$S1849),10)="conversion","GOTS_RM_conversion",IF((LEFT(INDIRECT("$F"&amp;$S1849),4))="GOTS","GOTS_RM","Responsible_RM"))))))),"DELETERM")</f>
        <v>#VALUE!</v>
      </c>
      <c r="AF1849" t="e" cm="1">
        <f t="array" aca="1" ref="AF1849" ca="1">IF($S1849="","",INDIRECT("$Z"&amp;$S1849))</f>
        <v>#VALUE!</v>
      </c>
      <c r="AG1849" t="str">
        <f t="shared" si="562"/>
        <v/>
      </c>
      <c r="AH1849" t="str" cm="1">
        <f t="array" aca="1" ref="AH1849" ca="1">IFERROR(INDIRECT("$ag"&amp;S1849),"")</f>
        <v/>
      </c>
      <c r="AI1849" t="e" cm="1">
        <f t="array" aca="1" ref="AI1849" ca="1">INDIRECT("O"&amp;S1849)</f>
        <v>#VALUE!</v>
      </c>
      <c r="AJ1849" t="str">
        <f t="shared" si="563"/>
        <v/>
      </c>
    </row>
    <row r="1850" spans="1:36" ht="16.5" customHeight="1" thickBot="1">
      <c r="A1850" s="131"/>
      <c r="B1850" s="138"/>
      <c r="C1850" s="139"/>
      <c r="D1850" s="148"/>
      <c r="E1850" s="148"/>
      <c r="F1850" s="139"/>
      <c r="G1850" s="149"/>
      <c r="H1850" s="149"/>
      <c r="I1850" s="149"/>
      <c r="J1850" s="149"/>
      <c r="K1850" s="39"/>
      <c r="L1850" s="145"/>
      <c r="M1850" s="145"/>
      <c r="N1850" s="62"/>
      <c r="O1850" s="315"/>
      <c r="Q1850" t="str">
        <f t="shared" si="558"/>
        <v/>
      </c>
      <c r="S1850" t="e">
        <f t="shared" ca="1" si="567"/>
        <v>#VALUE!</v>
      </c>
      <c r="T1850" t="e">
        <f t="shared" ca="1" si="564"/>
        <v>#VALUE!</v>
      </c>
      <c r="U1850">
        <f t="shared" si="568"/>
        <v>1776</v>
      </c>
      <c r="V1850">
        <v>148.916666666678</v>
      </c>
      <c r="W1850">
        <f t="shared" si="569"/>
        <v>148</v>
      </c>
      <c r="X1850" t="str" cm="1">
        <f t="array" aca="1" ref="X1850" ca="1">IFERROR(INDEX('PC&amp;PD'!$A$1:$AS$19,ROW('PC&amp;PD'!$A$19),MATCH(INDIRECT(T1850),'PC&amp;PD'!$A$1:$AS$1,0)),"")</f>
        <v/>
      </c>
      <c r="AA1850" t="str">
        <f t="shared" si="559"/>
        <v/>
      </c>
      <c r="AB1850" t="str">
        <f t="shared" si="560"/>
        <v/>
      </c>
      <c r="AC1850" t="e">
        <f t="shared" ca="1" si="561"/>
        <v>#VALUE!</v>
      </c>
      <c r="AD1850" t="str" cm="1">
        <f t="array" aca="1" ref="AD1850" ca="1">IFERROR(IF((LEFT(INDIRECT("$F"&amp;$S1850),4))="GOTS",IF($G1850="Organic","GOTS_Organic_raw",(IF($G1850="Responsible","GOTS_Responsible",(IF($G1850="No Attribute (Conventional)","GOTS_conventional",(IF($G1850="Recycled Pre/Post-Consumer","GOTS_pre_post",(IF($G1850="In-Conversion","GOTS_in_conversion",(IF($G1850="Sustainably Sourced","Sustainably_sourced",(IF($G1850="Recycled pre-consumer organic","GOTS_recycled_organic",""))))))))))))),IF($G1850="Organic","Organic",(IF($G1850="Responsible","Responsible",(IF($G1850="No Attribute (Conventional)","No_Attribute_Conventional",(IF($G1850="Recycled Pre/Post-Consumer","Recycled_Pre_Post_Consumer",(IF($G1850="In-Conversion","In_Conversion",(IF($G1850="Recycled Pre-Consumer","Recycled_Pre_Consumer",(IF($G1850="Recycled Post-Consumer","Recycled_Post_Consumer",(IF($G1850="Sustainably Sourced","Sustainably_sourced",(IF($G1850="Recycled pre-consumer organic","GOTS_recycled_organic","")))))))))))))))))),"")</f>
        <v/>
      </c>
      <c r="AE1850" t="e" cm="1">
        <f t="array" aca="1" ref="AE1850" ca="1">IF($I1850="",IF(INDIRECT("$F"&amp;$S1850)="","",IF(LEFT(INDIRECT("$F"&amp;$S1850),3)="GRS","GRS_RCS_RM",IF((LEFT(INDIRECT("$F"&amp;$S1850),3))="RCS","GRS_RCS_RM",IF(INDIRECT("$F"&amp;$S1850)="OCS (No Label)","OCS_Conversion_RM",IF(LEFT(INDIRECT("$F"&amp;$S1850),3)="OCS","OCS_RM",IF(RIGHT(INDIRECT("$F"&amp;$S1850),10)="conversion","GOTS_RM_conversion",IF((LEFT(INDIRECT("$F"&amp;$S1850),4))="GOTS","GOTS_RM","Responsible_RM"))))))),"DELETERM")</f>
        <v>#VALUE!</v>
      </c>
      <c r="AF1850" t="e" cm="1">
        <f t="array" aca="1" ref="AF1850" ca="1">IF($S1850="","",INDIRECT("$Z"&amp;$S1850))</f>
        <v>#VALUE!</v>
      </c>
      <c r="AG1850" t="str">
        <f t="shared" si="562"/>
        <v/>
      </c>
      <c r="AH1850" t="str" cm="1">
        <f t="array" aca="1" ref="AH1850" ca="1">IFERROR(INDIRECT("$ag"&amp;S1850),"")</f>
        <v/>
      </c>
      <c r="AI1850" t="e" cm="1">
        <f t="array" aca="1" ref="AI1850" ca="1">INDIRECT("O"&amp;S1850)</f>
        <v>#VALUE!</v>
      </c>
      <c r="AJ1850" t="str">
        <f t="shared" si="563"/>
        <v/>
      </c>
    </row>
    <row r="1851" spans="1:36" ht="16.5" customHeight="1">
      <c r="A1851" s="128" t="str">
        <f>IF(B1851="","",COUNTA($B$63:$B1851))</f>
        <v/>
      </c>
      <c r="B1851" s="132"/>
      <c r="C1851" s="133"/>
      <c r="D1851" s="140"/>
      <c r="E1851" s="140"/>
      <c r="F1851" s="133"/>
      <c r="G1851" s="141"/>
      <c r="H1851" s="141"/>
      <c r="I1851" s="141"/>
      <c r="J1851" s="141"/>
      <c r="K1851" s="37"/>
      <c r="L1851" s="142" t="str">
        <f>IF(R1851="","",LEFT(R1851,LEN(R1851)-2))</f>
        <v/>
      </c>
      <c r="M1851" s="142"/>
      <c r="N1851" s="60"/>
      <c r="O1851" s="313"/>
      <c r="Q1851" t="str">
        <f t="shared" si="558"/>
        <v/>
      </c>
      <c r="R1851" t="str">
        <f t="shared" ref="R1851" si="576">CONCATENATE($Q1851,Q1852,Q1853,Q1854,Q1855,Q1856,$Q1857,$Q1858,$Q1859,$Q1860,$Q1861,$Q1862)</f>
        <v/>
      </c>
      <c r="S1851" t="e">
        <f t="shared" ca="1" si="567"/>
        <v>#VALUE!</v>
      </c>
      <c r="T1851" t="e">
        <f t="shared" ca="1" si="564"/>
        <v>#VALUE!</v>
      </c>
      <c r="U1851">
        <f t="shared" si="568"/>
        <v>1788</v>
      </c>
      <c r="V1851">
        <v>149.00000000001199</v>
      </c>
      <c r="W1851">
        <f t="shared" si="569"/>
        <v>149</v>
      </c>
      <c r="X1851" t="str" cm="1">
        <f t="array" aca="1" ref="X1851" ca="1">IFERROR(INDEX('PC&amp;PD'!$A$1:$AS$19,ROW('PC&amp;PD'!$A$19),MATCH(INDIRECT(T1851),'PC&amp;PD'!$A$1:$AS$1,0)),"")</f>
        <v/>
      </c>
      <c r="Z1851" t="str">
        <f t="shared" ref="Z1851" si="577">IFERROR(IF($F1851="OCS 100","OCS (OCS 100)",IF($F1851="OCS Blended","OCS (OCS Blended)",IF($F1851="OCS (No Label)","OCS (No Label)",IF($F1851="RCS 100","RCS (RCS 100)",IF($F1851="RCS Blended","RCS (RCS Blended)",IF($F1851="GRS","GRS (GRS)",IF($F1851="GRS (No Label)", "GRS (No Label)",IF($F1851="RDS","RDS (RDS)",IF($F1851="RWS","RWS (RWS)",IF($F1851="RAS","RAS (RAS)",IF($F1851="RMS","RMS (RMS)",IF($F1851="GOTS Organic","GOTS (Organic)",IF($F1851="GOTS Made with organic","GOTS (Made with Organic)",IF($F1851="GOTS Organic - in conversion","GOTS (Organic - In Conversion)",IF($F1851="GOTS Made with organic - in conversion","GOTS (Made with Organic - In Conversion)",""))))))))))))))),"")</f>
        <v/>
      </c>
      <c r="AA1851" t="str">
        <f t="shared" si="559"/>
        <v/>
      </c>
      <c r="AB1851" t="str">
        <f t="shared" si="560"/>
        <v/>
      </c>
      <c r="AC1851" t="e">
        <f t="shared" ca="1" si="561"/>
        <v>#VALUE!</v>
      </c>
      <c r="AD1851" t="str" cm="1">
        <f t="array" aca="1" ref="AD1851" ca="1">IFERROR(IF((LEFT(INDIRECT("$F"&amp;$S1851),4))="GOTS",IF($G1851="Organic","GOTS_Organic_raw",(IF($G1851="Responsible","GOTS_Responsible",(IF($G1851="No Attribute (Conventional)","GOTS_conventional",(IF($G1851="Recycled Pre/Post-Consumer","GOTS_pre_post",(IF($G1851="In-Conversion","GOTS_in_conversion",(IF($G1851="Sustainably Sourced","Sustainably_sourced",(IF($G1851="Recycled pre-consumer organic","GOTS_recycled_organic",""))))))))))))),IF($G1851="Organic","Organic",(IF($G1851="Responsible","Responsible",(IF($G1851="No Attribute (Conventional)","No_Attribute_Conventional",(IF($G1851="Recycled Pre/Post-Consumer","Recycled_Pre_Post_Consumer",(IF($G1851="In-Conversion","In_Conversion",(IF($G1851="Recycled Pre-Consumer","Recycled_Pre_Consumer",(IF($G1851="Recycled Post-Consumer","Recycled_Post_Consumer",(IF($G1851="Sustainably Sourced","Sustainably_sourced",(IF($G1851="Recycled pre-consumer organic","GOTS_recycled_organic","")))))))))))))))))),"")</f>
        <v/>
      </c>
      <c r="AE1851" t="e" cm="1">
        <f t="array" aca="1" ref="AE1851" ca="1">IF($I1851="",IF(INDIRECT("$F"&amp;$S1851)="","",IF(LEFT(INDIRECT("$F"&amp;$S1851),3)="GRS","GRS_RCS_RM",IF((LEFT(INDIRECT("$F"&amp;$S1851),3))="RCS","GRS_RCS_RM",IF(INDIRECT("$F"&amp;$S1851)="OCS (No Label)","OCS_Conversion_RM",IF(LEFT(INDIRECT("$F"&amp;$S1851),3)="OCS","OCS_RM",IF(RIGHT(INDIRECT("$F"&amp;$S1851),10)="conversion","GOTS_RM_conversion",IF((LEFT(INDIRECT("$F"&amp;$S1851),4))="GOTS","GOTS_RM","Responsible_RM"))))))),"DELETERM")</f>
        <v>#VALUE!</v>
      </c>
      <c r="AF1851" t="e" cm="1">
        <f t="array" aca="1" ref="AF1851" ca="1">IF($S1851="","",INDIRECT("$Z"&amp;$S1851))</f>
        <v>#VALUE!</v>
      </c>
      <c r="AG1851" t="str">
        <f t="shared" si="562"/>
        <v/>
      </c>
      <c r="AH1851" t="str" cm="1">
        <f t="array" aca="1" ref="AH1851" ca="1">IFERROR(INDIRECT("$ag"&amp;S1851),"")</f>
        <v/>
      </c>
      <c r="AI1851" t="e" cm="1">
        <f t="array" aca="1" ref="AI1851" ca="1">INDIRECT("O"&amp;S1851)</f>
        <v>#VALUE!</v>
      </c>
      <c r="AJ1851" t="str">
        <f t="shared" si="563"/>
        <v/>
      </c>
    </row>
    <row r="1852" spans="1:36" ht="16.5" customHeight="1">
      <c r="A1852" s="129"/>
      <c r="B1852" s="134"/>
      <c r="C1852" s="135"/>
      <c r="D1852" s="146"/>
      <c r="E1852" s="146"/>
      <c r="F1852" s="135"/>
      <c r="G1852" s="147"/>
      <c r="H1852" s="147"/>
      <c r="I1852" s="147"/>
      <c r="J1852" s="147"/>
      <c r="K1852" s="38"/>
      <c r="L1852" s="143"/>
      <c r="M1852" s="143"/>
      <c r="N1852" s="61"/>
      <c r="O1852" s="314"/>
      <c r="Q1852" t="str">
        <f t="shared" si="558"/>
        <v/>
      </c>
      <c r="S1852" t="e">
        <f t="shared" ca="1" si="567"/>
        <v>#VALUE!</v>
      </c>
      <c r="T1852" t="e">
        <f t="shared" ca="1" si="564"/>
        <v>#VALUE!</v>
      </c>
      <c r="U1852">
        <f t="shared" si="568"/>
        <v>1788</v>
      </c>
      <c r="V1852">
        <v>149.083333333345</v>
      </c>
      <c r="W1852">
        <f t="shared" si="569"/>
        <v>149</v>
      </c>
      <c r="X1852" t="str" cm="1">
        <f t="array" aca="1" ref="X1852" ca="1">IFERROR(INDEX('PC&amp;PD'!$A$1:$AS$19,ROW('PC&amp;PD'!$A$19),MATCH(INDIRECT(T1852),'PC&amp;PD'!$A$1:$AS$1,0)),"")</f>
        <v/>
      </c>
      <c r="AA1852" t="str">
        <f t="shared" si="559"/>
        <v/>
      </c>
      <c r="AB1852" t="str">
        <f t="shared" si="560"/>
        <v/>
      </c>
      <c r="AC1852" t="e">
        <f t="shared" ca="1" si="561"/>
        <v>#VALUE!</v>
      </c>
      <c r="AD1852" t="str" cm="1">
        <f t="array" aca="1" ref="AD1852" ca="1">IFERROR(IF((LEFT(INDIRECT("$F"&amp;$S1852),4))="GOTS",IF($G1852="Organic","GOTS_Organic_raw",(IF($G1852="Responsible","GOTS_Responsible",(IF($G1852="No Attribute (Conventional)","GOTS_conventional",(IF($G1852="Recycled Pre/Post-Consumer","GOTS_pre_post",(IF($G1852="In-Conversion","GOTS_in_conversion",(IF($G1852="Sustainably Sourced","Sustainably_sourced",(IF($G1852="Recycled pre-consumer organic","GOTS_recycled_organic",""))))))))))))),IF($G1852="Organic","Organic",(IF($G1852="Responsible","Responsible",(IF($G1852="No Attribute (Conventional)","No_Attribute_Conventional",(IF($G1852="Recycled Pre/Post-Consumer","Recycled_Pre_Post_Consumer",(IF($G1852="In-Conversion","In_Conversion",(IF($G1852="Recycled Pre-Consumer","Recycled_Pre_Consumer",(IF($G1852="Recycled Post-Consumer","Recycled_Post_Consumer",(IF($G1852="Sustainably Sourced","Sustainably_sourced",(IF($G1852="Recycled pre-consumer organic","GOTS_recycled_organic","")))))))))))))))))),"")</f>
        <v/>
      </c>
      <c r="AE1852" t="e" cm="1">
        <f t="array" aca="1" ref="AE1852" ca="1">IF($I1852="",IF(INDIRECT("$F"&amp;$S1852)="","",IF(LEFT(INDIRECT("$F"&amp;$S1852),3)="GRS","GRS_RCS_RM",IF((LEFT(INDIRECT("$F"&amp;$S1852),3))="RCS","GRS_RCS_RM",IF(INDIRECT("$F"&amp;$S1852)="OCS (No Label)","OCS_Conversion_RM",IF(LEFT(INDIRECT("$F"&amp;$S1852),3)="OCS","OCS_RM",IF(RIGHT(INDIRECT("$F"&amp;$S1852),10)="conversion","GOTS_RM_conversion",IF((LEFT(INDIRECT("$F"&amp;$S1852),4))="GOTS","GOTS_RM","Responsible_RM"))))))),"DELETERM")</f>
        <v>#VALUE!</v>
      </c>
      <c r="AF1852" t="e" cm="1">
        <f t="array" aca="1" ref="AF1852" ca="1">IF($S1852="","",INDIRECT("$Z"&amp;$S1852))</f>
        <v>#VALUE!</v>
      </c>
      <c r="AG1852" t="str">
        <f t="shared" si="562"/>
        <v/>
      </c>
      <c r="AH1852" t="str" cm="1">
        <f t="array" aca="1" ref="AH1852" ca="1">IFERROR(INDIRECT("$ag"&amp;S1852),"")</f>
        <v/>
      </c>
      <c r="AI1852" t="e" cm="1">
        <f t="array" aca="1" ref="AI1852" ca="1">INDIRECT("O"&amp;S1852)</f>
        <v>#VALUE!</v>
      </c>
      <c r="AJ1852" t="str">
        <f t="shared" si="563"/>
        <v/>
      </c>
    </row>
    <row r="1853" spans="1:36" ht="16.5" customHeight="1">
      <c r="A1853" s="129"/>
      <c r="B1853" s="134"/>
      <c r="C1853" s="135"/>
      <c r="D1853" s="146"/>
      <c r="E1853" s="146"/>
      <c r="F1853" s="135"/>
      <c r="G1853" s="147"/>
      <c r="H1853" s="147"/>
      <c r="I1853" s="147"/>
      <c r="J1853" s="147"/>
      <c r="K1853" s="38"/>
      <c r="L1853" s="143"/>
      <c r="M1853" s="143"/>
      <c r="N1853" s="61"/>
      <c r="O1853" s="314"/>
      <c r="Q1853" t="str">
        <f t="shared" si="558"/>
        <v/>
      </c>
      <c r="S1853" t="e">
        <f t="shared" ca="1" si="567"/>
        <v>#VALUE!</v>
      </c>
      <c r="T1853" t="e">
        <f t="shared" ca="1" si="564"/>
        <v>#VALUE!</v>
      </c>
      <c r="U1853">
        <f t="shared" si="568"/>
        <v>1788</v>
      </c>
      <c r="V1853">
        <v>149.166666666678</v>
      </c>
      <c r="W1853">
        <f t="shared" si="569"/>
        <v>149</v>
      </c>
      <c r="X1853" t="str" cm="1">
        <f t="array" aca="1" ref="X1853" ca="1">IFERROR(INDEX('PC&amp;PD'!$A$1:$AS$19,ROW('PC&amp;PD'!$A$19),MATCH(INDIRECT(T1853),'PC&amp;PD'!$A$1:$AS$1,0)),"")</f>
        <v/>
      </c>
      <c r="AA1853" t="str">
        <f t="shared" si="559"/>
        <v/>
      </c>
      <c r="AB1853" t="str">
        <f t="shared" si="560"/>
        <v/>
      </c>
      <c r="AC1853" t="e">
        <f t="shared" ca="1" si="561"/>
        <v>#VALUE!</v>
      </c>
      <c r="AD1853" t="str" cm="1">
        <f t="array" aca="1" ref="AD1853" ca="1">IFERROR(IF((LEFT(INDIRECT("$F"&amp;$S1853),4))="GOTS",IF($G1853="Organic","GOTS_Organic_raw",(IF($G1853="Responsible","GOTS_Responsible",(IF($G1853="No Attribute (Conventional)","GOTS_conventional",(IF($G1853="Recycled Pre/Post-Consumer","GOTS_pre_post",(IF($G1853="In-Conversion","GOTS_in_conversion",(IF($G1853="Sustainably Sourced","Sustainably_sourced",(IF($G1853="Recycled pre-consumer organic","GOTS_recycled_organic",""))))))))))))),IF($G1853="Organic","Organic",(IF($G1853="Responsible","Responsible",(IF($G1853="No Attribute (Conventional)","No_Attribute_Conventional",(IF($G1853="Recycled Pre/Post-Consumer","Recycled_Pre_Post_Consumer",(IF($G1853="In-Conversion","In_Conversion",(IF($G1853="Recycled Pre-Consumer","Recycled_Pre_Consumer",(IF($G1853="Recycled Post-Consumer","Recycled_Post_Consumer",(IF($G1853="Sustainably Sourced","Sustainably_sourced",(IF($G1853="Recycled pre-consumer organic","GOTS_recycled_organic","")))))))))))))))))),"")</f>
        <v/>
      </c>
      <c r="AE1853" t="e" cm="1">
        <f t="array" aca="1" ref="AE1853" ca="1">IF($I1853="",IF(INDIRECT("$F"&amp;$S1853)="","",IF(LEFT(INDIRECT("$F"&amp;$S1853),3)="GRS","GRS_RCS_RM",IF((LEFT(INDIRECT("$F"&amp;$S1853),3))="RCS","GRS_RCS_RM",IF(INDIRECT("$F"&amp;$S1853)="OCS (No Label)","OCS_Conversion_RM",IF(LEFT(INDIRECT("$F"&amp;$S1853),3)="OCS","OCS_RM",IF(RIGHT(INDIRECT("$F"&amp;$S1853),10)="conversion","GOTS_RM_conversion",IF((LEFT(INDIRECT("$F"&amp;$S1853),4))="GOTS","GOTS_RM","Responsible_RM"))))))),"DELETERM")</f>
        <v>#VALUE!</v>
      </c>
      <c r="AF1853" t="e" cm="1">
        <f t="array" aca="1" ref="AF1853" ca="1">IF($S1853="","",INDIRECT("$Z"&amp;$S1853))</f>
        <v>#VALUE!</v>
      </c>
      <c r="AG1853" t="str">
        <f t="shared" si="562"/>
        <v/>
      </c>
      <c r="AH1853" t="str" cm="1">
        <f t="array" aca="1" ref="AH1853" ca="1">IFERROR(INDIRECT("$ag"&amp;S1853),"")</f>
        <v/>
      </c>
      <c r="AI1853" t="e" cm="1">
        <f t="array" aca="1" ref="AI1853" ca="1">INDIRECT("O"&amp;S1853)</f>
        <v>#VALUE!</v>
      </c>
      <c r="AJ1853" t="str">
        <f t="shared" si="563"/>
        <v/>
      </c>
    </row>
    <row r="1854" spans="1:36" ht="16.5" customHeight="1">
      <c r="A1854" s="129"/>
      <c r="B1854" s="134"/>
      <c r="C1854" s="135"/>
      <c r="D1854" s="146"/>
      <c r="E1854" s="146"/>
      <c r="F1854" s="135"/>
      <c r="G1854" s="147"/>
      <c r="H1854" s="147"/>
      <c r="I1854" s="147"/>
      <c r="J1854" s="147"/>
      <c r="K1854" s="38"/>
      <c r="L1854" s="143"/>
      <c r="M1854" s="143"/>
      <c r="N1854" s="61"/>
      <c r="O1854" s="314"/>
      <c r="Q1854" t="str">
        <f t="shared" si="558"/>
        <v/>
      </c>
      <c r="S1854" t="e">
        <f t="shared" ca="1" si="567"/>
        <v>#VALUE!</v>
      </c>
      <c r="T1854" t="e">
        <f t="shared" ca="1" si="564"/>
        <v>#VALUE!</v>
      </c>
      <c r="U1854">
        <f t="shared" si="568"/>
        <v>1788</v>
      </c>
      <c r="V1854">
        <v>149.25000000001199</v>
      </c>
      <c r="W1854">
        <f t="shared" si="569"/>
        <v>149</v>
      </c>
      <c r="X1854" t="str" cm="1">
        <f t="array" aca="1" ref="X1854" ca="1">IFERROR(INDEX('PC&amp;PD'!$A$1:$AS$19,ROW('PC&amp;PD'!$A$19),MATCH(INDIRECT(T1854),'PC&amp;PD'!$A$1:$AS$1,0)),"")</f>
        <v/>
      </c>
      <c r="AA1854" t="str">
        <f t="shared" si="559"/>
        <v/>
      </c>
      <c r="AB1854" t="str">
        <f t="shared" si="560"/>
        <v/>
      </c>
      <c r="AC1854" t="e">
        <f t="shared" ca="1" si="561"/>
        <v>#VALUE!</v>
      </c>
      <c r="AD1854" t="str" cm="1">
        <f t="array" aca="1" ref="AD1854" ca="1">IFERROR(IF((LEFT(INDIRECT("$F"&amp;$S1854),4))="GOTS",IF($G1854="Organic","GOTS_Organic_raw",(IF($G1854="Responsible","GOTS_Responsible",(IF($G1854="No Attribute (Conventional)","GOTS_conventional",(IF($G1854="Recycled Pre/Post-Consumer","GOTS_pre_post",(IF($G1854="In-Conversion","GOTS_in_conversion",(IF($G1854="Sustainably Sourced","Sustainably_sourced",(IF($G1854="Recycled pre-consumer organic","GOTS_recycled_organic",""))))))))))))),IF($G1854="Organic","Organic",(IF($G1854="Responsible","Responsible",(IF($G1854="No Attribute (Conventional)","No_Attribute_Conventional",(IF($G1854="Recycled Pre/Post-Consumer","Recycled_Pre_Post_Consumer",(IF($G1854="In-Conversion","In_Conversion",(IF($G1854="Recycled Pre-Consumer","Recycled_Pre_Consumer",(IF($G1854="Recycled Post-Consumer","Recycled_Post_Consumer",(IF($G1854="Sustainably Sourced","Sustainably_sourced",(IF($G1854="Recycled pre-consumer organic","GOTS_recycled_organic","")))))))))))))))))),"")</f>
        <v/>
      </c>
      <c r="AE1854" t="e" cm="1">
        <f t="array" aca="1" ref="AE1854" ca="1">IF($I1854="",IF(INDIRECT("$F"&amp;$S1854)="","",IF(LEFT(INDIRECT("$F"&amp;$S1854),3)="GRS","GRS_RCS_RM",IF((LEFT(INDIRECT("$F"&amp;$S1854),3))="RCS","GRS_RCS_RM",IF(INDIRECT("$F"&amp;$S1854)="OCS (No Label)","OCS_Conversion_RM",IF(LEFT(INDIRECT("$F"&amp;$S1854),3)="OCS","OCS_RM",IF(RIGHT(INDIRECT("$F"&amp;$S1854),10)="conversion","GOTS_RM_conversion",IF((LEFT(INDIRECT("$F"&amp;$S1854),4))="GOTS","GOTS_RM","Responsible_RM"))))))),"DELETERM")</f>
        <v>#VALUE!</v>
      </c>
      <c r="AF1854" t="e" cm="1">
        <f t="array" aca="1" ref="AF1854" ca="1">IF($S1854="","",INDIRECT("$Z"&amp;$S1854))</f>
        <v>#VALUE!</v>
      </c>
      <c r="AG1854" t="str">
        <f t="shared" si="562"/>
        <v/>
      </c>
      <c r="AH1854" t="str" cm="1">
        <f t="array" aca="1" ref="AH1854" ca="1">IFERROR(INDIRECT("$ag"&amp;S1854),"")</f>
        <v/>
      </c>
      <c r="AI1854" t="e" cm="1">
        <f t="array" aca="1" ref="AI1854" ca="1">INDIRECT("O"&amp;S1854)</f>
        <v>#VALUE!</v>
      </c>
      <c r="AJ1854" t="str">
        <f t="shared" si="563"/>
        <v/>
      </c>
    </row>
    <row r="1855" spans="1:36" ht="16.5" customHeight="1">
      <c r="A1855" s="129"/>
      <c r="B1855" s="134"/>
      <c r="C1855" s="135"/>
      <c r="D1855" s="146"/>
      <c r="E1855" s="146"/>
      <c r="F1855" s="135"/>
      <c r="G1855" s="147"/>
      <c r="H1855" s="147"/>
      <c r="I1855" s="147"/>
      <c r="J1855" s="147"/>
      <c r="K1855" s="38"/>
      <c r="L1855" s="143"/>
      <c r="M1855" s="143"/>
      <c r="N1855" s="61"/>
      <c r="O1855" s="314"/>
      <c r="Q1855" t="str">
        <f t="shared" si="558"/>
        <v/>
      </c>
      <c r="S1855" t="e">
        <f t="shared" ca="1" si="567"/>
        <v>#VALUE!</v>
      </c>
      <c r="T1855" t="e">
        <f t="shared" ca="1" si="564"/>
        <v>#VALUE!</v>
      </c>
      <c r="U1855">
        <f t="shared" si="568"/>
        <v>1788</v>
      </c>
      <c r="V1855">
        <v>149.333333333345</v>
      </c>
      <c r="W1855">
        <f t="shared" si="569"/>
        <v>149</v>
      </c>
      <c r="X1855" t="str" cm="1">
        <f t="array" aca="1" ref="X1855" ca="1">IFERROR(INDEX('PC&amp;PD'!$A$1:$AS$19,ROW('PC&amp;PD'!$A$19),MATCH(INDIRECT(T1855),'PC&amp;PD'!$A$1:$AS$1,0)),"")</f>
        <v/>
      </c>
      <c r="AA1855" t="str">
        <f t="shared" si="559"/>
        <v/>
      </c>
      <c r="AB1855" t="str">
        <f t="shared" si="560"/>
        <v/>
      </c>
      <c r="AC1855" t="e">
        <f t="shared" ca="1" si="561"/>
        <v>#VALUE!</v>
      </c>
      <c r="AD1855" t="str" cm="1">
        <f t="array" aca="1" ref="AD1855" ca="1">IFERROR(IF((LEFT(INDIRECT("$F"&amp;$S1855),4))="GOTS",IF($G1855="Organic","GOTS_Organic_raw",(IF($G1855="Responsible","GOTS_Responsible",(IF($G1855="No Attribute (Conventional)","GOTS_conventional",(IF($G1855="Recycled Pre/Post-Consumer","GOTS_pre_post",(IF($G1855="In-Conversion","GOTS_in_conversion",(IF($G1855="Sustainably Sourced","Sustainably_sourced",(IF($G1855="Recycled pre-consumer organic","GOTS_recycled_organic",""))))))))))))),IF($G1855="Organic","Organic",(IF($G1855="Responsible","Responsible",(IF($G1855="No Attribute (Conventional)","No_Attribute_Conventional",(IF($G1855="Recycled Pre/Post-Consumer","Recycled_Pre_Post_Consumer",(IF($G1855="In-Conversion","In_Conversion",(IF($G1855="Recycled Pre-Consumer","Recycled_Pre_Consumer",(IF($G1855="Recycled Post-Consumer","Recycled_Post_Consumer",(IF($G1855="Sustainably Sourced","Sustainably_sourced",(IF($G1855="Recycled pre-consumer organic","GOTS_recycled_organic","")))))))))))))))))),"")</f>
        <v/>
      </c>
      <c r="AE1855" t="e" cm="1">
        <f t="array" aca="1" ref="AE1855" ca="1">IF($I1855="",IF(INDIRECT("$F"&amp;$S1855)="","",IF(LEFT(INDIRECT("$F"&amp;$S1855),3)="GRS","GRS_RCS_RM",IF((LEFT(INDIRECT("$F"&amp;$S1855),3))="RCS","GRS_RCS_RM",IF(INDIRECT("$F"&amp;$S1855)="OCS (No Label)","OCS_Conversion_RM",IF(LEFT(INDIRECT("$F"&amp;$S1855),3)="OCS","OCS_RM",IF(RIGHT(INDIRECT("$F"&amp;$S1855),10)="conversion","GOTS_RM_conversion",IF((LEFT(INDIRECT("$F"&amp;$S1855),4))="GOTS","GOTS_RM","Responsible_RM"))))))),"DELETERM")</f>
        <v>#VALUE!</v>
      </c>
      <c r="AF1855" t="e" cm="1">
        <f t="array" aca="1" ref="AF1855" ca="1">IF($S1855="","",INDIRECT("$Z"&amp;$S1855))</f>
        <v>#VALUE!</v>
      </c>
      <c r="AG1855" t="str">
        <f t="shared" si="562"/>
        <v/>
      </c>
      <c r="AH1855" t="str" cm="1">
        <f t="array" aca="1" ref="AH1855" ca="1">IFERROR(INDIRECT("$ag"&amp;S1855),"")</f>
        <v/>
      </c>
      <c r="AI1855" t="e" cm="1">
        <f t="array" aca="1" ref="AI1855" ca="1">INDIRECT("O"&amp;S1855)</f>
        <v>#VALUE!</v>
      </c>
      <c r="AJ1855" t="str">
        <f t="shared" si="563"/>
        <v/>
      </c>
    </row>
    <row r="1856" spans="1:36" ht="16.5" customHeight="1">
      <c r="A1856" s="129"/>
      <c r="B1856" s="134"/>
      <c r="C1856" s="135"/>
      <c r="D1856" s="146"/>
      <c r="E1856" s="146"/>
      <c r="F1856" s="135"/>
      <c r="G1856" s="147"/>
      <c r="H1856" s="147"/>
      <c r="I1856" s="147"/>
      <c r="J1856" s="147"/>
      <c r="K1856" s="38"/>
      <c r="L1856" s="143"/>
      <c r="M1856" s="143"/>
      <c r="N1856" s="61"/>
      <c r="O1856" s="314"/>
      <c r="Q1856" t="str">
        <f t="shared" ref="Q1856:Q1919" si="578">IF(G1856="No Attribute (Conventional)",IF(OR($G1856="",$I1856="",$K1856=""),"",CONCATENATE($K1856," ",$AA1856," ",$I1856," + ")),IF(OR($G1856="",$I1856="",$K1856=""),"",CONCATENATE($K1856," ",$G1856," ",$I1856," + ")))</f>
        <v/>
      </c>
      <c r="S1856" t="e">
        <f t="shared" ca="1" si="567"/>
        <v>#VALUE!</v>
      </c>
      <c r="T1856" t="e">
        <f t="shared" ca="1" si="564"/>
        <v>#VALUE!</v>
      </c>
      <c r="U1856">
        <f t="shared" si="568"/>
        <v>1788</v>
      </c>
      <c r="V1856">
        <v>149.416666666678</v>
      </c>
      <c r="W1856">
        <f t="shared" si="569"/>
        <v>149</v>
      </c>
      <c r="X1856" t="str" cm="1">
        <f t="array" aca="1" ref="X1856" ca="1">IFERROR(INDEX('PC&amp;PD'!$A$1:$AS$19,ROW('PC&amp;PD'!$A$19),MATCH(INDIRECT(T1856),'PC&amp;PD'!$A$1:$AS$1,0)),"")</f>
        <v/>
      </c>
      <c r="AA1856" t="str">
        <f t="shared" ref="AA1856:AA1919" si="579">IFERROR(IF(G1856="","",IF(G1856="No Attribute (Conventional)","",G1856)),"")</f>
        <v/>
      </c>
      <c r="AB1856" t="str">
        <f t="shared" ref="AB1856:AB1919" si="580">IFERROR(IF($F1856="OCS 100", "OCS_100",IF($F1856="OCS Blended", "OCS_Blended",IF($F1856="OCS (No Label)", "OCS_No_Label",IF($F1856="RCS 100", "RCS_100",IF($F1856="RCS Blended","RCS_Blended",IF($F1856="GRS","GRS",IF($F1856="GRS (No Label)", "GRS_No_Label",IF($F1856="RDS","RDS",IF($F1856="RWS","RWS",IF($F1856="RMS","RMS",IF($F1856="GOTS Organic","GOTS_Organic",IF($F1856="GOTS Made with organic","GOTS_Made_with_organic",IF($F1856="GOTS Organic - in conversion","GOTS_Organic_in_Conversion",IF($F1856="GOTS Made with organic - in conversion","GOTS_Made_with_Organic_in_Conversion",IF($F1856="RAS","RAS",IF($F1856="Rcs (No Label)","RCS_No_Label",IF($F1856="RWS (No Label)","RWS_No_Label",IF($F1856="RMS (No Label)","RMS_No_Label",IF($F1856="RAS (No Label)","RAS_No_Label",IF($F1856="RDS (No Label)","RDS_No_Label","")))))))))))))))))))),"")</f>
        <v/>
      </c>
      <c r="AC1856" t="e">
        <f t="shared" ref="AC1856:AC1919" ca="1" si="581">"$AB"&amp;S1856</f>
        <v>#VALUE!</v>
      </c>
      <c r="AD1856" t="str" cm="1">
        <f t="array" aca="1" ref="AD1856" ca="1">IFERROR(IF((LEFT(INDIRECT("$F"&amp;$S1856),4))="GOTS",IF($G1856="Organic","GOTS_Organic_raw",(IF($G1856="Responsible","GOTS_Responsible",(IF($G1856="No Attribute (Conventional)","GOTS_conventional",(IF($G1856="Recycled Pre/Post-Consumer","GOTS_pre_post",(IF($G1856="In-Conversion","GOTS_in_conversion",(IF($G1856="Sustainably Sourced","Sustainably_sourced",(IF($G1856="Recycled pre-consumer organic","GOTS_recycled_organic",""))))))))))))),IF($G1856="Organic","Organic",(IF($G1856="Responsible","Responsible",(IF($G1856="No Attribute (Conventional)","No_Attribute_Conventional",(IF($G1856="Recycled Pre/Post-Consumer","Recycled_Pre_Post_Consumer",(IF($G1856="In-Conversion","In_Conversion",(IF($G1856="Recycled Pre-Consumer","Recycled_Pre_Consumer",(IF($G1856="Recycled Post-Consumer","Recycled_Post_Consumer",(IF($G1856="Sustainably Sourced","Sustainably_sourced",(IF($G1856="Recycled pre-consumer organic","GOTS_recycled_organic","")))))))))))))))))),"")</f>
        <v/>
      </c>
      <c r="AE1856" t="e" cm="1">
        <f t="array" aca="1" ref="AE1856" ca="1">IF($I1856="",IF(INDIRECT("$F"&amp;$S1856)="","",IF(LEFT(INDIRECT("$F"&amp;$S1856),3)="GRS","GRS_RCS_RM",IF((LEFT(INDIRECT("$F"&amp;$S1856),3))="RCS","GRS_RCS_RM",IF(INDIRECT("$F"&amp;$S1856)="OCS (No Label)","OCS_Conversion_RM",IF(LEFT(INDIRECT("$F"&amp;$S1856),3)="OCS","OCS_RM",IF(RIGHT(INDIRECT("$F"&amp;$S1856),10)="conversion","GOTS_RM_conversion",IF((LEFT(INDIRECT("$F"&amp;$S1856),4))="GOTS","GOTS_RM","Responsible_RM"))))))),"DELETERM")</f>
        <v>#VALUE!</v>
      </c>
      <c r="AF1856" t="e" cm="1">
        <f t="array" aca="1" ref="AF1856" ca="1">IF($S1856="","",INDIRECT("$Z"&amp;$S1856))</f>
        <v>#VALUE!</v>
      </c>
      <c r="AG1856" t="str">
        <f t="shared" ref="AG1856:AG1919" si="582">IF(AND(AJ1856="",AJ1857="",AJ1858="",AJ1859="",AJ1860="",AJ1861="",AJ1862="",AJ1863="",AJ1864="",AJ1865="",AJ1866="",AJ1867=""),"",CONCATENATE(AJ1856, AJ1857, AJ1858, AJ1859,AJ1860, AJ1861, AJ1862, AJ1863, AJ1864, AJ1865, AJ1866,AJ1867))</f>
        <v/>
      </c>
      <c r="AH1856" t="str" cm="1">
        <f t="array" aca="1" ref="AH1856" ca="1">IFERROR(INDIRECT("$ag"&amp;S1856),"")</f>
        <v/>
      </c>
      <c r="AI1856" t="e" cm="1">
        <f t="array" aca="1" ref="AI1856" ca="1">INDIRECT("O"&amp;S1856)</f>
        <v>#VALUE!</v>
      </c>
      <c r="AJ1856" t="str">
        <f t="shared" ref="AJ1856:AJ1919" si="583">IF(OR(Y1856="",Y1856=0),"",Y1856&amp;", ")</f>
        <v/>
      </c>
    </row>
    <row r="1857" spans="1:36" ht="16.5" customHeight="1">
      <c r="A1857" s="130"/>
      <c r="B1857" s="136"/>
      <c r="C1857" s="137"/>
      <c r="D1857" s="146"/>
      <c r="E1857" s="146"/>
      <c r="F1857" s="137"/>
      <c r="G1857" s="147"/>
      <c r="H1857" s="147"/>
      <c r="I1857" s="147"/>
      <c r="J1857" s="147"/>
      <c r="K1857" s="38"/>
      <c r="L1857" s="144"/>
      <c r="M1857" s="144"/>
      <c r="N1857" s="61"/>
      <c r="O1857" s="314"/>
      <c r="Q1857" t="str">
        <f t="shared" si="578"/>
        <v/>
      </c>
      <c r="S1857" t="e">
        <f t="shared" ca="1" si="567"/>
        <v>#VALUE!</v>
      </c>
      <c r="T1857" t="e">
        <f t="shared" ca="1" si="564"/>
        <v>#VALUE!</v>
      </c>
      <c r="U1857">
        <f t="shared" si="568"/>
        <v>1788</v>
      </c>
      <c r="V1857">
        <v>149.50000000001199</v>
      </c>
      <c r="W1857">
        <f t="shared" si="569"/>
        <v>149</v>
      </c>
      <c r="X1857" t="str" cm="1">
        <f t="array" aca="1" ref="X1857" ca="1">IFERROR(INDEX('PC&amp;PD'!$A$1:$AS$19,ROW('PC&amp;PD'!$A$19),MATCH(INDIRECT(T1857),'PC&amp;PD'!$A$1:$AS$1,0)),"")</f>
        <v/>
      </c>
      <c r="AA1857" t="str">
        <f t="shared" si="579"/>
        <v/>
      </c>
      <c r="AB1857" t="str">
        <f t="shared" si="580"/>
        <v/>
      </c>
      <c r="AC1857" t="e">
        <f t="shared" ca="1" si="581"/>
        <v>#VALUE!</v>
      </c>
      <c r="AD1857" t="str" cm="1">
        <f t="array" aca="1" ref="AD1857" ca="1">IFERROR(IF((LEFT(INDIRECT("$F"&amp;$S1857),4))="GOTS",IF($G1857="Organic","GOTS_Organic_raw",(IF($G1857="Responsible","GOTS_Responsible",(IF($G1857="No Attribute (Conventional)","GOTS_conventional",(IF($G1857="Recycled Pre/Post-Consumer","GOTS_pre_post",(IF($G1857="In-Conversion","GOTS_in_conversion",(IF($G1857="Sustainably Sourced","Sustainably_sourced",(IF($G1857="Recycled pre-consumer organic","GOTS_recycled_organic",""))))))))))))),IF($G1857="Organic","Organic",(IF($G1857="Responsible","Responsible",(IF($G1857="No Attribute (Conventional)","No_Attribute_Conventional",(IF($G1857="Recycled Pre/Post-Consumer","Recycled_Pre_Post_Consumer",(IF($G1857="In-Conversion","In_Conversion",(IF($G1857="Recycled Pre-Consumer","Recycled_Pre_Consumer",(IF($G1857="Recycled Post-Consumer","Recycled_Post_Consumer",(IF($G1857="Sustainably Sourced","Sustainably_sourced",(IF($G1857="Recycled pre-consumer organic","GOTS_recycled_organic","")))))))))))))))))),"")</f>
        <v/>
      </c>
      <c r="AE1857" t="e" cm="1">
        <f t="array" aca="1" ref="AE1857" ca="1">IF($I1857="",IF(INDIRECT("$F"&amp;$S1857)="","",IF(LEFT(INDIRECT("$F"&amp;$S1857),3)="GRS","GRS_RCS_RM",IF((LEFT(INDIRECT("$F"&amp;$S1857),3))="RCS","GRS_RCS_RM",IF(INDIRECT("$F"&amp;$S1857)="OCS (No Label)","OCS_Conversion_RM",IF(LEFT(INDIRECT("$F"&amp;$S1857),3)="OCS","OCS_RM",IF(RIGHT(INDIRECT("$F"&amp;$S1857),10)="conversion","GOTS_RM_conversion",IF((LEFT(INDIRECT("$F"&amp;$S1857),4))="GOTS","GOTS_RM","Responsible_RM"))))))),"DELETERM")</f>
        <v>#VALUE!</v>
      </c>
      <c r="AF1857" t="e" cm="1">
        <f t="array" aca="1" ref="AF1857" ca="1">IF($S1857="","",INDIRECT("$Z"&amp;$S1857))</f>
        <v>#VALUE!</v>
      </c>
      <c r="AG1857" t="str">
        <f t="shared" si="582"/>
        <v/>
      </c>
      <c r="AH1857" t="str" cm="1">
        <f t="array" aca="1" ref="AH1857" ca="1">IFERROR(INDIRECT("$ag"&amp;S1857),"")</f>
        <v/>
      </c>
      <c r="AI1857" t="e" cm="1">
        <f t="array" aca="1" ref="AI1857" ca="1">INDIRECT("O"&amp;S1857)</f>
        <v>#VALUE!</v>
      </c>
      <c r="AJ1857" t="str">
        <f t="shared" si="583"/>
        <v/>
      </c>
    </row>
    <row r="1858" spans="1:36" ht="16.5" customHeight="1">
      <c r="A1858" s="130"/>
      <c r="B1858" s="136"/>
      <c r="C1858" s="137"/>
      <c r="D1858" s="146"/>
      <c r="E1858" s="146"/>
      <c r="F1858" s="137"/>
      <c r="G1858" s="147"/>
      <c r="H1858" s="147"/>
      <c r="I1858" s="147"/>
      <c r="J1858" s="147"/>
      <c r="K1858" s="38"/>
      <c r="L1858" s="144"/>
      <c r="M1858" s="144"/>
      <c r="N1858" s="61"/>
      <c r="O1858" s="314"/>
      <c r="Q1858" t="str">
        <f t="shared" si="578"/>
        <v/>
      </c>
      <c r="S1858" t="e">
        <f t="shared" ca="1" si="567"/>
        <v>#VALUE!</v>
      </c>
      <c r="T1858" t="e">
        <f t="shared" ref="T1858:T1921" ca="1" si="584">"$B"&amp;S1858</f>
        <v>#VALUE!</v>
      </c>
      <c r="U1858">
        <f t="shared" si="568"/>
        <v>1788</v>
      </c>
      <c r="V1858">
        <v>149.583333333345</v>
      </c>
      <c r="W1858">
        <f t="shared" si="569"/>
        <v>149</v>
      </c>
      <c r="X1858" t="str" cm="1">
        <f t="array" aca="1" ref="X1858" ca="1">IFERROR(INDEX('PC&amp;PD'!$A$1:$AS$19,ROW('PC&amp;PD'!$A$19),MATCH(INDIRECT(T1858),'PC&amp;PD'!$A$1:$AS$1,0)),"")</f>
        <v/>
      </c>
      <c r="AA1858" t="str">
        <f t="shared" si="579"/>
        <v/>
      </c>
      <c r="AB1858" t="str">
        <f t="shared" si="580"/>
        <v/>
      </c>
      <c r="AC1858" t="e">
        <f t="shared" ca="1" si="581"/>
        <v>#VALUE!</v>
      </c>
      <c r="AD1858" t="str" cm="1">
        <f t="array" aca="1" ref="AD1858" ca="1">IFERROR(IF((LEFT(INDIRECT("$F"&amp;$S1858),4))="GOTS",IF($G1858="Organic","GOTS_Organic_raw",(IF($G1858="Responsible","GOTS_Responsible",(IF($G1858="No Attribute (Conventional)","GOTS_conventional",(IF($G1858="Recycled Pre/Post-Consumer","GOTS_pre_post",(IF($G1858="In-Conversion","GOTS_in_conversion",(IF($G1858="Sustainably Sourced","Sustainably_sourced",(IF($G1858="Recycled pre-consumer organic","GOTS_recycled_organic",""))))))))))))),IF($G1858="Organic","Organic",(IF($G1858="Responsible","Responsible",(IF($G1858="No Attribute (Conventional)","No_Attribute_Conventional",(IF($G1858="Recycled Pre/Post-Consumer","Recycled_Pre_Post_Consumer",(IF($G1858="In-Conversion","In_Conversion",(IF($G1858="Recycled Pre-Consumer","Recycled_Pre_Consumer",(IF($G1858="Recycled Post-Consumer","Recycled_Post_Consumer",(IF($G1858="Sustainably Sourced","Sustainably_sourced",(IF($G1858="Recycled pre-consumer organic","GOTS_recycled_organic","")))))))))))))))))),"")</f>
        <v/>
      </c>
      <c r="AE1858" t="e" cm="1">
        <f t="array" aca="1" ref="AE1858" ca="1">IF($I1858="",IF(INDIRECT("$F"&amp;$S1858)="","",IF(LEFT(INDIRECT("$F"&amp;$S1858),3)="GRS","GRS_RCS_RM",IF((LEFT(INDIRECT("$F"&amp;$S1858),3))="RCS","GRS_RCS_RM",IF(INDIRECT("$F"&amp;$S1858)="OCS (No Label)","OCS_Conversion_RM",IF(LEFT(INDIRECT("$F"&amp;$S1858),3)="OCS","OCS_RM",IF(RIGHT(INDIRECT("$F"&amp;$S1858),10)="conversion","GOTS_RM_conversion",IF((LEFT(INDIRECT("$F"&amp;$S1858),4))="GOTS","GOTS_RM","Responsible_RM"))))))),"DELETERM")</f>
        <v>#VALUE!</v>
      </c>
      <c r="AF1858" t="e" cm="1">
        <f t="array" aca="1" ref="AF1858" ca="1">IF($S1858="","",INDIRECT("$Z"&amp;$S1858))</f>
        <v>#VALUE!</v>
      </c>
      <c r="AG1858" t="str">
        <f t="shared" si="582"/>
        <v/>
      </c>
      <c r="AH1858" t="str" cm="1">
        <f t="array" aca="1" ref="AH1858" ca="1">IFERROR(INDIRECT("$ag"&amp;S1858),"")</f>
        <v/>
      </c>
      <c r="AI1858" t="e" cm="1">
        <f t="array" aca="1" ref="AI1858" ca="1">INDIRECT("O"&amp;S1858)</f>
        <v>#VALUE!</v>
      </c>
      <c r="AJ1858" t="str">
        <f t="shared" si="583"/>
        <v/>
      </c>
    </row>
    <row r="1859" spans="1:36" ht="16.5" customHeight="1">
      <c r="A1859" s="130"/>
      <c r="B1859" s="136"/>
      <c r="C1859" s="137"/>
      <c r="D1859" s="146"/>
      <c r="E1859" s="146"/>
      <c r="F1859" s="137"/>
      <c r="G1859" s="147"/>
      <c r="H1859" s="147"/>
      <c r="I1859" s="147"/>
      <c r="J1859" s="147"/>
      <c r="K1859" s="38"/>
      <c r="L1859" s="144"/>
      <c r="M1859" s="144"/>
      <c r="N1859" s="61"/>
      <c r="O1859" s="314"/>
      <c r="Q1859" t="str">
        <f t="shared" si="578"/>
        <v/>
      </c>
      <c r="S1859" t="e">
        <f t="shared" ca="1" si="567"/>
        <v>#VALUE!</v>
      </c>
      <c r="T1859" t="e">
        <f t="shared" ca="1" si="584"/>
        <v>#VALUE!</v>
      </c>
      <c r="U1859">
        <f t="shared" si="568"/>
        <v>1788</v>
      </c>
      <c r="V1859">
        <v>149.666666666678</v>
      </c>
      <c r="W1859">
        <f t="shared" si="569"/>
        <v>149</v>
      </c>
      <c r="X1859" t="str" cm="1">
        <f t="array" aca="1" ref="X1859" ca="1">IFERROR(INDEX('PC&amp;PD'!$A$1:$AS$19,ROW('PC&amp;PD'!$A$19),MATCH(INDIRECT(T1859),'PC&amp;PD'!$A$1:$AS$1,0)),"")</f>
        <v/>
      </c>
      <c r="AA1859" t="str">
        <f t="shared" si="579"/>
        <v/>
      </c>
      <c r="AB1859" t="str">
        <f t="shared" si="580"/>
        <v/>
      </c>
      <c r="AC1859" t="e">
        <f t="shared" ca="1" si="581"/>
        <v>#VALUE!</v>
      </c>
      <c r="AD1859" t="str" cm="1">
        <f t="array" aca="1" ref="AD1859" ca="1">IFERROR(IF((LEFT(INDIRECT("$F"&amp;$S1859),4))="GOTS",IF($G1859="Organic","GOTS_Organic_raw",(IF($G1859="Responsible","GOTS_Responsible",(IF($G1859="No Attribute (Conventional)","GOTS_conventional",(IF($G1859="Recycled Pre/Post-Consumer","GOTS_pre_post",(IF($G1859="In-Conversion","GOTS_in_conversion",(IF($G1859="Sustainably Sourced","Sustainably_sourced",(IF($G1859="Recycled pre-consumer organic","GOTS_recycled_organic",""))))))))))))),IF($G1859="Organic","Organic",(IF($G1859="Responsible","Responsible",(IF($G1859="No Attribute (Conventional)","No_Attribute_Conventional",(IF($G1859="Recycled Pre/Post-Consumer","Recycled_Pre_Post_Consumer",(IF($G1859="In-Conversion","In_Conversion",(IF($G1859="Recycled Pre-Consumer","Recycled_Pre_Consumer",(IF($G1859="Recycled Post-Consumer","Recycled_Post_Consumer",(IF($G1859="Sustainably Sourced","Sustainably_sourced",(IF($G1859="Recycled pre-consumer organic","GOTS_recycled_organic","")))))))))))))))))),"")</f>
        <v/>
      </c>
      <c r="AE1859" t="e" cm="1">
        <f t="array" aca="1" ref="AE1859" ca="1">IF($I1859="",IF(INDIRECT("$F"&amp;$S1859)="","",IF(LEFT(INDIRECT("$F"&amp;$S1859),3)="GRS","GRS_RCS_RM",IF((LEFT(INDIRECT("$F"&amp;$S1859),3))="RCS","GRS_RCS_RM",IF(INDIRECT("$F"&amp;$S1859)="OCS (No Label)","OCS_Conversion_RM",IF(LEFT(INDIRECT("$F"&amp;$S1859),3)="OCS","OCS_RM",IF(RIGHT(INDIRECT("$F"&amp;$S1859),10)="conversion","GOTS_RM_conversion",IF((LEFT(INDIRECT("$F"&amp;$S1859),4))="GOTS","GOTS_RM","Responsible_RM"))))))),"DELETERM")</f>
        <v>#VALUE!</v>
      </c>
      <c r="AF1859" t="e" cm="1">
        <f t="array" aca="1" ref="AF1859" ca="1">IF($S1859="","",INDIRECT("$Z"&amp;$S1859))</f>
        <v>#VALUE!</v>
      </c>
      <c r="AG1859" t="str">
        <f t="shared" si="582"/>
        <v/>
      </c>
      <c r="AH1859" t="str" cm="1">
        <f t="array" aca="1" ref="AH1859" ca="1">IFERROR(INDIRECT("$ag"&amp;S1859),"")</f>
        <v/>
      </c>
      <c r="AI1859" t="e" cm="1">
        <f t="array" aca="1" ref="AI1859" ca="1">INDIRECT("O"&amp;S1859)</f>
        <v>#VALUE!</v>
      </c>
      <c r="AJ1859" t="str">
        <f t="shared" si="583"/>
        <v/>
      </c>
    </row>
    <row r="1860" spans="1:36" ht="16.5" customHeight="1">
      <c r="A1860" s="130"/>
      <c r="B1860" s="136"/>
      <c r="C1860" s="137"/>
      <c r="D1860" s="146"/>
      <c r="E1860" s="146"/>
      <c r="F1860" s="137"/>
      <c r="G1860" s="147"/>
      <c r="H1860" s="147"/>
      <c r="I1860" s="147"/>
      <c r="J1860" s="147"/>
      <c r="K1860" s="38"/>
      <c r="L1860" s="144"/>
      <c r="M1860" s="144"/>
      <c r="N1860" s="61"/>
      <c r="O1860" s="314"/>
      <c r="Q1860" t="str">
        <f t="shared" si="578"/>
        <v/>
      </c>
      <c r="S1860" t="e">
        <f t="shared" ca="1" si="567"/>
        <v>#VALUE!</v>
      </c>
      <c r="T1860" t="e">
        <f t="shared" ca="1" si="584"/>
        <v>#VALUE!</v>
      </c>
      <c r="U1860">
        <f t="shared" si="568"/>
        <v>1788</v>
      </c>
      <c r="V1860">
        <v>149.75000000001199</v>
      </c>
      <c r="W1860">
        <f t="shared" si="569"/>
        <v>149</v>
      </c>
      <c r="X1860" t="str" cm="1">
        <f t="array" aca="1" ref="X1860" ca="1">IFERROR(INDEX('PC&amp;PD'!$A$1:$AS$19,ROW('PC&amp;PD'!$A$19),MATCH(INDIRECT(T1860),'PC&amp;PD'!$A$1:$AS$1,0)),"")</f>
        <v/>
      </c>
      <c r="AA1860" t="str">
        <f t="shared" si="579"/>
        <v/>
      </c>
      <c r="AB1860" t="str">
        <f t="shared" si="580"/>
        <v/>
      </c>
      <c r="AC1860" t="e">
        <f t="shared" ca="1" si="581"/>
        <v>#VALUE!</v>
      </c>
      <c r="AD1860" t="str" cm="1">
        <f t="array" aca="1" ref="AD1860" ca="1">IFERROR(IF((LEFT(INDIRECT("$F"&amp;$S1860),4))="GOTS",IF($G1860="Organic","GOTS_Organic_raw",(IF($G1860="Responsible","GOTS_Responsible",(IF($G1860="No Attribute (Conventional)","GOTS_conventional",(IF($G1860="Recycled Pre/Post-Consumer","GOTS_pre_post",(IF($G1860="In-Conversion","GOTS_in_conversion",(IF($G1860="Sustainably Sourced","Sustainably_sourced",(IF($G1860="Recycled pre-consumer organic","GOTS_recycled_organic",""))))))))))))),IF($G1860="Organic","Organic",(IF($G1860="Responsible","Responsible",(IF($G1860="No Attribute (Conventional)","No_Attribute_Conventional",(IF($G1860="Recycled Pre/Post-Consumer","Recycled_Pre_Post_Consumer",(IF($G1860="In-Conversion","In_Conversion",(IF($G1860="Recycled Pre-Consumer","Recycled_Pre_Consumer",(IF($G1860="Recycled Post-Consumer","Recycled_Post_Consumer",(IF($G1860="Sustainably Sourced","Sustainably_sourced",(IF($G1860="Recycled pre-consumer organic","GOTS_recycled_organic","")))))))))))))))))),"")</f>
        <v/>
      </c>
      <c r="AE1860" t="e" cm="1">
        <f t="array" aca="1" ref="AE1860" ca="1">IF($I1860="",IF(INDIRECT("$F"&amp;$S1860)="","",IF(LEFT(INDIRECT("$F"&amp;$S1860),3)="GRS","GRS_RCS_RM",IF((LEFT(INDIRECT("$F"&amp;$S1860),3))="RCS","GRS_RCS_RM",IF(INDIRECT("$F"&amp;$S1860)="OCS (No Label)","OCS_Conversion_RM",IF(LEFT(INDIRECT("$F"&amp;$S1860),3)="OCS","OCS_RM",IF(RIGHT(INDIRECT("$F"&amp;$S1860),10)="conversion","GOTS_RM_conversion",IF((LEFT(INDIRECT("$F"&amp;$S1860),4))="GOTS","GOTS_RM","Responsible_RM"))))))),"DELETERM")</f>
        <v>#VALUE!</v>
      </c>
      <c r="AF1860" t="e" cm="1">
        <f t="array" aca="1" ref="AF1860" ca="1">IF($S1860="","",INDIRECT("$Z"&amp;$S1860))</f>
        <v>#VALUE!</v>
      </c>
      <c r="AG1860" t="str">
        <f t="shared" si="582"/>
        <v/>
      </c>
      <c r="AH1860" t="str" cm="1">
        <f t="array" aca="1" ref="AH1860" ca="1">IFERROR(INDIRECT("$ag"&amp;S1860),"")</f>
        <v/>
      </c>
      <c r="AI1860" t="e" cm="1">
        <f t="array" aca="1" ref="AI1860" ca="1">INDIRECT("O"&amp;S1860)</f>
        <v>#VALUE!</v>
      </c>
      <c r="AJ1860" t="str">
        <f t="shared" si="583"/>
        <v/>
      </c>
    </row>
    <row r="1861" spans="1:36" ht="16.5" customHeight="1">
      <c r="A1861" s="130"/>
      <c r="B1861" s="136"/>
      <c r="C1861" s="137"/>
      <c r="D1861" s="146"/>
      <c r="E1861" s="146"/>
      <c r="F1861" s="137"/>
      <c r="G1861" s="147"/>
      <c r="H1861" s="147"/>
      <c r="I1861" s="147"/>
      <c r="J1861" s="147"/>
      <c r="K1861" s="38"/>
      <c r="L1861" s="144"/>
      <c r="M1861" s="144"/>
      <c r="N1861" s="61"/>
      <c r="O1861" s="314"/>
      <c r="Q1861" t="str">
        <f t="shared" si="578"/>
        <v/>
      </c>
      <c r="S1861" t="e">
        <f t="shared" ca="1" si="567"/>
        <v>#VALUE!</v>
      </c>
      <c r="T1861" t="e">
        <f t="shared" ca="1" si="584"/>
        <v>#VALUE!</v>
      </c>
      <c r="U1861">
        <f t="shared" si="568"/>
        <v>1788</v>
      </c>
      <c r="V1861">
        <v>149.833333333345</v>
      </c>
      <c r="W1861">
        <f t="shared" si="569"/>
        <v>149</v>
      </c>
      <c r="X1861" t="str" cm="1">
        <f t="array" aca="1" ref="X1861" ca="1">IFERROR(INDEX('PC&amp;PD'!$A$1:$AS$19,ROW('PC&amp;PD'!$A$19),MATCH(INDIRECT(T1861),'PC&amp;PD'!$A$1:$AS$1,0)),"")</f>
        <v/>
      </c>
      <c r="AA1861" t="str">
        <f t="shared" si="579"/>
        <v/>
      </c>
      <c r="AB1861" t="str">
        <f t="shared" si="580"/>
        <v/>
      </c>
      <c r="AC1861" t="e">
        <f t="shared" ca="1" si="581"/>
        <v>#VALUE!</v>
      </c>
      <c r="AD1861" t="str" cm="1">
        <f t="array" aca="1" ref="AD1861" ca="1">IFERROR(IF((LEFT(INDIRECT("$F"&amp;$S1861),4))="GOTS",IF($G1861="Organic","GOTS_Organic_raw",(IF($G1861="Responsible","GOTS_Responsible",(IF($G1861="No Attribute (Conventional)","GOTS_conventional",(IF($G1861="Recycled Pre/Post-Consumer","GOTS_pre_post",(IF($G1861="In-Conversion","GOTS_in_conversion",(IF($G1861="Sustainably Sourced","Sustainably_sourced",(IF($G1861="Recycled pre-consumer organic","GOTS_recycled_organic",""))))))))))))),IF($G1861="Organic","Organic",(IF($G1861="Responsible","Responsible",(IF($G1861="No Attribute (Conventional)","No_Attribute_Conventional",(IF($G1861="Recycled Pre/Post-Consumer","Recycled_Pre_Post_Consumer",(IF($G1861="In-Conversion","In_Conversion",(IF($G1861="Recycled Pre-Consumer","Recycled_Pre_Consumer",(IF($G1861="Recycled Post-Consumer","Recycled_Post_Consumer",(IF($G1861="Sustainably Sourced","Sustainably_sourced",(IF($G1861="Recycled pre-consumer organic","GOTS_recycled_organic","")))))))))))))))))),"")</f>
        <v/>
      </c>
      <c r="AE1861" t="e" cm="1">
        <f t="array" aca="1" ref="AE1861" ca="1">IF($I1861="",IF(INDIRECT("$F"&amp;$S1861)="","",IF(LEFT(INDIRECT("$F"&amp;$S1861),3)="GRS","GRS_RCS_RM",IF((LEFT(INDIRECT("$F"&amp;$S1861),3))="RCS","GRS_RCS_RM",IF(INDIRECT("$F"&amp;$S1861)="OCS (No Label)","OCS_Conversion_RM",IF(LEFT(INDIRECT("$F"&amp;$S1861),3)="OCS","OCS_RM",IF(RIGHT(INDIRECT("$F"&amp;$S1861),10)="conversion","GOTS_RM_conversion",IF((LEFT(INDIRECT("$F"&amp;$S1861),4))="GOTS","GOTS_RM","Responsible_RM"))))))),"DELETERM")</f>
        <v>#VALUE!</v>
      </c>
      <c r="AF1861" t="e" cm="1">
        <f t="array" aca="1" ref="AF1861" ca="1">IF($S1861="","",INDIRECT("$Z"&amp;$S1861))</f>
        <v>#VALUE!</v>
      </c>
      <c r="AG1861" t="str">
        <f t="shared" si="582"/>
        <v/>
      </c>
      <c r="AH1861" t="str" cm="1">
        <f t="array" aca="1" ref="AH1861" ca="1">IFERROR(INDIRECT("$ag"&amp;S1861),"")</f>
        <v/>
      </c>
      <c r="AI1861" t="e" cm="1">
        <f t="array" aca="1" ref="AI1861" ca="1">INDIRECT("O"&amp;S1861)</f>
        <v>#VALUE!</v>
      </c>
      <c r="AJ1861" t="str">
        <f t="shared" si="583"/>
        <v/>
      </c>
    </row>
    <row r="1862" spans="1:36" ht="16.5" customHeight="1" thickBot="1">
      <c r="A1862" s="131"/>
      <c r="B1862" s="138"/>
      <c r="C1862" s="139"/>
      <c r="D1862" s="148"/>
      <c r="E1862" s="148"/>
      <c r="F1862" s="139"/>
      <c r="G1862" s="149"/>
      <c r="H1862" s="149"/>
      <c r="I1862" s="149"/>
      <c r="J1862" s="149"/>
      <c r="K1862" s="39"/>
      <c r="L1862" s="145"/>
      <c r="M1862" s="145"/>
      <c r="N1862" s="62"/>
      <c r="O1862" s="315"/>
      <c r="Q1862" t="str">
        <f t="shared" si="578"/>
        <v/>
      </c>
      <c r="S1862" t="e">
        <f t="shared" ca="1" si="567"/>
        <v>#VALUE!</v>
      </c>
      <c r="T1862" t="e">
        <f t="shared" ca="1" si="584"/>
        <v>#VALUE!</v>
      </c>
      <c r="U1862">
        <f t="shared" si="568"/>
        <v>1788</v>
      </c>
      <c r="V1862">
        <v>149.916666666678</v>
      </c>
      <c r="W1862">
        <f t="shared" si="569"/>
        <v>149</v>
      </c>
      <c r="X1862" t="str" cm="1">
        <f t="array" aca="1" ref="X1862" ca="1">IFERROR(INDEX('PC&amp;PD'!$A$1:$AS$19,ROW('PC&amp;PD'!$A$19),MATCH(INDIRECT(T1862),'PC&amp;PD'!$A$1:$AS$1,0)),"")</f>
        <v/>
      </c>
      <c r="AA1862" t="str">
        <f t="shared" si="579"/>
        <v/>
      </c>
      <c r="AB1862" t="str">
        <f t="shared" si="580"/>
        <v/>
      </c>
      <c r="AC1862" t="e">
        <f t="shared" ca="1" si="581"/>
        <v>#VALUE!</v>
      </c>
      <c r="AD1862" t="str" cm="1">
        <f t="array" aca="1" ref="AD1862" ca="1">IFERROR(IF((LEFT(INDIRECT("$F"&amp;$S1862),4))="GOTS",IF($G1862="Organic","GOTS_Organic_raw",(IF($G1862="Responsible","GOTS_Responsible",(IF($G1862="No Attribute (Conventional)","GOTS_conventional",(IF($G1862="Recycled Pre/Post-Consumer","GOTS_pre_post",(IF($G1862="In-Conversion","GOTS_in_conversion",(IF($G1862="Sustainably Sourced","Sustainably_sourced",(IF($G1862="Recycled pre-consumer organic","GOTS_recycled_organic",""))))))))))))),IF($G1862="Organic","Organic",(IF($G1862="Responsible","Responsible",(IF($G1862="No Attribute (Conventional)","No_Attribute_Conventional",(IF($G1862="Recycled Pre/Post-Consumer","Recycled_Pre_Post_Consumer",(IF($G1862="In-Conversion","In_Conversion",(IF($G1862="Recycled Pre-Consumer","Recycled_Pre_Consumer",(IF($G1862="Recycled Post-Consumer","Recycled_Post_Consumer",(IF($G1862="Sustainably Sourced","Sustainably_sourced",(IF($G1862="Recycled pre-consumer organic","GOTS_recycled_organic","")))))))))))))))))),"")</f>
        <v/>
      </c>
      <c r="AE1862" t="e" cm="1">
        <f t="array" aca="1" ref="AE1862" ca="1">IF($I1862="",IF(INDIRECT("$F"&amp;$S1862)="","",IF(LEFT(INDIRECT("$F"&amp;$S1862),3)="GRS","GRS_RCS_RM",IF((LEFT(INDIRECT("$F"&amp;$S1862),3))="RCS","GRS_RCS_RM",IF(INDIRECT("$F"&amp;$S1862)="OCS (No Label)","OCS_Conversion_RM",IF(LEFT(INDIRECT("$F"&amp;$S1862),3)="OCS","OCS_RM",IF(RIGHT(INDIRECT("$F"&amp;$S1862),10)="conversion","GOTS_RM_conversion",IF((LEFT(INDIRECT("$F"&amp;$S1862),4))="GOTS","GOTS_RM","Responsible_RM"))))))),"DELETERM")</f>
        <v>#VALUE!</v>
      </c>
      <c r="AF1862" t="e" cm="1">
        <f t="array" aca="1" ref="AF1862" ca="1">IF($S1862="","",INDIRECT("$Z"&amp;$S1862))</f>
        <v>#VALUE!</v>
      </c>
      <c r="AG1862" t="str">
        <f t="shared" si="582"/>
        <v/>
      </c>
      <c r="AH1862" t="str" cm="1">
        <f t="array" aca="1" ref="AH1862" ca="1">IFERROR(INDIRECT("$ag"&amp;S1862),"")</f>
        <v/>
      </c>
      <c r="AI1862" t="e" cm="1">
        <f t="array" aca="1" ref="AI1862" ca="1">INDIRECT("O"&amp;S1862)</f>
        <v>#VALUE!</v>
      </c>
      <c r="AJ1862" t="str">
        <f t="shared" si="583"/>
        <v/>
      </c>
    </row>
    <row r="1863" spans="1:36" ht="16.5" customHeight="1">
      <c r="A1863" s="128" t="str">
        <f>IF(B1863="","",COUNTA($B$63:$B1863))</f>
        <v/>
      </c>
      <c r="B1863" s="132"/>
      <c r="C1863" s="133"/>
      <c r="D1863" s="140"/>
      <c r="E1863" s="140"/>
      <c r="F1863" s="133"/>
      <c r="G1863" s="141"/>
      <c r="H1863" s="141"/>
      <c r="I1863" s="141"/>
      <c r="J1863" s="141"/>
      <c r="K1863" s="37"/>
      <c r="L1863" s="142" t="str">
        <f>IF(R1863="","",LEFT(R1863,LEN(R1863)-2))</f>
        <v/>
      </c>
      <c r="M1863" s="142"/>
      <c r="N1863" s="60"/>
      <c r="O1863" s="313"/>
      <c r="Q1863" t="str">
        <f t="shared" si="578"/>
        <v/>
      </c>
      <c r="R1863" t="str">
        <f t="shared" ref="R1863" si="585">CONCATENATE($Q1863,Q1864,Q1865,Q1866,Q1867,Q1868,$Q1869,$Q1870,$Q1871,$Q1872,$Q1873,$Q1874)</f>
        <v/>
      </c>
      <c r="S1863" t="e">
        <f t="shared" ca="1" si="567"/>
        <v>#VALUE!</v>
      </c>
      <c r="T1863" t="e">
        <f t="shared" ca="1" si="584"/>
        <v>#VALUE!</v>
      </c>
      <c r="U1863">
        <f t="shared" si="568"/>
        <v>1800</v>
      </c>
      <c r="V1863">
        <v>150.00000000001199</v>
      </c>
      <c r="W1863">
        <f t="shared" si="569"/>
        <v>150</v>
      </c>
      <c r="X1863" t="str" cm="1">
        <f t="array" aca="1" ref="X1863" ca="1">IFERROR(INDEX('PC&amp;PD'!$A$1:$AS$19,ROW('PC&amp;PD'!$A$19),MATCH(INDIRECT(T1863),'PC&amp;PD'!$A$1:$AS$1,0)),"")</f>
        <v/>
      </c>
      <c r="Z1863" t="str">
        <f t="shared" ref="Z1863" si="586">IFERROR(IF($F1863="OCS 100","OCS (OCS 100)",IF($F1863="OCS Blended","OCS (OCS Blended)",IF($F1863="OCS (No Label)","OCS (No Label)",IF($F1863="RCS 100","RCS (RCS 100)",IF($F1863="RCS Blended","RCS (RCS Blended)",IF($F1863="GRS","GRS (GRS)",IF($F1863="GRS (No Label)", "GRS (No Label)",IF($F1863="RDS","RDS (RDS)",IF($F1863="RWS","RWS (RWS)",IF($F1863="RAS","RAS (RAS)",IF($F1863="RMS","RMS (RMS)",IF($F1863="GOTS Organic","GOTS (Organic)",IF($F1863="GOTS Made with organic","GOTS (Made with Organic)",IF($F1863="GOTS Organic - in conversion","GOTS (Organic - In Conversion)",IF($F1863="GOTS Made with organic - in conversion","GOTS (Made with Organic - In Conversion)",""))))))))))))))),"")</f>
        <v/>
      </c>
      <c r="AA1863" t="str">
        <f t="shared" si="579"/>
        <v/>
      </c>
      <c r="AB1863" t="str">
        <f t="shared" si="580"/>
        <v/>
      </c>
      <c r="AC1863" t="e">
        <f t="shared" ca="1" si="581"/>
        <v>#VALUE!</v>
      </c>
      <c r="AD1863" t="str" cm="1">
        <f t="array" aca="1" ref="AD1863" ca="1">IFERROR(IF((LEFT(INDIRECT("$F"&amp;$S1863),4))="GOTS",IF($G1863="Organic","GOTS_Organic_raw",(IF($G1863="Responsible","GOTS_Responsible",(IF($G1863="No Attribute (Conventional)","GOTS_conventional",(IF($G1863="Recycled Pre/Post-Consumer","GOTS_pre_post",(IF($G1863="In-Conversion","GOTS_in_conversion",(IF($G1863="Sustainably Sourced","Sustainably_sourced",(IF($G1863="Recycled pre-consumer organic","GOTS_recycled_organic",""))))))))))))),IF($G1863="Organic","Organic",(IF($G1863="Responsible","Responsible",(IF($G1863="No Attribute (Conventional)","No_Attribute_Conventional",(IF($G1863="Recycled Pre/Post-Consumer","Recycled_Pre_Post_Consumer",(IF($G1863="In-Conversion","In_Conversion",(IF($G1863="Recycled Pre-Consumer","Recycled_Pre_Consumer",(IF($G1863="Recycled Post-Consumer","Recycled_Post_Consumer",(IF($G1863="Sustainably Sourced","Sustainably_sourced",(IF($G1863="Recycled pre-consumer organic","GOTS_recycled_organic","")))))))))))))))))),"")</f>
        <v/>
      </c>
      <c r="AE1863" t="e" cm="1">
        <f t="array" aca="1" ref="AE1863" ca="1">IF($I1863="",IF(INDIRECT("$F"&amp;$S1863)="","",IF(LEFT(INDIRECT("$F"&amp;$S1863),3)="GRS","GRS_RCS_RM",IF((LEFT(INDIRECT("$F"&amp;$S1863),3))="RCS","GRS_RCS_RM",IF(INDIRECT("$F"&amp;$S1863)="OCS (No Label)","OCS_Conversion_RM",IF(LEFT(INDIRECT("$F"&amp;$S1863),3)="OCS","OCS_RM",IF(RIGHT(INDIRECT("$F"&amp;$S1863),10)="conversion","GOTS_RM_conversion",IF((LEFT(INDIRECT("$F"&amp;$S1863),4))="GOTS","GOTS_RM","Responsible_RM"))))))),"DELETERM")</f>
        <v>#VALUE!</v>
      </c>
      <c r="AF1863" t="e" cm="1">
        <f t="array" aca="1" ref="AF1863" ca="1">IF($S1863="","",INDIRECT("$Z"&amp;$S1863))</f>
        <v>#VALUE!</v>
      </c>
      <c r="AG1863" t="str">
        <f t="shared" si="582"/>
        <v/>
      </c>
      <c r="AH1863" t="str" cm="1">
        <f t="array" aca="1" ref="AH1863" ca="1">IFERROR(INDIRECT("$ag"&amp;S1863),"")</f>
        <v/>
      </c>
      <c r="AI1863" t="e" cm="1">
        <f t="array" aca="1" ref="AI1863" ca="1">INDIRECT("O"&amp;S1863)</f>
        <v>#VALUE!</v>
      </c>
      <c r="AJ1863" t="str">
        <f t="shared" si="583"/>
        <v/>
      </c>
    </row>
    <row r="1864" spans="1:36" ht="16.5" customHeight="1">
      <c r="A1864" s="129"/>
      <c r="B1864" s="134"/>
      <c r="C1864" s="135"/>
      <c r="D1864" s="146"/>
      <c r="E1864" s="146"/>
      <c r="F1864" s="135"/>
      <c r="G1864" s="147"/>
      <c r="H1864" s="147"/>
      <c r="I1864" s="147"/>
      <c r="J1864" s="147"/>
      <c r="K1864" s="38"/>
      <c r="L1864" s="143"/>
      <c r="M1864" s="143"/>
      <c r="N1864" s="61"/>
      <c r="O1864" s="314"/>
      <c r="Q1864" t="str">
        <f t="shared" si="578"/>
        <v/>
      </c>
      <c r="S1864" t="e">
        <f t="shared" ca="1" si="567"/>
        <v>#VALUE!</v>
      </c>
      <c r="T1864" t="e">
        <f t="shared" ca="1" si="584"/>
        <v>#VALUE!</v>
      </c>
      <c r="U1864">
        <f t="shared" si="568"/>
        <v>1800</v>
      </c>
      <c r="V1864">
        <v>150.083333333345</v>
      </c>
      <c r="W1864">
        <f t="shared" si="569"/>
        <v>150</v>
      </c>
      <c r="X1864" t="str" cm="1">
        <f t="array" aca="1" ref="X1864" ca="1">IFERROR(INDEX('PC&amp;PD'!$A$1:$AS$19,ROW('PC&amp;PD'!$A$19),MATCH(INDIRECT(T1864),'PC&amp;PD'!$A$1:$AS$1,0)),"")</f>
        <v/>
      </c>
      <c r="AA1864" t="str">
        <f t="shared" si="579"/>
        <v/>
      </c>
      <c r="AB1864" t="str">
        <f t="shared" si="580"/>
        <v/>
      </c>
      <c r="AC1864" t="e">
        <f t="shared" ca="1" si="581"/>
        <v>#VALUE!</v>
      </c>
      <c r="AD1864" t="str" cm="1">
        <f t="array" aca="1" ref="AD1864" ca="1">IFERROR(IF((LEFT(INDIRECT("$F"&amp;$S1864),4))="GOTS",IF($G1864="Organic","GOTS_Organic_raw",(IF($G1864="Responsible","GOTS_Responsible",(IF($G1864="No Attribute (Conventional)","GOTS_conventional",(IF($G1864="Recycled Pre/Post-Consumer","GOTS_pre_post",(IF($G1864="In-Conversion","GOTS_in_conversion",(IF($G1864="Sustainably Sourced","Sustainably_sourced",(IF($G1864="Recycled pre-consumer organic","GOTS_recycled_organic",""))))))))))))),IF($G1864="Organic","Organic",(IF($G1864="Responsible","Responsible",(IF($G1864="No Attribute (Conventional)","No_Attribute_Conventional",(IF($G1864="Recycled Pre/Post-Consumer","Recycled_Pre_Post_Consumer",(IF($G1864="In-Conversion","In_Conversion",(IF($G1864="Recycled Pre-Consumer","Recycled_Pre_Consumer",(IF($G1864="Recycled Post-Consumer","Recycled_Post_Consumer",(IF($G1864="Sustainably Sourced","Sustainably_sourced",(IF($G1864="Recycled pre-consumer organic","GOTS_recycled_organic","")))))))))))))))))),"")</f>
        <v/>
      </c>
      <c r="AE1864" t="e" cm="1">
        <f t="array" aca="1" ref="AE1864" ca="1">IF($I1864="",IF(INDIRECT("$F"&amp;$S1864)="","",IF(LEFT(INDIRECT("$F"&amp;$S1864),3)="GRS","GRS_RCS_RM",IF((LEFT(INDIRECT("$F"&amp;$S1864),3))="RCS","GRS_RCS_RM",IF(INDIRECT("$F"&amp;$S1864)="OCS (No Label)","OCS_Conversion_RM",IF(LEFT(INDIRECT("$F"&amp;$S1864),3)="OCS","OCS_RM",IF(RIGHT(INDIRECT("$F"&amp;$S1864),10)="conversion","GOTS_RM_conversion",IF((LEFT(INDIRECT("$F"&amp;$S1864),4))="GOTS","GOTS_RM","Responsible_RM"))))))),"DELETERM")</f>
        <v>#VALUE!</v>
      </c>
      <c r="AF1864" t="e" cm="1">
        <f t="array" aca="1" ref="AF1864" ca="1">IF($S1864="","",INDIRECT("$Z"&amp;$S1864))</f>
        <v>#VALUE!</v>
      </c>
      <c r="AG1864" t="str">
        <f t="shared" si="582"/>
        <v/>
      </c>
      <c r="AH1864" t="str" cm="1">
        <f t="array" aca="1" ref="AH1864" ca="1">IFERROR(INDIRECT("$ag"&amp;S1864),"")</f>
        <v/>
      </c>
      <c r="AI1864" t="e" cm="1">
        <f t="array" aca="1" ref="AI1864" ca="1">INDIRECT("O"&amp;S1864)</f>
        <v>#VALUE!</v>
      </c>
      <c r="AJ1864" t="str">
        <f t="shared" si="583"/>
        <v/>
      </c>
    </row>
    <row r="1865" spans="1:36" ht="16.5" customHeight="1">
      <c r="A1865" s="129"/>
      <c r="B1865" s="134"/>
      <c r="C1865" s="135"/>
      <c r="D1865" s="146"/>
      <c r="E1865" s="146"/>
      <c r="F1865" s="135"/>
      <c r="G1865" s="147"/>
      <c r="H1865" s="147"/>
      <c r="I1865" s="147"/>
      <c r="J1865" s="147"/>
      <c r="K1865" s="38"/>
      <c r="L1865" s="143"/>
      <c r="M1865" s="143"/>
      <c r="N1865" s="61"/>
      <c r="O1865" s="314"/>
      <c r="Q1865" t="str">
        <f t="shared" si="578"/>
        <v/>
      </c>
      <c r="S1865" t="e">
        <f t="shared" ca="1" si="567"/>
        <v>#VALUE!</v>
      </c>
      <c r="T1865" t="e">
        <f t="shared" ca="1" si="584"/>
        <v>#VALUE!</v>
      </c>
      <c r="U1865">
        <f t="shared" si="568"/>
        <v>1800</v>
      </c>
      <c r="V1865">
        <v>150.166666666678</v>
      </c>
      <c r="W1865">
        <f t="shared" si="569"/>
        <v>150</v>
      </c>
      <c r="X1865" t="str" cm="1">
        <f t="array" aca="1" ref="X1865" ca="1">IFERROR(INDEX('PC&amp;PD'!$A$1:$AS$19,ROW('PC&amp;PD'!$A$19),MATCH(INDIRECT(T1865),'PC&amp;PD'!$A$1:$AS$1,0)),"")</f>
        <v/>
      </c>
      <c r="AA1865" t="str">
        <f t="shared" si="579"/>
        <v/>
      </c>
      <c r="AB1865" t="str">
        <f t="shared" si="580"/>
        <v/>
      </c>
      <c r="AC1865" t="e">
        <f t="shared" ca="1" si="581"/>
        <v>#VALUE!</v>
      </c>
      <c r="AD1865" t="str" cm="1">
        <f t="array" aca="1" ref="AD1865" ca="1">IFERROR(IF((LEFT(INDIRECT("$F"&amp;$S1865),4))="GOTS",IF($G1865="Organic","GOTS_Organic_raw",(IF($G1865="Responsible","GOTS_Responsible",(IF($G1865="No Attribute (Conventional)","GOTS_conventional",(IF($G1865="Recycled Pre/Post-Consumer","GOTS_pre_post",(IF($G1865="In-Conversion","GOTS_in_conversion",(IF($G1865="Sustainably Sourced","Sustainably_sourced",(IF($G1865="Recycled pre-consumer organic","GOTS_recycled_organic",""))))))))))))),IF($G1865="Organic","Organic",(IF($G1865="Responsible","Responsible",(IF($G1865="No Attribute (Conventional)","No_Attribute_Conventional",(IF($G1865="Recycled Pre/Post-Consumer","Recycled_Pre_Post_Consumer",(IF($G1865="In-Conversion","In_Conversion",(IF($G1865="Recycled Pre-Consumer","Recycled_Pre_Consumer",(IF($G1865="Recycled Post-Consumer","Recycled_Post_Consumer",(IF($G1865="Sustainably Sourced","Sustainably_sourced",(IF($G1865="Recycled pre-consumer organic","GOTS_recycled_organic","")))))))))))))))))),"")</f>
        <v/>
      </c>
      <c r="AE1865" t="e" cm="1">
        <f t="array" aca="1" ref="AE1865" ca="1">IF($I1865="",IF(INDIRECT("$F"&amp;$S1865)="","",IF(LEFT(INDIRECT("$F"&amp;$S1865),3)="GRS","GRS_RCS_RM",IF((LEFT(INDIRECT("$F"&amp;$S1865),3))="RCS","GRS_RCS_RM",IF(INDIRECT("$F"&amp;$S1865)="OCS (No Label)","OCS_Conversion_RM",IF(LEFT(INDIRECT("$F"&amp;$S1865),3)="OCS","OCS_RM",IF(RIGHT(INDIRECT("$F"&amp;$S1865),10)="conversion","GOTS_RM_conversion",IF((LEFT(INDIRECT("$F"&amp;$S1865),4))="GOTS","GOTS_RM","Responsible_RM"))))))),"DELETERM")</f>
        <v>#VALUE!</v>
      </c>
      <c r="AF1865" t="e" cm="1">
        <f t="array" aca="1" ref="AF1865" ca="1">IF($S1865="","",INDIRECT("$Z"&amp;$S1865))</f>
        <v>#VALUE!</v>
      </c>
      <c r="AG1865" t="str">
        <f t="shared" si="582"/>
        <v/>
      </c>
      <c r="AH1865" t="str" cm="1">
        <f t="array" aca="1" ref="AH1865" ca="1">IFERROR(INDIRECT("$ag"&amp;S1865),"")</f>
        <v/>
      </c>
      <c r="AI1865" t="e" cm="1">
        <f t="array" aca="1" ref="AI1865" ca="1">INDIRECT("O"&amp;S1865)</f>
        <v>#VALUE!</v>
      </c>
      <c r="AJ1865" t="str">
        <f t="shared" si="583"/>
        <v/>
      </c>
    </row>
    <row r="1866" spans="1:36" ht="16.5" customHeight="1">
      <c r="A1866" s="129"/>
      <c r="B1866" s="134"/>
      <c r="C1866" s="135"/>
      <c r="D1866" s="146"/>
      <c r="E1866" s="146"/>
      <c r="F1866" s="135"/>
      <c r="G1866" s="147"/>
      <c r="H1866" s="147"/>
      <c r="I1866" s="147"/>
      <c r="J1866" s="147"/>
      <c r="K1866" s="38"/>
      <c r="L1866" s="143"/>
      <c r="M1866" s="143"/>
      <c r="N1866" s="61"/>
      <c r="O1866" s="314"/>
      <c r="Q1866" t="str">
        <f t="shared" si="578"/>
        <v/>
      </c>
      <c r="S1866" t="e">
        <f t="shared" ca="1" si="567"/>
        <v>#VALUE!</v>
      </c>
      <c r="T1866" t="e">
        <f t="shared" ca="1" si="584"/>
        <v>#VALUE!</v>
      </c>
      <c r="U1866">
        <f t="shared" si="568"/>
        <v>1800</v>
      </c>
      <c r="V1866">
        <v>150.25000000001199</v>
      </c>
      <c r="W1866">
        <f t="shared" si="569"/>
        <v>150</v>
      </c>
      <c r="X1866" t="str" cm="1">
        <f t="array" aca="1" ref="X1866" ca="1">IFERROR(INDEX('PC&amp;PD'!$A$1:$AS$19,ROW('PC&amp;PD'!$A$19),MATCH(INDIRECT(T1866),'PC&amp;PD'!$A$1:$AS$1,0)),"")</f>
        <v/>
      </c>
      <c r="AA1866" t="str">
        <f t="shared" si="579"/>
        <v/>
      </c>
      <c r="AB1866" t="str">
        <f t="shared" si="580"/>
        <v/>
      </c>
      <c r="AC1866" t="e">
        <f t="shared" ca="1" si="581"/>
        <v>#VALUE!</v>
      </c>
      <c r="AD1866" t="str" cm="1">
        <f t="array" aca="1" ref="AD1866" ca="1">IFERROR(IF((LEFT(INDIRECT("$F"&amp;$S1866),4))="GOTS",IF($G1866="Organic","GOTS_Organic_raw",(IF($G1866="Responsible","GOTS_Responsible",(IF($G1866="No Attribute (Conventional)","GOTS_conventional",(IF($G1866="Recycled Pre/Post-Consumer","GOTS_pre_post",(IF($G1866="In-Conversion","GOTS_in_conversion",(IF($G1866="Sustainably Sourced","Sustainably_sourced",(IF($G1866="Recycled pre-consumer organic","GOTS_recycled_organic",""))))))))))))),IF($G1866="Organic","Organic",(IF($G1866="Responsible","Responsible",(IF($G1866="No Attribute (Conventional)","No_Attribute_Conventional",(IF($G1866="Recycled Pre/Post-Consumer","Recycled_Pre_Post_Consumer",(IF($G1866="In-Conversion","In_Conversion",(IF($G1866="Recycled Pre-Consumer","Recycled_Pre_Consumer",(IF($G1866="Recycled Post-Consumer","Recycled_Post_Consumer",(IF($G1866="Sustainably Sourced","Sustainably_sourced",(IF($G1866="Recycled pre-consumer organic","GOTS_recycled_organic","")))))))))))))))))),"")</f>
        <v/>
      </c>
      <c r="AE1866" t="e" cm="1">
        <f t="array" aca="1" ref="AE1866" ca="1">IF($I1866="",IF(INDIRECT("$F"&amp;$S1866)="","",IF(LEFT(INDIRECT("$F"&amp;$S1866),3)="GRS","GRS_RCS_RM",IF((LEFT(INDIRECT("$F"&amp;$S1866),3))="RCS","GRS_RCS_RM",IF(INDIRECT("$F"&amp;$S1866)="OCS (No Label)","OCS_Conversion_RM",IF(LEFT(INDIRECT("$F"&amp;$S1866),3)="OCS","OCS_RM",IF(RIGHT(INDIRECT("$F"&amp;$S1866),10)="conversion","GOTS_RM_conversion",IF((LEFT(INDIRECT("$F"&amp;$S1866),4))="GOTS","GOTS_RM","Responsible_RM"))))))),"DELETERM")</f>
        <v>#VALUE!</v>
      </c>
      <c r="AF1866" t="e" cm="1">
        <f t="array" aca="1" ref="AF1866" ca="1">IF($S1866="","",INDIRECT("$Z"&amp;$S1866))</f>
        <v>#VALUE!</v>
      </c>
      <c r="AG1866" t="str">
        <f t="shared" si="582"/>
        <v/>
      </c>
      <c r="AH1866" t="str" cm="1">
        <f t="array" aca="1" ref="AH1866" ca="1">IFERROR(INDIRECT("$ag"&amp;S1866),"")</f>
        <v/>
      </c>
      <c r="AI1866" t="e" cm="1">
        <f t="array" aca="1" ref="AI1866" ca="1">INDIRECT("O"&amp;S1866)</f>
        <v>#VALUE!</v>
      </c>
      <c r="AJ1866" t="str">
        <f t="shared" si="583"/>
        <v/>
      </c>
    </row>
    <row r="1867" spans="1:36" ht="16.5" customHeight="1">
      <c r="A1867" s="129"/>
      <c r="B1867" s="134"/>
      <c r="C1867" s="135"/>
      <c r="D1867" s="146"/>
      <c r="E1867" s="146"/>
      <c r="F1867" s="135"/>
      <c r="G1867" s="147"/>
      <c r="H1867" s="147"/>
      <c r="I1867" s="147"/>
      <c r="J1867" s="147"/>
      <c r="K1867" s="38"/>
      <c r="L1867" s="143"/>
      <c r="M1867" s="143"/>
      <c r="N1867" s="61"/>
      <c r="O1867" s="314"/>
      <c r="Q1867" t="str">
        <f t="shared" si="578"/>
        <v/>
      </c>
      <c r="S1867" t="e">
        <f t="shared" ca="1" si="567"/>
        <v>#VALUE!</v>
      </c>
      <c r="T1867" t="e">
        <f t="shared" ca="1" si="584"/>
        <v>#VALUE!</v>
      </c>
      <c r="U1867">
        <f t="shared" si="568"/>
        <v>1800</v>
      </c>
      <c r="V1867">
        <v>150.333333333345</v>
      </c>
      <c r="W1867">
        <f t="shared" si="569"/>
        <v>150</v>
      </c>
      <c r="X1867" t="str" cm="1">
        <f t="array" aca="1" ref="X1867" ca="1">IFERROR(INDEX('PC&amp;PD'!$A$1:$AS$19,ROW('PC&amp;PD'!$A$19),MATCH(INDIRECT(T1867),'PC&amp;PD'!$A$1:$AS$1,0)),"")</f>
        <v/>
      </c>
      <c r="AA1867" t="str">
        <f t="shared" si="579"/>
        <v/>
      </c>
      <c r="AB1867" t="str">
        <f t="shared" si="580"/>
        <v/>
      </c>
      <c r="AC1867" t="e">
        <f t="shared" ca="1" si="581"/>
        <v>#VALUE!</v>
      </c>
      <c r="AD1867" t="str" cm="1">
        <f t="array" aca="1" ref="AD1867" ca="1">IFERROR(IF((LEFT(INDIRECT("$F"&amp;$S1867),4))="GOTS",IF($G1867="Organic","GOTS_Organic_raw",(IF($G1867="Responsible","GOTS_Responsible",(IF($G1867="No Attribute (Conventional)","GOTS_conventional",(IF($G1867="Recycled Pre/Post-Consumer","GOTS_pre_post",(IF($G1867="In-Conversion","GOTS_in_conversion",(IF($G1867="Sustainably Sourced","Sustainably_sourced",(IF($G1867="Recycled pre-consumer organic","GOTS_recycled_organic",""))))))))))))),IF($G1867="Organic","Organic",(IF($G1867="Responsible","Responsible",(IF($G1867="No Attribute (Conventional)","No_Attribute_Conventional",(IF($G1867="Recycled Pre/Post-Consumer","Recycled_Pre_Post_Consumer",(IF($G1867="In-Conversion","In_Conversion",(IF($G1867="Recycled Pre-Consumer","Recycled_Pre_Consumer",(IF($G1867="Recycled Post-Consumer","Recycled_Post_Consumer",(IF($G1867="Sustainably Sourced","Sustainably_sourced",(IF($G1867="Recycled pre-consumer organic","GOTS_recycled_organic","")))))))))))))))))),"")</f>
        <v/>
      </c>
      <c r="AE1867" t="e" cm="1">
        <f t="array" aca="1" ref="AE1867" ca="1">IF($I1867="",IF(INDIRECT("$F"&amp;$S1867)="","",IF(LEFT(INDIRECT("$F"&amp;$S1867),3)="GRS","GRS_RCS_RM",IF((LEFT(INDIRECT("$F"&amp;$S1867),3))="RCS","GRS_RCS_RM",IF(INDIRECT("$F"&amp;$S1867)="OCS (No Label)","OCS_Conversion_RM",IF(LEFT(INDIRECT("$F"&amp;$S1867),3)="OCS","OCS_RM",IF(RIGHT(INDIRECT("$F"&amp;$S1867),10)="conversion","GOTS_RM_conversion",IF((LEFT(INDIRECT("$F"&amp;$S1867),4))="GOTS","GOTS_RM","Responsible_RM"))))))),"DELETERM")</f>
        <v>#VALUE!</v>
      </c>
      <c r="AF1867" t="e" cm="1">
        <f t="array" aca="1" ref="AF1867" ca="1">IF($S1867="","",INDIRECT("$Z"&amp;$S1867))</f>
        <v>#VALUE!</v>
      </c>
      <c r="AG1867" t="str">
        <f t="shared" si="582"/>
        <v/>
      </c>
      <c r="AH1867" t="str" cm="1">
        <f t="array" aca="1" ref="AH1867" ca="1">IFERROR(INDIRECT("$ag"&amp;S1867),"")</f>
        <v/>
      </c>
      <c r="AI1867" t="e" cm="1">
        <f t="array" aca="1" ref="AI1867" ca="1">INDIRECT("O"&amp;S1867)</f>
        <v>#VALUE!</v>
      </c>
      <c r="AJ1867" t="str">
        <f t="shared" si="583"/>
        <v/>
      </c>
    </row>
    <row r="1868" spans="1:36" ht="16.5" customHeight="1">
      <c r="A1868" s="129"/>
      <c r="B1868" s="134"/>
      <c r="C1868" s="135"/>
      <c r="D1868" s="146"/>
      <c r="E1868" s="146"/>
      <c r="F1868" s="135"/>
      <c r="G1868" s="147"/>
      <c r="H1868" s="147"/>
      <c r="I1868" s="147"/>
      <c r="J1868" s="147"/>
      <c r="K1868" s="38"/>
      <c r="L1868" s="143"/>
      <c r="M1868" s="143"/>
      <c r="N1868" s="61"/>
      <c r="O1868" s="314"/>
      <c r="Q1868" t="str">
        <f t="shared" si="578"/>
        <v/>
      </c>
      <c r="S1868" t="e">
        <f t="shared" ref="S1868:S1931" ca="1" si="587">IF(INDIRECT("A"&amp;$S$63+$U1868)&lt;&gt;"",$S$63+$U1868,"")</f>
        <v>#VALUE!</v>
      </c>
      <c r="T1868" t="e">
        <f t="shared" ca="1" si="584"/>
        <v>#VALUE!</v>
      </c>
      <c r="U1868">
        <f t="shared" ref="U1868:U1931" si="588">(12*W1868)</f>
        <v>1800</v>
      </c>
      <c r="V1868">
        <v>150.416666666678</v>
      </c>
      <c r="W1868">
        <f t="shared" si="569"/>
        <v>150</v>
      </c>
      <c r="X1868" t="str" cm="1">
        <f t="array" aca="1" ref="X1868" ca="1">IFERROR(INDEX('PC&amp;PD'!$A$1:$AS$19,ROW('PC&amp;PD'!$A$19),MATCH(INDIRECT(T1868),'PC&amp;PD'!$A$1:$AS$1,0)),"")</f>
        <v/>
      </c>
      <c r="AA1868" t="str">
        <f t="shared" si="579"/>
        <v/>
      </c>
      <c r="AB1868" t="str">
        <f t="shared" si="580"/>
        <v/>
      </c>
      <c r="AC1868" t="e">
        <f t="shared" ca="1" si="581"/>
        <v>#VALUE!</v>
      </c>
      <c r="AD1868" t="str" cm="1">
        <f t="array" aca="1" ref="AD1868" ca="1">IFERROR(IF((LEFT(INDIRECT("$F"&amp;$S1868),4))="GOTS",IF($G1868="Organic","GOTS_Organic_raw",(IF($G1868="Responsible","GOTS_Responsible",(IF($G1868="No Attribute (Conventional)","GOTS_conventional",(IF($G1868="Recycled Pre/Post-Consumer","GOTS_pre_post",(IF($G1868="In-Conversion","GOTS_in_conversion",(IF($G1868="Sustainably Sourced","Sustainably_sourced",(IF($G1868="Recycled pre-consumer organic","GOTS_recycled_organic",""))))))))))))),IF($G1868="Organic","Organic",(IF($G1868="Responsible","Responsible",(IF($G1868="No Attribute (Conventional)","No_Attribute_Conventional",(IF($G1868="Recycled Pre/Post-Consumer","Recycled_Pre_Post_Consumer",(IF($G1868="In-Conversion","In_Conversion",(IF($G1868="Recycled Pre-Consumer","Recycled_Pre_Consumer",(IF($G1868="Recycled Post-Consumer","Recycled_Post_Consumer",(IF($G1868="Sustainably Sourced","Sustainably_sourced",(IF($G1868="Recycled pre-consumer organic","GOTS_recycled_organic","")))))))))))))))))),"")</f>
        <v/>
      </c>
      <c r="AE1868" t="e" cm="1">
        <f t="array" aca="1" ref="AE1868" ca="1">IF($I1868="",IF(INDIRECT("$F"&amp;$S1868)="","",IF(LEFT(INDIRECT("$F"&amp;$S1868),3)="GRS","GRS_RCS_RM",IF((LEFT(INDIRECT("$F"&amp;$S1868),3))="RCS","GRS_RCS_RM",IF(INDIRECT("$F"&amp;$S1868)="OCS (No Label)","OCS_Conversion_RM",IF(LEFT(INDIRECT("$F"&amp;$S1868),3)="OCS","OCS_RM",IF(RIGHT(INDIRECT("$F"&amp;$S1868),10)="conversion","GOTS_RM_conversion",IF((LEFT(INDIRECT("$F"&amp;$S1868),4))="GOTS","GOTS_RM","Responsible_RM"))))))),"DELETERM")</f>
        <v>#VALUE!</v>
      </c>
      <c r="AF1868" t="e" cm="1">
        <f t="array" aca="1" ref="AF1868" ca="1">IF($S1868="","",INDIRECT("$Z"&amp;$S1868))</f>
        <v>#VALUE!</v>
      </c>
      <c r="AG1868" t="str">
        <f t="shared" si="582"/>
        <v/>
      </c>
      <c r="AH1868" t="str" cm="1">
        <f t="array" aca="1" ref="AH1868" ca="1">IFERROR(INDIRECT("$ag"&amp;S1868),"")</f>
        <v/>
      </c>
      <c r="AI1868" t="e" cm="1">
        <f t="array" aca="1" ref="AI1868" ca="1">INDIRECT("O"&amp;S1868)</f>
        <v>#VALUE!</v>
      </c>
      <c r="AJ1868" t="str">
        <f t="shared" si="583"/>
        <v/>
      </c>
    </row>
    <row r="1869" spans="1:36" ht="16.5" customHeight="1">
      <c r="A1869" s="130"/>
      <c r="B1869" s="136"/>
      <c r="C1869" s="137"/>
      <c r="D1869" s="146"/>
      <c r="E1869" s="146"/>
      <c r="F1869" s="137"/>
      <c r="G1869" s="147"/>
      <c r="H1869" s="147"/>
      <c r="I1869" s="147"/>
      <c r="J1869" s="147"/>
      <c r="K1869" s="38"/>
      <c r="L1869" s="144"/>
      <c r="M1869" s="144"/>
      <c r="N1869" s="61"/>
      <c r="O1869" s="314"/>
      <c r="Q1869" t="str">
        <f t="shared" si="578"/>
        <v/>
      </c>
      <c r="S1869" t="e">
        <f t="shared" ca="1" si="587"/>
        <v>#VALUE!</v>
      </c>
      <c r="T1869" t="e">
        <f t="shared" ca="1" si="584"/>
        <v>#VALUE!</v>
      </c>
      <c r="U1869">
        <f t="shared" si="588"/>
        <v>1800</v>
      </c>
      <c r="V1869">
        <v>150.50000000001199</v>
      </c>
      <c r="W1869">
        <f t="shared" si="569"/>
        <v>150</v>
      </c>
      <c r="X1869" t="str" cm="1">
        <f t="array" aca="1" ref="X1869" ca="1">IFERROR(INDEX('PC&amp;PD'!$A$1:$AS$19,ROW('PC&amp;PD'!$A$19),MATCH(INDIRECT(T1869),'PC&amp;PD'!$A$1:$AS$1,0)),"")</f>
        <v/>
      </c>
      <c r="AA1869" t="str">
        <f t="shared" si="579"/>
        <v/>
      </c>
      <c r="AB1869" t="str">
        <f t="shared" si="580"/>
        <v/>
      </c>
      <c r="AC1869" t="e">
        <f t="shared" ca="1" si="581"/>
        <v>#VALUE!</v>
      </c>
      <c r="AD1869" t="str" cm="1">
        <f t="array" aca="1" ref="AD1869" ca="1">IFERROR(IF((LEFT(INDIRECT("$F"&amp;$S1869),4))="GOTS",IF($G1869="Organic","GOTS_Organic_raw",(IF($G1869="Responsible","GOTS_Responsible",(IF($G1869="No Attribute (Conventional)","GOTS_conventional",(IF($G1869="Recycled Pre/Post-Consumer","GOTS_pre_post",(IF($G1869="In-Conversion","GOTS_in_conversion",(IF($G1869="Sustainably Sourced","Sustainably_sourced",(IF($G1869="Recycled pre-consumer organic","GOTS_recycled_organic",""))))))))))))),IF($G1869="Organic","Organic",(IF($G1869="Responsible","Responsible",(IF($G1869="No Attribute (Conventional)","No_Attribute_Conventional",(IF($G1869="Recycled Pre/Post-Consumer","Recycled_Pre_Post_Consumer",(IF($G1869="In-Conversion","In_Conversion",(IF($G1869="Recycled Pre-Consumer","Recycled_Pre_Consumer",(IF($G1869="Recycled Post-Consumer","Recycled_Post_Consumer",(IF($G1869="Sustainably Sourced","Sustainably_sourced",(IF($G1869="Recycled pre-consumer organic","GOTS_recycled_organic","")))))))))))))))))),"")</f>
        <v/>
      </c>
      <c r="AE1869" t="e" cm="1">
        <f t="array" aca="1" ref="AE1869" ca="1">IF($I1869="",IF(INDIRECT("$F"&amp;$S1869)="","",IF(LEFT(INDIRECT("$F"&amp;$S1869),3)="GRS","GRS_RCS_RM",IF((LEFT(INDIRECT("$F"&amp;$S1869),3))="RCS","GRS_RCS_RM",IF(INDIRECT("$F"&amp;$S1869)="OCS (No Label)","OCS_Conversion_RM",IF(LEFT(INDIRECT("$F"&amp;$S1869),3)="OCS","OCS_RM",IF(RIGHT(INDIRECT("$F"&amp;$S1869),10)="conversion","GOTS_RM_conversion",IF((LEFT(INDIRECT("$F"&amp;$S1869),4))="GOTS","GOTS_RM","Responsible_RM"))))))),"DELETERM")</f>
        <v>#VALUE!</v>
      </c>
      <c r="AF1869" t="e" cm="1">
        <f t="array" aca="1" ref="AF1869" ca="1">IF($S1869="","",INDIRECT("$Z"&amp;$S1869))</f>
        <v>#VALUE!</v>
      </c>
      <c r="AG1869" t="str">
        <f t="shared" si="582"/>
        <v/>
      </c>
      <c r="AH1869" t="str" cm="1">
        <f t="array" aca="1" ref="AH1869" ca="1">IFERROR(INDIRECT("$ag"&amp;S1869),"")</f>
        <v/>
      </c>
      <c r="AI1869" t="e" cm="1">
        <f t="array" aca="1" ref="AI1869" ca="1">INDIRECT("O"&amp;S1869)</f>
        <v>#VALUE!</v>
      </c>
      <c r="AJ1869" t="str">
        <f t="shared" si="583"/>
        <v/>
      </c>
    </row>
    <row r="1870" spans="1:36" ht="16.5" customHeight="1">
      <c r="A1870" s="130"/>
      <c r="B1870" s="136"/>
      <c r="C1870" s="137"/>
      <c r="D1870" s="146"/>
      <c r="E1870" s="146"/>
      <c r="F1870" s="137"/>
      <c r="G1870" s="147"/>
      <c r="H1870" s="147"/>
      <c r="I1870" s="147"/>
      <c r="J1870" s="147"/>
      <c r="K1870" s="38"/>
      <c r="L1870" s="144"/>
      <c r="M1870" s="144"/>
      <c r="N1870" s="61"/>
      <c r="O1870" s="314"/>
      <c r="Q1870" t="str">
        <f t="shared" si="578"/>
        <v/>
      </c>
      <c r="S1870" t="e">
        <f t="shared" ca="1" si="587"/>
        <v>#VALUE!</v>
      </c>
      <c r="T1870" t="e">
        <f t="shared" ca="1" si="584"/>
        <v>#VALUE!</v>
      </c>
      <c r="U1870">
        <f t="shared" si="588"/>
        <v>1800</v>
      </c>
      <c r="V1870">
        <v>150.583333333345</v>
      </c>
      <c r="W1870">
        <f t="shared" si="569"/>
        <v>150</v>
      </c>
      <c r="X1870" t="str" cm="1">
        <f t="array" aca="1" ref="X1870" ca="1">IFERROR(INDEX('PC&amp;PD'!$A$1:$AS$19,ROW('PC&amp;PD'!$A$19),MATCH(INDIRECT(T1870),'PC&amp;PD'!$A$1:$AS$1,0)),"")</f>
        <v/>
      </c>
      <c r="AA1870" t="str">
        <f t="shared" si="579"/>
        <v/>
      </c>
      <c r="AB1870" t="str">
        <f t="shared" si="580"/>
        <v/>
      </c>
      <c r="AC1870" t="e">
        <f t="shared" ca="1" si="581"/>
        <v>#VALUE!</v>
      </c>
      <c r="AD1870" t="str" cm="1">
        <f t="array" aca="1" ref="AD1870" ca="1">IFERROR(IF((LEFT(INDIRECT("$F"&amp;$S1870),4))="GOTS",IF($G1870="Organic","GOTS_Organic_raw",(IF($G1870="Responsible","GOTS_Responsible",(IF($G1870="No Attribute (Conventional)","GOTS_conventional",(IF($G1870="Recycled Pre/Post-Consumer","GOTS_pre_post",(IF($G1870="In-Conversion","GOTS_in_conversion",(IF($G1870="Sustainably Sourced","Sustainably_sourced",(IF($G1870="Recycled pre-consumer organic","GOTS_recycled_organic",""))))))))))))),IF($G1870="Organic","Organic",(IF($G1870="Responsible","Responsible",(IF($G1870="No Attribute (Conventional)","No_Attribute_Conventional",(IF($G1870="Recycled Pre/Post-Consumer","Recycled_Pre_Post_Consumer",(IF($G1870="In-Conversion","In_Conversion",(IF($G1870="Recycled Pre-Consumer","Recycled_Pre_Consumer",(IF($G1870="Recycled Post-Consumer","Recycled_Post_Consumer",(IF($G1870="Sustainably Sourced","Sustainably_sourced",(IF($G1870="Recycled pre-consumer organic","GOTS_recycled_organic","")))))))))))))))))),"")</f>
        <v/>
      </c>
      <c r="AE1870" t="e" cm="1">
        <f t="array" aca="1" ref="AE1870" ca="1">IF($I1870="",IF(INDIRECT("$F"&amp;$S1870)="","",IF(LEFT(INDIRECT("$F"&amp;$S1870),3)="GRS","GRS_RCS_RM",IF((LEFT(INDIRECT("$F"&amp;$S1870),3))="RCS","GRS_RCS_RM",IF(INDIRECT("$F"&amp;$S1870)="OCS (No Label)","OCS_Conversion_RM",IF(LEFT(INDIRECT("$F"&amp;$S1870),3)="OCS","OCS_RM",IF(RIGHT(INDIRECT("$F"&amp;$S1870),10)="conversion","GOTS_RM_conversion",IF((LEFT(INDIRECT("$F"&amp;$S1870),4))="GOTS","GOTS_RM","Responsible_RM"))))))),"DELETERM")</f>
        <v>#VALUE!</v>
      </c>
      <c r="AF1870" t="e" cm="1">
        <f t="array" aca="1" ref="AF1870" ca="1">IF($S1870="","",INDIRECT("$Z"&amp;$S1870))</f>
        <v>#VALUE!</v>
      </c>
      <c r="AG1870" t="str">
        <f t="shared" si="582"/>
        <v/>
      </c>
      <c r="AH1870" t="str" cm="1">
        <f t="array" aca="1" ref="AH1870" ca="1">IFERROR(INDIRECT("$ag"&amp;S1870),"")</f>
        <v/>
      </c>
      <c r="AI1870" t="e" cm="1">
        <f t="array" aca="1" ref="AI1870" ca="1">INDIRECT("O"&amp;S1870)</f>
        <v>#VALUE!</v>
      </c>
      <c r="AJ1870" t="str">
        <f t="shared" si="583"/>
        <v/>
      </c>
    </row>
    <row r="1871" spans="1:36" ht="16.5" customHeight="1">
      <c r="A1871" s="130"/>
      <c r="B1871" s="136"/>
      <c r="C1871" s="137"/>
      <c r="D1871" s="146"/>
      <c r="E1871" s="146"/>
      <c r="F1871" s="137"/>
      <c r="G1871" s="147"/>
      <c r="H1871" s="147"/>
      <c r="I1871" s="147"/>
      <c r="J1871" s="147"/>
      <c r="K1871" s="38"/>
      <c r="L1871" s="144"/>
      <c r="M1871" s="144"/>
      <c r="N1871" s="61"/>
      <c r="O1871" s="314"/>
      <c r="Q1871" t="str">
        <f t="shared" si="578"/>
        <v/>
      </c>
      <c r="S1871" t="e">
        <f t="shared" ca="1" si="587"/>
        <v>#VALUE!</v>
      </c>
      <c r="T1871" t="e">
        <f t="shared" ca="1" si="584"/>
        <v>#VALUE!</v>
      </c>
      <c r="U1871">
        <f t="shared" si="588"/>
        <v>1800</v>
      </c>
      <c r="V1871">
        <v>150.66666666667899</v>
      </c>
      <c r="W1871">
        <f t="shared" si="569"/>
        <v>150</v>
      </c>
      <c r="X1871" t="str" cm="1">
        <f t="array" aca="1" ref="X1871" ca="1">IFERROR(INDEX('PC&amp;PD'!$A$1:$AS$19,ROW('PC&amp;PD'!$A$19),MATCH(INDIRECT(T1871),'PC&amp;PD'!$A$1:$AS$1,0)),"")</f>
        <v/>
      </c>
      <c r="AA1871" t="str">
        <f t="shared" si="579"/>
        <v/>
      </c>
      <c r="AB1871" t="str">
        <f t="shared" si="580"/>
        <v/>
      </c>
      <c r="AC1871" t="e">
        <f t="shared" ca="1" si="581"/>
        <v>#VALUE!</v>
      </c>
      <c r="AD1871" t="str" cm="1">
        <f t="array" aca="1" ref="AD1871" ca="1">IFERROR(IF((LEFT(INDIRECT("$F"&amp;$S1871),4))="GOTS",IF($G1871="Organic","GOTS_Organic_raw",(IF($G1871="Responsible","GOTS_Responsible",(IF($G1871="No Attribute (Conventional)","GOTS_conventional",(IF($G1871="Recycled Pre/Post-Consumer","GOTS_pre_post",(IF($G1871="In-Conversion","GOTS_in_conversion",(IF($G1871="Sustainably Sourced","Sustainably_sourced",(IF($G1871="Recycled pre-consumer organic","GOTS_recycled_organic",""))))))))))))),IF($G1871="Organic","Organic",(IF($G1871="Responsible","Responsible",(IF($G1871="No Attribute (Conventional)","No_Attribute_Conventional",(IF($G1871="Recycled Pre/Post-Consumer","Recycled_Pre_Post_Consumer",(IF($G1871="In-Conversion","In_Conversion",(IF($G1871="Recycled Pre-Consumer","Recycled_Pre_Consumer",(IF($G1871="Recycled Post-Consumer","Recycled_Post_Consumer",(IF($G1871="Sustainably Sourced","Sustainably_sourced",(IF($G1871="Recycled pre-consumer organic","GOTS_recycled_organic","")))))))))))))))))),"")</f>
        <v/>
      </c>
      <c r="AE1871" t="e" cm="1">
        <f t="array" aca="1" ref="AE1871" ca="1">IF($I1871="",IF(INDIRECT("$F"&amp;$S1871)="","",IF(LEFT(INDIRECT("$F"&amp;$S1871),3)="GRS","GRS_RCS_RM",IF((LEFT(INDIRECT("$F"&amp;$S1871),3))="RCS","GRS_RCS_RM",IF(INDIRECT("$F"&amp;$S1871)="OCS (No Label)","OCS_Conversion_RM",IF(LEFT(INDIRECT("$F"&amp;$S1871),3)="OCS","OCS_RM",IF(RIGHT(INDIRECT("$F"&amp;$S1871),10)="conversion","GOTS_RM_conversion",IF((LEFT(INDIRECT("$F"&amp;$S1871),4))="GOTS","GOTS_RM","Responsible_RM"))))))),"DELETERM")</f>
        <v>#VALUE!</v>
      </c>
      <c r="AF1871" t="e" cm="1">
        <f t="array" aca="1" ref="AF1871" ca="1">IF($S1871="","",INDIRECT("$Z"&amp;$S1871))</f>
        <v>#VALUE!</v>
      </c>
      <c r="AG1871" t="str">
        <f t="shared" si="582"/>
        <v/>
      </c>
      <c r="AH1871" t="str" cm="1">
        <f t="array" aca="1" ref="AH1871" ca="1">IFERROR(INDIRECT("$ag"&amp;S1871),"")</f>
        <v/>
      </c>
      <c r="AI1871" t="e" cm="1">
        <f t="array" aca="1" ref="AI1871" ca="1">INDIRECT("O"&amp;S1871)</f>
        <v>#VALUE!</v>
      </c>
      <c r="AJ1871" t="str">
        <f t="shared" si="583"/>
        <v/>
      </c>
    </row>
    <row r="1872" spans="1:36" ht="16.5" customHeight="1">
      <c r="A1872" s="130"/>
      <c r="B1872" s="136"/>
      <c r="C1872" s="137"/>
      <c r="D1872" s="146"/>
      <c r="E1872" s="146"/>
      <c r="F1872" s="137"/>
      <c r="G1872" s="147"/>
      <c r="H1872" s="147"/>
      <c r="I1872" s="147"/>
      <c r="J1872" s="147"/>
      <c r="K1872" s="38"/>
      <c r="L1872" s="144"/>
      <c r="M1872" s="144"/>
      <c r="N1872" s="61"/>
      <c r="O1872" s="314"/>
      <c r="Q1872" t="str">
        <f t="shared" si="578"/>
        <v/>
      </c>
      <c r="S1872" t="e">
        <f t="shared" ca="1" si="587"/>
        <v>#VALUE!</v>
      </c>
      <c r="T1872" t="e">
        <f t="shared" ca="1" si="584"/>
        <v>#VALUE!</v>
      </c>
      <c r="U1872">
        <f t="shared" si="588"/>
        <v>1800</v>
      </c>
      <c r="V1872">
        <v>150.75000000001199</v>
      </c>
      <c r="W1872">
        <f t="shared" si="569"/>
        <v>150</v>
      </c>
      <c r="X1872" t="str" cm="1">
        <f t="array" aca="1" ref="X1872" ca="1">IFERROR(INDEX('PC&amp;PD'!$A$1:$AS$19,ROW('PC&amp;PD'!$A$19),MATCH(INDIRECT(T1872),'PC&amp;PD'!$A$1:$AS$1,0)),"")</f>
        <v/>
      </c>
      <c r="AA1872" t="str">
        <f t="shared" si="579"/>
        <v/>
      </c>
      <c r="AB1872" t="str">
        <f t="shared" si="580"/>
        <v/>
      </c>
      <c r="AC1872" t="e">
        <f t="shared" ca="1" si="581"/>
        <v>#VALUE!</v>
      </c>
      <c r="AD1872" t="str" cm="1">
        <f t="array" aca="1" ref="AD1872" ca="1">IFERROR(IF((LEFT(INDIRECT("$F"&amp;$S1872),4))="GOTS",IF($G1872="Organic","GOTS_Organic_raw",(IF($G1872="Responsible","GOTS_Responsible",(IF($G1872="No Attribute (Conventional)","GOTS_conventional",(IF($G1872="Recycled Pre/Post-Consumer","GOTS_pre_post",(IF($G1872="In-Conversion","GOTS_in_conversion",(IF($G1872="Sustainably Sourced","Sustainably_sourced",(IF($G1872="Recycled pre-consumer organic","GOTS_recycled_organic",""))))))))))))),IF($G1872="Organic","Organic",(IF($G1872="Responsible","Responsible",(IF($G1872="No Attribute (Conventional)","No_Attribute_Conventional",(IF($G1872="Recycled Pre/Post-Consumer","Recycled_Pre_Post_Consumer",(IF($G1872="In-Conversion","In_Conversion",(IF($G1872="Recycled Pre-Consumer","Recycled_Pre_Consumer",(IF($G1872="Recycled Post-Consumer","Recycled_Post_Consumer",(IF($G1872="Sustainably Sourced","Sustainably_sourced",(IF($G1872="Recycled pre-consumer organic","GOTS_recycled_organic","")))))))))))))))))),"")</f>
        <v/>
      </c>
      <c r="AE1872" t="e" cm="1">
        <f t="array" aca="1" ref="AE1872" ca="1">IF($I1872="",IF(INDIRECT("$F"&amp;$S1872)="","",IF(LEFT(INDIRECT("$F"&amp;$S1872),3)="GRS","GRS_RCS_RM",IF((LEFT(INDIRECT("$F"&amp;$S1872),3))="RCS","GRS_RCS_RM",IF(INDIRECT("$F"&amp;$S1872)="OCS (No Label)","OCS_Conversion_RM",IF(LEFT(INDIRECT("$F"&amp;$S1872),3)="OCS","OCS_RM",IF(RIGHT(INDIRECT("$F"&amp;$S1872),10)="conversion","GOTS_RM_conversion",IF((LEFT(INDIRECT("$F"&amp;$S1872),4))="GOTS","GOTS_RM","Responsible_RM"))))))),"DELETERM")</f>
        <v>#VALUE!</v>
      </c>
      <c r="AF1872" t="e" cm="1">
        <f t="array" aca="1" ref="AF1872" ca="1">IF($S1872="","",INDIRECT("$Z"&amp;$S1872))</f>
        <v>#VALUE!</v>
      </c>
      <c r="AG1872" t="str">
        <f t="shared" si="582"/>
        <v/>
      </c>
      <c r="AH1872" t="str" cm="1">
        <f t="array" aca="1" ref="AH1872" ca="1">IFERROR(INDIRECT("$ag"&amp;S1872),"")</f>
        <v/>
      </c>
      <c r="AI1872" t="e" cm="1">
        <f t="array" aca="1" ref="AI1872" ca="1">INDIRECT("O"&amp;S1872)</f>
        <v>#VALUE!</v>
      </c>
      <c r="AJ1872" t="str">
        <f t="shared" si="583"/>
        <v/>
      </c>
    </row>
    <row r="1873" spans="1:36" ht="16.5" customHeight="1">
      <c r="A1873" s="130"/>
      <c r="B1873" s="136"/>
      <c r="C1873" s="137"/>
      <c r="D1873" s="146"/>
      <c r="E1873" s="146"/>
      <c r="F1873" s="137"/>
      <c r="G1873" s="147"/>
      <c r="H1873" s="147"/>
      <c r="I1873" s="147"/>
      <c r="J1873" s="147"/>
      <c r="K1873" s="38"/>
      <c r="L1873" s="144"/>
      <c r="M1873" s="144"/>
      <c r="N1873" s="61"/>
      <c r="O1873" s="314"/>
      <c r="Q1873" t="str">
        <f t="shared" si="578"/>
        <v/>
      </c>
      <c r="S1873" t="e">
        <f t="shared" ca="1" si="587"/>
        <v>#VALUE!</v>
      </c>
      <c r="T1873" t="e">
        <f t="shared" ca="1" si="584"/>
        <v>#VALUE!</v>
      </c>
      <c r="U1873">
        <f t="shared" si="588"/>
        <v>1800</v>
      </c>
      <c r="V1873">
        <v>150.833333333345</v>
      </c>
      <c r="W1873">
        <f t="shared" si="569"/>
        <v>150</v>
      </c>
      <c r="X1873" t="str" cm="1">
        <f t="array" aca="1" ref="X1873" ca="1">IFERROR(INDEX('PC&amp;PD'!$A$1:$AS$19,ROW('PC&amp;PD'!$A$19),MATCH(INDIRECT(T1873),'PC&amp;PD'!$A$1:$AS$1,0)),"")</f>
        <v/>
      </c>
      <c r="AA1873" t="str">
        <f t="shared" si="579"/>
        <v/>
      </c>
      <c r="AB1873" t="str">
        <f t="shared" si="580"/>
        <v/>
      </c>
      <c r="AC1873" t="e">
        <f t="shared" ca="1" si="581"/>
        <v>#VALUE!</v>
      </c>
      <c r="AD1873" t="str" cm="1">
        <f t="array" aca="1" ref="AD1873" ca="1">IFERROR(IF((LEFT(INDIRECT("$F"&amp;$S1873),4))="GOTS",IF($G1873="Organic","GOTS_Organic_raw",(IF($G1873="Responsible","GOTS_Responsible",(IF($G1873="No Attribute (Conventional)","GOTS_conventional",(IF($G1873="Recycled Pre/Post-Consumer","GOTS_pre_post",(IF($G1873="In-Conversion","GOTS_in_conversion",(IF($G1873="Sustainably Sourced","Sustainably_sourced",(IF($G1873="Recycled pre-consumer organic","GOTS_recycled_organic",""))))))))))))),IF($G1873="Organic","Organic",(IF($G1873="Responsible","Responsible",(IF($G1873="No Attribute (Conventional)","No_Attribute_Conventional",(IF($G1873="Recycled Pre/Post-Consumer","Recycled_Pre_Post_Consumer",(IF($G1873="In-Conversion","In_Conversion",(IF($G1873="Recycled Pre-Consumer","Recycled_Pre_Consumer",(IF($G1873="Recycled Post-Consumer","Recycled_Post_Consumer",(IF($G1873="Sustainably Sourced","Sustainably_sourced",(IF($G1873="Recycled pre-consumer organic","GOTS_recycled_organic","")))))))))))))))))),"")</f>
        <v/>
      </c>
      <c r="AE1873" t="e" cm="1">
        <f t="array" aca="1" ref="AE1873" ca="1">IF($I1873="",IF(INDIRECT("$F"&amp;$S1873)="","",IF(LEFT(INDIRECT("$F"&amp;$S1873),3)="GRS","GRS_RCS_RM",IF((LEFT(INDIRECT("$F"&amp;$S1873),3))="RCS","GRS_RCS_RM",IF(INDIRECT("$F"&amp;$S1873)="OCS (No Label)","OCS_Conversion_RM",IF(LEFT(INDIRECT("$F"&amp;$S1873),3)="OCS","OCS_RM",IF(RIGHT(INDIRECT("$F"&amp;$S1873),10)="conversion","GOTS_RM_conversion",IF((LEFT(INDIRECT("$F"&amp;$S1873),4))="GOTS","GOTS_RM","Responsible_RM"))))))),"DELETERM")</f>
        <v>#VALUE!</v>
      </c>
      <c r="AF1873" t="e" cm="1">
        <f t="array" aca="1" ref="AF1873" ca="1">IF($S1873="","",INDIRECT("$Z"&amp;$S1873))</f>
        <v>#VALUE!</v>
      </c>
      <c r="AG1873" t="str">
        <f t="shared" si="582"/>
        <v/>
      </c>
      <c r="AH1873" t="str" cm="1">
        <f t="array" aca="1" ref="AH1873" ca="1">IFERROR(INDIRECT("$ag"&amp;S1873),"")</f>
        <v/>
      </c>
      <c r="AI1873" t="e" cm="1">
        <f t="array" aca="1" ref="AI1873" ca="1">INDIRECT("O"&amp;S1873)</f>
        <v>#VALUE!</v>
      </c>
      <c r="AJ1873" t="str">
        <f t="shared" si="583"/>
        <v/>
      </c>
    </row>
    <row r="1874" spans="1:36" ht="16.5" customHeight="1" thickBot="1">
      <c r="A1874" s="131"/>
      <c r="B1874" s="138"/>
      <c r="C1874" s="139"/>
      <c r="D1874" s="148"/>
      <c r="E1874" s="148"/>
      <c r="F1874" s="139"/>
      <c r="G1874" s="149"/>
      <c r="H1874" s="149"/>
      <c r="I1874" s="149"/>
      <c r="J1874" s="149"/>
      <c r="K1874" s="39"/>
      <c r="L1874" s="145"/>
      <c r="M1874" s="145"/>
      <c r="N1874" s="62"/>
      <c r="O1874" s="315"/>
      <c r="Q1874" t="str">
        <f t="shared" si="578"/>
        <v/>
      </c>
      <c r="S1874" t="e">
        <f t="shared" ca="1" si="587"/>
        <v>#VALUE!</v>
      </c>
      <c r="T1874" t="e">
        <f t="shared" ca="1" si="584"/>
        <v>#VALUE!</v>
      </c>
      <c r="U1874">
        <f t="shared" si="588"/>
        <v>1800</v>
      </c>
      <c r="V1874">
        <v>150.91666666667899</v>
      </c>
      <c r="W1874">
        <f t="shared" si="569"/>
        <v>150</v>
      </c>
      <c r="X1874" t="str" cm="1">
        <f t="array" aca="1" ref="X1874" ca="1">IFERROR(INDEX('PC&amp;PD'!$A$1:$AS$19,ROW('PC&amp;PD'!$A$19),MATCH(INDIRECT(T1874),'PC&amp;PD'!$A$1:$AS$1,0)),"")</f>
        <v/>
      </c>
      <c r="AA1874" t="str">
        <f t="shared" si="579"/>
        <v/>
      </c>
      <c r="AB1874" t="str">
        <f t="shared" si="580"/>
        <v/>
      </c>
      <c r="AC1874" t="e">
        <f t="shared" ca="1" si="581"/>
        <v>#VALUE!</v>
      </c>
      <c r="AD1874" t="str" cm="1">
        <f t="array" aca="1" ref="AD1874" ca="1">IFERROR(IF((LEFT(INDIRECT("$F"&amp;$S1874),4))="GOTS",IF($G1874="Organic","GOTS_Organic_raw",(IF($G1874="Responsible","GOTS_Responsible",(IF($G1874="No Attribute (Conventional)","GOTS_conventional",(IF($G1874="Recycled Pre/Post-Consumer","GOTS_pre_post",(IF($G1874="In-Conversion","GOTS_in_conversion",(IF($G1874="Sustainably Sourced","Sustainably_sourced",(IF($G1874="Recycled pre-consumer organic","GOTS_recycled_organic",""))))))))))))),IF($G1874="Organic","Organic",(IF($G1874="Responsible","Responsible",(IF($G1874="No Attribute (Conventional)","No_Attribute_Conventional",(IF($G1874="Recycled Pre/Post-Consumer","Recycled_Pre_Post_Consumer",(IF($G1874="In-Conversion","In_Conversion",(IF($G1874="Recycled Pre-Consumer","Recycled_Pre_Consumer",(IF($G1874="Recycled Post-Consumer","Recycled_Post_Consumer",(IF($G1874="Sustainably Sourced","Sustainably_sourced",(IF($G1874="Recycled pre-consumer organic","GOTS_recycled_organic","")))))))))))))))))),"")</f>
        <v/>
      </c>
      <c r="AE1874" t="e" cm="1">
        <f t="array" aca="1" ref="AE1874" ca="1">IF($I1874="",IF(INDIRECT("$F"&amp;$S1874)="","",IF(LEFT(INDIRECT("$F"&amp;$S1874),3)="GRS","GRS_RCS_RM",IF((LEFT(INDIRECT("$F"&amp;$S1874),3))="RCS","GRS_RCS_RM",IF(INDIRECT("$F"&amp;$S1874)="OCS (No Label)","OCS_Conversion_RM",IF(LEFT(INDIRECT("$F"&amp;$S1874),3)="OCS","OCS_RM",IF(RIGHT(INDIRECT("$F"&amp;$S1874),10)="conversion","GOTS_RM_conversion",IF((LEFT(INDIRECT("$F"&amp;$S1874),4))="GOTS","GOTS_RM","Responsible_RM"))))))),"DELETERM")</f>
        <v>#VALUE!</v>
      </c>
      <c r="AF1874" t="e" cm="1">
        <f t="array" aca="1" ref="AF1874" ca="1">IF($S1874="","",INDIRECT("$Z"&amp;$S1874))</f>
        <v>#VALUE!</v>
      </c>
      <c r="AG1874" t="str">
        <f t="shared" si="582"/>
        <v/>
      </c>
      <c r="AH1874" t="str" cm="1">
        <f t="array" aca="1" ref="AH1874" ca="1">IFERROR(INDIRECT("$ag"&amp;S1874),"")</f>
        <v/>
      </c>
      <c r="AI1874" t="e" cm="1">
        <f t="array" aca="1" ref="AI1874" ca="1">INDIRECT("O"&amp;S1874)</f>
        <v>#VALUE!</v>
      </c>
      <c r="AJ1874" t="str">
        <f t="shared" si="583"/>
        <v/>
      </c>
    </row>
    <row r="1875" spans="1:36" ht="16.5" customHeight="1">
      <c r="A1875" s="128" t="str">
        <f>IF(B1875="","",COUNTA($B$63:$B1875))</f>
        <v/>
      </c>
      <c r="B1875" s="132"/>
      <c r="C1875" s="133"/>
      <c r="D1875" s="140"/>
      <c r="E1875" s="140"/>
      <c r="F1875" s="133"/>
      <c r="G1875" s="141"/>
      <c r="H1875" s="141"/>
      <c r="I1875" s="141"/>
      <c r="J1875" s="141"/>
      <c r="K1875" s="37"/>
      <c r="L1875" s="142" t="str">
        <f>IF(R1875="","",LEFT(R1875,LEN(R1875)-2))</f>
        <v/>
      </c>
      <c r="M1875" s="142"/>
      <c r="N1875" s="60"/>
      <c r="O1875" s="313"/>
      <c r="Q1875" t="str">
        <f t="shared" si="578"/>
        <v/>
      </c>
      <c r="R1875" t="str">
        <f t="shared" ref="R1875" si="589">CONCATENATE($Q1875,Q1876,Q1877,Q1878,Q1879,Q1880,$Q1881,$Q1882,$Q1883,$Q1884,$Q1885,$Q1886)</f>
        <v/>
      </c>
      <c r="S1875" t="e">
        <f t="shared" ca="1" si="587"/>
        <v>#VALUE!</v>
      </c>
      <c r="T1875" t="e">
        <f t="shared" ca="1" si="584"/>
        <v>#VALUE!</v>
      </c>
      <c r="U1875">
        <f t="shared" si="588"/>
        <v>1812</v>
      </c>
      <c r="V1875">
        <v>151.00000000001199</v>
      </c>
      <c r="W1875">
        <f t="shared" si="569"/>
        <v>151</v>
      </c>
      <c r="X1875" t="str" cm="1">
        <f t="array" aca="1" ref="X1875" ca="1">IFERROR(INDEX('PC&amp;PD'!$A$1:$AS$19,ROW('PC&amp;PD'!$A$19),MATCH(INDIRECT(T1875),'PC&amp;PD'!$A$1:$AS$1,0)),"")</f>
        <v/>
      </c>
      <c r="Z1875" t="str">
        <f t="shared" ref="Z1875" si="590">IFERROR(IF($F1875="OCS 100","OCS (OCS 100)",IF($F1875="OCS Blended","OCS (OCS Blended)",IF($F1875="OCS (No Label)","OCS (No Label)",IF($F1875="RCS 100","RCS (RCS 100)",IF($F1875="RCS Blended","RCS (RCS Blended)",IF($F1875="GRS","GRS (GRS)",IF($F1875="GRS (No Label)", "GRS (No Label)",IF($F1875="RDS","RDS (RDS)",IF($F1875="RWS","RWS (RWS)",IF($F1875="RAS","RAS (RAS)",IF($F1875="RMS","RMS (RMS)",IF($F1875="GOTS Organic","GOTS (Organic)",IF($F1875="GOTS Made with organic","GOTS (Made with Organic)",IF($F1875="GOTS Organic - in conversion","GOTS (Organic - In Conversion)",IF($F1875="GOTS Made with organic - in conversion","GOTS (Made with Organic - In Conversion)",""))))))))))))))),"")</f>
        <v/>
      </c>
      <c r="AA1875" t="str">
        <f t="shared" si="579"/>
        <v/>
      </c>
      <c r="AB1875" t="str">
        <f t="shared" si="580"/>
        <v/>
      </c>
      <c r="AC1875" t="e">
        <f t="shared" ca="1" si="581"/>
        <v>#VALUE!</v>
      </c>
      <c r="AD1875" t="str" cm="1">
        <f t="array" aca="1" ref="AD1875" ca="1">IFERROR(IF((LEFT(INDIRECT("$F"&amp;$S1875),4))="GOTS",IF($G1875="Organic","GOTS_Organic_raw",(IF($G1875="Responsible","GOTS_Responsible",(IF($G1875="No Attribute (Conventional)","GOTS_conventional",(IF($G1875="Recycled Pre/Post-Consumer","GOTS_pre_post",(IF($G1875="In-Conversion","GOTS_in_conversion",(IF($G1875="Sustainably Sourced","Sustainably_sourced",(IF($G1875="Recycled pre-consumer organic","GOTS_recycled_organic",""))))))))))))),IF($G1875="Organic","Organic",(IF($G1875="Responsible","Responsible",(IF($G1875="No Attribute (Conventional)","No_Attribute_Conventional",(IF($G1875="Recycled Pre/Post-Consumer","Recycled_Pre_Post_Consumer",(IF($G1875="In-Conversion","In_Conversion",(IF($G1875="Recycled Pre-Consumer","Recycled_Pre_Consumer",(IF($G1875="Recycled Post-Consumer","Recycled_Post_Consumer",(IF($G1875="Sustainably Sourced","Sustainably_sourced",(IF($G1875="Recycled pre-consumer organic","GOTS_recycled_organic","")))))))))))))))))),"")</f>
        <v/>
      </c>
      <c r="AE1875" t="e" cm="1">
        <f t="array" aca="1" ref="AE1875" ca="1">IF($I1875="",IF(INDIRECT("$F"&amp;$S1875)="","",IF(LEFT(INDIRECT("$F"&amp;$S1875),3)="GRS","GRS_RCS_RM",IF((LEFT(INDIRECT("$F"&amp;$S1875),3))="RCS","GRS_RCS_RM",IF(INDIRECT("$F"&amp;$S1875)="OCS (No Label)","OCS_Conversion_RM",IF(LEFT(INDIRECT("$F"&amp;$S1875),3)="OCS","OCS_RM",IF(RIGHT(INDIRECT("$F"&amp;$S1875),10)="conversion","GOTS_RM_conversion",IF((LEFT(INDIRECT("$F"&amp;$S1875),4))="GOTS","GOTS_RM","Responsible_RM"))))))),"DELETERM")</f>
        <v>#VALUE!</v>
      </c>
      <c r="AF1875" t="e" cm="1">
        <f t="array" aca="1" ref="AF1875" ca="1">IF($S1875="","",INDIRECT("$Z"&amp;$S1875))</f>
        <v>#VALUE!</v>
      </c>
      <c r="AG1875" t="str">
        <f t="shared" si="582"/>
        <v/>
      </c>
      <c r="AH1875" t="str" cm="1">
        <f t="array" aca="1" ref="AH1875" ca="1">IFERROR(INDIRECT("$ag"&amp;S1875),"")</f>
        <v/>
      </c>
      <c r="AI1875" t="e" cm="1">
        <f t="array" aca="1" ref="AI1875" ca="1">INDIRECT("O"&amp;S1875)</f>
        <v>#VALUE!</v>
      </c>
      <c r="AJ1875" t="str">
        <f t="shared" si="583"/>
        <v/>
      </c>
    </row>
    <row r="1876" spans="1:36" ht="16.5" customHeight="1">
      <c r="A1876" s="129"/>
      <c r="B1876" s="134"/>
      <c r="C1876" s="135"/>
      <c r="D1876" s="146"/>
      <c r="E1876" s="146"/>
      <c r="F1876" s="135"/>
      <c r="G1876" s="147"/>
      <c r="H1876" s="147"/>
      <c r="I1876" s="147"/>
      <c r="J1876" s="147"/>
      <c r="K1876" s="38"/>
      <c r="L1876" s="143"/>
      <c r="M1876" s="143"/>
      <c r="N1876" s="61"/>
      <c r="O1876" s="314"/>
      <c r="Q1876" t="str">
        <f t="shared" si="578"/>
        <v/>
      </c>
      <c r="S1876" t="e">
        <f t="shared" ca="1" si="587"/>
        <v>#VALUE!</v>
      </c>
      <c r="T1876" t="e">
        <f t="shared" ca="1" si="584"/>
        <v>#VALUE!</v>
      </c>
      <c r="U1876">
        <f t="shared" si="588"/>
        <v>1812</v>
      </c>
      <c r="V1876">
        <v>151.083333333345</v>
      </c>
      <c r="W1876">
        <f t="shared" si="569"/>
        <v>151</v>
      </c>
      <c r="X1876" t="str" cm="1">
        <f t="array" aca="1" ref="X1876" ca="1">IFERROR(INDEX('PC&amp;PD'!$A$1:$AS$19,ROW('PC&amp;PD'!$A$19),MATCH(INDIRECT(T1876),'PC&amp;PD'!$A$1:$AS$1,0)),"")</f>
        <v/>
      </c>
      <c r="AA1876" t="str">
        <f t="shared" si="579"/>
        <v/>
      </c>
      <c r="AB1876" t="str">
        <f t="shared" si="580"/>
        <v/>
      </c>
      <c r="AC1876" t="e">
        <f t="shared" ca="1" si="581"/>
        <v>#VALUE!</v>
      </c>
      <c r="AD1876" t="str" cm="1">
        <f t="array" aca="1" ref="AD1876" ca="1">IFERROR(IF((LEFT(INDIRECT("$F"&amp;$S1876),4))="GOTS",IF($G1876="Organic","GOTS_Organic_raw",(IF($G1876="Responsible","GOTS_Responsible",(IF($G1876="No Attribute (Conventional)","GOTS_conventional",(IF($G1876="Recycled Pre/Post-Consumer","GOTS_pre_post",(IF($G1876="In-Conversion","GOTS_in_conversion",(IF($G1876="Sustainably Sourced","Sustainably_sourced",(IF($G1876="Recycled pre-consumer organic","GOTS_recycled_organic",""))))))))))))),IF($G1876="Organic","Organic",(IF($G1876="Responsible","Responsible",(IF($G1876="No Attribute (Conventional)","No_Attribute_Conventional",(IF($G1876="Recycled Pre/Post-Consumer","Recycled_Pre_Post_Consumer",(IF($G1876="In-Conversion","In_Conversion",(IF($G1876="Recycled Pre-Consumer","Recycled_Pre_Consumer",(IF($G1876="Recycled Post-Consumer","Recycled_Post_Consumer",(IF($G1876="Sustainably Sourced","Sustainably_sourced",(IF($G1876="Recycled pre-consumer organic","GOTS_recycled_organic","")))))))))))))))))),"")</f>
        <v/>
      </c>
      <c r="AE1876" t="e" cm="1">
        <f t="array" aca="1" ref="AE1876" ca="1">IF($I1876="",IF(INDIRECT("$F"&amp;$S1876)="","",IF(LEFT(INDIRECT("$F"&amp;$S1876),3)="GRS","GRS_RCS_RM",IF((LEFT(INDIRECT("$F"&amp;$S1876),3))="RCS","GRS_RCS_RM",IF(INDIRECT("$F"&amp;$S1876)="OCS (No Label)","OCS_Conversion_RM",IF(LEFT(INDIRECT("$F"&amp;$S1876),3)="OCS","OCS_RM",IF(RIGHT(INDIRECT("$F"&amp;$S1876),10)="conversion","GOTS_RM_conversion",IF((LEFT(INDIRECT("$F"&amp;$S1876),4))="GOTS","GOTS_RM","Responsible_RM"))))))),"DELETERM")</f>
        <v>#VALUE!</v>
      </c>
      <c r="AF1876" t="e" cm="1">
        <f t="array" aca="1" ref="AF1876" ca="1">IF($S1876="","",INDIRECT("$Z"&amp;$S1876))</f>
        <v>#VALUE!</v>
      </c>
      <c r="AG1876" t="str">
        <f t="shared" si="582"/>
        <v/>
      </c>
      <c r="AH1876" t="str" cm="1">
        <f t="array" aca="1" ref="AH1876" ca="1">IFERROR(INDIRECT("$ag"&amp;S1876),"")</f>
        <v/>
      </c>
      <c r="AI1876" t="e" cm="1">
        <f t="array" aca="1" ref="AI1876" ca="1">INDIRECT("O"&amp;S1876)</f>
        <v>#VALUE!</v>
      </c>
      <c r="AJ1876" t="str">
        <f t="shared" si="583"/>
        <v/>
      </c>
    </row>
    <row r="1877" spans="1:36" ht="16.5" customHeight="1">
      <c r="A1877" s="129"/>
      <c r="B1877" s="134"/>
      <c r="C1877" s="135"/>
      <c r="D1877" s="146"/>
      <c r="E1877" s="146"/>
      <c r="F1877" s="135"/>
      <c r="G1877" s="147"/>
      <c r="H1877" s="147"/>
      <c r="I1877" s="147"/>
      <c r="J1877" s="147"/>
      <c r="K1877" s="38"/>
      <c r="L1877" s="143"/>
      <c r="M1877" s="143"/>
      <c r="N1877" s="61"/>
      <c r="O1877" s="314"/>
      <c r="Q1877" t="str">
        <f t="shared" si="578"/>
        <v/>
      </c>
      <c r="S1877" t="e">
        <f t="shared" ca="1" si="587"/>
        <v>#VALUE!</v>
      </c>
      <c r="T1877" t="e">
        <f t="shared" ca="1" si="584"/>
        <v>#VALUE!</v>
      </c>
      <c r="U1877">
        <f t="shared" si="588"/>
        <v>1812</v>
      </c>
      <c r="V1877">
        <v>151.16666666667899</v>
      </c>
      <c r="W1877">
        <f t="shared" si="569"/>
        <v>151</v>
      </c>
      <c r="X1877" t="str" cm="1">
        <f t="array" aca="1" ref="X1877" ca="1">IFERROR(INDEX('PC&amp;PD'!$A$1:$AS$19,ROW('PC&amp;PD'!$A$19),MATCH(INDIRECT(T1877),'PC&amp;PD'!$A$1:$AS$1,0)),"")</f>
        <v/>
      </c>
      <c r="AA1877" t="str">
        <f t="shared" si="579"/>
        <v/>
      </c>
      <c r="AB1877" t="str">
        <f t="shared" si="580"/>
        <v/>
      </c>
      <c r="AC1877" t="e">
        <f t="shared" ca="1" si="581"/>
        <v>#VALUE!</v>
      </c>
      <c r="AD1877" t="str" cm="1">
        <f t="array" aca="1" ref="AD1877" ca="1">IFERROR(IF((LEFT(INDIRECT("$F"&amp;$S1877),4))="GOTS",IF($G1877="Organic","GOTS_Organic_raw",(IF($G1877="Responsible","GOTS_Responsible",(IF($G1877="No Attribute (Conventional)","GOTS_conventional",(IF($G1877="Recycled Pre/Post-Consumer","GOTS_pre_post",(IF($G1877="In-Conversion","GOTS_in_conversion",(IF($G1877="Sustainably Sourced","Sustainably_sourced",(IF($G1877="Recycled pre-consumer organic","GOTS_recycled_organic",""))))))))))))),IF($G1877="Organic","Organic",(IF($G1877="Responsible","Responsible",(IF($G1877="No Attribute (Conventional)","No_Attribute_Conventional",(IF($G1877="Recycled Pre/Post-Consumer","Recycled_Pre_Post_Consumer",(IF($G1877="In-Conversion","In_Conversion",(IF($G1877="Recycled Pre-Consumer","Recycled_Pre_Consumer",(IF($G1877="Recycled Post-Consumer","Recycled_Post_Consumer",(IF($G1877="Sustainably Sourced","Sustainably_sourced",(IF($G1877="Recycled pre-consumer organic","GOTS_recycled_organic","")))))))))))))))))),"")</f>
        <v/>
      </c>
      <c r="AE1877" t="e" cm="1">
        <f t="array" aca="1" ref="AE1877" ca="1">IF($I1877="",IF(INDIRECT("$F"&amp;$S1877)="","",IF(LEFT(INDIRECT("$F"&amp;$S1877),3)="GRS","GRS_RCS_RM",IF((LEFT(INDIRECT("$F"&amp;$S1877),3))="RCS","GRS_RCS_RM",IF(INDIRECT("$F"&amp;$S1877)="OCS (No Label)","OCS_Conversion_RM",IF(LEFT(INDIRECT("$F"&amp;$S1877),3)="OCS","OCS_RM",IF(RIGHT(INDIRECT("$F"&amp;$S1877),10)="conversion","GOTS_RM_conversion",IF((LEFT(INDIRECT("$F"&amp;$S1877),4))="GOTS","GOTS_RM","Responsible_RM"))))))),"DELETERM")</f>
        <v>#VALUE!</v>
      </c>
      <c r="AF1877" t="e" cm="1">
        <f t="array" aca="1" ref="AF1877" ca="1">IF($S1877="","",INDIRECT("$Z"&amp;$S1877))</f>
        <v>#VALUE!</v>
      </c>
      <c r="AG1877" t="str">
        <f t="shared" si="582"/>
        <v/>
      </c>
      <c r="AH1877" t="str" cm="1">
        <f t="array" aca="1" ref="AH1877" ca="1">IFERROR(INDIRECT("$ag"&amp;S1877),"")</f>
        <v/>
      </c>
      <c r="AI1877" t="e" cm="1">
        <f t="array" aca="1" ref="AI1877" ca="1">INDIRECT("O"&amp;S1877)</f>
        <v>#VALUE!</v>
      </c>
      <c r="AJ1877" t="str">
        <f t="shared" si="583"/>
        <v/>
      </c>
    </row>
    <row r="1878" spans="1:36" ht="16.5" customHeight="1">
      <c r="A1878" s="129"/>
      <c r="B1878" s="134"/>
      <c r="C1878" s="135"/>
      <c r="D1878" s="146"/>
      <c r="E1878" s="146"/>
      <c r="F1878" s="135"/>
      <c r="G1878" s="147"/>
      <c r="H1878" s="147"/>
      <c r="I1878" s="147"/>
      <c r="J1878" s="147"/>
      <c r="K1878" s="38"/>
      <c r="L1878" s="143"/>
      <c r="M1878" s="143"/>
      <c r="N1878" s="61"/>
      <c r="O1878" s="314"/>
      <c r="Q1878" t="str">
        <f t="shared" si="578"/>
        <v/>
      </c>
      <c r="S1878" t="e">
        <f t="shared" ca="1" si="587"/>
        <v>#VALUE!</v>
      </c>
      <c r="T1878" t="e">
        <f t="shared" ca="1" si="584"/>
        <v>#VALUE!</v>
      </c>
      <c r="U1878">
        <f t="shared" si="588"/>
        <v>1812</v>
      </c>
      <c r="V1878">
        <v>151.25000000001199</v>
      </c>
      <c r="W1878">
        <f t="shared" ref="W1878:W1941" si="591">ROUNDDOWN(V1878,0)</f>
        <v>151</v>
      </c>
      <c r="X1878" t="str" cm="1">
        <f t="array" aca="1" ref="X1878" ca="1">IFERROR(INDEX('PC&amp;PD'!$A$1:$AS$19,ROW('PC&amp;PD'!$A$19),MATCH(INDIRECT(T1878),'PC&amp;PD'!$A$1:$AS$1,0)),"")</f>
        <v/>
      </c>
      <c r="AA1878" t="str">
        <f t="shared" si="579"/>
        <v/>
      </c>
      <c r="AB1878" t="str">
        <f t="shared" si="580"/>
        <v/>
      </c>
      <c r="AC1878" t="e">
        <f t="shared" ca="1" si="581"/>
        <v>#VALUE!</v>
      </c>
      <c r="AD1878" t="str" cm="1">
        <f t="array" aca="1" ref="AD1878" ca="1">IFERROR(IF((LEFT(INDIRECT("$F"&amp;$S1878),4))="GOTS",IF($G1878="Organic","GOTS_Organic_raw",(IF($G1878="Responsible","GOTS_Responsible",(IF($G1878="No Attribute (Conventional)","GOTS_conventional",(IF($G1878="Recycled Pre/Post-Consumer","GOTS_pre_post",(IF($G1878="In-Conversion","GOTS_in_conversion",(IF($G1878="Sustainably Sourced","Sustainably_sourced",(IF($G1878="Recycled pre-consumer organic","GOTS_recycled_organic",""))))))))))))),IF($G1878="Organic","Organic",(IF($G1878="Responsible","Responsible",(IF($G1878="No Attribute (Conventional)","No_Attribute_Conventional",(IF($G1878="Recycled Pre/Post-Consumer","Recycled_Pre_Post_Consumer",(IF($G1878="In-Conversion","In_Conversion",(IF($G1878="Recycled Pre-Consumer","Recycled_Pre_Consumer",(IF($G1878="Recycled Post-Consumer","Recycled_Post_Consumer",(IF($G1878="Sustainably Sourced","Sustainably_sourced",(IF($G1878="Recycled pre-consumer organic","GOTS_recycled_organic","")))))))))))))))))),"")</f>
        <v/>
      </c>
      <c r="AE1878" t="e" cm="1">
        <f t="array" aca="1" ref="AE1878" ca="1">IF($I1878="",IF(INDIRECT("$F"&amp;$S1878)="","",IF(LEFT(INDIRECT("$F"&amp;$S1878),3)="GRS","GRS_RCS_RM",IF((LEFT(INDIRECT("$F"&amp;$S1878),3))="RCS","GRS_RCS_RM",IF(INDIRECT("$F"&amp;$S1878)="OCS (No Label)","OCS_Conversion_RM",IF(LEFT(INDIRECT("$F"&amp;$S1878),3)="OCS","OCS_RM",IF(RIGHT(INDIRECT("$F"&amp;$S1878),10)="conversion","GOTS_RM_conversion",IF((LEFT(INDIRECT("$F"&amp;$S1878),4))="GOTS","GOTS_RM","Responsible_RM"))))))),"DELETERM")</f>
        <v>#VALUE!</v>
      </c>
      <c r="AF1878" t="e" cm="1">
        <f t="array" aca="1" ref="AF1878" ca="1">IF($S1878="","",INDIRECT("$Z"&amp;$S1878))</f>
        <v>#VALUE!</v>
      </c>
      <c r="AG1878" t="str">
        <f t="shared" si="582"/>
        <v/>
      </c>
      <c r="AH1878" t="str" cm="1">
        <f t="array" aca="1" ref="AH1878" ca="1">IFERROR(INDIRECT("$ag"&amp;S1878),"")</f>
        <v/>
      </c>
      <c r="AI1878" t="e" cm="1">
        <f t="array" aca="1" ref="AI1878" ca="1">INDIRECT("O"&amp;S1878)</f>
        <v>#VALUE!</v>
      </c>
      <c r="AJ1878" t="str">
        <f t="shared" si="583"/>
        <v/>
      </c>
    </row>
    <row r="1879" spans="1:36" ht="16.5" customHeight="1">
      <c r="A1879" s="129"/>
      <c r="B1879" s="134"/>
      <c r="C1879" s="135"/>
      <c r="D1879" s="146"/>
      <c r="E1879" s="146"/>
      <c r="F1879" s="135"/>
      <c r="G1879" s="147"/>
      <c r="H1879" s="147"/>
      <c r="I1879" s="147"/>
      <c r="J1879" s="147"/>
      <c r="K1879" s="38"/>
      <c r="L1879" s="143"/>
      <c r="M1879" s="143"/>
      <c r="N1879" s="61"/>
      <c r="O1879" s="314"/>
      <c r="Q1879" t="str">
        <f t="shared" si="578"/>
        <v/>
      </c>
      <c r="S1879" t="e">
        <f t="shared" ca="1" si="587"/>
        <v>#VALUE!</v>
      </c>
      <c r="T1879" t="e">
        <f t="shared" ca="1" si="584"/>
        <v>#VALUE!</v>
      </c>
      <c r="U1879">
        <f t="shared" si="588"/>
        <v>1812</v>
      </c>
      <c r="V1879">
        <v>151.333333333345</v>
      </c>
      <c r="W1879">
        <f t="shared" si="591"/>
        <v>151</v>
      </c>
      <c r="X1879" t="str" cm="1">
        <f t="array" aca="1" ref="X1879" ca="1">IFERROR(INDEX('PC&amp;PD'!$A$1:$AS$19,ROW('PC&amp;PD'!$A$19),MATCH(INDIRECT(T1879),'PC&amp;PD'!$A$1:$AS$1,0)),"")</f>
        <v/>
      </c>
      <c r="AA1879" t="str">
        <f t="shared" si="579"/>
        <v/>
      </c>
      <c r="AB1879" t="str">
        <f t="shared" si="580"/>
        <v/>
      </c>
      <c r="AC1879" t="e">
        <f t="shared" ca="1" si="581"/>
        <v>#VALUE!</v>
      </c>
      <c r="AD1879" t="str" cm="1">
        <f t="array" aca="1" ref="AD1879" ca="1">IFERROR(IF((LEFT(INDIRECT("$F"&amp;$S1879),4))="GOTS",IF($G1879="Organic","GOTS_Organic_raw",(IF($G1879="Responsible","GOTS_Responsible",(IF($G1879="No Attribute (Conventional)","GOTS_conventional",(IF($G1879="Recycled Pre/Post-Consumer","GOTS_pre_post",(IF($G1879="In-Conversion","GOTS_in_conversion",(IF($G1879="Sustainably Sourced","Sustainably_sourced",(IF($G1879="Recycled pre-consumer organic","GOTS_recycled_organic",""))))))))))))),IF($G1879="Organic","Organic",(IF($G1879="Responsible","Responsible",(IF($G1879="No Attribute (Conventional)","No_Attribute_Conventional",(IF($G1879="Recycled Pre/Post-Consumer","Recycled_Pre_Post_Consumer",(IF($G1879="In-Conversion","In_Conversion",(IF($G1879="Recycled Pre-Consumer","Recycled_Pre_Consumer",(IF($G1879="Recycled Post-Consumer","Recycled_Post_Consumer",(IF($G1879="Sustainably Sourced","Sustainably_sourced",(IF($G1879="Recycled pre-consumer organic","GOTS_recycled_organic","")))))))))))))))))),"")</f>
        <v/>
      </c>
      <c r="AE1879" t="e" cm="1">
        <f t="array" aca="1" ref="AE1879" ca="1">IF($I1879="",IF(INDIRECT("$F"&amp;$S1879)="","",IF(LEFT(INDIRECT("$F"&amp;$S1879),3)="GRS","GRS_RCS_RM",IF((LEFT(INDIRECT("$F"&amp;$S1879),3))="RCS","GRS_RCS_RM",IF(INDIRECT("$F"&amp;$S1879)="OCS (No Label)","OCS_Conversion_RM",IF(LEFT(INDIRECT("$F"&amp;$S1879),3)="OCS","OCS_RM",IF(RIGHT(INDIRECT("$F"&amp;$S1879),10)="conversion","GOTS_RM_conversion",IF((LEFT(INDIRECT("$F"&amp;$S1879),4))="GOTS","GOTS_RM","Responsible_RM"))))))),"DELETERM")</f>
        <v>#VALUE!</v>
      </c>
      <c r="AF1879" t="e" cm="1">
        <f t="array" aca="1" ref="AF1879" ca="1">IF($S1879="","",INDIRECT("$Z"&amp;$S1879))</f>
        <v>#VALUE!</v>
      </c>
      <c r="AG1879" t="str">
        <f t="shared" si="582"/>
        <v/>
      </c>
      <c r="AH1879" t="str" cm="1">
        <f t="array" aca="1" ref="AH1879" ca="1">IFERROR(INDIRECT("$ag"&amp;S1879),"")</f>
        <v/>
      </c>
      <c r="AI1879" t="e" cm="1">
        <f t="array" aca="1" ref="AI1879" ca="1">INDIRECT("O"&amp;S1879)</f>
        <v>#VALUE!</v>
      </c>
      <c r="AJ1879" t="str">
        <f t="shared" si="583"/>
        <v/>
      </c>
    </row>
    <row r="1880" spans="1:36" ht="16.5" customHeight="1">
      <c r="A1880" s="129"/>
      <c r="B1880" s="134"/>
      <c r="C1880" s="135"/>
      <c r="D1880" s="146"/>
      <c r="E1880" s="146"/>
      <c r="F1880" s="135"/>
      <c r="G1880" s="147"/>
      <c r="H1880" s="147"/>
      <c r="I1880" s="147"/>
      <c r="J1880" s="147"/>
      <c r="K1880" s="38"/>
      <c r="L1880" s="143"/>
      <c r="M1880" s="143"/>
      <c r="N1880" s="61"/>
      <c r="O1880" s="314"/>
      <c r="Q1880" t="str">
        <f t="shared" si="578"/>
        <v/>
      </c>
      <c r="S1880" t="e">
        <f t="shared" ca="1" si="587"/>
        <v>#VALUE!</v>
      </c>
      <c r="T1880" t="e">
        <f t="shared" ca="1" si="584"/>
        <v>#VALUE!</v>
      </c>
      <c r="U1880">
        <f t="shared" si="588"/>
        <v>1812</v>
      </c>
      <c r="V1880">
        <v>151.41666666667899</v>
      </c>
      <c r="W1880">
        <f t="shared" si="591"/>
        <v>151</v>
      </c>
      <c r="X1880" t="str" cm="1">
        <f t="array" aca="1" ref="X1880" ca="1">IFERROR(INDEX('PC&amp;PD'!$A$1:$AS$19,ROW('PC&amp;PD'!$A$19),MATCH(INDIRECT(T1880),'PC&amp;PD'!$A$1:$AS$1,0)),"")</f>
        <v/>
      </c>
      <c r="AA1880" t="str">
        <f t="shared" si="579"/>
        <v/>
      </c>
      <c r="AB1880" t="str">
        <f t="shared" si="580"/>
        <v/>
      </c>
      <c r="AC1880" t="e">
        <f t="shared" ca="1" si="581"/>
        <v>#VALUE!</v>
      </c>
      <c r="AD1880" t="str" cm="1">
        <f t="array" aca="1" ref="AD1880" ca="1">IFERROR(IF((LEFT(INDIRECT("$F"&amp;$S1880),4))="GOTS",IF($G1880="Organic","GOTS_Organic_raw",(IF($G1880="Responsible","GOTS_Responsible",(IF($G1880="No Attribute (Conventional)","GOTS_conventional",(IF($G1880="Recycled Pre/Post-Consumer","GOTS_pre_post",(IF($G1880="In-Conversion","GOTS_in_conversion",(IF($G1880="Sustainably Sourced","Sustainably_sourced",(IF($G1880="Recycled pre-consumer organic","GOTS_recycled_organic",""))))))))))))),IF($G1880="Organic","Organic",(IF($G1880="Responsible","Responsible",(IF($G1880="No Attribute (Conventional)","No_Attribute_Conventional",(IF($G1880="Recycled Pre/Post-Consumer","Recycled_Pre_Post_Consumer",(IF($G1880="In-Conversion","In_Conversion",(IF($G1880="Recycled Pre-Consumer","Recycled_Pre_Consumer",(IF($G1880="Recycled Post-Consumer","Recycled_Post_Consumer",(IF($G1880="Sustainably Sourced","Sustainably_sourced",(IF($G1880="Recycled pre-consumer organic","GOTS_recycled_organic","")))))))))))))))))),"")</f>
        <v/>
      </c>
      <c r="AE1880" t="e" cm="1">
        <f t="array" aca="1" ref="AE1880" ca="1">IF($I1880="",IF(INDIRECT("$F"&amp;$S1880)="","",IF(LEFT(INDIRECT("$F"&amp;$S1880),3)="GRS","GRS_RCS_RM",IF((LEFT(INDIRECT("$F"&amp;$S1880),3))="RCS","GRS_RCS_RM",IF(INDIRECT("$F"&amp;$S1880)="OCS (No Label)","OCS_Conversion_RM",IF(LEFT(INDIRECT("$F"&amp;$S1880),3)="OCS","OCS_RM",IF(RIGHT(INDIRECT("$F"&amp;$S1880),10)="conversion","GOTS_RM_conversion",IF((LEFT(INDIRECT("$F"&amp;$S1880),4))="GOTS","GOTS_RM","Responsible_RM"))))))),"DELETERM")</f>
        <v>#VALUE!</v>
      </c>
      <c r="AF1880" t="e" cm="1">
        <f t="array" aca="1" ref="AF1880" ca="1">IF($S1880="","",INDIRECT("$Z"&amp;$S1880))</f>
        <v>#VALUE!</v>
      </c>
      <c r="AG1880" t="str">
        <f t="shared" si="582"/>
        <v/>
      </c>
      <c r="AH1880" t="str" cm="1">
        <f t="array" aca="1" ref="AH1880" ca="1">IFERROR(INDIRECT("$ag"&amp;S1880),"")</f>
        <v/>
      </c>
      <c r="AI1880" t="e" cm="1">
        <f t="array" aca="1" ref="AI1880" ca="1">INDIRECT("O"&amp;S1880)</f>
        <v>#VALUE!</v>
      </c>
      <c r="AJ1880" t="str">
        <f t="shared" si="583"/>
        <v/>
      </c>
    </row>
    <row r="1881" spans="1:36" ht="16.5" customHeight="1">
      <c r="A1881" s="130"/>
      <c r="B1881" s="136"/>
      <c r="C1881" s="137"/>
      <c r="D1881" s="146"/>
      <c r="E1881" s="146"/>
      <c r="F1881" s="137"/>
      <c r="G1881" s="147"/>
      <c r="H1881" s="147"/>
      <c r="I1881" s="147"/>
      <c r="J1881" s="147"/>
      <c r="K1881" s="38"/>
      <c r="L1881" s="144"/>
      <c r="M1881" s="144"/>
      <c r="N1881" s="61"/>
      <c r="O1881" s="314"/>
      <c r="Q1881" t="str">
        <f t="shared" si="578"/>
        <v/>
      </c>
      <c r="S1881" t="e">
        <f t="shared" ca="1" si="587"/>
        <v>#VALUE!</v>
      </c>
      <c r="T1881" t="e">
        <f t="shared" ca="1" si="584"/>
        <v>#VALUE!</v>
      </c>
      <c r="U1881">
        <f t="shared" si="588"/>
        <v>1812</v>
      </c>
      <c r="V1881">
        <v>151.50000000001199</v>
      </c>
      <c r="W1881">
        <f t="shared" si="591"/>
        <v>151</v>
      </c>
      <c r="X1881" t="str" cm="1">
        <f t="array" aca="1" ref="X1881" ca="1">IFERROR(INDEX('PC&amp;PD'!$A$1:$AS$19,ROW('PC&amp;PD'!$A$19),MATCH(INDIRECT(T1881),'PC&amp;PD'!$A$1:$AS$1,0)),"")</f>
        <v/>
      </c>
      <c r="AA1881" t="str">
        <f t="shared" si="579"/>
        <v/>
      </c>
      <c r="AB1881" t="str">
        <f t="shared" si="580"/>
        <v/>
      </c>
      <c r="AC1881" t="e">
        <f t="shared" ca="1" si="581"/>
        <v>#VALUE!</v>
      </c>
      <c r="AD1881" t="str" cm="1">
        <f t="array" aca="1" ref="AD1881" ca="1">IFERROR(IF((LEFT(INDIRECT("$F"&amp;$S1881),4))="GOTS",IF($G1881="Organic","GOTS_Organic_raw",(IF($G1881="Responsible","GOTS_Responsible",(IF($G1881="No Attribute (Conventional)","GOTS_conventional",(IF($G1881="Recycled Pre/Post-Consumer","GOTS_pre_post",(IF($G1881="In-Conversion","GOTS_in_conversion",(IF($G1881="Sustainably Sourced","Sustainably_sourced",(IF($G1881="Recycled pre-consumer organic","GOTS_recycled_organic",""))))))))))))),IF($G1881="Organic","Organic",(IF($G1881="Responsible","Responsible",(IF($G1881="No Attribute (Conventional)","No_Attribute_Conventional",(IF($G1881="Recycled Pre/Post-Consumer","Recycled_Pre_Post_Consumer",(IF($G1881="In-Conversion","In_Conversion",(IF($G1881="Recycled Pre-Consumer","Recycled_Pre_Consumer",(IF($G1881="Recycled Post-Consumer","Recycled_Post_Consumer",(IF($G1881="Sustainably Sourced","Sustainably_sourced",(IF($G1881="Recycled pre-consumer organic","GOTS_recycled_organic","")))))))))))))))))),"")</f>
        <v/>
      </c>
      <c r="AE1881" t="e" cm="1">
        <f t="array" aca="1" ref="AE1881" ca="1">IF($I1881="",IF(INDIRECT("$F"&amp;$S1881)="","",IF(LEFT(INDIRECT("$F"&amp;$S1881),3)="GRS","GRS_RCS_RM",IF((LEFT(INDIRECT("$F"&amp;$S1881),3))="RCS","GRS_RCS_RM",IF(INDIRECT("$F"&amp;$S1881)="OCS (No Label)","OCS_Conversion_RM",IF(LEFT(INDIRECT("$F"&amp;$S1881),3)="OCS","OCS_RM",IF(RIGHT(INDIRECT("$F"&amp;$S1881),10)="conversion","GOTS_RM_conversion",IF((LEFT(INDIRECT("$F"&amp;$S1881),4))="GOTS","GOTS_RM","Responsible_RM"))))))),"DELETERM")</f>
        <v>#VALUE!</v>
      </c>
      <c r="AF1881" t="e" cm="1">
        <f t="array" aca="1" ref="AF1881" ca="1">IF($S1881="","",INDIRECT("$Z"&amp;$S1881))</f>
        <v>#VALUE!</v>
      </c>
      <c r="AG1881" t="str">
        <f t="shared" si="582"/>
        <v/>
      </c>
      <c r="AH1881" t="str" cm="1">
        <f t="array" aca="1" ref="AH1881" ca="1">IFERROR(INDIRECT("$ag"&amp;S1881),"")</f>
        <v/>
      </c>
      <c r="AI1881" t="e" cm="1">
        <f t="array" aca="1" ref="AI1881" ca="1">INDIRECT("O"&amp;S1881)</f>
        <v>#VALUE!</v>
      </c>
      <c r="AJ1881" t="str">
        <f t="shared" si="583"/>
        <v/>
      </c>
    </row>
    <row r="1882" spans="1:36" ht="16.5" customHeight="1">
      <c r="A1882" s="130"/>
      <c r="B1882" s="136"/>
      <c r="C1882" s="137"/>
      <c r="D1882" s="146"/>
      <c r="E1882" s="146"/>
      <c r="F1882" s="137"/>
      <c r="G1882" s="147"/>
      <c r="H1882" s="147"/>
      <c r="I1882" s="147"/>
      <c r="J1882" s="147"/>
      <c r="K1882" s="38"/>
      <c r="L1882" s="144"/>
      <c r="M1882" s="144"/>
      <c r="N1882" s="61"/>
      <c r="O1882" s="314"/>
      <c r="Q1882" t="str">
        <f t="shared" si="578"/>
        <v/>
      </c>
      <c r="S1882" t="e">
        <f t="shared" ca="1" si="587"/>
        <v>#VALUE!</v>
      </c>
      <c r="T1882" t="e">
        <f t="shared" ca="1" si="584"/>
        <v>#VALUE!</v>
      </c>
      <c r="U1882">
        <f t="shared" si="588"/>
        <v>1812</v>
      </c>
      <c r="V1882">
        <v>151.583333333345</v>
      </c>
      <c r="W1882">
        <f t="shared" si="591"/>
        <v>151</v>
      </c>
      <c r="X1882" t="str" cm="1">
        <f t="array" aca="1" ref="X1882" ca="1">IFERROR(INDEX('PC&amp;PD'!$A$1:$AS$19,ROW('PC&amp;PD'!$A$19),MATCH(INDIRECT(T1882),'PC&amp;PD'!$A$1:$AS$1,0)),"")</f>
        <v/>
      </c>
      <c r="AA1882" t="str">
        <f t="shared" si="579"/>
        <v/>
      </c>
      <c r="AB1882" t="str">
        <f t="shared" si="580"/>
        <v/>
      </c>
      <c r="AC1882" t="e">
        <f t="shared" ca="1" si="581"/>
        <v>#VALUE!</v>
      </c>
      <c r="AD1882" t="str" cm="1">
        <f t="array" aca="1" ref="AD1882" ca="1">IFERROR(IF((LEFT(INDIRECT("$F"&amp;$S1882),4))="GOTS",IF($G1882="Organic","GOTS_Organic_raw",(IF($G1882="Responsible","GOTS_Responsible",(IF($G1882="No Attribute (Conventional)","GOTS_conventional",(IF($G1882="Recycled Pre/Post-Consumer","GOTS_pre_post",(IF($G1882="In-Conversion","GOTS_in_conversion",(IF($G1882="Sustainably Sourced","Sustainably_sourced",(IF($G1882="Recycled pre-consumer organic","GOTS_recycled_organic",""))))))))))))),IF($G1882="Organic","Organic",(IF($G1882="Responsible","Responsible",(IF($G1882="No Attribute (Conventional)","No_Attribute_Conventional",(IF($G1882="Recycled Pre/Post-Consumer","Recycled_Pre_Post_Consumer",(IF($G1882="In-Conversion","In_Conversion",(IF($G1882="Recycled Pre-Consumer","Recycled_Pre_Consumer",(IF($G1882="Recycled Post-Consumer","Recycled_Post_Consumer",(IF($G1882="Sustainably Sourced","Sustainably_sourced",(IF($G1882="Recycled pre-consumer organic","GOTS_recycled_organic","")))))))))))))))))),"")</f>
        <v/>
      </c>
      <c r="AE1882" t="e" cm="1">
        <f t="array" aca="1" ref="AE1882" ca="1">IF($I1882="",IF(INDIRECT("$F"&amp;$S1882)="","",IF(LEFT(INDIRECT("$F"&amp;$S1882),3)="GRS","GRS_RCS_RM",IF((LEFT(INDIRECT("$F"&amp;$S1882),3))="RCS","GRS_RCS_RM",IF(INDIRECT("$F"&amp;$S1882)="OCS (No Label)","OCS_Conversion_RM",IF(LEFT(INDIRECT("$F"&amp;$S1882),3)="OCS","OCS_RM",IF(RIGHT(INDIRECT("$F"&amp;$S1882),10)="conversion","GOTS_RM_conversion",IF((LEFT(INDIRECT("$F"&amp;$S1882),4))="GOTS","GOTS_RM","Responsible_RM"))))))),"DELETERM")</f>
        <v>#VALUE!</v>
      </c>
      <c r="AF1882" t="e" cm="1">
        <f t="array" aca="1" ref="AF1882" ca="1">IF($S1882="","",INDIRECT("$Z"&amp;$S1882))</f>
        <v>#VALUE!</v>
      </c>
      <c r="AG1882" t="str">
        <f t="shared" si="582"/>
        <v/>
      </c>
      <c r="AH1882" t="str" cm="1">
        <f t="array" aca="1" ref="AH1882" ca="1">IFERROR(INDIRECT("$ag"&amp;S1882),"")</f>
        <v/>
      </c>
      <c r="AI1882" t="e" cm="1">
        <f t="array" aca="1" ref="AI1882" ca="1">INDIRECT("O"&amp;S1882)</f>
        <v>#VALUE!</v>
      </c>
      <c r="AJ1882" t="str">
        <f t="shared" si="583"/>
        <v/>
      </c>
    </row>
    <row r="1883" spans="1:36" ht="16.5" customHeight="1">
      <c r="A1883" s="130"/>
      <c r="B1883" s="136"/>
      <c r="C1883" s="137"/>
      <c r="D1883" s="146"/>
      <c r="E1883" s="146"/>
      <c r="F1883" s="137"/>
      <c r="G1883" s="147"/>
      <c r="H1883" s="147"/>
      <c r="I1883" s="147"/>
      <c r="J1883" s="147"/>
      <c r="K1883" s="38"/>
      <c r="L1883" s="144"/>
      <c r="M1883" s="144"/>
      <c r="N1883" s="61"/>
      <c r="O1883" s="314"/>
      <c r="Q1883" t="str">
        <f t="shared" si="578"/>
        <v/>
      </c>
      <c r="S1883" t="e">
        <f t="shared" ca="1" si="587"/>
        <v>#VALUE!</v>
      </c>
      <c r="T1883" t="e">
        <f t="shared" ca="1" si="584"/>
        <v>#VALUE!</v>
      </c>
      <c r="U1883">
        <f t="shared" si="588"/>
        <v>1812</v>
      </c>
      <c r="V1883">
        <v>151.66666666667899</v>
      </c>
      <c r="W1883">
        <f t="shared" si="591"/>
        <v>151</v>
      </c>
      <c r="X1883" t="str" cm="1">
        <f t="array" aca="1" ref="X1883" ca="1">IFERROR(INDEX('PC&amp;PD'!$A$1:$AS$19,ROW('PC&amp;PD'!$A$19),MATCH(INDIRECT(T1883),'PC&amp;PD'!$A$1:$AS$1,0)),"")</f>
        <v/>
      </c>
      <c r="AA1883" t="str">
        <f t="shared" si="579"/>
        <v/>
      </c>
      <c r="AB1883" t="str">
        <f t="shared" si="580"/>
        <v/>
      </c>
      <c r="AC1883" t="e">
        <f t="shared" ca="1" si="581"/>
        <v>#VALUE!</v>
      </c>
      <c r="AD1883" t="str" cm="1">
        <f t="array" aca="1" ref="AD1883" ca="1">IFERROR(IF((LEFT(INDIRECT("$F"&amp;$S1883),4))="GOTS",IF($G1883="Organic","GOTS_Organic_raw",(IF($G1883="Responsible","GOTS_Responsible",(IF($G1883="No Attribute (Conventional)","GOTS_conventional",(IF($G1883="Recycled Pre/Post-Consumer","GOTS_pre_post",(IF($G1883="In-Conversion","GOTS_in_conversion",(IF($G1883="Sustainably Sourced","Sustainably_sourced",(IF($G1883="Recycled pre-consumer organic","GOTS_recycled_organic",""))))))))))))),IF($G1883="Organic","Organic",(IF($G1883="Responsible","Responsible",(IF($G1883="No Attribute (Conventional)","No_Attribute_Conventional",(IF($G1883="Recycled Pre/Post-Consumer","Recycled_Pre_Post_Consumer",(IF($G1883="In-Conversion","In_Conversion",(IF($G1883="Recycled Pre-Consumer","Recycled_Pre_Consumer",(IF($G1883="Recycled Post-Consumer","Recycled_Post_Consumer",(IF($G1883="Sustainably Sourced","Sustainably_sourced",(IF($G1883="Recycled pre-consumer organic","GOTS_recycled_organic","")))))))))))))))))),"")</f>
        <v/>
      </c>
      <c r="AE1883" t="e" cm="1">
        <f t="array" aca="1" ref="AE1883" ca="1">IF($I1883="",IF(INDIRECT("$F"&amp;$S1883)="","",IF(LEFT(INDIRECT("$F"&amp;$S1883),3)="GRS","GRS_RCS_RM",IF((LEFT(INDIRECT("$F"&amp;$S1883),3))="RCS","GRS_RCS_RM",IF(INDIRECT("$F"&amp;$S1883)="OCS (No Label)","OCS_Conversion_RM",IF(LEFT(INDIRECT("$F"&amp;$S1883),3)="OCS","OCS_RM",IF(RIGHT(INDIRECT("$F"&amp;$S1883),10)="conversion","GOTS_RM_conversion",IF((LEFT(INDIRECT("$F"&amp;$S1883),4))="GOTS","GOTS_RM","Responsible_RM"))))))),"DELETERM")</f>
        <v>#VALUE!</v>
      </c>
      <c r="AF1883" t="e" cm="1">
        <f t="array" aca="1" ref="AF1883" ca="1">IF($S1883="","",INDIRECT("$Z"&amp;$S1883))</f>
        <v>#VALUE!</v>
      </c>
      <c r="AG1883" t="str">
        <f t="shared" si="582"/>
        <v/>
      </c>
      <c r="AH1883" t="str" cm="1">
        <f t="array" aca="1" ref="AH1883" ca="1">IFERROR(INDIRECT("$ag"&amp;S1883),"")</f>
        <v/>
      </c>
      <c r="AI1883" t="e" cm="1">
        <f t="array" aca="1" ref="AI1883" ca="1">INDIRECT("O"&amp;S1883)</f>
        <v>#VALUE!</v>
      </c>
      <c r="AJ1883" t="str">
        <f t="shared" si="583"/>
        <v/>
      </c>
    </row>
    <row r="1884" spans="1:36" ht="16.5" customHeight="1">
      <c r="A1884" s="130"/>
      <c r="B1884" s="136"/>
      <c r="C1884" s="137"/>
      <c r="D1884" s="146"/>
      <c r="E1884" s="146"/>
      <c r="F1884" s="137"/>
      <c r="G1884" s="147"/>
      <c r="H1884" s="147"/>
      <c r="I1884" s="147"/>
      <c r="J1884" s="147"/>
      <c r="K1884" s="38"/>
      <c r="L1884" s="144"/>
      <c r="M1884" s="144"/>
      <c r="N1884" s="61"/>
      <c r="O1884" s="314"/>
      <c r="Q1884" t="str">
        <f t="shared" si="578"/>
        <v/>
      </c>
      <c r="S1884" t="e">
        <f t="shared" ca="1" si="587"/>
        <v>#VALUE!</v>
      </c>
      <c r="T1884" t="e">
        <f t="shared" ca="1" si="584"/>
        <v>#VALUE!</v>
      </c>
      <c r="U1884">
        <f t="shared" si="588"/>
        <v>1812</v>
      </c>
      <c r="V1884">
        <v>151.75000000001199</v>
      </c>
      <c r="W1884">
        <f t="shared" si="591"/>
        <v>151</v>
      </c>
      <c r="X1884" t="str" cm="1">
        <f t="array" aca="1" ref="X1884" ca="1">IFERROR(INDEX('PC&amp;PD'!$A$1:$AS$19,ROW('PC&amp;PD'!$A$19),MATCH(INDIRECT(T1884),'PC&amp;PD'!$A$1:$AS$1,0)),"")</f>
        <v/>
      </c>
      <c r="AA1884" t="str">
        <f t="shared" si="579"/>
        <v/>
      </c>
      <c r="AB1884" t="str">
        <f t="shared" si="580"/>
        <v/>
      </c>
      <c r="AC1884" t="e">
        <f t="shared" ca="1" si="581"/>
        <v>#VALUE!</v>
      </c>
      <c r="AD1884" t="str" cm="1">
        <f t="array" aca="1" ref="AD1884" ca="1">IFERROR(IF((LEFT(INDIRECT("$F"&amp;$S1884),4))="GOTS",IF($G1884="Organic","GOTS_Organic_raw",(IF($G1884="Responsible","GOTS_Responsible",(IF($G1884="No Attribute (Conventional)","GOTS_conventional",(IF($G1884="Recycled Pre/Post-Consumer","GOTS_pre_post",(IF($G1884="In-Conversion","GOTS_in_conversion",(IF($G1884="Sustainably Sourced","Sustainably_sourced",(IF($G1884="Recycled pre-consumer organic","GOTS_recycled_organic",""))))))))))))),IF($G1884="Organic","Organic",(IF($G1884="Responsible","Responsible",(IF($G1884="No Attribute (Conventional)","No_Attribute_Conventional",(IF($G1884="Recycled Pre/Post-Consumer","Recycled_Pre_Post_Consumer",(IF($G1884="In-Conversion","In_Conversion",(IF($G1884="Recycled Pre-Consumer","Recycled_Pre_Consumer",(IF($G1884="Recycled Post-Consumer","Recycled_Post_Consumer",(IF($G1884="Sustainably Sourced","Sustainably_sourced",(IF($G1884="Recycled pre-consumer organic","GOTS_recycled_organic","")))))))))))))))))),"")</f>
        <v/>
      </c>
      <c r="AE1884" t="e" cm="1">
        <f t="array" aca="1" ref="AE1884" ca="1">IF($I1884="",IF(INDIRECT("$F"&amp;$S1884)="","",IF(LEFT(INDIRECT("$F"&amp;$S1884),3)="GRS","GRS_RCS_RM",IF((LEFT(INDIRECT("$F"&amp;$S1884),3))="RCS","GRS_RCS_RM",IF(INDIRECT("$F"&amp;$S1884)="OCS (No Label)","OCS_Conversion_RM",IF(LEFT(INDIRECT("$F"&amp;$S1884),3)="OCS","OCS_RM",IF(RIGHT(INDIRECT("$F"&amp;$S1884),10)="conversion","GOTS_RM_conversion",IF((LEFT(INDIRECT("$F"&amp;$S1884),4))="GOTS","GOTS_RM","Responsible_RM"))))))),"DELETERM")</f>
        <v>#VALUE!</v>
      </c>
      <c r="AF1884" t="e" cm="1">
        <f t="array" aca="1" ref="AF1884" ca="1">IF($S1884="","",INDIRECT("$Z"&amp;$S1884))</f>
        <v>#VALUE!</v>
      </c>
      <c r="AG1884" t="str">
        <f t="shared" si="582"/>
        <v/>
      </c>
      <c r="AH1884" t="str" cm="1">
        <f t="array" aca="1" ref="AH1884" ca="1">IFERROR(INDIRECT("$ag"&amp;S1884),"")</f>
        <v/>
      </c>
      <c r="AI1884" t="e" cm="1">
        <f t="array" aca="1" ref="AI1884" ca="1">INDIRECT("O"&amp;S1884)</f>
        <v>#VALUE!</v>
      </c>
      <c r="AJ1884" t="str">
        <f t="shared" si="583"/>
        <v/>
      </c>
    </row>
    <row r="1885" spans="1:36" ht="16.5" customHeight="1">
      <c r="A1885" s="130"/>
      <c r="B1885" s="136"/>
      <c r="C1885" s="137"/>
      <c r="D1885" s="146"/>
      <c r="E1885" s="146"/>
      <c r="F1885" s="137"/>
      <c r="G1885" s="147"/>
      <c r="H1885" s="147"/>
      <c r="I1885" s="147"/>
      <c r="J1885" s="147"/>
      <c r="K1885" s="38"/>
      <c r="L1885" s="144"/>
      <c r="M1885" s="144"/>
      <c r="N1885" s="61"/>
      <c r="O1885" s="314"/>
      <c r="Q1885" t="str">
        <f t="shared" si="578"/>
        <v/>
      </c>
      <c r="S1885" t="e">
        <f t="shared" ca="1" si="587"/>
        <v>#VALUE!</v>
      </c>
      <c r="T1885" t="e">
        <f t="shared" ca="1" si="584"/>
        <v>#VALUE!</v>
      </c>
      <c r="U1885">
        <f t="shared" si="588"/>
        <v>1812</v>
      </c>
      <c r="V1885">
        <v>151.833333333345</v>
      </c>
      <c r="W1885">
        <f t="shared" si="591"/>
        <v>151</v>
      </c>
      <c r="X1885" t="str" cm="1">
        <f t="array" aca="1" ref="X1885" ca="1">IFERROR(INDEX('PC&amp;PD'!$A$1:$AS$19,ROW('PC&amp;PD'!$A$19),MATCH(INDIRECT(T1885),'PC&amp;PD'!$A$1:$AS$1,0)),"")</f>
        <v/>
      </c>
      <c r="AA1885" t="str">
        <f t="shared" si="579"/>
        <v/>
      </c>
      <c r="AB1885" t="str">
        <f t="shared" si="580"/>
        <v/>
      </c>
      <c r="AC1885" t="e">
        <f t="shared" ca="1" si="581"/>
        <v>#VALUE!</v>
      </c>
      <c r="AD1885" t="str" cm="1">
        <f t="array" aca="1" ref="AD1885" ca="1">IFERROR(IF((LEFT(INDIRECT("$F"&amp;$S1885),4))="GOTS",IF($G1885="Organic","GOTS_Organic_raw",(IF($G1885="Responsible","GOTS_Responsible",(IF($G1885="No Attribute (Conventional)","GOTS_conventional",(IF($G1885="Recycled Pre/Post-Consumer","GOTS_pre_post",(IF($G1885="In-Conversion","GOTS_in_conversion",(IF($G1885="Sustainably Sourced","Sustainably_sourced",(IF($G1885="Recycled pre-consumer organic","GOTS_recycled_organic",""))))))))))))),IF($G1885="Organic","Organic",(IF($G1885="Responsible","Responsible",(IF($G1885="No Attribute (Conventional)","No_Attribute_Conventional",(IF($G1885="Recycled Pre/Post-Consumer","Recycled_Pre_Post_Consumer",(IF($G1885="In-Conversion","In_Conversion",(IF($G1885="Recycled Pre-Consumer","Recycled_Pre_Consumer",(IF($G1885="Recycled Post-Consumer","Recycled_Post_Consumer",(IF($G1885="Sustainably Sourced","Sustainably_sourced",(IF($G1885="Recycled pre-consumer organic","GOTS_recycled_organic","")))))))))))))))))),"")</f>
        <v/>
      </c>
      <c r="AE1885" t="e" cm="1">
        <f t="array" aca="1" ref="AE1885" ca="1">IF($I1885="",IF(INDIRECT("$F"&amp;$S1885)="","",IF(LEFT(INDIRECT("$F"&amp;$S1885),3)="GRS","GRS_RCS_RM",IF((LEFT(INDIRECT("$F"&amp;$S1885),3))="RCS","GRS_RCS_RM",IF(INDIRECT("$F"&amp;$S1885)="OCS (No Label)","OCS_Conversion_RM",IF(LEFT(INDIRECT("$F"&amp;$S1885),3)="OCS","OCS_RM",IF(RIGHT(INDIRECT("$F"&amp;$S1885),10)="conversion","GOTS_RM_conversion",IF((LEFT(INDIRECT("$F"&amp;$S1885),4))="GOTS","GOTS_RM","Responsible_RM"))))))),"DELETERM")</f>
        <v>#VALUE!</v>
      </c>
      <c r="AF1885" t="e" cm="1">
        <f t="array" aca="1" ref="AF1885" ca="1">IF($S1885="","",INDIRECT("$Z"&amp;$S1885))</f>
        <v>#VALUE!</v>
      </c>
      <c r="AG1885" t="str">
        <f t="shared" si="582"/>
        <v/>
      </c>
      <c r="AH1885" t="str" cm="1">
        <f t="array" aca="1" ref="AH1885" ca="1">IFERROR(INDIRECT("$ag"&amp;S1885),"")</f>
        <v/>
      </c>
      <c r="AI1885" t="e" cm="1">
        <f t="array" aca="1" ref="AI1885" ca="1">INDIRECT("O"&amp;S1885)</f>
        <v>#VALUE!</v>
      </c>
      <c r="AJ1885" t="str">
        <f t="shared" si="583"/>
        <v/>
      </c>
    </row>
    <row r="1886" spans="1:36" ht="16.5" customHeight="1" thickBot="1">
      <c r="A1886" s="131"/>
      <c r="B1886" s="138"/>
      <c r="C1886" s="139"/>
      <c r="D1886" s="148"/>
      <c r="E1886" s="148"/>
      <c r="F1886" s="139"/>
      <c r="G1886" s="149"/>
      <c r="H1886" s="149"/>
      <c r="I1886" s="149"/>
      <c r="J1886" s="149"/>
      <c r="K1886" s="39"/>
      <c r="L1886" s="145"/>
      <c r="M1886" s="145"/>
      <c r="N1886" s="62"/>
      <c r="O1886" s="315"/>
      <c r="Q1886" t="str">
        <f t="shared" si="578"/>
        <v/>
      </c>
      <c r="S1886" t="e">
        <f t="shared" ca="1" si="587"/>
        <v>#VALUE!</v>
      </c>
      <c r="T1886" t="e">
        <f t="shared" ca="1" si="584"/>
        <v>#VALUE!</v>
      </c>
      <c r="U1886">
        <f t="shared" si="588"/>
        <v>1812</v>
      </c>
      <c r="V1886">
        <v>151.91666666667899</v>
      </c>
      <c r="W1886">
        <f t="shared" si="591"/>
        <v>151</v>
      </c>
      <c r="X1886" t="str" cm="1">
        <f t="array" aca="1" ref="X1886" ca="1">IFERROR(INDEX('PC&amp;PD'!$A$1:$AS$19,ROW('PC&amp;PD'!$A$19),MATCH(INDIRECT(T1886),'PC&amp;PD'!$A$1:$AS$1,0)),"")</f>
        <v/>
      </c>
      <c r="AA1886" t="str">
        <f t="shared" si="579"/>
        <v/>
      </c>
      <c r="AB1886" t="str">
        <f t="shared" si="580"/>
        <v/>
      </c>
      <c r="AC1886" t="e">
        <f t="shared" ca="1" si="581"/>
        <v>#VALUE!</v>
      </c>
      <c r="AD1886" t="str" cm="1">
        <f t="array" aca="1" ref="AD1886" ca="1">IFERROR(IF((LEFT(INDIRECT("$F"&amp;$S1886),4))="GOTS",IF($G1886="Organic","GOTS_Organic_raw",(IF($G1886="Responsible","GOTS_Responsible",(IF($G1886="No Attribute (Conventional)","GOTS_conventional",(IF($G1886="Recycled Pre/Post-Consumer","GOTS_pre_post",(IF($G1886="In-Conversion","GOTS_in_conversion",(IF($G1886="Sustainably Sourced","Sustainably_sourced",(IF($G1886="Recycled pre-consumer organic","GOTS_recycled_organic",""))))))))))))),IF($G1886="Organic","Organic",(IF($G1886="Responsible","Responsible",(IF($G1886="No Attribute (Conventional)","No_Attribute_Conventional",(IF($G1886="Recycled Pre/Post-Consumer","Recycled_Pre_Post_Consumer",(IF($G1886="In-Conversion","In_Conversion",(IF($G1886="Recycled Pre-Consumer","Recycled_Pre_Consumer",(IF($G1886="Recycled Post-Consumer","Recycled_Post_Consumer",(IF($G1886="Sustainably Sourced","Sustainably_sourced",(IF($G1886="Recycled pre-consumer organic","GOTS_recycled_organic","")))))))))))))))))),"")</f>
        <v/>
      </c>
      <c r="AE1886" t="e" cm="1">
        <f t="array" aca="1" ref="AE1886" ca="1">IF($I1886="",IF(INDIRECT("$F"&amp;$S1886)="","",IF(LEFT(INDIRECT("$F"&amp;$S1886),3)="GRS","GRS_RCS_RM",IF((LEFT(INDIRECT("$F"&amp;$S1886),3))="RCS","GRS_RCS_RM",IF(INDIRECT("$F"&amp;$S1886)="OCS (No Label)","OCS_Conversion_RM",IF(LEFT(INDIRECT("$F"&amp;$S1886),3)="OCS","OCS_RM",IF(RIGHT(INDIRECT("$F"&amp;$S1886),10)="conversion","GOTS_RM_conversion",IF((LEFT(INDIRECT("$F"&amp;$S1886),4))="GOTS","GOTS_RM","Responsible_RM"))))))),"DELETERM")</f>
        <v>#VALUE!</v>
      </c>
      <c r="AF1886" t="e" cm="1">
        <f t="array" aca="1" ref="AF1886" ca="1">IF($S1886="","",INDIRECT("$Z"&amp;$S1886))</f>
        <v>#VALUE!</v>
      </c>
      <c r="AG1886" t="str">
        <f t="shared" si="582"/>
        <v/>
      </c>
      <c r="AH1886" t="str" cm="1">
        <f t="array" aca="1" ref="AH1886" ca="1">IFERROR(INDIRECT("$ag"&amp;S1886),"")</f>
        <v/>
      </c>
      <c r="AI1886" t="e" cm="1">
        <f t="array" aca="1" ref="AI1886" ca="1">INDIRECT("O"&amp;S1886)</f>
        <v>#VALUE!</v>
      </c>
      <c r="AJ1886" t="str">
        <f t="shared" si="583"/>
        <v/>
      </c>
    </row>
    <row r="1887" spans="1:36" ht="16.5" customHeight="1">
      <c r="A1887" s="128" t="str">
        <f>IF(B1887="","",COUNTA($B$63:$B1887))</f>
        <v/>
      </c>
      <c r="B1887" s="132"/>
      <c r="C1887" s="133"/>
      <c r="D1887" s="140"/>
      <c r="E1887" s="140"/>
      <c r="F1887" s="133"/>
      <c r="G1887" s="141"/>
      <c r="H1887" s="141"/>
      <c r="I1887" s="141"/>
      <c r="J1887" s="141"/>
      <c r="K1887" s="37"/>
      <c r="L1887" s="142" t="str">
        <f>IF(R1887="","",LEFT(R1887,LEN(R1887)-2))</f>
        <v/>
      </c>
      <c r="M1887" s="142"/>
      <c r="N1887" s="60"/>
      <c r="O1887" s="313"/>
      <c r="Q1887" t="str">
        <f t="shared" si="578"/>
        <v/>
      </c>
      <c r="R1887" t="str">
        <f t="shared" ref="R1887" si="592">CONCATENATE($Q1887,Q1888,Q1889,Q1890,Q1891,Q1892,$Q1893,$Q1894,$Q1895,$Q1896,$Q1897,$Q1898)</f>
        <v/>
      </c>
      <c r="S1887" t="e">
        <f t="shared" ca="1" si="587"/>
        <v>#VALUE!</v>
      </c>
      <c r="T1887" t="e">
        <f t="shared" ca="1" si="584"/>
        <v>#VALUE!</v>
      </c>
      <c r="U1887">
        <f t="shared" si="588"/>
        <v>1824</v>
      </c>
      <c r="V1887">
        <v>152.00000000001199</v>
      </c>
      <c r="W1887">
        <f t="shared" si="591"/>
        <v>152</v>
      </c>
      <c r="X1887" t="str" cm="1">
        <f t="array" aca="1" ref="X1887" ca="1">IFERROR(INDEX('PC&amp;PD'!$A$1:$AS$19,ROW('PC&amp;PD'!$A$19),MATCH(INDIRECT(T1887),'PC&amp;PD'!$A$1:$AS$1,0)),"")</f>
        <v/>
      </c>
      <c r="Z1887" t="str">
        <f t="shared" ref="Z1887" si="593">IFERROR(IF($F1887="OCS 100","OCS (OCS 100)",IF($F1887="OCS Blended","OCS (OCS Blended)",IF($F1887="OCS (No Label)","OCS (No Label)",IF($F1887="RCS 100","RCS (RCS 100)",IF($F1887="RCS Blended","RCS (RCS Blended)",IF($F1887="GRS","GRS (GRS)",IF($F1887="GRS (No Label)", "GRS (No Label)",IF($F1887="RDS","RDS (RDS)",IF($F1887="RWS","RWS (RWS)",IF($F1887="RAS","RAS (RAS)",IF($F1887="RMS","RMS (RMS)",IF($F1887="GOTS Organic","GOTS (Organic)",IF($F1887="GOTS Made with organic","GOTS (Made with Organic)",IF($F1887="GOTS Organic - in conversion","GOTS (Organic - In Conversion)",IF($F1887="GOTS Made with organic - in conversion","GOTS (Made with Organic - In Conversion)",""))))))))))))))),"")</f>
        <v/>
      </c>
      <c r="AA1887" t="str">
        <f t="shared" si="579"/>
        <v/>
      </c>
      <c r="AB1887" t="str">
        <f t="shared" si="580"/>
        <v/>
      </c>
      <c r="AC1887" t="e">
        <f t="shared" ca="1" si="581"/>
        <v>#VALUE!</v>
      </c>
      <c r="AD1887" t="str" cm="1">
        <f t="array" aca="1" ref="AD1887" ca="1">IFERROR(IF((LEFT(INDIRECT("$F"&amp;$S1887),4))="GOTS",IF($G1887="Organic","GOTS_Organic_raw",(IF($G1887="Responsible","GOTS_Responsible",(IF($G1887="No Attribute (Conventional)","GOTS_conventional",(IF($G1887="Recycled Pre/Post-Consumer","GOTS_pre_post",(IF($G1887="In-Conversion","GOTS_in_conversion",(IF($G1887="Sustainably Sourced","Sustainably_sourced",(IF($G1887="Recycled pre-consumer organic","GOTS_recycled_organic",""))))))))))))),IF($G1887="Organic","Organic",(IF($G1887="Responsible","Responsible",(IF($G1887="No Attribute (Conventional)","No_Attribute_Conventional",(IF($G1887="Recycled Pre/Post-Consumer","Recycled_Pre_Post_Consumer",(IF($G1887="In-Conversion","In_Conversion",(IF($G1887="Recycled Pre-Consumer","Recycled_Pre_Consumer",(IF($G1887="Recycled Post-Consumer","Recycled_Post_Consumer",(IF($G1887="Sustainably Sourced","Sustainably_sourced",(IF($G1887="Recycled pre-consumer organic","GOTS_recycled_organic","")))))))))))))))))),"")</f>
        <v/>
      </c>
      <c r="AE1887" t="e" cm="1">
        <f t="array" aca="1" ref="AE1887" ca="1">IF($I1887="",IF(INDIRECT("$F"&amp;$S1887)="","",IF(LEFT(INDIRECT("$F"&amp;$S1887),3)="GRS","GRS_RCS_RM",IF((LEFT(INDIRECT("$F"&amp;$S1887),3))="RCS","GRS_RCS_RM",IF(INDIRECT("$F"&amp;$S1887)="OCS (No Label)","OCS_Conversion_RM",IF(LEFT(INDIRECT("$F"&amp;$S1887),3)="OCS","OCS_RM",IF(RIGHT(INDIRECT("$F"&amp;$S1887),10)="conversion","GOTS_RM_conversion",IF((LEFT(INDIRECT("$F"&amp;$S1887),4))="GOTS","GOTS_RM","Responsible_RM"))))))),"DELETERM")</f>
        <v>#VALUE!</v>
      </c>
      <c r="AF1887" t="e" cm="1">
        <f t="array" aca="1" ref="AF1887" ca="1">IF($S1887="","",INDIRECT("$Z"&amp;$S1887))</f>
        <v>#VALUE!</v>
      </c>
      <c r="AG1887" t="str">
        <f t="shared" si="582"/>
        <v/>
      </c>
      <c r="AH1887" t="str" cm="1">
        <f t="array" aca="1" ref="AH1887" ca="1">IFERROR(INDIRECT("$ag"&amp;S1887),"")</f>
        <v/>
      </c>
      <c r="AI1887" t="e" cm="1">
        <f t="array" aca="1" ref="AI1887" ca="1">INDIRECT("O"&amp;S1887)</f>
        <v>#VALUE!</v>
      </c>
      <c r="AJ1887" t="str">
        <f t="shared" si="583"/>
        <v/>
      </c>
    </row>
    <row r="1888" spans="1:36" ht="16.5" customHeight="1">
      <c r="A1888" s="129"/>
      <c r="B1888" s="134"/>
      <c r="C1888" s="135"/>
      <c r="D1888" s="146"/>
      <c r="E1888" s="146"/>
      <c r="F1888" s="135"/>
      <c r="G1888" s="147"/>
      <c r="H1888" s="147"/>
      <c r="I1888" s="147"/>
      <c r="J1888" s="147"/>
      <c r="K1888" s="38"/>
      <c r="L1888" s="143"/>
      <c r="M1888" s="143"/>
      <c r="N1888" s="61"/>
      <c r="O1888" s="314"/>
      <c r="Q1888" t="str">
        <f t="shared" si="578"/>
        <v/>
      </c>
      <c r="S1888" t="e">
        <f t="shared" ca="1" si="587"/>
        <v>#VALUE!</v>
      </c>
      <c r="T1888" t="e">
        <f t="shared" ca="1" si="584"/>
        <v>#VALUE!</v>
      </c>
      <c r="U1888">
        <f t="shared" si="588"/>
        <v>1824</v>
      </c>
      <c r="V1888">
        <v>152.083333333345</v>
      </c>
      <c r="W1888">
        <f t="shared" si="591"/>
        <v>152</v>
      </c>
      <c r="X1888" t="str" cm="1">
        <f t="array" aca="1" ref="X1888" ca="1">IFERROR(INDEX('PC&amp;PD'!$A$1:$AS$19,ROW('PC&amp;PD'!$A$19),MATCH(INDIRECT(T1888),'PC&amp;PD'!$A$1:$AS$1,0)),"")</f>
        <v/>
      </c>
      <c r="AA1888" t="str">
        <f t="shared" si="579"/>
        <v/>
      </c>
      <c r="AB1888" t="str">
        <f t="shared" si="580"/>
        <v/>
      </c>
      <c r="AC1888" t="e">
        <f t="shared" ca="1" si="581"/>
        <v>#VALUE!</v>
      </c>
      <c r="AD1888" t="str" cm="1">
        <f t="array" aca="1" ref="AD1888" ca="1">IFERROR(IF((LEFT(INDIRECT("$F"&amp;$S1888),4))="GOTS",IF($G1888="Organic","GOTS_Organic_raw",(IF($G1888="Responsible","GOTS_Responsible",(IF($G1888="No Attribute (Conventional)","GOTS_conventional",(IF($G1888="Recycled Pre/Post-Consumer","GOTS_pre_post",(IF($G1888="In-Conversion","GOTS_in_conversion",(IF($G1888="Sustainably Sourced","Sustainably_sourced",(IF($G1888="Recycled pre-consumer organic","GOTS_recycled_organic",""))))))))))))),IF($G1888="Organic","Organic",(IF($G1888="Responsible","Responsible",(IF($G1888="No Attribute (Conventional)","No_Attribute_Conventional",(IF($G1888="Recycled Pre/Post-Consumer","Recycled_Pre_Post_Consumer",(IF($G1888="In-Conversion","In_Conversion",(IF($G1888="Recycled Pre-Consumer","Recycled_Pre_Consumer",(IF($G1888="Recycled Post-Consumer","Recycled_Post_Consumer",(IF($G1888="Sustainably Sourced","Sustainably_sourced",(IF($G1888="Recycled pre-consumer organic","GOTS_recycled_organic","")))))))))))))))))),"")</f>
        <v/>
      </c>
      <c r="AE1888" t="e" cm="1">
        <f t="array" aca="1" ref="AE1888" ca="1">IF($I1888="",IF(INDIRECT("$F"&amp;$S1888)="","",IF(LEFT(INDIRECT("$F"&amp;$S1888),3)="GRS","GRS_RCS_RM",IF((LEFT(INDIRECT("$F"&amp;$S1888),3))="RCS","GRS_RCS_RM",IF(INDIRECT("$F"&amp;$S1888)="OCS (No Label)","OCS_Conversion_RM",IF(LEFT(INDIRECT("$F"&amp;$S1888),3)="OCS","OCS_RM",IF(RIGHT(INDIRECT("$F"&amp;$S1888),10)="conversion","GOTS_RM_conversion",IF((LEFT(INDIRECT("$F"&amp;$S1888),4))="GOTS","GOTS_RM","Responsible_RM"))))))),"DELETERM")</f>
        <v>#VALUE!</v>
      </c>
      <c r="AF1888" t="e" cm="1">
        <f t="array" aca="1" ref="AF1888" ca="1">IF($S1888="","",INDIRECT("$Z"&amp;$S1888))</f>
        <v>#VALUE!</v>
      </c>
      <c r="AG1888" t="str">
        <f t="shared" si="582"/>
        <v/>
      </c>
      <c r="AH1888" t="str" cm="1">
        <f t="array" aca="1" ref="AH1888" ca="1">IFERROR(INDIRECT("$ag"&amp;S1888),"")</f>
        <v/>
      </c>
      <c r="AI1888" t="e" cm="1">
        <f t="array" aca="1" ref="AI1888" ca="1">INDIRECT("O"&amp;S1888)</f>
        <v>#VALUE!</v>
      </c>
      <c r="AJ1888" t="str">
        <f t="shared" si="583"/>
        <v/>
      </c>
    </row>
    <row r="1889" spans="1:36" ht="16.5" customHeight="1">
      <c r="A1889" s="129"/>
      <c r="B1889" s="134"/>
      <c r="C1889" s="135"/>
      <c r="D1889" s="146"/>
      <c r="E1889" s="146"/>
      <c r="F1889" s="135"/>
      <c r="G1889" s="147"/>
      <c r="H1889" s="147"/>
      <c r="I1889" s="147"/>
      <c r="J1889" s="147"/>
      <c r="K1889" s="38"/>
      <c r="L1889" s="143"/>
      <c r="M1889" s="143"/>
      <c r="N1889" s="61"/>
      <c r="O1889" s="314"/>
      <c r="Q1889" t="str">
        <f t="shared" si="578"/>
        <v/>
      </c>
      <c r="S1889" t="e">
        <f t="shared" ca="1" si="587"/>
        <v>#VALUE!</v>
      </c>
      <c r="T1889" t="e">
        <f t="shared" ca="1" si="584"/>
        <v>#VALUE!</v>
      </c>
      <c r="U1889">
        <f t="shared" si="588"/>
        <v>1824</v>
      </c>
      <c r="V1889">
        <v>152.16666666667899</v>
      </c>
      <c r="W1889">
        <f t="shared" si="591"/>
        <v>152</v>
      </c>
      <c r="X1889" t="str" cm="1">
        <f t="array" aca="1" ref="X1889" ca="1">IFERROR(INDEX('PC&amp;PD'!$A$1:$AS$19,ROW('PC&amp;PD'!$A$19),MATCH(INDIRECT(T1889),'PC&amp;PD'!$A$1:$AS$1,0)),"")</f>
        <v/>
      </c>
      <c r="AA1889" t="str">
        <f t="shared" si="579"/>
        <v/>
      </c>
      <c r="AB1889" t="str">
        <f t="shared" si="580"/>
        <v/>
      </c>
      <c r="AC1889" t="e">
        <f t="shared" ca="1" si="581"/>
        <v>#VALUE!</v>
      </c>
      <c r="AD1889" t="str" cm="1">
        <f t="array" aca="1" ref="AD1889" ca="1">IFERROR(IF((LEFT(INDIRECT("$F"&amp;$S1889),4))="GOTS",IF($G1889="Organic","GOTS_Organic_raw",(IF($G1889="Responsible","GOTS_Responsible",(IF($G1889="No Attribute (Conventional)","GOTS_conventional",(IF($G1889="Recycled Pre/Post-Consumer","GOTS_pre_post",(IF($G1889="In-Conversion","GOTS_in_conversion",(IF($G1889="Sustainably Sourced","Sustainably_sourced",(IF($G1889="Recycled pre-consumer organic","GOTS_recycled_organic",""))))))))))))),IF($G1889="Organic","Organic",(IF($G1889="Responsible","Responsible",(IF($G1889="No Attribute (Conventional)","No_Attribute_Conventional",(IF($G1889="Recycled Pre/Post-Consumer","Recycled_Pre_Post_Consumer",(IF($G1889="In-Conversion","In_Conversion",(IF($G1889="Recycled Pre-Consumer","Recycled_Pre_Consumer",(IF($G1889="Recycled Post-Consumer","Recycled_Post_Consumer",(IF($G1889="Sustainably Sourced","Sustainably_sourced",(IF($G1889="Recycled pre-consumer organic","GOTS_recycled_organic","")))))))))))))))))),"")</f>
        <v/>
      </c>
      <c r="AE1889" t="e" cm="1">
        <f t="array" aca="1" ref="AE1889" ca="1">IF($I1889="",IF(INDIRECT("$F"&amp;$S1889)="","",IF(LEFT(INDIRECT("$F"&amp;$S1889),3)="GRS","GRS_RCS_RM",IF((LEFT(INDIRECT("$F"&amp;$S1889),3))="RCS","GRS_RCS_RM",IF(INDIRECT("$F"&amp;$S1889)="OCS (No Label)","OCS_Conversion_RM",IF(LEFT(INDIRECT("$F"&amp;$S1889),3)="OCS","OCS_RM",IF(RIGHT(INDIRECT("$F"&amp;$S1889),10)="conversion","GOTS_RM_conversion",IF((LEFT(INDIRECT("$F"&amp;$S1889),4))="GOTS","GOTS_RM","Responsible_RM"))))))),"DELETERM")</f>
        <v>#VALUE!</v>
      </c>
      <c r="AF1889" t="e" cm="1">
        <f t="array" aca="1" ref="AF1889" ca="1">IF($S1889="","",INDIRECT("$Z"&amp;$S1889))</f>
        <v>#VALUE!</v>
      </c>
      <c r="AG1889" t="str">
        <f t="shared" si="582"/>
        <v/>
      </c>
      <c r="AH1889" t="str" cm="1">
        <f t="array" aca="1" ref="AH1889" ca="1">IFERROR(INDIRECT("$ag"&amp;S1889),"")</f>
        <v/>
      </c>
      <c r="AI1889" t="e" cm="1">
        <f t="array" aca="1" ref="AI1889" ca="1">INDIRECT("O"&amp;S1889)</f>
        <v>#VALUE!</v>
      </c>
      <c r="AJ1889" t="str">
        <f t="shared" si="583"/>
        <v/>
      </c>
    </row>
    <row r="1890" spans="1:36" ht="16.5" customHeight="1">
      <c r="A1890" s="129"/>
      <c r="B1890" s="134"/>
      <c r="C1890" s="135"/>
      <c r="D1890" s="146"/>
      <c r="E1890" s="146"/>
      <c r="F1890" s="135"/>
      <c r="G1890" s="147"/>
      <c r="H1890" s="147"/>
      <c r="I1890" s="147"/>
      <c r="J1890" s="147"/>
      <c r="K1890" s="38"/>
      <c r="L1890" s="143"/>
      <c r="M1890" s="143"/>
      <c r="N1890" s="61"/>
      <c r="O1890" s="314"/>
      <c r="Q1890" t="str">
        <f t="shared" si="578"/>
        <v/>
      </c>
      <c r="S1890" t="e">
        <f t="shared" ca="1" si="587"/>
        <v>#VALUE!</v>
      </c>
      <c r="T1890" t="e">
        <f t="shared" ca="1" si="584"/>
        <v>#VALUE!</v>
      </c>
      <c r="U1890">
        <f t="shared" si="588"/>
        <v>1824</v>
      </c>
      <c r="V1890">
        <v>152.25000000001199</v>
      </c>
      <c r="W1890">
        <f t="shared" si="591"/>
        <v>152</v>
      </c>
      <c r="X1890" t="str" cm="1">
        <f t="array" aca="1" ref="X1890" ca="1">IFERROR(INDEX('PC&amp;PD'!$A$1:$AS$19,ROW('PC&amp;PD'!$A$19),MATCH(INDIRECT(T1890),'PC&amp;PD'!$A$1:$AS$1,0)),"")</f>
        <v/>
      </c>
      <c r="AA1890" t="str">
        <f t="shared" si="579"/>
        <v/>
      </c>
      <c r="AB1890" t="str">
        <f t="shared" si="580"/>
        <v/>
      </c>
      <c r="AC1890" t="e">
        <f t="shared" ca="1" si="581"/>
        <v>#VALUE!</v>
      </c>
      <c r="AD1890" t="str" cm="1">
        <f t="array" aca="1" ref="AD1890" ca="1">IFERROR(IF((LEFT(INDIRECT("$F"&amp;$S1890),4))="GOTS",IF($G1890="Organic","GOTS_Organic_raw",(IF($G1890="Responsible","GOTS_Responsible",(IF($G1890="No Attribute (Conventional)","GOTS_conventional",(IF($G1890="Recycled Pre/Post-Consumer","GOTS_pre_post",(IF($G1890="In-Conversion","GOTS_in_conversion",(IF($G1890="Sustainably Sourced","Sustainably_sourced",(IF($G1890="Recycled pre-consumer organic","GOTS_recycled_organic",""))))))))))))),IF($G1890="Organic","Organic",(IF($G1890="Responsible","Responsible",(IF($G1890="No Attribute (Conventional)","No_Attribute_Conventional",(IF($G1890="Recycled Pre/Post-Consumer","Recycled_Pre_Post_Consumer",(IF($G1890="In-Conversion","In_Conversion",(IF($G1890="Recycled Pre-Consumer","Recycled_Pre_Consumer",(IF($G1890="Recycled Post-Consumer","Recycled_Post_Consumer",(IF($G1890="Sustainably Sourced","Sustainably_sourced",(IF($G1890="Recycled pre-consumer organic","GOTS_recycled_organic","")))))))))))))))))),"")</f>
        <v/>
      </c>
      <c r="AE1890" t="e" cm="1">
        <f t="array" aca="1" ref="AE1890" ca="1">IF($I1890="",IF(INDIRECT("$F"&amp;$S1890)="","",IF(LEFT(INDIRECT("$F"&amp;$S1890),3)="GRS","GRS_RCS_RM",IF((LEFT(INDIRECT("$F"&amp;$S1890),3))="RCS","GRS_RCS_RM",IF(INDIRECT("$F"&amp;$S1890)="OCS (No Label)","OCS_Conversion_RM",IF(LEFT(INDIRECT("$F"&amp;$S1890),3)="OCS","OCS_RM",IF(RIGHT(INDIRECT("$F"&amp;$S1890),10)="conversion","GOTS_RM_conversion",IF((LEFT(INDIRECT("$F"&amp;$S1890),4))="GOTS","GOTS_RM","Responsible_RM"))))))),"DELETERM")</f>
        <v>#VALUE!</v>
      </c>
      <c r="AF1890" t="e" cm="1">
        <f t="array" aca="1" ref="AF1890" ca="1">IF($S1890="","",INDIRECT("$Z"&amp;$S1890))</f>
        <v>#VALUE!</v>
      </c>
      <c r="AG1890" t="str">
        <f t="shared" si="582"/>
        <v/>
      </c>
      <c r="AH1890" t="str" cm="1">
        <f t="array" aca="1" ref="AH1890" ca="1">IFERROR(INDIRECT("$ag"&amp;S1890),"")</f>
        <v/>
      </c>
      <c r="AI1890" t="e" cm="1">
        <f t="array" aca="1" ref="AI1890" ca="1">INDIRECT("O"&amp;S1890)</f>
        <v>#VALUE!</v>
      </c>
      <c r="AJ1890" t="str">
        <f t="shared" si="583"/>
        <v/>
      </c>
    </row>
    <row r="1891" spans="1:36" ht="16.5" customHeight="1">
      <c r="A1891" s="129"/>
      <c r="B1891" s="134"/>
      <c r="C1891" s="135"/>
      <c r="D1891" s="146"/>
      <c r="E1891" s="146"/>
      <c r="F1891" s="135"/>
      <c r="G1891" s="147"/>
      <c r="H1891" s="147"/>
      <c r="I1891" s="147"/>
      <c r="J1891" s="147"/>
      <c r="K1891" s="38"/>
      <c r="L1891" s="143"/>
      <c r="M1891" s="143"/>
      <c r="N1891" s="61"/>
      <c r="O1891" s="314"/>
      <c r="Q1891" t="str">
        <f t="shared" si="578"/>
        <v/>
      </c>
      <c r="S1891" t="e">
        <f t="shared" ca="1" si="587"/>
        <v>#VALUE!</v>
      </c>
      <c r="T1891" t="e">
        <f t="shared" ca="1" si="584"/>
        <v>#VALUE!</v>
      </c>
      <c r="U1891">
        <f t="shared" si="588"/>
        <v>1824</v>
      </c>
      <c r="V1891">
        <v>152.333333333345</v>
      </c>
      <c r="W1891">
        <f t="shared" si="591"/>
        <v>152</v>
      </c>
      <c r="X1891" t="str" cm="1">
        <f t="array" aca="1" ref="X1891" ca="1">IFERROR(INDEX('PC&amp;PD'!$A$1:$AS$19,ROW('PC&amp;PD'!$A$19),MATCH(INDIRECT(T1891),'PC&amp;PD'!$A$1:$AS$1,0)),"")</f>
        <v/>
      </c>
      <c r="AA1891" t="str">
        <f t="shared" si="579"/>
        <v/>
      </c>
      <c r="AB1891" t="str">
        <f t="shared" si="580"/>
        <v/>
      </c>
      <c r="AC1891" t="e">
        <f t="shared" ca="1" si="581"/>
        <v>#VALUE!</v>
      </c>
      <c r="AD1891" t="str" cm="1">
        <f t="array" aca="1" ref="AD1891" ca="1">IFERROR(IF((LEFT(INDIRECT("$F"&amp;$S1891),4))="GOTS",IF($G1891="Organic","GOTS_Organic_raw",(IF($G1891="Responsible","GOTS_Responsible",(IF($G1891="No Attribute (Conventional)","GOTS_conventional",(IF($G1891="Recycled Pre/Post-Consumer","GOTS_pre_post",(IF($G1891="In-Conversion","GOTS_in_conversion",(IF($G1891="Sustainably Sourced","Sustainably_sourced",(IF($G1891="Recycled pre-consumer organic","GOTS_recycled_organic",""))))))))))))),IF($G1891="Organic","Organic",(IF($G1891="Responsible","Responsible",(IF($G1891="No Attribute (Conventional)","No_Attribute_Conventional",(IF($G1891="Recycled Pre/Post-Consumer","Recycled_Pre_Post_Consumer",(IF($G1891="In-Conversion","In_Conversion",(IF($G1891="Recycled Pre-Consumer","Recycled_Pre_Consumer",(IF($G1891="Recycled Post-Consumer","Recycled_Post_Consumer",(IF($G1891="Sustainably Sourced","Sustainably_sourced",(IF($G1891="Recycled pre-consumer organic","GOTS_recycled_organic","")))))))))))))))))),"")</f>
        <v/>
      </c>
      <c r="AE1891" t="e" cm="1">
        <f t="array" aca="1" ref="AE1891" ca="1">IF($I1891="",IF(INDIRECT("$F"&amp;$S1891)="","",IF(LEFT(INDIRECT("$F"&amp;$S1891),3)="GRS","GRS_RCS_RM",IF((LEFT(INDIRECT("$F"&amp;$S1891),3))="RCS","GRS_RCS_RM",IF(INDIRECT("$F"&amp;$S1891)="OCS (No Label)","OCS_Conversion_RM",IF(LEFT(INDIRECT("$F"&amp;$S1891),3)="OCS","OCS_RM",IF(RIGHT(INDIRECT("$F"&amp;$S1891),10)="conversion","GOTS_RM_conversion",IF((LEFT(INDIRECT("$F"&amp;$S1891),4))="GOTS","GOTS_RM","Responsible_RM"))))))),"DELETERM")</f>
        <v>#VALUE!</v>
      </c>
      <c r="AF1891" t="e" cm="1">
        <f t="array" aca="1" ref="AF1891" ca="1">IF($S1891="","",INDIRECT("$Z"&amp;$S1891))</f>
        <v>#VALUE!</v>
      </c>
      <c r="AG1891" t="str">
        <f t="shared" si="582"/>
        <v/>
      </c>
      <c r="AH1891" t="str" cm="1">
        <f t="array" aca="1" ref="AH1891" ca="1">IFERROR(INDIRECT("$ag"&amp;S1891),"")</f>
        <v/>
      </c>
      <c r="AI1891" t="e" cm="1">
        <f t="array" aca="1" ref="AI1891" ca="1">INDIRECT("O"&amp;S1891)</f>
        <v>#VALUE!</v>
      </c>
      <c r="AJ1891" t="str">
        <f t="shared" si="583"/>
        <v/>
      </c>
    </row>
    <row r="1892" spans="1:36" ht="16.5" customHeight="1">
      <c r="A1892" s="129"/>
      <c r="B1892" s="134"/>
      <c r="C1892" s="135"/>
      <c r="D1892" s="146"/>
      <c r="E1892" s="146"/>
      <c r="F1892" s="135"/>
      <c r="G1892" s="147"/>
      <c r="H1892" s="147"/>
      <c r="I1892" s="147"/>
      <c r="J1892" s="147"/>
      <c r="K1892" s="38"/>
      <c r="L1892" s="143"/>
      <c r="M1892" s="143"/>
      <c r="N1892" s="61"/>
      <c r="O1892" s="314"/>
      <c r="Q1892" t="str">
        <f t="shared" si="578"/>
        <v/>
      </c>
      <c r="S1892" t="e">
        <f t="shared" ca="1" si="587"/>
        <v>#VALUE!</v>
      </c>
      <c r="T1892" t="e">
        <f t="shared" ca="1" si="584"/>
        <v>#VALUE!</v>
      </c>
      <c r="U1892">
        <f t="shared" si="588"/>
        <v>1824</v>
      </c>
      <c r="V1892">
        <v>152.41666666667899</v>
      </c>
      <c r="W1892">
        <f t="shared" si="591"/>
        <v>152</v>
      </c>
      <c r="X1892" t="str" cm="1">
        <f t="array" aca="1" ref="X1892" ca="1">IFERROR(INDEX('PC&amp;PD'!$A$1:$AS$19,ROW('PC&amp;PD'!$A$19),MATCH(INDIRECT(T1892),'PC&amp;PD'!$A$1:$AS$1,0)),"")</f>
        <v/>
      </c>
      <c r="AA1892" t="str">
        <f t="shared" si="579"/>
        <v/>
      </c>
      <c r="AB1892" t="str">
        <f t="shared" si="580"/>
        <v/>
      </c>
      <c r="AC1892" t="e">
        <f t="shared" ca="1" si="581"/>
        <v>#VALUE!</v>
      </c>
      <c r="AD1892" t="str" cm="1">
        <f t="array" aca="1" ref="AD1892" ca="1">IFERROR(IF((LEFT(INDIRECT("$F"&amp;$S1892),4))="GOTS",IF($G1892="Organic","GOTS_Organic_raw",(IF($G1892="Responsible","GOTS_Responsible",(IF($G1892="No Attribute (Conventional)","GOTS_conventional",(IF($G1892="Recycled Pre/Post-Consumer","GOTS_pre_post",(IF($G1892="In-Conversion","GOTS_in_conversion",(IF($G1892="Sustainably Sourced","Sustainably_sourced",(IF($G1892="Recycled pre-consumer organic","GOTS_recycled_organic",""))))))))))))),IF($G1892="Organic","Organic",(IF($G1892="Responsible","Responsible",(IF($G1892="No Attribute (Conventional)","No_Attribute_Conventional",(IF($G1892="Recycled Pre/Post-Consumer","Recycled_Pre_Post_Consumer",(IF($G1892="In-Conversion","In_Conversion",(IF($G1892="Recycled Pre-Consumer","Recycled_Pre_Consumer",(IF($G1892="Recycled Post-Consumer","Recycled_Post_Consumer",(IF($G1892="Sustainably Sourced","Sustainably_sourced",(IF($G1892="Recycled pre-consumer organic","GOTS_recycled_organic","")))))))))))))))))),"")</f>
        <v/>
      </c>
      <c r="AE1892" t="e" cm="1">
        <f t="array" aca="1" ref="AE1892" ca="1">IF($I1892="",IF(INDIRECT("$F"&amp;$S1892)="","",IF(LEFT(INDIRECT("$F"&amp;$S1892),3)="GRS","GRS_RCS_RM",IF((LEFT(INDIRECT("$F"&amp;$S1892),3))="RCS","GRS_RCS_RM",IF(INDIRECT("$F"&amp;$S1892)="OCS (No Label)","OCS_Conversion_RM",IF(LEFT(INDIRECT("$F"&amp;$S1892),3)="OCS","OCS_RM",IF(RIGHT(INDIRECT("$F"&amp;$S1892),10)="conversion","GOTS_RM_conversion",IF((LEFT(INDIRECT("$F"&amp;$S1892),4))="GOTS","GOTS_RM","Responsible_RM"))))))),"DELETERM")</f>
        <v>#VALUE!</v>
      </c>
      <c r="AF1892" t="e" cm="1">
        <f t="array" aca="1" ref="AF1892" ca="1">IF($S1892="","",INDIRECT("$Z"&amp;$S1892))</f>
        <v>#VALUE!</v>
      </c>
      <c r="AG1892" t="str">
        <f t="shared" si="582"/>
        <v/>
      </c>
      <c r="AH1892" t="str" cm="1">
        <f t="array" aca="1" ref="AH1892" ca="1">IFERROR(INDIRECT("$ag"&amp;S1892),"")</f>
        <v/>
      </c>
      <c r="AI1892" t="e" cm="1">
        <f t="array" aca="1" ref="AI1892" ca="1">INDIRECT("O"&amp;S1892)</f>
        <v>#VALUE!</v>
      </c>
      <c r="AJ1892" t="str">
        <f t="shared" si="583"/>
        <v/>
      </c>
    </row>
    <row r="1893" spans="1:36" ht="16.5" customHeight="1">
      <c r="A1893" s="130"/>
      <c r="B1893" s="136"/>
      <c r="C1893" s="137"/>
      <c r="D1893" s="146"/>
      <c r="E1893" s="146"/>
      <c r="F1893" s="137"/>
      <c r="G1893" s="147"/>
      <c r="H1893" s="147"/>
      <c r="I1893" s="147"/>
      <c r="J1893" s="147"/>
      <c r="K1893" s="38"/>
      <c r="L1893" s="144"/>
      <c r="M1893" s="144"/>
      <c r="N1893" s="61"/>
      <c r="O1893" s="314"/>
      <c r="Q1893" t="str">
        <f t="shared" si="578"/>
        <v/>
      </c>
      <c r="S1893" t="e">
        <f t="shared" ca="1" si="587"/>
        <v>#VALUE!</v>
      </c>
      <c r="T1893" t="e">
        <f t="shared" ca="1" si="584"/>
        <v>#VALUE!</v>
      </c>
      <c r="U1893">
        <f t="shared" si="588"/>
        <v>1824</v>
      </c>
      <c r="V1893">
        <v>152.50000000001199</v>
      </c>
      <c r="W1893">
        <f t="shared" si="591"/>
        <v>152</v>
      </c>
      <c r="X1893" t="str" cm="1">
        <f t="array" aca="1" ref="X1893" ca="1">IFERROR(INDEX('PC&amp;PD'!$A$1:$AS$19,ROW('PC&amp;PD'!$A$19),MATCH(INDIRECT(T1893),'PC&amp;PD'!$A$1:$AS$1,0)),"")</f>
        <v/>
      </c>
      <c r="AA1893" t="str">
        <f t="shared" si="579"/>
        <v/>
      </c>
      <c r="AB1893" t="str">
        <f t="shared" si="580"/>
        <v/>
      </c>
      <c r="AC1893" t="e">
        <f t="shared" ca="1" si="581"/>
        <v>#VALUE!</v>
      </c>
      <c r="AD1893" t="str" cm="1">
        <f t="array" aca="1" ref="AD1893" ca="1">IFERROR(IF((LEFT(INDIRECT("$F"&amp;$S1893),4))="GOTS",IF($G1893="Organic","GOTS_Organic_raw",(IF($G1893="Responsible","GOTS_Responsible",(IF($G1893="No Attribute (Conventional)","GOTS_conventional",(IF($G1893="Recycled Pre/Post-Consumer","GOTS_pre_post",(IF($G1893="In-Conversion","GOTS_in_conversion",(IF($G1893="Sustainably Sourced","Sustainably_sourced",(IF($G1893="Recycled pre-consumer organic","GOTS_recycled_organic",""))))))))))))),IF($G1893="Organic","Organic",(IF($G1893="Responsible","Responsible",(IF($G1893="No Attribute (Conventional)","No_Attribute_Conventional",(IF($G1893="Recycled Pre/Post-Consumer","Recycled_Pre_Post_Consumer",(IF($G1893="In-Conversion","In_Conversion",(IF($G1893="Recycled Pre-Consumer","Recycled_Pre_Consumer",(IF($G1893="Recycled Post-Consumer","Recycled_Post_Consumer",(IF($G1893="Sustainably Sourced","Sustainably_sourced",(IF($G1893="Recycled pre-consumer organic","GOTS_recycled_organic","")))))))))))))))))),"")</f>
        <v/>
      </c>
      <c r="AE1893" t="e" cm="1">
        <f t="array" aca="1" ref="AE1893" ca="1">IF($I1893="",IF(INDIRECT("$F"&amp;$S1893)="","",IF(LEFT(INDIRECT("$F"&amp;$S1893),3)="GRS","GRS_RCS_RM",IF((LEFT(INDIRECT("$F"&amp;$S1893),3))="RCS","GRS_RCS_RM",IF(INDIRECT("$F"&amp;$S1893)="OCS (No Label)","OCS_Conversion_RM",IF(LEFT(INDIRECT("$F"&amp;$S1893),3)="OCS","OCS_RM",IF(RIGHT(INDIRECT("$F"&amp;$S1893),10)="conversion","GOTS_RM_conversion",IF((LEFT(INDIRECT("$F"&amp;$S1893),4))="GOTS","GOTS_RM","Responsible_RM"))))))),"DELETERM")</f>
        <v>#VALUE!</v>
      </c>
      <c r="AF1893" t="e" cm="1">
        <f t="array" aca="1" ref="AF1893" ca="1">IF($S1893="","",INDIRECT("$Z"&amp;$S1893))</f>
        <v>#VALUE!</v>
      </c>
      <c r="AG1893" t="str">
        <f t="shared" si="582"/>
        <v/>
      </c>
      <c r="AH1893" t="str" cm="1">
        <f t="array" aca="1" ref="AH1893" ca="1">IFERROR(INDIRECT("$ag"&amp;S1893),"")</f>
        <v/>
      </c>
      <c r="AI1893" t="e" cm="1">
        <f t="array" aca="1" ref="AI1893" ca="1">INDIRECT("O"&amp;S1893)</f>
        <v>#VALUE!</v>
      </c>
      <c r="AJ1893" t="str">
        <f t="shared" si="583"/>
        <v/>
      </c>
    </row>
    <row r="1894" spans="1:36" ht="16.5" customHeight="1">
      <c r="A1894" s="130"/>
      <c r="B1894" s="136"/>
      <c r="C1894" s="137"/>
      <c r="D1894" s="146"/>
      <c r="E1894" s="146"/>
      <c r="F1894" s="137"/>
      <c r="G1894" s="147"/>
      <c r="H1894" s="147"/>
      <c r="I1894" s="147"/>
      <c r="J1894" s="147"/>
      <c r="K1894" s="38"/>
      <c r="L1894" s="144"/>
      <c r="M1894" s="144"/>
      <c r="N1894" s="61"/>
      <c r="O1894" s="314"/>
      <c r="Q1894" t="str">
        <f t="shared" si="578"/>
        <v/>
      </c>
      <c r="S1894" t="e">
        <f t="shared" ca="1" si="587"/>
        <v>#VALUE!</v>
      </c>
      <c r="T1894" t="e">
        <f t="shared" ca="1" si="584"/>
        <v>#VALUE!</v>
      </c>
      <c r="U1894">
        <f t="shared" si="588"/>
        <v>1824</v>
      </c>
      <c r="V1894">
        <v>152.583333333345</v>
      </c>
      <c r="W1894">
        <f t="shared" si="591"/>
        <v>152</v>
      </c>
      <c r="X1894" t="str" cm="1">
        <f t="array" aca="1" ref="X1894" ca="1">IFERROR(INDEX('PC&amp;PD'!$A$1:$AS$19,ROW('PC&amp;PD'!$A$19),MATCH(INDIRECT(T1894),'PC&amp;PD'!$A$1:$AS$1,0)),"")</f>
        <v/>
      </c>
      <c r="AA1894" t="str">
        <f t="shared" si="579"/>
        <v/>
      </c>
      <c r="AB1894" t="str">
        <f t="shared" si="580"/>
        <v/>
      </c>
      <c r="AC1894" t="e">
        <f t="shared" ca="1" si="581"/>
        <v>#VALUE!</v>
      </c>
      <c r="AD1894" t="str" cm="1">
        <f t="array" aca="1" ref="AD1894" ca="1">IFERROR(IF((LEFT(INDIRECT("$F"&amp;$S1894),4))="GOTS",IF($G1894="Organic","GOTS_Organic_raw",(IF($G1894="Responsible","GOTS_Responsible",(IF($G1894="No Attribute (Conventional)","GOTS_conventional",(IF($G1894="Recycled Pre/Post-Consumer","GOTS_pre_post",(IF($G1894="In-Conversion","GOTS_in_conversion",(IF($G1894="Sustainably Sourced","Sustainably_sourced",(IF($G1894="Recycled pre-consumer organic","GOTS_recycled_organic",""))))))))))))),IF($G1894="Organic","Organic",(IF($G1894="Responsible","Responsible",(IF($G1894="No Attribute (Conventional)","No_Attribute_Conventional",(IF($G1894="Recycled Pre/Post-Consumer","Recycled_Pre_Post_Consumer",(IF($G1894="In-Conversion","In_Conversion",(IF($G1894="Recycled Pre-Consumer","Recycled_Pre_Consumer",(IF($G1894="Recycled Post-Consumer","Recycled_Post_Consumer",(IF($G1894="Sustainably Sourced","Sustainably_sourced",(IF($G1894="Recycled pre-consumer organic","GOTS_recycled_organic","")))))))))))))))))),"")</f>
        <v/>
      </c>
      <c r="AE1894" t="e" cm="1">
        <f t="array" aca="1" ref="AE1894" ca="1">IF($I1894="",IF(INDIRECT("$F"&amp;$S1894)="","",IF(LEFT(INDIRECT("$F"&amp;$S1894),3)="GRS","GRS_RCS_RM",IF((LEFT(INDIRECT("$F"&amp;$S1894),3))="RCS","GRS_RCS_RM",IF(INDIRECT("$F"&amp;$S1894)="OCS (No Label)","OCS_Conversion_RM",IF(LEFT(INDIRECT("$F"&amp;$S1894),3)="OCS","OCS_RM",IF(RIGHT(INDIRECT("$F"&amp;$S1894),10)="conversion","GOTS_RM_conversion",IF((LEFT(INDIRECT("$F"&amp;$S1894),4))="GOTS","GOTS_RM","Responsible_RM"))))))),"DELETERM")</f>
        <v>#VALUE!</v>
      </c>
      <c r="AF1894" t="e" cm="1">
        <f t="array" aca="1" ref="AF1894" ca="1">IF($S1894="","",INDIRECT("$Z"&amp;$S1894))</f>
        <v>#VALUE!</v>
      </c>
      <c r="AG1894" t="str">
        <f t="shared" si="582"/>
        <v/>
      </c>
      <c r="AH1894" t="str" cm="1">
        <f t="array" aca="1" ref="AH1894" ca="1">IFERROR(INDIRECT("$ag"&amp;S1894),"")</f>
        <v/>
      </c>
      <c r="AI1894" t="e" cm="1">
        <f t="array" aca="1" ref="AI1894" ca="1">INDIRECT("O"&amp;S1894)</f>
        <v>#VALUE!</v>
      </c>
      <c r="AJ1894" t="str">
        <f t="shared" si="583"/>
        <v/>
      </c>
    </row>
    <row r="1895" spans="1:36" ht="16.5" customHeight="1">
      <c r="A1895" s="130"/>
      <c r="B1895" s="136"/>
      <c r="C1895" s="137"/>
      <c r="D1895" s="146"/>
      <c r="E1895" s="146"/>
      <c r="F1895" s="137"/>
      <c r="G1895" s="147"/>
      <c r="H1895" s="147"/>
      <c r="I1895" s="147"/>
      <c r="J1895" s="147"/>
      <c r="K1895" s="38"/>
      <c r="L1895" s="144"/>
      <c r="M1895" s="144"/>
      <c r="N1895" s="61"/>
      <c r="O1895" s="314"/>
      <c r="Q1895" t="str">
        <f t="shared" si="578"/>
        <v/>
      </c>
      <c r="S1895" t="e">
        <f t="shared" ca="1" si="587"/>
        <v>#VALUE!</v>
      </c>
      <c r="T1895" t="e">
        <f t="shared" ca="1" si="584"/>
        <v>#VALUE!</v>
      </c>
      <c r="U1895">
        <f t="shared" si="588"/>
        <v>1824</v>
      </c>
      <c r="V1895">
        <v>152.66666666667899</v>
      </c>
      <c r="W1895">
        <f t="shared" si="591"/>
        <v>152</v>
      </c>
      <c r="X1895" t="str" cm="1">
        <f t="array" aca="1" ref="X1895" ca="1">IFERROR(INDEX('PC&amp;PD'!$A$1:$AS$19,ROW('PC&amp;PD'!$A$19),MATCH(INDIRECT(T1895),'PC&amp;PD'!$A$1:$AS$1,0)),"")</f>
        <v/>
      </c>
      <c r="AA1895" t="str">
        <f t="shared" si="579"/>
        <v/>
      </c>
      <c r="AB1895" t="str">
        <f t="shared" si="580"/>
        <v/>
      </c>
      <c r="AC1895" t="e">
        <f t="shared" ca="1" si="581"/>
        <v>#VALUE!</v>
      </c>
      <c r="AD1895" t="str" cm="1">
        <f t="array" aca="1" ref="AD1895" ca="1">IFERROR(IF((LEFT(INDIRECT("$F"&amp;$S1895),4))="GOTS",IF($G1895="Organic","GOTS_Organic_raw",(IF($G1895="Responsible","GOTS_Responsible",(IF($G1895="No Attribute (Conventional)","GOTS_conventional",(IF($G1895="Recycled Pre/Post-Consumer","GOTS_pre_post",(IF($G1895="In-Conversion","GOTS_in_conversion",(IF($G1895="Sustainably Sourced","Sustainably_sourced",(IF($G1895="Recycled pre-consumer organic","GOTS_recycled_organic",""))))))))))))),IF($G1895="Organic","Organic",(IF($G1895="Responsible","Responsible",(IF($G1895="No Attribute (Conventional)","No_Attribute_Conventional",(IF($G1895="Recycled Pre/Post-Consumer","Recycled_Pre_Post_Consumer",(IF($G1895="In-Conversion","In_Conversion",(IF($G1895="Recycled Pre-Consumer","Recycled_Pre_Consumer",(IF($G1895="Recycled Post-Consumer","Recycled_Post_Consumer",(IF($G1895="Sustainably Sourced","Sustainably_sourced",(IF($G1895="Recycled pre-consumer organic","GOTS_recycled_organic","")))))))))))))))))),"")</f>
        <v/>
      </c>
      <c r="AE1895" t="e" cm="1">
        <f t="array" aca="1" ref="AE1895" ca="1">IF($I1895="",IF(INDIRECT("$F"&amp;$S1895)="","",IF(LEFT(INDIRECT("$F"&amp;$S1895),3)="GRS","GRS_RCS_RM",IF((LEFT(INDIRECT("$F"&amp;$S1895),3))="RCS","GRS_RCS_RM",IF(INDIRECT("$F"&amp;$S1895)="OCS (No Label)","OCS_Conversion_RM",IF(LEFT(INDIRECT("$F"&amp;$S1895),3)="OCS","OCS_RM",IF(RIGHT(INDIRECT("$F"&amp;$S1895),10)="conversion","GOTS_RM_conversion",IF((LEFT(INDIRECT("$F"&amp;$S1895),4))="GOTS","GOTS_RM","Responsible_RM"))))))),"DELETERM")</f>
        <v>#VALUE!</v>
      </c>
      <c r="AF1895" t="e" cm="1">
        <f t="array" aca="1" ref="AF1895" ca="1">IF($S1895="","",INDIRECT("$Z"&amp;$S1895))</f>
        <v>#VALUE!</v>
      </c>
      <c r="AG1895" t="str">
        <f t="shared" si="582"/>
        <v/>
      </c>
      <c r="AH1895" t="str" cm="1">
        <f t="array" aca="1" ref="AH1895" ca="1">IFERROR(INDIRECT("$ag"&amp;S1895),"")</f>
        <v/>
      </c>
      <c r="AI1895" t="e" cm="1">
        <f t="array" aca="1" ref="AI1895" ca="1">INDIRECT("O"&amp;S1895)</f>
        <v>#VALUE!</v>
      </c>
      <c r="AJ1895" t="str">
        <f t="shared" si="583"/>
        <v/>
      </c>
    </row>
    <row r="1896" spans="1:36" ht="16.5" customHeight="1">
      <c r="A1896" s="130"/>
      <c r="B1896" s="136"/>
      <c r="C1896" s="137"/>
      <c r="D1896" s="146"/>
      <c r="E1896" s="146"/>
      <c r="F1896" s="137"/>
      <c r="G1896" s="147"/>
      <c r="H1896" s="147"/>
      <c r="I1896" s="147"/>
      <c r="J1896" s="147"/>
      <c r="K1896" s="38"/>
      <c r="L1896" s="144"/>
      <c r="M1896" s="144"/>
      <c r="N1896" s="61"/>
      <c r="O1896" s="314"/>
      <c r="Q1896" t="str">
        <f t="shared" si="578"/>
        <v/>
      </c>
      <c r="S1896" t="e">
        <f t="shared" ca="1" si="587"/>
        <v>#VALUE!</v>
      </c>
      <c r="T1896" t="e">
        <f t="shared" ca="1" si="584"/>
        <v>#VALUE!</v>
      </c>
      <c r="U1896">
        <f t="shared" si="588"/>
        <v>1824</v>
      </c>
      <c r="V1896">
        <v>152.75000000001199</v>
      </c>
      <c r="W1896">
        <f t="shared" si="591"/>
        <v>152</v>
      </c>
      <c r="X1896" t="str" cm="1">
        <f t="array" aca="1" ref="X1896" ca="1">IFERROR(INDEX('PC&amp;PD'!$A$1:$AS$19,ROW('PC&amp;PD'!$A$19),MATCH(INDIRECT(T1896),'PC&amp;PD'!$A$1:$AS$1,0)),"")</f>
        <v/>
      </c>
      <c r="AA1896" t="str">
        <f t="shared" si="579"/>
        <v/>
      </c>
      <c r="AB1896" t="str">
        <f t="shared" si="580"/>
        <v/>
      </c>
      <c r="AC1896" t="e">
        <f t="shared" ca="1" si="581"/>
        <v>#VALUE!</v>
      </c>
      <c r="AD1896" t="str" cm="1">
        <f t="array" aca="1" ref="AD1896" ca="1">IFERROR(IF((LEFT(INDIRECT("$F"&amp;$S1896),4))="GOTS",IF($G1896="Organic","GOTS_Organic_raw",(IF($G1896="Responsible","GOTS_Responsible",(IF($G1896="No Attribute (Conventional)","GOTS_conventional",(IF($G1896="Recycled Pre/Post-Consumer","GOTS_pre_post",(IF($G1896="In-Conversion","GOTS_in_conversion",(IF($G1896="Sustainably Sourced","Sustainably_sourced",(IF($G1896="Recycled pre-consumer organic","GOTS_recycled_organic",""))))))))))))),IF($G1896="Organic","Organic",(IF($G1896="Responsible","Responsible",(IF($G1896="No Attribute (Conventional)","No_Attribute_Conventional",(IF($G1896="Recycled Pre/Post-Consumer","Recycled_Pre_Post_Consumer",(IF($G1896="In-Conversion","In_Conversion",(IF($G1896="Recycled Pre-Consumer","Recycled_Pre_Consumer",(IF($G1896="Recycled Post-Consumer","Recycled_Post_Consumer",(IF($G1896="Sustainably Sourced","Sustainably_sourced",(IF($G1896="Recycled pre-consumer organic","GOTS_recycled_organic","")))))))))))))))))),"")</f>
        <v/>
      </c>
      <c r="AE1896" t="e" cm="1">
        <f t="array" aca="1" ref="AE1896" ca="1">IF($I1896="",IF(INDIRECT("$F"&amp;$S1896)="","",IF(LEFT(INDIRECT("$F"&amp;$S1896),3)="GRS","GRS_RCS_RM",IF((LEFT(INDIRECT("$F"&amp;$S1896),3))="RCS","GRS_RCS_RM",IF(INDIRECT("$F"&amp;$S1896)="OCS (No Label)","OCS_Conversion_RM",IF(LEFT(INDIRECT("$F"&amp;$S1896),3)="OCS","OCS_RM",IF(RIGHT(INDIRECT("$F"&amp;$S1896),10)="conversion","GOTS_RM_conversion",IF((LEFT(INDIRECT("$F"&amp;$S1896),4))="GOTS","GOTS_RM","Responsible_RM"))))))),"DELETERM")</f>
        <v>#VALUE!</v>
      </c>
      <c r="AF1896" t="e" cm="1">
        <f t="array" aca="1" ref="AF1896" ca="1">IF($S1896="","",INDIRECT("$Z"&amp;$S1896))</f>
        <v>#VALUE!</v>
      </c>
      <c r="AG1896" t="str">
        <f t="shared" si="582"/>
        <v/>
      </c>
      <c r="AH1896" t="str" cm="1">
        <f t="array" aca="1" ref="AH1896" ca="1">IFERROR(INDIRECT("$ag"&amp;S1896),"")</f>
        <v/>
      </c>
      <c r="AI1896" t="e" cm="1">
        <f t="array" aca="1" ref="AI1896" ca="1">INDIRECT("O"&amp;S1896)</f>
        <v>#VALUE!</v>
      </c>
      <c r="AJ1896" t="str">
        <f t="shared" si="583"/>
        <v/>
      </c>
    </row>
    <row r="1897" spans="1:36" ht="16.5" customHeight="1">
      <c r="A1897" s="130"/>
      <c r="B1897" s="136"/>
      <c r="C1897" s="137"/>
      <c r="D1897" s="146"/>
      <c r="E1897" s="146"/>
      <c r="F1897" s="137"/>
      <c r="G1897" s="147"/>
      <c r="H1897" s="147"/>
      <c r="I1897" s="147"/>
      <c r="J1897" s="147"/>
      <c r="K1897" s="38"/>
      <c r="L1897" s="144"/>
      <c r="M1897" s="144"/>
      <c r="N1897" s="61"/>
      <c r="O1897" s="314"/>
      <c r="Q1897" t="str">
        <f t="shared" si="578"/>
        <v/>
      </c>
      <c r="S1897" t="e">
        <f t="shared" ca="1" si="587"/>
        <v>#VALUE!</v>
      </c>
      <c r="T1897" t="e">
        <f t="shared" ca="1" si="584"/>
        <v>#VALUE!</v>
      </c>
      <c r="U1897">
        <f t="shared" si="588"/>
        <v>1824</v>
      </c>
      <c r="V1897">
        <v>152.833333333345</v>
      </c>
      <c r="W1897">
        <f t="shared" si="591"/>
        <v>152</v>
      </c>
      <c r="X1897" t="str" cm="1">
        <f t="array" aca="1" ref="X1897" ca="1">IFERROR(INDEX('PC&amp;PD'!$A$1:$AS$19,ROW('PC&amp;PD'!$A$19),MATCH(INDIRECT(T1897),'PC&amp;PD'!$A$1:$AS$1,0)),"")</f>
        <v/>
      </c>
      <c r="AA1897" t="str">
        <f t="shared" si="579"/>
        <v/>
      </c>
      <c r="AB1897" t="str">
        <f t="shared" si="580"/>
        <v/>
      </c>
      <c r="AC1897" t="e">
        <f t="shared" ca="1" si="581"/>
        <v>#VALUE!</v>
      </c>
      <c r="AD1897" t="str" cm="1">
        <f t="array" aca="1" ref="AD1897" ca="1">IFERROR(IF((LEFT(INDIRECT("$F"&amp;$S1897),4))="GOTS",IF($G1897="Organic","GOTS_Organic_raw",(IF($G1897="Responsible","GOTS_Responsible",(IF($G1897="No Attribute (Conventional)","GOTS_conventional",(IF($G1897="Recycled Pre/Post-Consumer","GOTS_pre_post",(IF($G1897="In-Conversion","GOTS_in_conversion",(IF($G1897="Sustainably Sourced","Sustainably_sourced",(IF($G1897="Recycled pre-consumer organic","GOTS_recycled_organic",""))))))))))))),IF($G1897="Organic","Organic",(IF($G1897="Responsible","Responsible",(IF($G1897="No Attribute (Conventional)","No_Attribute_Conventional",(IF($G1897="Recycled Pre/Post-Consumer","Recycled_Pre_Post_Consumer",(IF($G1897="In-Conversion","In_Conversion",(IF($G1897="Recycled Pre-Consumer","Recycled_Pre_Consumer",(IF($G1897="Recycled Post-Consumer","Recycled_Post_Consumer",(IF($G1897="Sustainably Sourced","Sustainably_sourced",(IF($G1897="Recycled pre-consumer organic","GOTS_recycled_organic","")))))))))))))))))),"")</f>
        <v/>
      </c>
      <c r="AE1897" t="e" cm="1">
        <f t="array" aca="1" ref="AE1897" ca="1">IF($I1897="",IF(INDIRECT("$F"&amp;$S1897)="","",IF(LEFT(INDIRECT("$F"&amp;$S1897),3)="GRS","GRS_RCS_RM",IF((LEFT(INDIRECT("$F"&amp;$S1897),3))="RCS","GRS_RCS_RM",IF(INDIRECT("$F"&amp;$S1897)="OCS (No Label)","OCS_Conversion_RM",IF(LEFT(INDIRECT("$F"&amp;$S1897),3)="OCS","OCS_RM",IF(RIGHT(INDIRECT("$F"&amp;$S1897),10)="conversion","GOTS_RM_conversion",IF((LEFT(INDIRECT("$F"&amp;$S1897),4))="GOTS","GOTS_RM","Responsible_RM"))))))),"DELETERM")</f>
        <v>#VALUE!</v>
      </c>
      <c r="AF1897" t="e" cm="1">
        <f t="array" aca="1" ref="AF1897" ca="1">IF($S1897="","",INDIRECT("$Z"&amp;$S1897))</f>
        <v>#VALUE!</v>
      </c>
      <c r="AG1897" t="str">
        <f t="shared" si="582"/>
        <v/>
      </c>
      <c r="AH1897" t="str" cm="1">
        <f t="array" aca="1" ref="AH1897" ca="1">IFERROR(INDIRECT("$ag"&amp;S1897),"")</f>
        <v/>
      </c>
      <c r="AI1897" t="e" cm="1">
        <f t="array" aca="1" ref="AI1897" ca="1">INDIRECT("O"&amp;S1897)</f>
        <v>#VALUE!</v>
      </c>
      <c r="AJ1897" t="str">
        <f t="shared" si="583"/>
        <v/>
      </c>
    </row>
    <row r="1898" spans="1:36" ht="16.5" customHeight="1" thickBot="1">
      <c r="A1898" s="131"/>
      <c r="B1898" s="138"/>
      <c r="C1898" s="139"/>
      <c r="D1898" s="148"/>
      <c r="E1898" s="148"/>
      <c r="F1898" s="139"/>
      <c r="G1898" s="149"/>
      <c r="H1898" s="149"/>
      <c r="I1898" s="149"/>
      <c r="J1898" s="149"/>
      <c r="K1898" s="39"/>
      <c r="L1898" s="145"/>
      <c r="M1898" s="145"/>
      <c r="N1898" s="62"/>
      <c r="O1898" s="315"/>
      <c r="Q1898" t="str">
        <f t="shared" si="578"/>
        <v/>
      </c>
      <c r="S1898" t="e">
        <f t="shared" ca="1" si="587"/>
        <v>#VALUE!</v>
      </c>
      <c r="T1898" t="e">
        <f t="shared" ca="1" si="584"/>
        <v>#VALUE!</v>
      </c>
      <c r="U1898">
        <f t="shared" si="588"/>
        <v>1824</v>
      </c>
      <c r="V1898">
        <v>152.91666666667899</v>
      </c>
      <c r="W1898">
        <f t="shared" si="591"/>
        <v>152</v>
      </c>
      <c r="X1898" t="str" cm="1">
        <f t="array" aca="1" ref="X1898" ca="1">IFERROR(INDEX('PC&amp;PD'!$A$1:$AS$19,ROW('PC&amp;PD'!$A$19),MATCH(INDIRECT(T1898),'PC&amp;PD'!$A$1:$AS$1,0)),"")</f>
        <v/>
      </c>
      <c r="AA1898" t="str">
        <f t="shared" si="579"/>
        <v/>
      </c>
      <c r="AB1898" t="str">
        <f t="shared" si="580"/>
        <v/>
      </c>
      <c r="AC1898" t="e">
        <f t="shared" ca="1" si="581"/>
        <v>#VALUE!</v>
      </c>
      <c r="AD1898" t="str" cm="1">
        <f t="array" aca="1" ref="AD1898" ca="1">IFERROR(IF((LEFT(INDIRECT("$F"&amp;$S1898),4))="GOTS",IF($G1898="Organic","GOTS_Organic_raw",(IF($G1898="Responsible","GOTS_Responsible",(IF($G1898="No Attribute (Conventional)","GOTS_conventional",(IF($G1898="Recycled Pre/Post-Consumer","GOTS_pre_post",(IF($G1898="In-Conversion","GOTS_in_conversion",(IF($G1898="Sustainably Sourced","Sustainably_sourced",(IF($G1898="Recycled pre-consumer organic","GOTS_recycled_organic",""))))))))))))),IF($G1898="Organic","Organic",(IF($G1898="Responsible","Responsible",(IF($G1898="No Attribute (Conventional)","No_Attribute_Conventional",(IF($G1898="Recycled Pre/Post-Consumer","Recycled_Pre_Post_Consumer",(IF($G1898="In-Conversion","In_Conversion",(IF($G1898="Recycled Pre-Consumer","Recycled_Pre_Consumer",(IF($G1898="Recycled Post-Consumer","Recycled_Post_Consumer",(IF($G1898="Sustainably Sourced","Sustainably_sourced",(IF($G1898="Recycled pre-consumer organic","GOTS_recycled_organic","")))))))))))))))))),"")</f>
        <v/>
      </c>
      <c r="AE1898" t="e" cm="1">
        <f t="array" aca="1" ref="AE1898" ca="1">IF($I1898="",IF(INDIRECT("$F"&amp;$S1898)="","",IF(LEFT(INDIRECT("$F"&amp;$S1898),3)="GRS","GRS_RCS_RM",IF((LEFT(INDIRECT("$F"&amp;$S1898),3))="RCS","GRS_RCS_RM",IF(INDIRECT("$F"&amp;$S1898)="OCS (No Label)","OCS_Conversion_RM",IF(LEFT(INDIRECT("$F"&amp;$S1898),3)="OCS","OCS_RM",IF(RIGHT(INDIRECT("$F"&amp;$S1898),10)="conversion","GOTS_RM_conversion",IF((LEFT(INDIRECT("$F"&amp;$S1898),4))="GOTS","GOTS_RM","Responsible_RM"))))))),"DELETERM")</f>
        <v>#VALUE!</v>
      </c>
      <c r="AF1898" t="e" cm="1">
        <f t="array" aca="1" ref="AF1898" ca="1">IF($S1898="","",INDIRECT("$Z"&amp;$S1898))</f>
        <v>#VALUE!</v>
      </c>
      <c r="AG1898" t="str">
        <f t="shared" si="582"/>
        <v/>
      </c>
      <c r="AH1898" t="str" cm="1">
        <f t="array" aca="1" ref="AH1898" ca="1">IFERROR(INDIRECT("$ag"&amp;S1898),"")</f>
        <v/>
      </c>
      <c r="AI1898" t="e" cm="1">
        <f t="array" aca="1" ref="AI1898" ca="1">INDIRECT("O"&amp;S1898)</f>
        <v>#VALUE!</v>
      </c>
      <c r="AJ1898" t="str">
        <f t="shared" si="583"/>
        <v/>
      </c>
    </row>
    <row r="1899" spans="1:36" ht="16.5" customHeight="1">
      <c r="A1899" s="128" t="str">
        <f>IF(B1899="","",COUNTA($B$63:$B1899))</f>
        <v/>
      </c>
      <c r="B1899" s="132"/>
      <c r="C1899" s="133"/>
      <c r="D1899" s="140"/>
      <c r="E1899" s="140"/>
      <c r="F1899" s="133"/>
      <c r="G1899" s="141"/>
      <c r="H1899" s="141"/>
      <c r="I1899" s="141"/>
      <c r="J1899" s="141"/>
      <c r="K1899" s="37"/>
      <c r="L1899" s="142" t="str">
        <f>IF(R1899="","",LEFT(R1899,LEN(R1899)-2))</f>
        <v/>
      </c>
      <c r="M1899" s="142"/>
      <c r="N1899" s="60"/>
      <c r="O1899" s="313"/>
      <c r="Q1899" t="str">
        <f t="shared" si="578"/>
        <v/>
      </c>
      <c r="R1899" t="str">
        <f t="shared" ref="R1899" si="594">CONCATENATE($Q1899,Q1900,Q1901,Q1902,Q1903,Q1904,$Q1905,$Q1906,$Q1907,$Q1908,$Q1909,$Q1910)</f>
        <v/>
      </c>
      <c r="S1899" t="e">
        <f t="shared" ca="1" si="587"/>
        <v>#VALUE!</v>
      </c>
      <c r="T1899" t="e">
        <f t="shared" ca="1" si="584"/>
        <v>#VALUE!</v>
      </c>
      <c r="U1899">
        <f t="shared" si="588"/>
        <v>1836</v>
      </c>
      <c r="V1899">
        <v>153.00000000001199</v>
      </c>
      <c r="W1899">
        <f t="shared" si="591"/>
        <v>153</v>
      </c>
      <c r="X1899" t="str" cm="1">
        <f t="array" aca="1" ref="X1899" ca="1">IFERROR(INDEX('PC&amp;PD'!$A$1:$AS$19,ROW('PC&amp;PD'!$A$19),MATCH(INDIRECT(T1899),'PC&amp;PD'!$A$1:$AS$1,0)),"")</f>
        <v/>
      </c>
      <c r="Z1899" t="str">
        <f t="shared" ref="Z1899" si="595">IFERROR(IF($F1899="OCS 100","OCS (OCS 100)",IF($F1899="OCS Blended","OCS (OCS Blended)",IF($F1899="OCS (No Label)","OCS (No Label)",IF($F1899="RCS 100","RCS (RCS 100)",IF($F1899="RCS Blended","RCS (RCS Blended)",IF($F1899="GRS","GRS (GRS)",IF($F1899="GRS (No Label)", "GRS (No Label)",IF($F1899="RDS","RDS (RDS)",IF($F1899="RWS","RWS (RWS)",IF($F1899="RAS","RAS (RAS)",IF($F1899="RMS","RMS (RMS)",IF($F1899="GOTS Organic","GOTS (Organic)",IF($F1899="GOTS Made with organic","GOTS (Made with Organic)",IF($F1899="GOTS Organic - in conversion","GOTS (Organic - In Conversion)",IF($F1899="GOTS Made with organic - in conversion","GOTS (Made with Organic - In Conversion)",""))))))))))))))),"")</f>
        <v/>
      </c>
      <c r="AA1899" t="str">
        <f t="shared" si="579"/>
        <v/>
      </c>
      <c r="AB1899" t="str">
        <f t="shared" si="580"/>
        <v/>
      </c>
      <c r="AC1899" t="e">
        <f t="shared" ca="1" si="581"/>
        <v>#VALUE!</v>
      </c>
      <c r="AD1899" t="str" cm="1">
        <f t="array" aca="1" ref="AD1899" ca="1">IFERROR(IF((LEFT(INDIRECT("$F"&amp;$S1899),4))="GOTS",IF($G1899="Organic","GOTS_Organic_raw",(IF($G1899="Responsible","GOTS_Responsible",(IF($G1899="No Attribute (Conventional)","GOTS_conventional",(IF($G1899="Recycled Pre/Post-Consumer","GOTS_pre_post",(IF($G1899="In-Conversion","GOTS_in_conversion",(IF($G1899="Sustainably Sourced","Sustainably_sourced",(IF($G1899="Recycled pre-consumer organic","GOTS_recycled_organic",""))))))))))))),IF($G1899="Organic","Organic",(IF($G1899="Responsible","Responsible",(IF($G1899="No Attribute (Conventional)","No_Attribute_Conventional",(IF($G1899="Recycled Pre/Post-Consumer","Recycled_Pre_Post_Consumer",(IF($G1899="In-Conversion","In_Conversion",(IF($G1899="Recycled Pre-Consumer","Recycled_Pre_Consumer",(IF($G1899="Recycled Post-Consumer","Recycled_Post_Consumer",(IF($G1899="Sustainably Sourced","Sustainably_sourced",(IF($G1899="Recycled pre-consumer organic","GOTS_recycled_organic","")))))))))))))))))),"")</f>
        <v/>
      </c>
      <c r="AE1899" t="e" cm="1">
        <f t="array" aca="1" ref="AE1899" ca="1">IF($I1899="",IF(INDIRECT("$F"&amp;$S1899)="","",IF(LEFT(INDIRECT("$F"&amp;$S1899),3)="GRS","GRS_RCS_RM",IF((LEFT(INDIRECT("$F"&amp;$S1899),3))="RCS","GRS_RCS_RM",IF(INDIRECT("$F"&amp;$S1899)="OCS (No Label)","OCS_Conversion_RM",IF(LEFT(INDIRECT("$F"&amp;$S1899),3)="OCS","OCS_RM",IF(RIGHT(INDIRECT("$F"&amp;$S1899),10)="conversion","GOTS_RM_conversion",IF((LEFT(INDIRECT("$F"&amp;$S1899),4))="GOTS","GOTS_RM","Responsible_RM"))))))),"DELETERM")</f>
        <v>#VALUE!</v>
      </c>
      <c r="AF1899" t="e" cm="1">
        <f t="array" aca="1" ref="AF1899" ca="1">IF($S1899="","",INDIRECT("$Z"&amp;$S1899))</f>
        <v>#VALUE!</v>
      </c>
      <c r="AG1899" t="str">
        <f t="shared" si="582"/>
        <v/>
      </c>
      <c r="AH1899" t="str" cm="1">
        <f t="array" aca="1" ref="AH1899" ca="1">IFERROR(INDIRECT("$ag"&amp;S1899),"")</f>
        <v/>
      </c>
      <c r="AI1899" t="e" cm="1">
        <f t="array" aca="1" ref="AI1899" ca="1">INDIRECT("O"&amp;S1899)</f>
        <v>#VALUE!</v>
      </c>
      <c r="AJ1899" t="str">
        <f t="shared" si="583"/>
        <v/>
      </c>
    </row>
    <row r="1900" spans="1:36" ht="16.5" customHeight="1">
      <c r="A1900" s="129"/>
      <c r="B1900" s="134"/>
      <c r="C1900" s="135"/>
      <c r="D1900" s="146"/>
      <c r="E1900" s="146"/>
      <c r="F1900" s="135"/>
      <c r="G1900" s="147"/>
      <c r="H1900" s="147"/>
      <c r="I1900" s="147"/>
      <c r="J1900" s="147"/>
      <c r="K1900" s="38"/>
      <c r="L1900" s="143"/>
      <c r="M1900" s="143"/>
      <c r="N1900" s="61"/>
      <c r="O1900" s="314"/>
      <c r="Q1900" t="str">
        <f t="shared" si="578"/>
        <v/>
      </c>
      <c r="S1900" t="e">
        <f t="shared" ca="1" si="587"/>
        <v>#VALUE!</v>
      </c>
      <c r="T1900" t="e">
        <f t="shared" ca="1" si="584"/>
        <v>#VALUE!</v>
      </c>
      <c r="U1900">
        <f t="shared" si="588"/>
        <v>1836</v>
      </c>
      <c r="V1900">
        <v>153.083333333345</v>
      </c>
      <c r="W1900">
        <f t="shared" si="591"/>
        <v>153</v>
      </c>
      <c r="X1900" t="str" cm="1">
        <f t="array" aca="1" ref="X1900" ca="1">IFERROR(INDEX('PC&amp;PD'!$A$1:$AS$19,ROW('PC&amp;PD'!$A$19),MATCH(INDIRECT(T1900),'PC&amp;PD'!$A$1:$AS$1,0)),"")</f>
        <v/>
      </c>
      <c r="AA1900" t="str">
        <f t="shared" si="579"/>
        <v/>
      </c>
      <c r="AB1900" t="str">
        <f t="shared" si="580"/>
        <v/>
      </c>
      <c r="AC1900" t="e">
        <f t="shared" ca="1" si="581"/>
        <v>#VALUE!</v>
      </c>
      <c r="AD1900" t="str" cm="1">
        <f t="array" aca="1" ref="AD1900" ca="1">IFERROR(IF((LEFT(INDIRECT("$F"&amp;$S1900),4))="GOTS",IF($G1900="Organic","GOTS_Organic_raw",(IF($G1900="Responsible","GOTS_Responsible",(IF($G1900="No Attribute (Conventional)","GOTS_conventional",(IF($G1900="Recycled Pre/Post-Consumer","GOTS_pre_post",(IF($G1900="In-Conversion","GOTS_in_conversion",(IF($G1900="Sustainably Sourced","Sustainably_sourced",(IF($G1900="Recycled pre-consumer organic","GOTS_recycled_organic",""))))))))))))),IF($G1900="Organic","Organic",(IF($G1900="Responsible","Responsible",(IF($G1900="No Attribute (Conventional)","No_Attribute_Conventional",(IF($G1900="Recycled Pre/Post-Consumer","Recycled_Pre_Post_Consumer",(IF($G1900="In-Conversion","In_Conversion",(IF($G1900="Recycled Pre-Consumer","Recycled_Pre_Consumer",(IF($G1900="Recycled Post-Consumer","Recycled_Post_Consumer",(IF($G1900="Sustainably Sourced","Sustainably_sourced",(IF($G1900="Recycled pre-consumer organic","GOTS_recycled_organic","")))))))))))))))))),"")</f>
        <v/>
      </c>
      <c r="AE1900" t="e" cm="1">
        <f t="array" aca="1" ref="AE1900" ca="1">IF($I1900="",IF(INDIRECT("$F"&amp;$S1900)="","",IF(LEFT(INDIRECT("$F"&amp;$S1900),3)="GRS","GRS_RCS_RM",IF((LEFT(INDIRECT("$F"&amp;$S1900),3))="RCS","GRS_RCS_RM",IF(INDIRECT("$F"&amp;$S1900)="OCS (No Label)","OCS_Conversion_RM",IF(LEFT(INDIRECT("$F"&amp;$S1900),3)="OCS","OCS_RM",IF(RIGHT(INDIRECT("$F"&amp;$S1900),10)="conversion","GOTS_RM_conversion",IF((LEFT(INDIRECT("$F"&amp;$S1900),4))="GOTS","GOTS_RM","Responsible_RM"))))))),"DELETERM")</f>
        <v>#VALUE!</v>
      </c>
      <c r="AF1900" t="e" cm="1">
        <f t="array" aca="1" ref="AF1900" ca="1">IF($S1900="","",INDIRECT("$Z"&amp;$S1900))</f>
        <v>#VALUE!</v>
      </c>
      <c r="AG1900" t="str">
        <f t="shared" si="582"/>
        <v/>
      </c>
      <c r="AH1900" t="str" cm="1">
        <f t="array" aca="1" ref="AH1900" ca="1">IFERROR(INDIRECT("$ag"&amp;S1900),"")</f>
        <v/>
      </c>
      <c r="AI1900" t="e" cm="1">
        <f t="array" aca="1" ref="AI1900" ca="1">INDIRECT("O"&amp;S1900)</f>
        <v>#VALUE!</v>
      </c>
      <c r="AJ1900" t="str">
        <f t="shared" si="583"/>
        <v/>
      </c>
    </row>
    <row r="1901" spans="1:36" ht="16.5" customHeight="1">
      <c r="A1901" s="129"/>
      <c r="B1901" s="134"/>
      <c r="C1901" s="135"/>
      <c r="D1901" s="146"/>
      <c r="E1901" s="146"/>
      <c r="F1901" s="135"/>
      <c r="G1901" s="147"/>
      <c r="H1901" s="147"/>
      <c r="I1901" s="147"/>
      <c r="J1901" s="147"/>
      <c r="K1901" s="38"/>
      <c r="L1901" s="143"/>
      <c r="M1901" s="143"/>
      <c r="N1901" s="61"/>
      <c r="O1901" s="314"/>
      <c r="Q1901" t="str">
        <f t="shared" si="578"/>
        <v/>
      </c>
      <c r="S1901" t="e">
        <f t="shared" ca="1" si="587"/>
        <v>#VALUE!</v>
      </c>
      <c r="T1901" t="e">
        <f t="shared" ca="1" si="584"/>
        <v>#VALUE!</v>
      </c>
      <c r="U1901">
        <f t="shared" si="588"/>
        <v>1836</v>
      </c>
      <c r="V1901">
        <v>153.16666666667899</v>
      </c>
      <c r="W1901">
        <f t="shared" si="591"/>
        <v>153</v>
      </c>
      <c r="X1901" t="str" cm="1">
        <f t="array" aca="1" ref="X1901" ca="1">IFERROR(INDEX('PC&amp;PD'!$A$1:$AS$19,ROW('PC&amp;PD'!$A$19),MATCH(INDIRECT(T1901),'PC&amp;PD'!$A$1:$AS$1,0)),"")</f>
        <v/>
      </c>
      <c r="AA1901" t="str">
        <f t="shared" si="579"/>
        <v/>
      </c>
      <c r="AB1901" t="str">
        <f t="shared" si="580"/>
        <v/>
      </c>
      <c r="AC1901" t="e">
        <f t="shared" ca="1" si="581"/>
        <v>#VALUE!</v>
      </c>
      <c r="AD1901" t="str" cm="1">
        <f t="array" aca="1" ref="AD1901" ca="1">IFERROR(IF((LEFT(INDIRECT("$F"&amp;$S1901),4))="GOTS",IF($G1901="Organic","GOTS_Organic_raw",(IF($G1901="Responsible","GOTS_Responsible",(IF($G1901="No Attribute (Conventional)","GOTS_conventional",(IF($G1901="Recycled Pre/Post-Consumer","GOTS_pre_post",(IF($G1901="In-Conversion","GOTS_in_conversion",(IF($G1901="Sustainably Sourced","Sustainably_sourced",(IF($G1901="Recycled pre-consumer organic","GOTS_recycled_organic",""))))))))))))),IF($G1901="Organic","Organic",(IF($G1901="Responsible","Responsible",(IF($G1901="No Attribute (Conventional)","No_Attribute_Conventional",(IF($G1901="Recycled Pre/Post-Consumer","Recycled_Pre_Post_Consumer",(IF($G1901="In-Conversion","In_Conversion",(IF($G1901="Recycled Pre-Consumer","Recycled_Pre_Consumer",(IF($G1901="Recycled Post-Consumer","Recycled_Post_Consumer",(IF($G1901="Sustainably Sourced","Sustainably_sourced",(IF($G1901="Recycled pre-consumer organic","GOTS_recycled_organic","")))))))))))))))))),"")</f>
        <v/>
      </c>
      <c r="AE1901" t="e" cm="1">
        <f t="array" aca="1" ref="AE1901" ca="1">IF($I1901="",IF(INDIRECT("$F"&amp;$S1901)="","",IF(LEFT(INDIRECT("$F"&amp;$S1901),3)="GRS","GRS_RCS_RM",IF((LEFT(INDIRECT("$F"&amp;$S1901),3))="RCS","GRS_RCS_RM",IF(INDIRECT("$F"&amp;$S1901)="OCS (No Label)","OCS_Conversion_RM",IF(LEFT(INDIRECT("$F"&amp;$S1901),3)="OCS","OCS_RM",IF(RIGHT(INDIRECT("$F"&amp;$S1901),10)="conversion","GOTS_RM_conversion",IF((LEFT(INDIRECT("$F"&amp;$S1901),4))="GOTS","GOTS_RM","Responsible_RM"))))))),"DELETERM")</f>
        <v>#VALUE!</v>
      </c>
      <c r="AF1901" t="e" cm="1">
        <f t="array" aca="1" ref="AF1901" ca="1">IF($S1901="","",INDIRECT("$Z"&amp;$S1901))</f>
        <v>#VALUE!</v>
      </c>
      <c r="AG1901" t="str">
        <f t="shared" si="582"/>
        <v/>
      </c>
      <c r="AH1901" t="str" cm="1">
        <f t="array" aca="1" ref="AH1901" ca="1">IFERROR(INDIRECT("$ag"&amp;S1901),"")</f>
        <v/>
      </c>
      <c r="AI1901" t="e" cm="1">
        <f t="array" aca="1" ref="AI1901" ca="1">INDIRECT("O"&amp;S1901)</f>
        <v>#VALUE!</v>
      </c>
      <c r="AJ1901" t="str">
        <f t="shared" si="583"/>
        <v/>
      </c>
    </row>
    <row r="1902" spans="1:36" ht="16.5" customHeight="1">
      <c r="A1902" s="129"/>
      <c r="B1902" s="134"/>
      <c r="C1902" s="135"/>
      <c r="D1902" s="146"/>
      <c r="E1902" s="146"/>
      <c r="F1902" s="135"/>
      <c r="G1902" s="147"/>
      <c r="H1902" s="147"/>
      <c r="I1902" s="147"/>
      <c r="J1902" s="147"/>
      <c r="K1902" s="38"/>
      <c r="L1902" s="143"/>
      <c r="M1902" s="143"/>
      <c r="N1902" s="61"/>
      <c r="O1902" s="314"/>
      <c r="Q1902" t="str">
        <f t="shared" si="578"/>
        <v/>
      </c>
      <c r="S1902" t="e">
        <f t="shared" ca="1" si="587"/>
        <v>#VALUE!</v>
      </c>
      <c r="T1902" t="e">
        <f t="shared" ca="1" si="584"/>
        <v>#VALUE!</v>
      </c>
      <c r="U1902">
        <f t="shared" si="588"/>
        <v>1836</v>
      </c>
      <c r="V1902">
        <v>153.25000000001199</v>
      </c>
      <c r="W1902">
        <f t="shared" si="591"/>
        <v>153</v>
      </c>
      <c r="X1902" t="str" cm="1">
        <f t="array" aca="1" ref="X1902" ca="1">IFERROR(INDEX('PC&amp;PD'!$A$1:$AS$19,ROW('PC&amp;PD'!$A$19),MATCH(INDIRECT(T1902),'PC&amp;PD'!$A$1:$AS$1,0)),"")</f>
        <v/>
      </c>
      <c r="AA1902" t="str">
        <f t="shared" si="579"/>
        <v/>
      </c>
      <c r="AB1902" t="str">
        <f t="shared" si="580"/>
        <v/>
      </c>
      <c r="AC1902" t="e">
        <f t="shared" ca="1" si="581"/>
        <v>#VALUE!</v>
      </c>
      <c r="AD1902" t="str" cm="1">
        <f t="array" aca="1" ref="AD1902" ca="1">IFERROR(IF((LEFT(INDIRECT("$F"&amp;$S1902),4))="GOTS",IF($G1902="Organic","GOTS_Organic_raw",(IF($G1902="Responsible","GOTS_Responsible",(IF($G1902="No Attribute (Conventional)","GOTS_conventional",(IF($G1902="Recycled Pre/Post-Consumer","GOTS_pre_post",(IF($G1902="In-Conversion","GOTS_in_conversion",(IF($G1902="Sustainably Sourced","Sustainably_sourced",(IF($G1902="Recycled pre-consumer organic","GOTS_recycled_organic",""))))))))))))),IF($G1902="Organic","Organic",(IF($G1902="Responsible","Responsible",(IF($G1902="No Attribute (Conventional)","No_Attribute_Conventional",(IF($G1902="Recycled Pre/Post-Consumer","Recycled_Pre_Post_Consumer",(IF($G1902="In-Conversion","In_Conversion",(IF($G1902="Recycled Pre-Consumer","Recycled_Pre_Consumer",(IF($G1902="Recycled Post-Consumer","Recycled_Post_Consumer",(IF($G1902="Sustainably Sourced","Sustainably_sourced",(IF($G1902="Recycled pre-consumer organic","GOTS_recycled_organic","")))))))))))))))))),"")</f>
        <v/>
      </c>
      <c r="AE1902" t="e" cm="1">
        <f t="array" aca="1" ref="AE1902" ca="1">IF($I1902="",IF(INDIRECT("$F"&amp;$S1902)="","",IF(LEFT(INDIRECT("$F"&amp;$S1902),3)="GRS","GRS_RCS_RM",IF((LEFT(INDIRECT("$F"&amp;$S1902),3))="RCS","GRS_RCS_RM",IF(INDIRECT("$F"&amp;$S1902)="OCS (No Label)","OCS_Conversion_RM",IF(LEFT(INDIRECT("$F"&amp;$S1902),3)="OCS","OCS_RM",IF(RIGHT(INDIRECT("$F"&amp;$S1902),10)="conversion","GOTS_RM_conversion",IF((LEFT(INDIRECT("$F"&amp;$S1902),4))="GOTS","GOTS_RM","Responsible_RM"))))))),"DELETERM")</f>
        <v>#VALUE!</v>
      </c>
      <c r="AF1902" t="e" cm="1">
        <f t="array" aca="1" ref="AF1902" ca="1">IF($S1902="","",INDIRECT("$Z"&amp;$S1902))</f>
        <v>#VALUE!</v>
      </c>
      <c r="AG1902" t="str">
        <f t="shared" si="582"/>
        <v/>
      </c>
      <c r="AH1902" t="str" cm="1">
        <f t="array" aca="1" ref="AH1902" ca="1">IFERROR(INDIRECT("$ag"&amp;S1902),"")</f>
        <v/>
      </c>
      <c r="AI1902" t="e" cm="1">
        <f t="array" aca="1" ref="AI1902" ca="1">INDIRECT("O"&amp;S1902)</f>
        <v>#VALUE!</v>
      </c>
      <c r="AJ1902" t="str">
        <f t="shared" si="583"/>
        <v/>
      </c>
    </row>
    <row r="1903" spans="1:36" ht="16.5" customHeight="1">
      <c r="A1903" s="129"/>
      <c r="B1903" s="134"/>
      <c r="C1903" s="135"/>
      <c r="D1903" s="146"/>
      <c r="E1903" s="146"/>
      <c r="F1903" s="135"/>
      <c r="G1903" s="147"/>
      <c r="H1903" s="147"/>
      <c r="I1903" s="147"/>
      <c r="J1903" s="147"/>
      <c r="K1903" s="38"/>
      <c r="L1903" s="143"/>
      <c r="M1903" s="143"/>
      <c r="N1903" s="61"/>
      <c r="O1903" s="314"/>
      <c r="Q1903" t="str">
        <f t="shared" si="578"/>
        <v/>
      </c>
      <c r="S1903" t="e">
        <f t="shared" ca="1" si="587"/>
        <v>#VALUE!</v>
      </c>
      <c r="T1903" t="e">
        <f t="shared" ca="1" si="584"/>
        <v>#VALUE!</v>
      </c>
      <c r="U1903">
        <f t="shared" si="588"/>
        <v>1836</v>
      </c>
      <c r="V1903">
        <v>153.333333333345</v>
      </c>
      <c r="W1903">
        <f t="shared" si="591"/>
        <v>153</v>
      </c>
      <c r="X1903" t="str" cm="1">
        <f t="array" aca="1" ref="X1903" ca="1">IFERROR(INDEX('PC&amp;PD'!$A$1:$AS$19,ROW('PC&amp;PD'!$A$19),MATCH(INDIRECT(T1903),'PC&amp;PD'!$A$1:$AS$1,0)),"")</f>
        <v/>
      </c>
      <c r="AA1903" t="str">
        <f t="shared" si="579"/>
        <v/>
      </c>
      <c r="AB1903" t="str">
        <f t="shared" si="580"/>
        <v/>
      </c>
      <c r="AC1903" t="e">
        <f t="shared" ca="1" si="581"/>
        <v>#VALUE!</v>
      </c>
      <c r="AD1903" t="str" cm="1">
        <f t="array" aca="1" ref="AD1903" ca="1">IFERROR(IF((LEFT(INDIRECT("$F"&amp;$S1903),4))="GOTS",IF($G1903="Organic","GOTS_Organic_raw",(IF($G1903="Responsible","GOTS_Responsible",(IF($G1903="No Attribute (Conventional)","GOTS_conventional",(IF($G1903="Recycled Pre/Post-Consumer","GOTS_pre_post",(IF($G1903="In-Conversion","GOTS_in_conversion",(IF($G1903="Sustainably Sourced","Sustainably_sourced",(IF($G1903="Recycled pre-consumer organic","GOTS_recycled_organic",""))))))))))))),IF($G1903="Organic","Organic",(IF($G1903="Responsible","Responsible",(IF($G1903="No Attribute (Conventional)","No_Attribute_Conventional",(IF($G1903="Recycled Pre/Post-Consumer","Recycled_Pre_Post_Consumer",(IF($G1903="In-Conversion","In_Conversion",(IF($G1903="Recycled Pre-Consumer","Recycled_Pre_Consumer",(IF($G1903="Recycled Post-Consumer","Recycled_Post_Consumer",(IF($G1903="Sustainably Sourced","Sustainably_sourced",(IF($G1903="Recycled pre-consumer organic","GOTS_recycled_organic","")))))))))))))))))),"")</f>
        <v/>
      </c>
      <c r="AE1903" t="e" cm="1">
        <f t="array" aca="1" ref="AE1903" ca="1">IF($I1903="",IF(INDIRECT("$F"&amp;$S1903)="","",IF(LEFT(INDIRECT("$F"&amp;$S1903),3)="GRS","GRS_RCS_RM",IF((LEFT(INDIRECT("$F"&amp;$S1903),3))="RCS","GRS_RCS_RM",IF(INDIRECT("$F"&amp;$S1903)="OCS (No Label)","OCS_Conversion_RM",IF(LEFT(INDIRECT("$F"&amp;$S1903),3)="OCS","OCS_RM",IF(RIGHT(INDIRECT("$F"&amp;$S1903),10)="conversion","GOTS_RM_conversion",IF((LEFT(INDIRECT("$F"&amp;$S1903),4))="GOTS","GOTS_RM","Responsible_RM"))))))),"DELETERM")</f>
        <v>#VALUE!</v>
      </c>
      <c r="AF1903" t="e" cm="1">
        <f t="array" aca="1" ref="AF1903" ca="1">IF($S1903="","",INDIRECT("$Z"&amp;$S1903))</f>
        <v>#VALUE!</v>
      </c>
      <c r="AG1903" t="str">
        <f t="shared" si="582"/>
        <v/>
      </c>
      <c r="AH1903" t="str" cm="1">
        <f t="array" aca="1" ref="AH1903" ca="1">IFERROR(INDIRECT("$ag"&amp;S1903),"")</f>
        <v/>
      </c>
      <c r="AI1903" t="e" cm="1">
        <f t="array" aca="1" ref="AI1903" ca="1">INDIRECT("O"&amp;S1903)</f>
        <v>#VALUE!</v>
      </c>
      <c r="AJ1903" t="str">
        <f t="shared" si="583"/>
        <v/>
      </c>
    </row>
    <row r="1904" spans="1:36" ht="16.5" customHeight="1">
      <c r="A1904" s="129"/>
      <c r="B1904" s="134"/>
      <c r="C1904" s="135"/>
      <c r="D1904" s="146"/>
      <c r="E1904" s="146"/>
      <c r="F1904" s="135"/>
      <c r="G1904" s="147"/>
      <c r="H1904" s="147"/>
      <c r="I1904" s="147"/>
      <c r="J1904" s="147"/>
      <c r="K1904" s="38"/>
      <c r="L1904" s="143"/>
      <c r="M1904" s="143"/>
      <c r="N1904" s="61"/>
      <c r="O1904" s="314"/>
      <c r="Q1904" t="str">
        <f t="shared" si="578"/>
        <v/>
      </c>
      <c r="S1904" t="e">
        <f t="shared" ca="1" si="587"/>
        <v>#VALUE!</v>
      </c>
      <c r="T1904" t="e">
        <f t="shared" ca="1" si="584"/>
        <v>#VALUE!</v>
      </c>
      <c r="U1904">
        <f t="shared" si="588"/>
        <v>1836</v>
      </c>
      <c r="V1904">
        <v>153.41666666667899</v>
      </c>
      <c r="W1904">
        <f t="shared" si="591"/>
        <v>153</v>
      </c>
      <c r="X1904" t="str" cm="1">
        <f t="array" aca="1" ref="X1904" ca="1">IFERROR(INDEX('PC&amp;PD'!$A$1:$AS$19,ROW('PC&amp;PD'!$A$19),MATCH(INDIRECT(T1904),'PC&amp;PD'!$A$1:$AS$1,0)),"")</f>
        <v/>
      </c>
      <c r="AA1904" t="str">
        <f t="shared" si="579"/>
        <v/>
      </c>
      <c r="AB1904" t="str">
        <f t="shared" si="580"/>
        <v/>
      </c>
      <c r="AC1904" t="e">
        <f t="shared" ca="1" si="581"/>
        <v>#VALUE!</v>
      </c>
      <c r="AD1904" t="str" cm="1">
        <f t="array" aca="1" ref="AD1904" ca="1">IFERROR(IF((LEFT(INDIRECT("$F"&amp;$S1904),4))="GOTS",IF($G1904="Organic","GOTS_Organic_raw",(IF($G1904="Responsible","GOTS_Responsible",(IF($G1904="No Attribute (Conventional)","GOTS_conventional",(IF($G1904="Recycled Pre/Post-Consumer","GOTS_pre_post",(IF($G1904="In-Conversion","GOTS_in_conversion",(IF($G1904="Sustainably Sourced","Sustainably_sourced",(IF($G1904="Recycled pre-consumer organic","GOTS_recycled_organic",""))))))))))))),IF($G1904="Organic","Organic",(IF($G1904="Responsible","Responsible",(IF($G1904="No Attribute (Conventional)","No_Attribute_Conventional",(IF($G1904="Recycled Pre/Post-Consumer","Recycled_Pre_Post_Consumer",(IF($G1904="In-Conversion","In_Conversion",(IF($G1904="Recycled Pre-Consumer","Recycled_Pre_Consumer",(IF($G1904="Recycled Post-Consumer","Recycled_Post_Consumer",(IF($G1904="Sustainably Sourced","Sustainably_sourced",(IF($G1904="Recycled pre-consumer organic","GOTS_recycled_organic","")))))))))))))))))),"")</f>
        <v/>
      </c>
      <c r="AE1904" t="e" cm="1">
        <f t="array" aca="1" ref="AE1904" ca="1">IF($I1904="",IF(INDIRECT("$F"&amp;$S1904)="","",IF(LEFT(INDIRECT("$F"&amp;$S1904),3)="GRS","GRS_RCS_RM",IF((LEFT(INDIRECT("$F"&amp;$S1904),3))="RCS","GRS_RCS_RM",IF(INDIRECT("$F"&amp;$S1904)="OCS (No Label)","OCS_Conversion_RM",IF(LEFT(INDIRECT("$F"&amp;$S1904),3)="OCS","OCS_RM",IF(RIGHT(INDIRECT("$F"&amp;$S1904),10)="conversion","GOTS_RM_conversion",IF((LEFT(INDIRECT("$F"&amp;$S1904),4))="GOTS","GOTS_RM","Responsible_RM"))))))),"DELETERM")</f>
        <v>#VALUE!</v>
      </c>
      <c r="AF1904" t="e" cm="1">
        <f t="array" aca="1" ref="AF1904" ca="1">IF($S1904="","",INDIRECT("$Z"&amp;$S1904))</f>
        <v>#VALUE!</v>
      </c>
      <c r="AG1904" t="str">
        <f t="shared" si="582"/>
        <v/>
      </c>
      <c r="AH1904" t="str" cm="1">
        <f t="array" aca="1" ref="AH1904" ca="1">IFERROR(INDIRECT("$ag"&amp;S1904),"")</f>
        <v/>
      </c>
      <c r="AI1904" t="e" cm="1">
        <f t="array" aca="1" ref="AI1904" ca="1">INDIRECT("O"&amp;S1904)</f>
        <v>#VALUE!</v>
      </c>
      <c r="AJ1904" t="str">
        <f t="shared" si="583"/>
        <v/>
      </c>
    </row>
    <row r="1905" spans="1:36" ht="16.5" customHeight="1">
      <c r="A1905" s="130"/>
      <c r="B1905" s="136"/>
      <c r="C1905" s="137"/>
      <c r="D1905" s="146"/>
      <c r="E1905" s="146"/>
      <c r="F1905" s="137"/>
      <c r="G1905" s="147"/>
      <c r="H1905" s="147"/>
      <c r="I1905" s="147"/>
      <c r="J1905" s="147"/>
      <c r="K1905" s="38"/>
      <c r="L1905" s="144"/>
      <c r="M1905" s="144"/>
      <c r="N1905" s="61"/>
      <c r="O1905" s="314"/>
      <c r="Q1905" t="str">
        <f t="shared" si="578"/>
        <v/>
      </c>
      <c r="S1905" t="e">
        <f t="shared" ca="1" si="587"/>
        <v>#VALUE!</v>
      </c>
      <c r="T1905" t="e">
        <f t="shared" ca="1" si="584"/>
        <v>#VALUE!</v>
      </c>
      <c r="U1905">
        <f t="shared" si="588"/>
        <v>1836</v>
      </c>
      <c r="V1905">
        <v>153.50000000001199</v>
      </c>
      <c r="W1905">
        <f t="shared" si="591"/>
        <v>153</v>
      </c>
      <c r="X1905" t="str" cm="1">
        <f t="array" aca="1" ref="X1905" ca="1">IFERROR(INDEX('PC&amp;PD'!$A$1:$AS$19,ROW('PC&amp;PD'!$A$19),MATCH(INDIRECT(T1905),'PC&amp;PD'!$A$1:$AS$1,0)),"")</f>
        <v/>
      </c>
      <c r="AA1905" t="str">
        <f t="shared" si="579"/>
        <v/>
      </c>
      <c r="AB1905" t="str">
        <f t="shared" si="580"/>
        <v/>
      </c>
      <c r="AC1905" t="e">
        <f t="shared" ca="1" si="581"/>
        <v>#VALUE!</v>
      </c>
      <c r="AD1905" t="str" cm="1">
        <f t="array" aca="1" ref="AD1905" ca="1">IFERROR(IF((LEFT(INDIRECT("$F"&amp;$S1905),4))="GOTS",IF($G1905="Organic","GOTS_Organic_raw",(IF($G1905="Responsible","GOTS_Responsible",(IF($G1905="No Attribute (Conventional)","GOTS_conventional",(IF($G1905="Recycled Pre/Post-Consumer","GOTS_pre_post",(IF($G1905="In-Conversion","GOTS_in_conversion",(IF($G1905="Sustainably Sourced","Sustainably_sourced",(IF($G1905="Recycled pre-consumer organic","GOTS_recycled_organic",""))))))))))))),IF($G1905="Organic","Organic",(IF($G1905="Responsible","Responsible",(IF($G1905="No Attribute (Conventional)","No_Attribute_Conventional",(IF($G1905="Recycled Pre/Post-Consumer","Recycled_Pre_Post_Consumer",(IF($G1905="In-Conversion","In_Conversion",(IF($G1905="Recycled Pre-Consumer","Recycled_Pre_Consumer",(IF($G1905="Recycled Post-Consumer","Recycled_Post_Consumer",(IF($G1905="Sustainably Sourced","Sustainably_sourced",(IF($G1905="Recycled pre-consumer organic","GOTS_recycled_organic","")))))))))))))))))),"")</f>
        <v/>
      </c>
      <c r="AE1905" t="e" cm="1">
        <f t="array" aca="1" ref="AE1905" ca="1">IF($I1905="",IF(INDIRECT("$F"&amp;$S1905)="","",IF(LEFT(INDIRECT("$F"&amp;$S1905),3)="GRS","GRS_RCS_RM",IF((LEFT(INDIRECT("$F"&amp;$S1905),3))="RCS","GRS_RCS_RM",IF(INDIRECT("$F"&amp;$S1905)="OCS (No Label)","OCS_Conversion_RM",IF(LEFT(INDIRECT("$F"&amp;$S1905),3)="OCS","OCS_RM",IF(RIGHT(INDIRECT("$F"&amp;$S1905),10)="conversion","GOTS_RM_conversion",IF((LEFT(INDIRECT("$F"&amp;$S1905),4))="GOTS","GOTS_RM","Responsible_RM"))))))),"DELETERM")</f>
        <v>#VALUE!</v>
      </c>
      <c r="AF1905" t="e" cm="1">
        <f t="array" aca="1" ref="AF1905" ca="1">IF($S1905="","",INDIRECT("$Z"&amp;$S1905))</f>
        <v>#VALUE!</v>
      </c>
      <c r="AG1905" t="str">
        <f t="shared" si="582"/>
        <v/>
      </c>
      <c r="AH1905" t="str" cm="1">
        <f t="array" aca="1" ref="AH1905" ca="1">IFERROR(INDIRECT("$ag"&amp;S1905),"")</f>
        <v/>
      </c>
      <c r="AI1905" t="e" cm="1">
        <f t="array" aca="1" ref="AI1905" ca="1">INDIRECT("O"&amp;S1905)</f>
        <v>#VALUE!</v>
      </c>
      <c r="AJ1905" t="str">
        <f t="shared" si="583"/>
        <v/>
      </c>
    </row>
    <row r="1906" spans="1:36" ht="16.5" customHeight="1">
      <c r="A1906" s="130"/>
      <c r="B1906" s="136"/>
      <c r="C1906" s="137"/>
      <c r="D1906" s="146"/>
      <c r="E1906" s="146"/>
      <c r="F1906" s="137"/>
      <c r="G1906" s="147"/>
      <c r="H1906" s="147"/>
      <c r="I1906" s="147"/>
      <c r="J1906" s="147"/>
      <c r="K1906" s="38"/>
      <c r="L1906" s="144"/>
      <c r="M1906" s="144"/>
      <c r="N1906" s="61"/>
      <c r="O1906" s="314"/>
      <c r="Q1906" t="str">
        <f t="shared" si="578"/>
        <v/>
      </c>
      <c r="S1906" t="e">
        <f t="shared" ca="1" si="587"/>
        <v>#VALUE!</v>
      </c>
      <c r="T1906" t="e">
        <f t="shared" ca="1" si="584"/>
        <v>#VALUE!</v>
      </c>
      <c r="U1906">
        <f t="shared" si="588"/>
        <v>1836</v>
      </c>
      <c r="V1906">
        <v>153.583333333345</v>
      </c>
      <c r="W1906">
        <f t="shared" si="591"/>
        <v>153</v>
      </c>
      <c r="X1906" t="str" cm="1">
        <f t="array" aca="1" ref="X1906" ca="1">IFERROR(INDEX('PC&amp;PD'!$A$1:$AS$19,ROW('PC&amp;PD'!$A$19),MATCH(INDIRECT(T1906),'PC&amp;PD'!$A$1:$AS$1,0)),"")</f>
        <v/>
      </c>
      <c r="AA1906" t="str">
        <f t="shared" si="579"/>
        <v/>
      </c>
      <c r="AB1906" t="str">
        <f t="shared" si="580"/>
        <v/>
      </c>
      <c r="AC1906" t="e">
        <f t="shared" ca="1" si="581"/>
        <v>#VALUE!</v>
      </c>
      <c r="AD1906" t="str" cm="1">
        <f t="array" aca="1" ref="AD1906" ca="1">IFERROR(IF((LEFT(INDIRECT("$F"&amp;$S1906),4))="GOTS",IF($G1906="Organic","GOTS_Organic_raw",(IF($G1906="Responsible","GOTS_Responsible",(IF($G1906="No Attribute (Conventional)","GOTS_conventional",(IF($G1906="Recycled Pre/Post-Consumer","GOTS_pre_post",(IF($G1906="In-Conversion","GOTS_in_conversion",(IF($G1906="Sustainably Sourced","Sustainably_sourced",(IF($G1906="Recycled pre-consumer organic","GOTS_recycled_organic",""))))))))))))),IF($G1906="Organic","Organic",(IF($G1906="Responsible","Responsible",(IF($G1906="No Attribute (Conventional)","No_Attribute_Conventional",(IF($G1906="Recycled Pre/Post-Consumer","Recycled_Pre_Post_Consumer",(IF($G1906="In-Conversion","In_Conversion",(IF($G1906="Recycled Pre-Consumer","Recycled_Pre_Consumer",(IF($G1906="Recycled Post-Consumer","Recycled_Post_Consumer",(IF($G1906="Sustainably Sourced","Sustainably_sourced",(IF($G1906="Recycled pre-consumer organic","GOTS_recycled_organic","")))))))))))))))))),"")</f>
        <v/>
      </c>
      <c r="AE1906" t="e" cm="1">
        <f t="array" aca="1" ref="AE1906" ca="1">IF($I1906="",IF(INDIRECT("$F"&amp;$S1906)="","",IF(LEFT(INDIRECT("$F"&amp;$S1906),3)="GRS","GRS_RCS_RM",IF((LEFT(INDIRECT("$F"&amp;$S1906),3))="RCS","GRS_RCS_RM",IF(INDIRECT("$F"&amp;$S1906)="OCS (No Label)","OCS_Conversion_RM",IF(LEFT(INDIRECT("$F"&amp;$S1906),3)="OCS","OCS_RM",IF(RIGHT(INDIRECT("$F"&amp;$S1906),10)="conversion","GOTS_RM_conversion",IF((LEFT(INDIRECT("$F"&amp;$S1906),4))="GOTS","GOTS_RM","Responsible_RM"))))))),"DELETERM")</f>
        <v>#VALUE!</v>
      </c>
      <c r="AF1906" t="e" cm="1">
        <f t="array" aca="1" ref="AF1906" ca="1">IF($S1906="","",INDIRECT("$Z"&amp;$S1906))</f>
        <v>#VALUE!</v>
      </c>
      <c r="AG1906" t="str">
        <f t="shared" si="582"/>
        <v/>
      </c>
      <c r="AH1906" t="str" cm="1">
        <f t="array" aca="1" ref="AH1906" ca="1">IFERROR(INDIRECT("$ag"&amp;S1906),"")</f>
        <v/>
      </c>
      <c r="AI1906" t="e" cm="1">
        <f t="array" aca="1" ref="AI1906" ca="1">INDIRECT("O"&amp;S1906)</f>
        <v>#VALUE!</v>
      </c>
      <c r="AJ1906" t="str">
        <f t="shared" si="583"/>
        <v/>
      </c>
    </row>
    <row r="1907" spans="1:36" ht="16.5" customHeight="1">
      <c r="A1907" s="130"/>
      <c r="B1907" s="136"/>
      <c r="C1907" s="137"/>
      <c r="D1907" s="146"/>
      <c r="E1907" s="146"/>
      <c r="F1907" s="137"/>
      <c r="G1907" s="147"/>
      <c r="H1907" s="147"/>
      <c r="I1907" s="147"/>
      <c r="J1907" s="147"/>
      <c r="K1907" s="38"/>
      <c r="L1907" s="144"/>
      <c r="M1907" s="144"/>
      <c r="N1907" s="61"/>
      <c r="O1907" s="314"/>
      <c r="Q1907" t="str">
        <f t="shared" si="578"/>
        <v/>
      </c>
      <c r="S1907" t="e">
        <f t="shared" ca="1" si="587"/>
        <v>#VALUE!</v>
      </c>
      <c r="T1907" t="e">
        <f t="shared" ca="1" si="584"/>
        <v>#VALUE!</v>
      </c>
      <c r="U1907">
        <f t="shared" si="588"/>
        <v>1836</v>
      </c>
      <c r="V1907">
        <v>153.66666666667899</v>
      </c>
      <c r="W1907">
        <f t="shared" si="591"/>
        <v>153</v>
      </c>
      <c r="X1907" t="str" cm="1">
        <f t="array" aca="1" ref="X1907" ca="1">IFERROR(INDEX('PC&amp;PD'!$A$1:$AS$19,ROW('PC&amp;PD'!$A$19),MATCH(INDIRECT(T1907),'PC&amp;PD'!$A$1:$AS$1,0)),"")</f>
        <v/>
      </c>
      <c r="AA1907" t="str">
        <f t="shared" si="579"/>
        <v/>
      </c>
      <c r="AB1907" t="str">
        <f t="shared" si="580"/>
        <v/>
      </c>
      <c r="AC1907" t="e">
        <f t="shared" ca="1" si="581"/>
        <v>#VALUE!</v>
      </c>
      <c r="AD1907" t="str" cm="1">
        <f t="array" aca="1" ref="AD1907" ca="1">IFERROR(IF((LEFT(INDIRECT("$F"&amp;$S1907),4))="GOTS",IF($G1907="Organic","GOTS_Organic_raw",(IF($G1907="Responsible","GOTS_Responsible",(IF($G1907="No Attribute (Conventional)","GOTS_conventional",(IF($G1907="Recycled Pre/Post-Consumer","GOTS_pre_post",(IF($G1907="In-Conversion","GOTS_in_conversion",(IF($G1907="Sustainably Sourced","Sustainably_sourced",(IF($G1907="Recycled pre-consumer organic","GOTS_recycled_organic",""))))))))))))),IF($G1907="Organic","Organic",(IF($G1907="Responsible","Responsible",(IF($G1907="No Attribute (Conventional)","No_Attribute_Conventional",(IF($G1907="Recycled Pre/Post-Consumer","Recycled_Pre_Post_Consumer",(IF($G1907="In-Conversion","In_Conversion",(IF($G1907="Recycled Pre-Consumer","Recycled_Pre_Consumer",(IF($G1907="Recycled Post-Consumer","Recycled_Post_Consumer",(IF($G1907="Sustainably Sourced","Sustainably_sourced",(IF($G1907="Recycled pre-consumer organic","GOTS_recycled_organic","")))))))))))))))))),"")</f>
        <v/>
      </c>
      <c r="AE1907" t="e" cm="1">
        <f t="array" aca="1" ref="AE1907" ca="1">IF($I1907="",IF(INDIRECT("$F"&amp;$S1907)="","",IF(LEFT(INDIRECT("$F"&amp;$S1907),3)="GRS","GRS_RCS_RM",IF((LEFT(INDIRECT("$F"&amp;$S1907),3))="RCS","GRS_RCS_RM",IF(INDIRECT("$F"&amp;$S1907)="OCS (No Label)","OCS_Conversion_RM",IF(LEFT(INDIRECT("$F"&amp;$S1907),3)="OCS","OCS_RM",IF(RIGHT(INDIRECT("$F"&amp;$S1907),10)="conversion","GOTS_RM_conversion",IF((LEFT(INDIRECT("$F"&amp;$S1907),4))="GOTS","GOTS_RM","Responsible_RM"))))))),"DELETERM")</f>
        <v>#VALUE!</v>
      </c>
      <c r="AF1907" t="e" cm="1">
        <f t="array" aca="1" ref="AF1907" ca="1">IF($S1907="","",INDIRECT("$Z"&amp;$S1907))</f>
        <v>#VALUE!</v>
      </c>
      <c r="AG1907" t="str">
        <f t="shared" si="582"/>
        <v/>
      </c>
      <c r="AH1907" t="str" cm="1">
        <f t="array" aca="1" ref="AH1907" ca="1">IFERROR(INDIRECT("$ag"&amp;S1907),"")</f>
        <v/>
      </c>
      <c r="AI1907" t="e" cm="1">
        <f t="array" aca="1" ref="AI1907" ca="1">INDIRECT("O"&amp;S1907)</f>
        <v>#VALUE!</v>
      </c>
      <c r="AJ1907" t="str">
        <f t="shared" si="583"/>
        <v/>
      </c>
    </row>
    <row r="1908" spans="1:36" ht="16.5" customHeight="1">
      <c r="A1908" s="130"/>
      <c r="B1908" s="136"/>
      <c r="C1908" s="137"/>
      <c r="D1908" s="146"/>
      <c r="E1908" s="146"/>
      <c r="F1908" s="137"/>
      <c r="G1908" s="147"/>
      <c r="H1908" s="147"/>
      <c r="I1908" s="147"/>
      <c r="J1908" s="147"/>
      <c r="K1908" s="38"/>
      <c r="L1908" s="144"/>
      <c r="M1908" s="144"/>
      <c r="N1908" s="61"/>
      <c r="O1908" s="314"/>
      <c r="Q1908" t="str">
        <f t="shared" si="578"/>
        <v/>
      </c>
      <c r="S1908" t="e">
        <f t="shared" ca="1" si="587"/>
        <v>#VALUE!</v>
      </c>
      <c r="T1908" t="e">
        <f t="shared" ca="1" si="584"/>
        <v>#VALUE!</v>
      </c>
      <c r="U1908">
        <f t="shared" si="588"/>
        <v>1836</v>
      </c>
      <c r="V1908">
        <v>153.75000000001199</v>
      </c>
      <c r="W1908">
        <f t="shared" si="591"/>
        <v>153</v>
      </c>
      <c r="X1908" t="str" cm="1">
        <f t="array" aca="1" ref="X1908" ca="1">IFERROR(INDEX('PC&amp;PD'!$A$1:$AS$19,ROW('PC&amp;PD'!$A$19),MATCH(INDIRECT(T1908),'PC&amp;PD'!$A$1:$AS$1,0)),"")</f>
        <v/>
      </c>
      <c r="AA1908" t="str">
        <f t="shared" si="579"/>
        <v/>
      </c>
      <c r="AB1908" t="str">
        <f t="shared" si="580"/>
        <v/>
      </c>
      <c r="AC1908" t="e">
        <f t="shared" ca="1" si="581"/>
        <v>#VALUE!</v>
      </c>
      <c r="AD1908" t="str" cm="1">
        <f t="array" aca="1" ref="AD1908" ca="1">IFERROR(IF((LEFT(INDIRECT("$F"&amp;$S1908),4))="GOTS",IF($G1908="Organic","GOTS_Organic_raw",(IF($G1908="Responsible","GOTS_Responsible",(IF($G1908="No Attribute (Conventional)","GOTS_conventional",(IF($G1908="Recycled Pre/Post-Consumer","GOTS_pre_post",(IF($G1908="In-Conversion","GOTS_in_conversion",(IF($G1908="Sustainably Sourced","Sustainably_sourced",(IF($G1908="Recycled pre-consumer organic","GOTS_recycled_organic",""))))))))))))),IF($G1908="Organic","Organic",(IF($G1908="Responsible","Responsible",(IF($G1908="No Attribute (Conventional)","No_Attribute_Conventional",(IF($G1908="Recycled Pre/Post-Consumer","Recycled_Pre_Post_Consumer",(IF($G1908="In-Conversion","In_Conversion",(IF($G1908="Recycled Pre-Consumer","Recycled_Pre_Consumer",(IF($G1908="Recycled Post-Consumer","Recycled_Post_Consumer",(IF($G1908="Sustainably Sourced","Sustainably_sourced",(IF($G1908="Recycled pre-consumer organic","GOTS_recycled_organic","")))))))))))))))))),"")</f>
        <v/>
      </c>
      <c r="AE1908" t="e" cm="1">
        <f t="array" aca="1" ref="AE1908" ca="1">IF($I1908="",IF(INDIRECT("$F"&amp;$S1908)="","",IF(LEFT(INDIRECT("$F"&amp;$S1908),3)="GRS","GRS_RCS_RM",IF((LEFT(INDIRECT("$F"&amp;$S1908),3))="RCS","GRS_RCS_RM",IF(INDIRECT("$F"&amp;$S1908)="OCS (No Label)","OCS_Conversion_RM",IF(LEFT(INDIRECT("$F"&amp;$S1908),3)="OCS","OCS_RM",IF(RIGHT(INDIRECT("$F"&amp;$S1908),10)="conversion","GOTS_RM_conversion",IF((LEFT(INDIRECT("$F"&amp;$S1908),4))="GOTS","GOTS_RM","Responsible_RM"))))))),"DELETERM")</f>
        <v>#VALUE!</v>
      </c>
      <c r="AF1908" t="e" cm="1">
        <f t="array" aca="1" ref="AF1908" ca="1">IF($S1908="","",INDIRECT("$Z"&amp;$S1908))</f>
        <v>#VALUE!</v>
      </c>
      <c r="AG1908" t="str">
        <f t="shared" si="582"/>
        <v/>
      </c>
      <c r="AH1908" t="str" cm="1">
        <f t="array" aca="1" ref="AH1908" ca="1">IFERROR(INDIRECT("$ag"&amp;S1908),"")</f>
        <v/>
      </c>
      <c r="AI1908" t="e" cm="1">
        <f t="array" aca="1" ref="AI1908" ca="1">INDIRECT("O"&amp;S1908)</f>
        <v>#VALUE!</v>
      </c>
      <c r="AJ1908" t="str">
        <f t="shared" si="583"/>
        <v/>
      </c>
    </row>
    <row r="1909" spans="1:36" ht="16.5" customHeight="1">
      <c r="A1909" s="130"/>
      <c r="B1909" s="136"/>
      <c r="C1909" s="137"/>
      <c r="D1909" s="146"/>
      <c r="E1909" s="146"/>
      <c r="F1909" s="137"/>
      <c r="G1909" s="147"/>
      <c r="H1909" s="147"/>
      <c r="I1909" s="147"/>
      <c r="J1909" s="147"/>
      <c r="K1909" s="38"/>
      <c r="L1909" s="144"/>
      <c r="M1909" s="144"/>
      <c r="N1909" s="61"/>
      <c r="O1909" s="314"/>
      <c r="Q1909" t="str">
        <f t="shared" si="578"/>
        <v/>
      </c>
      <c r="S1909" t="e">
        <f t="shared" ca="1" si="587"/>
        <v>#VALUE!</v>
      </c>
      <c r="T1909" t="e">
        <f t="shared" ca="1" si="584"/>
        <v>#VALUE!</v>
      </c>
      <c r="U1909">
        <f t="shared" si="588"/>
        <v>1836</v>
      </c>
      <c r="V1909">
        <v>153.833333333345</v>
      </c>
      <c r="W1909">
        <f t="shared" si="591"/>
        <v>153</v>
      </c>
      <c r="X1909" t="str" cm="1">
        <f t="array" aca="1" ref="X1909" ca="1">IFERROR(INDEX('PC&amp;PD'!$A$1:$AS$19,ROW('PC&amp;PD'!$A$19),MATCH(INDIRECT(T1909),'PC&amp;PD'!$A$1:$AS$1,0)),"")</f>
        <v/>
      </c>
      <c r="AA1909" t="str">
        <f t="shared" si="579"/>
        <v/>
      </c>
      <c r="AB1909" t="str">
        <f t="shared" si="580"/>
        <v/>
      </c>
      <c r="AC1909" t="e">
        <f t="shared" ca="1" si="581"/>
        <v>#VALUE!</v>
      </c>
      <c r="AD1909" t="str" cm="1">
        <f t="array" aca="1" ref="AD1909" ca="1">IFERROR(IF((LEFT(INDIRECT("$F"&amp;$S1909),4))="GOTS",IF($G1909="Organic","GOTS_Organic_raw",(IF($G1909="Responsible","GOTS_Responsible",(IF($G1909="No Attribute (Conventional)","GOTS_conventional",(IF($G1909="Recycled Pre/Post-Consumer","GOTS_pre_post",(IF($G1909="In-Conversion","GOTS_in_conversion",(IF($G1909="Sustainably Sourced","Sustainably_sourced",(IF($G1909="Recycled pre-consumer organic","GOTS_recycled_organic",""))))))))))))),IF($G1909="Organic","Organic",(IF($G1909="Responsible","Responsible",(IF($G1909="No Attribute (Conventional)","No_Attribute_Conventional",(IF($G1909="Recycled Pre/Post-Consumer","Recycled_Pre_Post_Consumer",(IF($G1909="In-Conversion","In_Conversion",(IF($G1909="Recycled Pre-Consumer","Recycled_Pre_Consumer",(IF($G1909="Recycled Post-Consumer","Recycled_Post_Consumer",(IF($G1909="Sustainably Sourced","Sustainably_sourced",(IF($G1909="Recycled pre-consumer organic","GOTS_recycled_organic","")))))))))))))))))),"")</f>
        <v/>
      </c>
      <c r="AE1909" t="e" cm="1">
        <f t="array" aca="1" ref="AE1909" ca="1">IF($I1909="",IF(INDIRECT("$F"&amp;$S1909)="","",IF(LEFT(INDIRECT("$F"&amp;$S1909),3)="GRS","GRS_RCS_RM",IF((LEFT(INDIRECT("$F"&amp;$S1909),3))="RCS","GRS_RCS_RM",IF(INDIRECT("$F"&amp;$S1909)="OCS (No Label)","OCS_Conversion_RM",IF(LEFT(INDIRECT("$F"&amp;$S1909),3)="OCS","OCS_RM",IF(RIGHT(INDIRECT("$F"&amp;$S1909),10)="conversion","GOTS_RM_conversion",IF((LEFT(INDIRECT("$F"&amp;$S1909),4))="GOTS","GOTS_RM","Responsible_RM"))))))),"DELETERM")</f>
        <v>#VALUE!</v>
      </c>
      <c r="AF1909" t="e" cm="1">
        <f t="array" aca="1" ref="AF1909" ca="1">IF($S1909="","",INDIRECT("$Z"&amp;$S1909))</f>
        <v>#VALUE!</v>
      </c>
      <c r="AG1909" t="str">
        <f t="shared" si="582"/>
        <v/>
      </c>
      <c r="AH1909" t="str" cm="1">
        <f t="array" aca="1" ref="AH1909" ca="1">IFERROR(INDIRECT("$ag"&amp;S1909),"")</f>
        <v/>
      </c>
      <c r="AI1909" t="e" cm="1">
        <f t="array" aca="1" ref="AI1909" ca="1">INDIRECT("O"&amp;S1909)</f>
        <v>#VALUE!</v>
      </c>
      <c r="AJ1909" t="str">
        <f t="shared" si="583"/>
        <v/>
      </c>
    </row>
    <row r="1910" spans="1:36" ht="16.5" customHeight="1" thickBot="1">
      <c r="A1910" s="131"/>
      <c r="B1910" s="138"/>
      <c r="C1910" s="139"/>
      <c r="D1910" s="148"/>
      <c r="E1910" s="148"/>
      <c r="F1910" s="139"/>
      <c r="G1910" s="149"/>
      <c r="H1910" s="149"/>
      <c r="I1910" s="149"/>
      <c r="J1910" s="149"/>
      <c r="K1910" s="39"/>
      <c r="L1910" s="145"/>
      <c r="M1910" s="145"/>
      <c r="N1910" s="62"/>
      <c r="O1910" s="315"/>
      <c r="Q1910" t="str">
        <f t="shared" si="578"/>
        <v/>
      </c>
      <c r="S1910" t="e">
        <f t="shared" ca="1" si="587"/>
        <v>#VALUE!</v>
      </c>
      <c r="T1910" t="e">
        <f t="shared" ca="1" si="584"/>
        <v>#VALUE!</v>
      </c>
      <c r="U1910">
        <f t="shared" si="588"/>
        <v>1836</v>
      </c>
      <c r="V1910">
        <v>153.91666666667899</v>
      </c>
      <c r="W1910">
        <f t="shared" si="591"/>
        <v>153</v>
      </c>
      <c r="X1910" t="str" cm="1">
        <f t="array" aca="1" ref="X1910" ca="1">IFERROR(INDEX('PC&amp;PD'!$A$1:$AS$19,ROW('PC&amp;PD'!$A$19),MATCH(INDIRECT(T1910),'PC&amp;PD'!$A$1:$AS$1,0)),"")</f>
        <v/>
      </c>
      <c r="AA1910" t="str">
        <f t="shared" si="579"/>
        <v/>
      </c>
      <c r="AB1910" t="str">
        <f t="shared" si="580"/>
        <v/>
      </c>
      <c r="AC1910" t="e">
        <f t="shared" ca="1" si="581"/>
        <v>#VALUE!</v>
      </c>
      <c r="AD1910" t="str" cm="1">
        <f t="array" aca="1" ref="AD1910" ca="1">IFERROR(IF((LEFT(INDIRECT("$F"&amp;$S1910),4))="GOTS",IF($G1910="Organic","GOTS_Organic_raw",(IF($G1910="Responsible","GOTS_Responsible",(IF($G1910="No Attribute (Conventional)","GOTS_conventional",(IF($G1910="Recycled Pre/Post-Consumer","GOTS_pre_post",(IF($G1910="In-Conversion","GOTS_in_conversion",(IF($G1910="Sustainably Sourced","Sustainably_sourced",(IF($G1910="Recycled pre-consumer organic","GOTS_recycled_organic",""))))))))))))),IF($G1910="Organic","Organic",(IF($G1910="Responsible","Responsible",(IF($G1910="No Attribute (Conventional)","No_Attribute_Conventional",(IF($G1910="Recycled Pre/Post-Consumer","Recycled_Pre_Post_Consumer",(IF($G1910="In-Conversion","In_Conversion",(IF($G1910="Recycled Pre-Consumer","Recycled_Pre_Consumer",(IF($G1910="Recycled Post-Consumer","Recycled_Post_Consumer",(IF($G1910="Sustainably Sourced","Sustainably_sourced",(IF($G1910="Recycled pre-consumer organic","GOTS_recycled_organic","")))))))))))))))))),"")</f>
        <v/>
      </c>
      <c r="AE1910" t="e" cm="1">
        <f t="array" aca="1" ref="AE1910" ca="1">IF($I1910="",IF(INDIRECT("$F"&amp;$S1910)="","",IF(LEFT(INDIRECT("$F"&amp;$S1910),3)="GRS","GRS_RCS_RM",IF((LEFT(INDIRECT("$F"&amp;$S1910),3))="RCS","GRS_RCS_RM",IF(INDIRECT("$F"&amp;$S1910)="OCS (No Label)","OCS_Conversion_RM",IF(LEFT(INDIRECT("$F"&amp;$S1910),3)="OCS","OCS_RM",IF(RIGHT(INDIRECT("$F"&amp;$S1910),10)="conversion","GOTS_RM_conversion",IF((LEFT(INDIRECT("$F"&amp;$S1910),4))="GOTS","GOTS_RM","Responsible_RM"))))))),"DELETERM")</f>
        <v>#VALUE!</v>
      </c>
      <c r="AF1910" t="e" cm="1">
        <f t="array" aca="1" ref="AF1910" ca="1">IF($S1910="","",INDIRECT("$Z"&amp;$S1910))</f>
        <v>#VALUE!</v>
      </c>
      <c r="AG1910" t="str">
        <f t="shared" si="582"/>
        <v/>
      </c>
      <c r="AH1910" t="str" cm="1">
        <f t="array" aca="1" ref="AH1910" ca="1">IFERROR(INDIRECT("$ag"&amp;S1910),"")</f>
        <v/>
      </c>
      <c r="AI1910" t="e" cm="1">
        <f t="array" aca="1" ref="AI1910" ca="1">INDIRECT("O"&amp;S1910)</f>
        <v>#VALUE!</v>
      </c>
      <c r="AJ1910" t="str">
        <f t="shared" si="583"/>
        <v/>
      </c>
    </row>
    <row r="1911" spans="1:36" ht="16.5" customHeight="1">
      <c r="A1911" s="128" t="str">
        <f>IF(B1911="","",COUNTA($B$63:$B1911))</f>
        <v/>
      </c>
      <c r="B1911" s="132"/>
      <c r="C1911" s="133"/>
      <c r="D1911" s="140"/>
      <c r="E1911" s="140"/>
      <c r="F1911" s="133"/>
      <c r="G1911" s="141"/>
      <c r="H1911" s="141"/>
      <c r="I1911" s="141"/>
      <c r="J1911" s="141"/>
      <c r="K1911" s="37"/>
      <c r="L1911" s="142" t="str">
        <f>IF(R1911="","",LEFT(R1911,LEN(R1911)-2))</f>
        <v/>
      </c>
      <c r="M1911" s="142"/>
      <c r="N1911" s="60"/>
      <c r="O1911" s="313"/>
      <c r="Q1911" t="str">
        <f t="shared" si="578"/>
        <v/>
      </c>
      <c r="R1911" t="str">
        <f t="shared" ref="R1911" si="596">CONCATENATE($Q1911,Q1912,Q1913,Q1914,Q1915,Q1916,$Q1917,$Q1918,$Q1919,$Q1920,$Q1921,$Q1922)</f>
        <v/>
      </c>
      <c r="S1911" t="e">
        <f t="shared" ca="1" si="587"/>
        <v>#VALUE!</v>
      </c>
      <c r="T1911" t="e">
        <f t="shared" ca="1" si="584"/>
        <v>#VALUE!</v>
      </c>
      <c r="U1911">
        <f t="shared" si="588"/>
        <v>1848</v>
      </c>
      <c r="V1911">
        <v>154.00000000001199</v>
      </c>
      <c r="W1911">
        <f t="shared" si="591"/>
        <v>154</v>
      </c>
      <c r="X1911" t="str" cm="1">
        <f t="array" aca="1" ref="X1911" ca="1">IFERROR(INDEX('PC&amp;PD'!$A$1:$AS$19,ROW('PC&amp;PD'!$A$19),MATCH(INDIRECT(T1911),'PC&amp;PD'!$A$1:$AS$1,0)),"")</f>
        <v/>
      </c>
      <c r="Z1911" t="str">
        <f t="shared" ref="Z1911" si="597">IFERROR(IF($F1911="OCS 100","OCS (OCS 100)",IF($F1911="OCS Blended","OCS (OCS Blended)",IF($F1911="OCS (No Label)","OCS (No Label)",IF($F1911="RCS 100","RCS (RCS 100)",IF($F1911="RCS Blended","RCS (RCS Blended)",IF($F1911="GRS","GRS (GRS)",IF($F1911="GRS (No Label)", "GRS (No Label)",IF($F1911="RDS","RDS (RDS)",IF($F1911="RWS","RWS (RWS)",IF($F1911="RAS","RAS (RAS)",IF($F1911="RMS","RMS (RMS)",IF($F1911="GOTS Organic","GOTS (Organic)",IF($F1911="GOTS Made with organic","GOTS (Made with Organic)",IF($F1911="GOTS Organic - in conversion","GOTS (Organic - In Conversion)",IF($F1911="GOTS Made with organic - in conversion","GOTS (Made with Organic - In Conversion)",""))))))))))))))),"")</f>
        <v/>
      </c>
      <c r="AA1911" t="str">
        <f t="shared" si="579"/>
        <v/>
      </c>
      <c r="AB1911" t="str">
        <f t="shared" si="580"/>
        <v/>
      </c>
      <c r="AC1911" t="e">
        <f t="shared" ca="1" si="581"/>
        <v>#VALUE!</v>
      </c>
      <c r="AD1911" t="str" cm="1">
        <f t="array" aca="1" ref="AD1911" ca="1">IFERROR(IF((LEFT(INDIRECT("$F"&amp;$S1911),4))="GOTS",IF($G1911="Organic","GOTS_Organic_raw",(IF($G1911="Responsible","GOTS_Responsible",(IF($G1911="No Attribute (Conventional)","GOTS_conventional",(IF($G1911="Recycled Pre/Post-Consumer","GOTS_pre_post",(IF($G1911="In-Conversion","GOTS_in_conversion",(IF($G1911="Sustainably Sourced","Sustainably_sourced",(IF($G1911="Recycled pre-consumer organic","GOTS_recycled_organic",""))))))))))))),IF($G1911="Organic","Organic",(IF($G1911="Responsible","Responsible",(IF($G1911="No Attribute (Conventional)","No_Attribute_Conventional",(IF($G1911="Recycled Pre/Post-Consumer","Recycled_Pre_Post_Consumer",(IF($G1911="In-Conversion","In_Conversion",(IF($G1911="Recycled Pre-Consumer","Recycled_Pre_Consumer",(IF($G1911="Recycled Post-Consumer","Recycled_Post_Consumer",(IF($G1911="Sustainably Sourced","Sustainably_sourced",(IF($G1911="Recycled pre-consumer organic","GOTS_recycled_organic","")))))))))))))))))),"")</f>
        <v/>
      </c>
      <c r="AE1911" t="e" cm="1">
        <f t="array" aca="1" ref="AE1911" ca="1">IF($I1911="",IF(INDIRECT("$F"&amp;$S1911)="","",IF(LEFT(INDIRECT("$F"&amp;$S1911),3)="GRS","GRS_RCS_RM",IF((LEFT(INDIRECT("$F"&amp;$S1911),3))="RCS","GRS_RCS_RM",IF(INDIRECT("$F"&amp;$S1911)="OCS (No Label)","OCS_Conversion_RM",IF(LEFT(INDIRECT("$F"&amp;$S1911),3)="OCS","OCS_RM",IF(RIGHT(INDIRECT("$F"&amp;$S1911),10)="conversion","GOTS_RM_conversion",IF((LEFT(INDIRECT("$F"&amp;$S1911),4))="GOTS","GOTS_RM","Responsible_RM"))))))),"DELETERM")</f>
        <v>#VALUE!</v>
      </c>
      <c r="AF1911" t="e" cm="1">
        <f t="array" aca="1" ref="AF1911" ca="1">IF($S1911="","",INDIRECT("$Z"&amp;$S1911))</f>
        <v>#VALUE!</v>
      </c>
      <c r="AG1911" t="str">
        <f t="shared" si="582"/>
        <v/>
      </c>
      <c r="AH1911" t="str" cm="1">
        <f t="array" aca="1" ref="AH1911" ca="1">IFERROR(INDIRECT("$ag"&amp;S1911),"")</f>
        <v/>
      </c>
      <c r="AI1911" t="e" cm="1">
        <f t="array" aca="1" ref="AI1911" ca="1">INDIRECT("O"&amp;S1911)</f>
        <v>#VALUE!</v>
      </c>
      <c r="AJ1911" t="str">
        <f t="shared" si="583"/>
        <v/>
      </c>
    </row>
    <row r="1912" spans="1:36" ht="16.5" customHeight="1">
      <c r="A1912" s="129"/>
      <c r="B1912" s="134"/>
      <c r="C1912" s="135"/>
      <c r="D1912" s="146"/>
      <c r="E1912" s="146"/>
      <c r="F1912" s="135"/>
      <c r="G1912" s="147"/>
      <c r="H1912" s="147"/>
      <c r="I1912" s="147"/>
      <c r="J1912" s="147"/>
      <c r="K1912" s="38"/>
      <c r="L1912" s="143"/>
      <c r="M1912" s="143"/>
      <c r="N1912" s="61"/>
      <c r="O1912" s="314"/>
      <c r="Q1912" t="str">
        <f t="shared" si="578"/>
        <v/>
      </c>
      <c r="S1912" t="e">
        <f t="shared" ca="1" si="587"/>
        <v>#VALUE!</v>
      </c>
      <c r="T1912" t="e">
        <f t="shared" ca="1" si="584"/>
        <v>#VALUE!</v>
      </c>
      <c r="U1912">
        <f t="shared" si="588"/>
        <v>1848</v>
      </c>
      <c r="V1912">
        <v>154.083333333345</v>
      </c>
      <c r="W1912">
        <f t="shared" si="591"/>
        <v>154</v>
      </c>
      <c r="X1912" t="str" cm="1">
        <f t="array" aca="1" ref="X1912" ca="1">IFERROR(INDEX('PC&amp;PD'!$A$1:$AS$19,ROW('PC&amp;PD'!$A$19),MATCH(INDIRECT(T1912),'PC&amp;PD'!$A$1:$AS$1,0)),"")</f>
        <v/>
      </c>
      <c r="AA1912" t="str">
        <f t="shared" si="579"/>
        <v/>
      </c>
      <c r="AB1912" t="str">
        <f t="shared" si="580"/>
        <v/>
      </c>
      <c r="AC1912" t="e">
        <f t="shared" ca="1" si="581"/>
        <v>#VALUE!</v>
      </c>
      <c r="AD1912" t="str" cm="1">
        <f t="array" aca="1" ref="AD1912" ca="1">IFERROR(IF((LEFT(INDIRECT("$F"&amp;$S1912),4))="GOTS",IF($G1912="Organic","GOTS_Organic_raw",(IF($G1912="Responsible","GOTS_Responsible",(IF($G1912="No Attribute (Conventional)","GOTS_conventional",(IF($G1912="Recycled Pre/Post-Consumer","GOTS_pre_post",(IF($G1912="In-Conversion","GOTS_in_conversion",(IF($G1912="Sustainably Sourced","Sustainably_sourced",(IF($G1912="Recycled pre-consumer organic","GOTS_recycled_organic",""))))))))))))),IF($G1912="Organic","Organic",(IF($G1912="Responsible","Responsible",(IF($G1912="No Attribute (Conventional)","No_Attribute_Conventional",(IF($G1912="Recycled Pre/Post-Consumer","Recycled_Pre_Post_Consumer",(IF($G1912="In-Conversion","In_Conversion",(IF($G1912="Recycled Pre-Consumer","Recycled_Pre_Consumer",(IF($G1912="Recycled Post-Consumer","Recycled_Post_Consumer",(IF($G1912="Sustainably Sourced","Sustainably_sourced",(IF($G1912="Recycled pre-consumer organic","GOTS_recycled_organic","")))))))))))))))))),"")</f>
        <v/>
      </c>
      <c r="AE1912" t="e" cm="1">
        <f t="array" aca="1" ref="AE1912" ca="1">IF($I1912="",IF(INDIRECT("$F"&amp;$S1912)="","",IF(LEFT(INDIRECT("$F"&amp;$S1912),3)="GRS","GRS_RCS_RM",IF((LEFT(INDIRECT("$F"&amp;$S1912),3))="RCS","GRS_RCS_RM",IF(INDIRECT("$F"&amp;$S1912)="OCS (No Label)","OCS_Conversion_RM",IF(LEFT(INDIRECT("$F"&amp;$S1912),3)="OCS","OCS_RM",IF(RIGHT(INDIRECT("$F"&amp;$S1912),10)="conversion","GOTS_RM_conversion",IF((LEFT(INDIRECT("$F"&amp;$S1912),4))="GOTS","GOTS_RM","Responsible_RM"))))))),"DELETERM")</f>
        <v>#VALUE!</v>
      </c>
      <c r="AF1912" t="e" cm="1">
        <f t="array" aca="1" ref="AF1912" ca="1">IF($S1912="","",INDIRECT("$Z"&amp;$S1912))</f>
        <v>#VALUE!</v>
      </c>
      <c r="AG1912" t="str">
        <f t="shared" si="582"/>
        <v/>
      </c>
      <c r="AH1912" t="str" cm="1">
        <f t="array" aca="1" ref="AH1912" ca="1">IFERROR(INDIRECT("$ag"&amp;S1912),"")</f>
        <v/>
      </c>
      <c r="AI1912" t="e" cm="1">
        <f t="array" aca="1" ref="AI1912" ca="1">INDIRECT("O"&amp;S1912)</f>
        <v>#VALUE!</v>
      </c>
      <c r="AJ1912" t="str">
        <f t="shared" si="583"/>
        <v/>
      </c>
    </row>
    <row r="1913" spans="1:36" ht="16.5" customHeight="1">
      <c r="A1913" s="129"/>
      <c r="B1913" s="134"/>
      <c r="C1913" s="135"/>
      <c r="D1913" s="146"/>
      <c r="E1913" s="146"/>
      <c r="F1913" s="135"/>
      <c r="G1913" s="147"/>
      <c r="H1913" s="147"/>
      <c r="I1913" s="147"/>
      <c r="J1913" s="147"/>
      <c r="K1913" s="38"/>
      <c r="L1913" s="143"/>
      <c r="M1913" s="143"/>
      <c r="N1913" s="61"/>
      <c r="O1913" s="314"/>
      <c r="Q1913" t="str">
        <f t="shared" si="578"/>
        <v/>
      </c>
      <c r="S1913" t="e">
        <f t="shared" ca="1" si="587"/>
        <v>#VALUE!</v>
      </c>
      <c r="T1913" t="e">
        <f t="shared" ca="1" si="584"/>
        <v>#VALUE!</v>
      </c>
      <c r="U1913">
        <f t="shared" si="588"/>
        <v>1848</v>
      </c>
      <c r="V1913">
        <v>154.16666666667899</v>
      </c>
      <c r="W1913">
        <f t="shared" si="591"/>
        <v>154</v>
      </c>
      <c r="X1913" t="str" cm="1">
        <f t="array" aca="1" ref="X1913" ca="1">IFERROR(INDEX('PC&amp;PD'!$A$1:$AS$19,ROW('PC&amp;PD'!$A$19),MATCH(INDIRECT(T1913),'PC&amp;PD'!$A$1:$AS$1,0)),"")</f>
        <v/>
      </c>
      <c r="AA1913" t="str">
        <f t="shared" si="579"/>
        <v/>
      </c>
      <c r="AB1913" t="str">
        <f t="shared" si="580"/>
        <v/>
      </c>
      <c r="AC1913" t="e">
        <f t="shared" ca="1" si="581"/>
        <v>#VALUE!</v>
      </c>
      <c r="AD1913" t="str" cm="1">
        <f t="array" aca="1" ref="AD1913" ca="1">IFERROR(IF((LEFT(INDIRECT("$F"&amp;$S1913),4))="GOTS",IF($G1913="Organic","GOTS_Organic_raw",(IF($G1913="Responsible","GOTS_Responsible",(IF($G1913="No Attribute (Conventional)","GOTS_conventional",(IF($G1913="Recycled Pre/Post-Consumer","GOTS_pre_post",(IF($G1913="In-Conversion","GOTS_in_conversion",(IF($G1913="Sustainably Sourced","Sustainably_sourced",(IF($G1913="Recycled pre-consumer organic","GOTS_recycled_organic",""))))))))))))),IF($G1913="Organic","Organic",(IF($G1913="Responsible","Responsible",(IF($G1913="No Attribute (Conventional)","No_Attribute_Conventional",(IF($G1913="Recycled Pre/Post-Consumer","Recycled_Pre_Post_Consumer",(IF($G1913="In-Conversion","In_Conversion",(IF($G1913="Recycled Pre-Consumer","Recycled_Pre_Consumer",(IF($G1913="Recycled Post-Consumer","Recycled_Post_Consumer",(IF($G1913="Sustainably Sourced","Sustainably_sourced",(IF($G1913="Recycled pre-consumer organic","GOTS_recycled_organic","")))))))))))))))))),"")</f>
        <v/>
      </c>
      <c r="AE1913" t="e" cm="1">
        <f t="array" aca="1" ref="AE1913" ca="1">IF($I1913="",IF(INDIRECT("$F"&amp;$S1913)="","",IF(LEFT(INDIRECT("$F"&amp;$S1913),3)="GRS","GRS_RCS_RM",IF((LEFT(INDIRECT("$F"&amp;$S1913),3))="RCS","GRS_RCS_RM",IF(INDIRECT("$F"&amp;$S1913)="OCS (No Label)","OCS_Conversion_RM",IF(LEFT(INDIRECT("$F"&amp;$S1913),3)="OCS","OCS_RM",IF(RIGHT(INDIRECT("$F"&amp;$S1913),10)="conversion","GOTS_RM_conversion",IF((LEFT(INDIRECT("$F"&amp;$S1913),4))="GOTS","GOTS_RM","Responsible_RM"))))))),"DELETERM")</f>
        <v>#VALUE!</v>
      </c>
      <c r="AF1913" t="e" cm="1">
        <f t="array" aca="1" ref="AF1913" ca="1">IF($S1913="","",INDIRECT("$Z"&amp;$S1913))</f>
        <v>#VALUE!</v>
      </c>
      <c r="AG1913" t="str">
        <f t="shared" si="582"/>
        <v/>
      </c>
      <c r="AH1913" t="str" cm="1">
        <f t="array" aca="1" ref="AH1913" ca="1">IFERROR(INDIRECT("$ag"&amp;S1913),"")</f>
        <v/>
      </c>
      <c r="AI1913" t="e" cm="1">
        <f t="array" aca="1" ref="AI1913" ca="1">INDIRECT("O"&amp;S1913)</f>
        <v>#VALUE!</v>
      </c>
      <c r="AJ1913" t="str">
        <f t="shared" si="583"/>
        <v/>
      </c>
    </row>
    <row r="1914" spans="1:36" ht="16.5" customHeight="1">
      <c r="A1914" s="129"/>
      <c r="B1914" s="134"/>
      <c r="C1914" s="135"/>
      <c r="D1914" s="146"/>
      <c r="E1914" s="146"/>
      <c r="F1914" s="135"/>
      <c r="G1914" s="147"/>
      <c r="H1914" s="147"/>
      <c r="I1914" s="147"/>
      <c r="J1914" s="147"/>
      <c r="K1914" s="38"/>
      <c r="L1914" s="143"/>
      <c r="M1914" s="143"/>
      <c r="N1914" s="61"/>
      <c r="O1914" s="314"/>
      <c r="Q1914" t="str">
        <f t="shared" si="578"/>
        <v/>
      </c>
      <c r="S1914" t="e">
        <f t="shared" ca="1" si="587"/>
        <v>#VALUE!</v>
      </c>
      <c r="T1914" t="e">
        <f t="shared" ca="1" si="584"/>
        <v>#VALUE!</v>
      </c>
      <c r="U1914">
        <f t="shared" si="588"/>
        <v>1848</v>
      </c>
      <c r="V1914">
        <v>154.25000000001199</v>
      </c>
      <c r="W1914">
        <f t="shared" si="591"/>
        <v>154</v>
      </c>
      <c r="X1914" t="str" cm="1">
        <f t="array" aca="1" ref="X1914" ca="1">IFERROR(INDEX('PC&amp;PD'!$A$1:$AS$19,ROW('PC&amp;PD'!$A$19),MATCH(INDIRECT(T1914),'PC&amp;PD'!$A$1:$AS$1,0)),"")</f>
        <v/>
      </c>
      <c r="AA1914" t="str">
        <f t="shared" si="579"/>
        <v/>
      </c>
      <c r="AB1914" t="str">
        <f t="shared" si="580"/>
        <v/>
      </c>
      <c r="AC1914" t="e">
        <f t="shared" ca="1" si="581"/>
        <v>#VALUE!</v>
      </c>
      <c r="AD1914" t="str" cm="1">
        <f t="array" aca="1" ref="AD1914" ca="1">IFERROR(IF((LEFT(INDIRECT("$F"&amp;$S1914),4))="GOTS",IF($G1914="Organic","GOTS_Organic_raw",(IF($G1914="Responsible","GOTS_Responsible",(IF($G1914="No Attribute (Conventional)","GOTS_conventional",(IF($G1914="Recycled Pre/Post-Consumer","GOTS_pre_post",(IF($G1914="In-Conversion","GOTS_in_conversion",(IF($G1914="Sustainably Sourced","Sustainably_sourced",(IF($G1914="Recycled pre-consumer organic","GOTS_recycled_organic",""))))))))))))),IF($G1914="Organic","Organic",(IF($G1914="Responsible","Responsible",(IF($G1914="No Attribute (Conventional)","No_Attribute_Conventional",(IF($G1914="Recycled Pre/Post-Consumer","Recycled_Pre_Post_Consumer",(IF($G1914="In-Conversion","In_Conversion",(IF($G1914="Recycled Pre-Consumer","Recycled_Pre_Consumer",(IF($G1914="Recycled Post-Consumer","Recycled_Post_Consumer",(IF($G1914="Sustainably Sourced","Sustainably_sourced",(IF($G1914="Recycled pre-consumer organic","GOTS_recycled_organic","")))))))))))))))))),"")</f>
        <v/>
      </c>
      <c r="AE1914" t="e" cm="1">
        <f t="array" aca="1" ref="AE1914" ca="1">IF($I1914="",IF(INDIRECT("$F"&amp;$S1914)="","",IF(LEFT(INDIRECT("$F"&amp;$S1914),3)="GRS","GRS_RCS_RM",IF((LEFT(INDIRECT("$F"&amp;$S1914),3))="RCS","GRS_RCS_RM",IF(INDIRECT("$F"&amp;$S1914)="OCS (No Label)","OCS_Conversion_RM",IF(LEFT(INDIRECT("$F"&amp;$S1914),3)="OCS","OCS_RM",IF(RIGHT(INDIRECT("$F"&amp;$S1914),10)="conversion","GOTS_RM_conversion",IF((LEFT(INDIRECT("$F"&amp;$S1914),4))="GOTS","GOTS_RM","Responsible_RM"))))))),"DELETERM")</f>
        <v>#VALUE!</v>
      </c>
      <c r="AF1914" t="e" cm="1">
        <f t="array" aca="1" ref="AF1914" ca="1">IF($S1914="","",INDIRECT("$Z"&amp;$S1914))</f>
        <v>#VALUE!</v>
      </c>
      <c r="AG1914" t="str">
        <f t="shared" si="582"/>
        <v/>
      </c>
      <c r="AH1914" t="str" cm="1">
        <f t="array" aca="1" ref="AH1914" ca="1">IFERROR(INDIRECT("$ag"&amp;S1914),"")</f>
        <v/>
      </c>
      <c r="AI1914" t="e" cm="1">
        <f t="array" aca="1" ref="AI1914" ca="1">INDIRECT("O"&amp;S1914)</f>
        <v>#VALUE!</v>
      </c>
      <c r="AJ1914" t="str">
        <f t="shared" si="583"/>
        <v/>
      </c>
    </row>
    <row r="1915" spans="1:36" ht="16.5" customHeight="1">
      <c r="A1915" s="129"/>
      <c r="B1915" s="134"/>
      <c r="C1915" s="135"/>
      <c r="D1915" s="146"/>
      <c r="E1915" s="146"/>
      <c r="F1915" s="135"/>
      <c r="G1915" s="147"/>
      <c r="H1915" s="147"/>
      <c r="I1915" s="147"/>
      <c r="J1915" s="147"/>
      <c r="K1915" s="38"/>
      <c r="L1915" s="143"/>
      <c r="M1915" s="143"/>
      <c r="N1915" s="61"/>
      <c r="O1915" s="314"/>
      <c r="Q1915" t="str">
        <f t="shared" si="578"/>
        <v/>
      </c>
      <c r="S1915" t="e">
        <f t="shared" ca="1" si="587"/>
        <v>#VALUE!</v>
      </c>
      <c r="T1915" t="e">
        <f t="shared" ca="1" si="584"/>
        <v>#VALUE!</v>
      </c>
      <c r="U1915">
        <f t="shared" si="588"/>
        <v>1848</v>
      </c>
      <c r="V1915">
        <v>154.333333333345</v>
      </c>
      <c r="W1915">
        <f t="shared" si="591"/>
        <v>154</v>
      </c>
      <c r="X1915" t="str" cm="1">
        <f t="array" aca="1" ref="X1915" ca="1">IFERROR(INDEX('PC&amp;PD'!$A$1:$AS$19,ROW('PC&amp;PD'!$A$19),MATCH(INDIRECT(T1915),'PC&amp;PD'!$A$1:$AS$1,0)),"")</f>
        <v/>
      </c>
      <c r="AA1915" t="str">
        <f t="shared" si="579"/>
        <v/>
      </c>
      <c r="AB1915" t="str">
        <f t="shared" si="580"/>
        <v/>
      </c>
      <c r="AC1915" t="e">
        <f t="shared" ca="1" si="581"/>
        <v>#VALUE!</v>
      </c>
      <c r="AD1915" t="str" cm="1">
        <f t="array" aca="1" ref="AD1915" ca="1">IFERROR(IF((LEFT(INDIRECT("$F"&amp;$S1915),4))="GOTS",IF($G1915="Organic","GOTS_Organic_raw",(IF($G1915="Responsible","GOTS_Responsible",(IF($G1915="No Attribute (Conventional)","GOTS_conventional",(IF($G1915="Recycled Pre/Post-Consumer","GOTS_pre_post",(IF($G1915="In-Conversion","GOTS_in_conversion",(IF($G1915="Sustainably Sourced","Sustainably_sourced",(IF($G1915="Recycled pre-consumer organic","GOTS_recycled_organic",""))))))))))))),IF($G1915="Organic","Organic",(IF($G1915="Responsible","Responsible",(IF($G1915="No Attribute (Conventional)","No_Attribute_Conventional",(IF($G1915="Recycled Pre/Post-Consumer","Recycled_Pre_Post_Consumer",(IF($G1915="In-Conversion","In_Conversion",(IF($G1915="Recycled Pre-Consumer","Recycled_Pre_Consumer",(IF($G1915="Recycled Post-Consumer","Recycled_Post_Consumer",(IF($G1915="Sustainably Sourced","Sustainably_sourced",(IF($G1915="Recycled pre-consumer organic","GOTS_recycled_organic","")))))))))))))))))),"")</f>
        <v/>
      </c>
      <c r="AE1915" t="e" cm="1">
        <f t="array" aca="1" ref="AE1915" ca="1">IF($I1915="",IF(INDIRECT("$F"&amp;$S1915)="","",IF(LEFT(INDIRECT("$F"&amp;$S1915),3)="GRS","GRS_RCS_RM",IF((LEFT(INDIRECT("$F"&amp;$S1915),3))="RCS","GRS_RCS_RM",IF(INDIRECT("$F"&amp;$S1915)="OCS (No Label)","OCS_Conversion_RM",IF(LEFT(INDIRECT("$F"&amp;$S1915),3)="OCS","OCS_RM",IF(RIGHT(INDIRECT("$F"&amp;$S1915),10)="conversion","GOTS_RM_conversion",IF((LEFT(INDIRECT("$F"&amp;$S1915),4))="GOTS","GOTS_RM","Responsible_RM"))))))),"DELETERM")</f>
        <v>#VALUE!</v>
      </c>
      <c r="AF1915" t="e" cm="1">
        <f t="array" aca="1" ref="AF1915" ca="1">IF($S1915="","",INDIRECT("$Z"&amp;$S1915))</f>
        <v>#VALUE!</v>
      </c>
      <c r="AG1915" t="str">
        <f t="shared" si="582"/>
        <v/>
      </c>
      <c r="AH1915" t="str" cm="1">
        <f t="array" aca="1" ref="AH1915" ca="1">IFERROR(INDIRECT("$ag"&amp;S1915),"")</f>
        <v/>
      </c>
      <c r="AI1915" t="e" cm="1">
        <f t="array" aca="1" ref="AI1915" ca="1">INDIRECT("O"&amp;S1915)</f>
        <v>#VALUE!</v>
      </c>
      <c r="AJ1915" t="str">
        <f t="shared" si="583"/>
        <v/>
      </c>
    </row>
    <row r="1916" spans="1:36" ht="16.5" customHeight="1">
      <c r="A1916" s="129"/>
      <c r="B1916" s="134"/>
      <c r="C1916" s="135"/>
      <c r="D1916" s="146"/>
      <c r="E1916" s="146"/>
      <c r="F1916" s="135"/>
      <c r="G1916" s="147"/>
      <c r="H1916" s="147"/>
      <c r="I1916" s="147"/>
      <c r="J1916" s="147"/>
      <c r="K1916" s="38"/>
      <c r="L1916" s="143"/>
      <c r="M1916" s="143"/>
      <c r="N1916" s="61"/>
      <c r="O1916" s="314"/>
      <c r="Q1916" t="str">
        <f t="shared" si="578"/>
        <v/>
      </c>
      <c r="S1916" t="e">
        <f t="shared" ca="1" si="587"/>
        <v>#VALUE!</v>
      </c>
      <c r="T1916" t="e">
        <f t="shared" ca="1" si="584"/>
        <v>#VALUE!</v>
      </c>
      <c r="U1916">
        <f t="shared" si="588"/>
        <v>1848</v>
      </c>
      <c r="V1916">
        <v>154.41666666667899</v>
      </c>
      <c r="W1916">
        <f t="shared" si="591"/>
        <v>154</v>
      </c>
      <c r="X1916" t="str" cm="1">
        <f t="array" aca="1" ref="X1916" ca="1">IFERROR(INDEX('PC&amp;PD'!$A$1:$AS$19,ROW('PC&amp;PD'!$A$19),MATCH(INDIRECT(T1916),'PC&amp;PD'!$A$1:$AS$1,0)),"")</f>
        <v/>
      </c>
      <c r="AA1916" t="str">
        <f t="shared" si="579"/>
        <v/>
      </c>
      <c r="AB1916" t="str">
        <f t="shared" si="580"/>
        <v/>
      </c>
      <c r="AC1916" t="e">
        <f t="shared" ca="1" si="581"/>
        <v>#VALUE!</v>
      </c>
      <c r="AD1916" t="str" cm="1">
        <f t="array" aca="1" ref="AD1916" ca="1">IFERROR(IF((LEFT(INDIRECT("$F"&amp;$S1916),4))="GOTS",IF($G1916="Organic","GOTS_Organic_raw",(IF($G1916="Responsible","GOTS_Responsible",(IF($G1916="No Attribute (Conventional)","GOTS_conventional",(IF($G1916="Recycled Pre/Post-Consumer","GOTS_pre_post",(IF($G1916="In-Conversion","GOTS_in_conversion",(IF($G1916="Sustainably Sourced","Sustainably_sourced",(IF($G1916="Recycled pre-consumer organic","GOTS_recycled_organic",""))))))))))))),IF($G1916="Organic","Organic",(IF($G1916="Responsible","Responsible",(IF($G1916="No Attribute (Conventional)","No_Attribute_Conventional",(IF($G1916="Recycled Pre/Post-Consumer","Recycled_Pre_Post_Consumer",(IF($G1916="In-Conversion","In_Conversion",(IF($G1916="Recycled Pre-Consumer","Recycled_Pre_Consumer",(IF($G1916="Recycled Post-Consumer","Recycled_Post_Consumer",(IF($G1916="Sustainably Sourced","Sustainably_sourced",(IF($G1916="Recycled pre-consumer organic","GOTS_recycled_organic","")))))))))))))))))),"")</f>
        <v/>
      </c>
      <c r="AE1916" t="e" cm="1">
        <f t="array" aca="1" ref="AE1916" ca="1">IF($I1916="",IF(INDIRECT("$F"&amp;$S1916)="","",IF(LEFT(INDIRECT("$F"&amp;$S1916),3)="GRS","GRS_RCS_RM",IF((LEFT(INDIRECT("$F"&amp;$S1916),3))="RCS","GRS_RCS_RM",IF(INDIRECT("$F"&amp;$S1916)="OCS (No Label)","OCS_Conversion_RM",IF(LEFT(INDIRECT("$F"&amp;$S1916),3)="OCS","OCS_RM",IF(RIGHT(INDIRECT("$F"&amp;$S1916),10)="conversion","GOTS_RM_conversion",IF((LEFT(INDIRECT("$F"&amp;$S1916),4))="GOTS","GOTS_RM","Responsible_RM"))))))),"DELETERM")</f>
        <v>#VALUE!</v>
      </c>
      <c r="AF1916" t="e" cm="1">
        <f t="array" aca="1" ref="AF1916" ca="1">IF($S1916="","",INDIRECT("$Z"&amp;$S1916))</f>
        <v>#VALUE!</v>
      </c>
      <c r="AG1916" t="str">
        <f t="shared" si="582"/>
        <v/>
      </c>
      <c r="AH1916" t="str" cm="1">
        <f t="array" aca="1" ref="AH1916" ca="1">IFERROR(INDIRECT("$ag"&amp;S1916),"")</f>
        <v/>
      </c>
      <c r="AI1916" t="e" cm="1">
        <f t="array" aca="1" ref="AI1916" ca="1">INDIRECT("O"&amp;S1916)</f>
        <v>#VALUE!</v>
      </c>
      <c r="AJ1916" t="str">
        <f t="shared" si="583"/>
        <v/>
      </c>
    </row>
    <row r="1917" spans="1:36" ht="16.5" customHeight="1">
      <c r="A1917" s="130"/>
      <c r="B1917" s="136"/>
      <c r="C1917" s="137"/>
      <c r="D1917" s="146"/>
      <c r="E1917" s="146"/>
      <c r="F1917" s="137"/>
      <c r="G1917" s="147"/>
      <c r="H1917" s="147"/>
      <c r="I1917" s="147"/>
      <c r="J1917" s="147"/>
      <c r="K1917" s="38"/>
      <c r="L1917" s="144"/>
      <c r="M1917" s="144"/>
      <c r="N1917" s="61"/>
      <c r="O1917" s="314"/>
      <c r="Q1917" t="str">
        <f t="shared" si="578"/>
        <v/>
      </c>
      <c r="S1917" t="e">
        <f t="shared" ca="1" si="587"/>
        <v>#VALUE!</v>
      </c>
      <c r="T1917" t="e">
        <f t="shared" ca="1" si="584"/>
        <v>#VALUE!</v>
      </c>
      <c r="U1917">
        <f t="shared" si="588"/>
        <v>1848</v>
      </c>
      <c r="V1917">
        <v>154.50000000001199</v>
      </c>
      <c r="W1917">
        <f t="shared" si="591"/>
        <v>154</v>
      </c>
      <c r="X1917" t="str" cm="1">
        <f t="array" aca="1" ref="X1917" ca="1">IFERROR(INDEX('PC&amp;PD'!$A$1:$AS$19,ROW('PC&amp;PD'!$A$19),MATCH(INDIRECT(T1917),'PC&amp;PD'!$A$1:$AS$1,0)),"")</f>
        <v/>
      </c>
      <c r="AA1917" t="str">
        <f t="shared" si="579"/>
        <v/>
      </c>
      <c r="AB1917" t="str">
        <f t="shared" si="580"/>
        <v/>
      </c>
      <c r="AC1917" t="e">
        <f t="shared" ca="1" si="581"/>
        <v>#VALUE!</v>
      </c>
      <c r="AD1917" t="str" cm="1">
        <f t="array" aca="1" ref="AD1917" ca="1">IFERROR(IF((LEFT(INDIRECT("$F"&amp;$S1917),4))="GOTS",IF($G1917="Organic","GOTS_Organic_raw",(IF($G1917="Responsible","GOTS_Responsible",(IF($G1917="No Attribute (Conventional)","GOTS_conventional",(IF($G1917="Recycled Pre/Post-Consumer","GOTS_pre_post",(IF($G1917="In-Conversion","GOTS_in_conversion",(IF($G1917="Sustainably Sourced","Sustainably_sourced",(IF($G1917="Recycled pre-consumer organic","GOTS_recycled_organic",""))))))))))))),IF($G1917="Organic","Organic",(IF($G1917="Responsible","Responsible",(IF($G1917="No Attribute (Conventional)","No_Attribute_Conventional",(IF($G1917="Recycled Pre/Post-Consumer","Recycled_Pre_Post_Consumer",(IF($G1917="In-Conversion","In_Conversion",(IF($G1917="Recycled Pre-Consumer","Recycled_Pre_Consumer",(IF($G1917="Recycled Post-Consumer","Recycled_Post_Consumer",(IF($G1917="Sustainably Sourced","Sustainably_sourced",(IF($G1917="Recycled pre-consumer organic","GOTS_recycled_organic","")))))))))))))))))),"")</f>
        <v/>
      </c>
      <c r="AE1917" t="e" cm="1">
        <f t="array" aca="1" ref="AE1917" ca="1">IF($I1917="",IF(INDIRECT("$F"&amp;$S1917)="","",IF(LEFT(INDIRECT("$F"&amp;$S1917),3)="GRS","GRS_RCS_RM",IF((LEFT(INDIRECT("$F"&amp;$S1917),3))="RCS","GRS_RCS_RM",IF(INDIRECT("$F"&amp;$S1917)="OCS (No Label)","OCS_Conversion_RM",IF(LEFT(INDIRECT("$F"&amp;$S1917),3)="OCS","OCS_RM",IF(RIGHT(INDIRECT("$F"&amp;$S1917),10)="conversion","GOTS_RM_conversion",IF((LEFT(INDIRECT("$F"&amp;$S1917),4))="GOTS","GOTS_RM","Responsible_RM"))))))),"DELETERM")</f>
        <v>#VALUE!</v>
      </c>
      <c r="AF1917" t="e" cm="1">
        <f t="array" aca="1" ref="AF1917" ca="1">IF($S1917="","",INDIRECT("$Z"&amp;$S1917))</f>
        <v>#VALUE!</v>
      </c>
      <c r="AG1917" t="str">
        <f t="shared" si="582"/>
        <v/>
      </c>
      <c r="AH1917" t="str" cm="1">
        <f t="array" aca="1" ref="AH1917" ca="1">IFERROR(INDIRECT("$ag"&amp;S1917),"")</f>
        <v/>
      </c>
      <c r="AI1917" t="e" cm="1">
        <f t="array" aca="1" ref="AI1917" ca="1">INDIRECT("O"&amp;S1917)</f>
        <v>#VALUE!</v>
      </c>
      <c r="AJ1917" t="str">
        <f t="shared" si="583"/>
        <v/>
      </c>
    </row>
    <row r="1918" spans="1:36" ht="16.5" customHeight="1">
      <c r="A1918" s="130"/>
      <c r="B1918" s="136"/>
      <c r="C1918" s="137"/>
      <c r="D1918" s="146"/>
      <c r="E1918" s="146"/>
      <c r="F1918" s="137"/>
      <c r="G1918" s="147"/>
      <c r="H1918" s="147"/>
      <c r="I1918" s="147"/>
      <c r="J1918" s="147"/>
      <c r="K1918" s="38"/>
      <c r="L1918" s="144"/>
      <c r="M1918" s="144"/>
      <c r="N1918" s="61"/>
      <c r="O1918" s="314"/>
      <c r="Q1918" t="str">
        <f t="shared" si="578"/>
        <v/>
      </c>
      <c r="S1918" t="e">
        <f t="shared" ca="1" si="587"/>
        <v>#VALUE!</v>
      </c>
      <c r="T1918" t="e">
        <f t="shared" ca="1" si="584"/>
        <v>#VALUE!</v>
      </c>
      <c r="U1918">
        <f t="shared" si="588"/>
        <v>1848</v>
      </c>
      <c r="V1918">
        <v>154.583333333345</v>
      </c>
      <c r="W1918">
        <f t="shared" si="591"/>
        <v>154</v>
      </c>
      <c r="X1918" t="str" cm="1">
        <f t="array" aca="1" ref="X1918" ca="1">IFERROR(INDEX('PC&amp;PD'!$A$1:$AS$19,ROW('PC&amp;PD'!$A$19),MATCH(INDIRECT(T1918),'PC&amp;PD'!$A$1:$AS$1,0)),"")</f>
        <v/>
      </c>
      <c r="AA1918" t="str">
        <f t="shared" si="579"/>
        <v/>
      </c>
      <c r="AB1918" t="str">
        <f t="shared" si="580"/>
        <v/>
      </c>
      <c r="AC1918" t="e">
        <f t="shared" ca="1" si="581"/>
        <v>#VALUE!</v>
      </c>
      <c r="AD1918" t="str" cm="1">
        <f t="array" aca="1" ref="AD1918" ca="1">IFERROR(IF((LEFT(INDIRECT("$F"&amp;$S1918),4))="GOTS",IF($G1918="Organic","GOTS_Organic_raw",(IF($G1918="Responsible","GOTS_Responsible",(IF($G1918="No Attribute (Conventional)","GOTS_conventional",(IF($G1918="Recycled Pre/Post-Consumer","GOTS_pre_post",(IF($G1918="In-Conversion","GOTS_in_conversion",(IF($G1918="Sustainably Sourced","Sustainably_sourced",(IF($G1918="Recycled pre-consumer organic","GOTS_recycled_organic",""))))))))))))),IF($G1918="Organic","Organic",(IF($G1918="Responsible","Responsible",(IF($G1918="No Attribute (Conventional)","No_Attribute_Conventional",(IF($G1918="Recycled Pre/Post-Consumer","Recycled_Pre_Post_Consumer",(IF($G1918="In-Conversion","In_Conversion",(IF($G1918="Recycled Pre-Consumer","Recycled_Pre_Consumer",(IF($G1918="Recycled Post-Consumer","Recycled_Post_Consumer",(IF($G1918="Sustainably Sourced","Sustainably_sourced",(IF($G1918="Recycled pre-consumer organic","GOTS_recycled_organic","")))))))))))))))))),"")</f>
        <v/>
      </c>
      <c r="AE1918" t="e" cm="1">
        <f t="array" aca="1" ref="AE1918" ca="1">IF($I1918="",IF(INDIRECT("$F"&amp;$S1918)="","",IF(LEFT(INDIRECT("$F"&amp;$S1918),3)="GRS","GRS_RCS_RM",IF((LEFT(INDIRECT("$F"&amp;$S1918),3))="RCS","GRS_RCS_RM",IF(INDIRECT("$F"&amp;$S1918)="OCS (No Label)","OCS_Conversion_RM",IF(LEFT(INDIRECT("$F"&amp;$S1918),3)="OCS","OCS_RM",IF(RIGHT(INDIRECT("$F"&amp;$S1918),10)="conversion","GOTS_RM_conversion",IF((LEFT(INDIRECT("$F"&amp;$S1918),4))="GOTS","GOTS_RM","Responsible_RM"))))))),"DELETERM")</f>
        <v>#VALUE!</v>
      </c>
      <c r="AF1918" t="e" cm="1">
        <f t="array" aca="1" ref="AF1918" ca="1">IF($S1918="","",INDIRECT("$Z"&amp;$S1918))</f>
        <v>#VALUE!</v>
      </c>
      <c r="AG1918" t="str">
        <f t="shared" si="582"/>
        <v/>
      </c>
      <c r="AH1918" t="str" cm="1">
        <f t="array" aca="1" ref="AH1918" ca="1">IFERROR(INDIRECT("$ag"&amp;S1918),"")</f>
        <v/>
      </c>
      <c r="AI1918" t="e" cm="1">
        <f t="array" aca="1" ref="AI1918" ca="1">INDIRECT("O"&amp;S1918)</f>
        <v>#VALUE!</v>
      </c>
      <c r="AJ1918" t="str">
        <f t="shared" si="583"/>
        <v/>
      </c>
    </row>
    <row r="1919" spans="1:36" ht="16.5" customHeight="1">
      <c r="A1919" s="130"/>
      <c r="B1919" s="136"/>
      <c r="C1919" s="137"/>
      <c r="D1919" s="146"/>
      <c r="E1919" s="146"/>
      <c r="F1919" s="137"/>
      <c r="G1919" s="147"/>
      <c r="H1919" s="147"/>
      <c r="I1919" s="147"/>
      <c r="J1919" s="147"/>
      <c r="K1919" s="38"/>
      <c r="L1919" s="144"/>
      <c r="M1919" s="144"/>
      <c r="N1919" s="61"/>
      <c r="O1919" s="314"/>
      <c r="Q1919" t="str">
        <f t="shared" si="578"/>
        <v/>
      </c>
      <c r="S1919" t="e">
        <f t="shared" ca="1" si="587"/>
        <v>#VALUE!</v>
      </c>
      <c r="T1919" t="e">
        <f t="shared" ca="1" si="584"/>
        <v>#VALUE!</v>
      </c>
      <c r="U1919">
        <f t="shared" si="588"/>
        <v>1848</v>
      </c>
      <c r="V1919">
        <v>154.66666666667899</v>
      </c>
      <c r="W1919">
        <f t="shared" si="591"/>
        <v>154</v>
      </c>
      <c r="X1919" t="str" cm="1">
        <f t="array" aca="1" ref="X1919" ca="1">IFERROR(INDEX('PC&amp;PD'!$A$1:$AS$19,ROW('PC&amp;PD'!$A$19),MATCH(INDIRECT(T1919),'PC&amp;PD'!$A$1:$AS$1,0)),"")</f>
        <v/>
      </c>
      <c r="AA1919" t="str">
        <f t="shared" si="579"/>
        <v/>
      </c>
      <c r="AB1919" t="str">
        <f t="shared" si="580"/>
        <v/>
      </c>
      <c r="AC1919" t="e">
        <f t="shared" ca="1" si="581"/>
        <v>#VALUE!</v>
      </c>
      <c r="AD1919" t="str" cm="1">
        <f t="array" aca="1" ref="AD1919" ca="1">IFERROR(IF((LEFT(INDIRECT("$F"&amp;$S1919),4))="GOTS",IF($G1919="Organic","GOTS_Organic_raw",(IF($G1919="Responsible","GOTS_Responsible",(IF($G1919="No Attribute (Conventional)","GOTS_conventional",(IF($G1919="Recycled Pre/Post-Consumer","GOTS_pre_post",(IF($G1919="In-Conversion","GOTS_in_conversion",(IF($G1919="Sustainably Sourced","Sustainably_sourced",(IF($G1919="Recycled pre-consumer organic","GOTS_recycled_organic",""))))))))))))),IF($G1919="Organic","Organic",(IF($G1919="Responsible","Responsible",(IF($G1919="No Attribute (Conventional)","No_Attribute_Conventional",(IF($G1919="Recycled Pre/Post-Consumer","Recycled_Pre_Post_Consumer",(IF($G1919="In-Conversion","In_Conversion",(IF($G1919="Recycled Pre-Consumer","Recycled_Pre_Consumer",(IF($G1919="Recycled Post-Consumer","Recycled_Post_Consumer",(IF($G1919="Sustainably Sourced","Sustainably_sourced",(IF($G1919="Recycled pre-consumer organic","GOTS_recycled_organic","")))))))))))))))))),"")</f>
        <v/>
      </c>
      <c r="AE1919" t="e" cm="1">
        <f t="array" aca="1" ref="AE1919" ca="1">IF($I1919="",IF(INDIRECT("$F"&amp;$S1919)="","",IF(LEFT(INDIRECT("$F"&amp;$S1919),3)="GRS","GRS_RCS_RM",IF((LEFT(INDIRECT("$F"&amp;$S1919),3))="RCS","GRS_RCS_RM",IF(INDIRECT("$F"&amp;$S1919)="OCS (No Label)","OCS_Conversion_RM",IF(LEFT(INDIRECT("$F"&amp;$S1919),3)="OCS","OCS_RM",IF(RIGHT(INDIRECT("$F"&amp;$S1919),10)="conversion","GOTS_RM_conversion",IF((LEFT(INDIRECT("$F"&amp;$S1919),4))="GOTS","GOTS_RM","Responsible_RM"))))))),"DELETERM")</f>
        <v>#VALUE!</v>
      </c>
      <c r="AF1919" t="e" cm="1">
        <f t="array" aca="1" ref="AF1919" ca="1">IF($S1919="","",INDIRECT("$Z"&amp;$S1919))</f>
        <v>#VALUE!</v>
      </c>
      <c r="AG1919" t="str">
        <f t="shared" si="582"/>
        <v/>
      </c>
      <c r="AH1919" t="str" cm="1">
        <f t="array" aca="1" ref="AH1919" ca="1">IFERROR(INDIRECT("$ag"&amp;S1919),"")</f>
        <v/>
      </c>
      <c r="AI1919" t="e" cm="1">
        <f t="array" aca="1" ref="AI1919" ca="1">INDIRECT("O"&amp;S1919)</f>
        <v>#VALUE!</v>
      </c>
      <c r="AJ1919" t="str">
        <f t="shared" si="583"/>
        <v/>
      </c>
    </row>
    <row r="1920" spans="1:36" ht="16.5" customHeight="1">
      <c r="A1920" s="130"/>
      <c r="B1920" s="136"/>
      <c r="C1920" s="137"/>
      <c r="D1920" s="146"/>
      <c r="E1920" s="146"/>
      <c r="F1920" s="137"/>
      <c r="G1920" s="147"/>
      <c r="H1920" s="147"/>
      <c r="I1920" s="147"/>
      <c r="J1920" s="147"/>
      <c r="K1920" s="38"/>
      <c r="L1920" s="144"/>
      <c r="M1920" s="144"/>
      <c r="N1920" s="61"/>
      <c r="O1920" s="314"/>
      <c r="Q1920" t="str">
        <f t="shared" ref="Q1920:Q1983" si="598">IF(G1920="No Attribute (Conventional)",IF(OR($G1920="",$I1920="",$K1920=""),"",CONCATENATE($K1920," ",$AA1920," ",$I1920," + ")),IF(OR($G1920="",$I1920="",$K1920=""),"",CONCATENATE($K1920," ",$G1920," ",$I1920," + ")))</f>
        <v/>
      </c>
      <c r="S1920" t="e">
        <f t="shared" ca="1" si="587"/>
        <v>#VALUE!</v>
      </c>
      <c r="T1920" t="e">
        <f t="shared" ca="1" si="584"/>
        <v>#VALUE!</v>
      </c>
      <c r="U1920">
        <f t="shared" si="588"/>
        <v>1848</v>
      </c>
      <c r="V1920">
        <v>154.75000000001199</v>
      </c>
      <c r="W1920">
        <f t="shared" si="591"/>
        <v>154</v>
      </c>
      <c r="X1920" t="str" cm="1">
        <f t="array" aca="1" ref="X1920" ca="1">IFERROR(INDEX('PC&amp;PD'!$A$1:$AS$19,ROW('PC&amp;PD'!$A$19),MATCH(INDIRECT(T1920),'PC&amp;PD'!$A$1:$AS$1,0)),"")</f>
        <v/>
      </c>
      <c r="AA1920" t="str">
        <f t="shared" ref="AA1920:AA1983" si="599">IFERROR(IF(G1920="","",IF(G1920="No Attribute (Conventional)","",G1920)),"")</f>
        <v/>
      </c>
      <c r="AB1920" t="str">
        <f t="shared" ref="AB1920:AB1983" si="600">IFERROR(IF($F1920="OCS 100", "OCS_100",IF($F1920="OCS Blended", "OCS_Blended",IF($F1920="OCS (No Label)", "OCS_No_Label",IF($F1920="RCS 100", "RCS_100",IF($F1920="RCS Blended","RCS_Blended",IF($F1920="GRS","GRS",IF($F1920="GRS (No Label)", "GRS_No_Label",IF($F1920="RDS","RDS",IF($F1920="RWS","RWS",IF($F1920="RMS","RMS",IF($F1920="GOTS Organic","GOTS_Organic",IF($F1920="GOTS Made with organic","GOTS_Made_with_organic",IF($F1920="GOTS Organic - in conversion","GOTS_Organic_in_Conversion",IF($F1920="GOTS Made with organic - in conversion","GOTS_Made_with_Organic_in_Conversion",IF($F1920="RAS","RAS",IF($F1920="Rcs (No Label)","RCS_No_Label",IF($F1920="RWS (No Label)","RWS_No_Label",IF($F1920="RMS (No Label)","RMS_No_Label",IF($F1920="RAS (No Label)","RAS_No_Label",IF($F1920="RDS (No Label)","RDS_No_Label","")))))))))))))))))))),"")</f>
        <v/>
      </c>
      <c r="AC1920" t="e">
        <f t="shared" ref="AC1920:AC1983" ca="1" si="601">"$AB"&amp;S1920</f>
        <v>#VALUE!</v>
      </c>
      <c r="AD1920" t="str" cm="1">
        <f t="array" aca="1" ref="AD1920" ca="1">IFERROR(IF((LEFT(INDIRECT("$F"&amp;$S1920),4))="GOTS",IF($G1920="Organic","GOTS_Organic_raw",(IF($G1920="Responsible","GOTS_Responsible",(IF($G1920="No Attribute (Conventional)","GOTS_conventional",(IF($G1920="Recycled Pre/Post-Consumer","GOTS_pre_post",(IF($G1920="In-Conversion","GOTS_in_conversion",(IF($G1920="Sustainably Sourced","Sustainably_sourced",(IF($G1920="Recycled pre-consumer organic","GOTS_recycled_organic",""))))))))))))),IF($G1920="Organic","Organic",(IF($G1920="Responsible","Responsible",(IF($G1920="No Attribute (Conventional)","No_Attribute_Conventional",(IF($G1920="Recycled Pre/Post-Consumer","Recycled_Pre_Post_Consumer",(IF($G1920="In-Conversion","In_Conversion",(IF($G1920="Recycled Pre-Consumer","Recycled_Pre_Consumer",(IF($G1920="Recycled Post-Consumer","Recycled_Post_Consumer",(IF($G1920="Sustainably Sourced","Sustainably_sourced",(IF($G1920="Recycled pre-consumer organic","GOTS_recycled_organic","")))))))))))))))))),"")</f>
        <v/>
      </c>
      <c r="AE1920" t="e" cm="1">
        <f t="array" aca="1" ref="AE1920" ca="1">IF($I1920="",IF(INDIRECT("$F"&amp;$S1920)="","",IF(LEFT(INDIRECT("$F"&amp;$S1920),3)="GRS","GRS_RCS_RM",IF((LEFT(INDIRECT("$F"&amp;$S1920),3))="RCS","GRS_RCS_RM",IF(INDIRECT("$F"&amp;$S1920)="OCS (No Label)","OCS_Conversion_RM",IF(LEFT(INDIRECT("$F"&amp;$S1920),3)="OCS","OCS_RM",IF(RIGHT(INDIRECT("$F"&amp;$S1920),10)="conversion","GOTS_RM_conversion",IF((LEFT(INDIRECT("$F"&amp;$S1920),4))="GOTS","GOTS_RM","Responsible_RM"))))))),"DELETERM")</f>
        <v>#VALUE!</v>
      </c>
      <c r="AF1920" t="e" cm="1">
        <f t="array" aca="1" ref="AF1920" ca="1">IF($S1920="","",INDIRECT("$Z"&amp;$S1920))</f>
        <v>#VALUE!</v>
      </c>
      <c r="AG1920" t="str">
        <f t="shared" ref="AG1920:AG1983" si="602">IF(AND(AJ1920="",AJ1921="",AJ1922="",AJ1923="",AJ1924="",AJ1925="",AJ1926="",AJ1927="",AJ1928="",AJ1929="",AJ1930="",AJ1931=""),"",CONCATENATE(AJ1920, AJ1921, AJ1922, AJ1923,AJ1924, AJ1925, AJ1926, AJ1927, AJ1928, AJ1929, AJ1930,AJ1931))</f>
        <v/>
      </c>
      <c r="AH1920" t="str" cm="1">
        <f t="array" aca="1" ref="AH1920" ca="1">IFERROR(INDIRECT("$ag"&amp;S1920),"")</f>
        <v/>
      </c>
      <c r="AI1920" t="e" cm="1">
        <f t="array" aca="1" ref="AI1920" ca="1">INDIRECT("O"&amp;S1920)</f>
        <v>#VALUE!</v>
      </c>
      <c r="AJ1920" t="str">
        <f t="shared" ref="AJ1920:AJ1983" si="603">IF(OR(Y1920="",Y1920=0),"",Y1920&amp;", ")</f>
        <v/>
      </c>
    </row>
    <row r="1921" spans="1:36" ht="16.5" customHeight="1">
      <c r="A1921" s="130"/>
      <c r="B1921" s="136"/>
      <c r="C1921" s="137"/>
      <c r="D1921" s="146"/>
      <c r="E1921" s="146"/>
      <c r="F1921" s="137"/>
      <c r="G1921" s="147"/>
      <c r="H1921" s="147"/>
      <c r="I1921" s="147"/>
      <c r="J1921" s="147"/>
      <c r="K1921" s="38"/>
      <c r="L1921" s="144"/>
      <c r="M1921" s="144"/>
      <c r="N1921" s="61"/>
      <c r="O1921" s="314"/>
      <c r="Q1921" t="str">
        <f t="shared" si="598"/>
        <v/>
      </c>
      <c r="S1921" t="e">
        <f t="shared" ca="1" si="587"/>
        <v>#VALUE!</v>
      </c>
      <c r="T1921" t="e">
        <f t="shared" ca="1" si="584"/>
        <v>#VALUE!</v>
      </c>
      <c r="U1921">
        <f t="shared" si="588"/>
        <v>1848</v>
      </c>
      <c r="V1921">
        <v>154.83333333334599</v>
      </c>
      <c r="W1921">
        <f t="shared" si="591"/>
        <v>154</v>
      </c>
      <c r="X1921" t="str" cm="1">
        <f t="array" aca="1" ref="X1921" ca="1">IFERROR(INDEX('PC&amp;PD'!$A$1:$AS$19,ROW('PC&amp;PD'!$A$19),MATCH(INDIRECT(T1921),'PC&amp;PD'!$A$1:$AS$1,0)),"")</f>
        <v/>
      </c>
      <c r="AA1921" t="str">
        <f t="shared" si="599"/>
        <v/>
      </c>
      <c r="AB1921" t="str">
        <f t="shared" si="600"/>
        <v/>
      </c>
      <c r="AC1921" t="e">
        <f t="shared" ca="1" si="601"/>
        <v>#VALUE!</v>
      </c>
      <c r="AD1921" t="str" cm="1">
        <f t="array" aca="1" ref="AD1921" ca="1">IFERROR(IF((LEFT(INDIRECT("$F"&amp;$S1921),4))="GOTS",IF($G1921="Organic","GOTS_Organic_raw",(IF($G1921="Responsible","GOTS_Responsible",(IF($G1921="No Attribute (Conventional)","GOTS_conventional",(IF($G1921="Recycled Pre/Post-Consumer","GOTS_pre_post",(IF($G1921="In-Conversion","GOTS_in_conversion",(IF($G1921="Sustainably Sourced","Sustainably_sourced",(IF($G1921="Recycled pre-consumer organic","GOTS_recycled_organic",""))))))))))))),IF($G1921="Organic","Organic",(IF($G1921="Responsible","Responsible",(IF($G1921="No Attribute (Conventional)","No_Attribute_Conventional",(IF($G1921="Recycled Pre/Post-Consumer","Recycled_Pre_Post_Consumer",(IF($G1921="In-Conversion","In_Conversion",(IF($G1921="Recycled Pre-Consumer","Recycled_Pre_Consumer",(IF($G1921="Recycled Post-Consumer","Recycled_Post_Consumer",(IF($G1921="Sustainably Sourced","Sustainably_sourced",(IF($G1921="Recycled pre-consumer organic","GOTS_recycled_organic","")))))))))))))))))),"")</f>
        <v/>
      </c>
      <c r="AE1921" t="e" cm="1">
        <f t="array" aca="1" ref="AE1921" ca="1">IF($I1921="",IF(INDIRECT("$F"&amp;$S1921)="","",IF(LEFT(INDIRECT("$F"&amp;$S1921),3)="GRS","GRS_RCS_RM",IF((LEFT(INDIRECT("$F"&amp;$S1921),3))="RCS","GRS_RCS_RM",IF(INDIRECT("$F"&amp;$S1921)="OCS (No Label)","OCS_Conversion_RM",IF(LEFT(INDIRECT("$F"&amp;$S1921),3)="OCS","OCS_RM",IF(RIGHT(INDIRECT("$F"&amp;$S1921),10)="conversion","GOTS_RM_conversion",IF((LEFT(INDIRECT("$F"&amp;$S1921),4))="GOTS","GOTS_RM","Responsible_RM"))))))),"DELETERM")</f>
        <v>#VALUE!</v>
      </c>
      <c r="AF1921" t="e" cm="1">
        <f t="array" aca="1" ref="AF1921" ca="1">IF($S1921="","",INDIRECT("$Z"&amp;$S1921))</f>
        <v>#VALUE!</v>
      </c>
      <c r="AG1921" t="str">
        <f t="shared" si="602"/>
        <v/>
      </c>
      <c r="AH1921" t="str" cm="1">
        <f t="array" aca="1" ref="AH1921" ca="1">IFERROR(INDIRECT("$ag"&amp;S1921),"")</f>
        <v/>
      </c>
      <c r="AI1921" t="e" cm="1">
        <f t="array" aca="1" ref="AI1921" ca="1">INDIRECT("O"&amp;S1921)</f>
        <v>#VALUE!</v>
      </c>
      <c r="AJ1921" t="str">
        <f t="shared" si="603"/>
        <v/>
      </c>
    </row>
    <row r="1922" spans="1:36" ht="16.5" customHeight="1" thickBot="1">
      <c r="A1922" s="131"/>
      <c r="B1922" s="138"/>
      <c r="C1922" s="139"/>
      <c r="D1922" s="148"/>
      <c r="E1922" s="148"/>
      <c r="F1922" s="139"/>
      <c r="G1922" s="149"/>
      <c r="H1922" s="149"/>
      <c r="I1922" s="149"/>
      <c r="J1922" s="149"/>
      <c r="K1922" s="39"/>
      <c r="L1922" s="145"/>
      <c r="M1922" s="145"/>
      <c r="N1922" s="62"/>
      <c r="O1922" s="315"/>
      <c r="Q1922" t="str">
        <f t="shared" si="598"/>
        <v/>
      </c>
      <c r="S1922" t="e">
        <f t="shared" ca="1" si="587"/>
        <v>#VALUE!</v>
      </c>
      <c r="T1922" t="e">
        <f t="shared" ref="T1922:T1985" ca="1" si="604">"$B"&amp;S1922</f>
        <v>#VALUE!</v>
      </c>
      <c r="U1922">
        <f t="shared" si="588"/>
        <v>1848</v>
      </c>
      <c r="V1922">
        <v>154.91666666667899</v>
      </c>
      <c r="W1922">
        <f t="shared" si="591"/>
        <v>154</v>
      </c>
      <c r="X1922" t="str" cm="1">
        <f t="array" aca="1" ref="X1922" ca="1">IFERROR(INDEX('PC&amp;PD'!$A$1:$AS$19,ROW('PC&amp;PD'!$A$19),MATCH(INDIRECT(T1922),'PC&amp;PD'!$A$1:$AS$1,0)),"")</f>
        <v/>
      </c>
      <c r="AA1922" t="str">
        <f t="shared" si="599"/>
        <v/>
      </c>
      <c r="AB1922" t="str">
        <f t="shared" si="600"/>
        <v/>
      </c>
      <c r="AC1922" t="e">
        <f t="shared" ca="1" si="601"/>
        <v>#VALUE!</v>
      </c>
      <c r="AD1922" t="str" cm="1">
        <f t="array" aca="1" ref="AD1922" ca="1">IFERROR(IF((LEFT(INDIRECT("$F"&amp;$S1922),4))="GOTS",IF($G1922="Organic","GOTS_Organic_raw",(IF($G1922="Responsible","GOTS_Responsible",(IF($G1922="No Attribute (Conventional)","GOTS_conventional",(IF($G1922="Recycled Pre/Post-Consumer","GOTS_pre_post",(IF($G1922="In-Conversion","GOTS_in_conversion",(IF($G1922="Sustainably Sourced","Sustainably_sourced",(IF($G1922="Recycled pre-consumer organic","GOTS_recycled_organic",""))))))))))))),IF($G1922="Organic","Organic",(IF($G1922="Responsible","Responsible",(IF($G1922="No Attribute (Conventional)","No_Attribute_Conventional",(IF($G1922="Recycled Pre/Post-Consumer","Recycled_Pre_Post_Consumer",(IF($G1922="In-Conversion","In_Conversion",(IF($G1922="Recycled Pre-Consumer","Recycled_Pre_Consumer",(IF($G1922="Recycled Post-Consumer","Recycled_Post_Consumer",(IF($G1922="Sustainably Sourced","Sustainably_sourced",(IF($G1922="Recycled pre-consumer organic","GOTS_recycled_organic","")))))))))))))))))),"")</f>
        <v/>
      </c>
      <c r="AE1922" t="e" cm="1">
        <f t="array" aca="1" ref="AE1922" ca="1">IF($I1922="",IF(INDIRECT("$F"&amp;$S1922)="","",IF(LEFT(INDIRECT("$F"&amp;$S1922),3)="GRS","GRS_RCS_RM",IF((LEFT(INDIRECT("$F"&amp;$S1922),3))="RCS","GRS_RCS_RM",IF(INDIRECT("$F"&amp;$S1922)="OCS (No Label)","OCS_Conversion_RM",IF(LEFT(INDIRECT("$F"&amp;$S1922),3)="OCS","OCS_RM",IF(RIGHT(INDIRECT("$F"&amp;$S1922),10)="conversion","GOTS_RM_conversion",IF((LEFT(INDIRECT("$F"&amp;$S1922),4))="GOTS","GOTS_RM","Responsible_RM"))))))),"DELETERM")</f>
        <v>#VALUE!</v>
      </c>
      <c r="AF1922" t="e" cm="1">
        <f t="array" aca="1" ref="AF1922" ca="1">IF($S1922="","",INDIRECT("$Z"&amp;$S1922))</f>
        <v>#VALUE!</v>
      </c>
      <c r="AG1922" t="str">
        <f t="shared" si="602"/>
        <v/>
      </c>
      <c r="AH1922" t="str" cm="1">
        <f t="array" aca="1" ref="AH1922" ca="1">IFERROR(INDIRECT("$ag"&amp;S1922),"")</f>
        <v/>
      </c>
      <c r="AI1922" t="e" cm="1">
        <f t="array" aca="1" ref="AI1922" ca="1">INDIRECT("O"&amp;S1922)</f>
        <v>#VALUE!</v>
      </c>
      <c r="AJ1922" t="str">
        <f t="shared" si="603"/>
        <v/>
      </c>
    </row>
    <row r="1923" spans="1:36" ht="16.5" customHeight="1">
      <c r="A1923" s="128" t="str">
        <f>IF(B1923="","",COUNTA($B$63:$B1923))</f>
        <v/>
      </c>
      <c r="B1923" s="132"/>
      <c r="C1923" s="133"/>
      <c r="D1923" s="140"/>
      <c r="E1923" s="140"/>
      <c r="F1923" s="133"/>
      <c r="G1923" s="141"/>
      <c r="H1923" s="141"/>
      <c r="I1923" s="141"/>
      <c r="J1923" s="141"/>
      <c r="K1923" s="37"/>
      <c r="L1923" s="142" t="str">
        <f>IF(R1923="","",LEFT(R1923,LEN(R1923)-2))</f>
        <v/>
      </c>
      <c r="M1923" s="142"/>
      <c r="N1923" s="60"/>
      <c r="O1923" s="313"/>
      <c r="Q1923" t="str">
        <f t="shared" si="598"/>
        <v/>
      </c>
      <c r="R1923" t="str">
        <f t="shared" ref="R1923" si="605">CONCATENATE($Q1923,Q1924,Q1925,Q1926,Q1927,Q1928,$Q1929,$Q1930,$Q1931,$Q1932,$Q1933,$Q1934)</f>
        <v/>
      </c>
      <c r="S1923" t="e">
        <f t="shared" ca="1" si="587"/>
        <v>#VALUE!</v>
      </c>
      <c r="T1923" t="e">
        <f t="shared" ca="1" si="604"/>
        <v>#VALUE!</v>
      </c>
      <c r="U1923">
        <f t="shared" si="588"/>
        <v>1860</v>
      </c>
      <c r="V1923">
        <v>155.00000000001199</v>
      </c>
      <c r="W1923">
        <f t="shared" si="591"/>
        <v>155</v>
      </c>
      <c r="X1923" t="str" cm="1">
        <f t="array" aca="1" ref="X1923" ca="1">IFERROR(INDEX('PC&amp;PD'!$A$1:$AS$19,ROW('PC&amp;PD'!$A$19),MATCH(INDIRECT(T1923),'PC&amp;PD'!$A$1:$AS$1,0)),"")</f>
        <v/>
      </c>
      <c r="Z1923" t="str">
        <f t="shared" ref="Z1923" si="606">IFERROR(IF($F1923="OCS 100","OCS (OCS 100)",IF($F1923="OCS Blended","OCS (OCS Blended)",IF($F1923="OCS (No Label)","OCS (No Label)",IF($F1923="RCS 100","RCS (RCS 100)",IF($F1923="RCS Blended","RCS (RCS Blended)",IF($F1923="GRS","GRS (GRS)",IF($F1923="GRS (No Label)", "GRS (No Label)",IF($F1923="RDS","RDS (RDS)",IF($F1923="RWS","RWS (RWS)",IF($F1923="RAS","RAS (RAS)",IF($F1923="RMS","RMS (RMS)",IF($F1923="GOTS Organic","GOTS (Organic)",IF($F1923="GOTS Made with organic","GOTS (Made with Organic)",IF($F1923="GOTS Organic - in conversion","GOTS (Organic - In Conversion)",IF($F1923="GOTS Made with organic - in conversion","GOTS (Made with Organic - In Conversion)",""))))))))))))))),"")</f>
        <v/>
      </c>
      <c r="AA1923" t="str">
        <f t="shared" si="599"/>
        <v/>
      </c>
      <c r="AB1923" t="str">
        <f t="shared" si="600"/>
        <v/>
      </c>
      <c r="AC1923" t="e">
        <f t="shared" ca="1" si="601"/>
        <v>#VALUE!</v>
      </c>
      <c r="AD1923" t="str" cm="1">
        <f t="array" aca="1" ref="AD1923" ca="1">IFERROR(IF((LEFT(INDIRECT("$F"&amp;$S1923),4))="GOTS",IF($G1923="Organic","GOTS_Organic_raw",(IF($G1923="Responsible","GOTS_Responsible",(IF($G1923="No Attribute (Conventional)","GOTS_conventional",(IF($G1923="Recycled Pre/Post-Consumer","GOTS_pre_post",(IF($G1923="In-Conversion","GOTS_in_conversion",(IF($G1923="Sustainably Sourced","Sustainably_sourced",(IF($G1923="Recycled pre-consumer organic","GOTS_recycled_organic",""))))))))))))),IF($G1923="Organic","Organic",(IF($G1923="Responsible","Responsible",(IF($G1923="No Attribute (Conventional)","No_Attribute_Conventional",(IF($G1923="Recycled Pre/Post-Consumer","Recycled_Pre_Post_Consumer",(IF($G1923="In-Conversion","In_Conversion",(IF($G1923="Recycled Pre-Consumer","Recycled_Pre_Consumer",(IF($G1923="Recycled Post-Consumer","Recycled_Post_Consumer",(IF($G1923="Sustainably Sourced","Sustainably_sourced",(IF($G1923="Recycled pre-consumer organic","GOTS_recycled_organic","")))))))))))))))))),"")</f>
        <v/>
      </c>
      <c r="AE1923" t="e" cm="1">
        <f t="array" aca="1" ref="AE1923" ca="1">IF($I1923="",IF(INDIRECT("$F"&amp;$S1923)="","",IF(LEFT(INDIRECT("$F"&amp;$S1923),3)="GRS","GRS_RCS_RM",IF((LEFT(INDIRECT("$F"&amp;$S1923),3))="RCS","GRS_RCS_RM",IF(INDIRECT("$F"&amp;$S1923)="OCS (No Label)","OCS_Conversion_RM",IF(LEFT(INDIRECT("$F"&amp;$S1923),3)="OCS","OCS_RM",IF(RIGHT(INDIRECT("$F"&amp;$S1923),10)="conversion","GOTS_RM_conversion",IF((LEFT(INDIRECT("$F"&amp;$S1923),4))="GOTS","GOTS_RM","Responsible_RM"))))))),"DELETERM")</f>
        <v>#VALUE!</v>
      </c>
      <c r="AF1923" t="e" cm="1">
        <f t="array" aca="1" ref="AF1923" ca="1">IF($S1923="","",INDIRECT("$Z"&amp;$S1923))</f>
        <v>#VALUE!</v>
      </c>
      <c r="AG1923" t="str">
        <f t="shared" si="602"/>
        <v/>
      </c>
      <c r="AH1923" t="str" cm="1">
        <f t="array" aca="1" ref="AH1923" ca="1">IFERROR(INDIRECT("$ag"&amp;S1923),"")</f>
        <v/>
      </c>
      <c r="AI1923" t="e" cm="1">
        <f t="array" aca="1" ref="AI1923" ca="1">INDIRECT("O"&amp;S1923)</f>
        <v>#VALUE!</v>
      </c>
      <c r="AJ1923" t="str">
        <f t="shared" si="603"/>
        <v/>
      </c>
    </row>
    <row r="1924" spans="1:36" ht="16.5" customHeight="1">
      <c r="A1924" s="129"/>
      <c r="B1924" s="134"/>
      <c r="C1924" s="135"/>
      <c r="D1924" s="146"/>
      <c r="E1924" s="146"/>
      <c r="F1924" s="135"/>
      <c r="G1924" s="147"/>
      <c r="H1924" s="147"/>
      <c r="I1924" s="147"/>
      <c r="J1924" s="147"/>
      <c r="K1924" s="38"/>
      <c r="L1924" s="143"/>
      <c r="M1924" s="143"/>
      <c r="N1924" s="61"/>
      <c r="O1924" s="314"/>
      <c r="Q1924" t="str">
        <f t="shared" si="598"/>
        <v/>
      </c>
      <c r="S1924" t="e">
        <f t="shared" ca="1" si="587"/>
        <v>#VALUE!</v>
      </c>
      <c r="T1924" t="e">
        <f t="shared" ca="1" si="604"/>
        <v>#VALUE!</v>
      </c>
      <c r="U1924">
        <f t="shared" si="588"/>
        <v>1860</v>
      </c>
      <c r="V1924">
        <v>155.08333333334599</v>
      </c>
      <c r="W1924">
        <f t="shared" si="591"/>
        <v>155</v>
      </c>
      <c r="X1924" t="str" cm="1">
        <f t="array" aca="1" ref="X1924" ca="1">IFERROR(INDEX('PC&amp;PD'!$A$1:$AS$19,ROW('PC&amp;PD'!$A$19),MATCH(INDIRECT(T1924),'PC&amp;PD'!$A$1:$AS$1,0)),"")</f>
        <v/>
      </c>
      <c r="AA1924" t="str">
        <f t="shared" si="599"/>
        <v/>
      </c>
      <c r="AB1924" t="str">
        <f t="shared" si="600"/>
        <v/>
      </c>
      <c r="AC1924" t="e">
        <f t="shared" ca="1" si="601"/>
        <v>#VALUE!</v>
      </c>
      <c r="AD1924" t="str" cm="1">
        <f t="array" aca="1" ref="AD1924" ca="1">IFERROR(IF((LEFT(INDIRECT("$F"&amp;$S1924),4))="GOTS",IF($G1924="Organic","GOTS_Organic_raw",(IF($G1924="Responsible","GOTS_Responsible",(IF($G1924="No Attribute (Conventional)","GOTS_conventional",(IF($G1924="Recycled Pre/Post-Consumer","GOTS_pre_post",(IF($G1924="In-Conversion","GOTS_in_conversion",(IF($G1924="Sustainably Sourced","Sustainably_sourced",(IF($G1924="Recycled pre-consumer organic","GOTS_recycled_organic",""))))))))))))),IF($G1924="Organic","Organic",(IF($G1924="Responsible","Responsible",(IF($G1924="No Attribute (Conventional)","No_Attribute_Conventional",(IF($G1924="Recycled Pre/Post-Consumer","Recycled_Pre_Post_Consumer",(IF($G1924="In-Conversion","In_Conversion",(IF($G1924="Recycled Pre-Consumer","Recycled_Pre_Consumer",(IF($G1924="Recycled Post-Consumer","Recycled_Post_Consumer",(IF($G1924="Sustainably Sourced","Sustainably_sourced",(IF($G1924="Recycled pre-consumer organic","GOTS_recycled_organic","")))))))))))))))))),"")</f>
        <v/>
      </c>
      <c r="AE1924" t="e" cm="1">
        <f t="array" aca="1" ref="AE1924" ca="1">IF($I1924="",IF(INDIRECT("$F"&amp;$S1924)="","",IF(LEFT(INDIRECT("$F"&amp;$S1924),3)="GRS","GRS_RCS_RM",IF((LEFT(INDIRECT("$F"&amp;$S1924),3))="RCS","GRS_RCS_RM",IF(INDIRECT("$F"&amp;$S1924)="OCS (No Label)","OCS_Conversion_RM",IF(LEFT(INDIRECT("$F"&amp;$S1924),3)="OCS","OCS_RM",IF(RIGHT(INDIRECT("$F"&amp;$S1924),10)="conversion","GOTS_RM_conversion",IF((LEFT(INDIRECT("$F"&amp;$S1924),4))="GOTS","GOTS_RM","Responsible_RM"))))))),"DELETERM")</f>
        <v>#VALUE!</v>
      </c>
      <c r="AF1924" t="e" cm="1">
        <f t="array" aca="1" ref="AF1924" ca="1">IF($S1924="","",INDIRECT("$Z"&amp;$S1924))</f>
        <v>#VALUE!</v>
      </c>
      <c r="AG1924" t="str">
        <f t="shared" si="602"/>
        <v/>
      </c>
      <c r="AH1924" t="str" cm="1">
        <f t="array" aca="1" ref="AH1924" ca="1">IFERROR(INDIRECT("$ag"&amp;S1924),"")</f>
        <v/>
      </c>
      <c r="AI1924" t="e" cm="1">
        <f t="array" aca="1" ref="AI1924" ca="1">INDIRECT("O"&amp;S1924)</f>
        <v>#VALUE!</v>
      </c>
      <c r="AJ1924" t="str">
        <f t="shared" si="603"/>
        <v/>
      </c>
    </row>
    <row r="1925" spans="1:36" ht="16.5" customHeight="1">
      <c r="A1925" s="129"/>
      <c r="B1925" s="134"/>
      <c r="C1925" s="135"/>
      <c r="D1925" s="146"/>
      <c r="E1925" s="146"/>
      <c r="F1925" s="135"/>
      <c r="G1925" s="147"/>
      <c r="H1925" s="147"/>
      <c r="I1925" s="147"/>
      <c r="J1925" s="147"/>
      <c r="K1925" s="38"/>
      <c r="L1925" s="143"/>
      <c r="M1925" s="143"/>
      <c r="N1925" s="61"/>
      <c r="O1925" s="314"/>
      <c r="Q1925" t="str">
        <f t="shared" si="598"/>
        <v/>
      </c>
      <c r="S1925" t="e">
        <f t="shared" ca="1" si="587"/>
        <v>#VALUE!</v>
      </c>
      <c r="T1925" t="e">
        <f t="shared" ca="1" si="604"/>
        <v>#VALUE!</v>
      </c>
      <c r="U1925">
        <f t="shared" si="588"/>
        <v>1860</v>
      </c>
      <c r="V1925">
        <v>155.16666666667899</v>
      </c>
      <c r="W1925">
        <f t="shared" si="591"/>
        <v>155</v>
      </c>
      <c r="X1925" t="str" cm="1">
        <f t="array" aca="1" ref="X1925" ca="1">IFERROR(INDEX('PC&amp;PD'!$A$1:$AS$19,ROW('PC&amp;PD'!$A$19),MATCH(INDIRECT(T1925),'PC&amp;PD'!$A$1:$AS$1,0)),"")</f>
        <v/>
      </c>
      <c r="AA1925" t="str">
        <f t="shared" si="599"/>
        <v/>
      </c>
      <c r="AB1925" t="str">
        <f t="shared" si="600"/>
        <v/>
      </c>
      <c r="AC1925" t="e">
        <f t="shared" ca="1" si="601"/>
        <v>#VALUE!</v>
      </c>
      <c r="AD1925" t="str" cm="1">
        <f t="array" aca="1" ref="AD1925" ca="1">IFERROR(IF((LEFT(INDIRECT("$F"&amp;$S1925),4))="GOTS",IF($G1925="Organic","GOTS_Organic_raw",(IF($G1925="Responsible","GOTS_Responsible",(IF($G1925="No Attribute (Conventional)","GOTS_conventional",(IF($G1925="Recycled Pre/Post-Consumer","GOTS_pre_post",(IF($G1925="In-Conversion","GOTS_in_conversion",(IF($G1925="Sustainably Sourced","Sustainably_sourced",(IF($G1925="Recycled pre-consumer organic","GOTS_recycled_organic",""))))))))))))),IF($G1925="Organic","Organic",(IF($G1925="Responsible","Responsible",(IF($G1925="No Attribute (Conventional)","No_Attribute_Conventional",(IF($G1925="Recycled Pre/Post-Consumer","Recycled_Pre_Post_Consumer",(IF($G1925="In-Conversion","In_Conversion",(IF($G1925="Recycled Pre-Consumer","Recycled_Pre_Consumer",(IF($G1925="Recycled Post-Consumer","Recycled_Post_Consumer",(IF($G1925="Sustainably Sourced","Sustainably_sourced",(IF($G1925="Recycled pre-consumer organic","GOTS_recycled_organic","")))))))))))))))))),"")</f>
        <v/>
      </c>
      <c r="AE1925" t="e" cm="1">
        <f t="array" aca="1" ref="AE1925" ca="1">IF($I1925="",IF(INDIRECT("$F"&amp;$S1925)="","",IF(LEFT(INDIRECT("$F"&amp;$S1925),3)="GRS","GRS_RCS_RM",IF((LEFT(INDIRECT("$F"&amp;$S1925),3))="RCS","GRS_RCS_RM",IF(INDIRECT("$F"&amp;$S1925)="OCS (No Label)","OCS_Conversion_RM",IF(LEFT(INDIRECT("$F"&amp;$S1925),3)="OCS","OCS_RM",IF(RIGHT(INDIRECT("$F"&amp;$S1925),10)="conversion","GOTS_RM_conversion",IF((LEFT(INDIRECT("$F"&amp;$S1925),4))="GOTS","GOTS_RM","Responsible_RM"))))))),"DELETERM")</f>
        <v>#VALUE!</v>
      </c>
      <c r="AF1925" t="e" cm="1">
        <f t="array" aca="1" ref="AF1925" ca="1">IF($S1925="","",INDIRECT("$Z"&amp;$S1925))</f>
        <v>#VALUE!</v>
      </c>
      <c r="AG1925" t="str">
        <f t="shared" si="602"/>
        <v/>
      </c>
      <c r="AH1925" t="str" cm="1">
        <f t="array" aca="1" ref="AH1925" ca="1">IFERROR(INDIRECT("$ag"&amp;S1925),"")</f>
        <v/>
      </c>
      <c r="AI1925" t="e" cm="1">
        <f t="array" aca="1" ref="AI1925" ca="1">INDIRECT("O"&amp;S1925)</f>
        <v>#VALUE!</v>
      </c>
      <c r="AJ1925" t="str">
        <f t="shared" si="603"/>
        <v/>
      </c>
    </row>
    <row r="1926" spans="1:36" ht="16.5" customHeight="1">
      <c r="A1926" s="129"/>
      <c r="B1926" s="134"/>
      <c r="C1926" s="135"/>
      <c r="D1926" s="146"/>
      <c r="E1926" s="146"/>
      <c r="F1926" s="135"/>
      <c r="G1926" s="147"/>
      <c r="H1926" s="147"/>
      <c r="I1926" s="147"/>
      <c r="J1926" s="147"/>
      <c r="K1926" s="38"/>
      <c r="L1926" s="143"/>
      <c r="M1926" s="143"/>
      <c r="N1926" s="61"/>
      <c r="O1926" s="314"/>
      <c r="Q1926" t="str">
        <f t="shared" si="598"/>
        <v/>
      </c>
      <c r="S1926" t="e">
        <f t="shared" ca="1" si="587"/>
        <v>#VALUE!</v>
      </c>
      <c r="T1926" t="e">
        <f t="shared" ca="1" si="604"/>
        <v>#VALUE!</v>
      </c>
      <c r="U1926">
        <f t="shared" si="588"/>
        <v>1860</v>
      </c>
      <c r="V1926">
        <v>155.25000000001199</v>
      </c>
      <c r="W1926">
        <f t="shared" si="591"/>
        <v>155</v>
      </c>
      <c r="X1926" t="str" cm="1">
        <f t="array" aca="1" ref="X1926" ca="1">IFERROR(INDEX('PC&amp;PD'!$A$1:$AS$19,ROW('PC&amp;PD'!$A$19),MATCH(INDIRECT(T1926),'PC&amp;PD'!$A$1:$AS$1,0)),"")</f>
        <v/>
      </c>
      <c r="AA1926" t="str">
        <f t="shared" si="599"/>
        <v/>
      </c>
      <c r="AB1926" t="str">
        <f t="shared" si="600"/>
        <v/>
      </c>
      <c r="AC1926" t="e">
        <f t="shared" ca="1" si="601"/>
        <v>#VALUE!</v>
      </c>
      <c r="AD1926" t="str" cm="1">
        <f t="array" aca="1" ref="AD1926" ca="1">IFERROR(IF((LEFT(INDIRECT("$F"&amp;$S1926),4))="GOTS",IF($G1926="Organic","GOTS_Organic_raw",(IF($G1926="Responsible","GOTS_Responsible",(IF($G1926="No Attribute (Conventional)","GOTS_conventional",(IF($G1926="Recycled Pre/Post-Consumer","GOTS_pre_post",(IF($G1926="In-Conversion","GOTS_in_conversion",(IF($G1926="Sustainably Sourced","Sustainably_sourced",(IF($G1926="Recycled pre-consumer organic","GOTS_recycled_organic",""))))))))))))),IF($G1926="Organic","Organic",(IF($G1926="Responsible","Responsible",(IF($G1926="No Attribute (Conventional)","No_Attribute_Conventional",(IF($G1926="Recycled Pre/Post-Consumer","Recycled_Pre_Post_Consumer",(IF($G1926="In-Conversion","In_Conversion",(IF($G1926="Recycled Pre-Consumer","Recycled_Pre_Consumer",(IF($G1926="Recycled Post-Consumer","Recycled_Post_Consumer",(IF($G1926="Sustainably Sourced","Sustainably_sourced",(IF($G1926="Recycled pre-consumer organic","GOTS_recycled_organic","")))))))))))))))))),"")</f>
        <v/>
      </c>
      <c r="AE1926" t="e" cm="1">
        <f t="array" aca="1" ref="AE1926" ca="1">IF($I1926="",IF(INDIRECT("$F"&amp;$S1926)="","",IF(LEFT(INDIRECT("$F"&amp;$S1926),3)="GRS","GRS_RCS_RM",IF((LEFT(INDIRECT("$F"&amp;$S1926),3))="RCS","GRS_RCS_RM",IF(INDIRECT("$F"&amp;$S1926)="OCS (No Label)","OCS_Conversion_RM",IF(LEFT(INDIRECT("$F"&amp;$S1926),3)="OCS","OCS_RM",IF(RIGHT(INDIRECT("$F"&amp;$S1926),10)="conversion","GOTS_RM_conversion",IF((LEFT(INDIRECT("$F"&amp;$S1926),4))="GOTS","GOTS_RM","Responsible_RM"))))))),"DELETERM")</f>
        <v>#VALUE!</v>
      </c>
      <c r="AF1926" t="e" cm="1">
        <f t="array" aca="1" ref="AF1926" ca="1">IF($S1926="","",INDIRECT("$Z"&amp;$S1926))</f>
        <v>#VALUE!</v>
      </c>
      <c r="AG1926" t="str">
        <f t="shared" si="602"/>
        <v/>
      </c>
      <c r="AH1926" t="str" cm="1">
        <f t="array" aca="1" ref="AH1926" ca="1">IFERROR(INDIRECT("$ag"&amp;S1926),"")</f>
        <v/>
      </c>
      <c r="AI1926" t="e" cm="1">
        <f t="array" aca="1" ref="AI1926" ca="1">INDIRECT("O"&amp;S1926)</f>
        <v>#VALUE!</v>
      </c>
      <c r="AJ1926" t="str">
        <f t="shared" si="603"/>
        <v/>
      </c>
    </row>
    <row r="1927" spans="1:36" ht="16.5" customHeight="1">
      <c r="A1927" s="129"/>
      <c r="B1927" s="134"/>
      <c r="C1927" s="135"/>
      <c r="D1927" s="146"/>
      <c r="E1927" s="146"/>
      <c r="F1927" s="135"/>
      <c r="G1927" s="147"/>
      <c r="H1927" s="147"/>
      <c r="I1927" s="147"/>
      <c r="J1927" s="147"/>
      <c r="K1927" s="38"/>
      <c r="L1927" s="143"/>
      <c r="M1927" s="143"/>
      <c r="N1927" s="61"/>
      <c r="O1927" s="314"/>
      <c r="Q1927" t="str">
        <f t="shared" si="598"/>
        <v/>
      </c>
      <c r="S1927" t="e">
        <f t="shared" ca="1" si="587"/>
        <v>#VALUE!</v>
      </c>
      <c r="T1927" t="e">
        <f t="shared" ca="1" si="604"/>
        <v>#VALUE!</v>
      </c>
      <c r="U1927">
        <f t="shared" si="588"/>
        <v>1860</v>
      </c>
      <c r="V1927">
        <v>155.33333333334599</v>
      </c>
      <c r="W1927">
        <f t="shared" si="591"/>
        <v>155</v>
      </c>
      <c r="X1927" t="str" cm="1">
        <f t="array" aca="1" ref="X1927" ca="1">IFERROR(INDEX('PC&amp;PD'!$A$1:$AS$19,ROW('PC&amp;PD'!$A$19),MATCH(INDIRECT(T1927),'PC&amp;PD'!$A$1:$AS$1,0)),"")</f>
        <v/>
      </c>
      <c r="AA1927" t="str">
        <f t="shared" si="599"/>
        <v/>
      </c>
      <c r="AB1927" t="str">
        <f t="shared" si="600"/>
        <v/>
      </c>
      <c r="AC1927" t="e">
        <f t="shared" ca="1" si="601"/>
        <v>#VALUE!</v>
      </c>
      <c r="AD1927" t="str" cm="1">
        <f t="array" aca="1" ref="AD1927" ca="1">IFERROR(IF((LEFT(INDIRECT("$F"&amp;$S1927),4))="GOTS",IF($G1927="Organic","GOTS_Organic_raw",(IF($G1927="Responsible","GOTS_Responsible",(IF($G1927="No Attribute (Conventional)","GOTS_conventional",(IF($G1927="Recycled Pre/Post-Consumer","GOTS_pre_post",(IF($G1927="In-Conversion","GOTS_in_conversion",(IF($G1927="Sustainably Sourced","Sustainably_sourced",(IF($G1927="Recycled pre-consumer organic","GOTS_recycled_organic",""))))))))))))),IF($G1927="Organic","Organic",(IF($G1927="Responsible","Responsible",(IF($G1927="No Attribute (Conventional)","No_Attribute_Conventional",(IF($G1927="Recycled Pre/Post-Consumer","Recycled_Pre_Post_Consumer",(IF($G1927="In-Conversion","In_Conversion",(IF($G1927="Recycled Pre-Consumer","Recycled_Pre_Consumer",(IF($G1927="Recycled Post-Consumer","Recycled_Post_Consumer",(IF($G1927="Sustainably Sourced","Sustainably_sourced",(IF($G1927="Recycled pre-consumer organic","GOTS_recycled_organic","")))))))))))))))))),"")</f>
        <v/>
      </c>
      <c r="AE1927" t="e" cm="1">
        <f t="array" aca="1" ref="AE1927" ca="1">IF($I1927="",IF(INDIRECT("$F"&amp;$S1927)="","",IF(LEFT(INDIRECT("$F"&amp;$S1927),3)="GRS","GRS_RCS_RM",IF((LEFT(INDIRECT("$F"&amp;$S1927),3))="RCS","GRS_RCS_RM",IF(INDIRECT("$F"&amp;$S1927)="OCS (No Label)","OCS_Conversion_RM",IF(LEFT(INDIRECT("$F"&amp;$S1927),3)="OCS","OCS_RM",IF(RIGHT(INDIRECT("$F"&amp;$S1927),10)="conversion","GOTS_RM_conversion",IF((LEFT(INDIRECT("$F"&amp;$S1927),4))="GOTS","GOTS_RM","Responsible_RM"))))))),"DELETERM")</f>
        <v>#VALUE!</v>
      </c>
      <c r="AF1927" t="e" cm="1">
        <f t="array" aca="1" ref="AF1927" ca="1">IF($S1927="","",INDIRECT("$Z"&amp;$S1927))</f>
        <v>#VALUE!</v>
      </c>
      <c r="AG1927" t="str">
        <f t="shared" si="602"/>
        <v/>
      </c>
      <c r="AH1927" t="str" cm="1">
        <f t="array" aca="1" ref="AH1927" ca="1">IFERROR(INDIRECT("$ag"&amp;S1927),"")</f>
        <v/>
      </c>
      <c r="AI1927" t="e" cm="1">
        <f t="array" aca="1" ref="AI1927" ca="1">INDIRECT("O"&amp;S1927)</f>
        <v>#VALUE!</v>
      </c>
      <c r="AJ1927" t="str">
        <f t="shared" si="603"/>
        <v/>
      </c>
    </row>
    <row r="1928" spans="1:36" ht="16.5" customHeight="1">
      <c r="A1928" s="129"/>
      <c r="B1928" s="134"/>
      <c r="C1928" s="135"/>
      <c r="D1928" s="146"/>
      <c r="E1928" s="146"/>
      <c r="F1928" s="135"/>
      <c r="G1928" s="147"/>
      <c r="H1928" s="147"/>
      <c r="I1928" s="147"/>
      <c r="J1928" s="147"/>
      <c r="K1928" s="38"/>
      <c r="L1928" s="143"/>
      <c r="M1928" s="143"/>
      <c r="N1928" s="61"/>
      <c r="O1928" s="314"/>
      <c r="Q1928" t="str">
        <f t="shared" si="598"/>
        <v/>
      </c>
      <c r="S1928" t="e">
        <f t="shared" ca="1" si="587"/>
        <v>#VALUE!</v>
      </c>
      <c r="T1928" t="e">
        <f t="shared" ca="1" si="604"/>
        <v>#VALUE!</v>
      </c>
      <c r="U1928">
        <f t="shared" si="588"/>
        <v>1860</v>
      </c>
      <c r="V1928">
        <v>155.41666666667899</v>
      </c>
      <c r="W1928">
        <f t="shared" si="591"/>
        <v>155</v>
      </c>
      <c r="X1928" t="str" cm="1">
        <f t="array" aca="1" ref="X1928" ca="1">IFERROR(INDEX('PC&amp;PD'!$A$1:$AS$19,ROW('PC&amp;PD'!$A$19),MATCH(INDIRECT(T1928),'PC&amp;PD'!$A$1:$AS$1,0)),"")</f>
        <v/>
      </c>
      <c r="AA1928" t="str">
        <f t="shared" si="599"/>
        <v/>
      </c>
      <c r="AB1928" t="str">
        <f t="shared" si="600"/>
        <v/>
      </c>
      <c r="AC1928" t="e">
        <f t="shared" ca="1" si="601"/>
        <v>#VALUE!</v>
      </c>
      <c r="AD1928" t="str" cm="1">
        <f t="array" aca="1" ref="AD1928" ca="1">IFERROR(IF((LEFT(INDIRECT("$F"&amp;$S1928),4))="GOTS",IF($G1928="Organic","GOTS_Organic_raw",(IF($G1928="Responsible","GOTS_Responsible",(IF($G1928="No Attribute (Conventional)","GOTS_conventional",(IF($G1928="Recycled Pre/Post-Consumer","GOTS_pre_post",(IF($G1928="In-Conversion","GOTS_in_conversion",(IF($G1928="Sustainably Sourced","Sustainably_sourced",(IF($G1928="Recycled pre-consumer organic","GOTS_recycled_organic",""))))))))))))),IF($G1928="Organic","Organic",(IF($G1928="Responsible","Responsible",(IF($G1928="No Attribute (Conventional)","No_Attribute_Conventional",(IF($G1928="Recycled Pre/Post-Consumer","Recycled_Pre_Post_Consumer",(IF($G1928="In-Conversion","In_Conversion",(IF($G1928="Recycled Pre-Consumer","Recycled_Pre_Consumer",(IF($G1928="Recycled Post-Consumer","Recycled_Post_Consumer",(IF($G1928="Sustainably Sourced","Sustainably_sourced",(IF($G1928="Recycled pre-consumer organic","GOTS_recycled_organic","")))))))))))))))))),"")</f>
        <v/>
      </c>
      <c r="AE1928" t="e" cm="1">
        <f t="array" aca="1" ref="AE1928" ca="1">IF($I1928="",IF(INDIRECT("$F"&amp;$S1928)="","",IF(LEFT(INDIRECT("$F"&amp;$S1928),3)="GRS","GRS_RCS_RM",IF((LEFT(INDIRECT("$F"&amp;$S1928),3))="RCS","GRS_RCS_RM",IF(INDIRECT("$F"&amp;$S1928)="OCS (No Label)","OCS_Conversion_RM",IF(LEFT(INDIRECT("$F"&amp;$S1928),3)="OCS","OCS_RM",IF(RIGHT(INDIRECT("$F"&amp;$S1928),10)="conversion","GOTS_RM_conversion",IF((LEFT(INDIRECT("$F"&amp;$S1928),4))="GOTS","GOTS_RM","Responsible_RM"))))))),"DELETERM")</f>
        <v>#VALUE!</v>
      </c>
      <c r="AF1928" t="e" cm="1">
        <f t="array" aca="1" ref="AF1928" ca="1">IF($S1928="","",INDIRECT("$Z"&amp;$S1928))</f>
        <v>#VALUE!</v>
      </c>
      <c r="AG1928" t="str">
        <f t="shared" si="602"/>
        <v/>
      </c>
      <c r="AH1928" t="str" cm="1">
        <f t="array" aca="1" ref="AH1928" ca="1">IFERROR(INDIRECT("$ag"&amp;S1928),"")</f>
        <v/>
      </c>
      <c r="AI1928" t="e" cm="1">
        <f t="array" aca="1" ref="AI1928" ca="1">INDIRECT("O"&amp;S1928)</f>
        <v>#VALUE!</v>
      </c>
      <c r="AJ1928" t="str">
        <f t="shared" si="603"/>
        <v/>
      </c>
    </row>
    <row r="1929" spans="1:36" ht="16.5" customHeight="1">
      <c r="A1929" s="130"/>
      <c r="B1929" s="136"/>
      <c r="C1929" s="137"/>
      <c r="D1929" s="146"/>
      <c r="E1929" s="146"/>
      <c r="F1929" s="137"/>
      <c r="G1929" s="147"/>
      <c r="H1929" s="147"/>
      <c r="I1929" s="147"/>
      <c r="J1929" s="147"/>
      <c r="K1929" s="38"/>
      <c r="L1929" s="144"/>
      <c r="M1929" s="144"/>
      <c r="N1929" s="61"/>
      <c r="O1929" s="314"/>
      <c r="Q1929" t="str">
        <f t="shared" si="598"/>
        <v/>
      </c>
      <c r="S1929" t="e">
        <f t="shared" ca="1" si="587"/>
        <v>#VALUE!</v>
      </c>
      <c r="T1929" t="e">
        <f t="shared" ca="1" si="604"/>
        <v>#VALUE!</v>
      </c>
      <c r="U1929">
        <f t="shared" si="588"/>
        <v>1860</v>
      </c>
      <c r="V1929">
        <v>155.50000000001199</v>
      </c>
      <c r="W1929">
        <f t="shared" si="591"/>
        <v>155</v>
      </c>
      <c r="X1929" t="str" cm="1">
        <f t="array" aca="1" ref="X1929" ca="1">IFERROR(INDEX('PC&amp;PD'!$A$1:$AS$19,ROW('PC&amp;PD'!$A$19),MATCH(INDIRECT(T1929),'PC&amp;PD'!$A$1:$AS$1,0)),"")</f>
        <v/>
      </c>
      <c r="AA1929" t="str">
        <f t="shared" si="599"/>
        <v/>
      </c>
      <c r="AB1929" t="str">
        <f t="shared" si="600"/>
        <v/>
      </c>
      <c r="AC1929" t="e">
        <f t="shared" ca="1" si="601"/>
        <v>#VALUE!</v>
      </c>
      <c r="AD1929" t="str" cm="1">
        <f t="array" aca="1" ref="AD1929" ca="1">IFERROR(IF((LEFT(INDIRECT("$F"&amp;$S1929),4))="GOTS",IF($G1929="Organic","GOTS_Organic_raw",(IF($G1929="Responsible","GOTS_Responsible",(IF($G1929="No Attribute (Conventional)","GOTS_conventional",(IF($G1929="Recycled Pre/Post-Consumer","GOTS_pre_post",(IF($G1929="In-Conversion","GOTS_in_conversion",(IF($G1929="Sustainably Sourced","Sustainably_sourced",(IF($G1929="Recycled pre-consumer organic","GOTS_recycled_organic",""))))))))))))),IF($G1929="Organic","Organic",(IF($G1929="Responsible","Responsible",(IF($G1929="No Attribute (Conventional)","No_Attribute_Conventional",(IF($G1929="Recycled Pre/Post-Consumer","Recycled_Pre_Post_Consumer",(IF($G1929="In-Conversion","In_Conversion",(IF($G1929="Recycled Pre-Consumer","Recycled_Pre_Consumer",(IF($G1929="Recycled Post-Consumer","Recycled_Post_Consumer",(IF($G1929="Sustainably Sourced","Sustainably_sourced",(IF($G1929="Recycled pre-consumer organic","GOTS_recycled_organic","")))))))))))))))))),"")</f>
        <v/>
      </c>
      <c r="AE1929" t="e" cm="1">
        <f t="array" aca="1" ref="AE1929" ca="1">IF($I1929="",IF(INDIRECT("$F"&amp;$S1929)="","",IF(LEFT(INDIRECT("$F"&amp;$S1929),3)="GRS","GRS_RCS_RM",IF((LEFT(INDIRECT("$F"&amp;$S1929),3))="RCS","GRS_RCS_RM",IF(INDIRECT("$F"&amp;$S1929)="OCS (No Label)","OCS_Conversion_RM",IF(LEFT(INDIRECT("$F"&amp;$S1929),3)="OCS","OCS_RM",IF(RIGHT(INDIRECT("$F"&amp;$S1929),10)="conversion","GOTS_RM_conversion",IF((LEFT(INDIRECT("$F"&amp;$S1929),4))="GOTS","GOTS_RM","Responsible_RM"))))))),"DELETERM")</f>
        <v>#VALUE!</v>
      </c>
      <c r="AF1929" t="e" cm="1">
        <f t="array" aca="1" ref="AF1929" ca="1">IF($S1929="","",INDIRECT("$Z"&amp;$S1929))</f>
        <v>#VALUE!</v>
      </c>
      <c r="AG1929" t="str">
        <f t="shared" si="602"/>
        <v/>
      </c>
      <c r="AH1929" t="str" cm="1">
        <f t="array" aca="1" ref="AH1929" ca="1">IFERROR(INDIRECT("$ag"&amp;S1929),"")</f>
        <v/>
      </c>
      <c r="AI1929" t="e" cm="1">
        <f t="array" aca="1" ref="AI1929" ca="1">INDIRECT("O"&amp;S1929)</f>
        <v>#VALUE!</v>
      </c>
      <c r="AJ1929" t="str">
        <f t="shared" si="603"/>
        <v/>
      </c>
    </row>
    <row r="1930" spans="1:36" ht="16.5" customHeight="1">
      <c r="A1930" s="130"/>
      <c r="B1930" s="136"/>
      <c r="C1930" s="137"/>
      <c r="D1930" s="146"/>
      <c r="E1930" s="146"/>
      <c r="F1930" s="137"/>
      <c r="G1930" s="147"/>
      <c r="H1930" s="147"/>
      <c r="I1930" s="147"/>
      <c r="J1930" s="147"/>
      <c r="K1930" s="38"/>
      <c r="L1930" s="144"/>
      <c r="M1930" s="144"/>
      <c r="N1930" s="61"/>
      <c r="O1930" s="314"/>
      <c r="Q1930" t="str">
        <f t="shared" si="598"/>
        <v/>
      </c>
      <c r="S1930" t="e">
        <f t="shared" ca="1" si="587"/>
        <v>#VALUE!</v>
      </c>
      <c r="T1930" t="e">
        <f t="shared" ca="1" si="604"/>
        <v>#VALUE!</v>
      </c>
      <c r="U1930">
        <f t="shared" si="588"/>
        <v>1860</v>
      </c>
      <c r="V1930">
        <v>155.58333333334599</v>
      </c>
      <c r="W1930">
        <f t="shared" si="591"/>
        <v>155</v>
      </c>
      <c r="X1930" t="str" cm="1">
        <f t="array" aca="1" ref="X1930" ca="1">IFERROR(INDEX('PC&amp;PD'!$A$1:$AS$19,ROW('PC&amp;PD'!$A$19),MATCH(INDIRECT(T1930),'PC&amp;PD'!$A$1:$AS$1,0)),"")</f>
        <v/>
      </c>
      <c r="AA1930" t="str">
        <f t="shared" si="599"/>
        <v/>
      </c>
      <c r="AB1930" t="str">
        <f t="shared" si="600"/>
        <v/>
      </c>
      <c r="AC1930" t="e">
        <f t="shared" ca="1" si="601"/>
        <v>#VALUE!</v>
      </c>
      <c r="AD1930" t="str" cm="1">
        <f t="array" aca="1" ref="AD1930" ca="1">IFERROR(IF((LEFT(INDIRECT("$F"&amp;$S1930),4))="GOTS",IF($G1930="Organic","GOTS_Organic_raw",(IF($G1930="Responsible","GOTS_Responsible",(IF($G1930="No Attribute (Conventional)","GOTS_conventional",(IF($G1930="Recycled Pre/Post-Consumer","GOTS_pre_post",(IF($G1930="In-Conversion","GOTS_in_conversion",(IF($G1930="Sustainably Sourced","Sustainably_sourced",(IF($G1930="Recycled pre-consumer organic","GOTS_recycled_organic",""))))))))))))),IF($G1930="Organic","Organic",(IF($G1930="Responsible","Responsible",(IF($G1930="No Attribute (Conventional)","No_Attribute_Conventional",(IF($G1930="Recycled Pre/Post-Consumer","Recycled_Pre_Post_Consumer",(IF($G1930="In-Conversion","In_Conversion",(IF($G1930="Recycled Pre-Consumer","Recycled_Pre_Consumer",(IF($G1930="Recycled Post-Consumer","Recycled_Post_Consumer",(IF($G1930="Sustainably Sourced","Sustainably_sourced",(IF($G1930="Recycled pre-consumer organic","GOTS_recycled_organic","")))))))))))))))))),"")</f>
        <v/>
      </c>
      <c r="AE1930" t="e" cm="1">
        <f t="array" aca="1" ref="AE1930" ca="1">IF($I1930="",IF(INDIRECT("$F"&amp;$S1930)="","",IF(LEFT(INDIRECT("$F"&amp;$S1930),3)="GRS","GRS_RCS_RM",IF((LEFT(INDIRECT("$F"&amp;$S1930),3))="RCS","GRS_RCS_RM",IF(INDIRECT("$F"&amp;$S1930)="OCS (No Label)","OCS_Conversion_RM",IF(LEFT(INDIRECT("$F"&amp;$S1930),3)="OCS","OCS_RM",IF(RIGHT(INDIRECT("$F"&amp;$S1930),10)="conversion","GOTS_RM_conversion",IF((LEFT(INDIRECT("$F"&amp;$S1930),4))="GOTS","GOTS_RM","Responsible_RM"))))))),"DELETERM")</f>
        <v>#VALUE!</v>
      </c>
      <c r="AF1930" t="e" cm="1">
        <f t="array" aca="1" ref="AF1930" ca="1">IF($S1930="","",INDIRECT("$Z"&amp;$S1930))</f>
        <v>#VALUE!</v>
      </c>
      <c r="AG1930" t="str">
        <f t="shared" si="602"/>
        <v/>
      </c>
      <c r="AH1930" t="str" cm="1">
        <f t="array" aca="1" ref="AH1930" ca="1">IFERROR(INDIRECT("$ag"&amp;S1930),"")</f>
        <v/>
      </c>
      <c r="AI1930" t="e" cm="1">
        <f t="array" aca="1" ref="AI1930" ca="1">INDIRECT("O"&amp;S1930)</f>
        <v>#VALUE!</v>
      </c>
      <c r="AJ1930" t="str">
        <f t="shared" si="603"/>
        <v/>
      </c>
    </row>
    <row r="1931" spans="1:36" ht="16.5" customHeight="1">
      <c r="A1931" s="130"/>
      <c r="B1931" s="136"/>
      <c r="C1931" s="137"/>
      <c r="D1931" s="146"/>
      <c r="E1931" s="146"/>
      <c r="F1931" s="137"/>
      <c r="G1931" s="147"/>
      <c r="H1931" s="147"/>
      <c r="I1931" s="147"/>
      <c r="J1931" s="147"/>
      <c r="K1931" s="38"/>
      <c r="L1931" s="144"/>
      <c r="M1931" s="144"/>
      <c r="N1931" s="61"/>
      <c r="O1931" s="314"/>
      <c r="Q1931" t="str">
        <f t="shared" si="598"/>
        <v/>
      </c>
      <c r="S1931" t="e">
        <f t="shared" ca="1" si="587"/>
        <v>#VALUE!</v>
      </c>
      <c r="T1931" t="e">
        <f t="shared" ca="1" si="604"/>
        <v>#VALUE!</v>
      </c>
      <c r="U1931">
        <f t="shared" si="588"/>
        <v>1860</v>
      </c>
      <c r="V1931">
        <v>155.66666666667899</v>
      </c>
      <c r="W1931">
        <f t="shared" si="591"/>
        <v>155</v>
      </c>
      <c r="X1931" t="str" cm="1">
        <f t="array" aca="1" ref="X1931" ca="1">IFERROR(INDEX('PC&amp;PD'!$A$1:$AS$19,ROW('PC&amp;PD'!$A$19),MATCH(INDIRECT(T1931),'PC&amp;PD'!$A$1:$AS$1,0)),"")</f>
        <v/>
      </c>
      <c r="AA1931" t="str">
        <f t="shared" si="599"/>
        <v/>
      </c>
      <c r="AB1931" t="str">
        <f t="shared" si="600"/>
        <v/>
      </c>
      <c r="AC1931" t="e">
        <f t="shared" ca="1" si="601"/>
        <v>#VALUE!</v>
      </c>
      <c r="AD1931" t="str" cm="1">
        <f t="array" aca="1" ref="AD1931" ca="1">IFERROR(IF((LEFT(INDIRECT("$F"&amp;$S1931),4))="GOTS",IF($G1931="Organic","GOTS_Organic_raw",(IF($G1931="Responsible","GOTS_Responsible",(IF($G1931="No Attribute (Conventional)","GOTS_conventional",(IF($G1931="Recycled Pre/Post-Consumer","GOTS_pre_post",(IF($G1931="In-Conversion","GOTS_in_conversion",(IF($G1931="Sustainably Sourced","Sustainably_sourced",(IF($G1931="Recycled pre-consumer organic","GOTS_recycled_organic",""))))))))))))),IF($G1931="Organic","Organic",(IF($G1931="Responsible","Responsible",(IF($G1931="No Attribute (Conventional)","No_Attribute_Conventional",(IF($G1931="Recycled Pre/Post-Consumer","Recycled_Pre_Post_Consumer",(IF($G1931="In-Conversion","In_Conversion",(IF($G1931="Recycled Pre-Consumer","Recycled_Pre_Consumer",(IF($G1931="Recycled Post-Consumer","Recycled_Post_Consumer",(IF($G1931="Sustainably Sourced","Sustainably_sourced",(IF($G1931="Recycled pre-consumer organic","GOTS_recycled_organic","")))))))))))))))))),"")</f>
        <v/>
      </c>
      <c r="AE1931" t="e" cm="1">
        <f t="array" aca="1" ref="AE1931" ca="1">IF($I1931="",IF(INDIRECT("$F"&amp;$S1931)="","",IF(LEFT(INDIRECT("$F"&amp;$S1931),3)="GRS","GRS_RCS_RM",IF((LEFT(INDIRECT("$F"&amp;$S1931),3))="RCS","GRS_RCS_RM",IF(INDIRECT("$F"&amp;$S1931)="OCS (No Label)","OCS_Conversion_RM",IF(LEFT(INDIRECT("$F"&amp;$S1931),3)="OCS","OCS_RM",IF(RIGHT(INDIRECT("$F"&amp;$S1931),10)="conversion","GOTS_RM_conversion",IF((LEFT(INDIRECT("$F"&amp;$S1931),4))="GOTS","GOTS_RM","Responsible_RM"))))))),"DELETERM")</f>
        <v>#VALUE!</v>
      </c>
      <c r="AF1931" t="e" cm="1">
        <f t="array" aca="1" ref="AF1931" ca="1">IF($S1931="","",INDIRECT("$Z"&amp;$S1931))</f>
        <v>#VALUE!</v>
      </c>
      <c r="AG1931" t="str">
        <f t="shared" si="602"/>
        <v/>
      </c>
      <c r="AH1931" t="str" cm="1">
        <f t="array" aca="1" ref="AH1931" ca="1">IFERROR(INDIRECT("$ag"&amp;S1931),"")</f>
        <v/>
      </c>
      <c r="AI1931" t="e" cm="1">
        <f t="array" aca="1" ref="AI1931" ca="1">INDIRECT("O"&amp;S1931)</f>
        <v>#VALUE!</v>
      </c>
      <c r="AJ1931" t="str">
        <f t="shared" si="603"/>
        <v/>
      </c>
    </row>
    <row r="1932" spans="1:36" ht="16.5" customHeight="1">
      <c r="A1932" s="130"/>
      <c r="B1932" s="136"/>
      <c r="C1932" s="137"/>
      <c r="D1932" s="146"/>
      <c r="E1932" s="146"/>
      <c r="F1932" s="137"/>
      <c r="G1932" s="147"/>
      <c r="H1932" s="147"/>
      <c r="I1932" s="147"/>
      <c r="J1932" s="147"/>
      <c r="K1932" s="38"/>
      <c r="L1932" s="144"/>
      <c r="M1932" s="144"/>
      <c r="N1932" s="61"/>
      <c r="O1932" s="314"/>
      <c r="Q1932" t="str">
        <f t="shared" si="598"/>
        <v/>
      </c>
      <c r="S1932" t="e">
        <f t="shared" ref="S1932:S1995" ca="1" si="607">IF(INDIRECT("A"&amp;$S$63+$U1932)&lt;&gt;"",$S$63+$U1932,"")</f>
        <v>#VALUE!</v>
      </c>
      <c r="T1932" t="e">
        <f t="shared" ca="1" si="604"/>
        <v>#VALUE!</v>
      </c>
      <c r="U1932">
        <f t="shared" ref="U1932:U1995" si="608">(12*W1932)</f>
        <v>1860</v>
      </c>
      <c r="V1932">
        <v>155.75000000001199</v>
      </c>
      <c r="W1932">
        <f t="shared" si="591"/>
        <v>155</v>
      </c>
      <c r="X1932" t="str" cm="1">
        <f t="array" aca="1" ref="X1932" ca="1">IFERROR(INDEX('PC&amp;PD'!$A$1:$AS$19,ROW('PC&amp;PD'!$A$19),MATCH(INDIRECT(T1932),'PC&amp;PD'!$A$1:$AS$1,0)),"")</f>
        <v/>
      </c>
      <c r="AA1932" t="str">
        <f t="shared" si="599"/>
        <v/>
      </c>
      <c r="AB1932" t="str">
        <f t="shared" si="600"/>
        <v/>
      </c>
      <c r="AC1932" t="e">
        <f t="shared" ca="1" si="601"/>
        <v>#VALUE!</v>
      </c>
      <c r="AD1932" t="str" cm="1">
        <f t="array" aca="1" ref="AD1932" ca="1">IFERROR(IF((LEFT(INDIRECT("$F"&amp;$S1932),4))="GOTS",IF($G1932="Organic","GOTS_Organic_raw",(IF($G1932="Responsible","GOTS_Responsible",(IF($G1932="No Attribute (Conventional)","GOTS_conventional",(IF($G1932="Recycled Pre/Post-Consumer","GOTS_pre_post",(IF($G1932="In-Conversion","GOTS_in_conversion",(IF($G1932="Sustainably Sourced","Sustainably_sourced",(IF($G1932="Recycled pre-consumer organic","GOTS_recycled_organic",""))))))))))))),IF($G1932="Organic","Organic",(IF($G1932="Responsible","Responsible",(IF($G1932="No Attribute (Conventional)","No_Attribute_Conventional",(IF($G1932="Recycled Pre/Post-Consumer","Recycled_Pre_Post_Consumer",(IF($G1932="In-Conversion","In_Conversion",(IF($G1932="Recycled Pre-Consumer","Recycled_Pre_Consumer",(IF($G1932="Recycled Post-Consumer","Recycled_Post_Consumer",(IF($G1932="Sustainably Sourced","Sustainably_sourced",(IF($G1932="Recycled pre-consumer organic","GOTS_recycled_organic","")))))))))))))))))),"")</f>
        <v/>
      </c>
      <c r="AE1932" t="e" cm="1">
        <f t="array" aca="1" ref="AE1932" ca="1">IF($I1932="",IF(INDIRECT("$F"&amp;$S1932)="","",IF(LEFT(INDIRECT("$F"&amp;$S1932),3)="GRS","GRS_RCS_RM",IF((LEFT(INDIRECT("$F"&amp;$S1932),3))="RCS","GRS_RCS_RM",IF(INDIRECT("$F"&amp;$S1932)="OCS (No Label)","OCS_Conversion_RM",IF(LEFT(INDIRECT("$F"&amp;$S1932),3)="OCS","OCS_RM",IF(RIGHT(INDIRECT("$F"&amp;$S1932),10)="conversion","GOTS_RM_conversion",IF((LEFT(INDIRECT("$F"&amp;$S1932),4))="GOTS","GOTS_RM","Responsible_RM"))))))),"DELETERM")</f>
        <v>#VALUE!</v>
      </c>
      <c r="AF1932" t="e" cm="1">
        <f t="array" aca="1" ref="AF1932" ca="1">IF($S1932="","",INDIRECT("$Z"&amp;$S1932))</f>
        <v>#VALUE!</v>
      </c>
      <c r="AG1932" t="str">
        <f t="shared" si="602"/>
        <v/>
      </c>
      <c r="AH1932" t="str" cm="1">
        <f t="array" aca="1" ref="AH1932" ca="1">IFERROR(INDIRECT("$ag"&amp;S1932),"")</f>
        <v/>
      </c>
      <c r="AI1932" t="e" cm="1">
        <f t="array" aca="1" ref="AI1932" ca="1">INDIRECT("O"&amp;S1932)</f>
        <v>#VALUE!</v>
      </c>
      <c r="AJ1932" t="str">
        <f t="shared" si="603"/>
        <v/>
      </c>
    </row>
    <row r="1933" spans="1:36" ht="16.5" customHeight="1">
      <c r="A1933" s="130"/>
      <c r="B1933" s="136"/>
      <c r="C1933" s="137"/>
      <c r="D1933" s="146"/>
      <c r="E1933" s="146"/>
      <c r="F1933" s="137"/>
      <c r="G1933" s="147"/>
      <c r="H1933" s="147"/>
      <c r="I1933" s="147"/>
      <c r="J1933" s="147"/>
      <c r="K1933" s="38"/>
      <c r="L1933" s="144"/>
      <c r="M1933" s="144"/>
      <c r="N1933" s="61"/>
      <c r="O1933" s="314"/>
      <c r="Q1933" t="str">
        <f t="shared" si="598"/>
        <v/>
      </c>
      <c r="S1933" t="e">
        <f t="shared" ca="1" si="607"/>
        <v>#VALUE!</v>
      </c>
      <c r="T1933" t="e">
        <f t="shared" ca="1" si="604"/>
        <v>#VALUE!</v>
      </c>
      <c r="U1933">
        <f t="shared" si="608"/>
        <v>1860</v>
      </c>
      <c r="V1933">
        <v>155.83333333334599</v>
      </c>
      <c r="W1933">
        <f t="shared" si="591"/>
        <v>155</v>
      </c>
      <c r="X1933" t="str" cm="1">
        <f t="array" aca="1" ref="X1933" ca="1">IFERROR(INDEX('PC&amp;PD'!$A$1:$AS$19,ROW('PC&amp;PD'!$A$19),MATCH(INDIRECT(T1933),'PC&amp;PD'!$A$1:$AS$1,0)),"")</f>
        <v/>
      </c>
      <c r="AA1933" t="str">
        <f t="shared" si="599"/>
        <v/>
      </c>
      <c r="AB1933" t="str">
        <f t="shared" si="600"/>
        <v/>
      </c>
      <c r="AC1933" t="e">
        <f t="shared" ca="1" si="601"/>
        <v>#VALUE!</v>
      </c>
      <c r="AD1933" t="str" cm="1">
        <f t="array" aca="1" ref="AD1933" ca="1">IFERROR(IF((LEFT(INDIRECT("$F"&amp;$S1933),4))="GOTS",IF($G1933="Organic","GOTS_Organic_raw",(IF($G1933="Responsible","GOTS_Responsible",(IF($G1933="No Attribute (Conventional)","GOTS_conventional",(IF($G1933="Recycled Pre/Post-Consumer","GOTS_pre_post",(IF($G1933="In-Conversion","GOTS_in_conversion",(IF($G1933="Sustainably Sourced","Sustainably_sourced",(IF($G1933="Recycled pre-consumer organic","GOTS_recycled_organic",""))))))))))))),IF($G1933="Organic","Organic",(IF($G1933="Responsible","Responsible",(IF($G1933="No Attribute (Conventional)","No_Attribute_Conventional",(IF($G1933="Recycled Pre/Post-Consumer","Recycled_Pre_Post_Consumer",(IF($G1933="In-Conversion","In_Conversion",(IF($G1933="Recycled Pre-Consumer","Recycled_Pre_Consumer",(IF($G1933="Recycled Post-Consumer","Recycled_Post_Consumer",(IF($G1933="Sustainably Sourced","Sustainably_sourced",(IF($G1933="Recycled pre-consumer organic","GOTS_recycled_organic","")))))))))))))))))),"")</f>
        <v/>
      </c>
      <c r="AE1933" t="e" cm="1">
        <f t="array" aca="1" ref="AE1933" ca="1">IF($I1933="",IF(INDIRECT("$F"&amp;$S1933)="","",IF(LEFT(INDIRECT("$F"&amp;$S1933),3)="GRS","GRS_RCS_RM",IF((LEFT(INDIRECT("$F"&amp;$S1933),3))="RCS","GRS_RCS_RM",IF(INDIRECT("$F"&amp;$S1933)="OCS (No Label)","OCS_Conversion_RM",IF(LEFT(INDIRECT("$F"&amp;$S1933),3)="OCS","OCS_RM",IF(RIGHT(INDIRECT("$F"&amp;$S1933),10)="conversion","GOTS_RM_conversion",IF((LEFT(INDIRECT("$F"&amp;$S1933),4))="GOTS","GOTS_RM","Responsible_RM"))))))),"DELETERM")</f>
        <v>#VALUE!</v>
      </c>
      <c r="AF1933" t="e" cm="1">
        <f t="array" aca="1" ref="AF1933" ca="1">IF($S1933="","",INDIRECT("$Z"&amp;$S1933))</f>
        <v>#VALUE!</v>
      </c>
      <c r="AG1933" t="str">
        <f t="shared" si="602"/>
        <v/>
      </c>
      <c r="AH1933" t="str" cm="1">
        <f t="array" aca="1" ref="AH1933" ca="1">IFERROR(INDIRECT("$ag"&amp;S1933),"")</f>
        <v/>
      </c>
      <c r="AI1933" t="e" cm="1">
        <f t="array" aca="1" ref="AI1933" ca="1">INDIRECT("O"&amp;S1933)</f>
        <v>#VALUE!</v>
      </c>
      <c r="AJ1933" t="str">
        <f t="shared" si="603"/>
        <v/>
      </c>
    </row>
    <row r="1934" spans="1:36" ht="16.5" customHeight="1" thickBot="1">
      <c r="A1934" s="131"/>
      <c r="B1934" s="138"/>
      <c r="C1934" s="139"/>
      <c r="D1934" s="148"/>
      <c r="E1934" s="148"/>
      <c r="F1934" s="139"/>
      <c r="G1934" s="149"/>
      <c r="H1934" s="149"/>
      <c r="I1934" s="149"/>
      <c r="J1934" s="149"/>
      <c r="K1934" s="39"/>
      <c r="L1934" s="145"/>
      <c r="M1934" s="145"/>
      <c r="N1934" s="62"/>
      <c r="O1934" s="315"/>
      <c r="Q1934" t="str">
        <f t="shared" si="598"/>
        <v/>
      </c>
      <c r="S1934" t="e">
        <f t="shared" ca="1" si="607"/>
        <v>#VALUE!</v>
      </c>
      <c r="T1934" t="e">
        <f t="shared" ca="1" si="604"/>
        <v>#VALUE!</v>
      </c>
      <c r="U1934">
        <f t="shared" si="608"/>
        <v>1860</v>
      </c>
      <c r="V1934">
        <v>155.91666666667899</v>
      </c>
      <c r="W1934">
        <f t="shared" si="591"/>
        <v>155</v>
      </c>
      <c r="X1934" t="str" cm="1">
        <f t="array" aca="1" ref="X1934" ca="1">IFERROR(INDEX('PC&amp;PD'!$A$1:$AS$19,ROW('PC&amp;PD'!$A$19),MATCH(INDIRECT(T1934),'PC&amp;PD'!$A$1:$AS$1,0)),"")</f>
        <v/>
      </c>
      <c r="AA1934" t="str">
        <f t="shared" si="599"/>
        <v/>
      </c>
      <c r="AB1934" t="str">
        <f t="shared" si="600"/>
        <v/>
      </c>
      <c r="AC1934" t="e">
        <f t="shared" ca="1" si="601"/>
        <v>#VALUE!</v>
      </c>
      <c r="AD1934" t="str" cm="1">
        <f t="array" aca="1" ref="AD1934" ca="1">IFERROR(IF((LEFT(INDIRECT("$F"&amp;$S1934),4))="GOTS",IF($G1934="Organic","GOTS_Organic_raw",(IF($G1934="Responsible","GOTS_Responsible",(IF($G1934="No Attribute (Conventional)","GOTS_conventional",(IF($G1934="Recycled Pre/Post-Consumer","GOTS_pre_post",(IF($G1934="In-Conversion","GOTS_in_conversion",(IF($G1934="Sustainably Sourced","Sustainably_sourced",(IF($G1934="Recycled pre-consumer organic","GOTS_recycled_organic",""))))))))))))),IF($G1934="Organic","Organic",(IF($G1934="Responsible","Responsible",(IF($G1934="No Attribute (Conventional)","No_Attribute_Conventional",(IF($G1934="Recycled Pre/Post-Consumer","Recycled_Pre_Post_Consumer",(IF($G1934="In-Conversion","In_Conversion",(IF($G1934="Recycled Pre-Consumer","Recycled_Pre_Consumer",(IF($G1934="Recycled Post-Consumer","Recycled_Post_Consumer",(IF($G1934="Sustainably Sourced","Sustainably_sourced",(IF($G1934="Recycled pre-consumer organic","GOTS_recycled_organic","")))))))))))))))))),"")</f>
        <v/>
      </c>
      <c r="AE1934" t="e" cm="1">
        <f t="array" aca="1" ref="AE1934" ca="1">IF($I1934="",IF(INDIRECT("$F"&amp;$S1934)="","",IF(LEFT(INDIRECT("$F"&amp;$S1934),3)="GRS","GRS_RCS_RM",IF((LEFT(INDIRECT("$F"&amp;$S1934),3))="RCS","GRS_RCS_RM",IF(INDIRECT("$F"&amp;$S1934)="OCS (No Label)","OCS_Conversion_RM",IF(LEFT(INDIRECT("$F"&amp;$S1934),3)="OCS","OCS_RM",IF(RIGHT(INDIRECT("$F"&amp;$S1934),10)="conversion","GOTS_RM_conversion",IF((LEFT(INDIRECT("$F"&amp;$S1934),4))="GOTS","GOTS_RM","Responsible_RM"))))))),"DELETERM")</f>
        <v>#VALUE!</v>
      </c>
      <c r="AF1934" t="e" cm="1">
        <f t="array" aca="1" ref="AF1934" ca="1">IF($S1934="","",INDIRECT("$Z"&amp;$S1934))</f>
        <v>#VALUE!</v>
      </c>
      <c r="AG1934" t="str">
        <f t="shared" si="602"/>
        <v/>
      </c>
      <c r="AH1934" t="str" cm="1">
        <f t="array" aca="1" ref="AH1934" ca="1">IFERROR(INDIRECT("$ag"&amp;S1934),"")</f>
        <v/>
      </c>
      <c r="AI1934" t="e" cm="1">
        <f t="array" aca="1" ref="AI1934" ca="1">INDIRECT("O"&amp;S1934)</f>
        <v>#VALUE!</v>
      </c>
      <c r="AJ1934" t="str">
        <f t="shared" si="603"/>
        <v/>
      </c>
    </row>
    <row r="1935" spans="1:36" ht="16.5" customHeight="1">
      <c r="A1935" s="128" t="str">
        <f>IF(B1935="","",COUNTA($B$63:$B1935))</f>
        <v/>
      </c>
      <c r="B1935" s="132"/>
      <c r="C1935" s="133"/>
      <c r="D1935" s="140"/>
      <c r="E1935" s="140"/>
      <c r="F1935" s="133"/>
      <c r="G1935" s="141"/>
      <c r="H1935" s="141"/>
      <c r="I1935" s="141"/>
      <c r="J1935" s="141"/>
      <c r="K1935" s="37"/>
      <c r="L1935" s="142" t="str">
        <f>IF(R1935="","",LEFT(R1935,LEN(R1935)-2))</f>
        <v/>
      </c>
      <c r="M1935" s="142"/>
      <c r="N1935" s="60"/>
      <c r="O1935" s="313"/>
      <c r="Q1935" t="str">
        <f t="shared" si="598"/>
        <v/>
      </c>
      <c r="R1935" t="str">
        <f t="shared" ref="R1935" si="609">CONCATENATE($Q1935,Q1936,Q1937,Q1938,Q1939,Q1940,$Q1941,$Q1942,$Q1943,$Q1944,$Q1945,$Q1946)</f>
        <v/>
      </c>
      <c r="S1935" t="e">
        <f t="shared" ca="1" si="607"/>
        <v>#VALUE!</v>
      </c>
      <c r="T1935" t="e">
        <f t="shared" ca="1" si="604"/>
        <v>#VALUE!</v>
      </c>
      <c r="U1935">
        <f t="shared" si="608"/>
        <v>1872</v>
      </c>
      <c r="V1935">
        <v>156.00000000001199</v>
      </c>
      <c r="W1935">
        <f t="shared" si="591"/>
        <v>156</v>
      </c>
      <c r="X1935" t="str" cm="1">
        <f t="array" aca="1" ref="X1935" ca="1">IFERROR(INDEX('PC&amp;PD'!$A$1:$AS$19,ROW('PC&amp;PD'!$A$19),MATCH(INDIRECT(T1935),'PC&amp;PD'!$A$1:$AS$1,0)),"")</f>
        <v/>
      </c>
      <c r="Z1935" t="str">
        <f t="shared" ref="Z1935" si="610">IFERROR(IF($F1935="OCS 100","OCS (OCS 100)",IF($F1935="OCS Blended","OCS (OCS Blended)",IF($F1935="OCS (No Label)","OCS (No Label)",IF($F1935="RCS 100","RCS (RCS 100)",IF($F1935="RCS Blended","RCS (RCS Blended)",IF($F1935="GRS","GRS (GRS)",IF($F1935="GRS (No Label)", "GRS (No Label)",IF($F1935="RDS","RDS (RDS)",IF($F1935="RWS","RWS (RWS)",IF($F1935="RAS","RAS (RAS)",IF($F1935="RMS","RMS (RMS)",IF($F1935="GOTS Organic","GOTS (Organic)",IF($F1935="GOTS Made with organic","GOTS (Made with Organic)",IF($F1935="GOTS Organic - in conversion","GOTS (Organic - In Conversion)",IF($F1935="GOTS Made with organic - in conversion","GOTS (Made with Organic - In Conversion)",""))))))))))))))),"")</f>
        <v/>
      </c>
      <c r="AA1935" t="str">
        <f t="shared" si="599"/>
        <v/>
      </c>
      <c r="AB1935" t="str">
        <f t="shared" si="600"/>
        <v/>
      </c>
      <c r="AC1935" t="e">
        <f t="shared" ca="1" si="601"/>
        <v>#VALUE!</v>
      </c>
      <c r="AD1935" t="str" cm="1">
        <f t="array" aca="1" ref="AD1935" ca="1">IFERROR(IF((LEFT(INDIRECT("$F"&amp;$S1935),4))="GOTS",IF($G1935="Organic","GOTS_Organic_raw",(IF($G1935="Responsible","GOTS_Responsible",(IF($G1935="No Attribute (Conventional)","GOTS_conventional",(IF($G1935="Recycled Pre/Post-Consumer","GOTS_pre_post",(IF($G1935="In-Conversion","GOTS_in_conversion",(IF($G1935="Sustainably Sourced","Sustainably_sourced",(IF($G1935="Recycled pre-consumer organic","GOTS_recycled_organic",""))))))))))))),IF($G1935="Organic","Organic",(IF($G1935="Responsible","Responsible",(IF($G1935="No Attribute (Conventional)","No_Attribute_Conventional",(IF($G1935="Recycled Pre/Post-Consumer","Recycled_Pre_Post_Consumer",(IF($G1935="In-Conversion","In_Conversion",(IF($G1935="Recycled Pre-Consumer","Recycled_Pre_Consumer",(IF($G1935="Recycled Post-Consumer","Recycled_Post_Consumer",(IF($G1935="Sustainably Sourced","Sustainably_sourced",(IF($G1935="Recycled pre-consumer organic","GOTS_recycled_organic","")))))))))))))))))),"")</f>
        <v/>
      </c>
      <c r="AE1935" t="e" cm="1">
        <f t="array" aca="1" ref="AE1935" ca="1">IF($I1935="",IF(INDIRECT("$F"&amp;$S1935)="","",IF(LEFT(INDIRECT("$F"&amp;$S1935),3)="GRS","GRS_RCS_RM",IF((LEFT(INDIRECT("$F"&amp;$S1935),3))="RCS","GRS_RCS_RM",IF(INDIRECT("$F"&amp;$S1935)="OCS (No Label)","OCS_Conversion_RM",IF(LEFT(INDIRECT("$F"&amp;$S1935),3)="OCS","OCS_RM",IF(RIGHT(INDIRECT("$F"&amp;$S1935),10)="conversion","GOTS_RM_conversion",IF((LEFT(INDIRECT("$F"&amp;$S1935),4))="GOTS","GOTS_RM","Responsible_RM"))))))),"DELETERM")</f>
        <v>#VALUE!</v>
      </c>
      <c r="AF1935" t="e" cm="1">
        <f t="array" aca="1" ref="AF1935" ca="1">IF($S1935="","",INDIRECT("$Z"&amp;$S1935))</f>
        <v>#VALUE!</v>
      </c>
      <c r="AG1935" t="str">
        <f t="shared" si="602"/>
        <v/>
      </c>
      <c r="AH1935" t="str" cm="1">
        <f t="array" aca="1" ref="AH1935" ca="1">IFERROR(INDIRECT("$ag"&amp;S1935),"")</f>
        <v/>
      </c>
      <c r="AI1935" t="e" cm="1">
        <f t="array" aca="1" ref="AI1935" ca="1">INDIRECT("O"&amp;S1935)</f>
        <v>#VALUE!</v>
      </c>
      <c r="AJ1935" t="str">
        <f t="shared" si="603"/>
        <v/>
      </c>
    </row>
    <row r="1936" spans="1:36" ht="16.5" customHeight="1">
      <c r="A1936" s="129"/>
      <c r="B1936" s="134"/>
      <c r="C1936" s="135"/>
      <c r="D1936" s="146"/>
      <c r="E1936" s="146"/>
      <c r="F1936" s="135"/>
      <c r="G1936" s="147"/>
      <c r="H1936" s="147"/>
      <c r="I1936" s="147"/>
      <c r="J1936" s="147"/>
      <c r="K1936" s="38"/>
      <c r="L1936" s="143"/>
      <c r="M1936" s="143"/>
      <c r="N1936" s="61"/>
      <c r="O1936" s="314"/>
      <c r="Q1936" t="str">
        <f t="shared" si="598"/>
        <v/>
      </c>
      <c r="S1936" t="e">
        <f t="shared" ca="1" si="607"/>
        <v>#VALUE!</v>
      </c>
      <c r="T1936" t="e">
        <f t="shared" ca="1" si="604"/>
        <v>#VALUE!</v>
      </c>
      <c r="U1936">
        <f t="shared" si="608"/>
        <v>1872</v>
      </c>
      <c r="V1936">
        <v>156.08333333334599</v>
      </c>
      <c r="W1936">
        <f t="shared" si="591"/>
        <v>156</v>
      </c>
      <c r="X1936" t="str" cm="1">
        <f t="array" aca="1" ref="X1936" ca="1">IFERROR(INDEX('PC&amp;PD'!$A$1:$AS$19,ROW('PC&amp;PD'!$A$19),MATCH(INDIRECT(T1936),'PC&amp;PD'!$A$1:$AS$1,0)),"")</f>
        <v/>
      </c>
      <c r="AA1936" t="str">
        <f t="shared" si="599"/>
        <v/>
      </c>
      <c r="AB1936" t="str">
        <f t="shared" si="600"/>
        <v/>
      </c>
      <c r="AC1936" t="e">
        <f t="shared" ca="1" si="601"/>
        <v>#VALUE!</v>
      </c>
      <c r="AD1936" t="str" cm="1">
        <f t="array" aca="1" ref="AD1936" ca="1">IFERROR(IF((LEFT(INDIRECT("$F"&amp;$S1936),4))="GOTS",IF($G1936="Organic","GOTS_Organic_raw",(IF($G1936="Responsible","GOTS_Responsible",(IF($G1936="No Attribute (Conventional)","GOTS_conventional",(IF($G1936="Recycled Pre/Post-Consumer","GOTS_pre_post",(IF($G1936="In-Conversion","GOTS_in_conversion",(IF($G1936="Sustainably Sourced","Sustainably_sourced",(IF($G1936="Recycled pre-consumer organic","GOTS_recycled_organic",""))))))))))))),IF($G1936="Organic","Organic",(IF($G1936="Responsible","Responsible",(IF($G1936="No Attribute (Conventional)","No_Attribute_Conventional",(IF($G1936="Recycled Pre/Post-Consumer","Recycled_Pre_Post_Consumer",(IF($G1936="In-Conversion","In_Conversion",(IF($G1936="Recycled Pre-Consumer","Recycled_Pre_Consumer",(IF($G1936="Recycled Post-Consumer","Recycled_Post_Consumer",(IF($G1936="Sustainably Sourced","Sustainably_sourced",(IF($G1936="Recycled pre-consumer organic","GOTS_recycled_organic","")))))))))))))))))),"")</f>
        <v/>
      </c>
      <c r="AE1936" t="e" cm="1">
        <f t="array" aca="1" ref="AE1936" ca="1">IF($I1936="",IF(INDIRECT("$F"&amp;$S1936)="","",IF(LEFT(INDIRECT("$F"&amp;$S1936),3)="GRS","GRS_RCS_RM",IF((LEFT(INDIRECT("$F"&amp;$S1936),3))="RCS","GRS_RCS_RM",IF(INDIRECT("$F"&amp;$S1936)="OCS (No Label)","OCS_Conversion_RM",IF(LEFT(INDIRECT("$F"&amp;$S1936),3)="OCS","OCS_RM",IF(RIGHT(INDIRECT("$F"&amp;$S1936),10)="conversion","GOTS_RM_conversion",IF((LEFT(INDIRECT("$F"&amp;$S1936),4))="GOTS","GOTS_RM","Responsible_RM"))))))),"DELETERM")</f>
        <v>#VALUE!</v>
      </c>
      <c r="AF1936" t="e" cm="1">
        <f t="array" aca="1" ref="AF1936" ca="1">IF($S1936="","",INDIRECT("$Z"&amp;$S1936))</f>
        <v>#VALUE!</v>
      </c>
      <c r="AG1936" t="str">
        <f t="shared" si="602"/>
        <v/>
      </c>
      <c r="AH1936" t="str" cm="1">
        <f t="array" aca="1" ref="AH1936" ca="1">IFERROR(INDIRECT("$ag"&amp;S1936),"")</f>
        <v/>
      </c>
      <c r="AI1936" t="e" cm="1">
        <f t="array" aca="1" ref="AI1936" ca="1">INDIRECT("O"&amp;S1936)</f>
        <v>#VALUE!</v>
      </c>
      <c r="AJ1936" t="str">
        <f t="shared" si="603"/>
        <v/>
      </c>
    </row>
    <row r="1937" spans="1:36" ht="16.5" customHeight="1">
      <c r="A1937" s="129"/>
      <c r="B1937" s="134"/>
      <c r="C1937" s="135"/>
      <c r="D1937" s="146"/>
      <c r="E1937" s="146"/>
      <c r="F1937" s="135"/>
      <c r="G1937" s="147"/>
      <c r="H1937" s="147"/>
      <c r="I1937" s="147"/>
      <c r="J1937" s="147"/>
      <c r="K1937" s="38"/>
      <c r="L1937" s="143"/>
      <c r="M1937" s="143"/>
      <c r="N1937" s="61"/>
      <c r="O1937" s="314"/>
      <c r="Q1937" t="str">
        <f t="shared" si="598"/>
        <v/>
      </c>
      <c r="S1937" t="e">
        <f t="shared" ca="1" si="607"/>
        <v>#VALUE!</v>
      </c>
      <c r="T1937" t="e">
        <f t="shared" ca="1" si="604"/>
        <v>#VALUE!</v>
      </c>
      <c r="U1937">
        <f t="shared" si="608"/>
        <v>1872</v>
      </c>
      <c r="V1937">
        <v>156.16666666667899</v>
      </c>
      <c r="W1937">
        <f t="shared" si="591"/>
        <v>156</v>
      </c>
      <c r="X1937" t="str" cm="1">
        <f t="array" aca="1" ref="X1937" ca="1">IFERROR(INDEX('PC&amp;PD'!$A$1:$AS$19,ROW('PC&amp;PD'!$A$19),MATCH(INDIRECT(T1937),'PC&amp;PD'!$A$1:$AS$1,0)),"")</f>
        <v/>
      </c>
      <c r="AA1937" t="str">
        <f t="shared" si="599"/>
        <v/>
      </c>
      <c r="AB1937" t="str">
        <f t="shared" si="600"/>
        <v/>
      </c>
      <c r="AC1937" t="e">
        <f t="shared" ca="1" si="601"/>
        <v>#VALUE!</v>
      </c>
      <c r="AD1937" t="str" cm="1">
        <f t="array" aca="1" ref="AD1937" ca="1">IFERROR(IF((LEFT(INDIRECT("$F"&amp;$S1937),4))="GOTS",IF($G1937="Organic","GOTS_Organic_raw",(IF($G1937="Responsible","GOTS_Responsible",(IF($G1937="No Attribute (Conventional)","GOTS_conventional",(IF($G1937="Recycled Pre/Post-Consumer","GOTS_pre_post",(IF($G1937="In-Conversion","GOTS_in_conversion",(IF($G1937="Sustainably Sourced","Sustainably_sourced",(IF($G1937="Recycled pre-consumer organic","GOTS_recycled_organic",""))))))))))))),IF($G1937="Organic","Organic",(IF($G1937="Responsible","Responsible",(IF($G1937="No Attribute (Conventional)","No_Attribute_Conventional",(IF($G1937="Recycled Pre/Post-Consumer","Recycled_Pre_Post_Consumer",(IF($G1937="In-Conversion","In_Conversion",(IF($G1937="Recycled Pre-Consumer","Recycled_Pre_Consumer",(IF($G1937="Recycled Post-Consumer","Recycled_Post_Consumer",(IF($G1937="Sustainably Sourced","Sustainably_sourced",(IF($G1937="Recycled pre-consumer organic","GOTS_recycled_organic","")))))))))))))))))),"")</f>
        <v/>
      </c>
      <c r="AE1937" t="e" cm="1">
        <f t="array" aca="1" ref="AE1937" ca="1">IF($I1937="",IF(INDIRECT("$F"&amp;$S1937)="","",IF(LEFT(INDIRECT("$F"&amp;$S1937),3)="GRS","GRS_RCS_RM",IF((LEFT(INDIRECT("$F"&amp;$S1937),3))="RCS","GRS_RCS_RM",IF(INDIRECT("$F"&amp;$S1937)="OCS (No Label)","OCS_Conversion_RM",IF(LEFT(INDIRECT("$F"&amp;$S1937),3)="OCS","OCS_RM",IF(RIGHT(INDIRECT("$F"&amp;$S1937),10)="conversion","GOTS_RM_conversion",IF((LEFT(INDIRECT("$F"&amp;$S1937),4))="GOTS","GOTS_RM","Responsible_RM"))))))),"DELETERM")</f>
        <v>#VALUE!</v>
      </c>
      <c r="AF1937" t="e" cm="1">
        <f t="array" aca="1" ref="AF1937" ca="1">IF($S1937="","",INDIRECT("$Z"&amp;$S1937))</f>
        <v>#VALUE!</v>
      </c>
      <c r="AG1937" t="str">
        <f t="shared" si="602"/>
        <v/>
      </c>
      <c r="AH1937" t="str" cm="1">
        <f t="array" aca="1" ref="AH1937" ca="1">IFERROR(INDIRECT("$ag"&amp;S1937),"")</f>
        <v/>
      </c>
      <c r="AI1937" t="e" cm="1">
        <f t="array" aca="1" ref="AI1937" ca="1">INDIRECT("O"&amp;S1937)</f>
        <v>#VALUE!</v>
      </c>
      <c r="AJ1937" t="str">
        <f t="shared" si="603"/>
        <v/>
      </c>
    </row>
    <row r="1938" spans="1:36" ht="16.5" customHeight="1">
      <c r="A1938" s="129"/>
      <c r="B1938" s="134"/>
      <c r="C1938" s="135"/>
      <c r="D1938" s="146"/>
      <c r="E1938" s="146"/>
      <c r="F1938" s="135"/>
      <c r="G1938" s="147"/>
      <c r="H1938" s="147"/>
      <c r="I1938" s="147"/>
      <c r="J1938" s="147"/>
      <c r="K1938" s="38"/>
      <c r="L1938" s="143"/>
      <c r="M1938" s="143"/>
      <c r="N1938" s="61"/>
      <c r="O1938" s="314"/>
      <c r="Q1938" t="str">
        <f t="shared" si="598"/>
        <v/>
      </c>
      <c r="S1938" t="e">
        <f t="shared" ca="1" si="607"/>
        <v>#VALUE!</v>
      </c>
      <c r="T1938" t="e">
        <f t="shared" ca="1" si="604"/>
        <v>#VALUE!</v>
      </c>
      <c r="U1938">
        <f t="shared" si="608"/>
        <v>1872</v>
      </c>
      <c r="V1938">
        <v>156.25000000001199</v>
      </c>
      <c r="W1938">
        <f t="shared" si="591"/>
        <v>156</v>
      </c>
      <c r="X1938" t="str" cm="1">
        <f t="array" aca="1" ref="X1938" ca="1">IFERROR(INDEX('PC&amp;PD'!$A$1:$AS$19,ROW('PC&amp;PD'!$A$19),MATCH(INDIRECT(T1938),'PC&amp;PD'!$A$1:$AS$1,0)),"")</f>
        <v/>
      </c>
      <c r="AA1938" t="str">
        <f t="shared" si="599"/>
        <v/>
      </c>
      <c r="AB1938" t="str">
        <f t="shared" si="600"/>
        <v/>
      </c>
      <c r="AC1938" t="e">
        <f t="shared" ca="1" si="601"/>
        <v>#VALUE!</v>
      </c>
      <c r="AD1938" t="str" cm="1">
        <f t="array" aca="1" ref="AD1938" ca="1">IFERROR(IF((LEFT(INDIRECT("$F"&amp;$S1938),4))="GOTS",IF($G1938="Organic","GOTS_Organic_raw",(IF($G1938="Responsible","GOTS_Responsible",(IF($G1938="No Attribute (Conventional)","GOTS_conventional",(IF($G1938="Recycled Pre/Post-Consumer","GOTS_pre_post",(IF($G1938="In-Conversion","GOTS_in_conversion",(IF($G1938="Sustainably Sourced","Sustainably_sourced",(IF($G1938="Recycled pre-consumer organic","GOTS_recycled_organic",""))))))))))))),IF($G1938="Organic","Organic",(IF($G1938="Responsible","Responsible",(IF($G1938="No Attribute (Conventional)","No_Attribute_Conventional",(IF($G1938="Recycled Pre/Post-Consumer","Recycled_Pre_Post_Consumer",(IF($G1938="In-Conversion","In_Conversion",(IF($G1938="Recycled Pre-Consumer","Recycled_Pre_Consumer",(IF($G1938="Recycled Post-Consumer","Recycled_Post_Consumer",(IF($G1938="Sustainably Sourced","Sustainably_sourced",(IF($G1938="Recycled pre-consumer organic","GOTS_recycled_organic","")))))))))))))))))),"")</f>
        <v/>
      </c>
      <c r="AE1938" t="e" cm="1">
        <f t="array" aca="1" ref="AE1938" ca="1">IF($I1938="",IF(INDIRECT("$F"&amp;$S1938)="","",IF(LEFT(INDIRECT("$F"&amp;$S1938),3)="GRS","GRS_RCS_RM",IF((LEFT(INDIRECT("$F"&amp;$S1938),3))="RCS","GRS_RCS_RM",IF(INDIRECT("$F"&amp;$S1938)="OCS (No Label)","OCS_Conversion_RM",IF(LEFT(INDIRECT("$F"&amp;$S1938),3)="OCS","OCS_RM",IF(RIGHT(INDIRECT("$F"&amp;$S1938),10)="conversion","GOTS_RM_conversion",IF((LEFT(INDIRECT("$F"&amp;$S1938),4))="GOTS","GOTS_RM","Responsible_RM"))))))),"DELETERM")</f>
        <v>#VALUE!</v>
      </c>
      <c r="AF1938" t="e" cm="1">
        <f t="array" aca="1" ref="AF1938" ca="1">IF($S1938="","",INDIRECT("$Z"&amp;$S1938))</f>
        <v>#VALUE!</v>
      </c>
      <c r="AG1938" t="str">
        <f t="shared" si="602"/>
        <v/>
      </c>
      <c r="AH1938" t="str" cm="1">
        <f t="array" aca="1" ref="AH1938" ca="1">IFERROR(INDIRECT("$ag"&amp;S1938),"")</f>
        <v/>
      </c>
      <c r="AI1938" t="e" cm="1">
        <f t="array" aca="1" ref="AI1938" ca="1">INDIRECT("O"&amp;S1938)</f>
        <v>#VALUE!</v>
      </c>
      <c r="AJ1938" t="str">
        <f t="shared" si="603"/>
        <v/>
      </c>
    </row>
    <row r="1939" spans="1:36" ht="16.5" customHeight="1">
      <c r="A1939" s="129"/>
      <c r="B1939" s="134"/>
      <c r="C1939" s="135"/>
      <c r="D1939" s="146"/>
      <c r="E1939" s="146"/>
      <c r="F1939" s="135"/>
      <c r="G1939" s="147"/>
      <c r="H1939" s="147"/>
      <c r="I1939" s="147"/>
      <c r="J1939" s="147"/>
      <c r="K1939" s="38"/>
      <c r="L1939" s="143"/>
      <c r="M1939" s="143"/>
      <c r="N1939" s="61"/>
      <c r="O1939" s="314"/>
      <c r="Q1939" t="str">
        <f t="shared" si="598"/>
        <v/>
      </c>
      <c r="S1939" t="e">
        <f t="shared" ca="1" si="607"/>
        <v>#VALUE!</v>
      </c>
      <c r="T1939" t="e">
        <f t="shared" ca="1" si="604"/>
        <v>#VALUE!</v>
      </c>
      <c r="U1939">
        <f t="shared" si="608"/>
        <v>1872</v>
      </c>
      <c r="V1939">
        <v>156.33333333334599</v>
      </c>
      <c r="W1939">
        <f t="shared" si="591"/>
        <v>156</v>
      </c>
      <c r="X1939" t="str" cm="1">
        <f t="array" aca="1" ref="X1939" ca="1">IFERROR(INDEX('PC&amp;PD'!$A$1:$AS$19,ROW('PC&amp;PD'!$A$19),MATCH(INDIRECT(T1939),'PC&amp;PD'!$A$1:$AS$1,0)),"")</f>
        <v/>
      </c>
      <c r="AA1939" t="str">
        <f t="shared" si="599"/>
        <v/>
      </c>
      <c r="AB1939" t="str">
        <f t="shared" si="600"/>
        <v/>
      </c>
      <c r="AC1939" t="e">
        <f t="shared" ca="1" si="601"/>
        <v>#VALUE!</v>
      </c>
      <c r="AD1939" t="str" cm="1">
        <f t="array" aca="1" ref="AD1939" ca="1">IFERROR(IF((LEFT(INDIRECT("$F"&amp;$S1939),4))="GOTS",IF($G1939="Organic","GOTS_Organic_raw",(IF($G1939="Responsible","GOTS_Responsible",(IF($G1939="No Attribute (Conventional)","GOTS_conventional",(IF($G1939="Recycled Pre/Post-Consumer","GOTS_pre_post",(IF($G1939="In-Conversion","GOTS_in_conversion",(IF($G1939="Sustainably Sourced","Sustainably_sourced",(IF($G1939="Recycled pre-consumer organic","GOTS_recycled_organic",""))))))))))))),IF($G1939="Organic","Organic",(IF($G1939="Responsible","Responsible",(IF($G1939="No Attribute (Conventional)","No_Attribute_Conventional",(IF($G1939="Recycled Pre/Post-Consumer","Recycled_Pre_Post_Consumer",(IF($G1939="In-Conversion","In_Conversion",(IF($G1939="Recycled Pre-Consumer","Recycled_Pre_Consumer",(IF($G1939="Recycled Post-Consumer","Recycled_Post_Consumer",(IF($G1939="Sustainably Sourced","Sustainably_sourced",(IF($G1939="Recycled pre-consumer organic","GOTS_recycled_organic","")))))))))))))))))),"")</f>
        <v/>
      </c>
      <c r="AE1939" t="e" cm="1">
        <f t="array" aca="1" ref="AE1939" ca="1">IF($I1939="",IF(INDIRECT("$F"&amp;$S1939)="","",IF(LEFT(INDIRECT("$F"&amp;$S1939),3)="GRS","GRS_RCS_RM",IF((LEFT(INDIRECT("$F"&amp;$S1939),3))="RCS","GRS_RCS_RM",IF(INDIRECT("$F"&amp;$S1939)="OCS (No Label)","OCS_Conversion_RM",IF(LEFT(INDIRECT("$F"&amp;$S1939),3)="OCS","OCS_RM",IF(RIGHT(INDIRECT("$F"&amp;$S1939),10)="conversion","GOTS_RM_conversion",IF((LEFT(INDIRECT("$F"&amp;$S1939),4))="GOTS","GOTS_RM","Responsible_RM"))))))),"DELETERM")</f>
        <v>#VALUE!</v>
      </c>
      <c r="AF1939" t="e" cm="1">
        <f t="array" aca="1" ref="AF1939" ca="1">IF($S1939="","",INDIRECT("$Z"&amp;$S1939))</f>
        <v>#VALUE!</v>
      </c>
      <c r="AG1939" t="str">
        <f t="shared" si="602"/>
        <v/>
      </c>
      <c r="AH1939" t="str" cm="1">
        <f t="array" aca="1" ref="AH1939" ca="1">IFERROR(INDIRECT("$ag"&amp;S1939),"")</f>
        <v/>
      </c>
      <c r="AI1939" t="e" cm="1">
        <f t="array" aca="1" ref="AI1939" ca="1">INDIRECT("O"&amp;S1939)</f>
        <v>#VALUE!</v>
      </c>
      <c r="AJ1939" t="str">
        <f t="shared" si="603"/>
        <v/>
      </c>
    </row>
    <row r="1940" spans="1:36" ht="16.5" customHeight="1">
      <c r="A1940" s="129"/>
      <c r="B1940" s="134"/>
      <c r="C1940" s="135"/>
      <c r="D1940" s="146"/>
      <c r="E1940" s="146"/>
      <c r="F1940" s="135"/>
      <c r="G1940" s="147"/>
      <c r="H1940" s="147"/>
      <c r="I1940" s="147"/>
      <c r="J1940" s="147"/>
      <c r="K1940" s="38"/>
      <c r="L1940" s="143"/>
      <c r="M1940" s="143"/>
      <c r="N1940" s="61"/>
      <c r="O1940" s="314"/>
      <c r="Q1940" t="str">
        <f t="shared" si="598"/>
        <v/>
      </c>
      <c r="S1940" t="e">
        <f t="shared" ca="1" si="607"/>
        <v>#VALUE!</v>
      </c>
      <c r="T1940" t="e">
        <f t="shared" ca="1" si="604"/>
        <v>#VALUE!</v>
      </c>
      <c r="U1940">
        <f t="shared" si="608"/>
        <v>1872</v>
      </c>
      <c r="V1940">
        <v>156.41666666667899</v>
      </c>
      <c r="W1940">
        <f t="shared" si="591"/>
        <v>156</v>
      </c>
      <c r="X1940" t="str" cm="1">
        <f t="array" aca="1" ref="X1940" ca="1">IFERROR(INDEX('PC&amp;PD'!$A$1:$AS$19,ROW('PC&amp;PD'!$A$19),MATCH(INDIRECT(T1940),'PC&amp;PD'!$A$1:$AS$1,0)),"")</f>
        <v/>
      </c>
      <c r="AA1940" t="str">
        <f t="shared" si="599"/>
        <v/>
      </c>
      <c r="AB1940" t="str">
        <f t="shared" si="600"/>
        <v/>
      </c>
      <c r="AC1940" t="e">
        <f t="shared" ca="1" si="601"/>
        <v>#VALUE!</v>
      </c>
      <c r="AD1940" t="str" cm="1">
        <f t="array" aca="1" ref="AD1940" ca="1">IFERROR(IF((LEFT(INDIRECT("$F"&amp;$S1940),4))="GOTS",IF($G1940="Organic","GOTS_Organic_raw",(IF($G1940="Responsible","GOTS_Responsible",(IF($G1940="No Attribute (Conventional)","GOTS_conventional",(IF($G1940="Recycled Pre/Post-Consumer","GOTS_pre_post",(IF($G1940="In-Conversion","GOTS_in_conversion",(IF($G1940="Sustainably Sourced","Sustainably_sourced",(IF($G1940="Recycled pre-consumer organic","GOTS_recycled_organic",""))))))))))))),IF($G1940="Organic","Organic",(IF($G1940="Responsible","Responsible",(IF($G1940="No Attribute (Conventional)","No_Attribute_Conventional",(IF($G1940="Recycled Pre/Post-Consumer","Recycled_Pre_Post_Consumer",(IF($G1940="In-Conversion","In_Conversion",(IF($G1940="Recycled Pre-Consumer","Recycled_Pre_Consumer",(IF($G1940="Recycled Post-Consumer","Recycled_Post_Consumer",(IF($G1940="Sustainably Sourced","Sustainably_sourced",(IF($G1940="Recycled pre-consumer organic","GOTS_recycled_organic","")))))))))))))))))),"")</f>
        <v/>
      </c>
      <c r="AE1940" t="e" cm="1">
        <f t="array" aca="1" ref="AE1940" ca="1">IF($I1940="",IF(INDIRECT("$F"&amp;$S1940)="","",IF(LEFT(INDIRECT("$F"&amp;$S1940),3)="GRS","GRS_RCS_RM",IF((LEFT(INDIRECT("$F"&amp;$S1940),3))="RCS","GRS_RCS_RM",IF(INDIRECT("$F"&amp;$S1940)="OCS (No Label)","OCS_Conversion_RM",IF(LEFT(INDIRECT("$F"&amp;$S1940),3)="OCS","OCS_RM",IF(RIGHT(INDIRECT("$F"&amp;$S1940),10)="conversion","GOTS_RM_conversion",IF((LEFT(INDIRECT("$F"&amp;$S1940),4))="GOTS","GOTS_RM","Responsible_RM"))))))),"DELETERM")</f>
        <v>#VALUE!</v>
      </c>
      <c r="AF1940" t="e" cm="1">
        <f t="array" aca="1" ref="AF1940" ca="1">IF($S1940="","",INDIRECT("$Z"&amp;$S1940))</f>
        <v>#VALUE!</v>
      </c>
      <c r="AG1940" t="str">
        <f t="shared" si="602"/>
        <v/>
      </c>
      <c r="AH1940" t="str" cm="1">
        <f t="array" aca="1" ref="AH1940" ca="1">IFERROR(INDIRECT("$ag"&amp;S1940),"")</f>
        <v/>
      </c>
      <c r="AI1940" t="e" cm="1">
        <f t="array" aca="1" ref="AI1940" ca="1">INDIRECT("O"&amp;S1940)</f>
        <v>#VALUE!</v>
      </c>
      <c r="AJ1940" t="str">
        <f t="shared" si="603"/>
        <v/>
      </c>
    </row>
    <row r="1941" spans="1:36" ht="16.5" customHeight="1">
      <c r="A1941" s="130"/>
      <c r="B1941" s="136"/>
      <c r="C1941" s="137"/>
      <c r="D1941" s="146"/>
      <c r="E1941" s="146"/>
      <c r="F1941" s="137"/>
      <c r="G1941" s="147"/>
      <c r="H1941" s="147"/>
      <c r="I1941" s="147"/>
      <c r="J1941" s="147"/>
      <c r="K1941" s="38"/>
      <c r="L1941" s="144"/>
      <c r="M1941" s="144"/>
      <c r="N1941" s="61"/>
      <c r="O1941" s="314"/>
      <c r="Q1941" t="str">
        <f t="shared" si="598"/>
        <v/>
      </c>
      <c r="S1941" t="e">
        <f t="shared" ca="1" si="607"/>
        <v>#VALUE!</v>
      </c>
      <c r="T1941" t="e">
        <f t="shared" ca="1" si="604"/>
        <v>#VALUE!</v>
      </c>
      <c r="U1941">
        <f t="shared" si="608"/>
        <v>1872</v>
      </c>
      <c r="V1941">
        <v>156.50000000001199</v>
      </c>
      <c r="W1941">
        <f t="shared" si="591"/>
        <v>156</v>
      </c>
      <c r="X1941" t="str" cm="1">
        <f t="array" aca="1" ref="X1941" ca="1">IFERROR(INDEX('PC&amp;PD'!$A$1:$AS$19,ROW('PC&amp;PD'!$A$19),MATCH(INDIRECT(T1941),'PC&amp;PD'!$A$1:$AS$1,0)),"")</f>
        <v/>
      </c>
      <c r="AA1941" t="str">
        <f t="shared" si="599"/>
        <v/>
      </c>
      <c r="AB1941" t="str">
        <f t="shared" si="600"/>
        <v/>
      </c>
      <c r="AC1941" t="e">
        <f t="shared" ca="1" si="601"/>
        <v>#VALUE!</v>
      </c>
      <c r="AD1941" t="str" cm="1">
        <f t="array" aca="1" ref="AD1941" ca="1">IFERROR(IF((LEFT(INDIRECT("$F"&amp;$S1941),4))="GOTS",IF($G1941="Organic","GOTS_Organic_raw",(IF($G1941="Responsible","GOTS_Responsible",(IF($G1941="No Attribute (Conventional)","GOTS_conventional",(IF($G1941="Recycled Pre/Post-Consumer","GOTS_pre_post",(IF($G1941="In-Conversion","GOTS_in_conversion",(IF($G1941="Sustainably Sourced","Sustainably_sourced",(IF($G1941="Recycled pre-consumer organic","GOTS_recycled_organic",""))))))))))))),IF($G1941="Organic","Organic",(IF($G1941="Responsible","Responsible",(IF($G1941="No Attribute (Conventional)","No_Attribute_Conventional",(IF($G1941="Recycled Pre/Post-Consumer","Recycled_Pre_Post_Consumer",(IF($G1941="In-Conversion","In_Conversion",(IF($G1941="Recycled Pre-Consumer","Recycled_Pre_Consumer",(IF($G1941="Recycled Post-Consumer","Recycled_Post_Consumer",(IF($G1941="Sustainably Sourced","Sustainably_sourced",(IF($G1941="Recycled pre-consumer organic","GOTS_recycled_organic","")))))))))))))))))),"")</f>
        <v/>
      </c>
      <c r="AE1941" t="e" cm="1">
        <f t="array" aca="1" ref="AE1941" ca="1">IF($I1941="",IF(INDIRECT("$F"&amp;$S1941)="","",IF(LEFT(INDIRECT("$F"&amp;$S1941),3)="GRS","GRS_RCS_RM",IF((LEFT(INDIRECT("$F"&amp;$S1941),3))="RCS","GRS_RCS_RM",IF(INDIRECT("$F"&amp;$S1941)="OCS (No Label)","OCS_Conversion_RM",IF(LEFT(INDIRECT("$F"&amp;$S1941),3)="OCS","OCS_RM",IF(RIGHT(INDIRECT("$F"&amp;$S1941),10)="conversion","GOTS_RM_conversion",IF((LEFT(INDIRECT("$F"&amp;$S1941),4))="GOTS","GOTS_RM","Responsible_RM"))))))),"DELETERM")</f>
        <v>#VALUE!</v>
      </c>
      <c r="AF1941" t="e" cm="1">
        <f t="array" aca="1" ref="AF1941" ca="1">IF($S1941="","",INDIRECT("$Z"&amp;$S1941))</f>
        <v>#VALUE!</v>
      </c>
      <c r="AG1941" t="str">
        <f t="shared" si="602"/>
        <v/>
      </c>
      <c r="AH1941" t="str" cm="1">
        <f t="array" aca="1" ref="AH1941" ca="1">IFERROR(INDIRECT("$ag"&amp;S1941),"")</f>
        <v/>
      </c>
      <c r="AI1941" t="e" cm="1">
        <f t="array" aca="1" ref="AI1941" ca="1">INDIRECT("O"&amp;S1941)</f>
        <v>#VALUE!</v>
      </c>
      <c r="AJ1941" t="str">
        <f t="shared" si="603"/>
        <v/>
      </c>
    </row>
    <row r="1942" spans="1:36" ht="16.5" customHeight="1">
      <c r="A1942" s="130"/>
      <c r="B1942" s="136"/>
      <c r="C1942" s="137"/>
      <c r="D1942" s="146"/>
      <c r="E1942" s="146"/>
      <c r="F1942" s="137"/>
      <c r="G1942" s="147"/>
      <c r="H1942" s="147"/>
      <c r="I1942" s="147"/>
      <c r="J1942" s="147"/>
      <c r="K1942" s="38"/>
      <c r="L1942" s="144"/>
      <c r="M1942" s="144"/>
      <c r="N1942" s="61"/>
      <c r="O1942" s="314"/>
      <c r="Q1942" t="str">
        <f t="shared" si="598"/>
        <v/>
      </c>
      <c r="S1942" t="e">
        <f t="shared" ca="1" si="607"/>
        <v>#VALUE!</v>
      </c>
      <c r="T1942" t="e">
        <f t="shared" ca="1" si="604"/>
        <v>#VALUE!</v>
      </c>
      <c r="U1942">
        <f t="shared" si="608"/>
        <v>1872</v>
      </c>
      <c r="V1942">
        <v>156.58333333334599</v>
      </c>
      <c r="W1942">
        <f t="shared" ref="W1942:W2005" si="611">ROUNDDOWN(V1942,0)</f>
        <v>156</v>
      </c>
      <c r="X1942" t="str" cm="1">
        <f t="array" aca="1" ref="X1942" ca="1">IFERROR(INDEX('PC&amp;PD'!$A$1:$AS$19,ROW('PC&amp;PD'!$A$19),MATCH(INDIRECT(T1942),'PC&amp;PD'!$A$1:$AS$1,0)),"")</f>
        <v/>
      </c>
      <c r="AA1942" t="str">
        <f t="shared" si="599"/>
        <v/>
      </c>
      <c r="AB1942" t="str">
        <f t="shared" si="600"/>
        <v/>
      </c>
      <c r="AC1942" t="e">
        <f t="shared" ca="1" si="601"/>
        <v>#VALUE!</v>
      </c>
      <c r="AD1942" t="str" cm="1">
        <f t="array" aca="1" ref="AD1942" ca="1">IFERROR(IF((LEFT(INDIRECT("$F"&amp;$S1942),4))="GOTS",IF($G1942="Organic","GOTS_Organic_raw",(IF($G1942="Responsible","GOTS_Responsible",(IF($G1942="No Attribute (Conventional)","GOTS_conventional",(IF($G1942="Recycled Pre/Post-Consumer","GOTS_pre_post",(IF($G1942="In-Conversion","GOTS_in_conversion",(IF($G1942="Sustainably Sourced","Sustainably_sourced",(IF($G1942="Recycled pre-consumer organic","GOTS_recycled_organic",""))))))))))))),IF($G1942="Organic","Organic",(IF($G1942="Responsible","Responsible",(IF($G1942="No Attribute (Conventional)","No_Attribute_Conventional",(IF($G1942="Recycled Pre/Post-Consumer","Recycled_Pre_Post_Consumer",(IF($G1942="In-Conversion","In_Conversion",(IF($G1942="Recycled Pre-Consumer","Recycled_Pre_Consumer",(IF($G1942="Recycled Post-Consumer","Recycled_Post_Consumer",(IF($G1942="Sustainably Sourced","Sustainably_sourced",(IF($G1942="Recycled pre-consumer organic","GOTS_recycled_organic","")))))))))))))))))),"")</f>
        <v/>
      </c>
      <c r="AE1942" t="e" cm="1">
        <f t="array" aca="1" ref="AE1942" ca="1">IF($I1942="",IF(INDIRECT("$F"&amp;$S1942)="","",IF(LEFT(INDIRECT("$F"&amp;$S1942),3)="GRS","GRS_RCS_RM",IF((LEFT(INDIRECT("$F"&amp;$S1942),3))="RCS","GRS_RCS_RM",IF(INDIRECT("$F"&amp;$S1942)="OCS (No Label)","OCS_Conversion_RM",IF(LEFT(INDIRECT("$F"&amp;$S1942),3)="OCS","OCS_RM",IF(RIGHT(INDIRECT("$F"&amp;$S1942),10)="conversion","GOTS_RM_conversion",IF((LEFT(INDIRECT("$F"&amp;$S1942),4))="GOTS","GOTS_RM","Responsible_RM"))))))),"DELETERM")</f>
        <v>#VALUE!</v>
      </c>
      <c r="AF1942" t="e" cm="1">
        <f t="array" aca="1" ref="AF1942" ca="1">IF($S1942="","",INDIRECT("$Z"&amp;$S1942))</f>
        <v>#VALUE!</v>
      </c>
      <c r="AG1942" t="str">
        <f t="shared" si="602"/>
        <v/>
      </c>
      <c r="AH1942" t="str" cm="1">
        <f t="array" aca="1" ref="AH1942" ca="1">IFERROR(INDIRECT("$ag"&amp;S1942),"")</f>
        <v/>
      </c>
      <c r="AI1942" t="e" cm="1">
        <f t="array" aca="1" ref="AI1942" ca="1">INDIRECT("O"&amp;S1942)</f>
        <v>#VALUE!</v>
      </c>
      <c r="AJ1942" t="str">
        <f t="shared" si="603"/>
        <v/>
      </c>
    </row>
    <row r="1943" spans="1:36" ht="16.5" customHeight="1">
      <c r="A1943" s="130"/>
      <c r="B1943" s="136"/>
      <c r="C1943" s="137"/>
      <c r="D1943" s="146"/>
      <c r="E1943" s="146"/>
      <c r="F1943" s="137"/>
      <c r="G1943" s="147"/>
      <c r="H1943" s="147"/>
      <c r="I1943" s="147"/>
      <c r="J1943" s="147"/>
      <c r="K1943" s="38"/>
      <c r="L1943" s="144"/>
      <c r="M1943" s="144"/>
      <c r="N1943" s="61"/>
      <c r="O1943" s="314"/>
      <c r="Q1943" t="str">
        <f t="shared" si="598"/>
        <v/>
      </c>
      <c r="S1943" t="e">
        <f t="shared" ca="1" si="607"/>
        <v>#VALUE!</v>
      </c>
      <c r="T1943" t="e">
        <f t="shared" ca="1" si="604"/>
        <v>#VALUE!</v>
      </c>
      <c r="U1943">
        <f t="shared" si="608"/>
        <v>1872</v>
      </c>
      <c r="V1943">
        <v>156.66666666667899</v>
      </c>
      <c r="W1943">
        <f t="shared" si="611"/>
        <v>156</v>
      </c>
      <c r="X1943" t="str" cm="1">
        <f t="array" aca="1" ref="X1943" ca="1">IFERROR(INDEX('PC&amp;PD'!$A$1:$AS$19,ROW('PC&amp;PD'!$A$19),MATCH(INDIRECT(T1943),'PC&amp;PD'!$A$1:$AS$1,0)),"")</f>
        <v/>
      </c>
      <c r="AA1943" t="str">
        <f t="shared" si="599"/>
        <v/>
      </c>
      <c r="AB1943" t="str">
        <f t="shared" si="600"/>
        <v/>
      </c>
      <c r="AC1943" t="e">
        <f t="shared" ca="1" si="601"/>
        <v>#VALUE!</v>
      </c>
      <c r="AD1943" t="str" cm="1">
        <f t="array" aca="1" ref="AD1943" ca="1">IFERROR(IF((LEFT(INDIRECT("$F"&amp;$S1943),4))="GOTS",IF($G1943="Organic","GOTS_Organic_raw",(IF($G1943="Responsible","GOTS_Responsible",(IF($G1943="No Attribute (Conventional)","GOTS_conventional",(IF($G1943="Recycled Pre/Post-Consumer","GOTS_pre_post",(IF($G1943="In-Conversion","GOTS_in_conversion",(IF($G1943="Sustainably Sourced","Sustainably_sourced",(IF($G1943="Recycled pre-consumer organic","GOTS_recycled_organic",""))))))))))))),IF($G1943="Organic","Organic",(IF($G1943="Responsible","Responsible",(IF($G1943="No Attribute (Conventional)","No_Attribute_Conventional",(IF($G1943="Recycled Pre/Post-Consumer","Recycled_Pre_Post_Consumer",(IF($G1943="In-Conversion","In_Conversion",(IF($G1943="Recycled Pre-Consumer","Recycled_Pre_Consumer",(IF($G1943="Recycled Post-Consumer","Recycled_Post_Consumer",(IF($G1943="Sustainably Sourced","Sustainably_sourced",(IF($G1943="Recycled pre-consumer organic","GOTS_recycled_organic","")))))))))))))))))),"")</f>
        <v/>
      </c>
      <c r="AE1943" t="e" cm="1">
        <f t="array" aca="1" ref="AE1943" ca="1">IF($I1943="",IF(INDIRECT("$F"&amp;$S1943)="","",IF(LEFT(INDIRECT("$F"&amp;$S1943),3)="GRS","GRS_RCS_RM",IF((LEFT(INDIRECT("$F"&amp;$S1943),3))="RCS","GRS_RCS_RM",IF(INDIRECT("$F"&amp;$S1943)="OCS (No Label)","OCS_Conversion_RM",IF(LEFT(INDIRECT("$F"&amp;$S1943),3)="OCS","OCS_RM",IF(RIGHT(INDIRECT("$F"&amp;$S1943),10)="conversion","GOTS_RM_conversion",IF((LEFT(INDIRECT("$F"&amp;$S1943),4))="GOTS","GOTS_RM","Responsible_RM"))))))),"DELETERM")</f>
        <v>#VALUE!</v>
      </c>
      <c r="AF1943" t="e" cm="1">
        <f t="array" aca="1" ref="AF1943" ca="1">IF($S1943="","",INDIRECT("$Z"&amp;$S1943))</f>
        <v>#VALUE!</v>
      </c>
      <c r="AG1943" t="str">
        <f t="shared" si="602"/>
        <v/>
      </c>
      <c r="AH1943" t="str" cm="1">
        <f t="array" aca="1" ref="AH1943" ca="1">IFERROR(INDIRECT("$ag"&amp;S1943),"")</f>
        <v/>
      </c>
      <c r="AI1943" t="e" cm="1">
        <f t="array" aca="1" ref="AI1943" ca="1">INDIRECT("O"&amp;S1943)</f>
        <v>#VALUE!</v>
      </c>
      <c r="AJ1943" t="str">
        <f t="shared" si="603"/>
        <v/>
      </c>
    </row>
    <row r="1944" spans="1:36" ht="16.5" customHeight="1">
      <c r="A1944" s="130"/>
      <c r="B1944" s="136"/>
      <c r="C1944" s="137"/>
      <c r="D1944" s="146"/>
      <c r="E1944" s="146"/>
      <c r="F1944" s="137"/>
      <c r="G1944" s="147"/>
      <c r="H1944" s="147"/>
      <c r="I1944" s="147"/>
      <c r="J1944" s="147"/>
      <c r="K1944" s="38"/>
      <c r="L1944" s="144"/>
      <c r="M1944" s="144"/>
      <c r="N1944" s="61"/>
      <c r="O1944" s="314"/>
      <c r="Q1944" t="str">
        <f t="shared" si="598"/>
        <v/>
      </c>
      <c r="S1944" t="e">
        <f t="shared" ca="1" si="607"/>
        <v>#VALUE!</v>
      </c>
      <c r="T1944" t="e">
        <f t="shared" ca="1" si="604"/>
        <v>#VALUE!</v>
      </c>
      <c r="U1944">
        <f t="shared" si="608"/>
        <v>1872</v>
      </c>
      <c r="V1944">
        <v>156.75000000001199</v>
      </c>
      <c r="W1944">
        <f t="shared" si="611"/>
        <v>156</v>
      </c>
      <c r="X1944" t="str" cm="1">
        <f t="array" aca="1" ref="X1944" ca="1">IFERROR(INDEX('PC&amp;PD'!$A$1:$AS$19,ROW('PC&amp;PD'!$A$19),MATCH(INDIRECT(T1944),'PC&amp;PD'!$A$1:$AS$1,0)),"")</f>
        <v/>
      </c>
      <c r="AA1944" t="str">
        <f t="shared" si="599"/>
        <v/>
      </c>
      <c r="AB1944" t="str">
        <f t="shared" si="600"/>
        <v/>
      </c>
      <c r="AC1944" t="e">
        <f t="shared" ca="1" si="601"/>
        <v>#VALUE!</v>
      </c>
      <c r="AD1944" t="str" cm="1">
        <f t="array" aca="1" ref="AD1944" ca="1">IFERROR(IF((LEFT(INDIRECT("$F"&amp;$S1944),4))="GOTS",IF($G1944="Organic","GOTS_Organic_raw",(IF($G1944="Responsible","GOTS_Responsible",(IF($G1944="No Attribute (Conventional)","GOTS_conventional",(IF($G1944="Recycled Pre/Post-Consumer","GOTS_pre_post",(IF($G1944="In-Conversion","GOTS_in_conversion",(IF($G1944="Sustainably Sourced","Sustainably_sourced",(IF($G1944="Recycled pre-consumer organic","GOTS_recycled_organic",""))))))))))))),IF($G1944="Organic","Organic",(IF($G1944="Responsible","Responsible",(IF($G1944="No Attribute (Conventional)","No_Attribute_Conventional",(IF($G1944="Recycled Pre/Post-Consumer","Recycled_Pre_Post_Consumer",(IF($G1944="In-Conversion","In_Conversion",(IF($G1944="Recycled Pre-Consumer","Recycled_Pre_Consumer",(IF($G1944="Recycled Post-Consumer","Recycled_Post_Consumer",(IF($G1944="Sustainably Sourced","Sustainably_sourced",(IF($G1944="Recycled pre-consumer organic","GOTS_recycled_organic","")))))))))))))))))),"")</f>
        <v/>
      </c>
      <c r="AE1944" t="e" cm="1">
        <f t="array" aca="1" ref="AE1944" ca="1">IF($I1944="",IF(INDIRECT("$F"&amp;$S1944)="","",IF(LEFT(INDIRECT("$F"&amp;$S1944),3)="GRS","GRS_RCS_RM",IF((LEFT(INDIRECT("$F"&amp;$S1944),3))="RCS","GRS_RCS_RM",IF(INDIRECT("$F"&amp;$S1944)="OCS (No Label)","OCS_Conversion_RM",IF(LEFT(INDIRECT("$F"&amp;$S1944),3)="OCS","OCS_RM",IF(RIGHT(INDIRECT("$F"&amp;$S1944),10)="conversion","GOTS_RM_conversion",IF((LEFT(INDIRECT("$F"&amp;$S1944),4))="GOTS","GOTS_RM","Responsible_RM"))))))),"DELETERM")</f>
        <v>#VALUE!</v>
      </c>
      <c r="AF1944" t="e" cm="1">
        <f t="array" aca="1" ref="AF1944" ca="1">IF($S1944="","",INDIRECT("$Z"&amp;$S1944))</f>
        <v>#VALUE!</v>
      </c>
      <c r="AG1944" t="str">
        <f t="shared" si="602"/>
        <v/>
      </c>
      <c r="AH1944" t="str" cm="1">
        <f t="array" aca="1" ref="AH1944" ca="1">IFERROR(INDIRECT("$ag"&amp;S1944),"")</f>
        <v/>
      </c>
      <c r="AI1944" t="e" cm="1">
        <f t="array" aca="1" ref="AI1944" ca="1">INDIRECT("O"&amp;S1944)</f>
        <v>#VALUE!</v>
      </c>
      <c r="AJ1944" t="str">
        <f t="shared" si="603"/>
        <v/>
      </c>
    </row>
    <row r="1945" spans="1:36" ht="16.5" customHeight="1">
      <c r="A1945" s="130"/>
      <c r="B1945" s="136"/>
      <c r="C1945" s="137"/>
      <c r="D1945" s="146"/>
      <c r="E1945" s="146"/>
      <c r="F1945" s="137"/>
      <c r="G1945" s="147"/>
      <c r="H1945" s="147"/>
      <c r="I1945" s="147"/>
      <c r="J1945" s="147"/>
      <c r="K1945" s="38"/>
      <c r="L1945" s="144"/>
      <c r="M1945" s="144"/>
      <c r="N1945" s="61"/>
      <c r="O1945" s="314"/>
      <c r="Q1945" t="str">
        <f t="shared" si="598"/>
        <v/>
      </c>
      <c r="S1945" t="e">
        <f t="shared" ca="1" si="607"/>
        <v>#VALUE!</v>
      </c>
      <c r="T1945" t="e">
        <f t="shared" ca="1" si="604"/>
        <v>#VALUE!</v>
      </c>
      <c r="U1945">
        <f t="shared" si="608"/>
        <v>1872</v>
      </c>
      <c r="V1945">
        <v>156.83333333334599</v>
      </c>
      <c r="W1945">
        <f t="shared" si="611"/>
        <v>156</v>
      </c>
      <c r="X1945" t="str" cm="1">
        <f t="array" aca="1" ref="X1945" ca="1">IFERROR(INDEX('PC&amp;PD'!$A$1:$AS$19,ROW('PC&amp;PD'!$A$19),MATCH(INDIRECT(T1945),'PC&amp;PD'!$A$1:$AS$1,0)),"")</f>
        <v/>
      </c>
      <c r="AA1945" t="str">
        <f t="shared" si="599"/>
        <v/>
      </c>
      <c r="AB1945" t="str">
        <f t="shared" si="600"/>
        <v/>
      </c>
      <c r="AC1945" t="e">
        <f t="shared" ca="1" si="601"/>
        <v>#VALUE!</v>
      </c>
      <c r="AD1945" t="str" cm="1">
        <f t="array" aca="1" ref="AD1945" ca="1">IFERROR(IF((LEFT(INDIRECT("$F"&amp;$S1945),4))="GOTS",IF($G1945="Organic","GOTS_Organic_raw",(IF($G1945="Responsible","GOTS_Responsible",(IF($G1945="No Attribute (Conventional)","GOTS_conventional",(IF($G1945="Recycled Pre/Post-Consumer","GOTS_pre_post",(IF($G1945="In-Conversion","GOTS_in_conversion",(IF($G1945="Sustainably Sourced","Sustainably_sourced",(IF($G1945="Recycled pre-consumer organic","GOTS_recycled_organic",""))))))))))))),IF($G1945="Organic","Organic",(IF($G1945="Responsible","Responsible",(IF($G1945="No Attribute (Conventional)","No_Attribute_Conventional",(IF($G1945="Recycled Pre/Post-Consumer","Recycled_Pre_Post_Consumer",(IF($G1945="In-Conversion","In_Conversion",(IF($G1945="Recycled Pre-Consumer","Recycled_Pre_Consumer",(IF($G1945="Recycled Post-Consumer","Recycled_Post_Consumer",(IF($G1945="Sustainably Sourced","Sustainably_sourced",(IF($G1945="Recycled pre-consumer organic","GOTS_recycled_organic","")))))))))))))))))),"")</f>
        <v/>
      </c>
      <c r="AE1945" t="e" cm="1">
        <f t="array" aca="1" ref="AE1945" ca="1">IF($I1945="",IF(INDIRECT("$F"&amp;$S1945)="","",IF(LEFT(INDIRECT("$F"&amp;$S1945),3)="GRS","GRS_RCS_RM",IF((LEFT(INDIRECT("$F"&amp;$S1945),3))="RCS","GRS_RCS_RM",IF(INDIRECT("$F"&amp;$S1945)="OCS (No Label)","OCS_Conversion_RM",IF(LEFT(INDIRECT("$F"&amp;$S1945),3)="OCS","OCS_RM",IF(RIGHT(INDIRECT("$F"&amp;$S1945),10)="conversion","GOTS_RM_conversion",IF((LEFT(INDIRECT("$F"&amp;$S1945),4))="GOTS","GOTS_RM","Responsible_RM"))))))),"DELETERM")</f>
        <v>#VALUE!</v>
      </c>
      <c r="AF1945" t="e" cm="1">
        <f t="array" aca="1" ref="AF1945" ca="1">IF($S1945="","",INDIRECT("$Z"&amp;$S1945))</f>
        <v>#VALUE!</v>
      </c>
      <c r="AG1945" t="str">
        <f t="shared" si="602"/>
        <v/>
      </c>
      <c r="AH1945" t="str" cm="1">
        <f t="array" aca="1" ref="AH1945" ca="1">IFERROR(INDIRECT("$ag"&amp;S1945),"")</f>
        <v/>
      </c>
      <c r="AI1945" t="e" cm="1">
        <f t="array" aca="1" ref="AI1945" ca="1">INDIRECT("O"&amp;S1945)</f>
        <v>#VALUE!</v>
      </c>
      <c r="AJ1945" t="str">
        <f t="shared" si="603"/>
        <v/>
      </c>
    </row>
    <row r="1946" spans="1:36" ht="16.5" customHeight="1" thickBot="1">
      <c r="A1946" s="131"/>
      <c r="B1946" s="138"/>
      <c r="C1946" s="139"/>
      <c r="D1946" s="148"/>
      <c r="E1946" s="148"/>
      <c r="F1946" s="139"/>
      <c r="G1946" s="149"/>
      <c r="H1946" s="149"/>
      <c r="I1946" s="149"/>
      <c r="J1946" s="149"/>
      <c r="K1946" s="39"/>
      <c r="L1946" s="145"/>
      <c r="M1946" s="145"/>
      <c r="N1946" s="62"/>
      <c r="O1946" s="315"/>
      <c r="Q1946" t="str">
        <f t="shared" si="598"/>
        <v/>
      </c>
      <c r="S1946" t="e">
        <f t="shared" ca="1" si="607"/>
        <v>#VALUE!</v>
      </c>
      <c r="T1946" t="e">
        <f t="shared" ca="1" si="604"/>
        <v>#VALUE!</v>
      </c>
      <c r="U1946">
        <f t="shared" si="608"/>
        <v>1872</v>
      </c>
      <c r="V1946">
        <v>156.91666666667899</v>
      </c>
      <c r="W1946">
        <f t="shared" si="611"/>
        <v>156</v>
      </c>
      <c r="X1946" t="str" cm="1">
        <f t="array" aca="1" ref="X1946" ca="1">IFERROR(INDEX('PC&amp;PD'!$A$1:$AS$19,ROW('PC&amp;PD'!$A$19),MATCH(INDIRECT(T1946),'PC&amp;PD'!$A$1:$AS$1,0)),"")</f>
        <v/>
      </c>
      <c r="AA1946" t="str">
        <f t="shared" si="599"/>
        <v/>
      </c>
      <c r="AB1946" t="str">
        <f t="shared" si="600"/>
        <v/>
      </c>
      <c r="AC1946" t="e">
        <f t="shared" ca="1" si="601"/>
        <v>#VALUE!</v>
      </c>
      <c r="AD1946" t="str" cm="1">
        <f t="array" aca="1" ref="AD1946" ca="1">IFERROR(IF((LEFT(INDIRECT("$F"&amp;$S1946),4))="GOTS",IF($G1946="Organic","GOTS_Organic_raw",(IF($G1946="Responsible","GOTS_Responsible",(IF($G1946="No Attribute (Conventional)","GOTS_conventional",(IF($G1946="Recycled Pre/Post-Consumer","GOTS_pre_post",(IF($G1946="In-Conversion","GOTS_in_conversion",(IF($G1946="Sustainably Sourced","Sustainably_sourced",(IF($G1946="Recycled pre-consumer organic","GOTS_recycled_organic",""))))))))))))),IF($G1946="Organic","Organic",(IF($G1946="Responsible","Responsible",(IF($G1946="No Attribute (Conventional)","No_Attribute_Conventional",(IF($G1946="Recycled Pre/Post-Consumer","Recycled_Pre_Post_Consumer",(IF($G1946="In-Conversion","In_Conversion",(IF($G1946="Recycled Pre-Consumer","Recycled_Pre_Consumer",(IF($G1946="Recycled Post-Consumer","Recycled_Post_Consumer",(IF($G1946="Sustainably Sourced","Sustainably_sourced",(IF($G1946="Recycled pre-consumer organic","GOTS_recycled_organic","")))))))))))))))))),"")</f>
        <v/>
      </c>
      <c r="AE1946" t="e" cm="1">
        <f t="array" aca="1" ref="AE1946" ca="1">IF($I1946="",IF(INDIRECT("$F"&amp;$S1946)="","",IF(LEFT(INDIRECT("$F"&amp;$S1946),3)="GRS","GRS_RCS_RM",IF((LEFT(INDIRECT("$F"&amp;$S1946),3))="RCS","GRS_RCS_RM",IF(INDIRECT("$F"&amp;$S1946)="OCS (No Label)","OCS_Conversion_RM",IF(LEFT(INDIRECT("$F"&amp;$S1946),3)="OCS","OCS_RM",IF(RIGHT(INDIRECT("$F"&amp;$S1946),10)="conversion","GOTS_RM_conversion",IF((LEFT(INDIRECT("$F"&amp;$S1946),4))="GOTS","GOTS_RM","Responsible_RM"))))))),"DELETERM")</f>
        <v>#VALUE!</v>
      </c>
      <c r="AF1946" t="e" cm="1">
        <f t="array" aca="1" ref="AF1946" ca="1">IF($S1946="","",INDIRECT("$Z"&amp;$S1946))</f>
        <v>#VALUE!</v>
      </c>
      <c r="AG1946" t="str">
        <f t="shared" si="602"/>
        <v/>
      </c>
      <c r="AH1946" t="str" cm="1">
        <f t="array" aca="1" ref="AH1946" ca="1">IFERROR(INDIRECT("$ag"&amp;S1946),"")</f>
        <v/>
      </c>
      <c r="AI1946" t="e" cm="1">
        <f t="array" aca="1" ref="AI1946" ca="1">INDIRECT("O"&amp;S1946)</f>
        <v>#VALUE!</v>
      </c>
      <c r="AJ1946" t="str">
        <f t="shared" si="603"/>
        <v/>
      </c>
    </row>
    <row r="1947" spans="1:36" ht="16.5" customHeight="1">
      <c r="A1947" s="128" t="str">
        <f>IF(B1947="","",COUNTA($B$63:$B1947))</f>
        <v/>
      </c>
      <c r="B1947" s="132"/>
      <c r="C1947" s="133"/>
      <c r="D1947" s="140"/>
      <c r="E1947" s="140"/>
      <c r="F1947" s="133"/>
      <c r="G1947" s="141"/>
      <c r="H1947" s="141"/>
      <c r="I1947" s="141"/>
      <c r="J1947" s="141"/>
      <c r="K1947" s="37"/>
      <c r="L1947" s="142" t="str">
        <f>IF(R1947="","",LEFT(R1947,LEN(R1947)-2))</f>
        <v/>
      </c>
      <c r="M1947" s="142"/>
      <c r="N1947" s="60"/>
      <c r="O1947" s="313"/>
      <c r="Q1947" t="str">
        <f t="shared" si="598"/>
        <v/>
      </c>
      <c r="R1947" t="str">
        <f t="shared" ref="R1947" si="612">CONCATENATE($Q1947,Q1948,Q1949,Q1950,Q1951,Q1952,$Q1953,$Q1954,$Q1955,$Q1956,$Q1957,$Q1958)</f>
        <v/>
      </c>
      <c r="S1947" t="e">
        <f t="shared" ca="1" si="607"/>
        <v>#VALUE!</v>
      </c>
      <c r="T1947" t="e">
        <f t="shared" ca="1" si="604"/>
        <v>#VALUE!</v>
      </c>
      <c r="U1947">
        <f t="shared" si="608"/>
        <v>1884</v>
      </c>
      <c r="V1947">
        <v>157.00000000001199</v>
      </c>
      <c r="W1947">
        <f t="shared" si="611"/>
        <v>157</v>
      </c>
      <c r="X1947" t="str" cm="1">
        <f t="array" aca="1" ref="X1947" ca="1">IFERROR(INDEX('PC&amp;PD'!$A$1:$AS$19,ROW('PC&amp;PD'!$A$19),MATCH(INDIRECT(T1947),'PC&amp;PD'!$A$1:$AS$1,0)),"")</f>
        <v/>
      </c>
      <c r="Z1947" t="str">
        <f t="shared" ref="Z1947" si="613">IFERROR(IF($F1947="OCS 100","OCS (OCS 100)",IF($F1947="OCS Blended","OCS (OCS Blended)",IF($F1947="OCS (No Label)","OCS (No Label)",IF($F1947="RCS 100","RCS (RCS 100)",IF($F1947="RCS Blended","RCS (RCS Blended)",IF($F1947="GRS","GRS (GRS)",IF($F1947="GRS (No Label)", "GRS (No Label)",IF($F1947="RDS","RDS (RDS)",IF($F1947="RWS","RWS (RWS)",IF($F1947="RAS","RAS (RAS)",IF($F1947="RMS","RMS (RMS)",IF($F1947="GOTS Organic","GOTS (Organic)",IF($F1947="GOTS Made with organic","GOTS (Made with Organic)",IF($F1947="GOTS Organic - in conversion","GOTS (Organic - In Conversion)",IF($F1947="GOTS Made with organic - in conversion","GOTS (Made with Organic - In Conversion)",""))))))))))))))),"")</f>
        <v/>
      </c>
      <c r="AA1947" t="str">
        <f t="shared" si="599"/>
        <v/>
      </c>
      <c r="AB1947" t="str">
        <f t="shared" si="600"/>
        <v/>
      </c>
      <c r="AC1947" t="e">
        <f t="shared" ca="1" si="601"/>
        <v>#VALUE!</v>
      </c>
      <c r="AD1947" t="str" cm="1">
        <f t="array" aca="1" ref="AD1947" ca="1">IFERROR(IF((LEFT(INDIRECT("$F"&amp;$S1947),4))="GOTS",IF($G1947="Organic","GOTS_Organic_raw",(IF($G1947="Responsible","GOTS_Responsible",(IF($G1947="No Attribute (Conventional)","GOTS_conventional",(IF($G1947="Recycled Pre/Post-Consumer","GOTS_pre_post",(IF($G1947="In-Conversion","GOTS_in_conversion",(IF($G1947="Sustainably Sourced","Sustainably_sourced",(IF($G1947="Recycled pre-consumer organic","GOTS_recycled_organic",""))))))))))))),IF($G1947="Organic","Organic",(IF($G1947="Responsible","Responsible",(IF($G1947="No Attribute (Conventional)","No_Attribute_Conventional",(IF($G1947="Recycled Pre/Post-Consumer","Recycled_Pre_Post_Consumer",(IF($G1947="In-Conversion","In_Conversion",(IF($G1947="Recycled Pre-Consumer","Recycled_Pre_Consumer",(IF($G1947="Recycled Post-Consumer","Recycled_Post_Consumer",(IF($G1947="Sustainably Sourced","Sustainably_sourced",(IF($G1947="Recycled pre-consumer organic","GOTS_recycled_organic","")))))))))))))))))),"")</f>
        <v/>
      </c>
      <c r="AE1947" t="e" cm="1">
        <f t="array" aca="1" ref="AE1947" ca="1">IF($I1947="",IF(INDIRECT("$F"&amp;$S1947)="","",IF(LEFT(INDIRECT("$F"&amp;$S1947),3)="GRS","GRS_RCS_RM",IF((LEFT(INDIRECT("$F"&amp;$S1947),3))="RCS","GRS_RCS_RM",IF(INDIRECT("$F"&amp;$S1947)="OCS (No Label)","OCS_Conversion_RM",IF(LEFT(INDIRECT("$F"&amp;$S1947),3)="OCS","OCS_RM",IF(RIGHT(INDIRECT("$F"&amp;$S1947),10)="conversion","GOTS_RM_conversion",IF((LEFT(INDIRECT("$F"&amp;$S1947),4))="GOTS","GOTS_RM","Responsible_RM"))))))),"DELETERM")</f>
        <v>#VALUE!</v>
      </c>
      <c r="AF1947" t="e" cm="1">
        <f t="array" aca="1" ref="AF1947" ca="1">IF($S1947="","",INDIRECT("$Z"&amp;$S1947))</f>
        <v>#VALUE!</v>
      </c>
      <c r="AG1947" t="str">
        <f t="shared" si="602"/>
        <v/>
      </c>
      <c r="AH1947" t="str" cm="1">
        <f t="array" aca="1" ref="AH1947" ca="1">IFERROR(INDIRECT("$ag"&amp;S1947),"")</f>
        <v/>
      </c>
      <c r="AI1947" t="e" cm="1">
        <f t="array" aca="1" ref="AI1947" ca="1">INDIRECT("O"&amp;S1947)</f>
        <v>#VALUE!</v>
      </c>
      <c r="AJ1947" t="str">
        <f t="shared" si="603"/>
        <v/>
      </c>
    </row>
    <row r="1948" spans="1:36" ht="16.5" customHeight="1">
      <c r="A1948" s="129"/>
      <c r="B1948" s="134"/>
      <c r="C1948" s="135"/>
      <c r="D1948" s="146"/>
      <c r="E1948" s="146"/>
      <c r="F1948" s="135"/>
      <c r="G1948" s="147"/>
      <c r="H1948" s="147"/>
      <c r="I1948" s="147"/>
      <c r="J1948" s="147"/>
      <c r="K1948" s="38"/>
      <c r="L1948" s="143"/>
      <c r="M1948" s="143"/>
      <c r="N1948" s="61"/>
      <c r="O1948" s="314"/>
      <c r="Q1948" t="str">
        <f t="shared" si="598"/>
        <v/>
      </c>
      <c r="S1948" t="e">
        <f t="shared" ca="1" si="607"/>
        <v>#VALUE!</v>
      </c>
      <c r="T1948" t="e">
        <f t="shared" ca="1" si="604"/>
        <v>#VALUE!</v>
      </c>
      <c r="U1948">
        <f t="shared" si="608"/>
        <v>1884</v>
      </c>
      <c r="V1948">
        <v>157.08333333334599</v>
      </c>
      <c r="W1948">
        <f t="shared" si="611"/>
        <v>157</v>
      </c>
      <c r="X1948" t="str" cm="1">
        <f t="array" aca="1" ref="X1948" ca="1">IFERROR(INDEX('PC&amp;PD'!$A$1:$AS$19,ROW('PC&amp;PD'!$A$19),MATCH(INDIRECT(T1948),'PC&amp;PD'!$A$1:$AS$1,0)),"")</f>
        <v/>
      </c>
      <c r="AA1948" t="str">
        <f t="shared" si="599"/>
        <v/>
      </c>
      <c r="AB1948" t="str">
        <f t="shared" si="600"/>
        <v/>
      </c>
      <c r="AC1948" t="e">
        <f t="shared" ca="1" si="601"/>
        <v>#VALUE!</v>
      </c>
      <c r="AD1948" t="str" cm="1">
        <f t="array" aca="1" ref="AD1948" ca="1">IFERROR(IF((LEFT(INDIRECT("$F"&amp;$S1948),4))="GOTS",IF($G1948="Organic","GOTS_Organic_raw",(IF($G1948="Responsible","GOTS_Responsible",(IF($G1948="No Attribute (Conventional)","GOTS_conventional",(IF($G1948="Recycled Pre/Post-Consumer","GOTS_pre_post",(IF($G1948="In-Conversion","GOTS_in_conversion",(IF($G1948="Sustainably Sourced","Sustainably_sourced",(IF($G1948="Recycled pre-consumer organic","GOTS_recycled_organic",""))))))))))))),IF($G1948="Organic","Organic",(IF($G1948="Responsible","Responsible",(IF($G1948="No Attribute (Conventional)","No_Attribute_Conventional",(IF($G1948="Recycled Pre/Post-Consumer","Recycled_Pre_Post_Consumer",(IF($G1948="In-Conversion","In_Conversion",(IF($G1948="Recycled Pre-Consumer","Recycled_Pre_Consumer",(IF($G1948="Recycled Post-Consumer","Recycled_Post_Consumer",(IF($G1948="Sustainably Sourced","Sustainably_sourced",(IF($G1948="Recycled pre-consumer organic","GOTS_recycled_organic","")))))))))))))))))),"")</f>
        <v/>
      </c>
      <c r="AE1948" t="e" cm="1">
        <f t="array" aca="1" ref="AE1948" ca="1">IF($I1948="",IF(INDIRECT("$F"&amp;$S1948)="","",IF(LEFT(INDIRECT("$F"&amp;$S1948),3)="GRS","GRS_RCS_RM",IF((LEFT(INDIRECT("$F"&amp;$S1948),3))="RCS","GRS_RCS_RM",IF(INDIRECT("$F"&amp;$S1948)="OCS (No Label)","OCS_Conversion_RM",IF(LEFT(INDIRECT("$F"&amp;$S1948),3)="OCS","OCS_RM",IF(RIGHT(INDIRECT("$F"&amp;$S1948),10)="conversion","GOTS_RM_conversion",IF((LEFT(INDIRECT("$F"&amp;$S1948),4))="GOTS","GOTS_RM","Responsible_RM"))))))),"DELETERM")</f>
        <v>#VALUE!</v>
      </c>
      <c r="AF1948" t="e" cm="1">
        <f t="array" aca="1" ref="AF1948" ca="1">IF($S1948="","",INDIRECT("$Z"&amp;$S1948))</f>
        <v>#VALUE!</v>
      </c>
      <c r="AG1948" t="str">
        <f t="shared" si="602"/>
        <v/>
      </c>
      <c r="AH1948" t="str" cm="1">
        <f t="array" aca="1" ref="AH1948" ca="1">IFERROR(INDIRECT("$ag"&amp;S1948),"")</f>
        <v/>
      </c>
      <c r="AI1948" t="e" cm="1">
        <f t="array" aca="1" ref="AI1948" ca="1">INDIRECT("O"&amp;S1948)</f>
        <v>#VALUE!</v>
      </c>
      <c r="AJ1948" t="str">
        <f t="shared" si="603"/>
        <v/>
      </c>
    </row>
    <row r="1949" spans="1:36" ht="16.5" customHeight="1">
      <c r="A1949" s="129"/>
      <c r="B1949" s="134"/>
      <c r="C1949" s="135"/>
      <c r="D1949" s="146"/>
      <c r="E1949" s="146"/>
      <c r="F1949" s="135"/>
      <c r="G1949" s="147"/>
      <c r="H1949" s="147"/>
      <c r="I1949" s="147"/>
      <c r="J1949" s="147"/>
      <c r="K1949" s="38"/>
      <c r="L1949" s="143"/>
      <c r="M1949" s="143"/>
      <c r="N1949" s="61"/>
      <c r="O1949" s="314"/>
      <c r="Q1949" t="str">
        <f t="shared" si="598"/>
        <v/>
      </c>
      <c r="S1949" t="e">
        <f t="shared" ca="1" si="607"/>
        <v>#VALUE!</v>
      </c>
      <c r="T1949" t="e">
        <f t="shared" ca="1" si="604"/>
        <v>#VALUE!</v>
      </c>
      <c r="U1949">
        <f t="shared" si="608"/>
        <v>1884</v>
      </c>
      <c r="V1949">
        <v>157.16666666667899</v>
      </c>
      <c r="W1949">
        <f t="shared" si="611"/>
        <v>157</v>
      </c>
      <c r="X1949" t="str" cm="1">
        <f t="array" aca="1" ref="X1949" ca="1">IFERROR(INDEX('PC&amp;PD'!$A$1:$AS$19,ROW('PC&amp;PD'!$A$19),MATCH(INDIRECT(T1949),'PC&amp;PD'!$A$1:$AS$1,0)),"")</f>
        <v/>
      </c>
      <c r="AA1949" t="str">
        <f t="shared" si="599"/>
        <v/>
      </c>
      <c r="AB1949" t="str">
        <f t="shared" si="600"/>
        <v/>
      </c>
      <c r="AC1949" t="e">
        <f t="shared" ca="1" si="601"/>
        <v>#VALUE!</v>
      </c>
      <c r="AD1949" t="str" cm="1">
        <f t="array" aca="1" ref="AD1949" ca="1">IFERROR(IF((LEFT(INDIRECT("$F"&amp;$S1949),4))="GOTS",IF($G1949="Organic","GOTS_Organic_raw",(IF($G1949="Responsible","GOTS_Responsible",(IF($G1949="No Attribute (Conventional)","GOTS_conventional",(IF($G1949="Recycled Pre/Post-Consumer","GOTS_pre_post",(IF($G1949="In-Conversion","GOTS_in_conversion",(IF($G1949="Sustainably Sourced","Sustainably_sourced",(IF($G1949="Recycled pre-consumer organic","GOTS_recycled_organic",""))))))))))))),IF($G1949="Organic","Organic",(IF($G1949="Responsible","Responsible",(IF($G1949="No Attribute (Conventional)","No_Attribute_Conventional",(IF($G1949="Recycled Pre/Post-Consumer","Recycled_Pre_Post_Consumer",(IF($G1949="In-Conversion","In_Conversion",(IF($G1949="Recycled Pre-Consumer","Recycled_Pre_Consumer",(IF($G1949="Recycled Post-Consumer","Recycled_Post_Consumer",(IF($G1949="Sustainably Sourced","Sustainably_sourced",(IF($G1949="Recycled pre-consumer organic","GOTS_recycled_organic","")))))))))))))))))),"")</f>
        <v/>
      </c>
      <c r="AE1949" t="e" cm="1">
        <f t="array" aca="1" ref="AE1949" ca="1">IF($I1949="",IF(INDIRECT("$F"&amp;$S1949)="","",IF(LEFT(INDIRECT("$F"&amp;$S1949),3)="GRS","GRS_RCS_RM",IF((LEFT(INDIRECT("$F"&amp;$S1949),3))="RCS","GRS_RCS_RM",IF(INDIRECT("$F"&amp;$S1949)="OCS (No Label)","OCS_Conversion_RM",IF(LEFT(INDIRECT("$F"&amp;$S1949),3)="OCS","OCS_RM",IF(RIGHT(INDIRECT("$F"&amp;$S1949),10)="conversion","GOTS_RM_conversion",IF((LEFT(INDIRECT("$F"&amp;$S1949),4))="GOTS","GOTS_RM","Responsible_RM"))))))),"DELETERM")</f>
        <v>#VALUE!</v>
      </c>
      <c r="AF1949" t="e" cm="1">
        <f t="array" aca="1" ref="AF1949" ca="1">IF($S1949="","",INDIRECT("$Z"&amp;$S1949))</f>
        <v>#VALUE!</v>
      </c>
      <c r="AG1949" t="str">
        <f t="shared" si="602"/>
        <v/>
      </c>
      <c r="AH1949" t="str" cm="1">
        <f t="array" aca="1" ref="AH1949" ca="1">IFERROR(INDIRECT("$ag"&amp;S1949),"")</f>
        <v/>
      </c>
      <c r="AI1949" t="e" cm="1">
        <f t="array" aca="1" ref="AI1949" ca="1">INDIRECT("O"&amp;S1949)</f>
        <v>#VALUE!</v>
      </c>
      <c r="AJ1949" t="str">
        <f t="shared" si="603"/>
        <v/>
      </c>
    </row>
    <row r="1950" spans="1:36" ht="16.5" customHeight="1">
      <c r="A1950" s="129"/>
      <c r="B1950" s="134"/>
      <c r="C1950" s="135"/>
      <c r="D1950" s="146"/>
      <c r="E1950" s="146"/>
      <c r="F1950" s="135"/>
      <c r="G1950" s="147"/>
      <c r="H1950" s="147"/>
      <c r="I1950" s="147"/>
      <c r="J1950" s="147"/>
      <c r="K1950" s="38"/>
      <c r="L1950" s="143"/>
      <c r="M1950" s="143"/>
      <c r="N1950" s="61"/>
      <c r="O1950" s="314"/>
      <c r="Q1950" t="str">
        <f t="shared" si="598"/>
        <v/>
      </c>
      <c r="S1950" t="e">
        <f t="shared" ca="1" si="607"/>
        <v>#VALUE!</v>
      </c>
      <c r="T1950" t="e">
        <f t="shared" ca="1" si="604"/>
        <v>#VALUE!</v>
      </c>
      <c r="U1950">
        <f t="shared" si="608"/>
        <v>1884</v>
      </c>
      <c r="V1950">
        <v>157.25000000001199</v>
      </c>
      <c r="W1950">
        <f t="shared" si="611"/>
        <v>157</v>
      </c>
      <c r="X1950" t="str" cm="1">
        <f t="array" aca="1" ref="X1950" ca="1">IFERROR(INDEX('PC&amp;PD'!$A$1:$AS$19,ROW('PC&amp;PD'!$A$19),MATCH(INDIRECT(T1950),'PC&amp;PD'!$A$1:$AS$1,0)),"")</f>
        <v/>
      </c>
      <c r="AA1950" t="str">
        <f t="shared" si="599"/>
        <v/>
      </c>
      <c r="AB1950" t="str">
        <f t="shared" si="600"/>
        <v/>
      </c>
      <c r="AC1950" t="e">
        <f t="shared" ca="1" si="601"/>
        <v>#VALUE!</v>
      </c>
      <c r="AD1950" t="str" cm="1">
        <f t="array" aca="1" ref="AD1950" ca="1">IFERROR(IF((LEFT(INDIRECT("$F"&amp;$S1950),4))="GOTS",IF($G1950="Organic","GOTS_Organic_raw",(IF($G1950="Responsible","GOTS_Responsible",(IF($G1950="No Attribute (Conventional)","GOTS_conventional",(IF($G1950="Recycled Pre/Post-Consumer","GOTS_pre_post",(IF($G1950="In-Conversion","GOTS_in_conversion",(IF($G1950="Sustainably Sourced","Sustainably_sourced",(IF($G1950="Recycled pre-consumer organic","GOTS_recycled_organic",""))))))))))))),IF($G1950="Organic","Organic",(IF($G1950="Responsible","Responsible",(IF($G1950="No Attribute (Conventional)","No_Attribute_Conventional",(IF($G1950="Recycled Pre/Post-Consumer","Recycled_Pre_Post_Consumer",(IF($G1950="In-Conversion","In_Conversion",(IF($G1950="Recycled Pre-Consumer","Recycled_Pre_Consumer",(IF($G1950="Recycled Post-Consumer","Recycled_Post_Consumer",(IF($G1950="Sustainably Sourced","Sustainably_sourced",(IF($G1950="Recycled pre-consumer organic","GOTS_recycled_organic","")))))))))))))))))),"")</f>
        <v/>
      </c>
      <c r="AE1950" t="e" cm="1">
        <f t="array" aca="1" ref="AE1950" ca="1">IF($I1950="",IF(INDIRECT("$F"&amp;$S1950)="","",IF(LEFT(INDIRECT("$F"&amp;$S1950),3)="GRS","GRS_RCS_RM",IF((LEFT(INDIRECT("$F"&amp;$S1950),3))="RCS","GRS_RCS_RM",IF(INDIRECT("$F"&amp;$S1950)="OCS (No Label)","OCS_Conversion_RM",IF(LEFT(INDIRECT("$F"&amp;$S1950),3)="OCS","OCS_RM",IF(RIGHT(INDIRECT("$F"&amp;$S1950),10)="conversion","GOTS_RM_conversion",IF((LEFT(INDIRECT("$F"&amp;$S1950),4))="GOTS","GOTS_RM","Responsible_RM"))))))),"DELETERM")</f>
        <v>#VALUE!</v>
      </c>
      <c r="AF1950" t="e" cm="1">
        <f t="array" aca="1" ref="AF1950" ca="1">IF($S1950="","",INDIRECT("$Z"&amp;$S1950))</f>
        <v>#VALUE!</v>
      </c>
      <c r="AG1950" t="str">
        <f t="shared" si="602"/>
        <v/>
      </c>
      <c r="AH1950" t="str" cm="1">
        <f t="array" aca="1" ref="AH1950" ca="1">IFERROR(INDIRECT("$ag"&amp;S1950),"")</f>
        <v/>
      </c>
      <c r="AI1950" t="e" cm="1">
        <f t="array" aca="1" ref="AI1950" ca="1">INDIRECT("O"&amp;S1950)</f>
        <v>#VALUE!</v>
      </c>
      <c r="AJ1950" t="str">
        <f t="shared" si="603"/>
        <v/>
      </c>
    </row>
    <row r="1951" spans="1:36" ht="16.5" customHeight="1">
      <c r="A1951" s="129"/>
      <c r="B1951" s="134"/>
      <c r="C1951" s="135"/>
      <c r="D1951" s="146"/>
      <c r="E1951" s="146"/>
      <c r="F1951" s="135"/>
      <c r="G1951" s="147"/>
      <c r="H1951" s="147"/>
      <c r="I1951" s="147"/>
      <c r="J1951" s="147"/>
      <c r="K1951" s="38"/>
      <c r="L1951" s="143"/>
      <c r="M1951" s="143"/>
      <c r="N1951" s="61"/>
      <c r="O1951" s="314"/>
      <c r="Q1951" t="str">
        <f t="shared" si="598"/>
        <v/>
      </c>
      <c r="S1951" t="e">
        <f t="shared" ca="1" si="607"/>
        <v>#VALUE!</v>
      </c>
      <c r="T1951" t="e">
        <f t="shared" ca="1" si="604"/>
        <v>#VALUE!</v>
      </c>
      <c r="U1951">
        <f t="shared" si="608"/>
        <v>1884</v>
      </c>
      <c r="V1951">
        <v>157.33333333334599</v>
      </c>
      <c r="W1951">
        <f t="shared" si="611"/>
        <v>157</v>
      </c>
      <c r="X1951" t="str" cm="1">
        <f t="array" aca="1" ref="X1951" ca="1">IFERROR(INDEX('PC&amp;PD'!$A$1:$AS$19,ROW('PC&amp;PD'!$A$19),MATCH(INDIRECT(T1951),'PC&amp;PD'!$A$1:$AS$1,0)),"")</f>
        <v/>
      </c>
      <c r="AA1951" t="str">
        <f t="shared" si="599"/>
        <v/>
      </c>
      <c r="AB1951" t="str">
        <f t="shared" si="600"/>
        <v/>
      </c>
      <c r="AC1951" t="e">
        <f t="shared" ca="1" si="601"/>
        <v>#VALUE!</v>
      </c>
      <c r="AD1951" t="str" cm="1">
        <f t="array" aca="1" ref="AD1951" ca="1">IFERROR(IF((LEFT(INDIRECT("$F"&amp;$S1951),4))="GOTS",IF($G1951="Organic","GOTS_Organic_raw",(IF($G1951="Responsible","GOTS_Responsible",(IF($G1951="No Attribute (Conventional)","GOTS_conventional",(IF($G1951="Recycled Pre/Post-Consumer","GOTS_pre_post",(IF($G1951="In-Conversion","GOTS_in_conversion",(IF($G1951="Sustainably Sourced","Sustainably_sourced",(IF($G1951="Recycled pre-consumer organic","GOTS_recycled_organic",""))))))))))))),IF($G1951="Organic","Organic",(IF($G1951="Responsible","Responsible",(IF($G1951="No Attribute (Conventional)","No_Attribute_Conventional",(IF($G1951="Recycled Pre/Post-Consumer","Recycled_Pre_Post_Consumer",(IF($G1951="In-Conversion","In_Conversion",(IF($G1951="Recycled Pre-Consumer","Recycled_Pre_Consumer",(IF($G1951="Recycled Post-Consumer","Recycled_Post_Consumer",(IF($G1951="Sustainably Sourced","Sustainably_sourced",(IF($G1951="Recycled pre-consumer organic","GOTS_recycled_organic","")))))))))))))))))),"")</f>
        <v/>
      </c>
      <c r="AE1951" t="e" cm="1">
        <f t="array" aca="1" ref="AE1951" ca="1">IF($I1951="",IF(INDIRECT("$F"&amp;$S1951)="","",IF(LEFT(INDIRECT("$F"&amp;$S1951),3)="GRS","GRS_RCS_RM",IF((LEFT(INDIRECT("$F"&amp;$S1951),3))="RCS","GRS_RCS_RM",IF(INDIRECT("$F"&amp;$S1951)="OCS (No Label)","OCS_Conversion_RM",IF(LEFT(INDIRECT("$F"&amp;$S1951),3)="OCS","OCS_RM",IF(RIGHT(INDIRECT("$F"&amp;$S1951),10)="conversion","GOTS_RM_conversion",IF((LEFT(INDIRECT("$F"&amp;$S1951),4))="GOTS","GOTS_RM","Responsible_RM"))))))),"DELETERM")</f>
        <v>#VALUE!</v>
      </c>
      <c r="AF1951" t="e" cm="1">
        <f t="array" aca="1" ref="AF1951" ca="1">IF($S1951="","",INDIRECT("$Z"&amp;$S1951))</f>
        <v>#VALUE!</v>
      </c>
      <c r="AG1951" t="str">
        <f t="shared" si="602"/>
        <v/>
      </c>
      <c r="AH1951" t="str" cm="1">
        <f t="array" aca="1" ref="AH1951" ca="1">IFERROR(INDIRECT("$ag"&amp;S1951),"")</f>
        <v/>
      </c>
      <c r="AI1951" t="e" cm="1">
        <f t="array" aca="1" ref="AI1951" ca="1">INDIRECT("O"&amp;S1951)</f>
        <v>#VALUE!</v>
      </c>
      <c r="AJ1951" t="str">
        <f t="shared" si="603"/>
        <v/>
      </c>
    </row>
    <row r="1952" spans="1:36" ht="16.5" customHeight="1">
      <c r="A1952" s="129"/>
      <c r="B1952" s="134"/>
      <c r="C1952" s="135"/>
      <c r="D1952" s="146"/>
      <c r="E1952" s="146"/>
      <c r="F1952" s="135"/>
      <c r="G1952" s="147"/>
      <c r="H1952" s="147"/>
      <c r="I1952" s="147"/>
      <c r="J1952" s="147"/>
      <c r="K1952" s="38"/>
      <c r="L1952" s="143"/>
      <c r="M1952" s="143"/>
      <c r="N1952" s="61"/>
      <c r="O1952" s="314"/>
      <c r="Q1952" t="str">
        <f t="shared" si="598"/>
        <v/>
      </c>
      <c r="S1952" t="e">
        <f t="shared" ca="1" si="607"/>
        <v>#VALUE!</v>
      </c>
      <c r="T1952" t="e">
        <f t="shared" ca="1" si="604"/>
        <v>#VALUE!</v>
      </c>
      <c r="U1952">
        <f t="shared" si="608"/>
        <v>1884</v>
      </c>
      <c r="V1952">
        <v>157.41666666667899</v>
      </c>
      <c r="W1952">
        <f t="shared" si="611"/>
        <v>157</v>
      </c>
      <c r="X1952" t="str" cm="1">
        <f t="array" aca="1" ref="X1952" ca="1">IFERROR(INDEX('PC&amp;PD'!$A$1:$AS$19,ROW('PC&amp;PD'!$A$19),MATCH(INDIRECT(T1952),'PC&amp;PD'!$A$1:$AS$1,0)),"")</f>
        <v/>
      </c>
      <c r="AA1952" t="str">
        <f t="shared" si="599"/>
        <v/>
      </c>
      <c r="AB1952" t="str">
        <f t="shared" si="600"/>
        <v/>
      </c>
      <c r="AC1952" t="e">
        <f t="shared" ca="1" si="601"/>
        <v>#VALUE!</v>
      </c>
      <c r="AD1952" t="str" cm="1">
        <f t="array" aca="1" ref="AD1952" ca="1">IFERROR(IF((LEFT(INDIRECT("$F"&amp;$S1952),4))="GOTS",IF($G1952="Organic","GOTS_Organic_raw",(IF($G1952="Responsible","GOTS_Responsible",(IF($G1952="No Attribute (Conventional)","GOTS_conventional",(IF($G1952="Recycled Pre/Post-Consumer","GOTS_pre_post",(IF($G1952="In-Conversion","GOTS_in_conversion",(IF($G1952="Sustainably Sourced","Sustainably_sourced",(IF($G1952="Recycled pre-consumer organic","GOTS_recycled_organic",""))))))))))))),IF($G1952="Organic","Organic",(IF($G1952="Responsible","Responsible",(IF($G1952="No Attribute (Conventional)","No_Attribute_Conventional",(IF($G1952="Recycled Pre/Post-Consumer","Recycled_Pre_Post_Consumer",(IF($G1952="In-Conversion","In_Conversion",(IF($G1952="Recycled Pre-Consumer","Recycled_Pre_Consumer",(IF($G1952="Recycled Post-Consumer","Recycled_Post_Consumer",(IF($G1952="Sustainably Sourced","Sustainably_sourced",(IF($G1952="Recycled pre-consumer organic","GOTS_recycled_organic","")))))))))))))))))),"")</f>
        <v/>
      </c>
      <c r="AE1952" t="e" cm="1">
        <f t="array" aca="1" ref="AE1952" ca="1">IF($I1952="",IF(INDIRECT("$F"&amp;$S1952)="","",IF(LEFT(INDIRECT("$F"&amp;$S1952),3)="GRS","GRS_RCS_RM",IF((LEFT(INDIRECT("$F"&amp;$S1952),3))="RCS","GRS_RCS_RM",IF(INDIRECT("$F"&amp;$S1952)="OCS (No Label)","OCS_Conversion_RM",IF(LEFT(INDIRECT("$F"&amp;$S1952),3)="OCS","OCS_RM",IF(RIGHT(INDIRECT("$F"&amp;$S1952),10)="conversion","GOTS_RM_conversion",IF((LEFT(INDIRECT("$F"&amp;$S1952),4))="GOTS","GOTS_RM","Responsible_RM"))))))),"DELETERM")</f>
        <v>#VALUE!</v>
      </c>
      <c r="AF1952" t="e" cm="1">
        <f t="array" aca="1" ref="AF1952" ca="1">IF($S1952="","",INDIRECT("$Z"&amp;$S1952))</f>
        <v>#VALUE!</v>
      </c>
      <c r="AG1952" t="str">
        <f t="shared" si="602"/>
        <v/>
      </c>
      <c r="AH1952" t="str" cm="1">
        <f t="array" aca="1" ref="AH1952" ca="1">IFERROR(INDIRECT("$ag"&amp;S1952),"")</f>
        <v/>
      </c>
      <c r="AI1952" t="e" cm="1">
        <f t="array" aca="1" ref="AI1952" ca="1">INDIRECT("O"&amp;S1952)</f>
        <v>#VALUE!</v>
      </c>
      <c r="AJ1952" t="str">
        <f t="shared" si="603"/>
        <v/>
      </c>
    </row>
    <row r="1953" spans="1:36" ht="16.5" customHeight="1">
      <c r="A1953" s="130"/>
      <c r="B1953" s="136"/>
      <c r="C1953" s="137"/>
      <c r="D1953" s="146"/>
      <c r="E1953" s="146"/>
      <c r="F1953" s="137"/>
      <c r="G1953" s="147"/>
      <c r="H1953" s="147"/>
      <c r="I1953" s="147"/>
      <c r="J1953" s="147"/>
      <c r="K1953" s="38"/>
      <c r="L1953" s="144"/>
      <c r="M1953" s="144"/>
      <c r="N1953" s="61"/>
      <c r="O1953" s="314"/>
      <c r="Q1953" t="str">
        <f t="shared" si="598"/>
        <v/>
      </c>
      <c r="S1953" t="e">
        <f t="shared" ca="1" si="607"/>
        <v>#VALUE!</v>
      </c>
      <c r="T1953" t="e">
        <f t="shared" ca="1" si="604"/>
        <v>#VALUE!</v>
      </c>
      <c r="U1953">
        <f t="shared" si="608"/>
        <v>1884</v>
      </c>
      <c r="V1953">
        <v>157.50000000001199</v>
      </c>
      <c r="W1953">
        <f t="shared" si="611"/>
        <v>157</v>
      </c>
      <c r="X1953" t="str" cm="1">
        <f t="array" aca="1" ref="X1953" ca="1">IFERROR(INDEX('PC&amp;PD'!$A$1:$AS$19,ROW('PC&amp;PD'!$A$19),MATCH(INDIRECT(T1953),'PC&amp;PD'!$A$1:$AS$1,0)),"")</f>
        <v/>
      </c>
      <c r="AA1953" t="str">
        <f t="shared" si="599"/>
        <v/>
      </c>
      <c r="AB1953" t="str">
        <f t="shared" si="600"/>
        <v/>
      </c>
      <c r="AC1953" t="e">
        <f t="shared" ca="1" si="601"/>
        <v>#VALUE!</v>
      </c>
      <c r="AD1953" t="str" cm="1">
        <f t="array" aca="1" ref="AD1953" ca="1">IFERROR(IF((LEFT(INDIRECT("$F"&amp;$S1953),4))="GOTS",IF($G1953="Organic","GOTS_Organic_raw",(IF($G1953="Responsible","GOTS_Responsible",(IF($G1953="No Attribute (Conventional)","GOTS_conventional",(IF($G1953="Recycled Pre/Post-Consumer","GOTS_pre_post",(IF($G1953="In-Conversion","GOTS_in_conversion",(IF($G1953="Sustainably Sourced","Sustainably_sourced",(IF($G1953="Recycled pre-consumer organic","GOTS_recycled_organic",""))))))))))))),IF($G1953="Organic","Organic",(IF($G1953="Responsible","Responsible",(IF($G1953="No Attribute (Conventional)","No_Attribute_Conventional",(IF($G1953="Recycled Pre/Post-Consumer","Recycled_Pre_Post_Consumer",(IF($G1953="In-Conversion","In_Conversion",(IF($G1953="Recycled Pre-Consumer","Recycled_Pre_Consumer",(IF($G1953="Recycled Post-Consumer","Recycled_Post_Consumer",(IF($G1953="Sustainably Sourced","Sustainably_sourced",(IF($G1953="Recycled pre-consumer organic","GOTS_recycled_organic","")))))))))))))))))),"")</f>
        <v/>
      </c>
      <c r="AE1953" t="e" cm="1">
        <f t="array" aca="1" ref="AE1953" ca="1">IF($I1953="",IF(INDIRECT("$F"&amp;$S1953)="","",IF(LEFT(INDIRECT("$F"&amp;$S1953),3)="GRS","GRS_RCS_RM",IF((LEFT(INDIRECT("$F"&amp;$S1953),3))="RCS","GRS_RCS_RM",IF(INDIRECT("$F"&amp;$S1953)="OCS (No Label)","OCS_Conversion_RM",IF(LEFT(INDIRECT("$F"&amp;$S1953),3)="OCS","OCS_RM",IF(RIGHT(INDIRECT("$F"&amp;$S1953),10)="conversion","GOTS_RM_conversion",IF((LEFT(INDIRECT("$F"&amp;$S1953),4))="GOTS","GOTS_RM","Responsible_RM"))))))),"DELETERM")</f>
        <v>#VALUE!</v>
      </c>
      <c r="AF1953" t="e" cm="1">
        <f t="array" aca="1" ref="AF1953" ca="1">IF($S1953="","",INDIRECT("$Z"&amp;$S1953))</f>
        <v>#VALUE!</v>
      </c>
      <c r="AG1953" t="str">
        <f t="shared" si="602"/>
        <v/>
      </c>
      <c r="AH1953" t="str" cm="1">
        <f t="array" aca="1" ref="AH1953" ca="1">IFERROR(INDIRECT("$ag"&amp;S1953),"")</f>
        <v/>
      </c>
      <c r="AI1953" t="e" cm="1">
        <f t="array" aca="1" ref="AI1953" ca="1">INDIRECT("O"&amp;S1953)</f>
        <v>#VALUE!</v>
      </c>
      <c r="AJ1953" t="str">
        <f t="shared" si="603"/>
        <v/>
      </c>
    </row>
    <row r="1954" spans="1:36" ht="16.5" customHeight="1">
      <c r="A1954" s="130"/>
      <c r="B1954" s="136"/>
      <c r="C1954" s="137"/>
      <c r="D1954" s="146"/>
      <c r="E1954" s="146"/>
      <c r="F1954" s="137"/>
      <c r="G1954" s="147"/>
      <c r="H1954" s="147"/>
      <c r="I1954" s="147"/>
      <c r="J1954" s="147"/>
      <c r="K1954" s="38"/>
      <c r="L1954" s="144"/>
      <c r="M1954" s="144"/>
      <c r="N1954" s="61"/>
      <c r="O1954" s="314"/>
      <c r="Q1954" t="str">
        <f t="shared" si="598"/>
        <v/>
      </c>
      <c r="S1954" t="e">
        <f t="shared" ca="1" si="607"/>
        <v>#VALUE!</v>
      </c>
      <c r="T1954" t="e">
        <f t="shared" ca="1" si="604"/>
        <v>#VALUE!</v>
      </c>
      <c r="U1954">
        <f t="shared" si="608"/>
        <v>1884</v>
      </c>
      <c r="V1954">
        <v>157.58333333334599</v>
      </c>
      <c r="W1954">
        <f t="shared" si="611"/>
        <v>157</v>
      </c>
      <c r="X1954" t="str" cm="1">
        <f t="array" aca="1" ref="X1954" ca="1">IFERROR(INDEX('PC&amp;PD'!$A$1:$AS$19,ROW('PC&amp;PD'!$A$19),MATCH(INDIRECT(T1954),'PC&amp;PD'!$A$1:$AS$1,0)),"")</f>
        <v/>
      </c>
      <c r="AA1954" t="str">
        <f t="shared" si="599"/>
        <v/>
      </c>
      <c r="AB1954" t="str">
        <f t="shared" si="600"/>
        <v/>
      </c>
      <c r="AC1954" t="e">
        <f t="shared" ca="1" si="601"/>
        <v>#VALUE!</v>
      </c>
      <c r="AD1954" t="str" cm="1">
        <f t="array" aca="1" ref="AD1954" ca="1">IFERROR(IF((LEFT(INDIRECT("$F"&amp;$S1954),4))="GOTS",IF($G1954="Organic","GOTS_Organic_raw",(IF($G1954="Responsible","GOTS_Responsible",(IF($G1954="No Attribute (Conventional)","GOTS_conventional",(IF($G1954="Recycled Pre/Post-Consumer","GOTS_pre_post",(IF($G1954="In-Conversion","GOTS_in_conversion",(IF($G1954="Sustainably Sourced","Sustainably_sourced",(IF($G1954="Recycled pre-consumer organic","GOTS_recycled_organic",""))))))))))))),IF($G1954="Organic","Organic",(IF($G1954="Responsible","Responsible",(IF($G1954="No Attribute (Conventional)","No_Attribute_Conventional",(IF($G1954="Recycled Pre/Post-Consumer","Recycled_Pre_Post_Consumer",(IF($G1954="In-Conversion","In_Conversion",(IF($G1954="Recycled Pre-Consumer","Recycled_Pre_Consumer",(IF($G1954="Recycled Post-Consumer","Recycled_Post_Consumer",(IF($G1954="Sustainably Sourced","Sustainably_sourced",(IF($G1954="Recycled pre-consumer organic","GOTS_recycled_organic","")))))))))))))))))),"")</f>
        <v/>
      </c>
      <c r="AE1954" t="e" cm="1">
        <f t="array" aca="1" ref="AE1954" ca="1">IF($I1954="",IF(INDIRECT("$F"&amp;$S1954)="","",IF(LEFT(INDIRECT("$F"&amp;$S1954),3)="GRS","GRS_RCS_RM",IF((LEFT(INDIRECT("$F"&amp;$S1954),3))="RCS","GRS_RCS_RM",IF(INDIRECT("$F"&amp;$S1954)="OCS (No Label)","OCS_Conversion_RM",IF(LEFT(INDIRECT("$F"&amp;$S1954),3)="OCS","OCS_RM",IF(RIGHT(INDIRECT("$F"&amp;$S1954),10)="conversion","GOTS_RM_conversion",IF((LEFT(INDIRECT("$F"&amp;$S1954),4))="GOTS","GOTS_RM","Responsible_RM"))))))),"DELETERM")</f>
        <v>#VALUE!</v>
      </c>
      <c r="AF1954" t="e" cm="1">
        <f t="array" aca="1" ref="AF1954" ca="1">IF($S1954="","",INDIRECT("$Z"&amp;$S1954))</f>
        <v>#VALUE!</v>
      </c>
      <c r="AG1954" t="str">
        <f t="shared" si="602"/>
        <v/>
      </c>
      <c r="AH1954" t="str" cm="1">
        <f t="array" aca="1" ref="AH1954" ca="1">IFERROR(INDIRECT("$ag"&amp;S1954),"")</f>
        <v/>
      </c>
      <c r="AI1954" t="e" cm="1">
        <f t="array" aca="1" ref="AI1954" ca="1">INDIRECT("O"&amp;S1954)</f>
        <v>#VALUE!</v>
      </c>
      <c r="AJ1954" t="str">
        <f t="shared" si="603"/>
        <v/>
      </c>
    </row>
    <row r="1955" spans="1:36" ht="16.5" customHeight="1">
      <c r="A1955" s="130"/>
      <c r="B1955" s="136"/>
      <c r="C1955" s="137"/>
      <c r="D1955" s="146"/>
      <c r="E1955" s="146"/>
      <c r="F1955" s="137"/>
      <c r="G1955" s="147"/>
      <c r="H1955" s="147"/>
      <c r="I1955" s="147"/>
      <c r="J1955" s="147"/>
      <c r="K1955" s="38"/>
      <c r="L1955" s="144"/>
      <c r="M1955" s="144"/>
      <c r="N1955" s="61"/>
      <c r="O1955" s="314"/>
      <c r="Q1955" t="str">
        <f t="shared" si="598"/>
        <v/>
      </c>
      <c r="S1955" t="e">
        <f t="shared" ca="1" si="607"/>
        <v>#VALUE!</v>
      </c>
      <c r="T1955" t="e">
        <f t="shared" ca="1" si="604"/>
        <v>#VALUE!</v>
      </c>
      <c r="U1955">
        <f t="shared" si="608"/>
        <v>1884</v>
      </c>
      <c r="V1955">
        <v>157.66666666667899</v>
      </c>
      <c r="W1955">
        <f t="shared" si="611"/>
        <v>157</v>
      </c>
      <c r="X1955" t="str" cm="1">
        <f t="array" aca="1" ref="X1955" ca="1">IFERROR(INDEX('PC&amp;PD'!$A$1:$AS$19,ROW('PC&amp;PD'!$A$19),MATCH(INDIRECT(T1955),'PC&amp;PD'!$A$1:$AS$1,0)),"")</f>
        <v/>
      </c>
      <c r="AA1955" t="str">
        <f t="shared" si="599"/>
        <v/>
      </c>
      <c r="AB1955" t="str">
        <f t="shared" si="600"/>
        <v/>
      </c>
      <c r="AC1955" t="e">
        <f t="shared" ca="1" si="601"/>
        <v>#VALUE!</v>
      </c>
      <c r="AD1955" t="str" cm="1">
        <f t="array" aca="1" ref="AD1955" ca="1">IFERROR(IF((LEFT(INDIRECT("$F"&amp;$S1955),4))="GOTS",IF($G1955="Organic","GOTS_Organic_raw",(IF($G1955="Responsible","GOTS_Responsible",(IF($G1955="No Attribute (Conventional)","GOTS_conventional",(IF($G1955="Recycled Pre/Post-Consumer","GOTS_pre_post",(IF($G1955="In-Conversion","GOTS_in_conversion",(IF($G1955="Sustainably Sourced","Sustainably_sourced",(IF($G1955="Recycled pre-consumer organic","GOTS_recycled_organic",""))))))))))))),IF($G1955="Organic","Organic",(IF($G1955="Responsible","Responsible",(IF($G1955="No Attribute (Conventional)","No_Attribute_Conventional",(IF($G1955="Recycled Pre/Post-Consumer","Recycled_Pre_Post_Consumer",(IF($G1955="In-Conversion","In_Conversion",(IF($G1955="Recycled Pre-Consumer","Recycled_Pre_Consumer",(IF($G1955="Recycled Post-Consumer","Recycled_Post_Consumer",(IF($G1955="Sustainably Sourced","Sustainably_sourced",(IF($G1955="Recycled pre-consumer organic","GOTS_recycled_organic","")))))))))))))))))),"")</f>
        <v/>
      </c>
      <c r="AE1955" t="e" cm="1">
        <f t="array" aca="1" ref="AE1955" ca="1">IF($I1955="",IF(INDIRECT("$F"&amp;$S1955)="","",IF(LEFT(INDIRECT("$F"&amp;$S1955),3)="GRS","GRS_RCS_RM",IF((LEFT(INDIRECT("$F"&amp;$S1955),3))="RCS","GRS_RCS_RM",IF(INDIRECT("$F"&amp;$S1955)="OCS (No Label)","OCS_Conversion_RM",IF(LEFT(INDIRECT("$F"&amp;$S1955),3)="OCS","OCS_RM",IF(RIGHT(INDIRECT("$F"&amp;$S1955),10)="conversion","GOTS_RM_conversion",IF((LEFT(INDIRECT("$F"&amp;$S1955),4))="GOTS","GOTS_RM","Responsible_RM"))))))),"DELETERM")</f>
        <v>#VALUE!</v>
      </c>
      <c r="AF1955" t="e" cm="1">
        <f t="array" aca="1" ref="AF1955" ca="1">IF($S1955="","",INDIRECT("$Z"&amp;$S1955))</f>
        <v>#VALUE!</v>
      </c>
      <c r="AG1955" t="str">
        <f t="shared" si="602"/>
        <v/>
      </c>
      <c r="AH1955" t="str" cm="1">
        <f t="array" aca="1" ref="AH1955" ca="1">IFERROR(INDIRECT("$ag"&amp;S1955),"")</f>
        <v/>
      </c>
      <c r="AI1955" t="e" cm="1">
        <f t="array" aca="1" ref="AI1955" ca="1">INDIRECT("O"&amp;S1955)</f>
        <v>#VALUE!</v>
      </c>
      <c r="AJ1955" t="str">
        <f t="shared" si="603"/>
        <v/>
      </c>
    </row>
    <row r="1956" spans="1:36" ht="16.5" customHeight="1">
      <c r="A1956" s="130"/>
      <c r="B1956" s="136"/>
      <c r="C1956" s="137"/>
      <c r="D1956" s="146"/>
      <c r="E1956" s="146"/>
      <c r="F1956" s="137"/>
      <c r="G1956" s="147"/>
      <c r="H1956" s="147"/>
      <c r="I1956" s="147"/>
      <c r="J1956" s="147"/>
      <c r="K1956" s="38"/>
      <c r="L1956" s="144"/>
      <c r="M1956" s="144"/>
      <c r="N1956" s="61"/>
      <c r="O1956" s="314"/>
      <c r="Q1956" t="str">
        <f t="shared" si="598"/>
        <v/>
      </c>
      <c r="S1956" t="e">
        <f t="shared" ca="1" si="607"/>
        <v>#VALUE!</v>
      </c>
      <c r="T1956" t="e">
        <f t="shared" ca="1" si="604"/>
        <v>#VALUE!</v>
      </c>
      <c r="U1956">
        <f t="shared" si="608"/>
        <v>1884</v>
      </c>
      <c r="V1956">
        <v>157.75000000001199</v>
      </c>
      <c r="W1956">
        <f t="shared" si="611"/>
        <v>157</v>
      </c>
      <c r="X1956" t="str" cm="1">
        <f t="array" aca="1" ref="X1956" ca="1">IFERROR(INDEX('PC&amp;PD'!$A$1:$AS$19,ROW('PC&amp;PD'!$A$19),MATCH(INDIRECT(T1956),'PC&amp;PD'!$A$1:$AS$1,0)),"")</f>
        <v/>
      </c>
      <c r="AA1956" t="str">
        <f t="shared" si="599"/>
        <v/>
      </c>
      <c r="AB1956" t="str">
        <f t="shared" si="600"/>
        <v/>
      </c>
      <c r="AC1956" t="e">
        <f t="shared" ca="1" si="601"/>
        <v>#VALUE!</v>
      </c>
      <c r="AD1956" t="str" cm="1">
        <f t="array" aca="1" ref="AD1956" ca="1">IFERROR(IF((LEFT(INDIRECT("$F"&amp;$S1956),4))="GOTS",IF($G1956="Organic","GOTS_Organic_raw",(IF($G1956="Responsible","GOTS_Responsible",(IF($G1956="No Attribute (Conventional)","GOTS_conventional",(IF($G1956="Recycled Pre/Post-Consumer","GOTS_pre_post",(IF($G1956="In-Conversion","GOTS_in_conversion",(IF($G1956="Sustainably Sourced","Sustainably_sourced",(IF($G1956="Recycled pre-consumer organic","GOTS_recycled_organic",""))))))))))))),IF($G1956="Organic","Organic",(IF($G1956="Responsible","Responsible",(IF($G1956="No Attribute (Conventional)","No_Attribute_Conventional",(IF($G1956="Recycled Pre/Post-Consumer","Recycled_Pre_Post_Consumer",(IF($G1956="In-Conversion","In_Conversion",(IF($G1956="Recycled Pre-Consumer","Recycled_Pre_Consumer",(IF($G1956="Recycled Post-Consumer","Recycled_Post_Consumer",(IF($G1956="Sustainably Sourced","Sustainably_sourced",(IF($G1956="Recycled pre-consumer organic","GOTS_recycled_organic","")))))))))))))))))),"")</f>
        <v/>
      </c>
      <c r="AE1956" t="e" cm="1">
        <f t="array" aca="1" ref="AE1956" ca="1">IF($I1956="",IF(INDIRECT("$F"&amp;$S1956)="","",IF(LEFT(INDIRECT("$F"&amp;$S1956),3)="GRS","GRS_RCS_RM",IF((LEFT(INDIRECT("$F"&amp;$S1956),3))="RCS","GRS_RCS_RM",IF(INDIRECT("$F"&amp;$S1956)="OCS (No Label)","OCS_Conversion_RM",IF(LEFT(INDIRECT("$F"&amp;$S1956),3)="OCS","OCS_RM",IF(RIGHT(INDIRECT("$F"&amp;$S1956),10)="conversion","GOTS_RM_conversion",IF((LEFT(INDIRECT("$F"&amp;$S1956),4))="GOTS","GOTS_RM","Responsible_RM"))))))),"DELETERM")</f>
        <v>#VALUE!</v>
      </c>
      <c r="AF1956" t="e" cm="1">
        <f t="array" aca="1" ref="AF1956" ca="1">IF($S1956="","",INDIRECT("$Z"&amp;$S1956))</f>
        <v>#VALUE!</v>
      </c>
      <c r="AG1956" t="str">
        <f t="shared" si="602"/>
        <v/>
      </c>
      <c r="AH1956" t="str" cm="1">
        <f t="array" aca="1" ref="AH1956" ca="1">IFERROR(INDIRECT("$ag"&amp;S1956),"")</f>
        <v/>
      </c>
      <c r="AI1956" t="e" cm="1">
        <f t="array" aca="1" ref="AI1956" ca="1">INDIRECT("O"&amp;S1956)</f>
        <v>#VALUE!</v>
      </c>
      <c r="AJ1956" t="str">
        <f t="shared" si="603"/>
        <v/>
      </c>
    </row>
    <row r="1957" spans="1:36" ht="16.5" customHeight="1">
      <c r="A1957" s="130"/>
      <c r="B1957" s="136"/>
      <c r="C1957" s="137"/>
      <c r="D1957" s="146"/>
      <c r="E1957" s="146"/>
      <c r="F1957" s="137"/>
      <c r="G1957" s="147"/>
      <c r="H1957" s="147"/>
      <c r="I1957" s="147"/>
      <c r="J1957" s="147"/>
      <c r="K1957" s="38"/>
      <c r="L1957" s="144"/>
      <c r="M1957" s="144"/>
      <c r="N1957" s="61"/>
      <c r="O1957" s="314"/>
      <c r="Q1957" t="str">
        <f t="shared" si="598"/>
        <v/>
      </c>
      <c r="S1957" t="e">
        <f t="shared" ca="1" si="607"/>
        <v>#VALUE!</v>
      </c>
      <c r="T1957" t="e">
        <f t="shared" ca="1" si="604"/>
        <v>#VALUE!</v>
      </c>
      <c r="U1957">
        <f t="shared" si="608"/>
        <v>1884</v>
      </c>
      <c r="V1957">
        <v>157.83333333334599</v>
      </c>
      <c r="W1957">
        <f t="shared" si="611"/>
        <v>157</v>
      </c>
      <c r="X1957" t="str" cm="1">
        <f t="array" aca="1" ref="X1957" ca="1">IFERROR(INDEX('PC&amp;PD'!$A$1:$AS$19,ROW('PC&amp;PD'!$A$19),MATCH(INDIRECT(T1957),'PC&amp;PD'!$A$1:$AS$1,0)),"")</f>
        <v/>
      </c>
      <c r="AA1957" t="str">
        <f t="shared" si="599"/>
        <v/>
      </c>
      <c r="AB1957" t="str">
        <f t="shared" si="600"/>
        <v/>
      </c>
      <c r="AC1957" t="e">
        <f t="shared" ca="1" si="601"/>
        <v>#VALUE!</v>
      </c>
      <c r="AD1957" t="str" cm="1">
        <f t="array" aca="1" ref="AD1957" ca="1">IFERROR(IF((LEFT(INDIRECT("$F"&amp;$S1957),4))="GOTS",IF($G1957="Organic","GOTS_Organic_raw",(IF($G1957="Responsible","GOTS_Responsible",(IF($G1957="No Attribute (Conventional)","GOTS_conventional",(IF($G1957="Recycled Pre/Post-Consumer","GOTS_pre_post",(IF($G1957="In-Conversion","GOTS_in_conversion",(IF($G1957="Sustainably Sourced","Sustainably_sourced",(IF($G1957="Recycled pre-consumer organic","GOTS_recycled_organic",""))))))))))))),IF($G1957="Organic","Organic",(IF($G1957="Responsible","Responsible",(IF($G1957="No Attribute (Conventional)","No_Attribute_Conventional",(IF($G1957="Recycled Pre/Post-Consumer","Recycled_Pre_Post_Consumer",(IF($G1957="In-Conversion","In_Conversion",(IF($G1957="Recycled Pre-Consumer","Recycled_Pre_Consumer",(IF($G1957="Recycled Post-Consumer","Recycled_Post_Consumer",(IF($G1957="Sustainably Sourced","Sustainably_sourced",(IF($G1957="Recycled pre-consumer organic","GOTS_recycled_organic","")))))))))))))))))),"")</f>
        <v/>
      </c>
      <c r="AE1957" t="e" cm="1">
        <f t="array" aca="1" ref="AE1957" ca="1">IF($I1957="",IF(INDIRECT("$F"&amp;$S1957)="","",IF(LEFT(INDIRECT("$F"&amp;$S1957),3)="GRS","GRS_RCS_RM",IF((LEFT(INDIRECT("$F"&amp;$S1957),3))="RCS","GRS_RCS_RM",IF(INDIRECT("$F"&amp;$S1957)="OCS (No Label)","OCS_Conversion_RM",IF(LEFT(INDIRECT("$F"&amp;$S1957),3)="OCS","OCS_RM",IF(RIGHT(INDIRECT("$F"&amp;$S1957),10)="conversion","GOTS_RM_conversion",IF((LEFT(INDIRECT("$F"&amp;$S1957),4))="GOTS","GOTS_RM","Responsible_RM"))))))),"DELETERM")</f>
        <v>#VALUE!</v>
      </c>
      <c r="AF1957" t="e" cm="1">
        <f t="array" aca="1" ref="AF1957" ca="1">IF($S1957="","",INDIRECT("$Z"&amp;$S1957))</f>
        <v>#VALUE!</v>
      </c>
      <c r="AG1957" t="str">
        <f t="shared" si="602"/>
        <v/>
      </c>
      <c r="AH1957" t="str" cm="1">
        <f t="array" aca="1" ref="AH1957" ca="1">IFERROR(INDIRECT("$ag"&amp;S1957),"")</f>
        <v/>
      </c>
      <c r="AI1957" t="e" cm="1">
        <f t="array" aca="1" ref="AI1957" ca="1">INDIRECT("O"&amp;S1957)</f>
        <v>#VALUE!</v>
      </c>
      <c r="AJ1957" t="str">
        <f t="shared" si="603"/>
        <v/>
      </c>
    </row>
    <row r="1958" spans="1:36" ht="16.5" customHeight="1" thickBot="1">
      <c r="A1958" s="131"/>
      <c r="B1958" s="138"/>
      <c r="C1958" s="139"/>
      <c r="D1958" s="148"/>
      <c r="E1958" s="148"/>
      <c r="F1958" s="139"/>
      <c r="G1958" s="149"/>
      <c r="H1958" s="149"/>
      <c r="I1958" s="149"/>
      <c r="J1958" s="149"/>
      <c r="K1958" s="39"/>
      <c r="L1958" s="145"/>
      <c r="M1958" s="145"/>
      <c r="N1958" s="62"/>
      <c r="O1958" s="315"/>
      <c r="Q1958" t="str">
        <f t="shared" si="598"/>
        <v/>
      </c>
      <c r="S1958" t="e">
        <f t="shared" ca="1" si="607"/>
        <v>#VALUE!</v>
      </c>
      <c r="T1958" t="e">
        <f t="shared" ca="1" si="604"/>
        <v>#VALUE!</v>
      </c>
      <c r="U1958">
        <f t="shared" si="608"/>
        <v>1884</v>
      </c>
      <c r="V1958">
        <v>157.91666666667899</v>
      </c>
      <c r="W1958">
        <f t="shared" si="611"/>
        <v>157</v>
      </c>
      <c r="X1958" t="str" cm="1">
        <f t="array" aca="1" ref="X1958" ca="1">IFERROR(INDEX('PC&amp;PD'!$A$1:$AS$19,ROW('PC&amp;PD'!$A$19),MATCH(INDIRECT(T1958),'PC&amp;PD'!$A$1:$AS$1,0)),"")</f>
        <v/>
      </c>
      <c r="AA1958" t="str">
        <f t="shared" si="599"/>
        <v/>
      </c>
      <c r="AB1958" t="str">
        <f t="shared" si="600"/>
        <v/>
      </c>
      <c r="AC1958" t="e">
        <f t="shared" ca="1" si="601"/>
        <v>#VALUE!</v>
      </c>
      <c r="AD1958" t="str" cm="1">
        <f t="array" aca="1" ref="AD1958" ca="1">IFERROR(IF((LEFT(INDIRECT("$F"&amp;$S1958),4))="GOTS",IF($G1958="Organic","GOTS_Organic_raw",(IF($G1958="Responsible","GOTS_Responsible",(IF($G1958="No Attribute (Conventional)","GOTS_conventional",(IF($G1958="Recycled Pre/Post-Consumer","GOTS_pre_post",(IF($G1958="In-Conversion","GOTS_in_conversion",(IF($G1958="Sustainably Sourced","Sustainably_sourced",(IF($G1958="Recycled pre-consumer organic","GOTS_recycled_organic",""))))))))))))),IF($G1958="Organic","Organic",(IF($G1958="Responsible","Responsible",(IF($G1958="No Attribute (Conventional)","No_Attribute_Conventional",(IF($G1958="Recycled Pre/Post-Consumer","Recycled_Pre_Post_Consumer",(IF($G1958="In-Conversion","In_Conversion",(IF($G1958="Recycled Pre-Consumer","Recycled_Pre_Consumer",(IF($G1958="Recycled Post-Consumer","Recycled_Post_Consumer",(IF($G1958="Sustainably Sourced","Sustainably_sourced",(IF($G1958="Recycled pre-consumer organic","GOTS_recycled_organic","")))))))))))))))))),"")</f>
        <v/>
      </c>
      <c r="AE1958" t="e" cm="1">
        <f t="array" aca="1" ref="AE1958" ca="1">IF($I1958="",IF(INDIRECT("$F"&amp;$S1958)="","",IF(LEFT(INDIRECT("$F"&amp;$S1958),3)="GRS","GRS_RCS_RM",IF((LEFT(INDIRECT("$F"&amp;$S1958),3))="RCS","GRS_RCS_RM",IF(INDIRECT("$F"&amp;$S1958)="OCS (No Label)","OCS_Conversion_RM",IF(LEFT(INDIRECT("$F"&amp;$S1958),3)="OCS","OCS_RM",IF(RIGHT(INDIRECT("$F"&amp;$S1958),10)="conversion","GOTS_RM_conversion",IF((LEFT(INDIRECT("$F"&amp;$S1958),4))="GOTS","GOTS_RM","Responsible_RM"))))))),"DELETERM")</f>
        <v>#VALUE!</v>
      </c>
      <c r="AF1958" t="e" cm="1">
        <f t="array" aca="1" ref="AF1958" ca="1">IF($S1958="","",INDIRECT("$Z"&amp;$S1958))</f>
        <v>#VALUE!</v>
      </c>
      <c r="AG1958" t="str">
        <f t="shared" si="602"/>
        <v/>
      </c>
      <c r="AH1958" t="str" cm="1">
        <f t="array" aca="1" ref="AH1958" ca="1">IFERROR(INDIRECT("$ag"&amp;S1958),"")</f>
        <v/>
      </c>
      <c r="AI1958" t="e" cm="1">
        <f t="array" aca="1" ref="AI1958" ca="1">INDIRECT("O"&amp;S1958)</f>
        <v>#VALUE!</v>
      </c>
      <c r="AJ1958" t="str">
        <f t="shared" si="603"/>
        <v/>
      </c>
    </row>
    <row r="1959" spans="1:36" ht="16.5" customHeight="1">
      <c r="A1959" s="128" t="str">
        <f>IF(B1959="","",COUNTA($B$63:$B1959))</f>
        <v/>
      </c>
      <c r="B1959" s="132"/>
      <c r="C1959" s="133"/>
      <c r="D1959" s="140"/>
      <c r="E1959" s="140"/>
      <c r="F1959" s="133"/>
      <c r="G1959" s="141"/>
      <c r="H1959" s="141"/>
      <c r="I1959" s="141"/>
      <c r="J1959" s="141"/>
      <c r="K1959" s="37"/>
      <c r="L1959" s="142" t="str">
        <f>IF(R1959="","",LEFT(R1959,LEN(R1959)-2))</f>
        <v/>
      </c>
      <c r="M1959" s="142"/>
      <c r="N1959" s="60"/>
      <c r="O1959" s="313"/>
      <c r="Q1959" t="str">
        <f t="shared" si="598"/>
        <v/>
      </c>
      <c r="R1959" t="str">
        <f t="shared" ref="R1959" si="614">CONCATENATE($Q1959,Q1960,Q1961,Q1962,Q1963,Q1964,$Q1965,$Q1966,$Q1967,$Q1968,$Q1969,$Q1970)</f>
        <v/>
      </c>
      <c r="S1959" t="e">
        <f t="shared" ca="1" si="607"/>
        <v>#VALUE!</v>
      </c>
      <c r="T1959" t="e">
        <f t="shared" ca="1" si="604"/>
        <v>#VALUE!</v>
      </c>
      <c r="U1959">
        <f t="shared" si="608"/>
        <v>1896</v>
      </c>
      <c r="V1959">
        <v>158.00000000001199</v>
      </c>
      <c r="W1959">
        <f t="shared" si="611"/>
        <v>158</v>
      </c>
      <c r="X1959" t="str" cm="1">
        <f t="array" aca="1" ref="X1959" ca="1">IFERROR(INDEX('PC&amp;PD'!$A$1:$AS$19,ROW('PC&amp;PD'!$A$19),MATCH(INDIRECT(T1959),'PC&amp;PD'!$A$1:$AS$1,0)),"")</f>
        <v/>
      </c>
      <c r="Z1959" t="str">
        <f t="shared" ref="Z1959" si="615">IFERROR(IF($F1959="OCS 100","OCS (OCS 100)",IF($F1959="OCS Blended","OCS (OCS Blended)",IF($F1959="OCS (No Label)","OCS (No Label)",IF($F1959="RCS 100","RCS (RCS 100)",IF($F1959="RCS Blended","RCS (RCS Blended)",IF($F1959="GRS","GRS (GRS)",IF($F1959="GRS (No Label)", "GRS (No Label)",IF($F1959="RDS","RDS (RDS)",IF($F1959="RWS","RWS (RWS)",IF($F1959="RAS","RAS (RAS)",IF($F1959="RMS","RMS (RMS)",IF($F1959="GOTS Organic","GOTS (Organic)",IF($F1959="GOTS Made with organic","GOTS (Made with Organic)",IF($F1959="GOTS Organic - in conversion","GOTS (Organic - In Conversion)",IF($F1959="GOTS Made with organic - in conversion","GOTS (Made with Organic - In Conversion)",""))))))))))))))),"")</f>
        <v/>
      </c>
      <c r="AA1959" t="str">
        <f t="shared" si="599"/>
        <v/>
      </c>
      <c r="AB1959" t="str">
        <f t="shared" si="600"/>
        <v/>
      </c>
      <c r="AC1959" t="e">
        <f t="shared" ca="1" si="601"/>
        <v>#VALUE!</v>
      </c>
      <c r="AD1959" t="str" cm="1">
        <f t="array" aca="1" ref="AD1959" ca="1">IFERROR(IF((LEFT(INDIRECT("$F"&amp;$S1959),4))="GOTS",IF($G1959="Organic","GOTS_Organic_raw",(IF($G1959="Responsible","GOTS_Responsible",(IF($G1959="No Attribute (Conventional)","GOTS_conventional",(IF($G1959="Recycled Pre/Post-Consumer","GOTS_pre_post",(IF($G1959="In-Conversion","GOTS_in_conversion",(IF($G1959="Sustainably Sourced","Sustainably_sourced",(IF($G1959="Recycled pre-consumer organic","GOTS_recycled_organic",""))))))))))))),IF($G1959="Organic","Organic",(IF($G1959="Responsible","Responsible",(IF($G1959="No Attribute (Conventional)","No_Attribute_Conventional",(IF($G1959="Recycled Pre/Post-Consumer","Recycled_Pre_Post_Consumer",(IF($G1959="In-Conversion","In_Conversion",(IF($G1959="Recycled Pre-Consumer","Recycled_Pre_Consumer",(IF($G1959="Recycled Post-Consumer","Recycled_Post_Consumer",(IF($G1959="Sustainably Sourced","Sustainably_sourced",(IF($G1959="Recycled pre-consumer organic","GOTS_recycled_organic","")))))))))))))))))),"")</f>
        <v/>
      </c>
      <c r="AE1959" t="e" cm="1">
        <f t="array" aca="1" ref="AE1959" ca="1">IF($I1959="",IF(INDIRECT("$F"&amp;$S1959)="","",IF(LEFT(INDIRECT("$F"&amp;$S1959),3)="GRS","GRS_RCS_RM",IF((LEFT(INDIRECT("$F"&amp;$S1959),3))="RCS","GRS_RCS_RM",IF(INDIRECT("$F"&amp;$S1959)="OCS (No Label)","OCS_Conversion_RM",IF(LEFT(INDIRECT("$F"&amp;$S1959),3)="OCS","OCS_RM",IF(RIGHT(INDIRECT("$F"&amp;$S1959),10)="conversion","GOTS_RM_conversion",IF((LEFT(INDIRECT("$F"&amp;$S1959),4))="GOTS","GOTS_RM","Responsible_RM"))))))),"DELETERM")</f>
        <v>#VALUE!</v>
      </c>
      <c r="AF1959" t="e" cm="1">
        <f t="array" aca="1" ref="AF1959" ca="1">IF($S1959="","",INDIRECT("$Z"&amp;$S1959))</f>
        <v>#VALUE!</v>
      </c>
      <c r="AG1959" t="str">
        <f t="shared" si="602"/>
        <v/>
      </c>
      <c r="AH1959" t="str" cm="1">
        <f t="array" aca="1" ref="AH1959" ca="1">IFERROR(INDIRECT("$ag"&amp;S1959),"")</f>
        <v/>
      </c>
      <c r="AI1959" t="e" cm="1">
        <f t="array" aca="1" ref="AI1959" ca="1">INDIRECT("O"&amp;S1959)</f>
        <v>#VALUE!</v>
      </c>
      <c r="AJ1959" t="str">
        <f t="shared" si="603"/>
        <v/>
      </c>
    </row>
    <row r="1960" spans="1:36" ht="16.5" customHeight="1">
      <c r="A1960" s="129"/>
      <c r="B1960" s="134"/>
      <c r="C1960" s="135"/>
      <c r="D1960" s="146"/>
      <c r="E1960" s="146"/>
      <c r="F1960" s="135"/>
      <c r="G1960" s="147"/>
      <c r="H1960" s="147"/>
      <c r="I1960" s="147"/>
      <c r="J1960" s="147"/>
      <c r="K1960" s="38"/>
      <c r="L1960" s="143"/>
      <c r="M1960" s="143"/>
      <c r="N1960" s="61"/>
      <c r="O1960" s="314"/>
      <c r="Q1960" t="str">
        <f t="shared" si="598"/>
        <v/>
      </c>
      <c r="S1960" t="e">
        <f t="shared" ca="1" si="607"/>
        <v>#VALUE!</v>
      </c>
      <c r="T1960" t="e">
        <f t="shared" ca="1" si="604"/>
        <v>#VALUE!</v>
      </c>
      <c r="U1960">
        <f t="shared" si="608"/>
        <v>1896</v>
      </c>
      <c r="V1960">
        <v>158.08333333334599</v>
      </c>
      <c r="W1960">
        <f t="shared" si="611"/>
        <v>158</v>
      </c>
      <c r="X1960" t="str" cm="1">
        <f t="array" aca="1" ref="X1960" ca="1">IFERROR(INDEX('PC&amp;PD'!$A$1:$AS$19,ROW('PC&amp;PD'!$A$19),MATCH(INDIRECT(T1960),'PC&amp;PD'!$A$1:$AS$1,0)),"")</f>
        <v/>
      </c>
      <c r="AA1960" t="str">
        <f t="shared" si="599"/>
        <v/>
      </c>
      <c r="AB1960" t="str">
        <f t="shared" si="600"/>
        <v/>
      </c>
      <c r="AC1960" t="e">
        <f t="shared" ca="1" si="601"/>
        <v>#VALUE!</v>
      </c>
      <c r="AD1960" t="str" cm="1">
        <f t="array" aca="1" ref="AD1960" ca="1">IFERROR(IF((LEFT(INDIRECT("$F"&amp;$S1960),4))="GOTS",IF($G1960="Organic","GOTS_Organic_raw",(IF($G1960="Responsible","GOTS_Responsible",(IF($G1960="No Attribute (Conventional)","GOTS_conventional",(IF($G1960="Recycled Pre/Post-Consumer","GOTS_pre_post",(IF($G1960="In-Conversion","GOTS_in_conversion",(IF($G1960="Sustainably Sourced","Sustainably_sourced",(IF($G1960="Recycled pre-consumer organic","GOTS_recycled_organic",""))))))))))))),IF($G1960="Organic","Organic",(IF($G1960="Responsible","Responsible",(IF($G1960="No Attribute (Conventional)","No_Attribute_Conventional",(IF($G1960="Recycled Pre/Post-Consumer","Recycled_Pre_Post_Consumer",(IF($G1960="In-Conversion","In_Conversion",(IF($G1960="Recycled Pre-Consumer","Recycled_Pre_Consumer",(IF($G1960="Recycled Post-Consumer","Recycled_Post_Consumer",(IF($G1960="Sustainably Sourced","Sustainably_sourced",(IF($G1960="Recycled pre-consumer organic","GOTS_recycled_organic","")))))))))))))))))),"")</f>
        <v/>
      </c>
      <c r="AE1960" t="e" cm="1">
        <f t="array" aca="1" ref="AE1960" ca="1">IF($I1960="",IF(INDIRECT("$F"&amp;$S1960)="","",IF(LEFT(INDIRECT("$F"&amp;$S1960),3)="GRS","GRS_RCS_RM",IF((LEFT(INDIRECT("$F"&amp;$S1960),3))="RCS","GRS_RCS_RM",IF(INDIRECT("$F"&amp;$S1960)="OCS (No Label)","OCS_Conversion_RM",IF(LEFT(INDIRECT("$F"&amp;$S1960),3)="OCS","OCS_RM",IF(RIGHT(INDIRECT("$F"&amp;$S1960),10)="conversion","GOTS_RM_conversion",IF((LEFT(INDIRECT("$F"&amp;$S1960),4))="GOTS","GOTS_RM","Responsible_RM"))))))),"DELETERM")</f>
        <v>#VALUE!</v>
      </c>
      <c r="AF1960" t="e" cm="1">
        <f t="array" aca="1" ref="AF1960" ca="1">IF($S1960="","",INDIRECT("$Z"&amp;$S1960))</f>
        <v>#VALUE!</v>
      </c>
      <c r="AG1960" t="str">
        <f t="shared" si="602"/>
        <v/>
      </c>
      <c r="AH1960" t="str" cm="1">
        <f t="array" aca="1" ref="AH1960" ca="1">IFERROR(INDIRECT("$ag"&amp;S1960),"")</f>
        <v/>
      </c>
      <c r="AI1960" t="e" cm="1">
        <f t="array" aca="1" ref="AI1960" ca="1">INDIRECT("O"&amp;S1960)</f>
        <v>#VALUE!</v>
      </c>
      <c r="AJ1960" t="str">
        <f t="shared" si="603"/>
        <v/>
      </c>
    </row>
    <row r="1961" spans="1:36" ht="16.5" customHeight="1">
      <c r="A1961" s="129"/>
      <c r="B1961" s="134"/>
      <c r="C1961" s="135"/>
      <c r="D1961" s="146"/>
      <c r="E1961" s="146"/>
      <c r="F1961" s="135"/>
      <c r="G1961" s="147"/>
      <c r="H1961" s="147"/>
      <c r="I1961" s="147"/>
      <c r="J1961" s="147"/>
      <c r="K1961" s="38"/>
      <c r="L1961" s="143"/>
      <c r="M1961" s="143"/>
      <c r="N1961" s="61"/>
      <c r="O1961" s="314"/>
      <c r="Q1961" t="str">
        <f t="shared" si="598"/>
        <v/>
      </c>
      <c r="S1961" t="e">
        <f t="shared" ca="1" si="607"/>
        <v>#VALUE!</v>
      </c>
      <c r="T1961" t="e">
        <f t="shared" ca="1" si="604"/>
        <v>#VALUE!</v>
      </c>
      <c r="U1961">
        <f t="shared" si="608"/>
        <v>1896</v>
      </c>
      <c r="V1961">
        <v>158.16666666667899</v>
      </c>
      <c r="W1961">
        <f t="shared" si="611"/>
        <v>158</v>
      </c>
      <c r="X1961" t="str" cm="1">
        <f t="array" aca="1" ref="X1961" ca="1">IFERROR(INDEX('PC&amp;PD'!$A$1:$AS$19,ROW('PC&amp;PD'!$A$19),MATCH(INDIRECT(T1961),'PC&amp;PD'!$A$1:$AS$1,0)),"")</f>
        <v/>
      </c>
      <c r="AA1961" t="str">
        <f t="shared" si="599"/>
        <v/>
      </c>
      <c r="AB1961" t="str">
        <f t="shared" si="600"/>
        <v/>
      </c>
      <c r="AC1961" t="e">
        <f t="shared" ca="1" si="601"/>
        <v>#VALUE!</v>
      </c>
      <c r="AD1961" t="str" cm="1">
        <f t="array" aca="1" ref="AD1961" ca="1">IFERROR(IF((LEFT(INDIRECT("$F"&amp;$S1961),4))="GOTS",IF($G1961="Organic","GOTS_Organic_raw",(IF($G1961="Responsible","GOTS_Responsible",(IF($G1961="No Attribute (Conventional)","GOTS_conventional",(IF($G1961="Recycled Pre/Post-Consumer","GOTS_pre_post",(IF($G1961="In-Conversion","GOTS_in_conversion",(IF($G1961="Sustainably Sourced","Sustainably_sourced",(IF($G1961="Recycled pre-consumer organic","GOTS_recycled_organic",""))))))))))))),IF($G1961="Organic","Organic",(IF($G1961="Responsible","Responsible",(IF($G1961="No Attribute (Conventional)","No_Attribute_Conventional",(IF($G1961="Recycled Pre/Post-Consumer","Recycled_Pre_Post_Consumer",(IF($G1961="In-Conversion","In_Conversion",(IF($G1961="Recycled Pre-Consumer","Recycled_Pre_Consumer",(IF($G1961="Recycled Post-Consumer","Recycled_Post_Consumer",(IF($G1961="Sustainably Sourced","Sustainably_sourced",(IF($G1961="Recycled pre-consumer organic","GOTS_recycled_organic","")))))))))))))))))),"")</f>
        <v/>
      </c>
      <c r="AE1961" t="e" cm="1">
        <f t="array" aca="1" ref="AE1961" ca="1">IF($I1961="",IF(INDIRECT("$F"&amp;$S1961)="","",IF(LEFT(INDIRECT("$F"&amp;$S1961),3)="GRS","GRS_RCS_RM",IF((LEFT(INDIRECT("$F"&amp;$S1961),3))="RCS","GRS_RCS_RM",IF(INDIRECT("$F"&amp;$S1961)="OCS (No Label)","OCS_Conversion_RM",IF(LEFT(INDIRECT("$F"&amp;$S1961),3)="OCS","OCS_RM",IF(RIGHT(INDIRECT("$F"&amp;$S1961),10)="conversion","GOTS_RM_conversion",IF((LEFT(INDIRECT("$F"&amp;$S1961),4))="GOTS","GOTS_RM","Responsible_RM"))))))),"DELETERM")</f>
        <v>#VALUE!</v>
      </c>
      <c r="AF1961" t="e" cm="1">
        <f t="array" aca="1" ref="AF1961" ca="1">IF($S1961="","",INDIRECT("$Z"&amp;$S1961))</f>
        <v>#VALUE!</v>
      </c>
      <c r="AG1961" t="str">
        <f t="shared" si="602"/>
        <v/>
      </c>
      <c r="AH1961" t="str" cm="1">
        <f t="array" aca="1" ref="AH1961" ca="1">IFERROR(INDIRECT("$ag"&amp;S1961),"")</f>
        <v/>
      </c>
      <c r="AI1961" t="e" cm="1">
        <f t="array" aca="1" ref="AI1961" ca="1">INDIRECT("O"&amp;S1961)</f>
        <v>#VALUE!</v>
      </c>
      <c r="AJ1961" t="str">
        <f t="shared" si="603"/>
        <v/>
      </c>
    </row>
    <row r="1962" spans="1:36" ht="16.5" customHeight="1">
      <c r="A1962" s="129"/>
      <c r="B1962" s="134"/>
      <c r="C1962" s="135"/>
      <c r="D1962" s="146"/>
      <c r="E1962" s="146"/>
      <c r="F1962" s="135"/>
      <c r="G1962" s="147"/>
      <c r="H1962" s="147"/>
      <c r="I1962" s="147"/>
      <c r="J1962" s="147"/>
      <c r="K1962" s="38"/>
      <c r="L1962" s="143"/>
      <c r="M1962" s="143"/>
      <c r="N1962" s="61"/>
      <c r="O1962" s="314"/>
      <c r="Q1962" t="str">
        <f t="shared" si="598"/>
        <v/>
      </c>
      <c r="S1962" t="e">
        <f t="shared" ca="1" si="607"/>
        <v>#VALUE!</v>
      </c>
      <c r="T1962" t="e">
        <f t="shared" ca="1" si="604"/>
        <v>#VALUE!</v>
      </c>
      <c r="U1962">
        <f t="shared" si="608"/>
        <v>1896</v>
      </c>
      <c r="V1962">
        <v>158.25000000001199</v>
      </c>
      <c r="W1962">
        <f t="shared" si="611"/>
        <v>158</v>
      </c>
      <c r="X1962" t="str" cm="1">
        <f t="array" aca="1" ref="X1962" ca="1">IFERROR(INDEX('PC&amp;PD'!$A$1:$AS$19,ROW('PC&amp;PD'!$A$19),MATCH(INDIRECT(T1962),'PC&amp;PD'!$A$1:$AS$1,0)),"")</f>
        <v/>
      </c>
      <c r="AA1962" t="str">
        <f t="shared" si="599"/>
        <v/>
      </c>
      <c r="AB1962" t="str">
        <f t="shared" si="600"/>
        <v/>
      </c>
      <c r="AC1962" t="e">
        <f t="shared" ca="1" si="601"/>
        <v>#VALUE!</v>
      </c>
      <c r="AD1962" t="str" cm="1">
        <f t="array" aca="1" ref="AD1962" ca="1">IFERROR(IF((LEFT(INDIRECT("$F"&amp;$S1962),4))="GOTS",IF($G1962="Organic","GOTS_Organic_raw",(IF($G1962="Responsible","GOTS_Responsible",(IF($G1962="No Attribute (Conventional)","GOTS_conventional",(IF($G1962="Recycled Pre/Post-Consumer","GOTS_pre_post",(IF($G1962="In-Conversion","GOTS_in_conversion",(IF($G1962="Sustainably Sourced","Sustainably_sourced",(IF($G1962="Recycled pre-consumer organic","GOTS_recycled_organic",""))))))))))))),IF($G1962="Organic","Organic",(IF($G1962="Responsible","Responsible",(IF($G1962="No Attribute (Conventional)","No_Attribute_Conventional",(IF($G1962="Recycled Pre/Post-Consumer","Recycled_Pre_Post_Consumer",(IF($G1962="In-Conversion","In_Conversion",(IF($G1962="Recycled Pre-Consumer","Recycled_Pre_Consumer",(IF($G1962="Recycled Post-Consumer","Recycled_Post_Consumer",(IF($G1962="Sustainably Sourced","Sustainably_sourced",(IF($G1962="Recycled pre-consumer organic","GOTS_recycled_organic","")))))))))))))))))),"")</f>
        <v/>
      </c>
      <c r="AE1962" t="e" cm="1">
        <f t="array" aca="1" ref="AE1962" ca="1">IF($I1962="",IF(INDIRECT("$F"&amp;$S1962)="","",IF(LEFT(INDIRECT("$F"&amp;$S1962),3)="GRS","GRS_RCS_RM",IF((LEFT(INDIRECT("$F"&amp;$S1962),3))="RCS","GRS_RCS_RM",IF(INDIRECT("$F"&amp;$S1962)="OCS (No Label)","OCS_Conversion_RM",IF(LEFT(INDIRECT("$F"&amp;$S1962),3)="OCS","OCS_RM",IF(RIGHT(INDIRECT("$F"&amp;$S1962),10)="conversion","GOTS_RM_conversion",IF((LEFT(INDIRECT("$F"&amp;$S1962),4))="GOTS","GOTS_RM","Responsible_RM"))))))),"DELETERM")</f>
        <v>#VALUE!</v>
      </c>
      <c r="AF1962" t="e" cm="1">
        <f t="array" aca="1" ref="AF1962" ca="1">IF($S1962="","",INDIRECT("$Z"&amp;$S1962))</f>
        <v>#VALUE!</v>
      </c>
      <c r="AG1962" t="str">
        <f t="shared" si="602"/>
        <v/>
      </c>
      <c r="AH1962" t="str" cm="1">
        <f t="array" aca="1" ref="AH1962" ca="1">IFERROR(INDIRECT("$ag"&amp;S1962),"")</f>
        <v/>
      </c>
      <c r="AI1962" t="e" cm="1">
        <f t="array" aca="1" ref="AI1962" ca="1">INDIRECT("O"&amp;S1962)</f>
        <v>#VALUE!</v>
      </c>
      <c r="AJ1962" t="str">
        <f t="shared" si="603"/>
        <v/>
      </c>
    </row>
    <row r="1963" spans="1:36" ht="16.5" customHeight="1">
      <c r="A1963" s="129"/>
      <c r="B1963" s="134"/>
      <c r="C1963" s="135"/>
      <c r="D1963" s="146"/>
      <c r="E1963" s="146"/>
      <c r="F1963" s="135"/>
      <c r="G1963" s="147"/>
      <c r="H1963" s="147"/>
      <c r="I1963" s="147"/>
      <c r="J1963" s="147"/>
      <c r="K1963" s="38"/>
      <c r="L1963" s="143"/>
      <c r="M1963" s="143"/>
      <c r="N1963" s="61"/>
      <c r="O1963" s="314"/>
      <c r="Q1963" t="str">
        <f t="shared" si="598"/>
        <v/>
      </c>
      <c r="S1963" t="e">
        <f t="shared" ca="1" si="607"/>
        <v>#VALUE!</v>
      </c>
      <c r="T1963" t="e">
        <f t="shared" ca="1" si="604"/>
        <v>#VALUE!</v>
      </c>
      <c r="U1963">
        <f t="shared" si="608"/>
        <v>1896</v>
      </c>
      <c r="V1963">
        <v>158.33333333334599</v>
      </c>
      <c r="W1963">
        <f t="shared" si="611"/>
        <v>158</v>
      </c>
      <c r="X1963" t="str" cm="1">
        <f t="array" aca="1" ref="X1963" ca="1">IFERROR(INDEX('PC&amp;PD'!$A$1:$AS$19,ROW('PC&amp;PD'!$A$19),MATCH(INDIRECT(T1963),'PC&amp;PD'!$A$1:$AS$1,0)),"")</f>
        <v/>
      </c>
      <c r="AA1963" t="str">
        <f t="shared" si="599"/>
        <v/>
      </c>
      <c r="AB1963" t="str">
        <f t="shared" si="600"/>
        <v/>
      </c>
      <c r="AC1963" t="e">
        <f t="shared" ca="1" si="601"/>
        <v>#VALUE!</v>
      </c>
      <c r="AD1963" t="str" cm="1">
        <f t="array" aca="1" ref="AD1963" ca="1">IFERROR(IF((LEFT(INDIRECT("$F"&amp;$S1963),4))="GOTS",IF($G1963="Organic","GOTS_Organic_raw",(IF($G1963="Responsible","GOTS_Responsible",(IF($G1963="No Attribute (Conventional)","GOTS_conventional",(IF($G1963="Recycled Pre/Post-Consumer","GOTS_pre_post",(IF($G1963="In-Conversion","GOTS_in_conversion",(IF($G1963="Sustainably Sourced","Sustainably_sourced",(IF($G1963="Recycled pre-consumer organic","GOTS_recycled_organic",""))))))))))))),IF($G1963="Organic","Organic",(IF($G1963="Responsible","Responsible",(IF($G1963="No Attribute (Conventional)","No_Attribute_Conventional",(IF($G1963="Recycled Pre/Post-Consumer","Recycled_Pre_Post_Consumer",(IF($G1963="In-Conversion","In_Conversion",(IF($G1963="Recycled Pre-Consumer","Recycled_Pre_Consumer",(IF($G1963="Recycled Post-Consumer","Recycled_Post_Consumer",(IF($G1963="Sustainably Sourced","Sustainably_sourced",(IF($G1963="Recycled pre-consumer organic","GOTS_recycled_organic","")))))))))))))))))),"")</f>
        <v/>
      </c>
      <c r="AE1963" t="e" cm="1">
        <f t="array" aca="1" ref="AE1963" ca="1">IF($I1963="",IF(INDIRECT("$F"&amp;$S1963)="","",IF(LEFT(INDIRECT("$F"&amp;$S1963),3)="GRS","GRS_RCS_RM",IF((LEFT(INDIRECT("$F"&amp;$S1963),3))="RCS","GRS_RCS_RM",IF(INDIRECT("$F"&amp;$S1963)="OCS (No Label)","OCS_Conversion_RM",IF(LEFT(INDIRECT("$F"&amp;$S1963),3)="OCS","OCS_RM",IF(RIGHT(INDIRECT("$F"&amp;$S1963),10)="conversion","GOTS_RM_conversion",IF((LEFT(INDIRECT("$F"&amp;$S1963),4))="GOTS","GOTS_RM","Responsible_RM"))))))),"DELETERM")</f>
        <v>#VALUE!</v>
      </c>
      <c r="AF1963" t="e" cm="1">
        <f t="array" aca="1" ref="AF1963" ca="1">IF($S1963="","",INDIRECT("$Z"&amp;$S1963))</f>
        <v>#VALUE!</v>
      </c>
      <c r="AG1963" t="str">
        <f t="shared" si="602"/>
        <v/>
      </c>
      <c r="AH1963" t="str" cm="1">
        <f t="array" aca="1" ref="AH1963" ca="1">IFERROR(INDIRECT("$ag"&amp;S1963),"")</f>
        <v/>
      </c>
      <c r="AI1963" t="e" cm="1">
        <f t="array" aca="1" ref="AI1963" ca="1">INDIRECT("O"&amp;S1963)</f>
        <v>#VALUE!</v>
      </c>
      <c r="AJ1963" t="str">
        <f t="shared" si="603"/>
        <v/>
      </c>
    </row>
    <row r="1964" spans="1:36" ht="16.5" customHeight="1">
      <c r="A1964" s="129"/>
      <c r="B1964" s="134"/>
      <c r="C1964" s="135"/>
      <c r="D1964" s="146"/>
      <c r="E1964" s="146"/>
      <c r="F1964" s="135"/>
      <c r="G1964" s="147"/>
      <c r="H1964" s="147"/>
      <c r="I1964" s="147"/>
      <c r="J1964" s="147"/>
      <c r="K1964" s="38"/>
      <c r="L1964" s="143"/>
      <c r="M1964" s="143"/>
      <c r="N1964" s="61"/>
      <c r="O1964" s="314"/>
      <c r="Q1964" t="str">
        <f t="shared" si="598"/>
        <v/>
      </c>
      <c r="S1964" t="e">
        <f t="shared" ca="1" si="607"/>
        <v>#VALUE!</v>
      </c>
      <c r="T1964" t="e">
        <f t="shared" ca="1" si="604"/>
        <v>#VALUE!</v>
      </c>
      <c r="U1964">
        <f t="shared" si="608"/>
        <v>1896</v>
      </c>
      <c r="V1964">
        <v>158.41666666667899</v>
      </c>
      <c r="W1964">
        <f t="shared" si="611"/>
        <v>158</v>
      </c>
      <c r="X1964" t="str" cm="1">
        <f t="array" aca="1" ref="X1964" ca="1">IFERROR(INDEX('PC&amp;PD'!$A$1:$AS$19,ROW('PC&amp;PD'!$A$19),MATCH(INDIRECT(T1964),'PC&amp;PD'!$A$1:$AS$1,0)),"")</f>
        <v/>
      </c>
      <c r="AA1964" t="str">
        <f t="shared" si="599"/>
        <v/>
      </c>
      <c r="AB1964" t="str">
        <f t="shared" si="600"/>
        <v/>
      </c>
      <c r="AC1964" t="e">
        <f t="shared" ca="1" si="601"/>
        <v>#VALUE!</v>
      </c>
      <c r="AD1964" t="str" cm="1">
        <f t="array" aca="1" ref="AD1964" ca="1">IFERROR(IF((LEFT(INDIRECT("$F"&amp;$S1964),4))="GOTS",IF($G1964="Organic","GOTS_Organic_raw",(IF($G1964="Responsible","GOTS_Responsible",(IF($G1964="No Attribute (Conventional)","GOTS_conventional",(IF($G1964="Recycled Pre/Post-Consumer","GOTS_pre_post",(IF($G1964="In-Conversion","GOTS_in_conversion",(IF($G1964="Sustainably Sourced","Sustainably_sourced",(IF($G1964="Recycled pre-consumer organic","GOTS_recycled_organic",""))))))))))))),IF($G1964="Organic","Organic",(IF($G1964="Responsible","Responsible",(IF($G1964="No Attribute (Conventional)","No_Attribute_Conventional",(IF($G1964="Recycled Pre/Post-Consumer","Recycled_Pre_Post_Consumer",(IF($G1964="In-Conversion","In_Conversion",(IF($G1964="Recycled Pre-Consumer","Recycled_Pre_Consumer",(IF($G1964="Recycled Post-Consumer","Recycled_Post_Consumer",(IF($G1964="Sustainably Sourced","Sustainably_sourced",(IF($G1964="Recycled pre-consumer organic","GOTS_recycled_organic","")))))))))))))))))),"")</f>
        <v/>
      </c>
      <c r="AE1964" t="e" cm="1">
        <f t="array" aca="1" ref="AE1964" ca="1">IF($I1964="",IF(INDIRECT("$F"&amp;$S1964)="","",IF(LEFT(INDIRECT("$F"&amp;$S1964),3)="GRS","GRS_RCS_RM",IF((LEFT(INDIRECT("$F"&amp;$S1964),3))="RCS","GRS_RCS_RM",IF(INDIRECT("$F"&amp;$S1964)="OCS (No Label)","OCS_Conversion_RM",IF(LEFT(INDIRECT("$F"&amp;$S1964),3)="OCS","OCS_RM",IF(RIGHT(INDIRECT("$F"&amp;$S1964),10)="conversion","GOTS_RM_conversion",IF((LEFT(INDIRECT("$F"&amp;$S1964),4))="GOTS","GOTS_RM","Responsible_RM"))))))),"DELETERM")</f>
        <v>#VALUE!</v>
      </c>
      <c r="AF1964" t="e" cm="1">
        <f t="array" aca="1" ref="AF1964" ca="1">IF($S1964="","",INDIRECT("$Z"&amp;$S1964))</f>
        <v>#VALUE!</v>
      </c>
      <c r="AG1964" t="str">
        <f t="shared" si="602"/>
        <v/>
      </c>
      <c r="AH1964" t="str" cm="1">
        <f t="array" aca="1" ref="AH1964" ca="1">IFERROR(INDIRECT("$ag"&amp;S1964),"")</f>
        <v/>
      </c>
      <c r="AI1964" t="e" cm="1">
        <f t="array" aca="1" ref="AI1964" ca="1">INDIRECT("O"&amp;S1964)</f>
        <v>#VALUE!</v>
      </c>
      <c r="AJ1964" t="str">
        <f t="shared" si="603"/>
        <v/>
      </c>
    </row>
    <row r="1965" spans="1:36" ht="16.5" customHeight="1">
      <c r="A1965" s="130"/>
      <c r="B1965" s="136"/>
      <c r="C1965" s="137"/>
      <c r="D1965" s="146"/>
      <c r="E1965" s="146"/>
      <c r="F1965" s="137"/>
      <c r="G1965" s="147"/>
      <c r="H1965" s="147"/>
      <c r="I1965" s="147"/>
      <c r="J1965" s="147"/>
      <c r="K1965" s="38"/>
      <c r="L1965" s="144"/>
      <c r="M1965" s="144"/>
      <c r="N1965" s="61"/>
      <c r="O1965" s="314"/>
      <c r="Q1965" t="str">
        <f t="shared" si="598"/>
        <v/>
      </c>
      <c r="S1965" t="e">
        <f t="shared" ca="1" si="607"/>
        <v>#VALUE!</v>
      </c>
      <c r="T1965" t="e">
        <f t="shared" ca="1" si="604"/>
        <v>#VALUE!</v>
      </c>
      <c r="U1965">
        <f t="shared" si="608"/>
        <v>1896</v>
      </c>
      <c r="V1965">
        <v>158.50000000001199</v>
      </c>
      <c r="W1965">
        <f t="shared" si="611"/>
        <v>158</v>
      </c>
      <c r="X1965" t="str" cm="1">
        <f t="array" aca="1" ref="X1965" ca="1">IFERROR(INDEX('PC&amp;PD'!$A$1:$AS$19,ROW('PC&amp;PD'!$A$19),MATCH(INDIRECT(T1965),'PC&amp;PD'!$A$1:$AS$1,0)),"")</f>
        <v/>
      </c>
      <c r="AA1965" t="str">
        <f t="shared" si="599"/>
        <v/>
      </c>
      <c r="AB1965" t="str">
        <f t="shared" si="600"/>
        <v/>
      </c>
      <c r="AC1965" t="e">
        <f t="shared" ca="1" si="601"/>
        <v>#VALUE!</v>
      </c>
      <c r="AD1965" t="str" cm="1">
        <f t="array" aca="1" ref="AD1965" ca="1">IFERROR(IF((LEFT(INDIRECT("$F"&amp;$S1965),4))="GOTS",IF($G1965="Organic","GOTS_Organic_raw",(IF($G1965="Responsible","GOTS_Responsible",(IF($G1965="No Attribute (Conventional)","GOTS_conventional",(IF($G1965="Recycled Pre/Post-Consumer","GOTS_pre_post",(IF($G1965="In-Conversion","GOTS_in_conversion",(IF($G1965="Sustainably Sourced","Sustainably_sourced",(IF($G1965="Recycled pre-consumer organic","GOTS_recycled_organic",""))))))))))))),IF($G1965="Organic","Organic",(IF($G1965="Responsible","Responsible",(IF($G1965="No Attribute (Conventional)","No_Attribute_Conventional",(IF($G1965="Recycled Pre/Post-Consumer","Recycled_Pre_Post_Consumer",(IF($G1965="In-Conversion","In_Conversion",(IF($G1965="Recycled Pre-Consumer","Recycled_Pre_Consumer",(IF($G1965="Recycled Post-Consumer","Recycled_Post_Consumer",(IF($G1965="Sustainably Sourced","Sustainably_sourced",(IF($G1965="Recycled pre-consumer organic","GOTS_recycled_organic","")))))))))))))))))),"")</f>
        <v/>
      </c>
      <c r="AE1965" t="e" cm="1">
        <f t="array" aca="1" ref="AE1965" ca="1">IF($I1965="",IF(INDIRECT("$F"&amp;$S1965)="","",IF(LEFT(INDIRECT("$F"&amp;$S1965),3)="GRS","GRS_RCS_RM",IF((LEFT(INDIRECT("$F"&amp;$S1965),3))="RCS","GRS_RCS_RM",IF(INDIRECT("$F"&amp;$S1965)="OCS (No Label)","OCS_Conversion_RM",IF(LEFT(INDIRECT("$F"&amp;$S1965),3)="OCS","OCS_RM",IF(RIGHT(INDIRECT("$F"&amp;$S1965),10)="conversion","GOTS_RM_conversion",IF((LEFT(INDIRECT("$F"&amp;$S1965),4))="GOTS","GOTS_RM","Responsible_RM"))))))),"DELETERM")</f>
        <v>#VALUE!</v>
      </c>
      <c r="AF1965" t="e" cm="1">
        <f t="array" aca="1" ref="AF1965" ca="1">IF($S1965="","",INDIRECT("$Z"&amp;$S1965))</f>
        <v>#VALUE!</v>
      </c>
      <c r="AG1965" t="str">
        <f t="shared" si="602"/>
        <v/>
      </c>
      <c r="AH1965" t="str" cm="1">
        <f t="array" aca="1" ref="AH1965" ca="1">IFERROR(INDIRECT("$ag"&amp;S1965),"")</f>
        <v/>
      </c>
      <c r="AI1965" t="e" cm="1">
        <f t="array" aca="1" ref="AI1965" ca="1">INDIRECT("O"&amp;S1965)</f>
        <v>#VALUE!</v>
      </c>
      <c r="AJ1965" t="str">
        <f t="shared" si="603"/>
        <v/>
      </c>
    </row>
    <row r="1966" spans="1:36" ht="16.5" customHeight="1">
      <c r="A1966" s="130"/>
      <c r="B1966" s="136"/>
      <c r="C1966" s="137"/>
      <c r="D1966" s="146"/>
      <c r="E1966" s="146"/>
      <c r="F1966" s="137"/>
      <c r="G1966" s="147"/>
      <c r="H1966" s="147"/>
      <c r="I1966" s="147"/>
      <c r="J1966" s="147"/>
      <c r="K1966" s="38"/>
      <c r="L1966" s="144"/>
      <c r="M1966" s="144"/>
      <c r="N1966" s="61"/>
      <c r="O1966" s="314"/>
      <c r="Q1966" t="str">
        <f t="shared" si="598"/>
        <v/>
      </c>
      <c r="S1966" t="e">
        <f t="shared" ca="1" si="607"/>
        <v>#VALUE!</v>
      </c>
      <c r="T1966" t="e">
        <f t="shared" ca="1" si="604"/>
        <v>#VALUE!</v>
      </c>
      <c r="U1966">
        <f t="shared" si="608"/>
        <v>1896</v>
      </c>
      <c r="V1966">
        <v>158.58333333334599</v>
      </c>
      <c r="W1966">
        <f t="shared" si="611"/>
        <v>158</v>
      </c>
      <c r="X1966" t="str" cm="1">
        <f t="array" aca="1" ref="X1966" ca="1">IFERROR(INDEX('PC&amp;PD'!$A$1:$AS$19,ROW('PC&amp;PD'!$A$19),MATCH(INDIRECT(T1966),'PC&amp;PD'!$A$1:$AS$1,0)),"")</f>
        <v/>
      </c>
      <c r="AA1966" t="str">
        <f t="shared" si="599"/>
        <v/>
      </c>
      <c r="AB1966" t="str">
        <f t="shared" si="600"/>
        <v/>
      </c>
      <c r="AC1966" t="e">
        <f t="shared" ca="1" si="601"/>
        <v>#VALUE!</v>
      </c>
      <c r="AD1966" t="str" cm="1">
        <f t="array" aca="1" ref="AD1966" ca="1">IFERROR(IF((LEFT(INDIRECT("$F"&amp;$S1966),4))="GOTS",IF($G1966="Organic","GOTS_Organic_raw",(IF($G1966="Responsible","GOTS_Responsible",(IF($G1966="No Attribute (Conventional)","GOTS_conventional",(IF($G1966="Recycled Pre/Post-Consumer","GOTS_pre_post",(IF($G1966="In-Conversion","GOTS_in_conversion",(IF($G1966="Sustainably Sourced","Sustainably_sourced",(IF($G1966="Recycled pre-consumer organic","GOTS_recycled_organic",""))))))))))))),IF($G1966="Organic","Organic",(IF($G1966="Responsible","Responsible",(IF($G1966="No Attribute (Conventional)","No_Attribute_Conventional",(IF($G1966="Recycled Pre/Post-Consumer","Recycled_Pre_Post_Consumer",(IF($G1966="In-Conversion","In_Conversion",(IF($G1966="Recycled Pre-Consumer","Recycled_Pre_Consumer",(IF($G1966="Recycled Post-Consumer","Recycled_Post_Consumer",(IF($G1966="Sustainably Sourced","Sustainably_sourced",(IF($G1966="Recycled pre-consumer organic","GOTS_recycled_organic","")))))))))))))))))),"")</f>
        <v/>
      </c>
      <c r="AE1966" t="e" cm="1">
        <f t="array" aca="1" ref="AE1966" ca="1">IF($I1966="",IF(INDIRECT("$F"&amp;$S1966)="","",IF(LEFT(INDIRECT("$F"&amp;$S1966),3)="GRS","GRS_RCS_RM",IF((LEFT(INDIRECT("$F"&amp;$S1966),3))="RCS","GRS_RCS_RM",IF(INDIRECT("$F"&amp;$S1966)="OCS (No Label)","OCS_Conversion_RM",IF(LEFT(INDIRECT("$F"&amp;$S1966),3)="OCS","OCS_RM",IF(RIGHT(INDIRECT("$F"&amp;$S1966),10)="conversion","GOTS_RM_conversion",IF((LEFT(INDIRECT("$F"&amp;$S1966),4))="GOTS","GOTS_RM","Responsible_RM"))))))),"DELETERM")</f>
        <v>#VALUE!</v>
      </c>
      <c r="AF1966" t="e" cm="1">
        <f t="array" aca="1" ref="AF1966" ca="1">IF($S1966="","",INDIRECT("$Z"&amp;$S1966))</f>
        <v>#VALUE!</v>
      </c>
      <c r="AG1966" t="str">
        <f t="shared" si="602"/>
        <v/>
      </c>
      <c r="AH1966" t="str" cm="1">
        <f t="array" aca="1" ref="AH1966" ca="1">IFERROR(INDIRECT("$ag"&amp;S1966),"")</f>
        <v/>
      </c>
      <c r="AI1966" t="e" cm="1">
        <f t="array" aca="1" ref="AI1966" ca="1">INDIRECT("O"&amp;S1966)</f>
        <v>#VALUE!</v>
      </c>
      <c r="AJ1966" t="str">
        <f t="shared" si="603"/>
        <v/>
      </c>
    </row>
    <row r="1967" spans="1:36" ht="16.5" customHeight="1">
      <c r="A1967" s="130"/>
      <c r="B1967" s="136"/>
      <c r="C1967" s="137"/>
      <c r="D1967" s="146"/>
      <c r="E1967" s="146"/>
      <c r="F1967" s="137"/>
      <c r="G1967" s="147"/>
      <c r="H1967" s="147"/>
      <c r="I1967" s="147"/>
      <c r="J1967" s="147"/>
      <c r="K1967" s="38"/>
      <c r="L1967" s="144"/>
      <c r="M1967" s="144"/>
      <c r="N1967" s="61"/>
      <c r="O1967" s="314"/>
      <c r="Q1967" t="str">
        <f t="shared" si="598"/>
        <v/>
      </c>
      <c r="S1967" t="e">
        <f t="shared" ca="1" si="607"/>
        <v>#VALUE!</v>
      </c>
      <c r="T1967" t="e">
        <f t="shared" ca="1" si="604"/>
        <v>#VALUE!</v>
      </c>
      <c r="U1967">
        <f t="shared" si="608"/>
        <v>1896</v>
      </c>
      <c r="V1967">
        <v>158.66666666667899</v>
      </c>
      <c r="W1967">
        <f t="shared" si="611"/>
        <v>158</v>
      </c>
      <c r="X1967" t="str" cm="1">
        <f t="array" aca="1" ref="X1967" ca="1">IFERROR(INDEX('PC&amp;PD'!$A$1:$AS$19,ROW('PC&amp;PD'!$A$19),MATCH(INDIRECT(T1967),'PC&amp;PD'!$A$1:$AS$1,0)),"")</f>
        <v/>
      </c>
      <c r="AA1967" t="str">
        <f t="shared" si="599"/>
        <v/>
      </c>
      <c r="AB1967" t="str">
        <f t="shared" si="600"/>
        <v/>
      </c>
      <c r="AC1967" t="e">
        <f t="shared" ca="1" si="601"/>
        <v>#VALUE!</v>
      </c>
      <c r="AD1967" t="str" cm="1">
        <f t="array" aca="1" ref="AD1967" ca="1">IFERROR(IF((LEFT(INDIRECT("$F"&amp;$S1967),4))="GOTS",IF($G1967="Organic","GOTS_Organic_raw",(IF($G1967="Responsible","GOTS_Responsible",(IF($G1967="No Attribute (Conventional)","GOTS_conventional",(IF($G1967="Recycled Pre/Post-Consumer","GOTS_pre_post",(IF($G1967="In-Conversion","GOTS_in_conversion",(IF($G1967="Sustainably Sourced","Sustainably_sourced",(IF($G1967="Recycled pre-consumer organic","GOTS_recycled_organic",""))))))))))))),IF($G1967="Organic","Organic",(IF($G1967="Responsible","Responsible",(IF($G1967="No Attribute (Conventional)","No_Attribute_Conventional",(IF($G1967="Recycled Pre/Post-Consumer","Recycled_Pre_Post_Consumer",(IF($G1967="In-Conversion","In_Conversion",(IF($G1967="Recycled Pre-Consumer","Recycled_Pre_Consumer",(IF($G1967="Recycled Post-Consumer","Recycled_Post_Consumer",(IF($G1967="Sustainably Sourced","Sustainably_sourced",(IF($G1967="Recycled pre-consumer organic","GOTS_recycled_organic","")))))))))))))))))),"")</f>
        <v/>
      </c>
      <c r="AE1967" t="e" cm="1">
        <f t="array" aca="1" ref="AE1967" ca="1">IF($I1967="",IF(INDIRECT("$F"&amp;$S1967)="","",IF(LEFT(INDIRECT("$F"&amp;$S1967),3)="GRS","GRS_RCS_RM",IF((LEFT(INDIRECT("$F"&amp;$S1967),3))="RCS","GRS_RCS_RM",IF(INDIRECT("$F"&amp;$S1967)="OCS (No Label)","OCS_Conversion_RM",IF(LEFT(INDIRECT("$F"&amp;$S1967),3)="OCS","OCS_RM",IF(RIGHT(INDIRECT("$F"&amp;$S1967),10)="conversion","GOTS_RM_conversion",IF((LEFT(INDIRECT("$F"&amp;$S1967),4))="GOTS","GOTS_RM","Responsible_RM"))))))),"DELETERM")</f>
        <v>#VALUE!</v>
      </c>
      <c r="AF1967" t="e" cm="1">
        <f t="array" aca="1" ref="AF1967" ca="1">IF($S1967="","",INDIRECT("$Z"&amp;$S1967))</f>
        <v>#VALUE!</v>
      </c>
      <c r="AG1967" t="str">
        <f t="shared" si="602"/>
        <v/>
      </c>
      <c r="AH1967" t="str" cm="1">
        <f t="array" aca="1" ref="AH1967" ca="1">IFERROR(INDIRECT("$ag"&amp;S1967),"")</f>
        <v/>
      </c>
      <c r="AI1967" t="e" cm="1">
        <f t="array" aca="1" ref="AI1967" ca="1">INDIRECT("O"&amp;S1967)</f>
        <v>#VALUE!</v>
      </c>
      <c r="AJ1967" t="str">
        <f t="shared" si="603"/>
        <v/>
      </c>
    </row>
    <row r="1968" spans="1:36" ht="16.5" customHeight="1">
      <c r="A1968" s="130"/>
      <c r="B1968" s="136"/>
      <c r="C1968" s="137"/>
      <c r="D1968" s="146"/>
      <c r="E1968" s="146"/>
      <c r="F1968" s="137"/>
      <c r="G1968" s="147"/>
      <c r="H1968" s="147"/>
      <c r="I1968" s="147"/>
      <c r="J1968" s="147"/>
      <c r="K1968" s="38"/>
      <c r="L1968" s="144"/>
      <c r="M1968" s="144"/>
      <c r="N1968" s="61"/>
      <c r="O1968" s="314"/>
      <c r="Q1968" t="str">
        <f t="shared" si="598"/>
        <v/>
      </c>
      <c r="S1968" t="e">
        <f t="shared" ca="1" si="607"/>
        <v>#VALUE!</v>
      </c>
      <c r="T1968" t="e">
        <f t="shared" ca="1" si="604"/>
        <v>#VALUE!</v>
      </c>
      <c r="U1968">
        <f t="shared" si="608"/>
        <v>1896</v>
      </c>
      <c r="V1968">
        <v>158.75000000001199</v>
      </c>
      <c r="W1968">
        <f t="shared" si="611"/>
        <v>158</v>
      </c>
      <c r="X1968" t="str" cm="1">
        <f t="array" aca="1" ref="X1968" ca="1">IFERROR(INDEX('PC&amp;PD'!$A$1:$AS$19,ROW('PC&amp;PD'!$A$19),MATCH(INDIRECT(T1968),'PC&amp;PD'!$A$1:$AS$1,0)),"")</f>
        <v/>
      </c>
      <c r="AA1968" t="str">
        <f t="shared" si="599"/>
        <v/>
      </c>
      <c r="AB1968" t="str">
        <f t="shared" si="600"/>
        <v/>
      </c>
      <c r="AC1968" t="e">
        <f t="shared" ca="1" si="601"/>
        <v>#VALUE!</v>
      </c>
      <c r="AD1968" t="str" cm="1">
        <f t="array" aca="1" ref="AD1968" ca="1">IFERROR(IF((LEFT(INDIRECT("$F"&amp;$S1968),4))="GOTS",IF($G1968="Organic","GOTS_Organic_raw",(IF($G1968="Responsible","GOTS_Responsible",(IF($G1968="No Attribute (Conventional)","GOTS_conventional",(IF($G1968="Recycled Pre/Post-Consumer","GOTS_pre_post",(IF($G1968="In-Conversion","GOTS_in_conversion",(IF($G1968="Sustainably Sourced","Sustainably_sourced",(IF($G1968="Recycled pre-consumer organic","GOTS_recycled_organic",""))))))))))))),IF($G1968="Organic","Organic",(IF($G1968="Responsible","Responsible",(IF($G1968="No Attribute (Conventional)","No_Attribute_Conventional",(IF($G1968="Recycled Pre/Post-Consumer","Recycled_Pre_Post_Consumer",(IF($G1968="In-Conversion","In_Conversion",(IF($G1968="Recycled Pre-Consumer","Recycled_Pre_Consumer",(IF($G1968="Recycled Post-Consumer","Recycled_Post_Consumer",(IF($G1968="Sustainably Sourced","Sustainably_sourced",(IF($G1968="Recycled pre-consumer organic","GOTS_recycled_organic","")))))))))))))))))),"")</f>
        <v/>
      </c>
      <c r="AE1968" t="e" cm="1">
        <f t="array" aca="1" ref="AE1968" ca="1">IF($I1968="",IF(INDIRECT("$F"&amp;$S1968)="","",IF(LEFT(INDIRECT("$F"&amp;$S1968),3)="GRS","GRS_RCS_RM",IF((LEFT(INDIRECT("$F"&amp;$S1968),3))="RCS","GRS_RCS_RM",IF(INDIRECT("$F"&amp;$S1968)="OCS (No Label)","OCS_Conversion_RM",IF(LEFT(INDIRECT("$F"&amp;$S1968),3)="OCS","OCS_RM",IF(RIGHT(INDIRECT("$F"&amp;$S1968),10)="conversion","GOTS_RM_conversion",IF((LEFT(INDIRECT("$F"&amp;$S1968),4))="GOTS","GOTS_RM","Responsible_RM"))))))),"DELETERM")</f>
        <v>#VALUE!</v>
      </c>
      <c r="AF1968" t="e" cm="1">
        <f t="array" aca="1" ref="AF1968" ca="1">IF($S1968="","",INDIRECT("$Z"&amp;$S1968))</f>
        <v>#VALUE!</v>
      </c>
      <c r="AG1968" t="str">
        <f t="shared" si="602"/>
        <v/>
      </c>
      <c r="AH1968" t="str" cm="1">
        <f t="array" aca="1" ref="AH1968" ca="1">IFERROR(INDIRECT("$ag"&amp;S1968),"")</f>
        <v/>
      </c>
      <c r="AI1968" t="e" cm="1">
        <f t="array" aca="1" ref="AI1968" ca="1">INDIRECT("O"&amp;S1968)</f>
        <v>#VALUE!</v>
      </c>
      <c r="AJ1968" t="str">
        <f t="shared" si="603"/>
        <v/>
      </c>
    </row>
    <row r="1969" spans="1:36" ht="16.5" customHeight="1">
      <c r="A1969" s="130"/>
      <c r="B1969" s="136"/>
      <c r="C1969" s="137"/>
      <c r="D1969" s="146"/>
      <c r="E1969" s="146"/>
      <c r="F1969" s="137"/>
      <c r="G1969" s="147"/>
      <c r="H1969" s="147"/>
      <c r="I1969" s="147"/>
      <c r="J1969" s="147"/>
      <c r="K1969" s="38"/>
      <c r="L1969" s="144"/>
      <c r="M1969" s="144"/>
      <c r="N1969" s="61"/>
      <c r="O1969" s="314"/>
      <c r="Q1969" t="str">
        <f t="shared" si="598"/>
        <v/>
      </c>
      <c r="S1969" t="e">
        <f t="shared" ca="1" si="607"/>
        <v>#VALUE!</v>
      </c>
      <c r="T1969" t="e">
        <f t="shared" ca="1" si="604"/>
        <v>#VALUE!</v>
      </c>
      <c r="U1969">
        <f t="shared" si="608"/>
        <v>1896</v>
      </c>
      <c r="V1969">
        <v>158.83333333334599</v>
      </c>
      <c r="W1969">
        <f t="shared" si="611"/>
        <v>158</v>
      </c>
      <c r="X1969" t="str" cm="1">
        <f t="array" aca="1" ref="X1969" ca="1">IFERROR(INDEX('PC&amp;PD'!$A$1:$AS$19,ROW('PC&amp;PD'!$A$19),MATCH(INDIRECT(T1969),'PC&amp;PD'!$A$1:$AS$1,0)),"")</f>
        <v/>
      </c>
      <c r="AA1969" t="str">
        <f t="shared" si="599"/>
        <v/>
      </c>
      <c r="AB1969" t="str">
        <f t="shared" si="600"/>
        <v/>
      </c>
      <c r="AC1969" t="e">
        <f t="shared" ca="1" si="601"/>
        <v>#VALUE!</v>
      </c>
      <c r="AD1969" t="str" cm="1">
        <f t="array" aca="1" ref="AD1969" ca="1">IFERROR(IF((LEFT(INDIRECT("$F"&amp;$S1969),4))="GOTS",IF($G1969="Organic","GOTS_Organic_raw",(IF($G1969="Responsible","GOTS_Responsible",(IF($G1969="No Attribute (Conventional)","GOTS_conventional",(IF($G1969="Recycled Pre/Post-Consumer","GOTS_pre_post",(IF($G1969="In-Conversion","GOTS_in_conversion",(IF($G1969="Sustainably Sourced","Sustainably_sourced",(IF($G1969="Recycled pre-consumer organic","GOTS_recycled_organic",""))))))))))))),IF($G1969="Organic","Organic",(IF($G1969="Responsible","Responsible",(IF($G1969="No Attribute (Conventional)","No_Attribute_Conventional",(IF($G1969="Recycled Pre/Post-Consumer","Recycled_Pre_Post_Consumer",(IF($G1969="In-Conversion","In_Conversion",(IF($G1969="Recycled Pre-Consumer","Recycled_Pre_Consumer",(IF($G1969="Recycled Post-Consumer","Recycled_Post_Consumer",(IF($G1969="Sustainably Sourced","Sustainably_sourced",(IF($G1969="Recycled pre-consumer organic","GOTS_recycled_organic","")))))))))))))))))),"")</f>
        <v/>
      </c>
      <c r="AE1969" t="e" cm="1">
        <f t="array" aca="1" ref="AE1969" ca="1">IF($I1969="",IF(INDIRECT("$F"&amp;$S1969)="","",IF(LEFT(INDIRECT("$F"&amp;$S1969),3)="GRS","GRS_RCS_RM",IF((LEFT(INDIRECT("$F"&amp;$S1969),3))="RCS","GRS_RCS_RM",IF(INDIRECT("$F"&amp;$S1969)="OCS (No Label)","OCS_Conversion_RM",IF(LEFT(INDIRECT("$F"&amp;$S1969),3)="OCS","OCS_RM",IF(RIGHT(INDIRECT("$F"&amp;$S1969),10)="conversion","GOTS_RM_conversion",IF((LEFT(INDIRECT("$F"&amp;$S1969),4))="GOTS","GOTS_RM","Responsible_RM"))))))),"DELETERM")</f>
        <v>#VALUE!</v>
      </c>
      <c r="AF1969" t="e" cm="1">
        <f t="array" aca="1" ref="AF1969" ca="1">IF($S1969="","",INDIRECT("$Z"&amp;$S1969))</f>
        <v>#VALUE!</v>
      </c>
      <c r="AG1969" t="str">
        <f t="shared" si="602"/>
        <v/>
      </c>
      <c r="AH1969" t="str" cm="1">
        <f t="array" aca="1" ref="AH1969" ca="1">IFERROR(INDIRECT("$ag"&amp;S1969),"")</f>
        <v/>
      </c>
      <c r="AI1969" t="e" cm="1">
        <f t="array" aca="1" ref="AI1969" ca="1">INDIRECT("O"&amp;S1969)</f>
        <v>#VALUE!</v>
      </c>
      <c r="AJ1969" t="str">
        <f t="shared" si="603"/>
        <v/>
      </c>
    </row>
    <row r="1970" spans="1:36" ht="16.5" customHeight="1" thickBot="1">
      <c r="A1970" s="131"/>
      <c r="B1970" s="138"/>
      <c r="C1970" s="139"/>
      <c r="D1970" s="148"/>
      <c r="E1970" s="148"/>
      <c r="F1970" s="139"/>
      <c r="G1970" s="149"/>
      <c r="H1970" s="149"/>
      <c r="I1970" s="149"/>
      <c r="J1970" s="149"/>
      <c r="K1970" s="39"/>
      <c r="L1970" s="145"/>
      <c r="M1970" s="145"/>
      <c r="N1970" s="62"/>
      <c r="O1970" s="315"/>
      <c r="Q1970" t="str">
        <f t="shared" si="598"/>
        <v/>
      </c>
      <c r="S1970" t="e">
        <f t="shared" ca="1" si="607"/>
        <v>#VALUE!</v>
      </c>
      <c r="T1970" t="e">
        <f t="shared" ca="1" si="604"/>
        <v>#VALUE!</v>
      </c>
      <c r="U1970">
        <f t="shared" si="608"/>
        <v>1896</v>
      </c>
      <c r="V1970">
        <v>158.91666666667899</v>
      </c>
      <c r="W1970">
        <f t="shared" si="611"/>
        <v>158</v>
      </c>
      <c r="X1970" t="str" cm="1">
        <f t="array" aca="1" ref="X1970" ca="1">IFERROR(INDEX('PC&amp;PD'!$A$1:$AS$19,ROW('PC&amp;PD'!$A$19),MATCH(INDIRECT(T1970),'PC&amp;PD'!$A$1:$AS$1,0)),"")</f>
        <v/>
      </c>
      <c r="AA1970" t="str">
        <f t="shared" si="599"/>
        <v/>
      </c>
      <c r="AB1970" t="str">
        <f t="shared" si="600"/>
        <v/>
      </c>
      <c r="AC1970" t="e">
        <f t="shared" ca="1" si="601"/>
        <v>#VALUE!</v>
      </c>
      <c r="AD1970" t="str" cm="1">
        <f t="array" aca="1" ref="AD1970" ca="1">IFERROR(IF((LEFT(INDIRECT("$F"&amp;$S1970),4))="GOTS",IF($G1970="Organic","GOTS_Organic_raw",(IF($G1970="Responsible","GOTS_Responsible",(IF($G1970="No Attribute (Conventional)","GOTS_conventional",(IF($G1970="Recycled Pre/Post-Consumer","GOTS_pre_post",(IF($G1970="In-Conversion","GOTS_in_conversion",(IF($G1970="Sustainably Sourced","Sustainably_sourced",(IF($G1970="Recycled pre-consumer organic","GOTS_recycled_organic",""))))))))))))),IF($G1970="Organic","Organic",(IF($G1970="Responsible","Responsible",(IF($G1970="No Attribute (Conventional)","No_Attribute_Conventional",(IF($G1970="Recycled Pre/Post-Consumer","Recycled_Pre_Post_Consumer",(IF($G1970="In-Conversion","In_Conversion",(IF($G1970="Recycled Pre-Consumer","Recycled_Pre_Consumer",(IF($G1970="Recycled Post-Consumer","Recycled_Post_Consumer",(IF($G1970="Sustainably Sourced","Sustainably_sourced",(IF($G1970="Recycled pre-consumer organic","GOTS_recycled_organic","")))))))))))))))))),"")</f>
        <v/>
      </c>
      <c r="AE1970" t="e" cm="1">
        <f t="array" aca="1" ref="AE1970" ca="1">IF($I1970="",IF(INDIRECT("$F"&amp;$S1970)="","",IF(LEFT(INDIRECT("$F"&amp;$S1970),3)="GRS","GRS_RCS_RM",IF((LEFT(INDIRECT("$F"&amp;$S1970),3))="RCS","GRS_RCS_RM",IF(INDIRECT("$F"&amp;$S1970)="OCS (No Label)","OCS_Conversion_RM",IF(LEFT(INDIRECT("$F"&amp;$S1970),3)="OCS","OCS_RM",IF(RIGHT(INDIRECT("$F"&amp;$S1970),10)="conversion","GOTS_RM_conversion",IF((LEFT(INDIRECT("$F"&amp;$S1970),4))="GOTS","GOTS_RM","Responsible_RM"))))))),"DELETERM")</f>
        <v>#VALUE!</v>
      </c>
      <c r="AF1970" t="e" cm="1">
        <f t="array" aca="1" ref="AF1970" ca="1">IF($S1970="","",INDIRECT("$Z"&amp;$S1970))</f>
        <v>#VALUE!</v>
      </c>
      <c r="AG1970" t="str">
        <f t="shared" si="602"/>
        <v/>
      </c>
      <c r="AH1970" t="str" cm="1">
        <f t="array" aca="1" ref="AH1970" ca="1">IFERROR(INDIRECT("$ag"&amp;S1970),"")</f>
        <v/>
      </c>
      <c r="AI1970" t="e" cm="1">
        <f t="array" aca="1" ref="AI1970" ca="1">INDIRECT("O"&amp;S1970)</f>
        <v>#VALUE!</v>
      </c>
      <c r="AJ1970" t="str">
        <f t="shared" si="603"/>
        <v/>
      </c>
    </row>
    <row r="1971" spans="1:36" ht="16.5" customHeight="1">
      <c r="A1971" s="128" t="str">
        <f>IF(B1971="","",COUNTA($B$63:$B1971))</f>
        <v/>
      </c>
      <c r="B1971" s="132"/>
      <c r="C1971" s="133"/>
      <c r="D1971" s="140"/>
      <c r="E1971" s="140"/>
      <c r="F1971" s="133"/>
      <c r="G1971" s="141"/>
      <c r="H1971" s="141"/>
      <c r="I1971" s="141"/>
      <c r="J1971" s="141"/>
      <c r="K1971" s="37"/>
      <c r="L1971" s="142" t="str">
        <f>IF(R1971="","",LEFT(R1971,LEN(R1971)-2))</f>
        <v/>
      </c>
      <c r="M1971" s="142"/>
      <c r="N1971" s="60"/>
      <c r="O1971" s="313"/>
      <c r="Q1971" t="str">
        <f t="shared" si="598"/>
        <v/>
      </c>
      <c r="R1971" t="str">
        <f t="shared" ref="R1971" si="616">CONCATENATE($Q1971,Q1972,Q1973,Q1974,Q1975,Q1976,$Q1977,$Q1978,$Q1979,$Q1980,$Q1981,$Q1982)</f>
        <v/>
      </c>
      <c r="S1971" t="e">
        <f t="shared" ca="1" si="607"/>
        <v>#VALUE!</v>
      </c>
      <c r="T1971" t="e">
        <f t="shared" ca="1" si="604"/>
        <v>#VALUE!</v>
      </c>
      <c r="U1971">
        <f t="shared" si="608"/>
        <v>1908</v>
      </c>
      <c r="V1971">
        <v>159.00000000001199</v>
      </c>
      <c r="W1971">
        <f t="shared" si="611"/>
        <v>159</v>
      </c>
      <c r="X1971" t="str" cm="1">
        <f t="array" aca="1" ref="X1971" ca="1">IFERROR(INDEX('PC&amp;PD'!$A$1:$AS$19,ROW('PC&amp;PD'!$A$19),MATCH(INDIRECT(T1971),'PC&amp;PD'!$A$1:$AS$1,0)),"")</f>
        <v/>
      </c>
      <c r="Z1971" t="str">
        <f t="shared" ref="Z1971" si="617">IFERROR(IF($F1971="OCS 100","OCS (OCS 100)",IF($F1971="OCS Blended","OCS (OCS Blended)",IF($F1971="OCS (No Label)","OCS (No Label)",IF($F1971="RCS 100","RCS (RCS 100)",IF($F1971="RCS Blended","RCS (RCS Blended)",IF($F1971="GRS","GRS (GRS)",IF($F1971="GRS (No Label)", "GRS (No Label)",IF($F1971="RDS","RDS (RDS)",IF($F1971="RWS","RWS (RWS)",IF($F1971="RAS","RAS (RAS)",IF($F1971="RMS","RMS (RMS)",IF($F1971="GOTS Organic","GOTS (Organic)",IF($F1971="GOTS Made with organic","GOTS (Made with Organic)",IF($F1971="GOTS Organic - in conversion","GOTS (Organic - In Conversion)",IF($F1971="GOTS Made with organic - in conversion","GOTS (Made with Organic - In Conversion)",""))))))))))))))),"")</f>
        <v/>
      </c>
      <c r="AA1971" t="str">
        <f t="shared" si="599"/>
        <v/>
      </c>
      <c r="AB1971" t="str">
        <f t="shared" si="600"/>
        <v/>
      </c>
      <c r="AC1971" t="e">
        <f t="shared" ca="1" si="601"/>
        <v>#VALUE!</v>
      </c>
      <c r="AD1971" t="str" cm="1">
        <f t="array" aca="1" ref="AD1971" ca="1">IFERROR(IF((LEFT(INDIRECT("$F"&amp;$S1971),4))="GOTS",IF($G1971="Organic","GOTS_Organic_raw",(IF($G1971="Responsible","GOTS_Responsible",(IF($G1971="No Attribute (Conventional)","GOTS_conventional",(IF($G1971="Recycled Pre/Post-Consumer","GOTS_pre_post",(IF($G1971="In-Conversion","GOTS_in_conversion",(IF($G1971="Sustainably Sourced","Sustainably_sourced",(IF($G1971="Recycled pre-consumer organic","GOTS_recycled_organic",""))))))))))))),IF($G1971="Organic","Organic",(IF($G1971="Responsible","Responsible",(IF($G1971="No Attribute (Conventional)","No_Attribute_Conventional",(IF($G1971="Recycled Pre/Post-Consumer","Recycled_Pre_Post_Consumer",(IF($G1971="In-Conversion","In_Conversion",(IF($G1971="Recycled Pre-Consumer","Recycled_Pre_Consumer",(IF($G1971="Recycled Post-Consumer","Recycled_Post_Consumer",(IF($G1971="Sustainably Sourced","Sustainably_sourced",(IF($G1971="Recycled pre-consumer organic","GOTS_recycled_organic","")))))))))))))))))),"")</f>
        <v/>
      </c>
      <c r="AE1971" t="e" cm="1">
        <f t="array" aca="1" ref="AE1971" ca="1">IF($I1971="",IF(INDIRECT("$F"&amp;$S1971)="","",IF(LEFT(INDIRECT("$F"&amp;$S1971),3)="GRS","GRS_RCS_RM",IF((LEFT(INDIRECT("$F"&amp;$S1971),3))="RCS","GRS_RCS_RM",IF(INDIRECT("$F"&amp;$S1971)="OCS (No Label)","OCS_Conversion_RM",IF(LEFT(INDIRECT("$F"&amp;$S1971),3)="OCS","OCS_RM",IF(RIGHT(INDIRECT("$F"&amp;$S1971),10)="conversion","GOTS_RM_conversion",IF((LEFT(INDIRECT("$F"&amp;$S1971),4))="GOTS","GOTS_RM","Responsible_RM"))))))),"DELETERM")</f>
        <v>#VALUE!</v>
      </c>
      <c r="AF1971" t="e" cm="1">
        <f t="array" aca="1" ref="AF1971" ca="1">IF($S1971="","",INDIRECT("$Z"&amp;$S1971))</f>
        <v>#VALUE!</v>
      </c>
      <c r="AG1971" t="str">
        <f t="shared" si="602"/>
        <v/>
      </c>
      <c r="AH1971" t="str" cm="1">
        <f t="array" aca="1" ref="AH1971" ca="1">IFERROR(INDIRECT("$ag"&amp;S1971),"")</f>
        <v/>
      </c>
      <c r="AI1971" t="e" cm="1">
        <f t="array" aca="1" ref="AI1971" ca="1">INDIRECT("O"&amp;S1971)</f>
        <v>#VALUE!</v>
      </c>
      <c r="AJ1971" t="str">
        <f t="shared" si="603"/>
        <v/>
      </c>
    </row>
    <row r="1972" spans="1:36" ht="16.5" customHeight="1">
      <c r="A1972" s="129"/>
      <c r="B1972" s="134"/>
      <c r="C1972" s="135"/>
      <c r="D1972" s="146"/>
      <c r="E1972" s="146"/>
      <c r="F1972" s="135"/>
      <c r="G1972" s="147"/>
      <c r="H1972" s="147"/>
      <c r="I1972" s="147"/>
      <c r="J1972" s="147"/>
      <c r="K1972" s="38"/>
      <c r="L1972" s="143"/>
      <c r="M1972" s="143"/>
      <c r="N1972" s="61"/>
      <c r="O1972" s="314"/>
      <c r="Q1972" t="str">
        <f t="shared" si="598"/>
        <v/>
      </c>
      <c r="S1972" t="e">
        <f t="shared" ca="1" si="607"/>
        <v>#VALUE!</v>
      </c>
      <c r="T1972" t="e">
        <f t="shared" ca="1" si="604"/>
        <v>#VALUE!</v>
      </c>
      <c r="U1972">
        <f t="shared" si="608"/>
        <v>1908</v>
      </c>
      <c r="V1972">
        <v>159.08333333334599</v>
      </c>
      <c r="W1972">
        <f t="shared" si="611"/>
        <v>159</v>
      </c>
      <c r="X1972" t="str" cm="1">
        <f t="array" aca="1" ref="X1972" ca="1">IFERROR(INDEX('PC&amp;PD'!$A$1:$AS$19,ROW('PC&amp;PD'!$A$19),MATCH(INDIRECT(T1972),'PC&amp;PD'!$A$1:$AS$1,0)),"")</f>
        <v/>
      </c>
      <c r="AA1972" t="str">
        <f t="shared" si="599"/>
        <v/>
      </c>
      <c r="AB1972" t="str">
        <f t="shared" si="600"/>
        <v/>
      </c>
      <c r="AC1972" t="e">
        <f t="shared" ca="1" si="601"/>
        <v>#VALUE!</v>
      </c>
      <c r="AD1972" t="str" cm="1">
        <f t="array" aca="1" ref="AD1972" ca="1">IFERROR(IF((LEFT(INDIRECT("$F"&amp;$S1972),4))="GOTS",IF($G1972="Organic","GOTS_Organic_raw",(IF($G1972="Responsible","GOTS_Responsible",(IF($G1972="No Attribute (Conventional)","GOTS_conventional",(IF($G1972="Recycled Pre/Post-Consumer","GOTS_pre_post",(IF($G1972="In-Conversion","GOTS_in_conversion",(IF($G1972="Sustainably Sourced","Sustainably_sourced",(IF($G1972="Recycled pre-consumer organic","GOTS_recycled_organic",""))))))))))))),IF($G1972="Organic","Organic",(IF($G1972="Responsible","Responsible",(IF($G1972="No Attribute (Conventional)","No_Attribute_Conventional",(IF($G1972="Recycled Pre/Post-Consumer","Recycled_Pre_Post_Consumer",(IF($G1972="In-Conversion","In_Conversion",(IF($G1972="Recycled Pre-Consumer","Recycled_Pre_Consumer",(IF($G1972="Recycled Post-Consumer","Recycled_Post_Consumer",(IF($G1972="Sustainably Sourced","Sustainably_sourced",(IF($G1972="Recycled pre-consumer organic","GOTS_recycled_organic","")))))))))))))))))),"")</f>
        <v/>
      </c>
      <c r="AE1972" t="e" cm="1">
        <f t="array" aca="1" ref="AE1972" ca="1">IF($I1972="",IF(INDIRECT("$F"&amp;$S1972)="","",IF(LEFT(INDIRECT("$F"&amp;$S1972),3)="GRS","GRS_RCS_RM",IF((LEFT(INDIRECT("$F"&amp;$S1972),3))="RCS","GRS_RCS_RM",IF(INDIRECT("$F"&amp;$S1972)="OCS (No Label)","OCS_Conversion_RM",IF(LEFT(INDIRECT("$F"&amp;$S1972),3)="OCS","OCS_RM",IF(RIGHT(INDIRECT("$F"&amp;$S1972),10)="conversion","GOTS_RM_conversion",IF((LEFT(INDIRECT("$F"&amp;$S1972),4))="GOTS","GOTS_RM","Responsible_RM"))))))),"DELETERM")</f>
        <v>#VALUE!</v>
      </c>
      <c r="AF1972" t="e" cm="1">
        <f t="array" aca="1" ref="AF1972" ca="1">IF($S1972="","",INDIRECT("$Z"&amp;$S1972))</f>
        <v>#VALUE!</v>
      </c>
      <c r="AG1972" t="str">
        <f t="shared" si="602"/>
        <v/>
      </c>
      <c r="AH1972" t="str" cm="1">
        <f t="array" aca="1" ref="AH1972" ca="1">IFERROR(INDIRECT("$ag"&amp;S1972),"")</f>
        <v/>
      </c>
      <c r="AI1972" t="e" cm="1">
        <f t="array" aca="1" ref="AI1972" ca="1">INDIRECT("O"&amp;S1972)</f>
        <v>#VALUE!</v>
      </c>
      <c r="AJ1972" t="str">
        <f t="shared" si="603"/>
        <v/>
      </c>
    </row>
    <row r="1973" spans="1:36" ht="16.5" customHeight="1">
      <c r="A1973" s="129"/>
      <c r="B1973" s="134"/>
      <c r="C1973" s="135"/>
      <c r="D1973" s="146"/>
      <c r="E1973" s="146"/>
      <c r="F1973" s="135"/>
      <c r="G1973" s="147"/>
      <c r="H1973" s="147"/>
      <c r="I1973" s="147"/>
      <c r="J1973" s="147"/>
      <c r="K1973" s="38"/>
      <c r="L1973" s="143"/>
      <c r="M1973" s="143"/>
      <c r="N1973" s="61"/>
      <c r="O1973" s="314"/>
      <c r="Q1973" t="str">
        <f t="shared" si="598"/>
        <v/>
      </c>
      <c r="S1973" t="e">
        <f t="shared" ca="1" si="607"/>
        <v>#VALUE!</v>
      </c>
      <c r="T1973" t="e">
        <f t="shared" ca="1" si="604"/>
        <v>#VALUE!</v>
      </c>
      <c r="U1973">
        <f t="shared" si="608"/>
        <v>1908</v>
      </c>
      <c r="V1973">
        <v>159.16666666667899</v>
      </c>
      <c r="W1973">
        <f t="shared" si="611"/>
        <v>159</v>
      </c>
      <c r="X1973" t="str" cm="1">
        <f t="array" aca="1" ref="X1973" ca="1">IFERROR(INDEX('PC&amp;PD'!$A$1:$AS$19,ROW('PC&amp;PD'!$A$19),MATCH(INDIRECT(T1973),'PC&amp;PD'!$A$1:$AS$1,0)),"")</f>
        <v/>
      </c>
      <c r="AA1973" t="str">
        <f t="shared" si="599"/>
        <v/>
      </c>
      <c r="AB1973" t="str">
        <f t="shared" si="600"/>
        <v/>
      </c>
      <c r="AC1973" t="e">
        <f t="shared" ca="1" si="601"/>
        <v>#VALUE!</v>
      </c>
      <c r="AD1973" t="str" cm="1">
        <f t="array" aca="1" ref="AD1973" ca="1">IFERROR(IF((LEFT(INDIRECT("$F"&amp;$S1973),4))="GOTS",IF($G1973="Organic","GOTS_Organic_raw",(IF($G1973="Responsible","GOTS_Responsible",(IF($G1973="No Attribute (Conventional)","GOTS_conventional",(IF($G1973="Recycled Pre/Post-Consumer","GOTS_pre_post",(IF($G1973="In-Conversion","GOTS_in_conversion",(IF($G1973="Sustainably Sourced","Sustainably_sourced",(IF($G1973="Recycled pre-consumer organic","GOTS_recycled_organic",""))))))))))))),IF($G1973="Organic","Organic",(IF($G1973="Responsible","Responsible",(IF($G1973="No Attribute (Conventional)","No_Attribute_Conventional",(IF($G1973="Recycled Pre/Post-Consumer","Recycled_Pre_Post_Consumer",(IF($G1973="In-Conversion","In_Conversion",(IF($G1973="Recycled Pre-Consumer","Recycled_Pre_Consumer",(IF($G1973="Recycled Post-Consumer","Recycled_Post_Consumer",(IF($G1973="Sustainably Sourced","Sustainably_sourced",(IF($G1973="Recycled pre-consumer organic","GOTS_recycled_organic","")))))))))))))))))),"")</f>
        <v/>
      </c>
      <c r="AE1973" t="e" cm="1">
        <f t="array" aca="1" ref="AE1973" ca="1">IF($I1973="",IF(INDIRECT("$F"&amp;$S1973)="","",IF(LEFT(INDIRECT("$F"&amp;$S1973),3)="GRS","GRS_RCS_RM",IF((LEFT(INDIRECT("$F"&amp;$S1973),3))="RCS","GRS_RCS_RM",IF(INDIRECT("$F"&amp;$S1973)="OCS (No Label)","OCS_Conversion_RM",IF(LEFT(INDIRECT("$F"&amp;$S1973),3)="OCS","OCS_RM",IF(RIGHT(INDIRECT("$F"&amp;$S1973),10)="conversion","GOTS_RM_conversion",IF((LEFT(INDIRECT("$F"&amp;$S1973),4))="GOTS","GOTS_RM","Responsible_RM"))))))),"DELETERM")</f>
        <v>#VALUE!</v>
      </c>
      <c r="AF1973" t="e" cm="1">
        <f t="array" aca="1" ref="AF1973" ca="1">IF($S1973="","",INDIRECT("$Z"&amp;$S1973))</f>
        <v>#VALUE!</v>
      </c>
      <c r="AG1973" t="str">
        <f t="shared" si="602"/>
        <v/>
      </c>
      <c r="AH1973" t="str" cm="1">
        <f t="array" aca="1" ref="AH1973" ca="1">IFERROR(INDIRECT("$ag"&amp;S1973),"")</f>
        <v/>
      </c>
      <c r="AI1973" t="e" cm="1">
        <f t="array" aca="1" ref="AI1973" ca="1">INDIRECT("O"&amp;S1973)</f>
        <v>#VALUE!</v>
      </c>
      <c r="AJ1973" t="str">
        <f t="shared" si="603"/>
        <v/>
      </c>
    </row>
    <row r="1974" spans="1:36" ht="16.5" customHeight="1">
      <c r="A1974" s="129"/>
      <c r="B1974" s="134"/>
      <c r="C1974" s="135"/>
      <c r="D1974" s="146"/>
      <c r="E1974" s="146"/>
      <c r="F1974" s="135"/>
      <c r="G1974" s="147"/>
      <c r="H1974" s="147"/>
      <c r="I1974" s="147"/>
      <c r="J1974" s="147"/>
      <c r="K1974" s="38"/>
      <c r="L1974" s="143"/>
      <c r="M1974" s="143"/>
      <c r="N1974" s="61"/>
      <c r="O1974" s="314"/>
      <c r="Q1974" t="str">
        <f t="shared" si="598"/>
        <v/>
      </c>
      <c r="S1974" t="e">
        <f t="shared" ca="1" si="607"/>
        <v>#VALUE!</v>
      </c>
      <c r="T1974" t="e">
        <f t="shared" ca="1" si="604"/>
        <v>#VALUE!</v>
      </c>
      <c r="U1974">
        <f t="shared" si="608"/>
        <v>1908</v>
      </c>
      <c r="V1974">
        <v>159.25000000001299</v>
      </c>
      <c r="W1974">
        <f t="shared" si="611"/>
        <v>159</v>
      </c>
      <c r="X1974" t="str" cm="1">
        <f t="array" aca="1" ref="X1974" ca="1">IFERROR(INDEX('PC&amp;PD'!$A$1:$AS$19,ROW('PC&amp;PD'!$A$19),MATCH(INDIRECT(T1974),'PC&amp;PD'!$A$1:$AS$1,0)),"")</f>
        <v/>
      </c>
      <c r="AA1974" t="str">
        <f t="shared" si="599"/>
        <v/>
      </c>
      <c r="AB1974" t="str">
        <f t="shared" si="600"/>
        <v/>
      </c>
      <c r="AC1974" t="e">
        <f t="shared" ca="1" si="601"/>
        <v>#VALUE!</v>
      </c>
      <c r="AD1974" t="str" cm="1">
        <f t="array" aca="1" ref="AD1974" ca="1">IFERROR(IF((LEFT(INDIRECT("$F"&amp;$S1974),4))="GOTS",IF($G1974="Organic","GOTS_Organic_raw",(IF($G1974="Responsible","GOTS_Responsible",(IF($G1974="No Attribute (Conventional)","GOTS_conventional",(IF($G1974="Recycled Pre/Post-Consumer","GOTS_pre_post",(IF($G1974="In-Conversion","GOTS_in_conversion",(IF($G1974="Sustainably Sourced","Sustainably_sourced",(IF($G1974="Recycled pre-consumer organic","GOTS_recycled_organic",""))))))))))))),IF($G1974="Organic","Organic",(IF($G1974="Responsible","Responsible",(IF($G1974="No Attribute (Conventional)","No_Attribute_Conventional",(IF($G1974="Recycled Pre/Post-Consumer","Recycled_Pre_Post_Consumer",(IF($G1974="In-Conversion","In_Conversion",(IF($G1974="Recycled Pre-Consumer","Recycled_Pre_Consumer",(IF($G1974="Recycled Post-Consumer","Recycled_Post_Consumer",(IF($G1974="Sustainably Sourced","Sustainably_sourced",(IF($G1974="Recycled pre-consumer organic","GOTS_recycled_organic","")))))))))))))))))),"")</f>
        <v/>
      </c>
      <c r="AE1974" t="e" cm="1">
        <f t="array" aca="1" ref="AE1974" ca="1">IF($I1974="",IF(INDIRECT("$F"&amp;$S1974)="","",IF(LEFT(INDIRECT("$F"&amp;$S1974),3)="GRS","GRS_RCS_RM",IF((LEFT(INDIRECT("$F"&amp;$S1974),3))="RCS","GRS_RCS_RM",IF(INDIRECT("$F"&amp;$S1974)="OCS (No Label)","OCS_Conversion_RM",IF(LEFT(INDIRECT("$F"&amp;$S1974),3)="OCS","OCS_RM",IF(RIGHT(INDIRECT("$F"&amp;$S1974),10)="conversion","GOTS_RM_conversion",IF((LEFT(INDIRECT("$F"&amp;$S1974),4))="GOTS","GOTS_RM","Responsible_RM"))))))),"DELETERM")</f>
        <v>#VALUE!</v>
      </c>
      <c r="AF1974" t="e" cm="1">
        <f t="array" aca="1" ref="AF1974" ca="1">IF($S1974="","",INDIRECT("$Z"&amp;$S1974))</f>
        <v>#VALUE!</v>
      </c>
      <c r="AG1974" t="str">
        <f t="shared" si="602"/>
        <v/>
      </c>
      <c r="AH1974" t="str" cm="1">
        <f t="array" aca="1" ref="AH1974" ca="1">IFERROR(INDIRECT("$ag"&amp;S1974),"")</f>
        <v/>
      </c>
      <c r="AI1974" t="e" cm="1">
        <f t="array" aca="1" ref="AI1974" ca="1">INDIRECT("O"&amp;S1974)</f>
        <v>#VALUE!</v>
      </c>
      <c r="AJ1974" t="str">
        <f t="shared" si="603"/>
        <v/>
      </c>
    </row>
    <row r="1975" spans="1:36" ht="16.5" customHeight="1">
      <c r="A1975" s="129"/>
      <c r="B1975" s="134"/>
      <c r="C1975" s="135"/>
      <c r="D1975" s="146"/>
      <c r="E1975" s="146"/>
      <c r="F1975" s="135"/>
      <c r="G1975" s="147"/>
      <c r="H1975" s="147"/>
      <c r="I1975" s="147"/>
      <c r="J1975" s="147"/>
      <c r="K1975" s="38"/>
      <c r="L1975" s="143"/>
      <c r="M1975" s="143"/>
      <c r="N1975" s="61"/>
      <c r="O1975" s="314"/>
      <c r="Q1975" t="str">
        <f t="shared" si="598"/>
        <v/>
      </c>
      <c r="S1975" t="e">
        <f t="shared" ca="1" si="607"/>
        <v>#VALUE!</v>
      </c>
      <c r="T1975" t="e">
        <f t="shared" ca="1" si="604"/>
        <v>#VALUE!</v>
      </c>
      <c r="U1975">
        <f t="shared" si="608"/>
        <v>1908</v>
      </c>
      <c r="V1975">
        <v>159.33333333334599</v>
      </c>
      <c r="W1975">
        <f t="shared" si="611"/>
        <v>159</v>
      </c>
      <c r="X1975" t="str" cm="1">
        <f t="array" aca="1" ref="X1975" ca="1">IFERROR(INDEX('PC&amp;PD'!$A$1:$AS$19,ROW('PC&amp;PD'!$A$19),MATCH(INDIRECT(T1975),'PC&amp;PD'!$A$1:$AS$1,0)),"")</f>
        <v/>
      </c>
      <c r="AA1975" t="str">
        <f t="shared" si="599"/>
        <v/>
      </c>
      <c r="AB1975" t="str">
        <f t="shared" si="600"/>
        <v/>
      </c>
      <c r="AC1975" t="e">
        <f t="shared" ca="1" si="601"/>
        <v>#VALUE!</v>
      </c>
      <c r="AD1975" t="str" cm="1">
        <f t="array" aca="1" ref="AD1975" ca="1">IFERROR(IF((LEFT(INDIRECT("$F"&amp;$S1975),4))="GOTS",IF($G1975="Organic","GOTS_Organic_raw",(IF($G1975="Responsible","GOTS_Responsible",(IF($G1975="No Attribute (Conventional)","GOTS_conventional",(IF($G1975="Recycled Pre/Post-Consumer","GOTS_pre_post",(IF($G1975="In-Conversion","GOTS_in_conversion",(IF($G1975="Sustainably Sourced","Sustainably_sourced",(IF($G1975="Recycled pre-consumer organic","GOTS_recycled_organic",""))))))))))))),IF($G1975="Organic","Organic",(IF($G1975="Responsible","Responsible",(IF($G1975="No Attribute (Conventional)","No_Attribute_Conventional",(IF($G1975="Recycled Pre/Post-Consumer","Recycled_Pre_Post_Consumer",(IF($G1975="In-Conversion","In_Conversion",(IF($G1975="Recycled Pre-Consumer","Recycled_Pre_Consumer",(IF($G1975="Recycled Post-Consumer","Recycled_Post_Consumer",(IF($G1975="Sustainably Sourced","Sustainably_sourced",(IF($G1975="Recycled pre-consumer organic","GOTS_recycled_organic","")))))))))))))))))),"")</f>
        <v/>
      </c>
      <c r="AE1975" t="e" cm="1">
        <f t="array" aca="1" ref="AE1975" ca="1">IF($I1975="",IF(INDIRECT("$F"&amp;$S1975)="","",IF(LEFT(INDIRECT("$F"&amp;$S1975),3)="GRS","GRS_RCS_RM",IF((LEFT(INDIRECT("$F"&amp;$S1975),3))="RCS","GRS_RCS_RM",IF(INDIRECT("$F"&amp;$S1975)="OCS (No Label)","OCS_Conversion_RM",IF(LEFT(INDIRECT("$F"&amp;$S1975),3)="OCS","OCS_RM",IF(RIGHT(INDIRECT("$F"&amp;$S1975),10)="conversion","GOTS_RM_conversion",IF((LEFT(INDIRECT("$F"&amp;$S1975),4))="GOTS","GOTS_RM","Responsible_RM"))))))),"DELETERM")</f>
        <v>#VALUE!</v>
      </c>
      <c r="AF1975" t="e" cm="1">
        <f t="array" aca="1" ref="AF1975" ca="1">IF($S1975="","",INDIRECT("$Z"&amp;$S1975))</f>
        <v>#VALUE!</v>
      </c>
      <c r="AG1975" t="str">
        <f t="shared" si="602"/>
        <v/>
      </c>
      <c r="AH1975" t="str" cm="1">
        <f t="array" aca="1" ref="AH1975" ca="1">IFERROR(INDIRECT("$ag"&amp;S1975),"")</f>
        <v/>
      </c>
      <c r="AI1975" t="e" cm="1">
        <f t="array" aca="1" ref="AI1975" ca="1">INDIRECT("O"&amp;S1975)</f>
        <v>#VALUE!</v>
      </c>
      <c r="AJ1975" t="str">
        <f t="shared" si="603"/>
        <v/>
      </c>
    </row>
    <row r="1976" spans="1:36" ht="16.5" customHeight="1">
      <c r="A1976" s="129"/>
      <c r="B1976" s="134"/>
      <c r="C1976" s="135"/>
      <c r="D1976" s="146"/>
      <c r="E1976" s="146"/>
      <c r="F1976" s="135"/>
      <c r="G1976" s="147"/>
      <c r="H1976" s="147"/>
      <c r="I1976" s="147"/>
      <c r="J1976" s="147"/>
      <c r="K1976" s="38"/>
      <c r="L1976" s="143"/>
      <c r="M1976" s="143"/>
      <c r="N1976" s="61"/>
      <c r="O1976" s="314"/>
      <c r="Q1976" t="str">
        <f t="shared" si="598"/>
        <v/>
      </c>
      <c r="S1976" t="e">
        <f t="shared" ca="1" si="607"/>
        <v>#VALUE!</v>
      </c>
      <c r="T1976" t="e">
        <f t="shared" ca="1" si="604"/>
        <v>#VALUE!</v>
      </c>
      <c r="U1976">
        <f t="shared" si="608"/>
        <v>1908</v>
      </c>
      <c r="V1976">
        <v>159.41666666667899</v>
      </c>
      <c r="W1976">
        <f t="shared" si="611"/>
        <v>159</v>
      </c>
      <c r="X1976" t="str" cm="1">
        <f t="array" aca="1" ref="X1976" ca="1">IFERROR(INDEX('PC&amp;PD'!$A$1:$AS$19,ROW('PC&amp;PD'!$A$19),MATCH(INDIRECT(T1976),'PC&amp;PD'!$A$1:$AS$1,0)),"")</f>
        <v/>
      </c>
      <c r="AA1976" t="str">
        <f t="shared" si="599"/>
        <v/>
      </c>
      <c r="AB1976" t="str">
        <f t="shared" si="600"/>
        <v/>
      </c>
      <c r="AC1976" t="e">
        <f t="shared" ca="1" si="601"/>
        <v>#VALUE!</v>
      </c>
      <c r="AD1976" t="str" cm="1">
        <f t="array" aca="1" ref="AD1976" ca="1">IFERROR(IF((LEFT(INDIRECT("$F"&amp;$S1976),4))="GOTS",IF($G1976="Organic","GOTS_Organic_raw",(IF($G1976="Responsible","GOTS_Responsible",(IF($G1976="No Attribute (Conventional)","GOTS_conventional",(IF($G1976="Recycled Pre/Post-Consumer","GOTS_pre_post",(IF($G1976="In-Conversion","GOTS_in_conversion",(IF($G1976="Sustainably Sourced","Sustainably_sourced",(IF($G1976="Recycled pre-consumer organic","GOTS_recycled_organic",""))))))))))))),IF($G1976="Organic","Organic",(IF($G1976="Responsible","Responsible",(IF($G1976="No Attribute (Conventional)","No_Attribute_Conventional",(IF($G1976="Recycled Pre/Post-Consumer","Recycled_Pre_Post_Consumer",(IF($G1976="In-Conversion","In_Conversion",(IF($G1976="Recycled Pre-Consumer","Recycled_Pre_Consumer",(IF($G1976="Recycled Post-Consumer","Recycled_Post_Consumer",(IF($G1976="Sustainably Sourced","Sustainably_sourced",(IF($G1976="Recycled pre-consumer organic","GOTS_recycled_organic","")))))))))))))))))),"")</f>
        <v/>
      </c>
      <c r="AE1976" t="e" cm="1">
        <f t="array" aca="1" ref="AE1976" ca="1">IF($I1976="",IF(INDIRECT("$F"&amp;$S1976)="","",IF(LEFT(INDIRECT("$F"&amp;$S1976),3)="GRS","GRS_RCS_RM",IF((LEFT(INDIRECT("$F"&amp;$S1976),3))="RCS","GRS_RCS_RM",IF(INDIRECT("$F"&amp;$S1976)="OCS (No Label)","OCS_Conversion_RM",IF(LEFT(INDIRECT("$F"&amp;$S1976),3)="OCS","OCS_RM",IF(RIGHT(INDIRECT("$F"&amp;$S1976),10)="conversion","GOTS_RM_conversion",IF((LEFT(INDIRECT("$F"&amp;$S1976),4))="GOTS","GOTS_RM","Responsible_RM"))))))),"DELETERM")</f>
        <v>#VALUE!</v>
      </c>
      <c r="AF1976" t="e" cm="1">
        <f t="array" aca="1" ref="AF1976" ca="1">IF($S1976="","",INDIRECT("$Z"&amp;$S1976))</f>
        <v>#VALUE!</v>
      </c>
      <c r="AG1976" t="str">
        <f t="shared" si="602"/>
        <v/>
      </c>
      <c r="AH1976" t="str" cm="1">
        <f t="array" aca="1" ref="AH1976" ca="1">IFERROR(INDIRECT("$ag"&amp;S1976),"")</f>
        <v/>
      </c>
      <c r="AI1976" t="e" cm="1">
        <f t="array" aca="1" ref="AI1976" ca="1">INDIRECT("O"&amp;S1976)</f>
        <v>#VALUE!</v>
      </c>
      <c r="AJ1976" t="str">
        <f t="shared" si="603"/>
        <v/>
      </c>
    </row>
    <row r="1977" spans="1:36" ht="16.5" customHeight="1">
      <c r="A1977" s="130"/>
      <c r="B1977" s="136"/>
      <c r="C1977" s="137"/>
      <c r="D1977" s="146"/>
      <c r="E1977" s="146"/>
      <c r="F1977" s="137"/>
      <c r="G1977" s="147"/>
      <c r="H1977" s="147"/>
      <c r="I1977" s="147"/>
      <c r="J1977" s="147"/>
      <c r="K1977" s="38"/>
      <c r="L1977" s="144"/>
      <c r="M1977" s="144"/>
      <c r="N1977" s="61"/>
      <c r="O1977" s="314"/>
      <c r="Q1977" t="str">
        <f t="shared" si="598"/>
        <v/>
      </c>
      <c r="S1977" t="e">
        <f t="shared" ca="1" si="607"/>
        <v>#VALUE!</v>
      </c>
      <c r="T1977" t="e">
        <f t="shared" ca="1" si="604"/>
        <v>#VALUE!</v>
      </c>
      <c r="U1977">
        <f t="shared" si="608"/>
        <v>1908</v>
      </c>
      <c r="V1977">
        <v>159.50000000001299</v>
      </c>
      <c r="W1977">
        <f t="shared" si="611"/>
        <v>159</v>
      </c>
      <c r="X1977" t="str" cm="1">
        <f t="array" aca="1" ref="X1977" ca="1">IFERROR(INDEX('PC&amp;PD'!$A$1:$AS$19,ROW('PC&amp;PD'!$A$19),MATCH(INDIRECT(T1977),'PC&amp;PD'!$A$1:$AS$1,0)),"")</f>
        <v/>
      </c>
      <c r="AA1977" t="str">
        <f t="shared" si="599"/>
        <v/>
      </c>
      <c r="AB1977" t="str">
        <f t="shared" si="600"/>
        <v/>
      </c>
      <c r="AC1977" t="e">
        <f t="shared" ca="1" si="601"/>
        <v>#VALUE!</v>
      </c>
      <c r="AD1977" t="str" cm="1">
        <f t="array" aca="1" ref="AD1977" ca="1">IFERROR(IF((LEFT(INDIRECT("$F"&amp;$S1977),4))="GOTS",IF($G1977="Organic","GOTS_Organic_raw",(IF($G1977="Responsible","GOTS_Responsible",(IF($G1977="No Attribute (Conventional)","GOTS_conventional",(IF($G1977="Recycled Pre/Post-Consumer","GOTS_pre_post",(IF($G1977="In-Conversion","GOTS_in_conversion",(IF($G1977="Sustainably Sourced","Sustainably_sourced",(IF($G1977="Recycled pre-consumer organic","GOTS_recycled_organic",""))))))))))))),IF($G1977="Organic","Organic",(IF($G1977="Responsible","Responsible",(IF($G1977="No Attribute (Conventional)","No_Attribute_Conventional",(IF($G1977="Recycled Pre/Post-Consumer","Recycled_Pre_Post_Consumer",(IF($G1977="In-Conversion","In_Conversion",(IF($G1977="Recycled Pre-Consumer","Recycled_Pre_Consumer",(IF($G1977="Recycled Post-Consumer","Recycled_Post_Consumer",(IF($G1977="Sustainably Sourced","Sustainably_sourced",(IF($G1977="Recycled pre-consumer organic","GOTS_recycled_organic","")))))))))))))))))),"")</f>
        <v/>
      </c>
      <c r="AE1977" t="e" cm="1">
        <f t="array" aca="1" ref="AE1977" ca="1">IF($I1977="",IF(INDIRECT("$F"&amp;$S1977)="","",IF(LEFT(INDIRECT("$F"&amp;$S1977),3)="GRS","GRS_RCS_RM",IF((LEFT(INDIRECT("$F"&amp;$S1977),3))="RCS","GRS_RCS_RM",IF(INDIRECT("$F"&amp;$S1977)="OCS (No Label)","OCS_Conversion_RM",IF(LEFT(INDIRECT("$F"&amp;$S1977),3)="OCS","OCS_RM",IF(RIGHT(INDIRECT("$F"&amp;$S1977),10)="conversion","GOTS_RM_conversion",IF((LEFT(INDIRECT("$F"&amp;$S1977),4))="GOTS","GOTS_RM","Responsible_RM"))))))),"DELETERM")</f>
        <v>#VALUE!</v>
      </c>
      <c r="AF1977" t="e" cm="1">
        <f t="array" aca="1" ref="AF1977" ca="1">IF($S1977="","",INDIRECT("$Z"&amp;$S1977))</f>
        <v>#VALUE!</v>
      </c>
      <c r="AG1977" t="str">
        <f t="shared" si="602"/>
        <v/>
      </c>
      <c r="AH1977" t="str" cm="1">
        <f t="array" aca="1" ref="AH1977" ca="1">IFERROR(INDIRECT("$ag"&amp;S1977),"")</f>
        <v/>
      </c>
      <c r="AI1977" t="e" cm="1">
        <f t="array" aca="1" ref="AI1977" ca="1">INDIRECT("O"&amp;S1977)</f>
        <v>#VALUE!</v>
      </c>
      <c r="AJ1977" t="str">
        <f t="shared" si="603"/>
        <v/>
      </c>
    </row>
    <row r="1978" spans="1:36" ht="16.5" customHeight="1">
      <c r="A1978" s="130"/>
      <c r="B1978" s="136"/>
      <c r="C1978" s="137"/>
      <c r="D1978" s="146"/>
      <c r="E1978" s="146"/>
      <c r="F1978" s="137"/>
      <c r="G1978" s="147"/>
      <c r="H1978" s="147"/>
      <c r="I1978" s="147"/>
      <c r="J1978" s="147"/>
      <c r="K1978" s="38"/>
      <c r="L1978" s="144"/>
      <c r="M1978" s="144"/>
      <c r="N1978" s="61"/>
      <c r="O1978" s="314"/>
      <c r="Q1978" t="str">
        <f t="shared" si="598"/>
        <v/>
      </c>
      <c r="S1978" t="e">
        <f t="shared" ca="1" si="607"/>
        <v>#VALUE!</v>
      </c>
      <c r="T1978" t="e">
        <f t="shared" ca="1" si="604"/>
        <v>#VALUE!</v>
      </c>
      <c r="U1978">
        <f t="shared" si="608"/>
        <v>1908</v>
      </c>
      <c r="V1978">
        <v>159.58333333334599</v>
      </c>
      <c r="W1978">
        <f t="shared" si="611"/>
        <v>159</v>
      </c>
      <c r="X1978" t="str" cm="1">
        <f t="array" aca="1" ref="X1978" ca="1">IFERROR(INDEX('PC&amp;PD'!$A$1:$AS$19,ROW('PC&amp;PD'!$A$19),MATCH(INDIRECT(T1978),'PC&amp;PD'!$A$1:$AS$1,0)),"")</f>
        <v/>
      </c>
      <c r="AA1978" t="str">
        <f t="shared" si="599"/>
        <v/>
      </c>
      <c r="AB1978" t="str">
        <f t="shared" si="600"/>
        <v/>
      </c>
      <c r="AC1978" t="e">
        <f t="shared" ca="1" si="601"/>
        <v>#VALUE!</v>
      </c>
      <c r="AD1978" t="str" cm="1">
        <f t="array" aca="1" ref="AD1978" ca="1">IFERROR(IF((LEFT(INDIRECT("$F"&amp;$S1978),4))="GOTS",IF($G1978="Organic","GOTS_Organic_raw",(IF($G1978="Responsible","GOTS_Responsible",(IF($G1978="No Attribute (Conventional)","GOTS_conventional",(IF($G1978="Recycled Pre/Post-Consumer","GOTS_pre_post",(IF($G1978="In-Conversion","GOTS_in_conversion",(IF($G1978="Sustainably Sourced","Sustainably_sourced",(IF($G1978="Recycled pre-consumer organic","GOTS_recycled_organic",""))))))))))))),IF($G1978="Organic","Organic",(IF($G1978="Responsible","Responsible",(IF($G1978="No Attribute (Conventional)","No_Attribute_Conventional",(IF($G1978="Recycled Pre/Post-Consumer","Recycled_Pre_Post_Consumer",(IF($G1978="In-Conversion","In_Conversion",(IF($G1978="Recycled Pre-Consumer","Recycled_Pre_Consumer",(IF($G1978="Recycled Post-Consumer","Recycled_Post_Consumer",(IF($G1978="Sustainably Sourced","Sustainably_sourced",(IF($G1978="Recycled pre-consumer organic","GOTS_recycled_organic","")))))))))))))))))),"")</f>
        <v/>
      </c>
      <c r="AE1978" t="e" cm="1">
        <f t="array" aca="1" ref="AE1978" ca="1">IF($I1978="",IF(INDIRECT("$F"&amp;$S1978)="","",IF(LEFT(INDIRECT("$F"&amp;$S1978),3)="GRS","GRS_RCS_RM",IF((LEFT(INDIRECT("$F"&amp;$S1978),3))="RCS","GRS_RCS_RM",IF(INDIRECT("$F"&amp;$S1978)="OCS (No Label)","OCS_Conversion_RM",IF(LEFT(INDIRECT("$F"&amp;$S1978),3)="OCS","OCS_RM",IF(RIGHT(INDIRECT("$F"&amp;$S1978),10)="conversion","GOTS_RM_conversion",IF((LEFT(INDIRECT("$F"&amp;$S1978),4))="GOTS","GOTS_RM","Responsible_RM"))))))),"DELETERM")</f>
        <v>#VALUE!</v>
      </c>
      <c r="AF1978" t="e" cm="1">
        <f t="array" aca="1" ref="AF1978" ca="1">IF($S1978="","",INDIRECT("$Z"&amp;$S1978))</f>
        <v>#VALUE!</v>
      </c>
      <c r="AG1978" t="str">
        <f t="shared" si="602"/>
        <v/>
      </c>
      <c r="AH1978" t="str" cm="1">
        <f t="array" aca="1" ref="AH1978" ca="1">IFERROR(INDIRECT("$ag"&amp;S1978),"")</f>
        <v/>
      </c>
      <c r="AI1978" t="e" cm="1">
        <f t="array" aca="1" ref="AI1978" ca="1">INDIRECT("O"&amp;S1978)</f>
        <v>#VALUE!</v>
      </c>
      <c r="AJ1978" t="str">
        <f t="shared" si="603"/>
        <v/>
      </c>
    </row>
    <row r="1979" spans="1:36" ht="16.5" customHeight="1">
      <c r="A1979" s="130"/>
      <c r="B1979" s="136"/>
      <c r="C1979" s="137"/>
      <c r="D1979" s="146"/>
      <c r="E1979" s="146"/>
      <c r="F1979" s="137"/>
      <c r="G1979" s="147"/>
      <c r="H1979" s="147"/>
      <c r="I1979" s="147"/>
      <c r="J1979" s="147"/>
      <c r="K1979" s="38"/>
      <c r="L1979" s="144"/>
      <c r="M1979" s="144"/>
      <c r="N1979" s="61"/>
      <c r="O1979" s="314"/>
      <c r="Q1979" t="str">
        <f t="shared" si="598"/>
        <v/>
      </c>
      <c r="S1979" t="e">
        <f t="shared" ca="1" si="607"/>
        <v>#VALUE!</v>
      </c>
      <c r="T1979" t="e">
        <f t="shared" ca="1" si="604"/>
        <v>#VALUE!</v>
      </c>
      <c r="U1979">
        <f t="shared" si="608"/>
        <v>1908</v>
      </c>
      <c r="V1979">
        <v>159.66666666667899</v>
      </c>
      <c r="W1979">
        <f t="shared" si="611"/>
        <v>159</v>
      </c>
      <c r="X1979" t="str" cm="1">
        <f t="array" aca="1" ref="X1979" ca="1">IFERROR(INDEX('PC&amp;PD'!$A$1:$AS$19,ROW('PC&amp;PD'!$A$19),MATCH(INDIRECT(T1979),'PC&amp;PD'!$A$1:$AS$1,0)),"")</f>
        <v/>
      </c>
      <c r="AA1979" t="str">
        <f t="shared" si="599"/>
        <v/>
      </c>
      <c r="AB1979" t="str">
        <f t="shared" si="600"/>
        <v/>
      </c>
      <c r="AC1979" t="e">
        <f t="shared" ca="1" si="601"/>
        <v>#VALUE!</v>
      </c>
      <c r="AD1979" t="str" cm="1">
        <f t="array" aca="1" ref="AD1979" ca="1">IFERROR(IF((LEFT(INDIRECT("$F"&amp;$S1979),4))="GOTS",IF($G1979="Organic","GOTS_Organic_raw",(IF($G1979="Responsible","GOTS_Responsible",(IF($G1979="No Attribute (Conventional)","GOTS_conventional",(IF($G1979="Recycled Pre/Post-Consumer","GOTS_pre_post",(IF($G1979="In-Conversion","GOTS_in_conversion",(IF($G1979="Sustainably Sourced","Sustainably_sourced",(IF($G1979="Recycled pre-consumer organic","GOTS_recycled_organic",""))))))))))))),IF($G1979="Organic","Organic",(IF($G1979="Responsible","Responsible",(IF($G1979="No Attribute (Conventional)","No_Attribute_Conventional",(IF($G1979="Recycled Pre/Post-Consumer","Recycled_Pre_Post_Consumer",(IF($G1979="In-Conversion","In_Conversion",(IF($G1979="Recycled Pre-Consumer","Recycled_Pre_Consumer",(IF($G1979="Recycled Post-Consumer","Recycled_Post_Consumer",(IF($G1979="Sustainably Sourced","Sustainably_sourced",(IF($G1979="Recycled pre-consumer organic","GOTS_recycled_organic","")))))))))))))))))),"")</f>
        <v/>
      </c>
      <c r="AE1979" t="e" cm="1">
        <f t="array" aca="1" ref="AE1979" ca="1">IF($I1979="",IF(INDIRECT("$F"&amp;$S1979)="","",IF(LEFT(INDIRECT("$F"&amp;$S1979),3)="GRS","GRS_RCS_RM",IF((LEFT(INDIRECT("$F"&amp;$S1979),3))="RCS","GRS_RCS_RM",IF(INDIRECT("$F"&amp;$S1979)="OCS (No Label)","OCS_Conversion_RM",IF(LEFT(INDIRECT("$F"&amp;$S1979),3)="OCS","OCS_RM",IF(RIGHT(INDIRECT("$F"&amp;$S1979),10)="conversion","GOTS_RM_conversion",IF((LEFT(INDIRECT("$F"&amp;$S1979),4))="GOTS","GOTS_RM","Responsible_RM"))))))),"DELETERM")</f>
        <v>#VALUE!</v>
      </c>
      <c r="AF1979" t="e" cm="1">
        <f t="array" aca="1" ref="AF1979" ca="1">IF($S1979="","",INDIRECT("$Z"&amp;$S1979))</f>
        <v>#VALUE!</v>
      </c>
      <c r="AG1979" t="str">
        <f t="shared" si="602"/>
        <v/>
      </c>
      <c r="AH1979" t="str" cm="1">
        <f t="array" aca="1" ref="AH1979" ca="1">IFERROR(INDIRECT("$ag"&amp;S1979),"")</f>
        <v/>
      </c>
      <c r="AI1979" t="e" cm="1">
        <f t="array" aca="1" ref="AI1979" ca="1">INDIRECT("O"&amp;S1979)</f>
        <v>#VALUE!</v>
      </c>
      <c r="AJ1979" t="str">
        <f t="shared" si="603"/>
        <v/>
      </c>
    </row>
    <row r="1980" spans="1:36" ht="16.5" customHeight="1">
      <c r="A1980" s="130"/>
      <c r="B1980" s="136"/>
      <c r="C1980" s="137"/>
      <c r="D1980" s="146"/>
      <c r="E1980" s="146"/>
      <c r="F1980" s="137"/>
      <c r="G1980" s="147"/>
      <c r="H1980" s="147"/>
      <c r="I1980" s="147"/>
      <c r="J1980" s="147"/>
      <c r="K1980" s="38"/>
      <c r="L1980" s="144"/>
      <c r="M1980" s="144"/>
      <c r="N1980" s="61"/>
      <c r="O1980" s="314"/>
      <c r="Q1980" t="str">
        <f t="shared" si="598"/>
        <v/>
      </c>
      <c r="S1980" t="e">
        <f t="shared" ca="1" si="607"/>
        <v>#VALUE!</v>
      </c>
      <c r="T1980" t="e">
        <f t="shared" ca="1" si="604"/>
        <v>#VALUE!</v>
      </c>
      <c r="U1980">
        <f t="shared" si="608"/>
        <v>1908</v>
      </c>
      <c r="V1980">
        <v>159.75000000001299</v>
      </c>
      <c r="W1980">
        <f t="shared" si="611"/>
        <v>159</v>
      </c>
      <c r="X1980" t="str" cm="1">
        <f t="array" aca="1" ref="X1980" ca="1">IFERROR(INDEX('PC&amp;PD'!$A$1:$AS$19,ROW('PC&amp;PD'!$A$19),MATCH(INDIRECT(T1980),'PC&amp;PD'!$A$1:$AS$1,0)),"")</f>
        <v/>
      </c>
      <c r="AA1980" t="str">
        <f t="shared" si="599"/>
        <v/>
      </c>
      <c r="AB1980" t="str">
        <f t="shared" si="600"/>
        <v/>
      </c>
      <c r="AC1980" t="e">
        <f t="shared" ca="1" si="601"/>
        <v>#VALUE!</v>
      </c>
      <c r="AD1980" t="str" cm="1">
        <f t="array" aca="1" ref="AD1980" ca="1">IFERROR(IF((LEFT(INDIRECT("$F"&amp;$S1980),4))="GOTS",IF($G1980="Organic","GOTS_Organic_raw",(IF($G1980="Responsible","GOTS_Responsible",(IF($G1980="No Attribute (Conventional)","GOTS_conventional",(IF($G1980="Recycled Pre/Post-Consumer","GOTS_pre_post",(IF($G1980="In-Conversion","GOTS_in_conversion",(IF($G1980="Sustainably Sourced","Sustainably_sourced",(IF($G1980="Recycled pre-consumer organic","GOTS_recycled_organic",""))))))))))))),IF($G1980="Organic","Organic",(IF($G1980="Responsible","Responsible",(IF($G1980="No Attribute (Conventional)","No_Attribute_Conventional",(IF($G1980="Recycled Pre/Post-Consumer","Recycled_Pre_Post_Consumer",(IF($G1980="In-Conversion","In_Conversion",(IF($G1980="Recycled Pre-Consumer","Recycled_Pre_Consumer",(IF($G1980="Recycled Post-Consumer","Recycled_Post_Consumer",(IF($G1980="Sustainably Sourced","Sustainably_sourced",(IF($G1980="Recycled pre-consumer organic","GOTS_recycled_organic","")))))))))))))))))),"")</f>
        <v/>
      </c>
      <c r="AE1980" t="e" cm="1">
        <f t="array" aca="1" ref="AE1980" ca="1">IF($I1980="",IF(INDIRECT("$F"&amp;$S1980)="","",IF(LEFT(INDIRECT("$F"&amp;$S1980),3)="GRS","GRS_RCS_RM",IF((LEFT(INDIRECT("$F"&amp;$S1980),3))="RCS","GRS_RCS_RM",IF(INDIRECT("$F"&amp;$S1980)="OCS (No Label)","OCS_Conversion_RM",IF(LEFT(INDIRECT("$F"&amp;$S1980),3)="OCS","OCS_RM",IF(RIGHT(INDIRECT("$F"&amp;$S1980),10)="conversion","GOTS_RM_conversion",IF((LEFT(INDIRECT("$F"&amp;$S1980),4))="GOTS","GOTS_RM","Responsible_RM"))))))),"DELETERM")</f>
        <v>#VALUE!</v>
      </c>
      <c r="AF1980" t="e" cm="1">
        <f t="array" aca="1" ref="AF1980" ca="1">IF($S1980="","",INDIRECT("$Z"&amp;$S1980))</f>
        <v>#VALUE!</v>
      </c>
      <c r="AG1980" t="str">
        <f t="shared" si="602"/>
        <v/>
      </c>
      <c r="AH1980" t="str" cm="1">
        <f t="array" aca="1" ref="AH1980" ca="1">IFERROR(INDIRECT("$ag"&amp;S1980),"")</f>
        <v/>
      </c>
      <c r="AI1980" t="e" cm="1">
        <f t="array" aca="1" ref="AI1980" ca="1">INDIRECT("O"&amp;S1980)</f>
        <v>#VALUE!</v>
      </c>
      <c r="AJ1980" t="str">
        <f t="shared" si="603"/>
        <v/>
      </c>
    </row>
    <row r="1981" spans="1:36" ht="16.5" customHeight="1">
      <c r="A1981" s="130"/>
      <c r="B1981" s="136"/>
      <c r="C1981" s="137"/>
      <c r="D1981" s="146"/>
      <c r="E1981" s="146"/>
      <c r="F1981" s="137"/>
      <c r="G1981" s="147"/>
      <c r="H1981" s="147"/>
      <c r="I1981" s="147"/>
      <c r="J1981" s="147"/>
      <c r="K1981" s="38"/>
      <c r="L1981" s="144"/>
      <c r="M1981" s="144"/>
      <c r="N1981" s="61"/>
      <c r="O1981" s="314"/>
      <c r="Q1981" t="str">
        <f t="shared" si="598"/>
        <v/>
      </c>
      <c r="S1981" t="e">
        <f t="shared" ca="1" si="607"/>
        <v>#VALUE!</v>
      </c>
      <c r="T1981" t="e">
        <f t="shared" ca="1" si="604"/>
        <v>#VALUE!</v>
      </c>
      <c r="U1981">
        <f t="shared" si="608"/>
        <v>1908</v>
      </c>
      <c r="V1981">
        <v>159.83333333334599</v>
      </c>
      <c r="W1981">
        <f t="shared" si="611"/>
        <v>159</v>
      </c>
      <c r="X1981" t="str" cm="1">
        <f t="array" aca="1" ref="X1981" ca="1">IFERROR(INDEX('PC&amp;PD'!$A$1:$AS$19,ROW('PC&amp;PD'!$A$19),MATCH(INDIRECT(T1981),'PC&amp;PD'!$A$1:$AS$1,0)),"")</f>
        <v/>
      </c>
      <c r="AA1981" t="str">
        <f t="shared" si="599"/>
        <v/>
      </c>
      <c r="AB1981" t="str">
        <f t="shared" si="600"/>
        <v/>
      </c>
      <c r="AC1981" t="e">
        <f t="shared" ca="1" si="601"/>
        <v>#VALUE!</v>
      </c>
      <c r="AD1981" t="str" cm="1">
        <f t="array" aca="1" ref="AD1981" ca="1">IFERROR(IF((LEFT(INDIRECT("$F"&amp;$S1981),4))="GOTS",IF($G1981="Organic","GOTS_Organic_raw",(IF($G1981="Responsible","GOTS_Responsible",(IF($G1981="No Attribute (Conventional)","GOTS_conventional",(IF($G1981="Recycled Pre/Post-Consumer","GOTS_pre_post",(IF($G1981="In-Conversion","GOTS_in_conversion",(IF($G1981="Sustainably Sourced","Sustainably_sourced",(IF($G1981="Recycled pre-consumer organic","GOTS_recycled_organic",""))))))))))))),IF($G1981="Organic","Organic",(IF($G1981="Responsible","Responsible",(IF($G1981="No Attribute (Conventional)","No_Attribute_Conventional",(IF($G1981="Recycled Pre/Post-Consumer","Recycled_Pre_Post_Consumer",(IF($G1981="In-Conversion","In_Conversion",(IF($G1981="Recycled Pre-Consumer","Recycled_Pre_Consumer",(IF($G1981="Recycled Post-Consumer","Recycled_Post_Consumer",(IF($G1981="Sustainably Sourced","Sustainably_sourced",(IF($G1981="Recycled pre-consumer organic","GOTS_recycled_organic","")))))))))))))))))),"")</f>
        <v/>
      </c>
      <c r="AE1981" t="e" cm="1">
        <f t="array" aca="1" ref="AE1981" ca="1">IF($I1981="",IF(INDIRECT("$F"&amp;$S1981)="","",IF(LEFT(INDIRECT("$F"&amp;$S1981),3)="GRS","GRS_RCS_RM",IF((LEFT(INDIRECT("$F"&amp;$S1981),3))="RCS","GRS_RCS_RM",IF(INDIRECT("$F"&amp;$S1981)="OCS (No Label)","OCS_Conversion_RM",IF(LEFT(INDIRECT("$F"&amp;$S1981),3)="OCS","OCS_RM",IF(RIGHT(INDIRECT("$F"&amp;$S1981),10)="conversion","GOTS_RM_conversion",IF((LEFT(INDIRECT("$F"&amp;$S1981),4))="GOTS","GOTS_RM","Responsible_RM"))))))),"DELETERM")</f>
        <v>#VALUE!</v>
      </c>
      <c r="AF1981" t="e" cm="1">
        <f t="array" aca="1" ref="AF1981" ca="1">IF($S1981="","",INDIRECT("$Z"&amp;$S1981))</f>
        <v>#VALUE!</v>
      </c>
      <c r="AG1981" t="str">
        <f t="shared" si="602"/>
        <v/>
      </c>
      <c r="AH1981" t="str" cm="1">
        <f t="array" aca="1" ref="AH1981" ca="1">IFERROR(INDIRECT("$ag"&amp;S1981),"")</f>
        <v/>
      </c>
      <c r="AI1981" t="e" cm="1">
        <f t="array" aca="1" ref="AI1981" ca="1">INDIRECT("O"&amp;S1981)</f>
        <v>#VALUE!</v>
      </c>
      <c r="AJ1981" t="str">
        <f t="shared" si="603"/>
        <v/>
      </c>
    </row>
    <row r="1982" spans="1:36" ht="16.5" customHeight="1" thickBot="1">
      <c r="A1982" s="131"/>
      <c r="B1982" s="138"/>
      <c r="C1982" s="139"/>
      <c r="D1982" s="148"/>
      <c r="E1982" s="148"/>
      <c r="F1982" s="139"/>
      <c r="G1982" s="149"/>
      <c r="H1982" s="149"/>
      <c r="I1982" s="149"/>
      <c r="J1982" s="149"/>
      <c r="K1982" s="39"/>
      <c r="L1982" s="145"/>
      <c r="M1982" s="145"/>
      <c r="N1982" s="62"/>
      <c r="O1982" s="315"/>
      <c r="Q1982" t="str">
        <f t="shared" si="598"/>
        <v/>
      </c>
      <c r="S1982" t="e">
        <f t="shared" ca="1" si="607"/>
        <v>#VALUE!</v>
      </c>
      <c r="T1982" t="e">
        <f t="shared" ca="1" si="604"/>
        <v>#VALUE!</v>
      </c>
      <c r="U1982">
        <f t="shared" si="608"/>
        <v>1908</v>
      </c>
      <c r="V1982">
        <v>159.91666666667899</v>
      </c>
      <c r="W1982">
        <f t="shared" si="611"/>
        <v>159</v>
      </c>
      <c r="X1982" t="str" cm="1">
        <f t="array" aca="1" ref="X1982" ca="1">IFERROR(INDEX('PC&amp;PD'!$A$1:$AS$19,ROW('PC&amp;PD'!$A$19),MATCH(INDIRECT(T1982),'PC&amp;PD'!$A$1:$AS$1,0)),"")</f>
        <v/>
      </c>
      <c r="AA1982" t="str">
        <f t="shared" si="599"/>
        <v/>
      </c>
      <c r="AB1982" t="str">
        <f t="shared" si="600"/>
        <v/>
      </c>
      <c r="AC1982" t="e">
        <f t="shared" ca="1" si="601"/>
        <v>#VALUE!</v>
      </c>
      <c r="AD1982" t="str" cm="1">
        <f t="array" aca="1" ref="AD1982" ca="1">IFERROR(IF((LEFT(INDIRECT("$F"&amp;$S1982),4))="GOTS",IF($G1982="Organic","GOTS_Organic_raw",(IF($G1982="Responsible","GOTS_Responsible",(IF($G1982="No Attribute (Conventional)","GOTS_conventional",(IF($G1982="Recycled Pre/Post-Consumer","GOTS_pre_post",(IF($G1982="In-Conversion","GOTS_in_conversion",(IF($G1982="Sustainably Sourced","Sustainably_sourced",(IF($G1982="Recycled pre-consumer organic","GOTS_recycled_organic",""))))))))))))),IF($G1982="Organic","Organic",(IF($G1982="Responsible","Responsible",(IF($G1982="No Attribute (Conventional)","No_Attribute_Conventional",(IF($G1982="Recycled Pre/Post-Consumer","Recycled_Pre_Post_Consumer",(IF($G1982="In-Conversion","In_Conversion",(IF($G1982="Recycled Pre-Consumer","Recycled_Pre_Consumer",(IF($G1982="Recycled Post-Consumer","Recycled_Post_Consumer",(IF($G1982="Sustainably Sourced","Sustainably_sourced",(IF($G1982="Recycled pre-consumer organic","GOTS_recycled_organic","")))))))))))))))))),"")</f>
        <v/>
      </c>
      <c r="AE1982" t="e" cm="1">
        <f t="array" aca="1" ref="AE1982" ca="1">IF($I1982="",IF(INDIRECT("$F"&amp;$S1982)="","",IF(LEFT(INDIRECT("$F"&amp;$S1982),3)="GRS","GRS_RCS_RM",IF((LEFT(INDIRECT("$F"&amp;$S1982),3))="RCS","GRS_RCS_RM",IF(INDIRECT("$F"&amp;$S1982)="OCS (No Label)","OCS_Conversion_RM",IF(LEFT(INDIRECT("$F"&amp;$S1982),3)="OCS","OCS_RM",IF(RIGHT(INDIRECT("$F"&amp;$S1982),10)="conversion","GOTS_RM_conversion",IF((LEFT(INDIRECT("$F"&amp;$S1982),4))="GOTS","GOTS_RM","Responsible_RM"))))))),"DELETERM")</f>
        <v>#VALUE!</v>
      </c>
      <c r="AF1982" t="e" cm="1">
        <f t="array" aca="1" ref="AF1982" ca="1">IF($S1982="","",INDIRECT("$Z"&amp;$S1982))</f>
        <v>#VALUE!</v>
      </c>
      <c r="AG1982" t="str">
        <f t="shared" si="602"/>
        <v/>
      </c>
      <c r="AH1982" t="str" cm="1">
        <f t="array" aca="1" ref="AH1982" ca="1">IFERROR(INDIRECT("$ag"&amp;S1982),"")</f>
        <v/>
      </c>
      <c r="AI1982" t="e" cm="1">
        <f t="array" aca="1" ref="AI1982" ca="1">INDIRECT("O"&amp;S1982)</f>
        <v>#VALUE!</v>
      </c>
      <c r="AJ1982" t="str">
        <f t="shared" si="603"/>
        <v/>
      </c>
    </row>
    <row r="1983" spans="1:36" ht="16.5" customHeight="1">
      <c r="A1983" s="128" t="str">
        <f>IF(B1983="","",COUNTA($B$63:$B1983))</f>
        <v/>
      </c>
      <c r="B1983" s="132"/>
      <c r="C1983" s="133"/>
      <c r="D1983" s="140"/>
      <c r="E1983" s="140"/>
      <c r="F1983" s="133"/>
      <c r="G1983" s="141"/>
      <c r="H1983" s="141"/>
      <c r="I1983" s="141"/>
      <c r="J1983" s="141"/>
      <c r="K1983" s="37"/>
      <c r="L1983" s="142" t="str">
        <f>IF(R1983="","",LEFT(R1983,LEN(R1983)-2))</f>
        <v/>
      </c>
      <c r="M1983" s="142"/>
      <c r="N1983" s="60"/>
      <c r="O1983" s="313"/>
      <c r="Q1983" t="str">
        <f t="shared" si="598"/>
        <v/>
      </c>
      <c r="R1983" t="str">
        <f t="shared" ref="R1983" si="618">CONCATENATE($Q1983,Q1984,Q1985,Q1986,Q1987,Q1988,$Q1989,$Q1990,$Q1991,$Q1992,$Q1993,$Q1994)</f>
        <v/>
      </c>
      <c r="S1983" t="e">
        <f t="shared" ca="1" si="607"/>
        <v>#VALUE!</v>
      </c>
      <c r="T1983" t="e">
        <f t="shared" ca="1" si="604"/>
        <v>#VALUE!</v>
      </c>
      <c r="U1983">
        <f t="shared" si="608"/>
        <v>1920</v>
      </c>
      <c r="V1983">
        <v>160.00000000001299</v>
      </c>
      <c r="W1983">
        <f t="shared" si="611"/>
        <v>160</v>
      </c>
      <c r="X1983" t="str" cm="1">
        <f t="array" aca="1" ref="X1983" ca="1">IFERROR(INDEX('PC&amp;PD'!$A$1:$AS$19,ROW('PC&amp;PD'!$A$19),MATCH(INDIRECT(T1983),'PC&amp;PD'!$A$1:$AS$1,0)),"")</f>
        <v/>
      </c>
      <c r="Z1983" t="str">
        <f t="shared" ref="Z1983" si="619">IFERROR(IF($F1983="OCS 100","OCS (OCS 100)",IF($F1983="OCS Blended","OCS (OCS Blended)",IF($F1983="OCS (No Label)","OCS (No Label)",IF($F1983="RCS 100","RCS (RCS 100)",IF($F1983="RCS Blended","RCS (RCS Blended)",IF($F1983="GRS","GRS (GRS)",IF($F1983="GRS (No Label)", "GRS (No Label)",IF($F1983="RDS","RDS (RDS)",IF($F1983="RWS","RWS (RWS)",IF($F1983="RAS","RAS (RAS)",IF($F1983="RMS","RMS (RMS)",IF($F1983="GOTS Organic","GOTS (Organic)",IF($F1983="GOTS Made with organic","GOTS (Made with Organic)",IF($F1983="GOTS Organic - in conversion","GOTS (Organic - In Conversion)",IF($F1983="GOTS Made with organic - in conversion","GOTS (Made with Organic - In Conversion)",""))))))))))))))),"")</f>
        <v/>
      </c>
      <c r="AA1983" t="str">
        <f t="shared" si="599"/>
        <v/>
      </c>
      <c r="AB1983" t="str">
        <f t="shared" si="600"/>
        <v/>
      </c>
      <c r="AC1983" t="e">
        <f t="shared" ca="1" si="601"/>
        <v>#VALUE!</v>
      </c>
      <c r="AD1983" t="str" cm="1">
        <f t="array" aca="1" ref="AD1983" ca="1">IFERROR(IF((LEFT(INDIRECT("$F"&amp;$S1983),4))="GOTS",IF($G1983="Organic","GOTS_Organic_raw",(IF($G1983="Responsible","GOTS_Responsible",(IF($G1983="No Attribute (Conventional)","GOTS_conventional",(IF($G1983="Recycled Pre/Post-Consumer","GOTS_pre_post",(IF($G1983="In-Conversion","GOTS_in_conversion",(IF($G1983="Sustainably Sourced","Sustainably_sourced",(IF($G1983="Recycled pre-consumer organic","GOTS_recycled_organic",""))))))))))))),IF($G1983="Organic","Organic",(IF($G1983="Responsible","Responsible",(IF($G1983="No Attribute (Conventional)","No_Attribute_Conventional",(IF($G1983="Recycled Pre/Post-Consumer","Recycled_Pre_Post_Consumer",(IF($G1983="In-Conversion","In_Conversion",(IF($G1983="Recycled Pre-Consumer","Recycled_Pre_Consumer",(IF($G1983="Recycled Post-Consumer","Recycled_Post_Consumer",(IF($G1983="Sustainably Sourced","Sustainably_sourced",(IF($G1983="Recycled pre-consumer organic","GOTS_recycled_organic","")))))))))))))))))),"")</f>
        <v/>
      </c>
      <c r="AE1983" t="e" cm="1">
        <f t="array" aca="1" ref="AE1983" ca="1">IF($I1983="",IF(INDIRECT("$F"&amp;$S1983)="","",IF(LEFT(INDIRECT("$F"&amp;$S1983),3)="GRS","GRS_RCS_RM",IF((LEFT(INDIRECT("$F"&amp;$S1983),3))="RCS","GRS_RCS_RM",IF(INDIRECT("$F"&amp;$S1983)="OCS (No Label)","OCS_Conversion_RM",IF(LEFT(INDIRECT("$F"&amp;$S1983),3)="OCS","OCS_RM",IF(RIGHT(INDIRECT("$F"&amp;$S1983),10)="conversion","GOTS_RM_conversion",IF((LEFT(INDIRECT("$F"&amp;$S1983),4))="GOTS","GOTS_RM","Responsible_RM"))))))),"DELETERM")</f>
        <v>#VALUE!</v>
      </c>
      <c r="AF1983" t="e" cm="1">
        <f t="array" aca="1" ref="AF1983" ca="1">IF($S1983="","",INDIRECT("$Z"&amp;$S1983))</f>
        <v>#VALUE!</v>
      </c>
      <c r="AG1983" t="str">
        <f t="shared" si="602"/>
        <v/>
      </c>
      <c r="AH1983" t="str" cm="1">
        <f t="array" aca="1" ref="AH1983" ca="1">IFERROR(INDIRECT("$ag"&amp;S1983),"")</f>
        <v/>
      </c>
      <c r="AI1983" t="e" cm="1">
        <f t="array" aca="1" ref="AI1983" ca="1">INDIRECT("O"&amp;S1983)</f>
        <v>#VALUE!</v>
      </c>
      <c r="AJ1983" t="str">
        <f t="shared" si="603"/>
        <v/>
      </c>
    </row>
    <row r="1984" spans="1:36" ht="16.5" customHeight="1">
      <c r="A1984" s="129"/>
      <c r="B1984" s="134"/>
      <c r="C1984" s="135"/>
      <c r="D1984" s="146"/>
      <c r="E1984" s="146"/>
      <c r="F1984" s="135"/>
      <c r="G1984" s="147"/>
      <c r="H1984" s="147"/>
      <c r="I1984" s="147"/>
      <c r="J1984" s="147"/>
      <c r="K1984" s="38"/>
      <c r="L1984" s="143"/>
      <c r="M1984" s="143"/>
      <c r="N1984" s="61"/>
      <c r="O1984" s="314"/>
      <c r="Q1984" t="str">
        <f t="shared" ref="Q1984:Q2047" si="620">IF(G1984="No Attribute (Conventional)",IF(OR($G1984="",$I1984="",$K1984=""),"",CONCATENATE($K1984," ",$AA1984," ",$I1984," + ")),IF(OR($G1984="",$I1984="",$K1984=""),"",CONCATENATE($K1984," ",$G1984," ",$I1984," + ")))</f>
        <v/>
      </c>
      <c r="S1984" t="e">
        <f t="shared" ca="1" si="607"/>
        <v>#VALUE!</v>
      </c>
      <c r="T1984" t="e">
        <f t="shared" ca="1" si="604"/>
        <v>#VALUE!</v>
      </c>
      <c r="U1984">
        <f t="shared" si="608"/>
        <v>1920</v>
      </c>
      <c r="V1984">
        <v>160.08333333334599</v>
      </c>
      <c r="W1984">
        <f t="shared" si="611"/>
        <v>160</v>
      </c>
      <c r="X1984" t="str" cm="1">
        <f t="array" aca="1" ref="X1984" ca="1">IFERROR(INDEX('PC&amp;PD'!$A$1:$AS$19,ROW('PC&amp;PD'!$A$19),MATCH(INDIRECT(T1984),'PC&amp;PD'!$A$1:$AS$1,0)),"")</f>
        <v/>
      </c>
      <c r="AA1984" t="str">
        <f t="shared" ref="AA1984:AA2047" si="621">IFERROR(IF(G1984="","",IF(G1984="No Attribute (Conventional)","",G1984)),"")</f>
        <v/>
      </c>
      <c r="AB1984" t="str">
        <f t="shared" ref="AB1984:AB2047" si="622">IFERROR(IF($F1984="OCS 100", "OCS_100",IF($F1984="OCS Blended", "OCS_Blended",IF($F1984="OCS (No Label)", "OCS_No_Label",IF($F1984="RCS 100", "RCS_100",IF($F1984="RCS Blended","RCS_Blended",IF($F1984="GRS","GRS",IF($F1984="GRS (No Label)", "GRS_No_Label",IF($F1984="RDS","RDS",IF($F1984="RWS","RWS",IF($F1984="RMS","RMS",IF($F1984="GOTS Organic","GOTS_Organic",IF($F1984="GOTS Made with organic","GOTS_Made_with_organic",IF($F1984="GOTS Organic - in conversion","GOTS_Organic_in_Conversion",IF($F1984="GOTS Made with organic - in conversion","GOTS_Made_with_Organic_in_Conversion",IF($F1984="RAS","RAS",IF($F1984="Rcs (No Label)","RCS_No_Label",IF($F1984="RWS (No Label)","RWS_No_Label",IF($F1984="RMS (No Label)","RMS_No_Label",IF($F1984="RAS (No Label)","RAS_No_Label",IF($F1984="RDS (No Label)","RDS_No_Label","")))))))))))))))))))),"")</f>
        <v/>
      </c>
      <c r="AC1984" t="e">
        <f t="shared" ref="AC1984:AC2047" ca="1" si="623">"$AB"&amp;S1984</f>
        <v>#VALUE!</v>
      </c>
      <c r="AD1984" t="str" cm="1">
        <f t="array" aca="1" ref="AD1984" ca="1">IFERROR(IF((LEFT(INDIRECT("$F"&amp;$S1984),4))="GOTS",IF($G1984="Organic","GOTS_Organic_raw",(IF($G1984="Responsible","GOTS_Responsible",(IF($G1984="No Attribute (Conventional)","GOTS_conventional",(IF($G1984="Recycled Pre/Post-Consumer","GOTS_pre_post",(IF($G1984="In-Conversion","GOTS_in_conversion",(IF($G1984="Sustainably Sourced","Sustainably_sourced",(IF($G1984="Recycled pre-consumer organic","GOTS_recycled_organic",""))))))))))))),IF($G1984="Organic","Organic",(IF($G1984="Responsible","Responsible",(IF($G1984="No Attribute (Conventional)","No_Attribute_Conventional",(IF($G1984="Recycled Pre/Post-Consumer","Recycled_Pre_Post_Consumer",(IF($G1984="In-Conversion","In_Conversion",(IF($G1984="Recycled Pre-Consumer","Recycled_Pre_Consumer",(IF($G1984="Recycled Post-Consumer","Recycled_Post_Consumer",(IF($G1984="Sustainably Sourced","Sustainably_sourced",(IF($G1984="Recycled pre-consumer organic","GOTS_recycled_organic","")))))))))))))))))),"")</f>
        <v/>
      </c>
      <c r="AE1984" t="e" cm="1">
        <f t="array" aca="1" ref="AE1984" ca="1">IF($I1984="",IF(INDIRECT("$F"&amp;$S1984)="","",IF(LEFT(INDIRECT("$F"&amp;$S1984),3)="GRS","GRS_RCS_RM",IF((LEFT(INDIRECT("$F"&amp;$S1984),3))="RCS","GRS_RCS_RM",IF(INDIRECT("$F"&amp;$S1984)="OCS (No Label)","OCS_Conversion_RM",IF(LEFT(INDIRECT("$F"&amp;$S1984),3)="OCS","OCS_RM",IF(RIGHT(INDIRECT("$F"&amp;$S1984),10)="conversion","GOTS_RM_conversion",IF((LEFT(INDIRECT("$F"&amp;$S1984),4))="GOTS","GOTS_RM","Responsible_RM"))))))),"DELETERM")</f>
        <v>#VALUE!</v>
      </c>
      <c r="AF1984" t="e" cm="1">
        <f t="array" aca="1" ref="AF1984" ca="1">IF($S1984="","",INDIRECT("$Z"&amp;$S1984))</f>
        <v>#VALUE!</v>
      </c>
      <c r="AG1984" t="str">
        <f t="shared" ref="AG1984:AG2047" si="624">IF(AND(AJ1984="",AJ1985="",AJ1986="",AJ1987="",AJ1988="",AJ1989="",AJ1990="",AJ1991="",AJ1992="",AJ1993="",AJ1994="",AJ1995=""),"",CONCATENATE(AJ1984, AJ1985, AJ1986, AJ1987,AJ1988, AJ1989, AJ1990, AJ1991, AJ1992, AJ1993, AJ1994,AJ1995))</f>
        <v/>
      </c>
      <c r="AH1984" t="str" cm="1">
        <f t="array" aca="1" ref="AH1984" ca="1">IFERROR(INDIRECT("$ag"&amp;S1984),"")</f>
        <v/>
      </c>
      <c r="AI1984" t="e" cm="1">
        <f t="array" aca="1" ref="AI1984" ca="1">INDIRECT("O"&amp;S1984)</f>
        <v>#VALUE!</v>
      </c>
      <c r="AJ1984" t="str">
        <f t="shared" ref="AJ1984:AJ2047" si="625">IF(OR(Y1984="",Y1984=0),"",Y1984&amp;", ")</f>
        <v/>
      </c>
    </row>
    <row r="1985" spans="1:36" ht="16.5" customHeight="1">
      <c r="A1985" s="129"/>
      <c r="B1985" s="134"/>
      <c r="C1985" s="135"/>
      <c r="D1985" s="146"/>
      <c r="E1985" s="146"/>
      <c r="F1985" s="135"/>
      <c r="G1985" s="147"/>
      <c r="H1985" s="147"/>
      <c r="I1985" s="147"/>
      <c r="J1985" s="147"/>
      <c r="K1985" s="38"/>
      <c r="L1985" s="143"/>
      <c r="M1985" s="143"/>
      <c r="N1985" s="61"/>
      <c r="O1985" s="314"/>
      <c r="Q1985" t="str">
        <f t="shared" si="620"/>
        <v/>
      </c>
      <c r="S1985" t="e">
        <f t="shared" ca="1" si="607"/>
        <v>#VALUE!</v>
      </c>
      <c r="T1985" t="e">
        <f t="shared" ca="1" si="604"/>
        <v>#VALUE!</v>
      </c>
      <c r="U1985">
        <f t="shared" si="608"/>
        <v>1920</v>
      </c>
      <c r="V1985">
        <v>160.16666666667899</v>
      </c>
      <c r="W1985">
        <f t="shared" si="611"/>
        <v>160</v>
      </c>
      <c r="X1985" t="str" cm="1">
        <f t="array" aca="1" ref="X1985" ca="1">IFERROR(INDEX('PC&amp;PD'!$A$1:$AS$19,ROW('PC&amp;PD'!$A$19),MATCH(INDIRECT(T1985),'PC&amp;PD'!$A$1:$AS$1,0)),"")</f>
        <v/>
      </c>
      <c r="AA1985" t="str">
        <f t="shared" si="621"/>
        <v/>
      </c>
      <c r="AB1985" t="str">
        <f t="shared" si="622"/>
        <v/>
      </c>
      <c r="AC1985" t="e">
        <f t="shared" ca="1" si="623"/>
        <v>#VALUE!</v>
      </c>
      <c r="AD1985" t="str" cm="1">
        <f t="array" aca="1" ref="AD1985" ca="1">IFERROR(IF((LEFT(INDIRECT("$F"&amp;$S1985),4))="GOTS",IF($G1985="Organic","GOTS_Organic_raw",(IF($G1985="Responsible","GOTS_Responsible",(IF($G1985="No Attribute (Conventional)","GOTS_conventional",(IF($G1985="Recycled Pre/Post-Consumer","GOTS_pre_post",(IF($G1985="In-Conversion","GOTS_in_conversion",(IF($G1985="Sustainably Sourced","Sustainably_sourced",(IF($G1985="Recycled pre-consumer organic","GOTS_recycled_organic",""))))))))))))),IF($G1985="Organic","Organic",(IF($G1985="Responsible","Responsible",(IF($G1985="No Attribute (Conventional)","No_Attribute_Conventional",(IF($G1985="Recycled Pre/Post-Consumer","Recycled_Pre_Post_Consumer",(IF($G1985="In-Conversion","In_Conversion",(IF($G1985="Recycled Pre-Consumer","Recycled_Pre_Consumer",(IF($G1985="Recycled Post-Consumer","Recycled_Post_Consumer",(IF($G1985="Sustainably Sourced","Sustainably_sourced",(IF($G1985="Recycled pre-consumer organic","GOTS_recycled_organic","")))))))))))))))))),"")</f>
        <v/>
      </c>
      <c r="AE1985" t="e" cm="1">
        <f t="array" aca="1" ref="AE1985" ca="1">IF($I1985="",IF(INDIRECT("$F"&amp;$S1985)="","",IF(LEFT(INDIRECT("$F"&amp;$S1985),3)="GRS","GRS_RCS_RM",IF((LEFT(INDIRECT("$F"&amp;$S1985),3))="RCS","GRS_RCS_RM",IF(INDIRECT("$F"&amp;$S1985)="OCS (No Label)","OCS_Conversion_RM",IF(LEFT(INDIRECT("$F"&amp;$S1985),3)="OCS","OCS_RM",IF(RIGHT(INDIRECT("$F"&amp;$S1985),10)="conversion","GOTS_RM_conversion",IF((LEFT(INDIRECT("$F"&amp;$S1985),4))="GOTS","GOTS_RM","Responsible_RM"))))))),"DELETERM")</f>
        <v>#VALUE!</v>
      </c>
      <c r="AF1985" t="e" cm="1">
        <f t="array" aca="1" ref="AF1985" ca="1">IF($S1985="","",INDIRECT("$Z"&amp;$S1985))</f>
        <v>#VALUE!</v>
      </c>
      <c r="AG1985" t="str">
        <f t="shared" si="624"/>
        <v/>
      </c>
      <c r="AH1985" t="str" cm="1">
        <f t="array" aca="1" ref="AH1985" ca="1">IFERROR(INDIRECT("$ag"&amp;S1985),"")</f>
        <v/>
      </c>
      <c r="AI1985" t="e" cm="1">
        <f t="array" aca="1" ref="AI1985" ca="1">INDIRECT("O"&amp;S1985)</f>
        <v>#VALUE!</v>
      </c>
      <c r="AJ1985" t="str">
        <f t="shared" si="625"/>
        <v/>
      </c>
    </row>
    <row r="1986" spans="1:36" ht="16.5" customHeight="1">
      <c r="A1986" s="129"/>
      <c r="B1986" s="134"/>
      <c r="C1986" s="135"/>
      <c r="D1986" s="146"/>
      <c r="E1986" s="146"/>
      <c r="F1986" s="135"/>
      <c r="G1986" s="147"/>
      <c r="H1986" s="147"/>
      <c r="I1986" s="147"/>
      <c r="J1986" s="147"/>
      <c r="K1986" s="38"/>
      <c r="L1986" s="143"/>
      <c r="M1986" s="143"/>
      <c r="N1986" s="61"/>
      <c r="O1986" s="314"/>
      <c r="Q1986" t="str">
        <f t="shared" si="620"/>
        <v/>
      </c>
      <c r="S1986" t="e">
        <f t="shared" ca="1" si="607"/>
        <v>#VALUE!</v>
      </c>
      <c r="T1986" t="e">
        <f t="shared" ref="T1986:T2049" ca="1" si="626">"$B"&amp;S1986</f>
        <v>#VALUE!</v>
      </c>
      <c r="U1986">
        <f t="shared" si="608"/>
        <v>1920</v>
      </c>
      <c r="V1986">
        <v>160.25000000001299</v>
      </c>
      <c r="W1986">
        <f t="shared" si="611"/>
        <v>160</v>
      </c>
      <c r="X1986" t="str" cm="1">
        <f t="array" aca="1" ref="X1986" ca="1">IFERROR(INDEX('PC&amp;PD'!$A$1:$AS$19,ROW('PC&amp;PD'!$A$19),MATCH(INDIRECT(T1986),'PC&amp;PD'!$A$1:$AS$1,0)),"")</f>
        <v/>
      </c>
      <c r="AA1986" t="str">
        <f t="shared" si="621"/>
        <v/>
      </c>
      <c r="AB1986" t="str">
        <f t="shared" si="622"/>
        <v/>
      </c>
      <c r="AC1986" t="e">
        <f t="shared" ca="1" si="623"/>
        <v>#VALUE!</v>
      </c>
      <c r="AD1986" t="str" cm="1">
        <f t="array" aca="1" ref="AD1986" ca="1">IFERROR(IF((LEFT(INDIRECT("$F"&amp;$S1986),4))="GOTS",IF($G1986="Organic","GOTS_Organic_raw",(IF($G1986="Responsible","GOTS_Responsible",(IF($G1986="No Attribute (Conventional)","GOTS_conventional",(IF($G1986="Recycled Pre/Post-Consumer","GOTS_pre_post",(IF($G1986="In-Conversion","GOTS_in_conversion",(IF($G1986="Sustainably Sourced","Sustainably_sourced",(IF($G1986="Recycled pre-consumer organic","GOTS_recycled_organic",""))))))))))))),IF($G1986="Organic","Organic",(IF($G1986="Responsible","Responsible",(IF($G1986="No Attribute (Conventional)","No_Attribute_Conventional",(IF($G1986="Recycled Pre/Post-Consumer","Recycled_Pre_Post_Consumer",(IF($G1986="In-Conversion","In_Conversion",(IF($G1986="Recycled Pre-Consumer","Recycled_Pre_Consumer",(IF($G1986="Recycled Post-Consumer","Recycled_Post_Consumer",(IF($G1986="Sustainably Sourced","Sustainably_sourced",(IF($G1986="Recycled pre-consumer organic","GOTS_recycled_organic","")))))))))))))))))),"")</f>
        <v/>
      </c>
      <c r="AE1986" t="e" cm="1">
        <f t="array" aca="1" ref="AE1986" ca="1">IF($I1986="",IF(INDIRECT("$F"&amp;$S1986)="","",IF(LEFT(INDIRECT("$F"&amp;$S1986),3)="GRS","GRS_RCS_RM",IF((LEFT(INDIRECT("$F"&amp;$S1986),3))="RCS","GRS_RCS_RM",IF(INDIRECT("$F"&amp;$S1986)="OCS (No Label)","OCS_Conversion_RM",IF(LEFT(INDIRECT("$F"&amp;$S1986),3)="OCS","OCS_RM",IF(RIGHT(INDIRECT("$F"&amp;$S1986),10)="conversion","GOTS_RM_conversion",IF((LEFT(INDIRECT("$F"&amp;$S1986),4))="GOTS","GOTS_RM","Responsible_RM"))))))),"DELETERM")</f>
        <v>#VALUE!</v>
      </c>
      <c r="AF1986" t="e" cm="1">
        <f t="array" aca="1" ref="AF1986" ca="1">IF($S1986="","",INDIRECT("$Z"&amp;$S1986))</f>
        <v>#VALUE!</v>
      </c>
      <c r="AG1986" t="str">
        <f t="shared" si="624"/>
        <v/>
      </c>
      <c r="AH1986" t="str" cm="1">
        <f t="array" aca="1" ref="AH1986" ca="1">IFERROR(INDIRECT("$ag"&amp;S1986),"")</f>
        <v/>
      </c>
      <c r="AI1986" t="e" cm="1">
        <f t="array" aca="1" ref="AI1986" ca="1">INDIRECT("O"&amp;S1986)</f>
        <v>#VALUE!</v>
      </c>
      <c r="AJ1986" t="str">
        <f t="shared" si="625"/>
        <v/>
      </c>
    </row>
    <row r="1987" spans="1:36" ht="16.5" customHeight="1">
      <c r="A1987" s="129"/>
      <c r="B1987" s="134"/>
      <c r="C1987" s="135"/>
      <c r="D1987" s="146"/>
      <c r="E1987" s="146"/>
      <c r="F1987" s="135"/>
      <c r="G1987" s="147"/>
      <c r="H1987" s="147"/>
      <c r="I1987" s="147"/>
      <c r="J1987" s="147"/>
      <c r="K1987" s="38"/>
      <c r="L1987" s="143"/>
      <c r="M1987" s="143"/>
      <c r="N1987" s="61"/>
      <c r="O1987" s="314"/>
      <c r="Q1987" t="str">
        <f t="shared" si="620"/>
        <v/>
      </c>
      <c r="S1987" t="e">
        <f t="shared" ca="1" si="607"/>
        <v>#VALUE!</v>
      </c>
      <c r="T1987" t="e">
        <f t="shared" ca="1" si="626"/>
        <v>#VALUE!</v>
      </c>
      <c r="U1987">
        <f t="shared" si="608"/>
        <v>1920</v>
      </c>
      <c r="V1987">
        <v>160.33333333334599</v>
      </c>
      <c r="W1987">
        <f t="shared" si="611"/>
        <v>160</v>
      </c>
      <c r="X1987" t="str" cm="1">
        <f t="array" aca="1" ref="X1987" ca="1">IFERROR(INDEX('PC&amp;PD'!$A$1:$AS$19,ROW('PC&amp;PD'!$A$19),MATCH(INDIRECT(T1987),'PC&amp;PD'!$A$1:$AS$1,0)),"")</f>
        <v/>
      </c>
      <c r="AA1987" t="str">
        <f t="shared" si="621"/>
        <v/>
      </c>
      <c r="AB1987" t="str">
        <f t="shared" si="622"/>
        <v/>
      </c>
      <c r="AC1987" t="e">
        <f t="shared" ca="1" si="623"/>
        <v>#VALUE!</v>
      </c>
      <c r="AD1987" t="str" cm="1">
        <f t="array" aca="1" ref="AD1987" ca="1">IFERROR(IF((LEFT(INDIRECT("$F"&amp;$S1987),4))="GOTS",IF($G1987="Organic","GOTS_Organic_raw",(IF($G1987="Responsible","GOTS_Responsible",(IF($G1987="No Attribute (Conventional)","GOTS_conventional",(IF($G1987="Recycled Pre/Post-Consumer","GOTS_pre_post",(IF($G1987="In-Conversion","GOTS_in_conversion",(IF($G1987="Sustainably Sourced","Sustainably_sourced",(IF($G1987="Recycled pre-consumer organic","GOTS_recycled_organic",""))))))))))))),IF($G1987="Organic","Organic",(IF($G1987="Responsible","Responsible",(IF($G1987="No Attribute (Conventional)","No_Attribute_Conventional",(IF($G1987="Recycled Pre/Post-Consumer","Recycled_Pre_Post_Consumer",(IF($G1987="In-Conversion","In_Conversion",(IF($G1987="Recycled Pre-Consumer","Recycled_Pre_Consumer",(IF($G1987="Recycled Post-Consumer","Recycled_Post_Consumer",(IF($G1987="Sustainably Sourced","Sustainably_sourced",(IF($G1987="Recycled pre-consumer organic","GOTS_recycled_organic","")))))))))))))))))),"")</f>
        <v/>
      </c>
      <c r="AE1987" t="e" cm="1">
        <f t="array" aca="1" ref="AE1987" ca="1">IF($I1987="",IF(INDIRECT("$F"&amp;$S1987)="","",IF(LEFT(INDIRECT("$F"&amp;$S1987),3)="GRS","GRS_RCS_RM",IF((LEFT(INDIRECT("$F"&amp;$S1987),3))="RCS","GRS_RCS_RM",IF(INDIRECT("$F"&amp;$S1987)="OCS (No Label)","OCS_Conversion_RM",IF(LEFT(INDIRECT("$F"&amp;$S1987),3)="OCS","OCS_RM",IF(RIGHT(INDIRECT("$F"&amp;$S1987),10)="conversion","GOTS_RM_conversion",IF((LEFT(INDIRECT("$F"&amp;$S1987),4))="GOTS","GOTS_RM","Responsible_RM"))))))),"DELETERM")</f>
        <v>#VALUE!</v>
      </c>
      <c r="AF1987" t="e" cm="1">
        <f t="array" aca="1" ref="AF1987" ca="1">IF($S1987="","",INDIRECT("$Z"&amp;$S1987))</f>
        <v>#VALUE!</v>
      </c>
      <c r="AG1987" t="str">
        <f t="shared" si="624"/>
        <v/>
      </c>
      <c r="AH1987" t="str" cm="1">
        <f t="array" aca="1" ref="AH1987" ca="1">IFERROR(INDIRECT("$ag"&amp;S1987),"")</f>
        <v/>
      </c>
      <c r="AI1987" t="e" cm="1">
        <f t="array" aca="1" ref="AI1987" ca="1">INDIRECT("O"&amp;S1987)</f>
        <v>#VALUE!</v>
      </c>
      <c r="AJ1987" t="str">
        <f t="shared" si="625"/>
        <v/>
      </c>
    </row>
    <row r="1988" spans="1:36" ht="16.5" customHeight="1">
      <c r="A1988" s="129"/>
      <c r="B1988" s="134"/>
      <c r="C1988" s="135"/>
      <c r="D1988" s="146"/>
      <c r="E1988" s="146"/>
      <c r="F1988" s="135"/>
      <c r="G1988" s="147"/>
      <c r="H1988" s="147"/>
      <c r="I1988" s="147"/>
      <c r="J1988" s="147"/>
      <c r="K1988" s="38"/>
      <c r="L1988" s="143"/>
      <c r="M1988" s="143"/>
      <c r="N1988" s="61"/>
      <c r="O1988" s="314"/>
      <c r="Q1988" t="str">
        <f t="shared" si="620"/>
        <v/>
      </c>
      <c r="S1988" t="e">
        <f t="shared" ca="1" si="607"/>
        <v>#VALUE!</v>
      </c>
      <c r="T1988" t="e">
        <f t="shared" ca="1" si="626"/>
        <v>#VALUE!</v>
      </c>
      <c r="U1988">
        <f t="shared" si="608"/>
        <v>1920</v>
      </c>
      <c r="V1988">
        <v>160.41666666667899</v>
      </c>
      <c r="W1988">
        <f t="shared" si="611"/>
        <v>160</v>
      </c>
      <c r="X1988" t="str" cm="1">
        <f t="array" aca="1" ref="X1988" ca="1">IFERROR(INDEX('PC&amp;PD'!$A$1:$AS$19,ROW('PC&amp;PD'!$A$19),MATCH(INDIRECT(T1988),'PC&amp;PD'!$A$1:$AS$1,0)),"")</f>
        <v/>
      </c>
      <c r="AA1988" t="str">
        <f t="shared" si="621"/>
        <v/>
      </c>
      <c r="AB1988" t="str">
        <f t="shared" si="622"/>
        <v/>
      </c>
      <c r="AC1988" t="e">
        <f t="shared" ca="1" si="623"/>
        <v>#VALUE!</v>
      </c>
      <c r="AD1988" t="str" cm="1">
        <f t="array" aca="1" ref="AD1988" ca="1">IFERROR(IF((LEFT(INDIRECT("$F"&amp;$S1988),4))="GOTS",IF($G1988="Organic","GOTS_Organic_raw",(IF($G1988="Responsible","GOTS_Responsible",(IF($G1988="No Attribute (Conventional)","GOTS_conventional",(IF($G1988="Recycled Pre/Post-Consumer","GOTS_pre_post",(IF($G1988="In-Conversion","GOTS_in_conversion",(IF($G1988="Sustainably Sourced","Sustainably_sourced",(IF($G1988="Recycled pre-consumer organic","GOTS_recycled_organic",""))))))))))))),IF($G1988="Organic","Organic",(IF($G1988="Responsible","Responsible",(IF($G1988="No Attribute (Conventional)","No_Attribute_Conventional",(IF($G1988="Recycled Pre/Post-Consumer","Recycled_Pre_Post_Consumer",(IF($G1988="In-Conversion","In_Conversion",(IF($G1988="Recycled Pre-Consumer","Recycled_Pre_Consumer",(IF($G1988="Recycled Post-Consumer","Recycled_Post_Consumer",(IF($G1988="Sustainably Sourced","Sustainably_sourced",(IF($G1988="Recycled pre-consumer organic","GOTS_recycled_organic","")))))))))))))))))),"")</f>
        <v/>
      </c>
      <c r="AE1988" t="e" cm="1">
        <f t="array" aca="1" ref="AE1988" ca="1">IF($I1988="",IF(INDIRECT("$F"&amp;$S1988)="","",IF(LEFT(INDIRECT("$F"&amp;$S1988),3)="GRS","GRS_RCS_RM",IF((LEFT(INDIRECT("$F"&amp;$S1988),3))="RCS","GRS_RCS_RM",IF(INDIRECT("$F"&amp;$S1988)="OCS (No Label)","OCS_Conversion_RM",IF(LEFT(INDIRECT("$F"&amp;$S1988),3)="OCS","OCS_RM",IF(RIGHT(INDIRECT("$F"&amp;$S1988),10)="conversion","GOTS_RM_conversion",IF((LEFT(INDIRECT("$F"&amp;$S1988),4))="GOTS","GOTS_RM","Responsible_RM"))))))),"DELETERM")</f>
        <v>#VALUE!</v>
      </c>
      <c r="AF1988" t="e" cm="1">
        <f t="array" aca="1" ref="AF1988" ca="1">IF($S1988="","",INDIRECT("$Z"&amp;$S1988))</f>
        <v>#VALUE!</v>
      </c>
      <c r="AG1988" t="str">
        <f t="shared" si="624"/>
        <v/>
      </c>
      <c r="AH1988" t="str" cm="1">
        <f t="array" aca="1" ref="AH1988" ca="1">IFERROR(INDIRECT("$ag"&amp;S1988),"")</f>
        <v/>
      </c>
      <c r="AI1988" t="e" cm="1">
        <f t="array" aca="1" ref="AI1988" ca="1">INDIRECT("O"&amp;S1988)</f>
        <v>#VALUE!</v>
      </c>
      <c r="AJ1988" t="str">
        <f t="shared" si="625"/>
        <v/>
      </c>
    </row>
    <row r="1989" spans="1:36" ht="16.5" customHeight="1">
      <c r="A1989" s="130"/>
      <c r="B1989" s="136"/>
      <c r="C1989" s="137"/>
      <c r="D1989" s="146"/>
      <c r="E1989" s="146"/>
      <c r="F1989" s="137"/>
      <c r="G1989" s="147"/>
      <c r="H1989" s="147"/>
      <c r="I1989" s="147"/>
      <c r="J1989" s="147"/>
      <c r="K1989" s="38"/>
      <c r="L1989" s="144"/>
      <c r="M1989" s="144"/>
      <c r="N1989" s="61"/>
      <c r="O1989" s="314"/>
      <c r="Q1989" t="str">
        <f t="shared" si="620"/>
        <v/>
      </c>
      <c r="S1989" t="e">
        <f t="shared" ca="1" si="607"/>
        <v>#VALUE!</v>
      </c>
      <c r="T1989" t="e">
        <f t="shared" ca="1" si="626"/>
        <v>#VALUE!</v>
      </c>
      <c r="U1989">
        <f t="shared" si="608"/>
        <v>1920</v>
      </c>
      <c r="V1989">
        <v>160.50000000001299</v>
      </c>
      <c r="W1989">
        <f t="shared" si="611"/>
        <v>160</v>
      </c>
      <c r="X1989" t="str" cm="1">
        <f t="array" aca="1" ref="X1989" ca="1">IFERROR(INDEX('PC&amp;PD'!$A$1:$AS$19,ROW('PC&amp;PD'!$A$19),MATCH(INDIRECT(T1989),'PC&amp;PD'!$A$1:$AS$1,0)),"")</f>
        <v/>
      </c>
      <c r="AA1989" t="str">
        <f t="shared" si="621"/>
        <v/>
      </c>
      <c r="AB1989" t="str">
        <f t="shared" si="622"/>
        <v/>
      </c>
      <c r="AC1989" t="e">
        <f t="shared" ca="1" si="623"/>
        <v>#VALUE!</v>
      </c>
      <c r="AD1989" t="str" cm="1">
        <f t="array" aca="1" ref="AD1989" ca="1">IFERROR(IF((LEFT(INDIRECT("$F"&amp;$S1989),4))="GOTS",IF($G1989="Organic","GOTS_Organic_raw",(IF($G1989="Responsible","GOTS_Responsible",(IF($G1989="No Attribute (Conventional)","GOTS_conventional",(IF($G1989="Recycled Pre/Post-Consumer","GOTS_pre_post",(IF($G1989="In-Conversion","GOTS_in_conversion",(IF($G1989="Sustainably Sourced","Sustainably_sourced",(IF($G1989="Recycled pre-consumer organic","GOTS_recycled_organic",""))))))))))))),IF($G1989="Organic","Organic",(IF($G1989="Responsible","Responsible",(IF($G1989="No Attribute (Conventional)","No_Attribute_Conventional",(IF($G1989="Recycled Pre/Post-Consumer","Recycled_Pre_Post_Consumer",(IF($G1989="In-Conversion","In_Conversion",(IF($G1989="Recycled Pre-Consumer","Recycled_Pre_Consumer",(IF($G1989="Recycled Post-Consumer","Recycled_Post_Consumer",(IF($G1989="Sustainably Sourced","Sustainably_sourced",(IF($G1989="Recycled pre-consumer organic","GOTS_recycled_organic","")))))))))))))))))),"")</f>
        <v/>
      </c>
      <c r="AE1989" t="e" cm="1">
        <f t="array" aca="1" ref="AE1989" ca="1">IF($I1989="",IF(INDIRECT("$F"&amp;$S1989)="","",IF(LEFT(INDIRECT("$F"&amp;$S1989),3)="GRS","GRS_RCS_RM",IF((LEFT(INDIRECT("$F"&amp;$S1989),3))="RCS","GRS_RCS_RM",IF(INDIRECT("$F"&amp;$S1989)="OCS (No Label)","OCS_Conversion_RM",IF(LEFT(INDIRECT("$F"&amp;$S1989),3)="OCS","OCS_RM",IF(RIGHT(INDIRECT("$F"&amp;$S1989),10)="conversion","GOTS_RM_conversion",IF((LEFT(INDIRECT("$F"&amp;$S1989),4))="GOTS","GOTS_RM","Responsible_RM"))))))),"DELETERM")</f>
        <v>#VALUE!</v>
      </c>
      <c r="AF1989" t="e" cm="1">
        <f t="array" aca="1" ref="AF1989" ca="1">IF($S1989="","",INDIRECT("$Z"&amp;$S1989))</f>
        <v>#VALUE!</v>
      </c>
      <c r="AG1989" t="str">
        <f t="shared" si="624"/>
        <v/>
      </c>
      <c r="AH1989" t="str" cm="1">
        <f t="array" aca="1" ref="AH1989" ca="1">IFERROR(INDIRECT("$ag"&amp;S1989),"")</f>
        <v/>
      </c>
      <c r="AI1989" t="e" cm="1">
        <f t="array" aca="1" ref="AI1989" ca="1">INDIRECT("O"&amp;S1989)</f>
        <v>#VALUE!</v>
      </c>
      <c r="AJ1989" t="str">
        <f t="shared" si="625"/>
        <v/>
      </c>
    </row>
    <row r="1990" spans="1:36" ht="16.5" customHeight="1">
      <c r="A1990" s="130"/>
      <c r="B1990" s="136"/>
      <c r="C1990" s="137"/>
      <c r="D1990" s="146"/>
      <c r="E1990" s="146"/>
      <c r="F1990" s="137"/>
      <c r="G1990" s="147"/>
      <c r="H1990" s="147"/>
      <c r="I1990" s="147"/>
      <c r="J1990" s="147"/>
      <c r="K1990" s="38"/>
      <c r="L1990" s="144"/>
      <c r="M1990" s="144"/>
      <c r="N1990" s="61"/>
      <c r="O1990" s="314"/>
      <c r="Q1990" t="str">
        <f t="shared" si="620"/>
        <v/>
      </c>
      <c r="S1990" t="e">
        <f t="shared" ca="1" si="607"/>
        <v>#VALUE!</v>
      </c>
      <c r="T1990" t="e">
        <f t="shared" ca="1" si="626"/>
        <v>#VALUE!</v>
      </c>
      <c r="U1990">
        <f t="shared" si="608"/>
        <v>1920</v>
      </c>
      <c r="V1990">
        <v>160.58333333334599</v>
      </c>
      <c r="W1990">
        <f t="shared" si="611"/>
        <v>160</v>
      </c>
      <c r="X1990" t="str" cm="1">
        <f t="array" aca="1" ref="X1990" ca="1">IFERROR(INDEX('PC&amp;PD'!$A$1:$AS$19,ROW('PC&amp;PD'!$A$19),MATCH(INDIRECT(T1990),'PC&amp;PD'!$A$1:$AS$1,0)),"")</f>
        <v/>
      </c>
      <c r="AA1990" t="str">
        <f t="shared" si="621"/>
        <v/>
      </c>
      <c r="AB1990" t="str">
        <f t="shared" si="622"/>
        <v/>
      </c>
      <c r="AC1990" t="e">
        <f t="shared" ca="1" si="623"/>
        <v>#VALUE!</v>
      </c>
      <c r="AD1990" t="str" cm="1">
        <f t="array" aca="1" ref="AD1990" ca="1">IFERROR(IF((LEFT(INDIRECT("$F"&amp;$S1990),4))="GOTS",IF($G1990="Organic","GOTS_Organic_raw",(IF($G1990="Responsible","GOTS_Responsible",(IF($G1990="No Attribute (Conventional)","GOTS_conventional",(IF($G1990="Recycled Pre/Post-Consumer","GOTS_pre_post",(IF($G1990="In-Conversion","GOTS_in_conversion",(IF($G1990="Sustainably Sourced","Sustainably_sourced",(IF($G1990="Recycled pre-consumer organic","GOTS_recycled_organic",""))))))))))))),IF($G1990="Organic","Organic",(IF($G1990="Responsible","Responsible",(IF($G1990="No Attribute (Conventional)","No_Attribute_Conventional",(IF($G1990="Recycled Pre/Post-Consumer","Recycled_Pre_Post_Consumer",(IF($G1990="In-Conversion","In_Conversion",(IF($G1990="Recycled Pre-Consumer","Recycled_Pre_Consumer",(IF($G1990="Recycled Post-Consumer","Recycled_Post_Consumer",(IF($G1990="Sustainably Sourced","Sustainably_sourced",(IF($G1990="Recycled pre-consumer organic","GOTS_recycled_organic","")))))))))))))))))),"")</f>
        <v/>
      </c>
      <c r="AE1990" t="e" cm="1">
        <f t="array" aca="1" ref="AE1990" ca="1">IF($I1990="",IF(INDIRECT("$F"&amp;$S1990)="","",IF(LEFT(INDIRECT("$F"&amp;$S1990),3)="GRS","GRS_RCS_RM",IF((LEFT(INDIRECT("$F"&amp;$S1990),3))="RCS","GRS_RCS_RM",IF(INDIRECT("$F"&amp;$S1990)="OCS (No Label)","OCS_Conversion_RM",IF(LEFT(INDIRECT("$F"&amp;$S1990),3)="OCS","OCS_RM",IF(RIGHT(INDIRECT("$F"&amp;$S1990),10)="conversion","GOTS_RM_conversion",IF((LEFT(INDIRECT("$F"&amp;$S1990),4))="GOTS","GOTS_RM","Responsible_RM"))))))),"DELETERM")</f>
        <v>#VALUE!</v>
      </c>
      <c r="AF1990" t="e" cm="1">
        <f t="array" aca="1" ref="AF1990" ca="1">IF($S1990="","",INDIRECT("$Z"&amp;$S1990))</f>
        <v>#VALUE!</v>
      </c>
      <c r="AG1990" t="str">
        <f t="shared" si="624"/>
        <v/>
      </c>
      <c r="AH1990" t="str" cm="1">
        <f t="array" aca="1" ref="AH1990" ca="1">IFERROR(INDIRECT("$ag"&amp;S1990),"")</f>
        <v/>
      </c>
      <c r="AI1990" t="e" cm="1">
        <f t="array" aca="1" ref="AI1990" ca="1">INDIRECT("O"&amp;S1990)</f>
        <v>#VALUE!</v>
      </c>
      <c r="AJ1990" t="str">
        <f t="shared" si="625"/>
        <v/>
      </c>
    </row>
    <row r="1991" spans="1:36" ht="16.5" customHeight="1">
      <c r="A1991" s="130"/>
      <c r="B1991" s="136"/>
      <c r="C1991" s="137"/>
      <c r="D1991" s="146"/>
      <c r="E1991" s="146"/>
      <c r="F1991" s="137"/>
      <c r="G1991" s="147"/>
      <c r="H1991" s="147"/>
      <c r="I1991" s="147"/>
      <c r="J1991" s="147"/>
      <c r="K1991" s="38"/>
      <c r="L1991" s="144"/>
      <c r="M1991" s="144"/>
      <c r="N1991" s="61"/>
      <c r="O1991" s="314"/>
      <c r="Q1991" t="str">
        <f t="shared" si="620"/>
        <v/>
      </c>
      <c r="S1991" t="e">
        <f t="shared" ca="1" si="607"/>
        <v>#VALUE!</v>
      </c>
      <c r="T1991" t="e">
        <f t="shared" ca="1" si="626"/>
        <v>#VALUE!</v>
      </c>
      <c r="U1991">
        <f t="shared" si="608"/>
        <v>1920</v>
      </c>
      <c r="V1991">
        <v>160.66666666667899</v>
      </c>
      <c r="W1991">
        <f t="shared" si="611"/>
        <v>160</v>
      </c>
      <c r="X1991" t="str" cm="1">
        <f t="array" aca="1" ref="X1991" ca="1">IFERROR(INDEX('PC&amp;PD'!$A$1:$AS$19,ROW('PC&amp;PD'!$A$19),MATCH(INDIRECT(T1991),'PC&amp;PD'!$A$1:$AS$1,0)),"")</f>
        <v/>
      </c>
      <c r="AA1991" t="str">
        <f t="shared" si="621"/>
        <v/>
      </c>
      <c r="AB1991" t="str">
        <f t="shared" si="622"/>
        <v/>
      </c>
      <c r="AC1991" t="e">
        <f t="shared" ca="1" si="623"/>
        <v>#VALUE!</v>
      </c>
      <c r="AD1991" t="str" cm="1">
        <f t="array" aca="1" ref="AD1991" ca="1">IFERROR(IF((LEFT(INDIRECT("$F"&amp;$S1991),4))="GOTS",IF($G1991="Organic","GOTS_Organic_raw",(IF($G1991="Responsible","GOTS_Responsible",(IF($G1991="No Attribute (Conventional)","GOTS_conventional",(IF($G1991="Recycled Pre/Post-Consumer","GOTS_pre_post",(IF($G1991="In-Conversion","GOTS_in_conversion",(IF($G1991="Sustainably Sourced","Sustainably_sourced",(IF($G1991="Recycled pre-consumer organic","GOTS_recycled_organic",""))))))))))))),IF($G1991="Organic","Organic",(IF($G1991="Responsible","Responsible",(IF($G1991="No Attribute (Conventional)","No_Attribute_Conventional",(IF($G1991="Recycled Pre/Post-Consumer","Recycled_Pre_Post_Consumer",(IF($G1991="In-Conversion","In_Conversion",(IF($G1991="Recycled Pre-Consumer","Recycled_Pre_Consumer",(IF($G1991="Recycled Post-Consumer","Recycled_Post_Consumer",(IF($G1991="Sustainably Sourced","Sustainably_sourced",(IF($G1991="Recycled pre-consumer organic","GOTS_recycled_organic","")))))))))))))))))),"")</f>
        <v/>
      </c>
      <c r="AE1991" t="e" cm="1">
        <f t="array" aca="1" ref="AE1991" ca="1">IF($I1991="",IF(INDIRECT("$F"&amp;$S1991)="","",IF(LEFT(INDIRECT("$F"&amp;$S1991),3)="GRS","GRS_RCS_RM",IF((LEFT(INDIRECT("$F"&amp;$S1991),3))="RCS","GRS_RCS_RM",IF(INDIRECT("$F"&amp;$S1991)="OCS (No Label)","OCS_Conversion_RM",IF(LEFT(INDIRECT("$F"&amp;$S1991),3)="OCS","OCS_RM",IF(RIGHT(INDIRECT("$F"&amp;$S1991),10)="conversion","GOTS_RM_conversion",IF((LEFT(INDIRECT("$F"&amp;$S1991),4))="GOTS","GOTS_RM","Responsible_RM"))))))),"DELETERM")</f>
        <v>#VALUE!</v>
      </c>
      <c r="AF1991" t="e" cm="1">
        <f t="array" aca="1" ref="AF1991" ca="1">IF($S1991="","",INDIRECT("$Z"&amp;$S1991))</f>
        <v>#VALUE!</v>
      </c>
      <c r="AG1991" t="str">
        <f t="shared" si="624"/>
        <v/>
      </c>
      <c r="AH1991" t="str" cm="1">
        <f t="array" aca="1" ref="AH1991" ca="1">IFERROR(INDIRECT("$ag"&amp;S1991),"")</f>
        <v/>
      </c>
      <c r="AI1991" t="e" cm="1">
        <f t="array" aca="1" ref="AI1991" ca="1">INDIRECT("O"&amp;S1991)</f>
        <v>#VALUE!</v>
      </c>
      <c r="AJ1991" t="str">
        <f t="shared" si="625"/>
        <v/>
      </c>
    </row>
    <row r="1992" spans="1:36" ht="16.5" customHeight="1">
      <c r="A1992" s="130"/>
      <c r="B1992" s="136"/>
      <c r="C1992" s="137"/>
      <c r="D1992" s="146"/>
      <c r="E1992" s="146"/>
      <c r="F1992" s="137"/>
      <c r="G1992" s="147"/>
      <c r="H1992" s="147"/>
      <c r="I1992" s="147"/>
      <c r="J1992" s="147"/>
      <c r="K1992" s="38"/>
      <c r="L1992" s="144"/>
      <c r="M1992" s="144"/>
      <c r="N1992" s="61"/>
      <c r="O1992" s="314"/>
      <c r="Q1992" t="str">
        <f t="shared" si="620"/>
        <v/>
      </c>
      <c r="S1992" t="e">
        <f t="shared" ca="1" si="607"/>
        <v>#VALUE!</v>
      </c>
      <c r="T1992" t="e">
        <f t="shared" ca="1" si="626"/>
        <v>#VALUE!</v>
      </c>
      <c r="U1992">
        <f t="shared" si="608"/>
        <v>1920</v>
      </c>
      <c r="V1992">
        <v>160.75000000001299</v>
      </c>
      <c r="W1992">
        <f t="shared" si="611"/>
        <v>160</v>
      </c>
      <c r="X1992" t="str" cm="1">
        <f t="array" aca="1" ref="X1992" ca="1">IFERROR(INDEX('PC&amp;PD'!$A$1:$AS$19,ROW('PC&amp;PD'!$A$19),MATCH(INDIRECT(T1992),'PC&amp;PD'!$A$1:$AS$1,0)),"")</f>
        <v/>
      </c>
      <c r="AA1992" t="str">
        <f t="shared" si="621"/>
        <v/>
      </c>
      <c r="AB1992" t="str">
        <f t="shared" si="622"/>
        <v/>
      </c>
      <c r="AC1992" t="e">
        <f t="shared" ca="1" si="623"/>
        <v>#VALUE!</v>
      </c>
      <c r="AD1992" t="str" cm="1">
        <f t="array" aca="1" ref="AD1992" ca="1">IFERROR(IF((LEFT(INDIRECT("$F"&amp;$S1992),4))="GOTS",IF($G1992="Organic","GOTS_Organic_raw",(IF($G1992="Responsible","GOTS_Responsible",(IF($G1992="No Attribute (Conventional)","GOTS_conventional",(IF($G1992="Recycled Pre/Post-Consumer","GOTS_pre_post",(IF($G1992="In-Conversion","GOTS_in_conversion",(IF($G1992="Sustainably Sourced","Sustainably_sourced",(IF($G1992="Recycled pre-consumer organic","GOTS_recycled_organic",""))))))))))))),IF($G1992="Organic","Organic",(IF($G1992="Responsible","Responsible",(IF($G1992="No Attribute (Conventional)","No_Attribute_Conventional",(IF($G1992="Recycled Pre/Post-Consumer","Recycled_Pre_Post_Consumer",(IF($G1992="In-Conversion","In_Conversion",(IF($G1992="Recycled Pre-Consumer","Recycled_Pre_Consumer",(IF($G1992="Recycled Post-Consumer","Recycled_Post_Consumer",(IF($G1992="Sustainably Sourced","Sustainably_sourced",(IF($G1992="Recycled pre-consumer organic","GOTS_recycled_organic","")))))))))))))))))),"")</f>
        <v/>
      </c>
      <c r="AE1992" t="e" cm="1">
        <f t="array" aca="1" ref="AE1992" ca="1">IF($I1992="",IF(INDIRECT("$F"&amp;$S1992)="","",IF(LEFT(INDIRECT("$F"&amp;$S1992),3)="GRS","GRS_RCS_RM",IF((LEFT(INDIRECT("$F"&amp;$S1992),3))="RCS","GRS_RCS_RM",IF(INDIRECT("$F"&amp;$S1992)="OCS (No Label)","OCS_Conversion_RM",IF(LEFT(INDIRECT("$F"&amp;$S1992),3)="OCS","OCS_RM",IF(RIGHT(INDIRECT("$F"&amp;$S1992),10)="conversion","GOTS_RM_conversion",IF((LEFT(INDIRECT("$F"&amp;$S1992),4))="GOTS","GOTS_RM","Responsible_RM"))))))),"DELETERM")</f>
        <v>#VALUE!</v>
      </c>
      <c r="AF1992" t="e" cm="1">
        <f t="array" aca="1" ref="AF1992" ca="1">IF($S1992="","",INDIRECT("$Z"&amp;$S1992))</f>
        <v>#VALUE!</v>
      </c>
      <c r="AG1992" t="str">
        <f t="shared" si="624"/>
        <v/>
      </c>
      <c r="AH1992" t="str" cm="1">
        <f t="array" aca="1" ref="AH1992" ca="1">IFERROR(INDIRECT("$ag"&amp;S1992),"")</f>
        <v/>
      </c>
      <c r="AI1992" t="e" cm="1">
        <f t="array" aca="1" ref="AI1992" ca="1">INDIRECT("O"&amp;S1992)</f>
        <v>#VALUE!</v>
      </c>
      <c r="AJ1992" t="str">
        <f t="shared" si="625"/>
        <v/>
      </c>
    </row>
    <row r="1993" spans="1:36" ht="16.5" customHeight="1">
      <c r="A1993" s="130"/>
      <c r="B1993" s="136"/>
      <c r="C1993" s="137"/>
      <c r="D1993" s="146"/>
      <c r="E1993" s="146"/>
      <c r="F1993" s="137"/>
      <c r="G1993" s="147"/>
      <c r="H1993" s="147"/>
      <c r="I1993" s="147"/>
      <c r="J1993" s="147"/>
      <c r="K1993" s="38"/>
      <c r="L1993" s="144"/>
      <c r="M1993" s="144"/>
      <c r="N1993" s="61"/>
      <c r="O1993" s="314"/>
      <c r="Q1993" t="str">
        <f t="shared" si="620"/>
        <v/>
      </c>
      <c r="S1993" t="e">
        <f t="shared" ca="1" si="607"/>
        <v>#VALUE!</v>
      </c>
      <c r="T1993" t="e">
        <f t="shared" ca="1" si="626"/>
        <v>#VALUE!</v>
      </c>
      <c r="U1993">
        <f t="shared" si="608"/>
        <v>1920</v>
      </c>
      <c r="V1993">
        <v>160.83333333334599</v>
      </c>
      <c r="W1993">
        <f t="shared" si="611"/>
        <v>160</v>
      </c>
      <c r="X1993" t="str" cm="1">
        <f t="array" aca="1" ref="X1993" ca="1">IFERROR(INDEX('PC&amp;PD'!$A$1:$AS$19,ROW('PC&amp;PD'!$A$19),MATCH(INDIRECT(T1993),'PC&amp;PD'!$A$1:$AS$1,0)),"")</f>
        <v/>
      </c>
      <c r="AA1993" t="str">
        <f t="shared" si="621"/>
        <v/>
      </c>
      <c r="AB1993" t="str">
        <f t="shared" si="622"/>
        <v/>
      </c>
      <c r="AC1993" t="e">
        <f t="shared" ca="1" si="623"/>
        <v>#VALUE!</v>
      </c>
      <c r="AD1993" t="str" cm="1">
        <f t="array" aca="1" ref="AD1993" ca="1">IFERROR(IF((LEFT(INDIRECT("$F"&amp;$S1993),4))="GOTS",IF($G1993="Organic","GOTS_Organic_raw",(IF($G1993="Responsible","GOTS_Responsible",(IF($G1993="No Attribute (Conventional)","GOTS_conventional",(IF($G1993="Recycled Pre/Post-Consumer","GOTS_pre_post",(IF($G1993="In-Conversion","GOTS_in_conversion",(IF($G1993="Sustainably Sourced","Sustainably_sourced",(IF($G1993="Recycled pre-consumer organic","GOTS_recycled_organic",""))))))))))))),IF($G1993="Organic","Organic",(IF($G1993="Responsible","Responsible",(IF($G1993="No Attribute (Conventional)","No_Attribute_Conventional",(IF($G1993="Recycled Pre/Post-Consumer","Recycled_Pre_Post_Consumer",(IF($G1993="In-Conversion","In_Conversion",(IF($G1993="Recycled Pre-Consumer","Recycled_Pre_Consumer",(IF($G1993="Recycled Post-Consumer","Recycled_Post_Consumer",(IF($G1993="Sustainably Sourced","Sustainably_sourced",(IF($G1993="Recycled pre-consumer organic","GOTS_recycled_organic","")))))))))))))))))),"")</f>
        <v/>
      </c>
      <c r="AE1993" t="e" cm="1">
        <f t="array" aca="1" ref="AE1993" ca="1">IF($I1993="",IF(INDIRECT("$F"&amp;$S1993)="","",IF(LEFT(INDIRECT("$F"&amp;$S1993),3)="GRS","GRS_RCS_RM",IF((LEFT(INDIRECT("$F"&amp;$S1993),3))="RCS","GRS_RCS_RM",IF(INDIRECT("$F"&amp;$S1993)="OCS (No Label)","OCS_Conversion_RM",IF(LEFT(INDIRECT("$F"&amp;$S1993),3)="OCS","OCS_RM",IF(RIGHT(INDIRECT("$F"&amp;$S1993),10)="conversion","GOTS_RM_conversion",IF((LEFT(INDIRECT("$F"&amp;$S1993),4))="GOTS","GOTS_RM","Responsible_RM"))))))),"DELETERM")</f>
        <v>#VALUE!</v>
      </c>
      <c r="AF1993" t="e" cm="1">
        <f t="array" aca="1" ref="AF1993" ca="1">IF($S1993="","",INDIRECT("$Z"&amp;$S1993))</f>
        <v>#VALUE!</v>
      </c>
      <c r="AG1993" t="str">
        <f t="shared" si="624"/>
        <v/>
      </c>
      <c r="AH1993" t="str" cm="1">
        <f t="array" aca="1" ref="AH1993" ca="1">IFERROR(INDIRECT("$ag"&amp;S1993),"")</f>
        <v/>
      </c>
      <c r="AI1993" t="e" cm="1">
        <f t="array" aca="1" ref="AI1993" ca="1">INDIRECT("O"&amp;S1993)</f>
        <v>#VALUE!</v>
      </c>
      <c r="AJ1993" t="str">
        <f t="shared" si="625"/>
        <v/>
      </c>
    </row>
    <row r="1994" spans="1:36" ht="16.5" customHeight="1" thickBot="1">
      <c r="A1994" s="131"/>
      <c r="B1994" s="138"/>
      <c r="C1994" s="139"/>
      <c r="D1994" s="148"/>
      <c r="E1994" s="148"/>
      <c r="F1994" s="139"/>
      <c r="G1994" s="149"/>
      <c r="H1994" s="149"/>
      <c r="I1994" s="149"/>
      <c r="J1994" s="149"/>
      <c r="K1994" s="39"/>
      <c r="L1994" s="145"/>
      <c r="M1994" s="145"/>
      <c r="N1994" s="62"/>
      <c r="O1994" s="315"/>
      <c r="Q1994" t="str">
        <f t="shared" si="620"/>
        <v/>
      </c>
      <c r="S1994" t="e">
        <f t="shared" ca="1" si="607"/>
        <v>#VALUE!</v>
      </c>
      <c r="T1994" t="e">
        <f t="shared" ca="1" si="626"/>
        <v>#VALUE!</v>
      </c>
      <c r="U1994">
        <f t="shared" si="608"/>
        <v>1920</v>
      </c>
      <c r="V1994">
        <v>160.91666666667899</v>
      </c>
      <c r="W1994">
        <f t="shared" si="611"/>
        <v>160</v>
      </c>
      <c r="X1994" t="str" cm="1">
        <f t="array" aca="1" ref="X1994" ca="1">IFERROR(INDEX('PC&amp;PD'!$A$1:$AS$19,ROW('PC&amp;PD'!$A$19),MATCH(INDIRECT(T1994),'PC&amp;PD'!$A$1:$AS$1,0)),"")</f>
        <v/>
      </c>
      <c r="AA1994" t="str">
        <f t="shared" si="621"/>
        <v/>
      </c>
      <c r="AB1994" t="str">
        <f t="shared" si="622"/>
        <v/>
      </c>
      <c r="AC1994" t="e">
        <f t="shared" ca="1" si="623"/>
        <v>#VALUE!</v>
      </c>
      <c r="AD1994" t="str" cm="1">
        <f t="array" aca="1" ref="AD1994" ca="1">IFERROR(IF((LEFT(INDIRECT("$F"&amp;$S1994),4))="GOTS",IF($G1994="Organic","GOTS_Organic_raw",(IF($G1994="Responsible","GOTS_Responsible",(IF($G1994="No Attribute (Conventional)","GOTS_conventional",(IF($G1994="Recycled Pre/Post-Consumer","GOTS_pre_post",(IF($G1994="In-Conversion","GOTS_in_conversion",(IF($G1994="Sustainably Sourced","Sustainably_sourced",(IF($G1994="Recycled pre-consumer organic","GOTS_recycled_organic",""))))))))))))),IF($G1994="Organic","Organic",(IF($G1994="Responsible","Responsible",(IF($G1994="No Attribute (Conventional)","No_Attribute_Conventional",(IF($G1994="Recycled Pre/Post-Consumer","Recycled_Pre_Post_Consumer",(IF($G1994="In-Conversion","In_Conversion",(IF($G1994="Recycled Pre-Consumer","Recycled_Pre_Consumer",(IF($G1994="Recycled Post-Consumer","Recycled_Post_Consumer",(IF($G1994="Sustainably Sourced","Sustainably_sourced",(IF($G1994="Recycled pre-consumer organic","GOTS_recycled_organic","")))))))))))))))))),"")</f>
        <v/>
      </c>
      <c r="AE1994" t="e" cm="1">
        <f t="array" aca="1" ref="AE1994" ca="1">IF($I1994="",IF(INDIRECT("$F"&amp;$S1994)="","",IF(LEFT(INDIRECT("$F"&amp;$S1994),3)="GRS","GRS_RCS_RM",IF((LEFT(INDIRECT("$F"&amp;$S1994),3))="RCS","GRS_RCS_RM",IF(INDIRECT("$F"&amp;$S1994)="OCS (No Label)","OCS_Conversion_RM",IF(LEFT(INDIRECT("$F"&amp;$S1994),3)="OCS","OCS_RM",IF(RIGHT(INDIRECT("$F"&amp;$S1994),10)="conversion","GOTS_RM_conversion",IF((LEFT(INDIRECT("$F"&amp;$S1994),4))="GOTS","GOTS_RM","Responsible_RM"))))))),"DELETERM")</f>
        <v>#VALUE!</v>
      </c>
      <c r="AF1994" t="e" cm="1">
        <f t="array" aca="1" ref="AF1994" ca="1">IF($S1994="","",INDIRECT("$Z"&amp;$S1994))</f>
        <v>#VALUE!</v>
      </c>
      <c r="AG1994" t="str">
        <f t="shared" si="624"/>
        <v/>
      </c>
      <c r="AH1994" t="str" cm="1">
        <f t="array" aca="1" ref="AH1994" ca="1">IFERROR(INDIRECT("$ag"&amp;S1994),"")</f>
        <v/>
      </c>
      <c r="AI1994" t="e" cm="1">
        <f t="array" aca="1" ref="AI1994" ca="1">INDIRECT("O"&amp;S1994)</f>
        <v>#VALUE!</v>
      </c>
      <c r="AJ1994" t="str">
        <f t="shared" si="625"/>
        <v/>
      </c>
    </row>
    <row r="1995" spans="1:36" ht="16.5" customHeight="1">
      <c r="A1995" s="128" t="str">
        <f>IF(B1995="","",COUNTA($B$63:$B1995))</f>
        <v/>
      </c>
      <c r="B1995" s="132"/>
      <c r="C1995" s="133"/>
      <c r="D1995" s="140"/>
      <c r="E1995" s="140"/>
      <c r="F1995" s="133"/>
      <c r="G1995" s="141"/>
      <c r="H1995" s="141"/>
      <c r="I1995" s="141"/>
      <c r="J1995" s="141"/>
      <c r="K1995" s="37"/>
      <c r="L1995" s="142" t="str">
        <f>IF(R1995="","",LEFT(R1995,LEN(R1995)-2))</f>
        <v/>
      </c>
      <c r="M1995" s="142"/>
      <c r="N1995" s="60"/>
      <c r="O1995" s="313"/>
      <c r="Q1995" t="str">
        <f t="shared" si="620"/>
        <v/>
      </c>
      <c r="R1995" t="str">
        <f t="shared" ref="R1995" si="627">CONCATENATE($Q1995,Q1996,Q1997,Q1998,Q1999,Q2000,$Q2001,$Q2002,$Q2003,$Q2004,$Q2005,$Q2006)</f>
        <v/>
      </c>
      <c r="S1995" t="e">
        <f t="shared" ca="1" si="607"/>
        <v>#VALUE!</v>
      </c>
      <c r="T1995" t="e">
        <f t="shared" ca="1" si="626"/>
        <v>#VALUE!</v>
      </c>
      <c r="U1995">
        <f t="shared" si="608"/>
        <v>1932</v>
      </c>
      <c r="V1995">
        <v>161.00000000001299</v>
      </c>
      <c r="W1995">
        <f t="shared" si="611"/>
        <v>161</v>
      </c>
      <c r="X1995" t="str" cm="1">
        <f t="array" aca="1" ref="X1995" ca="1">IFERROR(INDEX('PC&amp;PD'!$A$1:$AS$19,ROW('PC&amp;PD'!$A$19),MATCH(INDIRECT(T1995),'PC&amp;PD'!$A$1:$AS$1,0)),"")</f>
        <v/>
      </c>
      <c r="Z1995" t="str">
        <f t="shared" ref="Z1995" si="628">IFERROR(IF($F1995="OCS 100","OCS (OCS 100)",IF($F1995="OCS Blended","OCS (OCS Blended)",IF($F1995="OCS (No Label)","OCS (No Label)",IF($F1995="RCS 100","RCS (RCS 100)",IF($F1995="RCS Blended","RCS (RCS Blended)",IF($F1995="GRS","GRS (GRS)",IF($F1995="GRS (No Label)", "GRS (No Label)",IF($F1995="RDS","RDS (RDS)",IF($F1995="RWS","RWS (RWS)",IF($F1995="RAS","RAS (RAS)",IF($F1995="RMS","RMS (RMS)",IF($F1995="GOTS Organic","GOTS (Organic)",IF($F1995="GOTS Made with organic","GOTS (Made with Organic)",IF($F1995="GOTS Organic - in conversion","GOTS (Organic - In Conversion)",IF($F1995="GOTS Made with organic - in conversion","GOTS (Made with Organic - In Conversion)",""))))))))))))))),"")</f>
        <v/>
      </c>
      <c r="AA1995" t="str">
        <f t="shared" si="621"/>
        <v/>
      </c>
      <c r="AB1995" t="str">
        <f t="shared" si="622"/>
        <v/>
      </c>
      <c r="AC1995" t="e">
        <f t="shared" ca="1" si="623"/>
        <v>#VALUE!</v>
      </c>
      <c r="AD1995" t="str" cm="1">
        <f t="array" aca="1" ref="AD1995" ca="1">IFERROR(IF((LEFT(INDIRECT("$F"&amp;$S1995),4))="GOTS",IF($G1995="Organic","GOTS_Organic_raw",(IF($G1995="Responsible","GOTS_Responsible",(IF($G1995="No Attribute (Conventional)","GOTS_conventional",(IF($G1995="Recycled Pre/Post-Consumer","GOTS_pre_post",(IF($G1995="In-Conversion","GOTS_in_conversion",(IF($G1995="Sustainably Sourced","Sustainably_sourced",(IF($G1995="Recycled pre-consumer organic","GOTS_recycled_organic",""))))))))))))),IF($G1995="Organic","Organic",(IF($G1995="Responsible","Responsible",(IF($G1995="No Attribute (Conventional)","No_Attribute_Conventional",(IF($G1995="Recycled Pre/Post-Consumer","Recycled_Pre_Post_Consumer",(IF($G1995="In-Conversion","In_Conversion",(IF($G1995="Recycled Pre-Consumer","Recycled_Pre_Consumer",(IF($G1995="Recycled Post-Consumer","Recycled_Post_Consumer",(IF($G1995="Sustainably Sourced","Sustainably_sourced",(IF($G1995="Recycled pre-consumer organic","GOTS_recycled_organic","")))))))))))))))))),"")</f>
        <v/>
      </c>
      <c r="AE1995" t="e" cm="1">
        <f t="array" aca="1" ref="AE1995" ca="1">IF($I1995="",IF(INDIRECT("$F"&amp;$S1995)="","",IF(LEFT(INDIRECT("$F"&amp;$S1995),3)="GRS","GRS_RCS_RM",IF((LEFT(INDIRECT("$F"&amp;$S1995),3))="RCS","GRS_RCS_RM",IF(INDIRECT("$F"&amp;$S1995)="OCS (No Label)","OCS_Conversion_RM",IF(LEFT(INDIRECT("$F"&amp;$S1995),3)="OCS","OCS_RM",IF(RIGHT(INDIRECT("$F"&amp;$S1995),10)="conversion","GOTS_RM_conversion",IF((LEFT(INDIRECT("$F"&amp;$S1995),4))="GOTS","GOTS_RM","Responsible_RM"))))))),"DELETERM")</f>
        <v>#VALUE!</v>
      </c>
      <c r="AF1995" t="e" cm="1">
        <f t="array" aca="1" ref="AF1995" ca="1">IF($S1995="","",INDIRECT("$Z"&amp;$S1995))</f>
        <v>#VALUE!</v>
      </c>
      <c r="AG1995" t="str">
        <f t="shared" si="624"/>
        <v/>
      </c>
      <c r="AH1995" t="str" cm="1">
        <f t="array" aca="1" ref="AH1995" ca="1">IFERROR(INDIRECT("$ag"&amp;S1995),"")</f>
        <v/>
      </c>
      <c r="AI1995" t="e" cm="1">
        <f t="array" aca="1" ref="AI1995" ca="1">INDIRECT("O"&amp;S1995)</f>
        <v>#VALUE!</v>
      </c>
      <c r="AJ1995" t="str">
        <f t="shared" si="625"/>
        <v/>
      </c>
    </row>
    <row r="1996" spans="1:36" ht="16.5" customHeight="1">
      <c r="A1996" s="129"/>
      <c r="B1996" s="134"/>
      <c r="C1996" s="135"/>
      <c r="D1996" s="146"/>
      <c r="E1996" s="146"/>
      <c r="F1996" s="135"/>
      <c r="G1996" s="147"/>
      <c r="H1996" s="147"/>
      <c r="I1996" s="147"/>
      <c r="J1996" s="147"/>
      <c r="K1996" s="38"/>
      <c r="L1996" s="143"/>
      <c r="M1996" s="143"/>
      <c r="N1996" s="61"/>
      <c r="O1996" s="314"/>
      <c r="Q1996" t="str">
        <f t="shared" si="620"/>
        <v/>
      </c>
      <c r="S1996" t="e">
        <f t="shared" ref="S1996:S2059" ca="1" si="629">IF(INDIRECT("A"&amp;$S$63+$U1996)&lt;&gt;"",$S$63+$U1996,"")</f>
        <v>#VALUE!</v>
      </c>
      <c r="T1996" t="e">
        <f t="shared" ca="1" si="626"/>
        <v>#VALUE!</v>
      </c>
      <c r="U1996">
        <f t="shared" ref="U1996:U2059" si="630">(12*W1996)</f>
        <v>1932</v>
      </c>
      <c r="V1996">
        <v>161.08333333334599</v>
      </c>
      <c r="W1996">
        <f t="shared" si="611"/>
        <v>161</v>
      </c>
      <c r="X1996" t="str" cm="1">
        <f t="array" aca="1" ref="X1996" ca="1">IFERROR(INDEX('PC&amp;PD'!$A$1:$AS$19,ROW('PC&amp;PD'!$A$19),MATCH(INDIRECT(T1996),'PC&amp;PD'!$A$1:$AS$1,0)),"")</f>
        <v/>
      </c>
      <c r="AA1996" t="str">
        <f t="shared" si="621"/>
        <v/>
      </c>
      <c r="AB1996" t="str">
        <f t="shared" si="622"/>
        <v/>
      </c>
      <c r="AC1996" t="e">
        <f t="shared" ca="1" si="623"/>
        <v>#VALUE!</v>
      </c>
      <c r="AD1996" t="str" cm="1">
        <f t="array" aca="1" ref="AD1996" ca="1">IFERROR(IF((LEFT(INDIRECT("$F"&amp;$S1996),4))="GOTS",IF($G1996="Organic","GOTS_Organic_raw",(IF($G1996="Responsible","GOTS_Responsible",(IF($G1996="No Attribute (Conventional)","GOTS_conventional",(IF($G1996="Recycled Pre/Post-Consumer","GOTS_pre_post",(IF($G1996="In-Conversion","GOTS_in_conversion",(IF($G1996="Sustainably Sourced","Sustainably_sourced",(IF($G1996="Recycled pre-consumer organic","GOTS_recycled_organic",""))))))))))))),IF($G1996="Organic","Organic",(IF($G1996="Responsible","Responsible",(IF($G1996="No Attribute (Conventional)","No_Attribute_Conventional",(IF($G1996="Recycled Pre/Post-Consumer","Recycled_Pre_Post_Consumer",(IF($G1996="In-Conversion","In_Conversion",(IF($G1996="Recycled Pre-Consumer","Recycled_Pre_Consumer",(IF($G1996="Recycled Post-Consumer","Recycled_Post_Consumer",(IF($G1996="Sustainably Sourced","Sustainably_sourced",(IF($G1996="Recycled pre-consumer organic","GOTS_recycled_organic","")))))))))))))))))),"")</f>
        <v/>
      </c>
      <c r="AE1996" t="e" cm="1">
        <f t="array" aca="1" ref="AE1996" ca="1">IF($I1996="",IF(INDIRECT("$F"&amp;$S1996)="","",IF(LEFT(INDIRECT("$F"&amp;$S1996),3)="GRS","GRS_RCS_RM",IF((LEFT(INDIRECT("$F"&amp;$S1996),3))="RCS","GRS_RCS_RM",IF(INDIRECT("$F"&amp;$S1996)="OCS (No Label)","OCS_Conversion_RM",IF(LEFT(INDIRECT("$F"&amp;$S1996),3)="OCS","OCS_RM",IF(RIGHT(INDIRECT("$F"&amp;$S1996),10)="conversion","GOTS_RM_conversion",IF((LEFT(INDIRECT("$F"&amp;$S1996),4))="GOTS","GOTS_RM","Responsible_RM"))))))),"DELETERM")</f>
        <v>#VALUE!</v>
      </c>
      <c r="AF1996" t="e" cm="1">
        <f t="array" aca="1" ref="AF1996" ca="1">IF($S1996="","",INDIRECT("$Z"&amp;$S1996))</f>
        <v>#VALUE!</v>
      </c>
      <c r="AG1996" t="str">
        <f t="shared" si="624"/>
        <v/>
      </c>
      <c r="AH1996" t="str" cm="1">
        <f t="array" aca="1" ref="AH1996" ca="1">IFERROR(INDIRECT("$ag"&amp;S1996),"")</f>
        <v/>
      </c>
      <c r="AI1996" t="e" cm="1">
        <f t="array" aca="1" ref="AI1996" ca="1">INDIRECT("O"&amp;S1996)</f>
        <v>#VALUE!</v>
      </c>
      <c r="AJ1996" t="str">
        <f t="shared" si="625"/>
        <v/>
      </c>
    </row>
    <row r="1997" spans="1:36" ht="16.5" customHeight="1">
      <c r="A1997" s="129"/>
      <c r="B1997" s="134"/>
      <c r="C1997" s="135"/>
      <c r="D1997" s="146"/>
      <c r="E1997" s="146"/>
      <c r="F1997" s="135"/>
      <c r="G1997" s="147"/>
      <c r="H1997" s="147"/>
      <c r="I1997" s="147"/>
      <c r="J1997" s="147"/>
      <c r="K1997" s="38"/>
      <c r="L1997" s="143"/>
      <c r="M1997" s="143"/>
      <c r="N1997" s="61"/>
      <c r="O1997" s="314"/>
      <c r="Q1997" t="str">
        <f t="shared" si="620"/>
        <v/>
      </c>
      <c r="S1997" t="e">
        <f t="shared" ca="1" si="629"/>
        <v>#VALUE!</v>
      </c>
      <c r="T1997" t="e">
        <f t="shared" ca="1" si="626"/>
        <v>#VALUE!</v>
      </c>
      <c r="U1997">
        <f t="shared" si="630"/>
        <v>1932</v>
      </c>
      <c r="V1997">
        <v>161.16666666667899</v>
      </c>
      <c r="W1997">
        <f t="shared" si="611"/>
        <v>161</v>
      </c>
      <c r="X1997" t="str" cm="1">
        <f t="array" aca="1" ref="X1997" ca="1">IFERROR(INDEX('PC&amp;PD'!$A$1:$AS$19,ROW('PC&amp;PD'!$A$19),MATCH(INDIRECT(T1997),'PC&amp;PD'!$A$1:$AS$1,0)),"")</f>
        <v/>
      </c>
      <c r="AA1997" t="str">
        <f t="shared" si="621"/>
        <v/>
      </c>
      <c r="AB1997" t="str">
        <f t="shared" si="622"/>
        <v/>
      </c>
      <c r="AC1997" t="e">
        <f t="shared" ca="1" si="623"/>
        <v>#VALUE!</v>
      </c>
      <c r="AD1997" t="str" cm="1">
        <f t="array" aca="1" ref="AD1997" ca="1">IFERROR(IF((LEFT(INDIRECT("$F"&amp;$S1997),4))="GOTS",IF($G1997="Organic","GOTS_Organic_raw",(IF($G1997="Responsible","GOTS_Responsible",(IF($G1997="No Attribute (Conventional)","GOTS_conventional",(IF($G1997="Recycled Pre/Post-Consumer","GOTS_pre_post",(IF($G1997="In-Conversion","GOTS_in_conversion",(IF($G1997="Sustainably Sourced","Sustainably_sourced",(IF($G1997="Recycled pre-consumer organic","GOTS_recycled_organic",""))))))))))))),IF($G1997="Organic","Organic",(IF($G1997="Responsible","Responsible",(IF($G1997="No Attribute (Conventional)","No_Attribute_Conventional",(IF($G1997="Recycled Pre/Post-Consumer","Recycled_Pre_Post_Consumer",(IF($G1997="In-Conversion","In_Conversion",(IF($G1997="Recycled Pre-Consumer","Recycled_Pre_Consumer",(IF($G1997="Recycled Post-Consumer","Recycled_Post_Consumer",(IF($G1997="Sustainably Sourced","Sustainably_sourced",(IF($G1997="Recycled pre-consumer organic","GOTS_recycled_organic","")))))))))))))))))),"")</f>
        <v/>
      </c>
      <c r="AE1997" t="e" cm="1">
        <f t="array" aca="1" ref="AE1997" ca="1">IF($I1997="",IF(INDIRECT("$F"&amp;$S1997)="","",IF(LEFT(INDIRECT("$F"&amp;$S1997),3)="GRS","GRS_RCS_RM",IF((LEFT(INDIRECT("$F"&amp;$S1997),3))="RCS","GRS_RCS_RM",IF(INDIRECT("$F"&amp;$S1997)="OCS (No Label)","OCS_Conversion_RM",IF(LEFT(INDIRECT("$F"&amp;$S1997),3)="OCS","OCS_RM",IF(RIGHT(INDIRECT("$F"&amp;$S1997),10)="conversion","GOTS_RM_conversion",IF((LEFT(INDIRECT("$F"&amp;$S1997),4))="GOTS","GOTS_RM","Responsible_RM"))))))),"DELETERM")</f>
        <v>#VALUE!</v>
      </c>
      <c r="AF1997" t="e" cm="1">
        <f t="array" aca="1" ref="AF1997" ca="1">IF($S1997="","",INDIRECT("$Z"&amp;$S1997))</f>
        <v>#VALUE!</v>
      </c>
      <c r="AG1997" t="str">
        <f t="shared" si="624"/>
        <v/>
      </c>
      <c r="AH1997" t="str" cm="1">
        <f t="array" aca="1" ref="AH1997" ca="1">IFERROR(INDIRECT("$ag"&amp;S1997),"")</f>
        <v/>
      </c>
      <c r="AI1997" t="e" cm="1">
        <f t="array" aca="1" ref="AI1997" ca="1">INDIRECT("O"&amp;S1997)</f>
        <v>#VALUE!</v>
      </c>
      <c r="AJ1997" t="str">
        <f t="shared" si="625"/>
        <v/>
      </c>
    </row>
    <row r="1998" spans="1:36" ht="16.5" customHeight="1">
      <c r="A1998" s="129"/>
      <c r="B1998" s="134"/>
      <c r="C1998" s="135"/>
      <c r="D1998" s="146"/>
      <c r="E1998" s="146"/>
      <c r="F1998" s="135"/>
      <c r="G1998" s="147"/>
      <c r="H1998" s="147"/>
      <c r="I1998" s="147"/>
      <c r="J1998" s="147"/>
      <c r="K1998" s="38"/>
      <c r="L1998" s="143"/>
      <c r="M1998" s="143"/>
      <c r="N1998" s="61"/>
      <c r="O1998" s="314"/>
      <c r="Q1998" t="str">
        <f t="shared" si="620"/>
        <v/>
      </c>
      <c r="S1998" t="e">
        <f t="shared" ca="1" si="629"/>
        <v>#VALUE!</v>
      </c>
      <c r="T1998" t="e">
        <f t="shared" ca="1" si="626"/>
        <v>#VALUE!</v>
      </c>
      <c r="U1998">
        <f t="shared" si="630"/>
        <v>1932</v>
      </c>
      <c r="V1998">
        <v>161.25000000001299</v>
      </c>
      <c r="W1998">
        <f t="shared" si="611"/>
        <v>161</v>
      </c>
      <c r="X1998" t="str" cm="1">
        <f t="array" aca="1" ref="X1998" ca="1">IFERROR(INDEX('PC&amp;PD'!$A$1:$AS$19,ROW('PC&amp;PD'!$A$19),MATCH(INDIRECT(T1998),'PC&amp;PD'!$A$1:$AS$1,0)),"")</f>
        <v/>
      </c>
      <c r="AA1998" t="str">
        <f t="shared" si="621"/>
        <v/>
      </c>
      <c r="AB1998" t="str">
        <f t="shared" si="622"/>
        <v/>
      </c>
      <c r="AC1998" t="e">
        <f t="shared" ca="1" si="623"/>
        <v>#VALUE!</v>
      </c>
      <c r="AD1998" t="str" cm="1">
        <f t="array" aca="1" ref="AD1998" ca="1">IFERROR(IF((LEFT(INDIRECT("$F"&amp;$S1998),4))="GOTS",IF($G1998="Organic","GOTS_Organic_raw",(IF($G1998="Responsible","GOTS_Responsible",(IF($G1998="No Attribute (Conventional)","GOTS_conventional",(IF($G1998="Recycled Pre/Post-Consumer","GOTS_pre_post",(IF($G1998="In-Conversion","GOTS_in_conversion",(IF($G1998="Sustainably Sourced","Sustainably_sourced",(IF($G1998="Recycled pre-consumer organic","GOTS_recycled_organic",""))))))))))))),IF($G1998="Organic","Organic",(IF($G1998="Responsible","Responsible",(IF($G1998="No Attribute (Conventional)","No_Attribute_Conventional",(IF($G1998="Recycled Pre/Post-Consumer","Recycled_Pre_Post_Consumer",(IF($G1998="In-Conversion","In_Conversion",(IF($G1998="Recycled Pre-Consumer","Recycled_Pre_Consumer",(IF($G1998="Recycled Post-Consumer","Recycled_Post_Consumer",(IF($G1998="Sustainably Sourced","Sustainably_sourced",(IF($G1998="Recycled pre-consumer organic","GOTS_recycled_organic","")))))))))))))))))),"")</f>
        <v/>
      </c>
      <c r="AE1998" t="e" cm="1">
        <f t="array" aca="1" ref="AE1998" ca="1">IF($I1998="",IF(INDIRECT("$F"&amp;$S1998)="","",IF(LEFT(INDIRECT("$F"&amp;$S1998),3)="GRS","GRS_RCS_RM",IF((LEFT(INDIRECT("$F"&amp;$S1998),3))="RCS","GRS_RCS_RM",IF(INDIRECT("$F"&amp;$S1998)="OCS (No Label)","OCS_Conversion_RM",IF(LEFT(INDIRECT("$F"&amp;$S1998),3)="OCS","OCS_RM",IF(RIGHT(INDIRECT("$F"&amp;$S1998),10)="conversion","GOTS_RM_conversion",IF((LEFT(INDIRECT("$F"&amp;$S1998),4))="GOTS","GOTS_RM","Responsible_RM"))))))),"DELETERM")</f>
        <v>#VALUE!</v>
      </c>
      <c r="AF1998" t="e" cm="1">
        <f t="array" aca="1" ref="AF1998" ca="1">IF($S1998="","",INDIRECT("$Z"&amp;$S1998))</f>
        <v>#VALUE!</v>
      </c>
      <c r="AG1998" t="str">
        <f t="shared" si="624"/>
        <v/>
      </c>
      <c r="AH1998" t="str" cm="1">
        <f t="array" aca="1" ref="AH1998" ca="1">IFERROR(INDIRECT("$ag"&amp;S1998),"")</f>
        <v/>
      </c>
      <c r="AI1998" t="e" cm="1">
        <f t="array" aca="1" ref="AI1998" ca="1">INDIRECT("O"&amp;S1998)</f>
        <v>#VALUE!</v>
      </c>
      <c r="AJ1998" t="str">
        <f t="shared" si="625"/>
        <v/>
      </c>
    </row>
    <row r="1999" spans="1:36" ht="16.5" customHeight="1">
      <c r="A1999" s="129"/>
      <c r="B1999" s="134"/>
      <c r="C1999" s="135"/>
      <c r="D1999" s="146"/>
      <c r="E1999" s="146"/>
      <c r="F1999" s="135"/>
      <c r="G1999" s="147"/>
      <c r="H1999" s="147"/>
      <c r="I1999" s="147"/>
      <c r="J1999" s="147"/>
      <c r="K1999" s="38"/>
      <c r="L1999" s="143"/>
      <c r="M1999" s="143"/>
      <c r="N1999" s="61"/>
      <c r="O1999" s="314"/>
      <c r="Q1999" t="str">
        <f t="shared" si="620"/>
        <v/>
      </c>
      <c r="S1999" t="e">
        <f t="shared" ca="1" si="629"/>
        <v>#VALUE!</v>
      </c>
      <c r="T1999" t="e">
        <f t="shared" ca="1" si="626"/>
        <v>#VALUE!</v>
      </c>
      <c r="U1999">
        <f t="shared" si="630"/>
        <v>1932</v>
      </c>
      <c r="V1999">
        <v>161.33333333334599</v>
      </c>
      <c r="W1999">
        <f t="shared" si="611"/>
        <v>161</v>
      </c>
      <c r="X1999" t="str" cm="1">
        <f t="array" aca="1" ref="X1999" ca="1">IFERROR(INDEX('PC&amp;PD'!$A$1:$AS$19,ROW('PC&amp;PD'!$A$19),MATCH(INDIRECT(T1999),'PC&amp;PD'!$A$1:$AS$1,0)),"")</f>
        <v/>
      </c>
      <c r="AA1999" t="str">
        <f t="shared" si="621"/>
        <v/>
      </c>
      <c r="AB1999" t="str">
        <f t="shared" si="622"/>
        <v/>
      </c>
      <c r="AC1999" t="e">
        <f t="shared" ca="1" si="623"/>
        <v>#VALUE!</v>
      </c>
      <c r="AD1999" t="str" cm="1">
        <f t="array" aca="1" ref="AD1999" ca="1">IFERROR(IF((LEFT(INDIRECT("$F"&amp;$S1999),4))="GOTS",IF($G1999="Organic","GOTS_Organic_raw",(IF($G1999="Responsible","GOTS_Responsible",(IF($G1999="No Attribute (Conventional)","GOTS_conventional",(IF($G1999="Recycled Pre/Post-Consumer","GOTS_pre_post",(IF($G1999="In-Conversion","GOTS_in_conversion",(IF($G1999="Sustainably Sourced","Sustainably_sourced",(IF($G1999="Recycled pre-consumer organic","GOTS_recycled_organic",""))))))))))))),IF($G1999="Organic","Organic",(IF($G1999="Responsible","Responsible",(IF($G1999="No Attribute (Conventional)","No_Attribute_Conventional",(IF($G1999="Recycled Pre/Post-Consumer","Recycled_Pre_Post_Consumer",(IF($G1999="In-Conversion","In_Conversion",(IF($G1999="Recycled Pre-Consumer","Recycled_Pre_Consumer",(IF($G1999="Recycled Post-Consumer","Recycled_Post_Consumer",(IF($G1999="Sustainably Sourced","Sustainably_sourced",(IF($G1999="Recycled pre-consumer organic","GOTS_recycled_organic","")))))))))))))))))),"")</f>
        <v/>
      </c>
      <c r="AE1999" t="e" cm="1">
        <f t="array" aca="1" ref="AE1999" ca="1">IF($I1999="",IF(INDIRECT("$F"&amp;$S1999)="","",IF(LEFT(INDIRECT("$F"&amp;$S1999),3)="GRS","GRS_RCS_RM",IF((LEFT(INDIRECT("$F"&amp;$S1999),3))="RCS","GRS_RCS_RM",IF(INDIRECT("$F"&amp;$S1999)="OCS (No Label)","OCS_Conversion_RM",IF(LEFT(INDIRECT("$F"&amp;$S1999),3)="OCS","OCS_RM",IF(RIGHT(INDIRECT("$F"&amp;$S1999),10)="conversion","GOTS_RM_conversion",IF((LEFT(INDIRECT("$F"&amp;$S1999),4))="GOTS","GOTS_RM","Responsible_RM"))))))),"DELETERM")</f>
        <v>#VALUE!</v>
      </c>
      <c r="AF1999" t="e" cm="1">
        <f t="array" aca="1" ref="AF1999" ca="1">IF($S1999="","",INDIRECT("$Z"&amp;$S1999))</f>
        <v>#VALUE!</v>
      </c>
      <c r="AG1999" t="str">
        <f t="shared" si="624"/>
        <v/>
      </c>
      <c r="AH1999" t="str" cm="1">
        <f t="array" aca="1" ref="AH1999" ca="1">IFERROR(INDIRECT("$ag"&amp;S1999),"")</f>
        <v/>
      </c>
      <c r="AI1999" t="e" cm="1">
        <f t="array" aca="1" ref="AI1999" ca="1">INDIRECT("O"&amp;S1999)</f>
        <v>#VALUE!</v>
      </c>
      <c r="AJ1999" t="str">
        <f t="shared" si="625"/>
        <v/>
      </c>
    </row>
    <row r="2000" spans="1:36" ht="16.5" customHeight="1">
      <c r="A2000" s="129"/>
      <c r="B2000" s="134"/>
      <c r="C2000" s="135"/>
      <c r="D2000" s="146"/>
      <c r="E2000" s="146"/>
      <c r="F2000" s="135"/>
      <c r="G2000" s="147"/>
      <c r="H2000" s="147"/>
      <c r="I2000" s="147"/>
      <c r="J2000" s="147"/>
      <c r="K2000" s="38"/>
      <c r="L2000" s="143"/>
      <c r="M2000" s="143"/>
      <c r="N2000" s="61"/>
      <c r="O2000" s="314"/>
      <c r="Q2000" t="str">
        <f t="shared" si="620"/>
        <v/>
      </c>
      <c r="S2000" t="e">
        <f t="shared" ca="1" si="629"/>
        <v>#VALUE!</v>
      </c>
      <c r="T2000" t="e">
        <f t="shared" ca="1" si="626"/>
        <v>#VALUE!</v>
      </c>
      <c r="U2000">
        <f t="shared" si="630"/>
        <v>1932</v>
      </c>
      <c r="V2000">
        <v>161.41666666667899</v>
      </c>
      <c r="W2000">
        <f t="shared" si="611"/>
        <v>161</v>
      </c>
      <c r="X2000" t="str" cm="1">
        <f t="array" aca="1" ref="X2000" ca="1">IFERROR(INDEX('PC&amp;PD'!$A$1:$AS$19,ROW('PC&amp;PD'!$A$19),MATCH(INDIRECT(T2000),'PC&amp;PD'!$A$1:$AS$1,0)),"")</f>
        <v/>
      </c>
      <c r="AA2000" t="str">
        <f t="shared" si="621"/>
        <v/>
      </c>
      <c r="AB2000" t="str">
        <f t="shared" si="622"/>
        <v/>
      </c>
      <c r="AC2000" t="e">
        <f t="shared" ca="1" si="623"/>
        <v>#VALUE!</v>
      </c>
      <c r="AD2000" t="str" cm="1">
        <f t="array" aca="1" ref="AD2000" ca="1">IFERROR(IF((LEFT(INDIRECT("$F"&amp;$S2000),4))="GOTS",IF($G2000="Organic","GOTS_Organic_raw",(IF($G2000="Responsible","GOTS_Responsible",(IF($G2000="No Attribute (Conventional)","GOTS_conventional",(IF($G2000="Recycled Pre/Post-Consumer","GOTS_pre_post",(IF($G2000="In-Conversion","GOTS_in_conversion",(IF($G2000="Sustainably Sourced","Sustainably_sourced",(IF($G2000="Recycled pre-consumer organic","GOTS_recycled_organic",""))))))))))))),IF($G2000="Organic","Organic",(IF($G2000="Responsible","Responsible",(IF($G2000="No Attribute (Conventional)","No_Attribute_Conventional",(IF($G2000="Recycled Pre/Post-Consumer","Recycled_Pre_Post_Consumer",(IF($G2000="In-Conversion","In_Conversion",(IF($G2000="Recycled Pre-Consumer","Recycled_Pre_Consumer",(IF($G2000="Recycled Post-Consumer","Recycled_Post_Consumer",(IF($G2000="Sustainably Sourced","Sustainably_sourced",(IF($G2000="Recycled pre-consumer organic","GOTS_recycled_organic","")))))))))))))))))),"")</f>
        <v/>
      </c>
      <c r="AE2000" t="e" cm="1">
        <f t="array" aca="1" ref="AE2000" ca="1">IF($I2000="",IF(INDIRECT("$F"&amp;$S2000)="","",IF(LEFT(INDIRECT("$F"&amp;$S2000),3)="GRS","GRS_RCS_RM",IF((LEFT(INDIRECT("$F"&amp;$S2000),3))="RCS","GRS_RCS_RM",IF(INDIRECT("$F"&amp;$S2000)="OCS (No Label)","OCS_Conversion_RM",IF(LEFT(INDIRECT("$F"&amp;$S2000),3)="OCS","OCS_RM",IF(RIGHT(INDIRECT("$F"&amp;$S2000),10)="conversion","GOTS_RM_conversion",IF((LEFT(INDIRECT("$F"&amp;$S2000),4))="GOTS","GOTS_RM","Responsible_RM"))))))),"DELETERM")</f>
        <v>#VALUE!</v>
      </c>
      <c r="AF2000" t="e" cm="1">
        <f t="array" aca="1" ref="AF2000" ca="1">IF($S2000="","",INDIRECT("$Z"&amp;$S2000))</f>
        <v>#VALUE!</v>
      </c>
      <c r="AG2000" t="str">
        <f t="shared" si="624"/>
        <v/>
      </c>
      <c r="AH2000" t="str" cm="1">
        <f t="array" aca="1" ref="AH2000" ca="1">IFERROR(INDIRECT("$ag"&amp;S2000),"")</f>
        <v/>
      </c>
      <c r="AI2000" t="e" cm="1">
        <f t="array" aca="1" ref="AI2000" ca="1">INDIRECT("O"&amp;S2000)</f>
        <v>#VALUE!</v>
      </c>
      <c r="AJ2000" t="str">
        <f t="shared" si="625"/>
        <v/>
      </c>
    </row>
    <row r="2001" spans="1:36" ht="16.5" customHeight="1">
      <c r="A2001" s="130"/>
      <c r="B2001" s="136"/>
      <c r="C2001" s="137"/>
      <c r="D2001" s="146"/>
      <c r="E2001" s="146"/>
      <c r="F2001" s="137"/>
      <c r="G2001" s="147"/>
      <c r="H2001" s="147"/>
      <c r="I2001" s="147"/>
      <c r="J2001" s="147"/>
      <c r="K2001" s="38"/>
      <c r="L2001" s="144"/>
      <c r="M2001" s="144"/>
      <c r="N2001" s="61"/>
      <c r="O2001" s="314"/>
      <c r="Q2001" t="str">
        <f t="shared" si="620"/>
        <v/>
      </c>
      <c r="S2001" t="e">
        <f t="shared" ca="1" si="629"/>
        <v>#VALUE!</v>
      </c>
      <c r="T2001" t="e">
        <f t="shared" ca="1" si="626"/>
        <v>#VALUE!</v>
      </c>
      <c r="U2001">
        <f t="shared" si="630"/>
        <v>1932</v>
      </c>
      <c r="V2001">
        <v>161.50000000001299</v>
      </c>
      <c r="W2001">
        <f t="shared" si="611"/>
        <v>161</v>
      </c>
      <c r="X2001" t="str" cm="1">
        <f t="array" aca="1" ref="X2001" ca="1">IFERROR(INDEX('PC&amp;PD'!$A$1:$AS$19,ROW('PC&amp;PD'!$A$19),MATCH(INDIRECT(T2001),'PC&amp;PD'!$A$1:$AS$1,0)),"")</f>
        <v/>
      </c>
      <c r="AA2001" t="str">
        <f t="shared" si="621"/>
        <v/>
      </c>
      <c r="AB2001" t="str">
        <f t="shared" si="622"/>
        <v/>
      </c>
      <c r="AC2001" t="e">
        <f t="shared" ca="1" si="623"/>
        <v>#VALUE!</v>
      </c>
      <c r="AD2001" t="str" cm="1">
        <f t="array" aca="1" ref="AD2001" ca="1">IFERROR(IF((LEFT(INDIRECT("$F"&amp;$S2001),4))="GOTS",IF($G2001="Organic","GOTS_Organic_raw",(IF($G2001="Responsible","GOTS_Responsible",(IF($G2001="No Attribute (Conventional)","GOTS_conventional",(IF($G2001="Recycled Pre/Post-Consumer","GOTS_pre_post",(IF($G2001="In-Conversion","GOTS_in_conversion",(IF($G2001="Sustainably Sourced","Sustainably_sourced",(IF($G2001="Recycled pre-consumer organic","GOTS_recycled_organic",""))))))))))))),IF($G2001="Organic","Organic",(IF($G2001="Responsible","Responsible",(IF($G2001="No Attribute (Conventional)","No_Attribute_Conventional",(IF($G2001="Recycled Pre/Post-Consumer","Recycled_Pre_Post_Consumer",(IF($G2001="In-Conversion","In_Conversion",(IF($G2001="Recycled Pre-Consumer","Recycled_Pre_Consumer",(IF($G2001="Recycled Post-Consumer","Recycled_Post_Consumer",(IF($G2001="Sustainably Sourced","Sustainably_sourced",(IF($G2001="Recycled pre-consumer organic","GOTS_recycled_organic","")))))))))))))))))),"")</f>
        <v/>
      </c>
      <c r="AE2001" t="e" cm="1">
        <f t="array" aca="1" ref="AE2001" ca="1">IF($I2001="",IF(INDIRECT("$F"&amp;$S2001)="","",IF(LEFT(INDIRECT("$F"&amp;$S2001),3)="GRS","GRS_RCS_RM",IF((LEFT(INDIRECT("$F"&amp;$S2001),3))="RCS","GRS_RCS_RM",IF(INDIRECT("$F"&amp;$S2001)="OCS (No Label)","OCS_Conversion_RM",IF(LEFT(INDIRECT("$F"&amp;$S2001),3)="OCS","OCS_RM",IF(RIGHT(INDIRECT("$F"&amp;$S2001),10)="conversion","GOTS_RM_conversion",IF((LEFT(INDIRECT("$F"&amp;$S2001),4))="GOTS","GOTS_RM","Responsible_RM"))))))),"DELETERM")</f>
        <v>#VALUE!</v>
      </c>
      <c r="AF2001" t="e" cm="1">
        <f t="array" aca="1" ref="AF2001" ca="1">IF($S2001="","",INDIRECT("$Z"&amp;$S2001))</f>
        <v>#VALUE!</v>
      </c>
      <c r="AG2001" t="str">
        <f t="shared" si="624"/>
        <v/>
      </c>
      <c r="AH2001" t="str" cm="1">
        <f t="array" aca="1" ref="AH2001" ca="1">IFERROR(INDIRECT("$ag"&amp;S2001),"")</f>
        <v/>
      </c>
      <c r="AI2001" t="e" cm="1">
        <f t="array" aca="1" ref="AI2001" ca="1">INDIRECT("O"&amp;S2001)</f>
        <v>#VALUE!</v>
      </c>
      <c r="AJ2001" t="str">
        <f t="shared" si="625"/>
        <v/>
      </c>
    </row>
    <row r="2002" spans="1:36" ht="16.5" customHeight="1">
      <c r="A2002" s="130"/>
      <c r="B2002" s="136"/>
      <c r="C2002" s="137"/>
      <c r="D2002" s="146"/>
      <c r="E2002" s="146"/>
      <c r="F2002" s="137"/>
      <c r="G2002" s="147"/>
      <c r="H2002" s="147"/>
      <c r="I2002" s="147"/>
      <c r="J2002" s="147"/>
      <c r="K2002" s="38"/>
      <c r="L2002" s="144"/>
      <c r="M2002" s="144"/>
      <c r="N2002" s="61"/>
      <c r="O2002" s="314"/>
      <c r="Q2002" t="str">
        <f t="shared" si="620"/>
        <v/>
      </c>
      <c r="S2002" t="e">
        <f t="shared" ca="1" si="629"/>
        <v>#VALUE!</v>
      </c>
      <c r="T2002" t="e">
        <f t="shared" ca="1" si="626"/>
        <v>#VALUE!</v>
      </c>
      <c r="U2002">
        <f t="shared" si="630"/>
        <v>1932</v>
      </c>
      <c r="V2002">
        <v>161.58333333334599</v>
      </c>
      <c r="W2002">
        <f t="shared" si="611"/>
        <v>161</v>
      </c>
      <c r="X2002" t="str" cm="1">
        <f t="array" aca="1" ref="X2002" ca="1">IFERROR(INDEX('PC&amp;PD'!$A$1:$AS$19,ROW('PC&amp;PD'!$A$19),MATCH(INDIRECT(T2002),'PC&amp;PD'!$A$1:$AS$1,0)),"")</f>
        <v/>
      </c>
      <c r="AA2002" t="str">
        <f t="shared" si="621"/>
        <v/>
      </c>
      <c r="AB2002" t="str">
        <f t="shared" si="622"/>
        <v/>
      </c>
      <c r="AC2002" t="e">
        <f t="shared" ca="1" si="623"/>
        <v>#VALUE!</v>
      </c>
      <c r="AD2002" t="str" cm="1">
        <f t="array" aca="1" ref="AD2002" ca="1">IFERROR(IF((LEFT(INDIRECT("$F"&amp;$S2002),4))="GOTS",IF($G2002="Organic","GOTS_Organic_raw",(IF($G2002="Responsible","GOTS_Responsible",(IF($G2002="No Attribute (Conventional)","GOTS_conventional",(IF($G2002="Recycled Pre/Post-Consumer","GOTS_pre_post",(IF($G2002="In-Conversion","GOTS_in_conversion",(IF($G2002="Sustainably Sourced","Sustainably_sourced",(IF($G2002="Recycled pre-consumer organic","GOTS_recycled_organic",""))))))))))))),IF($G2002="Organic","Organic",(IF($G2002="Responsible","Responsible",(IF($G2002="No Attribute (Conventional)","No_Attribute_Conventional",(IF($G2002="Recycled Pre/Post-Consumer","Recycled_Pre_Post_Consumer",(IF($G2002="In-Conversion","In_Conversion",(IF($G2002="Recycled Pre-Consumer","Recycled_Pre_Consumer",(IF($G2002="Recycled Post-Consumer","Recycled_Post_Consumer",(IF($G2002="Sustainably Sourced","Sustainably_sourced",(IF($G2002="Recycled pre-consumer organic","GOTS_recycled_organic","")))))))))))))))))),"")</f>
        <v/>
      </c>
      <c r="AE2002" t="e" cm="1">
        <f t="array" aca="1" ref="AE2002" ca="1">IF($I2002="",IF(INDIRECT("$F"&amp;$S2002)="","",IF(LEFT(INDIRECT("$F"&amp;$S2002),3)="GRS","GRS_RCS_RM",IF((LEFT(INDIRECT("$F"&amp;$S2002),3))="RCS","GRS_RCS_RM",IF(INDIRECT("$F"&amp;$S2002)="OCS (No Label)","OCS_Conversion_RM",IF(LEFT(INDIRECT("$F"&amp;$S2002),3)="OCS","OCS_RM",IF(RIGHT(INDIRECT("$F"&amp;$S2002),10)="conversion","GOTS_RM_conversion",IF((LEFT(INDIRECT("$F"&amp;$S2002),4))="GOTS","GOTS_RM","Responsible_RM"))))))),"DELETERM")</f>
        <v>#VALUE!</v>
      </c>
      <c r="AF2002" t="e" cm="1">
        <f t="array" aca="1" ref="AF2002" ca="1">IF($S2002="","",INDIRECT("$Z"&amp;$S2002))</f>
        <v>#VALUE!</v>
      </c>
      <c r="AG2002" t="str">
        <f t="shared" si="624"/>
        <v/>
      </c>
      <c r="AH2002" t="str" cm="1">
        <f t="array" aca="1" ref="AH2002" ca="1">IFERROR(INDIRECT("$ag"&amp;S2002),"")</f>
        <v/>
      </c>
      <c r="AI2002" t="e" cm="1">
        <f t="array" aca="1" ref="AI2002" ca="1">INDIRECT("O"&amp;S2002)</f>
        <v>#VALUE!</v>
      </c>
      <c r="AJ2002" t="str">
        <f t="shared" si="625"/>
        <v/>
      </c>
    </row>
    <row r="2003" spans="1:36" ht="16.5" customHeight="1">
      <c r="A2003" s="130"/>
      <c r="B2003" s="136"/>
      <c r="C2003" s="137"/>
      <c r="D2003" s="146"/>
      <c r="E2003" s="146"/>
      <c r="F2003" s="137"/>
      <c r="G2003" s="147"/>
      <c r="H2003" s="147"/>
      <c r="I2003" s="147"/>
      <c r="J2003" s="147"/>
      <c r="K2003" s="38"/>
      <c r="L2003" s="144"/>
      <c r="M2003" s="144"/>
      <c r="N2003" s="61"/>
      <c r="O2003" s="314"/>
      <c r="Q2003" t="str">
        <f t="shared" si="620"/>
        <v/>
      </c>
      <c r="S2003" t="e">
        <f t="shared" ca="1" si="629"/>
        <v>#VALUE!</v>
      </c>
      <c r="T2003" t="e">
        <f t="shared" ca="1" si="626"/>
        <v>#VALUE!</v>
      </c>
      <c r="U2003">
        <f t="shared" si="630"/>
        <v>1932</v>
      </c>
      <c r="V2003">
        <v>161.66666666667899</v>
      </c>
      <c r="W2003">
        <f t="shared" si="611"/>
        <v>161</v>
      </c>
      <c r="X2003" t="str" cm="1">
        <f t="array" aca="1" ref="X2003" ca="1">IFERROR(INDEX('PC&amp;PD'!$A$1:$AS$19,ROW('PC&amp;PD'!$A$19),MATCH(INDIRECT(T2003),'PC&amp;PD'!$A$1:$AS$1,0)),"")</f>
        <v/>
      </c>
      <c r="AA2003" t="str">
        <f t="shared" si="621"/>
        <v/>
      </c>
      <c r="AB2003" t="str">
        <f t="shared" si="622"/>
        <v/>
      </c>
      <c r="AC2003" t="e">
        <f t="shared" ca="1" si="623"/>
        <v>#VALUE!</v>
      </c>
      <c r="AD2003" t="str" cm="1">
        <f t="array" aca="1" ref="AD2003" ca="1">IFERROR(IF((LEFT(INDIRECT("$F"&amp;$S2003),4))="GOTS",IF($G2003="Organic","GOTS_Organic_raw",(IF($G2003="Responsible","GOTS_Responsible",(IF($G2003="No Attribute (Conventional)","GOTS_conventional",(IF($G2003="Recycled Pre/Post-Consumer","GOTS_pre_post",(IF($G2003="In-Conversion","GOTS_in_conversion",(IF($G2003="Sustainably Sourced","Sustainably_sourced",(IF($G2003="Recycled pre-consumer organic","GOTS_recycled_organic",""))))))))))))),IF($G2003="Organic","Organic",(IF($G2003="Responsible","Responsible",(IF($G2003="No Attribute (Conventional)","No_Attribute_Conventional",(IF($G2003="Recycled Pre/Post-Consumer","Recycled_Pre_Post_Consumer",(IF($G2003="In-Conversion","In_Conversion",(IF($G2003="Recycled Pre-Consumer","Recycled_Pre_Consumer",(IF($G2003="Recycled Post-Consumer","Recycled_Post_Consumer",(IF($G2003="Sustainably Sourced","Sustainably_sourced",(IF($G2003="Recycled pre-consumer organic","GOTS_recycled_organic","")))))))))))))))))),"")</f>
        <v/>
      </c>
      <c r="AE2003" t="e" cm="1">
        <f t="array" aca="1" ref="AE2003" ca="1">IF($I2003="",IF(INDIRECT("$F"&amp;$S2003)="","",IF(LEFT(INDIRECT("$F"&amp;$S2003),3)="GRS","GRS_RCS_RM",IF((LEFT(INDIRECT("$F"&amp;$S2003),3))="RCS","GRS_RCS_RM",IF(INDIRECT("$F"&amp;$S2003)="OCS (No Label)","OCS_Conversion_RM",IF(LEFT(INDIRECT("$F"&amp;$S2003),3)="OCS","OCS_RM",IF(RIGHT(INDIRECT("$F"&amp;$S2003),10)="conversion","GOTS_RM_conversion",IF((LEFT(INDIRECT("$F"&amp;$S2003),4))="GOTS","GOTS_RM","Responsible_RM"))))))),"DELETERM")</f>
        <v>#VALUE!</v>
      </c>
      <c r="AF2003" t="e" cm="1">
        <f t="array" aca="1" ref="AF2003" ca="1">IF($S2003="","",INDIRECT("$Z"&amp;$S2003))</f>
        <v>#VALUE!</v>
      </c>
      <c r="AG2003" t="str">
        <f t="shared" si="624"/>
        <v/>
      </c>
      <c r="AH2003" t="str" cm="1">
        <f t="array" aca="1" ref="AH2003" ca="1">IFERROR(INDIRECT("$ag"&amp;S2003),"")</f>
        <v/>
      </c>
      <c r="AI2003" t="e" cm="1">
        <f t="array" aca="1" ref="AI2003" ca="1">INDIRECT("O"&amp;S2003)</f>
        <v>#VALUE!</v>
      </c>
      <c r="AJ2003" t="str">
        <f t="shared" si="625"/>
        <v/>
      </c>
    </row>
    <row r="2004" spans="1:36" ht="16.5" customHeight="1">
      <c r="A2004" s="130"/>
      <c r="B2004" s="136"/>
      <c r="C2004" s="137"/>
      <c r="D2004" s="146"/>
      <c r="E2004" s="146"/>
      <c r="F2004" s="137"/>
      <c r="G2004" s="147"/>
      <c r="H2004" s="147"/>
      <c r="I2004" s="147"/>
      <c r="J2004" s="147"/>
      <c r="K2004" s="38"/>
      <c r="L2004" s="144"/>
      <c r="M2004" s="144"/>
      <c r="N2004" s="61"/>
      <c r="O2004" s="314"/>
      <c r="Q2004" t="str">
        <f t="shared" si="620"/>
        <v/>
      </c>
      <c r="S2004" t="e">
        <f t="shared" ca="1" si="629"/>
        <v>#VALUE!</v>
      </c>
      <c r="T2004" t="e">
        <f t="shared" ca="1" si="626"/>
        <v>#VALUE!</v>
      </c>
      <c r="U2004">
        <f t="shared" si="630"/>
        <v>1932</v>
      </c>
      <c r="V2004">
        <v>161.75000000001299</v>
      </c>
      <c r="W2004">
        <f t="shared" si="611"/>
        <v>161</v>
      </c>
      <c r="X2004" t="str" cm="1">
        <f t="array" aca="1" ref="X2004" ca="1">IFERROR(INDEX('PC&amp;PD'!$A$1:$AS$19,ROW('PC&amp;PD'!$A$19),MATCH(INDIRECT(T2004),'PC&amp;PD'!$A$1:$AS$1,0)),"")</f>
        <v/>
      </c>
      <c r="AA2004" t="str">
        <f t="shared" si="621"/>
        <v/>
      </c>
      <c r="AB2004" t="str">
        <f t="shared" si="622"/>
        <v/>
      </c>
      <c r="AC2004" t="e">
        <f t="shared" ca="1" si="623"/>
        <v>#VALUE!</v>
      </c>
      <c r="AD2004" t="str" cm="1">
        <f t="array" aca="1" ref="AD2004" ca="1">IFERROR(IF((LEFT(INDIRECT("$F"&amp;$S2004),4))="GOTS",IF($G2004="Organic","GOTS_Organic_raw",(IF($G2004="Responsible","GOTS_Responsible",(IF($G2004="No Attribute (Conventional)","GOTS_conventional",(IF($G2004="Recycled Pre/Post-Consumer","GOTS_pre_post",(IF($G2004="In-Conversion","GOTS_in_conversion",(IF($G2004="Sustainably Sourced","Sustainably_sourced",(IF($G2004="Recycled pre-consumer organic","GOTS_recycled_organic",""))))))))))))),IF($G2004="Organic","Organic",(IF($G2004="Responsible","Responsible",(IF($G2004="No Attribute (Conventional)","No_Attribute_Conventional",(IF($G2004="Recycled Pre/Post-Consumer","Recycled_Pre_Post_Consumer",(IF($G2004="In-Conversion","In_Conversion",(IF($G2004="Recycled Pre-Consumer","Recycled_Pre_Consumer",(IF($G2004="Recycled Post-Consumer","Recycled_Post_Consumer",(IF($G2004="Sustainably Sourced","Sustainably_sourced",(IF($G2004="Recycled pre-consumer organic","GOTS_recycled_organic","")))))))))))))))))),"")</f>
        <v/>
      </c>
      <c r="AE2004" t="e" cm="1">
        <f t="array" aca="1" ref="AE2004" ca="1">IF($I2004="",IF(INDIRECT("$F"&amp;$S2004)="","",IF(LEFT(INDIRECT("$F"&amp;$S2004),3)="GRS","GRS_RCS_RM",IF((LEFT(INDIRECT("$F"&amp;$S2004),3))="RCS","GRS_RCS_RM",IF(INDIRECT("$F"&amp;$S2004)="OCS (No Label)","OCS_Conversion_RM",IF(LEFT(INDIRECT("$F"&amp;$S2004),3)="OCS","OCS_RM",IF(RIGHT(INDIRECT("$F"&amp;$S2004),10)="conversion","GOTS_RM_conversion",IF((LEFT(INDIRECT("$F"&amp;$S2004),4))="GOTS","GOTS_RM","Responsible_RM"))))))),"DELETERM")</f>
        <v>#VALUE!</v>
      </c>
      <c r="AF2004" t="e" cm="1">
        <f t="array" aca="1" ref="AF2004" ca="1">IF($S2004="","",INDIRECT("$Z"&amp;$S2004))</f>
        <v>#VALUE!</v>
      </c>
      <c r="AG2004" t="str">
        <f t="shared" si="624"/>
        <v/>
      </c>
      <c r="AH2004" t="str" cm="1">
        <f t="array" aca="1" ref="AH2004" ca="1">IFERROR(INDIRECT("$ag"&amp;S2004),"")</f>
        <v/>
      </c>
      <c r="AI2004" t="e" cm="1">
        <f t="array" aca="1" ref="AI2004" ca="1">INDIRECT("O"&amp;S2004)</f>
        <v>#VALUE!</v>
      </c>
      <c r="AJ2004" t="str">
        <f t="shared" si="625"/>
        <v/>
      </c>
    </row>
    <row r="2005" spans="1:36" ht="16.5" customHeight="1">
      <c r="A2005" s="130"/>
      <c r="B2005" s="136"/>
      <c r="C2005" s="137"/>
      <c r="D2005" s="146"/>
      <c r="E2005" s="146"/>
      <c r="F2005" s="137"/>
      <c r="G2005" s="147"/>
      <c r="H2005" s="147"/>
      <c r="I2005" s="147"/>
      <c r="J2005" s="147"/>
      <c r="K2005" s="38"/>
      <c r="L2005" s="144"/>
      <c r="M2005" s="144"/>
      <c r="N2005" s="61"/>
      <c r="O2005" s="314"/>
      <c r="Q2005" t="str">
        <f t="shared" si="620"/>
        <v/>
      </c>
      <c r="S2005" t="e">
        <f t="shared" ca="1" si="629"/>
        <v>#VALUE!</v>
      </c>
      <c r="T2005" t="e">
        <f t="shared" ca="1" si="626"/>
        <v>#VALUE!</v>
      </c>
      <c r="U2005">
        <f t="shared" si="630"/>
        <v>1932</v>
      </c>
      <c r="V2005">
        <v>161.83333333334599</v>
      </c>
      <c r="W2005">
        <f t="shared" si="611"/>
        <v>161</v>
      </c>
      <c r="X2005" t="str" cm="1">
        <f t="array" aca="1" ref="X2005" ca="1">IFERROR(INDEX('PC&amp;PD'!$A$1:$AS$19,ROW('PC&amp;PD'!$A$19),MATCH(INDIRECT(T2005),'PC&amp;PD'!$A$1:$AS$1,0)),"")</f>
        <v/>
      </c>
      <c r="AA2005" t="str">
        <f t="shared" si="621"/>
        <v/>
      </c>
      <c r="AB2005" t="str">
        <f t="shared" si="622"/>
        <v/>
      </c>
      <c r="AC2005" t="e">
        <f t="shared" ca="1" si="623"/>
        <v>#VALUE!</v>
      </c>
      <c r="AD2005" t="str" cm="1">
        <f t="array" aca="1" ref="AD2005" ca="1">IFERROR(IF((LEFT(INDIRECT("$F"&amp;$S2005),4))="GOTS",IF($G2005="Organic","GOTS_Organic_raw",(IF($G2005="Responsible","GOTS_Responsible",(IF($G2005="No Attribute (Conventional)","GOTS_conventional",(IF($G2005="Recycled Pre/Post-Consumer","GOTS_pre_post",(IF($G2005="In-Conversion","GOTS_in_conversion",(IF($G2005="Sustainably Sourced","Sustainably_sourced",(IF($G2005="Recycled pre-consumer organic","GOTS_recycled_organic",""))))))))))))),IF($G2005="Organic","Organic",(IF($G2005="Responsible","Responsible",(IF($G2005="No Attribute (Conventional)","No_Attribute_Conventional",(IF($G2005="Recycled Pre/Post-Consumer","Recycled_Pre_Post_Consumer",(IF($G2005="In-Conversion","In_Conversion",(IF($G2005="Recycled Pre-Consumer","Recycled_Pre_Consumer",(IF($G2005="Recycled Post-Consumer","Recycled_Post_Consumer",(IF($G2005="Sustainably Sourced","Sustainably_sourced",(IF($G2005="Recycled pre-consumer organic","GOTS_recycled_organic","")))))))))))))))))),"")</f>
        <v/>
      </c>
      <c r="AE2005" t="e" cm="1">
        <f t="array" aca="1" ref="AE2005" ca="1">IF($I2005="",IF(INDIRECT("$F"&amp;$S2005)="","",IF(LEFT(INDIRECT("$F"&amp;$S2005),3)="GRS","GRS_RCS_RM",IF((LEFT(INDIRECT("$F"&amp;$S2005),3))="RCS","GRS_RCS_RM",IF(INDIRECT("$F"&amp;$S2005)="OCS (No Label)","OCS_Conversion_RM",IF(LEFT(INDIRECT("$F"&amp;$S2005),3)="OCS","OCS_RM",IF(RIGHT(INDIRECT("$F"&amp;$S2005),10)="conversion","GOTS_RM_conversion",IF((LEFT(INDIRECT("$F"&amp;$S2005),4))="GOTS","GOTS_RM","Responsible_RM"))))))),"DELETERM")</f>
        <v>#VALUE!</v>
      </c>
      <c r="AF2005" t="e" cm="1">
        <f t="array" aca="1" ref="AF2005" ca="1">IF($S2005="","",INDIRECT("$Z"&amp;$S2005))</f>
        <v>#VALUE!</v>
      </c>
      <c r="AG2005" t="str">
        <f t="shared" si="624"/>
        <v/>
      </c>
      <c r="AH2005" t="str" cm="1">
        <f t="array" aca="1" ref="AH2005" ca="1">IFERROR(INDIRECT("$ag"&amp;S2005),"")</f>
        <v/>
      </c>
      <c r="AI2005" t="e" cm="1">
        <f t="array" aca="1" ref="AI2005" ca="1">INDIRECT("O"&amp;S2005)</f>
        <v>#VALUE!</v>
      </c>
      <c r="AJ2005" t="str">
        <f t="shared" si="625"/>
        <v/>
      </c>
    </row>
    <row r="2006" spans="1:36" ht="16.5" customHeight="1" thickBot="1">
      <c r="A2006" s="131"/>
      <c r="B2006" s="138"/>
      <c r="C2006" s="139"/>
      <c r="D2006" s="148"/>
      <c r="E2006" s="148"/>
      <c r="F2006" s="139"/>
      <c r="G2006" s="149"/>
      <c r="H2006" s="149"/>
      <c r="I2006" s="149"/>
      <c r="J2006" s="149"/>
      <c r="K2006" s="39"/>
      <c r="L2006" s="145"/>
      <c r="M2006" s="145"/>
      <c r="N2006" s="62"/>
      <c r="O2006" s="315"/>
      <c r="Q2006" t="str">
        <f t="shared" si="620"/>
        <v/>
      </c>
      <c r="S2006" t="e">
        <f t="shared" ca="1" si="629"/>
        <v>#VALUE!</v>
      </c>
      <c r="T2006" t="e">
        <f t="shared" ca="1" si="626"/>
        <v>#VALUE!</v>
      </c>
      <c r="U2006">
        <f t="shared" si="630"/>
        <v>1932</v>
      </c>
      <c r="V2006">
        <v>161.91666666667899</v>
      </c>
      <c r="W2006">
        <f t="shared" ref="W2006:W2069" si="631">ROUNDDOWN(V2006,0)</f>
        <v>161</v>
      </c>
      <c r="X2006" t="str" cm="1">
        <f t="array" aca="1" ref="X2006" ca="1">IFERROR(INDEX('PC&amp;PD'!$A$1:$AS$19,ROW('PC&amp;PD'!$A$19),MATCH(INDIRECT(T2006),'PC&amp;PD'!$A$1:$AS$1,0)),"")</f>
        <v/>
      </c>
      <c r="AA2006" t="str">
        <f t="shared" si="621"/>
        <v/>
      </c>
      <c r="AB2006" t="str">
        <f t="shared" si="622"/>
        <v/>
      </c>
      <c r="AC2006" t="e">
        <f t="shared" ca="1" si="623"/>
        <v>#VALUE!</v>
      </c>
      <c r="AD2006" t="str" cm="1">
        <f t="array" aca="1" ref="AD2006" ca="1">IFERROR(IF((LEFT(INDIRECT("$F"&amp;$S2006),4))="GOTS",IF($G2006="Organic","GOTS_Organic_raw",(IF($G2006="Responsible","GOTS_Responsible",(IF($G2006="No Attribute (Conventional)","GOTS_conventional",(IF($G2006="Recycled Pre/Post-Consumer","GOTS_pre_post",(IF($G2006="In-Conversion","GOTS_in_conversion",(IF($G2006="Sustainably Sourced","Sustainably_sourced",(IF($G2006="Recycled pre-consumer organic","GOTS_recycled_organic",""))))))))))))),IF($G2006="Organic","Organic",(IF($G2006="Responsible","Responsible",(IF($G2006="No Attribute (Conventional)","No_Attribute_Conventional",(IF($G2006="Recycled Pre/Post-Consumer","Recycled_Pre_Post_Consumer",(IF($G2006="In-Conversion","In_Conversion",(IF($G2006="Recycled Pre-Consumer","Recycled_Pre_Consumer",(IF($G2006="Recycled Post-Consumer","Recycled_Post_Consumer",(IF($G2006="Sustainably Sourced","Sustainably_sourced",(IF($G2006="Recycled pre-consumer organic","GOTS_recycled_organic","")))))))))))))))))),"")</f>
        <v/>
      </c>
      <c r="AE2006" t="e" cm="1">
        <f t="array" aca="1" ref="AE2006" ca="1">IF($I2006="",IF(INDIRECT("$F"&amp;$S2006)="","",IF(LEFT(INDIRECT("$F"&amp;$S2006),3)="GRS","GRS_RCS_RM",IF((LEFT(INDIRECT("$F"&amp;$S2006),3))="RCS","GRS_RCS_RM",IF(INDIRECT("$F"&amp;$S2006)="OCS (No Label)","OCS_Conversion_RM",IF(LEFT(INDIRECT("$F"&amp;$S2006),3)="OCS","OCS_RM",IF(RIGHT(INDIRECT("$F"&amp;$S2006),10)="conversion","GOTS_RM_conversion",IF((LEFT(INDIRECT("$F"&amp;$S2006),4))="GOTS","GOTS_RM","Responsible_RM"))))))),"DELETERM")</f>
        <v>#VALUE!</v>
      </c>
      <c r="AF2006" t="e" cm="1">
        <f t="array" aca="1" ref="AF2006" ca="1">IF($S2006="","",INDIRECT("$Z"&amp;$S2006))</f>
        <v>#VALUE!</v>
      </c>
      <c r="AG2006" t="str">
        <f t="shared" si="624"/>
        <v/>
      </c>
      <c r="AH2006" t="str" cm="1">
        <f t="array" aca="1" ref="AH2006" ca="1">IFERROR(INDIRECT("$ag"&amp;S2006),"")</f>
        <v/>
      </c>
      <c r="AI2006" t="e" cm="1">
        <f t="array" aca="1" ref="AI2006" ca="1">INDIRECT("O"&amp;S2006)</f>
        <v>#VALUE!</v>
      </c>
      <c r="AJ2006" t="str">
        <f t="shared" si="625"/>
        <v/>
      </c>
    </row>
    <row r="2007" spans="1:36" ht="16.5" customHeight="1">
      <c r="A2007" s="128" t="str">
        <f>IF(B2007="","",COUNTA($B$63:$B2007))</f>
        <v/>
      </c>
      <c r="B2007" s="132"/>
      <c r="C2007" s="133"/>
      <c r="D2007" s="140"/>
      <c r="E2007" s="140"/>
      <c r="F2007" s="133"/>
      <c r="G2007" s="141"/>
      <c r="H2007" s="141"/>
      <c r="I2007" s="141"/>
      <c r="J2007" s="141"/>
      <c r="K2007" s="37"/>
      <c r="L2007" s="142" t="str">
        <f>IF(R2007="","",LEFT(R2007,LEN(R2007)-2))</f>
        <v/>
      </c>
      <c r="M2007" s="142"/>
      <c r="N2007" s="60"/>
      <c r="O2007" s="313"/>
      <c r="Q2007" t="str">
        <f t="shared" si="620"/>
        <v/>
      </c>
      <c r="R2007" t="str">
        <f t="shared" ref="R2007" si="632">CONCATENATE($Q2007,Q2008,Q2009,Q2010,Q2011,Q2012,$Q2013,$Q2014,$Q2015,$Q2016,$Q2017,$Q2018)</f>
        <v/>
      </c>
      <c r="S2007" t="e">
        <f t="shared" ca="1" si="629"/>
        <v>#VALUE!</v>
      </c>
      <c r="T2007" t="e">
        <f t="shared" ca="1" si="626"/>
        <v>#VALUE!</v>
      </c>
      <c r="U2007">
        <f t="shared" si="630"/>
        <v>1944</v>
      </c>
      <c r="V2007">
        <v>162.00000000001299</v>
      </c>
      <c r="W2007">
        <f t="shared" si="631"/>
        <v>162</v>
      </c>
      <c r="X2007" t="str" cm="1">
        <f t="array" aca="1" ref="X2007" ca="1">IFERROR(INDEX('PC&amp;PD'!$A$1:$AS$19,ROW('PC&amp;PD'!$A$19),MATCH(INDIRECT(T2007),'PC&amp;PD'!$A$1:$AS$1,0)),"")</f>
        <v/>
      </c>
      <c r="Z2007" t="str">
        <f t="shared" ref="Z2007" si="633">IFERROR(IF($F2007="OCS 100","OCS (OCS 100)",IF($F2007="OCS Blended","OCS (OCS Blended)",IF($F2007="OCS (No Label)","OCS (No Label)",IF($F2007="RCS 100","RCS (RCS 100)",IF($F2007="RCS Blended","RCS (RCS Blended)",IF($F2007="GRS","GRS (GRS)",IF($F2007="GRS (No Label)", "GRS (No Label)",IF($F2007="RDS","RDS (RDS)",IF($F2007="RWS","RWS (RWS)",IF($F2007="RAS","RAS (RAS)",IF($F2007="RMS","RMS (RMS)",IF($F2007="GOTS Organic","GOTS (Organic)",IF($F2007="GOTS Made with organic","GOTS (Made with Organic)",IF($F2007="GOTS Organic - in conversion","GOTS (Organic - In Conversion)",IF($F2007="GOTS Made with organic - in conversion","GOTS (Made with Organic - In Conversion)",""))))))))))))))),"")</f>
        <v/>
      </c>
      <c r="AA2007" t="str">
        <f t="shared" si="621"/>
        <v/>
      </c>
      <c r="AB2007" t="str">
        <f t="shared" si="622"/>
        <v/>
      </c>
      <c r="AC2007" t="e">
        <f t="shared" ca="1" si="623"/>
        <v>#VALUE!</v>
      </c>
      <c r="AD2007" t="str" cm="1">
        <f t="array" aca="1" ref="AD2007" ca="1">IFERROR(IF((LEFT(INDIRECT("$F"&amp;$S2007),4))="GOTS",IF($G2007="Organic","GOTS_Organic_raw",(IF($G2007="Responsible","GOTS_Responsible",(IF($G2007="No Attribute (Conventional)","GOTS_conventional",(IF($G2007="Recycled Pre/Post-Consumer","GOTS_pre_post",(IF($G2007="In-Conversion","GOTS_in_conversion",(IF($G2007="Sustainably Sourced","Sustainably_sourced",(IF($G2007="Recycled pre-consumer organic","GOTS_recycled_organic",""))))))))))))),IF($G2007="Organic","Organic",(IF($G2007="Responsible","Responsible",(IF($G2007="No Attribute (Conventional)","No_Attribute_Conventional",(IF($G2007="Recycled Pre/Post-Consumer","Recycled_Pre_Post_Consumer",(IF($G2007="In-Conversion","In_Conversion",(IF($G2007="Recycled Pre-Consumer","Recycled_Pre_Consumer",(IF($G2007="Recycled Post-Consumer","Recycled_Post_Consumer",(IF($G2007="Sustainably Sourced","Sustainably_sourced",(IF($G2007="Recycled pre-consumer organic","GOTS_recycled_organic","")))))))))))))))))),"")</f>
        <v/>
      </c>
      <c r="AE2007" t="e" cm="1">
        <f t="array" aca="1" ref="AE2007" ca="1">IF($I2007="",IF(INDIRECT("$F"&amp;$S2007)="","",IF(LEFT(INDIRECT("$F"&amp;$S2007),3)="GRS","GRS_RCS_RM",IF((LEFT(INDIRECT("$F"&amp;$S2007),3))="RCS","GRS_RCS_RM",IF(INDIRECT("$F"&amp;$S2007)="OCS (No Label)","OCS_Conversion_RM",IF(LEFT(INDIRECT("$F"&amp;$S2007),3)="OCS","OCS_RM",IF(RIGHT(INDIRECT("$F"&amp;$S2007),10)="conversion","GOTS_RM_conversion",IF((LEFT(INDIRECT("$F"&amp;$S2007),4))="GOTS","GOTS_RM","Responsible_RM"))))))),"DELETERM")</f>
        <v>#VALUE!</v>
      </c>
      <c r="AF2007" t="e" cm="1">
        <f t="array" aca="1" ref="AF2007" ca="1">IF($S2007="","",INDIRECT("$Z"&amp;$S2007))</f>
        <v>#VALUE!</v>
      </c>
      <c r="AG2007" t="str">
        <f t="shared" si="624"/>
        <v/>
      </c>
      <c r="AH2007" t="str" cm="1">
        <f t="array" aca="1" ref="AH2007" ca="1">IFERROR(INDIRECT("$ag"&amp;S2007),"")</f>
        <v/>
      </c>
      <c r="AI2007" t="e" cm="1">
        <f t="array" aca="1" ref="AI2007" ca="1">INDIRECT("O"&amp;S2007)</f>
        <v>#VALUE!</v>
      </c>
      <c r="AJ2007" t="str">
        <f t="shared" si="625"/>
        <v/>
      </c>
    </row>
    <row r="2008" spans="1:36" ht="16.5" customHeight="1">
      <c r="A2008" s="129"/>
      <c r="B2008" s="134"/>
      <c r="C2008" s="135"/>
      <c r="D2008" s="146"/>
      <c r="E2008" s="146"/>
      <c r="F2008" s="135"/>
      <c r="G2008" s="147"/>
      <c r="H2008" s="147"/>
      <c r="I2008" s="147"/>
      <c r="J2008" s="147"/>
      <c r="K2008" s="38"/>
      <c r="L2008" s="143"/>
      <c r="M2008" s="143"/>
      <c r="N2008" s="61"/>
      <c r="O2008" s="314"/>
      <c r="Q2008" t="str">
        <f t="shared" si="620"/>
        <v/>
      </c>
      <c r="S2008" t="e">
        <f t="shared" ca="1" si="629"/>
        <v>#VALUE!</v>
      </c>
      <c r="T2008" t="e">
        <f t="shared" ca="1" si="626"/>
        <v>#VALUE!</v>
      </c>
      <c r="U2008">
        <f t="shared" si="630"/>
        <v>1944</v>
      </c>
      <c r="V2008">
        <v>162.08333333334599</v>
      </c>
      <c r="W2008">
        <f t="shared" si="631"/>
        <v>162</v>
      </c>
      <c r="X2008" t="str" cm="1">
        <f t="array" aca="1" ref="X2008" ca="1">IFERROR(INDEX('PC&amp;PD'!$A$1:$AS$19,ROW('PC&amp;PD'!$A$19),MATCH(INDIRECT(T2008),'PC&amp;PD'!$A$1:$AS$1,0)),"")</f>
        <v/>
      </c>
      <c r="AA2008" t="str">
        <f t="shared" si="621"/>
        <v/>
      </c>
      <c r="AB2008" t="str">
        <f t="shared" si="622"/>
        <v/>
      </c>
      <c r="AC2008" t="e">
        <f t="shared" ca="1" si="623"/>
        <v>#VALUE!</v>
      </c>
      <c r="AD2008" t="str" cm="1">
        <f t="array" aca="1" ref="AD2008" ca="1">IFERROR(IF((LEFT(INDIRECT("$F"&amp;$S2008),4))="GOTS",IF($G2008="Organic","GOTS_Organic_raw",(IF($G2008="Responsible","GOTS_Responsible",(IF($G2008="No Attribute (Conventional)","GOTS_conventional",(IF($G2008="Recycled Pre/Post-Consumer","GOTS_pre_post",(IF($G2008="In-Conversion","GOTS_in_conversion",(IF($G2008="Sustainably Sourced","Sustainably_sourced",(IF($G2008="Recycled pre-consumer organic","GOTS_recycled_organic",""))))))))))))),IF($G2008="Organic","Organic",(IF($G2008="Responsible","Responsible",(IF($G2008="No Attribute (Conventional)","No_Attribute_Conventional",(IF($G2008="Recycled Pre/Post-Consumer","Recycled_Pre_Post_Consumer",(IF($G2008="In-Conversion","In_Conversion",(IF($G2008="Recycled Pre-Consumer","Recycled_Pre_Consumer",(IF($G2008="Recycled Post-Consumer","Recycled_Post_Consumer",(IF($G2008="Sustainably Sourced","Sustainably_sourced",(IF($G2008="Recycled pre-consumer organic","GOTS_recycled_organic","")))))))))))))))))),"")</f>
        <v/>
      </c>
      <c r="AE2008" t="e" cm="1">
        <f t="array" aca="1" ref="AE2008" ca="1">IF($I2008="",IF(INDIRECT("$F"&amp;$S2008)="","",IF(LEFT(INDIRECT("$F"&amp;$S2008),3)="GRS","GRS_RCS_RM",IF((LEFT(INDIRECT("$F"&amp;$S2008),3))="RCS","GRS_RCS_RM",IF(INDIRECT("$F"&amp;$S2008)="OCS (No Label)","OCS_Conversion_RM",IF(LEFT(INDIRECT("$F"&amp;$S2008),3)="OCS","OCS_RM",IF(RIGHT(INDIRECT("$F"&amp;$S2008),10)="conversion","GOTS_RM_conversion",IF((LEFT(INDIRECT("$F"&amp;$S2008),4))="GOTS","GOTS_RM","Responsible_RM"))))))),"DELETERM")</f>
        <v>#VALUE!</v>
      </c>
      <c r="AF2008" t="e" cm="1">
        <f t="array" aca="1" ref="AF2008" ca="1">IF($S2008="","",INDIRECT("$Z"&amp;$S2008))</f>
        <v>#VALUE!</v>
      </c>
      <c r="AG2008" t="str">
        <f t="shared" si="624"/>
        <v/>
      </c>
      <c r="AH2008" t="str" cm="1">
        <f t="array" aca="1" ref="AH2008" ca="1">IFERROR(INDIRECT("$ag"&amp;S2008),"")</f>
        <v/>
      </c>
      <c r="AI2008" t="e" cm="1">
        <f t="array" aca="1" ref="AI2008" ca="1">INDIRECT("O"&amp;S2008)</f>
        <v>#VALUE!</v>
      </c>
      <c r="AJ2008" t="str">
        <f t="shared" si="625"/>
        <v/>
      </c>
    </row>
    <row r="2009" spans="1:36" ht="16.5" customHeight="1">
      <c r="A2009" s="129"/>
      <c r="B2009" s="134"/>
      <c r="C2009" s="135"/>
      <c r="D2009" s="146"/>
      <c r="E2009" s="146"/>
      <c r="F2009" s="135"/>
      <c r="G2009" s="147"/>
      <c r="H2009" s="147"/>
      <c r="I2009" s="147"/>
      <c r="J2009" s="147"/>
      <c r="K2009" s="38"/>
      <c r="L2009" s="143"/>
      <c r="M2009" s="143"/>
      <c r="N2009" s="61"/>
      <c r="O2009" s="314"/>
      <c r="Q2009" t="str">
        <f t="shared" si="620"/>
        <v/>
      </c>
      <c r="S2009" t="e">
        <f t="shared" ca="1" si="629"/>
        <v>#VALUE!</v>
      </c>
      <c r="T2009" t="e">
        <f t="shared" ca="1" si="626"/>
        <v>#VALUE!</v>
      </c>
      <c r="U2009">
        <f t="shared" si="630"/>
        <v>1944</v>
      </c>
      <c r="V2009">
        <v>162.16666666667899</v>
      </c>
      <c r="W2009">
        <f t="shared" si="631"/>
        <v>162</v>
      </c>
      <c r="X2009" t="str" cm="1">
        <f t="array" aca="1" ref="X2009" ca="1">IFERROR(INDEX('PC&amp;PD'!$A$1:$AS$19,ROW('PC&amp;PD'!$A$19),MATCH(INDIRECT(T2009),'PC&amp;PD'!$A$1:$AS$1,0)),"")</f>
        <v/>
      </c>
      <c r="AA2009" t="str">
        <f t="shared" si="621"/>
        <v/>
      </c>
      <c r="AB2009" t="str">
        <f t="shared" si="622"/>
        <v/>
      </c>
      <c r="AC2009" t="e">
        <f t="shared" ca="1" si="623"/>
        <v>#VALUE!</v>
      </c>
      <c r="AD2009" t="str" cm="1">
        <f t="array" aca="1" ref="AD2009" ca="1">IFERROR(IF((LEFT(INDIRECT("$F"&amp;$S2009),4))="GOTS",IF($G2009="Organic","GOTS_Organic_raw",(IF($G2009="Responsible","GOTS_Responsible",(IF($G2009="No Attribute (Conventional)","GOTS_conventional",(IF($G2009="Recycled Pre/Post-Consumer","GOTS_pre_post",(IF($G2009="In-Conversion","GOTS_in_conversion",(IF($G2009="Sustainably Sourced","Sustainably_sourced",(IF($G2009="Recycled pre-consumer organic","GOTS_recycled_organic",""))))))))))))),IF($G2009="Organic","Organic",(IF($G2009="Responsible","Responsible",(IF($G2009="No Attribute (Conventional)","No_Attribute_Conventional",(IF($G2009="Recycled Pre/Post-Consumer","Recycled_Pre_Post_Consumer",(IF($G2009="In-Conversion","In_Conversion",(IF($G2009="Recycled Pre-Consumer","Recycled_Pre_Consumer",(IF($G2009="Recycled Post-Consumer","Recycled_Post_Consumer",(IF($G2009="Sustainably Sourced","Sustainably_sourced",(IF($G2009="Recycled pre-consumer organic","GOTS_recycled_organic","")))))))))))))))))),"")</f>
        <v/>
      </c>
      <c r="AE2009" t="e" cm="1">
        <f t="array" aca="1" ref="AE2009" ca="1">IF($I2009="",IF(INDIRECT("$F"&amp;$S2009)="","",IF(LEFT(INDIRECT("$F"&amp;$S2009),3)="GRS","GRS_RCS_RM",IF((LEFT(INDIRECT("$F"&amp;$S2009),3))="RCS","GRS_RCS_RM",IF(INDIRECT("$F"&amp;$S2009)="OCS (No Label)","OCS_Conversion_RM",IF(LEFT(INDIRECT("$F"&amp;$S2009),3)="OCS","OCS_RM",IF(RIGHT(INDIRECT("$F"&amp;$S2009),10)="conversion","GOTS_RM_conversion",IF((LEFT(INDIRECT("$F"&amp;$S2009),4))="GOTS","GOTS_RM","Responsible_RM"))))))),"DELETERM")</f>
        <v>#VALUE!</v>
      </c>
      <c r="AF2009" t="e" cm="1">
        <f t="array" aca="1" ref="AF2009" ca="1">IF($S2009="","",INDIRECT("$Z"&amp;$S2009))</f>
        <v>#VALUE!</v>
      </c>
      <c r="AG2009" t="str">
        <f t="shared" si="624"/>
        <v/>
      </c>
      <c r="AH2009" t="str" cm="1">
        <f t="array" aca="1" ref="AH2009" ca="1">IFERROR(INDIRECT("$ag"&amp;S2009),"")</f>
        <v/>
      </c>
      <c r="AI2009" t="e" cm="1">
        <f t="array" aca="1" ref="AI2009" ca="1">INDIRECT("O"&amp;S2009)</f>
        <v>#VALUE!</v>
      </c>
      <c r="AJ2009" t="str">
        <f t="shared" si="625"/>
        <v/>
      </c>
    </row>
    <row r="2010" spans="1:36" ht="16.5" customHeight="1">
      <c r="A2010" s="129"/>
      <c r="B2010" s="134"/>
      <c r="C2010" s="135"/>
      <c r="D2010" s="146"/>
      <c r="E2010" s="146"/>
      <c r="F2010" s="135"/>
      <c r="G2010" s="147"/>
      <c r="H2010" s="147"/>
      <c r="I2010" s="147"/>
      <c r="J2010" s="147"/>
      <c r="K2010" s="38"/>
      <c r="L2010" s="143"/>
      <c r="M2010" s="143"/>
      <c r="N2010" s="61"/>
      <c r="O2010" s="314"/>
      <c r="Q2010" t="str">
        <f t="shared" si="620"/>
        <v/>
      </c>
      <c r="S2010" t="e">
        <f t="shared" ca="1" si="629"/>
        <v>#VALUE!</v>
      </c>
      <c r="T2010" t="e">
        <f t="shared" ca="1" si="626"/>
        <v>#VALUE!</v>
      </c>
      <c r="U2010">
        <f t="shared" si="630"/>
        <v>1944</v>
      </c>
      <c r="V2010">
        <v>162.25000000001299</v>
      </c>
      <c r="W2010">
        <f t="shared" si="631"/>
        <v>162</v>
      </c>
      <c r="X2010" t="str" cm="1">
        <f t="array" aca="1" ref="X2010" ca="1">IFERROR(INDEX('PC&amp;PD'!$A$1:$AS$19,ROW('PC&amp;PD'!$A$19),MATCH(INDIRECT(T2010),'PC&amp;PD'!$A$1:$AS$1,0)),"")</f>
        <v/>
      </c>
      <c r="AA2010" t="str">
        <f t="shared" si="621"/>
        <v/>
      </c>
      <c r="AB2010" t="str">
        <f t="shared" si="622"/>
        <v/>
      </c>
      <c r="AC2010" t="e">
        <f t="shared" ca="1" si="623"/>
        <v>#VALUE!</v>
      </c>
      <c r="AD2010" t="str" cm="1">
        <f t="array" aca="1" ref="AD2010" ca="1">IFERROR(IF((LEFT(INDIRECT("$F"&amp;$S2010),4))="GOTS",IF($G2010="Organic","GOTS_Organic_raw",(IF($G2010="Responsible","GOTS_Responsible",(IF($G2010="No Attribute (Conventional)","GOTS_conventional",(IF($G2010="Recycled Pre/Post-Consumer","GOTS_pre_post",(IF($G2010="In-Conversion","GOTS_in_conversion",(IF($G2010="Sustainably Sourced","Sustainably_sourced",(IF($G2010="Recycled pre-consumer organic","GOTS_recycled_organic",""))))))))))))),IF($G2010="Organic","Organic",(IF($G2010="Responsible","Responsible",(IF($G2010="No Attribute (Conventional)","No_Attribute_Conventional",(IF($G2010="Recycled Pre/Post-Consumer","Recycled_Pre_Post_Consumer",(IF($G2010="In-Conversion","In_Conversion",(IF($G2010="Recycled Pre-Consumer","Recycled_Pre_Consumer",(IF($G2010="Recycled Post-Consumer","Recycled_Post_Consumer",(IF($G2010="Sustainably Sourced","Sustainably_sourced",(IF($G2010="Recycled pre-consumer organic","GOTS_recycled_organic","")))))))))))))))))),"")</f>
        <v/>
      </c>
      <c r="AE2010" t="e" cm="1">
        <f t="array" aca="1" ref="AE2010" ca="1">IF($I2010="",IF(INDIRECT("$F"&amp;$S2010)="","",IF(LEFT(INDIRECT("$F"&amp;$S2010),3)="GRS","GRS_RCS_RM",IF((LEFT(INDIRECT("$F"&amp;$S2010),3))="RCS","GRS_RCS_RM",IF(INDIRECT("$F"&amp;$S2010)="OCS (No Label)","OCS_Conversion_RM",IF(LEFT(INDIRECT("$F"&amp;$S2010),3)="OCS","OCS_RM",IF(RIGHT(INDIRECT("$F"&amp;$S2010),10)="conversion","GOTS_RM_conversion",IF((LEFT(INDIRECT("$F"&amp;$S2010),4))="GOTS","GOTS_RM","Responsible_RM"))))))),"DELETERM")</f>
        <v>#VALUE!</v>
      </c>
      <c r="AF2010" t="e" cm="1">
        <f t="array" aca="1" ref="AF2010" ca="1">IF($S2010="","",INDIRECT("$Z"&amp;$S2010))</f>
        <v>#VALUE!</v>
      </c>
      <c r="AG2010" t="str">
        <f t="shared" si="624"/>
        <v/>
      </c>
      <c r="AH2010" t="str" cm="1">
        <f t="array" aca="1" ref="AH2010" ca="1">IFERROR(INDIRECT("$ag"&amp;S2010),"")</f>
        <v/>
      </c>
      <c r="AI2010" t="e" cm="1">
        <f t="array" aca="1" ref="AI2010" ca="1">INDIRECT("O"&amp;S2010)</f>
        <v>#VALUE!</v>
      </c>
      <c r="AJ2010" t="str">
        <f t="shared" si="625"/>
        <v/>
      </c>
    </row>
    <row r="2011" spans="1:36" ht="16.5" customHeight="1">
      <c r="A2011" s="129"/>
      <c r="B2011" s="134"/>
      <c r="C2011" s="135"/>
      <c r="D2011" s="146"/>
      <c r="E2011" s="146"/>
      <c r="F2011" s="135"/>
      <c r="G2011" s="147"/>
      <c r="H2011" s="147"/>
      <c r="I2011" s="147"/>
      <c r="J2011" s="147"/>
      <c r="K2011" s="38"/>
      <c r="L2011" s="143"/>
      <c r="M2011" s="143"/>
      <c r="N2011" s="61"/>
      <c r="O2011" s="314"/>
      <c r="Q2011" t="str">
        <f t="shared" si="620"/>
        <v/>
      </c>
      <c r="S2011" t="e">
        <f t="shared" ca="1" si="629"/>
        <v>#VALUE!</v>
      </c>
      <c r="T2011" t="e">
        <f t="shared" ca="1" si="626"/>
        <v>#VALUE!</v>
      </c>
      <c r="U2011">
        <f t="shared" si="630"/>
        <v>1944</v>
      </c>
      <c r="V2011">
        <v>162.33333333334599</v>
      </c>
      <c r="W2011">
        <f t="shared" si="631"/>
        <v>162</v>
      </c>
      <c r="X2011" t="str" cm="1">
        <f t="array" aca="1" ref="X2011" ca="1">IFERROR(INDEX('PC&amp;PD'!$A$1:$AS$19,ROW('PC&amp;PD'!$A$19),MATCH(INDIRECT(T2011),'PC&amp;PD'!$A$1:$AS$1,0)),"")</f>
        <v/>
      </c>
      <c r="AA2011" t="str">
        <f t="shared" si="621"/>
        <v/>
      </c>
      <c r="AB2011" t="str">
        <f t="shared" si="622"/>
        <v/>
      </c>
      <c r="AC2011" t="e">
        <f t="shared" ca="1" si="623"/>
        <v>#VALUE!</v>
      </c>
      <c r="AD2011" t="str" cm="1">
        <f t="array" aca="1" ref="AD2011" ca="1">IFERROR(IF((LEFT(INDIRECT("$F"&amp;$S2011),4))="GOTS",IF($G2011="Organic","GOTS_Organic_raw",(IF($G2011="Responsible","GOTS_Responsible",(IF($G2011="No Attribute (Conventional)","GOTS_conventional",(IF($G2011="Recycled Pre/Post-Consumer","GOTS_pre_post",(IF($G2011="In-Conversion","GOTS_in_conversion",(IF($G2011="Sustainably Sourced","Sustainably_sourced",(IF($G2011="Recycled pre-consumer organic","GOTS_recycled_organic",""))))))))))))),IF($G2011="Organic","Organic",(IF($G2011="Responsible","Responsible",(IF($G2011="No Attribute (Conventional)","No_Attribute_Conventional",(IF($G2011="Recycled Pre/Post-Consumer","Recycled_Pre_Post_Consumer",(IF($G2011="In-Conversion","In_Conversion",(IF($G2011="Recycled Pre-Consumer","Recycled_Pre_Consumer",(IF($G2011="Recycled Post-Consumer","Recycled_Post_Consumer",(IF($G2011="Sustainably Sourced","Sustainably_sourced",(IF($G2011="Recycled pre-consumer organic","GOTS_recycled_organic","")))))))))))))))))),"")</f>
        <v/>
      </c>
      <c r="AE2011" t="e" cm="1">
        <f t="array" aca="1" ref="AE2011" ca="1">IF($I2011="",IF(INDIRECT("$F"&amp;$S2011)="","",IF(LEFT(INDIRECT("$F"&amp;$S2011),3)="GRS","GRS_RCS_RM",IF((LEFT(INDIRECT("$F"&amp;$S2011),3))="RCS","GRS_RCS_RM",IF(INDIRECT("$F"&amp;$S2011)="OCS (No Label)","OCS_Conversion_RM",IF(LEFT(INDIRECT("$F"&amp;$S2011),3)="OCS","OCS_RM",IF(RIGHT(INDIRECT("$F"&amp;$S2011),10)="conversion","GOTS_RM_conversion",IF((LEFT(INDIRECT("$F"&amp;$S2011),4))="GOTS","GOTS_RM","Responsible_RM"))))))),"DELETERM")</f>
        <v>#VALUE!</v>
      </c>
      <c r="AF2011" t="e" cm="1">
        <f t="array" aca="1" ref="AF2011" ca="1">IF($S2011="","",INDIRECT("$Z"&amp;$S2011))</f>
        <v>#VALUE!</v>
      </c>
      <c r="AG2011" t="str">
        <f t="shared" si="624"/>
        <v/>
      </c>
      <c r="AH2011" t="str" cm="1">
        <f t="array" aca="1" ref="AH2011" ca="1">IFERROR(INDIRECT("$ag"&amp;S2011),"")</f>
        <v/>
      </c>
      <c r="AI2011" t="e" cm="1">
        <f t="array" aca="1" ref="AI2011" ca="1">INDIRECT("O"&amp;S2011)</f>
        <v>#VALUE!</v>
      </c>
      <c r="AJ2011" t="str">
        <f t="shared" si="625"/>
        <v/>
      </c>
    </row>
    <row r="2012" spans="1:36" ht="16.5" customHeight="1">
      <c r="A2012" s="129"/>
      <c r="B2012" s="134"/>
      <c r="C2012" s="135"/>
      <c r="D2012" s="146"/>
      <c r="E2012" s="146"/>
      <c r="F2012" s="135"/>
      <c r="G2012" s="147"/>
      <c r="H2012" s="147"/>
      <c r="I2012" s="147"/>
      <c r="J2012" s="147"/>
      <c r="K2012" s="38"/>
      <c r="L2012" s="143"/>
      <c r="M2012" s="143"/>
      <c r="N2012" s="61"/>
      <c r="O2012" s="314"/>
      <c r="Q2012" t="str">
        <f t="shared" si="620"/>
        <v/>
      </c>
      <c r="S2012" t="e">
        <f t="shared" ca="1" si="629"/>
        <v>#VALUE!</v>
      </c>
      <c r="T2012" t="e">
        <f t="shared" ca="1" si="626"/>
        <v>#VALUE!</v>
      </c>
      <c r="U2012">
        <f t="shared" si="630"/>
        <v>1944</v>
      </c>
      <c r="V2012">
        <v>162.41666666667899</v>
      </c>
      <c r="W2012">
        <f t="shared" si="631"/>
        <v>162</v>
      </c>
      <c r="X2012" t="str" cm="1">
        <f t="array" aca="1" ref="X2012" ca="1">IFERROR(INDEX('PC&amp;PD'!$A$1:$AS$19,ROW('PC&amp;PD'!$A$19),MATCH(INDIRECT(T2012),'PC&amp;PD'!$A$1:$AS$1,0)),"")</f>
        <v/>
      </c>
      <c r="AA2012" t="str">
        <f t="shared" si="621"/>
        <v/>
      </c>
      <c r="AB2012" t="str">
        <f t="shared" si="622"/>
        <v/>
      </c>
      <c r="AC2012" t="e">
        <f t="shared" ca="1" si="623"/>
        <v>#VALUE!</v>
      </c>
      <c r="AD2012" t="str" cm="1">
        <f t="array" aca="1" ref="AD2012" ca="1">IFERROR(IF((LEFT(INDIRECT("$F"&amp;$S2012),4))="GOTS",IF($G2012="Organic","GOTS_Organic_raw",(IF($G2012="Responsible","GOTS_Responsible",(IF($G2012="No Attribute (Conventional)","GOTS_conventional",(IF($G2012="Recycled Pre/Post-Consumer","GOTS_pre_post",(IF($G2012="In-Conversion","GOTS_in_conversion",(IF($G2012="Sustainably Sourced","Sustainably_sourced",(IF($G2012="Recycled pre-consumer organic","GOTS_recycled_organic",""))))))))))))),IF($G2012="Organic","Organic",(IF($G2012="Responsible","Responsible",(IF($G2012="No Attribute (Conventional)","No_Attribute_Conventional",(IF($G2012="Recycled Pre/Post-Consumer","Recycled_Pre_Post_Consumer",(IF($G2012="In-Conversion","In_Conversion",(IF($G2012="Recycled Pre-Consumer","Recycled_Pre_Consumer",(IF($G2012="Recycled Post-Consumer","Recycled_Post_Consumer",(IF($G2012="Sustainably Sourced","Sustainably_sourced",(IF($G2012="Recycled pre-consumer organic","GOTS_recycled_organic","")))))))))))))))))),"")</f>
        <v/>
      </c>
      <c r="AE2012" t="e" cm="1">
        <f t="array" aca="1" ref="AE2012" ca="1">IF($I2012="",IF(INDIRECT("$F"&amp;$S2012)="","",IF(LEFT(INDIRECT("$F"&amp;$S2012),3)="GRS","GRS_RCS_RM",IF((LEFT(INDIRECT("$F"&amp;$S2012),3))="RCS","GRS_RCS_RM",IF(INDIRECT("$F"&amp;$S2012)="OCS (No Label)","OCS_Conversion_RM",IF(LEFT(INDIRECT("$F"&amp;$S2012),3)="OCS","OCS_RM",IF(RIGHT(INDIRECT("$F"&amp;$S2012),10)="conversion","GOTS_RM_conversion",IF((LEFT(INDIRECT("$F"&amp;$S2012),4))="GOTS","GOTS_RM","Responsible_RM"))))))),"DELETERM")</f>
        <v>#VALUE!</v>
      </c>
      <c r="AF2012" t="e" cm="1">
        <f t="array" aca="1" ref="AF2012" ca="1">IF($S2012="","",INDIRECT("$Z"&amp;$S2012))</f>
        <v>#VALUE!</v>
      </c>
      <c r="AG2012" t="str">
        <f t="shared" si="624"/>
        <v/>
      </c>
      <c r="AH2012" t="str" cm="1">
        <f t="array" aca="1" ref="AH2012" ca="1">IFERROR(INDIRECT("$ag"&amp;S2012),"")</f>
        <v/>
      </c>
      <c r="AI2012" t="e" cm="1">
        <f t="array" aca="1" ref="AI2012" ca="1">INDIRECT("O"&amp;S2012)</f>
        <v>#VALUE!</v>
      </c>
      <c r="AJ2012" t="str">
        <f t="shared" si="625"/>
        <v/>
      </c>
    </row>
    <row r="2013" spans="1:36" ht="16.5" customHeight="1">
      <c r="A2013" s="130"/>
      <c r="B2013" s="136"/>
      <c r="C2013" s="137"/>
      <c r="D2013" s="146"/>
      <c r="E2013" s="146"/>
      <c r="F2013" s="137"/>
      <c r="G2013" s="147"/>
      <c r="H2013" s="147"/>
      <c r="I2013" s="147"/>
      <c r="J2013" s="147"/>
      <c r="K2013" s="38"/>
      <c r="L2013" s="144"/>
      <c r="M2013" s="144"/>
      <c r="N2013" s="61"/>
      <c r="O2013" s="314"/>
      <c r="Q2013" t="str">
        <f t="shared" si="620"/>
        <v/>
      </c>
      <c r="S2013" t="e">
        <f t="shared" ca="1" si="629"/>
        <v>#VALUE!</v>
      </c>
      <c r="T2013" t="e">
        <f t="shared" ca="1" si="626"/>
        <v>#VALUE!</v>
      </c>
      <c r="U2013">
        <f t="shared" si="630"/>
        <v>1944</v>
      </c>
      <c r="V2013">
        <v>162.50000000001299</v>
      </c>
      <c r="W2013">
        <f t="shared" si="631"/>
        <v>162</v>
      </c>
      <c r="X2013" t="str" cm="1">
        <f t="array" aca="1" ref="X2013" ca="1">IFERROR(INDEX('PC&amp;PD'!$A$1:$AS$19,ROW('PC&amp;PD'!$A$19),MATCH(INDIRECT(T2013),'PC&amp;PD'!$A$1:$AS$1,0)),"")</f>
        <v/>
      </c>
      <c r="AA2013" t="str">
        <f t="shared" si="621"/>
        <v/>
      </c>
      <c r="AB2013" t="str">
        <f t="shared" si="622"/>
        <v/>
      </c>
      <c r="AC2013" t="e">
        <f t="shared" ca="1" si="623"/>
        <v>#VALUE!</v>
      </c>
      <c r="AD2013" t="str" cm="1">
        <f t="array" aca="1" ref="AD2013" ca="1">IFERROR(IF((LEFT(INDIRECT("$F"&amp;$S2013),4))="GOTS",IF($G2013="Organic","GOTS_Organic_raw",(IF($G2013="Responsible","GOTS_Responsible",(IF($G2013="No Attribute (Conventional)","GOTS_conventional",(IF($G2013="Recycled Pre/Post-Consumer","GOTS_pre_post",(IF($G2013="In-Conversion","GOTS_in_conversion",(IF($G2013="Sustainably Sourced","Sustainably_sourced",(IF($G2013="Recycled pre-consumer organic","GOTS_recycled_organic",""))))))))))))),IF($G2013="Organic","Organic",(IF($G2013="Responsible","Responsible",(IF($G2013="No Attribute (Conventional)","No_Attribute_Conventional",(IF($G2013="Recycled Pre/Post-Consumer","Recycled_Pre_Post_Consumer",(IF($G2013="In-Conversion","In_Conversion",(IF($G2013="Recycled Pre-Consumer","Recycled_Pre_Consumer",(IF($G2013="Recycled Post-Consumer","Recycled_Post_Consumer",(IF($G2013="Sustainably Sourced","Sustainably_sourced",(IF($G2013="Recycled pre-consumer organic","GOTS_recycled_organic","")))))))))))))))))),"")</f>
        <v/>
      </c>
      <c r="AE2013" t="e" cm="1">
        <f t="array" aca="1" ref="AE2013" ca="1">IF($I2013="",IF(INDIRECT("$F"&amp;$S2013)="","",IF(LEFT(INDIRECT("$F"&amp;$S2013),3)="GRS","GRS_RCS_RM",IF((LEFT(INDIRECT("$F"&amp;$S2013),3))="RCS","GRS_RCS_RM",IF(INDIRECT("$F"&amp;$S2013)="OCS (No Label)","OCS_Conversion_RM",IF(LEFT(INDIRECT("$F"&amp;$S2013),3)="OCS","OCS_RM",IF(RIGHT(INDIRECT("$F"&amp;$S2013),10)="conversion","GOTS_RM_conversion",IF((LEFT(INDIRECT("$F"&amp;$S2013),4))="GOTS","GOTS_RM","Responsible_RM"))))))),"DELETERM")</f>
        <v>#VALUE!</v>
      </c>
      <c r="AF2013" t="e" cm="1">
        <f t="array" aca="1" ref="AF2013" ca="1">IF($S2013="","",INDIRECT("$Z"&amp;$S2013))</f>
        <v>#VALUE!</v>
      </c>
      <c r="AG2013" t="str">
        <f t="shared" si="624"/>
        <v/>
      </c>
      <c r="AH2013" t="str" cm="1">
        <f t="array" aca="1" ref="AH2013" ca="1">IFERROR(INDIRECT("$ag"&amp;S2013),"")</f>
        <v/>
      </c>
      <c r="AI2013" t="e" cm="1">
        <f t="array" aca="1" ref="AI2013" ca="1">INDIRECT("O"&amp;S2013)</f>
        <v>#VALUE!</v>
      </c>
      <c r="AJ2013" t="str">
        <f t="shared" si="625"/>
        <v/>
      </c>
    </row>
    <row r="2014" spans="1:36" ht="16.5" customHeight="1">
      <c r="A2014" s="130"/>
      <c r="B2014" s="136"/>
      <c r="C2014" s="137"/>
      <c r="D2014" s="146"/>
      <c r="E2014" s="146"/>
      <c r="F2014" s="137"/>
      <c r="G2014" s="147"/>
      <c r="H2014" s="147"/>
      <c r="I2014" s="147"/>
      <c r="J2014" s="147"/>
      <c r="K2014" s="38"/>
      <c r="L2014" s="144"/>
      <c r="M2014" s="144"/>
      <c r="N2014" s="61"/>
      <c r="O2014" s="314"/>
      <c r="Q2014" t="str">
        <f t="shared" si="620"/>
        <v/>
      </c>
      <c r="S2014" t="e">
        <f t="shared" ca="1" si="629"/>
        <v>#VALUE!</v>
      </c>
      <c r="T2014" t="e">
        <f t="shared" ca="1" si="626"/>
        <v>#VALUE!</v>
      </c>
      <c r="U2014">
        <f t="shared" si="630"/>
        <v>1944</v>
      </c>
      <c r="V2014">
        <v>162.58333333334599</v>
      </c>
      <c r="W2014">
        <f t="shared" si="631"/>
        <v>162</v>
      </c>
      <c r="X2014" t="str" cm="1">
        <f t="array" aca="1" ref="X2014" ca="1">IFERROR(INDEX('PC&amp;PD'!$A$1:$AS$19,ROW('PC&amp;PD'!$A$19),MATCH(INDIRECT(T2014),'PC&amp;PD'!$A$1:$AS$1,0)),"")</f>
        <v/>
      </c>
      <c r="AA2014" t="str">
        <f t="shared" si="621"/>
        <v/>
      </c>
      <c r="AB2014" t="str">
        <f t="shared" si="622"/>
        <v/>
      </c>
      <c r="AC2014" t="e">
        <f t="shared" ca="1" si="623"/>
        <v>#VALUE!</v>
      </c>
      <c r="AD2014" t="str" cm="1">
        <f t="array" aca="1" ref="AD2014" ca="1">IFERROR(IF((LEFT(INDIRECT("$F"&amp;$S2014),4))="GOTS",IF($G2014="Organic","GOTS_Organic_raw",(IF($G2014="Responsible","GOTS_Responsible",(IF($G2014="No Attribute (Conventional)","GOTS_conventional",(IF($G2014="Recycled Pre/Post-Consumer","GOTS_pre_post",(IF($G2014="In-Conversion","GOTS_in_conversion",(IF($G2014="Sustainably Sourced","Sustainably_sourced",(IF($G2014="Recycled pre-consumer organic","GOTS_recycled_organic",""))))))))))))),IF($G2014="Organic","Organic",(IF($G2014="Responsible","Responsible",(IF($G2014="No Attribute (Conventional)","No_Attribute_Conventional",(IF($G2014="Recycled Pre/Post-Consumer","Recycled_Pre_Post_Consumer",(IF($G2014="In-Conversion","In_Conversion",(IF($G2014="Recycled Pre-Consumer","Recycled_Pre_Consumer",(IF($G2014="Recycled Post-Consumer","Recycled_Post_Consumer",(IF($G2014="Sustainably Sourced","Sustainably_sourced",(IF($G2014="Recycled pre-consumer organic","GOTS_recycled_organic","")))))))))))))))))),"")</f>
        <v/>
      </c>
      <c r="AE2014" t="e" cm="1">
        <f t="array" aca="1" ref="AE2014" ca="1">IF($I2014="",IF(INDIRECT("$F"&amp;$S2014)="","",IF(LEFT(INDIRECT("$F"&amp;$S2014),3)="GRS","GRS_RCS_RM",IF((LEFT(INDIRECT("$F"&amp;$S2014),3))="RCS","GRS_RCS_RM",IF(INDIRECT("$F"&amp;$S2014)="OCS (No Label)","OCS_Conversion_RM",IF(LEFT(INDIRECT("$F"&amp;$S2014),3)="OCS","OCS_RM",IF(RIGHT(INDIRECT("$F"&amp;$S2014),10)="conversion","GOTS_RM_conversion",IF((LEFT(INDIRECT("$F"&amp;$S2014),4))="GOTS","GOTS_RM","Responsible_RM"))))))),"DELETERM")</f>
        <v>#VALUE!</v>
      </c>
      <c r="AF2014" t="e" cm="1">
        <f t="array" aca="1" ref="AF2014" ca="1">IF($S2014="","",INDIRECT("$Z"&amp;$S2014))</f>
        <v>#VALUE!</v>
      </c>
      <c r="AG2014" t="str">
        <f t="shared" si="624"/>
        <v/>
      </c>
      <c r="AH2014" t="str" cm="1">
        <f t="array" aca="1" ref="AH2014" ca="1">IFERROR(INDIRECT("$ag"&amp;S2014),"")</f>
        <v/>
      </c>
      <c r="AI2014" t="e" cm="1">
        <f t="array" aca="1" ref="AI2014" ca="1">INDIRECT("O"&amp;S2014)</f>
        <v>#VALUE!</v>
      </c>
      <c r="AJ2014" t="str">
        <f t="shared" si="625"/>
        <v/>
      </c>
    </row>
    <row r="2015" spans="1:36" ht="16.5" customHeight="1">
      <c r="A2015" s="130"/>
      <c r="B2015" s="136"/>
      <c r="C2015" s="137"/>
      <c r="D2015" s="146"/>
      <c r="E2015" s="146"/>
      <c r="F2015" s="137"/>
      <c r="G2015" s="147"/>
      <c r="H2015" s="147"/>
      <c r="I2015" s="147"/>
      <c r="J2015" s="147"/>
      <c r="K2015" s="38"/>
      <c r="L2015" s="144"/>
      <c r="M2015" s="144"/>
      <c r="N2015" s="61"/>
      <c r="O2015" s="314"/>
      <c r="Q2015" t="str">
        <f t="shared" si="620"/>
        <v/>
      </c>
      <c r="S2015" t="e">
        <f t="shared" ca="1" si="629"/>
        <v>#VALUE!</v>
      </c>
      <c r="T2015" t="e">
        <f t="shared" ca="1" si="626"/>
        <v>#VALUE!</v>
      </c>
      <c r="U2015">
        <f t="shared" si="630"/>
        <v>1944</v>
      </c>
      <c r="V2015">
        <v>162.66666666667899</v>
      </c>
      <c r="W2015">
        <f t="shared" si="631"/>
        <v>162</v>
      </c>
      <c r="X2015" t="str" cm="1">
        <f t="array" aca="1" ref="X2015" ca="1">IFERROR(INDEX('PC&amp;PD'!$A$1:$AS$19,ROW('PC&amp;PD'!$A$19),MATCH(INDIRECT(T2015),'PC&amp;PD'!$A$1:$AS$1,0)),"")</f>
        <v/>
      </c>
      <c r="AA2015" t="str">
        <f t="shared" si="621"/>
        <v/>
      </c>
      <c r="AB2015" t="str">
        <f t="shared" si="622"/>
        <v/>
      </c>
      <c r="AC2015" t="e">
        <f t="shared" ca="1" si="623"/>
        <v>#VALUE!</v>
      </c>
      <c r="AD2015" t="str" cm="1">
        <f t="array" aca="1" ref="AD2015" ca="1">IFERROR(IF((LEFT(INDIRECT("$F"&amp;$S2015),4))="GOTS",IF($G2015="Organic","GOTS_Organic_raw",(IF($G2015="Responsible","GOTS_Responsible",(IF($G2015="No Attribute (Conventional)","GOTS_conventional",(IF($G2015="Recycled Pre/Post-Consumer","GOTS_pre_post",(IF($G2015="In-Conversion","GOTS_in_conversion",(IF($G2015="Sustainably Sourced","Sustainably_sourced",(IF($G2015="Recycled pre-consumer organic","GOTS_recycled_organic",""))))))))))))),IF($G2015="Organic","Organic",(IF($G2015="Responsible","Responsible",(IF($G2015="No Attribute (Conventional)","No_Attribute_Conventional",(IF($G2015="Recycled Pre/Post-Consumer","Recycled_Pre_Post_Consumer",(IF($G2015="In-Conversion","In_Conversion",(IF($G2015="Recycled Pre-Consumer","Recycled_Pre_Consumer",(IF($G2015="Recycled Post-Consumer","Recycled_Post_Consumer",(IF($G2015="Sustainably Sourced","Sustainably_sourced",(IF($G2015="Recycled pre-consumer organic","GOTS_recycled_organic","")))))))))))))))))),"")</f>
        <v/>
      </c>
      <c r="AE2015" t="e" cm="1">
        <f t="array" aca="1" ref="AE2015" ca="1">IF($I2015="",IF(INDIRECT("$F"&amp;$S2015)="","",IF(LEFT(INDIRECT("$F"&amp;$S2015),3)="GRS","GRS_RCS_RM",IF((LEFT(INDIRECT("$F"&amp;$S2015),3))="RCS","GRS_RCS_RM",IF(INDIRECT("$F"&amp;$S2015)="OCS (No Label)","OCS_Conversion_RM",IF(LEFT(INDIRECT("$F"&amp;$S2015),3)="OCS","OCS_RM",IF(RIGHT(INDIRECT("$F"&amp;$S2015),10)="conversion","GOTS_RM_conversion",IF((LEFT(INDIRECT("$F"&amp;$S2015),4))="GOTS","GOTS_RM","Responsible_RM"))))))),"DELETERM")</f>
        <v>#VALUE!</v>
      </c>
      <c r="AF2015" t="e" cm="1">
        <f t="array" aca="1" ref="AF2015" ca="1">IF($S2015="","",INDIRECT("$Z"&amp;$S2015))</f>
        <v>#VALUE!</v>
      </c>
      <c r="AG2015" t="str">
        <f t="shared" si="624"/>
        <v/>
      </c>
      <c r="AH2015" t="str" cm="1">
        <f t="array" aca="1" ref="AH2015" ca="1">IFERROR(INDIRECT("$ag"&amp;S2015),"")</f>
        <v/>
      </c>
      <c r="AI2015" t="e" cm="1">
        <f t="array" aca="1" ref="AI2015" ca="1">INDIRECT("O"&amp;S2015)</f>
        <v>#VALUE!</v>
      </c>
      <c r="AJ2015" t="str">
        <f t="shared" si="625"/>
        <v/>
      </c>
    </row>
    <row r="2016" spans="1:36" ht="16.5" customHeight="1">
      <c r="A2016" s="130"/>
      <c r="B2016" s="136"/>
      <c r="C2016" s="137"/>
      <c r="D2016" s="146"/>
      <c r="E2016" s="146"/>
      <c r="F2016" s="137"/>
      <c r="G2016" s="147"/>
      <c r="H2016" s="147"/>
      <c r="I2016" s="147"/>
      <c r="J2016" s="147"/>
      <c r="K2016" s="38"/>
      <c r="L2016" s="144"/>
      <c r="M2016" s="144"/>
      <c r="N2016" s="61"/>
      <c r="O2016" s="314"/>
      <c r="Q2016" t="str">
        <f t="shared" si="620"/>
        <v/>
      </c>
      <c r="S2016" t="e">
        <f t="shared" ca="1" si="629"/>
        <v>#VALUE!</v>
      </c>
      <c r="T2016" t="e">
        <f t="shared" ca="1" si="626"/>
        <v>#VALUE!</v>
      </c>
      <c r="U2016">
        <f t="shared" si="630"/>
        <v>1944</v>
      </c>
      <c r="V2016">
        <v>162.75000000001299</v>
      </c>
      <c r="W2016">
        <f t="shared" si="631"/>
        <v>162</v>
      </c>
      <c r="X2016" t="str" cm="1">
        <f t="array" aca="1" ref="X2016" ca="1">IFERROR(INDEX('PC&amp;PD'!$A$1:$AS$19,ROW('PC&amp;PD'!$A$19),MATCH(INDIRECT(T2016),'PC&amp;PD'!$A$1:$AS$1,0)),"")</f>
        <v/>
      </c>
      <c r="AA2016" t="str">
        <f t="shared" si="621"/>
        <v/>
      </c>
      <c r="AB2016" t="str">
        <f t="shared" si="622"/>
        <v/>
      </c>
      <c r="AC2016" t="e">
        <f t="shared" ca="1" si="623"/>
        <v>#VALUE!</v>
      </c>
      <c r="AD2016" t="str" cm="1">
        <f t="array" aca="1" ref="AD2016" ca="1">IFERROR(IF((LEFT(INDIRECT("$F"&amp;$S2016),4))="GOTS",IF($G2016="Organic","GOTS_Organic_raw",(IF($G2016="Responsible","GOTS_Responsible",(IF($G2016="No Attribute (Conventional)","GOTS_conventional",(IF($G2016="Recycled Pre/Post-Consumer","GOTS_pre_post",(IF($G2016="In-Conversion","GOTS_in_conversion",(IF($G2016="Sustainably Sourced","Sustainably_sourced",(IF($G2016="Recycled pre-consumer organic","GOTS_recycled_organic",""))))))))))))),IF($G2016="Organic","Organic",(IF($G2016="Responsible","Responsible",(IF($G2016="No Attribute (Conventional)","No_Attribute_Conventional",(IF($G2016="Recycled Pre/Post-Consumer","Recycled_Pre_Post_Consumer",(IF($G2016="In-Conversion","In_Conversion",(IF($G2016="Recycled Pre-Consumer","Recycled_Pre_Consumer",(IF($G2016="Recycled Post-Consumer","Recycled_Post_Consumer",(IF($G2016="Sustainably Sourced","Sustainably_sourced",(IF($G2016="Recycled pre-consumer organic","GOTS_recycled_organic","")))))))))))))))))),"")</f>
        <v/>
      </c>
      <c r="AE2016" t="e" cm="1">
        <f t="array" aca="1" ref="AE2016" ca="1">IF($I2016="",IF(INDIRECT("$F"&amp;$S2016)="","",IF(LEFT(INDIRECT("$F"&amp;$S2016),3)="GRS","GRS_RCS_RM",IF((LEFT(INDIRECT("$F"&amp;$S2016),3))="RCS","GRS_RCS_RM",IF(INDIRECT("$F"&amp;$S2016)="OCS (No Label)","OCS_Conversion_RM",IF(LEFT(INDIRECT("$F"&amp;$S2016),3)="OCS","OCS_RM",IF(RIGHT(INDIRECT("$F"&amp;$S2016),10)="conversion","GOTS_RM_conversion",IF((LEFT(INDIRECT("$F"&amp;$S2016),4))="GOTS","GOTS_RM","Responsible_RM"))))))),"DELETERM")</f>
        <v>#VALUE!</v>
      </c>
      <c r="AF2016" t="e" cm="1">
        <f t="array" aca="1" ref="AF2016" ca="1">IF($S2016="","",INDIRECT("$Z"&amp;$S2016))</f>
        <v>#VALUE!</v>
      </c>
      <c r="AG2016" t="str">
        <f t="shared" si="624"/>
        <v/>
      </c>
      <c r="AH2016" t="str" cm="1">
        <f t="array" aca="1" ref="AH2016" ca="1">IFERROR(INDIRECT("$ag"&amp;S2016),"")</f>
        <v/>
      </c>
      <c r="AI2016" t="e" cm="1">
        <f t="array" aca="1" ref="AI2016" ca="1">INDIRECT("O"&amp;S2016)</f>
        <v>#VALUE!</v>
      </c>
      <c r="AJ2016" t="str">
        <f t="shared" si="625"/>
        <v/>
      </c>
    </row>
    <row r="2017" spans="1:36" ht="16.5" customHeight="1">
      <c r="A2017" s="130"/>
      <c r="B2017" s="136"/>
      <c r="C2017" s="137"/>
      <c r="D2017" s="146"/>
      <c r="E2017" s="146"/>
      <c r="F2017" s="137"/>
      <c r="G2017" s="147"/>
      <c r="H2017" s="147"/>
      <c r="I2017" s="147"/>
      <c r="J2017" s="147"/>
      <c r="K2017" s="38"/>
      <c r="L2017" s="144"/>
      <c r="M2017" s="144"/>
      <c r="N2017" s="61"/>
      <c r="O2017" s="314"/>
      <c r="Q2017" t="str">
        <f t="shared" si="620"/>
        <v/>
      </c>
      <c r="S2017" t="e">
        <f t="shared" ca="1" si="629"/>
        <v>#VALUE!</v>
      </c>
      <c r="T2017" t="e">
        <f t="shared" ca="1" si="626"/>
        <v>#VALUE!</v>
      </c>
      <c r="U2017">
        <f t="shared" si="630"/>
        <v>1944</v>
      </c>
      <c r="V2017">
        <v>162.83333333334599</v>
      </c>
      <c r="W2017">
        <f t="shared" si="631"/>
        <v>162</v>
      </c>
      <c r="X2017" t="str" cm="1">
        <f t="array" aca="1" ref="X2017" ca="1">IFERROR(INDEX('PC&amp;PD'!$A$1:$AS$19,ROW('PC&amp;PD'!$A$19),MATCH(INDIRECT(T2017),'PC&amp;PD'!$A$1:$AS$1,0)),"")</f>
        <v/>
      </c>
      <c r="AA2017" t="str">
        <f t="shared" si="621"/>
        <v/>
      </c>
      <c r="AB2017" t="str">
        <f t="shared" si="622"/>
        <v/>
      </c>
      <c r="AC2017" t="e">
        <f t="shared" ca="1" si="623"/>
        <v>#VALUE!</v>
      </c>
      <c r="AD2017" t="str" cm="1">
        <f t="array" aca="1" ref="AD2017" ca="1">IFERROR(IF((LEFT(INDIRECT("$F"&amp;$S2017),4))="GOTS",IF($G2017="Organic","GOTS_Organic_raw",(IF($G2017="Responsible","GOTS_Responsible",(IF($G2017="No Attribute (Conventional)","GOTS_conventional",(IF($G2017="Recycled Pre/Post-Consumer","GOTS_pre_post",(IF($G2017="In-Conversion","GOTS_in_conversion",(IF($G2017="Sustainably Sourced","Sustainably_sourced",(IF($G2017="Recycled pre-consumer organic","GOTS_recycled_organic",""))))))))))))),IF($G2017="Organic","Organic",(IF($G2017="Responsible","Responsible",(IF($G2017="No Attribute (Conventional)","No_Attribute_Conventional",(IF($G2017="Recycled Pre/Post-Consumer","Recycled_Pre_Post_Consumer",(IF($G2017="In-Conversion","In_Conversion",(IF($G2017="Recycled Pre-Consumer","Recycled_Pre_Consumer",(IF($G2017="Recycled Post-Consumer","Recycled_Post_Consumer",(IF($G2017="Sustainably Sourced","Sustainably_sourced",(IF($G2017="Recycled pre-consumer organic","GOTS_recycled_organic","")))))))))))))))))),"")</f>
        <v/>
      </c>
      <c r="AE2017" t="e" cm="1">
        <f t="array" aca="1" ref="AE2017" ca="1">IF($I2017="",IF(INDIRECT("$F"&amp;$S2017)="","",IF(LEFT(INDIRECT("$F"&amp;$S2017),3)="GRS","GRS_RCS_RM",IF((LEFT(INDIRECT("$F"&amp;$S2017),3))="RCS","GRS_RCS_RM",IF(INDIRECT("$F"&amp;$S2017)="OCS (No Label)","OCS_Conversion_RM",IF(LEFT(INDIRECT("$F"&amp;$S2017),3)="OCS","OCS_RM",IF(RIGHT(INDIRECT("$F"&amp;$S2017),10)="conversion","GOTS_RM_conversion",IF((LEFT(INDIRECT("$F"&amp;$S2017),4))="GOTS","GOTS_RM","Responsible_RM"))))))),"DELETERM")</f>
        <v>#VALUE!</v>
      </c>
      <c r="AF2017" t="e" cm="1">
        <f t="array" aca="1" ref="AF2017" ca="1">IF($S2017="","",INDIRECT("$Z"&amp;$S2017))</f>
        <v>#VALUE!</v>
      </c>
      <c r="AG2017" t="str">
        <f t="shared" si="624"/>
        <v/>
      </c>
      <c r="AH2017" t="str" cm="1">
        <f t="array" aca="1" ref="AH2017" ca="1">IFERROR(INDIRECT("$ag"&amp;S2017),"")</f>
        <v/>
      </c>
      <c r="AI2017" t="e" cm="1">
        <f t="array" aca="1" ref="AI2017" ca="1">INDIRECT("O"&amp;S2017)</f>
        <v>#VALUE!</v>
      </c>
      <c r="AJ2017" t="str">
        <f t="shared" si="625"/>
        <v/>
      </c>
    </row>
    <row r="2018" spans="1:36" ht="16.5" customHeight="1" thickBot="1">
      <c r="A2018" s="131"/>
      <c r="B2018" s="138"/>
      <c r="C2018" s="139"/>
      <c r="D2018" s="148"/>
      <c r="E2018" s="148"/>
      <c r="F2018" s="139"/>
      <c r="G2018" s="149"/>
      <c r="H2018" s="149"/>
      <c r="I2018" s="149"/>
      <c r="J2018" s="149"/>
      <c r="K2018" s="39"/>
      <c r="L2018" s="145"/>
      <c r="M2018" s="145"/>
      <c r="N2018" s="62"/>
      <c r="O2018" s="315"/>
      <c r="Q2018" t="str">
        <f t="shared" si="620"/>
        <v/>
      </c>
      <c r="S2018" t="e">
        <f t="shared" ca="1" si="629"/>
        <v>#VALUE!</v>
      </c>
      <c r="T2018" t="e">
        <f t="shared" ca="1" si="626"/>
        <v>#VALUE!</v>
      </c>
      <c r="U2018">
        <f t="shared" si="630"/>
        <v>1944</v>
      </c>
      <c r="V2018">
        <v>162.91666666667899</v>
      </c>
      <c r="W2018">
        <f t="shared" si="631"/>
        <v>162</v>
      </c>
      <c r="X2018" t="str" cm="1">
        <f t="array" aca="1" ref="X2018" ca="1">IFERROR(INDEX('PC&amp;PD'!$A$1:$AS$19,ROW('PC&amp;PD'!$A$19),MATCH(INDIRECT(T2018),'PC&amp;PD'!$A$1:$AS$1,0)),"")</f>
        <v/>
      </c>
      <c r="AA2018" t="str">
        <f t="shared" si="621"/>
        <v/>
      </c>
      <c r="AB2018" t="str">
        <f t="shared" si="622"/>
        <v/>
      </c>
      <c r="AC2018" t="e">
        <f t="shared" ca="1" si="623"/>
        <v>#VALUE!</v>
      </c>
      <c r="AD2018" t="str" cm="1">
        <f t="array" aca="1" ref="AD2018" ca="1">IFERROR(IF((LEFT(INDIRECT("$F"&amp;$S2018),4))="GOTS",IF($G2018="Organic","GOTS_Organic_raw",(IF($G2018="Responsible","GOTS_Responsible",(IF($G2018="No Attribute (Conventional)","GOTS_conventional",(IF($G2018="Recycled Pre/Post-Consumer","GOTS_pre_post",(IF($G2018="In-Conversion","GOTS_in_conversion",(IF($G2018="Sustainably Sourced","Sustainably_sourced",(IF($G2018="Recycled pre-consumer organic","GOTS_recycled_organic",""))))))))))))),IF($G2018="Organic","Organic",(IF($G2018="Responsible","Responsible",(IF($G2018="No Attribute (Conventional)","No_Attribute_Conventional",(IF($G2018="Recycled Pre/Post-Consumer","Recycled_Pre_Post_Consumer",(IF($G2018="In-Conversion","In_Conversion",(IF($G2018="Recycled Pre-Consumer","Recycled_Pre_Consumer",(IF($G2018="Recycled Post-Consumer","Recycled_Post_Consumer",(IF($G2018="Sustainably Sourced","Sustainably_sourced",(IF($G2018="Recycled pre-consumer organic","GOTS_recycled_organic","")))))))))))))))))),"")</f>
        <v/>
      </c>
      <c r="AE2018" t="e" cm="1">
        <f t="array" aca="1" ref="AE2018" ca="1">IF($I2018="",IF(INDIRECT("$F"&amp;$S2018)="","",IF(LEFT(INDIRECT("$F"&amp;$S2018),3)="GRS","GRS_RCS_RM",IF((LEFT(INDIRECT("$F"&amp;$S2018),3))="RCS","GRS_RCS_RM",IF(INDIRECT("$F"&amp;$S2018)="OCS (No Label)","OCS_Conversion_RM",IF(LEFT(INDIRECT("$F"&amp;$S2018),3)="OCS","OCS_RM",IF(RIGHT(INDIRECT("$F"&amp;$S2018),10)="conversion","GOTS_RM_conversion",IF((LEFT(INDIRECT("$F"&amp;$S2018),4))="GOTS","GOTS_RM","Responsible_RM"))))))),"DELETERM")</f>
        <v>#VALUE!</v>
      </c>
      <c r="AF2018" t="e" cm="1">
        <f t="array" aca="1" ref="AF2018" ca="1">IF($S2018="","",INDIRECT("$Z"&amp;$S2018))</f>
        <v>#VALUE!</v>
      </c>
      <c r="AG2018" t="str">
        <f t="shared" si="624"/>
        <v/>
      </c>
      <c r="AH2018" t="str" cm="1">
        <f t="array" aca="1" ref="AH2018" ca="1">IFERROR(INDIRECT("$ag"&amp;S2018),"")</f>
        <v/>
      </c>
      <c r="AI2018" t="e" cm="1">
        <f t="array" aca="1" ref="AI2018" ca="1">INDIRECT("O"&amp;S2018)</f>
        <v>#VALUE!</v>
      </c>
      <c r="AJ2018" t="str">
        <f t="shared" si="625"/>
        <v/>
      </c>
    </row>
    <row r="2019" spans="1:36" ht="16.5" customHeight="1">
      <c r="A2019" s="128" t="str">
        <f>IF(B2019="","",COUNTA($B$63:$B2019))</f>
        <v/>
      </c>
      <c r="B2019" s="132"/>
      <c r="C2019" s="133"/>
      <c r="D2019" s="140"/>
      <c r="E2019" s="140"/>
      <c r="F2019" s="133"/>
      <c r="G2019" s="141"/>
      <c r="H2019" s="141"/>
      <c r="I2019" s="141"/>
      <c r="J2019" s="141"/>
      <c r="K2019" s="37"/>
      <c r="L2019" s="142" t="str">
        <f>IF(R2019="","",LEFT(R2019,LEN(R2019)-2))</f>
        <v/>
      </c>
      <c r="M2019" s="142"/>
      <c r="N2019" s="60"/>
      <c r="O2019" s="313"/>
      <c r="Q2019" t="str">
        <f t="shared" si="620"/>
        <v/>
      </c>
      <c r="R2019" t="str">
        <f t="shared" ref="R2019" si="634">CONCATENATE($Q2019,Q2020,Q2021,Q2022,Q2023,Q2024,$Q2025,$Q2026,$Q2027,$Q2028,$Q2029,$Q2030)</f>
        <v/>
      </c>
      <c r="S2019" t="e">
        <f t="shared" ca="1" si="629"/>
        <v>#VALUE!</v>
      </c>
      <c r="T2019" t="e">
        <f t="shared" ca="1" si="626"/>
        <v>#VALUE!</v>
      </c>
      <c r="U2019">
        <f t="shared" si="630"/>
        <v>1956</v>
      </c>
      <c r="V2019">
        <v>163.00000000001299</v>
      </c>
      <c r="W2019">
        <f t="shared" si="631"/>
        <v>163</v>
      </c>
      <c r="X2019" t="str" cm="1">
        <f t="array" aca="1" ref="X2019" ca="1">IFERROR(INDEX('PC&amp;PD'!$A$1:$AS$19,ROW('PC&amp;PD'!$A$19),MATCH(INDIRECT(T2019),'PC&amp;PD'!$A$1:$AS$1,0)),"")</f>
        <v/>
      </c>
      <c r="Z2019" t="str">
        <f t="shared" ref="Z2019" si="635">IFERROR(IF($F2019="OCS 100","OCS (OCS 100)",IF($F2019="OCS Blended","OCS (OCS Blended)",IF($F2019="OCS (No Label)","OCS (No Label)",IF($F2019="RCS 100","RCS (RCS 100)",IF($F2019="RCS Blended","RCS (RCS Blended)",IF($F2019="GRS","GRS (GRS)",IF($F2019="GRS (No Label)", "GRS (No Label)",IF($F2019="RDS","RDS (RDS)",IF($F2019="RWS","RWS (RWS)",IF($F2019="RAS","RAS (RAS)",IF($F2019="RMS","RMS (RMS)",IF($F2019="GOTS Organic","GOTS (Organic)",IF($F2019="GOTS Made with organic","GOTS (Made with Organic)",IF($F2019="GOTS Organic - in conversion","GOTS (Organic - In Conversion)",IF($F2019="GOTS Made with organic - in conversion","GOTS (Made with Organic - In Conversion)",""))))))))))))))),"")</f>
        <v/>
      </c>
      <c r="AA2019" t="str">
        <f t="shared" si="621"/>
        <v/>
      </c>
      <c r="AB2019" t="str">
        <f t="shared" si="622"/>
        <v/>
      </c>
      <c r="AC2019" t="e">
        <f t="shared" ca="1" si="623"/>
        <v>#VALUE!</v>
      </c>
      <c r="AD2019" t="str" cm="1">
        <f t="array" aca="1" ref="AD2019" ca="1">IFERROR(IF((LEFT(INDIRECT("$F"&amp;$S2019),4))="GOTS",IF($G2019="Organic","GOTS_Organic_raw",(IF($G2019="Responsible","GOTS_Responsible",(IF($G2019="No Attribute (Conventional)","GOTS_conventional",(IF($G2019="Recycled Pre/Post-Consumer","GOTS_pre_post",(IF($G2019="In-Conversion","GOTS_in_conversion",(IF($G2019="Sustainably Sourced","Sustainably_sourced",(IF($G2019="Recycled pre-consumer organic","GOTS_recycled_organic",""))))))))))))),IF($G2019="Organic","Organic",(IF($G2019="Responsible","Responsible",(IF($G2019="No Attribute (Conventional)","No_Attribute_Conventional",(IF($G2019="Recycled Pre/Post-Consumer","Recycled_Pre_Post_Consumer",(IF($G2019="In-Conversion","In_Conversion",(IF($G2019="Recycled Pre-Consumer","Recycled_Pre_Consumer",(IF($G2019="Recycled Post-Consumer","Recycled_Post_Consumer",(IF($G2019="Sustainably Sourced","Sustainably_sourced",(IF($G2019="Recycled pre-consumer organic","GOTS_recycled_organic","")))))))))))))))))),"")</f>
        <v/>
      </c>
      <c r="AE2019" t="e" cm="1">
        <f t="array" aca="1" ref="AE2019" ca="1">IF($I2019="",IF(INDIRECT("$F"&amp;$S2019)="","",IF(LEFT(INDIRECT("$F"&amp;$S2019),3)="GRS","GRS_RCS_RM",IF((LEFT(INDIRECT("$F"&amp;$S2019),3))="RCS","GRS_RCS_RM",IF(INDIRECT("$F"&amp;$S2019)="OCS (No Label)","OCS_Conversion_RM",IF(LEFT(INDIRECT("$F"&amp;$S2019),3)="OCS","OCS_RM",IF(RIGHT(INDIRECT("$F"&amp;$S2019),10)="conversion","GOTS_RM_conversion",IF((LEFT(INDIRECT("$F"&amp;$S2019),4))="GOTS","GOTS_RM","Responsible_RM"))))))),"DELETERM")</f>
        <v>#VALUE!</v>
      </c>
      <c r="AF2019" t="e" cm="1">
        <f t="array" aca="1" ref="AF2019" ca="1">IF($S2019="","",INDIRECT("$Z"&amp;$S2019))</f>
        <v>#VALUE!</v>
      </c>
      <c r="AG2019" t="str">
        <f t="shared" si="624"/>
        <v/>
      </c>
      <c r="AH2019" t="str" cm="1">
        <f t="array" aca="1" ref="AH2019" ca="1">IFERROR(INDIRECT("$ag"&amp;S2019),"")</f>
        <v/>
      </c>
      <c r="AI2019" t="e" cm="1">
        <f t="array" aca="1" ref="AI2019" ca="1">INDIRECT("O"&amp;S2019)</f>
        <v>#VALUE!</v>
      </c>
      <c r="AJ2019" t="str">
        <f t="shared" si="625"/>
        <v/>
      </c>
    </row>
    <row r="2020" spans="1:36" ht="16.5" customHeight="1">
      <c r="A2020" s="129"/>
      <c r="B2020" s="134"/>
      <c r="C2020" s="135"/>
      <c r="D2020" s="146"/>
      <c r="E2020" s="146"/>
      <c r="F2020" s="135"/>
      <c r="G2020" s="147"/>
      <c r="H2020" s="147"/>
      <c r="I2020" s="147"/>
      <c r="J2020" s="147"/>
      <c r="K2020" s="38"/>
      <c r="L2020" s="143"/>
      <c r="M2020" s="143"/>
      <c r="N2020" s="61"/>
      <c r="O2020" s="314"/>
      <c r="Q2020" t="str">
        <f t="shared" si="620"/>
        <v/>
      </c>
      <c r="S2020" t="e">
        <f t="shared" ca="1" si="629"/>
        <v>#VALUE!</v>
      </c>
      <c r="T2020" t="e">
        <f t="shared" ca="1" si="626"/>
        <v>#VALUE!</v>
      </c>
      <c r="U2020">
        <f t="shared" si="630"/>
        <v>1956</v>
      </c>
      <c r="V2020">
        <v>163.08333333334599</v>
      </c>
      <c r="W2020">
        <f t="shared" si="631"/>
        <v>163</v>
      </c>
      <c r="X2020" t="str" cm="1">
        <f t="array" aca="1" ref="X2020" ca="1">IFERROR(INDEX('PC&amp;PD'!$A$1:$AS$19,ROW('PC&amp;PD'!$A$19),MATCH(INDIRECT(T2020),'PC&amp;PD'!$A$1:$AS$1,0)),"")</f>
        <v/>
      </c>
      <c r="AA2020" t="str">
        <f t="shared" si="621"/>
        <v/>
      </c>
      <c r="AB2020" t="str">
        <f t="shared" si="622"/>
        <v/>
      </c>
      <c r="AC2020" t="e">
        <f t="shared" ca="1" si="623"/>
        <v>#VALUE!</v>
      </c>
      <c r="AD2020" t="str" cm="1">
        <f t="array" aca="1" ref="AD2020" ca="1">IFERROR(IF((LEFT(INDIRECT("$F"&amp;$S2020),4))="GOTS",IF($G2020="Organic","GOTS_Organic_raw",(IF($G2020="Responsible","GOTS_Responsible",(IF($G2020="No Attribute (Conventional)","GOTS_conventional",(IF($G2020="Recycled Pre/Post-Consumer","GOTS_pre_post",(IF($G2020="In-Conversion","GOTS_in_conversion",(IF($G2020="Sustainably Sourced","Sustainably_sourced",(IF($G2020="Recycled pre-consumer organic","GOTS_recycled_organic",""))))))))))))),IF($G2020="Organic","Organic",(IF($G2020="Responsible","Responsible",(IF($G2020="No Attribute (Conventional)","No_Attribute_Conventional",(IF($G2020="Recycled Pre/Post-Consumer","Recycled_Pre_Post_Consumer",(IF($G2020="In-Conversion","In_Conversion",(IF($G2020="Recycled Pre-Consumer","Recycled_Pre_Consumer",(IF($G2020="Recycled Post-Consumer","Recycled_Post_Consumer",(IF($G2020="Sustainably Sourced","Sustainably_sourced",(IF($G2020="Recycled pre-consumer organic","GOTS_recycled_organic","")))))))))))))))))),"")</f>
        <v/>
      </c>
      <c r="AE2020" t="e" cm="1">
        <f t="array" aca="1" ref="AE2020" ca="1">IF($I2020="",IF(INDIRECT("$F"&amp;$S2020)="","",IF(LEFT(INDIRECT("$F"&amp;$S2020),3)="GRS","GRS_RCS_RM",IF((LEFT(INDIRECT("$F"&amp;$S2020),3))="RCS","GRS_RCS_RM",IF(INDIRECT("$F"&amp;$S2020)="OCS (No Label)","OCS_Conversion_RM",IF(LEFT(INDIRECT("$F"&amp;$S2020),3)="OCS","OCS_RM",IF(RIGHT(INDIRECT("$F"&amp;$S2020),10)="conversion","GOTS_RM_conversion",IF((LEFT(INDIRECT("$F"&amp;$S2020),4))="GOTS","GOTS_RM","Responsible_RM"))))))),"DELETERM")</f>
        <v>#VALUE!</v>
      </c>
      <c r="AF2020" t="e" cm="1">
        <f t="array" aca="1" ref="AF2020" ca="1">IF($S2020="","",INDIRECT("$Z"&amp;$S2020))</f>
        <v>#VALUE!</v>
      </c>
      <c r="AG2020" t="str">
        <f t="shared" si="624"/>
        <v/>
      </c>
      <c r="AH2020" t="str" cm="1">
        <f t="array" aca="1" ref="AH2020" ca="1">IFERROR(INDIRECT("$ag"&amp;S2020),"")</f>
        <v/>
      </c>
      <c r="AI2020" t="e" cm="1">
        <f t="array" aca="1" ref="AI2020" ca="1">INDIRECT("O"&amp;S2020)</f>
        <v>#VALUE!</v>
      </c>
      <c r="AJ2020" t="str">
        <f t="shared" si="625"/>
        <v/>
      </c>
    </row>
    <row r="2021" spans="1:36" ht="16.5" customHeight="1">
      <c r="A2021" s="129"/>
      <c r="B2021" s="134"/>
      <c r="C2021" s="135"/>
      <c r="D2021" s="146"/>
      <c r="E2021" s="146"/>
      <c r="F2021" s="135"/>
      <c r="G2021" s="147"/>
      <c r="H2021" s="147"/>
      <c r="I2021" s="147"/>
      <c r="J2021" s="147"/>
      <c r="K2021" s="38"/>
      <c r="L2021" s="143"/>
      <c r="M2021" s="143"/>
      <c r="N2021" s="61"/>
      <c r="O2021" s="314"/>
      <c r="Q2021" t="str">
        <f t="shared" si="620"/>
        <v/>
      </c>
      <c r="S2021" t="e">
        <f t="shared" ca="1" si="629"/>
        <v>#VALUE!</v>
      </c>
      <c r="T2021" t="e">
        <f t="shared" ca="1" si="626"/>
        <v>#VALUE!</v>
      </c>
      <c r="U2021">
        <f t="shared" si="630"/>
        <v>1956</v>
      </c>
      <c r="V2021">
        <v>163.16666666667899</v>
      </c>
      <c r="W2021">
        <f t="shared" si="631"/>
        <v>163</v>
      </c>
      <c r="X2021" t="str" cm="1">
        <f t="array" aca="1" ref="X2021" ca="1">IFERROR(INDEX('PC&amp;PD'!$A$1:$AS$19,ROW('PC&amp;PD'!$A$19),MATCH(INDIRECT(T2021),'PC&amp;PD'!$A$1:$AS$1,0)),"")</f>
        <v/>
      </c>
      <c r="AA2021" t="str">
        <f t="shared" si="621"/>
        <v/>
      </c>
      <c r="AB2021" t="str">
        <f t="shared" si="622"/>
        <v/>
      </c>
      <c r="AC2021" t="e">
        <f t="shared" ca="1" si="623"/>
        <v>#VALUE!</v>
      </c>
      <c r="AD2021" t="str" cm="1">
        <f t="array" aca="1" ref="AD2021" ca="1">IFERROR(IF((LEFT(INDIRECT("$F"&amp;$S2021),4))="GOTS",IF($G2021="Organic","GOTS_Organic_raw",(IF($G2021="Responsible","GOTS_Responsible",(IF($G2021="No Attribute (Conventional)","GOTS_conventional",(IF($G2021="Recycled Pre/Post-Consumer","GOTS_pre_post",(IF($G2021="In-Conversion","GOTS_in_conversion",(IF($G2021="Sustainably Sourced","Sustainably_sourced",(IF($G2021="Recycled pre-consumer organic","GOTS_recycled_organic",""))))))))))))),IF($G2021="Organic","Organic",(IF($G2021="Responsible","Responsible",(IF($G2021="No Attribute (Conventional)","No_Attribute_Conventional",(IF($G2021="Recycled Pre/Post-Consumer","Recycled_Pre_Post_Consumer",(IF($G2021="In-Conversion","In_Conversion",(IF($G2021="Recycled Pre-Consumer","Recycled_Pre_Consumer",(IF($G2021="Recycled Post-Consumer","Recycled_Post_Consumer",(IF($G2021="Sustainably Sourced","Sustainably_sourced",(IF($G2021="Recycled pre-consumer organic","GOTS_recycled_organic","")))))))))))))))))),"")</f>
        <v/>
      </c>
      <c r="AE2021" t="e" cm="1">
        <f t="array" aca="1" ref="AE2021" ca="1">IF($I2021="",IF(INDIRECT("$F"&amp;$S2021)="","",IF(LEFT(INDIRECT("$F"&amp;$S2021),3)="GRS","GRS_RCS_RM",IF((LEFT(INDIRECT("$F"&amp;$S2021),3))="RCS","GRS_RCS_RM",IF(INDIRECT("$F"&amp;$S2021)="OCS (No Label)","OCS_Conversion_RM",IF(LEFT(INDIRECT("$F"&amp;$S2021),3)="OCS","OCS_RM",IF(RIGHT(INDIRECT("$F"&amp;$S2021),10)="conversion","GOTS_RM_conversion",IF((LEFT(INDIRECT("$F"&amp;$S2021),4))="GOTS","GOTS_RM","Responsible_RM"))))))),"DELETERM")</f>
        <v>#VALUE!</v>
      </c>
      <c r="AF2021" t="e" cm="1">
        <f t="array" aca="1" ref="AF2021" ca="1">IF($S2021="","",INDIRECT("$Z"&amp;$S2021))</f>
        <v>#VALUE!</v>
      </c>
      <c r="AG2021" t="str">
        <f t="shared" si="624"/>
        <v/>
      </c>
      <c r="AH2021" t="str" cm="1">
        <f t="array" aca="1" ref="AH2021" ca="1">IFERROR(INDIRECT("$ag"&amp;S2021),"")</f>
        <v/>
      </c>
      <c r="AI2021" t="e" cm="1">
        <f t="array" aca="1" ref="AI2021" ca="1">INDIRECT("O"&amp;S2021)</f>
        <v>#VALUE!</v>
      </c>
      <c r="AJ2021" t="str">
        <f t="shared" si="625"/>
        <v/>
      </c>
    </row>
    <row r="2022" spans="1:36" ht="16.5" customHeight="1">
      <c r="A2022" s="129"/>
      <c r="B2022" s="134"/>
      <c r="C2022" s="135"/>
      <c r="D2022" s="146"/>
      <c r="E2022" s="146"/>
      <c r="F2022" s="135"/>
      <c r="G2022" s="147"/>
      <c r="H2022" s="147"/>
      <c r="I2022" s="147"/>
      <c r="J2022" s="147"/>
      <c r="K2022" s="38"/>
      <c r="L2022" s="143"/>
      <c r="M2022" s="143"/>
      <c r="N2022" s="61"/>
      <c r="O2022" s="314"/>
      <c r="Q2022" t="str">
        <f t="shared" si="620"/>
        <v/>
      </c>
      <c r="S2022" t="e">
        <f t="shared" ca="1" si="629"/>
        <v>#VALUE!</v>
      </c>
      <c r="T2022" t="e">
        <f t="shared" ca="1" si="626"/>
        <v>#VALUE!</v>
      </c>
      <c r="U2022">
        <f t="shared" si="630"/>
        <v>1956</v>
      </c>
      <c r="V2022">
        <v>163.25000000001299</v>
      </c>
      <c r="W2022">
        <f t="shared" si="631"/>
        <v>163</v>
      </c>
      <c r="X2022" t="str" cm="1">
        <f t="array" aca="1" ref="X2022" ca="1">IFERROR(INDEX('PC&amp;PD'!$A$1:$AS$19,ROW('PC&amp;PD'!$A$19),MATCH(INDIRECT(T2022),'PC&amp;PD'!$A$1:$AS$1,0)),"")</f>
        <v/>
      </c>
      <c r="AA2022" t="str">
        <f t="shared" si="621"/>
        <v/>
      </c>
      <c r="AB2022" t="str">
        <f t="shared" si="622"/>
        <v/>
      </c>
      <c r="AC2022" t="e">
        <f t="shared" ca="1" si="623"/>
        <v>#VALUE!</v>
      </c>
      <c r="AD2022" t="str" cm="1">
        <f t="array" aca="1" ref="AD2022" ca="1">IFERROR(IF((LEFT(INDIRECT("$F"&amp;$S2022),4))="GOTS",IF($G2022="Organic","GOTS_Organic_raw",(IF($G2022="Responsible","GOTS_Responsible",(IF($G2022="No Attribute (Conventional)","GOTS_conventional",(IF($G2022="Recycled Pre/Post-Consumer","GOTS_pre_post",(IF($G2022="In-Conversion","GOTS_in_conversion",(IF($G2022="Sustainably Sourced","Sustainably_sourced",(IF($G2022="Recycled pre-consumer organic","GOTS_recycled_organic",""))))))))))))),IF($G2022="Organic","Organic",(IF($G2022="Responsible","Responsible",(IF($G2022="No Attribute (Conventional)","No_Attribute_Conventional",(IF($G2022="Recycled Pre/Post-Consumer","Recycled_Pre_Post_Consumer",(IF($G2022="In-Conversion","In_Conversion",(IF($G2022="Recycled Pre-Consumer","Recycled_Pre_Consumer",(IF($G2022="Recycled Post-Consumer","Recycled_Post_Consumer",(IF($G2022="Sustainably Sourced","Sustainably_sourced",(IF($G2022="Recycled pre-consumer organic","GOTS_recycled_organic","")))))))))))))))))),"")</f>
        <v/>
      </c>
      <c r="AE2022" t="e" cm="1">
        <f t="array" aca="1" ref="AE2022" ca="1">IF($I2022="",IF(INDIRECT("$F"&amp;$S2022)="","",IF(LEFT(INDIRECT("$F"&amp;$S2022),3)="GRS","GRS_RCS_RM",IF((LEFT(INDIRECT("$F"&amp;$S2022),3))="RCS","GRS_RCS_RM",IF(INDIRECT("$F"&amp;$S2022)="OCS (No Label)","OCS_Conversion_RM",IF(LEFT(INDIRECT("$F"&amp;$S2022),3)="OCS","OCS_RM",IF(RIGHT(INDIRECT("$F"&amp;$S2022),10)="conversion","GOTS_RM_conversion",IF((LEFT(INDIRECT("$F"&amp;$S2022),4))="GOTS","GOTS_RM","Responsible_RM"))))))),"DELETERM")</f>
        <v>#VALUE!</v>
      </c>
      <c r="AF2022" t="e" cm="1">
        <f t="array" aca="1" ref="AF2022" ca="1">IF($S2022="","",INDIRECT("$Z"&amp;$S2022))</f>
        <v>#VALUE!</v>
      </c>
      <c r="AG2022" t="str">
        <f t="shared" si="624"/>
        <v/>
      </c>
      <c r="AH2022" t="str" cm="1">
        <f t="array" aca="1" ref="AH2022" ca="1">IFERROR(INDIRECT("$ag"&amp;S2022),"")</f>
        <v/>
      </c>
      <c r="AI2022" t="e" cm="1">
        <f t="array" aca="1" ref="AI2022" ca="1">INDIRECT("O"&amp;S2022)</f>
        <v>#VALUE!</v>
      </c>
      <c r="AJ2022" t="str">
        <f t="shared" si="625"/>
        <v/>
      </c>
    </row>
    <row r="2023" spans="1:36" ht="16.5" customHeight="1">
      <c r="A2023" s="129"/>
      <c r="B2023" s="134"/>
      <c r="C2023" s="135"/>
      <c r="D2023" s="146"/>
      <c r="E2023" s="146"/>
      <c r="F2023" s="135"/>
      <c r="G2023" s="147"/>
      <c r="H2023" s="147"/>
      <c r="I2023" s="147"/>
      <c r="J2023" s="147"/>
      <c r="K2023" s="38"/>
      <c r="L2023" s="143"/>
      <c r="M2023" s="143"/>
      <c r="N2023" s="61"/>
      <c r="O2023" s="314"/>
      <c r="Q2023" t="str">
        <f t="shared" si="620"/>
        <v/>
      </c>
      <c r="S2023" t="e">
        <f t="shared" ca="1" si="629"/>
        <v>#VALUE!</v>
      </c>
      <c r="T2023" t="e">
        <f t="shared" ca="1" si="626"/>
        <v>#VALUE!</v>
      </c>
      <c r="U2023">
        <f t="shared" si="630"/>
        <v>1956</v>
      </c>
      <c r="V2023">
        <v>163.33333333334599</v>
      </c>
      <c r="W2023">
        <f t="shared" si="631"/>
        <v>163</v>
      </c>
      <c r="X2023" t="str" cm="1">
        <f t="array" aca="1" ref="X2023" ca="1">IFERROR(INDEX('PC&amp;PD'!$A$1:$AS$19,ROW('PC&amp;PD'!$A$19),MATCH(INDIRECT(T2023),'PC&amp;PD'!$A$1:$AS$1,0)),"")</f>
        <v/>
      </c>
      <c r="AA2023" t="str">
        <f t="shared" si="621"/>
        <v/>
      </c>
      <c r="AB2023" t="str">
        <f t="shared" si="622"/>
        <v/>
      </c>
      <c r="AC2023" t="e">
        <f t="shared" ca="1" si="623"/>
        <v>#VALUE!</v>
      </c>
      <c r="AD2023" t="str" cm="1">
        <f t="array" aca="1" ref="AD2023" ca="1">IFERROR(IF((LEFT(INDIRECT("$F"&amp;$S2023),4))="GOTS",IF($G2023="Organic","GOTS_Organic_raw",(IF($G2023="Responsible","GOTS_Responsible",(IF($G2023="No Attribute (Conventional)","GOTS_conventional",(IF($G2023="Recycled Pre/Post-Consumer","GOTS_pre_post",(IF($G2023="In-Conversion","GOTS_in_conversion",(IF($G2023="Sustainably Sourced","Sustainably_sourced",(IF($G2023="Recycled pre-consumer organic","GOTS_recycled_organic",""))))))))))))),IF($G2023="Organic","Organic",(IF($G2023="Responsible","Responsible",(IF($G2023="No Attribute (Conventional)","No_Attribute_Conventional",(IF($G2023="Recycled Pre/Post-Consumer","Recycled_Pre_Post_Consumer",(IF($G2023="In-Conversion","In_Conversion",(IF($G2023="Recycled Pre-Consumer","Recycled_Pre_Consumer",(IF($G2023="Recycled Post-Consumer","Recycled_Post_Consumer",(IF($G2023="Sustainably Sourced","Sustainably_sourced",(IF($G2023="Recycled pre-consumer organic","GOTS_recycled_organic","")))))))))))))))))),"")</f>
        <v/>
      </c>
      <c r="AE2023" t="e" cm="1">
        <f t="array" aca="1" ref="AE2023" ca="1">IF($I2023="",IF(INDIRECT("$F"&amp;$S2023)="","",IF(LEFT(INDIRECT("$F"&amp;$S2023),3)="GRS","GRS_RCS_RM",IF((LEFT(INDIRECT("$F"&amp;$S2023),3))="RCS","GRS_RCS_RM",IF(INDIRECT("$F"&amp;$S2023)="OCS (No Label)","OCS_Conversion_RM",IF(LEFT(INDIRECT("$F"&amp;$S2023),3)="OCS","OCS_RM",IF(RIGHT(INDIRECT("$F"&amp;$S2023),10)="conversion","GOTS_RM_conversion",IF((LEFT(INDIRECT("$F"&amp;$S2023),4))="GOTS","GOTS_RM","Responsible_RM"))))))),"DELETERM")</f>
        <v>#VALUE!</v>
      </c>
      <c r="AF2023" t="e" cm="1">
        <f t="array" aca="1" ref="AF2023" ca="1">IF($S2023="","",INDIRECT("$Z"&amp;$S2023))</f>
        <v>#VALUE!</v>
      </c>
      <c r="AG2023" t="str">
        <f t="shared" si="624"/>
        <v/>
      </c>
      <c r="AH2023" t="str" cm="1">
        <f t="array" aca="1" ref="AH2023" ca="1">IFERROR(INDIRECT("$ag"&amp;S2023),"")</f>
        <v/>
      </c>
      <c r="AI2023" t="e" cm="1">
        <f t="array" aca="1" ref="AI2023" ca="1">INDIRECT("O"&amp;S2023)</f>
        <v>#VALUE!</v>
      </c>
      <c r="AJ2023" t="str">
        <f t="shared" si="625"/>
        <v/>
      </c>
    </row>
    <row r="2024" spans="1:36" ht="16.5" customHeight="1">
      <c r="A2024" s="129"/>
      <c r="B2024" s="134"/>
      <c r="C2024" s="135"/>
      <c r="D2024" s="146"/>
      <c r="E2024" s="146"/>
      <c r="F2024" s="135"/>
      <c r="G2024" s="147"/>
      <c r="H2024" s="147"/>
      <c r="I2024" s="147"/>
      <c r="J2024" s="147"/>
      <c r="K2024" s="38"/>
      <c r="L2024" s="143"/>
      <c r="M2024" s="143"/>
      <c r="N2024" s="61"/>
      <c r="O2024" s="314"/>
      <c r="Q2024" t="str">
        <f t="shared" si="620"/>
        <v/>
      </c>
      <c r="S2024" t="e">
        <f t="shared" ca="1" si="629"/>
        <v>#VALUE!</v>
      </c>
      <c r="T2024" t="e">
        <f t="shared" ca="1" si="626"/>
        <v>#VALUE!</v>
      </c>
      <c r="U2024">
        <f t="shared" si="630"/>
        <v>1956</v>
      </c>
      <c r="V2024">
        <v>163.41666666667999</v>
      </c>
      <c r="W2024">
        <f t="shared" si="631"/>
        <v>163</v>
      </c>
      <c r="X2024" t="str" cm="1">
        <f t="array" aca="1" ref="X2024" ca="1">IFERROR(INDEX('PC&amp;PD'!$A$1:$AS$19,ROW('PC&amp;PD'!$A$19),MATCH(INDIRECT(T2024),'PC&amp;PD'!$A$1:$AS$1,0)),"")</f>
        <v/>
      </c>
      <c r="AA2024" t="str">
        <f t="shared" si="621"/>
        <v/>
      </c>
      <c r="AB2024" t="str">
        <f t="shared" si="622"/>
        <v/>
      </c>
      <c r="AC2024" t="e">
        <f t="shared" ca="1" si="623"/>
        <v>#VALUE!</v>
      </c>
      <c r="AD2024" t="str" cm="1">
        <f t="array" aca="1" ref="AD2024" ca="1">IFERROR(IF((LEFT(INDIRECT("$F"&amp;$S2024),4))="GOTS",IF($G2024="Organic","GOTS_Organic_raw",(IF($G2024="Responsible","GOTS_Responsible",(IF($G2024="No Attribute (Conventional)","GOTS_conventional",(IF($G2024="Recycled Pre/Post-Consumer","GOTS_pre_post",(IF($G2024="In-Conversion","GOTS_in_conversion",(IF($G2024="Sustainably Sourced","Sustainably_sourced",(IF($G2024="Recycled pre-consumer organic","GOTS_recycled_organic",""))))))))))))),IF($G2024="Organic","Organic",(IF($G2024="Responsible","Responsible",(IF($G2024="No Attribute (Conventional)","No_Attribute_Conventional",(IF($G2024="Recycled Pre/Post-Consumer","Recycled_Pre_Post_Consumer",(IF($G2024="In-Conversion","In_Conversion",(IF($G2024="Recycled Pre-Consumer","Recycled_Pre_Consumer",(IF($G2024="Recycled Post-Consumer","Recycled_Post_Consumer",(IF($G2024="Sustainably Sourced","Sustainably_sourced",(IF($G2024="Recycled pre-consumer organic","GOTS_recycled_organic","")))))))))))))))))),"")</f>
        <v/>
      </c>
      <c r="AE2024" t="e" cm="1">
        <f t="array" aca="1" ref="AE2024" ca="1">IF($I2024="",IF(INDIRECT("$F"&amp;$S2024)="","",IF(LEFT(INDIRECT("$F"&amp;$S2024),3)="GRS","GRS_RCS_RM",IF((LEFT(INDIRECT("$F"&amp;$S2024),3))="RCS","GRS_RCS_RM",IF(INDIRECT("$F"&amp;$S2024)="OCS (No Label)","OCS_Conversion_RM",IF(LEFT(INDIRECT("$F"&amp;$S2024),3)="OCS","OCS_RM",IF(RIGHT(INDIRECT("$F"&amp;$S2024),10)="conversion","GOTS_RM_conversion",IF((LEFT(INDIRECT("$F"&amp;$S2024),4))="GOTS","GOTS_RM","Responsible_RM"))))))),"DELETERM")</f>
        <v>#VALUE!</v>
      </c>
      <c r="AF2024" t="e" cm="1">
        <f t="array" aca="1" ref="AF2024" ca="1">IF($S2024="","",INDIRECT("$Z"&amp;$S2024))</f>
        <v>#VALUE!</v>
      </c>
      <c r="AG2024" t="str">
        <f t="shared" si="624"/>
        <v/>
      </c>
      <c r="AH2024" t="str" cm="1">
        <f t="array" aca="1" ref="AH2024" ca="1">IFERROR(INDIRECT("$ag"&amp;S2024),"")</f>
        <v/>
      </c>
      <c r="AI2024" t="e" cm="1">
        <f t="array" aca="1" ref="AI2024" ca="1">INDIRECT("O"&amp;S2024)</f>
        <v>#VALUE!</v>
      </c>
      <c r="AJ2024" t="str">
        <f t="shared" si="625"/>
        <v/>
      </c>
    </row>
    <row r="2025" spans="1:36" ht="16.5" customHeight="1">
      <c r="A2025" s="130"/>
      <c r="B2025" s="136"/>
      <c r="C2025" s="137"/>
      <c r="D2025" s="146"/>
      <c r="E2025" s="146"/>
      <c r="F2025" s="137"/>
      <c r="G2025" s="147"/>
      <c r="H2025" s="147"/>
      <c r="I2025" s="147"/>
      <c r="J2025" s="147"/>
      <c r="K2025" s="38"/>
      <c r="L2025" s="144"/>
      <c r="M2025" s="144"/>
      <c r="N2025" s="61"/>
      <c r="O2025" s="314"/>
      <c r="Q2025" t="str">
        <f t="shared" si="620"/>
        <v/>
      </c>
      <c r="S2025" t="e">
        <f t="shared" ca="1" si="629"/>
        <v>#VALUE!</v>
      </c>
      <c r="T2025" t="e">
        <f t="shared" ca="1" si="626"/>
        <v>#VALUE!</v>
      </c>
      <c r="U2025">
        <f t="shared" si="630"/>
        <v>1956</v>
      </c>
      <c r="V2025">
        <v>163.50000000001299</v>
      </c>
      <c r="W2025">
        <f t="shared" si="631"/>
        <v>163</v>
      </c>
      <c r="X2025" t="str" cm="1">
        <f t="array" aca="1" ref="X2025" ca="1">IFERROR(INDEX('PC&amp;PD'!$A$1:$AS$19,ROW('PC&amp;PD'!$A$19),MATCH(INDIRECT(T2025),'PC&amp;PD'!$A$1:$AS$1,0)),"")</f>
        <v/>
      </c>
      <c r="AA2025" t="str">
        <f t="shared" si="621"/>
        <v/>
      </c>
      <c r="AB2025" t="str">
        <f t="shared" si="622"/>
        <v/>
      </c>
      <c r="AC2025" t="e">
        <f t="shared" ca="1" si="623"/>
        <v>#VALUE!</v>
      </c>
      <c r="AD2025" t="str" cm="1">
        <f t="array" aca="1" ref="AD2025" ca="1">IFERROR(IF((LEFT(INDIRECT("$F"&amp;$S2025),4))="GOTS",IF($G2025="Organic","GOTS_Organic_raw",(IF($G2025="Responsible","GOTS_Responsible",(IF($G2025="No Attribute (Conventional)","GOTS_conventional",(IF($G2025="Recycled Pre/Post-Consumer","GOTS_pre_post",(IF($G2025="In-Conversion","GOTS_in_conversion",(IF($G2025="Sustainably Sourced","Sustainably_sourced",(IF($G2025="Recycled pre-consumer organic","GOTS_recycled_organic",""))))))))))))),IF($G2025="Organic","Organic",(IF($G2025="Responsible","Responsible",(IF($G2025="No Attribute (Conventional)","No_Attribute_Conventional",(IF($G2025="Recycled Pre/Post-Consumer","Recycled_Pre_Post_Consumer",(IF($G2025="In-Conversion","In_Conversion",(IF($G2025="Recycled Pre-Consumer","Recycled_Pre_Consumer",(IF($G2025="Recycled Post-Consumer","Recycled_Post_Consumer",(IF($G2025="Sustainably Sourced","Sustainably_sourced",(IF($G2025="Recycled pre-consumer organic","GOTS_recycled_organic","")))))))))))))))))),"")</f>
        <v/>
      </c>
      <c r="AE2025" t="e" cm="1">
        <f t="array" aca="1" ref="AE2025" ca="1">IF($I2025="",IF(INDIRECT("$F"&amp;$S2025)="","",IF(LEFT(INDIRECT("$F"&amp;$S2025),3)="GRS","GRS_RCS_RM",IF((LEFT(INDIRECT("$F"&amp;$S2025),3))="RCS","GRS_RCS_RM",IF(INDIRECT("$F"&amp;$S2025)="OCS (No Label)","OCS_Conversion_RM",IF(LEFT(INDIRECT("$F"&amp;$S2025),3)="OCS","OCS_RM",IF(RIGHT(INDIRECT("$F"&amp;$S2025),10)="conversion","GOTS_RM_conversion",IF((LEFT(INDIRECT("$F"&amp;$S2025),4))="GOTS","GOTS_RM","Responsible_RM"))))))),"DELETERM")</f>
        <v>#VALUE!</v>
      </c>
      <c r="AF2025" t="e" cm="1">
        <f t="array" aca="1" ref="AF2025" ca="1">IF($S2025="","",INDIRECT("$Z"&amp;$S2025))</f>
        <v>#VALUE!</v>
      </c>
      <c r="AG2025" t="str">
        <f t="shared" si="624"/>
        <v/>
      </c>
      <c r="AH2025" t="str" cm="1">
        <f t="array" aca="1" ref="AH2025" ca="1">IFERROR(INDIRECT("$ag"&amp;S2025),"")</f>
        <v/>
      </c>
      <c r="AI2025" t="e" cm="1">
        <f t="array" aca="1" ref="AI2025" ca="1">INDIRECT("O"&amp;S2025)</f>
        <v>#VALUE!</v>
      </c>
      <c r="AJ2025" t="str">
        <f t="shared" si="625"/>
        <v/>
      </c>
    </row>
    <row r="2026" spans="1:36" ht="16.5" customHeight="1">
      <c r="A2026" s="130"/>
      <c r="B2026" s="136"/>
      <c r="C2026" s="137"/>
      <c r="D2026" s="146"/>
      <c r="E2026" s="146"/>
      <c r="F2026" s="137"/>
      <c r="G2026" s="147"/>
      <c r="H2026" s="147"/>
      <c r="I2026" s="147"/>
      <c r="J2026" s="147"/>
      <c r="K2026" s="38"/>
      <c r="L2026" s="144"/>
      <c r="M2026" s="144"/>
      <c r="N2026" s="61"/>
      <c r="O2026" s="314"/>
      <c r="Q2026" t="str">
        <f t="shared" si="620"/>
        <v/>
      </c>
      <c r="S2026" t="e">
        <f t="shared" ca="1" si="629"/>
        <v>#VALUE!</v>
      </c>
      <c r="T2026" t="e">
        <f t="shared" ca="1" si="626"/>
        <v>#VALUE!</v>
      </c>
      <c r="U2026">
        <f t="shared" si="630"/>
        <v>1956</v>
      </c>
      <c r="V2026">
        <v>163.58333333334599</v>
      </c>
      <c r="W2026">
        <f t="shared" si="631"/>
        <v>163</v>
      </c>
      <c r="X2026" t="str" cm="1">
        <f t="array" aca="1" ref="X2026" ca="1">IFERROR(INDEX('PC&amp;PD'!$A$1:$AS$19,ROW('PC&amp;PD'!$A$19),MATCH(INDIRECT(T2026),'PC&amp;PD'!$A$1:$AS$1,0)),"")</f>
        <v/>
      </c>
      <c r="AA2026" t="str">
        <f t="shared" si="621"/>
        <v/>
      </c>
      <c r="AB2026" t="str">
        <f t="shared" si="622"/>
        <v/>
      </c>
      <c r="AC2026" t="e">
        <f t="shared" ca="1" si="623"/>
        <v>#VALUE!</v>
      </c>
      <c r="AD2026" t="str" cm="1">
        <f t="array" aca="1" ref="AD2026" ca="1">IFERROR(IF((LEFT(INDIRECT("$F"&amp;$S2026),4))="GOTS",IF($G2026="Organic","GOTS_Organic_raw",(IF($G2026="Responsible","GOTS_Responsible",(IF($G2026="No Attribute (Conventional)","GOTS_conventional",(IF($G2026="Recycled Pre/Post-Consumer","GOTS_pre_post",(IF($G2026="In-Conversion","GOTS_in_conversion",(IF($G2026="Sustainably Sourced","Sustainably_sourced",(IF($G2026="Recycled pre-consumer organic","GOTS_recycled_organic",""))))))))))))),IF($G2026="Organic","Organic",(IF($G2026="Responsible","Responsible",(IF($G2026="No Attribute (Conventional)","No_Attribute_Conventional",(IF($G2026="Recycled Pre/Post-Consumer","Recycled_Pre_Post_Consumer",(IF($G2026="In-Conversion","In_Conversion",(IF($G2026="Recycled Pre-Consumer","Recycled_Pre_Consumer",(IF($G2026="Recycled Post-Consumer","Recycled_Post_Consumer",(IF($G2026="Sustainably Sourced","Sustainably_sourced",(IF($G2026="Recycled pre-consumer organic","GOTS_recycled_organic","")))))))))))))))))),"")</f>
        <v/>
      </c>
      <c r="AE2026" t="e" cm="1">
        <f t="array" aca="1" ref="AE2026" ca="1">IF($I2026="",IF(INDIRECT("$F"&amp;$S2026)="","",IF(LEFT(INDIRECT("$F"&amp;$S2026),3)="GRS","GRS_RCS_RM",IF((LEFT(INDIRECT("$F"&amp;$S2026),3))="RCS","GRS_RCS_RM",IF(INDIRECT("$F"&amp;$S2026)="OCS (No Label)","OCS_Conversion_RM",IF(LEFT(INDIRECT("$F"&amp;$S2026),3)="OCS","OCS_RM",IF(RIGHT(INDIRECT("$F"&amp;$S2026),10)="conversion","GOTS_RM_conversion",IF((LEFT(INDIRECT("$F"&amp;$S2026),4))="GOTS","GOTS_RM","Responsible_RM"))))))),"DELETERM")</f>
        <v>#VALUE!</v>
      </c>
      <c r="AF2026" t="e" cm="1">
        <f t="array" aca="1" ref="AF2026" ca="1">IF($S2026="","",INDIRECT("$Z"&amp;$S2026))</f>
        <v>#VALUE!</v>
      </c>
      <c r="AG2026" t="str">
        <f t="shared" si="624"/>
        <v/>
      </c>
      <c r="AH2026" t="str" cm="1">
        <f t="array" aca="1" ref="AH2026" ca="1">IFERROR(INDIRECT("$ag"&amp;S2026),"")</f>
        <v/>
      </c>
      <c r="AI2026" t="e" cm="1">
        <f t="array" aca="1" ref="AI2026" ca="1">INDIRECT("O"&amp;S2026)</f>
        <v>#VALUE!</v>
      </c>
      <c r="AJ2026" t="str">
        <f t="shared" si="625"/>
        <v/>
      </c>
    </row>
    <row r="2027" spans="1:36" ht="16.5" customHeight="1">
      <c r="A2027" s="130"/>
      <c r="B2027" s="136"/>
      <c r="C2027" s="137"/>
      <c r="D2027" s="146"/>
      <c r="E2027" s="146"/>
      <c r="F2027" s="137"/>
      <c r="G2027" s="147"/>
      <c r="H2027" s="147"/>
      <c r="I2027" s="147"/>
      <c r="J2027" s="147"/>
      <c r="K2027" s="38"/>
      <c r="L2027" s="144"/>
      <c r="M2027" s="144"/>
      <c r="N2027" s="61"/>
      <c r="O2027" s="314"/>
      <c r="Q2027" t="str">
        <f t="shared" si="620"/>
        <v/>
      </c>
      <c r="S2027" t="e">
        <f t="shared" ca="1" si="629"/>
        <v>#VALUE!</v>
      </c>
      <c r="T2027" t="e">
        <f t="shared" ca="1" si="626"/>
        <v>#VALUE!</v>
      </c>
      <c r="U2027">
        <f t="shared" si="630"/>
        <v>1956</v>
      </c>
      <c r="V2027">
        <v>163.66666666667999</v>
      </c>
      <c r="W2027">
        <f t="shared" si="631"/>
        <v>163</v>
      </c>
      <c r="X2027" t="str" cm="1">
        <f t="array" aca="1" ref="X2027" ca="1">IFERROR(INDEX('PC&amp;PD'!$A$1:$AS$19,ROW('PC&amp;PD'!$A$19),MATCH(INDIRECT(T2027),'PC&amp;PD'!$A$1:$AS$1,0)),"")</f>
        <v/>
      </c>
      <c r="AA2027" t="str">
        <f t="shared" si="621"/>
        <v/>
      </c>
      <c r="AB2027" t="str">
        <f t="shared" si="622"/>
        <v/>
      </c>
      <c r="AC2027" t="e">
        <f t="shared" ca="1" si="623"/>
        <v>#VALUE!</v>
      </c>
      <c r="AD2027" t="str" cm="1">
        <f t="array" aca="1" ref="AD2027" ca="1">IFERROR(IF((LEFT(INDIRECT("$F"&amp;$S2027),4))="GOTS",IF($G2027="Organic","GOTS_Organic_raw",(IF($G2027="Responsible","GOTS_Responsible",(IF($G2027="No Attribute (Conventional)","GOTS_conventional",(IF($G2027="Recycled Pre/Post-Consumer","GOTS_pre_post",(IF($G2027="In-Conversion","GOTS_in_conversion",(IF($G2027="Sustainably Sourced","Sustainably_sourced",(IF($G2027="Recycled pre-consumer organic","GOTS_recycled_organic",""))))))))))))),IF($G2027="Organic","Organic",(IF($G2027="Responsible","Responsible",(IF($G2027="No Attribute (Conventional)","No_Attribute_Conventional",(IF($G2027="Recycled Pre/Post-Consumer","Recycled_Pre_Post_Consumer",(IF($G2027="In-Conversion","In_Conversion",(IF($G2027="Recycled Pre-Consumer","Recycled_Pre_Consumer",(IF($G2027="Recycled Post-Consumer","Recycled_Post_Consumer",(IF($G2027="Sustainably Sourced","Sustainably_sourced",(IF($G2027="Recycled pre-consumer organic","GOTS_recycled_organic","")))))))))))))))))),"")</f>
        <v/>
      </c>
      <c r="AE2027" t="e" cm="1">
        <f t="array" aca="1" ref="AE2027" ca="1">IF($I2027="",IF(INDIRECT("$F"&amp;$S2027)="","",IF(LEFT(INDIRECT("$F"&amp;$S2027),3)="GRS","GRS_RCS_RM",IF((LEFT(INDIRECT("$F"&amp;$S2027),3))="RCS","GRS_RCS_RM",IF(INDIRECT("$F"&amp;$S2027)="OCS (No Label)","OCS_Conversion_RM",IF(LEFT(INDIRECT("$F"&amp;$S2027),3)="OCS","OCS_RM",IF(RIGHT(INDIRECT("$F"&amp;$S2027),10)="conversion","GOTS_RM_conversion",IF((LEFT(INDIRECT("$F"&amp;$S2027),4))="GOTS","GOTS_RM","Responsible_RM"))))))),"DELETERM")</f>
        <v>#VALUE!</v>
      </c>
      <c r="AF2027" t="e" cm="1">
        <f t="array" aca="1" ref="AF2027" ca="1">IF($S2027="","",INDIRECT("$Z"&amp;$S2027))</f>
        <v>#VALUE!</v>
      </c>
      <c r="AG2027" t="str">
        <f t="shared" si="624"/>
        <v/>
      </c>
      <c r="AH2027" t="str" cm="1">
        <f t="array" aca="1" ref="AH2027" ca="1">IFERROR(INDIRECT("$ag"&amp;S2027),"")</f>
        <v/>
      </c>
      <c r="AI2027" t="e" cm="1">
        <f t="array" aca="1" ref="AI2027" ca="1">INDIRECT("O"&amp;S2027)</f>
        <v>#VALUE!</v>
      </c>
      <c r="AJ2027" t="str">
        <f t="shared" si="625"/>
        <v/>
      </c>
    </row>
    <row r="2028" spans="1:36" ht="16.5" customHeight="1">
      <c r="A2028" s="130"/>
      <c r="B2028" s="136"/>
      <c r="C2028" s="137"/>
      <c r="D2028" s="146"/>
      <c r="E2028" s="146"/>
      <c r="F2028" s="137"/>
      <c r="G2028" s="147"/>
      <c r="H2028" s="147"/>
      <c r="I2028" s="147"/>
      <c r="J2028" s="147"/>
      <c r="K2028" s="38"/>
      <c r="L2028" s="144"/>
      <c r="M2028" s="144"/>
      <c r="N2028" s="61"/>
      <c r="O2028" s="314"/>
      <c r="Q2028" t="str">
        <f t="shared" si="620"/>
        <v/>
      </c>
      <c r="S2028" t="e">
        <f t="shared" ca="1" si="629"/>
        <v>#VALUE!</v>
      </c>
      <c r="T2028" t="e">
        <f t="shared" ca="1" si="626"/>
        <v>#VALUE!</v>
      </c>
      <c r="U2028">
        <f t="shared" si="630"/>
        <v>1956</v>
      </c>
      <c r="V2028">
        <v>163.75000000001299</v>
      </c>
      <c r="W2028">
        <f t="shared" si="631"/>
        <v>163</v>
      </c>
      <c r="X2028" t="str" cm="1">
        <f t="array" aca="1" ref="X2028" ca="1">IFERROR(INDEX('PC&amp;PD'!$A$1:$AS$19,ROW('PC&amp;PD'!$A$19),MATCH(INDIRECT(T2028),'PC&amp;PD'!$A$1:$AS$1,0)),"")</f>
        <v/>
      </c>
      <c r="AA2028" t="str">
        <f t="shared" si="621"/>
        <v/>
      </c>
      <c r="AB2028" t="str">
        <f t="shared" si="622"/>
        <v/>
      </c>
      <c r="AC2028" t="e">
        <f t="shared" ca="1" si="623"/>
        <v>#VALUE!</v>
      </c>
      <c r="AD2028" t="str" cm="1">
        <f t="array" aca="1" ref="AD2028" ca="1">IFERROR(IF((LEFT(INDIRECT("$F"&amp;$S2028),4))="GOTS",IF($G2028="Organic","GOTS_Organic_raw",(IF($G2028="Responsible","GOTS_Responsible",(IF($G2028="No Attribute (Conventional)","GOTS_conventional",(IF($G2028="Recycled Pre/Post-Consumer","GOTS_pre_post",(IF($G2028="In-Conversion","GOTS_in_conversion",(IF($G2028="Sustainably Sourced","Sustainably_sourced",(IF($G2028="Recycled pre-consumer organic","GOTS_recycled_organic",""))))))))))))),IF($G2028="Organic","Organic",(IF($G2028="Responsible","Responsible",(IF($G2028="No Attribute (Conventional)","No_Attribute_Conventional",(IF($G2028="Recycled Pre/Post-Consumer","Recycled_Pre_Post_Consumer",(IF($G2028="In-Conversion","In_Conversion",(IF($G2028="Recycled Pre-Consumer","Recycled_Pre_Consumer",(IF($G2028="Recycled Post-Consumer","Recycled_Post_Consumer",(IF($G2028="Sustainably Sourced","Sustainably_sourced",(IF($G2028="Recycled pre-consumer organic","GOTS_recycled_organic","")))))))))))))))))),"")</f>
        <v/>
      </c>
      <c r="AE2028" t="e" cm="1">
        <f t="array" aca="1" ref="AE2028" ca="1">IF($I2028="",IF(INDIRECT("$F"&amp;$S2028)="","",IF(LEFT(INDIRECT("$F"&amp;$S2028),3)="GRS","GRS_RCS_RM",IF((LEFT(INDIRECT("$F"&amp;$S2028),3))="RCS","GRS_RCS_RM",IF(INDIRECT("$F"&amp;$S2028)="OCS (No Label)","OCS_Conversion_RM",IF(LEFT(INDIRECT("$F"&amp;$S2028),3)="OCS","OCS_RM",IF(RIGHT(INDIRECT("$F"&amp;$S2028),10)="conversion","GOTS_RM_conversion",IF((LEFT(INDIRECT("$F"&amp;$S2028),4))="GOTS","GOTS_RM","Responsible_RM"))))))),"DELETERM")</f>
        <v>#VALUE!</v>
      </c>
      <c r="AF2028" t="e" cm="1">
        <f t="array" aca="1" ref="AF2028" ca="1">IF($S2028="","",INDIRECT("$Z"&amp;$S2028))</f>
        <v>#VALUE!</v>
      </c>
      <c r="AG2028" t="str">
        <f t="shared" si="624"/>
        <v/>
      </c>
      <c r="AH2028" t="str" cm="1">
        <f t="array" aca="1" ref="AH2028" ca="1">IFERROR(INDIRECT("$ag"&amp;S2028),"")</f>
        <v/>
      </c>
      <c r="AI2028" t="e" cm="1">
        <f t="array" aca="1" ref="AI2028" ca="1">INDIRECT("O"&amp;S2028)</f>
        <v>#VALUE!</v>
      </c>
      <c r="AJ2028" t="str">
        <f t="shared" si="625"/>
        <v/>
      </c>
    </row>
    <row r="2029" spans="1:36" ht="16.5" customHeight="1">
      <c r="A2029" s="130"/>
      <c r="B2029" s="136"/>
      <c r="C2029" s="137"/>
      <c r="D2029" s="146"/>
      <c r="E2029" s="146"/>
      <c r="F2029" s="137"/>
      <c r="G2029" s="147"/>
      <c r="H2029" s="147"/>
      <c r="I2029" s="147"/>
      <c r="J2029" s="147"/>
      <c r="K2029" s="38"/>
      <c r="L2029" s="144"/>
      <c r="M2029" s="144"/>
      <c r="N2029" s="61"/>
      <c r="O2029" s="314"/>
      <c r="Q2029" t="str">
        <f t="shared" si="620"/>
        <v/>
      </c>
      <c r="S2029" t="e">
        <f t="shared" ca="1" si="629"/>
        <v>#VALUE!</v>
      </c>
      <c r="T2029" t="e">
        <f t="shared" ca="1" si="626"/>
        <v>#VALUE!</v>
      </c>
      <c r="U2029">
        <f t="shared" si="630"/>
        <v>1956</v>
      </c>
      <c r="V2029">
        <v>163.83333333334599</v>
      </c>
      <c r="W2029">
        <f t="shared" si="631"/>
        <v>163</v>
      </c>
      <c r="X2029" t="str" cm="1">
        <f t="array" aca="1" ref="X2029" ca="1">IFERROR(INDEX('PC&amp;PD'!$A$1:$AS$19,ROW('PC&amp;PD'!$A$19),MATCH(INDIRECT(T2029),'PC&amp;PD'!$A$1:$AS$1,0)),"")</f>
        <v/>
      </c>
      <c r="AA2029" t="str">
        <f t="shared" si="621"/>
        <v/>
      </c>
      <c r="AB2029" t="str">
        <f t="shared" si="622"/>
        <v/>
      </c>
      <c r="AC2029" t="e">
        <f t="shared" ca="1" si="623"/>
        <v>#VALUE!</v>
      </c>
      <c r="AD2029" t="str" cm="1">
        <f t="array" aca="1" ref="AD2029" ca="1">IFERROR(IF((LEFT(INDIRECT("$F"&amp;$S2029),4))="GOTS",IF($G2029="Organic","GOTS_Organic_raw",(IF($G2029="Responsible","GOTS_Responsible",(IF($G2029="No Attribute (Conventional)","GOTS_conventional",(IF($G2029="Recycled Pre/Post-Consumer","GOTS_pre_post",(IF($G2029="In-Conversion","GOTS_in_conversion",(IF($G2029="Sustainably Sourced","Sustainably_sourced",(IF($G2029="Recycled pre-consumer organic","GOTS_recycled_organic",""))))))))))))),IF($G2029="Organic","Organic",(IF($G2029="Responsible","Responsible",(IF($G2029="No Attribute (Conventional)","No_Attribute_Conventional",(IF($G2029="Recycled Pre/Post-Consumer","Recycled_Pre_Post_Consumer",(IF($G2029="In-Conversion","In_Conversion",(IF($G2029="Recycled Pre-Consumer","Recycled_Pre_Consumer",(IF($G2029="Recycled Post-Consumer","Recycled_Post_Consumer",(IF($G2029="Sustainably Sourced","Sustainably_sourced",(IF($G2029="Recycled pre-consumer organic","GOTS_recycled_organic","")))))))))))))))))),"")</f>
        <v/>
      </c>
      <c r="AE2029" t="e" cm="1">
        <f t="array" aca="1" ref="AE2029" ca="1">IF($I2029="",IF(INDIRECT("$F"&amp;$S2029)="","",IF(LEFT(INDIRECT("$F"&amp;$S2029),3)="GRS","GRS_RCS_RM",IF((LEFT(INDIRECT("$F"&amp;$S2029),3))="RCS","GRS_RCS_RM",IF(INDIRECT("$F"&amp;$S2029)="OCS (No Label)","OCS_Conversion_RM",IF(LEFT(INDIRECT("$F"&amp;$S2029),3)="OCS","OCS_RM",IF(RIGHT(INDIRECT("$F"&amp;$S2029),10)="conversion","GOTS_RM_conversion",IF((LEFT(INDIRECT("$F"&amp;$S2029),4))="GOTS","GOTS_RM","Responsible_RM"))))))),"DELETERM")</f>
        <v>#VALUE!</v>
      </c>
      <c r="AF2029" t="e" cm="1">
        <f t="array" aca="1" ref="AF2029" ca="1">IF($S2029="","",INDIRECT("$Z"&amp;$S2029))</f>
        <v>#VALUE!</v>
      </c>
      <c r="AG2029" t="str">
        <f t="shared" si="624"/>
        <v/>
      </c>
      <c r="AH2029" t="str" cm="1">
        <f t="array" aca="1" ref="AH2029" ca="1">IFERROR(INDIRECT("$ag"&amp;S2029),"")</f>
        <v/>
      </c>
      <c r="AI2029" t="e" cm="1">
        <f t="array" aca="1" ref="AI2029" ca="1">INDIRECT("O"&amp;S2029)</f>
        <v>#VALUE!</v>
      </c>
      <c r="AJ2029" t="str">
        <f t="shared" si="625"/>
        <v/>
      </c>
    </row>
    <row r="2030" spans="1:36" ht="16.5" customHeight="1" thickBot="1">
      <c r="A2030" s="131"/>
      <c r="B2030" s="138"/>
      <c r="C2030" s="139"/>
      <c r="D2030" s="148"/>
      <c r="E2030" s="148"/>
      <c r="F2030" s="139"/>
      <c r="G2030" s="149"/>
      <c r="H2030" s="149"/>
      <c r="I2030" s="149"/>
      <c r="J2030" s="149"/>
      <c r="K2030" s="39"/>
      <c r="L2030" s="145"/>
      <c r="M2030" s="145"/>
      <c r="N2030" s="62"/>
      <c r="O2030" s="315"/>
      <c r="Q2030" t="str">
        <f t="shared" si="620"/>
        <v/>
      </c>
      <c r="S2030" t="e">
        <f t="shared" ca="1" si="629"/>
        <v>#VALUE!</v>
      </c>
      <c r="T2030" t="e">
        <f t="shared" ca="1" si="626"/>
        <v>#VALUE!</v>
      </c>
      <c r="U2030">
        <f t="shared" si="630"/>
        <v>1956</v>
      </c>
      <c r="V2030">
        <v>163.91666666667999</v>
      </c>
      <c r="W2030">
        <f t="shared" si="631"/>
        <v>163</v>
      </c>
      <c r="X2030" t="str" cm="1">
        <f t="array" aca="1" ref="X2030" ca="1">IFERROR(INDEX('PC&amp;PD'!$A$1:$AS$19,ROW('PC&amp;PD'!$A$19),MATCH(INDIRECT(T2030),'PC&amp;PD'!$A$1:$AS$1,0)),"")</f>
        <v/>
      </c>
      <c r="AA2030" t="str">
        <f t="shared" si="621"/>
        <v/>
      </c>
      <c r="AB2030" t="str">
        <f t="shared" si="622"/>
        <v/>
      </c>
      <c r="AC2030" t="e">
        <f t="shared" ca="1" si="623"/>
        <v>#VALUE!</v>
      </c>
      <c r="AD2030" t="str" cm="1">
        <f t="array" aca="1" ref="AD2030" ca="1">IFERROR(IF((LEFT(INDIRECT("$F"&amp;$S2030),4))="GOTS",IF($G2030="Organic","GOTS_Organic_raw",(IF($G2030="Responsible","GOTS_Responsible",(IF($G2030="No Attribute (Conventional)","GOTS_conventional",(IF($G2030="Recycled Pre/Post-Consumer","GOTS_pre_post",(IF($G2030="In-Conversion","GOTS_in_conversion",(IF($G2030="Sustainably Sourced","Sustainably_sourced",(IF($G2030="Recycled pre-consumer organic","GOTS_recycled_organic",""))))))))))))),IF($G2030="Organic","Organic",(IF($G2030="Responsible","Responsible",(IF($G2030="No Attribute (Conventional)","No_Attribute_Conventional",(IF($G2030="Recycled Pre/Post-Consumer","Recycled_Pre_Post_Consumer",(IF($G2030="In-Conversion","In_Conversion",(IF($G2030="Recycled Pre-Consumer","Recycled_Pre_Consumer",(IF($G2030="Recycled Post-Consumer","Recycled_Post_Consumer",(IF($G2030="Sustainably Sourced","Sustainably_sourced",(IF($G2030="Recycled pre-consumer organic","GOTS_recycled_organic","")))))))))))))))))),"")</f>
        <v/>
      </c>
      <c r="AE2030" t="e" cm="1">
        <f t="array" aca="1" ref="AE2030" ca="1">IF($I2030="",IF(INDIRECT("$F"&amp;$S2030)="","",IF(LEFT(INDIRECT("$F"&amp;$S2030),3)="GRS","GRS_RCS_RM",IF((LEFT(INDIRECT("$F"&amp;$S2030),3))="RCS","GRS_RCS_RM",IF(INDIRECT("$F"&amp;$S2030)="OCS (No Label)","OCS_Conversion_RM",IF(LEFT(INDIRECT("$F"&amp;$S2030),3)="OCS","OCS_RM",IF(RIGHT(INDIRECT("$F"&amp;$S2030),10)="conversion","GOTS_RM_conversion",IF((LEFT(INDIRECT("$F"&amp;$S2030),4))="GOTS","GOTS_RM","Responsible_RM"))))))),"DELETERM")</f>
        <v>#VALUE!</v>
      </c>
      <c r="AF2030" t="e" cm="1">
        <f t="array" aca="1" ref="AF2030" ca="1">IF($S2030="","",INDIRECT("$Z"&amp;$S2030))</f>
        <v>#VALUE!</v>
      </c>
      <c r="AG2030" t="str">
        <f t="shared" si="624"/>
        <v/>
      </c>
      <c r="AH2030" t="str" cm="1">
        <f t="array" aca="1" ref="AH2030" ca="1">IFERROR(INDIRECT("$ag"&amp;S2030),"")</f>
        <v/>
      </c>
      <c r="AI2030" t="e" cm="1">
        <f t="array" aca="1" ref="AI2030" ca="1">INDIRECT("O"&amp;S2030)</f>
        <v>#VALUE!</v>
      </c>
      <c r="AJ2030" t="str">
        <f t="shared" si="625"/>
        <v/>
      </c>
    </row>
    <row r="2031" spans="1:36" ht="16.5" customHeight="1">
      <c r="A2031" s="128" t="str">
        <f>IF(B2031="","",COUNTA($B$63:$B2031))</f>
        <v/>
      </c>
      <c r="B2031" s="132"/>
      <c r="C2031" s="133"/>
      <c r="D2031" s="140"/>
      <c r="E2031" s="140"/>
      <c r="F2031" s="133"/>
      <c r="G2031" s="141"/>
      <c r="H2031" s="141"/>
      <c r="I2031" s="141"/>
      <c r="J2031" s="141"/>
      <c r="K2031" s="37"/>
      <c r="L2031" s="142" t="str">
        <f>IF(R2031="","",LEFT(R2031,LEN(R2031)-2))</f>
        <v/>
      </c>
      <c r="M2031" s="142"/>
      <c r="N2031" s="60"/>
      <c r="O2031" s="313"/>
      <c r="Q2031" t="str">
        <f t="shared" si="620"/>
        <v/>
      </c>
      <c r="R2031" t="str">
        <f t="shared" ref="R2031" si="636">CONCATENATE($Q2031,Q2032,Q2033,Q2034,Q2035,Q2036,$Q2037,$Q2038,$Q2039,$Q2040,$Q2041,$Q2042)</f>
        <v/>
      </c>
      <c r="S2031" t="e">
        <f t="shared" ca="1" si="629"/>
        <v>#VALUE!</v>
      </c>
      <c r="T2031" t="e">
        <f t="shared" ca="1" si="626"/>
        <v>#VALUE!</v>
      </c>
      <c r="U2031">
        <f t="shared" si="630"/>
        <v>1968</v>
      </c>
      <c r="V2031">
        <v>164.00000000001299</v>
      </c>
      <c r="W2031">
        <f t="shared" si="631"/>
        <v>164</v>
      </c>
      <c r="X2031" t="str" cm="1">
        <f t="array" aca="1" ref="X2031" ca="1">IFERROR(INDEX('PC&amp;PD'!$A$1:$AS$19,ROW('PC&amp;PD'!$A$19),MATCH(INDIRECT(T2031),'PC&amp;PD'!$A$1:$AS$1,0)),"")</f>
        <v/>
      </c>
      <c r="Z2031" t="str">
        <f t="shared" ref="Z2031" si="637">IFERROR(IF($F2031="OCS 100","OCS (OCS 100)",IF($F2031="OCS Blended","OCS (OCS Blended)",IF($F2031="OCS (No Label)","OCS (No Label)",IF($F2031="RCS 100","RCS (RCS 100)",IF($F2031="RCS Blended","RCS (RCS Blended)",IF($F2031="GRS","GRS (GRS)",IF($F2031="GRS (No Label)", "GRS (No Label)",IF($F2031="RDS","RDS (RDS)",IF($F2031="RWS","RWS (RWS)",IF($F2031="RAS","RAS (RAS)",IF($F2031="RMS","RMS (RMS)",IF($F2031="GOTS Organic","GOTS (Organic)",IF($F2031="GOTS Made with organic","GOTS (Made with Organic)",IF($F2031="GOTS Organic - in conversion","GOTS (Organic - In Conversion)",IF($F2031="GOTS Made with organic - in conversion","GOTS (Made with Organic - In Conversion)",""))))))))))))))),"")</f>
        <v/>
      </c>
      <c r="AA2031" t="str">
        <f t="shared" si="621"/>
        <v/>
      </c>
      <c r="AB2031" t="str">
        <f t="shared" si="622"/>
        <v/>
      </c>
      <c r="AC2031" t="e">
        <f t="shared" ca="1" si="623"/>
        <v>#VALUE!</v>
      </c>
      <c r="AD2031" t="str" cm="1">
        <f t="array" aca="1" ref="AD2031" ca="1">IFERROR(IF((LEFT(INDIRECT("$F"&amp;$S2031),4))="GOTS",IF($G2031="Organic","GOTS_Organic_raw",(IF($G2031="Responsible","GOTS_Responsible",(IF($G2031="No Attribute (Conventional)","GOTS_conventional",(IF($G2031="Recycled Pre/Post-Consumer","GOTS_pre_post",(IF($G2031="In-Conversion","GOTS_in_conversion",(IF($G2031="Sustainably Sourced","Sustainably_sourced",(IF($G2031="Recycled pre-consumer organic","GOTS_recycled_organic",""))))))))))))),IF($G2031="Organic","Organic",(IF($G2031="Responsible","Responsible",(IF($G2031="No Attribute (Conventional)","No_Attribute_Conventional",(IF($G2031="Recycled Pre/Post-Consumer","Recycled_Pre_Post_Consumer",(IF($G2031="In-Conversion","In_Conversion",(IF($G2031="Recycled Pre-Consumer","Recycled_Pre_Consumer",(IF($G2031="Recycled Post-Consumer","Recycled_Post_Consumer",(IF($G2031="Sustainably Sourced","Sustainably_sourced",(IF($G2031="Recycled pre-consumer organic","GOTS_recycled_organic","")))))))))))))))))),"")</f>
        <v/>
      </c>
      <c r="AE2031" t="e" cm="1">
        <f t="array" aca="1" ref="AE2031" ca="1">IF($I2031="",IF(INDIRECT("$F"&amp;$S2031)="","",IF(LEFT(INDIRECT("$F"&amp;$S2031),3)="GRS","GRS_RCS_RM",IF((LEFT(INDIRECT("$F"&amp;$S2031),3))="RCS","GRS_RCS_RM",IF(INDIRECT("$F"&amp;$S2031)="OCS (No Label)","OCS_Conversion_RM",IF(LEFT(INDIRECT("$F"&amp;$S2031),3)="OCS","OCS_RM",IF(RIGHT(INDIRECT("$F"&amp;$S2031),10)="conversion","GOTS_RM_conversion",IF((LEFT(INDIRECT("$F"&amp;$S2031),4))="GOTS","GOTS_RM","Responsible_RM"))))))),"DELETERM")</f>
        <v>#VALUE!</v>
      </c>
      <c r="AF2031" t="e" cm="1">
        <f t="array" aca="1" ref="AF2031" ca="1">IF($S2031="","",INDIRECT("$Z"&amp;$S2031))</f>
        <v>#VALUE!</v>
      </c>
      <c r="AG2031" t="str">
        <f t="shared" si="624"/>
        <v/>
      </c>
      <c r="AH2031" t="str" cm="1">
        <f t="array" aca="1" ref="AH2031" ca="1">IFERROR(INDIRECT("$ag"&amp;S2031),"")</f>
        <v/>
      </c>
      <c r="AI2031" t="e" cm="1">
        <f t="array" aca="1" ref="AI2031" ca="1">INDIRECT("O"&amp;S2031)</f>
        <v>#VALUE!</v>
      </c>
      <c r="AJ2031" t="str">
        <f t="shared" si="625"/>
        <v/>
      </c>
    </row>
    <row r="2032" spans="1:36" ht="16.5" customHeight="1">
      <c r="A2032" s="129"/>
      <c r="B2032" s="134"/>
      <c r="C2032" s="135"/>
      <c r="D2032" s="146"/>
      <c r="E2032" s="146"/>
      <c r="F2032" s="135"/>
      <c r="G2032" s="147"/>
      <c r="H2032" s="147"/>
      <c r="I2032" s="147"/>
      <c r="J2032" s="147"/>
      <c r="K2032" s="38"/>
      <c r="L2032" s="143"/>
      <c r="M2032" s="143"/>
      <c r="N2032" s="61"/>
      <c r="O2032" s="314"/>
      <c r="Q2032" t="str">
        <f t="shared" si="620"/>
        <v/>
      </c>
      <c r="S2032" t="e">
        <f t="shared" ca="1" si="629"/>
        <v>#VALUE!</v>
      </c>
      <c r="T2032" t="e">
        <f t="shared" ca="1" si="626"/>
        <v>#VALUE!</v>
      </c>
      <c r="U2032">
        <f t="shared" si="630"/>
        <v>1968</v>
      </c>
      <c r="V2032">
        <v>164.08333333334599</v>
      </c>
      <c r="W2032">
        <f t="shared" si="631"/>
        <v>164</v>
      </c>
      <c r="X2032" t="str" cm="1">
        <f t="array" aca="1" ref="X2032" ca="1">IFERROR(INDEX('PC&amp;PD'!$A$1:$AS$19,ROW('PC&amp;PD'!$A$19),MATCH(INDIRECT(T2032),'PC&amp;PD'!$A$1:$AS$1,0)),"")</f>
        <v/>
      </c>
      <c r="AA2032" t="str">
        <f t="shared" si="621"/>
        <v/>
      </c>
      <c r="AB2032" t="str">
        <f t="shared" si="622"/>
        <v/>
      </c>
      <c r="AC2032" t="e">
        <f t="shared" ca="1" si="623"/>
        <v>#VALUE!</v>
      </c>
      <c r="AD2032" t="str" cm="1">
        <f t="array" aca="1" ref="AD2032" ca="1">IFERROR(IF((LEFT(INDIRECT("$F"&amp;$S2032),4))="GOTS",IF($G2032="Organic","GOTS_Organic_raw",(IF($G2032="Responsible","GOTS_Responsible",(IF($G2032="No Attribute (Conventional)","GOTS_conventional",(IF($G2032="Recycled Pre/Post-Consumer","GOTS_pre_post",(IF($G2032="In-Conversion","GOTS_in_conversion",(IF($G2032="Sustainably Sourced","Sustainably_sourced",(IF($G2032="Recycled pre-consumer organic","GOTS_recycled_organic",""))))))))))))),IF($G2032="Organic","Organic",(IF($G2032="Responsible","Responsible",(IF($G2032="No Attribute (Conventional)","No_Attribute_Conventional",(IF($G2032="Recycled Pre/Post-Consumer","Recycled_Pre_Post_Consumer",(IF($G2032="In-Conversion","In_Conversion",(IF($G2032="Recycled Pre-Consumer","Recycled_Pre_Consumer",(IF($G2032="Recycled Post-Consumer","Recycled_Post_Consumer",(IF($G2032="Sustainably Sourced","Sustainably_sourced",(IF($G2032="Recycled pre-consumer organic","GOTS_recycled_organic","")))))))))))))))))),"")</f>
        <v/>
      </c>
      <c r="AE2032" t="e" cm="1">
        <f t="array" aca="1" ref="AE2032" ca="1">IF($I2032="",IF(INDIRECT("$F"&amp;$S2032)="","",IF(LEFT(INDIRECT("$F"&amp;$S2032),3)="GRS","GRS_RCS_RM",IF((LEFT(INDIRECT("$F"&amp;$S2032),3))="RCS","GRS_RCS_RM",IF(INDIRECT("$F"&amp;$S2032)="OCS (No Label)","OCS_Conversion_RM",IF(LEFT(INDIRECT("$F"&amp;$S2032),3)="OCS","OCS_RM",IF(RIGHT(INDIRECT("$F"&amp;$S2032),10)="conversion","GOTS_RM_conversion",IF((LEFT(INDIRECT("$F"&amp;$S2032),4))="GOTS","GOTS_RM","Responsible_RM"))))))),"DELETERM")</f>
        <v>#VALUE!</v>
      </c>
      <c r="AF2032" t="e" cm="1">
        <f t="array" aca="1" ref="AF2032" ca="1">IF($S2032="","",INDIRECT("$Z"&amp;$S2032))</f>
        <v>#VALUE!</v>
      </c>
      <c r="AG2032" t="str">
        <f t="shared" si="624"/>
        <v/>
      </c>
      <c r="AH2032" t="str" cm="1">
        <f t="array" aca="1" ref="AH2032" ca="1">IFERROR(INDIRECT("$ag"&amp;S2032),"")</f>
        <v/>
      </c>
      <c r="AI2032" t="e" cm="1">
        <f t="array" aca="1" ref="AI2032" ca="1">INDIRECT("O"&amp;S2032)</f>
        <v>#VALUE!</v>
      </c>
      <c r="AJ2032" t="str">
        <f t="shared" si="625"/>
        <v/>
      </c>
    </row>
    <row r="2033" spans="1:36" ht="16.5" customHeight="1">
      <c r="A2033" s="129"/>
      <c r="B2033" s="134"/>
      <c r="C2033" s="135"/>
      <c r="D2033" s="146"/>
      <c r="E2033" s="146"/>
      <c r="F2033" s="135"/>
      <c r="G2033" s="147"/>
      <c r="H2033" s="147"/>
      <c r="I2033" s="147"/>
      <c r="J2033" s="147"/>
      <c r="K2033" s="38"/>
      <c r="L2033" s="143"/>
      <c r="M2033" s="143"/>
      <c r="N2033" s="61"/>
      <c r="O2033" s="314"/>
      <c r="Q2033" t="str">
        <f t="shared" si="620"/>
        <v/>
      </c>
      <c r="S2033" t="e">
        <f t="shared" ca="1" si="629"/>
        <v>#VALUE!</v>
      </c>
      <c r="T2033" t="e">
        <f t="shared" ca="1" si="626"/>
        <v>#VALUE!</v>
      </c>
      <c r="U2033">
        <f t="shared" si="630"/>
        <v>1968</v>
      </c>
      <c r="V2033">
        <v>164.16666666667999</v>
      </c>
      <c r="W2033">
        <f t="shared" si="631"/>
        <v>164</v>
      </c>
      <c r="X2033" t="str" cm="1">
        <f t="array" aca="1" ref="X2033" ca="1">IFERROR(INDEX('PC&amp;PD'!$A$1:$AS$19,ROW('PC&amp;PD'!$A$19),MATCH(INDIRECT(T2033),'PC&amp;PD'!$A$1:$AS$1,0)),"")</f>
        <v/>
      </c>
      <c r="AA2033" t="str">
        <f t="shared" si="621"/>
        <v/>
      </c>
      <c r="AB2033" t="str">
        <f t="shared" si="622"/>
        <v/>
      </c>
      <c r="AC2033" t="e">
        <f t="shared" ca="1" si="623"/>
        <v>#VALUE!</v>
      </c>
      <c r="AD2033" t="str" cm="1">
        <f t="array" aca="1" ref="AD2033" ca="1">IFERROR(IF((LEFT(INDIRECT("$F"&amp;$S2033),4))="GOTS",IF($G2033="Organic","GOTS_Organic_raw",(IF($G2033="Responsible","GOTS_Responsible",(IF($G2033="No Attribute (Conventional)","GOTS_conventional",(IF($G2033="Recycled Pre/Post-Consumer","GOTS_pre_post",(IF($G2033="In-Conversion","GOTS_in_conversion",(IF($G2033="Sustainably Sourced","Sustainably_sourced",(IF($G2033="Recycled pre-consumer organic","GOTS_recycled_organic",""))))))))))))),IF($G2033="Organic","Organic",(IF($G2033="Responsible","Responsible",(IF($G2033="No Attribute (Conventional)","No_Attribute_Conventional",(IF($G2033="Recycled Pre/Post-Consumer","Recycled_Pre_Post_Consumer",(IF($G2033="In-Conversion","In_Conversion",(IF($G2033="Recycled Pre-Consumer","Recycled_Pre_Consumer",(IF($G2033="Recycled Post-Consumer","Recycled_Post_Consumer",(IF($G2033="Sustainably Sourced","Sustainably_sourced",(IF($G2033="Recycled pre-consumer organic","GOTS_recycled_organic","")))))))))))))))))),"")</f>
        <v/>
      </c>
      <c r="AE2033" t="e" cm="1">
        <f t="array" aca="1" ref="AE2033" ca="1">IF($I2033="",IF(INDIRECT("$F"&amp;$S2033)="","",IF(LEFT(INDIRECT("$F"&amp;$S2033),3)="GRS","GRS_RCS_RM",IF((LEFT(INDIRECT("$F"&amp;$S2033),3))="RCS","GRS_RCS_RM",IF(INDIRECT("$F"&amp;$S2033)="OCS (No Label)","OCS_Conversion_RM",IF(LEFT(INDIRECT("$F"&amp;$S2033),3)="OCS","OCS_RM",IF(RIGHT(INDIRECT("$F"&amp;$S2033),10)="conversion","GOTS_RM_conversion",IF((LEFT(INDIRECT("$F"&amp;$S2033),4))="GOTS","GOTS_RM","Responsible_RM"))))))),"DELETERM")</f>
        <v>#VALUE!</v>
      </c>
      <c r="AF2033" t="e" cm="1">
        <f t="array" aca="1" ref="AF2033" ca="1">IF($S2033="","",INDIRECT("$Z"&amp;$S2033))</f>
        <v>#VALUE!</v>
      </c>
      <c r="AG2033" t="str">
        <f t="shared" si="624"/>
        <v/>
      </c>
      <c r="AH2033" t="str" cm="1">
        <f t="array" aca="1" ref="AH2033" ca="1">IFERROR(INDIRECT("$ag"&amp;S2033),"")</f>
        <v/>
      </c>
      <c r="AI2033" t="e" cm="1">
        <f t="array" aca="1" ref="AI2033" ca="1">INDIRECT("O"&amp;S2033)</f>
        <v>#VALUE!</v>
      </c>
      <c r="AJ2033" t="str">
        <f t="shared" si="625"/>
        <v/>
      </c>
    </row>
    <row r="2034" spans="1:36" ht="16.5" customHeight="1">
      <c r="A2034" s="129"/>
      <c r="B2034" s="134"/>
      <c r="C2034" s="135"/>
      <c r="D2034" s="146"/>
      <c r="E2034" s="146"/>
      <c r="F2034" s="135"/>
      <c r="G2034" s="147"/>
      <c r="H2034" s="147"/>
      <c r="I2034" s="147"/>
      <c r="J2034" s="147"/>
      <c r="K2034" s="38"/>
      <c r="L2034" s="143"/>
      <c r="M2034" s="143"/>
      <c r="N2034" s="61"/>
      <c r="O2034" s="314"/>
      <c r="Q2034" t="str">
        <f t="shared" si="620"/>
        <v/>
      </c>
      <c r="S2034" t="e">
        <f t="shared" ca="1" si="629"/>
        <v>#VALUE!</v>
      </c>
      <c r="T2034" t="e">
        <f t="shared" ca="1" si="626"/>
        <v>#VALUE!</v>
      </c>
      <c r="U2034">
        <f t="shared" si="630"/>
        <v>1968</v>
      </c>
      <c r="V2034">
        <v>164.25000000001299</v>
      </c>
      <c r="W2034">
        <f t="shared" si="631"/>
        <v>164</v>
      </c>
      <c r="X2034" t="str" cm="1">
        <f t="array" aca="1" ref="X2034" ca="1">IFERROR(INDEX('PC&amp;PD'!$A$1:$AS$19,ROW('PC&amp;PD'!$A$19),MATCH(INDIRECT(T2034),'PC&amp;PD'!$A$1:$AS$1,0)),"")</f>
        <v/>
      </c>
      <c r="AA2034" t="str">
        <f t="shared" si="621"/>
        <v/>
      </c>
      <c r="AB2034" t="str">
        <f t="shared" si="622"/>
        <v/>
      </c>
      <c r="AC2034" t="e">
        <f t="shared" ca="1" si="623"/>
        <v>#VALUE!</v>
      </c>
      <c r="AD2034" t="str" cm="1">
        <f t="array" aca="1" ref="AD2034" ca="1">IFERROR(IF((LEFT(INDIRECT("$F"&amp;$S2034),4))="GOTS",IF($G2034="Organic","GOTS_Organic_raw",(IF($G2034="Responsible","GOTS_Responsible",(IF($G2034="No Attribute (Conventional)","GOTS_conventional",(IF($G2034="Recycled Pre/Post-Consumer","GOTS_pre_post",(IF($G2034="In-Conversion","GOTS_in_conversion",(IF($G2034="Sustainably Sourced","Sustainably_sourced",(IF($G2034="Recycled pre-consumer organic","GOTS_recycled_organic",""))))))))))))),IF($G2034="Organic","Organic",(IF($G2034="Responsible","Responsible",(IF($G2034="No Attribute (Conventional)","No_Attribute_Conventional",(IF($G2034="Recycled Pre/Post-Consumer","Recycled_Pre_Post_Consumer",(IF($G2034="In-Conversion","In_Conversion",(IF($G2034="Recycled Pre-Consumer","Recycled_Pre_Consumer",(IF($G2034="Recycled Post-Consumer","Recycled_Post_Consumer",(IF($G2034="Sustainably Sourced","Sustainably_sourced",(IF($G2034="Recycled pre-consumer organic","GOTS_recycled_organic","")))))))))))))))))),"")</f>
        <v/>
      </c>
      <c r="AE2034" t="e" cm="1">
        <f t="array" aca="1" ref="AE2034" ca="1">IF($I2034="",IF(INDIRECT("$F"&amp;$S2034)="","",IF(LEFT(INDIRECT("$F"&amp;$S2034),3)="GRS","GRS_RCS_RM",IF((LEFT(INDIRECT("$F"&amp;$S2034),3))="RCS","GRS_RCS_RM",IF(INDIRECT("$F"&amp;$S2034)="OCS (No Label)","OCS_Conversion_RM",IF(LEFT(INDIRECT("$F"&amp;$S2034),3)="OCS","OCS_RM",IF(RIGHT(INDIRECT("$F"&amp;$S2034),10)="conversion","GOTS_RM_conversion",IF((LEFT(INDIRECT("$F"&amp;$S2034),4))="GOTS","GOTS_RM","Responsible_RM"))))))),"DELETERM")</f>
        <v>#VALUE!</v>
      </c>
      <c r="AF2034" t="e" cm="1">
        <f t="array" aca="1" ref="AF2034" ca="1">IF($S2034="","",INDIRECT("$Z"&amp;$S2034))</f>
        <v>#VALUE!</v>
      </c>
      <c r="AG2034" t="str">
        <f t="shared" si="624"/>
        <v/>
      </c>
      <c r="AH2034" t="str" cm="1">
        <f t="array" aca="1" ref="AH2034" ca="1">IFERROR(INDIRECT("$ag"&amp;S2034),"")</f>
        <v/>
      </c>
      <c r="AI2034" t="e" cm="1">
        <f t="array" aca="1" ref="AI2034" ca="1">INDIRECT("O"&amp;S2034)</f>
        <v>#VALUE!</v>
      </c>
      <c r="AJ2034" t="str">
        <f t="shared" si="625"/>
        <v/>
      </c>
    </row>
    <row r="2035" spans="1:36" ht="16.5" customHeight="1">
      <c r="A2035" s="129"/>
      <c r="B2035" s="134"/>
      <c r="C2035" s="135"/>
      <c r="D2035" s="146"/>
      <c r="E2035" s="146"/>
      <c r="F2035" s="135"/>
      <c r="G2035" s="147"/>
      <c r="H2035" s="147"/>
      <c r="I2035" s="147"/>
      <c r="J2035" s="147"/>
      <c r="K2035" s="38"/>
      <c r="L2035" s="143"/>
      <c r="M2035" s="143"/>
      <c r="N2035" s="61"/>
      <c r="O2035" s="314"/>
      <c r="Q2035" t="str">
        <f t="shared" si="620"/>
        <v/>
      </c>
      <c r="S2035" t="e">
        <f t="shared" ca="1" si="629"/>
        <v>#VALUE!</v>
      </c>
      <c r="T2035" t="e">
        <f t="shared" ca="1" si="626"/>
        <v>#VALUE!</v>
      </c>
      <c r="U2035">
        <f t="shared" si="630"/>
        <v>1968</v>
      </c>
      <c r="V2035">
        <v>164.33333333334599</v>
      </c>
      <c r="W2035">
        <f t="shared" si="631"/>
        <v>164</v>
      </c>
      <c r="X2035" t="str" cm="1">
        <f t="array" aca="1" ref="X2035" ca="1">IFERROR(INDEX('PC&amp;PD'!$A$1:$AS$19,ROW('PC&amp;PD'!$A$19),MATCH(INDIRECT(T2035),'PC&amp;PD'!$A$1:$AS$1,0)),"")</f>
        <v/>
      </c>
      <c r="AA2035" t="str">
        <f t="shared" si="621"/>
        <v/>
      </c>
      <c r="AB2035" t="str">
        <f t="shared" si="622"/>
        <v/>
      </c>
      <c r="AC2035" t="e">
        <f t="shared" ca="1" si="623"/>
        <v>#VALUE!</v>
      </c>
      <c r="AD2035" t="str" cm="1">
        <f t="array" aca="1" ref="AD2035" ca="1">IFERROR(IF((LEFT(INDIRECT("$F"&amp;$S2035),4))="GOTS",IF($G2035="Organic","GOTS_Organic_raw",(IF($G2035="Responsible","GOTS_Responsible",(IF($G2035="No Attribute (Conventional)","GOTS_conventional",(IF($G2035="Recycled Pre/Post-Consumer","GOTS_pre_post",(IF($G2035="In-Conversion","GOTS_in_conversion",(IF($G2035="Sustainably Sourced","Sustainably_sourced",(IF($G2035="Recycled pre-consumer organic","GOTS_recycled_organic",""))))))))))))),IF($G2035="Organic","Organic",(IF($G2035="Responsible","Responsible",(IF($G2035="No Attribute (Conventional)","No_Attribute_Conventional",(IF($G2035="Recycled Pre/Post-Consumer","Recycled_Pre_Post_Consumer",(IF($G2035="In-Conversion","In_Conversion",(IF($G2035="Recycled Pre-Consumer","Recycled_Pre_Consumer",(IF($G2035="Recycled Post-Consumer","Recycled_Post_Consumer",(IF($G2035="Sustainably Sourced","Sustainably_sourced",(IF($G2035="Recycled pre-consumer organic","GOTS_recycled_organic","")))))))))))))))))),"")</f>
        <v/>
      </c>
      <c r="AE2035" t="e" cm="1">
        <f t="array" aca="1" ref="AE2035" ca="1">IF($I2035="",IF(INDIRECT("$F"&amp;$S2035)="","",IF(LEFT(INDIRECT("$F"&amp;$S2035),3)="GRS","GRS_RCS_RM",IF((LEFT(INDIRECT("$F"&amp;$S2035),3))="RCS","GRS_RCS_RM",IF(INDIRECT("$F"&amp;$S2035)="OCS (No Label)","OCS_Conversion_RM",IF(LEFT(INDIRECT("$F"&amp;$S2035),3)="OCS","OCS_RM",IF(RIGHT(INDIRECT("$F"&amp;$S2035),10)="conversion","GOTS_RM_conversion",IF((LEFT(INDIRECT("$F"&amp;$S2035),4))="GOTS","GOTS_RM","Responsible_RM"))))))),"DELETERM")</f>
        <v>#VALUE!</v>
      </c>
      <c r="AF2035" t="e" cm="1">
        <f t="array" aca="1" ref="AF2035" ca="1">IF($S2035="","",INDIRECT("$Z"&amp;$S2035))</f>
        <v>#VALUE!</v>
      </c>
      <c r="AG2035" t="str">
        <f t="shared" si="624"/>
        <v/>
      </c>
      <c r="AH2035" t="str" cm="1">
        <f t="array" aca="1" ref="AH2035" ca="1">IFERROR(INDIRECT("$ag"&amp;S2035),"")</f>
        <v/>
      </c>
      <c r="AI2035" t="e" cm="1">
        <f t="array" aca="1" ref="AI2035" ca="1">INDIRECT("O"&amp;S2035)</f>
        <v>#VALUE!</v>
      </c>
      <c r="AJ2035" t="str">
        <f t="shared" si="625"/>
        <v/>
      </c>
    </row>
    <row r="2036" spans="1:36" ht="16.5" customHeight="1">
      <c r="A2036" s="129"/>
      <c r="B2036" s="134"/>
      <c r="C2036" s="135"/>
      <c r="D2036" s="146"/>
      <c r="E2036" s="146"/>
      <c r="F2036" s="135"/>
      <c r="G2036" s="147"/>
      <c r="H2036" s="147"/>
      <c r="I2036" s="147"/>
      <c r="J2036" s="147"/>
      <c r="K2036" s="38"/>
      <c r="L2036" s="143"/>
      <c r="M2036" s="143"/>
      <c r="N2036" s="61"/>
      <c r="O2036" s="314"/>
      <c r="Q2036" t="str">
        <f t="shared" si="620"/>
        <v/>
      </c>
      <c r="S2036" t="e">
        <f t="shared" ca="1" si="629"/>
        <v>#VALUE!</v>
      </c>
      <c r="T2036" t="e">
        <f t="shared" ca="1" si="626"/>
        <v>#VALUE!</v>
      </c>
      <c r="U2036">
        <f t="shared" si="630"/>
        <v>1968</v>
      </c>
      <c r="V2036">
        <v>164.41666666667999</v>
      </c>
      <c r="W2036">
        <f t="shared" si="631"/>
        <v>164</v>
      </c>
      <c r="X2036" t="str" cm="1">
        <f t="array" aca="1" ref="X2036" ca="1">IFERROR(INDEX('PC&amp;PD'!$A$1:$AS$19,ROW('PC&amp;PD'!$A$19),MATCH(INDIRECT(T2036),'PC&amp;PD'!$A$1:$AS$1,0)),"")</f>
        <v/>
      </c>
      <c r="AA2036" t="str">
        <f t="shared" si="621"/>
        <v/>
      </c>
      <c r="AB2036" t="str">
        <f t="shared" si="622"/>
        <v/>
      </c>
      <c r="AC2036" t="e">
        <f t="shared" ca="1" si="623"/>
        <v>#VALUE!</v>
      </c>
      <c r="AD2036" t="str" cm="1">
        <f t="array" aca="1" ref="AD2036" ca="1">IFERROR(IF((LEFT(INDIRECT("$F"&amp;$S2036),4))="GOTS",IF($G2036="Organic","GOTS_Organic_raw",(IF($G2036="Responsible","GOTS_Responsible",(IF($G2036="No Attribute (Conventional)","GOTS_conventional",(IF($G2036="Recycled Pre/Post-Consumer","GOTS_pre_post",(IF($G2036="In-Conversion","GOTS_in_conversion",(IF($G2036="Sustainably Sourced","Sustainably_sourced",(IF($G2036="Recycled pre-consumer organic","GOTS_recycled_organic",""))))))))))))),IF($G2036="Organic","Organic",(IF($G2036="Responsible","Responsible",(IF($G2036="No Attribute (Conventional)","No_Attribute_Conventional",(IF($G2036="Recycled Pre/Post-Consumer","Recycled_Pre_Post_Consumer",(IF($G2036="In-Conversion","In_Conversion",(IF($G2036="Recycled Pre-Consumer","Recycled_Pre_Consumer",(IF($G2036="Recycled Post-Consumer","Recycled_Post_Consumer",(IF($G2036="Sustainably Sourced","Sustainably_sourced",(IF($G2036="Recycled pre-consumer organic","GOTS_recycled_organic","")))))))))))))))))),"")</f>
        <v/>
      </c>
      <c r="AE2036" t="e" cm="1">
        <f t="array" aca="1" ref="AE2036" ca="1">IF($I2036="",IF(INDIRECT("$F"&amp;$S2036)="","",IF(LEFT(INDIRECT("$F"&amp;$S2036),3)="GRS","GRS_RCS_RM",IF((LEFT(INDIRECT("$F"&amp;$S2036),3))="RCS","GRS_RCS_RM",IF(INDIRECT("$F"&amp;$S2036)="OCS (No Label)","OCS_Conversion_RM",IF(LEFT(INDIRECT("$F"&amp;$S2036),3)="OCS","OCS_RM",IF(RIGHT(INDIRECT("$F"&amp;$S2036),10)="conversion","GOTS_RM_conversion",IF((LEFT(INDIRECT("$F"&amp;$S2036),4))="GOTS","GOTS_RM","Responsible_RM"))))))),"DELETERM")</f>
        <v>#VALUE!</v>
      </c>
      <c r="AF2036" t="e" cm="1">
        <f t="array" aca="1" ref="AF2036" ca="1">IF($S2036="","",INDIRECT("$Z"&amp;$S2036))</f>
        <v>#VALUE!</v>
      </c>
      <c r="AG2036" t="str">
        <f t="shared" si="624"/>
        <v/>
      </c>
      <c r="AH2036" t="str" cm="1">
        <f t="array" aca="1" ref="AH2036" ca="1">IFERROR(INDIRECT("$ag"&amp;S2036),"")</f>
        <v/>
      </c>
      <c r="AI2036" t="e" cm="1">
        <f t="array" aca="1" ref="AI2036" ca="1">INDIRECT("O"&amp;S2036)</f>
        <v>#VALUE!</v>
      </c>
      <c r="AJ2036" t="str">
        <f t="shared" si="625"/>
        <v/>
      </c>
    </row>
    <row r="2037" spans="1:36" ht="16.5" customHeight="1">
      <c r="A2037" s="130"/>
      <c r="B2037" s="136"/>
      <c r="C2037" s="137"/>
      <c r="D2037" s="146"/>
      <c r="E2037" s="146"/>
      <c r="F2037" s="137"/>
      <c r="G2037" s="147"/>
      <c r="H2037" s="147"/>
      <c r="I2037" s="147"/>
      <c r="J2037" s="147"/>
      <c r="K2037" s="38"/>
      <c r="L2037" s="144"/>
      <c r="M2037" s="144"/>
      <c r="N2037" s="61"/>
      <c r="O2037" s="314"/>
      <c r="Q2037" t="str">
        <f t="shared" si="620"/>
        <v/>
      </c>
      <c r="S2037" t="e">
        <f t="shared" ca="1" si="629"/>
        <v>#VALUE!</v>
      </c>
      <c r="T2037" t="e">
        <f t="shared" ca="1" si="626"/>
        <v>#VALUE!</v>
      </c>
      <c r="U2037">
        <f t="shared" si="630"/>
        <v>1968</v>
      </c>
      <c r="V2037">
        <v>164.50000000001299</v>
      </c>
      <c r="W2037">
        <f t="shared" si="631"/>
        <v>164</v>
      </c>
      <c r="X2037" t="str" cm="1">
        <f t="array" aca="1" ref="X2037" ca="1">IFERROR(INDEX('PC&amp;PD'!$A$1:$AS$19,ROW('PC&amp;PD'!$A$19),MATCH(INDIRECT(T2037),'PC&amp;PD'!$A$1:$AS$1,0)),"")</f>
        <v/>
      </c>
      <c r="AA2037" t="str">
        <f t="shared" si="621"/>
        <v/>
      </c>
      <c r="AB2037" t="str">
        <f t="shared" si="622"/>
        <v/>
      </c>
      <c r="AC2037" t="e">
        <f t="shared" ca="1" si="623"/>
        <v>#VALUE!</v>
      </c>
      <c r="AD2037" t="str" cm="1">
        <f t="array" aca="1" ref="AD2037" ca="1">IFERROR(IF((LEFT(INDIRECT("$F"&amp;$S2037),4))="GOTS",IF($G2037="Organic","GOTS_Organic_raw",(IF($G2037="Responsible","GOTS_Responsible",(IF($G2037="No Attribute (Conventional)","GOTS_conventional",(IF($G2037="Recycled Pre/Post-Consumer","GOTS_pre_post",(IF($G2037="In-Conversion","GOTS_in_conversion",(IF($G2037="Sustainably Sourced","Sustainably_sourced",(IF($G2037="Recycled pre-consumer organic","GOTS_recycled_organic",""))))))))))))),IF($G2037="Organic","Organic",(IF($G2037="Responsible","Responsible",(IF($G2037="No Attribute (Conventional)","No_Attribute_Conventional",(IF($G2037="Recycled Pre/Post-Consumer","Recycled_Pre_Post_Consumer",(IF($G2037="In-Conversion","In_Conversion",(IF($G2037="Recycled Pre-Consumer","Recycled_Pre_Consumer",(IF($G2037="Recycled Post-Consumer","Recycled_Post_Consumer",(IF($G2037="Sustainably Sourced","Sustainably_sourced",(IF($G2037="Recycled pre-consumer organic","GOTS_recycled_organic","")))))))))))))))))),"")</f>
        <v/>
      </c>
      <c r="AE2037" t="e" cm="1">
        <f t="array" aca="1" ref="AE2037" ca="1">IF($I2037="",IF(INDIRECT("$F"&amp;$S2037)="","",IF(LEFT(INDIRECT("$F"&amp;$S2037),3)="GRS","GRS_RCS_RM",IF((LEFT(INDIRECT("$F"&amp;$S2037),3))="RCS","GRS_RCS_RM",IF(INDIRECT("$F"&amp;$S2037)="OCS (No Label)","OCS_Conversion_RM",IF(LEFT(INDIRECT("$F"&amp;$S2037),3)="OCS","OCS_RM",IF(RIGHT(INDIRECT("$F"&amp;$S2037),10)="conversion","GOTS_RM_conversion",IF((LEFT(INDIRECT("$F"&amp;$S2037),4))="GOTS","GOTS_RM","Responsible_RM"))))))),"DELETERM")</f>
        <v>#VALUE!</v>
      </c>
      <c r="AF2037" t="e" cm="1">
        <f t="array" aca="1" ref="AF2037" ca="1">IF($S2037="","",INDIRECT("$Z"&amp;$S2037))</f>
        <v>#VALUE!</v>
      </c>
      <c r="AG2037" t="str">
        <f t="shared" si="624"/>
        <v/>
      </c>
      <c r="AH2037" t="str" cm="1">
        <f t="array" aca="1" ref="AH2037" ca="1">IFERROR(INDIRECT("$ag"&amp;S2037),"")</f>
        <v/>
      </c>
      <c r="AI2037" t="e" cm="1">
        <f t="array" aca="1" ref="AI2037" ca="1">INDIRECT("O"&amp;S2037)</f>
        <v>#VALUE!</v>
      </c>
      <c r="AJ2037" t="str">
        <f t="shared" si="625"/>
        <v/>
      </c>
    </row>
    <row r="2038" spans="1:36" ht="16.5" customHeight="1">
      <c r="A2038" s="130"/>
      <c r="B2038" s="136"/>
      <c r="C2038" s="137"/>
      <c r="D2038" s="146"/>
      <c r="E2038" s="146"/>
      <c r="F2038" s="137"/>
      <c r="G2038" s="147"/>
      <c r="H2038" s="147"/>
      <c r="I2038" s="147"/>
      <c r="J2038" s="147"/>
      <c r="K2038" s="38"/>
      <c r="L2038" s="144"/>
      <c r="M2038" s="144"/>
      <c r="N2038" s="61"/>
      <c r="O2038" s="314"/>
      <c r="Q2038" t="str">
        <f t="shared" si="620"/>
        <v/>
      </c>
      <c r="S2038" t="e">
        <f t="shared" ca="1" si="629"/>
        <v>#VALUE!</v>
      </c>
      <c r="T2038" t="e">
        <f t="shared" ca="1" si="626"/>
        <v>#VALUE!</v>
      </c>
      <c r="U2038">
        <f t="shared" si="630"/>
        <v>1968</v>
      </c>
      <c r="V2038">
        <v>164.58333333334599</v>
      </c>
      <c r="W2038">
        <f t="shared" si="631"/>
        <v>164</v>
      </c>
      <c r="X2038" t="str" cm="1">
        <f t="array" aca="1" ref="X2038" ca="1">IFERROR(INDEX('PC&amp;PD'!$A$1:$AS$19,ROW('PC&amp;PD'!$A$19),MATCH(INDIRECT(T2038),'PC&amp;PD'!$A$1:$AS$1,0)),"")</f>
        <v/>
      </c>
      <c r="AA2038" t="str">
        <f t="shared" si="621"/>
        <v/>
      </c>
      <c r="AB2038" t="str">
        <f t="shared" si="622"/>
        <v/>
      </c>
      <c r="AC2038" t="e">
        <f t="shared" ca="1" si="623"/>
        <v>#VALUE!</v>
      </c>
      <c r="AD2038" t="str" cm="1">
        <f t="array" aca="1" ref="AD2038" ca="1">IFERROR(IF((LEFT(INDIRECT("$F"&amp;$S2038),4))="GOTS",IF($G2038="Organic","GOTS_Organic_raw",(IF($G2038="Responsible","GOTS_Responsible",(IF($G2038="No Attribute (Conventional)","GOTS_conventional",(IF($G2038="Recycled Pre/Post-Consumer","GOTS_pre_post",(IF($G2038="In-Conversion","GOTS_in_conversion",(IF($G2038="Sustainably Sourced","Sustainably_sourced",(IF($G2038="Recycled pre-consumer organic","GOTS_recycled_organic",""))))))))))))),IF($G2038="Organic","Organic",(IF($G2038="Responsible","Responsible",(IF($G2038="No Attribute (Conventional)","No_Attribute_Conventional",(IF($G2038="Recycled Pre/Post-Consumer","Recycled_Pre_Post_Consumer",(IF($G2038="In-Conversion","In_Conversion",(IF($G2038="Recycled Pre-Consumer","Recycled_Pre_Consumer",(IF($G2038="Recycled Post-Consumer","Recycled_Post_Consumer",(IF($G2038="Sustainably Sourced","Sustainably_sourced",(IF($G2038="Recycled pre-consumer organic","GOTS_recycled_organic","")))))))))))))))))),"")</f>
        <v/>
      </c>
      <c r="AE2038" t="e" cm="1">
        <f t="array" aca="1" ref="AE2038" ca="1">IF($I2038="",IF(INDIRECT("$F"&amp;$S2038)="","",IF(LEFT(INDIRECT("$F"&amp;$S2038),3)="GRS","GRS_RCS_RM",IF((LEFT(INDIRECT("$F"&amp;$S2038),3))="RCS","GRS_RCS_RM",IF(INDIRECT("$F"&amp;$S2038)="OCS (No Label)","OCS_Conversion_RM",IF(LEFT(INDIRECT("$F"&amp;$S2038),3)="OCS","OCS_RM",IF(RIGHT(INDIRECT("$F"&amp;$S2038),10)="conversion","GOTS_RM_conversion",IF((LEFT(INDIRECT("$F"&amp;$S2038),4))="GOTS","GOTS_RM","Responsible_RM"))))))),"DELETERM")</f>
        <v>#VALUE!</v>
      </c>
      <c r="AF2038" t="e" cm="1">
        <f t="array" aca="1" ref="AF2038" ca="1">IF($S2038="","",INDIRECT("$Z"&amp;$S2038))</f>
        <v>#VALUE!</v>
      </c>
      <c r="AG2038" t="str">
        <f t="shared" si="624"/>
        <v/>
      </c>
      <c r="AH2038" t="str" cm="1">
        <f t="array" aca="1" ref="AH2038" ca="1">IFERROR(INDIRECT("$ag"&amp;S2038),"")</f>
        <v/>
      </c>
      <c r="AI2038" t="e" cm="1">
        <f t="array" aca="1" ref="AI2038" ca="1">INDIRECT("O"&amp;S2038)</f>
        <v>#VALUE!</v>
      </c>
      <c r="AJ2038" t="str">
        <f t="shared" si="625"/>
        <v/>
      </c>
    </row>
    <row r="2039" spans="1:36" ht="16.5" customHeight="1">
      <c r="A2039" s="130"/>
      <c r="B2039" s="136"/>
      <c r="C2039" s="137"/>
      <c r="D2039" s="146"/>
      <c r="E2039" s="146"/>
      <c r="F2039" s="137"/>
      <c r="G2039" s="147"/>
      <c r="H2039" s="147"/>
      <c r="I2039" s="147"/>
      <c r="J2039" s="147"/>
      <c r="K2039" s="38"/>
      <c r="L2039" s="144"/>
      <c r="M2039" s="144"/>
      <c r="N2039" s="61"/>
      <c r="O2039" s="314"/>
      <c r="Q2039" t="str">
        <f t="shared" si="620"/>
        <v/>
      </c>
      <c r="S2039" t="e">
        <f t="shared" ca="1" si="629"/>
        <v>#VALUE!</v>
      </c>
      <c r="T2039" t="e">
        <f t="shared" ca="1" si="626"/>
        <v>#VALUE!</v>
      </c>
      <c r="U2039">
        <f t="shared" si="630"/>
        <v>1968</v>
      </c>
      <c r="V2039">
        <v>164.66666666667999</v>
      </c>
      <c r="W2039">
        <f t="shared" si="631"/>
        <v>164</v>
      </c>
      <c r="X2039" t="str" cm="1">
        <f t="array" aca="1" ref="X2039" ca="1">IFERROR(INDEX('PC&amp;PD'!$A$1:$AS$19,ROW('PC&amp;PD'!$A$19),MATCH(INDIRECT(T2039),'PC&amp;PD'!$A$1:$AS$1,0)),"")</f>
        <v/>
      </c>
      <c r="AA2039" t="str">
        <f t="shared" si="621"/>
        <v/>
      </c>
      <c r="AB2039" t="str">
        <f t="shared" si="622"/>
        <v/>
      </c>
      <c r="AC2039" t="e">
        <f t="shared" ca="1" si="623"/>
        <v>#VALUE!</v>
      </c>
      <c r="AD2039" t="str" cm="1">
        <f t="array" aca="1" ref="AD2039" ca="1">IFERROR(IF((LEFT(INDIRECT("$F"&amp;$S2039),4))="GOTS",IF($G2039="Organic","GOTS_Organic_raw",(IF($G2039="Responsible","GOTS_Responsible",(IF($G2039="No Attribute (Conventional)","GOTS_conventional",(IF($G2039="Recycled Pre/Post-Consumer","GOTS_pre_post",(IF($G2039="In-Conversion","GOTS_in_conversion",(IF($G2039="Sustainably Sourced","Sustainably_sourced",(IF($G2039="Recycled pre-consumer organic","GOTS_recycled_organic",""))))))))))))),IF($G2039="Organic","Organic",(IF($G2039="Responsible","Responsible",(IF($G2039="No Attribute (Conventional)","No_Attribute_Conventional",(IF($G2039="Recycled Pre/Post-Consumer","Recycled_Pre_Post_Consumer",(IF($G2039="In-Conversion","In_Conversion",(IF($G2039="Recycled Pre-Consumer","Recycled_Pre_Consumer",(IF($G2039="Recycled Post-Consumer","Recycled_Post_Consumer",(IF($G2039="Sustainably Sourced","Sustainably_sourced",(IF($G2039="Recycled pre-consumer organic","GOTS_recycled_organic","")))))))))))))))))),"")</f>
        <v/>
      </c>
      <c r="AE2039" t="e" cm="1">
        <f t="array" aca="1" ref="AE2039" ca="1">IF($I2039="",IF(INDIRECT("$F"&amp;$S2039)="","",IF(LEFT(INDIRECT("$F"&amp;$S2039),3)="GRS","GRS_RCS_RM",IF((LEFT(INDIRECT("$F"&amp;$S2039),3))="RCS","GRS_RCS_RM",IF(INDIRECT("$F"&amp;$S2039)="OCS (No Label)","OCS_Conversion_RM",IF(LEFT(INDIRECT("$F"&amp;$S2039),3)="OCS","OCS_RM",IF(RIGHT(INDIRECT("$F"&amp;$S2039),10)="conversion","GOTS_RM_conversion",IF((LEFT(INDIRECT("$F"&amp;$S2039),4))="GOTS","GOTS_RM","Responsible_RM"))))))),"DELETERM")</f>
        <v>#VALUE!</v>
      </c>
      <c r="AF2039" t="e" cm="1">
        <f t="array" aca="1" ref="AF2039" ca="1">IF($S2039="","",INDIRECT("$Z"&amp;$S2039))</f>
        <v>#VALUE!</v>
      </c>
      <c r="AG2039" t="str">
        <f t="shared" si="624"/>
        <v/>
      </c>
      <c r="AH2039" t="str" cm="1">
        <f t="array" aca="1" ref="AH2039" ca="1">IFERROR(INDIRECT("$ag"&amp;S2039),"")</f>
        <v/>
      </c>
      <c r="AI2039" t="e" cm="1">
        <f t="array" aca="1" ref="AI2039" ca="1">INDIRECT("O"&amp;S2039)</f>
        <v>#VALUE!</v>
      </c>
      <c r="AJ2039" t="str">
        <f t="shared" si="625"/>
        <v/>
      </c>
    </row>
    <row r="2040" spans="1:36" ht="16.5" customHeight="1">
      <c r="A2040" s="130"/>
      <c r="B2040" s="136"/>
      <c r="C2040" s="137"/>
      <c r="D2040" s="146"/>
      <c r="E2040" s="146"/>
      <c r="F2040" s="137"/>
      <c r="G2040" s="147"/>
      <c r="H2040" s="147"/>
      <c r="I2040" s="147"/>
      <c r="J2040" s="147"/>
      <c r="K2040" s="38"/>
      <c r="L2040" s="144"/>
      <c r="M2040" s="144"/>
      <c r="N2040" s="61"/>
      <c r="O2040" s="314"/>
      <c r="Q2040" t="str">
        <f t="shared" si="620"/>
        <v/>
      </c>
      <c r="S2040" t="e">
        <f t="shared" ca="1" si="629"/>
        <v>#VALUE!</v>
      </c>
      <c r="T2040" t="e">
        <f t="shared" ca="1" si="626"/>
        <v>#VALUE!</v>
      </c>
      <c r="U2040">
        <f t="shared" si="630"/>
        <v>1968</v>
      </c>
      <c r="V2040">
        <v>164.75000000001299</v>
      </c>
      <c r="W2040">
        <f t="shared" si="631"/>
        <v>164</v>
      </c>
      <c r="X2040" t="str" cm="1">
        <f t="array" aca="1" ref="X2040" ca="1">IFERROR(INDEX('PC&amp;PD'!$A$1:$AS$19,ROW('PC&amp;PD'!$A$19),MATCH(INDIRECT(T2040),'PC&amp;PD'!$A$1:$AS$1,0)),"")</f>
        <v/>
      </c>
      <c r="AA2040" t="str">
        <f t="shared" si="621"/>
        <v/>
      </c>
      <c r="AB2040" t="str">
        <f t="shared" si="622"/>
        <v/>
      </c>
      <c r="AC2040" t="e">
        <f t="shared" ca="1" si="623"/>
        <v>#VALUE!</v>
      </c>
      <c r="AD2040" t="str" cm="1">
        <f t="array" aca="1" ref="AD2040" ca="1">IFERROR(IF((LEFT(INDIRECT("$F"&amp;$S2040),4))="GOTS",IF($G2040="Organic","GOTS_Organic_raw",(IF($G2040="Responsible","GOTS_Responsible",(IF($G2040="No Attribute (Conventional)","GOTS_conventional",(IF($G2040="Recycled Pre/Post-Consumer","GOTS_pre_post",(IF($G2040="In-Conversion","GOTS_in_conversion",(IF($G2040="Sustainably Sourced","Sustainably_sourced",(IF($G2040="Recycled pre-consumer organic","GOTS_recycled_organic",""))))))))))))),IF($G2040="Organic","Organic",(IF($G2040="Responsible","Responsible",(IF($G2040="No Attribute (Conventional)","No_Attribute_Conventional",(IF($G2040="Recycled Pre/Post-Consumer","Recycled_Pre_Post_Consumer",(IF($G2040="In-Conversion","In_Conversion",(IF($G2040="Recycled Pre-Consumer","Recycled_Pre_Consumer",(IF($G2040="Recycled Post-Consumer","Recycled_Post_Consumer",(IF($G2040="Sustainably Sourced","Sustainably_sourced",(IF($G2040="Recycled pre-consumer organic","GOTS_recycled_organic","")))))))))))))))))),"")</f>
        <v/>
      </c>
      <c r="AE2040" t="e" cm="1">
        <f t="array" aca="1" ref="AE2040" ca="1">IF($I2040="",IF(INDIRECT("$F"&amp;$S2040)="","",IF(LEFT(INDIRECT("$F"&amp;$S2040),3)="GRS","GRS_RCS_RM",IF((LEFT(INDIRECT("$F"&amp;$S2040),3))="RCS","GRS_RCS_RM",IF(INDIRECT("$F"&amp;$S2040)="OCS (No Label)","OCS_Conversion_RM",IF(LEFT(INDIRECT("$F"&amp;$S2040),3)="OCS","OCS_RM",IF(RIGHT(INDIRECT("$F"&amp;$S2040),10)="conversion","GOTS_RM_conversion",IF((LEFT(INDIRECT("$F"&amp;$S2040),4))="GOTS","GOTS_RM","Responsible_RM"))))))),"DELETERM")</f>
        <v>#VALUE!</v>
      </c>
      <c r="AF2040" t="e" cm="1">
        <f t="array" aca="1" ref="AF2040" ca="1">IF($S2040="","",INDIRECT("$Z"&amp;$S2040))</f>
        <v>#VALUE!</v>
      </c>
      <c r="AG2040" t="str">
        <f t="shared" si="624"/>
        <v/>
      </c>
      <c r="AH2040" t="str" cm="1">
        <f t="array" aca="1" ref="AH2040" ca="1">IFERROR(INDIRECT("$ag"&amp;S2040),"")</f>
        <v/>
      </c>
      <c r="AI2040" t="e" cm="1">
        <f t="array" aca="1" ref="AI2040" ca="1">INDIRECT("O"&amp;S2040)</f>
        <v>#VALUE!</v>
      </c>
      <c r="AJ2040" t="str">
        <f t="shared" si="625"/>
        <v/>
      </c>
    </row>
    <row r="2041" spans="1:36" ht="16.5" customHeight="1">
      <c r="A2041" s="130"/>
      <c r="B2041" s="136"/>
      <c r="C2041" s="137"/>
      <c r="D2041" s="146"/>
      <c r="E2041" s="146"/>
      <c r="F2041" s="137"/>
      <c r="G2041" s="147"/>
      <c r="H2041" s="147"/>
      <c r="I2041" s="147"/>
      <c r="J2041" s="147"/>
      <c r="K2041" s="38"/>
      <c r="L2041" s="144"/>
      <c r="M2041" s="144"/>
      <c r="N2041" s="61"/>
      <c r="O2041" s="314"/>
      <c r="Q2041" t="str">
        <f t="shared" si="620"/>
        <v/>
      </c>
      <c r="S2041" t="e">
        <f t="shared" ca="1" si="629"/>
        <v>#VALUE!</v>
      </c>
      <c r="T2041" t="e">
        <f t="shared" ca="1" si="626"/>
        <v>#VALUE!</v>
      </c>
      <c r="U2041">
        <f t="shared" si="630"/>
        <v>1968</v>
      </c>
      <c r="V2041">
        <v>164.83333333334599</v>
      </c>
      <c r="W2041">
        <f t="shared" si="631"/>
        <v>164</v>
      </c>
      <c r="X2041" t="str" cm="1">
        <f t="array" aca="1" ref="X2041" ca="1">IFERROR(INDEX('PC&amp;PD'!$A$1:$AS$19,ROW('PC&amp;PD'!$A$19),MATCH(INDIRECT(T2041),'PC&amp;PD'!$A$1:$AS$1,0)),"")</f>
        <v/>
      </c>
      <c r="AA2041" t="str">
        <f t="shared" si="621"/>
        <v/>
      </c>
      <c r="AB2041" t="str">
        <f t="shared" si="622"/>
        <v/>
      </c>
      <c r="AC2041" t="e">
        <f t="shared" ca="1" si="623"/>
        <v>#VALUE!</v>
      </c>
      <c r="AD2041" t="str" cm="1">
        <f t="array" aca="1" ref="AD2041" ca="1">IFERROR(IF((LEFT(INDIRECT("$F"&amp;$S2041),4))="GOTS",IF($G2041="Organic","GOTS_Organic_raw",(IF($G2041="Responsible","GOTS_Responsible",(IF($G2041="No Attribute (Conventional)","GOTS_conventional",(IF($G2041="Recycled Pre/Post-Consumer","GOTS_pre_post",(IF($G2041="In-Conversion","GOTS_in_conversion",(IF($G2041="Sustainably Sourced","Sustainably_sourced",(IF($G2041="Recycled pre-consumer organic","GOTS_recycled_organic",""))))))))))))),IF($G2041="Organic","Organic",(IF($G2041="Responsible","Responsible",(IF($G2041="No Attribute (Conventional)","No_Attribute_Conventional",(IF($G2041="Recycled Pre/Post-Consumer","Recycled_Pre_Post_Consumer",(IF($G2041="In-Conversion","In_Conversion",(IF($G2041="Recycled Pre-Consumer","Recycled_Pre_Consumer",(IF($G2041="Recycled Post-Consumer","Recycled_Post_Consumer",(IF($G2041="Sustainably Sourced","Sustainably_sourced",(IF($G2041="Recycled pre-consumer organic","GOTS_recycled_organic","")))))))))))))))))),"")</f>
        <v/>
      </c>
      <c r="AE2041" t="e" cm="1">
        <f t="array" aca="1" ref="AE2041" ca="1">IF($I2041="",IF(INDIRECT("$F"&amp;$S2041)="","",IF(LEFT(INDIRECT("$F"&amp;$S2041),3)="GRS","GRS_RCS_RM",IF((LEFT(INDIRECT("$F"&amp;$S2041),3))="RCS","GRS_RCS_RM",IF(INDIRECT("$F"&amp;$S2041)="OCS (No Label)","OCS_Conversion_RM",IF(LEFT(INDIRECT("$F"&amp;$S2041),3)="OCS","OCS_RM",IF(RIGHT(INDIRECT("$F"&amp;$S2041),10)="conversion","GOTS_RM_conversion",IF((LEFT(INDIRECT("$F"&amp;$S2041),4))="GOTS","GOTS_RM","Responsible_RM"))))))),"DELETERM")</f>
        <v>#VALUE!</v>
      </c>
      <c r="AF2041" t="e" cm="1">
        <f t="array" aca="1" ref="AF2041" ca="1">IF($S2041="","",INDIRECT("$Z"&amp;$S2041))</f>
        <v>#VALUE!</v>
      </c>
      <c r="AG2041" t="str">
        <f t="shared" si="624"/>
        <v/>
      </c>
      <c r="AH2041" t="str" cm="1">
        <f t="array" aca="1" ref="AH2041" ca="1">IFERROR(INDIRECT("$ag"&amp;S2041),"")</f>
        <v/>
      </c>
      <c r="AI2041" t="e" cm="1">
        <f t="array" aca="1" ref="AI2041" ca="1">INDIRECT("O"&amp;S2041)</f>
        <v>#VALUE!</v>
      </c>
      <c r="AJ2041" t="str">
        <f t="shared" si="625"/>
        <v/>
      </c>
    </row>
    <row r="2042" spans="1:36" ht="16.5" customHeight="1" thickBot="1">
      <c r="A2042" s="131"/>
      <c r="B2042" s="138"/>
      <c r="C2042" s="139"/>
      <c r="D2042" s="148"/>
      <c r="E2042" s="148"/>
      <c r="F2042" s="139"/>
      <c r="G2042" s="149"/>
      <c r="H2042" s="149"/>
      <c r="I2042" s="149"/>
      <c r="J2042" s="149"/>
      <c r="K2042" s="39"/>
      <c r="L2042" s="145"/>
      <c r="M2042" s="145"/>
      <c r="N2042" s="62"/>
      <c r="O2042" s="315"/>
      <c r="Q2042" t="str">
        <f t="shared" si="620"/>
        <v/>
      </c>
      <c r="S2042" t="e">
        <f t="shared" ca="1" si="629"/>
        <v>#VALUE!</v>
      </c>
      <c r="T2042" t="e">
        <f t="shared" ca="1" si="626"/>
        <v>#VALUE!</v>
      </c>
      <c r="U2042">
        <f t="shared" si="630"/>
        <v>1968</v>
      </c>
      <c r="V2042">
        <v>164.91666666667999</v>
      </c>
      <c r="W2042">
        <f t="shared" si="631"/>
        <v>164</v>
      </c>
      <c r="X2042" t="str" cm="1">
        <f t="array" aca="1" ref="X2042" ca="1">IFERROR(INDEX('PC&amp;PD'!$A$1:$AS$19,ROW('PC&amp;PD'!$A$19),MATCH(INDIRECT(T2042),'PC&amp;PD'!$A$1:$AS$1,0)),"")</f>
        <v/>
      </c>
      <c r="AA2042" t="str">
        <f t="shared" si="621"/>
        <v/>
      </c>
      <c r="AB2042" t="str">
        <f t="shared" si="622"/>
        <v/>
      </c>
      <c r="AC2042" t="e">
        <f t="shared" ca="1" si="623"/>
        <v>#VALUE!</v>
      </c>
      <c r="AD2042" t="str" cm="1">
        <f t="array" aca="1" ref="AD2042" ca="1">IFERROR(IF((LEFT(INDIRECT("$F"&amp;$S2042),4))="GOTS",IF($G2042="Organic","GOTS_Organic_raw",(IF($G2042="Responsible","GOTS_Responsible",(IF($G2042="No Attribute (Conventional)","GOTS_conventional",(IF($G2042="Recycled Pre/Post-Consumer","GOTS_pre_post",(IF($G2042="In-Conversion","GOTS_in_conversion",(IF($G2042="Sustainably Sourced","Sustainably_sourced",(IF($G2042="Recycled pre-consumer organic","GOTS_recycled_organic",""))))))))))))),IF($G2042="Organic","Organic",(IF($G2042="Responsible","Responsible",(IF($G2042="No Attribute (Conventional)","No_Attribute_Conventional",(IF($G2042="Recycled Pre/Post-Consumer","Recycled_Pre_Post_Consumer",(IF($G2042="In-Conversion","In_Conversion",(IF($G2042="Recycled Pre-Consumer","Recycled_Pre_Consumer",(IF($G2042="Recycled Post-Consumer","Recycled_Post_Consumer",(IF($G2042="Sustainably Sourced","Sustainably_sourced",(IF($G2042="Recycled pre-consumer organic","GOTS_recycled_organic","")))))))))))))))))),"")</f>
        <v/>
      </c>
      <c r="AE2042" t="e" cm="1">
        <f t="array" aca="1" ref="AE2042" ca="1">IF($I2042="",IF(INDIRECT("$F"&amp;$S2042)="","",IF(LEFT(INDIRECT("$F"&amp;$S2042),3)="GRS","GRS_RCS_RM",IF((LEFT(INDIRECT("$F"&amp;$S2042),3))="RCS","GRS_RCS_RM",IF(INDIRECT("$F"&amp;$S2042)="OCS (No Label)","OCS_Conversion_RM",IF(LEFT(INDIRECT("$F"&amp;$S2042),3)="OCS","OCS_RM",IF(RIGHT(INDIRECT("$F"&amp;$S2042),10)="conversion","GOTS_RM_conversion",IF((LEFT(INDIRECT("$F"&amp;$S2042),4))="GOTS","GOTS_RM","Responsible_RM"))))))),"DELETERM")</f>
        <v>#VALUE!</v>
      </c>
      <c r="AF2042" t="e" cm="1">
        <f t="array" aca="1" ref="AF2042" ca="1">IF($S2042="","",INDIRECT("$Z"&amp;$S2042))</f>
        <v>#VALUE!</v>
      </c>
      <c r="AG2042" t="str">
        <f t="shared" si="624"/>
        <v/>
      </c>
      <c r="AH2042" t="str" cm="1">
        <f t="array" aca="1" ref="AH2042" ca="1">IFERROR(INDIRECT("$ag"&amp;S2042),"")</f>
        <v/>
      </c>
      <c r="AI2042" t="e" cm="1">
        <f t="array" aca="1" ref="AI2042" ca="1">INDIRECT("O"&amp;S2042)</f>
        <v>#VALUE!</v>
      </c>
      <c r="AJ2042" t="str">
        <f t="shared" si="625"/>
        <v/>
      </c>
    </row>
    <row r="2043" spans="1:36" ht="16.5" customHeight="1">
      <c r="A2043" s="128" t="str">
        <f>IF(B2043="","",COUNTA($B$63:$B2043))</f>
        <v/>
      </c>
      <c r="B2043" s="132"/>
      <c r="C2043" s="133"/>
      <c r="D2043" s="140"/>
      <c r="E2043" s="140"/>
      <c r="F2043" s="133"/>
      <c r="G2043" s="141"/>
      <c r="H2043" s="141"/>
      <c r="I2043" s="141"/>
      <c r="J2043" s="141"/>
      <c r="K2043" s="37"/>
      <c r="L2043" s="142" t="str">
        <f>IF(R2043="","",LEFT(R2043,LEN(R2043)-2))</f>
        <v/>
      </c>
      <c r="M2043" s="142"/>
      <c r="N2043" s="60"/>
      <c r="O2043" s="313"/>
      <c r="Q2043" t="str">
        <f t="shared" si="620"/>
        <v/>
      </c>
      <c r="R2043" t="str">
        <f t="shared" ref="R2043" si="638">CONCATENATE($Q2043,Q2044,Q2045,Q2046,Q2047,Q2048,$Q2049,$Q2050,$Q2051,$Q2052,$Q2053,$Q2054)</f>
        <v/>
      </c>
      <c r="S2043" t="e">
        <f t="shared" ca="1" si="629"/>
        <v>#VALUE!</v>
      </c>
      <c r="T2043" t="e">
        <f t="shared" ca="1" si="626"/>
        <v>#VALUE!</v>
      </c>
      <c r="U2043">
        <f t="shared" si="630"/>
        <v>1980</v>
      </c>
      <c r="V2043">
        <v>165.00000000001299</v>
      </c>
      <c r="W2043">
        <f t="shared" si="631"/>
        <v>165</v>
      </c>
      <c r="X2043" t="str" cm="1">
        <f t="array" aca="1" ref="X2043" ca="1">IFERROR(INDEX('PC&amp;PD'!$A$1:$AS$19,ROW('PC&amp;PD'!$A$19),MATCH(INDIRECT(T2043),'PC&amp;PD'!$A$1:$AS$1,0)),"")</f>
        <v/>
      </c>
      <c r="Z2043" t="str">
        <f t="shared" ref="Z2043" si="639">IFERROR(IF($F2043="OCS 100","OCS (OCS 100)",IF($F2043="OCS Blended","OCS (OCS Blended)",IF($F2043="OCS (No Label)","OCS (No Label)",IF($F2043="RCS 100","RCS (RCS 100)",IF($F2043="RCS Blended","RCS (RCS Blended)",IF($F2043="GRS","GRS (GRS)",IF($F2043="GRS (No Label)", "GRS (No Label)",IF($F2043="RDS","RDS (RDS)",IF($F2043="RWS","RWS (RWS)",IF($F2043="RAS","RAS (RAS)",IF($F2043="RMS","RMS (RMS)",IF($F2043="GOTS Organic","GOTS (Organic)",IF($F2043="GOTS Made with organic","GOTS (Made with Organic)",IF($F2043="GOTS Organic - in conversion","GOTS (Organic - In Conversion)",IF($F2043="GOTS Made with organic - in conversion","GOTS (Made with Organic - In Conversion)",""))))))))))))))),"")</f>
        <v/>
      </c>
      <c r="AA2043" t="str">
        <f t="shared" si="621"/>
        <v/>
      </c>
      <c r="AB2043" t="str">
        <f t="shared" si="622"/>
        <v/>
      </c>
      <c r="AC2043" t="e">
        <f t="shared" ca="1" si="623"/>
        <v>#VALUE!</v>
      </c>
      <c r="AD2043" t="str" cm="1">
        <f t="array" aca="1" ref="AD2043" ca="1">IFERROR(IF((LEFT(INDIRECT("$F"&amp;$S2043),4))="GOTS",IF($G2043="Organic","GOTS_Organic_raw",(IF($G2043="Responsible","GOTS_Responsible",(IF($G2043="No Attribute (Conventional)","GOTS_conventional",(IF($G2043="Recycled Pre/Post-Consumer","GOTS_pre_post",(IF($G2043="In-Conversion","GOTS_in_conversion",(IF($G2043="Sustainably Sourced","Sustainably_sourced",(IF($G2043="Recycled pre-consumer organic","GOTS_recycled_organic",""))))))))))))),IF($G2043="Organic","Organic",(IF($G2043="Responsible","Responsible",(IF($G2043="No Attribute (Conventional)","No_Attribute_Conventional",(IF($G2043="Recycled Pre/Post-Consumer","Recycled_Pre_Post_Consumer",(IF($G2043="In-Conversion","In_Conversion",(IF($G2043="Recycled Pre-Consumer","Recycled_Pre_Consumer",(IF($G2043="Recycled Post-Consumer","Recycled_Post_Consumer",(IF($G2043="Sustainably Sourced","Sustainably_sourced",(IF($G2043="Recycled pre-consumer organic","GOTS_recycled_organic","")))))))))))))))))),"")</f>
        <v/>
      </c>
      <c r="AE2043" t="e" cm="1">
        <f t="array" aca="1" ref="AE2043" ca="1">IF($I2043="",IF(INDIRECT("$F"&amp;$S2043)="","",IF(LEFT(INDIRECT("$F"&amp;$S2043),3)="GRS","GRS_RCS_RM",IF((LEFT(INDIRECT("$F"&amp;$S2043),3))="RCS","GRS_RCS_RM",IF(INDIRECT("$F"&amp;$S2043)="OCS (No Label)","OCS_Conversion_RM",IF(LEFT(INDIRECT("$F"&amp;$S2043),3)="OCS","OCS_RM",IF(RIGHT(INDIRECT("$F"&amp;$S2043),10)="conversion","GOTS_RM_conversion",IF((LEFT(INDIRECT("$F"&amp;$S2043),4))="GOTS","GOTS_RM","Responsible_RM"))))))),"DELETERM")</f>
        <v>#VALUE!</v>
      </c>
      <c r="AF2043" t="e" cm="1">
        <f t="array" aca="1" ref="AF2043" ca="1">IF($S2043="","",INDIRECT("$Z"&amp;$S2043))</f>
        <v>#VALUE!</v>
      </c>
      <c r="AG2043" t="str">
        <f t="shared" si="624"/>
        <v/>
      </c>
      <c r="AH2043" t="str" cm="1">
        <f t="array" aca="1" ref="AH2043" ca="1">IFERROR(INDIRECT("$ag"&amp;S2043),"")</f>
        <v/>
      </c>
      <c r="AI2043" t="e" cm="1">
        <f t="array" aca="1" ref="AI2043" ca="1">INDIRECT("O"&amp;S2043)</f>
        <v>#VALUE!</v>
      </c>
      <c r="AJ2043" t="str">
        <f t="shared" si="625"/>
        <v/>
      </c>
    </row>
    <row r="2044" spans="1:36" ht="16.5" customHeight="1">
      <c r="A2044" s="129"/>
      <c r="B2044" s="134"/>
      <c r="C2044" s="135"/>
      <c r="D2044" s="146"/>
      <c r="E2044" s="146"/>
      <c r="F2044" s="135"/>
      <c r="G2044" s="147"/>
      <c r="H2044" s="147"/>
      <c r="I2044" s="147"/>
      <c r="J2044" s="147"/>
      <c r="K2044" s="38"/>
      <c r="L2044" s="143"/>
      <c r="M2044" s="143"/>
      <c r="N2044" s="61"/>
      <c r="O2044" s="314"/>
      <c r="Q2044" t="str">
        <f t="shared" si="620"/>
        <v/>
      </c>
      <c r="S2044" t="e">
        <f t="shared" ca="1" si="629"/>
        <v>#VALUE!</v>
      </c>
      <c r="T2044" t="e">
        <f t="shared" ca="1" si="626"/>
        <v>#VALUE!</v>
      </c>
      <c r="U2044">
        <f t="shared" si="630"/>
        <v>1980</v>
      </c>
      <c r="V2044">
        <v>165.08333333334599</v>
      </c>
      <c r="W2044">
        <f t="shared" si="631"/>
        <v>165</v>
      </c>
      <c r="X2044" t="str" cm="1">
        <f t="array" aca="1" ref="X2044" ca="1">IFERROR(INDEX('PC&amp;PD'!$A$1:$AS$19,ROW('PC&amp;PD'!$A$19),MATCH(INDIRECT(T2044),'PC&amp;PD'!$A$1:$AS$1,0)),"")</f>
        <v/>
      </c>
      <c r="AA2044" t="str">
        <f t="shared" si="621"/>
        <v/>
      </c>
      <c r="AB2044" t="str">
        <f t="shared" si="622"/>
        <v/>
      </c>
      <c r="AC2044" t="e">
        <f t="shared" ca="1" si="623"/>
        <v>#VALUE!</v>
      </c>
      <c r="AD2044" t="str" cm="1">
        <f t="array" aca="1" ref="AD2044" ca="1">IFERROR(IF((LEFT(INDIRECT("$F"&amp;$S2044),4))="GOTS",IF($G2044="Organic","GOTS_Organic_raw",(IF($G2044="Responsible","GOTS_Responsible",(IF($G2044="No Attribute (Conventional)","GOTS_conventional",(IF($G2044="Recycled Pre/Post-Consumer","GOTS_pre_post",(IF($G2044="In-Conversion","GOTS_in_conversion",(IF($G2044="Sustainably Sourced","Sustainably_sourced",(IF($G2044="Recycled pre-consumer organic","GOTS_recycled_organic",""))))))))))))),IF($G2044="Organic","Organic",(IF($G2044="Responsible","Responsible",(IF($G2044="No Attribute (Conventional)","No_Attribute_Conventional",(IF($G2044="Recycled Pre/Post-Consumer","Recycled_Pre_Post_Consumer",(IF($G2044="In-Conversion","In_Conversion",(IF($G2044="Recycled Pre-Consumer","Recycled_Pre_Consumer",(IF($G2044="Recycled Post-Consumer","Recycled_Post_Consumer",(IF($G2044="Sustainably Sourced","Sustainably_sourced",(IF($G2044="Recycled pre-consumer organic","GOTS_recycled_organic","")))))))))))))))))),"")</f>
        <v/>
      </c>
      <c r="AE2044" t="e" cm="1">
        <f t="array" aca="1" ref="AE2044" ca="1">IF($I2044="",IF(INDIRECT("$F"&amp;$S2044)="","",IF(LEFT(INDIRECT("$F"&amp;$S2044),3)="GRS","GRS_RCS_RM",IF((LEFT(INDIRECT("$F"&amp;$S2044),3))="RCS","GRS_RCS_RM",IF(INDIRECT("$F"&amp;$S2044)="OCS (No Label)","OCS_Conversion_RM",IF(LEFT(INDIRECT("$F"&amp;$S2044),3)="OCS","OCS_RM",IF(RIGHT(INDIRECT("$F"&amp;$S2044),10)="conversion","GOTS_RM_conversion",IF((LEFT(INDIRECT("$F"&amp;$S2044),4))="GOTS","GOTS_RM","Responsible_RM"))))))),"DELETERM")</f>
        <v>#VALUE!</v>
      </c>
      <c r="AF2044" t="e" cm="1">
        <f t="array" aca="1" ref="AF2044" ca="1">IF($S2044="","",INDIRECT("$Z"&amp;$S2044))</f>
        <v>#VALUE!</v>
      </c>
      <c r="AG2044" t="str">
        <f t="shared" si="624"/>
        <v/>
      </c>
      <c r="AH2044" t="str" cm="1">
        <f t="array" aca="1" ref="AH2044" ca="1">IFERROR(INDIRECT("$ag"&amp;S2044),"")</f>
        <v/>
      </c>
      <c r="AI2044" t="e" cm="1">
        <f t="array" aca="1" ref="AI2044" ca="1">INDIRECT("O"&amp;S2044)</f>
        <v>#VALUE!</v>
      </c>
      <c r="AJ2044" t="str">
        <f t="shared" si="625"/>
        <v/>
      </c>
    </row>
    <row r="2045" spans="1:36" ht="16.5" customHeight="1">
      <c r="A2045" s="129"/>
      <c r="B2045" s="134"/>
      <c r="C2045" s="135"/>
      <c r="D2045" s="146"/>
      <c r="E2045" s="146"/>
      <c r="F2045" s="135"/>
      <c r="G2045" s="147"/>
      <c r="H2045" s="147"/>
      <c r="I2045" s="147"/>
      <c r="J2045" s="147"/>
      <c r="K2045" s="38"/>
      <c r="L2045" s="143"/>
      <c r="M2045" s="143"/>
      <c r="N2045" s="61"/>
      <c r="O2045" s="314"/>
      <c r="Q2045" t="str">
        <f t="shared" si="620"/>
        <v/>
      </c>
      <c r="S2045" t="e">
        <f t="shared" ca="1" si="629"/>
        <v>#VALUE!</v>
      </c>
      <c r="T2045" t="e">
        <f t="shared" ca="1" si="626"/>
        <v>#VALUE!</v>
      </c>
      <c r="U2045">
        <f t="shared" si="630"/>
        <v>1980</v>
      </c>
      <c r="V2045">
        <v>165.16666666667999</v>
      </c>
      <c r="W2045">
        <f t="shared" si="631"/>
        <v>165</v>
      </c>
      <c r="X2045" t="str" cm="1">
        <f t="array" aca="1" ref="X2045" ca="1">IFERROR(INDEX('PC&amp;PD'!$A$1:$AS$19,ROW('PC&amp;PD'!$A$19),MATCH(INDIRECT(T2045),'PC&amp;PD'!$A$1:$AS$1,0)),"")</f>
        <v/>
      </c>
      <c r="AA2045" t="str">
        <f t="shared" si="621"/>
        <v/>
      </c>
      <c r="AB2045" t="str">
        <f t="shared" si="622"/>
        <v/>
      </c>
      <c r="AC2045" t="e">
        <f t="shared" ca="1" si="623"/>
        <v>#VALUE!</v>
      </c>
      <c r="AD2045" t="str" cm="1">
        <f t="array" aca="1" ref="AD2045" ca="1">IFERROR(IF((LEFT(INDIRECT("$F"&amp;$S2045),4))="GOTS",IF($G2045="Organic","GOTS_Organic_raw",(IF($G2045="Responsible","GOTS_Responsible",(IF($G2045="No Attribute (Conventional)","GOTS_conventional",(IF($G2045="Recycled Pre/Post-Consumer","GOTS_pre_post",(IF($G2045="In-Conversion","GOTS_in_conversion",(IF($G2045="Sustainably Sourced","Sustainably_sourced",(IF($G2045="Recycled pre-consumer organic","GOTS_recycled_organic",""))))))))))))),IF($G2045="Organic","Organic",(IF($G2045="Responsible","Responsible",(IF($G2045="No Attribute (Conventional)","No_Attribute_Conventional",(IF($G2045="Recycled Pre/Post-Consumer","Recycled_Pre_Post_Consumer",(IF($G2045="In-Conversion","In_Conversion",(IF($G2045="Recycled Pre-Consumer","Recycled_Pre_Consumer",(IF($G2045="Recycled Post-Consumer","Recycled_Post_Consumer",(IF($G2045="Sustainably Sourced","Sustainably_sourced",(IF($G2045="Recycled pre-consumer organic","GOTS_recycled_organic","")))))))))))))))))),"")</f>
        <v/>
      </c>
      <c r="AE2045" t="e" cm="1">
        <f t="array" aca="1" ref="AE2045" ca="1">IF($I2045="",IF(INDIRECT("$F"&amp;$S2045)="","",IF(LEFT(INDIRECT("$F"&amp;$S2045),3)="GRS","GRS_RCS_RM",IF((LEFT(INDIRECT("$F"&amp;$S2045),3))="RCS","GRS_RCS_RM",IF(INDIRECT("$F"&amp;$S2045)="OCS (No Label)","OCS_Conversion_RM",IF(LEFT(INDIRECT("$F"&amp;$S2045),3)="OCS","OCS_RM",IF(RIGHT(INDIRECT("$F"&amp;$S2045),10)="conversion","GOTS_RM_conversion",IF((LEFT(INDIRECT("$F"&amp;$S2045),4))="GOTS","GOTS_RM","Responsible_RM"))))))),"DELETERM")</f>
        <v>#VALUE!</v>
      </c>
      <c r="AF2045" t="e" cm="1">
        <f t="array" aca="1" ref="AF2045" ca="1">IF($S2045="","",INDIRECT("$Z"&amp;$S2045))</f>
        <v>#VALUE!</v>
      </c>
      <c r="AG2045" t="str">
        <f t="shared" si="624"/>
        <v/>
      </c>
      <c r="AH2045" t="str" cm="1">
        <f t="array" aca="1" ref="AH2045" ca="1">IFERROR(INDIRECT("$ag"&amp;S2045),"")</f>
        <v/>
      </c>
      <c r="AI2045" t="e" cm="1">
        <f t="array" aca="1" ref="AI2045" ca="1">INDIRECT("O"&amp;S2045)</f>
        <v>#VALUE!</v>
      </c>
      <c r="AJ2045" t="str">
        <f t="shared" si="625"/>
        <v/>
      </c>
    </row>
    <row r="2046" spans="1:36" ht="16.5" customHeight="1">
      <c r="A2046" s="129"/>
      <c r="B2046" s="134"/>
      <c r="C2046" s="135"/>
      <c r="D2046" s="146"/>
      <c r="E2046" s="146"/>
      <c r="F2046" s="135"/>
      <c r="G2046" s="147"/>
      <c r="H2046" s="147"/>
      <c r="I2046" s="147"/>
      <c r="J2046" s="147"/>
      <c r="K2046" s="38"/>
      <c r="L2046" s="143"/>
      <c r="M2046" s="143"/>
      <c r="N2046" s="61"/>
      <c r="O2046" s="314"/>
      <c r="Q2046" t="str">
        <f t="shared" si="620"/>
        <v/>
      </c>
      <c r="S2046" t="e">
        <f t="shared" ca="1" si="629"/>
        <v>#VALUE!</v>
      </c>
      <c r="T2046" t="e">
        <f t="shared" ca="1" si="626"/>
        <v>#VALUE!</v>
      </c>
      <c r="U2046">
        <f t="shared" si="630"/>
        <v>1980</v>
      </c>
      <c r="V2046">
        <v>165.25000000001299</v>
      </c>
      <c r="W2046">
        <f t="shared" si="631"/>
        <v>165</v>
      </c>
      <c r="X2046" t="str" cm="1">
        <f t="array" aca="1" ref="X2046" ca="1">IFERROR(INDEX('PC&amp;PD'!$A$1:$AS$19,ROW('PC&amp;PD'!$A$19),MATCH(INDIRECT(T2046),'PC&amp;PD'!$A$1:$AS$1,0)),"")</f>
        <v/>
      </c>
      <c r="AA2046" t="str">
        <f t="shared" si="621"/>
        <v/>
      </c>
      <c r="AB2046" t="str">
        <f t="shared" si="622"/>
        <v/>
      </c>
      <c r="AC2046" t="e">
        <f t="shared" ca="1" si="623"/>
        <v>#VALUE!</v>
      </c>
      <c r="AD2046" t="str" cm="1">
        <f t="array" aca="1" ref="AD2046" ca="1">IFERROR(IF((LEFT(INDIRECT("$F"&amp;$S2046),4))="GOTS",IF($G2046="Organic","GOTS_Organic_raw",(IF($G2046="Responsible","GOTS_Responsible",(IF($G2046="No Attribute (Conventional)","GOTS_conventional",(IF($G2046="Recycled Pre/Post-Consumer","GOTS_pre_post",(IF($G2046="In-Conversion","GOTS_in_conversion",(IF($G2046="Sustainably Sourced","Sustainably_sourced",(IF($G2046="Recycled pre-consumer organic","GOTS_recycled_organic",""))))))))))))),IF($G2046="Organic","Organic",(IF($G2046="Responsible","Responsible",(IF($G2046="No Attribute (Conventional)","No_Attribute_Conventional",(IF($G2046="Recycled Pre/Post-Consumer","Recycled_Pre_Post_Consumer",(IF($G2046="In-Conversion","In_Conversion",(IF($G2046="Recycled Pre-Consumer","Recycled_Pre_Consumer",(IF($G2046="Recycled Post-Consumer","Recycled_Post_Consumer",(IF($G2046="Sustainably Sourced","Sustainably_sourced",(IF($G2046="Recycled pre-consumer organic","GOTS_recycled_organic","")))))))))))))))))),"")</f>
        <v/>
      </c>
      <c r="AE2046" t="e" cm="1">
        <f t="array" aca="1" ref="AE2046" ca="1">IF($I2046="",IF(INDIRECT("$F"&amp;$S2046)="","",IF(LEFT(INDIRECT("$F"&amp;$S2046),3)="GRS","GRS_RCS_RM",IF((LEFT(INDIRECT("$F"&amp;$S2046),3))="RCS","GRS_RCS_RM",IF(INDIRECT("$F"&amp;$S2046)="OCS (No Label)","OCS_Conversion_RM",IF(LEFT(INDIRECT("$F"&amp;$S2046),3)="OCS","OCS_RM",IF(RIGHT(INDIRECT("$F"&amp;$S2046),10)="conversion","GOTS_RM_conversion",IF((LEFT(INDIRECT("$F"&amp;$S2046),4))="GOTS","GOTS_RM","Responsible_RM"))))))),"DELETERM")</f>
        <v>#VALUE!</v>
      </c>
      <c r="AF2046" t="e" cm="1">
        <f t="array" aca="1" ref="AF2046" ca="1">IF($S2046="","",INDIRECT("$Z"&amp;$S2046))</f>
        <v>#VALUE!</v>
      </c>
      <c r="AG2046" t="str">
        <f t="shared" si="624"/>
        <v/>
      </c>
      <c r="AH2046" t="str" cm="1">
        <f t="array" aca="1" ref="AH2046" ca="1">IFERROR(INDIRECT("$ag"&amp;S2046),"")</f>
        <v/>
      </c>
      <c r="AI2046" t="e" cm="1">
        <f t="array" aca="1" ref="AI2046" ca="1">INDIRECT("O"&amp;S2046)</f>
        <v>#VALUE!</v>
      </c>
      <c r="AJ2046" t="str">
        <f t="shared" si="625"/>
        <v/>
      </c>
    </row>
    <row r="2047" spans="1:36" ht="16.5" customHeight="1">
      <c r="A2047" s="129"/>
      <c r="B2047" s="134"/>
      <c r="C2047" s="135"/>
      <c r="D2047" s="146"/>
      <c r="E2047" s="146"/>
      <c r="F2047" s="135"/>
      <c r="G2047" s="147"/>
      <c r="H2047" s="147"/>
      <c r="I2047" s="147"/>
      <c r="J2047" s="147"/>
      <c r="K2047" s="38"/>
      <c r="L2047" s="143"/>
      <c r="M2047" s="143"/>
      <c r="N2047" s="61"/>
      <c r="O2047" s="314"/>
      <c r="Q2047" t="str">
        <f t="shared" si="620"/>
        <v/>
      </c>
      <c r="S2047" t="e">
        <f t="shared" ca="1" si="629"/>
        <v>#VALUE!</v>
      </c>
      <c r="T2047" t="e">
        <f t="shared" ca="1" si="626"/>
        <v>#VALUE!</v>
      </c>
      <c r="U2047">
        <f t="shared" si="630"/>
        <v>1980</v>
      </c>
      <c r="V2047">
        <v>165.33333333334599</v>
      </c>
      <c r="W2047">
        <f t="shared" si="631"/>
        <v>165</v>
      </c>
      <c r="X2047" t="str" cm="1">
        <f t="array" aca="1" ref="X2047" ca="1">IFERROR(INDEX('PC&amp;PD'!$A$1:$AS$19,ROW('PC&amp;PD'!$A$19),MATCH(INDIRECT(T2047),'PC&amp;PD'!$A$1:$AS$1,0)),"")</f>
        <v/>
      </c>
      <c r="AA2047" t="str">
        <f t="shared" si="621"/>
        <v/>
      </c>
      <c r="AB2047" t="str">
        <f t="shared" si="622"/>
        <v/>
      </c>
      <c r="AC2047" t="e">
        <f t="shared" ca="1" si="623"/>
        <v>#VALUE!</v>
      </c>
      <c r="AD2047" t="str" cm="1">
        <f t="array" aca="1" ref="AD2047" ca="1">IFERROR(IF((LEFT(INDIRECT("$F"&amp;$S2047),4))="GOTS",IF($G2047="Organic","GOTS_Organic_raw",(IF($G2047="Responsible","GOTS_Responsible",(IF($G2047="No Attribute (Conventional)","GOTS_conventional",(IF($G2047="Recycled Pre/Post-Consumer","GOTS_pre_post",(IF($G2047="In-Conversion","GOTS_in_conversion",(IF($G2047="Sustainably Sourced","Sustainably_sourced",(IF($G2047="Recycled pre-consumer organic","GOTS_recycled_organic",""))))))))))))),IF($G2047="Organic","Organic",(IF($G2047="Responsible","Responsible",(IF($G2047="No Attribute (Conventional)","No_Attribute_Conventional",(IF($G2047="Recycled Pre/Post-Consumer","Recycled_Pre_Post_Consumer",(IF($G2047="In-Conversion","In_Conversion",(IF($G2047="Recycled Pre-Consumer","Recycled_Pre_Consumer",(IF($G2047="Recycled Post-Consumer","Recycled_Post_Consumer",(IF($G2047="Sustainably Sourced","Sustainably_sourced",(IF($G2047="Recycled pre-consumer organic","GOTS_recycled_organic","")))))))))))))))))),"")</f>
        <v/>
      </c>
      <c r="AE2047" t="e" cm="1">
        <f t="array" aca="1" ref="AE2047" ca="1">IF($I2047="",IF(INDIRECT("$F"&amp;$S2047)="","",IF(LEFT(INDIRECT("$F"&amp;$S2047),3)="GRS","GRS_RCS_RM",IF((LEFT(INDIRECT("$F"&amp;$S2047),3))="RCS","GRS_RCS_RM",IF(INDIRECT("$F"&amp;$S2047)="OCS (No Label)","OCS_Conversion_RM",IF(LEFT(INDIRECT("$F"&amp;$S2047),3)="OCS","OCS_RM",IF(RIGHT(INDIRECT("$F"&amp;$S2047),10)="conversion","GOTS_RM_conversion",IF((LEFT(INDIRECT("$F"&amp;$S2047),4))="GOTS","GOTS_RM","Responsible_RM"))))))),"DELETERM")</f>
        <v>#VALUE!</v>
      </c>
      <c r="AF2047" t="e" cm="1">
        <f t="array" aca="1" ref="AF2047" ca="1">IF($S2047="","",INDIRECT("$Z"&amp;$S2047))</f>
        <v>#VALUE!</v>
      </c>
      <c r="AG2047" t="str">
        <f t="shared" si="624"/>
        <v/>
      </c>
      <c r="AH2047" t="str" cm="1">
        <f t="array" aca="1" ref="AH2047" ca="1">IFERROR(INDIRECT("$ag"&amp;S2047),"")</f>
        <v/>
      </c>
      <c r="AI2047" t="e" cm="1">
        <f t="array" aca="1" ref="AI2047" ca="1">INDIRECT("O"&amp;S2047)</f>
        <v>#VALUE!</v>
      </c>
      <c r="AJ2047" t="str">
        <f t="shared" si="625"/>
        <v/>
      </c>
    </row>
    <row r="2048" spans="1:36" ht="16.5" customHeight="1">
      <c r="A2048" s="129"/>
      <c r="B2048" s="134"/>
      <c r="C2048" s="135"/>
      <c r="D2048" s="146"/>
      <c r="E2048" s="146"/>
      <c r="F2048" s="135"/>
      <c r="G2048" s="147"/>
      <c r="H2048" s="147"/>
      <c r="I2048" s="147"/>
      <c r="J2048" s="147"/>
      <c r="K2048" s="38"/>
      <c r="L2048" s="143"/>
      <c r="M2048" s="143"/>
      <c r="N2048" s="61"/>
      <c r="O2048" s="314"/>
      <c r="Q2048" t="str">
        <f t="shared" ref="Q2048:Q2111" si="640">IF(G2048="No Attribute (Conventional)",IF(OR($G2048="",$I2048="",$K2048=""),"",CONCATENATE($K2048," ",$AA2048," ",$I2048," + ")),IF(OR($G2048="",$I2048="",$K2048=""),"",CONCATENATE($K2048," ",$G2048," ",$I2048," + ")))</f>
        <v/>
      </c>
      <c r="S2048" t="e">
        <f t="shared" ca="1" si="629"/>
        <v>#VALUE!</v>
      </c>
      <c r="T2048" t="e">
        <f t="shared" ca="1" si="626"/>
        <v>#VALUE!</v>
      </c>
      <c r="U2048">
        <f t="shared" si="630"/>
        <v>1980</v>
      </c>
      <c r="V2048">
        <v>165.41666666667999</v>
      </c>
      <c r="W2048">
        <f t="shared" si="631"/>
        <v>165</v>
      </c>
      <c r="X2048" t="str" cm="1">
        <f t="array" aca="1" ref="X2048" ca="1">IFERROR(INDEX('PC&amp;PD'!$A$1:$AS$19,ROW('PC&amp;PD'!$A$19),MATCH(INDIRECT(T2048),'PC&amp;PD'!$A$1:$AS$1,0)),"")</f>
        <v/>
      </c>
      <c r="AA2048" t="str">
        <f t="shared" ref="AA2048:AA2111" si="641">IFERROR(IF(G2048="","",IF(G2048="No Attribute (Conventional)","",G2048)),"")</f>
        <v/>
      </c>
      <c r="AB2048" t="str">
        <f t="shared" ref="AB2048:AB2111" si="642">IFERROR(IF($F2048="OCS 100", "OCS_100",IF($F2048="OCS Blended", "OCS_Blended",IF($F2048="OCS (No Label)", "OCS_No_Label",IF($F2048="RCS 100", "RCS_100",IF($F2048="RCS Blended","RCS_Blended",IF($F2048="GRS","GRS",IF($F2048="GRS (No Label)", "GRS_No_Label",IF($F2048="RDS","RDS",IF($F2048="RWS","RWS",IF($F2048="RMS","RMS",IF($F2048="GOTS Organic","GOTS_Organic",IF($F2048="GOTS Made with organic","GOTS_Made_with_organic",IF($F2048="GOTS Organic - in conversion","GOTS_Organic_in_Conversion",IF($F2048="GOTS Made with organic - in conversion","GOTS_Made_with_Organic_in_Conversion",IF($F2048="RAS","RAS",IF($F2048="Rcs (No Label)","RCS_No_Label",IF($F2048="RWS (No Label)","RWS_No_Label",IF($F2048="RMS (No Label)","RMS_No_Label",IF($F2048="RAS (No Label)","RAS_No_Label",IF($F2048="RDS (No Label)","RDS_No_Label","")))))))))))))))))))),"")</f>
        <v/>
      </c>
      <c r="AC2048" t="e">
        <f t="shared" ref="AC2048:AC2111" ca="1" si="643">"$AB"&amp;S2048</f>
        <v>#VALUE!</v>
      </c>
      <c r="AD2048" t="str" cm="1">
        <f t="array" aca="1" ref="AD2048" ca="1">IFERROR(IF((LEFT(INDIRECT("$F"&amp;$S2048),4))="GOTS",IF($G2048="Organic","GOTS_Organic_raw",(IF($G2048="Responsible","GOTS_Responsible",(IF($G2048="No Attribute (Conventional)","GOTS_conventional",(IF($G2048="Recycled Pre/Post-Consumer","GOTS_pre_post",(IF($G2048="In-Conversion","GOTS_in_conversion",(IF($G2048="Sustainably Sourced","Sustainably_sourced",(IF($G2048="Recycled pre-consumer organic","GOTS_recycled_organic",""))))))))))))),IF($G2048="Organic","Organic",(IF($G2048="Responsible","Responsible",(IF($G2048="No Attribute (Conventional)","No_Attribute_Conventional",(IF($G2048="Recycled Pre/Post-Consumer","Recycled_Pre_Post_Consumer",(IF($G2048="In-Conversion","In_Conversion",(IF($G2048="Recycled Pre-Consumer","Recycled_Pre_Consumer",(IF($G2048="Recycled Post-Consumer","Recycled_Post_Consumer",(IF($G2048="Sustainably Sourced","Sustainably_sourced",(IF($G2048="Recycled pre-consumer organic","GOTS_recycled_organic","")))))))))))))))))),"")</f>
        <v/>
      </c>
      <c r="AE2048" t="e" cm="1">
        <f t="array" aca="1" ref="AE2048" ca="1">IF($I2048="",IF(INDIRECT("$F"&amp;$S2048)="","",IF(LEFT(INDIRECT("$F"&amp;$S2048),3)="GRS","GRS_RCS_RM",IF((LEFT(INDIRECT("$F"&amp;$S2048),3))="RCS","GRS_RCS_RM",IF(INDIRECT("$F"&amp;$S2048)="OCS (No Label)","OCS_Conversion_RM",IF(LEFT(INDIRECT("$F"&amp;$S2048),3)="OCS","OCS_RM",IF(RIGHT(INDIRECT("$F"&amp;$S2048),10)="conversion","GOTS_RM_conversion",IF((LEFT(INDIRECT("$F"&amp;$S2048),4))="GOTS","GOTS_RM","Responsible_RM"))))))),"DELETERM")</f>
        <v>#VALUE!</v>
      </c>
      <c r="AF2048" t="e" cm="1">
        <f t="array" aca="1" ref="AF2048" ca="1">IF($S2048="","",INDIRECT("$Z"&amp;$S2048))</f>
        <v>#VALUE!</v>
      </c>
      <c r="AG2048" t="str">
        <f t="shared" ref="AG2048:AG2111" si="644">IF(AND(AJ2048="",AJ2049="",AJ2050="",AJ2051="",AJ2052="",AJ2053="",AJ2054="",AJ2055="",AJ2056="",AJ2057="",AJ2058="",AJ2059=""),"",CONCATENATE(AJ2048, AJ2049, AJ2050, AJ2051,AJ2052, AJ2053, AJ2054, AJ2055, AJ2056, AJ2057, AJ2058,AJ2059))</f>
        <v/>
      </c>
      <c r="AH2048" t="str" cm="1">
        <f t="array" aca="1" ref="AH2048" ca="1">IFERROR(INDIRECT("$ag"&amp;S2048),"")</f>
        <v/>
      </c>
      <c r="AI2048" t="e" cm="1">
        <f t="array" aca="1" ref="AI2048" ca="1">INDIRECT("O"&amp;S2048)</f>
        <v>#VALUE!</v>
      </c>
      <c r="AJ2048" t="str">
        <f t="shared" ref="AJ2048:AJ2111" si="645">IF(OR(Y2048="",Y2048=0),"",Y2048&amp;", ")</f>
        <v/>
      </c>
    </row>
    <row r="2049" spans="1:36" ht="16.5" customHeight="1">
      <c r="A2049" s="130"/>
      <c r="B2049" s="136"/>
      <c r="C2049" s="137"/>
      <c r="D2049" s="146"/>
      <c r="E2049" s="146"/>
      <c r="F2049" s="137"/>
      <c r="G2049" s="147"/>
      <c r="H2049" s="147"/>
      <c r="I2049" s="147"/>
      <c r="J2049" s="147"/>
      <c r="K2049" s="38"/>
      <c r="L2049" s="144"/>
      <c r="M2049" s="144"/>
      <c r="N2049" s="61"/>
      <c r="O2049" s="314"/>
      <c r="Q2049" t="str">
        <f t="shared" si="640"/>
        <v/>
      </c>
      <c r="S2049" t="e">
        <f t="shared" ca="1" si="629"/>
        <v>#VALUE!</v>
      </c>
      <c r="T2049" t="e">
        <f t="shared" ca="1" si="626"/>
        <v>#VALUE!</v>
      </c>
      <c r="U2049">
        <f t="shared" si="630"/>
        <v>1980</v>
      </c>
      <c r="V2049">
        <v>165.50000000001299</v>
      </c>
      <c r="W2049">
        <f t="shared" si="631"/>
        <v>165</v>
      </c>
      <c r="X2049" t="str" cm="1">
        <f t="array" aca="1" ref="X2049" ca="1">IFERROR(INDEX('PC&amp;PD'!$A$1:$AS$19,ROW('PC&amp;PD'!$A$19),MATCH(INDIRECT(T2049),'PC&amp;PD'!$A$1:$AS$1,0)),"")</f>
        <v/>
      </c>
      <c r="AA2049" t="str">
        <f t="shared" si="641"/>
        <v/>
      </c>
      <c r="AB2049" t="str">
        <f t="shared" si="642"/>
        <v/>
      </c>
      <c r="AC2049" t="e">
        <f t="shared" ca="1" si="643"/>
        <v>#VALUE!</v>
      </c>
      <c r="AD2049" t="str" cm="1">
        <f t="array" aca="1" ref="AD2049" ca="1">IFERROR(IF((LEFT(INDIRECT("$F"&amp;$S2049),4))="GOTS",IF($G2049="Organic","GOTS_Organic_raw",(IF($G2049="Responsible","GOTS_Responsible",(IF($G2049="No Attribute (Conventional)","GOTS_conventional",(IF($G2049="Recycled Pre/Post-Consumer","GOTS_pre_post",(IF($G2049="In-Conversion","GOTS_in_conversion",(IF($G2049="Sustainably Sourced","Sustainably_sourced",(IF($G2049="Recycled pre-consumer organic","GOTS_recycled_organic",""))))))))))))),IF($G2049="Organic","Organic",(IF($G2049="Responsible","Responsible",(IF($G2049="No Attribute (Conventional)","No_Attribute_Conventional",(IF($G2049="Recycled Pre/Post-Consumer","Recycled_Pre_Post_Consumer",(IF($G2049="In-Conversion","In_Conversion",(IF($G2049="Recycled Pre-Consumer","Recycled_Pre_Consumer",(IF($G2049="Recycled Post-Consumer","Recycled_Post_Consumer",(IF($G2049="Sustainably Sourced","Sustainably_sourced",(IF($G2049="Recycled pre-consumer organic","GOTS_recycled_organic","")))))))))))))))))),"")</f>
        <v/>
      </c>
      <c r="AE2049" t="e" cm="1">
        <f t="array" aca="1" ref="AE2049" ca="1">IF($I2049="",IF(INDIRECT("$F"&amp;$S2049)="","",IF(LEFT(INDIRECT("$F"&amp;$S2049),3)="GRS","GRS_RCS_RM",IF((LEFT(INDIRECT("$F"&amp;$S2049),3))="RCS","GRS_RCS_RM",IF(INDIRECT("$F"&amp;$S2049)="OCS (No Label)","OCS_Conversion_RM",IF(LEFT(INDIRECT("$F"&amp;$S2049),3)="OCS","OCS_RM",IF(RIGHT(INDIRECT("$F"&amp;$S2049),10)="conversion","GOTS_RM_conversion",IF((LEFT(INDIRECT("$F"&amp;$S2049),4))="GOTS","GOTS_RM","Responsible_RM"))))))),"DELETERM")</f>
        <v>#VALUE!</v>
      </c>
      <c r="AF2049" t="e" cm="1">
        <f t="array" aca="1" ref="AF2049" ca="1">IF($S2049="","",INDIRECT("$Z"&amp;$S2049))</f>
        <v>#VALUE!</v>
      </c>
      <c r="AG2049" t="str">
        <f t="shared" si="644"/>
        <v/>
      </c>
      <c r="AH2049" t="str" cm="1">
        <f t="array" aca="1" ref="AH2049" ca="1">IFERROR(INDIRECT("$ag"&amp;S2049),"")</f>
        <v/>
      </c>
      <c r="AI2049" t="e" cm="1">
        <f t="array" aca="1" ref="AI2049" ca="1">INDIRECT("O"&amp;S2049)</f>
        <v>#VALUE!</v>
      </c>
      <c r="AJ2049" t="str">
        <f t="shared" si="645"/>
        <v/>
      </c>
    </row>
    <row r="2050" spans="1:36" ht="16.5" customHeight="1">
      <c r="A2050" s="130"/>
      <c r="B2050" s="136"/>
      <c r="C2050" s="137"/>
      <c r="D2050" s="146"/>
      <c r="E2050" s="146"/>
      <c r="F2050" s="137"/>
      <c r="G2050" s="147"/>
      <c r="H2050" s="147"/>
      <c r="I2050" s="147"/>
      <c r="J2050" s="147"/>
      <c r="K2050" s="38"/>
      <c r="L2050" s="144"/>
      <c r="M2050" s="144"/>
      <c r="N2050" s="61"/>
      <c r="O2050" s="314"/>
      <c r="Q2050" t="str">
        <f t="shared" si="640"/>
        <v/>
      </c>
      <c r="S2050" t="e">
        <f t="shared" ca="1" si="629"/>
        <v>#VALUE!</v>
      </c>
      <c r="T2050" t="e">
        <f t="shared" ref="T2050:T2113" ca="1" si="646">"$B"&amp;S2050</f>
        <v>#VALUE!</v>
      </c>
      <c r="U2050">
        <f t="shared" si="630"/>
        <v>1980</v>
      </c>
      <c r="V2050">
        <v>165.58333333334599</v>
      </c>
      <c r="W2050">
        <f t="shared" si="631"/>
        <v>165</v>
      </c>
      <c r="X2050" t="str" cm="1">
        <f t="array" aca="1" ref="X2050" ca="1">IFERROR(INDEX('PC&amp;PD'!$A$1:$AS$19,ROW('PC&amp;PD'!$A$19),MATCH(INDIRECT(T2050),'PC&amp;PD'!$A$1:$AS$1,0)),"")</f>
        <v/>
      </c>
      <c r="AA2050" t="str">
        <f t="shared" si="641"/>
        <v/>
      </c>
      <c r="AB2050" t="str">
        <f t="shared" si="642"/>
        <v/>
      </c>
      <c r="AC2050" t="e">
        <f t="shared" ca="1" si="643"/>
        <v>#VALUE!</v>
      </c>
      <c r="AD2050" t="str" cm="1">
        <f t="array" aca="1" ref="AD2050" ca="1">IFERROR(IF((LEFT(INDIRECT("$F"&amp;$S2050),4))="GOTS",IF($G2050="Organic","GOTS_Organic_raw",(IF($G2050="Responsible","GOTS_Responsible",(IF($G2050="No Attribute (Conventional)","GOTS_conventional",(IF($G2050="Recycled Pre/Post-Consumer","GOTS_pre_post",(IF($G2050="In-Conversion","GOTS_in_conversion",(IF($G2050="Sustainably Sourced","Sustainably_sourced",(IF($G2050="Recycled pre-consumer organic","GOTS_recycled_organic",""))))))))))))),IF($G2050="Organic","Organic",(IF($G2050="Responsible","Responsible",(IF($G2050="No Attribute (Conventional)","No_Attribute_Conventional",(IF($G2050="Recycled Pre/Post-Consumer","Recycled_Pre_Post_Consumer",(IF($G2050="In-Conversion","In_Conversion",(IF($G2050="Recycled Pre-Consumer","Recycled_Pre_Consumer",(IF($G2050="Recycled Post-Consumer","Recycled_Post_Consumer",(IF($G2050="Sustainably Sourced","Sustainably_sourced",(IF($G2050="Recycled pre-consumer organic","GOTS_recycled_organic","")))))))))))))))))),"")</f>
        <v/>
      </c>
      <c r="AE2050" t="e" cm="1">
        <f t="array" aca="1" ref="AE2050" ca="1">IF($I2050="",IF(INDIRECT("$F"&amp;$S2050)="","",IF(LEFT(INDIRECT("$F"&amp;$S2050),3)="GRS","GRS_RCS_RM",IF((LEFT(INDIRECT("$F"&amp;$S2050),3))="RCS","GRS_RCS_RM",IF(INDIRECT("$F"&amp;$S2050)="OCS (No Label)","OCS_Conversion_RM",IF(LEFT(INDIRECT("$F"&amp;$S2050),3)="OCS","OCS_RM",IF(RIGHT(INDIRECT("$F"&amp;$S2050),10)="conversion","GOTS_RM_conversion",IF((LEFT(INDIRECT("$F"&amp;$S2050),4))="GOTS","GOTS_RM","Responsible_RM"))))))),"DELETERM")</f>
        <v>#VALUE!</v>
      </c>
      <c r="AF2050" t="e" cm="1">
        <f t="array" aca="1" ref="AF2050" ca="1">IF($S2050="","",INDIRECT("$Z"&amp;$S2050))</f>
        <v>#VALUE!</v>
      </c>
      <c r="AG2050" t="str">
        <f t="shared" si="644"/>
        <v/>
      </c>
      <c r="AH2050" t="str" cm="1">
        <f t="array" aca="1" ref="AH2050" ca="1">IFERROR(INDIRECT("$ag"&amp;S2050),"")</f>
        <v/>
      </c>
      <c r="AI2050" t="e" cm="1">
        <f t="array" aca="1" ref="AI2050" ca="1">INDIRECT("O"&amp;S2050)</f>
        <v>#VALUE!</v>
      </c>
      <c r="AJ2050" t="str">
        <f t="shared" si="645"/>
        <v/>
      </c>
    </row>
    <row r="2051" spans="1:36" ht="16.5" customHeight="1">
      <c r="A2051" s="130"/>
      <c r="B2051" s="136"/>
      <c r="C2051" s="137"/>
      <c r="D2051" s="146"/>
      <c r="E2051" s="146"/>
      <c r="F2051" s="137"/>
      <c r="G2051" s="147"/>
      <c r="H2051" s="147"/>
      <c r="I2051" s="147"/>
      <c r="J2051" s="147"/>
      <c r="K2051" s="38"/>
      <c r="L2051" s="144"/>
      <c r="M2051" s="144"/>
      <c r="N2051" s="61"/>
      <c r="O2051" s="314"/>
      <c r="Q2051" t="str">
        <f t="shared" si="640"/>
        <v/>
      </c>
      <c r="S2051" t="e">
        <f t="shared" ca="1" si="629"/>
        <v>#VALUE!</v>
      </c>
      <c r="T2051" t="e">
        <f t="shared" ca="1" si="646"/>
        <v>#VALUE!</v>
      </c>
      <c r="U2051">
        <f t="shared" si="630"/>
        <v>1980</v>
      </c>
      <c r="V2051">
        <v>165.66666666667999</v>
      </c>
      <c r="W2051">
        <f t="shared" si="631"/>
        <v>165</v>
      </c>
      <c r="X2051" t="str" cm="1">
        <f t="array" aca="1" ref="X2051" ca="1">IFERROR(INDEX('PC&amp;PD'!$A$1:$AS$19,ROW('PC&amp;PD'!$A$19),MATCH(INDIRECT(T2051),'PC&amp;PD'!$A$1:$AS$1,0)),"")</f>
        <v/>
      </c>
      <c r="AA2051" t="str">
        <f t="shared" si="641"/>
        <v/>
      </c>
      <c r="AB2051" t="str">
        <f t="shared" si="642"/>
        <v/>
      </c>
      <c r="AC2051" t="e">
        <f t="shared" ca="1" si="643"/>
        <v>#VALUE!</v>
      </c>
      <c r="AD2051" t="str" cm="1">
        <f t="array" aca="1" ref="AD2051" ca="1">IFERROR(IF((LEFT(INDIRECT("$F"&amp;$S2051),4))="GOTS",IF($G2051="Organic","GOTS_Organic_raw",(IF($G2051="Responsible","GOTS_Responsible",(IF($G2051="No Attribute (Conventional)","GOTS_conventional",(IF($G2051="Recycled Pre/Post-Consumer","GOTS_pre_post",(IF($G2051="In-Conversion","GOTS_in_conversion",(IF($G2051="Sustainably Sourced","Sustainably_sourced",(IF($G2051="Recycled pre-consumer organic","GOTS_recycled_organic",""))))))))))))),IF($G2051="Organic","Organic",(IF($G2051="Responsible","Responsible",(IF($G2051="No Attribute (Conventional)","No_Attribute_Conventional",(IF($G2051="Recycled Pre/Post-Consumer","Recycled_Pre_Post_Consumer",(IF($G2051="In-Conversion","In_Conversion",(IF($G2051="Recycled Pre-Consumer","Recycled_Pre_Consumer",(IF($G2051="Recycled Post-Consumer","Recycled_Post_Consumer",(IF($G2051="Sustainably Sourced","Sustainably_sourced",(IF($G2051="Recycled pre-consumer organic","GOTS_recycled_organic","")))))))))))))))))),"")</f>
        <v/>
      </c>
      <c r="AE2051" t="e" cm="1">
        <f t="array" aca="1" ref="AE2051" ca="1">IF($I2051="",IF(INDIRECT("$F"&amp;$S2051)="","",IF(LEFT(INDIRECT("$F"&amp;$S2051),3)="GRS","GRS_RCS_RM",IF((LEFT(INDIRECT("$F"&amp;$S2051),3))="RCS","GRS_RCS_RM",IF(INDIRECT("$F"&amp;$S2051)="OCS (No Label)","OCS_Conversion_RM",IF(LEFT(INDIRECT("$F"&amp;$S2051),3)="OCS","OCS_RM",IF(RIGHT(INDIRECT("$F"&amp;$S2051),10)="conversion","GOTS_RM_conversion",IF((LEFT(INDIRECT("$F"&amp;$S2051),4))="GOTS","GOTS_RM","Responsible_RM"))))))),"DELETERM")</f>
        <v>#VALUE!</v>
      </c>
      <c r="AF2051" t="e" cm="1">
        <f t="array" aca="1" ref="AF2051" ca="1">IF($S2051="","",INDIRECT("$Z"&amp;$S2051))</f>
        <v>#VALUE!</v>
      </c>
      <c r="AG2051" t="str">
        <f t="shared" si="644"/>
        <v/>
      </c>
      <c r="AH2051" t="str" cm="1">
        <f t="array" aca="1" ref="AH2051" ca="1">IFERROR(INDIRECT("$ag"&amp;S2051),"")</f>
        <v/>
      </c>
      <c r="AI2051" t="e" cm="1">
        <f t="array" aca="1" ref="AI2051" ca="1">INDIRECT("O"&amp;S2051)</f>
        <v>#VALUE!</v>
      </c>
      <c r="AJ2051" t="str">
        <f t="shared" si="645"/>
        <v/>
      </c>
    </row>
    <row r="2052" spans="1:36" ht="16.5" customHeight="1">
      <c r="A2052" s="130"/>
      <c r="B2052" s="136"/>
      <c r="C2052" s="137"/>
      <c r="D2052" s="146"/>
      <c r="E2052" s="146"/>
      <c r="F2052" s="137"/>
      <c r="G2052" s="147"/>
      <c r="H2052" s="147"/>
      <c r="I2052" s="147"/>
      <c r="J2052" s="147"/>
      <c r="K2052" s="38"/>
      <c r="L2052" s="144"/>
      <c r="M2052" s="144"/>
      <c r="N2052" s="61"/>
      <c r="O2052" s="314"/>
      <c r="Q2052" t="str">
        <f t="shared" si="640"/>
        <v/>
      </c>
      <c r="S2052" t="e">
        <f t="shared" ca="1" si="629"/>
        <v>#VALUE!</v>
      </c>
      <c r="T2052" t="e">
        <f t="shared" ca="1" si="646"/>
        <v>#VALUE!</v>
      </c>
      <c r="U2052">
        <f t="shared" si="630"/>
        <v>1980</v>
      </c>
      <c r="V2052">
        <v>165.75000000001299</v>
      </c>
      <c r="W2052">
        <f t="shared" si="631"/>
        <v>165</v>
      </c>
      <c r="X2052" t="str" cm="1">
        <f t="array" aca="1" ref="X2052" ca="1">IFERROR(INDEX('PC&amp;PD'!$A$1:$AS$19,ROW('PC&amp;PD'!$A$19),MATCH(INDIRECT(T2052),'PC&amp;PD'!$A$1:$AS$1,0)),"")</f>
        <v/>
      </c>
      <c r="AA2052" t="str">
        <f t="shared" si="641"/>
        <v/>
      </c>
      <c r="AB2052" t="str">
        <f t="shared" si="642"/>
        <v/>
      </c>
      <c r="AC2052" t="e">
        <f t="shared" ca="1" si="643"/>
        <v>#VALUE!</v>
      </c>
      <c r="AD2052" t="str" cm="1">
        <f t="array" aca="1" ref="AD2052" ca="1">IFERROR(IF((LEFT(INDIRECT("$F"&amp;$S2052),4))="GOTS",IF($G2052="Organic","GOTS_Organic_raw",(IF($G2052="Responsible","GOTS_Responsible",(IF($G2052="No Attribute (Conventional)","GOTS_conventional",(IF($G2052="Recycled Pre/Post-Consumer","GOTS_pre_post",(IF($G2052="In-Conversion","GOTS_in_conversion",(IF($G2052="Sustainably Sourced","Sustainably_sourced",(IF($G2052="Recycled pre-consumer organic","GOTS_recycled_organic",""))))))))))))),IF($G2052="Organic","Organic",(IF($G2052="Responsible","Responsible",(IF($G2052="No Attribute (Conventional)","No_Attribute_Conventional",(IF($G2052="Recycled Pre/Post-Consumer","Recycled_Pre_Post_Consumer",(IF($G2052="In-Conversion","In_Conversion",(IF($G2052="Recycled Pre-Consumer","Recycled_Pre_Consumer",(IF($G2052="Recycled Post-Consumer","Recycled_Post_Consumer",(IF($G2052="Sustainably Sourced","Sustainably_sourced",(IF($G2052="Recycled pre-consumer organic","GOTS_recycled_organic","")))))))))))))))))),"")</f>
        <v/>
      </c>
      <c r="AE2052" t="e" cm="1">
        <f t="array" aca="1" ref="AE2052" ca="1">IF($I2052="",IF(INDIRECT("$F"&amp;$S2052)="","",IF(LEFT(INDIRECT("$F"&amp;$S2052),3)="GRS","GRS_RCS_RM",IF((LEFT(INDIRECT("$F"&amp;$S2052),3))="RCS","GRS_RCS_RM",IF(INDIRECT("$F"&amp;$S2052)="OCS (No Label)","OCS_Conversion_RM",IF(LEFT(INDIRECT("$F"&amp;$S2052),3)="OCS","OCS_RM",IF(RIGHT(INDIRECT("$F"&amp;$S2052),10)="conversion","GOTS_RM_conversion",IF((LEFT(INDIRECT("$F"&amp;$S2052),4))="GOTS","GOTS_RM","Responsible_RM"))))))),"DELETERM")</f>
        <v>#VALUE!</v>
      </c>
      <c r="AF2052" t="e" cm="1">
        <f t="array" aca="1" ref="AF2052" ca="1">IF($S2052="","",INDIRECT("$Z"&amp;$S2052))</f>
        <v>#VALUE!</v>
      </c>
      <c r="AG2052" t="str">
        <f t="shared" si="644"/>
        <v/>
      </c>
      <c r="AH2052" t="str" cm="1">
        <f t="array" aca="1" ref="AH2052" ca="1">IFERROR(INDIRECT("$ag"&amp;S2052),"")</f>
        <v/>
      </c>
      <c r="AI2052" t="e" cm="1">
        <f t="array" aca="1" ref="AI2052" ca="1">INDIRECT("O"&amp;S2052)</f>
        <v>#VALUE!</v>
      </c>
      <c r="AJ2052" t="str">
        <f t="shared" si="645"/>
        <v/>
      </c>
    </row>
    <row r="2053" spans="1:36" ht="16.5" customHeight="1">
      <c r="A2053" s="130"/>
      <c r="B2053" s="136"/>
      <c r="C2053" s="137"/>
      <c r="D2053" s="146"/>
      <c r="E2053" s="146"/>
      <c r="F2053" s="137"/>
      <c r="G2053" s="147"/>
      <c r="H2053" s="147"/>
      <c r="I2053" s="147"/>
      <c r="J2053" s="147"/>
      <c r="K2053" s="38"/>
      <c r="L2053" s="144"/>
      <c r="M2053" s="144"/>
      <c r="N2053" s="61"/>
      <c r="O2053" s="314"/>
      <c r="Q2053" t="str">
        <f t="shared" si="640"/>
        <v/>
      </c>
      <c r="S2053" t="e">
        <f t="shared" ca="1" si="629"/>
        <v>#VALUE!</v>
      </c>
      <c r="T2053" t="e">
        <f t="shared" ca="1" si="646"/>
        <v>#VALUE!</v>
      </c>
      <c r="U2053">
        <f t="shared" si="630"/>
        <v>1980</v>
      </c>
      <c r="V2053">
        <v>165.83333333334599</v>
      </c>
      <c r="W2053">
        <f t="shared" si="631"/>
        <v>165</v>
      </c>
      <c r="X2053" t="str" cm="1">
        <f t="array" aca="1" ref="X2053" ca="1">IFERROR(INDEX('PC&amp;PD'!$A$1:$AS$19,ROW('PC&amp;PD'!$A$19),MATCH(INDIRECT(T2053),'PC&amp;PD'!$A$1:$AS$1,0)),"")</f>
        <v/>
      </c>
      <c r="AA2053" t="str">
        <f t="shared" si="641"/>
        <v/>
      </c>
      <c r="AB2053" t="str">
        <f t="shared" si="642"/>
        <v/>
      </c>
      <c r="AC2053" t="e">
        <f t="shared" ca="1" si="643"/>
        <v>#VALUE!</v>
      </c>
      <c r="AD2053" t="str" cm="1">
        <f t="array" aca="1" ref="AD2053" ca="1">IFERROR(IF((LEFT(INDIRECT("$F"&amp;$S2053),4))="GOTS",IF($G2053="Organic","GOTS_Organic_raw",(IF($G2053="Responsible","GOTS_Responsible",(IF($G2053="No Attribute (Conventional)","GOTS_conventional",(IF($G2053="Recycled Pre/Post-Consumer","GOTS_pre_post",(IF($G2053="In-Conversion","GOTS_in_conversion",(IF($G2053="Sustainably Sourced","Sustainably_sourced",(IF($G2053="Recycled pre-consumer organic","GOTS_recycled_organic",""))))))))))))),IF($G2053="Organic","Organic",(IF($G2053="Responsible","Responsible",(IF($G2053="No Attribute (Conventional)","No_Attribute_Conventional",(IF($G2053="Recycled Pre/Post-Consumer","Recycled_Pre_Post_Consumer",(IF($G2053="In-Conversion","In_Conversion",(IF($G2053="Recycled Pre-Consumer","Recycled_Pre_Consumer",(IF($G2053="Recycled Post-Consumer","Recycled_Post_Consumer",(IF($G2053="Sustainably Sourced","Sustainably_sourced",(IF($G2053="Recycled pre-consumer organic","GOTS_recycled_organic","")))))))))))))))))),"")</f>
        <v/>
      </c>
      <c r="AE2053" t="e" cm="1">
        <f t="array" aca="1" ref="AE2053" ca="1">IF($I2053="",IF(INDIRECT("$F"&amp;$S2053)="","",IF(LEFT(INDIRECT("$F"&amp;$S2053),3)="GRS","GRS_RCS_RM",IF((LEFT(INDIRECT("$F"&amp;$S2053),3))="RCS","GRS_RCS_RM",IF(INDIRECT("$F"&amp;$S2053)="OCS (No Label)","OCS_Conversion_RM",IF(LEFT(INDIRECT("$F"&amp;$S2053),3)="OCS","OCS_RM",IF(RIGHT(INDIRECT("$F"&amp;$S2053),10)="conversion","GOTS_RM_conversion",IF((LEFT(INDIRECT("$F"&amp;$S2053),4))="GOTS","GOTS_RM","Responsible_RM"))))))),"DELETERM")</f>
        <v>#VALUE!</v>
      </c>
      <c r="AF2053" t="e" cm="1">
        <f t="array" aca="1" ref="AF2053" ca="1">IF($S2053="","",INDIRECT("$Z"&amp;$S2053))</f>
        <v>#VALUE!</v>
      </c>
      <c r="AG2053" t="str">
        <f t="shared" si="644"/>
        <v/>
      </c>
      <c r="AH2053" t="str" cm="1">
        <f t="array" aca="1" ref="AH2053" ca="1">IFERROR(INDIRECT("$ag"&amp;S2053),"")</f>
        <v/>
      </c>
      <c r="AI2053" t="e" cm="1">
        <f t="array" aca="1" ref="AI2053" ca="1">INDIRECT("O"&amp;S2053)</f>
        <v>#VALUE!</v>
      </c>
      <c r="AJ2053" t="str">
        <f t="shared" si="645"/>
        <v/>
      </c>
    </row>
    <row r="2054" spans="1:36" ht="16.5" customHeight="1" thickBot="1">
      <c r="A2054" s="131"/>
      <c r="B2054" s="138"/>
      <c r="C2054" s="139"/>
      <c r="D2054" s="148"/>
      <c r="E2054" s="148"/>
      <c r="F2054" s="139"/>
      <c r="G2054" s="149"/>
      <c r="H2054" s="149"/>
      <c r="I2054" s="149"/>
      <c r="J2054" s="149"/>
      <c r="K2054" s="39"/>
      <c r="L2054" s="145"/>
      <c r="M2054" s="145"/>
      <c r="N2054" s="62"/>
      <c r="O2054" s="315"/>
      <c r="Q2054" t="str">
        <f t="shared" si="640"/>
        <v/>
      </c>
      <c r="S2054" t="e">
        <f t="shared" ca="1" si="629"/>
        <v>#VALUE!</v>
      </c>
      <c r="T2054" t="e">
        <f t="shared" ca="1" si="646"/>
        <v>#VALUE!</v>
      </c>
      <c r="U2054">
        <f t="shared" si="630"/>
        <v>1980</v>
      </c>
      <c r="V2054">
        <v>165.91666666667999</v>
      </c>
      <c r="W2054">
        <f t="shared" si="631"/>
        <v>165</v>
      </c>
      <c r="X2054" t="str" cm="1">
        <f t="array" aca="1" ref="X2054" ca="1">IFERROR(INDEX('PC&amp;PD'!$A$1:$AS$19,ROW('PC&amp;PD'!$A$19),MATCH(INDIRECT(T2054),'PC&amp;PD'!$A$1:$AS$1,0)),"")</f>
        <v/>
      </c>
      <c r="AA2054" t="str">
        <f t="shared" si="641"/>
        <v/>
      </c>
      <c r="AB2054" t="str">
        <f t="shared" si="642"/>
        <v/>
      </c>
      <c r="AC2054" t="e">
        <f t="shared" ca="1" si="643"/>
        <v>#VALUE!</v>
      </c>
      <c r="AD2054" t="str" cm="1">
        <f t="array" aca="1" ref="AD2054" ca="1">IFERROR(IF((LEFT(INDIRECT("$F"&amp;$S2054),4))="GOTS",IF($G2054="Organic","GOTS_Organic_raw",(IF($G2054="Responsible","GOTS_Responsible",(IF($G2054="No Attribute (Conventional)","GOTS_conventional",(IF($G2054="Recycled Pre/Post-Consumer","GOTS_pre_post",(IF($G2054="In-Conversion","GOTS_in_conversion",(IF($G2054="Sustainably Sourced","Sustainably_sourced",(IF($G2054="Recycled pre-consumer organic","GOTS_recycled_organic",""))))))))))))),IF($G2054="Organic","Organic",(IF($G2054="Responsible","Responsible",(IF($G2054="No Attribute (Conventional)","No_Attribute_Conventional",(IF($G2054="Recycled Pre/Post-Consumer","Recycled_Pre_Post_Consumer",(IF($G2054="In-Conversion","In_Conversion",(IF($G2054="Recycled Pre-Consumer","Recycled_Pre_Consumer",(IF($G2054="Recycled Post-Consumer","Recycled_Post_Consumer",(IF($G2054="Sustainably Sourced","Sustainably_sourced",(IF($G2054="Recycled pre-consumer organic","GOTS_recycled_organic","")))))))))))))))))),"")</f>
        <v/>
      </c>
      <c r="AE2054" t="e" cm="1">
        <f t="array" aca="1" ref="AE2054" ca="1">IF($I2054="",IF(INDIRECT("$F"&amp;$S2054)="","",IF(LEFT(INDIRECT("$F"&amp;$S2054),3)="GRS","GRS_RCS_RM",IF((LEFT(INDIRECT("$F"&amp;$S2054),3))="RCS","GRS_RCS_RM",IF(INDIRECT("$F"&amp;$S2054)="OCS (No Label)","OCS_Conversion_RM",IF(LEFT(INDIRECT("$F"&amp;$S2054),3)="OCS","OCS_RM",IF(RIGHT(INDIRECT("$F"&amp;$S2054),10)="conversion","GOTS_RM_conversion",IF((LEFT(INDIRECT("$F"&amp;$S2054),4))="GOTS","GOTS_RM","Responsible_RM"))))))),"DELETERM")</f>
        <v>#VALUE!</v>
      </c>
      <c r="AF2054" t="e" cm="1">
        <f t="array" aca="1" ref="AF2054" ca="1">IF($S2054="","",INDIRECT("$Z"&amp;$S2054))</f>
        <v>#VALUE!</v>
      </c>
      <c r="AG2054" t="str">
        <f t="shared" si="644"/>
        <v/>
      </c>
      <c r="AH2054" t="str" cm="1">
        <f t="array" aca="1" ref="AH2054" ca="1">IFERROR(INDIRECT("$ag"&amp;S2054),"")</f>
        <v/>
      </c>
      <c r="AI2054" t="e" cm="1">
        <f t="array" aca="1" ref="AI2054" ca="1">INDIRECT("O"&amp;S2054)</f>
        <v>#VALUE!</v>
      </c>
      <c r="AJ2054" t="str">
        <f t="shared" si="645"/>
        <v/>
      </c>
    </row>
    <row r="2055" spans="1:36" ht="16.5" customHeight="1">
      <c r="A2055" s="128" t="str">
        <f>IF(B2055="","",COUNTA($B$63:$B2055))</f>
        <v/>
      </c>
      <c r="B2055" s="132"/>
      <c r="C2055" s="133"/>
      <c r="D2055" s="140"/>
      <c r="E2055" s="140"/>
      <c r="F2055" s="133"/>
      <c r="G2055" s="141"/>
      <c r="H2055" s="141"/>
      <c r="I2055" s="141"/>
      <c r="J2055" s="141"/>
      <c r="K2055" s="37"/>
      <c r="L2055" s="142" t="str">
        <f>IF(R2055="","",LEFT(R2055,LEN(R2055)-2))</f>
        <v/>
      </c>
      <c r="M2055" s="142"/>
      <c r="N2055" s="60"/>
      <c r="O2055" s="313"/>
      <c r="Q2055" t="str">
        <f t="shared" si="640"/>
        <v/>
      </c>
      <c r="R2055" t="str">
        <f t="shared" ref="R2055" si="647">CONCATENATE($Q2055,Q2056,Q2057,Q2058,Q2059,Q2060,$Q2061,$Q2062,$Q2063,$Q2064,$Q2065,$Q2066)</f>
        <v/>
      </c>
      <c r="S2055" t="e">
        <f t="shared" ca="1" si="629"/>
        <v>#VALUE!</v>
      </c>
      <c r="T2055" t="e">
        <f t="shared" ca="1" si="646"/>
        <v>#VALUE!</v>
      </c>
      <c r="U2055">
        <f t="shared" si="630"/>
        <v>1992</v>
      </c>
      <c r="V2055">
        <v>166.00000000001299</v>
      </c>
      <c r="W2055">
        <f t="shared" si="631"/>
        <v>166</v>
      </c>
      <c r="X2055" t="str" cm="1">
        <f t="array" aca="1" ref="X2055" ca="1">IFERROR(INDEX('PC&amp;PD'!$A$1:$AS$19,ROW('PC&amp;PD'!$A$19),MATCH(INDIRECT(T2055),'PC&amp;PD'!$A$1:$AS$1,0)),"")</f>
        <v/>
      </c>
      <c r="Z2055" t="str">
        <f t="shared" ref="Z2055" si="648">IFERROR(IF($F2055="OCS 100","OCS (OCS 100)",IF($F2055="OCS Blended","OCS (OCS Blended)",IF($F2055="OCS (No Label)","OCS (No Label)",IF($F2055="RCS 100","RCS (RCS 100)",IF($F2055="RCS Blended","RCS (RCS Blended)",IF($F2055="GRS","GRS (GRS)",IF($F2055="GRS (No Label)", "GRS (No Label)",IF($F2055="RDS","RDS (RDS)",IF($F2055="RWS","RWS (RWS)",IF($F2055="RAS","RAS (RAS)",IF($F2055="RMS","RMS (RMS)",IF($F2055="GOTS Organic","GOTS (Organic)",IF($F2055="GOTS Made with organic","GOTS (Made with Organic)",IF($F2055="GOTS Organic - in conversion","GOTS (Organic - In Conversion)",IF($F2055="GOTS Made with organic - in conversion","GOTS (Made with Organic - In Conversion)",""))))))))))))))),"")</f>
        <v/>
      </c>
      <c r="AA2055" t="str">
        <f t="shared" si="641"/>
        <v/>
      </c>
      <c r="AB2055" t="str">
        <f t="shared" si="642"/>
        <v/>
      </c>
      <c r="AC2055" t="e">
        <f t="shared" ca="1" si="643"/>
        <v>#VALUE!</v>
      </c>
      <c r="AD2055" t="str" cm="1">
        <f t="array" aca="1" ref="AD2055" ca="1">IFERROR(IF((LEFT(INDIRECT("$F"&amp;$S2055),4))="GOTS",IF($G2055="Organic","GOTS_Organic_raw",(IF($G2055="Responsible","GOTS_Responsible",(IF($G2055="No Attribute (Conventional)","GOTS_conventional",(IF($G2055="Recycled Pre/Post-Consumer","GOTS_pre_post",(IF($G2055="In-Conversion","GOTS_in_conversion",(IF($G2055="Sustainably Sourced","Sustainably_sourced",(IF($G2055="Recycled pre-consumer organic","GOTS_recycled_organic",""))))))))))))),IF($G2055="Organic","Organic",(IF($G2055="Responsible","Responsible",(IF($G2055="No Attribute (Conventional)","No_Attribute_Conventional",(IF($G2055="Recycled Pre/Post-Consumer","Recycled_Pre_Post_Consumer",(IF($G2055="In-Conversion","In_Conversion",(IF($G2055="Recycled Pre-Consumer","Recycled_Pre_Consumer",(IF($G2055="Recycled Post-Consumer","Recycled_Post_Consumer",(IF($G2055="Sustainably Sourced","Sustainably_sourced",(IF($G2055="Recycled pre-consumer organic","GOTS_recycled_organic","")))))))))))))))))),"")</f>
        <v/>
      </c>
      <c r="AE2055" t="e" cm="1">
        <f t="array" aca="1" ref="AE2055" ca="1">IF($I2055="",IF(INDIRECT("$F"&amp;$S2055)="","",IF(LEFT(INDIRECT("$F"&amp;$S2055),3)="GRS","GRS_RCS_RM",IF((LEFT(INDIRECT("$F"&amp;$S2055),3))="RCS","GRS_RCS_RM",IF(INDIRECT("$F"&amp;$S2055)="OCS (No Label)","OCS_Conversion_RM",IF(LEFT(INDIRECT("$F"&amp;$S2055),3)="OCS","OCS_RM",IF(RIGHT(INDIRECT("$F"&amp;$S2055),10)="conversion","GOTS_RM_conversion",IF((LEFT(INDIRECT("$F"&amp;$S2055),4))="GOTS","GOTS_RM","Responsible_RM"))))))),"DELETERM")</f>
        <v>#VALUE!</v>
      </c>
      <c r="AF2055" t="e" cm="1">
        <f t="array" aca="1" ref="AF2055" ca="1">IF($S2055="","",INDIRECT("$Z"&amp;$S2055))</f>
        <v>#VALUE!</v>
      </c>
      <c r="AG2055" t="str">
        <f t="shared" si="644"/>
        <v/>
      </c>
      <c r="AH2055" t="str" cm="1">
        <f t="array" aca="1" ref="AH2055" ca="1">IFERROR(INDIRECT("$ag"&amp;S2055),"")</f>
        <v/>
      </c>
      <c r="AI2055" t="e" cm="1">
        <f t="array" aca="1" ref="AI2055" ca="1">INDIRECT("O"&amp;S2055)</f>
        <v>#VALUE!</v>
      </c>
      <c r="AJ2055" t="str">
        <f t="shared" si="645"/>
        <v/>
      </c>
    </row>
    <row r="2056" spans="1:36" ht="16.5" customHeight="1">
      <c r="A2056" s="129"/>
      <c r="B2056" s="134"/>
      <c r="C2056" s="135"/>
      <c r="D2056" s="146"/>
      <c r="E2056" s="146"/>
      <c r="F2056" s="135"/>
      <c r="G2056" s="147"/>
      <c r="H2056" s="147"/>
      <c r="I2056" s="147"/>
      <c r="J2056" s="147"/>
      <c r="K2056" s="38"/>
      <c r="L2056" s="143"/>
      <c r="M2056" s="143"/>
      <c r="N2056" s="61"/>
      <c r="O2056" s="314"/>
      <c r="Q2056" t="str">
        <f t="shared" si="640"/>
        <v/>
      </c>
      <c r="S2056" t="e">
        <f t="shared" ca="1" si="629"/>
        <v>#VALUE!</v>
      </c>
      <c r="T2056" t="e">
        <f t="shared" ca="1" si="646"/>
        <v>#VALUE!</v>
      </c>
      <c r="U2056">
        <f t="shared" si="630"/>
        <v>1992</v>
      </c>
      <c r="V2056">
        <v>166.08333333334599</v>
      </c>
      <c r="W2056">
        <f t="shared" si="631"/>
        <v>166</v>
      </c>
      <c r="X2056" t="str" cm="1">
        <f t="array" aca="1" ref="X2056" ca="1">IFERROR(INDEX('PC&amp;PD'!$A$1:$AS$19,ROW('PC&amp;PD'!$A$19),MATCH(INDIRECT(T2056),'PC&amp;PD'!$A$1:$AS$1,0)),"")</f>
        <v/>
      </c>
      <c r="AA2056" t="str">
        <f t="shared" si="641"/>
        <v/>
      </c>
      <c r="AB2056" t="str">
        <f t="shared" si="642"/>
        <v/>
      </c>
      <c r="AC2056" t="e">
        <f t="shared" ca="1" si="643"/>
        <v>#VALUE!</v>
      </c>
      <c r="AD2056" t="str" cm="1">
        <f t="array" aca="1" ref="AD2056" ca="1">IFERROR(IF((LEFT(INDIRECT("$F"&amp;$S2056),4))="GOTS",IF($G2056="Organic","GOTS_Organic_raw",(IF($G2056="Responsible","GOTS_Responsible",(IF($G2056="No Attribute (Conventional)","GOTS_conventional",(IF($G2056="Recycled Pre/Post-Consumer","GOTS_pre_post",(IF($G2056="In-Conversion","GOTS_in_conversion",(IF($G2056="Sustainably Sourced","Sustainably_sourced",(IF($G2056="Recycled pre-consumer organic","GOTS_recycled_organic",""))))))))))))),IF($G2056="Organic","Organic",(IF($G2056="Responsible","Responsible",(IF($G2056="No Attribute (Conventional)","No_Attribute_Conventional",(IF($G2056="Recycled Pre/Post-Consumer","Recycled_Pre_Post_Consumer",(IF($G2056="In-Conversion","In_Conversion",(IF($G2056="Recycled Pre-Consumer","Recycled_Pre_Consumer",(IF($G2056="Recycled Post-Consumer","Recycled_Post_Consumer",(IF($G2056="Sustainably Sourced","Sustainably_sourced",(IF($G2056="Recycled pre-consumer organic","GOTS_recycled_organic","")))))))))))))))))),"")</f>
        <v/>
      </c>
      <c r="AE2056" t="e" cm="1">
        <f t="array" aca="1" ref="AE2056" ca="1">IF($I2056="",IF(INDIRECT("$F"&amp;$S2056)="","",IF(LEFT(INDIRECT("$F"&amp;$S2056),3)="GRS","GRS_RCS_RM",IF((LEFT(INDIRECT("$F"&amp;$S2056),3))="RCS","GRS_RCS_RM",IF(INDIRECT("$F"&amp;$S2056)="OCS (No Label)","OCS_Conversion_RM",IF(LEFT(INDIRECT("$F"&amp;$S2056),3)="OCS","OCS_RM",IF(RIGHT(INDIRECT("$F"&amp;$S2056),10)="conversion","GOTS_RM_conversion",IF((LEFT(INDIRECT("$F"&amp;$S2056),4))="GOTS","GOTS_RM","Responsible_RM"))))))),"DELETERM")</f>
        <v>#VALUE!</v>
      </c>
      <c r="AF2056" t="e" cm="1">
        <f t="array" aca="1" ref="AF2056" ca="1">IF($S2056="","",INDIRECT("$Z"&amp;$S2056))</f>
        <v>#VALUE!</v>
      </c>
      <c r="AG2056" t="str">
        <f t="shared" si="644"/>
        <v/>
      </c>
      <c r="AH2056" t="str" cm="1">
        <f t="array" aca="1" ref="AH2056" ca="1">IFERROR(INDIRECT("$ag"&amp;S2056),"")</f>
        <v/>
      </c>
      <c r="AI2056" t="e" cm="1">
        <f t="array" aca="1" ref="AI2056" ca="1">INDIRECT("O"&amp;S2056)</f>
        <v>#VALUE!</v>
      </c>
      <c r="AJ2056" t="str">
        <f t="shared" si="645"/>
        <v/>
      </c>
    </row>
    <row r="2057" spans="1:36" ht="16.5" customHeight="1">
      <c r="A2057" s="129"/>
      <c r="B2057" s="134"/>
      <c r="C2057" s="135"/>
      <c r="D2057" s="146"/>
      <c r="E2057" s="146"/>
      <c r="F2057" s="135"/>
      <c r="G2057" s="147"/>
      <c r="H2057" s="147"/>
      <c r="I2057" s="147"/>
      <c r="J2057" s="147"/>
      <c r="K2057" s="38"/>
      <c r="L2057" s="143"/>
      <c r="M2057" s="143"/>
      <c r="N2057" s="61"/>
      <c r="O2057" s="314"/>
      <c r="Q2057" t="str">
        <f t="shared" si="640"/>
        <v/>
      </c>
      <c r="S2057" t="e">
        <f t="shared" ca="1" si="629"/>
        <v>#VALUE!</v>
      </c>
      <c r="T2057" t="e">
        <f t="shared" ca="1" si="646"/>
        <v>#VALUE!</v>
      </c>
      <c r="U2057">
        <f t="shared" si="630"/>
        <v>1992</v>
      </c>
      <c r="V2057">
        <v>166.16666666667999</v>
      </c>
      <c r="W2057">
        <f t="shared" si="631"/>
        <v>166</v>
      </c>
      <c r="X2057" t="str" cm="1">
        <f t="array" aca="1" ref="X2057" ca="1">IFERROR(INDEX('PC&amp;PD'!$A$1:$AS$19,ROW('PC&amp;PD'!$A$19),MATCH(INDIRECT(T2057),'PC&amp;PD'!$A$1:$AS$1,0)),"")</f>
        <v/>
      </c>
      <c r="AA2057" t="str">
        <f t="shared" si="641"/>
        <v/>
      </c>
      <c r="AB2057" t="str">
        <f t="shared" si="642"/>
        <v/>
      </c>
      <c r="AC2057" t="e">
        <f t="shared" ca="1" si="643"/>
        <v>#VALUE!</v>
      </c>
      <c r="AD2057" t="str" cm="1">
        <f t="array" aca="1" ref="AD2057" ca="1">IFERROR(IF((LEFT(INDIRECT("$F"&amp;$S2057),4))="GOTS",IF($G2057="Organic","GOTS_Organic_raw",(IF($G2057="Responsible","GOTS_Responsible",(IF($G2057="No Attribute (Conventional)","GOTS_conventional",(IF($G2057="Recycled Pre/Post-Consumer","GOTS_pre_post",(IF($G2057="In-Conversion","GOTS_in_conversion",(IF($G2057="Sustainably Sourced","Sustainably_sourced",(IF($G2057="Recycled pre-consumer organic","GOTS_recycled_organic",""))))))))))))),IF($G2057="Organic","Organic",(IF($G2057="Responsible","Responsible",(IF($G2057="No Attribute (Conventional)","No_Attribute_Conventional",(IF($G2057="Recycled Pre/Post-Consumer","Recycled_Pre_Post_Consumer",(IF($G2057="In-Conversion","In_Conversion",(IF($G2057="Recycled Pre-Consumer","Recycled_Pre_Consumer",(IF($G2057="Recycled Post-Consumer","Recycled_Post_Consumer",(IF($G2057="Sustainably Sourced","Sustainably_sourced",(IF($G2057="Recycled pre-consumer organic","GOTS_recycled_organic","")))))))))))))))))),"")</f>
        <v/>
      </c>
      <c r="AE2057" t="e" cm="1">
        <f t="array" aca="1" ref="AE2057" ca="1">IF($I2057="",IF(INDIRECT("$F"&amp;$S2057)="","",IF(LEFT(INDIRECT("$F"&amp;$S2057),3)="GRS","GRS_RCS_RM",IF((LEFT(INDIRECT("$F"&amp;$S2057),3))="RCS","GRS_RCS_RM",IF(INDIRECT("$F"&amp;$S2057)="OCS (No Label)","OCS_Conversion_RM",IF(LEFT(INDIRECT("$F"&amp;$S2057),3)="OCS","OCS_RM",IF(RIGHT(INDIRECT("$F"&amp;$S2057),10)="conversion","GOTS_RM_conversion",IF((LEFT(INDIRECT("$F"&amp;$S2057),4))="GOTS","GOTS_RM","Responsible_RM"))))))),"DELETERM")</f>
        <v>#VALUE!</v>
      </c>
      <c r="AF2057" t="e" cm="1">
        <f t="array" aca="1" ref="AF2057" ca="1">IF($S2057="","",INDIRECT("$Z"&amp;$S2057))</f>
        <v>#VALUE!</v>
      </c>
      <c r="AG2057" t="str">
        <f t="shared" si="644"/>
        <v/>
      </c>
      <c r="AH2057" t="str" cm="1">
        <f t="array" aca="1" ref="AH2057" ca="1">IFERROR(INDIRECT("$ag"&amp;S2057),"")</f>
        <v/>
      </c>
      <c r="AI2057" t="e" cm="1">
        <f t="array" aca="1" ref="AI2057" ca="1">INDIRECT("O"&amp;S2057)</f>
        <v>#VALUE!</v>
      </c>
      <c r="AJ2057" t="str">
        <f t="shared" si="645"/>
        <v/>
      </c>
    </row>
    <row r="2058" spans="1:36" ht="16.5" customHeight="1">
      <c r="A2058" s="129"/>
      <c r="B2058" s="134"/>
      <c r="C2058" s="135"/>
      <c r="D2058" s="146"/>
      <c r="E2058" s="146"/>
      <c r="F2058" s="135"/>
      <c r="G2058" s="147"/>
      <c r="H2058" s="147"/>
      <c r="I2058" s="147"/>
      <c r="J2058" s="147"/>
      <c r="K2058" s="38"/>
      <c r="L2058" s="143"/>
      <c r="M2058" s="143"/>
      <c r="N2058" s="61"/>
      <c r="O2058" s="314"/>
      <c r="Q2058" t="str">
        <f t="shared" si="640"/>
        <v/>
      </c>
      <c r="S2058" t="e">
        <f t="shared" ca="1" si="629"/>
        <v>#VALUE!</v>
      </c>
      <c r="T2058" t="e">
        <f t="shared" ca="1" si="646"/>
        <v>#VALUE!</v>
      </c>
      <c r="U2058">
        <f t="shared" si="630"/>
        <v>1992</v>
      </c>
      <c r="V2058">
        <v>166.25000000001299</v>
      </c>
      <c r="W2058">
        <f t="shared" si="631"/>
        <v>166</v>
      </c>
      <c r="X2058" t="str" cm="1">
        <f t="array" aca="1" ref="X2058" ca="1">IFERROR(INDEX('PC&amp;PD'!$A$1:$AS$19,ROW('PC&amp;PD'!$A$19),MATCH(INDIRECT(T2058),'PC&amp;PD'!$A$1:$AS$1,0)),"")</f>
        <v/>
      </c>
      <c r="AA2058" t="str">
        <f t="shared" si="641"/>
        <v/>
      </c>
      <c r="AB2058" t="str">
        <f t="shared" si="642"/>
        <v/>
      </c>
      <c r="AC2058" t="e">
        <f t="shared" ca="1" si="643"/>
        <v>#VALUE!</v>
      </c>
      <c r="AD2058" t="str" cm="1">
        <f t="array" aca="1" ref="AD2058" ca="1">IFERROR(IF((LEFT(INDIRECT("$F"&amp;$S2058),4))="GOTS",IF($G2058="Organic","GOTS_Organic_raw",(IF($G2058="Responsible","GOTS_Responsible",(IF($G2058="No Attribute (Conventional)","GOTS_conventional",(IF($G2058="Recycled Pre/Post-Consumer","GOTS_pre_post",(IF($G2058="In-Conversion","GOTS_in_conversion",(IF($G2058="Sustainably Sourced","Sustainably_sourced",(IF($G2058="Recycled pre-consumer organic","GOTS_recycled_organic",""))))))))))))),IF($G2058="Organic","Organic",(IF($G2058="Responsible","Responsible",(IF($G2058="No Attribute (Conventional)","No_Attribute_Conventional",(IF($G2058="Recycled Pre/Post-Consumer","Recycled_Pre_Post_Consumer",(IF($G2058="In-Conversion","In_Conversion",(IF($G2058="Recycled Pre-Consumer","Recycled_Pre_Consumer",(IF($G2058="Recycled Post-Consumer","Recycled_Post_Consumer",(IF($G2058="Sustainably Sourced","Sustainably_sourced",(IF($G2058="Recycled pre-consumer organic","GOTS_recycled_organic","")))))))))))))))))),"")</f>
        <v/>
      </c>
      <c r="AE2058" t="e" cm="1">
        <f t="array" aca="1" ref="AE2058" ca="1">IF($I2058="",IF(INDIRECT("$F"&amp;$S2058)="","",IF(LEFT(INDIRECT("$F"&amp;$S2058),3)="GRS","GRS_RCS_RM",IF((LEFT(INDIRECT("$F"&amp;$S2058),3))="RCS","GRS_RCS_RM",IF(INDIRECT("$F"&amp;$S2058)="OCS (No Label)","OCS_Conversion_RM",IF(LEFT(INDIRECT("$F"&amp;$S2058),3)="OCS","OCS_RM",IF(RIGHT(INDIRECT("$F"&amp;$S2058),10)="conversion","GOTS_RM_conversion",IF((LEFT(INDIRECT("$F"&amp;$S2058),4))="GOTS","GOTS_RM","Responsible_RM"))))))),"DELETERM")</f>
        <v>#VALUE!</v>
      </c>
      <c r="AF2058" t="e" cm="1">
        <f t="array" aca="1" ref="AF2058" ca="1">IF($S2058="","",INDIRECT("$Z"&amp;$S2058))</f>
        <v>#VALUE!</v>
      </c>
      <c r="AG2058" t="str">
        <f t="shared" si="644"/>
        <v/>
      </c>
      <c r="AH2058" t="str" cm="1">
        <f t="array" aca="1" ref="AH2058" ca="1">IFERROR(INDIRECT("$ag"&amp;S2058),"")</f>
        <v/>
      </c>
      <c r="AI2058" t="e" cm="1">
        <f t="array" aca="1" ref="AI2058" ca="1">INDIRECT("O"&amp;S2058)</f>
        <v>#VALUE!</v>
      </c>
      <c r="AJ2058" t="str">
        <f t="shared" si="645"/>
        <v/>
      </c>
    </row>
    <row r="2059" spans="1:36" ht="16.5" customHeight="1">
      <c r="A2059" s="129"/>
      <c r="B2059" s="134"/>
      <c r="C2059" s="135"/>
      <c r="D2059" s="146"/>
      <c r="E2059" s="146"/>
      <c r="F2059" s="135"/>
      <c r="G2059" s="147"/>
      <c r="H2059" s="147"/>
      <c r="I2059" s="147"/>
      <c r="J2059" s="147"/>
      <c r="K2059" s="38"/>
      <c r="L2059" s="143"/>
      <c r="M2059" s="143"/>
      <c r="N2059" s="61"/>
      <c r="O2059" s="314"/>
      <c r="Q2059" t="str">
        <f t="shared" si="640"/>
        <v/>
      </c>
      <c r="S2059" t="e">
        <f t="shared" ca="1" si="629"/>
        <v>#VALUE!</v>
      </c>
      <c r="T2059" t="e">
        <f t="shared" ca="1" si="646"/>
        <v>#VALUE!</v>
      </c>
      <c r="U2059">
        <f t="shared" si="630"/>
        <v>1992</v>
      </c>
      <c r="V2059">
        <v>166.33333333334599</v>
      </c>
      <c r="W2059">
        <f t="shared" si="631"/>
        <v>166</v>
      </c>
      <c r="X2059" t="str" cm="1">
        <f t="array" aca="1" ref="X2059" ca="1">IFERROR(INDEX('PC&amp;PD'!$A$1:$AS$19,ROW('PC&amp;PD'!$A$19),MATCH(INDIRECT(T2059),'PC&amp;PD'!$A$1:$AS$1,0)),"")</f>
        <v/>
      </c>
      <c r="AA2059" t="str">
        <f t="shared" si="641"/>
        <v/>
      </c>
      <c r="AB2059" t="str">
        <f t="shared" si="642"/>
        <v/>
      </c>
      <c r="AC2059" t="e">
        <f t="shared" ca="1" si="643"/>
        <v>#VALUE!</v>
      </c>
      <c r="AD2059" t="str" cm="1">
        <f t="array" aca="1" ref="AD2059" ca="1">IFERROR(IF((LEFT(INDIRECT("$F"&amp;$S2059),4))="GOTS",IF($G2059="Organic","GOTS_Organic_raw",(IF($G2059="Responsible","GOTS_Responsible",(IF($G2059="No Attribute (Conventional)","GOTS_conventional",(IF($G2059="Recycled Pre/Post-Consumer","GOTS_pre_post",(IF($G2059="In-Conversion","GOTS_in_conversion",(IF($G2059="Sustainably Sourced","Sustainably_sourced",(IF($G2059="Recycled pre-consumer organic","GOTS_recycled_organic",""))))))))))))),IF($G2059="Organic","Organic",(IF($G2059="Responsible","Responsible",(IF($G2059="No Attribute (Conventional)","No_Attribute_Conventional",(IF($G2059="Recycled Pre/Post-Consumer","Recycled_Pre_Post_Consumer",(IF($G2059="In-Conversion","In_Conversion",(IF($G2059="Recycled Pre-Consumer","Recycled_Pre_Consumer",(IF($G2059="Recycled Post-Consumer","Recycled_Post_Consumer",(IF($G2059="Sustainably Sourced","Sustainably_sourced",(IF($G2059="Recycled pre-consumer organic","GOTS_recycled_organic","")))))))))))))))))),"")</f>
        <v/>
      </c>
      <c r="AE2059" t="e" cm="1">
        <f t="array" aca="1" ref="AE2059" ca="1">IF($I2059="",IF(INDIRECT("$F"&amp;$S2059)="","",IF(LEFT(INDIRECT("$F"&amp;$S2059),3)="GRS","GRS_RCS_RM",IF((LEFT(INDIRECT("$F"&amp;$S2059),3))="RCS","GRS_RCS_RM",IF(INDIRECT("$F"&amp;$S2059)="OCS (No Label)","OCS_Conversion_RM",IF(LEFT(INDIRECT("$F"&amp;$S2059),3)="OCS","OCS_RM",IF(RIGHT(INDIRECT("$F"&amp;$S2059),10)="conversion","GOTS_RM_conversion",IF((LEFT(INDIRECT("$F"&amp;$S2059),4))="GOTS","GOTS_RM","Responsible_RM"))))))),"DELETERM")</f>
        <v>#VALUE!</v>
      </c>
      <c r="AF2059" t="e" cm="1">
        <f t="array" aca="1" ref="AF2059" ca="1">IF($S2059="","",INDIRECT("$Z"&amp;$S2059))</f>
        <v>#VALUE!</v>
      </c>
      <c r="AG2059" t="str">
        <f t="shared" si="644"/>
        <v/>
      </c>
      <c r="AH2059" t="str" cm="1">
        <f t="array" aca="1" ref="AH2059" ca="1">IFERROR(INDIRECT("$ag"&amp;S2059),"")</f>
        <v/>
      </c>
      <c r="AI2059" t="e" cm="1">
        <f t="array" aca="1" ref="AI2059" ca="1">INDIRECT("O"&amp;S2059)</f>
        <v>#VALUE!</v>
      </c>
      <c r="AJ2059" t="str">
        <f t="shared" si="645"/>
        <v/>
      </c>
    </row>
    <row r="2060" spans="1:36" ht="16.5" customHeight="1">
      <c r="A2060" s="129"/>
      <c r="B2060" s="134"/>
      <c r="C2060" s="135"/>
      <c r="D2060" s="146"/>
      <c r="E2060" s="146"/>
      <c r="F2060" s="135"/>
      <c r="G2060" s="147"/>
      <c r="H2060" s="147"/>
      <c r="I2060" s="147"/>
      <c r="J2060" s="147"/>
      <c r="K2060" s="38"/>
      <c r="L2060" s="143"/>
      <c r="M2060" s="143"/>
      <c r="N2060" s="61"/>
      <c r="O2060" s="314"/>
      <c r="Q2060" t="str">
        <f t="shared" si="640"/>
        <v/>
      </c>
      <c r="S2060" t="e">
        <f t="shared" ref="S2060:S2123" ca="1" si="649">IF(INDIRECT("A"&amp;$S$63+$U2060)&lt;&gt;"",$S$63+$U2060,"")</f>
        <v>#VALUE!</v>
      </c>
      <c r="T2060" t="e">
        <f t="shared" ca="1" si="646"/>
        <v>#VALUE!</v>
      </c>
      <c r="U2060">
        <f t="shared" ref="U2060:U2123" si="650">(12*W2060)</f>
        <v>1992</v>
      </c>
      <c r="V2060">
        <v>166.41666666667999</v>
      </c>
      <c r="W2060">
        <f t="shared" si="631"/>
        <v>166</v>
      </c>
      <c r="X2060" t="str" cm="1">
        <f t="array" aca="1" ref="X2060" ca="1">IFERROR(INDEX('PC&amp;PD'!$A$1:$AS$19,ROW('PC&amp;PD'!$A$19),MATCH(INDIRECT(T2060),'PC&amp;PD'!$A$1:$AS$1,0)),"")</f>
        <v/>
      </c>
      <c r="AA2060" t="str">
        <f t="shared" si="641"/>
        <v/>
      </c>
      <c r="AB2060" t="str">
        <f t="shared" si="642"/>
        <v/>
      </c>
      <c r="AC2060" t="e">
        <f t="shared" ca="1" si="643"/>
        <v>#VALUE!</v>
      </c>
      <c r="AD2060" t="str" cm="1">
        <f t="array" aca="1" ref="AD2060" ca="1">IFERROR(IF((LEFT(INDIRECT("$F"&amp;$S2060),4))="GOTS",IF($G2060="Organic","GOTS_Organic_raw",(IF($G2060="Responsible","GOTS_Responsible",(IF($G2060="No Attribute (Conventional)","GOTS_conventional",(IF($G2060="Recycled Pre/Post-Consumer","GOTS_pre_post",(IF($G2060="In-Conversion","GOTS_in_conversion",(IF($G2060="Sustainably Sourced","Sustainably_sourced",(IF($G2060="Recycled pre-consumer organic","GOTS_recycled_organic",""))))))))))))),IF($G2060="Organic","Organic",(IF($G2060="Responsible","Responsible",(IF($G2060="No Attribute (Conventional)","No_Attribute_Conventional",(IF($G2060="Recycled Pre/Post-Consumer","Recycled_Pre_Post_Consumer",(IF($G2060="In-Conversion","In_Conversion",(IF($G2060="Recycled Pre-Consumer","Recycled_Pre_Consumer",(IF($G2060="Recycled Post-Consumer","Recycled_Post_Consumer",(IF($G2060="Sustainably Sourced","Sustainably_sourced",(IF($G2060="Recycled pre-consumer organic","GOTS_recycled_organic","")))))))))))))))))),"")</f>
        <v/>
      </c>
      <c r="AE2060" t="e" cm="1">
        <f t="array" aca="1" ref="AE2060" ca="1">IF($I2060="",IF(INDIRECT("$F"&amp;$S2060)="","",IF(LEFT(INDIRECT("$F"&amp;$S2060),3)="GRS","GRS_RCS_RM",IF((LEFT(INDIRECT("$F"&amp;$S2060),3))="RCS","GRS_RCS_RM",IF(INDIRECT("$F"&amp;$S2060)="OCS (No Label)","OCS_Conversion_RM",IF(LEFT(INDIRECT("$F"&amp;$S2060),3)="OCS","OCS_RM",IF(RIGHT(INDIRECT("$F"&amp;$S2060),10)="conversion","GOTS_RM_conversion",IF((LEFT(INDIRECT("$F"&amp;$S2060),4))="GOTS","GOTS_RM","Responsible_RM"))))))),"DELETERM")</f>
        <v>#VALUE!</v>
      </c>
      <c r="AF2060" t="e" cm="1">
        <f t="array" aca="1" ref="AF2060" ca="1">IF($S2060="","",INDIRECT("$Z"&amp;$S2060))</f>
        <v>#VALUE!</v>
      </c>
      <c r="AG2060" t="str">
        <f t="shared" si="644"/>
        <v/>
      </c>
      <c r="AH2060" t="str" cm="1">
        <f t="array" aca="1" ref="AH2060" ca="1">IFERROR(INDIRECT("$ag"&amp;S2060),"")</f>
        <v/>
      </c>
      <c r="AI2060" t="e" cm="1">
        <f t="array" aca="1" ref="AI2060" ca="1">INDIRECT("O"&amp;S2060)</f>
        <v>#VALUE!</v>
      </c>
      <c r="AJ2060" t="str">
        <f t="shared" si="645"/>
        <v/>
      </c>
    </row>
    <row r="2061" spans="1:36" ht="16.5" customHeight="1">
      <c r="A2061" s="130"/>
      <c r="B2061" s="136"/>
      <c r="C2061" s="137"/>
      <c r="D2061" s="146"/>
      <c r="E2061" s="146"/>
      <c r="F2061" s="137"/>
      <c r="G2061" s="147"/>
      <c r="H2061" s="147"/>
      <c r="I2061" s="147"/>
      <c r="J2061" s="147"/>
      <c r="K2061" s="38"/>
      <c r="L2061" s="144"/>
      <c r="M2061" s="144"/>
      <c r="N2061" s="61"/>
      <c r="O2061" s="314"/>
      <c r="Q2061" t="str">
        <f t="shared" si="640"/>
        <v/>
      </c>
      <c r="S2061" t="e">
        <f t="shared" ca="1" si="649"/>
        <v>#VALUE!</v>
      </c>
      <c r="T2061" t="e">
        <f t="shared" ca="1" si="646"/>
        <v>#VALUE!</v>
      </c>
      <c r="U2061">
        <f t="shared" si="650"/>
        <v>1992</v>
      </c>
      <c r="V2061">
        <v>166.50000000001299</v>
      </c>
      <c r="W2061">
        <f t="shared" si="631"/>
        <v>166</v>
      </c>
      <c r="X2061" t="str" cm="1">
        <f t="array" aca="1" ref="X2061" ca="1">IFERROR(INDEX('PC&amp;PD'!$A$1:$AS$19,ROW('PC&amp;PD'!$A$19),MATCH(INDIRECT(T2061),'PC&amp;PD'!$A$1:$AS$1,0)),"")</f>
        <v/>
      </c>
      <c r="AA2061" t="str">
        <f t="shared" si="641"/>
        <v/>
      </c>
      <c r="AB2061" t="str">
        <f t="shared" si="642"/>
        <v/>
      </c>
      <c r="AC2061" t="e">
        <f t="shared" ca="1" si="643"/>
        <v>#VALUE!</v>
      </c>
      <c r="AD2061" t="str" cm="1">
        <f t="array" aca="1" ref="AD2061" ca="1">IFERROR(IF((LEFT(INDIRECT("$F"&amp;$S2061),4))="GOTS",IF($G2061="Organic","GOTS_Organic_raw",(IF($G2061="Responsible","GOTS_Responsible",(IF($G2061="No Attribute (Conventional)","GOTS_conventional",(IF($G2061="Recycled Pre/Post-Consumer","GOTS_pre_post",(IF($G2061="In-Conversion","GOTS_in_conversion",(IF($G2061="Sustainably Sourced","Sustainably_sourced",(IF($G2061="Recycled pre-consumer organic","GOTS_recycled_organic",""))))))))))))),IF($G2061="Organic","Organic",(IF($G2061="Responsible","Responsible",(IF($G2061="No Attribute (Conventional)","No_Attribute_Conventional",(IF($G2061="Recycled Pre/Post-Consumer","Recycled_Pre_Post_Consumer",(IF($G2061="In-Conversion","In_Conversion",(IF($G2061="Recycled Pre-Consumer","Recycled_Pre_Consumer",(IF($G2061="Recycled Post-Consumer","Recycled_Post_Consumer",(IF($G2061="Sustainably Sourced","Sustainably_sourced",(IF($G2061="Recycled pre-consumer organic","GOTS_recycled_organic","")))))))))))))))))),"")</f>
        <v/>
      </c>
      <c r="AE2061" t="e" cm="1">
        <f t="array" aca="1" ref="AE2061" ca="1">IF($I2061="",IF(INDIRECT("$F"&amp;$S2061)="","",IF(LEFT(INDIRECT("$F"&amp;$S2061),3)="GRS","GRS_RCS_RM",IF((LEFT(INDIRECT("$F"&amp;$S2061),3))="RCS","GRS_RCS_RM",IF(INDIRECT("$F"&amp;$S2061)="OCS (No Label)","OCS_Conversion_RM",IF(LEFT(INDIRECT("$F"&amp;$S2061),3)="OCS","OCS_RM",IF(RIGHT(INDIRECT("$F"&amp;$S2061),10)="conversion","GOTS_RM_conversion",IF((LEFT(INDIRECT("$F"&amp;$S2061),4))="GOTS","GOTS_RM","Responsible_RM"))))))),"DELETERM")</f>
        <v>#VALUE!</v>
      </c>
      <c r="AF2061" t="e" cm="1">
        <f t="array" aca="1" ref="AF2061" ca="1">IF($S2061="","",INDIRECT("$Z"&amp;$S2061))</f>
        <v>#VALUE!</v>
      </c>
      <c r="AG2061" t="str">
        <f t="shared" si="644"/>
        <v/>
      </c>
      <c r="AH2061" t="str" cm="1">
        <f t="array" aca="1" ref="AH2061" ca="1">IFERROR(INDIRECT("$ag"&amp;S2061),"")</f>
        <v/>
      </c>
      <c r="AI2061" t="e" cm="1">
        <f t="array" aca="1" ref="AI2061" ca="1">INDIRECT("O"&amp;S2061)</f>
        <v>#VALUE!</v>
      </c>
      <c r="AJ2061" t="str">
        <f t="shared" si="645"/>
        <v/>
      </c>
    </row>
    <row r="2062" spans="1:36" ht="16.5" customHeight="1">
      <c r="A2062" s="130"/>
      <c r="B2062" s="136"/>
      <c r="C2062" s="137"/>
      <c r="D2062" s="146"/>
      <c r="E2062" s="146"/>
      <c r="F2062" s="137"/>
      <c r="G2062" s="147"/>
      <c r="H2062" s="147"/>
      <c r="I2062" s="147"/>
      <c r="J2062" s="147"/>
      <c r="K2062" s="38"/>
      <c r="L2062" s="144"/>
      <c r="M2062" s="144"/>
      <c r="N2062" s="61"/>
      <c r="O2062" s="314"/>
      <c r="Q2062" t="str">
        <f t="shared" si="640"/>
        <v/>
      </c>
      <c r="S2062" t="e">
        <f t="shared" ca="1" si="649"/>
        <v>#VALUE!</v>
      </c>
      <c r="T2062" t="e">
        <f t="shared" ca="1" si="646"/>
        <v>#VALUE!</v>
      </c>
      <c r="U2062">
        <f t="shared" si="650"/>
        <v>1992</v>
      </c>
      <c r="V2062">
        <v>166.58333333334599</v>
      </c>
      <c r="W2062">
        <f t="shared" si="631"/>
        <v>166</v>
      </c>
      <c r="X2062" t="str" cm="1">
        <f t="array" aca="1" ref="X2062" ca="1">IFERROR(INDEX('PC&amp;PD'!$A$1:$AS$19,ROW('PC&amp;PD'!$A$19),MATCH(INDIRECT(T2062),'PC&amp;PD'!$A$1:$AS$1,0)),"")</f>
        <v/>
      </c>
      <c r="AA2062" t="str">
        <f t="shared" si="641"/>
        <v/>
      </c>
      <c r="AB2062" t="str">
        <f t="shared" si="642"/>
        <v/>
      </c>
      <c r="AC2062" t="e">
        <f t="shared" ca="1" si="643"/>
        <v>#VALUE!</v>
      </c>
      <c r="AD2062" t="str" cm="1">
        <f t="array" aca="1" ref="AD2062" ca="1">IFERROR(IF((LEFT(INDIRECT("$F"&amp;$S2062),4))="GOTS",IF($G2062="Organic","GOTS_Organic_raw",(IF($G2062="Responsible","GOTS_Responsible",(IF($G2062="No Attribute (Conventional)","GOTS_conventional",(IF($G2062="Recycled Pre/Post-Consumer","GOTS_pre_post",(IF($G2062="In-Conversion","GOTS_in_conversion",(IF($G2062="Sustainably Sourced","Sustainably_sourced",(IF($G2062="Recycled pre-consumer organic","GOTS_recycled_organic",""))))))))))))),IF($G2062="Organic","Organic",(IF($G2062="Responsible","Responsible",(IF($G2062="No Attribute (Conventional)","No_Attribute_Conventional",(IF($G2062="Recycled Pre/Post-Consumer","Recycled_Pre_Post_Consumer",(IF($G2062="In-Conversion","In_Conversion",(IF($G2062="Recycled Pre-Consumer","Recycled_Pre_Consumer",(IF($G2062="Recycled Post-Consumer","Recycled_Post_Consumer",(IF($G2062="Sustainably Sourced","Sustainably_sourced",(IF($G2062="Recycled pre-consumer organic","GOTS_recycled_organic","")))))))))))))))))),"")</f>
        <v/>
      </c>
      <c r="AE2062" t="e" cm="1">
        <f t="array" aca="1" ref="AE2062" ca="1">IF($I2062="",IF(INDIRECT("$F"&amp;$S2062)="","",IF(LEFT(INDIRECT("$F"&amp;$S2062),3)="GRS","GRS_RCS_RM",IF((LEFT(INDIRECT("$F"&amp;$S2062),3))="RCS","GRS_RCS_RM",IF(INDIRECT("$F"&amp;$S2062)="OCS (No Label)","OCS_Conversion_RM",IF(LEFT(INDIRECT("$F"&amp;$S2062),3)="OCS","OCS_RM",IF(RIGHT(INDIRECT("$F"&amp;$S2062),10)="conversion","GOTS_RM_conversion",IF((LEFT(INDIRECT("$F"&amp;$S2062),4))="GOTS","GOTS_RM","Responsible_RM"))))))),"DELETERM")</f>
        <v>#VALUE!</v>
      </c>
      <c r="AF2062" t="e" cm="1">
        <f t="array" aca="1" ref="AF2062" ca="1">IF($S2062="","",INDIRECT("$Z"&amp;$S2062))</f>
        <v>#VALUE!</v>
      </c>
      <c r="AG2062" t="str">
        <f t="shared" si="644"/>
        <v/>
      </c>
      <c r="AH2062" t="str" cm="1">
        <f t="array" aca="1" ref="AH2062" ca="1">IFERROR(INDIRECT("$ag"&amp;S2062),"")</f>
        <v/>
      </c>
      <c r="AI2062" t="e" cm="1">
        <f t="array" aca="1" ref="AI2062" ca="1">INDIRECT("O"&amp;S2062)</f>
        <v>#VALUE!</v>
      </c>
      <c r="AJ2062" t="str">
        <f t="shared" si="645"/>
        <v/>
      </c>
    </row>
    <row r="2063" spans="1:36" ht="16.5" customHeight="1">
      <c r="A2063" s="130"/>
      <c r="B2063" s="136"/>
      <c r="C2063" s="137"/>
      <c r="D2063" s="146"/>
      <c r="E2063" s="146"/>
      <c r="F2063" s="137"/>
      <c r="G2063" s="147"/>
      <c r="H2063" s="147"/>
      <c r="I2063" s="147"/>
      <c r="J2063" s="147"/>
      <c r="K2063" s="38"/>
      <c r="L2063" s="144"/>
      <c r="M2063" s="144"/>
      <c r="N2063" s="61"/>
      <c r="O2063" s="314"/>
      <c r="Q2063" t="str">
        <f t="shared" si="640"/>
        <v/>
      </c>
      <c r="S2063" t="e">
        <f t="shared" ca="1" si="649"/>
        <v>#VALUE!</v>
      </c>
      <c r="T2063" t="e">
        <f t="shared" ca="1" si="646"/>
        <v>#VALUE!</v>
      </c>
      <c r="U2063">
        <f t="shared" si="650"/>
        <v>1992</v>
      </c>
      <c r="V2063">
        <v>166.66666666667999</v>
      </c>
      <c r="W2063">
        <f t="shared" si="631"/>
        <v>166</v>
      </c>
      <c r="X2063" t="str" cm="1">
        <f t="array" aca="1" ref="X2063" ca="1">IFERROR(INDEX('PC&amp;PD'!$A$1:$AS$19,ROW('PC&amp;PD'!$A$19),MATCH(INDIRECT(T2063),'PC&amp;PD'!$A$1:$AS$1,0)),"")</f>
        <v/>
      </c>
      <c r="AA2063" t="str">
        <f t="shared" si="641"/>
        <v/>
      </c>
      <c r="AB2063" t="str">
        <f t="shared" si="642"/>
        <v/>
      </c>
      <c r="AC2063" t="e">
        <f t="shared" ca="1" si="643"/>
        <v>#VALUE!</v>
      </c>
      <c r="AD2063" t="str" cm="1">
        <f t="array" aca="1" ref="AD2063" ca="1">IFERROR(IF((LEFT(INDIRECT("$F"&amp;$S2063),4))="GOTS",IF($G2063="Organic","GOTS_Organic_raw",(IF($G2063="Responsible","GOTS_Responsible",(IF($G2063="No Attribute (Conventional)","GOTS_conventional",(IF($G2063="Recycled Pre/Post-Consumer","GOTS_pre_post",(IF($G2063="In-Conversion","GOTS_in_conversion",(IF($G2063="Sustainably Sourced","Sustainably_sourced",(IF($G2063="Recycled pre-consumer organic","GOTS_recycled_organic",""))))))))))))),IF($G2063="Organic","Organic",(IF($G2063="Responsible","Responsible",(IF($G2063="No Attribute (Conventional)","No_Attribute_Conventional",(IF($G2063="Recycled Pre/Post-Consumer","Recycled_Pre_Post_Consumer",(IF($G2063="In-Conversion","In_Conversion",(IF($G2063="Recycled Pre-Consumer","Recycled_Pre_Consumer",(IF($G2063="Recycled Post-Consumer","Recycled_Post_Consumer",(IF($G2063="Sustainably Sourced","Sustainably_sourced",(IF($G2063="Recycled pre-consumer organic","GOTS_recycled_organic","")))))))))))))))))),"")</f>
        <v/>
      </c>
      <c r="AE2063" t="e" cm="1">
        <f t="array" aca="1" ref="AE2063" ca="1">IF($I2063="",IF(INDIRECT("$F"&amp;$S2063)="","",IF(LEFT(INDIRECT("$F"&amp;$S2063),3)="GRS","GRS_RCS_RM",IF((LEFT(INDIRECT("$F"&amp;$S2063),3))="RCS","GRS_RCS_RM",IF(INDIRECT("$F"&amp;$S2063)="OCS (No Label)","OCS_Conversion_RM",IF(LEFT(INDIRECT("$F"&amp;$S2063),3)="OCS","OCS_RM",IF(RIGHT(INDIRECT("$F"&amp;$S2063),10)="conversion","GOTS_RM_conversion",IF((LEFT(INDIRECT("$F"&amp;$S2063),4))="GOTS","GOTS_RM","Responsible_RM"))))))),"DELETERM")</f>
        <v>#VALUE!</v>
      </c>
      <c r="AF2063" t="e" cm="1">
        <f t="array" aca="1" ref="AF2063" ca="1">IF($S2063="","",INDIRECT("$Z"&amp;$S2063))</f>
        <v>#VALUE!</v>
      </c>
      <c r="AG2063" t="str">
        <f t="shared" si="644"/>
        <v/>
      </c>
      <c r="AH2063" t="str" cm="1">
        <f t="array" aca="1" ref="AH2063" ca="1">IFERROR(INDIRECT("$ag"&amp;S2063),"")</f>
        <v/>
      </c>
      <c r="AI2063" t="e" cm="1">
        <f t="array" aca="1" ref="AI2063" ca="1">INDIRECT("O"&amp;S2063)</f>
        <v>#VALUE!</v>
      </c>
      <c r="AJ2063" t="str">
        <f t="shared" si="645"/>
        <v/>
      </c>
    </row>
    <row r="2064" spans="1:36" ht="16.5" customHeight="1">
      <c r="A2064" s="130"/>
      <c r="B2064" s="136"/>
      <c r="C2064" s="137"/>
      <c r="D2064" s="146"/>
      <c r="E2064" s="146"/>
      <c r="F2064" s="137"/>
      <c r="G2064" s="147"/>
      <c r="H2064" s="147"/>
      <c r="I2064" s="147"/>
      <c r="J2064" s="147"/>
      <c r="K2064" s="38"/>
      <c r="L2064" s="144"/>
      <c r="M2064" s="144"/>
      <c r="N2064" s="61"/>
      <c r="O2064" s="314"/>
      <c r="Q2064" t="str">
        <f t="shared" si="640"/>
        <v/>
      </c>
      <c r="S2064" t="e">
        <f t="shared" ca="1" si="649"/>
        <v>#VALUE!</v>
      </c>
      <c r="T2064" t="e">
        <f t="shared" ca="1" si="646"/>
        <v>#VALUE!</v>
      </c>
      <c r="U2064">
        <f t="shared" si="650"/>
        <v>1992</v>
      </c>
      <c r="V2064">
        <v>166.75000000001299</v>
      </c>
      <c r="W2064">
        <f t="shared" si="631"/>
        <v>166</v>
      </c>
      <c r="X2064" t="str" cm="1">
        <f t="array" aca="1" ref="X2064" ca="1">IFERROR(INDEX('PC&amp;PD'!$A$1:$AS$19,ROW('PC&amp;PD'!$A$19),MATCH(INDIRECT(T2064),'PC&amp;PD'!$A$1:$AS$1,0)),"")</f>
        <v/>
      </c>
      <c r="AA2064" t="str">
        <f t="shared" si="641"/>
        <v/>
      </c>
      <c r="AB2064" t="str">
        <f t="shared" si="642"/>
        <v/>
      </c>
      <c r="AC2064" t="e">
        <f t="shared" ca="1" si="643"/>
        <v>#VALUE!</v>
      </c>
      <c r="AD2064" t="str" cm="1">
        <f t="array" aca="1" ref="AD2064" ca="1">IFERROR(IF((LEFT(INDIRECT("$F"&amp;$S2064),4))="GOTS",IF($G2064="Organic","GOTS_Organic_raw",(IF($G2064="Responsible","GOTS_Responsible",(IF($G2064="No Attribute (Conventional)","GOTS_conventional",(IF($G2064="Recycled Pre/Post-Consumer","GOTS_pre_post",(IF($G2064="In-Conversion","GOTS_in_conversion",(IF($G2064="Sustainably Sourced","Sustainably_sourced",(IF($G2064="Recycled pre-consumer organic","GOTS_recycled_organic",""))))))))))))),IF($G2064="Organic","Organic",(IF($G2064="Responsible","Responsible",(IF($G2064="No Attribute (Conventional)","No_Attribute_Conventional",(IF($G2064="Recycled Pre/Post-Consumer","Recycled_Pre_Post_Consumer",(IF($G2064="In-Conversion","In_Conversion",(IF($G2064="Recycled Pre-Consumer","Recycled_Pre_Consumer",(IF($G2064="Recycled Post-Consumer","Recycled_Post_Consumer",(IF($G2064="Sustainably Sourced","Sustainably_sourced",(IF($G2064="Recycled pre-consumer organic","GOTS_recycled_organic","")))))))))))))))))),"")</f>
        <v/>
      </c>
      <c r="AE2064" t="e" cm="1">
        <f t="array" aca="1" ref="AE2064" ca="1">IF($I2064="",IF(INDIRECT("$F"&amp;$S2064)="","",IF(LEFT(INDIRECT("$F"&amp;$S2064),3)="GRS","GRS_RCS_RM",IF((LEFT(INDIRECT("$F"&amp;$S2064),3))="RCS","GRS_RCS_RM",IF(INDIRECT("$F"&amp;$S2064)="OCS (No Label)","OCS_Conversion_RM",IF(LEFT(INDIRECT("$F"&amp;$S2064),3)="OCS","OCS_RM",IF(RIGHT(INDIRECT("$F"&amp;$S2064),10)="conversion","GOTS_RM_conversion",IF((LEFT(INDIRECT("$F"&amp;$S2064),4))="GOTS","GOTS_RM","Responsible_RM"))))))),"DELETERM")</f>
        <v>#VALUE!</v>
      </c>
      <c r="AF2064" t="e" cm="1">
        <f t="array" aca="1" ref="AF2064" ca="1">IF($S2064="","",INDIRECT("$Z"&amp;$S2064))</f>
        <v>#VALUE!</v>
      </c>
      <c r="AG2064" t="str">
        <f t="shared" si="644"/>
        <v/>
      </c>
      <c r="AH2064" t="str" cm="1">
        <f t="array" aca="1" ref="AH2064" ca="1">IFERROR(INDIRECT("$ag"&amp;S2064),"")</f>
        <v/>
      </c>
      <c r="AI2064" t="e" cm="1">
        <f t="array" aca="1" ref="AI2064" ca="1">INDIRECT("O"&amp;S2064)</f>
        <v>#VALUE!</v>
      </c>
      <c r="AJ2064" t="str">
        <f t="shared" si="645"/>
        <v/>
      </c>
    </row>
    <row r="2065" spans="1:36" ht="16.5" customHeight="1">
      <c r="A2065" s="130"/>
      <c r="B2065" s="136"/>
      <c r="C2065" s="137"/>
      <c r="D2065" s="146"/>
      <c r="E2065" s="146"/>
      <c r="F2065" s="137"/>
      <c r="G2065" s="147"/>
      <c r="H2065" s="147"/>
      <c r="I2065" s="147"/>
      <c r="J2065" s="147"/>
      <c r="K2065" s="38"/>
      <c r="L2065" s="144"/>
      <c r="M2065" s="144"/>
      <c r="N2065" s="61"/>
      <c r="O2065" s="314"/>
      <c r="Q2065" t="str">
        <f t="shared" si="640"/>
        <v/>
      </c>
      <c r="S2065" t="e">
        <f t="shared" ca="1" si="649"/>
        <v>#VALUE!</v>
      </c>
      <c r="T2065" t="e">
        <f t="shared" ca="1" si="646"/>
        <v>#VALUE!</v>
      </c>
      <c r="U2065">
        <f t="shared" si="650"/>
        <v>1992</v>
      </c>
      <c r="V2065">
        <v>166.83333333334599</v>
      </c>
      <c r="W2065">
        <f t="shared" si="631"/>
        <v>166</v>
      </c>
      <c r="X2065" t="str" cm="1">
        <f t="array" aca="1" ref="X2065" ca="1">IFERROR(INDEX('PC&amp;PD'!$A$1:$AS$19,ROW('PC&amp;PD'!$A$19),MATCH(INDIRECT(T2065),'PC&amp;PD'!$A$1:$AS$1,0)),"")</f>
        <v/>
      </c>
      <c r="AA2065" t="str">
        <f t="shared" si="641"/>
        <v/>
      </c>
      <c r="AB2065" t="str">
        <f t="shared" si="642"/>
        <v/>
      </c>
      <c r="AC2065" t="e">
        <f t="shared" ca="1" si="643"/>
        <v>#VALUE!</v>
      </c>
      <c r="AD2065" t="str" cm="1">
        <f t="array" aca="1" ref="AD2065" ca="1">IFERROR(IF((LEFT(INDIRECT("$F"&amp;$S2065),4))="GOTS",IF($G2065="Organic","GOTS_Organic_raw",(IF($G2065="Responsible","GOTS_Responsible",(IF($G2065="No Attribute (Conventional)","GOTS_conventional",(IF($G2065="Recycled Pre/Post-Consumer","GOTS_pre_post",(IF($G2065="In-Conversion","GOTS_in_conversion",(IF($G2065="Sustainably Sourced","Sustainably_sourced",(IF($G2065="Recycled pre-consumer organic","GOTS_recycled_organic",""))))))))))))),IF($G2065="Organic","Organic",(IF($G2065="Responsible","Responsible",(IF($G2065="No Attribute (Conventional)","No_Attribute_Conventional",(IF($G2065="Recycled Pre/Post-Consumer","Recycled_Pre_Post_Consumer",(IF($G2065="In-Conversion","In_Conversion",(IF($G2065="Recycled Pre-Consumer","Recycled_Pre_Consumer",(IF($G2065="Recycled Post-Consumer","Recycled_Post_Consumer",(IF($G2065="Sustainably Sourced","Sustainably_sourced",(IF($G2065="Recycled pre-consumer organic","GOTS_recycled_organic","")))))))))))))))))),"")</f>
        <v/>
      </c>
      <c r="AE2065" t="e" cm="1">
        <f t="array" aca="1" ref="AE2065" ca="1">IF($I2065="",IF(INDIRECT("$F"&amp;$S2065)="","",IF(LEFT(INDIRECT("$F"&amp;$S2065),3)="GRS","GRS_RCS_RM",IF((LEFT(INDIRECT("$F"&amp;$S2065),3))="RCS","GRS_RCS_RM",IF(INDIRECT("$F"&amp;$S2065)="OCS (No Label)","OCS_Conversion_RM",IF(LEFT(INDIRECT("$F"&amp;$S2065),3)="OCS","OCS_RM",IF(RIGHT(INDIRECT("$F"&amp;$S2065),10)="conversion","GOTS_RM_conversion",IF((LEFT(INDIRECT("$F"&amp;$S2065),4))="GOTS","GOTS_RM","Responsible_RM"))))))),"DELETERM")</f>
        <v>#VALUE!</v>
      </c>
      <c r="AF2065" t="e" cm="1">
        <f t="array" aca="1" ref="AF2065" ca="1">IF($S2065="","",INDIRECT("$Z"&amp;$S2065))</f>
        <v>#VALUE!</v>
      </c>
      <c r="AG2065" t="str">
        <f t="shared" si="644"/>
        <v/>
      </c>
      <c r="AH2065" t="str" cm="1">
        <f t="array" aca="1" ref="AH2065" ca="1">IFERROR(INDIRECT("$ag"&amp;S2065),"")</f>
        <v/>
      </c>
      <c r="AI2065" t="e" cm="1">
        <f t="array" aca="1" ref="AI2065" ca="1">INDIRECT("O"&amp;S2065)</f>
        <v>#VALUE!</v>
      </c>
      <c r="AJ2065" t="str">
        <f t="shared" si="645"/>
        <v/>
      </c>
    </row>
    <row r="2066" spans="1:36" ht="16.5" customHeight="1" thickBot="1">
      <c r="A2066" s="131"/>
      <c r="B2066" s="138"/>
      <c r="C2066" s="139"/>
      <c r="D2066" s="148"/>
      <c r="E2066" s="148"/>
      <c r="F2066" s="139"/>
      <c r="G2066" s="149"/>
      <c r="H2066" s="149"/>
      <c r="I2066" s="149"/>
      <c r="J2066" s="149"/>
      <c r="K2066" s="39"/>
      <c r="L2066" s="145"/>
      <c r="M2066" s="145"/>
      <c r="N2066" s="62"/>
      <c r="O2066" s="315"/>
      <c r="Q2066" t="str">
        <f t="shared" si="640"/>
        <v/>
      </c>
      <c r="S2066" t="e">
        <f t="shared" ca="1" si="649"/>
        <v>#VALUE!</v>
      </c>
      <c r="T2066" t="e">
        <f t="shared" ca="1" si="646"/>
        <v>#VALUE!</v>
      </c>
      <c r="U2066">
        <f t="shared" si="650"/>
        <v>1992</v>
      </c>
      <c r="V2066">
        <v>166.91666666667999</v>
      </c>
      <c r="W2066">
        <f t="shared" si="631"/>
        <v>166</v>
      </c>
      <c r="X2066" t="str" cm="1">
        <f t="array" aca="1" ref="X2066" ca="1">IFERROR(INDEX('PC&amp;PD'!$A$1:$AS$19,ROW('PC&amp;PD'!$A$19),MATCH(INDIRECT(T2066),'PC&amp;PD'!$A$1:$AS$1,0)),"")</f>
        <v/>
      </c>
      <c r="AA2066" t="str">
        <f t="shared" si="641"/>
        <v/>
      </c>
      <c r="AB2066" t="str">
        <f t="shared" si="642"/>
        <v/>
      </c>
      <c r="AC2066" t="e">
        <f t="shared" ca="1" si="643"/>
        <v>#VALUE!</v>
      </c>
      <c r="AD2066" t="str" cm="1">
        <f t="array" aca="1" ref="AD2066" ca="1">IFERROR(IF((LEFT(INDIRECT("$F"&amp;$S2066),4))="GOTS",IF($G2066="Organic","GOTS_Organic_raw",(IF($G2066="Responsible","GOTS_Responsible",(IF($G2066="No Attribute (Conventional)","GOTS_conventional",(IF($G2066="Recycled Pre/Post-Consumer","GOTS_pre_post",(IF($G2066="In-Conversion","GOTS_in_conversion",(IF($G2066="Sustainably Sourced","Sustainably_sourced",(IF($G2066="Recycled pre-consumer organic","GOTS_recycled_organic",""))))))))))))),IF($G2066="Organic","Organic",(IF($G2066="Responsible","Responsible",(IF($G2066="No Attribute (Conventional)","No_Attribute_Conventional",(IF($G2066="Recycled Pre/Post-Consumer","Recycled_Pre_Post_Consumer",(IF($G2066="In-Conversion","In_Conversion",(IF($G2066="Recycled Pre-Consumer","Recycled_Pre_Consumer",(IF($G2066="Recycled Post-Consumer","Recycled_Post_Consumer",(IF($G2066="Sustainably Sourced","Sustainably_sourced",(IF($G2066="Recycled pre-consumer organic","GOTS_recycled_organic","")))))))))))))))))),"")</f>
        <v/>
      </c>
      <c r="AE2066" t="e" cm="1">
        <f t="array" aca="1" ref="AE2066" ca="1">IF($I2066="",IF(INDIRECT("$F"&amp;$S2066)="","",IF(LEFT(INDIRECT("$F"&amp;$S2066),3)="GRS","GRS_RCS_RM",IF((LEFT(INDIRECT("$F"&amp;$S2066),3))="RCS","GRS_RCS_RM",IF(INDIRECT("$F"&amp;$S2066)="OCS (No Label)","OCS_Conversion_RM",IF(LEFT(INDIRECT("$F"&amp;$S2066),3)="OCS","OCS_RM",IF(RIGHT(INDIRECT("$F"&amp;$S2066),10)="conversion","GOTS_RM_conversion",IF((LEFT(INDIRECT("$F"&amp;$S2066),4))="GOTS","GOTS_RM","Responsible_RM"))))))),"DELETERM")</f>
        <v>#VALUE!</v>
      </c>
      <c r="AF2066" t="e" cm="1">
        <f t="array" aca="1" ref="AF2066" ca="1">IF($S2066="","",INDIRECT("$Z"&amp;$S2066))</f>
        <v>#VALUE!</v>
      </c>
      <c r="AG2066" t="str">
        <f t="shared" si="644"/>
        <v/>
      </c>
      <c r="AH2066" t="str" cm="1">
        <f t="array" aca="1" ref="AH2066" ca="1">IFERROR(INDIRECT("$ag"&amp;S2066),"")</f>
        <v/>
      </c>
      <c r="AI2066" t="e" cm="1">
        <f t="array" aca="1" ref="AI2066" ca="1">INDIRECT("O"&amp;S2066)</f>
        <v>#VALUE!</v>
      </c>
      <c r="AJ2066" t="str">
        <f t="shared" si="645"/>
        <v/>
      </c>
    </row>
    <row r="2067" spans="1:36" ht="16.5" customHeight="1">
      <c r="A2067" s="128" t="str">
        <f>IF(B2067="","",COUNTA($B$63:$B2067))</f>
        <v/>
      </c>
      <c r="B2067" s="132"/>
      <c r="C2067" s="133"/>
      <c r="D2067" s="140"/>
      <c r="E2067" s="140"/>
      <c r="F2067" s="133"/>
      <c r="G2067" s="141"/>
      <c r="H2067" s="141"/>
      <c r="I2067" s="141"/>
      <c r="J2067" s="141"/>
      <c r="K2067" s="37"/>
      <c r="L2067" s="142" t="str">
        <f>IF(R2067="","",LEFT(R2067,LEN(R2067)-2))</f>
        <v/>
      </c>
      <c r="M2067" s="142"/>
      <c r="N2067" s="60"/>
      <c r="O2067" s="313"/>
      <c r="Q2067" t="str">
        <f t="shared" si="640"/>
        <v/>
      </c>
      <c r="R2067" t="str">
        <f t="shared" ref="R2067" si="651">CONCATENATE($Q2067,Q2068,Q2069,Q2070,Q2071,Q2072,$Q2073,$Q2074,$Q2075,$Q2076,$Q2077,$Q2078)</f>
        <v/>
      </c>
      <c r="S2067" t="e">
        <f t="shared" ca="1" si="649"/>
        <v>#VALUE!</v>
      </c>
      <c r="T2067" t="e">
        <f t="shared" ca="1" si="646"/>
        <v>#VALUE!</v>
      </c>
      <c r="U2067">
        <f t="shared" si="650"/>
        <v>2004</v>
      </c>
      <c r="V2067">
        <v>167.00000000001299</v>
      </c>
      <c r="W2067">
        <f t="shared" si="631"/>
        <v>167</v>
      </c>
      <c r="X2067" t="str" cm="1">
        <f t="array" aca="1" ref="X2067" ca="1">IFERROR(INDEX('PC&amp;PD'!$A$1:$AS$19,ROW('PC&amp;PD'!$A$19),MATCH(INDIRECT(T2067),'PC&amp;PD'!$A$1:$AS$1,0)),"")</f>
        <v/>
      </c>
      <c r="Z2067" t="str">
        <f t="shared" ref="Z2067" si="652">IFERROR(IF($F2067="OCS 100","OCS (OCS 100)",IF($F2067="OCS Blended","OCS (OCS Blended)",IF($F2067="OCS (No Label)","OCS (No Label)",IF($F2067="RCS 100","RCS (RCS 100)",IF($F2067="RCS Blended","RCS (RCS Blended)",IF($F2067="GRS","GRS (GRS)",IF($F2067="GRS (No Label)", "GRS (No Label)",IF($F2067="RDS","RDS (RDS)",IF($F2067="RWS","RWS (RWS)",IF($F2067="RAS","RAS (RAS)",IF($F2067="RMS","RMS (RMS)",IF($F2067="GOTS Organic","GOTS (Organic)",IF($F2067="GOTS Made with organic","GOTS (Made with Organic)",IF($F2067="GOTS Organic - in conversion","GOTS (Organic - In Conversion)",IF($F2067="GOTS Made with organic - in conversion","GOTS (Made with Organic - In Conversion)",""))))))))))))))),"")</f>
        <v/>
      </c>
      <c r="AA2067" t="str">
        <f t="shared" si="641"/>
        <v/>
      </c>
      <c r="AB2067" t="str">
        <f t="shared" si="642"/>
        <v/>
      </c>
      <c r="AC2067" t="e">
        <f t="shared" ca="1" si="643"/>
        <v>#VALUE!</v>
      </c>
      <c r="AD2067" t="str" cm="1">
        <f t="array" aca="1" ref="AD2067" ca="1">IFERROR(IF((LEFT(INDIRECT("$F"&amp;$S2067),4))="GOTS",IF($G2067="Organic","GOTS_Organic_raw",(IF($G2067="Responsible","GOTS_Responsible",(IF($G2067="No Attribute (Conventional)","GOTS_conventional",(IF($G2067="Recycled Pre/Post-Consumer","GOTS_pre_post",(IF($G2067="In-Conversion","GOTS_in_conversion",(IF($G2067="Sustainably Sourced","Sustainably_sourced",(IF($G2067="Recycled pre-consumer organic","GOTS_recycled_organic",""))))))))))))),IF($G2067="Organic","Organic",(IF($G2067="Responsible","Responsible",(IF($G2067="No Attribute (Conventional)","No_Attribute_Conventional",(IF($G2067="Recycled Pre/Post-Consumer","Recycled_Pre_Post_Consumer",(IF($G2067="In-Conversion","In_Conversion",(IF($G2067="Recycled Pre-Consumer","Recycled_Pre_Consumer",(IF($G2067="Recycled Post-Consumer","Recycled_Post_Consumer",(IF($G2067="Sustainably Sourced","Sustainably_sourced",(IF($G2067="Recycled pre-consumer organic","GOTS_recycled_organic","")))))))))))))))))),"")</f>
        <v/>
      </c>
      <c r="AE2067" t="e" cm="1">
        <f t="array" aca="1" ref="AE2067" ca="1">IF($I2067="",IF(INDIRECT("$F"&amp;$S2067)="","",IF(LEFT(INDIRECT("$F"&amp;$S2067),3)="GRS","GRS_RCS_RM",IF((LEFT(INDIRECT("$F"&amp;$S2067),3))="RCS","GRS_RCS_RM",IF(INDIRECT("$F"&amp;$S2067)="OCS (No Label)","OCS_Conversion_RM",IF(LEFT(INDIRECT("$F"&amp;$S2067),3)="OCS","OCS_RM",IF(RIGHT(INDIRECT("$F"&amp;$S2067),10)="conversion","GOTS_RM_conversion",IF((LEFT(INDIRECT("$F"&amp;$S2067),4))="GOTS","GOTS_RM","Responsible_RM"))))))),"DELETERM")</f>
        <v>#VALUE!</v>
      </c>
      <c r="AF2067" t="e" cm="1">
        <f t="array" aca="1" ref="AF2067" ca="1">IF($S2067="","",INDIRECT("$Z"&amp;$S2067))</f>
        <v>#VALUE!</v>
      </c>
      <c r="AG2067" t="str">
        <f t="shared" si="644"/>
        <v/>
      </c>
      <c r="AH2067" t="str" cm="1">
        <f t="array" aca="1" ref="AH2067" ca="1">IFERROR(INDIRECT("$ag"&amp;S2067),"")</f>
        <v/>
      </c>
      <c r="AI2067" t="e" cm="1">
        <f t="array" aca="1" ref="AI2067" ca="1">INDIRECT("O"&amp;S2067)</f>
        <v>#VALUE!</v>
      </c>
      <c r="AJ2067" t="str">
        <f t="shared" si="645"/>
        <v/>
      </c>
    </row>
    <row r="2068" spans="1:36" ht="16.5" customHeight="1">
      <c r="A2068" s="129"/>
      <c r="B2068" s="134"/>
      <c r="C2068" s="135"/>
      <c r="D2068" s="146"/>
      <c r="E2068" s="146"/>
      <c r="F2068" s="135"/>
      <c r="G2068" s="147"/>
      <c r="H2068" s="147"/>
      <c r="I2068" s="147"/>
      <c r="J2068" s="147"/>
      <c r="K2068" s="38"/>
      <c r="L2068" s="143"/>
      <c r="M2068" s="143"/>
      <c r="N2068" s="61"/>
      <c r="O2068" s="314"/>
      <c r="Q2068" t="str">
        <f t="shared" si="640"/>
        <v/>
      </c>
      <c r="S2068" t="e">
        <f t="shared" ca="1" si="649"/>
        <v>#VALUE!</v>
      </c>
      <c r="T2068" t="e">
        <f t="shared" ca="1" si="646"/>
        <v>#VALUE!</v>
      </c>
      <c r="U2068">
        <f t="shared" si="650"/>
        <v>2004</v>
      </c>
      <c r="V2068">
        <v>167.08333333334599</v>
      </c>
      <c r="W2068">
        <f t="shared" si="631"/>
        <v>167</v>
      </c>
      <c r="X2068" t="str" cm="1">
        <f t="array" aca="1" ref="X2068" ca="1">IFERROR(INDEX('PC&amp;PD'!$A$1:$AS$19,ROW('PC&amp;PD'!$A$19),MATCH(INDIRECT(T2068),'PC&amp;PD'!$A$1:$AS$1,0)),"")</f>
        <v/>
      </c>
      <c r="AA2068" t="str">
        <f t="shared" si="641"/>
        <v/>
      </c>
      <c r="AB2068" t="str">
        <f t="shared" si="642"/>
        <v/>
      </c>
      <c r="AC2068" t="e">
        <f t="shared" ca="1" si="643"/>
        <v>#VALUE!</v>
      </c>
      <c r="AD2068" t="str" cm="1">
        <f t="array" aca="1" ref="AD2068" ca="1">IFERROR(IF((LEFT(INDIRECT("$F"&amp;$S2068),4))="GOTS",IF($G2068="Organic","GOTS_Organic_raw",(IF($G2068="Responsible","GOTS_Responsible",(IF($G2068="No Attribute (Conventional)","GOTS_conventional",(IF($G2068="Recycled Pre/Post-Consumer","GOTS_pre_post",(IF($G2068="In-Conversion","GOTS_in_conversion",(IF($G2068="Sustainably Sourced","Sustainably_sourced",(IF($G2068="Recycled pre-consumer organic","GOTS_recycled_organic",""))))))))))))),IF($G2068="Organic","Organic",(IF($G2068="Responsible","Responsible",(IF($G2068="No Attribute (Conventional)","No_Attribute_Conventional",(IF($G2068="Recycled Pre/Post-Consumer","Recycled_Pre_Post_Consumer",(IF($G2068="In-Conversion","In_Conversion",(IF($G2068="Recycled Pre-Consumer","Recycled_Pre_Consumer",(IF($G2068="Recycled Post-Consumer","Recycled_Post_Consumer",(IF($G2068="Sustainably Sourced","Sustainably_sourced",(IF($G2068="Recycled pre-consumer organic","GOTS_recycled_organic","")))))))))))))))))),"")</f>
        <v/>
      </c>
      <c r="AE2068" t="e" cm="1">
        <f t="array" aca="1" ref="AE2068" ca="1">IF($I2068="",IF(INDIRECT("$F"&amp;$S2068)="","",IF(LEFT(INDIRECT("$F"&amp;$S2068),3)="GRS","GRS_RCS_RM",IF((LEFT(INDIRECT("$F"&amp;$S2068),3))="RCS","GRS_RCS_RM",IF(INDIRECT("$F"&amp;$S2068)="OCS (No Label)","OCS_Conversion_RM",IF(LEFT(INDIRECT("$F"&amp;$S2068),3)="OCS","OCS_RM",IF(RIGHT(INDIRECT("$F"&amp;$S2068),10)="conversion","GOTS_RM_conversion",IF((LEFT(INDIRECT("$F"&amp;$S2068),4))="GOTS","GOTS_RM","Responsible_RM"))))))),"DELETERM")</f>
        <v>#VALUE!</v>
      </c>
      <c r="AF2068" t="e" cm="1">
        <f t="array" aca="1" ref="AF2068" ca="1">IF($S2068="","",INDIRECT("$Z"&amp;$S2068))</f>
        <v>#VALUE!</v>
      </c>
      <c r="AG2068" t="str">
        <f t="shared" si="644"/>
        <v/>
      </c>
      <c r="AH2068" t="str" cm="1">
        <f t="array" aca="1" ref="AH2068" ca="1">IFERROR(INDIRECT("$ag"&amp;S2068),"")</f>
        <v/>
      </c>
      <c r="AI2068" t="e" cm="1">
        <f t="array" aca="1" ref="AI2068" ca="1">INDIRECT("O"&amp;S2068)</f>
        <v>#VALUE!</v>
      </c>
      <c r="AJ2068" t="str">
        <f t="shared" si="645"/>
        <v/>
      </c>
    </row>
    <row r="2069" spans="1:36" ht="16.5" customHeight="1">
      <c r="A2069" s="129"/>
      <c r="B2069" s="134"/>
      <c r="C2069" s="135"/>
      <c r="D2069" s="146"/>
      <c r="E2069" s="146"/>
      <c r="F2069" s="135"/>
      <c r="G2069" s="147"/>
      <c r="H2069" s="147"/>
      <c r="I2069" s="147"/>
      <c r="J2069" s="147"/>
      <c r="K2069" s="38"/>
      <c r="L2069" s="143"/>
      <c r="M2069" s="143"/>
      <c r="N2069" s="61"/>
      <c r="O2069" s="314"/>
      <c r="Q2069" t="str">
        <f t="shared" si="640"/>
        <v/>
      </c>
      <c r="S2069" t="e">
        <f t="shared" ca="1" si="649"/>
        <v>#VALUE!</v>
      </c>
      <c r="T2069" t="e">
        <f t="shared" ca="1" si="646"/>
        <v>#VALUE!</v>
      </c>
      <c r="U2069">
        <f t="shared" si="650"/>
        <v>2004</v>
      </c>
      <c r="V2069">
        <v>167.16666666667999</v>
      </c>
      <c r="W2069">
        <f t="shared" si="631"/>
        <v>167</v>
      </c>
      <c r="X2069" t="str" cm="1">
        <f t="array" aca="1" ref="X2069" ca="1">IFERROR(INDEX('PC&amp;PD'!$A$1:$AS$19,ROW('PC&amp;PD'!$A$19),MATCH(INDIRECT(T2069),'PC&amp;PD'!$A$1:$AS$1,0)),"")</f>
        <v/>
      </c>
      <c r="AA2069" t="str">
        <f t="shared" si="641"/>
        <v/>
      </c>
      <c r="AB2069" t="str">
        <f t="shared" si="642"/>
        <v/>
      </c>
      <c r="AC2069" t="e">
        <f t="shared" ca="1" si="643"/>
        <v>#VALUE!</v>
      </c>
      <c r="AD2069" t="str" cm="1">
        <f t="array" aca="1" ref="AD2069" ca="1">IFERROR(IF((LEFT(INDIRECT("$F"&amp;$S2069),4))="GOTS",IF($G2069="Organic","GOTS_Organic_raw",(IF($G2069="Responsible","GOTS_Responsible",(IF($G2069="No Attribute (Conventional)","GOTS_conventional",(IF($G2069="Recycled Pre/Post-Consumer","GOTS_pre_post",(IF($G2069="In-Conversion","GOTS_in_conversion",(IF($G2069="Sustainably Sourced","Sustainably_sourced",(IF($G2069="Recycled pre-consumer organic","GOTS_recycled_organic",""))))))))))))),IF($G2069="Organic","Organic",(IF($G2069="Responsible","Responsible",(IF($G2069="No Attribute (Conventional)","No_Attribute_Conventional",(IF($G2069="Recycled Pre/Post-Consumer","Recycled_Pre_Post_Consumer",(IF($G2069="In-Conversion","In_Conversion",(IF($G2069="Recycled Pre-Consumer","Recycled_Pre_Consumer",(IF($G2069="Recycled Post-Consumer","Recycled_Post_Consumer",(IF($G2069="Sustainably Sourced","Sustainably_sourced",(IF($G2069="Recycled pre-consumer organic","GOTS_recycled_organic","")))))))))))))))))),"")</f>
        <v/>
      </c>
      <c r="AE2069" t="e" cm="1">
        <f t="array" aca="1" ref="AE2069" ca="1">IF($I2069="",IF(INDIRECT("$F"&amp;$S2069)="","",IF(LEFT(INDIRECT("$F"&amp;$S2069),3)="GRS","GRS_RCS_RM",IF((LEFT(INDIRECT("$F"&amp;$S2069),3))="RCS","GRS_RCS_RM",IF(INDIRECT("$F"&amp;$S2069)="OCS (No Label)","OCS_Conversion_RM",IF(LEFT(INDIRECT("$F"&amp;$S2069),3)="OCS","OCS_RM",IF(RIGHT(INDIRECT("$F"&amp;$S2069),10)="conversion","GOTS_RM_conversion",IF((LEFT(INDIRECT("$F"&amp;$S2069),4))="GOTS","GOTS_RM","Responsible_RM"))))))),"DELETERM")</f>
        <v>#VALUE!</v>
      </c>
      <c r="AF2069" t="e" cm="1">
        <f t="array" aca="1" ref="AF2069" ca="1">IF($S2069="","",INDIRECT("$Z"&amp;$S2069))</f>
        <v>#VALUE!</v>
      </c>
      <c r="AG2069" t="str">
        <f t="shared" si="644"/>
        <v/>
      </c>
      <c r="AH2069" t="str" cm="1">
        <f t="array" aca="1" ref="AH2069" ca="1">IFERROR(INDIRECT("$ag"&amp;S2069),"")</f>
        <v/>
      </c>
      <c r="AI2069" t="e" cm="1">
        <f t="array" aca="1" ref="AI2069" ca="1">INDIRECT("O"&amp;S2069)</f>
        <v>#VALUE!</v>
      </c>
      <c r="AJ2069" t="str">
        <f t="shared" si="645"/>
        <v/>
      </c>
    </row>
    <row r="2070" spans="1:36" ht="16.5" customHeight="1">
      <c r="A2070" s="129"/>
      <c r="B2070" s="134"/>
      <c r="C2070" s="135"/>
      <c r="D2070" s="146"/>
      <c r="E2070" s="146"/>
      <c r="F2070" s="135"/>
      <c r="G2070" s="147"/>
      <c r="H2070" s="147"/>
      <c r="I2070" s="147"/>
      <c r="J2070" s="147"/>
      <c r="K2070" s="38"/>
      <c r="L2070" s="143"/>
      <c r="M2070" s="143"/>
      <c r="N2070" s="61"/>
      <c r="O2070" s="314"/>
      <c r="Q2070" t="str">
        <f t="shared" si="640"/>
        <v/>
      </c>
      <c r="S2070" t="e">
        <f t="shared" ca="1" si="649"/>
        <v>#VALUE!</v>
      </c>
      <c r="T2070" t="e">
        <f t="shared" ca="1" si="646"/>
        <v>#VALUE!</v>
      </c>
      <c r="U2070">
        <f t="shared" si="650"/>
        <v>2004</v>
      </c>
      <c r="V2070">
        <v>167.25000000001299</v>
      </c>
      <c r="W2070">
        <f t="shared" ref="W2070:W2133" si="653">ROUNDDOWN(V2070,0)</f>
        <v>167</v>
      </c>
      <c r="X2070" t="str" cm="1">
        <f t="array" aca="1" ref="X2070" ca="1">IFERROR(INDEX('PC&amp;PD'!$A$1:$AS$19,ROW('PC&amp;PD'!$A$19),MATCH(INDIRECT(T2070),'PC&amp;PD'!$A$1:$AS$1,0)),"")</f>
        <v/>
      </c>
      <c r="AA2070" t="str">
        <f t="shared" si="641"/>
        <v/>
      </c>
      <c r="AB2070" t="str">
        <f t="shared" si="642"/>
        <v/>
      </c>
      <c r="AC2070" t="e">
        <f t="shared" ca="1" si="643"/>
        <v>#VALUE!</v>
      </c>
      <c r="AD2070" t="str" cm="1">
        <f t="array" aca="1" ref="AD2070" ca="1">IFERROR(IF((LEFT(INDIRECT("$F"&amp;$S2070),4))="GOTS",IF($G2070="Organic","GOTS_Organic_raw",(IF($G2070="Responsible","GOTS_Responsible",(IF($G2070="No Attribute (Conventional)","GOTS_conventional",(IF($G2070="Recycled Pre/Post-Consumer","GOTS_pre_post",(IF($G2070="In-Conversion","GOTS_in_conversion",(IF($G2070="Sustainably Sourced","Sustainably_sourced",(IF($G2070="Recycled pre-consumer organic","GOTS_recycled_organic",""))))))))))))),IF($G2070="Organic","Organic",(IF($G2070="Responsible","Responsible",(IF($G2070="No Attribute (Conventional)","No_Attribute_Conventional",(IF($G2070="Recycled Pre/Post-Consumer","Recycled_Pre_Post_Consumer",(IF($G2070="In-Conversion","In_Conversion",(IF($G2070="Recycled Pre-Consumer","Recycled_Pre_Consumer",(IF($G2070="Recycled Post-Consumer","Recycled_Post_Consumer",(IF($G2070="Sustainably Sourced","Sustainably_sourced",(IF($G2070="Recycled pre-consumer organic","GOTS_recycled_organic","")))))))))))))))))),"")</f>
        <v/>
      </c>
      <c r="AE2070" t="e" cm="1">
        <f t="array" aca="1" ref="AE2070" ca="1">IF($I2070="",IF(INDIRECT("$F"&amp;$S2070)="","",IF(LEFT(INDIRECT("$F"&amp;$S2070),3)="GRS","GRS_RCS_RM",IF((LEFT(INDIRECT("$F"&amp;$S2070),3))="RCS","GRS_RCS_RM",IF(INDIRECT("$F"&amp;$S2070)="OCS (No Label)","OCS_Conversion_RM",IF(LEFT(INDIRECT("$F"&amp;$S2070),3)="OCS","OCS_RM",IF(RIGHT(INDIRECT("$F"&amp;$S2070),10)="conversion","GOTS_RM_conversion",IF((LEFT(INDIRECT("$F"&amp;$S2070),4))="GOTS","GOTS_RM","Responsible_RM"))))))),"DELETERM")</f>
        <v>#VALUE!</v>
      </c>
      <c r="AF2070" t="e" cm="1">
        <f t="array" aca="1" ref="AF2070" ca="1">IF($S2070="","",INDIRECT("$Z"&amp;$S2070))</f>
        <v>#VALUE!</v>
      </c>
      <c r="AG2070" t="str">
        <f t="shared" si="644"/>
        <v/>
      </c>
      <c r="AH2070" t="str" cm="1">
        <f t="array" aca="1" ref="AH2070" ca="1">IFERROR(INDIRECT("$ag"&amp;S2070),"")</f>
        <v/>
      </c>
      <c r="AI2070" t="e" cm="1">
        <f t="array" aca="1" ref="AI2070" ca="1">INDIRECT("O"&amp;S2070)</f>
        <v>#VALUE!</v>
      </c>
      <c r="AJ2070" t="str">
        <f t="shared" si="645"/>
        <v/>
      </c>
    </row>
    <row r="2071" spans="1:36" ht="16.5" customHeight="1">
      <c r="A2071" s="129"/>
      <c r="B2071" s="134"/>
      <c r="C2071" s="135"/>
      <c r="D2071" s="146"/>
      <c r="E2071" s="146"/>
      <c r="F2071" s="135"/>
      <c r="G2071" s="147"/>
      <c r="H2071" s="147"/>
      <c r="I2071" s="147"/>
      <c r="J2071" s="147"/>
      <c r="K2071" s="38"/>
      <c r="L2071" s="143"/>
      <c r="M2071" s="143"/>
      <c r="N2071" s="61"/>
      <c r="O2071" s="314"/>
      <c r="Q2071" t="str">
        <f t="shared" si="640"/>
        <v/>
      </c>
      <c r="S2071" t="e">
        <f t="shared" ca="1" si="649"/>
        <v>#VALUE!</v>
      </c>
      <c r="T2071" t="e">
        <f t="shared" ca="1" si="646"/>
        <v>#VALUE!</v>
      </c>
      <c r="U2071">
        <f t="shared" si="650"/>
        <v>2004</v>
      </c>
      <c r="V2071">
        <v>167.33333333334599</v>
      </c>
      <c r="W2071">
        <f t="shared" si="653"/>
        <v>167</v>
      </c>
      <c r="X2071" t="str" cm="1">
        <f t="array" aca="1" ref="X2071" ca="1">IFERROR(INDEX('PC&amp;PD'!$A$1:$AS$19,ROW('PC&amp;PD'!$A$19),MATCH(INDIRECT(T2071),'PC&amp;PD'!$A$1:$AS$1,0)),"")</f>
        <v/>
      </c>
      <c r="AA2071" t="str">
        <f t="shared" si="641"/>
        <v/>
      </c>
      <c r="AB2071" t="str">
        <f t="shared" si="642"/>
        <v/>
      </c>
      <c r="AC2071" t="e">
        <f t="shared" ca="1" si="643"/>
        <v>#VALUE!</v>
      </c>
      <c r="AD2071" t="str" cm="1">
        <f t="array" aca="1" ref="AD2071" ca="1">IFERROR(IF((LEFT(INDIRECT("$F"&amp;$S2071),4))="GOTS",IF($G2071="Organic","GOTS_Organic_raw",(IF($G2071="Responsible","GOTS_Responsible",(IF($G2071="No Attribute (Conventional)","GOTS_conventional",(IF($G2071="Recycled Pre/Post-Consumer","GOTS_pre_post",(IF($G2071="In-Conversion","GOTS_in_conversion",(IF($G2071="Sustainably Sourced","Sustainably_sourced",(IF($G2071="Recycled pre-consumer organic","GOTS_recycled_organic",""))))))))))))),IF($G2071="Organic","Organic",(IF($G2071="Responsible","Responsible",(IF($G2071="No Attribute (Conventional)","No_Attribute_Conventional",(IF($G2071="Recycled Pre/Post-Consumer","Recycled_Pre_Post_Consumer",(IF($G2071="In-Conversion","In_Conversion",(IF($G2071="Recycled Pre-Consumer","Recycled_Pre_Consumer",(IF($G2071="Recycled Post-Consumer","Recycled_Post_Consumer",(IF($G2071="Sustainably Sourced","Sustainably_sourced",(IF($G2071="Recycled pre-consumer organic","GOTS_recycled_organic","")))))))))))))))))),"")</f>
        <v/>
      </c>
      <c r="AE2071" t="e" cm="1">
        <f t="array" aca="1" ref="AE2071" ca="1">IF($I2071="",IF(INDIRECT("$F"&amp;$S2071)="","",IF(LEFT(INDIRECT("$F"&amp;$S2071),3)="GRS","GRS_RCS_RM",IF((LEFT(INDIRECT("$F"&amp;$S2071),3))="RCS","GRS_RCS_RM",IF(INDIRECT("$F"&amp;$S2071)="OCS (No Label)","OCS_Conversion_RM",IF(LEFT(INDIRECT("$F"&amp;$S2071),3)="OCS","OCS_RM",IF(RIGHT(INDIRECT("$F"&amp;$S2071),10)="conversion","GOTS_RM_conversion",IF((LEFT(INDIRECT("$F"&amp;$S2071),4))="GOTS","GOTS_RM","Responsible_RM"))))))),"DELETERM")</f>
        <v>#VALUE!</v>
      </c>
      <c r="AF2071" t="e" cm="1">
        <f t="array" aca="1" ref="AF2071" ca="1">IF($S2071="","",INDIRECT("$Z"&amp;$S2071))</f>
        <v>#VALUE!</v>
      </c>
      <c r="AG2071" t="str">
        <f t="shared" si="644"/>
        <v/>
      </c>
      <c r="AH2071" t="str" cm="1">
        <f t="array" aca="1" ref="AH2071" ca="1">IFERROR(INDIRECT("$ag"&amp;S2071),"")</f>
        <v/>
      </c>
      <c r="AI2071" t="e" cm="1">
        <f t="array" aca="1" ref="AI2071" ca="1">INDIRECT("O"&amp;S2071)</f>
        <v>#VALUE!</v>
      </c>
      <c r="AJ2071" t="str">
        <f t="shared" si="645"/>
        <v/>
      </c>
    </row>
    <row r="2072" spans="1:36" ht="16.5" customHeight="1">
      <c r="A2072" s="129"/>
      <c r="B2072" s="134"/>
      <c r="C2072" s="135"/>
      <c r="D2072" s="146"/>
      <c r="E2072" s="146"/>
      <c r="F2072" s="135"/>
      <c r="G2072" s="147"/>
      <c r="H2072" s="147"/>
      <c r="I2072" s="147"/>
      <c r="J2072" s="147"/>
      <c r="K2072" s="38"/>
      <c r="L2072" s="143"/>
      <c r="M2072" s="143"/>
      <c r="N2072" s="61"/>
      <c r="O2072" s="314"/>
      <c r="Q2072" t="str">
        <f t="shared" si="640"/>
        <v/>
      </c>
      <c r="S2072" t="e">
        <f t="shared" ca="1" si="649"/>
        <v>#VALUE!</v>
      </c>
      <c r="T2072" t="e">
        <f t="shared" ca="1" si="646"/>
        <v>#VALUE!</v>
      </c>
      <c r="U2072">
        <f t="shared" si="650"/>
        <v>2004</v>
      </c>
      <c r="V2072">
        <v>167.41666666667999</v>
      </c>
      <c r="W2072">
        <f t="shared" si="653"/>
        <v>167</v>
      </c>
      <c r="X2072" t="str" cm="1">
        <f t="array" aca="1" ref="X2072" ca="1">IFERROR(INDEX('PC&amp;PD'!$A$1:$AS$19,ROW('PC&amp;PD'!$A$19),MATCH(INDIRECT(T2072),'PC&amp;PD'!$A$1:$AS$1,0)),"")</f>
        <v/>
      </c>
      <c r="AA2072" t="str">
        <f t="shared" si="641"/>
        <v/>
      </c>
      <c r="AB2072" t="str">
        <f t="shared" si="642"/>
        <v/>
      </c>
      <c r="AC2072" t="e">
        <f t="shared" ca="1" si="643"/>
        <v>#VALUE!</v>
      </c>
      <c r="AD2072" t="str" cm="1">
        <f t="array" aca="1" ref="AD2072" ca="1">IFERROR(IF((LEFT(INDIRECT("$F"&amp;$S2072),4))="GOTS",IF($G2072="Organic","GOTS_Organic_raw",(IF($G2072="Responsible","GOTS_Responsible",(IF($G2072="No Attribute (Conventional)","GOTS_conventional",(IF($G2072="Recycled Pre/Post-Consumer","GOTS_pre_post",(IF($G2072="In-Conversion","GOTS_in_conversion",(IF($G2072="Sustainably Sourced","Sustainably_sourced",(IF($G2072="Recycled pre-consumer organic","GOTS_recycled_organic",""))))))))))))),IF($G2072="Organic","Organic",(IF($G2072="Responsible","Responsible",(IF($G2072="No Attribute (Conventional)","No_Attribute_Conventional",(IF($G2072="Recycled Pre/Post-Consumer","Recycled_Pre_Post_Consumer",(IF($G2072="In-Conversion","In_Conversion",(IF($G2072="Recycled Pre-Consumer","Recycled_Pre_Consumer",(IF($G2072="Recycled Post-Consumer","Recycled_Post_Consumer",(IF($G2072="Sustainably Sourced","Sustainably_sourced",(IF($G2072="Recycled pre-consumer organic","GOTS_recycled_organic","")))))))))))))))))),"")</f>
        <v/>
      </c>
      <c r="AE2072" t="e" cm="1">
        <f t="array" aca="1" ref="AE2072" ca="1">IF($I2072="",IF(INDIRECT("$F"&amp;$S2072)="","",IF(LEFT(INDIRECT("$F"&amp;$S2072),3)="GRS","GRS_RCS_RM",IF((LEFT(INDIRECT("$F"&amp;$S2072),3))="RCS","GRS_RCS_RM",IF(INDIRECT("$F"&amp;$S2072)="OCS (No Label)","OCS_Conversion_RM",IF(LEFT(INDIRECT("$F"&amp;$S2072),3)="OCS","OCS_RM",IF(RIGHT(INDIRECT("$F"&amp;$S2072),10)="conversion","GOTS_RM_conversion",IF((LEFT(INDIRECT("$F"&amp;$S2072),4))="GOTS","GOTS_RM","Responsible_RM"))))))),"DELETERM")</f>
        <v>#VALUE!</v>
      </c>
      <c r="AF2072" t="e" cm="1">
        <f t="array" aca="1" ref="AF2072" ca="1">IF($S2072="","",INDIRECT("$Z"&amp;$S2072))</f>
        <v>#VALUE!</v>
      </c>
      <c r="AG2072" t="str">
        <f t="shared" si="644"/>
        <v/>
      </c>
      <c r="AH2072" t="str" cm="1">
        <f t="array" aca="1" ref="AH2072" ca="1">IFERROR(INDIRECT("$ag"&amp;S2072),"")</f>
        <v/>
      </c>
      <c r="AI2072" t="e" cm="1">
        <f t="array" aca="1" ref="AI2072" ca="1">INDIRECT("O"&amp;S2072)</f>
        <v>#VALUE!</v>
      </c>
      <c r="AJ2072" t="str">
        <f t="shared" si="645"/>
        <v/>
      </c>
    </row>
    <row r="2073" spans="1:36" ht="16.5" customHeight="1">
      <c r="A2073" s="130"/>
      <c r="B2073" s="136"/>
      <c r="C2073" s="137"/>
      <c r="D2073" s="146"/>
      <c r="E2073" s="146"/>
      <c r="F2073" s="137"/>
      <c r="G2073" s="147"/>
      <c r="H2073" s="147"/>
      <c r="I2073" s="147"/>
      <c r="J2073" s="147"/>
      <c r="K2073" s="38"/>
      <c r="L2073" s="144"/>
      <c r="M2073" s="144"/>
      <c r="N2073" s="61"/>
      <c r="O2073" s="314"/>
      <c r="Q2073" t="str">
        <f t="shared" si="640"/>
        <v/>
      </c>
      <c r="S2073" t="e">
        <f t="shared" ca="1" si="649"/>
        <v>#VALUE!</v>
      </c>
      <c r="T2073" t="e">
        <f t="shared" ca="1" si="646"/>
        <v>#VALUE!</v>
      </c>
      <c r="U2073">
        <f t="shared" si="650"/>
        <v>2004</v>
      </c>
      <c r="V2073">
        <v>167.50000000001299</v>
      </c>
      <c r="W2073">
        <f t="shared" si="653"/>
        <v>167</v>
      </c>
      <c r="X2073" t="str" cm="1">
        <f t="array" aca="1" ref="X2073" ca="1">IFERROR(INDEX('PC&amp;PD'!$A$1:$AS$19,ROW('PC&amp;PD'!$A$19),MATCH(INDIRECT(T2073),'PC&amp;PD'!$A$1:$AS$1,0)),"")</f>
        <v/>
      </c>
      <c r="AA2073" t="str">
        <f t="shared" si="641"/>
        <v/>
      </c>
      <c r="AB2073" t="str">
        <f t="shared" si="642"/>
        <v/>
      </c>
      <c r="AC2073" t="e">
        <f t="shared" ca="1" si="643"/>
        <v>#VALUE!</v>
      </c>
      <c r="AD2073" t="str" cm="1">
        <f t="array" aca="1" ref="AD2073" ca="1">IFERROR(IF((LEFT(INDIRECT("$F"&amp;$S2073),4))="GOTS",IF($G2073="Organic","GOTS_Organic_raw",(IF($G2073="Responsible","GOTS_Responsible",(IF($G2073="No Attribute (Conventional)","GOTS_conventional",(IF($G2073="Recycled Pre/Post-Consumer","GOTS_pre_post",(IF($G2073="In-Conversion","GOTS_in_conversion",(IF($G2073="Sustainably Sourced","Sustainably_sourced",(IF($G2073="Recycled pre-consumer organic","GOTS_recycled_organic",""))))))))))))),IF($G2073="Organic","Organic",(IF($G2073="Responsible","Responsible",(IF($G2073="No Attribute (Conventional)","No_Attribute_Conventional",(IF($G2073="Recycled Pre/Post-Consumer","Recycled_Pre_Post_Consumer",(IF($G2073="In-Conversion","In_Conversion",(IF($G2073="Recycled Pre-Consumer","Recycled_Pre_Consumer",(IF($G2073="Recycled Post-Consumer","Recycled_Post_Consumer",(IF($G2073="Sustainably Sourced","Sustainably_sourced",(IF($G2073="Recycled pre-consumer organic","GOTS_recycled_organic","")))))))))))))))))),"")</f>
        <v/>
      </c>
      <c r="AE2073" t="e" cm="1">
        <f t="array" aca="1" ref="AE2073" ca="1">IF($I2073="",IF(INDIRECT("$F"&amp;$S2073)="","",IF(LEFT(INDIRECT("$F"&amp;$S2073),3)="GRS","GRS_RCS_RM",IF((LEFT(INDIRECT("$F"&amp;$S2073),3))="RCS","GRS_RCS_RM",IF(INDIRECT("$F"&amp;$S2073)="OCS (No Label)","OCS_Conversion_RM",IF(LEFT(INDIRECT("$F"&amp;$S2073),3)="OCS","OCS_RM",IF(RIGHT(INDIRECT("$F"&amp;$S2073),10)="conversion","GOTS_RM_conversion",IF((LEFT(INDIRECT("$F"&amp;$S2073),4))="GOTS","GOTS_RM","Responsible_RM"))))))),"DELETERM")</f>
        <v>#VALUE!</v>
      </c>
      <c r="AF2073" t="e" cm="1">
        <f t="array" aca="1" ref="AF2073" ca="1">IF($S2073="","",INDIRECT("$Z"&amp;$S2073))</f>
        <v>#VALUE!</v>
      </c>
      <c r="AG2073" t="str">
        <f t="shared" si="644"/>
        <v/>
      </c>
      <c r="AH2073" t="str" cm="1">
        <f t="array" aca="1" ref="AH2073" ca="1">IFERROR(INDIRECT("$ag"&amp;S2073),"")</f>
        <v/>
      </c>
      <c r="AI2073" t="e" cm="1">
        <f t="array" aca="1" ref="AI2073" ca="1">INDIRECT("O"&amp;S2073)</f>
        <v>#VALUE!</v>
      </c>
      <c r="AJ2073" t="str">
        <f t="shared" si="645"/>
        <v/>
      </c>
    </row>
    <row r="2074" spans="1:36" ht="16.5" customHeight="1">
      <c r="A2074" s="130"/>
      <c r="B2074" s="136"/>
      <c r="C2074" s="137"/>
      <c r="D2074" s="146"/>
      <c r="E2074" s="146"/>
      <c r="F2074" s="137"/>
      <c r="G2074" s="147"/>
      <c r="H2074" s="147"/>
      <c r="I2074" s="147"/>
      <c r="J2074" s="147"/>
      <c r="K2074" s="38"/>
      <c r="L2074" s="144"/>
      <c r="M2074" s="144"/>
      <c r="N2074" s="61"/>
      <c r="O2074" s="314"/>
      <c r="Q2074" t="str">
        <f t="shared" si="640"/>
        <v/>
      </c>
      <c r="S2074" t="e">
        <f t="shared" ca="1" si="649"/>
        <v>#VALUE!</v>
      </c>
      <c r="T2074" t="e">
        <f t="shared" ca="1" si="646"/>
        <v>#VALUE!</v>
      </c>
      <c r="U2074">
        <f t="shared" si="650"/>
        <v>2004</v>
      </c>
      <c r="V2074">
        <v>167.58333333334701</v>
      </c>
      <c r="W2074">
        <f t="shared" si="653"/>
        <v>167</v>
      </c>
      <c r="X2074" t="str" cm="1">
        <f t="array" aca="1" ref="X2074" ca="1">IFERROR(INDEX('PC&amp;PD'!$A$1:$AS$19,ROW('PC&amp;PD'!$A$19),MATCH(INDIRECT(T2074),'PC&amp;PD'!$A$1:$AS$1,0)),"")</f>
        <v/>
      </c>
      <c r="AA2074" t="str">
        <f t="shared" si="641"/>
        <v/>
      </c>
      <c r="AB2074" t="str">
        <f t="shared" si="642"/>
        <v/>
      </c>
      <c r="AC2074" t="e">
        <f t="shared" ca="1" si="643"/>
        <v>#VALUE!</v>
      </c>
      <c r="AD2074" t="str" cm="1">
        <f t="array" aca="1" ref="AD2074" ca="1">IFERROR(IF((LEFT(INDIRECT("$F"&amp;$S2074),4))="GOTS",IF($G2074="Organic","GOTS_Organic_raw",(IF($G2074="Responsible","GOTS_Responsible",(IF($G2074="No Attribute (Conventional)","GOTS_conventional",(IF($G2074="Recycled Pre/Post-Consumer","GOTS_pre_post",(IF($G2074="In-Conversion","GOTS_in_conversion",(IF($G2074="Sustainably Sourced","Sustainably_sourced",(IF($G2074="Recycled pre-consumer organic","GOTS_recycled_organic",""))))))))))))),IF($G2074="Organic","Organic",(IF($G2074="Responsible","Responsible",(IF($G2074="No Attribute (Conventional)","No_Attribute_Conventional",(IF($G2074="Recycled Pre/Post-Consumer","Recycled_Pre_Post_Consumer",(IF($G2074="In-Conversion","In_Conversion",(IF($G2074="Recycled Pre-Consumer","Recycled_Pre_Consumer",(IF($G2074="Recycled Post-Consumer","Recycled_Post_Consumer",(IF($G2074="Sustainably Sourced","Sustainably_sourced",(IF($G2074="Recycled pre-consumer organic","GOTS_recycled_organic","")))))))))))))))))),"")</f>
        <v/>
      </c>
      <c r="AE2074" t="e" cm="1">
        <f t="array" aca="1" ref="AE2074" ca="1">IF($I2074="",IF(INDIRECT("$F"&amp;$S2074)="","",IF(LEFT(INDIRECT("$F"&amp;$S2074),3)="GRS","GRS_RCS_RM",IF((LEFT(INDIRECT("$F"&amp;$S2074),3))="RCS","GRS_RCS_RM",IF(INDIRECT("$F"&amp;$S2074)="OCS (No Label)","OCS_Conversion_RM",IF(LEFT(INDIRECT("$F"&amp;$S2074),3)="OCS","OCS_RM",IF(RIGHT(INDIRECT("$F"&amp;$S2074),10)="conversion","GOTS_RM_conversion",IF((LEFT(INDIRECT("$F"&amp;$S2074),4))="GOTS","GOTS_RM","Responsible_RM"))))))),"DELETERM")</f>
        <v>#VALUE!</v>
      </c>
      <c r="AF2074" t="e" cm="1">
        <f t="array" aca="1" ref="AF2074" ca="1">IF($S2074="","",INDIRECT("$Z"&amp;$S2074))</f>
        <v>#VALUE!</v>
      </c>
      <c r="AG2074" t="str">
        <f t="shared" si="644"/>
        <v/>
      </c>
      <c r="AH2074" t="str" cm="1">
        <f t="array" aca="1" ref="AH2074" ca="1">IFERROR(INDIRECT("$ag"&amp;S2074),"")</f>
        <v/>
      </c>
      <c r="AI2074" t="e" cm="1">
        <f t="array" aca="1" ref="AI2074" ca="1">INDIRECT("O"&amp;S2074)</f>
        <v>#VALUE!</v>
      </c>
      <c r="AJ2074" t="str">
        <f t="shared" si="645"/>
        <v/>
      </c>
    </row>
    <row r="2075" spans="1:36" ht="16.5" customHeight="1">
      <c r="A2075" s="130"/>
      <c r="B2075" s="136"/>
      <c r="C2075" s="137"/>
      <c r="D2075" s="146"/>
      <c r="E2075" s="146"/>
      <c r="F2075" s="137"/>
      <c r="G2075" s="147"/>
      <c r="H2075" s="147"/>
      <c r="I2075" s="147"/>
      <c r="J2075" s="147"/>
      <c r="K2075" s="38"/>
      <c r="L2075" s="144"/>
      <c r="M2075" s="144"/>
      <c r="N2075" s="61"/>
      <c r="O2075" s="314"/>
      <c r="Q2075" t="str">
        <f t="shared" si="640"/>
        <v/>
      </c>
      <c r="S2075" t="e">
        <f t="shared" ca="1" si="649"/>
        <v>#VALUE!</v>
      </c>
      <c r="T2075" t="e">
        <f t="shared" ca="1" si="646"/>
        <v>#VALUE!</v>
      </c>
      <c r="U2075">
        <f t="shared" si="650"/>
        <v>2004</v>
      </c>
      <c r="V2075">
        <v>167.66666666667999</v>
      </c>
      <c r="W2075">
        <f t="shared" si="653"/>
        <v>167</v>
      </c>
      <c r="X2075" t="str" cm="1">
        <f t="array" aca="1" ref="X2075" ca="1">IFERROR(INDEX('PC&amp;PD'!$A$1:$AS$19,ROW('PC&amp;PD'!$A$19),MATCH(INDIRECT(T2075),'PC&amp;PD'!$A$1:$AS$1,0)),"")</f>
        <v/>
      </c>
      <c r="AA2075" t="str">
        <f t="shared" si="641"/>
        <v/>
      </c>
      <c r="AB2075" t="str">
        <f t="shared" si="642"/>
        <v/>
      </c>
      <c r="AC2075" t="e">
        <f t="shared" ca="1" si="643"/>
        <v>#VALUE!</v>
      </c>
      <c r="AD2075" t="str" cm="1">
        <f t="array" aca="1" ref="AD2075" ca="1">IFERROR(IF((LEFT(INDIRECT("$F"&amp;$S2075),4))="GOTS",IF($G2075="Organic","GOTS_Organic_raw",(IF($G2075="Responsible","GOTS_Responsible",(IF($G2075="No Attribute (Conventional)","GOTS_conventional",(IF($G2075="Recycled Pre/Post-Consumer","GOTS_pre_post",(IF($G2075="In-Conversion","GOTS_in_conversion",(IF($G2075="Sustainably Sourced","Sustainably_sourced",(IF($G2075="Recycled pre-consumer organic","GOTS_recycled_organic",""))))))))))))),IF($G2075="Organic","Organic",(IF($G2075="Responsible","Responsible",(IF($G2075="No Attribute (Conventional)","No_Attribute_Conventional",(IF($G2075="Recycled Pre/Post-Consumer","Recycled_Pre_Post_Consumer",(IF($G2075="In-Conversion","In_Conversion",(IF($G2075="Recycled Pre-Consumer","Recycled_Pre_Consumer",(IF($G2075="Recycled Post-Consumer","Recycled_Post_Consumer",(IF($G2075="Sustainably Sourced","Sustainably_sourced",(IF($G2075="Recycled pre-consumer organic","GOTS_recycled_organic","")))))))))))))))))),"")</f>
        <v/>
      </c>
      <c r="AE2075" t="e" cm="1">
        <f t="array" aca="1" ref="AE2075" ca="1">IF($I2075="",IF(INDIRECT("$F"&amp;$S2075)="","",IF(LEFT(INDIRECT("$F"&amp;$S2075),3)="GRS","GRS_RCS_RM",IF((LEFT(INDIRECT("$F"&amp;$S2075),3))="RCS","GRS_RCS_RM",IF(INDIRECT("$F"&amp;$S2075)="OCS (No Label)","OCS_Conversion_RM",IF(LEFT(INDIRECT("$F"&amp;$S2075),3)="OCS","OCS_RM",IF(RIGHT(INDIRECT("$F"&amp;$S2075),10)="conversion","GOTS_RM_conversion",IF((LEFT(INDIRECT("$F"&amp;$S2075),4))="GOTS","GOTS_RM","Responsible_RM"))))))),"DELETERM")</f>
        <v>#VALUE!</v>
      </c>
      <c r="AF2075" t="e" cm="1">
        <f t="array" aca="1" ref="AF2075" ca="1">IF($S2075="","",INDIRECT("$Z"&amp;$S2075))</f>
        <v>#VALUE!</v>
      </c>
      <c r="AG2075" t="str">
        <f t="shared" si="644"/>
        <v/>
      </c>
      <c r="AH2075" t="str" cm="1">
        <f t="array" aca="1" ref="AH2075" ca="1">IFERROR(INDIRECT("$ag"&amp;S2075),"")</f>
        <v/>
      </c>
      <c r="AI2075" t="e" cm="1">
        <f t="array" aca="1" ref="AI2075" ca="1">INDIRECT("O"&amp;S2075)</f>
        <v>#VALUE!</v>
      </c>
      <c r="AJ2075" t="str">
        <f t="shared" si="645"/>
        <v/>
      </c>
    </row>
    <row r="2076" spans="1:36" ht="16.5" customHeight="1">
      <c r="A2076" s="130"/>
      <c r="B2076" s="136"/>
      <c r="C2076" s="137"/>
      <c r="D2076" s="146"/>
      <c r="E2076" s="146"/>
      <c r="F2076" s="137"/>
      <c r="G2076" s="147"/>
      <c r="H2076" s="147"/>
      <c r="I2076" s="147"/>
      <c r="J2076" s="147"/>
      <c r="K2076" s="38"/>
      <c r="L2076" s="144"/>
      <c r="M2076" s="144"/>
      <c r="N2076" s="61"/>
      <c r="O2076" s="314"/>
      <c r="Q2076" t="str">
        <f t="shared" si="640"/>
        <v/>
      </c>
      <c r="S2076" t="e">
        <f t="shared" ca="1" si="649"/>
        <v>#VALUE!</v>
      </c>
      <c r="T2076" t="e">
        <f t="shared" ca="1" si="646"/>
        <v>#VALUE!</v>
      </c>
      <c r="U2076">
        <f t="shared" si="650"/>
        <v>2004</v>
      </c>
      <c r="V2076">
        <v>167.75000000001299</v>
      </c>
      <c r="W2076">
        <f t="shared" si="653"/>
        <v>167</v>
      </c>
      <c r="X2076" t="str" cm="1">
        <f t="array" aca="1" ref="X2076" ca="1">IFERROR(INDEX('PC&amp;PD'!$A$1:$AS$19,ROW('PC&amp;PD'!$A$19),MATCH(INDIRECT(T2076),'PC&amp;PD'!$A$1:$AS$1,0)),"")</f>
        <v/>
      </c>
      <c r="AA2076" t="str">
        <f t="shared" si="641"/>
        <v/>
      </c>
      <c r="AB2076" t="str">
        <f t="shared" si="642"/>
        <v/>
      </c>
      <c r="AC2076" t="e">
        <f t="shared" ca="1" si="643"/>
        <v>#VALUE!</v>
      </c>
      <c r="AD2076" t="str" cm="1">
        <f t="array" aca="1" ref="AD2076" ca="1">IFERROR(IF((LEFT(INDIRECT("$F"&amp;$S2076),4))="GOTS",IF($G2076="Organic","GOTS_Organic_raw",(IF($G2076="Responsible","GOTS_Responsible",(IF($G2076="No Attribute (Conventional)","GOTS_conventional",(IF($G2076="Recycled Pre/Post-Consumer","GOTS_pre_post",(IF($G2076="In-Conversion","GOTS_in_conversion",(IF($G2076="Sustainably Sourced","Sustainably_sourced",(IF($G2076="Recycled pre-consumer organic","GOTS_recycled_organic",""))))))))))))),IF($G2076="Organic","Organic",(IF($G2076="Responsible","Responsible",(IF($G2076="No Attribute (Conventional)","No_Attribute_Conventional",(IF($G2076="Recycled Pre/Post-Consumer","Recycled_Pre_Post_Consumer",(IF($G2076="In-Conversion","In_Conversion",(IF($G2076="Recycled Pre-Consumer","Recycled_Pre_Consumer",(IF($G2076="Recycled Post-Consumer","Recycled_Post_Consumer",(IF($G2076="Sustainably Sourced","Sustainably_sourced",(IF($G2076="Recycled pre-consumer organic","GOTS_recycled_organic","")))))))))))))))))),"")</f>
        <v/>
      </c>
      <c r="AE2076" t="e" cm="1">
        <f t="array" aca="1" ref="AE2076" ca="1">IF($I2076="",IF(INDIRECT("$F"&amp;$S2076)="","",IF(LEFT(INDIRECT("$F"&amp;$S2076),3)="GRS","GRS_RCS_RM",IF((LEFT(INDIRECT("$F"&amp;$S2076),3))="RCS","GRS_RCS_RM",IF(INDIRECT("$F"&amp;$S2076)="OCS (No Label)","OCS_Conversion_RM",IF(LEFT(INDIRECT("$F"&amp;$S2076),3)="OCS","OCS_RM",IF(RIGHT(INDIRECT("$F"&amp;$S2076),10)="conversion","GOTS_RM_conversion",IF((LEFT(INDIRECT("$F"&amp;$S2076),4))="GOTS","GOTS_RM","Responsible_RM"))))))),"DELETERM")</f>
        <v>#VALUE!</v>
      </c>
      <c r="AF2076" t="e" cm="1">
        <f t="array" aca="1" ref="AF2076" ca="1">IF($S2076="","",INDIRECT("$Z"&amp;$S2076))</f>
        <v>#VALUE!</v>
      </c>
      <c r="AG2076" t="str">
        <f t="shared" si="644"/>
        <v/>
      </c>
      <c r="AH2076" t="str" cm="1">
        <f t="array" aca="1" ref="AH2076" ca="1">IFERROR(INDIRECT("$ag"&amp;S2076),"")</f>
        <v/>
      </c>
      <c r="AI2076" t="e" cm="1">
        <f t="array" aca="1" ref="AI2076" ca="1">INDIRECT("O"&amp;S2076)</f>
        <v>#VALUE!</v>
      </c>
      <c r="AJ2076" t="str">
        <f t="shared" si="645"/>
        <v/>
      </c>
    </row>
    <row r="2077" spans="1:36" ht="16.5" customHeight="1">
      <c r="A2077" s="130"/>
      <c r="B2077" s="136"/>
      <c r="C2077" s="137"/>
      <c r="D2077" s="146"/>
      <c r="E2077" s="146"/>
      <c r="F2077" s="137"/>
      <c r="G2077" s="147"/>
      <c r="H2077" s="147"/>
      <c r="I2077" s="147"/>
      <c r="J2077" s="147"/>
      <c r="K2077" s="38"/>
      <c r="L2077" s="144"/>
      <c r="M2077" s="144"/>
      <c r="N2077" s="61"/>
      <c r="O2077" s="314"/>
      <c r="Q2077" t="str">
        <f t="shared" si="640"/>
        <v/>
      </c>
      <c r="S2077" t="e">
        <f t="shared" ca="1" si="649"/>
        <v>#VALUE!</v>
      </c>
      <c r="T2077" t="e">
        <f t="shared" ca="1" si="646"/>
        <v>#VALUE!</v>
      </c>
      <c r="U2077">
        <f t="shared" si="650"/>
        <v>2004</v>
      </c>
      <c r="V2077">
        <v>167.83333333334701</v>
      </c>
      <c r="W2077">
        <f t="shared" si="653"/>
        <v>167</v>
      </c>
      <c r="X2077" t="str" cm="1">
        <f t="array" aca="1" ref="X2077" ca="1">IFERROR(INDEX('PC&amp;PD'!$A$1:$AS$19,ROW('PC&amp;PD'!$A$19),MATCH(INDIRECT(T2077),'PC&amp;PD'!$A$1:$AS$1,0)),"")</f>
        <v/>
      </c>
      <c r="AA2077" t="str">
        <f t="shared" si="641"/>
        <v/>
      </c>
      <c r="AB2077" t="str">
        <f t="shared" si="642"/>
        <v/>
      </c>
      <c r="AC2077" t="e">
        <f t="shared" ca="1" si="643"/>
        <v>#VALUE!</v>
      </c>
      <c r="AD2077" t="str" cm="1">
        <f t="array" aca="1" ref="AD2077" ca="1">IFERROR(IF((LEFT(INDIRECT("$F"&amp;$S2077),4))="GOTS",IF($G2077="Organic","GOTS_Organic_raw",(IF($G2077="Responsible","GOTS_Responsible",(IF($G2077="No Attribute (Conventional)","GOTS_conventional",(IF($G2077="Recycled Pre/Post-Consumer","GOTS_pre_post",(IF($G2077="In-Conversion","GOTS_in_conversion",(IF($G2077="Sustainably Sourced","Sustainably_sourced",(IF($G2077="Recycled pre-consumer organic","GOTS_recycled_organic",""))))))))))))),IF($G2077="Organic","Organic",(IF($G2077="Responsible","Responsible",(IF($G2077="No Attribute (Conventional)","No_Attribute_Conventional",(IF($G2077="Recycled Pre/Post-Consumer","Recycled_Pre_Post_Consumer",(IF($G2077="In-Conversion","In_Conversion",(IF($G2077="Recycled Pre-Consumer","Recycled_Pre_Consumer",(IF($G2077="Recycled Post-Consumer","Recycled_Post_Consumer",(IF($G2077="Sustainably Sourced","Sustainably_sourced",(IF($G2077="Recycled pre-consumer organic","GOTS_recycled_organic","")))))))))))))))))),"")</f>
        <v/>
      </c>
      <c r="AE2077" t="e" cm="1">
        <f t="array" aca="1" ref="AE2077" ca="1">IF($I2077="",IF(INDIRECT("$F"&amp;$S2077)="","",IF(LEFT(INDIRECT("$F"&amp;$S2077),3)="GRS","GRS_RCS_RM",IF((LEFT(INDIRECT("$F"&amp;$S2077),3))="RCS","GRS_RCS_RM",IF(INDIRECT("$F"&amp;$S2077)="OCS (No Label)","OCS_Conversion_RM",IF(LEFT(INDIRECT("$F"&amp;$S2077),3)="OCS","OCS_RM",IF(RIGHT(INDIRECT("$F"&amp;$S2077),10)="conversion","GOTS_RM_conversion",IF((LEFT(INDIRECT("$F"&amp;$S2077),4))="GOTS","GOTS_RM","Responsible_RM"))))))),"DELETERM")</f>
        <v>#VALUE!</v>
      </c>
      <c r="AF2077" t="e" cm="1">
        <f t="array" aca="1" ref="AF2077" ca="1">IF($S2077="","",INDIRECT("$Z"&amp;$S2077))</f>
        <v>#VALUE!</v>
      </c>
      <c r="AG2077" t="str">
        <f t="shared" si="644"/>
        <v/>
      </c>
      <c r="AH2077" t="str" cm="1">
        <f t="array" aca="1" ref="AH2077" ca="1">IFERROR(INDIRECT("$ag"&amp;S2077),"")</f>
        <v/>
      </c>
      <c r="AI2077" t="e" cm="1">
        <f t="array" aca="1" ref="AI2077" ca="1">INDIRECT("O"&amp;S2077)</f>
        <v>#VALUE!</v>
      </c>
      <c r="AJ2077" t="str">
        <f t="shared" si="645"/>
        <v/>
      </c>
    </row>
    <row r="2078" spans="1:36" ht="16.5" customHeight="1" thickBot="1">
      <c r="A2078" s="131"/>
      <c r="B2078" s="138"/>
      <c r="C2078" s="139"/>
      <c r="D2078" s="148"/>
      <c r="E2078" s="148"/>
      <c r="F2078" s="139"/>
      <c r="G2078" s="149"/>
      <c r="H2078" s="149"/>
      <c r="I2078" s="149"/>
      <c r="J2078" s="149"/>
      <c r="K2078" s="39"/>
      <c r="L2078" s="145"/>
      <c r="M2078" s="145"/>
      <c r="N2078" s="62"/>
      <c r="O2078" s="315"/>
      <c r="Q2078" t="str">
        <f t="shared" si="640"/>
        <v/>
      </c>
      <c r="S2078" t="e">
        <f t="shared" ca="1" si="649"/>
        <v>#VALUE!</v>
      </c>
      <c r="T2078" t="e">
        <f t="shared" ca="1" si="646"/>
        <v>#VALUE!</v>
      </c>
      <c r="U2078">
        <f t="shared" si="650"/>
        <v>2004</v>
      </c>
      <c r="V2078">
        <v>167.91666666667999</v>
      </c>
      <c r="W2078">
        <f t="shared" si="653"/>
        <v>167</v>
      </c>
      <c r="X2078" t="str" cm="1">
        <f t="array" aca="1" ref="X2078" ca="1">IFERROR(INDEX('PC&amp;PD'!$A$1:$AS$19,ROW('PC&amp;PD'!$A$19),MATCH(INDIRECT(T2078),'PC&amp;PD'!$A$1:$AS$1,0)),"")</f>
        <v/>
      </c>
      <c r="AA2078" t="str">
        <f t="shared" si="641"/>
        <v/>
      </c>
      <c r="AB2078" t="str">
        <f t="shared" si="642"/>
        <v/>
      </c>
      <c r="AC2078" t="e">
        <f t="shared" ca="1" si="643"/>
        <v>#VALUE!</v>
      </c>
      <c r="AD2078" t="str" cm="1">
        <f t="array" aca="1" ref="AD2078" ca="1">IFERROR(IF((LEFT(INDIRECT("$F"&amp;$S2078),4))="GOTS",IF($G2078="Organic","GOTS_Organic_raw",(IF($G2078="Responsible","GOTS_Responsible",(IF($G2078="No Attribute (Conventional)","GOTS_conventional",(IF($G2078="Recycled Pre/Post-Consumer","GOTS_pre_post",(IF($G2078="In-Conversion","GOTS_in_conversion",(IF($G2078="Sustainably Sourced","Sustainably_sourced",(IF($G2078="Recycled pre-consumer organic","GOTS_recycled_organic",""))))))))))))),IF($G2078="Organic","Organic",(IF($G2078="Responsible","Responsible",(IF($G2078="No Attribute (Conventional)","No_Attribute_Conventional",(IF($G2078="Recycled Pre/Post-Consumer","Recycled_Pre_Post_Consumer",(IF($G2078="In-Conversion","In_Conversion",(IF($G2078="Recycled Pre-Consumer","Recycled_Pre_Consumer",(IF($G2078="Recycled Post-Consumer","Recycled_Post_Consumer",(IF($G2078="Sustainably Sourced","Sustainably_sourced",(IF($G2078="Recycled pre-consumer organic","GOTS_recycled_organic","")))))))))))))))))),"")</f>
        <v/>
      </c>
      <c r="AE2078" t="e" cm="1">
        <f t="array" aca="1" ref="AE2078" ca="1">IF($I2078="",IF(INDIRECT("$F"&amp;$S2078)="","",IF(LEFT(INDIRECT("$F"&amp;$S2078),3)="GRS","GRS_RCS_RM",IF((LEFT(INDIRECT("$F"&amp;$S2078),3))="RCS","GRS_RCS_RM",IF(INDIRECT("$F"&amp;$S2078)="OCS (No Label)","OCS_Conversion_RM",IF(LEFT(INDIRECT("$F"&amp;$S2078),3)="OCS","OCS_RM",IF(RIGHT(INDIRECT("$F"&amp;$S2078),10)="conversion","GOTS_RM_conversion",IF((LEFT(INDIRECT("$F"&amp;$S2078),4))="GOTS","GOTS_RM","Responsible_RM"))))))),"DELETERM")</f>
        <v>#VALUE!</v>
      </c>
      <c r="AF2078" t="e" cm="1">
        <f t="array" aca="1" ref="AF2078" ca="1">IF($S2078="","",INDIRECT("$Z"&amp;$S2078))</f>
        <v>#VALUE!</v>
      </c>
      <c r="AG2078" t="str">
        <f t="shared" si="644"/>
        <v/>
      </c>
      <c r="AH2078" t="str" cm="1">
        <f t="array" aca="1" ref="AH2078" ca="1">IFERROR(INDIRECT("$ag"&amp;S2078),"")</f>
        <v/>
      </c>
      <c r="AI2078" t="e" cm="1">
        <f t="array" aca="1" ref="AI2078" ca="1">INDIRECT("O"&amp;S2078)</f>
        <v>#VALUE!</v>
      </c>
      <c r="AJ2078" t="str">
        <f t="shared" si="645"/>
        <v/>
      </c>
    </row>
    <row r="2079" spans="1:36" ht="16.5" customHeight="1">
      <c r="A2079" s="128" t="str">
        <f>IF(B2079="","",COUNTA($B$63:$B2079))</f>
        <v/>
      </c>
      <c r="B2079" s="132"/>
      <c r="C2079" s="133"/>
      <c r="D2079" s="140"/>
      <c r="E2079" s="140"/>
      <c r="F2079" s="133"/>
      <c r="G2079" s="141"/>
      <c r="H2079" s="141"/>
      <c r="I2079" s="141"/>
      <c r="J2079" s="141"/>
      <c r="K2079" s="37"/>
      <c r="L2079" s="142" t="str">
        <f>IF(R2079="","",LEFT(R2079,LEN(R2079)-2))</f>
        <v/>
      </c>
      <c r="M2079" s="142"/>
      <c r="N2079" s="60"/>
      <c r="O2079" s="313"/>
      <c r="Q2079" t="str">
        <f t="shared" si="640"/>
        <v/>
      </c>
      <c r="R2079" t="str">
        <f t="shared" ref="R2079" si="654">CONCATENATE($Q2079,Q2080,Q2081,Q2082,Q2083,Q2084,$Q2085,$Q2086,$Q2087,$Q2088,$Q2089,$Q2090)</f>
        <v/>
      </c>
      <c r="S2079" t="e">
        <f t="shared" ca="1" si="649"/>
        <v>#VALUE!</v>
      </c>
      <c r="T2079" t="e">
        <f t="shared" ca="1" si="646"/>
        <v>#VALUE!</v>
      </c>
      <c r="U2079">
        <f t="shared" si="650"/>
        <v>2016</v>
      </c>
      <c r="V2079">
        <v>168.00000000001299</v>
      </c>
      <c r="W2079">
        <f t="shared" si="653"/>
        <v>168</v>
      </c>
      <c r="X2079" t="str" cm="1">
        <f t="array" aca="1" ref="X2079" ca="1">IFERROR(INDEX('PC&amp;PD'!$A$1:$AS$19,ROW('PC&amp;PD'!$A$19),MATCH(INDIRECT(T2079),'PC&amp;PD'!$A$1:$AS$1,0)),"")</f>
        <v/>
      </c>
      <c r="Z2079" t="str">
        <f t="shared" ref="Z2079" si="655">IFERROR(IF($F2079="OCS 100","OCS (OCS 100)",IF($F2079="OCS Blended","OCS (OCS Blended)",IF($F2079="OCS (No Label)","OCS (No Label)",IF($F2079="RCS 100","RCS (RCS 100)",IF($F2079="RCS Blended","RCS (RCS Blended)",IF($F2079="GRS","GRS (GRS)",IF($F2079="GRS (No Label)", "GRS (No Label)",IF($F2079="RDS","RDS (RDS)",IF($F2079="RWS","RWS (RWS)",IF($F2079="RAS","RAS (RAS)",IF($F2079="RMS","RMS (RMS)",IF($F2079="GOTS Organic","GOTS (Organic)",IF($F2079="GOTS Made with organic","GOTS (Made with Organic)",IF($F2079="GOTS Organic - in conversion","GOTS (Organic - In Conversion)",IF($F2079="GOTS Made with organic - in conversion","GOTS (Made with Organic - In Conversion)",""))))))))))))))),"")</f>
        <v/>
      </c>
      <c r="AA2079" t="str">
        <f t="shared" si="641"/>
        <v/>
      </c>
      <c r="AB2079" t="str">
        <f t="shared" si="642"/>
        <v/>
      </c>
      <c r="AC2079" t="e">
        <f t="shared" ca="1" si="643"/>
        <v>#VALUE!</v>
      </c>
      <c r="AD2079" t="str" cm="1">
        <f t="array" aca="1" ref="AD2079" ca="1">IFERROR(IF((LEFT(INDIRECT("$F"&amp;$S2079),4))="GOTS",IF($G2079="Organic","GOTS_Organic_raw",(IF($G2079="Responsible","GOTS_Responsible",(IF($G2079="No Attribute (Conventional)","GOTS_conventional",(IF($G2079="Recycled Pre/Post-Consumer","GOTS_pre_post",(IF($G2079="In-Conversion","GOTS_in_conversion",(IF($G2079="Sustainably Sourced","Sustainably_sourced",(IF($G2079="Recycled pre-consumer organic","GOTS_recycled_organic",""))))))))))))),IF($G2079="Organic","Organic",(IF($G2079="Responsible","Responsible",(IF($G2079="No Attribute (Conventional)","No_Attribute_Conventional",(IF($G2079="Recycled Pre/Post-Consumer","Recycled_Pre_Post_Consumer",(IF($G2079="In-Conversion","In_Conversion",(IF($G2079="Recycled Pre-Consumer","Recycled_Pre_Consumer",(IF($G2079="Recycled Post-Consumer","Recycled_Post_Consumer",(IF($G2079="Sustainably Sourced","Sustainably_sourced",(IF($G2079="Recycled pre-consumer organic","GOTS_recycled_organic","")))))))))))))))))),"")</f>
        <v/>
      </c>
      <c r="AE2079" t="e" cm="1">
        <f t="array" aca="1" ref="AE2079" ca="1">IF($I2079="",IF(INDIRECT("$F"&amp;$S2079)="","",IF(LEFT(INDIRECT("$F"&amp;$S2079),3)="GRS","GRS_RCS_RM",IF((LEFT(INDIRECT("$F"&amp;$S2079),3))="RCS","GRS_RCS_RM",IF(INDIRECT("$F"&amp;$S2079)="OCS (No Label)","OCS_Conversion_RM",IF(LEFT(INDIRECT("$F"&amp;$S2079),3)="OCS","OCS_RM",IF(RIGHT(INDIRECT("$F"&amp;$S2079),10)="conversion","GOTS_RM_conversion",IF((LEFT(INDIRECT("$F"&amp;$S2079),4))="GOTS","GOTS_RM","Responsible_RM"))))))),"DELETERM")</f>
        <v>#VALUE!</v>
      </c>
      <c r="AF2079" t="e" cm="1">
        <f t="array" aca="1" ref="AF2079" ca="1">IF($S2079="","",INDIRECT("$Z"&amp;$S2079))</f>
        <v>#VALUE!</v>
      </c>
      <c r="AG2079" t="str">
        <f t="shared" si="644"/>
        <v/>
      </c>
      <c r="AH2079" t="str" cm="1">
        <f t="array" aca="1" ref="AH2079" ca="1">IFERROR(INDIRECT("$ag"&amp;S2079),"")</f>
        <v/>
      </c>
      <c r="AI2079" t="e" cm="1">
        <f t="array" aca="1" ref="AI2079" ca="1">INDIRECT("O"&amp;S2079)</f>
        <v>#VALUE!</v>
      </c>
      <c r="AJ2079" t="str">
        <f t="shared" si="645"/>
        <v/>
      </c>
    </row>
    <row r="2080" spans="1:36" ht="16.5" customHeight="1">
      <c r="A2080" s="129"/>
      <c r="B2080" s="134"/>
      <c r="C2080" s="135"/>
      <c r="D2080" s="146"/>
      <c r="E2080" s="146"/>
      <c r="F2080" s="135"/>
      <c r="G2080" s="147"/>
      <c r="H2080" s="147"/>
      <c r="I2080" s="147"/>
      <c r="J2080" s="147"/>
      <c r="K2080" s="38"/>
      <c r="L2080" s="143"/>
      <c r="M2080" s="143"/>
      <c r="N2080" s="61"/>
      <c r="O2080" s="314"/>
      <c r="Q2080" t="str">
        <f t="shared" si="640"/>
        <v/>
      </c>
      <c r="S2080" t="e">
        <f t="shared" ca="1" si="649"/>
        <v>#VALUE!</v>
      </c>
      <c r="T2080" t="e">
        <f t="shared" ca="1" si="646"/>
        <v>#VALUE!</v>
      </c>
      <c r="U2080">
        <f t="shared" si="650"/>
        <v>2016</v>
      </c>
      <c r="V2080">
        <v>168.08333333334701</v>
      </c>
      <c r="W2080">
        <f t="shared" si="653"/>
        <v>168</v>
      </c>
      <c r="X2080" t="str" cm="1">
        <f t="array" aca="1" ref="X2080" ca="1">IFERROR(INDEX('PC&amp;PD'!$A$1:$AS$19,ROW('PC&amp;PD'!$A$19),MATCH(INDIRECT(T2080),'PC&amp;PD'!$A$1:$AS$1,0)),"")</f>
        <v/>
      </c>
      <c r="AA2080" t="str">
        <f t="shared" si="641"/>
        <v/>
      </c>
      <c r="AB2080" t="str">
        <f t="shared" si="642"/>
        <v/>
      </c>
      <c r="AC2080" t="e">
        <f t="shared" ca="1" si="643"/>
        <v>#VALUE!</v>
      </c>
      <c r="AD2080" t="str" cm="1">
        <f t="array" aca="1" ref="AD2080" ca="1">IFERROR(IF((LEFT(INDIRECT("$F"&amp;$S2080),4))="GOTS",IF($G2080="Organic","GOTS_Organic_raw",(IF($G2080="Responsible","GOTS_Responsible",(IF($G2080="No Attribute (Conventional)","GOTS_conventional",(IF($G2080="Recycled Pre/Post-Consumer","GOTS_pre_post",(IF($G2080="In-Conversion","GOTS_in_conversion",(IF($G2080="Sustainably Sourced","Sustainably_sourced",(IF($G2080="Recycled pre-consumer organic","GOTS_recycled_organic",""))))))))))))),IF($G2080="Organic","Organic",(IF($G2080="Responsible","Responsible",(IF($G2080="No Attribute (Conventional)","No_Attribute_Conventional",(IF($G2080="Recycled Pre/Post-Consumer","Recycled_Pre_Post_Consumer",(IF($G2080="In-Conversion","In_Conversion",(IF($G2080="Recycled Pre-Consumer","Recycled_Pre_Consumer",(IF($G2080="Recycled Post-Consumer","Recycled_Post_Consumer",(IF($G2080="Sustainably Sourced","Sustainably_sourced",(IF($G2080="Recycled pre-consumer organic","GOTS_recycled_organic","")))))))))))))))))),"")</f>
        <v/>
      </c>
      <c r="AE2080" t="e" cm="1">
        <f t="array" aca="1" ref="AE2080" ca="1">IF($I2080="",IF(INDIRECT("$F"&amp;$S2080)="","",IF(LEFT(INDIRECT("$F"&amp;$S2080),3)="GRS","GRS_RCS_RM",IF((LEFT(INDIRECT("$F"&amp;$S2080),3))="RCS","GRS_RCS_RM",IF(INDIRECT("$F"&amp;$S2080)="OCS (No Label)","OCS_Conversion_RM",IF(LEFT(INDIRECT("$F"&amp;$S2080),3)="OCS","OCS_RM",IF(RIGHT(INDIRECT("$F"&amp;$S2080),10)="conversion","GOTS_RM_conversion",IF((LEFT(INDIRECT("$F"&amp;$S2080),4))="GOTS","GOTS_RM","Responsible_RM"))))))),"DELETERM")</f>
        <v>#VALUE!</v>
      </c>
      <c r="AF2080" t="e" cm="1">
        <f t="array" aca="1" ref="AF2080" ca="1">IF($S2080="","",INDIRECT("$Z"&amp;$S2080))</f>
        <v>#VALUE!</v>
      </c>
      <c r="AG2080" t="str">
        <f t="shared" si="644"/>
        <v/>
      </c>
      <c r="AH2080" t="str" cm="1">
        <f t="array" aca="1" ref="AH2080" ca="1">IFERROR(INDIRECT("$ag"&amp;S2080),"")</f>
        <v/>
      </c>
      <c r="AI2080" t="e" cm="1">
        <f t="array" aca="1" ref="AI2080" ca="1">INDIRECT("O"&amp;S2080)</f>
        <v>#VALUE!</v>
      </c>
      <c r="AJ2080" t="str">
        <f t="shared" si="645"/>
        <v/>
      </c>
    </row>
    <row r="2081" spans="1:36" ht="16.5" customHeight="1">
      <c r="A2081" s="129"/>
      <c r="B2081" s="134"/>
      <c r="C2081" s="135"/>
      <c r="D2081" s="146"/>
      <c r="E2081" s="146"/>
      <c r="F2081" s="135"/>
      <c r="G2081" s="147"/>
      <c r="H2081" s="147"/>
      <c r="I2081" s="147"/>
      <c r="J2081" s="147"/>
      <c r="K2081" s="38"/>
      <c r="L2081" s="143"/>
      <c r="M2081" s="143"/>
      <c r="N2081" s="61"/>
      <c r="O2081" s="314"/>
      <c r="Q2081" t="str">
        <f t="shared" si="640"/>
        <v/>
      </c>
      <c r="S2081" t="e">
        <f t="shared" ca="1" si="649"/>
        <v>#VALUE!</v>
      </c>
      <c r="T2081" t="e">
        <f t="shared" ca="1" si="646"/>
        <v>#VALUE!</v>
      </c>
      <c r="U2081">
        <f t="shared" si="650"/>
        <v>2016</v>
      </c>
      <c r="V2081">
        <v>168.16666666667999</v>
      </c>
      <c r="W2081">
        <f t="shared" si="653"/>
        <v>168</v>
      </c>
      <c r="X2081" t="str" cm="1">
        <f t="array" aca="1" ref="X2081" ca="1">IFERROR(INDEX('PC&amp;PD'!$A$1:$AS$19,ROW('PC&amp;PD'!$A$19),MATCH(INDIRECT(T2081),'PC&amp;PD'!$A$1:$AS$1,0)),"")</f>
        <v/>
      </c>
      <c r="AA2081" t="str">
        <f t="shared" si="641"/>
        <v/>
      </c>
      <c r="AB2081" t="str">
        <f t="shared" si="642"/>
        <v/>
      </c>
      <c r="AC2081" t="e">
        <f t="shared" ca="1" si="643"/>
        <v>#VALUE!</v>
      </c>
      <c r="AD2081" t="str" cm="1">
        <f t="array" aca="1" ref="AD2081" ca="1">IFERROR(IF((LEFT(INDIRECT("$F"&amp;$S2081),4))="GOTS",IF($G2081="Organic","GOTS_Organic_raw",(IF($G2081="Responsible","GOTS_Responsible",(IF($G2081="No Attribute (Conventional)","GOTS_conventional",(IF($G2081="Recycled Pre/Post-Consumer","GOTS_pre_post",(IF($G2081="In-Conversion","GOTS_in_conversion",(IF($G2081="Sustainably Sourced","Sustainably_sourced",(IF($G2081="Recycled pre-consumer organic","GOTS_recycled_organic",""))))))))))))),IF($G2081="Organic","Organic",(IF($G2081="Responsible","Responsible",(IF($G2081="No Attribute (Conventional)","No_Attribute_Conventional",(IF($G2081="Recycled Pre/Post-Consumer","Recycled_Pre_Post_Consumer",(IF($G2081="In-Conversion","In_Conversion",(IF($G2081="Recycled Pre-Consumer","Recycled_Pre_Consumer",(IF($G2081="Recycled Post-Consumer","Recycled_Post_Consumer",(IF($G2081="Sustainably Sourced","Sustainably_sourced",(IF($G2081="Recycled pre-consumer organic","GOTS_recycled_organic","")))))))))))))))))),"")</f>
        <v/>
      </c>
      <c r="AE2081" t="e" cm="1">
        <f t="array" aca="1" ref="AE2081" ca="1">IF($I2081="",IF(INDIRECT("$F"&amp;$S2081)="","",IF(LEFT(INDIRECT("$F"&amp;$S2081),3)="GRS","GRS_RCS_RM",IF((LEFT(INDIRECT("$F"&amp;$S2081),3))="RCS","GRS_RCS_RM",IF(INDIRECT("$F"&amp;$S2081)="OCS (No Label)","OCS_Conversion_RM",IF(LEFT(INDIRECT("$F"&amp;$S2081),3)="OCS","OCS_RM",IF(RIGHT(INDIRECT("$F"&amp;$S2081),10)="conversion","GOTS_RM_conversion",IF((LEFT(INDIRECT("$F"&amp;$S2081),4))="GOTS","GOTS_RM","Responsible_RM"))))))),"DELETERM")</f>
        <v>#VALUE!</v>
      </c>
      <c r="AF2081" t="e" cm="1">
        <f t="array" aca="1" ref="AF2081" ca="1">IF($S2081="","",INDIRECT("$Z"&amp;$S2081))</f>
        <v>#VALUE!</v>
      </c>
      <c r="AG2081" t="str">
        <f t="shared" si="644"/>
        <v/>
      </c>
      <c r="AH2081" t="str" cm="1">
        <f t="array" aca="1" ref="AH2081" ca="1">IFERROR(INDIRECT("$ag"&amp;S2081),"")</f>
        <v/>
      </c>
      <c r="AI2081" t="e" cm="1">
        <f t="array" aca="1" ref="AI2081" ca="1">INDIRECT("O"&amp;S2081)</f>
        <v>#VALUE!</v>
      </c>
      <c r="AJ2081" t="str">
        <f t="shared" si="645"/>
        <v/>
      </c>
    </row>
    <row r="2082" spans="1:36" ht="16.5" customHeight="1">
      <c r="A2082" s="129"/>
      <c r="B2082" s="134"/>
      <c r="C2082" s="135"/>
      <c r="D2082" s="146"/>
      <c r="E2082" s="146"/>
      <c r="F2082" s="135"/>
      <c r="G2082" s="147"/>
      <c r="H2082" s="147"/>
      <c r="I2082" s="147"/>
      <c r="J2082" s="147"/>
      <c r="K2082" s="38"/>
      <c r="L2082" s="143"/>
      <c r="M2082" s="143"/>
      <c r="N2082" s="61"/>
      <c r="O2082" s="314"/>
      <c r="Q2082" t="str">
        <f t="shared" si="640"/>
        <v/>
      </c>
      <c r="S2082" t="e">
        <f t="shared" ca="1" si="649"/>
        <v>#VALUE!</v>
      </c>
      <c r="T2082" t="e">
        <f t="shared" ca="1" si="646"/>
        <v>#VALUE!</v>
      </c>
      <c r="U2082">
        <f t="shared" si="650"/>
        <v>2016</v>
      </c>
      <c r="V2082">
        <v>168.25000000001299</v>
      </c>
      <c r="W2082">
        <f t="shared" si="653"/>
        <v>168</v>
      </c>
      <c r="X2082" t="str" cm="1">
        <f t="array" aca="1" ref="X2082" ca="1">IFERROR(INDEX('PC&amp;PD'!$A$1:$AS$19,ROW('PC&amp;PD'!$A$19),MATCH(INDIRECT(T2082),'PC&amp;PD'!$A$1:$AS$1,0)),"")</f>
        <v/>
      </c>
      <c r="AA2082" t="str">
        <f t="shared" si="641"/>
        <v/>
      </c>
      <c r="AB2082" t="str">
        <f t="shared" si="642"/>
        <v/>
      </c>
      <c r="AC2082" t="e">
        <f t="shared" ca="1" si="643"/>
        <v>#VALUE!</v>
      </c>
      <c r="AD2082" t="str" cm="1">
        <f t="array" aca="1" ref="AD2082" ca="1">IFERROR(IF((LEFT(INDIRECT("$F"&amp;$S2082),4))="GOTS",IF($G2082="Organic","GOTS_Organic_raw",(IF($G2082="Responsible","GOTS_Responsible",(IF($G2082="No Attribute (Conventional)","GOTS_conventional",(IF($G2082="Recycled Pre/Post-Consumer","GOTS_pre_post",(IF($G2082="In-Conversion","GOTS_in_conversion",(IF($G2082="Sustainably Sourced","Sustainably_sourced",(IF($G2082="Recycled pre-consumer organic","GOTS_recycled_organic",""))))))))))))),IF($G2082="Organic","Organic",(IF($G2082="Responsible","Responsible",(IF($G2082="No Attribute (Conventional)","No_Attribute_Conventional",(IF($G2082="Recycled Pre/Post-Consumer","Recycled_Pre_Post_Consumer",(IF($G2082="In-Conversion","In_Conversion",(IF($G2082="Recycled Pre-Consumer","Recycled_Pre_Consumer",(IF($G2082="Recycled Post-Consumer","Recycled_Post_Consumer",(IF($G2082="Sustainably Sourced","Sustainably_sourced",(IF($G2082="Recycled pre-consumer organic","GOTS_recycled_organic","")))))))))))))))))),"")</f>
        <v/>
      </c>
      <c r="AE2082" t="e" cm="1">
        <f t="array" aca="1" ref="AE2082" ca="1">IF($I2082="",IF(INDIRECT("$F"&amp;$S2082)="","",IF(LEFT(INDIRECT("$F"&amp;$S2082),3)="GRS","GRS_RCS_RM",IF((LEFT(INDIRECT("$F"&amp;$S2082),3))="RCS","GRS_RCS_RM",IF(INDIRECT("$F"&amp;$S2082)="OCS (No Label)","OCS_Conversion_RM",IF(LEFT(INDIRECT("$F"&amp;$S2082),3)="OCS","OCS_RM",IF(RIGHT(INDIRECT("$F"&amp;$S2082),10)="conversion","GOTS_RM_conversion",IF((LEFT(INDIRECT("$F"&amp;$S2082),4))="GOTS","GOTS_RM","Responsible_RM"))))))),"DELETERM")</f>
        <v>#VALUE!</v>
      </c>
      <c r="AF2082" t="e" cm="1">
        <f t="array" aca="1" ref="AF2082" ca="1">IF($S2082="","",INDIRECT("$Z"&amp;$S2082))</f>
        <v>#VALUE!</v>
      </c>
      <c r="AG2082" t="str">
        <f t="shared" si="644"/>
        <v/>
      </c>
      <c r="AH2082" t="str" cm="1">
        <f t="array" aca="1" ref="AH2082" ca="1">IFERROR(INDIRECT("$ag"&amp;S2082),"")</f>
        <v/>
      </c>
      <c r="AI2082" t="e" cm="1">
        <f t="array" aca="1" ref="AI2082" ca="1">INDIRECT("O"&amp;S2082)</f>
        <v>#VALUE!</v>
      </c>
      <c r="AJ2082" t="str">
        <f t="shared" si="645"/>
        <v/>
      </c>
    </row>
    <row r="2083" spans="1:36" ht="16.5" customHeight="1">
      <c r="A2083" s="129"/>
      <c r="B2083" s="134"/>
      <c r="C2083" s="135"/>
      <c r="D2083" s="146"/>
      <c r="E2083" s="146"/>
      <c r="F2083" s="135"/>
      <c r="G2083" s="147"/>
      <c r="H2083" s="147"/>
      <c r="I2083" s="147"/>
      <c r="J2083" s="147"/>
      <c r="K2083" s="38"/>
      <c r="L2083" s="143"/>
      <c r="M2083" s="143"/>
      <c r="N2083" s="61"/>
      <c r="O2083" s="314"/>
      <c r="Q2083" t="str">
        <f t="shared" si="640"/>
        <v/>
      </c>
      <c r="S2083" t="e">
        <f t="shared" ca="1" si="649"/>
        <v>#VALUE!</v>
      </c>
      <c r="T2083" t="e">
        <f t="shared" ca="1" si="646"/>
        <v>#VALUE!</v>
      </c>
      <c r="U2083">
        <f t="shared" si="650"/>
        <v>2016</v>
      </c>
      <c r="V2083">
        <v>168.33333333334701</v>
      </c>
      <c r="W2083">
        <f t="shared" si="653"/>
        <v>168</v>
      </c>
      <c r="X2083" t="str" cm="1">
        <f t="array" aca="1" ref="X2083" ca="1">IFERROR(INDEX('PC&amp;PD'!$A$1:$AS$19,ROW('PC&amp;PD'!$A$19),MATCH(INDIRECT(T2083),'PC&amp;PD'!$A$1:$AS$1,0)),"")</f>
        <v/>
      </c>
      <c r="AA2083" t="str">
        <f t="shared" si="641"/>
        <v/>
      </c>
      <c r="AB2083" t="str">
        <f t="shared" si="642"/>
        <v/>
      </c>
      <c r="AC2083" t="e">
        <f t="shared" ca="1" si="643"/>
        <v>#VALUE!</v>
      </c>
      <c r="AD2083" t="str" cm="1">
        <f t="array" aca="1" ref="AD2083" ca="1">IFERROR(IF((LEFT(INDIRECT("$F"&amp;$S2083),4))="GOTS",IF($G2083="Organic","GOTS_Organic_raw",(IF($G2083="Responsible","GOTS_Responsible",(IF($G2083="No Attribute (Conventional)","GOTS_conventional",(IF($G2083="Recycled Pre/Post-Consumer","GOTS_pre_post",(IF($G2083="In-Conversion","GOTS_in_conversion",(IF($G2083="Sustainably Sourced","Sustainably_sourced",(IF($G2083="Recycled pre-consumer organic","GOTS_recycled_organic",""))))))))))))),IF($G2083="Organic","Organic",(IF($G2083="Responsible","Responsible",(IF($G2083="No Attribute (Conventional)","No_Attribute_Conventional",(IF($G2083="Recycled Pre/Post-Consumer","Recycled_Pre_Post_Consumer",(IF($G2083="In-Conversion","In_Conversion",(IF($G2083="Recycled Pre-Consumer","Recycled_Pre_Consumer",(IF($G2083="Recycled Post-Consumer","Recycled_Post_Consumer",(IF($G2083="Sustainably Sourced","Sustainably_sourced",(IF($G2083="Recycled pre-consumer organic","GOTS_recycled_organic","")))))))))))))))))),"")</f>
        <v/>
      </c>
      <c r="AE2083" t="e" cm="1">
        <f t="array" aca="1" ref="AE2083" ca="1">IF($I2083="",IF(INDIRECT("$F"&amp;$S2083)="","",IF(LEFT(INDIRECT("$F"&amp;$S2083),3)="GRS","GRS_RCS_RM",IF((LEFT(INDIRECT("$F"&amp;$S2083),3))="RCS","GRS_RCS_RM",IF(INDIRECT("$F"&amp;$S2083)="OCS (No Label)","OCS_Conversion_RM",IF(LEFT(INDIRECT("$F"&amp;$S2083),3)="OCS","OCS_RM",IF(RIGHT(INDIRECT("$F"&amp;$S2083),10)="conversion","GOTS_RM_conversion",IF((LEFT(INDIRECT("$F"&amp;$S2083),4))="GOTS","GOTS_RM","Responsible_RM"))))))),"DELETERM")</f>
        <v>#VALUE!</v>
      </c>
      <c r="AF2083" t="e" cm="1">
        <f t="array" aca="1" ref="AF2083" ca="1">IF($S2083="","",INDIRECT("$Z"&amp;$S2083))</f>
        <v>#VALUE!</v>
      </c>
      <c r="AG2083" t="str">
        <f t="shared" si="644"/>
        <v/>
      </c>
      <c r="AH2083" t="str" cm="1">
        <f t="array" aca="1" ref="AH2083" ca="1">IFERROR(INDIRECT("$ag"&amp;S2083),"")</f>
        <v/>
      </c>
      <c r="AI2083" t="e" cm="1">
        <f t="array" aca="1" ref="AI2083" ca="1">INDIRECT("O"&amp;S2083)</f>
        <v>#VALUE!</v>
      </c>
      <c r="AJ2083" t="str">
        <f t="shared" si="645"/>
        <v/>
      </c>
    </row>
    <row r="2084" spans="1:36" ht="16.5" customHeight="1">
      <c r="A2084" s="129"/>
      <c r="B2084" s="134"/>
      <c r="C2084" s="135"/>
      <c r="D2084" s="146"/>
      <c r="E2084" s="146"/>
      <c r="F2084" s="135"/>
      <c r="G2084" s="147"/>
      <c r="H2084" s="147"/>
      <c r="I2084" s="147"/>
      <c r="J2084" s="147"/>
      <c r="K2084" s="38"/>
      <c r="L2084" s="143"/>
      <c r="M2084" s="143"/>
      <c r="N2084" s="61"/>
      <c r="O2084" s="314"/>
      <c r="Q2084" t="str">
        <f t="shared" si="640"/>
        <v/>
      </c>
      <c r="S2084" t="e">
        <f t="shared" ca="1" si="649"/>
        <v>#VALUE!</v>
      </c>
      <c r="T2084" t="e">
        <f t="shared" ca="1" si="646"/>
        <v>#VALUE!</v>
      </c>
      <c r="U2084">
        <f t="shared" si="650"/>
        <v>2016</v>
      </c>
      <c r="V2084">
        <v>168.41666666667999</v>
      </c>
      <c r="W2084">
        <f t="shared" si="653"/>
        <v>168</v>
      </c>
      <c r="X2084" t="str" cm="1">
        <f t="array" aca="1" ref="X2084" ca="1">IFERROR(INDEX('PC&amp;PD'!$A$1:$AS$19,ROW('PC&amp;PD'!$A$19),MATCH(INDIRECT(T2084),'PC&amp;PD'!$A$1:$AS$1,0)),"")</f>
        <v/>
      </c>
      <c r="AA2084" t="str">
        <f t="shared" si="641"/>
        <v/>
      </c>
      <c r="AB2084" t="str">
        <f t="shared" si="642"/>
        <v/>
      </c>
      <c r="AC2084" t="e">
        <f t="shared" ca="1" si="643"/>
        <v>#VALUE!</v>
      </c>
      <c r="AD2084" t="str" cm="1">
        <f t="array" aca="1" ref="AD2084" ca="1">IFERROR(IF((LEFT(INDIRECT("$F"&amp;$S2084),4))="GOTS",IF($G2084="Organic","GOTS_Organic_raw",(IF($G2084="Responsible","GOTS_Responsible",(IF($G2084="No Attribute (Conventional)","GOTS_conventional",(IF($G2084="Recycled Pre/Post-Consumer","GOTS_pre_post",(IF($G2084="In-Conversion","GOTS_in_conversion",(IF($G2084="Sustainably Sourced","Sustainably_sourced",(IF($G2084="Recycled pre-consumer organic","GOTS_recycled_organic",""))))))))))))),IF($G2084="Organic","Organic",(IF($G2084="Responsible","Responsible",(IF($G2084="No Attribute (Conventional)","No_Attribute_Conventional",(IF($G2084="Recycled Pre/Post-Consumer","Recycled_Pre_Post_Consumer",(IF($G2084="In-Conversion","In_Conversion",(IF($G2084="Recycled Pre-Consumer","Recycled_Pre_Consumer",(IF($G2084="Recycled Post-Consumer","Recycled_Post_Consumer",(IF($G2084="Sustainably Sourced","Sustainably_sourced",(IF($G2084="Recycled pre-consumer organic","GOTS_recycled_organic","")))))))))))))))))),"")</f>
        <v/>
      </c>
      <c r="AE2084" t="e" cm="1">
        <f t="array" aca="1" ref="AE2084" ca="1">IF($I2084="",IF(INDIRECT("$F"&amp;$S2084)="","",IF(LEFT(INDIRECT("$F"&amp;$S2084),3)="GRS","GRS_RCS_RM",IF((LEFT(INDIRECT("$F"&amp;$S2084),3))="RCS","GRS_RCS_RM",IF(INDIRECT("$F"&amp;$S2084)="OCS (No Label)","OCS_Conversion_RM",IF(LEFT(INDIRECT("$F"&amp;$S2084),3)="OCS","OCS_RM",IF(RIGHT(INDIRECT("$F"&amp;$S2084),10)="conversion","GOTS_RM_conversion",IF((LEFT(INDIRECT("$F"&amp;$S2084),4))="GOTS","GOTS_RM","Responsible_RM"))))))),"DELETERM")</f>
        <v>#VALUE!</v>
      </c>
      <c r="AF2084" t="e" cm="1">
        <f t="array" aca="1" ref="AF2084" ca="1">IF($S2084="","",INDIRECT("$Z"&amp;$S2084))</f>
        <v>#VALUE!</v>
      </c>
      <c r="AG2084" t="str">
        <f t="shared" si="644"/>
        <v/>
      </c>
      <c r="AH2084" t="str" cm="1">
        <f t="array" aca="1" ref="AH2084" ca="1">IFERROR(INDIRECT("$ag"&amp;S2084),"")</f>
        <v/>
      </c>
      <c r="AI2084" t="e" cm="1">
        <f t="array" aca="1" ref="AI2084" ca="1">INDIRECT("O"&amp;S2084)</f>
        <v>#VALUE!</v>
      </c>
      <c r="AJ2084" t="str">
        <f t="shared" si="645"/>
        <v/>
      </c>
    </row>
    <row r="2085" spans="1:36" ht="16.5" customHeight="1">
      <c r="A2085" s="130"/>
      <c r="B2085" s="136"/>
      <c r="C2085" s="137"/>
      <c r="D2085" s="146"/>
      <c r="E2085" s="146"/>
      <c r="F2085" s="137"/>
      <c r="G2085" s="147"/>
      <c r="H2085" s="147"/>
      <c r="I2085" s="147"/>
      <c r="J2085" s="147"/>
      <c r="K2085" s="38"/>
      <c r="L2085" s="144"/>
      <c r="M2085" s="144"/>
      <c r="N2085" s="61"/>
      <c r="O2085" s="314"/>
      <c r="Q2085" t="str">
        <f t="shared" si="640"/>
        <v/>
      </c>
      <c r="S2085" t="e">
        <f t="shared" ca="1" si="649"/>
        <v>#VALUE!</v>
      </c>
      <c r="T2085" t="e">
        <f t="shared" ca="1" si="646"/>
        <v>#VALUE!</v>
      </c>
      <c r="U2085">
        <f t="shared" si="650"/>
        <v>2016</v>
      </c>
      <c r="V2085">
        <v>168.50000000001299</v>
      </c>
      <c r="W2085">
        <f t="shared" si="653"/>
        <v>168</v>
      </c>
      <c r="X2085" t="str" cm="1">
        <f t="array" aca="1" ref="X2085" ca="1">IFERROR(INDEX('PC&amp;PD'!$A$1:$AS$19,ROW('PC&amp;PD'!$A$19),MATCH(INDIRECT(T2085),'PC&amp;PD'!$A$1:$AS$1,0)),"")</f>
        <v/>
      </c>
      <c r="AA2085" t="str">
        <f t="shared" si="641"/>
        <v/>
      </c>
      <c r="AB2085" t="str">
        <f t="shared" si="642"/>
        <v/>
      </c>
      <c r="AC2085" t="e">
        <f t="shared" ca="1" si="643"/>
        <v>#VALUE!</v>
      </c>
      <c r="AD2085" t="str" cm="1">
        <f t="array" aca="1" ref="AD2085" ca="1">IFERROR(IF((LEFT(INDIRECT("$F"&amp;$S2085),4))="GOTS",IF($G2085="Organic","GOTS_Organic_raw",(IF($G2085="Responsible","GOTS_Responsible",(IF($G2085="No Attribute (Conventional)","GOTS_conventional",(IF($G2085="Recycled Pre/Post-Consumer","GOTS_pre_post",(IF($G2085="In-Conversion","GOTS_in_conversion",(IF($G2085="Sustainably Sourced","Sustainably_sourced",(IF($G2085="Recycled pre-consumer organic","GOTS_recycled_organic",""))))))))))))),IF($G2085="Organic","Organic",(IF($G2085="Responsible","Responsible",(IF($G2085="No Attribute (Conventional)","No_Attribute_Conventional",(IF($G2085="Recycled Pre/Post-Consumer","Recycled_Pre_Post_Consumer",(IF($G2085="In-Conversion","In_Conversion",(IF($G2085="Recycled Pre-Consumer","Recycled_Pre_Consumer",(IF($G2085="Recycled Post-Consumer","Recycled_Post_Consumer",(IF($G2085="Sustainably Sourced","Sustainably_sourced",(IF($G2085="Recycled pre-consumer organic","GOTS_recycled_organic","")))))))))))))))))),"")</f>
        <v/>
      </c>
      <c r="AE2085" t="e" cm="1">
        <f t="array" aca="1" ref="AE2085" ca="1">IF($I2085="",IF(INDIRECT("$F"&amp;$S2085)="","",IF(LEFT(INDIRECT("$F"&amp;$S2085),3)="GRS","GRS_RCS_RM",IF((LEFT(INDIRECT("$F"&amp;$S2085),3))="RCS","GRS_RCS_RM",IF(INDIRECT("$F"&amp;$S2085)="OCS (No Label)","OCS_Conversion_RM",IF(LEFT(INDIRECT("$F"&amp;$S2085),3)="OCS","OCS_RM",IF(RIGHT(INDIRECT("$F"&amp;$S2085),10)="conversion","GOTS_RM_conversion",IF((LEFT(INDIRECT("$F"&amp;$S2085),4))="GOTS","GOTS_RM","Responsible_RM"))))))),"DELETERM")</f>
        <v>#VALUE!</v>
      </c>
      <c r="AF2085" t="e" cm="1">
        <f t="array" aca="1" ref="AF2085" ca="1">IF($S2085="","",INDIRECT("$Z"&amp;$S2085))</f>
        <v>#VALUE!</v>
      </c>
      <c r="AG2085" t="str">
        <f t="shared" si="644"/>
        <v/>
      </c>
      <c r="AH2085" t="str" cm="1">
        <f t="array" aca="1" ref="AH2085" ca="1">IFERROR(INDIRECT("$ag"&amp;S2085),"")</f>
        <v/>
      </c>
      <c r="AI2085" t="e" cm="1">
        <f t="array" aca="1" ref="AI2085" ca="1">INDIRECT("O"&amp;S2085)</f>
        <v>#VALUE!</v>
      </c>
      <c r="AJ2085" t="str">
        <f t="shared" si="645"/>
        <v/>
      </c>
    </row>
    <row r="2086" spans="1:36" ht="16.5" customHeight="1">
      <c r="A2086" s="130"/>
      <c r="B2086" s="136"/>
      <c r="C2086" s="137"/>
      <c r="D2086" s="146"/>
      <c r="E2086" s="146"/>
      <c r="F2086" s="137"/>
      <c r="G2086" s="147"/>
      <c r="H2086" s="147"/>
      <c r="I2086" s="147"/>
      <c r="J2086" s="147"/>
      <c r="K2086" s="38"/>
      <c r="L2086" s="144"/>
      <c r="M2086" s="144"/>
      <c r="N2086" s="61"/>
      <c r="O2086" s="314"/>
      <c r="Q2086" t="str">
        <f t="shared" si="640"/>
        <v/>
      </c>
      <c r="S2086" t="e">
        <f t="shared" ca="1" si="649"/>
        <v>#VALUE!</v>
      </c>
      <c r="T2086" t="e">
        <f t="shared" ca="1" si="646"/>
        <v>#VALUE!</v>
      </c>
      <c r="U2086">
        <f t="shared" si="650"/>
        <v>2016</v>
      </c>
      <c r="V2086">
        <v>168.58333333334701</v>
      </c>
      <c r="W2086">
        <f t="shared" si="653"/>
        <v>168</v>
      </c>
      <c r="X2086" t="str" cm="1">
        <f t="array" aca="1" ref="X2086" ca="1">IFERROR(INDEX('PC&amp;PD'!$A$1:$AS$19,ROW('PC&amp;PD'!$A$19),MATCH(INDIRECT(T2086),'PC&amp;PD'!$A$1:$AS$1,0)),"")</f>
        <v/>
      </c>
      <c r="AA2086" t="str">
        <f t="shared" si="641"/>
        <v/>
      </c>
      <c r="AB2086" t="str">
        <f t="shared" si="642"/>
        <v/>
      </c>
      <c r="AC2086" t="e">
        <f t="shared" ca="1" si="643"/>
        <v>#VALUE!</v>
      </c>
      <c r="AD2086" t="str" cm="1">
        <f t="array" aca="1" ref="AD2086" ca="1">IFERROR(IF((LEFT(INDIRECT("$F"&amp;$S2086),4))="GOTS",IF($G2086="Organic","GOTS_Organic_raw",(IF($G2086="Responsible","GOTS_Responsible",(IF($G2086="No Attribute (Conventional)","GOTS_conventional",(IF($G2086="Recycled Pre/Post-Consumer","GOTS_pre_post",(IF($G2086="In-Conversion","GOTS_in_conversion",(IF($G2086="Sustainably Sourced","Sustainably_sourced",(IF($G2086="Recycled pre-consumer organic","GOTS_recycled_organic",""))))))))))))),IF($G2086="Organic","Organic",(IF($G2086="Responsible","Responsible",(IF($G2086="No Attribute (Conventional)","No_Attribute_Conventional",(IF($G2086="Recycled Pre/Post-Consumer","Recycled_Pre_Post_Consumer",(IF($G2086="In-Conversion","In_Conversion",(IF($G2086="Recycled Pre-Consumer","Recycled_Pre_Consumer",(IF($G2086="Recycled Post-Consumer","Recycled_Post_Consumer",(IF($G2086="Sustainably Sourced","Sustainably_sourced",(IF($G2086="Recycled pre-consumer organic","GOTS_recycled_organic","")))))))))))))))))),"")</f>
        <v/>
      </c>
      <c r="AE2086" t="e" cm="1">
        <f t="array" aca="1" ref="AE2086" ca="1">IF($I2086="",IF(INDIRECT("$F"&amp;$S2086)="","",IF(LEFT(INDIRECT("$F"&amp;$S2086),3)="GRS","GRS_RCS_RM",IF((LEFT(INDIRECT("$F"&amp;$S2086),3))="RCS","GRS_RCS_RM",IF(INDIRECT("$F"&amp;$S2086)="OCS (No Label)","OCS_Conversion_RM",IF(LEFT(INDIRECT("$F"&amp;$S2086),3)="OCS","OCS_RM",IF(RIGHT(INDIRECT("$F"&amp;$S2086),10)="conversion","GOTS_RM_conversion",IF((LEFT(INDIRECT("$F"&amp;$S2086),4))="GOTS","GOTS_RM","Responsible_RM"))))))),"DELETERM")</f>
        <v>#VALUE!</v>
      </c>
      <c r="AF2086" t="e" cm="1">
        <f t="array" aca="1" ref="AF2086" ca="1">IF($S2086="","",INDIRECT("$Z"&amp;$S2086))</f>
        <v>#VALUE!</v>
      </c>
      <c r="AG2086" t="str">
        <f t="shared" si="644"/>
        <v/>
      </c>
      <c r="AH2086" t="str" cm="1">
        <f t="array" aca="1" ref="AH2086" ca="1">IFERROR(INDIRECT("$ag"&amp;S2086),"")</f>
        <v/>
      </c>
      <c r="AI2086" t="e" cm="1">
        <f t="array" aca="1" ref="AI2086" ca="1">INDIRECT("O"&amp;S2086)</f>
        <v>#VALUE!</v>
      </c>
      <c r="AJ2086" t="str">
        <f t="shared" si="645"/>
        <v/>
      </c>
    </row>
    <row r="2087" spans="1:36" ht="16.5" customHeight="1">
      <c r="A2087" s="130"/>
      <c r="B2087" s="136"/>
      <c r="C2087" s="137"/>
      <c r="D2087" s="146"/>
      <c r="E2087" s="146"/>
      <c r="F2087" s="137"/>
      <c r="G2087" s="147"/>
      <c r="H2087" s="147"/>
      <c r="I2087" s="147"/>
      <c r="J2087" s="147"/>
      <c r="K2087" s="38"/>
      <c r="L2087" s="144"/>
      <c r="M2087" s="144"/>
      <c r="N2087" s="61"/>
      <c r="O2087" s="314"/>
      <c r="Q2087" t="str">
        <f t="shared" si="640"/>
        <v/>
      </c>
      <c r="S2087" t="e">
        <f t="shared" ca="1" si="649"/>
        <v>#VALUE!</v>
      </c>
      <c r="T2087" t="e">
        <f t="shared" ca="1" si="646"/>
        <v>#VALUE!</v>
      </c>
      <c r="U2087">
        <f t="shared" si="650"/>
        <v>2016</v>
      </c>
      <c r="V2087">
        <v>168.66666666667999</v>
      </c>
      <c r="W2087">
        <f t="shared" si="653"/>
        <v>168</v>
      </c>
      <c r="X2087" t="str" cm="1">
        <f t="array" aca="1" ref="X2087" ca="1">IFERROR(INDEX('PC&amp;PD'!$A$1:$AS$19,ROW('PC&amp;PD'!$A$19),MATCH(INDIRECT(T2087),'PC&amp;PD'!$A$1:$AS$1,0)),"")</f>
        <v/>
      </c>
      <c r="AA2087" t="str">
        <f t="shared" si="641"/>
        <v/>
      </c>
      <c r="AB2087" t="str">
        <f t="shared" si="642"/>
        <v/>
      </c>
      <c r="AC2087" t="e">
        <f t="shared" ca="1" si="643"/>
        <v>#VALUE!</v>
      </c>
      <c r="AD2087" t="str" cm="1">
        <f t="array" aca="1" ref="AD2087" ca="1">IFERROR(IF((LEFT(INDIRECT("$F"&amp;$S2087),4))="GOTS",IF($G2087="Organic","GOTS_Organic_raw",(IF($G2087="Responsible","GOTS_Responsible",(IF($G2087="No Attribute (Conventional)","GOTS_conventional",(IF($G2087="Recycled Pre/Post-Consumer","GOTS_pre_post",(IF($G2087="In-Conversion","GOTS_in_conversion",(IF($G2087="Sustainably Sourced","Sustainably_sourced",(IF($G2087="Recycled pre-consumer organic","GOTS_recycled_organic",""))))))))))))),IF($G2087="Organic","Organic",(IF($G2087="Responsible","Responsible",(IF($G2087="No Attribute (Conventional)","No_Attribute_Conventional",(IF($G2087="Recycled Pre/Post-Consumer","Recycled_Pre_Post_Consumer",(IF($G2087="In-Conversion","In_Conversion",(IF($G2087="Recycled Pre-Consumer","Recycled_Pre_Consumer",(IF($G2087="Recycled Post-Consumer","Recycled_Post_Consumer",(IF($G2087="Sustainably Sourced","Sustainably_sourced",(IF($G2087="Recycled pre-consumer organic","GOTS_recycled_organic","")))))))))))))))))),"")</f>
        <v/>
      </c>
      <c r="AE2087" t="e" cm="1">
        <f t="array" aca="1" ref="AE2087" ca="1">IF($I2087="",IF(INDIRECT("$F"&amp;$S2087)="","",IF(LEFT(INDIRECT("$F"&amp;$S2087),3)="GRS","GRS_RCS_RM",IF((LEFT(INDIRECT("$F"&amp;$S2087),3))="RCS","GRS_RCS_RM",IF(INDIRECT("$F"&amp;$S2087)="OCS (No Label)","OCS_Conversion_RM",IF(LEFT(INDIRECT("$F"&amp;$S2087),3)="OCS","OCS_RM",IF(RIGHT(INDIRECT("$F"&amp;$S2087),10)="conversion","GOTS_RM_conversion",IF((LEFT(INDIRECT("$F"&amp;$S2087),4))="GOTS","GOTS_RM","Responsible_RM"))))))),"DELETERM")</f>
        <v>#VALUE!</v>
      </c>
      <c r="AF2087" t="e" cm="1">
        <f t="array" aca="1" ref="AF2087" ca="1">IF($S2087="","",INDIRECT("$Z"&amp;$S2087))</f>
        <v>#VALUE!</v>
      </c>
      <c r="AG2087" t="str">
        <f t="shared" si="644"/>
        <v/>
      </c>
      <c r="AH2087" t="str" cm="1">
        <f t="array" aca="1" ref="AH2087" ca="1">IFERROR(INDIRECT("$ag"&amp;S2087),"")</f>
        <v/>
      </c>
      <c r="AI2087" t="e" cm="1">
        <f t="array" aca="1" ref="AI2087" ca="1">INDIRECT("O"&amp;S2087)</f>
        <v>#VALUE!</v>
      </c>
      <c r="AJ2087" t="str">
        <f t="shared" si="645"/>
        <v/>
      </c>
    </row>
    <row r="2088" spans="1:36" ht="16.5" customHeight="1">
      <c r="A2088" s="130"/>
      <c r="B2088" s="136"/>
      <c r="C2088" s="137"/>
      <c r="D2088" s="146"/>
      <c r="E2088" s="146"/>
      <c r="F2088" s="137"/>
      <c r="G2088" s="147"/>
      <c r="H2088" s="147"/>
      <c r="I2088" s="147"/>
      <c r="J2088" s="147"/>
      <c r="K2088" s="38"/>
      <c r="L2088" s="144"/>
      <c r="M2088" s="144"/>
      <c r="N2088" s="61"/>
      <c r="O2088" s="314"/>
      <c r="Q2088" t="str">
        <f t="shared" si="640"/>
        <v/>
      </c>
      <c r="S2088" t="e">
        <f t="shared" ca="1" si="649"/>
        <v>#VALUE!</v>
      </c>
      <c r="T2088" t="e">
        <f t="shared" ca="1" si="646"/>
        <v>#VALUE!</v>
      </c>
      <c r="U2088">
        <f t="shared" si="650"/>
        <v>2016</v>
      </c>
      <c r="V2088">
        <v>168.75000000001299</v>
      </c>
      <c r="W2088">
        <f t="shared" si="653"/>
        <v>168</v>
      </c>
      <c r="X2088" t="str" cm="1">
        <f t="array" aca="1" ref="X2088" ca="1">IFERROR(INDEX('PC&amp;PD'!$A$1:$AS$19,ROW('PC&amp;PD'!$A$19),MATCH(INDIRECT(T2088),'PC&amp;PD'!$A$1:$AS$1,0)),"")</f>
        <v/>
      </c>
      <c r="AA2088" t="str">
        <f t="shared" si="641"/>
        <v/>
      </c>
      <c r="AB2088" t="str">
        <f t="shared" si="642"/>
        <v/>
      </c>
      <c r="AC2088" t="e">
        <f t="shared" ca="1" si="643"/>
        <v>#VALUE!</v>
      </c>
      <c r="AD2088" t="str" cm="1">
        <f t="array" aca="1" ref="AD2088" ca="1">IFERROR(IF((LEFT(INDIRECT("$F"&amp;$S2088),4))="GOTS",IF($G2088="Organic","GOTS_Organic_raw",(IF($G2088="Responsible","GOTS_Responsible",(IF($G2088="No Attribute (Conventional)","GOTS_conventional",(IF($G2088="Recycled Pre/Post-Consumer","GOTS_pre_post",(IF($G2088="In-Conversion","GOTS_in_conversion",(IF($G2088="Sustainably Sourced","Sustainably_sourced",(IF($G2088="Recycled pre-consumer organic","GOTS_recycled_organic",""))))))))))))),IF($G2088="Organic","Organic",(IF($G2088="Responsible","Responsible",(IF($G2088="No Attribute (Conventional)","No_Attribute_Conventional",(IF($G2088="Recycled Pre/Post-Consumer","Recycled_Pre_Post_Consumer",(IF($G2088="In-Conversion","In_Conversion",(IF($G2088="Recycled Pre-Consumer","Recycled_Pre_Consumer",(IF($G2088="Recycled Post-Consumer","Recycled_Post_Consumer",(IF($G2088="Sustainably Sourced","Sustainably_sourced",(IF($G2088="Recycled pre-consumer organic","GOTS_recycled_organic","")))))))))))))))))),"")</f>
        <v/>
      </c>
      <c r="AE2088" t="e" cm="1">
        <f t="array" aca="1" ref="AE2088" ca="1">IF($I2088="",IF(INDIRECT("$F"&amp;$S2088)="","",IF(LEFT(INDIRECT("$F"&amp;$S2088),3)="GRS","GRS_RCS_RM",IF((LEFT(INDIRECT("$F"&amp;$S2088),3))="RCS","GRS_RCS_RM",IF(INDIRECT("$F"&amp;$S2088)="OCS (No Label)","OCS_Conversion_RM",IF(LEFT(INDIRECT("$F"&amp;$S2088),3)="OCS","OCS_RM",IF(RIGHT(INDIRECT("$F"&amp;$S2088),10)="conversion","GOTS_RM_conversion",IF((LEFT(INDIRECT("$F"&amp;$S2088),4))="GOTS","GOTS_RM","Responsible_RM"))))))),"DELETERM")</f>
        <v>#VALUE!</v>
      </c>
      <c r="AF2088" t="e" cm="1">
        <f t="array" aca="1" ref="AF2088" ca="1">IF($S2088="","",INDIRECT("$Z"&amp;$S2088))</f>
        <v>#VALUE!</v>
      </c>
      <c r="AG2088" t="str">
        <f t="shared" si="644"/>
        <v/>
      </c>
      <c r="AH2088" t="str" cm="1">
        <f t="array" aca="1" ref="AH2088" ca="1">IFERROR(INDIRECT("$ag"&amp;S2088),"")</f>
        <v/>
      </c>
      <c r="AI2088" t="e" cm="1">
        <f t="array" aca="1" ref="AI2088" ca="1">INDIRECT("O"&amp;S2088)</f>
        <v>#VALUE!</v>
      </c>
      <c r="AJ2088" t="str">
        <f t="shared" si="645"/>
        <v/>
      </c>
    </row>
    <row r="2089" spans="1:36" ht="16.5" customHeight="1">
      <c r="A2089" s="130"/>
      <c r="B2089" s="136"/>
      <c r="C2089" s="137"/>
      <c r="D2089" s="146"/>
      <c r="E2089" s="146"/>
      <c r="F2089" s="137"/>
      <c r="G2089" s="147"/>
      <c r="H2089" s="147"/>
      <c r="I2089" s="147"/>
      <c r="J2089" s="147"/>
      <c r="K2089" s="38"/>
      <c r="L2089" s="144"/>
      <c r="M2089" s="144"/>
      <c r="N2089" s="61"/>
      <c r="O2089" s="314"/>
      <c r="Q2089" t="str">
        <f t="shared" si="640"/>
        <v/>
      </c>
      <c r="S2089" t="e">
        <f t="shared" ca="1" si="649"/>
        <v>#VALUE!</v>
      </c>
      <c r="T2089" t="e">
        <f t="shared" ca="1" si="646"/>
        <v>#VALUE!</v>
      </c>
      <c r="U2089">
        <f t="shared" si="650"/>
        <v>2016</v>
      </c>
      <c r="V2089">
        <v>168.83333333334701</v>
      </c>
      <c r="W2089">
        <f t="shared" si="653"/>
        <v>168</v>
      </c>
      <c r="X2089" t="str" cm="1">
        <f t="array" aca="1" ref="X2089" ca="1">IFERROR(INDEX('PC&amp;PD'!$A$1:$AS$19,ROW('PC&amp;PD'!$A$19),MATCH(INDIRECT(T2089),'PC&amp;PD'!$A$1:$AS$1,0)),"")</f>
        <v/>
      </c>
      <c r="AA2089" t="str">
        <f t="shared" si="641"/>
        <v/>
      </c>
      <c r="AB2089" t="str">
        <f t="shared" si="642"/>
        <v/>
      </c>
      <c r="AC2089" t="e">
        <f t="shared" ca="1" si="643"/>
        <v>#VALUE!</v>
      </c>
      <c r="AD2089" t="str" cm="1">
        <f t="array" aca="1" ref="AD2089" ca="1">IFERROR(IF((LEFT(INDIRECT("$F"&amp;$S2089),4))="GOTS",IF($G2089="Organic","GOTS_Organic_raw",(IF($G2089="Responsible","GOTS_Responsible",(IF($G2089="No Attribute (Conventional)","GOTS_conventional",(IF($G2089="Recycled Pre/Post-Consumer","GOTS_pre_post",(IF($G2089="In-Conversion","GOTS_in_conversion",(IF($G2089="Sustainably Sourced","Sustainably_sourced",(IF($G2089="Recycled pre-consumer organic","GOTS_recycled_organic",""))))))))))))),IF($G2089="Organic","Organic",(IF($G2089="Responsible","Responsible",(IF($G2089="No Attribute (Conventional)","No_Attribute_Conventional",(IF($G2089="Recycled Pre/Post-Consumer","Recycled_Pre_Post_Consumer",(IF($G2089="In-Conversion","In_Conversion",(IF($G2089="Recycled Pre-Consumer","Recycled_Pre_Consumer",(IF($G2089="Recycled Post-Consumer","Recycled_Post_Consumer",(IF($G2089="Sustainably Sourced","Sustainably_sourced",(IF($G2089="Recycled pre-consumer organic","GOTS_recycled_organic","")))))))))))))))))),"")</f>
        <v/>
      </c>
      <c r="AE2089" t="e" cm="1">
        <f t="array" aca="1" ref="AE2089" ca="1">IF($I2089="",IF(INDIRECT("$F"&amp;$S2089)="","",IF(LEFT(INDIRECT("$F"&amp;$S2089),3)="GRS","GRS_RCS_RM",IF((LEFT(INDIRECT("$F"&amp;$S2089),3))="RCS","GRS_RCS_RM",IF(INDIRECT("$F"&amp;$S2089)="OCS (No Label)","OCS_Conversion_RM",IF(LEFT(INDIRECT("$F"&amp;$S2089),3)="OCS","OCS_RM",IF(RIGHT(INDIRECT("$F"&amp;$S2089),10)="conversion","GOTS_RM_conversion",IF((LEFT(INDIRECT("$F"&amp;$S2089),4))="GOTS","GOTS_RM","Responsible_RM"))))))),"DELETERM")</f>
        <v>#VALUE!</v>
      </c>
      <c r="AF2089" t="e" cm="1">
        <f t="array" aca="1" ref="AF2089" ca="1">IF($S2089="","",INDIRECT("$Z"&amp;$S2089))</f>
        <v>#VALUE!</v>
      </c>
      <c r="AG2089" t="str">
        <f t="shared" si="644"/>
        <v/>
      </c>
      <c r="AH2089" t="str" cm="1">
        <f t="array" aca="1" ref="AH2089" ca="1">IFERROR(INDIRECT("$ag"&amp;S2089),"")</f>
        <v/>
      </c>
      <c r="AI2089" t="e" cm="1">
        <f t="array" aca="1" ref="AI2089" ca="1">INDIRECT("O"&amp;S2089)</f>
        <v>#VALUE!</v>
      </c>
      <c r="AJ2089" t="str">
        <f t="shared" si="645"/>
        <v/>
      </c>
    </row>
    <row r="2090" spans="1:36" ht="16.5" customHeight="1" thickBot="1">
      <c r="A2090" s="131"/>
      <c r="B2090" s="138"/>
      <c r="C2090" s="139"/>
      <c r="D2090" s="148"/>
      <c r="E2090" s="148"/>
      <c r="F2090" s="139"/>
      <c r="G2090" s="149"/>
      <c r="H2090" s="149"/>
      <c r="I2090" s="149"/>
      <c r="J2090" s="149"/>
      <c r="K2090" s="39"/>
      <c r="L2090" s="145"/>
      <c r="M2090" s="145"/>
      <c r="N2090" s="62"/>
      <c r="O2090" s="315"/>
      <c r="Q2090" t="str">
        <f t="shared" si="640"/>
        <v/>
      </c>
      <c r="S2090" t="e">
        <f t="shared" ca="1" si="649"/>
        <v>#VALUE!</v>
      </c>
      <c r="T2090" t="e">
        <f t="shared" ca="1" si="646"/>
        <v>#VALUE!</v>
      </c>
      <c r="U2090">
        <f t="shared" si="650"/>
        <v>2016</v>
      </c>
      <c r="V2090">
        <v>168.91666666667999</v>
      </c>
      <c r="W2090">
        <f t="shared" si="653"/>
        <v>168</v>
      </c>
      <c r="X2090" t="str" cm="1">
        <f t="array" aca="1" ref="X2090" ca="1">IFERROR(INDEX('PC&amp;PD'!$A$1:$AS$19,ROW('PC&amp;PD'!$A$19),MATCH(INDIRECT(T2090),'PC&amp;PD'!$A$1:$AS$1,0)),"")</f>
        <v/>
      </c>
      <c r="AA2090" t="str">
        <f t="shared" si="641"/>
        <v/>
      </c>
      <c r="AB2090" t="str">
        <f t="shared" si="642"/>
        <v/>
      </c>
      <c r="AC2090" t="e">
        <f t="shared" ca="1" si="643"/>
        <v>#VALUE!</v>
      </c>
      <c r="AD2090" t="str" cm="1">
        <f t="array" aca="1" ref="AD2090" ca="1">IFERROR(IF((LEFT(INDIRECT("$F"&amp;$S2090),4))="GOTS",IF($G2090="Organic","GOTS_Organic_raw",(IF($G2090="Responsible","GOTS_Responsible",(IF($G2090="No Attribute (Conventional)","GOTS_conventional",(IF($G2090="Recycled Pre/Post-Consumer","GOTS_pre_post",(IF($G2090="In-Conversion","GOTS_in_conversion",(IF($G2090="Sustainably Sourced","Sustainably_sourced",(IF($G2090="Recycled pre-consumer organic","GOTS_recycled_organic",""))))))))))))),IF($G2090="Organic","Organic",(IF($G2090="Responsible","Responsible",(IF($G2090="No Attribute (Conventional)","No_Attribute_Conventional",(IF($G2090="Recycled Pre/Post-Consumer","Recycled_Pre_Post_Consumer",(IF($G2090="In-Conversion","In_Conversion",(IF($G2090="Recycled Pre-Consumer","Recycled_Pre_Consumer",(IF($G2090="Recycled Post-Consumer","Recycled_Post_Consumer",(IF($G2090="Sustainably Sourced","Sustainably_sourced",(IF($G2090="Recycled pre-consumer organic","GOTS_recycled_organic","")))))))))))))))))),"")</f>
        <v/>
      </c>
      <c r="AE2090" t="e" cm="1">
        <f t="array" aca="1" ref="AE2090" ca="1">IF($I2090="",IF(INDIRECT("$F"&amp;$S2090)="","",IF(LEFT(INDIRECT("$F"&amp;$S2090),3)="GRS","GRS_RCS_RM",IF((LEFT(INDIRECT("$F"&amp;$S2090),3))="RCS","GRS_RCS_RM",IF(INDIRECT("$F"&amp;$S2090)="OCS (No Label)","OCS_Conversion_RM",IF(LEFT(INDIRECT("$F"&amp;$S2090),3)="OCS","OCS_RM",IF(RIGHT(INDIRECT("$F"&amp;$S2090),10)="conversion","GOTS_RM_conversion",IF((LEFT(INDIRECT("$F"&amp;$S2090),4))="GOTS","GOTS_RM","Responsible_RM"))))))),"DELETERM")</f>
        <v>#VALUE!</v>
      </c>
      <c r="AF2090" t="e" cm="1">
        <f t="array" aca="1" ref="AF2090" ca="1">IF($S2090="","",INDIRECT("$Z"&amp;$S2090))</f>
        <v>#VALUE!</v>
      </c>
      <c r="AG2090" t="str">
        <f t="shared" si="644"/>
        <v/>
      </c>
      <c r="AH2090" t="str" cm="1">
        <f t="array" aca="1" ref="AH2090" ca="1">IFERROR(INDIRECT("$ag"&amp;S2090),"")</f>
        <v/>
      </c>
      <c r="AI2090" t="e" cm="1">
        <f t="array" aca="1" ref="AI2090" ca="1">INDIRECT("O"&amp;S2090)</f>
        <v>#VALUE!</v>
      </c>
      <c r="AJ2090" t="str">
        <f t="shared" si="645"/>
        <v/>
      </c>
    </row>
    <row r="2091" spans="1:36" ht="16.5" customHeight="1">
      <c r="A2091" s="128" t="str">
        <f>IF(B2091="","",COUNTA($B$63:$B2091))</f>
        <v/>
      </c>
      <c r="B2091" s="132"/>
      <c r="C2091" s="133"/>
      <c r="D2091" s="140"/>
      <c r="E2091" s="140"/>
      <c r="F2091" s="133"/>
      <c r="G2091" s="141"/>
      <c r="H2091" s="141"/>
      <c r="I2091" s="141"/>
      <c r="J2091" s="141"/>
      <c r="K2091" s="37"/>
      <c r="L2091" s="142" t="str">
        <f>IF(R2091="","",LEFT(R2091,LEN(R2091)-2))</f>
        <v/>
      </c>
      <c r="M2091" s="142"/>
      <c r="N2091" s="60"/>
      <c r="O2091" s="313"/>
      <c r="Q2091" t="str">
        <f t="shared" si="640"/>
        <v/>
      </c>
      <c r="R2091" t="str">
        <f t="shared" ref="R2091" si="656">CONCATENATE($Q2091,Q2092,Q2093,Q2094,Q2095,Q2096,$Q2097,$Q2098,$Q2099,$Q2100,$Q2101,$Q2102)</f>
        <v/>
      </c>
      <c r="S2091" t="e">
        <f t="shared" ca="1" si="649"/>
        <v>#VALUE!</v>
      </c>
      <c r="T2091" t="e">
        <f t="shared" ca="1" si="646"/>
        <v>#VALUE!</v>
      </c>
      <c r="U2091">
        <f t="shared" si="650"/>
        <v>2028</v>
      </c>
      <c r="V2091">
        <v>169.00000000001299</v>
      </c>
      <c r="W2091">
        <f t="shared" si="653"/>
        <v>169</v>
      </c>
      <c r="X2091" t="str" cm="1">
        <f t="array" aca="1" ref="X2091" ca="1">IFERROR(INDEX('PC&amp;PD'!$A$1:$AS$19,ROW('PC&amp;PD'!$A$19),MATCH(INDIRECT(T2091),'PC&amp;PD'!$A$1:$AS$1,0)),"")</f>
        <v/>
      </c>
      <c r="Z2091" t="str">
        <f t="shared" ref="Z2091" si="657">IFERROR(IF($F2091="OCS 100","OCS (OCS 100)",IF($F2091="OCS Blended","OCS (OCS Blended)",IF($F2091="OCS (No Label)","OCS (No Label)",IF($F2091="RCS 100","RCS (RCS 100)",IF($F2091="RCS Blended","RCS (RCS Blended)",IF($F2091="GRS","GRS (GRS)",IF($F2091="GRS (No Label)", "GRS (No Label)",IF($F2091="RDS","RDS (RDS)",IF($F2091="RWS","RWS (RWS)",IF($F2091="RAS","RAS (RAS)",IF($F2091="RMS","RMS (RMS)",IF($F2091="GOTS Organic","GOTS (Organic)",IF($F2091="GOTS Made with organic","GOTS (Made with Organic)",IF($F2091="GOTS Organic - in conversion","GOTS (Organic - In Conversion)",IF($F2091="GOTS Made with organic - in conversion","GOTS (Made with Organic - In Conversion)",""))))))))))))))),"")</f>
        <v/>
      </c>
      <c r="AA2091" t="str">
        <f t="shared" si="641"/>
        <v/>
      </c>
      <c r="AB2091" t="str">
        <f t="shared" si="642"/>
        <v/>
      </c>
      <c r="AC2091" t="e">
        <f t="shared" ca="1" si="643"/>
        <v>#VALUE!</v>
      </c>
      <c r="AD2091" t="str" cm="1">
        <f t="array" aca="1" ref="AD2091" ca="1">IFERROR(IF((LEFT(INDIRECT("$F"&amp;$S2091),4))="GOTS",IF($G2091="Organic","GOTS_Organic_raw",(IF($G2091="Responsible","GOTS_Responsible",(IF($G2091="No Attribute (Conventional)","GOTS_conventional",(IF($G2091="Recycled Pre/Post-Consumer","GOTS_pre_post",(IF($G2091="In-Conversion","GOTS_in_conversion",(IF($G2091="Sustainably Sourced","Sustainably_sourced",(IF($G2091="Recycled pre-consumer organic","GOTS_recycled_organic",""))))))))))))),IF($G2091="Organic","Organic",(IF($G2091="Responsible","Responsible",(IF($G2091="No Attribute (Conventional)","No_Attribute_Conventional",(IF($G2091="Recycled Pre/Post-Consumer","Recycled_Pre_Post_Consumer",(IF($G2091="In-Conversion","In_Conversion",(IF($G2091="Recycled Pre-Consumer","Recycled_Pre_Consumer",(IF($G2091="Recycled Post-Consumer","Recycled_Post_Consumer",(IF($G2091="Sustainably Sourced","Sustainably_sourced",(IF($G2091="Recycled pre-consumer organic","GOTS_recycled_organic","")))))))))))))))))),"")</f>
        <v/>
      </c>
      <c r="AE2091" t="e" cm="1">
        <f t="array" aca="1" ref="AE2091" ca="1">IF($I2091="",IF(INDIRECT("$F"&amp;$S2091)="","",IF(LEFT(INDIRECT("$F"&amp;$S2091),3)="GRS","GRS_RCS_RM",IF((LEFT(INDIRECT("$F"&amp;$S2091),3))="RCS","GRS_RCS_RM",IF(INDIRECT("$F"&amp;$S2091)="OCS (No Label)","OCS_Conversion_RM",IF(LEFT(INDIRECT("$F"&amp;$S2091),3)="OCS","OCS_RM",IF(RIGHT(INDIRECT("$F"&amp;$S2091),10)="conversion","GOTS_RM_conversion",IF((LEFT(INDIRECT("$F"&amp;$S2091),4))="GOTS","GOTS_RM","Responsible_RM"))))))),"DELETERM")</f>
        <v>#VALUE!</v>
      </c>
      <c r="AF2091" t="e" cm="1">
        <f t="array" aca="1" ref="AF2091" ca="1">IF($S2091="","",INDIRECT("$Z"&amp;$S2091))</f>
        <v>#VALUE!</v>
      </c>
      <c r="AG2091" t="str">
        <f t="shared" si="644"/>
        <v/>
      </c>
      <c r="AH2091" t="str" cm="1">
        <f t="array" aca="1" ref="AH2091" ca="1">IFERROR(INDIRECT("$ag"&amp;S2091),"")</f>
        <v/>
      </c>
      <c r="AI2091" t="e" cm="1">
        <f t="array" aca="1" ref="AI2091" ca="1">INDIRECT("O"&amp;S2091)</f>
        <v>#VALUE!</v>
      </c>
      <c r="AJ2091" t="str">
        <f t="shared" si="645"/>
        <v/>
      </c>
    </row>
    <row r="2092" spans="1:36" ht="16.5" customHeight="1">
      <c r="A2092" s="129"/>
      <c r="B2092" s="134"/>
      <c r="C2092" s="135"/>
      <c r="D2092" s="146"/>
      <c r="E2092" s="146"/>
      <c r="F2092" s="135"/>
      <c r="G2092" s="147"/>
      <c r="H2092" s="147"/>
      <c r="I2092" s="147"/>
      <c r="J2092" s="147"/>
      <c r="K2092" s="38"/>
      <c r="L2092" s="143"/>
      <c r="M2092" s="143"/>
      <c r="N2092" s="61"/>
      <c r="O2092" s="314"/>
      <c r="Q2092" t="str">
        <f t="shared" si="640"/>
        <v/>
      </c>
      <c r="S2092" t="e">
        <f t="shared" ca="1" si="649"/>
        <v>#VALUE!</v>
      </c>
      <c r="T2092" t="e">
        <f t="shared" ca="1" si="646"/>
        <v>#VALUE!</v>
      </c>
      <c r="U2092">
        <f t="shared" si="650"/>
        <v>2028</v>
      </c>
      <c r="V2092">
        <v>169.08333333334701</v>
      </c>
      <c r="W2092">
        <f t="shared" si="653"/>
        <v>169</v>
      </c>
      <c r="X2092" t="str" cm="1">
        <f t="array" aca="1" ref="X2092" ca="1">IFERROR(INDEX('PC&amp;PD'!$A$1:$AS$19,ROW('PC&amp;PD'!$A$19),MATCH(INDIRECT(T2092),'PC&amp;PD'!$A$1:$AS$1,0)),"")</f>
        <v/>
      </c>
      <c r="AA2092" t="str">
        <f t="shared" si="641"/>
        <v/>
      </c>
      <c r="AB2092" t="str">
        <f t="shared" si="642"/>
        <v/>
      </c>
      <c r="AC2092" t="e">
        <f t="shared" ca="1" si="643"/>
        <v>#VALUE!</v>
      </c>
      <c r="AD2092" t="str" cm="1">
        <f t="array" aca="1" ref="AD2092" ca="1">IFERROR(IF((LEFT(INDIRECT("$F"&amp;$S2092),4))="GOTS",IF($G2092="Organic","GOTS_Organic_raw",(IF($G2092="Responsible","GOTS_Responsible",(IF($G2092="No Attribute (Conventional)","GOTS_conventional",(IF($G2092="Recycled Pre/Post-Consumer","GOTS_pre_post",(IF($G2092="In-Conversion","GOTS_in_conversion",(IF($G2092="Sustainably Sourced","Sustainably_sourced",(IF($G2092="Recycled pre-consumer organic","GOTS_recycled_organic",""))))))))))))),IF($G2092="Organic","Organic",(IF($G2092="Responsible","Responsible",(IF($G2092="No Attribute (Conventional)","No_Attribute_Conventional",(IF($G2092="Recycled Pre/Post-Consumer","Recycled_Pre_Post_Consumer",(IF($G2092="In-Conversion","In_Conversion",(IF($G2092="Recycled Pre-Consumer","Recycled_Pre_Consumer",(IF($G2092="Recycled Post-Consumer","Recycled_Post_Consumer",(IF($G2092="Sustainably Sourced","Sustainably_sourced",(IF($G2092="Recycled pre-consumer organic","GOTS_recycled_organic","")))))))))))))))))),"")</f>
        <v/>
      </c>
      <c r="AE2092" t="e" cm="1">
        <f t="array" aca="1" ref="AE2092" ca="1">IF($I2092="",IF(INDIRECT("$F"&amp;$S2092)="","",IF(LEFT(INDIRECT("$F"&amp;$S2092),3)="GRS","GRS_RCS_RM",IF((LEFT(INDIRECT("$F"&amp;$S2092),3))="RCS","GRS_RCS_RM",IF(INDIRECT("$F"&amp;$S2092)="OCS (No Label)","OCS_Conversion_RM",IF(LEFT(INDIRECT("$F"&amp;$S2092),3)="OCS","OCS_RM",IF(RIGHT(INDIRECT("$F"&amp;$S2092),10)="conversion","GOTS_RM_conversion",IF((LEFT(INDIRECT("$F"&amp;$S2092),4))="GOTS","GOTS_RM","Responsible_RM"))))))),"DELETERM")</f>
        <v>#VALUE!</v>
      </c>
      <c r="AF2092" t="e" cm="1">
        <f t="array" aca="1" ref="AF2092" ca="1">IF($S2092="","",INDIRECT("$Z"&amp;$S2092))</f>
        <v>#VALUE!</v>
      </c>
      <c r="AG2092" t="str">
        <f t="shared" si="644"/>
        <v/>
      </c>
      <c r="AH2092" t="str" cm="1">
        <f t="array" aca="1" ref="AH2092" ca="1">IFERROR(INDIRECT("$ag"&amp;S2092),"")</f>
        <v/>
      </c>
      <c r="AI2092" t="e" cm="1">
        <f t="array" aca="1" ref="AI2092" ca="1">INDIRECT("O"&amp;S2092)</f>
        <v>#VALUE!</v>
      </c>
      <c r="AJ2092" t="str">
        <f t="shared" si="645"/>
        <v/>
      </c>
    </row>
    <row r="2093" spans="1:36" ht="16.5" customHeight="1">
      <c r="A2093" s="129"/>
      <c r="B2093" s="134"/>
      <c r="C2093" s="135"/>
      <c r="D2093" s="146"/>
      <c r="E2093" s="146"/>
      <c r="F2093" s="135"/>
      <c r="G2093" s="147"/>
      <c r="H2093" s="147"/>
      <c r="I2093" s="147"/>
      <c r="J2093" s="147"/>
      <c r="K2093" s="38"/>
      <c r="L2093" s="143"/>
      <c r="M2093" s="143"/>
      <c r="N2093" s="61"/>
      <c r="O2093" s="314"/>
      <c r="Q2093" t="str">
        <f t="shared" si="640"/>
        <v/>
      </c>
      <c r="S2093" t="e">
        <f t="shared" ca="1" si="649"/>
        <v>#VALUE!</v>
      </c>
      <c r="T2093" t="e">
        <f t="shared" ca="1" si="646"/>
        <v>#VALUE!</v>
      </c>
      <c r="U2093">
        <f t="shared" si="650"/>
        <v>2028</v>
      </c>
      <c r="V2093">
        <v>169.16666666667999</v>
      </c>
      <c r="W2093">
        <f t="shared" si="653"/>
        <v>169</v>
      </c>
      <c r="X2093" t="str" cm="1">
        <f t="array" aca="1" ref="X2093" ca="1">IFERROR(INDEX('PC&amp;PD'!$A$1:$AS$19,ROW('PC&amp;PD'!$A$19),MATCH(INDIRECT(T2093),'PC&amp;PD'!$A$1:$AS$1,0)),"")</f>
        <v/>
      </c>
      <c r="AA2093" t="str">
        <f t="shared" si="641"/>
        <v/>
      </c>
      <c r="AB2093" t="str">
        <f t="shared" si="642"/>
        <v/>
      </c>
      <c r="AC2093" t="e">
        <f t="shared" ca="1" si="643"/>
        <v>#VALUE!</v>
      </c>
      <c r="AD2093" t="str" cm="1">
        <f t="array" aca="1" ref="AD2093" ca="1">IFERROR(IF((LEFT(INDIRECT("$F"&amp;$S2093),4))="GOTS",IF($G2093="Organic","GOTS_Organic_raw",(IF($G2093="Responsible","GOTS_Responsible",(IF($G2093="No Attribute (Conventional)","GOTS_conventional",(IF($G2093="Recycled Pre/Post-Consumer","GOTS_pre_post",(IF($G2093="In-Conversion","GOTS_in_conversion",(IF($G2093="Sustainably Sourced","Sustainably_sourced",(IF($G2093="Recycled pre-consumer organic","GOTS_recycled_organic",""))))))))))))),IF($G2093="Organic","Organic",(IF($G2093="Responsible","Responsible",(IF($G2093="No Attribute (Conventional)","No_Attribute_Conventional",(IF($G2093="Recycled Pre/Post-Consumer","Recycled_Pre_Post_Consumer",(IF($G2093="In-Conversion","In_Conversion",(IF($G2093="Recycled Pre-Consumer","Recycled_Pre_Consumer",(IF($G2093="Recycled Post-Consumer","Recycled_Post_Consumer",(IF($G2093="Sustainably Sourced","Sustainably_sourced",(IF($G2093="Recycled pre-consumer organic","GOTS_recycled_organic","")))))))))))))))))),"")</f>
        <v/>
      </c>
      <c r="AE2093" t="e" cm="1">
        <f t="array" aca="1" ref="AE2093" ca="1">IF($I2093="",IF(INDIRECT("$F"&amp;$S2093)="","",IF(LEFT(INDIRECT("$F"&amp;$S2093),3)="GRS","GRS_RCS_RM",IF((LEFT(INDIRECT("$F"&amp;$S2093),3))="RCS","GRS_RCS_RM",IF(INDIRECT("$F"&amp;$S2093)="OCS (No Label)","OCS_Conversion_RM",IF(LEFT(INDIRECT("$F"&amp;$S2093),3)="OCS","OCS_RM",IF(RIGHT(INDIRECT("$F"&amp;$S2093),10)="conversion","GOTS_RM_conversion",IF((LEFT(INDIRECT("$F"&amp;$S2093),4))="GOTS","GOTS_RM","Responsible_RM"))))))),"DELETERM")</f>
        <v>#VALUE!</v>
      </c>
      <c r="AF2093" t="e" cm="1">
        <f t="array" aca="1" ref="AF2093" ca="1">IF($S2093="","",INDIRECT("$Z"&amp;$S2093))</f>
        <v>#VALUE!</v>
      </c>
      <c r="AG2093" t="str">
        <f t="shared" si="644"/>
        <v/>
      </c>
      <c r="AH2093" t="str" cm="1">
        <f t="array" aca="1" ref="AH2093" ca="1">IFERROR(INDIRECT("$ag"&amp;S2093),"")</f>
        <v/>
      </c>
      <c r="AI2093" t="e" cm="1">
        <f t="array" aca="1" ref="AI2093" ca="1">INDIRECT("O"&amp;S2093)</f>
        <v>#VALUE!</v>
      </c>
      <c r="AJ2093" t="str">
        <f t="shared" si="645"/>
        <v/>
      </c>
    </row>
    <row r="2094" spans="1:36" ht="16.5" customHeight="1">
      <c r="A2094" s="129"/>
      <c r="B2094" s="134"/>
      <c r="C2094" s="135"/>
      <c r="D2094" s="146"/>
      <c r="E2094" s="146"/>
      <c r="F2094" s="135"/>
      <c r="G2094" s="147"/>
      <c r="H2094" s="147"/>
      <c r="I2094" s="147"/>
      <c r="J2094" s="147"/>
      <c r="K2094" s="38"/>
      <c r="L2094" s="143"/>
      <c r="M2094" s="143"/>
      <c r="N2094" s="61"/>
      <c r="O2094" s="314"/>
      <c r="Q2094" t="str">
        <f t="shared" si="640"/>
        <v/>
      </c>
      <c r="S2094" t="e">
        <f t="shared" ca="1" si="649"/>
        <v>#VALUE!</v>
      </c>
      <c r="T2094" t="e">
        <f t="shared" ca="1" si="646"/>
        <v>#VALUE!</v>
      </c>
      <c r="U2094">
        <f t="shared" si="650"/>
        <v>2028</v>
      </c>
      <c r="V2094">
        <v>169.25000000001299</v>
      </c>
      <c r="W2094">
        <f t="shared" si="653"/>
        <v>169</v>
      </c>
      <c r="X2094" t="str" cm="1">
        <f t="array" aca="1" ref="X2094" ca="1">IFERROR(INDEX('PC&amp;PD'!$A$1:$AS$19,ROW('PC&amp;PD'!$A$19),MATCH(INDIRECT(T2094),'PC&amp;PD'!$A$1:$AS$1,0)),"")</f>
        <v/>
      </c>
      <c r="AA2094" t="str">
        <f t="shared" si="641"/>
        <v/>
      </c>
      <c r="AB2094" t="str">
        <f t="shared" si="642"/>
        <v/>
      </c>
      <c r="AC2094" t="e">
        <f t="shared" ca="1" si="643"/>
        <v>#VALUE!</v>
      </c>
      <c r="AD2094" t="str" cm="1">
        <f t="array" aca="1" ref="AD2094" ca="1">IFERROR(IF((LEFT(INDIRECT("$F"&amp;$S2094),4))="GOTS",IF($G2094="Organic","GOTS_Organic_raw",(IF($G2094="Responsible","GOTS_Responsible",(IF($G2094="No Attribute (Conventional)","GOTS_conventional",(IF($G2094="Recycled Pre/Post-Consumer","GOTS_pre_post",(IF($G2094="In-Conversion","GOTS_in_conversion",(IF($G2094="Sustainably Sourced","Sustainably_sourced",(IF($G2094="Recycled pre-consumer organic","GOTS_recycled_organic",""))))))))))))),IF($G2094="Organic","Organic",(IF($G2094="Responsible","Responsible",(IF($G2094="No Attribute (Conventional)","No_Attribute_Conventional",(IF($G2094="Recycled Pre/Post-Consumer","Recycled_Pre_Post_Consumer",(IF($G2094="In-Conversion","In_Conversion",(IF($G2094="Recycled Pre-Consumer","Recycled_Pre_Consumer",(IF($G2094="Recycled Post-Consumer","Recycled_Post_Consumer",(IF($G2094="Sustainably Sourced","Sustainably_sourced",(IF($G2094="Recycled pre-consumer organic","GOTS_recycled_organic","")))))))))))))))))),"")</f>
        <v/>
      </c>
      <c r="AE2094" t="e" cm="1">
        <f t="array" aca="1" ref="AE2094" ca="1">IF($I2094="",IF(INDIRECT("$F"&amp;$S2094)="","",IF(LEFT(INDIRECT("$F"&amp;$S2094),3)="GRS","GRS_RCS_RM",IF((LEFT(INDIRECT("$F"&amp;$S2094),3))="RCS","GRS_RCS_RM",IF(INDIRECT("$F"&amp;$S2094)="OCS (No Label)","OCS_Conversion_RM",IF(LEFT(INDIRECT("$F"&amp;$S2094),3)="OCS","OCS_RM",IF(RIGHT(INDIRECT("$F"&amp;$S2094),10)="conversion","GOTS_RM_conversion",IF((LEFT(INDIRECT("$F"&amp;$S2094),4))="GOTS","GOTS_RM","Responsible_RM"))))))),"DELETERM")</f>
        <v>#VALUE!</v>
      </c>
      <c r="AF2094" t="e" cm="1">
        <f t="array" aca="1" ref="AF2094" ca="1">IF($S2094="","",INDIRECT("$Z"&amp;$S2094))</f>
        <v>#VALUE!</v>
      </c>
      <c r="AG2094" t="str">
        <f t="shared" si="644"/>
        <v/>
      </c>
      <c r="AH2094" t="str" cm="1">
        <f t="array" aca="1" ref="AH2094" ca="1">IFERROR(INDIRECT("$ag"&amp;S2094),"")</f>
        <v/>
      </c>
      <c r="AI2094" t="e" cm="1">
        <f t="array" aca="1" ref="AI2094" ca="1">INDIRECT("O"&amp;S2094)</f>
        <v>#VALUE!</v>
      </c>
      <c r="AJ2094" t="str">
        <f t="shared" si="645"/>
        <v/>
      </c>
    </row>
    <row r="2095" spans="1:36" ht="16.5" customHeight="1">
      <c r="A2095" s="129"/>
      <c r="B2095" s="134"/>
      <c r="C2095" s="135"/>
      <c r="D2095" s="146"/>
      <c r="E2095" s="146"/>
      <c r="F2095" s="135"/>
      <c r="G2095" s="147"/>
      <c r="H2095" s="147"/>
      <c r="I2095" s="147"/>
      <c r="J2095" s="147"/>
      <c r="K2095" s="38"/>
      <c r="L2095" s="143"/>
      <c r="M2095" s="143"/>
      <c r="N2095" s="61"/>
      <c r="O2095" s="314"/>
      <c r="Q2095" t="str">
        <f t="shared" si="640"/>
        <v/>
      </c>
      <c r="S2095" t="e">
        <f t="shared" ca="1" si="649"/>
        <v>#VALUE!</v>
      </c>
      <c r="T2095" t="e">
        <f t="shared" ca="1" si="646"/>
        <v>#VALUE!</v>
      </c>
      <c r="U2095">
        <f t="shared" si="650"/>
        <v>2028</v>
      </c>
      <c r="V2095">
        <v>169.33333333334701</v>
      </c>
      <c r="W2095">
        <f t="shared" si="653"/>
        <v>169</v>
      </c>
      <c r="X2095" t="str" cm="1">
        <f t="array" aca="1" ref="X2095" ca="1">IFERROR(INDEX('PC&amp;PD'!$A$1:$AS$19,ROW('PC&amp;PD'!$A$19),MATCH(INDIRECT(T2095),'PC&amp;PD'!$A$1:$AS$1,0)),"")</f>
        <v/>
      </c>
      <c r="AA2095" t="str">
        <f t="shared" si="641"/>
        <v/>
      </c>
      <c r="AB2095" t="str">
        <f t="shared" si="642"/>
        <v/>
      </c>
      <c r="AC2095" t="e">
        <f t="shared" ca="1" si="643"/>
        <v>#VALUE!</v>
      </c>
      <c r="AD2095" t="str" cm="1">
        <f t="array" aca="1" ref="AD2095" ca="1">IFERROR(IF((LEFT(INDIRECT("$F"&amp;$S2095),4))="GOTS",IF($G2095="Organic","GOTS_Organic_raw",(IF($G2095="Responsible","GOTS_Responsible",(IF($G2095="No Attribute (Conventional)","GOTS_conventional",(IF($G2095="Recycled Pre/Post-Consumer","GOTS_pre_post",(IF($G2095="In-Conversion","GOTS_in_conversion",(IF($G2095="Sustainably Sourced","Sustainably_sourced",(IF($G2095="Recycled pre-consumer organic","GOTS_recycled_organic",""))))))))))))),IF($G2095="Organic","Organic",(IF($G2095="Responsible","Responsible",(IF($G2095="No Attribute (Conventional)","No_Attribute_Conventional",(IF($G2095="Recycled Pre/Post-Consumer","Recycled_Pre_Post_Consumer",(IF($G2095="In-Conversion","In_Conversion",(IF($G2095="Recycled Pre-Consumer","Recycled_Pre_Consumer",(IF($G2095="Recycled Post-Consumer","Recycled_Post_Consumer",(IF($G2095="Sustainably Sourced","Sustainably_sourced",(IF($G2095="Recycled pre-consumer organic","GOTS_recycled_organic","")))))))))))))))))),"")</f>
        <v/>
      </c>
      <c r="AE2095" t="e" cm="1">
        <f t="array" aca="1" ref="AE2095" ca="1">IF($I2095="",IF(INDIRECT("$F"&amp;$S2095)="","",IF(LEFT(INDIRECT("$F"&amp;$S2095),3)="GRS","GRS_RCS_RM",IF((LEFT(INDIRECT("$F"&amp;$S2095),3))="RCS","GRS_RCS_RM",IF(INDIRECT("$F"&amp;$S2095)="OCS (No Label)","OCS_Conversion_RM",IF(LEFT(INDIRECT("$F"&amp;$S2095),3)="OCS","OCS_RM",IF(RIGHT(INDIRECT("$F"&amp;$S2095),10)="conversion","GOTS_RM_conversion",IF((LEFT(INDIRECT("$F"&amp;$S2095),4))="GOTS","GOTS_RM","Responsible_RM"))))))),"DELETERM")</f>
        <v>#VALUE!</v>
      </c>
      <c r="AF2095" t="e" cm="1">
        <f t="array" aca="1" ref="AF2095" ca="1">IF($S2095="","",INDIRECT("$Z"&amp;$S2095))</f>
        <v>#VALUE!</v>
      </c>
      <c r="AG2095" t="str">
        <f t="shared" si="644"/>
        <v/>
      </c>
      <c r="AH2095" t="str" cm="1">
        <f t="array" aca="1" ref="AH2095" ca="1">IFERROR(INDIRECT("$ag"&amp;S2095),"")</f>
        <v/>
      </c>
      <c r="AI2095" t="e" cm="1">
        <f t="array" aca="1" ref="AI2095" ca="1">INDIRECT("O"&amp;S2095)</f>
        <v>#VALUE!</v>
      </c>
      <c r="AJ2095" t="str">
        <f t="shared" si="645"/>
        <v/>
      </c>
    </row>
    <row r="2096" spans="1:36" ht="16.5" customHeight="1">
      <c r="A2096" s="129"/>
      <c r="B2096" s="134"/>
      <c r="C2096" s="135"/>
      <c r="D2096" s="146"/>
      <c r="E2096" s="146"/>
      <c r="F2096" s="135"/>
      <c r="G2096" s="147"/>
      <c r="H2096" s="147"/>
      <c r="I2096" s="147"/>
      <c r="J2096" s="147"/>
      <c r="K2096" s="38"/>
      <c r="L2096" s="143"/>
      <c r="M2096" s="143"/>
      <c r="N2096" s="61"/>
      <c r="O2096" s="314"/>
      <c r="Q2096" t="str">
        <f t="shared" si="640"/>
        <v/>
      </c>
      <c r="S2096" t="e">
        <f t="shared" ca="1" si="649"/>
        <v>#VALUE!</v>
      </c>
      <c r="T2096" t="e">
        <f t="shared" ca="1" si="646"/>
        <v>#VALUE!</v>
      </c>
      <c r="U2096">
        <f t="shared" si="650"/>
        <v>2028</v>
      </c>
      <c r="V2096">
        <v>169.41666666667999</v>
      </c>
      <c r="W2096">
        <f t="shared" si="653"/>
        <v>169</v>
      </c>
      <c r="X2096" t="str" cm="1">
        <f t="array" aca="1" ref="X2096" ca="1">IFERROR(INDEX('PC&amp;PD'!$A$1:$AS$19,ROW('PC&amp;PD'!$A$19),MATCH(INDIRECT(T2096),'PC&amp;PD'!$A$1:$AS$1,0)),"")</f>
        <v/>
      </c>
      <c r="AA2096" t="str">
        <f t="shared" si="641"/>
        <v/>
      </c>
      <c r="AB2096" t="str">
        <f t="shared" si="642"/>
        <v/>
      </c>
      <c r="AC2096" t="e">
        <f t="shared" ca="1" si="643"/>
        <v>#VALUE!</v>
      </c>
      <c r="AD2096" t="str" cm="1">
        <f t="array" aca="1" ref="AD2096" ca="1">IFERROR(IF((LEFT(INDIRECT("$F"&amp;$S2096),4))="GOTS",IF($G2096="Organic","GOTS_Organic_raw",(IF($G2096="Responsible","GOTS_Responsible",(IF($G2096="No Attribute (Conventional)","GOTS_conventional",(IF($G2096="Recycled Pre/Post-Consumer","GOTS_pre_post",(IF($G2096="In-Conversion","GOTS_in_conversion",(IF($G2096="Sustainably Sourced","Sustainably_sourced",(IF($G2096="Recycled pre-consumer organic","GOTS_recycled_organic",""))))))))))))),IF($G2096="Organic","Organic",(IF($G2096="Responsible","Responsible",(IF($G2096="No Attribute (Conventional)","No_Attribute_Conventional",(IF($G2096="Recycled Pre/Post-Consumer","Recycled_Pre_Post_Consumer",(IF($G2096="In-Conversion","In_Conversion",(IF($G2096="Recycled Pre-Consumer","Recycled_Pre_Consumer",(IF($G2096="Recycled Post-Consumer","Recycled_Post_Consumer",(IF($G2096="Sustainably Sourced","Sustainably_sourced",(IF($G2096="Recycled pre-consumer organic","GOTS_recycled_organic","")))))))))))))))))),"")</f>
        <v/>
      </c>
      <c r="AE2096" t="e" cm="1">
        <f t="array" aca="1" ref="AE2096" ca="1">IF($I2096="",IF(INDIRECT("$F"&amp;$S2096)="","",IF(LEFT(INDIRECT("$F"&amp;$S2096),3)="GRS","GRS_RCS_RM",IF((LEFT(INDIRECT("$F"&amp;$S2096),3))="RCS","GRS_RCS_RM",IF(INDIRECT("$F"&amp;$S2096)="OCS (No Label)","OCS_Conversion_RM",IF(LEFT(INDIRECT("$F"&amp;$S2096),3)="OCS","OCS_RM",IF(RIGHT(INDIRECT("$F"&amp;$S2096),10)="conversion","GOTS_RM_conversion",IF((LEFT(INDIRECT("$F"&amp;$S2096),4))="GOTS","GOTS_RM","Responsible_RM"))))))),"DELETERM")</f>
        <v>#VALUE!</v>
      </c>
      <c r="AF2096" t="e" cm="1">
        <f t="array" aca="1" ref="AF2096" ca="1">IF($S2096="","",INDIRECT("$Z"&amp;$S2096))</f>
        <v>#VALUE!</v>
      </c>
      <c r="AG2096" t="str">
        <f t="shared" si="644"/>
        <v/>
      </c>
      <c r="AH2096" t="str" cm="1">
        <f t="array" aca="1" ref="AH2096" ca="1">IFERROR(INDIRECT("$ag"&amp;S2096),"")</f>
        <v/>
      </c>
      <c r="AI2096" t="e" cm="1">
        <f t="array" aca="1" ref="AI2096" ca="1">INDIRECT("O"&amp;S2096)</f>
        <v>#VALUE!</v>
      </c>
      <c r="AJ2096" t="str">
        <f t="shared" si="645"/>
        <v/>
      </c>
    </row>
    <row r="2097" spans="1:36" ht="16.5" customHeight="1">
      <c r="A2097" s="130"/>
      <c r="B2097" s="136"/>
      <c r="C2097" s="137"/>
      <c r="D2097" s="146"/>
      <c r="E2097" s="146"/>
      <c r="F2097" s="137"/>
      <c r="G2097" s="147"/>
      <c r="H2097" s="147"/>
      <c r="I2097" s="147"/>
      <c r="J2097" s="147"/>
      <c r="K2097" s="38"/>
      <c r="L2097" s="144"/>
      <c r="M2097" s="144"/>
      <c r="N2097" s="61"/>
      <c r="O2097" s="314"/>
      <c r="Q2097" t="str">
        <f t="shared" si="640"/>
        <v/>
      </c>
      <c r="S2097" t="e">
        <f t="shared" ca="1" si="649"/>
        <v>#VALUE!</v>
      </c>
      <c r="T2097" t="e">
        <f t="shared" ca="1" si="646"/>
        <v>#VALUE!</v>
      </c>
      <c r="U2097">
        <f t="shared" si="650"/>
        <v>2028</v>
      </c>
      <c r="V2097">
        <v>169.50000000001299</v>
      </c>
      <c r="W2097">
        <f t="shared" si="653"/>
        <v>169</v>
      </c>
      <c r="X2097" t="str" cm="1">
        <f t="array" aca="1" ref="X2097" ca="1">IFERROR(INDEX('PC&amp;PD'!$A$1:$AS$19,ROW('PC&amp;PD'!$A$19),MATCH(INDIRECT(T2097),'PC&amp;PD'!$A$1:$AS$1,0)),"")</f>
        <v/>
      </c>
      <c r="AA2097" t="str">
        <f t="shared" si="641"/>
        <v/>
      </c>
      <c r="AB2097" t="str">
        <f t="shared" si="642"/>
        <v/>
      </c>
      <c r="AC2097" t="e">
        <f t="shared" ca="1" si="643"/>
        <v>#VALUE!</v>
      </c>
      <c r="AD2097" t="str" cm="1">
        <f t="array" aca="1" ref="AD2097" ca="1">IFERROR(IF((LEFT(INDIRECT("$F"&amp;$S2097),4))="GOTS",IF($G2097="Organic","GOTS_Organic_raw",(IF($G2097="Responsible","GOTS_Responsible",(IF($G2097="No Attribute (Conventional)","GOTS_conventional",(IF($G2097="Recycled Pre/Post-Consumer","GOTS_pre_post",(IF($G2097="In-Conversion","GOTS_in_conversion",(IF($G2097="Sustainably Sourced","Sustainably_sourced",(IF($G2097="Recycled pre-consumer organic","GOTS_recycled_organic",""))))))))))))),IF($G2097="Organic","Organic",(IF($G2097="Responsible","Responsible",(IF($G2097="No Attribute (Conventional)","No_Attribute_Conventional",(IF($G2097="Recycled Pre/Post-Consumer","Recycled_Pre_Post_Consumer",(IF($G2097="In-Conversion","In_Conversion",(IF($G2097="Recycled Pre-Consumer","Recycled_Pre_Consumer",(IF($G2097="Recycled Post-Consumer","Recycled_Post_Consumer",(IF($G2097="Sustainably Sourced","Sustainably_sourced",(IF($G2097="Recycled pre-consumer organic","GOTS_recycled_organic","")))))))))))))))))),"")</f>
        <v/>
      </c>
      <c r="AE2097" t="e" cm="1">
        <f t="array" aca="1" ref="AE2097" ca="1">IF($I2097="",IF(INDIRECT("$F"&amp;$S2097)="","",IF(LEFT(INDIRECT("$F"&amp;$S2097),3)="GRS","GRS_RCS_RM",IF((LEFT(INDIRECT("$F"&amp;$S2097),3))="RCS","GRS_RCS_RM",IF(INDIRECT("$F"&amp;$S2097)="OCS (No Label)","OCS_Conversion_RM",IF(LEFT(INDIRECT("$F"&amp;$S2097),3)="OCS","OCS_RM",IF(RIGHT(INDIRECT("$F"&amp;$S2097),10)="conversion","GOTS_RM_conversion",IF((LEFT(INDIRECT("$F"&amp;$S2097),4))="GOTS","GOTS_RM","Responsible_RM"))))))),"DELETERM")</f>
        <v>#VALUE!</v>
      </c>
      <c r="AF2097" t="e" cm="1">
        <f t="array" aca="1" ref="AF2097" ca="1">IF($S2097="","",INDIRECT("$Z"&amp;$S2097))</f>
        <v>#VALUE!</v>
      </c>
      <c r="AG2097" t="str">
        <f t="shared" si="644"/>
        <v/>
      </c>
      <c r="AH2097" t="str" cm="1">
        <f t="array" aca="1" ref="AH2097" ca="1">IFERROR(INDIRECT("$ag"&amp;S2097),"")</f>
        <v/>
      </c>
      <c r="AI2097" t="e" cm="1">
        <f t="array" aca="1" ref="AI2097" ca="1">INDIRECT("O"&amp;S2097)</f>
        <v>#VALUE!</v>
      </c>
      <c r="AJ2097" t="str">
        <f t="shared" si="645"/>
        <v/>
      </c>
    </row>
    <row r="2098" spans="1:36" ht="16.5" customHeight="1">
      <c r="A2098" s="130"/>
      <c r="B2098" s="136"/>
      <c r="C2098" s="137"/>
      <c r="D2098" s="146"/>
      <c r="E2098" s="146"/>
      <c r="F2098" s="137"/>
      <c r="G2098" s="147"/>
      <c r="H2098" s="147"/>
      <c r="I2098" s="147"/>
      <c r="J2098" s="147"/>
      <c r="K2098" s="38"/>
      <c r="L2098" s="144"/>
      <c r="M2098" s="144"/>
      <c r="N2098" s="61"/>
      <c r="O2098" s="314"/>
      <c r="Q2098" t="str">
        <f t="shared" si="640"/>
        <v/>
      </c>
      <c r="S2098" t="e">
        <f t="shared" ca="1" si="649"/>
        <v>#VALUE!</v>
      </c>
      <c r="T2098" t="e">
        <f t="shared" ca="1" si="646"/>
        <v>#VALUE!</v>
      </c>
      <c r="U2098">
        <f t="shared" si="650"/>
        <v>2028</v>
      </c>
      <c r="V2098">
        <v>169.58333333334701</v>
      </c>
      <c r="W2098">
        <f t="shared" si="653"/>
        <v>169</v>
      </c>
      <c r="X2098" t="str" cm="1">
        <f t="array" aca="1" ref="X2098" ca="1">IFERROR(INDEX('PC&amp;PD'!$A$1:$AS$19,ROW('PC&amp;PD'!$A$19),MATCH(INDIRECT(T2098),'PC&amp;PD'!$A$1:$AS$1,0)),"")</f>
        <v/>
      </c>
      <c r="AA2098" t="str">
        <f t="shared" si="641"/>
        <v/>
      </c>
      <c r="AB2098" t="str">
        <f t="shared" si="642"/>
        <v/>
      </c>
      <c r="AC2098" t="e">
        <f t="shared" ca="1" si="643"/>
        <v>#VALUE!</v>
      </c>
      <c r="AD2098" t="str" cm="1">
        <f t="array" aca="1" ref="AD2098" ca="1">IFERROR(IF((LEFT(INDIRECT("$F"&amp;$S2098),4))="GOTS",IF($G2098="Organic","GOTS_Organic_raw",(IF($G2098="Responsible","GOTS_Responsible",(IF($G2098="No Attribute (Conventional)","GOTS_conventional",(IF($G2098="Recycled Pre/Post-Consumer","GOTS_pre_post",(IF($G2098="In-Conversion","GOTS_in_conversion",(IF($G2098="Sustainably Sourced","Sustainably_sourced",(IF($G2098="Recycled pre-consumer organic","GOTS_recycled_organic",""))))))))))))),IF($G2098="Organic","Organic",(IF($G2098="Responsible","Responsible",(IF($G2098="No Attribute (Conventional)","No_Attribute_Conventional",(IF($G2098="Recycled Pre/Post-Consumer","Recycled_Pre_Post_Consumer",(IF($G2098="In-Conversion","In_Conversion",(IF($G2098="Recycled Pre-Consumer","Recycled_Pre_Consumer",(IF($G2098="Recycled Post-Consumer","Recycled_Post_Consumer",(IF($G2098="Sustainably Sourced","Sustainably_sourced",(IF($G2098="Recycled pre-consumer organic","GOTS_recycled_organic","")))))))))))))))))),"")</f>
        <v/>
      </c>
      <c r="AE2098" t="e" cm="1">
        <f t="array" aca="1" ref="AE2098" ca="1">IF($I2098="",IF(INDIRECT("$F"&amp;$S2098)="","",IF(LEFT(INDIRECT("$F"&amp;$S2098),3)="GRS","GRS_RCS_RM",IF((LEFT(INDIRECT("$F"&amp;$S2098),3))="RCS","GRS_RCS_RM",IF(INDIRECT("$F"&amp;$S2098)="OCS (No Label)","OCS_Conversion_RM",IF(LEFT(INDIRECT("$F"&amp;$S2098),3)="OCS","OCS_RM",IF(RIGHT(INDIRECT("$F"&amp;$S2098),10)="conversion","GOTS_RM_conversion",IF((LEFT(INDIRECT("$F"&amp;$S2098),4))="GOTS","GOTS_RM","Responsible_RM"))))))),"DELETERM")</f>
        <v>#VALUE!</v>
      </c>
      <c r="AF2098" t="e" cm="1">
        <f t="array" aca="1" ref="AF2098" ca="1">IF($S2098="","",INDIRECT("$Z"&amp;$S2098))</f>
        <v>#VALUE!</v>
      </c>
      <c r="AG2098" t="str">
        <f t="shared" si="644"/>
        <v/>
      </c>
      <c r="AH2098" t="str" cm="1">
        <f t="array" aca="1" ref="AH2098" ca="1">IFERROR(INDIRECT("$ag"&amp;S2098),"")</f>
        <v/>
      </c>
      <c r="AI2098" t="e" cm="1">
        <f t="array" aca="1" ref="AI2098" ca="1">INDIRECT("O"&amp;S2098)</f>
        <v>#VALUE!</v>
      </c>
      <c r="AJ2098" t="str">
        <f t="shared" si="645"/>
        <v/>
      </c>
    </row>
    <row r="2099" spans="1:36" ht="16.5" customHeight="1">
      <c r="A2099" s="130"/>
      <c r="B2099" s="136"/>
      <c r="C2099" s="137"/>
      <c r="D2099" s="146"/>
      <c r="E2099" s="146"/>
      <c r="F2099" s="137"/>
      <c r="G2099" s="147"/>
      <c r="H2099" s="147"/>
      <c r="I2099" s="147"/>
      <c r="J2099" s="147"/>
      <c r="K2099" s="38"/>
      <c r="L2099" s="144"/>
      <c r="M2099" s="144"/>
      <c r="N2099" s="61"/>
      <c r="O2099" s="314"/>
      <c r="Q2099" t="str">
        <f t="shared" si="640"/>
        <v/>
      </c>
      <c r="S2099" t="e">
        <f t="shared" ca="1" si="649"/>
        <v>#VALUE!</v>
      </c>
      <c r="T2099" t="e">
        <f t="shared" ca="1" si="646"/>
        <v>#VALUE!</v>
      </c>
      <c r="U2099">
        <f t="shared" si="650"/>
        <v>2028</v>
      </c>
      <c r="V2099">
        <v>169.66666666667999</v>
      </c>
      <c r="W2099">
        <f t="shared" si="653"/>
        <v>169</v>
      </c>
      <c r="X2099" t="str" cm="1">
        <f t="array" aca="1" ref="X2099" ca="1">IFERROR(INDEX('PC&amp;PD'!$A$1:$AS$19,ROW('PC&amp;PD'!$A$19),MATCH(INDIRECT(T2099),'PC&amp;PD'!$A$1:$AS$1,0)),"")</f>
        <v/>
      </c>
      <c r="AA2099" t="str">
        <f t="shared" si="641"/>
        <v/>
      </c>
      <c r="AB2099" t="str">
        <f t="shared" si="642"/>
        <v/>
      </c>
      <c r="AC2099" t="e">
        <f t="shared" ca="1" si="643"/>
        <v>#VALUE!</v>
      </c>
      <c r="AD2099" t="str" cm="1">
        <f t="array" aca="1" ref="AD2099" ca="1">IFERROR(IF((LEFT(INDIRECT("$F"&amp;$S2099),4))="GOTS",IF($G2099="Organic","GOTS_Organic_raw",(IF($G2099="Responsible","GOTS_Responsible",(IF($G2099="No Attribute (Conventional)","GOTS_conventional",(IF($G2099="Recycled Pre/Post-Consumer","GOTS_pre_post",(IF($G2099="In-Conversion","GOTS_in_conversion",(IF($G2099="Sustainably Sourced","Sustainably_sourced",(IF($G2099="Recycled pre-consumer organic","GOTS_recycled_organic",""))))))))))))),IF($G2099="Organic","Organic",(IF($G2099="Responsible","Responsible",(IF($G2099="No Attribute (Conventional)","No_Attribute_Conventional",(IF($G2099="Recycled Pre/Post-Consumer","Recycled_Pre_Post_Consumer",(IF($G2099="In-Conversion","In_Conversion",(IF($G2099="Recycled Pre-Consumer","Recycled_Pre_Consumer",(IF($G2099="Recycled Post-Consumer","Recycled_Post_Consumer",(IF($G2099="Sustainably Sourced","Sustainably_sourced",(IF($G2099="Recycled pre-consumer organic","GOTS_recycled_organic","")))))))))))))))))),"")</f>
        <v/>
      </c>
      <c r="AE2099" t="e" cm="1">
        <f t="array" aca="1" ref="AE2099" ca="1">IF($I2099="",IF(INDIRECT("$F"&amp;$S2099)="","",IF(LEFT(INDIRECT("$F"&amp;$S2099),3)="GRS","GRS_RCS_RM",IF((LEFT(INDIRECT("$F"&amp;$S2099),3))="RCS","GRS_RCS_RM",IF(INDIRECT("$F"&amp;$S2099)="OCS (No Label)","OCS_Conversion_RM",IF(LEFT(INDIRECT("$F"&amp;$S2099),3)="OCS","OCS_RM",IF(RIGHT(INDIRECT("$F"&amp;$S2099),10)="conversion","GOTS_RM_conversion",IF((LEFT(INDIRECT("$F"&amp;$S2099),4))="GOTS","GOTS_RM","Responsible_RM"))))))),"DELETERM")</f>
        <v>#VALUE!</v>
      </c>
      <c r="AF2099" t="e" cm="1">
        <f t="array" aca="1" ref="AF2099" ca="1">IF($S2099="","",INDIRECT("$Z"&amp;$S2099))</f>
        <v>#VALUE!</v>
      </c>
      <c r="AG2099" t="str">
        <f t="shared" si="644"/>
        <v/>
      </c>
      <c r="AH2099" t="str" cm="1">
        <f t="array" aca="1" ref="AH2099" ca="1">IFERROR(INDIRECT("$ag"&amp;S2099),"")</f>
        <v/>
      </c>
      <c r="AI2099" t="e" cm="1">
        <f t="array" aca="1" ref="AI2099" ca="1">INDIRECT("O"&amp;S2099)</f>
        <v>#VALUE!</v>
      </c>
      <c r="AJ2099" t="str">
        <f t="shared" si="645"/>
        <v/>
      </c>
    </row>
    <row r="2100" spans="1:36" ht="16.5" customHeight="1">
      <c r="A2100" s="130"/>
      <c r="B2100" s="136"/>
      <c r="C2100" s="137"/>
      <c r="D2100" s="146"/>
      <c r="E2100" s="146"/>
      <c r="F2100" s="137"/>
      <c r="G2100" s="147"/>
      <c r="H2100" s="147"/>
      <c r="I2100" s="147"/>
      <c r="J2100" s="147"/>
      <c r="K2100" s="38"/>
      <c r="L2100" s="144"/>
      <c r="M2100" s="144"/>
      <c r="N2100" s="61"/>
      <c r="O2100" s="314"/>
      <c r="Q2100" t="str">
        <f t="shared" si="640"/>
        <v/>
      </c>
      <c r="S2100" t="e">
        <f t="shared" ca="1" si="649"/>
        <v>#VALUE!</v>
      </c>
      <c r="T2100" t="e">
        <f t="shared" ca="1" si="646"/>
        <v>#VALUE!</v>
      </c>
      <c r="U2100">
        <f t="shared" si="650"/>
        <v>2028</v>
      </c>
      <c r="V2100">
        <v>169.75000000001299</v>
      </c>
      <c r="W2100">
        <f t="shared" si="653"/>
        <v>169</v>
      </c>
      <c r="X2100" t="str" cm="1">
        <f t="array" aca="1" ref="X2100" ca="1">IFERROR(INDEX('PC&amp;PD'!$A$1:$AS$19,ROW('PC&amp;PD'!$A$19),MATCH(INDIRECT(T2100),'PC&amp;PD'!$A$1:$AS$1,0)),"")</f>
        <v/>
      </c>
      <c r="AA2100" t="str">
        <f t="shared" si="641"/>
        <v/>
      </c>
      <c r="AB2100" t="str">
        <f t="shared" si="642"/>
        <v/>
      </c>
      <c r="AC2100" t="e">
        <f t="shared" ca="1" si="643"/>
        <v>#VALUE!</v>
      </c>
      <c r="AD2100" t="str" cm="1">
        <f t="array" aca="1" ref="AD2100" ca="1">IFERROR(IF((LEFT(INDIRECT("$F"&amp;$S2100),4))="GOTS",IF($G2100="Organic","GOTS_Organic_raw",(IF($G2100="Responsible","GOTS_Responsible",(IF($G2100="No Attribute (Conventional)","GOTS_conventional",(IF($G2100="Recycled Pre/Post-Consumer","GOTS_pre_post",(IF($G2100="In-Conversion","GOTS_in_conversion",(IF($G2100="Sustainably Sourced","Sustainably_sourced",(IF($G2100="Recycled pre-consumer organic","GOTS_recycled_organic",""))))))))))))),IF($G2100="Organic","Organic",(IF($G2100="Responsible","Responsible",(IF($G2100="No Attribute (Conventional)","No_Attribute_Conventional",(IF($G2100="Recycled Pre/Post-Consumer","Recycled_Pre_Post_Consumer",(IF($G2100="In-Conversion","In_Conversion",(IF($G2100="Recycled Pre-Consumer","Recycled_Pre_Consumer",(IF($G2100="Recycled Post-Consumer","Recycled_Post_Consumer",(IF($G2100="Sustainably Sourced","Sustainably_sourced",(IF($G2100="Recycled pre-consumer organic","GOTS_recycled_organic","")))))))))))))))))),"")</f>
        <v/>
      </c>
      <c r="AE2100" t="e" cm="1">
        <f t="array" aca="1" ref="AE2100" ca="1">IF($I2100="",IF(INDIRECT("$F"&amp;$S2100)="","",IF(LEFT(INDIRECT("$F"&amp;$S2100),3)="GRS","GRS_RCS_RM",IF((LEFT(INDIRECT("$F"&amp;$S2100),3))="RCS","GRS_RCS_RM",IF(INDIRECT("$F"&amp;$S2100)="OCS (No Label)","OCS_Conversion_RM",IF(LEFT(INDIRECT("$F"&amp;$S2100),3)="OCS","OCS_RM",IF(RIGHT(INDIRECT("$F"&amp;$S2100),10)="conversion","GOTS_RM_conversion",IF((LEFT(INDIRECT("$F"&amp;$S2100),4))="GOTS","GOTS_RM","Responsible_RM"))))))),"DELETERM")</f>
        <v>#VALUE!</v>
      </c>
      <c r="AF2100" t="e" cm="1">
        <f t="array" aca="1" ref="AF2100" ca="1">IF($S2100="","",INDIRECT("$Z"&amp;$S2100))</f>
        <v>#VALUE!</v>
      </c>
      <c r="AG2100" t="str">
        <f t="shared" si="644"/>
        <v/>
      </c>
      <c r="AH2100" t="str" cm="1">
        <f t="array" aca="1" ref="AH2100" ca="1">IFERROR(INDIRECT("$ag"&amp;S2100),"")</f>
        <v/>
      </c>
      <c r="AI2100" t="e" cm="1">
        <f t="array" aca="1" ref="AI2100" ca="1">INDIRECT("O"&amp;S2100)</f>
        <v>#VALUE!</v>
      </c>
      <c r="AJ2100" t="str">
        <f t="shared" si="645"/>
        <v/>
      </c>
    </row>
    <row r="2101" spans="1:36" ht="16.5" customHeight="1">
      <c r="A2101" s="130"/>
      <c r="B2101" s="136"/>
      <c r="C2101" s="137"/>
      <c r="D2101" s="146"/>
      <c r="E2101" s="146"/>
      <c r="F2101" s="137"/>
      <c r="G2101" s="147"/>
      <c r="H2101" s="147"/>
      <c r="I2101" s="147"/>
      <c r="J2101" s="147"/>
      <c r="K2101" s="38"/>
      <c r="L2101" s="144"/>
      <c r="M2101" s="144"/>
      <c r="N2101" s="61"/>
      <c r="O2101" s="314"/>
      <c r="Q2101" t="str">
        <f t="shared" si="640"/>
        <v/>
      </c>
      <c r="S2101" t="e">
        <f t="shared" ca="1" si="649"/>
        <v>#VALUE!</v>
      </c>
      <c r="T2101" t="e">
        <f t="shared" ca="1" si="646"/>
        <v>#VALUE!</v>
      </c>
      <c r="U2101">
        <f t="shared" si="650"/>
        <v>2028</v>
      </c>
      <c r="V2101">
        <v>169.83333333334701</v>
      </c>
      <c r="W2101">
        <f t="shared" si="653"/>
        <v>169</v>
      </c>
      <c r="X2101" t="str" cm="1">
        <f t="array" aca="1" ref="X2101" ca="1">IFERROR(INDEX('PC&amp;PD'!$A$1:$AS$19,ROW('PC&amp;PD'!$A$19),MATCH(INDIRECT(T2101),'PC&amp;PD'!$A$1:$AS$1,0)),"")</f>
        <v/>
      </c>
      <c r="AA2101" t="str">
        <f t="shared" si="641"/>
        <v/>
      </c>
      <c r="AB2101" t="str">
        <f t="shared" si="642"/>
        <v/>
      </c>
      <c r="AC2101" t="e">
        <f t="shared" ca="1" si="643"/>
        <v>#VALUE!</v>
      </c>
      <c r="AD2101" t="str" cm="1">
        <f t="array" aca="1" ref="AD2101" ca="1">IFERROR(IF((LEFT(INDIRECT("$F"&amp;$S2101),4))="GOTS",IF($G2101="Organic","GOTS_Organic_raw",(IF($G2101="Responsible","GOTS_Responsible",(IF($G2101="No Attribute (Conventional)","GOTS_conventional",(IF($G2101="Recycled Pre/Post-Consumer","GOTS_pre_post",(IF($G2101="In-Conversion","GOTS_in_conversion",(IF($G2101="Sustainably Sourced","Sustainably_sourced",(IF($G2101="Recycled pre-consumer organic","GOTS_recycled_organic",""))))))))))))),IF($G2101="Organic","Organic",(IF($G2101="Responsible","Responsible",(IF($G2101="No Attribute (Conventional)","No_Attribute_Conventional",(IF($G2101="Recycled Pre/Post-Consumer","Recycled_Pre_Post_Consumer",(IF($G2101="In-Conversion","In_Conversion",(IF($G2101="Recycled Pre-Consumer","Recycled_Pre_Consumer",(IF($G2101="Recycled Post-Consumer","Recycled_Post_Consumer",(IF($G2101="Sustainably Sourced","Sustainably_sourced",(IF($G2101="Recycled pre-consumer organic","GOTS_recycled_organic","")))))))))))))))))),"")</f>
        <v/>
      </c>
      <c r="AE2101" t="e" cm="1">
        <f t="array" aca="1" ref="AE2101" ca="1">IF($I2101="",IF(INDIRECT("$F"&amp;$S2101)="","",IF(LEFT(INDIRECT("$F"&amp;$S2101),3)="GRS","GRS_RCS_RM",IF((LEFT(INDIRECT("$F"&amp;$S2101),3))="RCS","GRS_RCS_RM",IF(INDIRECT("$F"&amp;$S2101)="OCS (No Label)","OCS_Conversion_RM",IF(LEFT(INDIRECT("$F"&amp;$S2101),3)="OCS","OCS_RM",IF(RIGHT(INDIRECT("$F"&amp;$S2101),10)="conversion","GOTS_RM_conversion",IF((LEFT(INDIRECT("$F"&amp;$S2101),4))="GOTS","GOTS_RM","Responsible_RM"))))))),"DELETERM")</f>
        <v>#VALUE!</v>
      </c>
      <c r="AF2101" t="e" cm="1">
        <f t="array" aca="1" ref="AF2101" ca="1">IF($S2101="","",INDIRECT("$Z"&amp;$S2101))</f>
        <v>#VALUE!</v>
      </c>
      <c r="AG2101" t="str">
        <f t="shared" si="644"/>
        <v/>
      </c>
      <c r="AH2101" t="str" cm="1">
        <f t="array" aca="1" ref="AH2101" ca="1">IFERROR(INDIRECT("$ag"&amp;S2101),"")</f>
        <v/>
      </c>
      <c r="AI2101" t="e" cm="1">
        <f t="array" aca="1" ref="AI2101" ca="1">INDIRECT("O"&amp;S2101)</f>
        <v>#VALUE!</v>
      </c>
      <c r="AJ2101" t="str">
        <f t="shared" si="645"/>
        <v/>
      </c>
    </row>
    <row r="2102" spans="1:36" ht="16.5" customHeight="1" thickBot="1">
      <c r="A2102" s="131"/>
      <c r="B2102" s="138"/>
      <c r="C2102" s="139"/>
      <c r="D2102" s="148"/>
      <c r="E2102" s="148"/>
      <c r="F2102" s="139"/>
      <c r="G2102" s="149"/>
      <c r="H2102" s="149"/>
      <c r="I2102" s="149"/>
      <c r="J2102" s="149"/>
      <c r="K2102" s="39"/>
      <c r="L2102" s="145"/>
      <c r="M2102" s="145"/>
      <c r="N2102" s="62"/>
      <c r="O2102" s="315"/>
      <c r="Q2102" t="str">
        <f t="shared" si="640"/>
        <v/>
      </c>
      <c r="S2102" t="e">
        <f t="shared" ca="1" si="649"/>
        <v>#VALUE!</v>
      </c>
      <c r="T2102" t="e">
        <f t="shared" ca="1" si="646"/>
        <v>#VALUE!</v>
      </c>
      <c r="U2102">
        <f t="shared" si="650"/>
        <v>2028</v>
      </c>
      <c r="V2102">
        <v>169.91666666667999</v>
      </c>
      <c r="W2102">
        <f t="shared" si="653"/>
        <v>169</v>
      </c>
      <c r="X2102" t="str" cm="1">
        <f t="array" aca="1" ref="X2102" ca="1">IFERROR(INDEX('PC&amp;PD'!$A$1:$AS$19,ROW('PC&amp;PD'!$A$19),MATCH(INDIRECT(T2102),'PC&amp;PD'!$A$1:$AS$1,0)),"")</f>
        <v/>
      </c>
      <c r="AA2102" t="str">
        <f t="shared" si="641"/>
        <v/>
      </c>
      <c r="AB2102" t="str">
        <f t="shared" si="642"/>
        <v/>
      </c>
      <c r="AC2102" t="e">
        <f t="shared" ca="1" si="643"/>
        <v>#VALUE!</v>
      </c>
      <c r="AD2102" t="str" cm="1">
        <f t="array" aca="1" ref="AD2102" ca="1">IFERROR(IF((LEFT(INDIRECT("$F"&amp;$S2102),4))="GOTS",IF($G2102="Organic","GOTS_Organic_raw",(IF($G2102="Responsible","GOTS_Responsible",(IF($G2102="No Attribute (Conventional)","GOTS_conventional",(IF($G2102="Recycled Pre/Post-Consumer","GOTS_pre_post",(IF($G2102="In-Conversion","GOTS_in_conversion",(IF($G2102="Sustainably Sourced","Sustainably_sourced",(IF($G2102="Recycled pre-consumer organic","GOTS_recycled_organic",""))))))))))))),IF($G2102="Organic","Organic",(IF($G2102="Responsible","Responsible",(IF($G2102="No Attribute (Conventional)","No_Attribute_Conventional",(IF($G2102="Recycled Pre/Post-Consumer","Recycled_Pre_Post_Consumer",(IF($G2102="In-Conversion","In_Conversion",(IF($G2102="Recycled Pre-Consumer","Recycled_Pre_Consumer",(IF($G2102="Recycled Post-Consumer","Recycled_Post_Consumer",(IF($G2102="Sustainably Sourced","Sustainably_sourced",(IF($G2102="Recycled pre-consumer organic","GOTS_recycled_organic","")))))))))))))))))),"")</f>
        <v/>
      </c>
      <c r="AE2102" t="e" cm="1">
        <f t="array" aca="1" ref="AE2102" ca="1">IF($I2102="",IF(INDIRECT("$F"&amp;$S2102)="","",IF(LEFT(INDIRECT("$F"&amp;$S2102),3)="GRS","GRS_RCS_RM",IF((LEFT(INDIRECT("$F"&amp;$S2102),3))="RCS","GRS_RCS_RM",IF(INDIRECT("$F"&amp;$S2102)="OCS (No Label)","OCS_Conversion_RM",IF(LEFT(INDIRECT("$F"&amp;$S2102),3)="OCS","OCS_RM",IF(RIGHT(INDIRECT("$F"&amp;$S2102),10)="conversion","GOTS_RM_conversion",IF((LEFT(INDIRECT("$F"&amp;$S2102),4))="GOTS","GOTS_RM","Responsible_RM"))))))),"DELETERM")</f>
        <v>#VALUE!</v>
      </c>
      <c r="AF2102" t="e" cm="1">
        <f t="array" aca="1" ref="AF2102" ca="1">IF($S2102="","",INDIRECT("$Z"&amp;$S2102))</f>
        <v>#VALUE!</v>
      </c>
      <c r="AG2102" t="str">
        <f t="shared" si="644"/>
        <v/>
      </c>
      <c r="AH2102" t="str" cm="1">
        <f t="array" aca="1" ref="AH2102" ca="1">IFERROR(INDIRECT("$ag"&amp;S2102),"")</f>
        <v/>
      </c>
      <c r="AI2102" t="e" cm="1">
        <f t="array" aca="1" ref="AI2102" ca="1">INDIRECT("O"&amp;S2102)</f>
        <v>#VALUE!</v>
      </c>
      <c r="AJ2102" t="str">
        <f t="shared" si="645"/>
        <v/>
      </c>
    </row>
    <row r="2103" spans="1:36" ht="16.5" customHeight="1">
      <c r="A2103" s="128" t="str">
        <f>IF(B2103="","",COUNTA($B$63:$B2103))</f>
        <v/>
      </c>
      <c r="B2103" s="132"/>
      <c r="C2103" s="133"/>
      <c r="D2103" s="140"/>
      <c r="E2103" s="140"/>
      <c r="F2103" s="133"/>
      <c r="G2103" s="141"/>
      <c r="H2103" s="141"/>
      <c r="I2103" s="141"/>
      <c r="J2103" s="141"/>
      <c r="K2103" s="37"/>
      <c r="L2103" s="142" t="str">
        <f>IF(R2103="","",LEFT(R2103,LEN(R2103)-2))</f>
        <v/>
      </c>
      <c r="M2103" s="142"/>
      <c r="N2103" s="60"/>
      <c r="O2103" s="313"/>
      <c r="Q2103" t="str">
        <f t="shared" si="640"/>
        <v/>
      </c>
      <c r="R2103" t="str">
        <f t="shared" ref="R2103" si="658">CONCATENATE($Q2103,Q2104,Q2105,Q2106,Q2107,Q2108,$Q2109,$Q2110,$Q2111,$Q2112,$Q2113,$Q2114)</f>
        <v/>
      </c>
      <c r="S2103" t="e">
        <f t="shared" ca="1" si="649"/>
        <v>#VALUE!</v>
      </c>
      <c r="T2103" t="e">
        <f t="shared" ca="1" si="646"/>
        <v>#VALUE!</v>
      </c>
      <c r="U2103">
        <f t="shared" si="650"/>
        <v>2040</v>
      </c>
      <c r="V2103">
        <v>170.00000000001299</v>
      </c>
      <c r="W2103">
        <f t="shared" si="653"/>
        <v>170</v>
      </c>
      <c r="X2103" t="str" cm="1">
        <f t="array" aca="1" ref="X2103" ca="1">IFERROR(INDEX('PC&amp;PD'!$A$1:$AS$19,ROW('PC&amp;PD'!$A$19),MATCH(INDIRECT(T2103),'PC&amp;PD'!$A$1:$AS$1,0)),"")</f>
        <v/>
      </c>
      <c r="Z2103" t="str">
        <f t="shared" ref="Z2103" si="659">IFERROR(IF($F2103="OCS 100","OCS (OCS 100)",IF($F2103="OCS Blended","OCS (OCS Blended)",IF($F2103="OCS (No Label)","OCS (No Label)",IF($F2103="RCS 100","RCS (RCS 100)",IF($F2103="RCS Blended","RCS (RCS Blended)",IF($F2103="GRS","GRS (GRS)",IF($F2103="GRS (No Label)", "GRS (No Label)",IF($F2103="RDS","RDS (RDS)",IF($F2103="RWS","RWS (RWS)",IF($F2103="RAS","RAS (RAS)",IF($F2103="RMS","RMS (RMS)",IF($F2103="GOTS Organic","GOTS (Organic)",IF($F2103="GOTS Made with organic","GOTS (Made with Organic)",IF($F2103="GOTS Organic - in conversion","GOTS (Organic - In Conversion)",IF($F2103="GOTS Made with organic - in conversion","GOTS (Made with Organic - In Conversion)",""))))))))))))))),"")</f>
        <v/>
      </c>
      <c r="AA2103" t="str">
        <f t="shared" si="641"/>
        <v/>
      </c>
      <c r="AB2103" t="str">
        <f t="shared" si="642"/>
        <v/>
      </c>
      <c r="AC2103" t="e">
        <f t="shared" ca="1" si="643"/>
        <v>#VALUE!</v>
      </c>
      <c r="AD2103" t="str" cm="1">
        <f t="array" aca="1" ref="AD2103" ca="1">IFERROR(IF((LEFT(INDIRECT("$F"&amp;$S2103),4))="GOTS",IF($G2103="Organic","GOTS_Organic_raw",(IF($G2103="Responsible","GOTS_Responsible",(IF($G2103="No Attribute (Conventional)","GOTS_conventional",(IF($G2103="Recycled Pre/Post-Consumer","GOTS_pre_post",(IF($G2103="In-Conversion","GOTS_in_conversion",(IF($G2103="Sustainably Sourced","Sustainably_sourced",(IF($G2103="Recycled pre-consumer organic","GOTS_recycled_organic",""))))))))))))),IF($G2103="Organic","Organic",(IF($G2103="Responsible","Responsible",(IF($G2103="No Attribute (Conventional)","No_Attribute_Conventional",(IF($G2103="Recycled Pre/Post-Consumer","Recycled_Pre_Post_Consumer",(IF($G2103="In-Conversion","In_Conversion",(IF($G2103="Recycled Pre-Consumer","Recycled_Pre_Consumer",(IF($G2103="Recycled Post-Consumer","Recycled_Post_Consumer",(IF($G2103="Sustainably Sourced","Sustainably_sourced",(IF($G2103="Recycled pre-consumer organic","GOTS_recycled_organic","")))))))))))))))))),"")</f>
        <v/>
      </c>
      <c r="AE2103" t="e" cm="1">
        <f t="array" aca="1" ref="AE2103" ca="1">IF($I2103="",IF(INDIRECT("$F"&amp;$S2103)="","",IF(LEFT(INDIRECT("$F"&amp;$S2103),3)="GRS","GRS_RCS_RM",IF((LEFT(INDIRECT("$F"&amp;$S2103),3))="RCS","GRS_RCS_RM",IF(INDIRECT("$F"&amp;$S2103)="OCS (No Label)","OCS_Conversion_RM",IF(LEFT(INDIRECT("$F"&amp;$S2103),3)="OCS","OCS_RM",IF(RIGHT(INDIRECT("$F"&amp;$S2103),10)="conversion","GOTS_RM_conversion",IF((LEFT(INDIRECT("$F"&amp;$S2103),4))="GOTS","GOTS_RM","Responsible_RM"))))))),"DELETERM")</f>
        <v>#VALUE!</v>
      </c>
      <c r="AF2103" t="e" cm="1">
        <f t="array" aca="1" ref="AF2103" ca="1">IF($S2103="","",INDIRECT("$Z"&amp;$S2103))</f>
        <v>#VALUE!</v>
      </c>
      <c r="AG2103" t="str">
        <f t="shared" si="644"/>
        <v/>
      </c>
      <c r="AH2103" t="str" cm="1">
        <f t="array" aca="1" ref="AH2103" ca="1">IFERROR(INDIRECT("$ag"&amp;S2103),"")</f>
        <v/>
      </c>
      <c r="AI2103" t="e" cm="1">
        <f t="array" aca="1" ref="AI2103" ca="1">INDIRECT("O"&amp;S2103)</f>
        <v>#VALUE!</v>
      </c>
      <c r="AJ2103" t="str">
        <f t="shared" si="645"/>
        <v/>
      </c>
    </row>
    <row r="2104" spans="1:36" ht="16.5" customHeight="1">
      <c r="A2104" s="129"/>
      <c r="B2104" s="134"/>
      <c r="C2104" s="135"/>
      <c r="D2104" s="146"/>
      <c r="E2104" s="146"/>
      <c r="F2104" s="135"/>
      <c r="G2104" s="147"/>
      <c r="H2104" s="147"/>
      <c r="I2104" s="147"/>
      <c r="J2104" s="147"/>
      <c r="K2104" s="38"/>
      <c r="L2104" s="143"/>
      <c r="M2104" s="143"/>
      <c r="N2104" s="61"/>
      <c r="O2104" s="314"/>
      <c r="Q2104" t="str">
        <f t="shared" si="640"/>
        <v/>
      </c>
      <c r="S2104" t="e">
        <f t="shared" ca="1" si="649"/>
        <v>#VALUE!</v>
      </c>
      <c r="T2104" t="e">
        <f t="shared" ca="1" si="646"/>
        <v>#VALUE!</v>
      </c>
      <c r="U2104">
        <f t="shared" si="650"/>
        <v>2040</v>
      </c>
      <c r="V2104">
        <v>170.08333333334701</v>
      </c>
      <c r="W2104">
        <f t="shared" si="653"/>
        <v>170</v>
      </c>
      <c r="X2104" t="str" cm="1">
        <f t="array" aca="1" ref="X2104" ca="1">IFERROR(INDEX('PC&amp;PD'!$A$1:$AS$19,ROW('PC&amp;PD'!$A$19),MATCH(INDIRECT(T2104),'PC&amp;PD'!$A$1:$AS$1,0)),"")</f>
        <v/>
      </c>
      <c r="AA2104" t="str">
        <f t="shared" si="641"/>
        <v/>
      </c>
      <c r="AB2104" t="str">
        <f t="shared" si="642"/>
        <v/>
      </c>
      <c r="AC2104" t="e">
        <f t="shared" ca="1" si="643"/>
        <v>#VALUE!</v>
      </c>
      <c r="AD2104" t="str" cm="1">
        <f t="array" aca="1" ref="AD2104" ca="1">IFERROR(IF((LEFT(INDIRECT("$F"&amp;$S2104),4))="GOTS",IF($G2104="Organic","GOTS_Organic_raw",(IF($G2104="Responsible","GOTS_Responsible",(IF($G2104="No Attribute (Conventional)","GOTS_conventional",(IF($G2104="Recycled Pre/Post-Consumer","GOTS_pre_post",(IF($G2104="In-Conversion","GOTS_in_conversion",(IF($G2104="Sustainably Sourced","Sustainably_sourced",(IF($G2104="Recycled pre-consumer organic","GOTS_recycled_organic",""))))))))))))),IF($G2104="Organic","Organic",(IF($G2104="Responsible","Responsible",(IF($G2104="No Attribute (Conventional)","No_Attribute_Conventional",(IF($G2104="Recycled Pre/Post-Consumer","Recycled_Pre_Post_Consumer",(IF($G2104="In-Conversion","In_Conversion",(IF($G2104="Recycled Pre-Consumer","Recycled_Pre_Consumer",(IF($G2104="Recycled Post-Consumer","Recycled_Post_Consumer",(IF($G2104="Sustainably Sourced","Sustainably_sourced",(IF($G2104="Recycled pre-consumer organic","GOTS_recycled_organic","")))))))))))))))))),"")</f>
        <v/>
      </c>
      <c r="AE2104" t="e" cm="1">
        <f t="array" aca="1" ref="AE2104" ca="1">IF($I2104="",IF(INDIRECT("$F"&amp;$S2104)="","",IF(LEFT(INDIRECT("$F"&amp;$S2104),3)="GRS","GRS_RCS_RM",IF((LEFT(INDIRECT("$F"&amp;$S2104),3))="RCS","GRS_RCS_RM",IF(INDIRECT("$F"&amp;$S2104)="OCS (No Label)","OCS_Conversion_RM",IF(LEFT(INDIRECT("$F"&amp;$S2104),3)="OCS","OCS_RM",IF(RIGHT(INDIRECT("$F"&amp;$S2104),10)="conversion","GOTS_RM_conversion",IF((LEFT(INDIRECT("$F"&amp;$S2104),4))="GOTS","GOTS_RM","Responsible_RM"))))))),"DELETERM")</f>
        <v>#VALUE!</v>
      </c>
      <c r="AF2104" t="e" cm="1">
        <f t="array" aca="1" ref="AF2104" ca="1">IF($S2104="","",INDIRECT("$Z"&amp;$S2104))</f>
        <v>#VALUE!</v>
      </c>
      <c r="AG2104" t="str">
        <f t="shared" si="644"/>
        <v/>
      </c>
      <c r="AH2104" t="str" cm="1">
        <f t="array" aca="1" ref="AH2104" ca="1">IFERROR(INDIRECT("$ag"&amp;S2104),"")</f>
        <v/>
      </c>
      <c r="AI2104" t="e" cm="1">
        <f t="array" aca="1" ref="AI2104" ca="1">INDIRECT("O"&amp;S2104)</f>
        <v>#VALUE!</v>
      </c>
      <c r="AJ2104" t="str">
        <f t="shared" si="645"/>
        <v/>
      </c>
    </row>
    <row r="2105" spans="1:36" ht="16.5" customHeight="1">
      <c r="A2105" s="129"/>
      <c r="B2105" s="134"/>
      <c r="C2105" s="135"/>
      <c r="D2105" s="146"/>
      <c r="E2105" s="146"/>
      <c r="F2105" s="135"/>
      <c r="G2105" s="147"/>
      <c r="H2105" s="147"/>
      <c r="I2105" s="147"/>
      <c r="J2105" s="147"/>
      <c r="K2105" s="38"/>
      <c r="L2105" s="143"/>
      <c r="M2105" s="143"/>
      <c r="N2105" s="61"/>
      <c r="O2105" s="314"/>
      <c r="Q2105" t="str">
        <f t="shared" si="640"/>
        <v/>
      </c>
      <c r="S2105" t="e">
        <f t="shared" ca="1" si="649"/>
        <v>#VALUE!</v>
      </c>
      <c r="T2105" t="e">
        <f t="shared" ca="1" si="646"/>
        <v>#VALUE!</v>
      </c>
      <c r="U2105">
        <f t="shared" si="650"/>
        <v>2040</v>
      </c>
      <c r="V2105">
        <v>170.16666666667999</v>
      </c>
      <c r="W2105">
        <f t="shared" si="653"/>
        <v>170</v>
      </c>
      <c r="X2105" t="str" cm="1">
        <f t="array" aca="1" ref="X2105" ca="1">IFERROR(INDEX('PC&amp;PD'!$A$1:$AS$19,ROW('PC&amp;PD'!$A$19),MATCH(INDIRECT(T2105),'PC&amp;PD'!$A$1:$AS$1,0)),"")</f>
        <v/>
      </c>
      <c r="AA2105" t="str">
        <f t="shared" si="641"/>
        <v/>
      </c>
      <c r="AB2105" t="str">
        <f t="shared" si="642"/>
        <v/>
      </c>
      <c r="AC2105" t="e">
        <f t="shared" ca="1" si="643"/>
        <v>#VALUE!</v>
      </c>
      <c r="AD2105" t="str" cm="1">
        <f t="array" aca="1" ref="AD2105" ca="1">IFERROR(IF((LEFT(INDIRECT("$F"&amp;$S2105),4))="GOTS",IF($G2105="Organic","GOTS_Organic_raw",(IF($G2105="Responsible","GOTS_Responsible",(IF($G2105="No Attribute (Conventional)","GOTS_conventional",(IF($G2105="Recycled Pre/Post-Consumer","GOTS_pre_post",(IF($G2105="In-Conversion","GOTS_in_conversion",(IF($G2105="Sustainably Sourced","Sustainably_sourced",(IF($G2105="Recycled pre-consumer organic","GOTS_recycled_organic",""))))))))))))),IF($G2105="Organic","Organic",(IF($G2105="Responsible","Responsible",(IF($G2105="No Attribute (Conventional)","No_Attribute_Conventional",(IF($G2105="Recycled Pre/Post-Consumer","Recycled_Pre_Post_Consumer",(IF($G2105="In-Conversion","In_Conversion",(IF($G2105="Recycled Pre-Consumer","Recycled_Pre_Consumer",(IF($G2105="Recycled Post-Consumer","Recycled_Post_Consumer",(IF($G2105="Sustainably Sourced","Sustainably_sourced",(IF($G2105="Recycled pre-consumer organic","GOTS_recycled_organic","")))))))))))))))))),"")</f>
        <v/>
      </c>
      <c r="AE2105" t="e" cm="1">
        <f t="array" aca="1" ref="AE2105" ca="1">IF($I2105="",IF(INDIRECT("$F"&amp;$S2105)="","",IF(LEFT(INDIRECT("$F"&amp;$S2105),3)="GRS","GRS_RCS_RM",IF((LEFT(INDIRECT("$F"&amp;$S2105),3))="RCS","GRS_RCS_RM",IF(INDIRECT("$F"&amp;$S2105)="OCS (No Label)","OCS_Conversion_RM",IF(LEFT(INDIRECT("$F"&amp;$S2105),3)="OCS","OCS_RM",IF(RIGHT(INDIRECT("$F"&amp;$S2105),10)="conversion","GOTS_RM_conversion",IF((LEFT(INDIRECT("$F"&amp;$S2105),4))="GOTS","GOTS_RM","Responsible_RM"))))))),"DELETERM")</f>
        <v>#VALUE!</v>
      </c>
      <c r="AF2105" t="e" cm="1">
        <f t="array" aca="1" ref="AF2105" ca="1">IF($S2105="","",INDIRECT("$Z"&amp;$S2105))</f>
        <v>#VALUE!</v>
      </c>
      <c r="AG2105" t="str">
        <f t="shared" si="644"/>
        <v/>
      </c>
      <c r="AH2105" t="str" cm="1">
        <f t="array" aca="1" ref="AH2105" ca="1">IFERROR(INDIRECT("$ag"&amp;S2105),"")</f>
        <v/>
      </c>
      <c r="AI2105" t="e" cm="1">
        <f t="array" aca="1" ref="AI2105" ca="1">INDIRECT("O"&amp;S2105)</f>
        <v>#VALUE!</v>
      </c>
      <c r="AJ2105" t="str">
        <f t="shared" si="645"/>
        <v/>
      </c>
    </row>
    <row r="2106" spans="1:36" ht="16.5" customHeight="1">
      <c r="A2106" s="129"/>
      <c r="B2106" s="134"/>
      <c r="C2106" s="135"/>
      <c r="D2106" s="146"/>
      <c r="E2106" s="146"/>
      <c r="F2106" s="135"/>
      <c r="G2106" s="147"/>
      <c r="H2106" s="147"/>
      <c r="I2106" s="147"/>
      <c r="J2106" s="147"/>
      <c r="K2106" s="38"/>
      <c r="L2106" s="143"/>
      <c r="M2106" s="143"/>
      <c r="N2106" s="61"/>
      <c r="O2106" s="314"/>
      <c r="Q2106" t="str">
        <f t="shared" si="640"/>
        <v/>
      </c>
      <c r="S2106" t="e">
        <f t="shared" ca="1" si="649"/>
        <v>#VALUE!</v>
      </c>
      <c r="T2106" t="e">
        <f t="shared" ca="1" si="646"/>
        <v>#VALUE!</v>
      </c>
      <c r="U2106">
        <f t="shared" si="650"/>
        <v>2040</v>
      </c>
      <c r="V2106">
        <v>170.25000000001299</v>
      </c>
      <c r="W2106">
        <f t="shared" si="653"/>
        <v>170</v>
      </c>
      <c r="X2106" t="str" cm="1">
        <f t="array" aca="1" ref="X2106" ca="1">IFERROR(INDEX('PC&amp;PD'!$A$1:$AS$19,ROW('PC&amp;PD'!$A$19),MATCH(INDIRECT(T2106),'PC&amp;PD'!$A$1:$AS$1,0)),"")</f>
        <v/>
      </c>
      <c r="AA2106" t="str">
        <f t="shared" si="641"/>
        <v/>
      </c>
      <c r="AB2106" t="str">
        <f t="shared" si="642"/>
        <v/>
      </c>
      <c r="AC2106" t="e">
        <f t="shared" ca="1" si="643"/>
        <v>#VALUE!</v>
      </c>
      <c r="AD2106" t="str" cm="1">
        <f t="array" aca="1" ref="AD2106" ca="1">IFERROR(IF((LEFT(INDIRECT("$F"&amp;$S2106),4))="GOTS",IF($G2106="Organic","GOTS_Organic_raw",(IF($G2106="Responsible","GOTS_Responsible",(IF($G2106="No Attribute (Conventional)","GOTS_conventional",(IF($G2106="Recycled Pre/Post-Consumer","GOTS_pre_post",(IF($G2106="In-Conversion","GOTS_in_conversion",(IF($G2106="Sustainably Sourced","Sustainably_sourced",(IF($G2106="Recycled pre-consumer organic","GOTS_recycled_organic",""))))))))))))),IF($G2106="Organic","Organic",(IF($G2106="Responsible","Responsible",(IF($G2106="No Attribute (Conventional)","No_Attribute_Conventional",(IF($G2106="Recycled Pre/Post-Consumer","Recycled_Pre_Post_Consumer",(IF($G2106="In-Conversion","In_Conversion",(IF($G2106="Recycled Pre-Consumer","Recycled_Pre_Consumer",(IF($G2106="Recycled Post-Consumer","Recycled_Post_Consumer",(IF($G2106="Sustainably Sourced","Sustainably_sourced",(IF($G2106="Recycled pre-consumer organic","GOTS_recycled_organic","")))))))))))))))))),"")</f>
        <v/>
      </c>
      <c r="AE2106" t="e" cm="1">
        <f t="array" aca="1" ref="AE2106" ca="1">IF($I2106="",IF(INDIRECT("$F"&amp;$S2106)="","",IF(LEFT(INDIRECT("$F"&amp;$S2106),3)="GRS","GRS_RCS_RM",IF((LEFT(INDIRECT("$F"&amp;$S2106),3))="RCS","GRS_RCS_RM",IF(INDIRECT("$F"&amp;$S2106)="OCS (No Label)","OCS_Conversion_RM",IF(LEFT(INDIRECT("$F"&amp;$S2106),3)="OCS","OCS_RM",IF(RIGHT(INDIRECT("$F"&amp;$S2106),10)="conversion","GOTS_RM_conversion",IF((LEFT(INDIRECT("$F"&amp;$S2106),4))="GOTS","GOTS_RM","Responsible_RM"))))))),"DELETERM")</f>
        <v>#VALUE!</v>
      </c>
      <c r="AF2106" t="e" cm="1">
        <f t="array" aca="1" ref="AF2106" ca="1">IF($S2106="","",INDIRECT("$Z"&amp;$S2106))</f>
        <v>#VALUE!</v>
      </c>
      <c r="AG2106" t="str">
        <f t="shared" si="644"/>
        <v/>
      </c>
      <c r="AH2106" t="str" cm="1">
        <f t="array" aca="1" ref="AH2106" ca="1">IFERROR(INDIRECT("$ag"&amp;S2106),"")</f>
        <v/>
      </c>
      <c r="AI2106" t="e" cm="1">
        <f t="array" aca="1" ref="AI2106" ca="1">INDIRECT("O"&amp;S2106)</f>
        <v>#VALUE!</v>
      </c>
      <c r="AJ2106" t="str">
        <f t="shared" si="645"/>
        <v/>
      </c>
    </row>
    <row r="2107" spans="1:36" ht="16.5" customHeight="1">
      <c r="A2107" s="129"/>
      <c r="B2107" s="134"/>
      <c r="C2107" s="135"/>
      <c r="D2107" s="146"/>
      <c r="E2107" s="146"/>
      <c r="F2107" s="135"/>
      <c r="G2107" s="147"/>
      <c r="H2107" s="147"/>
      <c r="I2107" s="147"/>
      <c r="J2107" s="147"/>
      <c r="K2107" s="38"/>
      <c r="L2107" s="143"/>
      <c r="M2107" s="143"/>
      <c r="N2107" s="61"/>
      <c r="O2107" s="314"/>
      <c r="Q2107" t="str">
        <f t="shared" si="640"/>
        <v/>
      </c>
      <c r="S2107" t="e">
        <f t="shared" ca="1" si="649"/>
        <v>#VALUE!</v>
      </c>
      <c r="T2107" t="e">
        <f t="shared" ca="1" si="646"/>
        <v>#VALUE!</v>
      </c>
      <c r="U2107">
        <f t="shared" si="650"/>
        <v>2040</v>
      </c>
      <c r="V2107">
        <v>170.33333333334701</v>
      </c>
      <c r="W2107">
        <f t="shared" si="653"/>
        <v>170</v>
      </c>
      <c r="X2107" t="str" cm="1">
        <f t="array" aca="1" ref="X2107" ca="1">IFERROR(INDEX('PC&amp;PD'!$A$1:$AS$19,ROW('PC&amp;PD'!$A$19),MATCH(INDIRECT(T2107),'PC&amp;PD'!$A$1:$AS$1,0)),"")</f>
        <v/>
      </c>
      <c r="AA2107" t="str">
        <f t="shared" si="641"/>
        <v/>
      </c>
      <c r="AB2107" t="str">
        <f t="shared" si="642"/>
        <v/>
      </c>
      <c r="AC2107" t="e">
        <f t="shared" ca="1" si="643"/>
        <v>#VALUE!</v>
      </c>
      <c r="AD2107" t="str" cm="1">
        <f t="array" aca="1" ref="AD2107" ca="1">IFERROR(IF((LEFT(INDIRECT("$F"&amp;$S2107),4))="GOTS",IF($G2107="Organic","GOTS_Organic_raw",(IF($G2107="Responsible","GOTS_Responsible",(IF($G2107="No Attribute (Conventional)","GOTS_conventional",(IF($G2107="Recycled Pre/Post-Consumer","GOTS_pre_post",(IF($G2107="In-Conversion","GOTS_in_conversion",(IF($G2107="Sustainably Sourced","Sustainably_sourced",(IF($G2107="Recycled pre-consumer organic","GOTS_recycled_organic",""))))))))))))),IF($G2107="Organic","Organic",(IF($G2107="Responsible","Responsible",(IF($G2107="No Attribute (Conventional)","No_Attribute_Conventional",(IF($G2107="Recycled Pre/Post-Consumer","Recycled_Pre_Post_Consumer",(IF($G2107="In-Conversion","In_Conversion",(IF($G2107="Recycled Pre-Consumer","Recycled_Pre_Consumer",(IF($G2107="Recycled Post-Consumer","Recycled_Post_Consumer",(IF($G2107="Sustainably Sourced","Sustainably_sourced",(IF($G2107="Recycled pre-consumer organic","GOTS_recycled_organic","")))))))))))))))))),"")</f>
        <v/>
      </c>
      <c r="AE2107" t="e" cm="1">
        <f t="array" aca="1" ref="AE2107" ca="1">IF($I2107="",IF(INDIRECT("$F"&amp;$S2107)="","",IF(LEFT(INDIRECT("$F"&amp;$S2107),3)="GRS","GRS_RCS_RM",IF((LEFT(INDIRECT("$F"&amp;$S2107),3))="RCS","GRS_RCS_RM",IF(INDIRECT("$F"&amp;$S2107)="OCS (No Label)","OCS_Conversion_RM",IF(LEFT(INDIRECT("$F"&amp;$S2107),3)="OCS","OCS_RM",IF(RIGHT(INDIRECT("$F"&amp;$S2107),10)="conversion","GOTS_RM_conversion",IF((LEFT(INDIRECT("$F"&amp;$S2107),4))="GOTS","GOTS_RM","Responsible_RM"))))))),"DELETERM")</f>
        <v>#VALUE!</v>
      </c>
      <c r="AF2107" t="e" cm="1">
        <f t="array" aca="1" ref="AF2107" ca="1">IF($S2107="","",INDIRECT("$Z"&amp;$S2107))</f>
        <v>#VALUE!</v>
      </c>
      <c r="AG2107" t="str">
        <f t="shared" si="644"/>
        <v/>
      </c>
      <c r="AH2107" t="str" cm="1">
        <f t="array" aca="1" ref="AH2107" ca="1">IFERROR(INDIRECT("$ag"&amp;S2107),"")</f>
        <v/>
      </c>
      <c r="AI2107" t="e" cm="1">
        <f t="array" aca="1" ref="AI2107" ca="1">INDIRECT("O"&amp;S2107)</f>
        <v>#VALUE!</v>
      </c>
      <c r="AJ2107" t="str">
        <f t="shared" si="645"/>
        <v/>
      </c>
    </row>
    <row r="2108" spans="1:36" ht="16.5" customHeight="1">
      <c r="A2108" s="129"/>
      <c r="B2108" s="134"/>
      <c r="C2108" s="135"/>
      <c r="D2108" s="146"/>
      <c r="E2108" s="146"/>
      <c r="F2108" s="135"/>
      <c r="G2108" s="147"/>
      <c r="H2108" s="147"/>
      <c r="I2108" s="147"/>
      <c r="J2108" s="147"/>
      <c r="K2108" s="38"/>
      <c r="L2108" s="143"/>
      <c r="M2108" s="143"/>
      <c r="N2108" s="61"/>
      <c r="O2108" s="314"/>
      <c r="Q2108" t="str">
        <f t="shared" si="640"/>
        <v/>
      </c>
      <c r="S2108" t="e">
        <f t="shared" ca="1" si="649"/>
        <v>#VALUE!</v>
      </c>
      <c r="T2108" t="e">
        <f t="shared" ca="1" si="646"/>
        <v>#VALUE!</v>
      </c>
      <c r="U2108">
        <f t="shared" si="650"/>
        <v>2040</v>
      </c>
      <c r="V2108">
        <v>170.41666666667999</v>
      </c>
      <c r="W2108">
        <f t="shared" si="653"/>
        <v>170</v>
      </c>
      <c r="X2108" t="str" cm="1">
        <f t="array" aca="1" ref="X2108" ca="1">IFERROR(INDEX('PC&amp;PD'!$A$1:$AS$19,ROW('PC&amp;PD'!$A$19),MATCH(INDIRECT(T2108),'PC&amp;PD'!$A$1:$AS$1,0)),"")</f>
        <v/>
      </c>
      <c r="AA2108" t="str">
        <f t="shared" si="641"/>
        <v/>
      </c>
      <c r="AB2108" t="str">
        <f t="shared" si="642"/>
        <v/>
      </c>
      <c r="AC2108" t="e">
        <f t="shared" ca="1" si="643"/>
        <v>#VALUE!</v>
      </c>
      <c r="AD2108" t="str" cm="1">
        <f t="array" aca="1" ref="AD2108" ca="1">IFERROR(IF((LEFT(INDIRECT("$F"&amp;$S2108),4))="GOTS",IF($G2108="Organic","GOTS_Organic_raw",(IF($G2108="Responsible","GOTS_Responsible",(IF($G2108="No Attribute (Conventional)","GOTS_conventional",(IF($G2108="Recycled Pre/Post-Consumer","GOTS_pre_post",(IF($G2108="In-Conversion","GOTS_in_conversion",(IF($G2108="Sustainably Sourced","Sustainably_sourced",(IF($G2108="Recycled pre-consumer organic","GOTS_recycled_organic",""))))))))))))),IF($G2108="Organic","Organic",(IF($G2108="Responsible","Responsible",(IF($G2108="No Attribute (Conventional)","No_Attribute_Conventional",(IF($G2108="Recycled Pre/Post-Consumer","Recycled_Pre_Post_Consumer",(IF($G2108="In-Conversion","In_Conversion",(IF($G2108="Recycled Pre-Consumer","Recycled_Pre_Consumer",(IF($G2108="Recycled Post-Consumer","Recycled_Post_Consumer",(IF($G2108="Sustainably Sourced","Sustainably_sourced",(IF($G2108="Recycled pre-consumer organic","GOTS_recycled_organic","")))))))))))))))))),"")</f>
        <v/>
      </c>
      <c r="AE2108" t="e" cm="1">
        <f t="array" aca="1" ref="AE2108" ca="1">IF($I2108="",IF(INDIRECT("$F"&amp;$S2108)="","",IF(LEFT(INDIRECT("$F"&amp;$S2108),3)="GRS","GRS_RCS_RM",IF((LEFT(INDIRECT("$F"&amp;$S2108),3))="RCS","GRS_RCS_RM",IF(INDIRECT("$F"&amp;$S2108)="OCS (No Label)","OCS_Conversion_RM",IF(LEFT(INDIRECT("$F"&amp;$S2108),3)="OCS","OCS_RM",IF(RIGHT(INDIRECT("$F"&amp;$S2108),10)="conversion","GOTS_RM_conversion",IF((LEFT(INDIRECT("$F"&amp;$S2108),4))="GOTS","GOTS_RM","Responsible_RM"))))))),"DELETERM")</f>
        <v>#VALUE!</v>
      </c>
      <c r="AF2108" t="e" cm="1">
        <f t="array" aca="1" ref="AF2108" ca="1">IF($S2108="","",INDIRECT("$Z"&amp;$S2108))</f>
        <v>#VALUE!</v>
      </c>
      <c r="AG2108" t="str">
        <f t="shared" si="644"/>
        <v/>
      </c>
      <c r="AH2108" t="str" cm="1">
        <f t="array" aca="1" ref="AH2108" ca="1">IFERROR(INDIRECT("$ag"&amp;S2108),"")</f>
        <v/>
      </c>
      <c r="AI2108" t="e" cm="1">
        <f t="array" aca="1" ref="AI2108" ca="1">INDIRECT("O"&amp;S2108)</f>
        <v>#VALUE!</v>
      </c>
      <c r="AJ2108" t="str">
        <f t="shared" si="645"/>
        <v/>
      </c>
    </row>
    <row r="2109" spans="1:36" ht="16.5" customHeight="1">
      <c r="A2109" s="130"/>
      <c r="B2109" s="136"/>
      <c r="C2109" s="137"/>
      <c r="D2109" s="146"/>
      <c r="E2109" s="146"/>
      <c r="F2109" s="137"/>
      <c r="G2109" s="147"/>
      <c r="H2109" s="147"/>
      <c r="I2109" s="147"/>
      <c r="J2109" s="147"/>
      <c r="K2109" s="38"/>
      <c r="L2109" s="144"/>
      <c r="M2109" s="144"/>
      <c r="N2109" s="61"/>
      <c r="O2109" s="314"/>
      <c r="Q2109" t="str">
        <f t="shared" si="640"/>
        <v/>
      </c>
      <c r="S2109" t="e">
        <f t="shared" ca="1" si="649"/>
        <v>#VALUE!</v>
      </c>
      <c r="T2109" t="e">
        <f t="shared" ca="1" si="646"/>
        <v>#VALUE!</v>
      </c>
      <c r="U2109">
        <f t="shared" si="650"/>
        <v>2040</v>
      </c>
      <c r="V2109">
        <v>170.50000000001299</v>
      </c>
      <c r="W2109">
        <f t="shared" si="653"/>
        <v>170</v>
      </c>
      <c r="X2109" t="str" cm="1">
        <f t="array" aca="1" ref="X2109" ca="1">IFERROR(INDEX('PC&amp;PD'!$A$1:$AS$19,ROW('PC&amp;PD'!$A$19),MATCH(INDIRECT(T2109),'PC&amp;PD'!$A$1:$AS$1,0)),"")</f>
        <v/>
      </c>
      <c r="AA2109" t="str">
        <f t="shared" si="641"/>
        <v/>
      </c>
      <c r="AB2109" t="str">
        <f t="shared" si="642"/>
        <v/>
      </c>
      <c r="AC2109" t="e">
        <f t="shared" ca="1" si="643"/>
        <v>#VALUE!</v>
      </c>
      <c r="AD2109" t="str" cm="1">
        <f t="array" aca="1" ref="AD2109" ca="1">IFERROR(IF((LEFT(INDIRECT("$F"&amp;$S2109),4))="GOTS",IF($G2109="Organic","GOTS_Organic_raw",(IF($G2109="Responsible","GOTS_Responsible",(IF($G2109="No Attribute (Conventional)","GOTS_conventional",(IF($G2109="Recycled Pre/Post-Consumer","GOTS_pre_post",(IF($G2109="In-Conversion","GOTS_in_conversion",(IF($G2109="Sustainably Sourced","Sustainably_sourced",(IF($G2109="Recycled pre-consumer organic","GOTS_recycled_organic",""))))))))))))),IF($G2109="Organic","Organic",(IF($G2109="Responsible","Responsible",(IF($G2109="No Attribute (Conventional)","No_Attribute_Conventional",(IF($G2109="Recycled Pre/Post-Consumer","Recycled_Pre_Post_Consumer",(IF($G2109="In-Conversion","In_Conversion",(IF($G2109="Recycled Pre-Consumer","Recycled_Pre_Consumer",(IF($G2109="Recycled Post-Consumer","Recycled_Post_Consumer",(IF($G2109="Sustainably Sourced","Sustainably_sourced",(IF($G2109="Recycled pre-consumer organic","GOTS_recycled_organic","")))))))))))))))))),"")</f>
        <v/>
      </c>
      <c r="AE2109" t="e" cm="1">
        <f t="array" aca="1" ref="AE2109" ca="1">IF($I2109="",IF(INDIRECT("$F"&amp;$S2109)="","",IF(LEFT(INDIRECT("$F"&amp;$S2109),3)="GRS","GRS_RCS_RM",IF((LEFT(INDIRECT("$F"&amp;$S2109),3))="RCS","GRS_RCS_RM",IF(INDIRECT("$F"&amp;$S2109)="OCS (No Label)","OCS_Conversion_RM",IF(LEFT(INDIRECT("$F"&amp;$S2109),3)="OCS","OCS_RM",IF(RIGHT(INDIRECT("$F"&amp;$S2109),10)="conversion","GOTS_RM_conversion",IF((LEFT(INDIRECT("$F"&amp;$S2109),4))="GOTS","GOTS_RM","Responsible_RM"))))))),"DELETERM")</f>
        <v>#VALUE!</v>
      </c>
      <c r="AF2109" t="e" cm="1">
        <f t="array" aca="1" ref="AF2109" ca="1">IF($S2109="","",INDIRECT("$Z"&amp;$S2109))</f>
        <v>#VALUE!</v>
      </c>
      <c r="AG2109" t="str">
        <f t="shared" si="644"/>
        <v/>
      </c>
      <c r="AH2109" t="str" cm="1">
        <f t="array" aca="1" ref="AH2109" ca="1">IFERROR(INDIRECT("$ag"&amp;S2109),"")</f>
        <v/>
      </c>
      <c r="AI2109" t="e" cm="1">
        <f t="array" aca="1" ref="AI2109" ca="1">INDIRECT("O"&amp;S2109)</f>
        <v>#VALUE!</v>
      </c>
      <c r="AJ2109" t="str">
        <f t="shared" si="645"/>
        <v/>
      </c>
    </row>
    <row r="2110" spans="1:36" ht="16.5" customHeight="1">
      <c r="A2110" s="130"/>
      <c r="B2110" s="136"/>
      <c r="C2110" s="137"/>
      <c r="D2110" s="146"/>
      <c r="E2110" s="146"/>
      <c r="F2110" s="137"/>
      <c r="G2110" s="147"/>
      <c r="H2110" s="147"/>
      <c r="I2110" s="147"/>
      <c r="J2110" s="147"/>
      <c r="K2110" s="38"/>
      <c r="L2110" s="144"/>
      <c r="M2110" s="144"/>
      <c r="N2110" s="61"/>
      <c r="O2110" s="314"/>
      <c r="Q2110" t="str">
        <f t="shared" si="640"/>
        <v/>
      </c>
      <c r="S2110" t="e">
        <f t="shared" ca="1" si="649"/>
        <v>#VALUE!</v>
      </c>
      <c r="T2110" t="e">
        <f t="shared" ca="1" si="646"/>
        <v>#VALUE!</v>
      </c>
      <c r="U2110">
        <f t="shared" si="650"/>
        <v>2040</v>
      </c>
      <c r="V2110">
        <v>170.58333333334701</v>
      </c>
      <c r="W2110">
        <f t="shared" si="653"/>
        <v>170</v>
      </c>
      <c r="X2110" t="str" cm="1">
        <f t="array" aca="1" ref="X2110" ca="1">IFERROR(INDEX('PC&amp;PD'!$A$1:$AS$19,ROW('PC&amp;PD'!$A$19),MATCH(INDIRECT(T2110),'PC&amp;PD'!$A$1:$AS$1,0)),"")</f>
        <v/>
      </c>
      <c r="AA2110" t="str">
        <f t="shared" si="641"/>
        <v/>
      </c>
      <c r="AB2110" t="str">
        <f t="shared" si="642"/>
        <v/>
      </c>
      <c r="AC2110" t="e">
        <f t="shared" ca="1" si="643"/>
        <v>#VALUE!</v>
      </c>
      <c r="AD2110" t="str" cm="1">
        <f t="array" aca="1" ref="AD2110" ca="1">IFERROR(IF((LEFT(INDIRECT("$F"&amp;$S2110),4))="GOTS",IF($G2110="Organic","GOTS_Organic_raw",(IF($G2110="Responsible","GOTS_Responsible",(IF($G2110="No Attribute (Conventional)","GOTS_conventional",(IF($G2110="Recycled Pre/Post-Consumer","GOTS_pre_post",(IF($G2110="In-Conversion","GOTS_in_conversion",(IF($G2110="Sustainably Sourced","Sustainably_sourced",(IF($G2110="Recycled pre-consumer organic","GOTS_recycled_organic",""))))))))))))),IF($G2110="Organic","Organic",(IF($G2110="Responsible","Responsible",(IF($G2110="No Attribute (Conventional)","No_Attribute_Conventional",(IF($G2110="Recycled Pre/Post-Consumer","Recycled_Pre_Post_Consumer",(IF($G2110="In-Conversion","In_Conversion",(IF($G2110="Recycled Pre-Consumer","Recycled_Pre_Consumer",(IF($G2110="Recycled Post-Consumer","Recycled_Post_Consumer",(IF($G2110="Sustainably Sourced","Sustainably_sourced",(IF($G2110="Recycled pre-consumer organic","GOTS_recycled_organic","")))))))))))))))))),"")</f>
        <v/>
      </c>
      <c r="AE2110" t="e" cm="1">
        <f t="array" aca="1" ref="AE2110" ca="1">IF($I2110="",IF(INDIRECT("$F"&amp;$S2110)="","",IF(LEFT(INDIRECT("$F"&amp;$S2110),3)="GRS","GRS_RCS_RM",IF((LEFT(INDIRECT("$F"&amp;$S2110),3))="RCS","GRS_RCS_RM",IF(INDIRECT("$F"&amp;$S2110)="OCS (No Label)","OCS_Conversion_RM",IF(LEFT(INDIRECT("$F"&amp;$S2110),3)="OCS","OCS_RM",IF(RIGHT(INDIRECT("$F"&amp;$S2110),10)="conversion","GOTS_RM_conversion",IF((LEFT(INDIRECT("$F"&amp;$S2110),4))="GOTS","GOTS_RM","Responsible_RM"))))))),"DELETERM")</f>
        <v>#VALUE!</v>
      </c>
      <c r="AF2110" t="e" cm="1">
        <f t="array" aca="1" ref="AF2110" ca="1">IF($S2110="","",INDIRECT("$Z"&amp;$S2110))</f>
        <v>#VALUE!</v>
      </c>
      <c r="AG2110" t="str">
        <f t="shared" si="644"/>
        <v/>
      </c>
      <c r="AH2110" t="str" cm="1">
        <f t="array" aca="1" ref="AH2110" ca="1">IFERROR(INDIRECT("$ag"&amp;S2110),"")</f>
        <v/>
      </c>
      <c r="AI2110" t="e" cm="1">
        <f t="array" aca="1" ref="AI2110" ca="1">INDIRECT("O"&amp;S2110)</f>
        <v>#VALUE!</v>
      </c>
      <c r="AJ2110" t="str">
        <f t="shared" si="645"/>
        <v/>
      </c>
    </row>
    <row r="2111" spans="1:36" ht="16.5" customHeight="1">
      <c r="A2111" s="130"/>
      <c r="B2111" s="136"/>
      <c r="C2111" s="137"/>
      <c r="D2111" s="146"/>
      <c r="E2111" s="146"/>
      <c r="F2111" s="137"/>
      <c r="G2111" s="147"/>
      <c r="H2111" s="147"/>
      <c r="I2111" s="147"/>
      <c r="J2111" s="147"/>
      <c r="K2111" s="38"/>
      <c r="L2111" s="144"/>
      <c r="M2111" s="144"/>
      <c r="N2111" s="61"/>
      <c r="O2111" s="314"/>
      <c r="Q2111" t="str">
        <f t="shared" si="640"/>
        <v/>
      </c>
      <c r="S2111" t="e">
        <f t="shared" ca="1" si="649"/>
        <v>#VALUE!</v>
      </c>
      <c r="T2111" t="e">
        <f t="shared" ca="1" si="646"/>
        <v>#VALUE!</v>
      </c>
      <c r="U2111">
        <f t="shared" si="650"/>
        <v>2040</v>
      </c>
      <c r="V2111">
        <v>170.66666666667999</v>
      </c>
      <c r="W2111">
        <f t="shared" si="653"/>
        <v>170</v>
      </c>
      <c r="X2111" t="str" cm="1">
        <f t="array" aca="1" ref="X2111" ca="1">IFERROR(INDEX('PC&amp;PD'!$A$1:$AS$19,ROW('PC&amp;PD'!$A$19),MATCH(INDIRECT(T2111),'PC&amp;PD'!$A$1:$AS$1,0)),"")</f>
        <v/>
      </c>
      <c r="AA2111" t="str">
        <f t="shared" si="641"/>
        <v/>
      </c>
      <c r="AB2111" t="str">
        <f t="shared" si="642"/>
        <v/>
      </c>
      <c r="AC2111" t="e">
        <f t="shared" ca="1" si="643"/>
        <v>#VALUE!</v>
      </c>
      <c r="AD2111" t="str" cm="1">
        <f t="array" aca="1" ref="AD2111" ca="1">IFERROR(IF((LEFT(INDIRECT("$F"&amp;$S2111),4))="GOTS",IF($G2111="Organic","GOTS_Organic_raw",(IF($G2111="Responsible","GOTS_Responsible",(IF($G2111="No Attribute (Conventional)","GOTS_conventional",(IF($G2111="Recycled Pre/Post-Consumer","GOTS_pre_post",(IF($G2111="In-Conversion","GOTS_in_conversion",(IF($G2111="Sustainably Sourced","Sustainably_sourced",(IF($G2111="Recycled pre-consumer organic","GOTS_recycled_organic",""))))))))))))),IF($G2111="Organic","Organic",(IF($G2111="Responsible","Responsible",(IF($G2111="No Attribute (Conventional)","No_Attribute_Conventional",(IF($G2111="Recycled Pre/Post-Consumer","Recycled_Pre_Post_Consumer",(IF($G2111="In-Conversion","In_Conversion",(IF($G2111="Recycled Pre-Consumer","Recycled_Pre_Consumer",(IF($G2111="Recycled Post-Consumer","Recycled_Post_Consumer",(IF($G2111="Sustainably Sourced","Sustainably_sourced",(IF($G2111="Recycled pre-consumer organic","GOTS_recycled_organic","")))))))))))))))))),"")</f>
        <v/>
      </c>
      <c r="AE2111" t="e" cm="1">
        <f t="array" aca="1" ref="AE2111" ca="1">IF($I2111="",IF(INDIRECT("$F"&amp;$S2111)="","",IF(LEFT(INDIRECT("$F"&amp;$S2111),3)="GRS","GRS_RCS_RM",IF((LEFT(INDIRECT("$F"&amp;$S2111),3))="RCS","GRS_RCS_RM",IF(INDIRECT("$F"&amp;$S2111)="OCS (No Label)","OCS_Conversion_RM",IF(LEFT(INDIRECT("$F"&amp;$S2111),3)="OCS","OCS_RM",IF(RIGHT(INDIRECT("$F"&amp;$S2111),10)="conversion","GOTS_RM_conversion",IF((LEFT(INDIRECT("$F"&amp;$S2111),4))="GOTS","GOTS_RM","Responsible_RM"))))))),"DELETERM")</f>
        <v>#VALUE!</v>
      </c>
      <c r="AF2111" t="e" cm="1">
        <f t="array" aca="1" ref="AF2111" ca="1">IF($S2111="","",INDIRECT("$Z"&amp;$S2111))</f>
        <v>#VALUE!</v>
      </c>
      <c r="AG2111" t="str">
        <f t="shared" si="644"/>
        <v/>
      </c>
      <c r="AH2111" t="str" cm="1">
        <f t="array" aca="1" ref="AH2111" ca="1">IFERROR(INDIRECT("$ag"&amp;S2111),"")</f>
        <v/>
      </c>
      <c r="AI2111" t="e" cm="1">
        <f t="array" aca="1" ref="AI2111" ca="1">INDIRECT("O"&amp;S2111)</f>
        <v>#VALUE!</v>
      </c>
      <c r="AJ2111" t="str">
        <f t="shared" si="645"/>
        <v/>
      </c>
    </row>
    <row r="2112" spans="1:36" ht="16.5" customHeight="1">
      <c r="A2112" s="130"/>
      <c r="B2112" s="136"/>
      <c r="C2112" s="137"/>
      <c r="D2112" s="146"/>
      <c r="E2112" s="146"/>
      <c r="F2112" s="137"/>
      <c r="G2112" s="147"/>
      <c r="H2112" s="147"/>
      <c r="I2112" s="147"/>
      <c r="J2112" s="147"/>
      <c r="K2112" s="38"/>
      <c r="L2112" s="144"/>
      <c r="M2112" s="144"/>
      <c r="N2112" s="61"/>
      <c r="O2112" s="314"/>
      <c r="Q2112" t="str">
        <f t="shared" ref="Q2112:Q2175" si="660">IF(G2112="No Attribute (Conventional)",IF(OR($G2112="",$I2112="",$K2112=""),"",CONCATENATE($K2112," ",$AA2112," ",$I2112," + ")),IF(OR($G2112="",$I2112="",$K2112=""),"",CONCATENATE($K2112," ",$G2112," ",$I2112," + ")))</f>
        <v/>
      </c>
      <c r="S2112" t="e">
        <f t="shared" ca="1" si="649"/>
        <v>#VALUE!</v>
      </c>
      <c r="T2112" t="e">
        <f t="shared" ca="1" si="646"/>
        <v>#VALUE!</v>
      </c>
      <c r="U2112">
        <f t="shared" si="650"/>
        <v>2040</v>
      </c>
      <c r="V2112">
        <v>170.75000000001299</v>
      </c>
      <c r="W2112">
        <f t="shared" si="653"/>
        <v>170</v>
      </c>
      <c r="X2112" t="str" cm="1">
        <f t="array" aca="1" ref="X2112" ca="1">IFERROR(INDEX('PC&amp;PD'!$A$1:$AS$19,ROW('PC&amp;PD'!$A$19),MATCH(INDIRECT(T2112),'PC&amp;PD'!$A$1:$AS$1,0)),"")</f>
        <v/>
      </c>
      <c r="AA2112" t="str">
        <f t="shared" ref="AA2112:AA2175" si="661">IFERROR(IF(G2112="","",IF(G2112="No Attribute (Conventional)","",G2112)),"")</f>
        <v/>
      </c>
      <c r="AB2112" t="str">
        <f t="shared" ref="AB2112:AB2175" si="662">IFERROR(IF($F2112="OCS 100", "OCS_100",IF($F2112="OCS Blended", "OCS_Blended",IF($F2112="OCS (No Label)", "OCS_No_Label",IF($F2112="RCS 100", "RCS_100",IF($F2112="RCS Blended","RCS_Blended",IF($F2112="GRS","GRS",IF($F2112="GRS (No Label)", "GRS_No_Label",IF($F2112="RDS","RDS",IF($F2112="RWS","RWS",IF($F2112="RMS","RMS",IF($F2112="GOTS Organic","GOTS_Organic",IF($F2112="GOTS Made with organic","GOTS_Made_with_organic",IF($F2112="GOTS Organic - in conversion","GOTS_Organic_in_Conversion",IF($F2112="GOTS Made with organic - in conversion","GOTS_Made_with_Organic_in_Conversion",IF($F2112="RAS","RAS",IF($F2112="Rcs (No Label)","RCS_No_Label",IF($F2112="RWS (No Label)","RWS_No_Label",IF($F2112="RMS (No Label)","RMS_No_Label",IF($F2112="RAS (No Label)","RAS_No_Label",IF($F2112="RDS (No Label)","RDS_No_Label","")))))))))))))))))))),"")</f>
        <v/>
      </c>
      <c r="AC2112" t="e">
        <f t="shared" ref="AC2112:AC2175" ca="1" si="663">"$AB"&amp;S2112</f>
        <v>#VALUE!</v>
      </c>
      <c r="AD2112" t="str" cm="1">
        <f t="array" aca="1" ref="AD2112" ca="1">IFERROR(IF((LEFT(INDIRECT("$F"&amp;$S2112),4))="GOTS",IF($G2112="Organic","GOTS_Organic_raw",(IF($G2112="Responsible","GOTS_Responsible",(IF($G2112="No Attribute (Conventional)","GOTS_conventional",(IF($G2112="Recycled Pre/Post-Consumer","GOTS_pre_post",(IF($G2112="In-Conversion","GOTS_in_conversion",(IF($G2112="Sustainably Sourced","Sustainably_sourced",(IF($G2112="Recycled pre-consumer organic","GOTS_recycled_organic",""))))))))))))),IF($G2112="Organic","Organic",(IF($G2112="Responsible","Responsible",(IF($G2112="No Attribute (Conventional)","No_Attribute_Conventional",(IF($G2112="Recycled Pre/Post-Consumer","Recycled_Pre_Post_Consumer",(IF($G2112="In-Conversion","In_Conversion",(IF($G2112="Recycled Pre-Consumer","Recycled_Pre_Consumer",(IF($G2112="Recycled Post-Consumer","Recycled_Post_Consumer",(IF($G2112="Sustainably Sourced","Sustainably_sourced",(IF($G2112="Recycled pre-consumer organic","GOTS_recycled_organic","")))))))))))))))))),"")</f>
        <v/>
      </c>
      <c r="AE2112" t="e" cm="1">
        <f t="array" aca="1" ref="AE2112" ca="1">IF($I2112="",IF(INDIRECT("$F"&amp;$S2112)="","",IF(LEFT(INDIRECT("$F"&amp;$S2112),3)="GRS","GRS_RCS_RM",IF((LEFT(INDIRECT("$F"&amp;$S2112),3))="RCS","GRS_RCS_RM",IF(INDIRECT("$F"&amp;$S2112)="OCS (No Label)","OCS_Conversion_RM",IF(LEFT(INDIRECT("$F"&amp;$S2112),3)="OCS","OCS_RM",IF(RIGHT(INDIRECT("$F"&amp;$S2112),10)="conversion","GOTS_RM_conversion",IF((LEFT(INDIRECT("$F"&amp;$S2112),4))="GOTS","GOTS_RM","Responsible_RM"))))))),"DELETERM")</f>
        <v>#VALUE!</v>
      </c>
      <c r="AF2112" t="e" cm="1">
        <f t="array" aca="1" ref="AF2112" ca="1">IF($S2112="","",INDIRECT("$Z"&amp;$S2112))</f>
        <v>#VALUE!</v>
      </c>
      <c r="AG2112" t="str">
        <f t="shared" ref="AG2112:AG2175" si="664">IF(AND(AJ2112="",AJ2113="",AJ2114="",AJ2115="",AJ2116="",AJ2117="",AJ2118="",AJ2119="",AJ2120="",AJ2121="",AJ2122="",AJ2123=""),"",CONCATENATE(AJ2112, AJ2113, AJ2114, AJ2115,AJ2116, AJ2117, AJ2118, AJ2119, AJ2120, AJ2121, AJ2122,AJ2123))</f>
        <v/>
      </c>
      <c r="AH2112" t="str" cm="1">
        <f t="array" aca="1" ref="AH2112" ca="1">IFERROR(INDIRECT("$ag"&amp;S2112),"")</f>
        <v/>
      </c>
      <c r="AI2112" t="e" cm="1">
        <f t="array" aca="1" ref="AI2112" ca="1">INDIRECT("O"&amp;S2112)</f>
        <v>#VALUE!</v>
      </c>
      <c r="AJ2112" t="str">
        <f t="shared" ref="AJ2112:AJ2175" si="665">IF(OR(Y2112="",Y2112=0),"",Y2112&amp;", ")</f>
        <v/>
      </c>
    </row>
    <row r="2113" spans="1:36" ht="16.5" customHeight="1">
      <c r="A2113" s="130"/>
      <c r="B2113" s="136"/>
      <c r="C2113" s="137"/>
      <c r="D2113" s="146"/>
      <c r="E2113" s="146"/>
      <c r="F2113" s="137"/>
      <c r="G2113" s="147"/>
      <c r="H2113" s="147"/>
      <c r="I2113" s="147"/>
      <c r="J2113" s="147"/>
      <c r="K2113" s="38"/>
      <c r="L2113" s="144"/>
      <c r="M2113" s="144"/>
      <c r="N2113" s="61"/>
      <c r="O2113" s="314"/>
      <c r="Q2113" t="str">
        <f t="shared" si="660"/>
        <v/>
      </c>
      <c r="S2113" t="e">
        <f t="shared" ca="1" si="649"/>
        <v>#VALUE!</v>
      </c>
      <c r="T2113" t="e">
        <f t="shared" ca="1" si="646"/>
        <v>#VALUE!</v>
      </c>
      <c r="U2113">
        <f t="shared" si="650"/>
        <v>2040</v>
      </c>
      <c r="V2113">
        <v>170.83333333334701</v>
      </c>
      <c r="W2113">
        <f t="shared" si="653"/>
        <v>170</v>
      </c>
      <c r="X2113" t="str" cm="1">
        <f t="array" aca="1" ref="X2113" ca="1">IFERROR(INDEX('PC&amp;PD'!$A$1:$AS$19,ROW('PC&amp;PD'!$A$19),MATCH(INDIRECT(T2113),'PC&amp;PD'!$A$1:$AS$1,0)),"")</f>
        <v/>
      </c>
      <c r="AA2113" t="str">
        <f t="shared" si="661"/>
        <v/>
      </c>
      <c r="AB2113" t="str">
        <f t="shared" si="662"/>
        <v/>
      </c>
      <c r="AC2113" t="e">
        <f t="shared" ca="1" si="663"/>
        <v>#VALUE!</v>
      </c>
      <c r="AD2113" t="str" cm="1">
        <f t="array" aca="1" ref="AD2113" ca="1">IFERROR(IF((LEFT(INDIRECT("$F"&amp;$S2113),4))="GOTS",IF($G2113="Organic","GOTS_Organic_raw",(IF($G2113="Responsible","GOTS_Responsible",(IF($G2113="No Attribute (Conventional)","GOTS_conventional",(IF($G2113="Recycled Pre/Post-Consumer","GOTS_pre_post",(IF($G2113="In-Conversion","GOTS_in_conversion",(IF($G2113="Sustainably Sourced","Sustainably_sourced",(IF($G2113="Recycled pre-consumer organic","GOTS_recycled_organic",""))))))))))))),IF($G2113="Organic","Organic",(IF($G2113="Responsible","Responsible",(IF($G2113="No Attribute (Conventional)","No_Attribute_Conventional",(IF($G2113="Recycled Pre/Post-Consumer","Recycled_Pre_Post_Consumer",(IF($G2113="In-Conversion","In_Conversion",(IF($G2113="Recycled Pre-Consumer","Recycled_Pre_Consumer",(IF($G2113="Recycled Post-Consumer","Recycled_Post_Consumer",(IF($G2113="Sustainably Sourced","Sustainably_sourced",(IF($G2113="Recycled pre-consumer organic","GOTS_recycled_organic","")))))))))))))))))),"")</f>
        <v/>
      </c>
      <c r="AE2113" t="e" cm="1">
        <f t="array" aca="1" ref="AE2113" ca="1">IF($I2113="",IF(INDIRECT("$F"&amp;$S2113)="","",IF(LEFT(INDIRECT("$F"&amp;$S2113),3)="GRS","GRS_RCS_RM",IF((LEFT(INDIRECT("$F"&amp;$S2113),3))="RCS","GRS_RCS_RM",IF(INDIRECT("$F"&amp;$S2113)="OCS (No Label)","OCS_Conversion_RM",IF(LEFT(INDIRECT("$F"&amp;$S2113),3)="OCS","OCS_RM",IF(RIGHT(INDIRECT("$F"&amp;$S2113),10)="conversion","GOTS_RM_conversion",IF((LEFT(INDIRECT("$F"&amp;$S2113),4))="GOTS","GOTS_RM","Responsible_RM"))))))),"DELETERM")</f>
        <v>#VALUE!</v>
      </c>
      <c r="AF2113" t="e" cm="1">
        <f t="array" aca="1" ref="AF2113" ca="1">IF($S2113="","",INDIRECT("$Z"&amp;$S2113))</f>
        <v>#VALUE!</v>
      </c>
      <c r="AG2113" t="str">
        <f t="shared" si="664"/>
        <v/>
      </c>
      <c r="AH2113" t="str" cm="1">
        <f t="array" aca="1" ref="AH2113" ca="1">IFERROR(INDIRECT("$ag"&amp;S2113),"")</f>
        <v/>
      </c>
      <c r="AI2113" t="e" cm="1">
        <f t="array" aca="1" ref="AI2113" ca="1">INDIRECT("O"&amp;S2113)</f>
        <v>#VALUE!</v>
      </c>
      <c r="AJ2113" t="str">
        <f t="shared" si="665"/>
        <v/>
      </c>
    </row>
    <row r="2114" spans="1:36" ht="16.5" customHeight="1" thickBot="1">
      <c r="A2114" s="131"/>
      <c r="B2114" s="138"/>
      <c r="C2114" s="139"/>
      <c r="D2114" s="148"/>
      <c r="E2114" s="148"/>
      <c r="F2114" s="139"/>
      <c r="G2114" s="149"/>
      <c r="H2114" s="149"/>
      <c r="I2114" s="149"/>
      <c r="J2114" s="149"/>
      <c r="K2114" s="39"/>
      <c r="L2114" s="145"/>
      <c r="M2114" s="145"/>
      <c r="N2114" s="62"/>
      <c r="O2114" s="315"/>
      <c r="Q2114" t="str">
        <f t="shared" si="660"/>
        <v/>
      </c>
      <c r="S2114" t="e">
        <f t="shared" ca="1" si="649"/>
        <v>#VALUE!</v>
      </c>
      <c r="T2114" t="e">
        <f t="shared" ref="T2114:T2177" ca="1" si="666">"$B"&amp;S2114</f>
        <v>#VALUE!</v>
      </c>
      <c r="U2114">
        <f t="shared" si="650"/>
        <v>2040</v>
      </c>
      <c r="V2114">
        <v>170.91666666667999</v>
      </c>
      <c r="W2114">
        <f t="shared" si="653"/>
        <v>170</v>
      </c>
      <c r="X2114" t="str" cm="1">
        <f t="array" aca="1" ref="X2114" ca="1">IFERROR(INDEX('PC&amp;PD'!$A$1:$AS$19,ROW('PC&amp;PD'!$A$19),MATCH(INDIRECT(T2114),'PC&amp;PD'!$A$1:$AS$1,0)),"")</f>
        <v/>
      </c>
      <c r="AA2114" t="str">
        <f t="shared" si="661"/>
        <v/>
      </c>
      <c r="AB2114" t="str">
        <f t="shared" si="662"/>
        <v/>
      </c>
      <c r="AC2114" t="e">
        <f t="shared" ca="1" si="663"/>
        <v>#VALUE!</v>
      </c>
      <c r="AD2114" t="str" cm="1">
        <f t="array" aca="1" ref="AD2114" ca="1">IFERROR(IF((LEFT(INDIRECT("$F"&amp;$S2114),4))="GOTS",IF($G2114="Organic","GOTS_Organic_raw",(IF($G2114="Responsible","GOTS_Responsible",(IF($G2114="No Attribute (Conventional)","GOTS_conventional",(IF($G2114="Recycled Pre/Post-Consumer","GOTS_pre_post",(IF($G2114="In-Conversion","GOTS_in_conversion",(IF($G2114="Sustainably Sourced","Sustainably_sourced",(IF($G2114="Recycled pre-consumer organic","GOTS_recycled_organic",""))))))))))))),IF($G2114="Organic","Organic",(IF($G2114="Responsible","Responsible",(IF($G2114="No Attribute (Conventional)","No_Attribute_Conventional",(IF($G2114="Recycled Pre/Post-Consumer","Recycled_Pre_Post_Consumer",(IF($G2114="In-Conversion","In_Conversion",(IF($G2114="Recycled Pre-Consumer","Recycled_Pre_Consumer",(IF($G2114="Recycled Post-Consumer","Recycled_Post_Consumer",(IF($G2114="Sustainably Sourced","Sustainably_sourced",(IF($G2114="Recycled pre-consumer organic","GOTS_recycled_organic","")))))))))))))))))),"")</f>
        <v/>
      </c>
      <c r="AE2114" t="e" cm="1">
        <f t="array" aca="1" ref="AE2114" ca="1">IF($I2114="",IF(INDIRECT("$F"&amp;$S2114)="","",IF(LEFT(INDIRECT("$F"&amp;$S2114),3)="GRS","GRS_RCS_RM",IF((LEFT(INDIRECT("$F"&amp;$S2114),3))="RCS","GRS_RCS_RM",IF(INDIRECT("$F"&amp;$S2114)="OCS (No Label)","OCS_Conversion_RM",IF(LEFT(INDIRECT("$F"&amp;$S2114),3)="OCS","OCS_RM",IF(RIGHT(INDIRECT("$F"&amp;$S2114),10)="conversion","GOTS_RM_conversion",IF((LEFT(INDIRECT("$F"&amp;$S2114),4))="GOTS","GOTS_RM","Responsible_RM"))))))),"DELETERM")</f>
        <v>#VALUE!</v>
      </c>
      <c r="AF2114" t="e" cm="1">
        <f t="array" aca="1" ref="AF2114" ca="1">IF($S2114="","",INDIRECT("$Z"&amp;$S2114))</f>
        <v>#VALUE!</v>
      </c>
      <c r="AG2114" t="str">
        <f t="shared" si="664"/>
        <v/>
      </c>
      <c r="AH2114" t="str" cm="1">
        <f t="array" aca="1" ref="AH2114" ca="1">IFERROR(INDIRECT("$ag"&amp;S2114),"")</f>
        <v/>
      </c>
      <c r="AI2114" t="e" cm="1">
        <f t="array" aca="1" ref="AI2114" ca="1">INDIRECT("O"&amp;S2114)</f>
        <v>#VALUE!</v>
      </c>
      <c r="AJ2114" t="str">
        <f t="shared" si="665"/>
        <v/>
      </c>
    </row>
    <row r="2115" spans="1:36" ht="16.5" customHeight="1">
      <c r="A2115" s="128" t="str">
        <f>IF(B2115="","",COUNTA($B$63:$B2115))</f>
        <v/>
      </c>
      <c r="B2115" s="132"/>
      <c r="C2115" s="133"/>
      <c r="D2115" s="140"/>
      <c r="E2115" s="140"/>
      <c r="F2115" s="133"/>
      <c r="G2115" s="141"/>
      <c r="H2115" s="141"/>
      <c r="I2115" s="141"/>
      <c r="J2115" s="141"/>
      <c r="K2115" s="37"/>
      <c r="L2115" s="142" t="str">
        <f>IF(R2115="","",LEFT(R2115,LEN(R2115)-2))</f>
        <v/>
      </c>
      <c r="M2115" s="142"/>
      <c r="N2115" s="60"/>
      <c r="O2115" s="313"/>
      <c r="Q2115" t="str">
        <f t="shared" si="660"/>
        <v/>
      </c>
      <c r="R2115" t="str">
        <f t="shared" ref="R2115" si="667">CONCATENATE($Q2115,Q2116,Q2117,Q2118,Q2119,Q2120,$Q2121,$Q2122,$Q2123,$Q2124,$Q2125,$Q2126)</f>
        <v/>
      </c>
      <c r="S2115" t="e">
        <f t="shared" ca="1" si="649"/>
        <v>#VALUE!</v>
      </c>
      <c r="T2115" t="e">
        <f t="shared" ca="1" si="666"/>
        <v>#VALUE!</v>
      </c>
      <c r="U2115">
        <f t="shared" si="650"/>
        <v>2052</v>
      </c>
      <c r="V2115">
        <v>171.00000000001299</v>
      </c>
      <c r="W2115">
        <f t="shared" si="653"/>
        <v>171</v>
      </c>
      <c r="X2115" t="str" cm="1">
        <f t="array" aca="1" ref="X2115" ca="1">IFERROR(INDEX('PC&amp;PD'!$A$1:$AS$19,ROW('PC&amp;PD'!$A$19),MATCH(INDIRECT(T2115),'PC&amp;PD'!$A$1:$AS$1,0)),"")</f>
        <v/>
      </c>
      <c r="Z2115" t="str">
        <f t="shared" ref="Z2115" si="668">IFERROR(IF($F2115="OCS 100","OCS (OCS 100)",IF($F2115="OCS Blended","OCS (OCS Blended)",IF($F2115="OCS (No Label)","OCS (No Label)",IF($F2115="RCS 100","RCS (RCS 100)",IF($F2115="RCS Blended","RCS (RCS Blended)",IF($F2115="GRS","GRS (GRS)",IF($F2115="GRS (No Label)", "GRS (No Label)",IF($F2115="RDS","RDS (RDS)",IF($F2115="RWS","RWS (RWS)",IF($F2115="RAS","RAS (RAS)",IF($F2115="RMS","RMS (RMS)",IF($F2115="GOTS Organic","GOTS (Organic)",IF($F2115="GOTS Made with organic","GOTS (Made with Organic)",IF($F2115="GOTS Organic - in conversion","GOTS (Organic - In Conversion)",IF($F2115="GOTS Made with organic - in conversion","GOTS (Made with Organic - In Conversion)",""))))))))))))))),"")</f>
        <v/>
      </c>
      <c r="AA2115" t="str">
        <f t="shared" si="661"/>
        <v/>
      </c>
      <c r="AB2115" t="str">
        <f t="shared" si="662"/>
        <v/>
      </c>
      <c r="AC2115" t="e">
        <f t="shared" ca="1" si="663"/>
        <v>#VALUE!</v>
      </c>
      <c r="AD2115" t="str" cm="1">
        <f t="array" aca="1" ref="AD2115" ca="1">IFERROR(IF((LEFT(INDIRECT("$F"&amp;$S2115),4))="GOTS",IF($G2115="Organic","GOTS_Organic_raw",(IF($G2115="Responsible","GOTS_Responsible",(IF($G2115="No Attribute (Conventional)","GOTS_conventional",(IF($G2115="Recycled Pre/Post-Consumer","GOTS_pre_post",(IF($G2115="In-Conversion","GOTS_in_conversion",(IF($G2115="Sustainably Sourced","Sustainably_sourced",(IF($G2115="Recycled pre-consumer organic","GOTS_recycled_organic",""))))))))))))),IF($G2115="Organic","Organic",(IF($G2115="Responsible","Responsible",(IF($G2115="No Attribute (Conventional)","No_Attribute_Conventional",(IF($G2115="Recycled Pre/Post-Consumer","Recycled_Pre_Post_Consumer",(IF($G2115="In-Conversion","In_Conversion",(IF($G2115="Recycled Pre-Consumer","Recycled_Pre_Consumer",(IF($G2115="Recycled Post-Consumer","Recycled_Post_Consumer",(IF($G2115="Sustainably Sourced","Sustainably_sourced",(IF($G2115="Recycled pre-consumer organic","GOTS_recycled_organic","")))))))))))))))))),"")</f>
        <v/>
      </c>
      <c r="AE2115" t="e" cm="1">
        <f t="array" aca="1" ref="AE2115" ca="1">IF($I2115="",IF(INDIRECT("$F"&amp;$S2115)="","",IF(LEFT(INDIRECT("$F"&amp;$S2115),3)="GRS","GRS_RCS_RM",IF((LEFT(INDIRECT("$F"&amp;$S2115),3))="RCS","GRS_RCS_RM",IF(INDIRECT("$F"&amp;$S2115)="OCS (No Label)","OCS_Conversion_RM",IF(LEFT(INDIRECT("$F"&amp;$S2115),3)="OCS","OCS_RM",IF(RIGHT(INDIRECT("$F"&amp;$S2115),10)="conversion","GOTS_RM_conversion",IF((LEFT(INDIRECT("$F"&amp;$S2115),4))="GOTS","GOTS_RM","Responsible_RM"))))))),"DELETERM")</f>
        <v>#VALUE!</v>
      </c>
      <c r="AF2115" t="e" cm="1">
        <f t="array" aca="1" ref="AF2115" ca="1">IF($S2115="","",INDIRECT("$Z"&amp;$S2115))</f>
        <v>#VALUE!</v>
      </c>
      <c r="AG2115" t="str">
        <f t="shared" si="664"/>
        <v/>
      </c>
      <c r="AH2115" t="str" cm="1">
        <f t="array" aca="1" ref="AH2115" ca="1">IFERROR(INDIRECT("$ag"&amp;S2115),"")</f>
        <v/>
      </c>
      <c r="AI2115" t="e" cm="1">
        <f t="array" aca="1" ref="AI2115" ca="1">INDIRECT("O"&amp;S2115)</f>
        <v>#VALUE!</v>
      </c>
      <c r="AJ2115" t="str">
        <f t="shared" si="665"/>
        <v/>
      </c>
    </row>
    <row r="2116" spans="1:36" ht="16.5" customHeight="1">
      <c r="A2116" s="129"/>
      <c r="B2116" s="134"/>
      <c r="C2116" s="135"/>
      <c r="D2116" s="146"/>
      <c r="E2116" s="146"/>
      <c r="F2116" s="135"/>
      <c r="G2116" s="147"/>
      <c r="H2116" s="147"/>
      <c r="I2116" s="147"/>
      <c r="J2116" s="147"/>
      <c r="K2116" s="38"/>
      <c r="L2116" s="143"/>
      <c r="M2116" s="143"/>
      <c r="N2116" s="61"/>
      <c r="O2116" s="314"/>
      <c r="Q2116" t="str">
        <f t="shared" si="660"/>
        <v/>
      </c>
      <c r="S2116" t="e">
        <f t="shared" ca="1" si="649"/>
        <v>#VALUE!</v>
      </c>
      <c r="T2116" t="e">
        <f t="shared" ca="1" si="666"/>
        <v>#VALUE!</v>
      </c>
      <c r="U2116">
        <f t="shared" si="650"/>
        <v>2052</v>
      </c>
      <c r="V2116">
        <v>171.08333333334701</v>
      </c>
      <c r="W2116">
        <f t="shared" si="653"/>
        <v>171</v>
      </c>
      <c r="X2116" t="str" cm="1">
        <f t="array" aca="1" ref="X2116" ca="1">IFERROR(INDEX('PC&amp;PD'!$A$1:$AS$19,ROW('PC&amp;PD'!$A$19),MATCH(INDIRECT(T2116),'PC&amp;PD'!$A$1:$AS$1,0)),"")</f>
        <v/>
      </c>
      <c r="AA2116" t="str">
        <f t="shared" si="661"/>
        <v/>
      </c>
      <c r="AB2116" t="str">
        <f t="shared" si="662"/>
        <v/>
      </c>
      <c r="AC2116" t="e">
        <f t="shared" ca="1" si="663"/>
        <v>#VALUE!</v>
      </c>
      <c r="AD2116" t="str" cm="1">
        <f t="array" aca="1" ref="AD2116" ca="1">IFERROR(IF((LEFT(INDIRECT("$F"&amp;$S2116),4))="GOTS",IF($G2116="Organic","GOTS_Organic_raw",(IF($G2116="Responsible","GOTS_Responsible",(IF($G2116="No Attribute (Conventional)","GOTS_conventional",(IF($G2116="Recycled Pre/Post-Consumer","GOTS_pre_post",(IF($G2116="In-Conversion","GOTS_in_conversion",(IF($G2116="Sustainably Sourced","Sustainably_sourced",(IF($G2116="Recycled pre-consumer organic","GOTS_recycled_organic",""))))))))))))),IF($G2116="Organic","Organic",(IF($G2116="Responsible","Responsible",(IF($G2116="No Attribute (Conventional)","No_Attribute_Conventional",(IF($G2116="Recycled Pre/Post-Consumer","Recycled_Pre_Post_Consumer",(IF($G2116="In-Conversion","In_Conversion",(IF($G2116="Recycled Pre-Consumer","Recycled_Pre_Consumer",(IF($G2116="Recycled Post-Consumer","Recycled_Post_Consumer",(IF($G2116="Sustainably Sourced","Sustainably_sourced",(IF($G2116="Recycled pre-consumer organic","GOTS_recycled_organic","")))))))))))))))))),"")</f>
        <v/>
      </c>
      <c r="AE2116" t="e" cm="1">
        <f t="array" aca="1" ref="AE2116" ca="1">IF($I2116="",IF(INDIRECT("$F"&amp;$S2116)="","",IF(LEFT(INDIRECT("$F"&amp;$S2116),3)="GRS","GRS_RCS_RM",IF((LEFT(INDIRECT("$F"&amp;$S2116),3))="RCS","GRS_RCS_RM",IF(INDIRECT("$F"&amp;$S2116)="OCS (No Label)","OCS_Conversion_RM",IF(LEFT(INDIRECT("$F"&amp;$S2116),3)="OCS","OCS_RM",IF(RIGHT(INDIRECT("$F"&amp;$S2116),10)="conversion","GOTS_RM_conversion",IF((LEFT(INDIRECT("$F"&amp;$S2116),4))="GOTS","GOTS_RM","Responsible_RM"))))))),"DELETERM")</f>
        <v>#VALUE!</v>
      </c>
      <c r="AF2116" t="e" cm="1">
        <f t="array" aca="1" ref="AF2116" ca="1">IF($S2116="","",INDIRECT("$Z"&amp;$S2116))</f>
        <v>#VALUE!</v>
      </c>
      <c r="AG2116" t="str">
        <f t="shared" si="664"/>
        <v/>
      </c>
      <c r="AH2116" t="str" cm="1">
        <f t="array" aca="1" ref="AH2116" ca="1">IFERROR(INDIRECT("$ag"&amp;S2116),"")</f>
        <v/>
      </c>
      <c r="AI2116" t="e" cm="1">
        <f t="array" aca="1" ref="AI2116" ca="1">INDIRECT("O"&amp;S2116)</f>
        <v>#VALUE!</v>
      </c>
      <c r="AJ2116" t="str">
        <f t="shared" si="665"/>
        <v/>
      </c>
    </row>
    <row r="2117" spans="1:36" ht="16.5" customHeight="1">
      <c r="A2117" s="129"/>
      <c r="B2117" s="134"/>
      <c r="C2117" s="135"/>
      <c r="D2117" s="146"/>
      <c r="E2117" s="146"/>
      <c r="F2117" s="135"/>
      <c r="G2117" s="147"/>
      <c r="H2117" s="147"/>
      <c r="I2117" s="147"/>
      <c r="J2117" s="147"/>
      <c r="K2117" s="38"/>
      <c r="L2117" s="143"/>
      <c r="M2117" s="143"/>
      <c r="N2117" s="61"/>
      <c r="O2117" s="314"/>
      <c r="Q2117" t="str">
        <f t="shared" si="660"/>
        <v/>
      </c>
      <c r="S2117" t="e">
        <f t="shared" ca="1" si="649"/>
        <v>#VALUE!</v>
      </c>
      <c r="T2117" t="e">
        <f t="shared" ca="1" si="666"/>
        <v>#VALUE!</v>
      </c>
      <c r="U2117">
        <f t="shared" si="650"/>
        <v>2052</v>
      </c>
      <c r="V2117">
        <v>171.16666666667999</v>
      </c>
      <c r="W2117">
        <f t="shared" si="653"/>
        <v>171</v>
      </c>
      <c r="X2117" t="str" cm="1">
        <f t="array" aca="1" ref="X2117" ca="1">IFERROR(INDEX('PC&amp;PD'!$A$1:$AS$19,ROW('PC&amp;PD'!$A$19),MATCH(INDIRECT(T2117),'PC&amp;PD'!$A$1:$AS$1,0)),"")</f>
        <v/>
      </c>
      <c r="AA2117" t="str">
        <f t="shared" si="661"/>
        <v/>
      </c>
      <c r="AB2117" t="str">
        <f t="shared" si="662"/>
        <v/>
      </c>
      <c r="AC2117" t="e">
        <f t="shared" ca="1" si="663"/>
        <v>#VALUE!</v>
      </c>
      <c r="AD2117" t="str" cm="1">
        <f t="array" aca="1" ref="AD2117" ca="1">IFERROR(IF((LEFT(INDIRECT("$F"&amp;$S2117),4))="GOTS",IF($G2117="Organic","GOTS_Organic_raw",(IF($G2117="Responsible","GOTS_Responsible",(IF($G2117="No Attribute (Conventional)","GOTS_conventional",(IF($G2117="Recycled Pre/Post-Consumer","GOTS_pre_post",(IF($G2117="In-Conversion","GOTS_in_conversion",(IF($G2117="Sustainably Sourced","Sustainably_sourced",(IF($G2117="Recycled pre-consumer organic","GOTS_recycled_organic",""))))))))))))),IF($G2117="Organic","Organic",(IF($G2117="Responsible","Responsible",(IF($G2117="No Attribute (Conventional)","No_Attribute_Conventional",(IF($G2117="Recycled Pre/Post-Consumer","Recycled_Pre_Post_Consumer",(IF($G2117="In-Conversion","In_Conversion",(IF($G2117="Recycled Pre-Consumer","Recycled_Pre_Consumer",(IF($G2117="Recycled Post-Consumer","Recycled_Post_Consumer",(IF($G2117="Sustainably Sourced","Sustainably_sourced",(IF($G2117="Recycled pre-consumer organic","GOTS_recycled_organic","")))))))))))))))))),"")</f>
        <v/>
      </c>
      <c r="AE2117" t="e" cm="1">
        <f t="array" aca="1" ref="AE2117" ca="1">IF($I2117="",IF(INDIRECT("$F"&amp;$S2117)="","",IF(LEFT(INDIRECT("$F"&amp;$S2117),3)="GRS","GRS_RCS_RM",IF((LEFT(INDIRECT("$F"&amp;$S2117),3))="RCS","GRS_RCS_RM",IF(INDIRECT("$F"&amp;$S2117)="OCS (No Label)","OCS_Conversion_RM",IF(LEFT(INDIRECT("$F"&amp;$S2117),3)="OCS","OCS_RM",IF(RIGHT(INDIRECT("$F"&amp;$S2117),10)="conversion","GOTS_RM_conversion",IF((LEFT(INDIRECT("$F"&amp;$S2117),4))="GOTS","GOTS_RM","Responsible_RM"))))))),"DELETERM")</f>
        <v>#VALUE!</v>
      </c>
      <c r="AF2117" t="e" cm="1">
        <f t="array" aca="1" ref="AF2117" ca="1">IF($S2117="","",INDIRECT("$Z"&amp;$S2117))</f>
        <v>#VALUE!</v>
      </c>
      <c r="AG2117" t="str">
        <f t="shared" si="664"/>
        <v/>
      </c>
      <c r="AH2117" t="str" cm="1">
        <f t="array" aca="1" ref="AH2117" ca="1">IFERROR(INDIRECT("$ag"&amp;S2117),"")</f>
        <v/>
      </c>
      <c r="AI2117" t="e" cm="1">
        <f t="array" aca="1" ref="AI2117" ca="1">INDIRECT("O"&amp;S2117)</f>
        <v>#VALUE!</v>
      </c>
      <c r="AJ2117" t="str">
        <f t="shared" si="665"/>
        <v/>
      </c>
    </row>
    <row r="2118" spans="1:36" ht="16.5" customHeight="1">
      <c r="A2118" s="129"/>
      <c r="B2118" s="134"/>
      <c r="C2118" s="135"/>
      <c r="D2118" s="146"/>
      <c r="E2118" s="146"/>
      <c r="F2118" s="135"/>
      <c r="G2118" s="147"/>
      <c r="H2118" s="147"/>
      <c r="I2118" s="147"/>
      <c r="J2118" s="147"/>
      <c r="K2118" s="38"/>
      <c r="L2118" s="143"/>
      <c r="M2118" s="143"/>
      <c r="N2118" s="61"/>
      <c r="O2118" s="314"/>
      <c r="Q2118" t="str">
        <f t="shared" si="660"/>
        <v/>
      </c>
      <c r="S2118" t="e">
        <f t="shared" ca="1" si="649"/>
        <v>#VALUE!</v>
      </c>
      <c r="T2118" t="e">
        <f t="shared" ca="1" si="666"/>
        <v>#VALUE!</v>
      </c>
      <c r="U2118">
        <f t="shared" si="650"/>
        <v>2052</v>
      </c>
      <c r="V2118">
        <v>171.25000000001299</v>
      </c>
      <c r="W2118">
        <f t="shared" si="653"/>
        <v>171</v>
      </c>
      <c r="X2118" t="str" cm="1">
        <f t="array" aca="1" ref="X2118" ca="1">IFERROR(INDEX('PC&amp;PD'!$A$1:$AS$19,ROW('PC&amp;PD'!$A$19),MATCH(INDIRECT(T2118),'PC&amp;PD'!$A$1:$AS$1,0)),"")</f>
        <v/>
      </c>
      <c r="AA2118" t="str">
        <f t="shared" si="661"/>
        <v/>
      </c>
      <c r="AB2118" t="str">
        <f t="shared" si="662"/>
        <v/>
      </c>
      <c r="AC2118" t="e">
        <f t="shared" ca="1" si="663"/>
        <v>#VALUE!</v>
      </c>
      <c r="AD2118" t="str" cm="1">
        <f t="array" aca="1" ref="AD2118" ca="1">IFERROR(IF((LEFT(INDIRECT("$F"&amp;$S2118),4))="GOTS",IF($G2118="Organic","GOTS_Organic_raw",(IF($G2118="Responsible","GOTS_Responsible",(IF($G2118="No Attribute (Conventional)","GOTS_conventional",(IF($G2118="Recycled Pre/Post-Consumer","GOTS_pre_post",(IF($G2118="In-Conversion","GOTS_in_conversion",(IF($G2118="Sustainably Sourced","Sustainably_sourced",(IF($G2118="Recycled pre-consumer organic","GOTS_recycled_organic",""))))))))))))),IF($G2118="Organic","Organic",(IF($G2118="Responsible","Responsible",(IF($G2118="No Attribute (Conventional)","No_Attribute_Conventional",(IF($G2118="Recycled Pre/Post-Consumer","Recycled_Pre_Post_Consumer",(IF($G2118="In-Conversion","In_Conversion",(IF($G2118="Recycled Pre-Consumer","Recycled_Pre_Consumer",(IF($G2118="Recycled Post-Consumer","Recycled_Post_Consumer",(IF($G2118="Sustainably Sourced","Sustainably_sourced",(IF($G2118="Recycled pre-consumer organic","GOTS_recycled_organic","")))))))))))))))))),"")</f>
        <v/>
      </c>
      <c r="AE2118" t="e" cm="1">
        <f t="array" aca="1" ref="AE2118" ca="1">IF($I2118="",IF(INDIRECT("$F"&amp;$S2118)="","",IF(LEFT(INDIRECT("$F"&amp;$S2118),3)="GRS","GRS_RCS_RM",IF((LEFT(INDIRECT("$F"&amp;$S2118),3))="RCS","GRS_RCS_RM",IF(INDIRECT("$F"&amp;$S2118)="OCS (No Label)","OCS_Conversion_RM",IF(LEFT(INDIRECT("$F"&amp;$S2118),3)="OCS","OCS_RM",IF(RIGHT(INDIRECT("$F"&amp;$S2118),10)="conversion","GOTS_RM_conversion",IF((LEFT(INDIRECT("$F"&amp;$S2118),4))="GOTS","GOTS_RM","Responsible_RM"))))))),"DELETERM")</f>
        <v>#VALUE!</v>
      </c>
      <c r="AF2118" t="e" cm="1">
        <f t="array" aca="1" ref="AF2118" ca="1">IF($S2118="","",INDIRECT("$Z"&amp;$S2118))</f>
        <v>#VALUE!</v>
      </c>
      <c r="AG2118" t="str">
        <f t="shared" si="664"/>
        <v/>
      </c>
      <c r="AH2118" t="str" cm="1">
        <f t="array" aca="1" ref="AH2118" ca="1">IFERROR(INDIRECT("$ag"&amp;S2118),"")</f>
        <v/>
      </c>
      <c r="AI2118" t="e" cm="1">
        <f t="array" aca="1" ref="AI2118" ca="1">INDIRECT("O"&amp;S2118)</f>
        <v>#VALUE!</v>
      </c>
      <c r="AJ2118" t="str">
        <f t="shared" si="665"/>
        <v/>
      </c>
    </row>
    <row r="2119" spans="1:36" ht="16.5" customHeight="1">
      <c r="A2119" s="129"/>
      <c r="B2119" s="134"/>
      <c r="C2119" s="135"/>
      <c r="D2119" s="146"/>
      <c r="E2119" s="146"/>
      <c r="F2119" s="135"/>
      <c r="G2119" s="147"/>
      <c r="H2119" s="147"/>
      <c r="I2119" s="147"/>
      <c r="J2119" s="147"/>
      <c r="K2119" s="38"/>
      <c r="L2119" s="143"/>
      <c r="M2119" s="143"/>
      <c r="N2119" s="61"/>
      <c r="O2119" s="314"/>
      <c r="Q2119" t="str">
        <f t="shared" si="660"/>
        <v/>
      </c>
      <c r="S2119" t="e">
        <f t="shared" ca="1" si="649"/>
        <v>#VALUE!</v>
      </c>
      <c r="T2119" t="e">
        <f t="shared" ca="1" si="666"/>
        <v>#VALUE!</v>
      </c>
      <c r="U2119">
        <f t="shared" si="650"/>
        <v>2052</v>
      </c>
      <c r="V2119">
        <v>171.33333333334701</v>
      </c>
      <c r="W2119">
        <f t="shared" si="653"/>
        <v>171</v>
      </c>
      <c r="X2119" t="str" cm="1">
        <f t="array" aca="1" ref="X2119" ca="1">IFERROR(INDEX('PC&amp;PD'!$A$1:$AS$19,ROW('PC&amp;PD'!$A$19),MATCH(INDIRECT(T2119),'PC&amp;PD'!$A$1:$AS$1,0)),"")</f>
        <v/>
      </c>
      <c r="AA2119" t="str">
        <f t="shared" si="661"/>
        <v/>
      </c>
      <c r="AB2119" t="str">
        <f t="shared" si="662"/>
        <v/>
      </c>
      <c r="AC2119" t="e">
        <f t="shared" ca="1" si="663"/>
        <v>#VALUE!</v>
      </c>
      <c r="AD2119" t="str" cm="1">
        <f t="array" aca="1" ref="AD2119" ca="1">IFERROR(IF((LEFT(INDIRECT("$F"&amp;$S2119),4))="GOTS",IF($G2119="Organic","GOTS_Organic_raw",(IF($G2119="Responsible","GOTS_Responsible",(IF($G2119="No Attribute (Conventional)","GOTS_conventional",(IF($G2119="Recycled Pre/Post-Consumer","GOTS_pre_post",(IF($G2119="In-Conversion","GOTS_in_conversion",(IF($G2119="Sustainably Sourced","Sustainably_sourced",(IF($G2119="Recycled pre-consumer organic","GOTS_recycled_organic",""))))))))))))),IF($G2119="Organic","Organic",(IF($G2119="Responsible","Responsible",(IF($G2119="No Attribute (Conventional)","No_Attribute_Conventional",(IF($G2119="Recycled Pre/Post-Consumer","Recycled_Pre_Post_Consumer",(IF($G2119="In-Conversion","In_Conversion",(IF($G2119="Recycled Pre-Consumer","Recycled_Pre_Consumer",(IF($G2119="Recycled Post-Consumer","Recycled_Post_Consumer",(IF($G2119="Sustainably Sourced","Sustainably_sourced",(IF($G2119="Recycled pre-consumer organic","GOTS_recycled_organic","")))))))))))))))))),"")</f>
        <v/>
      </c>
      <c r="AE2119" t="e" cm="1">
        <f t="array" aca="1" ref="AE2119" ca="1">IF($I2119="",IF(INDIRECT("$F"&amp;$S2119)="","",IF(LEFT(INDIRECT("$F"&amp;$S2119),3)="GRS","GRS_RCS_RM",IF((LEFT(INDIRECT("$F"&amp;$S2119),3))="RCS","GRS_RCS_RM",IF(INDIRECT("$F"&amp;$S2119)="OCS (No Label)","OCS_Conversion_RM",IF(LEFT(INDIRECT("$F"&amp;$S2119),3)="OCS","OCS_RM",IF(RIGHT(INDIRECT("$F"&amp;$S2119),10)="conversion","GOTS_RM_conversion",IF((LEFT(INDIRECT("$F"&amp;$S2119),4))="GOTS","GOTS_RM","Responsible_RM"))))))),"DELETERM")</f>
        <v>#VALUE!</v>
      </c>
      <c r="AF2119" t="e" cm="1">
        <f t="array" aca="1" ref="AF2119" ca="1">IF($S2119="","",INDIRECT("$Z"&amp;$S2119))</f>
        <v>#VALUE!</v>
      </c>
      <c r="AG2119" t="str">
        <f t="shared" si="664"/>
        <v/>
      </c>
      <c r="AH2119" t="str" cm="1">
        <f t="array" aca="1" ref="AH2119" ca="1">IFERROR(INDIRECT("$ag"&amp;S2119),"")</f>
        <v/>
      </c>
      <c r="AI2119" t="e" cm="1">
        <f t="array" aca="1" ref="AI2119" ca="1">INDIRECT("O"&amp;S2119)</f>
        <v>#VALUE!</v>
      </c>
      <c r="AJ2119" t="str">
        <f t="shared" si="665"/>
        <v/>
      </c>
    </row>
    <row r="2120" spans="1:36" ht="16.5" customHeight="1">
      <c r="A2120" s="129"/>
      <c r="B2120" s="134"/>
      <c r="C2120" s="135"/>
      <c r="D2120" s="146"/>
      <c r="E2120" s="146"/>
      <c r="F2120" s="135"/>
      <c r="G2120" s="147"/>
      <c r="H2120" s="147"/>
      <c r="I2120" s="147"/>
      <c r="J2120" s="147"/>
      <c r="K2120" s="38"/>
      <c r="L2120" s="143"/>
      <c r="M2120" s="143"/>
      <c r="N2120" s="61"/>
      <c r="O2120" s="314"/>
      <c r="Q2120" t="str">
        <f t="shared" si="660"/>
        <v/>
      </c>
      <c r="S2120" t="e">
        <f t="shared" ca="1" si="649"/>
        <v>#VALUE!</v>
      </c>
      <c r="T2120" t="e">
        <f t="shared" ca="1" si="666"/>
        <v>#VALUE!</v>
      </c>
      <c r="U2120">
        <f t="shared" si="650"/>
        <v>2052</v>
      </c>
      <c r="V2120">
        <v>171.41666666667999</v>
      </c>
      <c r="W2120">
        <f t="shared" si="653"/>
        <v>171</v>
      </c>
      <c r="X2120" t="str" cm="1">
        <f t="array" aca="1" ref="X2120" ca="1">IFERROR(INDEX('PC&amp;PD'!$A$1:$AS$19,ROW('PC&amp;PD'!$A$19),MATCH(INDIRECT(T2120),'PC&amp;PD'!$A$1:$AS$1,0)),"")</f>
        <v/>
      </c>
      <c r="AA2120" t="str">
        <f t="shared" si="661"/>
        <v/>
      </c>
      <c r="AB2120" t="str">
        <f t="shared" si="662"/>
        <v/>
      </c>
      <c r="AC2120" t="e">
        <f t="shared" ca="1" si="663"/>
        <v>#VALUE!</v>
      </c>
      <c r="AD2120" t="str" cm="1">
        <f t="array" aca="1" ref="AD2120" ca="1">IFERROR(IF((LEFT(INDIRECT("$F"&amp;$S2120),4))="GOTS",IF($G2120="Organic","GOTS_Organic_raw",(IF($G2120="Responsible","GOTS_Responsible",(IF($G2120="No Attribute (Conventional)","GOTS_conventional",(IF($G2120="Recycled Pre/Post-Consumer","GOTS_pre_post",(IF($G2120="In-Conversion","GOTS_in_conversion",(IF($G2120="Sustainably Sourced","Sustainably_sourced",(IF($G2120="Recycled pre-consumer organic","GOTS_recycled_organic",""))))))))))))),IF($G2120="Organic","Organic",(IF($G2120="Responsible","Responsible",(IF($G2120="No Attribute (Conventional)","No_Attribute_Conventional",(IF($G2120="Recycled Pre/Post-Consumer","Recycled_Pre_Post_Consumer",(IF($G2120="In-Conversion","In_Conversion",(IF($G2120="Recycled Pre-Consumer","Recycled_Pre_Consumer",(IF($G2120="Recycled Post-Consumer","Recycled_Post_Consumer",(IF($G2120="Sustainably Sourced","Sustainably_sourced",(IF($G2120="Recycled pre-consumer organic","GOTS_recycled_organic","")))))))))))))))))),"")</f>
        <v/>
      </c>
      <c r="AE2120" t="e" cm="1">
        <f t="array" aca="1" ref="AE2120" ca="1">IF($I2120="",IF(INDIRECT("$F"&amp;$S2120)="","",IF(LEFT(INDIRECT("$F"&amp;$S2120),3)="GRS","GRS_RCS_RM",IF((LEFT(INDIRECT("$F"&amp;$S2120),3))="RCS","GRS_RCS_RM",IF(INDIRECT("$F"&amp;$S2120)="OCS (No Label)","OCS_Conversion_RM",IF(LEFT(INDIRECT("$F"&amp;$S2120),3)="OCS","OCS_RM",IF(RIGHT(INDIRECT("$F"&amp;$S2120),10)="conversion","GOTS_RM_conversion",IF((LEFT(INDIRECT("$F"&amp;$S2120),4))="GOTS","GOTS_RM","Responsible_RM"))))))),"DELETERM")</f>
        <v>#VALUE!</v>
      </c>
      <c r="AF2120" t="e" cm="1">
        <f t="array" aca="1" ref="AF2120" ca="1">IF($S2120="","",INDIRECT("$Z"&amp;$S2120))</f>
        <v>#VALUE!</v>
      </c>
      <c r="AG2120" t="str">
        <f t="shared" si="664"/>
        <v/>
      </c>
      <c r="AH2120" t="str" cm="1">
        <f t="array" aca="1" ref="AH2120" ca="1">IFERROR(INDIRECT("$ag"&amp;S2120),"")</f>
        <v/>
      </c>
      <c r="AI2120" t="e" cm="1">
        <f t="array" aca="1" ref="AI2120" ca="1">INDIRECT("O"&amp;S2120)</f>
        <v>#VALUE!</v>
      </c>
      <c r="AJ2120" t="str">
        <f t="shared" si="665"/>
        <v/>
      </c>
    </row>
    <row r="2121" spans="1:36" ht="16.5" customHeight="1">
      <c r="A2121" s="130"/>
      <c r="B2121" s="136"/>
      <c r="C2121" s="137"/>
      <c r="D2121" s="146"/>
      <c r="E2121" s="146"/>
      <c r="F2121" s="137"/>
      <c r="G2121" s="147"/>
      <c r="H2121" s="147"/>
      <c r="I2121" s="147"/>
      <c r="J2121" s="147"/>
      <c r="K2121" s="38"/>
      <c r="L2121" s="144"/>
      <c r="M2121" s="144"/>
      <c r="N2121" s="61"/>
      <c r="O2121" s="314"/>
      <c r="Q2121" t="str">
        <f t="shared" si="660"/>
        <v/>
      </c>
      <c r="S2121" t="e">
        <f t="shared" ca="1" si="649"/>
        <v>#VALUE!</v>
      </c>
      <c r="T2121" t="e">
        <f t="shared" ca="1" si="666"/>
        <v>#VALUE!</v>
      </c>
      <c r="U2121">
        <f t="shared" si="650"/>
        <v>2052</v>
      </c>
      <c r="V2121">
        <v>171.50000000001299</v>
      </c>
      <c r="W2121">
        <f t="shared" si="653"/>
        <v>171</v>
      </c>
      <c r="X2121" t="str" cm="1">
        <f t="array" aca="1" ref="X2121" ca="1">IFERROR(INDEX('PC&amp;PD'!$A$1:$AS$19,ROW('PC&amp;PD'!$A$19),MATCH(INDIRECT(T2121),'PC&amp;PD'!$A$1:$AS$1,0)),"")</f>
        <v/>
      </c>
      <c r="AA2121" t="str">
        <f t="shared" si="661"/>
        <v/>
      </c>
      <c r="AB2121" t="str">
        <f t="shared" si="662"/>
        <v/>
      </c>
      <c r="AC2121" t="e">
        <f t="shared" ca="1" si="663"/>
        <v>#VALUE!</v>
      </c>
      <c r="AD2121" t="str" cm="1">
        <f t="array" aca="1" ref="AD2121" ca="1">IFERROR(IF((LEFT(INDIRECT("$F"&amp;$S2121),4))="GOTS",IF($G2121="Organic","GOTS_Organic_raw",(IF($G2121="Responsible","GOTS_Responsible",(IF($G2121="No Attribute (Conventional)","GOTS_conventional",(IF($G2121="Recycled Pre/Post-Consumer","GOTS_pre_post",(IF($G2121="In-Conversion","GOTS_in_conversion",(IF($G2121="Sustainably Sourced","Sustainably_sourced",(IF($G2121="Recycled pre-consumer organic","GOTS_recycled_organic",""))))))))))))),IF($G2121="Organic","Organic",(IF($G2121="Responsible","Responsible",(IF($G2121="No Attribute (Conventional)","No_Attribute_Conventional",(IF($G2121="Recycled Pre/Post-Consumer","Recycled_Pre_Post_Consumer",(IF($G2121="In-Conversion","In_Conversion",(IF($G2121="Recycled Pre-Consumer","Recycled_Pre_Consumer",(IF($G2121="Recycled Post-Consumer","Recycled_Post_Consumer",(IF($G2121="Sustainably Sourced","Sustainably_sourced",(IF($G2121="Recycled pre-consumer organic","GOTS_recycled_organic","")))))))))))))))))),"")</f>
        <v/>
      </c>
      <c r="AE2121" t="e" cm="1">
        <f t="array" aca="1" ref="AE2121" ca="1">IF($I2121="",IF(INDIRECT("$F"&amp;$S2121)="","",IF(LEFT(INDIRECT("$F"&amp;$S2121),3)="GRS","GRS_RCS_RM",IF((LEFT(INDIRECT("$F"&amp;$S2121),3))="RCS","GRS_RCS_RM",IF(INDIRECT("$F"&amp;$S2121)="OCS (No Label)","OCS_Conversion_RM",IF(LEFT(INDIRECT("$F"&amp;$S2121),3)="OCS","OCS_RM",IF(RIGHT(INDIRECT("$F"&amp;$S2121),10)="conversion","GOTS_RM_conversion",IF((LEFT(INDIRECT("$F"&amp;$S2121),4))="GOTS","GOTS_RM","Responsible_RM"))))))),"DELETERM")</f>
        <v>#VALUE!</v>
      </c>
      <c r="AF2121" t="e" cm="1">
        <f t="array" aca="1" ref="AF2121" ca="1">IF($S2121="","",INDIRECT("$Z"&amp;$S2121))</f>
        <v>#VALUE!</v>
      </c>
      <c r="AG2121" t="str">
        <f t="shared" si="664"/>
        <v/>
      </c>
      <c r="AH2121" t="str" cm="1">
        <f t="array" aca="1" ref="AH2121" ca="1">IFERROR(INDIRECT("$ag"&amp;S2121),"")</f>
        <v/>
      </c>
      <c r="AI2121" t="e" cm="1">
        <f t="array" aca="1" ref="AI2121" ca="1">INDIRECT("O"&amp;S2121)</f>
        <v>#VALUE!</v>
      </c>
      <c r="AJ2121" t="str">
        <f t="shared" si="665"/>
        <v/>
      </c>
    </row>
    <row r="2122" spans="1:36" ht="16.5" customHeight="1">
      <c r="A2122" s="130"/>
      <c r="B2122" s="136"/>
      <c r="C2122" s="137"/>
      <c r="D2122" s="146"/>
      <c r="E2122" s="146"/>
      <c r="F2122" s="137"/>
      <c r="G2122" s="147"/>
      <c r="H2122" s="147"/>
      <c r="I2122" s="147"/>
      <c r="J2122" s="147"/>
      <c r="K2122" s="38"/>
      <c r="L2122" s="144"/>
      <c r="M2122" s="144"/>
      <c r="N2122" s="61"/>
      <c r="O2122" s="314"/>
      <c r="Q2122" t="str">
        <f t="shared" si="660"/>
        <v/>
      </c>
      <c r="S2122" t="e">
        <f t="shared" ca="1" si="649"/>
        <v>#VALUE!</v>
      </c>
      <c r="T2122" t="e">
        <f t="shared" ca="1" si="666"/>
        <v>#VALUE!</v>
      </c>
      <c r="U2122">
        <f t="shared" si="650"/>
        <v>2052</v>
      </c>
      <c r="V2122">
        <v>171.58333333334701</v>
      </c>
      <c r="W2122">
        <f t="shared" si="653"/>
        <v>171</v>
      </c>
      <c r="X2122" t="str" cm="1">
        <f t="array" aca="1" ref="X2122" ca="1">IFERROR(INDEX('PC&amp;PD'!$A$1:$AS$19,ROW('PC&amp;PD'!$A$19),MATCH(INDIRECT(T2122),'PC&amp;PD'!$A$1:$AS$1,0)),"")</f>
        <v/>
      </c>
      <c r="AA2122" t="str">
        <f t="shared" si="661"/>
        <v/>
      </c>
      <c r="AB2122" t="str">
        <f t="shared" si="662"/>
        <v/>
      </c>
      <c r="AC2122" t="e">
        <f t="shared" ca="1" si="663"/>
        <v>#VALUE!</v>
      </c>
      <c r="AD2122" t="str" cm="1">
        <f t="array" aca="1" ref="AD2122" ca="1">IFERROR(IF((LEFT(INDIRECT("$F"&amp;$S2122),4))="GOTS",IF($G2122="Organic","GOTS_Organic_raw",(IF($G2122="Responsible","GOTS_Responsible",(IF($G2122="No Attribute (Conventional)","GOTS_conventional",(IF($G2122="Recycled Pre/Post-Consumer","GOTS_pre_post",(IF($G2122="In-Conversion","GOTS_in_conversion",(IF($G2122="Sustainably Sourced","Sustainably_sourced",(IF($G2122="Recycled pre-consumer organic","GOTS_recycled_organic",""))))))))))))),IF($G2122="Organic","Organic",(IF($G2122="Responsible","Responsible",(IF($G2122="No Attribute (Conventional)","No_Attribute_Conventional",(IF($G2122="Recycled Pre/Post-Consumer","Recycled_Pre_Post_Consumer",(IF($G2122="In-Conversion","In_Conversion",(IF($G2122="Recycled Pre-Consumer","Recycled_Pre_Consumer",(IF($G2122="Recycled Post-Consumer","Recycled_Post_Consumer",(IF($G2122="Sustainably Sourced","Sustainably_sourced",(IF($G2122="Recycled pre-consumer organic","GOTS_recycled_organic","")))))))))))))))))),"")</f>
        <v/>
      </c>
      <c r="AE2122" t="e" cm="1">
        <f t="array" aca="1" ref="AE2122" ca="1">IF($I2122="",IF(INDIRECT("$F"&amp;$S2122)="","",IF(LEFT(INDIRECT("$F"&amp;$S2122),3)="GRS","GRS_RCS_RM",IF((LEFT(INDIRECT("$F"&amp;$S2122),3))="RCS","GRS_RCS_RM",IF(INDIRECT("$F"&amp;$S2122)="OCS (No Label)","OCS_Conversion_RM",IF(LEFT(INDIRECT("$F"&amp;$S2122),3)="OCS","OCS_RM",IF(RIGHT(INDIRECT("$F"&amp;$S2122),10)="conversion","GOTS_RM_conversion",IF((LEFT(INDIRECT("$F"&amp;$S2122),4))="GOTS","GOTS_RM","Responsible_RM"))))))),"DELETERM")</f>
        <v>#VALUE!</v>
      </c>
      <c r="AF2122" t="e" cm="1">
        <f t="array" aca="1" ref="AF2122" ca="1">IF($S2122="","",INDIRECT("$Z"&amp;$S2122))</f>
        <v>#VALUE!</v>
      </c>
      <c r="AG2122" t="str">
        <f t="shared" si="664"/>
        <v/>
      </c>
      <c r="AH2122" t="str" cm="1">
        <f t="array" aca="1" ref="AH2122" ca="1">IFERROR(INDIRECT("$ag"&amp;S2122),"")</f>
        <v/>
      </c>
      <c r="AI2122" t="e" cm="1">
        <f t="array" aca="1" ref="AI2122" ca="1">INDIRECT("O"&amp;S2122)</f>
        <v>#VALUE!</v>
      </c>
      <c r="AJ2122" t="str">
        <f t="shared" si="665"/>
        <v/>
      </c>
    </row>
    <row r="2123" spans="1:36" ht="16.5" customHeight="1">
      <c r="A2123" s="130"/>
      <c r="B2123" s="136"/>
      <c r="C2123" s="137"/>
      <c r="D2123" s="146"/>
      <c r="E2123" s="146"/>
      <c r="F2123" s="137"/>
      <c r="G2123" s="147"/>
      <c r="H2123" s="147"/>
      <c r="I2123" s="147"/>
      <c r="J2123" s="147"/>
      <c r="K2123" s="38"/>
      <c r="L2123" s="144"/>
      <c r="M2123" s="144"/>
      <c r="N2123" s="61"/>
      <c r="O2123" s="314"/>
      <c r="Q2123" t="str">
        <f t="shared" si="660"/>
        <v/>
      </c>
      <c r="S2123" t="e">
        <f t="shared" ca="1" si="649"/>
        <v>#VALUE!</v>
      </c>
      <c r="T2123" t="e">
        <f t="shared" ca="1" si="666"/>
        <v>#VALUE!</v>
      </c>
      <c r="U2123">
        <f t="shared" si="650"/>
        <v>2052</v>
      </c>
      <c r="V2123">
        <v>171.66666666667999</v>
      </c>
      <c r="W2123">
        <f t="shared" si="653"/>
        <v>171</v>
      </c>
      <c r="X2123" t="str" cm="1">
        <f t="array" aca="1" ref="X2123" ca="1">IFERROR(INDEX('PC&amp;PD'!$A$1:$AS$19,ROW('PC&amp;PD'!$A$19),MATCH(INDIRECT(T2123),'PC&amp;PD'!$A$1:$AS$1,0)),"")</f>
        <v/>
      </c>
      <c r="AA2123" t="str">
        <f t="shared" si="661"/>
        <v/>
      </c>
      <c r="AB2123" t="str">
        <f t="shared" si="662"/>
        <v/>
      </c>
      <c r="AC2123" t="e">
        <f t="shared" ca="1" si="663"/>
        <v>#VALUE!</v>
      </c>
      <c r="AD2123" t="str" cm="1">
        <f t="array" aca="1" ref="AD2123" ca="1">IFERROR(IF((LEFT(INDIRECT("$F"&amp;$S2123),4))="GOTS",IF($G2123="Organic","GOTS_Organic_raw",(IF($G2123="Responsible","GOTS_Responsible",(IF($G2123="No Attribute (Conventional)","GOTS_conventional",(IF($G2123="Recycled Pre/Post-Consumer","GOTS_pre_post",(IF($G2123="In-Conversion","GOTS_in_conversion",(IF($G2123="Sustainably Sourced","Sustainably_sourced",(IF($G2123="Recycled pre-consumer organic","GOTS_recycled_organic",""))))))))))))),IF($G2123="Organic","Organic",(IF($G2123="Responsible","Responsible",(IF($G2123="No Attribute (Conventional)","No_Attribute_Conventional",(IF($G2123="Recycled Pre/Post-Consumer","Recycled_Pre_Post_Consumer",(IF($G2123="In-Conversion","In_Conversion",(IF($G2123="Recycled Pre-Consumer","Recycled_Pre_Consumer",(IF($G2123="Recycled Post-Consumer","Recycled_Post_Consumer",(IF($G2123="Sustainably Sourced","Sustainably_sourced",(IF($G2123="Recycled pre-consumer organic","GOTS_recycled_organic","")))))))))))))))))),"")</f>
        <v/>
      </c>
      <c r="AE2123" t="e" cm="1">
        <f t="array" aca="1" ref="AE2123" ca="1">IF($I2123="",IF(INDIRECT("$F"&amp;$S2123)="","",IF(LEFT(INDIRECT("$F"&amp;$S2123),3)="GRS","GRS_RCS_RM",IF((LEFT(INDIRECT("$F"&amp;$S2123),3))="RCS","GRS_RCS_RM",IF(INDIRECT("$F"&amp;$S2123)="OCS (No Label)","OCS_Conversion_RM",IF(LEFT(INDIRECT("$F"&amp;$S2123),3)="OCS","OCS_RM",IF(RIGHT(INDIRECT("$F"&amp;$S2123),10)="conversion","GOTS_RM_conversion",IF((LEFT(INDIRECT("$F"&amp;$S2123),4))="GOTS","GOTS_RM","Responsible_RM"))))))),"DELETERM")</f>
        <v>#VALUE!</v>
      </c>
      <c r="AF2123" t="e" cm="1">
        <f t="array" aca="1" ref="AF2123" ca="1">IF($S2123="","",INDIRECT("$Z"&amp;$S2123))</f>
        <v>#VALUE!</v>
      </c>
      <c r="AG2123" t="str">
        <f t="shared" si="664"/>
        <v/>
      </c>
      <c r="AH2123" t="str" cm="1">
        <f t="array" aca="1" ref="AH2123" ca="1">IFERROR(INDIRECT("$ag"&amp;S2123),"")</f>
        <v/>
      </c>
      <c r="AI2123" t="e" cm="1">
        <f t="array" aca="1" ref="AI2123" ca="1">INDIRECT("O"&amp;S2123)</f>
        <v>#VALUE!</v>
      </c>
      <c r="AJ2123" t="str">
        <f t="shared" si="665"/>
        <v/>
      </c>
    </row>
    <row r="2124" spans="1:36" ht="16.5" customHeight="1">
      <c r="A2124" s="130"/>
      <c r="B2124" s="136"/>
      <c r="C2124" s="137"/>
      <c r="D2124" s="146"/>
      <c r="E2124" s="146"/>
      <c r="F2124" s="137"/>
      <c r="G2124" s="147"/>
      <c r="H2124" s="147"/>
      <c r="I2124" s="147"/>
      <c r="J2124" s="147"/>
      <c r="K2124" s="38"/>
      <c r="L2124" s="144"/>
      <c r="M2124" s="144"/>
      <c r="N2124" s="61"/>
      <c r="O2124" s="314"/>
      <c r="Q2124" t="str">
        <f t="shared" si="660"/>
        <v/>
      </c>
      <c r="S2124" t="e">
        <f t="shared" ref="S2124:S2187" ca="1" si="669">IF(INDIRECT("A"&amp;$S$63+$U2124)&lt;&gt;"",$S$63+$U2124,"")</f>
        <v>#VALUE!</v>
      </c>
      <c r="T2124" t="e">
        <f t="shared" ca="1" si="666"/>
        <v>#VALUE!</v>
      </c>
      <c r="U2124">
        <f t="shared" ref="U2124:U2187" si="670">(12*W2124)</f>
        <v>2052</v>
      </c>
      <c r="V2124">
        <v>171.75000000001401</v>
      </c>
      <c r="W2124">
        <f t="shared" si="653"/>
        <v>171</v>
      </c>
      <c r="X2124" t="str" cm="1">
        <f t="array" aca="1" ref="X2124" ca="1">IFERROR(INDEX('PC&amp;PD'!$A$1:$AS$19,ROW('PC&amp;PD'!$A$19),MATCH(INDIRECT(T2124),'PC&amp;PD'!$A$1:$AS$1,0)),"")</f>
        <v/>
      </c>
      <c r="AA2124" t="str">
        <f t="shared" si="661"/>
        <v/>
      </c>
      <c r="AB2124" t="str">
        <f t="shared" si="662"/>
        <v/>
      </c>
      <c r="AC2124" t="e">
        <f t="shared" ca="1" si="663"/>
        <v>#VALUE!</v>
      </c>
      <c r="AD2124" t="str" cm="1">
        <f t="array" aca="1" ref="AD2124" ca="1">IFERROR(IF((LEFT(INDIRECT("$F"&amp;$S2124),4))="GOTS",IF($G2124="Organic","GOTS_Organic_raw",(IF($G2124="Responsible","GOTS_Responsible",(IF($G2124="No Attribute (Conventional)","GOTS_conventional",(IF($G2124="Recycled Pre/Post-Consumer","GOTS_pre_post",(IF($G2124="In-Conversion","GOTS_in_conversion",(IF($G2124="Sustainably Sourced","Sustainably_sourced",(IF($G2124="Recycled pre-consumer organic","GOTS_recycled_organic",""))))))))))))),IF($G2124="Organic","Organic",(IF($G2124="Responsible","Responsible",(IF($G2124="No Attribute (Conventional)","No_Attribute_Conventional",(IF($G2124="Recycled Pre/Post-Consumer","Recycled_Pre_Post_Consumer",(IF($G2124="In-Conversion","In_Conversion",(IF($G2124="Recycled Pre-Consumer","Recycled_Pre_Consumer",(IF($G2124="Recycled Post-Consumer","Recycled_Post_Consumer",(IF($G2124="Sustainably Sourced","Sustainably_sourced",(IF($G2124="Recycled pre-consumer organic","GOTS_recycled_organic","")))))))))))))))))),"")</f>
        <v/>
      </c>
      <c r="AE2124" t="e" cm="1">
        <f t="array" aca="1" ref="AE2124" ca="1">IF($I2124="",IF(INDIRECT("$F"&amp;$S2124)="","",IF(LEFT(INDIRECT("$F"&amp;$S2124),3)="GRS","GRS_RCS_RM",IF((LEFT(INDIRECT("$F"&amp;$S2124),3))="RCS","GRS_RCS_RM",IF(INDIRECT("$F"&amp;$S2124)="OCS (No Label)","OCS_Conversion_RM",IF(LEFT(INDIRECT("$F"&amp;$S2124),3)="OCS","OCS_RM",IF(RIGHT(INDIRECT("$F"&amp;$S2124),10)="conversion","GOTS_RM_conversion",IF((LEFT(INDIRECT("$F"&amp;$S2124),4))="GOTS","GOTS_RM","Responsible_RM"))))))),"DELETERM")</f>
        <v>#VALUE!</v>
      </c>
      <c r="AF2124" t="e" cm="1">
        <f t="array" aca="1" ref="AF2124" ca="1">IF($S2124="","",INDIRECT("$Z"&amp;$S2124))</f>
        <v>#VALUE!</v>
      </c>
      <c r="AG2124" t="str">
        <f t="shared" si="664"/>
        <v/>
      </c>
      <c r="AH2124" t="str" cm="1">
        <f t="array" aca="1" ref="AH2124" ca="1">IFERROR(INDIRECT("$ag"&amp;S2124),"")</f>
        <v/>
      </c>
      <c r="AI2124" t="e" cm="1">
        <f t="array" aca="1" ref="AI2124" ca="1">INDIRECT("O"&amp;S2124)</f>
        <v>#VALUE!</v>
      </c>
      <c r="AJ2124" t="str">
        <f t="shared" si="665"/>
        <v/>
      </c>
    </row>
    <row r="2125" spans="1:36" ht="16.5" customHeight="1">
      <c r="A2125" s="130"/>
      <c r="B2125" s="136"/>
      <c r="C2125" s="137"/>
      <c r="D2125" s="146"/>
      <c r="E2125" s="146"/>
      <c r="F2125" s="137"/>
      <c r="G2125" s="147"/>
      <c r="H2125" s="147"/>
      <c r="I2125" s="147"/>
      <c r="J2125" s="147"/>
      <c r="K2125" s="38"/>
      <c r="L2125" s="144"/>
      <c r="M2125" s="144"/>
      <c r="N2125" s="61"/>
      <c r="O2125" s="314"/>
      <c r="Q2125" t="str">
        <f t="shared" si="660"/>
        <v/>
      </c>
      <c r="S2125" t="e">
        <f t="shared" ca="1" si="669"/>
        <v>#VALUE!</v>
      </c>
      <c r="T2125" t="e">
        <f t="shared" ca="1" si="666"/>
        <v>#VALUE!</v>
      </c>
      <c r="U2125">
        <f t="shared" si="670"/>
        <v>2052</v>
      </c>
      <c r="V2125">
        <v>171.83333333334701</v>
      </c>
      <c r="W2125">
        <f t="shared" si="653"/>
        <v>171</v>
      </c>
      <c r="X2125" t="str" cm="1">
        <f t="array" aca="1" ref="X2125" ca="1">IFERROR(INDEX('PC&amp;PD'!$A$1:$AS$19,ROW('PC&amp;PD'!$A$19),MATCH(INDIRECT(T2125),'PC&amp;PD'!$A$1:$AS$1,0)),"")</f>
        <v/>
      </c>
      <c r="AA2125" t="str">
        <f t="shared" si="661"/>
        <v/>
      </c>
      <c r="AB2125" t="str">
        <f t="shared" si="662"/>
        <v/>
      </c>
      <c r="AC2125" t="e">
        <f t="shared" ca="1" si="663"/>
        <v>#VALUE!</v>
      </c>
      <c r="AD2125" t="str" cm="1">
        <f t="array" aca="1" ref="AD2125" ca="1">IFERROR(IF((LEFT(INDIRECT("$F"&amp;$S2125),4))="GOTS",IF($G2125="Organic","GOTS_Organic_raw",(IF($G2125="Responsible","GOTS_Responsible",(IF($G2125="No Attribute (Conventional)","GOTS_conventional",(IF($G2125="Recycled Pre/Post-Consumer","GOTS_pre_post",(IF($G2125="In-Conversion","GOTS_in_conversion",(IF($G2125="Sustainably Sourced","Sustainably_sourced",(IF($G2125="Recycled pre-consumer organic","GOTS_recycled_organic",""))))))))))))),IF($G2125="Organic","Organic",(IF($G2125="Responsible","Responsible",(IF($G2125="No Attribute (Conventional)","No_Attribute_Conventional",(IF($G2125="Recycled Pre/Post-Consumer","Recycled_Pre_Post_Consumer",(IF($G2125="In-Conversion","In_Conversion",(IF($G2125="Recycled Pre-Consumer","Recycled_Pre_Consumer",(IF($G2125="Recycled Post-Consumer","Recycled_Post_Consumer",(IF($G2125="Sustainably Sourced","Sustainably_sourced",(IF($G2125="Recycled pre-consumer organic","GOTS_recycled_organic","")))))))))))))))))),"")</f>
        <v/>
      </c>
      <c r="AE2125" t="e" cm="1">
        <f t="array" aca="1" ref="AE2125" ca="1">IF($I2125="",IF(INDIRECT("$F"&amp;$S2125)="","",IF(LEFT(INDIRECT("$F"&amp;$S2125),3)="GRS","GRS_RCS_RM",IF((LEFT(INDIRECT("$F"&amp;$S2125),3))="RCS","GRS_RCS_RM",IF(INDIRECT("$F"&amp;$S2125)="OCS (No Label)","OCS_Conversion_RM",IF(LEFT(INDIRECT("$F"&amp;$S2125),3)="OCS","OCS_RM",IF(RIGHT(INDIRECT("$F"&amp;$S2125),10)="conversion","GOTS_RM_conversion",IF((LEFT(INDIRECT("$F"&amp;$S2125),4))="GOTS","GOTS_RM","Responsible_RM"))))))),"DELETERM")</f>
        <v>#VALUE!</v>
      </c>
      <c r="AF2125" t="e" cm="1">
        <f t="array" aca="1" ref="AF2125" ca="1">IF($S2125="","",INDIRECT("$Z"&amp;$S2125))</f>
        <v>#VALUE!</v>
      </c>
      <c r="AG2125" t="str">
        <f t="shared" si="664"/>
        <v/>
      </c>
      <c r="AH2125" t="str" cm="1">
        <f t="array" aca="1" ref="AH2125" ca="1">IFERROR(INDIRECT("$ag"&amp;S2125),"")</f>
        <v/>
      </c>
      <c r="AI2125" t="e" cm="1">
        <f t="array" aca="1" ref="AI2125" ca="1">INDIRECT("O"&amp;S2125)</f>
        <v>#VALUE!</v>
      </c>
      <c r="AJ2125" t="str">
        <f t="shared" si="665"/>
        <v/>
      </c>
    </row>
    <row r="2126" spans="1:36" ht="16.5" customHeight="1" thickBot="1">
      <c r="A2126" s="131"/>
      <c r="B2126" s="138"/>
      <c r="C2126" s="139"/>
      <c r="D2126" s="148"/>
      <c r="E2126" s="148"/>
      <c r="F2126" s="139"/>
      <c r="G2126" s="149"/>
      <c r="H2126" s="149"/>
      <c r="I2126" s="149"/>
      <c r="J2126" s="149"/>
      <c r="K2126" s="39"/>
      <c r="L2126" s="145"/>
      <c r="M2126" s="145"/>
      <c r="N2126" s="62"/>
      <c r="O2126" s="315"/>
      <c r="Q2126" t="str">
        <f t="shared" si="660"/>
        <v/>
      </c>
      <c r="S2126" t="e">
        <f t="shared" ca="1" si="669"/>
        <v>#VALUE!</v>
      </c>
      <c r="T2126" t="e">
        <f t="shared" ca="1" si="666"/>
        <v>#VALUE!</v>
      </c>
      <c r="U2126">
        <f t="shared" si="670"/>
        <v>2052</v>
      </c>
      <c r="V2126">
        <v>171.91666666667999</v>
      </c>
      <c r="W2126">
        <f t="shared" si="653"/>
        <v>171</v>
      </c>
      <c r="X2126" t="str" cm="1">
        <f t="array" aca="1" ref="X2126" ca="1">IFERROR(INDEX('PC&amp;PD'!$A$1:$AS$19,ROW('PC&amp;PD'!$A$19),MATCH(INDIRECT(T2126),'PC&amp;PD'!$A$1:$AS$1,0)),"")</f>
        <v/>
      </c>
      <c r="AA2126" t="str">
        <f t="shared" si="661"/>
        <v/>
      </c>
      <c r="AB2126" t="str">
        <f t="shared" si="662"/>
        <v/>
      </c>
      <c r="AC2126" t="e">
        <f t="shared" ca="1" si="663"/>
        <v>#VALUE!</v>
      </c>
      <c r="AD2126" t="str" cm="1">
        <f t="array" aca="1" ref="AD2126" ca="1">IFERROR(IF((LEFT(INDIRECT("$F"&amp;$S2126),4))="GOTS",IF($G2126="Organic","GOTS_Organic_raw",(IF($G2126="Responsible","GOTS_Responsible",(IF($G2126="No Attribute (Conventional)","GOTS_conventional",(IF($G2126="Recycled Pre/Post-Consumer","GOTS_pre_post",(IF($G2126="In-Conversion","GOTS_in_conversion",(IF($G2126="Sustainably Sourced","Sustainably_sourced",(IF($G2126="Recycled pre-consumer organic","GOTS_recycled_organic",""))))))))))))),IF($G2126="Organic","Organic",(IF($G2126="Responsible","Responsible",(IF($G2126="No Attribute (Conventional)","No_Attribute_Conventional",(IF($G2126="Recycled Pre/Post-Consumer","Recycled_Pre_Post_Consumer",(IF($G2126="In-Conversion","In_Conversion",(IF($G2126="Recycled Pre-Consumer","Recycled_Pre_Consumer",(IF($G2126="Recycled Post-Consumer","Recycled_Post_Consumer",(IF($G2126="Sustainably Sourced","Sustainably_sourced",(IF($G2126="Recycled pre-consumer organic","GOTS_recycled_organic","")))))))))))))))))),"")</f>
        <v/>
      </c>
      <c r="AE2126" t="e" cm="1">
        <f t="array" aca="1" ref="AE2126" ca="1">IF($I2126="",IF(INDIRECT("$F"&amp;$S2126)="","",IF(LEFT(INDIRECT("$F"&amp;$S2126),3)="GRS","GRS_RCS_RM",IF((LEFT(INDIRECT("$F"&amp;$S2126),3))="RCS","GRS_RCS_RM",IF(INDIRECT("$F"&amp;$S2126)="OCS (No Label)","OCS_Conversion_RM",IF(LEFT(INDIRECT("$F"&amp;$S2126),3)="OCS","OCS_RM",IF(RIGHT(INDIRECT("$F"&amp;$S2126),10)="conversion","GOTS_RM_conversion",IF((LEFT(INDIRECT("$F"&amp;$S2126),4))="GOTS","GOTS_RM","Responsible_RM"))))))),"DELETERM")</f>
        <v>#VALUE!</v>
      </c>
      <c r="AF2126" t="e" cm="1">
        <f t="array" aca="1" ref="AF2126" ca="1">IF($S2126="","",INDIRECT("$Z"&amp;$S2126))</f>
        <v>#VALUE!</v>
      </c>
      <c r="AG2126" t="str">
        <f t="shared" si="664"/>
        <v/>
      </c>
      <c r="AH2126" t="str" cm="1">
        <f t="array" aca="1" ref="AH2126" ca="1">IFERROR(INDIRECT("$ag"&amp;S2126),"")</f>
        <v/>
      </c>
      <c r="AI2126" t="e" cm="1">
        <f t="array" aca="1" ref="AI2126" ca="1">INDIRECT("O"&amp;S2126)</f>
        <v>#VALUE!</v>
      </c>
      <c r="AJ2126" t="str">
        <f t="shared" si="665"/>
        <v/>
      </c>
    </row>
    <row r="2127" spans="1:36" ht="16.5" customHeight="1">
      <c r="A2127" s="128" t="str">
        <f>IF(B2127="","",COUNTA($B$63:$B2127))</f>
        <v/>
      </c>
      <c r="B2127" s="132"/>
      <c r="C2127" s="133"/>
      <c r="D2127" s="140"/>
      <c r="E2127" s="140"/>
      <c r="F2127" s="133"/>
      <c r="G2127" s="141"/>
      <c r="H2127" s="141"/>
      <c r="I2127" s="141"/>
      <c r="J2127" s="141"/>
      <c r="K2127" s="37"/>
      <c r="L2127" s="142" t="str">
        <f>IF(R2127="","",LEFT(R2127,LEN(R2127)-2))</f>
        <v/>
      </c>
      <c r="M2127" s="142"/>
      <c r="N2127" s="60"/>
      <c r="O2127" s="313"/>
      <c r="Q2127" t="str">
        <f t="shared" si="660"/>
        <v/>
      </c>
      <c r="R2127" t="str">
        <f t="shared" ref="R2127" si="671">CONCATENATE($Q2127,Q2128,Q2129,Q2130,Q2131,Q2132,$Q2133,$Q2134,$Q2135,$Q2136,$Q2137,$Q2138)</f>
        <v/>
      </c>
      <c r="S2127" t="e">
        <f t="shared" ca="1" si="669"/>
        <v>#VALUE!</v>
      </c>
      <c r="T2127" t="e">
        <f t="shared" ca="1" si="666"/>
        <v>#VALUE!</v>
      </c>
      <c r="U2127">
        <f t="shared" si="670"/>
        <v>2064</v>
      </c>
      <c r="V2127">
        <v>172.00000000001401</v>
      </c>
      <c r="W2127">
        <f t="shared" si="653"/>
        <v>172</v>
      </c>
      <c r="X2127" t="str" cm="1">
        <f t="array" aca="1" ref="X2127" ca="1">IFERROR(INDEX('PC&amp;PD'!$A$1:$AS$19,ROW('PC&amp;PD'!$A$19),MATCH(INDIRECT(T2127),'PC&amp;PD'!$A$1:$AS$1,0)),"")</f>
        <v/>
      </c>
      <c r="Z2127" t="str">
        <f t="shared" ref="Z2127" si="672">IFERROR(IF($F2127="OCS 100","OCS (OCS 100)",IF($F2127="OCS Blended","OCS (OCS Blended)",IF($F2127="OCS (No Label)","OCS (No Label)",IF($F2127="RCS 100","RCS (RCS 100)",IF($F2127="RCS Blended","RCS (RCS Blended)",IF($F2127="GRS","GRS (GRS)",IF($F2127="GRS (No Label)", "GRS (No Label)",IF($F2127="RDS","RDS (RDS)",IF($F2127="RWS","RWS (RWS)",IF($F2127="RAS","RAS (RAS)",IF($F2127="RMS","RMS (RMS)",IF($F2127="GOTS Organic","GOTS (Organic)",IF($F2127="GOTS Made with organic","GOTS (Made with Organic)",IF($F2127="GOTS Organic - in conversion","GOTS (Organic - In Conversion)",IF($F2127="GOTS Made with organic - in conversion","GOTS (Made with Organic - In Conversion)",""))))))))))))))),"")</f>
        <v/>
      </c>
      <c r="AA2127" t="str">
        <f t="shared" si="661"/>
        <v/>
      </c>
      <c r="AB2127" t="str">
        <f t="shared" si="662"/>
        <v/>
      </c>
      <c r="AC2127" t="e">
        <f t="shared" ca="1" si="663"/>
        <v>#VALUE!</v>
      </c>
      <c r="AD2127" t="str" cm="1">
        <f t="array" aca="1" ref="AD2127" ca="1">IFERROR(IF((LEFT(INDIRECT("$F"&amp;$S2127),4))="GOTS",IF($G2127="Organic","GOTS_Organic_raw",(IF($G2127="Responsible","GOTS_Responsible",(IF($G2127="No Attribute (Conventional)","GOTS_conventional",(IF($G2127="Recycled Pre/Post-Consumer","GOTS_pre_post",(IF($G2127="In-Conversion","GOTS_in_conversion",(IF($G2127="Sustainably Sourced","Sustainably_sourced",(IF($G2127="Recycled pre-consumer organic","GOTS_recycled_organic",""))))))))))))),IF($G2127="Organic","Organic",(IF($G2127="Responsible","Responsible",(IF($G2127="No Attribute (Conventional)","No_Attribute_Conventional",(IF($G2127="Recycled Pre/Post-Consumer","Recycled_Pre_Post_Consumer",(IF($G2127="In-Conversion","In_Conversion",(IF($G2127="Recycled Pre-Consumer","Recycled_Pre_Consumer",(IF($G2127="Recycled Post-Consumer","Recycled_Post_Consumer",(IF($G2127="Sustainably Sourced","Sustainably_sourced",(IF($G2127="Recycled pre-consumer organic","GOTS_recycled_organic","")))))))))))))))))),"")</f>
        <v/>
      </c>
      <c r="AE2127" t="e" cm="1">
        <f t="array" aca="1" ref="AE2127" ca="1">IF($I2127="",IF(INDIRECT("$F"&amp;$S2127)="","",IF(LEFT(INDIRECT("$F"&amp;$S2127),3)="GRS","GRS_RCS_RM",IF((LEFT(INDIRECT("$F"&amp;$S2127),3))="RCS","GRS_RCS_RM",IF(INDIRECT("$F"&amp;$S2127)="OCS (No Label)","OCS_Conversion_RM",IF(LEFT(INDIRECT("$F"&amp;$S2127),3)="OCS","OCS_RM",IF(RIGHT(INDIRECT("$F"&amp;$S2127),10)="conversion","GOTS_RM_conversion",IF((LEFT(INDIRECT("$F"&amp;$S2127),4))="GOTS","GOTS_RM","Responsible_RM"))))))),"DELETERM")</f>
        <v>#VALUE!</v>
      </c>
      <c r="AF2127" t="e" cm="1">
        <f t="array" aca="1" ref="AF2127" ca="1">IF($S2127="","",INDIRECT("$Z"&amp;$S2127))</f>
        <v>#VALUE!</v>
      </c>
      <c r="AG2127" t="str">
        <f t="shared" si="664"/>
        <v/>
      </c>
      <c r="AH2127" t="str" cm="1">
        <f t="array" aca="1" ref="AH2127" ca="1">IFERROR(INDIRECT("$ag"&amp;S2127),"")</f>
        <v/>
      </c>
      <c r="AI2127" t="e" cm="1">
        <f t="array" aca="1" ref="AI2127" ca="1">INDIRECT("O"&amp;S2127)</f>
        <v>#VALUE!</v>
      </c>
      <c r="AJ2127" t="str">
        <f t="shared" si="665"/>
        <v/>
      </c>
    </row>
    <row r="2128" spans="1:36" ht="16.5" customHeight="1">
      <c r="A2128" s="129"/>
      <c r="B2128" s="134"/>
      <c r="C2128" s="135"/>
      <c r="D2128" s="146"/>
      <c r="E2128" s="146"/>
      <c r="F2128" s="135"/>
      <c r="G2128" s="147"/>
      <c r="H2128" s="147"/>
      <c r="I2128" s="147"/>
      <c r="J2128" s="147"/>
      <c r="K2128" s="38"/>
      <c r="L2128" s="143"/>
      <c r="M2128" s="143"/>
      <c r="N2128" s="61"/>
      <c r="O2128" s="314"/>
      <c r="Q2128" t="str">
        <f t="shared" si="660"/>
        <v/>
      </c>
      <c r="S2128" t="e">
        <f t="shared" ca="1" si="669"/>
        <v>#VALUE!</v>
      </c>
      <c r="T2128" t="e">
        <f t="shared" ca="1" si="666"/>
        <v>#VALUE!</v>
      </c>
      <c r="U2128">
        <f t="shared" si="670"/>
        <v>2064</v>
      </c>
      <c r="V2128">
        <v>172.08333333334701</v>
      </c>
      <c r="W2128">
        <f t="shared" si="653"/>
        <v>172</v>
      </c>
      <c r="X2128" t="str" cm="1">
        <f t="array" aca="1" ref="X2128" ca="1">IFERROR(INDEX('PC&amp;PD'!$A$1:$AS$19,ROW('PC&amp;PD'!$A$19),MATCH(INDIRECT(T2128),'PC&amp;PD'!$A$1:$AS$1,0)),"")</f>
        <v/>
      </c>
      <c r="AA2128" t="str">
        <f t="shared" si="661"/>
        <v/>
      </c>
      <c r="AB2128" t="str">
        <f t="shared" si="662"/>
        <v/>
      </c>
      <c r="AC2128" t="e">
        <f t="shared" ca="1" si="663"/>
        <v>#VALUE!</v>
      </c>
      <c r="AD2128" t="str" cm="1">
        <f t="array" aca="1" ref="AD2128" ca="1">IFERROR(IF((LEFT(INDIRECT("$F"&amp;$S2128),4))="GOTS",IF($G2128="Organic","GOTS_Organic_raw",(IF($G2128="Responsible","GOTS_Responsible",(IF($G2128="No Attribute (Conventional)","GOTS_conventional",(IF($G2128="Recycled Pre/Post-Consumer","GOTS_pre_post",(IF($G2128="In-Conversion","GOTS_in_conversion",(IF($G2128="Sustainably Sourced","Sustainably_sourced",(IF($G2128="Recycled pre-consumer organic","GOTS_recycled_organic",""))))))))))))),IF($G2128="Organic","Organic",(IF($G2128="Responsible","Responsible",(IF($G2128="No Attribute (Conventional)","No_Attribute_Conventional",(IF($G2128="Recycled Pre/Post-Consumer","Recycled_Pre_Post_Consumer",(IF($G2128="In-Conversion","In_Conversion",(IF($G2128="Recycled Pre-Consumer","Recycled_Pre_Consumer",(IF($G2128="Recycled Post-Consumer","Recycled_Post_Consumer",(IF($G2128="Sustainably Sourced","Sustainably_sourced",(IF($G2128="Recycled pre-consumer organic","GOTS_recycled_organic","")))))))))))))))))),"")</f>
        <v/>
      </c>
      <c r="AE2128" t="e" cm="1">
        <f t="array" aca="1" ref="AE2128" ca="1">IF($I2128="",IF(INDIRECT("$F"&amp;$S2128)="","",IF(LEFT(INDIRECT("$F"&amp;$S2128),3)="GRS","GRS_RCS_RM",IF((LEFT(INDIRECT("$F"&amp;$S2128),3))="RCS","GRS_RCS_RM",IF(INDIRECT("$F"&amp;$S2128)="OCS (No Label)","OCS_Conversion_RM",IF(LEFT(INDIRECT("$F"&amp;$S2128),3)="OCS","OCS_RM",IF(RIGHT(INDIRECT("$F"&amp;$S2128),10)="conversion","GOTS_RM_conversion",IF((LEFT(INDIRECT("$F"&amp;$S2128),4))="GOTS","GOTS_RM","Responsible_RM"))))))),"DELETERM")</f>
        <v>#VALUE!</v>
      </c>
      <c r="AF2128" t="e" cm="1">
        <f t="array" aca="1" ref="AF2128" ca="1">IF($S2128="","",INDIRECT("$Z"&amp;$S2128))</f>
        <v>#VALUE!</v>
      </c>
      <c r="AG2128" t="str">
        <f t="shared" si="664"/>
        <v/>
      </c>
      <c r="AH2128" t="str" cm="1">
        <f t="array" aca="1" ref="AH2128" ca="1">IFERROR(INDIRECT("$ag"&amp;S2128),"")</f>
        <v/>
      </c>
      <c r="AI2128" t="e" cm="1">
        <f t="array" aca="1" ref="AI2128" ca="1">INDIRECT("O"&amp;S2128)</f>
        <v>#VALUE!</v>
      </c>
      <c r="AJ2128" t="str">
        <f t="shared" si="665"/>
        <v/>
      </c>
    </row>
    <row r="2129" spans="1:36" ht="16.5" customHeight="1">
      <c r="A2129" s="129"/>
      <c r="B2129" s="134"/>
      <c r="C2129" s="135"/>
      <c r="D2129" s="146"/>
      <c r="E2129" s="146"/>
      <c r="F2129" s="135"/>
      <c r="G2129" s="147"/>
      <c r="H2129" s="147"/>
      <c r="I2129" s="147"/>
      <c r="J2129" s="147"/>
      <c r="K2129" s="38"/>
      <c r="L2129" s="143"/>
      <c r="M2129" s="143"/>
      <c r="N2129" s="61"/>
      <c r="O2129" s="314"/>
      <c r="Q2129" t="str">
        <f t="shared" si="660"/>
        <v/>
      </c>
      <c r="S2129" t="e">
        <f t="shared" ca="1" si="669"/>
        <v>#VALUE!</v>
      </c>
      <c r="T2129" t="e">
        <f t="shared" ca="1" si="666"/>
        <v>#VALUE!</v>
      </c>
      <c r="U2129">
        <f t="shared" si="670"/>
        <v>2064</v>
      </c>
      <c r="V2129">
        <v>172.16666666667999</v>
      </c>
      <c r="W2129">
        <f t="shared" si="653"/>
        <v>172</v>
      </c>
      <c r="X2129" t="str" cm="1">
        <f t="array" aca="1" ref="X2129" ca="1">IFERROR(INDEX('PC&amp;PD'!$A$1:$AS$19,ROW('PC&amp;PD'!$A$19),MATCH(INDIRECT(T2129),'PC&amp;PD'!$A$1:$AS$1,0)),"")</f>
        <v/>
      </c>
      <c r="AA2129" t="str">
        <f t="shared" si="661"/>
        <v/>
      </c>
      <c r="AB2129" t="str">
        <f t="shared" si="662"/>
        <v/>
      </c>
      <c r="AC2129" t="e">
        <f t="shared" ca="1" si="663"/>
        <v>#VALUE!</v>
      </c>
      <c r="AD2129" t="str" cm="1">
        <f t="array" aca="1" ref="AD2129" ca="1">IFERROR(IF((LEFT(INDIRECT("$F"&amp;$S2129),4))="GOTS",IF($G2129="Organic","GOTS_Organic_raw",(IF($G2129="Responsible","GOTS_Responsible",(IF($G2129="No Attribute (Conventional)","GOTS_conventional",(IF($G2129="Recycled Pre/Post-Consumer","GOTS_pre_post",(IF($G2129="In-Conversion","GOTS_in_conversion",(IF($G2129="Sustainably Sourced","Sustainably_sourced",(IF($G2129="Recycled pre-consumer organic","GOTS_recycled_organic",""))))))))))))),IF($G2129="Organic","Organic",(IF($G2129="Responsible","Responsible",(IF($G2129="No Attribute (Conventional)","No_Attribute_Conventional",(IF($G2129="Recycled Pre/Post-Consumer","Recycled_Pre_Post_Consumer",(IF($G2129="In-Conversion","In_Conversion",(IF($G2129="Recycled Pre-Consumer","Recycled_Pre_Consumer",(IF($G2129="Recycled Post-Consumer","Recycled_Post_Consumer",(IF($G2129="Sustainably Sourced","Sustainably_sourced",(IF($G2129="Recycled pre-consumer organic","GOTS_recycled_organic","")))))))))))))))))),"")</f>
        <v/>
      </c>
      <c r="AE2129" t="e" cm="1">
        <f t="array" aca="1" ref="AE2129" ca="1">IF($I2129="",IF(INDIRECT("$F"&amp;$S2129)="","",IF(LEFT(INDIRECT("$F"&amp;$S2129),3)="GRS","GRS_RCS_RM",IF((LEFT(INDIRECT("$F"&amp;$S2129),3))="RCS","GRS_RCS_RM",IF(INDIRECT("$F"&amp;$S2129)="OCS (No Label)","OCS_Conversion_RM",IF(LEFT(INDIRECT("$F"&amp;$S2129),3)="OCS","OCS_RM",IF(RIGHT(INDIRECT("$F"&amp;$S2129),10)="conversion","GOTS_RM_conversion",IF((LEFT(INDIRECT("$F"&amp;$S2129),4))="GOTS","GOTS_RM","Responsible_RM"))))))),"DELETERM")</f>
        <v>#VALUE!</v>
      </c>
      <c r="AF2129" t="e" cm="1">
        <f t="array" aca="1" ref="AF2129" ca="1">IF($S2129="","",INDIRECT("$Z"&amp;$S2129))</f>
        <v>#VALUE!</v>
      </c>
      <c r="AG2129" t="str">
        <f t="shared" si="664"/>
        <v/>
      </c>
      <c r="AH2129" t="str" cm="1">
        <f t="array" aca="1" ref="AH2129" ca="1">IFERROR(INDIRECT("$ag"&amp;S2129),"")</f>
        <v/>
      </c>
      <c r="AI2129" t="e" cm="1">
        <f t="array" aca="1" ref="AI2129" ca="1">INDIRECT("O"&amp;S2129)</f>
        <v>#VALUE!</v>
      </c>
      <c r="AJ2129" t="str">
        <f t="shared" si="665"/>
        <v/>
      </c>
    </row>
    <row r="2130" spans="1:36" ht="16.5" customHeight="1">
      <c r="A2130" s="129"/>
      <c r="B2130" s="134"/>
      <c r="C2130" s="135"/>
      <c r="D2130" s="146"/>
      <c r="E2130" s="146"/>
      <c r="F2130" s="135"/>
      <c r="G2130" s="147"/>
      <c r="H2130" s="147"/>
      <c r="I2130" s="147"/>
      <c r="J2130" s="147"/>
      <c r="K2130" s="38"/>
      <c r="L2130" s="143"/>
      <c r="M2130" s="143"/>
      <c r="N2130" s="61"/>
      <c r="O2130" s="314"/>
      <c r="Q2130" t="str">
        <f t="shared" si="660"/>
        <v/>
      </c>
      <c r="S2130" t="e">
        <f t="shared" ca="1" si="669"/>
        <v>#VALUE!</v>
      </c>
      <c r="T2130" t="e">
        <f t="shared" ca="1" si="666"/>
        <v>#VALUE!</v>
      </c>
      <c r="U2130">
        <f t="shared" si="670"/>
        <v>2064</v>
      </c>
      <c r="V2130">
        <v>172.25000000001401</v>
      </c>
      <c r="W2130">
        <f t="shared" si="653"/>
        <v>172</v>
      </c>
      <c r="X2130" t="str" cm="1">
        <f t="array" aca="1" ref="X2130" ca="1">IFERROR(INDEX('PC&amp;PD'!$A$1:$AS$19,ROW('PC&amp;PD'!$A$19),MATCH(INDIRECT(T2130),'PC&amp;PD'!$A$1:$AS$1,0)),"")</f>
        <v/>
      </c>
      <c r="AA2130" t="str">
        <f t="shared" si="661"/>
        <v/>
      </c>
      <c r="AB2130" t="str">
        <f t="shared" si="662"/>
        <v/>
      </c>
      <c r="AC2130" t="e">
        <f t="shared" ca="1" si="663"/>
        <v>#VALUE!</v>
      </c>
      <c r="AD2130" t="str" cm="1">
        <f t="array" aca="1" ref="AD2130" ca="1">IFERROR(IF((LEFT(INDIRECT("$F"&amp;$S2130),4))="GOTS",IF($G2130="Organic","GOTS_Organic_raw",(IF($G2130="Responsible","GOTS_Responsible",(IF($G2130="No Attribute (Conventional)","GOTS_conventional",(IF($G2130="Recycled Pre/Post-Consumer","GOTS_pre_post",(IF($G2130="In-Conversion","GOTS_in_conversion",(IF($G2130="Sustainably Sourced","Sustainably_sourced",(IF($G2130="Recycled pre-consumer organic","GOTS_recycled_organic",""))))))))))))),IF($G2130="Organic","Organic",(IF($G2130="Responsible","Responsible",(IF($G2130="No Attribute (Conventional)","No_Attribute_Conventional",(IF($G2130="Recycled Pre/Post-Consumer","Recycled_Pre_Post_Consumer",(IF($G2130="In-Conversion","In_Conversion",(IF($G2130="Recycled Pre-Consumer","Recycled_Pre_Consumer",(IF($G2130="Recycled Post-Consumer","Recycled_Post_Consumer",(IF($G2130="Sustainably Sourced","Sustainably_sourced",(IF($G2130="Recycled pre-consumer organic","GOTS_recycled_organic","")))))))))))))))))),"")</f>
        <v/>
      </c>
      <c r="AE2130" t="e" cm="1">
        <f t="array" aca="1" ref="AE2130" ca="1">IF($I2130="",IF(INDIRECT("$F"&amp;$S2130)="","",IF(LEFT(INDIRECT("$F"&amp;$S2130),3)="GRS","GRS_RCS_RM",IF((LEFT(INDIRECT("$F"&amp;$S2130),3))="RCS","GRS_RCS_RM",IF(INDIRECT("$F"&amp;$S2130)="OCS (No Label)","OCS_Conversion_RM",IF(LEFT(INDIRECT("$F"&amp;$S2130),3)="OCS","OCS_RM",IF(RIGHT(INDIRECT("$F"&amp;$S2130),10)="conversion","GOTS_RM_conversion",IF((LEFT(INDIRECT("$F"&amp;$S2130),4))="GOTS","GOTS_RM","Responsible_RM"))))))),"DELETERM")</f>
        <v>#VALUE!</v>
      </c>
      <c r="AF2130" t="e" cm="1">
        <f t="array" aca="1" ref="AF2130" ca="1">IF($S2130="","",INDIRECT("$Z"&amp;$S2130))</f>
        <v>#VALUE!</v>
      </c>
      <c r="AG2130" t="str">
        <f t="shared" si="664"/>
        <v/>
      </c>
      <c r="AH2130" t="str" cm="1">
        <f t="array" aca="1" ref="AH2130" ca="1">IFERROR(INDIRECT("$ag"&amp;S2130),"")</f>
        <v/>
      </c>
      <c r="AI2130" t="e" cm="1">
        <f t="array" aca="1" ref="AI2130" ca="1">INDIRECT("O"&amp;S2130)</f>
        <v>#VALUE!</v>
      </c>
      <c r="AJ2130" t="str">
        <f t="shared" si="665"/>
        <v/>
      </c>
    </row>
    <row r="2131" spans="1:36" ht="16.5" customHeight="1">
      <c r="A2131" s="129"/>
      <c r="B2131" s="134"/>
      <c r="C2131" s="135"/>
      <c r="D2131" s="146"/>
      <c r="E2131" s="146"/>
      <c r="F2131" s="135"/>
      <c r="G2131" s="147"/>
      <c r="H2131" s="147"/>
      <c r="I2131" s="147"/>
      <c r="J2131" s="147"/>
      <c r="K2131" s="38"/>
      <c r="L2131" s="143"/>
      <c r="M2131" s="143"/>
      <c r="N2131" s="61"/>
      <c r="O2131" s="314"/>
      <c r="Q2131" t="str">
        <f t="shared" si="660"/>
        <v/>
      </c>
      <c r="S2131" t="e">
        <f t="shared" ca="1" si="669"/>
        <v>#VALUE!</v>
      </c>
      <c r="T2131" t="e">
        <f t="shared" ca="1" si="666"/>
        <v>#VALUE!</v>
      </c>
      <c r="U2131">
        <f t="shared" si="670"/>
        <v>2064</v>
      </c>
      <c r="V2131">
        <v>172.33333333334701</v>
      </c>
      <c r="W2131">
        <f t="shared" si="653"/>
        <v>172</v>
      </c>
      <c r="X2131" t="str" cm="1">
        <f t="array" aca="1" ref="X2131" ca="1">IFERROR(INDEX('PC&amp;PD'!$A$1:$AS$19,ROW('PC&amp;PD'!$A$19),MATCH(INDIRECT(T2131),'PC&amp;PD'!$A$1:$AS$1,0)),"")</f>
        <v/>
      </c>
      <c r="AA2131" t="str">
        <f t="shared" si="661"/>
        <v/>
      </c>
      <c r="AB2131" t="str">
        <f t="shared" si="662"/>
        <v/>
      </c>
      <c r="AC2131" t="e">
        <f t="shared" ca="1" si="663"/>
        <v>#VALUE!</v>
      </c>
      <c r="AD2131" t="str" cm="1">
        <f t="array" aca="1" ref="AD2131" ca="1">IFERROR(IF((LEFT(INDIRECT("$F"&amp;$S2131),4))="GOTS",IF($G2131="Organic","GOTS_Organic_raw",(IF($G2131="Responsible","GOTS_Responsible",(IF($G2131="No Attribute (Conventional)","GOTS_conventional",(IF($G2131="Recycled Pre/Post-Consumer","GOTS_pre_post",(IF($G2131="In-Conversion","GOTS_in_conversion",(IF($G2131="Sustainably Sourced","Sustainably_sourced",(IF($G2131="Recycled pre-consumer organic","GOTS_recycled_organic",""))))))))))))),IF($G2131="Organic","Organic",(IF($G2131="Responsible","Responsible",(IF($G2131="No Attribute (Conventional)","No_Attribute_Conventional",(IF($G2131="Recycled Pre/Post-Consumer","Recycled_Pre_Post_Consumer",(IF($G2131="In-Conversion","In_Conversion",(IF($G2131="Recycled Pre-Consumer","Recycled_Pre_Consumer",(IF($G2131="Recycled Post-Consumer","Recycled_Post_Consumer",(IF($G2131="Sustainably Sourced","Sustainably_sourced",(IF($G2131="Recycled pre-consumer organic","GOTS_recycled_organic","")))))))))))))))))),"")</f>
        <v/>
      </c>
      <c r="AE2131" t="e" cm="1">
        <f t="array" aca="1" ref="AE2131" ca="1">IF($I2131="",IF(INDIRECT("$F"&amp;$S2131)="","",IF(LEFT(INDIRECT("$F"&amp;$S2131),3)="GRS","GRS_RCS_RM",IF((LEFT(INDIRECT("$F"&amp;$S2131),3))="RCS","GRS_RCS_RM",IF(INDIRECT("$F"&amp;$S2131)="OCS (No Label)","OCS_Conversion_RM",IF(LEFT(INDIRECT("$F"&amp;$S2131),3)="OCS","OCS_RM",IF(RIGHT(INDIRECT("$F"&amp;$S2131),10)="conversion","GOTS_RM_conversion",IF((LEFT(INDIRECT("$F"&amp;$S2131),4))="GOTS","GOTS_RM","Responsible_RM"))))))),"DELETERM")</f>
        <v>#VALUE!</v>
      </c>
      <c r="AF2131" t="e" cm="1">
        <f t="array" aca="1" ref="AF2131" ca="1">IF($S2131="","",INDIRECT("$Z"&amp;$S2131))</f>
        <v>#VALUE!</v>
      </c>
      <c r="AG2131" t="str">
        <f t="shared" si="664"/>
        <v/>
      </c>
      <c r="AH2131" t="str" cm="1">
        <f t="array" aca="1" ref="AH2131" ca="1">IFERROR(INDIRECT("$ag"&amp;S2131),"")</f>
        <v/>
      </c>
      <c r="AI2131" t="e" cm="1">
        <f t="array" aca="1" ref="AI2131" ca="1">INDIRECT("O"&amp;S2131)</f>
        <v>#VALUE!</v>
      </c>
      <c r="AJ2131" t="str">
        <f t="shared" si="665"/>
        <v/>
      </c>
    </row>
    <row r="2132" spans="1:36" ht="16.5" customHeight="1">
      <c r="A2132" s="129"/>
      <c r="B2132" s="134"/>
      <c r="C2132" s="135"/>
      <c r="D2132" s="146"/>
      <c r="E2132" s="146"/>
      <c r="F2132" s="135"/>
      <c r="G2132" s="147"/>
      <c r="H2132" s="147"/>
      <c r="I2132" s="147"/>
      <c r="J2132" s="147"/>
      <c r="K2132" s="38"/>
      <c r="L2132" s="143"/>
      <c r="M2132" s="143"/>
      <c r="N2132" s="61"/>
      <c r="O2132" s="314"/>
      <c r="Q2132" t="str">
        <f t="shared" si="660"/>
        <v/>
      </c>
      <c r="S2132" t="e">
        <f t="shared" ca="1" si="669"/>
        <v>#VALUE!</v>
      </c>
      <c r="T2132" t="e">
        <f t="shared" ca="1" si="666"/>
        <v>#VALUE!</v>
      </c>
      <c r="U2132">
        <f t="shared" si="670"/>
        <v>2064</v>
      </c>
      <c r="V2132">
        <v>172.41666666667999</v>
      </c>
      <c r="W2132">
        <f t="shared" si="653"/>
        <v>172</v>
      </c>
      <c r="X2132" t="str" cm="1">
        <f t="array" aca="1" ref="X2132" ca="1">IFERROR(INDEX('PC&amp;PD'!$A$1:$AS$19,ROW('PC&amp;PD'!$A$19),MATCH(INDIRECT(T2132),'PC&amp;PD'!$A$1:$AS$1,0)),"")</f>
        <v/>
      </c>
      <c r="AA2132" t="str">
        <f t="shared" si="661"/>
        <v/>
      </c>
      <c r="AB2132" t="str">
        <f t="shared" si="662"/>
        <v/>
      </c>
      <c r="AC2132" t="e">
        <f t="shared" ca="1" si="663"/>
        <v>#VALUE!</v>
      </c>
      <c r="AD2132" t="str" cm="1">
        <f t="array" aca="1" ref="AD2132" ca="1">IFERROR(IF((LEFT(INDIRECT("$F"&amp;$S2132),4))="GOTS",IF($G2132="Organic","GOTS_Organic_raw",(IF($G2132="Responsible","GOTS_Responsible",(IF($G2132="No Attribute (Conventional)","GOTS_conventional",(IF($G2132="Recycled Pre/Post-Consumer","GOTS_pre_post",(IF($G2132="In-Conversion","GOTS_in_conversion",(IF($G2132="Sustainably Sourced","Sustainably_sourced",(IF($G2132="Recycled pre-consumer organic","GOTS_recycled_organic",""))))))))))))),IF($G2132="Organic","Organic",(IF($G2132="Responsible","Responsible",(IF($G2132="No Attribute (Conventional)","No_Attribute_Conventional",(IF($G2132="Recycled Pre/Post-Consumer","Recycled_Pre_Post_Consumer",(IF($G2132="In-Conversion","In_Conversion",(IF($G2132="Recycled Pre-Consumer","Recycled_Pre_Consumer",(IF($G2132="Recycled Post-Consumer","Recycled_Post_Consumer",(IF($G2132="Sustainably Sourced","Sustainably_sourced",(IF($G2132="Recycled pre-consumer organic","GOTS_recycled_organic","")))))))))))))))))),"")</f>
        <v/>
      </c>
      <c r="AE2132" t="e" cm="1">
        <f t="array" aca="1" ref="AE2132" ca="1">IF($I2132="",IF(INDIRECT("$F"&amp;$S2132)="","",IF(LEFT(INDIRECT("$F"&amp;$S2132),3)="GRS","GRS_RCS_RM",IF((LEFT(INDIRECT("$F"&amp;$S2132),3))="RCS","GRS_RCS_RM",IF(INDIRECT("$F"&amp;$S2132)="OCS (No Label)","OCS_Conversion_RM",IF(LEFT(INDIRECT("$F"&amp;$S2132),3)="OCS","OCS_RM",IF(RIGHT(INDIRECT("$F"&amp;$S2132),10)="conversion","GOTS_RM_conversion",IF((LEFT(INDIRECT("$F"&amp;$S2132),4))="GOTS","GOTS_RM","Responsible_RM"))))))),"DELETERM")</f>
        <v>#VALUE!</v>
      </c>
      <c r="AF2132" t="e" cm="1">
        <f t="array" aca="1" ref="AF2132" ca="1">IF($S2132="","",INDIRECT("$Z"&amp;$S2132))</f>
        <v>#VALUE!</v>
      </c>
      <c r="AG2132" t="str">
        <f t="shared" si="664"/>
        <v/>
      </c>
      <c r="AH2132" t="str" cm="1">
        <f t="array" aca="1" ref="AH2132" ca="1">IFERROR(INDIRECT("$ag"&amp;S2132),"")</f>
        <v/>
      </c>
      <c r="AI2132" t="e" cm="1">
        <f t="array" aca="1" ref="AI2132" ca="1">INDIRECT("O"&amp;S2132)</f>
        <v>#VALUE!</v>
      </c>
      <c r="AJ2132" t="str">
        <f t="shared" si="665"/>
        <v/>
      </c>
    </row>
    <row r="2133" spans="1:36" ht="16.5" customHeight="1">
      <c r="A2133" s="130"/>
      <c r="B2133" s="136"/>
      <c r="C2133" s="137"/>
      <c r="D2133" s="146"/>
      <c r="E2133" s="146"/>
      <c r="F2133" s="137"/>
      <c r="G2133" s="147"/>
      <c r="H2133" s="147"/>
      <c r="I2133" s="147"/>
      <c r="J2133" s="147"/>
      <c r="K2133" s="38"/>
      <c r="L2133" s="144"/>
      <c r="M2133" s="144"/>
      <c r="N2133" s="61"/>
      <c r="O2133" s="314"/>
      <c r="Q2133" t="str">
        <f t="shared" si="660"/>
        <v/>
      </c>
      <c r="S2133" t="e">
        <f t="shared" ca="1" si="669"/>
        <v>#VALUE!</v>
      </c>
      <c r="T2133" t="e">
        <f t="shared" ca="1" si="666"/>
        <v>#VALUE!</v>
      </c>
      <c r="U2133">
        <f t="shared" si="670"/>
        <v>2064</v>
      </c>
      <c r="V2133">
        <v>172.50000000001401</v>
      </c>
      <c r="W2133">
        <f t="shared" si="653"/>
        <v>172</v>
      </c>
      <c r="X2133" t="str" cm="1">
        <f t="array" aca="1" ref="X2133" ca="1">IFERROR(INDEX('PC&amp;PD'!$A$1:$AS$19,ROW('PC&amp;PD'!$A$19),MATCH(INDIRECT(T2133),'PC&amp;PD'!$A$1:$AS$1,0)),"")</f>
        <v/>
      </c>
      <c r="AA2133" t="str">
        <f t="shared" si="661"/>
        <v/>
      </c>
      <c r="AB2133" t="str">
        <f t="shared" si="662"/>
        <v/>
      </c>
      <c r="AC2133" t="e">
        <f t="shared" ca="1" si="663"/>
        <v>#VALUE!</v>
      </c>
      <c r="AD2133" t="str" cm="1">
        <f t="array" aca="1" ref="AD2133" ca="1">IFERROR(IF((LEFT(INDIRECT("$F"&amp;$S2133),4))="GOTS",IF($G2133="Organic","GOTS_Organic_raw",(IF($G2133="Responsible","GOTS_Responsible",(IF($G2133="No Attribute (Conventional)","GOTS_conventional",(IF($G2133="Recycled Pre/Post-Consumer","GOTS_pre_post",(IF($G2133="In-Conversion","GOTS_in_conversion",(IF($G2133="Sustainably Sourced","Sustainably_sourced",(IF($G2133="Recycled pre-consumer organic","GOTS_recycled_organic",""))))))))))))),IF($G2133="Organic","Organic",(IF($G2133="Responsible","Responsible",(IF($G2133="No Attribute (Conventional)","No_Attribute_Conventional",(IF($G2133="Recycled Pre/Post-Consumer","Recycled_Pre_Post_Consumer",(IF($G2133="In-Conversion","In_Conversion",(IF($G2133="Recycled Pre-Consumer","Recycled_Pre_Consumer",(IF($G2133="Recycled Post-Consumer","Recycled_Post_Consumer",(IF($G2133="Sustainably Sourced","Sustainably_sourced",(IF($G2133="Recycled pre-consumer organic","GOTS_recycled_organic","")))))))))))))))))),"")</f>
        <v/>
      </c>
      <c r="AE2133" t="e" cm="1">
        <f t="array" aca="1" ref="AE2133" ca="1">IF($I2133="",IF(INDIRECT("$F"&amp;$S2133)="","",IF(LEFT(INDIRECT("$F"&amp;$S2133),3)="GRS","GRS_RCS_RM",IF((LEFT(INDIRECT("$F"&amp;$S2133),3))="RCS","GRS_RCS_RM",IF(INDIRECT("$F"&amp;$S2133)="OCS (No Label)","OCS_Conversion_RM",IF(LEFT(INDIRECT("$F"&amp;$S2133),3)="OCS","OCS_RM",IF(RIGHT(INDIRECT("$F"&amp;$S2133),10)="conversion","GOTS_RM_conversion",IF((LEFT(INDIRECT("$F"&amp;$S2133),4))="GOTS","GOTS_RM","Responsible_RM"))))))),"DELETERM")</f>
        <v>#VALUE!</v>
      </c>
      <c r="AF2133" t="e" cm="1">
        <f t="array" aca="1" ref="AF2133" ca="1">IF($S2133="","",INDIRECT("$Z"&amp;$S2133))</f>
        <v>#VALUE!</v>
      </c>
      <c r="AG2133" t="str">
        <f t="shared" si="664"/>
        <v/>
      </c>
      <c r="AH2133" t="str" cm="1">
        <f t="array" aca="1" ref="AH2133" ca="1">IFERROR(INDIRECT("$ag"&amp;S2133),"")</f>
        <v/>
      </c>
      <c r="AI2133" t="e" cm="1">
        <f t="array" aca="1" ref="AI2133" ca="1">INDIRECT("O"&amp;S2133)</f>
        <v>#VALUE!</v>
      </c>
      <c r="AJ2133" t="str">
        <f t="shared" si="665"/>
        <v/>
      </c>
    </row>
    <row r="2134" spans="1:36" ht="16.5" customHeight="1">
      <c r="A2134" s="130"/>
      <c r="B2134" s="136"/>
      <c r="C2134" s="137"/>
      <c r="D2134" s="146"/>
      <c r="E2134" s="146"/>
      <c r="F2134" s="137"/>
      <c r="G2134" s="147"/>
      <c r="H2134" s="147"/>
      <c r="I2134" s="147"/>
      <c r="J2134" s="147"/>
      <c r="K2134" s="38"/>
      <c r="L2134" s="144"/>
      <c r="M2134" s="144"/>
      <c r="N2134" s="61"/>
      <c r="O2134" s="314"/>
      <c r="Q2134" t="str">
        <f t="shared" si="660"/>
        <v/>
      </c>
      <c r="S2134" t="e">
        <f t="shared" ca="1" si="669"/>
        <v>#VALUE!</v>
      </c>
      <c r="T2134" t="e">
        <f t="shared" ca="1" si="666"/>
        <v>#VALUE!</v>
      </c>
      <c r="U2134">
        <f t="shared" si="670"/>
        <v>2064</v>
      </c>
      <c r="V2134">
        <v>172.58333333334701</v>
      </c>
      <c r="W2134">
        <f t="shared" ref="W2134:W2197" si="673">ROUNDDOWN(V2134,0)</f>
        <v>172</v>
      </c>
      <c r="X2134" t="str" cm="1">
        <f t="array" aca="1" ref="X2134" ca="1">IFERROR(INDEX('PC&amp;PD'!$A$1:$AS$19,ROW('PC&amp;PD'!$A$19),MATCH(INDIRECT(T2134),'PC&amp;PD'!$A$1:$AS$1,0)),"")</f>
        <v/>
      </c>
      <c r="AA2134" t="str">
        <f t="shared" si="661"/>
        <v/>
      </c>
      <c r="AB2134" t="str">
        <f t="shared" si="662"/>
        <v/>
      </c>
      <c r="AC2134" t="e">
        <f t="shared" ca="1" si="663"/>
        <v>#VALUE!</v>
      </c>
      <c r="AD2134" t="str" cm="1">
        <f t="array" aca="1" ref="AD2134" ca="1">IFERROR(IF((LEFT(INDIRECT("$F"&amp;$S2134),4))="GOTS",IF($G2134="Organic","GOTS_Organic_raw",(IF($G2134="Responsible","GOTS_Responsible",(IF($G2134="No Attribute (Conventional)","GOTS_conventional",(IF($G2134="Recycled Pre/Post-Consumer","GOTS_pre_post",(IF($G2134="In-Conversion","GOTS_in_conversion",(IF($G2134="Sustainably Sourced","Sustainably_sourced",(IF($G2134="Recycled pre-consumer organic","GOTS_recycled_organic",""))))))))))))),IF($G2134="Organic","Organic",(IF($G2134="Responsible","Responsible",(IF($G2134="No Attribute (Conventional)","No_Attribute_Conventional",(IF($G2134="Recycled Pre/Post-Consumer","Recycled_Pre_Post_Consumer",(IF($G2134="In-Conversion","In_Conversion",(IF($G2134="Recycled Pre-Consumer","Recycled_Pre_Consumer",(IF($G2134="Recycled Post-Consumer","Recycled_Post_Consumer",(IF($G2134="Sustainably Sourced","Sustainably_sourced",(IF($G2134="Recycled pre-consumer organic","GOTS_recycled_organic","")))))))))))))))))),"")</f>
        <v/>
      </c>
      <c r="AE2134" t="e" cm="1">
        <f t="array" aca="1" ref="AE2134" ca="1">IF($I2134="",IF(INDIRECT("$F"&amp;$S2134)="","",IF(LEFT(INDIRECT("$F"&amp;$S2134),3)="GRS","GRS_RCS_RM",IF((LEFT(INDIRECT("$F"&amp;$S2134),3))="RCS","GRS_RCS_RM",IF(INDIRECT("$F"&amp;$S2134)="OCS (No Label)","OCS_Conversion_RM",IF(LEFT(INDIRECT("$F"&amp;$S2134),3)="OCS","OCS_RM",IF(RIGHT(INDIRECT("$F"&amp;$S2134),10)="conversion","GOTS_RM_conversion",IF((LEFT(INDIRECT("$F"&amp;$S2134),4))="GOTS","GOTS_RM","Responsible_RM"))))))),"DELETERM")</f>
        <v>#VALUE!</v>
      </c>
      <c r="AF2134" t="e" cm="1">
        <f t="array" aca="1" ref="AF2134" ca="1">IF($S2134="","",INDIRECT("$Z"&amp;$S2134))</f>
        <v>#VALUE!</v>
      </c>
      <c r="AG2134" t="str">
        <f t="shared" si="664"/>
        <v/>
      </c>
      <c r="AH2134" t="str" cm="1">
        <f t="array" aca="1" ref="AH2134" ca="1">IFERROR(INDIRECT("$ag"&amp;S2134),"")</f>
        <v/>
      </c>
      <c r="AI2134" t="e" cm="1">
        <f t="array" aca="1" ref="AI2134" ca="1">INDIRECT("O"&amp;S2134)</f>
        <v>#VALUE!</v>
      </c>
      <c r="AJ2134" t="str">
        <f t="shared" si="665"/>
        <v/>
      </c>
    </row>
    <row r="2135" spans="1:36" ht="16.5" customHeight="1">
      <c r="A2135" s="130"/>
      <c r="B2135" s="136"/>
      <c r="C2135" s="137"/>
      <c r="D2135" s="146"/>
      <c r="E2135" s="146"/>
      <c r="F2135" s="137"/>
      <c r="G2135" s="147"/>
      <c r="H2135" s="147"/>
      <c r="I2135" s="147"/>
      <c r="J2135" s="147"/>
      <c r="K2135" s="38"/>
      <c r="L2135" s="144"/>
      <c r="M2135" s="144"/>
      <c r="N2135" s="61"/>
      <c r="O2135" s="314"/>
      <c r="Q2135" t="str">
        <f t="shared" si="660"/>
        <v/>
      </c>
      <c r="S2135" t="e">
        <f t="shared" ca="1" si="669"/>
        <v>#VALUE!</v>
      </c>
      <c r="T2135" t="e">
        <f t="shared" ca="1" si="666"/>
        <v>#VALUE!</v>
      </c>
      <c r="U2135">
        <f t="shared" si="670"/>
        <v>2064</v>
      </c>
      <c r="V2135">
        <v>172.66666666667999</v>
      </c>
      <c r="W2135">
        <f t="shared" si="673"/>
        <v>172</v>
      </c>
      <c r="X2135" t="str" cm="1">
        <f t="array" aca="1" ref="X2135" ca="1">IFERROR(INDEX('PC&amp;PD'!$A$1:$AS$19,ROW('PC&amp;PD'!$A$19),MATCH(INDIRECT(T2135),'PC&amp;PD'!$A$1:$AS$1,0)),"")</f>
        <v/>
      </c>
      <c r="AA2135" t="str">
        <f t="shared" si="661"/>
        <v/>
      </c>
      <c r="AB2135" t="str">
        <f t="shared" si="662"/>
        <v/>
      </c>
      <c r="AC2135" t="e">
        <f t="shared" ca="1" si="663"/>
        <v>#VALUE!</v>
      </c>
      <c r="AD2135" t="str" cm="1">
        <f t="array" aca="1" ref="AD2135" ca="1">IFERROR(IF((LEFT(INDIRECT("$F"&amp;$S2135),4))="GOTS",IF($G2135="Organic","GOTS_Organic_raw",(IF($G2135="Responsible","GOTS_Responsible",(IF($G2135="No Attribute (Conventional)","GOTS_conventional",(IF($G2135="Recycled Pre/Post-Consumer","GOTS_pre_post",(IF($G2135="In-Conversion","GOTS_in_conversion",(IF($G2135="Sustainably Sourced","Sustainably_sourced",(IF($G2135="Recycled pre-consumer organic","GOTS_recycled_organic",""))))))))))))),IF($G2135="Organic","Organic",(IF($G2135="Responsible","Responsible",(IF($G2135="No Attribute (Conventional)","No_Attribute_Conventional",(IF($G2135="Recycled Pre/Post-Consumer","Recycled_Pre_Post_Consumer",(IF($G2135="In-Conversion","In_Conversion",(IF($G2135="Recycled Pre-Consumer","Recycled_Pre_Consumer",(IF($G2135="Recycled Post-Consumer","Recycled_Post_Consumer",(IF($G2135="Sustainably Sourced","Sustainably_sourced",(IF($G2135="Recycled pre-consumer organic","GOTS_recycled_organic","")))))))))))))))))),"")</f>
        <v/>
      </c>
      <c r="AE2135" t="e" cm="1">
        <f t="array" aca="1" ref="AE2135" ca="1">IF($I2135="",IF(INDIRECT("$F"&amp;$S2135)="","",IF(LEFT(INDIRECT("$F"&amp;$S2135),3)="GRS","GRS_RCS_RM",IF((LEFT(INDIRECT("$F"&amp;$S2135),3))="RCS","GRS_RCS_RM",IF(INDIRECT("$F"&amp;$S2135)="OCS (No Label)","OCS_Conversion_RM",IF(LEFT(INDIRECT("$F"&amp;$S2135),3)="OCS","OCS_RM",IF(RIGHT(INDIRECT("$F"&amp;$S2135),10)="conversion","GOTS_RM_conversion",IF((LEFT(INDIRECT("$F"&amp;$S2135),4))="GOTS","GOTS_RM","Responsible_RM"))))))),"DELETERM")</f>
        <v>#VALUE!</v>
      </c>
      <c r="AF2135" t="e" cm="1">
        <f t="array" aca="1" ref="AF2135" ca="1">IF($S2135="","",INDIRECT("$Z"&amp;$S2135))</f>
        <v>#VALUE!</v>
      </c>
      <c r="AG2135" t="str">
        <f t="shared" si="664"/>
        <v/>
      </c>
      <c r="AH2135" t="str" cm="1">
        <f t="array" aca="1" ref="AH2135" ca="1">IFERROR(INDIRECT("$ag"&amp;S2135),"")</f>
        <v/>
      </c>
      <c r="AI2135" t="e" cm="1">
        <f t="array" aca="1" ref="AI2135" ca="1">INDIRECT("O"&amp;S2135)</f>
        <v>#VALUE!</v>
      </c>
      <c r="AJ2135" t="str">
        <f t="shared" si="665"/>
        <v/>
      </c>
    </row>
    <row r="2136" spans="1:36" ht="16.5" customHeight="1">
      <c r="A2136" s="130"/>
      <c r="B2136" s="136"/>
      <c r="C2136" s="137"/>
      <c r="D2136" s="146"/>
      <c r="E2136" s="146"/>
      <c r="F2136" s="137"/>
      <c r="G2136" s="147"/>
      <c r="H2136" s="147"/>
      <c r="I2136" s="147"/>
      <c r="J2136" s="147"/>
      <c r="K2136" s="38"/>
      <c r="L2136" s="144"/>
      <c r="M2136" s="144"/>
      <c r="N2136" s="61"/>
      <c r="O2136" s="314"/>
      <c r="Q2136" t="str">
        <f t="shared" si="660"/>
        <v/>
      </c>
      <c r="S2136" t="e">
        <f t="shared" ca="1" si="669"/>
        <v>#VALUE!</v>
      </c>
      <c r="T2136" t="e">
        <f t="shared" ca="1" si="666"/>
        <v>#VALUE!</v>
      </c>
      <c r="U2136">
        <f t="shared" si="670"/>
        <v>2064</v>
      </c>
      <c r="V2136">
        <v>172.75000000001401</v>
      </c>
      <c r="W2136">
        <f t="shared" si="673"/>
        <v>172</v>
      </c>
      <c r="X2136" t="str" cm="1">
        <f t="array" aca="1" ref="X2136" ca="1">IFERROR(INDEX('PC&amp;PD'!$A$1:$AS$19,ROW('PC&amp;PD'!$A$19),MATCH(INDIRECT(T2136),'PC&amp;PD'!$A$1:$AS$1,0)),"")</f>
        <v/>
      </c>
      <c r="AA2136" t="str">
        <f t="shared" si="661"/>
        <v/>
      </c>
      <c r="AB2136" t="str">
        <f t="shared" si="662"/>
        <v/>
      </c>
      <c r="AC2136" t="e">
        <f t="shared" ca="1" si="663"/>
        <v>#VALUE!</v>
      </c>
      <c r="AD2136" t="str" cm="1">
        <f t="array" aca="1" ref="AD2136" ca="1">IFERROR(IF((LEFT(INDIRECT("$F"&amp;$S2136),4))="GOTS",IF($G2136="Organic","GOTS_Organic_raw",(IF($G2136="Responsible","GOTS_Responsible",(IF($G2136="No Attribute (Conventional)","GOTS_conventional",(IF($G2136="Recycled Pre/Post-Consumer","GOTS_pre_post",(IF($G2136="In-Conversion","GOTS_in_conversion",(IF($G2136="Sustainably Sourced","Sustainably_sourced",(IF($G2136="Recycled pre-consumer organic","GOTS_recycled_organic",""))))))))))))),IF($G2136="Organic","Organic",(IF($G2136="Responsible","Responsible",(IF($G2136="No Attribute (Conventional)","No_Attribute_Conventional",(IF($G2136="Recycled Pre/Post-Consumer","Recycled_Pre_Post_Consumer",(IF($G2136="In-Conversion","In_Conversion",(IF($G2136="Recycled Pre-Consumer","Recycled_Pre_Consumer",(IF($G2136="Recycled Post-Consumer","Recycled_Post_Consumer",(IF($G2136="Sustainably Sourced","Sustainably_sourced",(IF($G2136="Recycled pre-consumer organic","GOTS_recycled_organic","")))))))))))))))))),"")</f>
        <v/>
      </c>
      <c r="AE2136" t="e" cm="1">
        <f t="array" aca="1" ref="AE2136" ca="1">IF($I2136="",IF(INDIRECT("$F"&amp;$S2136)="","",IF(LEFT(INDIRECT("$F"&amp;$S2136),3)="GRS","GRS_RCS_RM",IF((LEFT(INDIRECT("$F"&amp;$S2136),3))="RCS","GRS_RCS_RM",IF(INDIRECT("$F"&amp;$S2136)="OCS (No Label)","OCS_Conversion_RM",IF(LEFT(INDIRECT("$F"&amp;$S2136),3)="OCS","OCS_RM",IF(RIGHT(INDIRECT("$F"&amp;$S2136),10)="conversion","GOTS_RM_conversion",IF((LEFT(INDIRECT("$F"&amp;$S2136),4))="GOTS","GOTS_RM","Responsible_RM"))))))),"DELETERM")</f>
        <v>#VALUE!</v>
      </c>
      <c r="AF2136" t="e" cm="1">
        <f t="array" aca="1" ref="AF2136" ca="1">IF($S2136="","",INDIRECT("$Z"&amp;$S2136))</f>
        <v>#VALUE!</v>
      </c>
      <c r="AG2136" t="str">
        <f t="shared" si="664"/>
        <v/>
      </c>
      <c r="AH2136" t="str" cm="1">
        <f t="array" aca="1" ref="AH2136" ca="1">IFERROR(INDIRECT("$ag"&amp;S2136),"")</f>
        <v/>
      </c>
      <c r="AI2136" t="e" cm="1">
        <f t="array" aca="1" ref="AI2136" ca="1">INDIRECT("O"&amp;S2136)</f>
        <v>#VALUE!</v>
      </c>
      <c r="AJ2136" t="str">
        <f t="shared" si="665"/>
        <v/>
      </c>
    </row>
    <row r="2137" spans="1:36" ht="16.5" customHeight="1">
      <c r="A2137" s="130"/>
      <c r="B2137" s="136"/>
      <c r="C2137" s="137"/>
      <c r="D2137" s="146"/>
      <c r="E2137" s="146"/>
      <c r="F2137" s="137"/>
      <c r="G2137" s="147"/>
      <c r="H2137" s="147"/>
      <c r="I2137" s="147"/>
      <c r="J2137" s="147"/>
      <c r="K2137" s="38"/>
      <c r="L2137" s="144"/>
      <c r="M2137" s="144"/>
      <c r="N2137" s="61"/>
      <c r="O2137" s="314"/>
      <c r="Q2137" t="str">
        <f t="shared" si="660"/>
        <v/>
      </c>
      <c r="S2137" t="e">
        <f t="shared" ca="1" si="669"/>
        <v>#VALUE!</v>
      </c>
      <c r="T2137" t="e">
        <f t="shared" ca="1" si="666"/>
        <v>#VALUE!</v>
      </c>
      <c r="U2137">
        <f t="shared" si="670"/>
        <v>2064</v>
      </c>
      <c r="V2137">
        <v>172.83333333334701</v>
      </c>
      <c r="W2137">
        <f t="shared" si="673"/>
        <v>172</v>
      </c>
      <c r="X2137" t="str" cm="1">
        <f t="array" aca="1" ref="X2137" ca="1">IFERROR(INDEX('PC&amp;PD'!$A$1:$AS$19,ROW('PC&amp;PD'!$A$19),MATCH(INDIRECT(T2137),'PC&amp;PD'!$A$1:$AS$1,0)),"")</f>
        <v/>
      </c>
      <c r="AA2137" t="str">
        <f t="shared" si="661"/>
        <v/>
      </c>
      <c r="AB2137" t="str">
        <f t="shared" si="662"/>
        <v/>
      </c>
      <c r="AC2137" t="e">
        <f t="shared" ca="1" si="663"/>
        <v>#VALUE!</v>
      </c>
      <c r="AD2137" t="str" cm="1">
        <f t="array" aca="1" ref="AD2137" ca="1">IFERROR(IF((LEFT(INDIRECT("$F"&amp;$S2137),4))="GOTS",IF($G2137="Organic","GOTS_Organic_raw",(IF($G2137="Responsible","GOTS_Responsible",(IF($G2137="No Attribute (Conventional)","GOTS_conventional",(IF($G2137="Recycled Pre/Post-Consumer","GOTS_pre_post",(IF($G2137="In-Conversion","GOTS_in_conversion",(IF($G2137="Sustainably Sourced","Sustainably_sourced",(IF($G2137="Recycled pre-consumer organic","GOTS_recycled_organic",""))))))))))))),IF($G2137="Organic","Organic",(IF($G2137="Responsible","Responsible",(IF($G2137="No Attribute (Conventional)","No_Attribute_Conventional",(IF($G2137="Recycled Pre/Post-Consumer","Recycled_Pre_Post_Consumer",(IF($G2137="In-Conversion","In_Conversion",(IF($G2137="Recycled Pre-Consumer","Recycled_Pre_Consumer",(IF($G2137="Recycled Post-Consumer","Recycled_Post_Consumer",(IF($G2137="Sustainably Sourced","Sustainably_sourced",(IF($G2137="Recycled pre-consumer organic","GOTS_recycled_organic","")))))))))))))))))),"")</f>
        <v/>
      </c>
      <c r="AE2137" t="e" cm="1">
        <f t="array" aca="1" ref="AE2137" ca="1">IF($I2137="",IF(INDIRECT("$F"&amp;$S2137)="","",IF(LEFT(INDIRECT("$F"&amp;$S2137),3)="GRS","GRS_RCS_RM",IF((LEFT(INDIRECT("$F"&amp;$S2137),3))="RCS","GRS_RCS_RM",IF(INDIRECT("$F"&amp;$S2137)="OCS (No Label)","OCS_Conversion_RM",IF(LEFT(INDIRECT("$F"&amp;$S2137),3)="OCS","OCS_RM",IF(RIGHT(INDIRECT("$F"&amp;$S2137),10)="conversion","GOTS_RM_conversion",IF((LEFT(INDIRECT("$F"&amp;$S2137),4))="GOTS","GOTS_RM","Responsible_RM"))))))),"DELETERM")</f>
        <v>#VALUE!</v>
      </c>
      <c r="AF2137" t="e" cm="1">
        <f t="array" aca="1" ref="AF2137" ca="1">IF($S2137="","",INDIRECT("$Z"&amp;$S2137))</f>
        <v>#VALUE!</v>
      </c>
      <c r="AG2137" t="str">
        <f t="shared" si="664"/>
        <v/>
      </c>
      <c r="AH2137" t="str" cm="1">
        <f t="array" aca="1" ref="AH2137" ca="1">IFERROR(INDIRECT("$ag"&amp;S2137),"")</f>
        <v/>
      </c>
      <c r="AI2137" t="e" cm="1">
        <f t="array" aca="1" ref="AI2137" ca="1">INDIRECT("O"&amp;S2137)</f>
        <v>#VALUE!</v>
      </c>
      <c r="AJ2137" t="str">
        <f t="shared" si="665"/>
        <v/>
      </c>
    </row>
    <row r="2138" spans="1:36" ht="16.5" customHeight="1" thickBot="1">
      <c r="A2138" s="131"/>
      <c r="B2138" s="138"/>
      <c r="C2138" s="139"/>
      <c r="D2138" s="148"/>
      <c r="E2138" s="148"/>
      <c r="F2138" s="139"/>
      <c r="G2138" s="149"/>
      <c r="H2138" s="149"/>
      <c r="I2138" s="149"/>
      <c r="J2138" s="149"/>
      <c r="K2138" s="39"/>
      <c r="L2138" s="145"/>
      <c r="M2138" s="145"/>
      <c r="N2138" s="62"/>
      <c r="O2138" s="315"/>
      <c r="Q2138" t="str">
        <f t="shared" si="660"/>
        <v/>
      </c>
      <c r="S2138" t="e">
        <f t="shared" ca="1" si="669"/>
        <v>#VALUE!</v>
      </c>
      <c r="T2138" t="e">
        <f t="shared" ca="1" si="666"/>
        <v>#VALUE!</v>
      </c>
      <c r="U2138">
        <f t="shared" si="670"/>
        <v>2064</v>
      </c>
      <c r="V2138">
        <v>172.91666666667999</v>
      </c>
      <c r="W2138">
        <f t="shared" si="673"/>
        <v>172</v>
      </c>
      <c r="X2138" t="str" cm="1">
        <f t="array" aca="1" ref="X2138" ca="1">IFERROR(INDEX('PC&amp;PD'!$A$1:$AS$19,ROW('PC&amp;PD'!$A$19),MATCH(INDIRECT(T2138),'PC&amp;PD'!$A$1:$AS$1,0)),"")</f>
        <v/>
      </c>
      <c r="AA2138" t="str">
        <f t="shared" si="661"/>
        <v/>
      </c>
      <c r="AB2138" t="str">
        <f t="shared" si="662"/>
        <v/>
      </c>
      <c r="AC2138" t="e">
        <f t="shared" ca="1" si="663"/>
        <v>#VALUE!</v>
      </c>
      <c r="AD2138" t="str" cm="1">
        <f t="array" aca="1" ref="AD2138" ca="1">IFERROR(IF((LEFT(INDIRECT("$F"&amp;$S2138),4))="GOTS",IF($G2138="Organic","GOTS_Organic_raw",(IF($G2138="Responsible","GOTS_Responsible",(IF($G2138="No Attribute (Conventional)","GOTS_conventional",(IF($G2138="Recycled Pre/Post-Consumer","GOTS_pre_post",(IF($G2138="In-Conversion","GOTS_in_conversion",(IF($G2138="Sustainably Sourced","Sustainably_sourced",(IF($G2138="Recycled pre-consumer organic","GOTS_recycled_organic",""))))))))))))),IF($G2138="Organic","Organic",(IF($G2138="Responsible","Responsible",(IF($G2138="No Attribute (Conventional)","No_Attribute_Conventional",(IF($G2138="Recycled Pre/Post-Consumer","Recycled_Pre_Post_Consumer",(IF($G2138="In-Conversion","In_Conversion",(IF($G2138="Recycled Pre-Consumer","Recycled_Pre_Consumer",(IF($G2138="Recycled Post-Consumer","Recycled_Post_Consumer",(IF($G2138="Sustainably Sourced","Sustainably_sourced",(IF($G2138="Recycled pre-consumer organic","GOTS_recycled_organic","")))))))))))))))))),"")</f>
        <v/>
      </c>
      <c r="AE2138" t="e" cm="1">
        <f t="array" aca="1" ref="AE2138" ca="1">IF($I2138="",IF(INDIRECT("$F"&amp;$S2138)="","",IF(LEFT(INDIRECT("$F"&amp;$S2138),3)="GRS","GRS_RCS_RM",IF((LEFT(INDIRECT("$F"&amp;$S2138),3))="RCS","GRS_RCS_RM",IF(INDIRECT("$F"&amp;$S2138)="OCS (No Label)","OCS_Conversion_RM",IF(LEFT(INDIRECT("$F"&amp;$S2138),3)="OCS","OCS_RM",IF(RIGHT(INDIRECT("$F"&amp;$S2138),10)="conversion","GOTS_RM_conversion",IF((LEFT(INDIRECT("$F"&amp;$S2138),4))="GOTS","GOTS_RM","Responsible_RM"))))))),"DELETERM")</f>
        <v>#VALUE!</v>
      </c>
      <c r="AF2138" t="e" cm="1">
        <f t="array" aca="1" ref="AF2138" ca="1">IF($S2138="","",INDIRECT("$Z"&amp;$S2138))</f>
        <v>#VALUE!</v>
      </c>
      <c r="AG2138" t="str">
        <f t="shared" si="664"/>
        <v/>
      </c>
      <c r="AH2138" t="str" cm="1">
        <f t="array" aca="1" ref="AH2138" ca="1">IFERROR(INDIRECT("$ag"&amp;S2138),"")</f>
        <v/>
      </c>
      <c r="AI2138" t="e" cm="1">
        <f t="array" aca="1" ref="AI2138" ca="1">INDIRECT("O"&amp;S2138)</f>
        <v>#VALUE!</v>
      </c>
      <c r="AJ2138" t="str">
        <f t="shared" si="665"/>
        <v/>
      </c>
    </row>
    <row r="2139" spans="1:36" ht="16.5" customHeight="1">
      <c r="A2139" s="128" t="str">
        <f>IF(B2139="","",COUNTA($B$63:$B2139))</f>
        <v/>
      </c>
      <c r="B2139" s="132"/>
      <c r="C2139" s="133"/>
      <c r="D2139" s="140"/>
      <c r="E2139" s="140"/>
      <c r="F2139" s="133"/>
      <c r="G2139" s="141"/>
      <c r="H2139" s="141"/>
      <c r="I2139" s="141"/>
      <c r="J2139" s="141"/>
      <c r="K2139" s="37"/>
      <c r="L2139" s="142" t="str">
        <f>IF(R2139="","",LEFT(R2139,LEN(R2139)-2))</f>
        <v/>
      </c>
      <c r="M2139" s="142"/>
      <c r="N2139" s="60"/>
      <c r="O2139" s="313"/>
      <c r="Q2139" t="str">
        <f t="shared" si="660"/>
        <v/>
      </c>
      <c r="R2139" t="str">
        <f t="shared" ref="R2139" si="674">CONCATENATE($Q2139,Q2140,Q2141,Q2142,Q2143,Q2144,$Q2145,$Q2146,$Q2147,$Q2148,$Q2149,$Q2150)</f>
        <v/>
      </c>
      <c r="S2139" t="e">
        <f t="shared" ca="1" si="669"/>
        <v>#VALUE!</v>
      </c>
      <c r="T2139" t="e">
        <f t="shared" ca="1" si="666"/>
        <v>#VALUE!</v>
      </c>
      <c r="U2139">
        <f t="shared" si="670"/>
        <v>2076</v>
      </c>
      <c r="V2139">
        <v>173.00000000001401</v>
      </c>
      <c r="W2139">
        <f t="shared" si="673"/>
        <v>173</v>
      </c>
      <c r="X2139" t="str" cm="1">
        <f t="array" aca="1" ref="X2139" ca="1">IFERROR(INDEX('PC&amp;PD'!$A$1:$AS$19,ROW('PC&amp;PD'!$A$19),MATCH(INDIRECT(T2139),'PC&amp;PD'!$A$1:$AS$1,0)),"")</f>
        <v/>
      </c>
      <c r="Z2139" t="str">
        <f t="shared" ref="Z2139" si="675">IFERROR(IF($F2139="OCS 100","OCS (OCS 100)",IF($F2139="OCS Blended","OCS (OCS Blended)",IF($F2139="OCS (No Label)","OCS (No Label)",IF($F2139="RCS 100","RCS (RCS 100)",IF($F2139="RCS Blended","RCS (RCS Blended)",IF($F2139="GRS","GRS (GRS)",IF($F2139="GRS (No Label)", "GRS (No Label)",IF($F2139="RDS","RDS (RDS)",IF($F2139="RWS","RWS (RWS)",IF($F2139="RAS","RAS (RAS)",IF($F2139="RMS","RMS (RMS)",IF($F2139="GOTS Organic","GOTS (Organic)",IF($F2139="GOTS Made with organic","GOTS (Made with Organic)",IF($F2139="GOTS Organic - in conversion","GOTS (Organic - In Conversion)",IF($F2139="GOTS Made with organic - in conversion","GOTS (Made with Organic - In Conversion)",""))))))))))))))),"")</f>
        <v/>
      </c>
      <c r="AA2139" t="str">
        <f t="shared" si="661"/>
        <v/>
      </c>
      <c r="AB2139" t="str">
        <f t="shared" si="662"/>
        <v/>
      </c>
      <c r="AC2139" t="e">
        <f t="shared" ca="1" si="663"/>
        <v>#VALUE!</v>
      </c>
      <c r="AD2139" t="str" cm="1">
        <f t="array" aca="1" ref="AD2139" ca="1">IFERROR(IF((LEFT(INDIRECT("$F"&amp;$S2139),4))="GOTS",IF($G2139="Organic","GOTS_Organic_raw",(IF($G2139="Responsible","GOTS_Responsible",(IF($G2139="No Attribute (Conventional)","GOTS_conventional",(IF($G2139="Recycled Pre/Post-Consumer","GOTS_pre_post",(IF($G2139="In-Conversion","GOTS_in_conversion",(IF($G2139="Sustainably Sourced","Sustainably_sourced",(IF($G2139="Recycled pre-consumer organic","GOTS_recycled_organic",""))))))))))))),IF($G2139="Organic","Organic",(IF($G2139="Responsible","Responsible",(IF($G2139="No Attribute (Conventional)","No_Attribute_Conventional",(IF($G2139="Recycled Pre/Post-Consumer","Recycled_Pre_Post_Consumer",(IF($G2139="In-Conversion","In_Conversion",(IF($G2139="Recycled Pre-Consumer","Recycled_Pre_Consumer",(IF($G2139="Recycled Post-Consumer","Recycled_Post_Consumer",(IF($G2139="Sustainably Sourced","Sustainably_sourced",(IF($G2139="Recycled pre-consumer organic","GOTS_recycled_organic","")))))))))))))))))),"")</f>
        <v/>
      </c>
      <c r="AE2139" t="e" cm="1">
        <f t="array" aca="1" ref="AE2139" ca="1">IF($I2139="",IF(INDIRECT("$F"&amp;$S2139)="","",IF(LEFT(INDIRECT("$F"&amp;$S2139),3)="GRS","GRS_RCS_RM",IF((LEFT(INDIRECT("$F"&amp;$S2139),3))="RCS","GRS_RCS_RM",IF(INDIRECT("$F"&amp;$S2139)="OCS (No Label)","OCS_Conversion_RM",IF(LEFT(INDIRECT("$F"&amp;$S2139),3)="OCS","OCS_RM",IF(RIGHT(INDIRECT("$F"&amp;$S2139),10)="conversion","GOTS_RM_conversion",IF((LEFT(INDIRECT("$F"&amp;$S2139),4))="GOTS","GOTS_RM","Responsible_RM"))))))),"DELETERM")</f>
        <v>#VALUE!</v>
      </c>
      <c r="AF2139" t="e" cm="1">
        <f t="array" aca="1" ref="AF2139" ca="1">IF($S2139="","",INDIRECT("$Z"&amp;$S2139))</f>
        <v>#VALUE!</v>
      </c>
      <c r="AG2139" t="str">
        <f t="shared" si="664"/>
        <v/>
      </c>
      <c r="AH2139" t="str" cm="1">
        <f t="array" aca="1" ref="AH2139" ca="1">IFERROR(INDIRECT("$ag"&amp;S2139),"")</f>
        <v/>
      </c>
      <c r="AI2139" t="e" cm="1">
        <f t="array" aca="1" ref="AI2139" ca="1">INDIRECT("O"&amp;S2139)</f>
        <v>#VALUE!</v>
      </c>
      <c r="AJ2139" t="str">
        <f t="shared" si="665"/>
        <v/>
      </c>
    </row>
    <row r="2140" spans="1:36" ht="16.5" customHeight="1">
      <c r="A2140" s="129"/>
      <c r="B2140" s="134"/>
      <c r="C2140" s="135"/>
      <c r="D2140" s="146"/>
      <c r="E2140" s="146"/>
      <c r="F2140" s="135"/>
      <c r="G2140" s="147"/>
      <c r="H2140" s="147"/>
      <c r="I2140" s="147"/>
      <c r="J2140" s="147"/>
      <c r="K2140" s="38"/>
      <c r="L2140" s="143"/>
      <c r="M2140" s="143"/>
      <c r="N2140" s="61"/>
      <c r="O2140" s="314"/>
      <c r="Q2140" t="str">
        <f t="shared" si="660"/>
        <v/>
      </c>
      <c r="S2140" t="e">
        <f t="shared" ca="1" si="669"/>
        <v>#VALUE!</v>
      </c>
      <c r="T2140" t="e">
        <f t="shared" ca="1" si="666"/>
        <v>#VALUE!</v>
      </c>
      <c r="U2140">
        <f t="shared" si="670"/>
        <v>2076</v>
      </c>
      <c r="V2140">
        <v>173.08333333334701</v>
      </c>
      <c r="W2140">
        <f t="shared" si="673"/>
        <v>173</v>
      </c>
      <c r="X2140" t="str" cm="1">
        <f t="array" aca="1" ref="X2140" ca="1">IFERROR(INDEX('PC&amp;PD'!$A$1:$AS$19,ROW('PC&amp;PD'!$A$19),MATCH(INDIRECT(T2140),'PC&amp;PD'!$A$1:$AS$1,0)),"")</f>
        <v/>
      </c>
      <c r="AA2140" t="str">
        <f t="shared" si="661"/>
        <v/>
      </c>
      <c r="AB2140" t="str">
        <f t="shared" si="662"/>
        <v/>
      </c>
      <c r="AC2140" t="e">
        <f t="shared" ca="1" si="663"/>
        <v>#VALUE!</v>
      </c>
      <c r="AD2140" t="str" cm="1">
        <f t="array" aca="1" ref="AD2140" ca="1">IFERROR(IF((LEFT(INDIRECT("$F"&amp;$S2140),4))="GOTS",IF($G2140="Organic","GOTS_Organic_raw",(IF($G2140="Responsible","GOTS_Responsible",(IF($G2140="No Attribute (Conventional)","GOTS_conventional",(IF($G2140="Recycled Pre/Post-Consumer","GOTS_pre_post",(IF($G2140="In-Conversion","GOTS_in_conversion",(IF($G2140="Sustainably Sourced","Sustainably_sourced",(IF($G2140="Recycled pre-consumer organic","GOTS_recycled_organic",""))))))))))))),IF($G2140="Organic","Organic",(IF($G2140="Responsible","Responsible",(IF($G2140="No Attribute (Conventional)","No_Attribute_Conventional",(IF($G2140="Recycled Pre/Post-Consumer","Recycled_Pre_Post_Consumer",(IF($G2140="In-Conversion","In_Conversion",(IF($G2140="Recycled Pre-Consumer","Recycled_Pre_Consumer",(IF($G2140="Recycled Post-Consumer","Recycled_Post_Consumer",(IF($G2140="Sustainably Sourced","Sustainably_sourced",(IF($G2140="Recycled pre-consumer organic","GOTS_recycled_organic","")))))))))))))))))),"")</f>
        <v/>
      </c>
      <c r="AE2140" t="e" cm="1">
        <f t="array" aca="1" ref="AE2140" ca="1">IF($I2140="",IF(INDIRECT("$F"&amp;$S2140)="","",IF(LEFT(INDIRECT("$F"&amp;$S2140),3)="GRS","GRS_RCS_RM",IF((LEFT(INDIRECT("$F"&amp;$S2140),3))="RCS","GRS_RCS_RM",IF(INDIRECT("$F"&amp;$S2140)="OCS (No Label)","OCS_Conversion_RM",IF(LEFT(INDIRECT("$F"&amp;$S2140),3)="OCS","OCS_RM",IF(RIGHT(INDIRECT("$F"&amp;$S2140),10)="conversion","GOTS_RM_conversion",IF((LEFT(INDIRECT("$F"&amp;$S2140),4))="GOTS","GOTS_RM","Responsible_RM"))))))),"DELETERM")</f>
        <v>#VALUE!</v>
      </c>
      <c r="AF2140" t="e" cm="1">
        <f t="array" aca="1" ref="AF2140" ca="1">IF($S2140="","",INDIRECT("$Z"&amp;$S2140))</f>
        <v>#VALUE!</v>
      </c>
      <c r="AG2140" t="str">
        <f t="shared" si="664"/>
        <v/>
      </c>
      <c r="AH2140" t="str" cm="1">
        <f t="array" aca="1" ref="AH2140" ca="1">IFERROR(INDIRECT("$ag"&amp;S2140),"")</f>
        <v/>
      </c>
      <c r="AI2140" t="e" cm="1">
        <f t="array" aca="1" ref="AI2140" ca="1">INDIRECT("O"&amp;S2140)</f>
        <v>#VALUE!</v>
      </c>
      <c r="AJ2140" t="str">
        <f t="shared" si="665"/>
        <v/>
      </c>
    </row>
    <row r="2141" spans="1:36" ht="16.5" customHeight="1">
      <c r="A2141" s="129"/>
      <c r="B2141" s="134"/>
      <c r="C2141" s="135"/>
      <c r="D2141" s="146"/>
      <c r="E2141" s="146"/>
      <c r="F2141" s="135"/>
      <c r="G2141" s="147"/>
      <c r="H2141" s="147"/>
      <c r="I2141" s="147"/>
      <c r="J2141" s="147"/>
      <c r="K2141" s="38"/>
      <c r="L2141" s="143"/>
      <c r="M2141" s="143"/>
      <c r="N2141" s="61"/>
      <c r="O2141" s="314"/>
      <c r="Q2141" t="str">
        <f t="shared" si="660"/>
        <v/>
      </c>
      <c r="S2141" t="e">
        <f t="shared" ca="1" si="669"/>
        <v>#VALUE!</v>
      </c>
      <c r="T2141" t="e">
        <f t="shared" ca="1" si="666"/>
        <v>#VALUE!</v>
      </c>
      <c r="U2141">
        <f t="shared" si="670"/>
        <v>2076</v>
      </c>
      <c r="V2141">
        <v>173.16666666667999</v>
      </c>
      <c r="W2141">
        <f t="shared" si="673"/>
        <v>173</v>
      </c>
      <c r="X2141" t="str" cm="1">
        <f t="array" aca="1" ref="X2141" ca="1">IFERROR(INDEX('PC&amp;PD'!$A$1:$AS$19,ROW('PC&amp;PD'!$A$19),MATCH(INDIRECT(T2141),'PC&amp;PD'!$A$1:$AS$1,0)),"")</f>
        <v/>
      </c>
      <c r="AA2141" t="str">
        <f t="shared" si="661"/>
        <v/>
      </c>
      <c r="AB2141" t="str">
        <f t="shared" si="662"/>
        <v/>
      </c>
      <c r="AC2141" t="e">
        <f t="shared" ca="1" si="663"/>
        <v>#VALUE!</v>
      </c>
      <c r="AD2141" t="str" cm="1">
        <f t="array" aca="1" ref="AD2141" ca="1">IFERROR(IF((LEFT(INDIRECT("$F"&amp;$S2141),4))="GOTS",IF($G2141="Organic","GOTS_Organic_raw",(IF($G2141="Responsible","GOTS_Responsible",(IF($G2141="No Attribute (Conventional)","GOTS_conventional",(IF($G2141="Recycled Pre/Post-Consumer","GOTS_pre_post",(IF($G2141="In-Conversion","GOTS_in_conversion",(IF($G2141="Sustainably Sourced","Sustainably_sourced",(IF($G2141="Recycled pre-consumer organic","GOTS_recycled_organic",""))))))))))))),IF($G2141="Organic","Organic",(IF($G2141="Responsible","Responsible",(IF($G2141="No Attribute (Conventional)","No_Attribute_Conventional",(IF($G2141="Recycled Pre/Post-Consumer","Recycled_Pre_Post_Consumer",(IF($G2141="In-Conversion","In_Conversion",(IF($G2141="Recycled Pre-Consumer","Recycled_Pre_Consumer",(IF($G2141="Recycled Post-Consumer","Recycled_Post_Consumer",(IF($G2141="Sustainably Sourced","Sustainably_sourced",(IF($G2141="Recycled pre-consumer organic","GOTS_recycled_organic","")))))))))))))))))),"")</f>
        <v/>
      </c>
      <c r="AE2141" t="e" cm="1">
        <f t="array" aca="1" ref="AE2141" ca="1">IF($I2141="",IF(INDIRECT("$F"&amp;$S2141)="","",IF(LEFT(INDIRECT("$F"&amp;$S2141),3)="GRS","GRS_RCS_RM",IF((LEFT(INDIRECT("$F"&amp;$S2141),3))="RCS","GRS_RCS_RM",IF(INDIRECT("$F"&amp;$S2141)="OCS (No Label)","OCS_Conversion_RM",IF(LEFT(INDIRECT("$F"&amp;$S2141),3)="OCS","OCS_RM",IF(RIGHT(INDIRECT("$F"&amp;$S2141),10)="conversion","GOTS_RM_conversion",IF((LEFT(INDIRECT("$F"&amp;$S2141),4))="GOTS","GOTS_RM","Responsible_RM"))))))),"DELETERM")</f>
        <v>#VALUE!</v>
      </c>
      <c r="AF2141" t="e" cm="1">
        <f t="array" aca="1" ref="AF2141" ca="1">IF($S2141="","",INDIRECT("$Z"&amp;$S2141))</f>
        <v>#VALUE!</v>
      </c>
      <c r="AG2141" t="str">
        <f t="shared" si="664"/>
        <v/>
      </c>
      <c r="AH2141" t="str" cm="1">
        <f t="array" aca="1" ref="AH2141" ca="1">IFERROR(INDIRECT("$ag"&amp;S2141),"")</f>
        <v/>
      </c>
      <c r="AI2141" t="e" cm="1">
        <f t="array" aca="1" ref="AI2141" ca="1">INDIRECT("O"&amp;S2141)</f>
        <v>#VALUE!</v>
      </c>
      <c r="AJ2141" t="str">
        <f t="shared" si="665"/>
        <v/>
      </c>
    </row>
    <row r="2142" spans="1:36" ht="16.5" customHeight="1">
      <c r="A2142" s="129"/>
      <c r="B2142" s="134"/>
      <c r="C2142" s="135"/>
      <c r="D2142" s="146"/>
      <c r="E2142" s="146"/>
      <c r="F2142" s="135"/>
      <c r="G2142" s="147"/>
      <c r="H2142" s="147"/>
      <c r="I2142" s="147"/>
      <c r="J2142" s="147"/>
      <c r="K2142" s="38"/>
      <c r="L2142" s="143"/>
      <c r="M2142" s="143"/>
      <c r="N2142" s="61"/>
      <c r="O2142" s="314"/>
      <c r="Q2142" t="str">
        <f t="shared" si="660"/>
        <v/>
      </c>
      <c r="S2142" t="e">
        <f t="shared" ca="1" si="669"/>
        <v>#VALUE!</v>
      </c>
      <c r="T2142" t="e">
        <f t="shared" ca="1" si="666"/>
        <v>#VALUE!</v>
      </c>
      <c r="U2142">
        <f t="shared" si="670"/>
        <v>2076</v>
      </c>
      <c r="V2142">
        <v>173.25000000001401</v>
      </c>
      <c r="W2142">
        <f t="shared" si="673"/>
        <v>173</v>
      </c>
      <c r="X2142" t="str" cm="1">
        <f t="array" aca="1" ref="X2142" ca="1">IFERROR(INDEX('PC&amp;PD'!$A$1:$AS$19,ROW('PC&amp;PD'!$A$19),MATCH(INDIRECT(T2142),'PC&amp;PD'!$A$1:$AS$1,0)),"")</f>
        <v/>
      </c>
      <c r="AA2142" t="str">
        <f t="shared" si="661"/>
        <v/>
      </c>
      <c r="AB2142" t="str">
        <f t="shared" si="662"/>
        <v/>
      </c>
      <c r="AC2142" t="e">
        <f t="shared" ca="1" si="663"/>
        <v>#VALUE!</v>
      </c>
      <c r="AD2142" t="str" cm="1">
        <f t="array" aca="1" ref="AD2142" ca="1">IFERROR(IF((LEFT(INDIRECT("$F"&amp;$S2142),4))="GOTS",IF($G2142="Organic","GOTS_Organic_raw",(IF($G2142="Responsible","GOTS_Responsible",(IF($G2142="No Attribute (Conventional)","GOTS_conventional",(IF($G2142="Recycled Pre/Post-Consumer","GOTS_pre_post",(IF($G2142="In-Conversion","GOTS_in_conversion",(IF($G2142="Sustainably Sourced","Sustainably_sourced",(IF($G2142="Recycled pre-consumer organic","GOTS_recycled_organic",""))))))))))))),IF($G2142="Organic","Organic",(IF($G2142="Responsible","Responsible",(IF($G2142="No Attribute (Conventional)","No_Attribute_Conventional",(IF($G2142="Recycled Pre/Post-Consumer","Recycled_Pre_Post_Consumer",(IF($G2142="In-Conversion","In_Conversion",(IF($G2142="Recycled Pre-Consumer","Recycled_Pre_Consumer",(IF($G2142="Recycled Post-Consumer","Recycled_Post_Consumer",(IF($G2142="Sustainably Sourced","Sustainably_sourced",(IF($G2142="Recycled pre-consumer organic","GOTS_recycled_organic","")))))))))))))))))),"")</f>
        <v/>
      </c>
      <c r="AE2142" t="e" cm="1">
        <f t="array" aca="1" ref="AE2142" ca="1">IF($I2142="",IF(INDIRECT("$F"&amp;$S2142)="","",IF(LEFT(INDIRECT("$F"&amp;$S2142),3)="GRS","GRS_RCS_RM",IF((LEFT(INDIRECT("$F"&amp;$S2142),3))="RCS","GRS_RCS_RM",IF(INDIRECT("$F"&amp;$S2142)="OCS (No Label)","OCS_Conversion_RM",IF(LEFT(INDIRECT("$F"&amp;$S2142),3)="OCS","OCS_RM",IF(RIGHT(INDIRECT("$F"&amp;$S2142),10)="conversion","GOTS_RM_conversion",IF((LEFT(INDIRECT("$F"&amp;$S2142),4))="GOTS","GOTS_RM","Responsible_RM"))))))),"DELETERM")</f>
        <v>#VALUE!</v>
      </c>
      <c r="AF2142" t="e" cm="1">
        <f t="array" aca="1" ref="AF2142" ca="1">IF($S2142="","",INDIRECT("$Z"&amp;$S2142))</f>
        <v>#VALUE!</v>
      </c>
      <c r="AG2142" t="str">
        <f t="shared" si="664"/>
        <v/>
      </c>
      <c r="AH2142" t="str" cm="1">
        <f t="array" aca="1" ref="AH2142" ca="1">IFERROR(INDIRECT("$ag"&amp;S2142),"")</f>
        <v/>
      </c>
      <c r="AI2142" t="e" cm="1">
        <f t="array" aca="1" ref="AI2142" ca="1">INDIRECT("O"&amp;S2142)</f>
        <v>#VALUE!</v>
      </c>
      <c r="AJ2142" t="str">
        <f t="shared" si="665"/>
        <v/>
      </c>
    </row>
    <row r="2143" spans="1:36" ht="16.5" customHeight="1">
      <c r="A2143" s="129"/>
      <c r="B2143" s="134"/>
      <c r="C2143" s="135"/>
      <c r="D2143" s="146"/>
      <c r="E2143" s="146"/>
      <c r="F2143" s="135"/>
      <c r="G2143" s="147"/>
      <c r="H2143" s="147"/>
      <c r="I2143" s="147"/>
      <c r="J2143" s="147"/>
      <c r="K2143" s="38"/>
      <c r="L2143" s="143"/>
      <c r="M2143" s="143"/>
      <c r="N2143" s="61"/>
      <c r="O2143" s="314"/>
      <c r="Q2143" t="str">
        <f t="shared" si="660"/>
        <v/>
      </c>
      <c r="S2143" t="e">
        <f t="shared" ca="1" si="669"/>
        <v>#VALUE!</v>
      </c>
      <c r="T2143" t="e">
        <f t="shared" ca="1" si="666"/>
        <v>#VALUE!</v>
      </c>
      <c r="U2143">
        <f t="shared" si="670"/>
        <v>2076</v>
      </c>
      <c r="V2143">
        <v>173.33333333334701</v>
      </c>
      <c r="W2143">
        <f t="shared" si="673"/>
        <v>173</v>
      </c>
      <c r="X2143" t="str" cm="1">
        <f t="array" aca="1" ref="X2143" ca="1">IFERROR(INDEX('PC&amp;PD'!$A$1:$AS$19,ROW('PC&amp;PD'!$A$19),MATCH(INDIRECT(T2143),'PC&amp;PD'!$A$1:$AS$1,0)),"")</f>
        <v/>
      </c>
      <c r="AA2143" t="str">
        <f t="shared" si="661"/>
        <v/>
      </c>
      <c r="AB2143" t="str">
        <f t="shared" si="662"/>
        <v/>
      </c>
      <c r="AC2143" t="e">
        <f t="shared" ca="1" si="663"/>
        <v>#VALUE!</v>
      </c>
      <c r="AD2143" t="str" cm="1">
        <f t="array" aca="1" ref="AD2143" ca="1">IFERROR(IF((LEFT(INDIRECT("$F"&amp;$S2143),4))="GOTS",IF($G2143="Organic","GOTS_Organic_raw",(IF($G2143="Responsible","GOTS_Responsible",(IF($G2143="No Attribute (Conventional)","GOTS_conventional",(IF($G2143="Recycled Pre/Post-Consumer","GOTS_pre_post",(IF($G2143="In-Conversion","GOTS_in_conversion",(IF($G2143="Sustainably Sourced","Sustainably_sourced",(IF($G2143="Recycled pre-consumer organic","GOTS_recycled_organic",""))))))))))))),IF($G2143="Organic","Organic",(IF($G2143="Responsible","Responsible",(IF($G2143="No Attribute (Conventional)","No_Attribute_Conventional",(IF($G2143="Recycled Pre/Post-Consumer","Recycled_Pre_Post_Consumer",(IF($G2143="In-Conversion","In_Conversion",(IF($G2143="Recycled Pre-Consumer","Recycled_Pre_Consumer",(IF($G2143="Recycled Post-Consumer","Recycled_Post_Consumer",(IF($G2143="Sustainably Sourced","Sustainably_sourced",(IF($G2143="Recycled pre-consumer organic","GOTS_recycled_organic","")))))))))))))))))),"")</f>
        <v/>
      </c>
      <c r="AE2143" t="e" cm="1">
        <f t="array" aca="1" ref="AE2143" ca="1">IF($I2143="",IF(INDIRECT("$F"&amp;$S2143)="","",IF(LEFT(INDIRECT("$F"&amp;$S2143),3)="GRS","GRS_RCS_RM",IF((LEFT(INDIRECT("$F"&amp;$S2143),3))="RCS","GRS_RCS_RM",IF(INDIRECT("$F"&amp;$S2143)="OCS (No Label)","OCS_Conversion_RM",IF(LEFT(INDIRECT("$F"&amp;$S2143),3)="OCS","OCS_RM",IF(RIGHT(INDIRECT("$F"&amp;$S2143),10)="conversion","GOTS_RM_conversion",IF((LEFT(INDIRECT("$F"&amp;$S2143),4))="GOTS","GOTS_RM","Responsible_RM"))))))),"DELETERM")</f>
        <v>#VALUE!</v>
      </c>
      <c r="AF2143" t="e" cm="1">
        <f t="array" aca="1" ref="AF2143" ca="1">IF($S2143="","",INDIRECT("$Z"&amp;$S2143))</f>
        <v>#VALUE!</v>
      </c>
      <c r="AG2143" t="str">
        <f t="shared" si="664"/>
        <v/>
      </c>
      <c r="AH2143" t="str" cm="1">
        <f t="array" aca="1" ref="AH2143" ca="1">IFERROR(INDIRECT("$ag"&amp;S2143),"")</f>
        <v/>
      </c>
      <c r="AI2143" t="e" cm="1">
        <f t="array" aca="1" ref="AI2143" ca="1">INDIRECT("O"&amp;S2143)</f>
        <v>#VALUE!</v>
      </c>
      <c r="AJ2143" t="str">
        <f t="shared" si="665"/>
        <v/>
      </c>
    </row>
    <row r="2144" spans="1:36" ht="16.5" customHeight="1">
      <c r="A2144" s="129"/>
      <c r="B2144" s="134"/>
      <c r="C2144" s="135"/>
      <c r="D2144" s="146"/>
      <c r="E2144" s="146"/>
      <c r="F2144" s="135"/>
      <c r="G2144" s="147"/>
      <c r="H2144" s="147"/>
      <c r="I2144" s="147"/>
      <c r="J2144" s="147"/>
      <c r="K2144" s="38"/>
      <c r="L2144" s="143"/>
      <c r="M2144" s="143"/>
      <c r="N2144" s="61"/>
      <c r="O2144" s="314"/>
      <c r="Q2144" t="str">
        <f t="shared" si="660"/>
        <v/>
      </c>
      <c r="S2144" t="e">
        <f t="shared" ca="1" si="669"/>
        <v>#VALUE!</v>
      </c>
      <c r="T2144" t="e">
        <f t="shared" ca="1" si="666"/>
        <v>#VALUE!</v>
      </c>
      <c r="U2144">
        <f t="shared" si="670"/>
        <v>2076</v>
      </c>
      <c r="V2144">
        <v>173.41666666667999</v>
      </c>
      <c r="W2144">
        <f t="shared" si="673"/>
        <v>173</v>
      </c>
      <c r="X2144" t="str" cm="1">
        <f t="array" aca="1" ref="X2144" ca="1">IFERROR(INDEX('PC&amp;PD'!$A$1:$AS$19,ROW('PC&amp;PD'!$A$19),MATCH(INDIRECT(T2144),'PC&amp;PD'!$A$1:$AS$1,0)),"")</f>
        <v/>
      </c>
      <c r="AA2144" t="str">
        <f t="shared" si="661"/>
        <v/>
      </c>
      <c r="AB2144" t="str">
        <f t="shared" si="662"/>
        <v/>
      </c>
      <c r="AC2144" t="e">
        <f t="shared" ca="1" si="663"/>
        <v>#VALUE!</v>
      </c>
      <c r="AD2144" t="str" cm="1">
        <f t="array" aca="1" ref="AD2144" ca="1">IFERROR(IF((LEFT(INDIRECT("$F"&amp;$S2144),4))="GOTS",IF($G2144="Organic","GOTS_Organic_raw",(IF($G2144="Responsible","GOTS_Responsible",(IF($G2144="No Attribute (Conventional)","GOTS_conventional",(IF($G2144="Recycled Pre/Post-Consumer","GOTS_pre_post",(IF($G2144="In-Conversion","GOTS_in_conversion",(IF($G2144="Sustainably Sourced","Sustainably_sourced",(IF($G2144="Recycled pre-consumer organic","GOTS_recycled_organic",""))))))))))))),IF($G2144="Organic","Organic",(IF($G2144="Responsible","Responsible",(IF($G2144="No Attribute (Conventional)","No_Attribute_Conventional",(IF($G2144="Recycled Pre/Post-Consumer","Recycled_Pre_Post_Consumer",(IF($G2144="In-Conversion","In_Conversion",(IF($G2144="Recycled Pre-Consumer","Recycled_Pre_Consumer",(IF($G2144="Recycled Post-Consumer","Recycled_Post_Consumer",(IF($G2144="Sustainably Sourced","Sustainably_sourced",(IF($G2144="Recycled pre-consumer organic","GOTS_recycled_organic","")))))))))))))))))),"")</f>
        <v/>
      </c>
      <c r="AE2144" t="e" cm="1">
        <f t="array" aca="1" ref="AE2144" ca="1">IF($I2144="",IF(INDIRECT("$F"&amp;$S2144)="","",IF(LEFT(INDIRECT("$F"&amp;$S2144),3)="GRS","GRS_RCS_RM",IF((LEFT(INDIRECT("$F"&amp;$S2144),3))="RCS","GRS_RCS_RM",IF(INDIRECT("$F"&amp;$S2144)="OCS (No Label)","OCS_Conversion_RM",IF(LEFT(INDIRECT("$F"&amp;$S2144),3)="OCS","OCS_RM",IF(RIGHT(INDIRECT("$F"&amp;$S2144),10)="conversion","GOTS_RM_conversion",IF((LEFT(INDIRECT("$F"&amp;$S2144),4))="GOTS","GOTS_RM","Responsible_RM"))))))),"DELETERM")</f>
        <v>#VALUE!</v>
      </c>
      <c r="AF2144" t="e" cm="1">
        <f t="array" aca="1" ref="AF2144" ca="1">IF($S2144="","",INDIRECT("$Z"&amp;$S2144))</f>
        <v>#VALUE!</v>
      </c>
      <c r="AG2144" t="str">
        <f t="shared" si="664"/>
        <v/>
      </c>
      <c r="AH2144" t="str" cm="1">
        <f t="array" aca="1" ref="AH2144" ca="1">IFERROR(INDIRECT("$ag"&amp;S2144),"")</f>
        <v/>
      </c>
      <c r="AI2144" t="e" cm="1">
        <f t="array" aca="1" ref="AI2144" ca="1">INDIRECT("O"&amp;S2144)</f>
        <v>#VALUE!</v>
      </c>
      <c r="AJ2144" t="str">
        <f t="shared" si="665"/>
        <v/>
      </c>
    </row>
    <row r="2145" spans="1:36" ht="16.5" customHeight="1">
      <c r="A2145" s="130"/>
      <c r="B2145" s="136"/>
      <c r="C2145" s="137"/>
      <c r="D2145" s="146"/>
      <c r="E2145" s="146"/>
      <c r="F2145" s="137"/>
      <c r="G2145" s="147"/>
      <c r="H2145" s="147"/>
      <c r="I2145" s="147"/>
      <c r="J2145" s="147"/>
      <c r="K2145" s="38"/>
      <c r="L2145" s="144"/>
      <c r="M2145" s="144"/>
      <c r="N2145" s="61"/>
      <c r="O2145" s="314"/>
      <c r="Q2145" t="str">
        <f t="shared" si="660"/>
        <v/>
      </c>
      <c r="S2145" t="e">
        <f t="shared" ca="1" si="669"/>
        <v>#VALUE!</v>
      </c>
      <c r="T2145" t="e">
        <f t="shared" ca="1" si="666"/>
        <v>#VALUE!</v>
      </c>
      <c r="U2145">
        <f t="shared" si="670"/>
        <v>2076</v>
      </c>
      <c r="V2145">
        <v>173.50000000001401</v>
      </c>
      <c r="W2145">
        <f t="shared" si="673"/>
        <v>173</v>
      </c>
      <c r="X2145" t="str" cm="1">
        <f t="array" aca="1" ref="X2145" ca="1">IFERROR(INDEX('PC&amp;PD'!$A$1:$AS$19,ROW('PC&amp;PD'!$A$19),MATCH(INDIRECT(T2145),'PC&amp;PD'!$A$1:$AS$1,0)),"")</f>
        <v/>
      </c>
      <c r="AA2145" t="str">
        <f t="shared" si="661"/>
        <v/>
      </c>
      <c r="AB2145" t="str">
        <f t="shared" si="662"/>
        <v/>
      </c>
      <c r="AC2145" t="e">
        <f t="shared" ca="1" si="663"/>
        <v>#VALUE!</v>
      </c>
      <c r="AD2145" t="str" cm="1">
        <f t="array" aca="1" ref="AD2145" ca="1">IFERROR(IF((LEFT(INDIRECT("$F"&amp;$S2145),4))="GOTS",IF($G2145="Organic","GOTS_Organic_raw",(IF($G2145="Responsible","GOTS_Responsible",(IF($G2145="No Attribute (Conventional)","GOTS_conventional",(IF($G2145="Recycled Pre/Post-Consumer","GOTS_pre_post",(IF($G2145="In-Conversion","GOTS_in_conversion",(IF($G2145="Sustainably Sourced","Sustainably_sourced",(IF($G2145="Recycled pre-consumer organic","GOTS_recycled_organic",""))))))))))))),IF($G2145="Organic","Organic",(IF($G2145="Responsible","Responsible",(IF($G2145="No Attribute (Conventional)","No_Attribute_Conventional",(IF($G2145="Recycled Pre/Post-Consumer","Recycled_Pre_Post_Consumer",(IF($G2145="In-Conversion","In_Conversion",(IF($G2145="Recycled Pre-Consumer","Recycled_Pre_Consumer",(IF($G2145="Recycled Post-Consumer","Recycled_Post_Consumer",(IF($G2145="Sustainably Sourced","Sustainably_sourced",(IF($G2145="Recycled pre-consumer organic","GOTS_recycled_organic","")))))))))))))))))),"")</f>
        <v/>
      </c>
      <c r="AE2145" t="e" cm="1">
        <f t="array" aca="1" ref="AE2145" ca="1">IF($I2145="",IF(INDIRECT("$F"&amp;$S2145)="","",IF(LEFT(INDIRECT("$F"&amp;$S2145),3)="GRS","GRS_RCS_RM",IF((LEFT(INDIRECT("$F"&amp;$S2145),3))="RCS","GRS_RCS_RM",IF(INDIRECT("$F"&amp;$S2145)="OCS (No Label)","OCS_Conversion_RM",IF(LEFT(INDIRECT("$F"&amp;$S2145),3)="OCS","OCS_RM",IF(RIGHT(INDIRECT("$F"&amp;$S2145),10)="conversion","GOTS_RM_conversion",IF((LEFT(INDIRECT("$F"&amp;$S2145),4))="GOTS","GOTS_RM","Responsible_RM"))))))),"DELETERM")</f>
        <v>#VALUE!</v>
      </c>
      <c r="AF2145" t="e" cm="1">
        <f t="array" aca="1" ref="AF2145" ca="1">IF($S2145="","",INDIRECT("$Z"&amp;$S2145))</f>
        <v>#VALUE!</v>
      </c>
      <c r="AG2145" t="str">
        <f t="shared" si="664"/>
        <v/>
      </c>
      <c r="AH2145" t="str" cm="1">
        <f t="array" aca="1" ref="AH2145" ca="1">IFERROR(INDIRECT("$ag"&amp;S2145),"")</f>
        <v/>
      </c>
      <c r="AI2145" t="e" cm="1">
        <f t="array" aca="1" ref="AI2145" ca="1">INDIRECT("O"&amp;S2145)</f>
        <v>#VALUE!</v>
      </c>
      <c r="AJ2145" t="str">
        <f t="shared" si="665"/>
        <v/>
      </c>
    </row>
    <row r="2146" spans="1:36" ht="16.5" customHeight="1">
      <c r="A2146" s="130"/>
      <c r="B2146" s="136"/>
      <c r="C2146" s="137"/>
      <c r="D2146" s="146"/>
      <c r="E2146" s="146"/>
      <c r="F2146" s="137"/>
      <c r="G2146" s="147"/>
      <c r="H2146" s="147"/>
      <c r="I2146" s="147"/>
      <c r="J2146" s="147"/>
      <c r="K2146" s="38"/>
      <c r="L2146" s="144"/>
      <c r="M2146" s="144"/>
      <c r="N2146" s="61"/>
      <c r="O2146" s="314"/>
      <c r="Q2146" t="str">
        <f t="shared" si="660"/>
        <v/>
      </c>
      <c r="S2146" t="e">
        <f t="shared" ca="1" si="669"/>
        <v>#VALUE!</v>
      </c>
      <c r="T2146" t="e">
        <f t="shared" ca="1" si="666"/>
        <v>#VALUE!</v>
      </c>
      <c r="U2146">
        <f t="shared" si="670"/>
        <v>2076</v>
      </c>
      <c r="V2146">
        <v>173.58333333334701</v>
      </c>
      <c r="W2146">
        <f t="shared" si="673"/>
        <v>173</v>
      </c>
      <c r="X2146" t="str" cm="1">
        <f t="array" aca="1" ref="X2146" ca="1">IFERROR(INDEX('PC&amp;PD'!$A$1:$AS$19,ROW('PC&amp;PD'!$A$19),MATCH(INDIRECT(T2146),'PC&amp;PD'!$A$1:$AS$1,0)),"")</f>
        <v/>
      </c>
      <c r="AA2146" t="str">
        <f t="shared" si="661"/>
        <v/>
      </c>
      <c r="AB2146" t="str">
        <f t="shared" si="662"/>
        <v/>
      </c>
      <c r="AC2146" t="e">
        <f t="shared" ca="1" si="663"/>
        <v>#VALUE!</v>
      </c>
      <c r="AD2146" t="str" cm="1">
        <f t="array" aca="1" ref="AD2146" ca="1">IFERROR(IF((LEFT(INDIRECT("$F"&amp;$S2146),4))="GOTS",IF($G2146="Organic","GOTS_Organic_raw",(IF($G2146="Responsible","GOTS_Responsible",(IF($G2146="No Attribute (Conventional)","GOTS_conventional",(IF($G2146="Recycled Pre/Post-Consumer","GOTS_pre_post",(IF($G2146="In-Conversion","GOTS_in_conversion",(IF($G2146="Sustainably Sourced","Sustainably_sourced",(IF($G2146="Recycled pre-consumer organic","GOTS_recycled_organic",""))))))))))))),IF($G2146="Organic","Organic",(IF($G2146="Responsible","Responsible",(IF($G2146="No Attribute (Conventional)","No_Attribute_Conventional",(IF($G2146="Recycled Pre/Post-Consumer","Recycled_Pre_Post_Consumer",(IF($G2146="In-Conversion","In_Conversion",(IF($G2146="Recycled Pre-Consumer","Recycled_Pre_Consumer",(IF($G2146="Recycled Post-Consumer","Recycled_Post_Consumer",(IF($G2146="Sustainably Sourced","Sustainably_sourced",(IF($G2146="Recycled pre-consumer organic","GOTS_recycled_organic","")))))))))))))))))),"")</f>
        <v/>
      </c>
      <c r="AE2146" t="e" cm="1">
        <f t="array" aca="1" ref="AE2146" ca="1">IF($I2146="",IF(INDIRECT("$F"&amp;$S2146)="","",IF(LEFT(INDIRECT("$F"&amp;$S2146),3)="GRS","GRS_RCS_RM",IF((LEFT(INDIRECT("$F"&amp;$S2146),3))="RCS","GRS_RCS_RM",IF(INDIRECT("$F"&amp;$S2146)="OCS (No Label)","OCS_Conversion_RM",IF(LEFT(INDIRECT("$F"&amp;$S2146),3)="OCS","OCS_RM",IF(RIGHT(INDIRECT("$F"&amp;$S2146),10)="conversion","GOTS_RM_conversion",IF((LEFT(INDIRECT("$F"&amp;$S2146),4))="GOTS","GOTS_RM","Responsible_RM"))))))),"DELETERM")</f>
        <v>#VALUE!</v>
      </c>
      <c r="AF2146" t="e" cm="1">
        <f t="array" aca="1" ref="AF2146" ca="1">IF($S2146="","",INDIRECT("$Z"&amp;$S2146))</f>
        <v>#VALUE!</v>
      </c>
      <c r="AG2146" t="str">
        <f t="shared" si="664"/>
        <v/>
      </c>
      <c r="AH2146" t="str" cm="1">
        <f t="array" aca="1" ref="AH2146" ca="1">IFERROR(INDIRECT("$ag"&amp;S2146),"")</f>
        <v/>
      </c>
      <c r="AI2146" t="e" cm="1">
        <f t="array" aca="1" ref="AI2146" ca="1">INDIRECT("O"&amp;S2146)</f>
        <v>#VALUE!</v>
      </c>
      <c r="AJ2146" t="str">
        <f t="shared" si="665"/>
        <v/>
      </c>
    </row>
    <row r="2147" spans="1:36" ht="16.5" customHeight="1">
      <c r="A2147" s="130"/>
      <c r="B2147" s="136"/>
      <c r="C2147" s="137"/>
      <c r="D2147" s="146"/>
      <c r="E2147" s="146"/>
      <c r="F2147" s="137"/>
      <c r="G2147" s="147"/>
      <c r="H2147" s="147"/>
      <c r="I2147" s="147"/>
      <c r="J2147" s="147"/>
      <c r="K2147" s="38"/>
      <c r="L2147" s="144"/>
      <c r="M2147" s="144"/>
      <c r="N2147" s="61"/>
      <c r="O2147" s="314"/>
      <c r="Q2147" t="str">
        <f t="shared" si="660"/>
        <v/>
      </c>
      <c r="S2147" t="e">
        <f t="shared" ca="1" si="669"/>
        <v>#VALUE!</v>
      </c>
      <c r="T2147" t="e">
        <f t="shared" ca="1" si="666"/>
        <v>#VALUE!</v>
      </c>
      <c r="U2147">
        <f t="shared" si="670"/>
        <v>2076</v>
      </c>
      <c r="V2147">
        <v>173.66666666667999</v>
      </c>
      <c r="W2147">
        <f t="shared" si="673"/>
        <v>173</v>
      </c>
      <c r="X2147" t="str" cm="1">
        <f t="array" aca="1" ref="X2147" ca="1">IFERROR(INDEX('PC&amp;PD'!$A$1:$AS$19,ROW('PC&amp;PD'!$A$19),MATCH(INDIRECT(T2147),'PC&amp;PD'!$A$1:$AS$1,0)),"")</f>
        <v/>
      </c>
      <c r="AA2147" t="str">
        <f t="shared" si="661"/>
        <v/>
      </c>
      <c r="AB2147" t="str">
        <f t="shared" si="662"/>
        <v/>
      </c>
      <c r="AC2147" t="e">
        <f t="shared" ca="1" si="663"/>
        <v>#VALUE!</v>
      </c>
      <c r="AD2147" t="str" cm="1">
        <f t="array" aca="1" ref="AD2147" ca="1">IFERROR(IF((LEFT(INDIRECT("$F"&amp;$S2147),4))="GOTS",IF($G2147="Organic","GOTS_Organic_raw",(IF($G2147="Responsible","GOTS_Responsible",(IF($G2147="No Attribute (Conventional)","GOTS_conventional",(IF($G2147="Recycled Pre/Post-Consumer","GOTS_pre_post",(IF($G2147="In-Conversion","GOTS_in_conversion",(IF($G2147="Sustainably Sourced","Sustainably_sourced",(IF($G2147="Recycled pre-consumer organic","GOTS_recycled_organic",""))))))))))))),IF($G2147="Organic","Organic",(IF($G2147="Responsible","Responsible",(IF($G2147="No Attribute (Conventional)","No_Attribute_Conventional",(IF($G2147="Recycled Pre/Post-Consumer","Recycled_Pre_Post_Consumer",(IF($G2147="In-Conversion","In_Conversion",(IF($G2147="Recycled Pre-Consumer","Recycled_Pre_Consumer",(IF($G2147="Recycled Post-Consumer","Recycled_Post_Consumer",(IF($G2147="Sustainably Sourced","Sustainably_sourced",(IF($G2147="Recycled pre-consumer organic","GOTS_recycled_organic","")))))))))))))))))),"")</f>
        <v/>
      </c>
      <c r="AE2147" t="e" cm="1">
        <f t="array" aca="1" ref="AE2147" ca="1">IF($I2147="",IF(INDIRECT("$F"&amp;$S2147)="","",IF(LEFT(INDIRECT("$F"&amp;$S2147),3)="GRS","GRS_RCS_RM",IF((LEFT(INDIRECT("$F"&amp;$S2147),3))="RCS","GRS_RCS_RM",IF(INDIRECT("$F"&amp;$S2147)="OCS (No Label)","OCS_Conversion_RM",IF(LEFT(INDIRECT("$F"&amp;$S2147),3)="OCS","OCS_RM",IF(RIGHT(INDIRECT("$F"&amp;$S2147),10)="conversion","GOTS_RM_conversion",IF((LEFT(INDIRECT("$F"&amp;$S2147),4))="GOTS","GOTS_RM","Responsible_RM"))))))),"DELETERM")</f>
        <v>#VALUE!</v>
      </c>
      <c r="AF2147" t="e" cm="1">
        <f t="array" aca="1" ref="AF2147" ca="1">IF($S2147="","",INDIRECT("$Z"&amp;$S2147))</f>
        <v>#VALUE!</v>
      </c>
      <c r="AG2147" t="str">
        <f t="shared" si="664"/>
        <v/>
      </c>
      <c r="AH2147" t="str" cm="1">
        <f t="array" aca="1" ref="AH2147" ca="1">IFERROR(INDIRECT("$ag"&amp;S2147),"")</f>
        <v/>
      </c>
      <c r="AI2147" t="e" cm="1">
        <f t="array" aca="1" ref="AI2147" ca="1">INDIRECT("O"&amp;S2147)</f>
        <v>#VALUE!</v>
      </c>
      <c r="AJ2147" t="str">
        <f t="shared" si="665"/>
        <v/>
      </c>
    </row>
    <row r="2148" spans="1:36" ht="16.5" customHeight="1">
      <c r="A2148" s="130"/>
      <c r="B2148" s="136"/>
      <c r="C2148" s="137"/>
      <c r="D2148" s="146"/>
      <c r="E2148" s="146"/>
      <c r="F2148" s="137"/>
      <c r="G2148" s="147"/>
      <c r="H2148" s="147"/>
      <c r="I2148" s="147"/>
      <c r="J2148" s="147"/>
      <c r="K2148" s="38"/>
      <c r="L2148" s="144"/>
      <c r="M2148" s="144"/>
      <c r="N2148" s="61"/>
      <c r="O2148" s="314"/>
      <c r="Q2148" t="str">
        <f t="shared" si="660"/>
        <v/>
      </c>
      <c r="S2148" t="e">
        <f t="shared" ca="1" si="669"/>
        <v>#VALUE!</v>
      </c>
      <c r="T2148" t="e">
        <f t="shared" ca="1" si="666"/>
        <v>#VALUE!</v>
      </c>
      <c r="U2148">
        <f t="shared" si="670"/>
        <v>2076</v>
      </c>
      <c r="V2148">
        <v>173.75000000001401</v>
      </c>
      <c r="W2148">
        <f t="shared" si="673"/>
        <v>173</v>
      </c>
      <c r="X2148" t="str" cm="1">
        <f t="array" aca="1" ref="X2148" ca="1">IFERROR(INDEX('PC&amp;PD'!$A$1:$AS$19,ROW('PC&amp;PD'!$A$19),MATCH(INDIRECT(T2148),'PC&amp;PD'!$A$1:$AS$1,0)),"")</f>
        <v/>
      </c>
      <c r="AA2148" t="str">
        <f t="shared" si="661"/>
        <v/>
      </c>
      <c r="AB2148" t="str">
        <f t="shared" si="662"/>
        <v/>
      </c>
      <c r="AC2148" t="e">
        <f t="shared" ca="1" si="663"/>
        <v>#VALUE!</v>
      </c>
      <c r="AD2148" t="str" cm="1">
        <f t="array" aca="1" ref="AD2148" ca="1">IFERROR(IF((LEFT(INDIRECT("$F"&amp;$S2148),4))="GOTS",IF($G2148="Organic","GOTS_Organic_raw",(IF($G2148="Responsible","GOTS_Responsible",(IF($G2148="No Attribute (Conventional)","GOTS_conventional",(IF($G2148="Recycled Pre/Post-Consumer","GOTS_pre_post",(IF($G2148="In-Conversion","GOTS_in_conversion",(IF($G2148="Sustainably Sourced","Sustainably_sourced",(IF($G2148="Recycled pre-consumer organic","GOTS_recycled_organic",""))))))))))))),IF($G2148="Organic","Organic",(IF($G2148="Responsible","Responsible",(IF($G2148="No Attribute (Conventional)","No_Attribute_Conventional",(IF($G2148="Recycled Pre/Post-Consumer","Recycled_Pre_Post_Consumer",(IF($G2148="In-Conversion","In_Conversion",(IF($G2148="Recycled Pre-Consumer","Recycled_Pre_Consumer",(IF($G2148="Recycled Post-Consumer","Recycled_Post_Consumer",(IF($G2148="Sustainably Sourced","Sustainably_sourced",(IF($G2148="Recycled pre-consumer organic","GOTS_recycled_organic","")))))))))))))))))),"")</f>
        <v/>
      </c>
      <c r="AE2148" t="e" cm="1">
        <f t="array" aca="1" ref="AE2148" ca="1">IF($I2148="",IF(INDIRECT("$F"&amp;$S2148)="","",IF(LEFT(INDIRECT("$F"&amp;$S2148),3)="GRS","GRS_RCS_RM",IF((LEFT(INDIRECT("$F"&amp;$S2148),3))="RCS","GRS_RCS_RM",IF(INDIRECT("$F"&amp;$S2148)="OCS (No Label)","OCS_Conversion_RM",IF(LEFT(INDIRECT("$F"&amp;$S2148),3)="OCS","OCS_RM",IF(RIGHT(INDIRECT("$F"&amp;$S2148),10)="conversion","GOTS_RM_conversion",IF((LEFT(INDIRECT("$F"&amp;$S2148),4))="GOTS","GOTS_RM","Responsible_RM"))))))),"DELETERM")</f>
        <v>#VALUE!</v>
      </c>
      <c r="AF2148" t="e" cm="1">
        <f t="array" aca="1" ref="AF2148" ca="1">IF($S2148="","",INDIRECT("$Z"&amp;$S2148))</f>
        <v>#VALUE!</v>
      </c>
      <c r="AG2148" t="str">
        <f t="shared" si="664"/>
        <v/>
      </c>
      <c r="AH2148" t="str" cm="1">
        <f t="array" aca="1" ref="AH2148" ca="1">IFERROR(INDIRECT("$ag"&amp;S2148),"")</f>
        <v/>
      </c>
      <c r="AI2148" t="e" cm="1">
        <f t="array" aca="1" ref="AI2148" ca="1">INDIRECT("O"&amp;S2148)</f>
        <v>#VALUE!</v>
      </c>
      <c r="AJ2148" t="str">
        <f t="shared" si="665"/>
        <v/>
      </c>
    </row>
    <row r="2149" spans="1:36" ht="16.5" customHeight="1">
      <c r="A2149" s="130"/>
      <c r="B2149" s="136"/>
      <c r="C2149" s="137"/>
      <c r="D2149" s="146"/>
      <c r="E2149" s="146"/>
      <c r="F2149" s="137"/>
      <c r="G2149" s="147"/>
      <c r="H2149" s="147"/>
      <c r="I2149" s="147"/>
      <c r="J2149" s="147"/>
      <c r="K2149" s="38"/>
      <c r="L2149" s="144"/>
      <c r="M2149" s="144"/>
      <c r="N2149" s="61"/>
      <c r="O2149" s="314"/>
      <c r="Q2149" t="str">
        <f t="shared" si="660"/>
        <v/>
      </c>
      <c r="S2149" t="e">
        <f t="shared" ca="1" si="669"/>
        <v>#VALUE!</v>
      </c>
      <c r="T2149" t="e">
        <f t="shared" ca="1" si="666"/>
        <v>#VALUE!</v>
      </c>
      <c r="U2149">
        <f t="shared" si="670"/>
        <v>2076</v>
      </c>
      <c r="V2149">
        <v>173.83333333334701</v>
      </c>
      <c r="W2149">
        <f t="shared" si="673"/>
        <v>173</v>
      </c>
      <c r="X2149" t="str" cm="1">
        <f t="array" aca="1" ref="X2149" ca="1">IFERROR(INDEX('PC&amp;PD'!$A$1:$AS$19,ROW('PC&amp;PD'!$A$19),MATCH(INDIRECT(T2149),'PC&amp;PD'!$A$1:$AS$1,0)),"")</f>
        <v/>
      </c>
      <c r="AA2149" t="str">
        <f t="shared" si="661"/>
        <v/>
      </c>
      <c r="AB2149" t="str">
        <f t="shared" si="662"/>
        <v/>
      </c>
      <c r="AC2149" t="e">
        <f t="shared" ca="1" si="663"/>
        <v>#VALUE!</v>
      </c>
      <c r="AD2149" t="str" cm="1">
        <f t="array" aca="1" ref="AD2149" ca="1">IFERROR(IF((LEFT(INDIRECT("$F"&amp;$S2149),4))="GOTS",IF($G2149="Organic","GOTS_Organic_raw",(IF($G2149="Responsible","GOTS_Responsible",(IF($G2149="No Attribute (Conventional)","GOTS_conventional",(IF($G2149="Recycled Pre/Post-Consumer","GOTS_pre_post",(IF($G2149="In-Conversion","GOTS_in_conversion",(IF($G2149="Sustainably Sourced","Sustainably_sourced",(IF($G2149="Recycled pre-consumer organic","GOTS_recycled_organic",""))))))))))))),IF($G2149="Organic","Organic",(IF($G2149="Responsible","Responsible",(IF($G2149="No Attribute (Conventional)","No_Attribute_Conventional",(IF($G2149="Recycled Pre/Post-Consumer","Recycled_Pre_Post_Consumer",(IF($G2149="In-Conversion","In_Conversion",(IF($G2149="Recycled Pre-Consumer","Recycled_Pre_Consumer",(IF($G2149="Recycled Post-Consumer","Recycled_Post_Consumer",(IF($G2149="Sustainably Sourced","Sustainably_sourced",(IF($G2149="Recycled pre-consumer organic","GOTS_recycled_organic","")))))))))))))))))),"")</f>
        <v/>
      </c>
      <c r="AE2149" t="e" cm="1">
        <f t="array" aca="1" ref="AE2149" ca="1">IF($I2149="",IF(INDIRECT("$F"&amp;$S2149)="","",IF(LEFT(INDIRECT("$F"&amp;$S2149),3)="GRS","GRS_RCS_RM",IF((LEFT(INDIRECT("$F"&amp;$S2149),3))="RCS","GRS_RCS_RM",IF(INDIRECT("$F"&amp;$S2149)="OCS (No Label)","OCS_Conversion_RM",IF(LEFT(INDIRECT("$F"&amp;$S2149),3)="OCS","OCS_RM",IF(RIGHT(INDIRECT("$F"&amp;$S2149),10)="conversion","GOTS_RM_conversion",IF((LEFT(INDIRECT("$F"&amp;$S2149),4))="GOTS","GOTS_RM","Responsible_RM"))))))),"DELETERM")</f>
        <v>#VALUE!</v>
      </c>
      <c r="AF2149" t="e" cm="1">
        <f t="array" aca="1" ref="AF2149" ca="1">IF($S2149="","",INDIRECT("$Z"&amp;$S2149))</f>
        <v>#VALUE!</v>
      </c>
      <c r="AG2149" t="str">
        <f t="shared" si="664"/>
        <v/>
      </c>
      <c r="AH2149" t="str" cm="1">
        <f t="array" aca="1" ref="AH2149" ca="1">IFERROR(INDIRECT("$ag"&amp;S2149),"")</f>
        <v/>
      </c>
      <c r="AI2149" t="e" cm="1">
        <f t="array" aca="1" ref="AI2149" ca="1">INDIRECT("O"&amp;S2149)</f>
        <v>#VALUE!</v>
      </c>
      <c r="AJ2149" t="str">
        <f t="shared" si="665"/>
        <v/>
      </c>
    </row>
    <row r="2150" spans="1:36" ht="16.5" customHeight="1" thickBot="1">
      <c r="A2150" s="131"/>
      <c r="B2150" s="138"/>
      <c r="C2150" s="139"/>
      <c r="D2150" s="148"/>
      <c r="E2150" s="148"/>
      <c r="F2150" s="139"/>
      <c r="G2150" s="149"/>
      <c r="H2150" s="149"/>
      <c r="I2150" s="149"/>
      <c r="J2150" s="149"/>
      <c r="K2150" s="39"/>
      <c r="L2150" s="145"/>
      <c r="M2150" s="145"/>
      <c r="N2150" s="62"/>
      <c r="O2150" s="315"/>
      <c r="Q2150" t="str">
        <f t="shared" si="660"/>
        <v/>
      </c>
      <c r="S2150" t="e">
        <f t="shared" ca="1" si="669"/>
        <v>#VALUE!</v>
      </c>
      <c r="T2150" t="e">
        <f t="shared" ca="1" si="666"/>
        <v>#VALUE!</v>
      </c>
      <c r="U2150">
        <f t="shared" si="670"/>
        <v>2076</v>
      </c>
      <c r="V2150">
        <v>173.91666666667999</v>
      </c>
      <c r="W2150">
        <f t="shared" si="673"/>
        <v>173</v>
      </c>
      <c r="X2150" t="str" cm="1">
        <f t="array" aca="1" ref="X2150" ca="1">IFERROR(INDEX('PC&amp;PD'!$A$1:$AS$19,ROW('PC&amp;PD'!$A$19),MATCH(INDIRECT(T2150),'PC&amp;PD'!$A$1:$AS$1,0)),"")</f>
        <v/>
      </c>
      <c r="AA2150" t="str">
        <f t="shared" si="661"/>
        <v/>
      </c>
      <c r="AB2150" t="str">
        <f t="shared" si="662"/>
        <v/>
      </c>
      <c r="AC2150" t="e">
        <f t="shared" ca="1" si="663"/>
        <v>#VALUE!</v>
      </c>
      <c r="AD2150" t="str" cm="1">
        <f t="array" aca="1" ref="AD2150" ca="1">IFERROR(IF((LEFT(INDIRECT("$F"&amp;$S2150),4))="GOTS",IF($G2150="Organic","GOTS_Organic_raw",(IF($G2150="Responsible","GOTS_Responsible",(IF($G2150="No Attribute (Conventional)","GOTS_conventional",(IF($G2150="Recycled Pre/Post-Consumer","GOTS_pre_post",(IF($G2150="In-Conversion","GOTS_in_conversion",(IF($G2150="Sustainably Sourced","Sustainably_sourced",(IF($G2150="Recycled pre-consumer organic","GOTS_recycled_organic",""))))))))))))),IF($G2150="Organic","Organic",(IF($G2150="Responsible","Responsible",(IF($G2150="No Attribute (Conventional)","No_Attribute_Conventional",(IF($G2150="Recycled Pre/Post-Consumer","Recycled_Pre_Post_Consumer",(IF($G2150="In-Conversion","In_Conversion",(IF($G2150="Recycled Pre-Consumer","Recycled_Pre_Consumer",(IF($G2150="Recycled Post-Consumer","Recycled_Post_Consumer",(IF($G2150="Sustainably Sourced","Sustainably_sourced",(IF($G2150="Recycled pre-consumer organic","GOTS_recycled_organic","")))))))))))))))))),"")</f>
        <v/>
      </c>
      <c r="AE2150" t="e" cm="1">
        <f t="array" aca="1" ref="AE2150" ca="1">IF($I2150="",IF(INDIRECT("$F"&amp;$S2150)="","",IF(LEFT(INDIRECT("$F"&amp;$S2150),3)="GRS","GRS_RCS_RM",IF((LEFT(INDIRECT("$F"&amp;$S2150),3))="RCS","GRS_RCS_RM",IF(INDIRECT("$F"&amp;$S2150)="OCS (No Label)","OCS_Conversion_RM",IF(LEFT(INDIRECT("$F"&amp;$S2150),3)="OCS","OCS_RM",IF(RIGHT(INDIRECT("$F"&amp;$S2150),10)="conversion","GOTS_RM_conversion",IF((LEFT(INDIRECT("$F"&amp;$S2150),4))="GOTS","GOTS_RM","Responsible_RM"))))))),"DELETERM")</f>
        <v>#VALUE!</v>
      </c>
      <c r="AF2150" t="e" cm="1">
        <f t="array" aca="1" ref="AF2150" ca="1">IF($S2150="","",INDIRECT("$Z"&amp;$S2150))</f>
        <v>#VALUE!</v>
      </c>
      <c r="AG2150" t="str">
        <f t="shared" si="664"/>
        <v/>
      </c>
      <c r="AH2150" t="str" cm="1">
        <f t="array" aca="1" ref="AH2150" ca="1">IFERROR(INDIRECT("$ag"&amp;S2150),"")</f>
        <v/>
      </c>
      <c r="AI2150" t="e" cm="1">
        <f t="array" aca="1" ref="AI2150" ca="1">INDIRECT("O"&amp;S2150)</f>
        <v>#VALUE!</v>
      </c>
      <c r="AJ2150" t="str">
        <f t="shared" si="665"/>
        <v/>
      </c>
    </row>
    <row r="2151" spans="1:36" ht="16.5" customHeight="1">
      <c r="A2151" s="128" t="str">
        <f>IF(B2151="","",COUNTA($B$63:$B2151))</f>
        <v/>
      </c>
      <c r="B2151" s="132"/>
      <c r="C2151" s="133"/>
      <c r="D2151" s="140"/>
      <c r="E2151" s="140"/>
      <c r="F2151" s="133"/>
      <c r="G2151" s="141"/>
      <c r="H2151" s="141"/>
      <c r="I2151" s="141"/>
      <c r="J2151" s="141"/>
      <c r="K2151" s="37"/>
      <c r="L2151" s="142" t="str">
        <f>IF(R2151="","",LEFT(R2151,LEN(R2151)-2))</f>
        <v/>
      </c>
      <c r="M2151" s="142"/>
      <c r="N2151" s="60"/>
      <c r="O2151" s="313"/>
      <c r="Q2151" t="str">
        <f t="shared" si="660"/>
        <v/>
      </c>
      <c r="R2151" t="str">
        <f t="shared" ref="R2151" si="676">CONCATENATE($Q2151,Q2152,Q2153,Q2154,Q2155,Q2156,$Q2157,$Q2158,$Q2159,$Q2160,$Q2161,$Q2162)</f>
        <v/>
      </c>
      <c r="S2151" t="e">
        <f t="shared" ca="1" si="669"/>
        <v>#VALUE!</v>
      </c>
      <c r="T2151" t="e">
        <f t="shared" ca="1" si="666"/>
        <v>#VALUE!</v>
      </c>
      <c r="U2151">
        <f t="shared" si="670"/>
        <v>2088</v>
      </c>
      <c r="V2151">
        <v>174.00000000001401</v>
      </c>
      <c r="W2151">
        <f t="shared" si="673"/>
        <v>174</v>
      </c>
      <c r="X2151" t="str" cm="1">
        <f t="array" aca="1" ref="X2151" ca="1">IFERROR(INDEX('PC&amp;PD'!$A$1:$AS$19,ROW('PC&amp;PD'!$A$19),MATCH(INDIRECT(T2151),'PC&amp;PD'!$A$1:$AS$1,0)),"")</f>
        <v/>
      </c>
      <c r="Z2151" t="str">
        <f t="shared" ref="Z2151" si="677">IFERROR(IF($F2151="OCS 100","OCS (OCS 100)",IF($F2151="OCS Blended","OCS (OCS Blended)",IF($F2151="OCS (No Label)","OCS (No Label)",IF($F2151="RCS 100","RCS (RCS 100)",IF($F2151="RCS Blended","RCS (RCS Blended)",IF($F2151="GRS","GRS (GRS)",IF($F2151="GRS (No Label)", "GRS (No Label)",IF($F2151="RDS","RDS (RDS)",IF($F2151="RWS","RWS (RWS)",IF($F2151="RAS","RAS (RAS)",IF($F2151="RMS","RMS (RMS)",IF($F2151="GOTS Organic","GOTS (Organic)",IF($F2151="GOTS Made with organic","GOTS (Made with Organic)",IF($F2151="GOTS Organic - in conversion","GOTS (Organic - In Conversion)",IF($F2151="GOTS Made with organic - in conversion","GOTS (Made with Organic - In Conversion)",""))))))))))))))),"")</f>
        <v/>
      </c>
      <c r="AA2151" t="str">
        <f t="shared" si="661"/>
        <v/>
      </c>
      <c r="AB2151" t="str">
        <f t="shared" si="662"/>
        <v/>
      </c>
      <c r="AC2151" t="e">
        <f t="shared" ca="1" si="663"/>
        <v>#VALUE!</v>
      </c>
      <c r="AD2151" t="str" cm="1">
        <f t="array" aca="1" ref="AD2151" ca="1">IFERROR(IF((LEFT(INDIRECT("$F"&amp;$S2151),4))="GOTS",IF($G2151="Organic","GOTS_Organic_raw",(IF($G2151="Responsible","GOTS_Responsible",(IF($G2151="No Attribute (Conventional)","GOTS_conventional",(IF($G2151="Recycled Pre/Post-Consumer","GOTS_pre_post",(IF($G2151="In-Conversion","GOTS_in_conversion",(IF($G2151="Sustainably Sourced","Sustainably_sourced",(IF($G2151="Recycled pre-consumer organic","GOTS_recycled_organic",""))))))))))))),IF($G2151="Organic","Organic",(IF($G2151="Responsible","Responsible",(IF($G2151="No Attribute (Conventional)","No_Attribute_Conventional",(IF($G2151="Recycled Pre/Post-Consumer","Recycled_Pre_Post_Consumer",(IF($G2151="In-Conversion","In_Conversion",(IF($G2151="Recycled Pre-Consumer","Recycled_Pre_Consumer",(IF($G2151="Recycled Post-Consumer","Recycled_Post_Consumer",(IF($G2151="Sustainably Sourced","Sustainably_sourced",(IF($G2151="Recycled pre-consumer organic","GOTS_recycled_organic","")))))))))))))))))),"")</f>
        <v/>
      </c>
      <c r="AE2151" t="e" cm="1">
        <f t="array" aca="1" ref="AE2151" ca="1">IF($I2151="",IF(INDIRECT("$F"&amp;$S2151)="","",IF(LEFT(INDIRECT("$F"&amp;$S2151),3)="GRS","GRS_RCS_RM",IF((LEFT(INDIRECT("$F"&amp;$S2151),3))="RCS","GRS_RCS_RM",IF(INDIRECT("$F"&amp;$S2151)="OCS (No Label)","OCS_Conversion_RM",IF(LEFT(INDIRECT("$F"&amp;$S2151),3)="OCS","OCS_RM",IF(RIGHT(INDIRECT("$F"&amp;$S2151),10)="conversion","GOTS_RM_conversion",IF((LEFT(INDIRECT("$F"&amp;$S2151),4))="GOTS","GOTS_RM","Responsible_RM"))))))),"DELETERM")</f>
        <v>#VALUE!</v>
      </c>
      <c r="AF2151" t="e" cm="1">
        <f t="array" aca="1" ref="AF2151" ca="1">IF($S2151="","",INDIRECT("$Z"&amp;$S2151))</f>
        <v>#VALUE!</v>
      </c>
      <c r="AG2151" t="str">
        <f t="shared" si="664"/>
        <v/>
      </c>
      <c r="AH2151" t="str" cm="1">
        <f t="array" aca="1" ref="AH2151" ca="1">IFERROR(INDIRECT("$ag"&amp;S2151),"")</f>
        <v/>
      </c>
      <c r="AI2151" t="e" cm="1">
        <f t="array" aca="1" ref="AI2151" ca="1">INDIRECT("O"&amp;S2151)</f>
        <v>#VALUE!</v>
      </c>
      <c r="AJ2151" t="str">
        <f t="shared" si="665"/>
        <v/>
      </c>
    </row>
    <row r="2152" spans="1:36" ht="16.5" customHeight="1">
      <c r="A2152" s="129"/>
      <c r="B2152" s="134"/>
      <c r="C2152" s="135"/>
      <c r="D2152" s="146"/>
      <c r="E2152" s="146"/>
      <c r="F2152" s="135"/>
      <c r="G2152" s="147"/>
      <c r="H2152" s="147"/>
      <c r="I2152" s="147"/>
      <c r="J2152" s="147"/>
      <c r="K2152" s="38"/>
      <c r="L2152" s="143"/>
      <c r="M2152" s="143"/>
      <c r="N2152" s="61"/>
      <c r="O2152" s="314"/>
      <c r="Q2152" t="str">
        <f t="shared" si="660"/>
        <v/>
      </c>
      <c r="S2152" t="e">
        <f t="shared" ca="1" si="669"/>
        <v>#VALUE!</v>
      </c>
      <c r="T2152" t="e">
        <f t="shared" ca="1" si="666"/>
        <v>#VALUE!</v>
      </c>
      <c r="U2152">
        <f t="shared" si="670"/>
        <v>2088</v>
      </c>
      <c r="V2152">
        <v>174.08333333334701</v>
      </c>
      <c r="W2152">
        <f t="shared" si="673"/>
        <v>174</v>
      </c>
      <c r="X2152" t="str" cm="1">
        <f t="array" aca="1" ref="X2152" ca="1">IFERROR(INDEX('PC&amp;PD'!$A$1:$AS$19,ROW('PC&amp;PD'!$A$19),MATCH(INDIRECT(T2152),'PC&amp;PD'!$A$1:$AS$1,0)),"")</f>
        <v/>
      </c>
      <c r="AA2152" t="str">
        <f t="shared" si="661"/>
        <v/>
      </c>
      <c r="AB2152" t="str">
        <f t="shared" si="662"/>
        <v/>
      </c>
      <c r="AC2152" t="e">
        <f t="shared" ca="1" si="663"/>
        <v>#VALUE!</v>
      </c>
      <c r="AD2152" t="str" cm="1">
        <f t="array" aca="1" ref="AD2152" ca="1">IFERROR(IF((LEFT(INDIRECT("$F"&amp;$S2152),4))="GOTS",IF($G2152="Organic","GOTS_Organic_raw",(IF($G2152="Responsible","GOTS_Responsible",(IF($G2152="No Attribute (Conventional)","GOTS_conventional",(IF($G2152="Recycled Pre/Post-Consumer","GOTS_pre_post",(IF($G2152="In-Conversion","GOTS_in_conversion",(IF($G2152="Sustainably Sourced","Sustainably_sourced",(IF($G2152="Recycled pre-consumer organic","GOTS_recycled_organic",""))))))))))))),IF($G2152="Organic","Organic",(IF($G2152="Responsible","Responsible",(IF($G2152="No Attribute (Conventional)","No_Attribute_Conventional",(IF($G2152="Recycled Pre/Post-Consumer","Recycled_Pre_Post_Consumer",(IF($G2152="In-Conversion","In_Conversion",(IF($G2152="Recycled Pre-Consumer","Recycled_Pre_Consumer",(IF($G2152="Recycled Post-Consumer","Recycled_Post_Consumer",(IF($G2152="Sustainably Sourced","Sustainably_sourced",(IF($G2152="Recycled pre-consumer organic","GOTS_recycled_organic","")))))))))))))))))),"")</f>
        <v/>
      </c>
      <c r="AE2152" t="e" cm="1">
        <f t="array" aca="1" ref="AE2152" ca="1">IF($I2152="",IF(INDIRECT("$F"&amp;$S2152)="","",IF(LEFT(INDIRECT("$F"&amp;$S2152),3)="GRS","GRS_RCS_RM",IF((LEFT(INDIRECT("$F"&amp;$S2152),3))="RCS","GRS_RCS_RM",IF(INDIRECT("$F"&amp;$S2152)="OCS (No Label)","OCS_Conversion_RM",IF(LEFT(INDIRECT("$F"&amp;$S2152),3)="OCS","OCS_RM",IF(RIGHT(INDIRECT("$F"&amp;$S2152),10)="conversion","GOTS_RM_conversion",IF((LEFT(INDIRECT("$F"&amp;$S2152),4))="GOTS","GOTS_RM","Responsible_RM"))))))),"DELETERM")</f>
        <v>#VALUE!</v>
      </c>
      <c r="AF2152" t="e" cm="1">
        <f t="array" aca="1" ref="AF2152" ca="1">IF($S2152="","",INDIRECT("$Z"&amp;$S2152))</f>
        <v>#VALUE!</v>
      </c>
      <c r="AG2152" t="str">
        <f t="shared" si="664"/>
        <v/>
      </c>
      <c r="AH2152" t="str" cm="1">
        <f t="array" aca="1" ref="AH2152" ca="1">IFERROR(INDIRECT("$ag"&amp;S2152),"")</f>
        <v/>
      </c>
      <c r="AI2152" t="e" cm="1">
        <f t="array" aca="1" ref="AI2152" ca="1">INDIRECT("O"&amp;S2152)</f>
        <v>#VALUE!</v>
      </c>
      <c r="AJ2152" t="str">
        <f t="shared" si="665"/>
        <v/>
      </c>
    </row>
    <row r="2153" spans="1:36" ht="16.5" customHeight="1">
      <c r="A2153" s="129"/>
      <c r="B2153" s="134"/>
      <c r="C2153" s="135"/>
      <c r="D2153" s="146"/>
      <c r="E2153" s="146"/>
      <c r="F2153" s="135"/>
      <c r="G2153" s="147"/>
      <c r="H2153" s="147"/>
      <c r="I2153" s="147"/>
      <c r="J2153" s="147"/>
      <c r="K2153" s="38"/>
      <c r="L2153" s="143"/>
      <c r="M2153" s="143"/>
      <c r="N2153" s="61"/>
      <c r="O2153" s="314"/>
      <c r="Q2153" t="str">
        <f t="shared" si="660"/>
        <v/>
      </c>
      <c r="S2153" t="e">
        <f t="shared" ca="1" si="669"/>
        <v>#VALUE!</v>
      </c>
      <c r="T2153" t="e">
        <f t="shared" ca="1" si="666"/>
        <v>#VALUE!</v>
      </c>
      <c r="U2153">
        <f t="shared" si="670"/>
        <v>2088</v>
      </c>
      <c r="V2153">
        <v>174.16666666667999</v>
      </c>
      <c r="W2153">
        <f t="shared" si="673"/>
        <v>174</v>
      </c>
      <c r="X2153" t="str" cm="1">
        <f t="array" aca="1" ref="X2153" ca="1">IFERROR(INDEX('PC&amp;PD'!$A$1:$AS$19,ROW('PC&amp;PD'!$A$19),MATCH(INDIRECT(T2153),'PC&amp;PD'!$A$1:$AS$1,0)),"")</f>
        <v/>
      </c>
      <c r="AA2153" t="str">
        <f t="shared" si="661"/>
        <v/>
      </c>
      <c r="AB2153" t="str">
        <f t="shared" si="662"/>
        <v/>
      </c>
      <c r="AC2153" t="e">
        <f t="shared" ca="1" si="663"/>
        <v>#VALUE!</v>
      </c>
      <c r="AD2153" t="str" cm="1">
        <f t="array" aca="1" ref="AD2153" ca="1">IFERROR(IF((LEFT(INDIRECT("$F"&amp;$S2153),4))="GOTS",IF($G2153="Organic","GOTS_Organic_raw",(IF($G2153="Responsible","GOTS_Responsible",(IF($G2153="No Attribute (Conventional)","GOTS_conventional",(IF($G2153="Recycled Pre/Post-Consumer","GOTS_pre_post",(IF($G2153="In-Conversion","GOTS_in_conversion",(IF($G2153="Sustainably Sourced","Sustainably_sourced",(IF($G2153="Recycled pre-consumer organic","GOTS_recycled_organic",""))))))))))))),IF($G2153="Organic","Organic",(IF($G2153="Responsible","Responsible",(IF($G2153="No Attribute (Conventional)","No_Attribute_Conventional",(IF($G2153="Recycled Pre/Post-Consumer","Recycled_Pre_Post_Consumer",(IF($G2153="In-Conversion","In_Conversion",(IF($G2153="Recycled Pre-Consumer","Recycled_Pre_Consumer",(IF($G2153="Recycled Post-Consumer","Recycled_Post_Consumer",(IF($G2153="Sustainably Sourced","Sustainably_sourced",(IF($G2153="Recycled pre-consumer organic","GOTS_recycled_organic","")))))))))))))))))),"")</f>
        <v/>
      </c>
      <c r="AE2153" t="e" cm="1">
        <f t="array" aca="1" ref="AE2153" ca="1">IF($I2153="",IF(INDIRECT("$F"&amp;$S2153)="","",IF(LEFT(INDIRECT("$F"&amp;$S2153),3)="GRS","GRS_RCS_RM",IF((LEFT(INDIRECT("$F"&amp;$S2153),3))="RCS","GRS_RCS_RM",IF(INDIRECT("$F"&amp;$S2153)="OCS (No Label)","OCS_Conversion_RM",IF(LEFT(INDIRECT("$F"&amp;$S2153),3)="OCS","OCS_RM",IF(RIGHT(INDIRECT("$F"&amp;$S2153),10)="conversion","GOTS_RM_conversion",IF((LEFT(INDIRECT("$F"&amp;$S2153),4))="GOTS","GOTS_RM","Responsible_RM"))))))),"DELETERM")</f>
        <v>#VALUE!</v>
      </c>
      <c r="AF2153" t="e" cm="1">
        <f t="array" aca="1" ref="AF2153" ca="1">IF($S2153="","",INDIRECT("$Z"&amp;$S2153))</f>
        <v>#VALUE!</v>
      </c>
      <c r="AG2153" t="str">
        <f t="shared" si="664"/>
        <v/>
      </c>
      <c r="AH2153" t="str" cm="1">
        <f t="array" aca="1" ref="AH2153" ca="1">IFERROR(INDIRECT("$ag"&amp;S2153),"")</f>
        <v/>
      </c>
      <c r="AI2153" t="e" cm="1">
        <f t="array" aca="1" ref="AI2153" ca="1">INDIRECT("O"&amp;S2153)</f>
        <v>#VALUE!</v>
      </c>
      <c r="AJ2153" t="str">
        <f t="shared" si="665"/>
        <v/>
      </c>
    </row>
    <row r="2154" spans="1:36" ht="16.5" customHeight="1">
      <c r="A2154" s="129"/>
      <c r="B2154" s="134"/>
      <c r="C2154" s="135"/>
      <c r="D2154" s="146"/>
      <c r="E2154" s="146"/>
      <c r="F2154" s="135"/>
      <c r="G2154" s="147"/>
      <c r="H2154" s="147"/>
      <c r="I2154" s="147"/>
      <c r="J2154" s="147"/>
      <c r="K2154" s="38"/>
      <c r="L2154" s="143"/>
      <c r="M2154" s="143"/>
      <c r="N2154" s="61"/>
      <c r="O2154" s="314"/>
      <c r="Q2154" t="str">
        <f t="shared" si="660"/>
        <v/>
      </c>
      <c r="S2154" t="e">
        <f t="shared" ca="1" si="669"/>
        <v>#VALUE!</v>
      </c>
      <c r="T2154" t="e">
        <f t="shared" ca="1" si="666"/>
        <v>#VALUE!</v>
      </c>
      <c r="U2154">
        <f t="shared" si="670"/>
        <v>2088</v>
      </c>
      <c r="V2154">
        <v>174.25000000001401</v>
      </c>
      <c r="W2154">
        <f t="shared" si="673"/>
        <v>174</v>
      </c>
      <c r="X2154" t="str" cm="1">
        <f t="array" aca="1" ref="X2154" ca="1">IFERROR(INDEX('PC&amp;PD'!$A$1:$AS$19,ROW('PC&amp;PD'!$A$19),MATCH(INDIRECT(T2154),'PC&amp;PD'!$A$1:$AS$1,0)),"")</f>
        <v/>
      </c>
      <c r="AA2154" t="str">
        <f t="shared" si="661"/>
        <v/>
      </c>
      <c r="AB2154" t="str">
        <f t="shared" si="662"/>
        <v/>
      </c>
      <c r="AC2154" t="e">
        <f t="shared" ca="1" si="663"/>
        <v>#VALUE!</v>
      </c>
      <c r="AD2154" t="str" cm="1">
        <f t="array" aca="1" ref="AD2154" ca="1">IFERROR(IF((LEFT(INDIRECT("$F"&amp;$S2154),4))="GOTS",IF($G2154="Organic","GOTS_Organic_raw",(IF($G2154="Responsible","GOTS_Responsible",(IF($G2154="No Attribute (Conventional)","GOTS_conventional",(IF($G2154="Recycled Pre/Post-Consumer","GOTS_pre_post",(IF($G2154="In-Conversion","GOTS_in_conversion",(IF($G2154="Sustainably Sourced","Sustainably_sourced",(IF($G2154="Recycled pre-consumer organic","GOTS_recycled_organic",""))))))))))))),IF($G2154="Organic","Organic",(IF($G2154="Responsible","Responsible",(IF($G2154="No Attribute (Conventional)","No_Attribute_Conventional",(IF($G2154="Recycled Pre/Post-Consumer","Recycled_Pre_Post_Consumer",(IF($G2154="In-Conversion","In_Conversion",(IF($G2154="Recycled Pre-Consumer","Recycled_Pre_Consumer",(IF($G2154="Recycled Post-Consumer","Recycled_Post_Consumer",(IF($G2154="Sustainably Sourced","Sustainably_sourced",(IF($G2154="Recycled pre-consumer organic","GOTS_recycled_organic","")))))))))))))))))),"")</f>
        <v/>
      </c>
      <c r="AE2154" t="e" cm="1">
        <f t="array" aca="1" ref="AE2154" ca="1">IF($I2154="",IF(INDIRECT("$F"&amp;$S2154)="","",IF(LEFT(INDIRECT("$F"&amp;$S2154),3)="GRS","GRS_RCS_RM",IF((LEFT(INDIRECT("$F"&amp;$S2154),3))="RCS","GRS_RCS_RM",IF(INDIRECT("$F"&amp;$S2154)="OCS (No Label)","OCS_Conversion_RM",IF(LEFT(INDIRECT("$F"&amp;$S2154),3)="OCS","OCS_RM",IF(RIGHT(INDIRECT("$F"&amp;$S2154),10)="conversion","GOTS_RM_conversion",IF((LEFT(INDIRECT("$F"&amp;$S2154),4))="GOTS","GOTS_RM","Responsible_RM"))))))),"DELETERM")</f>
        <v>#VALUE!</v>
      </c>
      <c r="AF2154" t="e" cm="1">
        <f t="array" aca="1" ref="AF2154" ca="1">IF($S2154="","",INDIRECT("$Z"&amp;$S2154))</f>
        <v>#VALUE!</v>
      </c>
      <c r="AG2154" t="str">
        <f t="shared" si="664"/>
        <v/>
      </c>
      <c r="AH2154" t="str" cm="1">
        <f t="array" aca="1" ref="AH2154" ca="1">IFERROR(INDIRECT("$ag"&amp;S2154),"")</f>
        <v/>
      </c>
      <c r="AI2154" t="e" cm="1">
        <f t="array" aca="1" ref="AI2154" ca="1">INDIRECT("O"&amp;S2154)</f>
        <v>#VALUE!</v>
      </c>
      <c r="AJ2154" t="str">
        <f t="shared" si="665"/>
        <v/>
      </c>
    </row>
    <row r="2155" spans="1:36" ht="16.5" customHeight="1">
      <c r="A2155" s="129"/>
      <c r="B2155" s="134"/>
      <c r="C2155" s="135"/>
      <c r="D2155" s="146"/>
      <c r="E2155" s="146"/>
      <c r="F2155" s="135"/>
      <c r="G2155" s="147"/>
      <c r="H2155" s="147"/>
      <c r="I2155" s="147"/>
      <c r="J2155" s="147"/>
      <c r="K2155" s="38"/>
      <c r="L2155" s="143"/>
      <c r="M2155" s="143"/>
      <c r="N2155" s="61"/>
      <c r="O2155" s="314"/>
      <c r="Q2155" t="str">
        <f t="shared" si="660"/>
        <v/>
      </c>
      <c r="S2155" t="e">
        <f t="shared" ca="1" si="669"/>
        <v>#VALUE!</v>
      </c>
      <c r="T2155" t="e">
        <f t="shared" ca="1" si="666"/>
        <v>#VALUE!</v>
      </c>
      <c r="U2155">
        <f t="shared" si="670"/>
        <v>2088</v>
      </c>
      <c r="V2155">
        <v>174.33333333334701</v>
      </c>
      <c r="W2155">
        <f t="shared" si="673"/>
        <v>174</v>
      </c>
      <c r="X2155" t="str" cm="1">
        <f t="array" aca="1" ref="X2155" ca="1">IFERROR(INDEX('PC&amp;PD'!$A$1:$AS$19,ROW('PC&amp;PD'!$A$19),MATCH(INDIRECT(T2155),'PC&amp;PD'!$A$1:$AS$1,0)),"")</f>
        <v/>
      </c>
      <c r="AA2155" t="str">
        <f t="shared" si="661"/>
        <v/>
      </c>
      <c r="AB2155" t="str">
        <f t="shared" si="662"/>
        <v/>
      </c>
      <c r="AC2155" t="e">
        <f t="shared" ca="1" si="663"/>
        <v>#VALUE!</v>
      </c>
      <c r="AD2155" t="str" cm="1">
        <f t="array" aca="1" ref="AD2155" ca="1">IFERROR(IF((LEFT(INDIRECT("$F"&amp;$S2155),4))="GOTS",IF($G2155="Organic","GOTS_Organic_raw",(IF($G2155="Responsible","GOTS_Responsible",(IF($G2155="No Attribute (Conventional)","GOTS_conventional",(IF($G2155="Recycled Pre/Post-Consumer","GOTS_pre_post",(IF($G2155="In-Conversion","GOTS_in_conversion",(IF($G2155="Sustainably Sourced","Sustainably_sourced",(IF($G2155="Recycled pre-consumer organic","GOTS_recycled_organic",""))))))))))))),IF($G2155="Organic","Organic",(IF($G2155="Responsible","Responsible",(IF($G2155="No Attribute (Conventional)","No_Attribute_Conventional",(IF($G2155="Recycled Pre/Post-Consumer","Recycled_Pre_Post_Consumer",(IF($G2155="In-Conversion","In_Conversion",(IF($G2155="Recycled Pre-Consumer","Recycled_Pre_Consumer",(IF($G2155="Recycled Post-Consumer","Recycled_Post_Consumer",(IF($G2155="Sustainably Sourced","Sustainably_sourced",(IF($G2155="Recycled pre-consumer organic","GOTS_recycled_organic","")))))))))))))))))),"")</f>
        <v/>
      </c>
      <c r="AE2155" t="e" cm="1">
        <f t="array" aca="1" ref="AE2155" ca="1">IF($I2155="",IF(INDIRECT("$F"&amp;$S2155)="","",IF(LEFT(INDIRECT("$F"&amp;$S2155),3)="GRS","GRS_RCS_RM",IF((LEFT(INDIRECT("$F"&amp;$S2155),3))="RCS","GRS_RCS_RM",IF(INDIRECT("$F"&amp;$S2155)="OCS (No Label)","OCS_Conversion_RM",IF(LEFT(INDIRECT("$F"&amp;$S2155),3)="OCS","OCS_RM",IF(RIGHT(INDIRECT("$F"&amp;$S2155),10)="conversion","GOTS_RM_conversion",IF((LEFT(INDIRECT("$F"&amp;$S2155),4))="GOTS","GOTS_RM","Responsible_RM"))))))),"DELETERM")</f>
        <v>#VALUE!</v>
      </c>
      <c r="AF2155" t="e" cm="1">
        <f t="array" aca="1" ref="AF2155" ca="1">IF($S2155="","",INDIRECT("$Z"&amp;$S2155))</f>
        <v>#VALUE!</v>
      </c>
      <c r="AG2155" t="str">
        <f t="shared" si="664"/>
        <v/>
      </c>
      <c r="AH2155" t="str" cm="1">
        <f t="array" aca="1" ref="AH2155" ca="1">IFERROR(INDIRECT("$ag"&amp;S2155),"")</f>
        <v/>
      </c>
      <c r="AI2155" t="e" cm="1">
        <f t="array" aca="1" ref="AI2155" ca="1">INDIRECT("O"&amp;S2155)</f>
        <v>#VALUE!</v>
      </c>
      <c r="AJ2155" t="str">
        <f t="shared" si="665"/>
        <v/>
      </c>
    </row>
    <row r="2156" spans="1:36" ht="16.5" customHeight="1">
      <c r="A2156" s="129"/>
      <c r="B2156" s="134"/>
      <c r="C2156" s="135"/>
      <c r="D2156" s="146"/>
      <c r="E2156" s="146"/>
      <c r="F2156" s="135"/>
      <c r="G2156" s="147"/>
      <c r="H2156" s="147"/>
      <c r="I2156" s="147"/>
      <c r="J2156" s="147"/>
      <c r="K2156" s="38"/>
      <c r="L2156" s="143"/>
      <c r="M2156" s="143"/>
      <c r="N2156" s="61"/>
      <c r="O2156" s="314"/>
      <c r="Q2156" t="str">
        <f t="shared" si="660"/>
        <v/>
      </c>
      <c r="S2156" t="e">
        <f t="shared" ca="1" si="669"/>
        <v>#VALUE!</v>
      </c>
      <c r="T2156" t="e">
        <f t="shared" ca="1" si="666"/>
        <v>#VALUE!</v>
      </c>
      <c r="U2156">
        <f t="shared" si="670"/>
        <v>2088</v>
      </c>
      <c r="V2156">
        <v>174.41666666667999</v>
      </c>
      <c r="W2156">
        <f t="shared" si="673"/>
        <v>174</v>
      </c>
      <c r="X2156" t="str" cm="1">
        <f t="array" aca="1" ref="X2156" ca="1">IFERROR(INDEX('PC&amp;PD'!$A$1:$AS$19,ROW('PC&amp;PD'!$A$19),MATCH(INDIRECT(T2156),'PC&amp;PD'!$A$1:$AS$1,0)),"")</f>
        <v/>
      </c>
      <c r="AA2156" t="str">
        <f t="shared" si="661"/>
        <v/>
      </c>
      <c r="AB2156" t="str">
        <f t="shared" si="662"/>
        <v/>
      </c>
      <c r="AC2156" t="e">
        <f t="shared" ca="1" si="663"/>
        <v>#VALUE!</v>
      </c>
      <c r="AD2156" t="str" cm="1">
        <f t="array" aca="1" ref="AD2156" ca="1">IFERROR(IF((LEFT(INDIRECT("$F"&amp;$S2156),4))="GOTS",IF($G2156="Organic","GOTS_Organic_raw",(IF($G2156="Responsible","GOTS_Responsible",(IF($G2156="No Attribute (Conventional)","GOTS_conventional",(IF($G2156="Recycled Pre/Post-Consumer","GOTS_pre_post",(IF($G2156="In-Conversion","GOTS_in_conversion",(IF($G2156="Sustainably Sourced","Sustainably_sourced",(IF($G2156="Recycled pre-consumer organic","GOTS_recycled_organic",""))))))))))))),IF($G2156="Organic","Organic",(IF($G2156="Responsible","Responsible",(IF($G2156="No Attribute (Conventional)","No_Attribute_Conventional",(IF($G2156="Recycled Pre/Post-Consumer","Recycled_Pre_Post_Consumer",(IF($G2156="In-Conversion","In_Conversion",(IF($G2156="Recycled Pre-Consumer","Recycled_Pre_Consumer",(IF($G2156="Recycled Post-Consumer","Recycled_Post_Consumer",(IF($G2156="Sustainably Sourced","Sustainably_sourced",(IF($G2156="Recycled pre-consumer organic","GOTS_recycled_organic","")))))))))))))))))),"")</f>
        <v/>
      </c>
      <c r="AE2156" t="e" cm="1">
        <f t="array" aca="1" ref="AE2156" ca="1">IF($I2156="",IF(INDIRECT("$F"&amp;$S2156)="","",IF(LEFT(INDIRECT("$F"&amp;$S2156),3)="GRS","GRS_RCS_RM",IF((LEFT(INDIRECT("$F"&amp;$S2156),3))="RCS","GRS_RCS_RM",IF(INDIRECT("$F"&amp;$S2156)="OCS (No Label)","OCS_Conversion_RM",IF(LEFT(INDIRECT("$F"&amp;$S2156),3)="OCS","OCS_RM",IF(RIGHT(INDIRECT("$F"&amp;$S2156),10)="conversion","GOTS_RM_conversion",IF((LEFT(INDIRECT("$F"&amp;$S2156),4))="GOTS","GOTS_RM","Responsible_RM"))))))),"DELETERM")</f>
        <v>#VALUE!</v>
      </c>
      <c r="AF2156" t="e" cm="1">
        <f t="array" aca="1" ref="AF2156" ca="1">IF($S2156="","",INDIRECT("$Z"&amp;$S2156))</f>
        <v>#VALUE!</v>
      </c>
      <c r="AG2156" t="str">
        <f t="shared" si="664"/>
        <v/>
      </c>
      <c r="AH2156" t="str" cm="1">
        <f t="array" aca="1" ref="AH2156" ca="1">IFERROR(INDIRECT("$ag"&amp;S2156),"")</f>
        <v/>
      </c>
      <c r="AI2156" t="e" cm="1">
        <f t="array" aca="1" ref="AI2156" ca="1">INDIRECT("O"&amp;S2156)</f>
        <v>#VALUE!</v>
      </c>
      <c r="AJ2156" t="str">
        <f t="shared" si="665"/>
        <v/>
      </c>
    </row>
    <row r="2157" spans="1:36" ht="16.5" customHeight="1">
      <c r="A2157" s="130"/>
      <c r="B2157" s="136"/>
      <c r="C2157" s="137"/>
      <c r="D2157" s="146"/>
      <c r="E2157" s="146"/>
      <c r="F2157" s="137"/>
      <c r="G2157" s="147"/>
      <c r="H2157" s="147"/>
      <c r="I2157" s="147"/>
      <c r="J2157" s="147"/>
      <c r="K2157" s="38"/>
      <c r="L2157" s="144"/>
      <c r="M2157" s="144"/>
      <c r="N2157" s="61"/>
      <c r="O2157" s="314"/>
      <c r="Q2157" t="str">
        <f t="shared" si="660"/>
        <v/>
      </c>
      <c r="S2157" t="e">
        <f t="shared" ca="1" si="669"/>
        <v>#VALUE!</v>
      </c>
      <c r="T2157" t="e">
        <f t="shared" ca="1" si="666"/>
        <v>#VALUE!</v>
      </c>
      <c r="U2157">
        <f t="shared" si="670"/>
        <v>2088</v>
      </c>
      <c r="V2157">
        <v>174.50000000001401</v>
      </c>
      <c r="W2157">
        <f t="shared" si="673"/>
        <v>174</v>
      </c>
      <c r="X2157" t="str" cm="1">
        <f t="array" aca="1" ref="X2157" ca="1">IFERROR(INDEX('PC&amp;PD'!$A$1:$AS$19,ROW('PC&amp;PD'!$A$19),MATCH(INDIRECT(T2157),'PC&amp;PD'!$A$1:$AS$1,0)),"")</f>
        <v/>
      </c>
      <c r="AA2157" t="str">
        <f t="shared" si="661"/>
        <v/>
      </c>
      <c r="AB2157" t="str">
        <f t="shared" si="662"/>
        <v/>
      </c>
      <c r="AC2157" t="e">
        <f t="shared" ca="1" si="663"/>
        <v>#VALUE!</v>
      </c>
      <c r="AD2157" t="str" cm="1">
        <f t="array" aca="1" ref="AD2157" ca="1">IFERROR(IF((LEFT(INDIRECT("$F"&amp;$S2157),4))="GOTS",IF($G2157="Organic","GOTS_Organic_raw",(IF($G2157="Responsible","GOTS_Responsible",(IF($G2157="No Attribute (Conventional)","GOTS_conventional",(IF($G2157="Recycled Pre/Post-Consumer","GOTS_pre_post",(IF($G2157="In-Conversion","GOTS_in_conversion",(IF($G2157="Sustainably Sourced","Sustainably_sourced",(IF($G2157="Recycled pre-consumer organic","GOTS_recycled_organic",""))))))))))))),IF($G2157="Organic","Organic",(IF($G2157="Responsible","Responsible",(IF($G2157="No Attribute (Conventional)","No_Attribute_Conventional",(IF($G2157="Recycled Pre/Post-Consumer","Recycled_Pre_Post_Consumer",(IF($G2157="In-Conversion","In_Conversion",(IF($G2157="Recycled Pre-Consumer","Recycled_Pre_Consumer",(IF($G2157="Recycled Post-Consumer","Recycled_Post_Consumer",(IF($G2157="Sustainably Sourced","Sustainably_sourced",(IF($G2157="Recycled pre-consumer organic","GOTS_recycled_organic","")))))))))))))))))),"")</f>
        <v/>
      </c>
      <c r="AE2157" t="e" cm="1">
        <f t="array" aca="1" ref="AE2157" ca="1">IF($I2157="",IF(INDIRECT("$F"&amp;$S2157)="","",IF(LEFT(INDIRECT("$F"&amp;$S2157),3)="GRS","GRS_RCS_RM",IF((LEFT(INDIRECT("$F"&amp;$S2157),3))="RCS","GRS_RCS_RM",IF(INDIRECT("$F"&amp;$S2157)="OCS (No Label)","OCS_Conversion_RM",IF(LEFT(INDIRECT("$F"&amp;$S2157),3)="OCS","OCS_RM",IF(RIGHT(INDIRECT("$F"&amp;$S2157),10)="conversion","GOTS_RM_conversion",IF((LEFT(INDIRECT("$F"&amp;$S2157),4))="GOTS","GOTS_RM","Responsible_RM"))))))),"DELETERM")</f>
        <v>#VALUE!</v>
      </c>
      <c r="AF2157" t="e" cm="1">
        <f t="array" aca="1" ref="AF2157" ca="1">IF($S2157="","",INDIRECT("$Z"&amp;$S2157))</f>
        <v>#VALUE!</v>
      </c>
      <c r="AG2157" t="str">
        <f t="shared" si="664"/>
        <v/>
      </c>
      <c r="AH2157" t="str" cm="1">
        <f t="array" aca="1" ref="AH2157" ca="1">IFERROR(INDIRECT("$ag"&amp;S2157),"")</f>
        <v/>
      </c>
      <c r="AI2157" t="e" cm="1">
        <f t="array" aca="1" ref="AI2157" ca="1">INDIRECT("O"&amp;S2157)</f>
        <v>#VALUE!</v>
      </c>
      <c r="AJ2157" t="str">
        <f t="shared" si="665"/>
        <v/>
      </c>
    </row>
    <row r="2158" spans="1:36" ht="16.5" customHeight="1">
      <c r="A2158" s="130"/>
      <c r="B2158" s="136"/>
      <c r="C2158" s="137"/>
      <c r="D2158" s="146"/>
      <c r="E2158" s="146"/>
      <c r="F2158" s="137"/>
      <c r="G2158" s="147"/>
      <c r="H2158" s="147"/>
      <c r="I2158" s="147"/>
      <c r="J2158" s="147"/>
      <c r="K2158" s="38"/>
      <c r="L2158" s="144"/>
      <c r="M2158" s="144"/>
      <c r="N2158" s="61"/>
      <c r="O2158" s="314"/>
      <c r="Q2158" t="str">
        <f t="shared" si="660"/>
        <v/>
      </c>
      <c r="S2158" t="e">
        <f t="shared" ca="1" si="669"/>
        <v>#VALUE!</v>
      </c>
      <c r="T2158" t="e">
        <f t="shared" ca="1" si="666"/>
        <v>#VALUE!</v>
      </c>
      <c r="U2158">
        <f t="shared" si="670"/>
        <v>2088</v>
      </c>
      <c r="V2158">
        <v>174.58333333334701</v>
      </c>
      <c r="W2158">
        <f t="shared" si="673"/>
        <v>174</v>
      </c>
      <c r="X2158" t="str" cm="1">
        <f t="array" aca="1" ref="X2158" ca="1">IFERROR(INDEX('PC&amp;PD'!$A$1:$AS$19,ROW('PC&amp;PD'!$A$19),MATCH(INDIRECT(T2158),'PC&amp;PD'!$A$1:$AS$1,0)),"")</f>
        <v/>
      </c>
      <c r="AA2158" t="str">
        <f t="shared" si="661"/>
        <v/>
      </c>
      <c r="AB2158" t="str">
        <f t="shared" si="662"/>
        <v/>
      </c>
      <c r="AC2158" t="e">
        <f t="shared" ca="1" si="663"/>
        <v>#VALUE!</v>
      </c>
      <c r="AD2158" t="str" cm="1">
        <f t="array" aca="1" ref="AD2158" ca="1">IFERROR(IF((LEFT(INDIRECT("$F"&amp;$S2158),4))="GOTS",IF($G2158="Organic","GOTS_Organic_raw",(IF($G2158="Responsible","GOTS_Responsible",(IF($G2158="No Attribute (Conventional)","GOTS_conventional",(IF($G2158="Recycled Pre/Post-Consumer","GOTS_pre_post",(IF($G2158="In-Conversion","GOTS_in_conversion",(IF($G2158="Sustainably Sourced","Sustainably_sourced",(IF($G2158="Recycled pre-consumer organic","GOTS_recycled_organic",""))))))))))))),IF($G2158="Organic","Organic",(IF($G2158="Responsible","Responsible",(IF($G2158="No Attribute (Conventional)","No_Attribute_Conventional",(IF($G2158="Recycled Pre/Post-Consumer","Recycled_Pre_Post_Consumer",(IF($G2158="In-Conversion","In_Conversion",(IF($G2158="Recycled Pre-Consumer","Recycled_Pre_Consumer",(IF($G2158="Recycled Post-Consumer","Recycled_Post_Consumer",(IF($G2158="Sustainably Sourced","Sustainably_sourced",(IF($G2158="Recycled pre-consumer organic","GOTS_recycled_organic","")))))))))))))))))),"")</f>
        <v/>
      </c>
      <c r="AE2158" t="e" cm="1">
        <f t="array" aca="1" ref="AE2158" ca="1">IF($I2158="",IF(INDIRECT("$F"&amp;$S2158)="","",IF(LEFT(INDIRECT("$F"&amp;$S2158),3)="GRS","GRS_RCS_RM",IF((LEFT(INDIRECT("$F"&amp;$S2158),3))="RCS","GRS_RCS_RM",IF(INDIRECT("$F"&amp;$S2158)="OCS (No Label)","OCS_Conversion_RM",IF(LEFT(INDIRECT("$F"&amp;$S2158),3)="OCS","OCS_RM",IF(RIGHT(INDIRECT("$F"&amp;$S2158),10)="conversion","GOTS_RM_conversion",IF((LEFT(INDIRECT("$F"&amp;$S2158),4))="GOTS","GOTS_RM","Responsible_RM"))))))),"DELETERM")</f>
        <v>#VALUE!</v>
      </c>
      <c r="AF2158" t="e" cm="1">
        <f t="array" aca="1" ref="AF2158" ca="1">IF($S2158="","",INDIRECT("$Z"&amp;$S2158))</f>
        <v>#VALUE!</v>
      </c>
      <c r="AG2158" t="str">
        <f t="shared" si="664"/>
        <v/>
      </c>
      <c r="AH2158" t="str" cm="1">
        <f t="array" aca="1" ref="AH2158" ca="1">IFERROR(INDIRECT("$ag"&amp;S2158),"")</f>
        <v/>
      </c>
      <c r="AI2158" t="e" cm="1">
        <f t="array" aca="1" ref="AI2158" ca="1">INDIRECT("O"&amp;S2158)</f>
        <v>#VALUE!</v>
      </c>
      <c r="AJ2158" t="str">
        <f t="shared" si="665"/>
        <v/>
      </c>
    </row>
    <row r="2159" spans="1:36" ht="16.5" customHeight="1">
      <c r="A2159" s="130"/>
      <c r="B2159" s="136"/>
      <c r="C2159" s="137"/>
      <c r="D2159" s="146"/>
      <c r="E2159" s="146"/>
      <c r="F2159" s="137"/>
      <c r="G2159" s="147"/>
      <c r="H2159" s="147"/>
      <c r="I2159" s="147"/>
      <c r="J2159" s="147"/>
      <c r="K2159" s="38"/>
      <c r="L2159" s="144"/>
      <c r="M2159" s="144"/>
      <c r="N2159" s="61"/>
      <c r="O2159" s="314"/>
      <c r="Q2159" t="str">
        <f t="shared" si="660"/>
        <v/>
      </c>
      <c r="S2159" t="e">
        <f t="shared" ca="1" si="669"/>
        <v>#VALUE!</v>
      </c>
      <c r="T2159" t="e">
        <f t="shared" ca="1" si="666"/>
        <v>#VALUE!</v>
      </c>
      <c r="U2159">
        <f t="shared" si="670"/>
        <v>2088</v>
      </c>
      <c r="V2159">
        <v>174.66666666667999</v>
      </c>
      <c r="W2159">
        <f t="shared" si="673"/>
        <v>174</v>
      </c>
      <c r="X2159" t="str" cm="1">
        <f t="array" aca="1" ref="X2159" ca="1">IFERROR(INDEX('PC&amp;PD'!$A$1:$AS$19,ROW('PC&amp;PD'!$A$19),MATCH(INDIRECT(T2159),'PC&amp;PD'!$A$1:$AS$1,0)),"")</f>
        <v/>
      </c>
      <c r="AA2159" t="str">
        <f t="shared" si="661"/>
        <v/>
      </c>
      <c r="AB2159" t="str">
        <f t="shared" si="662"/>
        <v/>
      </c>
      <c r="AC2159" t="e">
        <f t="shared" ca="1" si="663"/>
        <v>#VALUE!</v>
      </c>
      <c r="AD2159" t="str" cm="1">
        <f t="array" aca="1" ref="AD2159" ca="1">IFERROR(IF((LEFT(INDIRECT("$F"&amp;$S2159),4))="GOTS",IF($G2159="Organic","GOTS_Organic_raw",(IF($G2159="Responsible","GOTS_Responsible",(IF($G2159="No Attribute (Conventional)","GOTS_conventional",(IF($G2159="Recycled Pre/Post-Consumer","GOTS_pre_post",(IF($G2159="In-Conversion","GOTS_in_conversion",(IF($G2159="Sustainably Sourced","Sustainably_sourced",(IF($G2159="Recycled pre-consumer organic","GOTS_recycled_organic",""))))))))))))),IF($G2159="Organic","Organic",(IF($G2159="Responsible","Responsible",(IF($G2159="No Attribute (Conventional)","No_Attribute_Conventional",(IF($G2159="Recycled Pre/Post-Consumer","Recycled_Pre_Post_Consumer",(IF($G2159="In-Conversion","In_Conversion",(IF($G2159="Recycled Pre-Consumer","Recycled_Pre_Consumer",(IF($G2159="Recycled Post-Consumer","Recycled_Post_Consumer",(IF($G2159="Sustainably Sourced","Sustainably_sourced",(IF($G2159="Recycled pre-consumer organic","GOTS_recycled_organic","")))))))))))))))))),"")</f>
        <v/>
      </c>
      <c r="AE2159" t="e" cm="1">
        <f t="array" aca="1" ref="AE2159" ca="1">IF($I2159="",IF(INDIRECT("$F"&amp;$S2159)="","",IF(LEFT(INDIRECT("$F"&amp;$S2159),3)="GRS","GRS_RCS_RM",IF((LEFT(INDIRECT("$F"&amp;$S2159),3))="RCS","GRS_RCS_RM",IF(INDIRECT("$F"&amp;$S2159)="OCS (No Label)","OCS_Conversion_RM",IF(LEFT(INDIRECT("$F"&amp;$S2159),3)="OCS","OCS_RM",IF(RIGHT(INDIRECT("$F"&amp;$S2159),10)="conversion","GOTS_RM_conversion",IF((LEFT(INDIRECT("$F"&amp;$S2159),4))="GOTS","GOTS_RM","Responsible_RM"))))))),"DELETERM")</f>
        <v>#VALUE!</v>
      </c>
      <c r="AF2159" t="e" cm="1">
        <f t="array" aca="1" ref="AF2159" ca="1">IF($S2159="","",INDIRECT("$Z"&amp;$S2159))</f>
        <v>#VALUE!</v>
      </c>
      <c r="AG2159" t="str">
        <f t="shared" si="664"/>
        <v/>
      </c>
      <c r="AH2159" t="str" cm="1">
        <f t="array" aca="1" ref="AH2159" ca="1">IFERROR(INDIRECT("$ag"&amp;S2159),"")</f>
        <v/>
      </c>
      <c r="AI2159" t="e" cm="1">
        <f t="array" aca="1" ref="AI2159" ca="1">INDIRECT("O"&amp;S2159)</f>
        <v>#VALUE!</v>
      </c>
      <c r="AJ2159" t="str">
        <f t="shared" si="665"/>
        <v/>
      </c>
    </row>
    <row r="2160" spans="1:36" ht="16.5" customHeight="1">
      <c r="A2160" s="130"/>
      <c r="B2160" s="136"/>
      <c r="C2160" s="137"/>
      <c r="D2160" s="146"/>
      <c r="E2160" s="146"/>
      <c r="F2160" s="137"/>
      <c r="G2160" s="147"/>
      <c r="H2160" s="147"/>
      <c r="I2160" s="147"/>
      <c r="J2160" s="147"/>
      <c r="K2160" s="38"/>
      <c r="L2160" s="144"/>
      <c r="M2160" s="144"/>
      <c r="N2160" s="61"/>
      <c r="O2160" s="314"/>
      <c r="Q2160" t="str">
        <f t="shared" si="660"/>
        <v/>
      </c>
      <c r="S2160" t="e">
        <f t="shared" ca="1" si="669"/>
        <v>#VALUE!</v>
      </c>
      <c r="T2160" t="e">
        <f t="shared" ca="1" si="666"/>
        <v>#VALUE!</v>
      </c>
      <c r="U2160">
        <f t="shared" si="670"/>
        <v>2088</v>
      </c>
      <c r="V2160">
        <v>174.75000000001401</v>
      </c>
      <c r="W2160">
        <f t="shared" si="673"/>
        <v>174</v>
      </c>
      <c r="X2160" t="str" cm="1">
        <f t="array" aca="1" ref="X2160" ca="1">IFERROR(INDEX('PC&amp;PD'!$A$1:$AS$19,ROW('PC&amp;PD'!$A$19),MATCH(INDIRECT(T2160),'PC&amp;PD'!$A$1:$AS$1,0)),"")</f>
        <v/>
      </c>
      <c r="AA2160" t="str">
        <f t="shared" si="661"/>
        <v/>
      </c>
      <c r="AB2160" t="str">
        <f t="shared" si="662"/>
        <v/>
      </c>
      <c r="AC2160" t="e">
        <f t="shared" ca="1" si="663"/>
        <v>#VALUE!</v>
      </c>
      <c r="AD2160" t="str" cm="1">
        <f t="array" aca="1" ref="AD2160" ca="1">IFERROR(IF((LEFT(INDIRECT("$F"&amp;$S2160),4))="GOTS",IF($G2160="Organic","GOTS_Organic_raw",(IF($G2160="Responsible","GOTS_Responsible",(IF($G2160="No Attribute (Conventional)","GOTS_conventional",(IF($G2160="Recycled Pre/Post-Consumer","GOTS_pre_post",(IF($G2160="In-Conversion","GOTS_in_conversion",(IF($G2160="Sustainably Sourced","Sustainably_sourced",(IF($G2160="Recycled pre-consumer organic","GOTS_recycled_organic",""))))))))))))),IF($G2160="Organic","Organic",(IF($G2160="Responsible","Responsible",(IF($G2160="No Attribute (Conventional)","No_Attribute_Conventional",(IF($G2160="Recycled Pre/Post-Consumer","Recycled_Pre_Post_Consumer",(IF($G2160="In-Conversion","In_Conversion",(IF($G2160="Recycled Pre-Consumer","Recycled_Pre_Consumer",(IF($G2160="Recycled Post-Consumer","Recycled_Post_Consumer",(IF($G2160="Sustainably Sourced","Sustainably_sourced",(IF($G2160="Recycled pre-consumer organic","GOTS_recycled_organic","")))))))))))))))))),"")</f>
        <v/>
      </c>
      <c r="AE2160" t="e" cm="1">
        <f t="array" aca="1" ref="AE2160" ca="1">IF($I2160="",IF(INDIRECT("$F"&amp;$S2160)="","",IF(LEFT(INDIRECT("$F"&amp;$S2160),3)="GRS","GRS_RCS_RM",IF((LEFT(INDIRECT("$F"&amp;$S2160),3))="RCS","GRS_RCS_RM",IF(INDIRECT("$F"&amp;$S2160)="OCS (No Label)","OCS_Conversion_RM",IF(LEFT(INDIRECT("$F"&amp;$S2160),3)="OCS","OCS_RM",IF(RIGHT(INDIRECT("$F"&amp;$S2160),10)="conversion","GOTS_RM_conversion",IF((LEFT(INDIRECT("$F"&amp;$S2160),4))="GOTS","GOTS_RM","Responsible_RM"))))))),"DELETERM")</f>
        <v>#VALUE!</v>
      </c>
      <c r="AF2160" t="e" cm="1">
        <f t="array" aca="1" ref="AF2160" ca="1">IF($S2160="","",INDIRECT("$Z"&amp;$S2160))</f>
        <v>#VALUE!</v>
      </c>
      <c r="AG2160" t="str">
        <f t="shared" si="664"/>
        <v/>
      </c>
      <c r="AH2160" t="str" cm="1">
        <f t="array" aca="1" ref="AH2160" ca="1">IFERROR(INDIRECT("$ag"&amp;S2160),"")</f>
        <v/>
      </c>
      <c r="AI2160" t="e" cm="1">
        <f t="array" aca="1" ref="AI2160" ca="1">INDIRECT("O"&amp;S2160)</f>
        <v>#VALUE!</v>
      </c>
      <c r="AJ2160" t="str">
        <f t="shared" si="665"/>
        <v/>
      </c>
    </row>
    <row r="2161" spans="1:36" ht="16.5" customHeight="1">
      <c r="A2161" s="130"/>
      <c r="B2161" s="136"/>
      <c r="C2161" s="137"/>
      <c r="D2161" s="146"/>
      <c r="E2161" s="146"/>
      <c r="F2161" s="137"/>
      <c r="G2161" s="147"/>
      <c r="H2161" s="147"/>
      <c r="I2161" s="147"/>
      <c r="J2161" s="147"/>
      <c r="K2161" s="38"/>
      <c r="L2161" s="144"/>
      <c r="M2161" s="144"/>
      <c r="N2161" s="61"/>
      <c r="O2161" s="314"/>
      <c r="Q2161" t="str">
        <f t="shared" si="660"/>
        <v/>
      </c>
      <c r="S2161" t="e">
        <f t="shared" ca="1" si="669"/>
        <v>#VALUE!</v>
      </c>
      <c r="T2161" t="e">
        <f t="shared" ca="1" si="666"/>
        <v>#VALUE!</v>
      </c>
      <c r="U2161">
        <f t="shared" si="670"/>
        <v>2088</v>
      </c>
      <c r="V2161">
        <v>174.83333333334701</v>
      </c>
      <c r="W2161">
        <f t="shared" si="673"/>
        <v>174</v>
      </c>
      <c r="X2161" t="str" cm="1">
        <f t="array" aca="1" ref="X2161" ca="1">IFERROR(INDEX('PC&amp;PD'!$A$1:$AS$19,ROW('PC&amp;PD'!$A$19),MATCH(INDIRECT(T2161),'PC&amp;PD'!$A$1:$AS$1,0)),"")</f>
        <v/>
      </c>
      <c r="AA2161" t="str">
        <f t="shared" si="661"/>
        <v/>
      </c>
      <c r="AB2161" t="str">
        <f t="shared" si="662"/>
        <v/>
      </c>
      <c r="AC2161" t="e">
        <f t="shared" ca="1" si="663"/>
        <v>#VALUE!</v>
      </c>
      <c r="AD2161" t="str" cm="1">
        <f t="array" aca="1" ref="AD2161" ca="1">IFERROR(IF((LEFT(INDIRECT("$F"&amp;$S2161),4))="GOTS",IF($G2161="Organic","GOTS_Organic_raw",(IF($G2161="Responsible","GOTS_Responsible",(IF($G2161="No Attribute (Conventional)","GOTS_conventional",(IF($G2161="Recycled Pre/Post-Consumer","GOTS_pre_post",(IF($G2161="In-Conversion","GOTS_in_conversion",(IF($G2161="Sustainably Sourced","Sustainably_sourced",(IF($G2161="Recycled pre-consumer organic","GOTS_recycled_organic",""))))))))))))),IF($G2161="Organic","Organic",(IF($G2161="Responsible","Responsible",(IF($G2161="No Attribute (Conventional)","No_Attribute_Conventional",(IF($G2161="Recycled Pre/Post-Consumer","Recycled_Pre_Post_Consumer",(IF($G2161="In-Conversion","In_Conversion",(IF($G2161="Recycled Pre-Consumer","Recycled_Pre_Consumer",(IF($G2161="Recycled Post-Consumer","Recycled_Post_Consumer",(IF($G2161="Sustainably Sourced","Sustainably_sourced",(IF($G2161="Recycled pre-consumer organic","GOTS_recycled_organic","")))))))))))))))))),"")</f>
        <v/>
      </c>
      <c r="AE2161" t="e" cm="1">
        <f t="array" aca="1" ref="AE2161" ca="1">IF($I2161="",IF(INDIRECT("$F"&amp;$S2161)="","",IF(LEFT(INDIRECT("$F"&amp;$S2161),3)="GRS","GRS_RCS_RM",IF((LEFT(INDIRECT("$F"&amp;$S2161),3))="RCS","GRS_RCS_RM",IF(INDIRECT("$F"&amp;$S2161)="OCS (No Label)","OCS_Conversion_RM",IF(LEFT(INDIRECT("$F"&amp;$S2161),3)="OCS","OCS_RM",IF(RIGHT(INDIRECT("$F"&amp;$S2161),10)="conversion","GOTS_RM_conversion",IF((LEFT(INDIRECT("$F"&amp;$S2161),4))="GOTS","GOTS_RM","Responsible_RM"))))))),"DELETERM")</f>
        <v>#VALUE!</v>
      </c>
      <c r="AF2161" t="e" cm="1">
        <f t="array" aca="1" ref="AF2161" ca="1">IF($S2161="","",INDIRECT("$Z"&amp;$S2161))</f>
        <v>#VALUE!</v>
      </c>
      <c r="AG2161" t="str">
        <f t="shared" si="664"/>
        <v/>
      </c>
      <c r="AH2161" t="str" cm="1">
        <f t="array" aca="1" ref="AH2161" ca="1">IFERROR(INDIRECT("$ag"&amp;S2161),"")</f>
        <v/>
      </c>
      <c r="AI2161" t="e" cm="1">
        <f t="array" aca="1" ref="AI2161" ca="1">INDIRECT("O"&amp;S2161)</f>
        <v>#VALUE!</v>
      </c>
      <c r="AJ2161" t="str">
        <f t="shared" si="665"/>
        <v/>
      </c>
    </row>
    <row r="2162" spans="1:36" ht="16.5" customHeight="1" thickBot="1">
      <c r="A2162" s="131"/>
      <c r="B2162" s="138"/>
      <c r="C2162" s="139"/>
      <c r="D2162" s="148"/>
      <c r="E2162" s="148"/>
      <c r="F2162" s="139"/>
      <c r="G2162" s="149"/>
      <c r="H2162" s="149"/>
      <c r="I2162" s="149"/>
      <c r="J2162" s="149"/>
      <c r="K2162" s="39"/>
      <c r="L2162" s="145"/>
      <c r="M2162" s="145"/>
      <c r="N2162" s="62"/>
      <c r="O2162" s="315"/>
      <c r="Q2162" t="str">
        <f t="shared" si="660"/>
        <v/>
      </c>
      <c r="S2162" t="e">
        <f t="shared" ca="1" si="669"/>
        <v>#VALUE!</v>
      </c>
      <c r="T2162" t="e">
        <f t="shared" ca="1" si="666"/>
        <v>#VALUE!</v>
      </c>
      <c r="U2162">
        <f t="shared" si="670"/>
        <v>2088</v>
      </c>
      <c r="V2162">
        <v>174.91666666667999</v>
      </c>
      <c r="W2162">
        <f t="shared" si="673"/>
        <v>174</v>
      </c>
      <c r="X2162" t="str" cm="1">
        <f t="array" aca="1" ref="X2162" ca="1">IFERROR(INDEX('PC&amp;PD'!$A$1:$AS$19,ROW('PC&amp;PD'!$A$19),MATCH(INDIRECT(T2162),'PC&amp;PD'!$A$1:$AS$1,0)),"")</f>
        <v/>
      </c>
      <c r="AA2162" t="str">
        <f t="shared" si="661"/>
        <v/>
      </c>
      <c r="AB2162" t="str">
        <f t="shared" si="662"/>
        <v/>
      </c>
      <c r="AC2162" t="e">
        <f t="shared" ca="1" si="663"/>
        <v>#VALUE!</v>
      </c>
      <c r="AD2162" t="str" cm="1">
        <f t="array" aca="1" ref="AD2162" ca="1">IFERROR(IF((LEFT(INDIRECT("$F"&amp;$S2162),4))="GOTS",IF($G2162="Organic","GOTS_Organic_raw",(IF($G2162="Responsible","GOTS_Responsible",(IF($G2162="No Attribute (Conventional)","GOTS_conventional",(IF($G2162="Recycled Pre/Post-Consumer","GOTS_pre_post",(IF($G2162="In-Conversion","GOTS_in_conversion",(IF($G2162="Sustainably Sourced","Sustainably_sourced",(IF($G2162="Recycled pre-consumer organic","GOTS_recycled_organic",""))))))))))))),IF($G2162="Organic","Organic",(IF($G2162="Responsible","Responsible",(IF($G2162="No Attribute (Conventional)","No_Attribute_Conventional",(IF($G2162="Recycled Pre/Post-Consumer","Recycled_Pre_Post_Consumer",(IF($G2162="In-Conversion","In_Conversion",(IF($G2162="Recycled Pre-Consumer","Recycled_Pre_Consumer",(IF($G2162="Recycled Post-Consumer","Recycled_Post_Consumer",(IF($G2162="Sustainably Sourced","Sustainably_sourced",(IF($G2162="Recycled pre-consumer organic","GOTS_recycled_organic","")))))))))))))))))),"")</f>
        <v/>
      </c>
      <c r="AE2162" t="e" cm="1">
        <f t="array" aca="1" ref="AE2162" ca="1">IF($I2162="",IF(INDIRECT("$F"&amp;$S2162)="","",IF(LEFT(INDIRECT("$F"&amp;$S2162),3)="GRS","GRS_RCS_RM",IF((LEFT(INDIRECT("$F"&amp;$S2162),3))="RCS","GRS_RCS_RM",IF(INDIRECT("$F"&amp;$S2162)="OCS (No Label)","OCS_Conversion_RM",IF(LEFT(INDIRECT("$F"&amp;$S2162),3)="OCS","OCS_RM",IF(RIGHT(INDIRECT("$F"&amp;$S2162),10)="conversion","GOTS_RM_conversion",IF((LEFT(INDIRECT("$F"&amp;$S2162),4))="GOTS","GOTS_RM","Responsible_RM"))))))),"DELETERM")</f>
        <v>#VALUE!</v>
      </c>
      <c r="AF2162" t="e" cm="1">
        <f t="array" aca="1" ref="AF2162" ca="1">IF($S2162="","",INDIRECT("$Z"&amp;$S2162))</f>
        <v>#VALUE!</v>
      </c>
      <c r="AG2162" t="str">
        <f t="shared" si="664"/>
        <v/>
      </c>
      <c r="AH2162" t="str" cm="1">
        <f t="array" aca="1" ref="AH2162" ca="1">IFERROR(INDIRECT("$ag"&amp;S2162),"")</f>
        <v/>
      </c>
      <c r="AI2162" t="e" cm="1">
        <f t="array" aca="1" ref="AI2162" ca="1">INDIRECT("O"&amp;S2162)</f>
        <v>#VALUE!</v>
      </c>
      <c r="AJ2162" t="str">
        <f t="shared" si="665"/>
        <v/>
      </c>
    </row>
    <row r="2163" spans="1:36" ht="16.5" customHeight="1">
      <c r="A2163" s="128" t="str">
        <f>IF(B2163="","",COUNTA($B$63:$B2163))</f>
        <v/>
      </c>
      <c r="B2163" s="132"/>
      <c r="C2163" s="133"/>
      <c r="D2163" s="140"/>
      <c r="E2163" s="140"/>
      <c r="F2163" s="133"/>
      <c r="G2163" s="141"/>
      <c r="H2163" s="141"/>
      <c r="I2163" s="141"/>
      <c r="J2163" s="141"/>
      <c r="K2163" s="37"/>
      <c r="L2163" s="142" t="str">
        <f>IF(R2163="","",LEFT(R2163,LEN(R2163)-2))</f>
        <v/>
      </c>
      <c r="M2163" s="142"/>
      <c r="N2163" s="60"/>
      <c r="O2163" s="313"/>
      <c r="Q2163" t="str">
        <f t="shared" si="660"/>
        <v/>
      </c>
      <c r="R2163" t="str">
        <f t="shared" ref="R2163" si="678">CONCATENATE($Q2163,Q2164,Q2165,Q2166,Q2167,Q2168,$Q2169,$Q2170,$Q2171,$Q2172,$Q2173,$Q2174)</f>
        <v/>
      </c>
      <c r="S2163" t="e">
        <f t="shared" ca="1" si="669"/>
        <v>#VALUE!</v>
      </c>
      <c r="T2163" t="e">
        <f t="shared" ca="1" si="666"/>
        <v>#VALUE!</v>
      </c>
      <c r="U2163">
        <f t="shared" si="670"/>
        <v>2100</v>
      </c>
      <c r="V2163">
        <v>175.00000000001401</v>
      </c>
      <c r="W2163">
        <f t="shared" si="673"/>
        <v>175</v>
      </c>
      <c r="X2163" t="str" cm="1">
        <f t="array" aca="1" ref="X2163" ca="1">IFERROR(INDEX('PC&amp;PD'!$A$1:$AS$19,ROW('PC&amp;PD'!$A$19),MATCH(INDIRECT(T2163),'PC&amp;PD'!$A$1:$AS$1,0)),"")</f>
        <v/>
      </c>
      <c r="Z2163" t="str">
        <f t="shared" ref="Z2163" si="679">IFERROR(IF($F2163="OCS 100","OCS (OCS 100)",IF($F2163="OCS Blended","OCS (OCS Blended)",IF($F2163="OCS (No Label)","OCS (No Label)",IF($F2163="RCS 100","RCS (RCS 100)",IF($F2163="RCS Blended","RCS (RCS Blended)",IF($F2163="GRS","GRS (GRS)",IF($F2163="GRS (No Label)", "GRS (No Label)",IF($F2163="RDS","RDS (RDS)",IF($F2163="RWS","RWS (RWS)",IF($F2163="RAS","RAS (RAS)",IF($F2163="RMS","RMS (RMS)",IF($F2163="GOTS Organic","GOTS (Organic)",IF($F2163="GOTS Made with organic","GOTS (Made with Organic)",IF($F2163="GOTS Organic - in conversion","GOTS (Organic - In Conversion)",IF($F2163="GOTS Made with organic - in conversion","GOTS (Made with Organic - In Conversion)",""))))))))))))))),"")</f>
        <v/>
      </c>
      <c r="AA2163" t="str">
        <f t="shared" si="661"/>
        <v/>
      </c>
      <c r="AB2163" t="str">
        <f t="shared" si="662"/>
        <v/>
      </c>
      <c r="AC2163" t="e">
        <f t="shared" ca="1" si="663"/>
        <v>#VALUE!</v>
      </c>
      <c r="AD2163" t="str" cm="1">
        <f t="array" aca="1" ref="AD2163" ca="1">IFERROR(IF((LEFT(INDIRECT("$F"&amp;$S2163),4))="GOTS",IF($G2163="Organic","GOTS_Organic_raw",(IF($G2163="Responsible","GOTS_Responsible",(IF($G2163="No Attribute (Conventional)","GOTS_conventional",(IF($G2163="Recycled Pre/Post-Consumer","GOTS_pre_post",(IF($G2163="In-Conversion","GOTS_in_conversion",(IF($G2163="Sustainably Sourced","Sustainably_sourced",(IF($G2163="Recycled pre-consumer organic","GOTS_recycled_organic",""))))))))))))),IF($G2163="Organic","Organic",(IF($G2163="Responsible","Responsible",(IF($G2163="No Attribute (Conventional)","No_Attribute_Conventional",(IF($G2163="Recycled Pre/Post-Consumer","Recycled_Pre_Post_Consumer",(IF($G2163="In-Conversion","In_Conversion",(IF($G2163="Recycled Pre-Consumer","Recycled_Pre_Consumer",(IF($G2163="Recycled Post-Consumer","Recycled_Post_Consumer",(IF($G2163="Sustainably Sourced","Sustainably_sourced",(IF($G2163="Recycled pre-consumer organic","GOTS_recycled_organic","")))))))))))))))))),"")</f>
        <v/>
      </c>
      <c r="AE2163" t="e" cm="1">
        <f t="array" aca="1" ref="AE2163" ca="1">IF($I2163="",IF(INDIRECT("$F"&amp;$S2163)="","",IF(LEFT(INDIRECT("$F"&amp;$S2163),3)="GRS","GRS_RCS_RM",IF((LEFT(INDIRECT("$F"&amp;$S2163),3))="RCS","GRS_RCS_RM",IF(INDIRECT("$F"&amp;$S2163)="OCS (No Label)","OCS_Conversion_RM",IF(LEFT(INDIRECT("$F"&amp;$S2163),3)="OCS","OCS_RM",IF(RIGHT(INDIRECT("$F"&amp;$S2163),10)="conversion","GOTS_RM_conversion",IF((LEFT(INDIRECT("$F"&amp;$S2163),4))="GOTS","GOTS_RM","Responsible_RM"))))))),"DELETERM")</f>
        <v>#VALUE!</v>
      </c>
      <c r="AF2163" t="e" cm="1">
        <f t="array" aca="1" ref="AF2163" ca="1">IF($S2163="","",INDIRECT("$Z"&amp;$S2163))</f>
        <v>#VALUE!</v>
      </c>
      <c r="AG2163" t="str">
        <f t="shared" si="664"/>
        <v/>
      </c>
      <c r="AH2163" t="str" cm="1">
        <f t="array" aca="1" ref="AH2163" ca="1">IFERROR(INDIRECT("$ag"&amp;S2163),"")</f>
        <v/>
      </c>
      <c r="AI2163" t="e" cm="1">
        <f t="array" aca="1" ref="AI2163" ca="1">INDIRECT("O"&amp;S2163)</f>
        <v>#VALUE!</v>
      </c>
      <c r="AJ2163" t="str">
        <f t="shared" si="665"/>
        <v/>
      </c>
    </row>
    <row r="2164" spans="1:36" ht="16.5" customHeight="1">
      <c r="A2164" s="129"/>
      <c r="B2164" s="134"/>
      <c r="C2164" s="135"/>
      <c r="D2164" s="146"/>
      <c r="E2164" s="146"/>
      <c r="F2164" s="135"/>
      <c r="G2164" s="147"/>
      <c r="H2164" s="147"/>
      <c r="I2164" s="147"/>
      <c r="J2164" s="147"/>
      <c r="K2164" s="38"/>
      <c r="L2164" s="143"/>
      <c r="M2164" s="143"/>
      <c r="N2164" s="61"/>
      <c r="O2164" s="314"/>
      <c r="Q2164" t="str">
        <f t="shared" si="660"/>
        <v/>
      </c>
      <c r="S2164" t="e">
        <f t="shared" ca="1" si="669"/>
        <v>#VALUE!</v>
      </c>
      <c r="T2164" t="e">
        <f t="shared" ca="1" si="666"/>
        <v>#VALUE!</v>
      </c>
      <c r="U2164">
        <f t="shared" si="670"/>
        <v>2100</v>
      </c>
      <c r="V2164">
        <v>175.08333333334701</v>
      </c>
      <c r="W2164">
        <f t="shared" si="673"/>
        <v>175</v>
      </c>
      <c r="X2164" t="str" cm="1">
        <f t="array" aca="1" ref="X2164" ca="1">IFERROR(INDEX('PC&amp;PD'!$A$1:$AS$19,ROW('PC&amp;PD'!$A$19),MATCH(INDIRECT(T2164),'PC&amp;PD'!$A$1:$AS$1,0)),"")</f>
        <v/>
      </c>
      <c r="AA2164" t="str">
        <f t="shared" si="661"/>
        <v/>
      </c>
      <c r="AB2164" t="str">
        <f t="shared" si="662"/>
        <v/>
      </c>
      <c r="AC2164" t="e">
        <f t="shared" ca="1" si="663"/>
        <v>#VALUE!</v>
      </c>
      <c r="AD2164" t="str" cm="1">
        <f t="array" aca="1" ref="AD2164" ca="1">IFERROR(IF((LEFT(INDIRECT("$F"&amp;$S2164),4))="GOTS",IF($G2164="Organic","GOTS_Organic_raw",(IF($G2164="Responsible","GOTS_Responsible",(IF($G2164="No Attribute (Conventional)","GOTS_conventional",(IF($G2164="Recycled Pre/Post-Consumer","GOTS_pre_post",(IF($G2164="In-Conversion","GOTS_in_conversion",(IF($G2164="Sustainably Sourced","Sustainably_sourced",(IF($G2164="Recycled pre-consumer organic","GOTS_recycled_organic",""))))))))))))),IF($G2164="Organic","Organic",(IF($G2164="Responsible","Responsible",(IF($G2164="No Attribute (Conventional)","No_Attribute_Conventional",(IF($G2164="Recycled Pre/Post-Consumer","Recycled_Pre_Post_Consumer",(IF($G2164="In-Conversion","In_Conversion",(IF($G2164="Recycled Pre-Consumer","Recycled_Pre_Consumer",(IF($G2164="Recycled Post-Consumer","Recycled_Post_Consumer",(IF($G2164="Sustainably Sourced","Sustainably_sourced",(IF($G2164="Recycled pre-consumer organic","GOTS_recycled_organic","")))))))))))))))))),"")</f>
        <v/>
      </c>
      <c r="AE2164" t="e" cm="1">
        <f t="array" aca="1" ref="AE2164" ca="1">IF($I2164="",IF(INDIRECT("$F"&amp;$S2164)="","",IF(LEFT(INDIRECT("$F"&amp;$S2164),3)="GRS","GRS_RCS_RM",IF((LEFT(INDIRECT("$F"&amp;$S2164),3))="RCS","GRS_RCS_RM",IF(INDIRECT("$F"&amp;$S2164)="OCS (No Label)","OCS_Conversion_RM",IF(LEFT(INDIRECT("$F"&amp;$S2164),3)="OCS","OCS_RM",IF(RIGHT(INDIRECT("$F"&amp;$S2164),10)="conversion","GOTS_RM_conversion",IF((LEFT(INDIRECT("$F"&amp;$S2164),4))="GOTS","GOTS_RM","Responsible_RM"))))))),"DELETERM")</f>
        <v>#VALUE!</v>
      </c>
      <c r="AF2164" t="e" cm="1">
        <f t="array" aca="1" ref="AF2164" ca="1">IF($S2164="","",INDIRECT("$Z"&amp;$S2164))</f>
        <v>#VALUE!</v>
      </c>
      <c r="AG2164" t="str">
        <f t="shared" si="664"/>
        <v/>
      </c>
      <c r="AH2164" t="str" cm="1">
        <f t="array" aca="1" ref="AH2164" ca="1">IFERROR(INDIRECT("$ag"&amp;S2164),"")</f>
        <v/>
      </c>
      <c r="AI2164" t="e" cm="1">
        <f t="array" aca="1" ref="AI2164" ca="1">INDIRECT("O"&amp;S2164)</f>
        <v>#VALUE!</v>
      </c>
      <c r="AJ2164" t="str">
        <f t="shared" si="665"/>
        <v/>
      </c>
    </row>
    <row r="2165" spans="1:36" ht="16.5" customHeight="1">
      <c r="A2165" s="129"/>
      <c r="B2165" s="134"/>
      <c r="C2165" s="135"/>
      <c r="D2165" s="146"/>
      <c r="E2165" s="146"/>
      <c r="F2165" s="135"/>
      <c r="G2165" s="147"/>
      <c r="H2165" s="147"/>
      <c r="I2165" s="147"/>
      <c r="J2165" s="147"/>
      <c r="K2165" s="38"/>
      <c r="L2165" s="143"/>
      <c r="M2165" s="143"/>
      <c r="N2165" s="61"/>
      <c r="O2165" s="314"/>
      <c r="Q2165" t="str">
        <f t="shared" si="660"/>
        <v/>
      </c>
      <c r="S2165" t="e">
        <f t="shared" ca="1" si="669"/>
        <v>#VALUE!</v>
      </c>
      <c r="T2165" t="e">
        <f t="shared" ca="1" si="666"/>
        <v>#VALUE!</v>
      </c>
      <c r="U2165">
        <f t="shared" si="670"/>
        <v>2100</v>
      </c>
      <c r="V2165">
        <v>175.16666666667999</v>
      </c>
      <c r="W2165">
        <f t="shared" si="673"/>
        <v>175</v>
      </c>
      <c r="X2165" t="str" cm="1">
        <f t="array" aca="1" ref="X2165" ca="1">IFERROR(INDEX('PC&amp;PD'!$A$1:$AS$19,ROW('PC&amp;PD'!$A$19),MATCH(INDIRECT(T2165),'PC&amp;PD'!$A$1:$AS$1,0)),"")</f>
        <v/>
      </c>
      <c r="AA2165" t="str">
        <f t="shared" si="661"/>
        <v/>
      </c>
      <c r="AB2165" t="str">
        <f t="shared" si="662"/>
        <v/>
      </c>
      <c r="AC2165" t="e">
        <f t="shared" ca="1" si="663"/>
        <v>#VALUE!</v>
      </c>
      <c r="AD2165" t="str" cm="1">
        <f t="array" aca="1" ref="AD2165" ca="1">IFERROR(IF((LEFT(INDIRECT("$F"&amp;$S2165),4))="GOTS",IF($G2165="Organic","GOTS_Organic_raw",(IF($G2165="Responsible","GOTS_Responsible",(IF($G2165="No Attribute (Conventional)","GOTS_conventional",(IF($G2165="Recycled Pre/Post-Consumer","GOTS_pre_post",(IF($G2165="In-Conversion","GOTS_in_conversion",(IF($G2165="Sustainably Sourced","Sustainably_sourced",(IF($G2165="Recycled pre-consumer organic","GOTS_recycled_organic",""))))))))))))),IF($G2165="Organic","Organic",(IF($G2165="Responsible","Responsible",(IF($G2165="No Attribute (Conventional)","No_Attribute_Conventional",(IF($G2165="Recycled Pre/Post-Consumer","Recycled_Pre_Post_Consumer",(IF($G2165="In-Conversion","In_Conversion",(IF($G2165="Recycled Pre-Consumer","Recycled_Pre_Consumer",(IF($G2165="Recycled Post-Consumer","Recycled_Post_Consumer",(IF($G2165="Sustainably Sourced","Sustainably_sourced",(IF($G2165="Recycled pre-consumer organic","GOTS_recycled_organic","")))))))))))))))))),"")</f>
        <v/>
      </c>
      <c r="AE2165" t="e" cm="1">
        <f t="array" aca="1" ref="AE2165" ca="1">IF($I2165="",IF(INDIRECT("$F"&amp;$S2165)="","",IF(LEFT(INDIRECT("$F"&amp;$S2165),3)="GRS","GRS_RCS_RM",IF((LEFT(INDIRECT("$F"&amp;$S2165),3))="RCS","GRS_RCS_RM",IF(INDIRECT("$F"&amp;$S2165)="OCS (No Label)","OCS_Conversion_RM",IF(LEFT(INDIRECT("$F"&amp;$S2165),3)="OCS","OCS_RM",IF(RIGHT(INDIRECT("$F"&amp;$S2165),10)="conversion","GOTS_RM_conversion",IF((LEFT(INDIRECT("$F"&amp;$S2165),4))="GOTS","GOTS_RM","Responsible_RM"))))))),"DELETERM")</f>
        <v>#VALUE!</v>
      </c>
      <c r="AF2165" t="e" cm="1">
        <f t="array" aca="1" ref="AF2165" ca="1">IF($S2165="","",INDIRECT("$Z"&amp;$S2165))</f>
        <v>#VALUE!</v>
      </c>
      <c r="AG2165" t="str">
        <f t="shared" si="664"/>
        <v/>
      </c>
      <c r="AH2165" t="str" cm="1">
        <f t="array" aca="1" ref="AH2165" ca="1">IFERROR(INDIRECT("$ag"&amp;S2165),"")</f>
        <v/>
      </c>
      <c r="AI2165" t="e" cm="1">
        <f t="array" aca="1" ref="AI2165" ca="1">INDIRECT("O"&amp;S2165)</f>
        <v>#VALUE!</v>
      </c>
      <c r="AJ2165" t="str">
        <f t="shared" si="665"/>
        <v/>
      </c>
    </row>
    <row r="2166" spans="1:36" ht="16.5" customHeight="1">
      <c r="A2166" s="129"/>
      <c r="B2166" s="134"/>
      <c r="C2166" s="135"/>
      <c r="D2166" s="146"/>
      <c r="E2166" s="146"/>
      <c r="F2166" s="135"/>
      <c r="G2166" s="147"/>
      <c r="H2166" s="147"/>
      <c r="I2166" s="147"/>
      <c r="J2166" s="147"/>
      <c r="K2166" s="38"/>
      <c r="L2166" s="143"/>
      <c r="M2166" s="143"/>
      <c r="N2166" s="61"/>
      <c r="O2166" s="314"/>
      <c r="Q2166" t="str">
        <f t="shared" si="660"/>
        <v/>
      </c>
      <c r="S2166" t="e">
        <f t="shared" ca="1" si="669"/>
        <v>#VALUE!</v>
      </c>
      <c r="T2166" t="e">
        <f t="shared" ca="1" si="666"/>
        <v>#VALUE!</v>
      </c>
      <c r="U2166">
        <f t="shared" si="670"/>
        <v>2100</v>
      </c>
      <c r="V2166">
        <v>175.25000000001401</v>
      </c>
      <c r="W2166">
        <f t="shared" si="673"/>
        <v>175</v>
      </c>
      <c r="X2166" t="str" cm="1">
        <f t="array" aca="1" ref="X2166" ca="1">IFERROR(INDEX('PC&amp;PD'!$A$1:$AS$19,ROW('PC&amp;PD'!$A$19),MATCH(INDIRECT(T2166),'PC&amp;PD'!$A$1:$AS$1,0)),"")</f>
        <v/>
      </c>
      <c r="AA2166" t="str">
        <f t="shared" si="661"/>
        <v/>
      </c>
      <c r="AB2166" t="str">
        <f t="shared" si="662"/>
        <v/>
      </c>
      <c r="AC2166" t="e">
        <f t="shared" ca="1" si="663"/>
        <v>#VALUE!</v>
      </c>
      <c r="AD2166" t="str" cm="1">
        <f t="array" aca="1" ref="AD2166" ca="1">IFERROR(IF((LEFT(INDIRECT("$F"&amp;$S2166),4))="GOTS",IF($G2166="Organic","GOTS_Organic_raw",(IF($G2166="Responsible","GOTS_Responsible",(IF($G2166="No Attribute (Conventional)","GOTS_conventional",(IF($G2166="Recycled Pre/Post-Consumer","GOTS_pre_post",(IF($G2166="In-Conversion","GOTS_in_conversion",(IF($G2166="Sustainably Sourced","Sustainably_sourced",(IF($G2166="Recycled pre-consumer organic","GOTS_recycled_organic",""))))))))))))),IF($G2166="Organic","Organic",(IF($G2166="Responsible","Responsible",(IF($G2166="No Attribute (Conventional)","No_Attribute_Conventional",(IF($G2166="Recycled Pre/Post-Consumer","Recycled_Pre_Post_Consumer",(IF($G2166="In-Conversion","In_Conversion",(IF($G2166="Recycled Pre-Consumer","Recycled_Pre_Consumer",(IF($G2166="Recycled Post-Consumer","Recycled_Post_Consumer",(IF($G2166="Sustainably Sourced","Sustainably_sourced",(IF($G2166="Recycled pre-consumer organic","GOTS_recycled_organic","")))))))))))))))))),"")</f>
        <v/>
      </c>
      <c r="AE2166" t="e" cm="1">
        <f t="array" aca="1" ref="AE2166" ca="1">IF($I2166="",IF(INDIRECT("$F"&amp;$S2166)="","",IF(LEFT(INDIRECT("$F"&amp;$S2166),3)="GRS","GRS_RCS_RM",IF((LEFT(INDIRECT("$F"&amp;$S2166),3))="RCS","GRS_RCS_RM",IF(INDIRECT("$F"&amp;$S2166)="OCS (No Label)","OCS_Conversion_RM",IF(LEFT(INDIRECT("$F"&amp;$S2166),3)="OCS","OCS_RM",IF(RIGHT(INDIRECT("$F"&amp;$S2166),10)="conversion","GOTS_RM_conversion",IF((LEFT(INDIRECT("$F"&amp;$S2166),4))="GOTS","GOTS_RM","Responsible_RM"))))))),"DELETERM")</f>
        <v>#VALUE!</v>
      </c>
      <c r="AF2166" t="e" cm="1">
        <f t="array" aca="1" ref="AF2166" ca="1">IF($S2166="","",INDIRECT("$Z"&amp;$S2166))</f>
        <v>#VALUE!</v>
      </c>
      <c r="AG2166" t="str">
        <f t="shared" si="664"/>
        <v/>
      </c>
      <c r="AH2166" t="str" cm="1">
        <f t="array" aca="1" ref="AH2166" ca="1">IFERROR(INDIRECT("$ag"&amp;S2166),"")</f>
        <v/>
      </c>
      <c r="AI2166" t="e" cm="1">
        <f t="array" aca="1" ref="AI2166" ca="1">INDIRECT("O"&amp;S2166)</f>
        <v>#VALUE!</v>
      </c>
      <c r="AJ2166" t="str">
        <f t="shared" si="665"/>
        <v/>
      </c>
    </row>
    <row r="2167" spans="1:36" ht="16.5" customHeight="1">
      <c r="A2167" s="129"/>
      <c r="B2167" s="134"/>
      <c r="C2167" s="135"/>
      <c r="D2167" s="146"/>
      <c r="E2167" s="146"/>
      <c r="F2167" s="135"/>
      <c r="G2167" s="147"/>
      <c r="H2167" s="147"/>
      <c r="I2167" s="147"/>
      <c r="J2167" s="147"/>
      <c r="K2167" s="38"/>
      <c r="L2167" s="143"/>
      <c r="M2167" s="143"/>
      <c r="N2167" s="61"/>
      <c r="O2167" s="314"/>
      <c r="Q2167" t="str">
        <f t="shared" si="660"/>
        <v/>
      </c>
      <c r="S2167" t="e">
        <f t="shared" ca="1" si="669"/>
        <v>#VALUE!</v>
      </c>
      <c r="T2167" t="e">
        <f t="shared" ca="1" si="666"/>
        <v>#VALUE!</v>
      </c>
      <c r="U2167">
        <f t="shared" si="670"/>
        <v>2100</v>
      </c>
      <c r="V2167">
        <v>175.33333333334701</v>
      </c>
      <c r="W2167">
        <f t="shared" si="673"/>
        <v>175</v>
      </c>
      <c r="X2167" t="str" cm="1">
        <f t="array" aca="1" ref="X2167" ca="1">IFERROR(INDEX('PC&amp;PD'!$A$1:$AS$19,ROW('PC&amp;PD'!$A$19),MATCH(INDIRECT(T2167),'PC&amp;PD'!$A$1:$AS$1,0)),"")</f>
        <v/>
      </c>
      <c r="AA2167" t="str">
        <f t="shared" si="661"/>
        <v/>
      </c>
      <c r="AB2167" t="str">
        <f t="shared" si="662"/>
        <v/>
      </c>
      <c r="AC2167" t="e">
        <f t="shared" ca="1" si="663"/>
        <v>#VALUE!</v>
      </c>
      <c r="AD2167" t="str" cm="1">
        <f t="array" aca="1" ref="AD2167" ca="1">IFERROR(IF((LEFT(INDIRECT("$F"&amp;$S2167),4))="GOTS",IF($G2167="Organic","GOTS_Organic_raw",(IF($G2167="Responsible","GOTS_Responsible",(IF($G2167="No Attribute (Conventional)","GOTS_conventional",(IF($G2167="Recycled Pre/Post-Consumer","GOTS_pre_post",(IF($G2167="In-Conversion","GOTS_in_conversion",(IF($G2167="Sustainably Sourced","Sustainably_sourced",(IF($G2167="Recycled pre-consumer organic","GOTS_recycled_organic",""))))))))))))),IF($G2167="Organic","Organic",(IF($G2167="Responsible","Responsible",(IF($G2167="No Attribute (Conventional)","No_Attribute_Conventional",(IF($G2167="Recycled Pre/Post-Consumer","Recycled_Pre_Post_Consumer",(IF($G2167="In-Conversion","In_Conversion",(IF($G2167="Recycled Pre-Consumer","Recycled_Pre_Consumer",(IF($G2167="Recycled Post-Consumer","Recycled_Post_Consumer",(IF($G2167="Sustainably Sourced","Sustainably_sourced",(IF($G2167="Recycled pre-consumer organic","GOTS_recycled_organic","")))))))))))))))))),"")</f>
        <v/>
      </c>
      <c r="AE2167" t="e" cm="1">
        <f t="array" aca="1" ref="AE2167" ca="1">IF($I2167="",IF(INDIRECT("$F"&amp;$S2167)="","",IF(LEFT(INDIRECT("$F"&amp;$S2167),3)="GRS","GRS_RCS_RM",IF((LEFT(INDIRECT("$F"&amp;$S2167),3))="RCS","GRS_RCS_RM",IF(INDIRECT("$F"&amp;$S2167)="OCS (No Label)","OCS_Conversion_RM",IF(LEFT(INDIRECT("$F"&amp;$S2167),3)="OCS","OCS_RM",IF(RIGHT(INDIRECT("$F"&amp;$S2167),10)="conversion","GOTS_RM_conversion",IF((LEFT(INDIRECT("$F"&amp;$S2167),4))="GOTS","GOTS_RM","Responsible_RM"))))))),"DELETERM")</f>
        <v>#VALUE!</v>
      </c>
      <c r="AF2167" t="e" cm="1">
        <f t="array" aca="1" ref="AF2167" ca="1">IF($S2167="","",INDIRECT("$Z"&amp;$S2167))</f>
        <v>#VALUE!</v>
      </c>
      <c r="AG2167" t="str">
        <f t="shared" si="664"/>
        <v/>
      </c>
      <c r="AH2167" t="str" cm="1">
        <f t="array" aca="1" ref="AH2167" ca="1">IFERROR(INDIRECT("$ag"&amp;S2167),"")</f>
        <v/>
      </c>
      <c r="AI2167" t="e" cm="1">
        <f t="array" aca="1" ref="AI2167" ca="1">INDIRECT("O"&amp;S2167)</f>
        <v>#VALUE!</v>
      </c>
      <c r="AJ2167" t="str">
        <f t="shared" si="665"/>
        <v/>
      </c>
    </row>
    <row r="2168" spans="1:36" ht="16.5" customHeight="1">
      <c r="A2168" s="129"/>
      <c r="B2168" s="134"/>
      <c r="C2168" s="135"/>
      <c r="D2168" s="146"/>
      <c r="E2168" s="146"/>
      <c r="F2168" s="135"/>
      <c r="G2168" s="147"/>
      <c r="H2168" s="147"/>
      <c r="I2168" s="147"/>
      <c r="J2168" s="147"/>
      <c r="K2168" s="38"/>
      <c r="L2168" s="143"/>
      <c r="M2168" s="143"/>
      <c r="N2168" s="61"/>
      <c r="O2168" s="314"/>
      <c r="Q2168" t="str">
        <f t="shared" si="660"/>
        <v/>
      </c>
      <c r="S2168" t="e">
        <f t="shared" ca="1" si="669"/>
        <v>#VALUE!</v>
      </c>
      <c r="T2168" t="e">
        <f t="shared" ca="1" si="666"/>
        <v>#VALUE!</v>
      </c>
      <c r="U2168">
        <f t="shared" si="670"/>
        <v>2100</v>
      </c>
      <c r="V2168">
        <v>175.41666666667999</v>
      </c>
      <c r="W2168">
        <f t="shared" si="673"/>
        <v>175</v>
      </c>
      <c r="X2168" t="str" cm="1">
        <f t="array" aca="1" ref="X2168" ca="1">IFERROR(INDEX('PC&amp;PD'!$A$1:$AS$19,ROW('PC&amp;PD'!$A$19),MATCH(INDIRECT(T2168),'PC&amp;PD'!$A$1:$AS$1,0)),"")</f>
        <v/>
      </c>
      <c r="AA2168" t="str">
        <f t="shared" si="661"/>
        <v/>
      </c>
      <c r="AB2168" t="str">
        <f t="shared" si="662"/>
        <v/>
      </c>
      <c r="AC2168" t="e">
        <f t="shared" ca="1" si="663"/>
        <v>#VALUE!</v>
      </c>
      <c r="AD2168" t="str" cm="1">
        <f t="array" aca="1" ref="AD2168" ca="1">IFERROR(IF((LEFT(INDIRECT("$F"&amp;$S2168),4))="GOTS",IF($G2168="Organic","GOTS_Organic_raw",(IF($G2168="Responsible","GOTS_Responsible",(IF($G2168="No Attribute (Conventional)","GOTS_conventional",(IF($G2168="Recycled Pre/Post-Consumer","GOTS_pre_post",(IF($G2168="In-Conversion","GOTS_in_conversion",(IF($G2168="Sustainably Sourced","Sustainably_sourced",(IF($G2168="Recycled pre-consumer organic","GOTS_recycled_organic",""))))))))))))),IF($G2168="Organic","Organic",(IF($G2168="Responsible","Responsible",(IF($G2168="No Attribute (Conventional)","No_Attribute_Conventional",(IF($G2168="Recycled Pre/Post-Consumer","Recycled_Pre_Post_Consumer",(IF($G2168="In-Conversion","In_Conversion",(IF($G2168="Recycled Pre-Consumer","Recycled_Pre_Consumer",(IF($G2168="Recycled Post-Consumer","Recycled_Post_Consumer",(IF($G2168="Sustainably Sourced","Sustainably_sourced",(IF($G2168="Recycled pre-consumer organic","GOTS_recycled_organic","")))))))))))))))))),"")</f>
        <v/>
      </c>
      <c r="AE2168" t="e" cm="1">
        <f t="array" aca="1" ref="AE2168" ca="1">IF($I2168="",IF(INDIRECT("$F"&amp;$S2168)="","",IF(LEFT(INDIRECT("$F"&amp;$S2168),3)="GRS","GRS_RCS_RM",IF((LEFT(INDIRECT("$F"&amp;$S2168),3))="RCS","GRS_RCS_RM",IF(INDIRECT("$F"&amp;$S2168)="OCS (No Label)","OCS_Conversion_RM",IF(LEFT(INDIRECT("$F"&amp;$S2168),3)="OCS","OCS_RM",IF(RIGHT(INDIRECT("$F"&amp;$S2168),10)="conversion","GOTS_RM_conversion",IF((LEFT(INDIRECT("$F"&amp;$S2168),4))="GOTS","GOTS_RM","Responsible_RM"))))))),"DELETERM")</f>
        <v>#VALUE!</v>
      </c>
      <c r="AF2168" t="e" cm="1">
        <f t="array" aca="1" ref="AF2168" ca="1">IF($S2168="","",INDIRECT("$Z"&amp;$S2168))</f>
        <v>#VALUE!</v>
      </c>
      <c r="AG2168" t="str">
        <f t="shared" si="664"/>
        <v/>
      </c>
      <c r="AH2168" t="str" cm="1">
        <f t="array" aca="1" ref="AH2168" ca="1">IFERROR(INDIRECT("$ag"&amp;S2168),"")</f>
        <v/>
      </c>
      <c r="AI2168" t="e" cm="1">
        <f t="array" aca="1" ref="AI2168" ca="1">INDIRECT("O"&amp;S2168)</f>
        <v>#VALUE!</v>
      </c>
      <c r="AJ2168" t="str">
        <f t="shared" si="665"/>
        <v/>
      </c>
    </row>
    <row r="2169" spans="1:36" ht="16.5" customHeight="1">
      <c r="A2169" s="130"/>
      <c r="B2169" s="136"/>
      <c r="C2169" s="137"/>
      <c r="D2169" s="146"/>
      <c r="E2169" s="146"/>
      <c r="F2169" s="137"/>
      <c r="G2169" s="147"/>
      <c r="H2169" s="147"/>
      <c r="I2169" s="147"/>
      <c r="J2169" s="147"/>
      <c r="K2169" s="38"/>
      <c r="L2169" s="144"/>
      <c r="M2169" s="144"/>
      <c r="N2169" s="61"/>
      <c r="O2169" s="314"/>
      <c r="Q2169" t="str">
        <f t="shared" si="660"/>
        <v/>
      </c>
      <c r="S2169" t="e">
        <f t="shared" ca="1" si="669"/>
        <v>#VALUE!</v>
      </c>
      <c r="T2169" t="e">
        <f t="shared" ca="1" si="666"/>
        <v>#VALUE!</v>
      </c>
      <c r="U2169">
        <f t="shared" si="670"/>
        <v>2100</v>
      </c>
      <c r="V2169">
        <v>175.50000000001401</v>
      </c>
      <c r="W2169">
        <f t="shared" si="673"/>
        <v>175</v>
      </c>
      <c r="X2169" t="str" cm="1">
        <f t="array" aca="1" ref="X2169" ca="1">IFERROR(INDEX('PC&amp;PD'!$A$1:$AS$19,ROW('PC&amp;PD'!$A$19),MATCH(INDIRECT(T2169),'PC&amp;PD'!$A$1:$AS$1,0)),"")</f>
        <v/>
      </c>
      <c r="AA2169" t="str">
        <f t="shared" si="661"/>
        <v/>
      </c>
      <c r="AB2169" t="str">
        <f t="shared" si="662"/>
        <v/>
      </c>
      <c r="AC2169" t="e">
        <f t="shared" ca="1" si="663"/>
        <v>#VALUE!</v>
      </c>
      <c r="AD2169" t="str" cm="1">
        <f t="array" aca="1" ref="AD2169" ca="1">IFERROR(IF((LEFT(INDIRECT("$F"&amp;$S2169),4))="GOTS",IF($G2169="Organic","GOTS_Organic_raw",(IF($G2169="Responsible","GOTS_Responsible",(IF($G2169="No Attribute (Conventional)","GOTS_conventional",(IF($G2169="Recycled Pre/Post-Consumer","GOTS_pre_post",(IF($G2169="In-Conversion","GOTS_in_conversion",(IF($G2169="Sustainably Sourced","Sustainably_sourced",(IF($G2169="Recycled pre-consumer organic","GOTS_recycled_organic",""))))))))))))),IF($G2169="Organic","Organic",(IF($G2169="Responsible","Responsible",(IF($G2169="No Attribute (Conventional)","No_Attribute_Conventional",(IF($G2169="Recycled Pre/Post-Consumer","Recycled_Pre_Post_Consumer",(IF($G2169="In-Conversion","In_Conversion",(IF($G2169="Recycled Pre-Consumer","Recycled_Pre_Consumer",(IF($G2169="Recycled Post-Consumer","Recycled_Post_Consumer",(IF($G2169="Sustainably Sourced","Sustainably_sourced",(IF($G2169="Recycled pre-consumer organic","GOTS_recycled_organic","")))))))))))))))))),"")</f>
        <v/>
      </c>
      <c r="AE2169" t="e" cm="1">
        <f t="array" aca="1" ref="AE2169" ca="1">IF($I2169="",IF(INDIRECT("$F"&amp;$S2169)="","",IF(LEFT(INDIRECT("$F"&amp;$S2169),3)="GRS","GRS_RCS_RM",IF((LEFT(INDIRECT("$F"&amp;$S2169),3))="RCS","GRS_RCS_RM",IF(INDIRECT("$F"&amp;$S2169)="OCS (No Label)","OCS_Conversion_RM",IF(LEFT(INDIRECT("$F"&amp;$S2169),3)="OCS","OCS_RM",IF(RIGHT(INDIRECT("$F"&amp;$S2169),10)="conversion","GOTS_RM_conversion",IF((LEFT(INDIRECT("$F"&amp;$S2169),4))="GOTS","GOTS_RM","Responsible_RM"))))))),"DELETERM")</f>
        <v>#VALUE!</v>
      </c>
      <c r="AF2169" t="e" cm="1">
        <f t="array" aca="1" ref="AF2169" ca="1">IF($S2169="","",INDIRECT("$Z"&amp;$S2169))</f>
        <v>#VALUE!</v>
      </c>
      <c r="AG2169" t="str">
        <f t="shared" si="664"/>
        <v/>
      </c>
      <c r="AH2169" t="str" cm="1">
        <f t="array" aca="1" ref="AH2169" ca="1">IFERROR(INDIRECT("$ag"&amp;S2169),"")</f>
        <v/>
      </c>
      <c r="AI2169" t="e" cm="1">
        <f t="array" aca="1" ref="AI2169" ca="1">INDIRECT("O"&amp;S2169)</f>
        <v>#VALUE!</v>
      </c>
      <c r="AJ2169" t="str">
        <f t="shared" si="665"/>
        <v/>
      </c>
    </row>
    <row r="2170" spans="1:36" ht="16.5" customHeight="1">
      <c r="A2170" s="130"/>
      <c r="B2170" s="136"/>
      <c r="C2170" s="137"/>
      <c r="D2170" s="146"/>
      <c r="E2170" s="146"/>
      <c r="F2170" s="137"/>
      <c r="G2170" s="147"/>
      <c r="H2170" s="147"/>
      <c r="I2170" s="147"/>
      <c r="J2170" s="147"/>
      <c r="K2170" s="38"/>
      <c r="L2170" s="144"/>
      <c r="M2170" s="144"/>
      <c r="N2170" s="61"/>
      <c r="O2170" s="314"/>
      <c r="Q2170" t="str">
        <f t="shared" si="660"/>
        <v/>
      </c>
      <c r="S2170" t="e">
        <f t="shared" ca="1" si="669"/>
        <v>#VALUE!</v>
      </c>
      <c r="T2170" t="e">
        <f t="shared" ca="1" si="666"/>
        <v>#VALUE!</v>
      </c>
      <c r="U2170">
        <f t="shared" si="670"/>
        <v>2100</v>
      </c>
      <c r="V2170">
        <v>175.58333333334701</v>
      </c>
      <c r="W2170">
        <f t="shared" si="673"/>
        <v>175</v>
      </c>
      <c r="X2170" t="str" cm="1">
        <f t="array" aca="1" ref="X2170" ca="1">IFERROR(INDEX('PC&amp;PD'!$A$1:$AS$19,ROW('PC&amp;PD'!$A$19),MATCH(INDIRECT(T2170),'PC&amp;PD'!$A$1:$AS$1,0)),"")</f>
        <v/>
      </c>
      <c r="AA2170" t="str">
        <f t="shared" si="661"/>
        <v/>
      </c>
      <c r="AB2170" t="str">
        <f t="shared" si="662"/>
        <v/>
      </c>
      <c r="AC2170" t="e">
        <f t="shared" ca="1" si="663"/>
        <v>#VALUE!</v>
      </c>
      <c r="AD2170" t="str" cm="1">
        <f t="array" aca="1" ref="AD2170" ca="1">IFERROR(IF((LEFT(INDIRECT("$F"&amp;$S2170),4))="GOTS",IF($G2170="Organic","GOTS_Organic_raw",(IF($G2170="Responsible","GOTS_Responsible",(IF($G2170="No Attribute (Conventional)","GOTS_conventional",(IF($G2170="Recycled Pre/Post-Consumer","GOTS_pre_post",(IF($G2170="In-Conversion","GOTS_in_conversion",(IF($G2170="Sustainably Sourced","Sustainably_sourced",(IF($G2170="Recycled pre-consumer organic","GOTS_recycled_organic",""))))))))))))),IF($G2170="Organic","Organic",(IF($G2170="Responsible","Responsible",(IF($G2170="No Attribute (Conventional)","No_Attribute_Conventional",(IF($G2170="Recycled Pre/Post-Consumer","Recycled_Pre_Post_Consumer",(IF($G2170="In-Conversion","In_Conversion",(IF($G2170="Recycled Pre-Consumer","Recycled_Pre_Consumer",(IF($G2170="Recycled Post-Consumer","Recycled_Post_Consumer",(IF($G2170="Sustainably Sourced","Sustainably_sourced",(IF($G2170="Recycled pre-consumer organic","GOTS_recycled_organic","")))))))))))))))))),"")</f>
        <v/>
      </c>
      <c r="AE2170" t="e" cm="1">
        <f t="array" aca="1" ref="AE2170" ca="1">IF($I2170="",IF(INDIRECT("$F"&amp;$S2170)="","",IF(LEFT(INDIRECT("$F"&amp;$S2170),3)="GRS","GRS_RCS_RM",IF((LEFT(INDIRECT("$F"&amp;$S2170),3))="RCS","GRS_RCS_RM",IF(INDIRECT("$F"&amp;$S2170)="OCS (No Label)","OCS_Conversion_RM",IF(LEFT(INDIRECT("$F"&amp;$S2170),3)="OCS","OCS_RM",IF(RIGHT(INDIRECT("$F"&amp;$S2170),10)="conversion","GOTS_RM_conversion",IF((LEFT(INDIRECT("$F"&amp;$S2170),4))="GOTS","GOTS_RM","Responsible_RM"))))))),"DELETERM")</f>
        <v>#VALUE!</v>
      </c>
      <c r="AF2170" t="e" cm="1">
        <f t="array" aca="1" ref="AF2170" ca="1">IF($S2170="","",INDIRECT("$Z"&amp;$S2170))</f>
        <v>#VALUE!</v>
      </c>
      <c r="AG2170" t="str">
        <f t="shared" si="664"/>
        <v/>
      </c>
      <c r="AH2170" t="str" cm="1">
        <f t="array" aca="1" ref="AH2170" ca="1">IFERROR(INDIRECT("$ag"&amp;S2170),"")</f>
        <v/>
      </c>
      <c r="AI2170" t="e" cm="1">
        <f t="array" aca="1" ref="AI2170" ca="1">INDIRECT("O"&amp;S2170)</f>
        <v>#VALUE!</v>
      </c>
      <c r="AJ2170" t="str">
        <f t="shared" si="665"/>
        <v/>
      </c>
    </row>
    <row r="2171" spans="1:36" ht="16.5" customHeight="1">
      <c r="A2171" s="130"/>
      <c r="B2171" s="136"/>
      <c r="C2171" s="137"/>
      <c r="D2171" s="146"/>
      <c r="E2171" s="146"/>
      <c r="F2171" s="137"/>
      <c r="G2171" s="147"/>
      <c r="H2171" s="147"/>
      <c r="I2171" s="147"/>
      <c r="J2171" s="147"/>
      <c r="K2171" s="38"/>
      <c r="L2171" s="144"/>
      <c r="M2171" s="144"/>
      <c r="N2171" s="61"/>
      <c r="O2171" s="314"/>
      <c r="Q2171" t="str">
        <f t="shared" si="660"/>
        <v/>
      </c>
      <c r="S2171" t="e">
        <f t="shared" ca="1" si="669"/>
        <v>#VALUE!</v>
      </c>
      <c r="T2171" t="e">
        <f t="shared" ca="1" si="666"/>
        <v>#VALUE!</v>
      </c>
      <c r="U2171">
        <f t="shared" si="670"/>
        <v>2100</v>
      </c>
      <c r="V2171">
        <v>175.66666666667999</v>
      </c>
      <c r="W2171">
        <f t="shared" si="673"/>
        <v>175</v>
      </c>
      <c r="X2171" t="str" cm="1">
        <f t="array" aca="1" ref="X2171" ca="1">IFERROR(INDEX('PC&amp;PD'!$A$1:$AS$19,ROW('PC&amp;PD'!$A$19),MATCH(INDIRECT(T2171),'PC&amp;PD'!$A$1:$AS$1,0)),"")</f>
        <v/>
      </c>
      <c r="AA2171" t="str">
        <f t="shared" si="661"/>
        <v/>
      </c>
      <c r="AB2171" t="str">
        <f t="shared" si="662"/>
        <v/>
      </c>
      <c r="AC2171" t="e">
        <f t="shared" ca="1" si="663"/>
        <v>#VALUE!</v>
      </c>
      <c r="AD2171" t="str" cm="1">
        <f t="array" aca="1" ref="AD2171" ca="1">IFERROR(IF((LEFT(INDIRECT("$F"&amp;$S2171),4))="GOTS",IF($G2171="Organic","GOTS_Organic_raw",(IF($G2171="Responsible","GOTS_Responsible",(IF($G2171="No Attribute (Conventional)","GOTS_conventional",(IF($G2171="Recycled Pre/Post-Consumer","GOTS_pre_post",(IF($G2171="In-Conversion","GOTS_in_conversion",(IF($G2171="Sustainably Sourced","Sustainably_sourced",(IF($G2171="Recycled pre-consumer organic","GOTS_recycled_organic",""))))))))))))),IF($G2171="Organic","Organic",(IF($G2171="Responsible","Responsible",(IF($G2171="No Attribute (Conventional)","No_Attribute_Conventional",(IF($G2171="Recycled Pre/Post-Consumer","Recycled_Pre_Post_Consumer",(IF($G2171="In-Conversion","In_Conversion",(IF($G2171="Recycled Pre-Consumer","Recycled_Pre_Consumer",(IF($G2171="Recycled Post-Consumer","Recycled_Post_Consumer",(IF($G2171="Sustainably Sourced","Sustainably_sourced",(IF($G2171="Recycled pre-consumer organic","GOTS_recycled_organic","")))))))))))))))))),"")</f>
        <v/>
      </c>
      <c r="AE2171" t="e" cm="1">
        <f t="array" aca="1" ref="AE2171" ca="1">IF($I2171="",IF(INDIRECT("$F"&amp;$S2171)="","",IF(LEFT(INDIRECT("$F"&amp;$S2171),3)="GRS","GRS_RCS_RM",IF((LEFT(INDIRECT("$F"&amp;$S2171),3))="RCS","GRS_RCS_RM",IF(INDIRECT("$F"&amp;$S2171)="OCS (No Label)","OCS_Conversion_RM",IF(LEFT(INDIRECT("$F"&amp;$S2171),3)="OCS","OCS_RM",IF(RIGHT(INDIRECT("$F"&amp;$S2171),10)="conversion","GOTS_RM_conversion",IF((LEFT(INDIRECT("$F"&amp;$S2171),4))="GOTS","GOTS_RM","Responsible_RM"))))))),"DELETERM")</f>
        <v>#VALUE!</v>
      </c>
      <c r="AF2171" t="e" cm="1">
        <f t="array" aca="1" ref="AF2171" ca="1">IF($S2171="","",INDIRECT("$Z"&amp;$S2171))</f>
        <v>#VALUE!</v>
      </c>
      <c r="AG2171" t="str">
        <f t="shared" si="664"/>
        <v/>
      </c>
      <c r="AH2171" t="str" cm="1">
        <f t="array" aca="1" ref="AH2171" ca="1">IFERROR(INDIRECT("$ag"&amp;S2171),"")</f>
        <v/>
      </c>
      <c r="AI2171" t="e" cm="1">
        <f t="array" aca="1" ref="AI2171" ca="1">INDIRECT("O"&amp;S2171)</f>
        <v>#VALUE!</v>
      </c>
      <c r="AJ2171" t="str">
        <f t="shared" si="665"/>
        <v/>
      </c>
    </row>
    <row r="2172" spans="1:36" ht="16.5" customHeight="1">
      <c r="A2172" s="130"/>
      <c r="B2172" s="136"/>
      <c r="C2172" s="137"/>
      <c r="D2172" s="146"/>
      <c r="E2172" s="146"/>
      <c r="F2172" s="137"/>
      <c r="G2172" s="147"/>
      <c r="H2172" s="147"/>
      <c r="I2172" s="147"/>
      <c r="J2172" s="147"/>
      <c r="K2172" s="38"/>
      <c r="L2172" s="144"/>
      <c r="M2172" s="144"/>
      <c r="N2172" s="61"/>
      <c r="O2172" s="314"/>
      <c r="Q2172" t="str">
        <f t="shared" si="660"/>
        <v/>
      </c>
      <c r="S2172" t="e">
        <f t="shared" ca="1" si="669"/>
        <v>#VALUE!</v>
      </c>
      <c r="T2172" t="e">
        <f t="shared" ca="1" si="666"/>
        <v>#VALUE!</v>
      </c>
      <c r="U2172">
        <f t="shared" si="670"/>
        <v>2100</v>
      </c>
      <c r="V2172">
        <v>175.75000000001401</v>
      </c>
      <c r="W2172">
        <f t="shared" si="673"/>
        <v>175</v>
      </c>
      <c r="X2172" t="str" cm="1">
        <f t="array" aca="1" ref="X2172" ca="1">IFERROR(INDEX('PC&amp;PD'!$A$1:$AS$19,ROW('PC&amp;PD'!$A$19),MATCH(INDIRECT(T2172),'PC&amp;PD'!$A$1:$AS$1,0)),"")</f>
        <v/>
      </c>
      <c r="AA2172" t="str">
        <f t="shared" si="661"/>
        <v/>
      </c>
      <c r="AB2172" t="str">
        <f t="shared" si="662"/>
        <v/>
      </c>
      <c r="AC2172" t="e">
        <f t="shared" ca="1" si="663"/>
        <v>#VALUE!</v>
      </c>
      <c r="AD2172" t="str" cm="1">
        <f t="array" aca="1" ref="AD2172" ca="1">IFERROR(IF((LEFT(INDIRECT("$F"&amp;$S2172),4))="GOTS",IF($G2172="Organic","GOTS_Organic_raw",(IF($G2172="Responsible","GOTS_Responsible",(IF($G2172="No Attribute (Conventional)","GOTS_conventional",(IF($G2172="Recycled Pre/Post-Consumer","GOTS_pre_post",(IF($G2172="In-Conversion","GOTS_in_conversion",(IF($G2172="Sustainably Sourced","Sustainably_sourced",(IF($G2172="Recycled pre-consumer organic","GOTS_recycled_organic",""))))))))))))),IF($G2172="Organic","Organic",(IF($G2172="Responsible","Responsible",(IF($G2172="No Attribute (Conventional)","No_Attribute_Conventional",(IF($G2172="Recycled Pre/Post-Consumer","Recycled_Pre_Post_Consumer",(IF($G2172="In-Conversion","In_Conversion",(IF($G2172="Recycled Pre-Consumer","Recycled_Pre_Consumer",(IF($G2172="Recycled Post-Consumer","Recycled_Post_Consumer",(IF($G2172="Sustainably Sourced","Sustainably_sourced",(IF($G2172="Recycled pre-consumer organic","GOTS_recycled_organic","")))))))))))))))))),"")</f>
        <v/>
      </c>
      <c r="AE2172" t="e" cm="1">
        <f t="array" aca="1" ref="AE2172" ca="1">IF($I2172="",IF(INDIRECT("$F"&amp;$S2172)="","",IF(LEFT(INDIRECT("$F"&amp;$S2172),3)="GRS","GRS_RCS_RM",IF((LEFT(INDIRECT("$F"&amp;$S2172),3))="RCS","GRS_RCS_RM",IF(INDIRECT("$F"&amp;$S2172)="OCS (No Label)","OCS_Conversion_RM",IF(LEFT(INDIRECT("$F"&amp;$S2172),3)="OCS","OCS_RM",IF(RIGHT(INDIRECT("$F"&amp;$S2172),10)="conversion","GOTS_RM_conversion",IF((LEFT(INDIRECT("$F"&amp;$S2172),4))="GOTS","GOTS_RM","Responsible_RM"))))))),"DELETERM")</f>
        <v>#VALUE!</v>
      </c>
      <c r="AF2172" t="e" cm="1">
        <f t="array" aca="1" ref="AF2172" ca="1">IF($S2172="","",INDIRECT("$Z"&amp;$S2172))</f>
        <v>#VALUE!</v>
      </c>
      <c r="AG2172" t="str">
        <f t="shared" si="664"/>
        <v/>
      </c>
      <c r="AH2172" t="str" cm="1">
        <f t="array" aca="1" ref="AH2172" ca="1">IFERROR(INDIRECT("$ag"&amp;S2172),"")</f>
        <v/>
      </c>
      <c r="AI2172" t="e" cm="1">
        <f t="array" aca="1" ref="AI2172" ca="1">INDIRECT("O"&amp;S2172)</f>
        <v>#VALUE!</v>
      </c>
      <c r="AJ2172" t="str">
        <f t="shared" si="665"/>
        <v/>
      </c>
    </row>
    <row r="2173" spans="1:36" ht="16.5" customHeight="1">
      <c r="A2173" s="130"/>
      <c r="B2173" s="136"/>
      <c r="C2173" s="137"/>
      <c r="D2173" s="146"/>
      <c r="E2173" s="146"/>
      <c r="F2173" s="137"/>
      <c r="G2173" s="147"/>
      <c r="H2173" s="147"/>
      <c r="I2173" s="147"/>
      <c r="J2173" s="147"/>
      <c r="K2173" s="38"/>
      <c r="L2173" s="144"/>
      <c r="M2173" s="144"/>
      <c r="N2173" s="61"/>
      <c r="O2173" s="314"/>
      <c r="Q2173" t="str">
        <f t="shared" si="660"/>
        <v/>
      </c>
      <c r="S2173" t="e">
        <f t="shared" ca="1" si="669"/>
        <v>#VALUE!</v>
      </c>
      <c r="T2173" t="e">
        <f t="shared" ca="1" si="666"/>
        <v>#VALUE!</v>
      </c>
      <c r="U2173">
        <f t="shared" si="670"/>
        <v>2100</v>
      </c>
      <c r="V2173">
        <v>175.83333333334701</v>
      </c>
      <c r="W2173">
        <f t="shared" si="673"/>
        <v>175</v>
      </c>
      <c r="X2173" t="str" cm="1">
        <f t="array" aca="1" ref="X2173" ca="1">IFERROR(INDEX('PC&amp;PD'!$A$1:$AS$19,ROW('PC&amp;PD'!$A$19),MATCH(INDIRECT(T2173),'PC&amp;PD'!$A$1:$AS$1,0)),"")</f>
        <v/>
      </c>
      <c r="AA2173" t="str">
        <f t="shared" si="661"/>
        <v/>
      </c>
      <c r="AB2173" t="str">
        <f t="shared" si="662"/>
        <v/>
      </c>
      <c r="AC2173" t="e">
        <f t="shared" ca="1" si="663"/>
        <v>#VALUE!</v>
      </c>
      <c r="AD2173" t="str" cm="1">
        <f t="array" aca="1" ref="AD2173" ca="1">IFERROR(IF((LEFT(INDIRECT("$F"&amp;$S2173),4))="GOTS",IF($G2173="Organic","GOTS_Organic_raw",(IF($G2173="Responsible","GOTS_Responsible",(IF($G2173="No Attribute (Conventional)","GOTS_conventional",(IF($G2173="Recycled Pre/Post-Consumer","GOTS_pre_post",(IF($G2173="In-Conversion","GOTS_in_conversion",(IF($G2173="Sustainably Sourced","Sustainably_sourced",(IF($G2173="Recycled pre-consumer organic","GOTS_recycled_organic",""))))))))))))),IF($G2173="Organic","Organic",(IF($G2173="Responsible","Responsible",(IF($G2173="No Attribute (Conventional)","No_Attribute_Conventional",(IF($G2173="Recycled Pre/Post-Consumer","Recycled_Pre_Post_Consumer",(IF($G2173="In-Conversion","In_Conversion",(IF($G2173="Recycled Pre-Consumer","Recycled_Pre_Consumer",(IF($G2173="Recycled Post-Consumer","Recycled_Post_Consumer",(IF($G2173="Sustainably Sourced","Sustainably_sourced",(IF($G2173="Recycled pre-consumer organic","GOTS_recycled_organic","")))))))))))))))))),"")</f>
        <v/>
      </c>
      <c r="AE2173" t="e" cm="1">
        <f t="array" aca="1" ref="AE2173" ca="1">IF($I2173="",IF(INDIRECT("$F"&amp;$S2173)="","",IF(LEFT(INDIRECT("$F"&amp;$S2173),3)="GRS","GRS_RCS_RM",IF((LEFT(INDIRECT("$F"&amp;$S2173),3))="RCS","GRS_RCS_RM",IF(INDIRECT("$F"&amp;$S2173)="OCS (No Label)","OCS_Conversion_RM",IF(LEFT(INDIRECT("$F"&amp;$S2173),3)="OCS","OCS_RM",IF(RIGHT(INDIRECT("$F"&amp;$S2173),10)="conversion","GOTS_RM_conversion",IF((LEFT(INDIRECT("$F"&amp;$S2173),4))="GOTS","GOTS_RM","Responsible_RM"))))))),"DELETERM")</f>
        <v>#VALUE!</v>
      </c>
      <c r="AF2173" t="e" cm="1">
        <f t="array" aca="1" ref="AF2173" ca="1">IF($S2173="","",INDIRECT("$Z"&amp;$S2173))</f>
        <v>#VALUE!</v>
      </c>
      <c r="AG2173" t="str">
        <f t="shared" si="664"/>
        <v/>
      </c>
      <c r="AH2173" t="str" cm="1">
        <f t="array" aca="1" ref="AH2173" ca="1">IFERROR(INDIRECT("$ag"&amp;S2173),"")</f>
        <v/>
      </c>
      <c r="AI2173" t="e" cm="1">
        <f t="array" aca="1" ref="AI2173" ca="1">INDIRECT("O"&amp;S2173)</f>
        <v>#VALUE!</v>
      </c>
      <c r="AJ2173" t="str">
        <f t="shared" si="665"/>
        <v/>
      </c>
    </row>
    <row r="2174" spans="1:36" ht="16.5" customHeight="1" thickBot="1">
      <c r="A2174" s="131"/>
      <c r="B2174" s="138"/>
      <c r="C2174" s="139"/>
      <c r="D2174" s="148"/>
      <c r="E2174" s="148"/>
      <c r="F2174" s="139"/>
      <c r="G2174" s="149"/>
      <c r="H2174" s="149"/>
      <c r="I2174" s="149"/>
      <c r="J2174" s="149"/>
      <c r="K2174" s="39"/>
      <c r="L2174" s="145"/>
      <c r="M2174" s="145"/>
      <c r="N2174" s="62"/>
      <c r="O2174" s="315"/>
      <c r="Q2174" t="str">
        <f t="shared" si="660"/>
        <v/>
      </c>
      <c r="S2174" t="e">
        <f t="shared" ca="1" si="669"/>
        <v>#VALUE!</v>
      </c>
      <c r="T2174" t="e">
        <f t="shared" ca="1" si="666"/>
        <v>#VALUE!</v>
      </c>
      <c r="U2174">
        <f t="shared" si="670"/>
        <v>2100</v>
      </c>
      <c r="V2174">
        <v>175.91666666667999</v>
      </c>
      <c r="W2174">
        <f t="shared" si="673"/>
        <v>175</v>
      </c>
      <c r="X2174" t="str" cm="1">
        <f t="array" aca="1" ref="X2174" ca="1">IFERROR(INDEX('PC&amp;PD'!$A$1:$AS$19,ROW('PC&amp;PD'!$A$19),MATCH(INDIRECT(T2174),'PC&amp;PD'!$A$1:$AS$1,0)),"")</f>
        <v/>
      </c>
      <c r="AA2174" t="str">
        <f t="shared" si="661"/>
        <v/>
      </c>
      <c r="AB2174" t="str">
        <f t="shared" si="662"/>
        <v/>
      </c>
      <c r="AC2174" t="e">
        <f t="shared" ca="1" si="663"/>
        <v>#VALUE!</v>
      </c>
      <c r="AD2174" t="str" cm="1">
        <f t="array" aca="1" ref="AD2174" ca="1">IFERROR(IF((LEFT(INDIRECT("$F"&amp;$S2174),4))="GOTS",IF($G2174="Organic","GOTS_Organic_raw",(IF($G2174="Responsible","GOTS_Responsible",(IF($G2174="No Attribute (Conventional)","GOTS_conventional",(IF($G2174="Recycled Pre/Post-Consumer","GOTS_pre_post",(IF($G2174="In-Conversion","GOTS_in_conversion",(IF($G2174="Sustainably Sourced","Sustainably_sourced",(IF($G2174="Recycled pre-consumer organic","GOTS_recycled_organic",""))))))))))))),IF($G2174="Organic","Organic",(IF($G2174="Responsible","Responsible",(IF($G2174="No Attribute (Conventional)","No_Attribute_Conventional",(IF($G2174="Recycled Pre/Post-Consumer","Recycled_Pre_Post_Consumer",(IF($G2174="In-Conversion","In_Conversion",(IF($G2174="Recycled Pre-Consumer","Recycled_Pre_Consumer",(IF($G2174="Recycled Post-Consumer","Recycled_Post_Consumer",(IF($G2174="Sustainably Sourced","Sustainably_sourced",(IF($G2174="Recycled pre-consumer organic","GOTS_recycled_organic","")))))))))))))))))),"")</f>
        <v/>
      </c>
      <c r="AE2174" t="e" cm="1">
        <f t="array" aca="1" ref="AE2174" ca="1">IF($I2174="",IF(INDIRECT("$F"&amp;$S2174)="","",IF(LEFT(INDIRECT("$F"&amp;$S2174),3)="GRS","GRS_RCS_RM",IF((LEFT(INDIRECT("$F"&amp;$S2174),3))="RCS","GRS_RCS_RM",IF(INDIRECT("$F"&amp;$S2174)="OCS (No Label)","OCS_Conversion_RM",IF(LEFT(INDIRECT("$F"&amp;$S2174),3)="OCS","OCS_RM",IF(RIGHT(INDIRECT("$F"&amp;$S2174),10)="conversion","GOTS_RM_conversion",IF((LEFT(INDIRECT("$F"&amp;$S2174),4))="GOTS","GOTS_RM","Responsible_RM"))))))),"DELETERM")</f>
        <v>#VALUE!</v>
      </c>
      <c r="AF2174" t="e" cm="1">
        <f t="array" aca="1" ref="AF2174" ca="1">IF($S2174="","",INDIRECT("$Z"&amp;$S2174))</f>
        <v>#VALUE!</v>
      </c>
      <c r="AG2174" t="str">
        <f t="shared" si="664"/>
        <v/>
      </c>
      <c r="AH2174" t="str" cm="1">
        <f t="array" aca="1" ref="AH2174" ca="1">IFERROR(INDIRECT("$ag"&amp;S2174),"")</f>
        <v/>
      </c>
      <c r="AI2174" t="e" cm="1">
        <f t="array" aca="1" ref="AI2174" ca="1">INDIRECT("O"&amp;S2174)</f>
        <v>#VALUE!</v>
      </c>
      <c r="AJ2174" t="str">
        <f t="shared" si="665"/>
        <v/>
      </c>
    </row>
    <row r="2175" spans="1:36" ht="16.5" customHeight="1">
      <c r="A2175" s="128" t="str">
        <f>IF(B2175="","",COUNTA($B$63:$B2175))</f>
        <v/>
      </c>
      <c r="B2175" s="132"/>
      <c r="C2175" s="133"/>
      <c r="D2175" s="140"/>
      <c r="E2175" s="140"/>
      <c r="F2175" s="133"/>
      <c r="G2175" s="141"/>
      <c r="H2175" s="141"/>
      <c r="I2175" s="141"/>
      <c r="J2175" s="141"/>
      <c r="K2175" s="37"/>
      <c r="L2175" s="142" t="str">
        <f>IF(R2175="","",LEFT(R2175,LEN(R2175)-2))</f>
        <v/>
      </c>
      <c r="M2175" s="142"/>
      <c r="N2175" s="60"/>
      <c r="O2175" s="313"/>
      <c r="Q2175" t="str">
        <f t="shared" si="660"/>
        <v/>
      </c>
      <c r="R2175" t="str">
        <f t="shared" ref="R2175" si="680">CONCATENATE($Q2175,Q2176,Q2177,Q2178,Q2179,Q2180,$Q2181,$Q2182,$Q2183,$Q2184,$Q2185,$Q2186)</f>
        <v/>
      </c>
      <c r="S2175" t="e">
        <f t="shared" ca="1" si="669"/>
        <v>#VALUE!</v>
      </c>
      <c r="T2175" t="e">
        <f t="shared" ca="1" si="666"/>
        <v>#VALUE!</v>
      </c>
      <c r="U2175">
        <f t="shared" si="670"/>
        <v>2112</v>
      </c>
      <c r="V2175">
        <v>176.00000000001401</v>
      </c>
      <c r="W2175">
        <f t="shared" si="673"/>
        <v>176</v>
      </c>
      <c r="X2175" t="str" cm="1">
        <f t="array" aca="1" ref="X2175" ca="1">IFERROR(INDEX('PC&amp;PD'!$A$1:$AS$19,ROW('PC&amp;PD'!$A$19),MATCH(INDIRECT(T2175),'PC&amp;PD'!$A$1:$AS$1,0)),"")</f>
        <v/>
      </c>
      <c r="Z2175" t="str">
        <f t="shared" ref="Z2175" si="681">IFERROR(IF($F2175="OCS 100","OCS (OCS 100)",IF($F2175="OCS Blended","OCS (OCS Blended)",IF($F2175="OCS (No Label)","OCS (No Label)",IF($F2175="RCS 100","RCS (RCS 100)",IF($F2175="RCS Blended","RCS (RCS Blended)",IF($F2175="GRS","GRS (GRS)",IF($F2175="GRS (No Label)", "GRS (No Label)",IF($F2175="RDS","RDS (RDS)",IF($F2175="RWS","RWS (RWS)",IF($F2175="RAS","RAS (RAS)",IF($F2175="RMS","RMS (RMS)",IF($F2175="GOTS Organic","GOTS (Organic)",IF($F2175="GOTS Made with organic","GOTS (Made with Organic)",IF($F2175="GOTS Organic - in conversion","GOTS (Organic - In Conversion)",IF($F2175="GOTS Made with organic - in conversion","GOTS (Made with Organic - In Conversion)",""))))))))))))))),"")</f>
        <v/>
      </c>
      <c r="AA2175" t="str">
        <f t="shared" si="661"/>
        <v/>
      </c>
      <c r="AB2175" t="str">
        <f t="shared" si="662"/>
        <v/>
      </c>
      <c r="AC2175" t="e">
        <f t="shared" ca="1" si="663"/>
        <v>#VALUE!</v>
      </c>
      <c r="AD2175" t="str" cm="1">
        <f t="array" aca="1" ref="AD2175" ca="1">IFERROR(IF((LEFT(INDIRECT("$F"&amp;$S2175),4))="GOTS",IF($G2175="Organic","GOTS_Organic_raw",(IF($G2175="Responsible","GOTS_Responsible",(IF($G2175="No Attribute (Conventional)","GOTS_conventional",(IF($G2175="Recycled Pre/Post-Consumer","GOTS_pre_post",(IF($G2175="In-Conversion","GOTS_in_conversion",(IF($G2175="Sustainably Sourced","Sustainably_sourced",(IF($G2175="Recycled pre-consumer organic","GOTS_recycled_organic",""))))))))))))),IF($G2175="Organic","Organic",(IF($G2175="Responsible","Responsible",(IF($G2175="No Attribute (Conventional)","No_Attribute_Conventional",(IF($G2175="Recycled Pre/Post-Consumer","Recycled_Pre_Post_Consumer",(IF($G2175="In-Conversion","In_Conversion",(IF($G2175="Recycled Pre-Consumer","Recycled_Pre_Consumer",(IF($G2175="Recycled Post-Consumer","Recycled_Post_Consumer",(IF($G2175="Sustainably Sourced","Sustainably_sourced",(IF($G2175="Recycled pre-consumer organic","GOTS_recycled_organic","")))))))))))))))))),"")</f>
        <v/>
      </c>
      <c r="AE2175" t="e" cm="1">
        <f t="array" aca="1" ref="AE2175" ca="1">IF($I2175="",IF(INDIRECT("$F"&amp;$S2175)="","",IF(LEFT(INDIRECT("$F"&amp;$S2175),3)="GRS","GRS_RCS_RM",IF((LEFT(INDIRECT("$F"&amp;$S2175),3))="RCS","GRS_RCS_RM",IF(INDIRECT("$F"&amp;$S2175)="OCS (No Label)","OCS_Conversion_RM",IF(LEFT(INDIRECT("$F"&amp;$S2175),3)="OCS","OCS_RM",IF(RIGHT(INDIRECT("$F"&amp;$S2175),10)="conversion","GOTS_RM_conversion",IF((LEFT(INDIRECT("$F"&amp;$S2175),4))="GOTS","GOTS_RM","Responsible_RM"))))))),"DELETERM")</f>
        <v>#VALUE!</v>
      </c>
      <c r="AF2175" t="e" cm="1">
        <f t="array" aca="1" ref="AF2175" ca="1">IF($S2175="","",INDIRECT("$Z"&amp;$S2175))</f>
        <v>#VALUE!</v>
      </c>
      <c r="AG2175" t="str">
        <f t="shared" si="664"/>
        <v/>
      </c>
      <c r="AH2175" t="str" cm="1">
        <f t="array" aca="1" ref="AH2175" ca="1">IFERROR(INDIRECT("$ag"&amp;S2175),"")</f>
        <v/>
      </c>
      <c r="AI2175" t="e" cm="1">
        <f t="array" aca="1" ref="AI2175" ca="1">INDIRECT("O"&amp;S2175)</f>
        <v>#VALUE!</v>
      </c>
      <c r="AJ2175" t="str">
        <f t="shared" si="665"/>
        <v/>
      </c>
    </row>
    <row r="2176" spans="1:36" ht="16.5" customHeight="1">
      <c r="A2176" s="129"/>
      <c r="B2176" s="134"/>
      <c r="C2176" s="135"/>
      <c r="D2176" s="146"/>
      <c r="E2176" s="146"/>
      <c r="F2176" s="135"/>
      <c r="G2176" s="147"/>
      <c r="H2176" s="147"/>
      <c r="I2176" s="147"/>
      <c r="J2176" s="147"/>
      <c r="K2176" s="38"/>
      <c r="L2176" s="143"/>
      <c r="M2176" s="143"/>
      <c r="N2176" s="61"/>
      <c r="O2176" s="314"/>
      <c r="Q2176" t="str">
        <f t="shared" ref="Q2176:Q2239" si="682">IF(G2176="No Attribute (Conventional)",IF(OR($G2176="",$I2176="",$K2176=""),"",CONCATENATE($K2176," ",$AA2176," ",$I2176," + ")),IF(OR($G2176="",$I2176="",$K2176=""),"",CONCATENATE($K2176," ",$G2176," ",$I2176," + ")))</f>
        <v/>
      </c>
      <c r="S2176" t="e">
        <f t="shared" ca="1" si="669"/>
        <v>#VALUE!</v>
      </c>
      <c r="T2176" t="e">
        <f t="shared" ca="1" si="666"/>
        <v>#VALUE!</v>
      </c>
      <c r="U2176">
        <f t="shared" si="670"/>
        <v>2112</v>
      </c>
      <c r="V2176">
        <v>176.08333333334701</v>
      </c>
      <c r="W2176">
        <f t="shared" si="673"/>
        <v>176</v>
      </c>
      <c r="X2176" t="str" cm="1">
        <f t="array" aca="1" ref="X2176" ca="1">IFERROR(INDEX('PC&amp;PD'!$A$1:$AS$19,ROW('PC&amp;PD'!$A$19),MATCH(INDIRECT(T2176),'PC&amp;PD'!$A$1:$AS$1,0)),"")</f>
        <v/>
      </c>
      <c r="AA2176" t="str">
        <f t="shared" ref="AA2176:AA2239" si="683">IFERROR(IF(G2176="","",IF(G2176="No Attribute (Conventional)","",G2176)),"")</f>
        <v/>
      </c>
      <c r="AB2176" t="str">
        <f t="shared" ref="AB2176:AB2239" si="684">IFERROR(IF($F2176="OCS 100", "OCS_100",IF($F2176="OCS Blended", "OCS_Blended",IF($F2176="OCS (No Label)", "OCS_No_Label",IF($F2176="RCS 100", "RCS_100",IF($F2176="RCS Blended","RCS_Blended",IF($F2176="GRS","GRS",IF($F2176="GRS (No Label)", "GRS_No_Label",IF($F2176="RDS","RDS",IF($F2176="RWS","RWS",IF($F2176="RMS","RMS",IF($F2176="GOTS Organic","GOTS_Organic",IF($F2176="GOTS Made with organic","GOTS_Made_with_organic",IF($F2176="GOTS Organic - in conversion","GOTS_Organic_in_Conversion",IF($F2176="GOTS Made with organic - in conversion","GOTS_Made_with_Organic_in_Conversion",IF($F2176="RAS","RAS",IF($F2176="Rcs (No Label)","RCS_No_Label",IF($F2176="RWS (No Label)","RWS_No_Label",IF($F2176="RMS (No Label)","RMS_No_Label",IF($F2176="RAS (No Label)","RAS_No_Label",IF($F2176="RDS (No Label)","RDS_No_Label","")))))))))))))))))))),"")</f>
        <v/>
      </c>
      <c r="AC2176" t="e">
        <f t="shared" ref="AC2176:AC2239" ca="1" si="685">"$AB"&amp;S2176</f>
        <v>#VALUE!</v>
      </c>
      <c r="AD2176" t="str" cm="1">
        <f t="array" aca="1" ref="AD2176" ca="1">IFERROR(IF((LEFT(INDIRECT("$F"&amp;$S2176),4))="GOTS",IF($G2176="Organic","GOTS_Organic_raw",(IF($G2176="Responsible","GOTS_Responsible",(IF($G2176="No Attribute (Conventional)","GOTS_conventional",(IF($G2176="Recycled Pre/Post-Consumer","GOTS_pre_post",(IF($G2176="In-Conversion","GOTS_in_conversion",(IF($G2176="Sustainably Sourced","Sustainably_sourced",(IF($G2176="Recycled pre-consumer organic","GOTS_recycled_organic",""))))))))))))),IF($G2176="Organic","Organic",(IF($G2176="Responsible","Responsible",(IF($G2176="No Attribute (Conventional)","No_Attribute_Conventional",(IF($G2176="Recycled Pre/Post-Consumer","Recycled_Pre_Post_Consumer",(IF($G2176="In-Conversion","In_Conversion",(IF($G2176="Recycled Pre-Consumer","Recycled_Pre_Consumer",(IF($G2176="Recycled Post-Consumer","Recycled_Post_Consumer",(IF($G2176="Sustainably Sourced","Sustainably_sourced",(IF($G2176="Recycled pre-consumer organic","GOTS_recycled_organic","")))))))))))))))))),"")</f>
        <v/>
      </c>
      <c r="AE2176" t="e" cm="1">
        <f t="array" aca="1" ref="AE2176" ca="1">IF($I2176="",IF(INDIRECT("$F"&amp;$S2176)="","",IF(LEFT(INDIRECT("$F"&amp;$S2176),3)="GRS","GRS_RCS_RM",IF((LEFT(INDIRECT("$F"&amp;$S2176),3))="RCS","GRS_RCS_RM",IF(INDIRECT("$F"&amp;$S2176)="OCS (No Label)","OCS_Conversion_RM",IF(LEFT(INDIRECT("$F"&amp;$S2176),3)="OCS","OCS_RM",IF(RIGHT(INDIRECT("$F"&amp;$S2176),10)="conversion","GOTS_RM_conversion",IF((LEFT(INDIRECT("$F"&amp;$S2176),4))="GOTS","GOTS_RM","Responsible_RM"))))))),"DELETERM")</f>
        <v>#VALUE!</v>
      </c>
      <c r="AF2176" t="e" cm="1">
        <f t="array" aca="1" ref="AF2176" ca="1">IF($S2176="","",INDIRECT("$Z"&amp;$S2176))</f>
        <v>#VALUE!</v>
      </c>
      <c r="AG2176" t="str">
        <f t="shared" ref="AG2176:AG2239" si="686">IF(AND(AJ2176="",AJ2177="",AJ2178="",AJ2179="",AJ2180="",AJ2181="",AJ2182="",AJ2183="",AJ2184="",AJ2185="",AJ2186="",AJ2187=""),"",CONCATENATE(AJ2176, AJ2177, AJ2178, AJ2179,AJ2180, AJ2181, AJ2182, AJ2183, AJ2184, AJ2185, AJ2186,AJ2187))</f>
        <v/>
      </c>
      <c r="AH2176" t="str" cm="1">
        <f t="array" aca="1" ref="AH2176" ca="1">IFERROR(INDIRECT("$ag"&amp;S2176),"")</f>
        <v/>
      </c>
      <c r="AI2176" t="e" cm="1">
        <f t="array" aca="1" ref="AI2176" ca="1">INDIRECT("O"&amp;S2176)</f>
        <v>#VALUE!</v>
      </c>
      <c r="AJ2176" t="str">
        <f t="shared" ref="AJ2176:AJ2239" si="687">IF(OR(Y2176="",Y2176=0),"",Y2176&amp;", ")</f>
        <v/>
      </c>
    </row>
    <row r="2177" spans="1:36" ht="16.5" customHeight="1">
      <c r="A2177" s="129"/>
      <c r="B2177" s="134"/>
      <c r="C2177" s="135"/>
      <c r="D2177" s="146"/>
      <c r="E2177" s="146"/>
      <c r="F2177" s="135"/>
      <c r="G2177" s="147"/>
      <c r="H2177" s="147"/>
      <c r="I2177" s="147"/>
      <c r="J2177" s="147"/>
      <c r="K2177" s="38"/>
      <c r="L2177" s="143"/>
      <c r="M2177" s="143"/>
      <c r="N2177" s="61"/>
      <c r="O2177" s="314"/>
      <c r="Q2177" t="str">
        <f t="shared" si="682"/>
        <v/>
      </c>
      <c r="S2177" t="e">
        <f t="shared" ca="1" si="669"/>
        <v>#VALUE!</v>
      </c>
      <c r="T2177" t="e">
        <f t="shared" ca="1" si="666"/>
        <v>#VALUE!</v>
      </c>
      <c r="U2177">
        <f t="shared" si="670"/>
        <v>2112</v>
      </c>
      <c r="V2177">
        <v>176.16666666668101</v>
      </c>
      <c r="W2177">
        <f t="shared" si="673"/>
        <v>176</v>
      </c>
      <c r="X2177" t="str" cm="1">
        <f t="array" aca="1" ref="X2177" ca="1">IFERROR(INDEX('PC&amp;PD'!$A$1:$AS$19,ROW('PC&amp;PD'!$A$19),MATCH(INDIRECT(T2177),'PC&amp;PD'!$A$1:$AS$1,0)),"")</f>
        <v/>
      </c>
      <c r="AA2177" t="str">
        <f t="shared" si="683"/>
        <v/>
      </c>
      <c r="AB2177" t="str">
        <f t="shared" si="684"/>
        <v/>
      </c>
      <c r="AC2177" t="e">
        <f t="shared" ca="1" si="685"/>
        <v>#VALUE!</v>
      </c>
      <c r="AD2177" t="str" cm="1">
        <f t="array" aca="1" ref="AD2177" ca="1">IFERROR(IF((LEFT(INDIRECT("$F"&amp;$S2177),4))="GOTS",IF($G2177="Organic","GOTS_Organic_raw",(IF($G2177="Responsible","GOTS_Responsible",(IF($G2177="No Attribute (Conventional)","GOTS_conventional",(IF($G2177="Recycled Pre/Post-Consumer","GOTS_pre_post",(IF($G2177="In-Conversion","GOTS_in_conversion",(IF($G2177="Sustainably Sourced","Sustainably_sourced",(IF($G2177="Recycled pre-consumer organic","GOTS_recycled_organic",""))))))))))))),IF($G2177="Organic","Organic",(IF($G2177="Responsible","Responsible",(IF($G2177="No Attribute (Conventional)","No_Attribute_Conventional",(IF($G2177="Recycled Pre/Post-Consumer","Recycled_Pre_Post_Consumer",(IF($G2177="In-Conversion","In_Conversion",(IF($G2177="Recycled Pre-Consumer","Recycled_Pre_Consumer",(IF($G2177="Recycled Post-Consumer","Recycled_Post_Consumer",(IF($G2177="Sustainably Sourced","Sustainably_sourced",(IF($G2177="Recycled pre-consumer organic","GOTS_recycled_organic","")))))))))))))))))),"")</f>
        <v/>
      </c>
      <c r="AE2177" t="e" cm="1">
        <f t="array" aca="1" ref="AE2177" ca="1">IF($I2177="",IF(INDIRECT("$F"&amp;$S2177)="","",IF(LEFT(INDIRECT("$F"&amp;$S2177),3)="GRS","GRS_RCS_RM",IF((LEFT(INDIRECT("$F"&amp;$S2177),3))="RCS","GRS_RCS_RM",IF(INDIRECT("$F"&amp;$S2177)="OCS (No Label)","OCS_Conversion_RM",IF(LEFT(INDIRECT("$F"&amp;$S2177),3)="OCS","OCS_RM",IF(RIGHT(INDIRECT("$F"&amp;$S2177),10)="conversion","GOTS_RM_conversion",IF((LEFT(INDIRECT("$F"&amp;$S2177),4))="GOTS","GOTS_RM","Responsible_RM"))))))),"DELETERM")</f>
        <v>#VALUE!</v>
      </c>
      <c r="AF2177" t="e" cm="1">
        <f t="array" aca="1" ref="AF2177" ca="1">IF($S2177="","",INDIRECT("$Z"&amp;$S2177))</f>
        <v>#VALUE!</v>
      </c>
      <c r="AG2177" t="str">
        <f t="shared" si="686"/>
        <v/>
      </c>
      <c r="AH2177" t="str" cm="1">
        <f t="array" aca="1" ref="AH2177" ca="1">IFERROR(INDIRECT("$ag"&amp;S2177),"")</f>
        <v/>
      </c>
      <c r="AI2177" t="e" cm="1">
        <f t="array" aca="1" ref="AI2177" ca="1">INDIRECT("O"&amp;S2177)</f>
        <v>#VALUE!</v>
      </c>
      <c r="AJ2177" t="str">
        <f t="shared" si="687"/>
        <v/>
      </c>
    </row>
    <row r="2178" spans="1:36" ht="16.5" customHeight="1">
      <c r="A2178" s="129"/>
      <c r="B2178" s="134"/>
      <c r="C2178" s="135"/>
      <c r="D2178" s="146"/>
      <c r="E2178" s="146"/>
      <c r="F2178" s="135"/>
      <c r="G2178" s="147"/>
      <c r="H2178" s="147"/>
      <c r="I2178" s="147"/>
      <c r="J2178" s="147"/>
      <c r="K2178" s="38"/>
      <c r="L2178" s="143"/>
      <c r="M2178" s="143"/>
      <c r="N2178" s="61"/>
      <c r="O2178" s="314"/>
      <c r="Q2178" t="str">
        <f t="shared" si="682"/>
        <v/>
      </c>
      <c r="S2178" t="e">
        <f t="shared" ca="1" si="669"/>
        <v>#VALUE!</v>
      </c>
      <c r="T2178" t="e">
        <f t="shared" ref="T2178:T2241" ca="1" si="688">"$B"&amp;S2178</f>
        <v>#VALUE!</v>
      </c>
      <c r="U2178">
        <f t="shared" si="670"/>
        <v>2112</v>
      </c>
      <c r="V2178">
        <v>176.25000000001401</v>
      </c>
      <c r="W2178">
        <f t="shared" si="673"/>
        <v>176</v>
      </c>
      <c r="X2178" t="str" cm="1">
        <f t="array" aca="1" ref="X2178" ca="1">IFERROR(INDEX('PC&amp;PD'!$A$1:$AS$19,ROW('PC&amp;PD'!$A$19),MATCH(INDIRECT(T2178),'PC&amp;PD'!$A$1:$AS$1,0)),"")</f>
        <v/>
      </c>
      <c r="AA2178" t="str">
        <f t="shared" si="683"/>
        <v/>
      </c>
      <c r="AB2178" t="str">
        <f t="shared" si="684"/>
        <v/>
      </c>
      <c r="AC2178" t="e">
        <f t="shared" ca="1" si="685"/>
        <v>#VALUE!</v>
      </c>
      <c r="AD2178" t="str" cm="1">
        <f t="array" aca="1" ref="AD2178" ca="1">IFERROR(IF((LEFT(INDIRECT("$F"&amp;$S2178),4))="GOTS",IF($G2178="Organic","GOTS_Organic_raw",(IF($G2178="Responsible","GOTS_Responsible",(IF($G2178="No Attribute (Conventional)","GOTS_conventional",(IF($G2178="Recycled Pre/Post-Consumer","GOTS_pre_post",(IF($G2178="In-Conversion","GOTS_in_conversion",(IF($G2178="Sustainably Sourced","Sustainably_sourced",(IF($G2178="Recycled pre-consumer organic","GOTS_recycled_organic",""))))))))))))),IF($G2178="Organic","Organic",(IF($G2178="Responsible","Responsible",(IF($G2178="No Attribute (Conventional)","No_Attribute_Conventional",(IF($G2178="Recycled Pre/Post-Consumer","Recycled_Pre_Post_Consumer",(IF($G2178="In-Conversion","In_Conversion",(IF($G2178="Recycled Pre-Consumer","Recycled_Pre_Consumer",(IF($G2178="Recycled Post-Consumer","Recycled_Post_Consumer",(IF($G2178="Sustainably Sourced","Sustainably_sourced",(IF($G2178="Recycled pre-consumer organic","GOTS_recycled_organic","")))))))))))))))))),"")</f>
        <v/>
      </c>
      <c r="AE2178" t="e" cm="1">
        <f t="array" aca="1" ref="AE2178" ca="1">IF($I2178="",IF(INDIRECT("$F"&amp;$S2178)="","",IF(LEFT(INDIRECT("$F"&amp;$S2178),3)="GRS","GRS_RCS_RM",IF((LEFT(INDIRECT("$F"&amp;$S2178),3))="RCS","GRS_RCS_RM",IF(INDIRECT("$F"&amp;$S2178)="OCS (No Label)","OCS_Conversion_RM",IF(LEFT(INDIRECT("$F"&amp;$S2178),3)="OCS","OCS_RM",IF(RIGHT(INDIRECT("$F"&amp;$S2178),10)="conversion","GOTS_RM_conversion",IF((LEFT(INDIRECT("$F"&amp;$S2178),4))="GOTS","GOTS_RM","Responsible_RM"))))))),"DELETERM")</f>
        <v>#VALUE!</v>
      </c>
      <c r="AF2178" t="e" cm="1">
        <f t="array" aca="1" ref="AF2178" ca="1">IF($S2178="","",INDIRECT("$Z"&amp;$S2178))</f>
        <v>#VALUE!</v>
      </c>
      <c r="AG2178" t="str">
        <f t="shared" si="686"/>
        <v/>
      </c>
      <c r="AH2178" t="str" cm="1">
        <f t="array" aca="1" ref="AH2178" ca="1">IFERROR(INDIRECT("$ag"&amp;S2178),"")</f>
        <v/>
      </c>
      <c r="AI2178" t="e" cm="1">
        <f t="array" aca="1" ref="AI2178" ca="1">INDIRECT("O"&amp;S2178)</f>
        <v>#VALUE!</v>
      </c>
      <c r="AJ2178" t="str">
        <f t="shared" si="687"/>
        <v/>
      </c>
    </row>
    <row r="2179" spans="1:36" ht="16.5" customHeight="1">
      <c r="A2179" s="129"/>
      <c r="B2179" s="134"/>
      <c r="C2179" s="135"/>
      <c r="D2179" s="146"/>
      <c r="E2179" s="146"/>
      <c r="F2179" s="135"/>
      <c r="G2179" s="147"/>
      <c r="H2179" s="147"/>
      <c r="I2179" s="147"/>
      <c r="J2179" s="147"/>
      <c r="K2179" s="38"/>
      <c r="L2179" s="143"/>
      <c r="M2179" s="143"/>
      <c r="N2179" s="61"/>
      <c r="O2179" s="314"/>
      <c r="Q2179" t="str">
        <f t="shared" si="682"/>
        <v/>
      </c>
      <c r="S2179" t="e">
        <f t="shared" ca="1" si="669"/>
        <v>#VALUE!</v>
      </c>
      <c r="T2179" t="e">
        <f t="shared" ca="1" si="688"/>
        <v>#VALUE!</v>
      </c>
      <c r="U2179">
        <f t="shared" si="670"/>
        <v>2112</v>
      </c>
      <c r="V2179">
        <v>176.33333333334701</v>
      </c>
      <c r="W2179">
        <f t="shared" si="673"/>
        <v>176</v>
      </c>
      <c r="X2179" t="str" cm="1">
        <f t="array" aca="1" ref="X2179" ca="1">IFERROR(INDEX('PC&amp;PD'!$A$1:$AS$19,ROW('PC&amp;PD'!$A$19),MATCH(INDIRECT(T2179),'PC&amp;PD'!$A$1:$AS$1,0)),"")</f>
        <v/>
      </c>
      <c r="AA2179" t="str">
        <f t="shared" si="683"/>
        <v/>
      </c>
      <c r="AB2179" t="str">
        <f t="shared" si="684"/>
        <v/>
      </c>
      <c r="AC2179" t="e">
        <f t="shared" ca="1" si="685"/>
        <v>#VALUE!</v>
      </c>
      <c r="AD2179" t="str" cm="1">
        <f t="array" aca="1" ref="AD2179" ca="1">IFERROR(IF((LEFT(INDIRECT("$F"&amp;$S2179),4))="GOTS",IF($G2179="Organic","GOTS_Organic_raw",(IF($G2179="Responsible","GOTS_Responsible",(IF($G2179="No Attribute (Conventional)","GOTS_conventional",(IF($G2179="Recycled Pre/Post-Consumer","GOTS_pre_post",(IF($G2179="In-Conversion","GOTS_in_conversion",(IF($G2179="Sustainably Sourced","Sustainably_sourced",(IF($G2179="Recycled pre-consumer organic","GOTS_recycled_organic",""))))))))))))),IF($G2179="Organic","Organic",(IF($G2179="Responsible","Responsible",(IF($G2179="No Attribute (Conventional)","No_Attribute_Conventional",(IF($G2179="Recycled Pre/Post-Consumer","Recycled_Pre_Post_Consumer",(IF($G2179="In-Conversion","In_Conversion",(IF($G2179="Recycled Pre-Consumer","Recycled_Pre_Consumer",(IF($G2179="Recycled Post-Consumer","Recycled_Post_Consumer",(IF($G2179="Sustainably Sourced","Sustainably_sourced",(IF($G2179="Recycled pre-consumer organic","GOTS_recycled_organic","")))))))))))))))))),"")</f>
        <v/>
      </c>
      <c r="AE2179" t="e" cm="1">
        <f t="array" aca="1" ref="AE2179" ca="1">IF($I2179="",IF(INDIRECT("$F"&amp;$S2179)="","",IF(LEFT(INDIRECT("$F"&amp;$S2179),3)="GRS","GRS_RCS_RM",IF((LEFT(INDIRECT("$F"&amp;$S2179),3))="RCS","GRS_RCS_RM",IF(INDIRECT("$F"&amp;$S2179)="OCS (No Label)","OCS_Conversion_RM",IF(LEFT(INDIRECT("$F"&amp;$S2179),3)="OCS","OCS_RM",IF(RIGHT(INDIRECT("$F"&amp;$S2179),10)="conversion","GOTS_RM_conversion",IF((LEFT(INDIRECT("$F"&amp;$S2179),4))="GOTS","GOTS_RM","Responsible_RM"))))))),"DELETERM")</f>
        <v>#VALUE!</v>
      </c>
      <c r="AF2179" t="e" cm="1">
        <f t="array" aca="1" ref="AF2179" ca="1">IF($S2179="","",INDIRECT("$Z"&amp;$S2179))</f>
        <v>#VALUE!</v>
      </c>
      <c r="AG2179" t="str">
        <f t="shared" si="686"/>
        <v/>
      </c>
      <c r="AH2179" t="str" cm="1">
        <f t="array" aca="1" ref="AH2179" ca="1">IFERROR(INDIRECT("$ag"&amp;S2179),"")</f>
        <v/>
      </c>
      <c r="AI2179" t="e" cm="1">
        <f t="array" aca="1" ref="AI2179" ca="1">INDIRECT("O"&amp;S2179)</f>
        <v>#VALUE!</v>
      </c>
      <c r="AJ2179" t="str">
        <f t="shared" si="687"/>
        <v/>
      </c>
    </row>
    <row r="2180" spans="1:36" ht="16.5" customHeight="1">
      <c r="A2180" s="129"/>
      <c r="B2180" s="134"/>
      <c r="C2180" s="135"/>
      <c r="D2180" s="146"/>
      <c r="E2180" s="146"/>
      <c r="F2180" s="135"/>
      <c r="G2180" s="147"/>
      <c r="H2180" s="147"/>
      <c r="I2180" s="147"/>
      <c r="J2180" s="147"/>
      <c r="K2180" s="38"/>
      <c r="L2180" s="143"/>
      <c r="M2180" s="143"/>
      <c r="N2180" s="61"/>
      <c r="O2180" s="314"/>
      <c r="Q2180" t="str">
        <f t="shared" si="682"/>
        <v/>
      </c>
      <c r="S2180" t="e">
        <f t="shared" ca="1" si="669"/>
        <v>#VALUE!</v>
      </c>
      <c r="T2180" t="e">
        <f t="shared" ca="1" si="688"/>
        <v>#VALUE!</v>
      </c>
      <c r="U2180">
        <f t="shared" si="670"/>
        <v>2112</v>
      </c>
      <c r="V2180">
        <v>176.41666666668101</v>
      </c>
      <c r="W2180">
        <f t="shared" si="673"/>
        <v>176</v>
      </c>
      <c r="X2180" t="str" cm="1">
        <f t="array" aca="1" ref="X2180" ca="1">IFERROR(INDEX('PC&amp;PD'!$A$1:$AS$19,ROW('PC&amp;PD'!$A$19),MATCH(INDIRECT(T2180),'PC&amp;PD'!$A$1:$AS$1,0)),"")</f>
        <v/>
      </c>
      <c r="AA2180" t="str">
        <f t="shared" si="683"/>
        <v/>
      </c>
      <c r="AB2180" t="str">
        <f t="shared" si="684"/>
        <v/>
      </c>
      <c r="AC2180" t="e">
        <f t="shared" ca="1" si="685"/>
        <v>#VALUE!</v>
      </c>
      <c r="AD2180" t="str" cm="1">
        <f t="array" aca="1" ref="AD2180" ca="1">IFERROR(IF((LEFT(INDIRECT("$F"&amp;$S2180),4))="GOTS",IF($G2180="Organic","GOTS_Organic_raw",(IF($G2180="Responsible","GOTS_Responsible",(IF($G2180="No Attribute (Conventional)","GOTS_conventional",(IF($G2180="Recycled Pre/Post-Consumer","GOTS_pre_post",(IF($G2180="In-Conversion","GOTS_in_conversion",(IF($G2180="Sustainably Sourced","Sustainably_sourced",(IF($G2180="Recycled pre-consumer organic","GOTS_recycled_organic",""))))))))))))),IF($G2180="Organic","Organic",(IF($G2180="Responsible","Responsible",(IF($G2180="No Attribute (Conventional)","No_Attribute_Conventional",(IF($G2180="Recycled Pre/Post-Consumer","Recycled_Pre_Post_Consumer",(IF($G2180="In-Conversion","In_Conversion",(IF($G2180="Recycled Pre-Consumer","Recycled_Pre_Consumer",(IF($G2180="Recycled Post-Consumer","Recycled_Post_Consumer",(IF($G2180="Sustainably Sourced","Sustainably_sourced",(IF($G2180="Recycled pre-consumer organic","GOTS_recycled_organic","")))))))))))))))))),"")</f>
        <v/>
      </c>
      <c r="AE2180" t="e" cm="1">
        <f t="array" aca="1" ref="AE2180" ca="1">IF($I2180="",IF(INDIRECT("$F"&amp;$S2180)="","",IF(LEFT(INDIRECT("$F"&amp;$S2180),3)="GRS","GRS_RCS_RM",IF((LEFT(INDIRECT("$F"&amp;$S2180),3))="RCS","GRS_RCS_RM",IF(INDIRECT("$F"&amp;$S2180)="OCS (No Label)","OCS_Conversion_RM",IF(LEFT(INDIRECT("$F"&amp;$S2180),3)="OCS","OCS_RM",IF(RIGHT(INDIRECT("$F"&amp;$S2180),10)="conversion","GOTS_RM_conversion",IF((LEFT(INDIRECT("$F"&amp;$S2180),4))="GOTS","GOTS_RM","Responsible_RM"))))))),"DELETERM")</f>
        <v>#VALUE!</v>
      </c>
      <c r="AF2180" t="e" cm="1">
        <f t="array" aca="1" ref="AF2180" ca="1">IF($S2180="","",INDIRECT("$Z"&amp;$S2180))</f>
        <v>#VALUE!</v>
      </c>
      <c r="AG2180" t="str">
        <f t="shared" si="686"/>
        <v/>
      </c>
      <c r="AH2180" t="str" cm="1">
        <f t="array" aca="1" ref="AH2180" ca="1">IFERROR(INDIRECT("$ag"&amp;S2180),"")</f>
        <v/>
      </c>
      <c r="AI2180" t="e" cm="1">
        <f t="array" aca="1" ref="AI2180" ca="1">INDIRECT("O"&amp;S2180)</f>
        <v>#VALUE!</v>
      </c>
      <c r="AJ2180" t="str">
        <f t="shared" si="687"/>
        <v/>
      </c>
    </row>
    <row r="2181" spans="1:36" ht="16.5" customHeight="1">
      <c r="A2181" s="130"/>
      <c r="B2181" s="136"/>
      <c r="C2181" s="137"/>
      <c r="D2181" s="146"/>
      <c r="E2181" s="146"/>
      <c r="F2181" s="137"/>
      <c r="G2181" s="147"/>
      <c r="H2181" s="147"/>
      <c r="I2181" s="147"/>
      <c r="J2181" s="147"/>
      <c r="K2181" s="38"/>
      <c r="L2181" s="144"/>
      <c r="M2181" s="144"/>
      <c r="N2181" s="61"/>
      <c r="O2181" s="314"/>
      <c r="Q2181" t="str">
        <f t="shared" si="682"/>
        <v/>
      </c>
      <c r="S2181" t="e">
        <f t="shared" ca="1" si="669"/>
        <v>#VALUE!</v>
      </c>
      <c r="T2181" t="e">
        <f t="shared" ca="1" si="688"/>
        <v>#VALUE!</v>
      </c>
      <c r="U2181">
        <f t="shared" si="670"/>
        <v>2112</v>
      </c>
      <c r="V2181">
        <v>176.50000000001401</v>
      </c>
      <c r="W2181">
        <f t="shared" si="673"/>
        <v>176</v>
      </c>
      <c r="X2181" t="str" cm="1">
        <f t="array" aca="1" ref="X2181" ca="1">IFERROR(INDEX('PC&amp;PD'!$A$1:$AS$19,ROW('PC&amp;PD'!$A$19),MATCH(INDIRECT(T2181),'PC&amp;PD'!$A$1:$AS$1,0)),"")</f>
        <v/>
      </c>
      <c r="AA2181" t="str">
        <f t="shared" si="683"/>
        <v/>
      </c>
      <c r="AB2181" t="str">
        <f t="shared" si="684"/>
        <v/>
      </c>
      <c r="AC2181" t="e">
        <f t="shared" ca="1" si="685"/>
        <v>#VALUE!</v>
      </c>
      <c r="AD2181" t="str" cm="1">
        <f t="array" aca="1" ref="AD2181" ca="1">IFERROR(IF((LEFT(INDIRECT("$F"&amp;$S2181),4))="GOTS",IF($G2181="Organic","GOTS_Organic_raw",(IF($G2181="Responsible","GOTS_Responsible",(IF($G2181="No Attribute (Conventional)","GOTS_conventional",(IF($G2181="Recycled Pre/Post-Consumer","GOTS_pre_post",(IF($G2181="In-Conversion","GOTS_in_conversion",(IF($G2181="Sustainably Sourced","Sustainably_sourced",(IF($G2181="Recycled pre-consumer organic","GOTS_recycled_organic",""))))))))))))),IF($G2181="Organic","Organic",(IF($G2181="Responsible","Responsible",(IF($G2181="No Attribute (Conventional)","No_Attribute_Conventional",(IF($G2181="Recycled Pre/Post-Consumer","Recycled_Pre_Post_Consumer",(IF($G2181="In-Conversion","In_Conversion",(IF($G2181="Recycled Pre-Consumer","Recycled_Pre_Consumer",(IF($G2181="Recycled Post-Consumer","Recycled_Post_Consumer",(IF($G2181="Sustainably Sourced","Sustainably_sourced",(IF($G2181="Recycled pre-consumer organic","GOTS_recycled_organic","")))))))))))))))))),"")</f>
        <v/>
      </c>
      <c r="AE2181" t="e" cm="1">
        <f t="array" aca="1" ref="AE2181" ca="1">IF($I2181="",IF(INDIRECT("$F"&amp;$S2181)="","",IF(LEFT(INDIRECT("$F"&amp;$S2181),3)="GRS","GRS_RCS_RM",IF((LEFT(INDIRECT("$F"&amp;$S2181),3))="RCS","GRS_RCS_RM",IF(INDIRECT("$F"&amp;$S2181)="OCS (No Label)","OCS_Conversion_RM",IF(LEFT(INDIRECT("$F"&amp;$S2181),3)="OCS","OCS_RM",IF(RIGHT(INDIRECT("$F"&amp;$S2181),10)="conversion","GOTS_RM_conversion",IF((LEFT(INDIRECT("$F"&amp;$S2181),4))="GOTS","GOTS_RM","Responsible_RM"))))))),"DELETERM")</f>
        <v>#VALUE!</v>
      </c>
      <c r="AF2181" t="e" cm="1">
        <f t="array" aca="1" ref="AF2181" ca="1">IF($S2181="","",INDIRECT("$Z"&amp;$S2181))</f>
        <v>#VALUE!</v>
      </c>
      <c r="AG2181" t="str">
        <f t="shared" si="686"/>
        <v/>
      </c>
      <c r="AH2181" t="str" cm="1">
        <f t="array" aca="1" ref="AH2181" ca="1">IFERROR(INDIRECT("$ag"&amp;S2181),"")</f>
        <v/>
      </c>
      <c r="AI2181" t="e" cm="1">
        <f t="array" aca="1" ref="AI2181" ca="1">INDIRECT("O"&amp;S2181)</f>
        <v>#VALUE!</v>
      </c>
      <c r="AJ2181" t="str">
        <f t="shared" si="687"/>
        <v/>
      </c>
    </row>
    <row r="2182" spans="1:36" ht="16.5" customHeight="1">
      <c r="A2182" s="130"/>
      <c r="B2182" s="136"/>
      <c r="C2182" s="137"/>
      <c r="D2182" s="146"/>
      <c r="E2182" s="146"/>
      <c r="F2182" s="137"/>
      <c r="G2182" s="147"/>
      <c r="H2182" s="147"/>
      <c r="I2182" s="147"/>
      <c r="J2182" s="147"/>
      <c r="K2182" s="38"/>
      <c r="L2182" s="144"/>
      <c r="M2182" s="144"/>
      <c r="N2182" s="61"/>
      <c r="O2182" s="314"/>
      <c r="Q2182" t="str">
        <f t="shared" si="682"/>
        <v/>
      </c>
      <c r="S2182" t="e">
        <f t="shared" ca="1" si="669"/>
        <v>#VALUE!</v>
      </c>
      <c r="T2182" t="e">
        <f t="shared" ca="1" si="688"/>
        <v>#VALUE!</v>
      </c>
      <c r="U2182">
        <f t="shared" si="670"/>
        <v>2112</v>
      </c>
      <c r="V2182">
        <v>176.58333333334701</v>
      </c>
      <c r="W2182">
        <f t="shared" si="673"/>
        <v>176</v>
      </c>
      <c r="X2182" t="str" cm="1">
        <f t="array" aca="1" ref="X2182" ca="1">IFERROR(INDEX('PC&amp;PD'!$A$1:$AS$19,ROW('PC&amp;PD'!$A$19),MATCH(INDIRECT(T2182),'PC&amp;PD'!$A$1:$AS$1,0)),"")</f>
        <v/>
      </c>
      <c r="AA2182" t="str">
        <f t="shared" si="683"/>
        <v/>
      </c>
      <c r="AB2182" t="str">
        <f t="shared" si="684"/>
        <v/>
      </c>
      <c r="AC2182" t="e">
        <f t="shared" ca="1" si="685"/>
        <v>#VALUE!</v>
      </c>
      <c r="AD2182" t="str" cm="1">
        <f t="array" aca="1" ref="AD2182" ca="1">IFERROR(IF((LEFT(INDIRECT("$F"&amp;$S2182),4))="GOTS",IF($G2182="Organic","GOTS_Organic_raw",(IF($G2182="Responsible","GOTS_Responsible",(IF($G2182="No Attribute (Conventional)","GOTS_conventional",(IF($G2182="Recycled Pre/Post-Consumer","GOTS_pre_post",(IF($G2182="In-Conversion","GOTS_in_conversion",(IF($G2182="Sustainably Sourced","Sustainably_sourced",(IF($G2182="Recycled pre-consumer organic","GOTS_recycled_organic",""))))))))))))),IF($G2182="Organic","Organic",(IF($G2182="Responsible","Responsible",(IF($G2182="No Attribute (Conventional)","No_Attribute_Conventional",(IF($G2182="Recycled Pre/Post-Consumer","Recycled_Pre_Post_Consumer",(IF($G2182="In-Conversion","In_Conversion",(IF($G2182="Recycled Pre-Consumer","Recycled_Pre_Consumer",(IF($G2182="Recycled Post-Consumer","Recycled_Post_Consumer",(IF($G2182="Sustainably Sourced","Sustainably_sourced",(IF($G2182="Recycled pre-consumer organic","GOTS_recycled_organic","")))))))))))))))))),"")</f>
        <v/>
      </c>
      <c r="AE2182" t="e" cm="1">
        <f t="array" aca="1" ref="AE2182" ca="1">IF($I2182="",IF(INDIRECT("$F"&amp;$S2182)="","",IF(LEFT(INDIRECT("$F"&amp;$S2182),3)="GRS","GRS_RCS_RM",IF((LEFT(INDIRECT("$F"&amp;$S2182),3))="RCS","GRS_RCS_RM",IF(INDIRECT("$F"&amp;$S2182)="OCS (No Label)","OCS_Conversion_RM",IF(LEFT(INDIRECT("$F"&amp;$S2182),3)="OCS","OCS_RM",IF(RIGHT(INDIRECT("$F"&amp;$S2182),10)="conversion","GOTS_RM_conversion",IF((LEFT(INDIRECT("$F"&amp;$S2182),4))="GOTS","GOTS_RM","Responsible_RM"))))))),"DELETERM")</f>
        <v>#VALUE!</v>
      </c>
      <c r="AF2182" t="e" cm="1">
        <f t="array" aca="1" ref="AF2182" ca="1">IF($S2182="","",INDIRECT("$Z"&amp;$S2182))</f>
        <v>#VALUE!</v>
      </c>
      <c r="AG2182" t="str">
        <f t="shared" si="686"/>
        <v/>
      </c>
      <c r="AH2182" t="str" cm="1">
        <f t="array" aca="1" ref="AH2182" ca="1">IFERROR(INDIRECT("$ag"&amp;S2182),"")</f>
        <v/>
      </c>
      <c r="AI2182" t="e" cm="1">
        <f t="array" aca="1" ref="AI2182" ca="1">INDIRECT("O"&amp;S2182)</f>
        <v>#VALUE!</v>
      </c>
      <c r="AJ2182" t="str">
        <f t="shared" si="687"/>
        <v/>
      </c>
    </row>
    <row r="2183" spans="1:36" ht="16.5" customHeight="1">
      <c r="A2183" s="130"/>
      <c r="B2183" s="136"/>
      <c r="C2183" s="137"/>
      <c r="D2183" s="146"/>
      <c r="E2183" s="146"/>
      <c r="F2183" s="137"/>
      <c r="G2183" s="147"/>
      <c r="H2183" s="147"/>
      <c r="I2183" s="147"/>
      <c r="J2183" s="147"/>
      <c r="K2183" s="38"/>
      <c r="L2183" s="144"/>
      <c r="M2183" s="144"/>
      <c r="N2183" s="61"/>
      <c r="O2183" s="314"/>
      <c r="Q2183" t="str">
        <f t="shared" si="682"/>
        <v/>
      </c>
      <c r="S2183" t="e">
        <f t="shared" ca="1" si="669"/>
        <v>#VALUE!</v>
      </c>
      <c r="T2183" t="e">
        <f t="shared" ca="1" si="688"/>
        <v>#VALUE!</v>
      </c>
      <c r="U2183">
        <f t="shared" si="670"/>
        <v>2112</v>
      </c>
      <c r="V2183">
        <v>176.66666666668101</v>
      </c>
      <c r="W2183">
        <f t="shared" si="673"/>
        <v>176</v>
      </c>
      <c r="X2183" t="str" cm="1">
        <f t="array" aca="1" ref="X2183" ca="1">IFERROR(INDEX('PC&amp;PD'!$A$1:$AS$19,ROW('PC&amp;PD'!$A$19),MATCH(INDIRECT(T2183),'PC&amp;PD'!$A$1:$AS$1,0)),"")</f>
        <v/>
      </c>
      <c r="AA2183" t="str">
        <f t="shared" si="683"/>
        <v/>
      </c>
      <c r="AB2183" t="str">
        <f t="shared" si="684"/>
        <v/>
      </c>
      <c r="AC2183" t="e">
        <f t="shared" ca="1" si="685"/>
        <v>#VALUE!</v>
      </c>
      <c r="AD2183" t="str" cm="1">
        <f t="array" aca="1" ref="AD2183" ca="1">IFERROR(IF((LEFT(INDIRECT("$F"&amp;$S2183),4))="GOTS",IF($G2183="Organic","GOTS_Organic_raw",(IF($G2183="Responsible","GOTS_Responsible",(IF($G2183="No Attribute (Conventional)","GOTS_conventional",(IF($G2183="Recycled Pre/Post-Consumer","GOTS_pre_post",(IF($G2183="In-Conversion","GOTS_in_conversion",(IF($G2183="Sustainably Sourced","Sustainably_sourced",(IF($G2183="Recycled pre-consumer organic","GOTS_recycled_organic",""))))))))))))),IF($G2183="Organic","Organic",(IF($G2183="Responsible","Responsible",(IF($G2183="No Attribute (Conventional)","No_Attribute_Conventional",(IF($G2183="Recycled Pre/Post-Consumer","Recycled_Pre_Post_Consumer",(IF($G2183="In-Conversion","In_Conversion",(IF($G2183="Recycled Pre-Consumer","Recycled_Pre_Consumer",(IF($G2183="Recycled Post-Consumer","Recycled_Post_Consumer",(IF($G2183="Sustainably Sourced","Sustainably_sourced",(IF($G2183="Recycled pre-consumer organic","GOTS_recycled_organic","")))))))))))))))))),"")</f>
        <v/>
      </c>
      <c r="AE2183" t="e" cm="1">
        <f t="array" aca="1" ref="AE2183" ca="1">IF($I2183="",IF(INDIRECT("$F"&amp;$S2183)="","",IF(LEFT(INDIRECT("$F"&amp;$S2183),3)="GRS","GRS_RCS_RM",IF((LEFT(INDIRECT("$F"&amp;$S2183),3))="RCS","GRS_RCS_RM",IF(INDIRECT("$F"&amp;$S2183)="OCS (No Label)","OCS_Conversion_RM",IF(LEFT(INDIRECT("$F"&amp;$S2183),3)="OCS","OCS_RM",IF(RIGHT(INDIRECT("$F"&amp;$S2183),10)="conversion","GOTS_RM_conversion",IF((LEFT(INDIRECT("$F"&amp;$S2183),4))="GOTS","GOTS_RM","Responsible_RM"))))))),"DELETERM")</f>
        <v>#VALUE!</v>
      </c>
      <c r="AF2183" t="e" cm="1">
        <f t="array" aca="1" ref="AF2183" ca="1">IF($S2183="","",INDIRECT("$Z"&amp;$S2183))</f>
        <v>#VALUE!</v>
      </c>
      <c r="AG2183" t="str">
        <f t="shared" si="686"/>
        <v/>
      </c>
      <c r="AH2183" t="str" cm="1">
        <f t="array" aca="1" ref="AH2183" ca="1">IFERROR(INDIRECT("$ag"&amp;S2183),"")</f>
        <v/>
      </c>
      <c r="AI2183" t="e" cm="1">
        <f t="array" aca="1" ref="AI2183" ca="1">INDIRECT("O"&amp;S2183)</f>
        <v>#VALUE!</v>
      </c>
      <c r="AJ2183" t="str">
        <f t="shared" si="687"/>
        <v/>
      </c>
    </row>
    <row r="2184" spans="1:36" ht="16.5" customHeight="1">
      <c r="A2184" s="130"/>
      <c r="B2184" s="136"/>
      <c r="C2184" s="137"/>
      <c r="D2184" s="146"/>
      <c r="E2184" s="146"/>
      <c r="F2184" s="137"/>
      <c r="G2184" s="147"/>
      <c r="H2184" s="147"/>
      <c r="I2184" s="147"/>
      <c r="J2184" s="147"/>
      <c r="K2184" s="38"/>
      <c r="L2184" s="144"/>
      <c r="M2184" s="144"/>
      <c r="N2184" s="61"/>
      <c r="O2184" s="314"/>
      <c r="Q2184" t="str">
        <f t="shared" si="682"/>
        <v/>
      </c>
      <c r="S2184" t="e">
        <f t="shared" ca="1" si="669"/>
        <v>#VALUE!</v>
      </c>
      <c r="T2184" t="e">
        <f t="shared" ca="1" si="688"/>
        <v>#VALUE!</v>
      </c>
      <c r="U2184">
        <f t="shared" si="670"/>
        <v>2112</v>
      </c>
      <c r="V2184">
        <v>176.75000000001401</v>
      </c>
      <c r="W2184">
        <f t="shared" si="673"/>
        <v>176</v>
      </c>
      <c r="X2184" t="str" cm="1">
        <f t="array" aca="1" ref="X2184" ca="1">IFERROR(INDEX('PC&amp;PD'!$A$1:$AS$19,ROW('PC&amp;PD'!$A$19),MATCH(INDIRECT(T2184),'PC&amp;PD'!$A$1:$AS$1,0)),"")</f>
        <v/>
      </c>
      <c r="AA2184" t="str">
        <f t="shared" si="683"/>
        <v/>
      </c>
      <c r="AB2184" t="str">
        <f t="shared" si="684"/>
        <v/>
      </c>
      <c r="AC2184" t="e">
        <f t="shared" ca="1" si="685"/>
        <v>#VALUE!</v>
      </c>
      <c r="AD2184" t="str" cm="1">
        <f t="array" aca="1" ref="AD2184" ca="1">IFERROR(IF((LEFT(INDIRECT("$F"&amp;$S2184),4))="GOTS",IF($G2184="Organic","GOTS_Organic_raw",(IF($G2184="Responsible","GOTS_Responsible",(IF($G2184="No Attribute (Conventional)","GOTS_conventional",(IF($G2184="Recycled Pre/Post-Consumer","GOTS_pre_post",(IF($G2184="In-Conversion","GOTS_in_conversion",(IF($G2184="Sustainably Sourced","Sustainably_sourced",(IF($G2184="Recycled pre-consumer organic","GOTS_recycled_organic",""))))))))))))),IF($G2184="Organic","Organic",(IF($G2184="Responsible","Responsible",(IF($G2184="No Attribute (Conventional)","No_Attribute_Conventional",(IF($G2184="Recycled Pre/Post-Consumer","Recycled_Pre_Post_Consumer",(IF($G2184="In-Conversion","In_Conversion",(IF($G2184="Recycled Pre-Consumer","Recycled_Pre_Consumer",(IF($G2184="Recycled Post-Consumer","Recycled_Post_Consumer",(IF($G2184="Sustainably Sourced","Sustainably_sourced",(IF($G2184="Recycled pre-consumer organic","GOTS_recycled_organic","")))))))))))))))))),"")</f>
        <v/>
      </c>
      <c r="AE2184" t="e" cm="1">
        <f t="array" aca="1" ref="AE2184" ca="1">IF($I2184="",IF(INDIRECT("$F"&amp;$S2184)="","",IF(LEFT(INDIRECT("$F"&amp;$S2184),3)="GRS","GRS_RCS_RM",IF((LEFT(INDIRECT("$F"&amp;$S2184),3))="RCS","GRS_RCS_RM",IF(INDIRECT("$F"&amp;$S2184)="OCS (No Label)","OCS_Conversion_RM",IF(LEFT(INDIRECT("$F"&amp;$S2184),3)="OCS","OCS_RM",IF(RIGHT(INDIRECT("$F"&amp;$S2184),10)="conversion","GOTS_RM_conversion",IF((LEFT(INDIRECT("$F"&amp;$S2184),4))="GOTS","GOTS_RM","Responsible_RM"))))))),"DELETERM")</f>
        <v>#VALUE!</v>
      </c>
      <c r="AF2184" t="e" cm="1">
        <f t="array" aca="1" ref="AF2184" ca="1">IF($S2184="","",INDIRECT("$Z"&amp;$S2184))</f>
        <v>#VALUE!</v>
      </c>
      <c r="AG2184" t="str">
        <f t="shared" si="686"/>
        <v/>
      </c>
      <c r="AH2184" t="str" cm="1">
        <f t="array" aca="1" ref="AH2184" ca="1">IFERROR(INDIRECT("$ag"&amp;S2184),"")</f>
        <v/>
      </c>
      <c r="AI2184" t="e" cm="1">
        <f t="array" aca="1" ref="AI2184" ca="1">INDIRECT("O"&amp;S2184)</f>
        <v>#VALUE!</v>
      </c>
      <c r="AJ2184" t="str">
        <f t="shared" si="687"/>
        <v/>
      </c>
    </row>
    <row r="2185" spans="1:36" ht="16.5" customHeight="1">
      <c r="A2185" s="130"/>
      <c r="B2185" s="136"/>
      <c r="C2185" s="137"/>
      <c r="D2185" s="146"/>
      <c r="E2185" s="146"/>
      <c r="F2185" s="137"/>
      <c r="G2185" s="147"/>
      <c r="H2185" s="147"/>
      <c r="I2185" s="147"/>
      <c r="J2185" s="147"/>
      <c r="K2185" s="38"/>
      <c r="L2185" s="144"/>
      <c r="M2185" s="144"/>
      <c r="N2185" s="61"/>
      <c r="O2185" s="314"/>
      <c r="Q2185" t="str">
        <f t="shared" si="682"/>
        <v/>
      </c>
      <c r="S2185" t="e">
        <f t="shared" ca="1" si="669"/>
        <v>#VALUE!</v>
      </c>
      <c r="T2185" t="e">
        <f t="shared" ca="1" si="688"/>
        <v>#VALUE!</v>
      </c>
      <c r="U2185">
        <f t="shared" si="670"/>
        <v>2112</v>
      </c>
      <c r="V2185">
        <v>176.83333333334701</v>
      </c>
      <c r="W2185">
        <f t="shared" si="673"/>
        <v>176</v>
      </c>
      <c r="X2185" t="str" cm="1">
        <f t="array" aca="1" ref="X2185" ca="1">IFERROR(INDEX('PC&amp;PD'!$A$1:$AS$19,ROW('PC&amp;PD'!$A$19),MATCH(INDIRECT(T2185),'PC&amp;PD'!$A$1:$AS$1,0)),"")</f>
        <v/>
      </c>
      <c r="AA2185" t="str">
        <f t="shared" si="683"/>
        <v/>
      </c>
      <c r="AB2185" t="str">
        <f t="shared" si="684"/>
        <v/>
      </c>
      <c r="AC2185" t="e">
        <f t="shared" ca="1" si="685"/>
        <v>#VALUE!</v>
      </c>
      <c r="AD2185" t="str" cm="1">
        <f t="array" aca="1" ref="AD2185" ca="1">IFERROR(IF((LEFT(INDIRECT("$F"&amp;$S2185),4))="GOTS",IF($G2185="Organic","GOTS_Organic_raw",(IF($G2185="Responsible","GOTS_Responsible",(IF($G2185="No Attribute (Conventional)","GOTS_conventional",(IF($G2185="Recycled Pre/Post-Consumer","GOTS_pre_post",(IF($G2185="In-Conversion","GOTS_in_conversion",(IF($G2185="Sustainably Sourced","Sustainably_sourced",(IF($G2185="Recycled pre-consumer organic","GOTS_recycled_organic",""))))))))))))),IF($G2185="Organic","Organic",(IF($G2185="Responsible","Responsible",(IF($G2185="No Attribute (Conventional)","No_Attribute_Conventional",(IF($G2185="Recycled Pre/Post-Consumer","Recycled_Pre_Post_Consumer",(IF($G2185="In-Conversion","In_Conversion",(IF($G2185="Recycled Pre-Consumer","Recycled_Pre_Consumer",(IF($G2185="Recycled Post-Consumer","Recycled_Post_Consumer",(IF($G2185="Sustainably Sourced","Sustainably_sourced",(IF($G2185="Recycled pre-consumer organic","GOTS_recycled_organic","")))))))))))))))))),"")</f>
        <v/>
      </c>
      <c r="AE2185" t="e" cm="1">
        <f t="array" aca="1" ref="AE2185" ca="1">IF($I2185="",IF(INDIRECT("$F"&amp;$S2185)="","",IF(LEFT(INDIRECT("$F"&amp;$S2185),3)="GRS","GRS_RCS_RM",IF((LEFT(INDIRECT("$F"&amp;$S2185),3))="RCS","GRS_RCS_RM",IF(INDIRECT("$F"&amp;$S2185)="OCS (No Label)","OCS_Conversion_RM",IF(LEFT(INDIRECT("$F"&amp;$S2185),3)="OCS","OCS_RM",IF(RIGHT(INDIRECT("$F"&amp;$S2185),10)="conversion","GOTS_RM_conversion",IF((LEFT(INDIRECT("$F"&amp;$S2185),4))="GOTS","GOTS_RM","Responsible_RM"))))))),"DELETERM")</f>
        <v>#VALUE!</v>
      </c>
      <c r="AF2185" t="e" cm="1">
        <f t="array" aca="1" ref="AF2185" ca="1">IF($S2185="","",INDIRECT("$Z"&amp;$S2185))</f>
        <v>#VALUE!</v>
      </c>
      <c r="AG2185" t="str">
        <f t="shared" si="686"/>
        <v/>
      </c>
      <c r="AH2185" t="str" cm="1">
        <f t="array" aca="1" ref="AH2185" ca="1">IFERROR(INDIRECT("$ag"&amp;S2185),"")</f>
        <v/>
      </c>
      <c r="AI2185" t="e" cm="1">
        <f t="array" aca="1" ref="AI2185" ca="1">INDIRECT("O"&amp;S2185)</f>
        <v>#VALUE!</v>
      </c>
      <c r="AJ2185" t="str">
        <f t="shared" si="687"/>
        <v/>
      </c>
    </row>
    <row r="2186" spans="1:36" ht="16.5" customHeight="1" thickBot="1">
      <c r="A2186" s="131"/>
      <c r="B2186" s="138"/>
      <c r="C2186" s="139"/>
      <c r="D2186" s="148"/>
      <c r="E2186" s="148"/>
      <c r="F2186" s="139"/>
      <c r="G2186" s="149"/>
      <c r="H2186" s="149"/>
      <c r="I2186" s="149"/>
      <c r="J2186" s="149"/>
      <c r="K2186" s="39"/>
      <c r="L2186" s="145"/>
      <c r="M2186" s="145"/>
      <c r="N2186" s="62"/>
      <c r="O2186" s="315"/>
      <c r="Q2186" t="str">
        <f t="shared" si="682"/>
        <v/>
      </c>
      <c r="S2186" t="e">
        <f t="shared" ca="1" si="669"/>
        <v>#VALUE!</v>
      </c>
      <c r="T2186" t="e">
        <f t="shared" ca="1" si="688"/>
        <v>#VALUE!</v>
      </c>
      <c r="U2186">
        <f t="shared" si="670"/>
        <v>2112</v>
      </c>
      <c r="V2186">
        <v>176.91666666668101</v>
      </c>
      <c r="W2186">
        <f t="shared" si="673"/>
        <v>176</v>
      </c>
      <c r="X2186" t="str" cm="1">
        <f t="array" aca="1" ref="X2186" ca="1">IFERROR(INDEX('PC&amp;PD'!$A$1:$AS$19,ROW('PC&amp;PD'!$A$19),MATCH(INDIRECT(T2186),'PC&amp;PD'!$A$1:$AS$1,0)),"")</f>
        <v/>
      </c>
      <c r="AA2186" t="str">
        <f t="shared" si="683"/>
        <v/>
      </c>
      <c r="AB2186" t="str">
        <f t="shared" si="684"/>
        <v/>
      </c>
      <c r="AC2186" t="e">
        <f t="shared" ca="1" si="685"/>
        <v>#VALUE!</v>
      </c>
      <c r="AD2186" t="str" cm="1">
        <f t="array" aca="1" ref="AD2186" ca="1">IFERROR(IF((LEFT(INDIRECT("$F"&amp;$S2186),4))="GOTS",IF($G2186="Organic","GOTS_Organic_raw",(IF($G2186="Responsible","GOTS_Responsible",(IF($G2186="No Attribute (Conventional)","GOTS_conventional",(IF($G2186="Recycled Pre/Post-Consumer","GOTS_pre_post",(IF($G2186="In-Conversion","GOTS_in_conversion",(IF($G2186="Sustainably Sourced","Sustainably_sourced",(IF($G2186="Recycled pre-consumer organic","GOTS_recycled_organic",""))))))))))))),IF($G2186="Organic","Organic",(IF($G2186="Responsible","Responsible",(IF($G2186="No Attribute (Conventional)","No_Attribute_Conventional",(IF($G2186="Recycled Pre/Post-Consumer","Recycled_Pre_Post_Consumer",(IF($G2186="In-Conversion","In_Conversion",(IF($G2186="Recycled Pre-Consumer","Recycled_Pre_Consumer",(IF($G2186="Recycled Post-Consumer","Recycled_Post_Consumer",(IF($G2186="Sustainably Sourced","Sustainably_sourced",(IF($G2186="Recycled pre-consumer organic","GOTS_recycled_organic","")))))))))))))))))),"")</f>
        <v/>
      </c>
      <c r="AE2186" t="e" cm="1">
        <f t="array" aca="1" ref="AE2186" ca="1">IF($I2186="",IF(INDIRECT("$F"&amp;$S2186)="","",IF(LEFT(INDIRECT("$F"&amp;$S2186),3)="GRS","GRS_RCS_RM",IF((LEFT(INDIRECT("$F"&amp;$S2186),3))="RCS","GRS_RCS_RM",IF(INDIRECT("$F"&amp;$S2186)="OCS (No Label)","OCS_Conversion_RM",IF(LEFT(INDIRECT("$F"&amp;$S2186),3)="OCS","OCS_RM",IF(RIGHT(INDIRECT("$F"&amp;$S2186),10)="conversion","GOTS_RM_conversion",IF((LEFT(INDIRECT("$F"&amp;$S2186),4))="GOTS","GOTS_RM","Responsible_RM"))))))),"DELETERM")</f>
        <v>#VALUE!</v>
      </c>
      <c r="AF2186" t="e" cm="1">
        <f t="array" aca="1" ref="AF2186" ca="1">IF($S2186="","",INDIRECT("$Z"&amp;$S2186))</f>
        <v>#VALUE!</v>
      </c>
      <c r="AG2186" t="str">
        <f t="shared" si="686"/>
        <v/>
      </c>
      <c r="AH2186" t="str" cm="1">
        <f t="array" aca="1" ref="AH2186" ca="1">IFERROR(INDIRECT("$ag"&amp;S2186),"")</f>
        <v/>
      </c>
      <c r="AI2186" t="e" cm="1">
        <f t="array" aca="1" ref="AI2186" ca="1">INDIRECT("O"&amp;S2186)</f>
        <v>#VALUE!</v>
      </c>
      <c r="AJ2186" t="str">
        <f t="shared" si="687"/>
        <v/>
      </c>
    </row>
    <row r="2187" spans="1:36" ht="16.5" customHeight="1">
      <c r="A2187" s="128" t="str">
        <f>IF(B2187="","",COUNTA($B$63:$B2187))</f>
        <v/>
      </c>
      <c r="B2187" s="132"/>
      <c r="C2187" s="133"/>
      <c r="D2187" s="140"/>
      <c r="E2187" s="140"/>
      <c r="F2187" s="133"/>
      <c r="G2187" s="141"/>
      <c r="H2187" s="141"/>
      <c r="I2187" s="141"/>
      <c r="J2187" s="141"/>
      <c r="K2187" s="37"/>
      <c r="L2187" s="142" t="str">
        <f>IF(R2187="","",LEFT(R2187,LEN(R2187)-2))</f>
        <v/>
      </c>
      <c r="M2187" s="142"/>
      <c r="N2187" s="60"/>
      <c r="O2187" s="313"/>
      <c r="Q2187" t="str">
        <f t="shared" si="682"/>
        <v/>
      </c>
      <c r="R2187" t="str">
        <f t="shared" ref="R2187" si="689">CONCATENATE($Q2187,Q2188,Q2189,Q2190,Q2191,Q2192,$Q2193,$Q2194,$Q2195,$Q2196,$Q2197,$Q2198)</f>
        <v/>
      </c>
      <c r="S2187" t="e">
        <f t="shared" ca="1" si="669"/>
        <v>#VALUE!</v>
      </c>
      <c r="T2187" t="e">
        <f t="shared" ca="1" si="688"/>
        <v>#VALUE!</v>
      </c>
      <c r="U2187">
        <f t="shared" si="670"/>
        <v>2124</v>
      </c>
      <c r="V2187">
        <v>177.00000000001401</v>
      </c>
      <c r="W2187">
        <f t="shared" si="673"/>
        <v>177</v>
      </c>
      <c r="X2187" t="str" cm="1">
        <f t="array" aca="1" ref="X2187" ca="1">IFERROR(INDEX('PC&amp;PD'!$A$1:$AS$19,ROW('PC&amp;PD'!$A$19),MATCH(INDIRECT(T2187),'PC&amp;PD'!$A$1:$AS$1,0)),"")</f>
        <v/>
      </c>
      <c r="Z2187" t="str">
        <f t="shared" ref="Z2187" si="690">IFERROR(IF($F2187="OCS 100","OCS (OCS 100)",IF($F2187="OCS Blended","OCS (OCS Blended)",IF($F2187="OCS (No Label)","OCS (No Label)",IF($F2187="RCS 100","RCS (RCS 100)",IF($F2187="RCS Blended","RCS (RCS Blended)",IF($F2187="GRS","GRS (GRS)",IF($F2187="GRS (No Label)", "GRS (No Label)",IF($F2187="RDS","RDS (RDS)",IF($F2187="RWS","RWS (RWS)",IF($F2187="RAS","RAS (RAS)",IF($F2187="RMS","RMS (RMS)",IF($F2187="GOTS Organic","GOTS (Organic)",IF($F2187="GOTS Made with organic","GOTS (Made with Organic)",IF($F2187="GOTS Organic - in conversion","GOTS (Organic - In Conversion)",IF($F2187="GOTS Made with organic - in conversion","GOTS (Made with Organic - In Conversion)",""))))))))))))))),"")</f>
        <v/>
      </c>
      <c r="AA2187" t="str">
        <f t="shared" si="683"/>
        <v/>
      </c>
      <c r="AB2187" t="str">
        <f t="shared" si="684"/>
        <v/>
      </c>
      <c r="AC2187" t="e">
        <f t="shared" ca="1" si="685"/>
        <v>#VALUE!</v>
      </c>
      <c r="AD2187" t="str" cm="1">
        <f t="array" aca="1" ref="AD2187" ca="1">IFERROR(IF((LEFT(INDIRECT("$F"&amp;$S2187),4))="GOTS",IF($G2187="Organic","GOTS_Organic_raw",(IF($G2187="Responsible","GOTS_Responsible",(IF($G2187="No Attribute (Conventional)","GOTS_conventional",(IF($G2187="Recycled Pre/Post-Consumer","GOTS_pre_post",(IF($G2187="In-Conversion","GOTS_in_conversion",(IF($G2187="Sustainably Sourced","Sustainably_sourced",(IF($G2187="Recycled pre-consumer organic","GOTS_recycled_organic",""))))))))))))),IF($G2187="Organic","Organic",(IF($G2187="Responsible","Responsible",(IF($G2187="No Attribute (Conventional)","No_Attribute_Conventional",(IF($G2187="Recycled Pre/Post-Consumer","Recycled_Pre_Post_Consumer",(IF($G2187="In-Conversion","In_Conversion",(IF($G2187="Recycled Pre-Consumer","Recycled_Pre_Consumer",(IF($G2187="Recycled Post-Consumer","Recycled_Post_Consumer",(IF($G2187="Sustainably Sourced","Sustainably_sourced",(IF($G2187="Recycled pre-consumer organic","GOTS_recycled_organic","")))))))))))))))))),"")</f>
        <v/>
      </c>
      <c r="AE2187" t="e" cm="1">
        <f t="array" aca="1" ref="AE2187" ca="1">IF($I2187="",IF(INDIRECT("$F"&amp;$S2187)="","",IF(LEFT(INDIRECT("$F"&amp;$S2187),3)="GRS","GRS_RCS_RM",IF((LEFT(INDIRECT("$F"&amp;$S2187),3))="RCS","GRS_RCS_RM",IF(INDIRECT("$F"&amp;$S2187)="OCS (No Label)","OCS_Conversion_RM",IF(LEFT(INDIRECT("$F"&amp;$S2187),3)="OCS","OCS_RM",IF(RIGHT(INDIRECT("$F"&amp;$S2187),10)="conversion","GOTS_RM_conversion",IF((LEFT(INDIRECT("$F"&amp;$S2187),4))="GOTS","GOTS_RM","Responsible_RM"))))))),"DELETERM")</f>
        <v>#VALUE!</v>
      </c>
      <c r="AF2187" t="e" cm="1">
        <f t="array" aca="1" ref="AF2187" ca="1">IF($S2187="","",INDIRECT("$Z"&amp;$S2187))</f>
        <v>#VALUE!</v>
      </c>
      <c r="AG2187" t="str">
        <f t="shared" si="686"/>
        <v/>
      </c>
      <c r="AH2187" t="str" cm="1">
        <f t="array" aca="1" ref="AH2187" ca="1">IFERROR(INDIRECT("$ag"&amp;S2187),"")</f>
        <v/>
      </c>
      <c r="AI2187" t="e" cm="1">
        <f t="array" aca="1" ref="AI2187" ca="1">INDIRECT("O"&amp;S2187)</f>
        <v>#VALUE!</v>
      </c>
      <c r="AJ2187" t="str">
        <f t="shared" si="687"/>
        <v/>
      </c>
    </row>
    <row r="2188" spans="1:36" ht="16.5" customHeight="1">
      <c r="A2188" s="129"/>
      <c r="B2188" s="134"/>
      <c r="C2188" s="135"/>
      <c r="D2188" s="146"/>
      <c r="E2188" s="146"/>
      <c r="F2188" s="135"/>
      <c r="G2188" s="147"/>
      <c r="H2188" s="147"/>
      <c r="I2188" s="147"/>
      <c r="J2188" s="147"/>
      <c r="K2188" s="38"/>
      <c r="L2188" s="143"/>
      <c r="M2188" s="143"/>
      <c r="N2188" s="61"/>
      <c r="O2188" s="314"/>
      <c r="Q2188" t="str">
        <f t="shared" si="682"/>
        <v/>
      </c>
      <c r="S2188" t="e">
        <f t="shared" ref="S2188:S2251" ca="1" si="691">IF(INDIRECT("A"&amp;$S$63+$U2188)&lt;&gt;"",$S$63+$U2188,"")</f>
        <v>#VALUE!</v>
      </c>
      <c r="T2188" t="e">
        <f t="shared" ca="1" si="688"/>
        <v>#VALUE!</v>
      </c>
      <c r="U2188">
        <f t="shared" ref="U2188:U2251" si="692">(12*W2188)</f>
        <v>2124</v>
      </c>
      <c r="V2188">
        <v>177.08333333334701</v>
      </c>
      <c r="W2188">
        <f t="shared" si="673"/>
        <v>177</v>
      </c>
      <c r="X2188" t="str" cm="1">
        <f t="array" aca="1" ref="X2188" ca="1">IFERROR(INDEX('PC&amp;PD'!$A$1:$AS$19,ROW('PC&amp;PD'!$A$19),MATCH(INDIRECT(T2188),'PC&amp;PD'!$A$1:$AS$1,0)),"")</f>
        <v/>
      </c>
      <c r="AA2188" t="str">
        <f t="shared" si="683"/>
        <v/>
      </c>
      <c r="AB2188" t="str">
        <f t="shared" si="684"/>
        <v/>
      </c>
      <c r="AC2188" t="e">
        <f t="shared" ca="1" si="685"/>
        <v>#VALUE!</v>
      </c>
      <c r="AD2188" t="str" cm="1">
        <f t="array" aca="1" ref="AD2188" ca="1">IFERROR(IF((LEFT(INDIRECT("$F"&amp;$S2188),4))="GOTS",IF($G2188="Organic","GOTS_Organic_raw",(IF($G2188="Responsible","GOTS_Responsible",(IF($G2188="No Attribute (Conventional)","GOTS_conventional",(IF($G2188="Recycled Pre/Post-Consumer","GOTS_pre_post",(IF($G2188="In-Conversion","GOTS_in_conversion",(IF($G2188="Sustainably Sourced","Sustainably_sourced",(IF($G2188="Recycled pre-consumer organic","GOTS_recycled_organic",""))))))))))))),IF($G2188="Organic","Organic",(IF($G2188="Responsible","Responsible",(IF($G2188="No Attribute (Conventional)","No_Attribute_Conventional",(IF($G2188="Recycled Pre/Post-Consumer","Recycled_Pre_Post_Consumer",(IF($G2188="In-Conversion","In_Conversion",(IF($G2188="Recycled Pre-Consumer","Recycled_Pre_Consumer",(IF($G2188="Recycled Post-Consumer","Recycled_Post_Consumer",(IF($G2188="Sustainably Sourced","Sustainably_sourced",(IF($G2188="Recycled pre-consumer organic","GOTS_recycled_organic","")))))))))))))))))),"")</f>
        <v/>
      </c>
      <c r="AE2188" t="e" cm="1">
        <f t="array" aca="1" ref="AE2188" ca="1">IF($I2188="",IF(INDIRECT("$F"&amp;$S2188)="","",IF(LEFT(INDIRECT("$F"&amp;$S2188),3)="GRS","GRS_RCS_RM",IF((LEFT(INDIRECT("$F"&amp;$S2188),3))="RCS","GRS_RCS_RM",IF(INDIRECT("$F"&amp;$S2188)="OCS (No Label)","OCS_Conversion_RM",IF(LEFT(INDIRECT("$F"&amp;$S2188),3)="OCS","OCS_RM",IF(RIGHT(INDIRECT("$F"&amp;$S2188),10)="conversion","GOTS_RM_conversion",IF((LEFT(INDIRECT("$F"&amp;$S2188),4))="GOTS","GOTS_RM","Responsible_RM"))))))),"DELETERM")</f>
        <v>#VALUE!</v>
      </c>
      <c r="AF2188" t="e" cm="1">
        <f t="array" aca="1" ref="AF2188" ca="1">IF($S2188="","",INDIRECT("$Z"&amp;$S2188))</f>
        <v>#VALUE!</v>
      </c>
      <c r="AG2188" t="str">
        <f t="shared" si="686"/>
        <v/>
      </c>
      <c r="AH2188" t="str" cm="1">
        <f t="array" aca="1" ref="AH2188" ca="1">IFERROR(INDIRECT("$ag"&amp;S2188),"")</f>
        <v/>
      </c>
      <c r="AI2188" t="e" cm="1">
        <f t="array" aca="1" ref="AI2188" ca="1">INDIRECT("O"&amp;S2188)</f>
        <v>#VALUE!</v>
      </c>
      <c r="AJ2188" t="str">
        <f t="shared" si="687"/>
        <v/>
      </c>
    </row>
    <row r="2189" spans="1:36" ht="16.5" customHeight="1">
      <c r="A2189" s="129"/>
      <c r="B2189" s="134"/>
      <c r="C2189" s="135"/>
      <c r="D2189" s="146"/>
      <c r="E2189" s="146"/>
      <c r="F2189" s="135"/>
      <c r="G2189" s="147"/>
      <c r="H2189" s="147"/>
      <c r="I2189" s="147"/>
      <c r="J2189" s="147"/>
      <c r="K2189" s="38"/>
      <c r="L2189" s="143"/>
      <c r="M2189" s="143"/>
      <c r="N2189" s="61"/>
      <c r="O2189" s="314"/>
      <c r="Q2189" t="str">
        <f t="shared" si="682"/>
        <v/>
      </c>
      <c r="S2189" t="e">
        <f t="shared" ca="1" si="691"/>
        <v>#VALUE!</v>
      </c>
      <c r="T2189" t="e">
        <f t="shared" ca="1" si="688"/>
        <v>#VALUE!</v>
      </c>
      <c r="U2189">
        <f t="shared" si="692"/>
        <v>2124</v>
      </c>
      <c r="V2189">
        <v>177.16666666668101</v>
      </c>
      <c r="W2189">
        <f t="shared" si="673"/>
        <v>177</v>
      </c>
      <c r="X2189" t="str" cm="1">
        <f t="array" aca="1" ref="X2189" ca="1">IFERROR(INDEX('PC&amp;PD'!$A$1:$AS$19,ROW('PC&amp;PD'!$A$19),MATCH(INDIRECT(T2189),'PC&amp;PD'!$A$1:$AS$1,0)),"")</f>
        <v/>
      </c>
      <c r="AA2189" t="str">
        <f t="shared" si="683"/>
        <v/>
      </c>
      <c r="AB2189" t="str">
        <f t="shared" si="684"/>
        <v/>
      </c>
      <c r="AC2189" t="e">
        <f t="shared" ca="1" si="685"/>
        <v>#VALUE!</v>
      </c>
      <c r="AD2189" t="str" cm="1">
        <f t="array" aca="1" ref="AD2189" ca="1">IFERROR(IF((LEFT(INDIRECT("$F"&amp;$S2189),4))="GOTS",IF($G2189="Organic","GOTS_Organic_raw",(IF($G2189="Responsible","GOTS_Responsible",(IF($G2189="No Attribute (Conventional)","GOTS_conventional",(IF($G2189="Recycled Pre/Post-Consumer","GOTS_pre_post",(IF($G2189="In-Conversion","GOTS_in_conversion",(IF($G2189="Sustainably Sourced","Sustainably_sourced",(IF($G2189="Recycled pre-consumer organic","GOTS_recycled_organic",""))))))))))))),IF($G2189="Organic","Organic",(IF($G2189="Responsible","Responsible",(IF($G2189="No Attribute (Conventional)","No_Attribute_Conventional",(IF($G2189="Recycled Pre/Post-Consumer","Recycled_Pre_Post_Consumer",(IF($G2189="In-Conversion","In_Conversion",(IF($G2189="Recycled Pre-Consumer","Recycled_Pre_Consumer",(IF($G2189="Recycled Post-Consumer","Recycled_Post_Consumer",(IF($G2189="Sustainably Sourced","Sustainably_sourced",(IF($G2189="Recycled pre-consumer organic","GOTS_recycled_organic","")))))))))))))))))),"")</f>
        <v/>
      </c>
      <c r="AE2189" t="e" cm="1">
        <f t="array" aca="1" ref="AE2189" ca="1">IF($I2189="",IF(INDIRECT("$F"&amp;$S2189)="","",IF(LEFT(INDIRECT("$F"&amp;$S2189),3)="GRS","GRS_RCS_RM",IF((LEFT(INDIRECT("$F"&amp;$S2189),3))="RCS","GRS_RCS_RM",IF(INDIRECT("$F"&amp;$S2189)="OCS (No Label)","OCS_Conversion_RM",IF(LEFT(INDIRECT("$F"&amp;$S2189),3)="OCS","OCS_RM",IF(RIGHT(INDIRECT("$F"&amp;$S2189),10)="conversion","GOTS_RM_conversion",IF((LEFT(INDIRECT("$F"&amp;$S2189),4))="GOTS","GOTS_RM","Responsible_RM"))))))),"DELETERM")</f>
        <v>#VALUE!</v>
      </c>
      <c r="AF2189" t="e" cm="1">
        <f t="array" aca="1" ref="AF2189" ca="1">IF($S2189="","",INDIRECT("$Z"&amp;$S2189))</f>
        <v>#VALUE!</v>
      </c>
      <c r="AG2189" t="str">
        <f t="shared" si="686"/>
        <v/>
      </c>
      <c r="AH2189" t="str" cm="1">
        <f t="array" aca="1" ref="AH2189" ca="1">IFERROR(INDIRECT("$ag"&amp;S2189),"")</f>
        <v/>
      </c>
      <c r="AI2189" t="e" cm="1">
        <f t="array" aca="1" ref="AI2189" ca="1">INDIRECT("O"&amp;S2189)</f>
        <v>#VALUE!</v>
      </c>
      <c r="AJ2189" t="str">
        <f t="shared" si="687"/>
        <v/>
      </c>
    </row>
    <row r="2190" spans="1:36" ht="16.5" customHeight="1">
      <c r="A2190" s="129"/>
      <c r="B2190" s="134"/>
      <c r="C2190" s="135"/>
      <c r="D2190" s="146"/>
      <c r="E2190" s="146"/>
      <c r="F2190" s="135"/>
      <c r="G2190" s="147"/>
      <c r="H2190" s="147"/>
      <c r="I2190" s="147"/>
      <c r="J2190" s="147"/>
      <c r="K2190" s="38"/>
      <c r="L2190" s="143"/>
      <c r="M2190" s="143"/>
      <c r="N2190" s="61"/>
      <c r="O2190" s="314"/>
      <c r="Q2190" t="str">
        <f t="shared" si="682"/>
        <v/>
      </c>
      <c r="S2190" t="e">
        <f t="shared" ca="1" si="691"/>
        <v>#VALUE!</v>
      </c>
      <c r="T2190" t="e">
        <f t="shared" ca="1" si="688"/>
        <v>#VALUE!</v>
      </c>
      <c r="U2190">
        <f t="shared" si="692"/>
        <v>2124</v>
      </c>
      <c r="V2190">
        <v>177.25000000001401</v>
      </c>
      <c r="W2190">
        <f t="shared" si="673"/>
        <v>177</v>
      </c>
      <c r="X2190" t="str" cm="1">
        <f t="array" aca="1" ref="X2190" ca="1">IFERROR(INDEX('PC&amp;PD'!$A$1:$AS$19,ROW('PC&amp;PD'!$A$19),MATCH(INDIRECT(T2190),'PC&amp;PD'!$A$1:$AS$1,0)),"")</f>
        <v/>
      </c>
      <c r="AA2190" t="str">
        <f t="shared" si="683"/>
        <v/>
      </c>
      <c r="AB2190" t="str">
        <f t="shared" si="684"/>
        <v/>
      </c>
      <c r="AC2190" t="e">
        <f t="shared" ca="1" si="685"/>
        <v>#VALUE!</v>
      </c>
      <c r="AD2190" t="str" cm="1">
        <f t="array" aca="1" ref="AD2190" ca="1">IFERROR(IF((LEFT(INDIRECT("$F"&amp;$S2190),4))="GOTS",IF($G2190="Organic","GOTS_Organic_raw",(IF($G2190="Responsible","GOTS_Responsible",(IF($G2190="No Attribute (Conventional)","GOTS_conventional",(IF($G2190="Recycled Pre/Post-Consumer","GOTS_pre_post",(IF($G2190="In-Conversion","GOTS_in_conversion",(IF($G2190="Sustainably Sourced","Sustainably_sourced",(IF($G2190="Recycled pre-consumer organic","GOTS_recycled_organic",""))))))))))))),IF($G2190="Organic","Organic",(IF($G2190="Responsible","Responsible",(IF($G2190="No Attribute (Conventional)","No_Attribute_Conventional",(IF($G2190="Recycled Pre/Post-Consumer","Recycled_Pre_Post_Consumer",(IF($G2190="In-Conversion","In_Conversion",(IF($G2190="Recycled Pre-Consumer","Recycled_Pre_Consumer",(IF($G2190="Recycled Post-Consumer","Recycled_Post_Consumer",(IF($G2190="Sustainably Sourced","Sustainably_sourced",(IF($G2190="Recycled pre-consumer organic","GOTS_recycled_organic","")))))))))))))))))),"")</f>
        <v/>
      </c>
      <c r="AE2190" t="e" cm="1">
        <f t="array" aca="1" ref="AE2190" ca="1">IF($I2190="",IF(INDIRECT("$F"&amp;$S2190)="","",IF(LEFT(INDIRECT("$F"&amp;$S2190),3)="GRS","GRS_RCS_RM",IF((LEFT(INDIRECT("$F"&amp;$S2190),3))="RCS","GRS_RCS_RM",IF(INDIRECT("$F"&amp;$S2190)="OCS (No Label)","OCS_Conversion_RM",IF(LEFT(INDIRECT("$F"&amp;$S2190),3)="OCS","OCS_RM",IF(RIGHT(INDIRECT("$F"&amp;$S2190),10)="conversion","GOTS_RM_conversion",IF((LEFT(INDIRECT("$F"&amp;$S2190),4))="GOTS","GOTS_RM","Responsible_RM"))))))),"DELETERM")</f>
        <v>#VALUE!</v>
      </c>
      <c r="AF2190" t="e" cm="1">
        <f t="array" aca="1" ref="AF2190" ca="1">IF($S2190="","",INDIRECT("$Z"&amp;$S2190))</f>
        <v>#VALUE!</v>
      </c>
      <c r="AG2190" t="str">
        <f t="shared" si="686"/>
        <v/>
      </c>
      <c r="AH2190" t="str" cm="1">
        <f t="array" aca="1" ref="AH2190" ca="1">IFERROR(INDIRECT("$ag"&amp;S2190),"")</f>
        <v/>
      </c>
      <c r="AI2190" t="e" cm="1">
        <f t="array" aca="1" ref="AI2190" ca="1">INDIRECT("O"&amp;S2190)</f>
        <v>#VALUE!</v>
      </c>
      <c r="AJ2190" t="str">
        <f t="shared" si="687"/>
        <v/>
      </c>
    </row>
    <row r="2191" spans="1:36" ht="16.5" customHeight="1">
      <c r="A2191" s="129"/>
      <c r="B2191" s="134"/>
      <c r="C2191" s="135"/>
      <c r="D2191" s="146"/>
      <c r="E2191" s="146"/>
      <c r="F2191" s="135"/>
      <c r="G2191" s="147"/>
      <c r="H2191" s="147"/>
      <c r="I2191" s="147"/>
      <c r="J2191" s="147"/>
      <c r="K2191" s="38"/>
      <c r="L2191" s="143"/>
      <c r="M2191" s="143"/>
      <c r="N2191" s="61"/>
      <c r="O2191" s="314"/>
      <c r="Q2191" t="str">
        <f t="shared" si="682"/>
        <v/>
      </c>
      <c r="S2191" t="e">
        <f t="shared" ca="1" si="691"/>
        <v>#VALUE!</v>
      </c>
      <c r="T2191" t="e">
        <f t="shared" ca="1" si="688"/>
        <v>#VALUE!</v>
      </c>
      <c r="U2191">
        <f t="shared" si="692"/>
        <v>2124</v>
      </c>
      <c r="V2191">
        <v>177.33333333334701</v>
      </c>
      <c r="W2191">
        <f t="shared" si="673"/>
        <v>177</v>
      </c>
      <c r="X2191" t="str" cm="1">
        <f t="array" aca="1" ref="X2191" ca="1">IFERROR(INDEX('PC&amp;PD'!$A$1:$AS$19,ROW('PC&amp;PD'!$A$19),MATCH(INDIRECT(T2191),'PC&amp;PD'!$A$1:$AS$1,0)),"")</f>
        <v/>
      </c>
      <c r="AA2191" t="str">
        <f t="shared" si="683"/>
        <v/>
      </c>
      <c r="AB2191" t="str">
        <f t="shared" si="684"/>
        <v/>
      </c>
      <c r="AC2191" t="e">
        <f t="shared" ca="1" si="685"/>
        <v>#VALUE!</v>
      </c>
      <c r="AD2191" t="str" cm="1">
        <f t="array" aca="1" ref="AD2191" ca="1">IFERROR(IF((LEFT(INDIRECT("$F"&amp;$S2191),4))="GOTS",IF($G2191="Organic","GOTS_Organic_raw",(IF($G2191="Responsible","GOTS_Responsible",(IF($G2191="No Attribute (Conventional)","GOTS_conventional",(IF($G2191="Recycled Pre/Post-Consumer","GOTS_pre_post",(IF($G2191="In-Conversion","GOTS_in_conversion",(IF($G2191="Sustainably Sourced","Sustainably_sourced",(IF($G2191="Recycled pre-consumer organic","GOTS_recycled_organic",""))))))))))))),IF($G2191="Organic","Organic",(IF($G2191="Responsible","Responsible",(IF($G2191="No Attribute (Conventional)","No_Attribute_Conventional",(IF($G2191="Recycled Pre/Post-Consumer","Recycled_Pre_Post_Consumer",(IF($G2191="In-Conversion","In_Conversion",(IF($G2191="Recycled Pre-Consumer","Recycled_Pre_Consumer",(IF($G2191="Recycled Post-Consumer","Recycled_Post_Consumer",(IF($G2191="Sustainably Sourced","Sustainably_sourced",(IF($G2191="Recycled pre-consumer organic","GOTS_recycled_organic","")))))))))))))))))),"")</f>
        <v/>
      </c>
      <c r="AE2191" t="e" cm="1">
        <f t="array" aca="1" ref="AE2191" ca="1">IF($I2191="",IF(INDIRECT("$F"&amp;$S2191)="","",IF(LEFT(INDIRECT("$F"&amp;$S2191),3)="GRS","GRS_RCS_RM",IF((LEFT(INDIRECT("$F"&amp;$S2191),3))="RCS","GRS_RCS_RM",IF(INDIRECT("$F"&amp;$S2191)="OCS (No Label)","OCS_Conversion_RM",IF(LEFT(INDIRECT("$F"&amp;$S2191),3)="OCS","OCS_RM",IF(RIGHT(INDIRECT("$F"&amp;$S2191),10)="conversion","GOTS_RM_conversion",IF((LEFT(INDIRECT("$F"&amp;$S2191),4))="GOTS","GOTS_RM","Responsible_RM"))))))),"DELETERM")</f>
        <v>#VALUE!</v>
      </c>
      <c r="AF2191" t="e" cm="1">
        <f t="array" aca="1" ref="AF2191" ca="1">IF($S2191="","",INDIRECT("$Z"&amp;$S2191))</f>
        <v>#VALUE!</v>
      </c>
      <c r="AG2191" t="str">
        <f t="shared" si="686"/>
        <v/>
      </c>
      <c r="AH2191" t="str" cm="1">
        <f t="array" aca="1" ref="AH2191" ca="1">IFERROR(INDIRECT("$ag"&amp;S2191),"")</f>
        <v/>
      </c>
      <c r="AI2191" t="e" cm="1">
        <f t="array" aca="1" ref="AI2191" ca="1">INDIRECT("O"&amp;S2191)</f>
        <v>#VALUE!</v>
      </c>
      <c r="AJ2191" t="str">
        <f t="shared" si="687"/>
        <v/>
      </c>
    </row>
    <row r="2192" spans="1:36" ht="16.5" customHeight="1">
      <c r="A2192" s="129"/>
      <c r="B2192" s="134"/>
      <c r="C2192" s="135"/>
      <c r="D2192" s="146"/>
      <c r="E2192" s="146"/>
      <c r="F2192" s="135"/>
      <c r="G2192" s="147"/>
      <c r="H2192" s="147"/>
      <c r="I2192" s="147"/>
      <c r="J2192" s="147"/>
      <c r="K2192" s="38"/>
      <c r="L2192" s="143"/>
      <c r="M2192" s="143"/>
      <c r="N2192" s="61"/>
      <c r="O2192" s="314"/>
      <c r="Q2192" t="str">
        <f t="shared" si="682"/>
        <v/>
      </c>
      <c r="S2192" t="e">
        <f t="shared" ca="1" si="691"/>
        <v>#VALUE!</v>
      </c>
      <c r="T2192" t="e">
        <f t="shared" ca="1" si="688"/>
        <v>#VALUE!</v>
      </c>
      <c r="U2192">
        <f t="shared" si="692"/>
        <v>2124</v>
      </c>
      <c r="V2192">
        <v>177.41666666668101</v>
      </c>
      <c r="W2192">
        <f t="shared" si="673"/>
        <v>177</v>
      </c>
      <c r="X2192" t="str" cm="1">
        <f t="array" aca="1" ref="X2192" ca="1">IFERROR(INDEX('PC&amp;PD'!$A$1:$AS$19,ROW('PC&amp;PD'!$A$19),MATCH(INDIRECT(T2192),'PC&amp;PD'!$A$1:$AS$1,0)),"")</f>
        <v/>
      </c>
      <c r="AA2192" t="str">
        <f t="shared" si="683"/>
        <v/>
      </c>
      <c r="AB2192" t="str">
        <f t="shared" si="684"/>
        <v/>
      </c>
      <c r="AC2192" t="e">
        <f t="shared" ca="1" si="685"/>
        <v>#VALUE!</v>
      </c>
      <c r="AD2192" t="str" cm="1">
        <f t="array" aca="1" ref="AD2192" ca="1">IFERROR(IF((LEFT(INDIRECT("$F"&amp;$S2192),4))="GOTS",IF($G2192="Organic","GOTS_Organic_raw",(IF($G2192="Responsible","GOTS_Responsible",(IF($G2192="No Attribute (Conventional)","GOTS_conventional",(IF($G2192="Recycled Pre/Post-Consumer","GOTS_pre_post",(IF($G2192="In-Conversion","GOTS_in_conversion",(IF($G2192="Sustainably Sourced","Sustainably_sourced",(IF($G2192="Recycled pre-consumer organic","GOTS_recycled_organic",""))))))))))))),IF($G2192="Organic","Organic",(IF($G2192="Responsible","Responsible",(IF($G2192="No Attribute (Conventional)","No_Attribute_Conventional",(IF($G2192="Recycled Pre/Post-Consumer","Recycled_Pre_Post_Consumer",(IF($G2192="In-Conversion","In_Conversion",(IF($G2192="Recycled Pre-Consumer","Recycled_Pre_Consumer",(IF($G2192="Recycled Post-Consumer","Recycled_Post_Consumer",(IF($G2192="Sustainably Sourced","Sustainably_sourced",(IF($G2192="Recycled pre-consumer organic","GOTS_recycled_organic","")))))))))))))))))),"")</f>
        <v/>
      </c>
      <c r="AE2192" t="e" cm="1">
        <f t="array" aca="1" ref="AE2192" ca="1">IF($I2192="",IF(INDIRECT("$F"&amp;$S2192)="","",IF(LEFT(INDIRECT("$F"&amp;$S2192),3)="GRS","GRS_RCS_RM",IF((LEFT(INDIRECT("$F"&amp;$S2192),3))="RCS","GRS_RCS_RM",IF(INDIRECT("$F"&amp;$S2192)="OCS (No Label)","OCS_Conversion_RM",IF(LEFT(INDIRECT("$F"&amp;$S2192),3)="OCS","OCS_RM",IF(RIGHT(INDIRECT("$F"&amp;$S2192),10)="conversion","GOTS_RM_conversion",IF((LEFT(INDIRECT("$F"&amp;$S2192),4))="GOTS","GOTS_RM","Responsible_RM"))))))),"DELETERM")</f>
        <v>#VALUE!</v>
      </c>
      <c r="AF2192" t="e" cm="1">
        <f t="array" aca="1" ref="AF2192" ca="1">IF($S2192="","",INDIRECT("$Z"&amp;$S2192))</f>
        <v>#VALUE!</v>
      </c>
      <c r="AG2192" t="str">
        <f t="shared" si="686"/>
        <v/>
      </c>
      <c r="AH2192" t="str" cm="1">
        <f t="array" aca="1" ref="AH2192" ca="1">IFERROR(INDIRECT("$ag"&amp;S2192),"")</f>
        <v/>
      </c>
      <c r="AI2192" t="e" cm="1">
        <f t="array" aca="1" ref="AI2192" ca="1">INDIRECT("O"&amp;S2192)</f>
        <v>#VALUE!</v>
      </c>
      <c r="AJ2192" t="str">
        <f t="shared" si="687"/>
        <v/>
      </c>
    </row>
    <row r="2193" spans="1:36" ht="16.5" customHeight="1">
      <c r="A2193" s="130"/>
      <c r="B2193" s="136"/>
      <c r="C2193" s="137"/>
      <c r="D2193" s="146"/>
      <c r="E2193" s="146"/>
      <c r="F2193" s="137"/>
      <c r="G2193" s="147"/>
      <c r="H2193" s="147"/>
      <c r="I2193" s="147"/>
      <c r="J2193" s="147"/>
      <c r="K2193" s="38"/>
      <c r="L2193" s="144"/>
      <c r="M2193" s="144"/>
      <c r="N2193" s="61"/>
      <c r="O2193" s="314"/>
      <c r="Q2193" t="str">
        <f t="shared" si="682"/>
        <v/>
      </c>
      <c r="S2193" t="e">
        <f t="shared" ca="1" si="691"/>
        <v>#VALUE!</v>
      </c>
      <c r="T2193" t="e">
        <f t="shared" ca="1" si="688"/>
        <v>#VALUE!</v>
      </c>
      <c r="U2193">
        <f t="shared" si="692"/>
        <v>2124</v>
      </c>
      <c r="V2193">
        <v>177.50000000001401</v>
      </c>
      <c r="W2193">
        <f t="shared" si="673"/>
        <v>177</v>
      </c>
      <c r="X2193" t="str" cm="1">
        <f t="array" aca="1" ref="X2193" ca="1">IFERROR(INDEX('PC&amp;PD'!$A$1:$AS$19,ROW('PC&amp;PD'!$A$19),MATCH(INDIRECT(T2193),'PC&amp;PD'!$A$1:$AS$1,0)),"")</f>
        <v/>
      </c>
      <c r="AA2193" t="str">
        <f t="shared" si="683"/>
        <v/>
      </c>
      <c r="AB2193" t="str">
        <f t="shared" si="684"/>
        <v/>
      </c>
      <c r="AC2193" t="e">
        <f t="shared" ca="1" si="685"/>
        <v>#VALUE!</v>
      </c>
      <c r="AD2193" t="str" cm="1">
        <f t="array" aca="1" ref="AD2193" ca="1">IFERROR(IF((LEFT(INDIRECT("$F"&amp;$S2193),4))="GOTS",IF($G2193="Organic","GOTS_Organic_raw",(IF($G2193="Responsible","GOTS_Responsible",(IF($G2193="No Attribute (Conventional)","GOTS_conventional",(IF($G2193="Recycled Pre/Post-Consumer","GOTS_pre_post",(IF($G2193="In-Conversion","GOTS_in_conversion",(IF($G2193="Sustainably Sourced","Sustainably_sourced",(IF($G2193="Recycled pre-consumer organic","GOTS_recycled_organic",""))))))))))))),IF($G2193="Organic","Organic",(IF($G2193="Responsible","Responsible",(IF($G2193="No Attribute (Conventional)","No_Attribute_Conventional",(IF($G2193="Recycled Pre/Post-Consumer","Recycled_Pre_Post_Consumer",(IF($G2193="In-Conversion","In_Conversion",(IF($G2193="Recycled Pre-Consumer","Recycled_Pre_Consumer",(IF($G2193="Recycled Post-Consumer","Recycled_Post_Consumer",(IF($G2193="Sustainably Sourced","Sustainably_sourced",(IF($G2193="Recycled pre-consumer organic","GOTS_recycled_organic","")))))))))))))))))),"")</f>
        <v/>
      </c>
      <c r="AE2193" t="e" cm="1">
        <f t="array" aca="1" ref="AE2193" ca="1">IF($I2193="",IF(INDIRECT("$F"&amp;$S2193)="","",IF(LEFT(INDIRECT("$F"&amp;$S2193),3)="GRS","GRS_RCS_RM",IF((LEFT(INDIRECT("$F"&amp;$S2193),3))="RCS","GRS_RCS_RM",IF(INDIRECT("$F"&amp;$S2193)="OCS (No Label)","OCS_Conversion_RM",IF(LEFT(INDIRECT("$F"&amp;$S2193),3)="OCS","OCS_RM",IF(RIGHT(INDIRECT("$F"&amp;$S2193),10)="conversion","GOTS_RM_conversion",IF((LEFT(INDIRECT("$F"&amp;$S2193),4))="GOTS","GOTS_RM","Responsible_RM"))))))),"DELETERM")</f>
        <v>#VALUE!</v>
      </c>
      <c r="AF2193" t="e" cm="1">
        <f t="array" aca="1" ref="AF2193" ca="1">IF($S2193="","",INDIRECT("$Z"&amp;$S2193))</f>
        <v>#VALUE!</v>
      </c>
      <c r="AG2193" t="str">
        <f t="shared" si="686"/>
        <v/>
      </c>
      <c r="AH2193" t="str" cm="1">
        <f t="array" aca="1" ref="AH2193" ca="1">IFERROR(INDIRECT("$ag"&amp;S2193),"")</f>
        <v/>
      </c>
      <c r="AI2193" t="e" cm="1">
        <f t="array" aca="1" ref="AI2193" ca="1">INDIRECT("O"&amp;S2193)</f>
        <v>#VALUE!</v>
      </c>
      <c r="AJ2193" t="str">
        <f t="shared" si="687"/>
        <v/>
      </c>
    </row>
    <row r="2194" spans="1:36" ht="16.5" customHeight="1">
      <c r="A2194" s="130"/>
      <c r="B2194" s="136"/>
      <c r="C2194" s="137"/>
      <c r="D2194" s="146"/>
      <c r="E2194" s="146"/>
      <c r="F2194" s="137"/>
      <c r="G2194" s="147"/>
      <c r="H2194" s="147"/>
      <c r="I2194" s="147"/>
      <c r="J2194" s="147"/>
      <c r="K2194" s="38"/>
      <c r="L2194" s="144"/>
      <c r="M2194" s="144"/>
      <c r="N2194" s="61"/>
      <c r="O2194" s="314"/>
      <c r="Q2194" t="str">
        <f t="shared" si="682"/>
        <v/>
      </c>
      <c r="S2194" t="e">
        <f t="shared" ca="1" si="691"/>
        <v>#VALUE!</v>
      </c>
      <c r="T2194" t="e">
        <f t="shared" ca="1" si="688"/>
        <v>#VALUE!</v>
      </c>
      <c r="U2194">
        <f t="shared" si="692"/>
        <v>2124</v>
      </c>
      <c r="V2194">
        <v>177.58333333334701</v>
      </c>
      <c r="W2194">
        <f t="shared" si="673"/>
        <v>177</v>
      </c>
      <c r="X2194" t="str" cm="1">
        <f t="array" aca="1" ref="X2194" ca="1">IFERROR(INDEX('PC&amp;PD'!$A$1:$AS$19,ROW('PC&amp;PD'!$A$19),MATCH(INDIRECT(T2194),'PC&amp;PD'!$A$1:$AS$1,0)),"")</f>
        <v/>
      </c>
      <c r="AA2194" t="str">
        <f t="shared" si="683"/>
        <v/>
      </c>
      <c r="AB2194" t="str">
        <f t="shared" si="684"/>
        <v/>
      </c>
      <c r="AC2194" t="e">
        <f t="shared" ca="1" si="685"/>
        <v>#VALUE!</v>
      </c>
      <c r="AD2194" t="str" cm="1">
        <f t="array" aca="1" ref="AD2194" ca="1">IFERROR(IF((LEFT(INDIRECT("$F"&amp;$S2194),4))="GOTS",IF($G2194="Organic","GOTS_Organic_raw",(IF($G2194="Responsible","GOTS_Responsible",(IF($G2194="No Attribute (Conventional)","GOTS_conventional",(IF($G2194="Recycled Pre/Post-Consumer","GOTS_pre_post",(IF($G2194="In-Conversion","GOTS_in_conversion",(IF($G2194="Sustainably Sourced","Sustainably_sourced",(IF($G2194="Recycled pre-consumer organic","GOTS_recycled_organic",""))))))))))))),IF($G2194="Organic","Organic",(IF($G2194="Responsible","Responsible",(IF($G2194="No Attribute (Conventional)","No_Attribute_Conventional",(IF($G2194="Recycled Pre/Post-Consumer","Recycled_Pre_Post_Consumer",(IF($G2194="In-Conversion","In_Conversion",(IF($G2194="Recycled Pre-Consumer","Recycled_Pre_Consumer",(IF($G2194="Recycled Post-Consumer","Recycled_Post_Consumer",(IF($G2194="Sustainably Sourced","Sustainably_sourced",(IF($G2194="Recycled pre-consumer organic","GOTS_recycled_organic","")))))))))))))))))),"")</f>
        <v/>
      </c>
      <c r="AE2194" t="e" cm="1">
        <f t="array" aca="1" ref="AE2194" ca="1">IF($I2194="",IF(INDIRECT("$F"&amp;$S2194)="","",IF(LEFT(INDIRECT("$F"&amp;$S2194),3)="GRS","GRS_RCS_RM",IF((LEFT(INDIRECT("$F"&amp;$S2194),3))="RCS","GRS_RCS_RM",IF(INDIRECT("$F"&amp;$S2194)="OCS (No Label)","OCS_Conversion_RM",IF(LEFT(INDIRECT("$F"&amp;$S2194),3)="OCS","OCS_RM",IF(RIGHT(INDIRECT("$F"&amp;$S2194),10)="conversion","GOTS_RM_conversion",IF((LEFT(INDIRECT("$F"&amp;$S2194),4))="GOTS","GOTS_RM","Responsible_RM"))))))),"DELETERM")</f>
        <v>#VALUE!</v>
      </c>
      <c r="AF2194" t="e" cm="1">
        <f t="array" aca="1" ref="AF2194" ca="1">IF($S2194="","",INDIRECT("$Z"&amp;$S2194))</f>
        <v>#VALUE!</v>
      </c>
      <c r="AG2194" t="str">
        <f t="shared" si="686"/>
        <v/>
      </c>
      <c r="AH2194" t="str" cm="1">
        <f t="array" aca="1" ref="AH2194" ca="1">IFERROR(INDIRECT("$ag"&amp;S2194),"")</f>
        <v/>
      </c>
      <c r="AI2194" t="e" cm="1">
        <f t="array" aca="1" ref="AI2194" ca="1">INDIRECT("O"&amp;S2194)</f>
        <v>#VALUE!</v>
      </c>
      <c r="AJ2194" t="str">
        <f t="shared" si="687"/>
        <v/>
      </c>
    </row>
    <row r="2195" spans="1:36" ht="16.5" customHeight="1">
      <c r="A2195" s="130"/>
      <c r="B2195" s="136"/>
      <c r="C2195" s="137"/>
      <c r="D2195" s="146"/>
      <c r="E2195" s="146"/>
      <c r="F2195" s="137"/>
      <c r="G2195" s="147"/>
      <c r="H2195" s="147"/>
      <c r="I2195" s="147"/>
      <c r="J2195" s="147"/>
      <c r="K2195" s="38"/>
      <c r="L2195" s="144"/>
      <c r="M2195" s="144"/>
      <c r="N2195" s="61"/>
      <c r="O2195" s="314"/>
      <c r="Q2195" t="str">
        <f t="shared" si="682"/>
        <v/>
      </c>
      <c r="S2195" t="e">
        <f t="shared" ca="1" si="691"/>
        <v>#VALUE!</v>
      </c>
      <c r="T2195" t="e">
        <f t="shared" ca="1" si="688"/>
        <v>#VALUE!</v>
      </c>
      <c r="U2195">
        <f t="shared" si="692"/>
        <v>2124</v>
      </c>
      <c r="V2195">
        <v>177.66666666668101</v>
      </c>
      <c r="W2195">
        <f t="shared" si="673"/>
        <v>177</v>
      </c>
      <c r="X2195" t="str" cm="1">
        <f t="array" aca="1" ref="X2195" ca="1">IFERROR(INDEX('PC&amp;PD'!$A$1:$AS$19,ROW('PC&amp;PD'!$A$19),MATCH(INDIRECT(T2195),'PC&amp;PD'!$A$1:$AS$1,0)),"")</f>
        <v/>
      </c>
      <c r="AA2195" t="str">
        <f t="shared" si="683"/>
        <v/>
      </c>
      <c r="AB2195" t="str">
        <f t="shared" si="684"/>
        <v/>
      </c>
      <c r="AC2195" t="e">
        <f t="shared" ca="1" si="685"/>
        <v>#VALUE!</v>
      </c>
      <c r="AD2195" t="str" cm="1">
        <f t="array" aca="1" ref="AD2195" ca="1">IFERROR(IF((LEFT(INDIRECT("$F"&amp;$S2195),4))="GOTS",IF($G2195="Organic","GOTS_Organic_raw",(IF($G2195="Responsible","GOTS_Responsible",(IF($G2195="No Attribute (Conventional)","GOTS_conventional",(IF($G2195="Recycled Pre/Post-Consumer","GOTS_pre_post",(IF($G2195="In-Conversion","GOTS_in_conversion",(IF($G2195="Sustainably Sourced","Sustainably_sourced",(IF($G2195="Recycled pre-consumer organic","GOTS_recycled_organic",""))))))))))))),IF($G2195="Organic","Organic",(IF($G2195="Responsible","Responsible",(IF($G2195="No Attribute (Conventional)","No_Attribute_Conventional",(IF($G2195="Recycled Pre/Post-Consumer","Recycled_Pre_Post_Consumer",(IF($G2195="In-Conversion","In_Conversion",(IF($G2195="Recycled Pre-Consumer","Recycled_Pre_Consumer",(IF($G2195="Recycled Post-Consumer","Recycled_Post_Consumer",(IF($G2195="Sustainably Sourced","Sustainably_sourced",(IF($G2195="Recycled pre-consumer organic","GOTS_recycled_organic","")))))))))))))))))),"")</f>
        <v/>
      </c>
      <c r="AE2195" t="e" cm="1">
        <f t="array" aca="1" ref="AE2195" ca="1">IF($I2195="",IF(INDIRECT("$F"&amp;$S2195)="","",IF(LEFT(INDIRECT("$F"&amp;$S2195),3)="GRS","GRS_RCS_RM",IF((LEFT(INDIRECT("$F"&amp;$S2195),3))="RCS","GRS_RCS_RM",IF(INDIRECT("$F"&amp;$S2195)="OCS (No Label)","OCS_Conversion_RM",IF(LEFT(INDIRECT("$F"&amp;$S2195),3)="OCS","OCS_RM",IF(RIGHT(INDIRECT("$F"&amp;$S2195),10)="conversion","GOTS_RM_conversion",IF((LEFT(INDIRECT("$F"&amp;$S2195),4))="GOTS","GOTS_RM","Responsible_RM"))))))),"DELETERM")</f>
        <v>#VALUE!</v>
      </c>
      <c r="AF2195" t="e" cm="1">
        <f t="array" aca="1" ref="AF2195" ca="1">IF($S2195="","",INDIRECT("$Z"&amp;$S2195))</f>
        <v>#VALUE!</v>
      </c>
      <c r="AG2195" t="str">
        <f t="shared" si="686"/>
        <v/>
      </c>
      <c r="AH2195" t="str" cm="1">
        <f t="array" aca="1" ref="AH2195" ca="1">IFERROR(INDIRECT("$ag"&amp;S2195),"")</f>
        <v/>
      </c>
      <c r="AI2195" t="e" cm="1">
        <f t="array" aca="1" ref="AI2195" ca="1">INDIRECT("O"&amp;S2195)</f>
        <v>#VALUE!</v>
      </c>
      <c r="AJ2195" t="str">
        <f t="shared" si="687"/>
        <v/>
      </c>
    </row>
    <row r="2196" spans="1:36" ht="16.5" customHeight="1">
      <c r="A2196" s="130"/>
      <c r="B2196" s="136"/>
      <c r="C2196" s="137"/>
      <c r="D2196" s="146"/>
      <c r="E2196" s="146"/>
      <c r="F2196" s="137"/>
      <c r="G2196" s="147"/>
      <c r="H2196" s="147"/>
      <c r="I2196" s="147"/>
      <c r="J2196" s="147"/>
      <c r="K2196" s="38"/>
      <c r="L2196" s="144"/>
      <c r="M2196" s="144"/>
      <c r="N2196" s="61"/>
      <c r="O2196" s="314"/>
      <c r="Q2196" t="str">
        <f t="shared" si="682"/>
        <v/>
      </c>
      <c r="S2196" t="e">
        <f t="shared" ca="1" si="691"/>
        <v>#VALUE!</v>
      </c>
      <c r="T2196" t="e">
        <f t="shared" ca="1" si="688"/>
        <v>#VALUE!</v>
      </c>
      <c r="U2196">
        <f t="shared" si="692"/>
        <v>2124</v>
      </c>
      <c r="V2196">
        <v>177.75000000001401</v>
      </c>
      <c r="W2196">
        <f t="shared" si="673"/>
        <v>177</v>
      </c>
      <c r="X2196" t="str" cm="1">
        <f t="array" aca="1" ref="X2196" ca="1">IFERROR(INDEX('PC&amp;PD'!$A$1:$AS$19,ROW('PC&amp;PD'!$A$19),MATCH(INDIRECT(T2196),'PC&amp;PD'!$A$1:$AS$1,0)),"")</f>
        <v/>
      </c>
      <c r="AA2196" t="str">
        <f t="shared" si="683"/>
        <v/>
      </c>
      <c r="AB2196" t="str">
        <f t="shared" si="684"/>
        <v/>
      </c>
      <c r="AC2196" t="e">
        <f t="shared" ca="1" si="685"/>
        <v>#VALUE!</v>
      </c>
      <c r="AD2196" t="str" cm="1">
        <f t="array" aca="1" ref="AD2196" ca="1">IFERROR(IF((LEFT(INDIRECT("$F"&amp;$S2196),4))="GOTS",IF($G2196="Organic","GOTS_Organic_raw",(IF($G2196="Responsible","GOTS_Responsible",(IF($G2196="No Attribute (Conventional)","GOTS_conventional",(IF($G2196="Recycled Pre/Post-Consumer","GOTS_pre_post",(IF($G2196="In-Conversion","GOTS_in_conversion",(IF($G2196="Sustainably Sourced","Sustainably_sourced",(IF($G2196="Recycled pre-consumer organic","GOTS_recycled_organic",""))))))))))))),IF($G2196="Organic","Organic",(IF($G2196="Responsible","Responsible",(IF($G2196="No Attribute (Conventional)","No_Attribute_Conventional",(IF($G2196="Recycled Pre/Post-Consumer","Recycled_Pre_Post_Consumer",(IF($G2196="In-Conversion","In_Conversion",(IF($G2196="Recycled Pre-Consumer","Recycled_Pre_Consumer",(IF($G2196="Recycled Post-Consumer","Recycled_Post_Consumer",(IF($G2196="Sustainably Sourced","Sustainably_sourced",(IF($G2196="Recycled pre-consumer organic","GOTS_recycled_organic","")))))))))))))))))),"")</f>
        <v/>
      </c>
      <c r="AE2196" t="e" cm="1">
        <f t="array" aca="1" ref="AE2196" ca="1">IF($I2196="",IF(INDIRECT("$F"&amp;$S2196)="","",IF(LEFT(INDIRECT("$F"&amp;$S2196),3)="GRS","GRS_RCS_RM",IF((LEFT(INDIRECT("$F"&amp;$S2196),3))="RCS","GRS_RCS_RM",IF(INDIRECT("$F"&amp;$S2196)="OCS (No Label)","OCS_Conversion_RM",IF(LEFT(INDIRECT("$F"&amp;$S2196),3)="OCS","OCS_RM",IF(RIGHT(INDIRECT("$F"&amp;$S2196),10)="conversion","GOTS_RM_conversion",IF((LEFT(INDIRECT("$F"&amp;$S2196),4))="GOTS","GOTS_RM","Responsible_RM"))))))),"DELETERM")</f>
        <v>#VALUE!</v>
      </c>
      <c r="AF2196" t="e" cm="1">
        <f t="array" aca="1" ref="AF2196" ca="1">IF($S2196="","",INDIRECT("$Z"&amp;$S2196))</f>
        <v>#VALUE!</v>
      </c>
      <c r="AG2196" t="str">
        <f t="shared" si="686"/>
        <v/>
      </c>
      <c r="AH2196" t="str" cm="1">
        <f t="array" aca="1" ref="AH2196" ca="1">IFERROR(INDIRECT("$ag"&amp;S2196),"")</f>
        <v/>
      </c>
      <c r="AI2196" t="e" cm="1">
        <f t="array" aca="1" ref="AI2196" ca="1">INDIRECT("O"&amp;S2196)</f>
        <v>#VALUE!</v>
      </c>
      <c r="AJ2196" t="str">
        <f t="shared" si="687"/>
        <v/>
      </c>
    </row>
    <row r="2197" spans="1:36" ht="16.5" customHeight="1">
      <c r="A2197" s="130"/>
      <c r="B2197" s="136"/>
      <c r="C2197" s="137"/>
      <c r="D2197" s="146"/>
      <c r="E2197" s="146"/>
      <c r="F2197" s="137"/>
      <c r="G2197" s="147"/>
      <c r="H2197" s="147"/>
      <c r="I2197" s="147"/>
      <c r="J2197" s="147"/>
      <c r="K2197" s="38"/>
      <c r="L2197" s="144"/>
      <c r="M2197" s="144"/>
      <c r="N2197" s="61"/>
      <c r="O2197" s="314"/>
      <c r="Q2197" t="str">
        <f t="shared" si="682"/>
        <v/>
      </c>
      <c r="S2197" t="e">
        <f t="shared" ca="1" si="691"/>
        <v>#VALUE!</v>
      </c>
      <c r="T2197" t="e">
        <f t="shared" ca="1" si="688"/>
        <v>#VALUE!</v>
      </c>
      <c r="U2197">
        <f t="shared" si="692"/>
        <v>2124</v>
      </c>
      <c r="V2197">
        <v>177.83333333334701</v>
      </c>
      <c r="W2197">
        <f t="shared" si="673"/>
        <v>177</v>
      </c>
      <c r="X2197" t="str" cm="1">
        <f t="array" aca="1" ref="X2197" ca="1">IFERROR(INDEX('PC&amp;PD'!$A$1:$AS$19,ROW('PC&amp;PD'!$A$19),MATCH(INDIRECT(T2197),'PC&amp;PD'!$A$1:$AS$1,0)),"")</f>
        <v/>
      </c>
      <c r="AA2197" t="str">
        <f t="shared" si="683"/>
        <v/>
      </c>
      <c r="AB2197" t="str">
        <f t="shared" si="684"/>
        <v/>
      </c>
      <c r="AC2197" t="e">
        <f t="shared" ca="1" si="685"/>
        <v>#VALUE!</v>
      </c>
      <c r="AD2197" t="str" cm="1">
        <f t="array" aca="1" ref="AD2197" ca="1">IFERROR(IF((LEFT(INDIRECT("$F"&amp;$S2197),4))="GOTS",IF($G2197="Organic","GOTS_Organic_raw",(IF($G2197="Responsible","GOTS_Responsible",(IF($G2197="No Attribute (Conventional)","GOTS_conventional",(IF($G2197="Recycled Pre/Post-Consumer","GOTS_pre_post",(IF($G2197="In-Conversion","GOTS_in_conversion",(IF($G2197="Sustainably Sourced","Sustainably_sourced",(IF($G2197="Recycled pre-consumer organic","GOTS_recycled_organic",""))))))))))))),IF($G2197="Organic","Organic",(IF($G2197="Responsible","Responsible",(IF($G2197="No Attribute (Conventional)","No_Attribute_Conventional",(IF($G2197="Recycled Pre/Post-Consumer","Recycled_Pre_Post_Consumer",(IF($G2197="In-Conversion","In_Conversion",(IF($G2197="Recycled Pre-Consumer","Recycled_Pre_Consumer",(IF($G2197="Recycled Post-Consumer","Recycled_Post_Consumer",(IF($G2197="Sustainably Sourced","Sustainably_sourced",(IF($G2197="Recycled pre-consumer organic","GOTS_recycled_organic","")))))))))))))))))),"")</f>
        <v/>
      </c>
      <c r="AE2197" t="e" cm="1">
        <f t="array" aca="1" ref="AE2197" ca="1">IF($I2197="",IF(INDIRECT("$F"&amp;$S2197)="","",IF(LEFT(INDIRECT("$F"&amp;$S2197),3)="GRS","GRS_RCS_RM",IF((LEFT(INDIRECT("$F"&amp;$S2197),3))="RCS","GRS_RCS_RM",IF(INDIRECT("$F"&amp;$S2197)="OCS (No Label)","OCS_Conversion_RM",IF(LEFT(INDIRECT("$F"&amp;$S2197),3)="OCS","OCS_RM",IF(RIGHT(INDIRECT("$F"&amp;$S2197),10)="conversion","GOTS_RM_conversion",IF((LEFT(INDIRECT("$F"&amp;$S2197),4))="GOTS","GOTS_RM","Responsible_RM"))))))),"DELETERM")</f>
        <v>#VALUE!</v>
      </c>
      <c r="AF2197" t="e" cm="1">
        <f t="array" aca="1" ref="AF2197" ca="1">IF($S2197="","",INDIRECT("$Z"&amp;$S2197))</f>
        <v>#VALUE!</v>
      </c>
      <c r="AG2197" t="str">
        <f t="shared" si="686"/>
        <v/>
      </c>
      <c r="AH2197" t="str" cm="1">
        <f t="array" aca="1" ref="AH2197" ca="1">IFERROR(INDIRECT("$ag"&amp;S2197),"")</f>
        <v/>
      </c>
      <c r="AI2197" t="e" cm="1">
        <f t="array" aca="1" ref="AI2197" ca="1">INDIRECT("O"&amp;S2197)</f>
        <v>#VALUE!</v>
      </c>
      <c r="AJ2197" t="str">
        <f t="shared" si="687"/>
        <v/>
      </c>
    </row>
    <row r="2198" spans="1:36" ht="16.5" customHeight="1" thickBot="1">
      <c r="A2198" s="131"/>
      <c r="B2198" s="138"/>
      <c r="C2198" s="139"/>
      <c r="D2198" s="148"/>
      <c r="E2198" s="148"/>
      <c r="F2198" s="139"/>
      <c r="G2198" s="149"/>
      <c r="H2198" s="149"/>
      <c r="I2198" s="149"/>
      <c r="J2198" s="149"/>
      <c r="K2198" s="39"/>
      <c r="L2198" s="145"/>
      <c r="M2198" s="145"/>
      <c r="N2198" s="62"/>
      <c r="O2198" s="315"/>
      <c r="Q2198" t="str">
        <f t="shared" si="682"/>
        <v/>
      </c>
      <c r="S2198" t="e">
        <f t="shared" ca="1" si="691"/>
        <v>#VALUE!</v>
      </c>
      <c r="T2198" t="e">
        <f t="shared" ca="1" si="688"/>
        <v>#VALUE!</v>
      </c>
      <c r="U2198">
        <f t="shared" si="692"/>
        <v>2124</v>
      </c>
      <c r="V2198">
        <v>177.91666666668101</v>
      </c>
      <c r="W2198">
        <f t="shared" ref="W2198:W2261" si="693">ROUNDDOWN(V2198,0)</f>
        <v>177</v>
      </c>
      <c r="X2198" t="str" cm="1">
        <f t="array" aca="1" ref="X2198" ca="1">IFERROR(INDEX('PC&amp;PD'!$A$1:$AS$19,ROW('PC&amp;PD'!$A$19),MATCH(INDIRECT(T2198),'PC&amp;PD'!$A$1:$AS$1,0)),"")</f>
        <v/>
      </c>
      <c r="AA2198" t="str">
        <f t="shared" si="683"/>
        <v/>
      </c>
      <c r="AB2198" t="str">
        <f t="shared" si="684"/>
        <v/>
      </c>
      <c r="AC2198" t="e">
        <f t="shared" ca="1" si="685"/>
        <v>#VALUE!</v>
      </c>
      <c r="AD2198" t="str" cm="1">
        <f t="array" aca="1" ref="AD2198" ca="1">IFERROR(IF((LEFT(INDIRECT("$F"&amp;$S2198),4))="GOTS",IF($G2198="Organic","GOTS_Organic_raw",(IF($G2198="Responsible","GOTS_Responsible",(IF($G2198="No Attribute (Conventional)","GOTS_conventional",(IF($G2198="Recycled Pre/Post-Consumer","GOTS_pre_post",(IF($G2198="In-Conversion","GOTS_in_conversion",(IF($G2198="Sustainably Sourced","Sustainably_sourced",(IF($G2198="Recycled pre-consumer organic","GOTS_recycled_organic",""))))))))))))),IF($G2198="Organic","Organic",(IF($G2198="Responsible","Responsible",(IF($G2198="No Attribute (Conventional)","No_Attribute_Conventional",(IF($G2198="Recycled Pre/Post-Consumer","Recycled_Pre_Post_Consumer",(IF($G2198="In-Conversion","In_Conversion",(IF($G2198="Recycled Pre-Consumer","Recycled_Pre_Consumer",(IF($G2198="Recycled Post-Consumer","Recycled_Post_Consumer",(IF($G2198="Sustainably Sourced","Sustainably_sourced",(IF($G2198="Recycled pre-consumer organic","GOTS_recycled_organic","")))))))))))))))))),"")</f>
        <v/>
      </c>
      <c r="AE2198" t="e" cm="1">
        <f t="array" aca="1" ref="AE2198" ca="1">IF($I2198="",IF(INDIRECT("$F"&amp;$S2198)="","",IF(LEFT(INDIRECT("$F"&amp;$S2198),3)="GRS","GRS_RCS_RM",IF((LEFT(INDIRECT("$F"&amp;$S2198),3))="RCS","GRS_RCS_RM",IF(INDIRECT("$F"&amp;$S2198)="OCS (No Label)","OCS_Conversion_RM",IF(LEFT(INDIRECT("$F"&amp;$S2198),3)="OCS","OCS_RM",IF(RIGHT(INDIRECT("$F"&amp;$S2198),10)="conversion","GOTS_RM_conversion",IF((LEFT(INDIRECT("$F"&amp;$S2198),4))="GOTS","GOTS_RM","Responsible_RM"))))))),"DELETERM")</f>
        <v>#VALUE!</v>
      </c>
      <c r="AF2198" t="e" cm="1">
        <f t="array" aca="1" ref="AF2198" ca="1">IF($S2198="","",INDIRECT("$Z"&amp;$S2198))</f>
        <v>#VALUE!</v>
      </c>
      <c r="AG2198" t="str">
        <f t="shared" si="686"/>
        <v/>
      </c>
      <c r="AH2198" t="str" cm="1">
        <f t="array" aca="1" ref="AH2198" ca="1">IFERROR(INDIRECT("$ag"&amp;S2198),"")</f>
        <v/>
      </c>
      <c r="AI2198" t="e" cm="1">
        <f t="array" aca="1" ref="AI2198" ca="1">INDIRECT("O"&amp;S2198)</f>
        <v>#VALUE!</v>
      </c>
      <c r="AJ2198" t="str">
        <f t="shared" si="687"/>
        <v/>
      </c>
    </row>
    <row r="2199" spans="1:36" ht="16.5" customHeight="1">
      <c r="A2199" s="128" t="str">
        <f>IF(B2199="","",COUNTA($B$63:$B2199))</f>
        <v/>
      </c>
      <c r="B2199" s="132"/>
      <c r="C2199" s="133"/>
      <c r="D2199" s="140"/>
      <c r="E2199" s="140"/>
      <c r="F2199" s="133"/>
      <c r="G2199" s="141"/>
      <c r="H2199" s="141"/>
      <c r="I2199" s="141"/>
      <c r="J2199" s="141"/>
      <c r="K2199" s="37"/>
      <c r="L2199" s="142" t="str">
        <f>IF(R2199="","",LEFT(R2199,LEN(R2199)-2))</f>
        <v/>
      </c>
      <c r="M2199" s="142"/>
      <c r="N2199" s="60"/>
      <c r="O2199" s="313"/>
      <c r="Q2199" t="str">
        <f t="shared" si="682"/>
        <v/>
      </c>
      <c r="R2199" t="str">
        <f t="shared" ref="R2199" si="694">CONCATENATE($Q2199,Q2200,Q2201,Q2202,Q2203,Q2204,$Q2205,$Q2206,$Q2207,$Q2208,$Q2209,$Q2210)</f>
        <v/>
      </c>
      <c r="S2199" t="e">
        <f t="shared" ca="1" si="691"/>
        <v>#VALUE!</v>
      </c>
      <c r="T2199" t="e">
        <f t="shared" ca="1" si="688"/>
        <v>#VALUE!</v>
      </c>
      <c r="U2199">
        <f t="shared" si="692"/>
        <v>2136</v>
      </c>
      <c r="V2199">
        <v>178.00000000001401</v>
      </c>
      <c r="W2199">
        <f t="shared" si="693"/>
        <v>178</v>
      </c>
      <c r="X2199" t="str" cm="1">
        <f t="array" aca="1" ref="X2199" ca="1">IFERROR(INDEX('PC&amp;PD'!$A$1:$AS$19,ROW('PC&amp;PD'!$A$19),MATCH(INDIRECT(T2199),'PC&amp;PD'!$A$1:$AS$1,0)),"")</f>
        <v/>
      </c>
      <c r="Z2199" t="str">
        <f t="shared" ref="Z2199" si="695">IFERROR(IF($F2199="OCS 100","OCS (OCS 100)",IF($F2199="OCS Blended","OCS (OCS Blended)",IF($F2199="OCS (No Label)","OCS (No Label)",IF($F2199="RCS 100","RCS (RCS 100)",IF($F2199="RCS Blended","RCS (RCS Blended)",IF($F2199="GRS","GRS (GRS)",IF($F2199="GRS (No Label)", "GRS (No Label)",IF($F2199="RDS","RDS (RDS)",IF($F2199="RWS","RWS (RWS)",IF($F2199="RAS","RAS (RAS)",IF($F2199="RMS","RMS (RMS)",IF($F2199="GOTS Organic","GOTS (Organic)",IF($F2199="GOTS Made with organic","GOTS (Made with Organic)",IF($F2199="GOTS Organic - in conversion","GOTS (Organic - In Conversion)",IF($F2199="GOTS Made with organic - in conversion","GOTS (Made with Organic - In Conversion)",""))))))))))))))),"")</f>
        <v/>
      </c>
      <c r="AA2199" t="str">
        <f t="shared" si="683"/>
        <v/>
      </c>
      <c r="AB2199" t="str">
        <f t="shared" si="684"/>
        <v/>
      </c>
      <c r="AC2199" t="e">
        <f t="shared" ca="1" si="685"/>
        <v>#VALUE!</v>
      </c>
      <c r="AD2199" t="str" cm="1">
        <f t="array" aca="1" ref="AD2199" ca="1">IFERROR(IF((LEFT(INDIRECT("$F"&amp;$S2199),4))="GOTS",IF($G2199="Organic","GOTS_Organic_raw",(IF($G2199="Responsible","GOTS_Responsible",(IF($G2199="No Attribute (Conventional)","GOTS_conventional",(IF($G2199="Recycled Pre/Post-Consumer","GOTS_pre_post",(IF($G2199="In-Conversion","GOTS_in_conversion",(IF($G2199="Sustainably Sourced","Sustainably_sourced",(IF($G2199="Recycled pre-consumer organic","GOTS_recycled_organic",""))))))))))))),IF($G2199="Organic","Organic",(IF($G2199="Responsible","Responsible",(IF($G2199="No Attribute (Conventional)","No_Attribute_Conventional",(IF($G2199="Recycled Pre/Post-Consumer","Recycled_Pre_Post_Consumer",(IF($G2199="In-Conversion","In_Conversion",(IF($G2199="Recycled Pre-Consumer","Recycled_Pre_Consumer",(IF($G2199="Recycled Post-Consumer","Recycled_Post_Consumer",(IF($G2199="Sustainably Sourced","Sustainably_sourced",(IF($G2199="Recycled pre-consumer organic","GOTS_recycled_organic","")))))))))))))))))),"")</f>
        <v/>
      </c>
      <c r="AE2199" t="e" cm="1">
        <f t="array" aca="1" ref="AE2199" ca="1">IF($I2199="",IF(INDIRECT("$F"&amp;$S2199)="","",IF(LEFT(INDIRECT("$F"&amp;$S2199),3)="GRS","GRS_RCS_RM",IF((LEFT(INDIRECT("$F"&amp;$S2199),3))="RCS","GRS_RCS_RM",IF(INDIRECT("$F"&amp;$S2199)="OCS (No Label)","OCS_Conversion_RM",IF(LEFT(INDIRECT("$F"&amp;$S2199),3)="OCS","OCS_RM",IF(RIGHT(INDIRECT("$F"&amp;$S2199),10)="conversion","GOTS_RM_conversion",IF((LEFT(INDIRECT("$F"&amp;$S2199),4))="GOTS","GOTS_RM","Responsible_RM"))))))),"DELETERM")</f>
        <v>#VALUE!</v>
      </c>
      <c r="AF2199" t="e" cm="1">
        <f t="array" aca="1" ref="AF2199" ca="1">IF($S2199="","",INDIRECT("$Z"&amp;$S2199))</f>
        <v>#VALUE!</v>
      </c>
      <c r="AG2199" t="str">
        <f t="shared" si="686"/>
        <v/>
      </c>
      <c r="AH2199" t="str" cm="1">
        <f t="array" aca="1" ref="AH2199" ca="1">IFERROR(INDIRECT("$ag"&amp;S2199),"")</f>
        <v/>
      </c>
      <c r="AI2199" t="e" cm="1">
        <f t="array" aca="1" ref="AI2199" ca="1">INDIRECT("O"&amp;S2199)</f>
        <v>#VALUE!</v>
      </c>
      <c r="AJ2199" t="str">
        <f t="shared" si="687"/>
        <v/>
      </c>
    </row>
    <row r="2200" spans="1:36" ht="16.5" customHeight="1">
      <c r="A2200" s="129"/>
      <c r="B2200" s="134"/>
      <c r="C2200" s="135"/>
      <c r="D2200" s="146"/>
      <c r="E2200" s="146"/>
      <c r="F2200" s="135"/>
      <c r="G2200" s="147"/>
      <c r="H2200" s="147"/>
      <c r="I2200" s="147"/>
      <c r="J2200" s="147"/>
      <c r="K2200" s="38"/>
      <c r="L2200" s="143"/>
      <c r="M2200" s="143"/>
      <c r="N2200" s="61"/>
      <c r="O2200" s="314"/>
      <c r="Q2200" t="str">
        <f t="shared" si="682"/>
        <v/>
      </c>
      <c r="S2200" t="e">
        <f t="shared" ca="1" si="691"/>
        <v>#VALUE!</v>
      </c>
      <c r="T2200" t="e">
        <f t="shared" ca="1" si="688"/>
        <v>#VALUE!</v>
      </c>
      <c r="U2200">
        <f t="shared" si="692"/>
        <v>2136</v>
      </c>
      <c r="V2200">
        <v>178.08333333334701</v>
      </c>
      <c r="W2200">
        <f t="shared" si="693"/>
        <v>178</v>
      </c>
      <c r="X2200" t="str" cm="1">
        <f t="array" aca="1" ref="X2200" ca="1">IFERROR(INDEX('PC&amp;PD'!$A$1:$AS$19,ROW('PC&amp;PD'!$A$19),MATCH(INDIRECT(T2200),'PC&amp;PD'!$A$1:$AS$1,0)),"")</f>
        <v/>
      </c>
      <c r="AA2200" t="str">
        <f t="shared" si="683"/>
        <v/>
      </c>
      <c r="AB2200" t="str">
        <f t="shared" si="684"/>
        <v/>
      </c>
      <c r="AC2200" t="e">
        <f t="shared" ca="1" si="685"/>
        <v>#VALUE!</v>
      </c>
      <c r="AD2200" t="str" cm="1">
        <f t="array" aca="1" ref="AD2200" ca="1">IFERROR(IF((LEFT(INDIRECT("$F"&amp;$S2200),4))="GOTS",IF($G2200="Organic","GOTS_Organic_raw",(IF($G2200="Responsible","GOTS_Responsible",(IF($G2200="No Attribute (Conventional)","GOTS_conventional",(IF($G2200="Recycled Pre/Post-Consumer","GOTS_pre_post",(IF($G2200="In-Conversion","GOTS_in_conversion",(IF($G2200="Sustainably Sourced","Sustainably_sourced",(IF($G2200="Recycled pre-consumer organic","GOTS_recycled_organic",""))))))))))))),IF($G2200="Organic","Organic",(IF($G2200="Responsible","Responsible",(IF($G2200="No Attribute (Conventional)","No_Attribute_Conventional",(IF($G2200="Recycled Pre/Post-Consumer","Recycled_Pre_Post_Consumer",(IF($G2200="In-Conversion","In_Conversion",(IF($G2200="Recycled Pre-Consumer","Recycled_Pre_Consumer",(IF($G2200="Recycled Post-Consumer","Recycled_Post_Consumer",(IF($G2200="Sustainably Sourced","Sustainably_sourced",(IF($G2200="Recycled pre-consumer organic","GOTS_recycled_organic","")))))))))))))))))),"")</f>
        <v/>
      </c>
      <c r="AE2200" t="e" cm="1">
        <f t="array" aca="1" ref="AE2200" ca="1">IF($I2200="",IF(INDIRECT("$F"&amp;$S2200)="","",IF(LEFT(INDIRECT("$F"&amp;$S2200),3)="GRS","GRS_RCS_RM",IF((LEFT(INDIRECT("$F"&amp;$S2200),3))="RCS","GRS_RCS_RM",IF(INDIRECT("$F"&amp;$S2200)="OCS (No Label)","OCS_Conversion_RM",IF(LEFT(INDIRECT("$F"&amp;$S2200),3)="OCS","OCS_RM",IF(RIGHT(INDIRECT("$F"&amp;$S2200),10)="conversion","GOTS_RM_conversion",IF((LEFT(INDIRECT("$F"&amp;$S2200),4))="GOTS","GOTS_RM","Responsible_RM"))))))),"DELETERM")</f>
        <v>#VALUE!</v>
      </c>
      <c r="AF2200" t="e" cm="1">
        <f t="array" aca="1" ref="AF2200" ca="1">IF($S2200="","",INDIRECT("$Z"&amp;$S2200))</f>
        <v>#VALUE!</v>
      </c>
      <c r="AG2200" t="str">
        <f t="shared" si="686"/>
        <v/>
      </c>
      <c r="AH2200" t="str" cm="1">
        <f t="array" aca="1" ref="AH2200" ca="1">IFERROR(INDIRECT("$ag"&amp;S2200),"")</f>
        <v/>
      </c>
      <c r="AI2200" t="e" cm="1">
        <f t="array" aca="1" ref="AI2200" ca="1">INDIRECT("O"&amp;S2200)</f>
        <v>#VALUE!</v>
      </c>
      <c r="AJ2200" t="str">
        <f t="shared" si="687"/>
        <v/>
      </c>
    </row>
    <row r="2201" spans="1:36" ht="16.5" customHeight="1">
      <c r="A2201" s="129"/>
      <c r="B2201" s="134"/>
      <c r="C2201" s="135"/>
      <c r="D2201" s="146"/>
      <c r="E2201" s="146"/>
      <c r="F2201" s="135"/>
      <c r="G2201" s="147"/>
      <c r="H2201" s="147"/>
      <c r="I2201" s="147"/>
      <c r="J2201" s="147"/>
      <c r="K2201" s="38"/>
      <c r="L2201" s="143"/>
      <c r="M2201" s="143"/>
      <c r="N2201" s="61"/>
      <c r="O2201" s="314"/>
      <c r="Q2201" t="str">
        <f t="shared" si="682"/>
        <v/>
      </c>
      <c r="S2201" t="e">
        <f t="shared" ca="1" si="691"/>
        <v>#VALUE!</v>
      </c>
      <c r="T2201" t="e">
        <f t="shared" ca="1" si="688"/>
        <v>#VALUE!</v>
      </c>
      <c r="U2201">
        <f t="shared" si="692"/>
        <v>2136</v>
      </c>
      <c r="V2201">
        <v>178.16666666668101</v>
      </c>
      <c r="W2201">
        <f t="shared" si="693"/>
        <v>178</v>
      </c>
      <c r="X2201" t="str" cm="1">
        <f t="array" aca="1" ref="X2201" ca="1">IFERROR(INDEX('PC&amp;PD'!$A$1:$AS$19,ROW('PC&amp;PD'!$A$19),MATCH(INDIRECT(T2201),'PC&amp;PD'!$A$1:$AS$1,0)),"")</f>
        <v/>
      </c>
      <c r="AA2201" t="str">
        <f t="shared" si="683"/>
        <v/>
      </c>
      <c r="AB2201" t="str">
        <f t="shared" si="684"/>
        <v/>
      </c>
      <c r="AC2201" t="e">
        <f t="shared" ca="1" si="685"/>
        <v>#VALUE!</v>
      </c>
      <c r="AD2201" t="str" cm="1">
        <f t="array" aca="1" ref="AD2201" ca="1">IFERROR(IF((LEFT(INDIRECT("$F"&amp;$S2201),4))="GOTS",IF($G2201="Organic","GOTS_Organic_raw",(IF($G2201="Responsible","GOTS_Responsible",(IF($G2201="No Attribute (Conventional)","GOTS_conventional",(IF($G2201="Recycled Pre/Post-Consumer","GOTS_pre_post",(IF($G2201="In-Conversion","GOTS_in_conversion",(IF($G2201="Sustainably Sourced","Sustainably_sourced",(IF($G2201="Recycled pre-consumer organic","GOTS_recycled_organic",""))))))))))))),IF($G2201="Organic","Organic",(IF($G2201="Responsible","Responsible",(IF($G2201="No Attribute (Conventional)","No_Attribute_Conventional",(IF($G2201="Recycled Pre/Post-Consumer","Recycled_Pre_Post_Consumer",(IF($G2201="In-Conversion","In_Conversion",(IF($G2201="Recycled Pre-Consumer","Recycled_Pre_Consumer",(IF($G2201="Recycled Post-Consumer","Recycled_Post_Consumer",(IF($G2201="Sustainably Sourced","Sustainably_sourced",(IF($G2201="Recycled pre-consumer organic","GOTS_recycled_organic","")))))))))))))))))),"")</f>
        <v/>
      </c>
      <c r="AE2201" t="e" cm="1">
        <f t="array" aca="1" ref="AE2201" ca="1">IF($I2201="",IF(INDIRECT("$F"&amp;$S2201)="","",IF(LEFT(INDIRECT("$F"&amp;$S2201),3)="GRS","GRS_RCS_RM",IF((LEFT(INDIRECT("$F"&amp;$S2201),3))="RCS","GRS_RCS_RM",IF(INDIRECT("$F"&amp;$S2201)="OCS (No Label)","OCS_Conversion_RM",IF(LEFT(INDIRECT("$F"&amp;$S2201),3)="OCS","OCS_RM",IF(RIGHT(INDIRECT("$F"&amp;$S2201),10)="conversion","GOTS_RM_conversion",IF((LEFT(INDIRECT("$F"&amp;$S2201),4))="GOTS","GOTS_RM","Responsible_RM"))))))),"DELETERM")</f>
        <v>#VALUE!</v>
      </c>
      <c r="AF2201" t="e" cm="1">
        <f t="array" aca="1" ref="AF2201" ca="1">IF($S2201="","",INDIRECT("$Z"&amp;$S2201))</f>
        <v>#VALUE!</v>
      </c>
      <c r="AG2201" t="str">
        <f t="shared" si="686"/>
        <v/>
      </c>
      <c r="AH2201" t="str" cm="1">
        <f t="array" aca="1" ref="AH2201" ca="1">IFERROR(INDIRECT("$ag"&amp;S2201),"")</f>
        <v/>
      </c>
      <c r="AI2201" t="e" cm="1">
        <f t="array" aca="1" ref="AI2201" ca="1">INDIRECT("O"&amp;S2201)</f>
        <v>#VALUE!</v>
      </c>
      <c r="AJ2201" t="str">
        <f t="shared" si="687"/>
        <v/>
      </c>
    </row>
    <row r="2202" spans="1:36" ht="16.5" customHeight="1">
      <c r="A2202" s="129"/>
      <c r="B2202" s="134"/>
      <c r="C2202" s="135"/>
      <c r="D2202" s="146"/>
      <c r="E2202" s="146"/>
      <c r="F2202" s="135"/>
      <c r="G2202" s="147"/>
      <c r="H2202" s="147"/>
      <c r="I2202" s="147"/>
      <c r="J2202" s="147"/>
      <c r="K2202" s="38"/>
      <c r="L2202" s="143"/>
      <c r="M2202" s="143"/>
      <c r="N2202" s="61"/>
      <c r="O2202" s="314"/>
      <c r="Q2202" t="str">
        <f t="shared" si="682"/>
        <v/>
      </c>
      <c r="S2202" t="e">
        <f t="shared" ca="1" si="691"/>
        <v>#VALUE!</v>
      </c>
      <c r="T2202" t="e">
        <f t="shared" ca="1" si="688"/>
        <v>#VALUE!</v>
      </c>
      <c r="U2202">
        <f t="shared" si="692"/>
        <v>2136</v>
      </c>
      <c r="V2202">
        <v>178.25000000001401</v>
      </c>
      <c r="W2202">
        <f t="shared" si="693"/>
        <v>178</v>
      </c>
      <c r="X2202" t="str" cm="1">
        <f t="array" aca="1" ref="X2202" ca="1">IFERROR(INDEX('PC&amp;PD'!$A$1:$AS$19,ROW('PC&amp;PD'!$A$19),MATCH(INDIRECT(T2202),'PC&amp;PD'!$A$1:$AS$1,0)),"")</f>
        <v/>
      </c>
      <c r="AA2202" t="str">
        <f t="shared" si="683"/>
        <v/>
      </c>
      <c r="AB2202" t="str">
        <f t="shared" si="684"/>
        <v/>
      </c>
      <c r="AC2202" t="e">
        <f t="shared" ca="1" si="685"/>
        <v>#VALUE!</v>
      </c>
      <c r="AD2202" t="str" cm="1">
        <f t="array" aca="1" ref="AD2202" ca="1">IFERROR(IF((LEFT(INDIRECT("$F"&amp;$S2202),4))="GOTS",IF($G2202="Organic","GOTS_Organic_raw",(IF($G2202="Responsible","GOTS_Responsible",(IF($G2202="No Attribute (Conventional)","GOTS_conventional",(IF($G2202="Recycled Pre/Post-Consumer","GOTS_pre_post",(IF($G2202="In-Conversion","GOTS_in_conversion",(IF($G2202="Sustainably Sourced","Sustainably_sourced",(IF($G2202="Recycled pre-consumer organic","GOTS_recycled_organic",""))))))))))))),IF($G2202="Organic","Organic",(IF($G2202="Responsible","Responsible",(IF($G2202="No Attribute (Conventional)","No_Attribute_Conventional",(IF($G2202="Recycled Pre/Post-Consumer","Recycled_Pre_Post_Consumer",(IF($G2202="In-Conversion","In_Conversion",(IF($G2202="Recycled Pre-Consumer","Recycled_Pre_Consumer",(IF($G2202="Recycled Post-Consumer","Recycled_Post_Consumer",(IF($G2202="Sustainably Sourced","Sustainably_sourced",(IF($G2202="Recycled pre-consumer organic","GOTS_recycled_organic","")))))))))))))))))),"")</f>
        <v/>
      </c>
      <c r="AE2202" t="e" cm="1">
        <f t="array" aca="1" ref="AE2202" ca="1">IF($I2202="",IF(INDIRECT("$F"&amp;$S2202)="","",IF(LEFT(INDIRECT("$F"&amp;$S2202),3)="GRS","GRS_RCS_RM",IF((LEFT(INDIRECT("$F"&amp;$S2202),3))="RCS","GRS_RCS_RM",IF(INDIRECT("$F"&amp;$S2202)="OCS (No Label)","OCS_Conversion_RM",IF(LEFT(INDIRECT("$F"&amp;$S2202),3)="OCS","OCS_RM",IF(RIGHT(INDIRECT("$F"&amp;$S2202),10)="conversion","GOTS_RM_conversion",IF((LEFT(INDIRECT("$F"&amp;$S2202),4))="GOTS","GOTS_RM","Responsible_RM"))))))),"DELETERM")</f>
        <v>#VALUE!</v>
      </c>
      <c r="AF2202" t="e" cm="1">
        <f t="array" aca="1" ref="AF2202" ca="1">IF($S2202="","",INDIRECT("$Z"&amp;$S2202))</f>
        <v>#VALUE!</v>
      </c>
      <c r="AG2202" t="str">
        <f t="shared" si="686"/>
        <v/>
      </c>
      <c r="AH2202" t="str" cm="1">
        <f t="array" aca="1" ref="AH2202" ca="1">IFERROR(INDIRECT("$ag"&amp;S2202),"")</f>
        <v/>
      </c>
      <c r="AI2202" t="e" cm="1">
        <f t="array" aca="1" ref="AI2202" ca="1">INDIRECT("O"&amp;S2202)</f>
        <v>#VALUE!</v>
      </c>
      <c r="AJ2202" t="str">
        <f t="shared" si="687"/>
        <v/>
      </c>
    </row>
    <row r="2203" spans="1:36" ht="16.5" customHeight="1">
      <c r="A2203" s="129"/>
      <c r="B2203" s="134"/>
      <c r="C2203" s="135"/>
      <c r="D2203" s="146"/>
      <c r="E2203" s="146"/>
      <c r="F2203" s="135"/>
      <c r="G2203" s="147"/>
      <c r="H2203" s="147"/>
      <c r="I2203" s="147"/>
      <c r="J2203" s="147"/>
      <c r="K2203" s="38"/>
      <c r="L2203" s="143"/>
      <c r="M2203" s="143"/>
      <c r="N2203" s="61"/>
      <c r="O2203" s="314"/>
      <c r="Q2203" t="str">
        <f t="shared" si="682"/>
        <v/>
      </c>
      <c r="S2203" t="e">
        <f t="shared" ca="1" si="691"/>
        <v>#VALUE!</v>
      </c>
      <c r="T2203" t="e">
        <f t="shared" ca="1" si="688"/>
        <v>#VALUE!</v>
      </c>
      <c r="U2203">
        <f t="shared" si="692"/>
        <v>2136</v>
      </c>
      <c r="V2203">
        <v>178.33333333334701</v>
      </c>
      <c r="W2203">
        <f t="shared" si="693"/>
        <v>178</v>
      </c>
      <c r="X2203" t="str" cm="1">
        <f t="array" aca="1" ref="X2203" ca="1">IFERROR(INDEX('PC&amp;PD'!$A$1:$AS$19,ROW('PC&amp;PD'!$A$19),MATCH(INDIRECT(T2203),'PC&amp;PD'!$A$1:$AS$1,0)),"")</f>
        <v/>
      </c>
      <c r="AA2203" t="str">
        <f t="shared" si="683"/>
        <v/>
      </c>
      <c r="AB2203" t="str">
        <f t="shared" si="684"/>
        <v/>
      </c>
      <c r="AC2203" t="e">
        <f t="shared" ca="1" si="685"/>
        <v>#VALUE!</v>
      </c>
      <c r="AD2203" t="str" cm="1">
        <f t="array" aca="1" ref="AD2203" ca="1">IFERROR(IF((LEFT(INDIRECT("$F"&amp;$S2203),4))="GOTS",IF($G2203="Organic","GOTS_Organic_raw",(IF($G2203="Responsible","GOTS_Responsible",(IF($G2203="No Attribute (Conventional)","GOTS_conventional",(IF($G2203="Recycled Pre/Post-Consumer","GOTS_pre_post",(IF($G2203="In-Conversion","GOTS_in_conversion",(IF($G2203="Sustainably Sourced","Sustainably_sourced",(IF($G2203="Recycled pre-consumer organic","GOTS_recycled_organic",""))))))))))))),IF($G2203="Organic","Organic",(IF($G2203="Responsible","Responsible",(IF($G2203="No Attribute (Conventional)","No_Attribute_Conventional",(IF($G2203="Recycled Pre/Post-Consumer","Recycled_Pre_Post_Consumer",(IF($G2203="In-Conversion","In_Conversion",(IF($G2203="Recycled Pre-Consumer","Recycled_Pre_Consumer",(IF($G2203="Recycled Post-Consumer","Recycled_Post_Consumer",(IF($G2203="Sustainably Sourced","Sustainably_sourced",(IF($G2203="Recycled pre-consumer organic","GOTS_recycled_organic","")))))))))))))))))),"")</f>
        <v/>
      </c>
      <c r="AE2203" t="e" cm="1">
        <f t="array" aca="1" ref="AE2203" ca="1">IF($I2203="",IF(INDIRECT("$F"&amp;$S2203)="","",IF(LEFT(INDIRECT("$F"&amp;$S2203),3)="GRS","GRS_RCS_RM",IF((LEFT(INDIRECT("$F"&amp;$S2203),3))="RCS","GRS_RCS_RM",IF(INDIRECT("$F"&amp;$S2203)="OCS (No Label)","OCS_Conversion_RM",IF(LEFT(INDIRECT("$F"&amp;$S2203),3)="OCS","OCS_RM",IF(RIGHT(INDIRECT("$F"&amp;$S2203),10)="conversion","GOTS_RM_conversion",IF((LEFT(INDIRECT("$F"&amp;$S2203),4))="GOTS","GOTS_RM","Responsible_RM"))))))),"DELETERM")</f>
        <v>#VALUE!</v>
      </c>
      <c r="AF2203" t="e" cm="1">
        <f t="array" aca="1" ref="AF2203" ca="1">IF($S2203="","",INDIRECT("$Z"&amp;$S2203))</f>
        <v>#VALUE!</v>
      </c>
      <c r="AG2203" t="str">
        <f t="shared" si="686"/>
        <v/>
      </c>
      <c r="AH2203" t="str" cm="1">
        <f t="array" aca="1" ref="AH2203" ca="1">IFERROR(INDIRECT("$ag"&amp;S2203),"")</f>
        <v/>
      </c>
      <c r="AI2203" t="e" cm="1">
        <f t="array" aca="1" ref="AI2203" ca="1">INDIRECT("O"&amp;S2203)</f>
        <v>#VALUE!</v>
      </c>
      <c r="AJ2203" t="str">
        <f t="shared" si="687"/>
        <v/>
      </c>
    </row>
    <row r="2204" spans="1:36" ht="16.5" customHeight="1">
      <c r="A2204" s="129"/>
      <c r="B2204" s="134"/>
      <c r="C2204" s="135"/>
      <c r="D2204" s="146"/>
      <c r="E2204" s="146"/>
      <c r="F2204" s="135"/>
      <c r="G2204" s="147"/>
      <c r="H2204" s="147"/>
      <c r="I2204" s="147"/>
      <c r="J2204" s="147"/>
      <c r="K2204" s="38"/>
      <c r="L2204" s="143"/>
      <c r="M2204" s="143"/>
      <c r="N2204" s="61"/>
      <c r="O2204" s="314"/>
      <c r="Q2204" t="str">
        <f t="shared" si="682"/>
        <v/>
      </c>
      <c r="S2204" t="e">
        <f t="shared" ca="1" si="691"/>
        <v>#VALUE!</v>
      </c>
      <c r="T2204" t="e">
        <f t="shared" ca="1" si="688"/>
        <v>#VALUE!</v>
      </c>
      <c r="U2204">
        <f t="shared" si="692"/>
        <v>2136</v>
      </c>
      <c r="V2204">
        <v>178.41666666668101</v>
      </c>
      <c r="W2204">
        <f t="shared" si="693"/>
        <v>178</v>
      </c>
      <c r="X2204" t="str" cm="1">
        <f t="array" aca="1" ref="X2204" ca="1">IFERROR(INDEX('PC&amp;PD'!$A$1:$AS$19,ROW('PC&amp;PD'!$A$19),MATCH(INDIRECT(T2204),'PC&amp;PD'!$A$1:$AS$1,0)),"")</f>
        <v/>
      </c>
      <c r="AA2204" t="str">
        <f t="shared" si="683"/>
        <v/>
      </c>
      <c r="AB2204" t="str">
        <f t="shared" si="684"/>
        <v/>
      </c>
      <c r="AC2204" t="e">
        <f t="shared" ca="1" si="685"/>
        <v>#VALUE!</v>
      </c>
      <c r="AD2204" t="str" cm="1">
        <f t="array" aca="1" ref="AD2204" ca="1">IFERROR(IF((LEFT(INDIRECT("$F"&amp;$S2204),4))="GOTS",IF($G2204="Organic","GOTS_Organic_raw",(IF($G2204="Responsible","GOTS_Responsible",(IF($G2204="No Attribute (Conventional)","GOTS_conventional",(IF($G2204="Recycled Pre/Post-Consumer","GOTS_pre_post",(IF($G2204="In-Conversion","GOTS_in_conversion",(IF($G2204="Sustainably Sourced","Sustainably_sourced",(IF($G2204="Recycled pre-consumer organic","GOTS_recycled_organic",""))))))))))))),IF($G2204="Organic","Organic",(IF($G2204="Responsible","Responsible",(IF($G2204="No Attribute (Conventional)","No_Attribute_Conventional",(IF($G2204="Recycled Pre/Post-Consumer","Recycled_Pre_Post_Consumer",(IF($G2204="In-Conversion","In_Conversion",(IF($G2204="Recycled Pre-Consumer","Recycled_Pre_Consumer",(IF($G2204="Recycled Post-Consumer","Recycled_Post_Consumer",(IF($G2204="Sustainably Sourced","Sustainably_sourced",(IF($G2204="Recycled pre-consumer organic","GOTS_recycled_organic","")))))))))))))))))),"")</f>
        <v/>
      </c>
      <c r="AE2204" t="e" cm="1">
        <f t="array" aca="1" ref="AE2204" ca="1">IF($I2204="",IF(INDIRECT("$F"&amp;$S2204)="","",IF(LEFT(INDIRECT("$F"&amp;$S2204),3)="GRS","GRS_RCS_RM",IF((LEFT(INDIRECT("$F"&amp;$S2204),3))="RCS","GRS_RCS_RM",IF(INDIRECT("$F"&amp;$S2204)="OCS (No Label)","OCS_Conversion_RM",IF(LEFT(INDIRECT("$F"&amp;$S2204),3)="OCS","OCS_RM",IF(RIGHT(INDIRECT("$F"&amp;$S2204),10)="conversion","GOTS_RM_conversion",IF((LEFT(INDIRECT("$F"&amp;$S2204),4))="GOTS","GOTS_RM","Responsible_RM"))))))),"DELETERM")</f>
        <v>#VALUE!</v>
      </c>
      <c r="AF2204" t="e" cm="1">
        <f t="array" aca="1" ref="AF2204" ca="1">IF($S2204="","",INDIRECT("$Z"&amp;$S2204))</f>
        <v>#VALUE!</v>
      </c>
      <c r="AG2204" t="str">
        <f t="shared" si="686"/>
        <v/>
      </c>
      <c r="AH2204" t="str" cm="1">
        <f t="array" aca="1" ref="AH2204" ca="1">IFERROR(INDIRECT("$ag"&amp;S2204),"")</f>
        <v/>
      </c>
      <c r="AI2204" t="e" cm="1">
        <f t="array" aca="1" ref="AI2204" ca="1">INDIRECT("O"&amp;S2204)</f>
        <v>#VALUE!</v>
      </c>
      <c r="AJ2204" t="str">
        <f t="shared" si="687"/>
        <v/>
      </c>
    </row>
    <row r="2205" spans="1:36" ht="16.5" customHeight="1">
      <c r="A2205" s="130"/>
      <c r="B2205" s="136"/>
      <c r="C2205" s="137"/>
      <c r="D2205" s="146"/>
      <c r="E2205" s="146"/>
      <c r="F2205" s="137"/>
      <c r="G2205" s="147"/>
      <c r="H2205" s="147"/>
      <c r="I2205" s="147"/>
      <c r="J2205" s="147"/>
      <c r="K2205" s="38"/>
      <c r="L2205" s="144"/>
      <c r="M2205" s="144"/>
      <c r="N2205" s="61"/>
      <c r="O2205" s="314"/>
      <c r="Q2205" t="str">
        <f t="shared" si="682"/>
        <v/>
      </c>
      <c r="S2205" t="e">
        <f t="shared" ca="1" si="691"/>
        <v>#VALUE!</v>
      </c>
      <c r="T2205" t="e">
        <f t="shared" ca="1" si="688"/>
        <v>#VALUE!</v>
      </c>
      <c r="U2205">
        <f t="shared" si="692"/>
        <v>2136</v>
      </c>
      <c r="V2205">
        <v>178.50000000001401</v>
      </c>
      <c r="W2205">
        <f t="shared" si="693"/>
        <v>178</v>
      </c>
      <c r="X2205" t="str" cm="1">
        <f t="array" aca="1" ref="X2205" ca="1">IFERROR(INDEX('PC&amp;PD'!$A$1:$AS$19,ROW('PC&amp;PD'!$A$19),MATCH(INDIRECT(T2205),'PC&amp;PD'!$A$1:$AS$1,0)),"")</f>
        <v/>
      </c>
      <c r="AA2205" t="str">
        <f t="shared" si="683"/>
        <v/>
      </c>
      <c r="AB2205" t="str">
        <f t="shared" si="684"/>
        <v/>
      </c>
      <c r="AC2205" t="e">
        <f t="shared" ca="1" si="685"/>
        <v>#VALUE!</v>
      </c>
      <c r="AD2205" t="str" cm="1">
        <f t="array" aca="1" ref="AD2205" ca="1">IFERROR(IF((LEFT(INDIRECT("$F"&amp;$S2205),4))="GOTS",IF($G2205="Organic","GOTS_Organic_raw",(IF($G2205="Responsible","GOTS_Responsible",(IF($G2205="No Attribute (Conventional)","GOTS_conventional",(IF($G2205="Recycled Pre/Post-Consumer","GOTS_pre_post",(IF($G2205="In-Conversion","GOTS_in_conversion",(IF($G2205="Sustainably Sourced","Sustainably_sourced",(IF($G2205="Recycled pre-consumer organic","GOTS_recycled_organic",""))))))))))))),IF($G2205="Organic","Organic",(IF($G2205="Responsible","Responsible",(IF($G2205="No Attribute (Conventional)","No_Attribute_Conventional",(IF($G2205="Recycled Pre/Post-Consumer","Recycled_Pre_Post_Consumer",(IF($G2205="In-Conversion","In_Conversion",(IF($G2205="Recycled Pre-Consumer","Recycled_Pre_Consumer",(IF($G2205="Recycled Post-Consumer","Recycled_Post_Consumer",(IF($G2205="Sustainably Sourced","Sustainably_sourced",(IF($G2205="Recycled pre-consumer organic","GOTS_recycled_organic","")))))))))))))))))),"")</f>
        <v/>
      </c>
      <c r="AE2205" t="e" cm="1">
        <f t="array" aca="1" ref="AE2205" ca="1">IF($I2205="",IF(INDIRECT("$F"&amp;$S2205)="","",IF(LEFT(INDIRECT("$F"&amp;$S2205),3)="GRS","GRS_RCS_RM",IF((LEFT(INDIRECT("$F"&amp;$S2205),3))="RCS","GRS_RCS_RM",IF(INDIRECT("$F"&amp;$S2205)="OCS (No Label)","OCS_Conversion_RM",IF(LEFT(INDIRECT("$F"&amp;$S2205),3)="OCS","OCS_RM",IF(RIGHT(INDIRECT("$F"&amp;$S2205),10)="conversion","GOTS_RM_conversion",IF((LEFT(INDIRECT("$F"&amp;$S2205),4))="GOTS","GOTS_RM","Responsible_RM"))))))),"DELETERM")</f>
        <v>#VALUE!</v>
      </c>
      <c r="AF2205" t="e" cm="1">
        <f t="array" aca="1" ref="AF2205" ca="1">IF($S2205="","",INDIRECT("$Z"&amp;$S2205))</f>
        <v>#VALUE!</v>
      </c>
      <c r="AG2205" t="str">
        <f t="shared" si="686"/>
        <v/>
      </c>
      <c r="AH2205" t="str" cm="1">
        <f t="array" aca="1" ref="AH2205" ca="1">IFERROR(INDIRECT("$ag"&amp;S2205),"")</f>
        <v/>
      </c>
      <c r="AI2205" t="e" cm="1">
        <f t="array" aca="1" ref="AI2205" ca="1">INDIRECT("O"&amp;S2205)</f>
        <v>#VALUE!</v>
      </c>
      <c r="AJ2205" t="str">
        <f t="shared" si="687"/>
        <v/>
      </c>
    </row>
    <row r="2206" spans="1:36" ht="16.5" customHeight="1">
      <c r="A2206" s="130"/>
      <c r="B2206" s="136"/>
      <c r="C2206" s="137"/>
      <c r="D2206" s="146"/>
      <c r="E2206" s="146"/>
      <c r="F2206" s="137"/>
      <c r="G2206" s="147"/>
      <c r="H2206" s="147"/>
      <c r="I2206" s="147"/>
      <c r="J2206" s="147"/>
      <c r="K2206" s="38"/>
      <c r="L2206" s="144"/>
      <c r="M2206" s="144"/>
      <c r="N2206" s="61"/>
      <c r="O2206" s="314"/>
      <c r="Q2206" t="str">
        <f t="shared" si="682"/>
        <v/>
      </c>
      <c r="S2206" t="e">
        <f t="shared" ca="1" si="691"/>
        <v>#VALUE!</v>
      </c>
      <c r="T2206" t="e">
        <f t="shared" ca="1" si="688"/>
        <v>#VALUE!</v>
      </c>
      <c r="U2206">
        <f t="shared" si="692"/>
        <v>2136</v>
      </c>
      <c r="V2206">
        <v>178.58333333334701</v>
      </c>
      <c r="W2206">
        <f t="shared" si="693"/>
        <v>178</v>
      </c>
      <c r="X2206" t="str" cm="1">
        <f t="array" aca="1" ref="X2206" ca="1">IFERROR(INDEX('PC&amp;PD'!$A$1:$AS$19,ROW('PC&amp;PD'!$A$19),MATCH(INDIRECT(T2206),'PC&amp;PD'!$A$1:$AS$1,0)),"")</f>
        <v/>
      </c>
      <c r="AA2206" t="str">
        <f t="shared" si="683"/>
        <v/>
      </c>
      <c r="AB2206" t="str">
        <f t="shared" si="684"/>
        <v/>
      </c>
      <c r="AC2206" t="e">
        <f t="shared" ca="1" si="685"/>
        <v>#VALUE!</v>
      </c>
      <c r="AD2206" t="str" cm="1">
        <f t="array" aca="1" ref="AD2206" ca="1">IFERROR(IF((LEFT(INDIRECT("$F"&amp;$S2206),4))="GOTS",IF($G2206="Organic","GOTS_Organic_raw",(IF($G2206="Responsible","GOTS_Responsible",(IF($G2206="No Attribute (Conventional)","GOTS_conventional",(IF($G2206="Recycled Pre/Post-Consumer","GOTS_pre_post",(IF($G2206="In-Conversion","GOTS_in_conversion",(IF($G2206="Sustainably Sourced","Sustainably_sourced",(IF($G2206="Recycled pre-consumer organic","GOTS_recycled_organic",""))))))))))))),IF($G2206="Organic","Organic",(IF($G2206="Responsible","Responsible",(IF($G2206="No Attribute (Conventional)","No_Attribute_Conventional",(IF($G2206="Recycled Pre/Post-Consumer","Recycled_Pre_Post_Consumer",(IF($G2206="In-Conversion","In_Conversion",(IF($G2206="Recycled Pre-Consumer","Recycled_Pre_Consumer",(IF($G2206="Recycled Post-Consumer","Recycled_Post_Consumer",(IF($G2206="Sustainably Sourced","Sustainably_sourced",(IF($G2206="Recycled pre-consumer organic","GOTS_recycled_organic","")))))))))))))))))),"")</f>
        <v/>
      </c>
      <c r="AE2206" t="e" cm="1">
        <f t="array" aca="1" ref="AE2206" ca="1">IF($I2206="",IF(INDIRECT("$F"&amp;$S2206)="","",IF(LEFT(INDIRECT("$F"&amp;$S2206),3)="GRS","GRS_RCS_RM",IF((LEFT(INDIRECT("$F"&amp;$S2206),3))="RCS","GRS_RCS_RM",IF(INDIRECT("$F"&amp;$S2206)="OCS (No Label)","OCS_Conversion_RM",IF(LEFT(INDIRECT("$F"&amp;$S2206),3)="OCS","OCS_RM",IF(RIGHT(INDIRECT("$F"&amp;$S2206),10)="conversion","GOTS_RM_conversion",IF((LEFT(INDIRECT("$F"&amp;$S2206),4))="GOTS","GOTS_RM","Responsible_RM"))))))),"DELETERM")</f>
        <v>#VALUE!</v>
      </c>
      <c r="AF2206" t="e" cm="1">
        <f t="array" aca="1" ref="AF2206" ca="1">IF($S2206="","",INDIRECT("$Z"&amp;$S2206))</f>
        <v>#VALUE!</v>
      </c>
      <c r="AG2206" t="str">
        <f t="shared" si="686"/>
        <v/>
      </c>
      <c r="AH2206" t="str" cm="1">
        <f t="array" aca="1" ref="AH2206" ca="1">IFERROR(INDIRECT("$ag"&amp;S2206),"")</f>
        <v/>
      </c>
      <c r="AI2206" t="e" cm="1">
        <f t="array" aca="1" ref="AI2206" ca="1">INDIRECT("O"&amp;S2206)</f>
        <v>#VALUE!</v>
      </c>
      <c r="AJ2206" t="str">
        <f t="shared" si="687"/>
        <v/>
      </c>
    </row>
    <row r="2207" spans="1:36" ht="16.5" customHeight="1">
      <c r="A2207" s="130"/>
      <c r="B2207" s="136"/>
      <c r="C2207" s="137"/>
      <c r="D2207" s="146"/>
      <c r="E2207" s="146"/>
      <c r="F2207" s="137"/>
      <c r="G2207" s="147"/>
      <c r="H2207" s="147"/>
      <c r="I2207" s="147"/>
      <c r="J2207" s="147"/>
      <c r="K2207" s="38"/>
      <c r="L2207" s="144"/>
      <c r="M2207" s="144"/>
      <c r="N2207" s="61"/>
      <c r="O2207" s="314"/>
      <c r="Q2207" t="str">
        <f t="shared" si="682"/>
        <v/>
      </c>
      <c r="S2207" t="e">
        <f t="shared" ca="1" si="691"/>
        <v>#VALUE!</v>
      </c>
      <c r="T2207" t="e">
        <f t="shared" ca="1" si="688"/>
        <v>#VALUE!</v>
      </c>
      <c r="U2207">
        <f t="shared" si="692"/>
        <v>2136</v>
      </c>
      <c r="V2207">
        <v>178.66666666668101</v>
      </c>
      <c r="W2207">
        <f t="shared" si="693"/>
        <v>178</v>
      </c>
      <c r="X2207" t="str" cm="1">
        <f t="array" aca="1" ref="X2207" ca="1">IFERROR(INDEX('PC&amp;PD'!$A$1:$AS$19,ROW('PC&amp;PD'!$A$19),MATCH(INDIRECT(T2207),'PC&amp;PD'!$A$1:$AS$1,0)),"")</f>
        <v/>
      </c>
      <c r="AA2207" t="str">
        <f t="shared" si="683"/>
        <v/>
      </c>
      <c r="AB2207" t="str">
        <f t="shared" si="684"/>
        <v/>
      </c>
      <c r="AC2207" t="e">
        <f t="shared" ca="1" si="685"/>
        <v>#VALUE!</v>
      </c>
      <c r="AD2207" t="str" cm="1">
        <f t="array" aca="1" ref="AD2207" ca="1">IFERROR(IF((LEFT(INDIRECT("$F"&amp;$S2207),4))="GOTS",IF($G2207="Organic","GOTS_Organic_raw",(IF($G2207="Responsible","GOTS_Responsible",(IF($G2207="No Attribute (Conventional)","GOTS_conventional",(IF($G2207="Recycled Pre/Post-Consumer","GOTS_pre_post",(IF($G2207="In-Conversion","GOTS_in_conversion",(IF($G2207="Sustainably Sourced","Sustainably_sourced",(IF($G2207="Recycled pre-consumer organic","GOTS_recycled_organic",""))))))))))))),IF($G2207="Organic","Organic",(IF($G2207="Responsible","Responsible",(IF($G2207="No Attribute (Conventional)","No_Attribute_Conventional",(IF($G2207="Recycled Pre/Post-Consumer","Recycled_Pre_Post_Consumer",(IF($G2207="In-Conversion","In_Conversion",(IF($G2207="Recycled Pre-Consumer","Recycled_Pre_Consumer",(IF($G2207="Recycled Post-Consumer","Recycled_Post_Consumer",(IF($G2207="Sustainably Sourced","Sustainably_sourced",(IF($G2207="Recycled pre-consumer organic","GOTS_recycled_organic","")))))))))))))))))),"")</f>
        <v/>
      </c>
      <c r="AE2207" t="e" cm="1">
        <f t="array" aca="1" ref="AE2207" ca="1">IF($I2207="",IF(INDIRECT("$F"&amp;$S2207)="","",IF(LEFT(INDIRECT("$F"&amp;$S2207),3)="GRS","GRS_RCS_RM",IF((LEFT(INDIRECT("$F"&amp;$S2207),3))="RCS","GRS_RCS_RM",IF(INDIRECT("$F"&amp;$S2207)="OCS (No Label)","OCS_Conversion_RM",IF(LEFT(INDIRECT("$F"&amp;$S2207),3)="OCS","OCS_RM",IF(RIGHT(INDIRECT("$F"&amp;$S2207),10)="conversion","GOTS_RM_conversion",IF((LEFT(INDIRECT("$F"&amp;$S2207),4))="GOTS","GOTS_RM","Responsible_RM"))))))),"DELETERM")</f>
        <v>#VALUE!</v>
      </c>
      <c r="AF2207" t="e" cm="1">
        <f t="array" aca="1" ref="AF2207" ca="1">IF($S2207="","",INDIRECT("$Z"&amp;$S2207))</f>
        <v>#VALUE!</v>
      </c>
      <c r="AG2207" t="str">
        <f t="shared" si="686"/>
        <v/>
      </c>
      <c r="AH2207" t="str" cm="1">
        <f t="array" aca="1" ref="AH2207" ca="1">IFERROR(INDIRECT("$ag"&amp;S2207),"")</f>
        <v/>
      </c>
      <c r="AI2207" t="e" cm="1">
        <f t="array" aca="1" ref="AI2207" ca="1">INDIRECT("O"&amp;S2207)</f>
        <v>#VALUE!</v>
      </c>
      <c r="AJ2207" t="str">
        <f t="shared" si="687"/>
        <v/>
      </c>
    </row>
    <row r="2208" spans="1:36" ht="16.5" customHeight="1">
      <c r="A2208" s="130"/>
      <c r="B2208" s="136"/>
      <c r="C2208" s="137"/>
      <c r="D2208" s="146"/>
      <c r="E2208" s="146"/>
      <c r="F2208" s="137"/>
      <c r="G2208" s="147"/>
      <c r="H2208" s="147"/>
      <c r="I2208" s="147"/>
      <c r="J2208" s="147"/>
      <c r="K2208" s="38"/>
      <c r="L2208" s="144"/>
      <c r="M2208" s="144"/>
      <c r="N2208" s="61"/>
      <c r="O2208" s="314"/>
      <c r="Q2208" t="str">
        <f t="shared" si="682"/>
        <v/>
      </c>
      <c r="S2208" t="e">
        <f t="shared" ca="1" si="691"/>
        <v>#VALUE!</v>
      </c>
      <c r="T2208" t="e">
        <f t="shared" ca="1" si="688"/>
        <v>#VALUE!</v>
      </c>
      <c r="U2208">
        <f t="shared" si="692"/>
        <v>2136</v>
      </c>
      <c r="V2208">
        <v>178.75000000001401</v>
      </c>
      <c r="W2208">
        <f t="shared" si="693"/>
        <v>178</v>
      </c>
      <c r="X2208" t="str" cm="1">
        <f t="array" aca="1" ref="X2208" ca="1">IFERROR(INDEX('PC&amp;PD'!$A$1:$AS$19,ROW('PC&amp;PD'!$A$19),MATCH(INDIRECT(T2208),'PC&amp;PD'!$A$1:$AS$1,0)),"")</f>
        <v/>
      </c>
      <c r="AA2208" t="str">
        <f t="shared" si="683"/>
        <v/>
      </c>
      <c r="AB2208" t="str">
        <f t="shared" si="684"/>
        <v/>
      </c>
      <c r="AC2208" t="e">
        <f t="shared" ca="1" si="685"/>
        <v>#VALUE!</v>
      </c>
      <c r="AD2208" t="str" cm="1">
        <f t="array" aca="1" ref="AD2208" ca="1">IFERROR(IF((LEFT(INDIRECT("$F"&amp;$S2208),4))="GOTS",IF($G2208="Organic","GOTS_Organic_raw",(IF($G2208="Responsible","GOTS_Responsible",(IF($G2208="No Attribute (Conventional)","GOTS_conventional",(IF($G2208="Recycled Pre/Post-Consumer","GOTS_pre_post",(IF($G2208="In-Conversion","GOTS_in_conversion",(IF($G2208="Sustainably Sourced","Sustainably_sourced",(IF($G2208="Recycled pre-consumer organic","GOTS_recycled_organic",""))))))))))))),IF($G2208="Organic","Organic",(IF($G2208="Responsible","Responsible",(IF($G2208="No Attribute (Conventional)","No_Attribute_Conventional",(IF($G2208="Recycled Pre/Post-Consumer","Recycled_Pre_Post_Consumer",(IF($G2208="In-Conversion","In_Conversion",(IF($G2208="Recycled Pre-Consumer","Recycled_Pre_Consumer",(IF($G2208="Recycled Post-Consumer","Recycled_Post_Consumer",(IF($G2208="Sustainably Sourced","Sustainably_sourced",(IF($G2208="Recycled pre-consumer organic","GOTS_recycled_organic","")))))))))))))))))),"")</f>
        <v/>
      </c>
      <c r="AE2208" t="e" cm="1">
        <f t="array" aca="1" ref="AE2208" ca="1">IF($I2208="",IF(INDIRECT("$F"&amp;$S2208)="","",IF(LEFT(INDIRECT("$F"&amp;$S2208),3)="GRS","GRS_RCS_RM",IF((LEFT(INDIRECT("$F"&amp;$S2208),3))="RCS","GRS_RCS_RM",IF(INDIRECT("$F"&amp;$S2208)="OCS (No Label)","OCS_Conversion_RM",IF(LEFT(INDIRECT("$F"&amp;$S2208),3)="OCS","OCS_RM",IF(RIGHT(INDIRECT("$F"&amp;$S2208),10)="conversion","GOTS_RM_conversion",IF((LEFT(INDIRECT("$F"&amp;$S2208),4))="GOTS","GOTS_RM","Responsible_RM"))))))),"DELETERM")</f>
        <v>#VALUE!</v>
      </c>
      <c r="AF2208" t="e" cm="1">
        <f t="array" aca="1" ref="AF2208" ca="1">IF($S2208="","",INDIRECT("$Z"&amp;$S2208))</f>
        <v>#VALUE!</v>
      </c>
      <c r="AG2208" t="str">
        <f t="shared" si="686"/>
        <v/>
      </c>
      <c r="AH2208" t="str" cm="1">
        <f t="array" aca="1" ref="AH2208" ca="1">IFERROR(INDIRECT("$ag"&amp;S2208),"")</f>
        <v/>
      </c>
      <c r="AI2208" t="e" cm="1">
        <f t="array" aca="1" ref="AI2208" ca="1">INDIRECT("O"&amp;S2208)</f>
        <v>#VALUE!</v>
      </c>
      <c r="AJ2208" t="str">
        <f t="shared" si="687"/>
        <v/>
      </c>
    </row>
    <row r="2209" spans="1:36" ht="16.5" customHeight="1">
      <c r="A2209" s="130"/>
      <c r="B2209" s="136"/>
      <c r="C2209" s="137"/>
      <c r="D2209" s="146"/>
      <c r="E2209" s="146"/>
      <c r="F2209" s="137"/>
      <c r="G2209" s="147"/>
      <c r="H2209" s="147"/>
      <c r="I2209" s="147"/>
      <c r="J2209" s="147"/>
      <c r="K2209" s="38"/>
      <c r="L2209" s="144"/>
      <c r="M2209" s="144"/>
      <c r="N2209" s="61"/>
      <c r="O2209" s="314"/>
      <c r="Q2209" t="str">
        <f t="shared" si="682"/>
        <v/>
      </c>
      <c r="S2209" t="e">
        <f t="shared" ca="1" si="691"/>
        <v>#VALUE!</v>
      </c>
      <c r="T2209" t="e">
        <f t="shared" ca="1" si="688"/>
        <v>#VALUE!</v>
      </c>
      <c r="U2209">
        <f t="shared" si="692"/>
        <v>2136</v>
      </c>
      <c r="V2209">
        <v>178.83333333334701</v>
      </c>
      <c r="W2209">
        <f t="shared" si="693"/>
        <v>178</v>
      </c>
      <c r="X2209" t="str" cm="1">
        <f t="array" aca="1" ref="X2209" ca="1">IFERROR(INDEX('PC&amp;PD'!$A$1:$AS$19,ROW('PC&amp;PD'!$A$19),MATCH(INDIRECT(T2209),'PC&amp;PD'!$A$1:$AS$1,0)),"")</f>
        <v/>
      </c>
      <c r="AA2209" t="str">
        <f t="shared" si="683"/>
        <v/>
      </c>
      <c r="AB2209" t="str">
        <f t="shared" si="684"/>
        <v/>
      </c>
      <c r="AC2209" t="e">
        <f t="shared" ca="1" si="685"/>
        <v>#VALUE!</v>
      </c>
      <c r="AD2209" t="str" cm="1">
        <f t="array" aca="1" ref="AD2209" ca="1">IFERROR(IF((LEFT(INDIRECT("$F"&amp;$S2209),4))="GOTS",IF($G2209="Organic","GOTS_Organic_raw",(IF($G2209="Responsible","GOTS_Responsible",(IF($G2209="No Attribute (Conventional)","GOTS_conventional",(IF($G2209="Recycled Pre/Post-Consumer","GOTS_pre_post",(IF($G2209="In-Conversion","GOTS_in_conversion",(IF($G2209="Sustainably Sourced","Sustainably_sourced",(IF($G2209="Recycled pre-consumer organic","GOTS_recycled_organic",""))))))))))))),IF($G2209="Organic","Organic",(IF($G2209="Responsible","Responsible",(IF($G2209="No Attribute (Conventional)","No_Attribute_Conventional",(IF($G2209="Recycled Pre/Post-Consumer","Recycled_Pre_Post_Consumer",(IF($G2209="In-Conversion","In_Conversion",(IF($G2209="Recycled Pre-Consumer","Recycled_Pre_Consumer",(IF($G2209="Recycled Post-Consumer","Recycled_Post_Consumer",(IF($G2209="Sustainably Sourced","Sustainably_sourced",(IF($G2209="Recycled pre-consumer organic","GOTS_recycled_organic","")))))))))))))))))),"")</f>
        <v/>
      </c>
      <c r="AE2209" t="e" cm="1">
        <f t="array" aca="1" ref="AE2209" ca="1">IF($I2209="",IF(INDIRECT("$F"&amp;$S2209)="","",IF(LEFT(INDIRECT("$F"&amp;$S2209),3)="GRS","GRS_RCS_RM",IF((LEFT(INDIRECT("$F"&amp;$S2209),3))="RCS","GRS_RCS_RM",IF(INDIRECT("$F"&amp;$S2209)="OCS (No Label)","OCS_Conversion_RM",IF(LEFT(INDIRECT("$F"&amp;$S2209),3)="OCS","OCS_RM",IF(RIGHT(INDIRECT("$F"&amp;$S2209),10)="conversion","GOTS_RM_conversion",IF((LEFT(INDIRECT("$F"&amp;$S2209),4))="GOTS","GOTS_RM","Responsible_RM"))))))),"DELETERM")</f>
        <v>#VALUE!</v>
      </c>
      <c r="AF2209" t="e" cm="1">
        <f t="array" aca="1" ref="AF2209" ca="1">IF($S2209="","",INDIRECT("$Z"&amp;$S2209))</f>
        <v>#VALUE!</v>
      </c>
      <c r="AG2209" t="str">
        <f t="shared" si="686"/>
        <v/>
      </c>
      <c r="AH2209" t="str" cm="1">
        <f t="array" aca="1" ref="AH2209" ca="1">IFERROR(INDIRECT("$ag"&amp;S2209),"")</f>
        <v/>
      </c>
      <c r="AI2209" t="e" cm="1">
        <f t="array" aca="1" ref="AI2209" ca="1">INDIRECT("O"&amp;S2209)</f>
        <v>#VALUE!</v>
      </c>
      <c r="AJ2209" t="str">
        <f t="shared" si="687"/>
        <v/>
      </c>
    </row>
    <row r="2210" spans="1:36" ht="16.5" customHeight="1" thickBot="1">
      <c r="A2210" s="131"/>
      <c r="B2210" s="138"/>
      <c r="C2210" s="139"/>
      <c r="D2210" s="148"/>
      <c r="E2210" s="148"/>
      <c r="F2210" s="139"/>
      <c r="G2210" s="149"/>
      <c r="H2210" s="149"/>
      <c r="I2210" s="149"/>
      <c r="J2210" s="149"/>
      <c r="K2210" s="39"/>
      <c r="L2210" s="145"/>
      <c r="M2210" s="145"/>
      <c r="N2210" s="62"/>
      <c r="O2210" s="315"/>
      <c r="Q2210" t="str">
        <f t="shared" si="682"/>
        <v/>
      </c>
      <c r="S2210" t="e">
        <f t="shared" ca="1" si="691"/>
        <v>#VALUE!</v>
      </c>
      <c r="T2210" t="e">
        <f t="shared" ca="1" si="688"/>
        <v>#VALUE!</v>
      </c>
      <c r="U2210">
        <f t="shared" si="692"/>
        <v>2136</v>
      </c>
      <c r="V2210">
        <v>178.91666666668101</v>
      </c>
      <c r="W2210">
        <f t="shared" si="693"/>
        <v>178</v>
      </c>
      <c r="X2210" t="str" cm="1">
        <f t="array" aca="1" ref="X2210" ca="1">IFERROR(INDEX('PC&amp;PD'!$A$1:$AS$19,ROW('PC&amp;PD'!$A$19),MATCH(INDIRECT(T2210),'PC&amp;PD'!$A$1:$AS$1,0)),"")</f>
        <v/>
      </c>
      <c r="AA2210" t="str">
        <f t="shared" si="683"/>
        <v/>
      </c>
      <c r="AB2210" t="str">
        <f t="shared" si="684"/>
        <v/>
      </c>
      <c r="AC2210" t="e">
        <f t="shared" ca="1" si="685"/>
        <v>#VALUE!</v>
      </c>
      <c r="AD2210" t="str" cm="1">
        <f t="array" aca="1" ref="AD2210" ca="1">IFERROR(IF((LEFT(INDIRECT("$F"&amp;$S2210),4))="GOTS",IF($G2210="Organic","GOTS_Organic_raw",(IF($G2210="Responsible","GOTS_Responsible",(IF($G2210="No Attribute (Conventional)","GOTS_conventional",(IF($G2210="Recycled Pre/Post-Consumer","GOTS_pre_post",(IF($G2210="In-Conversion","GOTS_in_conversion",(IF($G2210="Sustainably Sourced","Sustainably_sourced",(IF($G2210="Recycled pre-consumer organic","GOTS_recycled_organic",""))))))))))))),IF($G2210="Organic","Organic",(IF($G2210="Responsible","Responsible",(IF($G2210="No Attribute (Conventional)","No_Attribute_Conventional",(IF($G2210="Recycled Pre/Post-Consumer","Recycled_Pre_Post_Consumer",(IF($G2210="In-Conversion","In_Conversion",(IF($G2210="Recycled Pre-Consumer","Recycled_Pre_Consumer",(IF($G2210="Recycled Post-Consumer","Recycled_Post_Consumer",(IF($G2210="Sustainably Sourced","Sustainably_sourced",(IF($G2210="Recycled pre-consumer organic","GOTS_recycled_organic","")))))))))))))))))),"")</f>
        <v/>
      </c>
      <c r="AE2210" t="e" cm="1">
        <f t="array" aca="1" ref="AE2210" ca="1">IF($I2210="",IF(INDIRECT("$F"&amp;$S2210)="","",IF(LEFT(INDIRECT("$F"&amp;$S2210),3)="GRS","GRS_RCS_RM",IF((LEFT(INDIRECT("$F"&amp;$S2210),3))="RCS","GRS_RCS_RM",IF(INDIRECT("$F"&amp;$S2210)="OCS (No Label)","OCS_Conversion_RM",IF(LEFT(INDIRECT("$F"&amp;$S2210),3)="OCS","OCS_RM",IF(RIGHT(INDIRECT("$F"&amp;$S2210),10)="conversion","GOTS_RM_conversion",IF((LEFT(INDIRECT("$F"&amp;$S2210),4))="GOTS","GOTS_RM","Responsible_RM"))))))),"DELETERM")</f>
        <v>#VALUE!</v>
      </c>
      <c r="AF2210" t="e" cm="1">
        <f t="array" aca="1" ref="AF2210" ca="1">IF($S2210="","",INDIRECT("$Z"&amp;$S2210))</f>
        <v>#VALUE!</v>
      </c>
      <c r="AG2210" t="str">
        <f t="shared" si="686"/>
        <v/>
      </c>
      <c r="AH2210" t="str" cm="1">
        <f t="array" aca="1" ref="AH2210" ca="1">IFERROR(INDIRECT("$ag"&amp;S2210),"")</f>
        <v/>
      </c>
      <c r="AI2210" t="e" cm="1">
        <f t="array" aca="1" ref="AI2210" ca="1">INDIRECT("O"&amp;S2210)</f>
        <v>#VALUE!</v>
      </c>
      <c r="AJ2210" t="str">
        <f t="shared" si="687"/>
        <v/>
      </c>
    </row>
    <row r="2211" spans="1:36" ht="16.5" customHeight="1">
      <c r="A2211" s="128" t="str">
        <f>IF(B2211="","",COUNTA($B$63:$B2211))</f>
        <v/>
      </c>
      <c r="B2211" s="132"/>
      <c r="C2211" s="133"/>
      <c r="D2211" s="140"/>
      <c r="E2211" s="140"/>
      <c r="F2211" s="133"/>
      <c r="G2211" s="141"/>
      <c r="H2211" s="141"/>
      <c r="I2211" s="141"/>
      <c r="J2211" s="141"/>
      <c r="K2211" s="37"/>
      <c r="L2211" s="142" t="str">
        <f>IF(R2211="","",LEFT(R2211,LEN(R2211)-2))</f>
        <v/>
      </c>
      <c r="M2211" s="142"/>
      <c r="N2211" s="60"/>
      <c r="O2211" s="313"/>
      <c r="Q2211" t="str">
        <f t="shared" si="682"/>
        <v/>
      </c>
      <c r="R2211" t="str">
        <f t="shared" ref="R2211" si="696">CONCATENATE($Q2211,Q2212,Q2213,Q2214,Q2215,Q2216,$Q2217,$Q2218,$Q2219,$Q2220,$Q2221,$Q2222)</f>
        <v/>
      </c>
      <c r="S2211" t="e">
        <f t="shared" ca="1" si="691"/>
        <v>#VALUE!</v>
      </c>
      <c r="T2211" t="e">
        <f t="shared" ca="1" si="688"/>
        <v>#VALUE!</v>
      </c>
      <c r="U2211">
        <f t="shared" si="692"/>
        <v>2148</v>
      </c>
      <c r="V2211">
        <v>179.00000000001401</v>
      </c>
      <c r="W2211">
        <f t="shared" si="693"/>
        <v>179</v>
      </c>
      <c r="X2211" t="str" cm="1">
        <f t="array" aca="1" ref="X2211" ca="1">IFERROR(INDEX('PC&amp;PD'!$A$1:$AS$19,ROW('PC&amp;PD'!$A$19),MATCH(INDIRECT(T2211),'PC&amp;PD'!$A$1:$AS$1,0)),"")</f>
        <v/>
      </c>
      <c r="Z2211" t="str">
        <f t="shared" ref="Z2211" si="697">IFERROR(IF($F2211="OCS 100","OCS (OCS 100)",IF($F2211="OCS Blended","OCS (OCS Blended)",IF($F2211="OCS (No Label)","OCS (No Label)",IF($F2211="RCS 100","RCS (RCS 100)",IF($F2211="RCS Blended","RCS (RCS Blended)",IF($F2211="GRS","GRS (GRS)",IF($F2211="GRS (No Label)", "GRS (No Label)",IF($F2211="RDS","RDS (RDS)",IF($F2211="RWS","RWS (RWS)",IF($F2211="RAS","RAS (RAS)",IF($F2211="RMS","RMS (RMS)",IF($F2211="GOTS Organic","GOTS (Organic)",IF($F2211="GOTS Made with organic","GOTS (Made with Organic)",IF($F2211="GOTS Organic - in conversion","GOTS (Organic - In Conversion)",IF($F2211="GOTS Made with organic - in conversion","GOTS (Made with Organic - In Conversion)",""))))))))))))))),"")</f>
        <v/>
      </c>
      <c r="AA2211" t="str">
        <f t="shared" si="683"/>
        <v/>
      </c>
      <c r="AB2211" t="str">
        <f t="shared" si="684"/>
        <v/>
      </c>
      <c r="AC2211" t="e">
        <f t="shared" ca="1" si="685"/>
        <v>#VALUE!</v>
      </c>
      <c r="AD2211" t="str" cm="1">
        <f t="array" aca="1" ref="AD2211" ca="1">IFERROR(IF((LEFT(INDIRECT("$F"&amp;$S2211),4))="GOTS",IF($G2211="Organic","GOTS_Organic_raw",(IF($G2211="Responsible","GOTS_Responsible",(IF($G2211="No Attribute (Conventional)","GOTS_conventional",(IF($G2211="Recycled Pre/Post-Consumer","GOTS_pre_post",(IF($G2211="In-Conversion","GOTS_in_conversion",(IF($G2211="Sustainably Sourced","Sustainably_sourced",(IF($G2211="Recycled pre-consumer organic","GOTS_recycled_organic",""))))))))))))),IF($G2211="Organic","Organic",(IF($G2211="Responsible","Responsible",(IF($G2211="No Attribute (Conventional)","No_Attribute_Conventional",(IF($G2211="Recycled Pre/Post-Consumer","Recycled_Pre_Post_Consumer",(IF($G2211="In-Conversion","In_Conversion",(IF($G2211="Recycled Pre-Consumer","Recycled_Pre_Consumer",(IF($G2211="Recycled Post-Consumer","Recycled_Post_Consumer",(IF($G2211="Sustainably Sourced","Sustainably_sourced",(IF($G2211="Recycled pre-consumer organic","GOTS_recycled_organic","")))))))))))))))))),"")</f>
        <v/>
      </c>
      <c r="AE2211" t="e" cm="1">
        <f t="array" aca="1" ref="AE2211" ca="1">IF($I2211="",IF(INDIRECT("$F"&amp;$S2211)="","",IF(LEFT(INDIRECT("$F"&amp;$S2211),3)="GRS","GRS_RCS_RM",IF((LEFT(INDIRECT("$F"&amp;$S2211),3))="RCS","GRS_RCS_RM",IF(INDIRECT("$F"&amp;$S2211)="OCS (No Label)","OCS_Conversion_RM",IF(LEFT(INDIRECT("$F"&amp;$S2211),3)="OCS","OCS_RM",IF(RIGHT(INDIRECT("$F"&amp;$S2211),10)="conversion","GOTS_RM_conversion",IF((LEFT(INDIRECT("$F"&amp;$S2211),4))="GOTS","GOTS_RM","Responsible_RM"))))))),"DELETERM")</f>
        <v>#VALUE!</v>
      </c>
      <c r="AF2211" t="e" cm="1">
        <f t="array" aca="1" ref="AF2211" ca="1">IF($S2211="","",INDIRECT("$Z"&amp;$S2211))</f>
        <v>#VALUE!</v>
      </c>
      <c r="AG2211" t="str">
        <f t="shared" si="686"/>
        <v/>
      </c>
      <c r="AH2211" t="str" cm="1">
        <f t="array" aca="1" ref="AH2211" ca="1">IFERROR(INDIRECT("$ag"&amp;S2211),"")</f>
        <v/>
      </c>
      <c r="AI2211" t="e" cm="1">
        <f t="array" aca="1" ref="AI2211" ca="1">INDIRECT("O"&amp;S2211)</f>
        <v>#VALUE!</v>
      </c>
      <c r="AJ2211" t="str">
        <f t="shared" si="687"/>
        <v/>
      </c>
    </row>
    <row r="2212" spans="1:36" ht="16.5" customHeight="1">
      <c r="A2212" s="129"/>
      <c r="B2212" s="134"/>
      <c r="C2212" s="135"/>
      <c r="D2212" s="146"/>
      <c r="E2212" s="146"/>
      <c r="F2212" s="135"/>
      <c r="G2212" s="147"/>
      <c r="H2212" s="147"/>
      <c r="I2212" s="147"/>
      <c r="J2212" s="147"/>
      <c r="K2212" s="38"/>
      <c r="L2212" s="143"/>
      <c r="M2212" s="143"/>
      <c r="N2212" s="61"/>
      <c r="O2212" s="314"/>
      <c r="Q2212" t="str">
        <f t="shared" si="682"/>
        <v/>
      </c>
      <c r="S2212" t="e">
        <f t="shared" ca="1" si="691"/>
        <v>#VALUE!</v>
      </c>
      <c r="T2212" t="e">
        <f t="shared" ca="1" si="688"/>
        <v>#VALUE!</v>
      </c>
      <c r="U2212">
        <f t="shared" si="692"/>
        <v>2148</v>
      </c>
      <c r="V2212">
        <v>179.08333333334701</v>
      </c>
      <c r="W2212">
        <f t="shared" si="693"/>
        <v>179</v>
      </c>
      <c r="X2212" t="str" cm="1">
        <f t="array" aca="1" ref="X2212" ca="1">IFERROR(INDEX('PC&amp;PD'!$A$1:$AS$19,ROW('PC&amp;PD'!$A$19),MATCH(INDIRECT(T2212),'PC&amp;PD'!$A$1:$AS$1,0)),"")</f>
        <v/>
      </c>
      <c r="AA2212" t="str">
        <f t="shared" si="683"/>
        <v/>
      </c>
      <c r="AB2212" t="str">
        <f t="shared" si="684"/>
        <v/>
      </c>
      <c r="AC2212" t="e">
        <f t="shared" ca="1" si="685"/>
        <v>#VALUE!</v>
      </c>
      <c r="AD2212" t="str" cm="1">
        <f t="array" aca="1" ref="AD2212" ca="1">IFERROR(IF((LEFT(INDIRECT("$F"&amp;$S2212),4))="GOTS",IF($G2212="Organic","GOTS_Organic_raw",(IF($G2212="Responsible","GOTS_Responsible",(IF($G2212="No Attribute (Conventional)","GOTS_conventional",(IF($G2212="Recycled Pre/Post-Consumer","GOTS_pre_post",(IF($G2212="In-Conversion","GOTS_in_conversion",(IF($G2212="Sustainably Sourced","Sustainably_sourced",(IF($G2212="Recycled pre-consumer organic","GOTS_recycled_organic",""))))))))))))),IF($G2212="Organic","Organic",(IF($G2212="Responsible","Responsible",(IF($G2212="No Attribute (Conventional)","No_Attribute_Conventional",(IF($G2212="Recycled Pre/Post-Consumer","Recycled_Pre_Post_Consumer",(IF($G2212="In-Conversion","In_Conversion",(IF($G2212="Recycled Pre-Consumer","Recycled_Pre_Consumer",(IF($G2212="Recycled Post-Consumer","Recycled_Post_Consumer",(IF($G2212="Sustainably Sourced","Sustainably_sourced",(IF($G2212="Recycled pre-consumer organic","GOTS_recycled_organic","")))))))))))))))))),"")</f>
        <v/>
      </c>
      <c r="AE2212" t="e" cm="1">
        <f t="array" aca="1" ref="AE2212" ca="1">IF($I2212="",IF(INDIRECT("$F"&amp;$S2212)="","",IF(LEFT(INDIRECT("$F"&amp;$S2212),3)="GRS","GRS_RCS_RM",IF((LEFT(INDIRECT("$F"&amp;$S2212),3))="RCS","GRS_RCS_RM",IF(INDIRECT("$F"&amp;$S2212)="OCS (No Label)","OCS_Conversion_RM",IF(LEFT(INDIRECT("$F"&amp;$S2212),3)="OCS","OCS_RM",IF(RIGHT(INDIRECT("$F"&amp;$S2212),10)="conversion","GOTS_RM_conversion",IF((LEFT(INDIRECT("$F"&amp;$S2212),4))="GOTS","GOTS_RM","Responsible_RM"))))))),"DELETERM")</f>
        <v>#VALUE!</v>
      </c>
      <c r="AF2212" t="e" cm="1">
        <f t="array" aca="1" ref="AF2212" ca="1">IF($S2212="","",INDIRECT("$Z"&amp;$S2212))</f>
        <v>#VALUE!</v>
      </c>
      <c r="AG2212" t="str">
        <f t="shared" si="686"/>
        <v/>
      </c>
      <c r="AH2212" t="str" cm="1">
        <f t="array" aca="1" ref="AH2212" ca="1">IFERROR(INDIRECT("$ag"&amp;S2212),"")</f>
        <v/>
      </c>
      <c r="AI2212" t="e" cm="1">
        <f t="array" aca="1" ref="AI2212" ca="1">INDIRECT("O"&amp;S2212)</f>
        <v>#VALUE!</v>
      </c>
      <c r="AJ2212" t="str">
        <f t="shared" si="687"/>
        <v/>
      </c>
    </row>
    <row r="2213" spans="1:36" ht="16.5" customHeight="1">
      <c r="A2213" s="129"/>
      <c r="B2213" s="134"/>
      <c r="C2213" s="135"/>
      <c r="D2213" s="146"/>
      <c r="E2213" s="146"/>
      <c r="F2213" s="135"/>
      <c r="G2213" s="147"/>
      <c r="H2213" s="147"/>
      <c r="I2213" s="147"/>
      <c r="J2213" s="147"/>
      <c r="K2213" s="38"/>
      <c r="L2213" s="143"/>
      <c r="M2213" s="143"/>
      <c r="N2213" s="61"/>
      <c r="O2213" s="314"/>
      <c r="Q2213" t="str">
        <f t="shared" si="682"/>
        <v/>
      </c>
      <c r="S2213" t="e">
        <f t="shared" ca="1" si="691"/>
        <v>#VALUE!</v>
      </c>
      <c r="T2213" t="e">
        <f t="shared" ca="1" si="688"/>
        <v>#VALUE!</v>
      </c>
      <c r="U2213">
        <f t="shared" si="692"/>
        <v>2148</v>
      </c>
      <c r="V2213">
        <v>179.16666666668101</v>
      </c>
      <c r="W2213">
        <f t="shared" si="693"/>
        <v>179</v>
      </c>
      <c r="X2213" t="str" cm="1">
        <f t="array" aca="1" ref="X2213" ca="1">IFERROR(INDEX('PC&amp;PD'!$A$1:$AS$19,ROW('PC&amp;PD'!$A$19),MATCH(INDIRECT(T2213),'PC&amp;PD'!$A$1:$AS$1,0)),"")</f>
        <v/>
      </c>
      <c r="AA2213" t="str">
        <f t="shared" si="683"/>
        <v/>
      </c>
      <c r="AB2213" t="str">
        <f t="shared" si="684"/>
        <v/>
      </c>
      <c r="AC2213" t="e">
        <f t="shared" ca="1" si="685"/>
        <v>#VALUE!</v>
      </c>
      <c r="AD2213" t="str" cm="1">
        <f t="array" aca="1" ref="AD2213" ca="1">IFERROR(IF((LEFT(INDIRECT("$F"&amp;$S2213),4))="GOTS",IF($G2213="Organic","GOTS_Organic_raw",(IF($G2213="Responsible","GOTS_Responsible",(IF($G2213="No Attribute (Conventional)","GOTS_conventional",(IF($G2213="Recycled Pre/Post-Consumer","GOTS_pre_post",(IF($G2213="In-Conversion","GOTS_in_conversion",(IF($G2213="Sustainably Sourced","Sustainably_sourced",(IF($G2213="Recycled pre-consumer organic","GOTS_recycled_organic",""))))))))))))),IF($G2213="Organic","Organic",(IF($G2213="Responsible","Responsible",(IF($G2213="No Attribute (Conventional)","No_Attribute_Conventional",(IF($G2213="Recycled Pre/Post-Consumer","Recycled_Pre_Post_Consumer",(IF($G2213="In-Conversion","In_Conversion",(IF($G2213="Recycled Pre-Consumer","Recycled_Pre_Consumer",(IF($G2213="Recycled Post-Consumer","Recycled_Post_Consumer",(IF($G2213="Sustainably Sourced","Sustainably_sourced",(IF($G2213="Recycled pre-consumer organic","GOTS_recycled_organic","")))))))))))))))))),"")</f>
        <v/>
      </c>
      <c r="AE2213" t="e" cm="1">
        <f t="array" aca="1" ref="AE2213" ca="1">IF($I2213="",IF(INDIRECT("$F"&amp;$S2213)="","",IF(LEFT(INDIRECT("$F"&amp;$S2213),3)="GRS","GRS_RCS_RM",IF((LEFT(INDIRECT("$F"&amp;$S2213),3))="RCS","GRS_RCS_RM",IF(INDIRECT("$F"&amp;$S2213)="OCS (No Label)","OCS_Conversion_RM",IF(LEFT(INDIRECT("$F"&amp;$S2213),3)="OCS","OCS_RM",IF(RIGHT(INDIRECT("$F"&amp;$S2213),10)="conversion","GOTS_RM_conversion",IF((LEFT(INDIRECT("$F"&amp;$S2213),4))="GOTS","GOTS_RM","Responsible_RM"))))))),"DELETERM")</f>
        <v>#VALUE!</v>
      </c>
      <c r="AF2213" t="e" cm="1">
        <f t="array" aca="1" ref="AF2213" ca="1">IF($S2213="","",INDIRECT("$Z"&amp;$S2213))</f>
        <v>#VALUE!</v>
      </c>
      <c r="AG2213" t="str">
        <f t="shared" si="686"/>
        <v/>
      </c>
      <c r="AH2213" t="str" cm="1">
        <f t="array" aca="1" ref="AH2213" ca="1">IFERROR(INDIRECT("$ag"&amp;S2213),"")</f>
        <v/>
      </c>
      <c r="AI2213" t="e" cm="1">
        <f t="array" aca="1" ref="AI2213" ca="1">INDIRECT("O"&amp;S2213)</f>
        <v>#VALUE!</v>
      </c>
      <c r="AJ2213" t="str">
        <f t="shared" si="687"/>
        <v/>
      </c>
    </row>
    <row r="2214" spans="1:36" ht="16.5" customHeight="1">
      <c r="A2214" s="129"/>
      <c r="B2214" s="134"/>
      <c r="C2214" s="135"/>
      <c r="D2214" s="146"/>
      <c r="E2214" s="146"/>
      <c r="F2214" s="135"/>
      <c r="G2214" s="147"/>
      <c r="H2214" s="147"/>
      <c r="I2214" s="147"/>
      <c r="J2214" s="147"/>
      <c r="K2214" s="38"/>
      <c r="L2214" s="143"/>
      <c r="M2214" s="143"/>
      <c r="N2214" s="61"/>
      <c r="O2214" s="314"/>
      <c r="Q2214" t="str">
        <f t="shared" si="682"/>
        <v/>
      </c>
      <c r="S2214" t="e">
        <f t="shared" ca="1" si="691"/>
        <v>#VALUE!</v>
      </c>
      <c r="T2214" t="e">
        <f t="shared" ca="1" si="688"/>
        <v>#VALUE!</v>
      </c>
      <c r="U2214">
        <f t="shared" si="692"/>
        <v>2148</v>
      </c>
      <c r="V2214">
        <v>179.25000000001401</v>
      </c>
      <c r="W2214">
        <f t="shared" si="693"/>
        <v>179</v>
      </c>
      <c r="X2214" t="str" cm="1">
        <f t="array" aca="1" ref="X2214" ca="1">IFERROR(INDEX('PC&amp;PD'!$A$1:$AS$19,ROW('PC&amp;PD'!$A$19),MATCH(INDIRECT(T2214),'PC&amp;PD'!$A$1:$AS$1,0)),"")</f>
        <v/>
      </c>
      <c r="AA2214" t="str">
        <f t="shared" si="683"/>
        <v/>
      </c>
      <c r="AB2214" t="str">
        <f t="shared" si="684"/>
        <v/>
      </c>
      <c r="AC2214" t="e">
        <f t="shared" ca="1" si="685"/>
        <v>#VALUE!</v>
      </c>
      <c r="AD2214" t="str" cm="1">
        <f t="array" aca="1" ref="AD2214" ca="1">IFERROR(IF((LEFT(INDIRECT("$F"&amp;$S2214),4))="GOTS",IF($G2214="Organic","GOTS_Organic_raw",(IF($G2214="Responsible","GOTS_Responsible",(IF($G2214="No Attribute (Conventional)","GOTS_conventional",(IF($G2214="Recycled Pre/Post-Consumer","GOTS_pre_post",(IF($G2214="In-Conversion","GOTS_in_conversion",(IF($G2214="Sustainably Sourced","Sustainably_sourced",(IF($G2214="Recycled pre-consumer organic","GOTS_recycled_organic",""))))))))))))),IF($G2214="Organic","Organic",(IF($G2214="Responsible","Responsible",(IF($G2214="No Attribute (Conventional)","No_Attribute_Conventional",(IF($G2214="Recycled Pre/Post-Consumer","Recycled_Pre_Post_Consumer",(IF($G2214="In-Conversion","In_Conversion",(IF($G2214="Recycled Pre-Consumer","Recycled_Pre_Consumer",(IF($G2214="Recycled Post-Consumer","Recycled_Post_Consumer",(IF($G2214="Sustainably Sourced","Sustainably_sourced",(IF($G2214="Recycled pre-consumer organic","GOTS_recycled_organic","")))))))))))))))))),"")</f>
        <v/>
      </c>
      <c r="AE2214" t="e" cm="1">
        <f t="array" aca="1" ref="AE2214" ca="1">IF($I2214="",IF(INDIRECT("$F"&amp;$S2214)="","",IF(LEFT(INDIRECT("$F"&amp;$S2214),3)="GRS","GRS_RCS_RM",IF((LEFT(INDIRECT("$F"&amp;$S2214),3))="RCS","GRS_RCS_RM",IF(INDIRECT("$F"&amp;$S2214)="OCS (No Label)","OCS_Conversion_RM",IF(LEFT(INDIRECT("$F"&amp;$S2214),3)="OCS","OCS_RM",IF(RIGHT(INDIRECT("$F"&amp;$S2214),10)="conversion","GOTS_RM_conversion",IF((LEFT(INDIRECT("$F"&amp;$S2214),4))="GOTS","GOTS_RM","Responsible_RM"))))))),"DELETERM")</f>
        <v>#VALUE!</v>
      </c>
      <c r="AF2214" t="e" cm="1">
        <f t="array" aca="1" ref="AF2214" ca="1">IF($S2214="","",INDIRECT("$Z"&amp;$S2214))</f>
        <v>#VALUE!</v>
      </c>
      <c r="AG2214" t="str">
        <f t="shared" si="686"/>
        <v/>
      </c>
      <c r="AH2214" t="str" cm="1">
        <f t="array" aca="1" ref="AH2214" ca="1">IFERROR(INDIRECT("$ag"&amp;S2214),"")</f>
        <v/>
      </c>
      <c r="AI2214" t="e" cm="1">
        <f t="array" aca="1" ref="AI2214" ca="1">INDIRECT("O"&amp;S2214)</f>
        <v>#VALUE!</v>
      </c>
      <c r="AJ2214" t="str">
        <f t="shared" si="687"/>
        <v/>
      </c>
    </row>
    <row r="2215" spans="1:36" ht="16.5" customHeight="1">
      <c r="A2215" s="129"/>
      <c r="B2215" s="134"/>
      <c r="C2215" s="135"/>
      <c r="D2215" s="146"/>
      <c r="E2215" s="146"/>
      <c r="F2215" s="135"/>
      <c r="G2215" s="147"/>
      <c r="H2215" s="147"/>
      <c r="I2215" s="147"/>
      <c r="J2215" s="147"/>
      <c r="K2215" s="38"/>
      <c r="L2215" s="143"/>
      <c r="M2215" s="143"/>
      <c r="N2215" s="61"/>
      <c r="O2215" s="314"/>
      <c r="Q2215" t="str">
        <f t="shared" si="682"/>
        <v/>
      </c>
      <c r="S2215" t="e">
        <f t="shared" ca="1" si="691"/>
        <v>#VALUE!</v>
      </c>
      <c r="T2215" t="e">
        <f t="shared" ca="1" si="688"/>
        <v>#VALUE!</v>
      </c>
      <c r="U2215">
        <f t="shared" si="692"/>
        <v>2148</v>
      </c>
      <c r="V2215">
        <v>179.33333333334701</v>
      </c>
      <c r="W2215">
        <f t="shared" si="693"/>
        <v>179</v>
      </c>
      <c r="X2215" t="str" cm="1">
        <f t="array" aca="1" ref="X2215" ca="1">IFERROR(INDEX('PC&amp;PD'!$A$1:$AS$19,ROW('PC&amp;PD'!$A$19),MATCH(INDIRECT(T2215),'PC&amp;PD'!$A$1:$AS$1,0)),"")</f>
        <v/>
      </c>
      <c r="AA2215" t="str">
        <f t="shared" si="683"/>
        <v/>
      </c>
      <c r="AB2215" t="str">
        <f t="shared" si="684"/>
        <v/>
      </c>
      <c r="AC2215" t="e">
        <f t="shared" ca="1" si="685"/>
        <v>#VALUE!</v>
      </c>
      <c r="AD2215" t="str" cm="1">
        <f t="array" aca="1" ref="AD2215" ca="1">IFERROR(IF((LEFT(INDIRECT("$F"&amp;$S2215),4))="GOTS",IF($G2215="Organic","GOTS_Organic_raw",(IF($G2215="Responsible","GOTS_Responsible",(IF($G2215="No Attribute (Conventional)","GOTS_conventional",(IF($G2215="Recycled Pre/Post-Consumer","GOTS_pre_post",(IF($G2215="In-Conversion","GOTS_in_conversion",(IF($G2215="Sustainably Sourced","Sustainably_sourced",(IF($G2215="Recycled pre-consumer organic","GOTS_recycled_organic",""))))))))))))),IF($G2215="Organic","Organic",(IF($G2215="Responsible","Responsible",(IF($G2215="No Attribute (Conventional)","No_Attribute_Conventional",(IF($G2215="Recycled Pre/Post-Consumer","Recycled_Pre_Post_Consumer",(IF($G2215="In-Conversion","In_Conversion",(IF($G2215="Recycled Pre-Consumer","Recycled_Pre_Consumer",(IF($G2215="Recycled Post-Consumer","Recycled_Post_Consumer",(IF($G2215="Sustainably Sourced","Sustainably_sourced",(IF($G2215="Recycled pre-consumer organic","GOTS_recycled_organic","")))))))))))))))))),"")</f>
        <v/>
      </c>
      <c r="AE2215" t="e" cm="1">
        <f t="array" aca="1" ref="AE2215" ca="1">IF($I2215="",IF(INDIRECT("$F"&amp;$S2215)="","",IF(LEFT(INDIRECT("$F"&amp;$S2215),3)="GRS","GRS_RCS_RM",IF((LEFT(INDIRECT("$F"&amp;$S2215),3))="RCS","GRS_RCS_RM",IF(INDIRECT("$F"&amp;$S2215)="OCS (No Label)","OCS_Conversion_RM",IF(LEFT(INDIRECT("$F"&amp;$S2215),3)="OCS","OCS_RM",IF(RIGHT(INDIRECT("$F"&amp;$S2215),10)="conversion","GOTS_RM_conversion",IF((LEFT(INDIRECT("$F"&amp;$S2215),4))="GOTS","GOTS_RM","Responsible_RM"))))))),"DELETERM")</f>
        <v>#VALUE!</v>
      </c>
      <c r="AF2215" t="e" cm="1">
        <f t="array" aca="1" ref="AF2215" ca="1">IF($S2215="","",INDIRECT("$Z"&amp;$S2215))</f>
        <v>#VALUE!</v>
      </c>
      <c r="AG2215" t="str">
        <f t="shared" si="686"/>
        <v/>
      </c>
      <c r="AH2215" t="str" cm="1">
        <f t="array" aca="1" ref="AH2215" ca="1">IFERROR(INDIRECT("$ag"&amp;S2215),"")</f>
        <v/>
      </c>
      <c r="AI2215" t="e" cm="1">
        <f t="array" aca="1" ref="AI2215" ca="1">INDIRECT("O"&amp;S2215)</f>
        <v>#VALUE!</v>
      </c>
      <c r="AJ2215" t="str">
        <f t="shared" si="687"/>
        <v/>
      </c>
    </row>
    <row r="2216" spans="1:36" ht="16.5" customHeight="1">
      <c r="A2216" s="129"/>
      <c r="B2216" s="134"/>
      <c r="C2216" s="135"/>
      <c r="D2216" s="146"/>
      <c r="E2216" s="146"/>
      <c r="F2216" s="135"/>
      <c r="G2216" s="147"/>
      <c r="H2216" s="147"/>
      <c r="I2216" s="147"/>
      <c r="J2216" s="147"/>
      <c r="K2216" s="38"/>
      <c r="L2216" s="143"/>
      <c r="M2216" s="143"/>
      <c r="N2216" s="61"/>
      <c r="O2216" s="314"/>
      <c r="Q2216" t="str">
        <f t="shared" si="682"/>
        <v/>
      </c>
      <c r="S2216" t="e">
        <f t="shared" ca="1" si="691"/>
        <v>#VALUE!</v>
      </c>
      <c r="T2216" t="e">
        <f t="shared" ca="1" si="688"/>
        <v>#VALUE!</v>
      </c>
      <c r="U2216">
        <f t="shared" si="692"/>
        <v>2148</v>
      </c>
      <c r="V2216">
        <v>179.41666666668101</v>
      </c>
      <c r="W2216">
        <f t="shared" si="693"/>
        <v>179</v>
      </c>
      <c r="X2216" t="str" cm="1">
        <f t="array" aca="1" ref="X2216" ca="1">IFERROR(INDEX('PC&amp;PD'!$A$1:$AS$19,ROW('PC&amp;PD'!$A$19),MATCH(INDIRECT(T2216),'PC&amp;PD'!$A$1:$AS$1,0)),"")</f>
        <v/>
      </c>
      <c r="AA2216" t="str">
        <f t="shared" si="683"/>
        <v/>
      </c>
      <c r="AB2216" t="str">
        <f t="shared" si="684"/>
        <v/>
      </c>
      <c r="AC2216" t="e">
        <f t="shared" ca="1" si="685"/>
        <v>#VALUE!</v>
      </c>
      <c r="AD2216" t="str" cm="1">
        <f t="array" aca="1" ref="AD2216" ca="1">IFERROR(IF((LEFT(INDIRECT("$F"&amp;$S2216),4))="GOTS",IF($G2216="Organic","GOTS_Organic_raw",(IF($G2216="Responsible","GOTS_Responsible",(IF($G2216="No Attribute (Conventional)","GOTS_conventional",(IF($G2216="Recycled Pre/Post-Consumer","GOTS_pre_post",(IF($G2216="In-Conversion","GOTS_in_conversion",(IF($G2216="Sustainably Sourced","Sustainably_sourced",(IF($G2216="Recycled pre-consumer organic","GOTS_recycled_organic",""))))))))))))),IF($G2216="Organic","Organic",(IF($G2216="Responsible","Responsible",(IF($G2216="No Attribute (Conventional)","No_Attribute_Conventional",(IF($G2216="Recycled Pre/Post-Consumer","Recycled_Pre_Post_Consumer",(IF($G2216="In-Conversion","In_Conversion",(IF($G2216="Recycled Pre-Consumer","Recycled_Pre_Consumer",(IF($G2216="Recycled Post-Consumer","Recycled_Post_Consumer",(IF($G2216="Sustainably Sourced","Sustainably_sourced",(IF($G2216="Recycled pre-consumer organic","GOTS_recycled_organic","")))))))))))))))))),"")</f>
        <v/>
      </c>
      <c r="AE2216" t="e" cm="1">
        <f t="array" aca="1" ref="AE2216" ca="1">IF($I2216="",IF(INDIRECT("$F"&amp;$S2216)="","",IF(LEFT(INDIRECT("$F"&amp;$S2216),3)="GRS","GRS_RCS_RM",IF((LEFT(INDIRECT("$F"&amp;$S2216),3))="RCS","GRS_RCS_RM",IF(INDIRECT("$F"&amp;$S2216)="OCS (No Label)","OCS_Conversion_RM",IF(LEFT(INDIRECT("$F"&amp;$S2216),3)="OCS","OCS_RM",IF(RIGHT(INDIRECT("$F"&amp;$S2216),10)="conversion","GOTS_RM_conversion",IF((LEFT(INDIRECT("$F"&amp;$S2216),4))="GOTS","GOTS_RM","Responsible_RM"))))))),"DELETERM")</f>
        <v>#VALUE!</v>
      </c>
      <c r="AF2216" t="e" cm="1">
        <f t="array" aca="1" ref="AF2216" ca="1">IF($S2216="","",INDIRECT("$Z"&amp;$S2216))</f>
        <v>#VALUE!</v>
      </c>
      <c r="AG2216" t="str">
        <f t="shared" si="686"/>
        <v/>
      </c>
      <c r="AH2216" t="str" cm="1">
        <f t="array" aca="1" ref="AH2216" ca="1">IFERROR(INDIRECT("$ag"&amp;S2216),"")</f>
        <v/>
      </c>
      <c r="AI2216" t="e" cm="1">
        <f t="array" aca="1" ref="AI2216" ca="1">INDIRECT("O"&amp;S2216)</f>
        <v>#VALUE!</v>
      </c>
      <c r="AJ2216" t="str">
        <f t="shared" si="687"/>
        <v/>
      </c>
    </row>
    <row r="2217" spans="1:36" ht="16.5" customHeight="1">
      <c r="A2217" s="130"/>
      <c r="B2217" s="136"/>
      <c r="C2217" s="137"/>
      <c r="D2217" s="146"/>
      <c r="E2217" s="146"/>
      <c r="F2217" s="137"/>
      <c r="G2217" s="147"/>
      <c r="H2217" s="147"/>
      <c r="I2217" s="147"/>
      <c r="J2217" s="147"/>
      <c r="K2217" s="38"/>
      <c r="L2217" s="144"/>
      <c r="M2217" s="144"/>
      <c r="N2217" s="61"/>
      <c r="O2217" s="314"/>
      <c r="Q2217" t="str">
        <f t="shared" si="682"/>
        <v/>
      </c>
      <c r="S2217" t="e">
        <f t="shared" ca="1" si="691"/>
        <v>#VALUE!</v>
      </c>
      <c r="T2217" t="e">
        <f t="shared" ca="1" si="688"/>
        <v>#VALUE!</v>
      </c>
      <c r="U2217">
        <f t="shared" si="692"/>
        <v>2148</v>
      </c>
      <c r="V2217">
        <v>179.50000000001401</v>
      </c>
      <c r="W2217">
        <f t="shared" si="693"/>
        <v>179</v>
      </c>
      <c r="X2217" t="str" cm="1">
        <f t="array" aca="1" ref="X2217" ca="1">IFERROR(INDEX('PC&amp;PD'!$A$1:$AS$19,ROW('PC&amp;PD'!$A$19),MATCH(INDIRECT(T2217),'PC&amp;PD'!$A$1:$AS$1,0)),"")</f>
        <v/>
      </c>
      <c r="AA2217" t="str">
        <f t="shared" si="683"/>
        <v/>
      </c>
      <c r="AB2217" t="str">
        <f t="shared" si="684"/>
        <v/>
      </c>
      <c r="AC2217" t="e">
        <f t="shared" ca="1" si="685"/>
        <v>#VALUE!</v>
      </c>
      <c r="AD2217" t="str" cm="1">
        <f t="array" aca="1" ref="AD2217" ca="1">IFERROR(IF((LEFT(INDIRECT("$F"&amp;$S2217),4))="GOTS",IF($G2217="Organic","GOTS_Organic_raw",(IF($G2217="Responsible","GOTS_Responsible",(IF($G2217="No Attribute (Conventional)","GOTS_conventional",(IF($G2217="Recycled Pre/Post-Consumer","GOTS_pre_post",(IF($G2217="In-Conversion","GOTS_in_conversion",(IF($G2217="Sustainably Sourced","Sustainably_sourced",(IF($G2217="Recycled pre-consumer organic","GOTS_recycled_organic",""))))))))))))),IF($G2217="Organic","Organic",(IF($G2217="Responsible","Responsible",(IF($G2217="No Attribute (Conventional)","No_Attribute_Conventional",(IF($G2217="Recycled Pre/Post-Consumer","Recycled_Pre_Post_Consumer",(IF($G2217="In-Conversion","In_Conversion",(IF($G2217="Recycled Pre-Consumer","Recycled_Pre_Consumer",(IF($G2217="Recycled Post-Consumer","Recycled_Post_Consumer",(IF($G2217="Sustainably Sourced","Sustainably_sourced",(IF($G2217="Recycled pre-consumer organic","GOTS_recycled_organic","")))))))))))))))))),"")</f>
        <v/>
      </c>
      <c r="AE2217" t="e" cm="1">
        <f t="array" aca="1" ref="AE2217" ca="1">IF($I2217="",IF(INDIRECT("$F"&amp;$S2217)="","",IF(LEFT(INDIRECT("$F"&amp;$S2217),3)="GRS","GRS_RCS_RM",IF((LEFT(INDIRECT("$F"&amp;$S2217),3))="RCS","GRS_RCS_RM",IF(INDIRECT("$F"&amp;$S2217)="OCS (No Label)","OCS_Conversion_RM",IF(LEFT(INDIRECT("$F"&amp;$S2217),3)="OCS","OCS_RM",IF(RIGHT(INDIRECT("$F"&amp;$S2217),10)="conversion","GOTS_RM_conversion",IF((LEFT(INDIRECT("$F"&amp;$S2217),4))="GOTS","GOTS_RM","Responsible_RM"))))))),"DELETERM")</f>
        <v>#VALUE!</v>
      </c>
      <c r="AF2217" t="e" cm="1">
        <f t="array" aca="1" ref="AF2217" ca="1">IF($S2217="","",INDIRECT("$Z"&amp;$S2217))</f>
        <v>#VALUE!</v>
      </c>
      <c r="AG2217" t="str">
        <f t="shared" si="686"/>
        <v/>
      </c>
      <c r="AH2217" t="str" cm="1">
        <f t="array" aca="1" ref="AH2217" ca="1">IFERROR(INDIRECT("$ag"&amp;S2217),"")</f>
        <v/>
      </c>
      <c r="AI2217" t="e" cm="1">
        <f t="array" aca="1" ref="AI2217" ca="1">INDIRECT("O"&amp;S2217)</f>
        <v>#VALUE!</v>
      </c>
      <c r="AJ2217" t="str">
        <f t="shared" si="687"/>
        <v/>
      </c>
    </row>
    <row r="2218" spans="1:36" ht="16.5" customHeight="1">
      <c r="A2218" s="130"/>
      <c r="B2218" s="136"/>
      <c r="C2218" s="137"/>
      <c r="D2218" s="146"/>
      <c r="E2218" s="146"/>
      <c r="F2218" s="137"/>
      <c r="G2218" s="147"/>
      <c r="H2218" s="147"/>
      <c r="I2218" s="147"/>
      <c r="J2218" s="147"/>
      <c r="K2218" s="38"/>
      <c r="L2218" s="144"/>
      <c r="M2218" s="144"/>
      <c r="N2218" s="61"/>
      <c r="O2218" s="314"/>
      <c r="Q2218" t="str">
        <f t="shared" si="682"/>
        <v/>
      </c>
      <c r="S2218" t="e">
        <f t="shared" ca="1" si="691"/>
        <v>#VALUE!</v>
      </c>
      <c r="T2218" t="e">
        <f t="shared" ca="1" si="688"/>
        <v>#VALUE!</v>
      </c>
      <c r="U2218">
        <f t="shared" si="692"/>
        <v>2148</v>
      </c>
      <c r="V2218">
        <v>179.58333333334701</v>
      </c>
      <c r="W2218">
        <f t="shared" si="693"/>
        <v>179</v>
      </c>
      <c r="X2218" t="str" cm="1">
        <f t="array" aca="1" ref="X2218" ca="1">IFERROR(INDEX('PC&amp;PD'!$A$1:$AS$19,ROW('PC&amp;PD'!$A$19),MATCH(INDIRECT(T2218),'PC&amp;PD'!$A$1:$AS$1,0)),"")</f>
        <v/>
      </c>
      <c r="AA2218" t="str">
        <f t="shared" si="683"/>
        <v/>
      </c>
      <c r="AB2218" t="str">
        <f t="shared" si="684"/>
        <v/>
      </c>
      <c r="AC2218" t="e">
        <f t="shared" ca="1" si="685"/>
        <v>#VALUE!</v>
      </c>
      <c r="AD2218" t="str" cm="1">
        <f t="array" aca="1" ref="AD2218" ca="1">IFERROR(IF((LEFT(INDIRECT("$F"&amp;$S2218),4))="GOTS",IF($G2218="Organic","GOTS_Organic_raw",(IF($G2218="Responsible","GOTS_Responsible",(IF($G2218="No Attribute (Conventional)","GOTS_conventional",(IF($G2218="Recycled Pre/Post-Consumer","GOTS_pre_post",(IF($G2218="In-Conversion","GOTS_in_conversion",(IF($G2218="Sustainably Sourced","Sustainably_sourced",(IF($G2218="Recycled pre-consumer organic","GOTS_recycled_organic",""))))))))))))),IF($G2218="Organic","Organic",(IF($G2218="Responsible","Responsible",(IF($G2218="No Attribute (Conventional)","No_Attribute_Conventional",(IF($G2218="Recycled Pre/Post-Consumer","Recycled_Pre_Post_Consumer",(IF($G2218="In-Conversion","In_Conversion",(IF($G2218="Recycled Pre-Consumer","Recycled_Pre_Consumer",(IF($G2218="Recycled Post-Consumer","Recycled_Post_Consumer",(IF($G2218="Sustainably Sourced","Sustainably_sourced",(IF($G2218="Recycled pre-consumer organic","GOTS_recycled_organic","")))))))))))))))))),"")</f>
        <v/>
      </c>
      <c r="AE2218" t="e" cm="1">
        <f t="array" aca="1" ref="AE2218" ca="1">IF($I2218="",IF(INDIRECT("$F"&amp;$S2218)="","",IF(LEFT(INDIRECT("$F"&amp;$S2218),3)="GRS","GRS_RCS_RM",IF((LEFT(INDIRECT("$F"&amp;$S2218),3))="RCS","GRS_RCS_RM",IF(INDIRECT("$F"&amp;$S2218)="OCS (No Label)","OCS_Conversion_RM",IF(LEFT(INDIRECT("$F"&amp;$S2218),3)="OCS","OCS_RM",IF(RIGHT(INDIRECT("$F"&amp;$S2218),10)="conversion","GOTS_RM_conversion",IF((LEFT(INDIRECT("$F"&amp;$S2218),4))="GOTS","GOTS_RM","Responsible_RM"))))))),"DELETERM")</f>
        <v>#VALUE!</v>
      </c>
      <c r="AF2218" t="e" cm="1">
        <f t="array" aca="1" ref="AF2218" ca="1">IF($S2218="","",INDIRECT("$Z"&amp;$S2218))</f>
        <v>#VALUE!</v>
      </c>
      <c r="AG2218" t="str">
        <f t="shared" si="686"/>
        <v/>
      </c>
      <c r="AH2218" t="str" cm="1">
        <f t="array" aca="1" ref="AH2218" ca="1">IFERROR(INDIRECT("$ag"&amp;S2218),"")</f>
        <v/>
      </c>
      <c r="AI2218" t="e" cm="1">
        <f t="array" aca="1" ref="AI2218" ca="1">INDIRECT("O"&amp;S2218)</f>
        <v>#VALUE!</v>
      </c>
      <c r="AJ2218" t="str">
        <f t="shared" si="687"/>
        <v/>
      </c>
    </row>
    <row r="2219" spans="1:36" ht="16.5" customHeight="1">
      <c r="A2219" s="130"/>
      <c r="B2219" s="136"/>
      <c r="C2219" s="137"/>
      <c r="D2219" s="146"/>
      <c r="E2219" s="146"/>
      <c r="F2219" s="137"/>
      <c r="G2219" s="147"/>
      <c r="H2219" s="147"/>
      <c r="I2219" s="147"/>
      <c r="J2219" s="147"/>
      <c r="K2219" s="38"/>
      <c r="L2219" s="144"/>
      <c r="M2219" s="144"/>
      <c r="N2219" s="61"/>
      <c r="O2219" s="314"/>
      <c r="Q2219" t="str">
        <f t="shared" si="682"/>
        <v/>
      </c>
      <c r="S2219" t="e">
        <f t="shared" ca="1" si="691"/>
        <v>#VALUE!</v>
      </c>
      <c r="T2219" t="e">
        <f t="shared" ca="1" si="688"/>
        <v>#VALUE!</v>
      </c>
      <c r="U2219">
        <f t="shared" si="692"/>
        <v>2148</v>
      </c>
      <c r="V2219">
        <v>179.66666666668101</v>
      </c>
      <c r="W2219">
        <f t="shared" si="693"/>
        <v>179</v>
      </c>
      <c r="X2219" t="str" cm="1">
        <f t="array" aca="1" ref="X2219" ca="1">IFERROR(INDEX('PC&amp;PD'!$A$1:$AS$19,ROW('PC&amp;PD'!$A$19),MATCH(INDIRECT(T2219),'PC&amp;PD'!$A$1:$AS$1,0)),"")</f>
        <v/>
      </c>
      <c r="AA2219" t="str">
        <f t="shared" si="683"/>
        <v/>
      </c>
      <c r="AB2219" t="str">
        <f t="shared" si="684"/>
        <v/>
      </c>
      <c r="AC2219" t="e">
        <f t="shared" ca="1" si="685"/>
        <v>#VALUE!</v>
      </c>
      <c r="AD2219" t="str" cm="1">
        <f t="array" aca="1" ref="AD2219" ca="1">IFERROR(IF((LEFT(INDIRECT("$F"&amp;$S2219),4))="GOTS",IF($G2219="Organic","GOTS_Organic_raw",(IF($G2219="Responsible","GOTS_Responsible",(IF($G2219="No Attribute (Conventional)","GOTS_conventional",(IF($G2219="Recycled Pre/Post-Consumer","GOTS_pre_post",(IF($G2219="In-Conversion","GOTS_in_conversion",(IF($G2219="Sustainably Sourced","Sustainably_sourced",(IF($G2219="Recycled pre-consumer organic","GOTS_recycled_organic",""))))))))))))),IF($G2219="Organic","Organic",(IF($G2219="Responsible","Responsible",(IF($G2219="No Attribute (Conventional)","No_Attribute_Conventional",(IF($G2219="Recycled Pre/Post-Consumer","Recycled_Pre_Post_Consumer",(IF($G2219="In-Conversion","In_Conversion",(IF($G2219="Recycled Pre-Consumer","Recycled_Pre_Consumer",(IF($G2219="Recycled Post-Consumer","Recycled_Post_Consumer",(IF($G2219="Sustainably Sourced","Sustainably_sourced",(IF($G2219="Recycled pre-consumer organic","GOTS_recycled_organic","")))))))))))))))))),"")</f>
        <v/>
      </c>
      <c r="AE2219" t="e" cm="1">
        <f t="array" aca="1" ref="AE2219" ca="1">IF($I2219="",IF(INDIRECT("$F"&amp;$S2219)="","",IF(LEFT(INDIRECT("$F"&amp;$S2219),3)="GRS","GRS_RCS_RM",IF((LEFT(INDIRECT("$F"&amp;$S2219),3))="RCS","GRS_RCS_RM",IF(INDIRECT("$F"&amp;$S2219)="OCS (No Label)","OCS_Conversion_RM",IF(LEFT(INDIRECT("$F"&amp;$S2219),3)="OCS","OCS_RM",IF(RIGHT(INDIRECT("$F"&amp;$S2219),10)="conversion","GOTS_RM_conversion",IF((LEFT(INDIRECT("$F"&amp;$S2219),4))="GOTS","GOTS_RM","Responsible_RM"))))))),"DELETERM")</f>
        <v>#VALUE!</v>
      </c>
      <c r="AF2219" t="e" cm="1">
        <f t="array" aca="1" ref="AF2219" ca="1">IF($S2219="","",INDIRECT("$Z"&amp;$S2219))</f>
        <v>#VALUE!</v>
      </c>
      <c r="AG2219" t="str">
        <f t="shared" si="686"/>
        <v/>
      </c>
      <c r="AH2219" t="str" cm="1">
        <f t="array" aca="1" ref="AH2219" ca="1">IFERROR(INDIRECT("$ag"&amp;S2219),"")</f>
        <v/>
      </c>
      <c r="AI2219" t="e" cm="1">
        <f t="array" aca="1" ref="AI2219" ca="1">INDIRECT("O"&amp;S2219)</f>
        <v>#VALUE!</v>
      </c>
      <c r="AJ2219" t="str">
        <f t="shared" si="687"/>
        <v/>
      </c>
    </row>
    <row r="2220" spans="1:36" ht="16.5" customHeight="1">
      <c r="A2220" s="130"/>
      <c r="B2220" s="136"/>
      <c r="C2220" s="137"/>
      <c r="D2220" s="146"/>
      <c r="E2220" s="146"/>
      <c r="F2220" s="137"/>
      <c r="G2220" s="147"/>
      <c r="H2220" s="147"/>
      <c r="I2220" s="147"/>
      <c r="J2220" s="147"/>
      <c r="K2220" s="38"/>
      <c r="L2220" s="144"/>
      <c r="M2220" s="144"/>
      <c r="N2220" s="61"/>
      <c r="O2220" s="314"/>
      <c r="Q2220" t="str">
        <f t="shared" si="682"/>
        <v/>
      </c>
      <c r="S2220" t="e">
        <f t="shared" ca="1" si="691"/>
        <v>#VALUE!</v>
      </c>
      <c r="T2220" t="e">
        <f t="shared" ca="1" si="688"/>
        <v>#VALUE!</v>
      </c>
      <c r="U2220">
        <f t="shared" si="692"/>
        <v>2148</v>
      </c>
      <c r="V2220">
        <v>179.75000000001401</v>
      </c>
      <c r="W2220">
        <f t="shared" si="693"/>
        <v>179</v>
      </c>
      <c r="X2220" t="str" cm="1">
        <f t="array" aca="1" ref="X2220" ca="1">IFERROR(INDEX('PC&amp;PD'!$A$1:$AS$19,ROW('PC&amp;PD'!$A$19),MATCH(INDIRECT(T2220),'PC&amp;PD'!$A$1:$AS$1,0)),"")</f>
        <v/>
      </c>
      <c r="AA2220" t="str">
        <f t="shared" si="683"/>
        <v/>
      </c>
      <c r="AB2220" t="str">
        <f t="shared" si="684"/>
        <v/>
      </c>
      <c r="AC2220" t="e">
        <f t="shared" ca="1" si="685"/>
        <v>#VALUE!</v>
      </c>
      <c r="AD2220" t="str" cm="1">
        <f t="array" aca="1" ref="AD2220" ca="1">IFERROR(IF((LEFT(INDIRECT("$F"&amp;$S2220),4))="GOTS",IF($G2220="Organic","GOTS_Organic_raw",(IF($G2220="Responsible","GOTS_Responsible",(IF($G2220="No Attribute (Conventional)","GOTS_conventional",(IF($G2220="Recycled Pre/Post-Consumer","GOTS_pre_post",(IF($G2220="In-Conversion","GOTS_in_conversion",(IF($G2220="Sustainably Sourced","Sustainably_sourced",(IF($G2220="Recycled pre-consumer organic","GOTS_recycled_organic",""))))))))))))),IF($G2220="Organic","Organic",(IF($G2220="Responsible","Responsible",(IF($G2220="No Attribute (Conventional)","No_Attribute_Conventional",(IF($G2220="Recycled Pre/Post-Consumer","Recycled_Pre_Post_Consumer",(IF($G2220="In-Conversion","In_Conversion",(IF($G2220="Recycled Pre-Consumer","Recycled_Pre_Consumer",(IF($G2220="Recycled Post-Consumer","Recycled_Post_Consumer",(IF($G2220="Sustainably Sourced","Sustainably_sourced",(IF($G2220="Recycled pre-consumer organic","GOTS_recycled_organic","")))))))))))))))))),"")</f>
        <v/>
      </c>
      <c r="AE2220" t="e" cm="1">
        <f t="array" aca="1" ref="AE2220" ca="1">IF($I2220="",IF(INDIRECT("$F"&amp;$S2220)="","",IF(LEFT(INDIRECT("$F"&amp;$S2220),3)="GRS","GRS_RCS_RM",IF((LEFT(INDIRECT("$F"&amp;$S2220),3))="RCS","GRS_RCS_RM",IF(INDIRECT("$F"&amp;$S2220)="OCS (No Label)","OCS_Conversion_RM",IF(LEFT(INDIRECT("$F"&amp;$S2220),3)="OCS","OCS_RM",IF(RIGHT(INDIRECT("$F"&amp;$S2220),10)="conversion","GOTS_RM_conversion",IF((LEFT(INDIRECT("$F"&amp;$S2220),4))="GOTS","GOTS_RM","Responsible_RM"))))))),"DELETERM")</f>
        <v>#VALUE!</v>
      </c>
      <c r="AF2220" t="e" cm="1">
        <f t="array" aca="1" ref="AF2220" ca="1">IF($S2220="","",INDIRECT("$Z"&amp;$S2220))</f>
        <v>#VALUE!</v>
      </c>
      <c r="AG2220" t="str">
        <f t="shared" si="686"/>
        <v/>
      </c>
      <c r="AH2220" t="str" cm="1">
        <f t="array" aca="1" ref="AH2220" ca="1">IFERROR(INDIRECT("$ag"&amp;S2220),"")</f>
        <v/>
      </c>
      <c r="AI2220" t="e" cm="1">
        <f t="array" aca="1" ref="AI2220" ca="1">INDIRECT("O"&amp;S2220)</f>
        <v>#VALUE!</v>
      </c>
      <c r="AJ2220" t="str">
        <f t="shared" si="687"/>
        <v/>
      </c>
    </row>
    <row r="2221" spans="1:36" ht="16.5" customHeight="1">
      <c r="A2221" s="130"/>
      <c r="B2221" s="136"/>
      <c r="C2221" s="137"/>
      <c r="D2221" s="146"/>
      <c r="E2221" s="146"/>
      <c r="F2221" s="137"/>
      <c r="G2221" s="147"/>
      <c r="H2221" s="147"/>
      <c r="I2221" s="147"/>
      <c r="J2221" s="147"/>
      <c r="K2221" s="38"/>
      <c r="L2221" s="144"/>
      <c r="M2221" s="144"/>
      <c r="N2221" s="61"/>
      <c r="O2221" s="314"/>
      <c r="Q2221" t="str">
        <f t="shared" si="682"/>
        <v/>
      </c>
      <c r="S2221" t="e">
        <f t="shared" ca="1" si="691"/>
        <v>#VALUE!</v>
      </c>
      <c r="T2221" t="e">
        <f t="shared" ca="1" si="688"/>
        <v>#VALUE!</v>
      </c>
      <c r="U2221">
        <f t="shared" si="692"/>
        <v>2148</v>
      </c>
      <c r="V2221">
        <v>179.83333333334701</v>
      </c>
      <c r="W2221">
        <f t="shared" si="693"/>
        <v>179</v>
      </c>
      <c r="X2221" t="str" cm="1">
        <f t="array" aca="1" ref="X2221" ca="1">IFERROR(INDEX('PC&amp;PD'!$A$1:$AS$19,ROW('PC&amp;PD'!$A$19),MATCH(INDIRECT(T2221),'PC&amp;PD'!$A$1:$AS$1,0)),"")</f>
        <v/>
      </c>
      <c r="AA2221" t="str">
        <f t="shared" si="683"/>
        <v/>
      </c>
      <c r="AB2221" t="str">
        <f t="shared" si="684"/>
        <v/>
      </c>
      <c r="AC2221" t="e">
        <f t="shared" ca="1" si="685"/>
        <v>#VALUE!</v>
      </c>
      <c r="AD2221" t="str" cm="1">
        <f t="array" aca="1" ref="AD2221" ca="1">IFERROR(IF((LEFT(INDIRECT("$F"&amp;$S2221),4))="GOTS",IF($G2221="Organic","GOTS_Organic_raw",(IF($G2221="Responsible","GOTS_Responsible",(IF($G2221="No Attribute (Conventional)","GOTS_conventional",(IF($G2221="Recycled Pre/Post-Consumer","GOTS_pre_post",(IF($G2221="In-Conversion","GOTS_in_conversion",(IF($G2221="Sustainably Sourced","Sustainably_sourced",(IF($G2221="Recycled pre-consumer organic","GOTS_recycled_organic",""))))))))))))),IF($G2221="Organic","Organic",(IF($G2221="Responsible","Responsible",(IF($G2221="No Attribute (Conventional)","No_Attribute_Conventional",(IF($G2221="Recycled Pre/Post-Consumer","Recycled_Pre_Post_Consumer",(IF($G2221="In-Conversion","In_Conversion",(IF($G2221="Recycled Pre-Consumer","Recycled_Pre_Consumer",(IF($G2221="Recycled Post-Consumer","Recycled_Post_Consumer",(IF($G2221="Sustainably Sourced","Sustainably_sourced",(IF($G2221="Recycled pre-consumer organic","GOTS_recycled_organic","")))))))))))))))))),"")</f>
        <v/>
      </c>
      <c r="AE2221" t="e" cm="1">
        <f t="array" aca="1" ref="AE2221" ca="1">IF($I2221="",IF(INDIRECT("$F"&amp;$S2221)="","",IF(LEFT(INDIRECT("$F"&amp;$S2221),3)="GRS","GRS_RCS_RM",IF((LEFT(INDIRECT("$F"&amp;$S2221),3))="RCS","GRS_RCS_RM",IF(INDIRECT("$F"&amp;$S2221)="OCS (No Label)","OCS_Conversion_RM",IF(LEFT(INDIRECT("$F"&amp;$S2221),3)="OCS","OCS_RM",IF(RIGHT(INDIRECT("$F"&amp;$S2221),10)="conversion","GOTS_RM_conversion",IF((LEFT(INDIRECT("$F"&amp;$S2221),4))="GOTS","GOTS_RM","Responsible_RM"))))))),"DELETERM")</f>
        <v>#VALUE!</v>
      </c>
      <c r="AF2221" t="e" cm="1">
        <f t="array" aca="1" ref="AF2221" ca="1">IF($S2221="","",INDIRECT("$Z"&amp;$S2221))</f>
        <v>#VALUE!</v>
      </c>
      <c r="AG2221" t="str">
        <f t="shared" si="686"/>
        <v/>
      </c>
      <c r="AH2221" t="str" cm="1">
        <f t="array" aca="1" ref="AH2221" ca="1">IFERROR(INDIRECT("$ag"&amp;S2221),"")</f>
        <v/>
      </c>
      <c r="AI2221" t="e" cm="1">
        <f t="array" aca="1" ref="AI2221" ca="1">INDIRECT("O"&amp;S2221)</f>
        <v>#VALUE!</v>
      </c>
      <c r="AJ2221" t="str">
        <f t="shared" si="687"/>
        <v/>
      </c>
    </row>
    <row r="2222" spans="1:36" ht="16.5" customHeight="1" thickBot="1">
      <c r="A2222" s="131"/>
      <c r="B2222" s="138"/>
      <c r="C2222" s="139"/>
      <c r="D2222" s="148"/>
      <c r="E2222" s="148"/>
      <c r="F2222" s="139"/>
      <c r="G2222" s="149"/>
      <c r="H2222" s="149"/>
      <c r="I2222" s="149"/>
      <c r="J2222" s="149"/>
      <c r="K2222" s="39"/>
      <c r="L2222" s="145"/>
      <c r="M2222" s="145"/>
      <c r="N2222" s="62"/>
      <c r="O2222" s="315"/>
      <c r="Q2222" t="str">
        <f t="shared" si="682"/>
        <v/>
      </c>
      <c r="S2222" t="e">
        <f t="shared" ca="1" si="691"/>
        <v>#VALUE!</v>
      </c>
      <c r="T2222" t="e">
        <f t="shared" ca="1" si="688"/>
        <v>#VALUE!</v>
      </c>
      <c r="U2222">
        <f t="shared" si="692"/>
        <v>2148</v>
      </c>
      <c r="V2222">
        <v>179.91666666668101</v>
      </c>
      <c r="W2222">
        <f t="shared" si="693"/>
        <v>179</v>
      </c>
      <c r="X2222" t="str" cm="1">
        <f t="array" aca="1" ref="X2222" ca="1">IFERROR(INDEX('PC&amp;PD'!$A$1:$AS$19,ROW('PC&amp;PD'!$A$19),MATCH(INDIRECT(T2222),'PC&amp;PD'!$A$1:$AS$1,0)),"")</f>
        <v/>
      </c>
      <c r="AA2222" t="str">
        <f t="shared" si="683"/>
        <v/>
      </c>
      <c r="AB2222" t="str">
        <f t="shared" si="684"/>
        <v/>
      </c>
      <c r="AC2222" t="e">
        <f t="shared" ca="1" si="685"/>
        <v>#VALUE!</v>
      </c>
      <c r="AD2222" t="str" cm="1">
        <f t="array" aca="1" ref="AD2222" ca="1">IFERROR(IF((LEFT(INDIRECT("$F"&amp;$S2222),4))="GOTS",IF($G2222="Organic","GOTS_Organic_raw",(IF($G2222="Responsible","GOTS_Responsible",(IF($G2222="No Attribute (Conventional)","GOTS_conventional",(IF($G2222="Recycled Pre/Post-Consumer","GOTS_pre_post",(IF($G2222="In-Conversion","GOTS_in_conversion",(IF($G2222="Sustainably Sourced","Sustainably_sourced",(IF($G2222="Recycled pre-consumer organic","GOTS_recycled_organic",""))))))))))))),IF($G2222="Organic","Organic",(IF($G2222="Responsible","Responsible",(IF($G2222="No Attribute (Conventional)","No_Attribute_Conventional",(IF($G2222="Recycled Pre/Post-Consumer","Recycled_Pre_Post_Consumer",(IF($G2222="In-Conversion","In_Conversion",(IF($G2222="Recycled Pre-Consumer","Recycled_Pre_Consumer",(IF($G2222="Recycled Post-Consumer","Recycled_Post_Consumer",(IF($G2222="Sustainably Sourced","Sustainably_sourced",(IF($G2222="Recycled pre-consumer organic","GOTS_recycled_organic","")))))))))))))))))),"")</f>
        <v/>
      </c>
      <c r="AE2222" t="e" cm="1">
        <f t="array" aca="1" ref="AE2222" ca="1">IF($I2222="",IF(INDIRECT("$F"&amp;$S2222)="","",IF(LEFT(INDIRECT("$F"&amp;$S2222),3)="GRS","GRS_RCS_RM",IF((LEFT(INDIRECT("$F"&amp;$S2222),3))="RCS","GRS_RCS_RM",IF(INDIRECT("$F"&amp;$S2222)="OCS (No Label)","OCS_Conversion_RM",IF(LEFT(INDIRECT("$F"&amp;$S2222),3)="OCS","OCS_RM",IF(RIGHT(INDIRECT("$F"&amp;$S2222),10)="conversion","GOTS_RM_conversion",IF((LEFT(INDIRECT("$F"&amp;$S2222),4))="GOTS","GOTS_RM","Responsible_RM"))))))),"DELETERM")</f>
        <v>#VALUE!</v>
      </c>
      <c r="AF2222" t="e" cm="1">
        <f t="array" aca="1" ref="AF2222" ca="1">IF($S2222="","",INDIRECT("$Z"&amp;$S2222))</f>
        <v>#VALUE!</v>
      </c>
      <c r="AG2222" t="str">
        <f t="shared" si="686"/>
        <v/>
      </c>
      <c r="AH2222" t="str" cm="1">
        <f t="array" aca="1" ref="AH2222" ca="1">IFERROR(INDIRECT("$ag"&amp;S2222),"")</f>
        <v/>
      </c>
      <c r="AI2222" t="e" cm="1">
        <f t="array" aca="1" ref="AI2222" ca="1">INDIRECT("O"&amp;S2222)</f>
        <v>#VALUE!</v>
      </c>
      <c r="AJ2222" t="str">
        <f t="shared" si="687"/>
        <v/>
      </c>
    </row>
    <row r="2223" spans="1:36" ht="16.5" customHeight="1">
      <c r="A2223" s="128" t="str">
        <f>IF(B2223="","",COUNTA($B$63:$B2223))</f>
        <v/>
      </c>
      <c r="B2223" s="132"/>
      <c r="C2223" s="133"/>
      <c r="D2223" s="140"/>
      <c r="E2223" s="140"/>
      <c r="F2223" s="133"/>
      <c r="G2223" s="141"/>
      <c r="H2223" s="141"/>
      <c r="I2223" s="141"/>
      <c r="J2223" s="141"/>
      <c r="K2223" s="37"/>
      <c r="L2223" s="142" t="str">
        <f>IF(R2223="","",LEFT(R2223,LEN(R2223)-2))</f>
        <v/>
      </c>
      <c r="M2223" s="142"/>
      <c r="N2223" s="60"/>
      <c r="O2223" s="313"/>
      <c r="Q2223" t="str">
        <f t="shared" si="682"/>
        <v/>
      </c>
      <c r="R2223" t="str">
        <f t="shared" ref="R2223" si="698">CONCATENATE($Q2223,Q2224,Q2225,Q2226,Q2227,Q2228,$Q2229,$Q2230,$Q2231,$Q2232,$Q2233,$Q2234)</f>
        <v/>
      </c>
      <c r="S2223" t="e">
        <f t="shared" ca="1" si="691"/>
        <v>#VALUE!</v>
      </c>
      <c r="T2223" t="e">
        <f t="shared" ca="1" si="688"/>
        <v>#VALUE!</v>
      </c>
      <c r="U2223">
        <f t="shared" si="692"/>
        <v>2160</v>
      </c>
      <c r="V2223">
        <v>180.00000000001401</v>
      </c>
      <c r="W2223">
        <f t="shared" si="693"/>
        <v>180</v>
      </c>
      <c r="X2223" t="str" cm="1">
        <f t="array" aca="1" ref="X2223" ca="1">IFERROR(INDEX('PC&amp;PD'!$A$1:$AS$19,ROW('PC&amp;PD'!$A$19),MATCH(INDIRECT(T2223),'PC&amp;PD'!$A$1:$AS$1,0)),"")</f>
        <v/>
      </c>
      <c r="Z2223" t="str">
        <f t="shared" ref="Z2223" si="699">IFERROR(IF($F2223="OCS 100","OCS (OCS 100)",IF($F2223="OCS Blended","OCS (OCS Blended)",IF($F2223="OCS (No Label)","OCS (No Label)",IF($F2223="RCS 100","RCS (RCS 100)",IF($F2223="RCS Blended","RCS (RCS Blended)",IF($F2223="GRS","GRS (GRS)",IF($F2223="GRS (No Label)", "GRS (No Label)",IF($F2223="RDS","RDS (RDS)",IF($F2223="RWS","RWS (RWS)",IF($F2223="RAS","RAS (RAS)",IF($F2223="RMS","RMS (RMS)",IF($F2223="GOTS Organic","GOTS (Organic)",IF($F2223="GOTS Made with organic","GOTS (Made with Organic)",IF($F2223="GOTS Organic - in conversion","GOTS (Organic - In Conversion)",IF($F2223="GOTS Made with organic - in conversion","GOTS (Made with Organic - In Conversion)",""))))))))))))))),"")</f>
        <v/>
      </c>
      <c r="AA2223" t="str">
        <f t="shared" si="683"/>
        <v/>
      </c>
      <c r="AB2223" t="str">
        <f t="shared" si="684"/>
        <v/>
      </c>
      <c r="AC2223" t="e">
        <f t="shared" ca="1" si="685"/>
        <v>#VALUE!</v>
      </c>
      <c r="AD2223" t="str" cm="1">
        <f t="array" aca="1" ref="AD2223" ca="1">IFERROR(IF((LEFT(INDIRECT("$F"&amp;$S2223),4))="GOTS",IF($G2223="Organic","GOTS_Organic_raw",(IF($G2223="Responsible","GOTS_Responsible",(IF($G2223="No Attribute (Conventional)","GOTS_conventional",(IF($G2223="Recycled Pre/Post-Consumer","GOTS_pre_post",(IF($G2223="In-Conversion","GOTS_in_conversion",(IF($G2223="Sustainably Sourced","Sustainably_sourced",(IF($G2223="Recycled pre-consumer organic","GOTS_recycled_organic",""))))))))))))),IF($G2223="Organic","Organic",(IF($G2223="Responsible","Responsible",(IF($G2223="No Attribute (Conventional)","No_Attribute_Conventional",(IF($G2223="Recycled Pre/Post-Consumer","Recycled_Pre_Post_Consumer",(IF($G2223="In-Conversion","In_Conversion",(IF($G2223="Recycled Pre-Consumer","Recycled_Pre_Consumer",(IF($G2223="Recycled Post-Consumer","Recycled_Post_Consumer",(IF($G2223="Sustainably Sourced","Sustainably_sourced",(IF($G2223="Recycled pre-consumer organic","GOTS_recycled_organic","")))))))))))))))))),"")</f>
        <v/>
      </c>
      <c r="AE2223" t="e" cm="1">
        <f t="array" aca="1" ref="AE2223" ca="1">IF($I2223="",IF(INDIRECT("$F"&amp;$S2223)="","",IF(LEFT(INDIRECT("$F"&amp;$S2223),3)="GRS","GRS_RCS_RM",IF((LEFT(INDIRECT("$F"&amp;$S2223),3))="RCS","GRS_RCS_RM",IF(INDIRECT("$F"&amp;$S2223)="OCS (No Label)","OCS_Conversion_RM",IF(LEFT(INDIRECT("$F"&amp;$S2223),3)="OCS","OCS_RM",IF(RIGHT(INDIRECT("$F"&amp;$S2223),10)="conversion","GOTS_RM_conversion",IF((LEFT(INDIRECT("$F"&amp;$S2223),4))="GOTS","GOTS_RM","Responsible_RM"))))))),"DELETERM")</f>
        <v>#VALUE!</v>
      </c>
      <c r="AF2223" t="e" cm="1">
        <f t="array" aca="1" ref="AF2223" ca="1">IF($S2223="","",INDIRECT("$Z"&amp;$S2223))</f>
        <v>#VALUE!</v>
      </c>
      <c r="AG2223" t="str">
        <f t="shared" si="686"/>
        <v/>
      </c>
      <c r="AH2223" t="str" cm="1">
        <f t="array" aca="1" ref="AH2223" ca="1">IFERROR(INDIRECT("$ag"&amp;S2223),"")</f>
        <v/>
      </c>
      <c r="AI2223" t="e" cm="1">
        <f t="array" aca="1" ref="AI2223" ca="1">INDIRECT("O"&amp;S2223)</f>
        <v>#VALUE!</v>
      </c>
      <c r="AJ2223" t="str">
        <f t="shared" si="687"/>
        <v/>
      </c>
    </row>
    <row r="2224" spans="1:36" ht="16.5" customHeight="1">
      <c r="A2224" s="129"/>
      <c r="B2224" s="134"/>
      <c r="C2224" s="135"/>
      <c r="D2224" s="146"/>
      <c r="E2224" s="146"/>
      <c r="F2224" s="135"/>
      <c r="G2224" s="147"/>
      <c r="H2224" s="147"/>
      <c r="I2224" s="147"/>
      <c r="J2224" s="147"/>
      <c r="K2224" s="38"/>
      <c r="L2224" s="143"/>
      <c r="M2224" s="143"/>
      <c r="N2224" s="61"/>
      <c r="O2224" s="314"/>
      <c r="Q2224" t="str">
        <f t="shared" si="682"/>
        <v/>
      </c>
      <c r="S2224" t="e">
        <f t="shared" ca="1" si="691"/>
        <v>#VALUE!</v>
      </c>
      <c r="T2224" t="e">
        <f t="shared" ca="1" si="688"/>
        <v>#VALUE!</v>
      </c>
      <c r="U2224">
        <f t="shared" si="692"/>
        <v>2160</v>
      </c>
      <c r="V2224">
        <v>180.08333333334701</v>
      </c>
      <c r="W2224">
        <f t="shared" si="693"/>
        <v>180</v>
      </c>
      <c r="X2224" t="str" cm="1">
        <f t="array" aca="1" ref="X2224" ca="1">IFERROR(INDEX('PC&amp;PD'!$A$1:$AS$19,ROW('PC&amp;PD'!$A$19),MATCH(INDIRECT(T2224),'PC&amp;PD'!$A$1:$AS$1,0)),"")</f>
        <v/>
      </c>
      <c r="AA2224" t="str">
        <f t="shared" si="683"/>
        <v/>
      </c>
      <c r="AB2224" t="str">
        <f t="shared" si="684"/>
        <v/>
      </c>
      <c r="AC2224" t="e">
        <f t="shared" ca="1" si="685"/>
        <v>#VALUE!</v>
      </c>
      <c r="AD2224" t="str" cm="1">
        <f t="array" aca="1" ref="AD2224" ca="1">IFERROR(IF((LEFT(INDIRECT("$F"&amp;$S2224),4))="GOTS",IF($G2224="Organic","GOTS_Organic_raw",(IF($G2224="Responsible","GOTS_Responsible",(IF($G2224="No Attribute (Conventional)","GOTS_conventional",(IF($G2224="Recycled Pre/Post-Consumer","GOTS_pre_post",(IF($G2224="In-Conversion","GOTS_in_conversion",(IF($G2224="Sustainably Sourced","Sustainably_sourced",(IF($G2224="Recycled pre-consumer organic","GOTS_recycled_organic",""))))))))))))),IF($G2224="Organic","Organic",(IF($G2224="Responsible","Responsible",(IF($G2224="No Attribute (Conventional)","No_Attribute_Conventional",(IF($G2224="Recycled Pre/Post-Consumer","Recycled_Pre_Post_Consumer",(IF($G2224="In-Conversion","In_Conversion",(IF($G2224="Recycled Pre-Consumer","Recycled_Pre_Consumer",(IF($G2224="Recycled Post-Consumer","Recycled_Post_Consumer",(IF($G2224="Sustainably Sourced","Sustainably_sourced",(IF($G2224="Recycled pre-consumer organic","GOTS_recycled_organic","")))))))))))))))))),"")</f>
        <v/>
      </c>
      <c r="AE2224" t="e" cm="1">
        <f t="array" aca="1" ref="AE2224" ca="1">IF($I2224="",IF(INDIRECT("$F"&amp;$S2224)="","",IF(LEFT(INDIRECT("$F"&amp;$S2224),3)="GRS","GRS_RCS_RM",IF((LEFT(INDIRECT("$F"&amp;$S2224),3))="RCS","GRS_RCS_RM",IF(INDIRECT("$F"&amp;$S2224)="OCS (No Label)","OCS_Conversion_RM",IF(LEFT(INDIRECT("$F"&amp;$S2224),3)="OCS","OCS_RM",IF(RIGHT(INDIRECT("$F"&amp;$S2224),10)="conversion","GOTS_RM_conversion",IF((LEFT(INDIRECT("$F"&amp;$S2224),4))="GOTS","GOTS_RM","Responsible_RM"))))))),"DELETERM")</f>
        <v>#VALUE!</v>
      </c>
      <c r="AF2224" t="e" cm="1">
        <f t="array" aca="1" ref="AF2224" ca="1">IF($S2224="","",INDIRECT("$Z"&amp;$S2224))</f>
        <v>#VALUE!</v>
      </c>
      <c r="AG2224" t="str">
        <f t="shared" si="686"/>
        <v/>
      </c>
      <c r="AH2224" t="str" cm="1">
        <f t="array" aca="1" ref="AH2224" ca="1">IFERROR(INDIRECT("$ag"&amp;S2224),"")</f>
        <v/>
      </c>
      <c r="AI2224" t="e" cm="1">
        <f t="array" aca="1" ref="AI2224" ca="1">INDIRECT("O"&amp;S2224)</f>
        <v>#VALUE!</v>
      </c>
      <c r="AJ2224" t="str">
        <f t="shared" si="687"/>
        <v/>
      </c>
    </row>
    <row r="2225" spans="1:36" ht="16.5" customHeight="1">
      <c r="A2225" s="129"/>
      <c r="B2225" s="134"/>
      <c r="C2225" s="135"/>
      <c r="D2225" s="146"/>
      <c r="E2225" s="146"/>
      <c r="F2225" s="135"/>
      <c r="G2225" s="147"/>
      <c r="H2225" s="147"/>
      <c r="I2225" s="147"/>
      <c r="J2225" s="147"/>
      <c r="K2225" s="38"/>
      <c r="L2225" s="143"/>
      <c r="M2225" s="143"/>
      <c r="N2225" s="61"/>
      <c r="O2225" s="314"/>
      <c r="Q2225" t="str">
        <f t="shared" si="682"/>
        <v/>
      </c>
      <c r="S2225" t="e">
        <f t="shared" ca="1" si="691"/>
        <v>#VALUE!</v>
      </c>
      <c r="T2225" t="e">
        <f t="shared" ca="1" si="688"/>
        <v>#VALUE!</v>
      </c>
      <c r="U2225">
        <f t="shared" si="692"/>
        <v>2160</v>
      </c>
      <c r="V2225">
        <v>180.16666666668101</v>
      </c>
      <c r="W2225">
        <f t="shared" si="693"/>
        <v>180</v>
      </c>
      <c r="X2225" t="str" cm="1">
        <f t="array" aca="1" ref="X2225" ca="1">IFERROR(INDEX('PC&amp;PD'!$A$1:$AS$19,ROW('PC&amp;PD'!$A$19),MATCH(INDIRECT(T2225),'PC&amp;PD'!$A$1:$AS$1,0)),"")</f>
        <v/>
      </c>
      <c r="AA2225" t="str">
        <f t="shared" si="683"/>
        <v/>
      </c>
      <c r="AB2225" t="str">
        <f t="shared" si="684"/>
        <v/>
      </c>
      <c r="AC2225" t="e">
        <f t="shared" ca="1" si="685"/>
        <v>#VALUE!</v>
      </c>
      <c r="AD2225" t="str" cm="1">
        <f t="array" aca="1" ref="AD2225" ca="1">IFERROR(IF((LEFT(INDIRECT("$F"&amp;$S2225),4))="GOTS",IF($G2225="Organic","GOTS_Organic_raw",(IF($G2225="Responsible","GOTS_Responsible",(IF($G2225="No Attribute (Conventional)","GOTS_conventional",(IF($G2225="Recycled Pre/Post-Consumer","GOTS_pre_post",(IF($G2225="In-Conversion","GOTS_in_conversion",(IF($G2225="Sustainably Sourced","Sustainably_sourced",(IF($G2225="Recycled pre-consumer organic","GOTS_recycled_organic",""))))))))))))),IF($G2225="Organic","Organic",(IF($G2225="Responsible","Responsible",(IF($G2225="No Attribute (Conventional)","No_Attribute_Conventional",(IF($G2225="Recycled Pre/Post-Consumer","Recycled_Pre_Post_Consumer",(IF($G2225="In-Conversion","In_Conversion",(IF($G2225="Recycled Pre-Consumer","Recycled_Pre_Consumer",(IF($G2225="Recycled Post-Consumer","Recycled_Post_Consumer",(IF($G2225="Sustainably Sourced","Sustainably_sourced",(IF($G2225="Recycled pre-consumer organic","GOTS_recycled_organic","")))))))))))))))))),"")</f>
        <v/>
      </c>
      <c r="AE2225" t="e" cm="1">
        <f t="array" aca="1" ref="AE2225" ca="1">IF($I2225="",IF(INDIRECT("$F"&amp;$S2225)="","",IF(LEFT(INDIRECT("$F"&amp;$S2225),3)="GRS","GRS_RCS_RM",IF((LEFT(INDIRECT("$F"&amp;$S2225),3))="RCS","GRS_RCS_RM",IF(INDIRECT("$F"&amp;$S2225)="OCS (No Label)","OCS_Conversion_RM",IF(LEFT(INDIRECT("$F"&amp;$S2225),3)="OCS","OCS_RM",IF(RIGHT(INDIRECT("$F"&amp;$S2225),10)="conversion","GOTS_RM_conversion",IF((LEFT(INDIRECT("$F"&amp;$S2225),4))="GOTS","GOTS_RM","Responsible_RM"))))))),"DELETERM")</f>
        <v>#VALUE!</v>
      </c>
      <c r="AF2225" t="e" cm="1">
        <f t="array" aca="1" ref="AF2225" ca="1">IF($S2225="","",INDIRECT("$Z"&amp;$S2225))</f>
        <v>#VALUE!</v>
      </c>
      <c r="AG2225" t="str">
        <f t="shared" si="686"/>
        <v/>
      </c>
      <c r="AH2225" t="str" cm="1">
        <f t="array" aca="1" ref="AH2225" ca="1">IFERROR(INDIRECT("$ag"&amp;S2225),"")</f>
        <v/>
      </c>
      <c r="AI2225" t="e" cm="1">
        <f t="array" aca="1" ref="AI2225" ca="1">INDIRECT("O"&amp;S2225)</f>
        <v>#VALUE!</v>
      </c>
      <c r="AJ2225" t="str">
        <f t="shared" si="687"/>
        <v/>
      </c>
    </row>
    <row r="2226" spans="1:36" ht="16.5" customHeight="1">
      <c r="A2226" s="129"/>
      <c r="B2226" s="134"/>
      <c r="C2226" s="135"/>
      <c r="D2226" s="146"/>
      <c r="E2226" s="146"/>
      <c r="F2226" s="135"/>
      <c r="G2226" s="147"/>
      <c r="H2226" s="147"/>
      <c r="I2226" s="147"/>
      <c r="J2226" s="147"/>
      <c r="K2226" s="38"/>
      <c r="L2226" s="143"/>
      <c r="M2226" s="143"/>
      <c r="N2226" s="61"/>
      <c r="O2226" s="314"/>
      <c r="Q2226" t="str">
        <f t="shared" si="682"/>
        <v/>
      </c>
      <c r="S2226" t="e">
        <f t="shared" ca="1" si="691"/>
        <v>#VALUE!</v>
      </c>
      <c r="T2226" t="e">
        <f t="shared" ca="1" si="688"/>
        <v>#VALUE!</v>
      </c>
      <c r="U2226">
        <f t="shared" si="692"/>
        <v>2160</v>
      </c>
      <c r="V2226">
        <v>180.25000000001401</v>
      </c>
      <c r="W2226">
        <f t="shared" si="693"/>
        <v>180</v>
      </c>
      <c r="X2226" t="str" cm="1">
        <f t="array" aca="1" ref="X2226" ca="1">IFERROR(INDEX('PC&amp;PD'!$A$1:$AS$19,ROW('PC&amp;PD'!$A$19),MATCH(INDIRECT(T2226),'PC&amp;PD'!$A$1:$AS$1,0)),"")</f>
        <v/>
      </c>
      <c r="AA2226" t="str">
        <f t="shared" si="683"/>
        <v/>
      </c>
      <c r="AB2226" t="str">
        <f t="shared" si="684"/>
        <v/>
      </c>
      <c r="AC2226" t="e">
        <f t="shared" ca="1" si="685"/>
        <v>#VALUE!</v>
      </c>
      <c r="AD2226" t="str" cm="1">
        <f t="array" aca="1" ref="AD2226" ca="1">IFERROR(IF((LEFT(INDIRECT("$F"&amp;$S2226),4))="GOTS",IF($G2226="Organic","GOTS_Organic_raw",(IF($G2226="Responsible","GOTS_Responsible",(IF($G2226="No Attribute (Conventional)","GOTS_conventional",(IF($G2226="Recycled Pre/Post-Consumer","GOTS_pre_post",(IF($G2226="In-Conversion","GOTS_in_conversion",(IF($G2226="Sustainably Sourced","Sustainably_sourced",(IF($G2226="Recycled pre-consumer organic","GOTS_recycled_organic",""))))))))))))),IF($G2226="Organic","Organic",(IF($G2226="Responsible","Responsible",(IF($G2226="No Attribute (Conventional)","No_Attribute_Conventional",(IF($G2226="Recycled Pre/Post-Consumer","Recycled_Pre_Post_Consumer",(IF($G2226="In-Conversion","In_Conversion",(IF($G2226="Recycled Pre-Consumer","Recycled_Pre_Consumer",(IF($G2226="Recycled Post-Consumer","Recycled_Post_Consumer",(IF($G2226="Sustainably Sourced","Sustainably_sourced",(IF($G2226="Recycled pre-consumer organic","GOTS_recycled_organic","")))))))))))))))))),"")</f>
        <v/>
      </c>
      <c r="AE2226" t="e" cm="1">
        <f t="array" aca="1" ref="AE2226" ca="1">IF($I2226="",IF(INDIRECT("$F"&amp;$S2226)="","",IF(LEFT(INDIRECT("$F"&amp;$S2226),3)="GRS","GRS_RCS_RM",IF((LEFT(INDIRECT("$F"&amp;$S2226),3))="RCS","GRS_RCS_RM",IF(INDIRECT("$F"&amp;$S2226)="OCS (No Label)","OCS_Conversion_RM",IF(LEFT(INDIRECT("$F"&amp;$S2226),3)="OCS","OCS_RM",IF(RIGHT(INDIRECT("$F"&amp;$S2226),10)="conversion","GOTS_RM_conversion",IF((LEFT(INDIRECT("$F"&amp;$S2226),4))="GOTS","GOTS_RM","Responsible_RM"))))))),"DELETERM")</f>
        <v>#VALUE!</v>
      </c>
      <c r="AF2226" t="e" cm="1">
        <f t="array" aca="1" ref="AF2226" ca="1">IF($S2226="","",INDIRECT("$Z"&amp;$S2226))</f>
        <v>#VALUE!</v>
      </c>
      <c r="AG2226" t="str">
        <f t="shared" si="686"/>
        <v/>
      </c>
      <c r="AH2226" t="str" cm="1">
        <f t="array" aca="1" ref="AH2226" ca="1">IFERROR(INDIRECT("$ag"&amp;S2226),"")</f>
        <v/>
      </c>
      <c r="AI2226" t="e" cm="1">
        <f t="array" aca="1" ref="AI2226" ca="1">INDIRECT("O"&amp;S2226)</f>
        <v>#VALUE!</v>
      </c>
      <c r="AJ2226" t="str">
        <f t="shared" si="687"/>
        <v/>
      </c>
    </row>
    <row r="2227" spans="1:36" ht="16.5" customHeight="1">
      <c r="A2227" s="129"/>
      <c r="B2227" s="134"/>
      <c r="C2227" s="135"/>
      <c r="D2227" s="146"/>
      <c r="E2227" s="146"/>
      <c r="F2227" s="135"/>
      <c r="G2227" s="147"/>
      <c r="H2227" s="147"/>
      <c r="I2227" s="147"/>
      <c r="J2227" s="147"/>
      <c r="K2227" s="38"/>
      <c r="L2227" s="143"/>
      <c r="M2227" s="143"/>
      <c r="N2227" s="61"/>
      <c r="O2227" s="314"/>
      <c r="Q2227" t="str">
        <f t="shared" si="682"/>
        <v/>
      </c>
      <c r="S2227" t="e">
        <f t="shared" ca="1" si="691"/>
        <v>#VALUE!</v>
      </c>
      <c r="T2227" t="e">
        <f t="shared" ca="1" si="688"/>
        <v>#VALUE!</v>
      </c>
      <c r="U2227">
        <f t="shared" si="692"/>
        <v>2160</v>
      </c>
      <c r="V2227">
        <v>180.33333333334701</v>
      </c>
      <c r="W2227">
        <f t="shared" si="693"/>
        <v>180</v>
      </c>
      <c r="X2227" t="str" cm="1">
        <f t="array" aca="1" ref="X2227" ca="1">IFERROR(INDEX('PC&amp;PD'!$A$1:$AS$19,ROW('PC&amp;PD'!$A$19),MATCH(INDIRECT(T2227),'PC&amp;PD'!$A$1:$AS$1,0)),"")</f>
        <v/>
      </c>
      <c r="AA2227" t="str">
        <f t="shared" si="683"/>
        <v/>
      </c>
      <c r="AB2227" t="str">
        <f t="shared" si="684"/>
        <v/>
      </c>
      <c r="AC2227" t="e">
        <f t="shared" ca="1" si="685"/>
        <v>#VALUE!</v>
      </c>
      <c r="AD2227" t="str" cm="1">
        <f t="array" aca="1" ref="AD2227" ca="1">IFERROR(IF((LEFT(INDIRECT("$F"&amp;$S2227),4))="GOTS",IF($G2227="Organic","GOTS_Organic_raw",(IF($G2227="Responsible","GOTS_Responsible",(IF($G2227="No Attribute (Conventional)","GOTS_conventional",(IF($G2227="Recycled Pre/Post-Consumer","GOTS_pre_post",(IF($G2227="In-Conversion","GOTS_in_conversion",(IF($G2227="Sustainably Sourced","Sustainably_sourced",(IF($G2227="Recycled pre-consumer organic","GOTS_recycled_organic",""))))))))))))),IF($G2227="Organic","Organic",(IF($G2227="Responsible","Responsible",(IF($G2227="No Attribute (Conventional)","No_Attribute_Conventional",(IF($G2227="Recycled Pre/Post-Consumer","Recycled_Pre_Post_Consumer",(IF($G2227="In-Conversion","In_Conversion",(IF($G2227="Recycled Pre-Consumer","Recycled_Pre_Consumer",(IF($G2227="Recycled Post-Consumer","Recycled_Post_Consumer",(IF($G2227="Sustainably Sourced","Sustainably_sourced",(IF($G2227="Recycled pre-consumer organic","GOTS_recycled_organic","")))))))))))))))))),"")</f>
        <v/>
      </c>
      <c r="AE2227" t="e" cm="1">
        <f t="array" aca="1" ref="AE2227" ca="1">IF($I2227="",IF(INDIRECT("$F"&amp;$S2227)="","",IF(LEFT(INDIRECT("$F"&amp;$S2227),3)="GRS","GRS_RCS_RM",IF((LEFT(INDIRECT("$F"&amp;$S2227),3))="RCS","GRS_RCS_RM",IF(INDIRECT("$F"&amp;$S2227)="OCS (No Label)","OCS_Conversion_RM",IF(LEFT(INDIRECT("$F"&amp;$S2227),3)="OCS","OCS_RM",IF(RIGHT(INDIRECT("$F"&amp;$S2227),10)="conversion","GOTS_RM_conversion",IF((LEFT(INDIRECT("$F"&amp;$S2227),4))="GOTS","GOTS_RM","Responsible_RM"))))))),"DELETERM")</f>
        <v>#VALUE!</v>
      </c>
      <c r="AF2227" t="e" cm="1">
        <f t="array" aca="1" ref="AF2227" ca="1">IF($S2227="","",INDIRECT("$Z"&amp;$S2227))</f>
        <v>#VALUE!</v>
      </c>
      <c r="AG2227" t="str">
        <f t="shared" si="686"/>
        <v/>
      </c>
      <c r="AH2227" t="str" cm="1">
        <f t="array" aca="1" ref="AH2227" ca="1">IFERROR(INDIRECT("$ag"&amp;S2227),"")</f>
        <v/>
      </c>
      <c r="AI2227" t="e" cm="1">
        <f t="array" aca="1" ref="AI2227" ca="1">INDIRECT("O"&amp;S2227)</f>
        <v>#VALUE!</v>
      </c>
      <c r="AJ2227" t="str">
        <f t="shared" si="687"/>
        <v/>
      </c>
    </row>
    <row r="2228" spans="1:36" ht="16.5" customHeight="1">
      <c r="A2228" s="129"/>
      <c r="B2228" s="134"/>
      <c r="C2228" s="135"/>
      <c r="D2228" s="146"/>
      <c r="E2228" s="146"/>
      <c r="F2228" s="135"/>
      <c r="G2228" s="147"/>
      <c r="H2228" s="147"/>
      <c r="I2228" s="147"/>
      <c r="J2228" s="147"/>
      <c r="K2228" s="38"/>
      <c r="L2228" s="143"/>
      <c r="M2228" s="143"/>
      <c r="N2228" s="61"/>
      <c r="O2228" s="314"/>
      <c r="Q2228" t="str">
        <f t="shared" si="682"/>
        <v/>
      </c>
      <c r="S2228" t="e">
        <f t="shared" ca="1" si="691"/>
        <v>#VALUE!</v>
      </c>
      <c r="T2228" t="e">
        <f t="shared" ca="1" si="688"/>
        <v>#VALUE!</v>
      </c>
      <c r="U2228">
        <f t="shared" si="692"/>
        <v>2160</v>
      </c>
      <c r="V2228">
        <v>180.41666666668101</v>
      </c>
      <c r="W2228">
        <f t="shared" si="693"/>
        <v>180</v>
      </c>
      <c r="X2228" t="str" cm="1">
        <f t="array" aca="1" ref="X2228" ca="1">IFERROR(INDEX('PC&amp;PD'!$A$1:$AS$19,ROW('PC&amp;PD'!$A$19),MATCH(INDIRECT(T2228),'PC&amp;PD'!$A$1:$AS$1,0)),"")</f>
        <v/>
      </c>
      <c r="AA2228" t="str">
        <f t="shared" si="683"/>
        <v/>
      </c>
      <c r="AB2228" t="str">
        <f t="shared" si="684"/>
        <v/>
      </c>
      <c r="AC2228" t="e">
        <f t="shared" ca="1" si="685"/>
        <v>#VALUE!</v>
      </c>
      <c r="AD2228" t="str" cm="1">
        <f t="array" aca="1" ref="AD2228" ca="1">IFERROR(IF((LEFT(INDIRECT("$F"&amp;$S2228),4))="GOTS",IF($G2228="Organic","GOTS_Organic_raw",(IF($G2228="Responsible","GOTS_Responsible",(IF($G2228="No Attribute (Conventional)","GOTS_conventional",(IF($G2228="Recycled Pre/Post-Consumer","GOTS_pre_post",(IF($G2228="In-Conversion","GOTS_in_conversion",(IF($G2228="Sustainably Sourced","Sustainably_sourced",(IF($G2228="Recycled pre-consumer organic","GOTS_recycled_organic",""))))))))))))),IF($G2228="Organic","Organic",(IF($G2228="Responsible","Responsible",(IF($G2228="No Attribute (Conventional)","No_Attribute_Conventional",(IF($G2228="Recycled Pre/Post-Consumer","Recycled_Pre_Post_Consumer",(IF($G2228="In-Conversion","In_Conversion",(IF($G2228="Recycled Pre-Consumer","Recycled_Pre_Consumer",(IF($G2228="Recycled Post-Consumer","Recycled_Post_Consumer",(IF($G2228="Sustainably Sourced","Sustainably_sourced",(IF($G2228="Recycled pre-consumer organic","GOTS_recycled_organic","")))))))))))))))))),"")</f>
        <v/>
      </c>
      <c r="AE2228" t="e" cm="1">
        <f t="array" aca="1" ref="AE2228" ca="1">IF($I2228="",IF(INDIRECT("$F"&amp;$S2228)="","",IF(LEFT(INDIRECT("$F"&amp;$S2228),3)="GRS","GRS_RCS_RM",IF((LEFT(INDIRECT("$F"&amp;$S2228),3))="RCS","GRS_RCS_RM",IF(INDIRECT("$F"&amp;$S2228)="OCS (No Label)","OCS_Conversion_RM",IF(LEFT(INDIRECT("$F"&amp;$S2228),3)="OCS","OCS_RM",IF(RIGHT(INDIRECT("$F"&amp;$S2228),10)="conversion","GOTS_RM_conversion",IF((LEFT(INDIRECT("$F"&amp;$S2228),4))="GOTS","GOTS_RM","Responsible_RM"))))))),"DELETERM")</f>
        <v>#VALUE!</v>
      </c>
      <c r="AF2228" t="e" cm="1">
        <f t="array" aca="1" ref="AF2228" ca="1">IF($S2228="","",INDIRECT("$Z"&amp;$S2228))</f>
        <v>#VALUE!</v>
      </c>
      <c r="AG2228" t="str">
        <f t="shared" si="686"/>
        <v/>
      </c>
      <c r="AH2228" t="str" cm="1">
        <f t="array" aca="1" ref="AH2228" ca="1">IFERROR(INDIRECT("$ag"&amp;S2228),"")</f>
        <v/>
      </c>
      <c r="AI2228" t="e" cm="1">
        <f t="array" aca="1" ref="AI2228" ca="1">INDIRECT("O"&amp;S2228)</f>
        <v>#VALUE!</v>
      </c>
      <c r="AJ2228" t="str">
        <f t="shared" si="687"/>
        <v/>
      </c>
    </row>
    <row r="2229" spans="1:36" ht="16.5" customHeight="1">
      <c r="A2229" s="130"/>
      <c r="B2229" s="136"/>
      <c r="C2229" s="137"/>
      <c r="D2229" s="146"/>
      <c r="E2229" s="146"/>
      <c r="F2229" s="137"/>
      <c r="G2229" s="147"/>
      <c r="H2229" s="147"/>
      <c r="I2229" s="147"/>
      <c r="J2229" s="147"/>
      <c r="K2229" s="38"/>
      <c r="L2229" s="144"/>
      <c r="M2229" s="144"/>
      <c r="N2229" s="61"/>
      <c r="O2229" s="314"/>
      <c r="Q2229" t="str">
        <f t="shared" si="682"/>
        <v/>
      </c>
      <c r="S2229" t="e">
        <f t="shared" ca="1" si="691"/>
        <v>#VALUE!</v>
      </c>
      <c r="T2229" t="e">
        <f t="shared" ca="1" si="688"/>
        <v>#VALUE!</v>
      </c>
      <c r="U2229">
        <f t="shared" si="692"/>
        <v>2160</v>
      </c>
      <c r="V2229">
        <v>180.50000000001401</v>
      </c>
      <c r="W2229">
        <f t="shared" si="693"/>
        <v>180</v>
      </c>
      <c r="X2229" t="str" cm="1">
        <f t="array" aca="1" ref="X2229" ca="1">IFERROR(INDEX('PC&amp;PD'!$A$1:$AS$19,ROW('PC&amp;PD'!$A$19),MATCH(INDIRECT(T2229),'PC&amp;PD'!$A$1:$AS$1,0)),"")</f>
        <v/>
      </c>
      <c r="AA2229" t="str">
        <f t="shared" si="683"/>
        <v/>
      </c>
      <c r="AB2229" t="str">
        <f t="shared" si="684"/>
        <v/>
      </c>
      <c r="AC2229" t="e">
        <f t="shared" ca="1" si="685"/>
        <v>#VALUE!</v>
      </c>
      <c r="AD2229" t="str" cm="1">
        <f t="array" aca="1" ref="AD2229" ca="1">IFERROR(IF((LEFT(INDIRECT("$F"&amp;$S2229),4))="GOTS",IF($G2229="Organic","GOTS_Organic_raw",(IF($G2229="Responsible","GOTS_Responsible",(IF($G2229="No Attribute (Conventional)","GOTS_conventional",(IF($G2229="Recycled Pre/Post-Consumer","GOTS_pre_post",(IF($G2229="In-Conversion","GOTS_in_conversion",(IF($G2229="Sustainably Sourced","Sustainably_sourced",(IF($G2229="Recycled pre-consumer organic","GOTS_recycled_organic",""))))))))))))),IF($G2229="Organic","Organic",(IF($G2229="Responsible","Responsible",(IF($G2229="No Attribute (Conventional)","No_Attribute_Conventional",(IF($G2229="Recycled Pre/Post-Consumer","Recycled_Pre_Post_Consumer",(IF($G2229="In-Conversion","In_Conversion",(IF($G2229="Recycled Pre-Consumer","Recycled_Pre_Consumer",(IF($G2229="Recycled Post-Consumer","Recycled_Post_Consumer",(IF($G2229="Sustainably Sourced","Sustainably_sourced",(IF($G2229="Recycled pre-consumer organic","GOTS_recycled_organic","")))))))))))))))))),"")</f>
        <v/>
      </c>
      <c r="AE2229" t="e" cm="1">
        <f t="array" aca="1" ref="AE2229" ca="1">IF($I2229="",IF(INDIRECT("$F"&amp;$S2229)="","",IF(LEFT(INDIRECT("$F"&amp;$S2229),3)="GRS","GRS_RCS_RM",IF((LEFT(INDIRECT("$F"&amp;$S2229),3))="RCS","GRS_RCS_RM",IF(INDIRECT("$F"&amp;$S2229)="OCS (No Label)","OCS_Conversion_RM",IF(LEFT(INDIRECT("$F"&amp;$S2229),3)="OCS","OCS_RM",IF(RIGHT(INDIRECT("$F"&amp;$S2229),10)="conversion","GOTS_RM_conversion",IF((LEFT(INDIRECT("$F"&amp;$S2229),4))="GOTS","GOTS_RM","Responsible_RM"))))))),"DELETERM")</f>
        <v>#VALUE!</v>
      </c>
      <c r="AF2229" t="e" cm="1">
        <f t="array" aca="1" ref="AF2229" ca="1">IF($S2229="","",INDIRECT("$Z"&amp;$S2229))</f>
        <v>#VALUE!</v>
      </c>
      <c r="AG2229" t="str">
        <f t="shared" si="686"/>
        <v/>
      </c>
      <c r="AH2229" t="str" cm="1">
        <f t="array" aca="1" ref="AH2229" ca="1">IFERROR(INDIRECT("$ag"&amp;S2229),"")</f>
        <v/>
      </c>
      <c r="AI2229" t="e" cm="1">
        <f t="array" aca="1" ref="AI2229" ca="1">INDIRECT("O"&amp;S2229)</f>
        <v>#VALUE!</v>
      </c>
      <c r="AJ2229" t="str">
        <f t="shared" si="687"/>
        <v/>
      </c>
    </row>
    <row r="2230" spans="1:36" ht="16.5" customHeight="1">
      <c r="A2230" s="130"/>
      <c r="B2230" s="136"/>
      <c r="C2230" s="137"/>
      <c r="D2230" s="146"/>
      <c r="E2230" s="146"/>
      <c r="F2230" s="137"/>
      <c r="G2230" s="147"/>
      <c r="H2230" s="147"/>
      <c r="I2230" s="147"/>
      <c r="J2230" s="147"/>
      <c r="K2230" s="38"/>
      <c r="L2230" s="144"/>
      <c r="M2230" s="144"/>
      <c r="N2230" s="61"/>
      <c r="O2230" s="314"/>
      <c r="Q2230" t="str">
        <f t="shared" si="682"/>
        <v/>
      </c>
      <c r="S2230" t="e">
        <f t="shared" ca="1" si="691"/>
        <v>#VALUE!</v>
      </c>
      <c r="T2230" t="e">
        <f t="shared" ca="1" si="688"/>
        <v>#VALUE!</v>
      </c>
      <c r="U2230">
        <f t="shared" si="692"/>
        <v>2160</v>
      </c>
      <c r="V2230">
        <v>180.58333333334801</v>
      </c>
      <c r="W2230">
        <f t="shared" si="693"/>
        <v>180</v>
      </c>
      <c r="X2230" t="str" cm="1">
        <f t="array" aca="1" ref="X2230" ca="1">IFERROR(INDEX('PC&amp;PD'!$A$1:$AS$19,ROW('PC&amp;PD'!$A$19),MATCH(INDIRECT(T2230),'PC&amp;PD'!$A$1:$AS$1,0)),"")</f>
        <v/>
      </c>
      <c r="AA2230" t="str">
        <f t="shared" si="683"/>
        <v/>
      </c>
      <c r="AB2230" t="str">
        <f t="shared" si="684"/>
        <v/>
      </c>
      <c r="AC2230" t="e">
        <f t="shared" ca="1" si="685"/>
        <v>#VALUE!</v>
      </c>
      <c r="AD2230" t="str" cm="1">
        <f t="array" aca="1" ref="AD2230" ca="1">IFERROR(IF((LEFT(INDIRECT("$F"&amp;$S2230),4))="GOTS",IF($G2230="Organic","GOTS_Organic_raw",(IF($G2230="Responsible","GOTS_Responsible",(IF($G2230="No Attribute (Conventional)","GOTS_conventional",(IF($G2230="Recycled Pre/Post-Consumer","GOTS_pre_post",(IF($G2230="In-Conversion","GOTS_in_conversion",(IF($G2230="Sustainably Sourced","Sustainably_sourced",(IF($G2230="Recycled pre-consumer organic","GOTS_recycled_organic",""))))))))))))),IF($G2230="Organic","Organic",(IF($G2230="Responsible","Responsible",(IF($G2230="No Attribute (Conventional)","No_Attribute_Conventional",(IF($G2230="Recycled Pre/Post-Consumer","Recycled_Pre_Post_Consumer",(IF($G2230="In-Conversion","In_Conversion",(IF($G2230="Recycled Pre-Consumer","Recycled_Pre_Consumer",(IF($G2230="Recycled Post-Consumer","Recycled_Post_Consumer",(IF($G2230="Sustainably Sourced","Sustainably_sourced",(IF($G2230="Recycled pre-consumer organic","GOTS_recycled_organic","")))))))))))))))))),"")</f>
        <v/>
      </c>
      <c r="AE2230" t="e" cm="1">
        <f t="array" aca="1" ref="AE2230" ca="1">IF($I2230="",IF(INDIRECT("$F"&amp;$S2230)="","",IF(LEFT(INDIRECT("$F"&amp;$S2230),3)="GRS","GRS_RCS_RM",IF((LEFT(INDIRECT("$F"&amp;$S2230),3))="RCS","GRS_RCS_RM",IF(INDIRECT("$F"&amp;$S2230)="OCS (No Label)","OCS_Conversion_RM",IF(LEFT(INDIRECT("$F"&amp;$S2230),3)="OCS","OCS_RM",IF(RIGHT(INDIRECT("$F"&amp;$S2230),10)="conversion","GOTS_RM_conversion",IF((LEFT(INDIRECT("$F"&amp;$S2230),4))="GOTS","GOTS_RM","Responsible_RM"))))))),"DELETERM")</f>
        <v>#VALUE!</v>
      </c>
      <c r="AF2230" t="e" cm="1">
        <f t="array" aca="1" ref="AF2230" ca="1">IF($S2230="","",INDIRECT("$Z"&amp;$S2230))</f>
        <v>#VALUE!</v>
      </c>
      <c r="AG2230" t="str">
        <f t="shared" si="686"/>
        <v/>
      </c>
      <c r="AH2230" t="str" cm="1">
        <f t="array" aca="1" ref="AH2230" ca="1">IFERROR(INDIRECT("$ag"&amp;S2230),"")</f>
        <v/>
      </c>
      <c r="AI2230" t="e" cm="1">
        <f t="array" aca="1" ref="AI2230" ca="1">INDIRECT("O"&amp;S2230)</f>
        <v>#VALUE!</v>
      </c>
      <c r="AJ2230" t="str">
        <f t="shared" si="687"/>
        <v/>
      </c>
    </row>
    <row r="2231" spans="1:36" ht="16.5" customHeight="1">
      <c r="A2231" s="130"/>
      <c r="B2231" s="136"/>
      <c r="C2231" s="137"/>
      <c r="D2231" s="146"/>
      <c r="E2231" s="146"/>
      <c r="F2231" s="137"/>
      <c r="G2231" s="147"/>
      <c r="H2231" s="147"/>
      <c r="I2231" s="147"/>
      <c r="J2231" s="147"/>
      <c r="K2231" s="38"/>
      <c r="L2231" s="144"/>
      <c r="M2231" s="144"/>
      <c r="N2231" s="61"/>
      <c r="O2231" s="314"/>
      <c r="Q2231" t="str">
        <f t="shared" si="682"/>
        <v/>
      </c>
      <c r="S2231" t="e">
        <f t="shared" ca="1" si="691"/>
        <v>#VALUE!</v>
      </c>
      <c r="T2231" t="e">
        <f t="shared" ca="1" si="688"/>
        <v>#VALUE!</v>
      </c>
      <c r="U2231">
        <f t="shared" si="692"/>
        <v>2160</v>
      </c>
      <c r="V2231">
        <v>180.66666666668101</v>
      </c>
      <c r="W2231">
        <f t="shared" si="693"/>
        <v>180</v>
      </c>
      <c r="X2231" t="str" cm="1">
        <f t="array" aca="1" ref="X2231" ca="1">IFERROR(INDEX('PC&amp;PD'!$A$1:$AS$19,ROW('PC&amp;PD'!$A$19),MATCH(INDIRECT(T2231),'PC&amp;PD'!$A$1:$AS$1,0)),"")</f>
        <v/>
      </c>
      <c r="AA2231" t="str">
        <f t="shared" si="683"/>
        <v/>
      </c>
      <c r="AB2231" t="str">
        <f t="shared" si="684"/>
        <v/>
      </c>
      <c r="AC2231" t="e">
        <f t="shared" ca="1" si="685"/>
        <v>#VALUE!</v>
      </c>
      <c r="AD2231" t="str" cm="1">
        <f t="array" aca="1" ref="AD2231" ca="1">IFERROR(IF((LEFT(INDIRECT("$F"&amp;$S2231),4))="GOTS",IF($G2231="Organic","GOTS_Organic_raw",(IF($G2231="Responsible","GOTS_Responsible",(IF($G2231="No Attribute (Conventional)","GOTS_conventional",(IF($G2231="Recycled Pre/Post-Consumer","GOTS_pre_post",(IF($G2231="In-Conversion","GOTS_in_conversion",(IF($G2231="Sustainably Sourced","Sustainably_sourced",(IF($G2231="Recycled pre-consumer organic","GOTS_recycled_organic",""))))))))))))),IF($G2231="Organic","Organic",(IF($G2231="Responsible","Responsible",(IF($G2231="No Attribute (Conventional)","No_Attribute_Conventional",(IF($G2231="Recycled Pre/Post-Consumer","Recycled_Pre_Post_Consumer",(IF($G2231="In-Conversion","In_Conversion",(IF($G2231="Recycled Pre-Consumer","Recycled_Pre_Consumer",(IF($G2231="Recycled Post-Consumer","Recycled_Post_Consumer",(IF($G2231="Sustainably Sourced","Sustainably_sourced",(IF($G2231="Recycled pre-consumer organic","GOTS_recycled_organic","")))))))))))))))))),"")</f>
        <v/>
      </c>
      <c r="AE2231" t="e" cm="1">
        <f t="array" aca="1" ref="AE2231" ca="1">IF($I2231="",IF(INDIRECT("$F"&amp;$S2231)="","",IF(LEFT(INDIRECT("$F"&amp;$S2231),3)="GRS","GRS_RCS_RM",IF((LEFT(INDIRECT("$F"&amp;$S2231),3))="RCS","GRS_RCS_RM",IF(INDIRECT("$F"&amp;$S2231)="OCS (No Label)","OCS_Conversion_RM",IF(LEFT(INDIRECT("$F"&amp;$S2231),3)="OCS","OCS_RM",IF(RIGHT(INDIRECT("$F"&amp;$S2231),10)="conversion","GOTS_RM_conversion",IF((LEFT(INDIRECT("$F"&amp;$S2231),4))="GOTS","GOTS_RM","Responsible_RM"))))))),"DELETERM")</f>
        <v>#VALUE!</v>
      </c>
      <c r="AF2231" t="e" cm="1">
        <f t="array" aca="1" ref="AF2231" ca="1">IF($S2231="","",INDIRECT("$Z"&amp;$S2231))</f>
        <v>#VALUE!</v>
      </c>
      <c r="AG2231" t="str">
        <f t="shared" si="686"/>
        <v/>
      </c>
      <c r="AH2231" t="str" cm="1">
        <f t="array" aca="1" ref="AH2231" ca="1">IFERROR(INDIRECT("$ag"&amp;S2231),"")</f>
        <v/>
      </c>
      <c r="AI2231" t="e" cm="1">
        <f t="array" aca="1" ref="AI2231" ca="1">INDIRECT("O"&amp;S2231)</f>
        <v>#VALUE!</v>
      </c>
      <c r="AJ2231" t="str">
        <f t="shared" si="687"/>
        <v/>
      </c>
    </row>
    <row r="2232" spans="1:36" ht="16.5" customHeight="1">
      <c r="A2232" s="130"/>
      <c r="B2232" s="136"/>
      <c r="C2232" s="137"/>
      <c r="D2232" s="146"/>
      <c r="E2232" s="146"/>
      <c r="F2232" s="137"/>
      <c r="G2232" s="147"/>
      <c r="H2232" s="147"/>
      <c r="I2232" s="147"/>
      <c r="J2232" s="147"/>
      <c r="K2232" s="38"/>
      <c r="L2232" s="144"/>
      <c r="M2232" s="144"/>
      <c r="N2232" s="61"/>
      <c r="O2232" s="314"/>
      <c r="Q2232" t="str">
        <f t="shared" si="682"/>
        <v/>
      </c>
      <c r="S2232" t="e">
        <f t="shared" ca="1" si="691"/>
        <v>#VALUE!</v>
      </c>
      <c r="T2232" t="e">
        <f t="shared" ca="1" si="688"/>
        <v>#VALUE!</v>
      </c>
      <c r="U2232">
        <f t="shared" si="692"/>
        <v>2160</v>
      </c>
      <c r="V2232">
        <v>180.75000000001401</v>
      </c>
      <c r="W2232">
        <f t="shared" si="693"/>
        <v>180</v>
      </c>
      <c r="X2232" t="str" cm="1">
        <f t="array" aca="1" ref="X2232" ca="1">IFERROR(INDEX('PC&amp;PD'!$A$1:$AS$19,ROW('PC&amp;PD'!$A$19),MATCH(INDIRECT(T2232),'PC&amp;PD'!$A$1:$AS$1,0)),"")</f>
        <v/>
      </c>
      <c r="AA2232" t="str">
        <f t="shared" si="683"/>
        <v/>
      </c>
      <c r="AB2232" t="str">
        <f t="shared" si="684"/>
        <v/>
      </c>
      <c r="AC2232" t="e">
        <f t="shared" ca="1" si="685"/>
        <v>#VALUE!</v>
      </c>
      <c r="AD2232" t="str" cm="1">
        <f t="array" aca="1" ref="AD2232" ca="1">IFERROR(IF((LEFT(INDIRECT("$F"&amp;$S2232),4))="GOTS",IF($G2232="Organic","GOTS_Organic_raw",(IF($G2232="Responsible","GOTS_Responsible",(IF($G2232="No Attribute (Conventional)","GOTS_conventional",(IF($G2232="Recycled Pre/Post-Consumer","GOTS_pre_post",(IF($G2232="In-Conversion","GOTS_in_conversion",(IF($G2232="Sustainably Sourced","Sustainably_sourced",(IF($G2232="Recycled pre-consumer organic","GOTS_recycled_organic",""))))))))))))),IF($G2232="Organic","Organic",(IF($G2232="Responsible","Responsible",(IF($G2232="No Attribute (Conventional)","No_Attribute_Conventional",(IF($G2232="Recycled Pre/Post-Consumer","Recycled_Pre_Post_Consumer",(IF($G2232="In-Conversion","In_Conversion",(IF($G2232="Recycled Pre-Consumer","Recycled_Pre_Consumer",(IF($G2232="Recycled Post-Consumer","Recycled_Post_Consumer",(IF($G2232="Sustainably Sourced","Sustainably_sourced",(IF($G2232="Recycled pre-consumer organic","GOTS_recycled_organic","")))))))))))))))))),"")</f>
        <v/>
      </c>
      <c r="AE2232" t="e" cm="1">
        <f t="array" aca="1" ref="AE2232" ca="1">IF($I2232="",IF(INDIRECT("$F"&amp;$S2232)="","",IF(LEFT(INDIRECT("$F"&amp;$S2232),3)="GRS","GRS_RCS_RM",IF((LEFT(INDIRECT("$F"&amp;$S2232),3))="RCS","GRS_RCS_RM",IF(INDIRECT("$F"&amp;$S2232)="OCS (No Label)","OCS_Conversion_RM",IF(LEFT(INDIRECT("$F"&amp;$S2232),3)="OCS","OCS_RM",IF(RIGHT(INDIRECT("$F"&amp;$S2232),10)="conversion","GOTS_RM_conversion",IF((LEFT(INDIRECT("$F"&amp;$S2232),4))="GOTS","GOTS_RM","Responsible_RM"))))))),"DELETERM")</f>
        <v>#VALUE!</v>
      </c>
      <c r="AF2232" t="e" cm="1">
        <f t="array" aca="1" ref="AF2232" ca="1">IF($S2232="","",INDIRECT("$Z"&amp;$S2232))</f>
        <v>#VALUE!</v>
      </c>
      <c r="AG2232" t="str">
        <f t="shared" si="686"/>
        <v/>
      </c>
      <c r="AH2232" t="str" cm="1">
        <f t="array" aca="1" ref="AH2232" ca="1">IFERROR(INDIRECT("$ag"&amp;S2232),"")</f>
        <v/>
      </c>
      <c r="AI2232" t="e" cm="1">
        <f t="array" aca="1" ref="AI2232" ca="1">INDIRECT("O"&amp;S2232)</f>
        <v>#VALUE!</v>
      </c>
      <c r="AJ2232" t="str">
        <f t="shared" si="687"/>
        <v/>
      </c>
    </row>
    <row r="2233" spans="1:36" ht="16.5" customHeight="1">
      <c r="A2233" s="130"/>
      <c r="B2233" s="136"/>
      <c r="C2233" s="137"/>
      <c r="D2233" s="146"/>
      <c r="E2233" s="146"/>
      <c r="F2233" s="137"/>
      <c r="G2233" s="147"/>
      <c r="H2233" s="147"/>
      <c r="I2233" s="147"/>
      <c r="J2233" s="147"/>
      <c r="K2233" s="38"/>
      <c r="L2233" s="144"/>
      <c r="M2233" s="144"/>
      <c r="N2233" s="61"/>
      <c r="O2233" s="314"/>
      <c r="Q2233" t="str">
        <f t="shared" si="682"/>
        <v/>
      </c>
      <c r="S2233" t="e">
        <f t="shared" ca="1" si="691"/>
        <v>#VALUE!</v>
      </c>
      <c r="T2233" t="e">
        <f t="shared" ca="1" si="688"/>
        <v>#VALUE!</v>
      </c>
      <c r="U2233">
        <f t="shared" si="692"/>
        <v>2160</v>
      </c>
      <c r="V2233">
        <v>180.83333333334801</v>
      </c>
      <c r="W2233">
        <f t="shared" si="693"/>
        <v>180</v>
      </c>
      <c r="X2233" t="str" cm="1">
        <f t="array" aca="1" ref="X2233" ca="1">IFERROR(INDEX('PC&amp;PD'!$A$1:$AS$19,ROW('PC&amp;PD'!$A$19),MATCH(INDIRECT(T2233),'PC&amp;PD'!$A$1:$AS$1,0)),"")</f>
        <v/>
      </c>
      <c r="AA2233" t="str">
        <f t="shared" si="683"/>
        <v/>
      </c>
      <c r="AB2233" t="str">
        <f t="shared" si="684"/>
        <v/>
      </c>
      <c r="AC2233" t="e">
        <f t="shared" ca="1" si="685"/>
        <v>#VALUE!</v>
      </c>
      <c r="AD2233" t="str" cm="1">
        <f t="array" aca="1" ref="AD2233" ca="1">IFERROR(IF((LEFT(INDIRECT("$F"&amp;$S2233),4))="GOTS",IF($G2233="Organic","GOTS_Organic_raw",(IF($G2233="Responsible","GOTS_Responsible",(IF($G2233="No Attribute (Conventional)","GOTS_conventional",(IF($G2233="Recycled Pre/Post-Consumer","GOTS_pre_post",(IF($G2233="In-Conversion","GOTS_in_conversion",(IF($G2233="Sustainably Sourced","Sustainably_sourced",(IF($G2233="Recycled pre-consumer organic","GOTS_recycled_organic",""))))))))))))),IF($G2233="Organic","Organic",(IF($G2233="Responsible","Responsible",(IF($G2233="No Attribute (Conventional)","No_Attribute_Conventional",(IF($G2233="Recycled Pre/Post-Consumer","Recycled_Pre_Post_Consumer",(IF($G2233="In-Conversion","In_Conversion",(IF($G2233="Recycled Pre-Consumer","Recycled_Pre_Consumer",(IF($G2233="Recycled Post-Consumer","Recycled_Post_Consumer",(IF($G2233="Sustainably Sourced","Sustainably_sourced",(IF($G2233="Recycled pre-consumer organic","GOTS_recycled_organic","")))))))))))))))))),"")</f>
        <v/>
      </c>
      <c r="AE2233" t="e" cm="1">
        <f t="array" aca="1" ref="AE2233" ca="1">IF($I2233="",IF(INDIRECT("$F"&amp;$S2233)="","",IF(LEFT(INDIRECT("$F"&amp;$S2233),3)="GRS","GRS_RCS_RM",IF((LEFT(INDIRECT("$F"&amp;$S2233),3))="RCS","GRS_RCS_RM",IF(INDIRECT("$F"&amp;$S2233)="OCS (No Label)","OCS_Conversion_RM",IF(LEFT(INDIRECT("$F"&amp;$S2233),3)="OCS","OCS_RM",IF(RIGHT(INDIRECT("$F"&amp;$S2233),10)="conversion","GOTS_RM_conversion",IF((LEFT(INDIRECT("$F"&amp;$S2233),4))="GOTS","GOTS_RM","Responsible_RM"))))))),"DELETERM")</f>
        <v>#VALUE!</v>
      </c>
      <c r="AF2233" t="e" cm="1">
        <f t="array" aca="1" ref="AF2233" ca="1">IF($S2233="","",INDIRECT("$Z"&amp;$S2233))</f>
        <v>#VALUE!</v>
      </c>
      <c r="AG2233" t="str">
        <f t="shared" si="686"/>
        <v/>
      </c>
      <c r="AH2233" t="str" cm="1">
        <f t="array" aca="1" ref="AH2233" ca="1">IFERROR(INDIRECT("$ag"&amp;S2233),"")</f>
        <v/>
      </c>
      <c r="AI2233" t="e" cm="1">
        <f t="array" aca="1" ref="AI2233" ca="1">INDIRECT("O"&amp;S2233)</f>
        <v>#VALUE!</v>
      </c>
      <c r="AJ2233" t="str">
        <f t="shared" si="687"/>
        <v/>
      </c>
    </row>
    <row r="2234" spans="1:36" ht="16.5" customHeight="1" thickBot="1">
      <c r="A2234" s="131"/>
      <c r="B2234" s="138"/>
      <c r="C2234" s="139"/>
      <c r="D2234" s="148"/>
      <c r="E2234" s="148"/>
      <c r="F2234" s="139"/>
      <c r="G2234" s="149"/>
      <c r="H2234" s="149"/>
      <c r="I2234" s="149"/>
      <c r="J2234" s="149"/>
      <c r="K2234" s="39"/>
      <c r="L2234" s="145"/>
      <c r="M2234" s="145"/>
      <c r="N2234" s="62"/>
      <c r="O2234" s="315"/>
      <c r="Q2234" t="str">
        <f t="shared" si="682"/>
        <v/>
      </c>
      <c r="S2234" t="e">
        <f t="shared" ca="1" si="691"/>
        <v>#VALUE!</v>
      </c>
      <c r="T2234" t="e">
        <f t="shared" ca="1" si="688"/>
        <v>#VALUE!</v>
      </c>
      <c r="U2234">
        <f t="shared" si="692"/>
        <v>2160</v>
      </c>
      <c r="V2234">
        <v>180.91666666668101</v>
      </c>
      <c r="W2234">
        <f t="shared" si="693"/>
        <v>180</v>
      </c>
      <c r="X2234" t="str" cm="1">
        <f t="array" aca="1" ref="X2234" ca="1">IFERROR(INDEX('PC&amp;PD'!$A$1:$AS$19,ROW('PC&amp;PD'!$A$19),MATCH(INDIRECT(T2234),'PC&amp;PD'!$A$1:$AS$1,0)),"")</f>
        <v/>
      </c>
      <c r="AA2234" t="str">
        <f t="shared" si="683"/>
        <v/>
      </c>
      <c r="AB2234" t="str">
        <f t="shared" si="684"/>
        <v/>
      </c>
      <c r="AC2234" t="e">
        <f t="shared" ca="1" si="685"/>
        <v>#VALUE!</v>
      </c>
      <c r="AD2234" t="str" cm="1">
        <f t="array" aca="1" ref="AD2234" ca="1">IFERROR(IF((LEFT(INDIRECT("$F"&amp;$S2234),4))="GOTS",IF($G2234="Organic","GOTS_Organic_raw",(IF($G2234="Responsible","GOTS_Responsible",(IF($G2234="No Attribute (Conventional)","GOTS_conventional",(IF($G2234="Recycled Pre/Post-Consumer","GOTS_pre_post",(IF($G2234="In-Conversion","GOTS_in_conversion",(IF($G2234="Sustainably Sourced","Sustainably_sourced",(IF($G2234="Recycled pre-consumer organic","GOTS_recycled_organic",""))))))))))))),IF($G2234="Organic","Organic",(IF($G2234="Responsible","Responsible",(IF($G2234="No Attribute (Conventional)","No_Attribute_Conventional",(IF($G2234="Recycled Pre/Post-Consumer","Recycled_Pre_Post_Consumer",(IF($G2234="In-Conversion","In_Conversion",(IF($G2234="Recycled Pre-Consumer","Recycled_Pre_Consumer",(IF($G2234="Recycled Post-Consumer","Recycled_Post_Consumer",(IF($G2234="Sustainably Sourced","Sustainably_sourced",(IF($G2234="Recycled pre-consumer organic","GOTS_recycled_organic","")))))))))))))))))),"")</f>
        <v/>
      </c>
      <c r="AE2234" t="e" cm="1">
        <f t="array" aca="1" ref="AE2234" ca="1">IF($I2234="",IF(INDIRECT("$F"&amp;$S2234)="","",IF(LEFT(INDIRECT("$F"&amp;$S2234),3)="GRS","GRS_RCS_RM",IF((LEFT(INDIRECT("$F"&amp;$S2234),3))="RCS","GRS_RCS_RM",IF(INDIRECT("$F"&amp;$S2234)="OCS (No Label)","OCS_Conversion_RM",IF(LEFT(INDIRECT("$F"&amp;$S2234),3)="OCS","OCS_RM",IF(RIGHT(INDIRECT("$F"&amp;$S2234),10)="conversion","GOTS_RM_conversion",IF((LEFT(INDIRECT("$F"&amp;$S2234),4))="GOTS","GOTS_RM","Responsible_RM"))))))),"DELETERM")</f>
        <v>#VALUE!</v>
      </c>
      <c r="AF2234" t="e" cm="1">
        <f t="array" aca="1" ref="AF2234" ca="1">IF($S2234="","",INDIRECT("$Z"&amp;$S2234))</f>
        <v>#VALUE!</v>
      </c>
      <c r="AG2234" t="str">
        <f t="shared" si="686"/>
        <v/>
      </c>
      <c r="AH2234" t="str" cm="1">
        <f t="array" aca="1" ref="AH2234" ca="1">IFERROR(INDIRECT("$ag"&amp;S2234),"")</f>
        <v/>
      </c>
      <c r="AI2234" t="e" cm="1">
        <f t="array" aca="1" ref="AI2234" ca="1">INDIRECT("O"&amp;S2234)</f>
        <v>#VALUE!</v>
      </c>
      <c r="AJ2234" t="str">
        <f t="shared" si="687"/>
        <v/>
      </c>
    </row>
    <row r="2235" spans="1:36" ht="16.5" customHeight="1">
      <c r="A2235" s="128" t="str">
        <f>IF(B2235="","",COUNTA($B$63:$B2235))</f>
        <v/>
      </c>
      <c r="B2235" s="132"/>
      <c r="C2235" s="133"/>
      <c r="D2235" s="140"/>
      <c r="E2235" s="140"/>
      <c r="F2235" s="133"/>
      <c r="G2235" s="141"/>
      <c r="H2235" s="141"/>
      <c r="I2235" s="141"/>
      <c r="J2235" s="141"/>
      <c r="K2235" s="37"/>
      <c r="L2235" s="142" t="str">
        <f>IF(R2235="","",LEFT(R2235,LEN(R2235)-2))</f>
        <v/>
      </c>
      <c r="M2235" s="142"/>
      <c r="N2235" s="60"/>
      <c r="O2235" s="313"/>
      <c r="Q2235" t="str">
        <f t="shared" si="682"/>
        <v/>
      </c>
      <c r="R2235" t="str">
        <f t="shared" ref="R2235" si="700">CONCATENATE($Q2235,Q2236,Q2237,Q2238,Q2239,Q2240,$Q2241,$Q2242,$Q2243,$Q2244,$Q2245,$Q2246)</f>
        <v/>
      </c>
      <c r="S2235" t="e">
        <f t="shared" ca="1" si="691"/>
        <v>#VALUE!</v>
      </c>
      <c r="T2235" t="e">
        <f t="shared" ca="1" si="688"/>
        <v>#VALUE!</v>
      </c>
      <c r="U2235">
        <f t="shared" si="692"/>
        <v>2172</v>
      </c>
      <c r="V2235">
        <v>181.00000000001401</v>
      </c>
      <c r="W2235">
        <f t="shared" si="693"/>
        <v>181</v>
      </c>
      <c r="X2235" t="str" cm="1">
        <f t="array" aca="1" ref="X2235" ca="1">IFERROR(INDEX('PC&amp;PD'!$A$1:$AS$19,ROW('PC&amp;PD'!$A$19),MATCH(INDIRECT(T2235),'PC&amp;PD'!$A$1:$AS$1,0)),"")</f>
        <v/>
      </c>
      <c r="Z2235" t="str">
        <f t="shared" ref="Z2235" si="701">IFERROR(IF($F2235="OCS 100","OCS (OCS 100)",IF($F2235="OCS Blended","OCS (OCS Blended)",IF($F2235="OCS (No Label)","OCS (No Label)",IF($F2235="RCS 100","RCS (RCS 100)",IF($F2235="RCS Blended","RCS (RCS Blended)",IF($F2235="GRS","GRS (GRS)",IF($F2235="GRS (No Label)", "GRS (No Label)",IF($F2235="RDS","RDS (RDS)",IF($F2235="RWS","RWS (RWS)",IF($F2235="RAS","RAS (RAS)",IF($F2235="RMS","RMS (RMS)",IF($F2235="GOTS Organic","GOTS (Organic)",IF($F2235="GOTS Made with organic","GOTS (Made with Organic)",IF($F2235="GOTS Organic - in conversion","GOTS (Organic - In Conversion)",IF($F2235="GOTS Made with organic - in conversion","GOTS (Made with Organic - In Conversion)",""))))))))))))))),"")</f>
        <v/>
      </c>
      <c r="AA2235" t="str">
        <f t="shared" si="683"/>
        <v/>
      </c>
      <c r="AB2235" t="str">
        <f t="shared" si="684"/>
        <v/>
      </c>
      <c r="AC2235" t="e">
        <f t="shared" ca="1" si="685"/>
        <v>#VALUE!</v>
      </c>
      <c r="AD2235" t="str" cm="1">
        <f t="array" aca="1" ref="AD2235" ca="1">IFERROR(IF((LEFT(INDIRECT("$F"&amp;$S2235),4))="GOTS",IF($G2235="Organic","GOTS_Organic_raw",(IF($G2235="Responsible","GOTS_Responsible",(IF($G2235="No Attribute (Conventional)","GOTS_conventional",(IF($G2235="Recycled Pre/Post-Consumer","GOTS_pre_post",(IF($G2235="In-Conversion","GOTS_in_conversion",(IF($G2235="Sustainably Sourced","Sustainably_sourced",(IF($G2235="Recycled pre-consumer organic","GOTS_recycled_organic",""))))))))))))),IF($G2235="Organic","Organic",(IF($G2235="Responsible","Responsible",(IF($G2235="No Attribute (Conventional)","No_Attribute_Conventional",(IF($G2235="Recycled Pre/Post-Consumer","Recycled_Pre_Post_Consumer",(IF($G2235="In-Conversion","In_Conversion",(IF($G2235="Recycled Pre-Consumer","Recycled_Pre_Consumer",(IF($G2235="Recycled Post-Consumer","Recycled_Post_Consumer",(IF($G2235="Sustainably Sourced","Sustainably_sourced",(IF($G2235="Recycled pre-consumer organic","GOTS_recycled_organic","")))))))))))))))))),"")</f>
        <v/>
      </c>
      <c r="AE2235" t="e" cm="1">
        <f t="array" aca="1" ref="AE2235" ca="1">IF($I2235="",IF(INDIRECT("$F"&amp;$S2235)="","",IF(LEFT(INDIRECT("$F"&amp;$S2235),3)="GRS","GRS_RCS_RM",IF((LEFT(INDIRECT("$F"&amp;$S2235),3))="RCS","GRS_RCS_RM",IF(INDIRECT("$F"&amp;$S2235)="OCS (No Label)","OCS_Conversion_RM",IF(LEFT(INDIRECT("$F"&amp;$S2235),3)="OCS","OCS_RM",IF(RIGHT(INDIRECT("$F"&amp;$S2235),10)="conversion","GOTS_RM_conversion",IF((LEFT(INDIRECT("$F"&amp;$S2235),4))="GOTS","GOTS_RM","Responsible_RM"))))))),"DELETERM")</f>
        <v>#VALUE!</v>
      </c>
      <c r="AF2235" t="e" cm="1">
        <f t="array" aca="1" ref="AF2235" ca="1">IF($S2235="","",INDIRECT("$Z"&amp;$S2235))</f>
        <v>#VALUE!</v>
      </c>
      <c r="AG2235" t="str">
        <f t="shared" si="686"/>
        <v/>
      </c>
      <c r="AH2235" t="str" cm="1">
        <f t="array" aca="1" ref="AH2235" ca="1">IFERROR(INDIRECT("$ag"&amp;S2235),"")</f>
        <v/>
      </c>
      <c r="AI2235" t="e" cm="1">
        <f t="array" aca="1" ref="AI2235" ca="1">INDIRECT("O"&amp;S2235)</f>
        <v>#VALUE!</v>
      </c>
      <c r="AJ2235" t="str">
        <f t="shared" si="687"/>
        <v/>
      </c>
    </row>
    <row r="2236" spans="1:36" ht="16.5" customHeight="1">
      <c r="A2236" s="129"/>
      <c r="B2236" s="134"/>
      <c r="C2236" s="135"/>
      <c r="D2236" s="146"/>
      <c r="E2236" s="146"/>
      <c r="F2236" s="135"/>
      <c r="G2236" s="147"/>
      <c r="H2236" s="147"/>
      <c r="I2236" s="147"/>
      <c r="J2236" s="147"/>
      <c r="K2236" s="38"/>
      <c r="L2236" s="143"/>
      <c r="M2236" s="143"/>
      <c r="N2236" s="61"/>
      <c r="O2236" s="314"/>
      <c r="Q2236" t="str">
        <f t="shared" si="682"/>
        <v/>
      </c>
      <c r="S2236" t="e">
        <f t="shared" ca="1" si="691"/>
        <v>#VALUE!</v>
      </c>
      <c r="T2236" t="e">
        <f t="shared" ca="1" si="688"/>
        <v>#VALUE!</v>
      </c>
      <c r="U2236">
        <f t="shared" si="692"/>
        <v>2172</v>
      </c>
      <c r="V2236">
        <v>181.08333333334801</v>
      </c>
      <c r="W2236">
        <f t="shared" si="693"/>
        <v>181</v>
      </c>
      <c r="X2236" t="str" cm="1">
        <f t="array" aca="1" ref="X2236" ca="1">IFERROR(INDEX('PC&amp;PD'!$A$1:$AS$19,ROW('PC&amp;PD'!$A$19),MATCH(INDIRECT(T2236),'PC&amp;PD'!$A$1:$AS$1,0)),"")</f>
        <v/>
      </c>
      <c r="AA2236" t="str">
        <f t="shared" si="683"/>
        <v/>
      </c>
      <c r="AB2236" t="str">
        <f t="shared" si="684"/>
        <v/>
      </c>
      <c r="AC2236" t="e">
        <f t="shared" ca="1" si="685"/>
        <v>#VALUE!</v>
      </c>
      <c r="AD2236" t="str" cm="1">
        <f t="array" aca="1" ref="AD2236" ca="1">IFERROR(IF((LEFT(INDIRECT("$F"&amp;$S2236),4))="GOTS",IF($G2236="Organic","GOTS_Organic_raw",(IF($G2236="Responsible","GOTS_Responsible",(IF($G2236="No Attribute (Conventional)","GOTS_conventional",(IF($G2236="Recycled Pre/Post-Consumer","GOTS_pre_post",(IF($G2236="In-Conversion","GOTS_in_conversion",(IF($G2236="Sustainably Sourced","Sustainably_sourced",(IF($G2236="Recycled pre-consumer organic","GOTS_recycled_organic",""))))))))))))),IF($G2236="Organic","Organic",(IF($G2236="Responsible","Responsible",(IF($G2236="No Attribute (Conventional)","No_Attribute_Conventional",(IF($G2236="Recycled Pre/Post-Consumer","Recycled_Pre_Post_Consumer",(IF($G2236="In-Conversion","In_Conversion",(IF($G2236="Recycled Pre-Consumer","Recycled_Pre_Consumer",(IF($G2236="Recycled Post-Consumer","Recycled_Post_Consumer",(IF($G2236="Sustainably Sourced","Sustainably_sourced",(IF($G2236="Recycled pre-consumer organic","GOTS_recycled_organic","")))))))))))))))))),"")</f>
        <v/>
      </c>
      <c r="AE2236" t="e" cm="1">
        <f t="array" aca="1" ref="AE2236" ca="1">IF($I2236="",IF(INDIRECT("$F"&amp;$S2236)="","",IF(LEFT(INDIRECT("$F"&amp;$S2236),3)="GRS","GRS_RCS_RM",IF((LEFT(INDIRECT("$F"&amp;$S2236),3))="RCS","GRS_RCS_RM",IF(INDIRECT("$F"&amp;$S2236)="OCS (No Label)","OCS_Conversion_RM",IF(LEFT(INDIRECT("$F"&amp;$S2236),3)="OCS","OCS_RM",IF(RIGHT(INDIRECT("$F"&amp;$S2236),10)="conversion","GOTS_RM_conversion",IF((LEFT(INDIRECT("$F"&amp;$S2236),4))="GOTS","GOTS_RM","Responsible_RM"))))))),"DELETERM")</f>
        <v>#VALUE!</v>
      </c>
      <c r="AF2236" t="e" cm="1">
        <f t="array" aca="1" ref="AF2236" ca="1">IF($S2236="","",INDIRECT("$Z"&amp;$S2236))</f>
        <v>#VALUE!</v>
      </c>
      <c r="AG2236" t="str">
        <f t="shared" si="686"/>
        <v/>
      </c>
      <c r="AH2236" t="str" cm="1">
        <f t="array" aca="1" ref="AH2236" ca="1">IFERROR(INDIRECT("$ag"&amp;S2236),"")</f>
        <v/>
      </c>
      <c r="AI2236" t="e" cm="1">
        <f t="array" aca="1" ref="AI2236" ca="1">INDIRECT("O"&amp;S2236)</f>
        <v>#VALUE!</v>
      </c>
      <c r="AJ2236" t="str">
        <f t="shared" si="687"/>
        <v/>
      </c>
    </row>
    <row r="2237" spans="1:36" ht="16.5" customHeight="1">
      <c r="A2237" s="129"/>
      <c r="B2237" s="134"/>
      <c r="C2237" s="135"/>
      <c r="D2237" s="146"/>
      <c r="E2237" s="146"/>
      <c r="F2237" s="135"/>
      <c r="G2237" s="147"/>
      <c r="H2237" s="147"/>
      <c r="I2237" s="147"/>
      <c r="J2237" s="147"/>
      <c r="K2237" s="38"/>
      <c r="L2237" s="143"/>
      <c r="M2237" s="143"/>
      <c r="N2237" s="61"/>
      <c r="O2237" s="314"/>
      <c r="Q2237" t="str">
        <f t="shared" si="682"/>
        <v/>
      </c>
      <c r="S2237" t="e">
        <f t="shared" ca="1" si="691"/>
        <v>#VALUE!</v>
      </c>
      <c r="T2237" t="e">
        <f t="shared" ca="1" si="688"/>
        <v>#VALUE!</v>
      </c>
      <c r="U2237">
        <f t="shared" si="692"/>
        <v>2172</v>
      </c>
      <c r="V2237">
        <v>181.16666666668101</v>
      </c>
      <c r="W2237">
        <f t="shared" si="693"/>
        <v>181</v>
      </c>
      <c r="X2237" t="str" cm="1">
        <f t="array" aca="1" ref="X2237" ca="1">IFERROR(INDEX('PC&amp;PD'!$A$1:$AS$19,ROW('PC&amp;PD'!$A$19),MATCH(INDIRECT(T2237),'PC&amp;PD'!$A$1:$AS$1,0)),"")</f>
        <v/>
      </c>
      <c r="AA2237" t="str">
        <f t="shared" si="683"/>
        <v/>
      </c>
      <c r="AB2237" t="str">
        <f t="shared" si="684"/>
        <v/>
      </c>
      <c r="AC2237" t="e">
        <f t="shared" ca="1" si="685"/>
        <v>#VALUE!</v>
      </c>
      <c r="AD2237" t="str" cm="1">
        <f t="array" aca="1" ref="AD2237" ca="1">IFERROR(IF((LEFT(INDIRECT("$F"&amp;$S2237),4))="GOTS",IF($G2237="Organic","GOTS_Organic_raw",(IF($G2237="Responsible","GOTS_Responsible",(IF($G2237="No Attribute (Conventional)","GOTS_conventional",(IF($G2237="Recycled Pre/Post-Consumer","GOTS_pre_post",(IF($G2237="In-Conversion","GOTS_in_conversion",(IF($G2237="Sustainably Sourced","Sustainably_sourced",(IF($G2237="Recycled pre-consumer organic","GOTS_recycled_organic",""))))))))))))),IF($G2237="Organic","Organic",(IF($G2237="Responsible","Responsible",(IF($G2237="No Attribute (Conventional)","No_Attribute_Conventional",(IF($G2237="Recycled Pre/Post-Consumer","Recycled_Pre_Post_Consumer",(IF($G2237="In-Conversion","In_Conversion",(IF($G2237="Recycled Pre-Consumer","Recycled_Pre_Consumer",(IF($G2237="Recycled Post-Consumer","Recycled_Post_Consumer",(IF($G2237="Sustainably Sourced","Sustainably_sourced",(IF($G2237="Recycled pre-consumer organic","GOTS_recycled_organic","")))))))))))))))))),"")</f>
        <v/>
      </c>
      <c r="AE2237" t="e" cm="1">
        <f t="array" aca="1" ref="AE2237" ca="1">IF($I2237="",IF(INDIRECT("$F"&amp;$S2237)="","",IF(LEFT(INDIRECT("$F"&amp;$S2237),3)="GRS","GRS_RCS_RM",IF((LEFT(INDIRECT("$F"&amp;$S2237),3))="RCS","GRS_RCS_RM",IF(INDIRECT("$F"&amp;$S2237)="OCS (No Label)","OCS_Conversion_RM",IF(LEFT(INDIRECT("$F"&amp;$S2237),3)="OCS","OCS_RM",IF(RIGHT(INDIRECT("$F"&amp;$S2237),10)="conversion","GOTS_RM_conversion",IF((LEFT(INDIRECT("$F"&amp;$S2237),4))="GOTS","GOTS_RM","Responsible_RM"))))))),"DELETERM")</f>
        <v>#VALUE!</v>
      </c>
      <c r="AF2237" t="e" cm="1">
        <f t="array" aca="1" ref="AF2237" ca="1">IF($S2237="","",INDIRECT("$Z"&amp;$S2237))</f>
        <v>#VALUE!</v>
      </c>
      <c r="AG2237" t="str">
        <f t="shared" si="686"/>
        <v/>
      </c>
      <c r="AH2237" t="str" cm="1">
        <f t="array" aca="1" ref="AH2237" ca="1">IFERROR(INDIRECT("$ag"&amp;S2237),"")</f>
        <v/>
      </c>
      <c r="AI2237" t="e" cm="1">
        <f t="array" aca="1" ref="AI2237" ca="1">INDIRECT("O"&amp;S2237)</f>
        <v>#VALUE!</v>
      </c>
      <c r="AJ2237" t="str">
        <f t="shared" si="687"/>
        <v/>
      </c>
    </row>
    <row r="2238" spans="1:36" ht="16.5" customHeight="1">
      <c r="A2238" s="129"/>
      <c r="B2238" s="134"/>
      <c r="C2238" s="135"/>
      <c r="D2238" s="146"/>
      <c r="E2238" s="146"/>
      <c r="F2238" s="135"/>
      <c r="G2238" s="147"/>
      <c r="H2238" s="147"/>
      <c r="I2238" s="147"/>
      <c r="J2238" s="147"/>
      <c r="K2238" s="38"/>
      <c r="L2238" s="143"/>
      <c r="M2238" s="143"/>
      <c r="N2238" s="61"/>
      <c r="O2238" s="314"/>
      <c r="Q2238" t="str">
        <f t="shared" si="682"/>
        <v/>
      </c>
      <c r="S2238" t="e">
        <f t="shared" ca="1" si="691"/>
        <v>#VALUE!</v>
      </c>
      <c r="T2238" t="e">
        <f t="shared" ca="1" si="688"/>
        <v>#VALUE!</v>
      </c>
      <c r="U2238">
        <f t="shared" si="692"/>
        <v>2172</v>
      </c>
      <c r="V2238">
        <v>181.25000000001401</v>
      </c>
      <c r="W2238">
        <f t="shared" si="693"/>
        <v>181</v>
      </c>
      <c r="X2238" t="str" cm="1">
        <f t="array" aca="1" ref="X2238" ca="1">IFERROR(INDEX('PC&amp;PD'!$A$1:$AS$19,ROW('PC&amp;PD'!$A$19),MATCH(INDIRECT(T2238),'PC&amp;PD'!$A$1:$AS$1,0)),"")</f>
        <v/>
      </c>
      <c r="AA2238" t="str">
        <f t="shared" si="683"/>
        <v/>
      </c>
      <c r="AB2238" t="str">
        <f t="shared" si="684"/>
        <v/>
      </c>
      <c r="AC2238" t="e">
        <f t="shared" ca="1" si="685"/>
        <v>#VALUE!</v>
      </c>
      <c r="AD2238" t="str" cm="1">
        <f t="array" aca="1" ref="AD2238" ca="1">IFERROR(IF((LEFT(INDIRECT("$F"&amp;$S2238),4))="GOTS",IF($G2238="Organic","GOTS_Organic_raw",(IF($G2238="Responsible","GOTS_Responsible",(IF($G2238="No Attribute (Conventional)","GOTS_conventional",(IF($G2238="Recycled Pre/Post-Consumer","GOTS_pre_post",(IF($G2238="In-Conversion","GOTS_in_conversion",(IF($G2238="Sustainably Sourced","Sustainably_sourced",(IF($G2238="Recycled pre-consumer organic","GOTS_recycled_organic",""))))))))))))),IF($G2238="Organic","Organic",(IF($G2238="Responsible","Responsible",(IF($G2238="No Attribute (Conventional)","No_Attribute_Conventional",(IF($G2238="Recycled Pre/Post-Consumer","Recycled_Pre_Post_Consumer",(IF($G2238="In-Conversion","In_Conversion",(IF($G2238="Recycled Pre-Consumer","Recycled_Pre_Consumer",(IF($G2238="Recycled Post-Consumer","Recycled_Post_Consumer",(IF($G2238="Sustainably Sourced","Sustainably_sourced",(IF($G2238="Recycled pre-consumer organic","GOTS_recycled_organic","")))))))))))))))))),"")</f>
        <v/>
      </c>
      <c r="AE2238" t="e" cm="1">
        <f t="array" aca="1" ref="AE2238" ca="1">IF($I2238="",IF(INDIRECT("$F"&amp;$S2238)="","",IF(LEFT(INDIRECT("$F"&amp;$S2238),3)="GRS","GRS_RCS_RM",IF((LEFT(INDIRECT("$F"&amp;$S2238),3))="RCS","GRS_RCS_RM",IF(INDIRECT("$F"&amp;$S2238)="OCS (No Label)","OCS_Conversion_RM",IF(LEFT(INDIRECT("$F"&amp;$S2238),3)="OCS","OCS_RM",IF(RIGHT(INDIRECT("$F"&amp;$S2238),10)="conversion","GOTS_RM_conversion",IF((LEFT(INDIRECT("$F"&amp;$S2238),4))="GOTS","GOTS_RM","Responsible_RM"))))))),"DELETERM")</f>
        <v>#VALUE!</v>
      </c>
      <c r="AF2238" t="e" cm="1">
        <f t="array" aca="1" ref="AF2238" ca="1">IF($S2238="","",INDIRECT("$Z"&amp;$S2238))</f>
        <v>#VALUE!</v>
      </c>
      <c r="AG2238" t="str">
        <f t="shared" si="686"/>
        <v/>
      </c>
      <c r="AH2238" t="str" cm="1">
        <f t="array" aca="1" ref="AH2238" ca="1">IFERROR(INDIRECT("$ag"&amp;S2238),"")</f>
        <v/>
      </c>
      <c r="AI2238" t="e" cm="1">
        <f t="array" aca="1" ref="AI2238" ca="1">INDIRECT("O"&amp;S2238)</f>
        <v>#VALUE!</v>
      </c>
      <c r="AJ2238" t="str">
        <f t="shared" si="687"/>
        <v/>
      </c>
    </row>
    <row r="2239" spans="1:36" ht="16.5" customHeight="1">
      <c r="A2239" s="129"/>
      <c r="B2239" s="134"/>
      <c r="C2239" s="135"/>
      <c r="D2239" s="146"/>
      <c r="E2239" s="146"/>
      <c r="F2239" s="135"/>
      <c r="G2239" s="147"/>
      <c r="H2239" s="147"/>
      <c r="I2239" s="147"/>
      <c r="J2239" s="147"/>
      <c r="K2239" s="38"/>
      <c r="L2239" s="143"/>
      <c r="M2239" s="143"/>
      <c r="N2239" s="61"/>
      <c r="O2239" s="314"/>
      <c r="Q2239" t="str">
        <f t="shared" si="682"/>
        <v/>
      </c>
      <c r="S2239" t="e">
        <f t="shared" ca="1" si="691"/>
        <v>#VALUE!</v>
      </c>
      <c r="T2239" t="e">
        <f t="shared" ca="1" si="688"/>
        <v>#VALUE!</v>
      </c>
      <c r="U2239">
        <f t="shared" si="692"/>
        <v>2172</v>
      </c>
      <c r="V2239">
        <v>181.33333333334801</v>
      </c>
      <c r="W2239">
        <f t="shared" si="693"/>
        <v>181</v>
      </c>
      <c r="X2239" t="str" cm="1">
        <f t="array" aca="1" ref="X2239" ca="1">IFERROR(INDEX('PC&amp;PD'!$A$1:$AS$19,ROW('PC&amp;PD'!$A$19),MATCH(INDIRECT(T2239),'PC&amp;PD'!$A$1:$AS$1,0)),"")</f>
        <v/>
      </c>
      <c r="AA2239" t="str">
        <f t="shared" si="683"/>
        <v/>
      </c>
      <c r="AB2239" t="str">
        <f t="shared" si="684"/>
        <v/>
      </c>
      <c r="AC2239" t="e">
        <f t="shared" ca="1" si="685"/>
        <v>#VALUE!</v>
      </c>
      <c r="AD2239" t="str" cm="1">
        <f t="array" aca="1" ref="AD2239" ca="1">IFERROR(IF((LEFT(INDIRECT("$F"&amp;$S2239),4))="GOTS",IF($G2239="Organic","GOTS_Organic_raw",(IF($G2239="Responsible","GOTS_Responsible",(IF($G2239="No Attribute (Conventional)","GOTS_conventional",(IF($G2239="Recycled Pre/Post-Consumer","GOTS_pre_post",(IF($G2239="In-Conversion","GOTS_in_conversion",(IF($G2239="Sustainably Sourced","Sustainably_sourced",(IF($G2239="Recycled pre-consumer organic","GOTS_recycled_organic",""))))))))))))),IF($G2239="Organic","Organic",(IF($G2239="Responsible","Responsible",(IF($G2239="No Attribute (Conventional)","No_Attribute_Conventional",(IF($G2239="Recycled Pre/Post-Consumer","Recycled_Pre_Post_Consumer",(IF($G2239="In-Conversion","In_Conversion",(IF($G2239="Recycled Pre-Consumer","Recycled_Pre_Consumer",(IF($G2239="Recycled Post-Consumer","Recycled_Post_Consumer",(IF($G2239="Sustainably Sourced","Sustainably_sourced",(IF($G2239="Recycled pre-consumer organic","GOTS_recycled_organic","")))))))))))))))))),"")</f>
        <v/>
      </c>
      <c r="AE2239" t="e" cm="1">
        <f t="array" aca="1" ref="AE2239" ca="1">IF($I2239="",IF(INDIRECT("$F"&amp;$S2239)="","",IF(LEFT(INDIRECT("$F"&amp;$S2239),3)="GRS","GRS_RCS_RM",IF((LEFT(INDIRECT("$F"&amp;$S2239),3))="RCS","GRS_RCS_RM",IF(INDIRECT("$F"&amp;$S2239)="OCS (No Label)","OCS_Conversion_RM",IF(LEFT(INDIRECT("$F"&amp;$S2239),3)="OCS","OCS_RM",IF(RIGHT(INDIRECT("$F"&amp;$S2239),10)="conversion","GOTS_RM_conversion",IF((LEFT(INDIRECT("$F"&amp;$S2239),4))="GOTS","GOTS_RM","Responsible_RM"))))))),"DELETERM")</f>
        <v>#VALUE!</v>
      </c>
      <c r="AF2239" t="e" cm="1">
        <f t="array" aca="1" ref="AF2239" ca="1">IF($S2239="","",INDIRECT("$Z"&amp;$S2239))</f>
        <v>#VALUE!</v>
      </c>
      <c r="AG2239" t="str">
        <f t="shared" si="686"/>
        <v/>
      </c>
      <c r="AH2239" t="str" cm="1">
        <f t="array" aca="1" ref="AH2239" ca="1">IFERROR(INDIRECT("$ag"&amp;S2239),"")</f>
        <v/>
      </c>
      <c r="AI2239" t="e" cm="1">
        <f t="array" aca="1" ref="AI2239" ca="1">INDIRECT("O"&amp;S2239)</f>
        <v>#VALUE!</v>
      </c>
      <c r="AJ2239" t="str">
        <f t="shared" si="687"/>
        <v/>
      </c>
    </row>
    <row r="2240" spans="1:36" ht="16.5" customHeight="1">
      <c r="A2240" s="129"/>
      <c r="B2240" s="134"/>
      <c r="C2240" s="135"/>
      <c r="D2240" s="146"/>
      <c r="E2240" s="146"/>
      <c r="F2240" s="135"/>
      <c r="G2240" s="147"/>
      <c r="H2240" s="147"/>
      <c r="I2240" s="147"/>
      <c r="J2240" s="147"/>
      <c r="K2240" s="38"/>
      <c r="L2240" s="143"/>
      <c r="M2240" s="143"/>
      <c r="N2240" s="61"/>
      <c r="O2240" s="314"/>
      <c r="Q2240" t="str">
        <f t="shared" ref="Q2240:Q2303" si="702">IF(G2240="No Attribute (Conventional)",IF(OR($G2240="",$I2240="",$K2240=""),"",CONCATENATE($K2240," ",$AA2240," ",$I2240," + ")),IF(OR($G2240="",$I2240="",$K2240=""),"",CONCATENATE($K2240," ",$G2240," ",$I2240," + ")))</f>
        <v/>
      </c>
      <c r="S2240" t="e">
        <f t="shared" ca="1" si="691"/>
        <v>#VALUE!</v>
      </c>
      <c r="T2240" t="e">
        <f t="shared" ca="1" si="688"/>
        <v>#VALUE!</v>
      </c>
      <c r="U2240">
        <f t="shared" si="692"/>
        <v>2172</v>
      </c>
      <c r="V2240">
        <v>181.41666666668101</v>
      </c>
      <c r="W2240">
        <f t="shared" si="693"/>
        <v>181</v>
      </c>
      <c r="X2240" t="str" cm="1">
        <f t="array" aca="1" ref="X2240" ca="1">IFERROR(INDEX('PC&amp;PD'!$A$1:$AS$19,ROW('PC&amp;PD'!$A$19),MATCH(INDIRECT(T2240),'PC&amp;PD'!$A$1:$AS$1,0)),"")</f>
        <v/>
      </c>
      <c r="AA2240" t="str">
        <f t="shared" ref="AA2240:AA2303" si="703">IFERROR(IF(G2240="","",IF(G2240="No Attribute (Conventional)","",G2240)),"")</f>
        <v/>
      </c>
      <c r="AB2240" t="str">
        <f t="shared" ref="AB2240:AB2303" si="704">IFERROR(IF($F2240="OCS 100", "OCS_100",IF($F2240="OCS Blended", "OCS_Blended",IF($F2240="OCS (No Label)", "OCS_No_Label",IF($F2240="RCS 100", "RCS_100",IF($F2240="RCS Blended","RCS_Blended",IF($F2240="GRS","GRS",IF($F2240="GRS (No Label)", "GRS_No_Label",IF($F2240="RDS","RDS",IF($F2240="RWS","RWS",IF($F2240="RMS","RMS",IF($F2240="GOTS Organic","GOTS_Organic",IF($F2240="GOTS Made with organic","GOTS_Made_with_organic",IF($F2240="GOTS Organic - in conversion","GOTS_Organic_in_Conversion",IF($F2240="GOTS Made with organic - in conversion","GOTS_Made_with_Organic_in_Conversion",IF($F2240="RAS","RAS",IF($F2240="Rcs (No Label)","RCS_No_Label",IF($F2240="RWS (No Label)","RWS_No_Label",IF($F2240="RMS (No Label)","RMS_No_Label",IF($F2240="RAS (No Label)","RAS_No_Label",IF($F2240="RDS (No Label)","RDS_No_Label","")))))))))))))))))))),"")</f>
        <v/>
      </c>
      <c r="AC2240" t="e">
        <f t="shared" ref="AC2240:AC2303" ca="1" si="705">"$AB"&amp;S2240</f>
        <v>#VALUE!</v>
      </c>
      <c r="AD2240" t="str" cm="1">
        <f t="array" aca="1" ref="AD2240" ca="1">IFERROR(IF((LEFT(INDIRECT("$F"&amp;$S2240),4))="GOTS",IF($G2240="Organic","GOTS_Organic_raw",(IF($G2240="Responsible","GOTS_Responsible",(IF($G2240="No Attribute (Conventional)","GOTS_conventional",(IF($G2240="Recycled Pre/Post-Consumer","GOTS_pre_post",(IF($G2240="In-Conversion","GOTS_in_conversion",(IF($G2240="Sustainably Sourced","Sustainably_sourced",(IF($G2240="Recycled pre-consumer organic","GOTS_recycled_organic",""))))))))))))),IF($G2240="Organic","Organic",(IF($G2240="Responsible","Responsible",(IF($G2240="No Attribute (Conventional)","No_Attribute_Conventional",(IF($G2240="Recycled Pre/Post-Consumer","Recycled_Pre_Post_Consumer",(IF($G2240="In-Conversion","In_Conversion",(IF($G2240="Recycled Pre-Consumer","Recycled_Pre_Consumer",(IF($G2240="Recycled Post-Consumer","Recycled_Post_Consumer",(IF($G2240="Sustainably Sourced","Sustainably_sourced",(IF($G2240="Recycled pre-consumer organic","GOTS_recycled_organic","")))))))))))))))))),"")</f>
        <v/>
      </c>
      <c r="AE2240" t="e" cm="1">
        <f t="array" aca="1" ref="AE2240" ca="1">IF($I2240="",IF(INDIRECT("$F"&amp;$S2240)="","",IF(LEFT(INDIRECT("$F"&amp;$S2240),3)="GRS","GRS_RCS_RM",IF((LEFT(INDIRECT("$F"&amp;$S2240),3))="RCS","GRS_RCS_RM",IF(INDIRECT("$F"&amp;$S2240)="OCS (No Label)","OCS_Conversion_RM",IF(LEFT(INDIRECT("$F"&amp;$S2240),3)="OCS","OCS_RM",IF(RIGHT(INDIRECT("$F"&amp;$S2240),10)="conversion","GOTS_RM_conversion",IF((LEFT(INDIRECT("$F"&amp;$S2240),4))="GOTS","GOTS_RM","Responsible_RM"))))))),"DELETERM")</f>
        <v>#VALUE!</v>
      </c>
      <c r="AF2240" t="e" cm="1">
        <f t="array" aca="1" ref="AF2240" ca="1">IF($S2240="","",INDIRECT("$Z"&amp;$S2240))</f>
        <v>#VALUE!</v>
      </c>
      <c r="AG2240" t="str">
        <f t="shared" ref="AG2240:AG2303" si="706">IF(AND(AJ2240="",AJ2241="",AJ2242="",AJ2243="",AJ2244="",AJ2245="",AJ2246="",AJ2247="",AJ2248="",AJ2249="",AJ2250="",AJ2251=""),"",CONCATENATE(AJ2240, AJ2241, AJ2242, AJ2243,AJ2244, AJ2245, AJ2246, AJ2247, AJ2248, AJ2249, AJ2250,AJ2251))</f>
        <v/>
      </c>
      <c r="AH2240" t="str" cm="1">
        <f t="array" aca="1" ref="AH2240" ca="1">IFERROR(INDIRECT("$ag"&amp;S2240),"")</f>
        <v/>
      </c>
      <c r="AI2240" t="e" cm="1">
        <f t="array" aca="1" ref="AI2240" ca="1">INDIRECT("O"&amp;S2240)</f>
        <v>#VALUE!</v>
      </c>
      <c r="AJ2240" t="str">
        <f t="shared" ref="AJ2240:AJ2303" si="707">IF(OR(Y2240="",Y2240=0),"",Y2240&amp;", ")</f>
        <v/>
      </c>
    </row>
    <row r="2241" spans="1:36" ht="16.5" customHeight="1">
      <c r="A2241" s="130"/>
      <c r="B2241" s="136"/>
      <c r="C2241" s="137"/>
      <c r="D2241" s="146"/>
      <c r="E2241" s="146"/>
      <c r="F2241" s="137"/>
      <c r="G2241" s="147"/>
      <c r="H2241" s="147"/>
      <c r="I2241" s="147"/>
      <c r="J2241" s="147"/>
      <c r="K2241" s="38"/>
      <c r="L2241" s="144"/>
      <c r="M2241" s="144"/>
      <c r="N2241" s="61"/>
      <c r="O2241" s="314"/>
      <c r="Q2241" t="str">
        <f t="shared" si="702"/>
        <v/>
      </c>
      <c r="S2241" t="e">
        <f t="shared" ca="1" si="691"/>
        <v>#VALUE!</v>
      </c>
      <c r="T2241" t="e">
        <f t="shared" ca="1" si="688"/>
        <v>#VALUE!</v>
      </c>
      <c r="U2241">
        <f t="shared" si="692"/>
        <v>2172</v>
      </c>
      <c r="V2241">
        <v>181.50000000001401</v>
      </c>
      <c r="W2241">
        <f t="shared" si="693"/>
        <v>181</v>
      </c>
      <c r="X2241" t="str" cm="1">
        <f t="array" aca="1" ref="X2241" ca="1">IFERROR(INDEX('PC&amp;PD'!$A$1:$AS$19,ROW('PC&amp;PD'!$A$19),MATCH(INDIRECT(T2241),'PC&amp;PD'!$A$1:$AS$1,0)),"")</f>
        <v/>
      </c>
      <c r="AA2241" t="str">
        <f t="shared" si="703"/>
        <v/>
      </c>
      <c r="AB2241" t="str">
        <f t="shared" si="704"/>
        <v/>
      </c>
      <c r="AC2241" t="e">
        <f t="shared" ca="1" si="705"/>
        <v>#VALUE!</v>
      </c>
      <c r="AD2241" t="str" cm="1">
        <f t="array" aca="1" ref="AD2241" ca="1">IFERROR(IF((LEFT(INDIRECT("$F"&amp;$S2241),4))="GOTS",IF($G2241="Organic","GOTS_Organic_raw",(IF($G2241="Responsible","GOTS_Responsible",(IF($G2241="No Attribute (Conventional)","GOTS_conventional",(IF($G2241="Recycled Pre/Post-Consumer","GOTS_pre_post",(IF($G2241="In-Conversion","GOTS_in_conversion",(IF($G2241="Sustainably Sourced","Sustainably_sourced",(IF($G2241="Recycled pre-consumer organic","GOTS_recycled_organic",""))))))))))))),IF($G2241="Organic","Organic",(IF($G2241="Responsible","Responsible",(IF($G2241="No Attribute (Conventional)","No_Attribute_Conventional",(IF($G2241="Recycled Pre/Post-Consumer","Recycled_Pre_Post_Consumer",(IF($G2241="In-Conversion","In_Conversion",(IF($G2241="Recycled Pre-Consumer","Recycled_Pre_Consumer",(IF($G2241="Recycled Post-Consumer","Recycled_Post_Consumer",(IF($G2241="Sustainably Sourced","Sustainably_sourced",(IF($G2241="Recycled pre-consumer organic","GOTS_recycled_organic","")))))))))))))))))),"")</f>
        <v/>
      </c>
      <c r="AE2241" t="e" cm="1">
        <f t="array" aca="1" ref="AE2241" ca="1">IF($I2241="",IF(INDIRECT("$F"&amp;$S2241)="","",IF(LEFT(INDIRECT("$F"&amp;$S2241),3)="GRS","GRS_RCS_RM",IF((LEFT(INDIRECT("$F"&amp;$S2241),3))="RCS","GRS_RCS_RM",IF(INDIRECT("$F"&amp;$S2241)="OCS (No Label)","OCS_Conversion_RM",IF(LEFT(INDIRECT("$F"&amp;$S2241),3)="OCS","OCS_RM",IF(RIGHT(INDIRECT("$F"&amp;$S2241),10)="conversion","GOTS_RM_conversion",IF((LEFT(INDIRECT("$F"&amp;$S2241),4))="GOTS","GOTS_RM","Responsible_RM"))))))),"DELETERM")</f>
        <v>#VALUE!</v>
      </c>
      <c r="AF2241" t="e" cm="1">
        <f t="array" aca="1" ref="AF2241" ca="1">IF($S2241="","",INDIRECT("$Z"&amp;$S2241))</f>
        <v>#VALUE!</v>
      </c>
      <c r="AG2241" t="str">
        <f t="shared" si="706"/>
        <v/>
      </c>
      <c r="AH2241" t="str" cm="1">
        <f t="array" aca="1" ref="AH2241" ca="1">IFERROR(INDIRECT("$ag"&amp;S2241),"")</f>
        <v/>
      </c>
      <c r="AI2241" t="e" cm="1">
        <f t="array" aca="1" ref="AI2241" ca="1">INDIRECT("O"&amp;S2241)</f>
        <v>#VALUE!</v>
      </c>
      <c r="AJ2241" t="str">
        <f t="shared" si="707"/>
        <v/>
      </c>
    </row>
    <row r="2242" spans="1:36" ht="16.5" customHeight="1">
      <c r="A2242" s="130"/>
      <c r="B2242" s="136"/>
      <c r="C2242" s="137"/>
      <c r="D2242" s="146"/>
      <c r="E2242" s="146"/>
      <c r="F2242" s="137"/>
      <c r="G2242" s="147"/>
      <c r="H2242" s="147"/>
      <c r="I2242" s="147"/>
      <c r="J2242" s="147"/>
      <c r="K2242" s="38"/>
      <c r="L2242" s="144"/>
      <c r="M2242" s="144"/>
      <c r="N2242" s="61"/>
      <c r="O2242" s="314"/>
      <c r="Q2242" t="str">
        <f t="shared" si="702"/>
        <v/>
      </c>
      <c r="S2242" t="e">
        <f t="shared" ca="1" si="691"/>
        <v>#VALUE!</v>
      </c>
      <c r="T2242" t="e">
        <f t="shared" ref="T2242:T2305" ca="1" si="708">"$B"&amp;S2242</f>
        <v>#VALUE!</v>
      </c>
      <c r="U2242">
        <f t="shared" si="692"/>
        <v>2172</v>
      </c>
      <c r="V2242">
        <v>181.58333333334801</v>
      </c>
      <c r="W2242">
        <f t="shared" si="693"/>
        <v>181</v>
      </c>
      <c r="X2242" t="str" cm="1">
        <f t="array" aca="1" ref="X2242" ca="1">IFERROR(INDEX('PC&amp;PD'!$A$1:$AS$19,ROW('PC&amp;PD'!$A$19),MATCH(INDIRECT(T2242),'PC&amp;PD'!$A$1:$AS$1,0)),"")</f>
        <v/>
      </c>
      <c r="AA2242" t="str">
        <f t="shared" si="703"/>
        <v/>
      </c>
      <c r="AB2242" t="str">
        <f t="shared" si="704"/>
        <v/>
      </c>
      <c r="AC2242" t="e">
        <f t="shared" ca="1" si="705"/>
        <v>#VALUE!</v>
      </c>
      <c r="AD2242" t="str" cm="1">
        <f t="array" aca="1" ref="AD2242" ca="1">IFERROR(IF((LEFT(INDIRECT("$F"&amp;$S2242),4))="GOTS",IF($G2242="Organic","GOTS_Organic_raw",(IF($G2242="Responsible","GOTS_Responsible",(IF($G2242="No Attribute (Conventional)","GOTS_conventional",(IF($G2242="Recycled Pre/Post-Consumer","GOTS_pre_post",(IF($G2242="In-Conversion","GOTS_in_conversion",(IF($G2242="Sustainably Sourced","Sustainably_sourced",(IF($G2242="Recycled pre-consumer organic","GOTS_recycled_organic",""))))))))))))),IF($G2242="Organic","Organic",(IF($G2242="Responsible","Responsible",(IF($G2242="No Attribute (Conventional)","No_Attribute_Conventional",(IF($G2242="Recycled Pre/Post-Consumer","Recycled_Pre_Post_Consumer",(IF($G2242="In-Conversion","In_Conversion",(IF($G2242="Recycled Pre-Consumer","Recycled_Pre_Consumer",(IF($G2242="Recycled Post-Consumer","Recycled_Post_Consumer",(IF($G2242="Sustainably Sourced","Sustainably_sourced",(IF($G2242="Recycled pre-consumer organic","GOTS_recycled_organic","")))))))))))))))))),"")</f>
        <v/>
      </c>
      <c r="AE2242" t="e" cm="1">
        <f t="array" aca="1" ref="AE2242" ca="1">IF($I2242="",IF(INDIRECT("$F"&amp;$S2242)="","",IF(LEFT(INDIRECT("$F"&amp;$S2242),3)="GRS","GRS_RCS_RM",IF((LEFT(INDIRECT("$F"&amp;$S2242),3))="RCS","GRS_RCS_RM",IF(INDIRECT("$F"&amp;$S2242)="OCS (No Label)","OCS_Conversion_RM",IF(LEFT(INDIRECT("$F"&amp;$S2242),3)="OCS","OCS_RM",IF(RIGHT(INDIRECT("$F"&amp;$S2242),10)="conversion","GOTS_RM_conversion",IF((LEFT(INDIRECT("$F"&amp;$S2242),4))="GOTS","GOTS_RM","Responsible_RM"))))))),"DELETERM")</f>
        <v>#VALUE!</v>
      </c>
      <c r="AF2242" t="e" cm="1">
        <f t="array" aca="1" ref="AF2242" ca="1">IF($S2242="","",INDIRECT("$Z"&amp;$S2242))</f>
        <v>#VALUE!</v>
      </c>
      <c r="AG2242" t="str">
        <f t="shared" si="706"/>
        <v/>
      </c>
      <c r="AH2242" t="str" cm="1">
        <f t="array" aca="1" ref="AH2242" ca="1">IFERROR(INDIRECT("$ag"&amp;S2242),"")</f>
        <v/>
      </c>
      <c r="AI2242" t="e" cm="1">
        <f t="array" aca="1" ref="AI2242" ca="1">INDIRECT("O"&amp;S2242)</f>
        <v>#VALUE!</v>
      </c>
      <c r="AJ2242" t="str">
        <f t="shared" si="707"/>
        <v/>
      </c>
    </row>
    <row r="2243" spans="1:36" ht="16.5" customHeight="1">
      <c r="A2243" s="130"/>
      <c r="B2243" s="136"/>
      <c r="C2243" s="137"/>
      <c r="D2243" s="146"/>
      <c r="E2243" s="146"/>
      <c r="F2243" s="137"/>
      <c r="G2243" s="147"/>
      <c r="H2243" s="147"/>
      <c r="I2243" s="147"/>
      <c r="J2243" s="147"/>
      <c r="K2243" s="38"/>
      <c r="L2243" s="144"/>
      <c r="M2243" s="144"/>
      <c r="N2243" s="61"/>
      <c r="O2243" s="314"/>
      <c r="Q2243" t="str">
        <f t="shared" si="702"/>
        <v/>
      </c>
      <c r="S2243" t="e">
        <f t="shared" ca="1" si="691"/>
        <v>#VALUE!</v>
      </c>
      <c r="T2243" t="e">
        <f t="shared" ca="1" si="708"/>
        <v>#VALUE!</v>
      </c>
      <c r="U2243">
        <f t="shared" si="692"/>
        <v>2172</v>
      </c>
      <c r="V2243">
        <v>181.66666666668101</v>
      </c>
      <c r="W2243">
        <f t="shared" si="693"/>
        <v>181</v>
      </c>
      <c r="X2243" t="str" cm="1">
        <f t="array" aca="1" ref="X2243" ca="1">IFERROR(INDEX('PC&amp;PD'!$A$1:$AS$19,ROW('PC&amp;PD'!$A$19),MATCH(INDIRECT(T2243),'PC&amp;PD'!$A$1:$AS$1,0)),"")</f>
        <v/>
      </c>
      <c r="AA2243" t="str">
        <f t="shared" si="703"/>
        <v/>
      </c>
      <c r="AB2243" t="str">
        <f t="shared" si="704"/>
        <v/>
      </c>
      <c r="AC2243" t="e">
        <f t="shared" ca="1" si="705"/>
        <v>#VALUE!</v>
      </c>
      <c r="AD2243" t="str" cm="1">
        <f t="array" aca="1" ref="AD2243" ca="1">IFERROR(IF((LEFT(INDIRECT("$F"&amp;$S2243),4))="GOTS",IF($G2243="Organic","GOTS_Organic_raw",(IF($G2243="Responsible","GOTS_Responsible",(IF($G2243="No Attribute (Conventional)","GOTS_conventional",(IF($G2243="Recycled Pre/Post-Consumer","GOTS_pre_post",(IF($G2243="In-Conversion","GOTS_in_conversion",(IF($G2243="Sustainably Sourced","Sustainably_sourced",(IF($G2243="Recycled pre-consumer organic","GOTS_recycled_organic",""))))))))))))),IF($G2243="Organic","Organic",(IF($G2243="Responsible","Responsible",(IF($G2243="No Attribute (Conventional)","No_Attribute_Conventional",(IF($G2243="Recycled Pre/Post-Consumer","Recycled_Pre_Post_Consumer",(IF($G2243="In-Conversion","In_Conversion",(IF($G2243="Recycled Pre-Consumer","Recycled_Pre_Consumer",(IF($G2243="Recycled Post-Consumer","Recycled_Post_Consumer",(IF($G2243="Sustainably Sourced","Sustainably_sourced",(IF($G2243="Recycled pre-consumer organic","GOTS_recycled_organic","")))))))))))))))))),"")</f>
        <v/>
      </c>
      <c r="AE2243" t="e" cm="1">
        <f t="array" aca="1" ref="AE2243" ca="1">IF($I2243="",IF(INDIRECT("$F"&amp;$S2243)="","",IF(LEFT(INDIRECT("$F"&amp;$S2243),3)="GRS","GRS_RCS_RM",IF((LEFT(INDIRECT("$F"&amp;$S2243),3))="RCS","GRS_RCS_RM",IF(INDIRECT("$F"&amp;$S2243)="OCS (No Label)","OCS_Conversion_RM",IF(LEFT(INDIRECT("$F"&amp;$S2243),3)="OCS","OCS_RM",IF(RIGHT(INDIRECT("$F"&amp;$S2243),10)="conversion","GOTS_RM_conversion",IF((LEFT(INDIRECT("$F"&amp;$S2243),4))="GOTS","GOTS_RM","Responsible_RM"))))))),"DELETERM")</f>
        <v>#VALUE!</v>
      </c>
      <c r="AF2243" t="e" cm="1">
        <f t="array" aca="1" ref="AF2243" ca="1">IF($S2243="","",INDIRECT("$Z"&amp;$S2243))</f>
        <v>#VALUE!</v>
      </c>
      <c r="AG2243" t="str">
        <f t="shared" si="706"/>
        <v/>
      </c>
      <c r="AH2243" t="str" cm="1">
        <f t="array" aca="1" ref="AH2243" ca="1">IFERROR(INDIRECT("$ag"&amp;S2243),"")</f>
        <v/>
      </c>
      <c r="AI2243" t="e" cm="1">
        <f t="array" aca="1" ref="AI2243" ca="1">INDIRECT("O"&amp;S2243)</f>
        <v>#VALUE!</v>
      </c>
      <c r="AJ2243" t="str">
        <f t="shared" si="707"/>
        <v/>
      </c>
    </row>
    <row r="2244" spans="1:36" ht="16.5" customHeight="1">
      <c r="A2244" s="130"/>
      <c r="B2244" s="136"/>
      <c r="C2244" s="137"/>
      <c r="D2244" s="146"/>
      <c r="E2244" s="146"/>
      <c r="F2244" s="137"/>
      <c r="G2244" s="147"/>
      <c r="H2244" s="147"/>
      <c r="I2244" s="147"/>
      <c r="J2244" s="147"/>
      <c r="K2244" s="38"/>
      <c r="L2244" s="144"/>
      <c r="M2244" s="144"/>
      <c r="N2244" s="61"/>
      <c r="O2244" s="314"/>
      <c r="Q2244" t="str">
        <f t="shared" si="702"/>
        <v/>
      </c>
      <c r="S2244" t="e">
        <f t="shared" ca="1" si="691"/>
        <v>#VALUE!</v>
      </c>
      <c r="T2244" t="e">
        <f t="shared" ca="1" si="708"/>
        <v>#VALUE!</v>
      </c>
      <c r="U2244">
        <f t="shared" si="692"/>
        <v>2172</v>
      </c>
      <c r="V2244">
        <v>181.75000000001401</v>
      </c>
      <c r="W2244">
        <f t="shared" si="693"/>
        <v>181</v>
      </c>
      <c r="X2244" t="str" cm="1">
        <f t="array" aca="1" ref="X2244" ca="1">IFERROR(INDEX('PC&amp;PD'!$A$1:$AS$19,ROW('PC&amp;PD'!$A$19),MATCH(INDIRECT(T2244),'PC&amp;PD'!$A$1:$AS$1,0)),"")</f>
        <v/>
      </c>
      <c r="AA2244" t="str">
        <f t="shared" si="703"/>
        <v/>
      </c>
      <c r="AB2244" t="str">
        <f t="shared" si="704"/>
        <v/>
      </c>
      <c r="AC2244" t="e">
        <f t="shared" ca="1" si="705"/>
        <v>#VALUE!</v>
      </c>
      <c r="AD2244" t="str" cm="1">
        <f t="array" aca="1" ref="AD2244" ca="1">IFERROR(IF((LEFT(INDIRECT("$F"&amp;$S2244),4))="GOTS",IF($G2244="Organic","GOTS_Organic_raw",(IF($G2244="Responsible","GOTS_Responsible",(IF($G2244="No Attribute (Conventional)","GOTS_conventional",(IF($G2244="Recycled Pre/Post-Consumer","GOTS_pre_post",(IF($G2244="In-Conversion","GOTS_in_conversion",(IF($G2244="Sustainably Sourced","Sustainably_sourced",(IF($G2244="Recycled pre-consumer organic","GOTS_recycled_organic",""))))))))))))),IF($G2244="Organic","Organic",(IF($G2244="Responsible","Responsible",(IF($G2244="No Attribute (Conventional)","No_Attribute_Conventional",(IF($G2244="Recycled Pre/Post-Consumer","Recycled_Pre_Post_Consumer",(IF($G2244="In-Conversion","In_Conversion",(IF($G2244="Recycled Pre-Consumer","Recycled_Pre_Consumer",(IF($G2244="Recycled Post-Consumer","Recycled_Post_Consumer",(IF($G2244="Sustainably Sourced","Sustainably_sourced",(IF($G2244="Recycled pre-consumer organic","GOTS_recycled_organic","")))))))))))))))))),"")</f>
        <v/>
      </c>
      <c r="AE2244" t="e" cm="1">
        <f t="array" aca="1" ref="AE2244" ca="1">IF($I2244="",IF(INDIRECT("$F"&amp;$S2244)="","",IF(LEFT(INDIRECT("$F"&amp;$S2244),3)="GRS","GRS_RCS_RM",IF((LEFT(INDIRECT("$F"&amp;$S2244),3))="RCS","GRS_RCS_RM",IF(INDIRECT("$F"&amp;$S2244)="OCS (No Label)","OCS_Conversion_RM",IF(LEFT(INDIRECT("$F"&amp;$S2244),3)="OCS","OCS_RM",IF(RIGHT(INDIRECT("$F"&amp;$S2244),10)="conversion","GOTS_RM_conversion",IF((LEFT(INDIRECT("$F"&amp;$S2244),4))="GOTS","GOTS_RM","Responsible_RM"))))))),"DELETERM")</f>
        <v>#VALUE!</v>
      </c>
      <c r="AF2244" t="e" cm="1">
        <f t="array" aca="1" ref="AF2244" ca="1">IF($S2244="","",INDIRECT("$Z"&amp;$S2244))</f>
        <v>#VALUE!</v>
      </c>
      <c r="AG2244" t="str">
        <f t="shared" si="706"/>
        <v/>
      </c>
      <c r="AH2244" t="str" cm="1">
        <f t="array" aca="1" ref="AH2244" ca="1">IFERROR(INDIRECT("$ag"&amp;S2244),"")</f>
        <v/>
      </c>
      <c r="AI2244" t="e" cm="1">
        <f t="array" aca="1" ref="AI2244" ca="1">INDIRECT("O"&amp;S2244)</f>
        <v>#VALUE!</v>
      </c>
      <c r="AJ2244" t="str">
        <f t="shared" si="707"/>
        <v/>
      </c>
    </row>
    <row r="2245" spans="1:36" ht="16.5" customHeight="1">
      <c r="A2245" s="130"/>
      <c r="B2245" s="136"/>
      <c r="C2245" s="137"/>
      <c r="D2245" s="146"/>
      <c r="E2245" s="146"/>
      <c r="F2245" s="137"/>
      <c r="G2245" s="147"/>
      <c r="H2245" s="147"/>
      <c r="I2245" s="147"/>
      <c r="J2245" s="147"/>
      <c r="K2245" s="38"/>
      <c r="L2245" s="144"/>
      <c r="M2245" s="144"/>
      <c r="N2245" s="61"/>
      <c r="O2245" s="314"/>
      <c r="Q2245" t="str">
        <f t="shared" si="702"/>
        <v/>
      </c>
      <c r="S2245" t="e">
        <f t="shared" ca="1" si="691"/>
        <v>#VALUE!</v>
      </c>
      <c r="T2245" t="e">
        <f t="shared" ca="1" si="708"/>
        <v>#VALUE!</v>
      </c>
      <c r="U2245">
        <f t="shared" si="692"/>
        <v>2172</v>
      </c>
      <c r="V2245">
        <v>181.83333333334801</v>
      </c>
      <c r="W2245">
        <f t="shared" si="693"/>
        <v>181</v>
      </c>
      <c r="X2245" t="str" cm="1">
        <f t="array" aca="1" ref="X2245" ca="1">IFERROR(INDEX('PC&amp;PD'!$A$1:$AS$19,ROW('PC&amp;PD'!$A$19),MATCH(INDIRECT(T2245),'PC&amp;PD'!$A$1:$AS$1,0)),"")</f>
        <v/>
      </c>
      <c r="AA2245" t="str">
        <f t="shared" si="703"/>
        <v/>
      </c>
      <c r="AB2245" t="str">
        <f t="shared" si="704"/>
        <v/>
      </c>
      <c r="AC2245" t="e">
        <f t="shared" ca="1" si="705"/>
        <v>#VALUE!</v>
      </c>
      <c r="AD2245" t="str" cm="1">
        <f t="array" aca="1" ref="AD2245" ca="1">IFERROR(IF((LEFT(INDIRECT("$F"&amp;$S2245),4))="GOTS",IF($G2245="Organic","GOTS_Organic_raw",(IF($G2245="Responsible","GOTS_Responsible",(IF($G2245="No Attribute (Conventional)","GOTS_conventional",(IF($G2245="Recycled Pre/Post-Consumer","GOTS_pre_post",(IF($G2245="In-Conversion","GOTS_in_conversion",(IF($G2245="Sustainably Sourced","Sustainably_sourced",(IF($G2245="Recycled pre-consumer organic","GOTS_recycled_organic",""))))))))))))),IF($G2245="Organic","Organic",(IF($G2245="Responsible","Responsible",(IF($G2245="No Attribute (Conventional)","No_Attribute_Conventional",(IF($G2245="Recycled Pre/Post-Consumer","Recycled_Pre_Post_Consumer",(IF($G2245="In-Conversion","In_Conversion",(IF($G2245="Recycled Pre-Consumer","Recycled_Pre_Consumer",(IF($G2245="Recycled Post-Consumer","Recycled_Post_Consumer",(IF($G2245="Sustainably Sourced","Sustainably_sourced",(IF($G2245="Recycled pre-consumer organic","GOTS_recycled_organic","")))))))))))))))))),"")</f>
        <v/>
      </c>
      <c r="AE2245" t="e" cm="1">
        <f t="array" aca="1" ref="AE2245" ca="1">IF($I2245="",IF(INDIRECT("$F"&amp;$S2245)="","",IF(LEFT(INDIRECT("$F"&amp;$S2245),3)="GRS","GRS_RCS_RM",IF((LEFT(INDIRECT("$F"&amp;$S2245),3))="RCS","GRS_RCS_RM",IF(INDIRECT("$F"&amp;$S2245)="OCS (No Label)","OCS_Conversion_RM",IF(LEFT(INDIRECT("$F"&amp;$S2245),3)="OCS","OCS_RM",IF(RIGHT(INDIRECT("$F"&amp;$S2245),10)="conversion","GOTS_RM_conversion",IF((LEFT(INDIRECT("$F"&amp;$S2245),4))="GOTS","GOTS_RM","Responsible_RM"))))))),"DELETERM")</f>
        <v>#VALUE!</v>
      </c>
      <c r="AF2245" t="e" cm="1">
        <f t="array" aca="1" ref="AF2245" ca="1">IF($S2245="","",INDIRECT("$Z"&amp;$S2245))</f>
        <v>#VALUE!</v>
      </c>
      <c r="AG2245" t="str">
        <f t="shared" si="706"/>
        <v/>
      </c>
      <c r="AH2245" t="str" cm="1">
        <f t="array" aca="1" ref="AH2245" ca="1">IFERROR(INDIRECT("$ag"&amp;S2245),"")</f>
        <v/>
      </c>
      <c r="AI2245" t="e" cm="1">
        <f t="array" aca="1" ref="AI2245" ca="1">INDIRECT("O"&amp;S2245)</f>
        <v>#VALUE!</v>
      </c>
      <c r="AJ2245" t="str">
        <f t="shared" si="707"/>
        <v/>
      </c>
    </row>
    <row r="2246" spans="1:36" ht="16.5" customHeight="1" thickBot="1">
      <c r="A2246" s="131"/>
      <c r="B2246" s="138"/>
      <c r="C2246" s="139"/>
      <c r="D2246" s="148"/>
      <c r="E2246" s="148"/>
      <c r="F2246" s="139"/>
      <c r="G2246" s="149"/>
      <c r="H2246" s="149"/>
      <c r="I2246" s="149"/>
      <c r="J2246" s="149"/>
      <c r="K2246" s="39"/>
      <c r="L2246" s="145"/>
      <c r="M2246" s="145"/>
      <c r="N2246" s="62"/>
      <c r="O2246" s="315"/>
      <c r="Q2246" t="str">
        <f t="shared" si="702"/>
        <v/>
      </c>
      <c r="S2246" t="e">
        <f t="shared" ca="1" si="691"/>
        <v>#VALUE!</v>
      </c>
      <c r="T2246" t="e">
        <f t="shared" ca="1" si="708"/>
        <v>#VALUE!</v>
      </c>
      <c r="U2246">
        <f t="shared" si="692"/>
        <v>2172</v>
      </c>
      <c r="V2246">
        <v>181.91666666668101</v>
      </c>
      <c r="W2246">
        <f t="shared" si="693"/>
        <v>181</v>
      </c>
      <c r="X2246" t="str" cm="1">
        <f t="array" aca="1" ref="X2246" ca="1">IFERROR(INDEX('PC&amp;PD'!$A$1:$AS$19,ROW('PC&amp;PD'!$A$19),MATCH(INDIRECT(T2246),'PC&amp;PD'!$A$1:$AS$1,0)),"")</f>
        <v/>
      </c>
      <c r="AA2246" t="str">
        <f t="shared" si="703"/>
        <v/>
      </c>
      <c r="AB2246" t="str">
        <f t="shared" si="704"/>
        <v/>
      </c>
      <c r="AC2246" t="e">
        <f t="shared" ca="1" si="705"/>
        <v>#VALUE!</v>
      </c>
      <c r="AD2246" t="str" cm="1">
        <f t="array" aca="1" ref="AD2246" ca="1">IFERROR(IF((LEFT(INDIRECT("$F"&amp;$S2246),4))="GOTS",IF($G2246="Organic","GOTS_Organic_raw",(IF($G2246="Responsible","GOTS_Responsible",(IF($G2246="No Attribute (Conventional)","GOTS_conventional",(IF($G2246="Recycled Pre/Post-Consumer","GOTS_pre_post",(IF($G2246="In-Conversion","GOTS_in_conversion",(IF($G2246="Sustainably Sourced","Sustainably_sourced",(IF($G2246="Recycled pre-consumer organic","GOTS_recycled_organic",""))))))))))))),IF($G2246="Organic","Organic",(IF($G2246="Responsible","Responsible",(IF($G2246="No Attribute (Conventional)","No_Attribute_Conventional",(IF($G2246="Recycled Pre/Post-Consumer","Recycled_Pre_Post_Consumer",(IF($G2246="In-Conversion","In_Conversion",(IF($G2246="Recycled Pre-Consumer","Recycled_Pre_Consumer",(IF($G2246="Recycled Post-Consumer","Recycled_Post_Consumer",(IF($G2246="Sustainably Sourced","Sustainably_sourced",(IF($G2246="Recycled pre-consumer organic","GOTS_recycled_organic","")))))))))))))))))),"")</f>
        <v/>
      </c>
      <c r="AE2246" t="e" cm="1">
        <f t="array" aca="1" ref="AE2246" ca="1">IF($I2246="",IF(INDIRECT("$F"&amp;$S2246)="","",IF(LEFT(INDIRECT("$F"&amp;$S2246),3)="GRS","GRS_RCS_RM",IF((LEFT(INDIRECT("$F"&amp;$S2246),3))="RCS","GRS_RCS_RM",IF(INDIRECT("$F"&amp;$S2246)="OCS (No Label)","OCS_Conversion_RM",IF(LEFT(INDIRECT("$F"&amp;$S2246),3)="OCS","OCS_RM",IF(RIGHT(INDIRECT("$F"&amp;$S2246),10)="conversion","GOTS_RM_conversion",IF((LEFT(INDIRECT("$F"&amp;$S2246),4))="GOTS","GOTS_RM","Responsible_RM"))))))),"DELETERM")</f>
        <v>#VALUE!</v>
      </c>
      <c r="AF2246" t="e" cm="1">
        <f t="array" aca="1" ref="AF2246" ca="1">IF($S2246="","",INDIRECT("$Z"&amp;$S2246))</f>
        <v>#VALUE!</v>
      </c>
      <c r="AG2246" t="str">
        <f t="shared" si="706"/>
        <v/>
      </c>
      <c r="AH2246" t="str" cm="1">
        <f t="array" aca="1" ref="AH2246" ca="1">IFERROR(INDIRECT("$ag"&amp;S2246),"")</f>
        <v/>
      </c>
      <c r="AI2246" t="e" cm="1">
        <f t="array" aca="1" ref="AI2246" ca="1">INDIRECT("O"&amp;S2246)</f>
        <v>#VALUE!</v>
      </c>
      <c r="AJ2246" t="str">
        <f t="shared" si="707"/>
        <v/>
      </c>
    </row>
    <row r="2247" spans="1:36" ht="16.5" customHeight="1">
      <c r="A2247" s="128" t="str">
        <f>IF(B2247="","",COUNTA($B$63:$B2247))</f>
        <v/>
      </c>
      <c r="B2247" s="132"/>
      <c r="C2247" s="133"/>
      <c r="D2247" s="140"/>
      <c r="E2247" s="140"/>
      <c r="F2247" s="133"/>
      <c r="G2247" s="141"/>
      <c r="H2247" s="141"/>
      <c r="I2247" s="141"/>
      <c r="J2247" s="141"/>
      <c r="K2247" s="37"/>
      <c r="L2247" s="142" t="str">
        <f>IF(R2247="","",LEFT(R2247,LEN(R2247)-2))</f>
        <v/>
      </c>
      <c r="M2247" s="142"/>
      <c r="N2247" s="60"/>
      <c r="O2247" s="313"/>
      <c r="Q2247" t="str">
        <f t="shared" si="702"/>
        <v/>
      </c>
      <c r="R2247" t="str">
        <f t="shared" ref="R2247" si="709">CONCATENATE($Q2247,Q2248,Q2249,Q2250,Q2251,Q2252,$Q2253,$Q2254,$Q2255,$Q2256,$Q2257,$Q2258)</f>
        <v/>
      </c>
      <c r="S2247" t="e">
        <f t="shared" ca="1" si="691"/>
        <v>#VALUE!</v>
      </c>
      <c r="T2247" t="e">
        <f t="shared" ca="1" si="708"/>
        <v>#VALUE!</v>
      </c>
      <c r="U2247">
        <f t="shared" si="692"/>
        <v>2184</v>
      </c>
      <c r="V2247">
        <v>182.00000000001401</v>
      </c>
      <c r="W2247">
        <f t="shared" si="693"/>
        <v>182</v>
      </c>
      <c r="X2247" t="str" cm="1">
        <f t="array" aca="1" ref="X2247" ca="1">IFERROR(INDEX('PC&amp;PD'!$A$1:$AS$19,ROW('PC&amp;PD'!$A$19),MATCH(INDIRECT(T2247),'PC&amp;PD'!$A$1:$AS$1,0)),"")</f>
        <v/>
      </c>
      <c r="Z2247" t="str">
        <f t="shared" ref="Z2247" si="710">IFERROR(IF($F2247="OCS 100","OCS (OCS 100)",IF($F2247="OCS Blended","OCS (OCS Blended)",IF($F2247="OCS (No Label)","OCS (No Label)",IF($F2247="RCS 100","RCS (RCS 100)",IF($F2247="RCS Blended","RCS (RCS Blended)",IF($F2247="GRS","GRS (GRS)",IF($F2247="GRS (No Label)", "GRS (No Label)",IF($F2247="RDS","RDS (RDS)",IF($F2247="RWS","RWS (RWS)",IF($F2247="RAS","RAS (RAS)",IF($F2247="RMS","RMS (RMS)",IF($F2247="GOTS Organic","GOTS (Organic)",IF($F2247="GOTS Made with organic","GOTS (Made with Organic)",IF($F2247="GOTS Organic - in conversion","GOTS (Organic - In Conversion)",IF($F2247="GOTS Made with organic - in conversion","GOTS (Made with Organic - In Conversion)",""))))))))))))))),"")</f>
        <v/>
      </c>
      <c r="AA2247" t="str">
        <f t="shared" si="703"/>
        <v/>
      </c>
      <c r="AB2247" t="str">
        <f t="shared" si="704"/>
        <v/>
      </c>
      <c r="AC2247" t="e">
        <f t="shared" ca="1" si="705"/>
        <v>#VALUE!</v>
      </c>
      <c r="AD2247" t="str" cm="1">
        <f t="array" aca="1" ref="AD2247" ca="1">IFERROR(IF((LEFT(INDIRECT("$F"&amp;$S2247),4))="GOTS",IF($G2247="Organic","GOTS_Organic_raw",(IF($G2247="Responsible","GOTS_Responsible",(IF($G2247="No Attribute (Conventional)","GOTS_conventional",(IF($G2247="Recycled Pre/Post-Consumer","GOTS_pre_post",(IF($G2247="In-Conversion","GOTS_in_conversion",(IF($G2247="Sustainably Sourced","Sustainably_sourced",(IF($G2247="Recycled pre-consumer organic","GOTS_recycled_organic",""))))))))))))),IF($G2247="Organic","Organic",(IF($G2247="Responsible","Responsible",(IF($G2247="No Attribute (Conventional)","No_Attribute_Conventional",(IF($G2247="Recycled Pre/Post-Consumer","Recycled_Pre_Post_Consumer",(IF($G2247="In-Conversion","In_Conversion",(IF($G2247="Recycled Pre-Consumer","Recycled_Pre_Consumer",(IF($G2247="Recycled Post-Consumer","Recycled_Post_Consumer",(IF($G2247="Sustainably Sourced","Sustainably_sourced",(IF($G2247="Recycled pre-consumer organic","GOTS_recycled_organic","")))))))))))))))))),"")</f>
        <v/>
      </c>
      <c r="AE2247" t="e" cm="1">
        <f t="array" aca="1" ref="AE2247" ca="1">IF($I2247="",IF(INDIRECT("$F"&amp;$S2247)="","",IF(LEFT(INDIRECT("$F"&amp;$S2247),3)="GRS","GRS_RCS_RM",IF((LEFT(INDIRECT("$F"&amp;$S2247),3))="RCS","GRS_RCS_RM",IF(INDIRECT("$F"&amp;$S2247)="OCS (No Label)","OCS_Conversion_RM",IF(LEFT(INDIRECT("$F"&amp;$S2247),3)="OCS","OCS_RM",IF(RIGHT(INDIRECT("$F"&amp;$S2247),10)="conversion","GOTS_RM_conversion",IF((LEFT(INDIRECT("$F"&amp;$S2247),4))="GOTS","GOTS_RM","Responsible_RM"))))))),"DELETERM")</f>
        <v>#VALUE!</v>
      </c>
      <c r="AF2247" t="e" cm="1">
        <f t="array" aca="1" ref="AF2247" ca="1">IF($S2247="","",INDIRECT("$Z"&amp;$S2247))</f>
        <v>#VALUE!</v>
      </c>
      <c r="AG2247" t="str">
        <f t="shared" si="706"/>
        <v/>
      </c>
      <c r="AH2247" t="str" cm="1">
        <f t="array" aca="1" ref="AH2247" ca="1">IFERROR(INDIRECT("$ag"&amp;S2247),"")</f>
        <v/>
      </c>
      <c r="AI2247" t="e" cm="1">
        <f t="array" aca="1" ref="AI2247" ca="1">INDIRECT("O"&amp;S2247)</f>
        <v>#VALUE!</v>
      </c>
      <c r="AJ2247" t="str">
        <f t="shared" si="707"/>
        <v/>
      </c>
    </row>
    <row r="2248" spans="1:36" ht="16.5" customHeight="1">
      <c r="A2248" s="129"/>
      <c r="B2248" s="134"/>
      <c r="C2248" s="135"/>
      <c r="D2248" s="146"/>
      <c r="E2248" s="146"/>
      <c r="F2248" s="135"/>
      <c r="G2248" s="147"/>
      <c r="H2248" s="147"/>
      <c r="I2248" s="147"/>
      <c r="J2248" s="147"/>
      <c r="K2248" s="38"/>
      <c r="L2248" s="143"/>
      <c r="M2248" s="143"/>
      <c r="N2248" s="61"/>
      <c r="O2248" s="314"/>
      <c r="Q2248" t="str">
        <f t="shared" si="702"/>
        <v/>
      </c>
      <c r="S2248" t="e">
        <f t="shared" ca="1" si="691"/>
        <v>#VALUE!</v>
      </c>
      <c r="T2248" t="e">
        <f t="shared" ca="1" si="708"/>
        <v>#VALUE!</v>
      </c>
      <c r="U2248">
        <f t="shared" si="692"/>
        <v>2184</v>
      </c>
      <c r="V2248">
        <v>182.08333333334801</v>
      </c>
      <c r="W2248">
        <f t="shared" si="693"/>
        <v>182</v>
      </c>
      <c r="X2248" t="str" cm="1">
        <f t="array" aca="1" ref="X2248" ca="1">IFERROR(INDEX('PC&amp;PD'!$A$1:$AS$19,ROW('PC&amp;PD'!$A$19),MATCH(INDIRECT(T2248),'PC&amp;PD'!$A$1:$AS$1,0)),"")</f>
        <v/>
      </c>
      <c r="AA2248" t="str">
        <f t="shared" si="703"/>
        <v/>
      </c>
      <c r="AB2248" t="str">
        <f t="shared" si="704"/>
        <v/>
      </c>
      <c r="AC2248" t="e">
        <f t="shared" ca="1" si="705"/>
        <v>#VALUE!</v>
      </c>
      <c r="AD2248" t="str" cm="1">
        <f t="array" aca="1" ref="AD2248" ca="1">IFERROR(IF((LEFT(INDIRECT("$F"&amp;$S2248),4))="GOTS",IF($G2248="Organic","GOTS_Organic_raw",(IF($G2248="Responsible","GOTS_Responsible",(IF($G2248="No Attribute (Conventional)","GOTS_conventional",(IF($G2248="Recycled Pre/Post-Consumer","GOTS_pre_post",(IF($G2248="In-Conversion","GOTS_in_conversion",(IF($G2248="Sustainably Sourced","Sustainably_sourced",(IF($G2248="Recycled pre-consumer organic","GOTS_recycled_organic",""))))))))))))),IF($G2248="Organic","Organic",(IF($G2248="Responsible","Responsible",(IF($G2248="No Attribute (Conventional)","No_Attribute_Conventional",(IF($G2248="Recycled Pre/Post-Consumer","Recycled_Pre_Post_Consumer",(IF($G2248="In-Conversion","In_Conversion",(IF($G2248="Recycled Pre-Consumer","Recycled_Pre_Consumer",(IF($G2248="Recycled Post-Consumer","Recycled_Post_Consumer",(IF($G2248="Sustainably Sourced","Sustainably_sourced",(IF($G2248="Recycled pre-consumer organic","GOTS_recycled_organic","")))))))))))))))))),"")</f>
        <v/>
      </c>
      <c r="AE2248" t="e" cm="1">
        <f t="array" aca="1" ref="AE2248" ca="1">IF($I2248="",IF(INDIRECT("$F"&amp;$S2248)="","",IF(LEFT(INDIRECT("$F"&amp;$S2248),3)="GRS","GRS_RCS_RM",IF((LEFT(INDIRECT("$F"&amp;$S2248),3))="RCS","GRS_RCS_RM",IF(INDIRECT("$F"&amp;$S2248)="OCS (No Label)","OCS_Conversion_RM",IF(LEFT(INDIRECT("$F"&amp;$S2248),3)="OCS","OCS_RM",IF(RIGHT(INDIRECT("$F"&amp;$S2248),10)="conversion","GOTS_RM_conversion",IF((LEFT(INDIRECT("$F"&amp;$S2248),4))="GOTS","GOTS_RM","Responsible_RM"))))))),"DELETERM")</f>
        <v>#VALUE!</v>
      </c>
      <c r="AF2248" t="e" cm="1">
        <f t="array" aca="1" ref="AF2248" ca="1">IF($S2248="","",INDIRECT("$Z"&amp;$S2248))</f>
        <v>#VALUE!</v>
      </c>
      <c r="AG2248" t="str">
        <f t="shared" si="706"/>
        <v/>
      </c>
      <c r="AH2248" t="str" cm="1">
        <f t="array" aca="1" ref="AH2248" ca="1">IFERROR(INDIRECT("$ag"&amp;S2248),"")</f>
        <v/>
      </c>
      <c r="AI2248" t="e" cm="1">
        <f t="array" aca="1" ref="AI2248" ca="1">INDIRECT("O"&amp;S2248)</f>
        <v>#VALUE!</v>
      </c>
      <c r="AJ2248" t="str">
        <f t="shared" si="707"/>
        <v/>
      </c>
    </row>
    <row r="2249" spans="1:36" ht="16.5" customHeight="1">
      <c r="A2249" s="129"/>
      <c r="B2249" s="134"/>
      <c r="C2249" s="135"/>
      <c r="D2249" s="146"/>
      <c r="E2249" s="146"/>
      <c r="F2249" s="135"/>
      <c r="G2249" s="147"/>
      <c r="H2249" s="147"/>
      <c r="I2249" s="147"/>
      <c r="J2249" s="147"/>
      <c r="K2249" s="38"/>
      <c r="L2249" s="143"/>
      <c r="M2249" s="143"/>
      <c r="N2249" s="61"/>
      <c r="O2249" s="314"/>
      <c r="Q2249" t="str">
        <f t="shared" si="702"/>
        <v/>
      </c>
      <c r="S2249" t="e">
        <f t="shared" ca="1" si="691"/>
        <v>#VALUE!</v>
      </c>
      <c r="T2249" t="e">
        <f t="shared" ca="1" si="708"/>
        <v>#VALUE!</v>
      </c>
      <c r="U2249">
        <f t="shared" si="692"/>
        <v>2184</v>
      </c>
      <c r="V2249">
        <v>182.16666666668101</v>
      </c>
      <c r="W2249">
        <f t="shared" si="693"/>
        <v>182</v>
      </c>
      <c r="X2249" t="str" cm="1">
        <f t="array" aca="1" ref="X2249" ca="1">IFERROR(INDEX('PC&amp;PD'!$A$1:$AS$19,ROW('PC&amp;PD'!$A$19),MATCH(INDIRECT(T2249),'PC&amp;PD'!$A$1:$AS$1,0)),"")</f>
        <v/>
      </c>
      <c r="AA2249" t="str">
        <f t="shared" si="703"/>
        <v/>
      </c>
      <c r="AB2249" t="str">
        <f t="shared" si="704"/>
        <v/>
      </c>
      <c r="AC2249" t="e">
        <f t="shared" ca="1" si="705"/>
        <v>#VALUE!</v>
      </c>
      <c r="AD2249" t="str" cm="1">
        <f t="array" aca="1" ref="AD2249" ca="1">IFERROR(IF((LEFT(INDIRECT("$F"&amp;$S2249),4))="GOTS",IF($G2249="Organic","GOTS_Organic_raw",(IF($G2249="Responsible","GOTS_Responsible",(IF($G2249="No Attribute (Conventional)","GOTS_conventional",(IF($G2249="Recycled Pre/Post-Consumer","GOTS_pre_post",(IF($G2249="In-Conversion","GOTS_in_conversion",(IF($G2249="Sustainably Sourced","Sustainably_sourced",(IF($G2249="Recycled pre-consumer organic","GOTS_recycled_organic",""))))))))))))),IF($G2249="Organic","Organic",(IF($G2249="Responsible","Responsible",(IF($G2249="No Attribute (Conventional)","No_Attribute_Conventional",(IF($G2249="Recycled Pre/Post-Consumer","Recycled_Pre_Post_Consumer",(IF($G2249="In-Conversion","In_Conversion",(IF($G2249="Recycled Pre-Consumer","Recycled_Pre_Consumer",(IF($G2249="Recycled Post-Consumer","Recycled_Post_Consumer",(IF($G2249="Sustainably Sourced","Sustainably_sourced",(IF($G2249="Recycled pre-consumer organic","GOTS_recycled_organic","")))))))))))))))))),"")</f>
        <v/>
      </c>
      <c r="AE2249" t="e" cm="1">
        <f t="array" aca="1" ref="AE2249" ca="1">IF($I2249="",IF(INDIRECT("$F"&amp;$S2249)="","",IF(LEFT(INDIRECT("$F"&amp;$S2249),3)="GRS","GRS_RCS_RM",IF((LEFT(INDIRECT("$F"&amp;$S2249),3))="RCS","GRS_RCS_RM",IF(INDIRECT("$F"&amp;$S2249)="OCS (No Label)","OCS_Conversion_RM",IF(LEFT(INDIRECT("$F"&amp;$S2249),3)="OCS","OCS_RM",IF(RIGHT(INDIRECT("$F"&amp;$S2249),10)="conversion","GOTS_RM_conversion",IF((LEFT(INDIRECT("$F"&amp;$S2249),4))="GOTS","GOTS_RM","Responsible_RM"))))))),"DELETERM")</f>
        <v>#VALUE!</v>
      </c>
      <c r="AF2249" t="e" cm="1">
        <f t="array" aca="1" ref="AF2249" ca="1">IF($S2249="","",INDIRECT("$Z"&amp;$S2249))</f>
        <v>#VALUE!</v>
      </c>
      <c r="AG2249" t="str">
        <f t="shared" si="706"/>
        <v/>
      </c>
      <c r="AH2249" t="str" cm="1">
        <f t="array" aca="1" ref="AH2249" ca="1">IFERROR(INDIRECT("$ag"&amp;S2249),"")</f>
        <v/>
      </c>
      <c r="AI2249" t="e" cm="1">
        <f t="array" aca="1" ref="AI2249" ca="1">INDIRECT("O"&amp;S2249)</f>
        <v>#VALUE!</v>
      </c>
      <c r="AJ2249" t="str">
        <f t="shared" si="707"/>
        <v/>
      </c>
    </row>
    <row r="2250" spans="1:36" ht="16.5" customHeight="1">
      <c r="A2250" s="129"/>
      <c r="B2250" s="134"/>
      <c r="C2250" s="135"/>
      <c r="D2250" s="146"/>
      <c r="E2250" s="146"/>
      <c r="F2250" s="135"/>
      <c r="G2250" s="147"/>
      <c r="H2250" s="147"/>
      <c r="I2250" s="147"/>
      <c r="J2250" s="147"/>
      <c r="K2250" s="38"/>
      <c r="L2250" s="143"/>
      <c r="M2250" s="143"/>
      <c r="N2250" s="61"/>
      <c r="O2250" s="314"/>
      <c r="Q2250" t="str">
        <f t="shared" si="702"/>
        <v/>
      </c>
      <c r="S2250" t="e">
        <f t="shared" ca="1" si="691"/>
        <v>#VALUE!</v>
      </c>
      <c r="T2250" t="e">
        <f t="shared" ca="1" si="708"/>
        <v>#VALUE!</v>
      </c>
      <c r="U2250">
        <f t="shared" si="692"/>
        <v>2184</v>
      </c>
      <c r="V2250">
        <v>182.25000000001401</v>
      </c>
      <c r="W2250">
        <f t="shared" si="693"/>
        <v>182</v>
      </c>
      <c r="X2250" t="str" cm="1">
        <f t="array" aca="1" ref="X2250" ca="1">IFERROR(INDEX('PC&amp;PD'!$A$1:$AS$19,ROW('PC&amp;PD'!$A$19),MATCH(INDIRECT(T2250),'PC&amp;PD'!$A$1:$AS$1,0)),"")</f>
        <v/>
      </c>
      <c r="AA2250" t="str">
        <f t="shared" si="703"/>
        <v/>
      </c>
      <c r="AB2250" t="str">
        <f t="shared" si="704"/>
        <v/>
      </c>
      <c r="AC2250" t="e">
        <f t="shared" ca="1" si="705"/>
        <v>#VALUE!</v>
      </c>
      <c r="AD2250" t="str" cm="1">
        <f t="array" aca="1" ref="AD2250" ca="1">IFERROR(IF((LEFT(INDIRECT("$F"&amp;$S2250),4))="GOTS",IF($G2250="Organic","GOTS_Organic_raw",(IF($G2250="Responsible","GOTS_Responsible",(IF($G2250="No Attribute (Conventional)","GOTS_conventional",(IF($G2250="Recycled Pre/Post-Consumer","GOTS_pre_post",(IF($G2250="In-Conversion","GOTS_in_conversion",(IF($G2250="Sustainably Sourced","Sustainably_sourced",(IF($G2250="Recycled pre-consumer organic","GOTS_recycled_organic",""))))))))))))),IF($G2250="Organic","Organic",(IF($G2250="Responsible","Responsible",(IF($G2250="No Attribute (Conventional)","No_Attribute_Conventional",(IF($G2250="Recycled Pre/Post-Consumer","Recycled_Pre_Post_Consumer",(IF($G2250="In-Conversion","In_Conversion",(IF($G2250="Recycled Pre-Consumer","Recycled_Pre_Consumer",(IF($G2250="Recycled Post-Consumer","Recycled_Post_Consumer",(IF($G2250="Sustainably Sourced","Sustainably_sourced",(IF($G2250="Recycled pre-consumer organic","GOTS_recycled_organic","")))))))))))))))))),"")</f>
        <v/>
      </c>
      <c r="AE2250" t="e" cm="1">
        <f t="array" aca="1" ref="AE2250" ca="1">IF($I2250="",IF(INDIRECT("$F"&amp;$S2250)="","",IF(LEFT(INDIRECT("$F"&amp;$S2250),3)="GRS","GRS_RCS_RM",IF((LEFT(INDIRECT("$F"&amp;$S2250),3))="RCS","GRS_RCS_RM",IF(INDIRECT("$F"&amp;$S2250)="OCS (No Label)","OCS_Conversion_RM",IF(LEFT(INDIRECT("$F"&amp;$S2250),3)="OCS","OCS_RM",IF(RIGHT(INDIRECT("$F"&amp;$S2250),10)="conversion","GOTS_RM_conversion",IF((LEFT(INDIRECT("$F"&amp;$S2250),4))="GOTS","GOTS_RM","Responsible_RM"))))))),"DELETERM")</f>
        <v>#VALUE!</v>
      </c>
      <c r="AF2250" t="e" cm="1">
        <f t="array" aca="1" ref="AF2250" ca="1">IF($S2250="","",INDIRECT("$Z"&amp;$S2250))</f>
        <v>#VALUE!</v>
      </c>
      <c r="AG2250" t="str">
        <f t="shared" si="706"/>
        <v/>
      </c>
      <c r="AH2250" t="str" cm="1">
        <f t="array" aca="1" ref="AH2250" ca="1">IFERROR(INDIRECT("$ag"&amp;S2250),"")</f>
        <v/>
      </c>
      <c r="AI2250" t="e" cm="1">
        <f t="array" aca="1" ref="AI2250" ca="1">INDIRECT("O"&amp;S2250)</f>
        <v>#VALUE!</v>
      </c>
      <c r="AJ2250" t="str">
        <f t="shared" si="707"/>
        <v/>
      </c>
    </row>
    <row r="2251" spans="1:36" ht="16.5" customHeight="1">
      <c r="A2251" s="129"/>
      <c r="B2251" s="134"/>
      <c r="C2251" s="135"/>
      <c r="D2251" s="146"/>
      <c r="E2251" s="146"/>
      <c r="F2251" s="135"/>
      <c r="G2251" s="147"/>
      <c r="H2251" s="147"/>
      <c r="I2251" s="147"/>
      <c r="J2251" s="147"/>
      <c r="K2251" s="38"/>
      <c r="L2251" s="143"/>
      <c r="M2251" s="143"/>
      <c r="N2251" s="61"/>
      <c r="O2251" s="314"/>
      <c r="Q2251" t="str">
        <f t="shared" si="702"/>
        <v/>
      </c>
      <c r="S2251" t="e">
        <f t="shared" ca="1" si="691"/>
        <v>#VALUE!</v>
      </c>
      <c r="T2251" t="e">
        <f t="shared" ca="1" si="708"/>
        <v>#VALUE!</v>
      </c>
      <c r="U2251">
        <f t="shared" si="692"/>
        <v>2184</v>
      </c>
      <c r="V2251">
        <v>182.33333333334801</v>
      </c>
      <c r="W2251">
        <f t="shared" si="693"/>
        <v>182</v>
      </c>
      <c r="X2251" t="str" cm="1">
        <f t="array" aca="1" ref="X2251" ca="1">IFERROR(INDEX('PC&amp;PD'!$A$1:$AS$19,ROW('PC&amp;PD'!$A$19),MATCH(INDIRECT(T2251),'PC&amp;PD'!$A$1:$AS$1,0)),"")</f>
        <v/>
      </c>
      <c r="AA2251" t="str">
        <f t="shared" si="703"/>
        <v/>
      </c>
      <c r="AB2251" t="str">
        <f t="shared" si="704"/>
        <v/>
      </c>
      <c r="AC2251" t="e">
        <f t="shared" ca="1" si="705"/>
        <v>#VALUE!</v>
      </c>
      <c r="AD2251" t="str" cm="1">
        <f t="array" aca="1" ref="AD2251" ca="1">IFERROR(IF((LEFT(INDIRECT("$F"&amp;$S2251),4))="GOTS",IF($G2251="Organic","GOTS_Organic_raw",(IF($G2251="Responsible","GOTS_Responsible",(IF($G2251="No Attribute (Conventional)","GOTS_conventional",(IF($G2251="Recycled Pre/Post-Consumer","GOTS_pre_post",(IF($G2251="In-Conversion","GOTS_in_conversion",(IF($G2251="Sustainably Sourced","Sustainably_sourced",(IF($G2251="Recycled pre-consumer organic","GOTS_recycled_organic",""))))))))))))),IF($G2251="Organic","Organic",(IF($G2251="Responsible","Responsible",(IF($G2251="No Attribute (Conventional)","No_Attribute_Conventional",(IF($G2251="Recycled Pre/Post-Consumer","Recycled_Pre_Post_Consumer",(IF($G2251="In-Conversion","In_Conversion",(IF($G2251="Recycled Pre-Consumer","Recycled_Pre_Consumer",(IF($G2251="Recycled Post-Consumer","Recycled_Post_Consumer",(IF($G2251="Sustainably Sourced","Sustainably_sourced",(IF($G2251="Recycled pre-consumer organic","GOTS_recycled_organic","")))))))))))))))))),"")</f>
        <v/>
      </c>
      <c r="AE2251" t="e" cm="1">
        <f t="array" aca="1" ref="AE2251" ca="1">IF($I2251="",IF(INDIRECT("$F"&amp;$S2251)="","",IF(LEFT(INDIRECT("$F"&amp;$S2251),3)="GRS","GRS_RCS_RM",IF((LEFT(INDIRECT("$F"&amp;$S2251),3))="RCS","GRS_RCS_RM",IF(INDIRECT("$F"&amp;$S2251)="OCS (No Label)","OCS_Conversion_RM",IF(LEFT(INDIRECT("$F"&amp;$S2251),3)="OCS","OCS_RM",IF(RIGHT(INDIRECT("$F"&amp;$S2251),10)="conversion","GOTS_RM_conversion",IF((LEFT(INDIRECT("$F"&amp;$S2251),4))="GOTS","GOTS_RM","Responsible_RM"))))))),"DELETERM")</f>
        <v>#VALUE!</v>
      </c>
      <c r="AF2251" t="e" cm="1">
        <f t="array" aca="1" ref="AF2251" ca="1">IF($S2251="","",INDIRECT("$Z"&amp;$S2251))</f>
        <v>#VALUE!</v>
      </c>
      <c r="AG2251" t="str">
        <f t="shared" si="706"/>
        <v/>
      </c>
      <c r="AH2251" t="str" cm="1">
        <f t="array" aca="1" ref="AH2251" ca="1">IFERROR(INDIRECT("$ag"&amp;S2251),"")</f>
        <v/>
      </c>
      <c r="AI2251" t="e" cm="1">
        <f t="array" aca="1" ref="AI2251" ca="1">INDIRECT("O"&amp;S2251)</f>
        <v>#VALUE!</v>
      </c>
      <c r="AJ2251" t="str">
        <f t="shared" si="707"/>
        <v/>
      </c>
    </row>
    <row r="2252" spans="1:36" ht="16.5" customHeight="1">
      <c r="A2252" s="129"/>
      <c r="B2252" s="134"/>
      <c r="C2252" s="135"/>
      <c r="D2252" s="146"/>
      <c r="E2252" s="146"/>
      <c r="F2252" s="135"/>
      <c r="G2252" s="147"/>
      <c r="H2252" s="147"/>
      <c r="I2252" s="147"/>
      <c r="J2252" s="147"/>
      <c r="K2252" s="38"/>
      <c r="L2252" s="143"/>
      <c r="M2252" s="143"/>
      <c r="N2252" s="61"/>
      <c r="O2252" s="314"/>
      <c r="Q2252" t="str">
        <f t="shared" si="702"/>
        <v/>
      </c>
      <c r="S2252" t="e">
        <f t="shared" ref="S2252:S2315" ca="1" si="711">IF(INDIRECT("A"&amp;$S$63+$U2252)&lt;&gt;"",$S$63+$U2252,"")</f>
        <v>#VALUE!</v>
      </c>
      <c r="T2252" t="e">
        <f t="shared" ca="1" si="708"/>
        <v>#VALUE!</v>
      </c>
      <c r="U2252">
        <f t="shared" ref="U2252:U2315" si="712">(12*W2252)</f>
        <v>2184</v>
      </c>
      <c r="V2252">
        <v>182.41666666668101</v>
      </c>
      <c r="W2252">
        <f t="shared" si="693"/>
        <v>182</v>
      </c>
      <c r="X2252" t="str" cm="1">
        <f t="array" aca="1" ref="X2252" ca="1">IFERROR(INDEX('PC&amp;PD'!$A$1:$AS$19,ROW('PC&amp;PD'!$A$19),MATCH(INDIRECT(T2252),'PC&amp;PD'!$A$1:$AS$1,0)),"")</f>
        <v/>
      </c>
      <c r="AA2252" t="str">
        <f t="shared" si="703"/>
        <v/>
      </c>
      <c r="AB2252" t="str">
        <f t="shared" si="704"/>
        <v/>
      </c>
      <c r="AC2252" t="e">
        <f t="shared" ca="1" si="705"/>
        <v>#VALUE!</v>
      </c>
      <c r="AD2252" t="str" cm="1">
        <f t="array" aca="1" ref="AD2252" ca="1">IFERROR(IF((LEFT(INDIRECT("$F"&amp;$S2252),4))="GOTS",IF($G2252="Organic","GOTS_Organic_raw",(IF($G2252="Responsible","GOTS_Responsible",(IF($G2252="No Attribute (Conventional)","GOTS_conventional",(IF($G2252="Recycled Pre/Post-Consumer","GOTS_pre_post",(IF($G2252="In-Conversion","GOTS_in_conversion",(IF($G2252="Sustainably Sourced","Sustainably_sourced",(IF($G2252="Recycled pre-consumer organic","GOTS_recycled_organic",""))))))))))))),IF($G2252="Organic","Organic",(IF($G2252="Responsible","Responsible",(IF($G2252="No Attribute (Conventional)","No_Attribute_Conventional",(IF($G2252="Recycled Pre/Post-Consumer","Recycled_Pre_Post_Consumer",(IF($G2252="In-Conversion","In_Conversion",(IF($G2252="Recycled Pre-Consumer","Recycled_Pre_Consumer",(IF($G2252="Recycled Post-Consumer","Recycled_Post_Consumer",(IF($G2252="Sustainably Sourced","Sustainably_sourced",(IF($G2252="Recycled pre-consumer organic","GOTS_recycled_organic","")))))))))))))))))),"")</f>
        <v/>
      </c>
      <c r="AE2252" t="e" cm="1">
        <f t="array" aca="1" ref="AE2252" ca="1">IF($I2252="",IF(INDIRECT("$F"&amp;$S2252)="","",IF(LEFT(INDIRECT("$F"&amp;$S2252),3)="GRS","GRS_RCS_RM",IF((LEFT(INDIRECT("$F"&amp;$S2252),3))="RCS","GRS_RCS_RM",IF(INDIRECT("$F"&amp;$S2252)="OCS (No Label)","OCS_Conversion_RM",IF(LEFT(INDIRECT("$F"&amp;$S2252),3)="OCS","OCS_RM",IF(RIGHT(INDIRECT("$F"&amp;$S2252),10)="conversion","GOTS_RM_conversion",IF((LEFT(INDIRECT("$F"&amp;$S2252),4))="GOTS","GOTS_RM","Responsible_RM"))))))),"DELETERM")</f>
        <v>#VALUE!</v>
      </c>
      <c r="AF2252" t="e" cm="1">
        <f t="array" aca="1" ref="AF2252" ca="1">IF($S2252="","",INDIRECT("$Z"&amp;$S2252))</f>
        <v>#VALUE!</v>
      </c>
      <c r="AG2252" t="str">
        <f t="shared" si="706"/>
        <v/>
      </c>
      <c r="AH2252" t="str" cm="1">
        <f t="array" aca="1" ref="AH2252" ca="1">IFERROR(INDIRECT("$ag"&amp;S2252),"")</f>
        <v/>
      </c>
      <c r="AI2252" t="e" cm="1">
        <f t="array" aca="1" ref="AI2252" ca="1">INDIRECT("O"&amp;S2252)</f>
        <v>#VALUE!</v>
      </c>
      <c r="AJ2252" t="str">
        <f t="shared" si="707"/>
        <v/>
      </c>
    </row>
    <row r="2253" spans="1:36" ht="16.5" customHeight="1">
      <c r="A2253" s="130"/>
      <c r="B2253" s="136"/>
      <c r="C2253" s="137"/>
      <c r="D2253" s="146"/>
      <c r="E2253" s="146"/>
      <c r="F2253" s="137"/>
      <c r="G2253" s="147"/>
      <c r="H2253" s="147"/>
      <c r="I2253" s="147"/>
      <c r="J2253" s="147"/>
      <c r="K2253" s="38"/>
      <c r="L2253" s="144"/>
      <c r="M2253" s="144"/>
      <c r="N2253" s="61"/>
      <c r="O2253" s="314"/>
      <c r="Q2253" t="str">
        <f t="shared" si="702"/>
        <v/>
      </c>
      <c r="S2253" t="e">
        <f t="shared" ca="1" si="711"/>
        <v>#VALUE!</v>
      </c>
      <c r="T2253" t="e">
        <f t="shared" ca="1" si="708"/>
        <v>#VALUE!</v>
      </c>
      <c r="U2253">
        <f t="shared" si="712"/>
        <v>2184</v>
      </c>
      <c r="V2253">
        <v>182.50000000001401</v>
      </c>
      <c r="W2253">
        <f t="shared" si="693"/>
        <v>182</v>
      </c>
      <c r="X2253" t="str" cm="1">
        <f t="array" aca="1" ref="X2253" ca="1">IFERROR(INDEX('PC&amp;PD'!$A$1:$AS$19,ROW('PC&amp;PD'!$A$19),MATCH(INDIRECT(T2253),'PC&amp;PD'!$A$1:$AS$1,0)),"")</f>
        <v/>
      </c>
      <c r="AA2253" t="str">
        <f t="shared" si="703"/>
        <v/>
      </c>
      <c r="AB2253" t="str">
        <f t="shared" si="704"/>
        <v/>
      </c>
      <c r="AC2253" t="e">
        <f t="shared" ca="1" si="705"/>
        <v>#VALUE!</v>
      </c>
      <c r="AD2253" t="str" cm="1">
        <f t="array" aca="1" ref="AD2253" ca="1">IFERROR(IF((LEFT(INDIRECT("$F"&amp;$S2253),4))="GOTS",IF($G2253="Organic","GOTS_Organic_raw",(IF($G2253="Responsible","GOTS_Responsible",(IF($G2253="No Attribute (Conventional)","GOTS_conventional",(IF($G2253="Recycled Pre/Post-Consumer","GOTS_pre_post",(IF($G2253="In-Conversion","GOTS_in_conversion",(IF($G2253="Sustainably Sourced","Sustainably_sourced",(IF($G2253="Recycled pre-consumer organic","GOTS_recycled_organic",""))))))))))))),IF($G2253="Organic","Organic",(IF($G2253="Responsible","Responsible",(IF($G2253="No Attribute (Conventional)","No_Attribute_Conventional",(IF($G2253="Recycled Pre/Post-Consumer","Recycled_Pre_Post_Consumer",(IF($G2253="In-Conversion","In_Conversion",(IF($G2253="Recycled Pre-Consumer","Recycled_Pre_Consumer",(IF($G2253="Recycled Post-Consumer","Recycled_Post_Consumer",(IF($G2253="Sustainably Sourced","Sustainably_sourced",(IF($G2253="Recycled pre-consumer organic","GOTS_recycled_organic","")))))))))))))))))),"")</f>
        <v/>
      </c>
      <c r="AE2253" t="e" cm="1">
        <f t="array" aca="1" ref="AE2253" ca="1">IF($I2253="",IF(INDIRECT("$F"&amp;$S2253)="","",IF(LEFT(INDIRECT("$F"&amp;$S2253),3)="GRS","GRS_RCS_RM",IF((LEFT(INDIRECT("$F"&amp;$S2253),3))="RCS","GRS_RCS_RM",IF(INDIRECT("$F"&amp;$S2253)="OCS (No Label)","OCS_Conversion_RM",IF(LEFT(INDIRECT("$F"&amp;$S2253),3)="OCS","OCS_RM",IF(RIGHT(INDIRECT("$F"&amp;$S2253),10)="conversion","GOTS_RM_conversion",IF((LEFT(INDIRECT("$F"&amp;$S2253),4))="GOTS","GOTS_RM","Responsible_RM"))))))),"DELETERM")</f>
        <v>#VALUE!</v>
      </c>
      <c r="AF2253" t="e" cm="1">
        <f t="array" aca="1" ref="AF2253" ca="1">IF($S2253="","",INDIRECT("$Z"&amp;$S2253))</f>
        <v>#VALUE!</v>
      </c>
      <c r="AG2253" t="str">
        <f t="shared" si="706"/>
        <v/>
      </c>
      <c r="AH2253" t="str" cm="1">
        <f t="array" aca="1" ref="AH2253" ca="1">IFERROR(INDIRECT("$ag"&amp;S2253),"")</f>
        <v/>
      </c>
      <c r="AI2253" t="e" cm="1">
        <f t="array" aca="1" ref="AI2253" ca="1">INDIRECT("O"&amp;S2253)</f>
        <v>#VALUE!</v>
      </c>
      <c r="AJ2253" t="str">
        <f t="shared" si="707"/>
        <v/>
      </c>
    </row>
    <row r="2254" spans="1:36" ht="16.5" customHeight="1">
      <c r="A2254" s="130"/>
      <c r="B2254" s="136"/>
      <c r="C2254" s="137"/>
      <c r="D2254" s="146"/>
      <c r="E2254" s="146"/>
      <c r="F2254" s="137"/>
      <c r="G2254" s="147"/>
      <c r="H2254" s="147"/>
      <c r="I2254" s="147"/>
      <c r="J2254" s="147"/>
      <c r="K2254" s="38"/>
      <c r="L2254" s="144"/>
      <c r="M2254" s="144"/>
      <c r="N2254" s="61"/>
      <c r="O2254" s="314"/>
      <c r="Q2254" t="str">
        <f t="shared" si="702"/>
        <v/>
      </c>
      <c r="S2254" t="e">
        <f t="shared" ca="1" si="711"/>
        <v>#VALUE!</v>
      </c>
      <c r="T2254" t="e">
        <f t="shared" ca="1" si="708"/>
        <v>#VALUE!</v>
      </c>
      <c r="U2254">
        <f t="shared" si="712"/>
        <v>2184</v>
      </c>
      <c r="V2254">
        <v>182.58333333334801</v>
      </c>
      <c r="W2254">
        <f t="shared" si="693"/>
        <v>182</v>
      </c>
      <c r="X2254" t="str" cm="1">
        <f t="array" aca="1" ref="X2254" ca="1">IFERROR(INDEX('PC&amp;PD'!$A$1:$AS$19,ROW('PC&amp;PD'!$A$19),MATCH(INDIRECT(T2254),'PC&amp;PD'!$A$1:$AS$1,0)),"")</f>
        <v/>
      </c>
      <c r="AA2254" t="str">
        <f t="shared" si="703"/>
        <v/>
      </c>
      <c r="AB2254" t="str">
        <f t="shared" si="704"/>
        <v/>
      </c>
      <c r="AC2254" t="e">
        <f t="shared" ca="1" si="705"/>
        <v>#VALUE!</v>
      </c>
      <c r="AD2254" t="str" cm="1">
        <f t="array" aca="1" ref="AD2254" ca="1">IFERROR(IF((LEFT(INDIRECT("$F"&amp;$S2254),4))="GOTS",IF($G2254="Organic","GOTS_Organic_raw",(IF($G2254="Responsible","GOTS_Responsible",(IF($G2254="No Attribute (Conventional)","GOTS_conventional",(IF($G2254="Recycled Pre/Post-Consumer","GOTS_pre_post",(IF($G2254="In-Conversion","GOTS_in_conversion",(IF($G2254="Sustainably Sourced","Sustainably_sourced",(IF($G2254="Recycled pre-consumer organic","GOTS_recycled_organic",""))))))))))))),IF($G2254="Organic","Organic",(IF($G2254="Responsible","Responsible",(IF($G2254="No Attribute (Conventional)","No_Attribute_Conventional",(IF($G2254="Recycled Pre/Post-Consumer","Recycled_Pre_Post_Consumer",(IF($G2254="In-Conversion","In_Conversion",(IF($G2254="Recycled Pre-Consumer","Recycled_Pre_Consumer",(IF($G2254="Recycled Post-Consumer","Recycled_Post_Consumer",(IF($G2254="Sustainably Sourced","Sustainably_sourced",(IF($G2254="Recycled pre-consumer organic","GOTS_recycled_organic","")))))))))))))))))),"")</f>
        <v/>
      </c>
      <c r="AE2254" t="e" cm="1">
        <f t="array" aca="1" ref="AE2254" ca="1">IF($I2254="",IF(INDIRECT("$F"&amp;$S2254)="","",IF(LEFT(INDIRECT("$F"&amp;$S2254),3)="GRS","GRS_RCS_RM",IF((LEFT(INDIRECT("$F"&amp;$S2254),3))="RCS","GRS_RCS_RM",IF(INDIRECT("$F"&amp;$S2254)="OCS (No Label)","OCS_Conversion_RM",IF(LEFT(INDIRECT("$F"&amp;$S2254),3)="OCS","OCS_RM",IF(RIGHT(INDIRECT("$F"&amp;$S2254),10)="conversion","GOTS_RM_conversion",IF((LEFT(INDIRECT("$F"&amp;$S2254),4))="GOTS","GOTS_RM","Responsible_RM"))))))),"DELETERM")</f>
        <v>#VALUE!</v>
      </c>
      <c r="AF2254" t="e" cm="1">
        <f t="array" aca="1" ref="AF2254" ca="1">IF($S2254="","",INDIRECT("$Z"&amp;$S2254))</f>
        <v>#VALUE!</v>
      </c>
      <c r="AG2254" t="str">
        <f t="shared" si="706"/>
        <v/>
      </c>
      <c r="AH2254" t="str" cm="1">
        <f t="array" aca="1" ref="AH2254" ca="1">IFERROR(INDIRECT("$ag"&amp;S2254),"")</f>
        <v/>
      </c>
      <c r="AI2254" t="e" cm="1">
        <f t="array" aca="1" ref="AI2254" ca="1">INDIRECT("O"&amp;S2254)</f>
        <v>#VALUE!</v>
      </c>
      <c r="AJ2254" t="str">
        <f t="shared" si="707"/>
        <v/>
      </c>
    </row>
    <row r="2255" spans="1:36" ht="16.5" customHeight="1">
      <c r="A2255" s="130"/>
      <c r="B2255" s="136"/>
      <c r="C2255" s="137"/>
      <c r="D2255" s="146"/>
      <c r="E2255" s="146"/>
      <c r="F2255" s="137"/>
      <c r="G2255" s="147"/>
      <c r="H2255" s="147"/>
      <c r="I2255" s="147"/>
      <c r="J2255" s="147"/>
      <c r="K2255" s="38"/>
      <c r="L2255" s="144"/>
      <c r="M2255" s="144"/>
      <c r="N2255" s="61"/>
      <c r="O2255" s="314"/>
      <c r="Q2255" t="str">
        <f t="shared" si="702"/>
        <v/>
      </c>
      <c r="S2255" t="e">
        <f t="shared" ca="1" si="711"/>
        <v>#VALUE!</v>
      </c>
      <c r="T2255" t="e">
        <f t="shared" ca="1" si="708"/>
        <v>#VALUE!</v>
      </c>
      <c r="U2255">
        <f t="shared" si="712"/>
        <v>2184</v>
      </c>
      <c r="V2255">
        <v>182.66666666668101</v>
      </c>
      <c r="W2255">
        <f t="shared" si="693"/>
        <v>182</v>
      </c>
      <c r="X2255" t="str" cm="1">
        <f t="array" aca="1" ref="X2255" ca="1">IFERROR(INDEX('PC&amp;PD'!$A$1:$AS$19,ROW('PC&amp;PD'!$A$19),MATCH(INDIRECT(T2255),'PC&amp;PD'!$A$1:$AS$1,0)),"")</f>
        <v/>
      </c>
      <c r="AA2255" t="str">
        <f t="shared" si="703"/>
        <v/>
      </c>
      <c r="AB2255" t="str">
        <f t="shared" si="704"/>
        <v/>
      </c>
      <c r="AC2255" t="e">
        <f t="shared" ca="1" si="705"/>
        <v>#VALUE!</v>
      </c>
      <c r="AD2255" t="str" cm="1">
        <f t="array" aca="1" ref="AD2255" ca="1">IFERROR(IF((LEFT(INDIRECT("$F"&amp;$S2255),4))="GOTS",IF($G2255="Organic","GOTS_Organic_raw",(IF($G2255="Responsible","GOTS_Responsible",(IF($G2255="No Attribute (Conventional)","GOTS_conventional",(IF($G2255="Recycled Pre/Post-Consumer","GOTS_pre_post",(IF($G2255="In-Conversion","GOTS_in_conversion",(IF($G2255="Sustainably Sourced","Sustainably_sourced",(IF($G2255="Recycled pre-consumer organic","GOTS_recycled_organic",""))))))))))))),IF($G2255="Organic","Organic",(IF($G2255="Responsible","Responsible",(IF($G2255="No Attribute (Conventional)","No_Attribute_Conventional",(IF($G2255="Recycled Pre/Post-Consumer","Recycled_Pre_Post_Consumer",(IF($G2255="In-Conversion","In_Conversion",(IF($G2255="Recycled Pre-Consumer","Recycled_Pre_Consumer",(IF($G2255="Recycled Post-Consumer","Recycled_Post_Consumer",(IF($G2255="Sustainably Sourced","Sustainably_sourced",(IF($G2255="Recycled pre-consumer organic","GOTS_recycled_organic","")))))))))))))))))),"")</f>
        <v/>
      </c>
      <c r="AE2255" t="e" cm="1">
        <f t="array" aca="1" ref="AE2255" ca="1">IF($I2255="",IF(INDIRECT("$F"&amp;$S2255)="","",IF(LEFT(INDIRECT("$F"&amp;$S2255),3)="GRS","GRS_RCS_RM",IF((LEFT(INDIRECT("$F"&amp;$S2255),3))="RCS","GRS_RCS_RM",IF(INDIRECT("$F"&amp;$S2255)="OCS (No Label)","OCS_Conversion_RM",IF(LEFT(INDIRECT("$F"&amp;$S2255),3)="OCS","OCS_RM",IF(RIGHT(INDIRECT("$F"&amp;$S2255),10)="conversion","GOTS_RM_conversion",IF((LEFT(INDIRECT("$F"&amp;$S2255),4))="GOTS","GOTS_RM","Responsible_RM"))))))),"DELETERM")</f>
        <v>#VALUE!</v>
      </c>
      <c r="AF2255" t="e" cm="1">
        <f t="array" aca="1" ref="AF2255" ca="1">IF($S2255="","",INDIRECT("$Z"&amp;$S2255))</f>
        <v>#VALUE!</v>
      </c>
      <c r="AG2255" t="str">
        <f t="shared" si="706"/>
        <v/>
      </c>
      <c r="AH2255" t="str" cm="1">
        <f t="array" aca="1" ref="AH2255" ca="1">IFERROR(INDIRECT("$ag"&amp;S2255),"")</f>
        <v/>
      </c>
      <c r="AI2255" t="e" cm="1">
        <f t="array" aca="1" ref="AI2255" ca="1">INDIRECT("O"&amp;S2255)</f>
        <v>#VALUE!</v>
      </c>
      <c r="AJ2255" t="str">
        <f t="shared" si="707"/>
        <v/>
      </c>
    </row>
    <row r="2256" spans="1:36" ht="16.5" customHeight="1">
      <c r="A2256" s="130"/>
      <c r="B2256" s="136"/>
      <c r="C2256" s="137"/>
      <c r="D2256" s="146"/>
      <c r="E2256" s="146"/>
      <c r="F2256" s="137"/>
      <c r="G2256" s="147"/>
      <c r="H2256" s="147"/>
      <c r="I2256" s="147"/>
      <c r="J2256" s="147"/>
      <c r="K2256" s="38"/>
      <c r="L2256" s="144"/>
      <c r="M2256" s="144"/>
      <c r="N2256" s="61"/>
      <c r="O2256" s="314"/>
      <c r="Q2256" t="str">
        <f t="shared" si="702"/>
        <v/>
      </c>
      <c r="S2256" t="e">
        <f t="shared" ca="1" si="711"/>
        <v>#VALUE!</v>
      </c>
      <c r="T2256" t="e">
        <f t="shared" ca="1" si="708"/>
        <v>#VALUE!</v>
      </c>
      <c r="U2256">
        <f t="shared" si="712"/>
        <v>2184</v>
      </c>
      <c r="V2256">
        <v>182.75000000001401</v>
      </c>
      <c r="W2256">
        <f t="shared" si="693"/>
        <v>182</v>
      </c>
      <c r="X2256" t="str" cm="1">
        <f t="array" aca="1" ref="X2256" ca="1">IFERROR(INDEX('PC&amp;PD'!$A$1:$AS$19,ROW('PC&amp;PD'!$A$19),MATCH(INDIRECT(T2256),'PC&amp;PD'!$A$1:$AS$1,0)),"")</f>
        <v/>
      </c>
      <c r="AA2256" t="str">
        <f t="shared" si="703"/>
        <v/>
      </c>
      <c r="AB2256" t="str">
        <f t="shared" si="704"/>
        <v/>
      </c>
      <c r="AC2256" t="e">
        <f t="shared" ca="1" si="705"/>
        <v>#VALUE!</v>
      </c>
      <c r="AD2256" t="str" cm="1">
        <f t="array" aca="1" ref="AD2256" ca="1">IFERROR(IF((LEFT(INDIRECT("$F"&amp;$S2256),4))="GOTS",IF($G2256="Organic","GOTS_Organic_raw",(IF($G2256="Responsible","GOTS_Responsible",(IF($G2256="No Attribute (Conventional)","GOTS_conventional",(IF($G2256="Recycled Pre/Post-Consumer","GOTS_pre_post",(IF($G2256="In-Conversion","GOTS_in_conversion",(IF($G2256="Sustainably Sourced","Sustainably_sourced",(IF($G2256="Recycled pre-consumer organic","GOTS_recycled_organic",""))))))))))))),IF($G2256="Organic","Organic",(IF($G2256="Responsible","Responsible",(IF($G2256="No Attribute (Conventional)","No_Attribute_Conventional",(IF($G2256="Recycled Pre/Post-Consumer","Recycled_Pre_Post_Consumer",(IF($G2256="In-Conversion","In_Conversion",(IF($G2256="Recycled Pre-Consumer","Recycled_Pre_Consumer",(IF($G2256="Recycled Post-Consumer","Recycled_Post_Consumer",(IF($G2256="Sustainably Sourced","Sustainably_sourced",(IF($G2256="Recycled pre-consumer organic","GOTS_recycled_organic","")))))))))))))))))),"")</f>
        <v/>
      </c>
      <c r="AE2256" t="e" cm="1">
        <f t="array" aca="1" ref="AE2256" ca="1">IF($I2256="",IF(INDIRECT("$F"&amp;$S2256)="","",IF(LEFT(INDIRECT("$F"&amp;$S2256),3)="GRS","GRS_RCS_RM",IF((LEFT(INDIRECT("$F"&amp;$S2256),3))="RCS","GRS_RCS_RM",IF(INDIRECT("$F"&amp;$S2256)="OCS (No Label)","OCS_Conversion_RM",IF(LEFT(INDIRECT("$F"&amp;$S2256),3)="OCS","OCS_RM",IF(RIGHT(INDIRECT("$F"&amp;$S2256),10)="conversion","GOTS_RM_conversion",IF((LEFT(INDIRECT("$F"&amp;$S2256),4))="GOTS","GOTS_RM","Responsible_RM"))))))),"DELETERM")</f>
        <v>#VALUE!</v>
      </c>
      <c r="AF2256" t="e" cm="1">
        <f t="array" aca="1" ref="AF2256" ca="1">IF($S2256="","",INDIRECT("$Z"&amp;$S2256))</f>
        <v>#VALUE!</v>
      </c>
      <c r="AG2256" t="str">
        <f t="shared" si="706"/>
        <v/>
      </c>
      <c r="AH2256" t="str" cm="1">
        <f t="array" aca="1" ref="AH2256" ca="1">IFERROR(INDIRECT("$ag"&amp;S2256),"")</f>
        <v/>
      </c>
      <c r="AI2256" t="e" cm="1">
        <f t="array" aca="1" ref="AI2256" ca="1">INDIRECT("O"&amp;S2256)</f>
        <v>#VALUE!</v>
      </c>
      <c r="AJ2256" t="str">
        <f t="shared" si="707"/>
        <v/>
      </c>
    </row>
    <row r="2257" spans="1:36" ht="16.5" customHeight="1">
      <c r="A2257" s="130"/>
      <c r="B2257" s="136"/>
      <c r="C2257" s="137"/>
      <c r="D2257" s="146"/>
      <c r="E2257" s="146"/>
      <c r="F2257" s="137"/>
      <c r="G2257" s="147"/>
      <c r="H2257" s="147"/>
      <c r="I2257" s="147"/>
      <c r="J2257" s="147"/>
      <c r="K2257" s="38"/>
      <c r="L2257" s="144"/>
      <c r="M2257" s="144"/>
      <c r="N2257" s="61"/>
      <c r="O2257" s="314"/>
      <c r="Q2257" t="str">
        <f t="shared" si="702"/>
        <v/>
      </c>
      <c r="S2257" t="e">
        <f t="shared" ca="1" si="711"/>
        <v>#VALUE!</v>
      </c>
      <c r="T2257" t="e">
        <f t="shared" ca="1" si="708"/>
        <v>#VALUE!</v>
      </c>
      <c r="U2257">
        <f t="shared" si="712"/>
        <v>2184</v>
      </c>
      <c r="V2257">
        <v>182.83333333334801</v>
      </c>
      <c r="W2257">
        <f t="shared" si="693"/>
        <v>182</v>
      </c>
      <c r="X2257" t="str" cm="1">
        <f t="array" aca="1" ref="X2257" ca="1">IFERROR(INDEX('PC&amp;PD'!$A$1:$AS$19,ROW('PC&amp;PD'!$A$19),MATCH(INDIRECT(T2257),'PC&amp;PD'!$A$1:$AS$1,0)),"")</f>
        <v/>
      </c>
      <c r="AA2257" t="str">
        <f t="shared" si="703"/>
        <v/>
      </c>
      <c r="AB2257" t="str">
        <f t="shared" si="704"/>
        <v/>
      </c>
      <c r="AC2257" t="e">
        <f t="shared" ca="1" si="705"/>
        <v>#VALUE!</v>
      </c>
      <c r="AD2257" t="str" cm="1">
        <f t="array" aca="1" ref="AD2257" ca="1">IFERROR(IF((LEFT(INDIRECT("$F"&amp;$S2257),4))="GOTS",IF($G2257="Organic","GOTS_Organic_raw",(IF($G2257="Responsible","GOTS_Responsible",(IF($G2257="No Attribute (Conventional)","GOTS_conventional",(IF($G2257="Recycled Pre/Post-Consumer","GOTS_pre_post",(IF($G2257="In-Conversion","GOTS_in_conversion",(IF($G2257="Sustainably Sourced","Sustainably_sourced",(IF($G2257="Recycled pre-consumer organic","GOTS_recycled_organic",""))))))))))))),IF($G2257="Organic","Organic",(IF($G2257="Responsible","Responsible",(IF($G2257="No Attribute (Conventional)","No_Attribute_Conventional",(IF($G2257="Recycled Pre/Post-Consumer","Recycled_Pre_Post_Consumer",(IF($G2257="In-Conversion","In_Conversion",(IF($G2257="Recycled Pre-Consumer","Recycled_Pre_Consumer",(IF($G2257="Recycled Post-Consumer","Recycled_Post_Consumer",(IF($G2257="Sustainably Sourced","Sustainably_sourced",(IF($G2257="Recycled pre-consumer organic","GOTS_recycled_organic","")))))))))))))))))),"")</f>
        <v/>
      </c>
      <c r="AE2257" t="e" cm="1">
        <f t="array" aca="1" ref="AE2257" ca="1">IF($I2257="",IF(INDIRECT("$F"&amp;$S2257)="","",IF(LEFT(INDIRECT("$F"&amp;$S2257),3)="GRS","GRS_RCS_RM",IF((LEFT(INDIRECT("$F"&amp;$S2257),3))="RCS","GRS_RCS_RM",IF(INDIRECT("$F"&amp;$S2257)="OCS (No Label)","OCS_Conversion_RM",IF(LEFT(INDIRECT("$F"&amp;$S2257),3)="OCS","OCS_RM",IF(RIGHT(INDIRECT("$F"&amp;$S2257),10)="conversion","GOTS_RM_conversion",IF((LEFT(INDIRECT("$F"&amp;$S2257),4))="GOTS","GOTS_RM","Responsible_RM"))))))),"DELETERM")</f>
        <v>#VALUE!</v>
      </c>
      <c r="AF2257" t="e" cm="1">
        <f t="array" aca="1" ref="AF2257" ca="1">IF($S2257="","",INDIRECT("$Z"&amp;$S2257))</f>
        <v>#VALUE!</v>
      </c>
      <c r="AG2257" t="str">
        <f t="shared" si="706"/>
        <v/>
      </c>
      <c r="AH2257" t="str" cm="1">
        <f t="array" aca="1" ref="AH2257" ca="1">IFERROR(INDIRECT("$ag"&amp;S2257),"")</f>
        <v/>
      </c>
      <c r="AI2257" t="e" cm="1">
        <f t="array" aca="1" ref="AI2257" ca="1">INDIRECT("O"&amp;S2257)</f>
        <v>#VALUE!</v>
      </c>
      <c r="AJ2257" t="str">
        <f t="shared" si="707"/>
        <v/>
      </c>
    </row>
    <row r="2258" spans="1:36" ht="16.5" customHeight="1" thickBot="1">
      <c r="A2258" s="131"/>
      <c r="B2258" s="138"/>
      <c r="C2258" s="139"/>
      <c r="D2258" s="148"/>
      <c r="E2258" s="148"/>
      <c r="F2258" s="139"/>
      <c r="G2258" s="149"/>
      <c r="H2258" s="149"/>
      <c r="I2258" s="149"/>
      <c r="J2258" s="149"/>
      <c r="K2258" s="39"/>
      <c r="L2258" s="145"/>
      <c r="M2258" s="145"/>
      <c r="N2258" s="62"/>
      <c r="O2258" s="315"/>
      <c r="Q2258" t="str">
        <f t="shared" si="702"/>
        <v/>
      </c>
      <c r="S2258" t="e">
        <f t="shared" ca="1" si="711"/>
        <v>#VALUE!</v>
      </c>
      <c r="T2258" t="e">
        <f t="shared" ca="1" si="708"/>
        <v>#VALUE!</v>
      </c>
      <c r="U2258">
        <f t="shared" si="712"/>
        <v>2184</v>
      </c>
      <c r="V2258">
        <v>182.91666666668101</v>
      </c>
      <c r="W2258">
        <f t="shared" si="693"/>
        <v>182</v>
      </c>
      <c r="X2258" t="str" cm="1">
        <f t="array" aca="1" ref="X2258" ca="1">IFERROR(INDEX('PC&amp;PD'!$A$1:$AS$19,ROW('PC&amp;PD'!$A$19),MATCH(INDIRECT(T2258),'PC&amp;PD'!$A$1:$AS$1,0)),"")</f>
        <v/>
      </c>
      <c r="AA2258" t="str">
        <f t="shared" si="703"/>
        <v/>
      </c>
      <c r="AB2258" t="str">
        <f t="shared" si="704"/>
        <v/>
      </c>
      <c r="AC2258" t="e">
        <f t="shared" ca="1" si="705"/>
        <v>#VALUE!</v>
      </c>
      <c r="AD2258" t="str" cm="1">
        <f t="array" aca="1" ref="AD2258" ca="1">IFERROR(IF((LEFT(INDIRECT("$F"&amp;$S2258),4))="GOTS",IF($G2258="Organic","GOTS_Organic_raw",(IF($G2258="Responsible","GOTS_Responsible",(IF($G2258="No Attribute (Conventional)","GOTS_conventional",(IF($G2258="Recycled Pre/Post-Consumer","GOTS_pre_post",(IF($G2258="In-Conversion","GOTS_in_conversion",(IF($G2258="Sustainably Sourced","Sustainably_sourced",(IF($G2258="Recycled pre-consumer organic","GOTS_recycled_organic",""))))))))))))),IF($G2258="Organic","Organic",(IF($G2258="Responsible","Responsible",(IF($G2258="No Attribute (Conventional)","No_Attribute_Conventional",(IF($G2258="Recycled Pre/Post-Consumer","Recycled_Pre_Post_Consumer",(IF($G2258="In-Conversion","In_Conversion",(IF($G2258="Recycled Pre-Consumer","Recycled_Pre_Consumer",(IF($G2258="Recycled Post-Consumer","Recycled_Post_Consumer",(IF($G2258="Sustainably Sourced","Sustainably_sourced",(IF($G2258="Recycled pre-consumer organic","GOTS_recycled_organic","")))))))))))))))))),"")</f>
        <v/>
      </c>
      <c r="AE2258" t="e" cm="1">
        <f t="array" aca="1" ref="AE2258" ca="1">IF($I2258="",IF(INDIRECT("$F"&amp;$S2258)="","",IF(LEFT(INDIRECT("$F"&amp;$S2258),3)="GRS","GRS_RCS_RM",IF((LEFT(INDIRECT("$F"&amp;$S2258),3))="RCS","GRS_RCS_RM",IF(INDIRECT("$F"&amp;$S2258)="OCS (No Label)","OCS_Conversion_RM",IF(LEFT(INDIRECT("$F"&amp;$S2258),3)="OCS","OCS_RM",IF(RIGHT(INDIRECT("$F"&amp;$S2258),10)="conversion","GOTS_RM_conversion",IF((LEFT(INDIRECT("$F"&amp;$S2258),4))="GOTS","GOTS_RM","Responsible_RM"))))))),"DELETERM")</f>
        <v>#VALUE!</v>
      </c>
      <c r="AF2258" t="e" cm="1">
        <f t="array" aca="1" ref="AF2258" ca="1">IF($S2258="","",INDIRECT("$Z"&amp;$S2258))</f>
        <v>#VALUE!</v>
      </c>
      <c r="AG2258" t="str">
        <f t="shared" si="706"/>
        <v/>
      </c>
      <c r="AH2258" t="str" cm="1">
        <f t="array" aca="1" ref="AH2258" ca="1">IFERROR(INDIRECT("$ag"&amp;S2258),"")</f>
        <v/>
      </c>
      <c r="AI2258" t="e" cm="1">
        <f t="array" aca="1" ref="AI2258" ca="1">INDIRECT("O"&amp;S2258)</f>
        <v>#VALUE!</v>
      </c>
      <c r="AJ2258" t="str">
        <f t="shared" si="707"/>
        <v/>
      </c>
    </row>
    <row r="2259" spans="1:36" ht="16.5" customHeight="1">
      <c r="A2259" s="128" t="str">
        <f>IF(B2259="","",COUNTA($B$63:$B2259))</f>
        <v/>
      </c>
      <c r="B2259" s="132"/>
      <c r="C2259" s="133"/>
      <c r="D2259" s="140"/>
      <c r="E2259" s="140"/>
      <c r="F2259" s="133"/>
      <c r="G2259" s="141"/>
      <c r="H2259" s="141"/>
      <c r="I2259" s="141"/>
      <c r="J2259" s="141"/>
      <c r="K2259" s="37"/>
      <c r="L2259" s="142" t="str">
        <f>IF(R2259="","",LEFT(R2259,LEN(R2259)-2))</f>
        <v/>
      </c>
      <c r="M2259" s="142"/>
      <c r="N2259" s="60"/>
      <c r="O2259" s="313"/>
      <c r="Q2259" t="str">
        <f t="shared" si="702"/>
        <v/>
      </c>
      <c r="R2259" t="str">
        <f t="shared" ref="R2259" si="713">CONCATENATE($Q2259,Q2260,Q2261,Q2262,Q2263,Q2264,$Q2265,$Q2266,$Q2267,$Q2268,$Q2269,$Q2270)</f>
        <v/>
      </c>
      <c r="S2259" t="e">
        <f t="shared" ca="1" si="711"/>
        <v>#VALUE!</v>
      </c>
      <c r="T2259" t="e">
        <f t="shared" ca="1" si="708"/>
        <v>#VALUE!</v>
      </c>
      <c r="U2259">
        <f t="shared" si="712"/>
        <v>2196</v>
      </c>
      <c r="V2259">
        <v>183.00000000001401</v>
      </c>
      <c r="W2259">
        <f t="shared" si="693"/>
        <v>183</v>
      </c>
      <c r="X2259" t="str" cm="1">
        <f t="array" aca="1" ref="X2259" ca="1">IFERROR(INDEX('PC&amp;PD'!$A$1:$AS$19,ROW('PC&amp;PD'!$A$19),MATCH(INDIRECT(T2259),'PC&amp;PD'!$A$1:$AS$1,0)),"")</f>
        <v/>
      </c>
      <c r="Z2259" t="str">
        <f t="shared" ref="Z2259" si="714">IFERROR(IF($F2259="OCS 100","OCS (OCS 100)",IF($F2259="OCS Blended","OCS (OCS Blended)",IF($F2259="OCS (No Label)","OCS (No Label)",IF($F2259="RCS 100","RCS (RCS 100)",IF($F2259="RCS Blended","RCS (RCS Blended)",IF($F2259="GRS","GRS (GRS)",IF($F2259="GRS (No Label)", "GRS (No Label)",IF($F2259="RDS","RDS (RDS)",IF($F2259="RWS","RWS (RWS)",IF($F2259="RAS","RAS (RAS)",IF($F2259="RMS","RMS (RMS)",IF($F2259="GOTS Organic","GOTS (Organic)",IF($F2259="GOTS Made with organic","GOTS (Made with Organic)",IF($F2259="GOTS Organic - in conversion","GOTS (Organic - In Conversion)",IF($F2259="GOTS Made with organic - in conversion","GOTS (Made with Organic - In Conversion)",""))))))))))))))),"")</f>
        <v/>
      </c>
      <c r="AA2259" t="str">
        <f t="shared" si="703"/>
        <v/>
      </c>
      <c r="AB2259" t="str">
        <f t="shared" si="704"/>
        <v/>
      </c>
      <c r="AC2259" t="e">
        <f t="shared" ca="1" si="705"/>
        <v>#VALUE!</v>
      </c>
      <c r="AD2259" t="str" cm="1">
        <f t="array" aca="1" ref="AD2259" ca="1">IFERROR(IF((LEFT(INDIRECT("$F"&amp;$S2259),4))="GOTS",IF($G2259="Organic","GOTS_Organic_raw",(IF($G2259="Responsible","GOTS_Responsible",(IF($G2259="No Attribute (Conventional)","GOTS_conventional",(IF($G2259="Recycled Pre/Post-Consumer","GOTS_pre_post",(IF($G2259="In-Conversion","GOTS_in_conversion",(IF($G2259="Sustainably Sourced","Sustainably_sourced",(IF($G2259="Recycled pre-consumer organic","GOTS_recycled_organic",""))))))))))))),IF($G2259="Organic","Organic",(IF($G2259="Responsible","Responsible",(IF($G2259="No Attribute (Conventional)","No_Attribute_Conventional",(IF($G2259="Recycled Pre/Post-Consumer","Recycled_Pre_Post_Consumer",(IF($G2259="In-Conversion","In_Conversion",(IF($G2259="Recycled Pre-Consumer","Recycled_Pre_Consumer",(IF($G2259="Recycled Post-Consumer","Recycled_Post_Consumer",(IF($G2259="Sustainably Sourced","Sustainably_sourced",(IF($G2259="Recycled pre-consumer organic","GOTS_recycled_organic","")))))))))))))))))),"")</f>
        <v/>
      </c>
      <c r="AE2259" t="e" cm="1">
        <f t="array" aca="1" ref="AE2259" ca="1">IF($I2259="",IF(INDIRECT("$F"&amp;$S2259)="","",IF(LEFT(INDIRECT("$F"&amp;$S2259),3)="GRS","GRS_RCS_RM",IF((LEFT(INDIRECT("$F"&amp;$S2259),3))="RCS","GRS_RCS_RM",IF(INDIRECT("$F"&amp;$S2259)="OCS (No Label)","OCS_Conversion_RM",IF(LEFT(INDIRECT("$F"&amp;$S2259),3)="OCS","OCS_RM",IF(RIGHT(INDIRECT("$F"&amp;$S2259),10)="conversion","GOTS_RM_conversion",IF((LEFT(INDIRECT("$F"&amp;$S2259),4))="GOTS","GOTS_RM","Responsible_RM"))))))),"DELETERM")</f>
        <v>#VALUE!</v>
      </c>
      <c r="AF2259" t="e" cm="1">
        <f t="array" aca="1" ref="AF2259" ca="1">IF($S2259="","",INDIRECT("$Z"&amp;$S2259))</f>
        <v>#VALUE!</v>
      </c>
      <c r="AG2259" t="str">
        <f t="shared" si="706"/>
        <v/>
      </c>
      <c r="AH2259" t="str" cm="1">
        <f t="array" aca="1" ref="AH2259" ca="1">IFERROR(INDIRECT("$ag"&amp;S2259),"")</f>
        <v/>
      </c>
      <c r="AI2259" t="e" cm="1">
        <f t="array" aca="1" ref="AI2259" ca="1">INDIRECT("O"&amp;S2259)</f>
        <v>#VALUE!</v>
      </c>
      <c r="AJ2259" t="str">
        <f t="shared" si="707"/>
        <v/>
      </c>
    </row>
    <row r="2260" spans="1:36" ht="16.5" customHeight="1">
      <c r="A2260" s="129"/>
      <c r="B2260" s="134"/>
      <c r="C2260" s="135"/>
      <c r="D2260" s="146"/>
      <c r="E2260" s="146"/>
      <c r="F2260" s="135"/>
      <c r="G2260" s="147"/>
      <c r="H2260" s="147"/>
      <c r="I2260" s="147"/>
      <c r="J2260" s="147"/>
      <c r="K2260" s="38"/>
      <c r="L2260" s="143"/>
      <c r="M2260" s="143"/>
      <c r="N2260" s="61"/>
      <c r="O2260" s="314"/>
      <c r="Q2260" t="str">
        <f t="shared" si="702"/>
        <v/>
      </c>
      <c r="S2260" t="e">
        <f t="shared" ca="1" si="711"/>
        <v>#VALUE!</v>
      </c>
      <c r="T2260" t="e">
        <f t="shared" ca="1" si="708"/>
        <v>#VALUE!</v>
      </c>
      <c r="U2260">
        <f t="shared" si="712"/>
        <v>2196</v>
      </c>
      <c r="V2260">
        <v>183.08333333334801</v>
      </c>
      <c r="W2260">
        <f t="shared" si="693"/>
        <v>183</v>
      </c>
      <c r="X2260" t="str" cm="1">
        <f t="array" aca="1" ref="X2260" ca="1">IFERROR(INDEX('PC&amp;PD'!$A$1:$AS$19,ROW('PC&amp;PD'!$A$19),MATCH(INDIRECT(T2260),'PC&amp;PD'!$A$1:$AS$1,0)),"")</f>
        <v/>
      </c>
      <c r="AA2260" t="str">
        <f t="shared" si="703"/>
        <v/>
      </c>
      <c r="AB2260" t="str">
        <f t="shared" si="704"/>
        <v/>
      </c>
      <c r="AC2260" t="e">
        <f t="shared" ca="1" si="705"/>
        <v>#VALUE!</v>
      </c>
      <c r="AD2260" t="str" cm="1">
        <f t="array" aca="1" ref="AD2260" ca="1">IFERROR(IF((LEFT(INDIRECT("$F"&amp;$S2260),4))="GOTS",IF($G2260="Organic","GOTS_Organic_raw",(IF($G2260="Responsible","GOTS_Responsible",(IF($G2260="No Attribute (Conventional)","GOTS_conventional",(IF($G2260="Recycled Pre/Post-Consumer","GOTS_pre_post",(IF($G2260="In-Conversion","GOTS_in_conversion",(IF($G2260="Sustainably Sourced","Sustainably_sourced",(IF($G2260="Recycled pre-consumer organic","GOTS_recycled_organic",""))))))))))))),IF($G2260="Organic","Organic",(IF($G2260="Responsible","Responsible",(IF($G2260="No Attribute (Conventional)","No_Attribute_Conventional",(IF($G2260="Recycled Pre/Post-Consumer","Recycled_Pre_Post_Consumer",(IF($G2260="In-Conversion","In_Conversion",(IF($G2260="Recycled Pre-Consumer","Recycled_Pre_Consumer",(IF($G2260="Recycled Post-Consumer","Recycled_Post_Consumer",(IF($G2260="Sustainably Sourced","Sustainably_sourced",(IF($G2260="Recycled pre-consumer organic","GOTS_recycled_organic","")))))))))))))))))),"")</f>
        <v/>
      </c>
      <c r="AE2260" t="e" cm="1">
        <f t="array" aca="1" ref="AE2260" ca="1">IF($I2260="",IF(INDIRECT("$F"&amp;$S2260)="","",IF(LEFT(INDIRECT("$F"&amp;$S2260),3)="GRS","GRS_RCS_RM",IF((LEFT(INDIRECT("$F"&amp;$S2260),3))="RCS","GRS_RCS_RM",IF(INDIRECT("$F"&amp;$S2260)="OCS (No Label)","OCS_Conversion_RM",IF(LEFT(INDIRECT("$F"&amp;$S2260),3)="OCS","OCS_RM",IF(RIGHT(INDIRECT("$F"&amp;$S2260),10)="conversion","GOTS_RM_conversion",IF((LEFT(INDIRECT("$F"&amp;$S2260),4))="GOTS","GOTS_RM","Responsible_RM"))))))),"DELETERM")</f>
        <v>#VALUE!</v>
      </c>
      <c r="AF2260" t="e" cm="1">
        <f t="array" aca="1" ref="AF2260" ca="1">IF($S2260="","",INDIRECT("$Z"&amp;$S2260))</f>
        <v>#VALUE!</v>
      </c>
      <c r="AG2260" t="str">
        <f t="shared" si="706"/>
        <v/>
      </c>
      <c r="AH2260" t="str" cm="1">
        <f t="array" aca="1" ref="AH2260" ca="1">IFERROR(INDIRECT("$ag"&amp;S2260),"")</f>
        <v/>
      </c>
      <c r="AI2260" t="e" cm="1">
        <f t="array" aca="1" ref="AI2260" ca="1">INDIRECT("O"&amp;S2260)</f>
        <v>#VALUE!</v>
      </c>
      <c r="AJ2260" t="str">
        <f t="shared" si="707"/>
        <v/>
      </c>
    </row>
    <row r="2261" spans="1:36" ht="16.5" customHeight="1">
      <c r="A2261" s="129"/>
      <c r="B2261" s="134"/>
      <c r="C2261" s="135"/>
      <c r="D2261" s="146"/>
      <c r="E2261" s="146"/>
      <c r="F2261" s="135"/>
      <c r="G2261" s="147"/>
      <c r="H2261" s="147"/>
      <c r="I2261" s="147"/>
      <c r="J2261" s="147"/>
      <c r="K2261" s="38"/>
      <c r="L2261" s="143"/>
      <c r="M2261" s="143"/>
      <c r="N2261" s="61"/>
      <c r="O2261" s="314"/>
      <c r="Q2261" t="str">
        <f t="shared" si="702"/>
        <v/>
      </c>
      <c r="S2261" t="e">
        <f t="shared" ca="1" si="711"/>
        <v>#VALUE!</v>
      </c>
      <c r="T2261" t="e">
        <f t="shared" ca="1" si="708"/>
        <v>#VALUE!</v>
      </c>
      <c r="U2261">
        <f t="shared" si="712"/>
        <v>2196</v>
      </c>
      <c r="V2261">
        <v>183.16666666668101</v>
      </c>
      <c r="W2261">
        <f t="shared" si="693"/>
        <v>183</v>
      </c>
      <c r="X2261" t="str" cm="1">
        <f t="array" aca="1" ref="X2261" ca="1">IFERROR(INDEX('PC&amp;PD'!$A$1:$AS$19,ROW('PC&amp;PD'!$A$19),MATCH(INDIRECT(T2261),'PC&amp;PD'!$A$1:$AS$1,0)),"")</f>
        <v/>
      </c>
      <c r="AA2261" t="str">
        <f t="shared" si="703"/>
        <v/>
      </c>
      <c r="AB2261" t="str">
        <f t="shared" si="704"/>
        <v/>
      </c>
      <c r="AC2261" t="e">
        <f t="shared" ca="1" si="705"/>
        <v>#VALUE!</v>
      </c>
      <c r="AD2261" t="str" cm="1">
        <f t="array" aca="1" ref="AD2261" ca="1">IFERROR(IF((LEFT(INDIRECT("$F"&amp;$S2261),4))="GOTS",IF($G2261="Organic","GOTS_Organic_raw",(IF($G2261="Responsible","GOTS_Responsible",(IF($G2261="No Attribute (Conventional)","GOTS_conventional",(IF($G2261="Recycled Pre/Post-Consumer","GOTS_pre_post",(IF($G2261="In-Conversion","GOTS_in_conversion",(IF($G2261="Sustainably Sourced","Sustainably_sourced",(IF($G2261="Recycled pre-consumer organic","GOTS_recycled_organic",""))))))))))))),IF($G2261="Organic","Organic",(IF($G2261="Responsible","Responsible",(IF($G2261="No Attribute (Conventional)","No_Attribute_Conventional",(IF($G2261="Recycled Pre/Post-Consumer","Recycled_Pre_Post_Consumer",(IF($G2261="In-Conversion","In_Conversion",(IF($G2261="Recycled Pre-Consumer","Recycled_Pre_Consumer",(IF($G2261="Recycled Post-Consumer","Recycled_Post_Consumer",(IF($G2261="Sustainably Sourced","Sustainably_sourced",(IF($G2261="Recycled pre-consumer organic","GOTS_recycled_organic","")))))))))))))))))),"")</f>
        <v/>
      </c>
      <c r="AE2261" t="e" cm="1">
        <f t="array" aca="1" ref="AE2261" ca="1">IF($I2261="",IF(INDIRECT("$F"&amp;$S2261)="","",IF(LEFT(INDIRECT("$F"&amp;$S2261),3)="GRS","GRS_RCS_RM",IF((LEFT(INDIRECT("$F"&amp;$S2261),3))="RCS","GRS_RCS_RM",IF(INDIRECT("$F"&amp;$S2261)="OCS (No Label)","OCS_Conversion_RM",IF(LEFT(INDIRECT("$F"&amp;$S2261),3)="OCS","OCS_RM",IF(RIGHT(INDIRECT("$F"&amp;$S2261),10)="conversion","GOTS_RM_conversion",IF((LEFT(INDIRECT("$F"&amp;$S2261),4))="GOTS","GOTS_RM","Responsible_RM"))))))),"DELETERM")</f>
        <v>#VALUE!</v>
      </c>
      <c r="AF2261" t="e" cm="1">
        <f t="array" aca="1" ref="AF2261" ca="1">IF($S2261="","",INDIRECT("$Z"&amp;$S2261))</f>
        <v>#VALUE!</v>
      </c>
      <c r="AG2261" t="str">
        <f t="shared" si="706"/>
        <v/>
      </c>
      <c r="AH2261" t="str" cm="1">
        <f t="array" aca="1" ref="AH2261" ca="1">IFERROR(INDIRECT("$ag"&amp;S2261),"")</f>
        <v/>
      </c>
      <c r="AI2261" t="e" cm="1">
        <f t="array" aca="1" ref="AI2261" ca="1">INDIRECT("O"&amp;S2261)</f>
        <v>#VALUE!</v>
      </c>
      <c r="AJ2261" t="str">
        <f t="shared" si="707"/>
        <v/>
      </c>
    </row>
    <row r="2262" spans="1:36" ht="16.5" customHeight="1">
      <c r="A2262" s="129"/>
      <c r="B2262" s="134"/>
      <c r="C2262" s="135"/>
      <c r="D2262" s="146"/>
      <c r="E2262" s="146"/>
      <c r="F2262" s="135"/>
      <c r="G2262" s="147"/>
      <c r="H2262" s="147"/>
      <c r="I2262" s="147"/>
      <c r="J2262" s="147"/>
      <c r="K2262" s="38"/>
      <c r="L2262" s="143"/>
      <c r="M2262" s="143"/>
      <c r="N2262" s="61"/>
      <c r="O2262" s="314"/>
      <c r="Q2262" t="str">
        <f t="shared" si="702"/>
        <v/>
      </c>
      <c r="S2262" t="e">
        <f t="shared" ca="1" si="711"/>
        <v>#VALUE!</v>
      </c>
      <c r="T2262" t="e">
        <f t="shared" ca="1" si="708"/>
        <v>#VALUE!</v>
      </c>
      <c r="U2262">
        <f t="shared" si="712"/>
        <v>2196</v>
      </c>
      <c r="V2262">
        <v>183.25000000001401</v>
      </c>
      <c r="W2262">
        <f t="shared" ref="W2262:W2325" si="715">ROUNDDOWN(V2262,0)</f>
        <v>183</v>
      </c>
      <c r="X2262" t="str" cm="1">
        <f t="array" aca="1" ref="X2262" ca="1">IFERROR(INDEX('PC&amp;PD'!$A$1:$AS$19,ROW('PC&amp;PD'!$A$19),MATCH(INDIRECT(T2262),'PC&amp;PD'!$A$1:$AS$1,0)),"")</f>
        <v/>
      </c>
      <c r="AA2262" t="str">
        <f t="shared" si="703"/>
        <v/>
      </c>
      <c r="AB2262" t="str">
        <f t="shared" si="704"/>
        <v/>
      </c>
      <c r="AC2262" t="e">
        <f t="shared" ca="1" si="705"/>
        <v>#VALUE!</v>
      </c>
      <c r="AD2262" t="str" cm="1">
        <f t="array" aca="1" ref="AD2262" ca="1">IFERROR(IF((LEFT(INDIRECT("$F"&amp;$S2262),4))="GOTS",IF($G2262="Organic","GOTS_Organic_raw",(IF($G2262="Responsible","GOTS_Responsible",(IF($G2262="No Attribute (Conventional)","GOTS_conventional",(IF($G2262="Recycled Pre/Post-Consumer","GOTS_pre_post",(IF($G2262="In-Conversion","GOTS_in_conversion",(IF($G2262="Sustainably Sourced","Sustainably_sourced",(IF($G2262="Recycled pre-consumer organic","GOTS_recycled_organic",""))))))))))))),IF($G2262="Organic","Organic",(IF($G2262="Responsible","Responsible",(IF($G2262="No Attribute (Conventional)","No_Attribute_Conventional",(IF($G2262="Recycled Pre/Post-Consumer","Recycled_Pre_Post_Consumer",(IF($G2262="In-Conversion","In_Conversion",(IF($G2262="Recycled Pre-Consumer","Recycled_Pre_Consumer",(IF($G2262="Recycled Post-Consumer","Recycled_Post_Consumer",(IF($G2262="Sustainably Sourced","Sustainably_sourced",(IF($G2262="Recycled pre-consumer organic","GOTS_recycled_organic","")))))))))))))))))),"")</f>
        <v/>
      </c>
      <c r="AE2262" t="e" cm="1">
        <f t="array" aca="1" ref="AE2262" ca="1">IF($I2262="",IF(INDIRECT("$F"&amp;$S2262)="","",IF(LEFT(INDIRECT("$F"&amp;$S2262),3)="GRS","GRS_RCS_RM",IF((LEFT(INDIRECT("$F"&amp;$S2262),3))="RCS","GRS_RCS_RM",IF(INDIRECT("$F"&amp;$S2262)="OCS (No Label)","OCS_Conversion_RM",IF(LEFT(INDIRECT("$F"&amp;$S2262),3)="OCS","OCS_RM",IF(RIGHT(INDIRECT("$F"&amp;$S2262),10)="conversion","GOTS_RM_conversion",IF((LEFT(INDIRECT("$F"&amp;$S2262),4))="GOTS","GOTS_RM","Responsible_RM"))))))),"DELETERM")</f>
        <v>#VALUE!</v>
      </c>
      <c r="AF2262" t="e" cm="1">
        <f t="array" aca="1" ref="AF2262" ca="1">IF($S2262="","",INDIRECT("$Z"&amp;$S2262))</f>
        <v>#VALUE!</v>
      </c>
      <c r="AG2262" t="str">
        <f t="shared" si="706"/>
        <v/>
      </c>
      <c r="AH2262" t="str" cm="1">
        <f t="array" aca="1" ref="AH2262" ca="1">IFERROR(INDIRECT("$ag"&amp;S2262),"")</f>
        <v/>
      </c>
      <c r="AI2262" t="e" cm="1">
        <f t="array" aca="1" ref="AI2262" ca="1">INDIRECT("O"&amp;S2262)</f>
        <v>#VALUE!</v>
      </c>
      <c r="AJ2262" t="str">
        <f t="shared" si="707"/>
        <v/>
      </c>
    </row>
    <row r="2263" spans="1:36" ht="16.5" customHeight="1">
      <c r="A2263" s="129"/>
      <c r="B2263" s="134"/>
      <c r="C2263" s="135"/>
      <c r="D2263" s="146"/>
      <c r="E2263" s="146"/>
      <c r="F2263" s="135"/>
      <c r="G2263" s="147"/>
      <c r="H2263" s="147"/>
      <c r="I2263" s="147"/>
      <c r="J2263" s="147"/>
      <c r="K2263" s="38"/>
      <c r="L2263" s="143"/>
      <c r="M2263" s="143"/>
      <c r="N2263" s="61"/>
      <c r="O2263" s="314"/>
      <c r="Q2263" t="str">
        <f t="shared" si="702"/>
        <v/>
      </c>
      <c r="S2263" t="e">
        <f t="shared" ca="1" si="711"/>
        <v>#VALUE!</v>
      </c>
      <c r="T2263" t="e">
        <f t="shared" ca="1" si="708"/>
        <v>#VALUE!</v>
      </c>
      <c r="U2263">
        <f t="shared" si="712"/>
        <v>2196</v>
      </c>
      <c r="V2263">
        <v>183.33333333334801</v>
      </c>
      <c r="W2263">
        <f t="shared" si="715"/>
        <v>183</v>
      </c>
      <c r="X2263" t="str" cm="1">
        <f t="array" aca="1" ref="X2263" ca="1">IFERROR(INDEX('PC&amp;PD'!$A$1:$AS$19,ROW('PC&amp;PD'!$A$19),MATCH(INDIRECT(T2263),'PC&amp;PD'!$A$1:$AS$1,0)),"")</f>
        <v/>
      </c>
      <c r="AA2263" t="str">
        <f t="shared" si="703"/>
        <v/>
      </c>
      <c r="AB2263" t="str">
        <f t="shared" si="704"/>
        <v/>
      </c>
      <c r="AC2263" t="e">
        <f t="shared" ca="1" si="705"/>
        <v>#VALUE!</v>
      </c>
      <c r="AD2263" t="str" cm="1">
        <f t="array" aca="1" ref="AD2263" ca="1">IFERROR(IF((LEFT(INDIRECT("$F"&amp;$S2263),4))="GOTS",IF($G2263="Organic","GOTS_Organic_raw",(IF($G2263="Responsible","GOTS_Responsible",(IF($G2263="No Attribute (Conventional)","GOTS_conventional",(IF($G2263="Recycled Pre/Post-Consumer","GOTS_pre_post",(IF($G2263="In-Conversion","GOTS_in_conversion",(IF($G2263="Sustainably Sourced","Sustainably_sourced",(IF($G2263="Recycled pre-consumer organic","GOTS_recycled_organic",""))))))))))))),IF($G2263="Organic","Organic",(IF($G2263="Responsible","Responsible",(IF($G2263="No Attribute (Conventional)","No_Attribute_Conventional",(IF($G2263="Recycled Pre/Post-Consumer","Recycled_Pre_Post_Consumer",(IF($G2263="In-Conversion","In_Conversion",(IF($G2263="Recycled Pre-Consumer","Recycled_Pre_Consumer",(IF($G2263="Recycled Post-Consumer","Recycled_Post_Consumer",(IF($G2263="Sustainably Sourced","Sustainably_sourced",(IF($G2263="Recycled pre-consumer organic","GOTS_recycled_organic","")))))))))))))))))),"")</f>
        <v/>
      </c>
      <c r="AE2263" t="e" cm="1">
        <f t="array" aca="1" ref="AE2263" ca="1">IF($I2263="",IF(INDIRECT("$F"&amp;$S2263)="","",IF(LEFT(INDIRECT("$F"&amp;$S2263),3)="GRS","GRS_RCS_RM",IF((LEFT(INDIRECT("$F"&amp;$S2263),3))="RCS","GRS_RCS_RM",IF(INDIRECT("$F"&amp;$S2263)="OCS (No Label)","OCS_Conversion_RM",IF(LEFT(INDIRECT("$F"&amp;$S2263),3)="OCS","OCS_RM",IF(RIGHT(INDIRECT("$F"&amp;$S2263),10)="conversion","GOTS_RM_conversion",IF((LEFT(INDIRECT("$F"&amp;$S2263),4))="GOTS","GOTS_RM","Responsible_RM"))))))),"DELETERM")</f>
        <v>#VALUE!</v>
      </c>
      <c r="AF2263" t="e" cm="1">
        <f t="array" aca="1" ref="AF2263" ca="1">IF($S2263="","",INDIRECT("$Z"&amp;$S2263))</f>
        <v>#VALUE!</v>
      </c>
      <c r="AG2263" t="str">
        <f t="shared" si="706"/>
        <v/>
      </c>
      <c r="AH2263" t="str" cm="1">
        <f t="array" aca="1" ref="AH2263" ca="1">IFERROR(INDIRECT("$ag"&amp;S2263),"")</f>
        <v/>
      </c>
      <c r="AI2263" t="e" cm="1">
        <f t="array" aca="1" ref="AI2263" ca="1">INDIRECT("O"&amp;S2263)</f>
        <v>#VALUE!</v>
      </c>
      <c r="AJ2263" t="str">
        <f t="shared" si="707"/>
        <v/>
      </c>
    </row>
    <row r="2264" spans="1:36" ht="16.5" customHeight="1">
      <c r="A2264" s="129"/>
      <c r="B2264" s="134"/>
      <c r="C2264" s="135"/>
      <c r="D2264" s="146"/>
      <c r="E2264" s="146"/>
      <c r="F2264" s="135"/>
      <c r="G2264" s="147"/>
      <c r="H2264" s="147"/>
      <c r="I2264" s="147"/>
      <c r="J2264" s="147"/>
      <c r="K2264" s="38"/>
      <c r="L2264" s="143"/>
      <c r="M2264" s="143"/>
      <c r="N2264" s="61"/>
      <c r="O2264" s="314"/>
      <c r="Q2264" t="str">
        <f t="shared" si="702"/>
        <v/>
      </c>
      <c r="S2264" t="e">
        <f t="shared" ca="1" si="711"/>
        <v>#VALUE!</v>
      </c>
      <c r="T2264" t="e">
        <f t="shared" ca="1" si="708"/>
        <v>#VALUE!</v>
      </c>
      <c r="U2264">
        <f t="shared" si="712"/>
        <v>2196</v>
      </c>
      <c r="V2264">
        <v>183.41666666668101</v>
      </c>
      <c r="W2264">
        <f t="shared" si="715"/>
        <v>183</v>
      </c>
      <c r="X2264" t="str" cm="1">
        <f t="array" aca="1" ref="X2264" ca="1">IFERROR(INDEX('PC&amp;PD'!$A$1:$AS$19,ROW('PC&amp;PD'!$A$19),MATCH(INDIRECT(T2264),'PC&amp;PD'!$A$1:$AS$1,0)),"")</f>
        <v/>
      </c>
      <c r="AA2264" t="str">
        <f t="shared" si="703"/>
        <v/>
      </c>
      <c r="AB2264" t="str">
        <f t="shared" si="704"/>
        <v/>
      </c>
      <c r="AC2264" t="e">
        <f t="shared" ca="1" si="705"/>
        <v>#VALUE!</v>
      </c>
      <c r="AD2264" t="str" cm="1">
        <f t="array" aca="1" ref="AD2264" ca="1">IFERROR(IF((LEFT(INDIRECT("$F"&amp;$S2264),4))="GOTS",IF($G2264="Organic","GOTS_Organic_raw",(IF($G2264="Responsible","GOTS_Responsible",(IF($G2264="No Attribute (Conventional)","GOTS_conventional",(IF($G2264="Recycled Pre/Post-Consumer","GOTS_pre_post",(IF($G2264="In-Conversion","GOTS_in_conversion",(IF($G2264="Sustainably Sourced","Sustainably_sourced",(IF($G2264="Recycled pre-consumer organic","GOTS_recycled_organic",""))))))))))))),IF($G2264="Organic","Organic",(IF($G2264="Responsible","Responsible",(IF($G2264="No Attribute (Conventional)","No_Attribute_Conventional",(IF($G2264="Recycled Pre/Post-Consumer","Recycled_Pre_Post_Consumer",(IF($G2264="In-Conversion","In_Conversion",(IF($G2264="Recycled Pre-Consumer","Recycled_Pre_Consumer",(IF($G2264="Recycled Post-Consumer","Recycled_Post_Consumer",(IF($G2264="Sustainably Sourced","Sustainably_sourced",(IF($G2264="Recycled pre-consumer organic","GOTS_recycled_organic","")))))))))))))))))),"")</f>
        <v/>
      </c>
      <c r="AE2264" t="e" cm="1">
        <f t="array" aca="1" ref="AE2264" ca="1">IF($I2264="",IF(INDIRECT("$F"&amp;$S2264)="","",IF(LEFT(INDIRECT("$F"&amp;$S2264),3)="GRS","GRS_RCS_RM",IF((LEFT(INDIRECT("$F"&amp;$S2264),3))="RCS","GRS_RCS_RM",IF(INDIRECT("$F"&amp;$S2264)="OCS (No Label)","OCS_Conversion_RM",IF(LEFT(INDIRECT("$F"&amp;$S2264),3)="OCS","OCS_RM",IF(RIGHT(INDIRECT("$F"&amp;$S2264),10)="conversion","GOTS_RM_conversion",IF((LEFT(INDIRECT("$F"&amp;$S2264),4))="GOTS","GOTS_RM","Responsible_RM"))))))),"DELETERM")</f>
        <v>#VALUE!</v>
      </c>
      <c r="AF2264" t="e" cm="1">
        <f t="array" aca="1" ref="AF2264" ca="1">IF($S2264="","",INDIRECT("$Z"&amp;$S2264))</f>
        <v>#VALUE!</v>
      </c>
      <c r="AG2264" t="str">
        <f t="shared" si="706"/>
        <v/>
      </c>
      <c r="AH2264" t="str" cm="1">
        <f t="array" aca="1" ref="AH2264" ca="1">IFERROR(INDIRECT("$ag"&amp;S2264),"")</f>
        <v/>
      </c>
      <c r="AI2264" t="e" cm="1">
        <f t="array" aca="1" ref="AI2264" ca="1">INDIRECT("O"&amp;S2264)</f>
        <v>#VALUE!</v>
      </c>
      <c r="AJ2264" t="str">
        <f t="shared" si="707"/>
        <v/>
      </c>
    </row>
    <row r="2265" spans="1:36" ht="16.5" customHeight="1">
      <c r="A2265" s="130"/>
      <c r="B2265" s="136"/>
      <c r="C2265" s="137"/>
      <c r="D2265" s="146"/>
      <c r="E2265" s="146"/>
      <c r="F2265" s="137"/>
      <c r="G2265" s="147"/>
      <c r="H2265" s="147"/>
      <c r="I2265" s="147"/>
      <c r="J2265" s="147"/>
      <c r="K2265" s="38"/>
      <c r="L2265" s="144"/>
      <c r="M2265" s="144"/>
      <c r="N2265" s="61"/>
      <c r="O2265" s="314"/>
      <c r="Q2265" t="str">
        <f t="shared" si="702"/>
        <v/>
      </c>
      <c r="S2265" t="e">
        <f t="shared" ca="1" si="711"/>
        <v>#VALUE!</v>
      </c>
      <c r="T2265" t="e">
        <f t="shared" ca="1" si="708"/>
        <v>#VALUE!</v>
      </c>
      <c r="U2265">
        <f t="shared" si="712"/>
        <v>2196</v>
      </c>
      <c r="V2265">
        <v>183.50000000001401</v>
      </c>
      <c r="W2265">
        <f t="shared" si="715"/>
        <v>183</v>
      </c>
      <c r="X2265" t="str" cm="1">
        <f t="array" aca="1" ref="X2265" ca="1">IFERROR(INDEX('PC&amp;PD'!$A$1:$AS$19,ROW('PC&amp;PD'!$A$19),MATCH(INDIRECT(T2265),'PC&amp;PD'!$A$1:$AS$1,0)),"")</f>
        <v/>
      </c>
      <c r="AA2265" t="str">
        <f t="shared" si="703"/>
        <v/>
      </c>
      <c r="AB2265" t="str">
        <f t="shared" si="704"/>
        <v/>
      </c>
      <c r="AC2265" t="e">
        <f t="shared" ca="1" si="705"/>
        <v>#VALUE!</v>
      </c>
      <c r="AD2265" t="str" cm="1">
        <f t="array" aca="1" ref="AD2265" ca="1">IFERROR(IF((LEFT(INDIRECT("$F"&amp;$S2265),4))="GOTS",IF($G2265="Organic","GOTS_Organic_raw",(IF($G2265="Responsible","GOTS_Responsible",(IF($G2265="No Attribute (Conventional)","GOTS_conventional",(IF($G2265="Recycled Pre/Post-Consumer","GOTS_pre_post",(IF($G2265="In-Conversion","GOTS_in_conversion",(IF($G2265="Sustainably Sourced","Sustainably_sourced",(IF($G2265="Recycled pre-consumer organic","GOTS_recycled_organic",""))))))))))))),IF($G2265="Organic","Organic",(IF($G2265="Responsible","Responsible",(IF($G2265="No Attribute (Conventional)","No_Attribute_Conventional",(IF($G2265="Recycled Pre/Post-Consumer","Recycled_Pre_Post_Consumer",(IF($G2265="In-Conversion","In_Conversion",(IF($G2265="Recycled Pre-Consumer","Recycled_Pre_Consumer",(IF($G2265="Recycled Post-Consumer","Recycled_Post_Consumer",(IF($G2265="Sustainably Sourced","Sustainably_sourced",(IF($G2265="Recycled pre-consumer organic","GOTS_recycled_organic","")))))))))))))))))),"")</f>
        <v/>
      </c>
      <c r="AE2265" t="e" cm="1">
        <f t="array" aca="1" ref="AE2265" ca="1">IF($I2265="",IF(INDIRECT("$F"&amp;$S2265)="","",IF(LEFT(INDIRECT("$F"&amp;$S2265),3)="GRS","GRS_RCS_RM",IF((LEFT(INDIRECT("$F"&amp;$S2265),3))="RCS","GRS_RCS_RM",IF(INDIRECT("$F"&amp;$S2265)="OCS (No Label)","OCS_Conversion_RM",IF(LEFT(INDIRECT("$F"&amp;$S2265),3)="OCS","OCS_RM",IF(RIGHT(INDIRECT("$F"&amp;$S2265),10)="conversion","GOTS_RM_conversion",IF((LEFT(INDIRECT("$F"&amp;$S2265),4))="GOTS","GOTS_RM","Responsible_RM"))))))),"DELETERM")</f>
        <v>#VALUE!</v>
      </c>
      <c r="AF2265" t="e" cm="1">
        <f t="array" aca="1" ref="AF2265" ca="1">IF($S2265="","",INDIRECT("$Z"&amp;$S2265))</f>
        <v>#VALUE!</v>
      </c>
      <c r="AG2265" t="str">
        <f t="shared" si="706"/>
        <v/>
      </c>
      <c r="AH2265" t="str" cm="1">
        <f t="array" aca="1" ref="AH2265" ca="1">IFERROR(INDIRECT("$ag"&amp;S2265),"")</f>
        <v/>
      </c>
      <c r="AI2265" t="e" cm="1">
        <f t="array" aca="1" ref="AI2265" ca="1">INDIRECT("O"&amp;S2265)</f>
        <v>#VALUE!</v>
      </c>
      <c r="AJ2265" t="str">
        <f t="shared" si="707"/>
        <v/>
      </c>
    </row>
    <row r="2266" spans="1:36" ht="16.5" customHeight="1">
      <c r="A2266" s="130"/>
      <c r="B2266" s="136"/>
      <c r="C2266" s="137"/>
      <c r="D2266" s="146"/>
      <c r="E2266" s="146"/>
      <c r="F2266" s="137"/>
      <c r="G2266" s="147"/>
      <c r="H2266" s="147"/>
      <c r="I2266" s="147"/>
      <c r="J2266" s="147"/>
      <c r="K2266" s="38"/>
      <c r="L2266" s="144"/>
      <c r="M2266" s="144"/>
      <c r="N2266" s="61"/>
      <c r="O2266" s="314"/>
      <c r="Q2266" t="str">
        <f t="shared" si="702"/>
        <v/>
      </c>
      <c r="S2266" t="e">
        <f t="shared" ca="1" si="711"/>
        <v>#VALUE!</v>
      </c>
      <c r="T2266" t="e">
        <f t="shared" ca="1" si="708"/>
        <v>#VALUE!</v>
      </c>
      <c r="U2266">
        <f t="shared" si="712"/>
        <v>2196</v>
      </c>
      <c r="V2266">
        <v>183.58333333334801</v>
      </c>
      <c r="W2266">
        <f t="shared" si="715"/>
        <v>183</v>
      </c>
      <c r="X2266" t="str" cm="1">
        <f t="array" aca="1" ref="X2266" ca="1">IFERROR(INDEX('PC&amp;PD'!$A$1:$AS$19,ROW('PC&amp;PD'!$A$19),MATCH(INDIRECT(T2266),'PC&amp;PD'!$A$1:$AS$1,0)),"")</f>
        <v/>
      </c>
      <c r="AA2266" t="str">
        <f t="shared" si="703"/>
        <v/>
      </c>
      <c r="AB2266" t="str">
        <f t="shared" si="704"/>
        <v/>
      </c>
      <c r="AC2266" t="e">
        <f t="shared" ca="1" si="705"/>
        <v>#VALUE!</v>
      </c>
      <c r="AD2266" t="str" cm="1">
        <f t="array" aca="1" ref="AD2266" ca="1">IFERROR(IF((LEFT(INDIRECT("$F"&amp;$S2266),4))="GOTS",IF($G2266="Organic","GOTS_Organic_raw",(IF($G2266="Responsible","GOTS_Responsible",(IF($G2266="No Attribute (Conventional)","GOTS_conventional",(IF($G2266="Recycled Pre/Post-Consumer","GOTS_pre_post",(IF($G2266="In-Conversion","GOTS_in_conversion",(IF($G2266="Sustainably Sourced","Sustainably_sourced",(IF($G2266="Recycled pre-consumer organic","GOTS_recycled_organic",""))))))))))))),IF($G2266="Organic","Organic",(IF($G2266="Responsible","Responsible",(IF($G2266="No Attribute (Conventional)","No_Attribute_Conventional",(IF($G2266="Recycled Pre/Post-Consumer","Recycled_Pre_Post_Consumer",(IF($G2266="In-Conversion","In_Conversion",(IF($G2266="Recycled Pre-Consumer","Recycled_Pre_Consumer",(IF($G2266="Recycled Post-Consumer","Recycled_Post_Consumer",(IF($G2266="Sustainably Sourced","Sustainably_sourced",(IF($G2266="Recycled pre-consumer organic","GOTS_recycled_organic","")))))))))))))))))),"")</f>
        <v/>
      </c>
      <c r="AE2266" t="e" cm="1">
        <f t="array" aca="1" ref="AE2266" ca="1">IF($I2266="",IF(INDIRECT("$F"&amp;$S2266)="","",IF(LEFT(INDIRECT("$F"&amp;$S2266),3)="GRS","GRS_RCS_RM",IF((LEFT(INDIRECT("$F"&amp;$S2266),3))="RCS","GRS_RCS_RM",IF(INDIRECT("$F"&amp;$S2266)="OCS (No Label)","OCS_Conversion_RM",IF(LEFT(INDIRECT("$F"&amp;$S2266),3)="OCS","OCS_RM",IF(RIGHT(INDIRECT("$F"&amp;$S2266),10)="conversion","GOTS_RM_conversion",IF((LEFT(INDIRECT("$F"&amp;$S2266),4))="GOTS","GOTS_RM","Responsible_RM"))))))),"DELETERM")</f>
        <v>#VALUE!</v>
      </c>
      <c r="AF2266" t="e" cm="1">
        <f t="array" aca="1" ref="AF2266" ca="1">IF($S2266="","",INDIRECT("$Z"&amp;$S2266))</f>
        <v>#VALUE!</v>
      </c>
      <c r="AG2266" t="str">
        <f t="shared" si="706"/>
        <v/>
      </c>
      <c r="AH2266" t="str" cm="1">
        <f t="array" aca="1" ref="AH2266" ca="1">IFERROR(INDIRECT("$ag"&amp;S2266),"")</f>
        <v/>
      </c>
      <c r="AI2266" t="e" cm="1">
        <f t="array" aca="1" ref="AI2266" ca="1">INDIRECT("O"&amp;S2266)</f>
        <v>#VALUE!</v>
      </c>
      <c r="AJ2266" t="str">
        <f t="shared" si="707"/>
        <v/>
      </c>
    </row>
    <row r="2267" spans="1:36" ht="16.5" customHeight="1">
      <c r="A2267" s="130"/>
      <c r="B2267" s="136"/>
      <c r="C2267" s="137"/>
      <c r="D2267" s="146"/>
      <c r="E2267" s="146"/>
      <c r="F2267" s="137"/>
      <c r="G2267" s="147"/>
      <c r="H2267" s="147"/>
      <c r="I2267" s="147"/>
      <c r="J2267" s="147"/>
      <c r="K2267" s="38"/>
      <c r="L2267" s="144"/>
      <c r="M2267" s="144"/>
      <c r="N2267" s="61"/>
      <c r="O2267" s="314"/>
      <c r="Q2267" t="str">
        <f t="shared" si="702"/>
        <v/>
      </c>
      <c r="S2267" t="e">
        <f t="shared" ca="1" si="711"/>
        <v>#VALUE!</v>
      </c>
      <c r="T2267" t="e">
        <f t="shared" ca="1" si="708"/>
        <v>#VALUE!</v>
      </c>
      <c r="U2267">
        <f t="shared" si="712"/>
        <v>2196</v>
      </c>
      <c r="V2267">
        <v>183.66666666668101</v>
      </c>
      <c r="W2267">
        <f t="shared" si="715"/>
        <v>183</v>
      </c>
      <c r="X2267" t="str" cm="1">
        <f t="array" aca="1" ref="X2267" ca="1">IFERROR(INDEX('PC&amp;PD'!$A$1:$AS$19,ROW('PC&amp;PD'!$A$19),MATCH(INDIRECT(T2267),'PC&amp;PD'!$A$1:$AS$1,0)),"")</f>
        <v/>
      </c>
      <c r="AA2267" t="str">
        <f t="shared" si="703"/>
        <v/>
      </c>
      <c r="AB2267" t="str">
        <f t="shared" si="704"/>
        <v/>
      </c>
      <c r="AC2267" t="e">
        <f t="shared" ca="1" si="705"/>
        <v>#VALUE!</v>
      </c>
      <c r="AD2267" t="str" cm="1">
        <f t="array" aca="1" ref="AD2267" ca="1">IFERROR(IF((LEFT(INDIRECT("$F"&amp;$S2267),4))="GOTS",IF($G2267="Organic","GOTS_Organic_raw",(IF($G2267="Responsible","GOTS_Responsible",(IF($G2267="No Attribute (Conventional)","GOTS_conventional",(IF($G2267="Recycled Pre/Post-Consumer","GOTS_pre_post",(IF($G2267="In-Conversion","GOTS_in_conversion",(IF($G2267="Sustainably Sourced","Sustainably_sourced",(IF($G2267="Recycled pre-consumer organic","GOTS_recycled_organic",""))))))))))))),IF($G2267="Organic","Organic",(IF($G2267="Responsible","Responsible",(IF($G2267="No Attribute (Conventional)","No_Attribute_Conventional",(IF($G2267="Recycled Pre/Post-Consumer","Recycled_Pre_Post_Consumer",(IF($G2267="In-Conversion","In_Conversion",(IF($G2267="Recycled Pre-Consumer","Recycled_Pre_Consumer",(IF($G2267="Recycled Post-Consumer","Recycled_Post_Consumer",(IF($G2267="Sustainably Sourced","Sustainably_sourced",(IF($G2267="Recycled pre-consumer organic","GOTS_recycled_organic","")))))))))))))))))),"")</f>
        <v/>
      </c>
      <c r="AE2267" t="e" cm="1">
        <f t="array" aca="1" ref="AE2267" ca="1">IF($I2267="",IF(INDIRECT("$F"&amp;$S2267)="","",IF(LEFT(INDIRECT("$F"&amp;$S2267),3)="GRS","GRS_RCS_RM",IF((LEFT(INDIRECT("$F"&amp;$S2267),3))="RCS","GRS_RCS_RM",IF(INDIRECT("$F"&amp;$S2267)="OCS (No Label)","OCS_Conversion_RM",IF(LEFT(INDIRECT("$F"&amp;$S2267),3)="OCS","OCS_RM",IF(RIGHT(INDIRECT("$F"&amp;$S2267),10)="conversion","GOTS_RM_conversion",IF((LEFT(INDIRECT("$F"&amp;$S2267),4))="GOTS","GOTS_RM","Responsible_RM"))))))),"DELETERM")</f>
        <v>#VALUE!</v>
      </c>
      <c r="AF2267" t="e" cm="1">
        <f t="array" aca="1" ref="AF2267" ca="1">IF($S2267="","",INDIRECT("$Z"&amp;$S2267))</f>
        <v>#VALUE!</v>
      </c>
      <c r="AG2267" t="str">
        <f t="shared" si="706"/>
        <v/>
      </c>
      <c r="AH2267" t="str" cm="1">
        <f t="array" aca="1" ref="AH2267" ca="1">IFERROR(INDIRECT("$ag"&amp;S2267),"")</f>
        <v/>
      </c>
      <c r="AI2267" t="e" cm="1">
        <f t="array" aca="1" ref="AI2267" ca="1">INDIRECT("O"&amp;S2267)</f>
        <v>#VALUE!</v>
      </c>
      <c r="AJ2267" t="str">
        <f t="shared" si="707"/>
        <v/>
      </c>
    </row>
    <row r="2268" spans="1:36" ht="16.5" customHeight="1">
      <c r="A2268" s="130"/>
      <c r="B2268" s="136"/>
      <c r="C2268" s="137"/>
      <c r="D2268" s="146"/>
      <c r="E2268" s="146"/>
      <c r="F2268" s="137"/>
      <c r="G2268" s="147"/>
      <c r="H2268" s="147"/>
      <c r="I2268" s="147"/>
      <c r="J2268" s="147"/>
      <c r="K2268" s="38"/>
      <c r="L2268" s="144"/>
      <c r="M2268" s="144"/>
      <c r="N2268" s="61"/>
      <c r="O2268" s="314"/>
      <c r="Q2268" t="str">
        <f t="shared" si="702"/>
        <v/>
      </c>
      <c r="S2268" t="e">
        <f t="shared" ca="1" si="711"/>
        <v>#VALUE!</v>
      </c>
      <c r="T2268" t="e">
        <f t="shared" ca="1" si="708"/>
        <v>#VALUE!</v>
      </c>
      <c r="U2268">
        <f t="shared" si="712"/>
        <v>2196</v>
      </c>
      <c r="V2268">
        <v>183.75000000001401</v>
      </c>
      <c r="W2268">
        <f t="shared" si="715"/>
        <v>183</v>
      </c>
      <c r="X2268" t="str" cm="1">
        <f t="array" aca="1" ref="X2268" ca="1">IFERROR(INDEX('PC&amp;PD'!$A$1:$AS$19,ROW('PC&amp;PD'!$A$19),MATCH(INDIRECT(T2268),'PC&amp;PD'!$A$1:$AS$1,0)),"")</f>
        <v/>
      </c>
      <c r="AA2268" t="str">
        <f t="shared" si="703"/>
        <v/>
      </c>
      <c r="AB2268" t="str">
        <f t="shared" si="704"/>
        <v/>
      </c>
      <c r="AC2268" t="e">
        <f t="shared" ca="1" si="705"/>
        <v>#VALUE!</v>
      </c>
      <c r="AD2268" t="str" cm="1">
        <f t="array" aca="1" ref="AD2268" ca="1">IFERROR(IF((LEFT(INDIRECT("$F"&amp;$S2268),4))="GOTS",IF($G2268="Organic","GOTS_Organic_raw",(IF($G2268="Responsible","GOTS_Responsible",(IF($G2268="No Attribute (Conventional)","GOTS_conventional",(IF($G2268="Recycled Pre/Post-Consumer","GOTS_pre_post",(IF($G2268="In-Conversion","GOTS_in_conversion",(IF($G2268="Sustainably Sourced","Sustainably_sourced",(IF($G2268="Recycled pre-consumer organic","GOTS_recycled_organic",""))))))))))))),IF($G2268="Organic","Organic",(IF($G2268="Responsible","Responsible",(IF($G2268="No Attribute (Conventional)","No_Attribute_Conventional",(IF($G2268="Recycled Pre/Post-Consumer","Recycled_Pre_Post_Consumer",(IF($G2268="In-Conversion","In_Conversion",(IF($G2268="Recycled Pre-Consumer","Recycled_Pre_Consumer",(IF($G2268="Recycled Post-Consumer","Recycled_Post_Consumer",(IF($G2268="Sustainably Sourced","Sustainably_sourced",(IF($G2268="Recycled pre-consumer organic","GOTS_recycled_organic","")))))))))))))))))),"")</f>
        <v/>
      </c>
      <c r="AE2268" t="e" cm="1">
        <f t="array" aca="1" ref="AE2268" ca="1">IF($I2268="",IF(INDIRECT("$F"&amp;$S2268)="","",IF(LEFT(INDIRECT("$F"&amp;$S2268),3)="GRS","GRS_RCS_RM",IF((LEFT(INDIRECT("$F"&amp;$S2268),3))="RCS","GRS_RCS_RM",IF(INDIRECT("$F"&amp;$S2268)="OCS (No Label)","OCS_Conversion_RM",IF(LEFT(INDIRECT("$F"&amp;$S2268),3)="OCS","OCS_RM",IF(RIGHT(INDIRECT("$F"&amp;$S2268),10)="conversion","GOTS_RM_conversion",IF((LEFT(INDIRECT("$F"&amp;$S2268),4))="GOTS","GOTS_RM","Responsible_RM"))))))),"DELETERM")</f>
        <v>#VALUE!</v>
      </c>
      <c r="AF2268" t="e" cm="1">
        <f t="array" aca="1" ref="AF2268" ca="1">IF($S2268="","",INDIRECT("$Z"&amp;$S2268))</f>
        <v>#VALUE!</v>
      </c>
      <c r="AG2268" t="str">
        <f t="shared" si="706"/>
        <v/>
      </c>
      <c r="AH2268" t="str" cm="1">
        <f t="array" aca="1" ref="AH2268" ca="1">IFERROR(INDIRECT("$ag"&amp;S2268),"")</f>
        <v/>
      </c>
      <c r="AI2268" t="e" cm="1">
        <f t="array" aca="1" ref="AI2268" ca="1">INDIRECT("O"&amp;S2268)</f>
        <v>#VALUE!</v>
      </c>
      <c r="AJ2268" t="str">
        <f t="shared" si="707"/>
        <v/>
      </c>
    </row>
    <row r="2269" spans="1:36" ht="16.5" customHeight="1">
      <c r="A2269" s="130"/>
      <c r="B2269" s="136"/>
      <c r="C2269" s="137"/>
      <c r="D2269" s="146"/>
      <c r="E2269" s="146"/>
      <c r="F2269" s="137"/>
      <c r="G2269" s="147"/>
      <c r="H2269" s="147"/>
      <c r="I2269" s="147"/>
      <c r="J2269" s="147"/>
      <c r="K2269" s="38"/>
      <c r="L2269" s="144"/>
      <c r="M2269" s="144"/>
      <c r="N2269" s="61"/>
      <c r="O2269" s="314"/>
      <c r="Q2269" t="str">
        <f t="shared" si="702"/>
        <v/>
      </c>
      <c r="S2269" t="e">
        <f t="shared" ca="1" si="711"/>
        <v>#VALUE!</v>
      </c>
      <c r="T2269" t="e">
        <f t="shared" ca="1" si="708"/>
        <v>#VALUE!</v>
      </c>
      <c r="U2269">
        <f t="shared" si="712"/>
        <v>2196</v>
      </c>
      <c r="V2269">
        <v>183.83333333334801</v>
      </c>
      <c r="W2269">
        <f t="shared" si="715"/>
        <v>183</v>
      </c>
      <c r="X2269" t="str" cm="1">
        <f t="array" aca="1" ref="X2269" ca="1">IFERROR(INDEX('PC&amp;PD'!$A$1:$AS$19,ROW('PC&amp;PD'!$A$19),MATCH(INDIRECT(T2269),'PC&amp;PD'!$A$1:$AS$1,0)),"")</f>
        <v/>
      </c>
      <c r="AA2269" t="str">
        <f t="shared" si="703"/>
        <v/>
      </c>
      <c r="AB2269" t="str">
        <f t="shared" si="704"/>
        <v/>
      </c>
      <c r="AC2269" t="e">
        <f t="shared" ca="1" si="705"/>
        <v>#VALUE!</v>
      </c>
      <c r="AD2269" t="str" cm="1">
        <f t="array" aca="1" ref="AD2269" ca="1">IFERROR(IF((LEFT(INDIRECT("$F"&amp;$S2269),4))="GOTS",IF($G2269="Organic","GOTS_Organic_raw",(IF($G2269="Responsible","GOTS_Responsible",(IF($G2269="No Attribute (Conventional)","GOTS_conventional",(IF($G2269="Recycled Pre/Post-Consumer","GOTS_pre_post",(IF($G2269="In-Conversion","GOTS_in_conversion",(IF($G2269="Sustainably Sourced","Sustainably_sourced",(IF($G2269="Recycled pre-consumer organic","GOTS_recycled_organic",""))))))))))))),IF($G2269="Organic","Organic",(IF($G2269="Responsible","Responsible",(IF($G2269="No Attribute (Conventional)","No_Attribute_Conventional",(IF($G2269="Recycled Pre/Post-Consumer","Recycled_Pre_Post_Consumer",(IF($G2269="In-Conversion","In_Conversion",(IF($G2269="Recycled Pre-Consumer","Recycled_Pre_Consumer",(IF($G2269="Recycled Post-Consumer","Recycled_Post_Consumer",(IF($G2269="Sustainably Sourced","Sustainably_sourced",(IF($G2269="Recycled pre-consumer organic","GOTS_recycled_organic","")))))))))))))))))),"")</f>
        <v/>
      </c>
      <c r="AE2269" t="e" cm="1">
        <f t="array" aca="1" ref="AE2269" ca="1">IF($I2269="",IF(INDIRECT("$F"&amp;$S2269)="","",IF(LEFT(INDIRECT("$F"&amp;$S2269),3)="GRS","GRS_RCS_RM",IF((LEFT(INDIRECT("$F"&amp;$S2269),3))="RCS","GRS_RCS_RM",IF(INDIRECT("$F"&amp;$S2269)="OCS (No Label)","OCS_Conversion_RM",IF(LEFT(INDIRECT("$F"&amp;$S2269),3)="OCS","OCS_RM",IF(RIGHT(INDIRECT("$F"&amp;$S2269),10)="conversion","GOTS_RM_conversion",IF((LEFT(INDIRECT("$F"&amp;$S2269),4))="GOTS","GOTS_RM","Responsible_RM"))))))),"DELETERM")</f>
        <v>#VALUE!</v>
      </c>
      <c r="AF2269" t="e" cm="1">
        <f t="array" aca="1" ref="AF2269" ca="1">IF($S2269="","",INDIRECT("$Z"&amp;$S2269))</f>
        <v>#VALUE!</v>
      </c>
      <c r="AG2269" t="str">
        <f t="shared" si="706"/>
        <v/>
      </c>
      <c r="AH2269" t="str" cm="1">
        <f t="array" aca="1" ref="AH2269" ca="1">IFERROR(INDIRECT("$ag"&amp;S2269),"")</f>
        <v/>
      </c>
      <c r="AI2269" t="e" cm="1">
        <f t="array" aca="1" ref="AI2269" ca="1">INDIRECT("O"&amp;S2269)</f>
        <v>#VALUE!</v>
      </c>
      <c r="AJ2269" t="str">
        <f t="shared" si="707"/>
        <v/>
      </c>
    </row>
    <row r="2270" spans="1:36" ht="16.5" customHeight="1" thickBot="1">
      <c r="A2270" s="131"/>
      <c r="B2270" s="138"/>
      <c r="C2270" s="139"/>
      <c r="D2270" s="148"/>
      <c r="E2270" s="148"/>
      <c r="F2270" s="139"/>
      <c r="G2270" s="149"/>
      <c r="H2270" s="149"/>
      <c r="I2270" s="149"/>
      <c r="J2270" s="149"/>
      <c r="K2270" s="39"/>
      <c r="L2270" s="145"/>
      <c r="M2270" s="145"/>
      <c r="N2270" s="62"/>
      <c r="O2270" s="315"/>
      <c r="Q2270" t="str">
        <f t="shared" si="702"/>
        <v/>
      </c>
      <c r="S2270" t="e">
        <f t="shared" ca="1" si="711"/>
        <v>#VALUE!</v>
      </c>
      <c r="T2270" t="e">
        <f t="shared" ca="1" si="708"/>
        <v>#VALUE!</v>
      </c>
      <c r="U2270">
        <f t="shared" si="712"/>
        <v>2196</v>
      </c>
      <c r="V2270">
        <v>183.91666666668101</v>
      </c>
      <c r="W2270">
        <f t="shared" si="715"/>
        <v>183</v>
      </c>
      <c r="X2270" t="str" cm="1">
        <f t="array" aca="1" ref="X2270" ca="1">IFERROR(INDEX('PC&amp;PD'!$A$1:$AS$19,ROW('PC&amp;PD'!$A$19),MATCH(INDIRECT(T2270),'PC&amp;PD'!$A$1:$AS$1,0)),"")</f>
        <v/>
      </c>
      <c r="AA2270" t="str">
        <f t="shared" si="703"/>
        <v/>
      </c>
      <c r="AB2270" t="str">
        <f t="shared" si="704"/>
        <v/>
      </c>
      <c r="AC2270" t="e">
        <f t="shared" ca="1" si="705"/>
        <v>#VALUE!</v>
      </c>
      <c r="AD2270" t="str" cm="1">
        <f t="array" aca="1" ref="AD2270" ca="1">IFERROR(IF((LEFT(INDIRECT("$F"&amp;$S2270),4))="GOTS",IF($G2270="Organic","GOTS_Organic_raw",(IF($G2270="Responsible","GOTS_Responsible",(IF($G2270="No Attribute (Conventional)","GOTS_conventional",(IF($G2270="Recycled Pre/Post-Consumer","GOTS_pre_post",(IF($G2270="In-Conversion","GOTS_in_conversion",(IF($G2270="Sustainably Sourced","Sustainably_sourced",(IF($G2270="Recycled pre-consumer organic","GOTS_recycled_organic",""))))))))))))),IF($G2270="Organic","Organic",(IF($G2270="Responsible","Responsible",(IF($G2270="No Attribute (Conventional)","No_Attribute_Conventional",(IF($G2270="Recycled Pre/Post-Consumer","Recycled_Pre_Post_Consumer",(IF($G2270="In-Conversion","In_Conversion",(IF($G2270="Recycled Pre-Consumer","Recycled_Pre_Consumer",(IF($G2270="Recycled Post-Consumer","Recycled_Post_Consumer",(IF($G2270="Sustainably Sourced","Sustainably_sourced",(IF($G2270="Recycled pre-consumer organic","GOTS_recycled_organic","")))))))))))))))))),"")</f>
        <v/>
      </c>
      <c r="AE2270" t="e" cm="1">
        <f t="array" aca="1" ref="AE2270" ca="1">IF($I2270="",IF(INDIRECT("$F"&amp;$S2270)="","",IF(LEFT(INDIRECT("$F"&amp;$S2270),3)="GRS","GRS_RCS_RM",IF((LEFT(INDIRECT("$F"&amp;$S2270),3))="RCS","GRS_RCS_RM",IF(INDIRECT("$F"&amp;$S2270)="OCS (No Label)","OCS_Conversion_RM",IF(LEFT(INDIRECT("$F"&amp;$S2270),3)="OCS","OCS_RM",IF(RIGHT(INDIRECT("$F"&amp;$S2270),10)="conversion","GOTS_RM_conversion",IF((LEFT(INDIRECT("$F"&amp;$S2270),4))="GOTS","GOTS_RM","Responsible_RM"))))))),"DELETERM")</f>
        <v>#VALUE!</v>
      </c>
      <c r="AF2270" t="e" cm="1">
        <f t="array" aca="1" ref="AF2270" ca="1">IF($S2270="","",INDIRECT("$Z"&amp;$S2270))</f>
        <v>#VALUE!</v>
      </c>
      <c r="AG2270" t="str">
        <f t="shared" si="706"/>
        <v/>
      </c>
      <c r="AH2270" t="str" cm="1">
        <f t="array" aca="1" ref="AH2270" ca="1">IFERROR(INDIRECT("$ag"&amp;S2270),"")</f>
        <v/>
      </c>
      <c r="AI2270" t="e" cm="1">
        <f t="array" aca="1" ref="AI2270" ca="1">INDIRECT("O"&amp;S2270)</f>
        <v>#VALUE!</v>
      </c>
      <c r="AJ2270" t="str">
        <f t="shared" si="707"/>
        <v/>
      </c>
    </row>
    <row r="2271" spans="1:36" ht="16.5" customHeight="1">
      <c r="A2271" s="128" t="str">
        <f>IF(B2271="","",COUNTA($B$63:$B2271))</f>
        <v/>
      </c>
      <c r="B2271" s="132"/>
      <c r="C2271" s="133"/>
      <c r="D2271" s="140"/>
      <c r="E2271" s="140"/>
      <c r="F2271" s="133"/>
      <c r="G2271" s="141"/>
      <c r="H2271" s="141"/>
      <c r="I2271" s="141"/>
      <c r="J2271" s="141"/>
      <c r="K2271" s="37"/>
      <c r="L2271" s="142" t="str">
        <f>IF(R2271="","",LEFT(R2271,LEN(R2271)-2))</f>
        <v/>
      </c>
      <c r="M2271" s="142"/>
      <c r="N2271" s="60"/>
      <c r="O2271" s="313"/>
      <c r="Q2271" t="str">
        <f t="shared" si="702"/>
        <v/>
      </c>
      <c r="R2271" t="str">
        <f t="shared" ref="R2271" si="716">CONCATENATE($Q2271,Q2272,Q2273,Q2274,Q2275,Q2276,$Q2277,$Q2278,$Q2279,$Q2280,$Q2281,$Q2282)</f>
        <v/>
      </c>
      <c r="S2271" t="e">
        <f t="shared" ca="1" si="711"/>
        <v>#VALUE!</v>
      </c>
      <c r="T2271" t="e">
        <f t="shared" ca="1" si="708"/>
        <v>#VALUE!</v>
      </c>
      <c r="U2271">
        <f t="shared" si="712"/>
        <v>2208</v>
      </c>
      <c r="V2271">
        <v>184.00000000001401</v>
      </c>
      <c r="W2271">
        <f t="shared" si="715"/>
        <v>184</v>
      </c>
      <c r="X2271" t="str" cm="1">
        <f t="array" aca="1" ref="X2271" ca="1">IFERROR(INDEX('PC&amp;PD'!$A$1:$AS$19,ROW('PC&amp;PD'!$A$19),MATCH(INDIRECT(T2271),'PC&amp;PD'!$A$1:$AS$1,0)),"")</f>
        <v/>
      </c>
      <c r="Z2271" t="str">
        <f t="shared" ref="Z2271" si="717">IFERROR(IF($F2271="OCS 100","OCS (OCS 100)",IF($F2271="OCS Blended","OCS (OCS Blended)",IF($F2271="OCS (No Label)","OCS (No Label)",IF($F2271="RCS 100","RCS (RCS 100)",IF($F2271="RCS Blended","RCS (RCS Blended)",IF($F2271="GRS","GRS (GRS)",IF($F2271="GRS (No Label)", "GRS (No Label)",IF($F2271="RDS","RDS (RDS)",IF($F2271="RWS","RWS (RWS)",IF($F2271="RAS","RAS (RAS)",IF($F2271="RMS","RMS (RMS)",IF($F2271="GOTS Organic","GOTS (Organic)",IF($F2271="GOTS Made with organic","GOTS (Made with Organic)",IF($F2271="GOTS Organic - in conversion","GOTS (Organic - In Conversion)",IF($F2271="GOTS Made with organic - in conversion","GOTS (Made with Organic - In Conversion)",""))))))))))))))),"")</f>
        <v/>
      </c>
      <c r="AA2271" t="str">
        <f t="shared" si="703"/>
        <v/>
      </c>
      <c r="AB2271" t="str">
        <f t="shared" si="704"/>
        <v/>
      </c>
      <c r="AC2271" t="e">
        <f t="shared" ca="1" si="705"/>
        <v>#VALUE!</v>
      </c>
      <c r="AD2271" t="str" cm="1">
        <f t="array" aca="1" ref="AD2271" ca="1">IFERROR(IF((LEFT(INDIRECT("$F"&amp;$S2271),4))="GOTS",IF($G2271="Organic","GOTS_Organic_raw",(IF($G2271="Responsible","GOTS_Responsible",(IF($G2271="No Attribute (Conventional)","GOTS_conventional",(IF($G2271="Recycled Pre/Post-Consumer","GOTS_pre_post",(IF($G2271="In-Conversion","GOTS_in_conversion",(IF($G2271="Sustainably Sourced","Sustainably_sourced",(IF($G2271="Recycled pre-consumer organic","GOTS_recycled_organic",""))))))))))))),IF($G2271="Organic","Organic",(IF($G2271="Responsible","Responsible",(IF($G2271="No Attribute (Conventional)","No_Attribute_Conventional",(IF($G2271="Recycled Pre/Post-Consumer","Recycled_Pre_Post_Consumer",(IF($G2271="In-Conversion","In_Conversion",(IF($G2271="Recycled Pre-Consumer","Recycled_Pre_Consumer",(IF($G2271="Recycled Post-Consumer","Recycled_Post_Consumer",(IF($G2271="Sustainably Sourced","Sustainably_sourced",(IF($G2271="Recycled pre-consumer organic","GOTS_recycled_organic","")))))))))))))))))),"")</f>
        <v/>
      </c>
      <c r="AE2271" t="e" cm="1">
        <f t="array" aca="1" ref="AE2271" ca="1">IF($I2271="",IF(INDIRECT("$F"&amp;$S2271)="","",IF(LEFT(INDIRECT("$F"&amp;$S2271),3)="GRS","GRS_RCS_RM",IF((LEFT(INDIRECT("$F"&amp;$S2271),3))="RCS","GRS_RCS_RM",IF(INDIRECT("$F"&amp;$S2271)="OCS (No Label)","OCS_Conversion_RM",IF(LEFT(INDIRECT("$F"&amp;$S2271),3)="OCS","OCS_RM",IF(RIGHT(INDIRECT("$F"&amp;$S2271),10)="conversion","GOTS_RM_conversion",IF((LEFT(INDIRECT("$F"&amp;$S2271),4))="GOTS","GOTS_RM","Responsible_RM"))))))),"DELETERM")</f>
        <v>#VALUE!</v>
      </c>
      <c r="AF2271" t="e" cm="1">
        <f t="array" aca="1" ref="AF2271" ca="1">IF($S2271="","",INDIRECT("$Z"&amp;$S2271))</f>
        <v>#VALUE!</v>
      </c>
      <c r="AG2271" t="str">
        <f t="shared" si="706"/>
        <v/>
      </c>
      <c r="AH2271" t="str" cm="1">
        <f t="array" aca="1" ref="AH2271" ca="1">IFERROR(INDIRECT("$ag"&amp;S2271),"")</f>
        <v/>
      </c>
      <c r="AI2271" t="e" cm="1">
        <f t="array" aca="1" ref="AI2271" ca="1">INDIRECT("O"&amp;S2271)</f>
        <v>#VALUE!</v>
      </c>
      <c r="AJ2271" t="str">
        <f t="shared" si="707"/>
        <v/>
      </c>
    </row>
    <row r="2272" spans="1:36" ht="16.5" customHeight="1">
      <c r="A2272" s="129"/>
      <c r="B2272" s="134"/>
      <c r="C2272" s="135"/>
      <c r="D2272" s="146"/>
      <c r="E2272" s="146"/>
      <c r="F2272" s="135"/>
      <c r="G2272" s="147"/>
      <c r="H2272" s="147"/>
      <c r="I2272" s="147"/>
      <c r="J2272" s="147"/>
      <c r="K2272" s="38"/>
      <c r="L2272" s="143"/>
      <c r="M2272" s="143"/>
      <c r="N2272" s="61"/>
      <c r="O2272" s="314"/>
      <c r="Q2272" t="str">
        <f t="shared" si="702"/>
        <v/>
      </c>
      <c r="S2272" t="e">
        <f t="shared" ca="1" si="711"/>
        <v>#VALUE!</v>
      </c>
      <c r="T2272" t="e">
        <f t="shared" ca="1" si="708"/>
        <v>#VALUE!</v>
      </c>
      <c r="U2272">
        <f t="shared" si="712"/>
        <v>2208</v>
      </c>
      <c r="V2272">
        <v>184.08333333334801</v>
      </c>
      <c r="W2272">
        <f t="shared" si="715"/>
        <v>184</v>
      </c>
      <c r="X2272" t="str" cm="1">
        <f t="array" aca="1" ref="X2272" ca="1">IFERROR(INDEX('PC&amp;PD'!$A$1:$AS$19,ROW('PC&amp;PD'!$A$19),MATCH(INDIRECT(T2272),'PC&amp;PD'!$A$1:$AS$1,0)),"")</f>
        <v/>
      </c>
      <c r="AA2272" t="str">
        <f t="shared" si="703"/>
        <v/>
      </c>
      <c r="AB2272" t="str">
        <f t="shared" si="704"/>
        <v/>
      </c>
      <c r="AC2272" t="e">
        <f t="shared" ca="1" si="705"/>
        <v>#VALUE!</v>
      </c>
      <c r="AD2272" t="str" cm="1">
        <f t="array" aca="1" ref="AD2272" ca="1">IFERROR(IF((LEFT(INDIRECT("$F"&amp;$S2272),4))="GOTS",IF($G2272="Organic","GOTS_Organic_raw",(IF($G2272="Responsible","GOTS_Responsible",(IF($G2272="No Attribute (Conventional)","GOTS_conventional",(IF($G2272="Recycled Pre/Post-Consumer","GOTS_pre_post",(IF($G2272="In-Conversion","GOTS_in_conversion",(IF($G2272="Sustainably Sourced","Sustainably_sourced",(IF($G2272="Recycled pre-consumer organic","GOTS_recycled_organic",""))))))))))))),IF($G2272="Organic","Organic",(IF($G2272="Responsible","Responsible",(IF($G2272="No Attribute (Conventional)","No_Attribute_Conventional",(IF($G2272="Recycled Pre/Post-Consumer","Recycled_Pre_Post_Consumer",(IF($G2272="In-Conversion","In_Conversion",(IF($G2272="Recycled Pre-Consumer","Recycled_Pre_Consumer",(IF($G2272="Recycled Post-Consumer","Recycled_Post_Consumer",(IF($G2272="Sustainably Sourced","Sustainably_sourced",(IF($G2272="Recycled pre-consumer organic","GOTS_recycled_organic","")))))))))))))))))),"")</f>
        <v/>
      </c>
      <c r="AE2272" t="e" cm="1">
        <f t="array" aca="1" ref="AE2272" ca="1">IF($I2272="",IF(INDIRECT("$F"&amp;$S2272)="","",IF(LEFT(INDIRECT("$F"&amp;$S2272),3)="GRS","GRS_RCS_RM",IF((LEFT(INDIRECT("$F"&amp;$S2272),3))="RCS","GRS_RCS_RM",IF(INDIRECT("$F"&amp;$S2272)="OCS (No Label)","OCS_Conversion_RM",IF(LEFT(INDIRECT("$F"&amp;$S2272),3)="OCS","OCS_RM",IF(RIGHT(INDIRECT("$F"&amp;$S2272),10)="conversion","GOTS_RM_conversion",IF((LEFT(INDIRECT("$F"&amp;$S2272),4))="GOTS","GOTS_RM","Responsible_RM"))))))),"DELETERM")</f>
        <v>#VALUE!</v>
      </c>
      <c r="AF2272" t="e" cm="1">
        <f t="array" aca="1" ref="AF2272" ca="1">IF($S2272="","",INDIRECT("$Z"&amp;$S2272))</f>
        <v>#VALUE!</v>
      </c>
      <c r="AG2272" t="str">
        <f t="shared" si="706"/>
        <v/>
      </c>
      <c r="AH2272" t="str" cm="1">
        <f t="array" aca="1" ref="AH2272" ca="1">IFERROR(INDIRECT("$ag"&amp;S2272),"")</f>
        <v/>
      </c>
      <c r="AI2272" t="e" cm="1">
        <f t="array" aca="1" ref="AI2272" ca="1">INDIRECT("O"&amp;S2272)</f>
        <v>#VALUE!</v>
      </c>
      <c r="AJ2272" t="str">
        <f t="shared" si="707"/>
        <v/>
      </c>
    </row>
    <row r="2273" spans="1:36" ht="16.5" customHeight="1">
      <c r="A2273" s="129"/>
      <c r="B2273" s="134"/>
      <c r="C2273" s="135"/>
      <c r="D2273" s="146"/>
      <c r="E2273" s="146"/>
      <c r="F2273" s="135"/>
      <c r="G2273" s="147"/>
      <c r="H2273" s="147"/>
      <c r="I2273" s="147"/>
      <c r="J2273" s="147"/>
      <c r="K2273" s="38"/>
      <c r="L2273" s="143"/>
      <c r="M2273" s="143"/>
      <c r="N2273" s="61"/>
      <c r="O2273" s="314"/>
      <c r="Q2273" t="str">
        <f t="shared" si="702"/>
        <v/>
      </c>
      <c r="S2273" t="e">
        <f t="shared" ca="1" si="711"/>
        <v>#VALUE!</v>
      </c>
      <c r="T2273" t="e">
        <f t="shared" ca="1" si="708"/>
        <v>#VALUE!</v>
      </c>
      <c r="U2273">
        <f t="shared" si="712"/>
        <v>2208</v>
      </c>
      <c r="V2273">
        <v>184.16666666668101</v>
      </c>
      <c r="W2273">
        <f t="shared" si="715"/>
        <v>184</v>
      </c>
      <c r="X2273" t="str" cm="1">
        <f t="array" aca="1" ref="X2273" ca="1">IFERROR(INDEX('PC&amp;PD'!$A$1:$AS$19,ROW('PC&amp;PD'!$A$19),MATCH(INDIRECT(T2273),'PC&amp;PD'!$A$1:$AS$1,0)),"")</f>
        <v/>
      </c>
      <c r="AA2273" t="str">
        <f t="shared" si="703"/>
        <v/>
      </c>
      <c r="AB2273" t="str">
        <f t="shared" si="704"/>
        <v/>
      </c>
      <c r="AC2273" t="e">
        <f t="shared" ca="1" si="705"/>
        <v>#VALUE!</v>
      </c>
      <c r="AD2273" t="str" cm="1">
        <f t="array" aca="1" ref="AD2273" ca="1">IFERROR(IF((LEFT(INDIRECT("$F"&amp;$S2273),4))="GOTS",IF($G2273="Organic","GOTS_Organic_raw",(IF($G2273="Responsible","GOTS_Responsible",(IF($G2273="No Attribute (Conventional)","GOTS_conventional",(IF($G2273="Recycled Pre/Post-Consumer","GOTS_pre_post",(IF($G2273="In-Conversion","GOTS_in_conversion",(IF($G2273="Sustainably Sourced","Sustainably_sourced",(IF($G2273="Recycled pre-consumer organic","GOTS_recycled_organic",""))))))))))))),IF($G2273="Organic","Organic",(IF($G2273="Responsible","Responsible",(IF($G2273="No Attribute (Conventional)","No_Attribute_Conventional",(IF($G2273="Recycled Pre/Post-Consumer","Recycled_Pre_Post_Consumer",(IF($G2273="In-Conversion","In_Conversion",(IF($G2273="Recycled Pre-Consumer","Recycled_Pre_Consumer",(IF($G2273="Recycled Post-Consumer","Recycled_Post_Consumer",(IF($G2273="Sustainably Sourced","Sustainably_sourced",(IF($G2273="Recycled pre-consumer organic","GOTS_recycled_organic","")))))))))))))))))),"")</f>
        <v/>
      </c>
      <c r="AE2273" t="e" cm="1">
        <f t="array" aca="1" ref="AE2273" ca="1">IF($I2273="",IF(INDIRECT("$F"&amp;$S2273)="","",IF(LEFT(INDIRECT("$F"&amp;$S2273),3)="GRS","GRS_RCS_RM",IF((LEFT(INDIRECT("$F"&amp;$S2273),3))="RCS","GRS_RCS_RM",IF(INDIRECT("$F"&amp;$S2273)="OCS (No Label)","OCS_Conversion_RM",IF(LEFT(INDIRECT("$F"&amp;$S2273),3)="OCS","OCS_RM",IF(RIGHT(INDIRECT("$F"&amp;$S2273),10)="conversion","GOTS_RM_conversion",IF((LEFT(INDIRECT("$F"&amp;$S2273),4))="GOTS","GOTS_RM","Responsible_RM"))))))),"DELETERM")</f>
        <v>#VALUE!</v>
      </c>
      <c r="AF2273" t="e" cm="1">
        <f t="array" aca="1" ref="AF2273" ca="1">IF($S2273="","",INDIRECT("$Z"&amp;$S2273))</f>
        <v>#VALUE!</v>
      </c>
      <c r="AG2273" t="str">
        <f t="shared" si="706"/>
        <v/>
      </c>
      <c r="AH2273" t="str" cm="1">
        <f t="array" aca="1" ref="AH2273" ca="1">IFERROR(INDIRECT("$ag"&amp;S2273),"")</f>
        <v/>
      </c>
      <c r="AI2273" t="e" cm="1">
        <f t="array" aca="1" ref="AI2273" ca="1">INDIRECT("O"&amp;S2273)</f>
        <v>#VALUE!</v>
      </c>
      <c r="AJ2273" t="str">
        <f t="shared" si="707"/>
        <v/>
      </c>
    </row>
    <row r="2274" spans="1:36" ht="16.5" customHeight="1">
      <c r="A2274" s="129"/>
      <c r="B2274" s="134"/>
      <c r="C2274" s="135"/>
      <c r="D2274" s="146"/>
      <c r="E2274" s="146"/>
      <c r="F2274" s="135"/>
      <c r="G2274" s="147"/>
      <c r="H2274" s="147"/>
      <c r="I2274" s="147"/>
      <c r="J2274" s="147"/>
      <c r="K2274" s="38"/>
      <c r="L2274" s="143"/>
      <c r="M2274" s="143"/>
      <c r="N2274" s="61"/>
      <c r="O2274" s="314"/>
      <c r="Q2274" t="str">
        <f t="shared" si="702"/>
        <v/>
      </c>
      <c r="S2274" t="e">
        <f t="shared" ca="1" si="711"/>
        <v>#VALUE!</v>
      </c>
      <c r="T2274" t="e">
        <f t="shared" ca="1" si="708"/>
        <v>#VALUE!</v>
      </c>
      <c r="U2274">
        <f t="shared" si="712"/>
        <v>2208</v>
      </c>
      <c r="V2274">
        <v>184.25000000001401</v>
      </c>
      <c r="W2274">
        <f t="shared" si="715"/>
        <v>184</v>
      </c>
      <c r="X2274" t="str" cm="1">
        <f t="array" aca="1" ref="X2274" ca="1">IFERROR(INDEX('PC&amp;PD'!$A$1:$AS$19,ROW('PC&amp;PD'!$A$19),MATCH(INDIRECT(T2274),'PC&amp;PD'!$A$1:$AS$1,0)),"")</f>
        <v/>
      </c>
      <c r="AA2274" t="str">
        <f t="shared" si="703"/>
        <v/>
      </c>
      <c r="AB2274" t="str">
        <f t="shared" si="704"/>
        <v/>
      </c>
      <c r="AC2274" t="e">
        <f t="shared" ca="1" si="705"/>
        <v>#VALUE!</v>
      </c>
      <c r="AD2274" t="str" cm="1">
        <f t="array" aca="1" ref="AD2274" ca="1">IFERROR(IF((LEFT(INDIRECT("$F"&amp;$S2274),4))="GOTS",IF($G2274="Organic","GOTS_Organic_raw",(IF($G2274="Responsible","GOTS_Responsible",(IF($G2274="No Attribute (Conventional)","GOTS_conventional",(IF($G2274="Recycled Pre/Post-Consumer","GOTS_pre_post",(IF($G2274="In-Conversion","GOTS_in_conversion",(IF($G2274="Sustainably Sourced","Sustainably_sourced",(IF($G2274="Recycled pre-consumer organic","GOTS_recycled_organic",""))))))))))))),IF($G2274="Organic","Organic",(IF($G2274="Responsible","Responsible",(IF($G2274="No Attribute (Conventional)","No_Attribute_Conventional",(IF($G2274="Recycled Pre/Post-Consumer","Recycled_Pre_Post_Consumer",(IF($G2274="In-Conversion","In_Conversion",(IF($G2274="Recycled Pre-Consumer","Recycled_Pre_Consumer",(IF($G2274="Recycled Post-Consumer","Recycled_Post_Consumer",(IF($G2274="Sustainably Sourced","Sustainably_sourced",(IF($G2274="Recycled pre-consumer organic","GOTS_recycled_organic","")))))))))))))))))),"")</f>
        <v/>
      </c>
      <c r="AE2274" t="e" cm="1">
        <f t="array" aca="1" ref="AE2274" ca="1">IF($I2274="",IF(INDIRECT("$F"&amp;$S2274)="","",IF(LEFT(INDIRECT("$F"&amp;$S2274),3)="GRS","GRS_RCS_RM",IF((LEFT(INDIRECT("$F"&amp;$S2274),3))="RCS","GRS_RCS_RM",IF(INDIRECT("$F"&amp;$S2274)="OCS (No Label)","OCS_Conversion_RM",IF(LEFT(INDIRECT("$F"&amp;$S2274),3)="OCS","OCS_RM",IF(RIGHT(INDIRECT("$F"&amp;$S2274),10)="conversion","GOTS_RM_conversion",IF((LEFT(INDIRECT("$F"&amp;$S2274),4))="GOTS","GOTS_RM","Responsible_RM"))))))),"DELETERM")</f>
        <v>#VALUE!</v>
      </c>
      <c r="AF2274" t="e" cm="1">
        <f t="array" aca="1" ref="AF2274" ca="1">IF($S2274="","",INDIRECT("$Z"&amp;$S2274))</f>
        <v>#VALUE!</v>
      </c>
      <c r="AG2274" t="str">
        <f t="shared" si="706"/>
        <v/>
      </c>
      <c r="AH2274" t="str" cm="1">
        <f t="array" aca="1" ref="AH2274" ca="1">IFERROR(INDIRECT("$ag"&amp;S2274),"")</f>
        <v/>
      </c>
      <c r="AI2274" t="e" cm="1">
        <f t="array" aca="1" ref="AI2274" ca="1">INDIRECT("O"&amp;S2274)</f>
        <v>#VALUE!</v>
      </c>
      <c r="AJ2274" t="str">
        <f t="shared" si="707"/>
        <v/>
      </c>
    </row>
    <row r="2275" spans="1:36" ht="16.5" customHeight="1">
      <c r="A2275" s="129"/>
      <c r="B2275" s="134"/>
      <c r="C2275" s="135"/>
      <c r="D2275" s="146"/>
      <c r="E2275" s="146"/>
      <c r="F2275" s="135"/>
      <c r="G2275" s="147"/>
      <c r="H2275" s="147"/>
      <c r="I2275" s="147"/>
      <c r="J2275" s="147"/>
      <c r="K2275" s="38"/>
      <c r="L2275" s="143"/>
      <c r="M2275" s="143"/>
      <c r="N2275" s="61"/>
      <c r="O2275" s="314"/>
      <c r="Q2275" t="str">
        <f t="shared" si="702"/>
        <v/>
      </c>
      <c r="S2275" t="e">
        <f t="shared" ca="1" si="711"/>
        <v>#VALUE!</v>
      </c>
      <c r="T2275" t="e">
        <f t="shared" ca="1" si="708"/>
        <v>#VALUE!</v>
      </c>
      <c r="U2275">
        <f t="shared" si="712"/>
        <v>2208</v>
      </c>
      <c r="V2275">
        <v>184.33333333334801</v>
      </c>
      <c r="W2275">
        <f t="shared" si="715"/>
        <v>184</v>
      </c>
      <c r="X2275" t="str" cm="1">
        <f t="array" aca="1" ref="X2275" ca="1">IFERROR(INDEX('PC&amp;PD'!$A$1:$AS$19,ROW('PC&amp;PD'!$A$19),MATCH(INDIRECT(T2275),'PC&amp;PD'!$A$1:$AS$1,0)),"")</f>
        <v/>
      </c>
      <c r="AA2275" t="str">
        <f t="shared" si="703"/>
        <v/>
      </c>
      <c r="AB2275" t="str">
        <f t="shared" si="704"/>
        <v/>
      </c>
      <c r="AC2275" t="e">
        <f t="shared" ca="1" si="705"/>
        <v>#VALUE!</v>
      </c>
      <c r="AD2275" t="str" cm="1">
        <f t="array" aca="1" ref="AD2275" ca="1">IFERROR(IF((LEFT(INDIRECT("$F"&amp;$S2275),4))="GOTS",IF($G2275="Organic","GOTS_Organic_raw",(IF($G2275="Responsible","GOTS_Responsible",(IF($G2275="No Attribute (Conventional)","GOTS_conventional",(IF($G2275="Recycled Pre/Post-Consumer","GOTS_pre_post",(IF($G2275="In-Conversion","GOTS_in_conversion",(IF($G2275="Sustainably Sourced","Sustainably_sourced",(IF($G2275="Recycled pre-consumer organic","GOTS_recycled_organic",""))))))))))))),IF($G2275="Organic","Organic",(IF($G2275="Responsible","Responsible",(IF($G2275="No Attribute (Conventional)","No_Attribute_Conventional",(IF($G2275="Recycled Pre/Post-Consumer","Recycled_Pre_Post_Consumer",(IF($G2275="In-Conversion","In_Conversion",(IF($G2275="Recycled Pre-Consumer","Recycled_Pre_Consumer",(IF($G2275="Recycled Post-Consumer","Recycled_Post_Consumer",(IF($G2275="Sustainably Sourced","Sustainably_sourced",(IF($G2275="Recycled pre-consumer organic","GOTS_recycled_organic","")))))))))))))))))),"")</f>
        <v/>
      </c>
      <c r="AE2275" t="e" cm="1">
        <f t="array" aca="1" ref="AE2275" ca="1">IF($I2275="",IF(INDIRECT("$F"&amp;$S2275)="","",IF(LEFT(INDIRECT("$F"&amp;$S2275),3)="GRS","GRS_RCS_RM",IF((LEFT(INDIRECT("$F"&amp;$S2275),3))="RCS","GRS_RCS_RM",IF(INDIRECT("$F"&amp;$S2275)="OCS (No Label)","OCS_Conversion_RM",IF(LEFT(INDIRECT("$F"&amp;$S2275),3)="OCS","OCS_RM",IF(RIGHT(INDIRECT("$F"&amp;$S2275),10)="conversion","GOTS_RM_conversion",IF((LEFT(INDIRECT("$F"&amp;$S2275),4))="GOTS","GOTS_RM","Responsible_RM"))))))),"DELETERM")</f>
        <v>#VALUE!</v>
      </c>
      <c r="AF2275" t="e" cm="1">
        <f t="array" aca="1" ref="AF2275" ca="1">IF($S2275="","",INDIRECT("$Z"&amp;$S2275))</f>
        <v>#VALUE!</v>
      </c>
      <c r="AG2275" t="str">
        <f t="shared" si="706"/>
        <v/>
      </c>
      <c r="AH2275" t="str" cm="1">
        <f t="array" aca="1" ref="AH2275" ca="1">IFERROR(INDIRECT("$ag"&amp;S2275),"")</f>
        <v/>
      </c>
      <c r="AI2275" t="e" cm="1">
        <f t="array" aca="1" ref="AI2275" ca="1">INDIRECT("O"&amp;S2275)</f>
        <v>#VALUE!</v>
      </c>
      <c r="AJ2275" t="str">
        <f t="shared" si="707"/>
        <v/>
      </c>
    </row>
    <row r="2276" spans="1:36" ht="16.5" customHeight="1">
      <c r="A2276" s="129"/>
      <c r="B2276" s="134"/>
      <c r="C2276" s="135"/>
      <c r="D2276" s="146"/>
      <c r="E2276" s="146"/>
      <c r="F2276" s="135"/>
      <c r="G2276" s="147"/>
      <c r="H2276" s="147"/>
      <c r="I2276" s="147"/>
      <c r="J2276" s="147"/>
      <c r="K2276" s="38"/>
      <c r="L2276" s="143"/>
      <c r="M2276" s="143"/>
      <c r="N2276" s="61"/>
      <c r="O2276" s="314"/>
      <c r="Q2276" t="str">
        <f t="shared" si="702"/>
        <v/>
      </c>
      <c r="S2276" t="e">
        <f t="shared" ca="1" si="711"/>
        <v>#VALUE!</v>
      </c>
      <c r="T2276" t="e">
        <f t="shared" ca="1" si="708"/>
        <v>#VALUE!</v>
      </c>
      <c r="U2276">
        <f t="shared" si="712"/>
        <v>2208</v>
      </c>
      <c r="V2276">
        <v>184.41666666668101</v>
      </c>
      <c r="W2276">
        <f t="shared" si="715"/>
        <v>184</v>
      </c>
      <c r="X2276" t="str" cm="1">
        <f t="array" aca="1" ref="X2276" ca="1">IFERROR(INDEX('PC&amp;PD'!$A$1:$AS$19,ROW('PC&amp;PD'!$A$19),MATCH(INDIRECT(T2276),'PC&amp;PD'!$A$1:$AS$1,0)),"")</f>
        <v/>
      </c>
      <c r="AA2276" t="str">
        <f t="shared" si="703"/>
        <v/>
      </c>
      <c r="AB2276" t="str">
        <f t="shared" si="704"/>
        <v/>
      </c>
      <c r="AC2276" t="e">
        <f t="shared" ca="1" si="705"/>
        <v>#VALUE!</v>
      </c>
      <c r="AD2276" t="str" cm="1">
        <f t="array" aca="1" ref="AD2276" ca="1">IFERROR(IF((LEFT(INDIRECT("$F"&amp;$S2276),4))="GOTS",IF($G2276="Organic","GOTS_Organic_raw",(IF($G2276="Responsible","GOTS_Responsible",(IF($G2276="No Attribute (Conventional)","GOTS_conventional",(IF($G2276="Recycled Pre/Post-Consumer","GOTS_pre_post",(IF($G2276="In-Conversion","GOTS_in_conversion",(IF($G2276="Sustainably Sourced","Sustainably_sourced",(IF($G2276="Recycled pre-consumer organic","GOTS_recycled_organic",""))))))))))))),IF($G2276="Organic","Organic",(IF($G2276="Responsible","Responsible",(IF($G2276="No Attribute (Conventional)","No_Attribute_Conventional",(IF($G2276="Recycled Pre/Post-Consumer","Recycled_Pre_Post_Consumer",(IF($G2276="In-Conversion","In_Conversion",(IF($G2276="Recycled Pre-Consumer","Recycled_Pre_Consumer",(IF($G2276="Recycled Post-Consumer","Recycled_Post_Consumer",(IF($G2276="Sustainably Sourced","Sustainably_sourced",(IF($G2276="Recycled pre-consumer organic","GOTS_recycled_organic","")))))))))))))))))),"")</f>
        <v/>
      </c>
      <c r="AE2276" t="e" cm="1">
        <f t="array" aca="1" ref="AE2276" ca="1">IF($I2276="",IF(INDIRECT("$F"&amp;$S2276)="","",IF(LEFT(INDIRECT("$F"&amp;$S2276),3)="GRS","GRS_RCS_RM",IF((LEFT(INDIRECT("$F"&amp;$S2276),3))="RCS","GRS_RCS_RM",IF(INDIRECT("$F"&amp;$S2276)="OCS (No Label)","OCS_Conversion_RM",IF(LEFT(INDIRECT("$F"&amp;$S2276),3)="OCS","OCS_RM",IF(RIGHT(INDIRECT("$F"&amp;$S2276),10)="conversion","GOTS_RM_conversion",IF((LEFT(INDIRECT("$F"&amp;$S2276),4))="GOTS","GOTS_RM","Responsible_RM"))))))),"DELETERM")</f>
        <v>#VALUE!</v>
      </c>
      <c r="AF2276" t="e" cm="1">
        <f t="array" aca="1" ref="AF2276" ca="1">IF($S2276="","",INDIRECT("$Z"&amp;$S2276))</f>
        <v>#VALUE!</v>
      </c>
      <c r="AG2276" t="str">
        <f t="shared" si="706"/>
        <v/>
      </c>
      <c r="AH2276" t="str" cm="1">
        <f t="array" aca="1" ref="AH2276" ca="1">IFERROR(INDIRECT("$ag"&amp;S2276),"")</f>
        <v/>
      </c>
      <c r="AI2276" t="e" cm="1">
        <f t="array" aca="1" ref="AI2276" ca="1">INDIRECT("O"&amp;S2276)</f>
        <v>#VALUE!</v>
      </c>
      <c r="AJ2276" t="str">
        <f t="shared" si="707"/>
        <v/>
      </c>
    </row>
    <row r="2277" spans="1:36" ht="16.5" customHeight="1">
      <c r="A2277" s="130"/>
      <c r="B2277" s="136"/>
      <c r="C2277" s="137"/>
      <c r="D2277" s="146"/>
      <c r="E2277" s="146"/>
      <c r="F2277" s="137"/>
      <c r="G2277" s="147"/>
      <c r="H2277" s="147"/>
      <c r="I2277" s="147"/>
      <c r="J2277" s="147"/>
      <c r="K2277" s="38"/>
      <c r="L2277" s="144"/>
      <c r="M2277" s="144"/>
      <c r="N2277" s="61"/>
      <c r="O2277" s="314"/>
      <c r="Q2277" t="str">
        <f t="shared" si="702"/>
        <v/>
      </c>
      <c r="S2277" t="e">
        <f t="shared" ca="1" si="711"/>
        <v>#VALUE!</v>
      </c>
      <c r="T2277" t="e">
        <f t="shared" ca="1" si="708"/>
        <v>#VALUE!</v>
      </c>
      <c r="U2277">
        <f t="shared" si="712"/>
        <v>2208</v>
      </c>
      <c r="V2277">
        <v>184.50000000001401</v>
      </c>
      <c r="W2277">
        <f t="shared" si="715"/>
        <v>184</v>
      </c>
      <c r="X2277" t="str" cm="1">
        <f t="array" aca="1" ref="X2277" ca="1">IFERROR(INDEX('PC&amp;PD'!$A$1:$AS$19,ROW('PC&amp;PD'!$A$19),MATCH(INDIRECT(T2277),'PC&amp;PD'!$A$1:$AS$1,0)),"")</f>
        <v/>
      </c>
      <c r="AA2277" t="str">
        <f t="shared" si="703"/>
        <v/>
      </c>
      <c r="AB2277" t="str">
        <f t="shared" si="704"/>
        <v/>
      </c>
      <c r="AC2277" t="e">
        <f t="shared" ca="1" si="705"/>
        <v>#VALUE!</v>
      </c>
      <c r="AD2277" t="str" cm="1">
        <f t="array" aca="1" ref="AD2277" ca="1">IFERROR(IF((LEFT(INDIRECT("$F"&amp;$S2277),4))="GOTS",IF($G2277="Organic","GOTS_Organic_raw",(IF($G2277="Responsible","GOTS_Responsible",(IF($G2277="No Attribute (Conventional)","GOTS_conventional",(IF($G2277="Recycled Pre/Post-Consumer","GOTS_pre_post",(IF($G2277="In-Conversion","GOTS_in_conversion",(IF($G2277="Sustainably Sourced","Sustainably_sourced",(IF($G2277="Recycled pre-consumer organic","GOTS_recycled_organic",""))))))))))))),IF($G2277="Organic","Organic",(IF($G2277="Responsible","Responsible",(IF($G2277="No Attribute (Conventional)","No_Attribute_Conventional",(IF($G2277="Recycled Pre/Post-Consumer","Recycled_Pre_Post_Consumer",(IF($G2277="In-Conversion","In_Conversion",(IF($G2277="Recycled Pre-Consumer","Recycled_Pre_Consumer",(IF($G2277="Recycled Post-Consumer","Recycled_Post_Consumer",(IF($G2277="Sustainably Sourced","Sustainably_sourced",(IF($G2277="Recycled pre-consumer organic","GOTS_recycled_organic","")))))))))))))))))),"")</f>
        <v/>
      </c>
      <c r="AE2277" t="e" cm="1">
        <f t="array" aca="1" ref="AE2277" ca="1">IF($I2277="",IF(INDIRECT("$F"&amp;$S2277)="","",IF(LEFT(INDIRECT("$F"&amp;$S2277),3)="GRS","GRS_RCS_RM",IF((LEFT(INDIRECT("$F"&amp;$S2277),3))="RCS","GRS_RCS_RM",IF(INDIRECT("$F"&amp;$S2277)="OCS (No Label)","OCS_Conversion_RM",IF(LEFT(INDIRECT("$F"&amp;$S2277),3)="OCS","OCS_RM",IF(RIGHT(INDIRECT("$F"&amp;$S2277),10)="conversion","GOTS_RM_conversion",IF((LEFT(INDIRECT("$F"&amp;$S2277),4))="GOTS","GOTS_RM","Responsible_RM"))))))),"DELETERM")</f>
        <v>#VALUE!</v>
      </c>
      <c r="AF2277" t="e" cm="1">
        <f t="array" aca="1" ref="AF2277" ca="1">IF($S2277="","",INDIRECT("$Z"&amp;$S2277))</f>
        <v>#VALUE!</v>
      </c>
      <c r="AG2277" t="str">
        <f t="shared" si="706"/>
        <v/>
      </c>
      <c r="AH2277" t="str" cm="1">
        <f t="array" aca="1" ref="AH2277" ca="1">IFERROR(INDIRECT("$ag"&amp;S2277),"")</f>
        <v/>
      </c>
      <c r="AI2277" t="e" cm="1">
        <f t="array" aca="1" ref="AI2277" ca="1">INDIRECT("O"&amp;S2277)</f>
        <v>#VALUE!</v>
      </c>
      <c r="AJ2277" t="str">
        <f t="shared" si="707"/>
        <v/>
      </c>
    </row>
    <row r="2278" spans="1:36" ht="16.5" customHeight="1">
      <c r="A2278" s="130"/>
      <c r="B2278" s="136"/>
      <c r="C2278" s="137"/>
      <c r="D2278" s="146"/>
      <c r="E2278" s="146"/>
      <c r="F2278" s="137"/>
      <c r="G2278" s="147"/>
      <c r="H2278" s="147"/>
      <c r="I2278" s="147"/>
      <c r="J2278" s="147"/>
      <c r="K2278" s="38"/>
      <c r="L2278" s="144"/>
      <c r="M2278" s="144"/>
      <c r="N2278" s="61"/>
      <c r="O2278" s="314"/>
      <c r="Q2278" t="str">
        <f t="shared" si="702"/>
        <v/>
      </c>
      <c r="S2278" t="e">
        <f t="shared" ca="1" si="711"/>
        <v>#VALUE!</v>
      </c>
      <c r="T2278" t="e">
        <f t="shared" ca="1" si="708"/>
        <v>#VALUE!</v>
      </c>
      <c r="U2278">
        <f t="shared" si="712"/>
        <v>2208</v>
      </c>
      <c r="V2278">
        <v>184.58333333334801</v>
      </c>
      <c r="W2278">
        <f t="shared" si="715"/>
        <v>184</v>
      </c>
      <c r="X2278" t="str" cm="1">
        <f t="array" aca="1" ref="X2278" ca="1">IFERROR(INDEX('PC&amp;PD'!$A$1:$AS$19,ROW('PC&amp;PD'!$A$19),MATCH(INDIRECT(T2278),'PC&amp;PD'!$A$1:$AS$1,0)),"")</f>
        <v/>
      </c>
      <c r="AA2278" t="str">
        <f t="shared" si="703"/>
        <v/>
      </c>
      <c r="AB2278" t="str">
        <f t="shared" si="704"/>
        <v/>
      </c>
      <c r="AC2278" t="e">
        <f t="shared" ca="1" si="705"/>
        <v>#VALUE!</v>
      </c>
      <c r="AD2278" t="str" cm="1">
        <f t="array" aca="1" ref="AD2278" ca="1">IFERROR(IF((LEFT(INDIRECT("$F"&amp;$S2278),4))="GOTS",IF($G2278="Organic","GOTS_Organic_raw",(IF($G2278="Responsible","GOTS_Responsible",(IF($G2278="No Attribute (Conventional)","GOTS_conventional",(IF($G2278="Recycled Pre/Post-Consumer","GOTS_pre_post",(IF($G2278="In-Conversion","GOTS_in_conversion",(IF($G2278="Sustainably Sourced","Sustainably_sourced",(IF($G2278="Recycled pre-consumer organic","GOTS_recycled_organic",""))))))))))))),IF($G2278="Organic","Organic",(IF($G2278="Responsible","Responsible",(IF($G2278="No Attribute (Conventional)","No_Attribute_Conventional",(IF($G2278="Recycled Pre/Post-Consumer","Recycled_Pre_Post_Consumer",(IF($G2278="In-Conversion","In_Conversion",(IF($G2278="Recycled Pre-Consumer","Recycled_Pre_Consumer",(IF($G2278="Recycled Post-Consumer","Recycled_Post_Consumer",(IF($G2278="Sustainably Sourced","Sustainably_sourced",(IF($G2278="Recycled pre-consumer organic","GOTS_recycled_organic","")))))))))))))))))),"")</f>
        <v/>
      </c>
      <c r="AE2278" t="e" cm="1">
        <f t="array" aca="1" ref="AE2278" ca="1">IF($I2278="",IF(INDIRECT("$F"&amp;$S2278)="","",IF(LEFT(INDIRECT("$F"&amp;$S2278),3)="GRS","GRS_RCS_RM",IF((LEFT(INDIRECT("$F"&amp;$S2278),3))="RCS","GRS_RCS_RM",IF(INDIRECT("$F"&amp;$S2278)="OCS (No Label)","OCS_Conversion_RM",IF(LEFT(INDIRECT("$F"&amp;$S2278),3)="OCS","OCS_RM",IF(RIGHT(INDIRECT("$F"&amp;$S2278),10)="conversion","GOTS_RM_conversion",IF((LEFT(INDIRECT("$F"&amp;$S2278),4))="GOTS","GOTS_RM","Responsible_RM"))))))),"DELETERM")</f>
        <v>#VALUE!</v>
      </c>
      <c r="AF2278" t="e" cm="1">
        <f t="array" aca="1" ref="AF2278" ca="1">IF($S2278="","",INDIRECT("$Z"&amp;$S2278))</f>
        <v>#VALUE!</v>
      </c>
      <c r="AG2278" t="str">
        <f t="shared" si="706"/>
        <v/>
      </c>
      <c r="AH2278" t="str" cm="1">
        <f t="array" aca="1" ref="AH2278" ca="1">IFERROR(INDIRECT("$ag"&amp;S2278),"")</f>
        <v/>
      </c>
      <c r="AI2278" t="e" cm="1">
        <f t="array" aca="1" ref="AI2278" ca="1">INDIRECT("O"&amp;S2278)</f>
        <v>#VALUE!</v>
      </c>
      <c r="AJ2278" t="str">
        <f t="shared" si="707"/>
        <v/>
      </c>
    </row>
    <row r="2279" spans="1:36" ht="16.5" customHeight="1">
      <c r="A2279" s="130"/>
      <c r="B2279" s="136"/>
      <c r="C2279" s="137"/>
      <c r="D2279" s="146"/>
      <c r="E2279" s="146"/>
      <c r="F2279" s="137"/>
      <c r="G2279" s="147"/>
      <c r="H2279" s="147"/>
      <c r="I2279" s="147"/>
      <c r="J2279" s="147"/>
      <c r="K2279" s="38"/>
      <c r="L2279" s="144"/>
      <c r="M2279" s="144"/>
      <c r="N2279" s="61"/>
      <c r="O2279" s="314"/>
      <c r="Q2279" t="str">
        <f t="shared" si="702"/>
        <v/>
      </c>
      <c r="S2279" t="e">
        <f t="shared" ca="1" si="711"/>
        <v>#VALUE!</v>
      </c>
      <c r="T2279" t="e">
        <f t="shared" ca="1" si="708"/>
        <v>#VALUE!</v>
      </c>
      <c r="U2279">
        <f t="shared" si="712"/>
        <v>2208</v>
      </c>
      <c r="V2279">
        <v>184.66666666668101</v>
      </c>
      <c r="W2279">
        <f t="shared" si="715"/>
        <v>184</v>
      </c>
      <c r="X2279" t="str" cm="1">
        <f t="array" aca="1" ref="X2279" ca="1">IFERROR(INDEX('PC&amp;PD'!$A$1:$AS$19,ROW('PC&amp;PD'!$A$19),MATCH(INDIRECT(T2279),'PC&amp;PD'!$A$1:$AS$1,0)),"")</f>
        <v/>
      </c>
      <c r="AA2279" t="str">
        <f t="shared" si="703"/>
        <v/>
      </c>
      <c r="AB2279" t="str">
        <f t="shared" si="704"/>
        <v/>
      </c>
      <c r="AC2279" t="e">
        <f t="shared" ca="1" si="705"/>
        <v>#VALUE!</v>
      </c>
      <c r="AD2279" t="str" cm="1">
        <f t="array" aca="1" ref="AD2279" ca="1">IFERROR(IF((LEFT(INDIRECT("$F"&amp;$S2279),4))="GOTS",IF($G2279="Organic","GOTS_Organic_raw",(IF($G2279="Responsible","GOTS_Responsible",(IF($G2279="No Attribute (Conventional)","GOTS_conventional",(IF($G2279="Recycled Pre/Post-Consumer","GOTS_pre_post",(IF($G2279="In-Conversion","GOTS_in_conversion",(IF($G2279="Sustainably Sourced","Sustainably_sourced",(IF($G2279="Recycled pre-consumer organic","GOTS_recycled_organic",""))))))))))))),IF($G2279="Organic","Organic",(IF($G2279="Responsible","Responsible",(IF($G2279="No Attribute (Conventional)","No_Attribute_Conventional",(IF($G2279="Recycled Pre/Post-Consumer","Recycled_Pre_Post_Consumer",(IF($G2279="In-Conversion","In_Conversion",(IF($G2279="Recycled Pre-Consumer","Recycled_Pre_Consumer",(IF($G2279="Recycled Post-Consumer","Recycled_Post_Consumer",(IF($G2279="Sustainably Sourced","Sustainably_sourced",(IF($G2279="Recycled pre-consumer organic","GOTS_recycled_organic","")))))))))))))))))),"")</f>
        <v/>
      </c>
      <c r="AE2279" t="e" cm="1">
        <f t="array" aca="1" ref="AE2279" ca="1">IF($I2279="",IF(INDIRECT("$F"&amp;$S2279)="","",IF(LEFT(INDIRECT("$F"&amp;$S2279),3)="GRS","GRS_RCS_RM",IF((LEFT(INDIRECT("$F"&amp;$S2279),3))="RCS","GRS_RCS_RM",IF(INDIRECT("$F"&amp;$S2279)="OCS (No Label)","OCS_Conversion_RM",IF(LEFT(INDIRECT("$F"&amp;$S2279),3)="OCS","OCS_RM",IF(RIGHT(INDIRECT("$F"&amp;$S2279),10)="conversion","GOTS_RM_conversion",IF((LEFT(INDIRECT("$F"&amp;$S2279),4))="GOTS","GOTS_RM","Responsible_RM"))))))),"DELETERM")</f>
        <v>#VALUE!</v>
      </c>
      <c r="AF2279" t="e" cm="1">
        <f t="array" aca="1" ref="AF2279" ca="1">IF($S2279="","",INDIRECT("$Z"&amp;$S2279))</f>
        <v>#VALUE!</v>
      </c>
      <c r="AG2279" t="str">
        <f t="shared" si="706"/>
        <v/>
      </c>
      <c r="AH2279" t="str" cm="1">
        <f t="array" aca="1" ref="AH2279" ca="1">IFERROR(INDIRECT("$ag"&amp;S2279),"")</f>
        <v/>
      </c>
      <c r="AI2279" t="e" cm="1">
        <f t="array" aca="1" ref="AI2279" ca="1">INDIRECT("O"&amp;S2279)</f>
        <v>#VALUE!</v>
      </c>
      <c r="AJ2279" t="str">
        <f t="shared" si="707"/>
        <v/>
      </c>
    </row>
    <row r="2280" spans="1:36" ht="16.5" customHeight="1">
      <c r="A2280" s="130"/>
      <c r="B2280" s="136"/>
      <c r="C2280" s="137"/>
      <c r="D2280" s="146"/>
      <c r="E2280" s="146"/>
      <c r="F2280" s="137"/>
      <c r="G2280" s="147"/>
      <c r="H2280" s="147"/>
      <c r="I2280" s="147"/>
      <c r="J2280" s="147"/>
      <c r="K2280" s="38"/>
      <c r="L2280" s="144"/>
      <c r="M2280" s="144"/>
      <c r="N2280" s="61"/>
      <c r="O2280" s="314"/>
      <c r="Q2280" t="str">
        <f t="shared" si="702"/>
        <v/>
      </c>
      <c r="S2280" t="e">
        <f t="shared" ca="1" si="711"/>
        <v>#VALUE!</v>
      </c>
      <c r="T2280" t="e">
        <f t="shared" ca="1" si="708"/>
        <v>#VALUE!</v>
      </c>
      <c r="U2280">
        <f t="shared" si="712"/>
        <v>2208</v>
      </c>
      <c r="V2280">
        <v>184.75000000001501</v>
      </c>
      <c r="W2280">
        <f t="shared" si="715"/>
        <v>184</v>
      </c>
      <c r="X2280" t="str" cm="1">
        <f t="array" aca="1" ref="X2280" ca="1">IFERROR(INDEX('PC&amp;PD'!$A$1:$AS$19,ROW('PC&amp;PD'!$A$19),MATCH(INDIRECT(T2280),'PC&amp;PD'!$A$1:$AS$1,0)),"")</f>
        <v/>
      </c>
      <c r="AA2280" t="str">
        <f t="shared" si="703"/>
        <v/>
      </c>
      <c r="AB2280" t="str">
        <f t="shared" si="704"/>
        <v/>
      </c>
      <c r="AC2280" t="e">
        <f t="shared" ca="1" si="705"/>
        <v>#VALUE!</v>
      </c>
      <c r="AD2280" t="str" cm="1">
        <f t="array" aca="1" ref="AD2280" ca="1">IFERROR(IF((LEFT(INDIRECT("$F"&amp;$S2280),4))="GOTS",IF($G2280="Organic","GOTS_Organic_raw",(IF($G2280="Responsible","GOTS_Responsible",(IF($G2280="No Attribute (Conventional)","GOTS_conventional",(IF($G2280="Recycled Pre/Post-Consumer","GOTS_pre_post",(IF($G2280="In-Conversion","GOTS_in_conversion",(IF($G2280="Sustainably Sourced","Sustainably_sourced",(IF($G2280="Recycled pre-consumer organic","GOTS_recycled_organic",""))))))))))))),IF($G2280="Organic","Organic",(IF($G2280="Responsible","Responsible",(IF($G2280="No Attribute (Conventional)","No_Attribute_Conventional",(IF($G2280="Recycled Pre/Post-Consumer","Recycled_Pre_Post_Consumer",(IF($G2280="In-Conversion","In_Conversion",(IF($G2280="Recycled Pre-Consumer","Recycled_Pre_Consumer",(IF($G2280="Recycled Post-Consumer","Recycled_Post_Consumer",(IF($G2280="Sustainably Sourced","Sustainably_sourced",(IF($G2280="Recycled pre-consumer organic","GOTS_recycled_organic","")))))))))))))))))),"")</f>
        <v/>
      </c>
      <c r="AE2280" t="e" cm="1">
        <f t="array" aca="1" ref="AE2280" ca="1">IF($I2280="",IF(INDIRECT("$F"&amp;$S2280)="","",IF(LEFT(INDIRECT("$F"&amp;$S2280),3)="GRS","GRS_RCS_RM",IF((LEFT(INDIRECT("$F"&amp;$S2280),3))="RCS","GRS_RCS_RM",IF(INDIRECT("$F"&amp;$S2280)="OCS (No Label)","OCS_Conversion_RM",IF(LEFT(INDIRECT("$F"&amp;$S2280),3)="OCS","OCS_RM",IF(RIGHT(INDIRECT("$F"&amp;$S2280),10)="conversion","GOTS_RM_conversion",IF((LEFT(INDIRECT("$F"&amp;$S2280),4))="GOTS","GOTS_RM","Responsible_RM"))))))),"DELETERM")</f>
        <v>#VALUE!</v>
      </c>
      <c r="AF2280" t="e" cm="1">
        <f t="array" aca="1" ref="AF2280" ca="1">IF($S2280="","",INDIRECT("$Z"&amp;$S2280))</f>
        <v>#VALUE!</v>
      </c>
      <c r="AG2280" t="str">
        <f t="shared" si="706"/>
        <v/>
      </c>
      <c r="AH2280" t="str" cm="1">
        <f t="array" aca="1" ref="AH2280" ca="1">IFERROR(INDIRECT("$ag"&amp;S2280),"")</f>
        <v/>
      </c>
      <c r="AI2280" t="e" cm="1">
        <f t="array" aca="1" ref="AI2280" ca="1">INDIRECT("O"&amp;S2280)</f>
        <v>#VALUE!</v>
      </c>
      <c r="AJ2280" t="str">
        <f t="shared" si="707"/>
        <v/>
      </c>
    </row>
    <row r="2281" spans="1:36" ht="16.5" customHeight="1">
      <c r="A2281" s="130"/>
      <c r="B2281" s="136"/>
      <c r="C2281" s="137"/>
      <c r="D2281" s="146"/>
      <c r="E2281" s="146"/>
      <c r="F2281" s="137"/>
      <c r="G2281" s="147"/>
      <c r="H2281" s="147"/>
      <c r="I2281" s="147"/>
      <c r="J2281" s="147"/>
      <c r="K2281" s="38"/>
      <c r="L2281" s="144"/>
      <c r="M2281" s="144"/>
      <c r="N2281" s="61"/>
      <c r="O2281" s="314"/>
      <c r="Q2281" t="str">
        <f t="shared" si="702"/>
        <v/>
      </c>
      <c r="S2281" t="e">
        <f t="shared" ca="1" si="711"/>
        <v>#VALUE!</v>
      </c>
      <c r="T2281" t="e">
        <f t="shared" ca="1" si="708"/>
        <v>#VALUE!</v>
      </c>
      <c r="U2281">
        <f t="shared" si="712"/>
        <v>2208</v>
      </c>
      <c r="V2281">
        <v>184.83333333334801</v>
      </c>
      <c r="W2281">
        <f t="shared" si="715"/>
        <v>184</v>
      </c>
      <c r="X2281" t="str" cm="1">
        <f t="array" aca="1" ref="X2281" ca="1">IFERROR(INDEX('PC&amp;PD'!$A$1:$AS$19,ROW('PC&amp;PD'!$A$19),MATCH(INDIRECT(T2281),'PC&amp;PD'!$A$1:$AS$1,0)),"")</f>
        <v/>
      </c>
      <c r="AA2281" t="str">
        <f t="shared" si="703"/>
        <v/>
      </c>
      <c r="AB2281" t="str">
        <f t="shared" si="704"/>
        <v/>
      </c>
      <c r="AC2281" t="e">
        <f t="shared" ca="1" si="705"/>
        <v>#VALUE!</v>
      </c>
      <c r="AD2281" t="str" cm="1">
        <f t="array" aca="1" ref="AD2281" ca="1">IFERROR(IF((LEFT(INDIRECT("$F"&amp;$S2281),4))="GOTS",IF($G2281="Organic","GOTS_Organic_raw",(IF($G2281="Responsible","GOTS_Responsible",(IF($G2281="No Attribute (Conventional)","GOTS_conventional",(IF($G2281="Recycled Pre/Post-Consumer","GOTS_pre_post",(IF($G2281="In-Conversion","GOTS_in_conversion",(IF($G2281="Sustainably Sourced","Sustainably_sourced",(IF($G2281="Recycled pre-consumer organic","GOTS_recycled_organic",""))))))))))))),IF($G2281="Organic","Organic",(IF($G2281="Responsible","Responsible",(IF($G2281="No Attribute (Conventional)","No_Attribute_Conventional",(IF($G2281="Recycled Pre/Post-Consumer","Recycled_Pre_Post_Consumer",(IF($G2281="In-Conversion","In_Conversion",(IF($G2281="Recycled Pre-Consumer","Recycled_Pre_Consumer",(IF($G2281="Recycled Post-Consumer","Recycled_Post_Consumer",(IF($G2281="Sustainably Sourced","Sustainably_sourced",(IF($G2281="Recycled pre-consumer organic","GOTS_recycled_organic","")))))))))))))))))),"")</f>
        <v/>
      </c>
      <c r="AE2281" t="e" cm="1">
        <f t="array" aca="1" ref="AE2281" ca="1">IF($I2281="",IF(INDIRECT("$F"&amp;$S2281)="","",IF(LEFT(INDIRECT("$F"&amp;$S2281),3)="GRS","GRS_RCS_RM",IF((LEFT(INDIRECT("$F"&amp;$S2281),3))="RCS","GRS_RCS_RM",IF(INDIRECT("$F"&amp;$S2281)="OCS (No Label)","OCS_Conversion_RM",IF(LEFT(INDIRECT("$F"&amp;$S2281),3)="OCS","OCS_RM",IF(RIGHT(INDIRECT("$F"&amp;$S2281),10)="conversion","GOTS_RM_conversion",IF((LEFT(INDIRECT("$F"&amp;$S2281),4))="GOTS","GOTS_RM","Responsible_RM"))))))),"DELETERM")</f>
        <v>#VALUE!</v>
      </c>
      <c r="AF2281" t="e" cm="1">
        <f t="array" aca="1" ref="AF2281" ca="1">IF($S2281="","",INDIRECT("$Z"&amp;$S2281))</f>
        <v>#VALUE!</v>
      </c>
      <c r="AG2281" t="str">
        <f t="shared" si="706"/>
        <v/>
      </c>
      <c r="AH2281" t="str" cm="1">
        <f t="array" aca="1" ref="AH2281" ca="1">IFERROR(INDIRECT("$ag"&amp;S2281),"")</f>
        <v/>
      </c>
      <c r="AI2281" t="e" cm="1">
        <f t="array" aca="1" ref="AI2281" ca="1">INDIRECT("O"&amp;S2281)</f>
        <v>#VALUE!</v>
      </c>
      <c r="AJ2281" t="str">
        <f t="shared" si="707"/>
        <v/>
      </c>
    </row>
    <row r="2282" spans="1:36" ht="16.5" customHeight="1" thickBot="1">
      <c r="A2282" s="131"/>
      <c r="B2282" s="138"/>
      <c r="C2282" s="139"/>
      <c r="D2282" s="148"/>
      <c r="E2282" s="148"/>
      <c r="F2282" s="139"/>
      <c r="G2282" s="149"/>
      <c r="H2282" s="149"/>
      <c r="I2282" s="149"/>
      <c r="J2282" s="149"/>
      <c r="K2282" s="39"/>
      <c r="L2282" s="145"/>
      <c r="M2282" s="145"/>
      <c r="N2282" s="62"/>
      <c r="O2282" s="315"/>
      <c r="Q2282" t="str">
        <f t="shared" si="702"/>
        <v/>
      </c>
      <c r="S2282" t="e">
        <f t="shared" ca="1" si="711"/>
        <v>#VALUE!</v>
      </c>
      <c r="T2282" t="e">
        <f t="shared" ca="1" si="708"/>
        <v>#VALUE!</v>
      </c>
      <c r="U2282">
        <f t="shared" si="712"/>
        <v>2208</v>
      </c>
      <c r="V2282">
        <v>184.91666666668101</v>
      </c>
      <c r="W2282">
        <f t="shared" si="715"/>
        <v>184</v>
      </c>
      <c r="X2282" t="str" cm="1">
        <f t="array" aca="1" ref="X2282" ca="1">IFERROR(INDEX('PC&amp;PD'!$A$1:$AS$19,ROW('PC&amp;PD'!$A$19),MATCH(INDIRECT(T2282),'PC&amp;PD'!$A$1:$AS$1,0)),"")</f>
        <v/>
      </c>
      <c r="AA2282" t="str">
        <f t="shared" si="703"/>
        <v/>
      </c>
      <c r="AB2282" t="str">
        <f t="shared" si="704"/>
        <v/>
      </c>
      <c r="AC2282" t="e">
        <f t="shared" ca="1" si="705"/>
        <v>#VALUE!</v>
      </c>
      <c r="AD2282" t="str" cm="1">
        <f t="array" aca="1" ref="AD2282" ca="1">IFERROR(IF((LEFT(INDIRECT("$F"&amp;$S2282),4))="GOTS",IF($G2282="Organic","GOTS_Organic_raw",(IF($G2282="Responsible","GOTS_Responsible",(IF($G2282="No Attribute (Conventional)","GOTS_conventional",(IF($G2282="Recycled Pre/Post-Consumer","GOTS_pre_post",(IF($G2282="In-Conversion","GOTS_in_conversion",(IF($G2282="Sustainably Sourced","Sustainably_sourced",(IF($G2282="Recycled pre-consumer organic","GOTS_recycled_organic",""))))))))))))),IF($G2282="Organic","Organic",(IF($G2282="Responsible","Responsible",(IF($G2282="No Attribute (Conventional)","No_Attribute_Conventional",(IF($G2282="Recycled Pre/Post-Consumer","Recycled_Pre_Post_Consumer",(IF($G2282="In-Conversion","In_Conversion",(IF($G2282="Recycled Pre-Consumer","Recycled_Pre_Consumer",(IF($G2282="Recycled Post-Consumer","Recycled_Post_Consumer",(IF($G2282="Sustainably Sourced","Sustainably_sourced",(IF($G2282="Recycled pre-consumer organic","GOTS_recycled_organic","")))))))))))))))))),"")</f>
        <v/>
      </c>
      <c r="AE2282" t="e" cm="1">
        <f t="array" aca="1" ref="AE2282" ca="1">IF($I2282="",IF(INDIRECT("$F"&amp;$S2282)="","",IF(LEFT(INDIRECT("$F"&amp;$S2282),3)="GRS","GRS_RCS_RM",IF((LEFT(INDIRECT("$F"&amp;$S2282),3))="RCS","GRS_RCS_RM",IF(INDIRECT("$F"&amp;$S2282)="OCS (No Label)","OCS_Conversion_RM",IF(LEFT(INDIRECT("$F"&amp;$S2282),3)="OCS","OCS_RM",IF(RIGHT(INDIRECT("$F"&amp;$S2282),10)="conversion","GOTS_RM_conversion",IF((LEFT(INDIRECT("$F"&amp;$S2282),4))="GOTS","GOTS_RM","Responsible_RM"))))))),"DELETERM")</f>
        <v>#VALUE!</v>
      </c>
      <c r="AF2282" t="e" cm="1">
        <f t="array" aca="1" ref="AF2282" ca="1">IF($S2282="","",INDIRECT("$Z"&amp;$S2282))</f>
        <v>#VALUE!</v>
      </c>
      <c r="AG2282" t="str">
        <f t="shared" si="706"/>
        <v/>
      </c>
      <c r="AH2282" t="str" cm="1">
        <f t="array" aca="1" ref="AH2282" ca="1">IFERROR(INDIRECT("$ag"&amp;S2282),"")</f>
        <v/>
      </c>
      <c r="AI2282" t="e" cm="1">
        <f t="array" aca="1" ref="AI2282" ca="1">INDIRECT("O"&amp;S2282)</f>
        <v>#VALUE!</v>
      </c>
      <c r="AJ2282" t="str">
        <f t="shared" si="707"/>
        <v/>
      </c>
    </row>
    <row r="2283" spans="1:36" ht="16.5" customHeight="1">
      <c r="A2283" s="128" t="str">
        <f>IF(B2283="","",COUNTA($B$63:$B2283))</f>
        <v/>
      </c>
      <c r="B2283" s="132"/>
      <c r="C2283" s="133"/>
      <c r="D2283" s="140"/>
      <c r="E2283" s="140"/>
      <c r="F2283" s="133"/>
      <c r="G2283" s="141"/>
      <c r="H2283" s="141"/>
      <c r="I2283" s="141"/>
      <c r="J2283" s="141"/>
      <c r="K2283" s="37"/>
      <c r="L2283" s="142" t="str">
        <f>IF(R2283="","",LEFT(R2283,LEN(R2283)-2))</f>
        <v/>
      </c>
      <c r="M2283" s="142"/>
      <c r="N2283" s="60"/>
      <c r="O2283" s="313"/>
      <c r="Q2283" t="str">
        <f t="shared" si="702"/>
        <v/>
      </c>
      <c r="R2283" t="str">
        <f t="shared" ref="R2283" si="718">CONCATENATE($Q2283,Q2284,Q2285,Q2286,Q2287,Q2288,$Q2289,$Q2290,$Q2291,$Q2292,$Q2293,$Q2294)</f>
        <v/>
      </c>
      <c r="S2283" t="e">
        <f t="shared" ca="1" si="711"/>
        <v>#VALUE!</v>
      </c>
      <c r="T2283" t="e">
        <f t="shared" ca="1" si="708"/>
        <v>#VALUE!</v>
      </c>
      <c r="U2283">
        <f t="shared" si="712"/>
        <v>2220</v>
      </c>
      <c r="V2283">
        <v>185.00000000001501</v>
      </c>
      <c r="W2283">
        <f t="shared" si="715"/>
        <v>185</v>
      </c>
      <c r="X2283" t="str" cm="1">
        <f t="array" aca="1" ref="X2283" ca="1">IFERROR(INDEX('PC&amp;PD'!$A$1:$AS$19,ROW('PC&amp;PD'!$A$19),MATCH(INDIRECT(T2283),'PC&amp;PD'!$A$1:$AS$1,0)),"")</f>
        <v/>
      </c>
      <c r="Z2283" t="str">
        <f t="shared" ref="Z2283" si="719">IFERROR(IF($F2283="OCS 100","OCS (OCS 100)",IF($F2283="OCS Blended","OCS (OCS Blended)",IF($F2283="OCS (No Label)","OCS (No Label)",IF($F2283="RCS 100","RCS (RCS 100)",IF($F2283="RCS Blended","RCS (RCS Blended)",IF($F2283="GRS","GRS (GRS)",IF($F2283="GRS (No Label)", "GRS (No Label)",IF($F2283="RDS","RDS (RDS)",IF($F2283="RWS","RWS (RWS)",IF($F2283="RAS","RAS (RAS)",IF($F2283="RMS","RMS (RMS)",IF($F2283="GOTS Organic","GOTS (Organic)",IF($F2283="GOTS Made with organic","GOTS (Made with Organic)",IF($F2283="GOTS Organic - in conversion","GOTS (Organic - In Conversion)",IF($F2283="GOTS Made with organic - in conversion","GOTS (Made with Organic - In Conversion)",""))))))))))))))),"")</f>
        <v/>
      </c>
      <c r="AA2283" t="str">
        <f t="shared" si="703"/>
        <v/>
      </c>
      <c r="AB2283" t="str">
        <f t="shared" si="704"/>
        <v/>
      </c>
      <c r="AC2283" t="e">
        <f t="shared" ca="1" si="705"/>
        <v>#VALUE!</v>
      </c>
      <c r="AD2283" t="str" cm="1">
        <f t="array" aca="1" ref="AD2283" ca="1">IFERROR(IF((LEFT(INDIRECT("$F"&amp;$S2283),4))="GOTS",IF($G2283="Organic","GOTS_Organic_raw",(IF($G2283="Responsible","GOTS_Responsible",(IF($G2283="No Attribute (Conventional)","GOTS_conventional",(IF($G2283="Recycled Pre/Post-Consumer","GOTS_pre_post",(IF($G2283="In-Conversion","GOTS_in_conversion",(IF($G2283="Sustainably Sourced","Sustainably_sourced",(IF($G2283="Recycled pre-consumer organic","GOTS_recycled_organic",""))))))))))))),IF($G2283="Organic","Organic",(IF($G2283="Responsible","Responsible",(IF($G2283="No Attribute (Conventional)","No_Attribute_Conventional",(IF($G2283="Recycled Pre/Post-Consumer","Recycled_Pre_Post_Consumer",(IF($G2283="In-Conversion","In_Conversion",(IF($G2283="Recycled Pre-Consumer","Recycled_Pre_Consumer",(IF($G2283="Recycled Post-Consumer","Recycled_Post_Consumer",(IF($G2283="Sustainably Sourced","Sustainably_sourced",(IF($G2283="Recycled pre-consumer organic","GOTS_recycled_organic","")))))))))))))))))),"")</f>
        <v/>
      </c>
      <c r="AE2283" t="e" cm="1">
        <f t="array" aca="1" ref="AE2283" ca="1">IF($I2283="",IF(INDIRECT("$F"&amp;$S2283)="","",IF(LEFT(INDIRECT("$F"&amp;$S2283),3)="GRS","GRS_RCS_RM",IF((LEFT(INDIRECT("$F"&amp;$S2283),3))="RCS","GRS_RCS_RM",IF(INDIRECT("$F"&amp;$S2283)="OCS (No Label)","OCS_Conversion_RM",IF(LEFT(INDIRECT("$F"&amp;$S2283),3)="OCS","OCS_RM",IF(RIGHT(INDIRECT("$F"&amp;$S2283),10)="conversion","GOTS_RM_conversion",IF((LEFT(INDIRECT("$F"&amp;$S2283),4))="GOTS","GOTS_RM","Responsible_RM"))))))),"DELETERM")</f>
        <v>#VALUE!</v>
      </c>
      <c r="AF2283" t="e" cm="1">
        <f t="array" aca="1" ref="AF2283" ca="1">IF($S2283="","",INDIRECT("$Z"&amp;$S2283))</f>
        <v>#VALUE!</v>
      </c>
      <c r="AG2283" t="str">
        <f t="shared" si="706"/>
        <v/>
      </c>
      <c r="AH2283" t="str" cm="1">
        <f t="array" aca="1" ref="AH2283" ca="1">IFERROR(INDIRECT("$ag"&amp;S2283),"")</f>
        <v/>
      </c>
      <c r="AI2283" t="e" cm="1">
        <f t="array" aca="1" ref="AI2283" ca="1">INDIRECT("O"&amp;S2283)</f>
        <v>#VALUE!</v>
      </c>
      <c r="AJ2283" t="str">
        <f t="shared" si="707"/>
        <v/>
      </c>
    </row>
    <row r="2284" spans="1:36" ht="16.5" customHeight="1">
      <c r="A2284" s="129"/>
      <c r="B2284" s="134"/>
      <c r="C2284" s="135"/>
      <c r="D2284" s="146"/>
      <c r="E2284" s="146"/>
      <c r="F2284" s="135"/>
      <c r="G2284" s="147"/>
      <c r="H2284" s="147"/>
      <c r="I2284" s="147"/>
      <c r="J2284" s="147"/>
      <c r="K2284" s="38"/>
      <c r="L2284" s="143"/>
      <c r="M2284" s="143"/>
      <c r="N2284" s="61"/>
      <c r="O2284" s="314"/>
      <c r="Q2284" t="str">
        <f t="shared" si="702"/>
        <v/>
      </c>
      <c r="S2284" t="e">
        <f t="shared" ca="1" si="711"/>
        <v>#VALUE!</v>
      </c>
      <c r="T2284" t="e">
        <f t="shared" ca="1" si="708"/>
        <v>#VALUE!</v>
      </c>
      <c r="U2284">
        <f t="shared" si="712"/>
        <v>2220</v>
      </c>
      <c r="V2284">
        <v>185.08333333334801</v>
      </c>
      <c r="W2284">
        <f t="shared" si="715"/>
        <v>185</v>
      </c>
      <c r="X2284" t="str" cm="1">
        <f t="array" aca="1" ref="X2284" ca="1">IFERROR(INDEX('PC&amp;PD'!$A$1:$AS$19,ROW('PC&amp;PD'!$A$19),MATCH(INDIRECT(T2284),'PC&amp;PD'!$A$1:$AS$1,0)),"")</f>
        <v/>
      </c>
      <c r="AA2284" t="str">
        <f t="shared" si="703"/>
        <v/>
      </c>
      <c r="AB2284" t="str">
        <f t="shared" si="704"/>
        <v/>
      </c>
      <c r="AC2284" t="e">
        <f t="shared" ca="1" si="705"/>
        <v>#VALUE!</v>
      </c>
      <c r="AD2284" t="str" cm="1">
        <f t="array" aca="1" ref="AD2284" ca="1">IFERROR(IF((LEFT(INDIRECT("$F"&amp;$S2284),4))="GOTS",IF($G2284="Organic","GOTS_Organic_raw",(IF($G2284="Responsible","GOTS_Responsible",(IF($G2284="No Attribute (Conventional)","GOTS_conventional",(IF($G2284="Recycled Pre/Post-Consumer","GOTS_pre_post",(IF($G2284="In-Conversion","GOTS_in_conversion",(IF($G2284="Sustainably Sourced","Sustainably_sourced",(IF($G2284="Recycled pre-consumer organic","GOTS_recycled_organic",""))))))))))))),IF($G2284="Organic","Organic",(IF($G2284="Responsible","Responsible",(IF($G2284="No Attribute (Conventional)","No_Attribute_Conventional",(IF($G2284="Recycled Pre/Post-Consumer","Recycled_Pre_Post_Consumer",(IF($G2284="In-Conversion","In_Conversion",(IF($G2284="Recycled Pre-Consumer","Recycled_Pre_Consumer",(IF($G2284="Recycled Post-Consumer","Recycled_Post_Consumer",(IF($G2284="Sustainably Sourced","Sustainably_sourced",(IF($G2284="Recycled pre-consumer organic","GOTS_recycled_organic","")))))))))))))))))),"")</f>
        <v/>
      </c>
      <c r="AE2284" t="e" cm="1">
        <f t="array" aca="1" ref="AE2284" ca="1">IF($I2284="",IF(INDIRECT("$F"&amp;$S2284)="","",IF(LEFT(INDIRECT("$F"&amp;$S2284),3)="GRS","GRS_RCS_RM",IF((LEFT(INDIRECT("$F"&amp;$S2284),3))="RCS","GRS_RCS_RM",IF(INDIRECT("$F"&amp;$S2284)="OCS (No Label)","OCS_Conversion_RM",IF(LEFT(INDIRECT("$F"&amp;$S2284),3)="OCS","OCS_RM",IF(RIGHT(INDIRECT("$F"&amp;$S2284),10)="conversion","GOTS_RM_conversion",IF((LEFT(INDIRECT("$F"&amp;$S2284),4))="GOTS","GOTS_RM","Responsible_RM"))))))),"DELETERM")</f>
        <v>#VALUE!</v>
      </c>
      <c r="AF2284" t="e" cm="1">
        <f t="array" aca="1" ref="AF2284" ca="1">IF($S2284="","",INDIRECT("$Z"&amp;$S2284))</f>
        <v>#VALUE!</v>
      </c>
      <c r="AG2284" t="str">
        <f t="shared" si="706"/>
        <v/>
      </c>
      <c r="AH2284" t="str" cm="1">
        <f t="array" aca="1" ref="AH2284" ca="1">IFERROR(INDIRECT("$ag"&amp;S2284),"")</f>
        <v/>
      </c>
      <c r="AI2284" t="e" cm="1">
        <f t="array" aca="1" ref="AI2284" ca="1">INDIRECT("O"&amp;S2284)</f>
        <v>#VALUE!</v>
      </c>
      <c r="AJ2284" t="str">
        <f t="shared" si="707"/>
        <v/>
      </c>
    </row>
    <row r="2285" spans="1:36" ht="16.5" customHeight="1">
      <c r="A2285" s="129"/>
      <c r="B2285" s="134"/>
      <c r="C2285" s="135"/>
      <c r="D2285" s="146"/>
      <c r="E2285" s="146"/>
      <c r="F2285" s="135"/>
      <c r="G2285" s="147"/>
      <c r="H2285" s="147"/>
      <c r="I2285" s="147"/>
      <c r="J2285" s="147"/>
      <c r="K2285" s="38"/>
      <c r="L2285" s="143"/>
      <c r="M2285" s="143"/>
      <c r="N2285" s="61"/>
      <c r="O2285" s="314"/>
      <c r="Q2285" t="str">
        <f t="shared" si="702"/>
        <v/>
      </c>
      <c r="S2285" t="e">
        <f t="shared" ca="1" si="711"/>
        <v>#VALUE!</v>
      </c>
      <c r="T2285" t="e">
        <f t="shared" ca="1" si="708"/>
        <v>#VALUE!</v>
      </c>
      <c r="U2285">
        <f t="shared" si="712"/>
        <v>2220</v>
      </c>
      <c r="V2285">
        <v>185.16666666668101</v>
      </c>
      <c r="W2285">
        <f t="shared" si="715"/>
        <v>185</v>
      </c>
      <c r="X2285" t="str" cm="1">
        <f t="array" aca="1" ref="X2285" ca="1">IFERROR(INDEX('PC&amp;PD'!$A$1:$AS$19,ROW('PC&amp;PD'!$A$19),MATCH(INDIRECT(T2285),'PC&amp;PD'!$A$1:$AS$1,0)),"")</f>
        <v/>
      </c>
      <c r="AA2285" t="str">
        <f t="shared" si="703"/>
        <v/>
      </c>
      <c r="AB2285" t="str">
        <f t="shared" si="704"/>
        <v/>
      </c>
      <c r="AC2285" t="e">
        <f t="shared" ca="1" si="705"/>
        <v>#VALUE!</v>
      </c>
      <c r="AD2285" t="str" cm="1">
        <f t="array" aca="1" ref="AD2285" ca="1">IFERROR(IF((LEFT(INDIRECT("$F"&amp;$S2285),4))="GOTS",IF($G2285="Organic","GOTS_Organic_raw",(IF($G2285="Responsible","GOTS_Responsible",(IF($G2285="No Attribute (Conventional)","GOTS_conventional",(IF($G2285="Recycled Pre/Post-Consumer","GOTS_pre_post",(IF($G2285="In-Conversion","GOTS_in_conversion",(IF($G2285="Sustainably Sourced","Sustainably_sourced",(IF($G2285="Recycled pre-consumer organic","GOTS_recycled_organic",""))))))))))))),IF($G2285="Organic","Organic",(IF($G2285="Responsible","Responsible",(IF($G2285="No Attribute (Conventional)","No_Attribute_Conventional",(IF($G2285="Recycled Pre/Post-Consumer","Recycled_Pre_Post_Consumer",(IF($G2285="In-Conversion","In_Conversion",(IF($G2285="Recycled Pre-Consumer","Recycled_Pre_Consumer",(IF($G2285="Recycled Post-Consumer","Recycled_Post_Consumer",(IF($G2285="Sustainably Sourced","Sustainably_sourced",(IF($G2285="Recycled pre-consumer organic","GOTS_recycled_organic","")))))))))))))))))),"")</f>
        <v/>
      </c>
      <c r="AE2285" t="e" cm="1">
        <f t="array" aca="1" ref="AE2285" ca="1">IF($I2285="",IF(INDIRECT("$F"&amp;$S2285)="","",IF(LEFT(INDIRECT("$F"&amp;$S2285),3)="GRS","GRS_RCS_RM",IF((LEFT(INDIRECT("$F"&amp;$S2285),3))="RCS","GRS_RCS_RM",IF(INDIRECT("$F"&amp;$S2285)="OCS (No Label)","OCS_Conversion_RM",IF(LEFT(INDIRECT("$F"&amp;$S2285),3)="OCS","OCS_RM",IF(RIGHT(INDIRECT("$F"&amp;$S2285),10)="conversion","GOTS_RM_conversion",IF((LEFT(INDIRECT("$F"&amp;$S2285),4))="GOTS","GOTS_RM","Responsible_RM"))))))),"DELETERM")</f>
        <v>#VALUE!</v>
      </c>
      <c r="AF2285" t="e" cm="1">
        <f t="array" aca="1" ref="AF2285" ca="1">IF($S2285="","",INDIRECT("$Z"&amp;$S2285))</f>
        <v>#VALUE!</v>
      </c>
      <c r="AG2285" t="str">
        <f t="shared" si="706"/>
        <v/>
      </c>
      <c r="AH2285" t="str" cm="1">
        <f t="array" aca="1" ref="AH2285" ca="1">IFERROR(INDIRECT("$ag"&amp;S2285),"")</f>
        <v/>
      </c>
      <c r="AI2285" t="e" cm="1">
        <f t="array" aca="1" ref="AI2285" ca="1">INDIRECT("O"&amp;S2285)</f>
        <v>#VALUE!</v>
      </c>
      <c r="AJ2285" t="str">
        <f t="shared" si="707"/>
        <v/>
      </c>
    </row>
    <row r="2286" spans="1:36" ht="16.5" customHeight="1">
      <c r="A2286" s="129"/>
      <c r="B2286" s="134"/>
      <c r="C2286" s="135"/>
      <c r="D2286" s="146"/>
      <c r="E2286" s="146"/>
      <c r="F2286" s="135"/>
      <c r="G2286" s="147"/>
      <c r="H2286" s="147"/>
      <c r="I2286" s="147"/>
      <c r="J2286" s="147"/>
      <c r="K2286" s="38"/>
      <c r="L2286" s="143"/>
      <c r="M2286" s="143"/>
      <c r="N2286" s="61"/>
      <c r="O2286" s="314"/>
      <c r="Q2286" t="str">
        <f t="shared" si="702"/>
        <v/>
      </c>
      <c r="S2286" t="e">
        <f t="shared" ca="1" si="711"/>
        <v>#VALUE!</v>
      </c>
      <c r="T2286" t="e">
        <f t="shared" ca="1" si="708"/>
        <v>#VALUE!</v>
      </c>
      <c r="U2286">
        <f t="shared" si="712"/>
        <v>2220</v>
      </c>
      <c r="V2286">
        <v>185.25000000001501</v>
      </c>
      <c r="W2286">
        <f t="shared" si="715"/>
        <v>185</v>
      </c>
      <c r="X2286" t="str" cm="1">
        <f t="array" aca="1" ref="X2286" ca="1">IFERROR(INDEX('PC&amp;PD'!$A$1:$AS$19,ROW('PC&amp;PD'!$A$19),MATCH(INDIRECT(T2286),'PC&amp;PD'!$A$1:$AS$1,0)),"")</f>
        <v/>
      </c>
      <c r="AA2286" t="str">
        <f t="shared" si="703"/>
        <v/>
      </c>
      <c r="AB2286" t="str">
        <f t="shared" si="704"/>
        <v/>
      </c>
      <c r="AC2286" t="e">
        <f t="shared" ca="1" si="705"/>
        <v>#VALUE!</v>
      </c>
      <c r="AD2286" t="str" cm="1">
        <f t="array" aca="1" ref="AD2286" ca="1">IFERROR(IF((LEFT(INDIRECT("$F"&amp;$S2286),4))="GOTS",IF($G2286="Organic","GOTS_Organic_raw",(IF($G2286="Responsible","GOTS_Responsible",(IF($G2286="No Attribute (Conventional)","GOTS_conventional",(IF($G2286="Recycled Pre/Post-Consumer","GOTS_pre_post",(IF($G2286="In-Conversion","GOTS_in_conversion",(IF($G2286="Sustainably Sourced","Sustainably_sourced",(IF($G2286="Recycled pre-consumer organic","GOTS_recycled_organic",""))))))))))))),IF($G2286="Organic","Organic",(IF($G2286="Responsible","Responsible",(IF($G2286="No Attribute (Conventional)","No_Attribute_Conventional",(IF($G2286="Recycled Pre/Post-Consumer","Recycled_Pre_Post_Consumer",(IF($G2286="In-Conversion","In_Conversion",(IF($G2286="Recycled Pre-Consumer","Recycled_Pre_Consumer",(IF($G2286="Recycled Post-Consumer","Recycled_Post_Consumer",(IF($G2286="Sustainably Sourced","Sustainably_sourced",(IF($G2286="Recycled pre-consumer organic","GOTS_recycled_organic","")))))))))))))))))),"")</f>
        <v/>
      </c>
      <c r="AE2286" t="e" cm="1">
        <f t="array" aca="1" ref="AE2286" ca="1">IF($I2286="",IF(INDIRECT("$F"&amp;$S2286)="","",IF(LEFT(INDIRECT("$F"&amp;$S2286),3)="GRS","GRS_RCS_RM",IF((LEFT(INDIRECT("$F"&amp;$S2286),3))="RCS","GRS_RCS_RM",IF(INDIRECT("$F"&amp;$S2286)="OCS (No Label)","OCS_Conversion_RM",IF(LEFT(INDIRECT("$F"&amp;$S2286),3)="OCS","OCS_RM",IF(RIGHT(INDIRECT("$F"&amp;$S2286),10)="conversion","GOTS_RM_conversion",IF((LEFT(INDIRECT("$F"&amp;$S2286),4))="GOTS","GOTS_RM","Responsible_RM"))))))),"DELETERM")</f>
        <v>#VALUE!</v>
      </c>
      <c r="AF2286" t="e" cm="1">
        <f t="array" aca="1" ref="AF2286" ca="1">IF($S2286="","",INDIRECT("$Z"&amp;$S2286))</f>
        <v>#VALUE!</v>
      </c>
      <c r="AG2286" t="str">
        <f t="shared" si="706"/>
        <v/>
      </c>
      <c r="AH2286" t="str" cm="1">
        <f t="array" aca="1" ref="AH2286" ca="1">IFERROR(INDIRECT("$ag"&amp;S2286),"")</f>
        <v/>
      </c>
      <c r="AI2286" t="e" cm="1">
        <f t="array" aca="1" ref="AI2286" ca="1">INDIRECT("O"&amp;S2286)</f>
        <v>#VALUE!</v>
      </c>
      <c r="AJ2286" t="str">
        <f t="shared" si="707"/>
        <v/>
      </c>
    </row>
    <row r="2287" spans="1:36" ht="16.5" customHeight="1">
      <c r="A2287" s="129"/>
      <c r="B2287" s="134"/>
      <c r="C2287" s="135"/>
      <c r="D2287" s="146"/>
      <c r="E2287" s="146"/>
      <c r="F2287" s="135"/>
      <c r="G2287" s="147"/>
      <c r="H2287" s="147"/>
      <c r="I2287" s="147"/>
      <c r="J2287" s="147"/>
      <c r="K2287" s="38"/>
      <c r="L2287" s="143"/>
      <c r="M2287" s="143"/>
      <c r="N2287" s="61"/>
      <c r="O2287" s="314"/>
      <c r="Q2287" t="str">
        <f t="shared" si="702"/>
        <v/>
      </c>
      <c r="S2287" t="e">
        <f t="shared" ca="1" si="711"/>
        <v>#VALUE!</v>
      </c>
      <c r="T2287" t="e">
        <f t="shared" ca="1" si="708"/>
        <v>#VALUE!</v>
      </c>
      <c r="U2287">
        <f t="shared" si="712"/>
        <v>2220</v>
      </c>
      <c r="V2287">
        <v>185.33333333334801</v>
      </c>
      <c r="W2287">
        <f t="shared" si="715"/>
        <v>185</v>
      </c>
      <c r="X2287" t="str" cm="1">
        <f t="array" aca="1" ref="X2287" ca="1">IFERROR(INDEX('PC&amp;PD'!$A$1:$AS$19,ROW('PC&amp;PD'!$A$19),MATCH(INDIRECT(T2287),'PC&amp;PD'!$A$1:$AS$1,0)),"")</f>
        <v/>
      </c>
      <c r="AA2287" t="str">
        <f t="shared" si="703"/>
        <v/>
      </c>
      <c r="AB2287" t="str">
        <f t="shared" si="704"/>
        <v/>
      </c>
      <c r="AC2287" t="e">
        <f t="shared" ca="1" si="705"/>
        <v>#VALUE!</v>
      </c>
      <c r="AD2287" t="str" cm="1">
        <f t="array" aca="1" ref="AD2287" ca="1">IFERROR(IF((LEFT(INDIRECT("$F"&amp;$S2287),4))="GOTS",IF($G2287="Organic","GOTS_Organic_raw",(IF($G2287="Responsible","GOTS_Responsible",(IF($G2287="No Attribute (Conventional)","GOTS_conventional",(IF($G2287="Recycled Pre/Post-Consumer","GOTS_pre_post",(IF($G2287="In-Conversion","GOTS_in_conversion",(IF($G2287="Sustainably Sourced","Sustainably_sourced",(IF($G2287="Recycled pre-consumer organic","GOTS_recycled_organic",""))))))))))))),IF($G2287="Organic","Organic",(IF($G2287="Responsible","Responsible",(IF($G2287="No Attribute (Conventional)","No_Attribute_Conventional",(IF($G2287="Recycled Pre/Post-Consumer","Recycled_Pre_Post_Consumer",(IF($G2287="In-Conversion","In_Conversion",(IF($G2287="Recycled Pre-Consumer","Recycled_Pre_Consumer",(IF($G2287="Recycled Post-Consumer","Recycled_Post_Consumer",(IF($G2287="Sustainably Sourced","Sustainably_sourced",(IF($G2287="Recycled pre-consumer organic","GOTS_recycled_organic","")))))))))))))))))),"")</f>
        <v/>
      </c>
      <c r="AE2287" t="e" cm="1">
        <f t="array" aca="1" ref="AE2287" ca="1">IF($I2287="",IF(INDIRECT("$F"&amp;$S2287)="","",IF(LEFT(INDIRECT("$F"&amp;$S2287),3)="GRS","GRS_RCS_RM",IF((LEFT(INDIRECT("$F"&amp;$S2287),3))="RCS","GRS_RCS_RM",IF(INDIRECT("$F"&amp;$S2287)="OCS (No Label)","OCS_Conversion_RM",IF(LEFT(INDIRECT("$F"&amp;$S2287),3)="OCS","OCS_RM",IF(RIGHT(INDIRECT("$F"&amp;$S2287),10)="conversion","GOTS_RM_conversion",IF((LEFT(INDIRECT("$F"&amp;$S2287),4))="GOTS","GOTS_RM","Responsible_RM"))))))),"DELETERM")</f>
        <v>#VALUE!</v>
      </c>
      <c r="AF2287" t="e" cm="1">
        <f t="array" aca="1" ref="AF2287" ca="1">IF($S2287="","",INDIRECT("$Z"&amp;$S2287))</f>
        <v>#VALUE!</v>
      </c>
      <c r="AG2287" t="str">
        <f t="shared" si="706"/>
        <v/>
      </c>
      <c r="AH2287" t="str" cm="1">
        <f t="array" aca="1" ref="AH2287" ca="1">IFERROR(INDIRECT("$ag"&amp;S2287),"")</f>
        <v/>
      </c>
      <c r="AI2287" t="e" cm="1">
        <f t="array" aca="1" ref="AI2287" ca="1">INDIRECT("O"&amp;S2287)</f>
        <v>#VALUE!</v>
      </c>
      <c r="AJ2287" t="str">
        <f t="shared" si="707"/>
        <v/>
      </c>
    </row>
    <row r="2288" spans="1:36" ht="16.5" customHeight="1">
      <c r="A2288" s="129"/>
      <c r="B2288" s="134"/>
      <c r="C2288" s="135"/>
      <c r="D2288" s="146"/>
      <c r="E2288" s="146"/>
      <c r="F2288" s="135"/>
      <c r="G2288" s="147"/>
      <c r="H2288" s="147"/>
      <c r="I2288" s="147"/>
      <c r="J2288" s="147"/>
      <c r="K2288" s="38"/>
      <c r="L2288" s="143"/>
      <c r="M2288" s="143"/>
      <c r="N2288" s="61"/>
      <c r="O2288" s="314"/>
      <c r="Q2288" t="str">
        <f t="shared" si="702"/>
        <v/>
      </c>
      <c r="S2288" t="e">
        <f t="shared" ca="1" si="711"/>
        <v>#VALUE!</v>
      </c>
      <c r="T2288" t="e">
        <f t="shared" ca="1" si="708"/>
        <v>#VALUE!</v>
      </c>
      <c r="U2288">
        <f t="shared" si="712"/>
        <v>2220</v>
      </c>
      <c r="V2288">
        <v>185.41666666668101</v>
      </c>
      <c r="W2288">
        <f t="shared" si="715"/>
        <v>185</v>
      </c>
      <c r="X2288" t="str" cm="1">
        <f t="array" aca="1" ref="X2288" ca="1">IFERROR(INDEX('PC&amp;PD'!$A$1:$AS$19,ROW('PC&amp;PD'!$A$19),MATCH(INDIRECT(T2288),'PC&amp;PD'!$A$1:$AS$1,0)),"")</f>
        <v/>
      </c>
      <c r="AA2288" t="str">
        <f t="shared" si="703"/>
        <v/>
      </c>
      <c r="AB2288" t="str">
        <f t="shared" si="704"/>
        <v/>
      </c>
      <c r="AC2288" t="e">
        <f t="shared" ca="1" si="705"/>
        <v>#VALUE!</v>
      </c>
      <c r="AD2288" t="str" cm="1">
        <f t="array" aca="1" ref="AD2288" ca="1">IFERROR(IF((LEFT(INDIRECT("$F"&amp;$S2288),4))="GOTS",IF($G2288="Organic","GOTS_Organic_raw",(IF($G2288="Responsible","GOTS_Responsible",(IF($G2288="No Attribute (Conventional)","GOTS_conventional",(IF($G2288="Recycled Pre/Post-Consumer","GOTS_pre_post",(IF($G2288="In-Conversion","GOTS_in_conversion",(IF($G2288="Sustainably Sourced","Sustainably_sourced",(IF($G2288="Recycled pre-consumer organic","GOTS_recycled_organic",""))))))))))))),IF($G2288="Organic","Organic",(IF($G2288="Responsible","Responsible",(IF($G2288="No Attribute (Conventional)","No_Attribute_Conventional",(IF($G2288="Recycled Pre/Post-Consumer","Recycled_Pre_Post_Consumer",(IF($G2288="In-Conversion","In_Conversion",(IF($G2288="Recycled Pre-Consumer","Recycled_Pre_Consumer",(IF($G2288="Recycled Post-Consumer","Recycled_Post_Consumer",(IF($G2288="Sustainably Sourced","Sustainably_sourced",(IF($G2288="Recycled pre-consumer organic","GOTS_recycled_organic","")))))))))))))))))),"")</f>
        <v/>
      </c>
      <c r="AE2288" t="e" cm="1">
        <f t="array" aca="1" ref="AE2288" ca="1">IF($I2288="",IF(INDIRECT("$F"&amp;$S2288)="","",IF(LEFT(INDIRECT("$F"&amp;$S2288),3)="GRS","GRS_RCS_RM",IF((LEFT(INDIRECT("$F"&amp;$S2288),3))="RCS","GRS_RCS_RM",IF(INDIRECT("$F"&amp;$S2288)="OCS (No Label)","OCS_Conversion_RM",IF(LEFT(INDIRECT("$F"&amp;$S2288),3)="OCS","OCS_RM",IF(RIGHT(INDIRECT("$F"&amp;$S2288),10)="conversion","GOTS_RM_conversion",IF((LEFT(INDIRECT("$F"&amp;$S2288),4))="GOTS","GOTS_RM","Responsible_RM"))))))),"DELETERM")</f>
        <v>#VALUE!</v>
      </c>
      <c r="AF2288" t="e" cm="1">
        <f t="array" aca="1" ref="AF2288" ca="1">IF($S2288="","",INDIRECT("$Z"&amp;$S2288))</f>
        <v>#VALUE!</v>
      </c>
      <c r="AG2288" t="str">
        <f t="shared" si="706"/>
        <v/>
      </c>
      <c r="AH2288" t="str" cm="1">
        <f t="array" aca="1" ref="AH2288" ca="1">IFERROR(INDIRECT("$ag"&amp;S2288),"")</f>
        <v/>
      </c>
      <c r="AI2288" t="e" cm="1">
        <f t="array" aca="1" ref="AI2288" ca="1">INDIRECT("O"&amp;S2288)</f>
        <v>#VALUE!</v>
      </c>
      <c r="AJ2288" t="str">
        <f t="shared" si="707"/>
        <v/>
      </c>
    </row>
    <row r="2289" spans="1:36" ht="16.5" customHeight="1">
      <c r="A2289" s="130"/>
      <c r="B2289" s="136"/>
      <c r="C2289" s="137"/>
      <c r="D2289" s="146"/>
      <c r="E2289" s="146"/>
      <c r="F2289" s="137"/>
      <c r="G2289" s="147"/>
      <c r="H2289" s="147"/>
      <c r="I2289" s="147"/>
      <c r="J2289" s="147"/>
      <c r="K2289" s="38"/>
      <c r="L2289" s="144"/>
      <c r="M2289" s="144"/>
      <c r="N2289" s="61"/>
      <c r="O2289" s="314"/>
      <c r="Q2289" t="str">
        <f t="shared" si="702"/>
        <v/>
      </c>
      <c r="S2289" t="e">
        <f t="shared" ca="1" si="711"/>
        <v>#VALUE!</v>
      </c>
      <c r="T2289" t="e">
        <f t="shared" ca="1" si="708"/>
        <v>#VALUE!</v>
      </c>
      <c r="U2289">
        <f t="shared" si="712"/>
        <v>2220</v>
      </c>
      <c r="V2289">
        <v>185.50000000001501</v>
      </c>
      <c r="W2289">
        <f t="shared" si="715"/>
        <v>185</v>
      </c>
      <c r="X2289" t="str" cm="1">
        <f t="array" aca="1" ref="X2289" ca="1">IFERROR(INDEX('PC&amp;PD'!$A$1:$AS$19,ROW('PC&amp;PD'!$A$19),MATCH(INDIRECT(T2289),'PC&amp;PD'!$A$1:$AS$1,0)),"")</f>
        <v/>
      </c>
      <c r="AA2289" t="str">
        <f t="shared" si="703"/>
        <v/>
      </c>
      <c r="AB2289" t="str">
        <f t="shared" si="704"/>
        <v/>
      </c>
      <c r="AC2289" t="e">
        <f t="shared" ca="1" si="705"/>
        <v>#VALUE!</v>
      </c>
      <c r="AD2289" t="str" cm="1">
        <f t="array" aca="1" ref="AD2289" ca="1">IFERROR(IF((LEFT(INDIRECT("$F"&amp;$S2289),4))="GOTS",IF($G2289="Organic","GOTS_Organic_raw",(IF($G2289="Responsible","GOTS_Responsible",(IF($G2289="No Attribute (Conventional)","GOTS_conventional",(IF($G2289="Recycled Pre/Post-Consumer","GOTS_pre_post",(IF($G2289="In-Conversion","GOTS_in_conversion",(IF($G2289="Sustainably Sourced","Sustainably_sourced",(IF($G2289="Recycled pre-consumer organic","GOTS_recycled_organic",""))))))))))))),IF($G2289="Organic","Organic",(IF($G2289="Responsible","Responsible",(IF($G2289="No Attribute (Conventional)","No_Attribute_Conventional",(IF($G2289="Recycled Pre/Post-Consumer","Recycled_Pre_Post_Consumer",(IF($G2289="In-Conversion","In_Conversion",(IF($G2289="Recycled Pre-Consumer","Recycled_Pre_Consumer",(IF($G2289="Recycled Post-Consumer","Recycled_Post_Consumer",(IF($G2289="Sustainably Sourced","Sustainably_sourced",(IF($G2289="Recycled pre-consumer organic","GOTS_recycled_organic","")))))))))))))))))),"")</f>
        <v/>
      </c>
      <c r="AE2289" t="e" cm="1">
        <f t="array" aca="1" ref="AE2289" ca="1">IF($I2289="",IF(INDIRECT("$F"&amp;$S2289)="","",IF(LEFT(INDIRECT("$F"&amp;$S2289),3)="GRS","GRS_RCS_RM",IF((LEFT(INDIRECT("$F"&amp;$S2289),3))="RCS","GRS_RCS_RM",IF(INDIRECT("$F"&amp;$S2289)="OCS (No Label)","OCS_Conversion_RM",IF(LEFT(INDIRECT("$F"&amp;$S2289),3)="OCS","OCS_RM",IF(RIGHT(INDIRECT("$F"&amp;$S2289),10)="conversion","GOTS_RM_conversion",IF((LEFT(INDIRECT("$F"&amp;$S2289),4))="GOTS","GOTS_RM","Responsible_RM"))))))),"DELETERM")</f>
        <v>#VALUE!</v>
      </c>
      <c r="AF2289" t="e" cm="1">
        <f t="array" aca="1" ref="AF2289" ca="1">IF($S2289="","",INDIRECT("$Z"&amp;$S2289))</f>
        <v>#VALUE!</v>
      </c>
      <c r="AG2289" t="str">
        <f t="shared" si="706"/>
        <v/>
      </c>
      <c r="AH2289" t="str" cm="1">
        <f t="array" aca="1" ref="AH2289" ca="1">IFERROR(INDIRECT("$ag"&amp;S2289),"")</f>
        <v/>
      </c>
      <c r="AI2289" t="e" cm="1">
        <f t="array" aca="1" ref="AI2289" ca="1">INDIRECT("O"&amp;S2289)</f>
        <v>#VALUE!</v>
      </c>
      <c r="AJ2289" t="str">
        <f t="shared" si="707"/>
        <v/>
      </c>
    </row>
    <row r="2290" spans="1:36" ht="16.5" customHeight="1">
      <c r="A2290" s="130"/>
      <c r="B2290" s="136"/>
      <c r="C2290" s="137"/>
      <c r="D2290" s="146"/>
      <c r="E2290" s="146"/>
      <c r="F2290" s="137"/>
      <c r="G2290" s="147"/>
      <c r="H2290" s="147"/>
      <c r="I2290" s="147"/>
      <c r="J2290" s="147"/>
      <c r="K2290" s="38"/>
      <c r="L2290" s="144"/>
      <c r="M2290" s="144"/>
      <c r="N2290" s="61"/>
      <c r="O2290" s="314"/>
      <c r="Q2290" t="str">
        <f t="shared" si="702"/>
        <v/>
      </c>
      <c r="S2290" t="e">
        <f t="shared" ca="1" si="711"/>
        <v>#VALUE!</v>
      </c>
      <c r="T2290" t="e">
        <f t="shared" ca="1" si="708"/>
        <v>#VALUE!</v>
      </c>
      <c r="U2290">
        <f t="shared" si="712"/>
        <v>2220</v>
      </c>
      <c r="V2290">
        <v>185.58333333334801</v>
      </c>
      <c r="W2290">
        <f t="shared" si="715"/>
        <v>185</v>
      </c>
      <c r="X2290" t="str" cm="1">
        <f t="array" aca="1" ref="X2290" ca="1">IFERROR(INDEX('PC&amp;PD'!$A$1:$AS$19,ROW('PC&amp;PD'!$A$19),MATCH(INDIRECT(T2290),'PC&amp;PD'!$A$1:$AS$1,0)),"")</f>
        <v/>
      </c>
      <c r="AA2290" t="str">
        <f t="shared" si="703"/>
        <v/>
      </c>
      <c r="AB2290" t="str">
        <f t="shared" si="704"/>
        <v/>
      </c>
      <c r="AC2290" t="e">
        <f t="shared" ca="1" si="705"/>
        <v>#VALUE!</v>
      </c>
      <c r="AD2290" t="str" cm="1">
        <f t="array" aca="1" ref="AD2290" ca="1">IFERROR(IF((LEFT(INDIRECT("$F"&amp;$S2290),4))="GOTS",IF($G2290="Organic","GOTS_Organic_raw",(IF($G2290="Responsible","GOTS_Responsible",(IF($G2290="No Attribute (Conventional)","GOTS_conventional",(IF($G2290="Recycled Pre/Post-Consumer","GOTS_pre_post",(IF($G2290="In-Conversion","GOTS_in_conversion",(IF($G2290="Sustainably Sourced","Sustainably_sourced",(IF($G2290="Recycled pre-consumer organic","GOTS_recycled_organic",""))))))))))))),IF($G2290="Organic","Organic",(IF($G2290="Responsible","Responsible",(IF($G2290="No Attribute (Conventional)","No_Attribute_Conventional",(IF($G2290="Recycled Pre/Post-Consumer","Recycled_Pre_Post_Consumer",(IF($G2290="In-Conversion","In_Conversion",(IF($G2290="Recycled Pre-Consumer","Recycled_Pre_Consumer",(IF($G2290="Recycled Post-Consumer","Recycled_Post_Consumer",(IF($G2290="Sustainably Sourced","Sustainably_sourced",(IF($G2290="Recycled pre-consumer organic","GOTS_recycled_organic","")))))))))))))))))),"")</f>
        <v/>
      </c>
      <c r="AE2290" t="e" cm="1">
        <f t="array" aca="1" ref="AE2290" ca="1">IF($I2290="",IF(INDIRECT("$F"&amp;$S2290)="","",IF(LEFT(INDIRECT("$F"&amp;$S2290),3)="GRS","GRS_RCS_RM",IF((LEFT(INDIRECT("$F"&amp;$S2290),3))="RCS","GRS_RCS_RM",IF(INDIRECT("$F"&amp;$S2290)="OCS (No Label)","OCS_Conversion_RM",IF(LEFT(INDIRECT("$F"&amp;$S2290),3)="OCS","OCS_RM",IF(RIGHT(INDIRECT("$F"&amp;$S2290),10)="conversion","GOTS_RM_conversion",IF((LEFT(INDIRECT("$F"&amp;$S2290),4))="GOTS","GOTS_RM","Responsible_RM"))))))),"DELETERM")</f>
        <v>#VALUE!</v>
      </c>
      <c r="AF2290" t="e" cm="1">
        <f t="array" aca="1" ref="AF2290" ca="1">IF($S2290="","",INDIRECT("$Z"&amp;$S2290))</f>
        <v>#VALUE!</v>
      </c>
      <c r="AG2290" t="str">
        <f t="shared" si="706"/>
        <v/>
      </c>
      <c r="AH2290" t="str" cm="1">
        <f t="array" aca="1" ref="AH2290" ca="1">IFERROR(INDIRECT("$ag"&amp;S2290),"")</f>
        <v/>
      </c>
      <c r="AI2290" t="e" cm="1">
        <f t="array" aca="1" ref="AI2290" ca="1">INDIRECT("O"&amp;S2290)</f>
        <v>#VALUE!</v>
      </c>
      <c r="AJ2290" t="str">
        <f t="shared" si="707"/>
        <v/>
      </c>
    </row>
    <row r="2291" spans="1:36" ht="16.5" customHeight="1">
      <c r="A2291" s="130"/>
      <c r="B2291" s="136"/>
      <c r="C2291" s="137"/>
      <c r="D2291" s="146"/>
      <c r="E2291" s="146"/>
      <c r="F2291" s="137"/>
      <c r="G2291" s="147"/>
      <c r="H2291" s="147"/>
      <c r="I2291" s="147"/>
      <c r="J2291" s="147"/>
      <c r="K2291" s="38"/>
      <c r="L2291" s="144"/>
      <c r="M2291" s="144"/>
      <c r="N2291" s="61"/>
      <c r="O2291" s="314"/>
      <c r="Q2291" t="str">
        <f t="shared" si="702"/>
        <v/>
      </c>
      <c r="S2291" t="e">
        <f t="shared" ca="1" si="711"/>
        <v>#VALUE!</v>
      </c>
      <c r="T2291" t="e">
        <f t="shared" ca="1" si="708"/>
        <v>#VALUE!</v>
      </c>
      <c r="U2291">
        <f t="shared" si="712"/>
        <v>2220</v>
      </c>
      <c r="V2291">
        <v>185.66666666668101</v>
      </c>
      <c r="W2291">
        <f t="shared" si="715"/>
        <v>185</v>
      </c>
      <c r="X2291" t="str" cm="1">
        <f t="array" aca="1" ref="X2291" ca="1">IFERROR(INDEX('PC&amp;PD'!$A$1:$AS$19,ROW('PC&amp;PD'!$A$19),MATCH(INDIRECT(T2291),'PC&amp;PD'!$A$1:$AS$1,0)),"")</f>
        <v/>
      </c>
      <c r="AA2291" t="str">
        <f t="shared" si="703"/>
        <v/>
      </c>
      <c r="AB2291" t="str">
        <f t="shared" si="704"/>
        <v/>
      </c>
      <c r="AC2291" t="e">
        <f t="shared" ca="1" si="705"/>
        <v>#VALUE!</v>
      </c>
      <c r="AD2291" t="str" cm="1">
        <f t="array" aca="1" ref="AD2291" ca="1">IFERROR(IF((LEFT(INDIRECT("$F"&amp;$S2291),4))="GOTS",IF($G2291="Organic","GOTS_Organic_raw",(IF($G2291="Responsible","GOTS_Responsible",(IF($G2291="No Attribute (Conventional)","GOTS_conventional",(IF($G2291="Recycled Pre/Post-Consumer","GOTS_pre_post",(IF($G2291="In-Conversion","GOTS_in_conversion",(IF($G2291="Sustainably Sourced","Sustainably_sourced",(IF($G2291="Recycled pre-consumer organic","GOTS_recycled_organic",""))))))))))))),IF($G2291="Organic","Organic",(IF($G2291="Responsible","Responsible",(IF($G2291="No Attribute (Conventional)","No_Attribute_Conventional",(IF($G2291="Recycled Pre/Post-Consumer","Recycled_Pre_Post_Consumer",(IF($G2291="In-Conversion","In_Conversion",(IF($G2291="Recycled Pre-Consumer","Recycled_Pre_Consumer",(IF($G2291="Recycled Post-Consumer","Recycled_Post_Consumer",(IF($G2291="Sustainably Sourced","Sustainably_sourced",(IF($G2291="Recycled pre-consumer organic","GOTS_recycled_organic","")))))))))))))))))),"")</f>
        <v/>
      </c>
      <c r="AE2291" t="e" cm="1">
        <f t="array" aca="1" ref="AE2291" ca="1">IF($I2291="",IF(INDIRECT("$F"&amp;$S2291)="","",IF(LEFT(INDIRECT("$F"&amp;$S2291),3)="GRS","GRS_RCS_RM",IF((LEFT(INDIRECT("$F"&amp;$S2291),3))="RCS","GRS_RCS_RM",IF(INDIRECT("$F"&amp;$S2291)="OCS (No Label)","OCS_Conversion_RM",IF(LEFT(INDIRECT("$F"&amp;$S2291),3)="OCS","OCS_RM",IF(RIGHT(INDIRECT("$F"&amp;$S2291),10)="conversion","GOTS_RM_conversion",IF((LEFT(INDIRECT("$F"&amp;$S2291),4))="GOTS","GOTS_RM","Responsible_RM"))))))),"DELETERM")</f>
        <v>#VALUE!</v>
      </c>
      <c r="AF2291" t="e" cm="1">
        <f t="array" aca="1" ref="AF2291" ca="1">IF($S2291="","",INDIRECT("$Z"&amp;$S2291))</f>
        <v>#VALUE!</v>
      </c>
      <c r="AG2291" t="str">
        <f t="shared" si="706"/>
        <v/>
      </c>
      <c r="AH2291" t="str" cm="1">
        <f t="array" aca="1" ref="AH2291" ca="1">IFERROR(INDIRECT("$ag"&amp;S2291),"")</f>
        <v/>
      </c>
      <c r="AI2291" t="e" cm="1">
        <f t="array" aca="1" ref="AI2291" ca="1">INDIRECT("O"&amp;S2291)</f>
        <v>#VALUE!</v>
      </c>
      <c r="AJ2291" t="str">
        <f t="shared" si="707"/>
        <v/>
      </c>
    </row>
    <row r="2292" spans="1:36" ht="16.5" customHeight="1">
      <c r="A2292" s="130"/>
      <c r="B2292" s="136"/>
      <c r="C2292" s="137"/>
      <c r="D2292" s="146"/>
      <c r="E2292" s="146"/>
      <c r="F2292" s="137"/>
      <c r="G2292" s="147"/>
      <c r="H2292" s="147"/>
      <c r="I2292" s="147"/>
      <c r="J2292" s="147"/>
      <c r="K2292" s="38"/>
      <c r="L2292" s="144"/>
      <c r="M2292" s="144"/>
      <c r="N2292" s="61"/>
      <c r="O2292" s="314"/>
      <c r="Q2292" t="str">
        <f t="shared" si="702"/>
        <v/>
      </c>
      <c r="S2292" t="e">
        <f t="shared" ca="1" si="711"/>
        <v>#VALUE!</v>
      </c>
      <c r="T2292" t="e">
        <f t="shared" ca="1" si="708"/>
        <v>#VALUE!</v>
      </c>
      <c r="U2292">
        <f t="shared" si="712"/>
        <v>2220</v>
      </c>
      <c r="V2292">
        <v>185.75000000001501</v>
      </c>
      <c r="W2292">
        <f t="shared" si="715"/>
        <v>185</v>
      </c>
      <c r="X2292" t="str" cm="1">
        <f t="array" aca="1" ref="X2292" ca="1">IFERROR(INDEX('PC&amp;PD'!$A$1:$AS$19,ROW('PC&amp;PD'!$A$19),MATCH(INDIRECT(T2292),'PC&amp;PD'!$A$1:$AS$1,0)),"")</f>
        <v/>
      </c>
      <c r="AA2292" t="str">
        <f t="shared" si="703"/>
        <v/>
      </c>
      <c r="AB2292" t="str">
        <f t="shared" si="704"/>
        <v/>
      </c>
      <c r="AC2292" t="e">
        <f t="shared" ca="1" si="705"/>
        <v>#VALUE!</v>
      </c>
      <c r="AD2292" t="str" cm="1">
        <f t="array" aca="1" ref="AD2292" ca="1">IFERROR(IF((LEFT(INDIRECT("$F"&amp;$S2292),4))="GOTS",IF($G2292="Organic","GOTS_Organic_raw",(IF($G2292="Responsible","GOTS_Responsible",(IF($G2292="No Attribute (Conventional)","GOTS_conventional",(IF($G2292="Recycled Pre/Post-Consumer","GOTS_pre_post",(IF($G2292="In-Conversion","GOTS_in_conversion",(IF($G2292="Sustainably Sourced","Sustainably_sourced",(IF($G2292="Recycled pre-consumer organic","GOTS_recycled_organic",""))))))))))))),IF($G2292="Organic","Organic",(IF($G2292="Responsible","Responsible",(IF($G2292="No Attribute (Conventional)","No_Attribute_Conventional",(IF($G2292="Recycled Pre/Post-Consumer","Recycled_Pre_Post_Consumer",(IF($G2292="In-Conversion","In_Conversion",(IF($G2292="Recycled Pre-Consumer","Recycled_Pre_Consumer",(IF($G2292="Recycled Post-Consumer","Recycled_Post_Consumer",(IF($G2292="Sustainably Sourced","Sustainably_sourced",(IF($G2292="Recycled pre-consumer organic","GOTS_recycled_organic","")))))))))))))))))),"")</f>
        <v/>
      </c>
      <c r="AE2292" t="e" cm="1">
        <f t="array" aca="1" ref="AE2292" ca="1">IF($I2292="",IF(INDIRECT("$F"&amp;$S2292)="","",IF(LEFT(INDIRECT("$F"&amp;$S2292),3)="GRS","GRS_RCS_RM",IF((LEFT(INDIRECT("$F"&amp;$S2292),3))="RCS","GRS_RCS_RM",IF(INDIRECT("$F"&amp;$S2292)="OCS (No Label)","OCS_Conversion_RM",IF(LEFT(INDIRECT("$F"&amp;$S2292),3)="OCS","OCS_RM",IF(RIGHT(INDIRECT("$F"&amp;$S2292),10)="conversion","GOTS_RM_conversion",IF((LEFT(INDIRECT("$F"&amp;$S2292),4))="GOTS","GOTS_RM","Responsible_RM"))))))),"DELETERM")</f>
        <v>#VALUE!</v>
      </c>
      <c r="AF2292" t="e" cm="1">
        <f t="array" aca="1" ref="AF2292" ca="1">IF($S2292="","",INDIRECT("$Z"&amp;$S2292))</f>
        <v>#VALUE!</v>
      </c>
      <c r="AG2292" t="str">
        <f t="shared" si="706"/>
        <v/>
      </c>
      <c r="AH2292" t="str" cm="1">
        <f t="array" aca="1" ref="AH2292" ca="1">IFERROR(INDIRECT("$ag"&amp;S2292),"")</f>
        <v/>
      </c>
      <c r="AI2292" t="e" cm="1">
        <f t="array" aca="1" ref="AI2292" ca="1">INDIRECT("O"&amp;S2292)</f>
        <v>#VALUE!</v>
      </c>
      <c r="AJ2292" t="str">
        <f t="shared" si="707"/>
        <v/>
      </c>
    </row>
    <row r="2293" spans="1:36" ht="16.5" customHeight="1">
      <c r="A2293" s="130"/>
      <c r="B2293" s="136"/>
      <c r="C2293" s="137"/>
      <c r="D2293" s="146"/>
      <c r="E2293" s="146"/>
      <c r="F2293" s="137"/>
      <c r="G2293" s="147"/>
      <c r="H2293" s="147"/>
      <c r="I2293" s="147"/>
      <c r="J2293" s="147"/>
      <c r="K2293" s="38"/>
      <c r="L2293" s="144"/>
      <c r="M2293" s="144"/>
      <c r="N2293" s="61"/>
      <c r="O2293" s="314"/>
      <c r="Q2293" t="str">
        <f t="shared" si="702"/>
        <v/>
      </c>
      <c r="S2293" t="e">
        <f t="shared" ca="1" si="711"/>
        <v>#VALUE!</v>
      </c>
      <c r="T2293" t="e">
        <f t="shared" ca="1" si="708"/>
        <v>#VALUE!</v>
      </c>
      <c r="U2293">
        <f t="shared" si="712"/>
        <v>2220</v>
      </c>
      <c r="V2293">
        <v>185.83333333334801</v>
      </c>
      <c r="W2293">
        <f t="shared" si="715"/>
        <v>185</v>
      </c>
      <c r="X2293" t="str" cm="1">
        <f t="array" aca="1" ref="X2293" ca="1">IFERROR(INDEX('PC&amp;PD'!$A$1:$AS$19,ROW('PC&amp;PD'!$A$19),MATCH(INDIRECT(T2293),'PC&amp;PD'!$A$1:$AS$1,0)),"")</f>
        <v/>
      </c>
      <c r="AA2293" t="str">
        <f t="shared" si="703"/>
        <v/>
      </c>
      <c r="AB2293" t="str">
        <f t="shared" si="704"/>
        <v/>
      </c>
      <c r="AC2293" t="e">
        <f t="shared" ca="1" si="705"/>
        <v>#VALUE!</v>
      </c>
      <c r="AD2293" t="str" cm="1">
        <f t="array" aca="1" ref="AD2293" ca="1">IFERROR(IF((LEFT(INDIRECT("$F"&amp;$S2293),4))="GOTS",IF($G2293="Organic","GOTS_Organic_raw",(IF($G2293="Responsible","GOTS_Responsible",(IF($G2293="No Attribute (Conventional)","GOTS_conventional",(IF($G2293="Recycled Pre/Post-Consumer","GOTS_pre_post",(IF($G2293="In-Conversion","GOTS_in_conversion",(IF($G2293="Sustainably Sourced","Sustainably_sourced",(IF($G2293="Recycled pre-consumer organic","GOTS_recycled_organic",""))))))))))))),IF($G2293="Organic","Organic",(IF($G2293="Responsible","Responsible",(IF($G2293="No Attribute (Conventional)","No_Attribute_Conventional",(IF($G2293="Recycled Pre/Post-Consumer","Recycled_Pre_Post_Consumer",(IF($G2293="In-Conversion","In_Conversion",(IF($G2293="Recycled Pre-Consumer","Recycled_Pre_Consumer",(IF($G2293="Recycled Post-Consumer","Recycled_Post_Consumer",(IF($G2293="Sustainably Sourced","Sustainably_sourced",(IF($G2293="Recycled pre-consumer organic","GOTS_recycled_organic","")))))))))))))))))),"")</f>
        <v/>
      </c>
      <c r="AE2293" t="e" cm="1">
        <f t="array" aca="1" ref="AE2293" ca="1">IF($I2293="",IF(INDIRECT("$F"&amp;$S2293)="","",IF(LEFT(INDIRECT("$F"&amp;$S2293),3)="GRS","GRS_RCS_RM",IF((LEFT(INDIRECT("$F"&amp;$S2293),3))="RCS","GRS_RCS_RM",IF(INDIRECT("$F"&amp;$S2293)="OCS (No Label)","OCS_Conversion_RM",IF(LEFT(INDIRECT("$F"&amp;$S2293),3)="OCS","OCS_RM",IF(RIGHT(INDIRECT("$F"&amp;$S2293),10)="conversion","GOTS_RM_conversion",IF((LEFT(INDIRECT("$F"&amp;$S2293),4))="GOTS","GOTS_RM","Responsible_RM"))))))),"DELETERM")</f>
        <v>#VALUE!</v>
      </c>
      <c r="AF2293" t="e" cm="1">
        <f t="array" aca="1" ref="AF2293" ca="1">IF($S2293="","",INDIRECT("$Z"&amp;$S2293))</f>
        <v>#VALUE!</v>
      </c>
      <c r="AG2293" t="str">
        <f t="shared" si="706"/>
        <v/>
      </c>
      <c r="AH2293" t="str" cm="1">
        <f t="array" aca="1" ref="AH2293" ca="1">IFERROR(INDIRECT("$ag"&amp;S2293),"")</f>
        <v/>
      </c>
      <c r="AI2293" t="e" cm="1">
        <f t="array" aca="1" ref="AI2293" ca="1">INDIRECT("O"&amp;S2293)</f>
        <v>#VALUE!</v>
      </c>
      <c r="AJ2293" t="str">
        <f t="shared" si="707"/>
        <v/>
      </c>
    </row>
    <row r="2294" spans="1:36" ht="16.5" customHeight="1" thickBot="1">
      <c r="A2294" s="131"/>
      <c r="B2294" s="138"/>
      <c r="C2294" s="139"/>
      <c r="D2294" s="148"/>
      <c r="E2294" s="148"/>
      <c r="F2294" s="139"/>
      <c r="G2294" s="149"/>
      <c r="H2294" s="149"/>
      <c r="I2294" s="149"/>
      <c r="J2294" s="149"/>
      <c r="K2294" s="39"/>
      <c r="L2294" s="145"/>
      <c r="M2294" s="145"/>
      <c r="N2294" s="62"/>
      <c r="O2294" s="315"/>
      <c r="Q2294" t="str">
        <f t="shared" si="702"/>
        <v/>
      </c>
      <c r="S2294" t="e">
        <f t="shared" ca="1" si="711"/>
        <v>#VALUE!</v>
      </c>
      <c r="T2294" t="e">
        <f t="shared" ca="1" si="708"/>
        <v>#VALUE!</v>
      </c>
      <c r="U2294">
        <f t="shared" si="712"/>
        <v>2220</v>
      </c>
      <c r="V2294">
        <v>185.91666666668101</v>
      </c>
      <c r="W2294">
        <f t="shared" si="715"/>
        <v>185</v>
      </c>
      <c r="X2294" t="str" cm="1">
        <f t="array" aca="1" ref="X2294" ca="1">IFERROR(INDEX('PC&amp;PD'!$A$1:$AS$19,ROW('PC&amp;PD'!$A$19),MATCH(INDIRECT(T2294),'PC&amp;PD'!$A$1:$AS$1,0)),"")</f>
        <v/>
      </c>
      <c r="AA2294" t="str">
        <f t="shared" si="703"/>
        <v/>
      </c>
      <c r="AB2294" t="str">
        <f t="shared" si="704"/>
        <v/>
      </c>
      <c r="AC2294" t="e">
        <f t="shared" ca="1" si="705"/>
        <v>#VALUE!</v>
      </c>
      <c r="AD2294" t="str" cm="1">
        <f t="array" aca="1" ref="AD2294" ca="1">IFERROR(IF((LEFT(INDIRECT("$F"&amp;$S2294),4))="GOTS",IF($G2294="Organic","GOTS_Organic_raw",(IF($G2294="Responsible","GOTS_Responsible",(IF($G2294="No Attribute (Conventional)","GOTS_conventional",(IF($G2294="Recycled Pre/Post-Consumer","GOTS_pre_post",(IF($G2294="In-Conversion","GOTS_in_conversion",(IF($G2294="Sustainably Sourced","Sustainably_sourced",(IF($G2294="Recycled pre-consumer organic","GOTS_recycled_organic",""))))))))))))),IF($G2294="Organic","Organic",(IF($G2294="Responsible","Responsible",(IF($G2294="No Attribute (Conventional)","No_Attribute_Conventional",(IF($G2294="Recycled Pre/Post-Consumer","Recycled_Pre_Post_Consumer",(IF($G2294="In-Conversion","In_Conversion",(IF($G2294="Recycled Pre-Consumer","Recycled_Pre_Consumer",(IF($G2294="Recycled Post-Consumer","Recycled_Post_Consumer",(IF($G2294="Sustainably Sourced","Sustainably_sourced",(IF($G2294="Recycled pre-consumer organic","GOTS_recycled_organic","")))))))))))))))))),"")</f>
        <v/>
      </c>
      <c r="AE2294" t="e" cm="1">
        <f t="array" aca="1" ref="AE2294" ca="1">IF($I2294="",IF(INDIRECT("$F"&amp;$S2294)="","",IF(LEFT(INDIRECT("$F"&amp;$S2294),3)="GRS","GRS_RCS_RM",IF((LEFT(INDIRECT("$F"&amp;$S2294),3))="RCS","GRS_RCS_RM",IF(INDIRECT("$F"&amp;$S2294)="OCS (No Label)","OCS_Conversion_RM",IF(LEFT(INDIRECT("$F"&amp;$S2294),3)="OCS","OCS_RM",IF(RIGHT(INDIRECT("$F"&amp;$S2294),10)="conversion","GOTS_RM_conversion",IF((LEFT(INDIRECT("$F"&amp;$S2294),4))="GOTS","GOTS_RM","Responsible_RM"))))))),"DELETERM")</f>
        <v>#VALUE!</v>
      </c>
      <c r="AF2294" t="e" cm="1">
        <f t="array" aca="1" ref="AF2294" ca="1">IF($S2294="","",INDIRECT("$Z"&amp;$S2294))</f>
        <v>#VALUE!</v>
      </c>
      <c r="AG2294" t="str">
        <f t="shared" si="706"/>
        <v/>
      </c>
      <c r="AH2294" t="str" cm="1">
        <f t="array" aca="1" ref="AH2294" ca="1">IFERROR(INDIRECT("$ag"&amp;S2294),"")</f>
        <v/>
      </c>
      <c r="AI2294" t="e" cm="1">
        <f t="array" aca="1" ref="AI2294" ca="1">INDIRECT("O"&amp;S2294)</f>
        <v>#VALUE!</v>
      </c>
      <c r="AJ2294" t="str">
        <f t="shared" si="707"/>
        <v/>
      </c>
    </row>
    <row r="2295" spans="1:36" ht="16.5" customHeight="1">
      <c r="A2295" s="128" t="str">
        <f>IF(B2295="","",COUNTA($B$63:$B2295))</f>
        <v/>
      </c>
      <c r="B2295" s="132"/>
      <c r="C2295" s="133"/>
      <c r="D2295" s="140"/>
      <c r="E2295" s="140"/>
      <c r="F2295" s="133"/>
      <c r="G2295" s="141"/>
      <c r="H2295" s="141"/>
      <c r="I2295" s="141"/>
      <c r="J2295" s="141"/>
      <c r="K2295" s="37"/>
      <c r="L2295" s="142" t="str">
        <f>IF(R2295="","",LEFT(R2295,LEN(R2295)-2))</f>
        <v/>
      </c>
      <c r="M2295" s="142"/>
      <c r="N2295" s="60"/>
      <c r="O2295" s="313"/>
      <c r="Q2295" t="str">
        <f t="shared" si="702"/>
        <v/>
      </c>
      <c r="R2295" t="str">
        <f t="shared" ref="R2295" si="720">CONCATENATE($Q2295,Q2296,Q2297,Q2298,Q2299,Q2300,$Q2301,$Q2302,$Q2303,$Q2304,$Q2305,$Q2306)</f>
        <v/>
      </c>
      <c r="S2295" t="e">
        <f t="shared" ca="1" si="711"/>
        <v>#VALUE!</v>
      </c>
      <c r="T2295" t="e">
        <f t="shared" ca="1" si="708"/>
        <v>#VALUE!</v>
      </c>
      <c r="U2295">
        <f t="shared" si="712"/>
        <v>2232</v>
      </c>
      <c r="V2295">
        <v>186.00000000001501</v>
      </c>
      <c r="W2295">
        <f t="shared" si="715"/>
        <v>186</v>
      </c>
      <c r="X2295" t="str" cm="1">
        <f t="array" aca="1" ref="X2295" ca="1">IFERROR(INDEX('PC&amp;PD'!$A$1:$AS$19,ROW('PC&amp;PD'!$A$19),MATCH(INDIRECT(T2295),'PC&amp;PD'!$A$1:$AS$1,0)),"")</f>
        <v/>
      </c>
      <c r="Z2295" t="str">
        <f t="shared" ref="Z2295" si="721">IFERROR(IF($F2295="OCS 100","OCS (OCS 100)",IF($F2295="OCS Blended","OCS (OCS Blended)",IF($F2295="OCS (No Label)","OCS (No Label)",IF($F2295="RCS 100","RCS (RCS 100)",IF($F2295="RCS Blended","RCS (RCS Blended)",IF($F2295="GRS","GRS (GRS)",IF($F2295="GRS (No Label)", "GRS (No Label)",IF($F2295="RDS","RDS (RDS)",IF($F2295="RWS","RWS (RWS)",IF($F2295="RAS","RAS (RAS)",IF($F2295="RMS","RMS (RMS)",IF($F2295="GOTS Organic","GOTS (Organic)",IF($F2295="GOTS Made with organic","GOTS (Made with Organic)",IF($F2295="GOTS Organic - in conversion","GOTS (Organic - In Conversion)",IF($F2295="GOTS Made with organic - in conversion","GOTS (Made with Organic - In Conversion)",""))))))))))))))),"")</f>
        <v/>
      </c>
      <c r="AA2295" t="str">
        <f t="shared" si="703"/>
        <v/>
      </c>
      <c r="AB2295" t="str">
        <f t="shared" si="704"/>
        <v/>
      </c>
      <c r="AC2295" t="e">
        <f t="shared" ca="1" si="705"/>
        <v>#VALUE!</v>
      </c>
      <c r="AD2295" t="str" cm="1">
        <f t="array" aca="1" ref="AD2295" ca="1">IFERROR(IF((LEFT(INDIRECT("$F"&amp;$S2295),4))="GOTS",IF($G2295="Organic","GOTS_Organic_raw",(IF($G2295="Responsible","GOTS_Responsible",(IF($G2295="No Attribute (Conventional)","GOTS_conventional",(IF($G2295="Recycled Pre/Post-Consumer","GOTS_pre_post",(IF($G2295="In-Conversion","GOTS_in_conversion",(IF($G2295="Sustainably Sourced","Sustainably_sourced",(IF($G2295="Recycled pre-consumer organic","GOTS_recycled_organic",""))))))))))))),IF($G2295="Organic","Organic",(IF($G2295="Responsible","Responsible",(IF($G2295="No Attribute (Conventional)","No_Attribute_Conventional",(IF($G2295="Recycled Pre/Post-Consumer","Recycled_Pre_Post_Consumer",(IF($G2295="In-Conversion","In_Conversion",(IF($G2295="Recycled Pre-Consumer","Recycled_Pre_Consumer",(IF($G2295="Recycled Post-Consumer","Recycled_Post_Consumer",(IF($G2295="Sustainably Sourced","Sustainably_sourced",(IF($G2295="Recycled pre-consumer organic","GOTS_recycled_organic","")))))))))))))))))),"")</f>
        <v/>
      </c>
      <c r="AE2295" t="e" cm="1">
        <f t="array" aca="1" ref="AE2295" ca="1">IF($I2295="",IF(INDIRECT("$F"&amp;$S2295)="","",IF(LEFT(INDIRECT("$F"&amp;$S2295),3)="GRS","GRS_RCS_RM",IF((LEFT(INDIRECT("$F"&amp;$S2295),3))="RCS","GRS_RCS_RM",IF(INDIRECT("$F"&amp;$S2295)="OCS (No Label)","OCS_Conversion_RM",IF(LEFT(INDIRECT("$F"&amp;$S2295),3)="OCS","OCS_RM",IF(RIGHT(INDIRECT("$F"&amp;$S2295),10)="conversion","GOTS_RM_conversion",IF((LEFT(INDIRECT("$F"&amp;$S2295),4))="GOTS","GOTS_RM","Responsible_RM"))))))),"DELETERM")</f>
        <v>#VALUE!</v>
      </c>
      <c r="AF2295" t="e" cm="1">
        <f t="array" aca="1" ref="AF2295" ca="1">IF($S2295="","",INDIRECT("$Z"&amp;$S2295))</f>
        <v>#VALUE!</v>
      </c>
      <c r="AG2295" t="str">
        <f t="shared" si="706"/>
        <v/>
      </c>
      <c r="AH2295" t="str" cm="1">
        <f t="array" aca="1" ref="AH2295" ca="1">IFERROR(INDIRECT("$ag"&amp;S2295),"")</f>
        <v/>
      </c>
      <c r="AI2295" t="e" cm="1">
        <f t="array" aca="1" ref="AI2295" ca="1">INDIRECT("O"&amp;S2295)</f>
        <v>#VALUE!</v>
      </c>
      <c r="AJ2295" t="str">
        <f t="shared" si="707"/>
        <v/>
      </c>
    </row>
    <row r="2296" spans="1:36" ht="16.5" customHeight="1">
      <c r="A2296" s="129"/>
      <c r="B2296" s="134"/>
      <c r="C2296" s="135"/>
      <c r="D2296" s="146"/>
      <c r="E2296" s="146"/>
      <c r="F2296" s="135"/>
      <c r="G2296" s="147"/>
      <c r="H2296" s="147"/>
      <c r="I2296" s="147"/>
      <c r="J2296" s="147"/>
      <c r="K2296" s="38"/>
      <c r="L2296" s="143"/>
      <c r="M2296" s="143"/>
      <c r="N2296" s="61"/>
      <c r="O2296" s="314"/>
      <c r="Q2296" t="str">
        <f t="shared" si="702"/>
        <v/>
      </c>
      <c r="S2296" t="e">
        <f t="shared" ca="1" si="711"/>
        <v>#VALUE!</v>
      </c>
      <c r="T2296" t="e">
        <f t="shared" ca="1" si="708"/>
        <v>#VALUE!</v>
      </c>
      <c r="U2296">
        <f t="shared" si="712"/>
        <v>2232</v>
      </c>
      <c r="V2296">
        <v>186.08333333334801</v>
      </c>
      <c r="W2296">
        <f t="shared" si="715"/>
        <v>186</v>
      </c>
      <c r="X2296" t="str" cm="1">
        <f t="array" aca="1" ref="X2296" ca="1">IFERROR(INDEX('PC&amp;PD'!$A$1:$AS$19,ROW('PC&amp;PD'!$A$19),MATCH(INDIRECT(T2296),'PC&amp;PD'!$A$1:$AS$1,0)),"")</f>
        <v/>
      </c>
      <c r="AA2296" t="str">
        <f t="shared" si="703"/>
        <v/>
      </c>
      <c r="AB2296" t="str">
        <f t="shared" si="704"/>
        <v/>
      </c>
      <c r="AC2296" t="e">
        <f t="shared" ca="1" si="705"/>
        <v>#VALUE!</v>
      </c>
      <c r="AD2296" t="str" cm="1">
        <f t="array" aca="1" ref="AD2296" ca="1">IFERROR(IF((LEFT(INDIRECT("$F"&amp;$S2296),4))="GOTS",IF($G2296="Organic","GOTS_Organic_raw",(IF($G2296="Responsible","GOTS_Responsible",(IF($G2296="No Attribute (Conventional)","GOTS_conventional",(IF($G2296="Recycled Pre/Post-Consumer","GOTS_pre_post",(IF($G2296="In-Conversion","GOTS_in_conversion",(IF($G2296="Sustainably Sourced","Sustainably_sourced",(IF($G2296="Recycled pre-consumer organic","GOTS_recycled_organic",""))))))))))))),IF($G2296="Organic","Organic",(IF($G2296="Responsible","Responsible",(IF($G2296="No Attribute (Conventional)","No_Attribute_Conventional",(IF($G2296="Recycled Pre/Post-Consumer","Recycled_Pre_Post_Consumer",(IF($G2296="In-Conversion","In_Conversion",(IF($G2296="Recycled Pre-Consumer","Recycled_Pre_Consumer",(IF($G2296="Recycled Post-Consumer","Recycled_Post_Consumer",(IF($G2296="Sustainably Sourced","Sustainably_sourced",(IF($G2296="Recycled pre-consumer organic","GOTS_recycled_organic","")))))))))))))))))),"")</f>
        <v/>
      </c>
      <c r="AE2296" t="e" cm="1">
        <f t="array" aca="1" ref="AE2296" ca="1">IF($I2296="",IF(INDIRECT("$F"&amp;$S2296)="","",IF(LEFT(INDIRECT("$F"&amp;$S2296),3)="GRS","GRS_RCS_RM",IF((LEFT(INDIRECT("$F"&amp;$S2296),3))="RCS","GRS_RCS_RM",IF(INDIRECT("$F"&amp;$S2296)="OCS (No Label)","OCS_Conversion_RM",IF(LEFT(INDIRECT("$F"&amp;$S2296),3)="OCS","OCS_RM",IF(RIGHT(INDIRECT("$F"&amp;$S2296),10)="conversion","GOTS_RM_conversion",IF((LEFT(INDIRECT("$F"&amp;$S2296),4))="GOTS","GOTS_RM","Responsible_RM"))))))),"DELETERM")</f>
        <v>#VALUE!</v>
      </c>
      <c r="AF2296" t="e" cm="1">
        <f t="array" aca="1" ref="AF2296" ca="1">IF($S2296="","",INDIRECT("$Z"&amp;$S2296))</f>
        <v>#VALUE!</v>
      </c>
      <c r="AG2296" t="str">
        <f t="shared" si="706"/>
        <v/>
      </c>
      <c r="AH2296" t="str" cm="1">
        <f t="array" aca="1" ref="AH2296" ca="1">IFERROR(INDIRECT("$ag"&amp;S2296),"")</f>
        <v/>
      </c>
      <c r="AI2296" t="e" cm="1">
        <f t="array" aca="1" ref="AI2296" ca="1">INDIRECT("O"&amp;S2296)</f>
        <v>#VALUE!</v>
      </c>
      <c r="AJ2296" t="str">
        <f t="shared" si="707"/>
        <v/>
      </c>
    </row>
    <row r="2297" spans="1:36" ht="16.5" customHeight="1">
      <c r="A2297" s="129"/>
      <c r="B2297" s="134"/>
      <c r="C2297" s="135"/>
      <c r="D2297" s="146"/>
      <c r="E2297" s="146"/>
      <c r="F2297" s="135"/>
      <c r="G2297" s="147"/>
      <c r="H2297" s="147"/>
      <c r="I2297" s="147"/>
      <c r="J2297" s="147"/>
      <c r="K2297" s="38"/>
      <c r="L2297" s="143"/>
      <c r="M2297" s="143"/>
      <c r="N2297" s="61"/>
      <c r="O2297" s="314"/>
      <c r="Q2297" t="str">
        <f t="shared" si="702"/>
        <v/>
      </c>
      <c r="S2297" t="e">
        <f t="shared" ca="1" si="711"/>
        <v>#VALUE!</v>
      </c>
      <c r="T2297" t="e">
        <f t="shared" ca="1" si="708"/>
        <v>#VALUE!</v>
      </c>
      <c r="U2297">
        <f t="shared" si="712"/>
        <v>2232</v>
      </c>
      <c r="V2297">
        <v>186.16666666668101</v>
      </c>
      <c r="W2297">
        <f t="shared" si="715"/>
        <v>186</v>
      </c>
      <c r="X2297" t="str" cm="1">
        <f t="array" aca="1" ref="X2297" ca="1">IFERROR(INDEX('PC&amp;PD'!$A$1:$AS$19,ROW('PC&amp;PD'!$A$19),MATCH(INDIRECT(T2297),'PC&amp;PD'!$A$1:$AS$1,0)),"")</f>
        <v/>
      </c>
      <c r="AA2297" t="str">
        <f t="shared" si="703"/>
        <v/>
      </c>
      <c r="AB2297" t="str">
        <f t="shared" si="704"/>
        <v/>
      </c>
      <c r="AC2297" t="e">
        <f t="shared" ca="1" si="705"/>
        <v>#VALUE!</v>
      </c>
      <c r="AD2297" t="str" cm="1">
        <f t="array" aca="1" ref="AD2297" ca="1">IFERROR(IF((LEFT(INDIRECT("$F"&amp;$S2297),4))="GOTS",IF($G2297="Organic","GOTS_Organic_raw",(IF($G2297="Responsible","GOTS_Responsible",(IF($G2297="No Attribute (Conventional)","GOTS_conventional",(IF($G2297="Recycled Pre/Post-Consumer","GOTS_pre_post",(IF($G2297="In-Conversion","GOTS_in_conversion",(IF($G2297="Sustainably Sourced","Sustainably_sourced",(IF($G2297="Recycled pre-consumer organic","GOTS_recycled_organic",""))))))))))))),IF($G2297="Organic","Organic",(IF($G2297="Responsible","Responsible",(IF($G2297="No Attribute (Conventional)","No_Attribute_Conventional",(IF($G2297="Recycled Pre/Post-Consumer","Recycled_Pre_Post_Consumer",(IF($G2297="In-Conversion","In_Conversion",(IF($G2297="Recycled Pre-Consumer","Recycled_Pre_Consumer",(IF($G2297="Recycled Post-Consumer","Recycled_Post_Consumer",(IF($G2297="Sustainably Sourced","Sustainably_sourced",(IF($G2297="Recycled pre-consumer organic","GOTS_recycled_organic","")))))))))))))))))),"")</f>
        <v/>
      </c>
      <c r="AE2297" t="e" cm="1">
        <f t="array" aca="1" ref="AE2297" ca="1">IF($I2297="",IF(INDIRECT("$F"&amp;$S2297)="","",IF(LEFT(INDIRECT("$F"&amp;$S2297),3)="GRS","GRS_RCS_RM",IF((LEFT(INDIRECT("$F"&amp;$S2297),3))="RCS","GRS_RCS_RM",IF(INDIRECT("$F"&amp;$S2297)="OCS (No Label)","OCS_Conversion_RM",IF(LEFT(INDIRECT("$F"&amp;$S2297),3)="OCS","OCS_RM",IF(RIGHT(INDIRECT("$F"&amp;$S2297),10)="conversion","GOTS_RM_conversion",IF((LEFT(INDIRECT("$F"&amp;$S2297),4))="GOTS","GOTS_RM","Responsible_RM"))))))),"DELETERM")</f>
        <v>#VALUE!</v>
      </c>
      <c r="AF2297" t="e" cm="1">
        <f t="array" aca="1" ref="AF2297" ca="1">IF($S2297="","",INDIRECT("$Z"&amp;$S2297))</f>
        <v>#VALUE!</v>
      </c>
      <c r="AG2297" t="str">
        <f t="shared" si="706"/>
        <v/>
      </c>
      <c r="AH2297" t="str" cm="1">
        <f t="array" aca="1" ref="AH2297" ca="1">IFERROR(INDIRECT("$ag"&amp;S2297),"")</f>
        <v/>
      </c>
      <c r="AI2297" t="e" cm="1">
        <f t="array" aca="1" ref="AI2297" ca="1">INDIRECT("O"&amp;S2297)</f>
        <v>#VALUE!</v>
      </c>
      <c r="AJ2297" t="str">
        <f t="shared" si="707"/>
        <v/>
      </c>
    </row>
    <row r="2298" spans="1:36" ht="16.5" customHeight="1">
      <c r="A2298" s="129"/>
      <c r="B2298" s="134"/>
      <c r="C2298" s="135"/>
      <c r="D2298" s="146"/>
      <c r="E2298" s="146"/>
      <c r="F2298" s="135"/>
      <c r="G2298" s="147"/>
      <c r="H2298" s="147"/>
      <c r="I2298" s="147"/>
      <c r="J2298" s="147"/>
      <c r="K2298" s="38"/>
      <c r="L2298" s="143"/>
      <c r="M2298" s="143"/>
      <c r="N2298" s="61"/>
      <c r="O2298" s="314"/>
      <c r="Q2298" t="str">
        <f t="shared" si="702"/>
        <v/>
      </c>
      <c r="S2298" t="e">
        <f t="shared" ca="1" si="711"/>
        <v>#VALUE!</v>
      </c>
      <c r="T2298" t="e">
        <f t="shared" ca="1" si="708"/>
        <v>#VALUE!</v>
      </c>
      <c r="U2298">
        <f t="shared" si="712"/>
        <v>2232</v>
      </c>
      <c r="V2298">
        <v>186.25000000001501</v>
      </c>
      <c r="W2298">
        <f t="shared" si="715"/>
        <v>186</v>
      </c>
      <c r="X2298" t="str" cm="1">
        <f t="array" aca="1" ref="X2298" ca="1">IFERROR(INDEX('PC&amp;PD'!$A$1:$AS$19,ROW('PC&amp;PD'!$A$19),MATCH(INDIRECT(T2298),'PC&amp;PD'!$A$1:$AS$1,0)),"")</f>
        <v/>
      </c>
      <c r="AA2298" t="str">
        <f t="shared" si="703"/>
        <v/>
      </c>
      <c r="AB2298" t="str">
        <f t="shared" si="704"/>
        <v/>
      </c>
      <c r="AC2298" t="e">
        <f t="shared" ca="1" si="705"/>
        <v>#VALUE!</v>
      </c>
      <c r="AD2298" t="str" cm="1">
        <f t="array" aca="1" ref="AD2298" ca="1">IFERROR(IF((LEFT(INDIRECT("$F"&amp;$S2298),4))="GOTS",IF($G2298="Organic","GOTS_Organic_raw",(IF($G2298="Responsible","GOTS_Responsible",(IF($G2298="No Attribute (Conventional)","GOTS_conventional",(IF($G2298="Recycled Pre/Post-Consumer","GOTS_pre_post",(IF($G2298="In-Conversion","GOTS_in_conversion",(IF($G2298="Sustainably Sourced","Sustainably_sourced",(IF($G2298="Recycled pre-consumer organic","GOTS_recycled_organic",""))))))))))))),IF($G2298="Organic","Organic",(IF($G2298="Responsible","Responsible",(IF($G2298="No Attribute (Conventional)","No_Attribute_Conventional",(IF($G2298="Recycled Pre/Post-Consumer","Recycled_Pre_Post_Consumer",(IF($G2298="In-Conversion","In_Conversion",(IF($G2298="Recycled Pre-Consumer","Recycled_Pre_Consumer",(IF($G2298="Recycled Post-Consumer","Recycled_Post_Consumer",(IF($G2298="Sustainably Sourced","Sustainably_sourced",(IF($G2298="Recycled pre-consumer organic","GOTS_recycled_organic","")))))))))))))))))),"")</f>
        <v/>
      </c>
      <c r="AE2298" t="e" cm="1">
        <f t="array" aca="1" ref="AE2298" ca="1">IF($I2298="",IF(INDIRECT("$F"&amp;$S2298)="","",IF(LEFT(INDIRECT("$F"&amp;$S2298),3)="GRS","GRS_RCS_RM",IF((LEFT(INDIRECT("$F"&amp;$S2298),3))="RCS","GRS_RCS_RM",IF(INDIRECT("$F"&amp;$S2298)="OCS (No Label)","OCS_Conversion_RM",IF(LEFT(INDIRECT("$F"&amp;$S2298),3)="OCS","OCS_RM",IF(RIGHT(INDIRECT("$F"&amp;$S2298),10)="conversion","GOTS_RM_conversion",IF((LEFT(INDIRECT("$F"&amp;$S2298),4))="GOTS","GOTS_RM","Responsible_RM"))))))),"DELETERM")</f>
        <v>#VALUE!</v>
      </c>
      <c r="AF2298" t="e" cm="1">
        <f t="array" aca="1" ref="AF2298" ca="1">IF($S2298="","",INDIRECT("$Z"&amp;$S2298))</f>
        <v>#VALUE!</v>
      </c>
      <c r="AG2298" t="str">
        <f t="shared" si="706"/>
        <v/>
      </c>
      <c r="AH2298" t="str" cm="1">
        <f t="array" aca="1" ref="AH2298" ca="1">IFERROR(INDIRECT("$ag"&amp;S2298),"")</f>
        <v/>
      </c>
      <c r="AI2298" t="e" cm="1">
        <f t="array" aca="1" ref="AI2298" ca="1">INDIRECT("O"&amp;S2298)</f>
        <v>#VALUE!</v>
      </c>
      <c r="AJ2298" t="str">
        <f t="shared" si="707"/>
        <v/>
      </c>
    </row>
    <row r="2299" spans="1:36" ht="16.5" customHeight="1">
      <c r="A2299" s="129"/>
      <c r="B2299" s="134"/>
      <c r="C2299" s="135"/>
      <c r="D2299" s="146"/>
      <c r="E2299" s="146"/>
      <c r="F2299" s="135"/>
      <c r="G2299" s="147"/>
      <c r="H2299" s="147"/>
      <c r="I2299" s="147"/>
      <c r="J2299" s="147"/>
      <c r="K2299" s="38"/>
      <c r="L2299" s="143"/>
      <c r="M2299" s="143"/>
      <c r="N2299" s="61"/>
      <c r="O2299" s="314"/>
      <c r="Q2299" t="str">
        <f t="shared" si="702"/>
        <v/>
      </c>
      <c r="S2299" t="e">
        <f t="shared" ca="1" si="711"/>
        <v>#VALUE!</v>
      </c>
      <c r="T2299" t="e">
        <f t="shared" ca="1" si="708"/>
        <v>#VALUE!</v>
      </c>
      <c r="U2299">
        <f t="shared" si="712"/>
        <v>2232</v>
      </c>
      <c r="V2299">
        <v>186.33333333334801</v>
      </c>
      <c r="W2299">
        <f t="shared" si="715"/>
        <v>186</v>
      </c>
      <c r="X2299" t="str" cm="1">
        <f t="array" aca="1" ref="X2299" ca="1">IFERROR(INDEX('PC&amp;PD'!$A$1:$AS$19,ROW('PC&amp;PD'!$A$19),MATCH(INDIRECT(T2299),'PC&amp;PD'!$A$1:$AS$1,0)),"")</f>
        <v/>
      </c>
      <c r="AA2299" t="str">
        <f t="shared" si="703"/>
        <v/>
      </c>
      <c r="AB2299" t="str">
        <f t="shared" si="704"/>
        <v/>
      </c>
      <c r="AC2299" t="e">
        <f t="shared" ca="1" si="705"/>
        <v>#VALUE!</v>
      </c>
      <c r="AD2299" t="str" cm="1">
        <f t="array" aca="1" ref="AD2299" ca="1">IFERROR(IF((LEFT(INDIRECT("$F"&amp;$S2299),4))="GOTS",IF($G2299="Organic","GOTS_Organic_raw",(IF($G2299="Responsible","GOTS_Responsible",(IF($G2299="No Attribute (Conventional)","GOTS_conventional",(IF($G2299="Recycled Pre/Post-Consumer","GOTS_pre_post",(IF($G2299="In-Conversion","GOTS_in_conversion",(IF($G2299="Sustainably Sourced","Sustainably_sourced",(IF($G2299="Recycled pre-consumer organic","GOTS_recycled_organic",""))))))))))))),IF($G2299="Organic","Organic",(IF($G2299="Responsible","Responsible",(IF($G2299="No Attribute (Conventional)","No_Attribute_Conventional",(IF($G2299="Recycled Pre/Post-Consumer","Recycled_Pre_Post_Consumer",(IF($G2299="In-Conversion","In_Conversion",(IF($G2299="Recycled Pre-Consumer","Recycled_Pre_Consumer",(IF($G2299="Recycled Post-Consumer","Recycled_Post_Consumer",(IF($G2299="Sustainably Sourced","Sustainably_sourced",(IF($G2299="Recycled pre-consumer organic","GOTS_recycled_organic","")))))))))))))))))),"")</f>
        <v/>
      </c>
      <c r="AE2299" t="e" cm="1">
        <f t="array" aca="1" ref="AE2299" ca="1">IF($I2299="",IF(INDIRECT("$F"&amp;$S2299)="","",IF(LEFT(INDIRECT("$F"&amp;$S2299),3)="GRS","GRS_RCS_RM",IF((LEFT(INDIRECT("$F"&amp;$S2299),3))="RCS","GRS_RCS_RM",IF(INDIRECT("$F"&amp;$S2299)="OCS (No Label)","OCS_Conversion_RM",IF(LEFT(INDIRECT("$F"&amp;$S2299),3)="OCS","OCS_RM",IF(RIGHT(INDIRECT("$F"&amp;$S2299),10)="conversion","GOTS_RM_conversion",IF((LEFT(INDIRECT("$F"&amp;$S2299),4))="GOTS","GOTS_RM","Responsible_RM"))))))),"DELETERM")</f>
        <v>#VALUE!</v>
      </c>
      <c r="AF2299" t="e" cm="1">
        <f t="array" aca="1" ref="AF2299" ca="1">IF($S2299="","",INDIRECT("$Z"&amp;$S2299))</f>
        <v>#VALUE!</v>
      </c>
      <c r="AG2299" t="str">
        <f t="shared" si="706"/>
        <v/>
      </c>
      <c r="AH2299" t="str" cm="1">
        <f t="array" aca="1" ref="AH2299" ca="1">IFERROR(INDIRECT("$ag"&amp;S2299),"")</f>
        <v/>
      </c>
      <c r="AI2299" t="e" cm="1">
        <f t="array" aca="1" ref="AI2299" ca="1">INDIRECT("O"&amp;S2299)</f>
        <v>#VALUE!</v>
      </c>
      <c r="AJ2299" t="str">
        <f t="shared" si="707"/>
        <v/>
      </c>
    </row>
    <row r="2300" spans="1:36" ht="16.5" customHeight="1">
      <c r="A2300" s="129"/>
      <c r="B2300" s="134"/>
      <c r="C2300" s="135"/>
      <c r="D2300" s="146"/>
      <c r="E2300" s="146"/>
      <c r="F2300" s="135"/>
      <c r="G2300" s="147"/>
      <c r="H2300" s="147"/>
      <c r="I2300" s="147"/>
      <c r="J2300" s="147"/>
      <c r="K2300" s="38"/>
      <c r="L2300" s="143"/>
      <c r="M2300" s="143"/>
      <c r="N2300" s="61"/>
      <c r="O2300" s="314"/>
      <c r="Q2300" t="str">
        <f t="shared" si="702"/>
        <v/>
      </c>
      <c r="S2300" t="e">
        <f t="shared" ca="1" si="711"/>
        <v>#VALUE!</v>
      </c>
      <c r="T2300" t="e">
        <f t="shared" ca="1" si="708"/>
        <v>#VALUE!</v>
      </c>
      <c r="U2300">
        <f t="shared" si="712"/>
        <v>2232</v>
      </c>
      <c r="V2300">
        <v>186.41666666668101</v>
      </c>
      <c r="W2300">
        <f t="shared" si="715"/>
        <v>186</v>
      </c>
      <c r="X2300" t="str" cm="1">
        <f t="array" aca="1" ref="X2300" ca="1">IFERROR(INDEX('PC&amp;PD'!$A$1:$AS$19,ROW('PC&amp;PD'!$A$19),MATCH(INDIRECT(T2300),'PC&amp;PD'!$A$1:$AS$1,0)),"")</f>
        <v/>
      </c>
      <c r="AA2300" t="str">
        <f t="shared" si="703"/>
        <v/>
      </c>
      <c r="AB2300" t="str">
        <f t="shared" si="704"/>
        <v/>
      </c>
      <c r="AC2300" t="e">
        <f t="shared" ca="1" si="705"/>
        <v>#VALUE!</v>
      </c>
      <c r="AD2300" t="str" cm="1">
        <f t="array" aca="1" ref="AD2300" ca="1">IFERROR(IF((LEFT(INDIRECT("$F"&amp;$S2300),4))="GOTS",IF($G2300="Organic","GOTS_Organic_raw",(IF($G2300="Responsible","GOTS_Responsible",(IF($G2300="No Attribute (Conventional)","GOTS_conventional",(IF($G2300="Recycled Pre/Post-Consumer","GOTS_pre_post",(IF($G2300="In-Conversion","GOTS_in_conversion",(IF($G2300="Sustainably Sourced","Sustainably_sourced",(IF($G2300="Recycled pre-consumer organic","GOTS_recycled_organic",""))))))))))))),IF($G2300="Organic","Organic",(IF($G2300="Responsible","Responsible",(IF($G2300="No Attribute (Conventional)","No_Attribute_Conventional",(IF($G2300="Recycled Pre/Post-Consumer","Recycled_Pre_Post_Consumer",(IF($G2300="In-Conversion","In_Conversion",(IF($G2300="Recycled Pre-Consumer","Recycled_Pre_Consumer",(IF($G2300="Recycled Post-Consumer","Recycled_Post_Consumer",(IF($G2300="Sustainably Sourced","Sustainably_sourced",(IF($G2300="Recycled pre-consumer organic","GOTS_recycled_organic","")))))))))))))))))),"")</f>
        <v/>
      </c>
      <c r="AE2300" t="e" cm="1">
        <f t="array" aca="1" ref="AE2300" ca="1">IF($I2300="",IF(INDIRECT("$F"&amp;$S2300)="","",IF(LEFT(INDIRECT("$F"&amp;$S2300),3)="GRS","GRS_RCS_RM",IF((LEFT(INDIRECT("$F"&amp;$S2300),3))="RCS","GRS_RCS_RM",IF(INDIRECT("$F"&amp;$S2300)="OCS (No Label)","OCS_Conversion_RM",IF(LEFT(INDIRECT("$F"&amp;$S2300),3)="OCS","OCS_RM",IF(RIGHT(INDIRECT("$F"&amp;$S2300),10)="conversion","GOTS_RM_conversion",IF((LEFT(INDIRECT("$F"&amp;$S2300),4))="GOTS","GOTS_RM","Responsible_RM"))))))),"DELETERM")</f>
        <v>#VALUE!</v>
      </c>
      <c r="AF2300" t="e" cm="1">
        <f t="array" aca="1" ref="AF2300" ca="1">IF($S2300="","",INDIRECT("$Z"&amp;$S2300))</f>
        <v>#VALUE!</v>
      </c>
      <c r="AG2300" t="str">
        <f t="shared" si="706"/>
        <v/>
      </c>
      <c r="AH2300" t="str" cm="1">
        <f t="array" aca="1" ref="AH2300" ca="1">IFERROR(INDIRECT("$ag"&amp;S2300),"")</f>
        <v/>
      </c>
      <c r="AI2300" t="e" cm="1">
        <f t="array" aca="1" ref="AI2300" ca="1">INDIRECT("O"&amp;S2300)</f>
        <v>#VALUE!</v>
      </c>
      <c r="AJ2300" t="str">
        <f t="shared" si="707"/>
        <v/>
      </c>
    </row>
    <row r="2301" spans="1:36" ht="16.5" customHeight="1">
      <c r="A2301" s="130"/>
      <c r="B2301" s="136"/>
      <c r="C2301" s="137"/>
      <c r="D2301" s="146"/>
      <c r="E2301" s="146"/>
      <c r="F2301" s="137"/>
      <c r="G2301" s="147"/>
      <c r="H2301" s="147"/>
      <c r="I2301" s="147"/>
      <c r="J2301" s="147"/>
      <c r="K2301" s="38"/>
      <c r="L2301" s="144"/>
      <c r="M2301" s="144"/>
      <c r="N2301" s="61"/>
      <c r="O2301" s="314"/>
      <c r="Q2301" t="str">
        <f t="shared" si="702"/>
        <v/>
      </c>
      <c r="S2301" t="e">
        <f t="shared" ca="1" si="711"/>
        <v>#VALUE!</v>
      </c>
      <c r="T2301" t="e">
        <f t="shared" ca="1" si="708"/>
        <v>#VALUE!</v>
      </c>
      <c r="U2301">
        <f t="shared" si="712"/>
        <v>2232</v>
      </c>
      <c r="V2301">
        <v>186.50000000001501</v>
      </c>
      <c r="W2301">
        <f t="shared" si="715"/>
        <v>186</v>
      </c>
      <c r="X2301" t="str" cm="1">
        <f t="array" aca="1" ref="X2301" ca="1">IFERROR(INDEX('PC&amp;PD'!$A$1:$AS$19,ROW('PC&amp;PD'!$A$19),MATCH(INDIRECT(T2301),'PC&amp;PD'!$A$1:$AS$1,0)),"")</f>
        <v/>
      </c>
      <c r="AA2301" t="str">
        <f t="shared" si="703"/>
        <v/>
      </c>
      <c r="AB2301" t="str">
        <f t="shared" si="704"/>
        <v/>
      </c>
      <c r="AC2301" t="e">
        <f t="shared" ca="1" si="705"/>
        <v>#VALUE!</v>
      </c>
      <c r="AD2301" t="str" cm="1">
        <f t="array" aca="1" ref="AD2301" ca="1">IFERROR(IF((LEFT(INDIRECT("$F"&amp;$S2301),4))="GOTS",IF($G2301="Organic","GOTS_Organic_raw",(IF($G2301="Responsible","GOTS_Responsible",(IF($G2301="No Attribute (Conventional)","GOTS_conventional",(IF($G2301="Recycled Pre/Post-Consumer","GOTS_pre_post",(IF($G2301="In-Conversion","GOTS_in_conversion",(IF($G2301="Sustainably Sourced","Sustainably_sourced",(IF($G2301="Recycled pre-consumer organic","GOTS_recycled_organic",""))))))))))))),IF($G2301="Organic","Organic",(IF($G2301="Responsible","Responsible",(IF($G2301="No Attribute (Conventional)","No_Attribute_Conventional",(IF($G2301="Recycled Pre/Post-Consumer","Recycled_Pre_Post_Consumer",(IF($G2301="In-Conversion","In_Conversion",(IF($G2301="Recycled Pre-Consumer","Recycled_Pre_Consumer",(IF($G2301="Recycled Post-Consumer","Recycled_Post_Consumer",(IF($G2301="Sustainably Sourced","Sustainably_sourced",(IF($G2301="Recycled pre-consumer organic","GOTS_recycled_organic","")))))))))))))))))),"")</f>
        <v/>
      </c>
      <c r="AE2301" t="e" cm="1">
        <f t="array" aca="1" ref="AE2301" ca="1">IF($I2301="",IF(INDIRECT("$F"&amp;$S2301)="","",IF(LEFT(INDIRECT("$F"&amp;$S2301),3)="GRS","GRS_RCS_RM",IF((LEFT(INDIRECT("$F"&amp;$S2301),3))="RCS","GRS_RCS_RM",IF(INDIRECT("$F"&amp;$S2301)="OCS (No Label)","OCS_Conversion_RM",IF(LEFT(INDIRECT("$F"&amp;$S2301),3)="OCS","OCS_RM",IF(RIGHT(INDIRECT("$F"&amp;$S2301),10)="conversion","GOTS_RM_conversion",IF((LEFT(INDIRECT("$F"&amp;$S2301),4))="GOTS","GOTS_RM","Responsible_RM"))))))),"DELETERM")</f>
        <v>#VALUE!</v>
      </c>
      <c r="AF2301" t="e" cm="1">
        <f t="array" aca="1" ref="AF2301" ca="1">IF($S2301="","",INDIRECT("$Z"&amp;$S2301))</f>
        <v>#VALUE!</v>
      </c>
      <c r="AG2301" t="str">
        <f t="shared" si="706"/>
        <v/>
      </c>
      <c r="AH2301" t="str" cm="1">
        <f t="array" aca="1" ref="AH2301" ca="1">IFERROR(INDIRECT("$ag"&amp;S2301),"")</f>
        <v/>
      </c>
      <c r="AI2301" t="e" cm="1">
        <f t="array" aca="1" ref="AI2301" ca="1">INDIRECT("O"&amp;S2301)</f>
        <v>#VALUE!</v>
      </c>
      <c r="AJ2301" t="str">
        <f t="shared" si="707"/>
        <v/>
      </c>
    </row>
    <row r="2302" spans="1:36" ht="16.5" customHeight="1">
      <c r="A2302" s="130"/>
      <c r="B2302" s="136"/>
      <c r="C2302" s="137"/>
      <c r="D2302" s="146"/>
      <c r="E2302" s="146"/>
      <c r="F2302" s="137"/>
      <c r="G2302" s="147"/>
      <c r="H2302" s="147"/>
      <c r="I2302" s="147"/>
      <c r="J2302" s="147"/>
      <c r="K2302" s="38"/>
      <c r="L2302" s="144"/>
      <c r="M2302" s="144"/>
      <c r="N2302" s="61"/>
      <c r="O2302" s="314"/>
      <c r="Q2302" t="str">
        <f t="shared" si="702"/>
        <v/>
      </c>
      <c r="S2302" t="e">
        <f t="shared" ca="1" si="711"/>
        <v>#VALUE!</v>
      </c>
      <c r="T2302" t="e">
        <f t="shared" ca="1" si="708"/>
        <v>#VALUE!</v>
      </c>
      <c r="U2302">
        <f t="shared" si="712"/>
        <v>2232</v>
      </c>
      <c r="V2302">
        <v>186.58333333334801</v>
      </c>
      <c r="W2302">
        <f t="shared" si="715"/>
        <v>186</v>
      </c>
      <c r="X2302" t="str" cm="1">
        <f t="array" aca="1" ref="X2302" ca="1">IFERROR(INDEX('PC&amp;PD'!$A$1:$AS$19,ROW('PC&amp;PD'!$A$19),MATCH(INDIRECT(T2302),'PC&amp;PD'!$A$1:$AS$1,0)),"")</f>
        <v/>
      </c>
      <c r="AA2302" t="str">
        <f t="shared" si="703"/>
        <v/>
      </c>
      <c r="AB2302" t="str">
        <f t="shared" si="704"/>
        <v/>
      </c>
      <c r="AC2302" t="e">
        <f t="shared" ca="1" si="705"/>
        <v>#VALUE!</v>
      </c>
      <c r="AD2302" t="str" cm="1">
        <f t="array" aca="1" ref="AD2302" ca="1">IFERROR(IF((LEFT(INDIRECT("$F"&amp;$S2302),4))="GOTS",IF($G2302="Organic","GOTS_Organic_raw",(IF($G2302="Responsible","GOTS_Responsible",(IF($G2302="No Attribute (Conventional)","GOTS_conventional",(IF($G2302="Recycled Pre/Post-Consumer","GOTS_pre_post",(IF($G2302="In-Conversion","GOTS_in_conversion",(IF($G2302="Sustainably Sourced","Sustainably_sourced",(IF($G2302="Recycled pre-consumer organic","GOTS_recycled_organic",""))))))))))))),IF($G2302="Organic","Organic",(IF($G2302="Responsible","Responsible",(IF($G2302="No Attribute (Conventional)","No_Attribute_Conventional",(IF($G2302="Recycled Pre/Post-Consumer","Recycled_Pre_Post_Consumer",(IF($G2302="In-Conversion","In_Conversion",(IF($G2302="Recycled Pre-Consumer","Recycled_Pre_Consumer",(IF($G2302="Recycled Post-Consumer","Recycled_Post_Consumer",(IF($G2302="Sustainably Sourced","Sustainably_sourced",(IF($G2302="Recycled pre-consumer organic","GOTS_recycled_organic","")))))))))))))))))),"")</f>
        <v/>
      </c>
      <c r="AE2302" t="e" cm="1">
        <f t="array" aca="1" ref="AE2302" ca="1">IF($I2302="",IF(INDIRECT("$F"&amp;$S2302)="","",IF(LEFT(INDIRECT("$F"&amp;$S2302),3)="GRS","GRS_RCS_RM",IF((LEFT(INDIRECT("$F"&amp;$S2302),3))="RCS","GRS_RCS_RM",IF(INDIRECT("$F"&amp;$S2302)="OCS (No Label)","OCS_Conversion_RM",IF(LEFT(INDIRECT("$F"&amp;$S2302),3)="OCS","OCS_RM",IF(RIGHT(INDIRECT("$F"&amp;$S2302),10)="conversion","GOTS_RM_conversion",IF((LEFT(INDIRECT("$F"&amp;$S2302),4))="GOTS","GOTS_RM","Responsible_RM"))))))),"DELETERM")</f>
        <v>#VALUE!</v>
      </c>
      <c r="AF2302" t="e" cm="1">
        <f t="array" aca="1" ref="AF2302" ca="1">IF($S2302="","",INDIRECT("$Z"&amp;$S2302))</f>
        <v>#VALUE!</v>
      </c>
      <c r="AG2302" t="str">
        <f t="shared" si="706"/>
        <v/>
      </c>
      <c r="AH2302" t="str" cm="1">
        <f t="array" aca="1" ref="AH2302" ca="1">IFERROR(INDIRECT("$ag"&amp;S2302),"")</f>
        <v/>
      </c>
      <c r="AI2302" t="e" cm="1">
        <f t="array" aca="1" ref="AI2302" ca="1">INDIRECT("O"&amp;S2302)</f>
        <v>#VALUE!</v>
      </c>
      <c r="AJ2302" t="str">
        <f t="shared" si="707"/>
        <v/>
      </c>
    </row>
    <row r="2303" spans="1:36" ht="16.5" customHeight="1">
      <c r="A2303" s="130"/>
      <c r="B2303" s="136"/>
      <c r="C2303" s="137"/>
      <c r="D2303" s="146"/>
      <c r="E2303" s="146"/>
      <c r="F2303" s="137"/>
      <c r="G2303" s="147"/>
      <c r="H2303" s="147"/>
      <c r="I2303" s="147"/>
      <c r="J2303" s="147"/>
      <c r="K2303" s="38"/>
      <c r="L2303" s="144"/>
      <c r="M2303" s="144"/>
      <c r="N2303" s="61"/>
      <c r="O2303" s="314"/>
      <c r="Q2303" t="str">
        <f t="shared" si="702"/>
        <v/>
      </c>
      <c r="S2303" t="e">
        <f t="shared" ca="1" si="711"/>
        <v>#VALUE!</v>
      </c>
      <c r="T2303" t="e">
        <f t="shared" ca="1" si="708"/>
        <v>#VALUE!</v>
      </c>
      <c r="U2303">
        <f t="shared" si="712"/>
        <v>2232</v>
      </c>
      <c r="V2303">
        <v>186.66666666668101</v>
      </c>
      <c r="W2303">
        <f t="shared" si="715"/>
        <v>186</v>
      </c>
      <c r="X2303" t="str" cm="1">
        <f t="array" aca="1" ref="X2303" ca="1">IFERROR(INDEX('PC&amp;PD'!$A$1:$AS$19,ROW('PC&amp;PD'!$A$19),MATCH(INDIRECT(T2303),'PC&amp;PD'!$A$1:$AS$1,0)),"")</f>
        <v/>
      </c>
      <c r="AA2303" t="str">
        <f t="shared" si="703"/>
        <v/>
      </c>
      <c r="AB2303" t="str">
        <f t="shared" si="704"/>
        <v/>
      </c>
      <c r="AC2303" t="e">
        <f t="shared" ca="1" si="705"/>
        <v>#VALUE!</v>
      </c>
      <c r="AD2303" t="str" cm="1">
        <f t="array" aca="1" ref="AD2303" ca="1">IFERROR(IF((LEFT(INDIRECT("$F"&amp;$S2303),4))="GOTS",IF($G2303="Organic","GOTS_Organic_raw",(IF($G2303="Responsible","GOTS_Responsible",(IF($G2303="No Attribute (Conventional)","GOTS_conventional",(IF($G2303="Recycled Pre/Post-Consumer","GOTS_pre_post",(IF($G2303="In-Conversion","GOTS_in_conversion",(IF($G2303="Sustainably Sourced","Sustainably_sourced",(IF($G2303="Recycled pre-consumer organic","GOTS_recycled_organic",""))))))))))))),IF($G2303="Organic","Organic",(IF($G2303="Responsible","Responsible",(IF($G2303="No Attribute (Conventional)","No_Attribute_Conventional",(IF($G2303="Recycled Pre/Post-Consumer","Recycled_Pre_Post_Consumer",(IF($G2303="In-Conversion","In_Conversion",(IF($G2303="Recycled Pre-Consumer","Recycled_Pre_Consumer",(IF($G2303="Recycled Post-Consumer","Recycled_Post_Consumer",(IF($G2303="Sustainably Sourced","Sustainably_sourced",(IF($G2303="Recycled pre-consumer organic","GOTS_recycled_organic","")))))))))))))))))),"")</f>
        <v/>
      </c>
      <c r="AE2303" t="e" cm="1">
        <f t="array" aca="1" ref="AE2303" ca="1">IF($I2303="",IF(INDIRECT("$F"&amp;$S2303)="","",IF(LEFT(INDIRECT("$F"&amp;$S2303),3)="GRS","GRS_RCS_RM",IF((LEFT(INDIRECT("$F"&amp;$S2303),3))="RCS","GRS_RCS_RM",IF(INDIRECT("$F"&amp;$S2303)="OCS (No Label)","OCS_Conversion_RM",IF(LEFT(INDIRECT("$F"&amp;$S2303),3)="OCS","OCS_RM",IF(RIGHT(INDIRECT("$F"&amp;$S2303),10)="conversion","GOTS_RM_conversion",IF((LEFT(INDIRECT("$F"&amp;$S2303),4))="GOTS","GOTS_RM","Responsible_RM"))))))),"DELETERM")</f>
        <v>#VALUE!</v>
      </c>
      <c r="AF2303" t="e" cm="1">
        <f t="array" aca="1" ref="AF2303" ca="1">IF($S2303="","",INDIRECT("$Z"&amp;$S2303))</f>
        <v>#VALUE!</v>
      </c>
      <c r="AG2303" t="str">
        <f t="shared" si="706"/>
        <v/>
      </c>
      <c r="AH2303" t="str" cm="1">
        <f t="array" aca="1" ref="AH2303" ca="1">IFERROR(INDIRECT("$ag"&amp;S2303),"")</f>
        <v/>
      </c>
      <c r="AI2303" t="e" cm="1">
        <f t="array" aca="1" ref="AI2303" ca="1">INDIRECT("O"&amp;S2303)</f>
        <v>#VALUE!</v>
      </c>
      <c r="AJ2303" t="str">
        <f t="shared" si="707"/>
        <v/>
      </c>
    </row>
    <row r="2304" spans="1:36" ht="16.5" customHeight="1">
      <c r="A2304" s="130"/>
      <c r="B2304" s="136"/>
      <c r="C2304" s="137"/>
      <c r="D2304" s="146"/>
      <c r="E2304" s="146"/>
      <c r="F2304" s="137"/>
      <c r="G2304" s="147"/>
      <c r="H2304" s="147"/>
      <c r="I2304" s="147"/>
      <c r="J2304" s="147"/>
      <c r="K2304" s="38"/>
      <c r="L2304" s="144"/>
      <c r="M2304" s="144"/>
      <c r="N2304" s="61"/>
      <c r="O2304" s="314"/>
      <c r="Q2304" t="str">
        <f t="shared" ref="Q2304:Q2367" si="722">IF(G2304="No Attribute (Conventional)",IF(OR($G2304="",$I2304="",$K2304=""),"",CONCATENATE($K2304," ",$AA2304," ",$I2304," + ")),IF(OR($G2304="",$I2304="",$K2304=""),"",CONCATENATE($K2304," ",$G2304," ",$I2304," + ")))</f>
        <v/>
      </c>
      <c r="S2304" t="e">
        <f t="shared" ca="1" si="711"/>
        <v>#VALUE!</v>
      </c>
      <c r="T2304" t="e">
        <f t="shared" ca="1" si="708"/>
        <v>#VALUE!</v>
      </c>
      <c r="U2304">
        <f t="shared" si="712"/>
        <v>2232</v>
      </c>
      <c r="V2304">
        <v>186.75000000001501</v>
      </c>
      <c r="W2304">
        <f t="shared" si="715"/>
        <v>186</v>
      </c>
      <c r="X2304" t="str" cm="1">
        <f t="array" aca="1" ref="X2304" ca="1">IFERROR(INDEX('PC&amp;PD'!$A$1:$AS$19,ROW('PC&amp;PD'!$A$19),MATCH(INDIRECT(T2304),'PC&amp;PD'!$A$1:$AS$1,0)),"")</f>
        <v/>
      </c>
      <c r="AA2304" t="str">
        <f t="shared" ref="AA2304:AA2367" si="723">IFERROR(IF(G2304="","",IF(G2304="No Attribute (Conventional)","",G2304)),"")</f>
        <v/>
      </c>
      <c r="AB2304" t="str">
        <f t="shared" ref="AB2304:AB2367" si="724">IFERROR(IF($F2304="OCS 100", "OCS_100",IF($F2304="OCS Blended", "OCS_Blended",IF($F2304="OCS (No Label)", "OCS_No_Label",IF($F2304="RCS 100", "RCS_100",IF($F2304="RCS Blended","RCS_Blended",IF($F2304="GRS","GRS",IF($F2304="GRS (No Label)", "GRS_No_Label",IF($F2304="RDS","RDS",IF($F2304="RWS","RWS",IF($F2304="RMS","RMS",IF($F2304="GOTS Organic","GOTS_Organic",IF($F2304="GOTS Made with organic","GOTS_Made_with_organic",IF($F2304="GOTS Organic - in conversion","GOTS_Organic_in_Conversion",IF($F2304="GOTS Made with organic - in conversion","GOTS_Made_with_Organic_in_Conversion",IF($F2304="RAS","RAS",IF($F2304="Rcs (No Label)","RCS_No_Label",IF($F2304="RWS (No Label)","RWS_No_Label",IF($F2304="RMS (No Label)","RMS_No_Label",IF($F2304="RAS (No Label)","RAS_No_Label",IF($F2304="RDS (No Label)","RDS_No_Label","")))))))))))))))))))),"")</f>
        <v/>
      </c>
      <c r="AC2304" t="e">
        <f t="shared" ref="AC2304:AC2367" ca="1" si="725">"$AB"&amp;S2304</f>
        <v>#VALUE!</v>
      </c>
      <c r="AD2304" t="str" cm="1">
        <f t="array" aca="1" ref="AD2304" ca="1">IFERROR(IF((LEFT(INDIRECT("$F"&amp;$S2304),4))="GOTS",IF($G2304="Organic","GOTS_Organic_raw",(IF($G2304="Responsible","GOTS_Responsible",(IF($G2304="No Attribute (Conventional)","GOTS_conventional",(IF($G2304="Recycled Pre/Post-Consumer","GOTS_pre_post",(IF($G2304="In-Conversion","GOTS_in_conversion",(IF($G2304="Sustainably Sourced","Sustainably_sourced",(IF($G2304="Recycled pre-consumer organic","GOTS_recycled_organic",""))))))))))))),IF($G2304="Organic","Organic",(IF($G2304="Responsible","Responsible",(IF($G2304="No Attribute (Conventional)","No_Attribute_Conventional",(IF($G2304="Recycled Pre/Post-Consumer","Recycled_Pre_Post_Consumer",(IF($G2304="In-Conversion","In_Conversion",(IF($G2304="Recycled Pre-Consumer","Recycled_Pre_Consumer",(IF($G2304="Recycled Post-Consumer","Recycled_Post_Consumer",(IF($G2304="Sustainably Sourced","Sustainably_sourced",(IF($G2304="Recycled pre-consumer organic","GOTS_recycled_organic","")))))))))))))))))),"")</f>
        <v/>
      </c>
      <c r="AE2304" t="e" cm="1">
        <f t="array" aca="1" ref="AE2304" ca="1">IF($I2304="",IF(INDIRECT("$F"&amp;$S2304)="","",IF(LEFT(INDIRECT("$F"&amp;$S2304),3)="GRS","GRS_RCS_RM",IF((LEFT(INDIRECT("$F"&amp;$S2304),3))="RCS","GRS_RCS_RM",IF(INDIRECT("$F"&amp;$S2304)="OCS (No Label)","OCS_Conversion_RM",IF(LEFT(INDIRECT("$F"&amp;$S2304),3)="OCS","OCS_RM",IF(RIGHT(INDIRECT("$F"&amp;$S2304),10)="conversion","GOTS_RM_conversion",IF((LEFT(INDIRECT("$F"&amp;$S2304),4))="GOTS","GOTS_RM","Responsible_RM"))))))),"DELETERM")</f>
        <v>#VALUE!</v>
      </c>
      <c r="AF2304" t="e" cm="1">
        <f t="array" aca="1" ref="AF2304" ca="1">IF($S2304="","",INDIRECT("$Z"&amp;$S2304))</f>
        <v>#VALUE!</v>
      </c>
      <c r="AG2304" t="str">
        <f t="shared" ref="AG2304:AG2367" si="726">IF(AND(AJ2304="",AJ2305="",AJ2306="",AJ2307="",AJ2308="",AJ2309="",AJ2310="",AJ2311="",AJ2312="",AJ2313="",AJ2314="",AJ2315=""),"",CONCATENATE(AJ2304, AJ2305, AJ2306, AJ2307,AJ2308, AJ2309, AJ2310, AJ2311, AJ2312, AJ2313, AJ2314,AJ2315))</f>
        <v/>
      </c>
      <c r="AH2304" t="str" cm="1">
        <f t="array" aca="1" ref="AH2304" ca="1">IFERROR(INDIRECT("$ag"&amp;S2304),"")</f>
        <v/>
      </c>
      <c r="AI2304" t="e" cm="1">
        <f t="array" aca="1" ref="AI2304" ca="1">INDIRECT("O"&amp;S2304)</f>
        <v>#VALUE!</v>
      </c>
      <c r="AJ2304" t="str">
        <f t="shared" ref="AJ2304:AJ2367" si="727">IF(OR(Y2304="",Y2304=0),"",Y2304&amp;", ")</f>
        <v/>
      </c>
    </row>
    <row r="2305" spans="1:36" ht="16.5" customHeight="1">
      <c r="A2305" s="130"/>
      <c r="B2305" s="136"/>
      <c r="C2305" s="137"/>
      <c r="D2305" s="146"/>
      <c r="E2305" s="146"/>
      <c r="F2305" s="137"/>
      <c r="G2305" s="147"/>
      <c r="H2305" s="147"/>
      <c r="I2305" s="147"/>
      <c r="J2305" s="147"/>
      <c r="K2305" s="38"/>
      <c r="L2305" s="144"/>
      <c r="M2305" s="144"/>
      <c r="N2305" s="61"/>
      <c r="O2305" s="314"/>
      <c r="Q2305" t="str">
        <f t="shared" si="722"/>
        <v/>
      </c>
      <c r="S2305" t="e">
        <f t="shared" ca="1" si="711"/>
        <v>#VALUE!</v>
      </c>
      <c r="T2305" t="e">
        <f t="shared" ca="1" si="708"/>
        <v>#VALUE!</v>
      </c>
      <c r="U2305">
        <f t="shared" si="712"/>
        <v>2232</v>
      </c>
      <c r="V2305">
        <v>186.83333333334801</v>
      </c>
      <c r="W2305">
        <f t="shared" si="715"/>
        <v>186</v>
      </c>
      <c r="X2305" t="str" cm="1">
        <f t="array" aca="1" ref="X2305" ca="1">IFERROR(INDEX('PC&amp;PD'!$A$1:$AS$19,ROW('PC&amp;PD'!$A$19),MATCH(INDIRECT(T2305),'PC&amp;PD'!$A$1:$AS$1,0)),"")</f>
        <v/>
      </c>
      <c r="AA2305" t="str">
        <f t="shared" si="723"/>
        <v/>
      </c>
      <c r="AB2305" t="str">
        <f t="shared" si="724"/>
        <v/>
      </c>
      <c r="AC2305" t="e">
        <f t="shared" ca="1" si="725"/>
        <v>#VALUE!</v>
      </c>
      <c r="AD2305" t="str" cm="1">
        <f t="array" aca="1" ref="AD2305" ca="1">IFERROR(IF((LEFT(INDIRECT("$F"&amp;$S2305),4))="GOTS",IF($G2305="Organic","GOTS_Organic_raw",(IF($G2305="Responsible","GOTS_Responsible",(IF($G2305="No Attribute (Conventional)","GOTS_conventional",(IF($G2305="Recycled Pre/Post-Consumer","GOTS_pre_post",(IF($G2305="In-Conversion","GOTS_in_conversion",(IF($G2305="Sustainably Sourced","Sustainably_sourced",(IF($G2305="Recycled pre-consumer organic","GOTS_recycled_organic",""))))))))))))),IF($G2305="Organic","Organic",(IF($G2305="Responsible","Responsible",(IF($G2305="No Attribute (Conventional)","No_Attribute_Conventional",(IF($G2305="Recycled Pre/Post-Consumer","Recycled_Pre_Post_Consumer",(IF($G2305="In-Conversion","In_Conversion",(IF($G2305="Recycled Pre-Consumer","Recycled_Pre_Consumer",(IF($G2305="Recycled Post-Consumer","Recycled_Post_Consumer",(IF($G2305="Sustainably Sourced","Sustainably_sourced",(IF($G2305="Recycled pre-consumer organic","GOTS_recycled_organic","")))))))))))))))))),"")</f>
        <v/>
      </c>
      <c r="AE2305" t="e" cm="1">
        <f t="array" aca="1" ref="AE2305" ca="1">IF($I2305="",IF(INDIRECT("$F"&amp;$S2305)="","",IF(LEFT(INDIRECT("$F"&amp;$S2305),3)="GRS","GRS_RCS_RM",IF((LEFT(INDIRECT("$F"&amp;$S2305),3))="RCS","GRS_RCS_RM",IF(INDIRECT("$F"&amp;$S2305)="OCS (No Label)","OCS_Conversion_RM",IF(LEFT(INDIRECT("$F"&amp;$S2305),3)="OCS","OCS_RM",IF(RIGHT(INDIRECT("$F"&amp;$S2305),10)="conversion","GOTS_RM_conversion",IF((LEFT(INDIRECT("$F"&amp;$S2305),4))="GOTS","GOTS_RM","Responsible_RM"))))))),"DELETERM")</f>
        <v>#VALUE!</v>
      </c>
      <c r="AF2305" t="e" cm="1">
        <f t="array" aca="1" ref="AF2305" ca="1">IF($S2305="","",INDIRECT("$Z"&amp;$S2305))</f>
        <v>#VALUE!</v>
      </c>
      <c r="AG2305" t="str">
        <f t="shared" si="726"/>
        <v/>
      </c>
      <c r="AH2305" t="str" cm="1">
        <f t="array" aca="1" ref="AH2305" ca="1">IFERROR(INDIRECT("$ag"&amp;S2305),"")</f>
        <v/>
      </c>
      <c r="AI2305" t="e" cm="1">
        <f t="array" aca="1" ref="AI2305" ca="1">INDIRECT("O"&amp;S2305)</f>
        <v>#VALUE!</v>
      </c>
      <c r="AJ2305" t="str">
        <f t="shared" si="727"/>
        <v/>
      </c>
    </row>
    <row r="2306" spans="1:36" ht="16.5" customHeight="1" thickBot="1">
      <c r="A2306" s="131"/>
      <c r="B2306" s="138"/>
      <c r="C2306" s="139"/>
      <c r="D2306" s="148"/>
      <c r="E2306" s="148"/>
      <c r="F2306" s="139"/>
      <c r="G2306" s="149"/>
      <c r="H2306" s="149"/>
      <c r="I2306" s="149"/>
      <c r="J2306" s="149"/>
      <c r="K2306" s="39"/>
      <c r="L2306" s="145"/>
      <c r="M2306" s="145"/>
      <c r="N2306" s="62"/>
      <c r="O2306" s="315"/>
      <c r="Q2306" t="str">
        <f t="shared" si="722"/>
        <v/>
      </c>
      <c r="S2306" t="e">
        <f t="shared" ca="1" si="711"/>
        <v>#VALUE!</v>
      </c>
      <c r="T2306" t="e">
        <f t="shared" ref="T2306:T2369" ca="1" si="728">"$B"&amp;S2306</f>
        <v>#VALUE!</v>
      </c>
      <c r="U2306">
        <f t="shared" si="712"/>
        <v>2232</v>
      </c>
      <c r="V2306">
        <v>186.91666666668101</v>
      </c>
      <c r="W2306">
        <f t="shared" si="715"/>
        <v>186</v>
      </c>
      <c r="X2306" t="str" cm="1">
        <f t="array" aca="1" ref="X2306" ca="1">IFERROR(INDEX('PC&amp;PD'!$A$1:$AS$19,ROW('PC&amp;PD'!$A$19),MATCH(INDIRECT(T2306),'PC&amp;PD'!$A$1:$AS$1,0)),"")</f>
        <v/>
      </c>
      <c r="AA2306" t="str">
        <f t="shared" si="723"/>
        <v/>
      </c>
      <c r="AB2306" t="str">
        <f t="shared" si="724"/>
        <v/>
      </c>
      <c r="AC2306" t="e">
        <f t="shared" ca="1" si="725"/>
        <v>#VALUE!</v>
      </c>
      <c r="AD2306" t="str" cm="1">
        <f t="array" aca="1" ref="AD2306" ca="1">IFERROR(IF((LEFT(INDIRECT("$F"&amp;$S2306),4))="GOTS",IF($G2306="Organic","GOTS_Organic_raw",(IF($G2306="Responsible","GOTS_Responsible",(IF($G2306="No Attribute (Conventional)","GOTS_conventional",(IF($G2306="Recycled Pre/Post-Consumer","GOTS_pre_post",(IF($G2306="In-Conversion","GOTS_in_conversion",(IF($G2306="Sustainably Sourced","Sustainably_sourced",(IF($G2306="Recycled pre-consumer organic","GOTS_recycled_organic",""))))))))))))),IF($G2306="Organic","Organic",(IF($G2306="Responsible","Responsible",(IF($G2306="No Attribute (Conventional)","No_Attribute_Conventional",(IF($G2306="Recycled Pre/Post-Consumer","Recycled_Pre_Post_Consumer",(IF($G2306="In-Conversion","In_Conversion",(IF($G2306="Recycled Pre-Consumer","Recycled_Pre_Consumer",(IF($G2306="Recycled Post-Consumer","Recycled_Post_Consumer",(IF($G2306="Sustainably Sourced","Sustainably_sourced",(IF($G2306="Recycled pre-consumer organic","GOTS_recycled_organic","")))))))))))))))))),"")</f>
        <v/>
      </c>
      <c r="AE2306" t="e" cm="1">
        <f t="array" aca="1" ref="AE2306" ca="1">IF($I2306="",IF(INDIRECT("$F"&amp;$S2306)="","",IF(LEFT(INDIRECT("$F"&amp;$S2306),3)="GRS","GRS_RCS_RM",IF((LEFT(INDIRECT("$F"&amp;$S2306),3))="RCS","GRS_RCS_RM",IF(INDIRECT("$F"&amp;$S2306)="OCS (No Label)","OCS_Conversion_RM",IF(LEFT(INDIRECT("$F"&amp;$S2306),3)="OCS","OCS_RM",IF(RIGHT(INDIRECT("$F"&amp;$S2306),10)="conversion","GOTS_RM_conversion",IF((LEFT(INDIRECT("$F"&amp;$S2306),4))="GOTS","GOTS_RM","Responsible_RM"))))))),"DELETERM")</f>
        <v>#VALUE!</v>
      </c>
      <c r="AF2306" t="e" cm="1">
        <f t="array" aca="1" ref="AF2306" ca="1">IF($S2306="","",INDIRECT("$Z"&amp;$S2306))</f>
        <v>#VALUE!</v>
      </c>
      <c r="AG2306" t="str">
        <f t="shared" si="726"/>
        <v/>
      </c>
      <c r="AH2306" t="str" cm="1">
        <f t="array" aca="1" ref="AH2306" ca="1">IFERROR(INDIRECT("$ag"&amp;S2306),"")</f>
        <v/>
      </c>
      <c r="AI2306" t="e" cm="1">
        <f t="array" aca="1" ref="AI2306" ca="1">INDIRECT("O"&amp;S2306)</f>
        <v>#VALUE!</v>
      </c>
      <c r="AJ2306" t="str">
        <f t="shared" si="727"/>
        <v/>
      </c>
    </row>
    <row r="2307" spans="1:36" ht="16.5" customHeight="1">
      <c r="A2307" s="128" t="str">
        <f>IF(B2307="","",COUNTA($B$63:$B2307))</f>
        <v/>
      </c>
      <c r="B2307" s="132"/>
      <c r="C2307" s="133"/>
      <c r="D2307" s="140"/>
      <c r="E2307" s="140"/>
      <c r="F2307" s="133"/>
      <c r="G2307" s="141"/>
      <c r="H2307" s="141"/>
      <c r="I2307" s="141"/>
      <c r="J2307" s="141"/>
      <c r="K2307" s="37"/>
      <c r="L2307" s="142" t="str">
        <f>IF(R2307="","",LEFT(R2307,LEN(R2307)-2))</f>
        <v/>
      </c>
      <c r="M2307" s="142"/>
      <c r="N2307" s="60"/>
      <c r="O2307" s="313"/>
      <c r="Q2307" t="str">
        <f t="shared" si="722"/>
        <v/>
      </c>
      <c r="R2307" t="str">
        <f t="shared" ref="R2307" si="729">CONCATENATE($Q2307,Q2308,Q2309,Q2310,Q2311,Q2312,$Q2313,$Q2314,$Q2315,$Q2316,$Q2317,$Q2318)</f>
        <v/>
      </c>
      <c r="S2307" t="e">
        <f t="shared" ca="1" si="711"/>
        <v>#VALUE!</v>
      </c>
      <c r="T2307" t="e">
        <f t="shared" ca="1" si="728"/>
        <v>#VALUE!</v>
      </c>
      <c r="U2307">
        <f t="shared" si="712"/>
        <v>2244</v>
      </c>
      <c r="V2307">
        <v>187.00000000001501</v>
      </c>
      <c r="W2307">
        <f t="shared" si="715"/>
        <v>187</v>
      </c>
      <c r="X2307" t="str" cm="1">
        <f t="array" aca="1" ref="X2307" ca="1">IFERROR(INDEX('PC&amp;PD'!$A$1:$AS$19,ROW('PC&amp;PD'!$A$19),MATCH(INDIRECT(T2307),'PC&amp;PD'!$A$1:$AS$1,0)),"")</f>
        <v/>
      </c>
      <c r="Z2307" t="str">
        <f t="shared" ref="Z2307" si="730">IFERROR(IF($F2307="OCS 100","OCS (OCS 100)",IF($F2307="OCS Blended","OCS (OCS Blended)",IF($F2307="OCS (No Label)","OCS (No Label)",IF($F2307="RCS 100","RCS (RCS 100)",IF($F2307="RCS Blended","RCS (RCS Blended)",IF($F2307="GRS","GRS (GRS)",IF($F2307="GRS (No Label)", "GRS (No Label)",IF($F2307="RDS","RDS (RDS)",IF($F2307="RWS","RWS (RWS)",IF($F2307="RAS","RAS (RAS)",IF($F2307="RMS","RMS (RMS)",IF($F2307="GOTS Organic","GOTS (Organic)",IF($F2307="GOTS Made with organic","GOTS (Made with Organic)",IF($F2307="GOTS Organic - in conversion","GOTS (Organic - In Conversion)",IF($F2307="GOTS Made with organic - in conversion","GOTS (Made with Organic - In Conversion)",""))))))))))))))),"")</f>
        <v/>
      </c>
      <c r="AA2307" t="str">
        <f t="shared" si="723"/>
        <v/>
      </c>
      <c r="AB2307" t="str">
        <f t="shared" si="724"/>
        <v/>
      </c>
      <c r="AC2307" t="e">
        <f t="shared" ca="1" si="725"/>
        <v>#VALUE!</v>
      </c>
      <c r="AD2307" t="str" cm="1">
        <f t="array" aca="1" ref="AD2307" ca="1">IFERROR(IF((LEFT(INDIRECT("$F"&amp;$S2307),4))="GOTS",IF($G2307="Organic","GOTS_Organic_raw",(IF($G2307="Responsible","GOTS_Responsible",(IF($G2307="No Attribute (Conventional)","GOTS_conventional",(IF($G2307="Recycled Pre/Post-Consumer","GOTS_pre_post",(IF($G2307="In-Conversion","GOTS_in_conversion",(IF($G2307="Sustainably Sourced","Sustainably_sourced",(IF($G2307="Recycled pre-consumer organic","GOTS_recycled_organic",""))))))))))))),IF($G2307="Organic","Organic",(IF($G2307="Responsible","Responsible",(IF($G2307="No Attribute (Conventional)","No_Attribute_Conventional",(IF($G2307="Recycled Pre/Post-Consumer","Recycled_Pre_Post_Consumer",(IF($G2307="In-Conversion","In_Conversion",(IF($G2307="Recycled Pre-Consumer","Recycled_Pre_Consumer",(IF($G2307="Recycled Post-Consumer","Recycled_Post_Consumer",(IF($G2307="Sustainably Sourced","Sustainably_sourced",(IF($G2307="Recycled pre-consumer organic","GOTS_recycled_organic","")))))))))))))))))),"")</f>
        <v/>
      </c>
      <c r="AE2307" t="e" cm="1">
        <f t="array" aca="1" ref="AE2307" ca="1">IF($I2307="",IF(INDIRECT("$F"&amp;$S2307)="","",IF(LEFT(INDIRECT("$F"&amp;$S2307),3)="GRS","GRS_RCS_RM",IF((LEFT(INDIRECT("$F"&amp;$S2307),3))="RCS","GRS_RCS_RM",IF(INDIRECT("$F"&amp;$S2307)="OCS (No Label)","OCS_Conversion_RM",IF(LEFT(INDIRECT("$F"&amp;$S2307),3)="OCS","OCS_RM",IF(RIGHT(INDIRECT("$F"&amp;$S2307),10)="conversion","GOTS_RM_conversion",IF((LEFT(INDIRECT("$F"&amp;$S2307),4))="GOTS","GOTS_RM","Responsible_RM"))))))),"DELETERM")</f>
        <v>#VALUE!</v>
      </c>
      <c r="AF2307" t="e" cm="1">
        <f t="array" aca="1" ref="AF2307" ca="1">IF($S2307="","",INDIRECT("$Z"&amp;$S2307))</f>
        <v>#VALUE!</v>
      </c>
      <c r="AG2307" t="str">
        <f t="shared" si="726"/>
        <v/>
      </c>
      <c r="AH2307" t="str" cm="1">
        <f t="array" aca="1" ref="AH2307" ca="1">IFERROR(INDIRECT("$ag"&amp;S2307),"")</f>
        <v/>
      </c>
      <c r="AI2307" t="e" cm="1">
        <f t="array" aca="1" ref="AI2307" ca="1">INDIRECT("O"&amp;S2307)</f>
        <v>#VALUE!</v>
      </c>
      <c r="AJ2307" t="str">
        <f t="shared" si="727"/>
        <v/>
      </c>
    </row>
    <row r="2308" spans="1:36" ht="16.5" customHeight="1">
      <c r="A2308" s="129"/>
      <c r="B2308" s="134"/>
      <c r="C2308" s="135"/>
      <c r="D2308" s="146"/>
      <c r="E2308" s="146"/>
      <c r="F2308" s="135"/>
      <c r="G2308" s="147"/>
      <c r="H2308" s="147"/>
      <c r="I2308" s="147"/>
      <c r="J2308" s="147"/>
      <c r="K2308" s="38"/>
      <c r="L2308" s="143"/>
      <c r="M2308" s="143"/>
      <c r="N2308" s="61"/>
      <c r="O2308" s="314"/>
      <c r="Q2308" t="str">
        <f t="shared" si="722"/>
        <v/>
      </c>
      <c r="S2308" t="e">
        <f t="shared" ca="1" si="711"/>
        <v>#VALUE!</v>
      </c>
      <c r="T2308" t="e">
        <f t="shared" ca="1" si="728"/>
        <v>#VALUE!</v>
      </c>
      <c r="U2308">
        <f t="shared" si="712"/>
        <v>2244</v>
      </c>
      <c r="V2308">
        <v>187.08333333334801</v>
      </c>
      <c r="W2308">
        <f t="shared" si="715"/>
        <v>187</v>
      </c>
      <c r="X2308" t="str" cm="1">
        <f t="array" aca="1" ref="X2308" ca="1">IFERROR(INDEX('PC&amp;PD'!$A$1:$AS$19,ROW('PC&amp;PD'!$A$19),MATCH(INDIRECT(T2308),'PC&amp;PD'!$A$1:$AS$1,0)),"")</f>
        <v/>
      </c>
      <c r="AA2308" t="str">
        <f t="shared" si="723"/>
        <v/>
      </c>
      <c r="AB2308" t="str">
        <f t="shared" si="724"/>
        <v/>
      </c>
      <c r="AC2308" t="e">
        <f t="shared" ca="1" si="725"/>
        <v>#VALUE!</v>
      </c>
      <c r="AD2308" t="str" cm="1">
        <f t="array" aca="1" ref="AD2308" ca="1">IFERROR(IF((LEFT(INDIRECT("$F"&amp;$S2308),4))="GOTS",IF($G2308="Organic","GOTS_Organic_raw",(IF($G2308="Responsible","GOTS_Responsible",(IF($G2308="No Attribute (Conventional)","GOTS_conventional",(IF($G2308="Recycled Pre/Post-Consumer","GOTS_pre_post",(IF($G2308="In-Conversion","GOTS_in_conversion",(IF($G2308="Sustainably Sourced","Sustainably_sourced",(IF($G2308="Recycled pre-consumer organic","GOTS_recycled_organic",""))))))))))))),IF($G2308="Organic","Organic",(IF($G2308="Responsible","Responsible",(IF($G2308="No Attribute (Conventional)","No_Attribute_Conventional",(IF($G2308="Recycled Pre/Post-Consumer","Recycled_Pre_Post_Consumer",(IF($G2308="In-Conversion","In_Conversion",(IF($G2308="Recycled Pre-Consumer","Recycled_Pre_Consumer",(IF($G2308="Recycled Post-Consumer","Recycled_Post_Consumer",(IF($G2308="Sustainably Sourced","Sustainably_sourced",(IF($G2308="Recycled pre-consumer organic","GOTS_recycled_organic","")))))))))))))))))),"")</f>
        <v/>
      </c>
      <c r="AE2308" t="e" cm="1">
        <f t="array" aca="1" ref="AE2308" ca="1">IF($I2308="",IF(INDIRECT("$F"&amp;$S2308)="","",IF(LEFT(INDIRECT("$F"&amp;$S2308),3)="GRS","GRS_RCS_RM",IF((LEFT(INDIRECT("$F"&amp;$S2308),3))="RCS","GRS_RCS_RM",IF(INDIRECT("$F"&amp;$S2308)="OCS (No Label)","OCS_Conversion_RM",IF(LEFT(INDIRECT("$F"&amp;$S2308),3)="OCS","OCS_RM",IF(RIGHT(INDIRECT("$F"&amp;$S2308),10)="conversion","GOTS_RM_conversion",IF((LEFT(INDIRECT("$F"&amp;$S2308),4))="GOTS","GOTS_RM","Responsible_RM"))))))),"DELETERM")</f>
        <v>#VALUE!</v>
      </c>
      <c r="AF2308" t="e" cm="1">
        <f t="array" aca="1" ref="AF2308" ca="1">IF($S2308="","",INDIRECT("$Z"&amp;$S2308))</f>
        <v>#VALUE!</v>
      </c>
      <c r="AG2308" t="str">
        <f t="shared" si="726"/>
        <v/>
      </c>
      <c r="AH2308" t="str" cm="1">
        <f t="array" aca="1" ref="AH2308" ca="1">IFERROR(INDIRECT("$ag"&amp;S2308),"")</f>
        <v/>
      </c>
      <c r="AI2308" t="e" cm="1">
        <f t="array" aca="1" ref="AI2308" ca="1">INDIRECT("O"&amp;S2308)</f>
        <v>#VALUE!</v>
      </c>
      <c r="AJ2308" t="str">
        <f t="shared" si="727"/>
        <v/>
      </c>
    </row>
    <row r="2309" spans="1:36" ht="16.5" customHeight="1">
      <c r="A2309" s="129"/>
      <c r="B2309" s="134"/>
      <c r="C2309" s="135"/>
      <c r="D2309" s="146"/>
      <c r="E2309" s="146"/>
      <c r="F2309" s="135"/>
      <c r="G2309" s="147"/>
      <c r="H2309" s="147"/>
      <c r="I2309" s="147"/>
      <c r="J2309" s="147"/>
      <c r="K2309" s="38"/>
      <c r="L2309" s="143"/>
      <c r="M2309" s="143"/>
      <c r="N2309" s="61"/>
      <c r="O2309" s="314"/>
      <c r="Q2309" t="str">
        <f t="shared" si="722"/>
        <v/>
      </c>
      <c r="S2309" t="e">
        <f t="shared" ca="1" si="711"/>
        <v>#VALUE!</v>
      </c>
      <c r="T2309" t="e">
        <f t="shared" ca="1" si="728"/>
        <v>#VALUE!</v>
      </c>
      <c r="U2309">
        <f t="shared" si="712"/>
        <v>2244</v>
      </c>
      <c r="V2309">
        <v>187.16666666668101</v>
      </c>
      <c r="W2309">
        <f t="shared" si="715"/>
        <v>187</v>
      </c>
      <c r="X2309" t="str" cm="1">
        <f t="array" aca="1" ref="X2309" ca="1">IFERROR(INDEX('PC&amp;PD'!$A$1:$AS$19,ROW('PC&amp;PD'!$A$19),MATCH(INDIRECT(T2309),'PC&amp;PD'!$A$1:$AS$1,0)),"")</f>
        <v/>
      </c>
      <c r="AA2309" t="str">
        <f t="shared" si="723"/>
        <v/>
      </c>
      <c r="AB2309" t="str">
        <f t="shared" si="724"/>
        <v/>
      </c>
      <c r="AC2309" t="e">
        <f t="shared" ca="1" si="725"/>
        <v>#VALUE!</v>
      </c>
      <c r="AD2309" t="str" cm="1">
        <f t="array" aca="1" ref="AD2309" ca="1">IFERROR(IF((LEFT(INDIRECT("$F"&amp;$S2309),4))="GOTS",IF($G2309="Organic","GOTS_Organic_raw",(IF($G2309="Responsible","GOTS_Responsible",(IF($G2309="No Attribute (Conventional)","GOTS_conventional",(IF($G2309="Recycled Pre/Post-Consumer","GOTS_pre_post",(IF($G2309="In-Conversion","GOTS_in_conversion",(IF($G2309="Sustainably Sourced","Sustainably_sourced",(IF($G2309="Recycled pre-consumer organic","GOTS_recycled_organic",""))))))))))))),IF($G2309="Organic","Organic",(IF($G2309="Responsible","Responsible",(IF($G2309="No Attribute (Conventional)","No_Attribute_Conventional",(IF($G2309="Recycled Pre/Post-Consumer","Recycled_Pre_Post_Consumer",(IF($G2309="In-Conversion","In_Conversion",(IF($G2309="Recycled Pre-Consumer","Recycled_Pre_Consumer",(IF($G2309="Recycled Post-Consumer","Recycled_Post_Consumer",(IF($G2309="Sustainably Sourced","Sustainably_sourced",(IF($G2309="Recycled pre-consumer organic","GOTS_recycled_organic","")))))))))))))))))),"")</f>
        <v/>
      </c>
      <c r="AE2309" t="e" cm="1">
        <f t="array" aca="1" ref="AE2309" ca="1">IF($I2309="",IF(INDIRECT("$F"&amp;$S2309)="","",IF(LEFT(INDIRECT("$F"&amp;$S2309),3)="GRS","GRS_RCS_RM",IF((LEFT(INDIRECT("$F"&amp;$S2309),3))="RCS","GRS_RCS_RM",IF(INDIRECT("$F"&amp;$S2309)="OCS (No Label)","OCS_Conversion_RM",IF(LEFT(INDIRECT("$F"&amp;$S2309),3)="OCS","OCS_RM",IF(RIGHT(INDIRECT("$F"&amp;$S2309),10)="conversion","GOTS_RM_conversion",IF((LEFT(INDIRECT("$F"&amp;$S2309),4))="GOTS","GOTS_RM","Responsible_RM"))))))),"DELETERM")</f>
        <v>#VALUE!</v>
      </c>
      <c r="AF2309" t="e" cm="1">
        <f t="array" aca="1" ref="AF2309" ca="1">IF($S2309="","",INDIRECT("$Z"&amp;$S2309))</f>
        <v>#VALUE!</v>
      </c>
      <c r="AG2309" t="str">
        <f t="shared" si="726"/>
        <v/>
      </c>
      <c r="AH2309" t="str" cm="1">
        <f t="array" aca="1" ref="AH2309" ca="1">IFERROR(INDIRECT("$ag"&amp;S2309),"")</f>
        <v/>
      </c>
      <c r="AI2309" t="e" cm="1">
        <f t="array" aca="1" ref="AI2309" ca="1">INDIRECT("O"&amp;S2309)</f>
        <v>#VALUE!</v>
      </c>
      <c r="AJ2309" t="str">
        <f t="shared" si="727"/>
        <v/>
      </c>
    </row>
    <row r="2310" spans="1:36" ht="16.5" customHeight="1">
      <c r="A2310" s="129"/>
      <c r="B2310" s="134"/>
      <c r="C2310" s="135"/>
      <c r="D2310" s="146"/>
      <c r="E2310" s="146"/>
      <c r="F2310" s="135"/>
      <c r="G2310" s="147"/>
      <c r="H2310" s="147"/>
      <c r="I2310" s="147"/>
      <c r="J2310" s="147"/>
      <c r="K2310" s="38"/>
      <c r="L2310" s="143"/>
      <c r="M2310" s="143"/>
      <c r="N2310" s="61"/>
      <c r="O2310" s="314"/>
      <c r="Q2310" t="str">
        <f t="shared" si="722"/>
        <v/>
      </c>
      <c r="S2310" t="e">
        <f t="shared" ca="1" si="711"/>
        <v>#VALUE!</v>
      </c>
      <c r="T2310" t="e">
        <f t="shared" ca="1" si="728"/>
        <v>#VALUE!</v>
      </c>
      <c r="U2310">
        <f t="shared" si="712"/>
        <v>2244</v>
      </c>
      <c r="V2310">
        <v>187.25000000001501</v>
      </c>
      <c r="W2310">
        <f t="shared" si="715"/>
        <v>187</v>
      </c>
      <c r="X2310" t="str" cm="1">
        <f t="array" aca="1" ref="X2310" ca="1">IFERROR(INDEX('PC&amp;PD'!$A$1:$AS$19,ROW('PC&amp;PD'!$A$19),MATCH(INDIRECT(T2310),'PC&amp;PD'!$A$1:$AS$1,0)),"")</f>
        <v/>
      </c>
      <c r="AA2310" t="str">
        <f t="shared" si="723"/>
        <v/>
      </c>
      <c r="AB2310" t="str">
        <f t="shared" si="724"/>
        <v/>
      </c>
      <c r="AC2310" t="e">
        <f t="shared" ca="1" si="725"/>
        <v>#VALUE!</v>
      </c>
      <c r="AD2310" t="str" cm="1">
        <f t="array" aca="1" ref="AD2310" ca="1">IFERROR(IF((LEFT(INDIRECT("$F"&amp;$S2310),4))="GOTS",IF($G2310="Organic","GOTS_Organic_raw",(IF($G2310="Responsible","GOTS_Responsible",(IF($G2310="No Attribute (Conventional)","GOTS_conventional",(IF($G2310="Recycled Pre/Post-Consumer","GOTS_pre_post",(IF($G2310="In-Conversion","GOTS_in_conversion",(IF($G2310="Sustainably Sourced","Sustainably_sourced",(IF($G2310="Recycled pre-consumer organic","GOTS_recycled_organic",""))))))))))))),IF($G2310="Organic","Organic",(IF($G2310="Responsible","Responsible",(IF($G2310="No Attribute (Conventional)","No_Attribute_Conventional",(IF($G2310="Recycled Pre/Post-Consumer","Recycled_Pre_Post_Consumer",(IF($G2310="In-Conversion","In_Conversion",(IF($G2310="Recycled Pre-Consumer","Recycled_Pre_Consumer",(IF($G2310="Recycled Post-Consumer","Recycled_Post_Consumer",(IF($G2310="Sustainably Sourced","Sustainably_sourced",(IF($G2310="Recycled pre-consumer organic","GOTS_recycled_organic","")))))))))))))))))),"")</f>
        <v/>
      </c>
      <c r="AE2310" t="e" cm="1">
        <f t="array" aca="1" ref="AE2310" ca="1">IF($I2310="",IF(INDIRECT("$F"&amp;$S2310)="","",IF(LEFT(INDIRECT("$F"&amp;$S2310),3)="GRS","GRS_RCS_RM",IF((LEFT(INDIRECT("$F"&amp;$S2310),3))="RCS","GRS_RCS_RM",IF(INDIRECT("$F"&amp;$S2310)="OCS (No Label)","OCS_Conversion_RM",IF(LEFT(INDIRECT("$F"&amp;$S2310),3)="OCS","OCS_RM",IF(RIGHT(INDIRECT("$F"&amp;$S2310),10)="conversion","GOTS_RM_conversion",IF((LEFT(INDIRECT("$F"&amp;$S2310),4))="GOTS","GOTS_RM","Responsible_RM"))))))),"DELETERM")</f>
        <v>#VALUE!</v>
      </c>
      <c r="AF2310" t="e" cm="1">
        <f t="array" aca="1" ref="AF2310" ca="1">IF($S2310="","",INDIRECT("$Z"&amp;$S2310))</f>
        <v>#VALUE!</v>
      </c>
      <c r="AG2310" t="str">
        <f t="shared" si="726"/>
        <v/>
      </c>
      <c r="AH2310" t="str" cm="1">
        <f t="array" aca="1" ref="AH2310" ca="1">IFERROR(INDIRECT("$ag"&amp;S2310),"")</f>
        <v/>
      </c>
      <c r="AI2310" t="e" cm="1">
        <f t="array" aca="1" ref="AI2310" ca="1">INDIRECT("O"&amp;S2310)</f>
        <v>#VALUE!</v>
      </c>
      <c r="AJ2310" t="str">
        <f t="shared" si="727"/>
        <v/>
      </c>
    </row>
    <row r="2311" spans="1:36" ht="16.5" customHeight="1">
      <c r="A2311" s="129"/>
      <c r="B2311" s="134"/>
      <c r="C2311" s="135"/>
      <c r="D2311" s="146"/>
      <c r="E2311" s="146"/>
      <c r="F2311" s="135"/>
      <c r="G2311" s="147"/>
      <c r="H2311" s="147"/>
      <c r="I2311" s="147"/>
      <c r="J2311" s="147"/>
      <c r="K2311" s="38"/>
      <c r="L2311" s="143"/>
      <c r="M2311" s="143"/>
      <c r="N2311" s="61"/>
      <c r="O2311" s="314"/>
      <c r="Q2311" t="str">
        <f t="shared" si="722"/>
        <v/>
      </c>
      <c r="S2311" t="e">
        <f t="shared" ca="1" si="711"/>
        <v>#VALUE!</v>
      </c>
      <c r="T2311" t="e">
        <f t="shared" ca="1" si="728"/>
        <v>#VALUE!</v>
      </c>
      <c r="U2311">
        <f t="shared" si="712"/>
        <v>2244</v>
      </c>
      <c r="V2311">
        <v>187.33333333334801</v>
      </c>
      <c r="W2311">
        <f t="shared" si="715"/>
        <v>187</v>
      </c>
      <c r="X2311" t="str" cm="1">
        <f t="array" aca="1" ref="X2311" ca="1">IFERROR(INDEX('PC&amp;PD'!$A$1:$AS$19,ROW('PC&amp;PD'!$A$19),MATCH(INDIRECT(T2311),'PC&amp;PD'!$A$1:$AS$1,0)),"")</f>
        <v/>
      </c>
      <c r="AA2311" t="str">
        <f t="shared" si="723"/>
        <v/>
      </c>
      <c r="AB2311" t="str">
        <f t="shared" si="724"/>
        <v/>
      </c>
      <c r="AC2311" t="e">
        <f t="shared" ca="1" si="725"/>
        <v>#VALUE!</v>
      </c>
      <c r="AD2311" t="str" cm="1">
        <f t="array" aca="1" ref="AD2311" ca="1">IFERROR(IF((LEFT(INDIRECT("$F"&amp;$S2311),4))="GOTS",IF($G2311="Organic","GOTS_Organic_raw",(IF($G2311="Responsible","GOTS_Responsible",(IF($G2311="No Attribute (Conventional)","GOTS_conventional",(IF($G2311="Recycled Pre/Post-Consumer","GOTS_pre_post",(IF($G2311="In-Conversion","GOTS_in_conversion",(IF($G2311="Sustainably Sourced","Sustainably_sourced",(IF($G2311="Recycled pre-consumer organic","GOTS_recycled_organic",""))))))))))))),IF($G2311="Organic","Organic",(IF($G2311="Responsible","Responsible",(IF($G2311="No Attribute (Conventional)","No_Attribute_Conventional",(IF($G2311="Recycled Pre/Post-Consumer","Recycled_Pre_Post_Consumer",(IF($G2311="In-Conversion","In_Conversion",(IF($G2311="Recycled Pre-Consumer","Recycled_Pre_Consumer",(IF($G2311="Recycled Post-Consumer","Recycled_Post_Consumer",(IF($G2311="Sustainably Sourced","Sustainably_sourced",(IF($G2311="Recycled pre-consumer organic","GOTS_recycled_organic","")))))))))))))))))),"")</f>
        <v/>
      </c>
      <c r="AE2311" t="e" cm="1">
        <f t="array" aca="1" ref="AE2311" ca="1">IF($I2311="",IF(INDIRECT("$F"&amp;$S2311)="","",IF(LEFT(INDIRECT("$F"&amp;$S2311),3)="GRS","GRS_RCS_RM",IF((LEFT(INDIRECT("$F"&amp;$S2311),3))="RCS","GRS_RCS_RM",IF(INDIRECT("$F"&amp;$S2311)="OCS (No Label)","OCS_Conversion_RM",IF(LEFT(INDIRECT("$F"&amp;$S2311),3)="OCS","OCS_RM",IF(RIGHT(INDIRECT("$F"&amp;$S2311),10)="conversion","GOTS_RM_conversion",IF((LEFT(INDIRECT("$F"&amp;$S2311),4))="GOTS","GOTS_RM","Responsible_RM"))))))),"DELETERM")</f>
        <v>#VALUE!</v>
      </c>
      <c r="AF2311" t="e" cm="1">
        <f t="array" aca="1" ref="AF2311" ca="1">IF($S2311="","",INDIRECT("$Z"&amp;$S2311))</f>
        <v>#VALUE!</v>
      </c>
      <c r="AG2311" t="str">
        <f t="shared" si="726"/>
        <v/>
      </c>
      <c r="AH2311" t="str" cm="1">
        <f t="array" aca="1" ref="AH2311" ca="1">IFERROR(INDIRECT("$ag"&amp;S2311),"")</f>
        <v/>
      </c>
      <c r="AI2311" t="e" cm="1">
        <f t="array" aca="1" ref="AI2311" ca="1">INDIRECT("O"&amp;S2311)</f>
        <v>#VALUE!</v>
      </c>
      <c r="AJ2311" t="str">
        <f t="shared" si="727"/>
        <v/>
      </c>
    </row>
    <row r="2312" spans="1:36" ht="16.5" customHeight="1">
      <c r="A2312" s="129"/>
      <c r="B2312" s="134"/>
      <c r="C2312" s="135"/>
      <c r="D2312" s="146"/>
      <c r="E2312" s="146"/>
      <c r="F2312" s="135"/>
      <c r="G2312" s="147"/>
      <c r="H2312" s="147"/>
      <c r="I2312" s="147"/>
      <c r="J2312" s="147"/>
      <c r="K2312" s="38"/>
      <c r="L2312" s="143"/>
      <c r="M2312" s="143"/>
      <c r="N2312" s="61"/>
      <c r="O2312" s="314"/>
      <c r="Q2312" t="str">
        <f t="shared" si="722"/>
        <v/>
      </c>
      <c r="S2312" t="e">
        <f t="shared" ca="1" si="711"/>
        <v>#VALUE!</v>
      </c>
      <c r="T2312" t="e">
        <f t="shared" ca="1" si="728"/>
        <v>#VALUE!</v>
      </c>
      <c r="U2312">
        <f t="shared" si="712"/>
        <v>2244</v>
      </c>
      <c r="V2312">
        <v>187.41666666668101</v>
      </c>
      <c r="W2312">
        <f t="shared" si="715"/>
        <v>187</v>
      </c>
      <c r="X2312" t="str" cm="1">
        <f t="array" aca="1" ref="X2312" ca="1">IFERROR(INDEX('PC&amp;PD'!$A$1:$AS$19,ROW('PC&amp;PD'!$A$19),MATCH(INDIRECT(T2312),'PC&amp;PD'!$A$1:$AS$1,0)),"")</f>
        <v/>
      </c>
      <c r="AA2312" t="str">
        <f t="shared" si="723"/>
        <v/>
      </c>
      <c r="AB2312" t="str">
        <f t="shared" si="724"/>
        <v/>
      </c>
      <c r="AC2312" t="e">
        <f t="shared" ca="1" si="725"/>
        <v>#VALUE!</v>
      </c>
      <c r="AD2312" t="str" cm="1">
        <f t="array" aca="1" ref="AD2312" ca="1">IFERROR(IF((LEFT(INDIRECT("$F"&amp;$S2312),4))="GOTS",IF($G2312="Organic","GOTS_Organic_raw",(IF($G2312="Responsible","GOTS_Responsible",(IF($G2312="No Attribute (Conventional)","GOTS_conventional",(IF($G2312="Recycled Pre/Post-Consumer","GOTS_pre_post",(IF($G2312="In-Conversion","GOTS_in_conversion",(IF($G2312="Sustainably Sourced","Sustainably_sourced",(IF($G2312="Recycled pre-consumer organic","GOTS_recycled_organic",""))))))))))))),IF($G2312="Organic","Organic",(IF($G2312="Responsible","Responsible",(IF($G2312="No Attribute (Conventional)","No_Attribute_Conventional",(IF($G2312="Recycled Pre/Post-Consumer","Recycled_Pre_Post_Consumer",(IF($G2312="In-Conversion","In_Conversion",(IF($G2312="Recycled Pre-Consumer","Recycled_Pre_Consumer",(IF($G2312="Recycled Post-Consumer","Recycled_Post_Consumer",(IF($G2312="Sustainably Sourced","Sustainably_sourced",(IF($G2312="Recycled pre-consumer organic","GOTS_recycled_organic","")))))))))))))))))),"")</f>
        <v/>
      </c>
      <c r="AE2312" t="e" cm="1">
        <f t="array" aca="1" ref="AE2312" ca="1">IF($I2312="",IF(INDIRECT("$F"&amp;$S2312)="","",IF(LEFT(INDIRECT("$F"&amp;$S2312),3)="GRS","GRS_RCS_RM",IF((LEFT(INDIRECT("$F"&amp;$S2312),3))="RCS","GRS_RCS_RM",IF(INDIRECT("$F"&amp;$S2312)="OCS (No Label)","OCS_Conversion_RM",IF(LEFT(INDIRECT("$F"&amp;$S2312),3)="OCS","OCS_RM",IF(RIGHT(INDIRECT("$F"&amp;$S2312),10)="conversion","GOTS_RM_conversion",IF((LEFT(INDIRECT("$F"&amp;$S2312),4))="GOTS","GOTS_RM","Responsible_RM"))))))),"DELETERM")</f>
        <v>#VALUE!</v>
      </c>
      <c r="AF2312" t="e" cm="1">
        <f t="array" aca="1" ref="AF2312" ca="1">IF($S2312="","",INDIRECT("$Z"&amp;$S2312))</f>
        <v>#VALUE!</v>
      </c>
      <c r="AG2312" t="str">
        <f t="shared" si="726"/>
        <v/>
      </c>
      <c r="AH2312" t="str" cm="1">
        <f t="array" aca="1" ref="AH2312" ca="1">IFERROR(INDIRECT("$ag"&amp;S2312),"")</f>
        <v/>
      </c>
      <c r="AI2312" t="e" cm="1">
        <f t="array" aca="1" ref="AI2312" ca="1">INDIRECT("O"&amp;S2312)</f>
        <v>#VALUE!</v>
      </c>
      <c r="AJ2312" t="str">
        <f t="shared" si="727"/>
        <v/>
      </c>
    </row>
    <row r="2313" spans="1:36" ht="16.5" customHeight="1">
      <c r="A2313" s="130"/>
      <c r="B2313" s="136"/>
      <c r="C2313" s="137"/>
      <c r="D2313" s="146"/>
      <c r="E2313" s="146"/>
      <c r="F2313" s="137"/>
      <c r="G2313" s="147"/>
      <c r="H2313" s="147"/>
      <c r="I2313" s="147"/>
      <c r="J2313" s="147"/>
      <c r="K2313" s="38"/>
      <c r="L2313" s="144"/>
      <c r="M2313" s="144"/>
      <c r="N2313" s="61"/>
      <c r="O2313" s="314"/>
      <c r="Q2313" t="str">
        <f t="shared" si="722"/>
        <v/>
      </c>
      <c r="S2313" t="e">
        <f t="shared" ca="1" si="711"/>
        <v>#VALUE!</v>
      </c>
      <c r="T2313" t="e">
        <f t="shared" ca="1" si="728"/>
        <v>#VALUE!</v>
      </c>
      <c r="U2313">
        <f t="shared" si="712"/>
        <v>2244</v>
      </c>
      <c r="V2313">
        <v>187.50000000001501</v>
      </c>
      <c r="W2313">
        <f t="shared" si="715"/>
        <v>187</v>
      </c>
      <c r="X2313" t="str" cm="1">
        <f t="array" aca="1" ref="X2313" ca="1">IFERROR(INDEX('PC&amp;PD'!$A$1:$AS$19,ROW('PC&amp;PD'!$A$19),MATCH(INDIRECT(T2313),'PC&amp;PD'!$A$1:$AS$1,0)),"")</f>
        <v/>
      </c>
      <c r="AA2313" t="str">
        <f t="shared" si="723"/>
        <v/>
      </c>
      <c r="AB2313" t="str">
        <f t="shared" si="724"/>
        <v/>
      </c>
      <c r="AC2313" t="e">
        <f t="shared" ca="1" si="725"/>
        <v>#VALUE!</v>
      </c>
      <c r="AD2313" t="str" cm="1">
        <f t="array" aca="1" ref="AD2313" ca="1">IFERROR(IF((LEFT(INDIRECT("$F"&amp;$S2313),4))="GOTS",IF($G2313="Organic","GOTS_Organic_raw",(IF($G2313="Responsible","GOTS_Responsible",(IF($G2313="No Attribute (Conventional)","GOTS_conventional",(IF($G2313="Recycled Pre/Post-Consumer","GOTS_pre_post",(IF($G2313="In-Conversion","GOTS_in_conversion",(IF($G2313="Sustainably Sourced","Sustainably_sourced",(IF($G2313="Recycled pre-consumer organic","GOTS_recycled_organic",""))))))))))))),IF($G2313="Organic","Organic",(IF($G2313="Responsible","Responsible",(IF($G2313="No Attribute (Conventional)","No_Attribute_Conventional",(IF($G2313="Recycled Pre/Post-Consumer","Recycled_Pre_Post_Consumer",(IF($G2313="In-Conversion","In_Conversion",(IF($G2313="Recycled Pre-Consumer","Recycled_Pre_Consumer",(IF($G2313="Recycled Post-Consumer","Recycled_Post_Consumer",(IF($G2313="Sustainably Sourced","Sustainably_sourced",(IF($G2313="Recycled pre-consumer organic","GOTS_recycled_organic","")))))))))))))))))),"")</f>
        <v/>
      </c>
      <c r="AE2313" t="e" cm="1">
        <f t="array" aca="1" ref="AE2313" ca="1">IF($I2313="",IF(INDIRECT("$F"&amp;$S2313)="","",IF(LEFT(INDIRECT("$F"&amp;$S2313),3)="GRS","GRS_RCS_RM",IF((LEFT(INDIRECT("$F"&amp;$S2313),3))="RCS","GRS_RCS_RM",IF(INDIRECT("$F"&amp;$S2313)="OCS (No Label)","OCS_Conversion_RM",IF(LEFT(INDIRECT("$F"&amp;$S2313),3)="OCS","OCS_RM",IF(RIGHT(INDIRECT("$F"&amp;$S2313),10)="conversion","GOTS_RM_conversion",IF((LEFT(INDIRECT("$F"&amp;$S2313),4))="GOTS","GOTS_RM","Responsible_RM"))))))),"DELETERM")</f>
        <v>#VALUE!</v>
      </c>
      <c r="AF2313" t="e" cm="1">
        <f t="array" aca="1" ref="AF2313" ca="1">IF($S2313="","",INDIRECT("$Z"&amp;$S2313))</f>
        <v>#VALUE!</v>
      </c>
      <c r="AG2313" t="str">
        <f t="shared" si="726"/>
        <v/>
      </c>
      <c r="AH2313" t="str" cm="1">
        <f t="array" aca="1" ref="AH2313" ca="1">IFERROR(INDIRECT("$ag"&amp;S2313),"")</f>
        <v/>
      </c>
      <c r="AI2313" t="e" cm="1">
        <f t="array" aca="1" ref="AI2313" ca="1">INDIRECT("O"&amp;S2313)</f>
        <v>#VALUE!</v>
      </c>
      <c r="AJ2313" t="str">
        <f t="shared" si="727"/>
        <v/>
      </c>
    </row>
    <row r="2314" spans="1:36" ht="16.5" customHeight="1">
      <c r="A2314" s="130"/>
      <c r="B2314" s="136"/>
      <c r="C2314" s="137"/>
      <c r="D2314" s="146"/>
      <c r="E2314" s="146"/>
      <c r="F2314" s="137"/>
      <c r="G2314" s="147"/>
      <c r="H2314" s="147"/>
      <c r="I2314" s="147"/>
      <c r="J2314" s="147"/>
      <c r="K2314" s="38"/>
      <c r="L2314" s="144"/>
      <c r="M2314" s="144"/>
      <c r="N2314" s="61"/>
      <c r="O2314" s="314"/>
      <c r="Q2314" t="str">
        <f t="shared" si="722"/>
        <v/>
      </c>
      <c r="S2314" t="e">
        <f t="shared" ca="1" si="711"/>
        <v>#VALUE!</v>
      </c>
      <c r="T2314" t="e">
        <f t="shared" ca="1" si="728"/>
        <v>#VALUE!</v>
      </c>
      <c r="U2314">
        <f t="shared" si="712"/>
        <v>2244</v>
      </c>
      <c r="V2314">
        <v>187.58333333334801</v>
      </c>
      <c r="W2314">
        <f t="shared" si="715"/>
        <v>187</v>
      </c>
      <c r="X2314" t="str" cm="1">
        <f t="array" aca="1" ref="X2314" ca="1">IFERROR(INDEX('PC&amp;PD'!$A$1:$AS$19,ROW('PC&amp;PD'!$A$19),MATCH(INDIRECT(T2314),'PC&amp;PD'!$A$1:$AS$1,0)),"")</f>
        <v/>
      </c>
      <c r="AA2314" t="str">
        <f t="shared" si="723"/>
        <v/>
      </c>
      <c r="AB2314" t="str">
        <f t="shared" si="724"/>
        <v/>
      </c>
      <c r="AC2314" t="e">
        <f t="shared" ca="1" si="725"/>
        <v>#VALUE!</v>
      </c>
      <c r="AD2314" t="str" cm="1">
        <f t="array" aca="1" ref="AD2314" ca="1">IFERROR(IF((LEFT(INDIRECT("$F"&amp;$S2314),4))="GOTS",IF($G2314="Organic","GOTS_Organic_raw",(IF($G2314="Responsible","GOTS_Responsible",(IF($G2314="No Attribute (Conventional)","GOTS_conventional",(IF($G2314="Recycled Pre/Post-Consumer","GOTS_pre_post",(IF($G2314="In-Conversion","GOTS_in_conversion",(IF($G2314="Sustainably Sourced","Sustainably_sourced",(IF($G2314="Recycled pre-consumer organic","GOTS_recycled_organic",""))))))))))))),IF($G2314="Organic","Organic",(IF($G2314="Responsible","Responsible",(IF($G2314="No Attribute (Conventional)","No_Attribute_Conventional",(IF($G2314="Recycled Pre/Post-Consumer","Recycled_Pre_Post_Consumer",(IF($G2314="In-Conversion","In_Conversion",(IF($G2314="Recycled Pre-Consumer","Recycled_Pre_Consumer",(IF($G2314="Recycled Post-Consumer","Recycled_Post_Consumer",(IF($G2314="Sustainably Sourced","Sustainably_sourced",(IF($G2314="Recycled pre-consumer organic","GOTS_recycled_organic","")))))))))))))))))),"")</f>
        <v/>
      </c>
      <c r="AE2314" t="e" cm="1">
        <f t="array" aca="1" ref="AE2314" ca="1">IF($I2314="",IF(INDIRECT("$F"&amp;$S2314)="","",IF(LEFT(INDIRECT("$F"&amp;$S2314),3)="GRS","GRS_RCS_RM",IF((LEFT(INDIRECT("$F"&amp;$S2314),3))="RCS","GRS_RCS_RM",IF(INDIRECT("$F"&amp;$S2314)="OCS (No Label)","OCS_Conversion_RM",IF(LEFT(INDIRECT("$F"&amp;$S2314),3)="OCS","OCS_RM",IF(RIGHT(INDIRECT("$F"&amp;$S2314),10)="conversion","GOTS_RM_conversion",IF((LEFT(INDIRECT("$F"&amp;$S2314),4))="GOTS","GOTS_RM","Responsible_RM"))))))),"DELETERM")</f>
        <v>#VALUE!</v>
      </c>
      <c r="AF2314" t="e" cm="1">
        <f t="array" aca="1" ref="AF2314" ca="1">IF($S2314="","",INDIRECT("$Z"&amp;$S2314))</f>
        <v>#VALUE!</v>
      </c>
      <c r="AG2314" t="str">
        <f t="shared" si="726"/>
        <v/>
      </c>
      <c r="AH2314" t="str" cm="1">
        <f t="array" aca="1" ref="AH2314" ca="1">IFERROR(INDIRECT("$ag"&amp;S2314),"")</f>
        <v/>
      </c>
      <c r="AI2314" t="e" cm="1">
        <f t="array" aca="1" ref="AI2314" ca="1">INDIRECT("O"&amp;S2314)</f>
        <v>#VALUE!</v>
      </c>
      <c r="AJ2314" t="str">
        <f t="shared" si="727"/>
        <v/>
      </c>
    </row>
    <row r="2315" spans="1:36" ht="16.5" customHeight="1">
      <c r="A2315" s="130"/>
      <c r="B2315" s="136"/>
      <c r="C2315" s="137"/>
      <c r="D2315" s="146"/>
      <c r="E2315" s="146"/>
      <c r="F2315" s="137"/>
      <c r="G2315" s="147"/>
      <c r="H2315" s="147"/>
      <c r="I2315" s="147"/>
      <c r="J2315" s="147"/>
      <c r="K2315" s="38"/>
      <c r="L2315" s="144"/>
      <c r="M2315" s="144"/>
      <c r="N2315" s="61"/>
      <c r="O2315" s="314"/>
      <c r="Q2315" t="str">
        <f t="shared" si="722"/>
        <v/>
      </c>
      <c r="S2315" t="e">
        <f t="shared" ca="1" si="711"/>
        <v>#VALUE!</v>
      </c>
      <c r="T2315" t="e">
        <f t="shared" ca="1" si="728"/>
        <v>#VALUE!</v>
      </c>
      <c r="U2315">
        <f t="shared" si="712"/>
        <v>2244</v>
      </c>
      <c r="V2315">
        <v>187.66666666668101</v>
      </c>
      <c r="W2315">
        <f t="shared" si="715"/>
        <v>187</v>
      </c>
      <c r="X2315" t="str" cm="1">
        <f t="array" aca="1" ref="X2315" ca="1">IFERROR(INDEX('PC&amp;PD'!$A$1:$AS$19,ROW('PC&amp;PD'!$A$19),MATCH(INDIRECT(T2315),'PC&amp;PD'!$A$1:$AS$1,0)),"")</f>
        <v/>
      </c>
      <c r="AA2315" t="str">
        <f t="shared" si="723"/>
        <v/>
      </c>
      <c r="AB2315" t="str">
        <f t="shared" si="724"/>
        <v/>
      </c>
      <c r="AC2315" t="e">
        <f t="shared" ca="1" si="725"/>
        <v>#VALUE!</v>
      </c>
      <c r="AD2315" t="str" cm="1">
        <f t="array" aca="1" ref="AD2315" ca="1">IFERROR(IF((LEFT(INDIRECT("$F"&amp;$S2315),4))="GOTS",IF($G2315="Organic","GOTS_Organic_raw",(IF($G2315="Responsible","GOTS_Responsible",(IF($G2315="No Attribute (Conventional)","GOTS_conventional",(IF($G2315="Recycled Pre/Post-Consumer","GOTS_pre_post",(IF($G2315="In-Conversion","GOTS_in_conversion",(IF($G2315="Sustainably Sourced","Sustainably_sourced",(IF($G2315="Recycled pre-consumer organic","GOTS_recycled_organic",""))))))))))))),IF($G2315="Organic","Organic",(IF($G2315="Responsible","Responsible",(IF($G2315="No Attribute (Conventional)","No_Attribute_Conventional",(IF($G2315="Recycled Pre/Post-Consumer","Recycled_Pre_Post_Consumer",(IF($G2315="In-Conversion","In_Conversion",(IF($G2315="Recycled Pre-Consumer","Recycled_Pre_Consumer",(IF($G2315="Recycled Post-Consumer","Recycled_Post_Consumer",(IF($G2315="Sustainably Sourced","Sustainably_sourced",(IF($G2315="Recycled pre-consumer organic","GOTS_recycled_organic","")))))))))))))))))),"")</f>
        <v/>
      </c>
      <c r="AE2315" t="e" cm="1">
        <f t="array" aca="1" ref="AE2315" ca="1">IF($I2315="",IF(INDIRECT("$F"&amp;$S2315)="","",IF(LEFT(INDIRECT("$F"&amp;$S2315),3)="GRS","GRS_RCS_RM",IF((LEFT(INDIRECT("$F"&amp;$S2315),3))="RCS","GRS_RCS_RM",IF(INDIRECT("$F"&amp;$S2315)="OCS (No Label)","OCS_Conversion_RM",IF(LEFT(INDIRECT("$F"&amp;$S2315),3)="OCS","OCS_RM",IF(RIGHT(INDIRECT("$F"&amp;$S2315),10)="conversion","GOTS_RM_conversion",IF((LEFT(INDIRECT("$F"&amp;$S2315),4))="GOTS","GOTS_RM","Responsible_RM"))))))),"DELETERM")</f>
        <v>#VALUE!</v>
      </c>
      <c r="AF2315" t="e" cm="1">
        <f t="array" aca="1" ref="AF2315" ca="1">IF($S2315="","",INDIRECT("$Z"&amp;$S2315))</f>
        <v>#VALUE!</v>
      </c>
      <c r="AG2315" t="str">
        <f t="shared" si="726"/>
        <v/>
      </c>
      <c r="AH2315" t="str" cm="1">
        <f t="array" aca="1" ref="AH2315" ca="1">IFERROR(INDIRECT("$ag"&amp;S2315),"")</f>
        <v/>
      </c>
      <c r="AI2315" t="e" cm="1">
        <f t="array" aca="1" ref="AI2315" ca="1">INDIRECT("O"&amp;S2315)</f>
        <v>#VALUE!</v>
      </c>
      <c r="AJ2315" t="str">
        <f t="shared" si="727"/>
        <v/>
      </c>
    </row>
    <row r="2316" spans="1:36" ht="16.5" customHeight="1">
      <c r="A2316" s="130"/>
      <c r="B2316" s="136"/>
      <c r="C2316" s="137"/>
      <c r="D2316" s="146"/>
      <c r="E2316" s="146"/>
      <c r="F2316" s="137"/>
      <c r="G2316" s="147"/>
      <c r="H2316" s="147"/>
      <c r="I2316" s="147"/>
      <c r="J2316" s="147"/>
      <c r="K2316" s="38"/>
      <c r="L2316" s="144"/>
      <c r="M2316" s="144"/>
      <c r="N2316" s="61"/>
      <c r="O2316" s="314"/>
      <c r="Q2316" t="str">
        <f t="shared" si="722"/>
        <v/>
      </c>
      <c r="S2316" t="e">
        <f t="shared" ref="S2316:S2379" ca="1" si="731">IF(INDIRECT("A"&amp;$S$63+$U2316)&lt;&gt;"",$S$63+$U2316,"")</f>
        <v>#VALUE!</v>
      </c>
      <c r="T2316" t="e">
        <f t="shared" ca="1" si="728"/>
        <v>#VALUE!</v>
      </c>
      <c r="U2316">
        <f t="shared" ref="U2316:U2379" si="732">(12*W2316)</f>
        <v>2244</v>
      </c>
      <c r="V2316">
        <v>187.75000000001501</v>
      </c>
      <c r="W2316">
        <f t="shared" si="715"/>
        <v>187</v>
      </c>
      <c r="X2316" t="str" cm="1">
        <f t="array" aca="1" ref="X2316" ca="1">IFERROR(INDEX('PC&amp;PD'!$A$1:$AS$19,ROW('PC&amp;PD'!$A$19),MATCH(INDIRECT(T2316),'PC&amp;PD'!$A$1:$AS$1,0)),"")</f>
        <v/>
      </c>
      <c r="AA2316" t="str">
        <f t="shared" si="723"/>
        <v/>
      </c>
      <c r="AB2316" t="str">
        <f t="shared" si="724"/>
        <v/>
      </c>
      <c r="AC2316" t="e">
        <f t="shared" ca="1" si="725"/>
        <v>#VALUE!</v>
      </c>
      <c r="AD2316" t="str" cm="1">
        <f t="array" aca="1" ref="AD2316" ca="1">IFERROR(IF((LEFT(INDIRECT("$F"&amp;$S2316),4))="GOTS",IF($G2316="Organic","GOTS_Organic_raw",(IF($G2316="Responsible","GOTS_Responsible",(IF($G2316="No Attribute (Conventional)","GOTS_conventional",(IF($G2316="Recycled Pre/Post-Consumer","GOTS_pre_post",(IF($G2316="In-Conversion","GOTS_in_conversion",(IF($G2316="Sustainably Sourced","Sustainably_sourced",(IF($G2316="Recycled pre-consumer organic","GOTS_recycled_organic",""))))))))))))),IF($G2316="Organic","Organic",(IF($G2316="Responsible","Responsible",(IF($G2316="No Attribute (Conventional)","No_Attribute_Conventional",(IF($G2316="Recycled Pre/Post-Consumer","Recycled_Pre_Post_Consumer",(IF($G2316="In-Conversion","In_Conversion",(IF($G2316="Recycled Pre-Consumer","Recycled_Pre_Consumer",(IF($G2316="Recycled Post-Consumer","Recycled_Post_Consumer",(IF($G2316="Sustainably Sourced","Sustainably_sourced",(IF($G2316="Recycled pre-consumer organic","GOTS_recycled_organic","")))))))))))))))))),"")</f>
        <v/>
      </c>
      <c r="AE2316" t="e" cm="1">
        <f t="array" aca="1" ref="AE2316" ca="1">IF($I2316="",IF(INDIRECT("$F"&amp;$S2316)="","",IF(LEFT(INDIRECT("$F"&amp;$S2316),3)="GRS","GRS_RCS_RM",IF((LEFT(INDIRECT("$F"&amp;$S2316),3))="RCS","GRS_RCS_RM",IF(INDIRECT("$F"&amp;$S2316)="OCS (No Label)","OCS_Conversion_RM",IF(LEFT(INDIRECT("$F"&amp;$S2316),3)="OCS","OCS_RM",IF(RIGHT(INDIRECT("$F"&amp;$S2316),10)="conversion","GOTS_RM_conversion",IF((LEFT(INDIRECT("$F"&amp;$S2316),4))="GOTS","GOTS_RM","Responsible_RM"))))))),"DELETERM")</f>
        <v>#VALUE!</v>
      </c>
      <c r="AF2316" t="e" cm="1">
        <f t="array" aca="1" ref="AF2316" ca="1">IF($S2316="","",INDIRECT("$Z"&amp;$S2316))</f>
        <v>#VALUE!</v>
      </c>
      <c r="AG2316" t="str">
        <f t="shared" si="726"/>
        <v/>
      </c>
      <c r="AH2316" t="str" cm="1">
        <f t="array" aca="1" ref="AH2316" ca="1">IFERROR(INDIRECT("$ag"&amp;S2316),"")</f>
        <v/>
      </c>
      <c r="AI2316" t="e" cm="1">
        <f t="array" aca="1" ref="AI2316" ca="1">INDIRECT("O"&amp;S2316)</f>
        <v>#VALUE!</v>
      </c>
      <c r="AJ2316" t="str">
        <f t="shared" si="727"/>
        <v/>
      </c>
    </row>
    <row r="2317" spans="1:36" ht="16.5" customHeight="1">
      <c r="A2317" s="130"/>
      <c r="B2317" s="136"/>
      <c r="C2317" s="137"/>
      <c r="D2317" s="146"/>
      <c r="E2317" s="146"/>
      <c r="F2317" s="137"/>
      <c r="G2317" s="147"/>
      <c r="H2317" s="147"/>
      <c r="I2317" s="147"/>
      <c r="J2317" s="147"/>
      <c r="K2317" s="38"/>
      <c r="L2317" s="144"/>
      <c r="M2317" s="144"/>
      <c r="N2317" s="61"/>
      <c r="O2317" s="314"/>
      <c r="Q2317" t="str">
        <f t="shared" si="722"/>
        <v/>
      </c>
      <c r="S2317" t="e">
        <f t="shared" ca="1" si="731"/>
        <v>#VALUE!</v>
      </c>
      <c r="T2317" t="e">
        <f t="shared" ca="1" si="728"/>
        <v>#VALUE!</v>
      </c>
      <c r="U2317">
        <f t="shared" si="732"/>
        <v>2244</v>
      </c>
      <c r="V2317">
        <v>187.83333333334801</v>
      </c>
      <c r="W2317">
        <f t="shared" si="715"/>
        <v>187</v>
      </c>
      <c r="X2317" t="str" cm="1">
        <f t="array" aca="1" ref="X2317" ca="1">IFERROR(INDEX('PC&amp;PD'!$A$1:$AS$19,ROW('PC&amp;PD'!$A$19),MATCH(INDIRECT(T2317),'PC&amp;PD'!$A$1:$AS$1,0)),"")</f>
        <v/>
      </c>
      <c r="AA2317" t="str">
        <f t="shared" si="723"/>
        <v/>
      </c>
      <c r="AB2317" t="str">
        <f t="shared" si="724"/>
        <v/>
      </c>
      <c r="AC2317" t="e">
        <f t="shared" ca="1" si="725"/>
        <v>#VALUE!</v>
      </c>
      <c r="AD2317" t="str" cm="1">
        <f t="array" aca="1" ref="AD2317" ca="1">IFERROR(IF((LEFT(INDIRECT("$F"&amp;$S2317),4))="GOTS",IF($G2317="Organic","GOTS_Organic_raw",(IF($G2317="Responsible","GOTS_Responsible",(IF($G2317="No Attribute (Conventional)","GOTS_conventional",(IF($G2317="Recycled Pre/Post-Consumer","GOTS_pre_post",(IF($G2317="In-Conversion","GOTS_in_conversion",(IF($G2317="Sustainably Sourced","Sustainably_sourced",(IF($G2317="Recycled pre-consumer organic","GOTS_recycled_organic",""))))))))))))),IF($G2317="Organic","Organic",(IF($G2317="Responsible","Responsible",(IF($G2317="No Attribute (Conventional)","No_Attribute_Conventional",(IF($G2317="Recycled Pre/Post-Consumer","Recycled_Pre_Post_Consumer",(IF($G2317="In-Conversion","In_Conversion",(IF($G2317="Recycled Pre-Consumer","Recycled_Pre_Consumer",(IF($G2317="Recycled Post-Consumer","Recycled_Post_Consumer",(IF($G2317="Sustainably Sourced","Sustainably_sourced",(IF($G2317="Recycled pre-consumer organic","GOTS_recycled_organic","")))))))))))))))))),"")</f>
        <v/>
      </c>
      <c r="AE2317" t="e" cm="1">
        <f t="array" aca="1" ref="AE2317" ca="1">IF($I2317="",IF(INDIRECT("$F"&amp;$S2317)="","",IF(LEFT(INDIRECT("$F"&amp;$S2317),3)="GRS","GRS_RCS_RM",IF((LEFT(INDIRECT("$F"&amp;$S2317),3))="RCS","GRS_RCS_RM",IF(INDIRECT("$F"&amp;$S2317)="OCS (No Label)","OCS_Conversion_RM",IF(LEFT(INDIRECT("$F"&amp;$S2317),3)="OCS","OCS_RM",IF(RIGHT(INDIRECT("$F"&amp;$S2317),10)="conversion","GOTS_RM_conversion",IF((LEFT(INDIRECT("$F"&amp;$S2317),4))="GOTS","GOTS_RM","Responsible_RM"))))))),"DELETERM")</f>
        <v>#VALUE!</v>
      </c>
      <c r="AF2317" t="e" cm="1">
        <f t="array" aca="1" ref="AF2317" ca="1">IF($S2317="","",INDIRECT("$Z"&amp;$S2317))</f>
        <v>#VALUE!</v>
      </c>
      <c r="AG2317" t="str">
        <f t="shared" si="726"/>
        <v/>
      </c>
      <c r="AH2317" t="str" cm="1">
        <f t="array" aca="1" ref="AH2317" ca="1">IFERROR(INDIRECT("$ag"&amp;S2317),"")</f>
        <v/>
      </c>
      <c r="AI2317" t="e" cm="1">
        <f t="array" aca="1" ref="AI2317" ca="1">INDIRECT("O"&amp;S2317)</f>
        <v>#VALUE!</v>
      </c>
      <c r="AJ2317" t="str">
        <f t="shared" si="727"/>
        <v/>
      </c>
    </row>
    <row r="2318" spans="1:36" ht="16.5" customHeight="1" thickBot="1">
      <c r="A2318" s="131"/>
      <c r="B2318" s="138"/>
      <c r="C2318" s="139"/>
      <c r="D2318" s="148"/>
      <c r="E2318" s="148"/>
      <c r="F2318" s="139"/>
      <c r="G2318" s="149"/>
      <c r="H2318" s="149"/>
      <c r="I2318" s="149"/>
      <c r="J2318" s="149"/>
      <c r="K2318" s="39"/>
      <c r="L2318" s="145"/>
      <c r="M2318" s="145"/>
      <c r="N2318" s="62"/>
      <c r="O2318" s="315"/>
      <c r="Q2318" t="str">
        <f t="shared" si="722"/>
        <v/>
      </c>
      <c r="S2318" t="e">
        <f t="shared" ca="1" si="731"/>
        <v>#VALUE!</v>
      </c>
      <c r="T2318" t="e">
        <f t="shared" ca="1" si="728"/>
        <v>#VALUE!</v>
      </c>
      <c r="U2318">
        <f t="shared" si="732"/>
        <v>2244</v>
      </c>
      <c r="V2318">
        <v>187.91666666668101</v>
      </c>
      <c r="W2318">
        <f t="shared" si="715"/>
        <v>187</v>
      </c>
      <c r="X2318" t="str" cm="1">
        <f t="array" aca="1" ref="X2318" ca="1">IFERROR(INDEX('PC&amp;PD'!$A$1:$AS$19,ROW('PC&amp;PD'!$A$19),MATCH(INDIRECT(T2318),'PC&amp;PD'!$A$1:$AS$1,0)),"")</f>
        <v/>
      </c>
      <c r="AA2318" t="str">
        <f t="shared" si="723"/>
        <v/>
      </c>
      <c r="AB2318" t="str">
        <f t="shared" si="724"/>
        <v/>
      </c>
      <c r="AC2318" t="e">
        <f t="shared" ca="1" si="725"/>
        <v>#VALUE!</v>
      </c>
      <c r="AD2318" t="str" cm="1">
        <f t="array" aca="1" ref="AD2318" ca="1">IFERROR(IF((LEFT(INDIRECT("$F"&amp;$S2318),4))="GOTS",IF($G2318="Organic","GOTS_Organic_raw",(IF($G2318="Responsible","GOTS_Responsible",(IF($G2318="No Attribute (Conventional)","GOTS_conventional",(IF($G2318="Recycled Pre/Post-Consumer","GOTS_pre_post",(IF($G2318="In-Conversion","GOTS_in_conversion",(IF($G2318="Sustainably Sourced","Sustainably_sourced",(IF($G2318="Recycled pre-consumer organic","GOTS_recycled_organic",""))))))))))))),IF($G2318="Organic","Organic",(IF($G2318="Responsible","Responsible",(IF($G2318="No Attribute (Conventional)","No_Attribute_Conventional",(IF($G2318="Recycled Pre/Post-Consumer","Recycled_Pre_Post_Consumer",(IF($G2318="In-Conversion","In_Conversion",(IF($G2318="Recycled Pre-Consumer","Recycled_Pre_Consumer",(IF($G2318="Recycled Post-Consumer","Recycled_Post_Consumer",(IF($G2318="Sustainably Sourced","Sustainably_sourced",(IF($G2318="Recycled pre-consumer organic","GOTS_recycled_organic","")))))))))))))))))),"")</f>
        <v/>
      </c>
      <c r="AE2318" t="e" cm="1">
        <f t="array" aca="1" ref="AE2318" ca="1">IF($I2318="",IF(INDIRECT("$F"&amp;$S2318)="","",IF(LEFT(INDIRECT("$F"&amp;$S2318),3)="GRS","GRS_RCS_RM",IF((LEFT(INDIRECT("$F"&amp;$S2318),3))="RCS","GRS_RCS_RM",IF(INDIRECT("$F"&amp;$S2318)="OCS (No Label)","OCS_Conversion_RM",IF(LEFT(INDIRECT("$F"&amp;$S2318),3)="OCS","OCS_RM",IF(RIGHT(INDIRECT("$F"&amp;$S2318),10)="conversion","GOTS_RM_conversion",IF((LEFT(INDIRECT("$F"&amp;$S2318),4))="GOTS","GOTS_RM","Responsible_RM"))))))),"DELETERM")</f>
        <v>#VALUE!</v>
      </c>
      <c r="AF2318" t="e" cm="1">
        <f t="array" aca="1" ref="AF2318" ca="1">IF($S2318="","",INDIRECT("$Z"&amp;$S2318))</f>
        <v>#VALUE!</v>
      </c>
      <c r="AG2318" t="str">
        <f t="shared" si="726"/>
        <v/>
      </c>
      <c r="AH2318" t="str" cm="1">
        <f t="array" aca="1" ref="AH2318" ca="1">IFERROR(INDIRECT("$ag"&amp;S2318),"")</f>
        <v/>
      </c>
      <c r="AI2318" t="e" cm="1">
        <f t="array" aca="1" ref="AI2318" ca="1">INDIRECT("O"&amp;S2318)</f>
        <v>#VALUE!</v>
      </c>
      <c r="AJ2318" t="str">
        <f t="shared" si="727"/>
        <v/>
      </c>
    </row>
    <row r="2319" spans="1:36" ht="16.5" customHeight="1">
      <c r="A2319" s="128" t="str">
        <f>IF(B2319="","",COUNTA($B$63:$B2319))</f>
        <v/>
      </c>
      <c r="B2319" s="132"/>
      <c r="C2319" s="133"/>
      <c r="D2319" s="140"/>
      <c r="E2319" s="140"/>
      <c r="F2319" s="133"/>
      <c r="G2319" s="141"/>
      <c r="H2319" s="141"/>
      <c r="I2319" s="141"/>
      <c r="J2319" s="141"/>
      <c r="K2319" s="37"/>
      <c r="L2319" s="142" t="str">
        <f>IF(R2319="","",LEFT(R2319,LEN(R2319)-2))</f>
        <v/>
      </c>
      <c r="M2319" s="142"/>
      <c r="N2319" s="60"/>
      <c r="O2319" s="313"/>
      <c r="Q2319" t="str">
        <f t="shared" si="722"/>
        <v/>
      </c>
      <c r="R2319" t="str">
        <f t="shared" ref="R2319" si="733">CONCATENATE($Q2319,Q2320,Q2321,Q2322,Q2323,Q2324,$Q2325,$Q2326,$Q2327,$Q2328,$Q2329,$Q2330)</f>
        <v/>
      </c>
      <c r="S2319" t="e">
        <f t="shared" ca="1" si="731"/>
        <v>#VALUE!</v>
      </c>
      <c r="T2319" t="e">
        <f t="shared" ca="1" si="728"/>
        <v>#VALUE!</v>
      </c>
      <c r="U2319">
        <f t="shared" si="732"/>
        <v>2256</v>
      </c>
      <c r="V2319">
        <v>188.00000000001501</v>
      </c>
      <c r="W2319">
        <f t="shared" si="715"/>
        <v>188</v>
      </c>
      <c r="X2319" t="str" cm="1">
        <f t="array" aca="1" ref="X2319" ca="1">IFERROR(INDEX('PC&amp;PD'!$A$1:$AS$19,ROW('PC&amp;PD'!$A$19),MATCH(INDIRECT(T2319),'PC&amp;PD'!$A$1:$AS$1,0)),"")</f>
        <v/>
      </c>
      <c r="Z2319" t="str">
        <f t="shared" ref="Z2319" si="734">IFERROR(IF($F2319="OCS 100","OCS (OCS 100)",IF($F2319="OCS Blended","OCS (OCS Blended)",IF($F2319="OCS (No Label)","OCS (No Label)",IF($F2319="RCS 100","RCS (RCS 100)",IF($F2319="RCS Blended","RCS (RCS Blended)",IF($F2319="GRS","GRS (GRS)",IF($F2319="GRS (No Label)", "GRS (No Label)",IF($F2319="RDS","RDS (RDS)",IF($F2319="RWS","RWS (RWS)",IF($F2319="RAS","RAS (RAS)",IF($F2319="RMS","RMS (RMS)",IF($F2319="GOTS Organic","GOTS (Organic)",IF($F2319="GOTS Made with organic","GOTS (Made with Organic)",IF($F2319="GOTS Organic - in conversion","GOTS (Organic - In Conversion)",IF($F2319="GOTS Made with organic - in conversion","GOTS (Made with Organic - In Conversion)",""))))))))))))))),"")</f>
        <v/>
      </c>
      <c r="AA2319" t="str">
        <f t="shared" si="723"/>
        <v/>
      </c>
      <c r="AB2319" t="str">
        <f t="shared" si="724"/>
        <v/>
      </c>
      <c r="AC2319" t="e">
        <f t="shared" ca="1" si="725"/>
        <v>#VALUE!</v>
      </c>
      <c r="AD2319" t="str" cm="1">
        <f t="array" aca="1" ref="AD2319" ca="1">IFERROR(IF((LEFT(INDIRECT("$F"&amp;$S2319),4))="GOTS",IF($G2319="Organic","GOTS_Organic_raw",(IF($G2319="Responsible","GOTS_Responsible",(IF($G2319="No Attribute (Conventional)","GOTS_conventional",(IF($G2319="Recycled Pre/Post-Consumer","GOTS_pre_post",(IF($G2319="In-Conversion","GOTS_in_conversion",(IF($G2319="Sustainably Sourced","Sustainably_sourced",(IF($G2319="Recycled pre-consumer organic","GOTS_recycled_organic",""))))))))))))),IF($G2319="Organic","Organic",(IF($G2319="Responsible","Responsible",(IF($G2319="No Attribute (Conventional)","No_Attribute_Conventional",(IF($G2319="Recycled Pre/Post-Consumer","Recycled_Pre_Post_Consumer",(IF($G2319="In-Conversion","In_Conversion",(IF($G2319="Recycled Pre-Consumer","Recycled_Pre_Consumer",(IF($G2319="Recycled Post-Consumer","Recycled_Post_Consumer",(IF($G2319="Sustainably Sourced","Sustainably_sourced",(IF($G2319="Recycled pre-consumer organic","GOTS_recycled_organic","")))))))))))))))))),"")</f>
        <v/>
      </c>
      <c r="AE2319" t="e" cm="1">
        <f t="array" aca="1" ref="AE2319" ca="1">IF($I2319="",IF(INDIRECT("$F"&amp;$S2319)="","",IF(LEFT(INDIRECT("$F"&amp;$S2319),3)="GRS","GRS_RCS_RM",IF((LEFT(INDIRECT("$F"&amp;$S2319),3))="RCS","GRS_RCS_RM",IF(INDIRECT("$F"&amp;$S2319)="OCS (No Label)","OCS_Conversion_RM",IF(LEFT(INDIRECT("$F"&amp;$S2319),3)="OCS","OCS_RM",IF(RIGHT(INDIRECT("$F"&amp;$S2319),10)="conversion","GOTS_RM_conversion",IF((LEFT(INDIRECT("$F"&amp;$S2319),4))="GOTS","GOTS_RM","Responsible_RM"))))))),"DELETERM")</f>
        <v>#VALUE!</v>
      </c>
      <c r="AF2319" t="e" cm="1">
        <f t="array" aca="1" ref="AF2319" ca="1">IF($S2319="","",INDIRECT("$Z"&amp;$S2319))</f>
        <v>#VALUE!</v>
      </c>
      <c r="AG2319" t="str">
        <f t="shared" si="726"/>
        <v/>
      </c>
      <c r="AH2319" t="str" cm="1">
        <f t="array" aca="1" ref="AH2319" ca="1">IFERROR(INDIRECT("$ag"&amp;S2319),"")</f>
        <v/>
      </c>
      <c r="AI2319" t="e" cm="1">
        <f t="array" aca="1" ref="AI2319" ca="1">INDIRECT("O"&amp;S2319)</f>
        <v>#VALUE!</v>
      </c>
      <c r="AJ2319" t="str">
        <f t="shared" si="727"/>
        <v/>
      </c>
    </row>
    <row r="2320" spans="1:36" ht="16.5" customHeight="1">
      <c r="A2320" s="129"/>
      <c r="B2320" s="134"/>
      <c r="C2320" s="135"/>
      <c r="D2320" s="146"/>
      <c r="E2320" s="146"/>
      <c r="F2320" s="135"/>
      <c r="G2320" s="147"/>
      <c r="H2320" s="147"/>
      <c r="I2320" s="147"/>
      <c r="J2320" s="147"/>
      <c r="K2320" s="38"/>
      <c r="L2320" s="143"/>
      <c r="M2320" s="143"/>
      <c r="N2320" s="61"/>
      <c r="O2320" s="314"/>
      <c r="Q2320" t="str">
        <f t="shared" si="722"/>
        <v/>
      </c>
      <c r="S2320" t="e">
        <f t="shared" ca="1" si="731"/>
        <v>#VALUE!</v>
      </c>
      <c r="T2320" t="e">
        <f t="shared" ca="1" si="728"/>
        <v>#VALUE!</v>
      </c>
      <c r="U2320">
        <f t="shared" si="732"/>
        <v>2256</v>
      </c>
      <c r="V2320">
        <v>188.08333333334801</v>
      </c>
      <c r="W2320">
        <f t="shared" si="715"/>
        <v>188</v>
      </c>
      <c r="X2320" t="str" cm="1">
        <f t="array" aca="1" ref="X2320" ca="1">IFERROR(INDEX('PC&amp;PD'!$A$1:$AS$19,ROW('PC&amp;PD'!$A$19),MATCH(INDIRECT(T2320),'PC&amp;PD'!$A$1:$AS$1,0)),"")</f>
        <v/>
      </c>
      <c r="AA2320" t="str">
        <f t="shared" si="723"/>
        <v/>
      </c>
      <c r="AB2320" t="str">
        <f t="shared" si="724"/>
        <v/>
      </c>
      <c r="AC2320" t="e">
        <f t="shared" ca="1" si="725"/>
        <v>#VALUE!</v>
      </c>
      <c r="AD2320" t="str" cm="1">
        <f t="array" aca="1" ref="AD2320" ca="1">IFERROR(IF((LEFT(INDIRECT("$F"&amp;$S2320),4))="GOTS",IF($G2320="Organic","GOTS_Organic_raw",(IF($G2320="Responsible","GOTS_Responsible",(IF($G2320="No Attribute (Conventional)","GOTS_conventional",(IF($G2320="Recycled Pre/Post-Consumer","GOTS_pre_post",(IF($G2320="In-Conversion","GOTS_in_conversion",(IF($G2320="Sustainably Sourced","Sustainably_sourced",(IF($G2320="Recycled pre-consumer organic","GOTS_recycled_organic",""))))))))))))),IF($G2320="Organic","Organic",(IF($G2320="Responsible","Responsible",(IF($G2320="No Attribute (Conventional)","No_Attribute_Conventional",(IF($G2320="Recycled Pre/Post-Consumer","Recycled_Pre_Post_Consumer",(IF($G2320="In-Conversion","In_Conversion",(IF($G2320="Recycled Pre-Consumer","Recycled_Pre_Consumer",(IF($G2320="Recycled Post-Consumer","Recycled_Post_Consumer",(IF($G2320="Sustainably Sourced","Sustainably_sourced",(IF($G2320="Recycled pre-consumer organic","GOTS_recycled_organic","")))))))))))))))))),"")</f>
        <v/>
      </c>
      <c r="AE2320" t="e" cm="1">
        <f t="array" aca="1" ref="AE2320" ca="1">IF($I2320="",IF(INDIRECT("$F"&amp;$S2320)="","",IF(LEFT(INDIRECT("$F"&amp;$S2320),3)="GRS","GRS_RCS_RM",IF((LEFT(INDIRECT("$F"&amp;$S2320),3))="RCS","GRS_RCS_RM",IF(INDIRECT("$F"&amp;$S2320)="OCS (No Label)","OCS_Conversion_RM",IF(LEFT(INDIRECT("$F"&amp;$S2320),3)="OCS","OCS_RM",IF(RIGHT(INDIRECT("$F"&amp;$S2320),10)="conversion","GOTS_RM_conversion",IF((LEFT(INDIRECT("$F"&amp;$S2320),4))="GOTS","GOTS_RM","Responsible_RM"))))))),"DELETERM")</f>
        <v>#VALUE!</v>
      </c>
      <c r="AF2320" t="e" cm="1">
        <f t="array" aca="1" ref="AF2320" ca="1">IF($S2320="","",INDIRECT("$Z"&amp;$S2320))</f>
        <v>#VALUE!</v>
      </c>
      <c r="AG2320" t="str">
        <f t="shared" si="726"/>
        <v/>
      </c>
      <c r="AH2320" t="str" cm="1">
        <f t="array" aca="1" ref="AH2320" ca="1">IFERROR(INDIRECT("$ag"&amp;S2320),"")</f>
        <v/>
      </c>
      <c r="AI2320" t="e" cm="1">
        <f t="array" aca="1" ref="AI2320" ca="1">INDIRECT("O"&amp;S2320)</f>
        <v>#VALUE!</v>
      </c>
      <c r="AJ2320" t="str">
        <f t="shared" si="727"/>
        <v/>
      </c>
    </row>
    <row r="2321" spans="1:36" ht="16.5" customHeight="1">
      <c r="A2321" s="129"/>
      <c r="B2321" s="134"/>
      <c r="C2321" s="135"/>
      <c r="D2321" s="146"/>
      <c r="E2321" s="146"/>
      <c r="F2321" s="135"/>
      <c r="G2321" s="147"/>
      <c r="H2321" s="147"/>
      <c r="I2321" s="147"/>
      <c r="J2321" s="147"/>
      <c r="K2321" s="38"/>
      <c r="L2321" s="143"/>
      <c r="M2321" s="143"/>
      <c r="N2321" s="61"/>
      <c r="O2321" s="314"/>
      <c r="Q2321" t="str">
        <f t="shared" si="722"/>
        <v/>
      </c>
      <c r="S2321" t="e">
        <f t="shared" ca="1" si="731"/>
        <v>#VALUE!</v>
      </c>
      <c r="T2321" t="e">
        <f t="shared" ca="1" si="728"/>
        <v>#VALUE!</v>
      </c>
      <c r="U2321">
        <f t="shared" si="732"/>
        <v>2256</v>
      </c>
      <c r="V2321">
        <v>188.16666666668101</v>
      </c>
      <c r="W2321">
        <f t="shared" si="715"/>
        <v>188</v>
      </c>
      <c r="X2321" t="str" cm="1">
        <f t="array" aca="1" ref="X2321" ca="1">IFERROR(INDEX('PC&amp;PD'!$A$1:$AS$19,ROW('PC&amp;PD'!$A$19),MATCH(INDIRECT(T2321),'PC&amp;PD'!$A$1:$AS$1,0)),"")</f>
        <v/>
      </c>
      <c r="AA2321" t="str">
        <f t="shared" si="723"/>
        <v/>
      </c>
      <c r="AB2321" t="str">
        <f t="shared" si="724"/>
        <v/>
      </c>
      <c r="AC2321" t="e">
        <f t="shared" ca="1" si="725"/>
        <v>#VALUE!</v>
      </c>
      <c r="AD2321" t="str" cm="1">
        <f t="array" aca="1" ref="AD2321" ca="1">IFERROR(IF((LEFT(INDIRECT("$F"&amp;$S2321),4))="GOTS",IF($G2321="Organic","GOTS_Organic_raw",(IF($G2321="Responsible","GOTS_Responsible",(IF($G2321="No Attribute (Conventional)","GOTS_conventional",(IF($G2321="Recycled Pre/Post-Consumer","GOTS_pre_post",(IF($G2321="In-Conversion","GOTS_in_conversion",(IF($G2321="Sustainably Sourced","Sustainably_sourced",(IF($G2321="Recycled pre-consumer organic","GOTS_recycled_organic",""))))))))))))),IF($G2321="Organic","Organic",(IF($G2321="Responsible","Responsible",(IF($G2321="No Attribute (Conventional)","No_Attribute_Conventional",(IF($G2321="Recycled Pre/Post-Consumer","Recycled_Pre_Post_Consumer",(IF($G2321="In-Conversion","In_Conversion",(IF($G2321="Recycled Pre-Consumer","Recycled_Pre_Consumer",(IF($G2321="Recycled Post-Consumer","Recycled_Post_Consumer",(IF($G2321="Sustainably Sourced","Sustainably_sourced",(IF($G2321="Recycled pre-consumer organic","GOTS_recycled_organic","")))))))))))))))))),"")</f>
        <v/>
      </c>
      <c r="AE2321" t="e" cm="1">
        <f t="array" aca="1" ref="AE2321" ca="1">IF($I2321="",IF(INDIRECT("$F"&amp;$S2321)="","",IF(LEFT(INDIRECT("$F"&amp;$S2321),3)="GRS","GRS_RCS_RM",IF((LEFT(INDIRECT("$F"&amp;$S2321),3))="RCS","GRS_RCS_RM",IF(INDIRECT("$F"&amp;$S2321)="OCS (No Label)","OCS_Conversion_RM",IF(LEFT(INDIRECT("$F"&amp;$S2321),3)="OCS","OCS_RM",IF(RIGHT(INDIRECT("$F"&amp;$S2321),10)="conversion","GOTS_RM_conversion",IF((LEFT(INDIRECT("$F"&amp;$S2321),4))="GOTS","GOTS_RM","Responsible_RM"))))))),"DELETERM")</f>
        <v>#VALUE!</v>
      </c>
      <c r="AF2321" t="e" cm="1">
        <f t="array" aca="1" ref="AF2321" ca="1">IF($S2321="","",INDIRECT("$Z"&amp;$S2321))</f>
        <v>#VALUE!</v>
      </c>
      <c r="AG2321" t="str">
        <f t="shared" si="726"/>
        <v/>
      </c>
      <c r="AH2321" t="str" cm="1">
        <f t="array" aca="1" ref="AH2321" ca="1">IFERROR(INDIRECT("$ag"&amp;S2321),"")</f>
        <v/>
      </c>
      <c r="AI2321" t="e" cm="1">
        <f t="array" aca="1" ref="AI2321" ca="1">INDIRECT("O"&amp;S2321)</f>
        <v>#VALUE!</v>
      </c>
      <c r="AJ2321" t="str">
        <f t="shared" si="727"/>
        <v/>
      </c>
    </row>
    <row r="2322" spans="1:36" ht="16.5" customHeight="1">
      <c r="A2322" s="129"/>
      <c r="B2322" s="134"/>
      <c r="C2322" s="135"/>
      <c r="D2322" s="146"/>
      <c r="E2322" s="146"/>
      <c r="F2322" s="135"/>
      <c r="G2322" s="147"/>
      <c r="H2322" s="147"/>
      <c r="I2322" s="147"/>
      <c r="J2322" s="147"/>
      <c r="K2322" s="38"/>
      <c r="L2322" s="143"/>
      <c r="M2322" s="143"/>
      <c r="N2322" s="61"/>
      <c r="O2322" s="314"/>
      <c r="Q2322" t="str">
        <f t="shared" si="722"/>
        <v/>
      </c>
      <c r="S2322" t="e">
        <f t="shared" ca="1" si="731"/>
        <v>#VALUE!</v>
      </c>
      <c r="T2322" t="e">
        <f t="shared" ca="1" si="728"/>
        <v>#VALUE!</v>
      </c>
      <c r="U2322">
        <f t="shared" si="732"/>
        <v>2256</v>
      </c>
      <c r="V2322">
        <v>188.25000000001501</v>
      </c>
      <c r="W2322">
        <f t="shared" si="715"/>
        <v>188</v>
      </c>
      <c r="X2322" t="str" cm="1">
        <f t="array" aca="1" ref="X2322" ca="1">IFERROR(INDEX('PC&amp;PD'!$A$1:$AS$19,ROW('PC&amp;PD'!$A$19),MATCH(INDIRECT(T2322),'PC&amp;PD'!$A$1:$AS$1,0)),"")</f>
        <v/>
      </c>
      <c r="AA2322" t="str">
        <f t="shared" si="723"/>
        <v/>
      </c>
      <c r="AB2322" t="str">
        <f t="shared" si="724"/>
        <v/>
      </c>
      <c r="AC2322" t="e">
        <f t="shared" ca="1" si="725"/>
        <v>#VALUE!</v>
      </c>
      <c r="AD2322" t="str" cm="1">
        <f t="array" aca="1" ref="AD2322" ca="1">IFERROR(IF((LEFT(INDIRECT("$F"&amp;$S2322),4))="GOTS",IF($G2322="Organic","GOTS_Organic_raw",(IF($G2322="Responsible","GOTS_Responsible",(IF($G2322="No Attribute (Conventional)","GOTS_conventional",(IF($G2322="Recycled Pre/Post-Consumer","GOTS_pre_post",(IF($G2322="In-Conversion","GOTS_in_conversion",(IF($G2322="Sustainably Sourced","Sustainably_sourced",(IF($G2322="Recycled pre-consumer organic","GOTS_recycled_organic",""))))))))))))),IF($G2322="Organic","Organic",(IF($G2322="Responsible","Responsible",(IF($G2322="No Attribute (Conventional)","No_Attribute_Conventional",(IF($G2322="Recycled Pre/Post-Consumer","Recycled_Pre_Post_Consumer",(IF($G2322="In-Conversion","In_Conversion",(IF($G2322="Recycled Pre-Consumer","Recycled_Pre_Consumer",(IF($G2322="Recycled Post-Consumer","Recycled_Post_Consumer",(IF($G2322="Sustainably Sourced","Sustainably_sourced",(IF($G2322="Recycled pre-consumer organic","GOTS_recycled_organic","")))))))))))))))))),"")</f>
        <v/>
      </c>
      <c r="AE2322" t="e" cm="1">
        <f t="array" aca="1" ref="AE2322" ca="1">IF($I2322="",IF(INDIRECT("$F"&amp;$S2322)="","",IF(LEFT(INDIRECT("$F"&amp;$S2322),3)="GRS","GRS_RCS_RM",IF((LEFT(INDIRECT("$F"&amp;$S2322),3))="RCS","GRS_RCS_RM",IF(INDIRECT("$F"&amp;$S2322)="OCS (No Label)","OCS_Conversion_RM",IF(LEFT(INDIRECT("$F"&amp;$S2322),3)="OCS","OCS_RM",IF(RIGHT(INDIRECT("$F"&amp;$S2322),10)="conversion","GOTS_RM_conversion",IF((LEFT(INDIRECT("$F"&amp;$S2322),4))="GOTS","GOTS_RM","Responsible_RM"))))))),"DELETERM")</f>
        <v>#VALUE!</v>
      </c>
      <c r="AF2322" t="e" cm="1">
        <f t="array" aca="1" ref="AF2322" ca="1">IF($S2322="","",INDIRECT("$Z"&amp;$S2322))</f>
        <v>#VALUE!</v>
      </c>
      <c r="AG2322" t="str">
        <f t="shared" si="726"/>
        <v/>
      </c>
      <c r="AH2322" t="str" cm="1">
        <f t="array" aca="1" ref="AH2322" ca="1">IFERROR(INDIRECT("$ag"&amp;S2322),"")</f>
        <v/>
      </c>
      <c r="AI2322" t="e" cm="1">
        <f t="array" aca="1" ref="AI2322" ca="1">INDIRECT("O"&amp;S2322)</f>
        <v>#VALUE!</v>
      </c>
      <c r="AJ2322" t="str">
        <f t="shared" si="727"/>
        <v/>
      </c>
    </row>
    <row r="2323" spans="1:36" ht="16.5" customHeight="1">
      <c r="A2323" s="129"/>
      <c r="B2323" s="134"/>
      <c r="C2323" s="135"/>
      <c r="D2323" s="146"/>
      <c r="E2323" s="146"/>
      <c r="F2323" s="135"/>
      <c r="G2323" s="147"/>
      <c r="H2323" s="147"/>
      <c r="I2323" s="147"/>
      <c r="J2323" s="147"/>
      <c r="K2323" s="38"/>
      <c r="L2323" s="143"/>
      <c r="M2323" s="143"/>
      <c r="N2323" s="61"/>
      <c r="O2323" s="314"/>
      <c r="Q2323" t="str">
        <f t="shared" si="722"/>
        <v/>
      </c>
      <c r="S2323" t="e">
        <f t="shared" ca="1" si="731"/>
        <v>#VALUE!</v>
      </c>
      <c r="T2323" t="e">
        <f t="shared" ca="1" si="728"/>
        <v>#VALUE!</v>
      </c>
      <c r="U2323">
        <f t="shared" si="732"/>
        <v>2256</v>
      </c>
      <c r="V2323">
        <v>188.33333333334801</v>
      </c>
      <c r="W2323">
        <f t="shared" si="715"/>
        <v>188</v>
      </c>
      <c r="X2323" t="str" cm="1">
        <f t="array" aca="1" ref="X2323" ca="1">IFERROR(INDEX('PC&amp;PD'!$A$1:$AS$19,ROW('PC&amp;PD'!$A$19),MATCH(INDIRECT(T2323),'PC&amp;PD'!$A$1:$AS$1,0)),"")</f>
        <v/>
      </c>
      <c r="AA2323" t="str">
        <f t="shared" si="723"/>
        <v/>
      </c>
      <c r="AB2323" t="str">
        <f t="shared" si="724"/>
        <v/>
      </c>
      <c r="AC2323" t="e">
        <f t="shared" ca="1" si="725"/>
        <v>#VALUE!</v>
      </c>
      <c r="AD2323" t="str" cm="1">
        <f t="array" aca="1" ref="AD2323" ca="1">IFERROR(IF((LEFT(INDIRECT("$F"&amp;$S2323),4))="GOTS",IF($G2323="Organic","GOTS_Organic_raw",(IF($G2323="Responsible","GOTS_Responsible",(IF($G2323="No Attribute (Conventional)","GOTS_conventional",(IF($G2323="Recycled Pre/Post-Consumer","GOTS_pre_post",(IF($G2323="In-Conversion","GOTS_in_conversion",(IF($G2323="Sustainably Sourced","Sustainably_sourced",(IF($G2323="Recycled pre-consumer organic","GOTS_recycled_organic",""))))))))))))),IF($G2323="Organic","Organic",(IF($G2323="Responsible","Responsible",(IF($G2323="No Attribute (Conventional)","No_Attribute_Conventional",(IF($G2323="Recycled Pre/Post-Consumer","Recycled_Pre_Post_Consumer",(IF($G2323="In-Conversion","In_Conversion",(IF($G2323="Recycled Pre-Consumer","Recycled_Pre_Consumer",(IF($G2323="Recycled Post-Consumer","Recycled_Post_Consumer",(IF($G2323="Sustainably Sourced","Sustainably_sourced",(IF($G2323="Recycled pre-consumer organic","GOTS_recycled_organic","")))))))))))))))))),"")</f>
        <v/>
      </c>
      <c r="AE2323" t="e" cm="1">
        <f t="array" aca="1" ref="AE2323" ca="1">IF($I2323="",IF(INDIRECT("$F"&amp;$S2323)="","",IF(LEFT(INDIRECT("$F"&amp;$S2323),3)="GRS","GRS_RCS_RM",IF((LEFT(INDIRECT("$F"&amp;$S2323),3))="RCS","GRS_RCS_RM",IF(INDIRECT("$F"&amp;$S2323)="OCS (No Label)","OCS_Conversion_RM",IF(LEFT(INDIRECT("$F"&amp;$S2323),3)="OCS","OCS_RM",IF(RIGHT(INDIRECT("$F"&amp;$S2323),10)="conversion","GOTS_RM_conversion",IF((LEFT(INDIRECT("$F"&amp;$S2323),4))="GOTS","GOTS_RM","Responsible_RM"))))))),"DELETERM")</f>
        <v>#VALUE!</v>
      </c>
      <c r="AF2323" t="e" cm="1">
        <f t="array" aca="1" ref="AF2323" ca="1">IF($S2323="","",INDIRECT("$Z"&amp;$S2323))</f>
        <v>#VALUE!</v>
      </c>
      <c r="AG2323" t="str">
        <f t="shared" si="726"/>
        <v/>
      </c>
      <c r="AH2323" t="str" cm="1">
        <f t="array" aca="1" ref="AH2323" ca="1">IFERROR(INDIRECT("$ag"&amp;S2323),"")</f>
        <v/>
      </c>
      <c r="AI2323" t="e" cm="1">
        <f t="array" aca="1" ref="AI2323" ca="1">INDIRECT("O"&amp;S2323)</f>
        <v>#VALUE!</v>
      </c>
      <c r="AJ2323" t="str">
        <f t="shared" si="727"/>
        <v/>
      </c>
    </row>
    <row r="2324" spans="1:36" ht="16.5" customHeight="1">
      <c r="A2324" s="129"/>
      <c r="B2324" s="134"/>
      <c r="C2324" s="135"/>
      <c r="D2324" s="146"/>
      <c r="E2324" s="146"/>
      <c r="F2324" s="135"/>
      <c r="G2324" s="147"/>
      <c r="H2324" s="147"/>
      <c r="I2324" s="147"/>
      <c r="J2324" s="147"/>
      <c r="K2324" s="38"/>
      <c r="L2324" s="143"/>
      <c r="M2324" s="143"/>
      <c r="N2324" s="61"/>
      <c r="O2324" s="314"/>
      <c r="Q2324" t="str">
        <f t="shared" si="722"/>
        <v/>
      </c>
      <c r="S2324" t="e">
        <f t="shared" ca="1" si="731"/>
        <v>#VALUE!</v>
      </c>
      <c r="T2324" t="e">
        <f t="shared" ca="1" si="728"/>
        <v>#VALUE!</v>
      </c>
      <c r="U2324">
        <f t="shared" si="732"/>
        <v>2256</v>
      </c>
      <c r="V2324">
        <v>188.41666666668101</v>
      </c>
      <c r="W2324">
        <f t="shared" si="715"/>
        <v>188</v>
      </c>
      <c r="X2324" t="str" cm="1">
        <f t="array" aca="1" ref="X2324" ca="1">IFERROR(INDEX('PC&amp;PD'!$A$1:$AS$19,ROW('PC&amp;PD'!$A$19),MATCH(INDIRECT(T2324),'PC&amp;PD'!$A$1:$AS$1,0)),"")</f>
        <v/>
      </c>
      <c r="AA2324" t="str">
        <f t="shared" si="723"/>
        <v/>
      </c>
      <c r="AB2324" t="str">
        <f t="shared" si="724"/>
        <v/>
      </c>
      <c r="AC2324" t="e">
        <f t="shared" ca="1" si="725"/>
        <v>#VALUE!</v>
      </c>
      <c r="AD2324" t="str" cm="1">
        <f t="array" aca="1" ref="AD2324" ca="1">IFERROR(IF((LEFT(INDIRECT("$F"&amp;$S2324),4))="GOTS",IF($G2324="Organic","GOTS_Organic_raw",(IF($G2324="Responsible","GOTS_Responsible",(IF($G2324="No Attribute (Conventional)","GOTS_conventional",(IF($G2324="Recycled Pre/Post-Consumer","GOTS_pre_post",(IF($G2324="In-Conversion","GOTS_in_conversion",(IF($G2324="Sustainably Sourced","Sustainably_sourced",(IF($G2324="Recycled pre-consumer organic","GOTS_recycled_organic",""))))))))))))),IF($G2324="Organic","Organic",(IF($G2324="Responsible","Responsible",(IF($G2324="No Attribute (Conventional)","No_Attribute_Conventional",(IF($G2324="Recycled Pre/Post-Consumer","Recycled_Pre_Post_Consumer",(IF($G2324="In-Conversion","In_Conversion",(IF($G2324="Recycled Pre-Consumer","Recycled_Pre_Consumer",(IF($G2324="Recycled Post-Consumer","Recycled_Post_Consumer",(IF($G2324="Sustainably Sourced","Sustainably_sourced",(IF($G2324="Recycled pre-consumer organic","GOTS_recycled_organic","")))))))))))))))))),"")</f>
        <v/>
      </c>
      <c r="AE2324" t="e" cm="1">
        <f t="array" aca="1" ref="AE2324" ca="1">IF($I2324="",IF(INDIRECT("$F"&amp;$S2324)="","",IF(LEFT(INDIRECT("$F"&amp;$S2324),3)="GRS","GRS_RCS_RM",IF((LEFT(INDIRECT("$F"&amp;$S2324),3))="RCS","GRS_RCS_RM",IF(INDIRECT("$F"&amp;$S2324)="OCS (No Label)","OCS_Conversion_RM",IF(LEFT(INDIRECT("$F"&amp;$S2324),3)="OCS","OCS_RM",IF(RIGHT(INDIRECT("$F"&amp;$S2324),10)="conversion","GOTS_RM_conversion",IF((LEFT(INDIRECT("$F"&amp;$S2324),4))="GOTS","GOTS_RM","Responsible_RM"))))))),"DELETERM")</f>
        <v>#VALUE!</v>
      </c>
      <c r="AF2324" t="e" cm="1">
        <f t="array" aca="1" ref="AF2324" ca="1">IF($S2324="","",INDIRECT("$Z"&amp;$S2324))</f>
        <v>#VALUE!</v>
      </c>
      <c r="AG2324" t="str">
        <f t="shared" si="726"/>
        <v/>
      </c>
      <c r="AH2324" t="str" cm="1">
        <f t="array" aca="1" ref="AH2324" ca="1">IFERROR(INDIRECT("$ag"&amp;S2324),"")</f>
        <v/>
      </c>
      <c r="AI2324" t="e" cm="1">
        <f t="array" aca="1" ref="AI2324" ca="1">INDIRECT("O"&amp;S2324)</f>
        <v>#VALUE!</v>
      </c>
      <c r="AJ2324" t="str">
        <f t="shared" si="727"/>
        <v/>
      </c>
    </row>
    <row r="2325" spans="1:36" ht="16.5" customHeight="1">
      <c r="A2325" s="130"/>
      <c r="B2325" s="136"/>
      <c r="C2325" s="137"/>
      <c r="D2325" s="146"/>
      <c r="E2325" s="146"/>
      <c r="F2325" s="137"/>
      <c r="G2325" s="147"/>
      <c r="H2325" s="147"/>
      <c r="I2325" s="147"/>
      <c r="J2325" s="147"/>
      <c r="K2325" s="38"/>
      <c r="L2325" s="144"/>
      <c r="M2325" s="144"/>
      <c r="N2325" s="61"/>
      <c r="O2325" s="314"/>
      <c r="Q2325" t="str">
        <f t="shared" si="722"/>
        <v/>
      </c>
      <c r="S2325" t="e">
        <f t="shared" ca="1" si="731"/>
        <v>#VALUE!</v>
      </c>
      <c r="T2325" t="e">
        <f t="shared" ca="1" si="728"/>
        <v>#VALUE!</v>
      </c>
      <c r="U2325">
        <f t="shared" si="732"/>
        <v>2256</v>
      </c>
      <c r="V2325">
        <v>188.50000000001501</v>
      </c>
      <c r="W2325">
        <f t="shared" si="715"/>
        <v>188</v>
      </c>
      <c r="X2325" t="str" cm="1">
        <f t="array" aca="1" ref="X2325" ca="1">IFERROR(INDEX('PC&amp;PD'!$A$1:$AS$19,ROW('PC&amp;PD'!$A$19),MATCH(INDIRECT(T2325),'PC&amp;PD'!$A$1:$AS$1,0)),"")</f>
        <v/>
      </c>
      <c r="AA2325" t="str">
        <f t="shared" si="723"/>
        <v/>
      </c>
      <c r="AB2325" t="str">
        <f t="shared" si="724"/>
        <v/>
      </c>
      <c r="AC2325" t="e">
        <f t="shared" ca="1" si="725"/>
        <v>#VALUE!</v>
      </c>
      <c r="AD2325" t="str" cm="1">
        <f t="array" aca="1" ref="AD2325" ca="1">IFERROR(IF((LEFT(INDIRECT("$F"&amp;$S2325),4))="GOTS",IF($G2325="Organic","GOTS_Organic_raw",(IF($G2325="Responsible","GOTS_Responsible",(IF($G2325="No Attribute (Conventional)","GOTS_conventional",(IF($G2325="Recycled Pre/Post-Consumer","GOTS_pre_post",(IF($G2325="In-Conversion","GOTS_in_conversion",(IF($G2325="Sustainably Sourced","Sustainably_sourced",(IF($G2325="Recycled pre-consumer organic","GOTS_recycled_organic",""))))))))))))),IF($G2325="Organic","Organic",(IF($G2325="Responsible","Responsible",(IF($G2325="No Attribute (Conventional)","No_Attribute_Conventional",(IF($G2325="Recycled Pre/Post-Consumer","Recycled_Pre_Post_Consumer",(IF($G2325="In-Conversion","In_Conversion",(IF($G2325="Recycled Pre-Consumer","Recycled_Pre_Consumer",(IF($G2325="Recycled Post-Consumer","Recycled_Post_Consumer",(IF($G2325="Sustainably Sourced","Sustainably_sourced",(IF($G2325="Recycled pre-consumer organic","GOTS_recycled_organic","")))))))))))))))))),"")</f>
        <v/>
      </c>
      <c r="AE2325" t="e" cm="1">
        <f t="array" aca="1" ref="AE2325" ca="1">IF($I2325="",IF(INDIRECT("$F"&amp;$S2325)="","",IF(LEFT(INDIRECT("$F"&amp;$S2325),3)="GRS","GRS_RCS_RM",IF((LEFT(INDIRECT("$F"&amp;$S2325),3))="RCS","GRS_RCS_RM",IF(INDIRECT("$F"&amp;$S2325)="OCS (No Label)","OCS_Conversion_RM",IF(LEFT(INDIRECT("$F"&amp;$S2325),3)="OCS","OCS_RM",IF(RIGHT(INDIRECT("$F"&amp;$S2325),10)="conversion","GOTS_RM_conversion",IF((LEFT(INDIRECT("$F"&amp;$S2325),4))="GOTS","GOTS_RM","Responsible_RM"))))))),"DELETERM")</f>
        <v>#VALUE!</v>
      </c>
      <c r="AF2325" t="e" cm="1">
        <f t="array" aca="1" ref="AF2325" ca="1">IF($S2325="","",INDIRECT("$Z"&amp;$S2325))</f>
        <v>#VALUE!</v>
      </c>
      <c r="AG2325" t="str">
        <f t="shared" si="726"/>
        <v/>
      </c>
      <c r="AH2325" t="str" cm="1">
        <f t="array" aca="1" ref="AH2325" ca="1">IFERROR(INDIRECT("$ag"&amp;S2325),"")</f>
        <v/>
      </c>
      <c r="AI2325" t="e" cm="1">
        <f t="array" aca="1" ref="AI2325" ca="1">INDIRECT("O"&amp;S2325)</f>
        <v>#VALUE!</v>
      </c>
      <c r="AJ2325" t="str">
        <f t="shared" si="727"/>
        <v/>
      </c>
    </row>
    <row r="2326" spans="1:36" ht="16.5" customHeight="1">
      <c r="A2326" s="130"/>
      <c r="B2326" s="136"/>
      <c r="C2326" s="137"/>
      <c r="D2326" s="146"/>
      <c r="E2326" s="146"/>
      <c r="F2326" s="137"/>
      <c r="G2326" s="147"/>
      <c r="H2326" s="147"/>
      <c r="I2326" s="147"/>
      <c r="J2326" s="147"/>
      <c r="K2326" s="38"/>
      <c r="L2326" s="144"/>
      <c r="M2326" s="144"/>
      <c r="N2326" s="61"/>
      <c r="O2326" s="314"/>
      <c r="Q2326" t="str">
        <f t="shared" si="722"/>
        <v/>
      </c>
      <c r="S2326" t="e">
        <f t="shared" ca="1" si="731"/>
        <v>#VALUE!</v>
      </c>
      <c r="T2326" t="e">
        <f t="shared" ca="1" si="728"/>
        <v>#VALUE!</v>
      </c>
      <c r="U2326">
        <f t="shared" si="732"/>
        <v>2256</v>
      </c>
      <c r="V2326">
        <v>188.58333333334801</v>
      </c>
      <c r="W2326">
        <f t="shared" ref="W2326:W2389" si="735">ROUNDDOWN(V2326,0)</f>
        <v>188</v>
      </c>
      <c r="X2326" t="str" cm="1">
        <f t="array" aca="1" ref="X2326" ca="1">IFERROR(INDEX('PC&amp;PD'!$A$1:$AS$19,ROW('PC&amp;PD'!$A$19),MATCH(INDIRECT(T2326),'PC&amp;PD'!$A$1:$AS$1,0)),"")</f>
        <v/>
      </c>
      <c r="AA2326" t="str">
        <f t="shared" si="723"/>
        <v/>
      </c>
      <c r="AB2326" t="str">
        <f t="shared" si="724"/>
        <v/>
      </c>
      <c r="AC2326" t="e">
        <f t="shared" ca="1" si="725"/>
        <v>#VALUE!</v>
      </c>
      <c r="AD2326" t="str" cm="1">
        <f t="array" aca="1" ref="AD2326" ca="1">IFERROR(IF((LEFT(INDIRECT("$F"&amp;$S2326),4))="GOTS",IF($G2326="Organic","GOTS_Organic_raw",(IF($G2326="Responsible","GOTS_Responsible",(IF($G2326="No Attribute (Conventional)","GOTS_conventional",(IF($G2326="Recycled Pre/Post-Consumer","GOTS_pre_post",(IF($G2326="In-Conversion","GOTS_in_conversion",(IF($G2326="Sustainably Sourced","Sustainably_sourced",(IF($G2326="Recycled pre-consumer organic","GOTS_recycled_organic",""))))))))))))),IF($G2326="Organic","Organic",(IF($G2326="Responsible","Responsible",(IF($G2326="No Attribute (Conventional)","No_Attribute_Conventional",(IF($G2326="Recycled Pre/Post-Consumer","Recycled_Pre_Post_Consumer",(IF($G2326="In-Conversion","In_Conversion",(IF($G2326="Recycled Pre-Consumer","Recycled_Pre_Consumer",(IF($G2326="Recycled Post-Consumer","Recycled_Post_Consumer",(IF($G2326="Sustainably Sourced","Sustainably_sourced",(IF($G2326="Recycled pre-consumer organic","GOTS_recycled_organic","")))))))))))))))))),"")</f>
        <v/>
      </c>
      <c r="AE2326" t="e" cm="1">
        <f t="array" aca="1" ref="AE2326" ca="1">IF($I2326="",IF(INDIRECT("$F"&amp;$S2326)="","",IF(LEFT(INDIRECT("$F"&amp;$S2326),3)="GRS","GRS_RCS_RM",IF((LEFT(INDIRECT("$F"&amp;$S2326),3))="RCS","GRS_RCS_RM",IF(INDIRECT("$F"&amp;$S2326)="OCS (No Label)","OCS_Conversion_RM",IF(LEFT(INDIRECT("$F"&amp;$S2326),3)="OCS","OCS_RM",IF(RIGHT(INDIRECT("$F"&amp;$S2326),10)="conversion","GOTS_RM_conversion",IF((LEFT(INDIRECT("$F"&amp;$S2326),4))="GOTS","GOTS_RM","Responsible_RM"))))))),"DELETERM")</f>
        <v>#VALUE!</v>
      </c>
      <c r="AF2326" t="e" cm="1">
        <f t="array" aca="1" ref="AF2326" ca="1">IF($S2326="","",INDIRECT("$Z"&amp;$S2326))</f>
        <v>#VALUE!</v>
      </c>
      <c r="AG2326" t="str">
        <f t="shared" si="726"/>
        <v/>
      </c>
      <c r="AH2326" t="str" cm="1">
        <f t="array" aca="1" ref="AH2326" ca="1">IFERROR(INDIRECT("$ag"&amp;S2326),"")</f>
        <v/>
      </c>
      <c r="AI2326" t="e" cm="1">
        <f t="array" aca="1" ref="AI2326" ca="1">INDIRECT("O"&amp;S2326)</f>
        <v>#VALUE!</v>
      </c>
      <c r="AJ2326" t="str">
        <f t="shared" si="727"/>
        <v/>
      </c>
    </row>
    <row r="2327" spans="1:36" ht="16.5" customHeight="1">
      <c r="A2327" s="130"/>
      <c r="B2327" s="136"/>
      <c r="C2327" s="137"/>
      <c r="D2327" s="146"/>
      <c r="E2327" s="146"/>
      <c r="F2327" s="137"/>
      <c r="G2327" s="147"/>
      <c r="H2327" s="147"/>
      <c r="I2327" s="147"/>
      <c r="J2327" s="147"/>
      <c r="K2327" s="38"/>
      <c r="L2327" s="144"/>
      <c r="M2327" s="144"/>
      <c r="N2327" s="61"/>
      <c r="O2327" s="314"/>
      <c r="Q2327" t="str">
        <f t="shared" si="722"/>
        <v/>
      </c>
      <c r="S2327" t="e">
        <f t="shared" ca="1" si="731"/>
        <v>#VALUE!</v>
      </c>
      <c r="T2327" t="e">
        <f t="shared" ca="1" si="728"/>
        <v>#VALUE!</v>
      </c>
      <c r="U2327">
        <f t="shared" si="732"/>
        <v>2256</v>
      </c>
      <c r="V2327">
        <v>188.66666666668101</v>
      </c>
      <c r="W2327">
        <f t="shared" si="735"/>
        <v>188</v>
      </c>
      <c r="X2327" t="str" cm="1">
        <f t="array" aca="1" ref="X2327" ca="1">IFERROR(INDEX('PC&amp;PD'!$A$1:$AS$19,ROW('PC&amp;PD'!$A$19),MATCH(INDIRECT(T2327),'PC&amp;PD'!$A$1:$AS$1,0)),"")</f>
        <v/>
      </c>
      <c r="AA2327" t="str">
        <f t="shared" si="723"/>
        <v/>
      </c>
      <c r="AB2327" t="str">
        <f t="shared" si="724"/>
        <v/>
      </c>
      <c r="AC2327" t="e">
        <f t="shared" ca="1" si="725"/>
        <v>#VALUE!</v>
      </c>
      <c r="AD2327" t="str" cm="1">
        <f t="array" aca="1" ref="AD2327" ca="1">IFERROR(IF((LEFT(INDIRECT("$F"&amp;$S2327),4))="GOTS",IF($G2327="Organic","GOTS_Organic_raw",(IF($G2327="Responsible","GOTS_Responsible",(IF($G2327="No Attribute (Conventional)","GOTS_conventional",(IF($G2327="Recycled Pre/Post-Consumer","GOTS_pre_post",(IF($G2327="In-Conversion","GOTS_in_conversion",(IF($G2327="Sustainably Sourced","Sustainably_sourced",(IF($G2327="Recycled pre-consumer organic","GOTS_recycled_organic",""))))))))))))),IF($G2327="Organic","Organic",(IF($G2327="Responsible","Responsible",(IF($G2327="No Attribute (Conventional)","No_Attribute_Conventional",(IF($G2327="Recycled Pre/Post-Consumer","Recycled_Pre_Post_Consumer",(IF($G2327="In-Conversion","In_Conversion",(IF($G2327="Recycled Pre-Consumer","Recycled_Pre_Consumer",(IF($G2327="Recycled Post-Consumer","Recycled_Post_Consumer",(IF($G2327="Sustainably Sourced","Sustainably_sourced",(IF($G2327="Recycled pre-consumer organic","GOTS_recycled_organic","")))))))))))))))))),"")</f>
        <v/>
      </c>
      <c r="AE2327" t="e" cm="1">
        <f t="array" aca="1" ref="AE2327" ca="1">IF($I2327="",IF(INDIRECT("$F"&amp;$S2327)="","",IF(LEFT(INDIRECT("$F"&amp;$S2327),3)="GRS","GRS_RCS_RM",IF((LEFT(INDIRECT("$F"&amp;$S2327),3))="RCS","GRS_RCS_RM",IF(INDIRECT("$F"&amp;$S2327)="OCS (No Label)","OCS_Conversion_RM",IF(LEFT(INDIRECT("$F"&amp;$S2327),3)="OCS","OCS_RM",IF(RIGHT(INDIRECT("$F"&amp;$S2327),10)="conversion","GOTS_RM_conversion",IF((LEFT(INDIRECT("$F"&amp;$S2327),4))="GOTS","GOTS_RM","Responsible_RM"))))))),"DELETERM")</f>
        <v>#VALUE!</v>
      </c>
      <c r="AF2327" t="e" cm="1">
        <f t="array" aca="1" ref="AF2327" ca="1">IF($S2327="","",INDIRECT("$Z"&amp;$S2327))</f>
        <v>#VALUE!</v>
      </c>
      <c r="AG2327" t="str">
        <f t="shared" si="726"/>
        <v/>
      </c>
      <c r="AH2327" t="str" cm="1">
        <f t="array" aca="1" ref="AH2327" ca="1">IFERROR(INDIRECT("$ag"&amp;S2327),"")</f>
        <v/>
      </c>
      <c r="AI2327" t="e" cm="1">
        <f t="array" aca="1" ref="AI2327" ca="1">INDIRECT("O"&amp;S2327)</f>
        <v>#VALUE!</v>
      </c>
      <c r="AJ2327" t="str">
        <f t="shared" si="727"/>
        <v/>
      </c>
    </row>
    <row r="2328" spans="1:36" ht="16.5" customHeight="1">
      <c r="A2328" s="130"/>
      <c r="B2328" s="136"/>
      <c r="C2328" s="137"/>
      <c r="D2328" s="146"/>
      <c r="E2328" s="146"/>
      <c r="F2328" s="137"/>
      <c r="G2328" s="147"/>
      <c r="H2328" s="147"/>
      <c r="I2328" s="147"/>
      <c r="J2328" s="147"/>
      <c r="K2328" s="38"/>
      <c r="L2328" s="144"/>
      <c r="M2328" s="144"/>
      <c r="N2328" s="61"/>
      <c r="O2328" s="314"/>
      <c r="Q2328" t="str">
        <f t="shared" si="722"/>
        <v/>
      </c>
      <c r="S2328" t="e">
        <f t="shared" ca="1" si="731"/>
        <v>#VALUE!</v>
      </c>
      <c r="T2328" t="e">
        <f t="shared" ca="1" si="728"/>
        <v>#VALUE!</v>
      </c>
      <c r="U2328">
        <f t="shared" si="732"/>
        <v>2256</v>
      </c>
      <c r="V2328">
        <v>188.75000000001501</v>
      </c>
      <c r="W2328">
        <f t="shared" si="735"/>
        <v>188</v>
      </c>
      <c r="X2328" t="str" cm="1">
        <f t="array" aca="1" ref="X2328" ca="1">IFERROR(INDEX('PC&amp;PD'!$A$1:$AS$19,ROW('PC&amp;PD'!$A$19),MATCH(INDIRECT(T2328),'PC&amp;PD'!$A$1:$AS$1,0)),"")</f>
        <v/>
      </c>
      <c r="AA2328" t="str">
        <f t="shared" si="723"/>
        <v/>
      </c>
      <c r="AB2328" t="str">
        <f t="shared" si="724"/>
        <v/>
      </c>
      <c r="AC2328" t="e">
        <f t="shared" ca="1" si="725"/>
        <v>#VALUE!</v>
      </c>
      <c r="AD2328" t="str" cm="1">
        <f t="array" aca="1" ref="AD2328" ca="1">IFERROR(IF((LEFT(INDIRECT("$F"&amp;$S2328),4))="GOTS",IF($G2328="Organic","GOTS_Organic_raw",(IF($G2328="Responsible","GOTS_Responsible",(IF($G2328="No Attribute (Conventional)","GOTS_conventional",(IF($G2328="Recycled Pre/Post-Consumer","GOTS_pre_post",(IF($G2328="In-Conversion","GOTS_in_conversion",(IF($G2328="Sustainably Sourced","Sustainably_sourced",(IF($G2328="Recycled pre-consumer organic","GOTS_recycled_organic",""))))))))))))),IF($G2328="Organic","Organic",(IF($G2328="Responsible","Responsible",(IF($G2328="No Attribute (Conventional)","No_Attribute_Conventional",(IF($G2328="Recycled Pre/Post-Consumer","Recycled_Pre_Post_Consumer",(IF($G2328="In-Conversion","In_Conversion",(IF($G2328="Recycled Pre-Consumer","Recycled_Pre_Consumer",(IF($G2328="Recycled Post-Consumer","Recycled_Post_Consumer",(IF($G2328="Sustainably Sourced","Sustainably_sourced",(IF($G2328="Recycled pre-consumer organic","GOTS_recycled_organic","")))))))))))))))))),"")</f>
        <v/>
      </c>
      <c r="AE2328" t="e" cm="1">
        <f t="array" aca="1" ref="AE2328" ca="1">IF($I2328="",IF(INDIRECT("$F"&amp;$S2328)="","",IF(LEFT(INDIRECT("$F"&amp;$S2328),3)="GRS","GRS_RCS_RM",IF((LEFT(INDIRECT("$F"&amp;$S2328),3))="RCS","GRS_RCS_RM",IF(INDIRECT("$F"&amp;$S2328)="OCS (No Label)","OCS_Conversion_RM",IF(LEFT(INDIRECT("$F"&amp;$S2328),3)="OCS","OCS_RM",IF(RIGHT(INDIRECT("$F"&amp;$S2328),10)="conversion","GOTS_RM_conversion",IF((LEFT(INDIRECT("$F"&amp;$S2328),4))="GOTS","GOTS_RM","Responsible_RM"))))))),"DELETERM")</f>
        <v>#VALUE!</v>
      </c>
      <c r="AF2328" t="e" cm="1">
        <f t="array" aca="1" ref="AF2328" ca="1">IF($S2328="","",INDIRECT("$Z"&amp;$S2328))</f>
        <v>#VALUE!</v>
      </c>
      <c r="AG2328" t="str">
        <f t="shared" si="726"/>
        <v/>
      </c>
      <c r="AH2328" t="str" cm="1">
        <f t="array" aca="1" ref="AH2328" ca="1">IFERROR(INDIRECT("$ag"&amp;S2328),"")</f>
        <v/>
      </c>
      <c r="AI2328" t="e" cm="1">
        <f t="array" aca="1" ref="AI2328" ca="1">INDIRECT("O"&amp;S2328)</f>
        <v>#VALUE!</v>
      </c>
      <c r="AJ2328" t="str">
        <f t="shared" si="727"/>
        <v/>
      </c>
    </row>
    <row r="2329" spans="1:36" ht="16.5" customHeight="1">
      <c r="A2329" s="130"/>
      <c r="B2329" s="136"/>
      <c r="C2329" s="137"/>
      <c r="D2329" s="146"/>
      <c r="E2329" s="146"/>
      <c r="F2329" s="137"/>
      <c r="G2329" s="147"/>
      <c r="H2329" s="147"/>
      <c r="I2329" s="147"/>
      <c r="J2329" s="147"/>
      <c r="K2329" s="38"/>
      <c r="L2329" s="144"/>
      <c r="M2329" s="144"/>
      <c r="N2329" s="61"/>
      <c r="O2329" s="314"/>
      <c r="Q2329" t="str">
        <f t="shared" si="722"/>
        <v/>
      </c>
      <c r="S2329" t="e">
        <f t="shared" ca="1" si="731"/>
        <v>#VALUE!</v>
      </c>
      <c r="T2329" t="e">
        <f t="shared" ca="1" si="728"/>
        <v>#VALUE!</v>
      </c>
      <c r="U2329">
        <f t="shared" si="732"/>
        <v>2256</v>
      </c>
      <c r="V2329">
        <v>188.83333333334801</v>
      </c>
      <c r="W2329">
        <f t="shared" si="735"/>
        <v>188</v>
      </c>
      <c r="X2329" t="str" cm="1">
        <f t="array" aca="1" ref="X2329" ca="1">IFERROR(INDEX('PC&amp;PD'!$A$1:$AS$19,ROW('PC&amp;PD'!$A$19),MATCH(INDIRECT(T2329),'PC&amp;PD'!$A$1:$AS$1,0)),"")</f>
        <v/>
      </c>
      <c r="AA2329" t="str">
        <f t="shared" si="723"/>
        <v/>
      </c>
      <c r="AB2329" t="str">
        <f t="shared" si="724"/>
        <v/>
      </c>
      <c r="AC2329" t="e">
        <f t="shared" ca="1" si="725"/>
        <v>#VALUE!</v>
      </c>
      <c r="AD2329" t="str" cm="1">
        <f t="array" aca="1" ref="AD2329" ca="1">IFERROR(IF((LEFT(INDIRECT("$F"&amp;$S2329),4))="GOTS",IF($G2329="Organic","GOTS_Organic_raw",(IF($G2329="Responsible","GOTS_Responsible",(IF($G2329="No Attribute (Conventional)","GOTS_conventional",(IF($G2329="Recycled Pre/Post-Consumer","GOTS_pre_post",(IF($G2329="In-Conversion","GOTS_in_conversion",(IF($G2329="Sustainably Sourced","Sustainably_sourced",(IF($G2329="Recycled pre-consumer organic","GOTS_recycled_organic",""))))))))))))),IF($G2329="Organic","Organic",(IF($G2329="Responsible","Responsible",(IF($G2329="No Attribute (Conventional)","No_Attribute_Conventional",(IF($G2329="Recycled Pre/Post-Consumer","Recycled_Pre_Post_Consumer",(IF($G2329="In-Conversion","In_Conversion",(IF($G2329="Recycled Pre-Consumer","Recycled_Pre_Consumer",(IF($G2329="Recycled Post-Consumer","Recycled_Post_Consumer",(IF($G2329="Sustainably Sourced","Sustainably_sourced",(IF($G2329="Recycled pre-consumer organic","GOTS_recycled_organic","")))))))))))))))))),"")</f>
        <v/>
      </c>
      <c r="AE2329" t="e" cm="1">
        <f t="array" aca="1" ref="AE2329" ca="1">IF($I2329="",IF(INDIRECT("$F"&amp;$S2329)="","",IF(LEFT(INDIRECT("$F"&amp;$S2329),3)="GRS","GRS_RCS_RM",IF((LEFT(INDIRECT("$F"&amp;$S2329),3))="RCS","GRS_RCS_RM",IF(INDIRECT("$F"&amp;$S2329)="OCS (No Label)","OCS_Conversion_RM",IF(LEFT(INDIRECT("$F"&amp;$S2329),3)="OCS","OCS_RM",IF(RIGHT(INDIRECT("$F"&amp;$S2329),10)="conversion","GOTS_RM_conversion",IF((LEFT(INDIRECT("$F"&amp;$S2329),4))="GOTS","GOTS_RM","Responsible_RM"))))))),"DELETERM")</f>
        <v>#VALUE!</v>
      </c>
      <c r="AF2329" t="e" cm="1">
        <f t="array" aca="1" ref="AF2329" ca="1">IF($S2329="","",INDIRECT("$Z"&amp;$S2329))</f>
        <v>#VALUE!</v>
      </c>
      <c r="AG2329" t="str">
        <f t="shared" si="726"/>
        <v/>
      </c>
      <c r="AH2329" t="str" cm="1">
        <f t="array" aca="1" ref="AH2329" ca="1">IFERROR(INDIRECT("$ag"&amp;S2329),"")</f>
        <v/>
      </c>
      <c r="AI2329" t="e" cm="1">
        <f t="array" aca="1" ref="AI2329" ca="1">INDIRECT("O"&amp;S2329)</f>
        <v>#VALUE!</v>
      </c>
      <c r="AJ2329" t="str">
        <f t="shared" si="727"/>
        <v/>
      </c>
    </row>
    <row r="2330" spans="1:36" ht="16.5" customHeight="1" thickBot="1">
      <c r="A2330" s="131"/>
      <c r="B2330" s="138"/>
      <c r="C2330" s="139"/>
      <c r="D2330" s="148"/>
      <c r="E2330" s="148"/>
      <c r="F2330" s="139"/>
      <c r="G2330" s="149"/>
      <c r="H2330" s="149"/>
      <c r="I2330" s="149"/>
      <c r="J2330" s="149"/>
      <c r="K2330" s="39"/>
      <c r="L2330" s="145"/>
      <c r="M2330" s="145"/>
      <c r="N2330" s="62"/>
      <c r="O2330" s="315"/>
      <c r="Q2330" t="str">
        <f t="shared" si="722"/>
        <v/>
      </c>
      <c r="S2330" t="e">
        <f t="shared" ca="1" si="731"/>
        <v>#VALUE!</v>
      </c>
      <c r="T2330" t="e">
        <f t="shared" ca="1" si="728"/>
        <v>#VALUE!</v>
      </c>
      <c r="U2330">
        <f t="shared" si="732"/>
        <v>2256</v>
      </c>
      <c r="V2330">
        <v>188.916666666682</v>
      </c>
      <c r="W2330">
        <f t="shared" si="735"/>
        <v>188</v>
      </c>
      <c r="X2330" t="str" cm="1">
        <f t="array" aca="1" ref="X2330" ca="1">IFERROR(INDEX('PC&amp;PD'!$A$1:$AS$19,ROW('PC&amp;PD'!$A$19),MATCH(INDIRECT(T2330),'PC&amp;PD'!$A$1:$AS$1,0)),"")</f>
        <v/>
      </c>
      <c r="AA2330" t="str">
        <f t="shared" si="723"/>
        <v/>
      </c>
      <c r="AB2330" t="str">
        <f t="shared" si="724"/>
        <v/>
      </c>
      <c r="AC2330" t="e">
        <f t="shared" ca="1" si="725"/>
        <v>#VALUE!</v>
      </c>
      <c r="AD2330" t="str" cm="1">
        <f t="array" aca="1" ref="AD2330" ca="1">IFERROR(IF((LEFT(INDIRECT("$F"&amp;$S2330),4))="GOTS",IF($G2330="Organic","GOTS_Organic_raw",(IF($G2330="Responsible","GOTS_Responsible",(IF($G2330="No Attribute (Conventional)","GOTS_conventional",(IF($G2330="Recycled Pre/Post-Consumer","GOTS_pre_post",(IF($G2330="In-Conversion","GOTS_in_conversion",(IF($G2330="Sustainably Sourced","Sustainably_sourced",(IF($G2330="Recycled pre-consumer organic","GOTS_recycled_organic",""))))))))))))),IF($G2330="Organic","Organic",(IF($G2330="Responsible","Responsible",(IF($G2330="No Attribute (Conventional)","No_Attribute_Conventional",(IF($G2330="Recycled Pre/Post-Consumer","Recycled_Pre_Post_Consumer",(IF($G2330="In-Conversion","In_Conversion",(IF($G2330="Recycled Pre-Consumer","Recycled_Pre_Consumer",(IF($G2330="Recycled Post-Consumer","Recycled_Post_Consumer",(IF($G2330="Sustainably Sourced","Sustainably_sourced",(IF($G2330="Recycled pre-consumer organic","GOTS_recycled_organic","")))))))))))))))))),"")</f>
        <v/>
      </c>
      <c r="AE2330" t="e" cm="1">
        <f t="array" aca="1" ref="AE2330" ca="1">IF($I2330="",IF(INDIRECT("$F"&amp;$S2330)="","",IF(LEFT(INDIRECT("$F"&amp;$S2330),3)="GRS","GRS_RCS_RM",IF((LEFT(INDIRECT("$F"&amp;$S2330),3))="RCS","GRS_RCS_RM",IF(INDIRECT("$F"&amp;$S2330)="OCS (No Label)","OCS_Conversion_RM",IF(LEFT(INDIRECT("$F"&amp;$S2330),3)="OCS","OCS_RM",IF(RIGHT(INDIRECT("$F"&amp;$S2330),10)="conversion","GOTS_RM_conversion",IF((LEFT(INDIRECT("$F"&amp;$S2330),4))="GOTS","GOTS_RM","Responsible_RM"))))))),"DELETERM")</f>
        <v>#VALUE!</v>
      </c>
      <c r="AF2330" t="e" cm="1">
        <f t="array" aca="1" ref="AF2330" ca="1">IF($S2330="","",INDIRECT("$Z"&amp;$S2330))</f>
        <v>#VALUE!</v>
      </c>
      <c r="AG2330" t="str">
        <f t="shared" si="726"/>
        <v/>
      </c>
      <c r="AH2330" t="str" cm="1">
        <f t="array" aca="1" ref="AH2330" ca="1">IFERROR(INDIRECT("$ag"&amp;S2330),"")</f>
        <v/>
      </c>
      <c r="AI2330" t="e" cm="1">
        <f t="array" aca="1" ref="AI2330" ca="1">INDIRECT("O"&amp;S2330)</f>
        <v>#VALUE!</v>
      </c>
      <c r="AJ2330" t="str">
        <f t="shared" si="727"/>
        <v/>
      </c>
    </row>
    <row r="2331" spans="1:36" ht="16.5" customHeight="1">
      <c r="A2331" s="128" t="str">
        <f>IF(B2331="","",COUNTA($B$63:$B2331))</f>
        <v/>
      </c>
      <c r="B2331" s="132"/>
      <c r="C2331" s="133"/>
      <c r="D2331" s="140"/>
      <c r="E2331" s="140"/>
      <c r="F2331" s="133"/>
      <c r="G2331" s="141"/>
      <c r="H2331" s="141"/>
      <c r="I2331" s="141"/>
      <c r="J2331" s="141"/>
      <c r="K2331" s="37"/>
      <c r="L2331" s="142" t="str">
        <f>IF(R2331="","",LEFT(R2331,LEN(R2331)-2))</f>
        <v/>
      </c>
      <c r="M2331" s="142"/>
      <c r="N2331" s="60"/>
      <c r="O2331" s="313"/>
      <c r="Q2331" t="str">
        <f t="shared" si="722"/>
        <v/>
      </c>
      <c r="R2331" t="str">
        <f t="shared" ref="R2331" si="736">CONCATENATE($Q2331,Q2332,Q2333,Q2334,Q2335,Q2336,$Q2337,$Q2338,$Q2339,$Q2340,$Q2341,$Q2342)</f>
        <v/>
      </c>
      <c r="S2331" t="e">
        <f t="shared" ca="1" si="731"/>
        <v>#VALUE!</v>
      </c>
      <c r="T2331" t="e">
        <f t="shared" ca="1" si="728"/>
        <v>#VALUE!</v>
      </c>
      <c r="U2331">
        <f t="shared" si="732"/>
        <v>2268</v>
      </c>
      <c r="V2331">
        <v>189.00000000001501</v>
      </c>
      <c r="W2331">
        <f t="shared" si="735"/>
        <v>189</v>
      </c>
      <c r="X2331" t="str" cm="1">
        <f t="array" aca="1" ref="X2331" ca="1">IFERROR(INDEX('PC&amp;PD'!$A$1:$AS$19,ROW('PC&amp;PD'!$A$19),MATCH(INDIRECT(T2331),'PC&amp;PD'!$A$1:$AS$1,0)),"")</f>
        <v/>
      </c>
      <c r="Z2331" t="str">
        <f t="shared" ref="Z2331" si="737">IFERROR(IF($F2331="OCS 100","OCS (OCS 100)",IF($F2331="OCS Blended","OCS (OCS Blended)",IF($F2331="OCS (No Label)","OCS (No Label)",IF($F2331="RCS 100","RCS (RCS 100)",IF($F2331="RCS Blended","RCS (RCS Blended)",IF($F2331="GRS","GRS (GRS)",IF($F2331="GRS (No Label)", "GRS (No Label)",IF($F2331="RDS","RDS (RDS)",IF($F2331="RWS","RWS (RWS)",IF($F2331="RAS","RAS (RAS)",IF($F2331="RMS","RMS (RMS)",IF($F2331="GOTS Organic","GOTS (Organic)",IF($F2331="GOTS Made with organic","GOTS (Made with Organic)",IF($F2331="GOTS Organic - in conversion","GOTS (Organic - In Conversion)",IF($F2331="GOTS Made with organic - in conversion","GOTS (Made with Organic - In Conversion)",""))))))))))))))),"")</f>
        <v/>
      </c>
      <c r="AA2331" t="str">
        <f t="shared" si="723"/>
        <v/>
      </c>
      <c r="AB2331" t="str">
        <f t="shared" si="724"/>
        <v/>
      </c>
      <c r="AC2331" t="e">
        <f t="shared" ca="1" si="725"/>
        <v>#VALUE!</v>
      </c>
      <c r="AD2331" t="str" cm="1">
        <f t="array" aca="1" ref="AD2331" ca="1">IFERROR(IF((LEFT(INDIRECT("$F"&amp;$S2331),4))="GOTS",IF($G2331="Organic","GOTS_Organic_raw",(IF($G2331="Responsible","GOTS_Responsible",(IF($G2331="No Attribute (Conventional)","GOTS_conventional",(IF($G2331="Recycled Pre/Post-Consumer","GOTS_pre_post",(IF($G2331="In-Conversion","GOTS_in_conversion",(IF($G2331="Sustainably Sourced","Sustainably_sourced",(IF($G2331="Recycled pre-consumer organic","GOTS_recycled_organic",""))))))))))))),IF($G2331="Organic","Organic",(IF($G2331="Responsible","Responsible",(IF($G2331="No Attribute (Conventional)","No_Attribute_Conventional",(IF($G2331="Recycled Pre/Post-Consumer","Recycled_Pre_Post_Consumer",(IF($G2331="In-Conversion","In_Conversion",(IF($G2331="Recycled Pre-Consumer","Recycled_Pre_Consumer",(IF($G2331="Recycled Post-Consumer","Recycled_Post_Consumer",(IF($G2331="Sustainably Sourced","Sustainably_sourced",(IF($G2331="Recycled pre-consumer organic","GOTS_recycled_organic","")))))))))))))))))),"")</f>
        <v/>
      </c>
      <c r="AE2331" t="e" cm="1">
        <f t="array" aca="1" ref="AE2331" ca="1">IF($I2331="",IF(INDIRECT("$F"&amp;$S2331)="","",IF(LEFT(INDIRECT("$F"&amp;$S2331),3)="GRS","GRS_RCS_RM",IF((LEFT(INDIRECT("$F"&amp;$S2331),3))="RCS","GRS_RCS_RM",IF(INDIRECT("$F"&amp;$S2331)="OCS (No Label)","OCS_Conversion_RM",IF(LEFT(INDIRECT("$F"&amp;$S2331),3)="OCS","OCS_RM",IF(RIGHT(INDIRECT("$F"&amp;$S2331),10)="conversion","GOTS_RM_conversion",IF((LEFT(INDIRECT("$F"&amp;$S2331),4))="GOTS","GOTS_RM","Responsible_RM"))))))),"DELETERM")</f>
        <v>#VALUE!</v>
      </c>
      <c r="AF2331" t="e" cm="1">
        <f t="array" aca="1" ref="AF2331" ca="1">IF($S2331="","",INDIRECT("$Z"&amp;$S2331))</f>
        <v>#VALUE!</v>
      </c>
      <c r="AG2331" t="str">
        <f t="shared" si="726"/>
        <v/>
      </c>
      <c r="AH2331" t="str" cm="1">
        <f t="array" aca="1" ref="AH2331" ca="1">IFERROR(INDIRECT("$ag"&amp;S2331),"")</f>
        <v/>
      </c>
      <c r="AI2331" t="e" cm="1">
        <f t="array" aca="1" ref="AI2331" ca="1">INDIRECT("O"&amp;S2331)</f>
        <v>#VALUE!</v>
      </c>
      <c r="AJ2331" t="str">
        <f t="shared" si="727"/>
        <v/>
      </c>
    </row>
    <row r="2332" spans="1:36" ht="16.5" customHeight="1">
      <c r="A2332" s="129"/>
      <c r="B2332" s="134"/>
      <c r="C2332" s="135"/>
      <c r="D2332" s="146"/>
      <c r="E2332" s="146"/>
      <c r="F2332" s="135"/>
      <c r="G2332" s="147"/>
      <c r="H2332" s="147"/>
      <c r="I2332" s="147"/>
      <c r="J2332" s="147"/>
      <c r="K2332" s="38"/>
      <c r="L2332" s="143"/>
      <c r="M2332" s="143"/>
      <c r="N2332" s="61"/>
      <c r="O2332" s="314"/>
      <c r="Q2332" t="str">
        <f t="shared" si="722"/>
        <v/>
      </c>
      <c r="S2332" t="e">
        <f t="shared" ca="1" si="731"/>
        <v>#VALUE!</v>
      </c>
      <c r="T2332" t="e">
        <f t="shared" ca="1" si="728"/>
        <v>#VALUE!</v>
      </c>
      <c r="U2332">
        <f t="shared" si="732"/>
        <v>2268</v>
      </c>
      <c r="V2332">
        <v>189.08333333334801</v>
      </c>
      <c r="W2332">
        <f t="shared" si="735"/>
        <v>189</v>
      </c>
      <c r="X2332" t="str" cm="1">
        <f t="array" aca="1" ref="X2332" ca="1">IFERROR(INDEX('PC&amp;PD'!$A$1:$AS$19,ROW('PC&amp;PD'!$A$19),MATCH(INDIRECT(T2332),'PC&amp;PD'!$A$1:$AS$1,0)),"")</f>
        <v/>
      </c>
      <c r="AA2332" t="str">
        <f t="shared" si="723"/>
        <v/>
      </c>
      <c r="AB2332" t="str">
        <f t="shared" si="724"/>
        <v/>
      </c>
      <c r="AC2332" t="e">
        <f t="shared" ca="1" si="725"/>
        <v>#VALUE!</v>
      </c>
      <c r="AD2332" t="str" cm="1">
        <f t="array" aca="1" ref="AD2332" ca="1">IFERROR(IF((LEFT(INDIRECT("$F"&amp;$S2332),4))="GOTS",IF($G2332="Organic","GOTS_Organic_raw",(IF($G2332="Responsible","GOTS_Responsible",(IF($G2332="No Attribute (Conventional)","GOTS_conventional",(IF($G2332="Recycled Pre/Post-Consumer","GOTS_pre_post",(IF($G2332="In-Conversion","GOTS_in_conversion",(IF($G2332="Sustainably Sourced","Sustainably_sourced",(IF($G2332="Recycled pre-consumer organic","GOTS_recycled_organic",""))))))))))))),IF($G2332="Organic","Organic",(IF($G2332="Responsible","Responsible",(IF($G2332="No Attribute (Conventional)","No_Attribute_Conventional",(IF($G2332="Recycled Pre/Post-Consumer","Recycled_Pre_Post_Consumer",(IF($G2332="In-Conversion","In_Conversion",(IF($G2332="Recycled Pre-Consumer","Recycled_Pre_Consumer",(IF($G2332="Recycled Post-Consumer","Recycled_Post_Consumer",(IF($G2332="Sustainably Sourced","Sustainably_sourced",(IF($G2332="Recycled pre-consumer organic","GOTS_recycled_organic","")))))))))))))))))),"")</f>
        <v/>
      </c>
      <c r="AE2332" t="e" cm="1">
        <f t="array" aca="1" ref="AE2332" ca="1">IF($I2332="",IF(INDIRECT("$F"&amp;$S2332)="","",IF(LEFT(INDIRECT("$F"&amp;$S2332),3)="GRS","GRS_RCS_RM",IF((LEFT(INDIRECT("$F"&amp;$S2332),3))="RCS","GRS_RCS_RM",IF(INDIRECT("$F"&amp;$S2332)="OCS (No Label)","OCS_Conversion_RM",IF(LEFT(INDIRECT("$F"&amp;$S2332),3)="OCS","OCS_RM",IF(RIGHT(INDIRECT("$F"&amp;$S2332),10)="conversion","GOTS_RM_conversion",IF((LEFT(INDIRECT("$F"&amp;$S2332),4))="GOTS","GOTS_RM","Responsible_RM"))))))),"DELETERM")</f>
        <v>#VALUE!</v>
      </c>
      <c r="AF2332" t="e" cm="1">
        <f t="array" aca="1" ref="AF2332" ca="1">IF($S2332="","",INDIRECT("$Z"&amp;$S2332))</f>
        <v>#VALUE!</v>
      </c>
      <c r="AG2332" t="str">
        <f t="shared" si="726"/>
        <v/>
      </c>
      <c r="AH2332" t="str" cm="1">
        <f t="array" aca="1" ref="AH2332" ca="1">IFERROR(INDIRECT("$ag"&amp;S2332),"")</f>
        <v/>
      </c>
      <c r="AI2332" t="e" cm="1">
        <f t="array" aca="1" ref="AI2332" ca="1">INDIRECT("O"&amp;S2332)</f>
        <v>#VALUE!</v>
      </c>
      <c r="AJ2332" t="str">
        <f t="shared" si="727"/>
        <v/>
      </c>
    </row>
    <row r="2333" spans="1:36" ht="16.5" customHeight="1">
      <c r="A2333" s="129"/>
      <c r="B2333" s="134"/>
      <c r="C2333" s="135"/>
      <c r="D2333" s="146"/>
      <c r="E2333" s="146"/>
      <c r="F2333" s="135"/>
      <c r="G2333" s="147"/>
      <c r="H2333" s="147"/>
      <c r="I2333" s="147"/>
      <c r="J2333" s="147"/>
      <c r="K2333" s="38"/>
      <c r="L2333" s="143"/>
      <c r="M2333" s="143"/>
      <c r="N2333" s="61"/>
      <c r="O2333" s="314"/>
      <c r="Q2333" t="str">
        <f t="shared" si="722"/>
        <v/>
      </c>
      <c r="S2333" t="e">
        <f t="shared" ca="1" si="731"/>
        <v>#VALUE!</v>
      </c>
      <c r="T2333" t="e">
        <f t="shared" ca="1" si="728"/>
        <v>#VALUE!</v>
      </c>
      <c r="U2333">
        <f t="shared" si="732"/>
        <v>2268</v>
      </c>
      <c r="V2333">
        <v>189.166666666682</v>
      </c>
      <c r="W2333">
        <f t="shared" si="735"/>
        <v>189</v>
      </c>
      <c r="X2333" t="str" cm="1">
        <f t="array" aca="1" ref="X2333" ca="1">IFERROR(INDEX('PC&amp;PD'!$A$1:$AS$19,ROW('PC&amp;PD'!$A$19),MATCH(INDIRECT(T2333),'PC&amp;PD'!$A$1:$AS$1,0)),"")</f>
        <v/>
      </c>
      <c r="AA2333" t="str">
        <f t="shared" si="723"/>
        <v/>
      </c>
      <c r="AB2333" t="str">
        <f t="shared" si="724"/>
        <v/>
      </c>
      <c r="AC2333" t="e">
        <f t="shared" ca="1" si="725"/>
        <v>#VALUE!</v>
      </c>
      <c r="AD2333" t="str" cm="1">
        <f t="array" aca="1" ref="AD2333" ca="1">IFERROR(IF((LEFT(INDIRECT("$F"&amp;$S2333),4))="GOTS",IF($G2333="Organic","GOTS_Organic_raw",(IF($G2333="Responsible","GOTS_Responsible",(IF($G2333="No Attribute (Conventional)","GOTS_conventional",(IF($G2333="Recycled Pre/Post-Consumer","GOTS_pre_post",(IF($G2333="In-Conversion","GOTS_in_conversion",(IF($G2333="Sustainably Sourced","Sustainably_sourced",(IF($G2333="Recycled pre-consumer organic","GOTS_recycled_organic",""))))))))))))),IF($G2333="Organic","Organic",(IF($G2333="Responsible","Responsible",(IF($G2333="No Attribute (Conventional)","No_Attribute_Conventional",(IF($G2333="Recycled Pre/Post-Consumer","Recycled_Pre_Post_Consumer",(IF($G2333="In-Conversion","In_Conversion",(IF($G2333="Recycled Pre-Consumer","Recycled_Pre_Consumer",(IF($G2333="Recycled Post-Consumer","Recycled_Post_Consumer",(IF($G2333="Sustainably Sourced","Sustainably_sourced",(IF($G2333="Recycled pre-consumer organic","GOTS_recycled_organic","")))))))))))))))))),"")</f>
        <v/>
      </c>
      <c r="AE2333" t="e" cm="1">
        <f t="array" aca="1" ref="AE2333" ca="1">IF($I2333="",IF(INDIRECT("$F"&amp;$S2333)="","",IF(LEFT(INDIRECT("$F"&amp;$S2333),3)="GRS","GRS_RCS_RM",IF((LEFT(INDIRECT("$F"&amp;$S2333),3))="RCS","GRS_RCS_RM",IF(INDIRECT("$F"&amp;$S2333)="OCS (No Label)","OCS_Conversion_RM",IF(LEFT(INDIRECT("$F"&amp;$S2333),3)="OCS","OCS_RM",IF(RIGHT(INDIRECT("$F"&amp;$S2333),10)="conversion","GOTS_RM_conversion",IF((LEFT(INDIRECT("$F"&amp;$S2333),4))="GOTS","GOTS_RM","Responsible_RM"))))))),"DELETERM")</f>
        <v>#VALUE!</v>
      </c>
      <c r="AF2333" t="e" cm="1">
        <f t="array" aca="1" ref="AF2333" ca="1">IF($S2333="","",INDIRECT("$Z"&amp;$S2333))</f>
        <v>#VALUE!</v>
      </c>
      <c r="AG2333" t="str">
        <f t="shared" si="726"/>
        <v/>
      </c>
      <c r="AH2333" t="str" cm="1">
        <f t="array" aca="1" ref="AH2333" ca="1">IFERROR(INDIRECT("$ag"&amp;S2333),"")</f>
        <v/>
      </c>
      <c r="AI2333" t="e" cm="1">
        <f t="array" aca="1" ref="AI2333" ca="1">INDIRECT("O"&amp;S2333)</f>
        <v>#VALUE!</v>
      </c>
      <c r="AJ2333" t="str">
        <f t="shared" si="727"/>
        <v/>
      </c>
    </row>
    <row r="2334" spans="1:36" ht="16.5" customHeight="1">
      <c r="A2334" s="129"/>
      <c r="B2334" s="134"/>
      <c r="C2334" s="135"/>
      <c r="D2334" s="146"/>
      <c r="E2334" s="146"/>
      <c r="F2334" s="135"/>
      <c r="G2334" s="147"/>
      <c r="H2334" s="147"/>
      <c r="I2334" s="147"/>
      <c r="J2334" s="147"/>
      <c r="K2334" s="38"/>
      <c r="L2334" s="143"/>
      <c r="M2334" s="143"/>
      <c r="N2334" s="61"/>
      <c r="O2334" s="314"/>
      <c r="Q2334" t="str">
        <f t="shared" si="722"/>
        <v/>
      </c>
      <c r="S2334" t="e">
        <f t="shared" ca="1" si="731"/>
        <v>#VALUE!</v>
      </c>
      <c r="T2334" t="e">
        <f t="shared" ca="1" si="728"/>
        <v>#VALUE!</v>
      </c>
      <c r="U2334">
        <f t="shared" si="732"/>
        <v>2268</v>
      </c>
      <c r="V2334">
        <v>189.25000000001501</v>
      </c>
      <c r="W2334">
        <f t="shared" si="735"/>
        <v>189</v>
      </c>
      <c r="X2334" t="str" cm="1">
        <f t="array" aca="1" ref="X2334" ca="1">IFERROR(INDEX('PC&amp;PD'!$A$1:$AS$19,ROW('PC&amp;PD'!$A$19),MATCH(INDIRECT(T2334),'PC&amp;PD'!$A$1:$AS$1,0)),"")</f>
        <v/>
      </c>
      <c r="AA2334" t="str">
        <f t="shared" si="723"/>
        <v/>
      </c>
      <c r="AB2334" t="str">
        <f t="shared" si="724"/>
        <v/>
      </c>
      <c r="AC2334" t="e">
        <f t="shared" ca="1" si="725"/>
        <v>#VALUE!</v>
      </c>
      <c r="AD2334" t="str" cm="1">
        <f t="array" aca="1" ref="AD2334" ca="1">IFERROR(IF((LEFT(INDIRECT("$F"&amp;$S2334),4))="GOTS",IF($G2334="Organic","GOTS_Organic_raw",(IF($G2334="Responsible","GOTS_Responsible",(IF($G2334="No Attribute (Conventional)","GOTS_conventional",(IF($G2334="Recycled Pre/Post-Consumer","GOTS_pre_post",(IF($G2334="In-Conversion","GOTS_in_conversion",(IF($G2334="Sustainably Sourced","Sustainably_sourced",(IF($G2334="Recycled pre-consumer organic","GOTS_recycled_organic",""))))))))))))),IF($G2334="Organic","Organic",(IF($G2334="Responsible","Responsible",(IF($G2334="No Attribute (Conventional)","No_Attribute_Conventional",(IF($G2334="Recycled Pre/Post-Consumer","Recycled_Pre_Post_Consumer",(IF($G2334="In-Conversion","In_Conversion",(IF($G2334="Recycled Pre-Consumer","Recycled_Pre_Consumer",(IF($G2334="Recycled Post-Consumer","Recycled_Post_Consumer",(IF($G2334="Sustainably Sourced","Sustainably_sourced",(IF($G2334="Recycled pre-consumer organic","GOTS_recycled_organic","")))))))))))))))))),"")</f>
        <v/>
      </c>
      <c r="AE2334" t="e" cm="1">
        <f t="array" aca="1" ref="AE2334" ca="1">IF($I2334="",IF(INDIRECT("$F"&amp;$S2334)="","",IF(LEFT(INDIRECT("$F"&amp;$S2334),3)="GRS","GRS_RCS_RM",IF((LEFT(INDIRECT("$F"&amp;$S2334),3))="RCS","GRS_RCS_RM",IF(INDIRECT("$F"&amp;$S2334)="OCS (No Label)","OCS_Conversion_RM",IF(LEFT(INDIRECT("$F"&amp;$S2334),3)="OCS","OCS_RM",IF(RIGHT(INDIRECT("$F"&amp;$S2334),10)="conversion","GOTS_RM_conversion",IF((LEFT(INDIRECT("$F"&amp;$S2334),4))="GOTS","GOTS_RM","Responsible_RM"))))))),"DELETERM")</f>
        <v>#VALUE!</v>
      </c>
      <c r="AF2334" t="e" cm="1">
        <f t="array" aca="1" ref="AF2334" ca="1">IF($S2334="","",INDIRECT("$Z"&amp;$S2334))</f>
        <v>#VALUE!</v>
      </c>
      <c r="AG2334" t="str">
        <f t="shared" si="726"/>
        <v/>
      </c>
      <c r="AH2334" t="str" cm="1">
        <f t="array" aca="1" ref="AH2334" ca="1">IFERROR(INDIRECT("$ag"&amp;S2334),"")</f>
        <v/>
      </c>
      <c r="AI2334" t="e" cm="1">
        <f t="array" aca="1" ref="AI2334" ca="1">INDIRECT("O"&amp;S2334)</f>
        <v>#VALUE!</v>
      </c>
      <c r="AJ2334" t="str">
        <f t="shared" si="727"/>
        <v/>
      </c>
    </row>
    <row r="2335" spans="1:36" ht="16.5" customHeight="1">
      <c r="A2335" s="129"/>
      <c r="B2335" s="134"/>
      <c r="C2335" s="135"/>
      <c r="D2335" s="146"/>
      <c r="E2335" s="146"/>
      <c r="F2335" s="135"/>
      <c r="G2335" s="147"/>
      <c r="H2335" s="147"/>
      <c r="I2335" s="147"/>
      <c r="J2335" s="147"/>
      <c r="K2335" s="38"/>
      <c r="L2335" s="143"/>
      <c r="M2335" s="143"/>
      <c r="N2335" s="61"/>
      <c r="O2335" s="314"/>
      <c r="Q2335" t="str">
        <f t="shared" si="722"/>
        <v/>
      </c>
      <c r="S2335" t="e">
        <f t="shared" ca="1" si="731"/>
        <v>#VALUE!</v>
      </c>
      <c r="T2335" t="e">
        <f t="shared" ca="1" si="728"/>
        <v>#VALUE!</v>
      </c>
      <c r="U2335">
        <f t="shared" si="732"/>
        <v>2268</v>
      </c>
      <c r="V2335">
        <v>189.33333333334801</v>
      </c>
      <c r="W2335">
        <f t="shared" si="735"/>
        <v>189</v>
      </c>
      <c r="X2335" t="str" cm="1">
        <f t="array" aca="1" ref="X2335" ca="1">IFERROR(INDEX('PC&amp;PD'!$A$1:$AS$19,ROW('PC&amp;PD'!$A$19),MATCH(INDIRECT(T2335),'PC&amp;PD'!$A$1:$AS$1,0)),"")</f>
        <v/>
      </c>
      <c r="AA2335" t="str">
        <f t="shared" si="723"/>
        <v/>
      </c>
      <c r="AB2335" t="str">
        <f t="shared" si="724"/>
        <v/>
      </c>
      <c r="AC2335" t="e">
        <f t="shared" ca="1" si="725"/>
        <v>#VALUE!</v>
      </c>
      <c r="AD2335" t="str" cm="1">
        <f t="array" aca="1" ref="AD2335" ca="1">IFERROR(IF((LEFT(INDIRECT("$F"&amp;$S2335),4))="GOTS",IF($G2335="Organic","GOTS_Organic_raw",(IF($G2335="Responsible","GOTS_Responsible",(IF($G2335="No Attribute (Conventional)","GOTS_conventional",(IF($G2335="Recycled Pre/Post-Consumer","GOTS_pre_post",(IF($G2335="In-Conversion","GOTS_in_conversion",(IF($G2335="Sustainably Sourced","Sustainably_sourced",(IF($G2335="Recycled pre-consumer organic","GOTS_recycled_organic",""))))))))))))),IF($G2335="Organic","Organic",(IF($G2335="Responsible","Responsible",(IF($G2335="No Attribute (Conventional)","No_Attribute_Conventional",(IF($G2335="Recycled Pre/Post-Consumer","Recycled_Pre_Post_Consumer",(IF($G2335="In-Conversion","In_Conversion",(IF($G2335="Recycled Pre-Consumer","Recycled_Pre_Consumer",(IF($G2335="Recycled Post-Consumer","Recycled_Post_Consumer",(IF($G2335="Sustainably Sourced","Sustainably_sourced",(IF($G2335="Recycled pre-consumer organic","GOTS_recycled_organic","")))))))))))))))))),"")</f>
        <v/>
      </c>
      <c r="AE2335" t="e" cm="1">
        <f t="array" aca="1" ref="AE2335" ca="1">IF($I2335="",IF(INDIRECT("$F"&amp;$S2335)="","",IF(LEFT(INDIRECT("$F"&amp;$S2335),3)="GRS","GRS_RCS_RM",IF((LEFT(INDIRECT("$F"&amp;$S2335),3))="RCS","GRS_RCS_RM",IF(INDIRECT("$F"&amp;$S2335)="OCS (No Label)","OCS_Conversion_RM",IF(LEFT(INDIRECT("$F"&amp;$S2335),3)="OCS","OCS_RM",IF(RIGHT(INDIRECT("$F"&amp;$S2335),10)="conversion","GOTS_RM_conversion",IF((LEFT(INDIRECT("$F"&amp;$S2335),4))="GOTS","GOTS_RM","Responsible_RM"))))))),"DELETERM")</f>
        <v>#VALUE!</v>
      </c>
      <c r="AF2335" t="e" cm="1">
        <f t="array" aca="1" ref="AF2335" ca="1">IF($S2335="","",INDIRECT("$Z"&amp;$S2335))</f>
        <v>#VALUE!</v>
      </c>
      <c r="AG2335" t="str">
        <f t="shared" si="726"/>
        <v/>
      </c>
      <c r="AH2335" t="str" cm="1">
        <f t="array" aca="1" ref="AH2335" ca="1">IFERROR(INDIRECT("$ag"&amp;S2335),"")</f>
        <v/>
      </c>
      <c r="AI2335" t="e" cm="1">
        <f t="array" aca="1" ref="AI2335" ca="1">INDIRECT("O"&amp;S2335)</f>
        <v>#VALUE!</v>
      </c>
      <c r="AJ2335" t="str">
        <f t="shared" si="727"/>
        <v/>
      </c>
    </row>
    <row r="2336" spans="1:36" ht="16.5" customHeight="1">
      <c r="A2336" s="129"/>
      <c r="B2336" s="134"/>
      <c r="C2336" s="135"/>
      <c r="D2336" s="146"/>
      <c r="E2336" s="146"/>
      <c r="F2336" s="135"/>
      <c r="G2336" s="147"/>
      <c r="H2336" s="147"/>
      <c r="I2336" s="147"/>
      <c r="J2336" s="147"/>
      <c r="K2336" s="38"/>
      <c r="L2336" s="143"/>
      <c r="M2336" s="143"/>
      <c r="N2336" s="61"/>
      <c r="O2336" s="314"/>
      <c r="Q2336" t="str">
        <f t="shared" si="722"/>
        <v/>
      </c>
      <c r="S2336" t="e">
        <f t="shared" ca="1" si="731"/>
        <v>#VALUE!</v>
      </c>
      <c r="T2336" t="e">
        <f t="shared" ca="1" si="728"/>
        <v>#VALUE!</v>
      </c>
      <c r="U2336">
        <f t="shared" si="732"/>
        <v>2268</v>
      </c>
      <c r="V2336">
        <v>189.416666666682</v>
      </c>
      <c r="W2336">
        <f t="shared" si="735"/>
        <v>189</v>
      </c>
      <c r="X2336" t="str" cm="1">
        <f t="array" aca="1" ref="X2336" ca="1">IFERROR(INDEX('PC&amp;PD'!$A$1:$AS$19,ROW('PC&amp;PD'!$A$19),MATCH(INDIRECT(T2336),'PC&amp;PD'!$A$1:$AS$1,0)),"")</f>
        <v/>
      </c>
      <c r="AA2336" t="str">
        <f t="shared" si="723"/>
        <v/>
      </c>
      <c r="AB2336" t="str">
        <f t="shared" si="724"/>
        <v/>
      </c>
      <c r="AC2336" t="e">
        <f t="shared" ca="1" si="725"/>
        <v>#VALUE!</v>
      </c>
      <c r="AD2336" t="str" cm="1">
        <f t="array" aca="1" ref="AD2336" ca="1">IFERROR(IF((LEFT(INDIRECT("$F"&amp;$S2336),4))="GOTS",IF($G2336="Organic","GOTS_Organic_raw",(IF($G2336="Responsible","GOTS_Responsible",(IF($G2336="No Attribute (Conventional)","GOTS_conventional",(IF($G2336="Recycled Pre/Post-Consumer","GOTS_pre_post",(IF($G2336="In-Conversion","GOTS_in_conversion",(IF($G2336="Sustainably Sourced","Sustainably_sourced",(IF($G2336="Recycled pre-consumer organic","GOTS_recycled_organic",""))))))))))))),IF($G2336="Organic","Organic",(IF($G2336="Responsible","Responsible",(IF($G2336="No Attribute (Conventional)","No_Attribute_Conventional",(IF($G2336="Recycled Pre/Post-Consumer","Recycled_Pre_Post_Consumer",(IF($G2336="In-Conversion","In_Conversion",(IF($G2336="Recycled Pre-Consumer","Recycled_Pre_Consumer",(IF($G2336="Recycled Post-Consumer","Recycled_Post_Consumer",(IF($G2336="Sustainably Sourced","Sustainably_sourced",(IF($G2336="Recycled pre-consumer organic","GOTS_recycled_organic","")))))))))))))))))),"")</f>
        <v/>
      </c>
      <c r="AE2336" t="e" cm="1">
        <f t="array" aca="1" ref="AE2336" ca="1">IF($I2336="",IF(INDIRECT("$F"&amp;$S2336)="","",IF(LEFT(INDIRECT("$F"&amp;$S2336),3)="GRS","GRS_RCS_RM",IF((LEFT(INDIRECT("$F"&amp;$S2336),3))="RCS","GRS_RCS_RM",IF(INDIRECT("$F"&amp;$S2336)="OCS (No Label)","OCS_Conversion_RM",IF(LEFT(INDIRECT("$F"&amp;$S2336),3)="OCS","OCS_RM",IF(RIGHT(INDIRECT("$F"&amp;$S2336),10)="conversion","GOTS_RM_conversion",IF((LEFT(INDIRECT("$F"&amp;$S2336),4))="GOTS","GOTS_RM","Responsible_RM"))))))),"DELETERM")</f>
        <v>#VALUE!</v>
      </c>
      <c r="AF2336" t="e" cm="1">
        <f t="array" aca="1" ref="AF2336" ca="1">IF($S2336="","",INDIRECT("$Z"&amp;$S2336))</f>
        <v>#VALUE!</v>
      </c>
      <c r="AG2336" t="str">
        <f t="shared" si="726"/>
        <v/>
      </c>
      <c r="AH2336" t="str" cm="1">
        <f t="array" aca="1" ref="AH2336" ca="1">IFERROR(INDIRECT("$ag"&amp;S2336),"")</f>
        <v/>
      </c>
      <c r="AI2336" t="e" cm="1">
        <f t="array" aca="1" ref="AI2336" ca="1">INDIRECT("O"&amp;S2336)</f>
        <v>#VALUE!</v>
      </c>
      <c r="AJ2336" t="str">
        <f t="shared" si="727"/>
        <v/>
      </c>
    </row>
    <row r="2337" spans="1:36" ht="16.5" customHeight="1">
      <c r="A2337" s="130"/>
      <c r="B2337" s="136"/>
      <c r="C2337" s="137"/>
      <c r="D2337" s="146"/>
      <c r="E2337" s="146"/>
      <c r="F2337" s="137"/>
      <c r="G2337" s="147"/>
      <c r="H2337" s="147"/>
      <c r="I2337" s="147"/>
      <c r="J2337" s="147"/>
      <c r="K2337" s="38"/>
      <c r="L2337" s="144"/>
      <c r="M2337" s="144"/>
      <c r="N2337" s="61"/>
      <c r="O2337" s="314"/>
      <c r="Q2337" t="str">
        <f t="shared" si="722"/>
        <v/>
      </c>
      <c r="S2337" t="e">
        <f t="shared" ca="1" si="731"/>
        <v>#VALUE!</v>
      </c>
      <c r="T2337" t="e">
        <f t="shared" ca="1" si="728"/>
        <v>#VALUE!</v>
      </c>
      <c r="U2337">
        <f t="shared" si="732"/>
        <v>2268</v>
      </c>
      <c r="V2337">
        <v>189.50000000001501</v>
      </c>
      <c r="W2337">
        <f t="shared" si="735"/>
        <v>189</v>
      </c>
      <c r="X2337" t="str" cm="1">
        <f t="array" aca="1" ref="X2337" ca="1">IFERROR(INDEX('PC&amp;PD'!$A$1:$AS$19,ROW('PC&amp;PD'!$A$19),MATCH(INDIRECT(T2337),'PC&amp;PD'!$A$1:$AS$1,0)),"")</f>
        <v/>
      </c>
      <c r="AA2337" t="str">
        <f t="shared" si="723"/>
        <v/>
      </c>
      <c r="AB2337" t="str">
        <f t="shared" si="724"/>
        <v/>
      </c>
      <c r="AC2337" t="e">
        <f t="shared" ca="1" si="725"/>
        <v>#VALUE!</v>
      </c>
      <c r="AD2337" t="str" cm="1">
        <f t="array" aca="1" ref="AD2337" ca="1">IFERROR(IF((LEFT(INDIRECT("$F"&amp;$S2337),4))="GOTS",IF($G2337="Organic","GOTS_Organic_raw",(IF($G2337="Responsible","GOTS_Responsible",(IF($G2337="No Attribute (Conventional)","GOTS_conventional",(IF($G2337="Recycled Pre/Post-Consumer","GOTS_pre_post",(IF($G2337="In-Conversion","GOTS_in_conversion",(IF($G2337="Sustainably Sourced","Sustainably_sourced",(IF($G2337="Recycled pre-consumer organic","GOTS_recycled_organic",""))))))))))))),IF($G2337="Organic","Organic",(IF($G2337="Responsible","Responsible",(IF($G2337="No Attribute (Conventional)","No_Attribute_Conventional",(IF($G2337="Recycled Pre/Post-Consumer","Recycled_Pre_Post_Consumer",(IF($G2337="In-Conversion","In_Conversion",(IF($G2337="Recycled Pre-Consumer","Recycled_Pre_Consumer",(IF($G2337="Recycled Post-Consumer","Recycled_Post_Consumer",(IF($G2337="Sustainably Sourced","Sustainably_sourced",(IF($G2337="Recycled pre-consumer organic","GOTS_recycled_organic","")))))))))))))))))),"")</f>
        <v/>
      </c>
      <c r="AE2337" t="e" cm="1">
        <f t="array" aca="1" ref="AE2337" ca="1">IF($I2337="",IF(INDIRECT("$F"&amp;$S2337)="","",IF(LEFT(INDIRECT("$F"&amp;$S2337),3)="GRS","GRS_RCS_RM",IF((LEFT(INDIRECT("$F"&amp;$S2337),3))="RCS","GRS_RCS_RM",IF(INDIRECT("$F"&amp;$S2337)="OCS (No Label)","OCS_Conversion_RM",IF(LEFT(INDIRECT("$F"&amp;$S2337),3)="OCS","OCS_RM",IF(RIGHT(INDIRECT("$F"&amp;$S2337),10)="conversion","GOTS_RM_conversion",IF((LEFT(INDIRECT("$F"&amp;$S2337),4))="GOTS","GOTS_RM","Responsible_RM"))))))),"DELETERM")</f>
        <v>#VALUE!</v>
      </c>
      <c r="AF2337" t="e" cm="1">
        <f t="array" aca="1" ref="AF2337" ca="1">IF($S2337="","",INDIRECT("$Z"&amp;$S2337))</f>
        <v>#VALUE!</v>
      </c>
      <c r="AG2337" t="str">
        <f t="shared" si="726"/>
        <v/>
      </c>
      <c r="AH2337" t="str" cm="1">
        <f t="array" aca="1" ref="AH2337" ca="1">IFERROR(INDIRECT("$ag"&amp;S2337),"")</f>
        <v/>
      </c>
      <c r="AI2337" t="e" cm="1">
        <f t="array" aca="1" ref="AI2337" ca="1">INDIRECT("O"&amp;S2337)</f>
        <v>#VALUE!</v>
      </c>
      <c r="AJ2337" t="str">
        <f t="shared" si="727"/>
        <v/>
      </c>
    </row>
    <row r="2338" spans="1:36" ht="16.5" customHeight="1">
      <c r="A2338" s="130"/>
      <c r="B2338" s="136"/>
      <c r="C2338" s="137"/>
      <c r="D2338" s="146"/>
      <c r="E2338" s="146"/>
      <c r="F2338" s="137"/>
      <c r="G2338" s="147"/>
      <c r="H2338" s="147"/>
      <c r="I2338" s="147"/>
      <c r="J2338" s="147"/>
      <c r="K2338" s="38"/>
      <c r="L2338" s="144"/>
      <c r="M2338" s="144"/>
      <c r="N2338" s="61"/>
      <c r="O2338" s="314"/>
      <c r="Q2338" t="str">
        <f t="shared" si="722"/>
        <v/>
      </c>
      <c r="S2338" t="e">
        <f t="shared" ca="1" si="731"/>
        <v>#VALUE!</v>
      </c>
      <c r="T2338" t="e">
        <f t="shared" ca="1" si="728"/>
        <v>#VALUE!</v>
      </c>
      <c r="U2338">
        <f t="shared" si="732"/>
        <v>2268</v>
      </c>
      <c r="V2338">
        <v>189.58333333334801</v>
      </c>
      <c r="W2338">
        <f t="shared" si="735"/>
        <v>189</v>
      </c>
      <c r="X2338" t="str" cm="1">
        <f t="array" aca="1" ref="X2338" ca="1">IFERROR(INDEX('PC&amp;PD'!$A$1:$AS$19,ROW('PC&amp;PD'!$A$19),MATCH(INDIRECT(T2338),'PC&amp;PD'!$A$1:$AS$1,0)),"")</f>
        <v/>
      </c>
      <c r="AA2338" t="str">
        <f t="shared" si="723"/>
        <v/>
      </c>
      <c r="AB2338" t="str">
        <f t="shared" si="724"/>
        <v/>
      </c>
      <c r="AC2338" t="e">
        <f t="shared" ca="1" si="725"/>
        <v>#VALUE!</v>
      </c>
      <c r="AD2338" t="str" cm="1">
        <f t="array" aca="1" ref="AD2338" ca="1">IFERROR(IF((LEFT(INDIRECT("$F"&amp;$S2338),4))="GOTS",IF($G2338="Organic","GOTS_Organic_raw",(IF($G2338="Responsible","GOTS_Responsible",(IF($G2338="No Attribute (Conventional)","GOTS_conventional",(IF($G2338="Recycled Pre/Post-Consumer","GOTS_pre_post",(IF($G2338="In-Conversion","GOTS_in_conversion",(IF($G2338="Sustainably Sourced","Sustainably_sourced",(IF($G2338="Recycled pre-consumer organic","GOTS_recycled_organic",""))))))))))))),IF($G2338="Organic","Organic",(IF($G2338="Responsible","Responsible",(IF($G2338="No Attribute (Conventional)","No_Attribute_Conventional",(IF($G2338="Recycled Pre/Post-Consumer","Recycled_Pre_Post_Consumer",(IF($G2338="In-Conversion","In_Conversion",(IF($G2338="Recycled Pre-Consumer","Recycled_Pre_Consumer",(IF($G2338="Recycled Post-Consumer","Recycled_Post_Consumer",(IF($G2338="Sustainably Sourced","Sustainably_sourced",(IF($G2338="Recycled pre-consumer organic","GOTS_recycled_organic","")))))))))))))))))),"")</f>
        <v/>
      </c>
      <c r="AE2338" t="e" cm="1">
        <f t="array" aca="1" ref="AE2338" ca="1">IF($I2338="",IF(INDIRECT("$F"&amp;$S2338)="","",IF(LEFT(INDIRECT("$F"&amp;$S2338),3)="GRS","GRS_RCS_RM",IF((LEFT(INDIRECT("$F"&amp;$S2338),3))="RCS","GRS_RCS_RM",IF(INDIRECT("$F"&amp;$S2338)="OCS (No Label)","OCS_Conversion_RM",IF(LEFT(INDIRECT("$F"&amp;$S2338),3)="OCS","OCS_RM",IF(RIGHT(INDIRECT("$F"&amp;$S2338),10)="conversion","GOTS_RM_conversion",IF((LEFT(INDIRECT("$F"&amp;$S2338),4))="GOTS","GOTS_RM","Responsible_RM"))))))),"DELETERM")</f>
        <v>#VALUE!</v>
      </c>
      <c r="AF2338" t="e" cm="1">
        <f t="array" aca="1" ref="AF2338" ca="1">IF($S2338="","",INDIRECT("$Z"&amp;$S2338))</f>
        <v>#VALUE!</v>
      </c>
      <c r="AG2338" t="str">
        <f t="shared" si="726"/>
        <v/>
      </c>
      <c r="AH2338" t="str" cm="1">
        <f t="array" aca="1" ref="AH2338" ca="1">IFERROR(INDIRECT("$ag"&amp;S2338),"")</f>
        <v/>
      </c>
      <c r="AI2338" t="e" cm="1">
        <f t="array" aca="1" ref="AI2338" ca="1">INDIRECT("O"&amp;S2338)</f>
        <v>#VALUE!</v>
      </c>
      <c r="AJ2338" t="str">
        <f t="shared" si="727"/>
        <v/>
      </c>
    </row>
    <row r="2339" spans="1:36" ht="16.5" customHeight="1">
      <c r="A2339" s="130"/>
      <c r="B2339" s="136"/>
      <c r="C2339" s="137"/>
      <c r="D2339" s="146"/>
      <c r="E2339" s="146"/>
      <c r="F2339" s="137"/>
      <c r="G2339" s="147"/>
      <c r="H2339" s="147"/>
      <c r="I2339" s="147"/>
      <c r="J2339" s="147"/>
      <c r="K2339" s="38"/>
      <c r="L2339" s="144"/>
      <c r="M2339" s="144"/>
      <c r="N2339" s="61"/>
      <c r="O2339" s="314"/>
      <c r="Q2339" t="str">
        <f t="shared" si="722"/>
        <v/>
      </c>
      <c r="S2339" t="e">
        <f t="shared" ca="1" si="731"/>
        <v>#VALUE!</v>
      </c>
      <c r="T2339" t="e">
        <f t="shared" ca="1" si="728"/>
        <v>#VALUE!</v>
      </c>
      <c r="U2339">
        <f t="shared" si="732"/>
        <v>2268</v>
      </c>
      <c r="V2339">
        <v>189.666666666682</v>
      </c>
      <c r="W2339">
        <f t="shared" si="735"/>
        <v>189</v>
      </c>
      <c r="X2339" t="str" cm="1">
        <f t="array" aca="1" ref="X2339" ca="1">IFERROR(INDEX('PC&amp;PD'!$A$1:$AS$19,ROW('PC&amp;PD'!$A$19),MATCH(INDIRECT(T2339),'PC&amp;PD'!$A$1:$AS$1,0)),"")</f>
        <v/>
      </c>
      <c r="AA2339" t="str">
        <f t="shared" si="723"/>
        <v/>
      </c>
      <c r="AB2339" t="str">
        <f t="shared" si="724"/>
        <v/>
      </c>
      <c r="AC2339" t="e">
        <f t="shared" ca="1" si="725"/>
        <v>#VALUE!</v>
      </c>
      <c r="AD2339" t="str" cm="1">
        <f t="array" aca="1" ref="AD2339" ca="1">IFERROR(IF((LEFT(INDIRECT("$F"&amp;$S2339),4))="GOTS",IF($G2339="Organic","GOTS_Organic_raw",(IF($G2339="Responsible","GOTS_Responsible",(IF($G2339="No Attribute (Conventional)","GOTS_conventional",(IF($G2339="Recycled Pre/Post-Consumer","GOTS_pre_post",(IF($G2339="In-Conversion","GOTS_in_conversion",(IF($G2339="Sustainably Sourced","Sustainably_sourced",(IF($G2339="Recycled pre-consumer organic","GOTS_recycled_organic",""))))))))))))),IF($G2339="Organic","Organic",(IF($G2339="Responsible","Responsible",(IF($G2339="No Attribute (Conventional)","No_Attribute_Conventional",(IF($G2339="Recycled Pre/Post-Consumer","Recycled_Pre_Post_Consumer",(IF($G2339="In-Conversion","In_Conversion",(IF($G2339="Recycled Pre-Consumer","Recycled_Pre_Consumer",(IF($G2339="Recycled Post-Consumer","Recycled_Post_Consumer",(IF($G2339="Sustainably Sourced","Sustainably_sourced",(IF($G2339="Recycled pre-consumer organic","GOTS_recycled_organic","")))))))))))))))))),"")</f>
        <v/>
      </c>
      <c r="AE2339" t="e" cm="1">
        <f t="array" aca="1" ref="AE2339" ca="1">IF($I2339="",IF(INDIRECT("$F"&amp;$S2339)="","",IF(LEFT(INDIRECT("$F"&amp;$S2339),3)="GRS","GRS_RCS_RM",IF((LEFT(INDIRECT("$F"&amp;$S2339),3))="RCS","GRS_RCS_RM",IF(INDIRECT("$F"&amp;$S2339)="OCS (No Label)","OCS_Conversion_RM",IF(LEFT(INDIRECT("$F"&amp;$S2339),3)="OCS","OCS_RM",IF(RIGHT(INDIRECT("$F"&amp;$S2339),10)="conversion","GOTS_RM_conversion",IF((LEFT(INDIRECT("$F"&amp;$S2339),4))="GOTS","GOTS_RM","Responsible_RM"))))))),"DELETERM")</f>
        <v>#VALUE!</v>
      </c>
      <c r="AF2339" t="e" cm="1">
        <f t="array" aca="1" ref="AF2339" ca="1">IF($S2339="","",INDIRECT("$Z"&amp;$S2339))</f>
        <v>#VALUE!</v>
      </c>
      <c r="AG2339" t="str">
        <f t="shared" si="726"/>
        <v/>
      </c>
      <c r="AH2339" t="str" cm="1">
        <f t="array" aca="1" ref="AH2339" ca="1">IFERROR(INDIRECT("$ag"&amp;S2339),"")</f>
        <v/>
      </c>
      <c r="AI2339" t="e" cm="1">
        <f t="array" aca="1" ref="AI2339" ca="1">INDIRECT("O"&amp;S2339)</f>
        <v>#VALUE!</v>
      </c>
      <c r="AJ2339" t="str">
        <f t="shared" si="727"/>
        <v/>
      </c>
    </row>
    <row r="2340" spans="1:36" ht="16.5" customHeight="1">
      <c r="A2340" s="130"/>
      <c r="B2340" s="136"/>
      <c r="C2340" s="137"/>
      <c r="D2340" s="146"/>
      <c r="E2340" s="146"/>
      <c r="F2340" s="137"/>
      <c r="G2340" s="147"/>
      <c r="H2340" s="147"/>
      <c r="I2340" s="147"/>
      <c r="J2340" s="147"/>
      <c r="K2340" s="38"/>
      <c r="L2340" s="144"/>
      <c r="M2340" s="144"/>
      <c r="N2340" s="61"/>
      <c r="O2340" s="314"/>
      <c r="Q2340" t="str">
        <f t="shared" si="722"/>
        <v/>
      </c>
      <c r="S2340" t="e">
        <f t="shared" ca="1" si="731"/>
        <v>#VALUE!</v>
      </c>
      <c r="T2340" t="e">
        <f t="shared" ca="1" si="728"/>
        <v>#VALUE!</v>
      </c>
      <c r="U2340">
        <f t="shared" si="732"/>
        <v>2268</v>
      </c>
      <c r="V2340">
        <v>189.75000000001501</v>
      </c>
      <c r="W2340">
        <f t="shared" si="735"/>
        <v>189</v>
      </c>
      <c r="X2340" t="str" cm="1">
        <f t="array" aca="1" ref="X2340" ca="1">IFERROR(INDEX('PC&amp;PD'!$A$1:$AS$19,ROW('PC&amp;PD'!$A$19),MATCH(INDIRECT(T2340),'PC&amp;PD'!$A$1:$AS$1,0)),"")</f>
        <v/>
      </c>
      <c r="AA2340" t="str">
        <f t="shared" si="723"/>
        <v/>
      </c>
      <c r="AB2340" t="str">
        <f t="shared" si="724"/>
        <v/>
      </c>
      <c r="AC2340" t="e">
        <f t="shared" ca="1" si="725"/>
        <v>#VALUE!</v>
      </c>
      <c r="AD2340" t="str" cm="1">
        <f t="array" aca="1" ref="AD2340" ca="1">IFERROR(IF((LEFT(INDIRECT("$F"&amp;$S2340),4))="GOTS",IF($G2340="Organic","GOTS_Organic_raw",(IF($G2340="Responsible","GOTS_Responsible",(IF($G2340="No Attribute (Conventional)","GOTS_conventional",(IF($G2340="Recycled Pre/Post-Consumer","GOTS_pre_post",(IF($G2340="In-Conversion","GOTS_in_conversion",(IF($G2340="Sustainably Sourced","Sustainably_sourced",(IF($G2340="Recycled pre-consumer organic","GOTS_recycled_organic",""))))))))))))),IF($G2340="Organic","Organic",(IF($G2340="Responsible","Responsible",(IF($G2340="No Attribute (Conventional)","No_Attribute_Conventional",(IF($G2340="Recycled Pre/Post-Consumer","Recycled_Pre_Post_Consumer",(IF($G2340="In-Conversion","In_Conversion",(IF($G2340="Recycled Pre-Consumer","Recycled_Pre_Consumer",(IF($G2340="Recycled Post-Consumer","Recycled_Post_Consumer",(IF($G2340="Sustainably Sourced","Sustainably_sourced",(IF($G2340="Recycled pre-consumer organic","GOTS_recycled_organic","")))))))))))))))))),"")</f>
        <v/>
      </c>
      <c r="AE2340" t="e" cm="1">
        <f t="array" aca="1" ref="AE2340" ca="1">IF($I2340="",IF(INDIRECT("$F"&amp;$S2340)="","",IF(LEFT(INDIRECT("$F"&amp;$S2340),3)="GRS","GRS_RCS_RM",IF((LEFT(INDIRECT("$F"&amp;$S2340),3))="RCS","GRS_RCS_RM",IF(INDIRECT("$F"&amp;$S2340)="OCS (No Label)","OCS_Conversion_RM",IF(LEFT(INDIRECT("$F"&amp;$S2340),3)="OCS","OCS_RM",IF(RIGHT(INDIRECT("$F"&amp;$S2340),10)="conversion","GOTS_RM_conversion",IF((LEFT(INDIRECT("$F"&amp;$S2340),4))="GOTS","GOTS_RM","Responsible_RM"))))))),"DELETERM")</f>
        <v>#VALUE!</v>
      </c>
      <c r="AF2340" t="e" cm="1">
        <f t="array" aca="1" ref="AF2340" ca="1">IF($S2340="","",INDIRECT("$Z"&amp;$S2340))</f>
        <v>#VALUE!</v>
      </c>
      <c r="AG2340" t="str">
        <f t="shared" si="726"/>
        <v/>
      </c>
      <c r="AH2340" t="str" cm="1">
        <f t="array" aca="1" ref="AH2340" ca="1">IFERROR(INDIRECT("$ag"&amp;S2340),"")</f>
        <v/>
      </c>
      <c r="AI2340" t="e" cm="1">
        <f t="array" aca="1" ref="AI2340" ca="1">INDIRECT("O"&amp;S2340)</f>
        <v>#VALUE!</v>
      </c>
      <c r="AJ2340" t="str">
        <f t="shared" si="727"/>
        <v/>
      </c>
    </row>
    <row r="2341" spans="1:36" ht="16.5" customHeight="1">
      <c r="A2341" s="130"/>
      <c r="B2341" s="136"/>
      <c r="C2341" s="137"/>
      <c r="D2341" s="146"/>
      <c r="E2341" s="146"/>
      <c r="F2341" s="137"/>
      <c r="G2341" s="147"/>
      <c r="H2341" s="147"/>
      <c r="I2341" s="147"/>
      <c r="J2341" s="147"/>
      <c r="K2341" s="38"/>
      <c r="L2341" s="144"/>
      <c r="M2341" s="144"/>
      <c r="N2341" s="61"/>
      <c r="O2341" s="314"/>
      <c r="Q2341" t="str">
        <f t="shared" si="722"/>
        <v/>
      </c>
      <c r="S2341" t="e">
        <f t="shared" ca="1" si="731"/>
        <v>#VALUE!</v>
      </c>
      <c r="T2341" t="e">
        <f t="shared" ca="1" si="728"/>
        <v>#VALUE!</v>
      </c>
      <c r="U2341">
        <f t="shared" si="732"/>
        <v>2268</v>
      </c>
      <c r="V2341">
        <v>189.83333333334801</v>
      </c>
      <c r="W2341">
        <f t="shared" si="735"/>
        <v>189</v>
      </c>
      <c r="X2341" t="str" cm="1">
        <f t="array" aca="1" ref="X2341" ca="1">IFERROR(INDEX('PC&amp;PD'!$A$1:$AS$19,ROW('PC&amp;PD'!$A$19),MATCH(INDIRECT(T2341),'PC&amp;PD'!$A$1:$AS$1,0)),"")</f>
        <v/>
      </c>
      <c r="AA2341" t="str">
        <f t="shared" si="723"/>
        <v/>
      </c>
      <c r="AB2341" t="str">
        <f t="shared" si="724"/>
        <v/>
      </c>
      <c r="AC2341" t="e">
        <f t="shared" ca="1" si="725"/>
        <v>#VALUE!</v>
      </c>
      <c r="AD2341" t="str" cm="1">
        <f t="array" aca="1" ref="AD2341" ca="1">IFERROR(IF((LEFT(INDIRECT("$F"&amp;$S2341),4))="GOTS",IF($G2341="Organic","GOTS_Organic_raw",(IF($G2341="Responsible","GOTS_Responsible",(IF($G2341="No Attribute (Conventional)","GOTS_conventional",(IF($G2341="Recycled Pre/Post-Consumer","GOTS_pre_post",(IF($G2341="In-Conversion","GOTS_in_conversion",(IF($G2341="Sustainably Sourced","Sustainably_sourced",(IF($G2341="Recycled pre-consumer organic","GOTS_recycled_organic",""))))))))))))),IF($G2341="Organic","Organic",(IF($G2341="Responsible","Responsible",(IF($G2341="No Attribute (Conventional)","No_Attribute_Conventional",(IF($G2341="Recycled Pre/Post-Consumer","Recycled_Pre_Post_Consumer",(IF($G2341="In-Conversion","In_Conversion",(IF($G2341="Recycled Pre-Consumer","Recycled_Pre_Consumer",(IF($G2341="Recycled Post-Consumer","Recycled_Post_Consumer",(IF($G2341="Sustainably Sourced","Sustainably_sourced",(IF($G2341="Recycled pre-consumer organic","GOTS_recycled_organic","")))))))))))))))))),"")</f>
        <v/>
      </c>
      <c r="AE2341" t="e" cm="1">
        <f t="array" aca="1" ref="AE2341" ca="1">IF($I2341="",IF(INDIRECT("$F"&amp;$S2341)="","",IF(LEFT(INDIRECT("$F"&amp;$S2341),3)="GRS","GRS_RCS_RM",IF((LEFT(INDIRECT("$F"&amp;$S2341),3))="RCS","GRS_RCS_RM",IF(INDIRECT("$F"&amp;$S2341)="OCS (No Label)","OCS_Conversion_RM",IF(LEFT(INDIRECT("$F"&amp;$S2341),3)="OCS","OCS_RM",IF(RIGHT(INDIRECT("$F"&amp;$S2341),10)="conversion","GOTS_RM_conversion",IF((LEFT(INDIRECT("$F"&amp;$S2341),4))="GOTS","GOTS_RM","Responsible_RM"))))))),"DELETERM")</f>
        <v>#VALUE!</v>
      </c>
      <c r="AF2341" t="e" cm="1">
        <f t="array" aca="1" ref="AF2341" ca="1">IF($S2341="","",INDIRECT("$Z"&amp;$S2341))</f>
        <v>#VALUE!</v>
      </c>
      <c r="AG2341" t="str">
        <f t="shared" si="726"/>
        <v/>
      </c>
      <c r="AH2341" t="str" cm="1">
        <f t="array" aca="1" ref="AH2341" ca="1">IFERROR(INDIRECT("$ag"&amp;S2341),"")</f>
        <v/>
      </c>
      <c r="AI2341" t="e" cm="1">
        <f t="array" aca="1" ref="AI2341" ca="1">INDIRECT("O"&amp;S2341)</f>
        <v>#VALUE!</v>
      </c>
      <c r="AJ2341" t="str">
        <f t="shared" si="727"/>
        <v/>
      </c>
    </row>
    <row r="2342" spans="1:36" ht="16.5" customHeight="1" thickBot="1">
      <c r="A2342" s="131"/>
      <c r="B2342" s="138"/>
      <c r="C2342" s="139"/>
      <c r="D2342" s="148"/>
      <c r="E2342" s="148"/>
      <c r="F2342" s="139"/>
      <c r="G2342" s="149"/>
      <c r="H2342" s="149"/>
      <c r="I2342" s="149"/>
      <c r="J2342" s="149"/>
      <c r="K2342" s="39"/>
      <c r="L2342" s="145"/>
      <c r="M2342" s="145"/>
      <c r="N2342" s="62"/>
      <c r="O2342" s="315"/>
      <c r="Q2342" t="str">
        <f t="shared" si="722"/>
        <v/>
      </c>
      <c r="S2342" t="e">
        <f t="shared" ca="1" si="731"/>
        <v>#VALUE!</v>
      </c>
      <c r="T2342" t="e">
        <f t="shared" ca="1" si="728"/>
        <v>#VALUE!</v>
      </c>
      <c r="U2342">
        <f t="shared" si="732"/>
        <v>2268</v>
      </c>
      <c r="V2342">
        <v>189.916666666682</v>
      </c>
      <c r="W2342">
        <f t="shared" si="735"/>
        <v>189</v>
      </c>
      <c r="X2342" t="str" cm="1">
        <f t="array" aca="1" ref="X2342" ca="1">IFERROR(INDEX('PC&amp;PD'!$A$1:$AS$19,ROW('PC&amp;PD'!$A$19),MATCH(INDIRECT(T2342),'PC&amp;PD'!$A$1:$AS$1,0)),"")</f>
        <v/>
      </c>
      <c r="AA2342" t="str">
        <f t="shared" si="723"/>
        <v/>
      </c>
      <c r="AB2342" t="str">
        <f t="shared" si="724"/>
        <v/>
      </c>
      <c r="AC2342" t="e">
        <f t="shared" ca="1" si="725"/>
        <v>#VALUE!</v>
      </c>
      <c r="AD2342" t="str" cm="1">
        <f t="array" aca="1" ref="AD2342" ca="1">IFERROR(IF((LEFT(INDIRECT("$F"&amp;$S2342),4))="GOTS",IF($G2342="Organic","GOTS_Organic_raw",(IF($G2342="Responsible","GOTS_Responsible",(IF($G2342="No Attribute (Conventional)","GOTS_conventional",(IF($G2342="Recycled Pre/Post-Consumer","GOTS_pre_post",(IF($G2342="In-Conversion","GOTS_in_conversion",(IF($G2342="Sustainably Sourced","Sustainably_sourced",(IF($G2342="Recycled pre-consumer organic","GOTS_recycled_organic",""))))))))))))),IF($G2342="Organic","Organic",(IF($G2342="Responsible","Responsible",(IF($G2342="No Attribute (Conventional)","No_Attribute_Conventional",(IF($G2342="Recycled Pre/Post-Consumer","Recycled_Pre_Post_Consumer",(IF($G2342="In-Conversion","In_Conversion",(IF($G2342="Recycled Pre-Consumer","Recycled_Pre_Consumer",(IF($G2342="Recycled Post-Consumer","Recycled_Post_Consumer",(IF($G2342="Sustainably Sourced","Sustainably_sourced",(IF($G2342="Recycled pre-consumer organic","GOTS_recycled_organic","")))))))))))))))))),"")</f>
        <v/>
      </c>
      <c r="AE2342" t="e" cm="1">
        <f t="array" aca="1" ref="AE2342" ca="1">IF($I2342="",IF(INDIRECT("$F"&amp;$S2342)="","",IF(LEFT(INDIRECT("$F"&amp;$S2342),3)="GRS","GRS_RCS_RM",IF((LEFT(INDIRECT("$F"&amp;$S2342),3))="RCS","GRS_RCS_RM",IF(INDIRECT("$F"&amp;$S2342)="OCS (No Label)","OCS_Conversion_RM",IF(LEFT(INDIRECT("$F"&amp;$S2342),3)="OCS","OCS_RM",IF(RIGHT(INDIRECT("$F"&amp;$S2342),10)="conversion","GOTS_RM_conversion",IF((LEFT(INDIRECT("$F"&amp;$S2342),4))="GOTS","GOTS_RM","Responsible_RM"))))))),"DELETERM")</f>
        <v>#VALUE!</v>
      </c>
      <c r="AF2342" t="e" cm="1">
        <f t="array" aca="1" ref="AF2342" ca="1">IF($S2342="","",INDIRECT("$Z"&amp;$S2342))</f>
        <v>#VALUE!</v>
      </c>
      <c r="AG2342" t="str">
        <f t="shared" si="726"/>
        <v/>
      </c>
      <c r="AH2342" t="str" cm="1">
        <f t="array" aca="1" ref="AH2342" ca="1">IFERROR(INDIRECT("$ag"&amp;S2342),"")</f>
        <v/>
      </c>
      <c r="AI2342" t="e" cm="1">
        <f t="array" aca="1" ref="AI2342" ca="1">INDIRECT("O"&amp;S2342)</f>
        <v>#VALUE!</v>
      </c>
      <c r="AJ2342" t="str">
        <f t="shared" si="727"/>
        <v/>
      </c>
    </row>
    <row r="2343" spans="1:36" ht="16.5" customHeight="1">
      <c r="A2343" s="128" t="str">
        <f>IF(B2343="","",COUNTA($B$63:$B2343))</f>
        <v/>
      </c>
      <c r="B2343" s="132"/>
      <c r="C2343" s="133"/>
      <c r="D2343" s="140"/>
      <c r="E2343" s="140"/>
      <c r="F2343" s="133"/>
      <c r="G2343" s="141"/>
      <c r="H2343" s="141"/>
      <c r="I2343" s="141"/>
      <c r="J2343" s="141"/>
      <c r="K2343" s="37"/>
      <c r="L2343" s="142" t="str">
        <f>IF(R2343="","",LEFT(R2343,LEN(R2343)-2))</f>
        <v/>
      </c>
      <c r="M2343" s="142"/>
      <c r="N2343" s="60"/>
      <c r="O2343" s="313"/>
      <c r="Q2343" t="str">
        <f t="shared" si="722"/>
        <v/>
      </c>
      <c r="R2343" t="str">
        <f t="shared" ref="R2343" si="738">CONCATENATE($Q2343,Q2344,Q2345,Q2346,Q2347,Q2348,$Q2349,$Q2350,$Q2351,$Q2352,$Q2353,$Q2354)</f>
        <v/>
      </c>
      <c r="S2343" t="e">
        <f t="shared" ca="1" si="731"/>
        <v>#VALUE!</v>
      </c>
      <c r="T2343" t="e">
        <f t="shared" ca="1" si="728"/>
        <v>#VALUE!</v>
      </c>
      <c r="U2343">
        <f t="shared" si="732"/>
        <v>2280</v>
      </c>
      <c r="V2343">
        <v>190.00000000001501</v>
      </c>
      <c r="W2343">
        <f t="shared" si="735"/>
        <v>190</v>
      </c>
      <c r="X2343" t="str" cm="1">
        <f t="array" aca="1" ref="X2343" ca="1">IFERROR(INDEX('PC&amp;PD'!$A$1:$AS$19,ROW('PC&amp;PD'!$A$19),MATCH(INDIRECT(T2343),'PC&amp;PD'!$A$1:$AS$1,0)),"")</f>
        <v/>
      </c>
      <c r="Z2343" t="str">
        <f t="shared" ref="Z2343" si="739">IFERROR(IF($F2343="OCS 100","OCS (OCS 100)",IF($F2343="OCS Blended","OCS (OCS Blended)",IF($F2343="OCS (No Label)","OCS (No Label)",IF($F2343="RCS 100","RCS (RCS 100)",IF($F2343="RCS Blended","RCS (RCS Blended)",IF($F2343="GRS","GRS (GRS)",IF($F2343="GRS (No Label)", "GRS (No Label)",IF($F2343="RDS","RDS (RDS)",IF($F2343="RWS","RWS (RWS)",IF($F2343="RAS","RAS (RAS)",IF($F2343="RMS","RMS (RMS)",IF($F2343="GOTS Organic","GOTS (Organic)",IF($F2343="GOTS Made with organic","GOTS (Made with Organic)",IF($F2343="GOTS Organic - in conversion","GOTS (Organic - In Conversion)",IF($F2343="GOTS Made with organic - in conversion","GOTS (Made with Organic - In Conversion)",""))))))))))))))),"")</f>
        <v/>
      </c>
      <c r="AA2343" t="str">
        <f t="shared" si="723"/>
        <v/>
      </c>
      <c r="AB2343" t="str">
        <f t="shared" si="724"/>
        <v/>
      </c>
      <c r="AC2343" t="e">
        <f t="shared" ca="1" si="725"/>
        <v>#VALUE!</v>
      </c>
      <c r="AD2343" t="str" cm="1">
        <f t="array" aca="1" ref="AD2343" ca="1">IFERROR(IF((LEFT(INDIRECT("$F"&amp;$S2343),4))="GOTS",IF($G2343="Organic","GOTS_Organic_raw",(IF($G2343="Responsible","GOTS_Responsible",(IF($G2343="No Attribute (Conventional)","GOTS_conventional",(IF($G2343="Recycled Pre/Post-Consumer","GOTS_pre_post",(IF($G2343="In-Conversion","GOTS_in_conversion",(IF($G2343="Sustainably Sourced","Sustainably_sourced",(IF($G2343="Recycled pre-consumer organic","GOTS_recycled_organic",""))))))))))))),IF($G2343="Organic","Organic",(IF($G2343="Responsible","Responsible",(IF($G2343="No Attribute (Conventional)","No_Attribute_Conventional",(IF($G2343="Recycled Pre/Post-Consumer","Recycled_Pre_Post_Consumer",(IF($G2343="In-Conversion","In_Conversion",(IF($G2343="Recycled Pre-Consumer","Recycled_Pre_Consumer",(IF($G2343="Recycled Post-Consumer","Recycled_Post_Consumer",(IF($G2343="Sustainably Sourced","Sustainably_sourced",(IF($G2343="Recycled pre-consumer organic","GOTS_recycled_organic","")))))))))))))))))),"")</f>
        <v/>
      </c>
      <c r="AE2343" t="e" cm="1">
        <f t="array" aca="1" ref="AE2343" ca="1">IF($I2343="",IF(INDIRECT("$F"&amp;$S2343)="","",IF(LEFT(INDIRECT("$F"&amp;$S2343),3)="GRS","GRS_RCS_RM",IF((LEFT(INDIRECT("$F"&amp;$S2343),3))="RCS","GRS_RCS_RM",IF(INDIRECT("$F"&amp;$S2343)="OCS (No Label)","OCS_Conversion_RM",IF(LEFT(INDIRECT("$F"&amp;$S2343),3)="OCS","OCS_RM",IF(RIGHT(INDIRECT("$F"&amp;$S2343),10)="conversion","GOTS_RM_conversion",IF((LEFT(INDIRECT("$F"&amp;$S2343),4))="GOTS","GOTS_RM","Responsible_RM"))))))),"DELETERM")</f>
        <v>#VALUE!</v>
      </c>
      <c r="AF2343" t="e" cm="1">
        <f t="array" aca="1" ref="AF2343" ca="1">IF($S2343="","",INDIRECT("$Z"&amp;$S2343))</f>
        <v>#VALUE!</v>
      </c>
      <c r="AG2343" t="str">
        <f t="shared" si="726"/>
        <v/>
      </c>
      <c r="AH2343" t="str" cm="1">
        <f t="array" aca="1" ref="AH2343" ca="1">IFERROR(INDIRECT("$ag"&amp;S2343),"")</f>
        <v/>
      </c>
      <c r="AI2343" t="e" cm="1">
        <f t="array" aca="1" ref="AI2343" ca="1">INDIRECT("O"&amp;S2343)</f>
        <v>#VALUE!</v>
      </c>
      <c r="AJ2343" t="str">
        <f t="shared" si="727"/>
        <v/>
      </c>
    </row>
    <row r="2344" spans="1:36" ht="16.5" customHeight="1">
      <c r="A2344" s="129"/>
      <c r="B2344" s="134"/>
      <c r="C2344" s="135"/>
      <c r="D2344" s="146"/>
      <c r="E2344" s="146"/>
      <c r="F2344" s="135"/>
      <c r="G2344" s="147"/>
      <c r="H2344" s="147"/>
      <c r="I2344" s="147"/>
      <c r="J2344" s="147"/>
      <c r="K2344" s="38"/>
      <c r="L2344" s="143"/>
      <c r="M2344" s="143"/>
      <c r="N2344" s="61"/>
      <c r="O2344" s="314"/>
      <c r="Q2344" t="str">
        <f t="shared" si="722"/>
        <v/>
      </c>
      <c r="S2344" t="e">
        <f t="shared" ca="1" si="731"/>
        <v>#VALUE!</v>
      </c>
      <c r="T2344" t="e">
        <f t="shared" ca="1" si="728"/>
        <v>#VALUE!</v>
      </c>
      <c r="U2344">
        <f t="shared" si="732"/>
        <v>2280</v>
      </c>
      <c r="V2344">
        <v>190.08333333334801</v>
      </c>
      <c r="W2344">
        <f t="shared" si="735"/>
        <v>190</v>
      </c>
      <c r="X2344" t="str" cm="1">
        <f t="array" aca="1" ref="X2344" ca="1">IFERROR(INDEX('PC&amp;PD'!$A$1:$AS$19,ROW('PC&amp;PD'!$A$19),MATCH(INDIRECT(T2344),'PC&amp;PD'!$A$1:$AS$1,0)),"")</f>
        <v/>
      </c>
      <c r="AA2344" t="str">
        <f t="shared" si="723"/>
        <v/>
      </c>
      <c r="AB2344" t="str">
        <f t="shared" si="724"/>
        <v/>
      </c>
      <c r="AC2344" t="e">
        <f t="shared" ca="1" si="725"/>
        <v>#VALUE!</v>
      </c>
      <c r="AD2344" t="str" cm="1">
        <f t="array" aca="1" ref="AD2344" ca="1">IFERROR(IF((LEFT(INDIRECT("$F"&amp;$S2344),4))="GOTS",IF($G2344="Organic","GOTS_Organic_raw",(IF($G2344="Responsible","GOTS_Responsible",(IF($G2344="No Attribute (Conventional)","GOTS_conventional",(IF($G2344="Recycled Pre/Post-Consumer","GOTS_pre_post",(IF($G2344="In-Conversion","GOTS_in_conversion",(IF($G2344="Sustainably Sourced","Sustainably_sourced",(IF($G2344="Recycled pre-consumer organic","GOTS_recycled_organic",""))))))))))))),IF($G2344="Organic","Organic",(IF($G2344="Responsible","Responsible",(IF($G2344="No Attribute (Conventional)","No_Attribute_Conventional",(IF($G2344="Recycled Pre/Post-Consumer","Recycled_Pre_Post_Consumer",(IF($G2344="In-Conversion","In_Conversion",(IF($G2344="Recycled Pre-Consumer","Recycled_Pre_Consumer",(IF($G2344="Recycled Post-Consumer","Recycled_Post_Consumer",(IF($G2344="Sustainably Sourced","Sustainably_sourced",(IF($G2344="Recycled pre-consumer organic","GOTS_recycled_organic","")))))))))))))))))),"")</f>
        <v/>
      </c>
      <c r="AE2344" t="e" cm="1">
        <f t="array" aca="1" ref="AE2344" ca="1">IF($I2344="",IF(INDIRECT("$F"&amp;$S2344)="","",IF(LEFT(INDIRECT("$F"&amp;$S2344),3)="GRS","GRS_RCS_RM",IF((LEFT(INDIRECT("$F"&amp;$S2344),3))="RCS","GRS_RCS_RM",IF(INDIRECT("$F"&amp;$S2344)="OCS (No Label)","OCS_Conversion_RM",IF(LEFT(INDIRECT("$F"&amp;$S2344),3)="OCS","OCS_RM",IF(RIGHT(INDIRECT("$F"&amp;$S2344),10)="conversion","GOTS_RM_conversion",IF((LEFT(INDIRECT("$F"&amp;$S2344),4))="GOTS","GOTS_RM","Responsible_RM"))))))),"DELETERM")</f>
        <v>#VALUE!</v>
      </c>
      <c r="AF2344" t="e" cm="1">
        <f t="array" aca="1" ref="AF2344" ca="1">IF($S2344="","",INDIRECT("$Z"&amp;$S2344))</f>
        <v>#VALUE!</v>
      </c>
      <c r="AG2344" t="str">
        <f t="shared" si="726"/>
        <v/>
      </c>
      <c r="AH2344" t="str" cm="1">
        <f t="array" aca="1" ref="AH2344" ca="1">IFERROR(INDIRECT("$ag"&amp;S2344),"")</f>
        <v/>
      </c>
      <c r="AI2344" t="e" cm="1">
        <f t="array" aca="1" ref="AI2344" ca="1">INDIRECT("O"&amp;S2344)</f>
        <v>#VALUE!</v>
      </c>
      <c r="AJ2344" t="str">
        <f t="shared" si="727"/>
        <v/>
      </c>
    </row>
    <row r="2345" spans="1:36" ht="16.5" customHeight="1">
      <c r="A2345" s="129"/>
      <c r="B2345" s="134"/>
      <c r="C2345" s="135"/>
      <c r="D2345" s="146"/>
      <c r="E2345" s="146"/>
      <c r="F2345" s="135"/>
      <c r="G2345" s="147"/>
      <c r="H2345" s="147"/>
      <c r="I2345" s="147"/>
      <c r="J2345" s="147"/>
      <c r="K2345" s="38"/>
      <c r="L2345" s="143"/>
      <c r="M2345" s="143"/>
      <c r="N2345" s="61"/>
      <c r="O2345" s="314"/>
      <c r="Q2345" t="str">
        <f t="shared" si="722"/>
        <v/>
      </c>
      <c r="S2345" t="e">
        <f t="shared" ca="1" si="731"/>
        <v>#VALUE!</v>
      </c>
      <c r="T2345" t="e">
        <f t="shared" ca="1" si="728"/>
        <v>#VALUE!</v>
      </c>
      <c r="U2345">
        <f t="shared" si="732"/>
        <v>2280</v>
      </c>
      <c r="V2345">
        <v>190.166666666682</v>
      </c>
      <c r="W2345">
        <f t="shared" si="735"/>
        <v>190</v>
      </c>
      <c r="X2345" t="str" cm="1">
        <f t="array" aca="1" ref="X2345" ca="1">IFERROR(INDEX('PC&amp;PD'!$A$1:$AS$19,ROW('PC&amp;PD'!$A$19),MATCH(INDIRECT(T2345),'PC&amp;PD'!$A$1:$AS$1,0)),"")</f>
        <v/>
      </c>
      <c r="AA2345" t="str">
        <f t="shared" si="723"/>
        <v/>
      </c>
      <c r="AB2345" t="str">
        <f t="shared" si="724"/>
        <v/>
      </c>
      <c r="AC2345" t="e">
        <f t="shared" ca="1" si="725"/>
        <v>#VALUE!</v>
      </c>
      <c r="AD2345" t="str" cm="1">
        <f t="array" aca="1" ref="AD2345" ca="1">IFERROR(IF((LEFT(INDIRECT("$F"&amp;$S2345),4))="GOTS",IF($G2345="Organic","GOTS_Organic_raw",(IF($G2345="Responsible","GOTS_Responsible",(IF($G2345="No Attribute (Conventional)","GOTS_conventional",(IF($G2345="Recycled Pre/Post-Consumer","GOTS_pre_post",(IF($G2345="In-Conversion","GOTS_in_conversion",(IF($G2345="Sustainably Sourced","Sustainably_sourced",(IF($G2345="Recycled pre-consumer organic","GOTS_recycled_organic",""))))))))))))),IF($G2345="Organic","Organic",(IF($G2345="Responsible","Responsible",(IF($G2345="No Attribute (Conventional)","No_Attribute_Conventional",(IF($G2345="Recycled Pre/Post-Consumer","Recycled_Pre_Post_Consumer",(IF($G2345="In-Conversion","In_Conversion",(IF($G2345="Recycled Pre-Consumer","Recycled_Pre_Consumer",(IF($G2345="Recycled Post-Consumer","Recycled_Post_Consumer",(IF($G2345="Sustainably Sourced","Sustainably_sourced",(IF($G2345="Recycled pre-consumer organic","GOTS_recycled_organic","")))))))))))))))))),"")</f>
        <v/>
      </c>
      <c r="AE2345" t="e" cm="1">
        <f t="array" aca="1" ref="AE2345" ca="1">IF($I2345="",IF(INDIRECT("$F"&amp;$S2345)="","",IF(LEFT(INDIRECT("$F"&amp;$S2345),3)="GRS","GRS_RCS_RM",IF((LEFT(INDIRECT("$F"&amp;$S2345),3))="RCS","GRS_RCS_RM",IF(INDIRECT("$F"&amp;$S2345)="OCS (No Label)","OCS_Conversion_RM",IF(LEFT(INDIRECT("$F"&amp;$S2345),3)="OCS","OCS_RM",IF(RIGHT(INDIRECT("$F"&amp;$S2345),10)="conversion","GOTS_RM_conversion",IF((LEFT(INDIRECT("$F"&amp;$S2345),4))="GOTS","GOTS_RM","Responsible_RM"))))))),"DELETERM")</f>
        <v>#VALUE!</v>
      </c>
      <c r="AF2345" t="e" cm="1">
        <f t="array" aca="1" ref="AF2345" ca="1">IF($S2345="","",INDIRECT("$Z"&amp;$S2345))</f>
        <v>#VALUE!</v>
      </c>
      <c r="AG2345" t="str">
        <f t="shared" si="726"/>
        <v/>
      </c>
      <c r="AH2345" t="str" cm="1">
        <f t="array" aca="1" ref="AH2345" ca="1">IFERROR(INDIRECT("$ag"&amp;S2345),"")</f>
        <v/>
      </c>
      <c r="AI2345" t="e" cm="1">
        <f t="array" aca="1" ref="AI2345" ca="1">INDIRECT("O"&amp;S2345)</f>
        <v>#VALUE!</v>
      </c>
      <c r="AJ2345" t="str">
        <f t="shared" si="727"/>
        <v/>
      </c>
    </row>
    <row r="2346" spans="1:36" ht="16.5" customHeight="1">
      <c r="A2346" s="129"/>
      <c r="B2346" s="134"/>
      <c r="C2346" s="135"/>
      <c r="D2346" s="146"/>
      <c r="E2346" s="146"/>
      <c r="F2346" s="135"/>
      <c r="G2346" s="147"/>
      <c r="H2346" s="147"/>
      <c r="I2346" s="147"/>
      <c r="J2346" s="147"/>
      <c r="K2346" s="38"/>
      <c r="L2346" s="143"/>
      <c r="M2346" s="143"/>
      <c r="N2346" s="61"/>
      <c r="O2346" s="314"/>
      <c r="Q2346" t="str">
        <f t="shared" si="722"/>
        <v/>
      </c>
      <c r="S2346" t="e">
        <f t="shared" ca="1" si="731"/>
        <v>#VALUE!</v>
      </c>
      <c r="T2346" t="e">
        <f t="shared" ca="1" si="728"/>
        <v>#VALUE!</v>
      </c>
      <c r="U2346">
        <f t="shared" si="732"/>
        <v>2280</v>
      </c>
      <c r="V2346">
        <v>190.25000000001501</v>
      </c>
      <c r="W2346">
        <f t="shared" si="735"/>
        <v>190</v>
      </c>
      <c r="X2346" t="str" cm="1">
        <f t="array" aca="1" ref="X2346" ca="1">IFERROR(INDEX('PC&amp;PD'!$A$1:$AS$19,ROW('PC&amp;PD'!$A$19),MATCH(INDIRECT(T2346),'PC&amp;PD'!$A$1:$AS$1,0)),"")</f>
        <v/>
      </c>
      <c r="AA2346" t="str">
        <f t="shared" si="723"/>
        <v/>
      </c>
      <c r="AB2346" t="str">
        <f t="shared" si="724"/>
        <v/>
      </c>
      <c r="AC2346" t="e">
        <f t="shared" ca="1" si="725"/>
        <v>#VALUE!</v>
      </c>
      <c r="AD2346" t="str" cm="1">
        <f t="array" aca="1" ref="AD2346" ca="1">IFERROR(IF((LEFT(INDIRECT("$F"&amp;$S2346),4))="GOTS",IF($G2346="Organic","GOTS_Organic_raw",(IF($G2346="Responsible","GOTS_Responsible",(IF($G2346="No Attribute (Conventional)","GOTS_conventional",(IF($G2346="Recycled Pre/Post-Consumer","GOTS_pre_post",(IF($G2346="In-Conversion","GOTS_in_conversion",(IF($G2346="Sustainably Sourced","Sustainably_sourced",(IF($G2346="Recycled pre-consumer organic","GOTS_recycled_organic",""))))))))))))),IF($G2346="Organic","Organic",(IF($G2346="Responsible","Responsible",(IF($G2346="No Attribute (Conventional)","No_Attribute_Conventional",(IF($G2346="Recycled Pre/Post-Consumer","Recycled_Pre_Post_Consumer",(IF($G2346="In-Conversion","In_Conversion",(IF($G2346="Recycled Pre-Consumer","Recycled_Pre_Consumer",(IF($G2346="Recycled Post-Consumer","Recycled_Post_Consumer",(IF($G2346="Sustainably Sourced","Sustainably_sourced",(IF($G2346="Recycled pre-consumer organic","GOTS_recycled_organic","")))))))))))))))))),"")</f>
        <v/>
      </c>
      <c r="AE2346" t="e" cm="1">
        <f t="array" aca="1" ref="AE2346" ca="1">IF($I2346="",IF(INDIRECT("$F"&amp;$S2346)="","",IF(LEFT(INDIRECT("$F"&amp;$S2346),3)="GRS","GRS_RCS_RM",IF((LEFT(INDIRECT("$F"&amp;$S2346),3))="RCS","GRS_RCS_RM",IF(INDIRECT("$F"&amp;$S2346)="OCS (No Label)","OCS_Conversion_RM",IF(LEFT(INDIRECT("$F"&amp;$S2346),3)="OCS","OCS_RM",IF(RIGHT(INDIRECT("$F"&amp;$S2346),10)="conversion","GOTS_RM_conversion",IF((LEFT(INDIRECT("$F"&amp;$S2346),4))="GOTS","GOTS_RM","Responsible_RM"))))))),"DELETERM")</f>
        <v>#VALUE!</v>
      </c>
      <c r="AF2346" t="e" cm="1">
        <f t="array" aca="1" ref="AF2346" ca="1">IF($S2346="","",INDIRECT("$Z"&amp;$S2346))</f>
        <v>#VALUE!</v>
      </c>
      <c r="AG2346" t="str">
        <f t="shared" si="726"/>
        <v/>
      </c>
      <c r="AH2346" t="str" cm="1">
        <f t="array" aca="1" ref="AH2346" ca="1">IFERROR(INDIRECT("$ag"&amp;S2346),"")</f>
        <v/>
      </c>
      <c r="AI2346" t="e" cm="1">
        <f t="array" aca="1" ref="AI2346" ca="1">INDIRECT("O"&amp;S2346)</f>
        <v>#VALUE!</v>
      </c>
      <c r="AJ2346" t="str">
        <f t="shared" si="727"/>
        <v/>
      </c>
    </row>
    <row r="2347" spans="1:36" ht="16.5" customHeight="1">
      <c r="A2347" s="129"/>
      <c r="B2347" s="134"/>
      <c r="C2347" s="135"/>
      <c r="D2347" s="146"/>
      <c r="E2347" s="146"/>
      <c r="F2347" s="135"/>
      <c r="G2347" s="147"/>
      <c r="H2347" s="147"/>
      <c r="I2347" s="147"/>
      <c r="J2347" s="147"/>
      <c r="K2347" s="38"/>
      <c r="L2347" s="143"/>
      <c r="M2347" s="143"/>
      <c r="N2347" s="61"/>
      <c r="O2347" s="314"/>
      <c r="Q2347" t="str">
        <f t="shared" si="722"/>
        <v/>
      </c>
      <c r="S2347" t="e">
        <f t="shared" ca="1" si="731"/>
        <v>#VALUE!</v>
      </c>
      <c r="T2347" t="e">
        <f t="shared" ca="1" si="728"/>
        <v>#VALUE!</v>
      </c>
      <c r="U2347">
        <f t="shared" si="732"/>
        <v>2280</v>
      </c>
      <c r="V2347">
        <v>190.33333333334801</v>
      </c>
      <c r="W2347">
        <f t="shared" si="735"/>
        <v>190</v>
      </c>
      <c r="X2347" t="str" cm="1">
        <f t="array" aca="1" ref="X2347" ca="1">IFERROR(INDEX('PC&amp;PD'!$A$1:$AS$19,ROW('PC&amp;PD'!$A$19),MATCH(INDIRECT(T2347),'PC&amp;PD'!$A$1:$AS$1,0)),"")</f>
        <v/>
      </c>
      <c r="AA2347" t="str">
        <f t="shared" si="723"/>
        <v/>
      </c>
      <c r="AB2347" t="str">
        <f t="shared" si="724"/>
        <v/>
      </c>
      <c r="AC2347" t="e">
        <f t="shared" ca="1" si="725"/>
        <v>#VALUE!</v>
      </c>
      <c r="AD2347" t="str" cm="1">
        <f t="array" aca="1" ref="AD2347" ca="1">IFERROR(IF((LEFT(INDIRECT("$F"&amp;$S2347),4))="GOTS",IF($G2347="Organic","GOTS_Organic_raw",(IF($G2347="Responsible","GOTS_Responsible",(IF($G2347="No Attribute (Conventional)","GOTS_conventional",(IF($G2347="Recycled Pre/Post-Consumer","GOTS_pre_post",(IF($G2347="In-Conversion","GOTS_in_conversion",(IF($G2347="Sustainably Sourced","Sustainably_sourced",(IF($G2347="Recycled pre-consumer organic","GOTS_recycled_organic",""))))))))))))),IF($G2347="Organic","Organic",(IF($G2347="Responsible","Responsible",(IF($G2347="No Attribute (Conventional)","No_Attribute_Conventional",(IF($G2347="Recycled Pre/Post-Consumer","Recycled_Pre_Post_Consumer",(IF($G2347="In-Conversion","In_Conversion",(IF($G2347="Recycled Pre-Consumer","Recycled_Pre_Consumer",(IF($G2347="Recycled Post-Consumer","Recycled_Post_Consumer",(IF($G2347="Sustainably Sourced","Sustainably_sourced",(IF($G2347="Recycled pre-consumer organic","GOTS_recycled_organic","")))))))))))))))))),"")</f>
        <v/>
      </c>
      <c r="AE2347" t="e" cm="1">
        <f t="array" aca="1" ref="AE2347" ca="1">IF($I2347="",IF(INDIRECT("$F"&amp;$S2347)="","",IF(LEFT(INDIRECT("$F"&amp;$S2347),3)="GRS","GRS_RCS_RM",IF((LEFT(INDIRECT("$F"&amp;$S2347),3))="RCS","GRS_RCS_RM",IF(INDIRECT("$F"&amp;$S2347)="OCS (No Label)","OCS_Conversion_RM",IF(LEFT(INDIRECT("$F"&amp;$S2347),3)="OCS","OCS_RM",IF(RIGHT(INDIRECT("$F"&amp;$S2347),10)="conversion","GOTS_RM_conversion",IF((LEFT(INDIRECT("$F"&amp;$S2347),4))="GOTS","GOTS_RM","Responsible_RM"))))))),"DELETERM")</f>
        <v>#VALUE!</v>
      </c>
      <c r="AF2347" t="e" cm="1">
        <f t="array" aca="1" ref="AF2347" ca="1">IF($S2347="","",INDIRECT("$Z"&amp;$S2347))</f>
        <v>#VALUE!</v>
      </c>
      <c r="AG2347" t="str">
        <f t="shared" si="726"/>
        <v/>
      </c>
      <c r="AH2347" t="str" cm="1">
        <f t="array" aca="1" ref="AH2347" ca="1">IFERROR(INDIRECT("$ag"&amp;S2347),"")</f>
        <v/>
      </c>
      <c r="AI2347" t="e" cm="1">
        <f t="array" aca="1" ref="AI2347" ca="1">INDIRECT("O"&amp;S2347)</f>
        <v>#VALUE!</v>
      </c>
      <c r="AJ2347" t="str">
        <f t="shared" si="727"/>
        <v/>
      </c>
    </row>
    <row r="2348" spans="1:36" ht="16.5" customHeight="1">
      <c r="A2348" s="129"/>
      <c r="B2348" s="134"/>
      <c r="C2348" s="135"/>
      <c r="D2348" s="146"/>
      <c r="E2348" s="146"/>
      <c r="F2348" s="135"/>
      <c r="G2348" s="147"/>
      <c r="H2348" s="147"/>
      <c r="I2348" s="147"/>
      <c r="J2348" s="147"/>
      <c r="K2348" s="38"/>
      <c r="L2348" s="143"/>
      <c r="M2348" s="143"/>
      <c r="N2348" s="61"/>
      <c r="O2348" s="314"/>
      <c r="Q2348" t="str">
        <f t="shared" si="722"/>
        <v/>
      </c>
      <c r="S2348" t="e">
        <f t="shared" ca="1" si="731"/>
        <v>#VALUE!</v>
      </c>
      <c r="T2348" t="e">
        <f t="shared" ca="1" si="728"/>
        <v>#VALUE!</v>
      </c>
      <c r="U2348">
        <f t="shared" si="732"/>
        <v>2280</v>
      </c>
      <c r="V2348">
        <v>190.416666666682</v>
      </c>
      <c r="W2348">
        <f t="shared" si="735"/>
        <v>190</v>
      </c>
      <c r="X2348" t="str" cm="1">
        <f t="array" aca="1" ref="X2348" ca="1">IFERROR(INDEX('PC&amp;PD'!$A$1:$AS$19,ROW('PC&amp;PD'!$A$19),MATCH(INDIRECT(T2348),'PC&amp;PD'!$A$1:$AS$1,0)),"")</f>
        <v/>
      </c>
      <c r="AA2348" t="str">
        <f t="shared" si="723"/>
        <v/>
      </c>
      <c r="AB2348" t="str">
        <f t="shared" si="724"/>
        <v/>
      </c>
      <c r="AC2348" t="e">
        <f t="shared" ca="1" si="725"/>
        <v>#VALUE!</v>
      </c>
      <c r="AD2348" t="str" cm="1">
        <f t="array" aca="1" ref="AD2348" ca="1">IFERROR(IF((LEFT(INDIRECT("$F"&amp;$S2348),4))="GOTS",IF($G2348="Organic","GOTS_Organic_raw",(IF($G2348="Responsible","GOTS_Responsible",(IF($G2348="No Attribute (Conventional)","GOTS_conventional",(IF($G2348="Recycled Pre/Post-Consumer","GOTS_pre_post",(IF($G2348="In-Conversion","GOTS_in_conversion",(IF($G2348="Sustainably Sourced","Sustainably_sourced",(IF($G2348="Recycled pre-consumer organic","GOTS_recycled_organic",""))))))))))))),IF($G2348="Organic","Organic",(IF($G2348="Responsible","Responsible",(IF($G2348="No Attribute (Conventional)","No_Attribute_Conventional",(IF($G2348="Recycled Pre/Post-Consumer","Recycled_Pre_Post_Consumer",(IF($G2348="In-Conversion","In_Conversion",(IF($G2348="Recycled Pre-Consumer","Recycled_Pre_Consumer",(IF($G2348="Recycled Post-Consumer","Recycled_Post_Consumer",(IF($G2348="Sustainably Sourced","Sustainably_sourced",(IF($G2348="Recycled pre-consumer organic","GOTS_recycled_organic","")))))))))))))))))),"")</f>
        <v/>
      </c>
      <c r="AE2348" t="e" cm="1">
        <f t="array" aca="1" ref="AE2348" ca="1">IF($I2348="",IF(INDIRECT("$F"&amp;$S2348)="","",IF(LEFT(INDIRECT("$F"&amp;$S2348),3)="GRS","GRS_RCS_RM",IF((LEFT(INDIRECT("$F"&amp;$S2348),3))="RCS","GRS_RCS_RM",IF(INDIRECT("$F"&amp;$S2348)="OCS (No Label)","OCS_Conversion_RM",IF(LEFT(INDIRECT("$F"&amp;$S2348),3)="OCS","OCS_RM",IF(RIGHT(INDIRECT("$F"&amp;$S2348),10)="conversion","GOTS_RM_conversion",IF((LEFT(INDIRECT("$F"&amp;$S2348),4))="GOTS","GOTS_RM","Responsible_RM"))))))),"DELETERM")</f>
        <v>#VALUE!</v>
      </c>
      <c r="AF2348" t="e" cm="1">
        <f t="array" aca="1" ref="AF2348" ca="1">IF($S2348="","",INDIRECT("$Z"&amp;$S2348))</f>
        <v>#VALUE!</v>
      </c>
      <c r="AG2348" t="str">
        <f t="shared" si="726"/>
        <v/>
      </c>
      <c r="AH2348" t="str" cm="1">
        <f t="array" aca="1" ref="AH2348" ca="1">IFERROR(INDIRECT("$ag"&amp;S2348),"")</f>
        <v/>
      </c>
      <c r="AI2348" t="e" cm="1">
        <f t="array" aca="1" ref="AI2348" ca="1">INDIRECT("O"&amp;S2348)</f>
        <v>#VALUE!</v>
      </c>
      <c r="AJ2348" t="str">
        <f t="shared" si="727"/>
        <v/>
      </c>
    </row>
    <row r="2349" spans="1:36" ht="16.5" customHeight="1">
      <c r="A2349" s="130"/>
      <c r="B2349" s="136"/>
      <c r="C2349" s="137"/>
      <c r="D2349" s="146"/>
      <c r="E2349" s="146"/>
      <c r="F2349" s="137"/>
      <c r="G2349" s="147"/>
      <c r="H2349" s="147"/>
      <c r="I2349" s="147"/>
      <c r="J2349" s="147"/>
      <c r="K2349" s="38"/>
      <c r="L2349" s="144"/>
      <c r="M2349" s="144"/>
      <c r="N2349" s="61"/>
      <c r="O2349" s="314"/>
      <c r="Q2349" t="str">
        <f t="shared" si="722"/>
        <v/>
      </c>
      <c r="S2349" t="e">
        <f t="shared" ca="1" si="731"/>
        <v>#VALUE!</v>
      </c>
      <c r="T2349" t="e">
        <f t="shared" ca="1" si="728"/>
        <v>#VALUE!</v>
      </c>
      <c r="U2349">
        <f t="shared" si="732"/>
        <v>2280</v>
      </c>
      <c r="V2349">
        <v>190.50000000001501</v>
      </c>
      <c r="W2349">
        <f t="shared" si="735"/>
        <v>190</v>
      </c>
      <c r="X2349" t="str" cm="1">
        <f t="array" aca="1" ref="X2349" ca="1">IFERROR(INDEX('PC&amp;PD'!$A$1:$AS$19,ROW('PC&amp;PD'!$A$19),MATCH(INDIRECT(T2349),'PC&amp;PD'!$A$1:$AS$1,0)),"")</f>
        <v/>
      </c>
      <c r="AA2349" t="str">
        <f t="shared" si="723"/>
        <v/>
      </c>
      <c r="AB2349" t="str">
        <f t="shared" si="724"/>
        <v/>
      </c>
      <c r="AC2349" t="e">
        <f t="shared" ca="1" si="725"/>
        <v>#VALUE!</v>
      </c>
      <c r="AD2349" t="str" cm="1">
        <f t="array" aca="1" ref="AD2349" ca="1">IFERROR(IF((LEFT(INDIRECT("$F"&amp;$S2349),4))="GOTS",IF($G2349="Organic","GOTS_Organic_raw",(IF($G2349="Responsible","GOTS_Responsible",(IF($G2349="No Attribute (Conventional)","GOTS_conventional",(IF($G2349="Recycled Pre/Post-Consumer","GOTS_pre_post",(IF($G2349="In-Conversion","GOTS_in_conversion",(IF($G2349="Sustainably Sourced","Sustainably_sourced",(IF($G2349="Recycled pre-consumer organic","GOTS_recycled_organic",""))))))))))))),IF($G2349="Organic","Organic",(IF($G2349="Responsible","Responsible",(IF($G2349="No Attribute (Conventional)","No_Attribute_Conventional",(IF($G2349="Recycled Pre/Post-Consumer","Recycled_Pre_Post_Consumer",(IF($G2349="In-Conversion","In_Conversion",(IF($G2349="Recycled Pre-Consumer","Recycled_Pre_Consumer",(IF($G2349="Recycled Post-Consumer","Recycled_Post_Consumer",(IF($G2349="Sustainably Sourced","Sustainably_sourced",(IF($G2349="Recycled pre-consumer organic","GOTS_recycled_organic","")))))))))))))))))),"")</f>
        <v/>
      </c>
      <c r="AE2349" t="e" cm="1">
        <f t="array" aca="1" ref="AE2349" ca="1">IF($I2349="",IF(INDIRECT("$F"&amp;$S2349)="","",IF(LEFT(INDIRECT("$F"&amp;$S2349),3)="GRS","GRS_RCS_RM",IF((LEFT(INDIRECT("$F"&amp;$S2349),3))="RCS","GRS_RCS_RM",IF(INDIRECT("$F"&amp;$S2349)="OCS (No Label)","OCS_Conversion_RM",IF(LEFT(INDIRECT("$F"&amp;$S2349),3)="OCS","OCS_RM",IF(RIGHT(INDIRECT("$F"&amp;$S2349),10)="conversion","GOTS_RM_conversion",IF((LEFT(INDIRECT("$F"&amp;$S2349),4))="GOTS","GOTS_RM","Responsible_RM"))))))),"DELETERM")</f>
        <v>#VALUE!</v>
      </c>
      <c r="AF2349" t="e" cm="1">
        <f t="array" aca="1" ref="AF2349" ca="1">IF($S2349="","",INDIRECT("$Z"&amp;$S2349))</f>
        <v>#VALUE!</v>
      </c>
      <c r="AG2349" t="str">
        <f t="shared" si="726"/>
        <v/>
      </c>
      <c r="AH2349" t="str" cm="1">
        <f t="array" aca="1" ref="AH2349" ca="1">IFERROR(INDIRECT("$ag"&amp;S2349),"")</f>
        <v/>
      </c>
      <c r="AI2349" t="e" cm="1">
        <f t="array" aca="1" ref="AI2349" ca="1">INDIRECT("O"&amp;S2349)</f>
        <v>#VALUE!</v>
      </c>
      <c r="AJ2349" t="str">
        <f t="shared" si="727"/>
        <v/>
      </c>
    </row>
    <row r="2350" spans="1:36" ht="16.5" customHeight="1">
      <c r="A2350" s="130"/>
      <c r="B2350" s="136"/>
      <c r="C2350" s="137"/>
      <c r="D2350" s="146"/>
      <c r="E2350" s="146"/>
      <c r="F2350" s="137"/>
      <c r="G2350" s="147"/>
      <c r="H2350" s="147"/>
      <c r="I2350" s="147"/>
      <c r="J2350" s="147"/>
      <c r="K2350" s="38"/>
      <c r="L2350" s="144"/>
      <c r="M2350" s="144"/>
      <c r="N2350" s="61"/>
      <c r="O2350" s="314"/>
      <c r="Q2350" t="str">
        <f t="shared" si="722"/>
        <v/>
      </c>
      <c r="S2350" t="e">
        <f t="shared" ca="1" si="731"/>
        <v>#VALUE!</v>
      </c>
      <c r="T2350" t="e">
        <f t="shared" ca="1" si="728"/>
        <v>#VALUE!</v>
      </c>
      <c r="U2350">
        <f t="shared" si="732"/>
        <v>2280</v>
      </c>
      <c r="V2350">
        <v>190.58333333334801</v>
      </c>
      <c r="W2350">
        <f t="shared" si="735"/>
        <v>190</v>
      </c>
      <c r="X2350" t="str" cm="1">
        <f t="array" aca="1" ref="X2350" ca="1">IFERROR(INDEX('PC&amp;PD'!$A$1:$AS$19,ROW('PC&amp;PD'!$A$19),MATCH(INDIRECT(T2350),'PC&amp;PD'!$A$1:$AS$1,0)),"")</f>
        <v/>
      </c>
      <c r="AA2350" t="str">
        <f t="shared" si="723"/>
        <v/>
      </c>
      <c r="AB2350" t="str">
        <f t="shared" si="724"/>
        <v/>
      </c>
      <c r="AC2350" t="e">
        <f t="shared" ca="1" si="725"/>
        <v>#VALUE!</v>
      </c>
      <c r="AD2350" t="str" cm="1">
        <f t="array" aca="1" ref="AD2350" ca="1">IFERROR(IF((LEFT(INDIRECT("$F"&amp;$S2350),4))="GOTS",IF($G2350="Organic","GOTS_Organic_raw",(IF($G2350="Responsible","GOTS_Responsible",(IF($G2350="No Attribute (Conventional)","GOTS_conventional",(IF($G2350="Recycled Pre/Post-Consumer","GOTS_pre_post",(IF($G2350="In-Conversion","GOTS_in_conversion",(IF($G2350="Sustainably Sourced","Sustainably_sourced",(IF($G2350="Recycled pre-consumer organic","GOTS_recycled_organic",""))))))))))))),IF($G2350="Organic","Organic",(IF($G2350="Responsible","Responsible",(IF($G2350="No Attribute (Conventional)","No_Attribute_Conventional",(IF($G2350="Recycled Pre/Post-Consumer","Recycled_Pre_Post_Consumer",(IF($G2350="In-Conversion","In_Conversion",(IF($G2350="Recycled Pre-Consumer","Recycled_Pre_Consumer",(IF($G2350="Recycled Post-Consumer","Recycled_Post_Consumer",(IF($G2350="Sustainably Sourced","Sustainably_sourced",(IF($G2350="Recycled pre-consumer organic","GOTS_recycled_organic","")))))))))))))))))),"")</f>
        <v/>
      </c>
      <c r="AE2350" t="e" cm="1">
        <f t="array" aca="1" ref="AE2350" ca="1">IF($I2350="",IF(INDIRECT("$F"&amp;$S2350)="","",IF(LEFT(INDIRECT("$F"&amp;$S2350),3)="GRS","GRS_RCS_RM",IF((LEFT(INDIRECT("$F"&amp;$S2350),3))="RCS","GRS_RCS_RM",IF(INDIRECT("$F"&amp;$S2350)="OCS (No Label)","OCS_Conversion_RM",IF(LEFT(INDIRECT("$F"&amp;$S2350),3)="OCS","OCS_RM",IF(RIGHT(INDIRECT("$F"&amp;$S2350),10)="conversion","GOTS_RM_conversion",IF((LEFT(INDIRECT("$F"&amp;$S2350),4))="GOTS","GOTS_RM","Responsible_RM"))))))),"DELETERM")</f>
        <v>#VALUE!</v>
      </c>
      <c r="AF2350" t="e" cm="1">
        <f t="array" aca="1" ref="AF2350" ca="1">IF($S2350="","",INDIRECT("$Z"&amp;$S2350))</f>
        <v>#VALUE!</v>
      </c>
      <c r="AG2350" t="str">
        <f t="shared" si="726"/>
        <v/>
      </c>
      <c r="AH2350" t="str" cm="1">
        <f t="array" aca="1" ref="AH2350" ca="1">IFERROR(INDIRECT("$ag"&amp;S2350),"")</f>
        <v/>
      </c>
      <c r="AI2350" t="e" cm="1">
        <f t="array" aca="1" ref="AI2350" ca="1">INDIRECT("O"&amp;S2350)</f>
        <v>#VALUE!</v>
      </c>
      <c r="AJ2350" t="str">
        <f t="shared" si="727"/>
        <v/>
      </c>
    </row>
    <row r="2351" spans="1:36" ht="16.5" customHeight="1">
      <c r="A2351" s="130"/>
      <c r="B2351" s="136"/>
      <c r="C2351" s="137"/>
      <c r="D2351" s="146"/>
      <c r="E2351" s="146"/>
      <c r="F2351" s="137"/>
      <c r="G2351" s="147"/>
      <c r="H2351" s="147"/>
      <c r="I2351" s="147"/>
      <c r="J2351" s="147"/>
      <c r="K2351" s="38"/>
      <c r="L2351" s="144"/>
      <c r="M2351" s="144"/>
      <c r="N2351" s="61"/>
      <c r="O2351" s="314"/>
      <c r="Q2351" t="str">
        <f t="shared" si="722"/>
        <v/>
      </c>
      <c r="S2351" t="e">
        <f t="shared" ca="1" si="731"/>
        <v>#VALUE!</v>
      </c>
      <c r="T2351" t="e">
        <f t="shared" ca="1" si="728"/>
        <v>#VALUE!</v>
      </c>
      <c r="U2351">
        <f t="shared" si="732"/>
        <v>2280</v>
      </c>
      <c r="V2351">
        <v>190.666666666682</v>
      </c>
      <c r="W2351">
        <f t="shared" si="735"/>
        <v>190</v>
      </c>
      <c r="X2351" t="str" cm="1">
        <f t="array" aca="1" ref="X2351" ca="1">IFERROR(INDEX('PC&amp;PD'!$A$1:$AS$19,ROW('PC&amp;PD'!$A$19),MATCH(INDIRECT(T2351),'PC&amp;PD'!$A$1:$AS$1,0)),"")</f>
        <v/>
      </c>
      <c r="AA2351" t="str">
        <f t="shared" si="723"/>
        <v/>
      </c>
      <c r="AB2351" t="str">
        <f t="shared" si="724"/>
        <v/>
      </c>
      <c r="AC2351" t="e">
        <f t="shared" ca="1" si="725"/>
        <v>#VALUE!</v>
      </c>
      <c r="AD2351" t="str" cm="1">
        <f t="array" aca="1" ref="AD2351" ca="1">IFERROR(IF((LEFT(INDIRECT("$F"&amp;$S2351),4))="GOTS",IF($G2351="Organic","GOTS_Organic_raw",(IF($G2351="Responsible","GOTS_Responsible",(IF($G2351="No Attribute (Conventional)","GOTS_conventional",(IF($G2351="Recycled Pre/Post-Consumer","GOTS_pre_post",(IF($G2351="In-Conversion","GOTS_in_conversion",(IF($G2351="Sustainably Sourced","Sustainably_sourced",(IF($G2351="Recycled pre-consumer organic","GOTS_recycled_organic",""))))))))))))),IF($G2351="Organic","Organic",(IF($G2351="Responsible","Responsible",(IF($G2351="No Attribute (Conventional)","No_Attribute_Conventional",(IF($G2351="Recycled Pre/Post-Consumer","Recycled_Pre_Post_Consumer",(IF($G2351="In-Conversion","In_Conversion",(IF($G2351="Recycled Pre-Consumer","Recycled_Pre_Consumer",(IF($G2351="Recycled Post-Consumer","Recycled_Post_Consumer",(IF($G2351="Sustainably Sourced","Sustainably_sourced",(IF($G2351="Recycled pre-consumer organic","GOTS_recycled_organic","")))))))))))))))))),"")</f>
        <v/>
      </c>
      <c r="AE2351" t="e" cm="1">
        <f t="array" aca="1" ref="AE2351" ca="1">IF($I2351="",IF(INDIRECT("$F"&amp;$S2351)="","",IF(LEFT(INDIRECT("$F"&amp;$S2351),3)="GRS","GRS_RCS_RM",IF((LEFT(INDIRECT("$F"&amp;$S2351),3))="RCS","GRS_RCS_RM",IF(INDIRECT("$F"&amp;$S2351)="OCS (No Label)","OCS_Conversion_RM",IF(LEFT(INDIRECT("$F"&amp;$S2351),3)="OCS","OCS_RM",IF(RIGHT(INDIRECT("$F"&amp;$S2351),10)="conversion","GOTS_RM_conversion",IF((LEFT(INDIRECT("$F"&amp;$S2351),4))="GOTS","GOTS_RM","Responsible_RM"))))))),"DELETERM")</f>
        <v>#VALUE!</v>
      </c>
      <c r="AF2351" t="e" cm="1">
        <f t="array" aca="1" ref="AF2351" ca="1">IF($S2351="","",INDIRECT("$Z"&amp;$S2351))</f>
        <v>#VALUE!</v>
      </c>
      <c r="AG2351" t="str">
        <f t="shared" si="726"/>
        <v/>
      </c>
      <c r="AH2351" t="str" cm="1">
        <f t="array" aca="1" ref="AH2351" ca="1">IFERROR(INDIRECT("$ag"&amp;S2351),"")</f>
        <v/>
      </c>
      <c r="AI2351" t="e" cm="1">
        <f t="array" aca="1" ref="AI2351" ca="1">INDIRECT("O"&amp;S2351)</f>
        <v>#VALUE!</v>
      </c>
      <c r="AJ2351" t="str">
        <f t="shared" si="727"/>
        <v/>
      </c>
    </row>
    <row r="2352" spans="1:36" ht="16.5" customHeight="1">
      <c r="A2352" s="130"/>
      <c r="B2352" s="136"/>
      <c r="C2352" s="137"/>
      <c r="D2352" s="146"/>
      <c r="E2352" s="146"/>
      <c r="F2352" s="137"/>
      <c r="G2352" s="147"/>
      <c r="H2352" s="147"/>
      <c r="I2352" s="147"/>
      <c r="J2352" s="147"/>
      <c r="K2352" s="38"/>
      <c r="L2352" s="144"/>
      <c r="M2352" s="144"/>
      <c r="N2352" s="61"/>
      <c r="O2352" s="314"/>
      <c r="Q2352" t="str">
        <f t="shared" si="722"/>
        <v/>
      </c>
      <c r="S2352" t="e">
        <f t="shared" ca="1" si="731"/>
        <v>#VALUE!</v>
      </c>
      <c r="T2352" t="e">
        <f t="shared" ca="1" si="728"/>
        <v>#VALUE!</v>
      </c>
      <c r="U2352">
        <f t="shared" si="732"/>
        <v>2280</v>
      </c>
      <c r="V2352">
        <v>190.75000000001501</v>
      </c>
      <c r="W2352">
        <f t="shared" si="735"/>
        <v>190</v>
      </c>
      <c r="X2352" t="str" cm="1">
        <f t="array" aca="1" ref="X2352" ca="1">IFERROR(INDEX('PC&amp;PD'!$A$1:$AS$19,ROW('PC&amp;PD'!$A$19),MATCH(INDIRECT(T2352),'PC&amp;PD'!$A$1:$AS$1,0)),"")</f>
        <v/>
      </c>
      <c r="AA2352" t="str">
        <f t="shared" si="723"/>
        <v/>
      </c>
      <c r="AB2352" t="str">
        <f t="shared" si="724"/>
        <v/>
      </c>
      <c r="AC2352" t="e">
        <f t="shared" ca="1" si="725"/>
        <v>#VALUE!</v>
      </c>
      <c r="AD2352" t="str" cm="1">
        <f t="array" aca="1" ref="AD2352" ca="1">IFERROR(IF((LEFT(INDIRECT("$F"&amp;$S2352),4))="GOTS",IF($G2352="Organic","GOTS_Organic_raw",(IF($G2352="Responsible","GOTS_Responsible",(IF($G2352="No Attribute (Conventional)","GOTS_conventional",(IF($G2352="Recycled Pre/Post-Consumer","GOTS_pre_post",(IF($G2352="In-Conversion","GOTS_in_conversion",(IF($G2352="Sustainably Sourced","Sustainably_sourced",(IF($G2352="Recycled pre-consumer organic","GOTS_recycled_organic",""))))))))))))),IF($G2352="Organic","Organic",(IF($G2352="Responsible","Responsible",(IF($G2352="No Attribute (Conventional)","No_Attribute_Conventional",(IF($G2352="Recycled Pre/Post-Consumer","Recycled_Pre_Post_Consumer",(IF($G2352="In-Conversion","In_Conversion",(IF($G2352="Recycled Pre-Consumer","Recycled_Pre_Consumer",(IF($G2352="Recycled Post-Consumer","Recycled_Post_Consumer",(IF($G2352="Sustainably Sourced","Sustainably_sourced",(IF($G2352="Recycled pre-consumer organic","GOTS_recycled_organic","")))))))))))))))))),"")</f>
        <v/>
      </c>
      <c r="AE2352" t="e" cm="1">
        <f t="array" aca="1" ref="AE2352" ca="1">IF($I2352="",IF(INDIRECT("$F"&amp;$S2352)="","",IF(LEFT(INDIRECT("$F"&amp;$S2352),3)="GRS","GRS_RCS_RM",IF((LEFT(INDIRECT("$F"&amp;$S2352),3))="RCS","GRS_RCS_RM",IF(INDIRECT("$F"&amp;$S2352)="OCS (No Label)","OCS_Conversion_RM",IF(LEFT(INDIRECT("$F"&amp;$S2352),3)="OCS","OCS_RM",IF(RIGHT(INDIRECT("$F"&amp;$S2352),10)="conversion","GOTS_RM_conversion",IF((LEFT(INDIRECT("$F"&amp;$S2352),4))="GOTS","GOTS_RM","Responsible_RM"))))))),"DELETERM")</f>
        <v>#VALUE!</v>
      </c>
      <c r="AF2352" t="e" cm="1">
        <f t="array" aca="1" ref="AF2352" ca="1">IF($S2352="","",INDIRECT("$Z"&amp;$S2352))</f>
        <v>#VALUE!</v>
      </c>
      <c r="AG2352" t="str">
        <f t="shared" si="726"/>
        <v/>
      </c>
      <c r="AH2352" t="str" cm="1">
        <f t="array" aca="1" ref="AH2352" ca="1">IFERROR(INDIRECT("$ag"&amp;S2352),"")</f>
        <v/>
      </c>
      <c r="AI2352" t="e" cm="1">
        <f t="array" aca="1" ref="AI2352" ca="1">INDIRECT("O"&amp;S2352)</f>
        <v>#VALUE!</v>
      </c>
      <c r="AJ2352" t="str">
        <f t="shared" si="727"/>
        <v/>
      </c>
    </row>
    <row r="2353" spans="1:36" ht="16.5" customHeight="1">
      <c r="A2353" s="130"/>
      <c r="B2353" s="136"/>
      <c r="C2353" s="137"/>
      <c r="D2353" s="146"/>
      <c r="E2353" s="146"/>
      <c r="F2353" s="137"/>
      <c r="G2353" s="147"/>
      <c r="H2353" s="147"/>
      <c r="I2353" s="147"/>
      <c r="J2353" s="147"/>
      <c r="K2353" s="38"/>
      <c r="L2353" s="144"/>
      <c r="M2353" s="144"/>
      <c r="N2353" s="61"/>
      <c r="O2353" s="314"/>
      <c r="Q2353" t="str">
        <f t="shared" si="722"/>
        <v/>
      </c>
      <c r="S2353" t="e">
        <f t="shared" ca="1" si="731"/>
        <v>#VALUE!</v>
      </c>
      <c r="T2353" t="e">
        <f t="shared" ca="1" si="728"/>
        <v>#VALUE!</v>
      </c>
      <c r="U2353">
        <f t="shared" si="732"/>
        <v>2280</v>
      </c>
      <c r="V2353">
        <v>190.83333333334801</v>
      </c>
      <c r="W2353">
        <f t="shared" si="735"/>
        <v>190</v>
      </c>
      <c r="X2353" t="str" cm="1">
        <f t="array" aca="1" ref="X2353" ca="1">IFERROR(INDEX('PC&amp;PD'!$A$1:$AS$19,ROW('PC&amp;PD'!$A$19),MATCH(INDIRECT(T2353),'PC&amp;PD'!$A$1:$AS$1,0)),"")</f>
        <v/>
      </c>
      <c r="AA2353" t="str">
        <f t="shared" si="723"/>
        <v/>
      </c>
      <c r="AB2353" t="str">
        <f t="shared" si="724"/>
        <v/>
      </c>
      <c r="AC2353" t="e">
        <f t="shared" ca="1" si="725"/>
        <v>#VALUE!</v>
      </c>
      <c r="AD2353" t="str" cm="1">
        <f t="array" aca="1" ref="AD2353" ca="1">IFERROR(IF((LEFT(INDIRECT("$F"&amp;$S2353),4))="GOTS",IF($G2353="Organic","GOTS_Organic_raw",(IF($G2353="Responsible","GOTS_Responsible",(IF($G2353="No Attribute (Conventional)","GOTS_conventional",(IF($G2353="Recycled Pre/Post-Consumer","GOTS_pre_post",(IF($G2353="In-Conversion","GOTS_in_conversion",(IF($G2353="Sustainably Sourced","Sustainably_sourced",(IF($G2353="Recycled pre-consumer organic","GOTS_recycled_organic",""))))))))))))),IF($G2353="Organic","Organic",(IF($G2353="Responsible","Responsible",(IF($G2353="No Attribute (Conventional)","No_Attribute_Conventional",(IF($G2353="Recycled Pre/Post-Consumer","Recycled_Pre_Post_Consumer",(IF($G2353="In-Conversion","In_Conversion",(IF($G2353="Recycled Pre-Consumer","Recycled_Pre_Consumer",(IF($G2353="Recycled Post-Consumer","Recycled_Post_Consumer",(IF($G2353="Sustainably Sourced","Sustainably_sourced",(IF($G2353="Recycled pre-consumer organic","GOTS_recycled_organic","")))))))))))))))))),"")</f>
        <v/>
      </c>
      <c r="AE2353" t="e" cm="1">
        <f t="array" aca="1" ref="AE2353" ca="1">IF($I2353="",IF(INDIRECT("$F"&amp;$S2353)="","",IF(LEFT(INDIRECT("$F"&amp;$S2353),3)="GRS","GRS_RCS_RM",IF((LEFT(INDIRECT("$F"&amp;$S2353),3))="RCS","GRS_RCS_RM",IF(INDIRECT("$F"&amp;$S2353)="OCS (No Label)","OCS_Conversion_RM",IF(LEFT(INDIRECT("$F"&amp;$S2353),3)="OCS","OCS_RM",IF(RIGHT(INDIRECT("$F"&amp;$S2353),10)="conversion","GOTS_RM_conversion",IF((LEFT(INDIRECT("$F"&amp;$S2353),4))="GOTS","GOTS_RM","Responsible_RM"))))))),"DELETERM")</f>
        <v>#VALUE!</v>
      </c>
      <c r="AF2353" t="e" cm="1">
        <f t="array" aca="1" ref="AF2353" ca="1">IF($S2353="","",INDIRECT("$Z"&amp;$S2353))</f>
        <v>#VALUE!</v>
      </c>
      <c r="AG2353" t="str">
        <f t="shared" si="726"/>
        <v/>
      </c>
      <c r="AH2353" t="str" cm="1">
        <f t="array" aca="1" ref="AH2353" ca="1">IFERROR(INDIRECT("$ag"&amp;S2353),"")</f>
        <v/>
      </c>
      <c r="AI2353" t="e" cm="1">
        <f t="array" aca="1" ref="AI2353" ca="1">INDIRECT("O"&amp;S2353)</f>
        <v>#VALUE!</v>
      </c>
      <c r="AJ2353" t="str">
        <f t="shared" si="727"/>
        <v/>
      </c>
    </row>
    <row r="2354" spans="1:36" ht="16.5" customHeight="1" thickBot="1">
      <c r="A2354" s="131"/>
      <c r="B2354" s="138"/>
      <c r="C2354" s="139"/>
      <c r="D2354" s="148"/>
      <c r="E2354" s="148"/>
      <c r="F2354" s="139"/>
      <c r="G2354" s="149"/>
      <c r="H2354" s="149"/>
      <c r="I2354" s="149"/>
      <c r="J2354" s="149"/>
      <c r="K2354" s="39"/>
      <c r="L2354" s="145"/>
      <c r="M2354" s="145"/>
      <c r="N2354" s="62"/>
      <c r="O2354" s="315"/>
      <c r="Q2354" t="str">
        <f t="shared" si="722"/>
        <v/>
      </c>
      <c r="S2354" t="e">
        <f t="shared" ca="1" si="731"/>
        <v>#VALUE!</v>
      </c>
      <c r="T2354" t="e">
        <f t="shared" ca="1" si="728"/>
        <v>#VALUE!</v>
      </c>
      <c r="U2354">
        <f t="shared" si="732"/>
        <v>2280</v>
      </c>
      <c r="V2354">
        <v>190.916666666682</v>
      </c>
      <c r="W2354">
        <f t="shared" si="735"/>
        <v>190</v>
      </c>
      <c r="X2354" t="str" cm="1">
        <f t="array" aca="1" ref="X2354" ca="1">IFERROR(INDEX('PC&amp;PD'!$A$1:$AS$19,ROW('PC&amp;PD'!$A$19),MATCH(INDIRECT(T2354),'PC&amp;PD'!$A$1:$AS$1,0)),"")</f>
        <v/>
      </c>
      <c r="AA2354" t="str">
        <f t="shared" si="723"/>
        <v/>
      </c>
      <c r="AB2354" t="str">
        <f t="shared" si="724"/>
        <v/>
      </c>
      <c r="AC2354" t="e">
        <f t="shared" ca="1" si="725"/>
        <v>#VALUE!</v>
      </c>
      <c r="AD2354" t="str" cm="1">
        <f t="array" aca="1" ref="AD2354" ca="1">IFERROR(IF((LEFT(INDIRECT("$F"&amp;$S2354),4))="GOTS",IF($G2354="Organic","GOTS_Organic_raw",(IF($G2354="Responsible","GOTS_Responsible",(IF($G2354="No Attribute (Conventional)","GOTS_conventional",(IF($G2354="Recycled Pre/Post-Consumer","GOTS_pre_post",(IF($G2354="In-Conversion","GOTS_in_conversion",(IF($G2354="Sustainably Sourced","Sustainably_sourced",(IF($G2354="Recycled pre-consumer organic","GOTS_recycled_organic",""))))))))))))),IF($G2354="Organic","Organic",(IF($G2354="Responsible","Responsible",(IF($G2354="No Attribute (Conventional)","No_Attribute_Conventional",(IF($G2354="Recycled Pre/Post-Consumer","Recycled_Pre_Post_Consumer",(IF($G2354="In-Conversion","In_Conversion",(IF($G2354="Recycled Pre-Consumer","Recycled_Pre_Consumer",(IF($G2354="Recycled Post-Consumer","Recycled_Post_Consumer",(IF($G2354="Sustainably Sourced","Sustainably_sourced",(IF($G2354="Recycled pre-consumer organic","GOTS_recycled_organic","")))))))))))))))))),"")</f>
        <v/>
      </c>
      <c r="AE2354" t="e" cm="1">
        <f t="array" aca="1" ref="AE2354" ca="1">IF($I2354="",IF(INDIRECT("$F"&amp;$S2354)="","",IF(LEFT(INDIRECT("$F"&amp;$S2354),3)="GRS","GRS_RCS_RM",IF((LEFT(INDIRECT("$F"&amp;$S2354),3))="RCS","GRS_RCS_RM",IF(INDIRECT("$F"&amp;$S2354)="OCS (No Label)","OCS_Conversion_RM",IF(LEFT(INDIRECT("$F"&amp;$S2354),3)="OCS","OCS_RM",IF(RIGHT(INDIRECT("$F"&amp;$S2354),10)="conversion","GOTS_RM_conversion",IF((LEFT(INDIRECT("$F"&amp;$S2354),4))="GOTS","GOTS_RM","Responsible_RM"))))))),"DELETERM")</f>
        <v>#VALUE!</v>
      </c>
      <c r="AF2354" t="e" cm="1">
        <f t="array" aca="1" ref="AF2354" ca="1">IF($S2354="","",INDIRECT("$Z"&amp;$S2354))</f>
        <v>#VALUE!</v>
      </c>
      <c r="AG2354" t="str">
        <f t="shared" si="726"/>
        <v/>
      </c>
      <c r="AH2354" t="str" cm="1">
        <f t="array" aca="1" ref="AH2354" ca="1">IFERROR(INDIRECT("$ag"&amp;S2354),"")</f>
        <v/>
      </c>
      <c r="AI2354" t="e" cm="1">
        <f t="array" aca="1" ref="AI2354" ca="1">INDIRECT("O"&amp;S2354)</f>
        <v>#VALUE!</v>
      </c>
      <c r="AJ2354" t="str">
        <f t="shared" si="727"/>
        <v/>
      </c>
    </row>
    <row r="2355" spans="1:36" ht="16.5" customHeight="1">
      <c r="A2355" s="128" t="str">
        <f>IF(B2355="","",COUNTA($B$63:$B2355))</f>
        <v/>
      </c>
      <c r="B2355" s="132"/>
      <c r="C2355" s="133"/>
      <c r="D2355" s="140"/>
      <c r="E2355" s="140"/>
      <c r="F2355" s="133"/>
      <c r="G2355" s="141"/>
      <c r="H2355" s="141"/>
      <c r="I2355" s="141"/>
      <c r="J2355" s="141"/>
      <c r="K2355" s="37"/>
      <c r="L2355" s="142" t="str">
        <f>IF(R2355="","",LEFT(R2355,LEN(R2355)-2))</f>
        <v/>
      </c>
      <c r="M2355" s="142"/>
      <c r="N2355" s="60"/>
      <c r="O2355" s="313"/>
      <c r="Q2355" t="str">
        <f t="shared" si="722"/>
        <v/>
      </c>
      <c r="R2355" t="str">
        <f t="shared" ref="R2355" si="740">CONCATENATE($Q2355,Q2356,Q2357,Q2358,Q2359,Q2360,$Q2361,$Q2362,$Q2363,$Q2364,$Q2365,$Q2366)</f>
        <v/>
      </c>
      <c r="S2355" t="e">
        <f t="shared" ca="1" si="731"/>
        <v>#VALUE!</v>
      </c>
      <c r="T2355" t="e">
        <f t="shared" ca="1" si="728"/>
        <v>#VALUE!</v>
      </c>
      <c r="U2355">
        <f t="shared" si="732"/>
        <v>2292</v>
      </c>
      <c r="V2355">
        <v>191.00000000001501</v>
      </c>
      <c r="W2355">
        <f t="shared" si="735"/>
        <v>191</v>
      </c>
      <c r="X2355" t="str" cm="1">
        <f t="array" aca="1" ref="X2355" ca="1">IFERROR(INDEX('PC&amp;PD'!$A$1:$AS$19,ROW('PC&amp;PD'!$A$19),MATCH(INDIRECT(T2355),'PC&amp;PD'!$A$1:$AS$1,0)),"")</f>
        <v/>
      </c>
      <c r="Z2355" t="str">
        <f t="shared" ref="Z2355" si="741">IFERROR(IF($F2355="OCS 100","OCS (OCS 100)",IF($F2355="OCS Blended","OCS (OCS Blended)",IF($F2355="OCS (No Label)","OCS (No Label)",IF($F2355="RCS 100","RCS (RCS 100)",IF($F2355="RCS Blended","RCS (RCS Blended)",IF($F2355="GRS","GRS (GRS)",IF($F2355="GRS (No Label)", "GRS (No Label)",IF($F2355="RDS","RDS (RDS)",IF($F2355="RWS","RWS (RWS)",IF($F2355="RAS","RAS (RAS)",IF($F2355="RMS","RMS (RMS)",IF($F2355="GOTS Organic","GOTS (Organic)",IF($F2355="GOTS Made with organic","GOTS (Made with Organic)",IF($F2355="GOTS Organic - in conversion","GOTS (Organic - In Conversion)",IF($F2355="GOTS Made with organic - in conversion","GOTS (Made with Organic - In Conversion)",""))))))))))))))),"")</f>
        <v/>
      </c>
      <c r="AA2355" t="str">
        <f t="shared" si="723"/>
        <v/>
      </c>
      <c r="AB2355" t="str">
        <f t="shared" si="724"/>
        <v/>
      </c>
      <c r="AC2355" t="e">
        <f t="shared" ca="1" si="725"/>
        <v>#VALUE!</v>
      </c>
      <c r="AD2355" t="str" cm="1">
        <f t="array" aca="1" ref="AD2355" ca="1">IFERROR(IF((LEFT(INDIRECT("$F"&amp;$S2355),4))="GOTS",IF($G2355="Organic","GOTS_Organic_raw",(IF($G2355="Responsible","GOTS_Responsible",(IF($G2355="No Attribute (Conventional)","GOTS_conventional",(IF($G2355="Recycled Pre/Post-Consumer","GOTS_pre_post",(IF($G2355="In-Conversion","GOTS_in_conversion",(IF($G2355="Sustainably Sourced","Sustainably_sourced",(IF($G2355="Recycled pre-consumer organic","GOTS_recycled_organic",""))))))))))))),IF($G2355="Organic","Organic",(IF($G2355="Responsible","Responsible",(IF($G2355="No Attribute (Conventional)","No_Attribute_Conventional",(IF($G2355="Recycled Pre/Post-Consumer","Recycled_Pre_Post_Consumer",(IF($G2355="In-Conversion","In_Conversion",(IF($G2355="Recycled Pre-Consumer","Recycled_Pre_Consumer",(IF($G2355="Recycled Post-Consumer","Recycled_Post_Consumer",(IF($G2355="Sustainably Sourced","Sustainably_sourced",(IF($G2355="Recycled pre-consumer organic","GOTS_recycled_organic","")))))))))))))))))),"")</f>
        <v/>
      </c>
      <c r="AE2355" t="e" cm="1">
        <f t="array" aca="1" ref="AE2355" ca="1">IF($I2355="",IF(INDIRECT("$F"&amp;$S2355)="","",IF(LEFT(INDIRECT("$F"&amp;$S2355),3)="GRS","GRS_RCS_RM",IF((LEFT(INDIRECT("$F"&amp;$S2355),3))="RCS","GRS_RCS_RM",IF(INDIRECT("$F"&amp;$S2355)="OCS (No Label)","OCS_Conversion_RM",IF(LEFT(INDIRECT("$F"&amp;$S2355),3)="OCS","OCS_RM",IF(RIGHT(INDIRECT("$F"&amp;$S2355),10)="conversion","GOTS_RM_conversion",IF((LEFT(INDIRECT("$F"&amp;$S2355),4))="GOTS","GOTS_RM","Responsible_RM"))))))),"DELETERM")</f>
        <v>#VALUE!</v>
      </c>
      <c r="AF2355" t="e" cm="1">
        <f t="array" aca="1" ref="AF2355" ca="1">IF($S2355="","",INDIRECT("$Z"&amp;$S2355))</f>
        <v>#VALUE!</v>
      </c>
      <c r="AG2355" t="str">
        <f t="shared" si="726"/>
        <v/>
      </c>
      <c r="AH2355" t="str" cm="1">
        <f t="array" aca="1" ref="AH2355" ca="1">IFERROR(INDIRECT("$ag"&amp;S2355),"")</f>
        <v/>
      </c>
      <c r="AI2355" t="e" cm="1">
        <f t="array" aca="1" ref="AI2355" ca="1">INDIRECT("O"&amp;S2355)</f>
        <v>#VALUE!</v>
      </c>
      <c r="AJ2355" t="str">
        <f t="shared" si="727"/>
        <v/>
      </c>
    </row>
    <row r="2356" spans="1:36" ht="16.5" customHeight="1">
      <c r="A2356" s="129"/>
      <c r="B2356" s="134"/>
      <c r="C2356" s="135"/>
      <c r="D2356" s="146"/>
      <c r="E2356" s="146"/>
      <c r="F2356" s="135"/>
      <c r="G2356" s="147"/>
      <c r="H2356" s="147"/>
      <c r="I2356" s="147"/>
      <c r="J2356" s="147"/>
      <c r="K2356" s="38"/>
      <c r="L2356" s="143"/>
      <c r="M2356" s="143"/>
      <c r="N2356" s="61"/>
      <c r="O2356" s="314"/>
      <c r="Q2356" t="str">
        <f t="shared" si="722"/>
        <v/>
      </c>
      <c r="S2356" t="e">
        <f t="shared" ca="1" si="731"/>
        <v>#VALUE!</v>
      </c>
      <c r="T2356" t="e">
        <f t="shared" ca="1" si="728"/>
        <v>#VALUE!</v>
      </c>
      <c r="U2356">
        <f t="shared" si="732"/>
        <v>2292</v>
      </c>
      <c r="V2356">
        <v>191.08333333334801</v>
      </c>
      <c r="W2356">
        <f t="shared" si="735"/>
        <v>191</v>
      </c>
      <c r="X2356" t="str" cm="1">
        <f t="array" aca="1" ref="X2356" ca="1">IFERROR(INDEX('PC&amp;PD'!$A$1:$AS$19,ROW('PC&amp;PD'!$A$19),MATCH(INDIRECT(T2356),'PC&amp;PD'!$A$1:$AS$1,0)),"")</f>
        <v/>
      </c>
      <c r="AA2356" t="str">
        <f t="shared" si="723"/>
        <v/>
      </c>
      <c r="AB2356" t="str">
        <f t="shared" si="724"/>
        <v/>
      </c>
      <c r="AC2356" t="e">
        <f t="shared" ca="1" si="725"/>
        <v>#VALUE!</v>
      </c>
      <c r="AD2356" t="str" cm="1">
        <f t="array" aca="1" ref="AD2356" ca="1">IFERROR(IF((LEFT(INDIRECT("$F"&amp;$S2356),4))="GOTS",IF($G2356="Organic","GOTS_Organic_raw",(IF($G2356="Responsible","GOTS_Responsible",(IF($G2356="No Attribute (Conventional)","GOTS_conventional",(IF($G2356="Recycled Pre/Post-Consumer","GOTS_pre_post",(IF($G2356="In-Conversion","GOTS_in_conversion",(IF($G2356="Sustainably Sourced","Sustainably_sourced",(IF($G2356="Recycled pre-consumer organic","GOTS_recycled_organic",""))))))))))))),IF($G2356="Organic","Organic",(IF($G2356="Responsible","Responsible",(IF($G2356="No Attribute (Conventional)","No_Attribute_Conventional",(IF($G2356="Recycled Pre/Post-Consumer","Recycled_Pre_Post_Consumer",(IF($G2356="In-Conversion","In_Conversion",(IF($G2356="Recycled Pre-Consumer","Recycled_Pre_Consumer",(IF($G2356="Recycled Post-Consumer","Recycled_Post_Consumer",(IF($G2356="Sustainably Sourced","Sustainably_sourced",(IF($G2356="Recycled pre-consumer organic","GOTS_recycled_organic","")))))))))))))))))),"")</f>
        <v/>
      </c>
      <c r="AE2356" t="e" cm="1">
        <f t="array" aca="1" ref="AE2356" ca="1">IF($I2356="",IF(INDIRECT("$F"&amp;$S2356)="","",IF(LEFT(INDIRECT("$F"&amp;$S2356),3)="GRS","GRS_RCS_RM",IF((LEFT(INDIRECT("$F"&amp;$S2356),3))="RCS","GRS_RCS_RM",IF(INDIRECT("$F"&amp;$S2356)="OCS (No Label)","OCS_Conversion_RM",IF(LEFT(INDIRECT("$F"&amp;$S2356),3)="OCS","OCS_RM",IF(RIGHT(INDIRECT("$F"&amp;$S2356),10)="conversion","GOTS_RM_conversion",IF((LEFT(INDIRECT("$F"&amp;$S2356),4))="GOTS","GOTS_RM","Responsible_RM"))))))),"DELETERM")</f>
        <v>#VALUE!</v>
      </c>
      <c r="AF2356" t="e" cm="1">
        <f t="array" aca="1" ref="AF2356" ca="1">IF($S2356="","",INDIRECT("$Z"&amp;$S2356))</f>
        <v>#VALUE!</v>
      </c>
      <c r="AG2356" t="str">
        <f t="shared" si="726"/>
        <v/>
      </c>
      <c r="AH2356" t="str" cm="1">
        <f t="array" aca="1" ref="AH2356" ca="1">IFERROR(INDIRECT("$ag"&amp;S2356),"")</f>
        <v/>
      </c>
      <c r="AI2356" t="e" cm="1">
        <f t="array" aca="1" ref="AI2356" ca="1">INDIRECT("O"&amp;S2356)</f>
        <v>#VALUE!</v>
      </c>
      <c r="AJ2356" t="str">
        <f t="shared" si="727"/>
        <v/>
      </c>
    </row>
    <row r="2357" spans="1:36" ht="16.5" customHeight="1">
      <c r="A2357" s="129"/>
      <c r="B2357" s="134"/>
      <c r="C2357" s="135"/>
      <c r="D2357" s="146"/>
      <c r="E2357" s="146"/>
      <c r="F2357" s="135"/>
      <c r="G2357" s="147"/>
      <c r="H2357" s="147"/>
      <c r="I2357" s="147"/>
      <c r="J2357" s="147"/>
      <c r="K2357" s="38"/>
      <c r="L2357" s="143"/>
      <c r="M2357" s="143"/>
      <c r="N2357" s="61"/>
      <c r="O2357" s="314"/>
      <c r="Q2357" t="str">
        <f t="shared" si="722"/>
        <v/>
      </c>
      <c r="S2357" t="e">
        <f t="shared" ca="1" si="731"/>
        <v>#VALUE!</v>
      </c>
      <c r="T2357" t="e">
        <f t="shared" ca="1" si="728"/>
        <v>#VALUE!</v>
      </c>
      <c r="U2357">
        <f t="shared" si="732"/>
        <v>2292</v>
      </c>
      <c r="V2357">
        <v>191.166666666682</v>
      </c>
      <c r="W2357">
        <f t="shared" si="735"/>
        <v>191</v>
      </c>
      <c r="X2357" t="str" cm="1">
        <f t="array" aca="1" ref="X2357" ca="1">IFERROR(INDEX('PC&amp;PD'!$A$1:$AS$19,ROW('PC&amp;PD'!$A$19),MATCH(INDIRECT(T2357),'PC&amp;PD'!$A$1:$AS$1,0)),"")</f>
        <v/>
      </c>
      <c r="AA2357" t="str">
        <f t="shared" si="723"/>
        <v/>
      </c>
      <c r="AB2357" t="str">
        <f t="shared" si="724"/>
        <v/>
      </c>
      <c r="AC2357" t="e">
        <f t="shared" ca="1" si="725"/>
        <v>#VALUE!</v>
      </c>
      <c r="AD2357" t="str" cm="1">
        <f t="array" aca="1" ref="AD2357" ca="1">IFERROR(IF((LEFT(INDIRECT("$F"&amp;$S2357),4))="GOTS",IF($G2357="Organic","GOTS_Organic_raw",(IF($G2357="Responsible","GOTS_Responsible",(IF($G2357="No Attribute (Conventional)","GOTS_conventional",(IF($G2357="Recycled Pre/Post-Consumer","GOTS_pre_post",(IF($G2357="In-Conversion","GOTS_in_conversion",(IF($G2357="Sustainably Sourced","Sustainably_sourced",(IF($G2357="Recycled pre-consumer organic","GOTS_recycled_organic",""))))))))))))),IF($G2357="Organic","Organic",(IF($G2357="Responsible","Responsible",(IF($G2357="No Attribute (Conventional)","No_Attribute_Conventional",(IF($G2357="Recycled Pre/Post-Consumer","Recycled_Pre_Post_Consumer",(IF($G2357="In-Conversion","In_Conversion",(IF($G2357="Recycled Pre-Consumer","Recycled_Pre_Consumer",(IF($G2357="Recycled Post-Consumer","Recycled_Post_Consumer",(IF($G2357="Sustainably Sourced","Sustainably_sourced",(IF($G2357="Recycled pre-consumer organic","GOTS_recycled_organic","")))))))))))))))))),"")</f>
        <v/>
      </c>
      <c r="AE2357" t="e" cm="1">
        <f t="array" aca="1" ref="AE2357" ca="1">IF($I2357="",IF(INDIRECT("$F"&amp;$S2357)="","",IF(LEFT(INDIRECT("$F"&amp;$S2357),3)="GRS","GRS_RCS_RM",IF((LEFT(INDIRECT("$F"&amp;$S2357),3))="RCS","GRS_RCS_RM",IF(INDIRECT("$F"&amp;$S2357)="OCS (No Label)","OCS_Conversion_RM",IF(LEFT(INDIRECT("$F"&amp;$S2357),3)="OCS","OCS_RM",IF(RIGHT(INDIRECT("$F"&amp;$S2357),10)="conversion","GOTS_RM_conversion",IF((LEFT(INDIRECT("$F"&amp;$S2357),4))="GOTS","GOTS_RM","Responsible_RM"))))))),"DELETERM")</f>
        <v>#VALUE!</v>
      </c>
      <c r="AF2357" t="e" cm="1">
        <f t="array" aca="1" ref="AF2357" ca="1">IF($S2357="","",INDIRECT("$Z"&amp;$S2357))</f>
        <v>#VALUE!</v>
      </c>
      <c r="AG2357" t="str">
        <f t="shared" si="726"/>
        <v/>
      </c>
      <c r="AH2357" t="str" cm="1">
        <f t="array" aca="1" ref="AH2357" ca="1">IFERROR(INDIRECT("$ag"&amp;S2357),"")</f>
        <v/>
      </c>
      <c r="AI2357" t="e" cm="1">
        <f t="array" aca="1" ref="AI2357" ca="1">INDIRECT("O"&amp;S2357)</f>
        <v>#VALUE!</v>
      </c>
      <c r="AJ2357" t="str">
        <f t="shared" si="727"/>
        <v/>
      </c>
    </row>
    <row r="2358" spans="1:36" ht="16.5" customHeight="1">
      <c r="A2358" s="129"/>
      <c r="B2358" s="134"/>
      <c r="C2358" s="135"/>
      <c r="D2358" s="146"/>
      <c r="E2358" s="146"/>
      <c r="F2358" s="135"/>
      <c r="G2358" s="147"/>
      <c r="H2358" s="147"/>
      <c r="I2358" s="147"/>
      <c r="J2358" s="147"/>
      <c r="K2358" s="38"/>
      <c r="L2358" s="143"/>
      <c r="M2358" s="143"/>
      <c r="N2358" s="61"/>
      <c r="O2358" s="314"/>
      <c r="Q2358" t="str">
        <f t="shared" si="722"/>
        <v/>
      </c>
      <c r="S2358" t="e">
        <f t="shared" ca="1" si="731"/>
        <v>#VALUE!</v>
      </c>
      <c r="T2358" t="e">
        <f t="shared" ca="1" si="728"/>
        <v>#VALUE!</v>
      </c>
      <c r="U2358">
        <f t="shared" si="732"/>
        <v>2292</v>
      </c>
      <c r="V2358">
        <v>191.25000000001501</v>
      </c>
      <c r="W2358">
        <f t="shared" si="735"/>
        <v>191</v>
      </c>
      <c r="X2358" t="str" cm="1">
        <f t="array" aca="1" ref="X2358" ca="1">IFERROR(INDEX('PC&amp;PD'!$A$1:$AS$19,ROW('PC&amp;PD'!$A$19),MATCH(INDIRECT(T2358),'PC&amp;PD'!$A$1:$AS$1,0)),"")</f>
        <v/>
      </c>
      <c r="AA2358" t="str">
        <f t="shared" si="723"/>
        <v/>
      </c>
      <c r="AB2358" t="str">
        <f t="shared" si="724"/>
        <v/>
      </c>
      <c r="AC2358" t="e">
        <f t="shared" ca="1" si="725"/>
        <v>#VALUE!</v>
      </c>
      <c r="AD2358" t="str" cm="1">
        <f t="array" aca="1" ref="AD2358" ca="1">IFERROR(IF((LEFT(INDIRECT("$F"&amp;$S2358),4))="GOTS",IF($G2358="Organic","GOTS_Organic_raw",(IF($G2358="Responsible","GOTS_Responsible",(IF($G2358="No Attribute (Conventional)","GOTS_conventional",(IF($G2358="Recycled Pre/Post-Consumer","GOTS_pre_post",(IF($G2358="In-Conversion","GOTS_in_conversion",(IF($G2358="Sustainably Sourced","Sustainably_sourced",(IF($G2358="Recycled pre-consumer organic","GOTS_recycled_organic",""))))))))))))),IF($G2358="Organic","Organic",(IF($G2358="Responsible","Responsible",(IF($G2358="No Attribute (Conventional)","No_Attribute_Conventional",(IF($G2358="Recycled Pre/Post-Consumer","Recycled_Pre_Post_Consumer",(IF($G2358="In-Conversion","In_Conversion",(IF($G2358="Recycled Pre-Consumer","Recycled_Pre_Consumer",(IF($G2358="Recycled Post-Consumer","Recycled_Post_Consumer",(IF($G2358="Sustainably Sourced","Sustainably_sourced",(IF($G2358="Recycled pre-consumer organic","GOTS_recycled_organic","")))))))))))))))))),"")</f>
        <v/>
      </c>
      <c r="AE2358" t="e" cm="1">
        <f t="array" aca="1" ref="AE2358" ca="1">IF($I2358="",IF(INDIRECT("$F"&amp;$S2358)="","",IF(LEFT(INDIRECT("$F"&amp;$S2358),3)="GRS","GRS_RCS_RM",IF((LEFT(INDIRECT("$F"&amp;$S2358),3))="RCS","GRS_RCS_RM",IF(INDIRECT("$F"&amp;$S2358)="OCS (No Label)","OCS_Conversion_RM",IF(LEFT(INDIRECT("$F"&amp;$S2358),3)="OCS","OCS_RM",IF(RIGHT(INDIRECT("$F"&amp;$S2358),10)="conversion","GOTS_RM_conversion",IF((LEFT(INDIRECT("$F"&amp;$S2358),4))="GOTS","GOTS_RM","Responsible_RM"))))))),"DELETERM")</f>
        <v>#VALUE!</v>
      </c>
      <c r="AF2358" t="e" cm="1">
        <f t="array" aca="1" ref="AF2358" ca="1">IF($S2358="","",INDIRECT("$Z"&amp;$S2358))</f>
        <v>#VALUE!</v>
      </c>
      <c r="AG2358" t="str">
        <f t="shared" si="726"/>
        <v/>
      </c>
      <c r="AH2358" t="str" cm="1">
        <f t="array" aca="1" ref="AH2358" ca="1">IFERROR(INDIRECT("$ag"&amp;S2358),"")</f>
        <v/>
      </c>
      <c r="AI2358" t="e" cm="1">
        <f t="array" aca="1" ref="AI2358" ca="1">INDIRECT("O"&amp;S2358)</f>
        <v>#VALUE!</v>
      </c>
      <c r="AJ2358" t="str">
        <f t="shared" si="727"/>
        <v/>
      </c>
    </row>
    <row r="2359" spans="1:36" ht="16.5" customHeight="1">
      <c r="A2359" s="129"/>
      <c r="B2359" s="134"/>
      <c r="C2359" s="135"/>
      <c r="D2359" s="146"/>
      <c r="E2359" s="146"/>
      <c r="F2359" s="135"/>
      <c r="G2359" s="147"/>
      <c r="H2359" s="147"/>
      <c r="I2359" s="147"/>
      <c r="J2359" s="147"/>
      <c r="K2359" s="38"/>
      <c r="L2359" s="143"/>
      <c r="M2359" s="143"/>
      <c r="N2359" s="61"/>
      <c r="O2359" s="314"/>
      <c r="Q2359" t="str">
        <f t="shared" si="722"/>
        <v/>
      </c>
      <c r="S2359" t="e">
        <f t="shared" ca="1" si="731"/>
        <v>#VALUE!</v>
      </c>
      <c r="T2359" t="e">
        <f t="shared" ca="1" si="728"/>
        <v>#VALUE!</v>
      </c>
      <c r="U2359">
        <f t="shared" si="732"/>
        <v>2292</v>
      </c>
      <c r="V2359">
        <v>191.33333333334801</v>
      </c>
      <c r="W2359">
        <f t="shared" si="735"/>
        <v>191</v>
      </c>
      <c r="X2359" t="str" cm="1">
        <f t="array" aca="1" ref="X2359" ca="1">IFERROR(INDEX('PC&amp;PD'!$A$1:$AS$19,ROW('PC&amp;PD'!$A$19),MATCH(INDIRECT(T2359),'PC&amp;PD'!$A$1:$AS$1,0)),"")</f>
        <v/>
      </c>
      <c r="AA2359" t="str">
        <f t="shared" si="723"/>
        <v/>
      </c>
      <c r="AB2359" t="str">
        <f t="shared" si="724"/>
        <v/>
      </c>
      <c r="AC2359" t="e">
        <f t="shared" ca="1" si="725"/>
        <v>#VALUE!</v>
      </c>
      <c r="AD2359" t="str" cm="1">
        <f t="array" aca="1" ref="AD2359" ca="1">IFERROR(IF((LEFT(INDIRECT("$F"&amp;$S2359),4))="GOTS",IF($G2359="Organic","GOTS_Organic_raw",(IF($G2359="Responsible","GOTS_Responsible",(IF($G2359="No Attribute (Conventional)","GOTS_conventional",(IF($G2359="Recycled Pre/Post-Consumer","GOTS_pre_post",(IF($G2359="In-Conversion","GOTS_in_conversion",(IF($G2359="Sustainably Sourced","Sustainably_sourced",(IF($G2359="Recycled pre-consumer organic","GOTS_recycled_organic",""))))))))))))),IF($G2359="Organic","Organic",(IF($G2359="Responsible","Responsible",(IF($G2359="No Attribute (Conventional)","No_Attribute_Conventional",(IF($G2359="Recycled Pre/Post-Consumer","Recycled_Pre_Post_Consumer",(IF($G2359="In-Conversion","In_Conversion",(IF($G2359="Recycled Pre-Consumer","Recycled_Pre_Consumer",(IF($G2359="Recycled Post-Consumer","Recycled_Post_Consumer",(IF($G2359="Sustainably Sourced","Sustainably_sourced",(IF($G2359="Recycled pre-consumer organic","GOTS_recycled_organic","")))))))))))))))))),"")</f>
        <v/>
      </c>
      <c r="AE2359" t="e" cm="1">
        <f t="array" aca="1" ref="AE2359" ca="1">IF($I2359="",IF(INDIRECT("$F"&amp;$S2359)="","",IF(LEFT(INDIRECT("$F"&amp;$S2359),3)="GRS","GRS_RCS_RM",IF((LEFT(INDIRECT("$F"&amp;$S2359),3))="RCS","GRS_RCS_RM",IF(INDIRECT("$F"&amp;$S2359)="OCS (No Label)","OCS_Conversion_RM",IF(LEFT(INDIRECT("$F"&amp;$S2359),3)="OCS","OCS_RM",IF(RIGHT(INDIRECT("$F"&amp;$S2359),10)="conversion","GOTS_RM_conversion",IF((LEFT(INDIRECT("$F"&amp;$S2359),4))="GOTS","GOTS_RM","Responsible_RM"))))))),"DELETERM")</f>
        <v>#VALUE!</v>
      </c>
      <c r="AF2359" t="e" cm="1">
        <f t="array" aca="1" ref="AF2359" ca="1">IF($S2359="","",INDIRECT("$Z"&amp;$S2359))</f>
        <v>#VALUE!</v>
      </c>
      <c r="AG2359" t="str">
        <f t="shared" si="726"/>
        <v/>
      </c>
      <c r="AH2359" t="str" cm="1">
        <f t="array" aca="1" ref="AH2359" ca="1">IFERROR(INDIRECT("$ag"&amp;S2359),"")</f>
        <v/>
      </c>
      <c r="AI2359" t="e" cm="1">
        <f t="array" aca="1" ref="AI2359" ca="1">INDIRECT("O"&amp;S2359)</f>
        <v>#VALUE!</v>
      </c>
      <c r="AJ2359" t="str">
        <f t="shared" si="727"/>
        <v/>
      </c>
    </row>
    <row r="2360" spans="1:36" ht="16.5" customHeight="1">
      <c r="A2360" s="129"/>
      <c r="B2360" s="134"/>
      <c r="C2360" s="135"/>
      <c r="D2360" s="146"/>
      <c r="E2360" s="146"/>
      <c r="F2360" s="135"/>
      <c r="G2360" s="147"/>
      <c r="H2360" s="147"/>
      <c r="I2360" s="147"/>
      <c r="J2360" s="147"/>
      <c r="K2360" s="38"/>
      <c r="L2360" s="143"/>
      <c r="M2360" s="143"/>
      <c r="N2360" s="61"/>
      <c r="O2360" s="314"/>
      <c r="Q2360" t="str">
        <f t="shared" si="722"/>
        <v/>
      </c>
      <c r="S2360" t="e">
        <f t="shared" ca="1" si="731"/>
        <v>#VALUE!</v>
      </c>
      <c r="T2360" t="e">
        <f t="shared" ca="1" si="728"/>
        <v>#VALUE!</v>
      </c>
      <c r="U2360">
        <f t="shared" si="732"/>
        <v>2292</v>
      </c>
      <c r="V2360">
        <v>191.416666666682</v>
      </c>
      <c r="W2360">
        <f t="shared" si="735"/>
        <v>191</v>
      </c>
      <c r="X2360" t="str" cm="1">
        <f t="array" aca="1" ref="X2360" ca="1">IFERROR(INDEX('PC&amp;PD'!$A$1:$AS$19,ROW('PC&amp;PD'!$A$19),MATCH(INDIRECT(T2360),'PC&amp;PD'!$A$1:$AS$1,0)),"")</f>
        <v/>
      </c>
      <c r="AA2360" t="str">
        <f t="shared" si="723"/>
        <v/>
      </c>
      <c r="AB2360" t="str">
        <f t="shared" si="724"/>
        <v/>
      </c>
      <c r="AC2360" t="e">
        <f t="shared" ca="1" si="725"/>
        <v>#VALUE!</v>
      </c>
      <c r="AD2360" t="str" cm="1">
        <f t="array" aca="1" ref="AD2360" ca="1">IFERROR(IF((LEFT(INDIRECT("$F"&amp;$S2360),4))="GOTS",IF($G2360="Organic","GOTS_Organic_raw",(IF($G2360="Responsible","GOTS_Responsible",(IF($G2360="No Attribute (Conventional)","GOTS_conventional",(IF($G2360="Recycled Pre/Post-Consumer","GOTS_pre_post",(IF($G2360="In-Conversion","GOTS_in_conversion",(IF($G2360="Sustainably Sourced","Sustainably_sourced",(IF($G2360="Recycled pre-consumer organic","GOTS_recycled_organic",""))))))))))))),IF($G2360="Organic","Organic",(IF($G2360="Responsible","Responsible",(IF($G2360="No Attribute (Conventional)","No_Attribute_Conventional",(IF($G2360="Recycled Pre/Post-Consumer","Recycled_Pre_Post_Consumer",(IF($G2360="In-Conversion","In_Conversion",(IF($G2360="Recycled Pre-Consumer","Recycled_Pre_Consumer",(IF($G2360="Recycled Post-Consumer","Recycled_Post_Consumer",(IF($G2360="Sustainably Sourced","Sustainably_sourced",(IF($G2360="Recycled pre-consumer organic","GOTS_recycled_organic","")))))))))))))))))),"")</f>
        <v/>
      </c>
      <c r="AE2360" t="e" cm="1">
        <f t="array" aca="1" ref="AE2360" ca="1">IF($I2360="",IF(INDIRECT("$F"&amp;$S2360)="","",IF(LEFT(INDIRECT("$F"&amp;$S2360),3)="GRS","GRS_RCS_RM",IF((LEFT(INDIRECT("$F"&amp;$S2360),3))="RCS","GRS_RCS_RM",IF(INDIRECT("$F"&amp;$S2360)="OCS (No Label)","OCS_Conversion_RM",IF(LEFT(INDIRECT("$F"&amp;$S2360),3)="OCS","OCS_RM",IF(RIGHT(INDIRECT("$F"&amp;$S2360),10)="conversion","GOTS_RM_conversion",IF((LEFT(INDIRECT("$F"&amp;$S2360),4))="GOTS","GOTS_RM","Responsible_RM"))))))),"DELETERM")</f>
        <v>#VALUE!</v>
      </c>
      <c r="AF2360" t="e" cm="1">
        <f t="array" aca="1" ref="AF2360" ca="1">IF($S2360="","",INDIRECT("$Z"&amp;$S2360))</f>
        <v>#VALUE!</v>
      </c>
      <c r="AG2360" t="str">
        <f t="shared" si="726"/>
        <v/>
      </c>
      <c r="AH2360" t="str" cm="1">
        <f t="array" aca="1" ref="AH2360" ca="1">IFERROR(INDIRECT("$ag"&amp;S2360),"")</f>
        <v/>
      </c>
      <c r="AI2360" t="e" cm="1">
        <f t="array" aca="1" ref="AI2360" ca="1">INDIRECT("O"&amp;S2360)</f>
        <v>#VALUE!</v>
      </c>
      <c r="AJ2360" t="str">
        <f t="shared" si="727"/>
        <v/>
      </c>
    </row>
    <row r="2361" spans="1:36" ht="16.5" customHeight="1">
      <c r="A2361" s="130"/>
      <c r="B2361" s="136"/>
      <c r="C2361" s="137"/>
      <c r="D2361" s="146"/>
      <c r="E2361" s="146"/>
      <c r="F2361" s="137"/>
      <c r="G2361" s="147"/>
      <c r="H2361" s="147"/>
      <c r="I2361" s="147"/>
      <c r="J2361" s="147"/>
      <c r="K2361" s="38"/>
      <c r="L2361" s="144"/>
      <c r="M2361" s="144"/>
      <c r="N2361" s="61"/>
      <c r="O2361" s="314"/>
      <c r="Q2361" t="str">
        <f t="shared" si="722"/>
        <v/>
      </c>
      <c r="S2361" t="e">
        <f t="shared" ca="1" si="731"/>
        <v>#VALUE!</v>
      </c>
      <c r="T2361" t="e">
        <f t="shared" ca="1" si="728"/>
        <v>#VALUE!</v>
      </c>
      <c r="U2361">
        <f t="shared" si="732"/>
        <v>2292</v>
      </c>
      <c r="V2361">
        <v>191.50000000001501</v>
      </c>
      <c r="W2361">
        <f t="shared" si="735"/>
        <v>191</v>
      </c>
      <c r="X2361" t="str" cm="1">
        <f t="array" aca="1" ref="X2361" ca="1">IFERROR(INDEX('PC&amp;PD'!$A$1:$AS$19,ROW('PC&amp;PD'!$A$19),MATCH(INDIRECT(T2361),'PC&amp;PD'!$A$1:$AS$1,0)),"")</f>
        <v/>
      </c>
      <c r="AA2361" t="str">
        <f t="shared" si="723"/>
        <v/>
      </c>
      <c r="AB2361" t="str">
        <f t="shared" si="724"/>
        <v/>
      </c>
      <c r="AC2361" t="e">
        <f t="shared" ca="1" si="725"/>
        <v>#VALUE!</v>
      </c>
      <c r="AD2361" t="str" cm="1">
        <f t="array" aca="1" ref="AD2361" ca="1">IFERROR(IF((LEFT(INDIRECT("$F"&amp;$S2361),4))="GOTS",IF($G2361="Organic","GOTS_Organic_raw",(IF($G2361="Responsible","GOTS_Responsible",(IF($G2361="No Attribute (Conventional)","GOTS_conventional",(IF($G2361="Recycled Pre/Post-Consumer","GOTS_pre_post",(IF($G2361="In-Conversion","GOTS_in_conversion",(IF($G2361="Sustainably Sourced","Sustainably_sourced",(IF($G2361="Recycled pre-consumer organic","GOTS_recycled_organic",""))))))))))))),IF($G2361="Organic","Organic",(IF($G2361="Responsible","Responsible",(IF($G2361="No Attribute (Conventional)","No_Attribute_Conventional",(IF($G2361="Recycled Pre/Post-Consumer","Recycled_Pre_Post_Consumer",(IF($G2361="In-Conversion","In_Conversion",(IF($G2361="Recycled Pre-Consumer","Recycled_Pre_Consumer",(IF($G2361="Recycled Post-Consumer","Recycled_Post_Consumer",(IF($G2361="Sustainably Sourced","Sustainably_sourced",(IF($G2361="Recycled pre-consumer organic","GOTS_recycled_organic","")))))))))))))))))),"")</f>
        <v/>
      </c>
      <c r="AE2361" t="e" cm="1">
        <f t="array" aca="1" ref="AE2361" ca="1">IF($I2361="",IF(INDIRECT("$F"&amp;$S2361)="","",IF(LEFT(INDIRECT("$F"&amp;$S2361),3)="GRS","GRS_RCS_RM",IF((LEFT(INDIRECT("$F"&amp;$S2361),3))="RCS","GRS_RCS_RM",IF(INDIRECT("$F"&amp;$S2361)="OCS (No Label)","OCS_Conversion_RM",IF(LEFT(INDIRECT("$F"&amp;$S2361),3)="OCS","OCS_RM",IF(RIGHT(INDIRECT("$F"&amp;$S2361),10)="conversion","GOTS_RM_conversion",IF((LEFT(INDIRECT("$F"&amp;$S2361),4))="GOTS","GOTS_RM","Responsible_RM"))))))),"DELETERM")</f>
        <v>#VALUE!</v>
      </c>
      <c r="AF2361" t="e" cm="1">
        <f t="array" aca="1" ref="AF2361" ca="1">IF($S2361="","",INDIRECT("$Z"&amp;$S2361))</f>
        <v>#VALUE!</v>
      </c>
      <c r="AG2361" t="str">
        <f t="shared" si="726"/>
        <v/>
      </c>
      <c r="AH2361" t="str" cm="1">
        <f t="array" aca="1" ref="AH2361" ca="1">IFERROR(INDIRECT("$ag"&amp;S2361),"")</f>
        <v/>
      </c>
      <c r="AI2361" t="e" cm="1">
        <f t="array" aca="1" ref="AI2361" ca="1">INDIRECT("O"&amp;S2361)</f>
        <v>#VALUE!</v>
      </c>
      <c r="AJ2361" t="str">
        <f t="shared" si="727"/>
        <v/>
      </c>
    </row>
    <row r="2362" spans="1:36" ht="16.5" customHeight="1">
      <c r="A2362" s="130"/>
      <c r="B2362" s="136"/>
      <c r="C2362" s="137"/>
      <c r="D2362" s="146"/>
      <c r="E2362" s="146"/>
      <c r="F2362" s="137"/>
      <c r="G2362" s="147"/>
      <c r="H2362" s="147"/>
      <c r="I2362" s="147"/>
      <c r="J2362" s="147"/>
      <c r="K2362" s="38"/>
      <c r="L2362" s="144"/>
      <c r="M2362" s="144"/>
      <c r="N2362" s="61"/>
      <c r="O2362" s="314"/>
      <c r="Q2362" t="str">
        <f t="shared" si="722"/>
        <v/>
      </c>
      <c r="S2362" t="e">
        <f t="shared" ca="1" si="731"/>
        <v>#VALUE!</v>
      </c>
      <c r="T2362" t="e">
        <f t="shared" ca="1" si="728"/>
        <v>#VALUE!</v>
      </c>
      <c r="U2362">
        <f t="shared" si="732"/>
        <v>2292</v>
      </c>
      <c r="V2362">
        <v>191.58333333334801</v>
      </c>
      <c r="W2362">
        <f t="shared" si="735"/>
        <v>191</v>
      </c>
      <c r="X2362" t="str" cm="1">
        <f t="array" aca="1" ref="X2362" ca="1">IFERROR(INDEX('PC&amp;PD'!$A$1:$AS$19,ROW('PC&amp;PD'!$A$19),MATCH(INDIRECT(T2362),'PC&amp;PD'!$A$1:$AS$1,0)),"")</f>
        <v/>
      </c>
      <c r="AA2362" t="str">
        <f t="shared" si="723"/>
        <v/>
      </c>
      <c r="AB2362" t="str">
        <f t="shared" si="724"/>
        <v/>
      </c>
      <c r="AC2362" t="e">
        <f t="shared" ca="1" si="725"/>
        <v>#VALUE!</v>
      </c>
      <c r="AD2362" t="str" cm="1">
        <f t="array" aca="1" ref="AD2362" ca="1">IFERROR(IF((LEFT(INDIRECT("$F"&amp;$S2362),4))="GOTS",IF($G2362="Organic","GOTS_Organic_raw",(IF($G2362="Responsible","GOTS_Responsible",(IF($G2362="No Attribute (Conventional)","GOTS_conventional",(IF($G2362="Recycled Pre/Post-Consumer","GOTS_pre_post",(IF($G2362="In-Conversion","GOTS_in_conversion",(IF($G2362="Sustainably Sourced","Sustainably_sourced",(IF($G2362="Recycled pre-consumer organic","GOTS_recycled_organic",""))))))))))))),IF($G2362="Organic","Organic",(IF($G2362="Responsible","Responsible",(IF($G2362="No Attribute (Conventional)","No_Attribute_Conventional",(IF($G2362="Recycled Pre/Post-Consumer","Recycled_Pre_Post_Consumer",(IF($G2362="In-Conversion","In_Conversion",(IF($G2362="Recycled Pre-Consumer","Recycled_Pre_Consumer",(IF($G2362="Recycled Post-Consumer","Recycled_Post_Consumer",(IF($G2362="Sustainably Sourced","Sustainably_sourced",(IF($G2362="Recycled pre-consumer organic","GOTS_recycled_organic","")))))))))))))))))),"")</f>
        <v/>
      </c>
      <c r="AE2362" t="e" cm="1">
        <f t="array" aca="1" ref="AE2362" ca="1">IF($I2362="",IF(INDIRECT("$F"&amp;$S2362)="","",IF(LEFT(INDIRECT("$F"&amp;$S2362),3)="GRS","GRS_RCS_RM",IF((LEFT(INDIRECT("$F"&amp;$S2362),3))="RCS","GRS_RCS_RM",IF(INDIRECT("$F"&amp;$S2362)="OCS (No Label)","OCS_Conversion_RM",IF(LEFT(INDIRECT("$F"&amp;$S2362),3)="OCS","OCS_RM",IF(RIGHT(INDIRECT("$F"&amp;$S2362),10)="conversion","GOTS_RM_conversion",IF((LEFT(INDIRECT("$F"&amp;$S2362),4))="GOTS","GOTS_RM","Responsible_RM"))))))),"DELETERM")</f>
        <v>#VALUE!</v>
      </c>
      <c r="AF2362" t="e" cm="1">
        <f t="array" aca="1" ref="AF2362" ca="1">IF($S2362="","",INDIRECT("$Z"&amp;$S2362))</f>
        <v>#VALUE!</v>
      </c>
      <c r="AG2362" t="str">
        <f t="shared" si="726"/>
        <v/>
      </c>
      <c r="AH2362" t="str" cm="1">
        <f t="array" aca="1" ref="AH2362" ca="1">IFERROR(INDIRECT("$ag"&amp;S2362),"")</f>
        <v/>
      </c>
      <c r="AI2362" t="e" cm="1">
        <f t="array" aca="1" ref="AI2362" ca="1">INDIRECT("O"&amp;S2362)</f>
        <v>#VALUE!</v>
      </c>
      <c r="AJ2362" t="str">
        <f t="shared" si="727"/>
        <v/>
      </c>
    </row>
    <row r="2363" spans="1:36" ht="16.5" customHeight="1">
      <c r="A2363" s="130"/>
      <c r="B2363" s="136"/>
      <c r="C2363" s="137"/>
      <c r="D2363" s="146"/>
      <c r="E2363" s="146"/>
      <c r="F2363" s="137"/>
      <c r="G2363" s="147"/>
      <c r="H2363" s="147"/>
      <c r="I2363" s="147"/>
      <c r="J2363" s="147"/>
      <c r="K2363" s="38"/>
      <c r="L2363" s="144"/>
      <c r="M2363" s="144"/>
      <c r="N2363" s="61"/>
      <c r="O2363" s="314"/>
      <c r="Q2363" t="str">
        <f t="shared" si="722"/>
        <v/>
      </c>
      <c r="S2363" t="e">
        <f t="shared" ca="1" si="731"/>
        <v>#VALUE!</v>
      </c>
      <c r="T2363" t="e">
        <f t="shared" ca="1" si="728"/>
        <v>#VALUE!</v>
      </c>
      <c r="U2363">
        <f t="shared" si="732"/>
        <v>2292</v>
      </c>
      <c r="V2363">
        <v>191.666666666682</v>
      </c>
      <c r="W2363">
        <f t="shared" si="735"/>
        <v>191</v>
      </c>
      <c r="X2363" t="str" cm="1">
        <f t="array" aca="1" ref="X2363" ca="1">IFERROR(INDEX('PC&amp;PD'!$A$1:$AS$19,ROW('PC&amp;PD'!$A$19),MATCH(INDIRECT(T2363),'PC&amp;PD'!$A$1:$AS$1,0)),"")</f>
        <v/>
      </c>
      <c r="AA2363" t="str">
        <f t="shared" si="723"/>
        <v/>
      </c>
      <c r="AB2363" t="str">
        <f t="shared" si="724"/>
        <v/>
      </c>
      <c r="AC2363" t="e">
        <f t="shared" ca="1" si="725"/>
        <v>#VALUE!</v>
      </c>
      <c r="AD2363" t="str" cm="1">
        <f t="array" aca="1" ref="AD2363" ca="1">IFERROR(IF((LEFT(INDIRECT("$F"&amp;$S2363),4))="GOTS",IF($G2363="Organic","GOTS_Organic_raw",(IF($G2363="Responsible","GOTS_Responsible",(IF($G2363="No Attribute (Conventional)","GOTS_conventional",(IF($G2363="Recycled Pre/Post-Consumer","GOTS_pre_post",(IF($G2363="In-Conversion","GOTS_in_conversion",(IF($G2363="Sustainably Sourced","Sustainably_sourced",(IF($G2363="Recycled pre-consumer organic","GOTS_recycled_organic",""))))))))))))),IF($G2363="Organic","Organic",(IF($G2363="Responsible","Responsible",(IF($G2363="No Attribute (Conventional)","No_Attribute_Conventional",(IF($G2363="Recycled Pre/Post-Consumer","Recycled_Pre_Post_Consumer",(IF($G2363="In-Conversion","In_Conversion",(IF($G2363="Recycled Pre-Consumer","Recycled_Pre_Consumer",(IF($G2363="Recycled Post-Consumer","Recycled_Post_Consumer",(IF($G2363="Sustainably Sourced","Sustainably_sourced",(IF($G2363="Recycled pre-consumer organic","GOTS_recycled_organic","")))))))))))))))))),"")</f>
        <v/>
      </c>
      <c r="AE2363" t="e" cm="1">
        <f t="array" aca="1" ref="AE2363" ca="1">IF($I2363="",IF(INDIRECT("$F"&amp;$S2363)="","",IF(LEFT(INDIRECT("$F"&amp;$S2363),3)="GRS","GRS_RCS_RM",IF((LEFT(INDIRECT("$F"&amp;$S2363),3))="RCS","GRS_RCS_RM",IF(INDIRECT("$F"&amp;$S2363)="OCS (No Label)","OCS_Conversion_RM",IF(LEFT(INDIRECT("$F"&amp;$S2363),3)="OCS","OCS_RM",IF(RIGHT(INDIRECT("$F"&amp;$S2363),10)="conversion","GOTS_RM_conversion",IF((LEFT(INDIRECT("$F"&amp;$S2363),4))="GOTS","GOTS_RM","Responsible_RM"))))))),"DELETERM")</f>
        <v>#VALUE!</v>
      </c>
      <c r="AF2363" t="e" cm="1">
        <f t="array" aca="1" ref="AF2363" ca="1">IF($S2363="","",INDIRECT("$Z"&amp;$S2363))</f>
        <v>#VALUE!</v>
      </c>
      <c r="AG2363" t="str">
        <f t="shared" si="726"/>
        <v/>
      </c>
      <c r="AH2363" t="str" cm="1">
        <f t="array" aca="1" ref="AH2363" ca="1">IFERROR(INDIRECT("$ag"&amp;S2363),"")</f>
        <v/>
      </c>
      <c r="AI2363" t="e" cm="1">
        <f t="array" aca="1" ref="AI2363" ca="1">INDIRECT("O"&amp;S2363)</f>
        <v>#VALUE!</v>
      </c>
      <c r="AJ2363" t="str">
        <f t="shared" si="727"/>
        <v/>
      </c>
    </row>
    <row r="2364" spans="1:36" ht="16.5" customHeight="1">
      <c r="A2364" s="130"/>
      <c r="B2364" s="136"/>
      <c r="C2364" s="137"/>
      <c r="D2364" s="146"/>
      <c r="E2364" s="146"/>
      <c r="F2364" s="137"/>
      <c r="G2364" s="147"/>
      <c r="H2364" s="147"/>
      <c r="I2364" s="147"/>
      <c r="J2364" s="147"/>
      <c r="K2364" s="38"/>
      <c r="L2364" s="144"/>
      <c r="M2364" s="144"/>
      <c r="N2364" s="61"/>
      <c r="O2364" s="314"/>
      <c r="Q2364" t="str">
        <f t="shared" si="722"/>
        <v/>
      </c>
      <c r="S2364" t="e">
        <f t="shared" ca="1" si="731"/>
        <v>#VALUE!</v>
      </c>
      <c r="T2364" t="e">
        <f t="shared" ca="1" si="728"/>
        <v>#VALUE!</v>
      </c>
      <c r="U2364">
        <f t="shared" si="732"/>
        <v>2292</v>
      </c>
      <c r="V2364">
        <v>191.75000000001501</v>
      </c>
      <c r="W2364">
        <f t="shared" si="735"/>
        <v>191</v>
      </c>
      <c r="X2364" t="str" cm="1">
        <f t="array" aca="1" ref="X2364" ca="1">IFERROR(INDEX('PC&amp;PD'!$A$1:$AS$19,ROW('PC&amp;PD'!$A$19),MATCH(INDIRECT(T2364),'PC&amp;PD'!$A$1:$AS$1,0)),"")</f>
        <v/>
      </c>
      <c r="AA2364" t="str">
        <f t="shared" si="723"/>
        <v/>
      </c>
      <c r="AB2364" t="str">
        <f t="shared" si="724"/>
        <v/>
      </c>
      <c r="AC2364" t="e">
        <f t="shared" ca="1" si="725"/>
        <v>#VALUE!</v>
      </c>
      <c r="AD2364" t="str" cm="1">
        <f t="array" aca="1" ref="AD2364" ca="1">IFERROR(IF((LEFT(INDIRECT("$F"&amp;$S2364),4))="GOTS",IF($G2364="Organic","GOTS_Organic_raw",(IF($G2364="Responsible","GOTS_Responsible",(IF($G2364="No Attribute (Conventional)","GOTS_conventional",(IF($G2364="Recycled Pre/Post-Consumer","GOTS_pre_post",(IF($G2364="In-Conversion","GOTS_in_conversion",(IF($G2364="Sustainably Sourced","Sustainably_sourced",(IF($G2364="Recycled pre-consumer organic","GOTS_recycled_organic",""))))))))))))),IF($G2364="Organic","Organic",(IF($G2364="Responsible","Responsible",(IF($G2364="No Attribute (Conventional)","No_Attribute_Conventional",(IF($G2364="Recycled Pre/Post-Consumer","Recycled_Pre_Post_Consumer",(IF($G2364="In-Conversion","In_Conversion",(IF($G2364="Recycled Pre-Consumer","Recycled_Pre_Consumer",(IF($G2364="Recycled Post-Consumer","Recycled_Post_Consumer",(IF($G2364="Sustainably Sourced","Sustainably_sourced",(IF($G2364="Recycled pre-consumer organic","GOTS_recycled_organic","")))))))))))))))))),"")</f>
        <v/>
      </c>
      <c r="AE2364" t="e" cm="1">
        <f t="array" aca="1" ref="AE2364" ca="1">IF($I2364="",IF(INDIRECT("$F"&amp;$S2364)="","",IF(LEFT(INDIRECT("$F"&amp;$S2364),3)="GRS","GRS_RCS_RM",IF((LEFT(INDIRECT("$F"&amp;$S2364),3))="RCS","GRS_RCS_RM",IF(INDIRECT("$F"&amp;$S2364)="OCS (No Label)","OCS_Conversion_RM",IF(LEFT(INDIRECT("$F"&amp;$S2364),3)="OCS","OCS_RM",IF(RIGHT(INDIRECT("$F"&amp;$S2364),10)="conversion","GOTS_RM_conversion",IF((LEFT(INDIRECT("$F"&amp;$S2364),4))="GOTS","GOTS_RM","Responsible_RM"))))))),"DELETERM")</f>
        <v>#VALUE!</v>
      </c>
      <c r="AF2364" t="e" cm="1">
        <f t="array" aca="1" ref="AF2364" ca="1">IF($S2364="","",INDIRECT("$Z"&amp;$S2364))</f>
        <v>#VALUE!</v>
      </c>
      <c r="AG2364" t="str">
        <f t="shared" si="726"/>
        <v/>
      </c>
      <c r="AH2364" t="str" cm="1">
        <f t="array" aca="1" ref="AH2364" ca="1">IFERROR(INDIRECT("$ag"&amp;S2364),"")</f>
        <v/>
      </c>
      <c r="AI2364" t="e" cm="1">
        <f t="array" aca="1" ref="AI2364" ca="1">INDIRECT("O"&amp;S2364)</f>
        <v>#VALUE!</v>
      </c>
      <c r="AJ2364" t="str">
        <f t="shared" si="727"/>
        <v/>
      </c>
    </row>
    <row r="2365" spans="1:36" ht="16.5" customHeight="1">
      <c r="A2365" s="130"/>
      <c r="B2365" s="136"/>
      <c r="C2365" s="137"/>
      <c r="D2365" s="146"/>
      <c r="E2365" s="146"/>
      <c r="F2365" s="137"/>
      <c r="G2365" s="147"/>
      <c r="H2365" s="147"/>
      <c r="I2365" s="147"/>
      <c r="J2365" s="147"/>
      <c r="K2365" s="38"/>
      <c r="L2365" s="144"/>
      <c r="M2365" s="144"/>
      <c r="N2365" s="61"/>
      <c r="O2365" s="314"/>
      <c r="Q2365" t="str">
        <f t="shared" si="722"/>
        <v/>
      </c>
      <c r="S2365" t="e">
        <f t="shared" ca="1" si="731"/>
        <v>#VALUE!</v>
      </c>
      <c r="T2365" t="e">
        <f t="shared" ca="1" si="728"/>
        <v>#VALUE!</v>
      </c>
      <c r="U2365">
        <f t="shared" si="732"/>
        <v>2292</v>
      </c>
      <c r="V2365">
        <v>191.83333333334801</v>
      </c>
      <c r="W2365">
        <f t="shared" si="735"/>
        <v>191</v>
      </c>
      <c r="X2365" t="str" cm="1">
        <f t="array" aca="1" ref="X2365" ca="1">IFERROR(INDEX('PC&amp;PD'!$A$1:$AS$19,ROW('PC&amp;PD'!$A$19),MATCH(INDIRECT(T2365),'PC&amp;PD'!$A$1:$AS$1,0)),"")</f>
        <v/>
      </c>
      <c r="AA2365" t="str">
        <f t="shared" si="723"/>
        <v/>
      </c>
      <c r="AB2365" t="str">
        <f t="shared" si="724"/>
        <v/>
      </c>
      <c r="AC2365" t="e">
        <f t="shared" ca="1" si="725"/>
        <v>#VALUE!</v>
      </c>
      <c r="AD2365" t="str" cm="1">
        <f t="array" aca="1" ref="AD2365" ca="1">IFERROR(IF((LEFT(INDIRECT("$F"&amp;$S2365),4))="GOTS",IF($G2365="Organic","GOTS_Organic_raw",(IF($G2365="Responsible","GOTS_Responsible",(IF($G2365="No Attribute (Conventional)","GOTS_conventional",(IF($G2365="Recycled Pre/Post-Consumer","GOTS_pre_post",(IF($G2365="In-Conversion","GOTS_in_conversion",(IF($G2365="Sustainably Sourced","Sustainably_sourced",(IF($G2365="Recycled pre-consumer organic","GOTS_recycled_organic",""))))))))))))),IF($G2365="Organic","Organic",(IF($G2365="Responsible","Responsible",(IF($G2365="No Attribute (Conventional)","No_Attribute_Conventional",(IF($G2365="Recycled Pre/Post-Consumer","Recycled_Pre_Post_Consumer",(IF($G2365="In-Conversion","In_Conversion",(IF($G2365="Recycled Pre-Consumer","Recycled_Pre_Consumer",(IF($G2365="Recycled Post-Consumer","Recycled_Post_Consumer",(IF($G2365="Sustainably Sourced","Sustainably_sourced",(IF($G2365="Recycled pre-consumer organic","GOTS_recycled_organic","")))))))))))))))))),"")</f>
        <v/>
      </c>
      <c r="AE2365" t="e" cm="1">
        <f t="array" aca="1" ref="AE2365" ca="1">IF($I2365="",IF(INDIRECT("$F"&amp;$S2365)="","",IF(LEFT(INDIRECT("$F"&amp;$S2365),3)="GRS","GRS_RCS_RM",IF((LEFT(INDIRECT("$F"&amp;$S2365),3))="RCS","GRS_RCS_RM",IF(INDIRECT("$F"&amp;$S2365)="OCS (No Label)","OCS_Conversion_RM",IF(LEFT(INDIRECT("$F"&amp;$S2365),3)="OCS","OCS_RM",IF(RIGHT(INDIRECT("$F"&amp;$S2365),10)="conversion","GOTS_RM_conversion",IF((LEFT(INDIRECT("$F"&amp;$S2365),4))="GOTS","GOTS_RM","Responsible_RM"))))))),"DELETERM")</f>
        <v>#VALUE!</v>
      </c>
      <c r="AF2365" t="e" cm="1">
        <f t="array" aca="1" ref="AF2365" ca="1">IF($S2365="","",INDIRECT("$Z"&amp;$S2365))</f>
        <v>#VALUE!</v>
      </c>
      <c r="AG2365" t="str">
        <f t="shared" si="726"/>
        <v/>
      </c>
      <c r="AH2365" t="str" cm="1">
        <f t="array" aca="1" ref="AH2365" ca="1">IFERROR(INDIRECT("$ag"&amp;S2365),"")</f>
        <v/>
      </c>
      <c r="AI2365" t="e" cm="1">
        <f t="array" aca="1" ref="AI2365" ca="1">INDIRECT("O"&amp;S2365)</f>
        <v>#VALUE!</v>
      </c>
      <c r="AJ2365" t="str">
        <f t="shared" si="727"/>
        <v/>
      </c>
    </row>
    <row r="2366" spans="1:36" ht="16.5" customHeight="1" thickBot="1">
      <c r="A2366" s="131"/>
      <c r="B2366" s="138"/>
      <c r="C2366" s="139"/>
      <c r="D2366" s="148"/>
      <c r="E2366" s="148"/>
      <c r="F2366" s="139"/>
      <c r="G2366" s="149"/>
      <c r="H2366" s="149"/>
      <c r="I2366" s="149"/>
      <c r="J2366" s="149"/>
      <c r="K2366" s="39"/>
      <c r="L2366" s="145"/>
      <c r="M2366" s="145"/>
      <c r="N2366" s="62"/>
      <c r="O2366" s="315"/>
      <c r="Q2366" t="str">
        <f t="shared" si="722"/>
        <v/>
      </c>
      <c r="S2366" t="e">
        <f t="shared" ca="1" si="731"/>
        <v>#VALUE!</v>
      </c>
      <c r="T2366" t="e">
        <f t="shared" ca="1" si="728"/>
        <v>#VALUE!</v>
      </c>
      <c r="U2366">
        <f t="shared" si="732"/>
        <v>2292</v>
      </c>
      <c r="V2366">
        <v>191.916666666682</v>
      </c>
      <c r="W2366">
        <f t="shared" si="735"/>
        <v>191</v>
      </c>
      <c r="X2366" t="str" cm="1">
        <f t="array" aca="1" ref="X2366" ca="1">IFERROR(INDEX('PC&amp;PD'!$A$1:$AS$19,ROW('PC&amp;PD'!$A$19),MATCH(INDIRECT(T2366),'PC&amp;PD'!$A$1:$AS$1,0)),"")</f>
        <v/>
      </c>
      <c r="AA2366" t="str">
        <f t="shared" si="723"/>
        <v/>
      </c>
      <c r="AB2366" t="str">
        <f t="shared" si="724"/>
        <v/>
      </c>
      <c r="AC2366" t="e">
        <f t="shared" ca="1" si="725"/>
        <v>#VALUE!</v>
      </c>
      <c r="AD2366" t="str" cm="1">
        <f t="array" aca="1" ref="AD2366" ca="1">IFERROR(IF((LEFT(INDIRECT("$F"&amp;$S2366),4))="GOTS",IF($G2366="Organic","GOTS_Organic_raw",(IF($G2366="Responsible","GOTS_Responsible",(IF($G2366="No Attribute (Conventional)","GOTS_conventional",(IF($G2366="Recycled Pre/Post-Consumer","GOTS_pre_post",(IF($G2366="In-Conversion","GOTS_in_conversion",(IF($G2366="Sustainably Sourced","Sustainably_sourced",(IF($G2366="Recycled pre-consumer organic","GOTS_recycled_organic",""))))))))))))),IF($G2366="Organic","Organic",(IF($G2366="Responsible","Responsible",(IF($G2366="No Attribute (Conventional)","No_Attribute_Conventional",(IF($G2366="Recycled Pre/Post-Consumer","Recycled_Pre_Post_Consumer",(IF($G2366="In-Conversion","In_Conversion",(IF($G2366="Recycled Pre-Consumer","Recycled_Pre_Consumer",(IF($G2366="Recycled Post-Consumer","Recycled_Post_Consumer",(IF($G2366="Sustainably Sourced","Sustainably_sourced",(IF($G2366="Recycled pre-consumer organic","GOTS_recycled_organic","")))))))))))))))))),"")</f>
        <v/>
      </c>
      <c r="AE2366" t="e" cm="1">
        <f t="array" aca="1" ref="AE2366" ca="1">IF($I2366="",IF(INDIRECT("$F"&amp;$S2366)="","",IF(LEFT(INDIRECT("$F"&amp;$S2366),3)="GRS","GRS_RCS_RM",IF((LEFT(INDIRECT("$F"&amp;$S2366),3))="RCS","GRS_RCS_RM",IF(INDIRECT("$F"&amp;$S2366)="OCS (No Label)","OCS_Conversion_RM",IF(LEFT(INDIRECT("$F"&amp;$S2366),3)="OCS","OCS_RM",IF(RIGHT(INDIRECT("$F"&amp;$S2366),10)="conversion","GOTS_RM_conversion",IF((LEFT(INDIRECT("$F"&amp;$S2366),4))="GOTS","GOTS_RM","Responsible_RM"))))))),"DELETERM")</f>
        <v>#VALUE!</v>
      </c>
      <c r="AF2366" t="e" cm="1">
        <f t="array" aca="1" ref="AF2366" ca="1">IF($S2366="","",INDIRECT("$Z"&amp;$S2366))</f>
        <v>#VALUE!</v>
      </c>
      <c r="AG2366" t="str">
        <f t="shared" si="726"/>
        <v/>
      </c>
      <c r="AH2366" t="str" cm="1">
        <f t="array" aca="1" ref="AH2366" ca="1">IFERROR(INDIRECT("$ag"&amp;S2366),"")</f>
        <v/>
      </c>
      <c r="AI2366" t="e" cm="1">
        <f t="array" aca="1" ref="AI2366" ca="1">INDIRECT("O"&amp;S2366)</f>
        <v>#VALUE!</v>
      </c>
      <c r="AJ2366" t="str">
        <f t="shared" si="727"/>
        <v/>
      </c>
    </row>
    <row r="2367" spans="1:36" ht="16.5" customHeight="1">
      <c r="A2367" s="128" t="str">
        <f>IF(B2367="","",COUNTA($B$63:$B2367))</f>
        <v/>
      </c>
      <c r="B2367" s="132"/>
      <c r="C2367" s="133"/>
      <c r="D2367" s="140"/>
      <c r="E2367" s="140"/>
      <c r="F2367" s="133"/>
      <c r="G2367" s="141"/>
      <c r="H2367" s="141"/>
      <c r="I2367" s="141"/>
      <c r="J2367" s="141"/>
      <c r="K2367" s="37"/>
      <c r="L2367" s="142" t="str">
        <f>IF(R2367="","",LEFT(R2367,LEN(R2367)-2))</f>
        <v/>
      </c>
      <c r="M2367" s="142"/>
      <c r="N2367" s="60"/>
      <c r="O2367" s="313"/>
      <c r="Q2367" t="str">
        <f t="shared" si="722"/>
        <v/>
      </c>
      <c r="R2367" t="str">
        <f t="shared" ref="R2367" si="742">CONCATENATE($Q2367,Q2368,Q2369,Q2370,Q2371,Q2372,$Q2373,$Q2374,$Q2375,$Q2376,$Q2377,$Q2378)</f>
        <v/>
      </c>
      <c r="S2367" t="e">
        <f t="shared" ca="1" si="731"/>
        <v>#VALUE!</v>
      </c>
      <c r="T2367" t="e">
        <f t="shared" ca="1" si="728"/>
        <v>#VALUE!</v>
      </c>
      <c r="U2367">
        <f t="shared" si="732"/>
        <v>2304</v>
      </c>
      <c r="V2367">
        <v>192.00000000001501</v>
      </c>
      <c r="W2367">
        <f t="shared" si="735"/>
        <v>192</v>
      </c>
      <c r="X2367" t="str" cm="1">
        <f t="array" aca="1" ref="X2367" ca="1">IFERROR(INDEX('PC&amp;PD'!$A$1:$AS$19,ROW('PC&amp;PD'!$A$19),MATCH(INDIRECT(T2367),'PC&amp;PD'!$A$1:$AS$1,0)),"")</f>
        <v/>
      </c>
      <c r="Z2367" t="str">
        <f t="shared" ref="Z2367" si="743">IFERROR(IF($F2367="OCS 100","OCS (OCS 100)",IF($F2367="OCS Blended","OCS (OCS Blended)",IF($F2367="OCS (No Label)","OCS (No Label)",IF($F2367="RCS 100","RCS (RCS 100)",IF($F2367="RCS Blended","RCS (RCS Blended)",IF($F2367="GRS","GRS (GRS)",IF($F2367="GRS (No Label)", "GRS (No Label)",IF($F2367="RDS","RDS (RDS)",IF($F2367="RWS","RWS (RWS)",IF($F2367="RAS","RAS (RAS)",IF($F2367="RMS","RMS (RMS)",IF($F2367="GOTS Organic","GOTS (Organic)",IF($F2367="GOTS Made with organic","GOTS (Made with Organic)",IF($F2367="GOTS Organic - in conversion","GOTS (Organic - In Conversion)",IF($F2367="GOTS Made with organic - in conversion","GOTS (Made with Organic - In Conversion)",""))))))))))))))),"")</f>
        <v/>
      </c>
      <c r="AA2367" t="str">
        <f t="shared" si="723"/>
        <v/>
      </c>
      <c r="AB2367" t="str">
        <f t="shared" si="724"/>
        <v/>
      </c>
      <c r="AC2367" t="e">
        <f t="shared" ca="1" si="725"/>
        <v>#VALUE!</v>
      </c>
      <c r="AD2367" t="str" cm="1">
        <f t="array" aca="1" ref="AD2367" ca="1">IFERROR(IF((LEFT(INDIRECT("$F"&amp;$S2367),4))="GOTS",IF($G2367="Organic","GOTS_Organic_raw",(IF($G2367="Responsible","GOTS_Responsible",(IF($G2367="No Attribute (Conventional)","GOTS_conventional",(IF($G2367="Recycled Pre/Post-Consumer","GOTS_pre_post",(IF($G2367="In-Conversion","GOTS_in_conversion",(IF($G2367="Sustainably Sourced","Sustainably_sourced",(IF($G2367="Recycled pre-consumer organic","GOTS_recycled_organic",""))))))))))))),IF($G2367="Organic","Organic",(IF($G2367="Responsible","Responsible",(IF($G2367="No Attribute (Conventional)","No_Attribute_Conventional",(IF($G2367="Recycled Pre/Post-Consumer","Recycled_Pre_Post_Consumer",(IF($G2367="In-Conversion","In_Conversion",(IF($G2367="Recycled Pre-Consumer","Recycled_Pre_Consumer",(IF($G2367="Recycled Post-Consumer","Recycled_Post_Consumer",(IF($G2367="Sustainably Sourced","Sustainably_sourced",(IF($G2367="Recycled pre-consumer organic","GOTS_recycled_organic","")))))))))))))))))),"")</f>
        <v/>
      </c>
      <c r="AE2367" t="e" cm="1">
        <f t="array" aca="1" ref="AE2367" ca="1">IF($I2367="",IF(INDIRECT("$F"&amp;$S2367)="","",IF(LEFT(INDIRECT("$F"&amp;$S2367),3)="GRS","GRS_RCS_RM",IF((LEFT(INDIRECT("$F"&amp;$S2367),3))="RCS","GRS_RCS_RM",IF(INDIRECT("$F"&amp;$S2367)="OCS (No Label)","OCS_Conversion_RM",IF(LEFT(INDIRECT("$F"&amp;$S2367),3)="OCS","OCS_RM",IF(RIGHT(INDIRECT("$F"&amp;$S2367),10)="conversion","GOTS_RM_conversion",IF((LEFT(INDIRECT("$F"&amp;$S2367),4))="GOTS","GOTS_RM","Responsible_RM"))))))),"DELETERM")</f>
        <v>#VALUE!</v>
      </c>
      <c r="AF2367" t="e" cm="1">
        <f t="array" aca="1" ref="AF2367" ca="1">IF($S2367="","",INDIRECT("$Z"&amp;$S2367))</f>
        <v>#VALUE!</v>
      </c>
      <c r="AG2367" t="str">
        <f t="shared" si="726"/>
        <v/>
      </c>
      <c r="AH2367" t="str" cm="1">
        <f t="array" aca="1" ref="AH2367" ca="1">IFERROR(INDIRECT("$ag"&amp;S2367),"")</f>
        <v/>
      </c>
      <c r="AI2367" t="e" cm="1">
        <f t="array" aca="1" ref="AI2367" ca="1">INDIRECT("O"&amp;S2367)</f>
        <v>#VALUE!</v>
      </c>
      <c r="AJ2367" t="str">
        <f t="shared" si="727"/>
        <v/>
      </c>
    </row>
    <row r="2368" spans="1:36" ht="16.5" customHeight="1">
      <c r="A2368" s="129"/>
      <c r="B2368" s="134"/>
      <c r="C2368" s="135"/>
      <c r="D2368" s="146"/>
      <c r="E2368" s="146"/>
      <c r="F2368" s="135"/>
      <c r="G2368" s="147"/>
      <c r="H2368" s="147"/>
      <c r="I2368" s="147"/>
      <c r="J2368" s="147"/>
      <c r="K2368" s="38"/>
      <c r="L2368" s="143"/>
      <c r="M2368" s="143"/>
      <c r="N2368" s="61"/>
      <c r="O2368" s="314"/>
      <c r="Q2368" t="str">
        <f t="shared" ref="Q2368:Q2431" si="744">IF(G2368="No Attribute (Conventional)",IF(OR($G2368="",$I2368="",$K2368=""),"",CONCATENATE($K2368," ",$AA2368," ",$I2368," + ")),IF(OR($G2368="",$I2368="",$K2368=""),"",CONCATENATE($K2368," ",$G2368," ",$I2368," + ")))</f>
        <v/>
      </c>
      <c r="S2368" t="e">
        <f t="shared" ca="1" si="731"/>
        <v>#VALUE!</v>
      </c>
      <c r="T2368" t="e">
        <f t="shared" ca="1" si="728"/>
        <v>#VALUE!</v>
      </c>
      <c r="U2368">
        <f t="shared" si="732"/>
        <v>2304</v>
      </c>
      <c r="V2368">
        <v>192.08333333334801</v>
      </c>
      <c r="W2368">
        <f t="shared" si="735"/>
        <v>192</v>
      </c>
      <c r="X2368" t="str" cm="1">
        <f t="array" aca="1" ref="X2368" ca="1">IFERROR(INDEX('PC&amp;PD'!$A$1:$AS$19,ROW('PC&amp;PD'!$A$19),MATCH(INDIRECT(T2368),'PC&amp;PD'!$A$1:$AS$1,0)),"")</f>
        <v/>
      </c>
      <c r="AA2368" t="str">
        <f t="shared" ref="AA2368:AA2431" si="745">IFERROR(IF(G2368="","",IF(G2368="No Attribute (Conventional)","",G2368)),"")</f>
        <v/>
      </c>
      <c r="AB2368" t="str">
        <f t="shared" ref="AB2368:AB2431" si="746">IFERROR(IF($F2368="OCS 100", "OCS_100",IF($F2368="OCS Blended", "OCS_Blended",IF($F2368="OCS (No Label)", "OCS_No_Label",IF($F2368="RCS 100", "RCS_100",IF($F2368="RCS Blended","RCS_Blended",IF($F2368="GRS","GRS",IF($F2368="GRS (No Label)", "GRS_No_Label",IF($F2368="RDS","RDS",IF($F2368="RWS","RWS",IF($F2368="RMS","RMS",IF($F2368="GOTS Organic","GOTS_Organic",IF($F2368="GOTS Made with organic","GOTS_Made_with_organic",IF($F2368="GOTS Organic - in conversion","GOTS_Organic_in_Conversion",IF($F2368="GOTS Made with organic - in conversion","GOTS_Made_with_Organic_in_Conversion",IF($F2368="RAS","RAS",IF($F2368="Rcs (No Label)","RCS_No_Label",IF($F2368="RWS (No Label)","RWS_No_Label",IF($F2368="RMS (No Label)","RMS_No_Label",IF($F2368="RAS (No Label)","RAS_No_Label",IF($F2368="RDS (No Label)","RDS_No_Label","")))))))))))))))))))),"")</f>
        <v/>
      </c>
      <c r="AC2368" t="e">
        <f t="shared" ref="AC2368:AC2431" ca="1" si="747">"$AB"&amp;S2368</f>
        <v>#VALUE!</v>
      </c>
      <c r="AD2368" t="str" cm="1">
        <f t="array" aca="1" ref="AD2368" ca="1">IFERROR(IF((LEFT(INDIRECT("$F"&amp;$S2368),4))="GOTS",IF($G2368="Organic","GOTS_Organic_raw",(IF($G2368="Responsible","GOTS_Responsible",(IF($G2368="No Attribute (Conventional)","GOTS_conventional",(IF($G2368="Recycled Pre/Post-Consumer","GOTS_pre_post",(IF($G2368="In-Conversion","GOTS_in_conversion",(IF($G2368="Sustainably Sourced","Sustainably_sourced",(IF($G2368="Recycled pre-consumer organic","GOTS_recycled_organic",""))))))))))))),IF($G2368="Organic","Organic",(IF($G2368="Responsible","Responsible",(IF($G2368="No Attribute (Conventional)","No_Attribute_Conventional",(IF($G2368="Recycled Pre/Post-Consumer","Recycled_Pre_Post_Consumer",(IF($G2368="In-Conversion","In_Conversion",(IF($G2368="Recycled Pre-Consumer","Recycled_Pre_Consumer",(IF($G2368="Recycled Post-Consumer","Recycled_Post_Consumer",(IF($G2368="Sustainably Sourced","Sustainably_sourced",(IF($G2368="Recycled pre-consumer organic","GOTS_recycled_organic","")))))))))))))))))),"")</f>
        <v/>
      </c>
      <c r="AE2368" t="e" cm="1">
        <f t="array" aca="1" ref="AE2368" ca="1">IF($I2368="",IF(INDIRECT("$F"&amp;$S2368)="","",IF(LEFT(INDIRECT("$F"&amp;$S2368),3)="GRS","GRS_RCS_RM",IF((LEFT(INDIRECT("$F"&amp;$S2368),3))="RCS","GRS_RCS_RM",IF(INDIRECT("$F"&amp;$S2368)="OCS (No Label)","OCS_Conversion_RM",IF(LEFT(INDIRECT("$F"&amp;$S2368),3)="OCS","OCS_RM",IF(RIGHT(INDIRECT("$F"&amp;$S2368),10)="conversion","GOTS_RM_conversion",IF((LEFT(INDIRECT("$F"&amp;$S2368),4))="GOTS","GOTS_RM","Responsible_RM"))))))),"DELETERM")</f>
        <v>#VALUE!</v>
      </c>
      <c r="AF2368" t="e" cm="1">
        <f t="array" aca="1" ref="AF2368" ca="1">IF($S2368="","",INDIRECT("$Z"&amp;$S2368))</f>
        <v>#VALUE!</v>
      </c>
      <c r="AG2368" t="str">
        <f t="shared" ref="AG2368:AG2431" si="748">IF(AND(AJ2368="",AJ2369="",AJ2370="",AJ2371="",AJ2372="",AJ2373="",AJ2374="",AJ2375="",AJ2376="",AJ2377="",AJ2378="",AJ2379=""),"",CONCATENATE(AJ2368, AJ2369, AJ2370, AJ2371,AJ2372, AJ2373, AJ2374, AJ2375, AJ2376, AJ2377, AJ2378,AJ2379))</f>
        <v/>
      </c>
      <c r="AH2368" t="str" cm="1">
        <f t="array" aca="1" ref="AH2368" ca="1">IFERROR(INDIRECT("$ag"&amp;S2368),"")</f>
        <v/>
      </c>
      <c r="AI2368" t="e" cm="1">
        <f t="array" aca="1" ref="AI2368" ca="1">INDIRECT("O"&amp;S2368)</f>
        <v>#VALUE!</v>
      </c>
      <c r="AJ2368" t="str">
        <f t="shared" ref="AJ2368:AJ2431" si="749">IF(OR(Y2368="",Y2368=0),"",Y2368&amp;", ")</f>
        <v/>
      </c>
    </row>
    <row r="2369" spans="1:36" ht="16.5" customHeight="1">
      <c r="A2369" s="129"/>
      <c r="B2369" s="134"/>
      <c r="C2369" s="135"/>
      <c r="D2369" s="146"/>
      <c r="E2369" s="146"/>
      <c r="F2369" s="135"/>
      <c r="G2369" s="147"/>
      <c r="H2369" s="147"/>
      <c r="I2369" s="147"/>
      <c r="J2369" s="147"/>
      <c r="K2369" s="38"/>
      <c r="L2369" s="143"/>
      <c r="M2369" s="143"/>
      <c r="N2369" s="61"/>
      <c r="O2369" s="314"/>
      <c r="Q2369" t="str">
        <f t="shared" si="744"/>
        <v/>
      </c>
      <c r="S2369" t="e">
        <f t="shared" ca="1" si="731"/>
        <v>#VALUE!</v>
      </c>
      <c r="T2369" t="e">
        <f t="shared" ca="1" si="728"/>
        <v>#VALUE!</v>
      </c>
      <c r="U2369">
        <f t="shared" si="732"/>
        <v>2304</v>
      </c>
      <c r="V2369">
        <v>192.166666666682</v>
      </c>
      <c r="W2369">
        <f t="shared" si="735"/>
        <v>192</v>
      </c>
      <c r="X2369" t="str" cm="1">
        <f t="array" aca="1" ref="X2369" ca="1">IFERROR(INDEX('PC&amp;PD'!$A$1:$AS$19,ROW('PC&amp;PD'!$A$19),MATCH(INDIRECT(T2369),'PC&amp;PD'!$A$1:$AS$1,0)),"")</f>
        <v/>
      </c>
      <c r="AA2369" t="str">
        <f t="shared" si="745"/>
        <v/>
      </c>
      <c r="AB2369" t="str">
        <f t="shared" si="746"/>
        <v/>
      </c>
      <c r="AC2369" t="e">
        <f t="shared" ca="1" si="747"/>
        <v>#VALUE!</v>
      </c>
      <c r="AD2369" t="str" cm="1">
        <f t="array" aca="1" ref="AD2369" ca="1">IFERROR(IF((LEFT(INDIRECT("$F"&amp;$S2369),4))="GOTS",IF($G2369="Organic","GOTS_Organic_raw",(IF($G2369="Responsible","GOTS_Responsible",(IF($G2369="No Attribute (Conventional)","GOTS_conventional",(IF($G2369="Recycled Pre/Post-Consumer","GOTS_pre_post",(IF($G2369="In-Conversion","GOTS_in_conversion",(IF($G2369="Sustainably Sourced","Sustainably_sourced",(IF($G2369="Recycled pre-consumer organic","GOTS_recycled_organic",""))))))))))))),IF($G2369="Organic","Organic",(IF($G2369="Responsible","Responsible",(IF($G2369="No Attribute (Conventional)","No_Attribute_Conventional",(IF($G2369="Recycled Pre/Post-Consumer","Recycled_Pre_Post_Consumer",(IF($G2369="In-Conversion","In_Conversion",(IF($G2369="Recycled Pre-Consumer","Recycled_Pre_Consumer",(IF($G2369="Recycled Post-Consumer","Recycled_Post_Consumer",(IF($G2369="Sustainably Sourced","Sustainably_sourced",(IF($G2369="Recycled pre-consumer organic","GOTS_recycled_organic","")))))))))))))))))),"")</f>
        <v/>
      </c>
      <c r="AE2369" t="e" cm="1">
        <f t="array" aca="1" ref="AE2369" ca="1">IF($I2369="",IF(INDIRECT("$F"&amp;$S2369)="","",IF(LEFT(INDIRECT("$F"&amp;$S2369),3)="GRS","GRS_RCS_RM",IF((LEFT(INDIRECT("$F"&amp;$S2369),3))="RCS","GRS_RCS_RM",IF(INDIRECT("$F"&amp;$S2369)="OCS (No Label)","OCS_Conversion_RM",IF(LEFT(INDIRECT("$F"&amp;$S2369),3)="OCS","OCS_RM",IF(RIGHT(INDIRECT("$F"&amp;$S2369),10)="conversion","GOTS_RM_conversion",IF((LEFT(INDIRECT("$F"&amp;$S2369),4))="GOTS","GOTS_RM","Responsible_RM"))))))),"DELETERM")</f>
        <v>#VALUE!</v>
      </c>
      <c r="AF2369" t="e" cm="1">
        <f t="array" aca="1" ref="AF2369" ca="1">IF($S2369="","",INDIRECT("$Z"&amp;$S2369))</f>
        <v>#VALUE!</v>
      </c>
      <c r="AG2369" t="str">
        <f t="shared" si="748"/>
        <v/>
      </c>
      <c r="AH2369" t="str" cm="1">
        <f t="array" aca="1" ref="AH2369" ca="1">IFERROR(INDIRECT("$ag"&amp;S2369),"")</f>
        <v/>
      </c>
      <c r="AI2369" t="e" cm="1">
        <f t="array" aca="1" ref="AI2369" ca="1">INDIRECT("O"&amp;S2369)</f>
        <v>#VALUE!</v>
      </c>
      <c r="AJ2369" t="str">
        <f t="shared" si="749"/>
        <v/>
      </c>
    </row>
    <row r="2370" spans="1:36" ht="16.5" customHeight="1">
      <c r="A2370" s="129"/>
      <c r="B2370" s="134"/>
      <c r="C2370" s="135"/>
      <c r="D2370" s="146"/>
      <c r="E2370" s="146"/>
      <c r="F2370" s="135"/>
      <c r="G2370" s="147"/>
      <c r="H2370" s="147"/>
      <c r="I2370" s="147"/>
      <c r="J2370" s="147"/>
      <c r="K2370" s="38"/>
      <c r="L2370" s="143"/>
      <c r="M2370" s="143"/>
      <c r="N2370" s="61"/>
      <c r="O2370" s="314"/>
      <c r="Q2370" t="str">
        <f t="shared" si="744"/>
        <v/>
      </c>
      <c r="S2370" t="e">
        <f t="shared" ca="1" si="731"/>
        <v>#VALUE!</v>
      </c>
      <c r="T2370" t="e">
        <f t="shared" ref="T2370:T2433" ca="1" si="750">"$B"&amp;S2370</f>
        <v>#VALUE!</v>
      </c>
      <c r="U2370">
        <f t="shared" si="732"/>
        <v>2304</v>
      </c>
      <c r="V2370">
        <v>192.25000000001501</v>
      </c>
      <c r="W2370">
        <f t="shared" si="735"/>
        <v>192</v>
      </c>
      <c r="X2370" t="str" cm="1">
        <f t="array" aca="1" ref="X2370" ca="1">IFERROR(INDEX('PC&amp;PD'!$A$1:$AS$19,ROW('PC&amp;PD'!$A$19),MATCH(INDIRECT(T2370),'PC&amp;PD'!$A$1:$AS$1,0)),"")</f>
        <v/>
      </c>
      <c r="AA2370" t="str">
        <f t="shared" si="745"/>
        <v/>
      </c>
      <c r="AB2370" t="str">
        <f t="shared" si="746"/>
        <v/>
      </c>
      <c r="AC2370" t="e">
        <f t="shared" ca="1" si="747"/>
        <v>#VALUE!</v>
      </c>
      <c r="AD2370" t="str" cm="1">
        <f t="array" aca="1" ref="AD2370" ca="1">IFERROR(IF((LEFT(INDIRECT("$F"&amp;$S2370),4))="GOTS",IF($G2370="Organic","GOTS_Organic_raw",(IF($G2370="Responsible","GOTS_Responsible",(IF($G2370="No Attribute (Conventional)","GOTS_conventional",(IF($G2370="Recycled Pre/Post-Consumer","GOTS_pre_post",(IF($G2370="In-Conversion","GOTS_in_conversion",(IF($G2370="Sustainably Sourced","Sustainably_sourced",(IF($G2370="Recycled pre-consumer organic","GOTS_recycled_organic",""))))))))))))),IF($G2370="Organic","Organic",(IF($G2370="Responsible","Responsible",(IF($G2370="No Attribute (Conventional)","No_Attribute_Conventional",(IF($G2370="Recycled Pre/Post-Consumer","Recycled_Pre_Post_Consumer",(IF($G2370="In-Conversion","In_Conversion",(IF($G2370="Recycled Pre-Consumer","Recycled_Pre_Consumer",(IF($G2370="Recycled Post-Consumer","Recycled_Post_Consumer",(IF($G2370="Sustainably Sourced","Sustainably_sourced",(IF($G2370="Recycled pre-consumer organic","GOTS_recycled_organic","")))))))))))))))))),"")</f>
        <v/>
      </c>
      <c r="AE2370" t="e" cm="1">
        <f t="array" aca="1" ref="AE2370" ca="1">IF($I2370="",IF(INDIRECT("$F"&amp;$S2370)="","",IF(LEFT(INDIRECT("$F"&amp;$S2370),3)="GRS","GRS_RCS_RM",IF((LEFT(INDIRECT("$F"&amp;$S2370),3))="RCS","GRS_RCS_RM",IF(INDIRECT("$F"&amp;$S2370)="OCS (No Label)","OCS_Conversion_RM",IF(LEFT(INDIRECT("$F"&amp;$S2370),3)="OCS","OCS_RM",IF(RIGHT(INDIRECT("$F"&amp;$S2370),10)="conversion","GOTS_RM_conversion",IF((LEFT(INDIRECT("$F"&amp;$S2370),4))="GOTS","GOTS_RM","Responsible_RM"))))))),"DELETERM")</f>
        <v>#VALUE!</v>
      </c>
      <c r="AF2370" t="e" cm="1">
        <f t="array" aca="1" ref="AF2370" ca="1">IF($S2370="","",INDIRECT("$Z"&amp;$S2370))</f>
        <v>#VALUE!</v>
      </c>
      <c r="AG2370" t="str">
        <f t="shared" si="748"/>
        <v/>
      </c>
      <c r="AH2370" t="str" cm="1">
        <f t="array" aca="1" ref="AH2370" ca="1">IFERROR(INDIRECT("$ag"&amp;S2370),"")</f>
        <v/>
      </c>
      <c r="AI2370" t="e" cm="1">
        <f t="array" aca="1" ref="AI2370" ca="1">INDIRECT("O"&amp;S2370)</f>
        <v>#VALUE!</v>
      </c>
      <c r="AJ2370" t="str">
        <f t="shared" si="749"/>
        <v/>
      </c>
    </row>
    <row r="2371" spans="1:36" ht="16.5" customHeight="1">
      <c r="A2371" s="129"/>
      <c r="B2371" s="134"/>
      <c r="C2371" s="135"/>
      <c r="D2371" s="146"/>
      <c r="E2371" s="146"/>
      <c r="F2371" s="135"/>
      <c r="G2371" s="147"/>
      <c r="H2371" s="147"/>
      <c r="I2371" s="147"/>
      <c r="J2371" s="147"/>
      <c r="K2371" s="38"/>
      <c r="L2371" s="143"/>
      <c r="M2371" s="143"/>
      <c r="N2371" s="61"/>
      <c r="O2371" s="314"/>
      <c r="Q2371" t="str">
        <f t="shared" si="744"/>
        <v/>
      </c>
      <c r="S2371" t="e">
        <f t="shared" ca="1" si="731"/>
        <v>#VALUE!</v>
      </c>
      <c r="T2371" t="e">
        <f t="shared" ca="1" si="750"/>
        <v>#VALUE!</v>
      </c>
      <c r="U2371">
        <f t="shared" si="732"/>
        <v>2304</v>
      </c>
      <c r="V2371">
        <v>192.33333333334801</v>
      </c>
      <c r="W2371">
        <f t="shared" si="735"/>
        <v>192</v>
      </c>
      <c r="X2371" t="str" cm="1">
        <f t="array" aca="1" ref="X2371" ca="1">IFERROR(INDEX('PC&amp;PD'!$A$1:$AS$19,ROW('PC&amp;PD'!$A$19),MATCH(INDIRECT(T2371),'PC&amp;PD'!$A$1:$AS$1,0)),"")</f>
        <v/>
      </c>
      <c r="AA2371" t="str">
        <f t="shared" si="745"/>
        <v/>
      </c>
      <c r="AB2371" t="str">
        <f t="shared" si="746"/>
        <v/>
      </c>
      <c r="AC2371" t="e">
        <f t="shared" ca="1" si="747"/>
        <v>#VALUE!</v>
      </c>
      <c r="AD2371" t="str" cm="1">
        <f t="array" aca="1" ref="AD2371" ca="1">IFERROR(IF((LEFT(INDIRECT("$F"&amp;$S2371),4))="GOTS",IF($G2371="Organic","GOTS_Organic_raw",(IF($G2371="Responsible","GOTS_Responsible",(IF($G2371="No Attribute (Conventional)","GOTS_conventional",(IF($G2371="Recycled Pre/Post-Consumer","GOTS_pre_post",(IF($G2371="In-Conversion","GOTS_in_conversion",(IF($G2371="Sustainably Sourced","Sustainably_sourced",(IF($G2371="Recycled pre-consumer organic","GOTS_recycled_organic",""))))))))))))),IF($G2371="Organic","Organic",(IF($G2371="Responsible","Responsible",(IF($G2371="No Attribute (Conventional)","No_Attribute_Conventional",(IF($G2371="Recycled Pre/Post-Consumer","Recycled_Pre_Post_Consumer",(IF($G2371="In-Conversion","In_Conversion",(IF($G2371="Recycled Pre-Consumer","Recycled_Pre_Consumer",(IF($G2371="Recycled Post-Consumer","Recycled_Post_Consumer",(IF($G2371="Sustainably Sourced","Sustainably_sourced",(IF($G2371="Recycled pre-consumer organic","GOTS_recycled_organic","")))))))))))))))))),"")</f>
        <v/>
      </c>
      <c r="AE2371" t="e" cm="1">
        <f t="array" aca="1" ref="AE2371" ca="1">IF($I2371="",IF(INDIRECT("$F"&amp;$S2371)="","",IF(LEFT(INDIRECT("$F"&amp;$S2371),3)="GRS","GRS_RCS_RM",IF((LEFT(INDIRECT("$F"&amp;$S2371),3))="RCS","GRS_RCS_RM",IF(INDIRECT("$F"&amp;$S2371)="OCS (No Label)","OCS_Conversion_RM",IF(LEFT(INDIRECT("$F"&amp;$S2371),3)="OCS","OCS_RM",IF(RIGHT(INDIRECT("$F"&amp;$S2371),10)="conversion","GOTS_RM_conversion",IF((LEFT(INDIRECT("$F"&amp;$S2371),4))="GOTS","GOTS_RM","Responsible_RM"))))))),"DELETERM")</f>
        <v>#VALUE!</v>
      </c>
      <c r="AF2371" t="e" cm="1">
        <f t="array" aca="1" ref="AF2371" ca="1">IF($S2371="","",INDIRECT("$Z"&amp;$S2371))</f>
        <v>#VALUE!</v>
      </c>
      <c r="AG2371" t="str">
        <f t="shared" si="748"/>
        <v/>
      </c>
      <c r="AH2371" t="str" cm="1">
        <f t="array" aca="1" ref="AH2371" ca="1">IFERROR(INDIRECT("$ag"&amp;S2371),"")</f>
        <v/>
      </c>
      <c r="AI2371" t="e" cm="1">
        <f t="array" aca="1" ref="AI2371" ca="1">INDIRECT("O"&amp;S2371)</f>
        <v>#VALUE!</v>
      </c>
      <c r="AJ2371" t="str">
        <f t="shared" si="749"/>
        <v/>
      </c>
    </row>
    <row r="2372" spans="1:36" ht="16.5" customHeight="1">
      <c r="A2372" s="129"/>
      <c r="B2372" s="134"/>
      <c r="C2372" s="135"/>
      <c r="D2372" s="146"/>
      <c r="E2372" s="146"/>
      <c r="F2372" s="135"/>
      <c r="G2372" s="147"/>
      <c r="H2372" s="147"/>
      <c r="I2372" s="147"/>
      <c r="J2372" s="147"/>
      <c r="K2372" s="38"/>
      <c r="L2372" s="143"/>
      <c r="M2372" s="143"/>
      <c r="N2372" s="61"/>
      <c r="O2372" s="314"/>
      <c r="Q2372" t="str">
        <f t="shared" si="744"/>
        <v/>
      </c>
      <c r="S2372" t="e">
        <f t="shared" ca="1" si="731"/>
        <v>#VALUE!</v>
      </c>
      <c r="T2372" t="e">
        <f t="shared" ca="1" si="750"/>
        <v>#VALUE!</v>
      </c>
      <c r="U2372">
        <f t="shared" si="732"/>
        <v>2304</v>
      </c>
      <c r="V2372">
        <v>192.416666666682</v>
      </c>
      <c r="W2372">
        <f t="shared" si="735"/>
        <v>192</v>
      </c>
      <c r="X2372" t="str" cm="1">
        <f t="array" aca="1" ref="X2372" ca="1">IFERROR(INDEX('PC&amp;PD'!$A$1:$AS$19,ROW('PC&amp;PD'!$A$19),MATCH(INDIRECT(T2372),'PC&amp;PD'!$A$1:$AS$1,0)),"")</f>
        <v/>
      </c>
      <c r="AA2372" t="str">
        <f t="shared" si="745"/>
        <v/>
      </c>
      <c r="AB2372" t="str">
        <f t="shared" si="746"/>
        <v/>
      </c>
      <c r="AC2372" t="e">
        <f t="shared" ca="1" si="747"/>
        <v>#VALUE!</v>
      </c>
      <c r="AD2372" t="str" cm="1">
        <f t="array" aca="1" ref="AD2372" ca="1">IFERROR(IF((LEFT(INDIRECT("$F"&amp;$S2372),4))="GOTS",IF($G2372="Organic","GOTS_Organic_raw",(IF($G2372="Responsible","GOTS_Responsible",(IF($G2372="No Attribute (Conventional)","GOTS_conventional",(IF($G2372="Recycled Pre/Post-Consumer","GOTS_pre_post",(IF($G2372="In-Conversion","GOTS_in_conversion",(IF($G2372="Sustainably Sourced","Sustainably_sourced",(IF($G2372="Recycled pre-consumer organic","GOTS_recycled_organic",""))))))))))))),IF($G2372="Organic","Organic",(IF($G2372="Responsible","Responsible",(IF($G2372="No Attribute (Conventional)","No_Attribute_Conventional",(IF($G2372="Recycled Pre/Post-Consumer","Recycled_Pre_Post_Consumer",(IF($G2372="In-Conversion","In_Conversion",(IF($G2372="Recycled Pre-Consumer","Recycled_Pre_Consumer",(IF($G2372="Recycled Post-Consumer","Recycled_Post_Consumer",(IF($G2372="Sustainably Sourced","Sustainably_sourced",(IF($G2372="Recycled pre-consumer organic","GOTS_recycled_organic","")))))))))))))))))),"")</f>
        <v/>
      </c>
      <c r="AE2372" t="e" cm="1">
        <f t="array" aca="1" ref="AE2372" ca="1">IF($I2372="",IF(INDIRECT("$F"&amp;$S2372)="","",IF(LEFT(INDIRECT("$F"&amp;$S2372),3)="GRS","GRS_RCS_RM",IF((LEFT(INDIRECT("$F"&amp;$S2372),3))="RCS","GRS_RCS_RM",IF(INDIRECT("$F"&amp;$S2372)="OCS (No Label)","OCS_Conversion_RM",IF(LEFT(INDIRECT("$F"&amp;$S2372),3)="OCS","OCS_RM",IF(RIGHT(INDIRECT("$F"&amp;$S2372),10)="conversion","GOTS_RM_conversion",IF((LEFT(INDIRECT("$F"&amp;$S2372),4))="GOTS","GOTS_RM","Responsible_RM"))))))),"DELETERM")</f>
        <v>#VALUE!</v>
      </c>
      <c r="AF2372" t="e" cm="1">
        <f t="array" aca="1" ref="AF2372" ca="1">IF($S2372="","",INDIRECT("$Z"&amp;$S2372))</f>
        <v>#VALUE!</v>
      </c>
      <c r="AG2372" t="str">
        <f t="shared" si="748"/>
        <v/>
      </c>
      <c r="AH2372" t="str" cm="1">
        <f t="array" aca="1" ref="AH2372" ca="1">IFERROR(INDIRECT("$ag"&amp;S2372),"")</f>
        <v/>
      </c>
      <c r="AI2372" t="e" cm="1">
        <f t="array" aca="1" ref="AI2372" ca="1">INDIRECT("O"&amp;S2372)</f>
        <v>#VALUE!</v>
      </c>
      <c r="AJ2372" t="str">
        <f t="shared" si="749"/>
        <v/>
      </c>
    </row>
    <row r="2373" spans="1:36" ht="16.5" customHeight="1">
      <c r="A2373" s="130"/>
      <c r="B2373" s="136"/>
      <c r="C2373" s="137"/>
      <c r="D2373" s="146"/>
      <c r="E2373" s="146"/>
      <c r="F2373" s="137"/>
      <c r="G2373" s="147"/>
      <c r="H2373" s="147"/>
      <c r="I2373" s="147"/>
      <c r="J2373" s="147"/>
      <c r="K2373" s="38"/>
      <c r="L2373" s="144"/>
      <c r="M2373" s="144"/>
      <c r="N2373" s="61"/>
      <c r="O2373" s="314"/>
      <c r="Q2373" t="str">
        <f t="shared" si="744"/>
        <v/>
      </c>
      <c r="S2373" t="e">
        <f t="shared" ca="1" si="731"/>
        <v>#VALUE!</v>
      </c>
      <c r="T2373" t="e">
        <f t="shared" ca="1" si="750"/>
        <v>#VALUE!</v>
      </c>
      <c r="U2373">
        <f t="shared" si="732"/>
        <v>2304</v>
      </c>
      <c r="V2373">
        <v>192.50000000001501</v>
      </c>
      <c r="W2373">
        <f t="shared" si="735"/>
        <v>192</v>
      </c>
      <c r="X2373" t="str" cm="1">
        <f t="array" aca="1" ref="X2373" ca="1">IFERROR(INDEX('PC&amp;PD'!$A$1:$AS$19,ROW('PC&amp;PD'!$A$19),MATCH(INDIRECT(T2373),'PC&amp;PD'!$A$1:$AS$1,0)),"")</f>
        <v/>
      </c>
      <c r="AA2373" t="str">
        <f t="shared" si="745"/>
        <v/>
      </c>
      <c r="AB2373" t="str">
        <f t="shared" si="746"/>
        <v/>
      </c>
      <c r="AC2373" t="e">
        <f t="shared" ca="1" si="747"/>
        <v>#VALUE!</v>
      </c>
      <c r="AD2373" t="str" cm="1">
        <f t="array" aca="1" ref="AD2373" ca="1">IFERROR(IF((LEFT(INDIRECT("$F"&amp;$S2373),4))="GOTS",IF($G2373="Organic","GOTS_Organic_raw",(IF($G2373="Responsible","GOTS_Responsible",(IF($G2373="No Attribute (Conventional)","GOTS_conventional",(IF($G2373="Recycled Pre/Post-Consumer","GOTS_pre_post",(IF($G2373="In-Conversion","GOTS_in_conversion",(IF($G2373="Sustainably Sourced","Sustainably_sourced",(IF($G2373="Recycled pre-consumer organic","GOTS_recycled_organic",""))))))))))))),IF($G2373="Organic","Organic",(IF($G2373="Responsible","Responsible",(IF($G2373="No Attribute (Conventional)","No_Attribute_Conventional",(IF($G2373="Recycled Pre/Post-Consumer","Recycled_Pre_Post_Consumer",(IF($G2373="In-Conversion","In_Conversion",(IF($G2373="Recycled Pre-Consumer","Recycled_Pre_Consumer",(IF($G2373="Recycled Post-Consumer","Recycled_Post_Consumer",(IF($G2373="Sustainably Sourced","Sustainably_sourced",(IF($G2373="Recycled pre-consumer organic","GOTS_recycled_organic","")))))))))))))))))),"")</f>
        <v/>
      </c>
      <c r="AE2373" t="e" cm="1">
        <f t="array" aca="1" ref="AE2373" ca="1">IF($I2373="",IF(INDIRECT("$F"&amp;$S2373)="","",IF(LEFT(INDIRECT("$F"&amp;$S2373),3)="GRS","GRS_RCS_RM",IF((LEFT(INDIRECT("$F"&amp;$S2373),3))="RCS","GRS_RCS_RM",IF(INDIRECT("$F"&amp;$S2373)="OCS (No Label)","OCS_Conversion_RM",IF(LEFT(INDIRECT("$F"&amp;$S2373),3)="OCS","OCS_RM",IF(RIGHT(INDIRECT("$F"&amp;$S2373),10)="conversion","GOTS_RM_conversion",IF((LEFT(INDIRECT("$F"&amp;$S2373),4))="GOTS","GOTS_RM","Responsible_RM"))))))),"DELETERM")</f>
        <v>#VALUE!</v>
      </c>
      <c r="AF2373" t="e" cm="1">
        <f t="array" aca="1" ref="AF2373" ca="1">IF($S2373="","",INDIRECT("$Z"&amp;$S2373))</f>
        <v>#VALUE!</v>
      </c>
      <c r="AG2373" t="str">
        <f t="shared" si="748"/>
        <v/>
      </c>
      <c r="AH2373" t="str" cm="1">
        <f t="array" aca="1" ref="AH2373" ca="1">IFERROR(INDIRECT("$ag"&amp;S2373),"")</f>
        <v/>
      </c>
      <c r="AI2373" t="e" cm="1">
        <f t="array" aca="1" ref="AI2373" ca="1">INDIRECT("O"&amp;S2373)</f>
        <v>#VALUE!</v>
      </c>
      <c r="AJ2373" t="str">
        <f t="shared" si="749"/>
        <v/>
      </c>
    </row>
    <row r="2374" spans="1:36" ht="16.5" customHeight="1">
      <c r="A2374" s="130"/>
      <c r="B2374" s="136"/>
      <c r="C2374" s="137"/>
      <c r="D2374" s="146"/>
      <c r="E2374" s="146"/>
      <c r="F2374" s="137"/>
      <c r="G2374" s="147"/>
      <c r="H2374" s="147"/>
      <c r="I2374" s="147"/>
      <c r="J2374" s="147"/>
      <c r="K2374" s="38"/>
      <c r="L2374" s="144"/>
      <c r="M2374" s="144"/>
      <c r="N2374" s="61"/>
      <c r="O2374" s="314"/>
      <c r="Q2374" t="str">
        <f t="shared" si="744"/>
        <v/>
      </c>
      <c r="S2374" t="e">
        <f t="shared" ca="1" si="731"/>
        <v>#VALUE!</v>
      </c>
      <c r="T2374" t="e">
        <f t="shared" ca="1" si="750"/>
        <v>#VALUE!</v>
      </c>
      <c r="U2374">
        <f t="shared" si="732"/>
        <v>2304</v>
      </c>
      <c r="V2374">
        <v>192.58333333334801</v>
      </c>
      <c r="W2374">
        <f t="shared" si="735"/>
        <v>192</v>
      </c>
      <c r="X2374" t="str" cm="1">
        <f t="array" aca="1" ref="X2374" ca="1">IFERROR(INDEX('PC&amp;PD'!$A$1:$AS$19,ROW('PC&amp;PD'!$A$19),MATCH(INDIRECT(T2374),'PC&amp;PD'!$A$1:$AS$1,0)),"")</f>
        <v/>
      </c>
      <c r="AA2374" t="str">
        <f t="shared" si="745"/>
        <v/>
      </c>
      <c r="AB2374" t="str">
        <f t="shared" si="746"/>
        <v/>
      </c>
      <c r="AC2374" t="e">
        <f t="shared" ca="1" si="747"/>
        <v>#VALUE!</v>
      </c>
      <c r="AD2374" t="str" cm="1">
        <f t="array" aca="1" ref="AD2374" ca="1">IFERROR(IF((LEFT(INDIRECT("$F"&amp;$S2374),4))="GOTS",IF($G2374="Organic","GOTS_Organic_raw",(IF($G2374="Responsible","GOTS_Responsible",(IF($G2374="No Attribute (Conventional)","GOTS_conventional",(IF($G2374="Recycled Pre/Post-Consumer","GOTS_pre_post",(IF($G2374="In-Conversion","GOTS_in_conversion",(IF($G2374="Sustainably Sourced","Sustainably_sourced",(IF($G2374="Recycled pre-consumer organic","GOTS_recycled_organic",""))))))))))))),IF($G2374="Organic","Organic",(IF($G2374="Responsible","Responsible",(IF($G2374="No Attribute (Conventional)","No_Attribute_Conventional",(IF($G2374="Recycled Pre/Post-Consumer","Recycled_Pre_Post_Consumer",(IF($G2374="In-Conversion","In_Conversion",(IF($G2374="Recycled Pre-Consumer","Recycled_Pre_Consumer",(IF($G2374="Recycled Post-Consumer","Recycled_Post_Consumer",(IF($G2374="Sustainably Sourced","Sustainably_sourced",(IF($G2374="Recycled pre-consumer organic","GOTS_recycled_organic","")))))))))))))))))),"")</f>
        <v/>
      </c>
      <c r="AE2374" t="e" cm="1">
        <f t="array" aca="1" ref="AE2374" ca="1">IF($I2374="",IF(INDIRECT("$F"&amp;$S2374)="","",IF(LEFT(INDIRECT("$F"&amp;$S2374),3)="GRS","GRS_RCS_RM",IF((LEFT(INDIRECT("$F"&amp;$S2374),3))="RCS","GRS_RCS_RM",IF(INDIRECT("$F"&amp;$S2374)="OCS (No Label)","OCS_Conversion_RM",IF(LEFT(INDIRECT("$F"&amp;$S2374),3)="OCS","OCS_RM",IF(RIGHT(INDIRECT("$F"&amp;$S2374),10)="conversion","GOTS_RM_conversion",IF((LEFT(INDIRECT("$F"&amp;$S2374),4))="GOTS","GOTS_RM","Responsible_RM"))))))),"DELETERM")</f>
        <v>#VALUE!</v>
      </c>
      <c r="AF2374" t="e" cm="1">
        <f t="array" aca="1" ref="AF2374" ca="1">IF($S2374="","",INDIRECT("$Z"&amp;$S2374))</f>
        <v>#VALUE!</v>
      </c>
      <c r="AG2374" t="str">
        <f t="shared" si="748"/>
        <v/>
      </c>
      <c r="AH2374" t="str" cm="1">
        <f t="array" aca="1" ref="AH2374" ca="1">IFERROR(INDIRECT("$ag"&amp;S2374),"")</f>
        <v/>
      </c>
      <c r="AI2374" t="e" cm="1">
        <f t="array" aca="1" ref="AI2374" ca="1">INDIRECT("O"&amp;S2374)</f>
        <v>#VALUE!</v>
      </c>
      <c r="AJ2374" t="str">
        <f t="shared" si="749"/>
        <v/>
      </c>
    </row>
    <row r="2375" spans="1:36" ht="16.5" customHeight="1">
      <c r="A2375" s="130"/>
      <c r="B2375" s="136"/>
      <c r="C2375" s="137"/>
      <c r="D2375" s="146"/>
      <c r="E2375" s="146"/>
      <c r="F2375" s="137"/>
      <c r="G2375" s="147"/>
      <c r="H2375" s="147"/>
      <c r="I2375" s="147"/>
      <c r="J2375" s="147"/>
      <c r="K2375" s="38"/>
      <c r="L2375" s="144"/>
      <c r="M2375" s="144"/>
      <c r="N2375" s="61"/>
      <c r="O2375" s="314"/>
      <c r="Q2375" t="str">
        <f t="shared" si="744"/>
        <v/>
      </c>
      <c r="S2375" t="e">
        <f t="shared" ca="1" si="731"/>
        <v>#VALUE!</v>
      </c>
      <c r="T2375" t="e">
        <f t="shared" ca="1" si="750"/>
        <v>#VALUE!</v>
      </c>
      <c r="U2375">
        <f t="shared" si="732"/>
        <v>2304</v>
      </c>
      <c r="V2375">
        <v>192.666666666682</v>
      </c>
      <c r="W2375">
        <f t="shared" si="735"/>
        <v>192</v>
      </c>
      <c r="X2375" t="str" cm="1">
        <f t="array" aca="1" ref="X2375" ca="1">IFERROR(INDEX('PC&amp;PD'!$A$1:$AS$19,ROW('PC&amp;PD'!$A$19),MATCH(INDIRECT(T2375),'PC&amp;PD'!$A$1:$AS$1,0)),"")</f>
        <v/>
      </c>
      <c r="AA2375" t="str">
        <f t="shared" si="745"/>
        <v/>
      </c>
      <c r="AB2375" t="str">
        <f t="shared" si="746"/>
        <v/>
      </c>
      <c r="AC2375" t="e">
        <f t="shared" ca="1" si="747"/>
        <v>#VALUE!</v>
      </c>
      <c r="AD2375" t="str" cm="1">
        <f t="array" aca="1" ref="AD2375" ca="1">IFERROR(IF((LEFT(INDIRECT("$F"&amp;$S2375),4))="GOTS",IF($G2375="Organic","GOTS_Organic_raw",(IF($G2375="Responsible","GOTS_Responsible",(IF($G2375="No Attribute (Conventional)","GOTS_conventional",(IF($G2375="Recycled Pre/Post-Consumer","GOTS_pre_post",(IF($G2375="In-Conversion","GOTS_in_conversion",(IF($G2375="Sustainably Sourced","Sustainably_sourced",(IF($G2375="Recycled pre-consumer organic","GOTS_recycled_organic",""))))))))))))),IF($G2375="Organic","Organic",(IF($G2375="Responsible","Responsible",(IF($G2375="No Attribute (Conventional)","No_Attribute_Conventional",(IF($G2375="Recycled Pre/Post-Consumer","Recycled_Pre_Post_Consumer",(IF($G2375="In-Conversion","In_Conversion",(IF($G2375="Recycled Pre-Consumer","Recycled_Pre_Consumer",(IF($G2375="Recycled Post-Consumer","Recycled_Post_Consumer",(IF($G2375="Sustainably Sourced","Sustainably_sourced",(IF($G2375="Recycled pre-consumer organic","GOTS_recycled_organic","")))))))))))))))))),"")</f>
        <v/>
      </c>
      <c r="AE2375" t="e" cm="1">
        <f t="array" aca="1" ref="AE2375" ca="1">IF($I2375="",IF(INDIRECT("$F"&amp;$S2375)="","",IF(LEFT(INDIRECT("$F"&amp;$S2375),3)="GRS","GRS_RCS_RM",IF((LEFT(INDIRECT("$F"&amp;$S2375),3))="RCS","GRS_RCS_RM",IF(INDIRECT("$F"&amp;$S2375)="OCS (No Label)","OCS_Conversion_RM",IF(LEFT(INDIRECT("$F"&amp;$S2375),3)="OCS","OCS_RM",IF(RIGHT(INDIRECT("$F"&amp;$S2375),10)="conversion","GOTS_RM_conversion",IF((LEFT(INDIRECT("$F"&amp;$S2375),4))="GOTS","GOTS_RM","Responsible_RM"))))))),"DELETERM")</f>
        <v>#VALUE!</v>
      </c>
      <c r="AF2375" t="e" cm="1">
        <f t="array" aca="1" ref="AF2375" ca="1">IF($S2375="","",INDIRECT("$Z"&amp;$S2375))</f>
        <v>#VALUE!</v>
      </c>
      <c r="AG2375" t="str">
        <f t="shared" si="748"/>
        <v/>
      </c>
      <c r="AH2375" t="str" cm="1">
        <f t="array" aca="1" ref="AH2375" ca="1">IFERROR(INDIRECT("$ag"&amp;S2375),"")</f>
        <v/>
      </c>
      <c r="AI2375" t="e" cm="1">
        <f t="array" aca="1" ref="AI2375" ca="1">INDIRECT("O"&amp;S2375)</f>
        <v>#VALUE!</v>
      </c>
      <c r="AJ2375" t="str">
        <f t="shared" si="749"/>
        <v/>
      </c>
    </row>
    <row r="2376" spans="1:36" ht="16.5" customHeight="1">
      <c r="A2376" s="130"/>
      <c r="B2376" s="136"/>
      <c r="C2376" s="137"/>
      <c r="D2376" s="146"/>
      <c r="E2376" s="146"/>
      <c r="F2376" s="137"/>
      <c r="G2376" s="147"/>
      <c r="H2376" s="147"/>
      <c r="I2376" s="147"/>
      <c r="J2376" s="147"/>
      <c r="K2376" s="38"/>
      <c r="L2376" s="144"/>
      <c r="M2376" s="144"/>
      <c r="N2376" s="61"/>
      <c r="O2376" s="314"/>
      <c r="Q2376" t="str">
        <f t="shared" si="744"/>
        <v/>
      </c>
      <c r="S2376" t="e">
        <f t="shared" ca="1" si="731"/>
        <v>#VALUE!</v>
      </c>
      <c r="T2376" t="e">
        <f t="shared" ca="1" si="750"/>
        <v>#VALUE!</v>
      </c>
      <c r="U2376">
        <f t="shared" si="732"/>
        <v>2304</v>
      </c>
      <c r="V2376">
        <v>192.75000000001501</v>
      </c>
      <c r="W2376">
        <f t="shared" si="735"/>
        <v>192</v>
      </c>
      <c r="X2376" t="str" cm="1">
        <f t="array" aca="1" ref="X2376" ca="1">IFERROR(INDEX('PC&amp;PD'!$A$1:$AS$19,ROW('PC&amp;PD'!$A$19),MATCH(INDIRECT(T2376),'PC&amp;PD'!$A$1:$AS$1,0)),"")</f>
        <v/>
      </c>
      <c r="AA2376" t="str">
        <f t="shared" si="745"/>
        <v/>
      </c>
      <c r="AB2376" t="str">
        <f t="shared" si="746"/>
        <v/>
      </c>
      <c r="AC2376" t="e">
        <f t="shared" ca="1" si="747"/>
        <v>#VALUE!</v>
      </c>
      <c r="AD2376" t="str" cm="1">
        <f t="array" aca="1" ref="AD2376" ca="1">IFERROR(IF((LEFT(INDIRECT("$F"&amp;$S2376),4))="GOTS",IF($G2376="Organic","GOTS_Organic_raw",(IF($G2376="Responsible","GOTS_Responsible",(IF($G2376="No Attribute (Conventional)","GOTS_conventional",(IF($G2376="Recycled Pre/Post-Consumer","GOTS_pre_post",(IF($G2376="In-Conversion","GOTS_in_conversion",(IF($G2376="Sustainably Sourced","Sustainably_sourced",(IF($G2376="Recycled pre-consumer organic","GOTS_recycled_organic",""))))))))))))),IF($G2376="Organic","Organic",(IF($G2376="Responsible","Responsible",(IF($G2376="No Attribute (Conventional)","No_Attribute_Conventional",(IF($G2376="Recycled Pre/Post-Consumer","Recycled_Pre_Post_Consumer",(IF($G2376="In-Conversion","In_Conversion",(IF($G2376="Recycled Pre-Consumer","Recycled_Pre_Consumer",(IF($G2376="Recycled Post-Consumer","Recycled_Post_Consumer",(IF($G2376="Sustainably Sourced","Sustainably_sourced",(IF($G2376="Recycled pre-consumer organic","GOTS_recycled_organic","")))))))))))))))))),"")</f>
        <v/>
      </c>
      <c r="AE2376" t="e" cm="1">
        <f t="array" aca="1" ref="AE2376" ca="1">IF($I2376="",IF(INDIRECT("$F"&amp;$S2376)="","",IF(LEFT(INDIRECT("$F"&amp;$S2376),3)="GRS","GRS_RCS_RM",IF((LEFT(INDIRECT("$F"&amp;$S2376),3))="RCS","GRS_RCS_RM",IF(INDIRECT("$F"&amp;$S2376)="OCS (No Label)","OCS_Conversion_RM",IF(LEFT(INDIRECT("$F"&amp;$S2376),3)="OCS","OCS_RM",IF(RIGHT(INDIRECT("$F"&amp;$S2376),10)="conversion","GOTS_RM_conversion",IF((LEFT(INDIRECT("$F"&amp;$S2376),4))="GOTS","GOTS_RM","Responsible_RM"))))))),"DELETERM")</f>
        <v>#VALUE!</v>
      </c>
      <c r="AF2376" t="e" cm="1">
        <f t="array" aca="1" ref="AF2376" ca="1">IF($S2376="","",INDIRECT("$Z"&amp;$S2376))</f>
        <v>#VALUE!</v>
      </c>
      <c r="AG2376" t="str">
        <f t="shared" si="748"/>
        <v/>
      </c>
      <c r="AH2376" t="str" cm="1">
        <f t="array" aca="1" ref="AH2376" ca="1">IFERROR(INDIRECT("$ag"&amp;S2376),"")</f>
        <v/>
      </c>
      <c r="AI2376" t="e" cm="1">
        <f t="array" aca="1" ref="AI2376" ca="1">INDIRECT("O"&amp;S2376)</f>
        <v>#VALUE!</v>
      </c>
      <c r="AJ2376" t="str">
        <f t="shared" si="749"/>
        <v/>
      </c>
    </row>
    <row r="2377" spans="1:36" ht="16.5" customHeight="1">
      <c r="A2377" s="130"/>
      <c r="B2377" s="136"/>
      <c r="C2377" s="137"/>
      <c r="D2377" s="146"/>
      <c r="E2377" s="146"/>
      <c r="F2377" s="137"/>
      <c r="G2377" s="147"/>
      <c r="H2377" s="147"/>
      <c r="I2377" s="147"/>
      <c r="J2377" s="147"/>
      <c r="K2377" s="38"/>
      <c r="L2377" s="144"/>
      <c r="M2377" s="144"/>
      <c r="N2377" s="61"/>
      <c r="O2377" s="314"/>
      <c r="Q2377" t="str">
        <f t="shared" si="744"/>
        <v/>
      </c>
      <c r="S2377" t="e">
        <f t="shared" ca="1" si="731"/>
        <v>#VALUE!</v>
      </c>
      <c r="T2377" t="e">
        <f t="shared" ca="1" si="750"/>
        <v>#VALUE!</v>
      </c>
      <c r="U2377">
        <f t="shared" si="732"/>
        <v>2304</v>
      </c>
      <c r="V2377">
        <v>192.83333333334801</v>
      </c>
      <c r="W2377">
        <f t="shared" si="735"/>
        <v>192</v>
      </c>
      <c r="X2377" t="str" cm="1">
        <f t="array" aca="1" ref="X2377" ca="1">IFERROR(INDEX('PC&amp;PD'!$A$1:$AS$19,ROW('PC&amp;PD'!$A$19),MATCH(INDIRECT(T2377),'PC&amp;PD'!$A$1:$AS$1,0)),"")</f>
        <v/>
      </c>
      <c r="AA2377" t="str">
        <f t="shared" si="745"/>
        <v/>
      </c>
      <c r="AB2377" t="str">
        <f t="shared" si="746"/>
        <v/>
      </c>
      <c r="AC2377" t="e">
        <f t="shared" ca="1" si="747"/>
        <v>#VALUE!</v>
      </c>
      <c r="AD2377" t="str" cm="1">
        <f t="array" aca="1" ref="AD2377" ca="1">IFERROR(IF((LEFT(INDIRECT("$F"&amp;$S2377),4))="GOTS",IF($G2377="Organic","GOTS_Organic_raw",(IF($G2377="Responsible","GOTS_Responsible",(IF($G2377="No Attribute (Conventional)","GOTS_conventional",(IF($G2377="Recycled Pre/Post-Consumer","GOTS_pre_post",(IF($G2377="In-Conversion","GOTS_in_conversion",(IF($G2377="Sustainably Sourced","Sustainably_sourced",(IF($G2377="Recycled pre-consumer organic","GOTS_recycled_organic",""))))))))))))),IF($G2377="Organic","Organic",(IF($G2377="Responsible","Responsible",(IF($G2377="No Attribute (Conventional)","No_Attribute_Conventional",(IF($G2377="Recycled Pre/Post-Consumer","Recycled_Pre_Post_Consumer",(IF($G2377="In-Conversion","In_Conversion",(IF($G2377="Recycled Pre-Consumer","Recycled_Pre_Consumer",(IF($G2377="Recycled Post-Consumer","Recycled_Post_Consumer",(IF($G2377="Sustainably Sourced","Sustainably_sourced",(IF($G2377="Recycled pre-consumer organic","GOTS_recycled_organic","")))))))))))))))))),"")</f>
        <v/>
      </c>
      <c r="AE2377" t="e" cm="1">
        <f t="array" aca="1" ref="AE2377" ca="1">IF($I2377="",IF(INDIRECT("$F"&amp;$S2377)="","",IF(LEFT(INDIRECT("$F"&amp;$S2377),3)="GRS","GRS_RCS_RM",IF((LEFT(INDIRECT("$F"&amp;$S2377),3))="RCS","GRS_RCS_RM",IF(INDIRECT("$F"&amp;$S2377)="OCS (No Label)","OCS_Conversion_RM",IF(LEFT(INDIRECT("$F"&amp;$S2377),3)="OCS","OCS_RM",IF(RIGHT(INDIRECT("$F"&amp;$S2377),10)="conversion","GOTS_RM_conversion",IF((LEFT(INDIRECT("$F"&amp;$S2377),4))="GOTS","GOTS_RM","Responsible_RM"))))))),"DELETERM")</f>
        <v>#VALUE!</v>
      </c>
      <c r="AF2377" t="e" cm="1">
        <f t="array" aca="1" ref="AF2377" ca="1">IF($S2377="","",INDIRECT("$Z"&amp;$S2377))</f>
        <v>#VALUE!</v>
      </c>
      <c r="AG2377" t="str">
        <f t="shared" si="748"/>
        <v/>
      </c>
      <c r="AH2377" t="str" cm="1">
        <f t="array" aca="1" ref="AH2377" ca="1">IFERROR(INDIRECT("$ag"&amp;S2377),"")</f>
        <v/>
      </c>
      <c r="AI2377" t="e" cm="1">
        <f t="array" aca="1" ref="AI2377" ca="1">INDIRECT("O"&amp;S2377)</f>
        <v>#VALUE!</v>
      </c>
      <c r="AJ2377" t="str">
        <f t="shared" si="749"/>
        <v/>
      </c>
    </row>
    <row r="2378" spans="1:36" ht="16.5" customHeight="1" thickBot="1">
      <c r="A2378" s="131"/>
      <c r="B2378" s="138"/>
      <c r="C2378" s="139"/>
      <c r="D2378" s="148"/>
      <c r="E2378" s="148"/>
      <c r="F2378" s="139"/>
      <c r="G2378" s="149"/>
      <c r="H2378" s="149"/>
      <c r="I2378" s="149"/>
      <c r="J2378" s="149"/>
      <c r="K2378" s="39"/>
      <c r="L2378" s="145"/>
      <c r="M2378" s="145"/>
      <c r="N2378" s="62"/>
      <c r="O2378" s="315"/>
      <c r="Q2378" t="str">
        <f t="shared" si="744"/>
        <v/>
      </c>
      <c r="S2378" t="e">
        <f t="shared" ca="1" si="731"/>
        <v>#VALUE!</v>
      </c>
      <c r="T2378" t="e">
        <f t="shared" ca="1" si="750"/>
        <v>#VALUE!</v>
      </c>
      <c r="U2378">
        <f t="shared" si="732"/>
        <v>2304</v>
      </c>
      <c r="V2378">
        <v>192.916666666682</v>
      </c>
      <c r="W2378">
        <f t="shared" si="735"/>
        <v>192</v>
      </c>
      <c r="X2378" t="str" cm="1">
        <f t="array" aca="1" ref="X2378" ca="1">IFERROR(INDEX('PC&amp;PD'!$A$1:$AS$19,ROW('PC&amp;PD'!$A$19),MATCH(INDIRECT(T2378),'PC&amp;PD'!$A$1:$AS$1,0)),"")</f>
        <v/>
      </c>
      <c r="AA2378" t="str">
        <f t="shared" si="745"/>
        <v/>
      </c>
      <c r="AB2378" t="str">
        <f t="shared" si="746"/>
        <v/>
      </c>
      <c r="AC2378" t="e">
        <f t="shared" ca="1" si="747"/>
        <v>#VALUE!</v>
      </c>
      <c r="AD2378" t="str" cm="1">
        <f t="array" aca="1" ref="AD2378" ca="1">IFERROR(IF((LEFT(INDIRECT("$F"&amp;$S2378),4))="GOTS",IF($G2378="Organic","GOTS_Organic_raw",(IF($G2378="Responsible","GOTS_Responsible",(IF($G2378="No Attribute (Conventional)","GOTS_conventional",(IF($G2378="Recycled Pre/Post-Consumer","GOTS_pre_post",(IF($G2378="In-Conversion","GOTS_in_conversion",(IF($G2378="Sustainably Sourced","Sustainably_sourced",(IF($G2378="Recycled pre-consumer organic","GOTS_recycled_organic",""))))))))))))),IF($G2378="Organic","Organic",(IF($G2378="Responsible","Responsible",(IF($G2378="No Attribute (Conventional)","No_Attribute_Conventional",(IF($G2378="Recycled Pre/Post-Consumer","Recycled_Pre_Post_Consumer",(IF($G2378="In-Conversion","In_Conversion",(IF($G2378="Recycled Pre-Consumer","Recycled_Pre_Consumer",(IF($G2378="Recycled Post-Consumer","Recycled_Post_Consumer",(IF($G2378="Sustainably Sourced","Sustainably_sourced",(IF($G2378="Recycled pre-consumer organic","GOTS_recycled_organic","")))))))))))))))))),"")</f>
        <v/>
      </c>
      <c r="AE2378" t="e" cm="1">
        <f t="array" aca="1" ref="AE2378" ca="1">IF($I2378="",IF(INDIRECT("$F"&amp;$S2378)="","",IF(LEFT(INDIRECT("$F"&amp;$S2378),3)="GRS","GRS_RCS_RM",IF((LEFT(INDIRECT("$F"&amp;$S2378),3))="RCS","GRS_RCS_RM",IF(INDIRECT("$F"&amp;$S2378)="OCS (No Label)","OCS_Conversion_RM",IF(LEFT(INDIRECT("$F"&amp;$S2378),3)="OCS","OCS_RM",IF(RIGHT(INDIRECT("$F"&amp;$S2378),10)="conversion","GOTS_RM_conversion",IF((LEFT(INDIRECT("$F"&amp;$S2378),4))="GOTS","GOTS_RM","Responsible_RM"))))))),"DELETERM")</f>
        <v>#VALUE!</v>
      </c>
      <c r="AF2378" t="e" cm="1">
        <f t="array" aca="1" ref="AF2378" ca="1">IF($S2378="","",INDIRECT("$Z"&amp;$S2378))</f>
        <v>#VALUE!</v>
      </c>
      <c r="AG2378" t="str">
        <f t="shared" si="748"/>
        <v/>
      </c>
      <c r="AH2378" t="str" cm="1">
        <f t="array" aca="1" ref="AH2378" ca="1">IFERROR(INDIRECT("$ag"&amp;S2378),"")</f>
        <v/>
      </c>
      <c r="AI2378" t="e" cm="1">
        <f t="array" aca="1" ref="AI2378" ca="1">INDIRECT("O"&amp;S2378)</f>
        <v>#VALUE!</v>
      </c>
      <c r="AJ2378" t="str">
        <f t="shared" si="749"/>
        <v/>
      </c>
    </row>
    <row r="2379" spans="1:36" ht="16.5" customHeight="1">
      <c r="A2379" s="128" t="str">
        <f>IF(B2379="","",COUNTA($B$63:$B2379))</f>
        <v/>
      </c>
      <c r="B2379" s="132"/>
      <c r="C2379" s="133"/>
      <c r="D2379" s="140"/>
      <c r="E2379" s="140"/>
      <c r="F2379" s="133"/>
      <c r="G2379" s="141"/>
      <c r="H2379" s="141"/>
      <c r="I2379" s="141"/>
      <c r="J2379" s="141"/>
      <c r="K2379" s="37"/>
      <c r="L2379" s="142" t="str">
        <f>IF(R2379="","",LEFT(R2379,LEN(R2379)-2))</f>
        <v/>
      </c>
      <c r="M2379" s="142"/>
      <c r="N2379" s="60"/>
      <c r="O2379" s="313"/>
      <c r="Q2379" t="str">
        <f t="shared" si="744"/>
        <v/>
      </c>
      <c r="R2379" t="str">
        <f t="shared" ref="R2379" si="751">CONCATENATE($Q2379,Q2380,Q2381,Q2382,Q2383,Q2384,$Q2385,$Q2386,$Q2387,$Q2388,$Q2389,$Q2390)</f>
        <v/>
      </c>
      <c r="S2379" t="e">
        <f t="shared" ca="1" si="731"/>
        <v>#VALUE!</v>
      </c>
      <c r="T2379" t="e">
        <f t="shared" ca="1" si="750"/>
        <v>#VALUE!</v>
      </c>
      <c r="U2379">
        <f t="shared" si="732"/>
        <v>2316</v>
      </c>
      <c r="V2379">
        <v>193.00000000001501</v>
      </c>
      <c r="W2379">
        <f t="shared" si="735"/>
        <v>193</v>
      </c>
      <c r="X2379" t="str" cm="1">
        <f t="array" aca="1" ref="X2379" ca="1">IFERROR(INDEX('PC&amp;PD'!$A$1:$AS$19,ROW('PC&amp;PD'!$A$19),MATCH(INDIRECT(T2379),'PC&amp;PD'!$A$1:$AS$1,0)),"")</f>
        <v/>
      </c>
      <c r="Z2379" t="str">
        <f t="shared" ref="Z2379" si="752">IFERROR(IF($F2379="OCS 100","OCS (OCS 100)",IF($F2379="OCS Blended","OCS (OCS Blended)",IF($F2379="OCS (No Label)","OCS (No Label)",IF($F2379="RCS 100","RCS (RCS 100)",IF($F2379="RCS Blended","RCS (RCS Blended)",IF($F2379="GRS","GRS (GRS)",IF($F2379="GRS (No Label)", "GRS (No Label)",IF($F2379="RDS","RDS (RDS)",IF($F2379="RWS","RWS (RWS)",IF($F2379="RAS","RAS (RAS)",IF($F2379="RMS","RMS (RMS)",IF($F2379="GOTS Organic","GOTS (Organic)",IF($F2379="GOTS Made with organic","GOTS (Made with Organic)",IF($F2379="GOTS Organic - in conversion","GOTS (Organic - In Conversion)",IF($F2379="GOTS Made with organic - in conversion","GOTS (Made with Organic - In Conversion)",""))))))))))))))),"")</f>
        <v/>
      </c>
      <c r="AA2379" t="str">
        <f t="shared" si="745"/>
        <v/>
      </c>
      <c r="AB2379" t="str">
        <f t="shared" si="746"/>
        <v/>
      </c>
      <c r="AC2379" t="e">
        <f t="shared" ca="1" si="747"/>
        <v>#VALUE!</v>
      </c>
      <c r="AD2379" t="str" cm="1">
        <f t="array" aca="1" ref="AD2379" ca="1">IFERROR(IF((LEFT(INDIRECT("$F"&amp;$S2379),4))="GOTS",IF($G2379="Organic","GOTS_Organic_raw",(IF($G2379="Responsible","GOTS_Responsible",(IF($G2379="No Attribute (Conventional)","GOTS_conventional",(IF($G2379="Recycled Pre/Post-Consumer","GOTS_pre_post",(IF($G2379="In-Conversion","GOTS_in_conversion",(IF($G2379="Sustainably Sourced","Sustainably_sourced",(IF($G2379="Recycled pre-consumer organic","GOTS_recycled_organic",""))))))))))))),IF($G2379="Organic","Organic",(IF($G2379="Responsible","Responsible",(IF($G2379="No Attribute (Conventional)","No_Attribute_Conventional",(IF($G2379="Recycled Pre/Post-Consumer","Recycled_Pre_Post_Consumer",(IF($G2379="In-Conversion","In_Conversion",(IF($G2379="Recycled Pre-Consumer","Recycled_Pre_Consumer",(IF($G2379="Recycled Post-Consumer","Recycled_Post_Consumer",(IF($G2379="Sustainably Sourced","Sustainably_sourced",(IF($G2379="Recycled pre-consumer organic","GOTS_recycled_organic","")))))))))))))))))),"")</f>
        <v/>
      </c>
      <c r="AE2379" t="e" cm="1">
        <f t="array" aca="1" ref="AE2379" ca="1">IF($I2379="",IF(INDIRECT("$F"&amp;$S2379)="","",IF(LEFT(INDIRECT("$F"&amp;$S2379),3)="GRS","GRS_RCS_RM",IF((LEFT(INDIRECT("$F"&amp;$S2379),3))="RCS","GRS_RCS_RM",IF(INDIRECT("$F"&amp;$S2379)="OCS (No Label)","OCS_Conversion_RM",IF(LEFT(INDIRECT("$F"&amp;$S2379),3)="OCS","OCS_RM",IF(RIGHT(INDIRECT("$F"&amp;$S2379),10)="conversion","GOTS_RM_conversion",IF((LEFT(INDIRECT("$F"&amp;$S2379),4))="GOTS","GOTS_RM","Responsible_RM"))))))),"DELETERM")</f>
        <v>#VALUE!</v>
      </c>
      <c r="AF2379" t="e" cm="1">
        <f t="array" aca="1" ref="AF2379" ca="1">IF($S2379="","",INDIRECT("$Z"&amp;$S2379))</f>
        <v>#VALUE!</v>
      </c>
      <c r="AG2379" t="str">
        <f t="shared" si="748"/>
        <v/>
      </c>
      <c r="AH2379" t="str" cm="1">
        <f t="array" aca="1" ref="AH2379" ca="1">IFERROR(INDIRECT("$ag"&amp;S2379),"")</f>
        <v/>
      </c>
      <c r="AI2379" t="e" cm="1">
        <f t="array" aca="1" ref="AI2379" ca="1">INDIRECT("O"&amp;S2379)</f>
        <v>#VALUE!</v>
      </c>
      <c r="AJ2379" t="str">
        <f t="shared" si="749"/>
        <v/>
      </c>
    </row>
    <row r="2380" spans="1:36" ht="16.5" customHeight="1">
      <c r="A2380" s="129"/>
      <c r="B2380" s="134"/>
      <c r="C2380" s="135"/>
      <c r="D2380" s="146"/>
      <c r="E2380" s="146"/>
      <c r="F2380" s="135"/>
      <c r="G2380" s="147"/>
      <c r="H2380" s="147"/>
      <c r="I2380" s="147"/>
      <c r="J2380" s="147"/>
      <c r="K2380" s="38"/>
      <c r="L2380" s="143"/>
      <c r="M2380" s="143"/>
      <c r="N2380" s="61"/>
      <c r="O2380" s="314"/>
      <c r="Q2380" t="str">
        <f t="shared" si="744"/>
        <v/>
      </c>
      <c r="S2380" t="e">
        <f t="shared" ref="S2380:S2443" ca="1" si="753">IF(INDIRECT("A"&amp;$S$63+$U2380)&lt;&gt;"",$S$63+$U2380,"")</f>
        <v>#VALUE!</v>
      </c>
      <c r="T2380" t="e">
        <f t="shared" ca="1" si="750"/>
        <v>#VALUE!</v>
      </c>
      <c r="U2380">
        <f t="shared" ref="U2380:U2443" si="754">(12*W2380)</f>
        <v>2316</v>
      </c>
      <c r="V2380">
        <v>193.083333333349</v>
      </c>
      <c r="W2380">
        <f t="shared" si="735"/>
        <v>193</v>
      </c>
      <c r="X2380" t="str" cm="1">
        <f t="array" aca="1" ref="X2380" ca="1">IFERROR(INDEX('PC&amp;PD'!$A$1:$AS$19,ROW('PC&amp;PD'!$A$19),MATCH(INDIRECT(T2380),'PC&amp;PD'!$A$1:$AS$1,0)),"")</f>
        <v/>
      </c>
      <c r="AA2380" t="str">
        <f t="shared" si="745"/>
        <v/>
      </c>
      <c r="AB2380" t="str">
        <f t="shared" si="746"/>
        <v/>
      </c>
      <c r="AC2380" t="e">
        <f t="shared" ca="1" si="747"/>
        <v>#VALUE!</v>
      </c>
      <c r="AD2380" t="str" cm="1">
        <f t="array" aca="1" ref="AD2380" ca="1">IFERROR(IF((LEFT(INDIRECT("$F"&amp;$S2380),4))="GOTS",IF($G2380="Organic","GOTS_Organic_raw",(IF($G2380="Responsible","GOTS_Responsible",(IF($G2380="No Attribute (Conventional)","GOTS_conventional",(IF($G2380="Recycled Pre/Post-Consumer","GOTS_pre_post",(IF($G2380="In-Conversion","GOTS_in_conversion",(IF($G2380="Sustainably Sourced","Sustainably_sourced",(IF($G2380="Recycled pre-consumer organic","GOTS_recycled_organic",""))))))))))))),IF($G2380="Organic","Organic",(IF($G2380="Responsible","Responsible",(IF($G2380="No Attribute (Conventional)","No_Attribute_Conventional",(IF($G2380="Recycled Pre/Post-Consumer","Recycled_Pre_Post_Consumer",(IF($G2380="In-Conversion","In_Conversion",(IF($G2380="Recycled Pre-Consumer","Recycled_Pre_Consumer",(IF($G2380="Recycled Post-Consumer","Recycled_Post_Consumer",(IF($G2380="Sustainably Sourced","Sustainably_sourced",(IF($G2380="Recycled pre-consumer organic","GOTS_recycled_organic","")))))))))))))))))),"")</f>
        <v/>
      </c>
      <c r="AE2380" t="e" cm="1">
        <f t="array" aca="1" ref="AE2380" ca="1">IF($I2380="",IF(INDIRECT("$F"&amp;$S2380)="","",IF(LEFT(INDIRECT("$F"&amp;$S2380),3)="GRS","GRS_RCS_RM",IF((LEFT(INDIRECT("$F"&amp;$S2380),3))="RCS","GRS_RCS_RM",IF(INDIRECT("$F"&amp;$S2380)="OCS (No Label)","OCS_Conversion_RM",IF(LEFT(INDIRECT("$F"&amp;$S2380),3)="OCS","OCS_RM",IF(RIGHT(INDIRECT("$F"&amp;$S2380),10)="conversion","GOTS_RM_conversion",IF((LEFT(INDIRECT("$F"&amp;$S2380),4))="GOTS","GOTS_RM","Responsible_RM"))))))),"DELETERM")</f>
        <v>#VALUE!</v>
      </c>
      <c r="AF2380" t="e" cm="1">
        <f t="array" aca="1" ref="AF2380" ca="1">IF($S2380="","",INDIRECT("$Z"&amp;$S2380))</f>
        <v>#VALUE!</v>
      </c>
      <c r="AG2380" t="str">
        <f t="shared" si="748"/>
        <v/>
      </c>
      <c r="AH2380" t="str" cm="1">
        <f t="array" aca="1" ref="AH2380" ca="1">IFERROR(INDIRECT("$ag"&amp;S2380),"")</f>
        <v/>
      </c>
      <c r="AI2380" t="e" cm="1">
        <f t="array" aca="1" ref="AI2380" ca="1">INDIRECT("O"&amp;S2380)</f>
        <v>#VALUE!</v>
      </c>
      <c r="AJ2380" t="str">
        <f t="shared" si="749"/>
        <v/>
      </c>
    </row>
    <row r="2381" spans="1:36" ht="16.5" customHeight="1">
      <c r="A2381" s="129"/>
      <c r="B2381" s="134"/>
      <c r="C2381" s="135"/>
      <c r="D2381" s="146"/>
      <c r="E2381" s="146"/>
      <c r="F2381" s="135"/>
      <c r="G2381" s="147"/>
      <c r="H2381" s="147"/>
      <c r="I2381" s="147"/>
      <c r="J2381" s="147"/>
      <c r="K2381" s="38"/>
      <c r="L2381" s="143"/>
      <c r="M2381" s="143"/>
      <c r="N2381" s="61"/>
      <c r="O2381" s="314"/>
      <c r="Q2381" t="str">
        <f t="shared" si="744"/>
        <v/>
      </c>
      <c r="S2381" t="e">
        <f t="shared" ca="1" si="753"/>
        <v>#VALUE!</v>
      </c>
      <c r="T2381" t="e">
        <f t="shared" ca="1" si="750"/>
        <v>#VALUE!</v>
      </c>
      <c r="U2381">
        <f t="shared" si="754"/>
        <v>2316</v>
      </c>
      <c r="V2381">
        <v>193.166666666682</v>
      </c>
      <c r="W2381">
        <f t="shared" si="735"/>
        <v>193</v>
      </c>
      <c r="X2381" t="str" cm="1">
        <f t="array" aca="1" ref="X2381" ca="1">IFERROR(INDEX('PC&amp;PD'!$A$1:$AS$19,ROW('PC&amp;PD'!$A$19),MATCH(INDIRECT(T2381),'PC&amp;PD'!$A$1:$AS$1,0)),"")</f>
        <v/>
      </c>
      <c r="AA2381" t="str">
        <f t="shared" si="745"/>
        <v/>
      </c>
      <c r="AB2381" t="str">
        <f t="shared" si="746"/>
        <v/>
      </c>
      <c r="AC2381" t="e">
        <f t="shared" ca="1" si="747"/>
        <v>#VALUE!</v>
      </c>
      <c r="AD2381" t="str" cm="1">
        <f t="array" aca="1" ref="AD2381" ca="1">IFERROR(IF((LEFT(INDIRECT("$F"&amp;$S2381),4))="GOTS",IF($G2381="Organic","GOTS_Organic_raw",(IF($G2381="Responsible","GOTS_Responsible",(IF($G2381="No Attribute (Conventional)","GOTS_conventional",(IF($G2381="Recycled Pre/Post-Consumer","GOTS_pre_post",(IF($G2381="In-Conversion","GOTS_in_conversion",(IF($G2381="Sustainably Sourced","Sustainably_sourced",(IF($G2381="Recycled pre-consumer organic","GOTS_recycled_organic",""))))))))))))),IF($G2381="Organic","Organic",(IF($G2381="Responsible","Responsible",(IF($G2381="No Attribute (Conventional)","No_Attribute_Conventional",(IF($G2381="Recycled Pre/Post-Consumer","Recycled_Pre_Post_Consumer",(IF($G2381="In-Conversion","In_Conversion",(IF($G2381="Recycled Pre-Consumer","Recycled_Pre_Consumer",(IF($G2381="Recycled Post-Consumer","Recycled_Post_Consumer",(IF($G2381="Sustainably Sourced","Sustainably_sourced",(IF($G2381="Recycled pre-consumer organic","GOTS_recycled_organic","")))))))))))))))))),"")</f>
        <v/>
      </c>
      <c r="AE2381" t="e" cm="1">
        <f t="array" aca="1" ref="AE2381" ca="1">IF($I2381="",IF(INDIRECT("$F"&amp;$S2381)="","",IF(LEFT(INDIRECT("$F"&amp;$S2381),3)="GRS","GRS_RCS_RM",IF((LEFT(INDIRECT("$F"&amp;$S2381),3))="RCS","GRS_RCS_RM",IF(INDIRECT("$F"&amp;$S2381)="OCS (No Label)","OCS_Conversion_RM",IF(LEFT(INDIRECT("$F"&amp;$S2381),3)="OCS","OCS_RM",IF(RIGHT(INDIRECT("$F"&amp;$S2381),10)="conversion","GOTS_RM_conversion",IF((LEFT(INDIRECT("$F"&amp;$S2381),4))="GOTS","GOTS_RM","Responsible_RM"))))))),"DELETERM")</f>
        <v>#VALUE!</v>
      </c>
      <c r="AF2381" t="e" cm="1">
        <f t="array" aca="1" ref="AF2381" ca="1">IF($S2381="","",INDIRECT("$Z"&amp;$S2381))</f>
        <v>#VALUE!</v>
      </c>
      <c r="AG2381" t="str">
        <f t="shared" si="748"/>
        <v/>
      </c>
      <c r="AH2381" t="str" cm="1">
        <f t="array" aca="1" ref="AH2381" ca="1">IFERROR(INDIRECT("$ag"&amp;S2381),"")</f>
        <v/>
      </c>
      <c r="AI2381" t="e" cm="1">
        <f t="array" aca="1" ref="AI2381" ca="1">INDIRECT("O"&amp;S2381)</f>
        <v>#VALUE!</v>
      </c>
      <c r="AJ2381" t="str">
        <f t="shared" si="749"/>
        <v/>
      </c>
    </row>
    <row r="2382" spans="1:36" ht="16.5" customHeight="1">
      <c r="A2382" s="129"/>
      <c r="B2382" s="134"/>
      <c r="C2382" s="135"/>
      <c r="D2382" s="146"/>
      <c r="E2382" s="146"/>
      <c r="F2382" s="135"/>
      <c r="G2382" s="147"/>
      <c r="H2382" s="147"/>
      <c r="I2382" s="147"/>
      <c r="J2382" s="147"/>
      <c r="K2382" s="38"/>
      <c r="L2382" s="143"/>
      <c r="M2382" s="143"/>
      <c r="N2382" s="61"/>
      <c r="O2382" s="314"/>
      <c r="Q2382" t="str">
        <f t="shared" si="744"/>
        <v/>
      </c>
      <c r="S2382" t="e">
        <f t="shared" ca="1" si="753"/>
        <v>#VALUE!</v>
      </c>
      <c r="T2382" t="e">
        <f t="shared" ca="1" si="750"/>
        <v>#VALUE!</v>
      </c>
      <c r="U2382">
        <f t="shared" si="754"/>
        <v>2316</v>
      </c>
      <c r="V2382">
        <v>193.25000000001501</v>
      </c>
      <c r="W2382">
        <f t="shared" si="735"/>
        <v>193</v>
      </c>
      <c r="X2382" t="str" cm="1">
        <f t="array" aca="1" ref="X2382" ca="1">IFERROR(INDEX('PC&amp;PD'!$A$1:$AS$19,ROW('PC&amp;PD'!$A$19),MATCH(INDIRECT(T2382),'PC&amp;PD'!$A$1:$AS$1,0)),"")</f>
        <v/>
      </c>
      <c r="AA2382" t="str">
        <f t="shared" si="745"/>
        <v/>
      </c>
      <c r="AB2382" t="str">
        <f t="shared" si="746"/>
        <v/>
      </c>
      <c r="AC2382" t="e">
        <f t="shared" ca="1" si="747"/>
        <v>#VALUE!</v>
      </c>
      <c r="AD2382" t="str" cm="1">
        <f t="array" aca="1" ref="AD2382" ca="1">IFERROR(IF((LEFT(INDIRECT("$F"&amp;$S2382),4))="GOTS",IF($G2382="Organic","GOTS_Organic_raw",(IF($G2382="Responsible","GOTS_Responsible",(IF($G2382="No Attribute (Conventional)","GOTS_conventional",(IF($G2382="Recycled Pre/Post-Consumer","GOTS_pre_post",(IF($G2382="In-Conversion","GOTS_in_conversion",(IF($G2382="Sustainably Sourced","Sustainably_sourced",(IF($G2382="Recycled pre-consumer organic","GOTS_recycled_organic",""))))))))))))),IF($G2382="Organic","Organic",(IF($G2382="Responsible","Responsible",(IF($G2382="No Attribute (Conventional)","No_Attribute_Conventional",(IF($G2382="Recycled Pre/Post-Consumer","Recycled_Pre_Post_Consumer",(IF($G2382="In-Conversion","In_Conversion",(IF($G2382="Recycled Pre-Consumer","Recycled_Pre_Consumer",(IF($G2382="Recycled Post-Consumer","Recycled_Post_Consumer",(IF($G2382="Sustainably Sourced","Sustainably_sourced",(IF($G2382="Recycled pre-consumer organic","GOTS_recycled_organic","")))))))))))))))))),"")</f>
        <v/>
      </c>
      <c r="AE2382" t="e" cm="1">
        <f t="array" aca="1" ref="AE2382" ca="1">IF($I2382="",IF(INDIRECT("$F"&amp;$S2382)="","",IF(LEFT(INDIRECT("$F"&amp;$S2382),3)="GRS","GRS_RCS_RM",IF((LEFT(INDIRECT("$F"&amp;$S2382),3))="RCS","GRS_RCS_RM",IF(INDIRECT("$F"&amp;$S2382)="OCS (No Label)","OCS_Conversion_RM",IF(LEFT(INDIRECT("$F"&amp;$S2382),3)="OCS","OCS_RM",IF(RIGHT(INDIRECT("$F"&amp;$S2382),10)="conversion","GOTS_RM_conversion",IF((LEFT(INDIRECT("$F"&amp;$S2382),4))="GOTS","GOTS_RM","Responsible_RM"))))))),"DELETERM")</f>
        <v>#VALUE!</v>
      </c>
      <c r="AF2382" t="e" cm="1">
        <f t="array" aca="1" ref="AF2382" ca="1">IF($S2382="","",INDIRECT("$Z"&amp;$S2382))</f>
        <v>#VALUE!</v>
      </c>
      <c r="AG2382" t="str">
        <f t="shared" si="748"/>
        <v/>
      </c>
      <c r="AH2382" t="str" cm="1">
        <f t="array" aca="1" ref="AH2382" ca="1">IFERROR(INDIRECT("$ag"&amp;S2382),"")</f>
        <v/>
      </c>
      <c r="AI2382" t="e" cm="1">
        <f t="array" aca="1" ref="AI2382" ca="1">INDIRECT("O"&amp;S2382)</f>
        <v>#VALUE!</v>
      </c>
      <c r="AJ2382" t="str">
        <f t="shared" si="749"/>
        <v/>
      </c>
    </row>
    <row r="2383" spans="1:36" ht="16.5" customHeight="1">
      <c r="A2383" s="129"/>
      <c r="B2383" s="134"/>
      <c r="C2383" s="135"/>
      <c r="D2383" s="146"/>
      <c r="E2383" s="146"/>
      <c r="F2383" s="135"/>
      <c r="G2383" s="147"/>
      <c r="H2383" s="147"/>
      <c r="I2383" s="147"/>
      <c r="J2383" s="147"/>
      <c r="K2383" s="38"/>
      <c r="L2383" s="143"/>
      <c r="M2383" s="143"/>
      <c r="N2383" s="61"/>
      <c r="O2383" s="314"/>
      <c r="Q2383" t="str">
        <f t="shared" si="744"/>
        <v/>
      </c>
      <c r="S2383" t="e">
        <f t="shared" ca="1" si="753"/>
        <v>#VALUE!</v>
      </c>
      <c r="T2383" t="e">
        <f t="shared" ca="1" si="750"/>
        <v>#VALUE!</v>
      </c>
      <c r="U2383">
        <f t="shared" si="754"/>
        <v>2316</v>
      </c>
      <c r="V2383">
        <v>193.333333333349</v>
      </c>
      <c r="W2383">
        <f t="shared" si="735"/>
        <v>193</v>
      </c>
      <c r="X2383" t="str" cm="1">
        <f t="array" aca="1" ref="X2383" ca="1">IFERROR(INDEX('PC&amp;PD'!$A$1:$AS$19,ROW('PC&amp;PD'!$A$19),MATCH(INDIRECT(T2383),'PC&amp;PD'!$A$1:$AS$1,0)),"")</f>
        <v/>
      </c>
      <c r="AA2383" t="str">
        <f t="shared" si="745"/>
        <v/>
      </c>
      <c r="AB2383" t="str">
        <f t="shared" si="746"/>
        <v/>
      </c>
      <c r="AC2383" t="e">
        <f t="shared" ca="1" si="747"/>
        <v>#VALUE!</v>
      </c>
      <c r="AD2383" t="str" cm="1">
        <f t="array" aca="1" ref="AD2383" ca="1">IFERROR(IF((LEFT(INDIRECT("$F"&amp;$S2383),4))="GOTS",IF($G2383="Organic","GOTS_Organic_raw",(IF($G2383="Responsible","GOTS_Responsible",(IF($G2383="No Attribute (Conventional)","GOTS_conventional",(IF($G2383="Recycled Pre/Post-Consumer","GOTS_pre_post",(IF($G2383="In-Conversion","GOTS_in_conversion",(IF($G2383="Sustainably Sourced","Sustainably_sourced",(IF($G2383="Recycled pre-consumer organic","GOTS_recycled_organic",""))))))))))))),IF($G2383="Organic","Organic",(IF($G2383="Responsible","Responsible",(IF($G2383="No Attribute (Conventional)","No_Attribute_Conventional",(IF($G2383="Recycled Pre/Post-Consumer","Recycled_Pre_Post_Consumer",(IF($G2383="In-Conversion","In_Conversion",(IF($G2383="Recycled Pre-Consumer","Recycled_Pre_Consumer",(IF($G2383="Recycled Post-Consumer","Recycled_Post_Consumer",(IF($G2383="Sustainably Sourced","Sustainably_sourced",(IF($G2383="Recycled pre-consumer organic","GOTS_recycled_organic","")))))))))))))))))),"")</f>
        <v/>
      </c>
      <c r="AE2383" t="e" cm="1">
        <f t="array" aca="1" ref="AE2383" ca="1">IF($I2383="",IF(INDIRECT("$F"&amp;$S2383)="","",IF(LEFT(INDIRECT("$F"&amp;$S2383),3)="GRS","GRS_RCS_RM",IF((LEFT(INDIRECT("$F"&amp;$S2383),3))="RCS","GRS_RCS_RM",IF(INDIRECT("$F"&amp;$S2383)="OCS (No Label)","OCS_Conversion_RM",IF(LEFT(INDIRECT("$F"&amp;$S2383),3)="OCS","OCS_RM",IF(RIGHT(INDIRECT("$F"&amp;$S2383),10)="conversion","GOTS_RM_conversion",IF((LEFT(INDIRECT("$F"&amp;$S2383),4))="GOTS","GOTS_RM","Responsible_RM"))))))),"DELETERM")</f>
        <v>#VALUE!</v>
      </c>
      <c r="AF2383" t="e" cm="1">
        <f t="array" aca="1" ref="AF2383" ca="1">IF($S2383="","",INDIRECT("$Z"&amp;$S2383))</f>
        <v>#VALUE!</v>
      </c>
      <c r="AG2383" t="str">
        <f t="shared" si="748"/>
        <v/>
      </c>
      <c r="AH2383" t="str" cm="1">
        <f t="array" aca="1" ref="AH2383" ca="1">IFERROR(INDIRECT("$ag"&amp;S2383),"")</f>
        <v/>
      </c>
      <c r="AI2383" t="e" cm="1">
        <f t="array" aca="1" ref="AI2383" ca="1">INDIRECT("O"&amp;S2383)</f>
        <v>#VALUE!</v>
      </c>
      <c r="AJ2383" t="str">
        <f t="shared" si="749"/>
        <v/>
      </c>
    </row>
    <row r="2384" spans="1:36" ht="16.5" customHeight="1">
      <c r="A2384" s="129"/>
      <c r="B2384" s="134"/>
      <c r="C2384" s="135"/>
      <c r="D2384" s="146"/>
      <c r="E2384" s="146"/>
      <c r="F2384" s="135"/>
      <c r="G2384" s="147"/>
      <c r="H2384" s="147"/>
      <c r="I2384" s="147"/>
      <c r="J2384" s="147"/>
      <c r="K2384" s="38"/>
      <c r="L2384" s="143"/>
      <c r="M2384" s="143"/>
      <c r="N2384" s="61"/>
      <c r="O2384" s="314"/>
      <c r="Q2384" t="str">
        <f t="shared" si="744"/>
        <v/>
      </c>
      <c r="S2384" t="e">
        <f t="shared" ca="1" si="753"/>
        <v>#VALUE!</v>
      </c>
      <c r="T2384" t="e">
        <f t="shared" ca="1" si="750"/>
        <v>#VALUE!</v>
      </c>
      <c r="U2384">
        <f t="shared" si="754"/>
        <v>2316</v>
      </c>
      <c r="V2384">
        <v>193.416666666682</v>
      </c>
      <c r="W2384">
        <f t="shared" si="735"/>
        <v>193</v>
      </c>
      <c r="X2384" t="str" cm="1">
        <f t="array" aca="1" ref="X2384" ca="1">IFERROR(INDEX('PC&amp;PD'!$A$1:$AS$19,ROW('PC&amp;PD'!$A$19),MATCH(INDIRECT(T2384),'PC&amp;PD'!$A$1:$AS$1,0)),"")</f>
        <v/>
      </c>
      <c r="AA2384" t="str">
        <f t="shared" si="745"/>
        <v/>
      </c>
      <c r="AB2384" t="str">
        <f t="shared" si="746"/>
        <v/>
      </c>
      <c r="AC2384" t="e">
        <f t="shared" ca="1" si="747"/>
        <v>#VALUE!</v>
      </c>
      <c r="AD2384" t="str" cm="1">
        <f t="array" aca="1" ref="AD2384" ca="1">IFERROR(IF((LEFT(INDIRECT("$F"&amp;$S2384),4))="GOTS",IF($G2384="Organic","GOTS_Organic_raw",(IF($G2384="Responsible","GOTS_Responsible",(IF($G2384="No Attribute (Conventional)","GOTS_conventional",(IF($G2384="Recycled Pre/Post-Consumer","GOTS_pre_post",(IF($G2384="In-Conversion","GOTS_in_conversion",(IF($G2384="Sustainably Sourced","Sustainably_sourced",(IF($G2384="Recycled pre-consumer organic","GOTS_recycled_organic",""))))))))))))),IF($G2384="Organic","Organic",(IF($G2384="Responsible","Responsible",(IF($G2384="No Attribute (Conventional)","No_Attribute_Conventional",(IF($G2384="Recycled Pre/Post-Consumer","Recycled_Pre_Post_Consumer",(IF($G2384="In-Conversion","In_Conversion",(IF($G2384="Recycled Pre-Consumer","Recycled_Pre_Consumer",(IF($G2384="Recycled Post-Consumer","Recycled_Post_Consumer",(IF($G2384="Sustainably Sourced","Sustainably_sourced",(IF($G2384="Recycled pre-consumer organic","GOTS_recycled_organic","")))))))))))))))))),"")</f>
        <v/>
      </c>
      <c r="AE2384" t="e" cm="1">
        <f t="array" aca="1" ref="AE2384" ca="1">IF($I2384="",IF(INDIRECT("$F"&amp;$S2384)="","",IF(LEFT(INDIRECT("$F"&amp;$S2384),3)="GRS","GRS_RCS_RM",IF((LEFT(INDIRECT("$F"&amp;$S2384),3))="RCS","GRS_RCS_RM",IF(INDIRECT("$F"&amp;$S2384)="OCS (No Label)","OCS_Conversion_RM",IF(LEFT(INDIRECT("$F"&amp;$S2384),3)="OCS","OCS_RM",IF(RIGHT(INDIRECT("$F"&amp;$S2384),10)="conversion","GOTS_RM_conversion",IF((LEFT(INDIRECT("$F"&amp;$S2384),4))="GOTS","GOTS_RM","Responsible_RM"))))))),"DELETERM")</f>
        <v>#VALUE!</v>
      </c>
      <c r="AF2384" t="e" cm="1">
        <f t="array" aca="1" ref="AF2384" ca="1">IF($S2384="","",INDIRECT("$Z"&amp;$S2384))</f>
        <v>#VALUE!</v>
      </c>
      <c r="AG2384" t="str">
        <f t="shared" si="748"/>
        <v/>
      </c>
      <c r="AH2384" t="str" cm="1">
        <f t="array" aca="1" ref="AH2384" ca="1">IFERROR(INDIRECT("$ag"&amp;S2384),"")</f>
        <v/>
      </c>
      <c r="AI2384" t="e" cm="1">
        <f t="array" aca="1" ref="AI2384" ca="1">INDIRECT("O"&amp;S2384)</f>
        <v>#VALUE!</v>
      </c>
      <c r="AJ2384" t="str">
        <f t="shared" si="749"/>
        <v/>
      </c>
    </row>
    <row r="2385" spans="1:36" ht="16.5" customHeight="1">
      <c r="A2385" s="130"/>
      <c r="B2385" s="136"/>
      <c r="C2385" s="137"/>
      <c r="D2385" s="146"/>
      <c r="E2385" s="146"/>
      <c r="F2385" s="137"/>
      <c r="G2385" s="147"/>
      <c r="H2385" s="147"/>
      <c r="I2385" s="147"/>
      <c r="J2385" s="147"/>
      <c r="K2385" s="38"/>
      <c r="L2385" s="144"/>
      <c r="M2385" s="144"/>
      <c r="N2385" s="61"/>
      <c r="O2385" s="314"/>
      <c r="Q2385" t="str">
        <f t="shared" si="744"/>
        <v/>
      </c>
      <c r="S2385" t="e">
        <f t="shared" ca="1" si="753"/>
        <v>#VALUE!</v>
      </c>
      <c r="T2385" t="e">
        <f t="shared" ca="1" si="750"/>
        <v>#VALUE!</v>
      </c>
      <c r="U2385">
        <f t="shared" si="754"/>
        <v>2316</v>
      </c>
      <c r="V2385">
        <v>193.50000000001501</v>
      </c>
      <c r="W2385">
        <f t="shared" si="735"/>
        <v>193</v>
      </c>
      <c r="X2385" t="str" cm="1">
        <f t="array" aca="1" ref="X2385" ca="1">IFERROR(INDEX('PC&amp;PD'!$A$1:$AS$19,ROW('PC&amp;PD'!$A$19),MATCH(INDIRECT(T2385),'PC&amp;PD'!$A$1:$AS$1,0)),"")</f>
        <v/>
      </c>
      <c r="AA2385" t="str">
        <f t="shared" si="745"/>
        <v/>
      </c>
      <c r="AB2385" t="str">
        <f t="shared" si="746"/>
        <v/>
      </c>
      <c r="AC2385" t="e">
        <f t="shared" ca="1" si="747"/>
        <v>#VALUE!</v>
      </c>
      <c r="AD2385" t="str" cm="1">
        <f t="array" aca="1" ref="AD2385" ca="1">IFERROR(IF((LEFT(INDIRECT("$F"&amp;$S2385),4))="GOTS",IF($G2385="Organic","GOTS_Organic_raw",(IF($G2385="Responsible","GOTS_Responsible",(IF($G2385="No Attribute (Conventional)","GOTS_conventional",(IF($G2385="Recycled Pre/Post-Consumer","GOTS_pre_post",(IF($G2385="In-Conversion","GOTS_in_conversion",(IF($G2385="Sustainably Sourced","Sustainably_sourced",(IF($G2385="Recycled pre-consumer organic","GOTS_recycled_organic",""))))))))))))),IF($G2385="Organic","Organic",(IF($G2385="Responsible","Responsible",(IF($G2385="No Attribute (Conventional)","No_Attribute_Conventional",(IF($G2385="Recycled Pre/Post-Consumer","Recycled_Pre_Post_Consumer",(IF($G2385="In-Conversion","In_Conversion",(IF($G2385="Recycled Pre-Consumer","Recycled_Pre_Consumer",(IF($G2385="Recycled Post-Consumer","Recycled_Post_Consumer",(IF($G2385="Sustainably Sourced","Sustainably_sourced",(IF($G2385="Recycled pre-consumer organic","GOTS_recycled_organic","")))))))))))))))))),"")</f>
        <v/>
      </c>
      <c r="AE2385" t="e" cm="1">
        <f t="array" aca="1" ref="AE2385" ca="1">IF($I2385="",IF(INDIRECT("$F"&amp;$S2385)="","",IF(LEFT(INDIRECT("$F"&amp;$S2385),3)="GRS","GRS_RCS_RM",IF((LEFT(INDIRECT("$F"&amp;$S2385),3))="RCS","GRS_RCS_RM",IF(INDIRECT("$F"&amp;$S2385)="OCS (No Label)","OCS_Conversion_RM",IF(LEFT(INDIRECT("$F"&amp;$S2385),3)="OCS","OCS_RM",IF(RIGHT(INDIRECT("$F"&amp;$S2385),10)="conversion","GOTS_RM_conversion",IF((LEFT(INDIRECT("$F"&amp;$S2385),4))="GOTS","GOTS_RM","Responsible_RM"))))))),"DELETERM")</f>
        <v>#VALUE!</v>
      </c>
      <c r="AF2385" t="e" cm="1">
        <f t="array" aca="1" ref="AF2385" ca="1">IF($S2385="","",INDIRECT("$Z"&amp;$S2385))</f>
        <v>#VALUE!</v>
      </c>
      <c r="AG2385" t="str">
        <f t="shared" si="748"/>
        <v/>
      </c>
      <c r="AH2385" t="str" cm="1">
        <f t="array" aca="1" ref="AH2385" ca="1">IFERROR(INDIRECT("$ag"&amp;S2385),"")</f>
        <v/>
      </c>
      <c r="AI2385" t="e" cm="1">
        <f t="array" aca="1" ref="AI2385" ca="1">INDIRECT("O"&amp;S2385)</f>
        <v>#VALUE!</v>
      </c>
      <c r="AJ2385" t="str">
        <f t="shared" si="749"/>
        <v/>
      </c>
    </row>
    <row r="2386" spans="1:36" ht="16.5" customHeight="1">
      <c r="A2386" s="130"/>
      <c r="B2386" s="136"/>
      <c r="C2386" s="137"/>
      <c r="D2386" s="146"/>
      <c r="E2386" s="146"/>
      <c r="F2386" s="137"/>
      <c r="G2386" s="147"/>
      <c r="H2386" s="147"/>
      <c r="I2386" s="147"/>
      <c r="J2386" s="147"/>
      <c r="K2386" s="38"/>
      <c r="L2386" s="144"/>
      <c r="M2386" s="144"/>
      <c r="N2386" s="61"/>
      <c r="O2386" s="314"/>
      <c r="Q2386" t="str">
        <f t="shared" si="744"/>
        <v/>
      </c>
      <c r="S2386" t="e">
        <f t="shared" ca="1" si="753"/>
        <v>#VALUE!</v>
      </c>
      <c r="T2386" t="e">
        <f t="shared" ca="1" si="750"/>
        <v>#VALUE!</v>
      </c>
      <c r="U2386">
        <f t="shared" si="754"/>
        <v>2316</v>
      </c>
      <c r="V2386">
        <v>193.583333333349</v>
      </c>
      <c r="W2386">
        <f t="shared" si="735"/>
        <v>193</v>
      </c>
      <c r="X2386" t="str" cm="1">
        <f t="array" aca="1" ref="X2386" ca="1">IFERROR(INDEX('PC&amp;PD'!$A$1:$AS$19,ROW('PC&amp;PD'!$A$19),MATCH(INDIRECT(T2386),'PC&amp;PD'!$A$1:$AS$1,0)),"")</f>
        <v/>
      </c>
      <c r="AA2386" t="str">
        <f t="shared" si="745"/>
        <v/>
      </c>
      <c r="AB2386" t="str">
        <f t="shared" si="746"/>
        <v/>
      </c>
      <c r="AC2386" t="e">
        <f t="shared" ca="1" si="747"/>
        <v>#VALUE!</v>
      </c>
      <c r="AD2386" t="str" cm="1">
        <f t="array" aca="1" ref="AD2386" ca="1">IFERROR(IF((LEFT(INDIRECT("$F"&amp;$S2386),4))="GOTS",IF($G2386="Organic","GOTS_Organic_raw",(IF($G2386="Responsible","GOTS_Responsible",(IF($G2386="No Attribute (Conventional)","GOTS_conventional",(IF($G2386="Recycled Pre/Post-Consumer","GOTS_pre_post",(IF($G2386="In-Conversion","GOTS_in_conversion",(IF($G2386="Sustainably Sourced","Sustainably_sourced",(IF($G2386="Recycled pre-consumer organic","GOTS_recycled_organic",""))))))))))))),IF($G2386="Organic","Organic",(IF($G2386="Responsible","Responsible",(IF($G2386="No Attribute (Conventional)","No_Attribute_Conventional",(IF($G2386="Recycled Pre/Post-Consumer","Recycled_Pre_Post_Consumer",(IF($G2386="In-Conversion","In_Conversion",(IF($G2386="Recycled Pre-Consumer","Recycled_Pre_Consumer",(IF($G2386="Recycled Post-Consumer","Recycled_Post_Consumer",(IF($G2386="Sustainably Sourced","Sustainably_sourced",(IF($G2386="Recycled pre-consumer organic","GOTS_recycled_organic","")))))))))))))))))),"")</f>
        <v/>
      </c>
      <c r="AE2386" t="e" cm="1">
        <f t="array" aca="1" ref="AE2386" ca="1">IF($I2386="",IF(INDIRECT("$F"&amp;$S2386)="","",IF(LEFT(INDIRECT("$F"&amp;$S2386),3)="GRS","GRS_RCS_RM",IF((LEFT(INDIRECT("$F"&amp;$S2386),3))="RCS","GRS_RCS_RM",IF(INDIRECT("$F"&amp;$S2386)="OCS (No Label)","OCS_Conversion_RM",IF(LEFT(INDIRECT("$F"&amp;$S2386),3)="OCS","OCS_RM",IF(RIGHT(INDIRECT("$F"&amp;$S2386),10)="conversion","GOTS_RM_conversion",IF((LEFT(INDIRECT("$F"&amp;$S2386),4))="GOTS","GOTS_RM","Responsible_RM"))))))),"DELETERM")</f>
        <v>#VALUE!</v>
      </c>
      <c r="AF2386" t="e" cm="1">
        <f t="array" aca="1" ref="AF2386" ca="1">IF($S2386="","",INDIRECT("$Z"&amp;$S2386))</f>
        <v>#VALUE!</v>
      </c>
      <c r="AG2386" t="str">
        <f t="shared" si="748"/>
        <v/>
      </c>
      <c r="AH2386" t="str" cm="1">
        <f t="array" aca="1" ref="AH2386" ca="1">IFERROR(INDIRECT("$ag"&amp;S2386),"")</f>
        <v/>
      </c>
      <c r="AI2386" t="e" cm="1">
        <f t="array" aca="1" ref="AI2386" ca="1">INDIRECT("O"&amp;S2386)</f>
        <v>#VALUE!</v>
      </c>
      <c r="AJ2386" t="str">
        <f t="shared" si="749"/>
        <v/>
      </c>
    </row>
    <row r="2387" spans="1:36" ht="16.5" customHeight="1">
      <c r="A2387" s="130"/>
      <c r="B2387" s="136"/>
      <c r="C2387" s="137"/>
      <c r="D2387" s="146"/>
      <c r="E2387" s="146"/>
      <c r="F2387" s="137"/>
      <c r="G2387" s="147"/>
      <c r="H2387" s="147"/>
      <c r="I2387" s="147"/>
      <c r="J2387" s="147"/>
      <c r="K2387" s="38"/>
      <c r="L2387" s="144"/>
      <c r="M2387" s="144"/>
      <c r="N2387" s="61"/>
      <c r="O2387" s="314"/>
      <c r="Q2387" t="str">
        <f t="shared" si="744"/>
        <v/>
      </c>
      <c r="S2387" t="e">
        <f t="shared" ca="1" si="753"/>
        <v>#VALUE!</v>
      </c>
      <c r="T2387" t="e">
        <f t="shared" ca="1" si="750"/>
        <v>#VALUE!</v>
      </c>
      <c r="U2387">
        <f t="shared" si="754"/>
        <v>2316</v>
      </c>
      <c r="V2387">
        <v>193.666666666682</v>
      </c>
      <c r="W2387">
        <f t="shared" si="735"/>
        <v>193</v>
      </c>
      <c r="X2387" t="str" cm="1">
        <f t="array" aca="1" ref="X2387" ca="1">IFERROR(INDEX('PC&amp;PD'!$A$1:$AS$19,ROW('PC&amp;PD'!$A$19),MATCH(INDIRECT(T2387),'PC&amp;PD'!$A$1:$AS$1,0)),"")</f>
        <v/>
      </c>
      <c r="AA2387" t="str">
        <f t="shared" si="745"/>
        <v/>
      </c>
      <c r="AB2387" t="str">
        <f t="shared" si="746"/>
        <v/>
      </c>
      <c r="AC2387" t="e">
        <f t="shared" ca="1" si="747"/>
        <v>#VALUE!</v>
      </c>
      <c r="AD2387" t="str" cm="1">
        <f t="array" aca="1" ref="AD2387" ca="1">IFERROR(IF((LEFT(INDIRECT("$F"&amp;$S2387),4))="GOTS",IF($G2387="Organic","GOTS_Organic_raw",(IF($G2387="Responsible","GOTS_Responsible",(IF($G2387="No Attribute (Conventional)","GOTS_conventional",(IF($G2387="Recycled Pre/Post-Consumer","GOTS_pre_post",(IF($G2387="In-Conversion","GOTS_in_conversion",(IF($G2387="Sustainably Sourced","Sustainably_sourced",(IF($G2387="Recycled pre-consumer organic","GOTS_recycled_organic",""))))))))))))),IF($G2387="Organic","Organic",(IF($G2387="Responsible","Responsible",(IF($G2387="No Attribute (Conventional)","No_Attribute_Conventional",(IF($G2387="Recycled Pre/Post-Consumer","Recycled_Pre_Post_Consumer",(IF($G2387="In-Conversion","In_Conversion",(IF($G2387="Recycled Pre-Consumer","Recycled_Pre_Consumer",(IF($G2387="Recycled Post-Consumer","Recycled_Post_Consumer",(IF($G2387="Sustainably Sourced","Sustainably_sourced",(IF($G2387="Recycled pre-consumer organic","GOTS_recycled_organic","")))))))))))))))))),"")</f>
        <v/>
      </c>
      <c r="AE2387" t="e" cm="1">
        <f t="array" aca="1" ref="AE2387" ca="1">IF($I2387="",IF(INDIRECT("$F"&amp;$S2387)="","",IF(LEFT(INDIRECT("$F"&amp;$S2387),3)="GRS","GRS_RCS_RM",IF((LEFT(INDIRECT("$F"&amp;$S2387),3))="RCS","GRS_RCS_RM",IF(INDIRECT("$F"&amp;$S2387)="OCS (No Label)","OCS_Conversion_RM",IF(LEFT(INDIRECT("$F"&amp;$S2387),3)="OCS","OCS_RM",IF(RIGHT(INDIRECT("$F"&amp;$S2387),10)="conversion","GOTS_RM_conversion",IF((LEFT(INDIRECT("$F"&amp;$S2387),4))="GOTS","GOTS_RM","Responsible_RM"))))))),"DELETERM")</f>
        <v>#VALUE!</v>
      </c>
      <c r="AF2387" t="e" cm="1">
        <f t="array" aca="1" ref="AF2387" ca="1">IF($S2387="","",INDIRECT("$Z"&amp;$S2387))</f>
        <v>#VALUE!</v>
      </c>
      <c r="AG2387" t="str">
        <f t="shared" si="748"/>
        <v/>
      </c>
      <c r="AH2387" t="str" cm="1">
        <f t="array" aca="1" ref="AH2387" ca="1">IFERROR(INDIRECT("$ag"&amp;S2387),"")</f>
        <v/>
      </c>
      <c r="AI2387" t="e" cm="1">
        <f t="array" aca="1" ref="AI2387" ca="1">INDIRECT("O"&amp;S2387)</f>
        <v>#VALUE!</v>
      </c>
      <c r="AJ2387" t="str">
        <f t="shared" si="749"/>
        <v/>
      </c>
    </row>
    <row r="2388" spans="1:36" ht="16.5" customHeight="1">
      <c r="A2388" s="130"/>
      <c r="B2388" s="136"/>
      <c r="C2388" s="137"/>
      <c r="D2388" s="146"/>
      <c r="E2388" s="146"/>
      <c r="F2388" s="137"/>
      <c r="G2388" s="147"/>
      <c r="H2388" s="147"/>
      <c r="I2388" s="147"/>
      <c r="J2388" s="147"/>
      <c r="K2388" s="38"/>
      <c r="L2388" s="144"/>
      <c r="M2388" s="144"/>
      <c r="N2388" s="61"/>
      <c r="O2388" s="314"/>
      <c r="Q2388" t="str">
        <f t="shared" si="744"/>
        <v/>
      </c>
      <c r="S2388" t="e">
        <f t="shared" ca="1" si="753"/>
        <v>#VALUE!</v>
      </c>
      <c r="T2388" t="e">
        <f t="shared" ca="1" si="750"/>
        <v>#VALUE!</v>
      </c>
      <c r="U2388">
        <f t="shared" si="754"/>
        <v>2316</v>
      </c>
      <c r="V2388">
        <v>193.75000000001501</v>
      </c>
      <c r="W2388">
        <f t="shared" si="735"/>
        <v>193</v>
      </c>
      <c r="X2388" t="str" cm="1">
        <f t="array" aca="1" ref="X2388" ca="1">IFERROR(INDEX('PC&amp;PD'!$A$1:$AS$19,ROW('PC&amp;PD'!$A$19),MATCH(INDIRECT(T2388),'PC&amp;PD'!$A$1:$AS$1,0)),"")</f>
        <v/>
      </c>
      <c r="AA2388" t="str">
        <f t="shared" si="745"/>
        <v/>
      </c>
      <c r="AB2388" t="str">
        <f t="shared" si="746"/>
        <v/>
      </c>
      <c r="AC2388" t="e">
        <f t="shared" ca="1" si="747"/>
        <v>#VALUE!</v>
      </c>
      <c r="AD2388" t="str" cm="1">
        <f t="array" aca="1" ref="AD2388" ca="1">IFERROR(IF((LEFT(INDIRECT("$F"&amp;$S2388),4))="GOTS",IF($G2388="Organic","GOTS_Organic_raw",(IF($G2388="Responsible","GOTS_Responsible",(IF($G2388="No Attribute (Conventional)","GOTS_conventional",(IF($G2388="Recycled Pre/Post-Consumer","GOTS_pre_post",(IF($G2388="In-Conversion","GOTS_in_conversion",(IF($G2388="Sustainably Sourced","Sustainably_sourced",(IF($G2388="Recycled pre-consumer organic","GOTS_recycled_organic",""))))))))))))),IF($G2388="Organic","Organic",(IF($G2388="Responsible","Responsible",(IF($G2388="No Attribute (Conventional)","No_Attribute_Conventional",(IF($G2388="Recycled Pre/Post-Consumer","Recycled_Pre_Post_Consumer",(IF($G2388="In-Conversion","In_Conversion",(IF($G2388="Recycled Pre-Consumer","Recycled_Pre_Consumer",(IF($G2388="Recycled Post-Consumer","Recycled_Post_Consumer",(IF($G2388="Sustainably Sourced","Sustainably_sourced",(IF($G2388="Recycled pre-consumer organic","GOTS_recycled_organic","")))))))))))))))))),"")</f>
        <v/>
      </c>
      <c r="AE2388" t="e" cm="1">
        <f t="array" aca="1" ref="AE2388" ca="1">IF($I2388="",IF(INDIRECT("$F"&amp;$S2388)="","",IF(LEFT(INDIRECT("$F"&amp;$S2388),3)="GRS","GRS_RCS_RM",IF((LEFT(INDIRECT("$F"&amp;$S2388),3))="RCS","GRS_RCS_RM",IF(INDIRECT("$F"&amp;$S2388)="OCS (No Label)","OCS_Conversion_RM",IF(LEFT(INDIRECT("$F"&amp;$S2388),3)="OCS","OCS_RM",IF(RIGHT(INDIRECT("$F"&amp;$S2388),10)="conversion","GOTS_RM_conversion",IF((LEFT(INDIRECT("$F"&amp;$S2388),4))="GOTS","GOTS_RM","Responsible_RM"))))))),"DELETERM")</f>
        <v>#VALUE!</v>
      </c>
      <c r="AF2388" t="e" cm="1">
        <f t="array" aca="1" ref="AF2388" ca="1">IF($S2388="","",INDIRECT("$Z"&amp;$S2388))</f>
        <v>#VALUE!</v>
      </c>
      <c r="AG2388" t="str">
        <f t="shared" si="748"/>
        <v/>
      </c>
      <c r="AH2388" t="str" cm="1">
        <f t="array" aca="1" ref="AH2388" ca="1">IFERROR(INDIRECT("$ag"&amp;S2388),"")</f>
        <v/>
      </c>
      <c r="AI2388" t="e" cm="1">
        <f t="array" aca="1" ref="AI2388" ca="1">INDIRECT("O"&amp;S2388)</f>
        <v>#VALUE!</v>
      </c>
      <c r="AJ2388" t="str">
        <f t="shared" si="749"/>
        <v/>
      </c>
    </row>
    <row r="2389" spans="1:36" ht="16.5" customHeight="1">
      <c r="A2389" s="130"/>
      <c r="B2389" s="136"/>
      <c r="C2389" s="137"/>
      <c r="D2389" s="146"/>
      <c r="E2389" s="146"/>
      <c r="F2389" s="137"/>
      <c r="G2389" s="147"/>
      <c r="H2389" s="147"/>
      <c r="I2389" s="147"/>
      <c r="J2389" s="147"/>
      <c r="K2389" s="38"/>
      <c r="L2389" s="144"/>
      <c r="M2389" s="144"/>
      <c r="N2389" s="61"/>
      <c r="O2389" s="314"/>
      <c r="Q2389" t="str">
        <f t="shared" si="744"/>
        <v/>
      </c>
      <c r="S2389" t="e">
        <f t="shared" ca="1" si="753"/>
        <v>#VALUE!</v>
      </c>
      <c r="T2389" t="e">
        <f t="shared" ca="1" si="750"/>
        <v>#VALUE!</v>
      </c>
      <c r="U2389">
        <f t="shared" si="754"/>
        <v>2316</v>
      </c>
      <c r="V2389">
        <v>193.833333333349</v>
      </c>
      <c r="W2389">
        <f t="shared" si="735"/>
        <v>193</v>
      </c>
      <c r="X2389" t="str" cm="1">
        <f t="array" aca="1" ref="X2389" ca="1">IFERROR(INDEX('PC&amp;PD'!$A$1:$AS$19,ROW('PC&amp;PD'!$A$19),MATCH(INDIRECT(T2389),'PC&amp;PD'!$A$1:$AS$1,0)),"")</f>
        <v/>
      </c>
      <c r="AA2389" t="str">
        <f t="shared" si="745"/>
        <v/>
      </c>
      <c r="AB2389" t="str">
        <f t="shared" si="746"/>
        <v/>
      </c>
      <c r="AC2389" t="e">
        <f t="shared" ca="1" si="747"/>
        <v>#VALUE!</v>
      </c>
      <c r="AD2389" t="str" cm="1">
        <f t="array" aca="1" ref="AD2389" ca="1">IFERROR(IF((LEFT(INDIRECT("$F"&amp;$S2389),4))="GOTS",IF($G2389="Organic","GOTS_Organic_raw",(IF($G2389="Responsible","GOTS_Responsible",(IF($G2389="No Attribute (Conventional)","GOTS_conventional",(IF($G2389="Recycled Pre/Post-Consumer","GOTS_pre_post",(IF($G2389="In-Conversion","GOTS_in_conversion",(IF($G2389="Sustainably Sourced","Sustainably_sourced",(IF($G2389="Recycled pre-consumer organic","GOTS_recycled_organic",""))))))))))))),IF($G2389="Organic","Organic",(IF($G2389="Responsible","Responsible",(IF($G2389="No Attribute (Conventional)","No_Attribute_Conventional",(IF($G2389="Recycled Pre/Post-Consumer","Recycled_Pre_Post_Consumer",(IF($G2389="In-Conversion","In_Conversion",(IF($G2389="Recycled Pre-Consumer","Recycled_Pre_Consumer",(IF($G2389="Recycled Post-Consumer","Recycled_Post_Consumer",(IF($G2389="Sustainably Sourced","Sustainably_sourced",(IF($G2389="Recycled pre-consumer organic","GOTS_recycled_organic","")))))))))))))))))),"")</f>
        <v/>
      </c>
      <c r="AE2389" t="e" cm="1">
        <f t="array" aca="1" ref="AE2389" ca="1">IF($I2389="",IF(INDIRECT("$F"&amp;$S2389)="","",IF(LEFT(INDIRECT("$F"&amp;$S2389),3)="GRS","GRS_RCS_RM",IF((LEFT(INDIRECT("$F"&amp;$S2389),3))="RCS","GRS_RCS_RM",IF(INDIRECT("$F"&amp;$S2389)="OCS (No Label)","OCS_Conversion_RM",IF(LEFT(INDIRECT("$F"&amp;$S2389),3)="OCS","OCS_RM",IF(RIGHT(INDIRECT("$F"&amp;$S2389),10)="conversion","GOTS_RM_conversion",IF((LEFT(INDIRECT("$F"&amp;$S2389),4))="GOTS","GOTS_RM","Responsible_RM"))))))),"DELETERM")</f>
        <v>#VALUE!</v>
      </c>
      <c r="AF2389" t="e" cm="1">
        <f t="array" aca="1" ref="AF2389" ca="1">IF($S2389="","",INDIRECT("$Z"&amp;$S2389))</f>
        <v>#VALUE!</v>
      </c>
      <c r="AG2389" t="str">
        <f t="shared" si="748"/>
        <v/>
      </c>
      <c r="AH2389" t="str" cm="1">
        <f t="array" aca="1" ref="AH2389" ca="1">IFERROR(INDIRECT("$ag"&amp;S2389),"")</f>
        <v/>
      </c>
      <c r="AI2389" t="e" cm="1">
        <f t="array" aca="1" ref="AI2389" ca="1">INDIRECT("O"&amp;S2389)</f>
        <v>#VALUE!</v>
      </c>
      <c r="AJ2389" t="str">
        <f t="shared" si="749"/>
        <v/>
      </c>
    </row>
    <row r="2390" spans="1:36" ht="16.5" customHeight="1" thickBot="1">
      <c r="A2390" s="131"/>
      <c r="B2390" s="138"/>
      <c r="C2390" s="139"/>
      <c r="D2390" s="148"/>
      <c r="E2390" s="148"/>
      <c r="F2390" s="139"/>
      <c r="G2390" s="149"/>
      <c r="H2390" s="149"/>
      <c r="I2390" s="149"/>
      <c r="J2390" s="149"/>
      <c r="K2390" s="39"/>
      <c r="L2390" s="145"/>
      <c r="M2390" s="145"/>
      <c r="N2390" s="62"/>
      <c r="O2390" s="315"/>
      <c r="Q2390" t="str">
        <f t="shared" si="744"/>
        <v/>
      </c>
      <c r="S2390" t="e">
        <f t="shared" ca="1" si="753"/>
        <v>#VALUE!</v>
      </c>
      <c r="T2390" t="e">
        <f t="shared" ca="1" si="750"/>
        <v>#VALUE!</v>
      </c>
      <c r="U2390">
        <f t="shared" si="754"/>
        <v>2316</v>
      </c>
      <c r="V2390">
        <v>193.916666666682</v>
      </c>
      <c r="W2390">
        <f t="shared" ref="W2390:W2453" si="755">ROUNDDOWN(V2390,0)</f>
        <v>193</v>
      </c>
      <c r="X2390" t="str" cm="1">
        <f t="array" aca="1" ref="X2390" ca="1">IFERROR(INDEX('PC&amp;PD'!$A$1:$AS$19,ROW('PC&amp;PD'!$A$19),MATCH(INDIRECT(T2390),'PC&amp;PD'!$A$1:$AS$1,0)),"")</f>
        <v/>
      </c>
      <c r="AA2390" t="str">
        <f t="shared" si="745"/>
        <v/>
      </c>
      <c r="AB2390" t="str">
        <f t="shared" si="746"/>
        <v/>
      </c>
      <c r="AC2390" t="e">
        <f t="shared" ca="1" si="747"/>
        <v>#VALUE!</v>
      </c>
      <c r="AD2390" t="str" cm="1">
        <f t="array" aca="1" ref="AD2390" ca="1">IFERROR(IF((LEFT(INDIRECT("$F"&amp;$S2390),4))="GOTS",IF($G2390="Organic","GOTS_Organic_raw",(IF($G2390="Responsible","GOTS_Responsible",(IF($G2390="No Attribute (Conventional)","GOTS_conventional",(IF($G2390="Recycled Pre/Post-Consumer","GOTS_pre_post",(IF($G2390="In-Conversion","GOTS_in_conversion",(IF($G2390="Sustainably Sourced","Sustainably_sourced",(IF($G2390="Recycled pre-consumer organic","GOTS_recycled_organic",""))))))))))))),IF($G2390="Organic","Organic",(IF($G2390="Responsible","Responsible",(IF($G2390="No Attribute (Conventional)","No_Attribute_Conventional",(IF($G2390="Recycled Pre/Post-Consumer","Recycled_Pre_Post_Consumer",(IF($G2390="In-Conversion","In_Conversion",(IF($G2390="Recycled Pre-Consumer","Recycled_Pre_Consumer",(IF($G2390="Recycled Post-Consumer","Recycled_Post_Consumer",(IF($G2390="Sustainably Sourced","Sustainably_sourced",(IF($G2390="Recycled pre-consumer organic","GOTS_recycled_organic","")))))))))))))))))),"")</f>
        <v/>
      </c>
      <c r="AE2390" t="e" cm="1">
        <f t="array" aca="1" ref="AE2390" ca="1">IF($I2390="",IF(INDIRECT("$F"&amp;$S2390)="","",IF(LEFT(INDIRECT("$F"&amp;$S2390),3)="GRS","GRS_RCS_RM",IF((LEFT(INDIRECT("$F"&amp;$S2390),3))="RCS","GRS_RCS_RM",IF(INDIRECT("$F"&amp;$S2390)="OCS (No Label)","OCS_Conversion_RM",IF(LEFT(INDIRECT("$F"&amp;$S2390),3)="OCS","OCS_RM",IF(RIGHT(INDIRECT("$F"&amp;$S2390),10)="conversion","GOTS_RM_conversion",IF((LEFT(INDIRECT("$F"&amp;$S2390),4))="GOTS","GOTS_RM","Responsible_RM"))))))),"DELETERM")</f>
        <v>#VALUE!</v>
      </c>
      <c r="AF2390" t="e" cm="1">
        <f t="array" aca="1" ref="AF2390" ca="1">IF($S2390="","",INDIRECT("$Z"&amp;$S2390))</f>
        <v>#VALUE!</v>
      </c>
      <c r="AG2390" t="str">
        <f t="shared" si="748"/>
        <v/>
      </c>
      <c r="AH2390" t="str" cm="1">
        <f t="array" aca="1" ref="AH2390" ca="1">IFERROR(INDIRECT("$ag"&amp;S2390),"")</f>
        <v/>
      </c>
      <c r="AI2390" t="e" cm="1">
        <f t="array" aca="1" ref="AI2390" ca="1">INDIRECT("O"&amp;S2390)</f>
        <v>#VALUE!</v>
      </c>
      <c r="AJ2390" t="str">
        <f t="shared" si="749"/>
        <v/>
      </c>
    </row>
    <row r="2391" spans="1:36" ht="16.5" customHeight="1">
      <c r="A2391" s="128" t="str">
        <f>IF(B2391="","",COUNTA($B$63:$B2391))</f>
        <v/>
      </c>
      <c r="B2391" s="132"/>
      <c r="C2391" s="133"/>
      <c r="D2391" s="140"/>
      <c r="E2391" s="140"/>
      <c r="F2391" s="133"/>
      <c r="G2391" s="141"/>
      <c r="H2391" s="141"/>
      <c r="I2391" s="141"/>
      <c r="J2391" s="141"/>
      <c r="K2391" s="37"/>
      <c r="L2391" s="142" t="str">
        <f>IF(R2391="","",LEFT(R2391,LEN(R2391)-2))</f>
        <v/>
      </c>
      <c r="M2391" s="142"/>
      <c r="N2391" s="60"/>
      <c r="O2391" s="313"/>
      <c r="Q2391" t="str">
        <f t="shared" si="744"/>
        <v/>
      </c>
      <c r="R2391" t="str">
        <f t="shared" ref="R2391" si="756">CONCATENATE($Q2391,Q2392,Q2393,Q2394,Q2395,Q2396,$Q2397,$Q2398,$Q2399,$Q2400,$Q2401,$Q2402)</f>
        <v/>
      </c>
      <c r="S2391" t="e">
        <f t="shared" ca="1" si="753"/>
        <v>#VALUE!</v>
      </c>
      <c r="T2391" t="e">
        <f t="shared" ca="1" si="750"/>
        <v>#VALUE!</v>
      </c>
      <c r="U2391">
        <f t="shared" si="754"/>
        <v>2328</v>
      </c>
      <c r="V2391">
        <v>194.00000000001501</v>
      </c>
      <c r="W2391">
        <f t="shared" si="755"/>
        <v>194</v>
      </c>
      <c r="X2391" t="str" cm="1">
        <f t="array" aca="1" ref="X2391" ca="1">IFERROR(INDEX('PC&amp;PD'!$A$1:$AS$19,ROW('PC&amp;PD'!$A$19),MATCH(INDIRECT(T2391),'PC&amp;PD'!$A$1:$AS$1,0)),"")</f>
        <v/>
      </c>
      <c r="Z2391" t="str">
        <f t="shared" ref="Z2391" si="757">IFERROR(IF($F2391="OCS 100","OCS (OCS 100)",IF($F2391="OCS Blended","OCS (OCS Blended)",IF($F2391="OCS (No Label)","OCS (No Label)",IF($F2391="RCS 100","RCS (RCS 100)",IF($F2391="RCS Blended","RCS (RCS Blended)",IF($F2391="GRS","GRS (GRS)",IF($F2391="GRS (No Label)", "GRS (No Label)",IF($F2391="RDS","RDS (RDS)",IF($F2391="RWS","RWS (RWS)",IF($F2391="RAS","RAS (RAS)",IF($F2391="RMS","RMS (RMS)",IF($F2391="GOTS Organic","GOTS (Organic)",IF($F2391="GOTS Made with organic","GOTS (Made with Organic)",IF($F2391="GOTS Organic - in conversion","GOTS (Organic - In Conversion)",IF($F2391="GOTS Made with organic - in conversion","GOTS (Made with Organic - In Conversion)",""))))))))))))))),"")</f>
        <v/>
      </c>
      <c r="AA2391" t="str">
        <f t="shared" si="745"/>
        <v/>
      </c>
      <c r="AB2391" t="str">
        <f t="shared" si="746"/>
        <v/>
      </c>
      <c r="AC2391" t="e">
        <f t="shared" ca="1" si="747"/>
        <v>#VALUE!</v>
      </c>
      <c r="AD2391" t="str" cm="1">
        <f t="array" aca="1" ref="AD2391" ca="1">IFERROR(IF((LEFT(INDIRECT("$F"&amp;$S2391),4))="GOTS",IF($G2391="Organic","GOTS_Organic_raw",(IF($G2391="Responsible","GOTS_Responsible",(IF($G2391="No Attribute (Conventional)","GOTS_conventional",(IF($G2391="Recycled Pre/Post-Consumer","GOTS_pre_post",(IF($G2391="In-Conversion","GOTS_in_conversion",(IF($G2391="Sustainably Sourced","Sustainably_sourced",(IF($G2391="Recycled pre-consumer organic","GOTS_recycled_organic",""))))))))))))),IF($G2391="Organic","Organic",(IF($G2391="Responsible","Responsible",(IF($G2391="No Attribute (Conventional)","No_Attribute_Conventional",(IF($G2391="Recycled Pre/Post-Consumer","Recycled_Pre_Post_Consumer",(IF($G2391="In-Conversion","In_Conversion",(IF($G2391="Recycled Pre-Consumer","Recycled_Pre_Consumer",(IF($G2391="Recycled Post-Consumer","Recycled_Post_Consumer",(IF($G2391="Sustainably Sourced","Sustainably_sourced",(IF($G2391="Recycled pre-consumer organic","GOTS_recycled_organic","")))))))))))))))))),"")</f>
        <v/>
      </c>
      <c r="AE2391" t="e" cm="1">
        <f t="array" aca="1" ref="AE2391" ca="1">IF($I2391="",IF(INDIRECT("$F"&amp;$S2391)="","",IF(LEFT(INDIRECT("$F"&amp;$S2391),3)="GRS","GRS_RCS_RM",IF((LEFT(INDIRECT("$F"&amp;$S2391),3))="RCS","GRS_RCS_RM",IF(INDIRECT("$F"&amp;$S2391)="OCS (No Label)","OCS_Conversion_RM",IF(LEFT(INDIRECT("$F"&amp;$S2391),3)="OCS","OCS_RM",IF(RIGHT(INDIRECT("$F"&amp;$S2391),10)="conversion","GOTS_RM_conversion",IF((LEFT(INDIRECT("$F"&amp;$S2391),4))="GOTS","GOTS_RM","Responsible_RM"))))))),"DELETERM")</f>
        <v>#VALUE!</v>
      </c>
      <c r="AF2391" t="e" cm="1">
        <f t="array" aca="1" ref="AF2391" ca="1">IF($S2391="","",INDIRECT("$Z"&amp;$S2391))</f>
        <v>#VALUE!</v>
      </c>
      <c r="AG2391" t="str">
        <f t="shared" si="748"/>
        <v/>
      </c>
      <c r="AH2391" t="str" cm="1">
        <f t="array" aca="1" ref="AH2391" ca="1">IFERROR(INDIRECT("$ag"&amp;S2391),"")</f>
        <v/>
      </c>
      <c r="AI2391" t="e" cm="1">
        <f t="array" aca="1" ref="AI2391" ca="1">INDIRECT("O"&amp;S2391)</f>
        <v>#VALUE!</v>
      </c>
      <c r="AJ2391" t="str">
        <f t="shared" si="749"/>
        <v/>
      </c>
    </row>
    <row r="2392" spans="1:36" ht="16.5" customHeight="1">
      <c r="A2392" s="129"/>
      <c r="B2392" s="134"/>
      <c r="C2392" s="135"/>
      <c r="D2392" s="146"/>
      <c r="E2392" s="146"/>
      <c r="F2392" s="135"/>
      <c r="G2392" s="147"/>
      <c r="H2392" s="147"/>
      <c r="I2392" s="147"/>
      <c r="J2392" s="147"/>
      <c r="K2392" s="38"/>
      <c r="L2392" s="143"/>
      <c r="M2392" s="143"/>
      <c r="N2392" s="61"/>
      <c r="O2392" s="314"/>
      <c r="Q2392" t="str">
        <f t="shared" si="744"/>
        <v/>
      </c>
      <c r="S2392" t="e">
        <f t="shared" ca="1" si="753"/>
        <v>#VALUE!</v>
      </c>
      <c r="T2392" t="e">
        <f t="shared" ca="1" si="750"/>
        <v>#VALUE!</v>
      </c>
      <c r="U2392">
        <f t="shared" si="754"/>
        <v>2328</v>
      </c>
      <c r="V2392">
        <v>194.083333333349</v>
      </c>
      <c r="W2392">
        <f t="shared" si="755"/>
        <v>194</v>
      </c>
      <c r="X2392" t="str" cm="1">
        <f t="array" aca="1" ref="X2392" ca="1">IFERROR(INDEX('PC&amp;PD'!$A$1:$AS$19,ROW('PC&amp;PD'!$A$19),MATCH(INDIRECT(T2392),'PC&amp;PD'!$A$1:$AS$1,0)),"")</f>
        <v/>
      </c>
      <c r="AA2392" t="str">
        <f t="shared" si="745"/>
        <v/>
      </c>
      <c r="AB2392" t="str">
        <f t="shared" si="746"/>
        <v/>
      </c>
      <c r="AC2392" t="e">
        <f t="shared" ca="1" si="747"/>
        <v>#VALUE!</v>
      </c>
      <c r="AD2392" t="str" cm="1">
        <f t="array" aca="1" ref="AD2392" ca="1">IFERROR(IF((LEFT(INDIRECT("$F"&amp;$S2392),4))="GOTS",IF($G2392="Organic","GOTS_Organic_raw",(IF($G2392="Responsible","GOTS_Responsible",(IF($G2392="No Attribute (Conventional)","GOTS_conventional",(IF($G2392="Recycled Pre/Post-Consumer","GOTS_pre_post",(IF($G2392="In-Conversion","GOTS_in_conversion",(IF($G2392="Sustainably Sourced","Sustainably_sourced",(IF($G2392="Recycled pre-consumer organic","GOTS_recycled_organic",""))))))))))))),IF($G2392="Organic","Organic",(IF($G2392="Responsible","Responsible",(IF($G2392="No Attribute (Conventional)","No_Attribute_Conventional",(IF($G2392="Recycled Pre/Post-Consumer","Recycled_Pre_Post_Consumer",(IF($G2392="In-Conversion","In_Conversion",(IF($G2392="Recycled Pre-Consumer","Recycled_Pre_Consumer",(IF($G2392="Recycled Post-Consumer","Recycled_Post_Consumer",(IF($G2392="Sustainably Sourced","Sustainably_sourced",(IF($G2392="Recycled pre-consumer organic","GOTS_recycled_organic","")))))))))))))))))),"")</f>
        <v/>
      </c>
      <c r="AE2392" t="e" cm="1">
        <f t="array" aca="1" ref="AE2392" ca="1">IF($I2392="",IF(INDIRECT("$F"&amp;$S2392)="","",IF(LEFT(INDIRECT("$F"&amp;$S2392),3)="GRS","GRS_RCS_RM",IF((LEFT(INDIRECT("$F"&amp;$S2392),3))="RCS","GRS_RCS_RM",IF(INDIRECT("$F"&amp;$S2392)="OCS (No Label)","OCS_Conversion_RM",IF(LEFT(INDIRECT("$F"&amp;$S2392),3)="OCS","OCS_RM",IF(RIGHT(INDIRECT("$F"&amp;$S2392),10)="conversion","GOTS_RM_conversion",IF((LEFT(INDIRECT("$F"&amp;$S2392),4))="GOTS","GOTS_RM","Responsible_RM"))))))),"DELETERM")</f>
        <v>#VALUE!</v>
      </c>
      <c r="AF2392" t="e" cm="1">
        <f t="array" aca="1" ref="AF2392" ca="1">IF($S2392="","",INDIRECT("$Z"&amp;$S2392))</f>
        <v>#VALUE!</v>
      </c>
      <c r="AG2392" t="str">
        <f t="shared" si="748"/>
        <v/>
      </c>
      <c r="AH2392" t="str" cm="1">
        <f t="array" aca="1" ref="AH2392" ca="1">IFERROR(INDIRECT("$ag"&amp;S2392),"")</f>
        <v/>
      </c>
      <c r="AI2392" t="e" cm="1">
        <f t="array" aca="1" ref="AI2392" ca="1">INDIRECT("O"&amp;S2392)</f>
        <v>#VALUE!</v>
      </c>
      <c r="AJ2392" t="str">
        <f t="shared" si="749"/>
        <v/>
      </c>
    </row>
    <row r="2393" spans="1:36" ht="16.5" customHeight="1">
      <c r="A2393" s="129"/>
      <c r="B2393" s="134"/>
      <c r="C2393" s="135"/>
      <c r="D2393" s="146"/>
      <c r="E2393" s="146"/>
      <c r="F2393" s="135"/>
      <c r="G2393" s="147"/>
      <c r="H2393" s="147"/>
      <c r="I2393" s="147"/>
      <c r="J2393" s="147"/>
      <c r="K2393" s="38"/>
      <c r="L2393" s="143"/>
      <c r="M2393" s="143"/>
      <c r="N2393" s="61"/>
      <c r="O2393" s="314"/>
      <c r="Q2393" t="str">
        <f t="shared" si="744"/>
        <v/>
      </c>
      <c r="S2393" t="e">
        <f t="shared" ca="1" si="753"/>
        <v>#VALUE!</v>
      </c>
      <c r="T2393" t="e">
        <f t="shared" ca="1" si="750"/>
        <v>#VALUE!</v>
      </c>
      <c r="U2393">
        <f t="shared" si="754"/>
        <v>2328</v>
      </c>
      <c r="V2393">
        <v>194.166666666682</v>
      </c>
      <c r="W2393">
        <f t="shared" si="755"/>
        <v>194</v>
      </c>
      <c r="X2393" t="str" cm="1">
        <f t="array" aca="1" ref="X2393" ca="1">IFERROR(INDEX('PC&amp;PD'!$A$1:$AS$19,ROW('PC&amp;PD'!$A$19),MATCH(INDIRECT(T2393),'PC&amp;PD'!$A$1:$AS$1,0)),"")</f>
        <v/>
      </c>
      <c r="AA2393" t="str">
        <f t="shared" si="745"/>
        <v/>
      </c>
      <c r="AB2393" t="str">
        <f t="shared" si="746"/>
        <v/>
      </c>
      <c r="AC2393" t="e">
        <f t="shared" ca="1" si="747"/>
        <v>#VALUE!</v>
      </c>
      <c r="AD2393" t="str" cm="1">
        <f t="array" aca="1" ref="AD2393" ca="1">IFERROR(IF((LEFT(INDIRECT("$F"&amp;$S2393),4))="GOTS",IF($G2393="Organic","GOTS_Organic_raw",(IF($G2393="Responsible","GOTS_Responsible",(IF($G2393="No Attribute (Conventional)","GOTS_conventional",(IF($G2393="Recycled Pre/Post-Consumer","GOTS_pre_post",(IF($G2393="In-Conversion","GOTS_in_conversion",(IF($G2393="Sustainably Sourced","Sustainably_sourced",(IF($G2393="Recycled pre-consumer organic","GOTS_recycled_organic",""))))))))))))),IF($G2393="Organic","Organic",(IF($G2393="Responsible","Responsible",(IF($G2393="No Attribute (Conventional)","No_Attribute_Conventional",(IF($G2393="Recycled Pre/Post-Consumer","Recycled_Pre_Post_Consumer",(IF($G2393="In-Conversion","In_Conversion",(IF($G2393="Recycled Pre-Consumer","Recycled_Pre_Consumer",(IF($G2393="Recycled Post-Consumer","Recycled_Post_Consumer",(IF($G2393="Sustainably Sourced","Sustainably_sourced",(IF($G2393="Recycled pre-consumer organic","GOTS_recycled_organic","")))))))))))))))))),"")</f>
        <v/>
      </c>
      <c r="AE2393" t="e" cm="1">
        <f t="array" aca="1" ref="AE2393" ca="1">IF($I2393="",IF(INDIRECT("$F"&amp;$S2393)="","",IF(LEFT(INDIRECT("$F"&amp;$S2393),3)="GRS","GRS_RCS_RM",IF((LEFT(INDIRECT("$F"&amp;$S2393),3))="RCS","GRS_RCS_RM",IF(INDIRECT("$F"&amp;$S2393)="OCS (No Label)","OCS_Conversion_RM",IF(LEFT(INDIRECT("$F"&amp;$S2393),3)="OCS","OCS_RM",IF(RIGHT(INDIRECT("$F"&amp;$S2393),10)="conversion","GOTS_RM_conversion",IF((LEFT(INDIRECT("$F"&amp;$S2393),4))="GOTS","GOTS_RM","Responsible_RM"))))))),"DELETERM")</f>
        <v>#VALUE!</v>
      </c>
      <c r="AF2393" t="e" cm="1">
        <f t="array" aca="1" ref="AF2393" ca="1">IF($S2393="","",INDIRECT("$Z"&amp;$S2393))</f>
        <v>#VALUE!</v>
      </c>
      <c r="AG2393" t="str">
        <f t="shared" si="748"/>
        <v/>
      </c>
      <c r="AH2393" t="str" cm="1">
        <f t="array" aca="1" ref="AH2393" ca="1">IFERROR(INDIRECT("$ag"&amp;S2393),"")</f>
        <v/>
      </c>
      <c r="AI2393" t="e" cm="1">
        <f t="array" aca="1" ref="AI2393" ca="1">INDIRECT("O"&amp;S2393)</f>
        <v>#VALUE!</v>
      </c>
      <c r="AJ2393" t="str">
        <f t="shared" si="749"/>
        <v/>
      </c>
    </row>
    <row r="2394" spans="1:36" ht="16.5" customHeight="1">
      <c r="A2394" s="129"/>
      <c r="B2394" s="134"/>
      <c r="C2394" s="135"/>
      <c r="D2394" s="146"/>
      <c r="E2394" s="146"/>
      <c r="F2394" s="135"/>
      <c r="G2394" s="147"/>
      <c r="H2394" s="147"/>
      <c r="I2394" s="147"/>
      <c r="J2394" s="147"/>
      <c r="K2394" s="38"/>
      <c r="L2394" s="143"/>
      <c r="M2394" s="143"/>
      <c r="N2394" s="61"/>
      <c r="O2394" s="314"/>
      <c r="Q2394" t="str">
        <f t="shared" si="744"/>
        <v/>
      </c>
      <c r="S2394" t="e">
        <f t="shared" ca="1" si="753"/>
        <v>#VALUE!</v>
      </c>
      <c r="T2394" t="e">
        <f t="shared" ca="1" si="750"/>
        <v>#VALUE!</v>
      </c>
      <c r="U2394">
        <f t="shared" si="754"/>
        <v>2328</v>
      </c>
      <c r="V2394">
        <v>194.25000000001501</v>
      </c>
      <c r="W2394">
        <f t="shared" si="755"/>
        <v>194</v>
      </c>
      <c r="X2394" t="str" cm="1">
        <f t="array" aca="1" ref="X2394" ca="1">IFERROR(INDEX('PC&amp;PD'!$A$1:$AS$19,ROW('PC&amp;PD'!$A$19),MATCH(INDIRECT(T2394),'PC&amp;PD'!$A$1:$AS$1,0)),"")</f>
        <v/>
      </c>
      <c r="AA2394" t="str">
        <f t="shared" si="745"/>
        <v/>
      </c>
      <c r="AB2394" t="str">
        <f t="shared" si="746"/>
        <v/>
      </c>
      <c r="AC2394" t="e">
        <f t="shared" ca="1" si="747"/>
        <v>#VALUE!</v>
      </c>
      <c r="AD2394" t="str" cm="1">
        <f t="array" aca="1" ref="AD2394" ca="1">IFERROR(IF((LEFT(INDIRECT("$F"&amp;$S2394),4))="GOTS",IF($G2394="Organic","GOTS_Organic_raw",(IF($G2394="Responsible","GOTS_Responsible",(IF($G2394="No Attribute (Conventional)","GOTS_conventional",(IF($G2394="Recycled Pre/Post-Consumer","GOTS_pre_post",(IF($G2394="In-Conversion","GOTS_in_conversion",(IF($G2394="Sustainably Sourced","Sustainably_sourced",(IF($G2394="Recycled pre-consumer organic","GOTS_recycled_organic",""))))))))))))),IF($G2394="Organic","Organic",(IF($G2394="Responsible","Responsible",(IF($G2394="No Attribute (Conventional)","No_Attribute_Conventional",(IF($G2394="Recycled Pre/Post-Consumer","Recycled_Pre_Post_Consumer",(IF($G2394="In-Conversion","In_Conversion",(IF($G2394="Recycled Pre-Consumer","Recycled_Pre_Consumer",(IF($G2394="Recycled Post-Consumer","Recycled_Post_Consumer",(IF($G2394="Sustainably Sourced","Sustainably_sourced",(IF($G2394="Recycled pre-consumer organic","GOTS_recycled_organic","")))))))))))))))))),"")</f>
        <v/>
      </c>
      <c r="AE2394" t="e" cm="1">
        <f t="array" aca="1" ref="AE2394" ca="1">IF($I2394="",IF(INDIRECT("$F"&amp;$S2394)="","",IF(LEFT(INDIRECT("$F"&amp;$S2394),3)="GRS","GRS_RCS_RM",IF((LEFT(INDIRECT("$F"&amp;$S2394),3))="RCS","GRS_RCS_RM",IF(INDIRECT("$F"&amp;$S2394)="OCS (No Label)","OCS_Conversion_RM",IF(LEFT(INDIRECT("$F"&amp;$S2394),3)="OCS","OCS_RM",IF(RIGHT(INDIRECT("$F"&amp;$S2394),10)="conversion","GOTS_RM_conversion",IF((LEFT(INDIRECT("$F"&amp;$S2394),4))="GOTS","GOTS_RM","Responsible_RM"))))))),"DELETERM")</f>
        <v>#VALUE!</v>
      </c>
      <c r="AF2394" t="e" cm="1">
        <f t="array" aca="1" ref="AF2394" ca="1">IF($S2394="","",INDIRECT("$Z"&amp;$S2394))</f>
        <v>#VALUE!</v>
      </c>
      <c r="AG2394" t="str">
        <f t="shared" si="748"/>
        <v/>
      </c>
      <c r="AH2394" t="str" cm="1">
        <f t="array" aca="1" ref="AH2394" ca="1">IFERROR(INDIRECT("$ag"&amp;S2394),"")</f>
        <v/>
      </c>
      <c r="AI2394" t="e" cm="1">
        <f t="array" aca="1" ref="AI2394" ca="1">INDIRECT("O"&amp;S2394)</f>
        <v>#VALUE!</v>
      </c>
      <c r="AJ2394" t="str">
        <f t="shared" si="749"/>
        <v/>
      </c>
    </row>
    <row r="2395" spans="1:36" ht="16.5" customHeight="1">
      <c r="A2395" s="129"/>
      <c r="B2395" s="134"/>
      <c r="C2395" s="135"/>
      <c r="D2395" s="146"/>
      <c r="E2395" s="146"/>
      <c r="F2395" s="135"/>
      <c r="G2395" s="147"/>
      <c r="H2395" s="147"/>
      <c r="I2395" s="147"/>
      <c r="J2395" s="147"/>
      <c r="K2395" s="38"/>
      <c r="L2395" s="143"/>
      <c r="M2395" s="143"/>
      <c r="N2395" s="61"/>
      <c r="O2395" s="314"/>
      <c r="Q2395" t="str">
        <f t="shared" si="744"/>
        <v/>
      </c>
      <c r="S2395" t="e">
        <f t="shared" ca="1" si="753"/>
        <v>#VALUE!</v>
      </c>
      <c r="T2395" t="e">
        <f t="shared" ca="1" si="750"/>
        <v>#VALUE!</v>
      </c>
      <c r="U2395">
        <f t="shared" si="754"/>
        <v>2328</v>
      </c>
      <c r="V2395">
        <v>194.333333333349</v>
      </c>
      <c r="W2395">
        <f t="shared" si="755"/>
        <v>194</v>
      </c>
      <c r="X2395" t="str" cm="1">
        <f t="array" aca="1" ref="X2395" ca="1">IFERROR(INDEX('PC&amp;PD'!$A$1:$AS$19,ROW('PC&amp;PD'!$A$19),MATCH(INDIRECT(T2395),'PC&amp;PD'!$A$1:$AS$1,0)),"")</f>
        <v/>
      </c>
      <c r="AA2395" t="str">
        <f t="shared" si="745"/>
        <v/>
      </c>
      <c r="AB2395" t="str">
        <f t="shared" si="746"/>
        <v/>
      </c>
      <c r="AC2395" t="e">
        <f t="shared" ca="1" si="747"/>
        <v>#VALUE!</v>
      </c>
      <c r="AD2395" t="str" cm="1">
        <f t="array" aca="1" ref="AD2395" ca="1">IFERROR(IF((LEFT(INDIRECT("$F"&amp;$S2395),4))="GOTS",IF($G2395="Organic","GOTS_Organic_raw",(IF($G2395="Responsible","GOTS_Responsible",(IF($G2395="No Attribute (Conventional)","GOTS_conventional",(IF($G2395="Recycled Pre/Post-Consumer","GOTS_pre_post",(IF($G2395="In-Conversion","GOTS_in_conversion",(IF($G2395="Sustainably Sourced","Sustainably_sourced",(IF($G2395="Recycled pre-consumer organic","GOTS_recycled_organic",""))))))))))))),IF($G2395="Organic","Organic",(IF($G2395="Responsible","Responsible",(IF($G2395="No Attribute (Conventional)","No_Attribute_Conventional",(IF($G2395="Recycled Pre/Post-Consumer","Recycled_Pre_Post_Consumer",(IF($G2395="In-Conversion","In_Conversion",(IF($G2395="Recycled Pre-Consumer","Recycled_Pre_Consumer",(IF($G2395="Recycled Post-Consumer","Recycled_Post_Consumer",(IF($G2395="Sustainably Sourced","Sustainably_sourced",(IF($G2395="Recycled pre-consumer organic","GOTS_recycled_organic","")))))))))))))))))),"")</f>
        <v/>
      </c>
      <c r="AE2395" t="e" cm="1">
        <f t="array" aca="1" ref="AE2395" ca="1">IF($I2395="",IF(INDIRECT("$F"&amp;$S2395)="","",IF(LEFT(INDIRECT("$F"&amp;$S2395),3)="GRS","GRS_RCS_RM",IF((LEFT(INDIRECT("$F"&amp;$S2395),3))="RCS","GRS_RCS_RM",IF(INDIRECT("$F"&amp;$S2395)="OCS (No Label)","OCS_Conversion_RM",IF(LEFT(INDIRECT("$F"&amp;$S2395),3)="OCS","OCS_RM",IF(RIGHT(INDIRECT("$F"&amp;$S2395),10)="conversion","GOTS_RM_conversion",IF((LEFT(INDIRECT("$F"&amp;$S2395),4))="GOTS","GOTS_RM","Responsible_RM"))))))),"DELETERM")</f>
        <v>#VALUE!</v>
      </c>
      <c r="AF2395" t="e" cm="1">
        <f t="array" aca="1" ref="AF2395" ca="1">IF($S2395="","",INDIRECT("$Z"&amp;$S2395))</f>
        <v>#VALUE!</v>
      </c>
      <c r="AG2395" t="str">
        <f t="shared" si="748"/>
        <v/>
      </c>
      <c r="AH2395" t="str" cm="1">
        <f t="array" aca="1" ref="AH2395" ca="1">IFERROR(INDIRECT("$ag"&amp;S2395),"")</f>
        <v/>
      </c>
      <c r="AI2395" t="e" cm="1">
        <f t="array" aca="1" ref="AI2395" ca="1">INDIRECT("O"&amp;S2395)</f>
        <v>#VALUE!</v>
      </c>
      <c r="AJ2395" t="str">
        <f t="shared" si="749"/>
        <v/>
      </c>
    </row>
    <row r="2396" spans="1:36" ht="16.5" customHeight="1">
      <c r="A2396" s="129"/>
      <c r="B2396" s="134"/>
      <c r="C2396" s="135"/>
      <c r="D2396" s="146"/>
      <c r="E2396" s="146"/>
      <c r="F2396" s="135"/>
      <c r="G2396" s="147"/>
      <c r="H2396" s="147"/>
      <c r="I2396" s="147"/>
      <c r="J2396" s="147"/>
      <c r="K2396" s="38"/>
      <c r="L2396" s="143"/>
      <c r="M2396" s="143"/>
      <c r="N2396" s="61"/>
      <c r="O2396" s="314"/>
      <c r="Q2396" t="str">
        <f t="shared" si="744"/>
        <v/>
      </c>
      <c r="S2396" t="e">
        <f t="shared" ca="1" si="753"/>
        <v>#VALUE!</v>
      </c>
      <c r="T2396" t="e">
        <f t="shared" ca="1" si="750"/>
        <v>#VALUE!</v>
      </c>
      <c r="U2396">
        <f t="shared" si="754"/>
        <v>2328</v>
      </c>
      <c r="V2396">
        <v>194.416666666682</v>
      </c>
      <c r="W2396">
        <f t="shared" si="755"/>
        <v>194</v>
      </c>
      <c r="X2396" t="str" cm="1">
        <f t="array" aca="1" ref="X2396" ca="1">IFERROR(INDEX('PC&amp;PD'!$A$1:$AS$19,ROW('PC&amp;PD'!$A$19),MATCH(INDIRECT(T2396),'PC&amp;PD'!$A$1:$AS$1,0)),"")</f>
        <v/>
      </c>
      <c r="AA2396" t="str">
        <f t="shared" si="745"/>
        <v/>
      </c>
      <c r="AB2396" t="str">
        <f t="shared" si="746"/>
        <v/>
      </c>
      <c r="AC2396" t="e">
        <f t="shared" ca="1" si="747"/>
        <v>#VALUE!</v>
      </c>
      <c r="AD2396" t="str" cm="1">
        <f t="array" aca="1" ref="AD2396" ca="1">IFERROR(IF((LEFT(INDIRECT("$F"&amp;$S2396),4))="GOTS",IF($G2396="Organic","GOTS_Organic_raw",(IF($G2396="Responsible","GOTS_Responsible",(IF($G2396="No Attribute (Conventional)","GOTS_conventional",(IF($G2396="Recycled Pre/Post-Consumer","GOTS_pre_post",(IF($G2396="In-Conversion","GOTS_in_conversion",(IF($G2396="Sustainably Sourced","Sustainably_sourced",(IF($G2396="Recycled pre-consumer organic","GOTS_recycled_organic",""))))))))))))),IF($G2396="Organic","Organic",(IF($G2396="Responsible","Responsible",(IF($G2396="No Attribute (Conventional)","No_Attribute_Conventional",(IF($G2396="Recycled Pre/Post-Consumer","Recycled_Pre_Post_Consumer",(IF($G2396="In-Conversion","In_Conversion",(IF($G2396="Recycled Pre-Consumer","Recycled_Pre_Consumer",(IF($G2396="Recycled Post-Consumer","Recycled_Post_Consumer",(IF($G2396="Sustainably Sourced","Sustainably_sourced",(IF($G2396="Recycled pre-consumer organic","GOTS_recycled_organic","")))))))))))))))))),"")</f>
        <v/>
      </c>
      <c r="AE2396" t="e" cm="1">
        <f t="array" aca="1" ref="AE2396" ca="1">IF($I2396="",IF(INDIRECT("$F"&amp;$S2396)="","",IF(LEFT(INDIRECT("$F"&amp;$S2396),3)="GRS","GRS_RCS_RM",IF((LEFT(INDIRECT("$F"&amp;$S2396),3))="RCS","GRS_RCS_RM",IF(INDIRECT("$F"&amp;$S2396)="OCS (No Label)","OCS_Conversion_RM",IF(LEFT(INDIRECT("$F"&amp;$S2396),3)="OCS","OCS_RM",IF(RIGHT(INDIRECT("$F"&amp;$S2396),10)="conversion","GOTS_RM_conversion",IF((LEFT(INDIRECT("$F"&amp;$S2396),4))="GOTS","GOTS_RM","Responsible_RM"))))))),"DELETERM")</f>
        <v>#VALUE!</v>
      </c>
      <c r="AF2396" t="e" cm="1">
        <f t="array" aca="1" ref="AF2396" ca="1">IF($S2396="","",INDIRECT("$Z"&amp;$S2396))</f>
        <v>#VALUE!</v>
      </c>
      <c r="AG2396" t="str">
        <f t="shared" si="748"/>
        <v/>
      </c>
      <c r="AH2396" t="str" cm="1">
        <f t="array" aca="1" ref="AH2396" ca="1">IFERROR(INDIRECT("$ag"&amp;S2396),"")</f>
        <v/>
      </c>
      <c r="AI2396" t="e" cm="1">
        <f t="array" aca="1" ref="AI2396" ca="1">INDIRECT("O"&amp;S2396)</f>
        <v>#VALUE!</v>
      </c>
      <c r="AJ2396" t="str">
        <f t="shared" si="749"/>
        <v/>
      </c>
    </row>
    <row r="2397" spans="1:36" ht="16.5" customHeight="1">
      <c r="A2397" s="130"/>
      <c r="B2397" s="136"/>
      <c r="C2397" s="137"/>
      <c r="D2397" s="146"/>
      <c r="E2397" s="146"/>
      <c r="F2397" s="137"/>
      <c r="G2397" s="147"/>
      <c r="H2397" s="147"/>
      <c r="I2397" s="147"/>
      <c r="J2397" s="147"/>
      <c r="K2397" s="38"/>
      <c r="L2397" s="144"/>
      <c r="M2397" s="144"/>
      <c r="N2397" s="61"/>
      <c r="O2397" s="314"/>
      <c r="Q2397" t="str">
        <f t="shared" si="744"/>
        <v/>
      </c>
      <c r="S2397" t="e">
        <f t="shared" ca="1" si="753"/>
        <v>#VALUE!</v>
      </c>
      <c r="T2397" t="e">
        <f t="shared" ca="1" si="750"/>
        <v>#VALUE!</v>
      </c>
      <c r="U2397">
        <f t="shared" si="754"/>
        <v>2328</v>
      </c>
      <c r="V2397">
        <v>194.50000000001501</v>
      </c>
      <c r="W2397">
        <f t="shared" si="755"/>
        <v>194</v>
      </c>
      <c r="X2397" t="str" cm="1">
        <f t="array" aca="1" ref="X2397" ca="1">IFERROR(INDEX('PC&amp;PD'!$A$1:$AS$19,ROW('PC&amp;PD'!$A$19),MATCH(INDIRECT(T2397),'PC&amp;PD'!$A$1:$AS$1,0)),"")</f>
        <v/>
      </c>
      <c r="AA2397" t="str">
        <f t="shared" si="745"/>
        <v/>
      </c>
      <c r="AB2397" t="str">
        <f t="shared" si="746"/>
        <v/>
      </c>
      <c r="AC2397" t="e">
        <f t="shared" ca="1" si="747"/>
        <v>#VALUE!</v>
      </c>
      <c r="AD2397" t="str" cm="1">
        <f t="array" aca="1" ref="AD2397" ca="1">IFERROR(IF((LEFT(INDIRECT("$F"&amp;$S2397),4))="GOTS",IF($G2397="Organic","GOTS_Organic_raw",(IF($G2397="Responsible","GOTS_Responsible",(IF($G2397="No Attribute (Conventional)","GOTS_conventional",(IF($G2397="Recycled Pre/Post-Consumer","GOTS_pre_post",(IF($G2397="In-Conversion","GOTS_in_conversion",(IF($G2397="Sustainably Sourced","Sustainably_sourced",(IF($G2397="Recycled pre-consumer organic","GOTS_recycled_organic",""))))))))))))),IF($G2397="Organic","Organic",(IF($G2397="Responsible","Responsible",(IF($G2397="No Attribute (Conventional)","No_Attribute_Conventional",(IF($G2397="Recycled Pre/Post-Consumer","Recycled_Pre_Post_Consumer",(IF($G2397="In-Conversion","In_Conversion",(IF($G2397="Recycled Pre-Consumer","Recycled_Pre_Consumer",(IF($G2397="Recycled Post-Consumer","Recycled_Post_Consumer",(IF($G2397="Sustainably Sourced","Sustainably_sourced",(IF($G2397="Recycled pre-consumer organic","GOTS_recycled_organic","")))))))))))))))))),"")</f>
        <v/>
      </c>
      <c r="AE2397" t="e" cm="1">
        <f t="array" aca="1" ref="AE2397" ca="1">IF($I2397="",IF(INDIRECT("$F"&amp;$S2397)="","",IF(LEFT(INDIRECT("$F"&amp;$S2397),3)="GRS","GRS_RCS_RM",IF((LEFT(INDIRECT("$F"&amp;$S2397),3))="RCS","GRS_RCS_RM",IF(INDIRECT("$F"&amp;$S2397)="OCS (No Label)","OCS_Conversion_RM",IF(LEFT(INDIRECT("$F"&amp;$S2397),3)="OCS","OCS_RM",IF(RIGHT(INDIRECT("$F"&amp;$S2397),10)="conversion","GOTS_RM_conversion",IF((LEFT(INDIRECT("$F"&amp;$S2397),4))="GOTS","GOTS_RM","Responsible_RM"))))))),"DELETERM")</f>
        <v>#VALUE!</v>
      </c>
      <c r="AF2397" t="e" cm="1">
        <f t="array" aca="1" ref="AF2397" ca="1">IF($S2397="","",INDIRECT("$Z"&amp;$S2397))</f>
        <v>#VALUE!</v>
      </c>
      <c r="AG2397" t="str">
        <f t="shared" si="748"/>
        <v/>
      </c>
      <c r="AH2397" t="str" cm="1">
        <f t="array" aca="1" ref="AH2397" ca="1">IFERROR(INDIRECT("$ag"&amp;S2397),"")</f>
        <v/>
      </c>
      <c r="AI2397" t="e" cm="1">
        <f t="array" aca="1" ref="AI2397" ca="1">INDIRECT("O"&amp;S2397)</f>
        <v>#VALUE!</v>
      </c>
      <c r="AJ2397" t="str">
        <f t="shared" si="749"/>
        <v/>
      </c>
    </row>
    <row r="2398" spans="1:36" ht="16.5" customHeight="1">
      <c r="A2398" s="130"/>
      <c r="B2398" s="136"/>
      <c r="C2398" s="137"/>
      <c r="D2398" s="146"/>
      <c r="E2398" s="146"/>
      <c r="F2398" s="137"/>
      <c r="G2398" s="147"/>
      <c r="H2398" s="147"/>
      <c r="I2398" s="147"/>
      <c r="J2398" s="147"/>
      <c r="K2398" s="38"/>
      <c r="L2398" s="144"/>
      <c r="M2398" s="144"/>
      <c r="N2398" s="61"/>
      <c r="O2398" s="314"/>
      <c r="Q2398" t="str">
        <f t="shared" si="744"/>
        <v/>
      </c>
      <c r="S2398" t="e">
        <f t="shared" ca="1" si="753"/>
        <v>#VALUE!</v>
      </c>
      <c r="T2398" t="e">
        <f t="shared" ca="1" si="750"/>
        <v>#VALUE!</v>
      </c>
      <c r="U2398">
        <f t="shared" si="754"/>
        <v>2328</v>
      </c>
      <c r="V2398">
        <v>194.583333333349</v>
      </c>
      <c r="W2398">
        <f t="shared" si="755"/>
        <v>194</v>
      </c>
      <c r="X2398" t="str" cm="1">
        <f t="array" aca="1" ref="X2398" ca="1">IFERROR(INDEX('PC&amp;PD'!$A$1:$AS$19,ROW('PC&amp;PD'!$A$19),MATCH(INDIRECT(T2398),'PC&amp;PD'!$A$1:$AS$1,0)),"")</f>
        <v/>
      </c>
      <c r="AA2398" t="str">
        <f t="shared" si="745"/>
        <v/>
      </c>
      <c r="AB2398" t="str">
        <f t="shared" si="746"/>
        <v/>
      </c>
      <c r="AC2398" t="e">
        <f t="shared" ca="1" si="747"/>
        <v>#VALUE!</v>
      </c>
      <c r="AD2398" t="str" cm="1">
        <f t="array" aca="1" ref="AD2398" ca="1">IFERROR(IF((LEFT(INDIRECT("$F"&amp;$S2398),4))="GOTS",IF($G2398="Organic","GOTS_Organic_raw",(IF($G2398="Responsible","GOTS_Responsible",(IF($G2398="No Attribute (Conventional)","GOTS_conventional",(IF($G2398="Recycled Pre/Post-Consumer","GOTS_pre_post",(IF($G2398="In-Conversion","GOTS_in_conversion",(IF($G2398="Sustainably Sourced","Sustainably_sourced",(IF($G2398="Recycled pre-consumer organic","GOTS_recycled_organic",""))))))))))))),IF($G2398="Organic","Organic",(IF($G2398="Responsible","Responsible",(IF($G2398="No Attribute (Conventional)","No_Attribute_Conventional",(IF($G2398="Recycled Pre/Post-Consumer","Recycled_Pre_Post_Consumer",(IF($G2398="In-Conversion","In_Conversion",(IF($G2398="Recycled Pre-Consumer","Recycled_Pre_Consumer",(IF($G2398="Recycled Post-Consumer","Recycled_Post_Consumer",(IF($G2398="Sustainably Sourced","Sustainably_sourced",(IF($G2398="Recycled pre-consumer organic","GOTS_recycled_organic","")))))))))))))))))),"")</f>
        <v/>
      </c>
      <c r="AE2398" t="e" cm="1">
        <f t="array" aca="1" ref="AE2398" ca="1">IF($I2398="",IF(INDIRECT("$F"&amp;$S2398)="","",IF(LEFT(INDIRECT("$F"&amp;$S2398),3)="GRS","GRS_RCS_RM",IF((LEFT(INDIRECT("$F"&amp;$S2398),3))="RCS","GRS_RCS_RM",IF(INDIRECT("$F"&amp;$S2398)="OCS (No Label)","OCS_Conversion_RM",IF(LEFT(INDIRECT("$F"&amp;$S2398),3)="OCS","OCS_RM",IF(RIGHT(INDIRECT("$F"&amp;$S2398),10)="conversion","GOTS_RM_conversion",IF((LEFT(INDIRECT("$F"&amp;$S2398),4))="GOTS","GOTS_RM","Responsible_RM"))))))),"DELETERM")</f>
        <v>#VALUE!</v>
      </c>
      <c r="AF2398" t="e" cm="1">
        <f t="array" aca="1" ref="AF2398" ca="1">IF($S2398="","",INDIRECT("$Z"&amp;$S2398))</f>
        <v>#VALUE!</v>
      </c>
      <c r="AG2398" t="str">
        <f t="shared" si="748"/>
        <v/>
      </c>
      <c r="AH2398" t="str" cm="1">
        <f t="array" aca="1" ref="AH2398" ca="1">IFERROR(INDIRECT("$ag"&amp;S2398),"")</f>
        <v/>
      </c>
      <c r="AI2398" t="e" cm="1">
        <f t="array" aca="1" ref="AI2398" ca="1">INDIRECT("O"&amp;S2398)</f>
        <v>#VALUE!</v>
      </c>
      <c r="AJ2398" t="str">
        <f t="shared" si="749"/>
        <v/>
      </c>
    </row>
    <row r="2399" spans="1:36" ht="16.5" customHeight="1">
      <c r="A2399" s="130"/>
      <c r="B2399" s="136"/>
      <c r="C2399" s="137"/>
      <c r="D2399" s="146"/>
      <c r="E2399" s="146"/>
      <c r="F2399" s="137"/>
      <c r="G2399" s="147"/>
      <c r="H2399" s="147"/>
      <c r="I2399" s="147"/>
      <c r="J2399" s="147"/>
      <c r="K2399" s="38"/>
      <c r="L2399" s="144"/>
      <c r="M2399" s="144"/>
      <c r="N2399" s="61"/>
      <c r="O2399" s="314"/>
      <c r="Q2399" t="str">
        <f t="shared" si="744"/>
        <v/>
      </c>
      <c r="S2399" t="e">
        <f t="shared" ca="1" si="753"/>
        <v>#VALUE!</v>
      </c>
      <c r="T2399" t="e">
        <f t="shared" ca="1" si="750"/>
        <v>#VALUE!</v>
      </c>
      <c r="U2399">
        <f t="shared" si="754"/>
        <v>2328</v>
      </c>
      <c r="V2399">
        <v>194.666666666682</v>
      </c>
      <c r="W2399">
        <f t="shared" si="755"/>
        <v>194</v>
      </c>
      <c r="X2399" t="str" cm="1">
        <f t="array" aca="1" ref="X2399" ca="1">IFERROR(INDEX('PC&amp;PD'!$A$1:$AS$19,ROW('PC&amp;PD'!$A$19),MATCH(INDIRECT(T2399),'PC&amp;PD'!$A$1:$AS$1,0)),"")</f>
        <v/>
      </c>
      <c r="AA2399" t="str">
        <f t="shared" si="745"/>
        <v/>
      </c>
      <c r="AB2399" t="str">
        <f t="shared" si="746"/>
        <v/>
      </c>
      <c r="AC2399" t="e">
        <f t="shared" ca="1" si="747"/>
        <v>#VALUE!</v>
      </c>
      <c r="AD2399" t="str" cm="1">
        <f t="array" aca="1" ref="AD2399" ca="1">IFERROR(IF((LEFT(INDIRECT("$F"&amp;$S2399),4))="GOTS",IF($G2399="Organic","GOTS_Organic_raw",(IF($G2399="Responsible","GOTS_Responsible",(IF($G2399="No Attribute (Conventional)","GOTS_conventional",(IF($G2399="Recycled Pre/Post-Consumer","GOTS_pre_post",(IF($G2399="In-Conversion","GOTS_in_conversion",(IF($G2399="Sustainably Sourced","Sustainably_sourced",(IF($G2399="Recycled pre-consumer organic","GOTS_recycled_organic",""))))))))))))),IF($G2399="Organic","Organic",(IF($G2399="Responsible","Responsible",(IF($G2399="No Attribute (Conventional)","No_Attribute_Conventional",(IF($G2399="Recycled Pre/Post-Consumer","Recycled_Pre_Post_Consumer",(IF($G2399="In-Conversion","In_Conversion",(IF($G2399="Recycled Pre-Consumer","Recycled_Pre_Consumer",(IF($G2399="Recycled Post-Consumer","Recycled_Post_Consumer",(IF($G2399="Sustainably Sourced","Sustainably_sourced",(IF($G2399="Recycled pre-consumer organic","GOTS_recycled_organic","")))))))))))))))))),"")</f>
        <v/>
      </c>
      <c r="AE2399" t="e" cm="1">
        <f t="array" aca="1" ref="AE2399" ca="1">IF($I2399="",IF(INDIRECT("$F"&amp;$S2399)="","",IF(LEFT(INDIRECT("$F"&amp;$S2399),3)="GRS","GRS_RCS_RM",IF((LEFT(INDIRECT("$F"&amp;$S2399),3))="RCS","GRS_RCS_RM",IF(INDIRECT("$F"&amp;$S2399)="OCS (No Label)","OCS_Conversion_RM",IF(LEFT(INDIRECT("$F"&amp;$S2399),3)="OCS","OCS_RM",IF(RIGHT(INDIRECT("$F"&amp;$S2399),10)="conversion","GOTS_RM_conversion",IF((LEFT(INDIRECT("$F"&amp;$S2399),4))="GOTS","GOTS_RM","Responsible_RM"))))))),"DELETERM")</f>
        <v>#VALUE!</v>
      </c>
      <c r="AF2399" t="e" cm="1">
        <f t="array" aca="1" ref="AF2399" ca="1">IF($S2399="","",INDIRECT("$Z"&amp;$S2399))</f>
        <v>#VALUE!</v>
      </c>
      <c r="AG2399" t="str">
        <f t="shared" si="748"/>
        <v/>
      </c>
      <c r="AH2399" t="str" cm="1">
        <f t="array" aca="1" ref="AH2399" ca="1">IFERROR(INDIRECT("$ag"&amp;S2399),"")</f>
        <v/>
      </c>
      <c r="AI2399" t="e" cm="1">
        <f t="array" aca="1" ref="AI2399" ca="1">INDIRECT("O"&amp;S2399)</f>
        <v>#VALUE!</v>
      </c>
      <c r="AJ2399" t="str">
        <f t="shared" si="749"/>
        <v/>
      </c>
    </row>
    <row r="2400" spans="1:36" ht="16.5" customHeight="1">
      <c r="A2400" s="130"/>
      <c r="B2400" s="136"/>
      <c r="C2400" s="137"/>
      <c r="D2400" s="146"/>
      <c r="E2400" s="146"/>
      <c r="F2400" s="137"/>
      <c r="G2400" s="147"/>
      <c r="H2400" s="147"/>
      <c r="I2400" s="147"/>
      <c r="J2400" s="147"/>
      <c r="K2400" s="38"/>
      <c r="L2400" s="144"/>
      <c r="M2400" s="144"/>
      <c r="N2400" s="61"/>
      <c r="O2400" s="314"/>
      <c r="Q2400" t="str">
        <f t="shared" si="744"/>
        <v/>
      </c>
      <c r="S2400" t="e">
        <f t="shared" ca="1" si="753"/>
        <v>#VALUE!</v>
      </c>
      <c r="T2400" t="e">
        <f t="shared" ca="1" si="750"/>
        <v>#VALUE!</v>
      </c>
      <c r="U2400">
        <f t="shared" si="754"/>
        <v>2328</v>
      </c>
      <c r="V2400">
        <v>194.75000000001501</v>
      </c>
      <c r="W2400">
        <f t="shared" si="755"/>
        <v>194</v>
      </c>
      <c r="X2400" t="str" cm="1">
        <f t="array" aca="1" ref="X2400" ca="1">IFERROR(INDEX('PC&amp;PD'!$A$1:$AS$19,ROW('PC&amp;PD'!$A$19),MATCH(INDIRECT(T2400),'PC&amp;PD'!$A$1:$AS$1,0)),"")</f>
        <v/>
      </c>
      <c r="AA2400" t="str">
        <f t="shared" si="745"/>
        <v/>
      </c>
      <c r="AB2400" t="str">
        <f t="shared" si="746"/>
        <v/>
      </c>
      <c r="AC2400" t="e">
        <f t="shared" ca="1" si="747"/>
        <v>#VALUE!</v>
      </c>
      <c r="AD2400" t="str" cm="1">
        <f t="array" aca="1" ref="AD2400" ca="1">IFERROR(IF((LEFT(INDIRECT("$F"&amp;$S2400),4))="GOTS",IF($G2400="Organic","GOTS_Organic_raw",(IF($G2400="Responsible","GOTS_Responsible",(IF($G2400="No Attribute (Conventional)","GOTS_conventional",(IF($G2400="Recycled Pre/Post-Consumer","GOTS_pre_post",(IF($G2400="In-Conversion","GOTS_in_conversion",(IF($G2400="Sustainably Sourced","Sustainably_sourced",(IF($G2400="Recycled pre-consumer organic","GOTS_recycled_organic",""))))))))))))),IF($G2400="Organic","Organic",(IF($G2400="Responsible","Responsible",(IF($G2400="No Attribute (Conventional)","No_Attribute_Conventional",(IF($G2400="Recycled Pre/Post-Consumer","Recycled_Pre_Post_Consumer",(IF($G2400="In-Conversion","In_Conversion",(IF($G2400="Recycled Pre-Consumer","Recycled_Pre_Consumer",(IF($G2400="Recycled Post-Consumer","Recycled_Post_Consumer",(IF($G2400="Sustainably Sourced","Sustainably_sourced",(IF($G2400="Recycled pre-consumer organic","GOTS_recycled_organic","")))))))))))))))))),"")</f>
        <v/>
      </c>
      <c r="AE2400" t="e" cm="1">
        <f t="array" aca="1" ref="AE2400" ca="1">IF($I2400="",IF(INDIRECT("$F"&amp;$S2400)="","",IF(LEFT(INDIRECT("$F"&amp;$S2400),3)="GRS","GRS_RCS_RM",IF((LEFT(INDIRECT("$F"&amp;$S2400),3))="RCS","GRS_RCS_RM",IF(INDIRECT("$F"&amp;$S2400)="OCS (No Label)","OCS_Conversion_RM",IF(LEFT(INDIRECT("$F"&amp;$S2400),3)="OCS","OCS_RM",IF(RIGHT(INDIRECT("$F"&amp;$S2400),10)="conversion","GOTS_RM_conversion",IF((LEFT(INDIRECT("$F"&amp;$S2400),4))="GOTS","GOTS_RM","Responsible_RM"))))))),"DELETERM")</f>
        <v>#VALUE!</v>
      </c>
      <c r="AF2400" t="e" cm="1">
        <f t="array" aca="1" ref="AF2400" ca="1">IF($S2400="","",INDIRECT("$Z"&amp;$S2400))</f>
        <v>#VALUE!</v>
      </c>
      <c r="AG2400" t="str">
        <f t="shared" si="748"/>
        <v/>
      </c>
      <c r="AH2400" t="str" cm="1">
        <f t="array" aca="1" ref="AH2400" ca="1">IFERROR(INDIRECT("$ag"&amp;S2400),"")</f>
        <v/>
      </c>
      <c r="AI2400" t="e" cm="1">
        <f t="array" aca="1" ref="AI2400" ca="1">INDIRECT("O"&amp;S2400)</f>
        <v>#VALUE!</v>
      </c>
      <c r="AJ2400" t="str">
        <f t="shared" si="749"/>
        <v/>
      </c>
    </row>
    <row r="2401" spans="1:36" ht="16.5" customHeight="1">
      <c r="A2401" s="130"/>
      <c r="B2401" s="136"/>
      <c r="C2401" s="137"/>
      <c r="D2401" s="146"/>
      <c r="E2401" s="146"/>
      <c r="F2401" s="137"/>
      <c r="G2401" s="147"/>
      <c r="H2401" s="147"/>
      <c r="I2401" s="147"/>
      <c r="J2401" s="147"/>
      <c r="K2401" s="38"/>
      <c r="L2401" s="144"/>
      <c r="M2401" s="144"/>
      <c r="N2401" s="61"/>
      <c r="O2401" s="314"/>
      <c r="Q2401" t="str">
        <f t="shared" si="744"/>
        <v/>
      </c>
      <c r="S2401" t="e">
        <f t="shared" ca="1" si="753"/>
        <v>#VALUE!</v>
      </c>
      <c r="T2401" t="e">
        <f t="shared" ca="1" si="750"/>
        <v>#VALUE!</v>
      </c>
      <c r="U2401">
        <f t="shared" si="754"/>
        <v>2328</v>
      </c>
      <c r="V2401">
        <v>194.833333333349</v>
      </c>
      <c r="W2401">
        <f t="shared" si="755"/>
        <v>194</v>
      </c>
      <c r="X2401" t="str" cm="1">
        <f t="array" aca="1" ref="X2401" ca="1">IFERROR(INDEX('PC&amp;PD'!$A$1:$AS$19,ROW('PC&amp;PD'!$A$19),MATCH(INDIRECT(T2401),'PC&amp;PD'!$A$1:$AS$1,0)),"")</f>
        <v/>
      </c>
      <c r="AA2401" t="str">
        <f t="shared" si="745"/>
        <v/>
      </c>
      <c r="AB2401" t="str">
        <f t="shared" si="746"/>
        <v/>
      </c>
      <c r="AC2401" t="e">
        <f t="shared" ca="1" si="747"/>
        <v>#VALUE!</v>
      </c>
      <c r="AD2401" t="str" cm="1">
        <f t="array" aca="1" ref="AD2401" ca="1">IFERROR(IF((LEFT(INDIRECT("$F"&amp;$S2401),4))="GOTS",IF($G2401="Organic","GOTS_Organic_raw",(IF($G2401="Responsible","GOTS_Responsible",(IF($G2401="No Attribute (Conventional)","GOTS_conventional",(IF($G2401="Recycled Pre/Post-Consumer","GOTS_pre_post",(IF($G2401="In-Conversion","GOTS_in_conversion",(IF($G2401="Sustainably Sourced","Sustainably_sourced",(IF($G2401="Recycled pre-consumer organic","GOTS_recycled_organic",""))))))))))))),IF($G2401="Organic","Organic",(IF($G2401="Responsible","Responsible",(IF($G2401="No Attribute (Conventional)","No_Attribute_Conventional",(IF($G2401="Recycled Pre/Post-Consumer","Recycled_Pre_Post_Consumer",(IF($G2401="In-Conversion","In_Conversion",(IF($G2401="Recycled Pre-Consumer","Recycled_Pre_Consumer",(IF($G2401="Recycled Post-Consumer","Recycled_Post_Consumer",(IF($G2401="Sustainably Sourced","Sustainably_sourced",(IF($G2401="Recycled pre-consumer organic","GOTS_recycled_organic","")))))))))))))))))),"")</f>
        <v/>
      </c>
      <c r="AE2401" t="e" cm="1">
        <f t="array" aca="1" ref="AE2401" ca="1">IF($I2401="",IF(INDIRECT("$F"&amp;$S2401)="","",IF(LEFT(INDIRECT("$F"&amp;$S2401),3)="GRS","GRS_RCS_RM",IF((LEFT(INDIRECT("$F"&amp;$S2401),3))="RCS","GRS_RCS_RM",IF(INDIRECT("$F"&amp;$S2401)="OCS (No Label)","OCS_Conversion_RM",IF(LEFT(INDIRECT("$F"&amp;$S2401),3)="OCS","OCS_RM",IF(RIGHT(INDIRECT("$F"&amp;$S2401),10)="conversion","GOTS_RM_conversion",IF((LEFT(INDIRECT("$F"&amp;$S2401),4))="GOTS","GOTS_RM","Responsible_RM"))))))),"DELETERM")</f>
        <v>#VALUE!</v>
      </c>
      <c r="AF2401" t="e" cm="1">
        <f t="array" aca="1" ref="AF2401" ca="1">IF($S2401="","",INDIRECT("$Z"&amp;$S2401))</f>
        <v>#VALUE!</v>
      </c>
      <c r="AG2401" t="str">
        <f t="shared" si="748"/>
        <v/>
      </c>
      <c r="AH2401" t="str" cm="1">
        <f t="array" aca="1" ref="AH2401" ca="1">IFERROR(INDIRECT("$ag"&amp;S2401),"")</f>
        <v/>
      </c>
      <c r="AI2401" t="e" cm="1">
        <f t="array" aca="1" ref="AI2401" ca="1">INDIRECT("O"&amp;S2401)</f>
        <v>#VALUE!</v>
      </c>
      <c r="AJ2401" t="str">
        <f t="shared" si="749"/>
        <v/>
      </c>
    </row>
    <row r="2402" spans="1:36" ht="16.5" customHeight="1" thickBot="1">
      <c r="A2402" s="131"/>
      <c r="B2402" s="138"/>
      <c r="C2402" s="139"/>
      <c r="D2402" s="148"/>
      <c r="E2402" s="148"/>
      <c r="F2402" s="139"/>
      <c r="G2402" s="149"/>
      <c r="H2402" s="149"/>
      <c r="I2402" s="149"/>
      <c r="J2402" s="149"/>
      <c r="K2402" s="39"/>
      <c r="L2402" s="145"/>
      <c r="M2402" s="145"/>
      <c r="N2402" s="62"/>
      <c r="O2402" s="315"/>
      <c r="Q2402" t="str">
        <f t="shared" si="744"/>
        <v/>
      </c>
      <c r="S2402" t="e">
        <f t="shared" ca="1" si="753"/>
        <v>#VALUE!</v>
      </c>
      <c r="T2402" t="e">
        <f t="shared" ca="1" si="750"/>
        <v>#VALUE!</v>
      </c>
      <c r="U2402">
        <f t="shared" si="754"/>
        <v>2328</v>
      </c>
      <c r="V2402">
        <v>194.916666666682</v>
      </c>
      <c r="W2402">
        <f t="shared" si="755"/>
        <v>194</v>
      </c>
      <c r="X2402" t="str" cm="1">
        <f t="array" aca="1" ref="X2402" ca="1">IFERROR(INDEX('PC&amp;PD'!$A$1:$AS$19,ROW('PC&amp;PD'!$A$19),MATCH(INDIRECT(T2402),'PC&amp;PD'!$A$1:$AS$1,0)),"")</f>
        <v/>
      </c>
      <c r="AA2402" t="str">
        <f t="shared" si="745"/>
        <v/>
      </c>
      <c r="AB2402" t="str">
        <f t="shared" si="746"/>
        <v/>
      </c>
      <c r="AC2402" t="e">
        <f t="shared" ca="1" si="747"/>
        <v>#VALUE!</v>
      </c>
      <c r="AD2402" t="str" cm="1">
        <f t="array" aca="1" ref="AD2402" ca="1">IFERROR(IF((LEFT(INDIRECT("$F"&amp;$S2402),4))="GOTS",IF($G2402="Organic","GOTS_Organic_raw",(IF($G2402="Responsible","GOTS_Responsible",(IF($G2402="No Attribute (Conventional)","GOTS_conventional",(IF($G2402="Recycled Pre/Post-Consumer","GOTS_pre_post",(IF($G2402="In-Conversion","GOTS_in_conversion",(IF($G2402="Sustainably Sourced","Sustainably_sourced",(IF($G2402="Recycled pre-consumer organic","GOTS_recycled_organic",""))))))))))))),IF($G2402="Organic","Organic",(IF($G2402="Responsible","Responsible",(IF($G2402="No Attribute (Conventional)","No_Attribute_Conventional",(IF($G2402="Recycled Pre/Post-Consumer","Recycled_Pre_Post_Consumer",(IF($G2402="In-Conversion","In_Conversion",(IF($G2402="Recycled Pre-Consumer","Recycled_Pre_Consumer",(IF($G2402="Recycled Post-Consumer","Recycled_Post_Consumer",(IF($G2402="Sustainably Sourced","Sustainably_sourced",(IF($G2402="Recycled pre-consumer organic","GOTS_recycled_organic","")))))))))))))))))),"")</f>
        <v/>
      </c>
      <c r="AE2402" t="e" cm="1">
        <f t="array" aca="1" ref="AE2402" ca="1">IF($I2402="",IF(INDIRECT("$F"&amp;$S2402)="","",IF(LEFT(INDIRECT("$F"&amp;$S2402),3)="GRS","GRS_RCS_RM",IF((LEFT(INDIRECT("$F"&amp;$S2402),3))="RCS","GRS_RCS_RM",IF(INDIRECT("$F"&amp;$S2402)="OCS (No Label)","OCS_Conversion_RM",IF(LEFT(INDIRECT("$F"&amp;$S2402),3)="OCS","OCS_RM",IF(RIGHT(INDIRECT("$F"&amp;$S2402),10)="conversion","GOTS_RM_conversion",IF((LEFT(INDIRECT("$F"&amp;$S2402),4))="GOTS","GOTS_RM","Responsible_RM"))))))),"DELETERM")</f>
        <v>#VALUE!</v>
      </c>
      <c r="AF2402" t="e" cm="1">
        <f t="array" aca="1" ref="AF2402" ca="1">IF($S2402="","",INDIRECT("$Z"&amp;$S2402))</f>
        <v>#VALUE!</v>
      </c>
      <c r="AG2402" t="str">
        <f t="shared" si="748"/>
        <v/>
      </c>
      <c r="AH2402" t="str" cm="1">
        <f t="array" aca="1" ref="AH2402" ca="1">IFERROR(INDIRECT("$ag"&amp;S2402),"")</f>
        <v/>
      </c>
      <c r="AI2402" t="e" cm="1">
        <f t="array" aca="1" ref="AI2402" ca="1">INDIRECT("O"&amp;S2402)</f>
        <v>#VALUE!</v>
      </c>
      <c r="AJ2402" t="str">
        <f t="shared" si="749"/>
        <v/>
      </c>
    </row>
    <row r="2403" spans="1:36" ht="16.5" customHeight="1">
      <c r="A2403" s="128" t="str">
        <f>IF(B2403="","",COUNTA($B$63:$B2403))</f>
        <v/>
      </c>
      <c r="B2403" s="132"/>
      <c r="C2403" s="133"/>
      <c r="D2403" s="140"/>
      <c r="E2403" s="140"/>
      <c r="F2403" s="133"/>
      <c r="G2403" s="141"/>
      <c r="H2403" s="141"/>
      <c r="I2403" s="141"/>
      <c r="J2403" s="141"/>
      <c r="K2403" s="37"/>
      <c r="L2403" s="142" t="str">
        <f>IF(R2403="","",LEFT(R2403,LEN(R2403)-2))</f>
        <v/>
      </c>
      <c r="M2403" s="142"/>
      <c r="N2403" s="60"/>
      <c r="O2403" s="313"/>
      <c r="Q2403" t="str">
        <f t="shared" si="744"/>
        <v/>
      </c>
      <c r="R2403" t="str">
        <f t="shared" ref="R2403" si="758">CONCATENATE($Q2403,Q2404,Q2405,Q2406,Q2407,Q2408,$Q2409,$Q2410,$Q2411,$Q2412,$Q2413,$Q2414)</f>
        <v/>
      </c>
      <c r="S2403" t="e">
        <f t="shared" ca="1" si="753"/>
        <v>#VALUE!</v>
      </c>
      <c r="T2403" t="e">
        <f t="shared" ca="1" si="750"/>
        <v>#VALUE!</v>
      </c>
      <c r="U2403">
        <f t="shared" si="754"/>
        <v>2340</v>
      </c>
      <c r="V2403">
        <v>195.00000000001501</v>
      </c>
      <c r="W2403">
        <f t="shared" si="755"/>
        <v>195</v>
      </c>
      <c r="X2403" t="str" cm="1">
        <f t="array" aca="1" ref="X2403" ca="1">IFERROR(INDEX('PC&amp;PD'!$A$1:$AS$19,ROW('PC&amp;PD'!$A$19),MATCH(INDIRECT(T2403),'PC&amp;PD'!$A$1:$AS$1,0)),"")</f>
        <v/>
      </c>
      <c r="Z2403" t="str">
        <f t="shared" ref="Z2403" si="759">IFERROR(IF($F2403="OCS 100","OCS (OCS 100)",IF($F2403="OCS Blended","OCS (OCS Blended)",IF($F2403="OCS (No Label)","OCS (No Label)",IF($F2403="RCS 100","RCS (RCS 100)",IF($F2403="RCS Blended","RCS (RCS Blended)",IF($F2403="GRS","GRS (GRS)",IF($F2403="GRS (No Label)", "GRS (No Label)",IF($F2403="RDS","RDS (RDS)",IF($F2403="RWS","RWS (RWS)",IF($F2403="RAS","RAS (RAS)",IF($F2403="RMS","RMS (RMS)",IF($F2403="GOTS Organic","GOTS (Organic)",IF($F2403="GOTS Made with organic","GOTS (Made with Organic)",IF($F2403="GOTS Organic - in conversion","GOTS (Organic - In Conversion)",IF($F2403="GOTS Made with organic - in conversion","GOTS (Made with Organic - In Conversion)",""))))))))))))))),"")</f>
        <v/>
      </c>
      <c r="AA2403" t="str">
        <f t="shared" si="745"/>
        <v/>
      </c>
      <c r="AB2403" t="str">
        <f t="shared" si="746"/>
        <v/>
      </c>
      <c r="AC2403" t="e">
        <f t="shared" ca="1" si="747"/>
        <v>#VALUE!</v>
      </c>
      <c r="AD2403" t="str" cm="1">
        <f t="array" aca="1" ref="AD2403" ca="1">IFERROR(IF((LEFT(INDIRECT("$F"&amp;$S2403),4))="GOTS",IF($G2403="Organic","GOTS_Organic_raw",(IF($G2403="Responsible","GOTS_Responsible",(IF($G2403="No Attribute (Conventional)","GOTS_conventional",(IF($G2403="Recycled Pre/Post-Consumer","GOTS_pre_post",(IF($G2403="In-Conversion","GOTS_in_conversion",(IF($G2403="Sustainably Sourced","Sustainably_sourced",(IF($G2403="Recycled pre-consumer organic","GOTS_recycled_organic",""))))))))))))),IF($G2403="Organic","Organic",(IF($G2403="Responsible","Responsible",(IF($G2403="No Attribute (Conventional)","No_Attribute_Conventional",(IF($G2403="Recycled Pre/Post-Consumer","Recycled_Pre_Post_Consumer",(IF($G2403="In-Conversion","In_Conversion",(IF($G2403="Recycled Pre-Consumer","Recycled_Pre_Consumer",(IF($G2403="Recycled Post-Consumer","Recycled_Post_Consumer",(IF($G2403="Sustainably Sourced","Sustainably_sourced",(IF($G2403="Recycled pre-consumer organic","GOTS_recycled_organic","")))))))))))))))))),"")</f>
        <v/>
      </c>
      <c r="AE2403" t="e" cm="1">
        <f t="array" aca="1" ref="AE2403" ca="1">IF($I2403="",IF(INDIRECT("$F"&amp;$S2403)="","",IF(LEFT(INDIRECT("$F"&amp;$S2403),3)="GRS","GRS_RCS_RM",IF((LEFT(INDIRECT("$F"&amp;$S2403),3))="RCS","GRS_RCS_RM",IF(INDIRECT("$F"&amp;$S2403)="OCS (No Label)","OCS_Conversion_RM",IF(LEFT(INDIRECT("$F"&amp;$S2403),3)="OCS","OCS_RM",IF(RIGHT(INDIRECT("$F"&amp;$S2403),10)="conversion","GOTS_RM_conversion",IF((LEFT(INDIRECT("$F"&amp;$S2403),4))="GOTS","GOTS_RM","Responsible_RM"))))))),"DELETERM")</f>
        <v>#VALUE!</v>
      </c>
      <c r="AF2403" t="e" cm="1">
        <f t="array" aca="1" ref="AF2403" ca="1">IF($S2403="","",INDIRECT("$Z"&amp;$S2403))</f>
        <v>#VALUE!</v>
      </c>
      <c r="AG2403" t="str">
        <f t="shared" si="748"/>
        <v/>
      </c>
      <c r="AH2403" t="str" cm="1">
        <f t="array" aca="1" ref="AH2403" ca="1">IFERROR(INDIRECT("$ag"&amp;S2403),"")</f>
        <v/>
      </c>
      <c r="AI2403" t="e" cm="1">
        <f t="array" aca="1" ref="AI2403" ca="1">INDIRECT("O"&amp;S2403)</f>
        <v>#VALUE!</v>
      </c>
      <c r="AJ2403" t="str">
        <f t="shared" si="749"/>
        <v/>
      </c>
    </row>
    <row r="2404" spans="1:36" ht="16.5" customHeight="1">
      <c r="A2404" s="129"/>
      <c r="B2404" s="134"/>
      <c r="C2404" s="135"/>
      <c r="D2404" s="146"/>
      <c r="E2404" s="146"/>
      <c r="F2404" s="135"/>
      <c r="G2404" s="147"/>
      <c r="H2404" s="147"/>
      <c r="I2404" s="147"/>
      <c r="J2404" s="147"/>
      <c r="K2404" s="38"/>
      <c r="L2404" s="143"/>
      <c r="M2404" s="143"/>
      <c r="N2404" s="61"/>
      <c r="O2404" s="314"/>
      <c r="Q2404" t="str">
        <f t="shared" si="744"/>
        <v/>
      </c>
      <c r="S2404" t="e">
        <f t="shared" ca="1" si="753"/>
        <v>#VALUE!</v>
      </c>
      <c r="T2404" t="e">
        <f t="shared" ca="1" si="750"/>
        <v>#VALUE!</v>
      </c>
      <c r="U2404">
        <f t="shared" si="754"/>
        <v>2340</v>
      </c>
      <c r="V2404">
        <v>195.083333333349</v>
      </c>
      <c r="W2404">
        <f t="shared" si="755"/>
        <v>195</v>
      </c>
      <c r="X2404" t="str" cm="1">
        <f t="array" aca="1" ref="X2404" ca="1">IFERROR(INDEX('PC&amp;PD'!$A$1:$AS$19,ROW('PC&amp;PD'!$A$19),MATCH(INDIRECT(T2404),'PC&amp;PD'!$A$1:$AS$1,0)),"")</f>
        <v/>
      </c>
      <c r="AA2404" t="str">
        <f t="shared" si="745"/>
        <v/>
      </c>
      <c r="AB2404" t="str">
        <f t="shared" si="746"/>
        <v/>
      </c>
      <c r="AC2404" t="e">
        <f t="shared" ca="1" si="747"/>
        <v>#VALUE!</v>
      </c>
      <c r="AD2404" t="str" cm="1">
        <f t="array" aca="1" ref="AD2404" ca="1">IFERROR(IF((LEFT(INDIRECT("$F"&amp;$S2404),4))="GOTS",IF($G2404="Organic","GOTS_Organic_raw",(IF($G2404="Responsible","GOTS_Responsible",(IF($G2404="No Attribute (Conventional)","GOTS_conventional",(IF($G2404="Recycled Pre/Post-Consumer","GOTS_pre_post",(IF($G2404="In-Conversion","GOTS_in_conversion",(IF($G2404="Sustainably Sourced","Sustainably_sourced",(IF($G2404="Recycled pre-consumer organic","GOTS_recycled_organic",""))))))))))))),IF($G2404="Organic","Organic",(IF($G2404="Responsible","Responsible",(IF($G2404="No Attribute (Conventional)","No_Attribute_Conventional",(IF($G2404="Recycled Pre/Post-Consumer","Recycled_Pre_Post_Consumer",(IF($G2404="In-Conversion","In_Conversion",(IF($G2404="Recycled Pre-Consumer","Recycled_Pre_Consumer",(IF($G2404="Recycled Post-Consumer","Recycled_Post_Consumer",(IF($G2404="Sustainably Sourced","Sustainably_sourced",(IF($G2404="Recycled pre-consumer organic","GOTS_recycled_organic","")))))))))))))))))),"")</f>
        <v/>
      </c>
      <c r="AE2404" t="e" cm="1">
        <f t="array" aca="1" ref="AE2404" ca="1">IF($I2404="",IF(INDIRECT("$F"&amp;$S2404)="","",IF(LEFT(INDIRECT("$F"&amp;$S2404),3)="GRS","GRS_RCS_RM",IF((LEFT(INDIRECT("$F"&amp;$S2404),3))="RCS","GRS_RCS_RM",IF(INDIRECT("$F"&amp;$S2404)="OCS (No Label)","OCS_Conversion_RM",IF(LEFT(INDIRECT("$F"&amp;$S2404),3)="OCS","OCS_RM",IF(RIGHT(INDIRECT("$F"&amp;$S2404),10)="conversion","GOTS_RM_conversion",IF((LEFT(INDIRECT("$F"&amp;$S2404),4))="GOTS","GOTS_RM","Responsible_RM"))))))),"DELETERM")</f>
        <v>#VALUE!</v>
      </c>
      <c r="AF2404" t="e" cm="1">
        <f t="array" aca="1" ref="AF2404" ca="1">IF($S2404="","",INDIRECT("$Z"&amp;$S2404))</f>
        <v>#VALUE!</v>
      </c>
      <c r="AG2404" t="str">
        <f t="shared" si="748"/>
        <v/>
      </c>
      <c r="AH2404" t="str" cm="1">
        <f t="array" aca="1" ref="AH2404" ca="1">IFERROR(INDIRECT("$ag"&amp;S2404),"")</f>
        <v/>
      </c>
      <c r="AI2404" t="e" cm="1">
        <f t="array" aca="1" ref="AI2404" ca="1">INDIRECT("O"&amp;S2404)</f>
        <v>#VALUE!</v>
      </c>
      <c r="AJ2404" t="str">
        <f t="shared" si="749"/>
        <v/>
      </c>
    </row>
    <row r="2405" spans="1:36" ht="16.5" customHeight="1">
      <c r="A2405" s="129"/>
      <c r="B2405" s="134"/>
      <c r="C2405" s="135"/>
      <c r="D2405" s="146"/>
      <c r="E2405" s="146"/>
      <c r="F2405" s="135"/>
      <c r="G2405" s="147"/>
      <c r="H2405" s="147"/>
      <c r="I2405" s="147"/>
      <c r="J2405" s="147"/>
      <c r="K2405" s="38"/>
      <c r="L2405" s="143"/>
      <c r="M2405" s="143"/>
      <c r="N2405" s="61"/>
      <c r="O2405" s="314"/>
      <c r="Q2405" t="str">
        <f t="shared" si="744"/>
        <v/>
      </c>
      <c r="S2405" t="e">
        <f t="shared" ca="1" si="753"/>
        <v>#VALUE!</v>
      </c>
      <c r="T2405" t="e">
        <f t="shared" ca="1" si="750"/>
        <v>#VALUE!</v>
      </c>
      <c r="U2405">
        <f t="shared" si="754"/>
        <v>2340</v>
      </c>
      <c r="V2405">
        <v>195.166666666682</v>
      </c>
      <c r="W2405">
        <f t="shared" si="755"/>
        <v>195</v>
      </c>
      <c r="X2405" t="str" cm="1">
        <f t="array" aca="1" ref="X2405" ca="1">IFERROR(INDEX('PC&amp;PD'!$A$1:$AS$19,ROW('PC&amp;PD'!$A$19),MATCH(INDIRECT(T2405),'PC&amp;PD'!$A$1:$AS$1,0)),"")</f>
        <v/>
      </c>
      <c r="AA2405" t="str">
        <f t="shared" si="745"/>
        <v/>
      </c>
      <c r="AB2405" t="str">
        <f t="shared" si="746"/>
        <v/>
      </c>
      <c r="AC2405" t="e">
        <f t="shared" ca="1" si="747"/>
        <v>#VALUE!</v>
      </c>
      <c r="AD2405" t="str" cm="1">
        <f t="array" aca="1" ref="AD2405" ca="1">IFERROR(IF((LEFT(INDIRECT("$F"&amp;$S2405),4))="GOTS",IF($G2405="Organic","GOTS_Organic_raw",(IF($G2405="Responsible","GOTS_Responsible",(IF($G2405="No Attribute (Conventional)","GOTS_conventional",(IF($G2405="Recycled Pre/Post-Consumer","GOTS_pre_post",(IF($G2405="In-Conversion","GOTS_in_conversion",(IF($G2405="Sustainably Sourced","Sustainably_sourced",(IF($G2405="Recycled pre-consumer organic","GOTS_recycled_organic",""))))))))))))),IF($G2405="Organic","Organic",(IF($G2405="Responsible","Responsible",(IF($G2405="No Attribute (Conventional)","No_Attribute_Conventional",(IF($G2405="Recycled Pre/Post-Consumer","Recycled_Pre_Post_Consumer",(IF($G2405="In-Conversion","In_Conversion",(IF($G2405="Recycled Pre-Consumer","Recycled_Pre_Consumer",(IF($G2405="Recycled Post-Consumer","Recycled_Post_Consumer",(IF($G2405="Sustainably Sourced","Sustainably_sourced",(IF($G2405="Recycled pre-consumer organic","GOTS_recycled_organic","")))))))))))))))))),"")</f>
        <v/>
      </c>
      <c r="AE2405" t="e" cm="1">
        <f t="array" aca="1" ref="AE2405" ca="1">IF($I2405="",IF(INDIRECT("$F"&amp;$S2405)="","",IF(LEFT(INDIRECT("$F"&amp;$S2405),3)="GRS","GRS_RCS_RM",IF((LEFT(INDIRECT("$F"&amp;$S2405),3))="RCS","GRS_RCS_RM",IF(INDIRECT("$F"&amp;$S2405)="OCS (No Label)","OCS_Conversion_RM",IF(LEFT(INDIRECT("$F"&amp;$S2405),3)="OCS","OCS_RM",IF(RIGHT(INDIRECT("$F"&amp;$S2405),10)="conversion","GOTS_RM_conversion",IF((LEFT(INDIRECT("$F"&amp;$S2405),4))="GOTS","GOTS_RM","Responsible_RM"))))))),"DELETERM")</f>
        <v>#VALUE!</v>
      </c>
      <c r="AF2405" t="e" cm="1">
        <f t="array" aca="1" ref="AF2405" ca="1">IF($S2405="","",INDIRECT("$Z"&amp;$S2405))</f>
        <v>#VALUE!</v>
      </c>
      <c r="AG2405" t="str">
        <f t="shared" si="748"/>
        <v/>
      </c>
      <c r="AH2405" t="str" cm="1">
        <f t="array" aca="1" ref="AH2405" ca="1">IFERROR(INDIRECT("$ag"&amp;S2405),"")</f>
        <v/>
      </c>
      <c r="AI2405" t="e" cm="1">
        <f t="array" aca="1" ref="AI2405" ca="1">INDIRECT("O"&amp;S2405)</f>
        <v>#VALUE!</v>
      </c>
      <c r="AJ2405" t="str">
        <f t="shared" si="749"/>
        <v/>
      </c>
    </row>
    <row r="2406" spans="1:36" ht="16.5" customHeight="1">
      <c r="A2406" s="129"/>
      <c r="B2406" s="134"/>
      <c r="C2406" s="135"/>
      <c r="D2406" s="146"/>
      <c r="E2406" s="146"/>
      <c r="F2406" s="135"/>
      <c r="G2406" s="147"/>
      <c r="H2406" s="147"/>
      <c r="I2406" s="147"/>
      <c r="J2406" s="147"/>
      <c r="K2406" s="38"/>
      <c r="L2406" s="143"/>
      <c r="M2406" s="143"/>
      <c r="N2406" s="61"/>
      <c r="O2406" s="314"/>
      <c r="Q2406" t="str">
        <f t="shared" si="744"/>
        <v/>
      </c>
      <c r="S2406" t="e">
        <f t="shared" ca="1" si="753"/>
        <v>#VALUE!</v>
      </c>
      <c r="T2406" t="e">
        <f t="shared" ca="1" si="750"/>
        <v>#VALUE!</v>
      </c>
      <c r="U2406">
        <f t="shared" si="754"/>
        <v>2340</v>
      </c>
      <c r="V2406">
        <v>195.25000000001501</v>
      </c>
      <c r="W2406">
        <f t="shared" si="755"/>
        <v>195</v>
      </c>
      <c r="X2406" t="str" cm="1">
        <f t="array" aca="1" ref="X2406" ca="1">IFERROR(INDEX('PC&amp;PD'!$A$1:$AS$19,ROW('PC&amp;PD'!$A$19),MATCH(INDIRECT(T2406),'PC&amp;PD'!$A$1:$AS$1,0)),"")</f>
        <v/>
      </c>
      <c r="AA2406" t="str">
        <f t="shared" si="745"/>
        <v/>
      </c>
      <c r="AB2406" t="str">
        <f t="shared" si="746"/>
        <v/>
      </c>
      <c r="AC2406" t="e">
        <f t="shared" ca="1" si="747"/>
        <v>#VALUE!</v>
      </c>
      <c r="AD2406" t="str" cm="1">
        <f t="array" aca="1" ref="AD2406" ca="1">IFERROR(IF((LEFT(INDIRECT("$F"&amp;$S2406),4))="GOTS",IF($G2406="Organic","GOTS_Organic_raw",(IF($G2406="Responsible","GOTS_Responsible",(IF($G2406="No Attribute (Conventional)","GOTS_conventional",(IF($G2406="Recycled Pre/Post-Consumer","GOTS_pre_post",(IF($G2406="In-Conversion","GOTS_in_conversion",(IF($G2406="Sustainably Sourced","Sustainably_sourced",(IF($G2406="Recycled pre-consumer organic","GOTS_recycled_organic",""))))))))))))),IF($G2406="Organic","Organic",(IF($G2406="Responsible","Responsible",(IF($G2406="No Attribute (Conventional)","No_Attribute_Conventional",(IF($G2406="Recycled Pre/Post-Consumer","Recycled_Pre_Post_Consumer",(IF($G2406="In-Conversion","In_Conversion",(IF($G2406="Recycled Pre-Consumer","Recycled_Pre_Consumer",(IF($G2406="Recycled Post-Consumer","Recycled_Post_Consumer",(IF($G2406="Sustainably Sourced","Sustainably_sourced",(IF($G2406="Recycled pre-consumer organic","GOTS_recycled_organic","")))))))))))))))))),"")</f>
        <v/>
      </c>
      <c r="AE2406" t="e" cm="1">
        <f t="array" aca="1" ref="AE2406" ca="1">IF($I2406="",IF(INDIRECT("$F"&amp;$S2406)="","",IF(LEFT(INDIRECT("$F"&amp;$S2406),3)="GRS","GRS_RCS_RM",IF((LEFT(INDIRECT("$F"&amp;$S2406),3))="RCS","GRS_RCS_RM",IF(INDIRECT("$F"&amp;$S2406)="OCS (No Label)","OCS_Conversion_RM",IF(LEFT(INDIRECT("$F"&amp;$S2406),3)="OCS","OCS_RM",IF(RIGHT(INDIRECT("$F"&amp;$S2406),10)="conversion","GOTS_RM_conversion",IF((LEFT(INDIRECT("$F"&amp;$S2406),4))="GOTS","GOTS_RM","Responsible_RM"))))))),"DELETERM")</f>
        <v>#VALUE!</v>
      </c>
      <c r="AF2406" t="e" cm="1">
        <f t="array" aca="1" ref="AF2406" ca="1">IF($S2406="","",INDIRECT("$Z"&amp;$S2406))</f>
        <v>#VALUE!</v>
      </c>
      <c r="AG2406" t="str">
        <f t="shared" si="748"/>
        <v/>
      </c>
      <c r="AH2406" t="str" cm="1">
        <f t="array" aca="1" ref="AH2406" ca="1">IFERROR(INDIRECT("$ag"&amp;S2406),"")</f>
        <v/>
      </c>
      <c r="AI2406" t="e" cm="1">
        <f t="array" aca="1" ref="AI2406" ca="1">INDIRECT("O"&amp;S2406)</f>
        <v>#VALUE!</v>
      </c>
      <c r="AJ2406" t="str">
        <f t="shared" si="749"/>
        <v/>
      </c>
    </row>
    <row r="2407" spans="1:36" ht="16.5" customHeight="1">
      <c r="A2407" s="129"/>
      <c r="B2407" s="134"/>
      <c r="C2407" s="135"/>
      <c r="D2407" s="146"/>
      <c r="E2407" s="146"/>
      <c r="F2407" s="135"/>
      <c r="G2407" s="147"/>
      <c r="H2407" s="147"/>
      <c r="I2407" s="147"/>
      <c r="J2407" s="147"/>
      <c r="K2407" s="38"/>
      <c r="L2407" s="143"/>
      <c r="M2407" s="143"/>
      <c r="N2407" s="61"/>
      <c r="O2407" s="314"/>
      <c r="Q2407" t="str">
        <f t="shared" si="744"/>
        <v/>
      </c>
      <c r="S2407" t="e">
        <f t="shared" ca="1" si="753"/>
        <v>#VALUE!</v>
      </c>
      <c r="T2407" t="e">
        <f t="shared" ca="1" si="750"/>
        <v>#VALUE!</v>
      </c>
      <c r="U2407">
        <f t="shared" si="754"/>
        <v>2340</v>
      </c>
      <c r="V2407">
        <v>195.333333333349</v>
      </c>
      <c r="W2407">
        <f t="shared" si="755"/>
        <v>195</v>
      </c>
      <c r="X2407" t="str" cm="1">
        <f t="array" aca="1" ref="X2407" ca="1">IFERROR(INDEX('PC&amp;PD'!$A$1:$AS$19,ROW('PC&amp;PD'!$A$19),MATCH(INDIRECT(T2407),'PC&amp;PD'!$A$1:$AS$1,0)),"")</f>
        <v/>
      </c>
      <c r="AA2407" t="str">
        <f t="shared" si="745"/>
        <v/>
      </c>
      <c r="AB2407" t="str">
        <f t="shared" si="746"/>
        <v/>
      </c>
      <c r="AC2407" t="e">
        <f t="shared" ca="1" si="747"/>
        <v>#VALUE!</v>
      </c>
      <c r="AD2407" t="str" cm="1">
        <f t="array" aca="1" ref="AD2407" ca="1">IFERROR(IF((LEFT(INDIRECT("$F"&amp;$S2407),4))="GOTS",IF($G2407="Organic","GOTS_Organic_raw",(IF($G2407="Responsible","GOTS_Responsible",(IF($G2407="No Attribute (Conventional)","GOTS_conventional",(IF($G2407="Recycled Pre/Post-Consumer","GOTS_pre_post",(IF($G2407="In-Conversion","GOTS_in_conversion",(IF($G2407="Sustainably Sourced","Sustainably_sourced",(IF($G2407="Recycled pre-consumer organic","GOTS_recycled_organic",""))))))))))))),IF($G2407="Organic","Organic",(IF($G2407="Responsible","Responsible",(IF($G2407="No Attribute (Conventional)","No_Attribute_Conventional",(IF($G2407="Recycled Pre/Post-Consumer","Recycled_Pre_Post_Consumer",(IF($G2407="In-Conversion","In_Conversion",(IF($G2407="Recycled Pre-Consumer","Recycled_Pre_Consumer",(IF($G2407="Recycled Post-Consumer","Recycled_Post_Consumer",(IF($G2407="Sustainably Sourced","Sustainably_sourced",(IF($G2407="Recycled pre-consumer organic","GOTS_recycled_organic","")))))))))))))))))),"")</f>
        <v/>
      </c>
      <c r="AE2407" t="e" cm="1">
        <f t="array" aca="1" ref="AE2407" ca="1">IF($I2407="",IF(INDIRECT("$F"&amp;$S2407)="","",IF(LEFT(INDIRECT("$F"&amp;$S2407),3)="GRS","GRS_RCS_RM",IF((LEFT(INDIRECT("$F"&amp;$S2407),3))="RCS","GRS_RCS_RM",IF(INDIRECT("$F"&amp;$S2407)="OCS (No Label)","OCS_Conversion_RM",IF(LEFT(INDIRECT("$F"&amp;$S2407),3)="OCS","OCS_RM",IF(RIGHT(INDIRECT("$F"&amp;$S2407),10)="conversion","GOTS_RM_conversion",IF((LEFT(INDIRECT("$F"&amp;$S2407),4))="GOTS","GOTS_RM","Responsible_RM"))))))),"DELETERM")</f>
        <v>#VALUE!</v>
      </c>
      <c r="AF2407" t="e" cm="1">
        <f t="array" aca="1" ref="AF2407" ca="1">IF($S2407="","",INDIRECT("$Z"&amp;$S2407))</f>
        <v>#VALUE!</v>
      </c>
      <c r="AG2407" t="str">
        <f t="shared" si="748"/>
        <v/>
      </c>
      <c r="AH2407" t="str" cm="1">
        <f t="array" aca="1" ref="AH2407" ca="1">IFERROR(INDIRECT("$ag"&amp;S2407),"")</f>
        <v/>
      </c>
      <c r="AI2407" t="e" cm="1">
        <f t="array" aca="1" ref="AI2407" ca="1">INDIRECT("O"&amp;S2407)</f>
        <v>#VALUE!</v>
      </c>
      <c r="AJ2407" t="str">
        <f t="shared" si="749"/>
        <v/>
      </c>
    </row>
    <row r="2408" spans="1:36" ht="16.5" customHeight="1">
      <c r="A2408" s="129"/>
      <c r="B2408" s="134"/>
      <c r="C2408" s="135"/>
      <c r="D2408" s="146"/>
      <c r="E2408" s="146"/>
      <c r="F2408" s="135"/>
      <c r="G2408" s="147"/>
      <c r="H2408" s="147"/>
      <c r="I2408" s="147"/>
      <c r="J2408" s="147"/>
      <c r="K2408" s="38"/>
      <c r="L2408" s="143"/>
      <c r="M2408" s="143"/>
      <c r="N2408" s="61"/>
      <c r="O2408" s="314"/>
      <c r="Q2408" t="str">
        <f t="shared" si="744"/>
        <v/>
      </c>
      <c r="S2408" t="e">
        <f t="shared" ca="1" si="753"/>
        <v>#VALUE!</v>
      </c>
      <c r="T2408" t="e">
        <f t="shared" ca="1" si="750"/>
        <v>#VALUE!</v>
      </c>
      <c r="U2408">
        <f t="shared" si="754"/>
        <v>2340</v>
      </c>
      <c r="V2408">
        <v>195.416666666682</v>
      </c>
      <c r="W2408">
        <f t="shared" si="755"/>
        <v>195</v>
      </c>
      <c r="X2408" t="str" cm="1">
        <f t="array" aca="1" ref="X2408" ca="1">IFERROR(INDEX('PC&amp;PD'!$A$1:$AS$19,ROW('PC&amp;PD'!$A$19),MATCH(INDIRECT(T2408),'PC&amp;PD'!$A$1:$AS$1,0)),"")</f>
        <v/>
      </c>
      <c r="AA2408" t="str">
        <f t="shared" si="745"/>
        <v/>
      </c>
      <c r="AB2408" t="str">
        <f t="shared" si="746"/>
        <v/>
      </c>
      <c r="AC2408" t="e">
        <f t="shared" ca="1" si="747"/>
        <v>#VALUE!</v>
      </c>
      <c r="AD2408" t="str" cm="1">
        <f t="array" aca="1" ref="AD2408" ca="1">IFERROR(IF((LEFT(INDIRECT("$F"&amp;$S2408),4))="GOTS",IF($G2408="Organic","GOTS_Organic_raw",(IF($G2408="Responsible","GOTS_Responsible",(IF($G2408="No Attribute (Conventional)","GOTS_conventional",(IF($G2408="Recycled Pre/Post-Consumer","GOTS_pre_post",(IF($G2408="In-Conversion","GOTS_in_conversion",(IF($G2408="Sustainably Sourced","Sustainably_sourced",(IF($G2408="Recycled pre-consumer organic","GOTS_recycled_organic",""))))))))))))),IF($G2408="Organic","Organic",(IF($G2408="Responsible","Responsible",(IF($G2408="No Attribute (Conventional)","No_Attribute_Conventional",(IF($G2408="Recycled Pre/Post-Consumer","Recycled_Pre_Post_Consumer",(IF($G2408="In-Conversion","In_Conversion",(IF($G2408="Recycled Pre-Consumer","Recycled_Pre_Consumer",(IF($G2408="Recycled Post-Consumer","Recycled_Post_Consumer",(IF($G2408="Sustainably Sourced","Sustainably_sourced",(IF($G2408="Recycled pre-consumer organic","GOTS_recycled_organic","")))))))))))))))))),"")</f>
        <v/>
      </c>
      <c r="AE2408" t="e" cm="1">
        <f t="array" aca="1" ref="AE2408" ca="1">IF($I2408="",IF(INDIRECT("$F"&amp;$S2408)="","",IF(LEFT(INDIRECT("$F"&amp;$S2408),3)="GRS","GRS_RCS_RM",IF((LEFT(INDIRECT("$F"&amp;$S2408),3))="RCS","GRS_RCS_RM",IF(INDIRECT("$F"&amp;$S2408)="OCS (No Label)","OCS_Conversion_RM",IF(LEFT(INDIRECT("$F"&amp;$S2408),3)="OCS","OCS_RM",IF(RIGHT(INDIRECT("$F"&amp;$S2408),10)="conversion","GOTS_RM_conversion",IF((LEFT(INDIRECT("$F"&amp;$S2408),4))="GOTS","GOTS_RM","Responsible_RM"))))))),"DELETERM")</f>
        <v>#VALUE!</v>
      </c>
      <c r="AF2408" t="e" cm="1">
        <f t="array" aca="1" ref="AF2408" ca="1">IF($S2408="","",INDIRECT("$Z"&amp;$S2408))</f>
        <v>#VALUE!</v>
      </c>
      <c r="AG2408" t="str">
        <f t="shared" si="748"/>
        <v/>
      </c>
      <c r="AH2408" t="str" cm="1">
        <f t="array" aca="1" ref="AH2408" ca="1">IFERROR(INDIRECT("$ag"&amp;S2408),"")</f>
        <v/>
      </c>
      <c r="AI2408" t="e" cm="1">
        <f t="array" aca="1" ref="AI2408" ca="1">INDIRECT("O"&amp;S2408)</f>
        <v>#VALUE!</v>
      </c>
      <c r="AJ2408" t="str">
        <f t="shared" si="749"/>
        <v/>
      </c>
    </row>
    <row r="2409" spans="1:36" ht="16.5" customHeight="1">
      <c r="A2409" s="130"/>
      <c r="B2409" s="136"/>
      <c r="C2409" s="137"/>
      <c r="D2409" s="146"/>
      <c r="E2409" s="146"/>
      <c r="F2409" s="137"/>
      <c r="G2409" s="147"/>
      <c r="H2409" s="147"/>
      <c r="I2409" s="147"/>
      <c r="J2409" s="147"/>
      <c r="K2409" s="38"/>
      <c r="L2409" s="144"/>
      <c r="M2409" s="144"/>
      <c r="N2409" s="61"/>
      <c r="O2409" s="314"/>
      <c r="Q2409" t="str">
        <f t="shared" si="744"/>
        <v/>
      </c>
      <c r="S2409" t="e">
        <f t="shared" ca="1" si="753"/>
        <v>#VALUE!</v>
      </c>
      <c r="T2409" t="e">
        <f t="shared" ca="1" si="750"/>
        <v>#VALUE!</v>
      </c>
      <c r="U2409">
        <f t="shared" si="754"/>
        <v>2340</v>
      </c>
      <c r="V2409">
        <v>195.50000000001501</v>
      </c>
      <c r="W2409">
        <f t="shared" si="755"/>
        <v>195</v>
      </c>
      <c r="X2409" t="str" cm="1">
        <f t="array" aca="1" ref="X2409" ca="1">IFERROR(INDEX('PC&amp;PD'!$A$1:$AS$19,ROW('PC&amp;PD'!$A$19),MATCH(INDIRECT(T2409),'PC&amp;PD'!$A$1:$AS$1,0)),"")</f>
        <v/>
      </c>
      <c r="AA2409" t="str">
        <f t="shared" si="745"/>
        <v/>
      </c>
      <c r="AB2409" t="str">
        <f t="shared" si="746"/>
        <v/>
      </c>
      <c r="AC2409" t="e">
        <f t="shared" ca="1" si="747"/>
        <v>#VALUE!</v>
      </c>
      <c r="AD2409" t="str" cm="1">
        <f t="array" aca="1" ref="AD2409" ca="1">IFERROR(IF((LEFT(INDIRECT("$F"&amp;$S2409),4))="GOTS",IF($G2409="Organic","GOTS_Organic_raw",(IF($G2409="Responsible","GOTS_Responsible",(IF($G2409="No Attribute (Conventional)","GOTS_conventional",(IF($G2409="Recycled Pre/Post-Consumer","GOTS_pre_post",(IF($G2409="In-Conversion","GOTS_in_conversion",(IF($G2409="Sustainably Sourced","Sustainably_sourced",(IF($G2409="Recycled pre-consumer organic","GOTS_recycled_organic",""))))))))))))),IF($G2409="Organic","Organic",(IF($G2409="Responsible","Responsible",(IF($G2409="No Attribute (Conventional)","No_Attribute_Conventional",(IF($G2409="Recycled Pre/Post-Consumer","Recycled_Pre_Post_Consumer",(IF($G2409="In-Conversion","In_Conversion",(IF($G2409="Recycled Pre-Consumer","Recycled_Pre_Consumer",(IF($G2409="Recycled Post-Consumer","Recycled_Post_Consumer",(IF($G2409="Sustainably Sourced","Sustainably_sourced",(IF($G2409="Recycled pre-consumer organic","GOTS_recycled_organic","")))))))))))))))))),"")</f>
        <v/>
      </c>
      <c r="AE2409" t="e" cm="1">
        <f t="array" aca="1" ref="AE2409" ca="1">IF($I2409="",IF(INDIRECT("$F"&amp;$S2409)="","",IF(LEFT(INDIRECT("$F"&amp;$S2409),3)="GRS","GRS_RCS_RM",IF((LEFT(INDIRECT("$F"&amp;$S2409),3))="RCS","GRS_RCS_RM",IF(INDIRECT("$F"&amp;$S2409)="OCS (No Label)","OCS_Conversion_RM",IF(LEFT(INDIRECT("$F"&amp;$S2409),3)="OCS","OCS_RM",IF(RIGHT(INDIRECT("$F"&amp;$S2409),10)="conversion","GOTS_RM_conversion",IF((LEFT(INDIRECT("$F"&amp;$S2409),4))="GOTS","GOTS_RM","Responsible_RM"))))))),"DELETERM")</f>
        <v>#VALUE!</v>
      </c>
      <c r="AF2409" t="e" cm="1">
        <f t="array" aca="1" ref="AF2409" ca="1">IF($S2409="","",INDIRECT("$Z"&amp;$S2409))</f>
        <v>#VALUE!</v>
      </c>
      <c r="AG2409" t="str">
        <f t="shared" si="748"/>
        <v/>
      </c>
      <c r="AH2409" t="str" cm="1">
        <f t="array" aca="1" ref="AH2409" ca="1">IFERROR(INDIRECT("$ag"&amp;S2409),"")</f>
        <v/>
      </c>
      <c r="AI2409" t="e" cm="1">
        <f t="array" aca="1" ref="AI2409" ca="1">INDIRECT("O"&amp;S2409)</f>
        <v>#VALUE!</v>
      </c>
      <c r="AJ2409" t="str">
        <f t="shared" si="749"/>
        <v/>
      </c>
    </row>
    <row r="2410" spans="1:36" ht="16.5" customHeight="1">
      <c r="A2410" s="130"/>
      <c r="B2410" s="136"/>
      <c r="C2410" s="137"/>
      <c r="D2410" s="146"/>
      <c r="E2410" s="146"/>
      <c r="F2410" s="137"/>
      <c r="G2410" s="147"/>
      <c r="H2410" s="147"/>
      <c r="I2410" s="147"/>
      <c r="J2410" s="147"/>
      <c r="K2410" s="38"/>
      <c r="L2410" s="144"/>
      <c r="M2410" s="144"/>
      <c r="N2410" s="61"/>
      <c r="O2410" s="314"/>
      <c r="Q2410" t="str">
        <f t="shared" si="744"/>
        <v/>
      </c>
      <c r="S2410" t="e">
        <f t="shared" ca="1" si="753"/>
        <v>#VALUE!</v>
      </c>
      <c r="T2410" t="e">
        <f t="shared" ca="1" si="750"/>
        <v>#VALUE!</v>
      </c>
      <c r="U2410">
        <f t="shared" si="754"/>
        <v>2340</v>
      </c>
      <c r="V2410">
        <v>195.583333333349</v>
      </c>
      <c r="W2410">
        <f t="shared" si="755"/>
        <v>195</v>
      </c>
      <c r="X2410" t="str" cm="1">
        <f t="array" aca="1" ref="X2410" ca="1">IFERROR(INDEX('PC&amp;PD'!$A$1:$AS$19,ROW('PC&amp;PD'!$A$19),MATCH(INDIRECT(T2410),'PC&amp;PD'!$A$1:$AS$1,0)),"")</f>
        <v/>
      </c>
      <c r="AA2410" t="str">
        <f t="shared" si="745"/>
        <v/>
      </c>
      <c r="AB2410" t="str">
        <f t="shared" si="746"/>
        <v/>
      </c>
      <c r="AC2410" t="e">
        <f t="shared" ca="1" si="747"/>
        <v>#VALUE!</v>
      </c>
      <c r="AD2410" t="str" cm="1">
        <f t="array" aca="1" ref="AD2410" ca="1">IFERROR(IF((LEFT(INDIRECT("$F"&amp;$S2410),4))="GOTS",IF($G2410="Organic","GOTS_Organic_raw",(IF($G2410="Responsible","GOTS_Responsible",(IF($G2410="No Attribute (Conventional)","GOTS_conventional",(IF($G2410="Recycled Pre/Post-Consumer","GOTS_pre_post",(IF($G2410="In-Conversion","GOTS_in_conversion",(IF($G2410="Sustainably Sourced","Sustainably_sourced",(IF($G2410="Recycled pre-consumer organic","GOTS_recycled_organic",""))))))))))))),IF($G2410="Organic","Organic",(IF($G2410="Responsible","Responsible",(IF($G2410="No Attribute (Conventional)","No_Attribute_Conventional",(IF($G2410="Recycled Pre/Post-Consumer","Recycled_Pre_Post_Consumer",(IF($G2410="In-Conversion","In_Conversion",(IF($G2410="Recycled Pre-Consumer","Recycled_Pre_Consumer",(IF($G2410="Recycled Post-Consumer","Recycled_Post_Consumer",(IF($G2410="Sustainably Sourced","Sustainably_sourced",(IF($G2410="Recycled pre-consumer organic","GOTS_recycled_organic","")))))))))))))))))),"")</f>
        <v/>
      </c>
      <c r="AE2410" t="e" cm="1">
        <f t="array" aca="1" ref="AE2410" ca="1">IF($I2410="",IF(INDIRECT("$F"&amp;$S2410)="","",IF(LEFT(INDIRECT("$F"&amp;$S2410),3)="GRS","GRS_RCS_RM",IF((LEFT(INDIRECT("$F"&amp;$S2410),3))="RCS","GRS_RCS_RM",IF(INDIRECT("$F"&amp;$S2410)="OCS (No Label)","OCS_Conversion_RM",IF(LEFT(INDIRECT("$F"&amp;$S2410),3)="OCS","OCS_RM",IF(RIGHT(INDIRECT("$F"&amp;$S2410),10)="conversion","GOTS_RM_conversion",IF((LEFT(INDIRECT("$F"&amp;$S2410),4))="GOTS","GOTS_RM","Responsible_RM"))))))),"DELETERM")</f>
        <v>#VALUE!</v>
      </c>
      <c r="AF2410" t="e" cm="1">
        <f t="array" aca="1" ref="AF2410" ca="1">IF($S2410="","",INDIRECT("$Z"&amp;$S2410))</f>
        <v>#VALUE!</v>
      </c>
      <c r="AG2410" t="str">
        <f t="shared" si="748"/>
        <v/>
      </c>
      <c r="AH2410" t="str" cm="1">
        <f t="array" aca="1" ref="AH2410" ca="1">IFERROR(INDIRECT("$ag"&amp;S2410),"")</f>
        <v/>
      </c>
      <c r="AI2410" t="e" cm="1">
        <f t="array" aca="1" ref="AI2410" ca="1">INDIRECT("O"&amp;S2410)</f>
        <v>#VALUE!</v>
      </c>
      <c r="AJ2410" t="str">
        <f t="shared" si="749"/>
        <v/>
      </c>
    </row>
    <row r="2411" spans="1:36" ht="16.5" customHeight="1">
      <c r="A2411" s="130"/>
      <c r="B2411" s="136"/>
      <c r="C2411" s="137"/>
      <c r="D2411" s="146"/>
      <c r="E2411" s="146"/>
      <c r="F2411" s="137"/>
      <c r="G2411" s="147"/>
      <c r="H2411" s="147"/>
      <c r="I2411" s="147"/>
      <c r="J2411" s="147"/>
      <c r="K2411" s="38"/>
      <c r="L2411" s="144"/>
      <c r="M2411" s="144"/>
      <c r="N2411" s="61"/>
      <c r="O2411" s="314"/>
      <c r="Q2411" t="str">
        <f t="shared" si="744"/>
        <v/>
      </c>
      <c r="S2411" t="e">
        <f t="shared" ca="1" si="753"/>
        <v>#VALUE!</v>
      </c>
      <c r="T2411" t="e">
        <f t="shared" ca="1" si="750"/>
        <v>#VALUE!</v>
      </c>
      <c r="U2411">
        <f t="shared" si="754"/>
        <v>2340</v>
      </c>
      <c r="V2411">
        <v>195.666666666682</v>
      </c>
      <c r="W2411">
        <f t="shared" si="755"/>
        <v>195</v>
      </c>
      <c r="X2411" t="str" cm="1">
        <f t="array" aca="1" ref="X2411" ca="1">IFERROR(INDEX('PC&amp;PD'!$A$1:$AS$19,ROW('PC&amp;PD'!$A$19),MATCH(INDIRECT(T2411),'PC&amp;PD'!$A$1:$AS$1,0)),"")</f>
        <v/>
      </c>
      <c r="AA2411" t="str">
        <f t="shared" si="745"/>
        <v/>
      </c>
      <c r="AB2411" t="str">
        <f t="shared" si="746"/>
        <v/>
      </c>
      <c r="AC2411" t="e">
        <f t="shared" ca="1" si="747"/>
        <v>#VALUE!</v>
      </c>
      <c r="AD2411" t="str" cm="1">
        <f t="array" aca="1" ref="AD2411" ca="1">IFERROR(IF((LEFT(INDIRECT("$F"&amp;$S2411),4))="GOTS",IF($G2411="Organic","GOTS_Organic_raw",(IF($G2411="Responsible","GOTS_Responsible",(IF($G2411="No Attribute (Conventional)","GOTS_conventional",(IF($G2411="Recycled Pre/Post-Consumer","GOTS_pre_post",(IF($G2411="In-Conversion","GOTS_in_conversion",(IF($G2411="Sustainably Sourced","Sustainably_sourced",(IF($G2411="Recycled pre-consumer organic","GOTS_recycled_organic",""))))))))))))),IF($G2411="Organic","Organic",(IF($G2411="Responsible","Responsible",(IF($G2411="No Attribute (Conventional)","No_Attribute_Conventional",(IF($G2411="Recycled Pre/Post-Consumer","Recycled_Pre_Post_Consumer",(IF($G2411="In-Conversion","In_Conversion",(IF($G2411="Recycled Pre-Consumer","Recycled_Pre_Consumer",(IF($G2411="Recycled Post-Consumer","Recycled_Post_Consumer",(IF($G2411="Sustainably Sourced","Sustainably_sourced",(IF($G2411="Recycled pre-consumer organic","GOTS_recycled_organic","")))))))))))))))))),"")</f>
        <v/>
      </c>
      <c r="AE2411" t="e" cm="1">
        <f t="array" aca="1" ref="AE2411" ca="1">IF($I2411="",IF(INDIRECT("$F"&amp;$S2411)="","",IF(LEFT(INDIRECT("$F"&amp;$S2411),3)="GRS","GRS_RCS_RM",IF((LEFT(INDIRECT("$F"&amp;$S2411),3))="RCS","GRS_RCS_RM",IF(INDIRECT("$F"&amp;$S2411)="OCS (No Label)","OCS_Conversion_RM",IF(LEFT(INDIRECT("$F"&amp;$S2411),3)="OCS","OCS_RM",IF(RIGHT(INDIRECT("$F"&amp;$S2411),10)="conversion","GOTS_RM_conversion",IF((LEFT(INDIRECT("$F"&amp;$S2411),4))="GOTS","GOTS_RM","Responsible_RM"))))))),"DELETERM")</f>
        <v>#VALUE!</v>
      </c>
      <c r="AF2411" t="e" cm="1">
        <f t="array" aca="1" ref="AF2411" ca="1">IF($S2411="","",INDIRECT("$Z"&amp;$S2411))</f>
        <v>#VALUE!</v>
      </c>
      <c r="AG2411" t="str">
        <f t="shared" si="748"/>
        <v/>
      </c>
      <c r="AH2411" t="str" cm="1">
        <f t="array" aca="1" ref="AH2411" ca="1">IFERROR(INDIRECT("$ag"&amp;S2411),"")</f>
        <v/>
      </c>
      <c r="AI2411" t="e" cm="1">
        <f t="array" aca="1" ref="AI2411" ca="1">INDIRECT("O"&amp;S2411)</f>
        <v>#VALUE!</v>
      </c>
      <c r="AJ2411" t="str">
        <f t="shared" si="749"/>
        <v/>
      </c>
    </row>
    <row r="2412" spans="1:36" ht="16.5" customHeight="1">
      <c r="A2412" s="130"/>
      <c r="B2412" s="136"/>
      <c r="C2412" s="137"/>
      <c r="D2412" s="146"/>
      <c r="E2412" s="146"/>
      <c r="F2412" s="137"/>
      <c r="G2412" s="147"/>
      <c r="H2412" s="147"/>
      <c r="I2412" s="147"/>
      <c r="J2412" s="147"/>
      <c r="K2412" s="38"/>
      <c r="L2412" s="144"/>
      <c r="M2412" s="144"/>
      <c r="N2412" s="61"/>
      <c r="O2412" s="314"/>
      <c r="Q2412" t="str">
        <f t="shared" si="744"/>
        <v/>
      </c>
      <c r="S2412" t="e">
        <f t="shared" ca="1" si="753"/>
        <v>#VALUE!</v>
      </c>
      <c r="T2412" t="e">
        <f t="shared" ca="1" si="750"/>
        <v>#VALUE!</v>
      </c>
      <c r="U2412">
        <f t="shared" si="754"/>
        <v>2340</v>
      </c>
      <c r="V2412">
        <v>195.75000000001501</v>
      </c>
      <c r="W2412">
        <f t="shared" si="755"/>
        <v>195</v>
      </c>
      <c r="X2412" t="str" cm="1">
        <f t="array" aca="1" ref="X2412" ca="1">IFERROR(INDEX('PC&amp;PD'!$A$1:$AS$19,ROW('PC&amp;PD'!$A$19),MATCH(INDIRECT(T2412),'PC&amp;PD'!$A$1:$AS$1,0)),"")</f>
        <v/>
      </c>
      <c r="AA2412" t="str">
        <f t="shared" si="745"/>
        <v/>
      </c>
      <c r="AB2412" t="str">
        <f t="shared" si="746"/>
        <v/>
      </c>
      <c r="AC2412" t="e">
        <f t="shared" ca="1" si="747"/>
        <v>#VALUE!</v>
      </c>
      <c r="AD2412" t="str" cm="1">
        <f t="array" aca="1" ref="AD2412" ca="1">IFERROR(IF((LEFT(INDIRECT("$F"&amp;$S2412),4))="GOTS",IF($G2412="Organic","GOTS_Organic_raw",(IF($G2412="Responsible","GOTS_Responsible",(IF($G2412="No Attribute (Conventional)","GOTS_conventional",(IF($G2412="Recycled Pre/Post-Consumer","GOTS_pre_post",(IF($G2412="In-Conversion","GOTS_in_conversion",(IF($G2412="Sustainably Sourced","Sustainably_sourced",(IF($G2412="Recycled pre-consumer organic","GOTS_recycled_organic",""))))))))))))),IF($G2412="Organic","Organic",(IF($G2412="Responsible","Responsible",(IF($G2412="No Attribute (Conventional)","No_Attribute_Conventional",(IF($G2412="Recycled Pre/Post-Consumer","Recycled_Pre_Post_Consumer",(IF($G2412="In-Conversion","In_Conversion",(IF($G2412="Recycled Pre-Consumer","Recycled_Pre_Consumer",(IF($G2412="Recycled Post-Consumer","Recycled_Post_Consumer",(IF($G2412="Sustainably Sourced","Sustainably_sourced",(IF($G2412="Recycled pre-consumer organic","GOTS_recycled_organic","")))))))))))))))))),"")</f>
        <v/>
      </c>
      <c r="AE2412" t="e" cm="1">
        <f t="array" aca="1" ref="AE2412" ca="1">IF($I2412="",IF(INDIRECT("$F"&amp;$S2412)="","",IF(LEFT(INDIRECT("$F"&amp;$S2412),3)="GRS","GRS_RCS_RM",IF((LEFT(INDIRECT("$F"&amp;$S2412),3))="RCS","GRS_RCS_RM",IF(INDIRECT("$F"&amp;$S2412)="OCS (No Label)","OCS_Conversion_RM",IF(LEFT(INDIRECT("$F"&amp;$S2412),3)="OCS","OCS_RM",IF(RIGHT(INDIRECT("$F"&amp;$S2412),10)="conversion","GOTS_RM_conversion",IF((LEFT(INDIRECT("$F"&amp;$S2412),4))="GOTS","GOTS_RM","Responsible_RM"))))))),"DELETERM")</f>
        <v>#VALUE!</v>
      </c>
      <c r="AF2412" t="e" cm="1">
        <f t="array" aca="1" ref="AF2412" ca="1">IF($S2412="","",INDIRECT("$Z"&amp;$S2412))</f>
        <v>#VALUE!</v>
      </c>
      <c r="AG2412" t="str">
        <f t="shared" si="748"/>
        <v/>
      </c>
      <c r="AH2412" t="str" cm="1">
        <f t="array" aca="1" ref="AH2412" ca="1">IFERROR(INDIRECT("$ag"&amp;S2412),"")</f>
        <v/>
      </c>
      <c r="AI2412" t="e" cm="1">
        <f t="array" aca="1" ref="AI2412" ca="1">INDIRECT("O"&amp;S2412)</f>
        <v>#VALUE!</v>
      </c>
      <c r="AJ2412" t="str">
        <f t="shared" si="749"/>
        <v/>
      </c>
    </row>
    <row r="2413" spans="1:36" ht="16.5" customHeight="1">
      <c r="A2413" s="130"/>
      <c r="B2413" s="136"/>
      <c r="C2413" s="137"/>
      <c r="D2413" s="146"/>
      <c r="E2413" s="146"/>
      <c r="F2413" s="137"/>
      <c r="G2413" s="147"/>
      <c r="H2413" s="147"/>
      <c r="I2413" s="147"/>
      <c r="J2413" s="147"/>
      <c r="K2413" s="38"/>
      <c r="L2413" s="144"/>
      <c r="M2413" s="144"/>
      <c r="N2413" s="61"/>
      <c r="O2413" s="314"/>
      <c r="Q2413" t="str">
        <f t="shared" si="744"/>
        <v/>
      </c>
      <c r="S2413" t="e">
        <f t="shared" ca="1" si="753"/>
        <v>#VALUE!</v>
      </c>
      <c r="T2413" t="e">
        <f t="shared" ca="1" si="750"/>
        <v>#VALUE!</v>
      </c>
      <c r="U2413">
        <f t="shared" si="754"/>
        <v>2340</v>
      </c>
      <c r="V2413">
        <v>195.833333333349</v>
      </c>
      <c r="W2413">
        <f t="shared" si="755"/>
        <v>195</v>
      </c>
      <c r="X2413" t="str" cm="1">
        <f t="array" aca="1" ref="X2413" ca="1">IFERROR(INDEX('PC&amp;PD'!$A$1:$AS$19,ROW('PC&amp;PD'!$A$19),MATCH(INDIRECT(T2413),'PC&amp;PD'!$A$1:$AS$1,0)),"")</f>
        <v/>
      </c>
      <c r="AA2413" t="str">
        <f t="shared" si="745"/>
        <v/>
      </c>
      <c r="AB2413" t="str">
        <f t="shared" si="746"/>
        <v/>
      </c>
      <c r="AC2413" t="e">
        <f t="shared" ca="1" si="747"/>
        <v>#VALUE!</v>
      </c>
      <c r="AD2413" t="str" cm="1">
        <f t="array" aca="1" ref="AD2413" ca="1">IFERROR(IF((LEFT(INDIRECT("$F"&amp;$S2413),4))="GOTS",IF($G2413="Organic","GOTS_Organic_raw",(IF($G2413="Responsible","GOTS_Responsible",(IF($G2413="No Attribute (Conventional)","GOTS_conventional",(IF($G2413="Recycled Pre/Post-Consumer","GOTS_pre_post",(IF($G2413="In-Conversion","GOTS_in_conversion",(IF($G2413="Sustainably Sourced","Sustainably_sourced",(IF($G2413="Recycled pre-consumer organic","GOTS_recycled_organic",""))))))))))))),IF($G2413="Organic","Organic",(IF($G2413="Responsible","Responsible",(IF($G2413="No Attribute (Conventional)","No_Attribute_Conventional",(IF($G2413="Recycled Pre/Post-Consumer","Recycled_Pre_Post_Consumer",(IF($G2413="In-Conversion","In_Conversion",(IF($G2413="Recycled Pre-Consumer","Recycled_Pre_Consumer",(IF($G2413="Recycled Post-Consumer","Recycled_Post_Consumer",(IF($G2413="Sustainably Sourced","Sustainably_sourced",(IF($G2413="Recycled pre-consumer organic","GOTS_recycled_organic","")))))))))))))))))),"")</f>
        <v/>
      </c>
      <c r="AE2413" t="e" cm="1">
        <f t="array" aca="1" ref="AE2413" ca="1">IF($I2413="",IF(INDIRECT("$F"&amp;$S2413)="","",IF(LEFT(INDIRECT("$F"&amp;$S2413),3)="GRS","GRS_RCS_RM",IF((LEFT(INDIRECT("$F"&amp;$S2413),3))="RCS","GRS_RCS_RM",IF(INDIRECT("$F"&amp;$S2413)="OCS (No Label)","OCS_Conversion_RM",IF(LEFT(INDIRECT("$F"&amp;$S2413),3)="OCS","OCS_RM",IF(RIGHT(INDIRECT("$F"&amp;$S2413),10)="conversion","GOTS_RM_conversion",IF((LEFT(INDIRECT("$F"&amp;$S2413),4))="GOTS","GOTS_RM","Responsible_RM"))))))),"DELETERM")</f>
        <v>#VALUE!</v>
      </c>
      <c r="AF2413" t="e" cm="1">
        <f t="array" aca="1" ref="AF2413" ca="1">IF($S2413="","",INDIRECT("$Z"&amp;$S2413))</f>
        <v>#VALUE!</v>
      </c>
      <c r="AG2413" t="str">
        <f t="shared" si="748"/>
        <v/>
      </c>
      <c r="AH2413" t="str" cm="1">
        <f t="array" aca="1" ref="AH2413" ca="1">IFERROR(INDIRECT("$ag"&amp;S2413),"")</f>
        <v/>
      </c>
      <c r="AI2413" t="e" cm="1">
        <f t="array" aca="1" ref="AI2413" ca="1">INDIRECT("O"&amp;S2413)</f>
        <v>#VALUE!</v>
      </c>
      <c r="AJ2413" t="str">
        <f t="shared" si="749"/>
        <v/>
      </c>
    </row>
    <row r="2414" spans="1:36" ht="16.5" customHeight="1" thickBot="1">
      <c r="A2414" s="131"/>
      <c r="B2414" s="138"/>
      <c r="C2414" s="139"/>
      <c r="D2414" s="148"/>
      <c r="E2414" s="148"/>
      <c r="F2414" s="139"/>
      <c r="G2414" s="149"/>
      <c r="H2414" s="149"/>
      <c r="I2414" s="149"/>
      <c r="J2414" s="149"/>
      <c r="K2414" s="39"/>
      <c r="L2414" s="145"/>
      <c r="M2414" s="145"/>
      <c r="N2414" s="62"/>
      <c r="O2414" s="315"/>
      <c r="Q2414" t="str">
        <f t="shared" si="744"/>
        <v/>
      </c>
      <c r="S2414" t="e">
        <f t="shared" ca="1" si="753"/>
        <v>#VALUE!</v>
      </c>
      <c r="T2414" t="e">
        <f t="shared" ca="1" si="750"/>
        <v>#VALUE!</v>
      </c>
      <c r="U2414">
        <f t="shared" si="754"/>
        <v>2340</v>
      </c>
      <c r="V2414">
        <v>195.916666666682</v>
      </c>
      <c r="W2414">
        <f t="shared" si="755"/>
        <v>195</v>
      </c>
      <c r="X2414" t="str" cm="1">
        <f t="array" aca="1" ref="X2414" ca="1">IFERROR(INDEX('PC&amp;PD'!$A$1:$AS$19,ROW('PC&amp;PD'!$A$19),MATCH(INDIRECT(T2414),'PC&amp;PD'!$A$1:$AS$1,0)),"")</f>
        <v/>
      </c>
      <c r="AA2414" t="str">
        <f t="shared" si="745"/>
        <v/>
      </c>
      <c r="AB2414" t="str">
        <f t="shared" si="746"/>
        <v/>
      </c>
      <c r="AC2414" t="e">
        <f t="shared" ca="1" si="747"/>
        <v>#VALUE!</v>
      </c>
      <c r="AD2414" t="str" cm="1">
        <f t="array" aca="1" ref="AD2414" ca="1">IFERROR(IF((LEFT(INDIRECT("$F"&amp;$S2414),4))="GOTS",IF($G2414="Organic","GOTS_Organic_raw",(IF($G2414="Responsible","GOTS_Responsible",(IF($G2414="No Attribute (Conventional)","GOTS_conventional",(IF($G2414="Recycled Pre/Post-Consumer","GOTS_pre_post",(IF($G2414="In-Conversion","GOTS_in_conversion",(IF($G2414="Sustainably Sourced","Sustainably_sourced",(IF($G2414="Recycled pre-consumer organic","GOTS_recycled_organic",""))))))))))))),IF($G2414="Organic","Organic",(IF($G2414="Responsible","Responsible",(IF($G2414="No Attribute (Conventional)","No_Attribute_Conventional",(IF($G2414="Recycled Pre/Post-Consumer","Recycled_Pre_Post_Consumer",(IF($G2414="In-Conversion","In_Conversion",(IF($G2414="Recycled Pre-Consumer","Recycled_Pre_Consumer",(IF($G2414="Recycled Post-Consumer","Recycled_Post_Consumer",(IF($G2414="Sustainably Sourced","Sustainably_sourced",(IF($G2414="Recycled pre-consumer organic","GOTS_recycled_organic","")))))))))))))))))),"")</f>
        <v/>
      </c>
      <c r="AE2414" t="e" cm="1">
        <f t="array" aca="1" ref="AE2414" ca="1">IF($I2414="",IF(INDIRECT("$F"&amp;$S2414)="","",IF(LEFT(INDIRECT("$F"&amp;$S2414),3)="GRS","GRS_RCS_RM",IF((LEFT(INDIRECT("$F"&amp;$S2414),3))="RCS","GRS_RCS_RM",IF(INDIRECT("$F"&amp;$S2414)="OCS (No Label)","OCS_Conversion_RM",IF(LEFT(INDIRECT("$F"&amp;$S2414),3)="OCS","OCS_RM",IF(RIGHT(INDIRECT("$F"&amp;$S2414),10)="conversion","GOTS_RM_conversion",IF((LEFT(INDIRECT("$F"&amp;$S2414),4))="GOTS","GOTS_RM","Responsible_RM"))))))),"DELETERM")</f>
        <v>#VALUE!</v>
      </c>
      <c r="AF2414" t="e" cm="1">
        <f t="array" aca="1" ref="AF2414" ca="1">IF($S2414="","",INDIRECT("$Z"&amp;$S2414))</f>
        <v>#VALUE!</v>
      </c>
      <c r="AG2414" t="str">
        <f t="shared" si="748"/>
        <v/>
      </c>
      <c r="AH2414" t="str" cm="1">
        <f t="array" aca="1" ref="AH2414" ca="1">IFERROR(INDIRECT("$ag"&amp;S2414),"")</f>
        <v/>
      </c>
      <c r="AI2414" t="e" cm="1">
        <f t="array" aca="1" ref="AI2414" ca="1">INDIRECT("O"&amp;S2414)</f>
        <v>#VALUE!</v>
      </c>
      <c r="AJ2414" t="str">
        <f t="shared" si="749"/>
        <v/>
      </c>
    </row>
    <row r="2415" spans="1:36" ht="16.5" customHeight="1">
      <c r="A2415" s="128" t="str">
        <f>IF(B2415="","",COUNTA($B$63:$B2415))</f>
        <v/>
      </c>
      <c r="B2415" s="132"/>
      <c r="C2415" s="133"/>
      <c r="D2415" s="140"/>
      <c r="E2415" s="140"/>
      <c r="F2415" s="133"/>
      <c r="G2415" s="141"/>
      <c r="H2415" s="141"/>
      <c r="I2415" s="141"/>
      <c r="J2415" s="141"/>
      <c r="K2415" s="37"/>
      <c r="L2415" s="142" t="str">
        <f>IF(R2415="","",LEFT(R2415,LEN(R2415)-2))</f>
        <v/>
      </c>
      <c r="M2415" s="142"/>
      <c r="N2415" s="60"/>
      <c r="O2415" s="313"/>
      <c r="Q2415" t="str">
        <f t="shared" si="744"/>
        <v/>
      </c>
      <c r="R2415" t="str">
        <f t="shared" ref="R2415" si="760">CONCATENATE($Q2415,Q2416,Q2417,Q2418,Q2419,Q2420,$Q2421,$Q2422,$Q2423,$Q2424,$Q2425,$Q2426)</f>
        <v/>
      </c>
      <c r="S2415" t="e">
        <f t="shared" ca="1" si="753"/>
        <v>#VALUE!</v>
      </c>
      <c r="T2415" t="e">
        <f t="shared" ca="1" si="750"/>
        <v>#VALUE!</v>
      </c>
      <c r="U2415">
        <f t="shared" si="754"/>
        <v>2352</v>
      </c>
      <c r="V2415">
        <v>196.00000000001501</v>
      </c>
      <c r="W2415">
        <f t="shared" si="755"/>
        <v>196</v>
      </c>
      <c r="X2415" t="str" cm="1">
        <f t="array" aca="1" ref="X2415" ca="1">IFERROR(INDEX('PC&amp;PD'!$A$1:$AS$19,ROW('PC&amp;PD'!$A$19),MATCH(INDIRECT(T2415),'PC&amp;PD'!$A$1:$AS$1,0)),"")</f>
        <v/>
      </c>
      <c r="Z2415" t="str">
        <f t="shared" ref="Z2415" si="761">IFERROR(IF($F2415="OCS 100","OCS (OCS 100)",IF($F2415="OCS Blended","OCS (OCS Blended)",IF($F2415="OCS (No Label)","OCS (No Label)",IF($F2415="RCS 100","RCS (RCS 100)",IF($F2415="RCS Blended","RCS (RCS Blended)",IF($F2415="GRS","GRS (GRS)",IF($F2415="GRS (No Label)", "GRS (No Label)",IF($F2415="RDS","RDS (RDS)",IF($F2415="RWS","RWS (RWS)",IF($F2415="RAS","RAS (RAS)",IF($F2415="RMS","RMS (RMS)",IF($F2415="GOTS Organic","GOTS (Organic)",IF($F2415="GOTS Made with organic","GOTS (Made with Organic)",IF($F2415="GOTS Organic - in conversion","GOTS (Organic - In Conversion)",IF($F2415="GOTS Made with organic - in conversion","GOTS (Made with Organic - In Conversion)",""))))))))))))))),"")</f>
        <v/>
      </c>
      <c r="AA2415" t="str">
        <f t="shared" si="745"/>
        <v/>
      </c>
      <c r="AB2415" t="str">
        <f t="shared" si="746"/>
        <v/>
      </c>
      <c r="AC2415" t="e">
        <f t="shared" ca="1" si="747"/>
        <v>#VALUE!</v>
      </c>
      <c r="AD2415" t="str" cm="1">
        <f t="array" aca="1" ref="AD2415" ca="1">IFERROR(IF((LEFT(INDIRECT("$F"&amp;$S2415),4))="GOTS",IF($G2415="Organic","GOTS_Organic_raw",(IF($G2415="Responsible","GOTS_Responsible",(IF($G2415="No Attribute (Conventional)","GOTS_conventional",(IF($G2415="Recycled Pre/Post-Consumer","GOTS_pre_post",(IF($G2415="In-Conversion","GOTS_in_conversion",(IF($G2415="Sustainably Sourced","Sustainably_sourced",(IF($G2415="Recycled pre-consumer organic","GOTS_recycled_organic",""))))))))))))),IF($G2415="Organic","Organic",(IF($G2415="Responsible","Responsible",(IF($G2415="No Attribute (Conventional)","No_Attribute_Conventional",(IF($G2415="Recycled Pre/Post-Consumer","Recycled_Pre_Post_Consumer",(IF($G2415="In-Conversion","In_Conversion",(IF($G2415="Recycled Pre-Consumer","Recycled_Pre_Consumer",(IF($G2415="Recycled Post-Consumer","Recycled_Post_Consumer",(IF($G2415="Sustainably Sourced","Sustainably_sourced",(IF($G2415="Recycled pre-consumer organic","GOTS_recycled_organic","")))))))))))))))))),"")</f>
        <v/>
      </c>
      <c r="AE2415" t="e" cm="1">
        <f t="array" aca="1" ref="AE2415" ca="1">IF($I2415="",IF(INDIRECT("$F"&amp;$S2415)="","",IF(LEFT(INDIRECT("$F"&amp;$S2415),3)="GRS","GRS_RCS_RM",IF((LEFT(INDIRECT("$F"&amp;$S2415),3))="RCS","GRS_RCS_RM",IF(INDIRECT("$F"&amp;$S2415)="OCS (No Label)","OCS_Conversion_RM",IF(LEFT(INDIRECT("$F"&amp;$S2415),3)="OCS","OCS_RM",IF(RIGHT(INDIRECT("$F"&amp;$S2415),10)="conversion","GOTS_RM_conversion",IF((LEFT(INDIRECT("$F"&amp;$S2415),4))="GOTS","GOTS_RM","Responsible_RM"))))))),"DELETERM")</f>
        <v>#VALUE!</v>
      </c>
      <c r="AF2415" t="e" cm="1">
        <f t="array" aca="1" ref="AF2415" ca="1">IF($S2415="","",INDIRECT("$Z"&amp;$S2415))</f>
        <v>#VALUE!</v>
      </c>
      <c r="AG2415" t="str">
        <f t="shared" si="748"/>
        <v/>
      </c>
      <c r="AH2415" t="str" cm="1">
        <f t="array" aca="1" ref="AH2415" ca="1">IFERROR(INDIRECT("$ag"&amp;S2415),"")</f>
        <v/>
      </c>
      <c r="AI2415" t="e" cm="1">
        <f t="array" aca="1" ref="AI2415" ca="1">INDIRECT("O"&amp;S2415)</f>
        <v>#VALUE!</v>
      </c>
      <c r="AJ2415" t="str">
        <f t="shared" si="749"/>
        <v/>
      </c>
    </row>
    <row r="2416" spans="1:36" ht="16.5" customHeight="1">
      <c r="A2416" s="129"/>
      <c r="B2416" s="134"/>
      <c r="C2416" s="135"/>
      <c r="D2416" s="146"/>
      <c r="E2416" s="146"/>
      <c r="F2416" s="135"/>
      <c r="G2416" s="147"/>
      <c r="H2416" s="147"/>
      <c r="I2416" s="147"/>
      <c r="J2416" s="147"/>
      <c r="K2416" s="38"/>
      <c r="L2416" s="143"/>
      <c r="M2416" s="143"/>
      <c r="N2416" s="61"/>
      <c r="O2416" s="314"/>
      <c r="Q2416" t="str">
        <f t="shared" si="744"/>
        <v/>
      </c>
      <c r="S2416" t="e">
        <f t="shared" ca="1" si="753"/>
        <v>#VALUE!</v>
      </c>
      <c r="T2416" t="e">
        <f t="shared" ca="1" si="750"/>
        <v>#VALUE!</v>
      </c>
      <c r="U2416">
        <f t="shared" si="754"/>
        <v>2352</v>
      </c>
      <c r="V2416">
        <v>196.083333333349</v>
      </c>
      <c r="W2416">
        <f t="shared" si="755"/>
        <v>196</v>
      </c>
      <c r="X2416" t="str" cm="1">
        <f t="array" aca="1" ref="X2416" ca="1">IFERROR(INDEX('PC&amp;PD'!$A$1:$AS$19,ROW('PC&amp;PD'!$A$19),MATCH(INDIRECT(T2416),'PC&amp;PD'!$A$1:$AS$1,0)),"")</f>
        <v/>
      </c>
      <c r="AA2416" t="str">
        <f t="shared" si="745"/>
        <v/>
      </c>
      <c r="AB2416" t="str">
        <f t="shared" si="746"/>
        <v/>
      </c>
      <c r="AC2416" t="e">
        <f t="shared" ca="1" si="747"/>
        <v>#VALUE!</v>
      </c>
      <c r="AD2416" t="str" cm="1">
        <f t="array" aca="1" ref="AD2416" ca="1">IFERROR(IF((LEFT(INDIRECT("$F"&amp;$S2416),4))="GOTS",IF($G2416="Organic","GOTS_Organic_raw",(IF($G2416="Responsible","GOTS_Responsible",(IF($G2416="No Attribute (Conventional)","GOTS_conventional",(IF($G2416="Recycled Pre/Post-Consumer","GOTS_pre_post",(IF($G2416="In-Conversion","GOTS_in_conversion",(IF($G2416="Sustainably Sourced","Sustainably_sourced",(IF($G2416="Recycled pre-consumer organic","GOTS_recycled_organic",""))))))))))))),IF($G2416="Organic","Organic",(IF($G2416="Responsible","Responsible",(IF($G2416="No Attribute (Conventional)","No_Attribute_Conventional",(IF($G2416="Recycled Pre/Post-Consumer","Recycled_Pre_Post_Consumer",(IF($G2416="In-Conversion","In_Conversion",(IF($G2416="Recycled Pre-Consumer","Recycled_Pre_Consumer",(IF($G2416="Recycled Post-Consumer","Recycled_Post_Consumer",(IF($G2416="Sustainably Sourced","Sustainably_sourced",(IF($G2416="Recycled pre-consumer organic","GOTS_recycled_organic","")))))))))))))))))),"")</f>
        <v/>
      </c>
      <c r="AE2416" t="e" cm="1">
        <f t="array" aca="1" ref="AE2416" ca="1">IF($I2416="",IF(INDIRECT("$F"&amp;$S2416)="","",IF(LEFT(INDIRECT("$F"&amp;$S2416),3)="GRS","GRS_RCS_RM",IF((LEFT(INDIRECT("$F"&amp;$S2416),3))="RCS","GRS_RCS_RM",IF(INDIRECT("$F"&amp;$S2416)="OCS (No Label)","OCS_Conversion_RM",IF(LEFT(INDIRECT("$F"&amp;$S2416),3)="OCS","OCS_RM",IF(RIGHT(INDIRECT("$F"&amp;$S2416),10)="conversion","GOTS_RM_conversion",IF((LEFT(INDIRECT("$F"&amp;$S2416),4))="GOTS","GOTS_RM","Responsible_RM"))))))),"DELETERM")</f>
        <v>#VALUE!</v>
      </c>
      <c r="AF2416" t="e" cm="1">
        <f t="array" aca="1" ref="AF2416" ca="1">IF($S2416="","",INDIRECT("$Z"&amp;$S2416))</f>
        <v>#VALUE!</v>
      </c>
      <c r="AG2416" t="str">
        <f t="shared" si="748"/>
        <v/>
      </c>
      <c r="AH2416" t="str" cm="1">
        <f t="array" aca="1" ref="AH2416" ca="1">IFERROR(INDIRECT("$ag"&amp;S2416),"")</f>
        <v/>
      </c>
      <c r="AI2416" t="e" cm="1">
        <f t="array" aca="1" ref="AI2416" ca="1">INDIRECT("O"&amp;S2416)</f>
        <v>#VALUE!</v>
      </c>
      <c r="AJ2416" t="str">
        <f t="shared" si="749"/>
        <v/>
      </c>
    </row>
    <row r="2417" spans="1:36" ht="16.5" customHeight="1">
      <c r="A2417" s="129"/>
      <c r="B2417" s="134"/>
      <c r="C2417" s="135"/>
      <c r="D2417" s="146"/>
      <c r="E2417" s="146"/>
      <c r="F2417" s="135"/>
      <c r="G2417" s="147"/>
      <c r="H2417" s="147"/>
      <c r="I2417" s="147"/>
      <c r="J2417" s="147"/>
      <c r="K2417" s="38"/>
      <c r="L2417" s="143"/>
      <c r="M2417" s="143"/>
      <c r="N2417" s="61"/>
      <c r="O2417" s="314"/>
      <c r="Q2417" t="str">
        <f t="shared" si="744"/>
        <v/>
      </c>
      <c r="S2417" t="e">
        <f t="shared" ca="1" si="753"/>
        <v>#VALUE!</v>
      </c>
      <c r="T2417" t="e">
        <f t="shared" ca="1" si="750"/>
        <v>#VALUE!</v>
      </c>
      <c r="U2417">
        <f t="shared" si="754"/>
        <v>2352</v>
      </c>
      <c r="V2417">
        <v>196.166666666682</v>
      </c>
      <c r="W2417">
        <f t="shared" si="755"/>
        <v>196</v>
      </c>
      <c r="X2417" t="str" cm="1">
        <f t="array" aca="1" ref="X2417" ca="1">IFERROR(INDEX('PC&amp;PD'!$A$1:$AS$19,ROW('PC&amp;PD'!$A$19),MATCH(INDIRECT(T2417),'PC&amp;PD'!$A$1:$AS$1,0)),"")</f>
        <v/>
      </c>
      <c r="AA2417" t="str">
        <f t="shared" si="745"/>
        <v/>
      </c>
      <c r="AB2417" t="str">
        <f t="shared" si="746"/>
        <v/>
      </c>
      <c r="AC2417" t="e">
        <f t="shared" ca="1" si="747"/>
        <v>#VALUE!</v>
      </c>
      <c r="AD2417" t="str" cm="1">
        <f t="array" aca="1" ref="AD2417" ca="1">IFERROR(IF((LEFT(INDIRECT("$F"&amp;$S2417),4))="GOTS",IF($G2417="Organic","GOTS_Organic_raw",(IF($G2417="Responsible","GOTS_Responsible",(IF($G2417="No Attribute (Conventional)","GOTS_conventional",(IF($G2417="Recycled Pre/Post-Consumer","GOTS_pre_post",(IF($G2417="In-Conversion","GOTS_in_conversion",(IF($G2417="Sustainably Sourced","Sustainably_sourced",(IF($G2417="Recycled pre-consumer organic","GOTS_recycled_organic",""))))))))))))),IF($G2417="Organic","Organic",(IF($G2417="Responsible","Responsible",(IF($G2417="No Attribute (Conventional)","No_Attribute_Conventional",(IF($G2417="Recycled Pre/Post-Consumer","Recycled_Pre_Post_Consumer",(IF($G2417="In-Conversion","In_Conversion",(IF($G2417="Recycled Pre-Consumer","Recycled_Pre_Consumer",(IF($G2417="Recycled Post-Consumer","Recycled_Post_Consumer",(IF($G2417="Sustainably Sourced","Sustainably_sourced",(IF($G2417="Recycled pre-consumer organic","GOTS_recycled_organic","")))))))))))))))))),"")</f>
        <v/>
      </c>
      <c r="AE2417" t="e" cm="1">
        <f t="array" aca="1" ref="AE2417" ca="1">IF($I2417="",IF(INDIRECT("$F"&amp;$S2417)="","",IF(LEFT(INDIRECT("$F"&amp;$S2417),3)="GRS","GRS_RCS_RM",IF((LEFT(INDIRECT("$F"&amp;$S2417),3))="RCS","GRS_RCS_RM",IF(INDIRECT("$F"&amp;$S2417)="OCS (No Label)","OCS_Conversion_RM",IF(LEFT(INDIRECT("$F"&amp;$S2417),3)="OCS","OCS_RM",IF(RIGHT(INDIRECT("$F"&amp;$S2417),10)="conversion","GOTS_RM_conversion",IF((LEFT(INDIRECT("$F"&amp;$S2417),4))="GOTS","GOTS_RM","Responsible_RM"))))))),"DELETERM")</f>
        <v>#VALUE!</v>
      </c>
      <c r="AF2417" t="e" cm="1">
        <f t="array" aca="1" ref="AF2417" ca="1">IF($S2417="","",INDIRECT("$Z"&amp;$S2417))</f>
        <v>#VALUE!</v>
      </c>
      <c r="AG2417" t="str">
        <f t="shared" si="748"/>
        <v/>
      </c>
      <c r="AH2417" t="str" cm="1">
        <f t="array" aca="1" ref="AH2417" ca="1">IFERROR(INDIRECT("$ag"&amp;S2417),"")</f>
        <v/>
      </c>
      <c r="AI2417" t="e" cm="1">
        <f t="array" aca="1" ref="AI2417" ca="1">INDIRECT("O"&amp;S2417)</f>
        <v>#VALUE!</v>
      </c>
      <c r="AJ2417" t="str">
        <f t="shared" si="749"/>
        <v/>
      </c>
    </row>
    <row r="2418" spans="1:36" ht="16.5" customHeight="1">
      <c r="A2418" s="129"/>
      <c r="B2418" s="134"/>
      <c r="C2418" s="135"/>
      <c r="D2418" s="146"/>
      <c r="E2418" s="146"/>
      <c r="F2418" s="135"/>
      <c r="G2418" s="147"/>
      <c r="H2418" s="147"/>
      <c r="I2418" s="147"/>
      <c r="J2418" s="147"/>
      <c r="K2418" s="38"/>
      <c r="L2418" s="143"/>
      <c r="M2418" s="143"/>
      <c r="N2418" s="61"/>
      <c r="O2418" s="314"/>
      <c r="Q2418" t="str">
        <f t="shared" si="744"/>
        <v/>
      </c>
      <c r="S2418" t="e">
        <f t="shared" ca="1" si="753"/>
        <v>#VALUE!</v>
      </c>
      <c r="T2418" t="e">
        <f t="shared" ca="1" si="750"/>
        <v>#VALUE!</v>
      </c>
      <c r="U2418">
        <f t="shared" si="754"/>
        <v>2352</v>
      </c>
      <c r="V2418">
        <v>196.25000000001501</v>
      </c>
      <c r="W2418">
        <f t="shared" si="755"/>
        <v>196</v>
      </c>
      <c r="X2418" t="str" cm="1">
        <f t="array" aca="1" ref="X2418" ca="1">IFERROR(INDEX('PC&amp;PD'!$A$1:$AS$19,ROW('PC&amp;PD'!$A$19),MATCH(INDIRECT(T2418),'PC&amp;PD'!$A$1:$AS$1,0)),"")</f>
        <v/>
      </c>
      <c r="AA2418" t="str">
        <f t="shared" si="745"/>
        <v/>
      </c>
      <c r="AB2418" t="str">
        <f t="shared" si="746"/>
        <v/>
      </c>
      <c r="AC2418" t="e">
        <f t="shared" ca="1" si="747"/>
        <v>#VALUE!</v>
      </c>
      <c r="AD2418" t="str" cm="1">
        <f t="array" aca="1" ref="AD2418" ca="1">IFERROR(IF((LEFT(INDIRECT("$F"&amp;$S2418),4))="GOTS",IF($G2418="Organic","GOTS_Organic_raw",(IF($G2418="Responsible","GOTS_Responsible",(IF($G2418="No Attribute (Conventional)","GOTS_conventional",(IF($G2418="Recycled Pre/Post-Consumer","GOTS_pre_post",(IF($G2418="In-Conversion","GOTS_in_conversion",(IF($G2418="Sustainably Sourced","Sustainably_sourced",(IF($G2418="Recycled pre-consumer organic","GOTS_recycled_organic",""))))))))))))),IF($G2418="Organic","Organic",(IF($G2418="Responsible","Responsible",(IF($G2418="No Attribute (Conventional)","No_Attribute_Conventional",(IF($G2418="Recycled Pre/Post-Consumer","Recycled_Pre_Post_Consumer",(IF($G2418="In-Conversion","In_Conversion",(IF($G2418="Recycled Pre-Consumer","Recycled_Pre_Consumer",(IF($G2418="Recycled Post-Consumer","Recycled_Post_Consumer",(IF($G2418="Sustainably Sourced","Sustainably_sourced",(IF($G2418="Recycled pre-consumer organic","GOTS_recycled_organic","")))))))))))))))))),"")</f>
        <v/>
      </c>
      <c r="AE2418" t="e" cm="1">
        <f t="array" aca="1" ref="AE2418" ca="1">IF($I2418="",IF(INDIRECT("$F"&amp;$S2418)="","",IF(LEFT(INDIRECT("$F"&amp;$S2418),3)="GRS","GRS_RCS_RM",IF((LEFT(INDIRECT("$F"&amp;$S2418),3))="RCS","GRS_RCS_RM",IF(INDIRECT("$F"&amp;$S2418)="OCS (No Label)","OCS_Conversion_RM",IF(LEFT(INDIRECT("$F"&amp;$S2418),3)="OCS","OCS_RM",IF(RIGHT(INDIRECT("$F"&amp;$S2418),10)="conversion","GOTS_RM_conversion",IF((LEFT(INDIRECT("$F"&amp;$S2418),4))="GOTS","GOTS_RM","Responsible_RM"))))))),"DELETERM")</f>
        <v>#VALUE!</v>
      </c>
      <c r="AF2418" t="e" cm="1">
        <f t="array" aca="1" ref="AF2418" ca="1">IF($S2418="","",INDIRECT("$Z"&amp;$S2418))</f>
        <v>#VALUE!</v>
      </c>
      <c r="AG2418" t="str">
        <f t="shared" si="748"/>
        <v/>
      </c>
      <c r="AH2418" t="str" cm="1">
        <f t="array" aca="1" ref="AH2418" ca="1">IFERROR(INDIRECT("$ag"&amp;S2418),"")</f>
        <v/>
      </c>
      <c r="AI2418" t="e" cm="1">
        <f t="array" aca="1" ref="AI2418" ca="1">INDIRECT("O"&amp;S2418)</f>
        <v>#VALUE!</v>
      </c>
      <c r="AJ2418" t="str">
        <f t="shared" si="749"/>
        <v/>
      </c>
    </row>
    <row r="2419" spans="1:36" ht="16.5" customHeight="1">
      <c r="A2419" s="129"/>
      <c r="B2419" s="134"/>
      <c r="C2419" s="135"/>
      <c r="D2419" s="146"/>
      <c r="E2419" s="146"/>
      <c r="F2419" s="135"/>
      <c r="G2419" s="147"/>
      <c r="H2419" s="147"/>
      <c r="I2419" s="147"/>
      <c r="J2419" s="147"/>
      <c r="K2419" s="38"/>
      <c r="L2419" s="143"/>
      <c r="M2419" s="143"/>
      <c r="N2419" s="61"/>
      <c r="O2419" s="314"/>
      <c r="Q2419" t="str">
        <f t="shared" si="744"/>
        <v/>
      </c>
      <c r="S2419" t="e">
        <f t="shared" ca="1" si="753"/>
        <v>#VALUE!</v>
      </c>
      <c r="T2419" t="e">
        <f t="shared" ca="1" si="750"/>
        <v>#VALUE!</v>
      </c>
      <c r="U2419">
        <f t="shared" si="754"/>
        <v>2352</v>
      </c>
      <c r="V2419">
        <v>196.333333333349</v>
      </c>
      <c r="W2419">
        <f t="shared" si="755"/>
        <v>196</v>
      </c>
      <c r="X2419" t="str" cm="1">
        <f t="array" aca="1" ref="X2419" ca="1">IFERROR(INDEX('PC&amp;PD'!$A$1:$AS$19,ROW('PC&amp;PD'!$A$19),MATCH(INDIRECT(T2419),'PC&amp;PD'!$A$1:$AS$1,0)),"")</f>
        <v/>
      </c>
      <c r="AA2419" t="str">
        <f t="shared" si="745"/>
        <v/>
      </c>
      <c r="AB2419" t="str">
        <f t="shared" si="746"/>
        <v/>
      </c>
      <c r="AC2419" t="e">
        <f t="shared" ca="1" si="747"/>
        <v>#VALUE!</v>
      </c>
      <c r="AD2419" t="str" cm="1">
        <f t="array" aca="1" ref="AD2419" ca="1">IFERROR(IF((LEFT(INDIRECT("$F"&amp;$S2419),4))="GOTS",IF($G2419="Organic","GOTS_Organic_raw",(IF($G2419="Responsible","GOTS_Responsible",(IF($G2419="No Attribute (Conventional)","GOTS_conventional",(IF($G2419="Recycled Pre/Post-Consumer","GOTS_pre_post",(IF($G2419="In-Conversion","GOTS_in_conversion",(IF($G2419="Sustainably Sourced","Sustainably_sourced",(IF($G2419="Recycled pre-consumer organic","GOTS_recycled_organic",""))))))))))))),IF($G2419="Organic","Organic",(IF($G2419="Responsible","Responsible",(IF($G2419="No Attribute (Conventional)","No_Attribute_Conventional",(IF($G2419="Recycled Pre/Post-Consumer","Recycled_Pre_Post_Consumer",(IF($G2419="In-Conversion","In_Conversion",(IF($G2419="Recycled Pre-Consumer","Recycled_Pre_Consumer",(IF($G2419="Recycled Post-Consumer","Recycled_Post_Consumer",(IF($G2419="Sustainably Sourced","Sustainably_sourced",(IF($G2419="Recycled pre-consumer organic","GOTS_recycled_organic","")))))))))))))))))),"")</f>
        <v/>
      </c>
      <c r="AE2419" t="e" cm="1">
        <f t="array" aca="1" ref="AE2419" ca="1">IF($I2419="",IF(INDIRECT("$F"&amp;$S2419)="","",IF(LEFT(INDIRECT("$F"&amp;$S2419),3)="GRS","GRS_RCS_RM",IF((LEFT(INDIRECT("$F"&amp;$S2419),3))="RCS","GRS_RCS_RM",IF(INDIRECT("$F"&amp;$S2419)="OCS (No Label)","OCS_Conversion_RM",IF(LEFT(INDIRECT("$F"&amp;$S2419),3)="OCS","OCS_RM",IF(RIGHT(INDIRECT("$F"&amp;$S2419),10)="conversion","GOTS_RM_conversion",IF((LEFT(INDIRECT("$F"&amp;$S2419),4))="GOTS","GOTS_RM","Responsible_RM"))))))),"DELETERM")</f>
        <v>#VALUE!</v>
      </c>
      <c r="AF2419" t="e" cm="1">
        <f t="array" aca="1" ref="AF2419" ca="1">IF($S2419="","",INDIRECT("$Z"&amp;$S2419))</f>
        <v>#VALUE!</v>
      </c>
      <c r="AG2419" t="str">
        <f t="shared" si="748"/>
        <v/>
      </c>
      <c r="AH2419" t="str" cm="1">
        <f t="array" aca="1" ref="AH2419" ca="1">IFERROR(INDIRECT("$ag"&amp;S2419),"")</f>
        <v/>
      </c>
      <c r="AI2419" t="e" cm="1">
        <f t="array" aca="1" ref="AI2419" ca="1">INDIRECT("O"&amp;S2419)</f>
        <v>#VALUE!</v>
      </c>
      <c r="AJ2419" t="str">
        <f t="shared" si="749"/>
        <v/>
      </c>
    </row>
    <row r="2420" spans="1:36" ht="16.5" customHeight="1">
      <c r="A2420" s="129"/>
      <c r="B2420" s="134"/>
      <c r="C2420" s="135"/>
      <c r="D2420" s="146"/>
      <c r="E2420" s="146"/>
      <c r="F2420" s="135"/>
      <c r="G2420" s="147"/>
      <c r="H2420" s="147"/>
      <c r="I2420" s="147"/>
      <c r="J2420" s="147"/>
      <c r="K2420" s="38"/>
      <c r="L2420" s="143"/>
      <c r="M2420" s="143"/>
      <c r="N2420" s="61"/>
      <c r="O2420" s="314"/>
      <c r="Q2420" t="str">
        <f t="shared" si="744"/>
        <v/>
      </c>
      <c r="S2420" t="e">
        <f t="shared" ca="1" si="753"/>
        <v>#VALUE!</v>
      </c>
      <c r="T2420" t="e">
        <f t="shared" ca="1" si="750"/>
        <v>#VALUE!</v>
      </c>
      <c r="U2420">
        <f t="shared" si="754"/>
        <v>2352</v>
      </c>
      <c r="V2420">
        <v>196.416666666682</v>
      </c>
      <c r="W2420">
        <f t="shared" si="755"/>
        <v>196</v>
      </c>
      <c r="X2420" t="str" cm="1">
        <f t="array" aca="1" ref="X2420" ca="1">IFERROR(INDEX('PC&amp;PD'!$A$1:$AS$19,ROW('PC&amp;PD'!$A$19),MATCH(INDIRECT(T2420),'PC&amp;PD'!$A$1:$AS$1,0)),"")</f>
        <v/>
      </c>
      <c r="AA2420" t="str">
        <f t="shared" si="745"/>
        <v/>
      </c>
      <c r="AB2420" t="str">
        <f t="shared" si="746"/>
        <v/>
      </c>
      <c r="AC2420" t="e">
        <f t="shared" ca="1" si="747"/>
        <v>#VALUE!</v>
      </c>
      <c r="AD2420" t="str" cm="1">
        <f t="array" aca="1" ref="AD2420" ca="1">IFERROR(IF((LEFT(INDIRECT("$F"&amp;$S2420),4))="GOTS",IF($G2420="Organic","GOTS_Organic_raw",(IF($G2420="Responsible","GOTS_Responsible",(IF($G2420="No Attribute (Conventional)","GOTS_conventional",(IF($G2420="Recycled Pre/Post-Consumer","GOTS_pre_post",(IF($G2420="In-Conversion","GOTS_in_conversion",(IF($G2420="Sustainably Sourced","Sustainably_sourced",(IF($G2420="Recycled pre-consumer organic","GOTS_recycled_organic",""))))))))))))),IF($G2420="Organic","Organic",(IF($G2420="Responsible","Responsible",(IF($G2420="No Attribute (Conventional)","No_Attribute_Conventional",(IF($G2420="Recycled Pre/Post-Consumer","Recycled_Pre_Post_Consumer",(IF($G2420="In-Conversion","In_Conversion",(IF($G2420="Recycled Pre-Consumer","Recycled_Pre_Consumer",(IF($G2420="Recycled Post-Consumer","Recycled_Post_Consumer",(IF($G2420="Sustainably Sourced","Sustainably_sourced",(IF($G2420="Recycled pre-consumer organic","GOTS_recycled_organic","")))))))))))))))))),"")</f>
        <v/>
      </c>
      <c r="AE2420" t="e" cm="1">
        <f t="array" aca="1" ref="AE2420" ca="1">IF($I2420="",IF(INDIRECT("$F"&amp;$S2420)="","",IF(LEFT(INDIRECT("$F"&amp;$S2420),3)="GRS","GRS_RCS_RM",IF((LEFT(INDIRECT("$F"&amp;$S2420),3))="RCS","GRS_RCS_RM",IF(INDIRECT("$F"&amp;$S2420)="OCS (No Label)","OCS_Conversion_RM",IF(LEFT(INDIRECT("$F"&amp;$S2420),3)="OCS","OCS_RM",IF(RIGHT(INDIRECT("$F"&amp;$S2420),10)="conversion","GOTS_RM_conversion",IF((LEFT(INDIRECT("$F"&amp;$S2420),4))="GOTS","GOTS_RM","Responsible_RM"))))))),"DELETERM")</f>
        <v>#VALUE!</v>
      </c>
      <c r="AF2420" t="e" cm="1">
        <f t="array" aca="1" ref="AF2420" ca="1">IF($S2420="","",INDIRECT("$Z"&amp;$S2420))</f>
        <v>#VALUE!</v>
      </c>
      <c r="AG2420" t="str">
        <f t="shared" si="748"/>
        <v/>
      </c>
      <c r="AH2420" t="str" cm="1">
        <f t="array" aca="1" ref="AH2420" ca="1">IFERROR(INDIRECT("$ag"&amp;S2420),"")</f>
        <v/>
      </c>
      <c r="AI2420" t="e" cm="1">
        <f t="array" aca="1" ref="AI2420" ca="1">INDIRECT("O"&amp;S2420)</f>
        <v>#VALUE!</v>
      </c>
      <c r="AJ2420" t="str">
        <f t="shared" si="749"/>
        <v/>
      </c>
    </row>
    <row r="2421" spans="1:36" ht="16.5" customHeight="1">
      <c r="A2421" s="130"/>
      <c r="B2421" s="136"/>
      <c r="C2421" s="137"/>
      <c r="D2421" s="146"/>
      <c r="E2421" s="146"/>
      <c r="F2421" s="137"/>
      <c r="G2421" s="147"/>
      <c r="H2421" s="147"/>
      <c r="I2421" s="147"/>
      <c r="J2421" s="147"/>
      <c r="K2421" s="38"/>
      <c r="L2421" s="144"/>
      <c r="M2421" s="144"/>
      <c r="N2421" s="61"/>
      <c r="O2421" s="314"/>
      <c r="Q2421" t="str">
        <f t="shared" si="744"/>
        <v/>
      </c>
      <c r="S2421" t="e">
        <f t="shared" ca="1" si="753"/>
        <v>#VALUE!</v>
      </c>
      <c r="T2421" t="e">
        <f t="shared" ca="1" si="750"/>
        <v>#VALUE!</v>
      </c>
      <c r="U2421">
        <f t="shared" si="754"/>
        <v>2352</v>
      </c>
      <c r="V2421">
        <v>196.50000000001501</v>
      </c>
      <c r="W2421">
        <f t="shared" si="755"/>
        <v>196</v>
      </c>
      <c r="X2421" t="str" cm="1">
        <f t="array" aca="1" ref="X2421" ca="1">IFERROR(INDEX('PC&amp;PD'!$A$1:$AS$19,ROW('PC&amp;PD'!$A$19),MATCH(INDIRECT(T2421),'PC&amp;PD'!$A$1:$AS$1,0)),"")</f>
        <v/>
      </c>
      <c r="AA2421" t="str">
        <f t="shared" si="745"/>
        <v/>
      </c>
      <c r="AB2421" t="str">
        <f t="shared" si="746"/>
        <v/>
      </c>
      <c r="AC2421" t="e">
        <f t="shared" ca="1" si="747"/>
        <v>#VALUE!</v>
      </c>
      <c r="AD2421" t="str" cm="1">
        <f t="array" aca="1" ref="AD2421" ca="1">IFERROR(IF((LEFT(INDIRECT("$F"&amp;$S2421),4))="GOTS",IF($G2421="Organic","GOTS_Organic_raw",(IF($G2421="Responsible","GOTS_Responsible",(IF($G2421="No Attribute (Conventional)","GOTS_conventional",(IF($G2421="Recycled Pre/Post-Consumer","GOTS_pre_post",(IF($G2421="In-Conversion","GOTS_in_conversion",(IF($G2421="Sustainably Sourced","Sustainably_sourced",(IF($G2421="Recycled pre-consumer organic","GOTS_recycled_organic",""))))))))))))),IF($G2421="Organic","Organic",(IF($G2421="Responsible","Responsible",(IF($G2421="No Attribute (Conventional)","No_Attribute_Conventional",(IF($G2421="Recycled Pre/Post-Consumer","Recycled_Pre_Post_Consumer",(IF($G2421="In-Conversion","In_Conversion",(IF($G2421="Recycled Pre-Consumer","Recycled_Pre_Consumer",(IF($G2421="Recycled Post-Consumer","Recycled_Post_Consumer",(IF($G2421="Sustainably Sourced","Sustainably_sourced",(IF($G2421="Recycled pre-consumer organic","GOTS_recycled_organic","")))))))))))))))))),"")</f>
        <v/>
      </c>
      <c r="AE2421" t="e" cm="1">
        <f t="array" aca="1" ref="AE2421" ca="1">IF($I2421="",IF(INDIRECT("$F"&amp;$S2421)="","",IF(LEFT(INDIRECT("$F"&amp;$S2421),3)="GRS","GRS_RCS_RM",IF((LEFT(INDIRECT("$F"&amp;$S2421),3))="RCS","GRS_RCS_RM",IF(INDIRECT("$F"&amp;$S2421)="OCS (No Label)","OCS_Conversion_RM",IF(LEFT(INDIRECT("$F"&amp;$S2421),3)="OCS","OCS_RM",IF(RIGHT(INDIRECT("$F"&amp;$S2421),10)="conversion","GOTS_RM_conversion",IF((LEFT(INDIRECT("$F"&amp;$S2421),4))="GOTS","GOTS_RM","Responsible_RM"))))))),"DELETERM")</f>
        <v>#VALUE!</v>
      </c>
      <c r="AF2421" t="e" cm="1">
        <f t="array" aca="1" ref="AF2421" ca="1">IF($S2421="","",INDIRECT("$Z"&amp;$S2421))</f>
        <v>#VALUE!</v>
      </c>
      <c r="AG2421" t="str">
        <f t="shared" si="748"/>
        <v/>
      </c>
      <c r="AH2421" t="str" cm="1">
        <f t="array" aca="1" ref="AH2421" ca="1">IFERROR(INDIRECT("$ag"&amp;S2421),"")</f>
        <v/>
      </c>
      <c r="AI2421" t="e" cm="1">
        <f t="array" aca="1" ref="AI2421" ca="1">INDIRECT("O"&amp;S2421)</f>
        <v>#VALUE!</v>
      </c>
      <c r="AJ2421" t="str">
        <f t="shared" si="749"/>
        <v/>
      </c>
    </row>
    <row r="2422" spans="1:36" ht="16.5" customHeight="1">
      <c r="A2422" s="130"/>
      <c r="B2422" s="136"/>
      <c r="C2422" s="137"/>
      <c r="D2422" s="146"/>
      <c r="E2422" s="146"/>
      <c r="F2422" s="137"/>
      <c r="G2422" s="147"/>
      <c r="H2422" s="147"/>
      <c r="I2422" s="147"/>
      <c r="J2422" s="147"/>
      <c r="K2422" s="38"/>
      <c r="L2422" s="144"/>
      <c r="M2422" s="144"/>
      <c r="N2422" s="61"/>
      <c r="O2422" s="314"/>
      <c r="Q2422" t="str">
        <f t="shared" si="744"/>
        <v/>
      </c>
      <c r="S2422" t="e">
        <f t="shared" ca="1" si="753"/>
        <v>#VALUE!</v>
      </c>
      <c r="T2422" t="e">
        <f t="shared" ca="1" si="750"/>
        <v>#VALUE!</v>
      </c>
      <c r="U2422">
        <f t="shared" si="754"/>
        <v>2352</v>
      </c>
      <c r="V2422">
        <v>196.583333333349</v>
      </c>
      <c r="W2422">
        <f t="shared" si="755"/>
        <v>196</v>
      </c>
      <c r="X2422" t="str" cm="1">
        <f t="array" aca="1" ref="X2422" ca="1">IFERROR(INDEX('PC&amp;PD'!$A$1:$AS$19,ROW('PC&amp;PD'!$A$19),MATCH(INDIRECT(T2422),'PC&amp;PD'!$A$1:$AS$1,0)),"")</f>
        <v/>
      </c>
      <c r="AA2422" t="str">
        <f t="shared" si="745"/>
        <v/>
      </c>
      <c r="AB2422" t="str">
        <f t="shared" si="746"/>
        <v/>
      </c>
      <c r="AC2422" t="e">
        <f t="shared" ca="1" si="747"/>
        <v>#VALUE!</v>
      </c>
      <c r="AD2422" t="str" cm="1">
        <f t="array" aca="1" ref="AD2422" ca="1">IFERROR(IF((LEFT(INDIRECT("$F"&amp;$S2422),4))="GOTS",IF($G2422="Organic","GOTS_Organic_raw",(IF($G2422="Responsible","GOTS_Responsible",(IF($G2422="No Attribute (Conventional)","GOTS_conventional",(IF($G2422="Recycled Pre/Post-Consumer","GOTS_pre_post",(IF($G2422="In-Conversion","GOTS_in_conversion",(IF($G2422="Sustainably Sourced","Sustainably_sourced",(IF($G2422="Recycled pre-consumer organic","GOTS_recycled_organic",""))))))))))))),IF($G2422="Organic","Organic",(IF($G2422="Responsible","Responsible",(IF($G2422="No Attribute (Conventional)","No_Attribute_Conventional",(IF($G2422="Recycled Pre/Post-Consumer","Recycled_Pre_Post_Consumer",(IF($G2422="In-Conversion","In_Conversion",(IF($G2422="Recycled Pre-Consumer","Recycled_Pre_Consumer",(IF($G2422="Recycled Post-Consumer","Recycled_Post_Consumer",(IF($G2422="Sustainably Sourced","Sustainably_sourced",(IF($G2422="Recycled pre-consumer organic","GOTS_recycled_organic","")))))))))))))))))),"")</f>
        <v/>
      </c>
      <c r="AE2422" t="e" cm="1">
        <f t="array" aca="1" ref="AE2422" ca="1">IF($I2422="",IF(INDIRECT("$F"&amp;$S2422)="","",IF(LEFT(INDIRECT("$F"&amp;$S2422),3)="GRS","GRS_RCS_RM",IF((LEFT(INDIRECT("$F"&amp;$S2422),3))="RCS","GRS_RCS_RM",IF(INDIRECT("$F"&amp;$S2422)="OCS (No Label)","OCS_Conversion_RM",IF(LEFT(INDIRECT("$F"&amp;$S2422),3)="OCS","OCS_RM",IF(RIGHT(INDIRECT("$F"&amp;$S2422),10)="conversion","GOTS_RM_conversion",IF((LEFT(INDIRECT("$F"&amp;$S2422),4))="GOTS","GOTS_RM","Responsible_RM"))))))),"DELETERM")</f>
        <v>#VALUE!</v>
      </c>
      <c r="AF2422" t="e" cm="1">
        <f t="array" aca="1" ref="AF2422" ca="1">IF($S2422="","",INDIRECT("$Z"&amp;$S2422))</f>
        <v>#VALUE!</v>
      </c>
      <c r="AG2422" t="str">
        <f t="shared" si="748"/>
        <v/>
      </c>
      <c r="AH2422" t="str" cm="1">
        <f t="array" aca="1" ref="AH2422" ca="1">IFERROR(INDIRECT("$ag"&amp;S2422),"")</f>
        <v/>
      </c>
      <c r="AI2422" t="e" cm="1">
        <f t="array" aca="1" ref="AI2422" ca="1">INDIRECT("O"&amp;S2422)</f>
        <v>#VALUE!</v>
      </c>
      <c r="AJ2422" t="str">
        <f t="shared" si="749"/>
        <v/>
      </c>
    </row>
    <row r="2423" spans="1:36" ht="16.5" customHeight="1">
      <c r="A2423" s="130"/>
      <c r="B2423" s="136"/>
      <c r="C2423" s="137"/>
      <c r="D2423" s="146"/>
      <c r="E2423" s="146"/>
      <c r="F2423" s="137"/>
      <c r="G2423" s="147"/>
      <c r="H2423" s="147"/>
      <c r="I2423" s="147"/>
      <c r="J2423" s="147"/>
      <c r="K2423" s="38"/>
      <c r="L2423" s="144"/>
      <c r="M2423" s="144"/>
      <c r="N2423" s="61"/>
      <c r="O2423" s="314"/>
      <c r="Q2423" t="str">
        <f t="shared" si="744"/>
        <v/>
      </c>
      <c r="S2423" t="e">
        <f t="shared" ca="1" si="753"/>
        <v>#VALUE!</v>
      </c>
      <c r="T2423" t="e">
        <f t="shared" ca="1" si="750"/>
        <v>#VALUE!</v>
      </c>
      <c r="U2423">
        <f t="shared" si="754"/>
        <v>2352</v>
      </c>
      <c r="V2423">
        <v>196.666666666682</v>
      </c>
      <c r="W2423">
        <f t="shared" si="755"/>
        <v>196</v>
      </c>
      <c r="X2423" t="str" cm="1">
        <f t="array" aca="1" ref="X2423" ca="1">IFERROR(INDEX('PC&amp;PD'!$A$1:$AS$19,ROW('PC&amp;PD'!$A$19),MATCH(INDIRECT(T2423),'PC&amp;PD'!$A$1:$AS$1,0)),"")</f>
        <v/>
      </c>
      <c r="AA2423" t="str">
        <f t="shared" si="745"/>
        <v/>
      </c>
      <c r="AB2423" t="str">
        <f t="shared" si="746"/>
        <v/>
      </c>
      <c r="AC2423" t="e">
        <f t="shared" ca="1" si="747"/>
        <v>#VALUE!</v>
      </c>
      <c r="AD2423" t="str" cm="1">
        <f t="array" aca="1" ref="AD2423" ca="1">IFERROR(IF((LEFT(INDIRECT("$F"&amp;$S2423),4))="GOTS",IF($G2423="Organic","GOTS_Organic_raw",(IF($G2423="Responsible","GOTS_Responsible",(IF($G2423="No Attribute (Conventional)","GOTS_conventional",(IF($G2423="Recycled Pre/Post-Consumer","GOTS_pre_post",(IF($G2423="In-Conversion","GOTS_in_conversion",(IF($G2423="Sustainably Sourced","Sustainably_sourced",(IF($G2423="Recycled pre-consumer organic","GOTS_recycled_organic",""))))))))))))),IF($G2423="Organic","Organic",(IF($G2423="Responsible","Responsible",(IF($G2423="No Attribute (Conventional)","No_Attribute_Conventional",(IF($G2423="Recycled Pre/Post-Consumer","Recycled_Pre_Post_Consumer",(IF($G2423="In-Conversion","In_Conversion",(IF($G2423="Recycled Pre-Consumer","Recycled_Pre_Consumer",(IF($G2423="Recycled Post-Consumer","Recycled_Post_Consumer",(IF($G2423="Sustainably Sourced","Sustainably_sourced",(IF($G2423="Recycled pre-consumer organic","GOTS_recycled_organic","")))))))))))))))))),"")</f>
        <v/>
      </c>
      <c r="AE2423" t="e" cm="1">
        <f t="array" aca="1" ref="AE2423" ca="1">IF($I2423="",IF(INDIRECT("$F"&amp;$S2423)="","",IF(LEFT(INDIRECT("$F"&amp;$S2423),3)="GRS","GRS_RCS_RM",IF((LEFT(INDIRECT("$F"&amp;$S2423),3))="RCS","GRS_RCS_RM",IF(INDIRECT("$F"&amp;$S2423)="OCS (No Label)","OCS_Conversion_RM",IF(LEFT(INDIRECT("$F"&amp;$S2423),3)="OCS","OCS_RM",IF(RIGHT(INDIRECT("$F"&amp;$S2423),10)="conversion","GOTS_RM_conversion",IF((LEFT(INDIRECT("$F"&amp;$S2423),4))="GOTS","GOTS_RM","Responsible_RM"))))))),"DELETERM")</f>
        <v>#VALUE!</v>
      </c>
      <c r="AF2423" t="e" cm="1">
        <f t="array" aca="1" ref="AF2423" ca="1">IF($S2423="","",INDIRECT("$Z"&amp;$S2423))</f>
        <v>#VALUE!</v>
      </c>
      <c r="AG2423" t="str">
        <f t="shared" si="748"/>
        <v/>
      </c>
      <c r="AH2423" t="str" cm="1">
        <f t="array" aca="1" ref="AH2423" ca="1">IFERROR(INDIRECT("$ag"&amp;S2423),"")</f>
        <v/>
      </c>
      <c r="AI2423" t="e" cm="1">
        <f t="array" aca="1" ref="AI2423" ca="1">INDIRECT("O"&amp;S2423)</f>
        <v>#VALUE!</v>
      </c>
      <c r="AJ2423" t="str">
        <f t="shared" si="749"/>
        <v/>
      </c>
    </row>
    <row r="2424" spans="1:36" ht="16.5" customHeight="1">
      <c r="A2424" s="130"/>
      <c r="B2424" s="136"/>
      <c r="C2424" s="137"/>
      <c r="D2424" s="146"/>
      <c r="E2424" s="146"/>
      <c r="F2424" s="137"/>
      <c r="G2424" s="147"/>
      <c r="H2424" s="147"/>
      <c r="I2424" s="147"/>
      <c r="J2424" s="147"/>
      <c r="K2424" s="38"/>
      <c r="L2424" s="144"/>
      <c r="M2424" s="144"/>
      <c r="N2424" s="61"/>
      <c r="O2424" s="314"/>
      <c r="Q2424" t="str">
        <f t="shared" si="744"/>
        <v/>
      </c>
      <c r="S2424" t="e">
        <f t="shared" ca="1" si="753"/>
        <v>#VALUE!</v>
      </c>
      <c r="T2424" t="e">
        <f t="shared" ca="1" si="750"/>
        <v>#VALUE!</v>
      </c>
      <c r="U2424">
        <f t="shared" si="754"/>
        <v>2352</v>
      </c>
      <c r="V2424">
        <v>196.75000000001501</v>
      </c>
      <c r="W2424">
        <f t="shared" si="755"/>
        <v>196</v>
      </c>
      <c r="X2424" t="str" cm="1">
        <f t="array" aca="1" ref="X2424" ca="1">IFERROR(INDEX('PC&amp;PD'!$A$1:$AS$19,ROW('PC&amp;PD'!$A$19),MATCH(INDIRECT(T2424),'PC&amp;PD'!$A$1:$AS$1,0)),"")</f>
        <v/>
      </c>
      <c r="AA2424" t="str">
        <f t="shared" si="745"/>
        <v/>
      </c>
      <c r="AB2424" t="str">
        <f t="shared" si="746"/>
        <v/>
      </c>
      <c r="AC2424" t="e">
        <f t="shared" ca="1" si="747"/>
        <v>#VALUE!</v>
      </c>
      <c r="AD2424" t="str" cm="1">
        <f t="array" aca="1" ref="AD2424" ca="1">IFERROR(IF((LEFT(INDIRECT("$F"&amp;$S2424),4))="GOTS",IF($G2424="Organic","GOTS_Organic_raw",(IF($G2424="Responsible","GOTS_Responsible",(IF($G2424="No Attribute (Conventional)","GOTS_conventional",(IF($G2424="Recycled Pre/Post-Consumer","GOTS_pre_post",(IF($G2424="In-Conversion","GOTS_in_conversion",(IF($G2424="Sustainably Sourced","Sustainably_sourced",(IF($G2424="Recycled pre-consumer organic","GOTS_recycled_organic",""))))))))))))),IF($G2424="Organic","Organic",(IF($G2424="Responsible","Responsible",(IF($G2424="No Attribute (Conventional)","No_Attribute_Conventional",(IF($G2424="Recycled Pre/Post-Consumer","Recycled_Pre_Post_Consumer",(IF($G2424="In-Conversion","In_Conversion",(IF($G2424="Recycled Pre-Consumer","Recycled_Pre_Consumer",(IF($G2424="Recycled Post-Consumer","Recycled_Post_Consumer",(IF($G2424="Sustainably Sourced","Sustainably_sourced",(IF($G2424="Recycled pre-consumer organic","GOTS_recycled_organic","")))))))))))))))))),"")</f>
        <v/>
      </c>
      <c r="AE2424" t="e" cm="1">
        <f t="array" aca="1" ref="AE2424" ca="1">IF($I2424="",IF(INDIRECT("$F"&amp;$S2424)="","",IF(LEFT(INDIRECT("$F"&amp;$S2424),3)="GRS","GRS_RCS_RM",IF((LEFT(INDIRECT("$F"&amp;$S2424),3))="RCS","GRS_RCS_RM",IF(INDIRECT("$F"&amp;$S2424)="OCS (No Label)","OCS_Conversion_RM",IF(LEFT(INDIRECT("$F"&amp;$S2424),3)="OCS","OCS_RM",IF(RIGHT(INDIRECT("$F"&amp;$S2424),10)="conversion","GOTS_RM_conversion",IF((LEFT(INDIRECT("$F"&amp;$S2424),4))="GOTS","GOTS_RM","Responsible_RM"))))))),"DELETERM")</f>
        <v>#VALUE!</v>
      </c>
      <c r="AF2424" t="e" cm="1">
        <f t="array" aca="1" ref="AF2424" ca="1">IF($S2424="","",INDIRECT("$Z"&amp;$S2424))</f>
        <v>#VALUE!</v>
      </c>
      <c r="AG2424" t="str">
        <f t="shared" si="748"/>
        <v/>
      </c>
      <c r="AH2424" t="str" cm="1">
        <f t="array" aca="1" ref="AH2424" ca="1">IFERROR(INDIRECT("$ag"&amp;S2424),"")</f>
        <v/>
      </c>
      <c r="AI2424" t="e" cm="1">
        <f t="array" aca="1" ref="AI2424" ca="1">INDIRECT("O"&amp;S2424)</f>
        <v>#VALUE!</v>
      </c>
      <c r="AJ2424" t="str">
        <f t="shared" si="749"/>
        <v/>
      </c>
    </row>
    <row r="2425" spans="1:36" ht="16.5" customHeight="1">
      <c r="A2425" s="130"/>
      <c r="B2425" s="136"/>
      <c r="C2425" s="137"/>
      <c r="D2425" s="146"/>
      <c r="E2425" s="146"/>
      <c r="F2425" s="137"/>
      <c r="G2425" s="147"/>
      <c r="H2425" s="147"/>
      <c r="I2425" s="147"/>
      <c r="J2425" s="147"/>
      <c r="K2425" s="38"/>
      <c r="L2425" s="144"/>
      <c r="M2425" s="144"/>
      <c r="N2425" s="61"/>
      <c r="O2425" s="314"/>
      <c r="Q2425" t="str">
        <f t="shared" si="744"/>
        <v/>
      </c>
      <c r="S2425" t="e">
        <f t="shared" ca="1" si="753"/>
        <v>#VALUE!</v>
      </c>
      <c r="T2425" t="e">
        <f t="shared" ca="1" si="750"/>
        <v>#VALUE!</v>
      </c>
      <c r="U2425">
        <f t="shared" si="754"/>
        <v>2352</v>
      </c>
      <c r="V2425">
        <v>196.833333333349</v>
      </c>
      <c r="W2425">
        <f t="shared" si="755"/>
        <v>196</v>
      </c>
      <c r="X2425" t="str" cm="1">
        <f t="array" aca="1" ref="X2425" ca="1">IFERROR(INDEX('PC&amp;PD'!$A$1:$AS$19,ROW('PC&amp;PD'!$A$19),MATCH(INDIRECT(T2425),'PC&amp;PD'!$A$1:$AS$1,0)),"")</f>
        <v/>
      </c>
      <c r="AA2425" t="str">
        <f t="shared" si="745"/>
        <v/>
      </c>
      <c r="AB2425" t="str">
        <f t="shared" si="746"/>
        <v/>
      </c>
      <c r="AC2425" t="e">
        <f t="shared" ca="1" si="747"/>
        <v>#VALUE!</v>
      </c>
      <c r="AD2425" t="str" cm="1">
        <f t="array" aca="1" ref="AD2425" ca="1">IFERROR(IF((LEFT(INDIRECT("$F"&amp;$S2425),4))="GOTS",IF($G2425="Organic","GOTS_Organic_raw",(IF($G2425="Responsible","GOTS_Responsible",(IF($G2425="No Attribute (Conventional)","GOTS_conventional",(IF($G2425="Recycled Pre/Post-Consumer","GOTS_pre_post",(IF($G2425="In-Conversion","GOTS_in_conversion",(IF($G2425="Sustainably Sourced","Sustainably_sourced",(IF($G2425="Recycled pre-consumer organic","GOTS_recycled_organic",""))))))))))))),IF($G2425="Organic","Organic",(IF($G2425="Responsible","Responsible",(IF($G2425="No Attribute (Conventional)","No_Attribute_Conventional",(IF($G2425="Recycled Pre/Post-Consumer","Recycled_Pre_Post_Consumer",(IF($G2425="In-Conversion","In_Conversion",(IF($G2425="Recycled Pre-Consumer","Recycled_Pre_Consumer",(IF($G2425="Recycled Post-Consumer","Recycled_Post_Consumer",(IF($G2425="Sustainably Sourced","Sustainably_sourced",(IF($G2425="Recycled pre-consumer organic","GOTS_recycled_organic","")))))))))))))))))),"")</f>
        <v/>
      </c>
      <c r="AE2425" t="e" cm="1">
        <f t="array" aca="1" ref="AE2425" ca="1">IF($I2425="",IF(INDIRECT("$F"&amp;$S2425)="","",IF(LEFT(INDIRECT("$F"&amp;$S2425),3)="GRS","GRS_RCS_RM",IF((LEFT(INDIRECT("$F"&amp;$S2425),3))="RCS","GRS_RCS_RM",IF(INDIRECT("$F"&amp;$S2425)="OCS (No Label)","OCS_Conversion_RM",IF(LEFT(INDIRECT("$F"&amp;$S2425),3)="OCS","OCS_RM",IF(RIGHT(INDIRECT("$F"&amp;$S2425),10)="conversion","GOTS_RM_conversion",IF((LEFT(INDIRECT("$F"&amp;$S2425),4))="GOTS","GOTS_RM","Responsible_RM"))))))),"DELETERM")</f>
        <v>#VALUE!</v>
      </c>
      <c r="AF2425" t="e" cm="1">
        <f t="array" aca="1" ref="AF2425" ca="1">IF($S2425="","",INDIRECT("$Z"&amp;$S2425))</f>
        <v>#VALUE!</v>
      </c>
      <c r="AG2425" t="str">
        <f t="shared" si="748"/>
        <v/>
      </c>
      <c r="AH2425" t="str" cm="1">
        <f t="array" aca="1" ref="AH2425" ca="1">IFERROR(INDIRECT("$ag"&amp;S2425),"")</f>
        <v/>
      </c>
      <c r="AI2425" t="e" cm="1">
        <f t="array" aca="1" ref="AI2425" ca="1">INDIRECT("O"&amp;S2425)</f>
        <v>#VALUE!</v>
      </c>
      <c r="AJ2425" t="str">
        <f t="shared" si="749"/>
        <v/>
      </c>
    </row>
    <row r="2426" spans="1:36" ht="16.5" customHeight="1" thickBot="1">
      <c r="A2426" s="131"/>
      <c r="B2426" s="138"/>
      <c r="C2426" s="139"/>
      <c r="D2426" s="148"/>
      <c r="E2426" s="148"/>
      <c r="F2426" s="139"/>
      <c r="G2426" s="149"/>
      <c r="H2426" s="149"/>
      <c r="I2426" s="149"/>
      <c r="J2426" s="149"/>
      <c r="K2426" s="39"/>
      <c r="L2426" s="145"/>
      <c r="M2426" s="145"/>
      <c r="N2426" s="62"/>
      <c r="O2426" s="315"/>
      <c r="Q2426" t="str">
        <f t="shared" si="744"/>
        <v/>
      </c>
      <c r="S2426" t="e">
        <f t="shared" ca="1" si="753"/>
        <v>#VALUE!</v>
      </c>
      <c r="T2426" t="e">
        <f t="shared" ca="1" si="750"/>
        <v>#VALUE!</v>
      </c>
      <c r="U2426">
        <f t="shared" si="754"/>
        <v>2352</v>
      </c>
      <c r="V2426">
        <v>196.916666666682</v>
      </c>
      <c r="W2426">
        <f t="shared" si="755"/>
        <v>196</v>
      </c>
      <c r="X2426" t="str" cm="1">
        <f t="array" aca="1" ref="X2426" ca="1">IFERROR(INDEX('PC&amp;PD'!$A$1:$AS$19,ROW('PC&amp;PD'!$A$19),MATCH(INDIRECT(T2426),'PC&amp;PD'!$A$1:$AS$1,0)),"")</f>
        <v/>
      </c>
      <c r="AA2426" t="str">
        <f t="shared" si="745"/>
        <v/>
      </c>
      <c r="AB2426" t="str">
        <f t="shared" si="746"/>
        <v/>
      </c>
      <c r="AC2426" t="e">
        <f t="shared" ca="1" si="747"/>
        <v>#VALUE!</v>
      </c>
      <c r="AD2426" t="str" cm="1">
        <f t="array" aca="1" ref="AD2426" ca="1">IFERROR(IF((LEFT(INDIRECT("$F"&amp;$S2426),4))="GOTS",IF($G2426="Organic","GOTS_Organic_raw",(IF($G2426="Responsible","GOTS_Responsible",(IF($G2426="No Attribute (Conventional)","GOTS_conventional",(IF($G2426="Recycled Pre/Post-Consumer","GOTS_pre_post",(IF($G2426="In-Conversion","GOTS_in_conversion",(IF($G2426="Sustainably Sourced","Sustainably_sourced",(IF($G2426="Recycled pre-consumer organic","GOTS_recycled_organic",""))))))))))))),IF($G2426="Organic","Organic",(IF($G2426="Responsible","Responsible",(IF($G2426="No Attribute (Conventional)","No_Attribute_Conventional",(IF($G2426="Recycled Pre/Post-Consumer","Recycled_Pre_Post_Consumer",(IF($G2426="In-Conversion","In_Conversion",(IF($G2426="Recycled Pre-Consumer","Recycled_Pre_Consumer",(IF($G2426="Recycled Post-Consumer","Recycled_Post_Consumer",(IF($G2426="Sustainably Sourced","Sustainably_sourced",(IF($G2426="Recycled pre-consumer organic","GOTS_recycled_organic","")))))))))))))))))),"")</f>
        <v/>
      </c>
      <c r="AE2426" t="e" cm="1">
        <f t="array" aca="1" ref="AE2426" ca="1">IF($I2426="",IF(INDIRECT("$F"&amp;$S2426)="","",IF(LEFT(INDIRECT("$F"&amp;$S2426),3)="GRS","GRS_RCS_RM",IF((LEFT(INDIRECT("$F"&amp;$S2426),3))="RCS","GRS_RCS_RM",IF(INDIRECT("$F"&amp;$S2426)="OCS (No Label)","OCS_Conversion_RM",IF(LEFT(INDIRECT("$F"&amp;$S2426),3)="OCS","OCS_RM",IF(RIGHT(INDIRECT("$F"&amp;$S2426),10)="conversion","GOTS_RM_conversion",IF((LEFT(INDIRECT("$F"&amp;$S2426),4))="GOTS","GOTS_RM","Responsible_RM"))))))),"DELETERM")</f>
        <v>#VALUE!</v>
      </c>
      <c r="AF2426" t="e" cm="1">
        <f t="array" aca="1" ref="AF2426" ca="1">IF($S2426="","",INDIRECT("$Z"&amp;$S2426))</f>
        <v>#VALUE!</v>
      </c>
      <c r="AG2426" t="str">
        <f t="shared" si="748"/>
        <v/>
      </c>
      <c r="AH2426" t="str" cm="1">
        <f t="array" aca="1" ref="AH2426" ca="1">IFERROR(INDIRECT("$ag"&amp;S2426),"")</f>
        <v/>
      </c>
      <c r="AI2426" t="e" cm="1">
        <f t="array" aca="1" ref="AI2426" ca="1">INDIRECT("O"&amp;S2426)</f>
        <v>#VALUE!</v>
      </c>
      <c r="AJ2426" t="str">
        <f t="shared" si="749"/>
        <v/>
      </c>
    </row>
    <row r="2427" spans="1:36" ht="16.5" customHeight="1">
      <c r="A2427" s="128" t="str">
        <f>IF(B2427="","",COUNTA($B$63:$B2427))</f>
        <v/>
      </c>
      <c r="B2427" s="132"/>
      <c r="C2427" s="133"/>
      <c r="D2427" s="140"/>
      <c r="E2427" s="140"/>
      <c r="F2427" s="133"/>
      <c r="G2427" s="141"/>
      <c r="H2427" s="141"/>
      <c r="I2427" s="141"/>
      <c r="J2427" s="141"/>
      <c r="K2427" s="37"/>
      <c r="L2427" s="142" t="str">
        <f>IF(R2427="","",LEFT(R2427,LEN(R2427)-2))</f>
        <v/>
      </c>
      <c r="M2427" s="142"/>
      <c r="N2427" s="60"/>
      <c r="O2427" s="313"/>
      <c r="Q2427" t="str">
        <f t="shared" si="744"/>
        <v/>
      </c>
      <c r="R2427" t="str">
        <f t="shared" ref="R2427" si="762">CONCATENATE($Q2427,Q2428,Q2429,Q2430,Q2431,Q2432,$Q2433,$Q2434,$Q2435,$Q2436,$Q2437,$Q2438)</f>
        <v/>
      </c>
      <c r="S2427" t="e">
        <f t="shared" ca="1" si="753"/>
        <v>#VALUE!</v>
      </c>
      <c r="T2427" t="e">
        <f t="shared" ca="1" si="750"/>
        <v>#VALUE!</v>
      </c>
      <c r="U2427">
        <f t="shared" si="754"/>
        <v>2364</v>
      </c>
      <c r="V2427">
        <v>197.00000000001501</v>
      </c>
      <c r="W2427">
        <f t="shared" si="755"/>
        <v>197</v>
      </c>
      <c r="X2427" t="str" cm="1">
        <f t="array" aca="1" ref="X2427" ca="1">IFERROR(INDEX('PC&amp;PD'!$A$1:$AS$19,ROW('PC&amp;PD'!$A$19),MATCH(INDIRECT(T2427),'PC&amp;PD'!$A$1:$AS$1,0)),"")</f>
        <v/>
      </c>
      <c r="Z2427" t="str">
        <f t="shared" ref="Z2427" si="763">IFERROR(IF($F2427="OCS 100","OCS (OCS 100)",IF($F2427="OCS Blended","OCS (OCS Blended)",IF($F2427="OCS (No Label)","OCS (No Label)",IF($F2427="RCS 100","RCS (RCS 100)",IF($F2427="RCS Blended","RCS (RCS Blended)",IF($F2427="GRS","GRS (GRS)",IF($F2427="GRS (No Label)", "GRS (No Label)",IF($F2427="RDS","RDS (RDS)",IF($F2427="RWS","RWS (RWS)",IF($F2427="RAS","RAS (RAS)",IF($F2427="RMS","RMS (RMS)",IF($F2427="GOTS Organic","GOTS (Organic)",IF($F2427="GOTS Made with organic","GOTS (Made with Organic)",IF($F2427="GOTS Organic - in conversion","GOTS (Organic - In Conversion)",IF($F2427="GOTS Made with organic - in conversion","GOTS (Made with Organic - In Conversion)",""))))))))))))))),"")</f>
        <v/>
      </c>
      <c r="AA2427" t="str">
        <f t="shared" si="745"/>
        <v/>
      </c>
      <c r="AB2427" t="str">
        <f t="shared" si="746"/>
        <v/>
      </c>
      <c r="AC2427" t="e">
        <f t="shared" ca="1" si="747"/>
        <v>#VALUE!</v>
      </c>
      <c r="AD2427" t="str" cm="1">
        <f t="array" aca="1" ref="AD2427" ca="1">IFERROR(IF((LEFT(INDIRECT("$F"&amp;$S2427),4))="GOTS",IF($G2427="Organic","GOTS_Organic_raw",(IF($G2427="Responsible","GOTS_Responsible",(IF($G2427="No Attribute (Conventional)","GOTS_conventional",(IF($G2427="Recycled Pre/Post-Consumer","GOTS_pre_post",(IF($G2427="In-Conversion","GOTS_in_conversion",(IF($G2427="Sustainably Sourced","Sustainably_sourced",(IF($G2427="Recycled pre-consumer organic","GOTS_recycled_organic",""))))))))))))),IF($G2427="Organic","Organic",(IF($G2427="Responsible","Responsible",(IF($G2427="No Attribute (Conventional)","No_Attribute_Conventional",(IF($G2427="Recycled Pre/Post-Consumer","Recycled_Pre_Post_Consumer",(IF($G2427="In-Conversion","In_Conversion",(IF($G2427="Recycled Pre-Consumer","Recycled_Pre_Consumer",(IF($G2427="Recycled Post-Consumer","Recycled_Post_Consumer",(IF($G2427="Sustainably Sourced","Sustainably_sourced",(IF($G2427="Recycled pre-consumer organic","GOTS_recycled_organic","")))))))))))))))))),"")</f>
        <v/>
      </c>
      <c r="AE2427" t="e" cm="1">
        <f t="array" aca="1" ref="AE2427" ca="1">IF($I2427="",IF(INDIRECT("$F"&amp;$S2427)="","",IF(LEFT(INDIRECT("$F"&amp;$S2427),3)="GRS","GRS_RCS_RM",IF((LEFT(INDIRECT("$F"&amp;$S2427),3))="RCS","GRS_RCS_RM",IF(INDIRECT("$F"&amp;$S2427)="OCS (No Label)","OCS_Conversion_RM",IF(LEFT(INDIRECT("$F"&amp;$S2427),3)="OCS","OCS_RM",IF(RIGHT(INDIRECT("$F"&amp;$S2427),10)="conversion","GOTS_RM_conversion",IF((LEFT(INDIRECT("$F"&amp;$S2427),4))="GOTS","GOTS_RM","Responsible_RM"))))))),"DELETERM")</f>
        <v>#VALUE!</v>
      </c>
      <c r="AF2427" t="e" cm="1">
        <f t="array" aca="1" ref="AF2427" ca="1">IF($S2427="","",INDIRECT("$Z"&amp;$S2427))</f>
        <v>#VALUE!</v>
      </c>
      <c r="AG2427" t="str">
        <f t="shared" si="748"/>
        <v/>
      </c>
      <c r="AH2427" t="str" cm="1">
        <f t="array" aca="1" ref="AH2427" ca="1">IFERROR(INDIRECT("$ag"&amp;S2427),"")</f>
        <v/>
      </c>
      <c r="AI2427" t="e" cm="1">
        <f t="array" aca="1" ref="AI2427" ca="1">INDIRECT("O"&amp;S2427)</f>
        <v>#VALUE!</v>
      </c>
      <c r="AJ2427" t="str">
        <f t="shared" si="749"/>
        <v/>
      </c>
    </row>
    <row r="2428" spans="1:36" ht="16.5" customHeight="1">
      <c r="A2428" s="129"/>
      <c r="B2428" s="134"/>
      <c r="C2428" s="135"/>
      <c r="D2428" s="146"/>
      <c r="E2428" s="146"/>
      <c r="F2428" s="135"/>
      <c r="G2428" s="147"/>
      <c r="H2428" s="147"/>
      <c r="I2428" s="147"/>
      <c r="J2428" s="147"/>
      <c r="K2428" s="38"/>
      <c r="L2428" s="143"/>
      <c r="M2428" s="143"/>
      <c r="N2428" s="61"/>
      <c r="O2428" s="314"/>
      <c r="Q2428" t="str">
        <f t="shared" si="744"/>
        <v/>
      </c>
      <c r="S2428" t="e">
        <f t="shared" ca="1" si="753"/>
        <v>#VALUE!</v>
      </c>
      <c r="T2428" t="e">
        <f t="shared" ca="1" si="750"/>
        <v>#VALUE!</v>
      </c>
      <c r="U2428">
        <f t="shared" si="754"/>
        <v>2364</v>
      </c>
      <c r="V2428">
        <v>197.083333333349</v>
      </c>
      <c r="W2428">
        <f t="shared" si="755"/>
        <v>197</v>
      </c>
      <c r="X2428" t="str" cm="1">
        <f t="array" aca="1" ref="X2428" ca="1">IFERROR(INDEX('PC&amp;PD'!$A$1:$AS$19,ROW('PC&amp;PD'!$A$19),MATCH(INDIRECT(T2428),'PC&amp;PD'!$A$1:$AS$1,0)),"")</f>
        <v/>
      </c>
      <c r="AA2428" t="str">
        <f t="shared" si="745"/>
        <v/>
      </c>
      <c r="AB2428" t="str">
        <f t="shared" si="746"/>
        <v/>
      </c>
      <c r="AC2428" t="e">
        <f t="shared" ca="1" si="747"/>
        <v>#VALUE!</v>
      </c>
      <c r="AD2428" t="str" cm="1">
        <f t="array" aca="1" ref="AD2428" ca="1">IFERROR(IF((LEFT(INDIRECT("$F"&amp;$S2428),4))="GOTS",IF($G2428="Organic","GOTS_Organic_raw",(IF($G2428="Responsible","GOTS_Responsible",(IF($G2428="No Attribute (Conventional)","GOTS_conventional",(IF($G2428="Recycled Pre/Post-Consumer","GOTS_pre_post",(IF($G2428="In-Conversion","GOTS_in_conversion",(IF($G2428="Sustainably Sourced","Sustainably_sourced",(IF($G2428="Recycled pre-consumer organic","GOTS_recycled_organic",""))))))))))))),IF($G2428="Organic","Organic",(IF($G2428="Responsible","Responsible",(IF($G2428="No Attribute (Conventional)","No_Attribute_Conventional",(IF($G2428="Recycled Pre/Post-Consumer","Recycled_Pre_Post_Consumer",(IF($G2428="In-Conversion","In_Conversion",(IF($G2428="Recycled Pre-Consumer","Recycled_Pre_Consumer",(IF($G2428="Recycled Post-Consumer","Recycled_Post_Consumer",(IF($G2428="Sustainably Sourced","Sustainably_sourced",(IF($G2428="Recycled pre-consumer organic","GOTS_recycled_organic","")))))))))))))))))),"")</f>
        <v/>
      </c>
      <c r="AE2428" t="e" cm="1">
        <f t="array" aca="1" ref="AE2428" ca="1">IF($I2428="",IF(INDIRECT("$F"&amp;$S2428)="","",IF(LEFT(INDIRECT("$F"&amp;$S2428),3)="GRS","GRS_RCS_RM",IF((LEFT(INDIRECT("$F"&amp;$S2428),3))="RCS","GRS_RCS_RM",IF(INDIRECT("$F"&amp;$S2428)="OCS (No Label)","OCS_Conversion_RM",IF(LEFT(INDIRECT("$F"&amp;$S2428),3)="OCS","OCS_RM",IF(RIGHT(INDIRECT("$F"&amp;$S2428),10)="conversion","GOTS_RM_conversion",IF((LEFT(INDIRECT("$F"&amp;$S2428),4))="GOTS","GOTS_RM","Responsible_RM"))))))),"DELETERM")</f>
        <v>#VALUE!</v>
      </c>
      <c r="AF2428" t="e" cm="1">
        <f t="array" aca="1" ref="AF2428" ca="1">IF($S2428="","",INDIRECT("$Z"&amp;$S2428))</f>
        <v>#VALUE!</v>
      </c>
      <c r="AG2428" t="str">
        <f t="shared" si="748"/>
        <v/>
      </c>
      <c r="AH2428" t="str" cm="1">
        <f t="array" aca="1" ref="AH2428" ca="1">IFERROR(INDIRECT("$ag"&amp;S2428),"")</f>
        <v/>
      </c>
      <c r="AI2428" t="e" cm="1">
        <f t="array" aca="1" ref="AI2428" ca="1">INDIRECT("O"&amp;S2428)</f>
        <v>#VALUE!</v>
      </c>
      <c r="AJ2428" t="str">
        <f t="shared" si="749"/>
        <v/>
      </c>
    </row>
    <row r="2429" spans="1:36" ht="16.5" customHeight="1">
      <c r="A2429" s="129"/>
      <c r="B2429" s="134"/>
      <c r="C2429" s="135"/>
      <c r="D2429" s="146"/>
      <c r="E2429" s="146"/>
      <c r="F2429" s="135"/>
      <c r="G2429" s="147"/>
      <c r="H2429" s="147"/>
      <c r="I2429" s="147"/>
      <c r="J2429" s="147"/>
      <c r="K2429" s="38"/>
      <c r="L2429" s="143"/>
      <c r="M2429" s="143"/>
      <c r="N2429" s="61"/>
      <c r="O2429" s="314"/>
      <c r="Q2429" t="str">
        <f t="shared" si="744"/>
        <v/>
      </c>
      <c r="S2429" t="e">
        <f t="shared" ca="1" si="753"/>
        <v>#VALUE!</v>
      </c>
      <c r="T2429" t="e">
        <f t="shared" ca="1" si="750"/>
        <v>#VALUE!</v>
      </c>
      <c r="U2429">
        <f t="shared" si="754"/>
        <v>2364</v>
      </c>
      <c r="V2429">
        <v>197.166666666682</v>
      </c>
      <c r="W2429">
        <f t="shared" si="755"/>
        <v>197</v>
      </c>
      <c r="X2429" t="str" cm="1">
        <f t="array" aca="1" ref="X2429" ca="1">IFERROR(INDEX('PC&amp;PD'!$A$1:$AS$19,ROW('PC&amp;PD'!$A$19),MATCH(INDIRECT(T2429),'PC&amp;PD'!$A$1:$AS$1,0)),"")</f>
        <v/>
      </c>
      <c r="AA2429" t="str">
        <f t="shared" si="745"/>
        <v/>
      </c>
      <c r="AB2429" t="str">
        <f t="shared" si="746"/>
        <v/>
      </c>
      <c r="AC2429" t="e">
        <f t="shared" ca="1" si="747"/>
        <v>#VALUE!</v>
      </c>
      <c r="AD2429" t="str" cm="1">
        <f t="array" aca="1" ref="AD2429" ca="1">IFERROR(IF((LEFT(INDIRECT("$F"&amp;$S2429),4))="GOTS",IF($G2429="Organic","GOTS_Organic_raw",(IF($G2429="Responsible","GOTS_Responsible",(IF($G2429="No Attribute (Conventional)","GOTS_conventional",(IF($G2429="Recycled Pre/Post-Consumer","GOTS_pre_post",(IF($G2429="In-Conversion","GOTS_in_conversion",(IF($G2429="Sustainably Sourced","Sustainably_sourced",(IF($G2429="Recycled pre-consumer organic","GOTS_recycled_organic",""))))))))))))),IF($G2429="Organic","Organic",(IF($G2429="Responsible","Responsible",(IF($G2429="No Attribute (Conventional)","No_Attribute_Conventional",(IF($G2429="Recycled Pre/Post-Consumer","Recycled_Pre_Post_Consumer",(IF($G2429="In-Conversion","In_Conversion",(IF($G2429="Recycled Pre-Consumer","Recycled_Pre_Consumer",(IF($G2429="Recycled Post-Consumer","Recycled_Post_Consumer",(IF($G2429="Sustainably Sourced","Sustainably_sourced",(IF($G2429="Recycled pre-consumer organic","GOTS_recycled_organic","")))))))))))))))))),"")</f>
        <v/>
      </c>
      <c r="AE2429" t="e" cm="1">
        <f t="array" aca="1" ref="AE2429" ca="1">IF($I2429="",IF(INDIRECT("$F"&amp;$S2429)="","",IF(LEFT(INDIRECT("$F"&amp;$S2429),3)="GRS","GRS_RCS_RM",IF((LEFT(INDIRECT("$F"&amp;$S2429),3))="RCS","GRS_RCS_RM",IF(INDIRECT("$F"&amp;$S2429)="OCS (No Label)","OCS_Conversion_RM",IF(LEFT(INDIRECT("$F"&amp;$S2429),3)="OCS","OCS_RM",IF(RIGHT(INDIRECT("$F"&amp;$S2429),10)="conversion","GOTS_RM_conversion",IF((LEFT(INDIRECT("$F"&amp;$S2429),4))="GOTS","GOTS_RM","Responsible_RM"))))))),"DELETERM")</f>
        <v>#VALUE!</v>
      </c>
      <c r="AF2429" t="e" cm="1">
        <f t="array" aca="1" ref="AF2429" ca="1">IF($S2429="","",INDIRECT("$Z"&amp;$S2429))</f>
        <v>#VALUE!</v>
      </c>
      <c r="AG2429" t="str">
        <f t="shared" si="748"/>
        <v/>
      </c>
      <c r="AH2429" t="str" cm="1">
        <f t="array" aca="1" ref="AH2429" ca="1">IFERROR(INDIRECT("$ag"&amp;S2429),"")</f>
        <v/>
      </c>
      <c r="AI2429" t="e" cm="1">
        <f t="array" aca="1" ref="AI2429" ca="1">INDIRECT("O"&amp;S2429)</f>
        <v>#VALUE!</v>
      </c>
      <c r="AJ2429" t="str">
        <f t="shared" si="749"/>
        <v/>
      </c>
    </row>
    <row r="2430" spans="1:36" ht="16.5" customHeight="1">
      <c r="A2430" s="129"/>
      <c r="B2430" s="134"/>
      <c r="C2430" s="135"/>
      <c r="D2430" s="146"/>
      <c r="E2430" s="146"/>
      <c r="F2430" s="135"/>
      <c r="G2430" s="147"/>
      <c r="H2430" s="147"/>
      <c r="I2430" s="147"/>
      <c r="J2430" s="147"/>
      <c r="K2430" s="38"/>
      <c r="L2430" s="143"/>
      <c r="M2430" s="143"/>
      <c r="N2430" s="61"/>
      <c r="O2430" s="314"/>
      <c r="Q2430" t="str">
        <f t="shared" si="744"/>
        <v/>
      </c>
      <c r="S2430" t="e">
        <f t="shared" ca="1" si="753"/>
        <v>#VALUE!</v>
      </c>
      <c r="T2430" t="e">
        <f t="shared" ca="1" si="750"/>
        <v>#VALUE!</v>
      </c>
      <c r="U2430">
        <f t="shared" si="754"/>
        <v>2364</v>
      </c>
      <c r="V2430">
        <v>197.250000000016</v>
      </c>
      <c r="W2430">
        <f t="shared" si="755"/>
        <v>197</v>
      </c>
      <c r="X2430" t="str" cm="1">
        <f t="array" aca="1" ref="X2430" ca="1">IFERROR(INDEX('PC&amp;PD'!$A$1:$AS$19,ROW('PC&amp;PD'!$A$19),MATCH(INDIRECT(T2430),'PC&amp;PD'!$A$1:$AS$1,0)),"")</f>
        <v/>
      </c>
      <c r="AA2430" t="str">
        <f t="shared" si="745"/>
        <v/>
      </c>
      <c r="AB2430" t="str">
        <f t="shared" si="746"/>
        <v/>
      </c>
      <c r="AC2430" t="e">
        <f t="shared" ca="1" si="747"/>
        <v>#VALUE!</v>
      </c>
      <c r="AD2430" t="str" cm="1">
        <f t="array" aca="1" ref="AD2430" ca="1">IFERROR(IF((LEFT(INDIRECT("$F"&amp;$S2430),4))="GOTS",IF($G2430="Organic","GOTS_Organic_raw",(IF($G2430="Responsible","GOTS_Responsible",(IF($G2430="No Attribute (Conventional)","GOTS_conventional",(IF($G2430="Recycled Pre/Post-Consumer","GOTS_pre_post",(IF($G2430="In-Conversion","GOTS_in_conversion",(IF($G2430="Sustainably Sourced","Sustainably_sourced",(IF($G2430="Recycled pre-consumer organic","GOTS_recycled_organic",""))))))))))))),IF($G2430="Organic","Organic",(IF($G2430="Responsible","Responsible",(IF($G2430="No Attribute (Conventional)","No_Attribute_Conventional",(IF($G2430="Recycled Pre/Post-Consumer","Recycled_Pre_Post_Consumer",(IF($G2430="In-Conversion","In_Conversion",(IF($G2430="Recycled Pre-Consumer","Recycled_Pre_Consumer",(IF($G2430="Recycled Post-Consumer","Recycled_Post_Consumer",(IF($G2430="Sustainably Sourced","Sustainably_sourced",(IF($G2430="Recycled pre-consumer organic","GOTS_recycled_organic","")))))))))))))))))),"")</f>
        <v/>
      </c>
      <c r="AE2430" t="e" cm="1">
        <f t="array" aca="1" ref="AE2430" ca="1">IF($I2430="",IF(INDIRECT("$F"&amp;$S2430)="","",IF(LEFT(INDIRECT("$F"&amp;$S2430),3)="GRS","GRS_RCS_RM",IF((LEFT(INDIRECT("$F"&amp;$S2430),3))="RCS","GRS_RCS_RM",IF(INDIRECT("$F"&amp;$S2430)="OCS (No Label)","OCS_Conversion_RM",IF(LEFT(INDIRECT("$F"&amp;$S2430),3)="OCS","OCS_RM",IF(RIGHT(INDIRECT("$F"&amp;$S2430),10)="conversion","GOTS_RM_conversion",IF((LEFT(INDIRECT("$F"&amp;$S2430),4))="GOTS","GOTS_RM","Responsible_RM"))))))),"DELETERM")</f>
        <v>#VALUE!</v>
      </c>
      <c r="AF2430" t="e" cm="1">
        <f t="array" aca="1" ref="AF2430" ca="1">IF($S2430="","",INDIRECT("$Z"&amp;$S2430))</f>
        <v>#VALUE!</v>
      </c>
      <c r="AG2430" t="str">
        <f t="shared" si="748"/>
        <v/>
      </c>
      <c r="AH2430" t="str" cm="1">
        <f t="array" aca="1" ref="AH2430" ca="1">IFERROR(INDIRECT("$ag"&amp;S2430),"")</f>
        <v/>
      </c>
      <c r="AI2430" t="e" cm="1">
        <f t="array" aca="1" ref="AI2430" ca="1">INDIRECT("O"&amp;S2430)</f>
        <v>#VALUE!</v>
      </c>
      <c r="AJ2430" t="str">
        <f t="shared" si="749"/>
        <v/>
      </c>
    </row>
    <row r="2431" spans="1:36" ht="16.5" customHeight="1">
      <c r="A2431" s="129"/>
      <c r="B2431" s="134"/>
      <c r="C2431" s="135"/>
      <c r="D2431" s="146"/>
      <c r="E2431" s="146"/>
      <c r="F2431" s="135"/>
      <c r="G2431" s="147"/>
      <c r="H2431" s="147"/>
      <c r="I2431" s="147"/>
      <c r="J2431" s="147"/>
      <c r="K2431" s="38"/>
      <c r="L2431" s="143"/>
      <c r="M2431" s="143"/>
      <c r="N2431" s="61"/>
      <c r="O2431" s="314"/>
      <c r="Q2431" t="str">
        <f t="shared" si="744"/>
        <v/>
      </c>
      <c r="S2431" t="e">
        <f t="shared" ca="1" si="753"/>
        <v>#VALUE!</v>
      </c>
      <c r="T2431" t="e">
        <f t="shared" ca="1" si="750"/>
        <v>#VALUE!</v>
      </c>
      <c r="U2431">
        <f t="shared" si="754"/>
        <v>2364</v>
      </c>
      <c r="V2431">
        <v>197.333333333349</v>
      </c>
      <c r="W2431">
        <f t="shared" si="755"/>
        <v>197</v>
      </c>
      <c r="X2431" t="str" cm="1">
        <f t="array" aca="1" ref="X2431" ca="1">IFERROR(INDEX('PC&amp;PD'!$A$1:$AS$19,ROW('PC&amp;PD'!$A$19),MATCH(INDIRECT(T2431),'PC&amp;PD'!$A$1:$AS$1,0)),"")</f>
        <v/>
      </c>
      <c r="AA2431" t="str">
        <f t="shared" si="745"/>
        <v/>
      </c>
      <c r="AB2431" t="str">
        <f t="shared" si="746"/>
        <v/>
      </c>
      <c r="AC2431" t="e">
        <f t="shared" ca="1" si="747"/>
        <v>#VALUE!</v>
      </c>
      <c r="AD2431" t="str" cm="1">
        <f t="array" aca="1" ref="AD2431" ca="1">IFERROR(IF((LEFT(INDIRECT("$F"&amp;$S2431),4))="GOTS",IF($G2431="Organic","GOTS_Organic_raw",(IF($G2431="Responsible","GOTS_Responsible",(IF($G2431="No Attribute (Conventional)","GOTS_conventional",(IF($G2431="Recycled Pre/Post-Consumer","GOTS_pre_post",(IF($G2431="In-Conversion","GOTS_in_conversion",(IF($G2431="Sustainably Sourced","Sustainably_sourced",(IF($G2431="Recycled pre-consumer organic","GOTS_recycled_organic",""))))))))))))),IF($G2431="Organic","Organic",(IF($G2431="Responsible","Responsible",(IF($G2431="No Attribute (Conventional)","No_Attribute_Conventional",(IF($G2431="Recycled Pre/Post-Consumer","Recycled_Pre_Post_Consumer",(IF($G2431="In-Conversion","In_Conversion",(IF($G2431="Recycled Pre-Consumer","Recycled_Pre_Consumer",(IF($G2431="Recycled Post-Consumer","Recycled_Post_Consumer",(IF($G2431="Sustainably Sourced","Sustainably_sourced",(IF($G2431="Recycled pre-consumer organic","GOTS_recycled_organic","")))))))))))))))))),"")</f>
        <v/>
      </c>
      <c r="AE2431" t="e" cm="1">
        <f t="array" aca="1" ref="AE2431" ca="1">IF($I2431="",IF(INDIRECT("$F"&amp;$S2431)="","",IF(LEFT(INDIRECT("$F"&amp;$S2431),3)="GRS","GRS_RCS_RM",IF((LEFT(INDIRECT("$F"&amp;$S2431),3))="RCS","GRS_RCS_RM",IF(INDIRECT("$F"&amp;$S2431)="OCS (No Label)","OCS_Conversion_RM",IF(LEFT(INDIRECT("$F"&amp;$S2431),3)="OCS","OCS_RM",IF(RIGHT(INDIRECT("$F"&amp;$S2431),10)="conversion","GOTS_RM_conversion",IF((LEFT(INDIRECT("$F"&amp;$S2431),4))="GOTS","GOTS_RM","Responsible_RM"))))))),"DELETERM")</f>
        <v>#VALUE!</v>
      </c>
      <c r="AF2431" t="e" cm="1">
        <f t="array" aca="1" ref="AF2431" ca="1">IF($S2431="","",INDIRECT("$Z"&amp;$S2431))</f>
        <v>#VALUE!</v>
      </c>
      <c r="AG2431" t="str">
        <f t="shared" si="748"/>
        <v/>
      </c>
      <c r="AH2431" t="str" cm="1">
        <f t="array" aca="1" ref="AH2431" ca="1">IFERROR(INDIRECT("$ag"&amp;S2431),"")</f>
        <v/>
      </c>
      <c r="AI2431" t="e" cm="1">
        <f t="array" aca="1" ref="AI2431" ca="1">INDIRECT("O"&amp;S2431)</f>
        <v>#VALUE!</v>
      </c>
      <c r="AJ2431" t="str">
        <f t="shared" si="749"/>
        <v/>
      </c>
    </row>
    <row r="2432" spans="1:36" ht="16.5" customHeight="1">
      <c r="A2432" s="129"/>
      <c r="B2432" s="134"/>
      <c r="C2432" s="135"/>
      <c r="D2432" s="146"/>
      <c r="E2432" s="146"/>
      <c r="F2432" s="135"/>
      <c r="G2432" s="147"/>
      <c r="H2432" s="147"/>
      <c r="I2432" s="147"/>
      <c r="J2432" s="147"/>
      <c r="K2432" s="38"/>
      <c r="L2432" s="143"/>
      <c r="M2432" s="143"/>
      <c r="N2432" s="61"/>
      <c r="O2432" s="314"/>
      <c r="Q2432" t="str">
        <f t="shared" ref="Q2432:Q2495" si="764">IF(G2432="No Attribute (Conventional)",IF(OR($G2432="",$I2432="",$K2432=""),"",CONCATENATE($K2432," ",$AA2432," ",$I2432," + ")),IF(OR($G2432="",$I2432="",$K2432=""),"",CONCATENATE($K2432," ",$G2432," ",$I2432," + ")))</f>
        <v/>
      </c>
      <c r="S2432" t="e">
        <f t="shared" ca="1" si="753"/>
        <v>#VALUE!</v>
      </c>
      <c r="T2432" t="e">
        <f t="shared" ca="1" si="750"/>
        <v>#VALUE!</v>
      </c>
      <c r="U2432">
        <f t="shared" si="754"/>
        <v>2364</v>
      </c>
      <c r="V2432">
        <v>197.416666666682</v>
      </c>
      <c r="W2432">
        <f t="shared" si="755"/>
        <v>197</v>
      </c>
      <c r="X2432" t="str" cm="1">
        <f t="array" aca="1" ref="X2432" ca="1">IFERROR(INDEX('PC&amp;PD'!$A$1:$AS$19,ROW('PC&amp;PD'!$A$19),MATCH(INDIRECT(T2432),'PC&amp;PD'!$A$1:$AS$1,0)),"")</f>
        <v/>
      </c>
      <c r="AA2432" t="str">
        <f t="shared" ref="AA2432:AA2495" si="765">IFERROR(IF(G2432="","",IF(G2432="No Attribute (Conventional)","",G2432)),"")</f>
        <v/>
      </c>
      <c r="AB2432" t="str">
        <f t="shared" ref="AB2432:AB2495" si="766">IFERROR(IF($F2432="OCS 100", "OCS_100",IF($F2432="OCS Blended", "OCS_Blended",IF($F2432="OCS (No Label)", "OCS_No_Label",IF($F2432="RCS 100", "RCS_100",IF($F2432="RCS Blended","RCS_Blended",IF($F2432="GRS","GRS",IF($F2432="GRS (No Label)", "GRS_No_Label",IF($F2432="RDS","RDS",IF($F2432="RWS","RWS",IF($F2432="RMS","RMS",IF($F2432="GOTS Organic","GOTS_Organic",IF($F2432="GOTS Made with organic","GOTS_Made_with_organic",IF($F2432="GOTS Organic - in conversion","GOTS_Organic_in_Conversion",IF($F2432="GOTS Made with organic - in conversion","GOTS_Made_with_Organic_in_Conversion",IF($F2432="RAS","RAS",IF($F2432="Rcs (No Label)","RCS_No_Label",IF($F2432="RWS (No Label)","RWS_No_Label",IF($F2432="RMS (No Label)","RMS_No_Label",IF($F2432="RAS (No Label)","RAS_No_Label",IF($F2432="RDS (No Label)","RDS_No_Label","")))))))))))))))))))),"")</f>
        <v/>
      </c>
      <c r="AC2432" t="e">
        <f t="shared" ref="AC2432:AC2495" ca="1" si="767">"$AB"&amp;S2432</f>
        <v>#VALUE!</v>
      </c>
      <c r="AD2432" t="str" cm="1">
        <f t="array" aca="1" ref="AD2432" ca="1">IFERROR(IF((LEFT(INDIRECT("$F"&amp;$S2432),4))="GOTS",IF($G2432="Organic","GOTS_Organic_raw",(IF($G2432="Responsible","GOTS_Responsible",(IF($G2432="No Attribute (Conventional)","GOTS_conventional",(IF($G2432="Recycled Pre/Post-Consumer","GOTS_pre_post",(IF($G2432="In-Conversion","GOTS_in_conversion",(IF($G2432="Sustainably Sourced","Sustainably_sourced",(IF($G2432="Recycled pre-consumer organic","GOTS_recycled_organic",""))))))))))))),IF($G2432="Organic","Organic",(IF($G2432="Responsible","Responsible",(IF($G2432="No Attribute (Conventional)","No_Attribute_Conventional",(IF($G2432="Recycled Pre/Post-Consumer","Recycled_Pre_Post_Consumer",(IF($G2432="In-Conversion","In_Conversion",(IF($G2432="Recycled Pre-Consumer","Recycled_Pre_Consumer",(IF($G2432="Recycled Post-Consumer","Recycled_Post_Consumer",(IF($G2432="Sustainably Sourced","Sustainably_sourced",(IF($G2432="Recycled pre-consumer organic","GOTS_recycled_organic","")))))))))))))))))),"")</f>
        <v/>
      </c>
      <c r="AE2432" t="e" cm="1">
        <f t="array" aca="1" ref="AE2432" ca="1">IF($I2432="",IF(INDIRECT("$F"&amp;$S2432)="","",IF(LEFT(INDIRECT("$F"&amp;$S2432),3)="GRS","GRS_RCS_RM",IF((LEFT(INDIRECT("$F"&amp;$S2432),3))="RCS","GRS_RCS_RM",IF(INDIRECT("$F"&amp;$S2432)="OCS (No Label)","OCS_Conversion_RM",IF(LEFT(INDIRECT("$F"&amp;$S2432),3)="OCS","OCS_RM",IF(RIGHT(INDIRECT("$F"&amp;$S2432),10)="conversion","GOTS_RM_conversion",IF((LEFT(INDIRECT("$F"&amp;$S2432),4))="GOTS","GOTS_RM","Responsible_RM"))))))),"DELETERM")</f>
        <v>#VALUE!</v>
      </c>
      <c r="AF2432" t="e" cm="1">
        <f t="array" aca="1" ref="AF2432" ca="1">IF($S2432="","",INDIRECT("$Z"&amp;$S2432))</f>
        <v>#VALUE!</v>
      </c>
      <c r="AG2432" t="str">
        <f t="shared" ref="AG2432:AG2495" si="768">IF(AND(AJ2432="",AJ2433="",AJ2434="",AJ2435="",AJ2436="",AJ2437="",AJ2438="",AJ2439="",AJ2440="",AJ2441="",AJ2442="",AJ2443=""),"",CONCATENATE(AJ2432, AJ2433, AJ2434, AJ2435,AJ2436, AJ2437, AJ2438, AJ2439, AJ2440, AJ2441, AJ2442,AJ2443))</f>
        <v/>
      </c>
      <c r="AH2432" t="str" cm="1">
        <f t="array" aca="1" ref="AH2432" ca="1">IFERROR(INDIRECT("$ag"&amp;S2432),"")</f>
        <v/>
      </c>
      <c r="AI2432" t="e" cm="1">
        <f t="array" aca="1" ref="AI2432" ca="1">INDIRECT("O"&amp;S2432)</f>
        <v>#VALUE!</v>
      </c>
      <c r="AJ2432" t="str">
        <f t="shared" ref="AJ2432:AJ2495" si="769">IF(OR(Y2432="",Y2432=0),"",Y2432&amp;", ")</f>
        <v/>
      </c>
    </row>
    <row r="2433" spans="1:36" ht="16.5" customHeight="1">
      <c r="A2433" s="130"/>
      <c r="B2433" s="136"/>
      <c r="C2433" s="137"/>
      <c r="D2433" s="146"/>
      <c r="E2433" s="146"/>
      <c r="F2433" s="137"/>
      <c r="G2433" s="147"/>
      <c r="H2433" s="147"/>
      <c r="I2433" s="147"/>
      <c r="J2433" s="147"/>
      <c r="K2433" s="38"/>
      <c r="L2433" s="144"/>
      <c r="M2433" s="144"/>
      <c r="N2433" s="61"/>
      <c r="O2433" s="314"/>
      <c r="Q2433" t="str">
        <f t="shared" si="764"/>
        <v/>
      </c>
      <c r="S2433" t="e">
        <f t="shared" ca="1" si="753"/>
        <v>#VALUE!</v>
      </c>
      <c r="T2433" t="e">
        <f t="shared" ca="1" si="750"/>
        <v>#VALUE!</v>
      </c>
      <c r="U2433">
        <f t="shared" si="754"/>
        <v>2364</v>
      </c>
      <c r="V2433">
        <v>197.500000000016</v>
      </c>
      <c r="W2433">
        <f t="shared" si="755"/>
        <v>197</v>
      </c>
      <c r="X2433" t="str" cm="1">
        <f t="array" aca="1" ref="X2433" ca="1">IFERROR(INDEX('PC&amp;PD'!$A$1:$AS$19,ROW('PC&amp;PD'!$A$19),MATCH(INDIRECT(T2433),'PC&amp;PD'!$A$1:$AS$1,0)),"")</f>
        <v/>
      </c>
      <c r="AA2433" t="str">
        <f t="shared" si="765"/>
        <v/>
      </c>
      <c r="AB2433" t="str">
        <f t="shared" si="766"/>
        <v/>
      </c>
      <c r="AC2433" t="e">
        <f t="shared" ca="1" si="767"/>
        <v>#VALUE!</v>
      </c>
      <c r="AD2433" t="str" cm="1">
        <f t="array" aca="1" ref="AD2433" ca="1">IFERROR(IF((LEFT(INDIRECT("$F"&amp;$S2433),4))="GOTS",IF($G2433="Organic","GOTS_Organic_raw",(IF($G2433="Responsible","GOTS_Responsible",(IF($G2433="No Attribute (Conventional)","GOTS_conventional",(IF($G2433="Recycled Pre/Post-Consumer","GOTS_pre_post",(IF($G2433="In-Conversion","GOTS_in_conversion",(IF($G2433="Sustainably Sourced","Sustainably_sourced",(IF($G2433="Recycled pre-consumer organic","GOTS_recycled_organic",""))))))))))))),IF($G2433="Organic","Organic",(IF($G2433="Responsible","Responsible",(IF($G2433="No Attribute (Conventional)","No_Attribute_Conventional",(IF($G2433="Recycled Pre/Post-Consumer","Recycled_Pre_Post_Consumer",(IF($G2433="In-Conversion","In_Conversion",(IF($G2433="Recycled Pre-Consumer","Recycled_Pre_Consumer",(IF($G2433="Recycled Post-Consumer","Recycled_Post_Consumer",(IF($G2433="Sustainably Sourced","Sustainably_sourced",(IF($G2433="Recycled pre-consumer organic","GOTS_recycled_organic","")))))))))))))))))),"")</f>
        <v/>
      </c>
      <c r="AE2433" t="e" cm="1">
        <f t="array" aca="1" ref="AE2433" ca="1">IF($I2433="",IF(INDIRECT("$F"&amp;$S2433)="","",IF(LEFT(INDIRECT("$F"&amp;$S2433),3)="GRS","GRS_RCS_RM",IF((LEFT(INDIRECT("$F"&amp;$S2433),3))="RCS","GRS_RCS_RM",IF(INDIRECT("$F"&amp;$S2433)="OCS (No Label)","OCS_Conversion_RM",IF(LEFT(INDIRECT("$F"&amp;$S2433),3)="OCS","OCS_RM",IF(RIGHT(INDIRECT("$F"&amp;$S2433),10)="conversion","GOTS_RM_conversion",IF((LEFT(INDIRECT("$F"&amp;$S2433),4))="GOTS","GOTS_RM","Responsible_RM"))))))),"DELETERM")</f>
        <v>#VALUE!</v>
      </c>
      <c r="AF2433" t="e" cm="1">
        <f t="array" aca="1" ref="AF2433" ca="1">IF($S2433="","",INDIRECT("$Z"&amp;$S2433))</f>
        <v>#VALUE!</v>
      </c>
      <c r="AG2433" t="str">
        <f t="shared" si="768"/>
        <v/>
      </c>
      <c r="AH2433" t="str" cm="1">
        <f t="array" aca="1" ref="AH2433" ca="1">IFERROR(INDIRECT("$ag"&amp;S2433),"")</f>
        <v/>
      </c>
      <c r="AI2433" t="e" cm="1">
        <f t="array" aca="1" ref="AI2433" ca="1">INDIRECT("O"&amp;S2433)</f>
        <v>#VALUE!</v>
      </c>
      <c r="AJ2433" t="str">
        <f t="shared" si="769"/>
        <v/>
      </c>
    </row>
    <row r="2434" spans="1:36" ht="16.5" customHeight="1">
      <c r="A2434" s="130"/>
      <c r="B2434" s="136"/>
      <c r="C2434" s="137"/>
      <c r="D2434" s="146"/>
      <c r="E2434" s="146"/>
      <c r="F2434" s="137"/>
      <c r="G2434" s="147"/>
      <c r="H2434" s="147"/>
      <c r="I2434" s="147"/>
      <c r="J2434" s="147"/>
      <c r="K2434" s="38"/>
      <c r="L2434" s="144"/>
      <c r="M2434" s="144"/>
      <c r="N2434" s="61"/>
      <c r="O2434" s="314"/>
      <c r="Q2434" t="str">
        <f t="shared" si="764"/>
        <v/>
      </c>
      <c r="S2434" t="e">
        <f t="shared" ca="1" si="753"/>
        <v>#VALUE!</v>
      </c>
      <c r="T2434" t="e">
        <f t="shared" ref="T2434:T2497" ca="1" si="770">"$B"&amp;S2434</f>
        <v>#VALUE!</v>
      </c>
      <c r="U2434">
        <f t="shared" si="754"/>
        <v>2364</v>
      </c>
      <c r="V2434">
        <v>197.583333333349</v>
      </c>
      <c r="W2434">
        <f t="shared" si="755"/>
        <v>197</v>
      </c>
      <c r="X2434" t="str" cm="1">
        <f t="array" aca="1" ref="X2434" ca="1">IFERROR(INDEX('PC&amp;PD'!$A$1:$AS$19,ROW('PC&amp;PD'!$A$19),MATCH(INDIRECT(T2434),'PC&amp;PD'!$A$1:$AS$1,0)),"")</f>
        <v/>
      </c>
      <c r="AA2434" t="str">
        <f t="shared" si="765"/>
        <v/>
      </c>
      <c r="AB2434" t="str">
        <f t="shared" si="766"/>
        <v/>
      </c>
      <c r="AC2434" t="e">
        <f t="shared" ca="1" si="767"/>
        <v>#VALUE!</v>
      </c>
      <c r="AD2434" t="str" cm="1">
        <f t="array" aca="1" ref="AD2434" ca="1">IFERROR(IF((LEFT(INDIRECT("$F"&amp;$S2434),4))="GOTS",IF($G2434="Organic","GOTS_Organic_raw",(IF($G2434="Responsible","GOTS_Responsible",(IF($G2434="No Attribute (Conventional)","GOTS_conventional",(IF($G2434="Recycled Pre/Post-Consumer","GOTS_pre_post",(IF($G2434="In-Conversion","GOTS_in_conversion",(IF($G2434="Sustainably Sourced","Sustainably_sourced",(IF($G2434="Recycled pre-consumer organic","GOTS_recycled_organic",""))))))))))))),IF($G2434="Organic","Organic",(IF($G2434="Responsible","Responsible",(IF($G2434="No Attribute (Conventional)","No_Attribute_Conventional",(IF($G2434="Recycled Pre/Post-Consumer","Recycled_Pre_Post_Consumer",(IF($G2434="In-Conversion","In_Conversion",(IF($G2434="Recycled Pre-Consumer","Recycled_Pre_Consumer",(IF($G2434="Recycled Post-Consumer","Recycled_Post_Consumer",(IF($G2434="Sustainably Sourced","Sustainably_sourced",(IF($G2434="Recycled pre-consumer organic","GOTS_recycled_organic","")))))))))))))))))),"")</f>
        <v/>
      </c>
      <c r="AE2434" t="e" cm="1">
        <f t="array" aca="1" ref="AE2434" ca="1">IF($I2434="",IF(INDIRECT("$F"&amp;$S2434)="","",IF(LEFT(INDIRECT("$F"&amp;$S2434),3)="GRS","GRS_RCS_RM",IF((LEFT(INDIRECT("$F"&amp;$S2434),3))="RCS","GRS_RCS_RM",IF(INDIRECT("$F"&amp;$S2434)="OCS (No Label)","OCS_Conversion_RM",IF(LEFT(INDIRECT("$F"&amp;$S2434),3)="OCS","OCS_RM",IF(RIGHT(INDIRECT("$F"&amp;$S2434),10)="conversion","GOTS_RM_conversion",IF((LEFT(INDIRECT("$F"&amp;$S2434),4))="GOTS","GOTS_RM","Responsible_RM"))))))),"DELETERM")</f>
        <v>#VALUE!</v>
      </c>
      <c r="AF2434" t="e" cm="1">
        <f t="array" aca="1" ref="AF2434" ca="1">IF($S2434="","",INDIRECT("$Z"&amp;$S2434))</f>
        <v>#VALUE!</v>
      </c>
      <c r="AG2434" t="str">
        <f t="shared" si="768"/>
        <v/>
      </c>
      <c r="AH2434" t="str" cm="1">
        <f t="array" aca="1" ref="AH2434" ca="1">IFERROR(INDIRECT("$ag"&amp;S2434),"")</f>
        <v/>
      </c>
      <c r="AI2434" t="e" cm="1">
        <f t="array" aca="1" ref="AI2434" ca="1">INDIRECT("O"&amp;S2434)</f>
        <v>#VALUE!</v>
      </c>
      <c r="AJ2434" t="str">
        <f t="shared" si="769"/>
        <v/>
      </c>
    </row>
    <row r="2435" spans="1:36" ht="16.5" customHeight="1">
      <c r="A2435" s="130"/>
      <c r="B2435" s="136"/>
      <c r="C2435" s="137"/>
      <c r="D2435" s="146"/>
      <c r="E2435" s="146"/>
      <c r="F2435" s="137"/>
      <c r="G2435" s="147"/>
      <c r="H2435" s="147"/>
      <c r="I2435" s="147"/>
      <c r="J2435" s="147"/>
      <c r="K2435" s="38"/>
      <c r="L2435" s="144"/>
      <c r="M2435" s="144"/>
      <c r="N2435" s="61"/>
      <c r="O2435" s="314"/>
      <c r="Q2435" t="str">
        <f t="shared" si="764"/>
        <v/>
      </c>
      <c r="S2435" t="e">
        <f t="shared" ca="1" si="753"/>
        <v>#VALUE!</v>
      </c>
      <c r="T2435" t="e">
        <f t="shared" ca="1" si="770"/>
        <v>#VALUE!</v>
      </c>
      <c r="U2435">
        <f t="shared" si="754"/>
        <v>2364</v>
      </c>
      <c r="V2435">
        <v>197.666666666682</v>
      </c>
      <c r="W2435">
        <f t="shared" si="755"/>
        <v>197</v>
      </c>
      <c r="X2435" t="str" cm="1">
        <f t="array" aca="1" ref="X2435" ca="1">IFERROR(INDEX('PC&amp;PD'!$A$1:$AS$19,ROW('PC&amp;PD'!$A$19),MATCH(INDIRECT(T2435),'PC&amp;PD'!$A$1:$AS$1,0)),"")</f>
        <v/>
      </c>
      <c r="AA2435" t="str">
        <f t="shared" si="765"/>
        <v/>
      </c>
      <c r="AB2435" t="str">
        <f t="shared" si="766"/>
        <v/>
      </c>
      <c r="AC2435" t="e">
        <f t="shared" ca="1" si="767"/>
        <v>#VALUE!</v>
      </c>
      <c r="AD2435" t="str" cm="1">
        <f t="array" aca="1" ref="AD2435" ca="1">IFERROR(IF((LEFT(INDIRECT("$F"&amp;$S2435),4))="GOTS",IF($G2435="Organic","GOTS_Organic_raw",(IF($G2435="Responsible","GOTS_Responsible",(IF($G2435="No Attribute (Conventional)","GOTS_conventional",(IF($G2435="Recycled Pre/Post-Consumer","GOTS_pre_post",(IF($G2435="In-Conversion","GOTS_in_conversion",(IF($G2435="Sustainably Sourced","Sustainably_sourced",(IF($G2435="Recycled pre-consumer organic","GOTS_recycled_organic",""))))))))))))),IF($G2435="Organic","Organic",(IF($G2435="Responsible","Responsible",(IF($G2435="No Attribute (Conventional)","No_Attribute_Conventional",(IF($G2435="Recycled Pre/Post-Consumer","Recycled_Pre_Post_Consumer",(IF($G2435="In-Conversion","In_Conversion",(IF($G2435="Recycled Pre-Consumer","Recycled_Pre_Consumer",(IF($G2435="Recycled Post-Consumer","Recycled_Post_Consumer",(IF($G2435="Sustainably Sourced","Sustainably_sourced",(IF($G2435="Recycled pre-consumer organic","GOTS_recycled_organic","")))))))))))))))))),"")</f>
        <v/>
      </c>
      <c r="AE2435" t="e" cm="1">
        <f t="array" aca="1" ref="AE2435" ca="1">IF($I2435="",IF(INDIRECT("$F"&amp;$S2435)="","",IF(LEFT(INDIRECT("$F"&amp;$S2435),3)="GRS","GRS_RCS_RM",IF((LEFT(INDIRECT("$F"&amp;$S2435),3))="RCS","GRS_RCS_RM",IF(INDIRECT("$F"&amp;$S2435)="OCS (No Label)","OCS_Conversion_RM",IF(LEFT(INDIRECT("$F"&amp;$S2435),3)="OCS","OCS_RM",IF(RIGHT(INDIRECT("$F"&amp;$S2435),10)="conversion","GOTS_RM_conversion",IF((LEFT(INDIRECT("$F"&amp;$S2435),4))="GOTS","GOTS_RM","Responsible_RM"))))))),"DELETERM")</f>
        <v>#VALUE!</v>
      </c>
      <c r="AF2435" t="e" cm="1">
        <f t="array" aca="1" ref="AF2435" ca="1">IF($S2435="","",INDIRECT("$Z"&amp;$S2435))</f>
        <v>#VALUE!</v>
      </c>
      <c r="AG2435" t="str">
        <f t="shared" si="768"/>
        <v/>
      </c>
      <c r="AH2435" t="str" cm="1">
        <f t="array" aca="1" ref="AH2435" ca="1">IFERROR(INDIRECT("$ag"&amp;S2435),"")</f>
        <v/>
      </c>
      <c r="AI2435" t="e" cm="1">
        <f t="array" aca="1" ref="AI2435" ca="1">INDIRECT("O"&amp;S2435)</f>
        <v>#VALUE!</v>
      </c>
      <c r="AJ2435" t="str">
        <f t="shared" si="769"/>
        <v/>
      </c>
    </row>
    <row r="2436" spans="1:36" ht="16.5" customHeight="1">
      <c r="A2436" s="130"/>
      <c r="B2436" s="136"/>
      <c r="C2436" s="137"/>
      <c r="D2436" s="146"/>
      <c r="E2436" s="146"/>
      <c r="F2436" s="137"/>
      <c r="G2436" s="147"/>
      <c r="H2436" s="147"/>
      <c r="I2436" s="147"/>
      <c r="J2436" s="147"/>
      <c r="K2436" s="38"/>
      <c r="L2436" s="144"/>
      <c r="M2436" s="144"/>
      <c r="N2436" s="61"/>
      <c r="O2436" s="314"/>
      <c r="Q2436" t="str">
        <f t="shared" si="764"/>
        <v/>
      </c>
      <c r="S2436" t="e">
        <f t="shared" ca="1" si="753"/>
        <v>#VALUE!</v>
      </c>
      <c r="T2436" t="e">
        <f t="shared" ca="1" si="770"/>
        <v>#VALUE!</v>
      </c>
      <c r="U2436">
        <f t="shared" si="754"/>
        <v>2364</v>
      </c>
      <c r="V2436">
        <v>197.750000000016</v>
      </c>
      <c r="W2436">
        <f t="shared" si="755"/>
        <v>197</v>
      </c>
      <c r="X2436" t="str" cm="1">
        <f t="array" aca="1" ref="X2436" ca="1">IFERROR(INDEX('PC&amp;PD'!$A$1:$AS$19,ROW('PC&amp;PD'!$A$19),MATCH(INDIRECT(T2436),'PC&amp;PD'!$A$1:$AS$1,0)),"")</f>
        <v/>
      </c>
      <c r="AA2436" t="str">
        <f t="shared" si="765"/>
        <v/>
      </c>
      <c r="AB2436" t="str">
        <f t="shared" si="766"/>
        <v/>
      </c>
      <c r="AC2436" t="e">
        <f t="shared" ca="1" si="767"/>
        <v>#VALUE!</v>
      </c>
      <c r="AD2436" t="str" cm="1">
        <f t="array" aca="1" ref="AD2436" ca="1">IFERROR(IF((LEFT(INDIRECT("$F"&amp;$S2436),4))="GOTS",IF($G2436="Organic","GOTS_Organic_raw",(IF($G2436="Responsible","GOTS_Responsible",(IF($G2436="No Attribute (Conventional)","GOTS_conventional",(IF($G2436="Recycled Pre/Post-Consumer","GOTS_pre_post",(IF($G2436="In-Conversion","GOTS_in_conversion",(IF($G2436="Sustainably Sourced","Sustainably_sourced",(IF($G2436="Recycled pre-consumer organic","GOTS_recycled_organic",""))))))))))))),IF($G2436="Organic","Organic",(IF($G2436="Responsible","Responsible",(IF($G2436="No Attribute (Conventional)","No_Attribute_Conventional",(IF($G2436="Recycled Pre/Post-Consumer","Recycled_Pre_Post_Consumer",(IF($G2436="In-Conversion","In_Conversion",(IF($G2436="Recycled Pre-Consumer","Recycled_Pre_Consumer",(IF($G2436="Recycled Post-Consumer","Recycled_Post_Consumer",(IF($G2436="Sustainably Sourced","Sustainably_sourced",(IF($G2436="Recycled pre-consumer organic","GOTS_recycled_organic","")))))))))))))))))),"")</f>
        <v/>
      </c>
      <c r="AE2436" t="e" cm="1">
        <f t="array" aca="1" ref="AE2436" ca="1">IF($I2436="",IF(INDIRECT("$F"&amp;$S2436)="","",IF(LEFT(INDIRECT("$F"&amp;$S2436),3)="GRS","GRS_RCS_RM",IF((LEFT(INDIRECT("$F"&amp;$S2436),3))="RCS","GRS_RCS_RM",IF(INDIRECT("$F"&amp;$S2436)="OCS (No Label)","OCS_Conversion_RM",IF(LEFT(INDIRECT("$F"&amp;$S2436),3)="OCS","OCS_RM",IF(RIGHT(INDIRECT("$F"&amp;$S2436),10)="conversion","GOTS_RM_conversion",IF((LEFT(INDIRECT("$F"&amp;$S2436),4))="GOTS","GOTS_RM","Responsible_RM"))))))),"DELETERM")</f>
        <v>#VALUE!</v>
      </c>
      <c r="AF2436" t="e" cm="1">
        <f t="array" aca="1" ref="AF2436" ca="1">IF($S2436="","",INDIRECT("$Z"&amp;$S2436))</f>
        <v>#VALUE!</v>
      </c>
      <c r="AG2436" t="str">
        <f t="shared" si="768"/>
        <v/>
      </c>
      <c r="AH2436" t="str" cm="1">
        <f t="array" aca="1" ref="AH2436" ca="1">IFERROR(INDIRECT("$ag"&amp;S2436),"")</f>
        <v/>
      </c>
      <c r="AI2436" t="e" cm="1">
        <f t="array" aca="1" ref="AI2436" ca="1">INDIRECT("O"&amp;S2436)</f>
        <v>#VALUE!</v>
      </c>
      <c r="AJ2436" t="str">
        <f t="shared" si="769"/>
        <v/>
      </c>
    </row>
    <row r="2437" spans="1:36" ht="16.5" customHeight="1">
      <c r="A2437" s="130"/>
      <c r="B2437" s="136"/>
      <c r="C2437" s="137"/>
      <c r="D2437" s="146"/>
      <c r="E2437" s="146"/>
      <c r="F2437" s="137"/>
      <c r="G2437" s="147"/>
      <c r="H2437" s="147"/>
      <c r="I2437" s="147"/>
      <c r="J2437" s="147"/>
      <c r="K2437" s="38"/>
      <c r="L2437" s="144"/>
      <c r="M2437" s="144"/>
      <c r="N2437" s="61"/>
      <c r="O2437" s="314"/>
      <c r="Q2437" t="str">
        <f t="shared" si="764"/>
        <v/>
      </c>
      <c r="S2437" t="e">
        <f t="shared" ca="1" si="753"/>
        <v>#VALUE!</v>
      </c>
      <c r="T2437" t="e">
        <f t="shared" ca="1" si="770"/>
        <v>#VALUE!</v>
      </c>
      <c r="U2437">
        <f t="shared" si="754"/>
        <v>2364</v>
      </c>
      <c r="V2437">
        <v>197.833333333349</v>
      </c>
      <c r="W2437">
        <f t="shared" si="755"/>
        <v>197</v>
      </c>
      <c r="X2437" t="str" cm="1">
        <f t="array" aca="1" ref="X2437" ca="1">IFERROR(INDEX('PC&amp;PD'!$A$1:$AS$19,ROW('PC&amp;PD'!$A$19),MATCH(INDIRECT(T2437),'PC&amp;PD'!$A$1:$AS$1,0)),"")</f>
        <v/>
      </c>
      <c r="AA2437" t="str">
        <f t="shared" si="765"/>
        <v/>
      </c>
      <c r="AB2437" t="str">
        <f t="shared" si="766"/>
        <v/>
      </c>
      <c r="AC2437" t="e">
        <f t="shared" ca="1" si="767"/>
        <v>#VALUE!</v>
      </c>
      <c r="AD2437" t="str" cm="1">
        <f t="array" aca="1" ref="AD2437" ca="1">IFERROR(IF((LEFT(INDIRECT("$F"&amp;$S2437),4))="GOTS",IF($G2437="Organic","GOTS_Organic_raw",(IF($G2437="Responsible","GOTS_Responsible",(IF($G2437="No Attribute (Conventional)","GOTS_conventional",(IF($G2437="Recycled Pre/Post-Consumer","GOTS_pre_post",(IF($G2437="In-Conversion","GOTS_in_conversion",(IF($G2437="Sustainably Sourced","Sustainably_sourced",(IF($G2437="Recycled pre-consumer organic","GOTS_recycled_organic",""))))))))))))),IF($G2437="Organic","Organic",(IF($G2437="Responsible","Responsible",(IF($G2437="No Attribute (Conventional)","No_Attribute_Conventional",(IF($G2437="Recycled Pre/Post-Consumer","Recycled_Pre_Post_Consumer",(IF($G2437="In-Conversion","In_Conversion",(IF($G2437="Recycled Pre-Consumer","Recycled_Pre_Consumer",(IF($G2437="Recycled Post-Consumer","Recycled_Post_Consumer",(IF($G2437="Sustainably Sourced","Sustainably_sourced",(IF($G2437="Recycled pre-consumer organic","GOTS_recycled_organic","")))))))))))))))))),"")</f>
        <v/>
      </c>
      <c r="AE2437" t="e" cm="1">
        <f t="array" aca="1" ref="AE2437" ca="1">IF($I2437="",IF(INDIRECT("$F"&amp;$S2437)="","",IF(LEFT(INDIRECT("$F"&amp;$S2437),3)="GRS","GRS_RCS_RM",IF((LEFT(INDIRECT("$F"&amp;$S2437),3))="RCS","GRS_RCS_RM",IF(INDIRECT("$F"&amp;$S2437)="OCS (No Label)","OCS_Conversion_RM",IF(LEFT(INDIRECT("$F"&amp;$S2437),3)="OCS","OCS_RM",IF(RIGHT(INDIRECT("$F"&amp;$S2437),10)="conversion","GOTS_RM_conversion",IF((LEFT(INDIRECT("$F"&amp;$S2437),4))="GOTS","GOTS_RM","Responsible_RM"))))))),"DELETERM")</f>
        <v>#VALUE!</v>
      </c>
      <c r="AF2437" t="e" cm="1">
        <f t="array" aca="1" ref="AF2437" ca="1">IF($S2437="","",INDIRECT("$Z"&amp;$S2437))</f>
        <v>#VALUE!</v>
      </c>
      <c r="AG2437" t="str">
        <f t="shared" si="768"/>
        <v/>
      </c>
      <c r="AH2437" t="str" cm="1">
        <f t="array" aca="1" ref="AH2437" ca="1">IFERROR(INDIRECT("$ag"&amp;S2437),"")</f>
        <v/>
      </c>
      <c r="AI2437" t="e" cm="1">
        <f t="array" aca="1" ref="AI2437" ca="1">INDIRECT("O"&amp;S2437)</f>
        <v>#VALUE!</v>
      </c>
      <c r="AJ2437" t="str">
        <f t="shared" si="769"/>
        <v/>
      </c>
    </row>
    <row r="2438" spans="1:36" ht="16.5" customHeight="1" thickBot="1">
      <c r="A2438" s="131"/>
      <c r="B2438" s="138"/>
      <c r="C2438" s="139"/>
      <c r="D2438" s="148"/>
      <c r="E2438" s="148"/>
      <c r="F2438" s="139"/>
      <c r="G2438" s="149"/>
      <c r="H2438" s="149"/>
      <c r="I2438" s="149"/>
      <c r="J2438" s="149"/>
      <c r="K2438" s="39"/>
      <c r="L2438" s="145"/>
      <c r="M2438" s="145"/>
      <c r="N2438" s="62"/>
      <c r="O2438" s="315"/>
      <c r="Q2438" t="str">
        <f t="shared" si="764"/>
        <v/>
      </c>
      <c r="S2438" t="e">
        <f t="shared" ca="1" si="753"/>
        <v>#VALUE!</v>
      </c>
      <c r="T2438" t="e">
        <f t="shared" ca="1" si="770"/>
        <v>#VALUE!</v>
      </c>
      <c r="U2438">
        <f t="shared" si="754"/>
        <v>2364</v>
      </c>
      <c r="V2438">
        <v>197.916666666682</v>
      </c>
      <c r="W2438">
        <f t="shared" si="755"/>
        <v>197</v>
      </c>
      <c r="X2438" t="str" cm="1">
        <f t="array" aca="1" ref="X2438" ca="1">IFERROR(INDEX('PC&amp;PD'!$A$1:$AS$19,ROW('PC&amp;PD'!$A$19),MATCH(INDIRECT(T2438),'PC&amp;PD'!$A$1:$AS$1,0)),"")</f>
        <v/>
      </c>
      <c r="AA2438" t="str">
        <f t="shared" si="765"/>
        <v/>
      </c>
      <c r="AB2438" t="str">
        <f t="shared" si="766"/>
        <v/>
      </c>
      <c r="AC2438" t="e">
        <f t="shared" ca="1" si="767"/>
        <v>#VALUE!</v>
      </c>
      <c r="AD2438" t="str" cm="1">
        <f t="array" aca="1" ref="AD2438" ca="1">IFERROR(IF((LEFT(INDIRECT("$F"&amp;$S2438),4))="GOTS",IF($G2438="Organic","GOTS_Organic_raw",(IF($G2438="Responsible","GOTS_Responsible",(IF($G2438="No Attribute (Conventional)","GOTS_conventional",(IF($G2438="Recycled Pre/Post-Consumer","GOTS_pre_post",(IF($G2438="In-Conversion","GOTS_in_conversion",(IF($G2438="Sustainably Sourced","Sustainably_sourced",(IF($G2438="Recycled pre-consumer organic","GOTS_recycled_organic",""))))))))))))),IF($G2438="Organic","Organic",(IF($G2438="Responsible","Responsible",(IF($G2438="No Attribute (Conventional)","No_Attribute_Conventional",(IF($G2438="Recycled Pre/Post-Consumer","Recycled_Pre_Post_Consumer",(IF($G2438="In-Conversion","In_Conversion",(IF($G2438="Recycled Pre-Consumer","Recycled_Pre_Consumer",(IF($G2438="Recycled Post-Consumer","Recycled_Post_Consumer",(IF($G2438="Sustainably Sourced","Sustainably_sourced",(IF($G2438="Recycled pre-consumer organic","GOTS_recycled_organic","")))))))))))))))))),"")</f>
        <v/>
      </c>
      <c r="AE2438" t="e" cm="1">
        <f t="array" aca="1" ref="AE2438" ca="1">IF($I2438="",IF(INDIRECT("$F"&amp;$S2438)="","",IF(LEFT(INDIRECT("$F"&amp;$S2438),3)="GRS","GRS_RCS_RM",IF((LEFT(INDIRECT("$F"&amp;$S2438),3))="RCS","GRS_RCS_RM",IF(INDIRECT("$F"&amp;$S2438)="OCS (No Label)","OCS_Conversion_RM",IF(LEFT(INDIRECT("$F"&amp;$S2438),3)="OCS","OCS_RM",IF(RIGHT(INDIRECT("$F"&amp;$S2438),10)="conversion","GOTS_RM_conversion",IF((LEFT(INDIRECT("$F"&amp;$S2438),4))="GOTS","GOTS_RM","Responsible_RM"))))))),"DELETERM")</f>
        <v>#VALUE!</v>
      </c>
      <c r="AF2438" t="e" cm="1">
        <f t="array" aca="1" ref="AF2438" ca="1">IF($S2438="","",INDIRECT("$Z"&amp;$S2438))</f>
        <v>#VALUE!</v>
      </c>
      <c r="AG2438" t="str">
        <f t="shared" si="768"/>
        <v/>
      </c>
      <c r="AH2438" t="str" cm="1">
        <f t="array" aca="1" ref="AH2438" ca="1">IFERROR(INDIRECT("$ag"&amp;S2438),"")</f>
        <v/>
      </c>
      <c r="AI2438" t="e" cm="1">
        <f t="array" aca="1" ref="AI2438" ca="1">INDIRECT("O"&amp;S2438)</f>
        <v>#VALUE!</v>
      </c>
      <c r="AJ2438" t="str">
        <f t="shared" si="769"/>
        <v/>
      </c>
    </row>
    <row r="2439" spans="1:36" ht="16.5" customHeight="1">
      <c r="A2439" s="128" t="str">
        <f>IF(B2439="","",COUNTA($B$63:$B2439))</f>
        <v/>
      </c>
      <c r="B2439" s="132"/>
      <c r="C2439" s="133"/>
      <c r="D2439" s="140"/>
      <c r="E2439" s="140"/>
      <c r="F2439" s="133"/>
      <c r="G2439" s="141"/>
      <c r="H2439" s="141"/>
      <c r="I2439" s="141"/>
      <c r="J2439" s="141"/>
      <c r="K2439" s="37"/>
      <c r="L2439" s="142" t="str">
        <f>IF(R2439="","",LEFT(R2439,LEN(R2439)-2))</f>
        <v/>
      </c>
      <c r="M2439" s="142"/>
      <c r="N2439" s="60"/>
      <c r="O2439" s="313"/>
      <c r="Q2439" t="str">
        <f t="shared" si="764"/>
        <v/>
      </c>
      <c r="R2439" t="str">
        <f t="shared" ref="R2439" si="771">CONCATENATE($Q2439,Q2440,Q2441,Q2442,Q2443,Q2444,$Q2445,$Q2446,$Q2447,$Q2448,$Q2449,$Q2450)</f>
        <v/>
      </c>
      <c r="S2439" t="e">
        <f t="shared" ca="1" si="753"/>
        <v>#VALUE!</v>
      </c>
      <c r="T2439" t="e">
        <f t="shared" ca="1" si="770"/>
        <v>#VALUE!</v>
      </c>
      <c r="U2439">
        <f t="shared" si="754"/>
        <v>2376</v>
      </c>
      <c r="V2439">
        <v>198.000000000016</v>
      </c>
      <c r="W2439">
        <f t="shared" si="755"/>
        <v>198</v>
      </c>
      <c r="X2439" t="str" cm="1">
        <f t="array" aca="1" ref="X2439" ca="1">IFERROR(INDEX('PC&amp;PD'!$A$1:$AS$19,ROW('PC&amp;PD'!$A$19),MATCH(INDIRECT(T2439),'PC&amp;PD'!$A$1:$AS$1,0)),"")</f>
        <v/>
      </c>
      <c r="Z2439" t="str">
        <f t="shared" ref="Z2439" si="772">IFERROR(IF($F2439="OCS 100","OCS (OCS 100)",IF($F2439="OCS Blended","OCS (OCS Blended)",IF($F2439="OCS (No Label)","OCS (No Label)",IF($F2439="RCS 100","RCS (RCS 100)",IF($F2439="RCS Blended","RCS (RCS Blended)",IF($F2439="GRS","GRS (GRS)",IF($F2439="GRS (No Label)", "GRS (No Label)",IF($F2439="RDS","RDS (RDS)",IF($F2439="RWS","RWS (RWS)",IF($F2439="RAS","RAS (RAS)",IF($F2439="RMS","RMS (RMS)",IF($F2439="GOTS Organic","GOTS (Organic)",IF($F2439="GOTS Made with organic","GOTS (Made with Organic)",IF($F2439="GOTS Organic - in conversion","GOTS (Organic - In Conversion)",IF($F2439="GOTS Made with organic - in conversion","GOTS (Made with Organic - In Conversion)",""))))))))))))))),"")</f>
        <v/>
      </c>
      <c r="AA2439" t="str">
        <f t="shared" si="765"/>
        <v/>
      </c>
      <c r="AB2439" t="str">
        <f t="shared" si="766"/>
        <v/>
      </c>
      <c r="AC2439" t="e">
        <f t="shared" ca="1" si="767"/>
        <v>#VALUE!</v>
      </c>
      <c r="AD2439" t="str" cm="1">
        <f t="array" aca="1" ref="AD2439" ca="1">IFERROR(IF((LEFT(INDIRECT("$F"&amp;$S2439),4))="GOTS",IF($G2439="Organic","GOTS_Organic_raw",(IF($G2439="Responsible","GOTS_Responsible",(IF($G2439="No Attribute (Conventional)","GOTS_conventional",(IF($G2439="Recycled Pre/Post-Consumer","GOTS_pre_post",(IF($G2439="In-Conversion","GOTS_in_conversion",(IF($G2439="Sustainably Sourced","Sustainably_sourced",(IF($G2439="Recycled pre-consumer organic","GOTS_recycled_organic",""))))))))))))),IF($G2439="Organic","Organic",(IF($G2439="Responsible","Responsible",(IF($G2439="No Attribute (Conventional)","No_Attribute_Conventional",(IF($G2439="Recycled Pre/Post-Consumer","Recycled_Pre_Post_Consumer",(IF($G2439="In-Conversion","In_Conversion",(IF($G2439="Recycled Pre-Consumer","Recycled_Pre_Consumer",(IF($G2439="Recycled Post-Consumer","Recycled_Post_Consumer",(IF($G2439="Sustainably Sourced","Sustainably_sourced",(IF($G2439="Recycled pre-consumer organic","GOTS_recycled_organic","")))))))))))))))))),"")</f>
        <v/>
      </c>
      <c r="AE2439" t="e" cm="1">
        <f t="array" aca="1" ref="AE2439" ca="1">IF($I2439="",IF(INDIRECT("$F"&amp;$S2439)="","",IF(LEFT(INDIRECT("$F"&amp;$S2439),3)="GRS","GRS_RCS_RM",IF((LEFT(INDIRECT("$F"&amp;$S2439),3))="RCS","GRS_RCS_RM",IF(INDIRECT("$F"&amp;$S2439)="OCS (No Label)","OCS_Conversion_RM",IF(LEFT(INDIRECT("$F"&amp;$S2439),3)="OCS","OCS_RM",IF(RIGHT(INDIRECT("$F"&amp;$S2439),10)="conversion","GOTS_RM_conversion",IF((LEFT(INDIRECT("$F"&amp;$S2439),4))="GOTS","GOTS_RM","Responsible_RM"))))))),"DELETERM")</f>
        <v>#VALUE!</v>
      </c>
      <c r="AF2439" t="e" cm="1">
        <f t="array" aca="1" ref="AF2439" ca="1">IF($S2439="","",INDIRECT("$Z"&amp;$S2439))</f>
        <v>#VALUE!</v>
      </c>
      <c r="AG2439" t="str">
        <f t="shared" si="768"/>
        <v/>
      </c>
      <c r="AH2439" t="str" cm="1">
        <f t="array" aca="1" ref="AH2439" ca="1">IFERROR(INDIRECT("$ag"&amp;S2439),"")</f>
        <v/>
      </c>
      <c r="AI2439" t="e" cm="1">
        <f t="array" aca="1" ref="AI2439" ca="1">INDIRECT("O"&amp;S2439)</f>
        <v>#VALUE!</v>
      </c>
      <c r="AJ2439" t="str">
        <f t="shared" si="769"/>
        <v/>
      </c>
    </row>
    <row r="2440" spans="1:36" ht="16.5" customHeight="1">
      <c r="A2440" s="129"/>
      <c r="B2440" s="134"/>
      <c r="C2440" s="135"/>
      <c r="D2440" s="146"/>
      <c r="E2440" s="146"/>
      <c r="F2440" s="135"/>
      <c r="G2440" s="147"/>
      <c r="H2440" s="147"/>
      <c r="I2440" s="147"/>
      <c r="J2440" s="147"/>
      <c r="K2440" s="38"/>
      <c r="L2440" s="143"/>
      <c r="M2440" s="143"/>
      <c r="N2440" s="61"/>
      <c r="O2440" s="314"/>
      <c r="Q2440" t="str">
        <f t="shared" si="764"/>
        <v/>
      </c>
      <c r="S2440" t="e">
        <f t="shared" ca="1" si="753"/>
        <v>#VALUE!</v>
      </c>
      <c r="T2440" t="e">
        <f t="shared" ca="1" si="770"/>
        <v>#VALUE!</v>
      </c>
      <c r="U2440">
        <f t="shared" si="754"/>
        <v>2376</v>
      </c>
      <c r="V2440">
        <v>198.083333333349</v>
      </c>
      <c r="W2440">
        <f t="shared" si="755"/>
        <v>198</v>
      </c>
      <c r="X2440" t="str" cm="1">
        <f t="array" aca="1" ref="X2440" ca="1">IFERROR(INDEX('PC&amp;PD'!$A$1:$AS$19,ROW('PC&amp;PD'!$A$19),MATCH(INDIRECT(T2440),'PC&amp;PD'!$A$1:$AS$1,0)),"")</f>
        <v/>
      </c>
      <c r="AA2440" t="str">
        <f t="shared" si="765"/>
        <v/>
      </c>
      <c r="AB2440" t="str">
        <f t="shared" si="766"/>
        <v/>
      </c>
      <c r="AC2440" t="e">
        <f t="shared" ca="1" si="767"/>
        <v>#VALUE!</v>
      </c>
      <c r="AD2440" t="str" cm="1">
        <f t="array" aca="1" ref="AD2440" ca="1">IFERROR(IF((LEFT(INDIRECT("$F"&amp;$S2440),4))="GOTS",IF($G2440="Organic","GOTS_Organic_raw",(IF($G2440="Responsible","GOTS_Responsible",(IF($G2440="No Attribute (Conventional)","GOTS_conventional",(IF($G2440="Recycled Pre/Post-Consumer","GOTS_pre_post",(IF($G2440="In-Conversion","GOTS_in_conversion",(IF($G2440="Sustainably Sourced","Sustainably_sourced",(IF($G2440="Recycled pre-consumer organic","GOTS_recycled_organic",""))))))))))))),IF($G2440="Organic","Organic",(IF($G2440="Responsible","Responsible",(IF($G2440="No Attribute (Conventional)","No_Attribute_Conventional",(IF($G2440="Recycled Pre/Post-Consumer","Recycled_Pre_Post_Consumer",(IF($G2440="In-Conversion","In_Conversion",(IF($G2440="Recycled Pre-Consumer","Recycled_Pre_Consumer",(IF($G2440="Recycled Post-Consumer","Recycled_Post_Consumer",(IF($G2440="Sustainably Sourced","Sustainably_sourced",(IF($G2440="Recycled pre-consumer organic","GOTS_recycled_organic","")))))))))))))))))),"")</f>
        <v/>
      </c>
      <c r="AE2440" t="e" cm="1">
        <f t="array" aca="1" ref="AE2440" ca="1">IF($I2440="",IF(INDIRECT("$F"&amp;$S2440)="","",IF(LEFT(INDIRECT("$F"&amp;$S2440),3)="GRS","GRS_RCS_RM",IF((LEFT(INDIRECT("$F"&amp;$S2440),3))="RCS","GRS_RCS_RM",IF(INDIRECT("$F"&amp;$S2440)="OCS (No Label)","OCS_Conversion_RM",IF(LEFT(INDIRECT("$F"&amp;$S2440),3)="OCS","OCS_RM",IF(RIGHT(INDIRECT("$F"&amp;$S2440),10)="conversion","GOTS_RM_conversion",IF((LEFT(INDIRECT("$F"&amp;$S2440),4))="GOTS","GOTS_RM","Responsible_RM"))))))),"DELETERM")</f>
        <v>#VALUE!</v>
      </c>
      <c r="AF2440" t="e" cm="1">
        <f t="array" aca="1" ref="AF2440" ca="1">IF($S2440="","",INDIRECT("$Z"&amp;$S2440))</f>
        <v>#VALUE!</v>
      </c>
      <c r="AG2440" t="str">
        <f t="shared" si="768"/>
        <v/>
      </c>
      <c r="AH2440" t="str" cm="1">
        <f t="array" aca="1" ref="AH2440" ca="1">IFERROR(INDIRECT("$ag"&amp;S2440),"")</f>
        <v/>
      </c>
      <c r="AI2440" t="e" cm="1">
        <f t="array" aca="1" ref="AI2440" ca="1">INDIRECT("O"&amp;S2440)</f>
        <v>#VALUE!</v>
      </c>
      <c r="AJ2440" t="str">
        <f t="shared" si="769"/>
        <v/>
      </c>
    </row>
    <row r="2441" spans="1:36" ht="16.5" customHeight="1">
      <c r="A2441" s="129"/>
      <c r="B2441" s="134"/>
      <c r="C2441" s="135"/>
      <c r="D2441" s="146"/>
      <c r="E2441" s="146"/>
      <c r="F2441" s="135"/>
      <c r="G2441" s="147"/>
      <c r="H2441" s="147"/>
      <c r="I2441" s="147"/>
      <c r="J2441" s="147"/>
      <c r="K2441" s="38"/>
      <c r="L2441" s="143"/>
      <c r="M2441" s="143"/>
      <c r="N2441" s="61"/>
      <c r="O2441" s="314"/>
      <c r="Q2441" t="str">
        <f t="shared" si="764"/>
        <v/>
      </c>
      <c r="S2441" t="e">
        <f t="shared" ca="1" si="753"/>
        <v>#VALUE!</v>
      </c>
      <c r="T2441" t="e">
        <f t="shared" ca="1" si="770"/>
        <v>#VALUE!</v>
      </c>
      <c r="U2441">
        <f t="shared" si="754"/>
        <v>2376</v>
      </c>
      <c r="V2441">
        <v>198.166666666682</v>
      </c>
      <c r="W2441">
        <f t="shared" si="755"/>
        <v>198</v>
      </c>
      <c r="X2441" t="str" cm="1">
        <f t="array" aca="1" ref="X2441" ca="1">IFERROR(INDEX('PC&amp;PD'!$A$1:$AS$19,ROW('PC&amp;PD'!$A$19),MATCH(INDIRECT(T2441),'PC&amp;PD'!$A$1:$AS$1,0)),"")</f>
        <v/>
      </c>
      <c r="AA2441" t="str">
        <f t="shared" si="765"/>
        <v/>
      </c>
      <c r="AB2441" t="str">
        <f t="shared" si="766"/>
        <v/>
      </c>
      <c r="AC2441" t="e">
        <f t="shared" ca="1" si="767"/>
        <v>#VALUE!</v>
      </c>
      <c r="AD2441" t="str" cm="1">
        <f t="array" aca="1" ref="AD2441" ca="1">IFERROR(IF((LEFT(INDIRECT("$F"&amp;$S2441),4))="GOTS",IF($G2441="Organic","GOTS_Organic_raw",(IF($G2441="Responsible","GOTS_Responsible",(IF($G2441="No Attribute (Conventional)","GOTS_conventional",(IF($G2441="Recycled Pre/Post-Consumer","GOTS_pre_post",(IF($G2441="In-Conversion","GOTS_in_conversion",(IF($G2441="Sustainably Sourced","Sustainably_sourced",(IF($G2441="Recycled pre-consumer organic","GOTS_recycled_organic",""))))))))))))),IF($G2441="Organic","Organic",(IF($G2441="Responsible","Responsible",(IF($G2441="No Attribute (Conventional)","No_Attribute_Conventional",(IF($G2441="Recycled Pre/Post-Consumer","Recycled_Pre_Post_Consumer",(IF($G2441="In-Conversion","In_Conversion",(IF($G2441="Recycled Pre-Consumer","Recycled_Pre_Consumer",(IF($G2441="Recycled Post-Consumer","Recycled_Post_Consumer",(IF($G2441="Sustainably Sourced","Sustainably_sourced",(IF($G2441="Recycled pre-consumer organic","GOTS_recycled_organic","")))))))))))))))))),"")</f>
        <v/>
      </c>
      <c r="AE2441" t="e" cm="1">
        <f t="array" aca="1" ref="AE2441" ca="1">IF($I2441="",IF(INDIRECT("$F"&amp;$S2441)="","",IF(LEFT(INDIRECT("$F"&amp;$S2441),3)="GRS","GRS_RCS_RM",IF((LEFT(INDIRECT("$F"&amp;$S2441),3))="RCS","GRS_RCS_RM",IF(INDIRECT("$F"&amp;$S2441)="OCS (No Label)","OCS_Conversion_RM",IF(LEFT(INDIRECT("$F"&amp;$S2441),3)="OCS","OCS_RM",IF(RIGHT(INDIRECT("$F"&amp;$S2441),10)="conversion","GOTS_RM_conversion",IF((LEFT(INDIRECT("$F"&amp;$S2441),4))="GOTS","GOTS_RM","Responsible_RM"))))))),"DELETERM")</f>
        <v>#VALUE!</v>
      </c>
      <c r="AF2441" t="e" cm="1">
        <f t="array" aca="1" ref="AF2441" ca="1">IF($S2441="","",INDIRECT("$Z"&amp;$S2441))</f>
        <v>#VALUE!</v>
      </c>
      <c r="AG2441" t="str">
        <f t="shared" si="768"/>
        <v/>
      </c>
      <c r="AH2441" t="str" cm="1">
        <f t="array" aca="1" ref="AH2441" ca="1">IFERROR(INDIRECT("$ag"&amp;S2441),"")</f>
        <v/>
      </c>
      <c r="AI2441" t="e" cm="1">
        <f t="array" aca="1" ref="AI2441" ca="1">INDIRECT("O"&amp;S2441)</f>
        <v>#VALUE!</v>
      </c>
      <c r="AJ2441" t="str">
        <f t="shared" si="769"/>
        <v/>
      </c>
    </row>
    <row r="2442" spans="1:36" ht="16.5" customHeight="1">
      <c r="A2442" s="129"/>
      <c r="B2442" s="134"/>
      <c r="C2442" s="135"/>
      <c r="D2442" s="146"/>
      <c r="E2442" s="146"/>
      <c r="F2442" s="135"/>
      <c r="G2442" s="147"/>
      <c r="H2442" s="147"/>
      <c r="I2442" s="147"/>
      <c r="J2442" s="147"/>
      <c r="K2442" s="38"/>
      <c r="L2442" s="143"/>
      <c r="M2442" s="143"/>
      <c r="N2442" s="61"/>
      <c r="O2442" s="314"/>
      <c r="Q2442" t="str">
        <f t="shared" si="764"/>
        <v/>
      </c>
      <c r="S2442" t="e">
        <f t="shared" ca="1" si="753"/>
        <v>#VALUE!</v>
      </c>
      <c r="T2442" t="e">
        <f t="shared" ca="1" si="770"/>
        <v>#VALUE!</v>
      </c>
      <c r="U2442">
        <f t="shared" si="754"/>
        <v>2376</v>
      </c>
      <c r="V2442">
        <v>198.250000000016</v>
      </c>
      <c r="W2442">
        <f t="shared" si="755"/>
        <v>198</v>
      </c>
      <c r="X2442" t="str" cm="1">
        <f t="array" aca="1" ref="X2442" ca="1">IFERROR(INDEX('PC&amp;PD'!$A$1:$AS$19,ROW('PC&amp;PD'!$A$19),MATCH(INDIRECT(T2442),'PC&amp;PD'!$A$1:$AS$1,0)),"")</f>
        <v/>
      </c>
      <c r="AA2442" t="str">
        <f t="shared" si="765"/>
        <v/>
      </c>
      <c r="AB2442" t="str">
        <f t="shared" si="766"/>
        <v/>
      </c>
      <c r="AC2442" t="e">
        <f t="shared" ca="1" si="767"/>
        <v>#VALUE!</v>
      </c>
      <c r="AD2442" t="str" cm="1">
        <f t="array" aca="1" ref="AD2442" ca="1">IFERROR(IF((LEFT(INDIRECT("$F"&amp;$S2442),4))="GOTS",IF($G2442="Organic","GOTS_Organic_raw",(IF($G2442="Responsible","GOTS_Responsible",(IF($G2442="No Attribute (Conventional)","GOTS_conventional",(IF($G2442="Recycled Pre/Post-Consumer","GOTS_pre_post",(IF($G2442="In-Conversion","GOTS_in_conversion",(IF($G2442="Sustainably Sourced","Sustainably_sourced",(IF($G2442="Recycled pre-consumer organic","GOTS_recycled_organic",""))))))))))))),IF($G2442="Organic","Organic",(IF($G2442="Responsible","Responsible",(IF($G2442="No Attribute (Conventional)","No_Attribute_Conventional",(IF($G2442="Recycled Pre/Post-Consumer","Recycled_Pre_Post_Consumer",(IF($G2442="In-Conversion","In_Conversion",(IF($G2442="Recycled Pre-Consumer","Recycled_Pre_Consumer",(IF($G2442="Recycled Post-Consumer","Recycled_Post_Consumer",(IF($G2442="Sustainably Sourced","Sustainably_sourced",(IF($G2442="Recycled pre-consumer organic","GOTS_recycled_organic","")))))))))))))))))),"")</f>
        <v/>
      </c>
      <c r="AE2442" t="e" cm="1">
        <f t="array" aca="1" ref="AE2442" ca="1">IF($I2442="",IF(INDIRECT("$F"&amp;$S2442)="","",IF(LEFT(INDIRECT("$F"&amp;$S2442),3)="GRS","GRS_RCS_RM",IF((LEFT(INDIRECT("$F"&amp;$S2442),3))="RCS","GRS_RCS_RM",IF(INDIRECT("$F"&amp;$S2442)="OCS (No Label)","OCS_Conversion_RM",IF(LEFT(INDIRECT("$F"&amp;$S2442),3)="OCS","OCS_RM",IF(RIGHT(INDIRECT("$F"&amp;$S2442),10)="conversion","GOTS_RM_conversion",IF((LEFT(INDIRECT("$F"&amp;$S2442),4))="GOTS","GOTS_RM","Responsible_RM"))))))),"DELETERM")</f>
        <v>#VALUE!</v>
      </c>
      <c r="AF2442" t="e" cm="1">
        <f t="array" aca="1" ref="AF2442" ca="1">IF($S2442="","",INDIRECT("$Z"&amp;$S2442))</f>
        <v>#VALUE!</v>
      </c>
      <c r="AG2442" t="str">
        <f t="shared" si="768"/>
        <v/>
      </c>
      <c r="AH2442" t="str" cm="1">
        <f t="array" aca="1" ref="AH2442" ca="1">IFERROR(INDIRECT("$ag"&amp;S2442),"")</f>
        <v/>
      </c>
      <c r="AI2442" t="e" cm="1">
        <f t="array" aca="1" ref="AI2442" ca="1">INDIRECT("O"&amp;S2442)</f>
        <v>#VALUE!</v>
      </c>
      <c r="AJ2442" t="str">
        <f t="shared" si="769"/>
        <v/>
      </c>
    </row>
    <row r="2443" spans="1:36" ht="16.5" customHeight="1">
      <c r="A2443" s="129"/>
      <c r="B2443" s="134"/>
      <c r="C2443" s="135"/>
      <c r="D2443" s="146"/>
      <c r="E2443" s="146"/>
      <c r="F2443" s="135"/>
      <c r="G2443" s="147"/>
      <c r="H2443" s="147"/>
      <c r="I2443" s="147"/>
      <c r="J2443" s="147"/>
      <c r="K2443" s="38"/>
      <c r="L2443" s="143"/>
      <c r="M2443" s="143"/>
      <c r="N2443" s="61"/>
      <c r="O2443" s="314"/>
      <c r="Q2443" t="str">
        <f t="shared" si="764"/>
        <v/>
      </c>
      <c r="S2443" t="e">
        <f t="shared" ca="1" si="753"/>
        <v>#VALUE!</v>
      </c>
      <c r="T2443" t="e">
        <f t="shared" ca="1" si="770"/>
        <v>#VALUE!</v>
      </c>
      <c r="U2443">
        <f t="shared" si="754"/>
        <v>2376</v>
      </c>
      <c r="V2443">
        <v>198.333333333349</v>
      </c>
      <c r="W2443">
        <f t="shared" si="755"/>
        <v>198</v>
      </c>
      <c r="X2443" t="str" cm="1">
        <f t="array" aca="1" ref="X2443" ca="1">IFERROR(INDEX('PC&amp;PD'!$A$1:$AS$19,ROW('PC&amp;PD'!$A$19),MATCH(INDIRECT(T2443),'PC&amp;PD'!$A$1:$AS$1,0)),"")</f>
        <v/>
      </c>
      <c r="AA2443" t="str">
        <f t="shared" si="765"/>
        <v/>
      </c>
      <c r="AB2443" t="str">
        <f t="shared" si="766"/>
        <v/>
      </c>
      <c r="AC2443" t="e">
        <f t="shared" ca="1" si="767"/>
        <v>#VALUE!</v>
      </c>
      <c r="AD2443" t="str" cm="1">
        <f t="array" aca="1" ref="AD2443" ca="1">IFERROR(IF((LEFT(INDIRECT("$F"&amp;$S2443),4))="GOTS",IF($G2443="Organic","GOTS_Organic_raw",(IF($G2443="Responsible","GOTS_Responsible",(IF($G2443="No Attribute (Conventional)","GOTS_conventional",(IF($G2443="Recycled Pre/Post-Consumer","GOTS_pre_post",(IF($G2443="In-Conversion","GOTS_in_conversion",(IF($G2443="Sustainably Sourced","Sustainably_sourced",(IF($G2443="Recycled pre-consumer organic","GOTS_recycled_organic",""))))))))))))),IF($G2443="Organic","Organic",(IF($G2443="Responsible","Responsible",(IF($G2443="No Attribute (Conventional)","No_Attribute_Conventional",(IF($G2443="Recycled Pre/Post-Consumer","Recycled_Pre_Post_Consumer",(IF($G2443="In-Conversion","In_Conversion",(IF($G2443="Recycled Pre-Consumer","Recycled_Pre_Consumer",(IF($G2443="Recycled Post-Consumer","Recycled_Post_Consumer",(IF($G2443="Sustainably Sourced","Sustainably_sourced",(IF($G2443="Recycled pre-consumer organic","GOTS_recycled_organic","")))))))))))))))))),"")</f>
        <v/>
      </c>
      <c r="AE2443" t="e" cm="1">
        <f t="array" aca="1" ref="AE2443" ca="1">IF($I2443="",IF(INDIRECT("$F"&amp;$S2443)="","",IF(LEFT(INDIRECT("$F"&amp;$S2443),3)="GRS","GRS_RCS_RM",IF((LEFT(INDIRECT("$F"&amp;$S2443),3))="RCS","GRS_RCS_RM",IF(INDIRECT("$F"&amp;$S2443)="OCS (No Label)","OCS_Conversion_RM",IF(LEFT(INDIRECT("$F"&amp;$S2443),3)="OCS","OCS_RM",IF(RIGHT(INDIRECT("$F"&amp;$S2443),10)="conversion","GOTS_RM_conversion",IF((LEFT(INDIRECT("$F"&amp;$S2443),4))="GOTS","GOTS_RM","Responsible_RM"))))))),"DELETERM")</f>
        <v>#VALUE!</v>
      </c>
      <c r="AF2443" t="e" cm="1">
        <f t="array" aca="1" ref="AF2443" ca="1">IF($S2443="","",INDIRECT("$Z"&amp;$S2443))</f>
        <v>#VALUE!</v>
      </c>
      <c r="AG2443" t="str">
        <f t="shared" si="768"/>
        <v/>
      </c>
      <c r="AH2443" t="str" cm="1">
        <f t="array" aca="1" ref="AH2443" ca="1">IFERROR(INDIRECT("$ag"&amp;S2443),"")</f>
        <v/>
      </c>
      <c r="AI2443" t="e" cm="1">
        <f t="array" aca="1" ref="AI2443" ca="1">INDIRECT("O"&amp;S2443)</f>
        <v>#VALUE!</v>
      </c>
      <c r="AJ2443" t="str">
        <f t="shared" si="769"/>
        <v/>
      </c>
    </row>
    <row r="2444" spans="1:36" ht="16.5" customHeight="1">
      <c r="A2444" s="129"/>
      <c r="B2444" s="134"/>
      <c r="C2444" s="135"/>
      <c r="D2444" s="146"/>
      <c r="E2444" s="146"/>
      <c r="F2444" s="135"/>
      <c r="G2444" s="147"/>
      <c r="H2444" s="147"/>
      <c r="I2444" s="147"/>
      <c r="J2444" s="147"/>
      <c r="K2444" s="38"/>
      <c r="L2444" s="143"/>
      <c r="M2444" s="143"/>
      <c r="N2444" s="61"/>
      <c r="O2444" s="314"/>
      <c r="Q2444" t="str">
        <f t="shared" si="764"/>
        <v/>
      </c>
      <c r="S2444" t="e">
        <f t="shared" ref="S2444:S2507" ca="1" si="773">IF(INDIRECT("A"&amp;$S$63+$U2444)&lt;&gt;"",$S$63+$U2444,"")</f>
        <v>#VALUE!</v>
      </c>
      <c r="T2444" t="e">
        <f t="shared" ca="1" si="770"/>
        <v>#VALUE!</v>
      </c>
      <c r="U2444">
        <f t="shared" ref="U2444:U2507" si="774">(12*W2444)</f>
        <v>2376</v>
      </c>
      <c r="V2444">
        <v>198.416666666682</v>
      </c>
      <c r="W2444">
        <f t="shared" si="755"/>
        <v>198</v>
      </c>
      <c r="X2444" t="str" cm="1">
        <f t="array" aca="1" ref="X2444" ca="1">IFERROR(INDEX('PC&amp;PD'!$A$1:$AS$19,ROW('PC&amp;PD'!$A$19),MATCH(INDIRECT(T2444),'PC&amp;PD'!$A$1:$AS$1,0)),"")</f>
        <v/>
      </c>
      <c r="AA2444" t="str">
        <f t="shared" si="765"/>
        <v/>
      </c>
      <c r="AB2444" t="str">
        <f t="shared" si="766"/>
        <v/>
      </c>
      <c r="AC2444" t="e">
        <f t="shared" ca="1" si="767"/>
        <v>#VALUE!</v>
      </c>
      <c r="AD2444" t="str" cm="1">
        <f t="array" aca="1" ref="AD2444" ca="1">IFERROR(IF((LEFT(INDIRECT("$F"&amp;$S2444),4))="GOTS",IF($G2444="Organic","GOTS_Organic_raw",(IF($G2444="Responsible","GOTS_Responsible",(IF($G2444="No Attribute (Conventional)","GOTS_conventional",(IF($G2444="Recycled Pre/Post-Consumer","GOTS_pre_post",(IF($G2444="In-Conversion","GOTS_in_conversion",(IF($G2444="Sustainably Sourced","Sustainably_sourced",(IF($G2444="Recycled pre-consumer organic","GOTS_recycled_organic",""))))))))))))),IF($G2444="Organic","Organic",(IF($G2444="Responsible","Responsible",(IF($G2444="No Attribute (Conventional)","No_Attribute_Conventional",(IF($G2444="Recycled Pre/Post-Consumer","Recycled_Pre_Post_Consumer",(IF($G2444="In-Conversion","In_Conversion",(IF($G2444="Recycled Pre-Consumer","Recycled_Pre_Consumer",(IF($G2444="Recycled Post-Consumer","Recycled_Post_Consumer",(IF($G2444="Sustainably Sourced","Sustainably_sourced",(IF($G2444="Recycled pre-consumer organic","GOTS_recycled_organic","")))))))))))))))))),"")</f>
        <v/>
      </c>
      <c r="AE2444" t="e" cm="1">
        <f t="array" aca="1" ref="AE2444" ca="1">IF($I2444="",IF(INDIRECT("$F"&amp;$S2444)="","",IF(LEFT(INDIRECT("$F"&amp;$S2444),3)="GRS","GRS_RCS_RM",IF((LEFT(INDIRECT("$F"&amp;$S2444),3))="RCS","GRS_RCS_RM",IF(INDIRECT("$F"&amp;$S2444)="OCS (No Label)","OCS_Conversion_RM",IF(LEFT(INDIRECT("$F"&amp;$S2444),3)="OCS","OCS_RM",IF(RIGHT(INDIRECT("$F"&amp;$S2444),10)="conversion","GOTS_RM_conversion",IF((LEFT(INDIRECT("$F"&amp;$S2444),4))="GOTS","GOTS_RM","Responsible_RM"))))))),"DELETERM")</f>
        <v>#VALUE!</v>
      </c>
      <c r="AF2444" t="e" cm="1">
        <f t="array" aca="1" ref="AF2444" ca="1">IF($S2444="","",INDIRECT("$Z"&amp;$S2444))</f>
        <v>#VALUE!</v>
      </c>
      <c r="AG2444" t="str">
        <f t="shared" si="768"/>
        <v/>
      </c>
      <c r="AH2444" t="str" cm="1">
        <f t="array" aca="1" ref="AH2444" ca="1">IFERROR(INDIRECT("$ag"&amp;S2444),"")</f>
        <v/>
      </c>
      <c r="AI2444" t="e" cm="1">
        <f t="array" aca="1" ref="AI2444" ca="1">INDIRECT("O"&amp;S2444)</f>
        <v>#VALUE!</v>
      </c>
      <c r="AJ2444" t="str">
        <f t="shared" si="769"/>
        <v/>
      </c>
    </row>
    <row r="2445" spans="1:36" ht="16.5" customHeight="1">
      <c r="A2445" s="130"/>
      <c r="B2445" s="136"/>
      <c r="C2445" s="137"/>
      <c r="D2445" s="146"/>
      <c r="E2445" s="146"/>
      <c r="F2445" s="137"/>
      <c r="G2445" s="147"/>
      <c r="H2445" s="147"/>
      <c r="I2445" s="147"/>
      <c r="J2445" s="147"/>
      <c r="K2445" s="38"/>
      <c r="L2445" s="144"/>
      <c r="M2445" s="144"/>
      <c r="N2445" s="61"/>
      <c r="O2445" s="314"/>
      <c r="Q2445" t="str">
        <f t="shared" si="764"/>
        <v/>
      </c>
      <c r="S2445" t="e">
        <f t="shared" ca="1" si="773"/>
        <v>#VALUE!</v>
      </c>
      <c r="T2445" t="e">
        <f t="shared" ca="1" si="770"/>
        <v>#VALUE!</v>
      </c>
      <c r="U2445">
        <f t="shared" si="774"/>
        <v>2376</v>
      </c>
      <c r="V2445">
        <v>198.500000000016</v>
      </c>
      <c r="W2445">
        <f t="shared" si="755"/>
        <v>198</v>
      </c>
      <c r="X2445" t="str" cm="1">
        <f t="array" aca="1" ref="X2445" ca="1">IFERROR(INDEX('PC&amp;PD'!$A$1:$AS$19,ROW('PC&amp;PD'!$A$19),MATCH(INDIRECT(T2445),'PC&amp;PD'!$A$1:$AS$1,0)),"")</f>
        <v/>
      </c>
      <c r="AA2445" t="str">
        <f t="shared" si="765"/>
        <v/>
      </c>
      <c r="AB2445" t="str">
        <f t="shared" si="766"/>
        <v/>
      </c>
      <c r="AC2445" t="e">
        <f t="shared" ca="1" si="767"/>
        <v>#VALUE!</v>
      </c>
      <c r="AD2445" t="str" cm="1">
        <f t="array" aca="1" ref="AD2445" ca="1">IFERROR(IF((LEFT(INDIRECT("$F"&amp;$S2445),4))="GOTS",IF($G2445="Organic","GOTS_Organic_raw",(IF($G2445="Responsible","GOTS_Responsible",(IF($G2445="No Attribute (Conventional)","GOTS_conventional",(IF($G2445="Recycled Pre/Post-Consumer","GOTS_pre_post",(IF($G2445="In-Conversion","GOTS_in_conversion",(IF($G2445="Sustainably Sourced","Sustainably_sourced",(IF($G2445="Recycled pre-consumer organic","GOTS_recycled_organic",""))))))))))))),IF($G2445="Organic","Organic",(IF($G2445="Responsible","Responsible",(IF($G2445="No Attribute (Conventional)","No_Attribute_Conventional",(IF($G2445="Recycled Pre/Post-Consumer","Recycled_Pre_Post_Consumer",(IF($G2445="In-Conversion","In_Conversion",(IF($G2445="Recycled Pre-Consumer","Recycled_Pre_Consumer",(IF($G2445="Recycled Post-Consumer","Recycled_Post_Consumer",(IF($G2445="Sustainably Sourced","Sustainably_sourced",(IF($G2445="Recycled pre-consumer organic","GOTS_recycled_organic","")))))))))))))))))),"")</f>
        <v/>
      </c>
      <c r="AE2445" t="e" cm="1">
        <f t="array" aca="1" ref="AE2445" ca="1">IF($I2445="",IF(INDIRECT("$F"&amp;$S2445)="","",IF(LEFT(INDIRECT("$F"&amp;$S2445),3)="GRS","GRS_RCS_RM",IF((LEFT(INDIRECT("$F"&amp;$S2445),3))="RCS","GRS_RCS_RM",IF(INDIRECT("$F"&amp;$S2445)="OCS (No Label)","OCS_Conversion_RM",IF(LEFT(INDIRECT("$F"&amp;$S2445),3)="OCS","OCS_RM",IF(RIGHT(INDIRECT("$F"&amp;$S2445),10)="conversion","GOTS_RM_conversion",IF((LEFT(INDIRECT("$F"&amp;$S2445),4))="GOTS","GOTS_RM","Responsible_RM"))))))),"DELETERM")</f>
        <v>#VALUE!</v>
      </c>
      <c r="AF2445" t="e" cm="1">
        <f t="array" aca="1" ref="AF2445" ca="1">IF($S2445="","",INDIRECT("$Z"&amp;$S2445))</f>
        <v>#VALUE!</v>
      </c>
      <c r="AG2445" t="str">
        <f t="shared" si="768"/>
        <v/>
      </c>
      <c r="AH2445" t="str" cm="1">
        <f t="array" aca="1" ref="AH2445" ca="1">IFERROR(INDIRECT("$ag"&amp;S2445),"")</f>
        <v/>
      </c>
      <c r="AI2445" t="e" cm="1">
        <f t="array" aca="1" ref="AI2445" ca="1">INDIRECT("O"&amp;S2445)</f>
        <v>#VALUE!</v>
      </c>
      <c r="AJ2445" t="str">
        <f t="shared" si="769"/>
        <v/>
      </c>
    </row>
    <row r="2446" spans="1:36" ht="16.5" customHeight="1">
      <c r="A2446" s="130"/>
      <c r="B2446" s="136"/>
      <c r="C2446" s="137"/>
      <c r="D2446" s="146"/>
      <c r="E2446" s="146"/>
      <c r="F2446" s="137"/>
      <c r="G2446" s="147"/>
      <c r="H2446" s="147"/>
      <c r="I2446" s="147"/>
      <c r="J2446" s="147"/>
      <c r="K2446" s="38"/>
      <c r="L2446" s="144"/>
      <c r="M2446" s="144"/>
      <c r="N2446" s="61"/>
      <c r="O2446" s="314"/>
      <c r="Q2446" t="str">
        <f t="shared" si="764"/>
        <v/>
      </c>
      <c r="S2446" t="e">
        <f t="shared" ca="1" si="773"/>
        <v>#VALUE!</v>
      </c>
      <c r="T2446" t="e">
        <f t="shared" ca="1" si="770"/>
        <v>#VALUE!</v>
      </c>
      <c r="U2446">
        <f t="shared" si="774"/>
        <v>2376</v>
      </c>
      <c r="V2446">
        <v>198.583333333349</v>
      </c>
      <c r="W2446">
        <f t="shared" si="755"/>
        <v>198</v>
      </c>
      <c r="X2446" t="str" cm="1">
        <f t="array" aca="1" ref="X2446" ca="1">IFERROR(INDEX('PC&amp;PD'!$A$1:$AS$19,ROW('PC&amp;PD'!$A$19),MATCH(INDIRECT(T2446),'PC&amp;PD'!$A$1:$AS$1,0)),"")</f>
        <v/>
      </c>
      <c r="AA2446" t="str">
        <f t="shared" si="765"/>
        <v/>
      </c>
      <c r="AB2446" t="str">
        <f t="shared" si="766"/>
        <v/>
      </c>
      <c r="AC2446" t="e">
        <f t="shared" ca="1" si="767"/>
        <v>#VALUE!</v>
      </c>
      <c r="AD2446" t="str" cm="1">
        <f t="array" aca="1" ref="AD2446" ca="1">IFERROR(IF((LEFT(INDIRECT("$F"&amp;$S2446),4))="GOTS",IF($G2446="Organic","GOTS_Organic_raw",(IF($G2446="Responsible","GOTS_Responsible",(IF($G2446="No Attribute (Conventional)","GOTS_conventional",(IF($G2446="Recycled Pre/Post-Consumer","GOTS_pre_post",(IF($G2446="In-Conversion","GOTS_in_conversion",(IF($G2446="Sustainably Sourced","Sustainably_sourced",(IF($G2446="Recycled pre-consumer organic","GOTS_recycled_organic",""))))))))))))),IF($G2446="Organic","Organic",(IF($G2446="Responsible","Responsible",(IF($G2446="No Attribute (Conventional)","No_Attribute_Conventional",(IF($G2446="Recycled Pre/Post-Consumer","Recycled_Pre_Post_Consumer",(IF($G2446="In-Conversion","In_Conversion",(IF($G2446="Recycled Pre-Consumer","Recycled_Pre_Consumer",(IF($G2446="Recycled Post-Consumer","Recycled_Post_Consumer",(IF($G2446="Sustainably Sourced","Sustainably_sourced",(IF($G2446="Recycled pre-consumer organic","GOTS_recycled_organic","")))))))))))))))))),"")</f>
        <v/>
      </c>
      <c r="AE2446" t="e" cm="1">
        <f t="array" aca="1" ref="AE2446" ca="1">IF($I2446="",IF(INDIRECT("$F"&amp;$S2446)="","",IF(LEFT(INDIRECT("$F"&amp;$S2446),3)="GRS","GRS_RCS_RM",IF((LEFT(INDIRECT("$F"&amp;$S2446),3))="RCS","GRS_RCS_RM",IF(INDIRECT("$F"&amp;$S2446)="OCS (No Label)","OCS_Conversion_RM",IF(LEFT(INDIRECT("$F"&amp;$S2446),3)="OCS","OCS_RM",IF(RIGHT(INDIRECT("$F"&amp;$S2446),10)="conversion","GOTS_RM_conversion",IF((LEFT(INDIRECT("$F"&amp;$S2446),4))="GOTS","GOTS_RM","Responsible_RM"))))))),"DELETERM")</f>
        <v>#VALUE!</v>
      </c>
      <c r="AF2446" t="e" cm="1">
        <f t="array" aca="1" ref="AF2446" ca="1">IF($S2446="","",INDIRECT("$Z"&amp;$S2446))</f>
        <v>#VALUE!</v>
      </c>
      <c r="AG2446" t="str">
        <f t="shared" si="768"/>
        <v/>
      </c>
      <c r="AH2446" t="str" cm="1">
        <f t="array" aca="1" ref="AH2446" ca="1">IFERROR(INDIRECT("$ag"&amp;S2446),"")</f>
        <v/>
      </c>
      <c r="AI2446" t="e" cm="1">
        <f t="array" aca="1" ref="AI2446" ca="1">INDIRECT("O"&amp;S2446)</f>
        <v>#VALUE!</v>
      </c>
      <c r="AJ2446" t="str">
        <f t="shared" si="769"/>
        <v/>
      </c>
    </row>
    <row r="2447" spans="1:36" ht="16.5" customHeight="1">
      <c r="A2447" s="130"/>
      <c r="B2447" s="136"/>
      <c r="C2447" s="137"/>
      <c r="D2447" s="146"/>
      <c r="E2447" s="146"/>
      <c r="F2447" s="137"/>
      <c r="G2447" s="147"/>
      <c r="H2447" s="147"/>
      <c r="I2447" s="147"/>
      <c r="J2447" s="147"/>
      <c r="K2447" s="38"/>
      <c r="L2447" s="144"/>
      <c r="M2447" s="144"/>
      <c r="N2447" s="61"/>
      <c r="O2447" s="314"/>
      <c r="Q2447" t="str">
        <f t="shared" si="764"/>
        <v/>
      </c>
      <c r="S2447" t="e">
        <f t="shared" ca="1" si="773"/>
        <v>#VALUE!</v>
      </c>
      <c r="T2447" t="e">
        <f t="shared" ca="1" si="770"/>
        <v>#VALUE!</v>
      </c>
      <c r="U2447">
        <f t="shared" si="774"/>
        <v>2376</v>
      </c>
      <c r="V2447">
        <v>198.666666666682</v>
      </c>
      <c r="W2447">
        <f t="shared" si="755"/>
        <v>198</v>
      </c>
      <c r="X2447" t="str" cm="1">
        <f t="array" aca="1" ref="X2447" ca="1">IFERROR(INDEX('PC&amp;PD'!$A$1:$AS$19,ROW('PC&amp;PD'!$A$19),MATCH(INDIRECT(T2447),'PC&amp;PD'!$A$1:$AS$1,0)),"")</f>
        <v/>
      </c>
      <c r="AA2447" t="str">
        <f t="shared" si="765"/>
        <v/>
      </c>
      <c r="AB2447" t="str">
        <f t="shared" si="766"/>
        <v/>
      </c>
      <c r="AC2447" t="e">
        <f t="shared" ca="1" si="767"/>
        <v>#VALUE!</v>
      </c>
      <c r="AD2447" t="str" cm="1">
        <f t="array" aca="1" ref="AD2447" ca="1">IFERROR(IF((LEFT(INDIRECT("$F"&amp;$S2447),4))="GOTS",IF($G2447="Organic","GOTS_Organic_raw",(IF($G2447="Responsible","GOTS_Responsible",(IF($G2447="No Attribute (Conventional)","GOTS_conventional",(IF($G2447="Recycled Pre/Post-Consumer","GOTS_pre_post",(IF($G2447="In-Conversion","GOTS_in_conversion",(IF($G2447="Sustainably Sourced","Sustainably_sourced",(IF($G2447="Recycled pre-consumer organic","GOTS_recycled_organic",""))))))))))))),IF($G2447="Organic","Organic",(IF($G2447="Responsible","Responsible",(IF($G2447="No Attribute (Conventional)","No_Attribute_Conventional",(IF($G2447="Recycled Pre/Post-Consumer","Recycled_Pre_Post_Consumer",(IF($G2447="In-Conversion","In_Conversion",(IF($G2447="Recycled Pre-Consumer","Recycled_Pre_Consumer",(IF($G2447="Recycled Post-Consumer","Recycled_Post_Consumer",(IF($G2447="Sustainably Sourced","Sustainably_sourced",(IF($G2447="Recycled pre-consumer organic","GOTS_recycled_organic","")))))))))))))))))),"")</f>
        <v/>
      </c>
      <c r="AE2447" t="e" cm="1">
        <f t="array" aca="1" ref="AE2447" ca="1">IF($I2447="",IF(INDIRECT("$F"&amp;$S2447)="","",IF(LEFT(INDIRECT("$F"&amp;$S2447),3)="GRS","GRS_RCS_RM",IF((LEFT(INDIRECT("$F"&amp;$S2447),3))="RCS","GRS_RCS_RM",IF(INDIRECT("$F"&amp;$S2447)="OCS (No Label)","OCS_Conversion_RM",IF(LEFT(INDIRECT("$F"&amp;$S2447),3)="OCS","OCS_RM",IF(RIGHT(INDIRECT("$F"&amp;$S2447),10)="conversion","GOTS_RM_conversion",IF((LEFT(INDIRECT("$F"&amp;$S2447),4))="GOTS","GOTS_RM","Responsible_RM"))))))),"DELETERM")</f>
        <v>#VALUE!</v>
      </c>
      <c r="AF2447" t="e" cm="1">
        <f t="array" aca="1" ref="AF2447" ca="1">IF($S2447="","",INDIRECT("$Z"&amp;$S2447))</f>
        <v>#VALUE!</v>
      </c>
      <c r="AG2447" t="str">
        <f t="shared" si="768"/>
        <v/>
      </c>
      <c r="AH2447" t="str" cm="1">
        <f t="array" aca="1" ref="AH2447" ca="1">IFERROR(INDIRECT("$ag"&amp;S2447),"")</f>
        <v/>
      </c>
      <c r="AI2447" t="e" cm="1">
        <f t="array" aca="1" ref="AI2447" ca="1">INDIRECT("O"&amp;S2447)</f>
        <v>#VALUE!</v>
      </c>
      <c r="AJ2447" t="str">
        <f t="shared" si="769"/>
        <v/>
      </c>
    </row>
    <row r="2448" spans="1:36" ht="16.5" customHeight="1">
      <c r="A2448" s="130"/>
      <c r="B2448" s="136"/>
      <c r="C2448" s="137"/>
      <c r="D2448" s="146"/>
      <c r="E2448" s="146"/>
      <c r="F2448" s="137"/>
      <c r="G2448" s="147"/>
      <c r="H2448" s="147"/>
      <c r="I2448" s="147"/>
      <c r="J2448" s="147"/>
      <c r="K2448" s="38"/>
      <c r="L2448" s="144"/>
      <c r="M2448" s="144"/>
      <c r="N2448" s="61"/>
      <c r="O2448" s="314"/>
      <c r="Q2448" t="str">
        <f t="shared" si="764"/>
        <v/>
      </c>
      <c r="S2448" t="e">
        <f t="shared" ca="1" si="773"/>
        <v>#VALUE!</v>
      </c>
      <c r="T2448" t="e">
        <f t="shared" ca="1" si="770"/>
        <v>#VALUE!</v>
      </c>
      <c r="U2448">
        <f t="shared" si="774"/>
        <v>2376</v>
      </c>
      <c r="V2448">
        <v>198.750000000016</v>
      </c>
      <c r="W2448">
        <f t="shared" si="755"/>
        <v>198</v>
      </c>
      <c r="X2448" t="str" cm="1">
        <f t="array" aca="1" ref="X2448" ca="1">IFERROR(INDEX('PC&amp;PD'!$A$1:$AS$19,ROW('PC&amp;PD'!$A$19),MATCH(INDIRECT(T2448),'PC&amp;PD'!$A$1:$AS$1,0)),"")</f>
        <v/>
      </c>
      <c r="AA2448" t="str">
        <f t="shared" si="765"/>
        <v/>
      </c>
      <c r="AB2448" t="str">
        <f t="shared" si="766"/>
        <v/>
      </c>
      <c r="AC2448" t="e">
        <f t="shared" ca="1" si="767"/>
        <v>#VALUE!</v>
      </c>
      <c r="AD2448" t="str" cm="1">
        <f t="array" aca="1" ref="AD2448" ca="1">IFERROR(IF((LEFT(INDIRECT("$F"&amp;$S2448),4))="GOTS",IF($G2448="Organic","GOTS_Organic_raw",(IF($G2448="Responsible","GOTS_Responsible",(IF($G2448="No Attribute (Conventional)","GOTS_conventional",(IF($G2448="Recycled Pre/Post-Consumer","GOTS_pre_post",(IF($G2448="In-Conversion","GOTS_in_conversion",(IF($G2448="Sustainably Sourced","Sustainably_sourced",(IF($G2448="Recycled pre-consumer organic","GOTS_recycled_organic",""))))))))))))),IF($G2448="Organic","Organic",(IF($G2448="Responsible","Responsible",(IF($G2448="No Attribute (Conventional)","No_Attribute_Conventional",(IF($G2448="Recycled Pre/Post-Consumer","Recycled_Pre_Post_Consumer",(IF($G2448="In-Conversion","In_Conversion",(IF($G2448="Recycled Pre-Consumer","Recycled_Pre_Consumer",(IF($G2448="Recycled Post-Consumer","Recycled_Post_Consumer",(IF($G2448="Sustainably Sourced","Sustainably_sourced",(IF($G2448="Recycled pre-consumer organic","GOTS_recycled_organic","")))))))))))))))))),"")</f>
        <v/>
      </c>
      <c r="AE2448" t="e" cm="1">
        <f t="array" aca="1" ref="AE2448" ca="1">IF($I2448="",IF(INDIRECT("$F"&amp;$S2448)="","",IF(LEFT(INDIRECT("$F"&amp;$S2448),3)="GRS","GRS_RCS_RM",IF((LEFT(INDIRECT("$F"&amp;$S2448),3))="RCS","GRS_RCS_RM",IF(INDIRECT("$F"&amp;$S2448)="OCS (No Label)","OCS_Conversion_RM",IF(LEFT(INDIRECT("$F"&amp;$S2448),3)="OCS","OCS_RM",IF(RIGHT(INDIRECT("$F"&amp;$S2448),10)="conversion","GOTS_RM_conversion",IF((LEFT(INDIRECT("$F"&amp;$S2448),4))="GOTS","GOTS_RM","Responsible_RM"))))))),"DELETERM")</f>
        <v>#VALUE!</v>
      </c>
      <c r="AF2448" t="e" cm="1">
        <f t="array" aca="1" ref="AF2448" ca="1">IF($S2448="","",INDIRECT("$Z"&amp;$S2448))</f>
        <v>#VALUE!</v>
      </c>
      <c r="AG2448" t="str">
        <f t="shared" si="768"/>
        <v/>
      </c>
      <c r="AH2448" t="str" cm="1">
        <f t="array" aca="1" ref="AH2448" ca="1">IFERROR(INDIRECT("$ag"&amp;S2448),"")</f>
        <v/>
      </c>
      <c r="AI2448" t="e" cm="1">
        <f t="array" aca="1" ref="AI2448" ca="1">INDIRECT("O"&amp;S2448)</f>
        <v>#VALUE!</v>
      </c>
      <c r="AJ2448" t="str">
        <f t="shared" si="769"/>
        <v/>
      </c>
    </row>
    <row r="2449" spans="1:36" ht="16.5" customHeight="1">
      <c r="A2449" s="130"/>
      <c r="B2449" s="136"/>
      <c r="C2449" s="137"/>
      <c r="D2449" s="146"/>
      <c r="E2449" s="146"/>
      <c r="F2449" s="137"/>
      <c r="G2449" s="147"/>
      <c r="H2449" s="147"/>
      <c r="I2449" s="147"/>
      <c r="J2449" s="147"/>
      <c r="K2449" s="38"/>
      <c r="L2449" s="144"/>
      <c r="M2449" s="144"/>
      <c r="N2449" s="61"/>
      <c r="O2449" s="314"/>
      <c r="Q2449" t="str">
        <f t="shared" si="764"/>
        <v/>
      </c>
      <c r="S2449" t="e">
        <f t="shared" ca="1" si="773"/>
        <v>#VALUE!</v>
      </c>
      <c r="T2449" t="e">
        <f t="shared" ca="1" si="770"/>
        <v>#VALUE!</v>
      </c>
      <c r="U2449">
        <f t="shared" si="774"/>
        <v>2376</v>
      </c>
      <c r="V2449">
        <v>198.833333333349</v>
      </c>
      <c r="W2449">
        <f t="shared" si="755"/>
        <v>198</v>
      </c>
      <c r="X2449" t="str" cm="1">
        <f t="array" aca="1" ref="X2449" ca="1">IFERROR(INDEX('PC&amp;PD'!$A$1:$AS$19,ROW('PC&amp;PD'!$A$19),MATCH(INDIRECT(T2449),'PC&amp;PD'!$A$1:$AS$1,0)),"")</f>
        <v/>
      </c>
      <c r="AA2449" t="str">
        <f t="shared" si="765"/>
        <v/>
      </c>
      <c r="AB2449" t="str">
        <f t="shared" si="766"/>
        <v/>
      </c>
      <c r="AC2449" t="e">
        <f t="shared" ca="1" si="767"/>
        <v>#VALUE!</v>
      </c>
      <c r="AD2449" t="str" cm="1">
        <f t="array" aca="1" ref="AD2449" ca="1">IFERROR(IF((LEFT(INDIRECT("$F"&amp;$S2449),4))="GOTS",IF($G2449="Organic","GOTS_Organic_raw",(IF($G2449="Responsible","GOTS_Responsible",(IF($G2449="No Attribute (Conventional)","GOTS_conventional",(IF($G2449="Recycled Pre/Post-Consumer","GOTS_pre_post",(IF($G2449="In-Conversion","GOTS_in_conversion",(IF($G2449="Sustainably Sourced","Sustainably_sourced",(IF($G2449="Recycled pre-consumer organic","GOTS_recycled_organic",""))))))))))))),IF($G2449="Organic","Organic",(IF($G2449="Responsible","Responsible",(IF($G2449="No Attribute (Conventional)","No_Attribute_Conventional",(IF($G2449="Recycled Pre/Post-Consumer","Recycled_Pre_Post_Consumer",(IF($G2449="In-Conversion","In_Conversion",(IF($G2449="Recycled Pre-Consumer","Recycled_Pre_Consumer",(IF($G2449="Recycled Post-Consumer","Recycled_Post_Consumer",(IF($G2449="Sustainably Sourced","Sustainably_sourced",(IF($G2449="Recycled pre-consumer organic","GOTS_recycled_organic","")))))))))))))))))),"")</f>
        <v/>
      </c>
      <c r="AE2449" t="e" cm="1">
        <f t="array" aca="1" ref="AE2449" ca="1">IF($I2449="",IF(INDIRECT("$F"&amp;$S2449)="","",IF(LEFT(INDIRECT("$F"&amp;$S2449),3)="GRS","GRS_RCS_RM",IF((LEFT(INDIRECT("$F"&amp;$S2449),3))="RCS","GRS_RCS_RM",IF(INDIRECT("$F"&amp;$S2449)="OCS (No Label)","OCS_Conversion_RM",IF(LEFT(INDIRECT("$F"&amp;$S2449),3)="OCS","OCS_RM",IF(RIGHT(INDIRECT("$F"&amp;$S2449),10)="conversion","GOTS_RM_conversion",IF((LEFT(INDIRECT("$F"&amp;$S2449),4))="GOTS","GOTS_RM","Responsible_RM"))))))),"DELETERM")</f>
        <v>#VALUE!</v>
      </c>
      <c r="AF2449" t="e" cm="1">
        <f t="array" aca="1" ref="AF2449" ca="1">IF($S2449="","",INDIRECT("$Z"&amp;$S2449))</f>
        <v>#VALUE!</v>
      </c>
      <c r="AG2449" t="str">
        <f t="shared" si="768"/>
        <v/>
      </c>
      <c r="AH2449" t="str" cm="1">
        <f t="array" aca="1" ref="AH2449" ca="1">IFERROR(INDIRECT("$ag"&amp;S2449),"")</f>
        <v/>
      </c>
      <c r="AI2449" t="e" cm="1">
        <f t="array" aca="1" ref="AI2449" ca="1">INDIRECT("O"&amp;S2449)</f>
        <v>#VALUE!</v>
      </c>
      <c r="AJ2449" t="str">
        <f t="shared" si="769"/>
        <v/>
      </c>
    </row>
    <row r="2450" spans="1:36" ht="16.5" customHeight="1" thickBot="1">
      <c r="A2450" s="131"/>
      <c r="B2450" s="138"/>
      <c r="C2450" s="139"/>
      <c r="D2450" s="148"/>
      <c r="E2450" s="148"/>
      <c r="F2450" s="139"/>
      <c r="G2450" s="149"/>
      <c r="H2450" s="149"/>
      <c r="I2450" s="149"/>
      <c r="J2450" s="149"/>
      <c r="K2450" s="39"/>
      <c r="L2450" s="145"/>
      <c r="M2450" s="145"/>
      <c r="N2450" s="62"/>
      <c r="O2450" s="315"/>
      <c r="Q2450" t="str">
        <f t="shared" si="764"/>
        <v/>
      </c>
      <c r="S2450" t="e">
        <f t="shared" ca="1" si="773"/>
        <v>#VALUE!</v>
      </c>
      <c r="T2450" t="e">
        <f t="shared" ca="1" si="770"/>
        <v>#VALUE!</v>
      </c>
      <c r="U2450">
        <f t="shared" si="774"/>
        <v>2376</v>
      </c>
      <c r="V2450">
        <v>198.916666666682</v>
      </c>
      <c r="W2450">
        <f t="shared" si="755"/>
        <v>198</v>
      </c>
      <c r="X2450" t="str" cm="1">
        <f t="array" aca="1" ref="X2450" ca="1">IFERROR(INDEX('PC&amp;PD'!$A$1:$AS$19,ROW('PC&amp;PD'!$A$19),MATCH(INDIRECT(T2450),'PC&amp;PD'!$A$1:$AS$1,0)),"")</f>
        <v/>
      </c>
      <c r="AA2450" t="str">
        <f t="shared" si="765"/>
        <v/>
      </c>
      <c r="AB2450" t="str">
        <f t="shared" si="766"/>
        <v/>
      </c>
      <c r="AC2450" t="e">
        <f t="shared" ca="1" si="767"/>
        <v>#VALUE!</v>
      </c>
      <c r="AD2450" t="str" cm="1">
        <f t="array" aca="1" ref="AD2450" ca="1">IFERROR(IF((LEFT(INDIRECT("$F"&amp;$S2450),4))="GOTS",IF($G2450="Organic","GOTS_Organic_raw",(IF($G2450="Responsible","GOTS_Responsible",(IF($G2450="No Attribute (Conventional)","GOTS_conventional",(IF($G2450="Recycled Pre/Post-Consumer","GOTS_pre_post",(IF($G2450="In-Conversion","GOTS_in_conversion",(IF($G2450="Sustainably Sourced","Sustainably_sourced",(IF($G2450="Recycled pre-consumer organic","GOTS_recycled_organic",""))))))))))))),IF($G2450="Organic","Organic",(IF($G2450="Responsible","Responsible",(IF($G2450="No Attribute (Conventional)","No_Attribute_Conventional",(IF($G2450="Recycled Pre/Post-Consumer","Recycled_Pre_Post_Consumer",(IF($G2450="In-Conversion","In_Conversion",(IF($G2450="Recycled Pre-Consumer","Recycled_Pre_Consumer",(IF($G2450="Recycled Post-Consumer","Recycled_Post_Consumer",(IF($G2450="Sustainably Sourced","Sustainably_sourced",(IF($G2450="Recycled pre-consumer organic","GOTS_recycled_organic","")))))))))))))))))),"")</f>
        <v/>
      </c>
      <c r="AE2450" t="e" cm="1">
        <f t="array" aca="1" ref="AE2450" ca="1">IF($I2450="",IF(INDIRECT("$F"&amp;$S2450)="","",IF(LEFT(INDIRECT("$F"&amp;$S2450),3)="GRS","GRS_RCS_RM",IF((LEFT(INDIRECT("$F"&amp;$S2450),3))="RCS","GRS_RCS_RM",IF(INDIRECT("$F"&amp;$S2450)="OCS (No Label)","OCS_Conversion_RM",IF(LEFT(INDIRECT("$F"&amp;$S2450),3)="OCS","OCS_RM",IF(RIGHT(INDIRECT("$F"&amp;$S2450),10)="conversion","GOTS_RM_conversion",IF((LEFT(INDIRECT("$F"&amp;$S2450),4))="GOTS","GOTS_RM","Responsible_RM"))))))),"DELETERM")</f>
        <v>#VALUE!</v>
      </c>
      <c r="AF2450" t="e" cm="1">
        <f t="array" aca="1" ref="AF2450" ca="1">IF($S2450="","",INDIRECT("$Z"&amp;$S2450))</f>
        <v>#VALUE!</v>
      </c>
      <c r="AG2450" t="str">
        <f t="shared" si="768"/>
        <v/>
      </c>
      <c r="AH2450" t="str" cm="1">
        <f t="array" aca="1" ref="AH2450" ca="1">IFERROR(INDIRECT("$ag"&amp;S2450),"")</f>
        <v/>
      </c>
      <c r="AI2450" t="e" cm="1">
        <f t="array" aca="1" ref="AI2450" ca="1">INDIRECT("O"&amp;S2450)</f>
        <v>#VALUE!</v>
      </c>
      <c r="AJ2450" t="str">
        <f t="shared" si="769"/>
        <v/>
      </c>
    </row>
    <row r="2451" spans="1:36" ht="16.5" customHeight="1">
      <c r="A2451" s="128" t="str">
        <f>IF(B2451="","",COUNTA($B$63:$B2451))</f>
        <v/>
      </c>
      <c r="B2451" s="132"/>
      <c r="C2451" s="133"/>
      <c r="D2451" s="140"/>
      <c r="E2451" s="140"/>
      <c r="F2451" s="133"/>
      <c r="G2451" s="141"/>
      <c r="H2451" s="141"/>
      <c r="I2451" s="141"/>
      <c r="J2451" s="141"/>
      <c r="K2451" s="37"/>
      <c r="L2451" s="142" t="str">
        <f>IF(R2451="","",LEFT(R2451,LEN(R2451)-2))</f>
        <v/>
      </c>
      <c r="M2451" s="142"/>
      <c r="N2451" s="60"/>
      <c r="O2451" s="313"/>
      <c r="Q2451" t="str">
        <f t="shared" si="764"/>
        <v/>
      </c>
      <c r="R2451" t="str">
        <f t="shared" ref="R2451" si="775">CONCATENATE($Q2451,Q2452,Q2453,Q2454,Q2455,Q2456,$Q2457,$Q2458,$Q2459,$Q2460,$Q2461,$Q2462)</f>
        <v/>
      </c>
      <c r="S2451" t="e">
        <f t="shared" ca="1" si="773"/>
        <v>#VALUE!</v>
      </c>
      <c r="T2451" t="e">
        <f t="shared" ca="1" si="770"/>
        <v>#VALUE!</v>
      </c>
      <c r="U2451">
        <f t="shared" si="774"/>
        <v>2388</v>
      </c>
      <c r="V2451">
        <v>199.000000000016</v>
      </c>
      <c r="W2451">
        <f t="shared" si="755"/>
        <v>199</v>
      </c>
      <c r="X2451" t="str" cm="1">
        <f t="array" aca="1" ref="X2451" ca="1">IFERROR(INDEX('PC&amp;PD'!$A$1:$AS$19,ROW('PC&amp;PD'!$A$19),MATCH(INDIRECT(T2451),'PC&amp;PD'!$A$1:$AS$1,0)),"")</f>
        <v/>
      </c>
      <c r="Z2451" t="str">
        <f t="shared" ref="Z2451" si="776">IFERROR(IF($F2451="OCS 100","OCS (OCS 100)",IF($F2451="OCS Blended","OCS (OCS Blended)",IF($F2451="OCS (No Label)","OCS (No Label)",IF($F2451="RCS 100","RCS (RCS 100)",IF($F2451="RCS Blended","RCS (RCS Blended)",IF($F2451="GRS","GRS (GRS)",IF($F2451="GRS (No Label)", "GRS (No Label)",IF($F2451="RDS","RDS (RDS)",IF($F2451="RWS","RWS (RWS)",IF($F2451="RAS","RAS (RAS)",IF($F2451="RMS","RMS (RMS)",IF($F2451="GOTS Organic","GOTS (Organic)",IF($F2451="GOTS Made with organic","GOTS (Made with Organic)",IF($F2451="GOTS Organic - in conversion","GOTS (Organic - In Conversion)",IF($F2451="GOTS Made with organic - in conversion","GOTS (Made with Organic - In Conversion)",""))))))))))))))),"")</f>
        <v/>
      </c>
      <c r="AA2451" t="str">
        <f t="shared" si="765"/>
        <v/>
      </c>
      <c r="AB2451" t="str">
        <f t="shared" si="766"/>
        <v/>
      </c>
      <c r="AC2451" t="e">
        <f t="shared" ca="1" si="767"/>
        <v>#VALUE!</v>
      </c>
      <c r="AD2451" t="str" cm="1">
        <f t="array" aca="1" ref="AD2451" ca="1">IFERROR(IF((LEFT(INDIRECT("$F"&amp;$S2451),4))="GOTS",IF($G2451="Organic","GOTS_Organic_raw",(IF($G2451="Responsible","GOTS_Responsible",(IF($G2451="No Attribute (Conventional)","GOTS_conventional",(IF($G2451="Recycled Pre/Post-Consumer","GOTS_pre_post",(IF($G2451="In-Conversion","GOTS_in_conversion",(IF($G2451="Sustainably Sourced","Sustainably_sourced",(IF($G2451="Recycled pre-consumer organic","GOTS_recycled_organic",""))))))))))))),IF($G2451="Organic","Organic",(IF($G2451="Responsible","Responsible",(IF($G2451="No Attribute (Conventional)","No_Attribute_Conventional",(IF($G2451="Recycled Pre/Post-Consumer","Recycled_Pre_Post_Consumer",(IF($G2451="In-Conversion","In_Conversion",(IF($G2451="Recycled Pre-Consumer","Recycled_Pre_Consumer",(IF($G2451="Recycled Post-Consumer","Recycled_Post_Consumer",(IF($G2451="Sustainably Sourced","Sustainably_sourced",(IF($G2451="Recycled pre-consumer organic","GOTS_recycled_organic","")))))))))))))))))),"")</f>
        <v/>
      </c>
      <c r="AE2451" t="e" cm="1">
        <f t="array" aca="1" ref="AE2451" ca="1">IF($I2451="",IF(INDIRECT("$F"&amp;$S2451)="","",IF(LEFT(INDIRECT("$F"&amp;$S2451),3)="GRS","GRS_RCS_RM",IF((LEFT(INDIRECT("$F"&amp;$S2451),3))="RCS","GRS_RCS_RM",IF(INDIRECT("$F"&amp;$S2451)="OCS (No Label)","OCS_Conversion_RM",IF(LEFT(INDIRECT("$F"&amp;$S2451),3)="OCS","OCS_RM",IF(RIGHT(INDIRECT("$F"&amp;$S2451),10)="conversion","GOTS_RM_conversion",IF((LEFT(INDIRECT("$F"&amp;$S2451),4))="GOTS","GOTS_RM","Responsible_RM"))))))),"DELETERM")</f>
        <v>#VALUE!</v>
      </c>
      <c r="AF2451" t="e" cm="1">
        <f t="array" aca="1" ref="AF2451" ca="1">IF($S2451="","",INDIRECT("$Z"&amp;$S2451))</f>
        <v>#VALUE!</v>
      </c>
      <c r="AG2451" t="str">
        <f t="shared" si="768"/>
        <v/>
      </c>
      <c r="AH2451" t="str" cm="1">
        <f t="array" aca="1" ref="AH2451" ca="1">IFERROR(INDIRECT("$ag"&amp;S2451),"")</f>
        <v/>
      </c>
      <c r="AI2451" t="e" cm="1">
        <f t="array" aca="1" ref="AI2451" ca="1">INDIRECT("O"&amp;S2451)</f>
        <v>#VALUE!</v>
      </c>
      <c r="AJ2451" t="str">
        <f t="shared" si="769"/>
        <v/>
      </c>
    </row>
    <row r="2452" spans="1:36" ht="16.5" customHeight="1">
      <c r="A2452" s="129"/>
      <c r="B2452" s="134"/>
      <c r="C2452" s="135"/>
      <c r="D2452" s="146"/>
      <c r="E2452" s="146"/>
      <c r="F2452" s="135"/>
      <c r="G2452" s="147"/>
      <c r="H2452" s="147"/>
      <c r="I2452" s="147"/>
      <c r="J2452" s="147"/>
      <c r="K2452" s="38"/>
      <c r="L2452" s="143"/>
      <c r="M2452" s="143"/>
      <c r="N2452" s="61"/>
      <c r="O2452" s="314"/>
      <c r="Q2452" t="str">
        <f t="shared" si="764"/>
        <v/>
      </c>
      <c r="S2452" t="e">
        <f t="shared" ca="1" si="773"/>
        <v>#VALUE!</v>
      </c>
      <c r="T2452" t="e">
        <f t="shared" ca="1" si="770"/>
        <v>#VALUE!</v>
      </c>
      <c r="U2452">
        <f t="shared" si="774"/>
        <v>2388</v>
      </c>
      <c r="V2452">
        <v>199.083333333349</v>
      </c>
      <c r="W2452">
        <f t="shared" si="755"/>
        <v>199</v>
      </c>
      <c r="X2452" t="str" cm="1">
        <f t="array" aca="1" ref="X2452" ca="1">IFERROR(INDEX('PC&amp;PD'!$A$1:$AS$19,ROW('PC&amp;PD'!$A$19),MATCH(INDIRECT(T2452),'PC&amp;PD'!$A$1:$AS$1,0)),"")</f>
        <v/>
      </c>
      <c r="AA2452" t="str">
        <f t="shared" si="765"/>
        <v/>
      </c>
      <c r="AB2452" t="str">
        <f t="shared" si="766"/>
        <v/>
      </c>
      <c r="AC2452" t="e">
        <f t="shared" ca="1" si="767"/>
        <v>#VALUE!</v>
      </c>
      <c r="AD2452" t="str" cm="1">
        <f t="array" aca="1" ref="AD2452" ca="1">IFERROR(IF((LEFT(INDIRECT("$F"&amp;$S2452),4))="GOTS",IF($G2452="Organic","GOTS_Organic_raw",(IF($G2452="Responsible","GOTS_Responsible",(IF($G2452="No Attribute (Conventional)","GOTS_conventional",(IF($G2452="Recycled Pre/Post-Consumer","GOTS_pre_post",(IF($G2452="In-Conversion","GOTS_in_conversion",(IF($G2452="Sustainably Sourced","Sustainably_sourced",(IF($G2452="Recycled pre-consumer organic","GOTS_recycled_organic",""))))))))))))),IF($G2452="Organic","Organic",(IF($G2452="Responsible","Responsible",(IF($G2452="No Attribute (Conventional)","No_Attribute_Conventional",(IF($G2452="Recycled Pre/Post-Consumer","Recycled_Pre_Post_Consumer",(IF($G2452="In-Conversion","In_Conversion",(IF($G2452="Recycled Pre-Consumer","Recycled_Pre_Consumer",(IF($G2452="Recycled Post-Consumer","Recycled_Post_Consumer",(IF($G2452="Sustainably Sourced","Sustainably_sourced",(IF($G2452="Recycled pre-consumer organic","GOTS_recycled_organic","")))))))))))))))))),"")</f>
        <v/>
      </c>
      <c r="AE2452" t="e" cm="1">
        <f t="array" aca="1" ref="AE2452" ca="1">IF($I2452="",IF(INDIRECT("$F"&amp;$S2452)="","",IF(LEFT(INDIRECT("$F"&amp;$S2452),3)="GRS","GRS_RCS_RM",IF((LEFT(INDIRECT("$F"&amp;$S2452),3))="RCS","GRS_RCS_RM",IF(INDIRECT("$F"&amp;$S2452)="OCS (No Label)","OCS_Conversion_RM",IF(LEFT(INDIRECT("$F"&amp;$S2452),3)="OCS","OCS_RM",IF(RIGHT(INDIRECT("$F"&amp;$S2452),10)="conversion","GOTS_RM_conversion",IF((LEFT(INDIRECT("$F"&amp;$S2452),4))="GOTS","GOTS_RM","Responsible_RM"))))))),"DELETERM")</f>
        <v>#VALUE!</v>
      </c>
      <c r="AF2452" t="e" cm="1">
        <f t="array" aca="1" ref="AF2452" ca="1">IF($S2452="","",INDIRECT("$Z"&amp;$S2452))</f>
        <v>#VALUE!</v>
      </c>
      <c r="AG2452" t="str">
        <f t="shared" si="768"/>
        <v/>
      </c>
      <c r="AH2452" t="str" cm="1">
        <f t="array" aca="1" ref="AH2452" ca="1">IFERROR(INDIRECT("$ag"&amp;S2452),"")</f>
        <v/>
      </c>
      <c r="AI2452" t="e" cm="1">
        <f t="array" aca="1" ref="AI2452" ca="1">INDIRECT("O"&amp;S2452)</f>
        <v>#VALUE!</v>
      </c>
      <c r="AJ2452" t="str">
        <f t="shared" si="769"/>
        <v/>
      </c>
    </row>
    <row r="2453" spans="1:36" ht="16.5" customHeight="1">
      <c r="A2453" s="129"/>
      <c r="B2453" s="134"/>
      <c r="C2453" s="135"/>
      <c r="D2453" s="146"/>
      <c r="E2453" s="146"/>
      <c r="F2453" s="135"/>
      <c r="G2453" s="147"/>
      <c r="H2453" s="147"/>
      <c r="I2453" s="147"/>
      <c r="J2453" s="147"/>
      <c r="K2453" s="38"/>
      <c r="L2453" s="143"/>
      <c r="M2453" s="143"/>
      <c r="N2453" s="61"/>
      <c r="O2453" s="314"/>
      <c r="Q2453" t="str">
        <f t="shared" si="764"/>
        <v/>
      </c>
      <c r="S2453" t="e">
        <f t="shared" ca="1" si="773"/>
        <v>#VALUE!</v>
      </c>
      <c r="T2453" t="e">
        <f t="shared" ca="1" si="770"/>
        <v>#VALUE!</v>
      </c>
      <c r="U2453">
        <f t="shared" si="774"/>
        <v>2388</v>
      </c>
      <c r="V2453">
        <v>199.166666666682</v>
      </c>
      <c r="W2453">
        <f t="shared" si="755"/>
        <v>199</v>
      </c>
      <c r="X2453" t="str" cm="1">
        <f t="array" aca="1" ref="X2453" ca="1">IFERROR(INDEX('PC&amp;PD'!$A$1:$AS$19,ROW('PC&amp;PD'!$A$19),MATCH(INDIRECT(T2453),'PC&amp;PD'!$A$1:$AS$1,0)),"")</f>
        <v/>
      </c>
      <c r="AA2453" t="str">
        <f t="shared" si="765"/>
        <v/>
      </c>
      <c r="AB2453" t="str">
        <f t="shared" si="766"/>
        <v/>
      </c>
      <c r="AC2453" t="e">
        <f t="shared" ca="1" si="767"/>
        <v>#VALUE!</v>
      </c>
      <c r="AD2453" t="str" cm="1">
        <f t="array" aca="1" ref="AD2453" ca="1">IFERROR(IF((LEFT(INDIRECT("$F"&amp;$S2453),4))="GOTS",IF($G2453="Organic","GOTS_Organic_raw",(IF($G2453="Responsible","GOTS_Responsible",(IF($G2453="No Attribute (Conventional)","GOTS_conventional",(IF($G2453="Recycled Pre/Post-Consumer","GOTS_pre_post",(IF($G2453="In-Conversion","GOTS_in_conversion",(IF($G2453="Sustainably Sourced","Sustainably_sourced",(IF($G2453="Recycled pre-consumer organic","GOTS_recycled_organic",""))))))))))))),IF($G2453="Organic","Organic",(IF($G2453="Responsible","Responsible",(IF($G2453="No Attribute (Conventional)","No_Attribute_Conventional",(IF($G2453="Recycled Pre/Post-Consumer","Recycled_Pre_Post_Consumer",(IF($G2453="In-Conversion","In_Conversion",(IF($G2453="Recycled Pre-Consumer","Recycled_Pre_Consumer",(IF($G2453="Recycled Post-Consumer","Recycled_Post_Consumer",(IF($G2453="Sustainably Sourced","Sustainably_sourced",(IF($G2453="Recycled pre-consumer organic","GOTS_recycled_organic","")))))))))))))))))),"")</f>
        <v/>
      </c>
      <c r="AE2453" t="e" cm="1">
        <f t="array" aca="1" ref="AE2453" ca="1">IF($I2453="",IF(INDIRECT("$F"&amp;$S2453)="","",IF(LEFT(INDIRECT("$F"&amp;$S2453),3)="GRS","GRS_RCS_RM",IF((LEFT(INDIRECT("$F"&amp;$S2453),3))="RCS","GRS_RCS_RM",IF(INDIRECT("$F"&amp;$S2453)="OCS (No Label)","OCS_Conversion_RM",IF(LEFT(INDIRECT("$F"&amp;$S2453),3)="OCS","OCS_RM",IF(RIGHT(INDIRECT("$F"&amp;$S2453),10)="conversion","GOTS_RM_conversion",IF((LEFT(INDIRECT("$F"&amp;$S2453),4))="GOTS","GOTS_RM","Responsible_RM"))))))),"DELETERM")</f>
        <v>#VALUE!</v>
      </c>
      <c r="AF2453" t="e" cm="1">
        <f t="array" aca="1" ref="AF2453" ca="1">IF($S2453="","",INDIRECT("$Z"&amp;$S2453))</f>
        <v>#VALUE!</v>
      </c>
      <c r="AG2453" t="str">
        <f t="shared" si="768"/>
        <v/>
      </c>
      <c r="AH2453" t="str" cm="1">
        <f t="array" aca="1" ref="AH2453" ca="1">IFERROR(INDIRECT("$ag"&amp;S2453),"")</f>
        <v/>
      </c>
      <c r="AI2453" t="e" cm="1">
        <f t="array" aca="1" ref="AI2453" ca="1">INDIRECT("O"&amp;S2453)</f>
        <v>#VALUE!</v>
      </c>
      <c r="AJ2453" t="str">
        <f t="shared" si="769"/>
        <v/>
      </c>
    </row>
    <row r="2454" spans="1:36" ht="16.5" customHeight="1">
      <c r="A2454" s="129"/>
      <c r="B2454" s="134"/>
      <c r="C2454" s="135"/>
      <c r="D2454" s="146"/>
      <c r="E2454" s="146"/>
      <c r="F2454" s="135"/>
      <c r="G2454" s="147"/>
      <c r="H2454" s="147"/>
      <c r="I2454" s="147"/>
      <c r="J2454" s="147"/>
      <c r="K2454" s="38"/>
      <c r="L2454" s="143"/>
      <c r="M2454" s="143"/>
      <c r="N2454" s="61"/>
      <c r="O2454" s="314"/>
      <c r="Q2454" t="str">
        <f t="shared" si="764"/>
        <v/>
      </c>
      <c r="S2454" t="e">
        <f t="shared" ca="1" si="773"/>
        <v>#VALUE!</v>
      </c>
      <c r="T2454" t="e">
        <f t="shared" ca="1" si="770"/>
        <v>#VALUE!</v>
      </c>
      <c r="U2454">
        <f t="shared" si="774"/>
        <v>2388</v>
      </c>
      <c r="V2454">
        <v>199.250000000016</v>
      </c>
      <c r="W2454">
        <f t="shared" ref="W2454:W2517" si="777">ROUNDDOWN(V2454,0)</f>
        <v>199</v>
      </c>
      <c r="X2454" t="str" cm="1">
        <f t="array" aca="1" ref="X2454" ca="1">IFERROR(INDEX('PC&amp;PD'!$A$1:$AS$19,ROW('PC&amp;PD'!$A$19),MATCH(INDIRECT(T2454),'PC&amp;PD'!$A$1:$AS$1,0)),"")</f>
        <v/>
      </c>
      <c r="AA2454" t="str">
        <f t="shared" si="765"/>
        <v/>
      </c>
      <c r="AB2454" t="str">
        <f t="shared" si="766"/>
        <v/>
      </c>
      <c r="AC2454" t="e">
        <f t="shared" ca="1" si="767"/>
        <v>#VALUE!</v>
      </c>
      <c r="AD2454" t="str" cm="1">
        <f t="array" aca="1" ref="AD2454" ca="1">IFERROR(IF((LEFT(INDIRECT("$F"&amp;$S2454),4))="GOTS",IF($G2454="Organic","GOTS_Organic_raw",(IF($G2454="Responsible","GOTS_Responsible",(IF($G2454="No Attribute (Conventional)","GOTS_conventional",(IF($G2454="Recycled Pre/Post-Consumer","GOTS_pre_post",(IF($G2454="In-Conversion","GOTS_in_conversion",(IF($G2454="Sustainably Sourced","Sustainably_sourced",(IF($G2454="Recycled pre-consumer organic","GOTS_recycled_organic",""))))))))))))),IF($G2454="Organic","Organic",(IF($G2454="Responsible","Responsible",(IF($G2454="No Attribute (Conventional)","No_Attribute_Conventional",(IF($G2454="Recycled Pre/Post-Consumer","Recycled_Pre_Post_Consumer",(IF($G2454="In-Conversion","In_Conversion",(IF($G2454="Recycled Pre-Consumer","Recycled_Pre_Consumer",(IF($G2454="Recycled Post-Consumer","Recycled_Post_Consumer",(IF($G2454="Sustainably Sourced","Sustainably_sourced",(IF($G2454="Recycled pre-consumer organic","GOTS_recycled_organic","")))))))))))))))))),"")</f>
        <v/>
      </c>
      <c r="AE2454" t="e" cm="1">
        <f t="array" aca="1" ref="AE2454" ca="1">IF($I2454="",IF(INDIRECT("$F"&amp;$S2454)="","",IF(LEFT(INDIRECT("$F"&amp;$S2454),3)="GRS","GRS_RCS_RM",IF((LEFT(INDIRECT("$F"&amp;$S2454),3))="RCS","GRS_RCS_RM",IF(INDIRECT("$F"&amp;$S2454)="OCS (No Label)","OCS_Conversion_RM",IF(LEFT(INDIRECT("$F"&amp;$S2454),3)="OCS","OCS_RM",IF(RIGHT(INDIRECT("$F"&amp;$S2454),10)="conversion","GOTS_RM_conversion",IF((LEFT(INDIRECT("$F"&amp;$S2454),4))="GOTS","GOTS_RM","Responsible_RM"))))))),"DELETERM")</f>
        <v>#VALUE!</v>
      </c>
      <c r="AF2454" t="e" cm="1">
        <f t="array" aca="1" ref="AF2454" ca="1">IF($S2454="","",INDIRECT("$Z"&amp;$S2454))</f>
        <v>#VALUE!</v>
      </c>
      <c r="AG2454" t="str">
        <f t="shared" si="768"/>
        <v/>
      </c>
      <c r="AH2454" t="str" cm="1">
        <f t="array" aca="1" ref="AH2454" ca="1">IFERROR(INDIRECT("$ag"&amp;S2454),"")</f>
        <v/>
      </c>
      <c r="AI2454" t="e" cm="1">
        <f t="array" aca="1" ref="AI2454" ca="1">INDIRECT("O"&amp;S2454)</f>
        <v>#VALUE!</v>
      </c>
      <c r="AJ2454" t="str">
        <f t="shared" si="769"/>
        <v/>
      </c>
    </row>
    <row r="2455" spans="1:36" ht="16.5" customHeight="1">
      <c r="A2455" s="129"/>
      <c r="B2455" s="134"/>
      <c r="C2455" s="135"/>
      <c r="D2455" s="146"/>
      <c r="E2455" s="146"/>
      <c r="F2455" s="135"/>
      <c r="G2455" s="147"/>
      <c r="H2455" s="147"/>
      <c r="I2455" s="147"/>
      <c r="J2455" s="147"/>
      <c r="K2455" s="38"/>
      <c r="L2455" s="143"/>
      <c r="M2455" s="143"/>
      <c r="N2455" s="61"/>
      <c r="O2455" s="314"/>
      <c r="Q2455" t="str">
        <f t="shared" si="764"/>
        <v/>
      </c>
      <c r="S2455" t="e">
        <f t="shared" ca="1" si="773"/>
        <v>#VALUE!</v>
      </c>
      <c r="T2455" t="e">
        <f t="shared" ca="1" si="770"/>
        <v>#VALUE!</v>
      </c>
      <c r="U2455">
        <f t="shared" si="774"/>
        <v>2388</v>
      </c>
      <c r="V2455">
        <v>199.333333333349</v>
      </c>
      <c r="W2455">
        <f t="shared" si="777"/>
        <v>199</v>
      </c>
      <c r="X2455" t="str" cm="1">
        <f t="array" aca="1" ref="X2455" ca="1">IFERROR(INDEX('PC&amp;PD'!$A$1:$AS$19,ROW('PC&amp;PD'!$A$19),MATCH(INDIRECT(T2455),'PC&amp;PD'!$A$1:$AS$1,0)),"")</f>
        <v/>
      </c>
      <c r="AA2455" t="str">
        <f t="shared" si="765"/>
        <v/>
      </c>
      <c r="AB2455" t="str">
        <f t="shared" si="766"/>
        <v/>
      </c>
      <c r="AC2455" t="e">
        <f t="shared" ca="1" si="767"/>
        <v>#VALUE!</v>
      </c>
      <c r="AD2455" t="str" cm="1">
        <f t="array" aca="1" ref="AD2455" ca="1">IFERROR(IF((LEFT(INDIRECT("$F"&amp;$S2455),4))="GOTS",IF($G2455="Organic","GOTS_Organic_raw",(IF($G2455="Responsible","GOTS_Responsible",(IF($G2455="No Attribute (Conventional)","GOTS_conventional",(IF($G2455="Recycled Pre/Post-Consumer","GOTS_pre_post",(IF($G2455="In-Conversion","GOTS_in_conversion",(IF($G2455="Sustainably Sourced","Sustainably_sourced",(IF($G2455="Recycled pre-consumer organic","GOTS_recycled_organic",""))))))))))))),IF($G2455="Organic","Organic",(IF($G2455="Responsible","Responsible",(IF($G2455="No Attribute (Conventional)","No_Attribute_Conventional",(IF($G2455="Recycled Pre/Post-Consumer","Recycled_Pre_Post_Consumer",(IF($G2455="In-Conversion","In_Conversion",(IF($G2455="Recycled Pre-Consumer","Recycled_Pre_Consumer",(IF($G2455="Recycled Post-Consumer","Recycled_Post_Consumer",(IF($G2455="Sustainably Sourced","Sustainably_sourced",(IF($G2455="Recycled pre-consumer organic","GOTS_recycled_organic","")))))))))))))))))),"")</f>
        <v/>
      </c>
      <c r="AE2455" t="e" cm="1">
        <f t="array" aca="1" ref="AE2455" ca="1">IF($I2455="",IF(INDIRECT("$F"&amp;$S2455)="","",IF(LEFT(INDIRECT("$F"&amp;$S2455),3)="GRS","GRS_RCS_RM",IF((LEFT(INDIRECT("$F"&amp;$S2455),3))="RCS","GRS_RCS_RM",IF(INDIRECT("$F"&amp;$S2455)="OCS (No Label)","OCS_Conversion_RM",IF(LEFT(INDIRECT("$F"&amp;$S2455),3)="OCS","OCS_RM",IF(RIGHT(INDIRECT("$F"&amp;$S2455),10)="conversion","GOTS_RM_conversion",IF((LEFT(INDIRECT("$F"&amp;$S2455),4))="GOTS","GOTS_RM","Responsible_RM"))))))),"DELETERM")</f>
        <v>#VALUE!</v>
      </c>
      <c r="AF2455" t="e" cm="1">
        <f t="array" aca="1" ref="AF2455" ca="1">IF($S2455="","",INDIRECT("$Z"&amp;$S2455))</f>
        <v>#VALUE!</v>
      </c>
      <c r="AG2455" t="str">
        <f t="shared" si="768"/>
        <v/>
      </c>
      <c r="AH2455" t="str" cm="1">
        <f t="array" aca="1" ref="AH2455" ca="1">IFERROR(INDIRECT("$ag"&amp;S2455),"")</f>
        <v/>
      </c>
      <c r="AI2455" t="e" cm="1">
        <f t="array" aca="1" ref="AI2455" ca="1">INDIRECT("O"&amp;S2455)</f>
        <v>#VALUE!</v>
      </c>
      <c r="AJ2455" t="str">
        <f t="shared" si="769"/>
        <v/>
      </c>
    </row>
    <row r="2456" spans="1:36" ht="16.5" customHeight="1">
      <c r="A2456" s="129"/>
      <c r="B2456" s="134"/>
      <c r="C2456" s="135"/>
      <c r="D2456" s="146"/>
      <c r="E2456" s="146"/>
      <c r="F2456" s="135"/>
      <c r="G2456" s="147"/>
      <c r="H2456" s="147"/>
      <c r="I2456" s="147"/>
      <c r="J2456" s="147"/>
      <c r="K2456" s="38"/>
      <c r="L2456" s="143"/>
      <c r="M2456" s="143"/>
      <c r="N2456" s="61"/>
      <c r="O2456" s="314"/>
      <c r="Q2456" t="str">
        <f t="shared" si="764"/>
        <v/>
      </c>
      <c r="S2456" t="e">
        <f t="shared" ca="1" si="773"/>
        <v>#VALUE!</v>
      </c>
      <c r="T2456" t="e">
        <f t="shared" ca="1" si="770"/>
        <v>#VALUE!</v>
      </c>
      <c r="U2456">
        <f t="shared" si="774"/>
        <v>2388</v>
      </c>
      <c r="V2456">
        <v>199.416666666682</v>
      </c>
      <c r="W2456">
        <f t="shared" si="777"/>
        <v>199</v>
      </c>
      <c r="X2456" t="str" cm="1">
        <f t="array" aca="1" ref="X2456" ca="1">IFERROR(INDEX('PC&amp;PD'!$A$1:$AS$19,ROW('PC&amp;PD'!$A$19),MATCH(INDIRECT(T2456),'PC&amp;PD'!$A$1:$AS$1,0)),"")</f>
        <v/>
      </c>
      <c r="AA2456" t="str">
        <f t="shared" si="765"/>
        <v/>
      </c>
      <c r="AB2456" t="str">
        <f t="shared" si="766"/>
        <v/>
      </c>
      <c r="AC2456" t="e">
        <f t="shared" ca="1" si="767"/>
        <v>#VALUE!</v>
      </c>
      <c r="AD2456" t="str" cm="1">
        <f t="array" aca="1" ref="AD2456" ca="1">IFERROR(IF((LEFT(INDIRECT("$F"&amp;$S2456),4))="GOTS",IF($G2456="Organic","GOTS_Organic_raw",(IF($G2456="Responsible","GOTS_Responsible",(IF($G2456="No Attribute (Conventional)","GOTS_conventional",(IF($G2456="Recycled Pre/Post-Consumer","GOTS_pre_post",(IF($G2456="In-Conversion","GOTS_in_conversion",(IF($G2456="Sustainably Sourced","Sustainably_sourced",(IF($G2456="Recycled pre-consumer organic","GOTS_recycled_organic",""))))))))))))),IF($G2456="Organic","Organic",(IF($G2456="Responsible","Responsible",(IF($G2456="No Attribute (Conventional)","No_Attribute_Conventional",(IF($G2456="Recycled Pre/Post-Consumer","Recycled_Pre_Post_Consumer",(IF($G2456="In-Conversion","In_Conversion",(IF($G2456="Recycled Pre-Consumer","Recycled_Pre_Consumer",(IF($G2456="Recycled Post-Consumer","Recycled_Post_Consumer",(IF($G2456="Sustainably Sourced","Sustainably_sourced",(IF($G2456="Recycled pre-consumer organic","GOTS_recycled_organic","")))))))))))))))))),"")</f>
        <v/>
      </c>
      <c r="AE2456" t="e" cm="1">
        <f t="array" aca="1" ref="AE2456" ca="1">IF($I2456="",IF(INDIRECT("$F"&amp;$S2456)="","",IF(LEFT(INDIRECT("$F"&amp;$S2456),3)="GRS","GRS_RCS_RM",IF((LEFT(INDIRECT("$F"&amp;$S2456),3))="RCS","GRS_RCS_RM",IF(INDIRECT("$F"&amp;$S2456)="OCS (No Label)","OCS_Conversion_RM",IF(LEFT(INDIRECT("$F"&amp;$S2456),3)="OCS","OCS_RM",IF(RIGHT(INDIRECT("$F"&amp;$S2456),10)="conversion","GOTS_RM_conversion",IF((LEFT(INDIRECT("$F"&amp;$S2456),4))="GOTS","GOTS_RM","Responsible_RM"))))))),"DELETERM")</f>
        <v>#VALUE!</v>
      </c>
      <c r="AF2456" t="e" cm="1">
        <f t="array" aca="1" ref="AF2456" ca="1">IF($S2456="","",INDIRECT("$Z"&amp;$S2456))</f>
        <v>#VALUE!</v>
      </c>
      <c r="AG2456" t="str">
        <f t="shared" si="768"/>
        <v/>
      </c>
      <c r="AH2456" t="str" cm="1">
        <f t="array" aca="1" ref="AH2456" ca="1">IFERROR(INDIRECT("$ag"&amp;S2456),"")</f>
        <v/>
      </c>
      <c r="AI2456" t="e" cm="1">
        <f t="array" aca="1" ref="AI2456" ca="1">INDIRECT("O"&amp;S2456)</f>
        <v>#VALUE!</v>
      </c>
      <c r="AJ2456" t="str">
        <f t="shared" si="769"/>
        <v/>
      </c>
    </row>
    <row r="2457" spans="1:36" ht="16.5" customHeight="1">
      <c r="A2457" s="130"/>
      <c r="B2457" s="136"/>
      <c r="C2457" s="137"/>
      <c r="D2457" s="146"/>
      <c r="E2457" s="146"/>
      <c r="F2457" s="137"/>
      <c r="G2457" s="147"/>
      <c r="H2457" s="147"/>
      <c r="I2457" s="147"/>
      <c r="J2457" s="147"/>
      <c r="K2457" s="38"/>
      <c r="L2457" s="144"/>
      <c r="M2457" s="144"/>
      <c r="N2457" s="61"/>
      <c r="O2457" s="314"/>
      <c r="Q2457" t="str">
        <f t="shared" si="764"/>
        <v/>
      </c>
      <c r="S2457" t="e">
        <f t="shared" ca="1" si="773"/>
        <v>#VALUE!</v>
      </c>
      <c r="T2457" t="e">
        <f t="shared" ca="1" si="770"/>
        <v>#VALUE!</v>
      </c>
      <c r="U2457">
        <f t="shared" si="774"/>
        <v>2388</v>
      </c>
      <c r="V2457">
        <v>199.500000000016</v>
      </c>
      <c r="W2457">
        <f t="shared" si="777"/>
        <v>199</v>
      </c>
      <c r="X2457" t="str" cm="1">
        <f t="array" aca="1" ref="X2457" ca="1">IFERROR(INDEX('PC&amp;PD'!$A$1:$AS$19,ROW('PC&amp;PD'!$A$19),MATCH(INDIRECT(T2457),'PC&amp;PD'!$A$1:$AS$1,0)),"")</f>
        <v/>
      </c>
      <c r="AA2457" t="str">
        <f t="shared" si="765"/>
        <v/>
      </c>
      <c r="AB2457" t="str">
        <f t="shared" si="766"/>
        <v/>
      </c>
      <c r="AC2457" t="e">
        <f t="shared" ca="1" si="767"/>
        <v>#VALUE!</v>
      </c>
      <c r="AD2457" t="str" cm="1">
        <f t="array" aca="1" ref="AD2457" ca="1">IFERROR(IF((LEFT(INDIRECT("$F"&amp;$S2457),4))="GOTS",IF($G2457="Organic","GOTS_Organic_raw",(IF($G2457="Responsible","GOTS_Responsible",(IF($G2457="No Attribute (Conventional)","GOTS_conventional",(IF($G2457="Recycled Pre/Post-Consumer","GOTS_pre_post",(IF($G2457="In-Conversion","GOTS_in_conversion",(IF($G2457="Sustainably Sourced","Sustainably_sourced",(IF($G2457="Recycled pre-consumer organic","GOTS_recycled_organic",""))))))))))))),IF($G2457="Organic","Organic",(IF($G2457="Responsible","Responsible",(IF($G2457="No Attribute (Conventional)","No_Attribute_Conventional",(IF($G2457="Recycled Pre/Post-Consumer","Recycled_Pre_Post_Consumer",(IF($G2457="In-Conversion","In_Conversion",(IF($G2457="Recycled Pre-Consumer","Recycled_Pre_Consumer",(IF($G2457="Recycled Post-Consumer","Recycled_Post_Consumer",(IF($G2457="Sustainably Sourced","Sustainably_sourced",(IF($G2457="Recycled pre-consumer organic","GOTS_recycled_organic","")))))))))))))))))),"")</f>
        <v/>
      </c>
      <c r="AE2457" t="e" cm="1">
        <f t="array" aca="1" ref="AE2457" ca="1">IF($I2457="",IF(INDIRECT("$F"&amp;$S2457)="","",IF(LEFT(INDIRECT("$F"&amp;$S2457),3)="GRS","GRS_RCS_RM",IF((LEFT(INDIRECT("$F"&amp;$S2457),3))="RCS","GRS_RCS_RM",IF(INDIRECT("$F"&amp;$S2457)="OCS (No Label)","OCS_Conversion_RM",IF(LEFT(INDIRECT("$F"&amp;$S2457),3)="OCS","OCS_RM",IF(RIGHT(INDIRECT("$F"&amp;$S2457),10)="conversion","GOTS_RM_conversion",IF((LEFT(INDIRECT("$F"&amp;$S2457),4))="GOTS","GOTS_RM","Responsible_RM"))))))),"DELETERM")</f>
        <v>#VALUE!</v>
      </c>
      <c r="AF2457" t="e" cm="1">
        <f t="array" aca="1" ref="AF2457" ca="1">IF($S2457="","",INDIRECT("$Z"&amp;$S2457))</f>
        <v>#VALUE!</v>
      </c>
      <c r="AG2457" t="str">
        <f t="shared" si="768"/>
        <v/>
      </c>
      <c r="AH2457" t="str" cm="1">
        <f t="array" aca="1" ref="AH2457" ca="1">IFERROR(INDIRECT("$ag"&amp;S2457),"")</f>
        <v/>
      </c>
      <c r="AI2457" t="e" cm="1">
        <f t="array" aca="1" ref="AI2457" ca="1">INDIRECT("O"&amp;S2457)</f>
        <v>#VALUE!</v>
      </c>
      <c r="AJ2457" t="str">
        <f t="shared" si="769"/>
        <v/>
      </c>
    </row>
    <row r="2458" spans="1:36" ht="16.5" customHeight="1">
      <c r="A2458" s="130"/>
      <c r="B2458" s="136"/>
      <c r="C2458" s="137"/>
      <c r="D2458" s="146"/>
      <c r="E2458" s="146"/>
      <c r="F2458" s="137"/>
      <c r="G2458" s="147"/>
      <c r="H2458" s="147"/>
      <c r="I2458" s="147"/>
      <c r="J2458" s="147"/>
      <c r="K2458" s="38"/>
      <c r="L2458" s="144"/>
      <c r="M2458" s="144"/>
      <c r="N2458" s="61"/>
      <c r="O2458" s="314"/>
      <c r="Q2458" t="str">
        <f t="shared" si="764"/>
        <v/>
      </c>
      <c r="S2458" t="e">
        <f t="shared" ca="1" si="773"/>
        <v>#VALUE!</v>
      </c>
      <c r="T2458" t="e">
        <f t="shared" ca="1" si="770"/>
        <v>#VALUE!</v>
      </c>
      <c r="U2458">
        <f t="shared" si="774"/>
        <v>2388</v>
      </c>
      <c r="V2458">
        <v>199.583333333349</v>
      </c>
      <c r="W2458">
        <f t="shared" si="777"/>
        <v>199</v>
      </c>
      <c r="X2458" t="str" cm="1">
        <f t="array" aca="1" ref="X2458" ca="1">IFERROR(INDEX('PC&amp;PD'!$A$1:$AS$19,ROW('PC&amp;PD'!$A$19),MATCH(INDIRECT(T2458),'PC&amp;PD'!$A$1:$AS$1,0)),"")</f>
        <v/>
      </c>
      <c r="AA2458" t="str">
        <f t="shared" si="765"/>
        <v/>
      </c>
      <c r="AB2458" t="str">
        <f t="shared" si="766"/>
        <v/>
      </c>
      <c r="AC2458" t="e">
        <f t="shared" ca="1" si="767"/>
        <v>#VALUE!</v>
      </c>
      <c r="AD2458" t="str" cm="1">
        <f t="array" aca="1" ref="AD2458" ca="1">IFERROR(IF((LEFT(INDIRECT("$F"&amp;$S2458),4))="GOTS",IF($G2458="Organic","GOTS_Organic_raw",(IF($G2458="Responsible","GOTS_Responsible",(IF($G2458="No Attribute (Conventional)","GOTS_conventional",(IF($G2458="Recycled Pre/Post-Consumer","GOTS_pre_post",(IF($G2458="In-Conversion","GOTS_in_conversion",(IF($G2458="Sustainably Sourced","Sustainably_sourced",(IF($G2458="Recycled pre-consumer organic","GOTS_recycled_organic",""))))))))))))),IF($G2458="Organic","Organic",(IF($G2458="Responsible","Responsible",(IF($G2458="No Attribute (Conventional)","No_Attribute_Conventional",(IF($G2458="Recycled Pre/Post-Consumer","Recycled_Pre_Post_Consumer",(IF($G2458="In-Conversion","In_Conversion",(IF($G2458="Recycled Pre-Consumer","Recycled_Pre_Consumer",(IF($G2458="Recycled Post-Consumer","Recycled_Post_Consumer",(IF($G2458="Sustainably Sourced","Sustainably_sourced",(IF($G2458="Recycled pre-consumer organic","GOTS_recycled_organic","")))))))))))))))))),"")</f>
        <v/>
      </c>
      <c r="AE2458" t="e" cm="1">
        <f t="array" aca="1" ref="AE2458" ca="1">IF($I2458="",IF(INDIRECT("$F"&amp;$S2458)="","",IF(LEFT(INDIRECT("$F"&amp;$S2458),3)="GRS","GRS_RCS_RM",IF((LEFT(INDIRECT("$F"&amp;$S2458),3))="RCS","GRS_RCS_RM",IF(INDIRECT("$F"&amp;$S2458)="OCS (No Label)","OCS_Conversion_RM",IF(LEFT(INDIRECT("$F"&amp;$S2458),3)="OCS","OCS_RM",IF(RIGHT(INDIRECT("$F"&amp;$S2458),10)="conversion","GOTS_RM_conversion",IF((LEFT(INDIRECT("$F"&amp;$S2458),4))="GOTS","GOTS_RM","Responsible_RM"))))))),"DELETERM")</f>
        <v>#VALUE!</v>
      </c>
      <c r="AF2458" t="e" cm="1">
        <f t="array" aca="1" ref="AF2458" ca="1">IF($S2458="","",INDIRECT("$Z"&amp;$S2458))</f>
        <v>#VALUE!</v>
      </c>
      <c r="AG2458" t="str">
        <f t="shared" si="768"/>
        <v/>
      </c>
      <c r="AH2458" t="str" cm="1">
        <f t="array" aca="1" ref="AH2458" ca="1">IFERROR(INDIRECT("$ag"&amp;S2458),"")</f>
        <v/>
      </c>
      <c r="AI2458" t="e" cm="1">
        <f t="array" aca="1" ref="AI2458" ca="1">INDIRECT("O"&amp;S2458)</f>
        <v>#VALUE!</v>
      </c>
      <c r="AJ2458" t="str">
        <f t="shared" si="769"/>
        <v/>
      </c>
    </row>
    <row r="2459" spans="1:36" ht="16.5" customHeight="1">
      <c r="A2459" s="130"/>
      <c r="B2459" s="136"/>
      <c r="C2459" s="137"/>
      <c r="D2459" s="146"/>
      <c r="E2459" s="146"/>
      <c r="F2459" s="137"/>
      <c r="G2459" s="147"/>
      <c r="H2459" s="147"/>
      <c r="I2459" s="147"/>
      <c r="J2459" s="147"/>
      <c r="K2459" s="38"/>
      <c r="L2459" s="144"/>
      <c r="M2459" s="144"/>
      <c r="N2459" s="61"/>
      <c r="O2459" s="314"/>
      <c r="Q2459" t="str">
        <f t="shared" si="764"/>
        <v/>
      </c>
      <c r="S2459" t="e">
        <f t="shared" ca="1" si="773"/>
        <v>#VALUE!</v>
      </c>
      <c r="T2459" t="e">
        <f t="shared" ca="1" si="770"/>
        <v>#VALUE!</v>
      </c>
      <c r="U2459">
        <f t="shared" si="774"/>
        <v>2388</v>
      </c>
      <c r="V2459">
        <v>199.666666666682</v>
      </c>
      <c r="W2459">
        <f t="shared" si="777"/>
        <v>199</v>
      </c>
      <c r="X2459" t="str" cm="1">
        <f t="array" aca="1" ref="X2459" ca="1">IFERROR(INDEX('PC&amp;PD'!$A$1:$AS$19,ROW('PC&amp;PD'!$A$19),MATCH(INDIRECT(T2459),'PC&amp;PD'!$A$1:$AS$1,0)),"")</f>
        <v/>
      </c>
      <c r="AA2459" t="str">
        <f t="shared" si="765"/>
        <v/>
      </c>
      <c r="AB2459" t="str">
        <f t="shared" si="766"/>
        <v/>
      </c>
      <c r="AC2459" t="e">
        <f t="shared" ca="1" si="767"/>
        <v>#VALUE!</v>
      </c>
      <c r="AD2459" t="str" cm="1">
        <f t="array" aca="1" ref="AD2459" ca="1">IFERROR(IF((LEFT(INDIRECT("$F"&amp;$S2459),4))="GOTS",IF($G2459="Organic","GOTS_Organic_raw",(IF($G2459="Responsible","GOTS_Responsible",(IF($G2459="No Attribute (Conventional)","GOTS_conventional",(IF($G2459="Recycled Pre/Post-Consumer","GOTS_pre_post",(IF($G2459="In-Conversion","GOTS_in_conversion",(IF($G2459="Sustainably Sourced","Sustainably_sourced",(IF($G2459="Recycled pre-consumer organic","GOTS_recycled_organic",""))))))))))))),IF($G2459="Organic","Organic",(IF($G2459="Responsible","Responsible",(IF($G2459="No Attribute (Conventional)","No_Attribute_Conventional",(IF($G2459="Recycled Pre/Post-Consumer","Recycled_Pre_Post_Consumer",(IF($G2459="In-Conversion","In_Conversion",(IF($G2459="Recycled Pre-Consumer","Recycled_Pre_Consumer",(IF($G2459="Recycled Post-Consumer","Recycled_Post_Consumer",(IF($G2459="Sustainably Sourced","Sustainably_sourced",(IF($G2459="Recycled pre-consumer organic","GOTS_recycled_organic","")))))))))))))))))),"")</f>
        <v/>
      </c>
      <c r="AE2459" t="e" cm="1">
        <f t="array" aca="1" ref="AE2459" ca="1">IF($I2459="",IF(INDIRECT("$F"&amp;$S2459)="","",IF(LEFT(INDIRECT("$F"&amp;$S2459),3)="GRS","GRS_RCS_RM",IF((LEFT(INDIRECT("$F"&amp;$S2459),3))="RCS","GRS_RCS_RM",IF(INDIRECT("$F"&amp;$S2459)="OCS (No Label)","OCS_Conversion_RM",IF(LEFT(INDIRECT("$F"&amp;$S2459),3)="OCS","OCS_RM",IF(RIGHT(INDIRECT("$F"&amp;$S2459),10)="conversion","GOTS_RM_conversion",IF((LEFT(INDIRECT("$F"&amp;$S2459),4))="GOTS","GOTS_RM","Responsible_RM"))))))),"DELETERM")</f>
        <v>#VALUE!</v>
      </c>
      <c r="AF2459" t="e" cm="1">
        <f t="array" aca="1" ref="AF2459" ca="1">IF($S2459="","",INDIRECT("$Z"&amp;$S2459))</f>
        <v>#VALUE!</v>
      </c>
      <c r="AG2459" t="str">
        <f t="shared" si="768"/>
        <v/>
      </c>
      <c r="AH2459" t="str" cm="1">
        <f t="array" aca="1" ref="AH2459" ca="1">IFERROR(INDIRECT("$ag"&amp;S2459),"")</f>
        <v/>
      </c>
      <c r="AI2459" t="e" cm="1">
        <f t="array" aca="1" ref="AI2459" ca="1">INDIRECT("O"&amp;S2459)</f>
        <v>#VALUE!</v>
      </c>
      <c r="AJ2459" t="str">
        <f t="shared" si="769"/>
        <v/>
      </c>
    </row>
    <row r="2460" spans="1:36" ht="16.5" customHeight="1">
      <c r="A2460" s="130"/>
      <c r="B2460" s="136"/>
      <c r="C2460" s="137"/>
      <c r="D2460" s="146"/>
      <c r="E2460" s="146"/>
      <c r="F2460" s="137"/>
      <c r="G2460" s="147"/>
      <c r="H2460" s="147"/>
      <c r="I2460" s="147"/>
      <c r="J2460" s="147"/>
      <c r="K2460" s="38"/>
      <c r="L2460" s="144"/>
      <c r="M2460" s="144"/>
      <c r="N2460" s="61"/>
      <c r="O2460" s="314"/>
      <c r="Q2460" t="str">
        <f t="shared" si="764"/>
        <v/>
      </c>
      <c r="S2460" t="e">
        <f t="shared" ca="1" si="773"/>
        <v>#VALUE!</v>
      </c>
      <c r="T2460" t="e">
        <f t="shared" ca="1" si="770"/>
        <v>#VALUE!</v>
      </c>
      <c r="U2460">
        <f t="shared" si="774"/>
        <v>2388</v>
      </c>
      <c r="V2460">
        <v>199.750000000016</v>
      </c>
      <c r="W2460">
        <f t="shared" si="777"/>
        <v>199</v>
      </c>
      <c r="X2460" t="str" cm="1">
        <f t="array" aca="1" ref="X2460" ca="1">IFERROR(INDEX('PC&amp;PD'!$A$1:$AS$19,ROW('PC&amp;PD'!$A$19),MATCH(INDIRECT(T2460),'PC&amp;PD'!$A$1:$AS$1,0)),"")</f>
        <v/>
      </c>
      <c r="AA2460" t="str">
        <f t="shared" si="765"/>
        <v/>
      </c>
      <c r="AB2460" t="str">
        <f t="shared" si="766"/>
        <v/>
      </c>
      <c r="AC2460" t="e">
        <f t="shared" ca="1" si="767"/>
        <v>#VALUE!</v>
      </c>
      <c r="AD2460" t="str" cm="1">
        <f t="array" aca="1" ref="AD2460" ca="1">IFERROR(IF((LEFT(INDIRECT("$F"&amp;$S2460),4))="GOTS",IF($G2460="Organic","GOTS_Organic_raw",(IF($G2460="Responsible","GOTS_Responsible",(IF($G2460="No Attribute (Conventional)","GOTS_conventional",(IF($G2460="Recycled Pre/Post-Consumer","GOTS_pre_post",(IF($G2460="In-Conversion","GOTS_in_conversion",(IF($G2460="Sustainably Sourced","Sustainably_sourced",(IF($G2460="Recycled pre-consumer organic","GOTS_recycled_organic",""))))))))))))),IF($G2460="Organic","Organic",(IF($G2460="Responsible","Responsible",(IF($G2460="No Attribute (Conventional)","No_Attribute_Conventional",(IF($G2460="Recycled Pre/Post-Consumer","Recycled_Pre_Post_Consumer",(IF($G2460="In-Conversion","In_Conversion",(IF($G2460="Recycled Pre-Consumer","Recycled_Pre_Consumer",(IF($G2460="Recycled Post-Consumer","Recycled_Post_Consumer",(IF($G2460="Sustainably Sourced","Sustainably_sourced",(IF($G2460="Recycled pre-consumer organic","GOTS_recycled_organic","")))))))))))))))))),"")</f>
        <v/>
      </c>
      <c r="AE2460" t="e" cm="1">
        <f t="array" aca="1" ref="AE2460" ca="1">IF($I2460="",IF(INDIRECT("$F"&amp;$S2460)="","",IF(LEFT(INDIRECT("$F"&amp;$S2460),3)="GRS","GRS_RCS_RM",IF((LEFT(INDIRECT("$F"&amp;$S2460),3))="RCS","GRS_RCS_RM",IF(INDIRECT("$F"&amp;$S2460)="OCS (No Label)","OCS_Conversion_RM",IF(LEFT(INDIRECT("$F"&amp;$S2460),3)="OCS","OCS_RM",IF(RIGHT(INDIRECT("$F"&amp;$S2460),10)="conversion","GOTS_RM_conversion",IF((LEFT(INDIRECT("$F"&amp;$S2460),4))="GOTS","GOTS_RM","Responsible_RM"))))))),"DELETERM")</f>
        <v>#VALUE!</v>
      </c>
      <c r="AF2460" t="e" cm="1">
        <f t="array" aca="1" ref="AF2460" ca="1">IF($S2460="","",INDIRECT("$Z"&amp;$S2460))</f>
        <v>#VALUE!</v>
      </c>
      <c r="AG2460" t="str">
        <f t="shared" si="768"/>
        <v/>
      </c>
      <c r="AH2460" t="str" cm="1">
        <f t="array" aca="1" ref="AH2460" ca="1">IFERROR(INDIRECT("$ag"&amp;S2460),"")</f>
        <v/>
      </c>
      <c r="AI2460" t="e" cm="1">
        <f t="array" aca="1" ref="AI2460" ca="1">INDIRECT("O"&amp;S2460)</f>
        <v>#VALUE!</v>
      </c>
      <c r="AJ2460" t="str">
        <f t="shared" si="769"/>
        <v/>
      </c>
    </row>
    <row r="2461" spans="1:36" ht="16.5" customHeight="1">
      <c r="A2461" s="130"/>
      <c r="B2461" s="136"/>
      <c r="C2461" s="137"/>
      <c r="D2461" s="146"/>
      <c r="E2461" s="146"/>
      <c r="F2461" s="137"/>
      <c r="G2461" s="147"/>
      <c r="H2461" s="147"/>
      <c r="I2461" s="147"/>
      <c r="J2461" s="147"/>
      <c r="K2461" s="38"/>
      <c r="L2461" s="144"/>
      <c r="M2461" s="144"/>
      <c r="N2461" s="61"/>
      <c r="O2461" s="314"/>
      <c r="Q2461" t="str">
        <f t="shared" si="764"/>
        <v/>
      </c>
      <c r="S2461" t="e">
        <f t="shared" ca="1" si="773"/>
        <v>#VALUE!</v>
      </c>
      <c r="T2461" t="e">
        <f t="shared" ca="1" si="770"/>
        <v>#VALUE!</v>
      </c>
      <c r="U2461">
        <f t="shared" si="774"/>
        <v>2388</v>
      </c>
      <c r="V2461">
        <v>199.833333333349</v>
      </c>
      <c r="W2461">
        <f t="shared" si="777"/>
        <v>199</v>
      </c>
      <c r="X2461" t="str" cm="1">
        <f t="array" aca="1" ref="X2461" ca="1">IFERROR(INDEX('PC&amp;PD'!$A$1:$AS$19,ROW('PC&amp;PD'!$A$19),MATCH(INDIRECT(T2461),'PC&amp;PD'!$A$1:$AS$1,0)),"")</f>
        <v/>
      </c>
      <c r="AA2461" t="str">
        <f t="shared" si="765"/>
        <v/>
      </c>
      <c r="AB2461" t="str">
        <f t="shared" si="766"/>
        <v/>
      </c>
      <c r="AC2461" t="e">
        <f t="shared" ca="1" si="767"/>
        <v>#VALUE!</v>
      </c>
      <c r="AD2461" t="str" cm="1">
        <f t="array" aca="1" ref="AD2461" ca="1">IFERROR(IF((LEFT(INDIRECT("$F"&amp;$S2461),4))="GOTS",IF($G2461="Organic","GOTS_Organic_raw",(IF($G2461="Responsible","GOTS_Responsible",(IF($G2461="No Attribute (Conventional)","GOTS_conventional",(IF($G2461="Recycled Pre/Post-Consumer","GOTS_pre_post",(IF($G2461="In-Conversion","GOTS_in_conversion",(IF($G2461="Sustainably Sourced","Sustainably_sourced",(IF($G2461="Recycled pre-consumer organic","GOTS_recycled_organic",""))))))))))))),IF($G2461="Organic","Organic",(IF($G2461="Responsible","Responsible",(IF($G2461="No Attribute (Conventional)","No_Attribute_Conventional",(IF($G2461="Recycled Pre/Post-Consumer","Recycled_Pre_Post_Consumer",(IF($G2461="In-Conversion","In_Conversion",(IF($G2461="Recycled Pre-Consumer","Recycled_Pre_Consumer",(IF($G2461="Recycled Post-Consumer","Recycled_Post_Consumer",(IF($G2461="Sustainably Sourced","Sustainably_sourced",(IF($G2461="Recycled pre-consumer organic","GOTS_recycled_organic","")))))))))))))))))),"")</f>
        <v/>
      </c>
      <c r="AE2461" t="e" cm="1">
        <f t="array" aca="1" ref="AE2461" ca="1">IF($I2461="",IF(INDIRECT("$F"&amp;$S2461)="","",IF(LEFT(INDIRECT("$F"&amp;$S2461),3)="GRS","GRS_RCS_RM",IF((LEFT(INDIRECT("$F"&amp;$S2461),3))="RCS","GRS_RCS_RM",IF(INDIRECT("$F"&amp;$S2461)="OCS (No Label)","OCS_Conversion_RM",IF(LEFT(INDIRECT("$F"&amp;$S2461),3)="OCS","OCS_RM",IF(RIGHT(INDIRECT("$F"&amp;$S2461),10)="conversion","GOTS_RM_conversion",IF((LEFT(INDIRECT("$F"&amp;$S2461),4))="GOTS","GOTS_RM","Responsible_RM"))))))),"DELETERM")</f>
        <v>#VALUE!</v>
      </c>
      <c r="AF2461" t="e" cm="1">
        <f t="array" aca="1" ref="AF2461" ca="1">IF($S2461="","",INDIRECT("$Z"&amp;$S2461))</f>
        <v>#VALUE!</v>
      </c>
      <c r="AG2461" t="str">
        <f t="shared" si="768"/>
        <v/>
      </c>
      <c r="AH2461" t="str" cm="1">
        <f t="array" aca="1" ref="AH2461" ca="1">IFERROR(INDIRECT("$ag"&amp;S2461),"")</f>
        <v/>
      </c>
      <c r="AI2461" t="e" cm="1">
        <f t="array" aca="1" ref="AI2461" ca="1">INDIRECT("O"&amp;S2461)</f>
        <v>#VALUE!</v>
      </c>
      <c r="AJ2461" t="str">
        <f t="shared" si="769"/>
        <v/>
      </c>
    </row>
    <row r="2462" spans="1:36" ht="16.5" customHeight="1" thickBot="1">
      <c r="A2462" s="131"/>
      <c r="B2462" s="138"/>
      <c r="C2462" s="139"/>
      <c r="D2462" s="148"/>
      <c r="E2462" s="148"/>
      <c r="F2462" s="139"/>
      <c r="G2462" s="149"/>
      <c r="H2462" s="149"/>
      <c r="I2462" s="149"/>
      <c r="J2462" s="149"/>
      <c r="K2462" s="39"/>
      <c r="L2462" s="145"/>
      <c r="M2462" s="145"/>
      <c r="N2462" s="62"/>
      <c r="O2462" s="315"/>
      <c r="Q2462" t="str">
        <f t="shared" si="764"/>
        <v/>
      </c>
      <c r="S2462" t="e">
        <f t="shared" ca="1" si="773"/>
        <v>#VALUE!</v>
      </c>
      <c r="T2462" t="e">
        <f t="shared" ca="1" si="770"/>
        <v>#VALUE!</v>
      </c>
      <c r="U2462">
        <f t="shared" si="774"/>
        <v>2388</v>
      </c>
      <c r="V2462">
        <v>199.916666666682</v>
      </c>
      <c r="W2462">
        <f t="shared" si="777"/>
        <v>199</v>
      </c>
      <c r="X2462" t="str" cm="1">
        <f t="array" aca="1" ref="X2462" ca="1">IFERROR(INDEX('PC&amp;PD'!$A$1:$AS$19,ROW('PC&amp;PD'!$A$19),MATCH(INDIRECT(T2462),'PC&amp;PD'!$A$1:$AS$1,0)),"")</f>
        <v/>
      </c>
      <c r="AA2462" t="str">
        <f t="shared" si="765"/>
        <v/>
      </c>
      <c r="AB2462" t="str">
        <f t="shared" si="766"/>
        <v/>
      </c>
      <c r="AC2462" t="e">
        <f t="shared" ca="1" si="767"/>
        <v>#VALUE!</v>
      </c>
      <c r="AD2462" t="str" cm="1">
        <f t="array" aca="1" ref="AD2462" ca="1">IFERROR(IF((LEFT(INDIRECT("$F"&amp;$S2462),4))="GOTS",IF($G2462="Organic","GOTS_Organic_raw",(IF($G2462="Responsible","GOTS_Responsible",(IF($G2462="No Attribute (Conventional)","GOTS_conventional",(IF($G2462="Recycled Pre/Post-Consumer","GOTS_pre_post",(IF($G2462="In-Conversion","GOTS_in_conversion",(IF($G2462="Sustainably Sourced","Sustainably_sourced",(IF($G2462="Recycled pre-consumer organic","GOTS_recycled_organic",""))))))))))))),IF($G2462="Organic","Organic",(IF($G2462="Responsible","Responsible",(IF($G2462="No Attribute (Conventional)","No_Attribute_Conventional",(IF($G2462="Recycled Pre/Post-Consumer","Recycled_Pre_Post_Consumer",(IF($G2462="In-Conversion","In_Conversion",(IF($G2462="Recycled Pre-Consumer","Recycled_Pre_Consumer",(IF($G2462="Recycled Post-Consumer","Recycled_Post_Consumer",(IF($G2462="Sustainably Sourced","Sustainably_sourced",(IF($G2462="Recycled pre-consumer organic","GOTS_recycled_organic","")))))))))))))))))),"")</f>
        <v/>
      </c>
      <c r="AE2462" t="e" cm="1">
        <f t="array" aca="1" ref="AE2462" ca="1">IF($I2462="",IF(INDIRECT("$F"&amp;$S2462)="","",IF(LEFT(INDIRECT("$F"&amp;$S2462),3)="GRS","GRS_RCS_RM",IF((LEFT(INDIRECT("$F"&amp;$S2462),3))="RCS","GRS_RCS_RM",IF(INDIRECT("$F"&amp;$S2462)="OCS (No Label)","OCS_Conversion_RM",IF(LEFT(INDIRECT("$F"&amp;$S2462),3)="OCS","OCS_RM",IF(RIGHT(INDIRECT("$F"&amp;$S2462),10)="conversion","GOTS_RM_conversion",IF((LEFT(INDIRECT("$F"&amp;$S2462),4))="GOTS","GOTS_RM","Responsible_RM"))))))),"DELETERM")</f>
        <v>#VALUE!</v>
      </c>
      <c r="AF2462" t="e" cm="1">
        <f t="array" aca="1" ref="AF2462" ca="1">IF($S2462="","",INDIRECT("$Z"&amp;$S2462))</f>
        <v>#VALUE!</v>
      </c>
      <c r="AG2462" t="str">
        <f t="shared" si="768"/>
        <v/>
      </c>
      <c r="AH2462" t="str" cm="1">
        <f t="array" aca="1" ref="AH2462" ca="1">IFERROR(INDIRECT("$ag"&amp;S2462),"")</f>
        <v/>
      </c>
      <c r="AI2462" t="e" cm="1">
        <f t="array" aca="1" ref="AI2462" ca="1">INDIRECT("O"&amp;S2462)</f>
        <v>#VALUE!</v>
      </c>
      <c r="AJ2462" t="str">
        <f t="shared" si="769"/>
        <v/>
      </c>
    </row>
    <row r="2463" spans="1:36" ht="16.5" customHeight="1">
      <c r="A2463" s="128" t="str">
        <f>IF(B2463="","",COUNTA($B$63:$B2463))</f>
        <v/>
      </c>
      <c r="B2463" s="132"/>
      <c r="C2463" s="133"/>
      <c r="D2463" s="140"/>
      <c r="E2463" s="140"/>
      <c r="F2463" s="133"/>
      <c r="G2463" s="141"/>
      <c r="H2463" s="141"/>
      <c r="I2463" s="141"/>
      <c r="J2463" s="141"/>
      <c r="K2463" s="37"/>
      <c r="L2463" s="142" t="str">
        <f>IF(R2463="","",LEFT(R2463,LEN(R2463)-2))</f>
        <v/>
      </c>
      <c r="M2463" s="142"/>
      <c r="N2463" s="60"/>
      <c r="O2463" s="313"/>
      <c r="Q2463" t="str">
        <f t="shared" si="764"/>
        <v/>
      </c>
      <c r="R2463" t="str">
        <f t="shared" ref="R2463" si="778">CONCATENATE($Q2463,Q2464,Q2465,Q2466,Q2467,Q2468,$Q2469,$Q2470,$Q2471,$Q2472,$Q2473,$Q2474)</f>
        <v/>
      </c>
      <c r="S2463" t="e">
        <f t="shared" ca="1" si="773"/>
        <v>#VALUE!</v>
      </c>
      <c r="T2463" t="e">
        <f t="shared" ca="1" si="770"/>
        <v>#VALUE!</v>
      </c>
      <c r="U2463">
        <f t="shared" si="774"/>
        <v>2400</v>
      </c>
      <c r="V2463">
        <v>200.000000000016</v>
      </c>
      <c r="W2463">
        <f t="shared" si="777"/>
        <v>200</v>
      </c>
      <c r="X2463" t="str" cm="1">
        <f t="array" aca="1" ref="X2463" ca="1">IFERROR(INDEX('PC&amp;PD'!$A$1:$AS$19,ROW('PC&amp;PD'!$A$19),MATCH(INDIRECT(T2463),'PC&amp;PD'!$A$1:$AS$1,0)),"")</f>
        <v/>
      </c>
      <c r="Z2463" t="str">
        <f t="shared" ref="Z2463" si="779">IFERROR(IF($F2463="OCS 100","OCS (OCS 100)",IF($F2463="OCS Blended","OCS (OCS Blended)",IF($F2463="OCS (No Label)","OCS (No Label)",IF($F2463="RCS 100","RCS (RCS 100)",IF($F2463="RCS Blended","RCS (RCS Blended)",IF($F2463="GRS","GRS (GRS)",IF($F2463="GRS (No Label)", "GRS (No Label)",IF($F2463="RDS","RDS (RDS)",IF($F2463="RWS","RWS (RWS)",IF($F2463="RAS","RAS (RAS)",IF($F2463="RMS","RMS (RMS)",IF($F2463="GOTS Organic","GOTS (Organic)",IF($F2463="GOTS Made with organic","GOTS (Made with Organic)",IF($F2463="GOTS Organic - in conversion","GOTS (Organic - In Conversion)",IF($F2463="GOTS Made with organic - in conversion","GOTS (Made with Organic - In Conversion)",""))))))))))))))),"")</f>
        <v/>
      </c>
      <c r="AA2463" t="str">
        <f t="shared" si="765"/>
        <v/>
      </c>
      <c r="AB2463" t="str">
        <f t="shared" si="766"/>
        <v/>
      </c>
      <c r="AC2463" t="e">
        <f t="shared" ca="1" si="767"/>
        <v>#VALUE!</v>
      </c>
      <c r="AD2463" t="str" cm="1">
        <f t="array" aca="1" ref="AD2463" ca="1">IFERROR(IF((LEFT(INDIRECT("$F"&amp;$S2463),4))="GOTS",IF($G2463="Organic","GOTS_Organic_raw",(IF($G2463="Responsible","GOTS_Responsible",(IF($G2463="No Attribute (Conventional)","GOTS_conventional",(IF($G2463="Recycled Pre/Post-Consumer","GOTS_pre_post",(IF($G2463="In-Conversion","GOTS_in_conversion",(IF($G2463="Sustainably Sourced","Sustainably_sourced",(IF($G2463="Recycled pre-consumer organic","GOTS_recycled_organic",""))))))))))))),IF($G2463="Organic","Organic",(IF($G2463="Responsible","Responsible",(IF($G2463="No Attribute (Conventional)","No_Attribute_Conventional",(IF($G2463="Recycled Pre/Post-Consumer","Recycled_Pre_Post_Consumer",(IF($G2463="In-Conversion","In_Conversion",(IF($G2463="Recycled Pre-Consumer","Recycled_Pre_Consumer",(IF($G2463="Recycled Post-Consumer","Recycled_Post_Consumer",(IF($G2463="Sustainably Sourced","Sustainably_sourced",(IF($G2463="Recycled pre-consumer organic","GOTS_recycled_organic","")))))))))))))))))),"")</f>
        <v/>
      </c>
      <c r="AE2463" t="e" cm="1">
        <f t="array" aca="1" ref="AE2463" ca="1">IF($I2463="",IF(INDIRECT("$F"&amp;$S2463)="","",IF(LEFT(INDIRECT("$F"&amp;$S2463),3)="GRS","GRS_RCS_RM",IF((LEFT(INDIRECT("$F"&amp;$S2463),3))="RCS","GRS_RCS_RM",IF(INDIRECT("$F"&amp;$S2463)="OCS (No Label)","OCS_Conversion_RM",IF(LEFT(INDIRECT("$F"&amp;$S2463),3)="OCS","OCS_RM",IF(RIGHT(INDIRECT("$F"&amp;$S2463),10)="conversion","GOTS_RM_conversion",IF((LEFT(INDIRECT("$F"&amp;$S2463),4))="GOTS","GOTS_RM","Responsible_RM"))))))),"DELETERM")</f>
        <v>#VALUE!</v>
      </c>
      <c r="AF2463" t="e" cm="1">
        <f t="array" aca="1" ref="AF2463" ca="1">IF($S2463="","",INDIRECT("$Z"&amp;$S2463))</f>
        <v>#VALUE!</v>
      </c>
      <c r="AG2463" t="str">
        <f t="shared" si="768"/>
        <v/>
      </c>
      <c r="AH2463" t="str" cm="1">
        <f t="array" aca="1" ref="AH2463" ca="1">IFERROR(INDIRECT("$ag"&amp;S2463),"")</f>
        <v/>
      </c>
      <c r="AI2463" t="e" cm="1">
        <f t="array" aca="1" ref="AI2463" ca="1">INDIRECT("O"&amp;S2463)</f>
        <v>#VALUE!</v>
      </c>
      <c r="AJ2463" t="str">
        <f t="shared" si="769"/>
        <v/>
      </c>
    </row>
    <row r="2464" spans="1:36" ht="16.5" customHeight="1">
      <c r="A2464" s="129"/>
      <c r="B2464" s="134"/>
      <c r="C2464" s="135"/>
      <c r="D2464" s="146"/>
      <c r="E2464" s="146"/>
      <c r="F2464" s="135"/>
      <c r="G2464" s="147"/>
      <c r="H2464" s="147"/>
      <c r="I2464" s="147"/>
      <c r="J2464" s="147"/>
      <c r="K2464" s="38"/>
      <c r="L2464" s="143"/>
      <c r="M2464" s="143"/>
      <c r="N2464" s="61"/>
      <c r="O2464" s="314"/>
      <c r="Q2464" t="str">
        <f t="shared" si="764"/>
        <v/>
      </c>
      <c r="S2464" t="e">
        <f t="shared" ca="1" si="773"/>
        <v>#VALUE!</v>
      </c>
      <c r="T2464" t="e">
        <f t="shared" ca="1" si="770"/>
        <v>#VALUE!</v>
      </c>
      <c r="U2464">
        <f t="shared" si="774"/>
        <v>2400</v>
      </c>
      <c r="V2464">
        <v>200.083333333349</v>
      </c>
      <c r="W2464">
        <f t="shared" si="777"/>
        <v>200</v>
      </c>
      <c r="X2464" t="str" cm="1">
        <f t="array" aca="1" ref="X2464" ca="1">IFERROR(INDEX('PC&amp;PD'!$A$1:$AS$19,ROW('PC&amp;PD'!$A$19),MATCH(INDIRECT(T2464),'PC&amp;PD'!$A$1:$AS$1,0)),"")</f>
        <v/>
      </c>
      <c r="AA2464" t="str">
        <f t="shared" si="765"/>
        <v/>
      </c>
      <c r="AB2464" t="str">
        <f t="shared" si="766"/>
        <v/>
      </c>
      <c r="AC2464" t="e">
        <f t="shared" ca="1" si="767"/>
        <v>#VALUE!</v>
      </c>
      <c r="AD2464" t="str" cm="1">
        <f t="array" aca="1" ref="AD2464" ca="1">IFERROR(IF((LEFT(INDIRECT("$F"&amp;$S2464),4))="GOTS",IF($G2464="Organic","GOTS_Organic_raw",(IF($G2464="Responsible","GOTS_Responsible",(IF($G2464="No Attribute (Conventional)","GOTS_conventional",(IF($G2464="Recycled Pre/Post-Consumer","GOTS_pre_post",(IF($G2464="In-Conversion","GOTS_in_conversion",(IF($G2464="Sustainably Sourced","Sustainably_sourced",(IF($G2464="Recycled pre-consumer organic","GOTS_recycled_organic",""))))))))))))),IF($G2464="Organic","Organic",(IF($G2464="Responsible","Responsible",(IF($G2464="No Attribute (Conventional)","No_Attribute_Conventional",(IF($G2464="Recycled Pre/Post-Consumer","Recycled_Pre_Post_Consumer",(IF($G2464="In-Conversion","In_Conversion",(IF($G2464="Recycled Pre-Consumer","Recycled_Pre_Consumer",(IF($G2464="Recycled Post-Consumer","Recycled_Post_Consumer",(IF($G2464="Sustainably Sourced","Sustainably_sourced",(IF($G2464="Recycled pre-consumer organic","GOTS_recycled_organic","")))))))))))))))))),"")</f>
        <v/>
      </c>
      <c r="AE2464" t="e" cm="1">
        <f t="array" aca="1" ref="AE2464" ca="1">IF($I2464="",IF(INDIRECT("$F"&amp;$S2464)="","",IF(LEFT(INDIRECT("$F"&amp;$S2464),3)="GRS","GRS_RCS_RM",IF((LEFT(INDIRECT("$F"&amp;$S2464),3))="RCS","GRS_RCS_RM",IF(INDIRECT("$F"&amp;$S2464)="OCS (No Label)","OCS_Conversion_RM",IF(LEFT(INDIRECT("$F"&amp;$S2464),3)="OCS","OCS_RM",IF(RIGHT(INDIRECT("$F"&amp;$S2464),10)="conversion","GOTS_RM_conversion",IF((LEFT(INDIRECT("$F"&amp;$S2464),4))="GOTS","GOTS_RM","Responsible_RM"))))))),"DELETERM")</f>
        <v>#VALUE!</v>
      </c>
      <c r="AF2464" t="e" cm="1">
        <f t="array" aca="1" ref="AF2464" ca="1">IF($S2464="","",INDIRECT("$Z"&amp;$S2464))</f>
        <v>#VALUE!</v>
      </c>
      <c r="AG2464" t="str">
        <f t="shared" si="768"/>
        <v/>
      </c>
      <c r="AH2464" t="str" cm="1">
        <f t="array" aca="1" ref="AH2464" ca="1">IFERROR(INDIRECT("$ag"&amp;S2464),"")</f>
        <v/>
      </c>
      <c r="AI2464" t="e" cm="1">
        <f t="array" aca="1" ref="AI2464" ca="1">INDIRECT("O"&amp;S2464)</f>
        <v>#VALUE!</v>
      </c>
      <c r="AJ2464" t="str">
        <f t="shared" si="769"/>
        <v/>
      </c>
    </row>
    <row r="2465" spans="1:36" ht="16.5" customHeight="1">
      <c r="A2465" s="129"/>
      <c r="B2465" s="134"/>
      <c r="C2465" s="135"/>
      <c r="D2465" s="146"/>
      <c r="E2465" s="146"/>
      <c r="F2465" s="135"/>
      <c r="G2465" s="147"/>
      <c r="H2465" s="147"/>
      <c r="I2465" s="147"/>
      <c r="J2465" s="147"/>
      <c r="K2465" s="38"/>
      <c r="L2465" s="143"/>
      <c r="M2465" s="143"/>
      <c r="N2465" s="61"/>
      <c r="O2465" s="314"/>
      <c r="Q2465" t="str">
        <f t="shared" si="764"/>
        <v/>
      </c>
      <c r="S2465" t="e">
        <f t="shared" ca="1" si="773"/>
        <v>#VALUE!</v>
      </c>
      <c r="T2465" t="e">
        <f t="shared" ca="1" si="770"/>
        <v>#VALUE!</v>
      </c>
      <c r="U2465">
        <f t="shared" si="774"/>
        <v>2400</v>
      </c>
      <c r="V2465">
        <v>200.166666666682</v>
      </c>
      <c r="W2465">
        <f t="shared" si="777"/>
        <v>200</v>
      </c>
      <c r="X2465" t="str" cm="1">
        <f t="array" aca="1" ref="X2465" ca="1">IFERROR(INDEX('PC&amp;PD'!$A$1:$AS$19,ROW('PC&amp;PD'!$A$19),MATCH(INDIRECT(T2465),'PC&amp;PD'!$A$1:$AS$1,0)),"")</f>
        <v/>
      </c>
      <c r="AA2465" t="str">
        <f t="shared" si="765"/>
        <v/>
      </c>
      <c r="AB2465" t="str">
        <f t="shared" si="766"/>
        <v/>
      </c>
      <c r="AC2465" t="e">
        <f t="shared" ca="1" si="767"/>
        <v>#VALUE!</v>
      </c>
      <c r="AD2465" t="str" cm="1">
        <f t="array" aca="1" ref="AD2465" ca="1">IFERROR(IF((LEFT(INDIRECT("$F"&amp;$S2465),4))="GOTS",IF($G2465="Organic","GOTS_Organic_raw",(IF($G2465="Responsible","GOTS_Responsible",(IF($G2465="No Attribute (Conventional)","GOTS_conventional",(IF($G2465="Recycled Pre/Post-Consumer","GOTS_pre_post",(IF($G2465="In-Conversion","GOTS_in_conversion",(IF($G2465="Sustainably Sourced","Sustainably_sourced",(IF($G2465="Recycled pre-consumer organic","GOTS_recycled_organic",""))))))))))))),IF($G2465="Organic","Organic",(IF($G2465="Responsible","Responsible",(IF($G2465="No Attribute (Conventional)","No_Attribute_Conventional",(IF($G2465="Recycled Pre/Post-Consumer","Recycled_Pre_Post_Consumer",(IF($G2465="In-Conversion","In_Conversion",(IF($G2465="Recycled Pre-Consumer","Recycled_Pre_Consumer",(IF($G2465="Recycled Post-Consumer","Recycled_Post_Consumer",(IF($G2465="Sustainably Sourced","Sustainably_sourced",(IF($G2465="Recycled pre-consumer organic","GOTS_recycled_organic","")))))))))))))))))),"")</f>
        <v/>
      </c>
      <c r="AE2465" t="e" cm="1">
        <f t="array" aca="1" ref="AE2465" ca="1">IF($I2465="",IF(INDIRECT("$F"&amp;$S2465)="","",IF(LEFT(INDIRECT("$F"&amp;$S2465),3)="GRS","GRS_RCS_RM",IF((LEFT(INDIRECT("$F"&amp;$S2465),3))="RCS","GRS_RCS_RM",IF(INDIRECT("$F"&amp;$S2465)="OCS (No Label)","OCS_Conversion_RM",IF(LEFT(INDIRECT("$F"&amp;$S2465),3)="OCS","OCS_RM",IF(RIGHT(INDIRECT("$F"&amp;$S2465),10)="conversion","GOTS_RM_conversion",IF((LEFT(INDIRECT("$F"&amp;$S2465),4))="GOTS","GOTS_RM","Responsible_RM"))))))),"DELETERM")</f>
        <v>#VALUE!</v>
      </c>
      <c r="AF2465" t="e" cm="1">
        <f t="array" aca="1" ref="AF2465" ca="1">IF($S2465="","",INDIRECT("$Z"&amp;$S2465))</f>
        <v>#VALUE!</v>
      </c>
      <c r="AG2465" t="str">
        <f t="shared" si="768"/>
        <v/>
      </c>
      <c r="AH2465" t="str" cm="1">
        <f t="array" aca="1" ref="AH2465" ca="1">IFERROR(INDIRECT("$ag"&amp;S2465),"")</f>
        <v/>
      </c>
      <c r="AI2465" t="e" cm="1">
        <f t="array" aca="1" ref="AI2465" ca="1">INDIRECT("O"&amp;S2465)</f>
        <v>#VALUE!</v>
      </c>
      <c r="AJ2465" t="str">
        <f t="shared" si="769"/>
        <v/>
      </c>
    </row>
    <row r="2466" spans="1:36" ht="16.5" customHeight="1">
      <c r="A2466" s="129"/>
      <c r="B2466" s="134"/>
      <c r="C2466" s="135"/>
      <c r="D2466" s="146"/>
      <c r="E2466" s="146"/>
      <c r="F2466" s="135"/>
      <c r="G2466" s="147"/>
      <c r="H2466" s="147"/>
      <c r="I2466" s="147"/>
      <c r="J2466" s="147"/>
      <c r="K2466" s="38"/>
      <c r="L2466" s="143"/>
      <c r="M2466" s="143"/>
      <c r="N2466" s="61"/>
      <c r="O2466" s="314"/>
      <c r="Q2466" t="str">
        <f t="shared" si="764"/>
        <v/>
      </c>
      <c r="S2466" t="e">
        <f t="shared" ca="1" si="773"/>
        <v>#VALUE!</v>
      </c>
      <c r="T2466" t="e">
        <f t="shared" ca="1" si="770"/>
        <v>#VALUE!</v>
      </c>
      <c r="U2466">
        <f t="shared" si="774"/>
        <v>2400</v>
      </c>
      <c r="V2466">
        <v>200.250000000016</v>
      </c>
      <c r="W2466">
        <f t="shared" si="777"/>
        <v>200</v>
      </c>
      <c r="X2466" t="str" cm="1">
        <f t="array" aca="1" ref="X2466" ca="1">IFERROR(INDEX('PC&amp;PD'!$A$1:$AS$19,ROW('PC&amp;PD'!$A$19),MATCH(INDIRECT(T2466),'PC&amp;PD'!$A$1:$AS$1,0)),"")</f>
        <v/>
      </c>
      <c r="AA2466" t="str">
        <f t="shared" si="765"/>
        <v/>
      </c>
      <c r="AB2466" t="str">
        <f t="shared" si="766"/>
        <v/>
      </c>
      <c r="AC2466" t="e">
        <f t="shared" ca="1" si="767"/>
        <v>#VALUE!</v>
      </c>
      <c r="AD2466" t="str" cm="1">
        <f t="array" aca="1" ref="AD2466" ca="1">IFERROR(IF((LEFT(INDIRECT("$F"&amp;$S2466),4))="GOTS",IF($G2466="Organic","GOTS_Organic_raw",(IF($G2466="Responsible","GOTS_Responsible",(IF($G2466="No Attribute (Conventional)","GOTS_conventional",(IF($G2466="Recycled Pre/Post-Consumer","GOTS_pre_post",(IF($G2466="In-Conversion","GOTS_in_conversion",(IF($G2466="Sustainably Sourced","Sustainably_sourced",(IF($G2466="Recycled pre-consumer organic","GOTS_recycled_organic",""))))))))))))),IF($G2466="Organic","Organic",(IF($G2466="Responsible","Responsible",(IF($G2466="No Attribute (Conventional)","No_Attribute_Conventional",(IF($G2466="Recycled Pre/Post-Consumer","Recycled_Pre_Post_Consumer",(IF($G2466="In-Conversion","In_Conversion",(IF($G2466="Recycled Pre-Consumer","Recycled_Pre_Consumer",(IF($G2466="Recycled Post-Consumer","Recycled_Post_Consumer",(IF($G2466="Sustainably Sourced","Sustainably_sourced",(IF($G2466="Recycled pre-consumer organic","GOTS_recycled_organic","")))))))))))))))))),"")</f>
        <v/>
      </c>
      <c r="AE2466" t="e" cm="1">
        <f t="array" aca="1" ref="AE2466" ca="1">IF($I2466="",IF(INDIRECT("$F"&amp;$S2466)="","",IF(LEFT(INDIRECT("$F"&amp;$S2466),3)="GRS","GRS_RCS_RM",IF((LEFT(INDIRECT("$F"&amp;$S2466),3))="RCS","GRS_RCS_RM",IF(INDIRECT("$F"&amp;$S2466)="OCS (No Label)","OCS_Conversion_RM",IF(LEFT(INDIRECT("$F"&amp;$S2466),3)="OCS","OCS_RM",IF(RIGHT(INDIRECT("$F"&amp;$S2466),10)="conversion","GOTS_RM_conversion",IF((LEFT(INDIRECT("$F"&amp;$S2466),4))="GOTS","GOTS_RM","Responsible_RM"))))))),"DELETERM")</f>
        <v>#VALUE!</v>
      </c>
      <c r="AF2466" t="e" cm="1">
        <f t="array" aca="1" ref="AF2466" ca="1">IF($S2466="","",INDIRECT("$Z"&amp;$S2466))</f>
        <v>#VALUE!</v>
      </c>
      <c r="AG2466" t="str">
        <f t="shared" si="768"/>
        <v/>
      </c>
      <c r="AH2466" t="str" cm="1">
        <f t="array" aca="1" ref="AH2466" ca="1">IFERROR(INDIRECT("$ag"&amp;S2466),"")</f>
        <v/>
      </c>
      <c r="AI2466" t="e" cm="1">
        <f t="array" aca="1" ref="AI2466" ca="1">INDIRECT("O"&amp;S2466)</f>
        <v>#VALUE!</v>
      </c>
      <c r="AJ2466" t="str">
        <f t="shared" si="769"/>
        <v/>
      </c>
    </row>
    <row r="2467" spans="1:36" ht="16.5" customHeight="1">
      <c r="A2467" s="129"/>
      <c r="B2467" s="134"/>
      <c r="C2467" s="135"/>
      <c r="D2467" s="146"/>
      <c r="E2467" s="146"/>
      <c r="F2467" s="135"/>
      <c r="G2467" s="147"/>
      <c r="H2467" s="147"/>
      <c r="I2467" s="147"/>
      <c r="J2467" s="147"/>
      <c r="K2467" s="38"/>
      <c r="L2467" s="143"/>
      <c r="M2467" s="143"/>
      <c r="N2467" s="61"/>
      <c r="O2467" s="314"/>
      <c r="Q2467" t="str">
        <f t="shared" si="764"/>
        <v/>
      </c>
      <c r="S2467" t="e">
        <f t="shared" ca="1" si="773"/>
        <v>#VALUE!</v>
      </c>
      <c r="T2467" t="e">
        <f t="shared" ca="1" si="770"/>
        <v>#VALUE!</v>
      </c>
      <c r="U2467">
        <f t="shared" si="774"/>
        <v>2400</v>
      </c>
      <c r="V2467">
        <v>200.333333333349</v>
      </c>
      <c r="W2467">
        <f t="shared" si="777"/>
        <v>200</v>
      </c>
      <c r="X2467" t="str" cm="1">
        <f t="array" aca="1" ref="X2467" ca="1">IFERROR(INDEX('PC&amp;PD'!$A$1:$AS$19,ROW('PC&amp;PD'!$A$19),MATCH(INDIRECT(T2467),'PC&amp;PD'!$A$1:$AS$1,0)),"")</f>
        <v/>
      </c>
      <c r="AA2467" t="str">
        <f t="shared" si="765"/>
        <v/>
      </c>
      <c r="AB2467" t="str">
        <f t="shared" si="766"/>
        <v/>
      </c>
      <c r="AC2467" t="e">
        <f t="shared" ca="1" si="767"/>
        <v>#VALUE!</v>
      </c>
      <c r="AD2467" t="str" cm="1">
        <f t="array" aca="1" ref="AD2467" ca="1">IFERROR(IF((LEFT(INDIRECT("$F"&amp;$S2467),4))="GOTS",IF($G2467="Organic","GOTS_Organic_raw",(IF($G2467="Responsible","GOTS_Responsible",(IF($G2467="No Attribute (Conventional)","GOTS_conventional",(IF($G2467="Recycled Pre/Post-Consumer","GOTS_pre_post",(IF($G2467="In-Conversion","GOTS_in_conversion",(IF($G2467="Sustainably Sourced","Sustainably_sourced",(IF($G2467="Recycled pre-consumer organic","GOTS_recycled_organic",""))))))))))))),IF($G2467="Organic","Organic",(IF($G2467="Responsible","Responsible",(IF($G2467="No Attribute (Conventional)","No_Attribute_Conventional",(IF($G2467="Recycled Pre/Post-Consumer","Recycled_Pre_Post_Consumer",(IF($G2467="In-Conversion","In_Conversion",(IF($G2467="Recycled Pre-Consumer","Recycled_Pre_Consumer",(IF($G2467="Recycled Post-Consumer","Recycled_Post_Consumer",(IF($G2467="Sustainably Sourced","Sustainably_sourced",(IF($G2467="Recycled pre-consumer organic","GOTS_recycled_organic","")))))))))))))))))),"")</f>
        <v/>
      </c>
      <c r="AE2467" t="e" cm="1">
        <f t="array" aca="1" ref="AE2467" ca="1">IF($I2467="",IF(INDIRECT("$F"&amp;$S2467)="","",IF(LEFT(INDIRECT("$F"&amp;$S2467),3)="GRS","GRS_RCS_RM",IF((LEFT(INDIRECT("$F"&amp;$S2467),3))="RCS","GRS_RCS_RM",IF(INDIRECT("$F"&amp;$S2467)="OCS (No Label)","OCS_Conversion_RM",IF(LEFT(INDIRECT("$F"&amp;$S2467),3)="OCS","OCS_RM",IF(RIGHT(INDIRECT("$F"&amp;$S2467),10)="conversion","GOTS_RM_conversion",IF((LEFT(INDIRECT("$F"&amp;$S2467),4))="GOTS","GOTS_RM","Responsible_RM"))))))),"DELETERM")</f>
        <v>#VALUE!</v>
      </c>
      <c r="AF2467" t="e" cm="1">
        <f t="array" aca="1" ref="AF2467" ca="1">IF($S2467="","",INDIRECT("$Z"&amp;$S2467))</f>
        <v>#VALUE!</v>
      </c>
      <c r="AG2467" t="str">
        <f t="shared" si="768"/>
        <v/>
      </c>
      <c r="AH2467" t="str" cm="1">
        <f t="array" aca="1" ref="AH2467" ca="1">IFERROR(INDIRECT("$ag"&amp;S2467),"")</f>
        <v/>
      </c>
      <c r="AI2467" t="e" cm="1">
        <f t="array" aca="1" ref="AI2467" ca="1">INDIRECT("O"&amp;S2467)</f>
        <v>#VALUE!</v>
      </c>
      <c r="AJ2467" t="str">
        <f t="shared" si="769"/>
        <v/>
      </c>
    </row>
    <row r="2468" spans="1:36" ht="16.5" customHeight="1">
      <c r="A2468" s="129"/>
      <c r="B2468" s="134"/>
      <c r="C2468" s="135"/>
      <c r="D2468" s="146"/>
      <c r="E2468" s="146"/>
      <c r="F2468" s="135"/>
      <c r="G2468" s="147"/>
      <c r="H2468" s="147"/>
      <c r="I2468" s="147"/>
      <c r="J2468" s="147"/>
      <c r="K2468" s="38"/>
      <c r="L2468" s="143"/>
      <c r="M2468" s="143"/>
      <c r="N2468" s="61"/>
      <c r="O2468" s="314"/>
      <c r="Q2468" t="str">
        <f t="shared" si="764"/>
        <v/>
      </c>
      <c r="S2468" t="e">
        <f t="shared" ca="1" si="773"/>
        <v>#VALUE!</v>
      </c>
      <c r="T2468" t="e">
        <f t="shared" ca="1" si="770"/>
        <v>#VALUE!</v>
      </c>
      <c r="U2468">
        <f t="shared" si="774"/>
        <v>2400</v>
      </c>
      <c r="V2468">
        <v>200.416666666682</v>
      </c>
      <c r="W2468">
        <f t="shared" si="777"/>
        <v>200</v>
      </c>
      <c r="X2468" t="str" cm="1">
        <f t="array" aca="1" ref="X2468" ca="1">IFERROR(INDEX('PC&amp;PD'!$A$1:$AS$19,ROW('PC&amp;PD'!$A$19),MATCH(INDIRECT(T2468),'PC&amp;PD'!$A$1:$AS$1,0)),"")</f>
        <v/>
      </c>
      <c r="AA2468" t="str">
        <f t="shared" si="765"/>
        <v/>
      </c>
      <c r="AB2468" t="str">
        <f t="shared" si="766"/>
        <v/>
      </c>
      <c r="AC2468" t="e">
        <f t="shared" ca="1" si="767"/>
        <v>#VALUE!</v>
      </c>
      <c r="AD2468" t="str" cm="1">
        <f t="array" aca="1" ref="AD2468" ca="1">IFERROR(IF((LEFT(INDIRECT("$F"&amp;$S2468),4))="GOTS",IF($G2468="Organic","GOTS_Organic_raw",(IF($G2468="Responsible","GOTS_Responsible",(IF($G2468="No Attribute (Conventional)","GOTS_conventional",(IF($G2468="Recycled Pre/Post-Consumer","GOTS_pre_post",(IF($G2468="In-Conversion","GOTS_in_conversion",(IF($G2468="Sustainably Sourced","Sustainably_sourced",(IF($G2468="Recycled pre-consumer organic","GOTS_recycled_organic",""))))))))))))),IF($G2468="Organic","Organic",(IF($G2468="Responsible","Responsible",(IF($G2468="No Attribute (Conventional)","No_Attribute_Conventional",(IF($G2468="Recycled Pre/Post-Consumer","Recycled_Pre_Post_Consumer",(IF($G2468="In-Conversion","In_Conversion",(IF($G2468="Recycled Pre-Consumer","Recycled_Pre_Consumer",(IF($G2468="Recycled Post-Consumer","Recycled_Post_Consumer",(IF($G2468="Sustainably Sourced","Sustainably_sourced",(IF($G2468="Recycled pre-consumer organic","GOTS_recycled_organic","")))))))))))))))))),"")</f>
        <v/>
      </c>
      <c r="AE2468" t="e" cm="1">
        <f t="array" aca="1" ref="AE2468" ca="1">IF($I2468="",IF(INDIRECT("$F"&amp;$S2468)="","",IF(LEFT(INDIRECT("$F"&amp;$S2468),3)="GRS","GRS_RCS_RM",IF((LEFT(INDIRECT("$F"&amp;$S2468),3))="RCS","GRS_RCS_RM",IF(INDIRECT("$F"&amp;$S2468)="OCS (No Label)","OCS_Conversion_RM",IF(LEFT(INDIRECT("$F"&amp;$S2468),3)="OCS","OCS_RM",IF(RIGHT(INDIRECT("$F"&amp;$S2468),10)="conversion","GOTS_RM_conversion",IF((LEFT(INDIRECT("$F"&amp;$S2468),4))="GOTS","GOTS_RM","Responsible_RM"))))))),"DELETERM")</f>
        <v>#VALUE!</v>
      </c>
      <c r="AF2468" t="e" cm="1">
        <f t="array" aca="1" ref="AF2468" ca="1">IF($S2468="","",INDIRECT("$Z"&amp;$S2468))</f>
        <v>#VALUE!</v>
      </c>
      <c r="AG2468" t="str">
        <f t="shared" si="768"/>
        <v/>
      </c>
      <c r="AH2468" t="str" cm="1">
        <f t="array" aca="1" ref="AH2468" ca="1">IFERROR(INDIRECT("$ag"&amp;S2468),"")</f>
        <v/>
      </c>
      <c r="AI2468" t="e" cm="1">
        <f t="array" aca="1" ref="AI2468" ca="1">INDIRECT("O"&amp;S2468)</f>
        <v>#VALUE!</v>
      </c>
      <c r="AJ2468" t="str">
        <f t="shared" si="769"/>
        <v/>
      </c>
    </row>
    <row r="2469" spans="1:36" ht="16.5" customHeight="1">
      <c r="A2469" s="130"/>
      <c r="B2469" s="136"/>
      <c r="C2469" s="137"/>
      <c r="D2469" s="146"/>
      <c r="E2469" s="146"/>
      <c r="F2469" s="137"/>
      <c r="G2469" s="147"/>
      <c r="H2469" s="147"/>
      <c r="I2469" s="147"/>
      <c r="J2469" s="147"/>
      <c r="K2469" s="38"/>
      <c r="L2469" s="144"/>
      <c r="M2469" s="144"/>
      <c r="N2469" s="61"/>
      <c r="O2469" s="314"/>
      <c r="Q2469" t="str">
        <f t="shared" si="764"/>
        <v/>
      </c>
      <c r="S2469" t="e">
        <f t="shared" ca="1" si="773"/>
        <v>#VALUE!</v>
      </c>
      <c r="T2469" t="e">
        <f t="shared" ca="1" si="770"/>
        <v>#VALUE!</v>
      </c>
      <c r="U2469">
        <f t="shared" si="774"/>
        <v>2400</v>
      </c>
      <c r="V2469">
        <v>200.500000000016</v>
      </c>
      <c r="W2469">
        <f t="shared" si="777"/>
        <v>200</v>
      </c>
      <c r="X2469" t="str" cm="1">
        <f t="array" aca="1" ref="X2469" ca="1">IFERROR(INDEX('PC&amp;PD'!$A$1:$AS$19,ROW('PC&amp;PD'!$A$19),MATCH(INDIRECT(T2469),'PC&amp;PD'!$A$1:$AS$1,0)),"")</f>
        <v/>
      </c>
      <c r="AA2469" t="str">
        <f t="shared" si="765"/>
        <v/>
      </c>
      <c r="AB2469" t="str">
        <f t="shared" si="766"/>
        <v/>
      </c>
      <c r="AC2469" t="e">
        <f t="shared" ca="1" si="767"/>
        <v>#VALUE!</v>
      </c>
      <c r="AD2469" t="str" cm="1">
        <f t="array" aca="1" ref="AD2469" ca="1">IFERROR(IF((LEFT(INDIRECT("$F"&amp;$S2469),4))="GOTS",IF($G2469="Organic","GOTS_Organic_raw",(IF($G2469="Responsible","GOTS_Responsible",(IF($G2469="No Attribute (Conventional)","GOTS_conventional",(IF($G2469="Recycled Pre/Post-Consumer","GOTS_pre_post",(IF($G2469="In-Conversion","GOTS_in_conversion",(IF($G2469="Sustainably Sourced","Sustainably_sourced",(IF($G2469="Recycled pre-consumer organic","GOTS_recycled_organic",""))))))))))))),IF($G2469="Organic","Organic",(IF($G2469="Responsible","Responsible",(IF($G2469="No Attribute (Conventional)","No_Attribute_Conventional",(IF($G2469="Recycled Pre/Post-Consumer","Recycled_Pre_Post_Consumer",(IF($G2469="In-Conversion","In_Conversion",(IF($G2469="Recycled Pre-Consumer","Recycled_Pre_Consumer",(IF($G2469="Recycled Post-Consumer","Recycled_Post_Consumer",(IF($G2469="Sustainably Sourced","Sustainably_sourced",(IF($G2469="Recycled pre-consumer organic","GOTS_recycled_organic","")))))))))))))))))),"")</f>
        <v/>
      </c>
      <c r="AE2469" t="e" cm="1">
        <f t="array" aca="1" ref="AE2469" ca="1">IF($I2469="",IF(INDIRECT("$F"&amp;$S2469)="","",IF(LEFT(INDIRECT("$F"&amp;$S2469),3)="GRS","GRS_RCS_RM",IF((LEFT(INDIRECT("$F"&amp;$S2469),3))="RCS","GRS_RCS_RM",IF(INDIRECT("$F"&amp;$S2469)="OCS (No Label)","OCS_Conversion_RM",IF(LEFT(INDIRECT("$F"&amp;$S2469),3)="OCS","OCS_RM",IF(RIGHT(INDIRECT("$F"&amp;$S2469),10)="conversion","GOTS_RM_conversion",IF((LEFT(INDIRECT("$F"&amp;$S2469),4))="GOTS","GOTS_RM","Responsible_RM"))))))),"DELETERM")</f>
        <v>#VALUE!</v>
      </c>
      <c r="AF2469" t="e" cm="1">
        <f t="array" aca="1" ref="AF2469" ca="1">IF($S2469="","",INDIRECT("$Z"&amp;$S2469))</f>
        <v>#VALUE!</v>
      </c>
      <c r="AG2469" t="str">
        <f t="shared" si="768"/>
        <v/>
      </c>
      <c r="AH2469" t="str" cm="1">
        <f t="array" aca="1" ref="AH2469" ca="1">IFERROR(INDIRECT("$ag"&amp;S2469),"")</f>
        <v/>
      </c>
      <c r="AI2469" t="e" cm="1">
        <f t="array" aca="1" ref="AI2469" ca="1">INDIRECT("O"&amp;S2469)</f>
        <v>#VALUE!</v>
      </c>
      <c r="AJ2469" t="str">
        <f t="shared" si="769"/>
        <v/>
      </c>
    </row>
    <row r="2470" spans="1:36" ht="16.5" customHeight="1">
      <c r="A2470" s="130"/>
      <c r="B2470" s="136"/>
      <c r="C2470" s="137"/>
      <c r="D2470" s="146"/>
      <c r="E2470" s="146"/>
      <c r="F2470" s="137"/>
      <c r="G2470" s="147"/>
      <c r="H2470" s="147"/>
      <c r="I2470" s="147"/>
      <c r="J2470" s="147"/>
      <c r="K2470" s="38"/>
      <c r="L2470" s="144"/>
      <c r="M2470" s="144"/>
      <c r="N2470" s="61"/>
      <c r="O2470" s="314"/>
      <c r="Q2470" t="str">
        <f t="shared" si="764"/>
        <v/>
      </c>
      <c r="S2470" t="e">
        <f t="shared" ca="1" si="773"/>
        <v>#VALUE!</v>
      </c>
      <c r="T2470" t="e">
        <f t="shared" ca="1" si="770"/>
        <v>#VALUE!</v>
      </c>
      <c r="U2470">
        <f t="shared" si="774"/>
        <v>2400</v>
      </c>
      <c r="V2470">
        <v>200.583333333349</v>
      </c>
      <c r="W2470">
        <f t="shared" si="777"/>
        <v>200</v>
      </c>
      <c r="X2470" t="str" cm="1">
        <f t="array" aca="1" ref="X2470" ca="1">IFERROR(INDEX('PC&amp;PD'!$A$1:$AS$19,ROW('PC&amp;PD'!$A$19),MATCH(INDIRECT(T2470),'PC&amp;PD'!$A$1:$AS$1,0)),"")</f>
        <v/>
      </c>
      <c r="AA2470" t="str">
        <f t="shared" si="765"/>
        <v/>
      </c>
      <c r="AB2470" t="str">
        <f t="shared" si="766"/>
        <v/>
      </c>
      <c r="AC2470" t="e">
        <f t="shared" ca="1" si="767"/>
        <v>#VALUE!</v>
      </c>
      <c r="AD2470" t="str" cm="1">
        <f t="array" aca="1" ref="AD2470" ca="1">IFERROR(IF((LEFT(INDIRECT("$F"&amp;$S2470),4))="GOTS",IF($G2470="Organic","GOTS_Organic_raw",(IF($G2470="Responsible","GOTS_Responsible",(IF($G2470="No Attribute (Conventional)","GOTS_conventional",(IF($G2470="Recycled Pre/Post-Consumer","GOTS_pre_post",(IF($G2470="In-Conversion","GOTS_in_conversion",(IF($G2470="Sustainably Sourced","Sustainably_sourced",(IF($G2470="Recycled pre-consumer organic","GOTS_recycled_organic",""))))))))))))),IF($G2470="Organic","Organic",(IF($G2470="Responsible","Responsible",(IF($G2470="No Attribute (Conventional)","No_Attribute_Conventional",(IF($G2470="Recycled Pre/Post-Consumer","Recycled_Pre_Post_Consumer",(IF($G2470="In-Conversion","In_Conversion",(IF($G2470="Recycled Pre-Consumer","Recycled_Pre_Consumer",(IF($G2470="Recycled Post-Consumer","Recycled_Post_Consumer",(IF($G2470="Sustainably Sourced","Sustainably_sourced",(IF($G2470="Recycled pre-consumer organic","GOTS_recycled_organic","")))))))))))))))))),"")</f>
        <v/>
      </c>
      <c r="AE2470" t="e" cm="1">
        <f t="array" aca="1" ref="AE2470" ca="1">IF($I2470="",IF(INDIRECT("$F"&amp;$S2470)="","",IF(LEFT(INDIRECT("$F"&amp;$S2470),3)="GRS","GRS_RCS_RM",IF((LEFT(INDIRECT("$F"&amp;$S2470),3))="RCS","GRS_RCS_RM",IF(INDIRECT("$F"&amp;$S2470)="OCS (No Label)","OCS_Conversion_RM",IF(LEFT(INDIRECT("$F"&amp;$S2470),3)="OCS","OCS_RM",IF(RIGHT(INDIRECT("$F"&amp;$S2470),10)="conversion","GOTS_RM_conversion",IF((LEFT(INDIRECT("$F"&amp;$S2470),4))="GOTS","GOTS_RM","Responsible_RM"))))))),"DELETERM")</f>
        <v>#VALUE!</v>
      </c>
      <c r="AF2470" t="e" cm="1">
        <f t="array" aca="1" ref="AF2470" ca="1">IF($S2470="","",INDIRECT("$Z"&amp;$S2470))</f>
        <v>#VALUE!</v>
      </c>
      <c r="AG2470" t="str">
        <f t="shared" si="768"/>
        <v/>
      </c>
      <c r="AH2470" t="str" cm="1">
        <f t="array" aca="1" ref="AH2470" ca="1">IFERROR(INDIRECT("$ag"&amp;S2470),"")</f>
        <v/>
      </c>
      <c r="AI2470" t="e" cm="1">
        <f t="array" aca="1" ref="AI2470" ca="1">INDIRECT("O"&amp;S2470)</f>
        <v>#VALUE!</v>
      </c>
      <c r="AJ2470" t="str">
        <f t="shared" si="769"/>
        <v/>
      </c>
    </row>
    <row r="2471" spans="1:36" ht="16.5" customHeight="1">
      <c r="A2471" s="130"/>
      <c r="B2471" s="136"/>
      <c r="C2471" s="137"/>
      <c r="D2471" s="146"/>
      <c r="E2471" s="146"/>
      <c r="F2471" s="137"/>
      <c r="G2471" s="147"/>
      <c r="H2471" s="147"/>
      <c r="I2471" s="147"/>
      <c r="J2471" s="147"/>
      <c r="K2471" s="38"/>
      <c r="L2471" s="144"/>
      <c r="M2471" s="144"/>
      <c r="N2471" s="61"/>
      <c r="O2471" s="314"/>
      <c r="Q2471" t="str">
        <f t="shared" si="764"/>
        <v/>
      </c>
      <c r="S2471" t="e">
        <f t="shared" ca="1" si="773"/>
        <v>#VALUE!</v>
      </c>
      <c r="T2471" t="e">
        <f t="shared" ca="1" si="770"/>
        <v>#VALUE!</v>
      </c>
      <c r="U2471">
        <f t="shared" si="774"/>
        <v>2400</v>
      </c>
      <c r="V2471">
        <v>200.666666666682</v>
      </c>
      <c r="W2471">
        <f t="shared" si="777"/>
        <v>200</v>
      </c>
      <c r="X2471" t="str" cm="1">
        <f t="array" aca="1" ref="X2471" ca="1">IFERROR(INDEX('PC&amp;PD'!$A$1:$AS$19,ROW('PC&amp;PD'!$A$19),MATCH(INDIRECT(T2471),'PC&amp;PD'!$A$1:$AS$1,0)),"")</f>
        <v/>
      </c>
      <c r="AA2471" t="str">
        <f t="shared" si="765"/>
        <v/>
      </c>
      <c r="AB2471" t="str">
        <f t="shared" si="766"/>
        <v/>
      </c>
      <c r="AC2471" t="e">
        <f t="shared" ca="1" si="767"/>
        <v>#VALUE!</v>
      </c>
      <c r="AD2471" t="str" cm="1">
        <f t="array" aca="1" ref="AD2471" ca="1">IFERROR(IF((LEFT(INDIRECT("$F"&amp;$S2471),4))="GOTS",IF($G2471="Organic","GOTS_Organic_raw",(IF($G2471="Responsible","GOTS_Responsible",(IF($G2471="No Attribute (Conventional)","GOTS_conventional",(IF($G2471="Recycled Pre/Post-Consumer","GOTS_pre_post",(IF($G2471="In-Conversion","GOTS_in_conversion",(IF($G2471="Sustainably Sourced","Sustainably_sourced",(IF($G2471="Recycled pre-consumer organic","GOTS_recycled_organic",""))))))))))))),IF($G2471="Organic","Organic",(IF($G2471="Responsible","Responsible",(IF($G2471="No Attribute (Conventional)","No_Attribute_Conventional",(IF($G2471="Recycled Pre/Post-Consumer","Recycled_Pre_Post_Consumer",(IF($G2471="In-Conversion","In_Conversion",(IF($G2471="Recycled Pre-Consumer","Recycled_Pre_Consumer",(IF($G2471="Recycled Post-Consumer","Recycled_Post_Consumer",(IF($G2471="Sustainably Sourced","Sustainably_sourced",(IF($G2471="Recycled pre-consumer organic","GOTS_recycled_organic","")))))))))))))))))),"")</f>
        <v/>
      </c>
      <c r="AE2471" t="e" cm="1">
        <f t="array" aca="1" ref="AE2471" ca="1">IF($I2471="",IF(INDIRECT("$F"&amp;$S2471)="","",IF(LEFT(INDIRECT("$F"&amp;$S2471),3)="GRS","GRS_RCS_RM",IF((LEFT(INDIRECT("$F"&amp;$S2471),3))="RCS","GRS_RCS_RM",IF(INDIRECT("$F"&amp;$S2471)="OCS (No Label)","OCS_Conversion_RM",IF(LEFT(INDIRECT("$F"&amp;$S2471),3)="OCS","OCS_RM",IF(RIGHT(INDIRECT("$F"&amp;$S2471),10)="conversion","GOTS_RM_conversion",IF((LEFT(INDIRECT("$F"&amp;$S2471),4))="GOTS","GOTS_RM","Responsible_RM"))))))),"DELETERM")</f>
        <v>#VALUE!</v>
      </c>
      <c r="AF2471" t="e" cm="1">
        <f t="array" aca="1" ref="AF2471" ca="1">IF($S2471="","",INDIRECT("$Z"&amp;$S2471))</f>
        <v>#VALUE!</v>
      </c>
      <c r="AG2471" t="str">
        <f t="shared" si="768"/>
        <v/>
      </c>
      <c r="AH2471" t="str" cm="1">
        <f t="array" aca="1" ref="AH2471" ca="1">IFERROR(INDIRECT("$ag"&amp;S2471),"")</f>
        <v/>
      </c>
      <c r="AI2471" t="e" cm="1">
        <f t="array" aca="1" ref="AI2471" ca="1">INDIRECT("O"&amp;S2471)</f>
        <v>#VALUE!</v>
      </c>
      <c r="AJ2471" t="str">
        <f t="shared" si="769"/>
        <v/>
      </c>
    </row>
    <row r="2472" spans="1:36" ht="16.5" customHeight="1">
      <c r="A2472" s="130"/>
      <c r="B2472" s="136"/>
      <c r="C2472" s="137"/>
      <c r="D2472" s="146"/>
      <c r="E2472" s="146"/>
      <c r="F2472" s="137"/>
      <c r="G2472" s="147"/>
      <c r="H2472" s="147"/>
      <c r="I2472" s="147"/>
      <c r="J2472" s="147"/>
      <c r="K2472" s="38"/>
      <c r="L2472" s="144"/>
      <c r="M2472" s="144"/>
      <c r="N2472" s="61"/>
      <c r="O2472" s="314"/>
      <c r="Q2472" t="str">
        <f t="shared" si="764"/>
        <v/>
      </c>
      <c r="S2472" t="e">
        <f t="shared" ca="1" si="773"/>
        <v>#VALUE!</v>
      </c>
      <c r="T2472" t="e">
        <f t="shared" ca="1" si="770"/>
        <v>#VALUE!</v>
      </c>
      <c r="U2472">
        <f t="shared" si="774"/>
        <v>2400</v>
      </c>
      <c r="V2472">
        <v>200.750000000016</v>
      </c>
      <c r="W2472">
        <f t="shared" si="777"/>
        <v>200</v>
      </c>
      <c r="X2472" t="str" cm="1">
        <f t="array" aca="1" ref="X2472" ca="1">IFERROR(INDEX('PC&amp;PD'!$A$1:$AS$19,ROW('PC&amp;PD'!$A$19),MATCH(INDIRECT(T2472),'PC&amp;PD'!$A$1:$AS$1,0)),"")</f>
        <v/>
      </c>
      <c r="AA2472" t="str">
        <f t="shared" si="765"/>
        <v/>
      </c>
      <c r="AB2472" t="str">
        <f t="shared" si="766"/>
        <v/>
      </c>
      <c r="AC2472" t="e">
        <f t="shared" ca="1" si="767"/>
        <v>#VALUE!</v>
      </c>
      <c r="AD2472" t="str" cm="1">
        <f t="array" aca="1" ref="AD2472" ca="1">IFERROR(IF((LEFT(INDIRECT("$F"&amp;$S2472),4))="GOTS",IF($G2472="Organic","GOTS_Organic_raw",(IF($G2472="Responsible","GOTS_Responsible",(IF($G2472="No Attribute (Conventional)","GOTS_conventional",(IF($G2472="Recycled Pre/Post-Consumer","GOTS_pre_post",(IF($G2472="In-Conversion","GOTS_in_conversion",(IF($G2472="Sustainably Sourced","Sustainably_sourced",(IF($G2472="Recycled pre-consumer organic","GOTS_recycled_organic",""))))))))))))),IF($G2472="Organic","Organic",(IF($G2472="Responsible","Responsible",(IF($G2472="No Attribute (Conventional)","No_Attribute_Conventional",(IF($G2472="Recycled Pre/Post-Consumer","Recycled_Pre_Post_Consumer",(IF($G2472="In-Conversion","In_Conversion",(IF($G2472="Recycled Pre-Consumer","Recycled_Pre_Consumer",(IF($G2472="Recycled Post-Consumer","Recycled_Post_Consumer",(IF($G2472="Sustainably Sourced","Sustainably_sourced",(IF($G2472="Recycled pre-consumer organic","GOTS_recycled_organic","")))))))))))))))))),"")</f>
        <v/>
      </c>
      <c r="AE2472" t="e" cm="1">
        <f t="array" aca="1" ref="AE2472" ca="1">IF($I2472="",IF(INDIRECT("$F"&amp;$S2472)="","",IF(LEFT(INDIRECT("$F"&amp;$S2472),3)="GRS","GRS_RCS_RM",IF((LEFT(INDIRECT("$F"&amp;$S2472),3))="RCS","GRS_RCS_RM",IF(INDIRECT("$F"&amp;$S2472)="OCS (No Label)","OCS_Conversion_RM",IF(LEFT(INDIRECT("$F"&amp;$S2472),3)="OCS","OCS_RM",IF(RIGHT(INDIRECT("$F"&amp;$S2472),10)="conversion","GOTS_RM_conversion",IF((LEFT(INDIRECT("$F"&amp;$S2472),4))="GOTS","GOTS_RM","Responsible_RM"))))))),"DELETERM")</f>
        <v>#VALUE!</v>
      </c>
      <c r="AF2472" t="e" cm="1">
        <f t="array" aca="1" ref="AF2472" ca="1">IF($S2472="","",INDIRECT("$Z"&amp;$S2472))</f>
        <v>#VALUE!</v>
      </c>
      <c r="AG2472" t="str">
        <f t="shared" si="768"/>
        <v/>
      </c>
      <c r="AH2472" t="str" cm="1">
        <f t="array" aca="1" ref="AH2472" ca="1">IFERROR(INDIRECT("$ag"&amp;S2472),"")</f>
        <v/>
      </c>
      <c r="AI2472" t="e" cm="1">
        <f t="array" aca="1" ref="AI2472" ca="1">INDIRECT("O"&amp;S2472)</f>
        <v>#VALUE!</v>
      </c>
      <c r="AJ2472" t="str">
        <f t="shared" si="769"/>
        <v/>
      </c>
    </row>
    <row r="2473" spans="1:36" ht="16.5" customHeight="1">
      <c r="A2473" s="130"/>
      <c r="B2473" s="136"/>
      <c r="C2473" s="137"/>
      <c r="D2473" s="146"/>
      <c r="E2473" s="146"/>
      <c r="F2473" s="137"/>
      <c r="G2473" s="147"/>
      <c r="H2473" s="147"/>
      <c r="I2473" s="147"/>
      <c r="J2473" s="147"/>
      <c r="K2473" s="38"/>
      <c r="L2473" s="144"/>
      <c r="M2473" s="144"/>
      <c r="N2473" s="61"/>
      <c r="O2473" s="314"/>
      <c r="Q2473" t="str">
        <f t="shared" si="764"/>
        <v/>
      </c>
      <c r="S2473" t="e">
        <f t="shared" ca="1" si="773"/>
        <v>#VALUE!</v>
      </c>
      <c r="T2473" t="e">
        <f t="shared" ca="1" si="770"/>
        <v>#VALUE!</v>
      </c>
      <c r="U2473">
        <f t="shared" si="774"/>
        <v>2400</v>
      </c>
      <c r="V2473">
        <v>200.833333333349</v>
      </c>
      <c r="W2473">
        <f t="shared" si="777"/>
        <v>200</v>
      </c>
      <c r="X2473" t="str" cm="1">
        <f t="array" aca="1" ref="X2473" ca="1">IFERROR(INDEX('PC&amp;PD'!$A$1:$AS$19,ROW('PC&amp;PD'!$A$19),MATCH(INDIRECT(T2473),'PC&amp;PD'!$A$1:$AS$1,0)),"")</f>
        <v/>
      </c>
      <c r="AA2473" t="str">
        <f t="shared" si="765"/>
        <v/>
      </c>
      <c r="AB2473" t="str">
        <f t="shared" si="766"/>
        <v/>
      </c>
      <c r="AC2473" t="e">
        <f t="shared" ca="1" si="767"/>
        <v>#VALUE!</v>
      </c>
      <c r="AD2473" t="str" cm="1">
        <f t="array" aca="1" ref="AD2473" ca="1">IFERROR(IF((LEFT(INDIRECT("$F"&amp;$S2473),4))="GOTS",IF($G2473="Organic","GOTS_Organic_raw",(IF($G2473="Responsible","GOTS_Responsible",(IF($G2473="No Attribute (Conventional)","GOTS_conventional",(IF($G2473="Recycled Pre/Post-Consumer","GOTS_pre_post",(IF($G2473="In-Conversion","GOTS_in_conversion",(IF($G2473="Sustainably Sourced","Sustainably_sourced",(IF($G2473="Recycled pre-consumer organic","GOTS_recycled_organic",""))))))))))))),IF($G2473="Organic","Organic",(IF($G2473="Responsible","Responsible",(IF($G2473="No Attribute (Conventional)","No_Attribute_Conventional",(IF($G2473="Recycled Pre/Post-Consumer","Recycled_Pre_Post_Consumer",(IF($G2473="In-Conversion","In_Conversion",(IF($G2473="Recycled Pre-Consumer","Recycled_Pre_Consumer",(IF($G2473="Recycled Post-Consumer","Recycled_Post_Consumer",(IF($G2473="Sustainably Sourced","Sustainably_sourced",(IF($G2473="Recycled pre-consumer organic","GOTS_recycled_organic","")))))))))))))))))),"")</f>
        <v/>
      </c>
      <c r="AE2473" t="e" cm="1">
        <f t="array" aca="1" ref="AE2473" ca="1">IF($I2473="",IF(INDIRECT("$F"&amp;$S2473)="","",IF(LEFT(INDIRECT("$F"&amp;$S2473),3)="GRS","GRS_RCS_RM",IF((LEFT(INDIRECT("$F"&amp;$S2473),3))="RCS","GRS_RCS_RM",IF(INDIRECT("$F"&amp;$S2473)="OCS (No Label)","OCS_Conversion_RM",IF(LEFT(INDIRECT("$F"&amp;$S2473),3)="OCS","OCS_RM",IF(RIGHT(INDIRECT("$F"&amp;$S2473),10)="conversion","GOTS_RM_conversion",IF((LEFT(INDIRECT("$F"&amp;$S2473),4))="GOTS","GOTS_RM","Responsible_RM"))))))),"DELETERM")</f>
        <v>#VALUE!</v>
      </c>
      <c r="AF2473" t="e" cm="1">
        <f t="array" aca="1" ref="AF2473" ca="1">IF($S2473="","",INDIRECT("$Z"&amp;$S2473))</f>
        <v>#VALUE!</v>
      </c>
      <c r="AG2473" t="str">
        <f t="shared" si="768"/>
        <v/>
      </c>
      <c r="AH2473" t="str" cm="1">
        <f t="array" aca="1" ref="AH2473" ca="1">IFERROR(INDIRECT("$ag"&amp;S2473),"")</f>
        <v/>
      </c>
      <c r="AI2473" t="e" cm="1">
        <f t="array" aca="1" ref="AI2473" ca="1">INDIRECT("O"&amp;S2473)</f>
        <v>#VALUE!</v>
      </c>
      <c r="AJ2473" t="str">
        <f t="shared" si="769"/>
        <v/>
      </c>
    </row>
    <row r="2474" spans="1:36" ht="16.5" customHeight="1" thickBot="1">
      <c r="A2474" s="131"/>
      <c r="B2474" s="138"/>
      <c r="C2474" s="139"/>
      <c r="D2474" s="148"/>
      <c r="E2474" s="148"/>
      <c r="F2474" s="139"/>
      <c r="G2474" s="149"/>
      <c r="H2474" s="149"/>
      <c r="I2474" s="149"/>
      <c r="J2474" s="149"/>
      <c r="K2474" s="39"/>
      <c r="L2474" s="145"/>
      <c r="M2474" s="145"/>
      <c r="N2474" s="62"/>
      <c r="O2474" s="315"/>
      <c r="Q2474" t="str">
        <f t="shared" si="764"/>
        <v/>
      </c>
      <c r="S2474" t="e">
        <f t="shared" ca="1" si="773"/>
        <v>#VALUE!</v>
      </c>
      <c r="T2474" t="e">
        <f t="shared" ca="1" si="770"/>
        <v>#VALUE!</v>
      </c>
      <c r="U2474">
        <f t="shared" si="774"/>
        <v>2400</v>
      </c>
      <c r="V2474">
        <v>200.916666666682</v>
      </c>
      <c r="W2474">
        <f t="shared" si="777"/>
        <v>200</v>
      </c>
      <c r="X2474" t="str" cm="1">
        <f t="array" aca="1" ref="X2474" ca="1">IFERROR(INDEX('PC&amp;PD'!$A$1:$AS$19,ROW('PC&amp;PD'!$A$19),MATCH(INDIRECT(T2474),'PC&amp;PD'!$A$1:$AS$1,0)),"")</f>
        <v/>
      </c>
      <c r="AA2474" t="str">
        <f t="shared" si="765"/>
        <v/>
      </c>
      <c r="AB2474" t="str">
        <f t="shared" si="766"/>
        <v/>
      </c>
      <c r="AC2474" t="e">
        <f t="shared" ca="1" si="767"/>
        <v>#VALUE!</v>
      </c>
      <c r="AD2474" t="str" cm="1">
        <f t="array" aca="1" ref="AD2474" ca="1">IFERROR(IF((LEFT(INDIRECT("$F"&amp;$S2474),4))="GOTS",IF($G2474="Organic","GOTS_Organic_raw",(IF($G2474="Responsible","GOTS_Responsible",(IF($G2474="No Attribute (Conventional)","GOTS_conventional",(IF($G2474="Recycled Pre/Post-Consumer","GOTS_pre_post",(IF($G2474="In-Conversion","GOTS_in_conversion",(IF($G2474="Sustainably Sourced","Sustainably_sourced",(IF($G2474="Recycled pre-consumer organic","GOTS_recycled_organic",""))))))))))))),IF($G2474="Organic","Organic",(IF($G2474="Responsible","Responsible",(IF($G2474="No Attribute (Conventional)","No_Attribute_Conventional",(IF($G2474="Recycled Pre/Post-Consumer","Recycled_Pre_Post_Consumer",(IF($G2474="In-Conversion","In_Conversion",(IF($G2474="Recycled Pre-Consumer","Recycled_Pre_Consumer",(IF($G2474="Recycled Post-Consumer","Recycled_Post_Consumer",(IF($G2474="Sustainably Sourced","Sustainably_sourced",(IF($G2474="Recycled pre-consumer organic","GOTS_recycled_organic","")))))))))))))))))),"")</f>
        <v/>
      </c>
      <c r="AE2474" t="e" cm="1">
        <f t="array" aca="1" ref="AE2474" ca="1">IF($I2474="",IF(INDIRECT("$F"&amp;$S2474)="","",IF(LEFT(INDIRECT("$F"&amp;$S2474),3)="GRS","GRS_RCS_RM",IF((LEFT(INDIRECT("$F"&amp;$S2474),3))="RCS","GRS_RCS_RM",IF(INDIRECT("$F"&amp;$S2474)="OCS (No Label)","OCS_Conversion_RM",IF(LEFT(INDIRECT("$F"&amp;$S2474),3)="OCS","OCS_RM",IF(RIGHT(INDIRECT("$F"&amp;$S2474),10)="conversion","GOTS_RM_conversion",IF((LEFT(INDIRECT("$F"&amp;$S2474),4))="GOTS","GOTS_RM","Responsible_RM"))))))),"DELETERM")</f>
        <v>#VALUE!</v>
      </c>
      <c r="AF2474" t="e" cm="1">
        <f t="array" aca="1" ref="AF2474" ca="1">IF($S2474="","",INDIRECT("$Z"&amp;$S2474))</f>
        <v>#VALUE!</v>
      </c>
      <c r="AG2474" t="str">
        <f t="shared" si="768"/>
        <v/>
      </c>
      <c r="AH2474" t="str" cm="1">
        <f t="array" aca="1" ref="AH2474" ca="1">IFERROR(INDIRECT("$ag"&amp;S2474),"")</f>
        <v/>
      </c>
      <c r="AI2474" t="e" cm="1">
        <f t="array" aca="1" ref="AI2474" ca="1">INDIRECT("O"&amp;S2474)</f>
        <v>#VALUE!</v>
      </c>
      <c r="AJ2474" t="str">
        <f t="shared" si="769"/>
        <v/>
      </c>
    </row>
    <row r="2475" spans="1:36" ht="16.5" customHeight="1">
      <c r="A2475" s="128" t="str">
        <f>IF(B2475="","",COUNTA($B$63:$B2475))</f>
        <v/>
      </c>
      <c r="B2475" s="132"/>
      <c r="C2475" s="133"/>
      <c r="D2475" s="140"/>
      <c r="E2475" s="140"/>
      <c r="F2475" s="133"/>
      <c r="G2475" s="141"/>
      <c r="H2475" s="141"/>
      <c r="I2475" s="141"/>
      <c r="J2475" s="141"/>
      <c r="K2475" s="37"/>
      <c r="L2475" s="142" t="str">
        <f>IF(R2475="","",LEFT(R2475,LEN(R2475)-2))</f>
        <v/>
      </c>
      <c r="M2475" s="142"/>
      <c r="N2475" s="60"/>
      <c r="O2475" s="313"/>
      <c r="Q2475" t="str">
        <f t="shared" si="764"/>
        <v/>
      </c>
      <c r="R2475" t="str">
        <f t="shared" ref="R2475" si="780">CONCATENATE($Q2475,Q2476,Q2477,Q2478,Q2479,Q2480,$Q2481,$Q2482,$Q2483,$Q2484,$Q2485,$Q2486)</f>
        <v/>
      </c>
      <c r="S2475" t="e">
        <f t="shared" ca="1" si="773"/>
        <v>#VALUE!</v>
      </c>
      <c r="T2475" t="e">
        <f t="shared" ca="1" si="770"/>
        <v>#VALUE!</v>
      </c>
      <c r="U2475">
        <f t="shared" si="774"/>
        <v>2412</v>
      </c>
      <c r="V2475">
        <v>201.000000000016</v>
      </c>
      <c r="W2475">
        <f t="shared" si="777"/>
        <v>201</v>
      </c>
      <c r="X2475" t="str" cm="1">
        <f t="array" aca="1" ref="X2475" ca="1">IFERROR(INDEX('PC&amp;PD'!$A$1:$AS$19,ROW('PC&amp;PD'!$A$19),MATCH(INDIRECT(T2475),'PC&amp;PD'!$A$1:$AS$1,0)),"")</f>
        <v/>
      </c>
      <c r="Z2475" t="str">
        <f t="shared" ref="Z2475" si="781">IFERROR(IF($F2475="OCS 100","OCS (OCS 100)",IF($F2475="OCS Blended","OCS (OCS Blended)",IF($F2475="OCS (No Label)","OCS (No Label)",IF($F2475="RCS 100","RCS (RCS 100)",IF($F2475="RCS Blended","RCS (RCS Blended)",IF($F2475="GRS","GRS (GRS)",IF($F2475="GRS (No Label)", "GRS (No Label)",IF($F2475="RDS","RDS (RDS)",IF($F2475="RWS","RWS (RWS)",IF($F2475="RAS","RAS (RAS)",IF($F2475="RMS","RMS (RMS)",IF($F2475="GOTS Organic","GOTS (Organic)",IF($F2475="GOTS Made with organic","GOTS (Made with Organic)",IF($F2475="GOTS Organic - in conversion","GOTS (Organic - In Conversion)",IF($F2475="GOTS Made with organic - in conversion","GOTS (Made with Organic - In Conversion)",""))))))))))))))),"")</f>
        <v/>
      </c>
      <c r="AA2475" t="str">
        <f t="shared" si="765"/>
        <v/>
      </c>
      <c r="AB2475" t="str">
        <f t="shared" si="766"/>
        <v/>
      </c>
      <c r="AC2475" t="e">
        <f t="shared" ca="1" si="767"/>
        <v>#VALUE!</v>
      </c>
      <c r="AD2475" t="str" cm="1">
        <f t="array" aca="1" ref="AD2475" ca="1">IFERROR(IF((LEFT(INDIRECT("$F"&amp;$S2475),4))="GOTS",IF($G2475="Organic","GOTS_Organic_raw",(IF($G2475="Responsible","GOTS_Responsible",(IF($G2475="No Attribute (Conventional)","GOTS_conventional",(IF($G2475="Recycled Pre/Post-Consumer","GOTS_pre_post",(IF($G2475="In-Conversion","GOTS_in_conversion",(IF($G2475="Sustainably Sourced","Sustainably_sourced",(IF($G2475="Recycled pre-consumer organic","GOTS_recycled_organic",""))))))))))))),IF($G2475="Organic","Organic",(IF($G2475="Responsible","Responsible",(IF($G2475="No Attribute (Conventional)","No_Attribute_Conventional",(IF($G2475="Recycled Pre/Post-Consumer","Recycled_Pre_Post_Consumer",(IF($G2475="In-Conversion","In_Conversion",(IF($G2475="Recycled Pre-Consumer","Recycled_Pre_Consumer",(IF($G2475="Recycled Post-Consumer","Recycled_Post_Consumer",(IF($G2475="Sustainably Sourced","Sustainably_sourced",(IF($G2475="Recycled pre-consumer organic","GOTS_recycled_organic","")))))))))))))))))),"")</f>
        <v/>
      </c>
      <c r="AE2475" t="e" cm="1">
        <f t="array" aca="1" ref="AE2475" ca="1">IF($I2475="",IF(INDIRECT("$F"&amp;$S2475)="","",IF(LEFT(INDIRECT("$F"&amp;$S2475),3)="GRS","GRS_RCS_RM",IF((LEFT(INDIRECT("$F"&amp;$S2475),3))="RCS","GRS_RCS_RM",IF(INDIRECT("$F"&amp;$S2475)="OCS (No Label)","OCS_Conversion_RM",IF(LEFT(INDIRECT("$F"&amp;$S2475),3)="OCS","OCS_RM",IF(RIGHT(INDIRECT("$F"&amp;$S2475),10)="conversion","GOTS_RM_conversion",IF((LEFT(INDIRECT("$F"&amp;$S2475),4))="GOTS","GOTS_RM","Responsible_RM"))))))),"DELETERM")</f>
        <v>#VALUE!</v>
      </c>
      <c r="AF2475" t="e" cm="1">
        <f t="array" aca="1" ref="AF2475" ca="1">IF($S2475="","",INDIRECT("$Z"&amp;$S2475))</f>
        <v>#VALUE!</v>
      </c>
      <c r="AG2475" t="str">
        <f t="shared" si="768"/>
        <v/>
      </c>
      <c r="AH2475" t="str" cm="1">
        <f t="array" aca="1" ref="AH2475" ca="1">IFERROR(INDIRECT("$ag"&amp;S2475),"")</f>
        <v/>
      </c>
      <c r="AI2475" t="e" cm="1">
        <f t="array" aca="1" ref="AI2475" ca="1">INDIRECT("O"&amp;S2475)</f>
        <v>#VALUE!</v>
      </c>
      <c r="AJ2475" t="str">
        <f t="shared" si="769"/>
        <v/>
      </c>
    </row>
    <row r="2476" spans="1:36" ht="16.5" customHeight="1">
      <c r="A2476" s="129"/>
      <c r="B2476" s="134"/>
      <c r="C2476" s="135"/>
      <c r="D2476" s="146"/>
      <c r="E2476" s="146"/>
      <c r="F2476" s="135"/>
      <c r="G2476" s="147"/>
      <c r="H2476" s="147"/>
      <c r="I2476" s="147"/>
      <c r="J2476" s="147"/>
      <c r="K2476" s="38"/>
      <c r="L2476" s="143"/>
      <c r="M2476" s="143"/>
      <c r="N2476" s="61"/>
      <c r="O2476" s="314"/>
      <c r="Q2476" t="str">
        <f t="shared" si="764"/>
        <v/>
      </c>
      <c r="S2476" t="e">
        <f t="shared" ca="1" si="773"/>
        <v>#VALUE!</v>
      </c>
      <c r="T2476" t="e">
        <f t="shared" ca="1" si="770"/>
        <v>#VALUE!</v>
      </c>
      <c r="U2476">
        <f t="shared" si="774"/>
        <v>2412</v>
      </c>
      <c r="V2476">
        <v>201.083333333349</v>
      </c>
      <c r="W2476">
        <f t="shared" si="777"/>
        <v>201</v>
      </c>
      <c r="X2476" t="str" cm="1">
        <f t="array" aca="1" ref="X2476" ca="1">IFERROR(INDEX('PC&amp;PD'!$A$1:$AS$19,ROW('PC&amp;PD'!$A$19),MATCH(INDIRECT(T2476),'PC&amp;PD'!$A$1:$AS$1,0)),"")</f>
        <v/>
      </c>
      <c r="AA2476" t="str">
        <f t="shared" si="765"/>
        <v/>
      </c>
      <c r="AB2476" t="str">
        <f t="shared" si="766"/>
        <v/>
      </c>
      <c r="AC2476" t="e">
        <f t="shared" ca="1" si="767"/>
        <v>#VALUE!</v>
      </c>
      <c r="AD2476" t="str" cm="1">
        <f t="array" aca="1" ref="AD2476" ca="1">IFERROR(IF((LEFT(INDIRECT("$F"&amp;$S2476),4))="GOTS",IF($G2476="Organic","GOTS_Organic_raw",(IF($G2476="Responsible","GOTS_Responsible",(IF($G2476="No Attribute (Conventional)","GOTS_conventional",(IF($G2476="Recycled Pre/Post-Consumer","GOTS_pre_post",(IF($G2476="In-Conversion","GOTS_in_conversion",(IF($G2476="Sustainably Sourced","Sustainably_sourced",(IF($G2476="Recycled pre-consumer organic","GOTS_recycled_organic",""))))))))))))),IF($G2476="Organic","Organic",(IF($G2476="Responsible","Responsible",(IF($G2476="No Attribute (Conventional)","No_Attribute_Conventional",(IF($G2476="Recycled Pre/Post-Consumer","Recycled_Pre_Post_Consumer",(IF($G2476="In-Conversion","In_Conversion",(IF($G2476="Recycled Pre-Consumer","Recycled_Pre_Consumer",(IF($G2476="Recycled Post-Consumer","Recycled_Post_Consumer",(IF($G2476="Sustainably Sourced","Sustainably_sourced",(IF($G2476="Recycled pre-consumer organic","GOTS_recycled_organic","")))))))))))))))))),"")</f>
        <v/>
      </c>
      <c r="AE2476" t="e" cm="1">
        <f t="array" aca="1" ref="AE2476" ca="1">IF($I2476="",IF(INDIRECT("$F"&amp;$S2476)="","",IF(LEFT(INDIRECT("$F"&amp;$S2476),3)="GRS","GRS_RCS_RM",IF((LEFT(INDIRECT("$F"&amp;$S2476),3))="RCS","GRS_RCS_RM",IF(INDIRECT("$F"&amp;$S2476)="OCS (No Label)","OCS_Conversion_RM",IF(LEFT(INDIRECT("$F"&amp;$S2476),3)="OCS","OCS_RM",IF(RIGHT(INDIRECT("$F"&amp;$S2476),10)="conversion","GOTS_RM_conversion",IF((LEFT(INDIRECT("$F"&amp;$S2476),4))="GOTS","GOTS_RM","Responsible_RM"))))))),"DELETERM")</f>
        <v>#VALUE!</v>
      </c>
      <c r="AF2476" t="e" cm="1">
        <f t="array" aca="1" ref="AF2476" ca="1">IF($S2476="","",INDIRECT("$Z"&amp;$S2476))</f>
        <v>#VALUE!</v>
      </c>
      <c r="AG2476" t="str">
        <f t="shared" si="768"/>
        <v/>
      </c>
      <c r="AH2476" t="str" cm="1">
        <f t="array" aca="1" ref="AH2476" ca="1">IFERROR(INDIRECT("$ag"&amp;S2476),"")</f>
        <v/>
      </c>
      <c r="AI2476" t="e" cm="1">
        <f t="array" aca="1" ref="AI2476" ca="1">INDIRECT("O"&amp;S2476)</f>
        <v>#VALUE!</v>
      </c>
      <c r="AJ2476" t="str">
        <f t="shared" si="769"/>
        <v/>
      </c>
    </row>
    <row r="2477" spans="1:36" ht="16.5" customHeight="1">
      <c r="A2477" s="129"/>
      <c r="B2477" s="134"/>
      <c r="C2477" s="135"/>
      <c r="D2477" s="146"/>
      <c r="E2477" s="146"/>
      <c r="F2477" s="135"/>
      <c r="G2477" s="147"/>
      <c r="H2477" s="147"/>
      <c r="I2477" s="147"/>
      <c r="J2477" s="147"/>
      <c r="K2477" s="38"/>
      <c r="L2477" s="143"/>
      <c r="M2477" s="143"/>
      <c r="N2477" s="61"/>
      <c r="O2477" s="314"/>
      <c r="Q2477" t="str">
        <f t="shared" si="764"/>
        <v/>
      </c>
      <c r="S2477" t="e">
        <f t="shared" ca="1" si="773"/>
        <v>#VALUE!</v>
      </c>
      <c r="T2477" t="e">
        <f t="shared" ca="1" si="770"/>
        <v>#VALUE!</v>
      </c>
      <c r="U2477">
        <f t="shared" si="774"/>
        <v>2412</v>
      </c>
      <c r="V2477">
        <v>201.166666666682</v>
      </c>
      <c r="W2477">
        <f t="shared" si="777"/>
        <v>201</v>
      </c>
      <c r="X2477" t="str" cm="1">
        <f t="array" aca="1" ref="X2477" ca="1">IFERROR(INDEX('PC&amp;PD'!$A$1:$AS$19,ROW('PC&amp;PD'!$A$19),MATCH(INDIRECT(T2477),'PC&amp;PD'!$A$1:$AS$1,0)),"")</f>
        <v/>
      </c>
      <c r="AA2477" t="str">
        <f t="shared" si="765"/>
        <v/>
      </c>
      <c r="AB2477" t="str">
        <f t="shared" si="766"/>
        <v/>
      </c>
      <c r="AC2477" t="e">
        <f t="shared" ca="1" si="767"/>
        <v>#VALUE!</v>
      </c>
      <c r="AD2477" t="str" cm="1">
        <f t="array" aca="1" ref="AD2477" ca="1">IFERROR(IF((LEFT(INDIRECT("$F"&amp;$S2477),4))="GOTS",IF($G2477="Organic","GOTS_Organic_raw",(IF($G2477="Responsible","GOTS_Responsible",(IF($G2477="No Attribute (Conventional)","GOTS_conventional",(IF($G2477="Recycled Pre/Post-Consumer","GOTS_pre_post",(IF($G2477="In-Conversion","GOTS_in_conversion",(IF($G2477="Sustainably Sourced","Sustainably_sourced",(IF($G2477="Recycled pre-consumer organic","GOTS_recycled_organic",""))))))))))))),IF($G2477="Organic","Organic",(IF($G2477="Responsible","Responsible",(IF($G2477="No Attribute (Conventional)","No_Attribute_Conventional",(IF($G2477="Recycled Pre/Post-Consumer","Recycled_Pre_Post_Consumer",(IF($G2477="In-Conversion","In_Conversion",(IF($G2477="Recycled Pre-Consumer","Recycled_Pre_Consumer",(IF($G2477="Recycled Post-Consumer","Recycled_Post_Consumer",(IF($G2477="Sustainably Sourced","Sustainably_sourced",(IF($G2477="Recycled pre-consumer organic","GOTS_recycled_organic","")))))))))))))))))),"")</f>
        <v/>
      </c>
      <c r="AE2477" t="e" cm="1">
        <f t="array" aca="1" ref="AE2477" ca="1">IF($I2477="",IF(INDIRECT("$F"&amp;$S2477)="","",IF(LEFT(INDIRECT("$F"&amp;$S2477),3)="GRS","GRS_RCS_RM",IF((LEFT(INDIRECT("$F"&amp;$S2477),3))="RCS","GRS_RCS_RM",IF(INDIRECT("$F"&amp;$S2477)="OCS (No Label)","OCS_Conversion_RM",IF(LEFT(INDIRECT("$F"&amp;$S2477),3)="OCS","OCS_RM",IF(RIGHT(INDIRECT("$F"&amp;$S2477),10)="conversion","GOTS_RM_conversion",IF((LEFT(INDIRECT("$F"&amp;$S2477),4))="GOTS","GOTS_RM","Responsible_RM"))))))),"DELETERM")</f>
        <v>#VALUE!</v>
      </c>
      <c r="AF2477" t="e" cm="1">
        <f t="array" aca="1" ref="AF2477" ca="1">IF($S2477="","",INDIRECT("$Z"&amp;$S2477))</f>
        <v>#VALUE!</v>
      </c>
      <c r="AG2477" t="str">
        <f t="shared" si="768"/>
        <v/>
      </c>
      <c r="AH2477" t="str" cm="1">
        <f t="array" aca="1" ref="AH2477" ca="1">IFERROR(INDIRECT("$ag"&amp;S2477),"")</f>
        <v/>
      </c>
      <c r="AI2477" t="e" cm="1">
        <f t="array" aca="1" ref="AI2477" ca="1">INDIRECT("O"&amp;S2477)</f>
        <v>#VALUE!</v>
      </c>
      <c r="AJ2477" t="str">
        <f t="shared" si="769"/>
        <v/>
      </c>
    </row>
    <row r="2478" spans="1:36" ht="16.5" customHeight="1">
      <c r="A2478" s="129"/>
      <c r="B2478" s="134"/>
      <c r="C2478" s="135"/>
      <c r="D2478" s="146"/>
      <c r="E2478" s="146"/>
      <c r="F2478" s="135"/>
      <c r="G2478" s="147"/>
      <c r="H2478" s="147"/>
      <c r="I2478" s="147"/>
      <c r="J2478" s="147"/>
      <c r="K2478" s="38"/>
      <c r="L2478" s="143"/>
      <c r="M2478" s="143"/>
      <c r="N2478" s="61"/>
      <c r="O2478" s="314"/>
      <c r="Q2478" t="str">
        <f t="shared" si="764"/>
        <v/>
      </c>
      <c r="S2478" t="e">
        <f t="shared" ca="1" si="773"/>
        <v>#VALUE!</v>
      </c>
      <c r="T2478" t="e">
        <f t="shared" ca="1" si="770"/>
        <v>#VALUE!</v>
      </c>
      <c r="U2478">
        <f t="shared" si="774"/>
        <v>2412</v>
      </c>
      <c r="V2478">
        <v>201.250000000016</v>
      </c>
      <c r="W2478">
        <f t="shared" si="777"/>
        <v>201</v>
      </c>
      <c r="X2478" t="str" cm="1">
        <f t="array" aca="1" ref="X2478" ca="1">IFERROR(INDEX('PC&amp;PD'!$A$1:$AS$19,ROW('PC&amp;PD'!$A$19),MATCH(INDIRECT(T2478),'PC&amp;PD'!$A$1:$AS$1,0)),"")</f>
        <v/>
      </c>
      <c r="AA2478" t="str">
        <f t="shared" si="765"/>
        <v/>
      </c>
      <c r="AB2478" t="str">
        <f t="shared" si="766"/>
        <v/>
      </c>
      <c r="AC2478" t="e">
        <f t="shared" ca="1" si="767"/>
        <v>#VALUE!</v>
      </c>
      <c r="AD2478" t="str" cm="1">
        <f t="array" aca="1" ref="AD2478" ca="1">IFERROR(IF((LEFT(INDIRECT("$F"&amp;$S2478),4))="GOTS",IF($G2478="Organic","GOTS_Organic_raw",(IF($G2478="Responsible","GOTS_Responsible",(IF($G2478="No Attribute (Conventional)","GOTS_conventional",(IF($G2478="Recycled Pre/Post-Consumer","GOTS_pre_post",(IF($G2478="In-Conversion","GOTS_in_conversion",(IF($G2478="Sustainably Sourced","Sustainably_sourced",(IF($G2478="Recycled pre-consumer organic","GOTS_recycled_organic",""))))))))))))),IF($G2478="Organic","Organic",(IF($G2478="Responsible","Responsible",(IF($G2478="No Attribute (Conventional)","No_Attribute_Conventional",(IF($G2478="Recycled Pre/Post-Consumer","Recycled_Pre_Post_Consumer",(IF($G2478="In-Conversion","In_Conversion",(IF($G2478="Recycled Pre-Consumer","Recycled_Pre_Consumer",(IF($G2478="Recycled Post-Consumer","Recycled_Post_Consumer",(IF($G2478="Sustainably Sourced","Sustainably_sourced",(IF($G2478="Recycled pre-consumer organic","GOTS_recycled_organic","")))))))))))))))))),"")</f>
        <v/>
      </c>
      <c r="AE2478" t="e" cm="1">
        <f t="array" aca="1" ref="AE2478" ca="1">IF($I2478="",IF(INDIRECT("$F"&amp;$S2478)="","",IF(LEFT(INDIRECT("$F"&amp;$S2478),3)="GRS","GRS_RCS_RM",IF((LEFT(INDIRECT("$F"&amp;$S2478),3))="RCS","GRS_RCS_RM",IF(INDIRECT("$F"&amp;$S2478)="OCS (No Label)","OCS_Conversion_RM",IF(LEFT(INDIRECT("$F"&amp;$S2478),3)="OCS","OCS_RM",IF(RIGHT(INDIRECT("$F"&amp;$S2478),10)="conversion","GOTS_RM_conversion",IF((LEFT(INDIRECT("$F"&amp;$S2478),4))="GOTS","GOTS_RM","Responsible_RM"))))))),"DELETERM")</f>
        <v>#VALUE!</v>
      </c>
      <c r="AF2478" t="e" cm="1">
        <f t="array" aca="1" ref="AF2478" ca="1">IF($S2478="","",INDIRECT("$Z"&amp;$S2478))</f>
        <v>#VALUE!</v>
      </c>
      <c r="AG2478" t="str">
        <f t="shared" si="768"/>
        <v/>
      </c>
      <c r="AH2478" t="str" cm="1">
        <f t="array" aca="1" ref="AH2478" ca="1">IFERROR(INDIRECT("$ag"&amp;S2478),"")</f>
        <v/>
      </c>
      <c r="AI2478" t="e" cm="1">
        <f t="array" aca="1" ref="AI2478" ca="1">INDIRECT("O"&amp;S2478)</f>
        <v>#VALUE!</v>
      </c>
      <c r="AJ2478" t="str">
        <f t="shared" si="769"/>
        <v/>
      </c>
    </row>
    <row r="2479" spans="1:36" ht="16.5" customHeight="1">
      <c r="A2479" s="129"/>
      <c r="B2479" s="134"/>
      <c r="C2479" s="135"/>
      <c r="D2479" s="146"/>
      <c r="E2479" s="146"/>
      <c r="F2479" s="135"/>
      <c r="G2479" s="147"/>
      <c r="H2479" s="147"/>
      <c r="I2479" s="147"/>
      <c r="J2479" s="147"/>
      <c r="K2479" s="38"/>
      <c r="L2479" s="143"/>
      <c r="M2479" s="143"/>
      <c r="N2479" s="61"/>
      <c r="O2479" s="314"/>
      <c r="Q2479" t="str">
        <f t="shared" si="764"/>
        <v/>
      </c>
      <c r="S2479" t="e">
        <f t="shared" ca="1" si="773"/>
        <v>#VALUE!</v>
      </c>
      <c r="T2479" t="e">
        <f t="shared" ca="1" si="770"/>
        <v>#VALUE!</v>
      </c>
      <c r="U2479">
        <f t="shared" si="774"/>
        <v>2412</v>
      </c>
      <c r="V2479">
        <v>201.333333333349</v>
      </c>
      <c r="W2479">
        <f t="shared" si="777"/>
        <v>201</v>
      </c>
      <c r="X2479" t="str" cm="1">
        <f t="array" aca="1" ref="X2479" ca="1">IFERROR(INDEX('PC&amp;PD'!$A$1:$AS$19,ROW('PC&amp;PD'!$A$19),MATCH(INDIRECT(T2479),'PC&amp;PD'!$A$1:$AS$1,0)),"")</f>
        <v/>
      </c>
      <c r="AA2479" t="str">
        <f t="shared" si="765"/>
        <v/>
      </c>
      <c r="AB2479" t="str">
        <f t="shared" si="766"/>
        <v/>
      </c>
      <c r="AC2479" t="e">
        <f t="shared" ca="1" si="767"/>
        <v>#VALUE!</v>
      </c>
      <c r="AD2479" t="str" cm="1">
        <f t="array" aca="1" ref="AD2479" ca="1">IFERROR(IF((LEFT(INDIRECT("$F"&amp;$S2479),4))="GOTS",IF($G2479="Organic","GOTS_Organic_raw",(IF($G2479="Responsible","GOTS_Responsible",(IF($G2479="No Attribute (Conventional)","GOTS_conventional",(IF($G2479="Recycled Pre/Post-Consumer","GOTS_pre_post",(IF($G2479="In-Conversion","GOTS_in_conversion",(IF($G2479="Sustainably Sourced","Sustainably_sourced",(IF($G2479="Recycled pre-consumer organic","GOTS_recycled_organic",""))))))))))))),IF($G2479="Organic","Organic",(IF($G2479="Responsible","Responsible",(IF($G2479="No Attribute (Conventional)","No_Attribute_Conventional",(IF($G2479="Recycled Pre/Post-Consumer","Recycled_Pre_Post_Consumer",(IF($G2479="In-Conversion","In_Conversion",(IF($G2479="Recycled Pre-Consumer","Recycled_Pre_Consumer",(IF($G2479="Recycled Post-Consumer","Recycled_Post_Consumer",(IF($G2479="Sustainably Sourced","Sustainably_sourced",(IF($G2479="Recycled pre-consumer organic","GOTS_recycled_organic","")))))))))))))))))),"")</f>
        <v/>
      </c>
      <c r="AE2479" t="e" cm="1">
        <f t="array" aca="1" ref="AE2479" ca="1">IF($I2479="",IF(INDIRECT("$F"&amp;$S2479)="","",IF(LEFT(INDIRECT("$F"&amp;$S2479),3)="GRS","GRS_RCS_RM",IF((LEFT(INDIRECT("$F"&amp;$S2479),3))="RCS","GRS_RCS_RM",IF(INDIRECT("$F"&amp;$S2479)="OCS (No Label)","OCS_Conversion_RM",IF(LEFT(INDIRECT("$F"&amp;$S2479),3)="OCS","OCS_RM",IF(RIGHT(INDIRECT("$F"&amp;$S2479),10)="conversion","GOTS_RM_conversion",IF((LEFT(INDIRECT("$F"&amp;$S2479),4))="GOTS","GOTS_RM","Responsible_RM"))))))),"DELETERM")</f>
        <v>#VALUE!</v>
      </c>
      <c r="AF2479" t="e" cm="1">
        <f t="array" aca="1" ref="AF2479" ca="1">IF($S2479="","",INDIRECT("$Z"&amp;$S2479))</f>
        <v>#VALUE!</v>
      </c>
      <c r="AG2479" t="str">
        <f t="shared" si="768"/>
        <v/>
      </c>
      <c r="AH2479" t="str" cm="1">
        <f t="array" aca="1" ref="AH2479" ca="1">IFERROR(INDIRECT("$ag"&amp;S2479),"")</f>
        <v/>
      </c>
      <c r="AI2479" t="e" cm="1">
        <f t="array" aca="1" ref="AI2479" ca="1">INDIRECT("O"&amp;S2479)</f>
        <v>#VALUE!</v>
      </c>
      <c r="AJ2479" t="str">
        <f t="shared" si="769"/>
        <v/>
      </c>
    </row>
    <row r="2480" spans="1:36" ht="16.5" customHeight="1">
      <c r="A2480" s="129"/>
      <c r="B2480" s="134"/>
      <c r="C2480" s="135"/>
      <c r="D2480" s="146"/>
      <c r="E2480" s="146"/>
      <c r="F2480" s="135"/>
      <c r="G2480" s="147"/>
      <c r="H2480" s="147"/>
      <c r="I2480" s="147"/>
      <c r="J2480" s="147"/>
      <c r="K2480" s="38"/>
      <c r="L2480" s="143"/>
      <c r="M2480" s="143"/>
      <c r="N2480" s="61"/>
      <c r="O2480" s="314"/>
      <c r="Q2480" t="str">
        <f t="shared" si="764"/>
        <v/>
      </c>
      <c r="S2480" t="e">
        <f t="shared" ca="1" si="773"/>
        <v>#VALUE!</v>
      </c>
      <c r="T2480" t="e">
        <f t="shared" ca="1" si="770"/>
        <v>#VALUE!</v>
      </c>
      <c r="U2480">
        <f t="shared" si="774"/>
        <v>2412</v>
      </c>
      <c r="V2480">
        <v>201.416666666683</v>
      </c>
      <c r="W2480">
        <f t="shared" si="777"/>
        <v>201</v>
      </c>
      <c r="X2480" t="str" cm="1">
        <f t="array" aca="1" ref="X2480" ca="1">IFERROR(INDEX('PC&amp;PD'!$A$1:$AS$19,ROW('PC&amp;PD'!$A$19),MATCH(INDIRECT(T2480),'PC&amp;PD'!$A$1:$AS$1,0)),"")</f>
        <v/>
      </c>
      <c r="AA2480" t="str">
        <f t="shared" si="765"/>
        <v/>
      </c>
      <c r="AB2480" t="str">
        <f t="shared" si="766"/>
        <v/>
      </c>
      <c r="AC2480" t="e">
        <f t="shared" ca="1" si="767"/>
        <v>#VALUE!</v>
      </c>
      <c r="AD2480" t="str" cm="1">
        <f t="array" aca="1" ref="AD2480" ca="1">IFERROR(IF((LEFT(INDIRECT("$F"&amp;$S2480),4))="GOTS",IF($G2480="Organic","GOTS_Organic_raw",(IF($G2480="Responsible","GOTS_Responsible",(IF($G2480="No Attribute (Conventional)","GOTS_conventional",(IF($G2480="Recycled Pre/Post-Consumer","GOTS_pre_post",(IF($G2480="In-Conversion","GOTS_in_conversion",(IF($G2480="Sustainably Sourced","Sustainably_sourced",(IF($G2480="Recycled pre-consumer organic","GOTS_recycled_organic",""))))))))))))),IF($G2480="Organic","Organic",(IF($G2480="Responsible","Responsible",(IF($G2480="No Attribute (Conventional)","No_Attribute_Conventional",(IF($G2480="Recycled Pre/Post-Consumer","Recycled_Pre_Post_Consumer",(IF($G2480="In-Conversion","In_Conversion",(IF($G2480="Recycled Pre-Consumer","Recycled_Pre_Consumer",(IF($G2480="Recycled Post-Consumer","Recycled_Post_Consumer",(IF($G2480="Sustainably Sourced","Sustainably_sourced",(IF($G2480="Recycled pre-consumer organic","GOTS_recycled_organic","")))))))))))))))))),"")</f>
        <v/>
      </c>
      <c r="AE2480" t="e" cm="1">
        <f t="array" aca="1" ref="AE2480" ca="1">IF($I2480="",IF(INDIRECT("$F"&amp;$S2480)="","",IF(LEFT(INDIRECT("$F"&amp;$S2480),3)="GRS","GRS_RCS_RM",IF((LEFT(INDIRECT("$F"&amp;$S2480),3))="RCS","GRS_RCS_RM",IF(INDIRECT("$F"&amp;$S2480)="OCS (No Label)","OCS_Conversion_RM",IF(LEFT(INDIRECT("$F"&amp;$S2480),3)="OCS","OCS_RM",IF(RIGHT(INDIRECT("$F"&amp;$S2480),10)="conversion","GOTS_RM_conversion",IF((LEFT(INDIRECT("$F"&amp;$S2480),4))="GOTS","GOTS_RM","Responsible_RM"))))))),"DELETERM")</f>
        <v>#VALUE!</v>
      </c>
      <c r="AF2480" t="e" cm="1">
        <f t="array" aca="1" ref="AF2480" ca="1">IF($S2480="","",INDIRECT("$Z"&amp;$S2480))</f>
        <v>#VALUE!</v>
      </c>
      <c r="AG2480" t="str">
        <f t="shared" si="768"/>
        <v/>
      </c>
      <c r="AH2480" t="str" cm="1">
        <f t="array" aca="1" ref="AH2480" ca="1">IFERROR(INDIRECT("$ag"&amp;S2480),"")</f>
        <v/>
      </c>
      <c r="AI2480" t="e" cm="1">
        <f t="array" aca="1" ref="AI2480" ca="1">INDIRECT("O"&amp;S2480)</f>
        <v>#VALUE!</v>
      </c>
      <c r="AJ2480" t="str">
        <f t="shared" si="769"/>
        <v/>
      </c>
    </row>
    <row r="2481" spans="1:36" ht="16.5" customHeight="1">
      <c r="A2481" s="130"/>
      <c r="B2481" s="136"/>
      <c r="C2481" s="137"/>
      <c r="D2481" s="146"/>
      <c r="E2481" s="146"/>
      <c r="F2481" s="137"/>
      <c r="G2481" s="147"/>
      <c r="H2481" s="147"/>
      <c r="I2481" s="147"/>
      <c r="J2481" s="147"/>
      <c r="K2481" s="38"/>
      <c r="L2481" s="144"/>
      <c r="M2481" s="144"/>
      <c r="N2481" s="61"/>
      <c r="O2481" s="314"/>
      <c r="Q2481" t="str">
        <f t="shared" si="764"/>
        <v/>
      </c>
      <c r="S2481" t="e">
        <f t="shared" ca="1" si="773"/>
        <v>#VALUE!</v>
      </c>
      <c r="T2481" t="e">
        <f t="shared" ca="1" si="770"/>
        <v>#VALUE!</v>
      </c>
      <c r="U2481">
        <f t="shared" si="774"/>
        <v>2412</v>
      </c>
      <c r="V2481">
        <v>201.500000000016</v>
      </c>
      <c r="W2481">
        <f t="shared" si="777"/>
        <v>201</v>
      </c>
      <c r="X2481" t="str" cm="1">
        <f t="array" aca="1" ref="X2481" ca="1">IFERROR(INDEX('PC&amp;PD'!$A$1:$AS$19,ROW('PC&amp;PD'!$A$19),MATCH(INDIRECT(T2481),'PC&amp;PD'!$A$1:$AS$1,0)),"")</f>
        <v/>
      </c>
      <c r="AA2481" t="str">
        <f t="shared" si="765"/>
        <v/>
      </c>
      <c r="AB2481" t="str">
        <f t="shared" si="766"/>
        <v/>
      </c>
      <c r="AC2481" t="e">
        <f t="shared" ca="1" si="767"/>
        <v>#VALUE!</v>
      </c>
      <c r="AD2481" t="str" cm="1">
        <f t="array" aca="1" ref="AD2481" ca="1">IFERROR(IF((LEFT(INDIRECT("$F"&amp;$S2481),4))="GOTS",IF($G2481="Organic","GOTS_Organic_raw",(IF($G2481="Responsible","GOTS_Responsible",(IF($G2481="No Attribute (Conventional)","GOTS_conventional",(IF($G2481="Recycled Pre/Post-Consumer","GOTS_pre_post",(IF($G2481="In-Conversion","GOTS_in_conversion",(IF($G2481="Sustainably Sourced","Sustainably_sourced",(IF($G2481="Recycled pre-consumer organic","GOTS_recycled_organic",""))))))))))))),IF($G2481="Organic","Organic",(IF($G2481="Responsible","Responsible",(IF($G2481="No Attribute (Conventional)","No_Attribute_Conventional",(IF($G2481="Recycled Pre/Post-Consumer","Recycled_Pre_Post_Consumer",(IF($G2481="In-Conversion","In_Conversion",(IF($G2481="Recycled Pre-Consumer","Recycled_Pre_Consumer",(IF($G2481="Recycled Post-Consumer","Recycled_Post_Consumer",(IF($G2481="Sustainably Sourced","Sustainably_sourced",(IF($G2481="Recycled pre-consumer organic","GOTS_recycled_organic","")))))))))))))))))),"")</f>
        <v/>
      </c>
      <c r="AE2481" t="e" cm="1">
        <f t="array" aca="1" ref="AE2481" ca="1">IF($I2481="",IF(INDIRECT("$F"&amp;$S2481)="","",IF(LEFT(INDIRECT("$F"&amp;$S2481),3)="GRS","GRS_RCS_RM",IF((LEFT(INDIRECT("$F"&amp;$S2481),3))="RCS","GRS_RCS_RM",IF(INDIRECT("$F"&amp;$S2481)="OCS (No Label)","OCS_Conversion_RM",IF(LEFT(INDIRECT("$F"&amp;$S2481),3)="OCS","OCS_RM",IF(RIGHT(INDIRECT("$F"&amp;$S2481),10)="conversion","GOTS_RM_conversion",IF((LEFT(INDIRECT("$F"&amp;$S2481),4))="GOTS","GOTS_RM","Responsible_RM"))))))),"DELETERM")</f>
        <v>#VALUE!</v>
      </c>
      <c r="AF2481" t="e" cm="1">
        <f t="array" aca="1" ref="AF2481" ca="1">IF($S2481="","",INDIRECT("$Z"&amp;$S2481))</f>
        <v>#VALUE!</v>
      </c>
      <c r="AG2481" t="str">
        <f t="shared" si="768"/>
        <v/>
      </c>
      <c r="AH2481" t="str" cm="1">
        <f t="array" aca="1" ref="AH2481" ca="1">IFERROR(INDIRECT("$ag"&amp;S2481),"")</f>
        <v/>
      </c>
      <c r="AI2481" t="e" cm="1">
        <f t="array" aca="1" ref="AI2481" ca="1">INDIRECT("O"&amp;S2481)</f>
        <v>#VALUE!</v>
      </c>
      <c r="AJ2481" t="str">
        <f t="shared" si="769"/>
        <v/>
      </c>
    </row>
    <row r="2482" spans="1:36" ht="16.5" customHeight="1">
      <c r="A2482" s="130"/>
      <c r="B2482" s="136"/>
      <c r="C2482" s="137"/>
      <c r="D2482" s="146"/>
      <c r="E2482" s="146"/>
      <c r="F2482" s="137"/>
      <c r="G2482" s="147"/>
      <c r="H2482" s="147"/>
      <c r="I2482" s="147"/>
      <c r="J2482" s="147"/>
      <c r="K2482" s="38"/>
      <c r="L2482" s="144"/>
      <c r="M2482" s="144"/>
      <c r="N2482" s="61"/>
      <c r="O2482" s="314"/>
      <c r="Q2482" t="str">
        <f t="shared" si="764"/>
        <v/>
      </c>
      <c r="S2482" t="e">
        <f t="shared" ca="1" si="773"/>
        <v>#VALUE!</v>
      </c>
      <c r="T2482" t="e">
        <f t="shared" ca="1" si="770"/>
        <v>#VALUE!</v>
      </c>
      <c r="U2482">
        <f t="shared" si="774"/>
        <v>2412</v>
      </c>
      <c r="V2482">
        <v>201.583333333349</v>
      </c>
      <c r="W2482">
        <f t="shared" si="777"/>
        <v>201</v>
      </c>
      <c r="X2482" t="str" cm="1">
        <f t="array" aca="1" ref="X2482" ca="1">IFERROR(INDEX('PC&amp;PD'!$A$1:$AS$19,ROW('PC&amp;PD'!$A$19),MATCH(INDIRECT(T2482),'PC&amp;PD'!$A$1:$AS$1,0)),"")</f>
        <v/>
      </c>
      <c r="AA2482" t="str">
        <f t="shared" si="765"/>
        <v/>
      </c>
      <c r="AB2482" t="str">
        <f t="shared" si="766"/>
        <v/>
      </c>
      <c r="AC2482" t="e">
        <f t="shared" ca="1" si="767"/>
        <v>#VALUE!</v>
      </c>
      <c r="AD2482" t="str" cm="1">
        <f t="array" aca="1" ref="AD2482" ca="1">IFERROR(IF((LEFT(INDIRECT("$F"&amp;$S2482),4))="GOTS",IF($G2482="Organic","GOTS_Organic_raw",(IF($G2482="Responsible","GOTS_Responsible",(IF($G2482="No Attribute (Conventional)","GOTS_conventional",(IF($G2482="Recycled Pre/Post-Consumer","GOTS_pre_post",(IF($G2482="In-Conversion","GOTS_in_conversion",(IF($G2482="Sustainably Sourced","Sustainably_sourced",(IF($G2482="Recycled pre-consumer organic","GOTS_recycled_organic",""))))))))))))),IF($G2482="Organic","Organic",(IF($G2482="Responsible","Responsible",(IF($G2482="No Attribute (Conventional)","No_Attribute_Conventional",(IF($G2482="Recycled Pre/Post-Consumer","Recycled_Pre_Post_Consumer",(IF($G2482="In-Conversion","In_Conversion",(IF($G2482="Recycled Pre-Consumer","Recycled_Pre_Consumer",(IF($G2482="Recycled Post-Consumer","Recycled_Post_Consumer",(IF($G2482="Sustainably Sourced","Sustainably_sourced",(IF($G2482="Recycled pre-consumer organic","GOTS_recycled_organic","")))))))))))))))))),"")</f>
        <v/>
      </c>
      <c r="AE2482" t="e" cm="1">
        <f t="array" aca="1" ref="AE2482" ca="1">IF($I2482="",IF(INDIRECT("$F"&amp;$S2482)="","",IF(LEFT(INDIRECT("$F"&amp;$S2482),3)="GRS","GRS_RCS_RM",IF((LEFT(INDIRECT("$F"&amp;$S2482),3))="RCS","GRS_RCS_RM",IF(INDIRECT("$F"&amp;$S2482)="OCS (No Label)","OCS_Conversion_RM",IF(LEFT(INDIRECT("$F"&amp;$S2482),3)="OCS","OCS_RM",IF(RIGHT(INDIRECT("$F"&amp;$S2482),10)="conversion","GOTS_RM_conversion",IF((LEFT(INDIRECT("$F"&amp;$S2482),4))="GOTS","GOTS_RM","Responsible_RM"))))))),"DELETERM")</f>
        <v>#VALUE!</v>
      </c>
      <c r="AF2482" t="e" cm="1">
        <f t="array" aca="1" ref="AF2482" ca="1">IF($S2482="","",INDIRECT("$Z"&amp;$S2482))</f>
        <v>#VALUE!</v>
      </c>
      <c r="AG2482" t="str">
        <f t="shared" si="768"/>
        <v/>
      </c>
      <c r="AH2482" t="str" cm="1">
        <f t="array" aca="1" ref="AH2482" ca="1">IFERROR(INDIRECT("$ag"&amp;S2482),"")</f>
        <v/>
      </c>
      <c r="AI2482" t="e" cm="1">
        <f t="array" aca="1" ref="AI2482" ca="1">INDIRECT("O"&amp;S2482)</f>
        <v>#VALUE!</v>
      </c>
      <c r="AJ2482" t="str">
        <f t="shared" si="769"/>
        <v/>
      </c>
    </row>
    <row r="2483" spans="1:36" ht="16.5" customHeight="1">
      <c r="A2483" s="130"/>
      <c r="B2483" s="136"/>
      <c r="C2483" s="137"/>
      <c r="D2483" s="146"/>
      <c r="E2483" s="146"/>
      <c r="F2483" s="137"/>
      <c r="G2483" s="147"/>
      <c r="H2483" s="147"/>
      <c r="I2483" s="147"/>
      <c r="J2483" s="147"/>
      <c r="K2483" s="38"/>
      <c r="L2483" s="144"/>
      <c r="M2483" s="144"/>
      <c r="N2483" s="61"/>
      <c r="O2483" s="314"/>
      <c r="Q2483" t="str">
        <f t="shared" si="764"/>
        <v/>
      </c>
      <c r="S2483" t="e">
        <f t="shared" ca="1" si="773"/>
        <v>#VALUE!</v>
      </c>
      <c r="T2483" t="e">
        <f t="shared" ca="1" si="770"/>
        <v>#VALUE!</v>
      </c>
      <c r="U2483">
        <f t="shared" si="774"/>
        <v>2412</v>
      </c>
      <c r="V2483">
        <v>201.666666666683</v>
      </c>
      <c r="W2483">
        <f t="shared" si="777"/>
        <v>201</v>
      </c>
      <c r="X2483" t="str" cm="1">
        <f t="array" aca="1" ref="X2483" ca="1">IFERROR(INDEX('PC&amp;PD'!$A$1:$AS$19,ROW('PC&amp;PD'!$A$19),MATCH(INDIRECT(T2483),'PC&amp;PD'!$A$1:$AS$1,0)),"")</f>
        <v/>
      </c>
      <c r="AA2483" t="str">
        <f t="shared" si="765"/>
        <v/>
      </c>
      <c r="AB2483" t="str">
        <f t="shared" si="766"/>
        <v/>
      </c>
      <c r="AC2483" t="e">
        <f t="shared" ca="1" si="767"/>
        <v>#VALUE!</v>
      </c>
      <c r="AD2483" t="str" cm="1">
        <f t="array" aca="1" ref="AD2483" ca="1">IFERROR(IF((LEFT(INDIRECT("$F"&amp;$S2483),4))="GOTS",IF($G2483="Organic","GOTS_Organic_raw",(IF($G2483="Responsible","GOTS_Responsible",(IF($G2483="No Attribute (Conventional)","GOTS_conventional",(IF($G2483="Recycled Pre/Post-Consumer","GOTS_pre_post",(IF($G2483="In-Conversion","GOTS_in_conversion",(IF($G2483="Sustainably Sourced","Sustainably_sourced",(IF($G2483="Recycled pre-consumer organic","GOTS_recycled_organic",""))))))))))))),IF($G2483="Organic","Organic",(IF($G2483="Responsible","Responsible",(IF($G2483="No Attribute (Conventional)","No_Attribute_Conventional",(IF($G2483="Recycled Pre/Post-Consumer","Recycled_Pre_Post_Consumer",(IF($G2483="In-Conversion","In_Conversion",(IF($G2483="Recycled Pre-Consumer","Recycled_Pre_Consumer",(IF($G2483="Recycled Post-Consumer","Recycled_Post_Consumer",(IF($G2483="Sustainably Sourced","Sustainably_sourced",(IF($G2483="Recycled pre-consumer organic","GOTS_recycled_organic","")))))))))))))))))),"")</f>
        <v/>
      </c>
      <c r="AE2483" t="e" cm="1">
        <f t="array" aca="1" ref="AE2483" ca="1">IF($I2483="",IF(INDIRECT("$F"&amp;$S2483)="","",IF(LEFT(INDIRECT("$F"&amp;$S2483),3)="GRS","GRS_RCS_RM",IF((LEFT(INDIRECT("$F"&amp;$S2483),3))="RCS","GRS_RCS_RM",IF(INDIRECT("$F"&amp;$S2483)="OCS (No Label)","OCS_Conversion_RM",IF(LEFT(INDIRECT("$F"&amp;$S2483),3)="OCS","OCS_RM",IF(RIGHT(INDIRECT("$F"&amp;$S2483),10)="conversion","GOTS_RM_conversion",IF((LEFT(INDIRECT("$F"&amp;$S2483),4))="GOTS","GOTS_RM","Responsible_RM"))))))),"DELETERM")</f>
        <v>#VALUE!</v>
      </c>
      <c r="AF2483" t="e" cm="1">
        <f t="array" aca="1" ref="AF2483" ca="1">IF($S2483="","",INDIRECT("$Z"&amp;$S2483))</f>
        <v>#VALUE!</v>
      </c>
      <c r="AG2483" t="str">
        <f t="shared" si="768"/>
        <v/>
      </c>
      <c r="AH2483" t="str" cm="1">
        <f t="array" aca="1" ref="AH2483" ca="1">IFERROR(INDIRECT("$ag"&amp;S2483),"")</f>
        <v/>
      </c>
      <c r="AI2483" t="e" cm="1">
        <f t="array" aca="1" ref="AI2483" ca="1">INDIRECT("O"&amp;S2483)</f>
        <v>#VALUE!</v>
      </c>
      <c r="AJ2483" t="str">
        <f t="shared" si="769"/>
        <v/>
      </c>
    </row>
    <row r="2484" spans="1:36" ht="16.5" customHeight="1">
      <c r="A2484" s="130"/>
      <c r="B2484" s="136"/>
      <c r="C2484" s="137"/>
      <c r="D2484" s="146"/>
      <c r="E2484" s="146"/>
      <c r="F2484" s="137"/>
      <c r="G2484" s="147"/>
      <c r="H2484" s="147"/>
      <c r="I2484" s="147"/>
      <c r="J2484" s="147"/>
      <c r="K2484" s="38"/>
      <c r="L2484" s="144"/>
      <c r="M2484" s="144"/>
      <c r="N2484" s="61"/>
      <c r="O2484" s="314"/>
      <c r="Q2484" t="str">
        <f t="shared" si="764"/>
        <v/>
      </c>
      <c r="S2484" t="e">
        <f t="shared" ca="1" si="773"/>
        <v>#VALUE!</v>
      </c>
      <c r="T2484" t="e">
        <f t="shared" ca="1" si="770"/>
        <v>#VALUE!</v>
      </c>
      <c r="U2484">
        <f t="shared" si="774"/>
        <v>2412</v>
      </c>
      <c r="V2484">
        <v>201.750000000016</v>
      </c>
      <c r="W2484">
        <f t="shared" si="777"/>
        <v>201</v>
      </c>
      <c r="X2484" t="str" cm="1">
        <f t="array" aca="1" ref="X2484" ca="1">IFERROR(INDEX('PC&amp;PD'!$A$1:$AS$19,ROW('PC&amp;PD'!$A$19),MATCH(INDIRECT(T2484),'PC&amp;PD'!$A$1:$AS$1,0)),"")</f>
        <v/>
      </c>
      <c r="AA2484" t="str">
        <f t="shared" si="765"/>
        <v/>
      </c>
      <c r="AB2484" t="str">
        <f t="shared" si="766"/>
        <v/>
      </c>
      <c r="AC2484" t="e">
        <f t="shared" ca="1" si="767"/>
        <v>#VALUE!</v>
      </c>
      <c r="AD2484" t="str" cm="1">
        <f t="array" aca="1" ref="AD2484" ca="1">IFERROR(IF((LEFT(INDIRECT("$F"&amp;$S2484),4))="GOTS",IF($G2484="Organic","GOTS_Organic_raw",(IF($G2484="Responsible","GOTS_Responsible",(IF($G2484="No Attribute (Conventional)","GOTS_conventional",(IF($G2484="Recycled Pre/Post-Consumer","GOTS_pre_post",(IF($G2484="In-Conversion","GOTS_in_conversion",(IF($G2484="Sustainably Sourced","Sustainably_sourced",(IF($G2484="Recycled pre-consumer organic","GOTS_recycled_organic",""))))))))))))),IF($G2484="Organic","Organic",(IF($G2484="Responsible","Responsible",(IF($G2484="No Attribute (Conventional)","No_Attribute_Conventional",(IF($G2484="Recycled Pre/Post-Consumer","Recycled_Pre_Post_Consumer",(IF($G2484="In-Conversion","In_Conversion",(IF($G2484="Recycled Pre-Consumer","Recycled_Pre_Consumer",(IF($G2484="Recycled Post-Consumer","Recycled_Post_Consumer",(IF($G2484="Sustainably Sourced","Sustainably_sourced",(IF($G2484="Recycled pre-consumer organic","GOTS_recycled_organic","")))))))))))))))))),"")</f>
        <v/>
      </c>
      <c r="AE2484" t="e" cm="1">
        <f t="array" aca="1" ref="AE2484" ca="1">IF($I2484="",IF(INDIRECT("$F"&amp;$S2484)="","",IF(LEFT(INDIRECT("$F"&amp;$S2484),3)="GRS","GRS_RCS_RM",IF((LEFT(INDIRECT("$F"&amp;$S2484),3))="RCS","GRS_RCS_RM",IF(INDIRECT("$F"&amp;$S2484)="OCS (No Label)","OCS_Conversion_RM",IF(LEFT(INDIRECT("$F"&amp;$S2484),3)="OCS","OCS_RM",IF(RIGHT(INDIRECT("$F"&amp;$S2484),10)="conversion","GOTS_RM_conversion",IF((LEFT(INDIRECT("$F"&amp;$S2484),4))="GOTS","GOTS_RM","Responsible_RM"))))))),"DELETERM")</f>
        <v>#VALUE!</v>
      </c>
      <c r="AF2484" t="e" cm="1">
        <f t="array" aca="1" ref="AF2484" ca="1">IF($S2484="","",INDIRECT("$Z"&amp;$S2484))</f>
        <v>#VALUE!</v>
      </c>
      <c r="AG2484" t="str">
        <f t="shared" si="768"/>
        <v/>
      </c>
      <c r="AH2484" t="str" cm="1">
        <f t="array" aca="1" ref="AH2484" ca="1">IFERROR(INDIRECT("$ag"&amp;S2484),"")</f>
        <v/>
      </c>
      <c r="AI2484" t="e" cm="1">
        <f t="array" aca="1" ref="AI2484" ca="1">INDIRECT("O"&amp;S2484)</f>
        <v>#VALUE!</v>
      </c>
      <c r="AJ2484" t="str">
        <f t="shared" si="769"/>
        <v/>
      </c>
    </row>
    <row r="2485" spans="1:36" ht="16.5" customHeight="1">
      <c r="A2485" s="130"/>
      <c r="B2485" s="136"/>
      <c r="C2485" s="137"/>
      <c r="D2485" s="146"/>
      <c r="E2485" s="146"/>
      <c r="F2485" s="137"/>
      <c r="G2485" s="147"/>
      <c r="H2485" s="147"/>
      <c r="I2485" s="147"/>
      <c r="J2485" s="147"/>
      <c r="K2485" s="38"/>
      <c r="L2485" s="144"/>
      <c r="M2485" s="144"/>
      <c r="N2485" s="61"/>
      <c r="O2485" s="314"/>
      <c r="Q2485" t="str">
        <f t="shared" si="764"/>
        <v/>
      </c>
      <c r="S2485" t="e">
        <f t="shared" ca="1" si="773"/>
        <v>#VALUE!</v>
      </c>
      <c r="T2485" t="e">
        <f t="shared" ca="1" si="770"/>
        <v>#VALUE!</v>
      </c>
      <c r="U2485">
        <f t="shared" si="774"/>
        <v>2412</v>
      </c>
      <c r="V2485">
        <v>201.833333333349</v>
      </c>
      <c r="W2485">
        <f t="shared" si="777"/>
        <v>201</v>
      </c>
      <c r="X2485" t="str" cm="1">
        <f t="array" aca="1" ref="X2485" ca="1">IFERROR(INDEX('PC&amp;PD'!$A$1:$AS$19,ROW('PC&amp;PD'!$A$19),MATCH(INDIRECT(T2485),'PC&amp;PD'!$A$1:$AS$1,0)),"")</f>
        <v/>
      </c>
      <c r="AA2485" t="str">
        <f t="shared" si="765"/>
        <v/>
      </c>
      <c r="AB2485" t="str">
        <f t="shared" si="766"/>
        <v/>
      </c>
      <c r="AC2485" t="e">
        <f t="shared" ca="1" si="767"/>
        <v>#VALUE!</v>
      </c>
      <c r="AD2485" t="str" cm="1">
        <f t="array" aca="1" ref="AD2485" ca="1">IFERROR(IF((LEFT(INDIRECT("$F"&amp;$S2485),4))="GOTS",IF($G2485="Organic","GOTS_Organic_raw",(IF($G2485="Responsible","GOTS_Responsible",(IF($G2485="No Attribute (Conventional)","GOTS_conventional",(IF($G2485="Recycled Pre/Post-Consumer","GOTS_pre_post",(IF($G2485="In-Conversion","GOTS_in_conversion",(IF($G2485="Sustainably Sourced","Sustainably_sourced",(IF($G2485="Recycled pre-consumer organic","GOTS_recycled_organic",""))))))))))))),IF($G2485="Organic","Organic",(IF($G2485="Responsible","Responsible",(IF($G2485="No Attribute (Conventional)","No_Attribute_Conventional",(IF($G2485="Recycled Pre/Post-Consumer","Recycled_Pre_Post_Consumer",(IF($G2485="In-Conversion","In_Conversion",(IF($G2485="Recycled Pre-Consumer","Recycled_Pre_Consumer",(IF($G2485="Recycled Post-Consumer","Recycled_Post_Consumer",(IF($G2485="Sustainably Sourced","Sustainably_sourced",(IF($G2485="Recycled pre-consumer organic","GOTS_recycled_organic","")))))))))))))))))),"")</f>
        <v/>
      </c>
      <c r="AE2485" t="e" cm="1">
        <f t="array" aca="1" ref="AE2485" ca="1">IF($I2485="",IF(INDIRECT("$F"&amp;$S2485)="","",IF(LEFT(INDIRECT("$F"&amp;$S2485),3)="GRS","GRS_RCS_RM",IF((LEFT(INDIRECT("$F"&amp;$S2485),3))="RCS","GRS_RCS_RM",IF(INDIRECT("$F"&amp;$S2485)="OCS (No Label)","OCS_Conversion_RM",IF(LEFT(INDIRECT("$F"&amp;$S2485),3)="OCS","OCS_RM",IF(RIGHT(INDIRECT("$F"&amp;$S2485),10)="conversion","GOTS_RM_conversion",IF((LEFT(INDIRECT("$F"&amp;$S2485),4))="GOTS","GOTS_RM","Responsible_RM"))))))),"DELETERM")</f>
        <v>#VALUE!</v>
      </c>
      <c r="AF2485" t="e" cm="1">
        <f t="array" aca="1" ref="AF2485" ca="1">IF($S2485="","",INDIRECT("$Z"&amp;$S2485))</f>
        <v>#VALUE!</v>
      </c>
      <c r="AG2485" t="str">
        <f t="shared" si="768"/>
        <v/>
      </c>
      <c r="AH2485" t="str" cm="1">
        <f t="array" aca="1" ref="AH2485" ca="1">IFERROR(INDIRECT("$ag"&amp;S2485),"")</f>
        <v/>
      </c>
      <c r="AI2485" t="e" cm="1">
        <f t="array" aca="1" ref="AI2485" ca="1">INDIRECT("O"&amp;S2485)</f>
        <v>#VALUE!</v>
      </c>
      <c r="AJ2485" t="str">
        <f t="shared" si="769"/>
        <v/>
      </c>
    </row>
    <row r="2486" spans="1:36" ht="16.5" customHeight="1" thickBot="1">
      <c r="A2486" s="131"/>
      <c r="B2486" s="138"/>
      <c r="C2486" s="139"/>
      <c r="D2486" s="148"/>
      <c r="E2486" s="148"/>
      <c r="F2486" s="139"/>
      <c r="G2486" s="149"/>
      <c r="H2486" s="149"/>
      <c r="I2486" s="149"/>
      <c r="J2486" s="149"/>
      <c r="K2486" s="39"/>
      <c r="L2486" s="145"/>
      <c r="M2486" s="145"/>
      <c r="N2486" s="62"/>
      <c r="O2486" s="315"/>
      <c r="Q2486" t="str">
        <f t="shared" si="764"/>
        <v/>
      </c>
      <c r="S2486" t="e">
        <f t="shared" ca="1" si="773"/>
        <v>#VALUE!</v>
      </c>
      <c r="T2486" t="e">
        <f t="shared" ca="1" si="770"/>
        <v>#VALUE!</v>
      </c>
      <c r="U2486">
        <f t="shared" si="774"/>
        <v>2412</v>
      </c>
      <c r="V2486">
        <v>201.916666666683</v>
      </c>
      <c r="W2486">
        <f t="shared" si="777"/>
        <v>201</v>
      </c>
      <c r="X2486" t="str" cm="1">
        <f t="array" aca="1" ref="X2486" ca="1">IFERROR(INDEX('PC&amp;PD'!$A$1:$AS$19,ROW('PC&amp;PD'!$A$19),MATCH(INDIRECT(T2486),'PC&amp;PD'!$A$1:$AS$1,0)),"")</f>
        <v/>
      </c>
      <c r="AA2486" t="str">
        <f t="shared" si="765"/>
        <v/>
      </c>
      <c r="AB2486" t="str">
        <f t="shared" si="766"/>
        <v/>
      </c>
      <c r="AC2486" t="e">
        <f t="shared" ca="1" si="767"/>
        <v>#VALUE!</v>
      </c>
      <c r="AD2486" t="str" cm="1">
        <f t="array" aca="1" ref="AD2486" ca="1">IFERROR(IF((LEFT(INDIRECT("$F"&amp;$S2486),4))="GOTS",IF($G2486="Organic","GOTS_Organic_raw",(IF($G2486="Responsible","GOTS_Responsible",(IF($G2486="No Attribute (Conventional)","GOTS_conventional",(IF($G2486="Recycled Pre/Post-Consumer","GOTS_pre_post",(IF($G2486="In-Conversion","GOTS_in_conversion",(IF($G2486="Sustainably Sourced","Sustainably_sourced",(IF($G2486="Recycled pre-consumer organic","GOTS_recycled_organic",""))))))))))))),IF($G2486="Organic","Organic",(IF($G2486="Responsible","Responsible",(IF($G2486="No Attribute (Conventional)","No_Attribute_Conventional",(IF($G2486="Recycled Pre/Post-Consumer","Recycled_Pre_Post_Consumer",(IF($G2486="In-Conversion","In_Conversion",(IF($G2486="Recycled Pre-Consumer","Recycled_Pre_Consumer",(IF($G2486="Recycled Post-Consumer","Recycled_Post_Consumer",(IF($G2486="Sustainably Sourced","Sustainably_sourced",(IF($G2486="Recycled pre-consumer organic","GOTS_recycled_organic","")))))))))))))))))),"")</f>
        <v/>
      </c>
      <c r="AE2486" t="e" cm="1">
        <f t="array" aca="1" ref="AE2486" ca="1">IF($I2486="",IF(INDIRECT("$F"&amp;$S2486)="","",IF(LEFT(INDIRECT("$F"&amp;$S2486),3)="GRS","GRS_RCS_RM",IF((LEFT(INDIRECT("$F"&amp;$S2486),3))="RCS","GRS_RCS_RM",IF(INDIRECT("$F"&amp;$S2486)="OCS (No Label)","OCS_Conversion_RM",IF(LEFT(INDIRECT("$F"&amp;$S2486),3)="OCS","OCS_RM",IF(RIGHT(INDIRECT("$F"&amp;$S2486),10)="conversion","GOTS_RM_conversion",IF((LEFT(INDIRECT("$F"&amp;$S2486),4))="GOTS","GOTS_RM","Responsible_RM"))))))),"DELETERM")</f>
        <v>#VALUE!</v>
      </c>
      <c r="AF2486" t="e" cm="1">
        <f t="array" aca="1" ref="AF2486" ca="1">IF($S2486="","",INDIRECT("$Z"&amp;$S2486))</f>
        <v>#VALUE!</v>
      </c>
      <c r="AG2486" t="str">
        <f t="shared" si="768"/>
        <v/>
      </c>
      <c r="AH2486" t="str" cm="1">
        <f t="array" aca="1" ref="AH2486" ca="1">IFERROR(INDIRECT("$ag"&amp;S2486),"")</f>
        <v/>
      </c>
      <c r="AI2486" t="e" cm="1">
        <f t="array" aca="1" ref="AI2486" ca="1">INDIRECT("O"&amp;S2486)</f>
        <v>#VALUE!</v>
      </c>
      <c r="AJ2486" t="str">
        <f t="shared" si="769"/>
        <v/>
      </c>
    </row>
    <row r="2487" spans="1:36" ht="16.5" customHeight="1">
      <c r="A2487" s="128" t="str">
        <f>IF(B2487="","",COUNTA($B$63:$B2487))</f>
        <v/>
      </c>
      <c r="B2487" s="132"/>
      <c r="C2487" s="133"/>
      <c r="D2487" s="140"/>
      <c r="E2487" s="140"/>
      <c r="F2487" s="133"/>
      <c r="G2487" s="141"/>
      <c r="H2487" s="141"/>
      <c r="I2487" s="141"/>
      <c r="J2487" s="141"/>
      <c r="K2487" s="37"/>
      <c r="L2487" s="142" t="str">
        <f>IF(R2487="","",LEFT(R2487,LEN(R2487)-2))</f>
        <v/>
      </c>
      <c r="M2487" s="142"/>
      <c r="N2487" s="60"/>
      <c r="O2487" s="313"/>
      <c r="Q2487" t="str">
        <f t="shared" si="764"/>
        <v/>
      </c>
      <c r="R2487" t="str">
        <f t="shared" ref="R2487" si="782">CONCATENATE($Q2487,Q2488,Q2489,Q2490,Q2491,Q2492,$Q2493,$Q2494,$Q2495,$Q2496,$Q2497,$Q2498)</f>
        <v/>
      </c>
      <c r="S2487" t="e">
        <f t="shared" ca="1" si="773"/>
        <v>#VALUE!</v>
      </c>
      <c r="T2487" t="e">
        <f t="shared" ca="1" si="770"/>
        <v>#VALUE!</v>
      </c>
      <c r="U2487">
        <f t="shared" si="774"/>
        <v>2424</v>
      </c>
      <c r="V2487">
        <v>202.000000000016</v>
      </c>
      <c r="W2487">
        <f t="shared" si="777"/>
        <v>202</v>
      </c>
      <c r="X2487" t="str" cm="1">
        <f t="array" aca="1" ref="X2487" ca="1">IFERROR(INDEX('PC&amp;PD'!$A$1:$AS$19,ROW('PC&amp;PD'!$A$19),MATCH(INDIRECT(T2487),'PC&amp;PD'!$A$1:$AS$1,0)),"")</f>
        <v/>
      </c>
      <c r="Z2487" t="str">
        <f t="shared" ref="Z2487" si="783">IFERROR(IF($F2487="OCS 100","OCS (OCS 100)",IF($F2487="OCS Blended","OCS (OCS Blended)",IF($F2487="OCS (No Label)","OCS (No Label)",IF($F2487="RCS 100","RCS (RCS 100)",IF($F2487="RCS Blended","RCS (RCS Blended)",IF($F2487="GRS","GRS (GRS)",IF($F2487="GRS (No Label)", "GRS (No Label)",IF($F2487="RDS","RDS (RDS)",IF($F2487="RWS","RWS (RWS)",IF($F2487="RAS","RAS (RAS)",IF($F2487="RMS","RMS (RMS)",IF($F2487="GOTS Organic","GOTS (Organic)",IF($F2487="GOTS Made with organic","GOTS (Made with Organic)",IF($F2487="GOTS Organic - in conversion","GOTS (Organic - In Conversion)",IF($F2487="GOTS Made with organic - in conversion","GOTS (Made with Organic - In Conversion)",""))))))))))))))),"")</f>
        <v/>
      </c>
      <c r="AA2487" t="str">
        <f t="shared" si="765"/>
        <v/>
      </c>
      <c r="AB2487" t="str">
        <f t="shared" si="766"/>
        <v/>
      </c>
      <c r="AC2487" t="e">
        <f t="shared" ca="1" si="767"/>
        <v>#VALUE!</v>
      </c>
      <c r="AD2487" t="str" cm="1">
        <f t="array" aca="1" ref="AD2487" ca="1">IFERROR(IF((LEFT(INDIRECT("$F"&amp;$S2487),4))="GOTS",IF($G2487="Organic","GOTS_Organic_raw",(IF($G2487="Responsible","GOTS_Responsible",(IF($G2487="No Attribute (Conventional)","GOTS_conventional",(IF($G2487="Recycled Pre/Post-Consumer","GOTS_pre_post",(IF($G2487="In-Conversion","GOTS_in_conversion",(IF($G2487="Sustainably Sourced","Sustainably_sourced",(IF($G2487="Recycled pre-consumer organic","GOTS_recycled_organic",""))))))))))))),IF($G2487="Organic","Organic",(IF($G2487="Responsible","Responsible",(IF($G2487="No Attribute (Conventional)","No_Attribute_Conventional",(IF($G2487="Recycled Pre/Post-Consumer","Recycled_Pre_Post_Consumer",(IF($G2487="In-Conversion","In_Conversion",(IF($G2487="Recycled Pre-Consumer","Recycled_Pre_Consumer",(IF($G2487="Recycled Post-Consumer","Recycled_Post_Consumer",(IF($G2487="Sustainably Sourced","Sustainably_sourced",(IF($G2487="Recycled pre-consumer organic","GOTS_recycled_organic","")))))))))))))))))),"")</f>
        <v/>
      </c>
      <c r="AE2487" t="e" cm="1">
        <f t="array" aca="1" ref="AE2487" ca="1">IF($I2487="",IF(INDIRECT("$F"&amp;$S2487)="","",IF(LEFT(INDIRECT("$F"&amp;$S2487),3)="GRS","GRS_RCS_RM",IF((LEFT(INDIRECT("$F"&amp;$S2487),3))="RCS","GRS_RCS_RM",IF(INDIRECT("$F"&amp;$S2487)="OCS (No Label)","OCS_Conversion_RM",IF(LEFT(INDIRECT("$F"&amp;$S2487),3)="OCS","OCS_RM",IF(RIGHT(INDIRECT("$F"&amp;$S2487),10)="conversion","GOTS_RM_conversion",IF((LEFT(INDIRECT("$F"&amp;$S2487),4))="GOTS","GOTS_RM","Responsible_RM"))))))),"DELETERM")</f>
        <v>#VALUE!</v>
      </c>
      <c r="AF2487" t="e" cm="1">
        <f t="array" aca="1" ref="AF2487" ca="1">IF($S2487="","",INDIRECT("$Z"&amp;$S2487))</f>
        <v>#VALUE!</v>
      </c>
      <c r="AG2487" t="str">
        <f t="shared" si="768"/>
        <v/>
      </c>
      <c r="AH2487" t="str" cm="1">
        <f t="array" aca="1" ref="AH2487" ca="1">IFERROR(INDIRECT("$ag"&amp;S2487),"")</f>
        <v/>
      </c>
      <c r="AI2487" t="e" cm="1">
        <f t="array" aca="1" ref="AI2487" ca="1">INDIRECT("O"&amp;S2487)</f>
        <v>#VALUE!</v>
      </c>
      <c r="AJ2487" t="str">
        <f t="shared" si="769"/>
        <v/>
      </c>
    </row>
    <row r="2488" spans="1:36" ht="16.5" customHeight="1">
      <c r="A2488" s="129"/>
      <c r="B2488" s="134"/>
      <c r="C2488" s="135"/>
      <c r="D2488" s="146"/>
      <c r="E2488" s="146"/>
      <c r="F2488" s="135"/>
      <c r="G2488" s="147"/>
      <c r="H2488" s="147"/>
      <c r="I2488" s="147"/>
      <c r="J2488" s="147"/>
      <c r="K2488" s="38"/>
      <c r="L2488" s="143"/>
      <c r="M2488" s="143"/>
      <c r="N2488" s="61"/>
      <c r="O2488" s="314"/>
      <c r="Q2488" t="str">
        <f t="shared" si="764"/>
        <v/>
      </c>
      <c r="S2488" t="e">
        <f t="shared" ca="1" si="773"/>
        <v>#VALUE!</v>
      </c>
      <c r="T2488" t="e">
        <f t="shared" ca="1" si="770"/>
        <v>#VALUE!</v>
      </c>
      <c r="U2488">
        <f t="shared" si="774"/>
        <v>2424</v>
      </c>
      <c r="V2488">
        <v>202.083333333349</v>
      </c>
      <c r="W2488">
        <f t="shared" si="777"/>
        <v>202</v>
      </c>
      <c r="X2488" t="str" cm="1">
        <f t="array" aca="1" ref="X2488" ca="1">IFERROR(INDEX('PC&amp;PD'!$A$1:$AS$19,ROW('PC&amp;PD'!$A$19),MATCH(INDIRECT(T2488),'PC&amp;PD'!$A$1:$AS$1,0)),"")</f>
        <v/>
      </c>
      <c r="AA2488" t="str">
        <f t="shared" si="765"/>
        <v/>
      </c>
      <c r="AB2488" t="str">
        <f t="shared" si="766"/>
        <v/>
      </c>
      <c r="AC2488" t="e">
        <f t="shared" ca="1" si="767"/>
        <v>#VALUE!</v>
      </c>
      <c r="AD2488" t="str" cm="1">
        <f t="array" aca="1" ref="AD2488" ca="1">IFERROR(IF((LEFT(INDIRECT("$F"&amp;$S2488),4))="GOTS",IF($G2488="Organic","GOTS_Organic_raw",(IF($G2488="Responsible","GOTS_Responsible",(IF($G2488="No Attribute (Conventional)","GOTS_conventional",(IF($G2488="Recycled Pre/Post-Consumer","GOTS_pre_post",(IF($G2488="In-Conversion","GOTS_in_conversion",(IF($G2488="Sustainably Sourced","Sustainably_sourced",(IF($G2488="Recycled pre-consumer organic","GOTS_recycled_organic",""))))))))))))),IF($G2488="Organic","Organic",(IF($G2488="Responsible","Responsible",(IF($G2488="No Attribute (Conventional)","No_Attribute_Conventional",(IF($G2488="Recycled Pre/Post-Consumer","Recycled_Pre_Post_Consumer",(IF($G2488="In-Conversion","In_Conversion",(IF($G2488="Recycled Pre-Consumer","Recycled_Pre_Consumer",(IF($G2488="Recycled Post-Consumer","Recycled_Post_Consumer",(IF($G2488="Sustainably Sourced","Sustainably_sourced",(IF($G2488="Recycled pre-consumer organic","GOTS_recycled_organic","")))))))))))))))))),"")</f>
        <v/>
      </c>
      <c r="AE2488" t="e" cm="1">
        <f t="array" aca="1" ref="AE2488" ca="1">IF($I2488="",IF(INDIRECT("$F"&amp;$S2488)="","",IF(LEFT(INDIRECT("$F"&amp;$S2488),3)="GRS","GRS_RCS_RM",IF((LEFT(INDIRECT("$F"&amp;$S2488),3))="RCS","GRS_RCS_RM",IF(INDIRECT("$F"&amp;$S2488)="OCS (No Label)","OCS_Conversion_RM",IF(LEFT(INDIRECT("$F"&amp;$S2488),3)="OCS","OCS_RM",IF(RIGHT(INDIRECT("$F"&amp;$S2488),10)="conversion","GOTS_RM_conversion",IF((LEFT(INDIRECT("$F"&amp;$S2488),4))="GOTS","GOTS_RM","Responsible_RM"))))))),"DELETERM")</f>
        <v>#VALUE!</v>
      </c>
      <c r="AF2488" t="e" cm="1">
        <f t="array" aca="1" ref="AF2488" ca="1">IF($S2488="","",INDIRECT("$Z"&amp;$S2488))</f>
        <v>#VALUE!</v>
      </c>
      <c r="AG2488" t="str">
        <f t="shared" si="768"/>
        <v/>
      </c>
      <c r="AH2488" t="str" cm="1">
        <f t="array" aca="1" ref="AH2488" ca="1">IFERROR(INDIRECT("$ag"&amp;S2488),"")</f>
        <v/>
      </c>
      <c r="AI2488" t="e" cm="1">
        <f t="array" aca="1" ref="AI2488" ca="1">INDIRECT("O"&amp;S2488)</f>
        <v>#VALUE!</v>
      </c>
      <c r="AJ2488" t="str">
        <f t="shared" si="769"/>
        <v/>
      </c>
    </row>
    <row r="2489" spans="1:36" ht="16.5" customHeight="1">
      <c r="A2489" s="129"/>
      <c r="B2489" s="134"/>
      <c r="C2489" s="135"/>
      <c r="D2489" s="146"/>
      <c r="E2489" s="146"/>
      <c r="F2489" s="135"/>
      <c r="G2489" s="147"/>
      <c r="H2489" s="147"/>
      <c r="I2489" s="147"/>
      <c r="J2489" s="147"/>
      <c r="K2489" s="38"/>
      <c r="L2489" s="143"/>
      <c r="M2489" s="143"/>
      <c r="N2489" s="61"/>
      <c r="O2489" s="314"/>
      <c r="Q2489" t="str">
        <f t="shared" si="764"/>
        <v/>
      </c>
      <c r="S2489" t="e">
        <f t="shared" ca="1" si="773"/>
        <v>#VALUE!</v>
      </c>
      <c r="T2489" t="e">
        <f t="shared" ca="1" si="770"/>
        <v>#VALUE!</v>
      </c>
      <c r="U2489">
        <f t="shared" si="774"/>
        <v>2424</v>
      </c>
      <c r="V2489">
        <v>202.166666666683</v>
      </c>
      <c r="W2489">
        <f t="shared" si="777"/>
        <v>202</v>
      </c>
      <c r="X2489" t="str" cm="1">
        <f t="array" aca="1" ref="X2489" ca="1">IFERROR(INDEX('PC&amp;PD'!$A$1:$AS$19,ROW('PC&amp;PD'!$A$19),MATCH(INDIRECT(T2489),'PC&amp;PD'!$A$1:$AS$1,0)),"")</f>
        <v/>
      </c>
      <c r="AA2489" t="str">
        <f t="shared" si="765"/>
        <v/>
      </c>
      <c r="AB2489" t="str">
        <f t="shared" si="766"/>
        <v/>
      </c>
      <c r="AC2489" t="e">
        <f t="shared" ca="1" si="767"/>
        <v>#VALUE!</v>
      </c>
      <c r="AD2489" t="str" cm="1">
        <f t="array" aca="1" ref="AD2489" ca="1">IFERROR(IF((LEFT(INDIRECT("$F"&amp;$S2489),4))="GOTS",IF($G2489="Organic","GOTS_Organic_raw",(IF($G2489="Responsible","GOTS_Responsible",(IF($G2489="No Attribute (Conventional)","GOTS_conventional",(IF($G2489="Recycled Pre/Post-Consumer","GOTS_pre_post",(IF($G2489="In-Conversion","GOTS_in_conversion",(IF($G2489="Sustainably Sourced","Sustainably_sourced",(IF($G2489="Recycled pre-consumer organic","GOTS_recycled_organic",""))))))))))))),IF($G2489="Organic","Organic",(IF($G2489="Responsible","Responsible",(IF($G2489="No Attribute (Conventional)","No_Attribute_Conventional",(IF($G2489="Recycled Pre/Post-Consumer","Recycled_Pre_Post_Consumer",(IF($G2489="In-Conversion","In_Conversion",(IF($G2489="Recycled Pre-Consumer","Recycled_Pre_Consumer",(IF($G2489="Recycled Post-Consumer","Recycled_Post_Consumer",(IF($G2489="Sustainably Sourced","Sustainably_sourced",(IF($G2489="Recycled pre-consumer organic","GOTS_recycled_organic","")))))))))))))))))),"")</f>
        <v/>
      </c>
      <c r="AE2489" t="e" cm="1">
        <f t="array" aca="1" ref="AE2489" ca="1">IF($I2489="",IF(INDIRECT("$F"&amp;$S2489)="","",IF(LEFT(INDIRECT("$F"&amp;$S2489),3)="GRS","GRS_RCS_RM",IF((LEFT(INDIRECT("$F"&amp;$S2489),3))="RCS","GRS_RCS_RM",IF(INDIRECT("$F"&amp;$S2489)="OCS (No Label)","OCS_Conversion_RM",IF(LEFT(INDIRECT("$F"&amp;$S2489),3)="OCS","OCS_RM",IF(RIGHT(INDIRECT("$F"&amp;$S2489),10)="conversion","GOTS_RM_conversion",IF((LEFT(INDIRECT("$F"&amp;$S2489),4))="GOTS","GOTS_RM","Responsible_RM"))))))),"DELETERM")</f>
        <v>#VALUE!</v>
      </c>
      <c r="AF2489" t="e" cm="1">
        <f t="array" aca="1" ref="AF2489" ca="1">IF($S2489="","",INDIRECT("$Z"&amp;$S2489))</f>
        <v>#VALUE!</v>
      </c>
      <c r="AG2489" t="str">
        <f t="shared" si="768"/>
        <v/>
      </c>
      <c r="AH2489" t="str" cm="1">
        <f t="array" aca="1" ref="AH2489" ca="1">IFERROR(INDIRECT("$ag"&amp;S2489),"")</f>
        <v/>
      </c>
      <c r="AI2489" t="e" cm="1">
        <f t="array" aca="1" ref="AI2489" ca="1">INDIRECT("O"&amp;S2489)</f>
        <v>#VALUE!</v>
      </c>
      <c r="AJ2489" t="str">
        <f t="shared" si="769"/>
        <v/>
      </c>
    </row>
    <row r="2490" spans="1:36" ht="16.5" customHeight="1">
      <c r="A2490" s="129"/>
      <c r="B2490" s="134"/>
      <c r="C2490" s="135"/>
      <c r="D2490" s="146"/>
      <c r="E2490" s="146"/>
      <c r="F2490" s="135"/>
      <c r="G2490" s="147"/>
      <c r="H2490" s="147"/>
      <c r="I2490" s="147"/>
      <c r="J2490" s="147"/>
      <c r="K2490" s="38"/>
      <c r="L2490" s="143"/>
      <c r="M2490" s="143"/>
      <c r="N2490" s="61"/>
      <c r="O2490" s="314"/>
      <c r="Q2490" t="str">
        <f t="shared" si="764"/>
        <v/>
      </c>
      <c r="S2490" t="e">
        <f t="shared" ca="1" si="773"/>
        <v>#VALUE!</v>
      </c>
      <c r="T2490" t="e">
        <f t="shared" ca="1" si="770"/>
        <v>#VALUE!</v>
      </c>
      <c r="U2490">
        <f t="shared" si="774"/>
        <v>2424</v>
      </c>
      <c r="V2490">
        <v>202.250000000016</v>
      </c>
      <c r="W2490">
        <f t="shared" si="777"/>
        <v>202</v>
      </c>
      <c r="X2490" t="str" cm="1">
        <f t="array" aca="1" ref="X2490" ca="1">IFERROR(INDEX('PC&amp;PD'!$A$1:$AS$19,ROW('PC&amp;PD'!$A$19),MATCH(INDIRECT(T2490),'PC&amp;PD'!$A$1:$AS$1,0)),"")</f>
        <v/>
      </c>
      <c r="AA2490" t="str">
        <f t="shared" si="765"/>
        <v/>
      </c>
      <c r="AB2490" t="str">
        <f t="shared" si="766"/>
        <v/>
      </c>
      <c r="AC2490" t="e">
        <f t="shared" ca="1" si="767"/>
        <v>#VALUE!</v>
      </c>
      <c r="AD2490" t="str" cm="1">
        <f t="array" aca="1" ref="AD2490" ca="1">IFERROR(IF((LEFT(INDIRECT("$F"&amp;$S2490),4))="GOTS",IF($G2490="Organic","GOTS_Organic_raw",(IF($G2490="Responsible","GOTS_Responsible",(IF($G2490="No Attribute (Conventional)","GOTS_conventional",(IF($G2490="Recycled Pre/Post-Consumer","GOTS_pre_post",(IF($G2490="In-Conversion","GOTS_in_conversion",(IF($G2490="Sustainably Sourced","Sustainably_sourced",(IF($G2490="Recycled pre-consumer organic","GOTS_recycled_organic",""))))))))))))),IF($G2490="Organic","Organic",(IF($G2490="Responsible","Responsible",(IF($G2490="No Attribute (Conventional)","No_Attribute_Conventional",(IF($G2490="Recycled Pre/Post-Consumer","Recycled_Pre_Post_Consumer",(IF($G2490="In-Conversion","In_Conversion",(IF($G2490="Recycled Pre-Consumer","Recycled_Pre_Consumer",(IF($G2490="Recycled Post-Consumer","Recycled_Post_Consumer",(IF($G2490="Sustainably Sourced","Sustainably_sourced",(IF($G2490="Recycled pre-consumer organic","GOTS_recycled_organic","")))))))))))))))))),"")</f>
        <v/>
      </c>
      <c r="AE2490" t="e" cm="1">
        <f t="array" aca="1" ref="AE2490" ca="1">IF($I2490="",IF(INDIRECT("$F"&amp;$S2490)="","",IF(LEFT(INDIRECT("$F"&amp;$S2490),3)="GRS","GRS_RCS_RM",IF((LEFT(INDIRECT("$F"&amp;$S2490),3))="RCS","GRS_RCS_RM",IF(INDIRECT("$F"&amp;$S2490)="OCS (No Label)","OCS_Conversion_RM",IF(LEFT(INDIRECT("$F"&amp;$S2490),3)="OCS","OCS_RM",IF(RIGHT(INDIRECT("$F"&amp;$S2490),10)="conversion","GOTS_RM_conversion",IF((LEFT(INDIRECT("$F"&amp;$S2490),4))="GOTS","GOTS_RM","Responsible_RM"))))))),"DELETERM")</f>
        <v>#VALUE!</v>
      </c>
      <c r="AF2490" t="e" cm="1">
        <f t="array" aca="1" ref="AF2490" ca="1">IF($S2490="","",INDIRECT("$Z"&amp;$S2490))</f>
        <v>#VALUE!</v>
      </c>
      <c r="AG2490" t="str">
        <f t="shared" si="768"/>
        <v/>
      </c>
      <c r="AH2490" t="str" cm="1">
        <f t="array" aca="1" ref="AH2490" ca="1">IFERROR(INDIRECT("$ag"&amp;S2490),"")</f>
        <v/>
      </c>
      <c r="AI2490" t="e" cm="1">
        <f t="array" aca="1" ref="AI2490" ca="1">INDIRECT("O"&amp;S2490)</f>
        <v>#VALUE!</v>
      </c>
      <c r="AJ2490" t="str">
        <f t="shared" si="769"/>
        <v/>
      </c>
    </row>
    <row r="2491" spans="1:36" ht="16.5" customHeight="1">
      <c r="A2491" s="129"/>
      <c r="B2491" s="134"/>
      <c r="C2491" s="135"/>
      <c r="D2491" s="146"/>
      <c r="E2491" s="146"/>
      <c r="F2491" s="135"/>
      <c r="G2491" s="147"/>
      <c r="H2491" s="147"/>
      <c r="I2491" s="147"/>
      <c r="J2491" s="147"/>
      <c r="K2491" s="38"/>
      <c r="L2491" s="143"/>
      <c r="M2491" s="143"/>
      <c r="N2491" s="61"/>
      <c r="O2491" s="314"/>
      <c r="Q2491" t="str">
        <f t="shared" si="764"/>
        <v/>
      </c>
      <c r="S2491" t="e">
        <f t="shared" ca="1" si="773"/>
        <v>#VALUE!</v>
      </c>
      <c r="T2491" t="e">
        <f t="shared" ca="1" si="770"/>
        <v>#VALUE!</v>
      </c>
      <c r="U2491">
        <f t="shared" si="774"/>
        <v>2424</v>
      </c>
      <c r="V2491">
        <v>202.333333333349</v>
      </c>
      <c r="W2491">
        <f t="shared" si="777"/>
        <v>202</v>
      </c>
      <c r="X2491" t="str" cm="1">
        <f t="array" aca="1" ref="X2491" ca="1">IFERROR(INDEX('PC&amp;PD'!$A$1:$AS$19,ROW('PC&amp;PD'!$A$19),MATCH(INDIRECT(T2491),'PC&amp;PD'!$A$1:$AS$1,0)),"")</f>
        <v/>
      </c>
      <c r="AA2491" t="str">
        <f t="shared" si="765"/>
        <v/>
      </c>
      <c r="AB2491" t="str">
        <f t="shared" si="766"/>
        <v/>
      </c>
      <c r="AC2491" t="e">
        <f t="shared" ca="1" si="767"/>
        <v>#VALUE!</v>
      </c>
      <c r="AD2491" t="str" cm="1">
        <f t="array" aca="1" ref="AD2491" ca="1">IFERROR(IF((LEFT(INDIRECT("$F"&amp;$S2491),4))="GOTS",IF($G2491="Organic","GOTS_Organic_raw",(IF($G2491="Responsible","GOTS_Responsible",(IF($G2491="No Attribute (Conventional)","GOTS_conventional",(IF($G2491="Recycled Pre/Post-Consumer","GOTS_pre_post",(IF($G2491="In-Conversion","GOTS_in_conversion",(IF($G2491="Sustainably Sourced","Sustainably_sourced",(IF($G2491="Recycled pre-consumer organic","GOTS_recycled_organic",""))))))))))))),IF($G2491="Organic","Organic",(IF($G2491="Responsible","Responsible",(IF($G2491="No Attribute (Conventional)","No_Attribute_Conventional",(IF($G2491="Recycled Pre/Post-Consumer","Recycled_Pre_Post_Consumer",(IF($G2491="In-Conversion","In_Conversion",(IF($G2491="Recycled Pre-Consumer","Recycled_Pre_Consumer",(IF($G2491="Recycled Post-Consumer","Recycled_Post_Consumer",(IF($G2491="Sustainably Sourced","Sustainably_sourced",(IF($G2491="Recycled pre-consumer organic","GOTS_recycled_organic","")))))))))))))))))),"")</f>
        <v/>
      </c>
      <c r="AE2491" t="e" cm="1">
        <f t="array" aca="1" ref="AE2491" ca="1">IF($I2491="",IF(INDIRECT("$F"&amp;$S2491)="","",IF(LEFT(INDIRECT("$F"&amp;$S2491),3)="GRS","GRS_RCS_RM",IF((LEFT(INDIRECT("$F"&amp;$S2491),3))="RCS","GRS_RCS_RM",IF(INDIRECT("$F"&amp;$S2491)="OCS (No Label)","OCS_Conversion_RM",IF(LEFT(INDIRECT("$F"&amp;$S2491),3)="OCS","OCS_RM",IF(RIGHT(INDIRECT("$F"&amp;$S2491),10)="conversion","GOTS_RM_conversion",IF((LEFT(INDIRECT("$F"&amp;$S2491),4))="GOTS","GOTS_RM","Responsible_RM"))))))),"DELETERM")</f>
        <v>#VALUE!</v>
      </c>
      <c r="AF2491" t="e" cm="1">
        <f t="array" aca="1" ref="AF2491" ca="1">IF($S2491="","",INDIRECT("$Z"&amp;$S2491))</f>
        <v>#VALUE!</v>
      </c>
      <c r="AG2491" t="str">
        <f t="shared" si="768"/>
        <v/>
      </c>
      <c r="AH2491" t="str" cm="1">
        <f t="array" aca="1" ref="AH2491" ca="1">IFERROR(INDIRECT("$ag"&amp;S2491),"")</f>
        <v/>
      </c>
      <c r="AI2491" t="e" cm="1">
        <f t="array" aca="1" ref="AI2491" ca="1">INDIRECT("O"&amp;S2491)</f>
        <v>#VALUE!</v>
      </c>
      <c r="AJ2491" t="str">
        <f t="shared" si="769"/>
        <v/>
      </c>
    </row>
    <row r="2492" spans="1:36" ht="16.5" customHeight="1">
      <c r="A2492" s="129"/>
      <c r="B2492" s="134"/>
      <c r="C2492" s="135"/>
      <c r="D2492" s="146"/>
      <c r="E2492" s="146"/>
      <c r="F2492" s="135"/>
      <c r="G2492" s="147"/>
      <c r="H2492" s="147"/>
      <c r="I2492" s="147"/>
      <c r="J2492" s="147"/>
      <c r="K2492" s="38"/>
      <c r="L2492" s="143"/>
      <c r="M2492" s="143"/>
      <c r="N2492" s="61"/>
      <c r="O2492" s="314"/>
      <c r="Q2492" t="str">
        <f t="shared" si="764"/>
        <v/>
      </c>
      <c r="S2492" t="e">
        <f t="shared" ca="1" si="773"/>
        <v>#VALUE!</v>
      </c>
      <c r="T2492" t="e">
        <f t="shared" ca="1" si="770"/>
        <v>#VALUE!</v>
      </c>
      <c r="U2492">
        <f t="shared" si="774"/>
        <v>2424</v>
      </c>
      <c r="V2492">
        <v>202.416666666683</v>
      </c>
      <c r="W2492">
        <f t="shared" si="777"/>
        <v>202</v>
      </c>
      <c r="X2492" t="str" cm="1">
        <f t="array" aca="1" ref="X2492" ca="1">IFERROR(INDEX('PC&amp;PD'!$A$1:$AS$19,ROW('PC&amp;PD'!$A$19),MATCH(INDIRECT(T2492),'PC&amp;PD'!$A$1:$AS$1,0)),"")</f>
        <v/>
      </c>
      <c r="AA2492" t="str">
        <f t="shared" si="765"/>
        <v/>
      </c>
      <c r="AB2492" t="str">
        <f t="shared" si="766"/>
        <v/>
      </c>
      <c r="AC2492" t="e">
        <f t="shared" ca="1" si="767"/>
        <v>#VALUE!</v>
      </c>
      <c r="AD2492" t="str" cm="1">
        <f t="array" aca="1" ref="AD2492" ca="1">IFERROR(IF((LEFT(INDIRECT("$F"&amp;$S2492),4))="GOTS",IF($G2492="Organic","GOTS_Organic_raw",(IF($G2492="Responsible","GOTS_Responsible",(IF($G2492="No Attribute (Conventional)","GOTS_conventional",(IF($G2492="Recycled Pre/Post-Consumer","GOTS_pre_post",(IF($G2492="In-Conversion","GOTS_in_conversion",(IF($G2492="Sustainably Sourced","Sustainably_sourced",(IF($G2492="Recycled pre-consumer organic","GOTS_recycled_organic",""))))))))))))),IF($G2492="Organic","Organic",(IF($G2492="Responsible","Responsible",(IF($G2492="No Attribute (Conventional)","No_Attribute_Conventional",(IF($G2492="Recycled Pre/Post-Consumer","Recycled_Pre_Post_Consumer",(IF($G2492="In-Conversion","In_Conversion",(IF($G2492="Recycled Pre-Consumer","Recycled_Pre_Consumer",(IF($G2492="Recycled Post-Consumer","Recycled_Post_Consumer",(IF($G2492="Sustainably Sourced","Sustainably_sourced",(IF($G2492="Recycled pre-consumer organic","GOTS_recycled_organic","")))))))))))))))))),"")</f>
        <v/>
      </c>
      <c r="AE2492" t="e" cm="1">
        <f t="array" aca="1" ref="AE2492" ca="1">IF($I2492="",IF(INDIRECT("$F"&amp;$S2492)="","",IF(LEFT(INDIRECT("$F"&amp;$S2492),3)="GRS","GRS_RCS_RM",IF((LEFT(INDIRECT("$F"&amp;$S2492),3))="RCS","GRS_RCS_RM",IF(INDIRECT("$F"&amp;$S2492)="OCS (No Label)","OCS_Conversion_RM",IF(LEFT(INDIRECT("$F"&amp;$S2492),3)="OCS","OCS_RM",IF(RIGHT(INDIRECT("$F"&amp;$S2492),10)="conversion","GOTS_RM_conversion",IF((LEFT(INDIRECT("$F"&amp;$S2492),4))="GOTS","GOTS_RM","Responsible_RM"))))))),"DELETERM")</f>
        <v>#VALUE!</v>
      </c>
      <c r="AF2492" t="e" cm="1">
        <f t="array" aca="1" ref="AF2492" ca="1">IF($S2492="","",INDIRECT("$Z"&amp;$S2492))</f>
        <v>#VALUE!</v>
      </c>
      <c r="AG2492" t="str">
        <f t="shared" si="768"/>
        <v/>
      </c>
      <c r="AH2492" t="str" cm="1">
        <f t="array" aca="1" ref="AH2492" ca="1">IFERROR(INDIRECT("$ag"&amp;S2492),"")</f>
        <v/>
      </c>
      <c r="AI2492" t="e" cm="1">
        <f t="array" aca="1" ref="AI2492" ca="1">INDIRECT("O"&amp;S2492)</f>
        <v>#VALUE!</v>
      </c>
      <c r="AJ2492" t="str">
        <f t="shared" si="769"/>
        <v/>
      </c>
    </row>
    <row r="2493" spans="1:36" ht="16.5" customHeight="1">
      <c r="A2493" s="130"/>
      <c r="B2493" s="136"/>
      <c r="C2493" s="137"/>
      <c r="D2493" s="146"/>
      <c r="E2493" s="146"/>
      <c r="F2493" s="137"/>
      <c r="G2493" s="147"/>
      <c r="H2493" s="147"/>
      <c r="I2493" s="147"/>
      <c r="J2493" s="147"/>
      <c r="K2493" s="38"/>
      <c r="L2493" s="144"/>
      <c r="M2493" s="144"/>
      <c r="N2493" s="61"/>
      <c r="O2493" s="314"/>
      <c r="Q2493" t="str">
        <f t="shared" si="764"/>
        <v/>
      </c>
      <c r="S2493" t="e">
        <f t="shared" ca="1" si="773"/>
        <v>#VALUE!</v>
      </c>
      <c r="T2493" t="e">
        <f t="shared" ca="1" si="770"/>
        <v>#VALUE!</v>
      </c>
      <c r="U2493">
        <f t="shared" si="774"/>
        <v>2424</v>
      </c>
      <c r="V2493">
        <v>202.500000000016</v>
      </c>
      <c r="W2493">
        <f t="shared" si="777"/>
        <v>202</v>
      </c>
      <c r="X2493" t="str" cm="1">
        <f t="array" aca="1" ref="X2493" ca="1">IFERROR(INDEX('PC&amp;PD'!$A$1:$AS$19,ROW('PC&amp;PD'!$A$19),MATCH(INDIRECT(T2493),'PC&amp;PD'!$A$1:$AS$1,0)),"")</f>
        <v/>
      </c>
      <c r="AA2493" t="str">
        <f t="shared" si="765"/>
        <v/>
      </c>
      <c r="AB2493" t="str">
        <f t="shared" si="766"/>
        <v/>
      </c>
      <c r="AC2493" t="e">
        <f t="shared" ca="1" si="767"/>
        <v>#VALUE!</v>
      </c>
      <c r="AD2493" t="str" cm="1">
        <f t="array" aca="1" ref="AD2493" ca="1">IFERROR(IF((LEFT(INDIRECT("$F"&amp;$S2493),4))="GOTS",IF($G2493="Organic","GOTS_Organic_raw",(IF($G2493="Responsible","GOTS_Responsible",(IF($G2493="No Attribute (Conventional)","GOTS_conventional",(IF($G2493="Recycled Pre/Post-Consumer","GOTS_pre_post",(IF($G2493="In-Conversion","GOTS_in_conversion",(IF($G2493="Sustainably Sourced","Sustainably_sourced",(IF($G2493="Recycled pre-consumer organic","GOTS_recycled_organic",""))))))))))))),IF($G2493="Organic","Organic",(IF($G2493="Responsible","Responsible",(IF($G2493="No Attribute (Conventional)","No_Attribute_Conventional",(IF($G2493="Recycled Pre/Post-Consumer","Recycled_Pre_Post_Consumer",(IF($G2493="In-Conversion","In_Conversion",(IF($G2493="Recycled Pre-Consumer","Recycled_Pre_Consumer",(IF($G2493="Recycled Post-Consumer","Recycled_Post_Consumer",(IF($G2493="Sustainably Sourced","Sustainably_sourced",(IF($G2493="Recycled pre-consumer organic","GOTS_recycled_organic","")))))))))))))))))),"")</f>
        <v/>
      </c>
      <c r="AE2493" t="e" cm="1">
        <f t="array" aca="1" ref="AE2493" ca="1">IF($I2493="",IF(INDIRECT("$F"&amp;$S2493)="","",IF(LEFT(INDIRECT("$F"&amp;$S2493),3)="GRS","GRS_RCS_RM",IF((LEFT(INDIRECT("$F"&amp;$S2493),3))="RCS","GRS_RCS_RM",IF(INDIRECT("$F"&amp;$S2493)="OCS (No Label)","OCS_Conversion_RM",IF(LEFT(INDIRECT("$F"&amp;$S2493),3)="OCS","OCS_RM",IF(RIGHT(INDIRECT("$F"&amp;$S2493),10)="conversion","GOTS_RM_conversion",IF((LEFT(INDIRECT("$F"&amp;$S2493),4))="GOTS","GOTS_RM","Responsible_RM"))))))),"DELETERM")</f>
        <v>#VALUE!</v>
      </c>
      <c r="AF2493" t="e" cm="1">
        <f t="array" aca="1" ref="AF2493" ca="1">IF($S2493="","",INDIRECT("$Z"&amp;$S2493))</f>
        <v>#VALUE!</v>
      </c>
      <c r="AG2493" t="str">
        <f t="shared" si="768"/>
        <v/>
      </c>
      <c r="AH2493" t="str" cm="1">
        <f t="array" aca="1" ref="AH2493" ca="1">IFERROR(INDIRECT("$ag"&amp;S2493),"")</f>
        <v/>
      </c>
      <c r="AI2493" t="e" cm="1">
        <f t="array" aca="1" ref="AI2493" ca="1">INDIRECT("O"&amp;S2493)</f>
        <v>#VALUE!</v>
      </c>
      <c r="AJ2493" t="str">
        <f t="shared" si="769"/>
        <v/>
      </c>
    </row>
    <row r="2494" spans="1:36" ht="16.5" customHeight="1">
      <c r="A2494" s="130"/>
      <c r="B2494" s="136"/>
      <c r="C2494" s="137"/>
      <c r="D2494" s="146"/>
      <c r="E2494" s="146"/>
      <c r="F2494" s="137"/>
      <c r="G2494" s="147"/>
      <c r="H2494" s="147"/>
      <c r="I2494" s="147"/>
      <c r="J2494" s="147"/>
      <c r="K2494" s="38"/>
      <c r="L2494" s="144"/>
      <c r="M2494" s="144"/>
      <c r="N2494" s="61"/>
      <c r="O2494" s="314"/>
      <c r="Q2494" t="str">
        <f t="shared" si="764"/>
        <v/>
      </c>
      <c r="S2494" t="e">
        <f t="shared" ca="1" si="773"/>
        <v>#VALUE!</v>
      </c>
      <c r="T2494" t="e">
        <f t="shared" ca="1" si="770"/>
        <v>#VALUE!</v>
      </c>
      <c r="U2494">
        <f t="shared" si="774"/>
        <v>2424</v>
      </c>
      <c r="V2494">
        <v>202.583333333349</v>
      </c>
      <c r="W2494">
        <f t="shared" si="777"/>
        <v>202</v>
      </c>
      <c r="X2494" t="str" cm="1">
        <f t="array" aca="1" ref="X2494" ca="1">IFERROR(INDEX('PC&amp;PD'!$A$1:$AS$19,ROW('PC&amp;PD'!$A$19),MATCH(INDIRECT(T2494),'PC&amp;PD'!$A$1:$AS$1,0)),"")</f>
        <v/>
      </c>
      <c r="AA2494" t="str">
        <f t="shared" si="765"/>
        <v/>
      </c>
      <c r="AB2494" t="str">
        <f t="shared" si="766"/>
        <v/>
      </c>
      <c r="AC2494" t="e">
        <f t="shared" ca="1" si="767"/>
        <v>#VALUE!</v>
      </c>
      <c r="AD2494" t="str" cm="1">
        <f t="array" aca="1" ref="AD2494" ca="1">IFERROR(IF((LEFT(INDIRECT("$F"&amp;$S2494),4))="GOTS",IF($G2494="Organic","GOTS_Organic_raw",(IF($G2494="Responsible","GOTS_Responsible",(IF($G2494="No Attribute (Conventional)","GOTS_conventional",(IF($G2494="Recycled Pre/Post-Consumer","GOTS_pre_post",(IF($G2494="In-Conversion","GOTS_in_conversion",(IF($G2494="Sustainably Sourced","Sustainably_sourced",(IF($G2494="Recycled pre-consumer organic","GOTS_recycled_organic",""))))))))))))),IF($G2494="Organic","Organic",(IF($G2494="Responsible","Responsible",(IF($G2494="No Attribute (Conventional)","No_Attribute_Conventional",(IF($G2494="Recycled Pre/Post-Consumer","Recycled_Pre_Post_Consumer",(IF($G2494="In-Conversion","In_Conversion",(IF($G2494="Recycled Pre-Consumer","Recycled_Pre_Consumer",(IF($G2494="Recycled Post-Consumer","Recycled_Post_Consumer",(IF($G2494="Sustainably Sourced","Sustainably_sourced",(IF($G2494="Recycled pre-consumer organic","GOTS_recycled_organic","")))))))))))))))))),"")</f>
        <v/>
      </c>
      <c r="AE2494" t="e" cm="1">
        <f t="array" aca="1" ref="AE2494" ca="1">IF($I2494="",IF(INDIRECT("$F"&amp;$S2494)="","",IF(LEFT(INDIRECT("$F"&amp;$S2494),3)="GRS","GRS_RCS_RM",IF((LEFT(INDIRECT("$F"&amp;$S2494),3))="RCS","GRS_RCS_RM",IF(INDIRECT("$F"&amp;$S2494)="OCS (No Label)","OCS_Conversion_RM",IF(LEFT(INDIRECT("$F"&amp;$S2494),3)="OCS","OCS_RM",IF(RIGHT(INDIRECT("$F"&amp;$S2494),10)="conversion","GOTS_RM_conversion",IF((LEFT(INDIRECT("$F"&amp;$S2494),4))="GOTS","GOTS_RM","Responsible_RM"))))))),"DELETERM")</f>
        <v>#VALUE!</v>
      </c>
      <c r="AF2494" t="e" cm="1">
        <f t="array" aca="1" ref="AF2494" ca="1">IF($S2494="","",INDIRECT("$Z"&amp;$S2494))</f>
        <v>#VALUE!</v>
      </c>
      <c r="AG2494" t="str">
        <f t="shared" si="768"/>
        <v/>
      </c>
      <c r="AH2494" t="str" cm="1">
        <f t="array" aca="1" ref="AH2494" ca="1">IFERROR(INDIRECT("$ag"&amp;S2494),"")</f>
        <v/>
      </c>
      <c r="AI2494" t="e" cm="1">
        <f t="array" aca="1" ref="AI2494" ca="1">INDIRECT("O"&amp;S2494)</f>
        <v>#VALUE!</v>
      </c>
      <c r="AJ2494" t="str">
        <f t="shared" si="769"/>
        <v/>
      </c>
    </row>
    <row r="2495" spans="1:36" ht="16.5" customHeight="1">
      <c r="A2495" s="130"/>
      <c r="B2495" s="136"/>
      <c r="C2495" s="137"/>
      <c r="D2495" s="146"/>
      <c r="E2495" s="146"/>
      <c r="F2495" s="137"/>
      <c r="G2495" s="147"/>
      <c r="H2495" s="147"/>
      <c r="I2495" s="147"/>
      <c r="J2495" s="147"/>
      <c r="K2495" s="38"/>
      <c r="L2495" s="144"/>
      <c r="M2495" s="144"/>
      <c r="N2495" s="61"/>
      <c r="O2495" s="314"/>
      <c r="Q2495" t="str">
        <f t="shared" si="764"/>
        <v/>
      </c>
      <c r="S2495" t="e">
        <f t="shared" ca="1" si="773"/>
        <v>#VALUE!</v>
      </c>
      <c r="T2495" t="e">
        <f t="shared" ca="1" si="770"/>
        <v>#VALUE!</v>
      </c>
      <c r="U2495">
        <f t="shared" si="774"/>
        <v>2424</v>
      </c>
      <c r="V2495">
        <v>202.666666666683</v>
      </c>
      <c r="W2495">
        <f t="shared" si="777"/>
        <v>202</v>
      </c>
      <c r="X2495" t="str" cm="1">
        <f t="array" aca="1" ref="X2495" ca="1">IFERROR(INDEX('PC&amp;PD'!$A$1:$AS$19,ROW('PC&amp;PD'!$A$19),MATCH(INDIRECT(T2495),'PC&amp;PD'!$A$1:$AS$1,0)),"")</f>
        <v/>
      </c>
      <c r="AA2495" t="str">
        <f t="shared" si="765"/>
        <v/>
      </c>
      <c r="AB2495" t="str">
        <f t="shared" si="766"/>
        <v/>
      </c>
      <c r="AC2495" t="e">
        <f t="shared" ca="1" si="767"/>
        <v>#VALUE!</v>
      </c>
      <c r="AD2495" t="str" cm="1">
        <f t="array" aca="1" ref="AD2495" ca="1">IFERROR(IF((LEFT(INDIRECT("$F"&amp;$S2495),4))="GOTS",IF($G2495="Organic","GOTS_Organic_raw",(IF($G2495="Responsible","GOTS_Responsible",(IF($G2495="No Attribute (Conventional)","GOTS_conventional",(IF($G2495="Recycled Pre/Post-Consumer","GOTS_pre_post",(IF($G2495="In-Conversion","GOTS_in_conversion",(IF($G2495="Sustainably Sourced","Sustainably_sourced",(IF($G2495="Recycled pre-consumer organic","GOTS_recycled_organic",""))))))))))))),IF($G2495="Organic","Organic",(IF($G2495="Responsible","Responsible",(IF($G2495="No Attribute (Conventional)","No_Attribute_Conventional",(IF($G2495="Recycled Pre/Post-Consumer","Recycled_Pre_Post_Consumer",(IF($G2495="In-Conversion","In_Conversion",(IF($G2495="Recycled Pre-Consumer","Recycled_Pre_Consumer",(IF($G2495="Recycled Post-Consumer","Recycled_Post_Consumer",(IF($G2495="Sustainably Sourced","Sustainably_sourced",(IF($G2495="Recycled pre-consumer organic","GOTS_recycled_organic","")))))))))))))))))),"")</f>
        <v/>
      </c>
      <c r="AE2495" t="e" cm="1">
        <f t="array" aca="1" ref="AE2495" ca="1">IF($I2495="",IF(INDIRECT("$F"&amp;$S2495)="","",IF(LEFT(INDIRECT("$F"&amp;$S2495),3)="GRS","GRS_RCS_RM",IF((LEFT(INDIRECT("$F"&amp;$S2495),3))="RCS","GRS_RCS_RM",IF(INDIRECT("$F"&amp;$S2495)="OCS (No Label)","OCS_Conversion_RM",IF(LEFT(INDIRECT("$F"&amp;$S2495),3)="OCS","OCS_RM",IF(RIGHT(INDIRECT("$F"&amp;$S2495),10)="conversion","GOTS_RM_conversion",IF((LEFT(INDIRECT("$F"&amp;$S2495),4))="GOTS","GOTS_RM","Responsible_RM"))))))),"DELETERM")</f>
        <v>#VALUE!</v>
      </c>
      <c r="AF2495" t="e" cm="1">
        <f t="array" aca="1" ref="AF2495" ca="1">IF($S2495="","",INDIRECT("$Z"&amp;$S2495))</f>
        <v>#VALUE!</v>
      </c>
      <c r="AG2495" t="str">
        <f t="shared" si="768"/>
        <v/>
      </c>
      <c r="AH2495" t="str" cm="1">
        <f t="array" aca="1" ref="AH2495" ca="1">IFERROR(INDIRECT("$ag"&amp;S2495),"")</f>
        <v/>
      </c>
      <c r="AI2495" t="e" cm="1">
        <f t="array" aca="1" ref="AI2495" ca="1">INDIRECT("O"&amp;S2495)</f>
        <v>#VALUE!</v>
      </c>
      <c r="AJ2495" t="str">
        <f t="shared" si="769"/>
        <v/>
      </c>
    </row>
    <row r="2496" spans="1:36" ht="16.5" customHeight="1">
      <c r="A2496" s="130"/>
      <c r="B2496" s="136"/>
      <c r="C2496" s="137"/>
      <c r="D2496" s="146"/>
      <c r="E2496" s="146"/>
      <c r="F2496" s="137"/>
      <c r="G2496" s="147"/>
      <c r="H2496" s="147"/>
      <c r="I2496" s="147"/>
      <c r="J2496" s="147"/>
      <c r="K2496" s="38"/>
      <c r="L2496" s="144"/>
      <c r="M2496" s="144"/>
      <c r="N2496" s="61"/>
      <c r="O2496" s="314"/>
      <c r="Q2496" t="str">
        <f t="shared" ref="Q2496:Q2559" si="784">IF(G2496="No Attribute (Conventional)",IF(OR($G2496="",$I2496="",$K2496=""),"",CONCATENATE($K2496," ",$AA2496," ",$I2496," + ")),IF(OR($G2496="",$I2496="",$K2496=""),"",CONCATENATE($K2496," ",$G2496," ",$I2496," + ")))</f>
        <v/>
      </c>
      <c r="S2496" t="e">
        <f t="shared" ca="1" si="773"/>
        <v>#VALUE!</v>
      </c>
      <c r="T2496" t="e">
        <f t="shared" ca="1" si="770"/>
        <v>#VALUE!</v>
      </c>
      <c r="U2496">
        <f t="shared" si="774"/>
        <v>2424</v>
      </c>
      <c r="V2496">
        <v>202.750000000016</v>
      </c>
      <c r="W2496">
        <f t="shared" si="777"/>
        <v>202</v>
      </c>
      <c r="X2496" t="str" cm="1">
        <f t="array" aca="1" ref="X2496" ca="1">IFERROR(INDEX('PC&amp;PD'!$A$1:$AS$19,ROW('PC&amp;PD'!$A$19),MATCH(INDIRECT(T2496),'PC&amp;PD'!$A$1:$AS$1,0)),"")</f>
        <v/>
      </c>
      <c r="AA2496" t="str">
        <f t="shared" ref="AA2496:AA2559" si="785">IFERROR(IF(G2496="","",IF(G2496="No Attribute (Conventional)","",G2496)),"")</f>
        <v/>
      </c>
      <c r="AB2496" t="str">
        <f t="shared" ref="AB2496:AB2559" si="786">IFERROR(IF($F2496="OCS 100", "OCS_100",IF($F2496="OCS Blended", "OCS_Blended",IF($F2496="OCS (No Label)", "OCS_No_Label",IF($F2496="RCS 100", "RCS_100",IF($F2496="RCS Blended","RCS_Blended",IF($F2496="GRS","GRS",IF($F2496="GRS (No Label)", "GRS_No_Label",IF($F2496="RDS","RDS",IF($F2496="RWS","RWS",IF($F2496="RMS","RMS",IF($F2496="GOTS Organic","GOTS_Organic",IF($F2496="GOTS Made with organic","GOTS_Made_with_organic",IF($F2496="GOTS Organic - in conversion","GOTS_Organic_in_Conversion",IF($F2496="GOTS Made with organic - in conversion","GOTS_Made_with_Organic_in_Conversion",IF($F2496="RAS","RAS",IF($F2496="Rcs (No Label)","RCS_No_Label",IF($F2496="RWS (No Label)","RWS_No_Label",IF($F2496="RMS (No Label)","RMS_No_Label",IF($F2496="RAS (No Label)","RAS_No_Label",IF($F2496="RDS (No Label)","RDS_No_Label","")))))))))))))))))))),"")</f>
        <v/>
      </c>
      <c r="AC2496" t="e">
        <f t="shared" ref="AC2496:AC2559" ca="1" si="787">"$AB"&amp;S2496</f>
        <v>#VALUE!</v>
      </c>
      <c r="AD2496" t="str" cm="1">
        <f t="array" aca="1" ref="AD2496" ca="1">IFERROR(IF((LEFT(INDIRECT("$F"&amp;$S2496),4))="GOTS",IF($G2496="Organic","GOTS_Organic_raw",(IF($G2496="Responsible","GOTS_Responsible",(IF($G2496="No Attribute (Conventional)","GOTS_conventional",(IF($G2496="Recycled Pre/Post-Consumer","GOTS_pre_post",(IF($G2496="In-Conversion","GOTS_in_conversion",(IF($G2496="Sustainably Sourced","Sustainably_sourced",(IF($G2496="Recycled pre-consumer organic","GOTS_recycled_organic",""))))))))))))),IF($G2496="Organic","Organic",(IF($G2496="Responsible","Responsible",(IF($G2496="No Attribute (Conventional)","No_Attribute_Conventional",(IF($G2496="Recycled Pre/Post-Consumer","Recycled_Pre_Post_Consumer",(IF($G2496="In-Conversion","In_Conversion",(IF($G2496="Recycled Pre-Consumer","Recycled_Pre_Consumer",(IF($G2496="Recycled Post-Consumer","Recycled_Post_Consumer",(IF($G2496="Sustainably Sourced","Sustainably_sourced",(IF($G2496="Recycled pre-consumer organic","GOTS_recycled_organic","")))))))))))))))))),"")</f>
        <v/>
      </c>
      <c r="AE2496" t="e" cm="1">
        <f t="array" aca="1" ref="AE2496" ca="1">IF($I2496="",IF(INDIRECT("$F"&amp;$S2496)="","",IF(LEFT(INDIRECT("$F"&amp;$S2496),3)="GRS","GRS_RCS_RM",IF((LEFT(INDIRECT("$F"&amp;$S2496),3))="RCS","GRS_RCS_RM",IF(INDIRECT("$F"&amp;$S2496)="OCS (No Label)","OCS_Conversion_RM",IF(LEFT(INDIRECT("$F"&amp;$S2496),3)="OCS","OCS_RM",IF(RIGHT(INDIRECT("$F"&amp;$S2496),10)="conversion","GOTS_RM_conversion",IF((LEFT(INDIRECT("$F"&amp;$S2496),4))="GOTS","GOTS_RM","Responsible_RM"))))))),"DELETERM")</f>
        <v>#VALUE!</v>
      </c>
      <c r="AF2496" t="e" cm="1">
        <f t="array" aca="1" ref="AF2496" ca="1">IF($S2496="","",INDIRECT("$Z"&amp;$S2496))</f>
        <v>#VALUE!</v>
      </c>
      <c r="AG2496" t="str">
        <f t="shared" ref="AG2496:AG2559" si="788">IF(AND(AJ2496="",AJ2497="",AJ2498="",AJ2499="",AJ2500="",AJ2501="",AJ2502="",AJ2503="",AJ2504="",AJ2505="",AJ2506="",AJ2507=""),"",CONCATENATE(AJ2496, AJ2497, AJ2498, AJ2499,AJ2500, AJ2501, AJ2502, AJ2503, AJ2504, AJ2505, AJ2506,AJ2507))</f>
        <v/>
      </c>
      <c r="AH2496" t="str" cm="1">
        <f t="array" aca="1" ref="AH2496" ca="1">IFERROR(INDIRECT("$ag"&amp;S2496),"")</f>
        <v/>
      </c>
      <c r="AI2496" t="e" cm="1">
        <f t="array" aca="1" ref="AI2496" ca="1">INDIRECT("O"&amp;S2496)</f>
        <v>#VALUE!</v>
      </c>
      <c r="AJ2496" t="str">
        <f t="shared" ref="AJ2496:AJ2559" si="789">IF(OR(Y2496="",Y2496=0),"",Y2496&amp;", ")</f>
        <v/>
      </c>
    </row>
    <row r="2497" spans="1:36" ht="16.5" customHeight="1">
      <c r="A2497" s="130"/>
      <c r="B2497" s="136"/>
      <c r="C2497" s="137"/>
      <c r="D2497" s="146"/>
      <c r="E2497" s="146"/>
      <c r="F2497" s="137"/>
      <c r="G2497" s="147"/>
      <c r="H2497" s="147"/>
      <c r="I2497" s="147"/>
      <c r="J2497" s="147"/>
      <c r="K2497" s="38"/>
      <c r="L2497" s="144"/>
      <c r="M2497" s="144"/>
      <c r="N2497" s="61"/>
      <c r="O2497" s="314"/>
      <c r="Q2497" t="str">
        <f t="shared" si="784"/>
        <v/>
      </c>
      <c r="S2497" t="e">
        <f t="shared" ca="1" si="773"/>
        <v>#VALUE!</v>
      </c>
      <c r="T2497" t="e">
        <f t="shared" ca="1" si="770"/>
        <v>#VALUE!</v>
      </c>
      <c r="U2497">
        <f t="shared" si="774"/>
        <v>2424</v>
      </c>
      <c r="V2497">
        <v>202.833333333349</v>
      </c>
      <c r="W2497">
        <f t="shared" si="777"/>
        <v>202</v>
      </c>
      <c r="X2497" t="str" cm="1">
        <f t="array" aca="1" ref="X2497" ca="1">IFERROR(INDEX('PC&amp;PD'!$A$1:$AS$19,ROW('PC&amp;PD'!$A$19),MATCH(INDIRECT(T2497),'PC&amp;PD'!$A$1:$AS$1,0)),"")</f>
        <v/>
      </c>
      <c r="AA2497" t="str">
        <f t="shared" si="785"/>
        <v/>
      </c>
      <c r="AB2497" t="str">
        <f t="shared" si="786"/>
        <v/>
      </c>
      <c r="AC2497" t="e">
        <f t="shared" ca="1" si="787"/>
        <v>#VALUE!</v>
      </c>
      <c r="AD2497" t="str" cm="1">
        <f t="array" aca="1" ref="AD2497" ca="1">IFERROR(IF((LEFT(INDIRECT("$F"&amp;$S2497),4))="GOTS",IF($G2497="Organic","GOTS_Organic_raw",(IF($G2497="Responsible","GOTS_Responsible",(IF($G2497="No Attribute (Conventional)","GOTS_conventional",(IF($G2497="Recycled Pre/Post-Consumer","GOTS_pre_post",(IF($G2497="In-Conversion","GOTS_in_conversion",(IF($G2497="Sustainably Sourced","Sustainably_sourced",(IF($G2497="Recycled pre-consumer organic","GOTS_recycled_organic",""))))))))))))),IF($G2497="Organic","Organic",(IF($G2497="Responsible","Responsible",(IF($G2497="No Attribute (Conventional)","No_Attribute_Conventional",(IF($G2497="Recycled Pre/Post-Consumer","Recycled_Pre_Post_Consumer",(IF($G2497="In-Conversion","In_Conversion",(IF($G2497="Recycled Pre-Consumer","Recycled_Pre_Consumer",(IF($G2497="Recycled Post-Consumer","Recycled_Post_Consumer",(IF($G2497="Sustainably Sourced","Sustainably_sourced",(IF($G2497="Recycled pre-consumer organic","GOTS_recycled_organic","")))))))))))))))))),"")</f>
        <v/>
      </c>
      <c r="AE2497" t="e" cm="1">
        <f t="array" aca="1" ref="AE2497" ca="1">IF($I2497="",IF(INDIRECT("$F"&amp;$S2497)="","",IF(LEFT(INDIRECT("$F"&amp;$S2497),3)="GRS","GRS_RCS_RM",IF((LEFT(INDIRECT("$F"&amp;$S2497),3))="RCS","GRS_RCS_RM",IF(INDIRECT("$F"&amp;$S2497)="OCS (No Label)","OCS_Conversion_RM",IF(LEFT(INDIRECT("$F"&amp;$S2497),3)="OCS","OCS_RM",IF(RIGHT(INDIRECT("$F"&amp;$S2497),10)="conversion","GOTS_RM_conversion",IF((LEFT(INDIRECT("$F"&amp;$S2497),4))="GOTS","GOTS_RM","Responsible_RM"))))))),"DELETERM")</f>
        <v>#VALUE!</v>
      </c>
      <c r="AF2497" t="e" cm="1">
        <f t="array" aca="1" ref="AF2497" ca="1">IF($S2497="","",INDIRECT("$Z"&amp;$S2497))</f>
        <v>#VALUE!</v>
      </c>
      <c r="AG2497" t="str">
        <f t="shared" si="788"/>
        <v/>
      </c>
      <c r="AH2497" t="str" cm="1">
        <f t="array" aca="1" ref="AH2497" ca="1">IFERROR(INDIRECT("$ag"&amp;S2497),"")</f>
        <v/>
      </c>
      <c r="AI2497" t="e" cm="1">
        <f t="array" aca="1" ref="AI2497" ca="1">INDIRECT("O"&amp;S2497)</f>
        <v>#VALUE!</v>
      </c>
      <c r="AJ2497" t="str">
        <f t="shared" si="789"/>
        <v/>
      </c>
    </row>
    <row r="2498" spans="1:36" ht="16.5" customHeight="1" thickBot="1">
      <c r="A2498" s="131"/>
      <c r="B2498" s="138"/>
      <c r="C2498" s="139"/>
      <c r="D2498" s="148"/>
      <c r="E2498" s="148"/>
      <c r="F2498" s="139"/>
      <c r="G2498" s="149"/>
      <c r="H2498" s="149"/>
      <c r="I2498" s="149"/>
      <c r="J2498" s="149"/>
      <c r="K2498" s="39"/>
      <c r="L2498" s="145"/>
      <c r="M2498" s="145"/>
      <c r="N2498" s="62"/>
      <c r="O2498" s="315"/>
      <c r="Q2498" t="str">
        <f t="shared" si="784"/>
        <v/>
      </c>
      <c r="S2498" t="e">
        <f t="shared" ca="1" si="773"/>
        <v>#VALUE!</v>
      </c>
      <c r="T2498" t="e">
        <f t="shared" ref="T2498:T2561" ca="1" si="790">"$B"&amp;S2498</f>
        <v>#VALUE!</v>
      </c>
      <c r="U2498">
        <f t="shared" si="774"/>
        <v>2424</v>
      </c>
      <c r="V2498">
        <v>202.916666666683</v>
      </c>
      <c r="W2498">
        <f t="shared" si="777"/>
        <v>202</v>
      </c>
      <c r="X2498" t="str" cm="1">
        <f t="array" aca="1" ref="X2498" ca="1">IFERROR(INDEX('PC&amp;PD'!$A$1:$AS$19,ROW('PC&amp;PD'!$A$19),MATCH(INDIRECT(T2498),'PC&amp;PD'!$A$1:$AS$1,0)),"")</f>
        <v/>
      </c>
      <c r="AA2498" t="str">
        <f t="shared" si="785"/>
        <v/>
      </c>
      <c r="AB2498" t="str">
        <f t="shared" si="786"/>
        <v/>
      </c>
      <c r="AC2498" t="e">
        <f t="shared" ca="1" si="787"/>
        <v>#VALUE!</v>
      </c>
      <c r="AD2498" t="str" cm="1">
        <f t="array" aca="1" ref="AD2498" ca="1">IFERROR(IF((LEFT(INDIRECT("$F"&amp;$S2498),4))="GOTS",IF($G2498="Organic","GOTS_Organic_raw",(IF($G2498="Responsible","GOTS_Responsible",(IF($G2498="No Attribute (Conventional)","GOTS_conventional",(IF($G2498="Recycled Pre/Post-Consumer","GOTS_pre_post",(IF($G2498="In-Conversion","GOTS_in_conversion",(IF($G2498="Sustainably Sourced","Sustainably_sourced",(IF($G2498="Recycled pre-consumer organic","GOTS_recycled_organic",""))))))))))))),IF($G2498="Organic","Organic",(IF($G2498="Responsible","Responsible",(IF($G2498="No Attribute (Conventional)","No_Attribute_Conventional",(IF($G2498="Recycled Pre/Post-Consumer","Recycled_Pre_Post_Consumer",(IF($G2498="In-Conversion","In_Conversion",(IF($G2498="Recycled Pre-Consumer","Recycled_Pre_Consumer",(IF($G2498="Recycled Post-Consumer","Recycled_Post_Consumer",(IF($G2498="Sustainably Sourced","Sustainably_sourced",(IF($G2498="Recycled pre-consumer organic","GOTS_recycled_organic","")))))))))))))))))),"")</f>
        <v/>
      </c>
      <c r="AE2498" t="e" cm="1">
        <f t="array" aca="1" ref="AE2498" ca="1">IF($I2498="",IF(INDIRECT("$F"&amp;$S2498)="","",IF(LEFT(INDIRECT("$F"&amp;$S2498),3)="GRS","GRS_RCS_RM",IF((LEFT(INDIRECT("$F"&amp;$S2498),3))="RCS","GRS_RCS_RM",IF(INDIRECT("$F"&amp;$S2498)="OCS (No Label)","OCS_Conversion_RM",IF(LEFT(INDIRECT("$F"&amp;$S2498),3)="OCS","OCS_RM",IF(RIGHT(INDIRECT("$F"&amp;$S2498),10)="conversion","GOTS_RM_conversion",IF((LEFT(INDIRECT("$F"&amp;$S2498),4))="GOTS","GOTS_RM","Responsible_RM"))))))),"DELETERM")</f>
        <v>#VALUE!</v>
      </c>
      <c r="AF2498" t="e" cm="1">
        <f t="array" aca="1" ref="AF2498" ca="1">IF($S2498="","",INDIRECT("$Z"&amp;$S2498))</f>
        <v>#VALUE!</v>
      </c>
      <c r="AG2498" t="str">
        <f t="shared" si="788"/>
        <v/>
      </c>
      <c r="AH2498" t="str" cm="1">
        <f t="array" aca="1" ref="AH2498" ca="1">IFERROR(INDIRECT("$ag"&amp;S2498),"")</f>
        <v/>
      </c>
      <c r="AI2498" t="e" cm="1">
        <f t="array" aca="1" ref="AI2498" ca="1">INDIRECT("O"&amp;S2498)</f>
        <v>#VALUE!</v>
      </c>
      <c r="AJ2498" t="str">
        <f t="shared" si="789"/>
        <v/>
      </c>
    </row>
    <row r="2499" spans="1:36" ht="16.5" customHeight="1">
      <c r="A2499" s="128" t="str">
        <f>IF(B2499="","",COUNTA($B$63:$B2499))</f>
        <v/>
      </c>
      <c r="B2499" s="132"/>
      <c r="C2499" s="133"/>
      <c r="D2499" s="140"/>
      <c r="E2499" s="140"/>
      <c r="F2499" s="133"/>
      <c r="G2499" s="141"/>
      <c r="H2499" s="141"/>
      <c r="I2499" s="141"/>
      <c r="J2499" s="141"/>
      <c r="K2499" s="37"/>
      <c r="L2499" s="142" t="str">
        <f>IF(R2499="","",LEFT(R2499,LEN(R2499)-2))</f>
        <v/>
      </c>
      <c r="M2499" s="142"/>
      <c r="N2499" s="60"/>
      <c r="O2499" s="313"/>
      <c r="Q2499" t="str">
        <f t="shared" si="784"/>
        <v/>
      </c>
      <c r="R2499" t="str">
        <f t="shared" ref="R2499" si="791">CONCATENATE($Q2499,Q2500,Q2501,Q2502,Q2503,Q2504,$Q2505,$Q2506,$Q2507,$Q2508,$Q2509,$Q2510)</f>
        <v/>
      </c>
      <c r="S2499" t="e">
        <f t="shared" ca="1" si="773"/>
        <v>#VALUE!</v>
      </c>
      <c r="T2499" t="e">
        <f t="shared" ca="1" si="790"/>
        <v>#VALUE!</v>
      </c>
      <c r="U2499">
        <f t="shared" si="774"/>
        <v>2436</v>
      </c>
      <c r="V2499">
        <v>203.000000000016</v>
      </c>
      <c r="W2499">
        <f t="shared" si="777"/>
        <v>203</v>
      </c>
      <c r="X2499" t="str" cm="1">
        <f t="array" aca="1" ref="X2499" ca="1">IFERROR(INDEX('PC&amp;PD'!$A$1:$AS$19,ROW('PC&amp;PD'!$A$19),MATCH(INDIRECT(T2499),'PC&amp;PD'!$A$1:$AS$1,0)),"")</f>
        <v/>
      </c>
      <c r="Z2499" t="str">
        <f t="shared" ref="Z2499" si="792">IFERROR(IF($F2499="OCS 100","OCS (OCS 100)",IF($F2499="OCS Blended","OCS (OCS Blended)",IF($F2499="OCS (No Label)","OCS (No Label)",IF($F2499="RCS 100","RCS (RCS 100)",IF($F2499="RCS Blended","RCS (RCS Blended)",IF($F2499="GRS","GRS (GRS)",IF($F2499="GRS (No Label)", "GRS (No Label)",IF($F2499="RDS","RDS (RDS)",IF($F2499="RWS","RWS (RWS)",IF($F2499="RAS","RAS (RAS)",IF($F2499="RMS","RMS (RMS)",IF($F2499="GOTS Organic","GOTS (Organic)",IF($F2499="GOTS Made with organic","GOTS (Made with Organic)",IF($F2499="GOTS Organic - in conversion","GOTS (Organic - In Conversion)",IF($F2499="GOTS Made with organic - in conversion","GOTS (Made with Organic - In Conversion)",""))))))))))))))),"")</f>
        <v/>
      </c>
      <c r="AA2499" t="str">
        <f t="shared" si="785"/>
        <v/>
      </c>
      <c r="AB2499" t="str">
        <f t="shared" si="786"/>
        <v/>
      </c>
      <c r="AC2499" t="e">
        <f t="shared" ca="1" si="787"/>
        <v>#VALUE!</v>
      </c>
      <c r="AD2499" t="str" cm="1">
        <f t="array" aca="1" ref="AD2499" ca="1">IFERROR(IF((LEFT(INDIRECT("$F"&amp;$S2499),4))="GOTS",IF($G2499="Organic","GOTS_Organic_raw",(IF($G2499="Responsible","GOTS_Responsible",(IF($G2499="No Attribute (Conventional)","GOTS_conventional",(IF($G2499="Recycled Pre/Post-Consumer","GOTS_pre_post",(IF($G2499="In-Conversion","GOTS_in_conversion",(IF($G2499="Sustainably Sourced","Sustainably_sourced",(IF($G2499="Recycled pre-consumer organic","GOTS_recycled_organic",""))))))))))))),IF($G2499="Organic","Organic",(IF($G2499="Responsible","Responsible",(IF($G2499="No Attribute (Conventional)","No_Attribute_Conventional",(IF($G2499="Recycled Pre/Post-Consumer","Recycled_Pre_Post_Consumer",(IF($G2499="In-Conversion","In_Conversion",(IF($G2499="Recycled Pre-Consumer","Recycled_Pre_Consumer",(IF($G2499="Recycled Post-Consumer","Recycled_Post_Consumer",(IF($G2499="Sustainably Sourced","Sustainably_sourced",(IF($G2499="Recycled pre-consumer organic","GOTS_recycled_organic","")))))))))))))))))),"")</f>
        <v/>
      </c>
      <c r="AE2499" t="e" cm="1">
        <f t="array" aca="1" ref="AE2499" ca="1">IF($I2499="",IF(INDIRECT("$F"&amp;$S2499)="","",IF(LEFT(INDIRECT("$F"&amp;$S2499),3)="GRS","GRS_RCS_RM",IF((LEFT(INDIRECT("$F"&amp;$S2499),3))="RCS","GRS_RCS_RM",IF(INDIRECT("$F"&amp;$S2499)="OCS (No Label)","OCS_Conversion_RM",IF(LEFT(INDIRECT("$F"&amp;$S2499),3)="OCS","OCS_RM",IF(RIGHT(INDIRECT("$F"&amp;$S2499),10)="conversion","GOTS_RM_conversion",IF((LEFT(INDIRECT("$F"&amp;$S2499),4))="GOTS","GOTS_RM","Responsible_RM"))))))),"DELETERM")</f>
        <v>#VALUE!</v>
      </c>
      <c r="AF2499" t="e" cm="1">
        <f t="array" aca="1" ref="AF2499" ca="1">IF($S2499="","",INDIRECT("$Z"&amp;$S2499))</f>
        <v>#VALUE!</v>
      </c>
      <c r="AG2499" t="str">
        <f t="shared" si="788"/>
        <v/>
      </c>
      <c r="AH2499" t="str" cm="1">
        <f t="array" aca="1" ref="AH2499" ca="1">IFERROR(INDIRECT("$ag"&amp;S2499),"")</f>
        <v/>
      </c>
      <c r="AI2499" t="e" cm="1">
        <f t="array" aca="1" ref="AI2499" ca="1">INDIRECT("O"&amp;S2499)</f>
        <v>#VALUE!</v>
      </c>
      <c r="AJ2499" t="str">
        <f t="shared" si="789"/>
        <v/>
      </c>
    </row>
    <row r="2500" spans="1:36" ht="16.5" customHeight="1">
      <c r="A2500" s="129"/>
      <c r="B2500" s="134"/>
      <c r="C2500" s="135"/>
      <c r="D2500" s="146"/>
      <c r="E2500" s="146"/>
      <c r="F2500" s="135"/>
      <c r="G2500" s="147"/>
      <c r="H2500" s="147"/>
      <c r="I2500" s="147"/>
      <c r="J2500" s="147"/>
      <c r="K2500" s="38"/>
      <c r="L2500" s="143"/>
      <c r="M2500" s="143"/>
      <c r="N2500" s="61"/>
      <c r="O2500" s="314"/>
      <c r="Q2500" t="str">
        <f t="shared" si="784"/>
        <v/>
      </c>
      <c r="S2500" t="e">
        <f t="shared" ca="1" si="773"/>
        <v>#VALUE!</v>
      </c>
      <c r="T2500" t="e">
        <f t="shared" ca="1" si="790"/>
        <v>#VALUE!</v>
      </c>
      <c r="U2500">
        <f t="shared" si="774"/>
        <v>2436</v>
      </c>
      <c r="V2500">
        <v>203.083333333349</v>
      </c>
      <c r="W2500">
        <f t="shared" si="777"/>
        <v>203</v>
      </c>
      <c r="X2500" t="str" cm="1">
        <f t="array" aca="1" ref="X2500" ca="1">IFERROR(INDEX('PC&amp;PD'!$A$1:$AS$19,ROW('PC&amp;PD'!$A$19),MATCH(INDIRECT(T2500),'PC&amp;PD'!$A$1:$AS$1,0)),"")</f>
        <v/>
      </c>
      <c r="AA2500" t="str">
        <f t="shared" si="785"/>
        <v/>
      </c>
      <c r="AB2500" t="str">
        <f t="shared" si="786"/>
        <v/>
      </c>
      <c r="AC2500" t="e">
        <f t="shared" ca="1" si="787"/>
        <v>#VALUE!</v>
      </c>
      <c r="AD2500" t="str" cm="1">
        <f t="array" aca="1" ref="AD2500" ca="1">IFERROR(IF((LEFT(INDIRECT("$F"&amp;$S2500),4))="GOTS",IF($G2500="Organic","GOTS_Organic_raw",(IF($G2500="Responsible","GOTS_Responsible",(IF($G2500="No Attribute (Conventional)","GOTS_conventional",(IF($G2500="Recycled Pre/Post-Consumer","GOTS_pre_post",(IF($G2500="In-Conversion","GOTS_in_conversion",(IF($G2500="Sustainably Sourced","Sustainably_sourced",(IF($G2500="Recycled pre-consumer organic","GOTS_recycled_organic",""))))))))))))),IF($G2500="Organic","Organic",(IF($G2500="Responsible","Responsible",(IF($G2500="No Attribute (Conventional)","No_Attribute_Conventional",(IF($G2500="Recycled Pre/Post-Consumer","Recycled_Pre_Post_Consumer",(IF($G2500="In-Conversion","In_Conversion",(IF($G2500="Recycled Pre-Consumer","Recycled_Pre_Consumer",(IF($G2500="Recycled Post-Consumer","Recycled_Post_Consumer",(IF($G2500="Sustainably Sourced","Sustainably_sourced",(IF($G2500="Recycled pre-consumer organic","GOTS_recycled_organic","")))))))))))))))))),"")</f>
        <v/>
      </c>
      <c r="AE2500" t="e" cm="1">
        <f t="array" aca="1" ref="AE2500" ca="1">IF($I2500="",IF(INDIRECT("$F"&amp;$S2500)="","",IF(LEFT(INDIRECT("$F"&amp;$S2500),3)="GRS","GRS_RCS_RM",IF((LEFT(INDIRECT("$F"&amp;$S2500),3))="RCS","GRS_RCS_RM",IF(INDIRECT("$F"&amp;$S2500)="OCS (No Label)","OCS_Conversion_RM",IF(LEFT(INDIRECT("$F"&amp;$S2500),3)="OCS","OCS_RM",IF(RIGHT(INDIRECT("$F"&amp;$S2500),10)="conversion","GOTS_RM_conversion",IF((LEFT(INDIRECT("$F"&amp;$S2500),4))="GOTS","GOTS_RM","Responsible_RM"))))))),"DELETERM")</f>
        <v>#VALUE!</v>
      </c>
      <c r="AF2500" t="e" cm="1">
        <f t="array" aca="1" ref="AF2500" ca="1">IF($S2500="","",INDIRECT("$Z"&amp;$S2500))</f>
        <v>#VALUE!</v>
      </c>
      <c r="AG2500" t="str">
        <f t="shared" si="788"/>
        <v/>
      </c>
      <c r="AH2500" t="str" cm="1">
        <f t="array" aca="1" ref="AH2500" ca="1">IFERROR(INDIRECT("$ag"&amp;S2500),"")</f>
        <v/>
      </c>
      <c r="AI2500" t="e" cm="1">
        <f t="array" aca="1" ref="AI2500" ca="1">INDIRECT("O"&amp;S2500)</f>
        <v>#VALUE!</v>
      </c>
      <c r="AJ2500" t="str">
        <f t="shared" si="789"/>
        <v/>
      </c>
    </row>
    <row r="2501" spans="1:36" ht="16.5" customHeight="1">
      <c r="A2501" s="129"/>
      <c r="B2501" s="134"/>
      <c r="C2501" s="135"/>
      <c r="D2501" s="146"/>
      <c r="E2501" s="146"/>
      <c r="F2501" s="135"/>
      <c r="G2501" s="147"/>
      <c r="H2501" s="147"/>
      <c r="I2501" s="147"/>
      <c r="J2501" s="147"/>
      <c r="K2501" s="38"/>
      <c r="L2501" s="143"/>
      <c r="M2501" s="143"/>
      <c r="N2501" s="61"/>
      <c r="O2501" s="314"/>
      <c r="Q2501" t="str">
        <f t="shared" si="784"/>
        <v/>
      </c>
      <c r="S2501" t="e">
        <f t="shared" ca="1" si="773"/>
        <v>#VALUE!</v>
      </c>
      <c r="T2501" t="e">
        <f t="shared" ca="1" si="790"/>
        <v>#VALUE!</v>
      </c>
      <c r="U2501">
        <f t="shared" si="774"/>
        <v>2436</v>
      </c>
      <c r="V2501">
        <v>203.166666666683</v>
      </c>
      <c r="W2501">
        <f t="shared" si="777"/>
        <v>203</v>
      </c>
      <c r="X2501" t="str" cm="1">
        <f t="array" aca="1" ref="X2501" ca="1">IFERROR(INDEX('PC&amp;PD'!$A$1:$AS$19,ROW('PC&amp;PD'!$A$19),MATCH(INDIRECT(T2501),'PC&amp;PD'!$A$1:$AS$1,0)),"")</f>
        <v/>
      </c>
      <c r="AA2501" t="str">
        <f t="shared" si="785"/>
        <v/>
      </c>
      <c r="AB2501" t="str">
        <f t="shared" si="786"/>
        <v/>
      </c>
      <c r="AC2501" t="e">
        <f t="shared" ca="1" si="787"/>
        <v>#VALUE!</v>
      </c>
      <c r="AD2501" t="str" cm="1">
        <f t="array" aca="1" ref="AD2501" ca="1">IFERROR(IF((LEFT(INDIRECT("$F"&amp;$S2501),4))="GOTS",IF($G2501="Organic","GOTS_Organic_raw",(IF($G2501="Responsible","GOTS_Responsible",(IF($G2501="No Attribute (Conventional)","GOTS_conventional",(IF($G2501="Recycled Pre/Post-Consumer","GOTS_pre_post",(IF($G2501="In-Conversion","GOTS_in_conversion",(IF($G2501="Sustainably Sourced","Sustainably_sourced",(IF($G2501="Recycled pre-consumer organic","GOTS_recycled_organic",""))))))))))))),IF($G2501="Organic","Organic",(IF($G2501="Responsible","Responsible",(IF($G2501="No Attribute (Conventional)","No_Attribute_Conventional",(IF($G2501="Recycled Pre/Post-Consumer","Recycled_Pre_Post_Consumer",(IF($G2501="In-Conversion","In_Conversion",(IF($G2501="Recycled Pre-Consumer","Recycled_Pre_Consumer",(IF($G2501="Recycled Post-Consumer","Recycled_Post_Consumer",(IF($G2501="Sustainably Sourced","Sustainably_sourced",(IF($G2501="Recycled pre-consumer organic","GOTS_recycled_organic","")))))))))))))))))),"")</f>
        <v/>
      </c>
      <c r="AE2501" t="e" cm="1">
        <f t="array" aca="1" ref="AE2501" ca="1">IF($I2501="",IF(INDIRECT("$F"&amp;$S2501)="","",IF(LEFT(INDIRECT("$F"&amp;$S2501),3)="GRS","GRS_RCS_RM",IF((LEFT(INDIRECT("$F"&amp;$S2501),3))="RCS","GRS_RCS_RM",IF(INDIRECT("$F"&amp;$S2501)="OCS (No Label)","OCS_Conversion_RM",IF(LEFT(INDIRECT("$F"&amp;$S2501),3)="OCS","OCS_RM",IF(RIGHT(INDIRECT("$F"&amp;$S2501),10)="conversion","GOTS_RM_conversion",IF((LEFT(INDIRECT("$F"&amp;$S2501),4))="GOTS","GOTS_RM","Responsible_RM"))))))),"DELETERM")</f>
        <v>#VALUE!</v>
      </c>
      <c r="AF2501" t="e" cm="1">
        <f t="array" aca="1" ref="AF2501" ca="1">IF($S2501="","",INDIRECT("$Z"&amp;$S2501))</f>
        <v>#VALUE!</v>
      </c>
      <c r="AG2501" t="str">
        <f t="shared" si="788"/>
        <v/>
      </c>
      <c r="AH2501" t="str" cm="1">
        <f t="array" aca="1" ref="AH2501" ca="1">IFERROR(INDIRECT("$ag"&amp;S2501),"")</f>
        <v/>
      </c>
      <c r="AI2501" t="e" cm="1">
        <f t="array" aca="1" ref="AI2501" ca="1">INDIRECT("O"&amp;S2501)</f>
        <v>#VALUE!</v>
      </c>
      <c r="AJ2501" t="str">
        <f t="shared" si="789"/>
        <v/>
      </c>
    </row>
    <row r="2502" spans="1:36" ht="16.5" customHeight="1">
      <c r="A2502" s="129"/>
      <c r="B2502" s="134"/>
      <c r="C2502" s="135"/>
      <c r="D2502" s="146"/>
      <c r="E2502" s="146"/>
      <c r="F2502" s="135"/>
      <c r="G2502" s="147"/>
      <c r="H2502" s="147"/>
      <c r="I2502" s="147"/>
      <c r="J2502" s="147"/>
      <c r="K2502" s="38"/>
      <c r="L2502" s="143"/>
      <c r="M2502" s="143"/>
      <c r="N2502" s="61"/>
      <c r="O2502" s="314"/>
      <c r="Q2502" t="str">
        <f t="shared" si="784"/>
        <v/>
      </c>
      <c r="S2502" t="e">
        <f t="shared" ca="1" si="773"/>
        <v>#VALUE!</v>
      </c>
      <c r="T2502" t="e">
        <f t="shared" ca="1" si="790"/>
        <v>#VALUE!</v>
      </c>
      <c r="U2502">
        <f t="shared" si="774"/>
        <v>2436</v>
      </c>
      <c r="V2502">
        <v>203.250000000016</v>
      </c>
      <c r="W2502">
        <f t="shared" si="777"/>
        <v>203</v>
      </c>
      <c r="X2502" t="str" cm="1">
        <f t="array" aca="1" ref="X2502" ca="1">IFERROR(INDEX('PC&amp;PD'!$A$1:$AS$19,ROW('PC&amp;PD'!$A$19),MATCH(INDIRECT(T2502),'PC&amp;PD'!$A$1:$AS$1,0)),"")</f>
        <v/>
      </c>
      <c r="AA2502" t="str">
        <f t="shared" si="785"/>
        <v/>
      </c>
      <c r="AB2502" t="str">
        <f t="shared" si="786"/>
        <v/>
      </c>
      <c r="AC2502" t="e">
        <f t="shared" ca="1" si="787"/>
        <v>#VALUE!</v>
      </c>
      <c r="AD2502" t="str" cm="1">
        <f t="array" aca="1" ref="AD2502" ca="1">IFERROR(IF((LEFT(INDIRECT("$F"&amp;$S2502),4))="GOTS",IF($G2502="Organic","GOTS_Organic_raw",(IF($G2502="Responsible","GOTS_Responsible",(IF($G2502="No Attribute (Conventional)","GOTS_conventional",(IF($G2502="Recycled Pre/Post-Consumer","GOTS_pre_post",(IF($G2502="In-Conversion","GOTS_in_conversion",(IF($G2502="Sustainably Sourced","Sustainably_sourced",(IF($G2502="Recycled pre-consumer organic","GOTS_recycled_organic",""))))))))))))),IF($G2502="Organic","Organic",(IF($G2502="Responsible","Responsible",(IF($G2502="No Attribute (Conventional)","No_Attribute_Conventional",(IF($G2502="Recycled Pre/Post-Consumer","Recycled_Pre_Post_Consumer",(IF($G2502="In-Conversion","In_Conversion",(IF($G2502="Recycled Pre-Consumer","Recycled_Pre_Consumer",(IF($G2502="Recycled Post-Consumer","Recycled_Post_Consumer",(IF($G2502="Sustainably Sourced","Sustainably_sourced",(IF($G2502="Recycled pre-consumer organic","GOTS_recycled_organic","")))))))))))))))))),"")</f>
        <v/>
      </c>
      <c r="AE2502" t="e" cm="1">
        <f t="array" aca="1" ref="AE2502" ca="1">IF($I2502="",IF(INDIRECT("$F"&amp;$S2502)="","",IF(LEFT(INDIRECT("$F"&amp;$S2502),3)="GRS","GRS_RCS_RM",IF((LEFT(INDIRECT("$F"&amp;$S2502),3))="RCS","GRS_RCS_RM",IF(INDIRECT("$F"&amp;$S2502)="OCS (No Label)","OCS_Conversion_RM",IF(LEFT(INDIRECT("$F"&amp;$S2502),3)="OCS","OCS_RM",IF(RIGHT(INDIRECT("$F"&amp;$S2502),10)="conversion","GOTS_RM_conversion",IF((LEFT(INDIRECT("$F"&amp;$S2502),4))="GOTS","GOTS_RM","Responsible_RM"))))))),"DELETERM")</f>
        <v>#VALUE!</v>
      </c>
      <c r="AF2502" t="e" cm="1">
        <f t="array" aca="1" ref="AF2502" ca="1">IF($S2502="","",INDIRECT("$Z"&amp;$S2502))</f>
        <v>#VALUE!</v>
      </c>
      <c r="AG2502" t="str">
        <f t="shared" si="788"/>
        <v/>
      </c>
      <c r="AH2502" t="str" cm="1">
        <f t="array" aca="1" ref="AH2502" ca="1">IFERROR(INDIRECT("$ag"&amp;S2502),"")</f>
        <v/>
      </c>
      <c r="AI2502" t="e" cm="1">
        <f t="array" aca="1" ref="AI2502" ca="1">INDIRECT("O"&amp;S2502)</f>
        <v>#VALUE!</v>
      </c>
      <c r="AJ2502" t="str">
        <f t="shared" si="789"/>
        <v/>
      </c>
    </row>
    <row r="2503" spans="1:36" ht="16.5" customHeight="1">
      <c r="A2503" s="129"/>
      <c r="B2503" s="134"/>
      <c r="C2503" s="135"/>
      <c r="D2503" s="146"/>
      <c r="E2503" s="146"/>
      <c r="F2503" s="135"/>
      <c r="G2503" s="147"/>
      <c r="H2503" s="147"/>
      <c r="I2503" s="147"/>
      <c r="J2503" s="147"/>
      <c r="K2503" s="38"/>
      <c r="L2503" s="143"/>
      <c r="M2503" s="143"/>
      <c r="N2503" s="61"/>
      <c r="O2503" s="314"/>
      <c r="Q2503" t="str">
        <f t="shared" si="784"/>
        <v/>
      </c>
      <c r="S2503" t="e">
        <f t="shared" ca="1" si="773"/>
        <v>#VALUE!</v>
      </c>
      <c r="T2503" t="e">
        <f t="shared" ca="1" si="790"/>
        <v>#VALUE!</v>
      </c>
      <c r="U2503">
        <f t="shared" si="774"/>
        <v>2436</v>
      </c>
      <c r="V2503">
        <v>203.333333333349</v>
      </c>
      <c r="W2503">
        <f t="shared" si="777"/>
        <v>203</v>
      </c>
      <c r="X2503" t="str" cm="1">
        <f t="array" aca="1" ref="X2503" ca="1">IFERROR(INDEX('PC&amp;PD'!$A$1:$AS$19,ROW('PC&amp;PD'!$A$19),MATCH(INDIRECT(T2503),'PC&amp;PD'!$A$1:$AS$1,0)),"")</f>
        <v/>
      </c>
      <c r="AA2503" t="str">
        <f t="shared" si="785"/>
        <v/>
      </c>
      <c r="AB2503" t="str">
        <f t="shared" si="786"/>
        <v/>
      </c>
      <c r="AC2503" t="e">
        <f t="shared" ca="1" si="787"/>
        <v>#VALUE!</v>
      </c>
      <c r="AD2503" t="str" cm="1">
        <f t="array" aca="1" ref="AD2503" ca="1">IFERROR(IF((LEFT(INDIRECT("$F"&amp;$S2503),4))="GOTS",IF($G2503="Organic","GOTS_Organic_raw",(IF($G2503="Responsible","GOTS_Responsible",(IF($G2503="No Attribute (Conventional)","GOTS_conventional",(IF($G2503="Recycled Pre/Post-Consumer","GOTS_pre_post",(IF($G2503="In-Conversion","GOTS_in_conversion",(IF($G2503="Sustainably Sourced","Sustainably_sourced",(IF($G2503="Recycled pre-consumer organic","GOTS_recycled_organic",""))))))))))))),IF($G2503="Organic","Organic",(IF($G2503="Responsible","Responsible",(IF($G2503="No Attribute (Conventional)","No_Attribute_Conventional",(IF($G2503="Recycled Pre/Post-Consumer","Recycled_Pre_Post_Consumer",(IF($G2503="In-Conversion","In_Conversion",(IF($G2503="Recycled Pre-Consumer","Recycled_Pre_Consumer",(IF($G2503="Recycled Post-Consumer","Recycled_Post_Consumer",(IF($G2503="Sustainably Sourced","Sustainably_sourced",(IF($G2503="Recycled pre-consumer organic","GOTS_recycled_organic","")))))))))))))))))),"")</f>
        <v/>
      </c>
      <c r="AE2503" t="e" cm="1">
        <f t="array" aca="1" ref="AE2503" ca="1">IF($I2503="",IF(INDIRECT("$F"&amp;$S2503)="","",IF(LEFT(INDIRECT("$F"&amp;$S2503),3)="GRS","GRS_RCS_RM",IF((LEFT(INDIRECT("$F"&amp;$S2503),3))="RCS","GRS_RCS_RM",IF(INDIRECT("$F"&amp;$S2503)="OCS (No Label)","OCS_Conversion_RM",IF(LEFT(INDIRECT("$F"&amp;$S2503),3)="OCS","OCS_RM",IF(RIGHT(INDIRECT("$F"&amp;$S2503),10)="conversion","GOTS_RM_conversion",IF((LEFT(INDIRECT("$F"&amp;$S2503),4))="GOTS","GOTS_RM","Responsible_RM"))))))),"DELETERM")</f>
        <v>#VALUE!</v>
      </c>
      <c r="AF2503" t="e" cm="1">
        <f t="array" aca="1" ref="AF2503" ca="1">IF($S2503="","",INDIRECT("$Z"&amp;$S2503))</f>
        <v>#VALUE!</v>
      </c>
      <c r="AG2503" t="str">
        <f t="shared" si="788"/>
        <v/>
      </c>
      <c r="AH2503" t="str" cm="1">
        <f t="array" aca="1" ref="AH2503" ca="1">IFERROR(INDIRECT("$ag"&amp;S2503),"")</f>
        <v/>
      </c>
      <c r="AI2503" t="e" cm="1">
        <f t="array" aca="1" ref="AI2503" ca="1">INDIRECT("O"&amp;S2503)</f>
        <v>#VALUE!</v>
      </c>
      <c r="AJ2503" t="str">
        <f t="shared" si="789"/>
        <v/>
      </c>
    </row>
    <row r="2504" spans="1:36" ht="16.5" customHeight="1">
      <c r="A2504" s="129"/>
      <c r="B2504" s="134"/>
      <c r="C2504" s="135"/>
      <c r="D2504" s="146"/>
      <c r="E2504" s="146"/>
      <c r="F2504" s="135"/>
      <c r="G2504" s="147"/>
      <c r="H2504" s="147"/>
      <c r="I2504" s="147"/>
      <c r="J2504" s="147"/>
      <c r="K2504" s="38"/>
      <c r="L2504" s="143"/>
      <c r="M2504" s="143"/>
      <c r="N2504" s="61"/>
      <c r="O2504" s="314"/>
      <c r="Q2504" t="str">
        <f t="shared" si="784"/>
        <v/>
      </c>
      <c r="S2504" t="e">
        <f t="shared" ca="1" si="773"/>
        <v>#VALUE!</v>
      </c>
      <c r="T2504" t="e">
        <f t="shared" ca="1" si="790"/>
        <v>#VALUE!</v>
      </c>
      <c r="U2504">
        <f t="shared" si="774"/>
        <v>2436</v>
      </c>
      <c r="V2504">
        <v>203.416666666683</v>
      </c>
      <c r="W2504">
        <f t="shared" si="777"/>
        <v>203</v>
      </c>
      <c r="X2504" t="str" cm="1">
        <f t="array" aca="1" ref="X2504" ca="1">IFERROR(INDEX('PC&amp;PD'!$A$1:$AS$19,ROW('PC&amp;PD'!$A$19),MATCH(INDIRECT(T2504),'PC&amp;PD'!$A$1:$AS$1,0)),"")</f>
        <v/>
      </c>
      <c r="AA2504" t="str">
        <f t="shared" si="785"/>
        <v/>
      </c>
      <c r="AB2504" t="str">
        <f t="shared" si="786"/>
        <v/>
      </c>
      <c r="AC2504" t="e">
        <f t="shared" ca="1" si="787"/>
        <v>#VALUE!</v>
      </c>
      <c r="AD2504" t="str" cm="1">
        <f t="array" aca="1" ref="AD2504" ca="1">IFERROR(IF((LEFT(INDIRECT("$F"&amp;$S2504),4))="GOTS",IF($G2504="Organic","GOTS_Organic_raw",(IF($G2504="Responsible","GOTS_Responsible",(IF($G2504="No Attribute (Conventional)","GOTS_conventional",(IF($G2504="Recycled Pre/Post-Consumer","GOTS_pre_post",(IF($G2504="In-Conversion","GOTS_in_conversion",(IF($G2504="Sustainably Sourced","Sustainably_sourced",(IF($G2504="Recycled pre-consumer organic","GOTS_recycled_organic",""))))))))))))),IF($G2504="Organic","Organic",(IF($G2504="Responsible","Responsible",(IF($G2504="No Attribute (Conventional)","No_Attribute_Conventional",(IF($G2504="Recycled Pre/Post-Consumer","Recycled_Pre_Post_Consumer",(IF($G2504="In-Conversion","In_Conversion",(IF($G2504="Recycled Pre-Consumer","Recycled_Pre_Consumer",(IF($G2504="Recycled Post-Consumer","Recycled_Post_Consumer",(IF($G2504="Sustainably Sourced","Sustainably_sourced",(IF($G2504="Recycled pre-consumer organic","GOTS_recycled_organic","")))))))))))))))))),"")</f>
        <v/>
      </c>
      <c r="AE2504" t="e" cm="1">
        <f t="array" aca="1" ref="AE2504" ca="1">IF($I2504="",IF(INDIRECT("$F"&amp;$S2504)="","",IF(LEFT(INDIRECT("$F"&amp;$S2504),3)="GRS","GRS_RCS_RM",IF((LEFT(INDIRECT("$F"&amp;$S2504),3))="RCS","GRS_RCS_RM",IF(INDIRECT("$F"&amp;$S2504)="OCS (No Label)","OCS_Conversion_RM",IF(LEFT(INDIRECT("$F"&amp;$S2504),3)="OCS","OCS_RM",IF(RIGHT(INDIRECT("$F"&amp;$S2504),10)="conversion","GOTS_RM_conversion",IF((LEFT(INDIRECT("$F"&amp;$S2504),4))="GOTS","GOTS_RM","Responsible_RM"))))))),"DELETERM")</f>
        <v>#VALUE!</v>
      </c>
      <c r="AF2504" t="e" cm="1">
        <f t="array" aca="1" ref="AF2504" ca="1">IF($S2504="","",INDIRECT("$Z"&amp;$S2504))</f>
        <v>#VALUE!</v>
      </c>
      <c r="AG2504" t="str">
        <f t="shared" si="788"/>
        <v/>
      </c>
      <c r="AH2504" t="str" cm="1">
        <f t="array" aca="1" ref="AH2504" ca="1">IFERROR(INDIRECT("$ag"&amp;S2504),"")</f>
        <v/>
      </c>
      <c r="AI2504" t="e" cm="1">
        <f t="array" aca="1" ref="AI2504" ca="1">INDIRECT("O"&amp;S2504)</f>
        <v>#VALUE!</v>
      </c>
      <c r="AJ2504" t="str">
        <f t="shared" si="789"/>
        <v/>
      </c>
    </row>
    <row r="2505" spans="1:36" ht="16.5" customHeight="1">
      <c r="A2505" s="130"/>
      <c r="B2505" s="136"/>
      <c r="C2505" s="137"/>
      <c r="D2505" s="146"/>
      <c r="E2505" s="146"/>
      <c r="F2505" s="137"/>
      <c r="G2505" s="147"/>
      <c r="H2505" s="147"/>
      <c r="I2505" s="147"/>
      <c r="J2505" s="147"/>
      <c r="K2505" s="38"/>
      <c r="L2505" s="144"/>
      <c r="M2505" s="144"/>
      <c r="N2505" s="61"/>
      <c r="O2505" s="314"/>
      <c r="Q2505" t="str">
        <f t="shared" si="784"/>
        <v/>
      </c>
      <c r="S2505" t="e">
        <f t="shared" ca="1" si="773"/>
        <v>#VALUE!</v>
      </c>
      <c r="T2505" t="e">
        <f t="shared" ca="1" si="790"/>
        <v>#VALUE!</v>
      </c>
      <c r="U2505">
        <f t="shared" si="774"/>
        <v>2436</v>
      </c>
      <c r="V2505">
        <v>203.500000000016</v>
      </c>
      <c r="W2505">
        <f t="shared" si="777"/>
        <v>203</v>
      </c>
      <c r="X2505" t="str" cm="1">
        <f t="array" aca="1" ref="X2505" ca="1">IFERROR(INDEX('PC&amp;PD'!$A$1:$AS$19,ROW('PC&amp;PD'!$A$19),MATCH(INDIRECT(T2505),'PC&amp;PD'!$A$1:$AS$1,0)),"")</f>
        <v/>
      </c>
      <c r="AA2505" t="str">
        <f t="shared" si="785"/>
        <v/>
      </c>
      <c r="AB2505" t="str">
        <f t="shared" si="786"/>
        <v/>
      </c>
      <c r="AC2505" t="e">
        <f t="shared" ca="1" si="787"/>
        <v>#VALUE!</v>
      </c>
      <c r="AD2505" t="str" cm="1">
        <f t="array" aca="1" ref="AD2505" ca="1">IFERROR(IF((LEFT(INDIRECT("$F"&amp;$S2505),4))="GOTS",IF($G2505="Organic","GOTS_Organic_raw",(IF($G2505="Responsible","GOTS_Responsible",(IF($G2505="No Attribute (Conventional)","GOTS_conventional",(IF($G2505="Recycled Pre/Post-Consumer","GOTS_pre_post",(IF($G2505="In-Conversion","GOTS_in_conversion",(IF($G2505="Sustainably Sourced","Sustainably_sourced",(IF($G2505="Recycled pre-consumer organic","GOTS_recycled_organic",""))))))))))))),IF($G2505="Organic","Organic",(IF($G2505="Responsible","Responsible",(IF($G2505="No Attribute (Conventional)","No_Attribute_Conventional",(IF($G2505="Recycled Pre/Post-Consumer","Recycled_Pre_Post_Consumer",(IF($G2505="In-Conversion","In_Conversion",(IF($G2505="Recycled Pre-Consumer","Recycled_Pre_Consumer",(IF($G2505="Recycled Post-Consumer","Recycled_Post_Consumer",(IF($G2505="Sustainably Sourced","Sustainably_sourced",(IF($G2505="Recycled pre-consumer organic","GOTS_recycled_organic","")))))))))))))))))),"")</f>
        <v/>
      </c>
      <c r="AE2505" t="e" cm="1">
        <f t="array" aca="1" ref="AE2505" ca="1">IF($I2505="",IF(INDIRECT("$F"&amp;$S2505)="","",IF(LEFT(INDIRECT("$F"&amp;$S2505),3)="GRS","GRS_RCS_RM",IF((LEFT(INDIRECT("$F"&amp;$S2505),3))="RCS","GRS_RCS_RM",IF(INDIRECT("$F"&amp;$S2505)="OCS (No Label)","OCS_Conversion_RM",IF(LEFT(INDIRECT("$F"&amp;$S2505),3)="OCS","OCS_RM",IF(RIGHT(INDIRECT("$F"&amp;$S2505),10)="conversion","GOTS_RM_conversion",IF((LEFT(INDIRECT("$F"&amp;$S2505),4))="GOTS","GOTS_RM","Responsible_RM"))))))),"DELETERM")</f>
        <v>#VALUE!</v>
      </c>
      <c r="AF2505" t="e" cm="1">
        <f t="array" aca="1" ref="AF2505" ca="1">IF($S2505="","",INDIRECT("$Z"&amp;$S2505))</f>
        <v>#VALUE!</v>
      </c>
      <c r="AG2505" t="str">
        <f t="shared" si="788"/>
        <v/>
      </c>
      <c r="AH2505" t="str" cm="1">
        <f t="array" aca="1" ref="AH2505" ca="1">IFERROR(INDIRECT("$ag"&amp;S2505),"")</f>
        <v/>
      </c>
      <c r="AI2505" t="e" cm="1">
        <f t="array" aca="1" ref="AI2505" ca="1">INDIRECT("O"&amp;S2505)</f>
        <v>#VALUE!</v>
      </c>
      <c r="AJ2505" t="str">
        <f t="shared" si="789"/>
        <v/>
      </c>
    </row>
    <row r="2506" spans="1:36" ht="16.5" customHeight="1">
      <c r="A2506" s="130"/>
      <c r="B2506" s="136"/>
      <c r="C2506" s="137"/>
      <c r="D2506" s="146"/>
      <c r="E2506" s="146"/>
      <c r="F2506" s="137"/>
      <c r="G2506" s="147"/>
      <c r="H2506" s="147"/>
      <c r="I2506" s="147"/>
      <c r="J2506" s="147"/>
      <c r="K2506" s="38"/>
      <c r="L2506" s="144"/>
      <c r="M2506" s="144"/>
      <c r="N2506" s="61"/>
      <c r="O2506" s="314"/>
      <c r="Q2506" t="str">
        <f t="shared" si="784"/>
        <v/>
      </c>
      <c r="S2506" t="e">
        <f t="shared" ca="1" si="773"/>
        <v>#VALUE!</v>
      </c>
      <c r="T2506" t="e">
        <f t="shared" ca="1" si="790"/>
        <v>#VALUE!</v>
      </c>
      <c r="U2506">
        <f t="shared" si="774"/>
        <v>2436</v>
      </c>
      <c r="V2506">
        <v>203.583333333349</v>
      </c>
      <c r="W2506">
        <f t="shared" si="777"/>
        <v>203</v>
      </c>
      <c r="X2506" t="str" cm="1">
        <f t="array" aca="1" ref="X2506" ca="1">IFERROR(INDEX('PC&amp;PD'!$A$1:$AS$19,ROW('PC&amp;PD'!$A$19),MATCH(INDIRECT(T2506),'PC&amp;PD'!$A$1:$AS$1,0)),"")</f>
        <v/>
      </c>
      <c r="AA2506" t="str">
        <f t="shared" si="785"/>
        <v/>
      </c>
      <c r="AB2506" t="str">
        <f t="shared" si="786"/>
        <v/>
      </c>
      <c r="AC2506" t="e">
        <f t="shared" ca="1" si="787"/>
        <v>#VALUE!</v>
      </c>
      <c r="AD2506" t="str" cm="1">
        <f t="array" aca="1" ref="AD2506" ca="1">IFERROR(IF((LEFT(INDIRECT("$F"&amp;$S2506),4))="GOTS",IF($G2506="Organic","GOTS_Organic_raw",(IF($G2506="Responsible","GOTS_Responsible",(IF($G2506="No Attribute (Conventional)","GOTS_conventional",(IF($G2506="Recycled Pre/Post-Consumer","GOTS_pre_post",(IF($G2506="In-Conversion","GOTS_in_conversion",(IF($G2506="Sustainably Sourced","Sustainably_sourced",(IF($G2506="Recycled pre-consumer organic","GOTS_recycled_organic",""))))))))))))),IF($G2506="Organic","Organic",(IF($G2506="Responsible","Responsible",(IF($G2506="No Attribute (Conventional)","No_Attribute_Conventional",(IF($G2506="Recycled Pre/Post-Consumer","Recycled_Pre_Post_Consumer",(IF($G2506="In-Conversion","In_Conversion",(IF($G2506="Recycled Pre-Consumer","Recycled_Pre_Consumer",(IF($G2506="Recycled Post-Consumer","Recycled_Post_Consumer",(IF($G2506="Sustainably Sourced","Sustainably_sourced",(IF($G2506="Recycled pre-consumer organic","GOTS_recycled_organic","")))))))))))))))))),"")</f>
        <v/>
      </c>
      <c r="AE2506" t="e" cm="1">
        <f t="array" aca="1" ref="AE2506" ca="1">IF($I2506="",IF(INDIRECT("$F"&amp;$S2506)="","",IF(LEFT(INDIRECT("$F"&amp;$S2506),3)="GRS","GRS_RCS_RM",IF((LEFT(INDIRECT("$F"&amp;$S2506),3))="RCS","GRS_RCS_RM",IF(INDIRECT("$F"&amp;$S2506)="OCS (No Label)","OCS_Conversion_RM",IF(LEFT(INDIRECT("$F"&amp;$S2506),3)="OCS","OCS_RM",IF(RIGHT(INDIRECT("$F"&amp;$S2506),10)="conversion","GOTS_RM_conversion",IF((LEFT(INDIRECT("$F"&amp;$S2506),4))="GOTS","GOTS_RM","Responsible_RM"))))))),"DELETERM")</f>
        <v>#VALUE!</v>
      </c>
      <c r="AF2506" t="e" cm="1">
        <f t="array" aca="1" ref="AF2506" ca="1">IF($S2506="","",INDIRECT("$Z"&amp;$S2506))</f>
        <v>#VALUE!</v>
      </c>
      <c r="AG2506" t="str">
        <f t="shared" si="788"/>
        <v/>
      </c>
      <c r="AH2506" t="str" cm="1">
        <f t="array" aca="1" ref="AH2506" ca="1">IFERROR(INDIRECT("$ag"&amp;S2506),"")</f>
        <v/>
      </c>
      <c r="AI2506" t="e" cm="1">
        <f t="array" aca="1" ref="AI2506" ca="1">INDIRECT("O"&amp;S2506)</f>
        <v>#VALUE!</v>
      </c>
      <c r="AJ2506" t="str">
        <f t="shared" si="789"/>
        <v/>
      </c>
    </row>
    <row r="2507" spans="1:36" ht="16.5" customHeight="1">
      <c r="A2507" s="130"/>
      <c r="B2507" s="136"/>
      <c r="C2507" s="137"/>
      <c r="D2507" s="146"/>
      <c r="E2507" s="146"/>
      <c r="F2507" s="137"/>
      <c r="G2507" s="147"/>
      <c r="H2507" s="147"/>
      <c r="I2507" s="147"/>
      <c r="J2507" s="147"/>
      <c r="K2507" s="38"/>
      <c r="L2507" s="144"/>
      <c r="M2507" s="144"/>
      <c r="N2507" s="61"/>
      <c r="O2507" s="314"/>
      <c r="Q2507" t="str">
        <f t="shared" si="784"/>
        <v/>
      </c>
      <c r="S2507" t="e">
        <f t="shared" ca="1" si="773"/>
        <v>#VALUE!</v>
      </c>
      <c r="T2507" t="e">
        <f t="shared" ca="1" si="790"/>
        <v>#VALUE!</v>
      </c>
      <c r="U2507">
        <f t="shared" si="774"/>
        <v>2436</v>
      </c>
      <c r="V2507">
        <v>203.666666666683</v>
      </c>
      <c r="W2507">
        <f t="shared" si="777"/>
        <v>203</v>
      </c>
      <c r="X2507" t="str" cm="1">
        <f t="array" aca="1" ref="X2507" ca="1">IFERROR(INDEX('PC&amp;PD'!$A$1:$AS$19,ROW('PC&amp;PD'!$A$19),MATCH(INDIRECT(T2507),'PC&amp;PD'!$A$1:$AS$1,0)),"")</f>
        <v/>
      </c>
      <c r="AA2507" t="str">
        <f t="shared" si="785"/>
        <v/>
      </c>
      <c r="AB2507" t="str">
        <f t="shared" si="786"/>
        <v/>
      </c>
      <c r="AC2507" t="e">
        <f t="shared" ca="1" si="787"/>
        <v>#VALUE!</v>
      </c>
      <c r="AD2507" t="str" cm="1">
        <f t="array" aca="1" ref="AD2507" ca="1">IFERROR(IF((LEFT(INDIRECT("$F"&amp;$S2507),4))="GOTS",IF($G2507="Organic","GOTS_Organic_raw",(IF($G2507="Responsible","GOTS_Responsible",(IF($G2507="No Attribute (Conventional)","GOTS_conventional",(IF($G2507="Recycled Pre/Post-Consumer","GOTS_pre_post",(IF($G2507="In-Conversion","GOTS_in_conversion",(IF($G2507="Sustainably Sourced","Sustainably_sourced",(IF($G2507="Recycled pre-consumer organic","GOTS_recycled_organic",""))))))))))))),IF($G2507="Organic","Organic",(IF($G2507="Responsible","Responsible",(IF($G2507="No Attribute (Conventional)","No_Attribute_Conventional",(IF($G2507="Recycled Pre/Post-Consumer","Recycled_Pre_Post_Consumer",(IF($G2507="In-Conversion","In_Conversion",(IF($G2507="Recycled Pre-Consumer","Recycled_Pre_Consumer",(IF($G2507="Recycled Post-Consumer","Recycled_Post_Consumer",(IF($G2507="Sustainably Sourced","Sustainably_sourced",(IF($G2507="Recycled pre-consumer organic","GOTS_recycled_organic","")))))))))))))))))),"")</f>
        <v/>
      </c>
      <c r="AE2507" t="e" cm="1">
        <f t="array" aca="1" ref="AE2507" ca="1">IF($I2507="",IF(INDIRECT("$F"&amp;$S2507)="","",IF(LEFT(INDIRECT("$F"&amp;$S2507),3)="GRS","GRS_RCS_RM",IF((LEFT(INDIRECT("$F"&amp;$S2507),3))="RCS","GRS_RCS_RM",IF(INDIRECT("$F"&amp;$S2507)="OCS (No Label)","OCS_Conversion_RM",IF(LEFT(INDIRECT("$F"&amp;$S2507),3)="OCS","OCS_RM",IF(RIGHT(INDIRECT("$F"&amp;$S2507),10)="conversion","GOTS_RM_conversion",IF((LEFT(INDIRECT("$F"&amp;$S2507),4))="GOTS","GOTS_RM","Responsible_RM"))))))),"DELETERM")</f>
        <v>#VALUE!</v>
      </c>
      <c r="AF2507" t="e" cm="1">
        <f t="array" aca="1" ref="AF2507" ca="1">IF($S2507="","",INDIRECT("$Z"&amp;$S2507))</f>
        <v>#VALUE!</v>
      </c>
      <c r="AG2507" t="str">
        <f t="shared" si="788"/>
        <v/>
      </c>
      <c r="AH2507" t="str" cm="1">
        <f t="array" aca="1" ref="AH2507" ca="1">IFERROR(INDIRECT("$ag"&amp;S2507),"")</f>
        <v/>
      </c>
      <c r="AI2507" t="e" cm="1">
        <f t="array" aca="1" ref="AI2507" ca="1">INDIRECT("O"&amp;S2507)</f>
        <v>#VALUE!</v>
      </c>
      <c r="AJ2507" t="str">
        <f t="shared" si="789"/>
        <v/>
      </c>
    </row>
    <row r="2508" spans="1:36" ht="16.5" customHeight="1">
      <c r="A2508" s="130"/>
      <c r="B2508" s="136"/>
      <c r="C2508" s="137"/>
      <c r="D2508" s="146"/>
      <c r="E2508" s="146"/>
      <c r="F2508" s="137"/>
      <c r="G2508" s="147"/>
      <c r="H2508" s="147"/>
      <c r="I2508" s="147"/>
      <c r="J2508" s="147"/>
      <c r="K2508" s="38"/>
      <c r="L2508" s="144"/>
      <c r="M2508" s="144"/>
      <c r="N2508" s="61"/>
      <c r="O2508" s="314"/>
      <c r="Q2508" t="str">
        <f t="shared" si="784"/>
        <v/>
      </c>
      <c r="S2508" t="e">
        <f t="shared" ref="S2508:S2571" ca="1" si="793">IF(INDIRECT("A"&amp;$S$63+$U2508)&lt;&gt;"",$S$63+$U2508,"")</f>
        <v>#VALUE!</v>
      </c>
      <c r="T2508" t="e">
        <f t="shared" ca="1" si="790"/>
        <v>#VALUE!</v>
      </c>
      <c r="U2508">
        <f t="shared" ref="U2508:U2571" si="794">(12*W2508)</f>
        <v>2436</v>
      </c>
      <c r="V2508">
        <v>203.750000000016</v>
      </c>
      <c r="W2508">
        <f t="shared" si="777"/>
        <v>203</v>
      </c>
      <c r="X2508" t="str" cm="1">
        <f t="array" aca="1" ref="X2508" ca="1">IFERROR(INDEX('PC&amp;PD'!$A$1:$AS$19,ROW('PC&amp;PD'!$A$19),MATCH(INDIRECT(T2508),'PC&amp;PD'!$A$1:$AS$1,0)),"")</f>
        <v/>
      </c>
      <c r="AA2508" t="str">
        <f t="shared" si="785"/>
        <v/>
      </c>
      <c r="AB2508" t="str">
        <f t="shared" si="786"/>
        <v/>
      </c>
      <c r="AC2508" t="e">
        <f t="shared" ca="1" si="787"/>
        <v>#VALUE!</v>
      </c>
      <c r="AD2508" t="str" cm="1">
        <f t="array" aca="1" ref="AD2508" ca="1">IFERROR(IF((LEFT(INDIRECT("$F"&amp;$S2508),4))="GOTS",IF($G2508="Organic","GOTS_Organic_raw",(IF($G2508="Responsible","GOTS_Responsible",(IF($G2508="No Attribute (Conventional)","GOTS_conventional",(IF($G2508="Recycled Pre/Post-Consumer","GOTS_pre_post",(IF($G2508="In-Conversion","GOTS_in_conversion",(IF($G2508="Sustainably Sourced","Sustainably_sourced",(IF($G2508="Recycled pre-consumer organic","GOTS_recycled_organic",""))))))))))))),IF($G2508="Organic","Organic",(IF($G2508="Responsible","Responsible",(IF($G2508="No Attribute (Conventional)","No_Attribute_Conventional",(IF($G2508="Recycled Pre/Post-Consumer","Recycled_Pre_Post_Consumer",(IF($G2508="In-Conversion","In_Conversion",(IF($G2508="Recycled Pre-Consumer","Recycled_Pre_Consumer",(IF($G2508="Recycled Post-Consumer","Recycled_Post_Consumer",(IF($G2508="Sustainably Sourced","Sustainably_sourced",(IF($G2508="Recycled pre-consumer organic","GOTS_recycled_organic","")))))))))))))))))),"")</f>
        <v/>
      </c>
      <c r="AE2508" t="e" cm="1">
        <f t="array" aca="1" ref="AE2508" ca="1">IF($I2508="",IF(INDIRECT("$F"&amp;$S2508)="","",IF(LEFT(INDIRECT("$F"&amp;$S2508),3)="GRS","GRS_RCS_RM",IF((LEFT(INDIRECT("$F"&amp;$S2508),3))="RCS","GRS_RCS_RM",IF(INDIRECT("$F"&amp;$S2508)="OCS (No Label)","OCS_Conversion_RM",IF(LEFT(INDIRECT("$F"&amp;$S2508),3)="OCS","OCS_RM",IF(RIGHT(INDIRECT("$F"&amp;$S2508),10)="conversion","GOTS_RM_conversion",IF((LEFT(INDIRECT("$F"&amp;$S2508),4))="GOTS","GOTS_RM","Responsible_RM"))))))),"DELETERM")</f>
        <v>#VALUE!</v>
      </c>
      <c r="AF2508" t="e" cm="1">
        <f t="array" aca="1" ref="AF2508" ca="1">IF($S2508="","",INDIRECT("$Z"&amp;$S2508))</f>
        <v>#VALUE!</v>
      </c>
      <c r="AG2508" t="str">
        <f t="shared" si="788"/>
        <v/>
      </c>
      <c r="AH2508" t="str" cm="1">
        <f t="array" aca="1" ref="AH2508" ca="1">IFERROR(INDIRECT("$ag"&amp;S2508),"")</f>
        <v/>
      </c>
      <c r="AI2508" t="e" cm="1">
        <f t="array" aca="1" ref="AI2508" ca="1">INDIRECT("O"&amp;S2508)</f>
        <v>#VALUE!</v>
      </c>
      <c r="AJ2508" t="str">
        <f t="shared" si="789"/>
        <v/>
      </c>
    </row>
    <row r="2509" spans="1:36" ht="16.5" customHeight="1">
      <c r="A2509" s="130"/>
      <c r="B2509" s="136"/>
      <c r="C2509" s="137"/>
      <c r="D2509" s="146"/>
      <c r="E2509" s="146"/>
      <c r="F2509" s="137"/>
      <c r="G2509" s="147"/>
      <c r="H2509" s="147"/>
      <c r="I2509" s="147"/>
      <c r="J2509" s="147"/>
      <c r="K2509" s="38"/>
      <c r="L2509" s="144"/>
      <c r="M2509" s="144"/>
      <c r="N2509" s="61"/>
      <c r="O2509" s="314"/>
      <c r="Q2509" t="str">
        <f t="shared" si="784"/>
        <v/>
      </c>
      <c r="S2509" t="e">
        <f t="shared" ca="1" si="793"/>
        <v>#VALUE!</v>
      </c>
      <c r="T2509" t="e">
        <f t="shared" ca="1" si="790"/>
        <v>#VALUE!</v>
      </c>
      <c r="U2509">
        <f t="shared" si="794"/>
        <v>2436</v>
      </c>
      <c r="V2509">
        <v>203.833333333349</v>
      </c>
      <c r="W2509">
        <f t="shared" si="777"/>
        <v>203</v>
      </c>
      <c r="X2509" t="str" cm="1">
        <f t="array" aca="1" ref="X2509" ca="1">IFERROR(INDEX('PC&amp;PD'!$A$1:$AS$19,ROW('PC&amp;PD'!$A$19),MATCH(INDIRECT(T2509),'PC&amp;PD'!$A$1:$AS$1,0)),"")</f>
        <v/>
      </c>
      <c r="AA2509" t="str">
        <f t="shared" si="785"/>
        <v/>
      </c>
      <c r="AB2509" t="str">
        <f t="shared" si="786"/>
        <v/>
      </c>
      <c r="AC2509" t="e">
        <f t="shared" ca="1" si="787"/>
        <v>#VALUE!</v>
      </c>
      <c r="AD2509" t="str" cm="1">
        <f t="array" aca="1" ref="AD2509" ca="1">IFERROR(IF((LEFT(INDIRECT("$F"&amp;$S2509),4))="GOTS",IF($G2509="Organic","GOTS_Organic_raw",(IF($G2509="Responsible","GOTS_Responsible",(IF($G2509="No Attribute (Conventional)","GOTS_conventional",(IF($G2509="Recycled Pre/Post-Consumer","GOTS_pre_post",(IF($G2509="In-Conversion","GOTS_in_conversion",(IF($G2509="Sustainably Sourced","Sustainably_sourced",(IF($G2509="Recycled pre-consumer organic","GOTS_recycled_organic",""))))))))))))),IF($G2509="Organic","Organic",(IF($G2509="Responsible","Responsible",(IF($G2509="No Attribute (Conventional)","No_Attribute_Conventional",(IF($G2509="Recycled Pre/Post-Consumer","Recycled_Pre_Post_Consumer",(IF($G2509="In-Conversion","In_Conversion",(IF($G2509="Recycled Pre-Consumer","Recycled_Pre_Consumer",(IF($G2509="Recycled Post-Consumer","Recycled_Post_Consumer",(IF($G2509="Sustainably Sourced","Sustainably_sourced",(IF($G2509="Recycled pre-consumer organic","GOTS_recycled_organic","")))))))))))))))))),"")</f>
        <v/>
      </c>
      <c r="AE2509" t="e" cm="1">
        <f t="array" aca="1" ref="AE2509" ca="1">IF($I2509="",IF(INDIRECT("$F"&amp;$S2509)="","",IF(LEFT(INDIRECT("$F"&amp;$S2509),3)="GRS","GRS_RCS_RM",IF((LEFT(INDIRECT("$F"&amp;$S2509),3))="RCS","GRS_RCS_RM",IF(INDIRECT("$F"&amp;$S2509)="OCS (No Label)","OCS_Conversion_RM",IF(LEFT(INDIRECT("$F"&amp;$S2509),3)="OCS","OCS_RM",IF(RIGHT(INDIRECT("$F"&amp;$S2509),10)="conversion","GOTS_RM_conversion",IF((LEFT(INDIRECT("$F"&amp;$S2509),4))="GOTS","GOTS_RM","Responsible_RM"))))))),"DELETERM")</f>
        <v>#VALUE!</v>
      </c>
      <c r="AF2509" t="e" cm="1">
        <f t="array" aca="1" ref="AF2509" ca="1">IF($S2509="","",INDIRECT("$Z"&amp;$S2509))</f>
        <v>#VALUE!</v>
      </c>
      <c r="AG2509" t="str">
        <f t="shared" si="788"/>
        <v/>
      </c>
      <c r="AH2509" t="str" cm="1">
        <f t="array" aca="1" ref="AH2509" ca="1">IFERROR(INDIRECT("$ag"&amp;S2509),"")</f>
        <v/>
      </c>
      <c r="AI2509" t="e" cm="1">
        <f t="array" aca="1" ref="AI2509" ca="1">INDIRECT("O"&amp;S2509)</f>
        <v>#VALUE!</v>
      </c>
      <c r="AJ2509" t="str">
        <f t="shared" si="789"/>
        <v/>
      </c>
    </row>
    <row r="2510" spans="1:36" ht="16.5" customHeight="1" thickBot="1">
      <c r="A2510" s="131"/>
      <c r="B2510" s="138"/>
      <c r="C2510" s="139"/>
      <c r="D2510" s="148"/>
      <c r="E2510" s="148"/>
      <c r="F2510" s="139"/>
      <c r="G2510" s="149"/>
      <c r="H2510" s="149"/>
      <c r="I2510" s="149"/>
      <c r="J2510" s="149"/>
      <c r="K2510" s="39"/>
      <c r="L2510" s="145"/>
      <c r="M2510" s="145"/>
      <c r="N2510" s="62"/>
      <c r="O2510" s="315"/>
      <c r="Q2510" t="str">
        <f t="shared" si="784"/>
        <v/>
      </c>
      <c r="S2510" t="e">
        <f t="shared" ca="1" si="793"/>
        <v>#VALUE!</v>
      </c>
      <c r="T2510" t="e">
        <f t="shared" ca="1" si="790"/>
        <v>#VALUE!</v>
      </c>
      <c r="U2510">
        <f t="shared" si="794"/>
        <v>2436</v>
      </c>
      <c r="V2510">
        <v>203.916666666683</v>
      </c>
      <c r="W2510">
        <f t="shared" si="777"/>
        <v>203</v>
      </c>
      <c r="X2510" t="str" cm="1">
        <f t="array" aca="1" ref="X2510" ca="1">IFERROR(INDEX('PC&amp;PD'!$A$1:$AS$19,ROW('PC&amp;PD'!$A$19),MATCH(INDIRECT(T2510),'PC&amp;PD'!$A$1:$AS$1,0)),"")</f>
        <v/>
      </c>
      <c r="AA2510" t="str">
        <f t="shared" si="785"/>
        <v/>
      </c>
      <c r="AB2510" t="str">
        <f t="shared" si="786"/>
        <v/>
      </c>
      <c r="AC2510" t="e">
        <f t="shared" ca="1" si="787"/>
        <v>#VALUE!</v>
      </c>
      <c r="AD2510" t="str" cm="1">
        <f t="array" aca="1" ref="AD2510" ca="1">IFERROR(IF((LEFT(INDIRECT("$F"&amp;$S2510),4))="GOTS",IF($G2510="Organic","GOTS_Organic_raw",(IF($G2510="Responsible","GOTS_Responsible",(IF($G2510="No Attribute (Conventional)","GOTS_conventional",(IF($G2510="Recycled Pre/Post-Consumer","GOTS_pre_post",(IF($G2510="In-Conversion","GOTS_in_conversion",(IF($G2510="Sustainably Sourced","Sustainably_sourced",(IF($G2510="Recycled pre-consumer organic","GOTS_recycled_organic",""))))))))))))),IF($G2510="Organic","Organic",(IF($G2510="Responsible","Responsible",(IF($G2510="No Attribute (Conventional)","No_Attribute_Conventional",(IF($G2510="Recycled Pre/Post-Consumer","Recycled_Pre_Post_Consumer",(IF($G2510="In-Conversion","In_Conversion",(IF($G2510="Recycled Pre-Consumer","Recycled_Pre_Consumer",(IF($G2510="Recycled Post-Consumer","Recycled_Post_Consumer",(IF($G2510="Sustainably Sourced","Sustainably_sourced",(IF($G2510="Recycled pre-consumer organic","GOTS_recycled_organic","")))))))))))))))))),"")</f>
        <v/>
      </c>
      <c r="AE2510" t="e" cm="1">
        <f t="array" aca="1" ref="AE2510" ca="1">IF($I2510="",IF(INDIRECT("$F"&amp;$S2510)="","",IF(LEFT(INDIRECT("$F"&amp;$S2510),3)="GRS","GRS_RCS_RM",IF((LEFT(INDIRECT("$F"&amp;$S2510),3))="RCS","GRS_RCS_RM",IF(INDIRECT("$F"&amp;$S2510)="OCS (No Label)","OCS_Conversion_RM",IF(LEFT(INDIRECT("$F"&amp;$S2510),3)="OCS","OCS_RM",IF(RIGHT(INDIRECT("$F"&amp;$S2510),10)="conversion","GOTS_RM_conversion",IF((LEFT(INDIRECT("$F"&amp;$S2510),4))="GOTS","GOTS_RM","Responsible_RM"))))))),"DELETERM")</f>
        <v>#VALUE!</v>
      </c>
      <c r="AF2510" t="e" cm="1">
        <f t="array" aca="1" ref="AF2510" ca="1">IF($S2510="","",INDIRECT("$Z"&amp;$S2510))</f>
        <v>#VALUE!</v>
      </c>
      <c r="AG2510" t="str">
        <f t="shared" si="788"/>
        <v/>
      </c>
      <c r="AH2510" t="str" cm="1">
        <f t="array" aca="1" ref="AH2510" ca="1">IFERROR(INDIRECT("$ag"&amp;S2510),"")</f>
        <v/>
      </c>
      <c r="AI2510" t="e" cm="1">
        <f t="array" aca="1" ref="AI2510" ca="1">INDIRECT("O"&amp;S2510)</f>
        <v>#VALUE!</v>
      </c>
      <c r="AJ2510" t="str">
        <f t="shared" si="789"/>
        <v/>
      </c>
    </row>
    <row r="2511" spans="1:36" ht="16.5" customHeight="1">
      <c r="A2511" s="128" t="str">
        <f>IF(B2511="","",COUNTA($B$63:$B2511))</f>
        <v/>
      </c>
      <c r="B2511" s="132"/>
      <c r="C2511" s="133"/>
      <c r="D2511" s="140"/>
      <c r="E2511" s="140"/>
      <c r="F2511" s="133"/>
      <c r="G2511" s="141"/>
      <c r="H2511" s="141"/>
      <c r="I2511" s="141"/>
      <c r="J2511" s="141"/>
      <c r="K2511" s="37"/>
      <c r="L2511" s="142" t="str">
        <f>IF(R2511="","",LEFT(R2511,LEN(R2511)-2))</f>
        <v/>
      </c>
      <c r="M2511" s="142"/>
      <c r="N2511" s="60"/>
      <c r="O2511" s="313"/>
      <c r="Q2511" t="str">
        <f t="shared" si="784"/>
        <v/>
      </c>
      <c r="R2511" t="str">
        <f t="shared" ref="R2511" si="795">CONCATENATE($Q2511,Q2512,Q2513,Q2514,Q2515,Q2516,$Q2517,$Q2518,$Q2519,$Q2520,$Q2521,$Q2522)</f>
        <v/>
      </c>
      <c r="S2511" t="e">
        <f t="shared" ca="1" si="793"/>
        <v>#VALUE!</v>
      </c>
      <c r="T2511" t="e">
        <f t="shared" ca="1" si="790"/>
        <v>#VALUE!</v>
      </c>
      <c r="U2511">
        <f t="shared" si="794"/>
        <v>2448</v>
      </c>
      <c r="V2511">
        <v>204.000000000016</v>
      </c>
      <c r="W2511">
        <f t="shared" si="777"/>
        <v>204</v>
      </c>
      <c r="X2511" t="str" cm="1">
        <f t="array" aca="1" ref="X2511" ca="1">IFERROR(INDEX('PC&amp;PD'!$A$1:$AS$19,ROW('PC&amp;PD'!$A$19),MATCH(INDIRECT(T2511),'PC&amp;PD'!$A$1:$AS$1,0)),"")</f>
        <v/>
      </c>
      <c r="Z2511" t="str">
        <f t="shared" ref="Z2511" si="796">IFERROR(IF($F2511="OCS 100","OCS (OCS 100)",IF($F2511="OCS Blended","OCS (OCS Blended)",IF($F2511="OCS (No Label)","OCS (No Label)",IF($F2511="RCS 100","RCS (RCS 100)",IF($F2511="RCS Blended","RCS (RCS Blended)",IF($F2511="GRS","GRS (GRS)",IF($F2511="GRS (No Label)", "GRS (No Label)",IF($F2511="RDS","RDS (RDS)",IF($F2511="RWS","RWS (RWS)",IF($F2511="RAS","RAS (RAS)",IF($F2511="RMS","RMS (RMS)",IF($F2511="GOTS Organic","GOTS (Organic)",IF($F2511="GOTS Made with organic","GOTS (Made with Organic)",IF($F2511="GOTS Organic - in conversion","GOTS (Organic - In Conversion)",IF($F2511="GOTS Made with organic - in conversion","GOTS (Made with Organic - In Conversion)",""))))))))))))))),"")</f>
        <v/>
      </c>
      <c r="AA2511" t="str">
        <f t="shared" si="785"/>
        <v/>
      </c>
      <c r="AB2511" t="str">
        <f t="shared" si="786"/>
        <v/>
      </c>
      <c r="AC2511" t="e">
        <f t="shared" ca="1" si="787"/>
        <v>#VALUE!</v>
      </c>
      <c r="AD2511" t="str" cm="1">
        <f t="array" aca="1" ref="AD2511" ca="1">IFERROR(IF((LEFT(INDIRECT("$F"&amp;$S2511),4))="GOTS",IF($G2511="Organic","GOTS_Organic_raw",(IF($G2511="Responsible","GOTS_Responsible",(IF($G2511="No Attribute (Conventional)","GOTS_conventional",(IF($G2511="Recycled Pre/Post-Consumer","GOTS_pre_post",(IF($G2511="In-Conversion","GOTS_in_conversion",(IF($G2511="Sustainably Sourced","Sustainably_sourced",(IF($G2511="Recycled pre-consumer organic","GOTS_recycled_organic",""))))))))))))),IF($G2511="Organic","Organic",(IF($G2511="Responsible","Responsible",(IF($G2511="No Attribute (Conventional)","No_Attribute_Conventional",(IF($G2511="Recycled Pre/Post-Consumer","Recycled_Pre_Post_Consumer",(IF($G2511="In-Conversion","In_Conversion",(IF($G2511="Recycled Pre-Consumer","Recycled_Pre_Consumer",(IF($G2511="Recycled Post-Consumer","Recycled_Post_Consumer",(IF($G2511="Sustainably Sourced","Sustainably_sourced",(IF($G2511="Recycled pre-consumer organic","GOTS_recycled_organic","")))))))))))))))))),"")</f>
        <v/>
      </c>
      <c r="AE2511" t="e" cm="1">
        <f t="array" aca="1" ref="AE2511" ca="1">IF($I2511="",IF(INDIRECT("$F"&amp;$S2511)="","",IF(LEFT(INDIRECT("$F"&amp;$S2511),3)="GRS","GRS_RCS_RM",IF((LEFT(INDIRECT("$F"&amp;$S2511),3))="RCS","GRS_RCS_RM",IF(INDIRECT("$F"&amp;$S2511)="OCS (No Label)","OCS_Conversion_RM",IF(LEFT(INDIRECT("$F"&amp;$S2511),3)="OCS","OCS_RM",IF(RIGHT(INDIRECT("$F"&amp;$S2511),10)="conversion","GOTS_RM_conversion",IF((LEFT(INDIRECT("$F"&amp;$S2511),4))="GOTS","GOTS_RM","Responsible_RM"))))))),"DELETERM")</f>
        <v>#VALUE!</v>
      </c>
      <c r="AF2511" t="e" cm="1">
        <f t="array" aca="1" ref="AF2511" ca="1">IF($S2511="","",INDIRECT("$Z"&amp;$S2511))</f>
        <v>#VALUE!</v>
      </c>
      <c r="AG2511" t="str">
        <f t="shared" si="788"/>
        <v/>
      </c>
      <c r="AH2511" t="str" cm="1">
        <f t="array" aca="1" ref="AH2511" ca="1">IFERROR(INDIRECT("$ag"&amp;S2511),"")</f>
        <v/>
      </c>
      <c r="AI2511" t="e" cm="1">
        <f t="array" aca="1" ref="AI2511" ca="1">INDIRECT("O"&amp;S2511)</f>
        <v>#VALUE!</v>
      </c>
      <c r="AJ2511" t="str">
        <f t="shared" si="789"/>
        <v/>
      </c>
    </row>
    <row r="2512" spans="1:36" ht="16.5" customHeight="1">
      <c r="A2512" s="129"/>
      <c r="B2512" s="134"/>
      <c r="C2512" s="135"/>
      <c r="D2512" s="146"/>
      <c r="E2512" s="146"/>
      <c r="F2512" s="135"/>
      <c r="G2512" s="147"/>
      <c r="H2512" s="147"/>
      <c r="I2512" s="147"/>
      <c r="J2512" s="147"/>
      <c r="K2512" s="38"/>
      <c r="L2512" s="143"/>
      <c r="M2512" s="143"/>
      <c r="N2512" s="61"/>
      <c r="O2512" s="314"/>
      <c r="Q2512" t="str">
        <f t="shared" si="784"/>
        <v/>
      </c>
      <c r="S2512" t="e">
        <f t="shared" ca="1" si="793"/>
        <v>#VALUE!</v>
      </c>
      <c r="T2512" t="e">
        <f t="shared" ca="1" si="790"/>
        <v>#VALUE!</v>
      </c>
      <c r="U2512">
        <f t="shared" si="794"/>
        <v>2448</v>
      </c>
      <c r="V2512">
        <v>204.083333333349</v>
      </c>
      <c r="W2512">
        <f t="shared" si="777"/>
        <v>204</v>
      </c>
      <c r="X2512" t="str" cm="1">
        <f t="array" aca="1" ref="X2512" ca="1">IFERROR(INDEX('PC&amp;PD'!$A$1:$AS$19,ROW('PC&amp;PD'!$A$19),MATCH(INDIRECT(T2512),'PC&amp;PD'!$A$1:$AS$1,0)),"")</f>
        <v/>
      </c>
      <c r="AA2512" t="str">
        <f t="shared" si="785"/>
        <v/>
      </c>
      <c r="AB2512" t="str">
        <f t="shared" si="786"/>
        <v/>
      </c>
      <c r="AC2512" t="e">
        <f t="shared" ca="1" si="787"/>
        <v>#VALUE!</v>
      </c>
      <c r="AD2512" t="str" cm="1">
        <f t="array" aca="1" ref="AD2512" ca="1">IFERROR(IF((LEFT(INDIRECT("$F"&amp;$S2512),4))="GOTS",IF($G2512="Organic","GOTS_Organic_raw",(IF($G2512="Responsible","GOTS_Responsible",(IF($G2512="No Attribute (Conventional)","GOTS_conventional",(IF($G2512="Recycled Pre/Post-Consumer","GOTS_pre_post",(IF($G2512="In-Conversion","GOTS_in_conversion",(IF($G2512="Sustainably Sourced","Sustainably_sourced",(IF($G2512="Recycled pre-consumer organic","GOTS_recycled_organic",""))))))))))))),IF($G2512="Organic","Organic",(IF($G2512="Responsible","Responsible",(IF($G2512="No Attribute (Conventional)","No_Attribute_Conventional",(IF($G2512="Recycled Pre/Post-Consumer","Recycled_Pre_Post_Consumer",(IF($G2512="In-Conversion","In_Conversion",(IF($G2512="Recycled Pre-Consumer","Recycled_Pre_Consumer",(IF($G2512="Recycled Post-Consumer","Recycled_Post_Consumer",(IF($G2512="Sustainably Sourced","Sustainably_sourced",(IF($G2512="Recycled pre-consumer organic","GOTS_recycled_organic","")))))))))))))))))),"")</f>
        <v/>
      </c>
      <c r="AE2512" t="e" cm="1">
        <f t="array" aca="1" ref="AE2512" ca="1">IF($I2512="",IF(INDIRECT("$F"&amp;$S2512)="","",IF(LEFT(INDIRECT("$F"&amp;$S2512),3)="GRS","GRS_RCS_RM",IF((LEFT(INDIRECT("$F"&amp;$S2512),3))="RCS","GRS_RCS_RM",IF(INDIRECT("$F"&amp;$S2512)="OCS (No Label)","OCS_Conversion_RM",IF(LEFT(INDIRECT("$F"&amp;$S2512),3)="OCS","OCS_RM",IF(RIGHT(INDIRECT("$F"&amp;$S2512),10)="conversion","GOTS_RM_conversion",IF((LEFT(INDIRECT("$F"&amp;$S2512),4))="GOTS","GOTS_RM","Responsible_RM"))))))),"DELETERM")</f>
        <v>#VALUE!</v>
      </c>
      <c r="AF2512" t="e" cm="1">
        <f t="array" aca="1" ref="AF2512" ca="1">IF($S2512="","",INDIRECT("$Z"&amp;$S2512))</f>
        <v>#VALUE!</v>
      </c>
      <c r="AG2512" t="str">
        <f t="shared" si="788"/>
        <v/>
      </c>
      <c r="AH2512" t="str" cm="1">
        <f t="array" aca="1" ref="AH2512" ca="1">IFERROR(INDIRECT("$ag"&amp;S2512),"")</f>
        <v/>
      </c>
      <c r="AI2512" t="e" cm="1">
        <f t="array" aca="1" ref="AI2512" ca="1">INDIRECT("O"&amp;S2512)</f>
        <v>#VALUE!</v>
      </c>
      <c r="AJ2512" t="str">
        <f t="shared" si="789"/>
        <v/>
      </c>
    </row>
    <row r="2513" spans="1:36" ht="16.5" customHeight="1">
      <c r="A2513" s="129"/>
      <c r="B2513" s="134"/>
      <c r="C2513" s="135"/>
      <c r="D2513" s="146"/>
      <c r="E2513" s="146"/>
      <c r="F2513" s="135"/>
      <c r="G2513" s="147"/>
      <c r="H2513" s="147"/>
      <c r="I2513" s="147"/>
      <c r="J2513" s="147"/>
      <c r="K2513" s="38"/>
      <c r="L2513" s="143"/>
      <c r="M2513" s="143"/>
      <c r="N2513" s="61"/>
      <c r="O2513" s="314"/>
      <c r="Q2513" t="str">
        <f t="shared" si="784"/>
        <v/>
      </c>
      <c r="S2513" t="e">
        <f t="shared" ca="1" si="793"/>
        <v>#VALUE!</v>
      </c>
      <c r="T2513" t="e">
        <f t="shared" ca="1" si="790"/>
        <v>#VALUE!</v>
      </c>
      <c r="U2513">
        <f t="shared" si="794"/>
        <v>2448</v>
      </c>
      <c r="V2513">
        <v>204.166666666683</v>
      </c>
      <c r="W2513">
        <f t="shared" si="777"/>
        <v>204</v>
      </c>
      <c r="X2513" t="str" cm="1">
        <f t="array" aca="1" ref="X2513" ca="1">IFERROR(INDEX('PC&amp;PD'!$A$1:$AS$19,ROW('PC&amp;PD'!$A$19),MATCH(INDIRECT(T2513),'PC&amp;PD'!$A$1:$AS$1,0)),"")</f>
        <v/>
      </c>
      <c r="AA2513" t="str">
        <f t="shared" si="785"/>
        <v/>
      </c>
      <c r="AB2513" t="str">
        <f t="shared" si="786"/>
        <v/>
      </c>
      <c r="AC2513" t="e">
        <f t="shared" ca="1" si="787"/>
        <v>#VALUE!</v>
      </c>
      <c r="AD2513" t="str" cm="1">
        <f t="array" aca="1" ref="AD2513" ca="1">IFERROR(IF((LEFT(INDIRECT("$F"&amp;$S2513),4))="GOTS",IF($G2513="Organic","GOTS_Organic_raw",(IF($G2513="Responsible","GOTS_Responsible",(IF($G2513="No Attribute (Conventional)","GOTS_conventional",(IF($G2513="Recycled Pre/Post-Consumer","GOTS_pre_post",(IF($G2513="In-Conversion","GOTS_in_conversion",(IF($G2513="Sustainably Sourced","Sustainably_sourced",(IF($G2513="Recycled pre-consumer organic","GOTS_recycled_organic",""))))))))))))),IF($G2513="Organic","Organic",(IF($G2513="Responsible","Responsible",(IF($G2513="No Attribute (Conventional)","No_Attribute_Conventional",(IF($G2513="Recycled Pre/Post-Consumer","Recycled_Pre_Post_Consumer",(IF($G2513="In-Conversion","In_Conversion",(IF($G2513="Recycled Pre-Consumer","Recycled_Pre_Consumer",(IF($G2513="Recycled Post-Consumer","Recycled_Post_Consumer",(IF($G2513="Sustainably Sourced","Sustainably_sourced",(IF($G2513="Recycled pre-consumer organic","GOTS_recycled_organic","")))))))))))))))))),"")</f>
        <v/>
      </c>
      <c r="AE2513" t="e" cm="1">
        <f t="array" aca="1" ref="AE2513" ca="1">IF($I2513="",IF(INDIRECT("$F"&amp;$S2513)="","",IF(LEFT(INDIRECT("$F"&amp;$S2513),3)="GRS","GRS_RCS_RM",IF((LEFT(INDIRECT("$F"&amp;$S2513),3))="RCS","GRS_RCS_RM",IF(INDIRECT("$F"&amp;$S2513)="OCS (No Label)","OCS_Conversion_RM",IF(LEFT(INDIRECT("$F"&amp;$S2513),3)="OCS","OCS_RM",IF(RIGHT(INDIRECT("$F"&amp;$S2513),10)="conversion","GOTS_RM_conversion",IF((LEFT(INDIRECT("$F"&amp;$S2513),4))="GOTS","GOTS_RM","Responsible_RM"))))))),"DELETERM")</f>
        <v>#VALUE!</v>
      </c>
      <c r="AF2513" t="e" cm="1">
        <f t="array" aca="1" ref="AF2513" ca="1">IF($S2513="","",INDIRECT("$Z"&amp;$S2513))</f>
        <v>#VALUE!</v>
      </c>
      <c r="AG2513" t="str">
        <f t="shared" si="788"/>
        <v/>
      </c>
      <c r="AH2513" t="str" cm="1">
        <f t="array" aca="1" ref="AH2513" ca="1">IFERROR(INDIRECT("$ag"&amp;S2513),"")</f>
        <v/>
      </c>
      <c r="AI2513" t="e" cm="1">
        <f t="array" aca="1" ref="AI2513" ca="1">INDIRECT("O"&amp;S2513)</f>
        <v>#VALUE!</v>
      </c>
      <c r="AJ2513" t="str">
        <f t="shared" si="789"/>
        <v/>
      </c>
    </row>
    <row r="2514" spans="1:36" ht="16.5" customHeight="1">
      <c r="A2514" s="129"/>
      <c r="B2514" s="134"/>
      <c r="C2514" s="135"/>
      <c r="D2514" s="146"/>
      <c r="E2514" s="146"/>
      <c r="F2514" s="135"/>
      <c r="G2514" s="147"/>
      <c r="H2514" s="147"/>
      <c r="I2514" s="147"/>
      <c r="J2514" s="147"/>
      <c r="K2514" s="38"/>
      <c r="L2514" s="143"/>
      <c r="M2514" s="143"/>
      <c r="N2514" s="61"/>
      <c r="O2514" s="314"/>
      <c r="Q2514" t="str">
        <f t="shared" si="784"/>
        <v/>
      </c>
      <c r="S2514" t="e">
        <f t="shared" ca="1" si="793"/>
        <v>#VALUE!</v>
      </c>
      <c r="T2514" t="e">
        <f t="shared" ca="1" si="790"/>
        <v>#VALUE!</v>
      </c>
      <c r="U2514">
        <f t="shared" si="794"/>
        <v>2448</v>
      </c>
      <c r="V2514">
        <v>204.250000000016</v>
      </c>
      <c r="W2514">
        <f t="shared" si="777"/>
        <v>204</v>
      </c>
      <c r="X2514" t="str" cm="1">
        <f t="array" aca="1" ref="X2514" ca="1">IFERROR(INDEX('PC&amp;PD'!$A$1:$AS$19,ROW('PC&amp;PD'!$A$19),MATCH(INDIRECT(T2514),'PC&amp;PD'!$A$1:$AS$1,0)),"")</f>
        <v/>
      </c>
      <c r="AA2514" t="str">
        <f t="shared" si="785"/>
        <v/>
      </c>
      <c r="AB2514" t="str">
        <f t="shared" si="786"/>
        <v/>
      </c>
      <c r="AC2514" t="e">
        <f t="shared" ca="1" si="787"/>
        <v>#VALUE!</v>
      </c>
      <c r="AD2514" t="str" cm="1">
        <f t="array" aca="1" ref="AD2514" ca="1">IFERROR(IF((LEFT(INDIRECT("$F"&amp;$S2514),4))="GOTS",IF($G2514="Organic","GOTS_Organic_raw",(IF($G2514="Responsible","GOTS_Responsible",(IF($G2514="No Attribute (Conventional)","GOTS_conventional",(IF($G2514="Recycled Pre/Post-Consumer","GOTS_pre_post",(IF($G2514="In-Conversion","GOTS_in_conversion",(IF($G2514="Sustainably Sourced","Sustainably_sourced",(IF($G2514="Recycled pre-consumer organic","GOTS_recycled_organic",""))))))))))))),IF($G2514="Organic","Organic",(IF($G2514="Responsible","Responsible",(IF($G2514="No Attribute (Conventional)","No_Attribute_Conventional",(IF($G2514="Recycled Pre/Post-Consumer","Recycled_Pre_Post_Consumer",(IF($G2514="In-Conversion","In_Conversion",(IF($G2514="Recycled Pre-Consumer","Recycled_Pre_Consumer",(IF($G2514="Recycled Post-Consumer","Recycled_Post_Consumer",(IF($G2514="Sustainably Sourced","Sustainably_sourced",(IF($G2514="Recycled pre-consumer organic","GOTS_recycled_organic","")))))))))))))))))),"")</f>
        <v/>
      </c>
      <c r="AE2514" t="e" cm="1">
        <f t="array" aca="1" ref="AE2514" ca="1">IF($I2514="",IF(INDIRECT("$F"&amp;$S2514)="","",IF(LEFT(INDIRECT("$F"&amp;$S2514),3)="GRS","GRS_RCS_RM",IF((LEFT(INDIRECT("$F"&amp;$S2514),3))="RCS","GRS_RCS_RM",IF(INDIRECT("$F"&amp;$S2514)="OCS (No Label)","OCS_Conversion_RM",IF(LEFT(INDIRECT("$F"&amp;$S2514),3)="OCS","OCS_RM",IF(RIGHT(INDIRECT("$F"&amp;$S2514),10)="conversion","GOTS_RM_conversion",IF((LEFT(INDIRECT("$F"&amp;$S2514),4))="GOTS","GOTS_RM","Responsible_RM"))))))),"DELETERM")</f>
        <v>#VALUE!</v>
      </c>
      <c r="AF2514" t="e" cm="1">
        <f t="array" aca="1" ref="AF2514" ca="1">IF($S2514="","",INDIRECT("$Z"&amp;$S2514))</f>
        <v>#VALUE!</v>
      </c>
      <c r="AG2514" t="str">
        <f t="shared" si="788"/>
        <v/>
      </c>
      <c r="AH2514" t="str" cm="1">
        <f t="array" aca="1" ref="AH2514" ca="1">IFERROR(INDIRECT("$ag"&amp;S2514),"")</f>
        <v/>
      </c>
      <c r="AI2514" t="e" cm="1">
        <f t="array" aca="1" ref="AI2514" ca="1">INDIRECT("O"&amp;S2514)</f>
        <v>#VALUE!</v>
      </c>
      <c r="AJ2514" t="str">
        <f t="shared" si="789"/>
        <v/>
      </c>
    </row>
    <row r="2515" spans="1:36" ht="16.5" customHeight="1">
      <c r="A2515" s="129"/>
      <c r="B2515" s="134"/>
      <c r="C2515" s="135"/>
      <c r="D2515" s="146"/>
      <c r="E2515" s="146"/>
      <c r="F2515" s="135"/>
      <c r="G2515" s="147"/>
      <c r="H2515" s="147"/>
      <c r="I2515" s="147"/>
      <c r="J2515" s="147"/>
      <c r="K2515" s="38"/>
      <c r="L2515" s="143"/>
      <c r="M2515" s="143"/>
      <c r="N2515" s="61"/>
      <c r="O2515" s="314"/>
      <c r="Q2515" t="str">
        <f t="shared" si="784"/>
        <v/>
      </c>
      <c r="S2515" t="e">
        <f t="shared" ca="1" si="793"/>
        <v>#VALUE!</v>
      </c>
      <c r="T2515" t="e">
        <f t="shared" ca="1" si="790"/>
        <v>#VALUE!</v>
      </c>
      <c r="U2515">
        <f t="shared" si="794"/>
        <v>2448</v>
      </c>
      <c r="V2515">
        <v>204.333333333349</v>
      </c>
      <c r="W2515">
        <f t="shared" si="777"/>
        <v>204</v>
      </c>
      <c r="X2515" t="str" cm="1">
        <f t="array" aca="1" ref="X2515" ca="1">IFERROR(INDEX('PC&amp;PD'!$A$1:$AS$19,ROW('PC&amp;PD'!$A$19),MATCH(INDIRECT(T2515),'PC&amp;PD'!$A$1:$AS$1,0)),"")</f>
        <v/>
      </c>
      <c r="AA2515" t="str">
        <f t="shared" si="785"/>
        <v/>
      </c>
      <c r="AB2515" t="str">
        <f t="shared" si="786"/>
        <v/>
      </c>
      <c r="AC2515" t="e">
        <f t="shared" ca="1" si="787"/>
        <v>#VALUE!</v>
      </c>
      <c r="AD2515" t="str" cm="1">
        <f t="array" aca="1" ref="AD2515" ca="1">IFERROR(IF((LEFT(INDIRECT("$F"&amp;$S2515),4))="GOTS",IF($G2515="Organic","GOTS_Organic_raw",(IF($G2515="Responsible","GOTS_Responsible",(IF($G2515="No Attribute (Conventional)","GOTS_conventional",(IF($G2515="Recycled Pre/Post-Consumer","GOTS_pre_post",(IF($G2515="In-Conversion","GOTS_in_conversion",(IF($G2515="Sustainably Sourced","Sustainably_sourced",(IF($G2515="Recycled pre-consumer organic","GOTS_recycled_organic",""))))))))))))),IF($G2515="Organic","Organic",(IF($G2515="Responsible","Responsible",(IF($G2515="No Attribute (Conventional)","No_Attribute_Conventional",(IF($G2515="Recycled Pre/Post-Consumer","Recycled_Pre_Post_Consumer",(IF($G2515="In-Conversion","In_Conversion",(IF($G2515="Recycled Pre-Consumer","Recycled_Pre_Consumer",(IF($G2515="Recycled Post-Consumer","Recycled_Post_Consumer",(IF($G2515="Sustainably Sourced","Sustainably_sourced",(IF($G2515="Recycled pre-consumer organic","GOTS_recycled_organic","")))))))))))))))))),"")</f>
        <v/>
      </c>
      <c r="AE2515" t="e" cm="1">
        <f t="array" aca="1" ref="AE2515" ca="1">IF($I2515="",IF(INDIRECT("$F"&amp;$S2515)="","",IF(LEFT(INDIRECT("$F"&amp;$S2515),3)="GRS","GRS_RCS_RM",IF((LEFT(INDIRECT("$F"&amp;$S2515),3))="RCS","GRS_RCS_RM",IF(INDIRECT("$F"&amp;$S2515)="OCS (No Label)","OCS_Conversion_RM",IF(LEFT(INDIRECT("$F"&amp;$S2515),3)="OCS","OCS_RM",IF(RIGHT(INDIRECT("$F"&amp;$S2515),10)="conversion","GOTS_RM_conversion",IF((LEFT(INDIRECT("$F"&amp;$S2515),4))="GOTS","GOTS_RM","Responsible_RM"))))))),"DELETERM")</f>
        <v>#VALUE!</v>
      </c>
      <c r="AF2515" t="e" cm="1">
        <f t="array" aca="1" ref="AF2515" ca="1">IF($S2515="","",INDIRECT("$Z"&amp;$S2515))</f>
        <v>#VALUE!</v>
      </c>
      <c r="AG2515" t="str">
        <f t="shared" si="788"/>
        <v/>
      </c>
      <c r="AH2515" t="str" cm="1">
        <f t="array" aca="1" ref="AH2515" ca="1">IFERROR(INDIRECT("$ag"&amp;S2515),"")</f>
        <v/>
      </c>
      <c r="AI2515" t="e" cm="1">
        <f t="array" aca="1" ref="AI2515" ca="1">INDIRECT("O"&amp;S2515)</f>
        <v>#VALUE!</v>
      </c>
      <c r="AJ2515" t="str">
        <f t="shared" si="789"/>
        <v/>
      </c>
    </row>
    <row r="2516" spans="1:36" ht="16.5" customHeight="1">
      <c r="A2516" s="129"/>
      <c r="B2516" s="134"/>
      <c r="C2516" s="135"/>
      <c r="D2516" s="146"/>
      <c r="E2516" s="146"/>
      <c r="F2516" s="135"/>
      <c r="G2516" s="147"/>
      <c r="H2516" s="147"/>
      <c r="I2516" s="147"/>
      <c r="J2516" s="147"/>
      <c r="K2516" s="38"/>
      <c r="L2516" s="143"/>
      <c r="M2516" s="143"/>
      <c r="N2516" s="61"/>
      <c r="O2516" s="314"/>
      <c r="Q2516" t="str">
        <f t="shared" si="784"/>
        <v/>
      </c>
      <c r="S2516" t="e">
        <f t="shared" ca="1" si="793"/>
        <v>#VALUE!</v>
      </c>
      <c r="T2516" t="e">
        <f t="shared" ca="1" si="790"/>
        <v>#VALUE!</v>
      </c>
      <c r="U2516">
        <f t="shared" si="794"/>
        <v>2448</v>
      </c>
      <c r="V2516">
        <v>204.416666666683</v>
      </c>
      <c r="W2516">
        <f t="shared" si="777"/>
        <v>204</v>
      </c>
      <c r="X2516" t="str" cm="1">
        <f t="array" aca="1" ref="X2516" ca="1">IFERROR(INDEX('PC&amp;PD'!$A$1:$AS$19,ROW('PC&amp;PD'!$A$19),MATCH(INDIRECT(T2516),'PC&amp;PD'!$A$1:$AS$1,0)),"")</f>
        <v/>
      </c>
      <c r="AA2516" t="str">
        <f t="shared" si="785"/>
        <v/>
      </c>
      <c r="AB2516" t="str">
        <f t="shared" si="786"/>
        <v/>
      </c>
      <c r="AC2516" t="e">
        <f t="shared" ca="1" si="787"/>
        <v>#VALUE!</v>
      </c>
      <c r="AD2516" t="str" cm="1">
        <f t="array" aca="1" ref="AD2516" ca="1">IFERROR(IF((LEFT(INDIRECT("$F"&amp;$S2516),4))="GOTS",IF($G2516="Organic","GOTS_Organic_raw",(IF($G2516="Responsible","GOTS_Responsible",(IF($G2516="No Attribute (Conventional)","GOTS_conventional",(IF($G2516="Recycled Pre/Post-Consumer","GOTS_pre_post",(IF($G2516="In-Conversion","GOTS_in_conversion",(IF($G2516="Sustainably Sourced","Sustainably_sourced",(IF($G2516="Recycled pre-consumer organic","GOTS_recycled_organic",""))))))))))))),IF($G2516="Organic","Organic",(IF($G2516="Responsible","Responsible",(IF($G2516="No Attribute (Conventional)","No_Attribute_Conventional",(IF($G2516="Recycled Pre/Post-Consumer","Recycled_Pre_Post_Consumer",(IF($G2516="In-Conversion","In_Conversion",(IF($G2516="Recycled Pre-Consumer","Recycled_Pre_Consumer",(IF($G2516="Recycled Post-Consumer","Recycled_Post_Consumer",(IF($G2516="Sustainably Sourced","Sustainably_sourced",(IF($G2516="Recycled pre-consumer organic","GOTS_recycled_organic","")))))))))))))))))),"")</f>
        <v/>
      </c>
      <c r="AE2516" t="e" cm="1">
        <f t="array" aca="1" ref="AE2516" ca="1">IF($I2516="",IF(INDIRECT("$F"&amp;$S2516)="","",IF(LEFT(INDIRECT("$F"&amp;$S2516),3)="GRS","GRS_RCS_RM",IF((LEFT(INDIRECT("$F"&amp;$S2516),3))="RCS","GRS_RCS_RM",IF(INDIRECT("$F"&amp;$S2516)="OCS (No Label)","OCS_Conversion_RM",IF(LEFT(INDIRECT("$F"&amp;$S2516),3)="OCS","OCS_RM",IF(RIGHT(INDIRECT("$F"&amp;$S2516),10)="conversion","GOTS_RM_conversion",IF((LEFT(INDIRECT("$F"&amp;$S2516),4))="GOTS","GOTS_RM","Responsible_RM"))))))),"DELETERM")</f>
        <v>#VALUE!</v>
      </c>
      <c r="AF2516" t="e" cm="1">
        <f t="array" aca="1" ref="AF2516" ca="1">IF($S2516="","",INDIRECT("$Z"&amp;$S2516))</f>
        <v>#VALUE!</v>
      </c>
      <c r="AG2516" t="str">
        <f t="shared" si="788"/>
        <v/>
      </c>
      <c r="AH2516" t="str" cm="1">
        <f t="array" aca="1" ref="AH2516" ca="1">IFERROR(INDIRECT("$ag"&amp;S2516),"")</f>
        <v/>
      </c>
      <c r="AI2516" t="e" cm="1">
        <f t="array" aca="1" ref="AI2516" ca="1">INDIRECT("O"&amp;S2516)</f>
        <v>#VALUE!</v>
      </c>
      <c r="AJ2516" t="str">
        <f t="shared" si="789"/>
        <v/>
      </c>
    </row>
    <row r="2517" spans="1:36" ht="16.5" customHeight="1">
      <c r="A2517" s="130"/>
      <c r="B2517" s="136"/>
      <c r="C2517" s="137"/>
      <c r="D2517" s="146"/>
      <c r="E2517" s="146"/>
      <c r="F2517" s="137"/>
      <c r="G2517" s="147"/>
      <c r="H2517" s="147"/>
      <c r="I2517" s="147"/>
      <c r="J2517" s="147"/>
      <c r="K2517" s="38"/>
      <c r="L2517" s="144"/>
      <c r="M2517" s="144"/>
      <c r="N2517" s="61"/>
      <c r="O2517" s="314"/>
      <c r="Q2517" t="str">
        <f t="shared" si="784"/>
        <v/>
      </c>
      <c r="S2517" t="e">
        <f t="shared" ca="1" si="793"/>
        <v>#VALUE!</v>
      </c>
      <c r="T2517" t="e">
        <f t="shared" ca="1" si="790"/>
        <v>#VALUE!</v>
      </c>
      <c r="U2517">
        <f t="shared" si="794"/>
        <v>2448</v>
      </c>
      <c r="V2517">
        <v>204.500000000016</v>
      </c>
      <c r="W2517">
        <f t="shared" si="777"/>
        <v>204</v>
      </c>
      <c r="X2517" t="str" cm="1">
        <f t="array" aca="1" ref="X2517" ca="1">IFERROR(INDEX('PC&amp;PD'!$A$1:$AS$19,ROW('PC&amp;PD'!$A$19),MATCH(INDIRECT(T2517),'PC&amp;PD'!$A$1:$AS$1,0)),"")</f>
        <v/>
      </c>
      <c r="AA2517" t="str">
        <f t="shared" si="785"/>
        <v/>
      </c>
      <c r="AB2517" t="str">
        <f t="shared" si="786"/>
        <v/>
      </c>
      <c r="AC2517" t="e">
        <f t="shared" ca="1" si="787"/>
        <v>#VALUE!</v>
      </c>
      <c r="AD2517" t="str" cm="1">
        <f t="array" aca="1" ref="AD2517" ca="1">IFERROR(IF((LEFT(INDIRECT("$F"&amp;$S2517),4))="GOTS",IF($G2517="Organic","GOTS_Organic_raw",(IF($G2517="Responsible","GOTS_Responsible",(IF($G2517="No Attribute (Conventional)","GOTS_conventional",(IF($G2517="Recycled Pre/Post-Consumer","GOTS_pre_post",(IF($G2517="In-Conversion","GOTS_in_conversion",(IF($G2517="Sustainably Sourced","Sustainably_sourced",(IF($G2517="Recycled pre-consumer organic","GOTS_recycled_organic",""))))))))))))),IF($G2517="Organic","Organic",(IF($G2517="Responsible","Responsible",(IF($G2517="No Attribute (Conventional)","No_Attribute_Conventional",(IF($G2517="Recycled Pre/Post-Consumer","Recycled_Pre_Post_Consumer",(IF($G2517="In-Conversion","In_Conversion",(IF($G2517="Recycled Pre-Consumer","Recycled_Pre_Consumer",(IF($G2517="Recycled Post-Consumer","Recycled_Post_Consumer",(IF($G2517="Sustainably Sourced","Sustainably_sourced",(IF($G2517="Recycled pre-consumer organic","GOTS_recycled_organic","")))))))))))))))))),"")</f>
        <v/>
      </c>
      <c r="AE2517" t="e" cm="1">
        <f t="array" aca="1" ref="AE2517" ca="1">IF($I2517="",IF(INDIRECT("$F"&amp;$S2517)="","",IF(LEFT(INDIRECT("$F"&amp;$S2517),3)="GRS","GRS_RCS_RM",IF((LEFT(INDIRECT("$F"&amp;$S2517),3))="RCS","GRS_RCS_RM",IF(INDIRECT("$F"&amp;$S2517)="OCS (No Label)","OCS_Conversion_RM",IF(LEFT(INDIRECT("$F"&amp;$S2517),3)="OCS","OCS_RM",IF(RIGHT(INDIRECT("$F"&amp;$S2517),10)="conversion","GOTS_RM_conversion",IF((LEFT(INDIRECT("$F"&amp;$S2517),4))="GOTS","GOTS_RM","Responsible_RM"))))))),"DELETERM")</f>
        <v>#VALUE!</v>
      </c>
      <c r="AF2517" t="e" cm="1">
        <f t="array" aca="1" ref="AF2517" ca="1">IF($S2517="","",INDIRECT("$Z"&amp;$S2517))</f>
        <v>#VALUE!</v>
      </c>
      <c r="AG2517" t="str">
        <f t="shared" si="788"/>
        <v/>
      </c>
      <c r="AH2517" t="str" cm="1">
        <f t="array" aca="1" ref="AH2517" ca="1">IFERROR(INDIRECT("$ag"&amp;S2517),"")</f>
        <v/>
      </c>
      <c r="AI2517" t="e" cm="1">
        <f t="array" aca="1" ref="AI2517" ca="1">INDIRECT("O"&amp;S2517)</f>
        <v>#VALUE!</v>
      </c>
      <c r="AJ2517" t="str">
        <f t="shared" si="789"/>
        <v/>
      </c>
    </row>
    <row r="2518" spans="1:36" ht="16.5" customHeight="1">
      <c r="A2518" s="130"/>
      <c r="B2518" s="136"/>
      <c r="C2518" s="137"/>
      <c r="D2518" s="146"/>
      <c r="E2518" s="146"/>
      <c r="F2518" s="137"/>
      <c r="G2518" s="147"/>
      <c r="H2518" s="147"/>
      <c r="I2518" s="147"/>
      <c r="J2518" s="147"/>
      <c r="K2518" s="38"/>
      <c r="L2518" s="144"/>
      <c r="M2518" s="144"/>
      <c r="N2518" s="61"/>
      <c r="O2518" s="314"/>
      <c r="Q2518" t="str">
        <f t="shared" si="784"/>
        <v/>
      </c>
      <c r="S2518" t="e">
        <f t="shared" ca="1" si="793"/>
        <v>#VALUE!</v>
      </c>
      <c r="T2518" t="e">
        <f t="shared" ca="1" si="790"/>
        <v>#VALUE!</v>
      </c>
      <c r="U2518">
        <f t="shared" si="794"/>
        <v>2448</v>
      </c>
      <c r="V2518">
        <v>204.583333333349</v>
      </c>
      <c r="W2518">
        <f t="shared" ref="W2518:W2581" si="797">ROUNDDOWN(V2518,0)</f>
        <v>204</v>
      </c>
      <c r="X2518" t="str" cm="1">
        <f t="array" aca="1" ref="X2518" ca="1">IFERROR(INDEX('PC&amp;PD'!$A$1:$AS$19,ROW('PC&amp;PD'!$A$19),MATCH(INDIRECT(T2518),'PC&amp;PD'!$A$1:$AS$1,0)),"")</f>
        <v/>
      </c>
      <c r="AA2518" t="str">
        <f t="shared" si="785"/>
        <v/>
      </c>
      <c r="AB2518" t="str">
        <f t="shared" si="786"/>
        <v/>
      </c>
      <c r="AC2518" t="e">
        <f t="shared" ca="1" si="787"/>
        <v>#VALUE!</v>
      </c>
      <c r="AD2518" t="str" cm="1">
        <f t="array" aca="1" ref="AD2518" ca="1">IFERROR(IF((LEFT(INDIRECT("$F"&amp;$S2518),4))="GOTS",IF($G2518="Organic","GOTS_Organic_raw",(IF($G2518="Responsible","GOTS_Responsible",(IF($G2518="No Attribute (Conventional)","GOTS_conventional",(IF($G2518="Recycled Pre/Post-Consumer","GOTS_pre_post",(IF($G2518="In-Conversion","GOTS_in_conversion",(IF($G2518="Sustainably Sourced","Sustainably_sourced",(IF($G2518="Recycled pre-consumer organic","GOTS_recycled_organic",""))))))))))))),IF($G2518="Organic","Organic",(IF($G2518="Responsible","Responsible",(IF($G2518="No Attribute (Conventional)","No_Attribute_Conventional",(IF($G2518="Recycled Pre/Post-Consumer","Recycled_Pre_Post_Consumer",(IF($G2518="In-Conversion","In_Conversion",(IF($G2518="Recycled Pre-Consumer","Recycled_Pre_Consumer",(IF($G2518="Recycled Post-Consumer","Recycled_Post_Consumer",(IF($G2518="Sustainably Sourced","Sustainably_sourced",(IF($G2518="Recycled pre-consumer organic","GOTS_recycled_organic","")))))))))))))))))),"")</f>
        <v/>
      </c>
      <c r="AE2518" t="e" cm="1">
        <f t="array" aca="1" ref="AE2518" ca="1">IF($I2518="",IF(INDIRECT("$F"&amp;$S2518)="","",IF(LEFT(INDIRECT("$F"&amp;$S2518),3)="GRS","GRS_RCS_RM",IF((LEFT(INDIRECT("$F"&amp;$S2518),3))="RCS","GRS_RCS_RM",IF(INDIRECT("$F"&amp;$S2518)="OCS (No Label)","OCS_Conversion_RM",IF(LEFT(INDIRECT("$F"&amp;$S2518),3)="OCS","OCS_RM",IF(RIGHT(INDIRECT("$F"&amp;$S2518),10)="conversion","GOTS_RM_conversion",IF((LEFT(INDIRECT("$F"&amp;$S2518),4))="GOTS","GOTS_RM","Responsible_RM"))))))),"DELETERM")</f>
        <v>#VALUE!</v>
      </c>
      <c r="AF2518" t="e" cm="1">
        <f t="array" aca="1" ref="AF2518" ca="1">IF($S2518="","",INDIRECT("$Z"&amp;$S2518))</f>
        <v>#VALUE!</v>
      </c>
      <c r="AG2518" t="str">
        <f t="shared" si="788"/>
        <v/>
      </c>
      <c r="AH2518" t="str" cm="1">
        <f t="array" aca="1" ref="AH2518" ca="1">IFERROR(INDIRECT("$ag"&amp;S2518),"")</f>
        <v/>
      </c>
      <c r="AI2518" t="e" cm="1">
        <f t="array" aca="1" ref="AI2518" ca="1">INDIRECT("O"&amp;S2518)</f>
        <v>#VALUE!</v>
      </c>
      <c r="AJ2518" t="str">
        <f t="shared" si="789"/>
        <v/>
      </c>
    </row>
    <row r="2519" spans="1:36" ht="16.5" customHeight="1">
      <c r="A2519" s="130"/>
      <c r="B2519" s="136"/>
      <c r="C2519" s="137"/>
      <c r="D2519" s="146"/>
      <c r="E2519" s="146"/>
      <c r="F2519" s="137"/>
      <c r="G2519" s="147"/>
      <c r="H2519" s="147"/>
      <c r="I2519" s="147"/>
      <c r="J2519" s="147"/>
      <c r="K2519" s="38"/>
      <c r="L2519" s="144"/>
      <c r="M2519" s="144"/>
      <c r="N2519" s="61"/>
      <c r="O2519" s="314"/>
      <c r="Q2519" t="str">
        <f t="shared" si="784"/>
        <v/>
      </c>
      <c r="S2519" t="e">
        <f t="shared" ca="1" si="793"/>
        <v>#VALUE!</v>
      </c>
      <c r="T2519" t="e">
        <f t="shared" ca="1" si="790"/>
        <v>#VALUE!</v>
      </c>
      <c r="U2519">
        <f t="shared" si="794"/>
        <v>2448</v>
      </c>
      <c r="V2519">
        <v>204.666666666683</v>
      </c>
      <c r="W2519">
        <f t="shared" si="797"/>
        <v>204</v>
      </c>
      <c r="X2519" t="str" cm="1">
        <f t="array" aca="1" ref="X2519" ca="1">IFERROR(INDEX('PC&amp;PD'!$A$1:$AS$19,ROW('PC&amp;PD'!$A$19),MATCH(INDIRECT(T2519),'PC&amp;PD'!$A$1:$AS$1,0)),"")</f>
        <v/>
      </c>
      <c r="AA2519" t="str">
        <f t="shared" si="785"/>
        <v/>
      </c>
      <c r="AB2519" t="str">
        <f t="shared" si="786"/>
        <v/>
      </c>
      <c r="AC2519" t="e">
        <f t="shared" ca="1" si="787"/>
        <v>#VALUE!</v>
      </c>
      <c r="AD2519" t="str" cm="1">
        <f t="array" aca="1" ref="AD2519" ca="1">IFERROR(IF((LEFT(INDIRECT("$F"&amp;$S2519),4))="GOTS",IF($G2519="Organic","GOTS_Organic_raw",(IF($G2519="Responsible","GOTS_Responsible",(IF($G2519="No Attribute (Conventional)","GOTS_conventional",(IF($G2519="Recycled Pre/Post-Consumer","GOTS_pre_post",(IF($G2519="In-Conversion","GOTS_in_conversion",(IF($G2519="Sustainably Sourced","Sustainably_sourced",(IF($G2519="Recycled pre-consumer organic","GOTS_recycled_organic",""))))))))))))),IF($G2519="Organic","Organic",(IF($G2519="Responsible","Responsible",(IF($G2519="No Attribute (Conventional)","No_Attribute_Conventional",(IF($G2519="Recycled Pre/Post-Consumer","Recycled_Pre_Post_Consumer",(IF($G2519="In-Conversion","In_Conversion",(IF($G2519="Recycled Pre-Consumer","Recycled_Pre_Consumer",(IF($G2519="Recycled Post-Consumer","Recycled_Post_Consumer",(IF($G2519="Sustainably Sourced","Sustainably_sourced",(IF($G2519="Recycled pre-consumer organic","GOTS_recycled_organic","")))))))))))))))))),"")</f>
        <v/>
      </c>
      <c r="AE2519" t="e" cm="1">
        <f t="array" aca="1" ref="AE2519" ca="1">IF($I2519="",IF(INDIRECT("$F"&amp;$S2519)="","",IF(LEFT(INDIRECT("$F"&amp;$S2519),3)="GRS","GRS_RCS_RM",IF((LEFT(INDIRECT("$F"&amp;$S2519),3))="RCS","GRS_RCS_RM",IF(INDIRECT("$F"&amp;$S2519)="OCS (No Label)","OCS_Conversion_RM",IF(LEFT(INDIRECT("$F"&amp;$S2519),3)="OCS","OCS_RM",IF(RIGHT(INDIRECT("$F"&amp;$S2519),10)="conversion","GOTS_RM_conversion",IF((LEFT(INDIRECT("$F"&amp;$S2519),4))="GOTS","GOTS_RM","Responsible_RM"))))))),"DELETERM")</f>
        <v>#VALUE!</v>
      </c>
      <c r="AF2519" t="e" cm="1">
        <f t="array" aca="1" ref="AF2519" ca="1">IF($S2519="","",INDIRECT("$Z"&amp;$S2519))</f>
        <v>#VALUE!</v>
      </c>
      <c r="AG2519" t="str">
        <f t="shared" si="788"/>
        <v/>
      </c>
      <c r="AH2519" t="str" cm="1">
        <f t="array" aca="1" ref="AH2519" ca="1">IFERROR(INDIRECT("$ag"&amp;S2519),"")</f>
        <v/>
      </c>
      <c r="AI2519" t="e" cm="1">
        <f t="array" aca="1" ref="AI2519" ca="1">INDIRECT("O"&amp;S2519)</f>
        <v>#VALUE!</v>
      </c>
      <c r="AJ2519" t="str">
        <f t="shared" si="789"/>
        <v/>
      </c>
    </row>
    <row r="2520" spans="1:36" ht="16.5" customHeight="1">
      <c r="A2520" s="130"/>
      <c r="B2520" s="136"/>
      <c r="C2520" s="137"/>
      <c r="D2520" s="146"/>
      <c r="E2520" s="146"/>
      <c r="F2520" s="137"/>
      <c r="G2520" s="147"/>
      <c r="H2520" s="147"/>
      <c r="I2520" s="147"/>
      <c r="J2520" s="147"/>
      <c r="K2520" s="38"/>
      <c r="L2520" s="144"/>
      <c r="M2520" s="144"/>
      <c r="N2520" s="61"/>
      <c r="O2520" s="314"/>
      <c r="Q2520" t="str">
        <f t="shared" si="784"/>
        <v/>
      </c>
      <c r="S2520" t="e">
        <f t="shared" ca="1" si="793"/>
        <v>#VALUE!</v>
      </c>
      <c r="T2520" t="e">
        <f t="shared" ca="1" si="790"/>
        <v>#VALUE!</v>
      </c>
      <c r="U2520">
        <f t="shared" si="794"/>
        <v>2448</v>
      </c>
      <c r="V2520">
        <v>204.750000000016</v>
      </c>
      <c r="W2520">
        <f t="shared" si="797"/>
        <v>204</v>
      </c>
      <c r="X2520" t="str" cm="1">
        <f t="array" aca="1" ref="X2520" ca="1">IFERROR(INDEX('PC&amp;PD'!$A$1:$AS$19,ROW('PC&amp;PD'!$A$19),MATCH(INDIRECT(T2520),'PC&amp;PD'!$A$1:$AS$1,0)),"")</f>
        <v/>
      </c>
      <c r="AA2520" t="str">
        <f t="shared" si="785"/>
        <v/>
      </c>
      <c r="AB2520" t="str">
        <f t="shared" si="786"/>
        <v/>
      </c>
      <c r="AC2520" t="e">
        <f t="shared" ca="1" si="787"/>
        <v>#VALUE!</v>
      </c>
      <c r="AD2520" t="str" cm="1">
        <f t="array" aca="1" ref="AD2520" ca="1">IFERROR(IF((LEFT(INDIRECT("$F"&amp;$S2520),4))="GOTS",IF($G2520="Organic","GOTS_Organic_raw",(IF($G2520="Responsible","GOTS_Responsible",(IF($G2520="No Attribute (Conventional)","GOTS_conventional",(IF($G2520="Recycled Pre/Post-Consumer","GOTS_pre_post",(IF($G2520="In-Conversion","GOTS_in_conversion",(IF($G2520="Sustainably Sourced","Sustainably_sourced",(IF($G2520="Recycled pre-consumer organic","GOTS_recycled_organic",""))))))))))))),IF($G2520="Organic","Organic",(IF($G2520="Responsible","Responsible",(IF($G2520="No Attribute (Conventional)","No_Attribute_Conventional",(IF($G2520="Recycled Pre/Post-Consumer","Recycled_Pre_Post_Consumer",(IF($G2520="In-Conversion","In_Conversion",(IF($G2520="Recycled Pre-Consumer","Recycled_Pre_Consumer",(IF($G2520="Recycled Post-Consumer","Recycled_Post_Consumer",(IF($G2520="Sustainably Sourced","Sustainably_sourced",(IF($G2520="Recycled pre-consumer organic","GOTS_recycled_organic","")))))))))))))))))),"")</f>
        <v/>
      </c>
      <c r="AE2520" t="e" cm="1">
        <f t="array" aca="1" ref="AE2520" ca="1">IF($I2520="",IF(INDIRECT("$F"&amp;$S2520)="","",IF(LEFT(INDIRECT("$F"&amp;$S2520),3)="GRS","GRS_RCS_RM",IF((LEFT(INDIRECT("$F"&amp;$S2520),3))="RCS","GRS_RCS_RM",IF(INDIRECT("$F"&amp;$S2520)="OCS (No Label)","OCS_Conversion_RM",IF(LEFT(INDIRECT("$F"&amp;$S2520),3)="OCS","OCS_RM",IF(RIGHT(INDIRECT("$F"&amp;$S2520),10)="conversion","GOTS_RM_conversion",IF((LEFT(INDIRECT("$F"&amp;$S2520),4))="GOTS","GOTS_RM","Responsible_RM"))))))),"DELETERM")</f>
        <v>#VALUE!</v>
      </c>
      <c r="AF2520" t="e" cm="1">
        <f t="array" aca="1" ref="AF2520" ca="1">IF($S2520="","",INDIRECT("$Z"&amp;$S2520))</f>
        <v>#VALUE!</v>
      </c>
      <c r="AG2520" t="str">
        <f t="shared" si="788"/>
        <v/>
      </c>
      <c r="AH2520" t="str" cm="1">
        <f t="array" aca="1" ref="AH2520" ca="1">IFERROR(INDIRECT("$ag"&amp;S2520),"")</f>
        <v/>
      </c>
      <c r="AI2520" t="e" cm="1">
        <f t="array" aca="1" ref="AI2520" ca="1">INDIRECT("O"&amp;S2520)</f>
        <v>#VALUE!</v>
      </c>
      <c r="AJ2520" t="str">
        <f t="shared" si="789"/>
        <v/>
      </c>
    </row>
    <row r="2521" spans="1:36" ht="16.5" customHeight="1">
      <c r="A2521" s="130"/>
      <c r="B2521" s="136"/>
      <c r="C2521" s="137"/>
      <c r="D2521" s="146"/>
      <c r="E2521" s="146"/>
      <c r="F2521" s="137"/>
      <c r="G2521" s="147"/>
      <c r="H2521" s="147"/>
      <c r="I2521" s="147"/>
      <c r="J2521" s="147"/>
      <c r="K2521" s="38"/>
      <c r="L2521" s="144"/>
      <c r="M2521" s="144"/>
      <c r="N2521" s="61"/>
      <c r="O2521" s="314"/>
      <c r="Q2521" t="str">
        <f t="shared" si="784"/>
        <v/>
      </c>
      <c r="S2521" t="e">
        <f t="shared" ca="1" si="793"/>
        <v>#VALUE!</v>
      </c>
      <c r="T2521" t="e">
        <f t="shared" ca="1" si="790"/>
        <v>#VALUE!</v>
      </c>
      <c r="U2521">
        <f t="shared" si="794"/>
        <v>2448</v>
      </c>
      <c r="V2521">
        <v>204.833333333349</v>
      </c>
      <c r="W2521">
        <f t="shared" si="797"/>
        <v>204</v>
      </c>
      <c r="X2521" t="str" cm="1">
        <f t="array" aca="1" ref="X2521" ca="1">IFERROR(INDEX('PC&amp;PD'!$A$1:$AS$19,ROW('PC&amp;PD'!$A$19),MATCH(INDIRECT(T2521),'PC&amp;PD'!$A$1:$AS$1,0)),"")</f>
        <v/>
      </c>
      <c r="AA2521" t="str">
        <f t="shared" si="785"/>
        <v/>
      </c>
      <c r="AB2521" t="str">
        <f t="shared" si="786"/>
        <v/>
      </c>
      <c r="AC2521" t="e">
        <f t="shared" ca="1" si="787"/>
        <v>#VALUE!</v>
      </c>
      <c r="AD2521" t="str" cm="1">
        <f t="array" aca="1" ref="AD2521" ca="1">IFERROR(IF((LEFT(INDIRECT("$F"&amp;$S2521),4))="GOTS",IF($G2521="Organic","GOTS_Organic_raw",(IF($G2521="Responsible","GOTS_Responsible",(IF($G2521="No Attribute (Conventional)","GOTS_conventional",(IF($G2521="Recycled Pre/Post-Consumer","GOTS_pre_post",(IF($G2521="In-Conversion","GOTS_in_conversion",(IF($G2521="Sustainably Sourced","Sustainably_sourced",(IF($G2521="Recycled pre-consumer organic","GOTS_recycled_organic",""))))))))))))),IF($G2521="Organic","Organic",(IF($G2521="Responsible","Responsible",(IF($G2521="No Attribute (Conventional)","No_Attribute_Conventional",(IF($G2521="Recycled Pre/Post-Consumer","Recycled_Pre_Post_Consumer",(IF($G2521="In-Conversion","In_Conversion",(IF($G2521="Recycled Pre-Consumer","Recycled_Pre_Consumer",(IF($G2521="Recycled Post-Consumer","Recycled_Post_Consumer",(IF($G2521="Sustainably Sourced","Sustainably_sourced",(IF($G2521="Recycled pre-consumer organic","GOTS_recycled_organic","")))))))))))))))))),"")</f>
        <v/>
      </c>
      <c r="AE2521" t="e" cm="1">
        <f t="array" aca="1" ref="AE2521" ca="1">IF($I2521="",IF(INDIRECT("$F"&amp;$S2521)="","",IF(LEFT(INDIRECT("$F"&amp;$S2521),3)="GRS","GRS_RCS_RM",IF((LEFT(INDIRECT("$F"&amp;$S2521),3))="RCS","GRS_RCS_RM",IF(INDIRECT("$F"&amp;$S2521)="OCS (No Label)","OCS_Conversion_RM",IF(LEFT(INDIRECT("$F"&amp;$S2521),3)="OCS","OCS_RM",IF(RIGHT(INDIRECT("$F"&amp;$S2521),10)="conversion","GOTS_RM_conversion",IF((LEFT(INDIRECT("$F"&amp;$S2521),4))="GOTS","GOTS_RM","Responsible_RM"))))))),"DELETERM")</f>
        <v>#VALUE!</v>
      </c>
      <c r="AF2521" t="e" cm="1">
        <f t="array" aca="1" ref="AF2521" ca="1">IF($S2521="","",INDIRECT("$Z"&amp;$S2521))</f>
        <v>#VALUE!</v>
      </c>
      <c r="AG2521" t="str">
        <f t="shared" si="788"/>
        <v/>
      </c>
      <c r="AH2521" t="str" cm="1">
        <f t="array" aca="1" ref="AH2521" ca="1">IFERROR(INDIRECT("$ag"&amp;S2521),"")</f>
        <v/>
      </c>
      <c r="AI2521" t="e" cm="1">
        <f t="array" aca="1" ref="AI2521" ca="1">INDIRECT("O"&amp;S2521)</f>
        <v>#VALUE!</v>
      </c>
      <c r="AJ2521" t="str">
        <f t="shared" si="789"/>
        <v/>
      </c>
    </row>
    <row r="2522" spans="1:36" ht="16.5" customHeight="1" thickBot="1">
      <c r="A2522" s="131"/>
      <c r="B2522" s="138"/>
      <c r="C2522" s="139"/>
      <c r="D2522" s="148"/>
      <c r="E2522" s="148"/>
      <c r="F2522" s="139"/>
      <c r="G2522" s="149"/>
      <c r="H2522" s="149"/>
      <c r="I2522" s="149"/>
      <c r="J2522" s="149"/>
      <c r="K2522" s="39"/>
      <c r="L2522" s="145"/>
      <c r="M2522" s="145"/>
      <c r="N2522" s="62"/>
      <c r="O2522" s="315"/>
      <c r="Q2522" t="str">
        <f t="shared" si="784"/>
        <v/>
      </c>
      <c r="S2522" t="e">
        <f t="shared" ca="1" si="793"/>
        <v>#VALUE!</v>
      </c>
      <c r="T2522" t="e">
        <f t="shared" ca="1" si="790"/>
        <v>#VALUE!</v>
      </c>
      <c r="U2522">
        <f t="shared" si="794"/>
        <v>2448</v>
      </c>
      <c r="V2522">
        <v>204.916666666683</v>
      </c>
      <c r="W2522">
        <f t="shared" si="797"/>
        <v>204</v>
      </c>
      <c r="X2522" t="str" cm="1">
        <f t="array" aca="1" ref="X2522" ca="1">IFERROR(INDEX('PC&amp;PD'!$A$1:$AS$19,ROW('PC&amp;PD'!$A$19),MATCH(INDIRECT(T2522),'PC&amp;PD'!$A$1:$AS$1,0)),"")</f>
        <v/>
      </c>
      <c r="AA2522" t="str">
        <f t="shared" si="785"/>
        <v/>
      </c>
      <c r="AB2522" t="str">
        <f t="shared" si="786"/>
        <v/>
      </c>
      <c r="AC2522" t="e">
        <f t="shared" ca="1" si="787"/>
        <v>#VALUE!</v>
      </c>
      <c r="AD2522" t="str" cm="1">
        <f t="array" aca="1" ref="AD2522" ca="1">IFERROR(IF((LEFT(INDIRECT("$F"&amp;$S2522),4))="GOTS",IF($G2522="Organic","GOTS_Organic_raw",(IF($G2522="Responsible","GOTS_Responsible",(IF($G2522="No Attribute (Conventional)","GOTS_conventional",(IF($G2522="Recycled Pre/Post-Consumer","GOTS_pre_post",(IF($G2522="In-Conversion","GOTS_in_conversion",(IF($G2522="Sustainably Sourced","Sustainably_sourced",(IF($G2522="Recycled pre-consumer organic","GOTS_recycled_organic",""))))))))))))),IF($G2522="Organic","Organic",(IF($G2522="Responsible","Responsible",(IF($G2522="No Attribute (Conventional)","No_Attribute_Conventional",(IF($G2522="Recycled Pre/Post-Consumer","Recycled_Pre_Post_Consumer",(IF($G2522="In-Conversion","In_Conversion",(IF($G2522="Recycled Pre-Consumer","Recycled_Pre_Consumer",(IF($G2522="Recycled Post-Consumer","Recycled_Post_Consumer",(IF($G2522="Sustainably Sourced","Sustainably_sourced",(IF($G2522="Recycled pre-consumer organic","GOTS_recycled_organic","")))))))))))))))))),"")</f>
        <v/>
      </c>
      <c r="AE2522" t="e" cm="1">
        <f t="array" aca="1" ref="AE2522" ca="1">IF($I2522="",IF(INDIRECT("$F"&amp;$S2522)="","",IF(LEFT(INDIRECT("$F"&amp;$S2522),3)="GRS","GRS_RCS_RM",IF((LEFT(INDIRECT("$F"&amp;$S2522),3))="RCS","GRS_RCS_RM",IF(INDIRECT("$F"&amp;$S2522)="OCS (No Label)","OCS_Conversion_RM",IF(LEFT(INDIRECT("$F"&amp;$S2522),3)="OCS","OCS_RM",IF(RIGHT(INDIRECT("$F"&amp;$S2522),10)="conversion","GOTS_RM_conversion",IF((LEFT(INDIRECT("$F"&amp;$S2522),4))="GOTS","GOTS_RM","Responsible_RM"))))))),"DELETERM")</f>
        <v>#VALUE!</v>
      </c>
      <c r="AF2522" t="e" cm="1">
        <f t="array" aca="1" ref="AF2522" ca="1">IF($S2522="","",INDIRECT("$Z"&amp;$S2522))</f>
        <v>#VALUE!</v>
      </c>
      <c r="AG2522" t="str">
        <f t="shared" si="788"/>
        <v/>
      </c>
      <c r="AH2522" t="str" cm="1">
        <f t="array" aca="1" ref="AH2522" ca="1">IFERROR(INDIRECT("$ag"&amp;S2522),"")</f>
        <v/>
      </c>
      <c r="AI2522" t="e" cm="1">
        <f t="array" aca="1" ref="AI2522" ca="1">INDIRECT("O"&amp;S2522)</f>
        <v>#VALUE!</v>
      </c>
      <c r="AJ2522" t="str">
        <f t="shared" si="789"/>
        <v/>
      </c>
    </row>
    <row r="2523" spans="1:36" ht="16.5" customHeight="1">
      <c r="A2523" s="128" t="str">
        <f>IF(B2523="","",COUNTA($B$63:$B2523))</f>
        <v/>
      </c>
      <c r="B2523" s="132"/>
      <c r="C2523" s="133"/>
      <c r="D2523" s="140"/>
      <c r="E2523" s="140"/>
      <c r="F2523" s="133"/>
      <c r="G2523" s="141"/>
      <c r="H2523" s="141"/>
      <c r="I2523" s="141"/>
      <c r="J2523" s="141"/>
      <c r="K2523" s="37"/>
      <c r="L2523" s="142" t="str">
        <f>IF(R2523="","",LEFT(R2523,LEN(R2523)-2))</f>
        <v/>
      </c>
      <c r="M2523" s="142"/>
      <c r="N2523" s="60"/>
      <c r="O2523" s="313"/>
      <c r="Q2523" t="str">
        <f t="shared" si="784"/>
        <v/>
      </c>
      <c r="R2523" t="str">
        <f t="shared" ref="R2523" si="798">CONCATENATE($Q2523,Q2524,Q2525,Q2526,Q2527,Q2528,$Q2529,$Q2530,$Q2531,$Q2532,$Q2533,$Q2534)</f>
        <v/>
      </c>
      <c r="S2523" t="e">
        <f t="shared" ca="1" si="793"/>
        <v>#VALUE!</v>
      </c>
      <c r="T2523" t="e">
        <f t="shared" ca="1" si="790"/>
        <v>#VALUE!</v>
      </c>
      <c r="U2523">
        <f t="shared" si="794"/>
        <v>2460</v>
      </c>
      <c r="V2523">
        <v>205.000000000016</v>
      </c>
      <c r="W2523">
        <f t="shared" si="797"/>
        <v>205</v>
      </c>
      <c r="X2523" t="str" cm="1">
        <f t="array" aca="1" ref="X2523" ca="1">IFERROR(INDEX('PC&amp;PD'!$A$1:$AS$19,ROW('PC&amp;PD'!$A$19),MATCH(INDIRECT(T2523),'PC&amp;PD'!$A$1:$AS$1,0)),"")</f>
        <v/>
      </c>
      <c r="Z2523" t="str">
        <f t="shared" ref="Z2523" si="799">IFERROR(IF($F2523="OCS 100","OCS (OCS 100)",IF($F2523="OCS Blended","OCS (OCS Blended)",IF($F2523="OCS (No Label)","OCS (No Label)",IF($F2523="RCS 100","RCS (RCS 100)",IF($F2523="RCS Blended","RCS (RCS Blended)",IF($F2523="GRS","GRS (GRS)",IF($F2523="GRS (No Label)", "GRS (No Label)",IF($F2523="RDS","RDS (RDS)",IF($F2523="RWS","RWS (RWS)",IF($F2523="RAS","RAS (RAS)",IF($F2523="RMS","RMS (RMS)",IF($F2523="GOTS Organic","GOTS (Organic)",IF($F2523="GOTS Made with organic","GOTS (Made with Organic)",IF($F2523="GOTS Organic - in conversion","GOTS (Organic - In Conversion)",IF($F2523="GOTS Made with organic - in conversion","GOTS (Made with Organic - In Conversion)",""))))))))))))))),"")</f>
        <v/>
      </c>
      <c r="AA2523" t="str">
        <f t="shared" si="785"/>
        <v/>
      </c>
      <c r="AB2523" t="str">
        <f t="shared" si="786"/>
        <v/>
      </c>
      <c r="AC2523" t="e">
        <f t="shared" ca="1" si="787"/>
        <v>#VALUE!</v>
      </c>
      <c r="AD2523" t="str" cm="1">
        <f t="array" aca="1" ref="AD2523" ca="1">IFERROR(IF((LEFT(INDIRECT("$F"&amp;$S2523),4))="GOTS",IF($G2523="Organic","GOTS_Organic_raw",(IF($G2523="Responsible","GOTS_Responsible",(IF($G2523="No Attribute (Conventional)","GOTS_conventional",(IF($G2523="Recycled Pre/Post-Consumer","GOTS_pre_post",(IF($G2523="In-Conversion","GOTS_in_conversion",(IF($G2523="Sustainably Sourced","Sustainably_sourced",(IF($G2523="Recycled pre-consumer organic","GOTS_recycled_organic",""))))))))))))),IF($G2523="Organic","Organic",(IF($G2523="Responsible","Responsible",(IF($G2523="No Attribute (Conventional)","No_Attribute_Conventional",(IF($G2523="Recycled Pre/Post-Consumer","Recycled_Pre_Post_Consumer",(IF($G2523="In-Conversion","In_Conversion",(IF($G2523="Recycled Pre-Consumer","Recycled_Pre_Consumer",(IF($G2523="Recycled Post-Consumer","Recycled_Post_Consumer",(IF($G2523="Sustainably Sourced","Sustainably_sourced",(IF($G2523="Recycled pre-consumer organic","GOTS_recycled_organic","")))))))))))))))))),"")</f>
        <v/>
      </c>
      <c r="AE2523" t="e" cm="1">
        <f t="array" aca="1" ref="AE2523" ca="1">IF($I2523="",IF(INDIRECT("$F"&amp;$S2523)="","",IF(LEFT(INDIRECT("$F"&amp;$S2523),3)="GRS","GRS_RCS_RM",IF((LEFT(INDIRECT("$F"&amp;$S2523),3))="RCS","GRS_RCS_RM",IF(INDIRECT("$F"&amp;$S2523)="OCS (No Label)","OCS_Conversion_RM",IF(LEFT(INDIRECT("$F"&amp;$S2523),3)="OCS","OCS_RM",IF(RIGHT(INDIRECT("$F"&amp;$S2523),10)="conversion","GOTS_RM_conversion",IF((LEFT(INDIRECT("$F"&amp;$S2523),4))="GOTS","GOTS_RM","Responsible_RM"))))))),"DELETERM")</f>
        <v>#VALUE!</v>
      </c>
      <c r="AF2523" t="e" cm="1">
        <f t="array" aca="1" ref="AF2523" ca="1">IF($S2523="","",INDIRECT("$Z"&amp;$S2523))</f>
        <v>#VALUE!</v>
      </c>
      <c r="AG2523" t="str">
        <f t="shared" si="788"/>
        <v/>
      </c>
      <c r="AH2523" t="str" cm="1">
        <f t="array" aca="1" ref="AH2523" ca="1">IFERROR(INDIRECT("$ag"&amp;S2523),"")</f>
        <v/>
      </c>
      <c r="AI2523" t="e" cm="1">
        <f t="array" aca="1" ref="AI2523" ca="1">INDIRECT("O"&amp;S2523)</f>
        <v>#VALUE!</v>
      </c>
      <c r="AJ2523" t="str">
        <f t="shared" si="789"/>
        <v/>
      </c>
    </row>
    <row r="2524" spans="1:36" ht="16.5" customHeight="1">
      <c r="A2524" s="129"/>
      <c r="B2524" s="134"/>
      <c r="C2524" s="135"/>
      <c r="D2524" s="146"/>
      <c r="E2524" s="146"/>
      <c r="F2524" s="135"/>
      <c r="G2524" s="147"/>
      <c r="H2524" s="147"/>
      <c r="I2524" s="147"/>
      <c r="J2524" s="147"/>
      <c r="K2524" s="38"/>
      <c r="L2524" s="143"/>
      <c r="M2524" s="143"/>
      <c r="N2524" s="61"/>
      <c r="O2524" s="314"/>
      <c r="Q2524" t="str">
        <f t="shared" si="784"/>
        <v/>
      </c>
      <c r="S2524" t="e">
        <f t="shared" ca="1" si="793"/>
        <v>#VALUE!</v>
      </c>
      <c r="T2524" t="e">
        <f t="shared" ca="1" si="790"/>
        <v>#VALUE!</v>
      </c>
      <c r="U2524">
        <f t="shared" si="794"/>
        <v>2460</v>
      </c>
      <c r="V2524">
        <v>205.083333333349</v>
      </c>
      <c r="W2524">
        <f t="shared" si="797"/>
        <v>205</v>
      </c>
      <c r="X2524" t="str" cm="1">
        <f t="array" aca="1" ref="X2524" ca="1">IFERROR(INDEX('PC&amp;PD'!$A$1:$AS$19,ROW('PC&amp;PD'!$A$19),MATCH(INDIRECT(T2524),'PC&amp;PD'!$A$1:$AS$1,0)),"")</f>
        <v/>
      </c>
      <c r="AA2524" t="str">
        <f t="shared" si="785"/>
        <v/>
      </c>
      <c r="AB2524" t="str">
        <f t="shared" si="786"/>
        <v/>
      </c>
      <c r="AC2524" t="e">
        <f t="shared" ca="1" si="787"/>
        <v>#VALUE!</v>
      </c>
      <c r="AD2524" t="str" cm="1">
        <f t="array" aca="1" ref="AD2524" ca="1">IFERROR(IF((LEFT(INDIRECT("$F"&amp;$S2524),4))="GOTS",IF($G2524="Organic","GOTS_Organic_raw",(IF($G2524="Responsible","GOTS_Responsible",(IF($G2524="No Attribute (Conventional)","GOTS_conventional",(IF($G2524="Recycled Pre/Post-Consumer","GOTS_pre_post",(IF($G2524="In-Conversion","GOTS_in_conversion",(IF($G2524="Sustainably Sourced","Sustainably_sourced",(IF($G2524="Recycled pre-consumer organic","GOTS_recycled_organic",""))))))))))))),IF($G2524="Organic","Organic",(IF($G2524="Responsible","Responsible",(IF($G2524="No Attribute (Conventional)","No_Attribute_Conventional",(IF($G2524="Recycled Pre/Post-Consumer","Recycled_Pre_Post_Consumer",(IF($G2524="In-Conversion","In_Conversion",(IF($G2524="Recycled Pre-Consumer","Recycled_Pre_Consumer",(IF($G2524="Recycled Post-Consumer","Recycled_Post_Consumer",(IF($G2524="Sustainably Sourced","Sustainably_sourced",(IF($G2524="Recycled pre-consumer organic","GOTS_recycled_organic","")))))))))))))))))),"")</f>
        <v/>
      </c>
      <c r="AE2524" t="e" cm="1">
        <f t="array" aca="1" ref="AE2524" ca="1">IF($I2524="",IF(INDIRECT("$F"&amp;$S2524)="","",IF(LEFT(INDIRECT("$F"&amp;$S2524),3)="GRS","GRS_RCS_RM",IF((LEFT(INDIRECT("$F"&amp;$S2524),3))="RCS","GRS_RCS_RM",IF(INDIRECT("$F"&amp;$S2524)="OCS (No Label)","OCS_Conversion_RM",IF(LEFT(INDIRECT("$F"&amp;$S2524),3)="OCS","OCS_RM",IF(RIGHT(INDIRECT("$F"&amp;$S2524),10)="conversion","GOTS_RM_conversion",IF((LEFT(INDIRECT("$F"&amp;$S2524),4))="GOTS","GOTS_RM","Responsible_RM"))))))),"DELETERM")</f>
        <v>#VALUE!</v>
      </c>
      <c r="AF2524" t="e" cm="1">
        <f t="array" aca="1" ref="AF2524" ca="1">IF($S2524="","",INDIRECT("$Z"&amp;$S2524))</f>
        <v>#VALUE!</v>
      </c>
      <c r="AG2524" t="str">
        <f t="shared" si="788"/>
        <v/>
      </c>
      <c r="AH2524" t="str" cm="1">
        <f t="array" aca="1" ref="AH2524" ca="1">IFERROR(INDIRECT("$ag"&amp;S2524),"")</f>
        <v/>
      </c>
      <c r="AI2524" t="e" cm="1">
        <f t="array" aca="1" ref="AI2524" ca="1">INDIRECT("O"&amp;S2524)</f>
        <v>#VALUE!</v>
      </c>
      <c r="AJ2524" t="str">
        <f t="shared" si="789"/>
        <v/>
      </c>
    </row>
    <row r="2525" spans="1:36" ht="16.5" customHeight="1">
      <c r="A2525" s="129"/>
      <c r="B2525" s="134"/>
      <c r="C2525" s="135"/>
      <c r="D2525" s="146"/>
      <c r="E2525" s="146"/>
      <c r="F2525" s="135"/>
      <c r="G2525" s="147"/>
      <c r="H2525" s="147"/>
      <c r="I2525" s="147"/>
      <c r="J2525" s="147"/>
      <c r="K2525" s="38"/>
      <c r="L2525" s="143"/>
      <c r="M2525" s="143"/>
      <c r="N2525" s="61"/>
      <c r="O2525" s="314"/>
      <c r="Q2525" t="str">
        <f t="shared" si="784"/>
        <v/>
      </c>
      <c r="S2525" t="e">
        <f t="shared" ca="1" si="793"/>
        <v>#VALUE!</v>
      </c>
      <c r="T2525" t="e">
        <f t="shared" ca="1" si="790"/>
        <v>#VALUE!</v>
      </c>
      <c r="U2525">
        <f t="shared" si="794"/>
        <v>2460</v>
      </c>
      <c r="V2525">
        <v>205.166666666683</v>
      </c>
      <c r="W2525">
        <f t="shared" si="797"/>
        <v>205</v>
      </c>
      <c r="X2525" t="str" cm="1">
        <f t="array" aca="1" ref="X2525" ca="1">IFERROR(INDEX('PC&amp;PD'!$A$1:$AS$19,ROW('PC&amp;PD'!$A$19),MATCH(INDIRECT(T2525),'PC&amp;PD'!$A$1:$AS$1,0)),"")</f>
        <v/>
      </c>
      <c r="AA2525" t="str">
        <f t="shared" si="785"/>
        <v/>
      </c>
      <c r="AB2525" t="str">
        <f t="shared" si="786"/>
        <v/>
      </c>
      <c r="AC2525" t="e">
        <f t="shared" ca="1" si="787"/>
        <v>#VALUE!</v>
      </c>
      <c r="AD2525" t="str" cm="1">
        <f t="array" aca="1" ref="AD2525" ca="1">IFERROR(IF((LEFT(INDIRECT("$F"&amp;$S2525),4))="GOTS",IF($G2525="Organic","GOTS_Organic_raw",(IF($G2525="Responsible","GOTS_Responsible",(IF($G2525="No Attribute (Conventional)","GOTS_conventional",(IF($G2525="Recycled Pre/Post-Consumer","GOTS_pre_post",(IF($G2525="In-Conversion","GOTS_in_conversion",(IF($G2525="Sustainably Sourced","Sustainably_sourced",(IF($G2525="Recycled pre-consumer organic","GOTS_recycled_organic",""))))))))))))),IF($G2525="Organic","Organic",(IF($G2525="Responsible","Responsible",(IF($G2525="No Attribute (Conventional)","No_Attribute_Conventional",(IF($G2525="Recycled Pre/Post-Consumer","Recycled_Pre_Post_Consumer",(IF($G2525="In-Conversion","In_Conversion",(IF($G2525="Recycled Pre-Consumer","Recycled_Pre_Consumer",(IF($G2525="Recycled Post-Consumer","Recycled_Post_Consumer",(IF($G2525="Sustainably Sourced","Sustainably_sourced",(IF($G2525="Recycled pre-consumer organic","GOTS_recycled_organic","")))))))))))))))))),"")</f>
        <v/>
      </c>
      <c r="AE2525" t="e" cm="1">
        <f t="array" aca="1" ref="AE2525" ca="1">IF($I2525="",IF(INDIRECT("$F"&amp;$S2525)="","",IF(LEFT(INDIRECT("$F"&amp;$S2525),3)="GRS","GRS_RCS_RM",IF((LEFT(INDIRECT("$F"&amp;$S2525),3))="RCS","GRS_RCS_RM",IF(INDIRECT("$F"&amp;$S2525)="OCS (No Label)","OCS_Conversion_RM",IF(LEFT(INDIRECT("$F"&amp;$S2525),3)="OCS","OCS_RM",IF(RIGHT(INDIRECT("$F"&amp;$S2525),10)="conversion","GOTS_RM_conversion",IF((LEFT(INDIRECT("$F"&amp;$S2525),4))="GOTS","GOTS_RM","Responsible_RM"))))))),"DELETERM")</f>
        <v>#VALUE!</v>
      </c>
      <c r="AF2525" t="e" cm="1">
        <f t="array" aca="1" ref="AF2525" ca="1">IF($S2525="","",INDIRECT("$Z"&amp;$S2525))</f>
        <v>#VALUE!</v>
      </c>
      <c r="AG2525" t="str">
        <f t="shared" si="788"/>
        <v/>
      </c>
      <c r="AH2525" t="str" cm="1">
        <f t="array" aca="1" ref="AH2525" ca="1">IFERROR(INDIRECT("$ag"&amp;S2525),"")</f>
        <v/>
      </c>
      <c r="AI2525" t="e" cm="1">
        <f t="array" aca="1" ref="AI2525" ca="1">INDIRECT("O"&amp;S2525)</f>
        <v>#VALUE!</v>
      </c>
      <c r="AJ2525" t="str">
        <f t="shared" si="789"/>
        <v/>
      </c>
    </row>
    <row r="2526" spans="1:36" ht="16.5" customHeight="1">
      <c r="A2526" s="129"/>
      <c r="B2526" s="134"/>
      <c r="C2526" s="135"/>
      <c r="D2526" s="146"/>
      <c r="E2526" s="146"/>
      <c r="F2526" s="135"/>
      <c r="G2526" s="147"/>
      <c r="H2526" s="147"/>
      <c r="I2526" s="147"/>
      <c r="J2526" s="147"/>
      <c r="K2526" s="38"/>
      <c r="L2526" s="143"/>
      <c r="M2526" s="143"/>
      <c r="N2526" s="61"/>
      <c r="O2526" s="314"/>
      <c r="Q2526" t="str">
        <f t="shared" si="784"/>
        <v/>
      </c>
      <c r="S2526" t="e">
        <f t="shared" ca="1" si="793"/>
        <v>#VALUE!</v>
      </c>
      <c r="T2526" t="e">
        <f t="shared" ca="1" si="790"/>
        <v>#VALUE!</v>
      </c>
      <c r="U2526">
        <f t="shared" si="794"/>
        <v>2460</v>
      </c>
      <c r="V2526">
        <v>205.250000000016</v>
      </c>
      <c r="W2526">
        <f t="shared" si="797"/>
        <v>205</v>
      </c>
      <c r="X2526" t="str" cm="1">
        <f t="array" aca="1" ref="X2526" ca="1">IFERROR(INDEX('PC&amp;PD'!$A$1:$AS$19,ROW('PC&amp;PD'!$A$19),MATCH(INDIRECT(T2526),'PC&amp;PD'!$A$1:$AS$1,0)),"")</f>
        <v/>
      </c>
      <c r="AA2526" t="str">
        <f t="shared" si="785"/>
        <v/>
      </c>
      <c r="AB2526" t="str">
        <f t="shared" si="786"/>
        <v/>
      </c>
      <c r="AC2526" t="e">
        <f t="shared" ca="1" si="787"/>
        <v>#VALUE!</v>
      </c>
      <c r="AD2526" t="str" cm="1">
        <f t="array" aca="1" ref="AD2526" ca="1">IFERROR(IF((LEFT(INDIRECT("$F"&amp;$S2526),4))="GOTS",IF($G2526="Organic","GOTS_Organic_raw",(IF($G2526="Responsible","GOTS_Responsible",(IF($G2526="No Attribute (Conventional)","GOTS_conventional",(IF($G2526="Recycled Pre/Post-Consumer","GOTS_pre_post",(IF($G2526="In-Conversion","GOTS_in_conversion",(IF($G2526="Sustainably Sourced","Sustainably_sourced",(IF($G2526="Recycled pre-consumer organic","GOTS_recycled_organic",""))))))))))))),IF($G2526="Organic","Organic",(IF($G2526="Responsible","Responsible",(IF($G2526="No Attribute (Conventional)","No_Attribute_Conventional",(IF($G2526="Recycled Pre/Post-Consumer","Recycled_Pre_Post_Consumer",(IF($G2526="In-Conversion","In_Conversion",(IF($G2526="Recycled Pre-Consumer","Recycled_Pre_Consumer",(IF($G2526="Recycled Post-Consumer","Recycled_Post_Consumer",(IF($G2526="Sustainably Sourced","Sustainably_sourced",(IF($G2526="Recycled pre-consumer organic","GOTS_recycled_organic","")))))))))))))))))),"")</f>
        <v/>
      </c>
      <c r="AE2526" t="e" cm="1">
        <f t="array" aca="1" ref="AE2526" ca="1">IF($I2526="",IF(INDIRECT("$F"&amp;$S2526)="","",IF(LEFT(INDIRECT("$F"&amp;$S2526),3)="GRS","GRS_RCS_RM",IF((LEFT(INDIRECT("$F"&amp;$S2526),3))="RCS","GRS_RCS_RM",IF(INDIRECT("$F"&amp;$S2526)="OCS (No Label)","OCS_Conversion_RM",IF(LEFT(INDIRECT("$F"&amp;$S2526),3)="OCS","OCS_RM",IF(RIGHT(INDIRECT("$F"&amp;$S2526),10)="conversion","GOTS_RM_conversion",IF((LEFT(INDIRECT("$F"&amp;$S2526),4))="GOTS","GOTS_RM","Responsible_RM"))))))),"DELETERM")</f>
        <v>#VALUE!</v>
      </c>
      <c r="AF2526" t="e" cm="1">
        <f t="array" aca="1" ref="AF2526" ca="1">IF($S2526="","",INDIRECT("$Z"&amp;$S2526))</f>
        <v>#VALUE!</v>
      </c>
      <c r="AG2526" t="str">
        <f t="shared" si="788"/>
        <v/>
      </c>
      <c r="AH2526" t="str" cm="1">
        <f t="array" aca="1" ref="AH2526" ca="1">IFERROR(INDIRECT("$ag"&amp;S2526),"")</f>
        <v/>
      </c>
      <c r="AI2526" t="e" cm="1">
        <f t="array" aca="1" ref="AI2526" ca="1">INDIRECT("O"&amp;S2526)</f>
        <v>#VALUE!</v>
      </c>
      <c r="AJ2526" t="str">
        <f t="shared" si="789"/>
        <v/>
      </c>
    </row>
    <row r="2527" spans="1:36" ht="16.5" customHeight="1">
      <c r="A2527" s="129"/>
      <c r="B2527" s="134"/>
      <c r="C2527" s="135"/>
      <c r="D2527" s="146"/>
      <c r="E2527" s="146"/>
      <c r="F2527" s="135"/>
      <c r="G2527" s="147"/>
      <c r="H2527" s="147"/>
      <c r="I2527" s="147"/>
      <c r="J2527" s="147"/>
      <c r="K2527" s="38"/>
      <c r="L2527" s="143"/>
      <c r="M2527" s="143"/>
      <c r="N2527" s="61"/>
      <c r="O2527" s="314"/>
      <c r="Q2527" t="str">
        <f t="shared" si="784"/>
        <v/>
      </c>
      <c r="S2527" t="e">
        <f t="shared" ca="1" si="793"/>
        <v>#VALUE!</v>
      </c>
      <c r="T2527" t="e">
        <f t="shared" ca="1" si="790"/>
        <v>#VALUE!</v>
      </c>
      <c r="U2527">
        <f t="shared" si="794"/>
        <v>2460</v>
      </c>
      <c r="V2527">
        <v>205.333333333349</v>
      </c>
      <c r="W2527">
        <f t="shared" si="797"/>
        <v>205</v>
      </c>
      <c r="X2527" t="str" cm="1">
        <f t="array" aca="1" ref="X2527" ca="1">IFERROR(INDEX('PC&amp;PD'!$A$1:$AS$19,ROW('PC&amp;PD'!$A$19),MATCH(INDIRECT(T2527),'PC&amp;PD'!$A$1:$AS$1,0)),"")</f>
        <v/>
      </c>
      <c r="AA2527" t="str">
        <f t="shared" si="785"/>
        <v/>
      </c>
      <c r="AB2527" t="str">
        <f t="shared" si="786"/>
        <v/>
      </c>
      <c r="AC2527" t="e">
        <f t="shared" ca="1" si="787"/>
        <v>#VALUE!</v>
      </c>
      <c r="AD2527" t="str" cm="1">
        <f t="array" aca="1" ref="AD2527" ca="1">IFERROR(IF((LEFT(INDIRECT("$F"&amp;$S2527),4))="GOTS",IF($G2527="Organic","GOTS_Organic_raw",(IF($G2527="Responsible","GOTS_Responsible",(IF($G2527="No Attribute (Conventional)","GOTS_conventional",(IF($G2527="Recycled Pre/Post-Consumer","GOTS_pre_post",(IF($G2527="In-Conversion","GOTS_in_conversion",(IF($G2527="Sustainably Sourced","Sustainably_sourced",(IF($G2527="Recycled pre-consumer organic","GOTS_recycled_organic",""))))))))))))),IF($G2527="Organic","Organic",(IF($G2527="Responsible","Responsible",(IF($G2527="No Attribute (Conventional)","No_Attribute_Conventional",(IF($G2527="Recycled Pre/Post-Consumer","Recycled_Pre_Post_Consumer",(IF($G2527="In-Conversion","In_Conversion",(IF($G2527="Recycled Pre-Consumer","Recycled_Pre_Consumer",(IF($G2527="Recycled Post-Consumer","Recycled_Post_Consumer",(IF($G2527="Sustainably Sourced","Sustainably_sourced",(IF($G2527="Recycled pre-consumer organic","GOTS_recycled_organic","")))))))))))))))))),"")</f>
        <v/>
      </c>
      <c r="AE2527" t="e" cm="1">
        <f t="array" aca="1" ref="AE2527" ca="1">IF($I2527="",IF(INDIRECT("$F"&amp;$S2527)="","",IF(LEFT(INDIRECT("$F"&amp;$S2527),3)="GRS","GRS_RCS_RM",IF((LEFT(INDIRECT("$F"&amp;$S2527),3))="RCS","GRS_RCS_RM",IF(INDIRECT("$F"&amp;$S2527)="OCS (No Label)","OCS_Conversion_RM",IF(LEFT(INDIRECT("$F"&amp;$S2527),3)="OCS","OCS_RM",IF(RIGHT(INDIRECT("$F"&amp;$S2527),10)="conversion","GOTS_RM_conversion",IF((LEFT(INDIRECT("$F"&amp;$S2527),4))="GOTS","GOTS_RM","Responsible_RM"))))))),"DELETERM")</f>
        <v>#VALUE!</v>
      </c>
      <c r="AF2527" t="e" cm="1">
        <f t="array" aca="1" ref="AF2527" ca="1">IF($S2527="","",INDIRECT("$Z"&amp;$S2527))</f>
        <v>#VALUE!</v>
      </c>
      <c r="AG2527" t="str">
        <f t="shared" si="788"/>
        <v/>
      </c>
      <c r="AH2527" t="str" cm="1">
        <f t="array" aca="1" ref="AH2527" ca="1">IFERROR(INDIRECT("$ag"&amp;S2527),"")</f>
        <v/>
      </c>
      <c r="AI2527" t="e" cm="1">
        <f t="array" aca="1" ref="AI2527" ca="1">INDIRECT("O"&amp;S2527)</f>
        <v>#VALUE!</v>
      </c>
      <c r="AJ2527" t="str">
        <f t="shared" si="789"/>
        <v/>
      </c>
    </row>
    <row r="2528" spans="1:36" ht="16.5" customHeight="1">
      <c r="A2528" s="129"/>
      <c r="B2528" s="134"/>
      <c r="C2528" s="135"/>
      <c r="D2528" s="146"/>
      <c r="E2528" s="146"/>
      <c r="F2528" s="135"/>
      <c r="G2528" s="147"/>
      <c r="H2528" s="147"/>
      <c r="I2528" s="147"/>
      <c r="J2528" s="147"/>
      <c r="K2528" s="38"/>
      <c r="L2528" s="143"/>
      <c r="M2528" s="143"/>
      <c r="N2528" s="61"/>
      <c r="O2528" s="314"/>
      <c r="Q2528" t="str">
        <f t="shared" si="784"/>
        <v/>
      </c>
      <c r="S2528" t="e">
        <f t="shared" ca="1" si="793"/>
        <v>#VALUE!</v>
      </c>
      <c r="T2528" t="e">
        <f t="shared" ca="1" si="790"/>
        <v>#VALUE!</v>
      </c>
      <c r="U2528">
        <f t="shared" si="794"/>
        <v>2460</v>
      </c>
      <c r="V2528">
        <v>205.416666666683</v>
      </c>
      <c r="W2528">
        <f t="shared" si="797"/>
        <v>205</v>
      </c>
      <c r="X2528" t="str" cm="1">
        <f t="array" aca="1" ref="X2528" ca="1">IFERROR(INDEX('PC&amp;PD'!$A$1:$AS$19,ROW('PC&amp;PD'!$A$19),MATCH(INDIRECT(T2528),'PC&amp;PD'!$A$1:$AS$1,0)),"")</f>
        <v/>
      </c>
      <c r="AA2528" t="str">
        <f t="shared" si="785"/>
        <v/>
      </c>
      <c r="AB2528" t="str">
        <f t="shared" si="786"/>
        <v/>
      </c>
      <c r="AC2528" t="e">
        <f t="shared" ca="1" si="787"/>
        <v>#VALUE!</v>
      </c>
      <c r="AD2528" t="str" cm="1">
        <f t="array" aca="1" ref="AD2528" ca="1">IFERROR(IF((LEFT(INDIRECT("$F"&amp;$S2528),4))="GOTS",IF($G2528="Organic","GOTS_Organic_raw",(IF($G2528="Responsible","GOTS_Responsible",(IF($G2528="No Attribute (Conventional)","GOTS_conventional",(IF($G2528="Recycled Pre/Post-Consumer","GOTS_pre_post",(IF($G2528="In-Conversion","GOTS_in_conversion",(IF($G2528="Sustainably Sourced","Sustainably_sourced",(IF($G2528="Recycled pre-consumer organic","GOTS_recycled_organic",""))))))))))))),IF($G2528="Organic","Organic",(IF($G2528="Responsible","Responsible",(IF($G2528="No Attribute (Conventional)","No_Attribute_Conventional",(IF($G2528="Recycled Pre/Post-Consumer","Recycled_Pre_Post_Consumer",(IF($G2528="In-Conversion","In_Conversion",(IF($G2528="Recycled Pre-Consumer","Recycled_Pre_Consumer",(IF($G2528="Recycled Post-Consumer","Recycled_Post_Consumer",(IF($G2528="Sustainably Sourced","Sustainably_sourced",(IF($G2528="Recycled pre-consumer organic","GOTS_recycled_organic","")))))))))))))))))),"")</f>
        <v/>
      </c>
      <c r="AE2528" t="e" cm="1">
        <f t="array" aca="1" ref="AE2528" ca="1">IF($I2528="",IF(INDIRECT("$F"&amp;$S2528)="","",IF(LEFT(INDIRECT("$F"&amp;$S2528),3)="GRS","GRS_RCS_RM",IF((LEFT(INDIRECT("$F"&amp;$S2528),3))="RCS","GRS_RCS_RM",IF(INDIRECT("$F"&amp;$S2528)="OCS (No Label)","OCS_Conversion_RM",IF(LEFT(INDIRECT("$F"&amp;$S2528),3)="OCS","OCS_RM",IF(RIGHT(INDIRECT("$F"&amp;$S2528),10)="conversion","GOTS_RM_conversion",IF((LEFT(INDIRECT("$F"&amp;$S2528),4))="GOTS","GOTS_RM","Responsible_RM"))))))),"DELETERM")</f>
        <v>#VALUE!</v>
      </c>
      <c r="AF2528" t="e" cm="1">
        <f t="array" aca="1" ref="AF2528" ca="1">IF($S2528="","",INDIRECT("$Z"&amp;$S2528))</f>
        <v>#VALUE!</v>
      </c>
      <c r="AG2528" t="str">
        <f t="shared" si="788"/>
        <v/>
      </c>
      <c r="AH2528" t="str" cm="1">
        <f t="array" aca="1" ref="AH2528" ca="1">IFERROR(INDIRECT("$ag"&amp;S2528),"")</f>
        <v/>
      </c>
      <c r="AI2528" t="e" cm="1">
        <f t="array" aca="1" ref="AI2528" ca="1">INDIRECT("O"&amp;S2528)</f>
        <v>#VALUE!</v>
      </c>
      <c r="AJ2528" t="str">
        <f t="shared" si="789"/>
        <v/>
      </c>
    </row>
    <row r="2529" spans="1:36" ht="16.5" customHeight="1">
      <c r="A2529" s="130"/>
      <c r="B2529" s="136"/>
      <c r="C2529" s="137"/>
      <c r="D2529" s="146"/>
      <c r="E2529" s="146"/>
      <c r="F2529" s="137"/>
      <c r="G2529" s="147"/>
      <c r="H2529" s="147"/>
      <c r="I2529" s="147"/>
      <c r="J2529" s="147"/>
      <c r="K2529" s="38"/>
      <c r="L2529" s="144"/>
      <c r="M2529" s="144"/>
      <c r="N2529" s="61"/>
      <c r="O2529" s="314"/>
      <c r="Q2529" t="str">
        <f t="shared" si="784"/>
        <v/>
      </c>
      <c r="S2529" t="e">
        <f t="shared" ca="1" si="793"/>
        <v>#VALUE!</v>
      </c>
      <c r="T2529" t="e">
        <f t="shared" ca="1" si="790"/>
        <v>#VALUE!</v>
      </c>
      <c r="U2529">
        <f t="shared" si="794"/>
        <v>2460</v>
      </c>
      <c r="V2529">
        <v>205.500000000016</v>
      </c>
      <c r="W2529">
        <f t="shared" si="797"/>
        <v>205</v>
      </c>
      <c r="X2529" t="str" cm="1">
        <f t="array" aca="1" ref="X2529" ca="1">IFERROR(INDEX('PC&amp;PD'!$A$1:$AS$19,ROW('PC&amp;PD'!$A$19),MATCH(INDIRECT(T2529),'PC&amp;PD'!$A$1:$AS$1,0)),"")</f>
        <v/>
      </c>
      <c r="AA2529" t="str">
        <f t="shared" si="785"/>
        <v/>
      </c>
      <c r="AB2529" t="str">
        <f t="shared" si="786"/>
        <v/>
      </c>
      <c r="AC2529" t="e">
        <f t="shared" ca="1" si="787"/>
        <v>#VALUE!</v>
      </c>
      <c r="AD2529" t="str" cm="1">
        <f t="array" aca="1" ref="AD2529" ca="1">IFERROR(IF((LEFT(INDIRECT("$F"&amp;$S2529),4))="GOTS",IF($G2529="Organic","GOTS_Organic_raw",(IF($G2529="Responsible","GOTS_Responsible",(IF($G2529="No Attribute (Conventional)","GOTS_conventional",(IF($G2529="Recycled Pre/Post-Consumer","GOTS_pre_post",(IF($G2529="In-Conversion","GOTS_in_conversion",(IF($G2529="Sustainably Sourced","Sustainably_sourced",(IF($G2529="Recycled pre-consumer organic","GOTS_recycled_organic",""))))))))))))),IF($G2529="Organic","Organic",(IF($G2529="Responsible","Responsible",(IF($G2529="No Attribute (Conventional)","No_Attribute_Conventional",(IF($G2529="Recycled Pre/Post-Consumer","Recycled_Pre_Post_Consumer",(IF($G2529="In-Conversion","In_Conversion",(IF($G2529="Recycled Pre-Consumer","Recycled_Pre_Consumer",(IF($G2529="Recycled Post-Consumer","Recycled_Post_Consumer",(IF($G2529="Sustainably Sourced","Sustainably_sourced",(IF($G2529="Recycled pre-consumer organic","GOTS_recycled_organic","")))))))))))))))))),"")</f>
        <v/>
      </c>
      <c r="AE2529" t="e" cm="1">
        <f t="array" aca="1" ref="AE2529" ca="1">IF($I2529="",IF(INDIRECT("$F"&amp;$S2529)="","",IF(LEFT(INDIRECT("$F"&amp;$S2529),3)="GRS","GRS_RCS_RM",IF((LEFT(INDIRECT("$F"&amp;$S2529),3))="RCS","GRS_RCS_RM",IF(INDIRECT("$F"&amp;$S2529)="OCS (No Label)","OCS_Conversion_RM",IF(LEFT(INDIRECT("$F"&amp;$S2529),3)="OCS","OCS_RM",IF(RIGHT(INDIRECT("$F"&amp;$S2529),10)="conversion","GOTS_RM_conversion",IF((LEFT(INDIRECT("$F"&amp;$S2529),4))="GOTS","GOTS_RM","Responsible_RM"))))))),"DELETERM")</f>
        <v>#VALUE!</v>
      </c>
      <c r="AF2529" t="e" cm="1">
        <f t="array" aca="1" ref="AF2529" ca="1">IF($S2529="","",INDIRECT("$Z"&amp;$S2529))</f>
        <v>#VALUE!</v>
      </c>
      <c r="AG2529" t="str">
        <f t="shared" si="788"/>
        <v/>
      </c>
      <c r="AH2529" t="str" cm="1">
        <f t="array" aca="1" ref="AH2529" ca="1">IFERROR(INDIRECT("$ag"&amp;S2529),"")</f>
        <v/>
      </c>
      <c r="AI2529" t="e" cm="1">
        <f t="array" aca="1" ref="AI2529" ca="1">INDIRECT("O"&amp;S2529)</f>
        <v>#VALUE!</v>
      </c>
      <c r="AJ2529" t="str">
        <f t="shared" si="789"/>
        <v/>
      </c>
    </row>
    <row r="2530" spans="1:36" ht="16.5" customHeight="1">
      <c r="A2530" s="130"/>
      <c r="B2530" s="136"/>
      <c r="C2530" s="137"/>
      <c r="D2530" s="146"/>
      <c r="E2530" s="146"/>
      <c r="F2530" s="137"/>
      <c r="G2530" s="147"/>
      <c r="H2530" s="147"/>
      <c r="I2530" s="147"/>
      <c r="J2530" s="147"/>
      <c r="K2530" s="38"/>
      <c r="L2530" s="144"/>
      <c r="M2530" s="144"/>
      <c r="N2530" s="61"/>
      <c r="O2530" s="314"/>
      <c r="Q2530" t="str">
        <f t="shared" si="784"/>
        <v/>
      </c>
      <c r="S2530" t="e">
        <f t="shared" ca="1" si="793"/>
        <v>#VALUE!</v>
      </c>
      <c r="T2530" t="e">
        <f t="shared" ca="1" si="790"/>
        <v>#VALUE!</v>
      </c>
      <c r="U2530">
        <f t="shared" si="794"/>
        <v>2460</v>
      </c>
      <c r="V2530">
        <v>205.58333333335</v>
      </c>
      <c r="W2530">
        <f t="shared" si="797"/>
        <v>205</v>
      </c>
      <c r="X2530" t="str" cm="1">
        <f t="array" aca="1" ref="X2530" ca="1">IFERROR(INDEX('PC&amp;PD'!$A$1:$AS$19,ROW('PC&amp;PD'!$A$19),MATCH(INDIRECT(T2530),'PC&amp;PD'!$A$1:$AS$1,0)),"")</f>
        <v/>
      </c>
      <c r="AA2530" t="str">
        <f t="shared" si="785"/>
        <v/>
      </c>
      <c r="AB2530" t="str">
        <f t="shared" si="786"/>
        <v/>
      </c>
      <c r="AC2530" t="e">
        <f t="shared" ca="1" si="787"/>
        <v>#VALUE!</v>
      </c>
      <c r="AD2530" t="str" cm="1">
        <f t="array" aca="1" ref="AD2530" ca="1">IFERROR(IF((LEFT(INDIRECT("$F"&amp;$S2530),4))="GOTS",IF($G2530="Organic","GOTS_Organic_raw",(IF($G2530="Responsible","GOTS_Responsible",(IF($G2530="No Attribute (Conventional)","GOTS_conventional",(IF($G2530="Recycled Pre/Post-Consumer","GOTS_pre_post",(IF($G2530="In-Conversion","GOTS_in_conversion",(IF($G2530="Sustainably Sourced","Sustainably_sourced",(IF($G2530="Recycled pre-consumer organic","GOTS_recycled_organic",""))))))))))))),IF($G2530="Organic","Organic",(IF($G2530="Responsible","Responsible",(IF($G2530="No Attribute (Conventional)","No_Attribute_Conventional",(IF($G2530="Recycled Pre/Post-Consumer","Recycled_Pre_Post_Consumer",(IF($G2530="In-Conversion","In_Conversion",(IF($G2530="Recycled Pre-Consumer","Recycled_Pre_Consumer",(IF($G2530="Recycled Post-Consumer","Recycled_Post_Consumer",(IF($G2530="Sustainably Sourced","Sustainably_sourced",(IF($G2530="Recycled pre-consumer organic","GOTS_recycled_organic","")))))))))))))))))),"")</f>
        <v/>
      </c>
      <c r="AE2530" t="e" cm="1">
        <f t="array" aca="1" ref="AE2530" ca="1">IF($I2530="",IF(INDIRECT("$F"&amp;$S2530)="","",IF(LEFT(INDIRECT("$F"&amp;$S2530),3)="GRS","GRS_RCS_RM",IF((LEFT(INDIRECT("$F"&amp;$S2530),3))="RCS","GRS_RCS_RM",IF(INDIRECT("$F"&amp;$S2530)="OCS (No Label)","OCS_Conversion_RM",IF(LEFT(INDIRECT("$F"&amp;$S2530),3)="OCS","OCS_RM",IF(RIGHT(INDIRECT("$F"&amp;$S2530),10)="conversion","GOTS_RM_conversion",IF((LEFT(INDIRECT("$F"&amp;$S2530),4))="GOTS","GOTS_RM","Responsible_RM"))))))),"DELETERM")</f>
        <v>#VALUE!</v>
      </c>
      <c r="AF2530" t="e" cm="1">
        <f t="array" aca="1" ref="AF2530" ca="1">IF($S2530="","",INDIRECT("$Z"&amp;$S2530))</f>
        <v>#VALUE!</v>
      </c>
      <c r="AG2530" t="str">
        <f t="shared" si="788"/>
        <v/>
      </c>
      <c r="AH2530" t="str" cm="1">
        <f t="array" aca="1" ref="AH2530" ca="1">IFERROR(INDIRECT("$ag"&amp;S2530),"")</f>
        <v/>
      </c>
      <c r="AI2530" t="e" cm="1">
        <f t="array" aca="1" ref="AI2530" ca="1">INDIRECT("O"&amp;S2530)</f>
        <v>#VALUE!</v>
      </c>
      <c r="AJ2530" t="str">
        <f t="shared" si="789"/>
        <v/>
      </c>
    </row>
    <row r="2531" spans="1:36" ht="16.5" customHeight="1">
      <c r="A2531" s="130"/>
      <c r="B2531" s="136"/>
      <c r="C2531" s="137"/>
      <c r="D2531" s="146"/>
      <c r="E2531" s="146"/>
      <c r="F2531" s="137"/>
      <c r="G2531" s="147"/>
      <c r="H2531" s="147"/>
      <c r="I2531" s="147"/>
      <c r="J2531" s="147"/>
      <c r="K2531" s="38"/>
      <c r="L2531" s="144"/>
      <c r="M2531" s="144"/>
      <c r="N2531" s="61"/>
      <c r="O2531" s="314"/>
      <c r="Q2531" t="str">
        <f t="shared" si="784"/>
        <v/>
      </c>
      <c r="S2531" t="e">
        <f t="shared" ca="1" si="793"/>
        <v>#VALUE!</v>
      </c>
      <c r="T2531" t="e">
        <f t="shared" ca="1" si="790"/>
        <v>#VALUE!</v>
      </c>
      <c r="U2531">
        <f t="shared" si="794"/>
        <v>2460</v>
      </c>
      <c r="V2531">
        <v>205.666666666683</v>
      </c>
      <c r="W2531">
        <f t="shared" si="797"/>
        <v>205</v>
      </c>
      <c r="X2531" t="str" cm="1">
        <f t="array" aca="1" ref="X2531" ca="1">IFERROR(INDEX('PC&amp;PD'!$A$1:$AS$19,ROW('PC&amp;PD'!$A$19),MATCH(INDIRECT(T2531),'PC&amp;PD'!$A$1:$AS$1,0)),"")</f>
        <v/>
      </c>
      <c r="AA2531" t="str">
        <f t="shared" si="785"/>
        <v/>
      </c>
      <c r="AB2531" t="str">
        <f t="shared" si="786"/>
        <v/>
      </c>
      <c r="AC2531" t="e">
        <f t="shared" ca="1" si="787"/>
        <v>#VALUE!</v>
      </c>
      <c r="AD2531" t="str" cm="1">
        <f t="array" aca="1" ref="AD2531" ca="1">IFERROR(IF((LEFT(INDIRECT("$F"&amp;$S2531),4))="GOTS",IF($G2531="Organic","GOTS_Organic_raw",(IF($G2531="Responsible","GOTS_Responsible",(IF($G2531="No Attribute (Conventional)","GOTS_conventional",(IF($G2531="Recycled Pre/Post-Consumer","GOTS_pre_post",(IF($G2531="In-Conversion","GOTS_in_conversion",(IF($G2531="Sustainably Sourced","Sustainably_sourced",(IF($G2531="Recycled pre-consumer organic","GOTS_recycled_organic",""))))))))))))),IF($G2531="Organic","Organic",(IF($G2531="Responsible","Responsible",(IF($G2531="No Attribute (Conventional)","No_Attribute_Conventional",(IF($G2531="Recycled Pre/Post-Consumer","Recycled_Pre_Post_Consumer",(IF($G2531="In-Conversion","In_Conversion",(IF($G2531="Recycled Pre-Consumer","Recycled_Pre_Consumer",(IF($G2531="Recycled Post-Consumer","Recycled_Post_Consumer",(IF($G2531="Sustainably Sourced","Sustainably_sourced",(IF($G2531="Recycled pre-consumer organic","GOTS_recycled_organic","")))))))))))))))))),"")</f>
        <v/>
      </c>
      <c r="AE2531" t="e" cm="1">
        <f t="array" aca="1" ref="AE2531" ca="1">IF($I2531="",IF(INDIRECT("$F"&amp;$S2531)="","",IF(LEFT(INDIRECT("$F"&amp;$S2531),3)="GRS","GRS_RCS_RM",IF((LEFT(INDIRECT("$F"&amp;$S2531),3))="RCS","GRS_RCS_RM",IF(INDIRECT("$F"&amp;$S2531)="OCS (No Label)","OCS_Conversion_RM",IF(LEFT(INDIRECT("$F"&amp;$S2531),3)="OCS","OCS_RM",IF(RIGHT(INDIRECT("$F"&amp;$S2531),10)="conversion","GOTS_RM_conversion",IF((LEFT(INDIRECT("$F"&amp;$S2531),4))="GOTS","GOTS_RM","Responsible_RM"))))))),"DELETERM")</f>
        <v>#VALUE!</v>
      </c>
      <c r="AF2531" t="e" cm="1">
        <f t="array" aca="1" ref="AF2531" ca="1">IF($S2531="","",INDIRECT("$Z"&amp;$S2531))</f>
        <v>#VALUE!</v>
      </c>
      <c r="AG2531" t="str">
        <f t="shared" si="788"/>
        <v/>
      </c>
      <c r="AH2531" t="str" cm="1">
        <f t="array" aca="1" ref="AH2531" ca="1">IFERROR(INDIRECT("$ag"&amp;S2531),"")</f>
        <v/>
      </c>
      <c r="AI2531" t="e" cm="1">
        <f t="array" aca="1" ref="AI2531" ca="1">INDIRECT("O"&amp;S2531)</f>
        <v>#VALUE!</v>
      </c>
      <c r="AJ2531" t="str">
        <f t="shared" si="789"/>
        <v/>
      </c>
    </row>
    <row r="2532" spans="1:36" ht="16.5" customHeight="1">
      <c r="A2532" s="130"/>
      <c r="B2532" s="136"/>
      <c r="C2532" s="137"/>
      <c r="D2532" s="146"/>
      <c r="E2532" s="146"/>
      <c r="F2532" s="137"/>
      <c r="G2532" s="147"/>
      <c r="H2532" s="147"/>
      <c r="I2532" s="147"/>
      <c r="J2532" s="147"/>
      <c r="K2532" s="38"/>
      <c r="L2532" s="144"/>
      <c r="M2532" s="144"/>
      <c r="N2532" s="61"/>
      <c r="O2532" s="314"/>
      <c r="Q2532" t="str">
        <f t="shared" si="784"/>
        <v/>
      </c>
      <c r="S2532" t="e">
        <f t="shared" ca="1" si="793"/>
        <v>#VALUE!</v>
      </c>
      <c r="T2532" t="e">
        <f t="shared" ca="1" si="790"/>
        <v>#VALUE!</v>
      </c>
      <c r="U2532">
        <f t="shared" si="794"/>
        <v>2460</v>
      </c>
      <c r="V2532">
        <v>205.750000000016</v>
      </c>
      <c r="W2532">
        <f t="shared" si="797"/>
        <v>205</v>
      </c>
      <c r="X2532" t="str" cm="1">
        <f t="array" aca="1" ref="X2532" ca="1">IFERROR(INDEX('PC&amp;PD'!$A$1:$AS$19,ROW('PC&amp;PD'!$A$19),MATCH(INDIRECT(T2532),'PC&amp;PD'!$A$1:$AS$1,0)),"")</f>
        <v/>
      </c>
      <c r="AA2532" t="str">
        <f t="shared" si="785"/>
        <v/>
      </c>
      <c r="AB2532" t="str">
        <f t="shared" si="786"/>
        <v/>
      </c>
      <c r="AC2532" t="e">
        <f t="shared" ca="1" si="787"/>
        <v>#VALUE!</v>
      </c>
      <c r="AD2532" t="str" cm="1">
        <f t="array" aca="1" ref="AD2532" ca="1">IFERROR(IF((LEFT(INDIRECT("$F"&amp;$S2532),4))="GOTS",IF($G2532="Organic","GOTS_Organic_raw",(IF($G2532="Responsible","GOTS_Responsible",(IF($G2532="No Attribute (Conventional)","GOTS_conventional",(IF($G2532="Recycled Pre/Post-Consumer","GOTS_pre_post",(IF($G2532="In-Conversion","GOTS_in_conversion",(IF($G2532="Sustainably Sourced","Sustainably_sourced",(IF($G2532="Recycled pre-consumer organic","GOTS_recycled_organic",""))))))))))))),IF($G2532="Organic","Organic",(IF($G2532="Responsible","Responsible",(IF($G2532="No Attribute (Conventional)","No_Attribute_Conventional",(IF($G2532="Recycled Pre/Post-Consumer","Recycled_Pre_Post_Consumer",(IF($G2532="In-Conversion","In_Conversion",(IF($G2532="Recycled Pre-Consumer","Recycled_Pre_Consumer",(IF($G2532="Recycled Post-Consumer","Recycled_Post_Consumer",(IF($G2532="Sustainably Sourced","Sustainably_sourced",(IF($G2532="Recycled pre-consumer organic","GOTS_recycled_organic","")))))))))))))))))),"")</f>
        <v/>
      </c>
      <c r="AE2532" t="e" cm="1">
        <f t="array" aca="1" ref="AE2532" ca="1">IF($I2532="",IF(INDIRECT("$F"&amp;$S2532)="","",IF(LEFT(INDIRECT("$F"&amp;$S2532),3)="GRS","GRS_RCS_RM",IF((LEFT(INDIRECT("$F"&amp;$S2532),3))="RCS","GRS_RCS_RM",IF(INDIRECT("$F"&amp;$S2532)="OCS (No Label)","OCS_Conversion_RM",IF(LEFT(INDIRECT("$F"&amp;$S2532),3)="OCS","OCS_RM",IF(RIGHT(INDIRECT("$F"&amp;$S2532),10)="conversion","GOTS_RM_conversion",IF((LEFT(INDIRECT("$F"&amp;$S2532),4))="GOTS","GOTS_RM","Responsible_RM"))))))),"DELETERM")</f>
        <v>#VALUE!</v>
      </c>
      <c r="AF2532" t="e" cm="1">
        <f t="array" aca="1" ref="AF2532" ca="1">IF($S2532="","",INDIRECT("$Z"&amp;$S2532))</f>
        <v>#VALUE!</v>
      </c>
      <c r="AG2532" t="str">
        <f t="shared" si="788"/>
        <v/>
      </c>
      <c r="AH2532" t="str" cm="1">
        <f t="array" aca="1" ref="AH2532" ca="1">IFERROR(INDIRECT("$ag"&amp;S2532),"")</f>
        <v/>
      </c>
      <c r="AI2532" t="e" cm="1">
        <f t="array" aca="1" ref="AI2532" ca="1">INDIRECT("O"&amp;S2532)</f>
        <v>#VALUE!</v>
      </c>
      <c r="AJ2532" t="str">
        <f t="shared" si="789"/>
        <v/>
      </c>
    </row>
    <row r="2533" spans="1:36" ht="16.5" customHeight="1">
      <c r="A2533" s="130"/>
      <c r="B2533" s="136"/>
      <c r="C2533" s="137"/>
      <c r="D2533" s="146"/>
      <c r="E2533" s="146"/>
      <c r="F2533" s="137"/>
      <c r="G2533" s="147"/>
      <c r="H2533" s="147"/>
      <c r="I2533" s="147"/>
      <c r="J2533" s="147"/>
      <c r="K2533" s="38"/>
      <c r="L2533" s="144"/>
      <c r="M2533" s="144"/>
      <c r="N2533" s="61"/>
      <c r="O2533" s="314"/>
      <c r="Q2533" t="str">
        <f t="shared" si="784"/>
        <v/>
      </c>
      <c r="S2533" t="e">
        <f t="shared" ca="1" si="793"/>
        <v>#VALUE!</v>
      </c>
      <c r="T2533" t="e">
        <f t="shared" ca="1" si="790"/>
        <v>#VALUE!</v>
      </c>
      <c r="U2533">
        <f t="shared" si="794"/>
        <v>2460</v>
      </c>
      <c r="V2533">
        <v>205.83333333335</v>
      </c>
      <c r="W2533">
        <f t="shared" si="797"/>
        <v>205</v>
      </c>
      <c r="X2533" t="str" cm="1">
        <f t="array" aca="1" ref="X2533" ca="1">IFERROR(INDEX('PC&amp;PD'!$A$1:$AS$19,ROW('PC&amp;PD'!$A$19),MATCH(INDIRECT(T2533),'PC&amp;PD'!$A$1:$AS$1,0)),"")</f>
        <v/>
      </c>
      <c r="AA2533" t="str">
        <f t="shared" si="785"/>
        <v/>
      </c>
      <c r="AB2533" t="str">
        <f t="shared" si="786"/>
        <v/>
      </c>
      <c r="AC2533" t="e">
        <f t="shared" ca="1" si="787"/>
        <v>#VALUE!</v>
      </c>
      <c r="AD2533" t="str" cm="1">
        <f t="array" aca="1" ref="AD2533" ca="1">IFERROR(IF((LEFT(INDIRECT("$F"&amp;$S2533),4))="GOTS",IF($G2533="Organic","GOTS_Organic_raw",(IF($G2533="Responsible","GOTS_Responsible",(IF($G2533="No Attribute (Conventional)","GOTS_conventional",(IF($G2533="Recycled Pre/Post-Consumer","GOTS_pre_post",(IF($G2533="In-Conversion","GOTS_in_conversion",(IF($G2533="Sustainably Sourced","Sustainably_sourced",(IF($G2533="Recycled pre-consumer organic","GOTS_recycled_organic",""))))))))))))),IF($G2533="Organic","Organic",(IF($G2533="Responsible","Responsible",(IF($G2533="No Attribute (Conventional)","No_Attribute_Conventional",(IF($G2533="Recycled Pre/Post-Consumer","Recycled_Pre_Post_Consumer",(IF($G2533="In-Conversion","In_Conversion",(IF($G2533="Recycled Pre-Consumer","Recycled_Pre_Consumer",(IF($G2533="Recycled Post-Consumer","Recycled_Post_Consumer",(IF($G2533="Sustainably Sourced","Sustainably_sourced",(IF($G2533="Recycled pre-consumer organic","GOTS_recycled_organic","")))))))))))))))))),"")</f>
        <v/>
      </c>
      <c r="AE2533" t="e" cm="1">
        <f t="array" aca="1" ref="AE2533" ca="1">IF($I2533="",IF(INDIRECT("$F"&amp;$S2533)="","",IF(LEFT(INDIRECT("$F"&amp;$S2533),3)="GRS","GRS_RCS_RM",IF((LEFT(INDIRECT("$F"&amp;$S2533),3))="RCS","GRS_RCS_RM",IF(INDIRECT("$F"&amp;$S2533)="OCS (No Label)","OCS_Conversion_RM",IF(LEFT(INDIRECT("$F"&amp;$S2533),3)="OCS","OCS_RM",IF(RIGHT(INDIRECT("$F"&amp;$S2533),10)="conversion","GOTS_RM_conversion",IF((LEFT(INDIRECT("$F"&amp;$S2533),4))="GOTS","GOTS_RM","Responsible_RM"))))))),"DELETERM")</f>
        <v>#VALUE!</v>
      </c>
      <c r="AF2533" t="e" cm="1">
        <f t="array" aca="1" ref="AF2533" ca="1">IF($S2533="","",INDIRECT("$Z"&amp;$S2533))</f>
        <v>#VALUE!</v>
      </c>
      <c r="AG2533" t="str">
        <f t="shared" si="788"/>
        <v/>
      </c>
      <c r="AH2533" t="str" cm="1">
        <f t="array" aca="1" ref="AH2533" ca="1">IFERROR(INDIRECT("$ag"&amp;S2533),"")</f>
        <v/>
      </c>
      <c r="AI2533" t="e" cm="1">
        <f t="array" aca="1" ref="AI2533" ca="1">INDIRECT("O"&amp;S2533)</f>
        <v>#VALUE!</v>
      </c>
      <c r="AJ2533" t="str">
        <f t="shared" si="789"/>
        <v/>
      </c>
    </row>
    <row r="2534" spans="1:36" ht="16.5" customHeight="1" thickBot="1">
      <c r="A2534" s="131"/>
      <c r="B2534" s="138"/>
      <c r="C2534" s="139"/>
      <c r="D2534" s="148"/>
      <c r="E2534" s="148"/>
      <c r="F2534" s="139"/>
      <c r="G2534" s="149"/>
      <c r="H2534" s="149"/>
      <c r="I2534" s="149"/>
      <c r="J2534" s="149"/>
      <c r="K2534" s="39"/>
      <c r="L2534" s="145"/>
      <c r="M2534" s="145"/>
      <c r="N2534" s="62"/>
      <c r="O2534" s="315"/>
      <c r="Q2534" t="str">
        <f t="shared" si="784"/>
        <v/>
      </c>
      <c r="S2534" t="e">
        <f t="shared" ca="1" si="793"/>
        <v>#VALUE!</v>
      </c>
      <c r="T2534" t="e">
        <f t="shared" ca="1" si="790"/>
        <v>#VALUE!</v>
      </c>
      <c r="U2534">
        <f t="shared" si="794"/>
        <v>2460</v>
      </c>
      <c r="V2534">
        <v>205.916666666683</v>
      </c>
      <c r="W2534">
        <f t="shared" si="797"/>
        <v>205</v>
      </c>
      <c r="X2534" t="str" cm="1">
        <f t="array" aca="1" ref="X2534" ca="1">IFERROR(INDEX('PC&amp;PD'!$A$1:$AS$19,ROW('PC&amp;PD'!$A$19),MATCH(INDIRECT(T2534),'PC&amp;PD'!$A$1:$AS$1,0)),"")</f>
        <v/>
      </c>
      <c r="AA2534" t="str">
        <f t="shared" si="785"/>
        <v/>
      </c>
      <c r="AB2534" t="str">
        <f t="shared" si="786"/>
        <v/>
      </c>
      <c r="AC2534" t="e">
        <f t="shared" ca="1" si="787"/>
        <v>#VALUE!</v>
      </c>
      <c r="AD2534" t="str" cm="1">
        <f t="array" aca="1" ref="AD2534" ca="1">IFERROR(IF((LEFT(INDIRECT("$F"&amp;$S2534),4))="GOTS",IF($G2534="Organic","GOTS_Organic_raw",(IF($G2534="Responsible","GOTS_Responsible",(IF($G2534="No Attribute (Conventional)","GOTS_conventional",(IF($G2534="Recycled Pre/Post-Consumer","GOTS_pre_post",(IF($G2534="In-Conversion","GOTS_in_conversion",(IF($G2534="Sustainably Sourced","Sustainably_sourced",(IF($G2534="Recycled pre-consumer organic","GOTS_recycled_organic",""))))))))))))),IF($G2534="Organic","Organic",(IF($G2534="Responsible","Responsible",(IF($G2534="No Attribute (Conventional)","No_Attribute_Conventional",(IF($G2534="Recycled Pre/Post-Consumer","Recycled_Pre_Post_Consumer",(IF($G2534="In-Conversion","In_Conversion",(IF($G2534="Recycled Pre-Consumer","Recycled_Pre_Consumer",(IF($G2534="Recycled Post-Consumer","Recycled_Post_Consumer",(IF($G2534="Sustainably Sourced","Sustainably_sourced",(IF($G2534="Recycled pre-consumer organic","GOTS_recycled_organic","")))))))))))))))))),"")</f>
        <v/>
      </c>
      <c r="AE2534" t="e" cm="1">
        <f t="array" aca="1" ref="AE2534" ca="1">IF($I2534="",IF(INDIRECT("$F"&amp;$S2534)="","",IF(LEFT(INDIRECT("$F"&amp;$S2534),3)="GRS","GRS_RCS_RM",IF((LEFT(INDIRECT("$F"&amp;$S2534),3))="RCS","GRS_RCS_RM",IF(INDIRECT("$F"&amp;$S2534)="OCS (No Label)","OCS_Conversion_RM",IF(LEFT(INDIRECT("$F"&amp;$S2534),3)="OCS","OCS_RM",IF(RIGHT(INDIRECT("$F"&amp;$S2534),10)="conversion","GOTS_RM_conversion",IF((LEFT(INDIRECT("$F"&amp;$S2534),4))="GOTS","GOTS_RM","Responsible_RM"))))))),"DELETERM")</f>
        <v>#VALUE!</v>
      </c>
      <c r="AF2534" t="e" cm="1">
        <f t="array" aca="1" ref="AF2534" ca="1">IF($S2534="","",INDIRECT("$Z"&amp;$S2534))</f>
        <v>#VALUE!</v>
      </c>
      <c r="AG2534" t="str">
        <f t="shared" si="788"/>
        <v/>
      </c>
      <c r="AH2534" t="str" cm="1">
        <f t="array" aca="1" ref="AH2534" ca="1">IFERROR(INDIRECT("$ag"&amp;S2534),"")</f>
        <v/>
      </c>
      <c r="AI2534" t="e" cm="1">
        <f t="array" aca="1" ref="AI2534" ca="1">INDIRECT("O"&amp;S2534)</f>
        <v>#VALUE!</v>
      </c>
      <c r="AJ2534" t="str">
        <f t="shared" si="789"/>
        <v/>
      </c>
    </row>
    <row r="2535" spans="1:36" ht="16.5" customHeight="1">
      <c r="A2535" s="128" t="str">
        <f>IF(B2535="","",COUNTA($B$63:$B2535))</f>
        <v/>
      </c>
      <c r="B2535" s="132"/>
      <c r="C2535" s="133"/>
      <c r="D2535" s="140"/>
      <c r="E2535" s="140"/>
      <c r="F2535" s="133"/>
      <c r="G2535" s="141"/>
      <c r="H2535" s="141"/>
      <c r="I2535" s="141"/>
      <c r="J2535" s="141"/>
      <c r="K2535" s="37"/>
      <c r="L2535" s="142" t="str">
        <f>IF(R2535="","",LEFT(R2535,LEN(R2535)-2))</f>
        <v/>
      </c>
      <c r="M2535" s="142"/>
      <c r="N2535" s="60"/>
      <c r="O2535" s="313"/>
      <c r="Q2535" t="str">
        <f t="shared" si="784"/>
        <v/>
      </c>
      <c r="R2535" t="str">
        <f t="shared" ref="R2535" si="800">CONCATENATE($Q2535,Q2536,Q2537,Q2538,Q2539,Q2540,$Q2541,$Q2542,$Q2543,$Q2544,$Q2545,$Q2546)</f>
        <v/>
      </c>
      <c r="S2535" t="e">
        <f t="shared" ca="1" si="793"/>
        <v>#VALUE!</v>
      </c>
      <c r="T2535" t="e">
        <f t="shared" ca="1" si="790"/>
        <v>#VALUE!</v>
      </c>
      <c r="U2535">
        <f t="shared" si="794"/>
        <v>2472</v>
      </c>
      <c r="V2535">
        <v>206.000000000016</v>
      </c>
      <c r="W2535">
        <f t="shared" si="797"/>
        <v>206</v>
      </c>
      <c r="X2535" t="str" cm="1">
        <f t="array" aca="1" ref="X2535" ca="1">IFERROR(INDEX('PC&amp;PD'!$A$1:$AS$19,ROW('PC&amp;PD'!$A$19),MATCH(INDIRECT(T2535),'PC&amp;PD'!$A$1:$AS$1,0)),"")</f>
        <v/>
      </c>
      <c r="Z2535" t="str">
        <f t="shared" ref="Z2535" si="801">IFERROR(IF($F2535="OCS 100","OCS (OCS 100)",IF($F2535="OCS Blended","OCS (OCS Blended)",IF($F2535="OCS (No Label)","OCS (No Label)",IF($F2535="RCS 100","RCS (RCS 100)",IF($F2535="RCS Blended","RCS (RCS Blended)",IF($F2535="GRS","GRS (GRS)",IF($F2535="GRS (No Label)", "GRS (No Label)",IF($F2535="RDS","RDS (RDS)",IF($F2535="RWS","RWS (RWS)",IF($F2535="RAS","RAS (RAS)",IF($F2535="RMS","RMS (RMS)",IF($F2535="GOTS Organic","GOTS (Organic)",IF($F2535="GOTS Made with organic","GOTS (Made with Organic)",IF($F2535="GOTS Organic - in conversion","GOTS (Organic - In Conversion)",IF($F2535="GOTS Made with organic - in conversion","GOTS (Made with Organic - In Conversion)",""))))))))))))))),"")</f>
        <v/>
      </c>
      <c r="AA2535" t="str">
        <f t="shared" si="785"/>
        <v/>
      </c>
      <c r="AB2535" t="str">
        <f t="shared" si="786"/>
        <v/>
      </c>
      <c r="AC2535" t="e">
        <f t="shared" ca="1" si="787"/>
        <v>#VALUE!</v>
      </c>
      <c r="AD2535" t="str" cm="1">
        <f t="array" aca="1" ref="AD2535" ca="1">IFERROR(IF((LEFT(INDIRECT("$F"&amp;$S2535),4))="GOTS",IF($G2535="Organic","GOTS_Organic_raw",(IF($G2535="Responsible","GOTS_Responsible",(IF($G2535="No Attribute (Conventional)","GOTS_conventional",(IF($G2535="Recycled Pre/Post-Consumer","GOTS_pre_post",(IF($G2535="In-Conversion","GOTS_in_conversion",(IF($G2535="Sustainably Sourced","Sustainably_sourced",(IF($G2535="Recycled pre-consumer organic","GOTS_recycled_organic",""))))))))))))),IF($G2535="Organic","Organic",(IF($G2535="Responsible","Responsible",(IF($G2535="No Attribute (Conventional)","No_Attribute_Conventional",(IF($G2535="Recycled Pre/Post-Consumer","Recycled_Pre_Post_Consumer",(IF($G2535="In-Conversion","In_Conversion",(IF($G2535="Recycled Pre-Consumer","Recycled_Pre_Consumer",(IF($G2535="Recycled Post-Consumer","Recycled_Post_Consumer",(IF($G2535="Sustainably Sourced","Sustainably_sourced",(IF($G2535="Recycled pre-consumer organic","GOTS_recycled_organic","")))))))))))))))))),"")</f>
        <v/>
      </c>
      <c r="AE2535" t="e" cm="1">
        <f t="array" aca="1" ref="AE2535" ca="1">IF($I2535="",IF(INDIRECT("$F"&amp;$S2535)="","",IF(LEFT(INDIRECT("$F"&amp;$S2535),3)="GRS","GRS_RCS_RM",IF((LEFT(INDIRECT("$F"&amp;$S2535),3))="RCS","GRS_RCS_RM",IF(INDIRECT("$F"&amp;$S2535)="OCS (No Label)","OCS_Conversion_RM",IF(LEFT(INDIRECT("$F"&amp;$S2535),3)="OCS","OCS_RM",IF(RIGHT(INDIRECT("$F"&amp;$S2535),10)="conversion","GOTS_RM_conversion",IF((LEFT(INDIRECT("$F"&amp;$S2535),4))="GOTS","GOTS_RM","Responsible_RM"))))))),"DELETERM")</f>
        <v>#VALUE!</v>
      </c>
      <c r="AF2535" t="e" cm="1">
        <f t="array" aca="1" ref="AF2535" ca="1">IF($S2535="","",INDIRECT("$Z"&amp;$S2535))</f>
        <v>#VALUE!</v>
      </c>
      <c r="AG2535" t="str">
        <f t="shared" si="788"/>
        <v/>
      </c>
      <c r="AH2535" t="str" cm="1">
        <f t="array" aca="1" ref="AH2535" ca="1">IFERROR(INDIRECT("$ag"&amp;S2535),"")</f>
        <v/>
      </c>
      <c r="AI2535" t="e" cm="1">
        <f t="array" aca="1" ref="AI2535" ca="1">INDIRECT("O"&amp;S2535)</f>
        <v>#VALUE!</v>
      </c>
      <c r="AJ2535" t="str">
        <f t="shared" si="789"/>
        <v/>
      </c>
    </row>
    <row r="2536" spans="1:36" ht="16.5" customHeight="1">
      <c r="A2536" s="129"/>
      <c r="B2536" s="134"/>
      <c r="C2536" s="135"/>
      <c r="D2536" s="146"/>
      <c r="E2536" s="146"/>
      <c r="F2536" s="135"/>
      <c r="G2536" s="147"/>
      <c r="H2536" s="147"/>
      <c r="I2536" s="147"/>
      <c r="J2536" s="147"/>
      <c r="K2536" s="38"/>
      <c r="L2536" s="143"/>
      <c r="M2536" s="143"/>
      <c r="N2536" s="61"/>
      <c r="O2536" s="314"/>
      <c r="Q2536" t="str">
        <f t="shared" si="784"/>
        <v/>
      </c>
      <c r="S2536" t="e">
        <f t="shared" ca="1" si="793"/>
        <v>#VALUE!</v>
      </c>
      <c r="T2536" t="e">
        <f t="shared" ca="1" si="790"/>
        <v>#VALUE!</v>
      </c>
      <c r="U2536">
        <f t="shared" si="794"/>
        <v>2472</v>
      </c>
      <c r="V2536">
        <v>206.08333333335</v>
      </c>
      <c r="W2536">
        <f t="shared" si="797"/>
        <v>206</v>
      </c>
      <c r="X2536" t="str" cm="1">
        <f t="array" aca="1" ref="X2536" ca="1">IFERROR(INDEX('PC&amp;PD'!$A$1:$AS$19,ROW('PC&amp;PD'!$A$19),MATCH(INDIRECT(T2536),'PC&amp;PD'!$A$1:$AS$1,0)),"")</f>
        <v/>
      </c>
      <c r="AA2536" t="str">
        <f t="shared" si="785"/>
        <v/>
      </c>
      <c r="AB2536" t="str">
        <f t="shared" si="786"/>
        <v/>
      </c>
      <c r="AC2536" t="e">
        <f t="shared" ca="1" si="787"/>
        <v>#VALUE!</v>
      </c>
      <c r="AD2536" t="str" cm="1">
        <f t="array" aca="1" ref="AD2536" ca="1">IFERROR(IF((LEFT(INDIRECT("$F"&amp;$S2536),4))="GOTS",IF($G2536="Organic","GOTS_Organic_raw",(IF($G2536="Responsible","GOTS_Responsible",(IF($G2536="No Attribute (Conventional)","GOTS_conventional",(IF($G2536="Recycled Pre/Post-Consumer","GOTS_pre_post",(IF($G2536="In-Conversion","GOTS_in_conversion",(IF($G2536="Sustainably Sourced","Sustainably_sourced",(IF($G2536="Recycled pre-consumer organic","GOTS_recycled_organic",""))))))))))))),IF($G2536="Organic","Organic",(IF($G2536="Responsible","Responsible",(IF($G2536="No Attribute (Conventional)","No_Attribute_Conventional",(IF($G2536="Recycled Pre/Post-Consumer","Recycled_Pre_Post_Consumer",(IF($G2536="In-Conversion","In_Conversion",(IF($G2536="Recycled Pre-Consumer","Recycled_Pre_Consumer",(IF($G2536="Recycled Post-Consumer","Recycled_Post_Consumer",(IF($G2536="Sustainably Sourced","Sustainably_sourced",(IF($G2536="Recycled pre-consumer organic","GOTS_recycled_organic","")))))))))))))))))),"")</f>
        <v/>
      </c>
      <c r="AE2536" t="e" cm="1">
        <f t="array" aca="1" ref="AE2536" ca="1">IF($I2536="",IF(INDIRECT("$F"&amp;$S2536)="","",IF(LEFT(INDIRECT("$F"&amp;$S2536),3)="GRS","GRS_RCS_RM",IF((LEFT(INDIRECT("$F"&amp;$S2536),3))="RCS","GRS_RCS_RM",IF(INDIRECT("$F"&amp;$S2536)="OCS (No Label)","OCS_Conversion_RM",IF(LEFT(INDIRECT("$F"&amp;$S2536),3)="OCS","OCS_RM",IF(RIGHT(INDIRECT("$F"&amp;$S2536),10)="conversion","GOTS_RM_conversion",IF((LEFT(INDIRECT("$F"&amp;$S2536),4))="GOTS","GOTS_RM","Responsible_RM"))))))),"DELETERM")</f>
        <v>#VALUE!</v>
      </c>
      <c r="AF2536" t="e" cm="1">
        <f t="array" aca="1" ref="AF2536" ca="1">IF($S2536="","",INDIRECT("$Z"&amp;$S2536))</f>
        <v>#VALUE!</v>
      </c>
      <c r="AG2536" t="str">
        <f t="shared" si="788"/>
        <v/>
      </c>
      <c r="AH2536" t="str" cm="1">
        <f t="array" aca="1" ref="AH2536" ca="1">IFERROR(INDIRECT("$ag"&amp;S2536),"")</f>
        <v/>
      </c>
      <c r="AI2536" t="e" cm="1">
        <f t="array" aca="1" ref="AI2536" ca="1">INDIRECT("O"&amp;S2536)</f>
        <v>#VALUE!</v>
      </c>
      <c r="AJ2536" t="str">
        <f t="shared" si="789"/>
        <v/>
      </c>
    </row>
    <row r="2537" spans="1:36" ht="16.5" customHeight="1">
      <c r="A2537" s="129"/>
      <c r="B2537" s="134"/>
      <c r="C2537" s="135"/>
      <c r="D2537" s="146"/>
      <c r="E2537" s="146"/>
      <c r="F2537" s="135"/>
      <c r="G2537" s="147"/>
      <c r="H2537" s="147"/>
      <c r="I2537" s="147"/>
      <c r="J2537" s="147"/>
      <c r="K2537" s="38"/>
      <c r="L2537" s="143"/>
      <c r="M2537" s="143"/>
      <c r="N2537" s="61"/>
      <c r="O2537" s="314"/>
      <c r="Q2537" t="str">
        <f t="shared" si="784"/>
        <v/>
      </c>
      <c r="S2537" t="e">
        <f t="shared" ca="1" si="793"/>
        <v>#VALUE!</v>
      </c>
      <c r="T2537" t="e">
        <f t="shared" ca="1" si="790"/>
        <v>#VALUE!</v>
      </c>
      <c r="U2537">
        <f t="shared" si="794"/>
        <v>2472</v>
      </c>
      <c r="V2537">
        <v>206.166666666683</v>
      </c>
      <c r="W2537">
        <f t="shared" si="797"/>
        <v>206</v>
      </c>
      <c r="X2537" t="str" cm="1">
        <f t="array" aca="1" ref="X2537" ca="1">IFERROR(INDEX('PC&amp;PD'!$A$1:$AS$19,ROW('PC&amp;PD'!$A$19),MATCH(INDIRECT(T2537),'PC&amp;PD'!$A$1:$AS$1,0)),"")</f>
        <v/>
      </c>
      <c r="AA2537" t="str">
        <f t="shared" si="785"/>
        <v/>
      </c>
      <c r="AB2537" t="str">
        <f t="shared" si="786"/>
        <v/>
      </c>
      <c r="AC2537" t="e">
        <f t="shared" ca="1" si="787"/>
        <v>#VALUE!</v>
      </c>
      <c r="AD2537" t="str" cm="1">
        <f t="array" aca="1" ref="AD2537" ca="1">IFERROR(IF((LEFT(INDIRECT("$F"&amp;$S2537),4))="GOTS",IF($G2537="Organic","GOTS_Organic_raw",(IF($G2537="Responsible","GOTS_Responsible",(IF($G2537="No Attribute (Conventional)","GOTS_conventional",(IF($G2537="Recycled Pre/Post-Consumer","GOTS_pre_post",(IF($G2537="In-Conversion","GOTS_in_conversion",(IF($G2537="Sustainably Sourced","Sustainably_sourced",(IF($G2537="Recycled pre-consumer organic","GOTS_recycled_organic",""))))))))))))),IF($G2537="Organic","Organic",(IF($G2537="Responsible","Responsible",(IF($G2537="No Attribute (Conventional)","No_Attribute_Conventional",(IF($G2537="Recycled Pre/Post-Consumer","Recycled_Pre_Post_Consumer",(IF($G2537="In-Conversion","In_Conversion",(IF($G2537="Recycled Pre-Consumer","Recycled_Pre_Consumer",(IF($G2537="Recycled Post-Consumer","Recycled_Post_Consumer",(IF($G2537="Sustainably Sourced","Sustainably_sourced",(IF($G2537="Recycled pre-consumer organic","GOTS_recycled_organic","")))))))))))))))))),"")</f>
        <v/>
      </c>
      <c r="AE2537" t="e" cm="1">
        <f t="array" aca="1" ref="AE2537" ca="1">IF($I2537="",IF(INDIRECT("$F"&amp;$S2537)="","",IF(LEFT(INDIRECT("$F"&amp;$S2537),3)="GRS","GRS_RCS_RM",IF((LEFT(INDIRECT("$F"&amp;$S2537),3))="RCS","GRS_RCS_RM",IF(INDIRECT("$F"&amp;$S2537)="OCS (No Label)","OCS_Conversion_RM",IF(LEFT(INDIRECT("$F"&amp;$S2537),3)="OCS","OCS_RM",IF(RIGHT(INDIRECT("$F"&amp;$S2537),10)="conversion","GOTS_RM_conversion",IF((LEFT(INDIRECT("$F"&amp;$S2537),4))="GOTS","GOTS_RM","Responsible_RM"))))))),"DELETERM")</f>
        <v>#VALUE!</v>
      </c>
      <c r="AF2537" t="e" cm="1">
        <f t="array" aca="1" ref="AF2537" ca="1">IF($S2537="","",INDIRECT("$Z"&amp;$S2537))</f>
        <v>#VALUE!</v>
      </c>
      <c r="AG2537" t="str">
        <f t="shared" si="788"/>
        <v/>
      </c>
      <c r="AH2537" t="str" cm="1">
        <f t="array" aca="1" ref="AH2537" ca="1">IFERROR(INDIRECT("$ag"&amp;S2537),"")</f>
        <v/>
      </c>
      <c r="AI2537" t="e" cm="1">
        <f t="array" aca="1" ref="AI2537" ca="1">INDIRECT("O"&amp;S2537)</f>
        <v>#VALUE!</v>
      </c>
      <c r="AJ2537" t="str">
        <f t="shared" si="789"/>
        <v/>
      </c>
    </row>
    <row r="2538" spans="1:36" ht="16.5" customHeight="1">
      <c r="A2538" s="129"/>
      <c r="B2538" s="134"/>
      <c r="C2538" s="135"/>
      <c r="D2538" s="146"/>
      <c r="E2538" s="146"/>
      <c r="F2538" s="135"/>
      <c r="G2538" s="147"/>
      <c r="H2538" s="147"/>
      <c r="I2538" s="147"/>
      <c r="J2538" s="147"/>
      <c r="K2538" s="38"/>
      <c r="L2538" s="143"/>
      <c r="M2538" s="143"/>
      <c r="N2538" s="61"/>
      <c r="O2538" s="314"/>
      <c r="Q2538" t="str">
        <f t="shared" si="784"/>
        <v/>
      </c>
      <c r="S2538" t="e">
        <f t="shared" ca="1" si="793"/>
        <v>#VALUE!</v>
      </c>
      <c r="T2538" t="e">
        <f t="shared" ca="1" si="790"/>
        <v>#VALUE!</v>
      </c>
      <c r="U2538">
        <f t="shared" si="794"/>
        <v>2472</v>
      </c>
      <c r="V2538">
        <v>206.250000000016</v>
      </c>
      <c r="W2538">
        <f t="shared" si="797"/>
        <v>206</v>
      </c>
      <c r="X2538" t="str" cm="1">
        <f t="array" aca="1" ref="X2538" ca="1">IFERROR(INDEX('PC&amp;PD'!$A$1:$AS$19,ROW('PC&amp;PD'!$A$19),MATCH(INDIRECT(T2538),'PC&amp;PD'!$A$1:$AS$1,0)),"")</f>
        <v/>
      </c>
      <c r="AA2538" t="str">
        <f t="shared" si="785"/>
        <v/>
      </c>
      <c r="AB2538" t="str">
        <f t="shared" si="786"/>
        <v/>
      </c>
      <c r="AC2538" t="e">
        <f t="shared" ca="1" si="787"/>
        <v>#VALUE!</v>
      </c>
      <c r="AD2538" t="str" cm="1">
        <f t="array" aca="1" ref="AD2538" ca="1">IFERROR(IF((LEFT(INDIRECT("$F"&amp;$S2538),4))="GOTS",IF($G2538="Organic","GOTS_Organic_raw",(IF($G2538="Responsible","GOTS_Responsible",(IF($G2538="No Attribute (Conventional)","GOTS_conventional",(IF($G2538="Recycled Pre/Post-Consumer","GOTS_pre_post",(IF($G2538="In-Conversion","GOTS_in_conversion",(IF($G2538="Sustainably Sourced","Sustainably_sourced",(IF($G2538="Recycled pre-consumer organic","GOTS_recycled_organic",""))))))))))))),IF($G2538="Organic","Organic",(IF($G2538="Responsible","Responsible",(IF($G2538="No Attribute (Conventional)","No_Attribute_Conventional",(IF($G2538="Recycled Pre/Post-Consumer","Recycled_Pre_Post_Consumer",(IF($G2538="In-Conversion","In_Conversion",(IF($G2538="Recycled Pre-Consumer","Recycled_Pre_Consumer",(IF($G2538="Recycled Post-Consumer","Recycled_Post_Consumer",(IF($G2538="Sustainably Sourced","Sustainably_sourced",(IF($G2538="Recycled pre-consumer organic","GOTS_recycled_organic","")))))))))))))))))),"")</f>
        <v/>
      </c>
      <c r="AE2538" t="e" cm="1">
        <f t="array" aca="1" ref="AE2538" ca="1">IF($I2538="",IF(INDIRECT("$F"&amp;$S2538)="","",IF(LEFT(INDIRECT("$F"&amp;$S2538),3)="GRS","GRS_RCS_RM",IF((LEFT(INDIRECT("$F"&amp;$S2538),3))="RCS","GRS_RCS_RM",IF(INDIRECT("$F"&amp;$S2538)="OCS (No Label)","OCS_Conversion_RM",IF(LEFT(INDIRECT("$F"&amp;$S2538),3)="OCS","OCS_RM",IF(RIGHT(INDIRECT("$F"&amp;$S2538),10)="conversion","GOTS_RM_conversion",IF((LEFT(INDIRECT("$F"&amp;$S2538),4))="GOTS","GOTS_RM","Responsible_RM"))))))),"DELETERM")</f>
        <v>#VALUE!</v>
      </c>
      <c r="AF2538" t="e" cm="1">
        <f t="array" aca="1" ref="AF2538" ca="1">IF($S2538="","",INDIRECT("$Z"&amp;$S2538))</f>
        <v>#VALUE!</v>
      </c>
      <c r="AG2538" t="str">
        <f t="shared" si="788"/>
        <v/>
      </c>
      <c r="AH2538" t="str" cm="1">
        <f t="array" aca="1" ref="AH2538" ca="1">IFERROR(INDIRECT("$ag"&amp;S2538),"")</f>
        <v/>
      </c>
      <c r="AI2538" t="e" cm="1">
        <f t="array" aca="1" ref="AI2538" ca="1">INDIRECT("O"&amp;S2538)</f>
        <v>#VALUE!</v>
      </c>
      <c r="AJ2538" t="str">
        <f t="shared" si="789"/>
        <v/>
      </c>
    </row>
    <row r="2539" spans="1:36" ht="16.5" customHeight="1">
      <c r="A2539" s="129"/>
      <c r="B2539" s="134"/>
      <c r="C2539" s="135"/>
      <c r="D2539" s="146"/>
      <c r="E2539" s="146"/>
      <c r="F2539" s="135"/>
      <c r="G2539" s="147"/>
      <c r="H2539" s="147"/>
      <c r="I2539" s="147"/>
      <c r="J2539" s="147"/>
      <c r="K2539" s="38"/>
      <c r="L2539" s="143"/>
      <c r="M2539" s="143"/>
      <c r="N2539" s="61"/>
      <c r="O2539" s="314"/>
      <c r="Q2539" t="str">
        <f t="shared" si="784"/>
        <v/>
      </c>
      <c r="S2539" t="e">
        <f t="shared" ca="1" si="793"/>
        <v>#VALUE!</v>
      </c>
      <c r="T2539" t="e">
        <f t="shared" ca="1" si="790"/>
        <v>#VALUE!</v>
      </c>
      <c r="U2539">
        <f t="shared" si="794"/>
        <v>2472</v>
      </c>
      <c r="V2539">
        <v>206.33333333335</v>
      </c>
      <c r="W2539">
        <f t="shared" si="797"/>
        <v>206</v>
      </c>
      <c r="X2539" t="str" cm="1">
        <f t="array" aca="1" ref="X2539" ca="1">IFERROR(INDEX('PC&amp;PD'!$A$1:$AS$19,ROW('PC&amp;PD'!$A$19),MATCH(INDIRECT(T2539),'PC&amp;PD'!$A$1:$AS$1,0)),"")</f>
        <v/>
      </c>
      <c r="AA2539" t="str">
        <f t="shared" si="785"/>
        <v/>
      </c>
      <c r="AB2539" t="str">
        <f t="shared" si="786"/>
        <v/>
      </c>
      <c r="AC2539" t="e">
        <f t="shared" ca="1" si="787"/>
        <v>#VALUE!</v>
      </c>
      <c r="AD2539" t="str" cm="1">
        <f t="array" aca="1" ref="AD2539" ca="1">IFERROR(IF((LEFT(INDIRECT("$F"&amp;$S2539),4))="GOTS",IF($G2539="Organic","GOTS_Organic_raw",(IF($G2539="Responsible","GOTS_Responsible",(IF($G2539="No Attribute (Conventional)","GOTS_conventional",(IF($G2539="Recycled Pre/Post-Consumer","GOTS_pre_post",(IF($G2539="In-Conversion","GOTS_in_conversion",(IF($G2539="Sustainably Sourced","Sustainably_sourced",(IF($G2539="Recycled pre-consumer organic","GOTS_recycled_organic",""))))))))))))),IF($G2539="Organic","Organic",(IF($G2539="Responsible","Responsible",(IF($G2539="No Attribute (Conventional)","No_Attribute_Conventional",(IF($G2539="Recycled Pre/Post-Consumer","Recycled_Pre_Post_Consumer",(IF($G2539="In-Conversion","In_Conversion",(IF($G2539="Recycled Pre-Consumer","Recycled_Pre_Consumer",(IF($G2539="Recycled Post-Consumer","Recycled_Post_Consumer",(IF($G2539="Sustainably Sourced","Sustainably_sourced",(IF($G2539="Recycled pre-consumer organic","GOTS_recycled_organic","")))))))))))))))))),"")</f>
        <v/>
      </c>
      <c r="AE2539" t="e" cm="1">
        <f t="array" aca="1" ref="AE2539" ca="1">IF($I2539="",IF(INDIRECT("$F"&amp;$S2539)="","",IF(LEFT(INDIRECT("$F"&amp;$S2539),3)="GRS","GRS_RCS_RM",IF((LEFT(INDIRECT("$F"&amp;$S2539),3))="RCS","GRS_RCS_RM",IF(INDIRECT("$F"&amp;$S2539)="OCS (No Label)","OCS_Conversion_RM",IF(LEFT(INDIRECT("$F"&amp;$S2539),3)="OCS","OCS_RM",IF(RIGHT(INDIRECT("$F"&amp;$S2539),10)="conversion","GOTS_RM_conversion",IF((LEFT(INDIRECT("$F"&amp;$S2539),4))="GOTS","GOTS_RM","Responsible_RM"))))))),"DELETERM")</f>
        <v>#VALUE!</v>
      </c>
      <c r="AF2539" t="e" cm="1">
        <f t="array" aca="1" ref="AF2539" ca="1">IF($S2539="","",INDIRECT("$Z"&amp;$S2539))</f>
        <v>#VALUE!</v>
      </c>
      <c r="AG2539" t="str">
        <f t="shared" si="788"/>
        <v/>
      </c>
      <c r="AH2539" t="str" cm="1">
        <f t="array" aca="1" ref="AH2539" ca="1">IFERROR(INDIRECT("$ag"&amp;S2539),"")</f>
        <v/>
      </c>
      <c r="AI2539" t="e" cm="1">
        <f t="array" aca="1" ref="AI2539" ca="1">INDIRECT("O"&amp;S2539)</f>
        <v>#VALUE!</v>
      </c>
      <c r="AJ2539" t="str">
        <f t="shared" si="789"/>
        <v/>
      </c>
    </row>
    <row r="2540" spans="1:36" ht="16.5" customHeight="1">
      <c r="A2540" s="129"/>
      <c r="B2540" s="134"/>
      <c r="C2540" s="135"/>
      <c r="D2540" s="146"/>
      <c r="E2540" s="146"/>
      <c r="F2540" s="135"/>
      <c r="G2540" s="147"/>
      <c r="H2540" s="147"/>
      <c r="I2540" s="147"/>
      <c r="J2540" s="147"/>
      <c r="K2540" s="38"/>
      <c r="L2540" s="143"/>
      <c r="M2540" s="143"/>
      <c r="N2540" s="61"/>
      <c r="O2540" s="314"/>
      <c r="Q2540" t="str">
        <f t="shared" si="784"/>
        <v/>
      </c>
      <c r="S2540" t="e">
        <f t="shared" ca="1" si="793"/>
        <v>#VALUE!</v>
      </c>
      <c r="T2540" t="e">
        <f t="shared" ca="1" si="790"/>
        <v>#VALUE!</v>
      </c>
      <c r="U2540">
        <f t="shared" si="794"/>
        <v>2472</v>
      </c>
      <c r="V2540">
        <v>206.416666666683</v>
      </c>
      <c r="W2540">
        <f t="shared" si="797"/>
        <v>206</v>
      </c>
      <c r="X2540" t="str" cm="1">
        <f t="array" aca="1" ref="X2540" ca="1">IFERROR(INDEX('PC&amp;PD'!$A$1:$AS$19,ROW('PC&amp;PD'!$A$19),MATCH(INDIRECT(T2540),'PC&amp;PD'!$A$1:$AS$1,0)),"")</f>
        <v/>
      </c>
      <c r="AA2540" t="str">
        <f t="shared" si="785"/>
        <v/>
      </c>
      <c r="AB2540" t="str">
        <f t="shared" si="786"/>
        <v/>
      </c>
      <c r="AC2540" t="e">
        <f t="shared" ca="1" si="787"/>
        <v>#VALUE!</v>
      </c>
      <c r="AD2540" t="str" cm="1">
        <f t="array" aca="1" ref="AD2540" ca="1">IFERROR(IF((LEFT(INDIRECT("$F"&amp;$S2540),4))="GOTS",IF($G2540="Organic","GOTS_Organic_raw",(IF($G2540="Responsible","GOTS_Responsible",(IF($G2540="No Attribute (Conventional)","GOTS_conventional",(IF($G2540="Recycled Pre/Post-Consumer","GOTS_pre_post",(IF($G2540="In-Conversion","GOTS_in_conversion",(IF($G2540="Sustainably Sourced","Sustainably_sourced",(IF($G2540="Recycled pre-consumer organic","GOTS_recycled_organic",""))))))))))))),IF($G2540="Organic","Organic",(IF($G2540="Responsible","Responsible",(IF($G2540="No Attribute (Conventional)","No_Attribute_Conventional",(IF($G2540="Recycled Pre/Post-Consumer","Recycled_Pre_Post_Consumer",(IF($G2540="In-Conversion","In_Conversion",(IF($G2540="Recycled Pre-Consumer","Recycled_Pre_Consumer",(IF($G2540="Recycled Post-Consumer","Recycled_Post_Consumer",(IF($G2540="Sustainably Sourced","Sustainably_sourced",(IF($G2540="Recycled pre-consumer organic","GOTS_recycled_organic","")))))))))))))))))),"")</f>
        <v/>
      </c>
      <c r="AE2540" t="e" cm="1">
        <f t="array" aca="1" ref="AE2540" ca="1">IF($I2540="",IF(INDIRECT("$F"&amp;$S2540)="","",IF(LEFT(INDIRECT("$F"&amp;$S2540),3)="GRS","GRS_RCS_RM",IF((LEFT(INDIRECT("$F"&amp;$S2540),3))="RCS","GRS_RCS_RM",IF(INDIRECT("$F"&amp;$S2540)="OCS (No Label)","OCS_Conversion_RM",IF(LEFT(INDIRECT("$F"&amp;$S2540),3)="OCS","OCS_RM",IF(RIGHT(INDIRECT("$F"&amp;$S2540),10)="conversion","GOTS_RM_conversion",IF((LEFT(INDIRECT("$F"&amp;$S2540),4))="GOTS","GOTS_RM","Responsible_RM"))))))),"DELETERM")</f>
        <v>#VALUE!</v>
      </c>
      <c r="AF2540" t="e" cm="1">
        <f t="array" aca="1" ref="AF2540" ca="1">IF($S2540="","",INDIRECT("$Z"&amp;$S2540))</f>
        <v>#VALUE!</v>
      </c>
      <c r="AG2540" t="str">
        <f t="shared" si="788"/>
        <v/>
      </c>
      <c r="AH2540" t="str" cm="1">
        <f t="array" aca="1" ref="AH2540" ca="1">IFERROR(INDIRECT("$ag"&amp;S2540),"")</f>
        <v/>
      </c>
      <c r="AI2540" t="e" cm="1">
        <f t="array" aca="1" ref="AI2540" ca="1">INDIRECT("O"&amp;S2540)</f>
        <v>#VALUE!</v>
      </c>
      <c r="AJ2540" t="str">
        <f t="shared" si="789"/>
        <v/>
      </c>
    </row>
    <row r="2541" spans="1:36" ht="16.5" customHeight="1">
      <c r="A2541" s="130"/>
      <c r="B2541" s="136"/>
      <c r="C2541" s="137"/>
      <c r="D2541" s="146"/>
      <c r="E2541" s="146"/>
      <c r="F2541" s="137"/>
      <c r="G2541" s="147"/>
      <c r="H2541" s="147"/>
      <c r="I2541" s="147"/>
      <c r="J2541" s="147"/>
      <c r="K2541" s="38"/>
      <c r="L2541" s="144"/>
      <c r="M2541" s="144"/>
      <c r="N2541" s="61"/>
      <c r="O2541" s="314"/>
      <c r="Q2541" t="str">
        <f t="shared" si="784"/>
        <v/>
      </c>
      <c r="S2541" t="e">
        <f t="shared" ca="1" si="793"/>
        <v>#VALUE!</v>
      </c>
      <c r="T2541" t="e">
        <f t="shared" ca="1" si="790"/>
        <v>#VALUE!</v>
      </c>
      <c r="U2541">
        <f t="shared" si="794"/>
        <v>2472</v>
      </c>
      <c r="V2541">
        <v>206.500000000016</v>
      </c>
      <c r="W2541">
        <f t="shared" si="797"/>
        <v>206</v>
      </c>
      <c r="X2541" t="str" cm="1">
        <f t="array" aca="1" ref="X2541" ca="1">IFERROR(INDEX('PC&amp;PD'!$A$1:$AS$19,ROW('PC&amp;PD'!$A$19),MATCH(INDIRECT(T2541),'PC&amp;PD'!$A$1:$AS$1,0)),"")</f>
        <v/>
      </c>
      <c r="AA2541" t="str">
        <f t="shared" si="785"/>
        <v/>
      </c>
      <c r="AB2541" t="str">
        <f t="shared" si="786"/>
        <v/>
      </c>
      <c r="AC2541" t="e">
        <f t="shared" ca="1" si="787"/>
        <v>#VALUE!</v>
      </c>
      <c r="AD2541" t="str" cm="1">
        <f t="array" aca="1" ref="AD2541" ca="1">IFERROR(IF((LEFT(INDIRECT("$F"&amp;$S2541),4))="GOTS",IF($G2541="Organic","GOTS_Organic_raw",(IF($G2541="Responsible","GOTS_Responsible",(IF($G2541="No Attribute (Conventional)","GOTS_conventional",(IF($G2541="Recycled Pre/Post-Consumer","GOTS_pre_post",(IF($G2541="In-Conversion","GOTS_in_conversion",(IF($G2541="Sustainably Sourced","Sustainably_sourced",(IF($G2541="Recycled pre-consumer organic","GOTS_recycled_organic",""))))))))))))),IF($G2541="Organic","Organic",(IF($G2541="Responsible","Responsible",(IF($G2541="No Attribute (Conventional)","No_Attribute_Conventional",(IF($G2541="Recycled Pre/Post-Consumer","Recycled_Pre_Post_Consumer",(IF($G2541="In-Conversion","In_Conversion",(IF($G2541="Recycled Pre-Consumer","Recycled_Pre_Consumer",(IF($G2541="Recycled Post-Consumer","Recycled_Post_Consumer",(IF($G2541="Sustainably Sourced","Sustainably_sourced",(IF($G2541="Recycled pre-consumer organic","GOTS_recycled_organic","")))))))))))))))))),"")</f>
        <v/>
      </c>
      <c r="AE2541" t="e" cm="1">
        <f t="array" aca="1" ref="AE2541" ca="1">IF($I2541="",IF(INDIRECT("$F"&amp;$S2541)="","",IF(LEFT(INDIRECT("$F"&amp;$S2541),3)="GRS","GRS_RCS_RM",IF((LEFT(INDIRECT("$F"&amp;$S2541),3))="RCS","GRS_RCS_RM",IF(INDIRECT("$F"&amp;$S2541)="OCS (No Label)","OCS_Conversion_RM",IF(LEFT(INDIRECT("$F"&amp;$S2541),3)="OCS","OCS_RM",IF(RIGHT(INDIRECT("$F"&amp;$S2541),10)="conversion","GOTS_RM_conversion",IF((LEFT(INDIRECT("$F"&amp;$S2541),4))="GOTS","GOTS_RM","Responsible_RM"))))))),"DELETERM")</f>
        <v>#VALUE!</v>
      </c>
      <c r="AF2541" t="e" cm="1">
        <f t="array" aca="1" ref="AF2541" ca="1">IF($S2541="","",INDIRECT("$Z"&amp;$S2541))</f>
        <v>#VALUE!</v>
      </c>
      <c r="AG2541" t="str">
        <f t="shared" si="788"/>
        <v/>
      </c>
      <c r="AH2541" t="str" cm="1">
        <f t="array" aca="1" ref="AH2541" ca="1">IFERROR(INDIRECT("$ag"&amp;S2541),"")</f>
        <v/>
      </c>
      <c r="AI2541" t="e" cm="1">
        <f t="array" aca="1" ref="AI2541" ca="1">INDIRECT("O"&amp;S2541)</f>
        <v>#VALUE!</v>
      </c>
      <c r="AJ2541" t="str">
        <f t="shared" si="789"/>
        <v/>
      </c>
    </row>
    <row r="2542" spans="1:36" ht="16.5" customHeight="1">
      <c r="A2542" s="130"/>
      <c r="B2542" s="136"/>
      <c r="C2542" s="137"/>
      <c r="D2542" s="146"/>
      <c r="E2542" s="146"/>
      <c r="F2542" s="137"/>
      <c r="G2542" s="147"/>
      <c r="H2542" s="147"/>
      <c r="I2542" s="147"/>
      <c r="J2542" s="147"/>
      <c r="K2542" s="38"/>
      <c r="L2542" s="144"/>
      <c r="M2542" s="144"/>
      <c r="N2542" s="61"/>
      <c r="O2542" s="314"/>
      <c r="Q2542" t="str">
        <f t="shared" si="784"/>
        <v/>
      </c>
      <c r="S2542" t="e">
        <f t="shared" ca="1" si="793"/>
        <v>#VALUE!</v>
      </c>
      <c r="T2542" t="e">
        <f t="shared" ca="1" si="790"/>
        <v>#VALUE!</v>
      </c>
      <c r="U2542">
        <f t="shared" si="794"/>
        <v>2472</v>
      </c>
      <c r="V2542">
        <v>206.58333333335</v>
      </c>
      <c r="W2542">
        <f t="shared" si="797"/>
        <v>206</v>
      </c>
      <c r="X2542" t="str" cm="1">
        <f t="array" aca="1" ref="X2542" ca="1">IFERROR(INDEX('PC&amp;PD'!$A$1:$AS$19,ROW('PC&amp;PD'!$A$19),MATCH(INDIRECT(T2542),'PC&amp;PD'!$A$1:$AS$1,0)),"")</f>
        <v/>
      </c>
      <c r="AA2542" t="str">
        <f t="shared" si="785"/>
        <v/>
      </c>
      <c r="AB2542" t="str">
        <f t="shared" si="786"/>
        <v/>
      </c>
      <c r="AC2542" t="e">
        <f t="shared" ca="1" si="787"/>
        <v>#VALUE!</v>
      </c>
      <c r="AD2542" t="str" cm="1">
        <f t="array" aca="1" ref="AD2542" ca="1">IFERROR(IF((LEFT(INDIRECT("$F"&amp;$S2542),4))="GOTS",IF($G2542="Organic","GOTS_Organic_raw",(IF($G2542="Responsible","GOTS_Responsible",(IF($G2542="No Attribute (Conventional)","GOTS_conventional",(IF($G2542="Recycled Pre/Post-Consumer","GOTS_pre_post",(IF($G2542="In-Conversion","GOTS_in_conversion",(IF($G2542="Sustainably Sourced","Sustainably_sourced",(IF($G2542="Recycled pre-consumer organic","GOTS_recycled_organic",""))))))))))))),IF($G2542="Organic","Organic",(IF($G2542="Responsible","Responsible",(IF($G2542="No Attribute (Conventional)","No_Attribute_Conventional",(IF($G2542="Recycled Pre/Post-Consumer","Recycled_Pre_Post_Consumer",(IF($G2542="In-Conversion","In_Conversion",(IF($G2542="Recycled Pre-Consumer","Recycled_Pre_Consumer",(IF($G2542="Recycled Post-Consumer","Recycled_Post_Consumer",(IF($G2542="Sustainably Sourced","Sustainably_sourced",(IF($G2542="Recycled pre-consumer organic","GOTS_recycled_organic","")))))))))))))))))),"")</f>
        <v/>
      </c>
      <c r="AE2542" t="e" cm="1">
        <f t="array" aca="1" ref="AE2542" ca="1">IF($I2542="",IF(INDIRECT("$F"&amp;$S2542)="","",IF(LEFT(INDIRECT("$F"&amp;$S2542),3)="GRS","GRS_RCS_RM",IF((LEFT(INDIRECT("$F"&amp;$S2542),3))="RCS","GRS_RCS_RM",IF(INDIRECT("$F"&amp;$S2542)="OCS (No Label)","OCS_Conversion_RM",IF(LEFT(INDIRECT("$F"&amp;$S2542),3)="OCS","OCS_RM",IF(RIGHT(INDIRECT("$F"&amp;$S2542),10)="conversion","GOTS_RM_conversion",IF((LEFT(INDIRECT("$F"&amp;$S2542),4))="GOTS","GOTS_RM","Responsible_RM"))))))),"DELETERM")</f>
        <v>#VALUE!</v>
      </c>
      <c r="AF2542" t="e" cm="1">
        <f t="array" aca="1" ref="AF2542" ca="1">IF($S2542="","",INDIRECT("$Z"&amp;$S2542))</f>
        <v>#VALUE!</v>
      </c>
      <c r="AG2542" t="str">
        <f t="shared" si="788"/>
        <v/>
      </c>
      <c r="AH2542" t="str" cm="1">
        <f t="array" aca="1" ref="AH2542" ca="1">IFERROR(INDIRECT("$ag"&amp;S2542),"")</f>
        <v/>
      </c>
      <c r="AI2542" t="e" cm="1">
        <f t="array" aca="1" ref="AI2542" ca="1">INDIRECT("O"&amp;S2542)</f>
        <v>#VALUE!</v>
      </c>
      <c r="AJ2542" t="str">
        <f t="shared" si="789"/>
        <v/>
      </c>
    </row>
    <row r="2543" spans="1:36" ht="16.5" customHeight="1">
      <c r="A2543" s="130"/>
      <c r="B2543" s="136"/>
      <c r="C2543" s="137"/>
      <c r="D2543" s="146"/>
      <c r="E2543" s="146"/>
      <c r="F2543" s="137"/>
      <c r="G2543" s="147"/>
      <c r="H2543" s="147"/>
      <c r="I2543" s="147"/>
      <c r="J2543" s="147"/>
      <c r="K2543" s="38"/>
      <c r="L2543" s="144"/>
      <c r="M2543" s="144"/>
      <c r="N2543" s="61"/>
      <c r="O2543" s="314"/>
      <c r="Q2543" t="str">
        <f t="shared" si="784"/>
        <v/>
      </c>
      <c r="S2543" t="e">
        <f t="shared" ca="1" si="793"/>
        <v>#VALUE!</v>
      </c>
      <c r="T2543" t="e">
        <f t="shared" ca="1" si="790"/>
        <v>#VALUE!</v>
      </c>
      <c r="U2543">
        <f t="shared" si="794"/>
        <v>2472</v>
      </c>
      <c r="V2543">
        <v>206.666666666683</v>
      </c>
      <c r="W2543">
        <f t="shared" si="797"/>
        <v>206</v>
      </c>
      <c r="X2543" t="str" cm="1">
        <f t="array" aca="1" ref="X2543" ca="1">IFERROR(INDEX('PC&amp;PD'!$A$1:$AS$19,ROW('PC&amp;PD'!$A$19),MATCH(INDIRECT(T2543),'PC&amp;PD'!$A$1:$AS$1,0)),"")</f>
        <v/>
      </c>
      <c r="AA2543" t="str">
        <f t="shared" si="785"/>
        <v/>
      </c>
      <c r="AB2543" t="str">
        <f t="shared" si="786"/>
        <v/>
      </c>
      <c r="AC2543" t="e">
        <f t="shared" ca="1" si="787"/>
        <v>#VALUE!</v>
      </c>
      <c r="AD2543" t="str" cm="1">
        <f t="array" aca="1" ref="AD2543" ca="1">IFERROR(IF((LEFT(INDIRECT("$F"&amp;$S2543),4))="GOTS",IF($G2543="Organic","GOTS_Organic_raw",(IF($G2543="Responsible","GOTS_Responsible",(IF($G2543="No Attribute (Conventional)","GOTS_conventional",(IF($G2543="Recycled Pre/Post-Consumer","GOTS_pre_post",(IF($G2543="In-Conversion","GOTS_in_conversion",(IF($G2543="Sustainably Sourced","Sustainably_sourced",(IF($G2543="Recycled pre-consumer organic","GOTS_recycled_organic",""))))))))))))),IF($G2543="Organic","Organic",(IF($G2543="Responsible","Responsible",(IF($G2543="No Attribute (Conventional)","No_Attribute_Conventional",(IF($G2543="Recycled Pre/Post-Consumer","Recycled_Pre_Post_Consumer",(IF($G2543="In-Conversion","In_Conversion",(IF($G2543="Recycled Pre-Consumer","Recycled_Pre_Consumer",(IF($G2543="Recycled Post-Consumer","Recycled_Post_Consumer",(IF($G2543="Sustainably Sourced","Sustainably_sourced",(IF($G2543="Recycled pre-consumer organic","GOTS_recycled_organic","")))))))))))))))))),"")</f>
        <v/>
      </c>
      <c r="AE2543" t="e" cm="1">
        <f t="array" aca="1" ref="AE2543" ca="1">IF($I2543="",IF(INDIRECT("$F"&amp;$S2543)="","",IF(LEFT(INDIRECT("$F"&amp;$S2543),3)="GRS","GRS_RCS_RM",IF((LEFT(INDIRECT("$F"&amp;$S2543),3))="RCS","GRS_RCS_RM",IF(INDIRECT("$F"&amp;$S2543)="OCS (No Label)","OCS_Conversion_RM",IF(LEFT(INDIRECT("$F"&amp;$S2543),3)="OCS","OCS_RM",IF(RIGHT(INDIRECT("$F"&amp;$S2543),10)="conversion","GOTS_RM_conversion",IF((LEFT(INDIRECT("$F"&amp;$S2543),4))="GOTS","GOTS_RM","Responsible_RM"))))))),"DELETERM")</f>
        <v>#VALUE!</v>
      </c>
      <c r="AF2543" t="e" cm="1">
        <f t="array" aca="1" ref="AF2543" ca="1">IF($S2543="","",INDIRECT("$Z"&amp;$S2543))</f>
        <v>#VALUE!</v>
      </c>
      <c r="AG2543" t="str">
        <f t="shared" si="788"/>
        <v/>
      </c>
      <c r="AH2543" t="str" cm="1">
        <f t="array" aca="1" ref="AH2543" ca="1">IFERROR(INDIRECT("$ag"&amp;S2543),"")</f>
        <v/>
      </c>
      <c r="AI2543" t="e" cm="1">
        <f t="array" aca="1" ref="AI2543" ca="1">INDIRECT("O"&amp;S2543)</f>
        <v>#VALUE!</v>
      </c>
      <c r="AJ2543" t="str">
        <f t="shared" si="789"/>
        <v/>
      </c>
    </row>
    <row r="2544" spans="1:36" ht="16.5" customHeight="1">
      <c r="A2544" s="130"/>
      <c r="B2544" s="136"/>
      <c r="C2544" s="137"/>
      <c r="D2544" s="146"/>
      <c r="E2544" s="146"/>
      <c r="F2544" s="137"/>
      <c r="G2544" s="147"/>
      <c r="H2544" s="147"/>
      <c r="I2544" s="147"/>
      <c r="J2544" s="147"/>
      <c r="K2544" s="38"/>
      <c r="L2544" s="144"/>
      <c r="M2544" s="144"/>
      <c r="N2544" s="61"/>
      <c r="O2544" s="314"/>
      <c r="Q2544" t="str">
        <f t="shared" si="784"/>
        <v/>
      </c>
      <c r="S2544" t="e">
        <f t="shared" ca="1" si="793"/>
        <v>#VALUE!</v>
      </c>
      <c r="T2544" t="e">
        <f t="shared" ca="1" si="790"/>
        <v>#VALUE!</v>
      </c>
      <c r="U2544">
        <f t="shared" si="794"/>
        <v>2472</v>
      </c>
      <c r="V2544">
        <v>206.750000000016</v>
      </c>
      <c r="W2544">
        <f t="shared" si="797"/>
        <v>206</v>
      </c>
      <c r="X2544" t="str" cm="1">
        <f t="array" aca="1" ref="X2544" ca="1">IFERROR(INDEX('PC&amp;PD'!$A$1:$AS$19,ROW('PC&amp;PD'!$A$19),MATCH(INDIRECT(T2544),'PC&amp;PD'!$A$1:$AS$1,0)),"")</f>
        <v/>
      </c>
      <c r="AA2544" t="str">
        <f t="shared" si="785"/>
        <v/>
      </c>
      <c r="AB2544" t="str">
        <f t="shared" si="786"/>
        <v/>
      </c>
      <c r="AC2544" t="e">
        <f t="shared" ca="1" si="787"/>
        <v>#VALUE!</v>
      </c>
      <c r="AD2544" t="str" cm="1">
        <f t="array" aca="1" ref="AD2544" ca="1">IFERROR(IF((LEFT(INDIRECT("$F"&amp;$S2544),4))="GOTS",IF($G2544="Organic","GOTS_Organic_raw",(IF($G2544="Responsible","GOTS_Responsible",(IF($G2544="No Attribute (Conventional)","GOTS_conventional",(IF($G2544="Recycled Pre/Post-Consumer","GOTS_pre_post",(IF($G2544="In-Conversion","GOTS_in_conversion",(IF($G2544="Sustainably Sourced","Sustainably_sourced",(IF($G2544="Recycled pre-consumer organic","GOTS_recycled_organic",""))))))))))))),IF($G2544="Organic","Organic",(IF($G2544="Responsible","Responsible",(IF($G2544="No Attribute (Conventional)","No_Attribute_Conventional",(IF($G2544="Recycled Pre/Post-Consumer","Recycled_Pre_Post_Consumer",(IF($G2544="In-Conversion","In_Conversion",(IF($G2544="Recycled Pre-Consumer","Recycled_Pre_Consumer",(IF($G2544="Recycled Post-Consumer","Recycled_Post_Consumer",(IF($G2544="Sustainably Sourced","Sustainably_sourced",(IF($G2544="Recycled pre-consumer organic","GOTS_recycled_organic","")))))))))))))))))),"")</f>
        <v/>
      </c>
      <c r="AE2544" t="e" cm="1">
        <f t="array" aca="1" ref="AE2544" ca="1">IF($I2544="",IF(INDIRECT("$F"&amp;$S2544)="","",IF(LEFT(INDIRECT("$F"&amp;$S2544),3)="GRS","GRS_RCS_RM",IF((LEFT(INDIRECT("$F"&amp;$S2544),3))="RCS","GRS_RCS_RM",IF(INDIRECT("$F"&amp;$S2544)="OCS (No Label)","OCS_Conversion_RM",IF(LEFT(INDIRECT("$F"&amp;$S2544),3)="OCS","OCS_RM",IF(RIGHT(INDIRECT("$F"&amp;$S2544),10)="conversion","GOTS_RM_conversion",IF((LEFT(INDIRECT("$F"&amp;$S2544),4))="GOTS","GOTS_RM","Responsible_RM"))))))),"DELETERM")</f>
        <v>#VALUE!</v>
      </c>
      <c r="AF2544" t="e" cm="1">
        <f t="array" aca="1" ref="AF2544" ca="1">IF($S2544="","",INDIRECT("$Z"&amp;$S2544))</f>
        <v>#VALUE!</v>
      </c>
      <c r="AG2544" t="str">
        <f t="shared" si="788"/>
        <v/>
      </c>
      <c r="AH2544" t="str" cm="1">
        <f t="array" aca="1" ref="AH2544" ca="1">IFERROR(INDIRECT("$ag"&amp;S2544),"")</f>
        <v/>
      </c>
      <c r="AI2544" t="e" cm="1">
        <f t="array" aca="1" ref="AI2544" ca="1">INDIRECT("O"&amp;S2544)</f>
        <v>#VALUE!</v>
      </c>
      <c r="AJ2544" t="str">
        <f t="shared" si="789"/>
        <v/>
      </c>
    </row>
    <row r="2545" spans="1:36" ht="16.5" customHeight="1">
      <c r="A2545" s="130"/>
      <c r="B2545" s="136"/>
      <c r="C2545" s="137"/>
      <c r="D2545" s="146"/>
      <c r="E2545" s="146"/>
      <c r="F2545" s="137"/>
      <c r="G2545" s="147"/>
      <c r="H2545" s="147"/>
      <c r="I2545" s="147"/>
      <c r="J2545" s="147"/>
      <c r="K2545" s="38"/>
      <c r="L2545" s="144"/>
      <c r="M2545" s="144"/>
      <c r="N2545" s="61"/>
      <c r="O2545" s="314"/>
      <c r="Q2545" t="str">
        <f t="shared" si="784"/>
        <v/>
      </c>
      <c r="S2545" t="e">
        <f t="shared" ca="1" si="793"/>
        <v>#VALUE!</v>
      </c>
      <c r="T2545" t="e">
        <f t="shared" ca="1" si="790"/>
        <v>#VALUE!</v>
      </c>
      <c r="U2545">
        <f t="shared" si="794"/>
        <v>2472</v>
      </c>
      <c r="V2545">
        <v>206.83333333335</v>
      </c>
      <c r="W2545">
        <f t="shared" si="797"/>
        <v>206</v>
      </c>
      <c r="X2545" t="str" cm="1">
        <f t="array" aca="1" ref="X2545" ca="1">IFERROR(INDEX('PC&amp;PD'!$A$1:$AS$19,ROW('PC&amp;PD'!$A$19),MATCH(INDIRECT(T2545),'PC&amp;PD'!$A$1:$AS$1,0)),"")</f>
        <v/>
      </c>
      <c r="AA2545" t="str">
        <f t="shared" si="785"/>
        <v/>
      </c>
      <c r="AB2545" t="str">
        <f t="shared" si="786"/>
        <v/>
      </c>
      <c r="AC2545" t="e">
        <f t="shared" ca="1" si="787"/>
        <v>#VALUE!</v>
      </c>
      <c r="AD2545" t="str" cm="1">
        <f t="array" aca="1" ref="AD2545" ca="1">IFERROR(IF((LEFT(INDIRECT("$F"&amp;$S2545),4))="GOTS",IF($G2545="Organic","GOTS_Organic_raw",(IF($G2545="Responsible","GOTS_Responsible",(IF($G2545="No Attribute (Conventional)","GOTS_conventional",(IF($G2545="Recycled Pre/Post-Consumer","GOTS_pre_post",(IF($G2545="In-Conversion","GOTS_in_conversion",(IF($G2545="Sustainably Sourced","Sustainably_sourced",(IF($G2545="Recycled pre-consumer organic","GOTS_recycled_organic",""))))))))))))),IF($G2545="Organic","Organic",(IF($G2545="Responsible","Responsible",(IF($G2545="No Attribute (Conventional)","No_Attribute_Conventional",(IF($G2545="Recycled Pre/Post-Consumer","Recycled_Pre_Post_Consumer",(IF($G2545="In-Conversion","In_Conversion",(IF($G2545="Recycled Pre-Consumer","Recycled_Pre_Consumer",(IF($G2545="Recycled Post-Consumer","Recycled_Post_Consumer",(IF($G2545="Sustainably Sourced","Sustainably_sourced",(IF($G2545="Recycled pre-consumer organic","GOTS_recycled_organic","")))))))))))))))))),"")</f>
        <v/>
      </c>
      <c r="AE2545" t="e" cm="1">
        <f t="array" aca="1" ref="AE2545" ca="1">IF($I2545="",IF(INDIRECT("$F"&amp;$S2545)="","",IF(LEFT(INDIRECT("$F"&amp;$S2545),3)="GRS","GRS_RCS_RM",IF((LEFT(INDIRECT("$F"&amp;$S2545),3))="RCS","GRS_RCS_RM",IF(INDIRECT("$F"&amp;$S2545)="OCS (No Label)","OCS_Conversion_RM",IF(LEFT(INDIRECT("$F"&amp;$S2545),3)="OCS","OCS_RM",IF(RIGHT(INDIRECT("$F"&amp;$S2545),10)="conversion","GOTS_RM_conversion",IF((LEFT(INDIRECT("$F"&amp;$S2545),4))="GOTS","GOTS_RM","Responsible_RM"))))))),"DELETERM")</f>
        <v>#VALUE!</v>
      </c>
      <c r="AF2545" t="e" cm="1">
        <f t="array" aca="1" ref="AF2545" ca="1">IF($S2545="","",INDIRECT("$Z"&amp;$S2545))</f>
        <v>#VALUE!</v>
      </c>
      <c r="AG2545" t="str">
        <f t="shared" si="788"/>
        <v/>
      </c>
      <c r="AH2545" t="str" cm="1">
        <f t="array" aca="1" ref="AH2545" ca="1">IFERROR(INDIRECT("$ag"&amp;S2545),"")</f>
        <v/>
      </c>
      <c r="AI2545" t="e" cm="1">
        <f t="array" aca="1" ref="AI2545" ca="1">INDIRECT("O"&amp;S2545)</f>
        <v>#VALUE!</v>
      </c>
      <c r="AJ2545" t="str">
        <f t="shared" si="789"/>
        <v/>
      </c>
    </row>
    <row r="2546" spans="1:36" ht="16.5" customHeight="1" thickBot="1">
      <c r="A2546" s="131"/>
      <c r="B2546" s="138"/>
      <c r="C2546" s="139"/>
      <c r="D2546" s="148"/>
      <c r="E2546" s="148"/>
      <c r="F2546" s="139"/>
      <c r="G2546" s="149"/>
      <c r="H2546" s="149"/>
      <c r="I2546" s="149"/>
      <c r="J2546" s="149"/>
      <c r="K2546" s="39"/>
      <c r="L2546" s="145"/>
      <c r="M2546" s="145"/>
      <c r="N2546" s="62"/>
      <c r="O2546" s="315"/>
      <c r="Q2546" t="str">
        <f t="shared" si="784"/>
        <v/>
      </c>
      <c r="S2546" t="e">
        <f t="shared" ca="1" si="793"/>
        <v>#VALUE!</v>
      </c>
      <c r="T2546" t="e">
        <f t="shared" ca="1" si="790"/>
        <v>#VALUE!</v>
      </c>
      <c r="U2546">
        <f t="shared" si="794"/>
        <v>2472</v>
      </c>
      <c r="V2546">
        <v>206.916666666683</v>
      </c>
      <c r="W2546">
        <f t="shared" si="797"/>
        <v>206</v>
      </c>
      <c r="X2546" t="str" cm="1">
        <f t="array" aca="1" ref="X2546" ca="1">IFERROR(INDEX('PC&amp;PD'!$A$1:$AS$19,ROW('PC&amp;PD'!$A$19),MATCH(INDIRECT(T2546),'PC&amp;PD'!$A$1:$AS$1,0)),"")</f>
        <v/>
      </c>
      <c r="AA2546" t="str">
        <f t="shared" si="785"/>
        <v/>
      </c>
      <c r="AB2546" t="str">
        <f t="shared" si="786"/>
        <v/>
      </c>
      <c r="AC2546" t="e">
        <f t="shared" ca="1" si="787"/>
        <v>#VALUE!</v>
      </c>
      <c r="AD2546" t="str" cm="1">
        <f t="array" aca="1" ref="AD2546" ca="1">IFERROR(IF((LEFT(INDIRECT("$F"&amp;$S2546),4))="GOTS",IF($G2546="Organic","GOTS_Organic_raw",(IF($G2546="Responsible","GOTS_Responsible",(IF($G2546="No Attribute (Conventional)","GOTS_conventional",(IF($G2546="Recycled Pre/Post-Consumer","GOTS_pre_post",(IF($G2546="In-Conversion","GOTS_in_conversion",(IF($G2546="Sustainably Sourced","Sustainably_sourced",(IF($G2546="Recycled pre-consumer organic","GOTS_recycled_organic",""))))))))))))),IF($G2546="Organic","Organic",(IF($G2546="Responsible","Responsible",(IF($G2546="No Attribute (Conventional)","No_Attribute_Conventional",(IF($G2546="Recycled Pre/Post-Consumer","Recycled_Pre_Post_Consumer",(IF($G2546="In-Conversion","In_Conversion",(IF($G2546="Recycled Pre-Consumer","Recycled_Pre_Consumer",(IF($G2546="Recycled Post-Consumer","Recycled_Post_Consumer",(IF($G2546="Sustainably Sourced","Sustainably_sourced",(IF($G2546="Recycled pre-consumer organic","GOTS_recycled_organic","")))))))))))))))))),"")</f>
        <v/>
      </c>
      <c r="AE2546" t="e" cm="1">
        <f t="array" aca="1" ref="AE2546" ca="1">IF($I2546="",IF(INDIRECT("$F"&amp;$S2546)="","",IF(LEFT(INDIRECT("$F"&amp;$S2546),3)="GRS","GRS_RCS_RM",IF((LEFT(INDIRECT("$F"&amp;$S2546),3))="RCS","GRS_RCS_RM",IF(INDIRECT("$F"&amp;$S2546)="OCS (No Label)","OCS_Conversion_RM",IF(LEFT(INDIRECT("$F"&amp;$S2546),3)="OCS","OCS_RM",IF(RIGHT(INDIRECT("$F"&amp;$S2546),10)="conversion","GOTS_RM_conversion",IF((LEFT(INDIRECT("$F"&amp;$S2546),4))="GOTS","GOTS_RM","Responsible_RM"))))))),"DELETERM")</f>
        <v>#VALUE!</v>
      </c>
      <c r="AF2546" t="e" cm="1">
        <f t="array" aca="1" ref="AF2546" ca="1">IF($S2546="","",INDIRECT("$Z"&amp;$S2546))</f>
        <v>#VALUE!</v>
      </c>
      <c r="AG2546" t="str">
        <f t="shared" si="788"/>
        <v/>
      </c>
      <c r="AH2546" t="str" cm="1">
        <f t="array" aca="1" ref="AH2546" ca="1">IFERROR(INDIRECT("$ag"&amp;S2546),"")</f>
        <v/>
      </c>
      <c r="AI2546" t="e" cm="1">
        <f t="array" aca="1" ref="AI2546" ca="1">INDIRECT("O"&amp;S2546)</f>
        <v>#VALUE!</v>
      </c>
      <c r="AJ2546" t="str">
        <f t="shared" si="789"/>
        <v/>
      </c>
    </row>
    <row r="2547" spans="1:36" ht="16.5" customHeight="1">
      <c r="A2547" s="128" t="str">
        <f>IF(B2547="","",COUNTA($B$63:$B2547))</f>
        <v/>
      </c>
      <c r="B2547" s="132"/>
      <c r="C2547" s="133"/>
      <c r="D2547" s="140"/>
      <c r="E2547" s="140"/>
      <c r="F2547" s="133"/>
      <c r="G2547" s="141"/>
      <c r="H2547" s="141"/>
      <c r="I2547" s="141"/>
      <c r="J2547" s="141"/>
      <c r="K2547" s="37"/>
      <c r="L2547" s="142" t="str">
        <f>IF(R2547="","",LEFT(R2547,LEN(R2547)-2))</f>
        <v/>
      </c>
      <c r="M2547" s="142"/>
      <c r="N2547" s="60"/>
      <c r="O2547" s="313"/>
      <c r="Q2547" t="str">
        <f t="shared" si="784"/>
        <v/>
      </c>
      <c r="R2547" t="str">
        <f t="shared" ref="R2547" si="802">CONCATENATE($Q2547,Q2548,Q2549,Q2550,Q2551,Q2552,$Q2553,$Q2554,$Q2555,$Q2556,$Q2557,$Q2558)</f>
        <v/>
      </c>
      <c r="S2547" t="e">
        <f t="shared" ca="1" si="793"/>
        <v>#VALUE!</v>
      </c>
      <c r="T2547" t="e">
        <f t="shared" ca="1" si="790"/>
        <v>#VALUE!</v>
      </c>
      <c r="U2547">
        <f t="shared" si="794"/>
        <v>2484</v>
      </c>
      <c r="V2547">
        <v>207.000000000016</v>
      </c>
      <c r="W2547">
        <f t="shared" si="797"/>
        <v>207</v>
      </c>
      <c r="X2547" t="str" cm="1">
        <f t="array" aca="1" ref="X2547" ca="1">IFERROR(INDEX('PC&amp;PD'!$A$1:$AS$19,ROW('PC&amp;PD'!$A$19),MATCH(INDIRECT(T2547),'PC&amp;PD'!$A$1:$AS$1,0)),"")</f>
        <v/>
      </c>
      <c r="Z2547" t="str">
        <f t="shared" ref="Z2547" si="803">IFERROR(IF($F2547="OCS 100","OCS (OCS 100)",IF($F2547="OCS Blended","OCS (OCS Blended)",IF($F2547="OCS (No Label)","OCS (No Label)",IF($F2547="RCS 100","RCS (RCS 100)",IF($F2547="RCS Blended","RCS (RCS Blended)",IF($F2547="GRS","GRS (GRS)",IF($F2547="GRS (No Label)", "GRS (No Label)",IF($F2547="RDS","RDS (RDS)",IF($F2547="RWS","RWS (RWS)",IF($F2547="RAS","RAS (RAS)",IF($F2547="RMS","RMS (RMS)",IF($F2547="GOTS Organic","GOTS (Organic)",IF($F2547="GOTS Made with organic","GOTS (Made with Organic)",IF($F2547="GOTS Organic - in conversion","GOTS (Organic - In Conversion)",IF($F2547="GOTS Made with organic - in conversion","GOTS (Made with Organic - In Conversion)",""))))))))))))))),"")</f>
        <v/>
      </c>
      <c r="AA2547" t="str">
        <f t="shared" si="785"/>
        <v/>
      </c>
      <c r="AB2547" t="str">
        <f t="shared" si="786"/>
        <v/>
      </c>
      <c r="AC2547" t="e">
        <f t="shared" ca="1" si="787"/>
        <v>#VALUE!</v>
      </c>
      <c r="AD2547" t="str" cm="1">
        <f t="array" aca="1" ref="AD2547" ca="1">IFERROR(IF((LEFT(INDIRECT("$F"&amp;$S2547),4))="GOTS",IF($G2547="Organic","GOTS_Organic_raw",(IF($G2547="Responsible","GOTS_Responsible",(IF($G2547="No Attribute (Conventional)","GOTS_conventional",(IF($G2547="Recycled Pre/Post-Consumer","GOTS_pre_post",(IF($G2547="In-Conversion","GOTS_in_conversion",(IF($G2547="Sustainably Sourced","Sustainably_sourced",(IF($G2547="Recycled pre-consumer organic","GOTS_recycled_organic",""))))))))))))),IF($G2547="Organic","Organic",(IF($G2547="Responsible","Responsible",(IF($G2547="No Attribute (Conventional)","No_Attribute_Conventional",(IF($G2547="Recycled Pre/Post-Consumer","Recycled_Pre_Post_Consumer",(IF($G2547="In-Conversion","In_Conversion",(IF($G2547="Recycled Pre-Consumer","Recycled_Pre_Consumer",(IF($G2547="Recycled Post-Consumer","Recycled_Post_Consumer",(IF($G2547="Sustainably Sourced","Sustainably_sourced",(IF($G2547="Recycled pre-consumer organic","GOTS_recycled_organic","")))))))))))))))))),"")</f>
        <v/>
      </c>
      <c r="AE2547" t="e" cm="1">
        <f t="array" aca="1" ref="AE2547" ca="1">IF($I2547="",IF(INDIRECT("$F"&amp;$S2547)="","",IF(LEFT(INDIRECT("$F"&amp;$S2547),3)="GRS","GRS_RCS_RM",IF((LEFT(INDIRECT("$F"&amp;$S2547),3))="RCS","GRS_RCS_RM",IF(INDIRECT("$F"&amp;$S2547)="OCS (No Label)","OCS_Conversion_RM",IF(LEFT(INDIRECT("$F"&amp;$S2547),3)="OCS","OCS_RM",IF(RIGHT(INDIRECT("$F"&amp;$S2547),10)="conversion","GOTS_RM_conversion",IF((LEFT(INDIRECT("$F"&amp;$S2547),4))="GOTS","GOTS_RM","Responsible_RM"))))))),"DELETERM")</f>
        <v>#VALUE!</v>
      </c>
      <c r="AF2547" t="e" cm="1">
        <f t="array" aca="1" ref="AF2547" ca="1">IF($S2547="","",INDIRECT("$Z"&amp;$S2547))</f>
        <v>#VALUE!</v>
      </c>
      <c r="AG2547" t="str">
        <f t="shared" si="788"/>
        <v/>
      </c>
      <c r="AH2547" t="str" cm="1">
        <f t="array" aca="1" ref="AH2547" ca="1">IFERROR(INDIRECT("$ag"&amp;S2547),"")</f>
        <v/>
      </c>
      <c r="AI2547" t="e" cm="1">
        <f t="array" aca="1" ref="AI2547" ca="1">INDIRECT("O"&amp;S2547)</f>
        <v>#VALUE!</v>
      </c>
      <c r="AJ2547" t="str">
        <f t="shared" si="789"/>
        <v/>
      </c>
    </row>
    <row r="2548" spans="1:36" ht="16.5" customHeight="1">
      <c r="A2548" s="129"/>
      <c r="B2548" s="134"/>
      <c r="C2548" s="135"/>
      <c r="D2548" s="146"/>
      <c r="E2548" s="146"/>
      <c r="F2548" s="135"/>
      <c r="G2548" s="147"/>
      <c r="H2548" s="147"/>
      <c r="I2548" s="147"/>
      <c r="J2548" s="147"/>
      <c r="K2548" s="38"/>
      <c r="L2548" s="143"/>
      <c r="M2548" s="143"/>
      <c r="N2548" s="61"/>
      <c r="O2548" s="314"/>
      <c r="Q2548" t="str">
        <f t="shared" si="784"/>
        <v/>
      </c>
      <c r="S2548" t="e">
        <f t="shared" ca="1" si="793"/>
        <v>#VALUE!</v>
      </c>
      <c r="T2548" t="e">
        <f t="shared" ca="1" si="790"/>
        <v>#VALUE!</v>
      </c>
      <c r="U2548">
        <f t="shared" si="794"/>
        <v>2484</v>
      </c>
      <c r="V2548">
        <v>207.08333333335</v>
      </c>
      <c r="W2548">
        <f t="shared" si="797"/>
        <v>207</v>
      </c>
      <c r="X2548" t="str" cm="1">
        <f t="array" aca="1" ref="X2548" ca="1">IFERROR(INDEX('PC&amp;PD'!$A$1:$AS$19,ROW('PC&amp;PD'!$A$19),MATCH(INDIRECT(T2548),'PC&amp;PD'!$A$1:$AS$1,0)),"")</f>
        <v/>
      </c>
      <c r="AA2548" t="str">
        <f t="shared" si="785"/>
        <v/>
      </c>
      <c r="AB2548" t="str">
        <f t="shared" si="786"/>
        <v/>
      </c>
      <c r="AC2548" t="e">
        <f t="shared" ca="1" si="787"/>
        <v>#VALUE!</v>
      </c>
      <c r="AD2548" t="str" cm="1">
        <f t="array" aca="1" ref="AD2548" ca="1">IFERROR(IF((LEFT(INDIRECT("$F"&amp;$S2548),4))="GOTS",IF($G2548="Organic","GOTS_Organic_raw",(IF($G2548="Responsible","GOTS_Responsible",(IF($G2548="No Attribute (Conventional)","GOTS_conventional",(IF($G2548="Recycled Pre/Post-Consumer","GOTS_pre_post",(IF($G2548="In-Conversion","GOTS_in_conversion",(IF($G2548="Sustainably Sourced","Sustainably_sourced",(IF($G2548="Recycled pre-consumer organic","GOTS_recycled_organic",""))))))))))))),IF($G2548="Organic","Organic",(IF($G2548="Responsible","Responsible",(IF($G2548="No Attribute (Conventional)","No_Attribute_Conventional",(IF($G2548="Recycled Pre/Post-Consumer","Recycled_Pre_Post_Consumer",(IF($G2548="In-Conversion","In_Conversion",(IF($G2548="Recycled Pre-Consumer","Recycled_Pre_Consumer",(IF($G2548="Recycled Post-Consumer","Recycled_Post_Consumer",(IF($G2548="Sustainably Sourced","Sustainably_sourced",(IF($G2548="Recycled pre-consumer organic","GOTS_recycled_organic","")))))))))))))))))),"")</f>
        <v/>
      </c>
      <c r="AE2548" t="e" cm="1">
        <f t="array" aca="1" ref="AE2548" ca="1">IF($I2548="",IF(INDIRECT("$F"&amp;$S2548)="","",IF(LEFT(INDIRECT("$F"&amp;$S2548),3)="GRS","GRS_RCS_RM",IF((LEFT(INDIRECT("$F"&amp;$S2548),3))="RCS","GRS_RCS_RM",IF(INDIRECT("$F"&amp;$S2548)="OCS (No Label)","OCS_Conversion_RM",IF(LEFT(INDIRECT("$F"&amp;$S2548),3)="OCS","OCS_RM",IF(RIGHT(INDIRECT("$F"&amp;$S2548),10)="conversion","GOTS_RM_conversion",IF((LEFT(INDIRECT("$F"&amp;$S2548),4))="GOTS","GOTS_RM","Responsible_RM"))))))),"DELETERM")</f>
        <v>#VALUE!</v>
      </c>
      <c r="AF2548" t="e" cm="1">
        <f t="array" aca="1" ref="AF2548" ca="1">IF($S2548="","",INDIRECT("$Z"&amp;$S2548))</f>
        <v>#VALUE!</v>
      </c>
      <c r="AG2548" t="str">
        <f t="shared" si="788"/>
        <v/>
      </c>
      <c r="AH2548" t="str" cm="1">
        <f t="array" aca="1" ref="AH2548" ca="1">IFERROR(INDIRECT("$ag"&amp;S2548),"")</f>
        <v/>
      </c>
      <c r="AI2548" t="e" cm="1">
        <f t="array" aca="1" ref="AI2548" ca="1">INDIRECT("O"&amp;S2548)</f>
        <v>#VALUE!</v>
      </c>
      <c r="AJ2548" t="str">
        <f t="shared" si="789"/>
        <v/>
      </c>
    </row>
    <row r="2549" spans="1:36" ht="16.5" customHeight="1">
      <c r="A2549" s="129"/>
      <c r="B2549" s="134"/>
      <c r="C2549" s="135"/>
      <c r="D2549" s="146"/>
      <c r="E2549" s="146"/>
      <c r="F2549" s="135"/>
      <c r="G2549" s="147"/>
      <c r="H2549" s="147"/>
      <c r="I2549" s="147"/>
      <c r="J2549" s="147"/>
      <c r="K2549" s="38"/>
      <c r="L2549" s="143"/>
      <c r="M2549" s="143"/>
      <c r="N2549" s="61"/>
      <c r="O2549" s="314"/>
      <c r="Q2549" t="str">
        <f t="shared" si="784"/>
        <v/>
      </c>
      <c r="S2549" t="e">
        <f t="shared" ca="1" si="793"/>
        <v>#VALUE!</v>
      </c>
      <c r="T2549" t="e">
        <f t="shared" ca="1" si="790"/>
        <v>#VALUE!</v>
      </c>
      <c r="U2549">
        <f t="shared" si="794"/>
        <v>2484</v>
      </c>
      <c r="V2549">
        <v>207.166666666683</v>
      </c>
      <c r="W2549">
        <f t="shared" si="797"/>
        <v>207</v>
      </c>
      <c r="X2549" t="str" cm="1">
        <f t="array" aca="1" ref="X2549" ca="1">IFERROR(INDEX('PC&amp;PD'!$A$1:$AS$19,ROW('PC&amp;PD'!$A$19),MATCH(INDIRECT(T2549),'PC&amp;PD'!$A$1:$AS$1,0)),"")</f>
        <v/>
      </c>
      <c r="AA2549" t="str">
        <f t="shared" si="785"/>
        <v/>
      </c>
      <c r="AB2549" t="str">
        <f t="shared" si="786"/>
        <v/>
      </c>
      <c r="AC2549" t="e">
        <f t="shared" ca="1" si="787"/>
        <v>#VALUE!</v>
      </c>
      <c r="AD2549" t="str" cm="1">
        <f t="array" aca="1" ref="AD2549" ca="1">IFERROR(IF((LEFT(INDIRECT("$F"&amp;$S2549),4))="GOTS",IF($G2549="Organic","GOTS_Organic_raw",(IF($G2549="Responsible","GOTS_Responsible",(IF($G2549="No Attribute (Conventional)","GOTS_conventional",(IF($G2549="Recycled Pre/Post-Consumer","GOTS_pre_post",(IF($G2549="In-Conversion","GOTS_in_conversion",(IF($G2549="Sustainably Sourced","Sustainably_sourced",(IF($G2549="Recycled pre-consumer organic","GOTS_recycled_organic",""))))))))))))),IF($G2549="Organic","Organic",(IF($G2549="Responsible","Responsible",(IF($G2549="No Attribute (Conventional)","No_Attribute_Conventional",(IF($G2549="Recycled Pre/Post-Consumer","Recycled_Pre_Post_Consumer",(IF($G2549="In-Conversion","In_Conversion",(IF($G2549="Recycled Pre-Consumer","Recycled_Pre_Consumer",(IF($G2549="Recycled Post-Consumer","Recycled_Post_Consumer",(IF($G2549="Sustainably Sourced","Sustainably_sourced",(IF($G2549="Recycled pre-consumer organic","GOTS_recycled_organic","")))))))))))))))))),"")</f>
        <v/>
      </c>
      <c r="AE2549" t="e" cm="1">
        <f t="array" aca="1" ref="AE2549" ca="1">IF($I2549="",IF(INDIRECT("$F"&amp;$S2549)="","",IF(LEFT(INDIRECT("$F"&amp;$S2549),3)="GRS","GRS_RCS_RM",IF((LEFT(INDIRECT("$F"&amp;$S2549),3))="RCS","GRS_RCS_RM",IF(INDIRECT("$F"&amp;$S2549)="OCS (No Label)","OCS_Conversion_RM",IF(LEFT(INDIRECT("$F"&amp;$S2549),3)="OCS","OCS_RM",IF(RIGHT(INDIRECT("$F"&amp;$S2549),10)="conversion","GOTS_RM_conversion",IF((LEFT(INDIRECT("$F"&amp;$S2549),4))="GOTS","GOTS_RM","Responsible_RM"))))))),"DELETERM")</f>
        <v>#VALUE!</v>
      </c>
      <c r="AF2549" t="e" cm="1">
        <f t="array" aca="1" ref="AF2549" ca="1">IF($S2549="","",INDIRECT("$Z"&amp;$S2549))</f>
        <v>#VALUE!</v>
      </c>
      <c r="AG2549" t="str">
        <f t="shared" si="788"/>
        <v/>
      </c>
      <c r="AH2549" t="str" cm="1">
        <f t="array" aca="1" ref="AH2549" ca="1">IFERROR(INDIRECT("$ag"&amp;S2549),"")</f>
        <v/>
      </c>
      <c r="AI2549" t="e" cm="1">
        <f t="array" aca="1" ref="AI2549" ca="1">INDIRECT("O"&amp;S2549)</f>
        <v>#VALUE!</v>
      </c>
      <c r="AJ2549" t="str">
        <f t="shared" si="789"/>
        <v/>
      </c>
    </row>
    <row r="2550" spans="1:36" ht="16.5" customHeight="1">
      <c r="A2550" s="129"/>
      <c r="B2550" s="134"/>
      <c r="C2550" s="135"/>
      <c r="D2550" s="146"/>
      <c r="E2550" s="146"/>
      <c r="F2550" s="135"/>
      <c r="G2550" s="147"/>
      <c r="H2550" s="147"/>
      <c r="I2550" s="147"/>
      <c r="J2550" s="147"/>
      <c r="K2550" s="38"/>
      <c r="L2550" s="143"/>
      <c r="M2550" s="143"/>
      <c r="N2550" s="61"/>
      <c r="O2550" s="314"/>
      <c r="Q2550" t="str">
        <f t="shared" si="784"/>
        <v/>
      </c>
      <c r="S2550" t="e">
        <f t="shared" ca="1" si="793"/>
        <v>#VALUE!</v>
      </c>
      <c r="T2550" t="e">
        <f t="shared" ca="1" si="790"/>
        <v>#VALUE!</v>
      </c>
      <c r="U2550">
        <f t="shared" si="794"/>
        <v>2484</v>
      </c>
      <c r="V2550">
        <v>207.250000000016</v>
      </c>
      <c r="W2550">
        <f t="shared" si="797"/>
        <v>207</v>
      </c>
      <c r="X2550" t="str" cm="1">
        <f t="array" aca="1" ref="X2550" ca="1">IFERROR(INDEX('PC&amp;PD'!$A$1:$AS$19,ROW('PC&amp;PD'!$A$19),MATCH(INDIRECT(T2550),'PC&amp;PD'!$A$1:$AS$1,0)),"")</f>
        <v/>
      </c>
      <c r="AA2550" t="str">
        <f t="shared" si="785"/>
        <v/>
      </c>
      <c r="AB2550" t="str">
        <f t="shared" si="786"/>
        <v/>
      </c>
      <c r="AC2550" t="e">
        <f t="shared" ca="1" si="787"/>
        <v>#VALUE!</v>
      </c>
      <c r="AD2550" t="str" cm="1">
        <f t="array" aca="1" ref="AD2550" ca="1">IFERROR(IF((LEFT(INDIRECT("$F"&amp;$S2550),4))="GOTS",IF($G2550="Organic","GOTS_Organic_raw",(IF($G2550="Responsible","GOTS_Responsible",(IF($G2550="No Attribute (Conventional)","GOTS_conventional",(IF($G2550="Recycled Pre/Post-Consumer","GOTS_pre_post",(IF($G2550="In-Conversion","GOTS_in_conversion",(IF($G2550="Sustainably Sourced","Sustainably_sourced",(IF($G2550="Recycled pre-consumer organic","GOTS_recycled_organic",""))))))))))))),IF($G2550="Organic","Organic",(IF($G2550="Responsible","Responsible",(IF($G2550="No Attribute (Conventional)","No_Attribute_Conventional",(IF($G2550="Recycled Pre/Post-Consumer","Recycled_Pre_Post_Consumer",(IF($G2550="In-Conversion","In_Conversion",(IF($G2550="Recycled Pre-Consumer","Recycled_Pre_Consumer",(IF($G2550="Recycled Post-Consumer","Recycled_Post_Consumer",(IF($G2550="Sustainably Sourced","Sustainably_sourced",(IF($G2550="Recycled pre-consumer organic","GOTS_recycled_organic","")))))))))))))))))),"")</f>
        <v/>
      </c>
      <c r="AE2550" t="e" cm="1">
        <f t="array" aca="1" ref="AE2550" ca="1">IF($I2550="",IF(INDIRECT("$F"&amp;$S2550)="","",IF(LEFT(INDIRECT("$F"&amp;$S2550),3)="GRS","GRS_RCS_RM",IF((LEFT(INDIRECT("$F"&amp;$S2550),3))="RCS","GRS_RCS_RM",IF(INDIRECT("$F"&amp;$S2550)="OCS (No Label)","OCS_Conversion_RM",IF(LEFT(INDIRECT("$F"&amp;$S2550),3)="OCS","OCS_RM",IF(RIGHT(INDIRECT("$F"&amp;$S2550),10)="conversion","GOTS_RM_conversion",IF((LEFT(INDIRECT("$F"&amp;$S2550),4))="GOTS","GOTS_RM","Responsible_RM"))))))),"DELETERM")</f>
        <v>#VALUE!</v>
      </c>
      <c r="AF2550" t="e" cm="1">
        <f t="array" aca="1" ref="AF2550" ca="1">IF($S2550="","",INDIRECT("$Z"&amp;$S2550))</f>
        <v>#VALUE!</v>
      </c>
      <c r="AG2550" t="str">
        <f t="shared" si="788"/>
        <v/>
      </c>
      <c r="AH2550" t="str" cm="1">
        <f t="array" aca="1" ref="AH2550" ca="1">IFERROR(INDIRECT("$ag"&amp;S2550),"")</f>
        <v/>
      </c>
      <c r="AI2550" t="e" cm="1">
        <f t="array" aca="1" ref="AI2550" ca="1">INDIRECT("O"&amp;S2550)</f>
        <v>#VALUE!</v>
      </c>
      <c r="AJ2550" t="str">
        <f t="shared" si="789"/>
        <v/>
      </c>
    </row>
    <row r="2551" spans="1:36" ht="16.5" customHeight="1">
      <c r="A2551" s="129"/>
      <c r="B2551" s="134"/>
      <c r="C2551" s="135"/>
      <c r="D2551" s="146"/>
      <c r="E2551" s="146"/>
      <c r="F2551" s="135"/>
      <c r="G2551" s="147"/>
      <c r="H2551" s="147"/>
      <c r="I2551" s="147"/>
      <c r="J2551" s="147"/>
      <c r="K2551" s="38"/>
      <c r="L2551" s="143"/>
      <c r="M2551" s="143"/>
      <c r="N2551" s="61"/>
      <c r="O2551" s="314"/>
      <c r="Q2551" t="str">
        <f t="shared" si="784"/>
        <v/>
      </c>
      <c r="S2551" t="e">
        <f t="shared" ca="1" si="793"/>
        <v>#VALUE!</v>
      </c>
      <c r="T2551" t="e">
        <f t="shared" ca="1" si="790"/>
        <v>#VALUE!</v>
      </c>
      <c r="U2551">
        <f t="shared" si="794"/>
        <v>2484</v>
      </c>
      <c r="V2551">
        <v>207.33333333335</v>
      </c>
      <c r="W2551">
        <f t="shared" si="797"/>
        <v>207</v>
      </c>
      <c r="X2551" t="str" cm="1">
        <f t="array" aca="1" ref="X2551" ca="1">IFERROR(INDEX('PC&amp;PD'!$A$1:$AS$19,ROW('PC&amp;PD'!$A$19),MATCH(INDIRECT(T2551),'PC&amp;PD'!$A$1:$AS$1,0)),"")</f>
        <v/>
      </c>
      <c r="AA2551" t="str">
        <f t="shared" si="785"/>
        <v/>
      </c>
      <c r="AB2551" t="str">
        <f t="shared" si="786"/>
        <v/>
      </c>
      <c r="AC2551" t="e">
        <f t="shared" ca="1" si="787"/>
        <v>#VALUE!</v>
      </c>
      <c r="AD2551" t="str" cm="1">
        <f t="array" aca="1" ref="AD2551" ca="1">IFERROR(IF((LEFT(INDIRECT("$F"&amp;$S2551),4))="GOTS",IF($G2551="Organic","GOTS_Organic_raw",(IF($G2551="Responsible","GOTS_Responsible",(IF($G2551="No Attribute (Conventional)","GOTS_conventional",(IF($G2551="Recycled Pre/Post-Consumer","GOTS_pre_post",(IF($G2551="In-Conversion","GOTS_in_conversion",(IF($G2551="Sustainably Sourced","Sustainably_sourced",(IF($G2551="Recycled pre-consumer organic","GOTS_recycled_organic",""))))))))))))),IF($G2551="Organic","Organic",(IF($G2551="Responsible","Responsible",(IF($G2551="No Attribute (Conventional)","No_Attribute_Conventional",(IF($G2551="Recycled Pre/Post-Consumer","Recycled_Pre_Post_Consumer",(IF($G2551="In-Conversion","In_Conversion",(IF($G2551="Recycled Pre-Consumer","Recycled_Pre_Consumer",(IF($G2551="Recycled Post-Consumer","Recycled_Post_Consumer",(IF($G2551="Sustainably Sourced","Sustainably_sourced",(IF($G2551="Recycled pre-consumer organic","GOTS_recycled_organic","")))))))))))))))))),"")</f>
        <v/>
      </c>
      <c r="AE2551" t="e" cm="1">
        <f t="array" aca="1" ref="AE2551" ca="1">IF($I2551="",IF(INDIRECT("$F"&amp;$S2551)="","",IF(LEFT(INDIRECT("$F"&amp;$S2551),3)="GRS","GRS_RCS_RM",IF((LEFT(INDIRECT("$F"&amp;$S2551),3))="RCS","GRS_RCS_RM",IF(INDIRECT("$F"&amp;$S2551)="OCS (No Label)","OCS_Conversion_RM",IF(LEFT(INDIRECT("$F"&amp;$S2551),3)="OCS","OCS_RM",IF(RIGHT(INDIRECT("$F"&amp;$S2551),10)="conversion","GOTS_RM_conversion",IF((LEFT(INDIRECT("$F"&amp;$S2551),4))="GOTS","GOTS_RM","Responsible_RM"))))))),"DELETERM")</f>
        <v>#VALUE!</v>
      </c>
      <c r="AF2551" t="e" cm="1">
        <f t="array" aca="1" ref="AF2551" ca="1">IF($S2551="","",INDIRECT("$Z"&amp;$S2551))</f>
        <v>#VALUE!</v>
      </c>
      <c r="AG2551" t="str">
        <f t="shared" si="788"/>
        <v/>
      </c>
      <c r="AH2551" t="str" cm="1">
        <f t="array" aca="1" ref="AH2551" ca="1">IFERROR(INDIRECT("$ag"&amp;S2551),"")</f>
        <v/>
      </c>
      <c r="AI2551" t="e" cm="1">
        <f t="array" aca="1" ref="AI2551" ca="1">INDIRECT("O"&amp;S2551)</f>
        <v>#VALUE!</v>
      </c>
      <c r="AJ2551" t="str">
        <f t="shared" si="789"/>
        <v/>
      </c>
    </row>
    <row r="2552" spans="1:36" ht="16.5" customHeight="1">
      <c r="A2552" s="129"/>
      <c r="B2552" s="134"/>
      <c r="C2552" s="135"/>
      <c r="D2552" s="146"/>
      <c r="E2552" s="146"/>
      <c r="F2552" s="135"/>
      <c r="G2552" s="147"/>
      <c r="H2552" s="147"/>
      <c r="I2552" s="147"/>
      <c r="J2552" s="147"/>
      <c r="K2552" s="38"/>
      <c r="L2552" s="143"/>
      <c r="M2552" s="143"/>
      <c r="N2552" s="61"/>
      <c r="O2552" s="314"/>
      <c r="Q2552" t="str">
        <f t="shared" si="784"/>
        <v/>
      </c>
      <c r="S2552" t="e">
        <f t="shared" ca="1" si="793"/>
        <v>#VALUE!</v>
      </c>
      <c r="T2552" t="e">
        <f t="shared" ca="1" si="790"/>
        <v>#VALUE!</v>
      </c>
      <c r="U2552">
        <f t="shared" si="794"/>
        <v>2484</v>
      </c>
      <c r="V2552">
        <v>207.416666666683</v>
      </c>
      <c r="W2552">
        <f t="shared" si="797"/>
        <v>207</v>
      </c>
      <c r="X2552" t="str" cm="1">
        <f t="array" aca="1" ref="X2552" ca="1">IFERROR(INDEX('PC&amp;PD'!$A$1:$AS$19,ROW('PC&amp;PD'!$A$19),MATCH(INDIRECT(T2552),'PC&amp;PD'!$A$1:$AS$1,0)),"")</f>
        <v/>
      </c>
      <c r="AA2552" t="str">
        <f t="shared" si="785"/>
        <v/>
      </c>
      <c r="AB2552" t="str">
        <f t="shared" si="786"/>
        <v/>
      </c>
      <c r="AC2552" t="e">
        <f t="shared" ca="1" si="787"/>
        <v>#VALUE!</v>
      </c>
      <c r="AD2552" t="str" cm="1">
        <f t="array" aca="1" ref="AD2552" ca="1">IFERROR(IF((LEFT(INDIRECT("$F"&amp;$S2552),4))="GOTS",IF($G2552="Organic","GOTS_Organic_raw",(IF($G2552="Responsible","GOTS_Responsible",(IF($G2552="No Attribute (Conventional)","GOTS_conventional",(IF($G2552="Recycled Pre/Post-Consumer","GOTS_pre_post",(IF($G2552="In-Conversion","GOTS_in_conversion",(IF($G2552="Sustainably Sourced","Sustainably_sourced",(IF($G2552="Recycled pre-consumer organic","GOTS_recycled_organic",""))))))))))))),IF($G2552="Organic","Organic",(IF($G2552="Responsible","Responsible",(IF($G2552="No Attribute (Conventional)","No_Attribute_Conventional",(IF($G2552="Recycled Pre/Post-Consumer","Recycled_Pre_Post_Consumer",(IF($G2552="In-Conversion","In_Conversion",(IF($G2552="Recycled Pre-Consumer","Recycled_Pre_Consumer",(IF($G2552="Recycled Post-Consumer","Recycled_Post_Consumer",(IF($G2552="Sustainably Sourced","Sustainably_sourced",(IF($G2552="Recycled pre-consumer organic","GOTS_recycled_organic","")))))))))))))))))),"")</f>
        <v/>
      </c>
      <c r="AE2552" t="e" cm="1">
        <f t="array" aca="1" ref="AE2552" ca="1">IF($I2552="",IF(INDIRECT("$F"&amp;$S2552)="","",IF(LEFT(INDIRECT("$F"&amp;$S2552),3)="GRS","GRS_RCS_RM",IF((LEFT(INDIRECT("$F"&amp;$S2552),3))="RCS","GRS_RCS_RM",IF(INDIRECT("$F"&amp;$S2552)="OCS (No Label)","OCS_Conversion_RM",IF(LEFT(INDIRECT("$F"&amp;$S2552),3)="OCS","OCS_RM",IF(RIGHT(INDIRECT("$F"&amp;$S2552),10)="conversion","GOTS_RM_conversion",IF((LEFT(INDIRECT("$F"&amp;$S2552),4))="GOTS","GOTS_RM","Responsible_RM"))))))),"DELETERM")</f>
        <v>#VALUE!</v>
      </c>
      <c r="AF2552" t="e" cm="1">
        <f t="array" aca="1" ref="AF2552" ca="1">IF($S2552="","",INDIRECT("$Z"&amp;$S2552))</f>
        <v>#VALUE!</v>
      </c>
      <c r="AG2552" t="str">
        <f t="shared" si="788"/>
        <v/>
      </c>
      <c r="AH2552" t="str" cm="1">
        <f t="array" aca="1" ref="AH2552" ca="1">IFERROR(INDIRECT("$ag"&amp;S2552),"")</f>
        <v/>
      </c>
      <c r="AI2552" t="e" cm="1">
        <f t="array" aca="1" ref="AI2552" ca="1">INDIRECT("O"&amp;S2552)</f>
        <v>#VALUE!</v>
      </c>
      <c r="AJ2552" t="str">
        <f t="shared" si="789"/>
        <v/>
      </c>
    </row>
    <row r="2553" spans="1:36" ht="16.5" customHeight="1">
      <c r="A2553" s="130"/>
      <c r="B2553" s="136"/>
      <c r="C2553" s="137"/>
      <c r="D2553" s="146"/>
      <c r="E2553" s="146"/>
      <c r="F2553" s="137"/>
      <c r="G2553" s="147"/>
      <c r="H2553" s="147"/>
      <c r="I2553" s="147"/>
      <c r="J2553" s="147"/>
      <c r="K2553" s="38"/>
      <c r="L2553" s="144"/>
      <c r="M2553" s="144"/>
      <c r="N2553" s="61"/>
      <c r="O2553" s="314"/>
      <c r="Q2553" t="str">
        <f t="shared" si="784"/>
        <v/>
      </c>
      <c r="S2553" t="e">
        <f t="shared" ca="1" si="793"/>
        <v>#VALUE!</v>
      </c>
      <c r="T2553" t="e">
        <f t="shared" ca="1" si="790"/>
        <v>#VALUE!</v>
      </c>
      <c r="U2553">
        <f t="shared" si="794"/>
        <v>2484</v>
      </c>
      <c r="V2553">
        <v>207.500000000016</v>
      </c>
      <c r="W2553">
        <f t="shared" si="797"/>
        <v>207</v>
      </c>
      <c r="X2553" t="str" cm="1">
        <f t="array" aca="1" ref="X2553" ca="1">IFERROR(INDEX('PC&amp;PD'!$A$1:$AS$19,ROW('PC&amp;PD'!$A$19),MATCH(INDIRECT(T2553),'PC&amp;PD'!$A$1:$AS$1,0)),"")</f>
        <v/>
      </c>
      <c r="AA2553" t="str">
        <f t="shared" si="785"/>
        <v/>
      </c>
      <c r="AB2553" t="str">
        <f t="shared" si="786"/>
        <v/>
      </c>
      <c r="AC2553" t="e">
        <f t="shared" ca="1" si="787"/>
        <v>#VALUE!</v>
      </c>
      <c r="AD2553" t="str" cm="1">
        <f t="array" aca="1" ref="AD2553" ca="1">IFERROR(IF((LEFT(INDIRECT("$F"&amp;$S2553),4))="GOTS",IF($G2553="Organic","GOTS_Organic_raw",(IF($G2553="Responsible","GOTS_Responsible",(IF($G2553="No Attribute (Conventional)","GOTS_conventional",(IF($G2553="Recycled Pre/Post-Consumer","GOTS_pre_post",(IF($G2553="In-Conversion","GOTS_in_conversion",(IF($G2553="Sustainably Sourced","Sustainably_sourced",(IF($G2553="Recycled pre-consumer organic","GOTS_recycled_organic",""))))))))))))),IF($G2553="Organic","Organic",(IF($G2553="Responsible","Responsible",(IF($G2553="No Attribute (Conventional)","No_Attribute_Conventional",(IF($G2553="Recycled Pre/Post-Consumer","Recycled_Pre_Post_Consumer",(IF($G2553="In-Conversion","In_Conversion",(IF($G2553="Recycled Pre-Consumer","Recycled_Pre_Consumer",(IF($G2553="Recycled Post-Consumer","Recycled_Post_Consumer",(IF($G2553="Sustainably Sourced","Sustainably_sourced",(IF($G2553="Recycled pre-consumer organic","GOTS_recycled_organic","")))))))))))))))))),"")</f>
        <v/>
      </c>
      <c r="AE2553" t="e" cm="1">
        <f t="array" aca="1" ref="AE2553" ca="1">IF($I2553="",IF(INDIRECT("$F"&amp;$S2553)="","",IF(LEFT(INDIRECT("$F"&amp;$S2553),3)="GRS","GRS_RCS_RM",IF((LEFT(INDIRECT("$F"&amp;$S2553),3))="RCS","GRS_RCS_RM",IF(INDIRECT("$F"&amp;$S2553)="OCS (No Label)","OCS_Conversion_RM",IF(LEFT(INDIRECT("$F"&amp;$S2553),3)="OCS","OCS_RM",IF(RIGHT(INDIRECT("$F"&amp;$S2553),10)="conversion","GOTS_RM_conversion",IF((LEFT(INDIRECT("$F"&amp;$S2553),4))="GOTS","GOTS_RM","Responsible_RM"))))))),"DELETERM")</f>
        <v>#VALUE!</v>
      </c>
      <c r="AF2553" t="e" cm="1">
        <f t="array" aca="1" ref="AF2553" ca="1">IF($S2553="","",INDIRECT("$Z"&amp;$S2553))</f>
        <v>#VALUE!</v>
      </c>
      <c r="AG2553" t="str">
        <f t="shared" si="788"/>
        <v/>
      </c>
      <c r="AH2553" t="str" cm="1">
        <f t="array" aca="1" ref="AH2553" ca="1">IFERROR(INDIRECT("$ag"&amp;S2553),"")</f>
        <v/>
      </c>
      <c r="AI2553" t="e" cm="1">
        <f t="array" aca="1" ref="AI2553" ca="1">INDIRECT("O"&amp;S2553)</f>
        <v>#VALUE!</v>
      </c>
      <c r="AJ2553" t="str">
        <f t="shared" si="789"/>
        <v/>
      </c>
    </row>
    <row r="2554" spans="1:36" ht="16.5" customHeight="1">
      <c r="A2554" s="130"/>
      <c r="B2554" s="136"/>
      <c r="C2554" s="137"/>
      <c r="D2554" s="146"/>
      <c r="E2554" s="146"/>
      <c r="F2554" s="137"/>
      <c r="G2554" s="147"/>
      <c r="H2554" s="147"/>
      <c r="I2554" s="147"/>
      <c r="J2554" s="147"/>
      <c r="K2554" s="38"/>
      <c r="L2554" s="144"/>
      <c r="M2554" s="144"/>
      <c r="N2554" s="61"/>
      <c r="O2554" s="314"/>
      <c r="Q2554" t="str">
        <f t="shared" si="784"/>
        <v/>
      </c>
      <c r="S2554" t="e">
        <f t="shared" ca="1" si="793"/>
        <v>#VALUE!</v>
      </c>
      <c r="T2554" t="e">
        <f t="shared" ca="1" si="790"/>
        <v>#VALUE!</v>
      </c>
      <c r="U2554">
        <f t="shared" si="794"/>
        <v>2484</v>
      </c>
      <c r="V2554">
        <v>207.58333333335</v>
      </c>
      <c r="W2554">
        <f t="shared" si="797"/>
        <v>207</v>
      </c>
      <c r="X2554" t="str" cm="1">
        <f t="array" aca="1" ref="X2554" ca="1">IFERROR(INDEX('PC&amp;PD'!$A$1:$AS$19,ROW('PC&amp;PD'!$A$19),MATCH(INDIRECT(T2554),'PC&amp;PD'!$A$1:$AS$1,0)),"")</f>
        <v/>
      </c>
      <c r="AA2554" t="str">
        <f t="shared" si="785"/>
        <v/>
      </c>
      <c r="AB2554" t="str">
        <f t="shared" si="786"/>
        <v/>
      </c>
      <c r="AC2554" t="e">
        <f t="shared" ca="1" si="787"/>
        <v>#VALUE!</v>
      </c>
      <c r="AD2554" t="str" cm="1">
        <f t="array" aca="1" ref="AD2554" ca="1">IFERROR(IF((LEFT(INDIRECT("$F"&amp;$S2554),4))="GOTS",IF($G2554="Organic","GOTS_Organic_raw",(IF($G2554="Responsible","GOTS_Responsible",(IF($G2554="No Attribute (Conventional)","GOTS_conventional",(IF($G2554="Recycled Pre/Post-Consumer","GOTS_pre_post",(IF($G2554="In-Conversion","GOTS_in_conversion",(IF($G2554="Sustainably Sourced","Sustainably_sourced",(IF($G2554="Recycled pre-consumer organic","GOTS_recycled_organic",""))))))))))))),IF($G2554="Organic","Organic",(IF($G2554="Responsible","Responsible",(IF($G2554="No Attribute (Conventional)","No_Attribute_Conventional",(IF($G2554="Recycled Pre/Post-Consumer","Recycled_Pre_Post_Consumer",(IF($G2554="In-Conversion","In_Conversion",(IF($G2554="Recycled Pre-Consumer","Recycled_Pre_Consumer",(IF($G2554="Recycled Post-Consumer","Recycled_Post_Consumer",(IF($G2554="Sustainably Sourced","Sustainably_sourced",(IF($G2554="Recycled pre-consumer organic","GOTS_recycled_organic","")))))))))))))))))),"")</f>
        <v/>
      </c>
      <c r="AE2554" t="e" cm="1">
        <f t="array" aca="1" ref="AE2554" ca="1">IF($I2554="",IF(INDIRECT("$F"&amp;$S2554)="","",IF(LEFT(INDIRECT("$F"&amp;$S2554),3)="GRS","GRS_RCS_RM",IF((LEFT(INDIRECT("$F"&amp;$S2554),3))="RCS","GRS_RCS_RM",IF(INDIRECT("$F"&amp;$S2554)="OCS (No Label)","OCS_Conversion_RM",IF(LEFT(INDIRECT("$F"&amp;$S2554),3)="OCS","OCS_RM",IF(RIGHT(INDIRECT("$F"&amp;$S2554),10)="conversion","GOTS_RM_conversion",IF((LEFT(INDIRECT("$F"&amp;$S2554),4))="GOTS","GOTS_RM","Responsible_RM"))))))),"DELETERM")</f>
        <v>#VALUE!</v>
      </c>
      <c r="AF2554" t="e" cm="1">
        <f t="array" aca="1" ref="AF2554" ca="1">IF($S2554="","",INDIRECT("$Z"&amp;$S2554))</f>
        <v>#VALUE!</v>
      </c>
      <c r="AG2554" t="str">
        <f t="shared" si="788"/>
        <v/>
      </c>
      <c r="AH2554" t="str" cm="1">
        <f t="array" aca="1" ref="AH2554" ca="1">IFERROR(INDIRECT("$ag"&amp;S2554),"")</f>
        <v/>
      </c>
      <c r="AI2554" t="e" cm="1">
        <f t="array" aca="1" ref="AI2554" ca="1">INDIRECT("O"&amp;S2554)</f>
        <v>#VALUE!</v>
      </c>
      <c r="AJ2554" t="str">
        <f t="shared" si="789"/>
        <v/>
      </c>
    </row>
    <row r="2555" spans="1:36" ht="16.5" customHeight="1">
      <c r="A2555" s="130"/>
      <c r="B2555" s="136"/>
      <c r="C2555" s="137"/>
      <c r="D2555" s="146"/>
      <c r="E2555" s="146"/>
      <c r="F2555" s="137"/>
      <c r="G2555" s="147"/>
      <c r="H2555" s="147"/>
      <c r="I2555" s="147"/>
      <c r="J2555" s="147"/>
      <c r="K2555" s="38"/>
      <c r="L2555" s="144"/>
      <c r="M2555" s="144"/>
      <c r="N2555" s="61"/>
      <c r="O2555" s="314"/>
      <c r="Q2555" t="str">
        <f t="shared" si="784"/>
        <v/>
      </c>
      <c r="S2555" t="e">
        <f t="shared" ca="1" si="793"/>
        <v>#VALUE!</v>
      </c>
      <c r="T2555" t="e">
        <f t="shared" ca="1" si="790"/>
        <v>#VALUE!</v>
      </c>
      <c r="U2555">
        <f t="shared" si="794"/>
        <v>2484</v>
      </c>
      <c r="V2555">
        <v>207.666666666683</v>
      </c>
      <c r="W2555">
        <f t="shared" si="797"/>
        <v>207</v>
      </c>
      <c r="X2555" t="str" cm="1">
        <f t="array" aca="1" ref="X2555" ca="1">IFERROR(INDEX('PC&amp;PD'!$A$1:$AS$19,ROW('PC&amp;PD'!$A$19),MATCH(INDIRECT(T2555),'PC&amp;PD'!$A$1:$AS$1,0)),"")</f>
        <v/>
      </c>
      <c r="AA2555" t="str">
        <f t="shared" si="785"/>
        <v/>
      </c>
      <c r="AB2555" t="str">
        <f t="shared" si="786"/>
        <v/>
      </c>
      <c r="AC2555" t="e">
        <f t="shared" ca="1" si="787"/>
        <v>#VALUE!</v>
      </c>
      <c r="AD2555" t="str" cm="1">
        <f t="array" aca="1" ref="AD2555" ca="1">IFERROR(IF((LEFT(INDIRECT("$F"&amp;$S2555),4))="GOTS",IF($G2555="Organic","GOTS_Organic_raw",(IF($G2555="Responsible","GOTS_Responsible",(IF($G2555="No Attribute (Conventional)","GOTS_conventional",(IF($G2555="Recycled Pre/Post-Consumer","GOTS_pre_post",(IF($G2555="In-Conversion","GOTS_in_conversion",(IF($G2555="Sustainably Sourced","Sustainably_sourced",(IF($G2555="Recycled pre-consumer organic","GOTS_recycled_organic",""))))))))))))),IF($G2555="Organic","Organic",(IF($G2555="Responsible","Responsible",(IF($G2555="No Attribute (Conventional)","No_Attribute_Conventional",(IF($G2555="Recycled Pre/Post-Consumer","Recycled_Pre_Post_Consumer",(IF($G2555="In-Conversion","In_Conversion",(IF($G2555="Recycled Pre-Consumer","Recycled_Pre_Consumer",(IF($G2555="Recycled Post-Consumer","Recycled_Post_Consumer",(IF($G2555="Sustainably Sourced","Sustainably_sourced",(IF($G2555="Recycled pre-consumer organic","GOTS_recycled_organic","")))))))))))))))))),"")</f>
        <v/>
      </c>
      <c r="AE2555" t="e" cm="1">
        <f t="array" aca="1" ref="AE2555" ca="1">IF($I2555="",IF(INDIRECT("$F"&amp;$S2555)="","",IF(LEFT(INDIRECT("$F"&amp;$S2555),3)="GRS","GRS_RCS_RM",IF((LEFT(INDIRECT("$F"&amp;$S2555),3))="RCS","GRS_RCS_RM",IF(INDIRECT("$F"&amp;$S2555)="OCS (No Label)","OCS_Conversion_RM",IF(LEFT(INDIRECT("$F"&amp;$S2555),3)="OCS","OCS_RM",IF(RIGHT(INDIRECT("$F"&amp;$S2555),10)="conversion","GOTS_RM_conversion",IF((LEFT(INDIRECT("$F"&amp;$S2555),4))="GOTS","GOTS_RM","Responsible_RM"))))))),"DELETERM")</f>
        <v>#VALUE!</v>
      </c>
      <c r="AF2555" t="e" cm="1">
        <f t="array" aca="1" ref="AF2555" ca="1">IF($S2555="","",INDIRECT("$Z"&amp;$S2555))</f>
        <v>#VALUE!</v>
      </c>
      <c r="AG2555" t="str">
        <f t="shared" si="788"/>
        <v/>
      </c>
      <c r="AH2555" t="str" cm="1">
        <f t="array" aca="1" ref="AH2555" ca="1">IFERROR(INDIRECT("$ag"&amp;S2555),"")</f>
        <v/>
      </c>
      <c r="AI2555" t="e" cm="1">
        <f t="array" aca="1" ref="AI2555" ca="1">INDIRECT("O"&amp;S2555)</f>
        <v>#VALUE!</v>
      </c>
      <c r="AJ2555" t="str">
        <f t="shared" si="789"/>
        <v/>
      </c>
    </row>
    <row r="2556" spans="1:36" ht="16.5" customHeight="1">
      <c r="A2556" s="130"/>
      <c r="B2556" s="136"/>
      <c r="C2556" s="137"/>
      <c r="D2556" s="146"/>
      <c r="E2556" s="146"/>
      <c r="F2556" s="137"/>
      <c r="G2556" s="147"/>
      <c r="H2556" s="147"/>
      <c r="I2556" s="147"/>
      <c r="J2556" s="147"/>
      <c r="K2556" s="38"/>
      <c r="L2556" s="144"/>
      <c r="M2556" s="144"/>
      <c r="N2556" s="61"/>
      <c r="O2556" s="314"/>
      <c r="Q2556" t="str">
        <f t="shared" si="784"/>
        <v/>
      </c>
      <c r="S2556" t="e">
        <f t="shared" ca="1" si="793"/>
        <v>#VALUE!</v>
      </c>
      <c r="T2556" t="e">
        <f t="shared" ca="1" si="790"/>
        <v>#VALUE!</v>
      </c>
      <c r="U2556">
        <f t="shared" si="794"/>
        <v>2484</v>
      </c>
      <c r="V2556">
        <v>207.750000000016</v>
      </c>
      <c r="W2556">
        <f t="shared" si="797"/>
        <v>207</v>
      </c>
      <c r="X2556" t="str" cm="1">
        <f t="array" aca="1" ref="X2556" ca="1">IFERROR(INDEX('PC&amp;PD'!$A$1:$AS$19,ROW('PC&amp;PD'!$A$19),MATCH(INDIRECT(T2556),'PC&amp;PD'!$A$1:$AS$1,0)),"")</f>
        <v/>
      </c>
      <c r="AA2556" t="str">
        <f t="shared" si="785"/>
        <v/>
      </c>
      <c r="AB2556" t="str">
        <f t="shared" si="786"/>
        <v/>
      </c>
      <c r="AC2556" t="e">
        <f t="shared" ca="1" si="787"/>
        <v>#VALUE!</v>
      </c>
      <c r="AD2556" t="str" cm="1">
        <f t="array" aca="1" ref="AD2556" ca="1">IFERROR(IF((LEFT(INDIRECT("$F"&amp;$S2556),4))="GOTS",IF($G2556="Organic","GOTS_Organic_raw",(IF($G2556="Responsible","GOTS_Responsible",(IF($G2556="No Attribute (Conventional)","GOTS_conventional",(IF($G2556="Recycled Pre/Post-Consumer","GOTS_pre_post",(IF($G2556="In-Conversion","GOTS_in_conversion",(IF($G2556="Sustainably Sourced","Sustainably_sourced",(IF($G2556="Recycled pre-consumer organic","GOTS_recycled_organic",""))))))))))))),IF($G2556="Organic","Organic",(IF($G2556="Responsible","Responsible",(IF($G2556="No Attribute (Conventional)","No_Attribute_Conventional",(IF($G2556="Recycled Pre/Post-Consumer","Recycled_Pre_Post_Consumer",(IF($G2556="In-Conversion","In_Conversion",(IF($G2556="Recycled Pre-Consumer","Recycled_Pre_Consumer",(IF($G2556="Recycled Post-Consumer","Recycled_Post_Consumer",(IF($G2556="Sustainably Sourced","Sustainably_sourced",(IF($G2556="Recycled pre-consumer organic","GOTS_recycled_organic","")))))))))))))))))),"")</f>
        <v/>
      </c>
      <c r="AE2556" t="e" cm="1">
        <f t="array" aca="1" ref="AE2556" ca="1">IF($I2556="",IF(INDIRECT("$F"&amp;$S2556)="","",IF(LEFT(INDIRECT("$F"&amp;$S2556),3)="GRS","GRS_RCS_RM",IF((LEFT(INDIRECT("$F"&amp;$S2556),3))="RCS","GRS_RCS_RM",IF(INDIRECT("$F"&amp;$S2556)="OCS (No Label)","OCS_Conversion_RM",IF(LEFT(INDIRECT("$F"&amp;$S2556),3)="OCS","OCS_RM",IF(RIGHT(INDIRECT("$F"&amp;$S2556),10)="conversion","GOTS_RM_conversion",IF((LEFT(INDIRECT("$F"&amp;$S2556),4))="GOTS","GOTS_RM","Responsible_RM"))))))),"DELETERM")</f>
        <v>#VALUE!</v>
      </c>
      <c r="AF2556" t="e" cm="1">
        <f t="array" aca="1" ref="AF2556" ca="1">IF($S2556="","",INDIRECT("$Z"&amp;$S2556))</f>
        <v>#VALUE!</v>
      </c>
      <c r="AG2556" t="str">
        <f t="shared" si="788"/>
        <v/>
      </c>
      <c r="AH2556" t="str" cm="1">
        <f t="array" aca="1" ref="AH2556" ca="1">IFERROR(INDIRECT("$ag"&amp;S2556),"")</f>
        <v/>
      </c>
      <c r="AI2556" t="e" cm="1">
        <f t="array" aca="1" ref="AI2556" ca="1">INDIRECT("O"&amp;S2556)</f>
        <v>#VALUE!</v>
      </c>
      <c r="AJ2556" t="str">
        <f t="shared" si="789"/>
        <v/>
      </c>
    </row>
    <row r="2557" spans="1:36" ht="16.5" customHeight="1">
      <c r="A2557" s="130"/>
      <c r="B2557" s="136"/>
      <c r="C2557" s="137"/>
      <c r="D2557" s="146"/>
      <c r="E2557" s="146"/>
      <c r="F2557" s="137"/>
      <c r="G2557" s="147"/>
      <c r="H2557" s="147"/>
      <c r="I2557" s="147"/>
      <c r="J2557" s="147"/>
      <c r="K2557" s="38"/>
      <c r="L2557" s="144"/>
      <c r="M2557" s="144"/>
      <c r="N2557" s="61"/>
      <c r="O2557" s="314"/>
      <c r="Q2557" t="str">
        <f t="shared" si="784"/>
        <v/>
      </c>
      <c r="S2557" t="e">
        <f t="shared" ca="1" si="793"/>
        <v>#VALUE!</v>
      </c>
      <c r="T2557" t="e">
        <f t="shared" ca="1" si="790"/>
        <v>#VALUE!</v>
      </c>
      <c r="U2557">
        <f t="shared" si="794"/>
        <v>2484</v>
      </c>
      <c r="V2557">
        <v>207.83333333335</v>
      </c>
      <c r="W2557">
        <f t="shared" si="797"/>
        <v>207</v>
      </c>
      <c r="X2557" t="str" cm="1">
        <f t="array" aca="1" ref="X2557" ca="1">IFERROR(INDEX('PC&amp;PD'!$A$1:$AS$19,ROW('PC&amp;PD'!$A$19),MATCH(INDIRECT(T2557),'PC&amp;PD'!$A$1:$AS$1,0)),"")</f>
        <v/>
      </c>
      <c r="AA2557" t="str">
        <f t="shared" si="785"/>
        <v/>
      </c>
      <c r="AB2557" t="str">
        <f t="shared" si="786"/>
        <v/>
      </c>
      <c r="AC2557" t="e">
        <f t="shared" ca="1" si="787"/>
        <v>#VALUE!</v>
      </c>
      <c r="AD2557" t="str" cm="1">
        <f t="array" aca="1" ref="AD2557" ca="1">IFERROR(IF((LEFT(INDIRECT("$F"&amp;$S2557),4))="GOTS",IF($G2557="Organic","GOTS_Organic_raw",(IF($G2557="Responsible","GOTS_Responsible",(IF($G2557="No Attribute (Conventional)","GOTS_conventional",(IF($G2557="Recycled Pre/Post-Consumer","GOTS_pre_post",(IF($G2557="In-Conversion","GOTS_in_conversion",(IF($G2557="Sustainably Sourced","Sustainably_sourced",(IF($G2557="Recycled pre-consumer organic","GOTS_recycled_organic",""))))))))))))),IF($G2557="Organic","Organic",(IF($G2557="Responsible","Responsible",(IF($G2557="No Attribute (Conventional)","No_Attribute_Conventional",(IF($G2557="Recycled Pre/Post-Consumer","Recycled_Pre_Post_Consumer",(IF($G2557="In-Conversion","In_Conversion",(IF($G2557="Recycled Pre-Consumer","Recycled_Pre_Consumer",(IF($G2557="Recycled Post-Consumer","Recycled_Post_Consumer",(IF($G2557="Sustainably Sourced","Sustainably_sourced",(IF($G2557="Recycled pre-consumer organic","GOTS_recycled_organic","")))))))))))))))))),"")</f>
        <v/>
      </c>
      <c r="AE2557" t="e" cm="1">
        <f t="array" aca="1" ref="AE2557" ca="1">IF($I2557="",IF(INDIRECT("$F"&amp;$S2557)="","",IF(LEFT(INDIRECT("$F"&amp;$S2557),3)="GRS","GRS_RCS_RM",IF((LEFT(INDIRECT("$F"&amp;$S2557),3))="RCS","GRS_RCS_RM",IF(INDIRECT("$F"&amp;$S2557)="OCS (No Label)","OCS_Conversion_RM",IF(LEFT(INDIRECT("$F"&amp;$S2557),3)="OCS","OCS_RM",IF(RIGHT(INDIRECT("$F"&amp;$S2557),10)="conversion","GOTS_RM_conversion",IF((LEFT(INDIRECT("$F"&amp;$S2557),4))="GOTS","GOTS_RM","Responsible_RM"))))))),"DELETERM")</f>
        <v>#VALUE!</v>
      </c>
      <c r="AF2557" t="e" cm="1">
        <f t="array" aca="1" ref="AF2557" ca="1">IF($S2557="","",INDIRECT("$Z"&amp;$S2557))</f>
        <v>#VALUE!</v>
      </c>
      <c r="AG2557" t="str">
        <f t="shared" si="788"/>
        <v/>
      </c>
      <c r="AH2557" t="str" cm="1">
        <f t="array" aca="1" ref="AH2557" ca="1">IFERROR(INDIRECT("$ag"&amp;S2557),"")</f>
        <v/>
      </c>
      <c r="AI2557" t="e" cm="1">
        <f t="array" aca="1" ref="AI2557" ca="1">INDIRECT("O"&amp;S2557)</f>
        <v>#VALUE!</v>
      </c>
      <c r="AJ2557" t="str">
        <f t="shared" si="789"/>
        <v/>
      </c>
    </row>
    <row r="2558" spans="1:36" ht="16.5" customHeight="1" thickBot="1">
      <c r="A2558" s="131"/>
      <c r="B2558" s="138"/>
      <c r="C2558" s="139"/>
      <c r="D2558" s="148"/>
      <c r="E2558" s="148"/>
      <c r="F2558" s="139"/>
      <c r="G2558" s="149"/>
      <c r="H2558" s="149"/>
      <c r="I2558" s="149"/>
      <c r="J2558" s="149"/>
      <c r="K2558" s="39"/>
      <c r="L2558" s="145"/>
      <c r="M2558" s="145"/>
      <c r="N2558" s="62"/>
      <c r="O2558" s="315"/>
      <c r="Q2558" t="str">
        <f t="shared" si="784"/>
        <v/>
      </c>
      <c r="S2558" t="e">
        <f t="shared" ca="1" si="793"/>
        <v>#VALUE!</v>
      </c>
      <c r="T2558" t="e">
        <f t="shared" ca="1" si="790"/>
        <v>#VALUE!</v>
      </c>
      <c r="U2558">
        <f t="shared" si="794"/>
        <v>2484</v>
      </c>
      <c r="V2558">
        <v>207.916666666683</v>
      </c>
      <c r="W2558">
        <f t="shared" si="797"/>
        <v>207</v>
      </c>
      <c r="X2558" t="str" cm="1">
        <f t="array" aca="1" ref="X2558" ca="1">IFERROR(INDEX('PC&amp;PD'!$A$1:$AS$19,ROW('PC&amp;PD'!$A$19),MATCH(INDIRECT(T2558),'PC&amp;PD'!$A$1:$AS$1,0)),"")</f>
        <v/>
      </c>
      <c r="AA2558" t="str">
        <f t="shared" si="785"/>
        <v/>
      </c>
      <c r="AB2558" t="str">
        <f t="shared" si="786"/>
        <v/>
      </c>
      <c r="AC2558" t="e">
        <f t="shared" ca="1" si="787"/>
        <v>#VALUE!</v>
      </c>
      <c r="AD2558" t="str" cm="1">
        <f t="array" aca="1" ref="AD2558" ca="1">IFERROR(IF((LEFT(INDIRECT("$F"&amp;$S2558),4))="GOTS",IF($G2558="Organic","GOTS_Organic_raw",(IF($G2558="Responsible","GOTS_Responsible",(IF($G2558="No Attribute (Conventional)","GOTS_conventional",(IF($G2558="Recycled Pre/Post-Consumer","GOTS_pre_post",(IF($G2558="In-Conversion","GOTS_in_conversion",(IF($G2558="Sustainably Sourced","Sustainably_sourced",(IF($G2558="Recycled pre-consumer organic","GOTS_recycled_organic",""))))))))))))),IF($G2558="Organic","Organic",(IF($G2558="Responsible","Responsible",(IF($G2558="No Attribute (Conventional)","No_Attribute_Conventional",(IF($G2558="Recycled Pre/Post-Consumer","Recycled_Pre_Post_Consumer",(IF($G2558="In-Conversion","In_Conversion",(IF($G2558="Recycled Pre-Consumer","Recycled_Pre_Consumer",(IF($G2558="Recycled Post-Consumer","Recycled_Post_Consumer",(IF($G2558="Sustainably Sourced","Sustainably_sourced",(IF($G2558="Recycled pre-consumer organic","GOTS_recycled_organic","")))))))))))))))))),"")</f>
        <v/>
      </c>
      <c r="AE2558" t="e" cm="1">
        <f t="array" aca="1" ref="AE2558" ca="1">IF($I2558="",IF(INDIRECT("$F"&amp;$S2558)="","",IF(LEFT(INDIRECT("$F"&amp;$S2558),3)="GRS","GRS_RCS_RM",IF((LEFT(INDIRECT("$F"&amp;$S2558),3))="RCS","GRS_RCS_RM",IF(INDIRECT("$F"&amp;$S2558)="OCS (No Label)","OCS_Conversion_RM",IF(LEFT(INDIRECT("$F"&amp;$S2558),3)="OCS","OCS_RM",IF(RIGHT(INDIRECT("$F"&amp;$S2558),10)="conversion","GOTS_RM_conversion",IF((LEFT(INDIRECT("$F"&amp;$S2558),4))="GOTS","GOTS_RM","Responsible_RM"))))))),"DELETERM")</f>
        <v>#VALUE!</v>
      </c>
      <c r="AF2558" t="e" cm="1">
        <f t="array" aca="1" ref="AF2558" ca="1">IF($S2558="","",INDIRECT("$Z"&amp;$S2558))</f>
        <v>#VALUE!</v>
      </c>
      <c r="AG2558" t="str">
        <f t="shared" si="788"/>
        <v/>
      </c>
      <c r="AH2558" t="str" cm="1">
        <f t="array" aca="1" ref="AH2558" ca="1">IFERROR(INDIRECT("$ag"&amp;S2558),"")</f>
        <v/>
      </c>
      <c r="AI2558" t="e" cm="1">
        <f t="array" aca="1" ref="AI2558" ca="1">INDIRECT("O"&amp;S2558)</f>
        <v>#VALUE!</v>
      </c>
      <c r="AJ2558" t="str">
        <f t="shared" si="789"/>
        <v/>
      </c>
    </row>
    <row r="2559" spans="1:36" ht="16.5" customHeight="1">
      <c r="A2559" s="128" t="str">
        <f>IF(B2559="","",COUNTA($B$63:$B2559))</f>
        <v/>
      </c>
      <c r="B2559" s="132"/>
      <c r="C2559" s="133"/>
      <c r="D2559" s="140"/>
      <c r="E2559" s="140"/>
      <c r="F2559" s="133"/>
      <c r="G2559" s="141"/>
      <c r="H2559" s="141"/>
      <c r="I2559" s="141"/>
      <c r="J2559" s="141"/>
      <c r="K2559" s="37"/>
      <c r="L2559" s="142" t="str">
        <f>IF(R2559="","",LEFT(R2559,LEN(R2559)-2))</f>
        <v/>
      </c>
      <c r="M2559" s="142"/>
      <c r="N2559" s="60"/>
      <c r="O2559" s="313"/>
      <c r="Q2559" t="str">
        <f t="shared" si="784"/>
        <v/>
      </c>
      <c r="R2559" t="str">
        <f t="shared" ref="R2559" si="804">CONCATENATE($Q2559,Q2560,Q2561,Q2562,Q2563,Q2564,$Q2565,$Q2566,$Q2567,$Q2568,$Q2569,$Q2570)</f>
        <v/>
      </c>
      <c r="S2559" t="e">
        <f t="shared" ca="1" si="793"/>
        <v>#VALUE!</v>
      </c>
      <c r="T2559" t="e">
        <f t="shared" ca="1" si="790"/>
        <v>#VALUE!</v>
      </c>
      <c r="U2559">
        <f t="shared" si="794"/>
        <v>2496</v>
      </c>
      <c r="V2559">
        <v>208.000000000016</v>
      </c>
      <c r="W2559">
        <f t="shared" si="797"/>
        <v>208</v>
      </c>
      <c r="X2559" t="str" cm="1">
        <f t="array" aca="1" ref="X2559" ca="1">IFERROR(INDEX('PC&amp;PD'!$A$1:$AS$19,ROW('PC&amp;PD'!$A$19),MATCH(INDIRECT(T2559),'PC&amp;PD'!$A$1:$AS$1,0)),"")</f>
        <v/>
      </c>
      <c r="Z2559" t="str">
        <f t="shared" ref="Z2559" si="805">IFERROR(IF($F2559="OCS 100","OCS (OCS 100)",IF($F2559="OCS Blended","OCS (OCS Blended)",IF($F2559="OCS (No Label)","OCS (No Label)",IF($F2559="RCS 100","RCS (RCS 100)",IF($F2559="RCS Blended","RCS (RCS Blended)",IF($F2559="GRS","GRS (GRS)",IF($F2559="GRS (No Label)", "GRS (No Label)",IF($F2559="RDS","RDS (RDS)",IF($F2559="RWS","RWS (RWS)",IF($F2559="RAS","RAS (RAS)",IF($F2559="RMS","RMS (RMS)",IF($F2559="GOTS Organic","GOTS (Organic)",IF($F2559="GOTS Made with organic","GOTS (Made with Organic)",IF($F2559="GOTS Organic - in conversion","GOTS (Organic - In Conversion)",IF($F2559="GOTS Made with organic - in conversion","GOTS (Made with Organic - In Conversion)",""))))))))))))))),"")</f>
        <v/>
      </c>
      <c r="AA2559" t="str">
        <f t="shared" si="785"/>
        <v/>
      </c>
      <c r="AB2559" t="str">
        <f t="shared" si="786"/>
        <v/>
      </c>
      <c r="AC2559" t="e">
        <f t="shared" ca="1" si="787"/>
        <v>#VALUE!</v>
      </c>
      <c r="AD2559" t="str" cm="1">
        <f t="array" aca="1" ref="AD2559" ca="1">IFERROR(IF((LEFT(INDIRECT("$F"&amp;$S2559),4))="GOTS",IF($G2559="Organic","GOTS_Organic_raw",(IF($G2559="Responsible","GOTS_Responsible",(IF($G2559="No Attribute (Conventional)","GOTS_conventional",(IF($G2559="Recycled Pre/Post-Consumer","GOTS_pre_post",(IF($G2559="In-Conversion","GOTS_in_conversion",(IF($G2559="Sustainably Sourced","Sustainably_sourced",(IF($G2559="Recycled pre-consumer organic","GOTS_recycled_organic",""))))))))))))),IF($G2559="Organic","Organic",(IF($G2559="Responsible","Responsible",(IF($G2559="No Attribute (Conventional)","No_Attribute_Conventional",(IF($G2559="Recycled Pre/Post-Consumer","Recycled_Pre_Post_Consumer",(IF($G2559="In-Conversion","In_Conversion",(IF($G2559="Recycled Pre-Consumer","Recycled_Pre_Consumer",(IF($G2559="Recycled Post-Consumer","Recycled_Post_Consumer",(IF($G2559="Sustainably Sourced","Sustainably_sourced",(IF($G2559="Recycled pre-consumer organic","GOTS_recycled_organic","")))))))))))))))))),"")</f>
        <v/>
      </c>
      <c r="AE2559" t="e" cm="1">
        <f t="array" aca="1" ref="AE2559" ca="1">IF($I2559="",IF(INDIRECT("$F"&amp;$S2559)="","",IF(LEFT(INDIRECT("$F"&amp;$S2559),3)="GRS","GRS_RCS_RM",IF((LEFT(INDIRECT("$F"&amp;$S2559),3))="RCS","GRS_RCS_RM",IF(INDIRECT("$F"&amp;$S2559)="OCS (No Label)","OCS_Conversion_RM",IF(LEFT(INDIRECT("$F"&amp;$S2559),3)="OCS","OCS_RM",IF(RIGHT(INDIRECT("$F"&amp;$S2559),10)="conversion","GOTS_RM_conversion",IF((LEFT(INDIRECT("$F"&amp;$S2559),4))="GOTS","GOTS_RM","Responsible_RM"))))))),"DELETERM")</f>
        <v>#VALUE!</v>
      </c>
      <c r="AF2559" t="e" cm="1">
        <f t="array" aca="1" ref="AF2559" ca="1">IF($S2559="","",INDIRECT("$Z"&amp;$S2559))</f>
        <v>#VALUE!</v>
      </c>
      <c r="AG2559" t="str">
        <f t="shared" si="788"/>
        <v/>
      </c>
      <c r="AH2559" t="str" cm="1">
        <f t="array" aca="1" ref="AH2559" ca="1">IFERROR(INDIRECT("$ag"&amp;S2559),"")</f>
        <v/>
      </c>
      <c r="AI2559" t="e" cm="1">
        <f t="array" aca="1" ref="AI2559" ca="1">INDIRECT("O"&amp;S2559)</f>
        <v>#VALUE!</v>
      </c>
      <c r="AJ2559" t="str">
        <f t="shared" si="789"/>
        <v/>
      </c>
    </row>
    <row r="2560" spans="1:36" ht="16.5" customHeight="1">
      <c r="A2560" s="129"/>
      <c r="B2560" s="134"/>
      <c r="C2560" s="135"/>
      <c r="D2560" s="146"/>
      <c r="E2560" s="146"/>
      <c r="F2560" s="135"/>
      <c r="G2560" s="147"/>
      <c r="H2560" s="147"/>
      <c r="I2560" s="147"/>
      <c r="J2560" s="147"/>
      <c r="K2560" s="38"/>
      <c r="L2560" s="143"/>
      <c r="M2560" s="143"/>
      <c r="N2560" s="61"/>
      <c r="O2560" s="314"/>
      <c r="Q2560" t="str">
        <f t="shared" ref="Q2560:Q2623" si="806">IF(G2560="No Attribute (Conventional)",IF(OR($G2560="",$I2560="",$K2560=""),"",CONCATENATE($K2560," ",$AA2560," ",$I2560," + ")),IF(OR($G2560="",$I2560="",$K2560=""),"",CONCATENATE($K2560," ",$G2560," ",$I2560," + ")))</f>
        <v/>
      </c>
      <c r="S2560" t="e">
        <f t="shared" ca="1" si="793"/>
        <v>#VALUE!</v>
      </c>
      <c r="T2560" t="e">
        <f t="shared" ca="1" si="790"/>
        <v>#VALUE!</v>
      </c>
      <c r="U2560">
        <f t="shared" si="794"/>
        <v>2496</v>
      </c>
      <c r="V2560">
        <v>208.08333333335</v>
      </c>
      <c r="W2560">
        <f t="shared" si="797"/>
        <v>208</v>
      </c>
      <c r="X2560" t="str" cm="1">
        <f t="array" aca="1" ref="X2560" ca="1">IFERROR(INDEX('PC&amp;PD'!$A$1:$AS$19,ROW('PC&amp;PD'!$A$19),MATCH(INDIRECT(T2560),'PC&amp;PD'!$A$1:$AS$1,0)),"")</f>
        <v/>
      </c>
      <c r="AA2560" t="str">
        <f t="shared" ref="AA2560:AA2623" si="807">IFERROR(IF(G2560="","",IF(G2560="No Attribute (Conventional)","",G2560)),"")</f>
        <v/>
      </c>
      <c r="AB2560" t="str">
        <f t="shared" ref="AB2560:AB2623" si="808">IFERROR(IF($F2560="OCS 100", "OCS_100",IF($F2560="OCS Blended", "OCS_Blended",IF($F2560="OCS (No Label)", "OCS_No_Label",IF($F2560="RCS 100", "RCS_100",IF($F2560="RCS Blended","RCS_Blended",IF($F2560="GRS","GRS",IF($F2560="GRS (No Label)", "GRS_No_Label",IF($F2560="RDS","RDS",IF($F2560="RWS","RWS",IF($F2560="RMS","RMS",IF($F2560="GOTS Organic","GOTS_Organic",IF($F2560="GOTS Made with organic","GOTS_Made_with_organic",IF($F2560="GOTS Organic - in conversion","GOTS_Organic_in_Conversion",IF($F2560="GOTS Made with organic - in conversion","GOTS_Made_with_Organic_in_Conversion",IF($F2560="RAS","RAS",IF($F2560="Rcs (No Label)","RCS_No_Label",IF($F2560="RWS (No Label)","RWS_No_Label",IF($F2560="RMS (No Label)","RMS_No_Label",IF($F2560="RAS (No Label)","RAS_No_Label",IF($F2560="RDS (No Label)","RDS_No_Label","")))))))))))))))))))),"")</f>
        <v/>
      </c>
      <c r="AC2560" t="e">
        <f t="shared" ref="AC2560:AC2623" ca="1" si="809">"$AB"&amp;S2560</f>
        <v>#VALUE!</v>
      </c>
      <c r="AD2560" t="str" cm="1">
        <f t="array" aca="1" ref="AD2560" ca="1">IFERROR(IF((LEFT(INDIRECT("$F"&amp;$S2560),4))="GOTS",IF($G2560="Organic","GOTS_Organic_raw",(IF($G2560="Responsible","GOTS_Responsible",(IF($G2560="No Attribute (Conventional)","GOTS_conventional",(IF($G2560="Recycled Pre/Post-Consumer","GOTS_pre_post",(IF($G2560="In-Conversion","GOTS_in_conversion",(IF($G2560="Sustainably Sourced","Sustainably_sourced",(IF($G2560="Recycled pre-consumer organic","GOTS_recycled_organic",""))))))))))))),IF($G2560="Organic","Organic",(IF($G2560="Responsible","Responsible",(IF($G2560="No Attribute (Conventional)","No_Attribute_Conventional",(IF($G2560="Recycled Pre/Post-Consumer","Recycled_Pre_Post_Consumer",(IF($G2560="In-Conversion","In_Conversion",(IF($G2560="Recycled Pre-Consumer","Recycled_Pre_Consumer",(IF($G2560="Recycled Post-Consumer","Recycled_Post_Consumer",(IF($G2560="Sustainably Sourced","Sustainably_sourced",(IF($G2560="Recycled pre-consumer organic","GOTS_recycled_organic","")))))))))))))))))),"")</f>
        <v/>
      </c>
      <c r="AE2560" t="e" cm="1">
        <f t="array" aca="1" ref="AE2560" ca="1">IF($I2560="",IF(INDIRECT("$F"&amp;$S2560)="","",IF(LEFT(INDIRECT("$F"&amp;$S2560),3)="GRS","GRS_RCS_RM",IF((LEFT(INDIRECT("$F"&amp;$S2560),3))="RCS","GRS_RCS_RM",IF(INDIRECT("$F"&amp;$S2560)="OCS (No Label)","OCS_Conversion_RM",IF(LEFT(INDIRECT("$F"&amp;$S2560),3)="OCS","OCS_RM",IF(RIGHT(INDIRECT("$F"&amp;$S2560),10)="conversion","GOTS_RM_conversion",IF((LEFT(INDIRECT("$F"&amp;$S2560),4))="GOTS","GOTS_RM","Responsible_RM"))))))),"DELETERM")</f>
        <v>#VALUE!</v>
      </c>
      <c r="AF2560" t="e" cm="1">
        <f t="array" aca="1" ref="AF2560" ca="1">IF($S2560="","",INDIRECT("$Z"&amp;$S2560))</f>
        <v>#VALUE!</v>
      </c>
      <c r="AG2560" t="str">
        <f t="shared" ref="AG2560:AG2623" si="810">IF(AND(AJ2560="",AJ2561="",AJ2562="",AJ2563="",AJ2564="",AJ2565="",AJ2566="",AJ2567="",AJ2568="",AJ2569="",AJ2570="",AJ2571=""),"",CONCATENATE(AJ2560, AJ2561, AJ2562, AJ2563,AJ2564, AJ2565, AJ2566, AJ2567, AJ2568, AJ2569, AJ2570,AJ2571))</f>
        <v/>
      </c>
      <c r="AH2560" t="str" cm="1">
        <f t="array" aca="1" ref="AH2560" ca="1">IFERROR(INDIRECT("$ag"&amp;S2560),"")</f>
        <v/>
      </c>
      <c r="AI2560" t="e" cm="1">
        <f t="array" aca="1" ref="AI2560" ca="1">INDIRECT("O"&amp;S2560)</f>
        <v>#VALUE!</v>
      </c>
      <c r="AJ2560" t="str">
        <f t="shared" ref="AJ2560:AJ2623" si="811">IF(OR(Y2560="",Y2560=0),"",Y2560&amp;", ")</f>
        <v/>
      </c>
    </row>
    <row r="2561" spans="1:36" ht="16.5" customHeight="1">
      <c r="A2561" s="129"/>
      <c r="B2561" s="134"/>
      <c r="C2561" s="135"/>
      <c r="D2561" s="146"/>
      <c r="E2561" s="146"/>
      <c r="F2561" s="135"/>
      <c r="G2561" s="147"/>
      <c r="H2561" s="147"/>
      <c r="I2561" s="147"/>
      <c r="J2561" s="147"/>
      <c r="K2561" s="38"/>
      <c r="L2561" s="143"/>
      <c r="M2561" s="143"/>
      <c r="N2561" s="61"/>
      <c r="O2561" s="314"/>
      <c r="Q2561" t="str">
        <f t="shared" si="806"/>
        <v/>
      </c>
      <c r="S2561" t="e">
        <f t="shared" ca="1" si="793"/>
        <v>#VALUE!</v>
      </c>
      <c r="T2561" t="e">
        <f t="shared" ca="1" si="790"/>
        <v>#VALUE!</v>
      </c>
      <c r="U2561">
        <f t="shared" si="794"/>
        <v>2496</v>
      </c>
      <c r="V2561">
        <v>208.166666666683</v>
      </c>
      <c r="W2561">
        <f t="shared" si="797"/>
        <v>208</v>
      </c>
      <c r="X2561" t="str" cm="1">
        <f t="array" aca="1" ref="X2561" ca="1">IFERROR(INDEX('PC&amp;PD'!$A$1:$AS$19,ROW('PC&amp;PD'!$A$19),MATCH(INDIRECT(T2561),'PC&amp;PD'!$A$1:$AS$1,0)),"")</f>
        <v/>
      </c>
      <c r="AA2561" t="str">
        <f t="shared" si="807"/>
        <v/>
      </c>
      <c r="AB2561" t="str">
        <f t="shared" si="808"/>
        <v/>
      </c>
      <c r="AC2561" t="e">
        <f t="shared" ca="1" si="809"/>
        <v>#VALUE!</v>
      </c>
      <c r="AD2561" t="str" cm="1">
        <f t="array" aca="1" ref="AD2561" ca="1">IFERROR(IF((LEFT(INDIRECT("$F"&amp;$S2561),4))="GOTS",IF($G2561="Organic","GOTS_Organic_raw",(IF($G2561="Responsible","GOTS_Responsible",(IF($G2561="No Attribute (Conventional)","GOTS_conventional",(IF($G2561="Recycled Pre/Post-Consumer","GOTS_pre_post",(IF($G2561="In-Conversion","GOTS_in_conversion",(IF($G2561="Sustainably Sourced","Sustainably_sourced",(IF($G2561="Recycled pre-consumer organic","GOTS_recycled_organic",""))))))))))))),IF($G2561="Organic","Organic",(IF($G2561="Responsible","Responsible",(IF($G2561="No Attribute (Conventional)","No_Attribute_Conventional",(IF($G2561="Recycled Pre/Post-Consumer","Recycled_Pre_Post_Consumer",(IF($G2561="In-Conversion","In_Conversion",(IF($G2561="Recycled Pre-Consumer","Recycled_Pre_Consumer",(IF($G2561="Recycled Post-Consumer","Recycled_Post_Consumer",(IF($G2561="Sustainably Sourced","Sustainably_sourced",(IF($G2561="Recycled pre-consumer organic","GOTS_recycled_organic","")))))))))))))))))),"")</f>
        <v/>
      </c>
      <c r="AE2561" t="e" cm="1">
        <f t="array" aca="1" ref="AE2561" ca="1">IF($I2561="",IF(INDIRECT("$F"&amp;$S2561)="","",IF(LEFT(INDIRECT("$F"&amp;$S2561),3)="GRS","GRS_RCS_RM",IF((LEFT(INDIRECT("$F"&amp;$S2561),3))="RCS","GRS_RCS_RM",IF(INDIRECT("$F"&amp;$S2561)="OCS (No Label)","OCS_Conversion_RM",IF(LEFT(INDIRECT("$F"&amp;$S2561),3)="OCS","OCS_RM",IF(RIGHT(INDIRECT("$F"&amp;$S2561),10)="conversion","GOTS_RM_conversion",IF((LEFT(INDIRECT("$F"&amp;$S2561),4))="GOTS","GOTS_RM","Responsible_RM"))))))),"DELETERM")</f>
        <v>#VALUE!</v>
      </c>
      <c r="AF2561" t="e" cm="1">
        <f t="array" aca="1" ref="AF2561" ca="1">IF($S2561="","",INDIRECT("$Z"&amp;$S2561))</f>
        <v>#VALUE!</v>
      </c>
      <c r="AG2561" t="str">
        <f t="shared" si="810"/>
        <v/>
      </c>
      <c r="AH2561" t="str" cm="1">
        <f t="array" aca="1" ref="AH2561" ca="1">IFERROR(INDIRECT("$ag"&amp;S2561),"")</f>
        <v/>
      </c>
      <c r="AI2561" t="e" cm="1">
        <f t="array" aca="1" ref="AI2561" ca="1">INDIRECT("O"&amp;S2561)</f>
        <v>#VALUE!</v>
      </c>
      <c r="AJ2561" t="str">
        <f t="shared" si="811"/>
        <v/>
      </c>
    </row>
    <row r="2562" spans="1:36" ht="16.5" customHeight="1">
      <c r="A2562" s="129"/>
      <c r="B2562" s="134"/>
      <c r="C2562" s="135"/>
      <c r="D2562" s="146"/>
      <c r="E2562" s="146"/>
      <c r="F2562" s="135"/>
      <c r="G2562" s="147"/>
      <c r="H2562" s="147"/>
      <c r="I2562" s="147"/>
      <c r="J2562" s="147"/>
      <c r="K2562" s="38"/>
      <c r="L2562" s="143"/>
      <c r="M2562" s="143"/>
      <c r="N2562" s="61"/>
      <c r="O2562" s="314"/>
      <c r="Q2562" t="str">
        <f t="shared" si="806"/>
        <v/>
      </c>
      <c r="S2562" t="e">
        <f t="shared" ca="1" si="793"/>
        <v>#VALUE!</v>
      </c>
      <c r="T2562" t="e">
        <f t="shared" ref="T2562:T2625" ca="1" si="812">"$B"&amp;S2562</f>
        <v>#VALUE!</v>
      </c>
      <c r="U2562">
        <f t="shared" si="794"/>
        <v>2496</v>
      </c>
      <c r="V2562">
        <v>208.250000000016</v>
      </c>
      <c r="W2562">
        <f t="shared" si="797"/>
        <v>208</v>
      </c>
      <c r="X2562" t="str" cm="1">
        <f t="array" aca="1" ref="X2562" ca="1">IFERROR(INDEX('PC&amp;PD'!$A$1:$AS$19,ROW('PC&amp;PD'!$A$19),MATCH(INDIRECT(T2562),'PC&amp;PD'!$A$1:$AS$1,0)),"")</f>
        <v/>
      </c>
      <c r="AA2562" t="str">
        <f t="shared" si="807"/>
        <v/>
      </c>
      <c r="AB2562" t="str">
        <f t="shared" si="808"/>
        <v/>
      </c>
      <c r="AC2562" t="e">
        <f t="shared" ca="1" si="809"/>
        <v>#VALUE!</v>
      </c>
      <c r="AD2562" t="str" cm="1">
        <f t="array" aca="1" ref="AD2562" ca="1">IFERROR(IF((LEFT(INDIRECT("$F"&amp;$S2562),4))="GOTS",IF($G2562="Organic","GOTS_Organic_raw",(IF($G2562="Responsible","GOTS_Responsible",(IF($G2562="No Attribute (Conventional)","GOTS_conventional",(IF($G2562="Recycled Pre/Post-Consumer","GOTS_pre_post",(IF($G2562="In-Conversion","GOTS_in_conversion",(IF($G2562="Sustainably Sourced","Sustainably_sourced",(IF($G2562="Recycled pre-consumer organic","GOTS_recycled_organic",""))))))))))))),IF($G2562="Organic","Organic",(IF($G2562="Responsible","Responsible",(IF($G2562="No Attribute (Conventional)","No_Attribute_Conventional",(IF($G2562="Recycled Pre/Post-Consumer","Recycled_Pre_Post_Consumer",(IF($G2562="In-Conversion","In_Conversion",(IF($G2562="Recycled Pre-Consumer","Recycled_Pre_Consumer",(IF($G2562="Recycled Post-Consumer","Recycled_Post_Consumer",(IF($G2562="Sustainably Sourced","Sustainably_sourced",(IF($G2562="Recycled pre-consumer organic","GOTS_recycled_organic","")))))))))))))))))),"")</f>
        <v/>
      </c>
      <c r="AE2562" t="e" cm="1">
        <f t="array" aca="1" ref="AE2562" ca="1">IF($I2562="",IF(INDIRECT("$F"&amp;$S2562)="","",IF(LEFT(INDIRECT("$F"&amp;$S2562),3)="GRS","GRS_RCS_RM",IF((LEFT(INDIRECT("$F"&amp;$S2562),3))="RCS","GRS_RCS_RM",IF(INDIRECT("$F"&amp;$S2562)="OCS (No Label)","OCS_Conversion_RM",IF(LEFT(INDIRECT("$F"&amp;$S2562),3)="OCS","OCS_RM",IF(RIGHT(INDIRECT("$F"&amp;$S2562),10)="conversion","GOTS_RM_conversion",IF((LEFT(INDIRECT("$F"&amp;$S2562),4))="GOTS","GOTS_RM","Responsible_RM"))))))),"DELETERM")</f>
        <v>#VALUE!</v>
      </c>
      <c r="AF2562" t="e" cm="1">
        <f t="array" aca="1" ref="AF2562" ca="1">IF($S2562="","",INDIRECT("$Z"&amp;$S2562))</f>
        <v>#VALUE!</v>
      </c>
      <c r="AG2562" t="str">
        <f t="shared" si="810"/>
        <v/>
      </c>
      <c r="AH2562" t="str" cm="1">
        <f t="array" aca="1" ref="AH2562" ca="1">IFERROR(INDIRECT("$ag"&amp;S2562),"")</f>
        <v/>
      </c>
      <c r="AI2562" t="e" cm="1">
        <f t="array" aca="1" ref="AI2562" ca="1">INDIRECT("O"&amp;S2562)</f>
        <v>#VALUE!</v>
      </c>
      <c r="AJ2562" t="str">
        <f t="shared" si="811"/>
        <v/>
      </c>
    </row>
    <row r="2563" spans="1:36" ht="16.5" customHeight="1">
      <c r="A2563" s="129"/>
      <c r="B2563" s="134"/>
      <c r="C2563" s="135"/>
      <c r="D2563" s="146"/>
      <c r="E2563" s="146"/>
      <c r="F2563" s="135"/>
      <c r="G2563" s="147"/>
      <c r="H2563" s="147"/>
      <c r="I2563" s="147"/>
      <c r="J2563" s="147"/>
      <c r="K2563" s="38"/>
      <c r="L2563" s="143"/>
      <c r="M2563" s="143"/>
      <c r="N2563" s="61"/>
      <c r="O2563" s="314"/>
      <c r="Q2563" t="str">
        <f t="shared" si="806"/>
        <v/>
      </c>
      <c r="S2563" t="e">
        <f t="shared" ca="1" si="793"/>
        <v>#VALUE!</v>
      </c>
      <c r="T2563" t="e">
        <f t="shared" ca="1" si="812"/>
        <v>#VALUE!</v>
      </c>
      <c r="U2563">
        <f t="shared" si="794"/>
        <v>2496</v>
      </c>
      <c r="V2563">
        <v>208.33333333335</v>
      </c>
      <c r="W2563">
        <f t="shared" si="797"/>
        <v>208</v>
      </c>
      <c r="X2563" t="str" cm="1">
        <f t="array" aca="1" ref="X2563" ca="1">IFERROR(INDEX('PC&amp;PD'!$A$1:$AS$19,ROW('PC&amp;PD'!$A$19),MATCH(INDIRECT(T2563),'PC&amp;PD'!$A$1:$AS$1,0)),"")</f>
        <v/>
      </c>
      <c r="AA2563" t="str">
        <f t="shared" si="807"/>
        <v/>
      </c>
      <c r="AB2563" t="str">
        <f t="shared" si="808"/>
        <v/>
      </c>
      <c r="AC2563" t="e">
        <f t="shared" ca="1" si="809"/>
        <v>#VALUE!</v>
      </c>
      <c r="AD2563" t="str" cm="1">
        <f t="array" aca="1" ref="AD2563" ca="1">IFERROR(IF((LEFT(INDIRECT("$F"&amp;$S2563),4))="GOTS",IF($G2563="Organic","GOTS_Organic_raw",(IF($G2563="Responsible","GOTS_Responsible",(IF($G2563="No Attribute (Conventional)","GOTS_conventional",(IF($G2563="Recycled Pre/Post-Consumer","GOTS_pre_post",(IF($G2563="In-Conversion","GOTS_in_conversion",(IF($G2563="Sustainably Sourced","Sustainably_sourced",(IF($G2563="Recycled pre-consumer organic","GOTS_recycled_organic",""))))))))))))),IF($G2563="Organic","Organic",(IF($G2563="Responsible","Responsible",(IF($G2563="No Attribute (Conventional)","No_Attribute_Conventional",(IF($G2563="Recycled Pre/Post-Consumer","Recycled_Pre_Post_Consumer",(IF($G2563="In-Conversion","In_Conversion",(IF($G2563="Recycled Pre-Consumer","Recycled_Pre_Consumer",(IF($G2563="Recycled Post-Consumer","Recycled_Post_Consumer",(IF($G2563="Sustainably Sourced","Sustainably_sourced",(IF($G2563="Recycled pre-consumer organic","GOTS_recycled_organic","")))))))))))))))))),"")</f>
        <v/>
      </c>
      <c r="AE2563" t="e" cm="1">
        <f t="array" aca="1" ref="AE2563" ca="1">IF($I2563="",IF(INDIRECT("$F"&amp;$S2563)="","",IF(LEFT(INDIRECT("$F"&amp;$S2563),3)="GRS","GRS_RCS_RM",IF((LEFT(INDIRECT("$F"&amp;$S2563),3))="RCS","GRS_RCS_RM",IF(INDIRECT("$F"&amp;$S2563)="OCS (No Label)","OCS_Conversion_RM",IF(LEFT(INDIRECT("$F"&amp;$S2563),3)="OCS","OCS_RM",IF(RIGHT(INDIRECT("$F"&amp;$S2563),10)="conversion","GOTS_RM_conversion",IF((LEFT(INDIRECT("$F"&amp;$S2563),4))="GOTS","GOTS_RM","Responsible_RM"))))))),"DELETERM")</f>
        <v>#VALUE!</v>
      </c>
      <c r="AF2563" t="e" cm="1">
        <f t="array" aca="1" ref="AF2563" ca="1">IF($S2563="","",INDIRECT("$Z"&amp;$S2563))</f>
        <v>#VALUE!</v>
      </c>
      <c r="AG2563" t="str">
        <f t="shared" si="810"/>
        <v/>
      </c>
      <c r="AH2563" t="str" cm="1">
        <f t="array" aca="1" ref="AH2563" ca="1">IFERROR(INDIRECT("$ag"&amp;S2563),"")</f>
        <v/>
      </c>
      <c r="AI2563" t="e" cm="1">
        <f t="array" aca="1" ref="AI2563" ca="1">INDIRECT("O"&amp;S2563)</f>
        <v>#VALUE!</v>
      </c>
      <c r="AJ2563" t="str">
        <f t="shared" si="811"/>
        <v/>
      </c>
    </row>
    <row r="2564" spans="1:36" ht="16.5" customHeight="1">
      <c r="A2564" s="129"/>
      <c r="B2564" s="134"/>
      <c r="C2564" s="135"/>
      <c r="D2564" s="146"/>
      <c r="E2564" s="146"/>
      <c r="F2564" s="135"/>
      <c r="G2564" s="147"/>
      <c r="H2564" s="147"/>
      <c r="I2564" s="147"/>
      <c r="J2564" s="147"/>
      <c r="K2564" s="38"/>
      <c r="L2564" s="143"/>
      <c r="M2564" s="143"/>
      <c r="N2564" s="61"/>
      <c r="O2564" s="314"/>
      <c r="Q2564" t="str">
        <f t="shared" si="806"/>
        <v/>
      </c>
      <c r="S2564" t="e">
        <f t="shared" ca="1" si="793"/>
        <v>#VALUE!</v>
      </c>
      <c r="T2564" t="e">
        <f t="shared" ca="1" si="812"/>
        <v>#VALUE!</v>
      </c>
      <c r="U2564">
        <f t="shared" si="794"/>
        <v>2496</v>
      </c>
      <c r="V2564">
        <v>208.416666666683</v>
      </c>
      <c r="W2564">
        <f t="shared" si="797"/>
        <v>208</v>
      </c>
      <c r="X2564" t="str" cm="1">
        <f t="array" aca="1" ref="X2564" ca="1">IFERROR(INDEX('PC&amp;PD'!$A$1:$AS$19,ROW('PC&amp;PD'!$A$19),MATCH(INDIRECT(T2564),'PC&amp;PD'!$A$1:$AS$1,0)),"")</f>
        <v/>
      </c>
      <c r="AA2564" t="str">
        <f t="shared" si="807"/>
        <v/>
      </c>
      <c r="AB2564" t="str">
        <f t="shared" si="808"/>
        <v/>
      </c>
      <c r="AC2564" t="e">
        <f t="shared" ca="1" si="809"/>
        <v>#VALUE!</v>
      </c>
      <c r="AD2564" t="str" cm="1">
        <f t="array" aca="1" ref="AD2564" ca="1">IFERROR(IF((LEFT(INDIRECT("$F"&amp;$S2564),4))="GOTS",IF($G2564="Organic","GOTS_Organic_raw",(IF($G2564="Responsible","GOTS_Responsible",(IF($G2564="No Attribute (Conventional)","GOTS_conventional",(IF($G2564="Recycled Pre/Post-Consumer","GOTS_pre_post",(IF($G2564="In-Conversion","GOTS_in_conversion",(IF($G2564="Sustainably Sourced","Sustainably_sourced",(IF($G2564="Recycled pre-consumer organic","GOTS_recycled_organic",""))))))))))))),IF($G2564="Organic","Organic",(IF($G2564="Responsible","Responsible",(IF($G2564="No Attribute (Conventional)","No_Attribute_Conventional",(IF($G2564="Recycled Pre/Post-Consumer","Recycled_Pre_Post_Consumer",(IF($G2564="In-Conversion","In_Conversion",(IF($G2564="Recycled Pre-Consumer","Recycled_Pre_Consumer",(IF($G2564="Recycled Post-Consumer","Recycled_Post_Consumer",(IF($G2564="Sustainably Sourced","Sustainably_sourced",(IF($G2564="Recycled pre-consumer organic","GOTS_recycled_organic","")))))))))))))))))),"")</f>
        <v/>
      </c>
      <c r="AE2564" t="e" cm="1">
        <f t="array" aca="1" ref="AE2564" ca="1">IF($I2564="",IF(INDIRECT("$F"&amp;$S2564)="","",IF(LEFT(INDIRECT("$F"&amp;$S2564),3)="GRS","GRS_RCS_RM",IF((LEFT(INDIRECT("$F"&amp;$S2564),3))="RCS","GRS_RCS_RM",IF(INDIRECT("$F"&amp;$S2564)="OCS (No Label)","OCS_Conversion_RM",IF(LEFT(INDIRECT("$F"&amp;$S2564),3)="OCS","OCS_RM",IF(RIGHT(INDIRECT("$F"&amp;$S2564),10)="conversion","GOTS_RM_conversion",IF((LEFT(INDIRECT("$F"&amp;$S2564),4))="GOTS","GOTS_RM","Responsible_RM"))))))),"DELETERM")</f>
        <v>#VALUE!</v>
      </c>
      <c r="AF2564" t="e" cm="1">
        <f t="array" aca="1" ref="AF2564" ca="1">IF($S2564="","",INDIRECT("$Z"&amp;$S2564))</f>
        <v>#VALUE!</v>
      </c>
      <c r="AG2564" t="str">
        <f t="shared" si="810"/>
        <v/>
      </c>
      <c r="AH2564" t="str" cm="1">
        <f t="array" aca="1" ref="AH2564" ca="1">IFERROR(INDIRECT("$ag"&amp;S2564),"")</f>
        <v/>
      </c>
      <c r="AI2564" t="e" cm="1">
        <f t="array" aca="1" ref="AI2564" ca="1">INDIRECT("O"&amp;S2564)</f>
        <v>#VALUE!</v>
      </c>
      <c r="AJ2564" t="str">
        <f t="shared" si="811"/>
        <v/>
      </c>
    </row>
    <row r="2565" spans="1:36" ht="16.5" customHeight="1">
      <c r="A2565" s="130"/>
      <c r="B2565" s="136"/>
      <c r="C2565" s="137"/>
      <c r="D2565" s="146"/>
      <c r="E2565" s="146"/>
      <c r="F2565" s="137"/>
      <c r="G2565" s="147"/>
      <c r="H2565" s="147"/>
      <c r="I2565" s="147"/>
      <c r="J2565" s="147"/>
      <c r="K2565" s="38"/>
      <c r="L2565" s="144"/>
      <c r="M2565" s="144"/>
      <c r="N2565" s="61"/>
      <c r="O2565" s="314"/>
      <c r="Q2565" t="str">
        <f t="shared" si="806"/>
        <v/>
      </c>
      <c r="S2565" t="e">
        <f t="shared" ca="1" si="793"/>
        <v>#VALUE!</v>
      </c>
      <c r="T2565" t="e">
        <f t="shared" ca="1" si="812"/>
        <v>#VALUE!</v>
      </c>
      <c r="U2565">
        <f t="shared" si="794"/>
        <v>2496</v>
      </c>
      <c r="V2565">
        <v>208.500000000016</v>
      </c>
      <c r="W2565">
        <f t="shared" si="797"/>
        <v>208</v>
      </c>
      <c r="X2565" t="str" cm="1">
        <f t="array" aca="1" ref="X2565" ca="1">IFERROR(INDEX('PC&amp;PD'!$A$1:$AS$19,ROW('PC&amp;PD'!$A$19),MATCH(INDIRECT(T2565),'PC&amp;PD'!$A$1:$AS$1,0)),"")</f>
        <v/>
      </c>
      <c r="AA2565" t="str">
        <f t="shared" si="807"/>
        <v/>
      </c>
      <c r="AB2565" t="str">
        <f t="shared" si="808"/>
        <v/>
      </c>
      <c r="AC2565" t="e">
        <f t="shared" ca="1" si="809"/>
        <v>#VALUE!</v>
      </c>
      <c r="AD2565" t="str" cm="1">
        <f t="array" aca="1" ref="AD2565" ca="1">IFERROR(IF((LEFT(INDIRECT("$F"&amp;$S2565),4))="GOTS",IF($G2565="Organic","GOTS_Organic_raw",(IF($G2565="Responsible","GOTS_Responsible",(IF($G2565="No Attribute (Conventional)","GOTS_conventional",(IF($G2565="Recycled Pre/Post-Consumer","GOTS_pre_post",(IF($G2565="In-Conversion","GOTS_in_conversion",(IF($G2565="Sustainably Sourced","Sustainably_sourced",(IF($G2565="Recycled pre-consumer organic","GOTS_recycled_organic",""))))))))))))),IF($G2565="Organic","Organic",(IF($G2565="Responsible","Responsible",(IF($G2565="No Attribute (Conventional)","No_Attribute_Conventional",(IF($G2565="Recycled Pre/Post-Consumer","Recycled_Pre_Post_Consumer",(IF($G2565="In-Conversion","In_Conversion",(IF($G2565="Recycled Pre-Consumer","Recycled_Pre_Consumer",(IF($G2565="Recycled Post-Consumer","Recycled_Post_Consumer",(IF($G2565="Sustainably Sourced","Sustainably_sourced",(IF($G2565="Recycled pre-consumer organic","GOTS_recycled_organic","")))))))))))))))))),"")</f>
        <v/>
      </c>
      <c r="AE2565" t="e" cm="1">
        <f t="array" aca="1" ref="AE2565" ca="1">IF($I2565="",IF(INDIRECT("$F"&amp;$S2565)="","",IF(LEFT(INDIRECT("$F"&amp;$S2565),3)="GRS","GRS_RCS_RM",IF((LEFT(INDIRECT("$F"&amp;$S2565),3))="RCS","GRS_RCS_RM",IF(INDIRECT("$F"&amp;$S2565)="OCS (No Label)","OCS_Conversion_RM",IF(LEFT(INDIRECT("$F"&amp;$S2565),3)="OCS","OCS_RM",IF(RIGHT(INDIRECT("$F"&amp;$S2565),10)="conversion","GOTS_RM_conversion",IF((LEFT(INDIRECT("$F"&amp;$S2565),4))="GOTS","GOTS_RM","Responsible_RM"))))))),"DELETERM")</f>
        <v>#VALUE!</v>
      </c>
      <c r="AF2565" t="e" cm="1">
        <f t="array" aca="1" ref="AF2565" ca="1">IF($S2565="","",INDIRECT("$Z"&amp;$S2565))</f>
        <v>#VALUE!</v>
      </c>
      <c r="AG2565" t="str">
        <f t="shared" si="810"/>
        <v/>
      </c>
      <c r="AH2565" t="str" cm="1">
        <f t="array" aca="1" ref="AH2565" ca="1">IFERROR(INDIRECT("$ag"&amp;S2565),"")</f>
        <v/>
      </c>
      <c r="AI2565" t="e" cm="1">
        <f t="array" aca="1" ref="AI2565" ca="1">INDIRECT("O"&amp;S2565)</f>
        <v>#VALUE!</v>
      </c>
      <c r="AJ2565" t="str">
        <f t="shared" si="811"/>
        <v/>
      </c>
    </row>
    <row r="2566" spans="1:36" ht="16.5" customHeight="1">
      <c r="A2566" s="130"/>
      <c r="B2566" s="136"/>
      <c r="C2566" s="137"/>
      <c r="D2566" s="146"/>
      <c r="E2566" s="146"/>
      <c r="F2566" s="137"/>
      <c r="G2566" s="147"/>
      <c r="H2566" s="147"/>
      <c r="I2566" s="147"/>
      <c r="J2566" s="147"/>
      <c r="K2566" s="38"/>
      <c r="L2566" s="144"/>
      <c r="M2566" s="144"/>
      <c r="N2566" s="61"/>
      <c r="O2566" s="314"/>
      <c r="Q2566" t="str">
        <f t="shared" si="806"/>
        <v/>
      </c>
      <c r="S2566" t="e">
        <f t="shared" ca="1" si="793"/>
        <v>#VALUE!</v>
      </c>
      <c r="T2566" t="e">
        <f t="shared" ca="1" si="812"/>
        <v>#VALUE!</v>
      </c>
      <c r="U2566">
        <f t="shared" si="794"/>
        <v>2496</v>
      </c>
      <c r="V2566">
        <v>208.58333333335</v>
      </c>
      <c r="W2566">
        <f t="shared" si="797"/>
        <v>208</v>
      </c>
      <c r="X2566" t="str" cm="1">
        <f t="array" aca="1" ref="X2566" ca="1">IFERROR(INDEX('PC&amp;PD'!$A$1:$AS$19,ROW('PC&amp;PD'!$A$19),MATCH(INDIRECT(T2566),'PC&amp;PD'!$A$1:$AS$1,0)),"")</f>
        <v/>
      </c>
      <c r="AA2566" t="str">
        <f t="shared" si="807"/>
        <v/>
      </c>
      <c r="AB2566" t="str">
        <f t="shared" si="808"/>
        <v/>
      </c>
      <c r="AC2566" t="e">
        <f t="shared" ca="1" si="809"/>
        <v>#VALUE!</v>
      </c>
      <c r="AD2566" t="str" cm="1">
        <f t="array" aca="1" ref="AD2566" ca="1">IFERROR(IF((LEFT(INDIRECT("$F"&amp;$S2566),4))="GOTS",IF($G2566="Organic","GOTS_Organic_raw",(IF($G2566="Responsible","GOTS_Responsible",(IF($G2566="No Attribute (Conventional)","GOTS_conventional",(IF($G2566="Recycled Pre/Post-Consumer","GOTS_pre_post",(IF($G2566="In-Conversion","GOTS_in_conversion",(IF($G2566="Sustainably Sourced","Sustainably_sourced",(IF($G2566="Recycled pre-consumer organic","GOTS_recycled_organic",""))))))))))))),IF($G2566="Organic","Organic",(IF($G2566="Responsible","Responsible",(IF($G2566="No Attribute (Conventional)","No_Attribute_Conventional",(IF($G2566="Recycled Pre/Post-Consumer","Recycled_Pre_Post_Consumer",(IF($G2566="In-Conversion","In_Conversion",(IF($G2566="Recycled Pre-Consumer","Recycled_Pre_Consumer",(IF($G2566="Recycled Post-Consumer","Recycled_Post_Consumer",(IF($G2566="Sustainably Sourced","Sustainably_sourced",(IF($G2566="Recycled pre-consumer organic","GOTS_recycled_organic","")))))))))))))))))),"")</f>
        <v/>
      </c>
      <c r="AE2566" t="e" cm="1">
        <f t="array" aca="1" ref="AE2566" ca="1">IF($I2566="",IF(INDIRECT("$F"&amp;$S2566)="","",IF(LEFT(INDIRECT("$F"&amp;$S2566),3)="GRS","GRS_RCS_RM",IF((LEFT(INDIRECT("$F"&amp;$S2566),3))="RCS","GRS_RCS_RM",IF(INDIRECT("$F"&amp;$S2566)="OCS (No Label)","OCS_Conversion_RM",IF(LEFT(INDIRECT("$F"&amp;$S2566),3)="OCS","OCS_RM",IF(RIGHT(INDIRECT("$F"&amp;$S2566),10)="conversion","GOTS_RM_conversion",IF((LEFT(INDIRECT("$F"&amp;$S2566),4))="GOTS","GOTS_RM","Responsible_RM"))))))),"DELETERM")</f>
        <v>#VALUE!</v>
      </c>
      <c r="AF2566" t="e" cm="1">
        <f t="array" aca="1" ref="AF2566" ca="1">IF($S2566="","",INDIRECT("$Z"&amp;$S2566))</f>
        <v>#VALUE!</v>
      </c>
      <c r="AG2566" t="str">
        <f t="shared" si="810"/>
        <v/>
      </c>
      <c r="AH2566" t="str" cm="1">
        <f t="array" aca="1" ref="AH2566" ca="1">IFERROR(INDIRECT("$ag"&amp;S2566),"")</f>
        <v/>
      </c>
      <c r="AI2566" t="e" cm="1">
        <f t="array" aca="1" ref="AI2566" ca="1">INDIRECT("O"&amp;S2566)</f>
        <v>#VALUE!</v>
      </c>
      <c r="AJ2566" t="str">
        <f t="shared" si="811"/>
        <v/>
      </c>
    </row>
    <row r="2567" spans="1:36" ht="16.5" customHeight="1">
      <c r="A2567" s="130"/>
      <c r="B2567" s="136"/>
      <c r="C2567" s="137"/>
      <c r="D2567" s="146"/>
      <c r="E2567" s="146"/>
      <c r="F2567" s="137"/>
      <c r="G2567" s="147"/>
      <c r="H2567" s="147"/>
      <c r="I2567" s="147"/>
      <c r="J2567" s="147"/>
      <c r="K2567" s="38"/>
      <c r="L2567" s="144"/>
      <c r="M2567" s="144"/>
      <c r="N2567" s="61"/>
      <c r="O2567" s="314"/>
      <c r="Q2567" t="str">
        <f t="shared" si="806"/>
        <v/>
      </c>
      <c r="S2567" t="e">
        <f t="shared" ca="1" si="793"/>
        <v>#VALUE!</v>
      </c>
      <c r="T2567" t="e">
        <f t="shared" ca="1" si="812"/>
        <v>#VALUE!</v>
      </c>
      <c r="U2567">
        <f t="shared" si="794"/>
        <v>2496</v>
      </c>
      <c r="V2567">
        <v>208.666666666683</v>
      </c>
      <c r="W2567">
        <f t="shared" si="797"/>
        <v>208</v>
      </c>
      <c r="X2567" t="str" cm="1">
        <f t="array" aca="1" ref="X2567" ca="1">IFERROR(INDEX('PC&amp;PD'!$A$1:$AS$19,ROW('PC&amp;PD'!$A$19),MATCH(INDIRECT(T2567),'PC&amp;PD'!$A$1:$AS$1,0)),"")</f>
        <v/>
      </c>
      <c r="AA2567" t="str">
        <f t="shared" si="807"/>
        <v/>
      </c>
      <c r="AB2567" t="str">
        <f t="shared" si="808"/>
        <v/>
      </c>
      <c r="AC2567" t="e">
        <f t="shared" ca="1" si="809"/>
        <v>#VALUE!</v>
      </c>
      <c r="AD2567" t="str" cm="1">
        <f t="array" aca="1" ref="AD2567" ca="1">IFERROR(IF((LEFT(INDIRECT("$F"&amp;$S2567),4))="GOTS",IF($G2567="Organic","GOTS_Organic_raw",(IF($G2567="Responsible","GOTS_Responsible",(IF($G2567="No Attribute (Conventional)","GOTS_conventional",(IF($G2567="Recycled Pre/Post-Consumer","GOTS_pre_post",(IF($G2567="In-Conversion","GOTS_in_conversion",(IF($G2567="Sustainably Sourced","Sustainably_sourced",(IF($G2567="Recycled pre-consumer organic","GOTS_recycled_organic",""))))))))))))),IF($G2567="Organic","Organic",(IF($G2567="Responsible","Responsible",(IF($G2567="No Attribute (Conventional)","No_Attribute_Conventional",(IF($G2567="Recycled Pre/Post-Consumer","Recycled_Pre_Post_Consumer",(IF($G2567="In-Conversion","In_Conversion",(IF($G2567="Recycled Pre-Consumer","Recycled_Pre_Consumer",(IF($G2567="Recycled Post-Consumer","Recycled_Post_Consumer",(IF($G2567="Sustainably Sourced","Sustainably_sourced",(IF($G2567="Recycled pre-consumer organic","GOTS_recycled_organic","")))))))))))))))))),"")</f>
        <v/>
      </c>
      <c r="AE2567" t="e" cm="1">
        <f t="array" aca="1" ref="AE2567" ca="1">IF($I2567="",IF(INDIRECT("$F"&amp;$S2567)="","",IF(LEFT(INDIRECT("$F"&amp;$S2567),3)="GRS","GRS_RCS_RM",IF((LEFT(INDIRECT("$F"&amp;$S2567),3))="RCS","GRS_RCS_RM",IF(INDIRECT("$F"&amp;$S2567)="OCS (No Label)","OCS_Conversion_RM",IF(LEFT(INDIRECT("$F"&amp;$S2567),3)="OCS","OCS_RM",IF(RIGHT(INDIRECT("$F"&amp;$S2567),10)="conversion","GOTS_RM_conversion",IF((LEFT(INDIRECT("$F"&amp;$S2567),4))="GOTS","GOTS_RM","Responsible_RM"))))))),"DELETERM")</f>
        <v>#VALUE!</v>
      </c>
      <c r="AF2567" t="e" cm="1">
        <f t="array" aca="1" ref="AF2567" ca="1">IF($S2567="","",INDIRECT("$Z"&amp;$S2567))</f>
        <v>#VALUE!</v>
      </c>
      <c r="AG2567" t="str">
        <f t="shared" si="810"/>
        <v/>
      </c>
      <c r="AH2567" t="str" cm="1">
        <f t="array" aca="1" ref="AH2567" ca="1">IFERROR(INDIRECT("$ag"&amp;S2567),"")</f>
        <v/>
      </c>
      <c r="AI2567" t="e" cm="1">
        <f t="array" aca="1" ref="AI2567" ca="1">INDIRECT("O"&amp;S2567)</f>
        <v>#VALUE!</v>
      </c>
      <c r="AJ2567" t="str">
        <f t="shared" si="811"/>
        <v/>
      </c>
    </row>
    <row r="2568" spans="1:36" ht="16.5" customHeight="1">
      <c r="A2568" s="130"/>
      <c r="B2568" s="136"/>
      <c r="C2568" s="137"/>
      <c r="D2568" s="146"/>
      <c r="E2568" s="146"/>
      <c r="F2568" s="137"/>
      <c r="G2568" s="147"/>
      <c r="H2568" s="147"/>
      <c r="I2568" s="147"/>
      <c r="J2568" s="147"/>
      <c r="K2568" s="38"/>
      <c r="L2568" s="144"/>
      <c r="M2568" s="144"/>
      <c r="N2568" s="61"/>
      <c r="O2568" s="314"/>
      <c r="Q2568" t="str">
        <f t="shared" si="806"/>
        <v/>
      </c>
      <c r="S2568" t="e">
        <f t="shared" ca="1" si="793"/>
        <v>#VALUE!</v>
      </c>
      <c r="T2568" t="e">
        <f t="shared" ca="1" si="812"/>
        <v>#VALUE!</v>
      </c>
      <c r="U2568">
        <f t="shared" si="794"/>
        <v>2496</v>
      </c>
      <c r="V2568">
        <v>208.750000000016</v>
      </c>
      <c r="W2568">
        <f t="shared" si="797"/>
        <v>208</v>
      </c>
      <c r="X2568" t="str" cm="1">
        <f t="array" aca="1" ref="X2568" ca="1">IFERROR(INDEX('PC&amp;PD'!$A$1:$AS$19,ROW('PC&amp;PD'!$A$19),MATCH(INDIRECT(T2568),'PC&amp;PD'!$A$1:$AS$1,0)),"")</f>
        <v/>
      </c>
      <c r="AA2568" t="str">
        <f t="shared" si="807"/>
        <v/>
      </c>
      <c r="AB2568" t="str">
        <f t="shared" si="808"/>
        <v/>
      </c>
      <c r="AC2568" t="e">
        <f t="shared" ca="1" si="809"/>
        <v>#VALUE!</v>
      </c>
      <c r="AD2568" t="str" cm="1">
        <f t="array" aca="1" ref="AD2568" ca="1">IFERROR(IF((LEFT(INDIRECT("$F"&amp;$S2568),4))="GOTS",IF($G2568="Organic","GOTS_Organic_raw",(IF($G2568="Responsible","GOTS_Responsible",(IF($G2568="No Attribute (Conventional)","GOTS_conventional",(IF($G2568="Recycled Pre/Post-Consumer","GOTS_pre_post",(IF($G2568="In-Conversion","GOTS_in_conversion",(IF($G2568="Sustainably Sourced","Sustainably_sourced",(IF($G2568="Recycled pre-consumer organic","GOTS_recycled_organic",""))))))))))))),IF($G2568="Organic","Organic",(IF($G2568="Responsible","Responsible",(IF($G2568="No Attribute (Conventional)","No_Attribute_Conventional",(IF($G2568="Recycled Pre/Post-Consumer","Recycled_Pre_Post_Consumer",(IF($G2568="In-Conversion","In_Conversion",(IF($G2568="Recycled Pre-Consumer","Recycled_Pre_Consumer",(IF($G2568="Recycled Post-Consumer","Recycled_Post_Consumer",(IF($G2568="Sustainably Sourced","Sustainably_sourced",(IF($G2568="Recycled pre-consumer organic","GOTS_recycled_organic","")))))))))))))))))),"")</f>
        <v/>
      </c>
      <c r="AE2568" t="e" cm="1">
        <f t="array" aca="1" ref="AE2568" ca="1">IF($I2568="",IF(INDIRECT("$F"&amp;$S2568)="","",IF(LEFT(INDIRECT("$F"&amp;$S2568),3)="GRS","GRS_RCS_RM",IF((LEFT(INDIRECT("$F"&amp;$S2568),3))="RCS","GRS_RCS_RM",IF(INDIRECT("$F"&amp;$S2568)="OCS (No Label)","OCS_Conversion_RM",IF(LEFT(INDIRECT("$F"&amp;$S2568),3)="OCS","OCS_RM",IF(RIGHT(INDIRECT("$F"&amp;$S2568),10)="conversion","GOTS_RM_conversion",IF((LEFT(INDIRECT("$F"&amp;$S2568),4))="GOTS","GOTS_RM","Responsible_RM"))))))),"DELETERM")</f>
        <v>#VALUE!</v>
      </c>
      <c r="AF2568" t="e" cm="1">
        <f t="array" aca="1" ref="AF2568" ca="1">IF($S2568="","",INDIRECT("$Z"&amp;$S2568))</f>
        <v>#VALUE!</v>
      </c>
      <c r="AG2568" t="str">
        <f t="shared" si="810"/>
        <v/>
      </c>
      <c r="AH2568" t="str" cm="1">
        <f t="array" aca="1" ref="AH2568" ca="1">IFERROR(INDIRECT("$ag"&amp;S2568),"")</f>
        <v/>
      </c>
      <c r="AI2568" t="e" cm="1">
        <f t="array" aca="1" ref="AI2568" ca="1">INDIRECT("O"&amp;S2568)</f>
        <v>#VALUE!</v>
      </c>
      <c r="AJ2568" t="str">
        <f t="shared" si="811"/>
        <v/>
      </c>
    </row>
    <row r="2569" spans="1:36" ht="16.5" customHeight="1">
      <c r="A2569" s="130"/>
      <c r="B2569" s="136"/>
      <c r="C2569" s="137"/>
      <c r="D2569" s="146"/>
      <c r="E2569" s="146"/>
      <c r="F2569" s="137"/>
      <c r="G2569" s="147"/>
      <c r="H2569" s="147"/>
      <c r="I2569" s="147"/>
      <c r="J2569" s="147"/>
      <c r="K2569" s="38"/>
      <c r="L2569" s="144"/>
      <c r="M2569" s="144"/>
      <c r="N2569" s="61"/>
      <c r="O2569" s="314"/>
      <c r="Q2569" t="str">
        <f t="shared" si="806"/>
        <v/>
      </c>
      <c r="S2569" t="e">
        <f t="shared" ca="1" si="793"/>
        <v>#VALUE!</v>
      </c>
      <c r="T2569" t="e">
        <f t="shared" ca="1" si="812"/>
        <v>#VALUE!</v>
      </c>
      <c r="U2569">
        <f t="shared" si="794"/>
        <v>2496</v>
      </c>
      <c r="V2569">
        <v>208.83333333335</v>
      </c>
      <c r="W2569">
        <f t="shared" si="797"/>
        <v>208</v>
      </c>
      <c r="X2569" t="str" cm="1">
        <f t="array" aca="1" ref="X2569" ca="1">IFERROR(INDEX('PC&amp;PD'!$A$1:$AS$19,ROW('PC&amp;PD'!$A$19),MATCH(INDIRECT(T2569),'PC&amp;PD'!$A$1:$AS$1,0)),"")</f>
        <v/>
      </c>
      <c r="AA2569" t="str">
        <f t="shared" si="807"/>
        <v/>
      </c>
      <c r="AB2569" t="str">
        <f t="shared" si="808"/>
        <v/>
      </c>
      <c r="AC2569" t="e">
        <f t="shared" ca="1" si="809"/>
        <v>#VALUE!</v>
      </c>
      <c r="AD2569" t="str" cm="1">
        <f t="array" aca="1" ref="AD2569" ca="1">IFERROR(IF((LEFT(INDIRECT("$F"&amp;$S2569),4))="GOTS",IF($G2569="Organic","GOTS_Organic_raw",(IF($G2569="Responsible","GOTS_Responsible",(IF($G2569="No Attribute (Conventional)","GOTS_conventional",(IF($G2569="Recycled Pre/Post-Consumer","GOTS_pre_post",(IF($G2569="In-Conversion","GOTS_in_conversion",(IF($G2569="Sustainably Sourced","Sustainably_sourced",(IF($G2569="Recycled pre-consumer organic","GOTS_recycled_organic",""))))))))))))),IF($G2569="Organic","Organic",(IF($G2569="Responsible","Responsible",(IF($G2569="No Attribute (Conventional)","No_Attribute_Conventional",(IF($G2569="Recycled Pre/Post-Consumer","Recycled_Pre_Post_Consumer",(IF($G2569="In-Conversion","In_Conversion",(IF($G2569="Recycled Pre-Consumer","Recycled_Pre_Consumer",(IF($G2569="Recycled Post-Consumer","Recycled_Post_Consumer",(IF($G2569="Sustainably Sourced","Sustainably_sourced",(IF($G2569="Recycled pre-consumer organic","GOTS_recycled_organic","")))))))))))))))))),"")</f>
        <v/>
      </c>
      <c r="AE2569" t="e" cm="1">
        <f t="array" aca="1" ref="AE2569" ca="1">IF($I2569="",IF(INDIRECT("$F"&amp;$S2569)="","",IF(LEFT(INDIRECT("$F"&amp;$S2569),3)="GRS","GRS_RCS_RM",IF((LEFT(INDIRECT("$F"&amp;$S2569),3))="RCS","GRS_RCS_RM",IF(INDIRECT("$F"&amp;$S2569)="OCS (No Label)","OCS_Conversion_RM",IF(LEFT(INDIRECT("$F"&amp;$S2569),3)="OCS","OCS_RM",IF(RIGHT(INDIRECT("$F"&amp;$S2569),10)="conversion","GOTS_RM_conversion",IF((LEFT(INDIRECT("$F"&amp;$S2569),4))="GOTS","GOTS_RM","Responsible_RM"))))))),"DELETERM")</f>
        <v>#VALUE!</v>
      </c>
      <c r="AF2569" t="e" cm="1">
        <f t="array" aca="1" ref="AF2569" ca="1">IF($S2569="","",INDIRECT("$Z"&amp;$S2569))</f>
        <v>#VALUE!</v>
      </c>
      <c r="AG2569" t="str">
        <f t="shared" si="810"/>
        <v/>
      </c>
      <c r="AH2569" t="str" cm="1">
        <f t="array" aca="1" ref="AH2569" ca="1">IFERROR(INDIRECT("$ag"&amp;S2569),"")</f>
        <v/>
      </c>
      <c r="AI2569" t="e" cm="1">
        <f t="array" aca="1" ref="AI2569" ca="1">INDIRECT("O"&amp;S2569)</f>
        <v>#VALUE!</v>
      </c>
      <c r="AJ2569" t="str">
        <f t="shared" si="811"/>
        <v/>
      </c>
    </row>
    <row r="2570" spans="1:36" ht="16.5" customHeight="1" thickBot="1">
      <c r="A2570" s="131"/>
      <c r="B2570" s="138"/>
      <c r="C2570" s="139"/>
      <c r="D2570" s="148"/>
      <c r="E2570" s="148"/>
      <c r="F2570" s="139"/>
      <c r="G2570" s="149"/>
      <c r="H2570" s="149"/>
      <c r="I2570" s="149"/>
      <c r="J2570" s="149"/>
      <c r="K2570" s="39"/>
      <c r="L2570" s="145"/>
      <c r="M2570" s="145"/>
      <c r="N2570" s="62"/>
      <c r="O2570" s="315"/>
      <c r="Q2570" t="str">
        <f t="shared" si="806"/>
        <v/>
      </c>
      <c r="S2570" t="e">
        <f t="shared" ca="1" si="793"/>
        <v>#VALUE!</v>
      </c>
      <c r="T2570" t="e">
        <f t="shared" ca="1" si="812"/>
        <v>#VALUE!</v>
      </c>
      <c r="U2570">
        <f t="shared" si="794"/>
        <v>2496</v>
      </c>
      <c r="V2570">
        <v>208.916666666683</v>
      </c>
      <c r="W2570">
        <f t="shared" si="797"/>
        <v>208</v>
      </c>
      <c r="X2570" t="str" cm="1">
        <f t="array" aca="1" ref="X2570" ca="1">IFERROR(INDEX('PC&amp;PD'!$A$1:$AS$19,ROW('PC&amp;PD'!$A$19),MATCH(INDIRECT(T2570),'PC&amp;PD'!$A$1:$AS$1,0)),"")</f>
        <v/>
      </c>
      <c r="AA2570" t="str">
        <f t="shared" si="807"/>
        <v/>
      </c>
      <c r="AB2570" t="str">
        <f t="shared" si="808"/>
        <v/>
      </c>
      <c r="AC2570" t="e">
        <f t="shared" ca="1" si="809"/>
        <v>#VALUE!</v>
      </c>
      <c r="AD2570" t="str" cm="1">
        <f t="array" aca="1" ref="AD2570" ca="1">IFERROR(IF((LEFT(INDIRECT("$F"&amp;$S2570),4))="GOTS",IF($G2570="Organic","GOTS_Organic_raw",(IF($G2570="Responsible","GOTS_Responsible",(IF($G2570="No Attribute (Conventional)","GOTS_conventional",(IF($G2570="Recycled Pre/Post-Consumer","GOTS_pre_post",(IF($G2570="In-Conversion","GOTS_in_conversion",(IF($G2570="Sustainably Sourced","Sustainably_sourced",(IF($G2570="Recycled pre-consumer organic","GOTS_recycled_organic",""))))))))))))),IF($G2570="Organic","Organic",(IF($G2570="Responsible","Responsible",(IF($G2570="No Attribute (Conventional)","No_Attribute_Conventional",(IF($G2570="Recycled Pre/Post-Consumer","Recycled_Pre_Post_Consumer",(IF($G2570="In-Conversion","In_Conversion",(IF($G2570="Recycled Pre-Consumer","Recycled_Pre_Consumer",(IF($G2570="Recycled Post-Consumer","Recycled_Post_Consumer",(IF($G2570="Sustainably Sourced","Sustainably_sourced",(IF($G2570="Recycled pre-consumer organic","GOTS_recycled_organic","")))))))))))))))))),"")</f>
        <v/>
      </c>
      <c r="AE2570" t="e" cm="1">
        <f t="array" aca="1" ref="AE2570" ca="1">IF($I2570="",IF(INDIRECT("$F"&amp;$S2570)="","",IF(LEFT(INDIRECT("$F"&amp;$S2570),3)="GRS","GRS_RCS_RM",IF((LEFT(INDIRECT("$F"&amp;$S2570),3))="RCS","GRS_RCS_RM",IF(INDIRECT("$F"&amp;$S2570)="OCS (No Label)","OCS_Conversion_RM",IF(LEFT(INDIRECT("$F"&amp;$S2570),3)="OCS","OCS_RM",IF(RIGHT(INDIRECT("$F"&amp;$S2570),10)="conversion","GOTS_RM_conversion",IF((LEFT(INDIRECT("$F"&amp;$S2570),4))="GOTS","GOTS_RM","Responsible_RM"))))))),"DELETERM")</f>
        <v>#VALUE!</v>
      </c>
      <c r="AF2570" t="e" cm="1">
        <f t="array" aca="1" ref="AF2570" ca="1">IF($S2570="","",INDIRECT("$Z"&amp;$S2570))</f>
        <v>#VALUE!</v>
      </c>
      <c r="AG2570" t="str">
        <f t="shared" si="810"/>
        <v/>
      </c>
      <c r="AH2570" t="str" cm="1">
        <f t="array" aca="1" ref="AH2570" ca="1">IFERROR(INDIRECT("$ag"&amp;S2570),"")</f>
        <v/>
      </c>
      <c r="AI2570" t="e" cm="1">
        <f t="array" aca="1" ref="AI2570" ca="1">INDIRECT("O"&amp;S2570)</f>
        <v>#VALUE!</v>
      </c>
      <c r="AJ2570" t="str">
        <f t="shared" si="811"/>
        <v/>
      </c>
    </row>
    <row r="2571" spans="1:36" ht="16.5" customHeight="1">
      <c r="A2571" s="128" t="str">
        <f>IF(B2571="","",COUNTA($B$63:$B2571))</f>
        <v/>
      </c>
      <c r="B2571" s="132"/>
      <c r="C2571" s="133"/>
      <c r="D2571" s="140"/>
      <c r="E2571" s="140"/>
      <c r="F2571" s="133"/>
      <c r="G2571" s="141"/>
      <c r="H2571" s="141"/>
      <c r="I2571" s="141"/>
      <c r="J2571" s="141"/>
      <c r="K2571" s="37"/>
      <c r="L2571" s="142" t="str">
        <f>IF(R2571="","",LEFT(R2571,LEN(R2571)-2))</f>
        <v/>
      </c>
      <c r="M2571" s="142"/>
      <c r="N2571" s="60"/>
      <c r="O2571" s="313"/>
      <c r="Q2571" t="str">
        <f t="shared" si="806"/>
        <v/>
      </c>
      <c r="R2571" t="str">
        <f t="shared" ref="R2571" si="813">CONCATENATE($Q2571,Q2572,Q2573,Q2574,Q2575,Q2576,$Q2577,$Q2578,$Q2579,$Q2580,$Q2581,$Q2582)</f>
        <v/>
      </c>
      <c r="S2571" t="e">
        <f t="shared" ca="1" si="793"/>
        <v>#VALUE!</v>
      </c>
      <c r="T2571" t="e">
        <f t="shared" ca="1" si="812"/>
        <v>#VALUE!</v>
      </c>
      <c r="U2571">
        <f t="shared" si="794"/>
        <v>2508</v>
      </c>
      <c r="V2571">
        <v>209.000000000016</v>
      </c>
      <c r="W2571">
        <f t="shared" si="797"/>
        <v>209</v>
      </c>
      <c r="X2571" t="str" cm="1">
        <f t="array" aca="1" ref="X2571" ca="1">IFERROR(INDEX('PC&amp;PD'!$A$1:$AS$19,ROW('PC&amp;PD'!$A$19),MATCH(INDIRECT(T2571),'PC&amp;PD'!$A$1:$AS$1,0)),"")</f>
        <v/>
      </c>
      <c r="Z2571" t="str">
        <f t="shared" ref="Z2571" si="814">IFERROR(IF($F2571="OCS 100","OCS (OCS 100)",IF($F2571="OCS Blended","OCS (OCS Blended)",IF($F2571="OCS (No Label)","OCS (No Label)",IF($F2571="RCS 100","RCS (RCS 100)",IF($F2571="RCS Blended","RCS (RCS Blended)",IF($F2571="GRS","GRS (GRS)",IF($F2571="GRS (No Label)", "GRS (No Label)",IF($F2571="RDS","RDS (RDS)",IF($F2571="RWS","RWS (RWS)",IF($F2571="RAS","RAS (RAS)",IF($F2571="RMS","RMS (RMS)",IF($F2571="GOTS Organic","GOTS (Organic)",IF($F2571="GOTS Made with organic","GOTS (Made with Organic)",IF($F2571="GOTS Organic - in conversion","GOTS (Organic - In Conversion)",IF($F2571="GOTS Made with organic - in conversion","GOTS (Made with Organic - In Conversion)",""))))))))))))))),"")</f>
        <v/>
      </c>
      <c r="AA2571" t="str">
        <f t="shared" si="807"/>
        <v/>
      </c>
      <c r="AB2571" t="str">
        <f t="shared" si="808"/>
        <v/>
      </c>
      <c r="AC2571" t="e">
        <f t="shared" ca="1" si="809"/>
        <v>#VALUE!</v>
      </c>
      <c r="AD2571" t="str" cm="1">
        <f t="array" aca="1" ref="AD2571" ca="1">IFERROR(IF((LEFT(INDIRECT("$F"&amp;$S2571),4))="GOTS",IF($G2571="Organic","GOTS_Organic_raw",(IF($G2571="Responsible","GOTS_Responsible",(IF($G2571="No Attribute (Conventional)","GOTS_conventional",(IF($G2571="Recycled Pre/Post-Consumer","GOTS_pre_post",(IF($G2571="In-Conversion","GOTS_in_conversion",(IF($G2571="Sustainably Sourced","Sustainably_sourced",(IF($G2571="Recycled pre-consumer organic","GOTS_recycled_organic",""))))))))))))),IF($G2571="Organic","Organic",(IF($G2571="Responsible","Responsible",(IF($G2571="No Attribute (Conventional)","No_Attribute_Conventional",(IF($G2571="Recycled Pre/Post-Consumer","Recycled_Pre_Post_Consumer",(IF($G2571="In-Conversion","In_Conversion",(IF($G2571="Recycled Pre-Consumer","Recycled_Pre_Consumer",(IF($G2571="Recycled Post-Consumer","Recycled_Post_Consumer",(IF($G2571="Sustainably Sourced","Sustainably_sourced",(IF($G2571="Recycled pre-consumer organic","GOTS_recycled_organic","")))))))))))))))))),"")</f>
        <v/>
      </c>
      <c r="AE2571" t="e" cm="1">
        <f t="array" aca="1" ref="AE2571" ca="1">IF($I2571="",IF(INDIRECT("$F"&amp;$S2571)="","",IF(LEFT(INDIRECT("$F"&amp;$S2571),3)="GRS","GRS_RCS_RM",IF((LEFT(INDIRECT("$F"&amp;$S2571),3))="RCS","GRS_RCS_RM",IF(INDIRECT("$F"&amp;$S2571)="OCS (No Label)","OCS_Conversion_RM",IF(LEFT(INDIRECT("$F"&amp;$S2571),3)="OCS","OCS_RM",IF(RIGHT(INDIRECT("$F"&amp;$S2571),10)="conversion","GOTS_RM_conversion",IF((LEFT(INDIRECT("$F"&amp;$S2571),4))="GOTS","GOTS_RM","Responsible_RM"))))))),"DELETERM")</f>
        <v>#VALUE!</v>
      </c>
      <c r="AF2571" t="e" cm="1">
        <f t="array" aca="1" ref="AF2571" ca="1">IF($S2571="","",INDIRECT("$Z"&amp;$S2571))</f>
        <v>#VALUE!</v>
      </c>
      <c r="AG2571" t="str">
        <f t="shared" si="810"/>
        <v/>
      </c>
      <c r="AH2571" t="str" cm="1">
        <f t="array" aca="1" ref="AH2571" ca="1">IFERROR(INDIRECT("$ag"&amp;S2571),"")</f>
        <v/>
      </c>
      <c r="AI2571" t="e" cm="1">
        <f t="array" aca="1" ref="AI2571" ca="1">INDIRECT("O"&amp;S2571)</f>
        <v>#VALUE!</v>
      </c>
      <c r="AJ2571" t="str">
        <f t="shared" si="811"/>
        <v/>
      </c>
    </row>
    <row r="2572" spans="1:36" ht="16.5" customHeight="1">
      <c r="A2572" s="129"/>
      <c r="B2572" s="134"/>
      <c r="C2572" s="135"/>
      <c r="D2572" s="146"/>
      <c r="E2572" s="146"/>
      <c r="F2572" s="135"/>
      <c r="G2572" s="147"/>
      <c r="H2572" s="147"/>
      <c r="I2572" s="147"/>
      <c r="J2572" s="147"/>
      <c r="K2572" s="38"/>
      <c r="L2572" s="143"/>
      <c r="M2572" s="143"/>
      <c r="N2572" s="61"/>
      <c r="O2572" s="314"/>
      <c r="Q2572" t="str">
        <f t="shared" si="806"/>
        <v/>
      </c>
      <c r="S2572" t="e">
        <f t="shared" ref="S2572:S2635" ca="1" si="815">IF(INDIRECT("A"&amp;$S$63+$U2572)&lt;&gt;"",$S$63+$U2572,"")</f>
        <v>#VALUE!</v>
      </c>
      <c r="T2572" t="e">
        <f t="shared" ca="1" si="812"/>
        <v>#VALUE!</v>
      </c>
      <c r="U2572">
        <f t="shared" ref="U2572:U2635" si="816">(12*W2572)</f>
        <v>2508</v>
      </c>
      <c r="V2572">
        <v>209.08333333335</v>
      </c>
      <c r="W2572">
        <f t="shared" si="797"/>
        <v>209</v>
      </c>
      <c r="X2572" t="str" cm="1">
        <f t="array" aca="1" ref="X2572" ca="1">IFERROR(INDEX('PC&amp;PD'!$A$1:$AS$19,ROW('PC&amp;PD'!$A$19),MATCH(INDIRECT(T2572),'PC&amp;PD'!$A$1:$AS$1,0)),"")</f>
        <v/>
      </c>
      <c r="AA2572" t="str">
        <f t="shared" si="807"/>
        <v/>
      </c>
      <c r="AB2572" t="str">
        <f t="shared" si="808"/>
        <v/>
      </c>
      <c r="AC2572" t="e">
        <f t="shared" ca="1" si="809"/>
        <v>#VALUE!</v>
      </c>
      <c r="AD2572" t="str" cm="1">
        <f t="array" aca="1" ref="AD2572" ca="1">IFERROR(IF((LEFT(INDIRECT("$F"&amp;$S2572),4))="GOTS",IF($G2572="Organic","GOTS_Organic_raw",(IF($G2572="Responsible","GOTS_Responsible",(IF($G2572="No Attribute (Conventional)","GOTS_conventional",(IF($G2572="Recycled Pre/Post-Consumer","GOTS_pre_post",(IF($G2572="In-Conversion","GOTS_in_conversion",(IF($G2572="Sustainably Sourced","Sustainably_sourced",(IF($G2572="Recycled pre-consumer organic","GOTS_recycled_organic",""))))))))))))),IF($G2572="Organic","Organic",(IF($G2572="Responsible","Responsible",(IF($G2572="No Attribute (Conventional)","No_Attribute_Conventional",(IF($G2572="Recycled Pre/Post-Consumer","Recycled_Pre_Post_Consumer",(IF($G2572="In-Conversion","In_Conversion",(IF($G2572="Recycled Pre-Consumer","Recycled_Pre_Consumer",(IF($G2572="Recycled Post-Consumer","Recycled_Post_Consumer",(IF($G2572="Sustainably Sourced","Sustainably_sourced",(IF($G2572="Recycled pre-consumer organic","GOTS_recycled_organic","")))))))))))))))))),"")</f>
        <v/>
      </c>
      <c r="AE2572" t="e" cm="1">
        <f t="array" aca="1" ref="AE2572" ca="1">IF($I2572="",IF(INDIRECT("$F"&amp;$S2572)="","",IF(LEFT(INDIRECT("$F"&amp;$S2572),3)="GRS","GRS_RCS_RM",IF((LEFT(INDIRECT("$F"&amp;$S2572),3))="RCS","GRS_RCS_RM",IF(INDIRECT("$F"&amp;$S2572)="OCS (No Label)","OCS_Conversion_RM",IF(LEFT(INDIRECT("$F"&amp;$S2572),3)="OCS","OCS_RM",IF(RIGHT(INDIRECT("$F"&amp;$S2572),10)="conversion","GOTS_RM_conversion",IF((LEFT(INDIRECT("$F"&amp;$S2572),4))="GOTS","GOTS_RM","Responsible_RM"))))))),"DELETERM")</f>
        <v>#VALUE!</v>
      </c>
      <c r="AF2572" t="e" cm="1">
        <f t="array" aca="1" ref="AF2572" ca="1">IF($S2572="","",INDIRECT("$Z"&amp;$S2572))</f>
        <v>#VALUE!</v>
      </c>
      <c r="AG2572" t="str">
        <f t="shared" si="810"/>
        <v/>
      </c>
      <c r="AH2572" t="str" cm="1">
        <f t="array" aca="1" ref="AH2572" ca="1">IFERROR(INDIRECT("$ag"&amp;S2572),"")</f>
        <v/>
      </c>
      <c r="AI2572" t="e" cm="1">
        <f t="array" aca="1" ref="AI2572" ca="1">INDIRECT("O"&amp;S2572)</f>
        <v>#VALUE!</v>
      </c>
      <c r="AJ2572" t="str">
        <f t="shared" si="811"/>
        <v/>
      </c>
    </row>
    <row r="2573" spans="1:36" ht="16.5" customHeight="1">
      <c r="A2573" s="129"/>
      <c r="B2573" s="134"/>
      <c r="C2573" s="135"/>
      <c r="D2573" s="146"/>
      <c r="E2573" s="146"/>
      <c r="F2573" s="135"/>
      <c r="G2573" s="147"/>
      <c r="H2573" s="147"/>
      <c r="I2573" s="147"/>
      <c r="J2573" s="147"/>
      <c r="K2573" s="38"/>
      <c r="L2573" s="143"/>
      <c r="M2573" s="143"/>
      <c r="N2573" s="61"/>
      <c r="O2573" s="314"/>
      <c r="Q2573" t="str">
        <f t="shared" si="806"/>
        <v/>
      </c>
      <c r="S2573" t="e">
        <f t="shared" ca="1" si="815"/>
        <v>#VALUE!</v>
      </c>
      <c r="T2573" t="e">
        <f t="shared" ca="1" si="812"/>
        <v>#VALUE!</v>
      </c>
      <c r="U2573">
        <f t="shared" si="816"/>
        <v>2508</v>
      </c>
      <c r="V2573">
        <v>209.166666666683</v>
      </c>
      <c r="W2573">
        <f t="shared" si="797"/>
        <v>209</v>
      </c>
      <c r="X2573" t="str" cm="1">
        <f t="array" aca="1" ref="X2573" ca="1">IFERROR(INDEX('PC&amp;PD'!$A$1:$AS$19,ROW('PC&amp;PD'!$A$19),MATCH(INDIRECT(T2573),'PC&amp;PD'!$A$1:$AS$1,0)),"")</f>
        <v/>
      </c>
      <c r="AA2573" t="str">
        <f t="shared" si="807"/>
        <v/>
      </c>
      <c r="AB2573" t="str">
        <f t="shared" si="808"/>
        <v/>
      </c>
      <c r="AC2573" t="e">
        <f t="shared" ca="1" si="809"/>
        <v>#VALUE!</v>
      </c>
      <c r="AD2573" t="str" cm="1">
        <f t="array" aca="1" ref="AD2573" ca="1">IFERROR(IF((LEFT(INDIRECT("$F"&amp;$S2573),4))="GOTS",IF($G2573="Organic","GOTS_Organic_raw",(IF($G2573="Responsible","GOTS_Responsible",(IF($G2573="No Attribute (Conventional)","GOTS_conventional",(IF($G2573="Recycled Pre/Post-Consumer","GOTS_pre_post",(IF($G2573="In-Conversion","GOTS_in_conversion",(IF($G2573="Sustainably Sourced","Sustainably_sourced",(IF($G2573="Recycled pre-consumer organic","GOTS_recycled_organic",""))))))))))))),IF($G2573="Organic","Organic",(IF($G2573="Responsible","Responsible",(IF($G2573="No Attribute (Conventional)","No_Attribute_Conventional",(IF($G2573="Recycled Pre/Post-Consumer","Recycled_Pre_Post_Consumer",(IF($G2573="In-Conversion","In_Conversion",(IF($G2573="Recycled Pre-Consumer","Recycled_Pre_Consumer",(IF($G2573="Recycled Post-Consumer","Recycled_Post_Consumer",(IF($G2573="Sustainably Sourced","Sustainably_sourced",(IF($G2573="Recycled pre-consumer organic","GOTS_recycled_organic","")))))))))))))))))),"")</f>
        <v/>
      </c>
      <c r="AE2573" t="e" cm="1">
        <f t="array" aca="1" ref="AE2573" ca="1">IF($I2573="",IF(INDIRECT("$F"&amp;$S2573)="","",IF(LEFT(INDIRECT("$F"&amp;$S2573),3)="GRS","GRS_RCS_RM",IF((LEFT(INDIRECT("$F"&amp;$S2573),3))="RCS","GRS_RCS_RM",IF(INDIRECT("$F"&amp;$S2573)="OCS (No Label)","OCS_Conversion_RM",IF(LEFT(INDIRECT("$F"&amp;$S2573),3)="OCS","OCS_RM",IF(RIGHT(INDIRECT("$F"&amp;$S2573),10)="conversion","GOTS_RM_conversion",IF((LEFT(INDIRECT("$F"&amp;$S2573),4))="GOTS","GOTS_RM","Responsible_RM"))))))),"DELETERM")</f>
        <v>#VALUE!</v>
      </c>
      <c r="AF2573" t="e" cm="1">
        <f t="array" aca="1" ref="AF2573" ca="1">IF($S2573="","",INDIRECT("$Z"&amp;$S2573))</f>
        <v>#VALUE!</v>
      </c>
      <c r="AG2573" t="str">
        <f t="shared" si="810"/>
        <v/>
      </c>
      <c r="AH2573" t="str" cm="1">
        <f t="array" aca="1" ref="AH2573" ca="1">IFERROR(INDIRECT("$ag"&amp;S2573),"")</f>
        <v/>
      </c>
      <c r="AI2573" t="e" cm="1">
        <f t="array" aca="1" ref="AI2573" ca="1">INDIRECT("O"&amp;S2573)</f>
        <v>#VALUE!</v>
      </c>
      <c r="AJ2573" t="str">
        <f t="shared" si="811"/>
        <v/>
      </c>
    </row>
    <row r="2574" spans="1:36" ht="16.5" customHeight="1">
      <c r="A2574" s="129"/>
      <c r="B2574" s="134"/>
      <c r="C2574" s="135"/>
      <c r="D2574" s="146"/>
      <c r="E2574" s="146"/>
      <c r="F2574" s="135"/>
      <c r="G2574" s="147"/>
      <c r="H2574" s="147"/>
      <c r="I2574" s="147"/>
      <c r="J2574" s="147"/>
      <c r="K2574" s="38"/>
      <c r="L2574" s="143"/>
      <c r="M2574" s="143"/>
      <c r="N2574" s="61"/>
      <c r="O2574" s="314"/>
      <c r="Q2574" t="str">
        <f t="shared" si="806"/>
        <v/>
      </c>
      <c r="S2574" t="e">
        <f t="shared" ca="1" si="815"/>
        <v>#VALUE!</v>
      </c>
      <c r="T2574" t="e">
        <f t="shared" ca="1" si="812"/>
        <v>#VALUE!</v>
      </c>
      <c r="U2574">
        <f t="shared" si="816"/>
        <v>2508</v>
      </c>
      <c r="V2574">
        <v>209.250000000016</v>
      </c>
      <c r="W2574">
        <f t="shared" si="797"/>
        <v>209</v>
      </c>
      <c r="X2574" t="str" cm="1">
        <f t="array" aca="1" ref="X2574" ca="1">IFERROR(INDEX('PC&amp;PD'!$A$1:$AS$19,ROW('PC&amp;PD'!$A$19),MATCH(INDIRECT(T2574),'PC&amp;PD'!$A$1:$AS$1,0)),"")</f>
        <v/>
      </c>
      <c r="AA2574" t="str">
        <f t="shared" si="807"/>
        <v/>
      </c>
      <c r="AB2574" t="str">
        <f t="shared" si="808"/>
        <v/>
      </c>
      <c r="AC2574" t="e">
        <f t="shared" ca="1" si="809"/>
        <v>#VALUE!</v>
      </c>
      <c r="AD2574" t="str" cm="1">
        <f t="array" aca="1" ref="AD2574" ca="1">IFERROR(IF((LEFT(INDIRECT("$F"&amp;$S2574),4))="GOTS",IF($G2574="Organic","GOTS_Organic_raw",(IF($G2574="Responsible","GOTS_Responsible",(IF($G2574="No Attribute (Conventional)","GOTS_conventional",(IF($G2574="Recycled Pre/Post-Consumer","GOTS_pre_post",(IF($G2574="In-Conversion","GOTS_in_conversion",(IF($G2574="Sustainably Sourced","Sustainably_sourced",(IF($G2574="Recycled pre-consumer organic","GOTS_recycled_organic",""))))))))))))),IF($G2574="Organic","Organic",(IF($G2574="Responsible","Responsible",(IF($G2574="No Attribute (Conventional)","No_Attribute_Conventional",(IF($G2574="Recycled Pre/Post-Consumer","Recycled_Pre_Post_Consumer",(IF($G2574="In-Conversion","In_Conversion",(IF($G2574="Recycled Pre-Consumer","Recycled_Pre_Consumer",(IF($G2574="Recycled Post-Consumer","Recycled_Post_Consumer",(IF($G2574="Sustainably Sourced","Sustainably_sourced",(IF($G2574="Recycled pre-consumer organic","GOTS_recycled_organic","")))))))))))))))))),"")</f>
        <v/>
      </c>
      <c r="AE2574" t="e" cm="1">
        <f t="array" aca="1" ref="AE2574" ca="1">IF($I2574="",IF(INDIRECT("$F"&amp;$S2574)="","",IF(LEFT(INDIRECT("$F"&amp;$S2574),3)="GRS","GRS_RCS_RM",IF((LEFT(INDIRECT("$F"&amp;$S2574),3))="RCS","GRS_RCS_RM",IF(INDIRECT("$F"&amp;$S2574)="OCS (No Label)","OCS_Conversion_RM",IF(LEFT(INDIRECT("$F"&amp;$S2574),3)="OCS","OCS_RM",IF(RIGHT(INDIRECT("$F"&amp;$S2574),10)="conversion","GOTS_RM_conversion",IF((LEFT(INDIRECT("$F"&amp;$S2574),4))="GOTS","GOTS_RM","Responsible_RM"))))))),"DELETERM")</f>
        <v>#VALUE!</v>
      </c>
      <c r="AF2574" t="e" cm="1">
        <f t="array" aca="1" ref="AF2574" ca="1">IF($S2574="","",INDIRECT("$Z"&amp;$S2574))</f>
        <v>#VALUE!</v>
      </c>
      <c r="AG2574" t="str">
        <f t="shared" si="810"/>
        <v/>
      </c>
      <c r="AH2574" t="str" cm="1">
        <f t="array" aca="1" ref="AH2574" ca="1">IFERROR(INDIRECT("$ag"&amp;S2574),"")</f>
        <v/>
      </c>
      <c r="AI2574" t="e" cm="1">
        <f t="array" aca="1" ref="AI2574" ca="1">INDIRECT("O"&amp;S2574)</f>
        <v>#VALUE!</v>
      </c>
      <c r="AJ2574" t="str">
        <f t="shared" si="811"/>
        <v/>
      </c>
    </row>
    <row r="2575" spans="1:36" ht="16.5" customHeight="1">
      <c r="A2575" s="129"/>
      <c r="B2575" s="134"/>
      <c r="C2575" s="135"/>
      <c r="D2575" s="146"/>
      <c r="E2575" s="146"/>
      <c r="F2575" s="135"/>
      <c r="G2575" s="147"/>
      <c r="H2575" s="147"/>
      <c r="I2575" s="147"/>
      <c r="J2575" s="147"/>
      <c r="K2575" s="38"/>
      <c r="L2575" s="143"/>
      <c r="M2575" s="143"/>
      <c r="N2575" s="61"/>
      <c r="O2575" s="314"/>
      <c r="Q2575" t="str">
        <f t="shared" si="806"/>
        <v/>
      </c>
      <c r="S2575" t="e">
        <f t="shared" ca="1" si="815"/>
        <v>#VALUE!</v>
      </c>
      <c r="T2575" t="e">
        <f t="shared" ca="1" si="812"/>
        <v>#VALUE!</v>
      </c>
      <c r="U2575">
        <f t="shared" si="816"/>
        <v>2508</v>
      </c>
      <c r="V2575">
        <v>209.33333333335</v>
      </c>
      <c r="W2575">
        <f t="shared" si="797"/>
        <v>209</v>
      </c>
      <c r="X2575" t="str" cm="1">
        <f t="array" aca="1" ref="X2575" ca="1">IFERROR(INDEX('PC&amp;PD'!$A$1:$AS$19,ROW('PC&amp;PD'!$A$19),MATCH(INDIRECT(T2575),'PC&amp;PD'!$A$1:$AS$1,0)),"")</f>
        <v/>
      </c>
      <c r="AA2575" t="str">
        <f t="shared" si="807"/>
        <v/>
      </c>
      <c r="AB2575" t="str">
        <f t="shared" si="808"/>
        <v/>
      </c>
      <c r="AC2575" t="e">
        <f t="shared" ca="1" si="809"/>
        <v>#VALUE!</v>
      </c>
      <c r="AD2575" t="str" cm="1">
        <f t="array" aca="1" ref="AD2575" ca="1">IFERROR(IF((LEFT(INDIRECT("$F"&amp;$S2575),4))="GOTS",IF($G2575="Organic","GOTS_Organic_raw",(IF($G2575="Responsible","GOTS_Responsible",(IF($G2575="No Attribute (Conventional)","GOTS_conventional",(IF($G2575="Recycled Pre/Post-Consumer","GOTS_pre_post",(IF($G2575="In-Conversion","GOTS_in_conversion",(IF($G2575="Sustainably Sourced","Sustainably_sourced",(IF($G2575="Recycled pre-consumer organic","GOTS_recycled_organic",""))))))))))))),IF($G2575="Organic","Organic",(IF($G2575="Responsible","Responsible",(IF($G2575="No Attribute (Conventional)","No_Attribute_Conventional",(IF($G2575="Recycled Pre/Post-Consumer","Recycled_Pre_Post_Consumer",(IF($G2575="In-Conversion","In_Conversion",(IF($G2575="Recycled Pre-Consumer","Recycled_Pre_Consumer",(IF($G2575="Recycled Post-Consumer","Recycled_Post_Consumer",(IF($G2575="Sustainably Sourced","Sustainably_sourced",(IF($G2575="Recycled pre-consumer organic","GOTS_recycled_organic","")))))))))))))))))),"")</f>
        <v/>
      </c>
      <c r="AE2575" t="e" cm="1">
        <f t="array" aca="1" ref="AE2575" ca="1">IF($I2575="",IF(INDIRECT("$F"&amp;$S2575)="","",IF(LEFT(INDIRECT("$F"&amp;$S2575),3)="GRS","GRS_RCS_RM",IF((LEFT(INDIRECT("$F"&amp;$S2575),3))="RCS","GRS_RCS_RM",IF(INDIRECT("$F"&amp;$S2575)="OCS (No Label)","OCS_Conversion_RM",IF(LEFT(INDIRECT("$F"&amp;$S2575),3)="OCS","OCS_RM",IF(RIGHT(INDIRECT("$F"&amp;$S2575),10)="conversion","GOTS_RM_conversion",IF((LEFT(INDIRECT("$F"&amp;$S2575),4))="GOTS","GOTS_RM","Responsible_RM"))))))),"DELETERM")</f>
        <v>#VALUE!</v>
      </c>
      <c r="AF2575" t="e" cm="1">
        <f t="array" aca="1" ref="AF2575" ca="1">IF($S2575="","",INDIRECT("$Z"&amp;$S2575))</f>
        <v>#VALUE!</v>
      </c>
      <c r="AG2575" t="str">
        <f t="shared" si="810"/>
        <v/>
      </c>
      <c r="AH2575" t="str" cm="1">
        <f t="array" aca="1" ref="AH2575" ca="1">IFERROR(INDIRECT("$ag"&amp;S2575),"")</f>
        <v/>
      </c>
      <c r="AI2575" t="e" cm="1">
        <f t="array" aca="1" ref="AI2575" ca="1">INDIRECT("O"&amp;S2575)</f>
        <v>#VALUE!</v>
      </c>
      <c r="AJ2575" t="str">
        <f t="shared" si="811"/>
        <v/>
      </c>
    </row>
    <row r="2576" spans="1:36" ht="16.5" customHeight="1">
      <c r="A2576" s="129"/>
      <c r="B2576" s="134"/>
      <c r="C2576" s="135"/>
      <c r="D2576" s="146"/>
      <c r="E2576" s="146"/>
      <c r="F2576" s="135"/>
      <c r="G2576" s="147"/>
      <c r="H2576" s="147"/>
      <c r="I2576" s="147"/>
      <c r="J2576" s="147"/>
      <c r="K2576" s="38"/>
      <c r="L2576" s="143"/>
      <c r="M2576" s="143"/>
      <c r="N2576" s="61"/>
      <c r="O2576" s="314"/>
      <c r="Q2576" t="str">
        <f t="shared" si="806"/>
        <v/>
      </c>
      <c r="S2576" t="e">
        <f t="shared" ca="1" si="815"/>
        <v>#VALUE!</v>
      </c>
      <c r="T2576" t="e">
        <f t="shared" ca="1" si="812"/>
        <v>#VALUE!</v>
      </c>
      <c r="U2576">
        <f t="shared" si="816"/>
        <v>2508</v>
      </c>
      <c r="V2576">
        <v>209.416666666683</v>
      </c>
      <c r="W2576">
        <f t="shared" si="797"/>
        <v>209</v>
      </c>
      <c r="X2576" t="str" cm="1">
        <f t="array" aca="1" ref="X2576" ca="1">IFERROR(INDEX('PC&amp;PD'!$A$1:$AS$19,ROW('PC&amp;PD'!$A$19),MATCH(INDIRECT(T2576),'PC&amp;PD'!$A$1:$AS$1,0)),"")</f>
        <v/>
      </c>
      <c r="AA2576" t="str">
        <f t="shared" si="807"/>
        <v/>
      </c>
      <c r="AB2576" t="str">
        <f t="shared" si="808"/>
        <v/>
      </c>
      <c r="AC2576" t="e">
        <f t="shared" ca="1" si="809"/>
        <v>#VALUE!</v>
      </c>
      <c r="AD2576" t="str" cm="1">
        <f t="array" aca="1" ref="AD2576" ca="1">IFERROR(IF((LEFT(INDIRECT("$F"&amp;$S2576),4))="GOTS",IF($G2576="Organic","GOTS_Organic_raw",(IF($G2576="Responsible","GOTS_Responsible",(IF($G2576="No Attribute (Conventional)","GOTS_conventional",(IF($G2576="Recycled Pre/Post-Consumer","GOTS_pre_post",(IF($G2576="In-Conversion","GOTS_in_conversion",(IF($G2576="Sustainably Sourced","Sustainably_sourced",(IF($G2576="Recycled pre-consumer organic","GOTS_recycled_organic",""))))))))))))),IF($G2576="Organic","Organic",(IF($G2576="Responsible","Responsible",(IF($G2576="No Attribute (Conventional)","No_Attribute_Conventional",(IF($G2576="Recycled Pre/Post-Consumer","Recycled_Pre_Post_Consumer",(IF($G2576="In-Conversion","In_Conversion",(IF($G2576="Recycled Pre-Consumer","Recycled_Pre_Consumer",(IF($G2576="Recycled Post-Consumer","Recycled_Post_Consumer",(IF($G2576="Sustainably Sourced","Sustainably_sourced",(IF($G2576="Recycled pre-consumer organic","GOTS_recycled_organic","")))))))))))))))))),"")</f>
        <v/>
      </c>
      <c r="AE2576" t="e" cm="1">
        <f t="array" aca="1" ref="AE2576" ca="1">IF($I2576="",IF(INDIRECT("$F"&amp;$S2576)="","",IF(LEFT(INDIRECT("$F"&amp;$S2576),3)="GRS","GRS_RCS_RM",IF((LEFT(INDIRECT("$F"&amp;$S2576),3))="RCS","GRS_RCS_RM",IF(INDIRECT("$F"&amp;$S2576)="OCS (No Label)","OCS_Conversion_RM",IF(LEFT(INDIRECT("$F"&amp;$S2576),3)="OCS","OCS_RM",IF(RIGHT(INDIRECT("$F"&amp;$S2576),10)="conversion","GOTS_RM_conversion",IF((LEFT(INDIRECT("$F"&amp;$S2576),4))="GOTS","GOTS_RM","Responsible_RM"))))))),"DELETERM")</f>
        <v>#VALUE!</v>
      </c>
      <c r="AF2576" t="e" cm="1">
        <f t="array" aca="1" ref="AF2576" ca="1">IF($S2576="","",INDIRECT("$Z"&amp;$S2576))</f>
        <v>#VALUE!</v>
      </c>
      <c r="AG2576" t="str">
        <f t="shared" si="810"/>
        <v/>
      </c>
      <c r="AH2576" t="str" cm="1">
        <f t="array" aca="1" ref="AH2576" ca="1">IFERROR(INDIRECT("$ag"&amp;S2576),"")</f>
        <v/>
      </c>
      <c r="AI2576" t="e" cm="1">
        <f t="array" aca="1" ref="AI2576" ca="1">INDIRECT("O"&amp;S2576)</f>
        <v>#VALUE!</v>
      </c>
      <c r="AJ2576" t="str">
        <f t="shared" si="811"/>
        <v/>
      </c>
    </row>
    <row r="2577" spans="1:36" ht="16.5" customHeight="1">
      <c r="A2577" s="130"/>
      <c r="B2577" s="136"/>
      <c r="C2577" s="137"/>
      <c r="D2577" s="146"/>
      <c r="E2577" s="146"/>
      <c r="F2577" s="137"/>
      <c r="G2577" s="147"/>
      <c r="H2577" s="147"/>
      <c r="I2577" s="147"/>
      <c r="J2577" s="147"/>
      <c r="K2577" s="38"/>
      <c r="L2577" s="144"/>
      <c r="M2577" s="144"/>
      <c r="N2577" s="61"/>
      <c r="O2577" s="314"/>
      <c r="Q2577" t="str">
        <f t="shared" si="806"/>
        <v/>
      </c>
      <c r="S2577" t="e">
        <f t="shared" ca="1" si="815"/>
        <v>#VALUE!</v>
      </c>
      <c r="T2577" t="e">
        <f t="shared" ca="1" si="812"/>
        <v>#VALUE!</v>
      </c>
      <c r="U2577">
        <f t="shared" si="816"/>
        <v>2508</v>
      </c>
      <c r="V2577">
        <v>209.500000000016</v>
      </c>
      <c r="W2577">
        <f t="shared" si="797"/>
        <v>209</v>
      </c>
      <c r="X2577" t="str" cm="1">
        <f t="array" aca="1" ref="X2577" ca="1">IFERROR(INDEX('PC&amp;PD'!$A$1:$AS$19,ROW('PC&amp;PD'!$A$19),MATCH(INDIRECT(T2577),'PC&amp;PD'!$A$1:$AS$1,0)),"")</f>
        <v/>
      </c>
      <c r="AA2577" t="str">
        <f t="shared" si="807"/>
        <v/>
      </c>
      <c r="AB2577" t="str">
        <f t="shared" si="808"/>
        <v/>
      </c>
      <c r="AC2577" t="e">
        <f t="shared" ca="1" si="809"/>
        <v>#VALUE!</v>
      </c>
      <c r="AD2577" t="str" cm="1">
        <f t="array" aca="1" ref="AD2577" ca="1">IFERROR(IF((LEFT(INDIRECT("$F"&amp;$S2577),4))="GOTS",IF($G2577="Organic","GOTS_Organic_raw",(IF($G2577="Responsible","GOTS_Responsible",(IF($G2577="No Attribute (Conventional)","GOTS_conventional",(IF($G2577="Recycled Pre/Post-Consumer","GOTS_pre_post",(IF($G2577="In-Conversion","GOTS_in_conversion",(IF($G2577="Sustainably Sourced","Sustainably_sourced",(IF($G2577="Recycled pre-consumer organic","GOTS_recycled_organic",""))))))))))))),IF($G2577="Organic","Organic",(IF($G2577="Responsible","Responsible",(IF($G2577="No Attribute (Conventional)","No_Attribute_Conventional",(IF($G2577="Recycled Pre/Post-Consumer","Recycled_Pre_Post_Consumer",(IF($G2577="In-Conversion","In_Conversion",(IF($G2577="Recycled Pre-Consumer","Recycled_Pre_Consumer",(IF($G2577="Recycled Post-Consumer","Recycled_Post_Consumer",(IF($G2577="Sustainably Sourced","Sustainably_sourced",(IF($G2577="Recycled pre-consumer organic","GOTS_recycled_organic","")))))))))))))))))),"")</f>
        <v/>
      </c>
      <c r="AE2577" t="e" cm="1">
        <f t="array" aca="1" ref="AE2577" ca="1">IF($I2577="",IF(INDIRECT("$F"&amp;$S2577)="","",IF(LEFT(INDIRECT("$F"&amp;$S2577),3)="GRS","GRS_RCS_RM",IF((LEFT(INDIRECT("$F"&amp;$S2577),3))="RCS","GRS_RCS_RM",IF(INDIRECT("$F"&amp;$S2577)="OCS (No Label)","OCS_Conversion_RM",IF(LEFT(INDIRECT("$F"&amp;$S2577),3)="OCS","OCS_RM",IF(RIGHT(INDIRECT("$F"&amp;$S2577),10)="conversion","GOTS_RM_conversion",IF((LEFT(INDIRECT("$F"&amp;$S2577),4))="GOTS","GOTS_RM","Responsible_RM"))))))),"DELETERM")</f>
        <v>#VALUE!</v>
      </c>
      <c r="AF2577" t="e" cm="1">
        <f t="array" aca="1" ref="AF2577" ca="1">IF($S2577="","",INDIRECT("$Z"&amp;$S2577))</f>
        <v>#VALUE!</v>
      </c>
      <c r="AG2577" t="str">
        <f t="shared" si="810"/>
        <v/>
      </c>
      <c r="AH2577" t="str" cm="1">
        <f t="array" aca="1" ref="AH2577" ca="1">IFERROR(INDIRECT("$ag"&amp;S2577),"")</f>
        <v/>
      </c>
      <c r="AI2577" t="e" cm="1">
        <f t="array" aca="1" ref="AI2577" ca="1">INDIRECT("O"&amp;S2577)</f>
        <v>#VALUE!</v>
      </c>
      <c r="AJ2577" t="str">
        <f t="shared" si="811"/>
        <v/>
      </c>
    </row>
    <row r="2578" spans="1:36" ht="16.5" customHeight="1">
      <c r="A2578" s="130"/>
      <c r="B2578" s="136"/>
      <c r="C2578" s="137"/>
      <c r="D2578" s="146"/>
      <c r="E2578" s="146"/>
      <c r="F2578" s="137"/>
      <c r="G2578" s="147"/>
      <c r="H2578" s="147"/>
      <c r="I2578" s="147"/>
      <c r="J2578" s="147"/>
      <c r="K2578" s="38"/>
      <c r="L2578" s="144"/>
      <c r="M2578" s="144"/>
      <c r="N2578" s="61"/>
      <c r="O2578" s="314"/>
      <c r="Q2578" t="str">
        <f t="shared" si="806"/>
        <v/>
      </c>
      <c r="S2578" t="e">
        <f t="shared" ca="1" si="815"/>
        <v>#VALUE!</v>
      </c>
      <c r="T2578" t="e">
        <f t="shared" ca="1" si="812"/>
        <v>#VALUE!</v>
      </c>
      <c r="U2578">
        <f t="shared" si="816"/>
        <v>2508</v>
      </c>
      <c r="V2578">
        <v>209.58333333335</v>
      </c>
      <c r="W2578">
        <f t="shared" si="797"/>
        <v>209</v>
      </c>
      <c r="X2578" t="str" cm="1">
        <f t="array" aca="1" ref="X2578" ca="1">IFERROR(INDEX('PC&amp;PD'!$A$1:$AS$19,ROW('PC&amp;PD'!$A$19),MATCH(INDIRECT(T2578),'PC&amp;PD'!$A$1:$AS$1,0)),"")</f>
        <v/>
      </c>
      <c r="AA2578" t="str">
        <f t="shared" si="807"/>
        <v/>
      </c>
      <c r="AB2578" t="str">
        <f t="shared" si="808"/>
        <v/>
      </c>
      <c r="AC2578" t="e">
        <f t="shared" ca="1" si="809"/>
        <v>#VALUE!</v>
      </c>
      <c r="AD2578" t="str" cm="1">
        <f t="array" aca="1" ref="AD2578" ca="1">IFERROR(IF((LEFT(INDIRECT("$F"&amp;$S2578),4))="GOTS",IF($G2578="Organic","GOTS_Organic_raw",(IF($G2578="Responsible","GOTS_Responsible",(IF($G2578="No Attribute (Conventional)","GOTS_conventional",(IF($G2578="Recycled Pre/Post-Consumer","GOTS_pre_post",(IF($G2578="In-Conversion","GOTS_in_conversion",(IF($G2578="Sustainably Sourced","Sustainably_sourced",(IF($G2578="Recycled pre-consumer organic","GOTS_recycled_organic",""))))))))))))),IF($G2578="Organic","Organic",(IF($G2578="Responsible","Responsible",(IF($G2578="No Attribute (Conventional)","No_Attribute_Conventional",(IF($G2578="Recycled Pre/Post-Consumer","Recycled_Pre_Post_Consumer",(IF($G2578="In-Conversion","In_Conversion",(IF($G2578="Recycled Pre-Consumer","Recycled_Pre_Consumer",(IF($G2578="Recycled Post-Consumer","Recycled_Post_Consumer",(IF($G2578="Sustainably Sourced","Sustainably_sourced",(IF($G2578="Recycled pre-consumer organic","GOTS_recycled_organic","")))))))))))))))))),"")</f>
        <v/>
      </c>
      <c r="AE2578" t="e" cm="1">
        <f t="array" aca="1" ref="AE2578" ca="1">IF($I2578="",IF(INDIRECT("$F"&amp;$S2578)="","",IF(LEFT(INDIRECT("$F"&amp;$S2578),3)="GRS","GRS_RCS_RM",IF((LEFT(INDIRECT("$F"&amp;$S2578),3))="RCS","GRS_RCS_RM",IF(INDIRECT("$F"&amp;$S2578)="OCS (No Label)","OCS_Conversion_RM",IF(LEFT(INDIRECT("$F"&amp;$S2578),3)="OCS","OCS_RM",IF(RIGHT(INDIRECT("$F"&amp;$S2578),10)="conversion","GOTS_RM_conversion",IF((LEFT(INDIRECT("$F"&amp;$S2578),4))="GOTS","GOTS_RM","Responsible_RM"))))))),"DELETERM")</f>
        <v>#VALUE!</v>
      </c>
      <c r="AF2578" t="e" cm="1">
        <f t="array" aca="1" ref="AF2578" ca="1">IF($S2578="","",INDIRECT("$Z"&amp;$S2578))</f>
        <v>#VALUE!</v>
      </c>
      <c r="AG2578" t="str">
        <f t="shared" si="810"/>
        <v/>
      </c>
      <c r="AH2578" t="str" cm="1">
        <f t="array" aca="1" ref="AH2578" ca="1">IFERROR(INDIRECT("$ag"&amp;S2578),"")</f>
        <v/>
      </c>
      <c r="AI2578" t="e" cm="1">
        <f t="array" aca="1" ref="AI2578" ca="1">INDIRECT("O"&amp;S2578)</f>
        <v>#VALUE!</v>
      </c>
      <c r="AJ2578" t="str">
        <f t="shared" si="811"/>
        <v/>
      </c>
    </row>
    <row r="2579" spans="1:36" ht="16.5" customHeight="1">
      <c r="A2579" s="130"/>
      <c r="B2579" s="136"/>
      <c r="C2579" s="137"/>
      <c r="D2579" s="146"/>
      <c r="E2579" s="146"/>
      <c r="F2579" s="137"/>
      <c r="G2579" s="147"/>
      <c r="H2579" s="147"/>
      <c r="I2579" s="147"/>
      <c r="J2579" s="147"/>
      <c r="K2579" s="38"/>
      <c r="L2579" s="144"/>
      <c r="M2579" s="144"/>
      <c r="N2579" s="61"/>
      <c r="O2579" s="314"/>
      <c r="Q2579" t="str">
        <f t="shared" si="806"/>
        <v/>
      </c>
      <c r="S2579" t="e">
        <f t="shared" ca="1" si="815"/>
        <v>#VALUE!</v>
      </c>
      <c r="T2579" t="e">
        <f t="shared" ca="1" si="812"/>
        <v>#VALUE!</v>
      </c>
      <c r="U2579">
        <f t="shared" si="816"/>
        <v>2508</v>
      </c>
      <c r="V2579">
        <v>209.666666666683</v>
      </c>
      <c r="W2579">
        <f t="shared" si="797"/>
        <v>209</v>
      </c>
      <c r="X2579" t="str" cm="1">
        <f t="array" aca="1" ref="X2579" ca="1">IFERROR(INDEX('PC&amp;PD'!$A$1:$AS$19,ROW('PC&amp;PD'!$A$19),MATCH(INDIRECT(T2579),'PC&amp;PD'!$A$1:$AS$1,0)),"")</f>
        <v/>
      </c>
      <c r="AA2579" t="str">
        <f t="shared" si="807"/>
        <v/>
      </c>
      <c r="AB2579" t="str">
        <f t="shared" si="808"/>
        <v/>
      </c>
      <c r="AC2579" t="e">
        <f t="shared" ca="1" si="809"/>
        <v>#VALUE!</v>
      </c>
      <c r="AD2579" t="str" cm="1">
        <f t="array" aca="1" ref="AD2579" ca="1">IFERROR(IF((LEFT(INDIRECT("$F"&amp;$S2579),4))="GOTS",IF($G2579="Organic","GOTS_Organic_raw",(IF($G2579="Responsible","GOTS_Responsible",(IF($G2579="No Attribute (Conventional)","GOTS_conventional",(IF($G2579="Recycled Pre/Post-Consumer","GOTS_pre_post",(IF($G2579="In-Conversion","GOTS_in_conversion",(IF($G2579="Sustainably Sourced","Sustainably_sourced",(IF($G2579="Recycled pre-consumer organic","GOTS_recycled_organic",""))))))))))))),IF($G2579="Organic","Organic",(IF($G2579="Responsible","Responsible",(IF($G2579="No Attribute (Conventional)","No_Attribute_Conventional",(IF($G2579="Recycled Pre/Post-Consumer","Recycled_Pre_Post_Consumer",(IF($G2579="In-Conversion","In_Conversion",(IF($G2579="Recycled Pre-Consumer","Recycled_Pre_Consumer",(IF($G2579="Recycled Post-Consumer","Recycled_Post_Consumer",(IF($G2579="Sustainably Sourced","Sustainably_sourced",(IF($G2579="Recycled pre-consumer organic","GOTS_recycled_organic","")))))))))))))))))),"")</f>
        <v/>
      </c>
      <c r="AE2579" t="e" cm="1">
        <f t="array" aca="1" ref="AE2579" ca="1">IF($I2579="",IF(INDIRECT("$F"&amp;$S2579)="","",IF(LEFT(INDIRECT("$F"&amp;$S2579),3)="GRS","GRS_RCS_RM",IF((LEFT(INDIRECT("$F"&amp;$S2579),3))="RCS","GRS_RCS_RM",IF(INDIRECT("$F"&amp;$S2579)="OCS (No Label)","OCS_Conversion_RM",IF(LEFT(INDIRECT("$F"&amp;$S2579),3)="OCS","OCS_RM",IF(RIGHT(INDIRECT("$F"&amp;$S2579),10)="conversion","GOTS_RM_conversion",IF((LEFT(INDIRECT("$F"&amp;$S2579),4))="GOTS","GOTS_RM","Responsible_RM"))))))),"DELETERM")</f>
        <v>#VALUE!</v>
      </c>
      <c r="AF2579" t="e" cm="1">
        <f t="array" aca="1" ref="AF2579" ca="1">IF($S2579="","",INDIRECT("$Z"&amp;$S2579))</f>
        <v>#VALUE!</v>
      </c>
      <c r="AG2579" t="str">
        <f t="shared" si="810"/>
        <v/>
      </c>
      <c r="AH2579" t="str" cm="1">
        <f t="array" aca="1" ref="AH2579" ca="1">IFERROR(INDIRECT("$ag"&amp;S2579),"")</f>
        <v/>
      </c>
      <c r="AI2579" t="e" cm="1">
        <f t="array" aca="1" ref="AI2579" ca="1">INDIRECT("O"&amp;S2579)</f>
        <v>#VALUE!</v>
      </c>
      <c r="AJ2579" t="str">
        <f t="shared" si="811"/>
        <v/>
      </c>
    </row>
    <row r="2580" spans="1:36" ht="16.5" customHeight="1">
      <c r="A2580" s="130"/>
      <c r="B2580" s="136"/>
      <c r="C2580" s="137"/>
      <c r="D2580" s="146"/>
      <c r="E2580" s="146"/>
      <c r="F2580" s="137"/>
      <c r="G2580" s="147"/>
      <c r="H2580" s="147"/>
      <c r="I2580" s="147"/>
      <c r="J2580" s="147"/>
      <c r="K2580" s="38"/>
      <c r="L2580" s="144"/>
      <c r="M2580" s="144"/>
      <c r="N2580" s="61"/>
      <c r="O2580" s="314"/>
      <c r="Q2580" t="str">
        <f t="shared" si="806"/>
        <v/>
      </c>
      <c r="S2580" t="e">
        <f t="shared" ca="1" si="815"/>
        <v>#VALUE!</v>
      </c>
      <c r="T2580" t="e">
        <f t="shared" ca="1" si="812"/>
        <v>#VALUE!</v>
      </c>
      <c r="U2580">
        <f t="shared" si="816"/>
        <v>2508</v>
      </c>
      <c r="V2580">
        <v>209.750000000017</v>
      </c>
      <c r="W2580">
        <f t="shared" si="797"/>
        <v>209</v>
      </c>
      <c r="X2580" t="str" cm="1">
        <f t="array" aca="1" ref="X2580" ca="1">IFERROR(INDEX('PC&amp;PD'!$A$1:$AS$19,ROW('PC&amp;PD'!$A$19),MATCH(INDIRECT(T2580),'PC&amp;PD'!$A$1:$AS$1,0)),"")</f>
        <v/>
      </c>
      <c r="AA2580" t="str">
        <f t="shared" si="807"/>
        <v/>
      </c>
      <c r="AB2580" t="str">
        <f t="shared" si="808"/>
        <v/>
      </c>
      <c r="AC2580" t="e">
        <f t="shared" ca="1" si="809"/>
        <v>#VALUE!</v>
      </c>
      <c r="AD2580" t="str" cm="1">
        <f t="array" aca="1" ref="AD2580" ca="1">IFERROR(IF((LEFT(INDIRECT("$F"&amp;$S2580),4))="GOTS",IF($G2580="Organic","GOTS_Organic_raw",(IF($G2580="Responsible","GOTS_Responsible",(IF($G2580="No Attribute (Conventional)","GOTS_conventional",(IF($G2580="Recycled Pre/Post-Consumer","GOTS_pre_post",(IF($G2580="In-Conversion","GOTS_in_conversion",(IF($G2580="Sustainably Sourced","Sustainably_sourced",(IF($G2580="Recycled pre-consumer organic","GOTS_recycled_organic",""))))))))))))),IF($G2580="Organic","Organic",(IF($G2580="Responsible","Responsible",(IF($G2580="No Attribute (Conventional)","No_Attribute_Conventional",(IF($G2580="Recycled Pre/Post-Consumer","Recycled_Pre_Post_Consumer",(IF($G2580="In-Conversion","In_Conversion",(IF($G2580="Recycled Pre-Consumer","Recycled_Pre_Consumer",(IF($G2580="Recycled Post-Consumer","Recycled_Post_Consumer",(IF($G2580="Sustainably Sourced","Sustainably_sourced",(IF($G2580="Recycled pre-consumer organic","GOTS_recycled_organic","")))))))))))))))))),"")</f>
        <v/>
      </c>
      <c r="AE2580" t="e" cm="1">
        <f t="array" aca="1" ref="AE2580" ca="1">IF($I2580="",IF(INDIRECT("$F"&amp;$S2580)="","",IF(LEFT(INDIRECT("$F"&amp;$S2580),3)="GRS","GRS_RCS_RM",IF((LEFT(INDIRECT("$F"&amp;$S2580),3))="RCS","GRS_RCS_RM",IF(INDIRECT("$F"&amp;$S2580)="OCS (No Label)","OCS_Conversion_RM",IF(LEFT(INDIRECT("$F"&amp;$S2580),3)="OCS","OCS_RM",IF(RIGHT(INDIRECT("$F"&amp;$S2580),10)="conversion","GOTS_RM_conversion",IF((LEFT(INDIRECT("$F"&amp;$S2580),4))="GOTS","GOTS_RM","Responsible_RM"))))))),"DELETERM")</f>
        <v>#VALUE!</v>
      </c>
      <c r="AF2580" t="e" cm="1">
        <f t="array" aca="1" ref="AF2580" ca="1">IF($S2580="","",INDIRECT("$Z"&amp;$S2580))</f>
        <v>#VALUE!</v>
      </c>
      <c r="AG2580" t="str">
        <f t="shared" si="810"/>
        <v/>
      </c>
      <c r="AH2580" t="str" cm="1">
        <f t="array" aca="1" ref="AH2580" ca="1">IFERROR(INDIRECT("$ag"&amp;S2580),"")</f>
        <v/>
      </c>
      <c r="AI2580" t="e" cm="1">
        <f t="array" aca="1" ref="AI2580" ca="1">INDIRECT("O"&amp;S2580)</f>
        <v>#VALUE!</v>
      </c>
      <c r="AJ2580" t="str">
        <f t="shared" si="811"/>
        <v/>
      </c>
    </row>
    <row r="2581" spans="1:36" ht="16.5" customHeight="1">
      <c r="A2581" s="130"/>
      <c r="B2581" s="136"/>
      <c r="C2581" s="137"/>
      <c r="D2581" s="146"/>
      <c r="E2581" s="146"/>
      <c r="F2581" s="137"/>
      <c r="G2581" s="147"/>
      <c r="H2581" s="147"/>
      <c r="I2581" s="147"/>
      <c r="J2581" s="147"/>
      <c r="K2581" s="38"/>
      <c r="L2581" s="144"/>
      <c r="M2581" s="144"/>
      <c r="N2581" s="61"/>
      <c r="O2581" s="314"/>
      <c r="Q2581" t="str">
        <f t="shared" si="806"/>
        <v/>
      </c>
      <c r="S2581" t="e">
        <f t="shared" ca="1" si="815"/>
        <v>#VALUE!</v>
      </c>
      <c r="T2581" t="e">
        <f t="shared" ca="1" si="812"/>
        <v>#VALUE!</v>
      </c>
      <c r="U2581">
        <f t="shared" si="816"/>
        <v>2508</v>
      </c>
      <c r="V2581">
        <v>209.83333333335</v>
      </c>
      <c r="W2581">
        <f t="shared" si="797"/>
        <v>209</v>
      </c>
      <c r="X2581" t="str" cm="1">
        <f t="array" aca="1" ref="X2581" ca="1">IFERROR(INDEX('PC&amp;PD'!$A$1:$AS$19,ROW('PC&amp;PD'!$A$19),MATCH(INDIRECT(T2581),'PC&amp;PD'!$A$1:$AS$1,0)),"")</f>
        <v/>
      </c>
      <c r="AA2581" t="str">
        <f t="shared" si="807"/>
        <v/>
      </c>
      <c r="AB2581" t="str">
        <f t="shared" si="808"/>
        <v/>
      </c>
      <c r="AC2581" t="e">
        <f t="shared" ca="1" si="809"/>
        <v>#VALUE!</v>
      </c>
      <c r="AD2581" t="str" cm="1">
        <f t="array" aca="1" ref="AD2581" ca="1">IFERROR(IF((LEFT(INDIRECT("$F"&amp;$S2581),4))="GOTS",IF($G2581="Organic","GOTS_Organic_raw",(IF($G2581="Responsible","GOTS_Responsible",(IF($G2581="No Attribute (Conventional)","GOTS_conventional",(IF($G2581="Recycled Pre/Post-Consumer","GOTS_pre_post",(IF($G2581="In-Conversion","GOTS_in_conversion",(IF($G2581="Sustainably Sourced","Sustainably_sourced",(IF($G2581="Recycled pre-consumer organic","GOTS_recycled_organic",""))))))))))))),IF($G2581="Organic","Organic",(IF($G2581="Responsible","Responsible",(IF($G2581="No Attribute (Conventional)","No_Attribute_Conventional",(IF($G2581="Recycled Pre/Post-Consumer","Recycled_Pre_Post_Consumer",(IF($G2581="In-Conversion","In_Conversion",(IF($G2581="Recycled Pre-Consumer","Recycled_Pre_Consumer",(IF($G2581="Recycled Post-Consumer","Recycled_Post_Consumer",(IF($G2581="Sustainably Sourced","Sustainably_sourced",(IF($G2581="Recycled pre-consumer organic","GOTS_recycled_organic","")))))))))))))))))),"")</f>
        <v/>
      </c>
      <c r="AE2581" t="e" cm="1">
        <f t="array" aca="1" ref="AE2581" ca="1">IF($I2581="",IF(INDIRECT("$F"&amp;$S2581)="","",IF(LEFT(INDIRECT("$F"&amp;$S2581),3)="GRS","GRS_RCS_RM",IF((LEFT(INDIRECT("$F"&amp;$S2581),3))="RCS","GRS_RCS_RM",IF(INDIRECT("$F"&amp;$S2581)="OCS (No Label)","OCS_Conversion_RM",IF(LEFT(INDIRECT("$F"&amp;$S2581),3)="OCS","OCS_RM",IF(RIGHT(INDIRECT("$F"&amp;$S2581),10)="conversion","GOTS_RM_conversion",IF((LEFT(INDIRECT("$F"&amp;$S2581),4))="GOTS","GOTS_RM","Responsible_RM"))))))),"DELETERM")</f>
        <v>#VALUE!</v>
      </c>
      <c r="AF2581" t="e" cm="1">
        <f t="array" aca="1" ref="AF2581" ca="1">IF($S2581="","",INDIRECT("$Z"&amp;$S2581))</f>
        <v>#VALUE!</v>
      </c>
      <c r="AG2581" t="str">
        <f t="shared" si="810"/>
        <v/>
      </c>
      <c r="AH2581" t="str" cm="1">
        <f t="array" aca="1" ref="AH2581" ca="1">IFERROR(INDIRECT("$ag"&amp;S2581),"")</f>
        <v/>
      </c>
      <c r="AI2581" t="e" cm="1">
        <f t="array" aca="1" ref="AI2581" ca="1">INDIRECT("O"&amp;S2581)</f>
        <v>#VALUE!</v>
      </c>
      <c r="AJ2581" t="str">
        <f t="shared" si="811"/>
        <v/>
      </c>
    </row>
    <row r="2582" spans="1:36" ht="16.5" customHeight="1" thickBot="1">
      <c r="A2582" s="131"/>
      <c r="B2582" s="138"/>
      <c r="C2582" s="139"/>
      <c r="D2582" s="148"/>
      <c r="E2582" s="148"/>
      <c r="F2582" s="139"/>
      <c r="G2582" s="149"/>
      <c r="H2582" s="149"/>
      <c r="I2582" s="149"/>
      <c r="J2582" s="149"/>
      <c r="K2582" s="39"/>
      <c r="L2582" s="145"/>
      <c r="M2582" s="145"/>
      <c r="N2582" s="62"/>
      <c r="O2582" s="315"/>
      <c r="Q2582" t="str">
        <f t="shared" si="806"/>
        <v/>
      </c>
      <c r="S2582" t="e">
        <f t="shared" ca="1" si="815"/>
        <v>#VALUE!</v>
      </c>
      <c r="T2582" t="e">
        <f t="shared" ca="1" si="812"/>
        <v>#VALUE!</v>
      </c>
      <c r="U2582">
        <f t="shared" si="816"/>
        <v>2508</v>
      </c>
      <c r="V2582">
        <v>209.916666666683</v>
      </c>
      <c r="W2582">
        <f t="shared" ref="W2582:W2645" si="817">ROUNDDOWN(V2582,0)</f>
        <v>209</v>
      </c>
      <c r="X2582" t="str" cm="1">
        <f t="array" aca="1" ref="X2582" ca="1">IFERROR(INDEX('PC&amp;PD'!$A$1:$AS$19,ROW('PC&amp;PD'!$A$19),MATCH(INDIRECT(T2582),'PC&amp;PD'!$A$1:$AS$1,0)),"")</f>
        <v/>
      </c>
      <c r="AA2582" t="str">
        <f t="shared" si="807"/>
        <v/>
      </c>
      <c r="AB2582" t="str">
        <f t="shared" si="808"/>
        <v/>
      </c>
      <c r="AC2582" t="e">
        <f t="shared" ca="1" si="809"/>
        <v>#VALUE!</v>
      </c>
      <c r="AD2582" t="str" cm="1">
        <f t="array" aca="1" ref="AD2582" ca="1">IFERROR(IF((LEFT(INDIRECT("$F"&amp;$S2582),4))="GOTS",IF($G2582="Organic","GOTS_Organic_raw",(IF($G2582="Responsible","GOTS_Responsible",(IF($G2582="No Attribute (Conventional)","GOTS_conventional",(IF($G2582="Recycled Pre/Post-Consumer","GOTS_pre_post",(IF($G2582="In-Conversion","GOTS_in_conversion",(IF($G2582="Sustainably Sourced","Sustainably_sourced",(IF($G2582="Recycled pre-consumer organic","GOTS_recycled_organic",""))))))))))))),IF($G2582="Organic","Organic",(IF($G2582="Responsible","Responsible",(IF($G2582="No Attribute (Conventional)","No_Attribute_Conventional",(IF($G2582="Recycled Pre/Post-Consumer","Recycled_Pre_Post_Consumer",(IF($G2582="In-Conversion","In_Conversion",(IF($G2582="Recycled Pre-Consumer","Recycled_Pre_Consumer",(IF($G2582="Recycled Post-Consumer","Recycled_Post_Consumer",(IF($G2582="Sustainably Sourced","Sustainably_sourced",(IF($G2582="Recycled pre-consumer organic","GOTS_recycled_organic","")))))))))))))))))),"")</f>
        <v/>
      </c>
      <c r="AE2582" t="e" cm="1">
        <f t="array" aca="1" ref="AE2582" ca="1">IF($I2582="",IF(INDIRECT("$F"&amp;$S2582)="","",IF(LEFT(INDIRECT("$F"&amp;$S2582),3)="GRS","GRS_RCS_RM",IF((LEFT(INDIRECT("$F"&amp;$S2582),3))="RCS","GRS_RCS_RM",IF(INDIRECT("$F"&amp;$S2582)="OCS (No Label)","OCS_Conversion_RM",IF(LEFT(INDIRECT("$F"&amp;$S2582),3)="OCS","OCS_RM",IF(RIGHT(INDIRECT("$F"&amp;$S2582),10)="conversion","GOTS_RM_conversion",IF((LEFT(INDIRECT("$F"&amp;$S2582),4))="GOTS","GOTS_RM","Responsible_RM"))))))),"DELETERM")</f>
        <v>#VALUE!</v>
      </c>
      <c r="AF2582" t="e" cm="1">
        <f t="array" aca="1" ref="AF2582" ca="1">IF($S2582="","",INDIRECT("$Z"&amp;$S2582))</f>
        <v>#VALUE!</v>
      </c>
      <c r="AG2582" t="str">
        <f t="shared" si="810"/>
        <v/>
      </c>
      <c r="AH2582" t="str" cm="1">
        <f t="array" aca="1" ref="AH2582" ca="1">IFERROR(INDIRECT("$ag"&amp;S2582),"")</f>
        <v/>
      </c>
      <c r="AI2582" t="e" cm="1">
        <f t="array" aca="1" ref="AI2582" ca="1">INDIRECT("O"&amp;S2582)</f>
        <v>#VALUE!</v>
      </c>
      <c r="AJ2582" t="str">
        <f t="shared" si="811"/>
        <v/>
      </c>
    </row>
    <row r="2583" spans="1:36" ht="16.5" customHeight="1">
      <c r="A2583" s="128" t="str">
        <f>IF(B2583="","",COUNTA($B$63:$B2583))</f>
        <v/>
      </c>
      <c r="B2583" s="132"/>
      <c r="C2583" s="133"/>
      <c r="D2583" s="140"/>
      <c r="E2583" s="140"/>
      <c r="F2583" s="133"/>
      <c r="G2583" s="141"/>
      <c r="H2583" s="141"/>
      <c r="I2583" s="141"/>
      <c r="J2583" s="141"/>
      <c r="K2583" s="37"/>
      <c r="L2583" s="142" t="str">
        <f>IF(R2583="","",LEFT(R2583,LEN(R2583)-2))</f>
        <v/>
      </c>
      <c r="M2583" s="142"/>
      <c r="N2583" s="60"/>
      <c r="O2583" s="313"/>
      <c r="Q2583" t="str">
        <f t="shared" si="806"/>
        <v/>
      </c>
      <c r="R2583" t="str">
        <f t="shared" ref="R2583" si="818">CONCATENATE($Q2583,Q2584,Q2585,Q2586,Q2587,Q2588,$Q2589,$Q2590,$Q2591,$Q2592,$Q2593,$Q2594)</f>
        <v/>
      </c>
      <c r="S2583" t="e">
        <f t="shared" ca="1" si="815"/>
        <v>#VALUE!</v>
      </c>
      <c r="T2583" t="e">
        <f t="shared" ca="1" si="812"/>
        <v>#VALUE!</v>
      </c>
      <c r="U2583">
        <f t="shared" si="816"/>
        <v>2520</v>
      </c>
      <c r="V2583">
        <v>210.000000000017</v>
      </c>
      <c r="W2583">
        <f t="shared" si="817"/>
        <v>210</v>
      </c>
      <c r="X2583" t="str" cm="1">
        <f t="array" aca="1" ref="X2583" ca="1">IFERROR(INDEX('PC&amp;PD'!$A$1:$AS$19,ROW('PC&amp;PD'!$A$19),MATCH(INDIRECT(T2583),'PC&amp;PD'!$A$1:$AS$1,0)),"")</f>
        <v/>
      </c>
      <c r="Z2583" t="str">
        <f t="shared" ref="Z2583" si="819">IFERROR(IF($F2583="OCS 100","OCS (OCS 100)",IF($F2583="OCS Blended","OCS (OCS Blended)",IF($F2583="OCS (No Label)","OCS (No Label)",IF($F2583="RCS 100","RCS (RCS 100)",IF($F2583="RCS Blended","RCS (RCS Blended)",IF($F2583="GRS","GRS (GRS)",IF($F2583="GRS (No Label)", "GRS (No Label)",IF($F2583="RDS","RDS (RDS)",IF($F2583="RWS","RWS (RWS)",IF($F2583="RAS","RAS (RAS)",IF($F2583="RMS","RMS (RMS)",IF($F2583="GOTS Organic","GOTS (Organic)",IF($F2583="GOTS Made with organic","GOTS (Made with Organic)",IF($F2583="GOTS Organic - in conversion","GOTS (Organic - In Conversion)",IF($F2583="GOTS Made with organic - in conversion","GOTS (Made with Organic - In Conversion)",""))))))))))))))),"")</f>
        <v/>
      </c>
      <c r="AA2583" t="str">
        <f t="shared" si="807"/>
        <v/>
      </c>
      <c r="AB2583" t="str">
        <f t="shared" si="808"/>
        <v/>
      </c>
      <c r="AC2583" t="e">
        <f t="shared" ca="1" si="809"/>
        <v>#VALUE!</v>
      </c>
      <c r="AD2583" t="str" cm="1">
        <f t="array" aca="1" ref="AD2583" ca="1">IFERROR(IF((LEFT(INDIRECT("$F"&amp;$S2583),4))="GOTS",IF($G2583="Organic","GOTS_Organic_raw",(IF($G2583="Responsible","GOTS_Responsible",(IF($G2583="No Attribute (Conventional)","GOTS_conventional",(IF($G2583="Recycled Pre/Post-Consumer","GOTS_pre_post",(IF($G2583="In-Conversion","GOTS_in_conversion",(IF($G2583="Sustainably Sourced","Sustainably_sourced",(IF($G2583="Recycled pre-consumer organic","GOTS_recycled_organic",""))))))))))))),IF($G2583="Organic","Organic",(IF($G2583="Responsible","Responsible",(IF($G2583="No Attribute (Conventional)","No_Attribute_Conventional",(IF($G2583="Recycled Pre/Post-Consumer","Recycled_Pre_Post_Consumer",(IF($G2583="In-Conversion","In_Conversion",(IF($G2583="Recycled Pre-Consumer","Recycled_Pre_Consumer",(IF($G2583="Recycled Post-Consumer","Recycled_Post_Consumer",(IF($G2583="Sustainably Sourced","Sustainably_sourced",(IF($G2583="Recycled pre-consumer organic","GOTS_recycled_organic","")))))))))))))))))),"")</f>
        <v/>
      </c>
      <c r="AE2583" t="e" cm="1">
        <f t="array" aca="1" ref="AE2583" ca="1">IF($I2583="",IF(INDIRECT("$F"&amp;$S2583)="","",IF(LEFT(INDIRECT("$F"&amp;$S2583),3)="GRS","GRS_RCS_RM",IF((LEFT(INDIRECT("$F"&amp;$S2583),3))="RCS","GRS_RCS_RM",IF(INDIRECT("$F"&amp;$S2583)="OCS (No Label)","OCS_Conversion_RM",IF(LEFT(INDIRECT("$F"&amp;$S2583),3)="OCS","OCS_RM",IF(RIGHT(INDIRECT("$F"&amp;$S2583),10)="conversion","GOTS_RM_conversion",IF((LEFT(INDIRECT("$F"&amp;$S2583),4))="GOTS","GOTS_RM","Responsible_RM"))))))),"DELETERM")</f>
        <v>#VALUE!</v>
      </c>
      <c r="AF2583" t="e" cm="1">
        <f t="array" aca="1" ref="AF2583" ca="1">IF($S2583="","",INDIRECT("$Z"&amp;$S2583))</f>
        <v>#VALUE!</v>
      </c>
      <c r="AG2583" t="str">
        <f t="shared" si="810"/>
        <v/>
      </c>
      <c r="AH2583" t="str" cm="1">
        <f t="array" aca="1" ref="AH2583" ca="1">IFERROR(INDIRECT("$ag"&amp;S2583),"")</f>
        <v/>
      </c>
      <c r="AI2583" t="e" cm="1">
        <f t="array" aca="1" ref="AI2583" ca="1">INDIRECT("O"&amp;S2583)</f>
        <v>#VALUE!</v>
      </c>
      <c r="AJ2583" t="str">
        <f t="shared" si="811"/>
        <v/>
      </c>
    </row>
    <row r="2584" spans="1:36" ht="16.5" customHeight="1">
      <c r="A2584" s="129"/>
      <c r="B2584" s="134"/>
      <c r="C2584" s="135"/>
      <c r="D2584" s="146"/>
      <c r="E2584" s="146"/>
      <c r="F2584" s="135"/>
      <c r="G2584" s="147"/>
      <c r="H2584" s="147"/>
      <c r="I2584" s="147"/>
      <c r="J2584" s="147"/>
      <c r="K2584" s="38"/>
      <c r="L2584" s="143"/>
      <c r="M2584" s="143"/>
      <c r="N2584" s="61"/>
      <c r="O2584" s="314"/>
      <c r="Q2584" t="str">
        <f t="shared" si="806"/>
        <v/>
      </c>
      <c r="S2584" t="e">
        <f t="shared" ca="1" si="815"/>
        <v>#VALUE!</v>
      </c>
      <c r="T2584" t="e">
        <f t="shared" ca="1" si="812"/>
        <v>#VALUE!</v>
      </c>
      <c r="U2584">
        <f t="shared" si="816"/>
        <v>2520</v>
      </c>
      <c r="V2584">
        <v>210.08333333335</v>
      </c>
      <c r="W2584">
        <f t="shared" si="817"/>
        <v>210</v>
      </c>
      <c r="X2584" t="str" cm="1">
        <f t="array" aca="1" ref="X2584" ca="1">IFERROR(INDEX('PC&amp;PD'!$A$1:$AS$19,ROW('PC&amp;PD'!$A$19),MATCH(INDIRECT(T2584),'PC&amp;PD'!$A$1:$AS$1,0)),"")</f>
        <v/>
      </c>
      <c r="AA2584" t="str">
        <f t="shared" si="807"/>
        <v/>
      </c>
      <c r="AB2584" t="str">
        <f t="shared" si="808"/>
        <v/>
      </c>
      <c r="AC2584" t="e">
        <f t="shared" ca="1" si="809"/>
        <v>#VALUE!</v>
      </c>
      <c r="AD2584" t="str" cm="1">
        <f t="array" aca="1" ref="AD2584" ca="1">IFERROR(IF((LEFT(INDIRECT("$F"&amp;$S2584),4))="GOTS",IF($G2584="Organic","GOTS_Organic_raw",(IF($G2584="Responsible","GOTS_Responsible",(IF($G2584="No Attribute (Conventional)","GOTS_conventional",(IF($G2584="Recycled Pre/Post-Consumer","GOTS_pre_post",(IF($G2584="In-Conversion","GOTS_in_conversion",(IF($G2584="Sustainably Sourced","Sustainably_sourced",(IF($G2584="Recycled pre-consumer organic","GOTS_recycled_organic",""))))))))))))),IF($G2584="Organic","Organic",(IF($G2584="Responsible","Responsible",(IF($G2584="No Attribute (Conventional)","No_Attribute_Conventional",(IF($G2584="Recycled Pre/Post-Consumer","Recycled_Pre_Post_Consumer",(IF($G2584="In-Conversion","In_Conversion",(IF($G2584="Recycled Pre-Consumer","Recycled_Pre_Consumer",(IF($G2584="Recycled Post-Consumer","Recycled_Post_Consumer",(IF($G2584="Sustainably Sourced","Sustainably_sourced",(IF($G2584="Recycled pre-consumer organic","GOTS_recycled_organic","")))))))))))))))))),"")</f>
        <v/>
      </c>
      <c r="AE2584" t="e" cm="1">
        <f t="array" aca="1" ref="AE2584" ca="1">IF($I2584="",IF(INDIRECT("$F"&amp;$S2584)="","",IF(LEFT(INDIRECT("$F"&amp;$S2584),3)="GRS","GRS_RCS_RM",IF((LEFT(INDIRECT("$F"&amp;$S2584),3))="RCS","GRS_RCS_RM",IF(INDIRECT("$F"&amp;$S2584)="OCS (No Label)","OCS_Conversion_RM",IF(LEFT(INDIRECT("$F"&amp;$S2584),3)="OCS","OCS_RM",IF(RIGHT(INDIRECT("$F"&amp;$S2584),10)="conversion","GOTS_RM_conversion",IF((LEFT(INDIRECT("$F"&amp;$S2584),4))="GOTS","GOTS_RM","Responsible_RM"))))))),"DELETERM")</f>
        <v>#VALUE!</v>
      </c>
      <c r="AF2584" t="e" cm="1">
        <f t="array" aca="1" ref="AF2584" ca="1">IF($S2584="","",INDIRECT("$Z"&amp;$S2584))</f>
        <v>#VALUE!</v>
      </c>
      <c r="AG2584" t="str">
        <f t="shared" si="810"/>
        <v/>
      </c>
      <c r="AH2584" t="str" cm="1">
        <f t="array" aca="1" ref="AH2584" ca="1">IFERROR(INDIRECT("$ag"&amp;S2584),"")</f>
        <v/>
      </c>
      <c r="AI2584" t="e" cm="1">
        <f t="array" aca="1" ref="AI2584" ca="1">INDIRECT("O"&amp;S2584)</f>
        <v>#VALUE!</v>
      </c>
      <c r="AJ2584" t="str">
        <f t="shared" si="811"/>
        <v/>
      </c>
    </row>
    <row r="2585" spans="1:36" ht="16.5" customHeight="1">
      <c r="A2585" s="129"/>
      <c r="B2585" s="134"/>
      <c r="C2585" s="135"/>
      <c r="D2585" s="146"/>
      <c r="E2585" s="146"/>
      <c r="F2585" s="135"/>
      <c r="G2585" s="147"/>
      <c r="H2585" s="147"/>
      <c r="I2585" s="147"/>
      <c r="J2585" s="147"/>
      <c r="K2585" s="38"/>
      <c r="L2585" s="143"/>
      <c r="M2585" s="143"/>
      <c r="N2585" s="61"/>
      <c r="O2585" s="314"/>
      <c r="Q2585" t="str">
        <f t="shared" si="806"/>
        <v/>
      </c>
      <c r="S2585" t="e">
        <f t="shared" ca="1" si="815"/>
        <v>#VALUE!</v>
      </c>
      <c r="T2585" t="e">
        <f t="shared" ca="1" si="812"/>
        <v>#VALUE!</v>
      </c>
      <c r="U2585">
        <f t="shared" si="816"/>
        <v>2520</v>
      </c>
      <c r="V2585">
        <v>210.166666666683</v>
      </c>
      <c r="W2585">
        <f t="shared" si="817"/>
        <v>210</v>
      </c>
      <c r="X2585" t="str" cm="1">
        <f t="array" aca="1" ref="X2585" ca="1">IFERROR(INDEX('PC&amp;PD'!$A$1:$AS$19,ROW('PC&amp;PD'!$A$19),MATCH(INDIRECT(T2585),'PC&amp;PD'!$A$1:$AS$1,0)),"")</f>
        <v/>
      </c>
      <c r="AA2585" t="str">
        <f t="shared" si="807"/>
        <v/>
      </c>
      <c r="AB2585" t="str">
        <f t="shared" si="808"/>
        <v/>
      </c>
      <c r="AC2585" t="e">
        <f t="shared" ca="1" si="809"/>
        <v>#VALUE!</v>
      </c>
      <c r="AD2585" t="str" cm="1">
        <f t="array" aca="1" ref="AD2585" ca="1">IFERROR(IF((LEFT(INDIRECT("$F"&amp;$S2585),4))="GOTS",IF($G2585="Organic","GOTS_Organic_raw",(IF($G2585="Responsible","GOTS_Responsible",(IF($G2585="No Attribute (Conventional)","GOTS_conventional",(IF($G2585="Recycled Pre/Post-Consumer","GOTS_pre_post",(IF($G2585="In-Conversion","GOTS_in_conversion",(IF($G2585="Sustainably Sourced","Sustainably_sourced",(IF($G2585="Recycled pre-consumer organic","GOTS_recycled_organic",""))))))))))))),IF($G2585="Organic","Organic",(IF($G2585="Responsible","Responsible",(IF($G2585="No Attribute (Conventional)","No_Attribute_Conventional",(IF($G2585="Recycled Pre/Post-Consumer","Recycled_Pre_Post_Consumer",(IF($G2585="In-Conversion","In_Conversion",(IF($G2585="Recycled Pre-Consumer","Recycled_Pre_Consumer",(IF($G2585="Recycled Post-Consumer","Recycled_Post_Consumer",(IF($G2585="Sustainably Sourced","Sustainably_sourced",(IF($G2585="Recycled pre-consumer organic","GOTS_recycled_organic","")))))))))))))))))),"")</f>
        <v/>
      </c>
      <c r="AE2585" t="e" cm="1">
        <f t="array" aca="1" ref="AE2585" ca="1">IF($I2585="",IF(INDIRECT("$F"&amp;$S2585)="","",IF(LEFT(INDIRECT("$F"&amp;$S2585),3)="GRS","GRS_RCS_RM",IF((LEFT(INDIRECT("$F"&amp;$S2585),3))="RCS","GRS_RCS_RM",IF(INDIRECT("$F"&amp;$S2585)="OCS (No Label)","OCS_Conversion_RM",IF(LEFT(INDIRECT("$F"&amp;$S2585),3)="OCS","OCS_RM",IF(RIGHT(INDIRECT("$F"&amp;$S2585),10)="conversion","GOTS_RM_conversion",IF((LEFT(INDIRECT("$F"&amp;$S2585),4))="GOTS","GOTS_RM","Responsible_RM"))))))),"DELETERM")</f>
        <v>#VALUE!</v>
      </c>
      <c r="AF2585" t="e" cm="1">
        <f t="array" aca="1" ref="AF2585" ca="1">IF($S2585="","",INDIRECT("$Z"&amp;$S2585))</f>
        <v>#VALUE!</v>
      </c>
      <c r="AG2585" t="str">
        <f t="shared" si="810"/>
        <v/>
      </c>
      <c r="AH2585" t="str" cm="1">
        <f t="array" aca="1" ref="AH2585" ca="1">IFERROR(INDIRECT("$ag"&amp;S2585),"")</f>
        <v/>
      </c>
      <c r="AI2585" t="e" cm="1">
        <f t="array" aca="1" ref="AI2585" ca="1">INDIRECT("O"&amp;S2585)</f>
        <v>#VALUE!</v>
      </c>
      <c r="AJ2585" t="str">
        <f t="shared" si="811"/>
        <v/>
      </c>
    </row>
    <row r="2586" spans="1:36" ht="16.5" customHeight="1">
      <c r="A2586" s="129"/>
      <c r="B2586" s="134"/>
      <c r="C2586" s="135"/>
      <c r="D2586" s="146"/>
      <c r="E2586" s="146"/>
      <c r="F2586" s="135"/>
      <c r="G2586" s="147"/>
      <c r="H2586" s="147"/>
      <c r="I2586" s="147"/>
      <c r="J2586" s="147"/>
      <c r="K2586" s="38"/>
      <c r="L2586" s="143"/>
      <c r="M2586" s="143"/>
      <c r="N2586" s="61"/>
      <c r="O2586" s="314"/>
      <c r="Q2586" t="str">
        <f t="shared" si="806"/>
        <v/>
      </c>
      <c r="S2586" t="e">
        <f t="shared" ca="1" si="815"/>
        <v>#VALUE!</v>
      </c>
      <c r="T2586" t="e">
        <f t="shared" ca="1" si="812"/>
        <v>#VALUE!</v>
      </c>
      <c r="U2586">
        <f t="shared" si="816"/>
        <v>2520</v>
      </c>
      <c r="V2586">
        <v>210.250000000017</v>
      </c>
      <c r="W2586">
        <f t="shared" si="817"/>
        <v>210</v>
      </c>
      <c r="X2586" t="str" cm="1">
        <f t="array" aca="1" ref="X2586" ca="1">IFERROR(INDEX('PC&amp;PD'!$A$1:$AS$19,ROW('PC&amp;PD'!$A$19),MATCH(INDIRECT(T2586),'PC&amp;PD'!$A$1:$AS$1,0)),"")</f>
        <v/>
      </c>
      <c r="AA2586" t="str">
        <f t="shared" si="807"/>
        <v/>
      </c>
      <c r="AB2586" t="str">
        <f t="shared" si="808"/>
        <v/>
      </c>
      <c r="AC2586" t="e">
        <f t="shared" ca="1" si="809"/>
        <v>#VALUE!</v>
      </c>
      <c r="AD2586" t="str" cm="1">
        <f t="array" aca="1" ref="AD2586" ca="1">IFERROR(IF((LEFT(INDIRECT("$F"&amp;$S2586),4))="GOTS",IF($G2586="Organic","GOTS_Organic_raw",(IF($G2586="Responsible","GOTS_Responsible",(IF($G2586="No Attribute (Conventional)","GOTS_conventional",(IF($G2586="Recycled Pre/Post-Consumer","GOTS_pre_post",(IF($G2586="In-Conversion","GOTS_in_conversion",(IF($G2586="Sustainably Sourced","Sustainably_sourced",(IF($G2586="Recycled pre-consumer organic","GOTS_recycled_organic",""))))))))))))),IF($G2586="Organic","Organic",(IF($G2586="Responsible","Responsible",(IF($G2586="No Attribute (Conventional)","No_Attribute_Conventional",(IF($G2586="Recycled Pre/Post-Consumer","Recycled_Pre_Post_Consumer",(IF($G2586="In-Conversion","In_Conversion",(IF($G2586="Recycled Pre-Consumer","Recycled_Pre_Consumer",(IF($G2586="Recycled Post-Consumer","Recycled_Post_Consumer",(IF($G2586="Sustainably Sourced","Sustainably_sourced",(IF($G2586="Recycled pre-consumer organic","GOTS_recycled_organic","")))))))))))))))))),"")</f>
        <v/>
      </c>
      <c r="AE2586" t="e" cm="1">
        <f t="array" aca="1" ref="AE2586" ca="1">IF($I2586="",IF(INDIRECT("$F"&amp;$S2586)="","",IF(LEFT(INDIRECT("$F"&amp;$S2586),3)="GRS","GRS_RCS_RM",IF((LEFT(INDIRECT("$F"&amp;$S2586),3))="RCS","GRS_RCS_RM",IF(INDIRECT("$F"&amp;$S2586)="OCS (No Label)","OCS_Conversion_RM",IF(LEFT(INDIRECT("$F"&amp;$S2586),3)="OCS","OCS_RM",IF(RIGHT(INDIRECT("$F"&amp;$S2586),10)="conversion","GOTS_RM_conversion",IF((LEFT(INDIRECT("$F"&amp;$S2586),4))="GOTS","GOTS_RM","Responsible_RM"))))))),"DELETERM")</f>
        <v>#VALUE!</v>
      </c>
      <c r="AF2586" t="e" cm="1">
        <f t="array" aca="1" ref="AF2586" ca="1">IF($S2586="","",INDIRECT("$Z"&amp;$S2586))</f>
        <v>#VALUE!</v>
      </c>
      <c r="AG2586" t="str">
        <f t="shared" si="810"/>
        <v/>
      </c>
      <c r="AH2586" t="str" cm="1">
        <f t="array" aca="1" ref="AH2586" ca="1">IFERROR(INDIRECT("$ag"&amp;S2586),"")</f>
        <v/>
      </c>
      <c r="AI2586" t="e" cm="1">
        <f t="array" aca="1" ref="AI2586" ca="1">INDIRECT("O"&amp;S2586)</f>
        <v>#VALUE!</v>
      </c>
      <c r="AJ2586" t="str">
        <f t="shared" si="811"/>
        <v/>
      </c>
    </row>
    <row r="2587" spans="1:36" ht="16.5" customHeight="1">
      <c r="A2587" s="129"/>
      <c r="B2587" s="134"/>
      <c r="C2587" s="135"/>
      <c r="D2587" s="146"/>
      <c r="E2587" s="146"/>
      <c r="F2587" s="135"/>
      <c r="G2587" s="147"/>
      <c r="H2587" s="147"/>
      <c r="I2587" s="147"/>
      <c r="J2587" s="147"/>
      <c r="K2587" s="38"/>
      <c r="L2587" s="143"/>
      <c r="M2587" s="143"/>
      <c r="N2587" s="61"/>
      <c r="O2587" s="314"/>
      <c r="Q2587" t="str">
        <f t="shared" si="806"/>
        <v/>
      </c>
      <c r="S2587" t="e">
        <f t="shared" ca="1" si="815"/>
        <v>#VALUE!</v>
      </c>
      <c r="T2587" t="e">
        <f t="shared" ca="1" si="812"/>
        <v>#VALUE!</v>
      </c>
      <c r="U2587">
        <f t="shared" si="816"/>
        <v>2520</v>
      </c>
      <c r="V2587">
        <v>210.33333333335</v>
      </c>
      <c r="W2587">
        <f t="shared" si="817"/>
        <v>210</v>
      </c>
      <c r="X2587" t="str" cm="1">
        <f t="array" aca="1" ref="X2587" ca="1">IFERROR(INDEX('PC&amp;PD'!$A$1:$AS$19,ROW('PC&amp;PD'!$A$19),MATCH(INDIRECT(T2587),'PC&amp;PD'!$A$1:$AS$1,0)),"")</f>
        <v/>
      </c>
      <c r="AA2587" t="str">
        <f t="shared" si="807"/>
        <v/>
      </c>
      <c r="AB2587" t="str">
        <f t="shared" si="808"/>
        <v/>
      </c>
      <c r="AC2587" t="e">
        <f t="shared" ca="1" si="809"/>
        <v>#VALUE!</v>
      </c>
      <c r="AD2587" t="str" cm="1">
        <f t="array" aca="1" ref="AD2587" ca="1">IFERROR(IF((LEFT(INDIRECT("$F"&amp;$S2587),4))="GOTS",IF($G2587="Organic","GOTS_Organic_raw",(IF($G2587="Responsible","GOTS_Responsible",(IF($G2587="No Attribute (Conventional)","GOTS_conventional",(IF($G2587="Recycled Pre/Post-Consumer","GOTS_pre_post",(IF($G2587="In-Conversion","GOTS_in_conversion",(IF($G2587="Sustainably Sourced","Sustainably_sourced",(IF($G2587="Recycled pre-consumer organic","GOTS_recycled_organic",""))))))))))))),IF($G2587="Organic","Organic",(IF($G2587="Responsible","Responsible",(IF($G2587="No Attribute (Conventional)","No_Attribute_Conventional",(IF($G2587="Recycled Pre/Post-Consumer","Recycled_Pre_Post_Consumer",(IF($G2587="In-Conversion","In_Conversion",(IF($G2587="Recycled Pre-Consumer","Recycled_Pre_Consumer",(IF($G2587="Recycled Post-Consumer","Recycled_Post_Consumer",(IF($G2587="Sustainably Sourced","Sustainably_sourced",(IF($G2587="Recycled pre-consumer organic","GOTS_recycled_organic","")))))))))))))))))),"")</f>
        <v/>
      </c>
      <c r="AE2587" t="e" cm="1">
        <f t="array" aca="1" ref="AE2587" ca="1">IF($I2587="",IF(INDIRECT("$F"&amp;$S2587)="","",IF(LEFT(INDIRECT("$F"&amp;$S2587),3)="GRS","GRS_RCS_RM",IF((LEFT(INDIRECT("$F"&amp;$S2587),3))="RCS","GRS_RCS_RM",IF(INDIRECT("$F"&amp;$S2587)="OCS (No Label)","OCS_Conversion_RM",IF(LEFT(INDIRECT("$F"&amp;$S2587),3)="OCS","OCS_RM",IF(RIGHT(INDIRECT("$F"&amp;$S2587),10)="conversion","GOTS_RM_conversion",IF((LEFT(INDIRECT("$F"&amp;$S2587),4))="GOTS","GOTS_RM","Responsible_RM"))))))),"DELETERM")</f>
        <v>#VALUE!</v>
      </c>
      <c r="AF2587" t="e" cm="1">
        <f t="array" aca="1" ref="AF2587" ca="1">IF($S2587="","",INDIRECT("$Z"&amp;$S2587))</f>
        <v>#VALUE!</v>
      </c>
      <c r="AG2587" t="str">
        <f t="shared" si="810"/>
        <v/>
      </c>
      <c r="AH2587" t="str" cm="1">
        <f t="array" aca="1" ref="AH2587" ca="1">IFERROR(INDIRECT("$ag"&amp;S2587),"")</f>
        <v/>
      </c>
      <c r="AI2587" t="e" cm="1">
        <f t="array" aca="1" ref="AI2587" ca="1">INDIRECT("O"&amp;S2587)</f>
        <v>#VALUE!</v>
      </c>
      <c r="AJ2587" t="str">
        <f t="shared" si="811"/>
        <v/>
      </c>
    </row>
    <row r="2588" spans="1:36" ht="16.5" customHeight="1">
      <c r="A2588" s="129"/>
      <c r="B2588" s="134"/>
      <c r="C2588" s="135"/>
      <c r="D2588" s="146"/>
      <c r="E2588" s="146"/>
      <c r="F2588" s="135"/>
      <c r="G2588" s="147"/>
      <c r="H2588" s="147"/>
      <c r="I2588" s="147"/>
      <c r="J2588" s="147"/>
      <c r="K2588" s="38"/>
      <c r="L2588" s="143"/>
      <c r="M2588" s="143"/>
      <c r="N2588" s="61"/>
      <c r="O2588" s="314"/>
      <c r="Q2588" t="str">
        <f t="shared" si="806"/>
        <v/>
      </c>
      <c r="S2588" t="e">
        <f t="shared" ca="1" si="815"/>
        <v>#VALUE!</v>
      </c>
      <c r="T2588" t="e">
        <f t="shared" ca="1" si="812"/>
        <v>#VALUE!</v>
      </c>
      <c r="U2588">
        <f t="shared" si="816"/>
        <v>2520</v>
      </c>
      <c r="V2588">
        <v>210.416666666683</v>
      </c>
      <c r="W2588">
        <f t="shared" si="817"/>
        <v>210</v>
      </c>
      <c r="X2588" t="str" cm="1">
        <f t="array" aca="1" ref="X2588" ca="1">IFERROR(INDEX('PC&amp;PD'!$A$1:$AS$19,ROW('PC&amp;PD'!$A$19),MATCH(INDIRECT(T2588),'PC&amp;PD'!$A$1:$AS$1,0)),"")</f>
        <v/>
      </c>
      <c r="AA2588" t="str">
        <f t="shared" si="807"/>
        <v/>
      </c>
      <c r="AB2588" t="str">
        <f t="shared" si="808"/>
        <v/>
      </c>
      <c r="AC2588" t="e">
        <f t="shared" ca="1" si="809"/>
        <v>#VALUE!</v>
      </c>
      <c r="AD2588" t="str" cm="1">
        <f t="array" aca="1" ref="AD2588" ca="1">IFERROR(IF((LEFT(INDIRECT("$F"&amp;$S2588),4))="GOTS",IF($G2588="Organic","GOTS_Organic_raw",(IF($G2588="Responsible","GOTS_Responsible",(IF($G2588="No Attribute (Conventional)","GOTS_conventional",(IF($G2588="Recycled Pre/Post-Consumer","GOTS_pre_post",(IF($G2588="In-Conversion","GOTS_in_conversion",(IF($G2588="Sustainably Sourced","Sustainably_sourced",(IF($G2588="Recycled pre-consumer organic","GOTS_recycled_organic",""))))))))))))),IF($G2588="Organic","Organic",(IF($G2588="Responsible","Responsible",(IF($G2588="No Attribute (Conventional)","No_Attribute_Conventional",(IF($G2588="Recycled Pre/Post-Consumer","Recycled_Pre_Post_Consumer",(IF($G2588="In-Conversion","In_Conversion",(IF($G2588="Recycled Pre-Consumer","Recycled_Pre_Consumer",(IF($G2588="Recycled Post-Consumer","Recycled_Post_Consumer",(IF($G2588="Sustainably Sourced","Sustainably_sourced",(IF($G2588="Recycled pre-consumer organic","GOTS_recycled_organic","")))))))))))))))))),"")</f>
        <v/>
      </c>
      <c r="AE2588" t="e" cm="1">
        <f t="array" aca="1" ref="AE2588" ca="1">IF($I2588="",IF(INDIRECT("$F"&amp;$S2588)="","",IF(LEFT(INDIRECT("$F"&amp;$S2588),3)="GRS","GRS_RCS_RM",IF((LEFT(INDIRECT("$F"&amp;$S2588),3))="RCS","GRS_RCS_RM",IF(INDIRECT("$F"&amp;$S2588)="OCS (No Label)","OCS_Conversion_RM",IF(LEFT(INDIRECT("$F"&amp;$S2588),3)="OCS","OCS_RM",IF(RIGHT(INDIRECT("$F"&amp;$S2588),10)="conversion","GOTS_RM_conversion",IF((LEFT(INDIRECT("$F"&amp;$S2588),4))="GOTS","GOTS_RM","Responsible_RM"))))))),"DELETERM")</f>
        <v>#VALUE!</v>
      </c>
      <c r="AF2588" t="e" cm="1">
        <f t="array" aca="1" ref="AF2588" ca="1">IF($S2588="","",INDIRECT("$Z"&amp;$S2588))</f>
        <v>#VALUE!</v>
      </c>
      <c r="AG2588" t="str">
        <f t="shared" si="810"/>
        <v/>
      </c>
      <c r="AH2588" t="str" cm="1">
        <f t="array" aca="1" ref="AH2588" ca="1">IFERROR(INDIRECT("$ag"&amp;S2588),"")</f>
        <v/>
      </c>
      <c r="AI2588" t="e" cm="1">
        <f t="array" aca="1" ref="AI2588" ca="1">INDIRECT("O"&amp;S2588)</f>
        <v>#VALUE!</v>
      </c>
      <c r="AJ2588" t="str">
        <f t="shared" si="811"/>
        <v/>
      </c>
    </row>
    <row r="2589" spans="1:36" ht="16.5" customHeight="1">
      <c r="A2589" s="130"/>
      <c r="B2589" s="136"/>
      <c r="C2589" s="137"/>
      <c r="D2589" s="146"/>
      <c r="E2589" s="146"/>
      <c r="F2589" s="137"/>
      <c r="G2589" s="147"/>
      <c r="H2589" s="147"/>
      <c r="I2589" s="147"/>
      <c r="J2589" s="147"/>
      <c r="K2589" s="38"/>
      <c r="L2589" s="144"/>
      <c r="M2589" s="144"/>
      <c r="N2589" s="61"/>
      <c r="O2589" s="314"/>
      <c r="Q2589" t="str">
        <f t="shared" si="806"/>
        <v/>
      </c>
      <c r="S2589" t="e">
        <f t="shared" ca="1" si="815"/>
        <v>#VALUE!</v>
      </c>
      <c r="T2589" t="e">
        <f t="shared" ca="1" si="812"/>
        <v>#VALUE!</v>
      </c>
      <c r="U2589">
        <f t="shared" si="816"/>
        <v>2520</v>
      </c>
      <c r="V2589">
        <v>210.500000000017</v>
      </c>
      <c r="W2589">
        <f t="shared" si="817"/>
        <v>210</v>
      </c>
      <c r="X2589" t="str" cm="1">
        <f t="array" aca="1" ref="X2589" ca="1">IFERROR(INDEX('PC&amp;PD'!$A$1:$AS$19,ROW('PC&amp;PD'!$A$19),MATCH(INDIRECT(T2589),'PC&amp;PD'!$A$1:$AS$1,0)),"")</f>
        <v/>
      </c>
      <c r="AA2589" t="str">
        <f t="shared" si="807"/>
        <v/>
      </c>
      <c r="AB2589" t="str">
        <f t="shared" si="808"/>
        <v/>
      </c>
      <c r="AC2589" t="e">
        <f t="shared" ca="1" si="809"/>
        <v>#VALUE!</v>
      </c>
      <c r="AD2589" t="str" cm="1">
        <f t="array" aca="1" ref="AD2589" ca="1">IFERROR(IF((LEFT(INDIRECT("$F"&amp;$S2589),4))="GOTS",IF($G2589="Organic","GOTS_Organic_raw",(IF($G2589="Responsible","GOTS_Responsible",(IF($G2589="No Attribute (Conventional)","GOTS_conventional",(IF($G2589="Recycled Pre/Post-Consumer","GOTS_pre_post",(IF($G2589="In-Conversion","GOTS_in_conversion",(IF($G2589="Sustainably Sourced","Sustainably_sourced",(IF($G2589="Recycled pre-consumer organic","GOTS_recycled_organic",""))))))))))))),IF($G2589="Organic","Organic",(IF($G2589="Responsible","Responsible",(IF($G2589="No Attribute (Conventional)","No_Attribute_Conventional",(IF($G2589="Recycled Pre/Post-Consumer","Recycled_Pre_Post_Consumer",(IF($G2589="In-Conversion","In_Conversion",(IF($G2589="Recycled Pre-Consumer","Recycled_Pre_Consumer",(IF($G2589="Recycled Post-Consumer","Recycled_Post_Consumer",(IF($G2589="Sustainably Sourced","Sustainably_sourced",(IF($G2589="Recycled pre-consumer organic","GOTS_recycled_organic","")))))))))))))))))),"")</f>
        <v/>
      </c>
      <c r="AE2589" t="e" cm="1">
        <f t="array" aca="1" ref="AE2589" ca="1">IF($I2589="",IF(INDIRECT("$F"&amp;$S2589)="","",IF(LEFT(INDIRECT("$F"&amp;$S2589),3)="GRS","GRS_RCS_RM",IF((LEFT(INDIRECT("$F"&amp;$S2589),3))="RCS","GRS_RCS_RM",IF(INDIRECT("$F"&amp;$S2589)="OCS (No Label)","OCS_Conversion_RM",IF(LEFT(INDIRECT("$F"&amp;$S2589),3)="OCS","OCS_RM",IF(RIGHT(INDIRECT("$F"&amp;$S2589),10)="conversion","GOTS_RM_conversion",IF((LEFT(INDIRECT("$F"&amp;$S2589),4))="GOTS","GOTS_RM","Responsible_RM"))))))),"DELETERM")</f>
        <v>#VALUE!</v>
      </c>
      <c r="AF2589" t="e" cm="1">
        <f t="array" aca="1" ref="AF2589" ca="1">IF($S2589="","",INDIRECT("$Z"&amp;$S2589))</f>
        <v>#VALUE!</v>
      </c>
      <c r="AG2589" t="str">
        <f t="shared" si="810"/>
        <v/>
      </c>
      <c r="AH2589" t="str" cm="1">
        <f t="array" aca="1" ref="AH2589" ca="1">IFERROR(INDIRECT("$ag"&amp;S2589),"")</f>
        <v/>
      </c>
      <c r="AI2589" t="e" cm="1">
        <f t="array" aca="1" ref="AI2589" ca="1">INDIRECT("O"&amp;S2589)</f>
        <v>#VALUE!</v>
      </c>
      <c r="AJ2589" t="str">
        <f t="shared" si="811"/>
        <v/>
      </c>
    </row>
    <row r="2590" spans="1:36" ht="16.5" customHeight="1">
      <c r="A2590" s="130"/>
      <c r="B2590" s="136"/>
      <c r="C2590" s="137"/>
      <c r="D2590" s="146"/>
      <c r="E2590" s="146"/>
      <c r="F2590" s="137"/>
      <c r="G2590" s="147"/>
      <c r="H2590" s="147"/>
      <c r="I2590" s="147"/>
      <c r="J2590" s="147"/>
      <c r="K2590" s="38"/>
      <c r="L2590" s="144"/>
      <c r="M2590" s="144"/>
      <c r="N2590" s="61"/>
      <c r="O2590" s="314"/>
      <c r="Q2590" t="str">
        <f t="shared" si="806"/>
        <v/>
      </c>
      <c r="S2590" t="e">
        <f t="shared" ca="1" si="815"/>
        <v>#VALUE!</v>
      </c>
      <c r="T2590" t="e">
        <f t="shared" ca="1" si="812"/>
        <v>#VALUE!</v>
      </c>
      <c r="U2590">
        <f t="shared" si="816"/>
        <v>2520</v>
      </c>
      <c r="V2590">
        <v>210.58333333335</v>
      </c>
      <c r="W2590">
        <f t="shared" si="817"/>
        <v>210</v>
      </c>
      <c r="X2590" t="str" cm="1">
        <f t="array" aca="1" ref="X2590" ca="1">IFERROR(INDEX('PC&amp;PD'!$A$1:$AS$19,ROW('PC&amp;PD'!$A$19),MATCH(INDIRECT(T2590),'PC&amp;PD'!$A$1:$AS$1,0)),"")</f>
        <v/>
      </c>
      <c r="AA2590" t="str">
        <f t="shared" si="807"/>
        <v/>
      </c>
      <c r="AB2590" t="str">
        <f t="shared" si="808"/>
        <v/>
      </c>
      <c r="AC2590" t="e">
        <f t="shared" ca="1" si="809"/>
        <v>#VALUE!</v>
      </c>
      <c r="AD2590" t="str" cm="1">
        <f t="array" aca="1" ref="AD2590" ca="1">IFERROR(IF((LEFT(INDIRECT("$F"&amp;$S2590),4))="GOTS",IF($G2590="Organic","GOTS_Organic_raw",(IF($G2590="Responsible","GOTS_Responsible",(IF($G2590="No Attribute (Conventional)","GOTS_conventional",(IF($G2590="Recycled Pre/Post-Consumer","GOTS_pre_post",(IF($G2590="In-Conversion","GOTS_in_conversion",(IF($G2590="Sustainably Sourced","Sustainably_sourced",(IF($G2590="Recycled pre-consumer organic","GOTS_recycled_organic",""))))))))))))),IF($G2590="Organic","Organic",(IF($G2590="Responsible","Responsible",(IF($G2590="No Attribute (Conventional)","No_Attribute_Conventional",(IF($G2590="Recycled Pre/Post-Consumer","Recycled_Pre_Post_Consumer",(IF($G2590="In-Conversion","In_Conversion",(IF($G2590="Recycled Pre-Consumer","Recycled_Pre_Consumer",(IF($G2590="Recycled Post-Consumer","Recycled_Post_Consumer",(IF($G2590="Sustainably Sourced","Sustainably_sourced",(IF($G2590="Recycled pre-consumer organic","GOTS_recycled_organic","")))))))))))))))))),"")</f>
        <v/>
      </c>
      <c r="AE2590" t="e" cm="1">
        <f t="array" aca="1" ref="AE2590" ca="1">IF($I2590="",IF(INDIRECT("$F"&amp;$S2590)="","",IF(LEFT(INDIRECT("$F"&amp;$S2590),3)="GRS","GRS_RCS_RM",IF((LEFT(INDIRECT("$F"&amp;$S2590),3))="RCS","GRS_RCS_RM",IF(INDIRECT("$F"&amp;$S2590)="OCS (No Label)","OCS_Conversion_RM",IF(LEFT(INDIRECT("$F"&amp;$S2590),3)="OCS","OCS_RM",IF(RIGHT(INDIRECT("$F"&amp;$S2590),10)="conversion","GOTS_RM_conversion",IF((LEFT(INDIRECT("$F"&amp;$S2590),4))="GOTS","GOTS_RM","Responsible_RM"))))))),"DELETERM")</f>
        <v>#VALUE!</v>
      </c>
      <c r="AF2590" t="e" cm="1">
        <f t="array" aca="1" ref="AF2590" ca="1">IF($S2590="","",INDIRECT("$Z"&amp;$S2590))</f>
        <v>#VALUE!</v>
      </c>
      <c r="AG2590" t="str">
        <f t="shared" si="810"/>
        <v/>
      </c>
      <c r="AH2590" t="str" cm="1">
        <f t="array" aca="1" ref="AH2590" ca="1">IFERROR(INDIRECT("$ag"&amp;S2590),"")</f>
        <v/>
      </c>
      <c r="AI2590" t="e" cm="1">
        <f t="array" aca="1" ref="AI2590" ca="1">INDIRECT("O"&amp;S2590)</f>
        <v>#VALUE!</v>
      </c>
      <c r="AJ2590" t="str">
        <f t="shared" si="811"/>
        <v/>
      </c>
    </row>
    <row r="2591" spans="1:36" ht="16.5" customHeight="1">
      <c r="A2591" s="130"/>
      <c r="B2591" s="136"/>
      <c r="C2591" s="137"/>
      <c r="D2591" s="146"/>
      <c r="E2591" s="146"/>
      <c r="F2591" s="137"/>
      <c r="G2591" s="147"/>
      <c r="H2591" s="147"/>
      <c r="I2591" s="147"/>
      <c r="J2591" s="147"/>
      <c r="K2591" s="38"/>
      <c r="L2591" s="144"/>
      <c r="M2591" s="144"/>
      <c r="N2591" s="61"/>
      <c r="O2591" s="314"/>
      <c r="Q2591" t="str">
        <f t="shared" si="806"/>
        <v/>
      </c>
      <c r="S2591" t="e">
        <f t="shared" ca="1" si="815"/>
        <v>#VALUE!</v>
      </c>
      <c r="T2591" t="e">
        <f t="shared" ca="1" si="812"/>
        <v>#VALUE!</v>
      </c>
      <c r="U2591">
        <f t="shared" si="816"/>
        <v>2520</v>
      </c>
      <c r="V2591">
        <v>210.666666666683</v>
      </c>
      <c r="W2591">
        <f t="shared" si="817"/>
        <v>210</v>
      </c>
      <c r="X2591" t="str" cm="1">
        <f t="array" aca="1" ref="X2591" ca="1">IFERROR(INDEX('PC&amp;PD'!$A$1:$AS$19,ROW('PC&amp;PD'!$A$19),MATCH(INDIRECT(T2591),'PC&amp;PD'!$A$1:$AS$1,0)),"")</f>
        <v/>
      </c>
      <c r="AA2591" t="str">
        <f t="shared" si="807"/>
        <v/>
      </c>
      <c r="AB2591" t="str">
        <f t="shared" si="808"/>
        <v/>
      </c>
      <c r="AC2591" t="e">
        <f t="shared" ca="1" si="809"/>
        <v>#VALUE!</v>
      </c>
      <c r="AD2591" t="str" cm="1">
        <f t="array" aca="1" ref="AD2591" ca="1">IFERROR(IF((LEFT(INDIRECT("$F"&amp;$S2591),4))="GOTS",IF($G2591="Organic","GOTS_Organic_raw",(IF($G2591="Responsible","GOTS_Responsible",(IF($G2591="No Attribute (Conventional)","GOTS_conventional",(IF($G2591="Recycled Pre/Post-Consumer","GOTS_pre_post",(IF($G2591="In-Conversion","GOTS_in_conversion",(IF($G2591="Sustainably Sourced","Sustainably_sourced",(IF($G2591="Recycled pre-consumer organic","GOTS_recycled_organic",""))))))))))))),IF($G2591="Organic","Organic",(IF($G2591="Responsible","Responsible",(IF($G2591="No Attribute (Conventional)","No_Attribute_Conventional",(IF($G2591="Recycled Pre/Post-Consumer","Recycled_Pre_Post_Consumer",(IF($G2591="In-Conversion","In_Conversion",(IF($G2591="Recycled Pre-Consumer","Recycled_Pre_Consumer",(IF($G2591="Recycled Post-Consumer","Recycled_Post_Consumer",(IF($G2591="Sustainably Sourced","Sustainably_sourced",(IF($G2591="Recycled pre-consumer organic","GOTS_recycled_organic","")))))))))))))))))),"")</f>
        <v/>
      </c>
      <c r="AE2591" t="e" cm="1">
        <f t="array" aca="1" ref="AE2591" ca="1">IF($I2591="",IF(INDIRECT("$F"&amp;$S2591)="","",IF(LEFT(INDIRECT("$F"&amp;$S2591),3)="GRS","GRS_RCS_RM",IF((LEFT(INDIRECT("$F"&amp;$S2591),3))="RCS","GRS_RCS_RM",IF(INDIRECT("$F"&amp;$S2591)="OCS (No Label)","OCS_Conversion_RM",IF(LEFT(INDIRECT("$F"&amp;$S2591),3)="OCS","OCS_RM",IF(RIGHT(INDIRECT("$F"&amp;$S2591),10)="conversion","GOTS_RM_conversion",IF((LEFT(INDIRECT("$F"&amp;$S2591),4))="GOTS","GOTS_RM","Responsible_RM"))))))),"DELETERM")</f>
        <v>#VALUE!</v>
      </c>
      <c r="AF2591" t="e" cm="1">
        <f t="array" aca="1" ref="AF2591" ca="1">IF($S2591="","",INDIRECT("$Z"&amp;$S2591))</f>
        <v>#VALUE!</v>
      </c>
      <c r="AG2591" t="str">
        <f t="shared" si="810"/>
        <v/>
      </c>
      <c r="AH2591" t="str" cm="1">
        <f t="array" aca="1" ref="AH2591" ca="1">IFERROR(INDIRECT("$ag"&amp;S2591),"")</f>
        <v/>
      </c>
      <c r="AI2591" t="e" cm="1">
        <f t="array" aca="1" ref="AI2591" ca="1">INDIRECT("O"&amp;S2591)</f>
        <v>#VALUE!</v>
      </c>
      <c r="AJ2591" t="str">
        <f t="shared" si="811"/>
        <v/>
      </c>
    </row>
    <row r="2592" spans="1:36" ht="16.5" customHeight="1">
      <c r="A2592" s="130"/>
      <c r="B2592" s="136"/>
      <c r="C2592" s="137"/>
      <c r="D2592" s="146"/>
      <c r="E2592" s="146"/>
      <c r="F2592" s="137"/>
      <c r="G2592" s="147"/>
      <c r="H2592" s="147"/>
      <c r="I2592" s="147"/>
      <c r="J2592" s="147"/>
      <c r="K2592" s="38"/>
      <c r="L2592" s="144"/>
      <c r="M2592" s="144"/>
      <c r="N2592" s="61"/>
      <c r="O2592" s="314"/>
      <c r="Q2592" t="str">
        <f t="shared" si="806"/>
        <v/>
      </c>
      <c r="S2592" t="e">
        <f t="shared" ca="1" si="815"/>
        <v>#VALUE!</v>
      </c>
      <c r="T2592" t="e">
        <f t="shared" ca="1" si="812"/>
        <v>#VALUE!</v>
      </c>
      <c r="U2592">
        <f t="shared" si="816"/>
        <v>2520</v>
      </c>
      <c r="V2592">
        <v>210.750000000017</v>
      </c>
      <c r="W2592">
        <f t="shared" si="817"/>
        <v>210</v>
      </c>
      <c r="X2592" t="str" cm="1">
        <f t="array" aca="1" ref="X2592" ca="1">IFERROR(INDEX('PC&amp;PD'!$A$1:$AS$19,ROW('PC&amp;PD'!$A$19),MATCH(INDIRECT(T2592),'PC&amp;PD'!$A$1:$AS$1,0)),"")</f>
        <v/>
      </c>
      <c r="AA2592" t="str">
        <f t="shared" si="807"/>
        <v/>
      </c>
      <c r="AB2592" t="str">
        <f t="shared" si="808"/>
        <v/>
      </c>
      <c r="AC2592" t="e">
        <f t="shared" ca="1" si="809"/>
        <v>#VALUE!</v>
      </c>
      <c r="AD2592" t="str" cm="1">
        <f t="array" aca="1" ref="AD2592" ca="1">IFERROR(IF((LEFT(INDIRECT("$F"&amp;$S2592),4))="GOTS",IF($G2592="Organic","GOTS_Organic_raw",(IF($G2592="Responsible","GOTS_Responsible",(IF($G2592="No Attribute (Conventional)","GOTS_conventional",(IF($G2592="Recycled Pre/Post-Consumer","GOTS_pre_post",(IF($G2592="In-Conversion","GOTS_in_conversion",(IF($G2592="Sustainably Sourced","Sustainably_sourced",(IF($G2592="Recycled pre-consumer organic","GOTS_recycled_organic",""))))))))))))),IF($G2592="Organic","Organic",(IF($G2592="Responsible","Responsible",(IF($G2592="No Attribute (Conventional)","No_Attribute_Conventional",(IF($G2592="Recycled Pre/Post-Consumer","Recycled_Pre_Post_Consumer",(IF($G2592="In-Conversion","In_Conversion",(IF($G2592="Recycled Pre-Consumer","Recycled_Pre_Consumer",(IF($G2592="Recycled Post-Consumer","Recycled_Post_Consumer",(IF($G2592="Sustainably Sourced","Sustainably_sourced",(IF($G2592="Recycled pre-consumer organic","GOTS_recycled_organic","")))))))))))))))))),"")</f>
        <v/>
      </c>
      <c r="AE2592" t="e" cm="1">
        <f t="array" aca="1" ref="AE2592" ca="1">IF($I2592="",IF(INDIRECT("$F"&amp;$S2592)="","",IF(LEFT(INDIRECT("$F"&amp;$S2592),3)="GRS","GRS_RCS_RM",IF((LEFT(INDIRECT("$F"&amp;$S2592),3))="RCS","GRS_RCS_RM",IF(INDIRECT("$F"&amp;$S2592)="OCS (No Label)","OCS_Conversion_RM",IF(LEFT(INDIRECT("$F"&amp;$S2592),3)="OCS","OCS_RM",IF(RIGHT(INDIRECT("$F"&amp;$S2592),10)="conversion","GOTS_RM_conversion",IF((LEFT(INDIRECT("$F"&amp;$S2592),4))="GOTS","GOTS_RM","Responsible_RM"))))))),"DELETERM")</f>
        <v>#VALUE!</v>
      </c>
      <c r="AF2592" t="e" cm="1">
        <f t="array" aca="1" ref="AF2592" ca="1">IF($S2592="","",INDIRECT("$Z"&amp;$S2592))</f>
        <v>#VALUE!</v>
      </c>
      <c r="AG2592" t="str">
        <f t="shared" si="810"/>
        <v/>
      </c>
      <c r="AH2592" t="str" cm="1">
        <f t="array" aca="1" ref="AH2592" ca="1">IFERROR(INDIRECT("$ag"&amp;S2592),"")</f>
        <v/>
      </c>
      <c r="AI2592" t="e" cm="1">
        <f t="array" aca="1" ref="AI2592" ca="1">INDIRECT("O"&amp;S2592)</f>
        <v>#VALUE!</v>
      </c>
      <c r="AJ2592" t="str">
        <f t="shared" si="811"/>
        <v/>
      </c>
    </row>
    <row r="2593" spans="1:36" ht="16.5" customHeight="1">
      <c r="A2593" s="130"/>
      <c r="B2593" s="136"/>
      <c r="C2593" s="137"/>
      <c r="D2593" s="146"/>
      <c r="E2593" s="146"/>
      <c r="F2593" s="137"/>
      <c r="G2593" s="147"/>
      <c r="H2593" s="147"/>
      <c r="I2593" s="147"/>
      <c r="J2593" s="147"/>
      <c r="K2593" s="38"/>
      <c r="L2593" s="144"/>
      <c r="M2593" s="144"/>
      <c r="N2593" s="61"/>
      <c r="O2593" s="314"/>
      <c r="Q2593" t="str">
        <f t="shared" si="806"/>
        <v/>
      </c>
      <c r="S2593" t="e">
        <f t="shared" ca="1" si="815"/>
        <v>#VALUE!</v>
      </c>
      <c r="T2593" t="e">
        <f t="shared" ca="1" si="812"/>
        <v>#VALUE!</v>
      </c>
      <c r="U2593">
        <f t="shared" si="816"/>
        <v>2520</v>
      </c>
      <c r="V2593">
        <v>210.83333333335</v>
      </c>
      <c r="W2593">
        <f t="shared" si="817"/>
        <v>210</v>
      </c>
      <c r="X2593" t="str" cm="1">
        <f t="array" aca="1" ref="X2593" ca="1">IFERROR(INDEX('PC&amp;PD'!$A$1:$AS$19,ROW('PC&amp;PD'!$A$19),MATCH(INDIRECT(T2593),'PC&amp;PD'!$A$1:$AS$1,0)),"")</f>
        <v/>
      </c>
      <c r="AA2593" t="str">
        <f t="shared" si="807"/>
        <v/>
      </c>
      <c r="AB2593" t="str">
        <f t="shared" si="808"/>
        <v/>
      </c>
      <c r="AC2593" t="e">
        <f t="shared" ca="1" si="809"/>
        <v>#VALUE!</v>
      </c>
      <c r="AD2593" t="str" cm="1">
        <f t="array" aca="1" ref="AD2593" ca="1">IFERROR(IF((LEFT(INDIRECT("$F"&amp;$S2593),4))="GOTS",IF($G2593="Organic","GOTS_Organic_raw",(IF($G2593="Responsible","GOTS_Responsible",(IF($G2593="No Attribute (Conventional)","GOTS_conventional",(IF($G2593="Recycled Pre/Post-Consumer","GOTS_pre_post",(IF($G2593="In-Conversion","GOTS_in_conversion",(IF($G2593="Sustainably Sourced","Sustainably_sourced",(IF($G2593="Recycled pre-consumer organic","GOTS_recycled_organic",""))))))))))))),IF($G2593="Organic","Organic",(IF($G2593="Responsible","Responsible",(IF($G2593="No Attribute (Conventional)","No_Attribute_Conventional",(IF($G2593="Recycled Pre/Post-Consumer","Recycled_Pre_Post_Consumer",(IF($G2593="In-Conversion","In_Conversion",(IF($G2593="Recycled Pre-Consumer","Recycled_Pre_Consumer",(IF($G2593="Recycled Post-Consumer","Recycled_Post_Consumer",(IF($G2593="Sustainably Sourced","Sustainably_sourced",(IF($G2593="Recycled pre-consumer organic","GOTS_recycled_organic","")))))))))))))))))),"")</f>
        <v/>
      </c>
      <c r="AE2593" t="e" cm="1">
        <f t="array" aca="1" ref="AE2593" ca="1">IF($I2593="",IF(INDIRECT("$F"&amp;$S2593)="","",IF(LEFT(INDIRECT("$F"&amp;$S2593),3)="GRS","GRS_RCS_RM",IF((LEFT(INDIRECT("$F"&amp;$S2593),3))="RCS","GRS_RCS_RM",IF(INDIRECT("$F"&amp;$S2593)="OCS (No Label)","OCS_Conversion_RM",IF(LEFT(INDIRECT("$F"&amp;$S2593),3)="OCS","OCS_RM",IF(RIGHT(INDIRECT("$F"&amp;$S2593),10)="conversion","GOTS_RM_conversion",IF((LEFT(INDIRECT("$F"&amp;$S2593),4))="GOTS","GOTS_RM","Responsible_RM"))))))),"DELETERM")</f>
        <v>#VALUE!</v>
      </c>
      <c r="AF2593" t="e" cm="1">
        <f t="array" aca="1" ref="AF2593" ca="1">IF($S2593="","",INDIRECT("$Z"&amp;$S2593))</f>
        <v>#VALUE!</v>
      </c>
      <c r="AG2593" t="str">
        <f t="shared" si="810"/>
        <v/>
      </c>
      <c r="AH2593" t="str" cm="1">
        <f t="array" aca="1" ref="AH2593" ca="1">IFERROR(INDIRECT("$ag"&amp;S2593),"")</f>
        <v/>
      </c>
      <c r="AI2593" t="e" cm="1">
        <f t="array" aca="1" ref="AI2593" ca="1">INDIRECT("O"&amp;S2593)</f>
        <v>#VALUE!</v>
      </c>
      <c r="AJ2593" t="str">
        <f t="shared" si="811"/>
        <v/>
      </c>
    </row>
    <row r="2594" spans="1:36" ht="16.5" customHeight="1" thickBot="1">
      <c r="A2594" s="131"/>
      <c r="B2594" s="138"/>
      <c r="C2594" s="139"/>
      <c r="D2594" s="148"/>
      <c r="E2594" s="148"/>
      <c r="F2594" s="139"/>
      <c r="G2594" s="149"/>
      <c r="H2594" s="149"/>
      <c r="I2594" s="149"/>
      <c r="J2594" s="149"/>
      <c r="K2594" s="39"/>
      <c r="L2594" s="145"/>
      <c r="M2594" s="145"/>
      <c r="N2594" s="62"/>
      <c r="O2594" s="315"/>
      <c r="Q2594" t="str">
        <f t="shared" si="806"/>
        <v/>
      </c>
      <c r="S2594" t="e">
        <f t="shared" ca="1" si="815"/>
        <v>#VALUE!</v>
      </c>
      <c r="T2594" t="e">
        <f t="shared" ca="1" si="812"/>
        <v>#VALUE!</v>
      </c>
      <c r="U2594">
        <f t="shared" si="816"/>
        <v>2520</v>
      </c>
      <c r="V2594">
        <v>210.916666666683</v>
      </c>
      <c r="W2594">
        <f t="shared" si="817"/>
        <v>210</v>
      </c>
      <c r="X2594" t="str" cm="1">
        <f t="array" aca="1" ref="X2594" ca="1">IFERROR(INDEX('PC&amp;PD'!$A$1:$AS$19,ROW('PC&amp;PD'!$A$19),MATCH(INDIRECT(T2594),'PC&amp;PD'!$A$1:$AS$1,0)),"")</f>
        <v/>
      </c>
      <c r="AA2594" t="str">
        <f t="shared" si="807"/>
        <v/>
      </c>
      <c r="AB2594" t="str">
        <f t="shared" si="808"/>
        <v/>
      </c>
      <c r="AC2594" t="e">
        <f t="shared" ca="1" si="809"/>
        <v>#VALUE!</v>
      </c>
      <c r="AD2594" t="str" cm="1">
        <f t="array" aca="1" ref="AD2594" ca="1">IFERROR(IF((LEFT(INDIRECT("$F"&amp;$S2594),4))="GOTS",IF($G2594="Organic","GOTS_Organic_raw",(IF($G2594="Responsible","GOTS_Responsible",(IF($G2594="No Attribute (Conventional)","GOTS_conventional",(IF($G2594="Recycled Pre/Post-Consumer","GOTS_pre_post",(IF($G2594="In-Conversion","GOTS_in_conversion",(IF($G2594="Sustainably Sourced","Sustainably_sourced",(IF($G2594="Recycled pre-consumer organic","GOTS_recycled_organic",""))))))))))))),IF($G2594="Organic","Organic",(IF($G2594="Responsible","Responsible",(IF($G2594="No Attribute (Conventional)","No_Attribute_Conventional",(IF($G2594="Recycled Pre/Post-Consumer","Recycled_Pre_Post_Consumer",(IF($G2594="In-Conversion","In_Conversion",(IF($G2594="Recycled Pre-Consumer","Recycled_Pre_Consumer",(IF($G2594="Recycled Post-Consumer","Recycled_Post_Consumer",(IF($G2594="Sustainably Sourced","Sustainably_sourced",(IF($G2594="Recycled pre-consumer organic","GOTS_recycled_organic","")))))))))))))))))),"")</f>
        <v/>
      </c>
      <c r="AE2594" t="e" cm="1">
        <f t="array" aca="1" ref="AE2594" ca="1">IF($I2594="",IF(INDIRECT("$F"&amp;$S2594)="","",IF(LEFT(INDIRECT("$F"&amp;$S2594),3)="GRS","GRS_RCS_RM",IF((LEFT(INDIRECT("$F"&amp;$S2594),3))="RCS","GRS_RCS_RM",IF(INDIRECT("$F"&amp;$S2594)="OCS (No Label)","OCS_Conversion_RM",IF(LEFT(INDIRECT("$F"&amp;$S2594),3)="OCS","OCS_RM",IF(RIGHT(INDIRECT("$F"&amp;$S2594),10)="conversion","GOTS_RM_conversion",IF((LEFT(INDIRECT("$F"&amp;$S2594),4))="GOTS","GOTS_RM","Responsible_RM"))))))),"DELETERM")</f>
        <v>#VALUE!</v>
      </c>
      <c r="AF2594" t="e" cm="1">
        <f t="array" aca="1" ref="AF2594" ca="1">IF($S2594="","",INDIRECT("$Z"&amp;$S2594))</f>
        <v>#VALUE!</v>
      </c>
      <c r="AG2594" t="str">
        <f t="shared" si="810"/>
        <v/>
      </c>
      <c r="AH2594" t="str" cm="1">
        <f t="array" aca="1" ref="AH2594" ca="1">IFERROR(INDIRECT("$ag"&amp;S2594),"")</f>
        <v/>
      </c>
      <c r="AI2594" t="e" cm="1">
        <f t="array" aca="1" ref="AI2594" ca="1">INDIRECT("O"&amp;S2594)</f>
        <v>#VALUE!</v>
      </c>
      <c r="AJ2594" t="str">
        <f t="shared" si="811"/>
        <v/>
      </c>
    </row>
    <row r="2595" spans="1:36" ht="16.5" customHeight="1">
      <c r="A2595" s="128" t="str">
        <f>IF(B2595="","",COUNTA($B$63:$B2595))</f>
        <v/>
      </c>
      <c r="B2595" s="132"/>
      <c r="C2595" s="133"/>
      <c r="D2595" s="140"/>
      <c r="E2595" s="140"/>
      <c r="F2595" s="133"/>
      <c r="G2595" s="141"/>
      <c r="H2595" s="141"/>
      <c r="I2595" s="141"/>
      <c r="J2595" s="141"/>
      <c r="K2595" s="37"/>
      <c r="L2595" s="142" t="str">
        <f>IF(R2595="","",LEFT(R2595,LEN(R2595)-2))</f>
        <v/>
      </c>
      <c r="M2595" s="142"/>
      <c r="N2595" s="60"/>
      <c r="O2595" s="313"/>
      <c r="Q2595" t="str">
        <f t="shared" si="806"/>
        <v/>
      </c>
      <c r="R2595" t="str">
        <f t="shared" ref="R2595" si="820">CONCATENATE($Q2595,Q2596,Q2597,Q2598,Q2599,Q2600,$Q2601,$Q2602,$Q2603,$Q2604,$Q2605,$Q2606)</f>
        <v/>
      </c>
      <c r="S2595" t="e">
        <f t="shared" ca="1" si="815"/>
        <v>#VALUE!</v>
      </c>
      <c r="T2595" t="e">
        <f t="shared" ca="1" si="812"/>
        <v>#VALUE!</v>
      </c>
      <c r="U2595">
        <f t="shared" si="816"/>
        <v>2532</v>
      </c>
      <c r="V2595">
        <v>211.000000000017</v>
      </c>
      <c r="W2595">
        <f t="shared" si="817"/>
        <v>211</v>
      </c>
      <c r="X2595" t="str" cm="1">
        <f t="array" aca="1" ref="X2595" ca="1">IFERROR(INDEX('PC&amp;PD'!$A$1:$AS$19,ROW('PC&amp;PD'!$A$19),MATCH(INDIRECT(T2595),'PC&amp;PD'!$A$1:$AS$1,0)),"")</f>
        <v/>
      </c>
      <c r="Z2595" t="str">
        <f t="shared" ref="Z2595" si="821">IFERROR(IF($F2595="OCS 100","OCS (OCS 100)",IF($F2595="OCS Blended","OCS (OCS Blended)",IF($F2595="OCS (No Label)","OCS (No Label)",IF($F2595="RCS 100","RCS (RCS 100)",IF($F2595="RCS Blended","RCS (RCS Blended)",IF($F2595="GRS","GRS (GRS)",IF($F2595="GRS (No Label)", "GRS (No Label)",IF($F2595="RDS","RDS (RDS)",IF($F2595="RWS","RWS (RWS)",IF($F2595="RAS","RAS (RAS)",IF($F2595="RMS","RMS (RMS)",IF($F2595="GOTS Organic","GOTS (Organic)",IF($F2595="GOTS Made with organic","GOTS (Made with Organic)",IF($F2595="GOTS Organic - in conversion","GOTS (Organic - In Conversion)",IF($F2595="GOTS Made with organic - in conversion","GOTS (Made with Organic - In Conversion)",""))))))))))))))),"")</f>
        <v/>
      </c>
      <c r="AA2595" t="str">
        <f t="shared" si="807"/>
        <v/>
      </c>
      <c r="AB2595" t="str">
        <f t="shared" si="808"/>
        <v/>
      </c>
      <c r="AC2595" t="e">
        <f t="shared" ca="1" si="809"/>
        <v>#VALUE!</v>
      </c>
      <c r="AD2595" t="str" cm="1">
        <f t="array" aca="1" ref="AD2595" ca="1">IFERROR(IF((LEFT(INDIRECT("$F"&amp;$S2595),4))="GOTS",IF($G2595="Organic","GOTS_Organic_raw",(IF($G2595="Responsible","GOTS_Responsible",(IF($G2595="No Attribute (Conventional)","GOTS_conventional",(IF($G2595="Recycled Pre/Post-Consumer","GOTS_pre_post",(IF($G2595="In-Conversion","GOTS_in_conversion",(IF($G2595="Sustainably Sourced","Sustainably_sourced",(IF($G2595="Recycled pre-consumer organic","GOTS_recycled_organic",""))))))))))))),IF($G2595="Organic","Organic",(IF($G2595="Responsible","Responsible",(IF($G2595="No Attribute (Conventional)","No_Attribute_Conventional",(IF($G2595="Recycled Pre/Post-Consumer","Recycled_Pre_Post_Consumer",(IF($G2595="In-Conversion","In_Conversion",(IF($G2595="Recycled Pre-Consumer","Recycled_Pre_Consumer",(IF($G2595="Recycled Post-Consumer","Recycled_Post_Consumer",(IF($G2595="Sustainably Sourced","Sustainably_sourced",(IF($G2595="Recycled pre-consumer organic","GOTS_recycled_organic","")))))))))))))))))),"")</f>
        <v/>
      </c>
      <c r="AE2595" t="e" cm="1">
        <f t="array" aca="1" ref="AE2595" ca="1">IF($I2595="",IF(INDIRECT("$F"&amp;$S2595)="","",IF(LEFT(INDIRECT("$F"&amp;$S2595),3)="GRS","GRS_RCS_RM",IF((LEFT(INDIRECT("$F"&amp;$S2595),3))="RCS","GRS_RCS_RM",IF(INDIRECT("$F"&amp;$S2595)="OCS (No Label)","OCS_Conversion_RM",IF(LEFT(INDIRECT("$F"&amp;$S2595),3)="OCS","OCS_RM",IF(RIGHT(INDIRECT("$F"&amp;$S2595),10)="conversion","GOTS_RM_conversion",IF((LEFT(INDIRECT("$F"&amp;$S2595),4))="GOTS","GOTS_RM","Responsible_RM"))))))),"DELETERM")</f>
        <v>#VALUE!</v>
      </c>
      <c r="AF2595" t="e" cm="1">
        <f t="array" aca="1" ref="AF2595" ca="1">IF($S2595="","",INDIRECT("$Z"&amp;$S2595))</f>
        <v>#VALUE!</v>
      </c>
      <c r="AG2595" t="str">
        <f t="shared" si="810"/>
        <v/>
      </c>
      <c r="AH2595" t="str" cm="1">
        <f t="array" aca="1" ref="AH2595" ca="1">IFERROR(INDIRECT("$ag"&amp;S2595),"")</f>
        <v/>
      </c>
      <c r="AI2595" t="e" cm="1">
        <f t="array" aca="1" ref="AI2595" ca="1">INDIRECT("O"&amp;S2595)</f>
        <v>#VALUE!</v>
      </c>
      <c r="AJ2595" t="str">
        <f t="shared" si="811"/>
        <v/>
      </c>
    </row>
    <row r="2596" spans="1:36" ht="16.5" customHeight="1">
      <c r="A2596" s="129"/>
      <c r="B2596" s="134"/>
      <c r="C2596" s="135"/>
      <c r="D2596" s="146"/>
      <c r="E2596" s="146"/>
      <c r="F2596" s="135"/>
      <c r="G2596" s="147"/>
      <c r="H2596" s="147"/>
      <c r="I2596" s="147"/>
      <c r="J2596" s="147"/>
      <c r="K2596" s="38"/>
      <c r="L2596" s="143"/>
      <c r="M2596" s="143"/>
      <c r="N2596" s="61"/>
      <c r="O2596" s="314"/>
      <c r="Q2596" t="str">
        <f t="shared" si="806"/>
        <v/>
      </c>
      <c r="S2596" t="e">
        <f t="shared" ca="1" si="815"/>
        <v>#VALUE!</v>
      </c>
      <c r="T2596" t="e">
        <f t="shared" ca="1" si="812"/>
        <v>#VALUE!</v>
      </c>
      <c r="U2596">
        <f t="shared" si="816"/>
        <v>2532</v>
      </c>
      <c r="V2596">
        <v>211.08333333335</v>
      </c>
      <c r="W2596">
        <f t="shared" si="817"/>
        <v>211</v>
      </c>
      <c r="X2596" t="str" cm="1">
        <f t="array" aca="1" ref="X2596" ca="1">IFERROR(INDEX('PC&amp;PD'!$A$1:$AS$19,ROW('PC&amp;PD'!$A$19),MATCH(INDIRECT(T2596),'PC&amp;PD'!$A$1:$AS$1,0)),"")</f>
        <v/>
      </c>
      <c r="AA2596" t="str">
        <f t="shared" si="807"/>
        <v/>
      </c>
      <c r="AB2596" t="str">
        <f t="shared" si="808"/>
        <v/>
      </c>
      <c r="AC2596" t="e">
        <f t="shared" ca="1" si="809"/>
        <v>#VALUE!</v>
      </c>
      <c r="AD2596" t="str" cm="1">
        <f t="array" aca="1" ref="AD2596" ca="1">IFERROR(IF((LEFT(INDIRECT("$F"&amp;$S2596),4))="GOTS",IF($G2596="Organic","GOTS_Organic_raw",(IF($G2596="Responsible","GOTS_Responsible",(IF($G2596="No Attribute (Conventional)","GOTS_conventional",(IF($G2596="Recycled Pre/Post-Consumer","GOTS_pre_post",(IF($G2596="In-Conversion","GOTS_in_conversion",(IF($G2596="Sustainably Sourced","Sustainably_sourced",(IF($G2596="Recycled pre-consumer organic","GOTS_recycled_organic",""))))))))))))),IF($G2596="Organic","Organic",(IF($G2596="Responsible","Responsible",(IF($G2596="No Attribute (Conventional)","No_Attribute_Conventional",(IF($G2596="Recycled Pre/Post-Consumer","Recycled_Pre_Post_Consumer",(IF($G2596="In-Conversion","In_Conversion",(IF($G2596="Recycled Pre-Consumer","Recycled_Pre_Consumer",(IF($G2596="Recycled Post-Consumer","Recycled_Post_Consumer",(IF($G2596="Sustainably Sourced","Sustainably_sourced",(IF($G2596="Recycled pre-consumer organic","GOTS_recycled_organic","")))))))))))))))))),"")</f>
        <v/>
      </c>
      <c r="AE2596" t="e" cm="1">
        <f t="array" aca="1" ref="AE2596" ca="1">IF($I2596="",IF(INDIRECT("$F"&amp;$S2596)="","",IF(LEFT(INDIRECT("$F"&amp;$S2596),3)="GRS","GRS_RCS_RM",IF((LEFT(INDIRECT("$F"&amp;$S2596),3))="RCS","GRS_RCS_RM",IF(INDIRECT("$F"&amp;$S2596)="OCS (No Label)","OCS_Conversion_RM",IF(LEFT(INDIRECT("$F"&amp;$S2596),3)="OCS","OCS_RM",IF(RIGHT(INDIRECT("$F"&amp;$S2596),10)="conversion","GOTS_RM_conversion",IF((LEFT(INDIRECT("$F"&amp;$S2596),4))="GOTS","GOTS_RM","Responsible_RM"))))))),"DELETERM")</f>
        <v>#VALUE!</v>
      </c>
      <c r="AF2596" t="e" cm="1">
        <f t="array" aca="1" ref="AF2596" ca="1">IF($S2596="","",INDIRECT("$Z"&amp;$S2596))</f>
        <v>#VALUE!</v>
      </c>
      <c r="AG2596" t="str">
        <f t="shared" si="810"/>
        <v/>
      </c>
      <c r="AH2596" t="str" cm="1">
        <f t="array" aca="1" ref="AH2596" ca="1">IFERROR(INDIRECT("$ag"&amp;S2596),"")</f>
        <v/>
      </c>
      <c r="AI2596" t="e" cm="1">
        <f t="array" aca="1" ref="AI2596" ca="1">INDIRECT("O"&amp;S2596)</f>
        <v>#VALUE!</v>
      </c>
      <c r="AJ2596" t="str">
        <f t="shared" si="811"/>
        <v/>
      </c>
    </row>
    <row r="2597" spans="1:36" ht="16.5" customHeight="1">
      <c r="A2597" s="129"/>
      <c r="B2597" s="134"/>
      <c r="C2597" s="135"/>
      <c r="D2597" s="146"/>
      <c r="E2597" s="146"/>
      <c r="F2597" s="135"/>
      <c r="G2597" s="147"/>
      <c r="H2597" s="147"/>
      <c r="I2597" s="147"/>
      <c r="J2597" s="147"/>
      <c r="K2597" s="38"/>
      <c r="L2597" s="143"/>
      <c r="M2597" s="143"/>
      <c r="N2597" s="61"/>
      <c r="O2597" s="314"/>
      <c r="Q2597" t="str">
        <f t="shared" si="806"/>
        <v/>
      </c>
      <c r="S2597" t="e">
        <f t="shared" ca="1" si="815"/>
        <v>#VALUE!</v>
      </c>
      <c r="T2597" t="e">
        <f t="shared" ca="1" si="812"/>
        <v>#VALUE!</v>
      </c>
      <c r="U2597">
        <f t="shared" si="816"/>
        <v>2532</v>
      </c>
      <c r="V2597">
        <v>211.166666666683</v>
      </c>
      <c r="W2597">
        <f t="shared" si="817"/>
        <v>211</v>
      </c>
      <c r="X2597" t="str" cm="1">
        <f t="array" aca="1" ref="X2597" ca="1">IFERROR(INDEX('PC&amp;PD'!$A$1:$AS$19,ROW('PC&amp;PD'!$A$19),MATCH(INDIRECT(T2597),'PC&amp;PD'!$A$1:$AS$1,0)),"")</f>
        <v/>
      </c>
      <c r="AA2597" t="str">
        <f t="shared" si="807"/>
        <v/>
      </c>
      <c r="AB2597" t="str">
        <f t="shared" si="808"/>
        <v/>
      </c>
      <c r="AC2597" t="e">
        <f t="shared" ca="1" si="809"/>
        <v>#VALUE!</v>
      </c>
      <c r="AD2597" t="str" cm="1">
        <f t="array" aca="1" ref="AD2597" ca="1">IFERROR(IF((LEFT(INDIRECT("$F"&amp;$S2597),4))="GOTS",IF($G2597="Organic","GOTS_Organic_raw",(IF($G2597="Responsible","GOTS_Responsible",(IF($G2597="No Attribute (Conventional)","GOTS_conventional",(IF($G2597="Recycled Pre/Post-Consumer","GOTS_pre_post",(IF($G2597="In-Conversion","GOTS_in_conversion",(IF($G2597="Sustainably Sourced","Sustainably_sourced",(IF($G2597="Recycled pre-consumer organic","GOTS_recycled_organic",""))))))))))))),IF($G2597="Organic","Organic",(IF($G2597="Responsible","Responsible",(IF($G2597="No Attribute (Conventional)","No_Attribute_Conventional",(IF($G2597="Recycled Pre/Post-Consumer","Recycled_Pre_Post_Consumer",(IF($G2597="In-Conversion","In_Conversion",(IF($G2597="Recycled Pre-Consumer","Recycled_Pre_Consumer",(IF($G2597="Recycled Post-Consumer","Recycled_Post_Consumer",(IF($G2597="Sustainably Sourced","Sustainably_sourced",(IF($G2597="Recycled pre-consumer organic","GOTS_recycled_organic","")))))))))))))))))),"")</f>
        <v/>
      </c>
      <c r="AE2597" t="e" cm="1">
        <f t="array" aca="1" ref="AE2597" ca="1">IF($I2597="",IF(INDIRECT("$F"&amp;$S2597)="","",IF(LEFT(INDIRECT("$F"&amp;$S2597),3)="GRS","GRS_RCS_RM",IF((LEFT(INDIRECT("$F"&amp;$S2597),3))="RCS","GRS_RCS_RM",IF(INDIRECT("$F"&amp;$S2597)="OCS (No Label)","OCS_Conversion_RM",IF(LEFT(INDIRECT("$F"&amp;$S2597),3)="OCS","OCS_RM",IF(RIGHT(INDIRECT("$F"&amp;$S2597),10)="conversion","GOTS_RM_conversion",IF((LEFT(INDIRECT("$F"&amp;$S2597),4))="GOTS","GOTS_RM","Responsible_RM"))))))),"DELETERM")</f>
        <v>#VALUE!</v>
      </c>
      <c r="AF2597" t="e" cm="1">
        <f t="array" aca="1" ref="AF2597" ca="1">IF($S2597="","",INDIRECT("$Z"&amp;$S2597))</f>
        <v>#VALUE!</v>
      </c>
      <c r="AG2597" t="str">
        <f t="shared" si="810"/>
        <v/>
      </c>
      <c r="AH2597" t="str" cm="1">
        <f t="array" aca="1" ref="AH2597" ca="1">IFERROR(INDIRECT("$ag"&amp;S2597),"")</f>
        <v/>
      </c>
      <c r="AI2597" t="e" cm="1">
        <f t="array" aca="1" ref="AI2597" ca="1">INDIRECT("O"&amp;S2597)</f>
        <v>#VALUE!</v>
      </c>
      <c r="AJ2597" t="str">
        <f t="shared" si="811"/>
        <v/>
      </c>
    </row>
    <row r="2598" spans="1:36" ht="16.5" customHeight="1">
      <c r="A2598" s="129"/>
      <c r="B2598" s="134"/>
      <c r="C2598" s="135"/>
      <c r="D2598" s="146"/>
      <c r="E2598" s="146"/>
      <c r="F2598" s="135"/>
      <c r="G2598" s="147"/>
      <c r="H2598" s="147"/>
      <c r="I2598" s="147"/>
      <c r="J2598" s="147"/>
      <c r="K2598" s="38"/>
      <c r="L2598" s="143"/>
      <c r="M2598" s="143"/>
      <c r="N2598" s="61"/>
      <c r="O2598" s="314"/>
      <c r="Q2598" t="str">
        <f t="shared" si="806"/>
        <v/>
      </c>
      <c r="S2598" t="e">
        <f t="shared" ca="1" si="815"/>
        <v>#VALUE!</v>
      </c>
      <c r="T2598" t="e">
        <f t="shared" ca="1" si="812"/>
        <v>#VALUE!</v>
      </c>
      <c r="U2598">
        <f t="shared" si="816"/>
        <v>2532</v>
      </c>
      <c r="V2598">
        <v>211.250000000017</v>
      </c>
      <c r="W2598">
        <f t="shared" si="817"/>
        <v>211</v>
      </c>
      <c r="X2598" t="str" cm="1">
        <f t="array" aca="1" ref="X2598" ca="1">IFERROR(INDEX('PC&amp;PD'!$A$1:$AS$19,ROW('PC&amp;PD'!$A$19),MATCH(INDIRECT(T2598),'PC&amp;PD'!$A$1:$AS$1,0)),"")</f>
        <v/>
      </c>
      <c r="AA2598" t="str">
        <f t="shared" si="807"/>
        <v/>
      </c>
      <c r="AB2598" t="str">
        <f t="shared" si="808"/>
        <v/>
      </c>
      <c r="AC2598" t="e">
        <f t="shared" ca="1" si="809"/>
        <v>#VALUE!</v>
      </c>
      <c r="AD2598" t="str" cm="1">
        <f t="array" aca="1" ref="AD2598" ca="1">IFERROR(IF((LEFT(INDIRECT("$F"&amp;$S2598),4))="GOTS",IF($G2598="Organic","GOTS_Organic_raw",(IF($G2598="Responsible","GOTS_Responsible",(IF($G2598="No Attribute (Conventional)","GOTS_conventional",(IF($G2598="Recycled Pre/Post-Consumer","GOTS_pre_post",(IF($G2598="In-Conversion","GOTS_in_conversion",(IF($G2598="Sustainably Sourced","Sustainably_sourced",(IF($G2598="Recycled pre-consumer organic","GOTS_recycled_organic",""))))))))))))),IF($G2598="Organic","Organic",(IF($G2598="Responsible","Responsible",(IF($G2598="No Attribute (Conventional)","No_Attribute_Conventional",(IF($G2598="Recycled Pre/Post-Consumer","Recycled_Pre_Post_Consumer",(IF($G2598="In-Conversion","In_Conversion",(IF($G2598="Recycled Pre-Consumer","Recycled_Pre_Consumer",(IF($G2598="Recycled Post-Consumer","Recycled_Post_Consumer",(IF($G2598="Sustainably Sourced","Sustainably_sourced",(IF($G2598="Recycled pre-consumer organic","GOTS_recycled_organic","")))))))))))))))))),"")</f>
        <v/>
      </c>
      <c r="AE2598" t="e" cm="1">
        <f t="array" aca="1" ref="AE2598" ca="1">IF($I2598="",IF(INDIRECT("$F"&amp;$S2598)="","",IF(LEFT(INDIRECT("$F"&amp;$S2598),3)="GRS","GRS_RCS_RM",IF((LEFT(INDIRECT("$F"&amp;$S2598),3))="RCS","GRS_RCS_RM",IF(INDIRECT("$F"&amp;$S2598)="OCS (No Label)","OCS_Conversion_RM",IF(LEFT(INDIRECT("$F"&amp;$S2598),3)="OCS","OCS_RM",IF(RIGHT(INDIRECT("$F"&amp;$S2598),10)="conversion","GOTS_RM_conversion",IF((LEFT(INDIRECT("$F"&amp;$S2598),4))="GOTS","GOTS_RM","Responsible_RM"))))))),"DELETERM")</f>
        <v>#VALUE!</v>
      </c>
      <c r="AF2598" t="e" cm="1">
        <f t="array" aca="1" ref="AF2598" ca="1">IF($S2598="","",INDIRECT("$Z"&amp;$S2598))</f>
        <v>#VALUE!</v>
      </c>
      <c r="AG2598" t="str">
        <f t="shared" si="810"/>
        <v/>
      </c>
      <c r="AH2598" t="str" cm="1">
        <f t="array" aca="1" ref="AH2598" ca="1">IFERROR(INDIRECT("$ag"&amp;S2598),"")</f>
        <v/>
      </c>
      <c r="AI2598" t="e" cm="1">
        <f t="array" aca="1" ref="AI2598" ca="1">INDIRECT("O"&amp;S2598)</f>
        <v>#VALUE!</v>
      </c>
      <c r="AJ2598" t="str">
        <f t="shared" si="811"/>
        <v/>
      </c>
    </row>
    <row r="2599" spans="1:36" ht="16.5" customHeight="1">
      <c r="A2599" s="129"/>
      <c r="B2599" s="134"/>
      <c r="C2599" s="135"/>
      <c r="D2599" s="146"/>
      <c r="E2599" s="146"/>
      <c r="F2599" s="135"/>
      <c r="G2599" s="147"/>
      <c r="H2599" s="147"/>
      <c r="I2599" s="147"/>
      <c r="J2599" s="147"/>
      <c r="K2599" s="38"/>
      <c r="L2599" s="143"/>
      <c r="M2599" s="143"/>
      <c r="N2599" s="61"/>
      <c r="O2599" s="314"/>
      <c r="Q2599" t="str">
        <f t="shared" si="806"/>
        <v/>
      </c>
      <c r="S2599" t="e">
        <f t="shared" ca="1" si="815"/>
        <v>#VALUE!</v>
      </c>
      <c r="T2599" t="e">
        <f t="shared" ca="1" si="812"/>
        <v>#VALUE!</v>
      </c>
      <c r="U2599">
        <f t="shared" si="816"/>
        <v>2532</v>
      </c>
      <c r="V2599">
        <v>211.33333333335</v>
      </c>
      <c r="W2599">
        <f t="shared" si="817"/>
        <v>211</v>
      </c>
      <c r="X2599" t="str" cm="1">
        <f t="array" aca="1" ref="X2599" ca="1">IFERROR(INDEX('PC&amp;PD'!$A$1:$AS$19,ROW('PC&amp;PD'!$A$19),MATCH(INDIRECT(T2599),'PC&amp;PD'!$A$1:$AS$1,0)),"")</f>
        <v/>
      </c>
      <c r="AA2599" t="str">
        <f t="shared" si="807"/>
        <v/>
      </c>
      <c r="AB2599" t="str">
        <f t="shared" si="808"/>
        <v/>
      </c>
      <c r="AC2599" t="e">
        <f t="shared" ca="1" si="809"/>
        <v>#VALUE!</v>
      </c>
      <c r="AD2599" t="str" cm="1">
        <f t="array" aca="1" ref="AD2599" ca="1">IFERROR(IF((LEFT(INDIRECT("$F"&amp;$S2599),4))="GOTS",IF($G2599="Organic","GOTS_Organic_raw",(IF($G2599="Responsible","GOTS_Responsible",(IF($G2599="No Attribute (Conventional)","GOTS_conventional",(IF($G2599="Recycled Pre/Post-Consumer","GOTS_pre_post",(IF($G2599="In-Conversion","GOTS_in_conversion",(IF($G2599="Sustainably Sourced","Sustainably_sourced",(IF($G2599="Recycled pre-consumer organic","GOTS_recycled_organic",""))))))))))))),IF($G2599="Organic","Organic",(IF($G2599="Responsible","Responsible",(IF($G2599="No Attribute (Conventional)","No_Attribute_Conventional",(IF($G2599="Recycled Pre/Post-Consumer","Recycled_Pre_Post_Consumer",(IF($G2599="In-Conversion","In_Conversion",(IF($G2599="Recycled Pre-Consumer","Recycled_Pre_Consumer",(IF($G2599="Recycled Post-Consumer","Recycled_Post_Consumer",(IF($G2599="Sustainably Sourced","Sustainably_sourced",(IF($G2599="Recycled pre-consumer organic","GOTS_recycled_organic","")))))))))))))))))),"")</f>
        <v/>
      </c>
      <c r="AE2599" t="e" cm="1">
        <f t="array" aca="1" ref="AE2599" ca="1">IF($I2599="",IF(INDIRECT("$F"&amp;$S2599)="","",IF(LEFT(INDIRECT("$F"&amp;$S2599),3)="GRS","GRS_RCS_RM",IF((LEFT(INDIRECT("$F"&amp;$S2599),3))="RCS","GRS_RCS_RM",IF(INDIRECT("$F"&amp;$S2599)="OCS (No Label)","OCS_Conversion_RM",IF(LEFT(INDIRECT("$F"&amp;$S2599),3)="OCS","OCS_RM",IF(RIGHT(INDIRECT("$F"&amp;$S2599),10)="conversion","GOTS_RM_conversion",IF((LEFT(INDIRECT("$F"&amp;$S2599),4))="GOTS","GOTS_RM","Responsible_RM"))))))),"DELETERM")</f>
        <v>#VALUE!</v>
      </c>
      <c r="AF2599" t="e" cm="1">
        <f t="array" aca="1" ref="AF2599" ca="1">IF($S2599="","",INDIRECT("$Z"&amp;$S2599))</f>
        <v>#VALUE!</v>
      </c>
      <c r="AG2599" t="str">
        <f t="shared" si="810"/>
        <v/>
      </c>
      <c r="AH2599" t="str" cm="1">
        <f t="array" aca="1" ref="AH2599" ca="1">IFERROR(INDIRECT("$ag"&amp;S2599),"")</f>
        <v/>
      </c>
      <c r="AI2599" t="e" cm="1">
        <f t="array" aca="1" ref="AI2599" ca="1">INDIRECT("O"&amp;S2599)</f>
        <v>#VALUE!</v>
      </c>
      <c r="AJ2599" t="str">
        <f t="shared" si="811"/>
        <v/>
      </c>
    </row>
    <row r="2600" spans="1:36" ht="16.5" customHeight="1">
      <c r="A2600" s="129"/>
      <c r="B2600" s="134"/>
      <c r="C2600" s="135"/>
      <c r="D2600" s="146"/>
      <c r="E2600" s="146"/>
      <c r="F2600" s="135"/>
      <c r="G2600" s="147"/>
      <c r="H2600" s="147"/>
      <c r="I2600" s="147"/>
      <c r="J2600" s="147"/>
      <c r="K2600" s="38"/>
      <c r="L2600" s="143"/>
      <c r="M2600" s="143"/>
      <c r="N2600" s="61"/>
      <c r="O2600" s="314"/>
      <c r="Q2600" t="str">
        <f t="shared" si="806"/>
        <v/>
      </c>
      <c r="S2600" t="e">
        <f t="shared" ca="1" si="815"/>
        <v>#VALUE!</v>
      </c>
      <c r="T2600" t="e">
        <f t="shared" ca="1" si="812"/>
        <v>#VALUE!</v>
      </c>
      <c r="U2600">
        <f t="shared" si="816"/>
        <v>2532</v>
      </c>
      <c r="V2600">
        <v>211.416666666683</v>
      </c>
      <c r="W2600">
        <f t="shared" si="817"/>
        <v>211</v>
      </c>
      <c r="X2600" t="str" cm="1">
        <f t="array" aca="1" ref="X2600" ca="1">IFERROR(INDEX('PC&amp;PD'!$A$1:$AS$19,ROW('PC&amp;PD'!$A$19),MATCH(INDIRECT(T2600),'PC&amp;PD'!$A$1:$AS$1,0)),"")</f>
        <v/>
      </c>
      <c r="AA2600" t="str">
        <f t="shared" si="807"/>
        <v/>
      </c>
      <c r="AB2600" t="str">
        <f t="shared" si="808"/>
        <v/>
      </c>
      <c r="AC2600" t="e">
        <f t="shared" ca="1" si="809"/>
        <v>#VALUE!</v>
      </c>
      <c r="AD2600" t="str" cm="1">
        <f t="array" aca="1" ref="AD2600" ca="1">IFERROR(IF((LEFT(INDIRECT("$F"&amp;$S2600),4))="GOTS",IF($G2600="Organic","GOTS_Organic_raw",(IF($G2600="Responsible","GOTS_Responsible",(IF($G2600="No Attribute (Conventional)","GOTS_conventional",(IF($G2600="Recycled Pre/Post-Consumer","GOTS_pre_post",(IF($G2600="In-Conversion","GOTS_in_conversion",(IF($G2600="Sustainably Sourced","Sustainably_sourced",(IF($G2600="Recycled pre-consumer organic","GOTS_recycled_organic",""))))))))))))),IF($G2600="Organic","Organic",(IF($G2600="Responsible","Responsible",(IF($G2600="No Attribute (Conventional)","No_Attribute_Conventional",(IF($G2600="Recycled Pre/Post-Consumer","Recycled_Pre_Post_Consumer",(IF($G2600="In-Conversion","In_Conversion",(IF($G2600="Recycled Pre-Consumer","Recycled_Pre_Consumer",(IF($G2600="Recycled Post-Consumer","Recycled_Post_Consumer",(IF($G2600="Sustainably Sourced","Sustainably_sourced",(IF($G2600="Recycled pre-consumer organic","GOTS_recycled_organic","")))))))))))))))))),"")</f>
        <v/>
      </c>
      <c r="AE2600" t="e" cm="1">
        <f t="array" aca="1" ref="AE2600" ca="1">IF($I2600="",IF(INDIRECT("$F"&amp;$S2600)="","",IF(LEFT(INDIRECT("$F"&amp;$S2600),3)="GRS","GRS_RCS_RM",IF((LEFT(INDIRECT("$F"&amp;$S2600),3))="RCS","GRS_RCS_RM",IF(INDIRECT("$F"&amp;$S2600)="OCS (No Label)","OCS_Conversion_RM",IF(LEFT(INDIRECT("$F"&amp;$S2600),3)="OCS","OCS_RM",IF(RIGHT(INDIRECT("$F"&amp;$S2600),10)="conversion","GOTS_RM_conversion",IF((LEFT(INDIRECT("$F"&amp;$S2600),4))="GOTS","GOTS_RM","Responsible_RM"))))))),"DELETERM")</f>
        <v>#VALUE!</v>
      </c>
      <c r="AF2600" t="e" cm="1">
        <f t="array" aca="1" ref="AF2600" ca="1">IF($S2600="","",INDIRECT("$Z"&amp;$S2600))</f>
        <v>#VALUE!</v>
      </c>
      <c r="AG2600" t="str">
        <f t="shared" si="810"/>
        <v/>
      </c>
      <c r="AH2600" t="str" cm="1">
        <f t="array" aca="1" ref="AH2600" ca="1">IFERROR(INDIRECT("$ag"&amp;S2600),"")</f>
        <v/>
      </c>
      <c r="AI2600" t="e" cm="1">
        <f t="array" aca="1" ref="AI2600" ca="1">INDIRECT("O"&amp;S2600)</f>
        <v>#VALUE!</v>
      </c>
      <c r="AJ2600" t="str">
        <f t="shared" si="811"/>
        <v/>
      </c>
    </row>
    <row r="2601" spans="1:36" ht="16.5" customHeight="1">
      <c r="A2601" s="130"/>
      <c r="B2601" s="136"/>
      <c r="C2601" s="137"/>
      <c r="D2601" s="146"/>
      <c r="E2601" s="146"/>
      <c r="F2601" s="137"/>
      <c r="G2601" s="147"/>
      <c r="H2601" s="147"/>
      <c r="I2601" s="147"/>
      <c r="J2601" s="147"/>
      <c r="K2601" s="38"/>
      <c r="L2601" s="144"/>
      <c r="M2601" s="144"/>
      <c r="N2601" s="61"/>
      <c r="O2601" s="314"/>
      <c r="Q2601" t="str">
        <f t="shared" si="806"/>
        <v/>
      </c>
      <c r="S2601" t="e">
        <f t="shared" ca="1" si="815"/>
        <v>#VALUE!</v>
      </c>
      <c r="T2601" t="e">
        <f t="shared" ca="1" si="812"/>
        <v>#VALUE!</v>
      </c>
      <c r="U2601">
        <f t="shared" si="816"/>
        <v>2532</v>
      </c>
      <c r="V2601">
        <v>211.500000000017</v>
      </c>
      <c r="W2601">
        <f t="shared" si="817"/>
        <v>211</v>
      </c>
      <c r="X2601" t="str" cm="1">
        <f t="array" aca="1" ref="X2601" ca="1">IFERROR(INDEX('PC&amp;PD'!$A$1:$AS$19,ROW('PC&amp;PD'!$A$19),MATCH(INDIRECT(T2601),'PC&amp;PD'!$A$1:$AS$1,0)),"")</f>
        <v/>
      </c>
      <c r="AA2601" t="str">
        <f t="shared" si="807"/>
        <v/>
      </c>
      <c r="AB2601" t="str">
        <f t="shared" si="808"/>
        <v/>
      </c>
      <c r="AC2601" t="e">
        <f t="shared" ca="1" si="809"/>
        <v>#VALUE!</v>
      </c>
      <c r="AD2601" t="str" cm="1">
        <f t="array" aca="1" ref="AD2601" ca="1">IFERROR(IF((LEFT(INDIRECT("$F"&amp;$S2601),4))="GOTS",IF($G2601="Organic","GOTS_Organic_raw",(IF($G2601="Responsible","GOTS_Responsible",(IF($G2601="No Attribute (Conventional)","GOTS_conventional",(IF($G2601="Recycled Pre/Post-Consumer","GOTS_pre_post",(IF($G2601="In-Conversion","GOTS_in_conversion",(IF($G2601="Sustainably Sourced","Sustainably_sourced",(IF($G2601="Recycled pre-consumer organic","GOTS_recycled_organic",""))))))))))))),IF($G2601="Organic","Organic",(IF($G2601="Responsible","Responsible",(IF($G2601="No Attribute (Conventional)","No_Attribute_Conventional",(IF($G2601="Recycled Pre/Post-Consumer","Recycled_Pre_Post_Consumer",(IF($G2601="In-Conversion","In_Conversion",(IF($G2601="Recycled Pre-Consumer","Recycled_Pre_Consumer",(IF($G2601="Recycled Post-Consumer","Recycled_Post_Consumer",(IF($G2601="Sustainably Sourced","Sustainably_sourced",(IF($G2601="Recycled pre-consumer organic","GOTS_recycled_organic","")))))))))))))))))),"")</f>
        <v/>
      </c>
      <c r="AE2601" t="e" cm="1">
        <f t="array" aca="1" ref="AE2601" ca="1">IF($I2601="",IF(INDIRECT("$F"&amp;$S2601)="","",IF(LEFT(INDIRECT("$F"&amp;$S2601),3)="GRS","GRS_RCS_RM",IF((LEFT(INDIRECT("$F"&amp;$S2601),3))="RCS","GRS_RCS_RM",IF(INDIRECT("$F"&amp;$S2601)="OCS (No Label)","OCS_Conversion_RM",IF(LEFT(INDIRECT("$F"&amp;$S2601),3)="OCS","OCS_RM",IF(RIGHT(INDIRECT("$F"&amp;$S2601),10)="conversion","GOTS_RM_conversion",IF((LEFT(INDIRECT("$F"&amp;$S2601),4))="GOTS","GOTS_RM","Responsible_RM"))))))),"DELETERM")</f>
        <v>#VALUE!</v>
      </c>
      <c r="AF2601" t="e" cm="1">
        <f t="array" aca="1" ref="AF2601" ca="1">IF($S2601="","",INDIRECT("$Z"&amp;$S2601))</f>
        <v>#VALUE!</v>
      </c>
      <c r="AG2601" t="str">
        <f t="shared" si="810"/>
        <v/>
      </c>
      <c r="AH2601" t="str" cm="1">
        <f t="array" aca="1" ref="AH2601" ca="1">IFERROR(INDIRECT("$ag"&amp;S2601),"")</f>
        <v/>
      </c>
      <c r="AI2601" t="e" cm="1">
        <f t="array" aca="1" ref="AI2601" ca="1">INDIRECT("O"&amp;S2601)</f>
        <v>#VALUE!</v>
      </c>
      <c r="AJ2601" t="str">
        <f t="shared" si="811"/>
        <v/>
      </c>
    </row>
    <row r="2602" spans="1:36" ht="16.5" customHeight="1">
      <c r="A2602" s="130"/>
      <c r="B2602" s="136"/>
      <c r="C2602" s="137"/>
      <c r="D2602" s="146"/>
      <c r="E2602" s="146"/>
      <c r="F2602" s="137"/>
      <c r="G2602" s="147"/>
      <c r="H2602" s="147"/>
      <c r="I2602" s="147"/>
      <c r="J2602" s="147"/>
      <c r="K2602" s="38"/>
      <c r="L2602" s="144"/>
      <c r="M2602" s="144"/>
      <c r="N2602" s="61"/>
      <c r="O2602" s="314"/>
      <c r="Q2602" t="str">
        <f t="shared" si="806"/>
        <v/>
      </c>
      <c r="S2602" t="e">
        <f t="shared" ca="1" si="815"/>
        <v>#VALUE!</v>
      </c>
      <c r="T2602" t="e">
        <f t="shared" ca="1" si="812"/>
        <v>#VALUE!</v>
      </c>
      <c r="U2602">
        <f t="shared" si="816"/>
        <v>2532</v>
      </c>
      <c r="V2602">
        <v>211.58333333335</v>
      </c>
      <c r="W2602">
        <f t="shared" si="817"/>
        <v>211</v>
      </c>
      <c r="X2602" t="str" cm="1">
        <f t="array" aca="1" ref="X2602" ca="1">IFERROR(INDEX('PC&amp;PD'!$A$1:$AS$19,ROW('PC&amp;PD'!$A$19),MATCH(INDIRECT(T2602),'PC&amp;PD'!$A$1:$AS$1,0)),"")</f>
        <v/>
      </c>
      <c r="AA2602" t="str">
        <f t="shared" si="807"/>
        <v/>
      </c>
      <c r="AB2602" t="str">
        <f t="shared" si="808"/>
        <v/>
      </c>
      <c r="AC2602" t="e">
        <f t="shared" ca="1" si="809"/>
        <v>#VALUE!</v>
      </c>
      <c r="AD2602" t="str" cm="1">
        <f t="array" aca="1" ref="AD2602" ca="1">IFERROR(IF((LEFT(INDIRECT("$F"&amp;$S2602),4))="GOTS",IF($G2602="Organic","GOTS_Organic_raw",(IF($G2602="Responsible","GOTS_Responsible",(IF($G2602="No Attribute (Conventional)","GOTS_conventional",(IF($G2602="Recycled Pre/Post-Consumer","GOTS_pre_post",(IF($G2602="In-Conversion","GOTS_in_conversion",(IF($G2602="Sustainably Sourced","Sustainably_sourced",(IF($G2602="Recycled pre-consumer organic","GOTS_recycled_organic",""))))))))))))),IF($G2602="Organic","Organic",(IF($G2602="Responsible","Responsible",(IF($G2602="No Attribute (Conventional)","No_Attribute_Conventional",(IF($G2602="Recycled Pre/Post-Consumer","Recycled_Pre_Post_Consumer",(IF($G2602="In-Conversion","In_Conversion",(IF($G2602="Recycled Pre-Consumer","Recycled_Pre_Consumer",(IF($G2602="Recycled Post-Consumer","Recycled_Post_Consumer",(IF($G2602="Sustainably Sourced","Sustainably_sourced",(IF($G2602="Recycled pre-consumer organic","GOTS_recycled_organic","")))))))))))))))))),"")</f>
        <v/>
      </c>
      <c r="AE2602" t="e" cm="1">
        <f t="array" aca="1" ref="AE2602" ca="1">IF($I2602="",IF(INDIRECT("$F"&amp;$S2602)="","",IF(LEFT(INDIRECT("$F"&amp;$S2602),3)="GRS","GRS_RCS_RM",IF((LEFT(INDIRECT("$F"&amp;$S2602),3))="RCS","GRS_RCS_RM",IF(INDIRECT("$F"&amp;$S2602)="OCS (No Label)","OCS_Conversion_RM",IF(LEFT(INDIRECT("$F"&amp;$S2602),3)="OCS","OCS_RM",IF(RIGHT(INDIRECT("$F"&amp;$S2602),10)="conversion","GOTS_RM_conversion",IF((LEFT(INDIRECT("$F"&amp;$S2602),4))="GOTS","GOTS_RM","Responsible_RM"))))))),"DELETERM")</f>
        <v>#VALUE!</v>
      </c>
      <c r="AF2602" t="e" cm="1">
        <f t="array" aca="1" ref="AF2602" ca="1">IF($S2602="","",INDIRECT("$Z"&amp;$S2602))</f>
        <v>#VALUE!</v>
      </c>
      <c r="AG2602" t="str">
        <f t="shared" si="810"/>
        <v/>
      </c>
      <c r="AH2602" t="str" cm="1">
        <f t="array" aca="1" ref="AH2602" ca="1">IFERROR(INDIRECT("$ag"&amp;S2602),"")</f>
        <v/>
      </c>
      <c r="AI2602" t="e" cm="1">
        <f t="array" aca="1" ref="AI2602" ca="1">INDIRECT("O"&amp;S2602)</f>
        <v>#VALUE!</v>
      </c>
      <c r="AJ2602" t="str">
        <f t="shared" si="811"/>
        <v/>
      </c>
    </row>
    <row r="2603" spans="1:36" ht="16.5" customHeight="1">
      <c r="A2603" s="130"/>
      <c r="B2603" s="136"/>
      <c r="C2603" s="137"/>
      <c r="D2603" s="146"/>
      <c r="E2603" s="146"/>
      <c r="F2603" s="137"/>
      <c r="G2603" s="147"/>
      <c r="H2603" s="147"/>
      <c r="I2603" s="147"/>
      <c r="J2603" s="147"/>
      <c r="K2603" s="38"/>
      <c r="L2603" s="144"/>
      <c r="M2603" s="144"/>
      <c r="N2603" s="61"/>
      <c r="O2603" s="314"/>
      <c r="Q2603" t="str">
        <f t="shared" si="806"/>
        <v/>
      </c>
      <c r="S2603" t="e">
        <f t="shared" ca="1" si="815"/>
        <v>#VALUE!</v>
      </c>
      <c r="T2603" t="e">
        <f t="shared" ca="1" si="812"/>
        <v>#VALUE!</v>
      </c>
      <c r="U2603">
        <f t="shared" si="816"/>
        <v>2532</v>
      </c>
      <c r="V2603">
        <v>211.666666666683</v>
      </c>
      <c r="W2603">
        <f t="shared" si="817"/>
        <v>211</v>
      </c>
      <c r="X2603" t="str" cm="1">
        <f t="array" aca="1" ref="X2603" ca="1">IFERROR(INDEX('PC&amp;PD'!$A$1:$AS$19,ROW('PC&amp;PD'!$A$19),MATCH(INDIRECT(T2603),'PC&amp;PD'!$A$1:$AS$1,0)),"")</f>
        <v/>
      </c>
      <c r="AA2603" t="str">
        <f t="shared" si="807"/>
        <v/>
      </c>
      <c r="AB2603" t="str">
        <f t="shared" si="808"/>
        <v/>
      </c>
      <c r="AC2603" t="e">
        <f t="shared" ca="1" si="809"/>
        <v>#VALUE!</v>
      </c>
      <c r="AD2603" t="str" cm="1">
        <f t="array" aca="1" ref="AD2603" ca="1">IFERROR(IF((LEFT(INDIRECT("$F"&amp;$S2603),4))="GOTS",IF($G2603="Organic","GOTS_Organic_raw",(IF($G2603="Responsible","GOTS_Responsible",(IF($G2603="No Attribute (Conventional)","GOTS_conventional",(IF($G2603="Recycled Pre/Post-Consumer","GOTS_pre_post",(IF($G2603="In-Conversion","GOTS_in_conversion",(IF($G2603="Sustainably Sourced","Sustainably_sourced",(IF($G2603="Recycled pre-consumer organic","GOTS_recycled_organic",""))))))))))))),IF($G2603="Organic","Organic",(IF($G2603="Responsible","Responsible",(IF($G2603="No Attribute (Conventional)","No_Attribute_Conventional",(IF($G2603="Recycled Pre/Post-Consumer","Recycled_Pre_Post_Consumer",(IF($G2603="In-Conversion","In_Conversion",(IF($G2603="Recycled Pre-Consumer","Recycled_Pre_Consumer",(IF($G2603="Recycled Post-Consumer","Recycled_Post_Consumer",(IF($G2603="Sustainably Sourced","Sustainably_sourced",(IF($G2603="Recycled pre-consumer organic","GOTS_recycled_organic","")))))))))))))))))),"")</f>
        <v/>
      </c>
      <c r="AE2603" t="e" cm="1">
        <f t="array" aca="1" ref="AE2603" ca="1">IF($I2603="",IF(INDIRECT("$F"&amp;$S2603)="","",IF(LEFT(INDIRECT("$F"&amp;$S2603),3)="GRS","GRS_RCS_RM",IF((LEFT(INDIRECT("$F"&amp;$S2603),3))="RCS","GRS_RCS_RM",IF(INDIRECT("$F"&amp;$S2603)="OCS (No Label)","OCS_Conversion_RM",IF(LEFT(INDIRECT("$F"&amp;$S2603),3)="OCS","OCS_RM",IF(RIGHT(INDIRECT("$F"&amp;$S2603),10)="conversion","GOTS_RM_conversion",IF((LEFT(INDIRECT("$F"&amp;$S2603),4))="GOTS","GOTS_RM","Responsible_RM"))))))),"DELETERM")</f>
        <v>#VALUE!</v>
      </c>
      <c r="AF2603" t="e" cm="1">
        <f t="array" aca="1" ref="AF2603" ca="1">IF($S2603="","",INDIRECT("$Z"&amp;$S2603))</f>
        <v>#VALUE!</v>
      </c>
      <c r="AG2603" t="str">
        <f t="shared" si="810"/>
        <v/>
      </c>
      <c r="AH2603" t="str" cm="1">
        <f t="array" aca="1" ref="AH2603" ca="1">IFERROR(INDIRECT("$ag"&amp;S2603),"")</f>
        <v/>
      </c>
      <c r="AI2603" t="e" cm="1">
        <f t="array" aca="1" ref="AI2603" ca="1">INDIRECT("O"&amp;S2603)</f>
        <v>#VALUE!</v>
      </c>
      <c r="AJ2603" t="str">
        <f t="shared" si="811"/>
        <v/>
      </c>
    </row>
    <row r="2604" spans="1:36" ht="16.5" customHeight="1">
      <c r="A2604" s="130"/>
      <c r="B2604" s="136"/>
      <c r="C2604" s="137"/>
      <c r="D2604" s="146"/>
      <c r="E2604" s="146"/>
      <c r="F2604" s="137"/>
      <c r="G2604" s="147"/>
      <c r="H2604" s="147"/>
      <c r="I2604" s="147"/>
      <c r="J2604" s="147"/>
      <c r="K2604" s="38"/>
      <c r="L2604" s="144"/>
      <c r="M2604" s="144"/>
      <c r="N2604" s="61"/>
      <c r="O2604" s="314"/>
      <c r="Q2604" t="str">
        <f t="shared" si="806"/>
        <v/>
      </c>
      <c r="S2604" t="e">
        <f t="shared" ca="1" si="815"/>
        <v>#VALUE!</v>
      </c>
      <c r="T2604" t="e">
        <f t="shared" ca="1" si="812"/>
        <v>#VALUE!</v>
      </c>
      <c r="U2604">
        <f t="shared" si="816"/>
        <v>2532</v>
      </c>
      <c r="V2604">
        <v>211.750000000017</v>
      </c>
      <c r="W2604">
        <f t="shared" si="817"/>
        <v>211</v>
      </c>
      <c r="X2604" t="str" cm="1">
        <f t="array" aca="1" ref="X2604" ca="1">IFERROR(INDEX('PC&amp;PD'!$A$1:$AS$19,ROW('PC&amp;PD'!$A$19),MATCH(INDIRECT(T2604),'PC&amp;PD'!$A$1:$AS$1,0)),"")</f>
        <v/>
      </c>
      <c r="AA2604" t="str">
        <f t="shared" si="807"/>
        <v/>
      </c>
      <c r="AB2604" t="str">
        <f t="shared" si="808"/>
        <v/>
      </c>
      <c r="AC2604" t="e">
        <f t="shared" ca="1" si="809"/>
        <v>#VALUE!</v>
      </c>
      <c r="AD2604" t="str" cm="1">
        <f t="array" aca="1" ref="AD2604" ca="1">IFERROR(IF((LEFT(INDIRECT("$F"&amp;$S2604),4))="GOTS",IF($G2604="Organic","GOTS_Organic_raw",(IF($G2604="Responsible","GOTS_Responsible",(IF($G2604="No Attribute (Conventional)","GOTS_conventional",(IF($G2604="Recycled Pre/Post-Consumer","GOTS_pre_post",(IF($G2604="In-Conversion","GOTS_in_conversion",(IF($G2604="Sustainably Sourced","Sustainably_sourced",(IF($G2604="Recycled pre-consumer organic","GOTS_recycled_organic",""))))))))))))),IF($G2604="Organic","Organic",(IF($G2604="Responsible","Responsible",(IF($G2604="No Attribute (Conventional)","No_Attribute_Conventional",(IF($G2604="Recycled Pre/Post-Consumer","Recycled_Pre_Post_Consumer",(IF($G2604="In-Conversion","In_Conversion",(IF($G2604="Recycled Pre-Consumer","Recycled_Pre_Consumer",(IF($G2604="Recycled Post-Consumer","Recycled_Post_Consumer",(IF($G2604="Sustainably Sourced","Sustainably_sourced",(IF($G2604="Recycled pre-consumer organic","GOTS_recycled_organic","")))))))))))))))))),"")</f>
        <v/>
      </c>
      <c r="AE2604" t="e" cm="1">
        <f t="array" aca="1" ref="AE2604" ca="1">IF($I2604="",IF(INDIRECT("$F"&amp;$S2604)="","",IF(LEFT(INDIRECT("$F"&amp;$S2604),3)="GRS","GRS_RCS_RM",IF((LEFT(INDIRECT("$F"&amp;$S2604),3))="RCS","GRS_RCS_RM",IF(INDIRECT("$F"&amp;$S2604)="OCS (No Label)","OCS_Conversion_RM",IF(LEFT(INDIRECT("$F"&amp;$S2604),3)="OCS","OCS_RM",IF(RIGHT(INDIRECT("$F"&amp;$S2604),10)="conversion","GOTS_RM_conversion",IF((LEFT(INDIRECT("$F"&amp;$S2604),4))="GOTS","GOTS_RM","Responsible_RM"))))))),"DELETERM")</f>
        <v>#VALUE!</v>
      </c>
      <c r="AF2604" t="e" cm="1">
        <f t="array" aca="1" ref="AF2604" ca="1">IF($S2604="","",INDIRECT("$Z"&amp;$S2604))</f>
        <v>#VALUE!</v>
      </c>
      <c r="AG2604" t="str">
        <f t="shared" si="810"/>
        <v/>
      </c>
      <c r="AH2604" t="str" cm="1">
        <f t="array" aca="1" ref="AH2604" ca="1">IFERROR(INDIRECT("$ag"&amp;S2604),"")</f>
        <v/>
      </c>
      <c r="AI2604" t="e" cm="1">
        <f t="array" aca="1" ref="AI2604" ca="1">INDIRECT("O"&amp;S2604)</f>
        <v>#VALUE!</v>
      </c>
      <c r="AJ2604" t="str">
        <f t="shared" si="811"/>
        <v/>
      </c>
    </row>
    <row r="2605" spans="1:36" ht="16.5" customHeight="1">
      <c r="A2605" s="130"/>
      <c r="B2605" s="136"/>
      <c r="C2605" s="137"/>
      <c r="D2605" s="146"/>
      <c r="E2605" s="146"/>
      <c r="F2605" s="137"/>
      <c r="G2605" s="147"/>
      <c r="H2605" s="147"/>
      <c r="I2605" s="147"/>
      <c r="J2605" s="147"/>
      <c r="K2605" s="38"/>
      <c r="L2605" s="144"/>
      <c r="M2605" s="144"/>
      <c r="N2605" s="61"/>
      <c r="O2605" s="314"/>
      <c r="Q2605" t="str">
        <f t="shared" si="806"/>
        <v/>
      </c>
      <c r="S2605" t="e">
        <f t="shared" ca="1" si="815"/>
        <v>#VALUE!</v>
      </c>
      <c r="T2605" t="e">
        <f t="shared" ca="1" si="812"/>
        <v>#VALUE!</v>
      </c>
      <c r="U2605">
        <f t="shared" si="816"/>
        <v>2532</v>
      </c>
      <c r="V2605">
        <v>211.83333333335</v>
      </c>
      <c r="W2605">
        <f t="shared" si="817"/>
        <v>211</v>
      </c>
      <c r="X2605" t="str" cm="1">
        <f t="array" aca="1" ref="X2605" ca="1">IFERROR(INDEX('PC&amp;PD'!$A$1:$AS$19,ROW('PC&amp;PD'!$A$19),MATCH(INDIRECT(T2605),'PC&amp;PD'!$A$1:$AS$1,0)),"")</f>
        <v/>
      </c>
      <c r="AA2605" t="str">
        <f t="shared" si="807"/>
        <v/>
      </c>
      <c r="AB2605" t="str">
        <f t="shared" si="808"/>
        <v/>
      </c>
      <c r="AC2605" t="e">
        <f t="shared" ca="1" si="809"/>
        <v>#VALUE!</v>
      </c>
      <c r="AD2605" t="str" cm="1">
        <f t="array" aca="1" ref="AD2605" ca="1">IFERROR(IF((LEFT(INDIRECT("$F"&amp;$S2605),4))="GOTS",IF($G2605="Organic","GOTS_Organic_raw",(IF($G2605="Responsible","GOTS_Responsible",(IF($G2605="No Attribute (Conventional)","GOTS_conventional",(IF($G2605="Recycled Pre/Post-Consumer","GOTS_pre_post",(IF($G2605="In-Conversion","GOTS_in_conversion",(IF($G2605="Sustainably Sourced","Sustainably_sourced",(IF($G2605="Recycled pre-consumer organic","GOTS_recycled_organic",""))))))))))))),IF($G2605="Organic","Organic",(IF($G2605="Responsible","Responsible",(IF($G2605="No Attribute (Conventional)","No_Attribute_Conventional",(IF($G2605="Recycled Pre/Post-Consumer","Recycled_Pre_Post_Consumer",(IF($G2605="In-Conversion","In_Conversion",(IF($G2605="Recycled Pre-Consumer","Recycled_Pre_Consumer",(IF($G2605="Recycled Post-Consumer","Recycled_Post_Consumer",(IF($G2605="Sustainably Sourced","Sustainably_sourced",(IF($G2605="Recycled pre-consumer organic","GOTS_recycled_organic","")))))))))))))))))),"")</f>
        <v/>
      </c>
      <c r="AE2605" t="e" cm="1">
        <f t="array" aca="1" ref="AE2605" ca="1">IF($I2605="",IF(INDIRECT("$F"&amp;$S2605)="","",IF(LEFT(INDIRECT("$F"&amp;$S2605),3)="GRS","GRS_RCS_RM",IF((LEFT(INDIRECT("$F"&amp;$S2605),3))="RCS","GRS_RCS_RM",IF(INDIRECT("$F"&amp;$S2605)="OCS (No Label)","OCS_Conversion_RM",IF(LEFT(INDIRECT("$F"&amp;$S2605),3)="OCS","OCS_RM",IF(RIGHT(INDIRECT("$F"&amp;$S2605),10)="conversion","GOTS_RM_conversion",IF((LEFT(INDIRECT("$F"&amp;$S2605),4))="GOTS","GOTS_RM","Responsible_RM"))))))),"DELETERM")</f>
        <v>#VALUE!</v>
      </c>
      <c r="AF2605" t="e" cm="1">
        <f t="array" aca="1" ref="AF2605" ca="1">IF($S2605="","",INDIRECT("$Z"&amp;$S2605))</f>
        <v>#VALUE!</v>
      </c>
      <c r="AG2605" t="str">
        <f t="shared" si="810"/>
        <v/>
      </c>
      <c r="AH2605" t="str" cm="1">
        <f t="array" aca="1" ref="AH2605" ca="1">IFERROR(INDIRECT("$ag"&amp;S2605),"")</f>
        <v/>
      </c>
      <c r="AI2605" t="e" cm="1">
        <f t="array" aca="1" ref="AI2605" ca="1">INDIRECT("O"&amp;S2605)</f>
        <v>#VALUE!</v>
      </c>
      <c r="AJ2605" t="str">
        <f t="shared" si="811"/>
        <v/>
      </c>
    </row>
    <row r="2606" spans="1:36" ht="16.5" customHeight="1" thickBot="1">
      <c r="A2606" s="131"/>
      <c r="B2606" s="138"/>
      <c r="C2606" s="139"/>
      <c r="D2606" s="148"/>
      <c r="E2606" s="148"/>
      <c r="F2606" s="139"/>
      <c r="G2606" s="149"/>
      <c r="H2606" s="149"/>
      <c r="I2606" s="149"/>
      <c r="J2606" s="149"/>
      <c r="K2606" s="39"/>
      <c r="L2606" s="145"/>
      <c r="M2606" s="145"/>
      <c r="N2606" s="62"/>
      <c r="O2606" s="315"/>
      <c r="Q2606" t="str">
        <f t="shared" si="806"/>
        <v/>
      </c>
      <c r="S2606" t="e">
        <f t="shared" ca="1" si="815"/>
        <v>#VALUE!</v>
      </c>
      <c r="T2606" t="e">
        <f t="shared" ca="1" si="812"/>
        <v>#VALUE!</v>
      </c>
      <c r="U2606">
        <f t="shared" si="816"/>
        <v>2532</v>
      </c>
      <c r="V2606">
        <v>211.916666666683</v>
      </c>
      <c r="W2606">
        <f t="shared" si="817"/>
        <v>211</v>
      </c>
      <c r="X2606" t="str" cm="1">
        <f t="array" aca="1" ref="X2606" ca="1">IFERROR(INDEX('PC&amp;PD'!$A$1:$AS$19,ROW('PC&amp;PD'!$A$19),MATCH(INDIRECT(T2606),'PC&amp;PD'!$A$1:$AS$1,0)),"")</f>
        <v/>
      </c>
      <c r="AA2606" t="str">
        <f t="shared" si="807"/>
        <v/>
      </c>
      <c r="AB2606" t="str">
        <f t="shared" si="808"/>
        <v/>
      </c>
      <c r="AC2606" t="e">
        <f t="shared" ca="1" si="809"/>
        <v>#VALUE!</v>
      </c>
      <c r="AD2606" t="str" cm="1">
        <f t="array" aca="1" ref="AD2606" ca="1">IFERROR(IF((LEFT(INDIRECT("$F"&amp;$S2606),4))="GOTS",IF($G2606="Organic","GOTS_Organic_raw",(IF($G2606="Responsible","GOTS_Responsible",(IF($G2606="No Attribute (Conventional)","GOTS_conventional",(IF($G2606="Recycled Pre/Post-Consumer","GOTS_pre_post",(IF($G2606="In-Conversion","GOTS_in_conversion",(IF($G2606="Sustainably Sourced","Sustainably_sourced",(IF($G2606="Recycled pre-consumer organic","GOTS_recycled_organic",""))))))))))))),IF($G2606="Organic","Organic",(IF($G2606="Responsible","Responsible",(IF($G2606="No Attribute (Conventional)","No_Attribute_Conventional",(IF($G2606="Recycled Pre/Post-Consumer","Recycled_Pre_Post_Consumer",(IF($G2606="In-Conversion","In_Conversion",(IF($G2606="Recycled Pre-Consumer","Recycled_Pre_Consumer",(IF($G2606="Recycled Post-Consumer","Recycled_Post_Consumer",(IF($G2606="Sustainably Sourced","Sustainably_sourced",(IF($G2606="Recycled pre-consumer organic","GOTS_recycled_organic","")))))))))))))))))),"")</f>
        <v/>
      </c>
      <c r="AE2606" t="e" cm="1">
        <f t="array" aca="1" ref="AE2606" ca="1">IF($I2606="",IF(INDIRECT("$F"&amp;$S2606)="","",IF(LEFT(INDIRECT("$F"&amp;$S2606),3)="GRS","GRS_RCS_RM",IF((LEFT(INDIRECT("$F"&amp;$S2606),3))="RCS","GRS_RCS_RM",IF(INDIRECT("$F"&amp;$S2606)="OCS (No Label)","OCS_Conversion_RM",IF(LEFT(INDIRECT("$F"&amp;$S2606),3)="OCS","OCS_RM",IF(RIGHT(INDIRECT("$F"&amp;$S2606),10)="conversion","GOTS_RM_conversion",IF((LEFT(INDIRECT("$F"&amp;$S2606),4))="GOTS","GOTS_RM","Responsible_RM"))))))),"DELETERM")</f>
        <v>#VALUE!</v>
      </c>
      <c r="AF2606" t="e" cm="1">
        <f t="array" aca="1" ref="AF2606" ca="1">IF($S2606="","",INDIRECT("$Z"&amp;$S2606))</f>
        <v>#VALUE!</v>
      </c>
      <c r="AG2606" t="str">
        <f t="shared" si="810"/>
        <v/>
      </c>
      <c r="AH2606" t="str" cm="1">
        <f t="array" aca="1" ref="AH2606" ca="1">IFERROR(INDIRECT("$ag"&amp;S2606),"")</f>
        <v/>
      </c>
      <c r="AI2606" t="e" cm="1">
        <f t="array" aca="1" ref="AI2606" ca="1">INDIRECT("O"&amp;S2606)</f>
        <v>#VALUE!</v>
      </c>
      <c r="AJ2606" t="str">
        <f t="shared" si="811"/>
        <v/>
      </c>
    </row>
    <row r="2607" spans="1:36" ht="16.5" customHeight="1">
      <c r="A2607" s="128" t="str">
        <f>IF(B2607="","",COUNTA($B$63:$B2607))</f>
        <v/>
      </c>
      <c r="B2607" s="132"/>
      <c r="C2607" s="133"/>
      <c r="D2607" s="140"/>
      <c r="E2607" s="140"/>
      <c r="F2607" s="133"/>
      <c r="G2607" s="141"/>
      <c r="H2607" s="141"/>
      <c r="I2607" s="141"/>
      <c r="J2607" s="141"/>
      <c r="K2607" s="37"/>
      <c r="L2607" s="142" t="str">
        <f>IF(R2607="","",LEFT(R2607,LEN(R2607)-2))</f>
        <v/>
      </c>
      <c r="M2607" s="142"/>
      <c r="N2607" s="60"/>
      <c r="O2607" s="313"/>
      <c r="Q2607" t="str">
        <f t="shared" si="806"/>
        <v/>
      </c>
      <c r="R2607" t="str">
        <f t="shared" ref="R2607" si="822">CONCATENATE($Q2607,Q2608,Q2609,Q2610,Q2611,Q2612,$Q2613,$Q2614,$Q2615,$Q2616,$Q2617,$Q2618)</f>
        <v/>
      </c>
      <c r="S2607" t="e">
        <f t="shared" ca="1" si="815"/>
        <v>#VALUE!</v>
      </c>
      <c r="T2607" t="e">
        <f t="shared" ca="1" si="812"/>
        <v>#VALUE!</v>
      </c>
      <c r="U2607">
        <f t="shared" si="816"/>
        <v>2544</v>
      </c>
      <c r="V2607">
        <v>212.000000000017</v>
      </c>
      <c r="W2607">
        <f t="shared" si="817"/>
        <v>212</v>
      </c>
      <c r="X2607" t="str" cm="1">
        <f t="array" aca="1" ref="X2607" ca="1">IFERROR(INDEX('PC&amp;PD'!$A$1:$AS$19,ROW('PC&amp;PD'!$A$19),MATCH(INDIRECT(T2607),'PC&amp;PD'!$A$1:$AS$1,0)),"")</f>
        <v/>
      </c>
      <c r="Z2607" t="str">
        <f t="shared" ref="Z2607" si="823">IFERROR(IF($F2607="OCS 100","OCS (OCS 100)",IF($F2607="OCS Blended","OCS (OCS Blended)",IF($F2607="OCS (No Label)","OCS (No Label)",IF($F2607="RCS 100","RCS (RCS 100)",IF($F2607="RCS Blended","RCS (RCS Blended)",IF($F2607="GRS","GRS (GRS)",IF($F2607="GRS (No Label)", "GRS (No Label)",IF($F2607="RDS","RDS (RDS)",IF($F2607="RWS","RWS (RWS)",IF($F2607="RAS","RAS (RAS)",IF($F2607="RMS","RMS (RMS)",IF($F2607="GOTS Organic","GOTS (Organic)",IF($F2607="GOTS Made with organic","GOTS (Made with Organic)",IF($F2607="GOTS Organic - in conversion","GOTS (Organic - In Conversion)",IF($F2607="GOTS Made with organic - in conversion","GOTS (Made with Organic - In Conversion)",""))))))))))))))),"")</f>
        <v/>
      </c>
      <c r="AA2607" t="str">
        <f t="shared" si="807"/>
        <v/>
      </c>
      <c r="AB2607" t="str">
        <f t="shared" si="808"/>
        <v/>
      </c>
      <c r="AC2607" t="e">
        <f t="shared" ca="1" si="809"/>
        <v>#VALUE!</v>
      </c>
      <c r="AD2607" t="str" cm="1">
        <f t="array" aca="1" ref="AD2607" ca="1">IFERROR(IF((LEFT(INDIRECT("$F"&amp;$S2607),4))="GOTS",IF($G2607="Organic","GOTS_Organic_raw",(IF($G2607="Responsible","GOTS_Responsible",(IF($G2607="No Attribute (Conventional)","GOTS_conventional",(IF($G2607="Recycled Pre/Post-Consumer","GOTS_pre_post",(IF($G2607="In-Conversion","GOTS_in_conversion",(IF($G2607="Sustainably Sourced","Sustainably_sourced",(IF($G2607="Recycled pre-consumer organic","GOTS_recycled_organic",""))))))))))))),IF($G2607="Organic","Organic",(IF($G2607="Responsible","Responsible",(IF($G2607="No Attribute (Conventional)","No_Attribute_Conventional",(IF($G2607="Recycled Pre/Post-Consumer","Recycled_Pre_Post_Consumer",(IF($G2607="In-Conversion","In_Conversion",(IF($G2607="Recycled Pre-Consumer","Recycled_Pre_Consumer",(IF($G2607="Recycled Post-Consumer","Recycled_Post_Consumer",(IF($G2607="Sustainably Sourced","Sustainably_sourced",(IF($G2607="Recycled pre-consumer organic","GOTS_recycled_organic","")))))))))))))))))),"")</f>
        <v/>
      </c>
      <c r="AE2607" t="e" cm="1">
        <f t="array" aca="1" ref="AE2607" ca="1">IF($I2607="",IF(INDIRECT("$F"&amp;$S2607)="","",IF(LEFT(INDIRECT("$F"&amp;$S2607),3)="GRS","GRS_RCS_RM",IF((LEFT(INDIRECT("$F"&amp;$S2607),3))="RCS","GRS_RCS_RM",IF(INDIRECT("$F"&amp;$S2607)="OCS (No Label)","OCS_Conversion_RM",IF(LEFT(INDIRECT("$F"&amp;$S2607),3)="OCS","OCS_RM",IF(RIGHT(INDIRECT("$F"&amp;$S2607),10)="conversion","GOTS_RM_conversion",IF((LEFT(INDIRECT("$F"&amp;$S2607),4))="GOTS","GOTS_RM","Responsible_RM"))))))),"DELETERM")</f>
        <v>#VALUE!</v>
      </c>
      <c r="AF2607" t="e" cm="1">
        <f t="array" aca="1" ref="AF2607" ca="1">IF($S2607="","",INDIRECT("$Z"&amp;$S2607))</f>
        <v>#VALUE!</v>
      </c>
      <c r="AG2607" t="str">
        <f t="shared" si="810"/>
        <v/>
      </c>
      <c r="AH2607" t="str" cm="1">
        <f t="array" aca="1" ref="AH2607" ca="1">IFERROR(INDIRECT("$ag"&amp;S2607),"")</f>
        <v/>
      </c>
      <c r="AI2607" t="e" cm="1">
        <f t="array" aca="1" ref="AI2607" ca="1">INDIRECT("O"&amp;S2607)</f>
        <v>#VALUE!</v>
      </c>
      <c r="AJ2607" t="str">
        <f t="shared" si="811"/>
        <v/>
      </c>
    </row>
    <row r="2608" spans="1:36" ht="16.5" customHeight="1">
      <c r="A2608" s="129"/>
      <c r="B2608" s="134"/>
      <c r="C2608" s="135"/>
      <c r="D2608" s="146"/>
      <c r="E2608" s="146"/>
      <c r="F2608" s="135"/>
      <c r="G2608" s="147"/>
      <c r="H2608" s="147"/>
      <c r="I2608" s="147"/>
      <c r="J2608" s="147"/>
      <c r="K2608" s="38"/>
      <c r="L2608" s="143"/>
      <c r="M2608" s="143"/>
      <c r="N2608" s="61"/>
      <c r="O2608" s="314"/>
      <c r="Q2608" t="str">
        <f t="shared" si="806"/>
        <v/>
      </c>
      <c r="S2608" t="e">
        <f t="shared" ca="1" si="815"/>
        <v>#VALUE!</v>
      </c>
      <c r="T2608" t="e">
        <f t="shared" ca="1" si="812"/>
        <v>#VALUE!</v>
      </c>
      <c r="U2608">
        <f t="shared" si="816"/>
        <v>2544</v>
      </c>
      <c r="V2608">
        <v>212.08333333335</v>
      </c>
      <c r="W2608">
        <f t="shared" si="817"/>
        <v>212</v>
      </c>
      <c r="X2608" t="str" cm="1">
        <f t="array" aca="1" ref="X2608" ca="1">IFERROR(INDEX('PC&amp;PD'!$A$1:$AS$19,ROW('PC&amp;PD'!$A$19),MATCH(INDIRECT(T2608),'PC&amp;PD'!$A$1:$AS$1,0)),"")</f>
        <v/>
      </c>
      <c r="AA2608" t="str">
        <f t="shared" si="807"/>
        <v/>
      </c>
      <c r="AB2608" t="str">
        <f t="shared" si="808"/>
        <v/>
      </c>
      <c r="AC2608" t="e">
        <f t="shared" ca="1" si="809"/>
        <v>#VALUE!</v>
      </c>
      <c r="AD2608" t="str" cm="1">
        <f t="array" aca="1" ref="AD2608" ca="1">IFERROR(IF((LEFT(INDIRECT("$F"&amp;$S2608),4))="GOTS",IF($G2608="Organic","GOTS_Organic_raw",(IF($G2608="Responsible","GOTS_Responsible",(IF($G2608="No Attribute (Conventional)","GOTS_conventional",(IF($G2608="Recycled Pre/Post-Consumer","GOTS_pre_post",(IF($G2608="In-Conversion","GOTS_in_conversion",(IF($G2608="Sustainably Sourced","Sustainably_sourced",(IF($G2608="Recycled pre-consumer organic","GOTS_recycled_organic",""))))))))))))),IF($G2608="Organic","Organic",(IF($G2608="Responsible","Responsible",(IF($G2608="No Attribute (Conventional)","No_Attribute_Conventional",(IF($G2608="Recycled Pre/Post-Consumer","Recycled_Pre_Post_Consumer",(IF($G2608="In-Conversion","In_Conversion",(IF($G2608="Recycled Pre-Consumer","Recycled_Pre_Consumer",(IF($G2608="Recycled Post-Consumer","Recycled_Post_Consumer",(IF($G2608="Sustainably Sourced","Sustainably_sourced",(IF($G2608="Recycled pre-consumer organic","GOTS_recycled_organic","")))))))))))))))))),"")</f>
        <v/>
      </c>
      <c r="AE2608" t="e" cm="1">
        <f t="array" aca="1" ref="AE2608" ca="1">IF($I2608="",IF(INDIRECT("$F"&amp;$S2608)="","",IF(LEFT(INDIRECT("$F"&amp;$S2608),3)="GRS","GRS_RCS_RM",IF((LEFT(INDIRECT("$F"&amp;$S2608),3))="RCS","GRS_RCS_RM",IF(INDIRECT("$F"&amp;$S2608)="OCS (No Label)","OCS_Conversion_RM",IF(LEFT(INDIRECT("$F"&amp;$S2608),3)="OCS","OCS_RM",IF(RIGHT(INDIRECT("$F"&amp;$S2608),10)="conversion","GOTS_RM_conversion",IF((LEFT(INDIRECT("$F"&amp;$S2608),4))="GOTS","GOTS_RM","Responsible_RM"))))))),"DELETERM")</f>
        <v>#VALUE!</v>
      </c>
      <c r="AF2608" t="e" cm="1">
        <f t="array" aca="1" ref="AF2608" ca="1">IF($S2608="","",INDIRECT("$Z"&amp;$S2608))</f>
        <v>#VALUE!</v>
      </c>
      <c r="AG2608" t="str">
        <f t="shared" si="810"/>
        <v/>
      </c>
      <c r="AH2608" t="str" cm="1">
        <f t="array" aca="1" ref="AH2608" ca="1">IFERROR(INDIRECT("$ag"&amp;S2608),"")</f>
        <v/>
      </c>
      <c r="AI2608" t="e" cm="1">
        <f t="array" aca="1" ref="AI2608" ca="1">INDIRECT("O"&amp;S2608)</f>
        <v>#VALUE!</v>
      </c>
      <c r="AJ2608" t="str">
        <f t="shared" si="811"/>
        <v/>
      </c>
    </row>
    <row r="2609" spans="1:36" ht="16.5" customHeight="1">
      <c r="A2609" s="129"/>
      <c r="B2609" s="134"/>
      <c r="C2609" s="135"/>
      <c r="D2609" s="146"/>
      <c r="E2609" s="146"/>
      <c r="F2609" s="135"/>
      <c r="G2609" s="147"/>
      <c r="H2609" s="147"/>
      <c r="I2609" s="147"/>
      <c r="J2609" s="147"/>
      <c r="K2609" s="38"/>
      <c r="L2609" s="143"/>
      <c r="M2609" s="143"/>
      <c r="N2609" s="61"/>
      <c r="O2609" s="314"/>
      <c r="Q2609" t="str">
        <f t="shared" si="806"/>
        <v/>
      </c>
      <c r="S2609" t="e">
        <f t="shared" ca="1" si="815"/>
        <v>#VALUE!</v>
      </c>
      <c r="T2609" t="e">
        <f t="shared" ca="1" si="812"/>
        <v>#VALUE!</v>
      </c>
      <c r="U2609">
        <f t="shared" si="816"/>
        <v>2544</v>
      </c>
      <c r="V2609">
        <v>212.166666666683</v>
      </c>
      <c r="W2609">
        <f t="shared" si="817"/>
        <v>212</v>
      </c>
      <c r="X2609" t="str" cm="1">
        <f t="array" aca="1" ref="X2609" ca="1">IFERROR(INDEX('PC&amp;PD'!$A$1:$AS$19,ROW('PC&amp;PD'!$A$19),MATCH(INDIRECT(T2609),'PC&amp;PD'!$A$1:$AS$1,0)),"")</f>
        <v/>
      </c>
      <c r="AA2609" t="str">
        <f t="shared" si="807"/>
        <v/>
      </c>
      <c r="AB2609" t="str">
        <f t="shared" si="808"/>
        <v/>
      </c>
      <c r="AC2609" t="e">
        <f t="shared" ca="1" si="809"/>
        <v>#VALUE!</v>
      </c>
      <c r="AD2609" t="str" cm="1">
        <f t="array" aca="1" ref="AD2609" ca="1">IFERROR(IF((LEFT(INDIRECT("$F"&amp;$S2609),4))="GOTS",IF($G2609="Organic","GOTS_Organic_raw",(IF($G2609="Responsible","GOTS_Responsible",(IF($G2609="No Attribute (Conventional)","GOTS_conventional",(IF($G2609="Recycled Pre/Post-Consumer","GOTS_pre_post",(IF($G2609="In-Conversion","GOTS_in_conversion",(IF($G2609="Sustainably Sourced","Sustainably_sourced",(IF($G2609="Recycled pre-consumer organic","GOTS_recycled_organic",""))))))))))))),IF($G2609="Organic","Organic",(IF($G2609="Responsible","Responsible",(IF($G2609="No Attribute (Conventional)","No_Attribute_Conventional",(IF($G2609="Recycled Pre/Post-Consumer","Recycled_Pre_Post_Consumer",(IF($G2609="In-Conversion","In_Conversion",(IF($G2609="Recycled Pre-Consumer","Recycled_Pre_Consumer",(IF($G2609="Recycled Post-Consumer","Recycled_Post_Consumer",(IF($G2609="Sustainably Sourced","Sustainably_sourced",(IF($G2609="Recycled pre-consumer organic","GOTS_recycled_organic","")))))))))))))))))),"")</f>
        <v/>
      </c>
      <c r="AE2609" t="e" cm="1">
        <f t="array" aca="1" ref="AE2609" ca="1">IF($I2609="",IF(INDIRECT("$F"&amp;$S2609)="","",IF(LEFT(INDIRECT("$F"&amp;$S2609),3)="GRS","GRS_RCS_RM",IF((LEFT(INDIRECT("$F"&amp;$S2609),3))="RCS","GRS_RCS_RM",IF(INDIRECT("$F"&amp;$S2609)="OCS (No Label)","OCS_Conversion_RM",IF(LEFT(INDIRECT("$F"&amp;$S2609),3)="OCS","OCS_RM",IF(RIGHT(INDIRECT("$F"&amp;$S2609),10)="conversion","GOTS_RM_conversion",IF((LEFT(INDIRECT("$F"&amp;$S2609),4))="GOTS","GOTS_RM","Responsible_RM"))))))),"DELETERM")</f>
        <v>#VALUE!</v>
      </c>
      <c r="AF2609" t="e" cm="1">
        <f t="array" aca="1" ref="AF2609" ca="1">IF($S2609="","",INDIRECT("$Z"&amp;$S2609))</f>
        <v>#VALUE!</v>
      </c>
      <c r="AG2609" t="str">
        <f t="shared" si="810"/>
        <v/>
      </c>
      <c r="AH2609" t="str" cm="1">
        <f t="array" aca="1" ref="AH2609" ca="1">IFERROR(INDIRECT("$ag"&amp;S2609),"")</f>
        <v/>
      </c>
      <c r="AI2609" t="e" cm="1">
        <f t="array" aca="1" ref="AI2609" ca="1">INDIRECT("O"&amp;S2609)</f>
        <v>#VALUE!</v>
      </c>
      <c r="AJ2609" t="str">
        <f t="shared" si="811"/>
        <v/>
      </c>
    </row>
    <row r="2610" spans="1:36" ht="16.5" customHeight="1">
      <c r="A2610" s="129"/>
      <c r="B2610" s="134"/>
      <c r="C2610" s="135"/>
      <c r="D2610" s="146"/>
      <c r="E2610" s="146"/>
      <c r="F2610" s="135"/>
      <c r="G2610" s="147"/>
      <c r="H2610" s="147"/>
      <c r="I2610" s="147"/>
      <c r="J2610" s="147"/>
      <c r="K2610" s="38"/>
      <c r="L2610" s="143"/>
      <c r="M2610" s="143"/>
      <c r="N2610" s="61"/>
      <c r="O2610" s="314"/>
      <c r="Q2610" t="str">
        <f t="shared" si="806"/>
        <v/>
      </c>
      <c r="S2610" t="e">
        <f t="shared" ca="1" si="815"/>
        <v>#VALUE!</v>
      </c>
      <c r="T2610" t="e">
        <f t="shared" ca="1" si="812"/>
        <v>#VALUE!</v>
      </c>
      <c r="U2610">
        <f t="shared" si="816"/>
        <v>2544</v>
      </c>
      <c r="V2610">
        <v>212.250000000017</v>
      </c>
      <c r="W2610">
        <f t="shared" si="817"/>
        <v>212</v>
      </c>
      <c r="X2610" t="str" cm="1">
        <f t="array" aca="1" ref="X2610" ca="1">IFERROR(INDEX('PC&amp;PD'!$A$1:$AS$19,ROW('PC&amp;PD'!$A$19),MATCH(INDIRECT(T2610),'PC&amp;PD'!$A$1:$AS$1,0)),"")</f>
        <v/>
      </c>
      <c r="AA2610" t="str">
        <f t="shared" si="807"/>
        <v/>
      </c>
      <c r="AB2610" t="str">
        <f t="shared" si="808"/>
        <v/>
      </c>
      <c r="AC2610" t="e">
        <f t="shared" ca="1" si="809"/>
        <v>#VALUE!</v>
      </c>
      <c r="AD2610" t="str" cm="1">
        <f t="array" aca="1" ref="AD2610" ca="1">IFERROR(IF((LEFT(INDIRECT("$F"&amp;$S2610),4))="GOTS",IF($G2610="Organic","GOTS_Organic_raw",(IF($G2610="Responsible","GOTS_Responsible",(IF($G2610="No Attribute (Conventional)","GOTS_conventional",(IF($G2610="Recycled Pre/Post-Consumer","GOTS_pre_post",(IF($G2610="In-Conversion","GOTS_in_conversion",(IF($G2610="Sustainably Sourced","Sustainably_sourced",(IF($G2610="Recycled pre-consumer organic","GOTS_recycled_organic",""))))))))))))),IF($G2610="Organic","Organic",(IF($G2610="Responsible","Responsible",(IF($G2610="No Attribute (Conventional)","No_Attribute_Conventional",(IF($G2610="Recycled Pre/Post-Consumer","Recycled_Pre_Post_Consumer",(IF($G2610="In-Conversion","In_Conversion",(IF($G2610="Recycled Pre-Consumer","Recycled_Pre_Consumer",(IF($G2610="Recycled Post-Consumer","Recycled_Post_Consumer",(IF($G2610="Sustainably Sourced","Sustainably_sourced",(IF($G2610="Recycled pre-consumer organic","GOTS_recycled_organic","")))))))))))))))))),"")</f>
        <v/>
      </c>
      <c r="AE2610" t="e" cm="1">
        <f t="array" aca="1" ref="AE2610" ca="1">IF($I2610="",IF(INDIRECT("$F"&amp;$S2610)="","",IF(LEFT(INDIRECT("$F"&amp;$S2610),3)="GRS","GRS_RCS_RM",IF((LEFT(INDIRECT("$F"&amp;$S2610),3))="RCS","GRS_RCS_RM",IF(INDIRECT("$F"&amp;$S2610)="OCS (No Label)","OCS_Conversion_RM",IF(LEFT(INDIRECT("$F"&amp;$S2610),3)="OCS","OCS_RM",IF(RIGHT(INDIRECT("$F"&amp;$S2610),10)="conversion","GOTS_RM_conversion",IF((LEFT(INDIRECT("$F"&amp;$S2610),4))="GOTS","GOTS_RM","Responsible_RM"))))))),"DELETERM")</f>
        <v>#VALUE!</v>
      </c>
      <c r="AF2610" t="e" cm="1">
        <f t="array" aca="1" ref="AF2610" ca="1">IF($S2610="","",INDIRECT("$Z"&amp;$S2610))</f>
        <v>#VALUE!</v>
      </c>
      <c r="AG2610" t="str">
        <f t="shared" si="810"/>
        <v/>
      </c>
      <c r="AH2610" t="str" cm="1">
        <f t="array" aca="1" ref="AH2610" ca="1">IFERROR(INDIRECT("$ag"&amp;S2610),"")</f>
        <v/>
      </c>
      <c r="AI2610" t="e" cm="1">
        <f t="array" aca="1" ref="AI2610" ca="1">INDIRECT("O"&amp;S2610)</f>
        <v>#VALUE!</v>
      </c>
      <c r="AJ2610" t="str">
        <f t="shared" si="811"/>
        <v/>
      </c>
    </row>
    <row r="2611" spans="1:36" ht="16.5" customHeight="1">
      <c r="A2611" s="129"/>
      <c r="B2611" s="134"/>
      <c r="C2611" s="135"/>
      <c r="D2611" s="146"/>
      <c r="E2611" s="146"/>
      <c r="F2611" s="135"/>
      <c r="G2611" s="147"/>
      <c r="H2611" s="147"/>
      <c r="I2611" s="147"/>
      <c r="J2611" s="147"/>
      <c r="K2611" s="38"/>
      <c r="L2611" s="143"/>
      <c r="M2611" s="143"/>
      <c r="N2611" s="61"/>
      <c r="O2611" s="314"/>
      <c r="Q2611" t="str">
        <f t="shared" si="806"/>
        <v/>
      </c>
      <c r="S2611" t="e">
        <f t="shared" ca="1" si="815"/>
        <v>#VALUE!</v>
      </c>
      <c r="T2611" t="e">
        <f t="shared" ca="1" si="812"/>
        <v>#VALUE!</v>
      </c>
      <c r="U2611">
        <f t="shared" si="816"/>
        <v>2544</v>
      </c>
      <c r="V2611">
        <v>212.33333333335</v>
      </c>
      <c r="W2611">
        <f t="shared" si="817"/>
        <v>212</v>
      </c>
      <c r="X2611" t="str" cm="1">
        <f t="array" aca="1" ref="X2611" ca="1">IFERROR(INDEX('PC&amp;PD'!$A$1:$AS$19,ROW('PC&amp;PD'!$A$19),MATCH(INDIRECT(T2611),'PC&amp;PD'!$A$1:$AS$1,0)),"")</f>
        <v/>
      </c>
      <c r="AA2611" t="str">
        <f t="shared" si="807"/>
        <v/>
      </c>
      <c r="AB2611" t="str">
        <f t="shared" si="808"/>
        <v/>
      </c>
      <c r="AC2611" t="e">
        <f t="shared" ca="1" si="809"/>
        <v>#VALUE!</v>
      </c>
      <c r="AD2611" t="str" cm="1">
        <f t="array" aca="1" ref="AD2611" ca="1">IFERROR(IF((LEFT(INDIRECT("$F"&amp;$S2611),4))="GOTS",IF($G2611="Organic","GOTS_Organic_raw",(IF($G2611="Responsible","GOTS_Responsible",(IF($G2611="No Attribute (Conventional)","GOTS_conventional",(IF($G2611="Recycled Pre/Post-Consumer","GOTS_pre_post",(IF($G2611="In-Conversion","GOTS_in_conversion",(IF($G2611="Sustainably Sourced","Sustainably_sourced",(IF($G2611="Recycled pre-consumer organic","GOTS_recycled_organic",""))))))))))))),IF($G2611="Organic","Organic",(IF($G2611="Responsible","Responsible",(IF($G2611="No Attribute (Conventional)","No_Attribute_Conventional",(IF($G2611="Recycled Pre/Post-Consumer","Recycled_Pre_Post_Consumer",(IF($G2611="In-Conversion","In_Conversion",(IF($G2611="Recycled Pre-Consumer","Recycled_Pre_Consumer",(IF($G2611="Recycled Post-Consumer","Recycled_Post_Consumer",(IF($G2611="Sustainably Sourced","Sustainably_sourced",(IF($G2611="Recycled pre-consumer organic","GOTS_recycled_organic","")))))))))))))))))),"")</f>
        <v/>
      </c>
      <c r="AE2611" t="e" cm="1">
        <f t="array" aca="1" ref="AE2611" ca="1">IF($I2611="",IF(INDIRECT("$F"&amp;$S2611)="","",IF(LEFT(INDIRECT("$F"&amp;$S2611),3)="GRS","GRS_RCS_RM",IF((LEFT(INDIRECT("$F"&amp;$S2611),3))="RCS","GRS_RCS_RM",IF(INDIRECT("$F"&amp;$S2611)="OCS (No Label)","OCS_Conversion_RM",IF(LEFT(INDIRECT("$F"&amp;$S2611),3)="OCS","OCS_RM",IF(RIGHT(INDIRECT("$F"&amp;$S2611),10)="conversion","GOTS_RM_conversion",IF((LEFT(INDIRECT("$F"&amp;$S2611),4))="GOTS","GOTS_RM","Responsible_RM"))))))),"DELETERM")</f>
        <v>#VALUE!</v>
      </c>
      <c r="AF2611" t="e" cm="1">
        <f t="array" aca="1" ref="AF2611" ca="1">IF($S2611="","",INDIRECT("$Z"&amp;$S2611))</f>
        <v>#VALUE!</v>
      </c>
      <c r="AG2611" t="str">
        <f t="shared" si="810"/>
        <v/>
      </c>
      <c r="AH2611" t="str" cm="1">
        <f t="array" aca="1" ref="AH2611" ca="1">IFERROR(INDIRECT("$ag"&amp;S2611),"")</f>
        <v/>
      </c>
      <c r="AI2611" t="e" cm="1">
        <f t="array" aca="1" ref="AI2611" ca="1">INDIRECT("O"&amp;S2611)</f>
        <v>#VALUE!</v>
      </c>
      <c r="AJ2611" t="str">
        <f t="shared" si="811"/>
        <v/>
      </c>
    </row>
    <row r="2612" spans="1:36" ht="16.5" customHeight="1">
      <c r="A2612" s="129"/>
      <c r="B2612" s="134"/>
      <c r="C2612" s="135"/>
      <c r="D2612" s="146"/>
      <c r="E2612" s="146"/>
      <c r="F2612" s="135"/>
      <c r="G2612" s="147"/>
      <c r="H2612" s="147"/>
      <c r="I2612" s="147"/>
      <c r="J2612" s="147"/>
      <c r="K2612" s="38"/>
      <c r="L2612" s="143"/>
      <c r="M2612" s="143"/>
      <c r="N2612" s="61"/>
      <c r="O2612" s="314"/>
      <c r="Q2612" t="str">
        <f t="shared" si="806"/>
        <v/>
      </c>
      <c r="S2612" t="e">
        <f t="shared" ca="1" si="815"/>
        <v>#VALUE!</v>
      </c>
      <c r="T2612" t="e">
        <f t="shared" ca="1" si="812"/>
        <v>#VALUE!</v>
      </c>
      <c r="U2612">
        <f t="shared" si="816"/>
        <v>2544</v>
      </c>
      <c r="V2612">
        <v>212.416666666683</v>
      </c>
      <c r="W2612">
        <f t="shared" si="817"/>
        <v>212</v>
      </c>
      <c r="X2612" t="str" cm="1">
        <f t="array" aca="1" ref="X2612" ca="1">IFERROR(INDEX('PC&amp;PD'!$A$1:$AS$19,ROW('PC&amp;PD'!$A$19),MATCH(INDIRECT(T2612),'PC&amp;PD'!$A$1:$AS$1,0)),"")</f>
        <v/>
      </c>
      <c r="AA2612" t="str">
        <f t="shared" si="807"/>
        <v/>
      </c>
      <c r="AB2612" t="str">
        <f t="shared" si="808"/>
        <v/>
      </c>
      <c r="AC2612" t="e">
        <f t="shared" ca="1" si="809"/>
        <v>#VALUE!</v>
      </c>
      <c r="AD2612" t="str" cm="1">
        <f t="array" aca="1" ref="AD2612" ca="1">IFERROR(IF((LEFT(INDIRECT("$F"&amp;$S2612),4))="GOTS",IF($G2612="Organic","GOTS_Organic_raw",(IF($G2612="Responsible","GOTS_Responsible",(IF($G2612="No Attribute (Conventional)","GOTS_conventional",(IF($G2612="Recycled Pre/Post-Consumer","GOTS_pre_post",(IF($G2612="In-Conversion","GOTS_in_conversion",(IF($G2612="Sustainably Sourced","Sustainably_sourced",(IF($G2612="Recycled pre-consumer organic","GOTS_recycled_organic",""))))))))))))),IF($G2612="Organic","Organic",(IF($G2612="Responsible","Responsible",(IF($G2612="No Attribute (Conventional)","No_Attribute_Conventional",(IF($G2612="Recycled Pre/Post-Consumer","Recycled_Pre_Post_Consumer",(IF($G2612="In-Conversion","In_Conversion",(IF($G2612="Recycled Pre-Consumer","Recycled_Pre_Consumer",(IF($G2612="Recycled Post-Consumer","Recycled_Post_Consumer",(IF($G2612="Sustainably Sourced","Sustainably_sourced",(IF($G2612="Recycled pre-consumer organic","GOTS_recycled_organic","")))))))))))))))))),"")</f>
        <v/>
      </c>
      <c r="AE2612" t="e" cm="1">
        <f t="array" aca="1" ref="AE2612" ca="1">IF($I2612="",IF(INDIRECT("$F"&amp;$S2612)="","",IF(LEFT(INDIRECT("$F"&amp;$S2612),3)="GRS","GRS_RCS_RM",IF((LEFT(INDIRECT("$F"&amp;$S2612),3))="RCS","GRS_RCS_RM",IF(INDIRECT("$F"&amp;$S2612)="OCS (No Label)","OCS_Conversion_RM",IF(LEFT(INDIRECT("$F"&amp;$S2612),3)="OCS","OCS_RM",IF(RIGHT(INDIRECT("$F"&amp;$S2612),10)="conversion","GOTS_RM_conversion",IF((LEFT(INDIRECT("$F"&amp;$S2612),4))="GOTS","GOTS_RM","Responsible_RM"))))))),"DELETERM")</f>
        <v>#VALUE!</v>
      </c>
      <c r="AF2612" t="e" cm="1">
        <f t="array" aca="1" ref="AF2612" ca="1">IF($S2612="","",INDIRECT("$Z"&amp;$S2612))</f>
        <v>#VALUE!</v>
      </c>
      <c r="AG2612" t="str">
        <f t="shared" si="810"/>
        <v/>
      </c>
      <c r="AH2612" t="str" cm="1">
        <f t="array" aca="1" ref="AH2612" ca="1">IFERROR(INDIRECT("$ag"&amp;S2612),"")</f>
        <v/>
      </c>
      <c r="AI2612" t="e" cm="1">
        <f t="array" aca="1" ref="AI2612" ca="1">INDIRECT("O"&amp;S2612)</f>
        <v>#VALUE!</v>
      </c>
      <c r="AJ2612" t="str">
        <f t="shared" si="811"/>
        <v/>
      </c>
    </row>
    <row r="2613" spans="1:36" ht="16.5" customHeight="1">
      <c r="A2613" s="130"/>
      <c r="B2613" s="136"/>
      <c r="C2613" s="137"/>
      <c r="D2613" s="146"/>
      <c r="E2613" s="146"/>
      <c r="F2613" s="137"/>
      <c r="G2613" s="147"/>
      <c r="H2613" s="147"/>
      <c r="I2613" s="147"/>
      <c r="J2613" s="147"/>
      <c r="K2613" s="38"/>
      <c r="L2613" s="144"/>
      <c r="M2613" s="144"/>
      <c r="N2613" s="61"/>
      <c r="O2613" s="314"/>
      <c r="Q2613" t="str">
        <f t="shared" si="806"/>
        <v/>
      </c>
      <c r="S2613" t="e">
        <f t="shared" ca="1" si="815"/>
        <v>#VALUE!</v>
      </c>
      <c r="T2613" t="e">
        <f t="shared" ca="1" si="812"/>
        <v>#VALUE!</v>
      </c>
      <c r="U2613">
        <f t="shared" si="816"/>
        <v>2544</v>
      </c>
      <c r="V2613">
        <v>212.500000000017</v>
      </c>
      <c r="W2613">
        <f t="shared" si="817"/>
        <v>212</v>
      </c>
      <c r="X2613" t="str" cm="1">
        <f t="array" aca="1" ref="X2613" ca="1">IFERROR(INDEX('PC&amp;PD'!$A$1:$AS$19,ROW('PC&amp;PD'!$A$19),MATCH(INDIRECT(T2613),'PC&amp;PD'!$A$1:$AS$1,0)),"")</f>
        <v/>
      </c>
      <c r="AA2613" t="str">
        <f t="shared" si="807"/>
        <v/>
      </c>
      <c r="AB2613" t="str">
        <f t="shared" si="808"/>
        <v/>
      </c>
      <c r="AC2613" t="e">
        <f t="shared" ca="1" si="809"/>
        <v>#VALUE!</v>
      </c>
      <c r="AD2613" t="str" cm="1">
        <f t="array" aca="1" ref="AD2613" ca="1">IFERROR(IF((LEFT(INDIRECT("$F"&amp;$S2613),4))="GOTS",IF($G2613="Organic","GOTS_Organic_raw",(IF($G2613="Responsible","GOTS_Responsible",(IF($G2613="No Attribute (Conventional)","GOTS_conventional",(IF($G2613="Recycled Pre/Post-Consumer","GOTS_pre_post",(IF($G2613="In-Conversion","GOTS_in_conversion",(IF($G2613="Sustainably Sourced","Sustainably_sourced",(IF($G2613="Recycled pre-consumer organic","GOTS_recycled_organic",""))))))))))))),IF($G2613="Organic","Organic",(IF($G2613="Responsible","Responsible",(IF($G2613="No Attribute (Conventional)","No_Attribute_Conventional",(IF($G2613="Recycled Pre/Post-Consumer","Recycled_Pre_Post_Consumer",(IF($G2613="In-Conversion","In_Conversion",(IF($G2613="Recycled Pre-Consumer","Recycled_Pre_Consumer",(IF($G2613="Recycled Post-Consumer","Recycled_Post_Consumer",(IF($G2613="Sustainably Sourced","Sustainably_sourced",(IF($G2613="Recycled pre-consumer organic","GOTS_recycled_organic","")))))))))))))))))),"")</f>
        <v/>
      </c>
      <c r="AE2613" t="e" cm="1">
        <f t="array" aca="1" ref="AE2613" ca="1">IF($I2613="",IF(INDIRECT("$F"&amp;$S2613)="","",IF(LEFT(INDIRECT("$F"&amp;$S2613),3)="GRS","GRS_RCS_RM",IF((LEFT(INDIRECT("$F"&amp;$S2613),3))="RCS","GRS_RCS_RM",IF(INDIRECT("$F"&amp;$S2613)="OCS (No Label)","OCS_Conversion_RM",IF(LEFT(INDIRECT("$F"&amp;$S2613),3)="OCS","OCS_RM",IF(RIGHT(INDIRECT("$F"&amp;$S2613),10)="conversion","GOTS_RM_conversion",IF((LEFT(INDIRECT("$F"&amp;$S2613),4))="GOTS","GOTS_RM","Responsible_RM"))))))),"DELETERM")</f>
        <v>#VALUE!</v>
      </c>
      <c r="AF2613" t="e" cm="1">
        <f t="array" aca="1" ref="AF2613" ca="1">IF($S2613="","",INDIRECT("$Z"&amp;$S2613))</f>
        <v>#VALUE!</v>
      </c>
      <c r="AG2613" t="str">
        <f t="shared" si="810"/>
        <v/>
      </c>
      <c r="AH2613" t="str" cm="1">
        <f t="array" aca="1" ref="AH2613" ca="1">IFERROR(INDIRECT("$ag"&amp;S2613),"")</f>
        <v/>
      </c>
      <c r="AI2613" t="e" cm="1">
        <f t="array" aca="1" ref="AI2613" ca="1">INDIRECT("O"&amp;S2613)</f>
        <v>#VALUE!</v>
      </c>
      <c r="AJ2613" t="str">
        <f t="shared" si="811"/>
        <v/>
      </c>
    </row>
    <row r="2614" spans="1:36" ht="16.5" customHeight="1">
      <c r="A2614" s="130"/>
      <c r="B2614" s="136"/>
      <c r="C2614" s="137"/>
      <c r="D2614" s="146"/>
      <c r="E2614" s="146"/>
      <c r="F2614" s="137"/>
      <c r="G2614" s="147"/>
      <c r="H2614" s="147"/>
      <c r="I2614" s="147"/>
      <c r="J2614" s="147"/>
      <c r="K2614" s="38"/>
      <c r="L2614" s="144"/>
      <c r="M2614" s="144"/>
      <c r="N2614" s="61"/>
      <c r="O2614" s="314"/>
      <c r="Q2614" t="str">
        <f t="shared" si="806"/>
        <v/>
      </c>
      <c r="S2614" t="e">
        <f t="shared" ca="1" si="815"/>
        <v>#VALUE!</v>
      </c>
      <c r="T2614" t="e">
        <f t="shared" ca="1" si="812"/>
        <v>#VALUE!</v>
      </c>
      <c r="U2614">
        <f t="shared" si="816"/>
        <v>2544</v>
      </c>
      <c r="V2614">
        <v>212.58333333335</v>
      </c>
      <c r="W2614">
        <f t="shared" si="817"/>
        <v>212</v>
      </c>
      <c r="X2614" t="str" cm="1">
        <f t="array" aca="1" ref="X2614" ca="1">IFERROR(INDEX('PC&amp;PD'!$A$1:$AS$19,ROW('PC&amp;PD'!$A$19),MATCH(INDIRECT(T2614),'PC&amp;PD'!$A$1:$AS$1,0)),"")</f>
        <v/>
      </c>
      <c r="AA2614" t="str">
        <f t="shared" si="807"/>
        <v/>
      </c>
      <c r="AB2614" t="str">
        <f t="shared" si="808"/>
        <v/>
      </c>
      <c r="AC2614" t="e">
        <f t="shared" ca="1" si="809"/>
        <v>#VALUE!</v>
      </c>
      <c r="AD2614" t="str" cm="1">
        <f t="array" aca="1" ref="AD2614" ca="1">IFERROR(IF((LEFT(INDIRECT("$F"&amp;$S2614),4))="GOTS",IF($G2614="Organic","GOTS_Organic_raw",(IF($G2614="Responsible","GOTS_Responsible",(IF($G2614="No Attribute (Conventional)","GOTS_conventional",(IF($G2614="Recycled Pre/Post-Consumer","GOTS_pre_post",(IF($G2614="In-Conversion","GOTS_in_conversion",(IF($G2614="Sustainably Sourced","Sustainably_sourced",(IF($G2614="Recycled pre-consumer organic","GOTS_recycled_organic",""))))))))))))),IF($G2614="Organic","Organic",(IF($G2614="Responsible","Responsible",(IF($G2614="No Attribute (Conventional)","No_Attribute_Conventional",(IF($G2614="Recycled Pre/Post-Consumer","Recycled_Pre_Post_Consumer",(IF($G2614="In-Conversion","In_Conversion",(IF($G2614="Recycled Pre-Consumer","Recycled_Pre_Consumer",(IF($G2614="Recycled Post-Consumer","Recycled_Post_Consumer",(IF($G2614="Sustainably Sourced","Sustainably_sourced",(IF($G2614="Recycled pre-consumer organic","GOTS_recycled_organic","")))))))))))))))))),"")</f>
        <v/>
      </c>
      <c r="AE2614" t="e" cm="1">
        <f t="array" aca="1" ref="AE2614" ca="1">IF($I2614="",IF(INDIRECT("$F"&amp;$S2614)="","",IF(LEFT(INDIRECT("$F"&amp;$S2614),3)="GRS","GRS_RCS_RM",IF((LEFT(INDIRECT("$F"&amp;$S2614),3))="RCS","GRS_RCS_RM",IF(INDIRECT("$F"&amp;$S2614)="OCS (No Label)","OCS_Conversion_RM",IF(LEFT(INDIRECT("$F"&amp;$S2614),3)="OCS","OCS_RM",IF(RIGHT(INDIRECT("$F"&amp;$S2614),10)="conversion","GOTS_RM_conversion",IF((LEFT(INDIRECT("$F"&amp;$S2614),4))="GOTS","GOTS_RM","Responsible_RM"))))))),"DELETERM")</f>
        <v>#VALUE!</v>
      </c>
      <c r="AF2614" t="e" cm="1">
        <f t="array" aca="1" ref="AF2614" ca="1">IF($S2614="","",INDIRECT("$Z"&amp;$S2614))</f>
        <v>#VALUE!</v>
      </c>
      <c r="AG2614" t="str">
        <f t="shared" si="810"/>
        <v/>
      </c>
      <c r="AH2614" t="str" cm="1">
        <f t="array" aca="1" ref="AH2614" ca="1">IFERROR(INDIRECT("$ag"&amp;S2614),"")</f>
        <v/>
      </c>
      <c r="AI2614" t="e" cm="1">
        <f t="array" aca="1" ref="AI2614" ca="1">INDIRECT("O"&amp;S2614)</f>
        <v>#VALUE!</v>
      </c>
      <c r="AJ2614" t="str">
        <f t="shared" si="811"/>
        <v/>
      </c>
    </row>
    <row r="2615" spans="1:36" ht="16.5" customHeight="1">
      <c r="A2615" s="130"/>
      <c r="B2615" s="136"/>
      <c r="C2615" s="137"/>
      <c r="D2615" s="146"/>
      <c r="E2615" s="146"/>
      <c r="F2615" s="137"/>
      <c r="G2615" s="147"/>
      <c r="H2615" s="147"/>
      <c r="I2615" s="147"/>
      <c r="J2615" s="147"/>
      <c r="K2615" s="38"/>
      <c r="L2615" s="144"/>
      <c r="M2615" s="144"/>
      <c r="N2615" s="61"/>
      <c r="O2615" s="314"/>
      <c r="Q2615" t="str">
        <f t="shared" si="806"/>
        <v/>
      </c>
      <c r="S2615" t="e">
        <f t="shared" ca="1" si="815"/>
        <v>#VALUE!</v>
      </c>
      <c r="T2615" t="e">
        <f t="shared" ca="1" si="812"/>
        <v>#VALUE!</v>
      </c>
      <c r="U2615">
        <f t="shared" si="816"/>
        <v>2544</v>
      </c>
      <c r="V2615">
        <v>212.666666666683</v>
      </c>
      <c r="W2615">
        <f t="shared" si="817"/>
        <v>212</v>
      </c>
      <c r="X2615" t="str" cm="1">
        <f t="array" aca="1" ref="X2615" ca="1">IFERROR(INDEX('PC&amp;PD'!$A$1:$AS$19,ROW('PC&amp;PD'!$A$19),MATCH(INDIRECT(T2615),'PC&amp;PD'!$A$1:$AS$1,0)),"")</f>
        <v/>
      </c>
      <c r="AA2615" t="str">
        <f t="shared" si="807"/>
        <v/>
      </c>
      <c r="AB2615" t="str">
        <f t="shared" si="808"/>
        <v/>
      </c>
      <c r="AC2615" t="e">
        <f t="shared" ca="1" si="809"/>
        <v>#VALUE!</v>
      </c>
      <c r="AD2615" t="str" cm="1">
        <f t="array" aca="1" ref="AD2615" ca="1">IFERROR(IF((LEFT(INDIRECT("$F"&amp;$S2615),4))="GOTS",IF($G2615="Organic","GOTS_Organic_raw",(IF($G2615="Responsible","GOTS_Responsible",(IF($G2615="No Attribute (Conventional)","GOTS_conventional",(IF($G2615="Recycled Pre/Post-Consumer","GOTS_pre_post",(IF($G2615="In-Conversion","GOTS_in_conversion",(IF($G2615="Sustainably Sourced","Sustainably_sourced",(IF($G2615="Recycled pre-consumer organic","GOTS_recycled_organic",""))))))))))))),IF($G2615="Organic","Organic",(IF($G2615="Responsible","Responsible",(IF($G2615="No Attribute (Conventional)","No_Attribute_Conventional",(IF($G2615="Recycled Pre/Post-Consumer","Recycled_Pre_Post_Consumer",(IF($G2615="In-Conversion","In_Conversion",(IF($G2615="Recycled Pre-Consumer","Recycled_Pre_Consumer",(IF($G2615="Recycled Post-Consumer","Recycled_Post_Consumer",(IF($G2615="Sustainably Sourced","Sustainably_sourced",(IF($G2615="Recycled pre-consumer organic","GOTS_recycled_organic","")))))))))))))))))),"")</f>
        <v/>
      </c>
      <c r="AE2615" t="e" cm="1">
        <f t="array" aca="1" ref="AE2615" ca="1">IF($I2615="",IF(INDIRECT("$F"&amp;$S2615)="","",IF(LEFT(INDIRECT("$F"&amp;$S2615),3)="GRS","GRS_RCS_RM",IF((LEFT(INDIRECT("$F"&amp;$S2615),3))="RCS","GRS_RCS_RM",IF(INDIRECT("$F"&amp;$S2615)="OCS (No Label)","OCS_Conversion_RM",IF(LEFT(INDIRECT("$F"&amp;$S2615),3)="OCS","OCS_RM",IF(RIGHT(INDIRECT("$F"&amp;$S2615),10)="conversion","GOTS_RM_conversion",IF((LEFT(INDIRECT("$F"&amp;$S2615),4))="GOTS","GOTS_RM","Responsible_RM"))))))),"DELETERM")</f>
        <v>#VALUE!</v>
      </c>
      <c r="AF2615" t="e" cm="1">
        <f t="array" aca="1" ref="AF2615" ca="1">IF($S2615="","",INDIRECT("$Z"&amp;$S2615))</f>
        <v>#VALUE!</v>
      </c>
      <c r="AG2615" t="str">
        <f t="shared" si="810"/>
        <v/>
      </c>
      <c r="AH2615" t="str" cm="1">
        <f t="array" aca="1" ref="AH2615" ca="1">IFERROR(INDIRECT("$ag"&amp;S2615),"")</f>
        <v/>
      </c>
      <c r="AI2615" t="e" cm="1">
        <f t="array" aca="1" ref="AI2615" ca="1">INDIRECT("O"&amp;S2615)</f>
        <v>#VALUE!</v>
      </c>
      <c r="AJ2615" t="str">
        <f t="shared" si="811"/>
        <v/>
      </c>
    </row>
    <row r="2616" spans="1:36" ht="16.5" customHeight="1">
      <c r="A2616" s="130"/>
      <c r="B2616" s="136"/>
      <c r="C2616" s="137"/>
      <c r="D2616" s="146"/>
      <c r="E2616" s="146"/>
      <c r="F2616" s="137"/>
      <c r="G2616" s="147"/>
      <c r="H2616" s="147"/>
      <c r="I2616" s="147"/>
      <c r="J2616" s="147"/>
      <c r="K2616" s="38"/>
      <c r="L2616" s="144"/>
      <c r="M2616" s="144"/>
      <c r="N2616" s="61"/>
      <c r="O2616" s="314"/>
      <c r="Q2616" t="str">
        <f t="shared" si="806"/>
        <v/>
      </c>
      <c r="S2616" t="e">
        <f t="shared" ca="1" si="815"/>
        <v>#VALUE!</v>
      </c>
      <c r="T2616" t="e">
        <f t="shared" ca="1" si="812"/>
        <v>#VALUE!</v>
      </c>
      <c r="U2616">
        <f t="shared" si="816"/>
        <v>2544</v>
      </c>
      <c r="V2616">
        <v>212.750000000017</v>
      </c>
      <c r="W2616">
        <f t="shared" si="817"/>
        <v>212</v>
      </c>
      <c r="X2616" t="str" cm="1">
        <f t="array" aca="1" ref="X2616" ca="1">IFERROR(INDEX('PC&amp;PD'!$A$1:$AS$19,ROW('PC&amp;PD'!$A$19),MATCH(INDIRECT(T2616),'PC&amp;PD'!$A$1:$AS$1,0)),"")</f>
        <v/>
      </c>
      <c r="AA2616" t="str">
        <f t="shared" si="807"/>
        <v/>
      </c>
      <c r="AB2616" t="str">
        <f t="shared" si="808"/>
        <v/>
      </c>
      <c r="AC2616" t="e">
        <f t="shared" ca="1" si="809"/>
        <v>#VALUE!</v>
      </c>
      <c r="AD2616" t="str" cm="1">
        <f t="array" aca="1" ref="AD2616" ca="1">IFERROR(IF((LEFT(INDIRECT("$F"&amp;$S2616),4))="GOTS",IF($G2616="Organic","GOTS_Organic_raw",(IF($G2616="Responsible","GOTS_Responsible",(IF($G2616="No Attribute (Conventional)","GOTS_conventional",(IF($G2616="Recycled Pre/Post-Consumer","GOTS_pre_post",(IF($G2616="In-Conversion","GOTS_in_conversion",(IF($G2616="Sustainably Sourced","Sustainably_sourced",(IF($G2616="Recycled pre-consumer organic","GOTS_recycled_organic",""))))))))))))),IF($G2616="Organic","Organic",(IF($G2616="Responsible","Responsible",(IF($G2616="No Attribute (Conventional)","No_Attribute_Conventional",(IF($G2616="Recycled Pre/Post-Consumer","Recycled_Pre_Post_Consumer",(IF($G2616="In-Conversion","In_Conversion",(IF($G2616="Recycled Pre-Consumer","Recycled_Pre_Consumer",(IF($G2616="Recycled Post-Consumer","Recycled_Post_Consumer",(IF($G2616="Sustainably Sourced","Sustainably_sourced",(IF($G2616="Recycled pre-consumer organic","GOTS_recycled_organic","")))))))))))))))))),"")</f>
        <v/>
      </c>
      <c r="AE2616" t="e" cm="1">
        <f t="array" aca="1" ref="AE2616" ca="1">IF($I2616="",IF(INDIRECT("$F"&amp;$S2616)="","",IF(LEFT(INDIRECT("$F"&amp;$S2616),3)="GRS","GRS_RCS_RM",IF((LEFT(INDIRECT("$F"&amp;$S2616),3))="RCS","GRS_RCS_RM",IF(INDIRECT("$F"&amp;$S2616)="OCS (No Label)","OCS_Conversion_RM",IF(LEFT(INDIRECT("$F"&amp;$S2616),3)="OCS","OCS_RM",IF(RIGHT(INDIRECT("$F"&amp;$S2616),10)="conversion","GOTS_RM_conversion",IF((LEFT(INDIRECT("$F"&amp;$S2616),4))="GOTS","GOTS_RM","Responsible_RM"))))))),"DELETERM")</f>
        <v>#VALUE!</v>
      </c>
      <c r="AF2616" t="e" cm="1">
        <f t="array" aca="1" ref="AF2616" ca="1">IF($S2616="","",INDIRECT("$Z"&amp;$S2616))</f>
        <v>#VALUE!</v>
      </c>
      <c r="AG2616" t="str">
        <f t="shared" si="810"/>
        <v/>
      </c>
      <c r="AH2616" t="str" cm="1">
        <f t="array" aca="1" ref="AH2616" ca="1">IFERROR(INDIRECT("$ag"&amp;S2616),"")</f>
        <v/>
      </c>
      <c r="AI2616" t="e" cm="1">
        <f t="array" aca="1" ref="AI2616" ca="1">INDIRECT("O"&amp;S2616)</f>
        <v>#VALUE!</v>
      </c>
      <c r="AJ2616" t="str">
        <f t="shared" si="811"/>
        <v/>
      </c>
    </row>
    <row r="2617" spans="1:36" ht="16.5" customHeight="1">
      <c r="A2617" s="130"/>
      <c r="B2617" s="136"/>
      <c r="C2617" s="137"/>
      <c r="D2617" s="146"/>
      <c r="E2617" s="146"/>
      <c r="F2617" s="137"/>
      <c r="G2617" s="147"/>
      <c r="H2617" s="147"/>
      <c r="I2617" s="147"/>
      <c r="J2617" s="147"/>
      <c r="K2617" s="38"/>
      <c r="L2617" s="144"/>
      <c r="M2617" s="144"/>
      <c r="N2617" s="61"/>
      <c r="O2617" s="314"/>
      <c r="Q2617" t="str">
        <f t="shared" si="806"/>
        <v/>
      </c>
      <c r="S2617" t="e">
        <f t="shared" ca="1" si="815"/>
        <v>#VALUE!</v>
      </c>
      <c r="T2617" t="e">
        <f t="shared" ca="1" si="812"/>
        <v>#VALUE!</v>
      </c>
      <c r="U2617">
        <f t="shared" si="816"/>
        <v>2544</v>
      </c>
      <c r="V2617">
        <v>212.83333333335</v>
      </c>
      <c r="W2617">
        <f t="shared" si="817"/>
        <v>212</v>
      </c>
      <c r="X2617" t="str" cm="1">
        <f t="array" aca="1" ref="X2617" ca="1">IFERROR(INDEX('PC&amp;PD'!$A$1:$AS$19,ROW('PC&amp;PD'!$A$19),MATCH(INDIRECT(T2617),'PC&amp;PD'!$A$1:$AS$1,0)),"")</f>
        <v/>
      </c>
      <c r="AA2617" t="str">
        <f t="shared" si="807"/>
        <v/>
      </c>
      <c r="AB2617" t="str">
        <f t="shared" si="808"/>
        <v/>
      </c>
      <c r="AC2617" t="e">
        <f t="shared" ca="1" si="809"/>
        <v>#VALUE!</v>
      </c>
      <c r="AD2617" t="str" cm="1">
        <f t="array" aca="1" ref="AD2617" ca="1">IFERROR(IF((LEFT(INDIRECT("$F"&amp;$S2617),4))="GOTS",IF($G2617="Organic","GOTS_Organic_raw",(IF($G2617="Responsible","GOTS_Responsible",(IF($G2617="No Attribute (Conventional)","GOTS_conventional",(IF($G2617="Recycled Pre/Post-Consumer","GOTS_pre_post",(IF($G2617="In-Conversion","GOTS_in_conversion",(IF($G2617="Sustainably Sourced","Sustainably_sourced",(IF($G2617="Recycled pre-consumer organic","GOTS_recycled_organic",""))))))))))))),IF($G2617="Organic","Organic",(IF($G2617="Responsible","Responsible",(IF($G2617="No Attribute (Conventional)","No_Attribute_Conventional",(IF($G2617="Recycled Pre/Post-Consumer","Recycled_Pre_Post_Consumer",(IF($G2617="In-Conversion","In_Conversion",(IF($G2617="Recycled Pre-Consumer","Recycled_Pre_Consumer",(IF($G2617="Recycled Post-Consumer","Recycled_Post_Consumer",(IF($G2617="Sustainably Sourced","Sustainably_sourced",(IF($G2617="Recycled pre-consumer organic","GOTS_recycled_organic","")))))))))))))))))),"")</f>
        <v/>
      </c>
      <c r="AE2617" t="e" cm="1">
        <f t="array" aca="1" ref="AE2617" ca="1">IF($I2617="",IF(INDIRECT("$F"&amp;$S2617)="","",IF(LEFT(INDIRECT("$F"&amp;$S2617),3)="GRS","GRS_RCS_RM",IF((LEFT(INDIRECT("$F"&amp;$S2617),3))="RCS","GRS_RCS_RM",IF(INDIRECT("$F"&amp;$S2617)="OCS (No Label)","OCS_Conversion_RM",IF(LEFT(INDIRECT("$F"&amp;$S2617),3)="OCS","OCS_RM",IF(RIGHT(INDIRECT("$F"&amp;$S2617),10)="conversion","GOTS_RM_conversion",IF((LEFT(INDIRECT("$F"&amp;$S2617),4))="GOTS","GOTS_RM","Responsible_RM"))))))),"DELETERM")</f>
        <v>#VALUE!</v>
      </c>
      <c r="AF2617" t="e" cm="1">
        <f t="array" aca="1" ref="AF2617" ca="1">IF($S2617="","",INDIRECT("$Z"&amp;$S2617))</f>
        <v>#VALUE!</v>
      </c>
      <c r="AG2617" t="str">
        <f t="shared" si="810"/>
        <v/>
      </c>
      <c r="AH2617" t="str" cm="1">
        <f t="array" aca="1" ref="AH2617" ca="1">IFERROR(INDIRECT("$ag"&amp;S2617),"")</f>
        <v/>
      </c>
      <c r="AI2617" t="e" cm="1">
        <f t="array" aca="1" ref="AI2617" ca="1">INDIRECT("O"&amp;S2617)</f>
        <v>#VALUE!</v>
      </c>
      <c r="AJ2617" t="str">
        <f t="shared" si="811"/>
        <v/>
      </c>
    </row>
    <row r="2618" spans="1:36" ht="16.5" customHeight="1" thickBot="1">
      <c r="A2618" s="131"/>
      <c r="B2618" s="138"/>
      <c r="C2618" s="139"/>
      <c r="D2618" s="148"/>
      <c r="E2618" s="148"/>
      <c r="F2618" s="139"/>
      <c r="G2618" s="149"/>
      <c r="H2618" s="149"/>
      <c r="I2618" s="149"/>
      <c r="J2618" s="149"/>
      <c r="K2618" s="39"/>
      <c r="L2618" s="145"/>
      <c r="M2618" s="145"/>
      <c r="N2618" s="62"/>
      <c r="O2618" s="315"/>
      <c r="Q2618" t="str">
        <f t="shared" si="806"/>
        <v/>
      </c>
      <c r="S2618" t="e">
        <f t="shared" ca="1" si="815"/>
        <v>#VALUE!</v>
      </c>
      <c r="T2618" t="e">
        <f t="shared" ca="1" si="812"/>
        <v>#VALUE!</v>
      </c>
      <c r="U2618">
        <f t="shared" si="816"/>
        <v>2544</v>
      </c>
      <c r="V2618">
        <v>212.916666666683</v>
      </c>
      <c r="W2618">
        <f t="shared" si="817"/>
        <v>212</v>
      </c>
      <c r="X2618" t="str" cm="1">
        <f t="array" aca="1" ref="X2618" ca="1">IFERROR(INDEX('PC&amp;PD'!$A$1:$AS$19,ROW('PC&amp;PD'!$A$19),MATCH(INDIRECT(T2618),'PC&amp;PD'!$A$1:$AS$1,0)),"")</f>
        <v/>
      </c>
      <c r="AA2618" t="str">
        <f t="shared" si="807"/>
        <v/>
      </c>
      <c r="AB2618" t="str">
        <f t="shared" si="808"/>
        <v/>
      </c>
      <c r="AC2618" t="e">
        <f t="shared" ca="1" si="809"/>
        <v>#VALUE!</v>
      </c>
      <c r="AD2618" t="str" cm="1">
        <f t="array" aca="1" ref="AD2618" ca="1">IFERROR(IF((LEFT(INDIRECT("$F"&amp;$S2618),4))="GOTS",IF($G2618="Organic","GOTS_Organic_raw",(IF($G2618="Responsible","GOTS_Responsible",(IF($G2618="No Attribute (Conventional)","GOTS_conventional",(IF($G2618="Recycled Pre/Post-Consumer","GOTS_pre_post",(IF($G2618="In-Conversion","GOTS_in_conversion",(IF($G2618="Sustainably Sourced","Sustainably_sourced",(IF($G2618="Recycled pre-consumer organic","GOTS_recycled_organic",""))))))))))))),IF($G2618="Organic","Organic",(IF($G2618="Responsible","Responsible",(IF($G2618="No Attribute (Conventional)","No_Attribute_Conventional",(IF($G2618="Recycled Pre/Post-Consumer","Recycled_Pre_Post_Consumer",(IF($G2618="In-Conversion","In_Conversion",(IF($G2618="Recycled Pre-Consumer","Recycled_Pre_Consumer",(IF($G2618="Recycled Post-Consumer","Recycled_Post_Consumer",(IF($G2618="Sustainably Sourced","Sustainably_sourced",(IF($G2618="Recycled pre-consumer organic","GOTS_recycled_organic","")))))))))))))))))),"")</f>
        <v/>
      </c>
      <c r="AE2618" t="e" cm="1">
        <f t="array" aca="1" ref="AE2618" ca="1">IF($I2618="",IF(INDIRECT("$F"&amp;$S2618)="","",IF(LEFT(INDIRECT("$F"&amp;$S2618),3)="GRS","GRS_RCS_RM",IF((LEFT(INDIRECT("$F"&amp;$S2618),3))="RCS","GRS_RCS_RM",IF(INDIRECT("$F"&amp;$S2618)="OCS (No Label)","OCS_Conversion_RM",IF(LEFT(INDIRECT("$F"&amp;$S2618),3)="OCS","OCS_RM",IF(RIGHT(INDIRECT("$F"&amp;$S2618),10)="conversion","GOTS_RM_conversion",IF((LEFT(INDIRECT("$F"&amp;$S2618),4))="GOTS","GOTS_RM","Responsible_RM"))))))),"DELETERM")</f>
        <v>#VALUE!</v>
      </c>
      <c r="AF2618" t="e" cm="1">
        <f t="array" aca="1" ref="AF2618" ca="1">IF($S2618="","",INDIRECT("$Z"&amp;$S2618))</f>
        <v>#VALUE!</v>
      </c>
      <c r="AG2618" t="str">
        <f t="shared" si="810"/>
        <v/>
      </c>
      <c r="AH2618" t="str" cm="1">
        <f t="array" aca="1" ref="AH2618" ca="1">IFERROR(INDIRECT("$ag"&amp;S2618),"")</f>
        <v/>
      </c>
      <c r="AI2618" t="e" cm="1">
        <f t="array" aca="1" ref="AI2618" ca="1">INDIRECT("O"&amp;S2618)</f>
        <v>#VALUE!</v>
      </c>
      <c r="AJ2618" t="str">
        <f t="shared" si="811"/>
        <v/>
      </c>
    </row>
    <row r="2619" spans="1:36" ht="16.5" customHeight="1">
      <c r="A2619" s="128" t="str">
        <f>IF(B2619="","",COUNTA($B$63:$B2619))</f>
        <v/>
      </c>
      <c r="B2619" s="132"/>
      <c r="C2619" s="133"/>
      <c r="D2619" s="140"/>
      <c r="E2619" s="140"/>
      <c r="F2619" s="133"/>
      <c r="G2619" s="141"/>
      <c r="H2619" s="141"/>
      <c r="I2619" s="141"/>
      <c r="J2619" s="141"/>
      <c r="K2619" s="37"/>
      <c r="L2619" s="142" t="str">
        <f>IF(R2619="","",LEFT(R2619,LEN(R2619)-2))</f>
        <v/>
      </c>
      <c r="M2619" s="142"/>
      <c r="N2619" s="60"/>
      <c r="O2619" s="313"/>
      <c r="Q2619" t="str">
        <f t="shared" si="806"/>
        <v/>
      </c>
      <c r="R2619" t="str">
        <f t="shared" ref="R2619" si="824">CONCATENATE($Q2619,Q2620,Q2621,Q2622,Q2623,Q2624,$Q2625,$Q2626,$Q2627,$Q2628,$Q2629,$Q2630)</f>
        <v/>
      </c>
      <c r="S2619" t="e">
        <f t="shared" ca="1" si="815"/>
        <v>#VALUE!</v>
      </c>
      <c r="T2619" t="e">
        <f t="shared" ca="1" si="812"/>
        <v>#VALUE!</v>
      </c>
      <c r="U2619">
        <f t="shared" si="816"/>
        <v>2556</v>
      </c>
      <c r="V2619">
        <v>213.000000000017</v>
      </c>
      <c r="W2619">
        <f t="shared" si="817"/>
        <v>213</v>
      </c>
      <c r="X2619" t="str" cm="1">
        <f t="array" aca="1" ref="X2619" ca="1">IFERROR(INDEX('PC&amp;PD'!$A$1:$AS$19,ROW('PC&amp;PD'!$A$19),MATCH(INDIRECT(T2619),'PC&amp;PD'!$A$1:$AS$1,0)),"")</f>
        <v/>
      </c>
      <c r="Z2619" t="str">
        <f t="shared" ref="Z2619" si="825">IFERROR(IF($F2619="OCS 100","OCS (OCS 100)",IF($F2619="OCS Blended","OCS (OCS Blended)",IF($F2619="OCS (No Label)","OCS (No Label)",IF($F2619="RCS 100","RCS (RCS 100)",IF($F2619="RCS Blended","RCS (RCS Blended)",IF($F2619="GRS","GRS (GRS)",IF($F2619="GRS (No Label)", "GRS (No Label)",IF($F2619="RDS","RDS (RDS)",IF($F2619="RWS","RWS (RWS)",IF($F2619="RAS","RAS (RAS)",IF($F2619="RMS","RMS (RMS)",IF($F2619="GOTS Organic","GOTS (Organic)",IF($F2619="GOTS Made with organic","GOTS (Made with Organic)",IF($F2619="GOTS Organic - in conversion","GOTS (Organic - In Conversion)",IF($F2619="GOTS Made with organic - in conversion","GOTS (Made with Organic - In Conversion)",""))))))))))))))),"")</f>
        <v/>
      </c>
      <c r="AA2619" t="str">
        <f t="shared" si="807"/>
        <v/>
      </c>
      <c r="AB2619" t="str">
        <f t="shared" si="808"/>
        <v/>
      </c>
      <c r="AC2619" t="e">
        <f t="shared" ca="1" si="809"/>
        <v>#VALUE!</v>
      </c>
      <c r="AD2619" t="str" cm="1">
        <f t="array" aca="1" ref="AD2619" ca="1">IFERROR(IF((LEFT(INDIRECT("$F"&amp;$S2619),4))="GOTS",IF($G2619="Organic","GOTS_Organic_raw",(IF($G2619="Responsible","GOTS_Responsible",(IF($G2619="No Attribute (Conventional)","GOTS_conventional",(IF($G2619="Recycled Pre/Post-Consumer","GOTS_pre_post",(IF($G2619="In-Conversion","GOTS_in_conversion",(IF($G2619="Sustainably Sourced","Sustainably_sourced",(IF($G2619="Recycled pre-consumer organic","GOTS_recycled_organic",""))))))))))))),IF($G2619="Organic","Organic",(IF($G2619="Responsible","Responsible",(IF($G2619="No Attribute (Conventional)","No_Attribute_Conventional",(IF($G2619="Recycled Pre/Post-Consumer","Recycled_Pre_Post_Consumer",(IF($G2619="In-Conversion","In_Conversion",(IF($G2619="Recycled Pre-Consumer","Recycled_Pre_Consumer",(IF($G2619="Recycled Post-Consumer","Recycled_Post_Consumer",(IF($G2619="Sustainably Sourced","Sustainably_sourced",(IF($G2619="Recycled pre-consumer organic","GOTS_recycled_organic","")))))))))))))))))),"")</f>
        <v/>
      </c>
      <c r="AE2619" t="e" cm="1">
        <f t="array" aca="1" ref="AE2619" ca="1">IF($I2619="",IF(INDIRECT("$F"&amp;$S2619)="","",IF(LEFT(INDIRECT("$F"&amp;$S2619),3)="GRS","GRS_RCS_RM",IF((LEFT(INDIRECT("$F"&amp;$S2619),3))="RCS","GRS_RCS_RM",IF(INDIRECT("$F"&amp;$S2619)="OCS (No Label)","OCS_Conversion_RM",IF(LEFT(INDIRECT("$F"&amp;$S2619),3)="OCS","OCS_RM",IF(RIGHT(INDIRECT("$F"&amp;$S2619),10)="conversion","GOTS_RM_conversion",IF((LEFT(INDIRECT("$F"&amp;$S2619),4))="GOTS","GOTS_RM","Responsible_RM"))))))),"DELETERM")</f>
        <v>#VALUE!</v>
      </c>
      <c r="AF2619" t="e" cm="1">
        <f t="array" aca="1" ref="AF2619" ca="1">IF($S2619="","",INDIRECT("$Z"&amp;$S2619))</f>
        <v>#VALUE!</v>
      </c>
      <c r="AG2619" t="str">
        <f t="shared" si="810"/>
        <v/>
      </c>
      <c r="AH2619" t="str" cm="1">
        <f t="array" aca="1" ref="AH2619" ca="1">IFERROR(INDIRECT("$ag"&amp;S2619),"")</f>
        <v/>
      </c>
      <c r="AI2619" t="e" cm="1">
        <f t="array" aca="1" ref="AI2619" ca="1">INDIRECT("O"&amp;S2619)</f>
        <v>#VALUE!</v>
      </c>
      <c r="AJ2619" t="str">
        <f t="shared" si="811"/>
        <v/>
      </c>
    </row>
    <row r="2620" spans="1:36" ht="16.5" customHeight="1">
      <c r="A2620" s="129"/>
      <c r="B2620" s="134"/>
      <c r="C2620" s="135"/>
      <c r="D2620" s="146"/>
      <c r="E2620" s="146"/>
      <c r="F2620" s="135"/>
      <c r="G2620" s="147"/>
      <c r="H2620" s="147"/>
      <c r="I2620" s="147"/>
      <c r="J2620" s="147"/>
      <c r="K2620" s="38"/>
      <c r="L2620" s="143"/>
      <c r="M2620" s="143"/>
      <c r="N2620" s="61"/>
      <c r="O2620" s="314"/>
      <c r="Q2620" t="str">
        <f t="shared" si="806"/>
        <v/>
      </c>
      <c r="S2620" t="e">
        <f t="shared" ca="1" si="815"/>
        <v>#VALUE!</v>
      </c>
      <c r="T2620" t="e">
        <f t="shared" ca="1" si="812"/>
        <v>#VALUE!</v>
      </c>
      <c r="U2620">
        <f t="shared" si="816"/>
        <v>2556</v>
      </c>
      <c r="V2620">
        <v>213.08333333335</v>
      </c>
      <c r="W2620">
        <f t="shared" si="817"/>
        <v>213</v>
      </c>
      <c r="X2620" t="str" cm="1">
        <f t="array" aca="1" ref="X2620" ca="1">IFERROR(INDEX('PC&amp;PD'!$A$1:$AS$19,ROW('PC&amp;PD'!$A$19),MATCH(INDIRECT(T2620),'PC&amp;PD'!$A$1:$AS$1,0)),"")</f>
        <v/>
      </c>
      <c r="AA2620" t="str">
        <f t="shared" si="807"/>
        <v/>
      </c>
      <c r="AB2620" t="str">
        <f t="shared" si="808"/>
        <v/>
      </c>
      <c r="AC2620" t="e">
        <f t="shared" ca="1" si="809"/>
        <v>#VALUE!</v>
      </c>
      <c r="AD2620" t="str" cm="1">
        <f t="array" aca="1" ref="AD2620" ca="1">IFERROR(IF((LEFT(INDIRECT("$F"&amp;$S2620),4))="GOTS",IF($G2620="Organic","GOTS_Organic_raw",(IF($G2620="Responsible","GOTS_Responsible",(IF($G2620="No Attribute (Conventional)","GOTS_conventional",(IF($G2620="Recycled Pre/Post-Consumer","GOTS_pre_post",(IF($G2620="In-Conversion","GOTS_in_conversion",(IF($G2620="Sustainably Sourced","Sustainably_sourced",(IF($G2620="Recycled pre-consumer organic","GOTS_recycled_organic",""))))))))))))),IF($G2620="Organic","Organic",(IF($G2620="Responsible","Responsible",(IF($G2620="No Attribute (Conventional)","No_Attribute_Conventional",(IF($G2620="Recycled Pre/Post-Consumer","Recycled_Pre_Post_Consumer",(IF($G2620="In-Conversion","In_Conversion",(IF($G2620="Recycled Pre-Consumer","Recycled_Pre_Consumer",(IF($G2620="Recycled Post-Consumer","Recycled_Post_Consumer",(IF($G2620="Sustainably Sourced","Sustainably_sourced",(IF($G2620="Recycled pre-consumer organic","GOTS_recycled_organic","")))))))))))))))))),"")</f>
        <v/>
      </c>
      <c r="AE2620" t="e" cm="1">
        <f t="array" aca="1" ref="AE2620" ca="1">IF($I2620="",IF(INDIRECT("$F"&amp;$S2620)="","",IF(LEFT(INDIRECT("$F"&amp;$S2620),3)="GRS","GRS_RCS_RM",IF((LEFT(INDIRECT("$F"&amp;$S2620),3))="RCS","GRS_RCS_RM",IF(INDIRECT("$F"&amp;$S2620)="OCS (No Label)","OCS_Conversion_RM",IF(LEFT(INDIRECT("$F"&amp;$S2620),3)="OCS","OCS_RM",IF(RIGHT(INDIRECT("$F"&amp;$S2620),10)="conversion","GOTS_RM_conversion",IF((LEFT(INDIRECT("$F"&amp;$S2620),4))="GOTS","GOTS_RM","Responsible_RM"))))))),"DELETERM")</f>
        <v>#VALUE!</v>
      </c>
      <c r="AF2620" t="e" cm="1">
        <f t="array" aca="1" ref="AF2620" ca="1">IF($S2620="","",INDIRECT("$Z"&amp;$S2620))</f>
        <v>#VALUE!</v>
      </c>
      <c r="AG2620" t="str">
        <f t="shared" si="810"/>
        <v/>
      </c>
      <c r="AH2620" t="str" cm="1">
        <f t="array" aca="1" ref="AH2620" ca="1">IFERROR(INDIRECT("$ag"&amp;S2620),"")</f>
        <v/>
      </c>
      <c r="AI2620" t="e" cm="1">
        <f t="array" aca="1" ref="AI2620" ca="1">INDIRECT("O"&amp;S2620)</f>
        <v>#VALUE!</v>
      </c>
      <c r="AJ2620" t="str">
        <f t="shared" si="811"/>
        <v/>
      </c>
    </row>
    <row r="2621" spans="1:36" ht="16.5" customHeight="1">
      <c r="A2621" s="129"/>
      <c r="B2621" s="134"/>
      <c r="C2621" s="135"/>
      <c r="D2621" s="146"/>
      <c r="E2621" s="146"/>
      <c r="F2621" s="135"/>
      <c r="G2621" s="147"/>
      <c r="H2621" s="147"/>
      <c r="I2621" s="147"/>
      <c r="J2621" s="147"/>
      <c r="K2621" s="38"/>
      <c r="L2621" s="143"/>
      <c r="M2621" s="143"/>
      <c r="N2621" s="61"/>
      <c r="O2621" s="314"/>
      <c r="Q2621" t="str">
        <f t="shared" si="806"/>
        <v/>
      </c>
      <c r="S2621" t="e">
        <f t="shared" ca="1" si="815"/>
        <v>#VALUE!</v>
      </c>
      <c r="T2621" t="e">
        <f t="shared" ca="1" si="812"/>
        <v>#VALUE!</v>
      </c>
      <c r="U2621">
        <f t="shared" si="816"/>
        <v>2556</v>
      </c>
      <c r="V2621">
        <v>213.166666666683</v>
      </c>
      <c r="W2621">
        <f t="shared" si="817"/>
        <v>213</v>
      </c>
      <c r="X2621" t="str" cm="1">
        <f t="array" aca="1" ref="X2621" ca="1">IFERROR(INDEX('PC&amp;PD'!$A$1:$AS$19,ROW('PC&amp;PD'!$A$19),MATCH(INDIRECT(T2621),'PC&amp;PD'!$A$1:$AS$1,0)),"")</f>
        <v/>
      </c>
      <c r="AA2621" t="str">
        <f t="shared" si="807"/>
        <v/>
      </c>
      <c r="AB2621" t="str">
        <f t="shared" si="808"/>
        <v/>
      </c>
      <c r="AC2621" t="e">
        <f t="shared" ca="1" si="809"/>
        <v>#VALUE!</v>
      </c>
      <c r="AD2621" t="str" cm="1">
        <f t="array" aca="1" ref="AD2621" ca="1">IFERROR(IF((LEFT(INDIRECT("$F"&amp;$S2621),4))="GOTS",IF($G2621="Organic","GOTS_Organic_raw",(IF($G2621="Responsible","GOTS_Responsible",(IF($G2621="No Attribute (Conventional)","GOTS_conventional",(IF($G2621="Recycled Pre/Post-Consumer","GOTS_pre_post",(IF($G2621="In-Conversion","GOTS_in_conversion",(IF($G2621="Sustainably Sourced","Sustainably_sourced",(IF($G2621="Recycled pre-consumer organic","GOTS_recycled_organic",""))))))))))))),IF($G2621="Organic","Organic",(IF($G2621="Responsible","Responsible",(IF($G2621="No Attribute (Conventional)","No_Attribute_Conventional",(IF($G2621="Recycled Pre/Post-Consumer","Recycled_Pre_Post_Consumer",(IF($G2621="In-Conversion","In_Conversion",(IF($G2621="Recycled Pre-Consumer","Recycled_Pre_Consumer",(IF($G2621="Recycled Post-Consumer","Recycled_Post_Consumer",(IF($G2621="Sustainably Sourced","Sustainably_sourced",(IF($G2621="Recycled pre-consumer organic","GOTS_recycled_organic","")))))))))))))))))),"")</f>
        <v/>
      </c>
      <c r="AE2621" t="e" cm="1">
        <f t="array" aca="1" ref="AE2621" ca="1">IF($I2621="",IF(INDIRECT("$F"&amp;$S2621)="","",IF(LEFT(INDIRECT("$F"&amp;$S2621),3)="GRS","GRS_RCS_RM",IF((LEFT(INDIRECT("$F"&amp;$S2621),3))="RCS","GRS_RCS_RM",IF(INDIRECT("$F"&amp;$S2621)="OCS (No Label)","OCS_Conversion_RM",IF(LEFT(INDIRECT("$F"&amp;$S2621),3)="OCS","OCS_RM",IF(RIGHT(INDIRECT("$F"&amp;$S2621),10)="conversion","GOTS_RM_conversion",IF((LEFT(INDIRECT("$F"&amp;$S2621),4))="GOTS","GOTS_RM","Responsible_RM"))))))),"DELETERM")</f>
        <v>#VALUE!</v>
      </c>
      <c r="AF2621" t="e" cm="1">
        <f t="array" aca="1" ref="AF2621" ca="1">IF($S2621="","",INDIRECT("$Z"&amp;$S2621))</f>
        <v>#VALUE!</v>
      </c>
      <c r="AG2621" t="str">
        <f t="shared" si="810"/>
        <v/>
      </c>
      <c r="AH2621" t="str" cm="1">
        <f t="array" aca="1" ref="AH2621" ca="1">IFERROR(INDIRECT("$ag"&amp;S2621),"")</f>
        <v/>
      </c>
      <c r="AI2621" t="e" cm="1">
        <f t="array" aca="1" ref="AI2621" ca="1">INDIRECT("O"&amp;S2621)</f>
        <v>#VALUE!</v>
      </c>
      <c r="AJ2621" t="str">
        <f t="shared" si="811"/>
        <v/>
      </c>
    </row>
    <row r="2622" spans="1:36" ht="16.5" customHeight="1">
      <c r="A2622" s="129"/>
      <c r="B2622" s="134"/>
      <c r="C2622" s="135"/>
      <c r="D2622" s="146"/>
      <c r="E2622" s="146"/>
      <c r="F2622" s="135"/>
      <c r="G2622" s="147"/>
      <c r="H2622" s="147"/>
      <c r="I2622" s="147"/>
      <c r="J2622" s="147"/>
      <c r="K2622" s="38"/>
      <c r="L2622" s="143"/>
      <c r="M2622" s="143"/>
      <c r="N2622" s="61"/>
      <c r="O2622" s="314"/>
      <c r="Q2622" t="str">
        <f t="shared" si="806"/>
        <v/>
      </c>
      <c r="S2622" t="e">
        <f t="shared" ca="1" si="815"/>
        <v>#VALUE!</v>
      </c>
      <c r="T2622" t="e">
        <f t="shared" ca="1" si="812"/>
        <v>#VALUE!</v>
      </c>
      <c r="U2622">
        <f t="shared" si="816"/>
        <v>2556</v>
      </c>
      <c r="V2622">
        <v>213.250000000017</v>
      </c>
      <c r="W2622">
        <f t="shared" si="817"/>
        <v>213</v>
      </c>
      <c r="X2622" t="str" cm="1">
        <f t="array" aca="1" ref="X2622" ca="1">IFERROR(INDEX('PC&amp;PD'!$A$1:$AS$19,ROW('PC&amp;PD'!$A$19),MATCH(INDIRECT(T2622),'PC&amp;PD'!$A$1:$AS$1,0)),"")</f>
        <v/>
      </c>
      <c r="AA2622" t="str">
        <f t="shared" si="807"/>
        <v/>
      </c>
      <c r="AB2622" t="str">
        <f t="shared" si="808"/>
        <v/>
      </c>
      <c r="AC2622" t="e">
        <f t="shared" ca="1" si="809"/>
        <v>#VALUE!</v>
      </c>
      <c r="AD2622" t="str" cm="1">
        <f t="array" aca="1" ref="AD2622" ca="1">IFERROR(IF((LEFT(INDIRECT("$F"&amp;$S2622),4))="GOTS",IF($G2622="Organic","GOTS_Organic_raw",(IF($G2622="Responsible","GOTS_Responsible",(IF($G2622="No Attribute (Conventional)","GOTS_conventional",(IF($G2622="Recycled Pre/Post-Consumer","GOTS_pre_post",(IF($G2622="In-Conversion","GOTS_in_conversion",(IF($G2622="Sustainably Sourced","Sustainably_sourced",(IF($G2622="Recycled pre-consumer organic","GOTS_recycled_organic",""))))))))))))),IF($G2622="Organic","Organic",(IF($G2622="Responsible","Responsible",(IF($G2622="No Attribute (Conventional)","No_Attribute_Conventional",(IF($G2622="Recycled Pre/Post-Consumer","Recycled_Pre_Post_Consumer",(IF($G2622="In-Conversion","In_Conversion",(IF($G2622="Recycled Pre-Consumer","Recycled_Pre_Consumer",(IF($G2622="Recycled Post-Consumer","Recycled_Post_Consumer",(IF($G2622="Sustainably Sourced","Sustainably_sourced",(IF($G2622="Recycled pre-consumer organic","GOTS_recycled_organic","")))))))))))))))))),"")</f>
        <v/>
      </c>
      <c r="AE2622" t="e" cm="1">
        <f t="array" aca="1" ref="AE2622" ca="1">IF($I2622="",IF(INDIRECT("$F"&amp;$S2622)="","",IF(LEFT(INDIRECT("$F"&amp;$S2622),3)="GRS","GRS_RCS_RM",IF((LEFT(INDIRECT("$F"&amp;$S2622),3))="RCS","GRS_RCS_RM",IF(INDIRECT("$F"&amp;$S2622)="OCS (No Label)","OCS_Conversion_RM",IF(LEFT(INDIRECT("$F"&amp;$S2622),3)="OCS","OCS_RM",IF(RIGHT(INDIRECT("$F"&amp;$S2622),10)="conversion","GOTS_RM_conversion",IF((LEFT(INDIRECT("$F"&amp;$S2622),4))="GOTS","GOTS_RM","Responsible_RM"))))))),"DELETERM")</f>
        <v>#VALUE!</v>
      </c>
      <c r="AF2622" t="e" cm="1">
        <f t="array" aca="1" ref="AF2622" ca="1">IF($S2622="","",INDIRECT("$Z"&amp;$S2622))</f>
        <v>#VALUE!</v>
      </c>
      <c r="AG2622" t="str">
        <f t="shared" si="810"/>
        <v/>
      </c>
      <c r="AH2622" t="str" cm="1">
        <f t="array" aca="1" ref="AH2622" ca="1">IFERROR(INDIRECT("$ag"&amp;S2622),"")</f>
        <v/>
      </c>
      <c r="AI2622" t="e" cm="1">
        <f t="array" aca="1" ref="AI2622" ca="1">INDIRECT("O"&amp;S2622)</f>
        <v>#VALUE!</v>
      </c>
      <c r="AJ2622" t="str">
        <f t="shared" si="811"/>
        <v/>
      </c>
    </row>
    <row r="2623" spans="1:36" ht="16.5" customHeight="1">
      <c r="A2623" s="129"/>
      <c r="B2623" s="134"/>
      <c r="C2623" s="135"/>
      <c r="D2623" s="146"/>
      <c r="E2623" s="146"/>
      <c r="F2623" s="135"/>
      <c r="G2623" s="147"/>
      <c r="H2623" s="147"/>
      <c r="I2623" s="147"/>
      <c r="J2623" s="147"/>
      <c r="K2623" s="38"/>
      <c r="L2623" s="143"/>
      <c r="M2623" s="143"/>
      <c r="N2623" s="61"/>
      <c r="O2623" s="314"/>
      <c r="Q2623" t="str">
        <f t="shared" si="806"/>
        <v/>
      </c>
      <c r="S2623" t="e">
        <f t="shared" ca="1" si="815"/>
        <v>#VALUE!</v>
      </c>
      <c r="T2623" t="e">
        <f t="shared" ca="1" si="812"/>
        <v>#VALUE!</v>
      </c>
      <c r="U2623">
        <f t="shared" si="816"/>
        <v>2556</v>
      </c>
      <c r="V2623">
        <v>213.33333333335</v>
      </c>
      <c r="W2623">
        <f t="shared" si="817"/>
        <v>213</v>
      </c>
      <c r="X2623" t="str" cm="1">
        <f t="array" aca="1" ref="X2623" ca="1">IFERROR(INDEX('PC&amp;PD'!$A$1:$AS$19,ROW('PC&amp;PD'!$A$19),MATCH(INDIRECT(T2623),'PC&amp;PD'!$A$1:$AS$1,0)),"")</f>
        <v/>
      </c>
      <c r="AA2623" t="str">
        <f t="shared" si="807"/>
        <v/>
      </c>
      <c r="AB2623" t="str">
        <f t="shared" si="808"/>
        <v/>
      </c>
      <c r="AC2623" t="e">
        <f t="shared" ca="1" si="809"/>
        <v>#VALUE!</v>
      </c>
      <c r="AD2623" t="str" cm="1">
        <f t="array" aca="1" ref="AD2623" ca="1">IFERROR(IF((LEFT(INDIRECT("$F"&amp;$S2623),4))="GOTS",IF($G2623="Organic","GOTS_Organic_raw",(IF($G2623="Responsible","GOTS_Responsible",(IF($G2623="No Attribute (Conventional)","GOTS_conventional",(IF($G2623="Recycled Pre/Post-Consumer","GOTS_pre_post",(IF($G2623="In-Conversion","GOTS_in_conversion",(IF($G2623="Sustainably Sourced","Sustainably_sourced",(IF($G2623="Recycled pre-consumer organic","GOTS_recycled_organic",""))))))))))))),IF($G2623="Organic","Organic",(IF($G2623="Responsible","Responsible",(IF($G2623="No Attribute (Conventional)","No_Attribute_Conventional",(IF($G2623="Recycled Pre/Post-Consumer","Recycled_Pre_Post_Consumer",(IF($G2623="In-Conversion","In_Conversion",(IF($G2623="Recycled Pre-Consumer","Recycled_Pre_Consumer",(IF($G2623="Recycled Post-Consumer","Recycled_Post_Consumer",(IF($G2623="Sustainably Sourced","Sustainably_sourced",(IF($G2623="Recycled pre-consumer organic","GOTS_recycled_organic","")))))))))))))))))),"")</f>
        <v/>
      </c>
      <c r="AE2623" t="e" cm="1">
        <f t="array" aca="1" ref="AE2623" ca="1">IF($I2623="",IF(INDIRECT("$F"&amp;$S2623)="","",IF(LEFT(INDIRECT("$F"&amp;$S2623),3)="GRS","GRS_RCS_RM",IF((LEFT(INDIRECT("$F"&amp;$S2623),3))="RCS","GRS_RCS_RM",IF(INDIRECT("$F"&amp;$S2623)="OCS (No Label)","OCS_Conversion_RM",IF(LEFT(INDIRECT("$F"&amp;$S2623),3)="OCS","OCS_RM",IF(RIGHT(INDIRECT("$F"&amp;$S2623),10)="conversion","GOTS_RM_conversion",IF((LEFT(INDIRECT("$F"&amp;$S2623),4))="GOTS","GOTS_RM","Responsible_RM"))))))),"DELETERM")</f>
        <v>#VALUE!</v>
      </c>
      <c r="AF2623" t="e" cm="1">
        <f t="array" aca="1" ref="AF2623" ca="1">IF($S2623="","",INDIRECT("$Z"&amp;$S2623))</f>
        <v>#VALUE!</v>
      </c>
      <c r="AG2623" t="str">
        <f t="shared" si="810"/>
        <v/>
      </c>
      <c r="AH2623" t="str" cm="1">
        <f t="array" aca="1" ref="AH2623" ca="1">IFERROR(INDIRECT("$ag"&amp;S2623),"")</f>
        <v/>
      </c>
      <c r="AI2623" t="e" cm="1">
        <f t="array" aca="1" ref="AI2623" ca="1">INDIRECT("O"&amp;S2623)</f>
        <v>#VALUE!</v>
      </c>
      <c r="AJ2623" t="str">
        <f t="shared" si="811"/>
        <v/>
      </c>
    </row>
    <row r="2624" spans="1:36" ht="16.5" customHeight="1">
      <c r="A2624" s="129"/>
      <c r="B2624" s="134"/>
      <c r="C2624" s="135"/>
      <c r="D2624" s="146"/>
      <c r="E2624" s="146"/>
      <c r="F2624" s="135"/>
      <c r="G2624" s="147"/>
      <c r="H2624" s="147"/>
      <c r="I2624" s="147"/>
      <c r="J2624" s="147"/>
      <c r="K2624" s="38"/>
      <c r="L2624" s="143"/>
      <c r="M2624" s="143"/>
      <c r="N2624" s="61"/>
      <c r="O2624" s="314"/>
      <c r="Q2624" t="str">
        <f t="shared" ref="Q2624:Q2687" si="826">IF(G2624="No Attribute (Conventional)",IF(OR($G2624="",$I2624="",$K2624=""),"",CONCATENATE($K2624," ",$AA2624," ",$I2624," + ")),IF(OR($G2624="",$I2624="",$K2624=""),"",CONCATENATE($K2624," ",$G2624," ",$I2624," + ")))</f>
        <v/>
      </c>
      <c r="S2624" t="e">
        <f t="shared" ca="1" si="815"/>
        <v>#VALUE!</v>
      </c>
      <c r="T2624" t="e">
        <f t="shared" ca="1" si="812"/>
        <v>#VALUE!</v>
      </c>
      <c r="U2624">
        <f t="shared" si="816"/>
        <v>2556</v>
      </c>
      <c r="V2624">
        <v>213.416666666683</v>
      </c>
      <c r="W2624">
        <f t="shared" si="817"/>
        <v>213</v>
      </c>
      <c r="X2624" t="str" cm="1">
        <f t="array" aca="1" ref="X2624" ca="1">IFERROR(INDEX('PC&amp;PD'!$A$1:$AS$19,ROW('PC&amp;PD'!$A$19),MATCH(INDIRECT(T2624),'PC&amp;PD'!$A$1:$AS$1,0)),"")</f>
        <v/>
      </c>
      <c r="AA2624" t="str">
        <f t="shared" ref="AA2624:AA2687" si="827">IFERROR(IF(G2624="","",IF(G2624="No Attribute (Conventional)","",G2624)),"")</f>
        <v/>
      </c>
      <c r="AB2624" t="str">
        <f t="shared" ref="AB2624:AB2687" si="828">IFERROR(IF($F2624="OCS 100", "OCS_100",IF($F2624="OCS Blended", "OCS_Blended",IF($F2624="OCS (No Label)", "OCS_No_Label",IF($F2624="RCS 100", "RCS_100",IF($F2624="RCS Blended","RCS_Blended",IF($F2624="GRS","GRS",IF($F2624="GRS (No Label)", "GRS_No_Label",IF($F2624="RDS","RDS",IF($F2624="RWS","RWS",IF($F2624="RMS","RMS",IF($F2624="GOTS Organic","GOTS_Organic",IF($F2624="GOTS Made with organic","GOTS_Made_with_organic",IF($F2624="GOTS Organic - in conversion","GOTS_Organic_in_Conversion",IF($F2624="GOTS Made with organic - in conversion","GOTS_Made_with_Organic_in_Conversion",IF($F2624="RAS","RAS",IF($F2624="Rcs (No Label)","RCS_No_Label",IF($F2624="RWS (No Label)","RWS_No_Label",IF($F2624="RMS (No Label)","RMS_No_Label",IF($F2624="RAS (No Label)","RAS_No_Label",IF($F2624="RDS (No Label)","RDS_No_Label","")))))))))))))))))))),"")</f>
        <v/>
      </c>
      <c r="AC2624" t="e">
        <f t="shared" ref="AC2624:AC2687" ca="1" si="829">"$AB"&amp;S2624</f>
        <v>#VALUE!</v>
      </c>
      <c r="AD2624" t="str" cm="1">
        <f t="array" aca="1" ref="AD2624" ca="1">IFERROR(IF((LEFT(INDIRECT("$F"&amp;$S2624),4))="GOTS",IF($G2624="Organic","GOTS_Organic_raw",(IF($G2624="Responsible","GOTS_Responsible",(IF($G2624="No Attribute (Conventional)","GOTS_conventional",(IF($G2624="Recycled Pre/Post-Consumer","GOTS_pre_post",(IF($G2624="In-Conversion","GOTS_in_conversion",(IF($G2624="Sustainably Sourced","Sustainably_sourced",(IF($G2624="Recycled pre-consumer organic","GOTS_recycled_organic",""))))))))))))),IF($G2624="Organic","Organic",(IF($G2624="Responsible","Responsible",(IF($G2624="No Attribute (Conventional)","No_Attribute_Conventional",(IF($G2624="Recycled Pre/Post-Consumer","Recycled_Pre_Post_Consumer",(IF($G2624="In-Conversion","In_Conversion",(IF($G2624="Recycled Pre-Consumer","Recycled_Pre_Consumer",(IF($G2624="Recycled Post-Consumer","Recycled_Post_Consumer",(IF($G2624="Sustainably Sourced","Sustainably_sourced",(IF($G2624="Recycled pre-consumer organic","GOTS_recycled_organic","")))))))))))))))))),"")</f>
        <v/>
      </c>
      <c r="AE2624" t="e" cm="1">
        <f t="array" aca="1" ref="AE2624" ca="1">IF($I2624="",IF(INDIRECT("$F"&amp;$S2624)="","",IF(LEFT(INDIRECT("$F"&amp;$S2624),3)="GRS","GRS_RCS_RM",IF((LEFT(INDIRECT("$F"&amp;$S2624),3))="RCS","GRS_RCS_RM",IF(INDIRECT("$F"&amp;$S2624)="OCS (No Label)","OCS_Conversion_RM",IF(LEFT(INDIRECT("$F"&amp;$S2624),3)="OCS","OCS_RM",IF(RIGHT(INDIRECT("$F"&amp;$S2624),10)="conversion","GOTS_RM_conversion",IF((LEFT(INDIRECT("$F"&amp;$S2624),4))="GOTS","GOTS_RM","Responsible_RM"))))))),"DELETERM")</f>
        <v>#VALUE!</v>
      </c>
      <c r="AF2624" t="e" cm="1">
        <f t="array" aca="1" ref="AF2624" ca="1">IF($S2624="","",INDIRECT("$Z"&amp;$S2624))</f>
        <v>#VALUE!</v>
      </c>
      <c r="AG2624" t="str">
        <f t="shared" ref="AG2624:AG2687" si="830">IF(AND(AJ2624="",AJ2625="",AJ2626="",AJ2627="",AJ2628="",AJ2629="",AJ2630="",AJ2631="",AJ2632="",AJ2633="",AJ2634="",AJ2635=""),"",CONCATENATE(AJ2624, AJ2625, AJ2626, AJ2627,AJ2628, AJ2629, AJ2630, AJ2631, AJ2632, AJ2633, AJ2634,AJ2635))</f>
        <v/>
      </c>
      <c r="AH2624" t="str" cm="1">
        <f t="array" aca="1" ref="AH2624" ca="1">IFERROR(INDIRECT("$ag"&amp;S2624),"")</f>
        <v/>
      </c>
      <c r="AI2624" t="e" cm="1">
        <f t="array" aca="1" ref="AI2624" ca="1">INDIRECT("O"&amp;S2624)</f>
        <v>#VALUE!</v>
      </c>
      <c r="AJ2624" t="str">
        <f t="shared" ref="AJ2624:AJ2687" si="831">IF(OR(Y2624="",Y2624=0),"",Y2624&amp;", ")</f>
        <v/>
      </c>
    </row>
    <row r="2625" spans="1:36" ht="16.5" customHeight="1">
      <c r="A2625" s="130"/>
      <c r="B2625" s="136"/>
      <c r="C2625" s="137"/>
      <c r="D2625" s="146"/>
      <c r="E2625" s="146"/>
      <c r="F2625" s="137"/>
      <c r="G2625" s="147"/>
      <c r="H2625" s="147"/>
      <c r="I2625" s="147"/>
      <c r="J2625" s="147"/>
      <c r="K2625" s="38"/>
      <c r="L2625" s="144"/>
      <c r="M2625" s="144"/>
      <c r="N2625" s="61"/>
      <c r="O2625" s="314"/>
      <c r="Q2625" t="str">
        <f t="shared" si="826"/>
        <v/>
      </c>
      <c r="S2625" t="e">
        <f t="shared" ca="1" si="815"/>
        <v>#VALUE!</v>
      </c>
      <c r="T2625" t="e">
        <f t="shared" ca="1" si="812"/>
        <v>#VALUE!</v>
      </c>
      <c r="U2625">
        <f t="shared" si="816"/>
        <v>2556</v>
      </c>
      <c r="V2625">
        <v>213.500000000017</v>
      </c>
      <c r="W2625">
        <f t="shared" si="817"/>
        <v>213</v>
      </c>
      <c r="X2625" t="str" cm="1">
        <f t="array" aca="1" ref="X2625" ca="1">IFERROR(INDEX('PC&amp;PD'!$A$1:$AS$19,ROW('PC&amp;PD'!$A$19),MATCH(INDIRECT(T2625),'PC&amp;PD'!$A$1:$AS$1,0)),"")</f>
        <v/>
      </c>
      <c r="AA2625" t="str">
        <f t="shared" si="827"/>
        <v/>
      </c>
      <c r="AB2625" t="str">
        <f t="shared" si="828"/>
        <v/>
      </c>
      <c r="AC2625" t="e">
        <f t="shared" ca="1" si="829"/>
        <v>#VALUE!</v>
      </c>
      <c r="AD2625" t="str" cm="1">
        <f t="array" aca="1" ref="AD2625" ca="1">IFERROR(IF((LEFT(INDIRECT("$F"&amp;$S2625),4))="GOTS",IF($G2625="Organic","GOTS_Organic_raw",(IF($G2625="Responsible","GOTS_Responsible",(IF($G2625="No Attribute (Conventional)","GOTS_conventional",(IF($G2625="Recycled Pre/Post-Consumer","GOTS_pre_post",(IF($G2625="In-Conversion","GOTS_in_conversion",(IF($G2625="Sustainably Sourced","Sustainably_sourced",(IF($G2625="Recycled pre-consumer organic","GOTS_recycled_organic",""))))))))))))),IF($G2625="Organic","Organic",(IF($G2625="Responsible","Responsible",(IF($G2625="No Attribute (Conventional)","No_Attribute_Conventional",(IF($G2625="Recycled Pre/Post-Consumer","Recycled_Pre_Post_Consumer",(IF($G2625="In-Conversion","In_Conversion",(IF($G2625="Recycled Pre-Consumer","Recycled_Pre_Consumer",(IF($G2625="Recycled Post-Consumer","Recycled_Post_Consumer",(IF($G2625="Sustainably Sourced","Sustainably_sourced",(IF($G2625="Recycled pre-consumer organic","GOTS_recycled_organic","")))))))))))))))))),"")</f>
        <v/>
      </c>
      <c r="AE2625" t="e" cm="1">
        <f t="array" aca="1" ref="AE2625" ca="1">IF($I2625="",IF(INDIRECT("$F"&amp;$S2625)="","",IF(LEFT(INDIRECT("$F"&amp;$S2625),3)="GRS","GRS_RCS_RM",IF((LEFT(INDIRECT("$F"&amp;$S2625),3))="RCS","GRS_RCS_RM",IF(INDIRECT("$F"&amp;$S2625)="OCS (No Label)","OCS_Conversion_RM",IF(LEFT(INDIRECT("$F"&amp;$S2625),3)="OCS","OCS_RM",IF(RIGHT(INDIRECT("$F"&amp;$S2625),10)="conversion","GOTS_RM_conversion",IF((LEFT(INDIRECT("$F"&amp;$S2625),4))="GOTS","GOTS_RM","Responsible_RM"))))))),"DELETERM")</f>
        <v>#VALUE!</v>
      </c>
      <c r="AF2625" t="e" cm="1">
        <f t="array" aca="1" ref="AF2625" ca="1">IF($S2625="","",INDIRECT("$Z"&amp;$S2625))</f>
        <v>#VALUE!</v>
      </c>
      <c r="AG2625" t="str">
        <f t="shared" si="830"/>
        <v/>
      </c>
      <c r="AH2625" t="str" cm="1">
        <f t="array" aca="1" ref="AH2625" ca="1">IFERROR(INDIRECT("$ag"&amp;S2625),"")</f>
        <v/>
      </c>
      <c r="AI2625" t="e" cm="1">
        <f t="array" aca="1" ref="AI2625" ca="1">INDIRECT("O"&amp;S2625)</f>
        <v>#VALUE!</v>
      </c>
      <c r="AJ2625" t="str">
        <f t="shared" si="831"/>
        <v/>
      </c>
    </row>
    <row r="2626" spans="1:36" ht="16.5" customHeight="1">
      <c r="A2626" s="130"/>
      <c r="B2626" s="136"/>
      <c r="C2626" s="137"/>
      <c r="D2626" s="146"/>
      <c r="E2626" s="146"/>
      <c r="F2626" s="137"/>
      <c r="G2626" s="147"/>
      <c r="H2626" s="147"/>
      <c r="I2626" s="147"/>
      <c r="J2626" s="147"/>
      <c r="K2626" s="38"/>
      <c r="L2626" s="144"/>
      <c r="M2626" s="144"/>
      <c r="N2626" s="61"/>
      <c r="O2626" s="314"/>
      <c r="Q2626" t="str">
        <f t="shared" si="826"/>
        <v/>
      </c>
      <c r="S2626" t="e">
        <f t="shared" ca="1" si="815"/>
        <v>#VALUE!</v>
      </c>
      <c r="T2626" t="e">
        <f t="shared" ref="T2626:T2689" ca="1" si="832">"$B"&amp;S2626</f>
        <v>#VALUE!</v>
      </c>
      <c r="U2626">
        <f t="shared" si="816"/>
        <v>2556</v>
      </c>
      <c r="V2626">
        <v>213.58333333335</v>
      </c>
      <c r="W2626">
        <f t="shared" si="817"/>
        <v>213</v>
      </c>
      <c r="X2626" t="str" cm="1">
        <f t="array" aca="1" ref="X2626" ca="1">IFERROR(INDEX('PC&amp;PD'!$A$1:$AS$19,ROW('PC&amp;PD'!$A$19),MATCH(INDIRECT(T2626),'PC&amp;PD'!$A$1:$AS$1,0)),"")</f>
        <v/>
      </c>
      <c r="AA2626" t="str">
        <f t="shared" si="827"/>
        <v/>
      </c>
      <c r="AB2626" t="str">
        <f t="shared" si="828"/>
        <v/>
      </c>
      <c r="AC2626" t="e">
        <f t="shared" ca="1" si="829"/>
        <v>#VALUE!</v>
      </c>
      <c r="AD2626" t="str" cm="1">
        <f t="array" aca="1" ref="AD2626" ca="1">IFERROR(IF((LEFT(INDIRECT("$F"&amp;$S2626),4))="GOTS",IF($G2626="Organic","GOTS_Organic_raw",(IF($G2626="Responsible","GOTS_Responsible",(IF($G2626="No Attribute (Conventional)","GOTS_conventional",(IF($G2626="Recycled Pre/Post-Consumer","GOTS_pre_post",(IF($G2626="In-Conversion","GOTS_in_conversion",(IF($G2626="Sustainably Sourced","Sustainably_sourced",(IF($G2626="Recycled pre-consumer organic","GOTS_recycled_organic",""))))))))))))),IF($G2626="Organic","Organic",(IF($G2626="Responsible","Responsible",(IF($G2626="No Attribute (Conventional)","No_Attribute_Conventional",(IF($G2626="Recycled Pre/Post-Consumer","Recycled_Pre_Post_Consumer",(IF($G2626="In-Conversion","In_Conversion",(IF($G2626="Recycled Pre-Consumer","Recycled_Pre_Consumer",(IF($G2626="Recycled Post-Consumer","Recycled_Post_Consumer",(IF($G2626="Sustainably Sourced","Sustainably_sourced",(IF($G2626="Recycled pre-consumer organic","GOTS_recycled_organic","")))))))))))))))))),"")</f>
        <v/>
      </c>
      <c r="AE2626" t="e" cm="1">
        <f t="array" aca="1" ref="AE2626" ca="1">IF($I2626="",IF(INDIRECT("$F"&amp;$S2626)="","",IF(LEFT(INDIRECT("$F"&amp;$S2626),3)="GRS","GRS_RCS_RM",IF((LEFT(INDIRECT("$F"&amp;$S2626),3))="RCS","GRS_RCS_RM",IF(INDIRECT("$F"&amp;$S2626)="OCS (No Label)","OCS_Conversion_RM",IF(LEFT(INDIRECT("$F"&amp;$S2626),3)="OCS","OCS_RM",IF(RIGHT(INDIRECT("$F"&amp;$S2626),10)="conversion","GOTS_RM_conversion",IF((LEFT(INDIRECT("$F"&amp;$S2626),4))="GOTS","GOTS_RM","Responsible_RM"))))))),"DELETERM")</f>
        <v>#VALUE!</v>
      </c>
      <c r="AF2626" t="e" cm="1">
        <f t="array" aca="1" ref="AF2626" ca="1">IF($S2626="","",INDIRECT("$Z"&amp;$S2626))</f>
        <v>#VALUE!</v>
      </c>
      <c r="AG2626" t="str">
        <f t="shared" si="830"/>
        <v/>
      </c>
      <c r="AH2626" t="str" cm="1">
        <f t="array" aca="1" ref="AH2626" ca="1">IFERROR(INDIRECT("$ag"&amp;S2626),"")</f>
        <v/>
      </c>
      <c r="AI2626" t="e" cm="1">
        <f t="array" aca="1" ref="AI2626" ca="1">INDIRECT("O"&amp;S2626)</f>
        <v>#VALUE!</v>
      </c>
      <c r="AJ2626" t="str">
        <f t="shared" si="831"/>
        <v/>
      </c>
    </row>
    <row r="2627" spans="1:36" ht="16.5" customHeight="1">
      <c r="A2627" s="130"/>
      <c r="B2627" s="136"/>
      <c r="C2627" s="137"/>
      <c r="D2627" s="146"/>
      <c r="E2627" s="146"/>
      <c r="F2627" s="137"/>
      <c r="G2627" s="147"/>
      <c r="H2627" s="147"/>
      <c r="I2627" s="147"/>
      <c r="J2627" s="147"/>
      <c r="K2627" s="38"/>
      <c r="L2627" s="144"/>
      <c r="M2627" s="144"/>
      <c r="N2627" s="61"/>
      <c r="O2627" s="314"/>
      <c r="Q2627" t="str">
        <f t="shared" si="826"/>
        <v/>
      </c>
      <c r="S2627" t="e">
        <f t="shared" ca="1" si="815"/>
        <v>#VALUE!</v>
      </c>
      <c r="T2627" t="e">
        <f t="shared" ca="1" si="832"/>
        <v>#VALUE!</v>
      </c>
      <c r="U2627">
        <f t="shared" si="816"/>
        <v>2556</v>
      </c>
      <c r="V2627">
        <v>213.666666666683</v>
      </c>
      <c r="W2627">
        <f t="shared" si="817"/>
        <v>213</v>
      </c>
      <c r="X2627" t="str" cm="1">
        <f t="array" aca="1" ref="X2627" ca="1">IFERROR(INDEX('PC&amp;PD'!$A$1:$AS$19,ROW('PC&amp;PD'!$A$19),MATCH(INDIRECT(T2627),'PC&amp;PD'!$A$1:$AS$1,0)),"")</f>
        <v/>
      </c>
      <c r="AA2627" t="str">
        <f t="shared" si="827"/>
        <v/>
      </c>
      <c r="AB2627" t="str">
        <f t="shared" si="828"/>
        <v/>
      </c>
      <c r="AC2627" t="e">
        <f t="shared" ca="1" si="829"/>
        <v>#VALUE!</v>
      </c>
      <c r="AD2627" t="str" cm="1">
        <f t="array" aca="1" ref="AD2627" ca="1">IFERROR(IF((LEFT(INDIRECT("$F"&amp;$S2627),4))="GOTS",IF($G2627="Organic","GOTS_Organic_raw",(IF($G2627="Responsible","GOTS_Responsible",(IF($G2627="No Attribute (Conventional)","GOTS_conventional",(IF($G2627="Recycled Pre/Post-Consumer","GOTS_pre_post",(IF($G2627="In-Conversion","GOTS_in_conversion",(IF($G2627="Sustainably Sourced","Sustainably_sourced",(IF($G2627="Recycled pre-consumer organic","GOTS_recycled_organic",""))))))))))))),IF($G2627="Organic","Organic",(IF($G2627="Responsible","Responsible",(IF($G2627="No Attribute (Conventional)","No_Attribute_Conventional",(IF($G2627="Recycled Pre/Post-Consumer","Recycled_Pre_Post_Consumer",(IF($G2627="In-Conversion","In_Conversion",(IF($G2627="Recycled Pre-Consumer","Recycled_Pre_Consumer",(IF($G2627="Recycled Post-Consumer","Recycled_Post_Consumer",(IF($G2627="Sustainably Sourced","Sustainably_sourced",(IF($G2627="Recycled pre-consumer organic","GOTS_recycled_organic","")))))))))))))))))),"")</f>
        <v/>
      </c>
      <c r="AE2627" t="e" cm="1">
        <f t="array" aca="1" ref="AE2627" ca="1">IF($I2627="",IF(INDIRECT("$F"&amp;$S2627)="","",IF(LEFT(INDIRECT("$F"&amp;$S2627),3)="GRS","GRS_RCS_RM",IF((LEFT(INDIRECT("$F"&amp;$S2627),3))="RCS","GRS_RCS_RM",IF(INDIRECT("$F"&amp;$S2627)="OCS (No Label)","OCS_Conversion_RM",IF(LEFT(INDIRECT("$F"&amp;$S2627),3)="OCS","OCS_RM",IF(RIGHT(INDIRECT("$F"&amp;$S2627),10)="conversion","GOTS_RM_conversion",IF((LEFT(INDIRECT("$F"&amp;$S2627),4))="GOTS","GOTS_RM","Responsible_RM"))))))),"DELETERM")</f>
        <v>#VALUE!</v>
      </c>
      <c r="AF2627" t="e" cm="1">
        <f t="array" aca="1" ref="AF2627" ca="1">IF($S2627="","",INDIRECT("$Z"&amp;$S2627))</f>
        <v>#VALUE!</v>
      </c>
      <c r="AG2627" t="str">
        <f t="shared" si="830"/>
        <v/>
      </c>
      <c r="AH2627" t="str" cm="1">
        <f t="array" aca="1" ref="AH2627" ca="1">IFERROR(INDIRECT("$ag"&amp;S2627),"")</f>
        <v/>
      </c>
      <c r="AI2627" t="e" cm="1">
        <f t="array" aca="1" ref="AI2627" ca="1">INDIRECT("O"&amp;S2627)</f>
        <v>#VALUE!</v>
      </c>
      <c r="AJ2627" t="str">
        <f t="shared" si="831"/>
        <v/>
      </c>
    </row>
    <row r="2628" spans="1:36" ht="16.5" customHeight="1">
      <c r="A2628" s="130"/>
      <c r="B2628" s="136"/>
      <c r="C2628" s="137"/>
      <c r="D2628" s="146"/>
      <c r="E2628" s="146"/>
      <c r="F2628" s="137"/>
      <c r="G2628" s="147"/>
      <c r="H2628" s="147"/>
      <c r="I2628" s="147"/>
      <c r="J2628" s="147"/>
      <c r="K2628" s="38"/>
      <c r="L2628" s="144"/>
      <c r="M2628" s="144"/>
      <c r="N2628" s="61"/>
      <c r="O2628" s="314"/>
      <c r="Q2628" t="str">
        <f t="shared" si="826"/>
        <v/>
      </c>
      <c r="S2628" t="e">
        <f t="shared" ca="1" si="815"/>
        <v>#VALUE!</v>
      </c>
      <c r="T2628" t="e">
        <f t="shared" ca="1" si="832"/>
        <v>#VALUE!</v>
      </c>
      <c r="U2628">
        <f t="shared" si="816"/>
        <v>2556</v>
      </c>
      <c r="V2628">
        <v>213.750000000017</v>
      </c>
      <c r="W2628">
        <f t="shared" si="817"/>
        <v>213</v>
      </c>
      <c r="X2628" t="str" cm="1">
        <f t="array" aca="1" ref="X2628" ca="1">IFERROR(INDEX('PC&amp;PD'!$A$1:$AS$19,ROW('PC&amp;PD'!$A$19),MATCH(INDIRECT(T2628),'PC&amp;PD'!$A$1:$AS$1,0)),"")</f>
        <v/>
      </c>
      <c r="AA2628" t="str">
        <f t="shared" si="827"/>
        <v/>
      </c>
      <c r="AB2628" t="str">
        <f t="shared" si="828"/>
        <v/>
      </c>
      <c r="AC2628" t="e">
        <f t="shared" ca="1" si="829"/>
        <v>#VALUE!</v>
      </c>
      <c r="AD2628" t="str" cm="1">
        <f t="array" aca="1" ref="AD2628" ca="1">IFERROR(IF((LEFT(INDIRECT("$F"&amp;$S2628),4))="GOTS",IF($G2628="Organic","GOTS_Organic_raw",(IF($G2628="Responsible","GOTS_Responsible",(IF($G2628="No Attribute (Conventional)","GOTS_conventional",(IF($G2628="Recycled Pre/Post-Consumer","GOTS_pre_post",(IF($G2628="In-Conversion","GOTS_in_conversion",(IF($G2628="Sustainably Sourced","Sustainably_sourced",(IF($G2628="Recycled pre-consumer organic","GOTS_recycled_organic",""))))))))))))),IF($G2628="Organic","Organic",(IF($G2628="Responsible","Responsible",(IF($G2628="No Attribute (Conventional)","No_Attribute_Conventional",(IF($G2628="Recycled Pre/Post-Consumer","Recycled_Pre_Post_Consumer",(IF($G2628="In-Conversion","In_Conversion",(IF($G2628="Recycled Pre-Consumer","Recycled_Pre_Consumer",(IF($G2628="Recycled Post-Consumer","Recycled_Post_Consumer",(IF($G2628="Sustainably Sourced","Sustainably_sourced",(IF($G2628="Recycled pre-consumer organic","GOTS_recycled_organic","")))))))))))))))))),"")</f>
        <v/>
      </c>
      <c r="AE2628" t="e" cm="1">
        <f t="array" aca="1" ref="AE2628" ca="1">IF($I2628="",IF(INDIRECT("$F"&amp;$S2628)="","",IF(LEFT(INDIRECT("$F"&amp;$S2628),3)="GRS","GRS_RCS_RM",IF((LEFT(INDIRECT("$F"&amp;$S2628),3))="RCS","GRS_RCS_RM",IF(INDIRECT("$F"&amp;$S2628)="OCS (No Label)","OCS_Conversion_RM",IF(LEFT(INDIRECT("$F"&amp;$S2628),3)="OCS","OCS_RM",IF(RIGHT(INDIRECT("$F"&amp;$S2628),10)="conversion","GOTS_RM_conversion",IF((LEFT(INDIRECT("$F"&amp;$S2628),4))="GOTS","GOTS_RM","Responsible_RM"))))))),"DELETERM")</f>
        <v>#VALUE!</v>
      </c>
      <c r="AF2628" t="e" cm="1">
        <f t="array" aca="1" ref="AF2628" ca="1">IF($S2628="","",INDIRECT("$Z"&amp;$S2628))</f>
        <v>#VALUE!</v>
      </c>
      <c r="AG2628" t="str">
        <f t="shared" si="830"/>
        <v/>
      </c>
      <c r="AH2628" t="str" cm="1">
        <f t="array" aca="1" ref="AH2628" ca="1">IFERROR(INDIRECT("$ag"&amp;S2628),"")</f>
        <v/>
      </c>
      <c r="AI2628" t="e" cm="1">
        <f t="array" aca="1" ref="AI2628" ca="1">INDIRECT("O"&amp;S2628)</f>
        <v>#VALUE!</v>
      </c>
      <c r="AJ2628" t="str">
        <f t="shared" si="831"/>
        <v/>
      </c>
    </row>
    <row r="2629" spans="1:36" ht="16.5" customHeight="1">
      <c r="A2629" s="130"/>
      <c r="B2629" s="136"/>
      <c r="C2629" s="137"/>
      <c r="D2629" s="146"/>
      <c r="E2629" s="146"/>
      <c r="F2629" s="137"/>
      <c r="G2629" s="147"/>
      <c r="H2629" s="147"/>
      <c r="I2629" s="147"/>
      <c r="J2629" s="147"/>
      <c r="K2629" s="38"/>
      <c r="L2629" s="144"/>
      <c r="M2629" s="144"/>
      <c r="N2629" s="61"/>
      <c r="O2629" s="314"/>
      <c r="Q2629" t="str">
        <f t="shared" si="826"/>
        <v/>
      </c>
      <c r="S2629" t="e">
        <f t="shared" ca="1" si="815"/>
        <v>#VALUE!</v>
      </c>
      <c r="T2629" t="e">
        <f t="shared" ca="1" si="832"/>
        <v>#VALUE!</v>
      </c>
      <c r="U2629">
        <f t="shared" si="816"/>
        <v>2556</v>
      </c>
      <c r="V2629">
        <v>213.83333333335</v>
      </c>
      <c r="W2629">
        <f t="shared" si="817"/>
        <v>213</v>
      </c>
      <c r="X2629" t="str" cm="1">
        <f t="array" aca="1" ref="X2629" ca="1">IFERROR(INDEX('PC&amp;PD'!$A$1:$AS$19,ROW('PC&amp;PD'!$A$19),MATCH(INDIRECT(T2629),'PC&amp;PD'!$A$1:$AS$1,0)),"")</f>
        <v/>
      </c>
      <c r="AA2629" t="str">
        <f t="shared" si="827"/>
        <v/>
      </c>
      <c r="AB2629" t="str">
        <f t="shared" si="828"/>
        <v/>
      </c>
      <c r="AC2629" t="e">
        <f t="shared" ca="1" si="829"/>
        <v>#VALUE!</v>
      </c>
      <c r="AD2629" t="str" cm="1">
        <f t="array" aca="1" ref="AD2629" ca="1">IFERROR(IF((LEFT(INDIRECT("$F"&amp;$S2629),4))="GOTS",IF($G2629="Organic","GOTS_Organic_raw",(IF($G2629="Responsible","GOTS_Responsible",(IF($G2629="No Attribute (Conventional)","GOTS_conventional",(IF($G2629="Recycled Pre/Post-Consumer","GOTS_pre_post",(IF($G2629="In-Conversion","GOTS_in_conversion",(IF($G2629="Sustainably Sourced","Sustainably_sourced",(IF($G2629="Recycled pre-consumer organic","GOTS_recycled_organic",""))))))))))))),IF($G2629="Organic","Organic",(IF($G2629="Responsible","Responsible",(IF($G2629="No Attribute (Conventional)","No_Attribute_Conventional",(IF($G2629="Recycled Pre/Post-Consumer","Recycled_Pre_Post_Consumer",(IF($G2629="In-Conversion","In_Conversion",(IF($G2629="Recycled Pre-Consumer","Recycled_Pre_Consumer",(IF($G2629="Recycled Post-Consumer","Recycled_Post_Consumer",(IF($G2629="Sustainably Sourced","Sustainably_sourced",(IF($G2629="Recycled pre-consumer organic","GOTS_recycled_organic","")))))))))))))))))),"")</f>
        <v/>
      </c>
      <c r="AE2629" t="e" cm="1">
        <f t="array" aca="1" ref="AE2629" ca="1">IF($I2629="",IF(INDIRECT("$F"&amp;$S2629)="","",IF(LEFT(INDIRECT("$F"&amp;$S2629),3)="GRS","GRS_RCS_RM",IF((LEFT(INDIRECT("$F"&amp;$S2629),3))="RCS","GRS_RCS_RM",IF(INDIRECT("$F"&amp;$S2629)="OCS (No Label)","OCS_Conversion_RM",IF(LEFT(INDIRECT("$F"&amp;$S2629),3)="OCS","OCS_RM",IF(RIGHT(INDIRECT("$F"&amp;$S2629),10)="conversion","GOTS_RM_conversion",IF((LEFT(INDIRECT("$F"&amp;$S2629),4))="GOTS","GOTS_RM","Responsible_RM"))))))),"DELETERM")</f>
        <v>#VALUE!</v>
      </c>
      <c r="AF2629" t="e" cm="1">
        <f t="array" aca="1" ref="AF2629" ca="1">IF($S2629="","",INDIRECT("$Z"&amp;$S2629))</f>
        <v>#VALUE!</v>
      </c>
      <c r="AG2629" t="str">
        <f t="shared" si="830"/>
        <v/>
      </c>
      <c r="AH2629" t="str" cm="1">
        <f t="array" aca="1" ref="AH2629" ca="1">IFERROR(INDIRECT("$ag"&amp;S2629),"")</f>
        <v/>
      </c>
      <c r="AI2629" t="e" cm="1">
        <f t="array" aca="1" ref="AI2629" ca="1">INDIRECT("O"&amp;S2629)</f>
        <v>#VALUE!</v>
      </c>
      <c r="AJ2629" t="str">
        <f t="shared" si="831"/>
        <v/>
      </c>
    </row>
    <row r="2630" spans="1:36" ht="16.5" customHeight="1" thickBot="1">
      <c r="A2630" s="131"/>
      <c r="B2630" s="138"/>
      <c r="C2630" s="139"/>
      <c r="D2630" s="148"/>
      <c r="E2630" s="148"/>
      <c r="F2630" s="139"/>
      <c r="G2630" s="149"/>
      <c r="H2630" s="149"/>
      <c r="I2630" s="149"/>
      <c r="J2630" s="149"/>
      <c r="K2630" s="39"/>
      <c r="L2630" s="145"/>
      <c r="M2630" s="145"/>
      <c r="N2630" s="62"/>
      <c r="O2630" s="315"/>
      <c r="Q2630" t="str">
        <f t="shared" si="826"/>
        <v/>
      </c>
      <c r="S2630" t="e">
        <f t="shared" ca="1" si="815"/>
        <v>#VALUE!</v>
      </c>
      <c r="T2630" t="e">
        <f t="shared" ca="1" si="832"/>
        <v>#VALUE!</v>
      </c>
      <c r="U2630">
        <f t="shared" si="816"/>
        <v>2556</v>
      </c>
      <c r="V2630">
        <v>213.91666666668399</v>
      </c>
      <c r="W2630">
        <f t="shared" si="817"/>
        <v>213</v>
      </c>
      <c r="X2630" t="str" cm="1">
        <f t="array" aca="1" ref="X2630" ca="1">IFERROR(INDEX('PC&amp;PD'!$A$1:$AS$19,ROW('PC&amp;PD'!$A$19),MATCH(INDIRECT(T2630),'PC&amp;PD'!$A$1:$AS$1,0)),"")</f>
        <v/>
      </c>
      <c r="AA2630" t="str">
        <f t="shared" si="827"/>
        <v/>
      </c>
      <c r="AB2630" t="str">
        <f t="shared" si="828"/>
        <v/>
      </c>
      <c r="AC2630" t="e">
        <f t="shared" ca="1" si="829"/>
        <v>#VALUE!</v>
      </c>
      <c r="AD2630" t="str" cm="1">
        <f t="array" aca="1" ref="AD2630" ca="1">IFERROR(IF((LEFT(INDIRECT("$F"&amp;$S2630),4))="GOTS",IF($G2630="Organic","GOTS_Organic_raw",(IF($G2630="Responsible","GOTS_Responsible",(IF($G2630="No Attribute (Conventional)","GOTS_conventional",(IF($G2630="Recycled Pre/Post-Consumer","GOTS_pre_post",(IF($G2630="In-Conversion","GOTS_in_conversion",(IF($G2630="Sustainably Sourced","Sustainably_sourced",(IF($G2630="Recycled pre-consumer organic","GOTS_recycled_organic",""))))))))))))),IF($G2630="Organic","Organic",(IF($G2630="Responsible","Responsible",(IF($G2630="No Attribute (Conventional)","No_Attribute_Conventional",(IF($G2630="Recycled Pre/Post-Consumer","Recycled_Pre_Post_Consumer",(IF($G2630="In-Conversion","In_Conversion",(IF($G2630="Recycled Pre-Consumer","Recycled_Pre_Consumer",(IF($G2630="Recycled Post-Consumer","Recycled_Post_Consumer",(IF($G2630="Sustainably Sourced","Sustainably_sourced",(IF($G2630="Recycled pre-consumer organic","GOTS_recycled_organic","")))))))))))))))))),"")</f>
        <v/>
      </c>
      <c r="AE2630" t="e" cm="1">
        <f t="array" aca="1" ref="AE2630" ca="1">IF($I2630="",IF(INDIRECT("$F"&amp;$S2630)="","",IF(LEFT(INDIRECT("$F"&amp;$S2630),3)="GRS","GRS_RCS_RM",IF((LEFT(INDIRECT("$F"&amp;$S2630),3))="RCS","GRS_RCS_RM",IF(INDIRECT("$F"&amp;$S2630)="OCS (No Label)","OCS_Conversion_RM",IF(LEFT(INDIRECT("$F"&amp;$S2630),3)="OCS","OCS_RM",IF(RIGHT(INDIRECT("$F"&amp;$S2630),10)="conversion","GOTS_RM_conversion",IF((LEFT(INDIRECT("$F"&amp;$S2630),4))="GOTS","GOTS_RM","Responsible_RM"))))))),"DELETERM")</f>
        <v>#VALUE!</v>
      </c>
      <c r="AF2630" t="e" cm="1">
        <f t="array" aca="1" ref="AF2630" ca="1">IF($S2630="","",INDIRECT("$Z"&amp;$S2630))</f>
        <v>#VALUE!</v>
      </c>
      <c r="AG2630" t="str">
        <f t="shared" si="830"/>
        <v/>
      </c>
      <c r="AH2630" t="str" cm="1">
        <f t="array" aca="1" ref="AH2630" ca="1">IFERROR(INDIRECT("$ag"&amp;S2630),"")</f>
        <v/>
      </c>
      <c r="AI2630" t="e" cm="1">
        <f t="array" aca="1" ref="AI2630" ca="1">INDIRECT("O"&amp;S2630)</f>
        <v>#VALUE!</v>
      </c>
      <c r="AJ2630" t="str">
        <f t="shared" si="831"/>
        <v/>
      </c>
    </row>
    <row r="2631" spans="1:36" ht="16.5" customHeight="1">
      <c r="A2631" s="128" t="str">
        <f>IF(B2631="","",COUNTA($B$63:$B2631))</f>
        <v/>
      </c>
      <c r="B2631" s="132"/>
      <c r="C2631" s="133"/>
      <c r="D2631" s="140"/>
      <c r="E2631" s="140"/>
      <c r="F2631" s="133"/>
      <c r="G2631" s="141"/>
      <c r="H2631" s="141"/>
      <c r="I2631" s="141"/>
      <c r="J2631" s="141"/>
      <c r="K2631" s="37"/>
      <c r="L2631" s="142" t="str">
        <f>IF(R2631="","",LEFT(R2631,LEN(R2631)-2))</f>
        <v/>
      </c>
      <c r="M2631" s="142"/>
      <c r="N2631" s="60"/>
      <c r="O2631" s="313"/>
      <c r="Q2631" t="str">
        <f t="shared" si="826"/>
        <v/>
      </c>
      <c r="R2631" t="str">
        <f t="shared" ref="R2631" si="833">CONCATENATE($Q2631,Q2632,Q2633,Q2634,Q2635,Q2636,$Q2637,$Q2638,$Q2639,$Q2640,$Q2641,$Q2642)</f>
        <v/>
      </c>
      <c r="S2631" t="e">
        <f t="shared" ca="1" si="815"/>
        <v>#VALUE!</v>
      </c>
      <c r="T2631" t="e">
        <f t="shared" ca="1" si="832"/>
        <v>#VALUE!</v>
      </c>
      <c r="U2631">
        <f t="shared" si="816"/>
        <v>2568</v>
      </c>
      <c r="V2631">
        <v>214.000000000017</v>
      </c>
      <c r="W2631">
        <f t="shared" si="817"/>
        <v>214</v>
      </c>
      <c r="X2631" t="str" cm="1">
        <f t="array" aca="1" ref="X2631" ca="1">IFERROR(INDEX('PC&amp;PD'!$A$1:$AS$19,ROW('PC&amp;PD'!$A$19),MATCH(INDIRECT(T2631),'PC&amp;PD'!$A$1:$AS$1,0)),"")</f>
        <v/>
      </c>
      <c r="Z2631" t="str">
        <f t="shared" ref="Z2631" si="834">IFERROR(IF($F2631="OCS 100","OCS (OCS 100)",IF($F2631="OCS Blended","OCS (OCS Blended)",IF($F2631="OCS (No Label)","OCS (No Label)",IF($F2631="RCS 100","RCS (RCS 100)",IF($F2631="RCS Blended","RCS (RCS Blended)",IF($F2631="GRS","GRS (GRS)",IF($F2631="GRS (No Label)", "GRS (No Label)",IF($F2631="RDS","RDS (RDS)",IF($F2631="RWS","RWS (RWS)",IF($F2631="RAS","RAS (RAS)",IF($F2631="RMS","RMS (RMS)",IF($F2631="GOTS Organic","GOTS (Organic)",IF($F2631="GOTS Made with organic","GOTS (Made with Organic)",IF($F2631="GOTS Organic - in conversion","GOTS (Organic - In Conversion)",IF($F2631="GOTS Made with organic - in conversion","GOTS (Made with Organic - In Conversion)",""))))))))))))))),"")</f>
        <v/>
      </c>
      <c r="AA2631" t="str">
        <f t="shared" si="827"/>
        <v/>
      </c>
      <c r="AB2631" t="str">
        <f t="shared" si="828"/>
        <v/>
      </c>
      <c r="AC2631" t="e">
        <f t="shared" ca="1" si="829"/>
        <v>#VALUE!</v>
      </c>
      <c r="AD2631" t="str" cm="1">
        <f t="array" aca="1" ref="AD2631" ca="1">IFERROR(IF((LEFT(INDIRECT("$F"&amp;$S2631),4))="GOTS",IF($G2631="Organic","GOTS_Organic_raw",(IF($G2631="Responsible","GOTS_Responsible",(IF($G2631="No Attribute (Conventional)","GOTS_conventional",(IF($G2631="Recycled Pre/Post-Consumer","GOTS_pre_post",(IF($G2631="In-Conversion","GOTS_in_conversion",(IF($G2631="Sustainably Sourced","Sustainably_sourced",(IF($G2631="Recycled pre-consumer organic","GOTS_recycled_organic",""))))))))))))),IF($G2631="Organic","Organic",(IF($G2631="Responsible","Responsible",(IF($G2631="No Attribute (Conventional)","No_Attribute_Conventional",(IF($G2631="Recycled Pre/Post-Consumer","Recycled_Pre_Post_Consumer",(IF($G2631="In-Conversion","In_Conversion",(IF($G2631="Recycled Pre-Consumer","Recycled_Pre_Consumer",(IF($G2631="Recycled Post-Consumer","Recycled_Post_Consumer",(IF($G2631="Sustainably Sourced","Sustainably_sourced",(IF($G2631="Recycled pre-consumer organic","GOTS_recycled_organic","")))))))))))))))))),"")</f>
        <v/>
      </c>
      <c r="AE2631" t="e" cm="1">
        <f t="array" aca="1" ref="AE2631" ca="1">IF($I2631="",IF(INDIRECT("$F"&amp;$S2631)="","",IF(LEFT(INDIRECT("$F"&amp;$S2631),3)="GRS","GRS_RCS_RM",IF((LEFT(INDIRECT("$F"&amp;$S2631),3))="RCS","GRS_RCS_RM",IF(INDIRECT("$F"&amp;$S2631)="OCS (No Label)","OCS_Conversion_RM",IF(LEFT(INDIRECT("$F"&amp;$S2631),3)="OCS","OCS_RM",IF(RIGHT(INDIRECT("$F"&amp;$S2631),10)="conversion","GOTS_RM_conversion",IF((LEFT(INDIRECT("$F"&amp;$S2631),4))="GOTS","GOTS_RM","Responsible_RM"))))))),"DELETERM")</f>
        <v>#VALUE!</v>
      </c>
      <c r="AF2631" t="e" cm="1">
        <f t="array" aca="1" ref="AF2631" ca="1">IF($S2631="","",INDIRECT("$Z"&amp;$S2631))</f>
        <v>#VALUE!</v>
      </c>
      <c r="AG2631" t="str">
        <f t="shared" si="830"/>
        <v/>
      </c>
      <c r="AH2631" t="str" cm="1">
        <f t="array" aca="1" ref="AH2631" ca="1">IFERROR(INDIRECT("$ag"&amp;S2631),"")</f>
        <v/>
      </c>
      <c r="AI2631" t="e" cm="1">
        <f t="array" aca="1" ref="AI2631" ca="1">INDIRECT("O"&amp;S2631)</f>
        <v>#VALUE!</v>
      </c>
      <c r="AJ2631" t="str">
        <f t="shared" si="831"/>
        <v/>
      </c>
    </row>
    <row r="2632" spans="1:36" ht="16.5" customHeight="1">
      <c r="A2632" s="129"/>
      <c r="B2632" s="134"/>
      <c r="C2632" s="135"/>
      <c r="D2632" s="146"/>
      <c r="E2632" s="146"/>
      <c r="F2632" s="135"/>
      <c r="G2632" s="147"/>
      <c r="H2632" s="147"/>
      <c r="I2632" s="147"/>
      <c r="J2632" s="147"/>
      <c r="K2632" s="38"/>
      <c r="L2632" s="143"/>
      <c r="M2632" s="143"/>
      <c r="N2632" s="61"/>
      <c r="O2632" s="314"/>
      <c r="Q2632" t="str">
        <f t="shared" si="826"/>
        <v/>
      </c>
      <c r="S2632" t="e">
        <f t="shared" ca="1" si="815"/>
        <v>#VALUE!</v>
      </c>
      <c r="T2632" t="e">
        <f t="shared" ca="1" si="832"/>
        <v>#VALUE!</v>
      </c>
      <c r="U2632">
        <f t="shared" si="816"/>
        <v>2568</v>
      </c>
      <c r="V2632">
        <v>214.08333333335</v>
      </c>
      <c r="W2632">
        <f t="shared" si="817"/>
        <v>214</v>
      </c>
      <c r="X2632" t="str" cm="1">
        <f t="array" aca="1" ref="X2632" ca="1">IFERROR(INDEX('PC&amp;PD'!$A$1:$AS$19,ROW('PC&amp;PD'!$A$19),MATCH(INDIRECT(T2632),'PC&amp;PD'!$A$1:$AS$1,0)),"")</f>
        <v/>
      </c>
      <c r="AA2632" t="str">
        <f t="shared" si="827"/>
        <v/>
      </c>
      <c r="AB2632" t="str">
        <f t="shared" si="828"/>
        <v/>
      </c>
      <c r="AC2632" t="e">
        <f t="shared" ca="1" si="829"/>
        <v>#VALUE!</v>
      </c>
      <c r="AD2632" t="str" cm="1">
        <f t="array" aca="1" ref="AD2632" ca="1">IFERROR(IF((LEFT(INDIRECT("$F"&amp;$S2632),4))="GOTS",IF($G2632="Organic","GOTS_Organic_raw",(IF($G2632="Responsible","GOTS_Responsible",(IF($G2632="No Attribute (Conventional)","GOTS_conventional",(IF($G2632="Recycled Pre/Post-Consumer","GOTS_pre_post",(IF($G2632="In-Conversion","GOTS_in_conversion",(IF($G2632="Sustainably Sourced","Sustainably_sourced",(IF($G2632="Recycled pre-consumer organic","GOTS_recycled_organic",""))))))))))))),IF($G2632="Organic","Organic",(IF($G2632="Responsible","Responsible",(IF($G2632="No Attribute (Conventional)","No_Attribute_Conventional",(IF($G2632="Recycled Pre/Post-Consumer","Recycled_Pre_Post_Consumer",(IF($G2632="In-Conversion","In_Conversion",(IF($G2632="Recycled Pre-Consumer","Recycled_Pre_Consumer",(IF($G2632="Recycled Post-Consumer","Recycled_Post_Consumer",(IF($G2632="Sustainably Sourced","Sustainably_sourced",(IF($G2632="Recycled pre-consumer organic","GOTS_recycled_organic","")))))))))))))))))),"")</f>
        <v/>
      </c>
      <c r="AE2632" t="e" cm="1">
        <f t="array" aca="1" ref="AE2632" ca="1">IF($I2632="",IF(INDIRECT("$F"&amp;$S2632)="","",IF(LEFT(INDIRECT("$F"&amp;$S2632),3)="GRS","GRS_RCS_RM",IF((LEFT(INDIRECT("$F"&amp;$S2632),3))="RCS","GRS_RCS_RM",IF(INDIRECT("$F"&amp;$S2632)="OCS (No Label)","OCS_Conversion_RM",IF(LEFT(INDIRECT("$F"&amp;$S2632),3)="OCS","OCS_RM",IF(RIGHT(INDIRECT("$F"&amp;$S2632),10)="conversion","GOTS_RM_conversion",IF((LEFT(INDIRECT("$F"&amp;$S2632),4))="GOTS","GOTS_RM","Responsible_RM"))))))),"DELETERM")</f>
        <v>#VALUE!</v>
      </c>
      <c r="AF2632" t="e" cm="1">
        <f t="array" aca="1" ref="AF2632" ca="1">IF($S2632="","",INDIRECT("$Z"&amp;$S2632))</f>
        <v>#VALUE!</v>
      </c>
      <c r="AG2632" t="str">
        <f t="shared" si="830"/>
        <v/>
      </c>
      <c r="AH2632" t="str" cm="1">
        <f t="array" aca="1" ref="AH2632" ca="1">IFERROR(INDIRECT("$ag"&amp;S2632),"")</f>
        <v/>
      </c>
      <c r="AI2632" t="e" cm="1">
        <f t="array" aca="1" ref="AI2632" ca="1">INDIRECT("O"&amp;S2632)</f>
        <v>#VALUE!</v>
      </c>
      <c r="AJ2632" t="str">
        <f t="shared" si="831"/>
        <v/>
      </c>
    </row>
    <row r="2633" spans="1:36" ht="16.5" customHeight="1">
      <c r="A2633" s="129"/>
      <c r="B2633" s="134"/>
      <c r="C2633" s="135"/>
      <c r="D2633" s="146"/>
      <c r="E2633" s="146"/>
      <c r="F2633" s="135"/>
      <c r="G2633" s="147"/>
      <c r="H2633" s="147"/>
      <c r="I2633" s="147"/>
      <c r="J2633" s="147"/>
      <c r="K2633" s="38"/>
      <c r="L2633" s="143"/>
      <c r="M2633" s="143"/>
      <c r="N2633" s="61"/>
      <c r="O2633" s="314"/>
      <c r="Q2633" t="str">
        <f t="shared" si="826"/>
        <v/>
      </c>
      <c r="S2633" t="e">
        <f t="shared" ca="1" si="815"/>
        <v>#VALUE!</v>
      </c>
      <c r="T2633" t="e">
        <f t="shared" ca="1" si="832"/>
        <v>#VALUE!</v>
      </c>
      <c r="U2633">
        <f t="shared" si="816"/>
        <v>2568</v>
      </c>
      <c r="V2633">
        <v>214.16666666668399</v>
      </c>
      <c r="W2633">
        <f t="shared" si="817"/>
        <v>214</v>
      </c>
      <c r="X2633" t="str" cm="1">
        <f t="array" aca="1" ref="X2633" ca="1">IFERROR(INDEX('PC&amp;PD'!$A$1:$AS$19,ROW('PC&amp;PD'!$A$19),MATCH(INDIRECT(T2633),'PC&amp;PD'!$A$1:$AS$1,0)),"")</f>
        <v/>
      </c>
      <c r="AA2633" t="str">
        <f t="shared" si="827"/>
        <v/>
      </c>
      <c r="AB2633" t="str">
        <f t="shared" si="828"/>
        <v/>
      </c>
      <c r="AC2633" t="e">
        <f t="shared" ca="1" si="829"/>
        <v>#VALUE!</v>
      </c>
      <c r="AD2633" t="str" cm="1">
        <f t="array" aca="1" ref="AD2633" ca="1">IFERROR(IF((LEFT(INDIRECT("$F"&amp;$S2633),4))="GOTS",IF($G2633="Organic","GOTS_Organic_raw",(IF($G2633="Responsible","GOTS_Responsible",(IF($G2633="No Attribute (Conventional)","GOTS_conventional",(IF($G2633="Recycled Pre/Post-Consumer","GOTS_pre_post",(IF($G2633="In-Conversion","GOTS_in_conversion",(IF($G2633="Sustainably Sourced","Sustainably_sourced",(IF($G2633="Recycled pre-consumer organic","GOTS_recycled_organic",""))))))))))))),IF($G2633="Organic","Organic",(IF($G2633="Responsible","Responsible",(IF($G2633="No Attribute (Conventional)","No_Attribute_Conventional",(IF($G2633="Recycled Pre/Post-Consumer","Recycled_Pre_Post_Consumer",(IF($G2633="In-Conversion","In_Conversion",(IF($G2633="Recycled Pre-Consumer","Recycled_Pre_Consumer",(IF($G2633="Recycled Post-Consumer","Recycled_Post_Consumer",(IF($G2633="Sustainably Sourced","Sustainably_sourced",(IF($G2633="Recycled pre-consumer organic","GOTS_recycled_organic","")))))))))))))))))),"")</f>
        <v/>
      </c>
      <c r="AE2633" t="e" cm="1">
        <f t="array" aca="1" ref="AE2633" ca="1">IF($I2633="",IF(INDIRECT("$F"&amp;$S2633)="","",IF(LEFT(INDIRECT("$F"&amp;$S2633),3)="GRS","GRS_RCS_RM",IF((LEFT(INDIRECT("$F"&amp;$S2633),3))="RCS","GRS_RCS_RM",IF(INDIRECT("$F"&amp;$S2633)="OCS (No Label)","OCS_Conversion_RM",IF(LEFT(INDIRECT("$F"&amp;$S2633),3)="OCS","OCS_RM",IF(RIGHT(INDIRECT("$F"&amp;$S2633),10)="conversion","GOTS_RM_conversion",IF((LEFT(INDIRECT("$F"&amp;$S2633),4))="GOTS","GOTS_RM","Responsible_RM"))))))),"DELETERM")</f>
        <v>#VALUE!</v>
      </c>
      <c r="AF2633" t="e" cm="1">
        <f t="array" aca="1" ref="AF2633" ca="1">IF($S2633="","",INDIRECT("$Z"&amp;$S2633))</f>
        <v>#VALUE!</v>
      </c>
      <c r="AG2633" t="str">
        <f t="shared" si="830"/>
        <v/>
      </c>
      <c r="AH2633" t="str" cm="1">
        <f t="array" aca="1" ref="AH2633" ca="1">IFERROR(INDIRECT("$ag"&amp;S2633),"")</f>
        <v/>
      </c>
      <c r="AI2633" t="e" cm="1">
        <f t="array" aca="1" ref="AI2633" ca="1">INDIRECT("O"&amp;S2633)</f>
        <v>#VALUE!</v>
      </c>
      <c r="AJ2633" t="str">
        <f t="shared" si="831"/>
        <v/>
      </c>
    </row>
    <row r="2634" spans="1:36" ht="16.5" customHeight="1">
      <c r="A2634" s="129"/>
      <c r="B2634" s="134"/>
      <c r="C2634" s="135"/>
      <c r="D2634" s="146"/>
      <c r="E2634" s="146"/>
      <c r="F2634" s="135"/>
      <c r="G2634" s="147"/>
      <c r="H2634" s="147"/>
      <c r="I2634" s="147"/>
      <c r="J2634" s="147"/>
      <c r="K2634" s="38"/>
      <c r="L2634" s="143"/>
      <c r="M2634" s="143"/>
      <c r="N2634" s="61"/>
      <c r="O2634" s="314"/>
      <c r="Q2634" t="str">
        <f t="shared" si="826"/>
        <v/>
      </c>
      <c r="S2634" t="e">
        <f t="shared" ca="1" si="815"/>
        <v>#VALUE!</v>
      </c>
      <c r="T2634" t="e">
        <f t="shared" ca="1" si="832"/>
        <v>#VALUE!</v>
      </c>
      <c r="U2634">
        <f t="shared" si="816"/>
        <v>2568</v>
      </c>
      <c r="V2634">
        <v>214.250000000017</v>
      </c>
      <c r="W2634">
        <f t="shared" si="817"/>
        <v>214</v>
      </c>
      <c r="X2634" t="str" cm="1">
        <f t="array" aca="1" ref="X2634" ca="1">IFERROR(INDEX('PC&amp;PD'!$A$1:$AS$19,ROW('PC&amp;PD'!$A$19),MATCH(INDIRECT(T2634),'PC&amp;PD'!$A$1:$AS$1,0)),"")</f>
        <v/>
      </c>
      <c r="AA2634" t="str">
        <f t="shared" si="827"/>
        <v/>
      </c>
      <c r="AB2634" t="str">
        <f t="shared" si="828"/>
        <v/>
      </c>
      <c r="AC2634" t="e">
        <f t="shared" ca="1" si="829"/>
        <v>#VALUE!</v>
      </c>
      <c r="AD2634" t="str" cm="1">
        <f t="array" aca="1" ref="AD2634" ca="1">IFERROR(IF((LEFT(INDIRECT("$F"&amp;$S2634),4))="GOTS",IF($G2634="Organic","GOTS_Organic_raw",(IF($G2634="Responsible","GOTS_Responsible",(IF($G2634="No Attribute (Conventional)","GOTS_conventional",(IF($G2634="Recycled Pre/Post-Consumer","GOTS_pre_post",(IF($G2634="In-Conversion","GOTS_in_conversion",(IF($G2634="Sustainably Sourced","Sustainably_sourced",(IF($G2634="Recycled pre-consumer organic","GOTS_recycled_organic",""))))))))))))),IF($G2634="Organic","Organic",(IF($G2634="Responsible","Responsible",(IF($G2634="No Attribute (Conventional)","No_Attribute_Conventional",(IF($G2634="Recycled Pre/Post-Consumer","Recycled_Pre_Post_Consumer",(IF($G2634="In-Conversion","In_Conversion",(IF($G2634="Recycled Pre-Consumer","Recycled_Pre_Consumer",(IF($G2634="Recycled Post-Consumer","Recycled_Post_Consumer",(IF($G2634="Sustainably Sourced","Sustainably_sourced",(IF($G2634="Recycled pre-consumer organic","GOTS_recycled_organic","")))))))))))))))))),"")</f>
        <v/>
      </c>
      <c r="AE2634" t="e" cm="1">
        <f t="array" aca="1" ref="AE2634" ca="1">IF($I2634="",IF(INDIRECT("$F"&amp;$S2634)="","",IF(LEFT(INDIRECT("$F"&amp;$S2634),3)="GRS","GRS_RCS_RM",IF((LEFT(INDIRECT("$F"&amp;$S2634),3))="RCS","GRS_RCS_RM",IF(INDIRECT("$F"&amp;$S2634)="OCS (No Label)","OCS_Conversion_RM",IF(LEFT(INDIRECT("$F"&amp;$S2634),3)="OCS","OCS_RM",IF(RIGHT(INDIRECT("$F"&amp;$S2634),10)="conversion","GOTS_RM_conversion",IF((LEFT(INDIRECT("$F"&amp;$S2634),4))="GOTS","GOTS_RM","Responsible_RM"))))))),"DELETERM")</f>
        <v>#VALUE!</v>
      </c>
      <c r="AF2634" t="e" cm="1">
        <f t="array" aca="1" ref="AF2634" ca="1">IF($S2634="","",INDIRECT("$Z"&amp;$S2634))</f>
        <v>#VALUE!</v>
      </c>
      <c r="AG2634" t="str">
        <f t="shared" si="830"/>
        <v/>
      </c>
      <c r="AH2634" t="str" cm="1">
        <f t="array" aca="1" ref="AH2634" ca="1">IFERROR(INDIRECT("$ag"&amp;S2634),"")</f>
        <v/>
      </c>
      <c r="AI2634" t="e" cm="1">
        <f t="array" aca="1" ref="AI2634" ca="1">INDIRECT("O"&amp;S2634)</f>
        <v>#VALUE!</v>
      </c>
      <c r="AJ2634" t="str">
        <f t="shared" si="831"/>
        <v/>
      </c>
    </row>
    <row r="2635" spans="1:36" ht="16.5" customHeight="1">
      <c r="A2635" s="129"/>
      <c r="B2635" s="134"/>
      <c r="C2635" s="135"/>
      <c r="D2635" s="146"/>
      <c r="E2635" s="146"/>
      <c r="F2635" s="135"/>
      <c r="G2635" s="147"/>
      <c r="H2635" s="147"/>
      <c r="I2635" s="147"/>
      <c r="J2635" s="147"/>
      <c r="K2635" s="38"/>
      <c r="L2635" s="143"/>
      <c r="M2635" s="143"/>
      <c r="N2635" s="61"/>
      <c r="O2635" s="314"/>
      <c r="Q2635" t="str">
        <f t="shared" si="826"/>
        <v/>
      </c>
      <c r="S2635" t="e">
        <f t="shared" ca="1" si="815"/>
        <v>#VALUE!</v>
      </c>
      <c r="T2635" t="e">
        <f t="shared" ca="1" si="832"/>
        <v>#VALUE!</v>
      </c>
      <c r="U2635">
        <f t="shared" si="816"/>
        <v>2568</v>
      </c>
      <c r="V2635">
        <v>214.33333333335</v>
      </c>
      <c r="W2635">
        <f t="shared" si="817"/>
        <v>214</v>
      </c>
      <c r="X2635" t="str" cm="1">
        <f t="array" aca="1" ref="X2635" ca="1">IFERROR(INDEX('PC&amp;PD'!$A$1:$AS$19,ROW('PC&amp;PD'!$A$19),MATCH(INDIRECT(T2635),'PC&amp;PD'!$A$1:$AS$1,0)),"")</f>
        <v/>
      </c>
      <c r="AA2635" t="str">
        <f t="shared" si="827"/>
        <v/>
      </c>
      <c r="AB2635" t="str">
        <f t="shared" si="828"/>
        <v/>
      </c>
      <c r="AC2635" t="e">
        <f t="shared" ca="1" si="829"/>
        <v>#VALUE!</v>
      </c>
      <c r="AD2635" t="str" cm="1">
        <f t="array" aca="1" ref="AD2635" ca="1">IFERROR(IF((LEFT(INDIRECT("$F"&amp;$S2635),4))="GOTS",IF($G2635="Organic","GOTS_Organic_raw",(IF($G2635="Responsible","GOTS_Responsible",(IF($G2635="No Attribute (Conventional)","GOTS_conventional",(IF($G2635="Recycled Pre/Post-Consumer","GOTS_pre_post",(IF($G2635="In-Conversion","GOTS_in_conversion",(IF($G2635="Sustainably Sourced","Sustainably_sourced",(IF($G2635="Recycled pre-consumer organic","GOTS_recycled_organic",""))))))))))))),IF($G2635="Organic","Organic",(IF($G2635="Responsible","Responsible",(IF($G2635="No Attribute (Conventional)","No_Attribute_Conventional",(IF($G2635="Recycled Pre/Post-Consumer","Recycled_Pre_Post_Consumer",(IF($G2635="In-Conversion","In_Conversion",(IF($G2635="Recycled Pre-Consumer","Recycled_Pre_Consumer",(IF($G2635="Recycled Post-Consumer","Recycled_Post_Consumer",(IF($G2635="Sustainably Sourced","Sustainably_sourced",(IF($G2635="Recycled pre-consumer organic","GOTS_recycled_organic","")))))))))))))))))),"")</f>
        <v/>
      </c>
      <c r="AE2635" t="e" cm="1">
        <f t="array" aca="1" ref="AE2635" ca="1">IF($I2635="",IF(INDIRECT("$F"&amp;$S2635)="","",IF(LEFT(INDIRECT("$F"&amp;$S2635),3)="GRS","GRS_RCS_RM",IF((LEFT(INDIRECT("$F"&amp;$S2635),3))="RCS","GRS_RCS_RM",IF(INDIRECT("$F"&amp;$S2635)="OCS (No Label)","OCS_Conversion_RM",IF(LEFT(INDIRECT("$F"&amp;$S2635),3)="OCS","OCS_RM",IF(RIGHT(INDIRECT("$F"&amp;$S2635),10)="conversion","GOTS_RM_conversion",IF((LEFT(INDIRECT("$F"&amp;$S2635),4))="GOTS","GOTS_RM","Responsible_RM"))))))),"DELETERM")</f>
        <v>#VALUE!</v>
      </c>
      <c r="AF2635" t="e" cm="1">
        <f t="array" aca="1" ref="AF2635" ca="1">IF($S2635="","",INDIRECT("$Z"&amp;$S2635))</f>
        <v>#VALUE!</v>
      </c>
      <c r="AG2635" t="str">
        <f t="shared" si="830"/>
        <v/>
      </c>
      <c r="AH2635" t="str" cm="1">
        <f t="array" aca="1" ref="AH2635" ca="1">IFERROR(INDIRECT("$ag"&amp;S2635),"")</f>
        <v/>
      </c>
      <c r="AI2635" t="e" cm="1">
        <f t="array" aca="1" ref="AI2635" ca="1">INDIRECT("O"&amp;S2635)</f>
        <v>#VALUE!</v>
      </c>
      <c r="AJ2635" t="str">
        <f t="shared" si="831"/>
        <v/>
      </c>
    </row>
    <row r="2636" spans="1:36" ht="16.5" customHeight="1">
      <c r="A2636" s="129"/>
      <c r="B2636" s="134"/>
      <c r="C2636" s="135"/>
      <c r="D2636" s="146"/>
      <c r="E2636" s="146"/>
      <c r="F2636" s="135"/>
      <c r="G2636" s="147"/>
      <c r="H2636" s="147"/>
      <c r="I2636" s="147"/>
      <c r="J2636" s="147"/>
      <c r="K2636" s="38"/>
      <c r="L2636" s="143"/>
      <c r="M2636" s="143"/>
      <c r="N2636" s="61"/>
      <c r="O2636" s="314"/>
      <c r="Q2636" t="str">
        <f t="shared" si="826"/>
        <v/>
      </c>
      <c r="S2636" t="e">
        <f t="shared" ref="S2636:S2699" ca="1" si="835">IF(INDIRECT("A"&amp;$S$63+$U2636)&lt;&gt;"",$S$63+$U2636,"")</f>
        <v>#VALUE!</v>
      </c>
      <c r="T2636" t="e">
        <f t="shared" ca="1" si="832"/>
        <v>#VALUE!</v>
      </c>
      <c r="U2636">
        <f t="shared" ref="U2636:U2699" si="836">(12*W2636)</f>
        <v>2568</v>
      </c>
      <c r="V2636">
        <v>214.41666666668399</v>
      </c>
      <c r="W2636">
        <f t="shared" si="817"/>
        <v>214</v>
      </c>
      <c r="X2636" t="str" cm="1">
        <f t="array" aca="1" ref="X2636" ca="1">IFERROR(INDEX('PC&amp;PD'!$A$1:$AS$19,ROW('PC&amp;PD'!$A$19),MATCH(INDIRECT(T2636),'PC&amp;PD'!$A$1:$AS$1,0)),"")</f>
        <v/>
      </c>
      <c r="AA2636" t="str">
        <f t="shared" si="827"/>
        <v/>
      </c>
      <c r="AB2636" t="str">
        <f t="shared" si="828"/>
        <v/>
      </c>
      <c r="AC2636" t="e">
        <f t="shared" ca="1" si="829"/>
        <v>#VALUE!</v>
      </c>
      <c r="AD2636" t="str" cm="1">
        <f t="array" aca="1" ref="AD2636" ca="1">IFERROR(IF((LEFT(INDIRECT("$F"&amp;$S2636),4))="GOTS",IF($G2636="Organic","GOTS_Organic_raw",(IF($G2636="Responsible","GOTS_Responsible",(IF($G2636="No Attribute (Conventional)","GOTS_conventional",(IF($G2636="Recycled Pre/Post-Consumer","GOTS_pre_post",(IF($G2636="In-Conversion","GOTS_in_conversion",(IF($G2636="Sustainably Sourced","Sustainably_sourced",(IF($G2636="Recycled pre-consumer organic","GOTS_recycled_organic",""))))))))))))),IF($G2636="Organic","Organic",(IF($G2636="Responsible","Responsible",(IF($G2636="No Attribute (Conventional)","No_Attribute_Conventional",(IF($G2636="Recycled Pre/Post-Consumer","Recycled_Pre_Post_Consumer",(IF($G2636="In-Conversion","In_Conversion",(IF($G2636="Recycled Pre-Consumer","Recycled_Pre_Consumer",(IF($G2636="Recycled Post-Consumer","Recycled_Post_Consumer",(IF($G2636="Sustainably Sourced","Sustainably_sourced",(IF($G2636="Recycled pre-consumer organic","GOTS_recycled_organic","")))))))))))))))))),"")</f>
        <v/>
      </c>
      <c r="AE2636" t="e" cm="1">
        <f t="array" aca="1" ref="AE2636" ca="1">IF($I2636="",IF(INDIRECT("$F"&amp;$S2636)="","",IF(LEFT(INDIRECT("$F"&amp;$S2636),3)="GRS","GRS_RCS_RM",IF((LEFT(INDIRECT("$F"&amp;$S2636),3))="RCS","GRS_RCS_RM",IF(INDIRECT("$F"&amp;$S2636)="OCS (No Label)","OCS_Conversion_RM",IF(LEFT(INDIRECT("$F"&amp;$S2636),3)="OCS","OCS_RM",IF(RIGHT(INDIRECT("$F"&amp;$S2636),10)="conversion","GOTS_RM_conversion",IF((LEFT(INDIRECT("$F"&amp;$S2636),4))="GOTS","GOTS_RM","Responsible_RM"))))))),"DELETERM")</f>
        <v>#VALUE!</v>
      </c>
      <c r="AF2636" t="e" cm="1">
        <f t="array" aca="1" ref="AF2636" ca="1">IF($S2636="","",INDIRECT("$Z"&amp;$S2636))</f>
        <v>#VALUE!</v>
      </c>
      <c r="AG2636" t="str">
        <f t="shared" si="830"/>
        <v/>
      </c>
      <c r="AH2636" t="str" cm="1">
        <f t="array" aca="1" ref="AH2636" ca="1">IFERROR(INDIRECT("$ag"&amp;S2636),"")</f>
        <v/>
      </c>
      <c r="AI2636" t="e" cm="1">
        <f t="array" aca="1" ref="AI2636" ca="1">INDIRECT("O"&amp;S2636)</f>
        <v>#VALUE!</v>
      </c>
      <c r="AJ2636" t="str">
        <f t="shared" si="831"/>
        <v/>
      </c>
    </row>
    <row r="2637" spans="1:36" ht="16.5" customHeight="1">
      <c r="A2637" s="130"/>
      <c r="B2637" s="136"/>
      <c r="C2637" s="137"/>
      <c r="D2637" s="146"/>
      <c r="E2637" s="146"/>
      <c r="F2637" s="137"/>
      <c r="G2637" s="147"/>
      <c r="H2637" s="147"/>
      <c r="I2637" s="147"/>
      <c r="J2637" s="147"/>
      <c r="K2637" s="38"/>
      <c r="L2637" s="144"/>
      <c r="M2637" s="144"/>
      <c r="N2637" s="61"/>
      <c r="O2637" s="314"/>
      <c r="Q2637" t="str">
        <f t="shared" si="826"/>
        <v/>
      </c>
      <c r="S2637" t="e">
        <f t="shared" ca="1" si="835"/>
        <v>#VALUE!</v>
      </c>
      <c r="T2637" t="e">
        <f t="shared" ca="1" si="832"/>
        <v>#VALUE!</v>
      </c>
      <c r="U2637">
        <f t="shared" si="836"/>
        <v>2568</v>
      </c>
      <c r="V2637">
        <v>214.500000000017</v>
      </c>
      <c r="W2637">
        <f t="shared" si="817"/>
        <v>214</v>
      </c>
      <c r="X2637" t="str" cm="1">
        <f t="array" aca="1" ref="X2637" ca="1">IFERROR(INDEX('PC&amp;PD'!$A$1:$AS$19,ROW('PC&amp;PD'!$A$19),MATCH(INDIRECT(T2637),'PC&amp;PD'!$A$1:$AS$1,0)),"")</f>
        <v/>
      </c>
      <c r="AA2637" t="str">
        <f t="shared" si="827"/>
        <v/>
      </c>
      <c r="AB2637" t="str">
        <f t="shared" si="828"/>
        <v/>
      </c>
      <c r="AC2637" t="e">
        <f t="shared" ca="1" si="829"/>
        <v>#VALUE!</v>
      </c>
      <c r="AD2637" t="str" cm="1">
        <f t="array" aca="1" ref="AD2637" ca="1">IFERROR(IF((LEFT(INDIRECT("$F"&amp;$S2637),4))="GOTS",IF($G2637="Organic","GOTS_Organic_raw",(IF($G2637="Responsible","GOTS_Responsible",(IF($G2637="No Attribute (Conventional)","GOTS_conventional",(IF($G2637="Recycled Pre/Post-Consumer","GOTS_pre_post",(IF($G2637="In-Conversion","GOTS_in_conversion",(IF($G2637="Sustainably Sourced","Sustainably_sourced",(IF($G2637="Recycled pre-consumer organic","GOTS_recycled_organic",""))))))))))))),IF($G2637="Organic","Organic",(IF($G2637="Responsible","Responsible",(IF($G2637="No Attribute (Conventional)","No_Attribute_Conventional",(IF($G2637="Recycled Pre/Post-Consumer","Recycled_Pre_Post_Consumer",(IF($G2637="In-Conversion","In_Conversion",(IF($G2637="Recycled Pre-Consumer","Recycled_Pre_Consumer",(IF($G2637="Recycled Post-Consumer","Recycled_Post_Consumer",(IF($G2637="Sustainably Sourced","Sustainably_sourced",(IF($G2637="Recycled pre-consumer organic","GOTS_recycled_organic","")))))))))))))))))),"")</f>
        <v/>
      </c>
      <c r="AE2637" t="e" cm="1">
        <f t="array" aca="1" ref="AE2637" ca="1">IF($I2637="",IF(INDIRECT("$F"&amp;$S2637)="","",IF(LEFT(INDIRECT("$F"&amp;$S2637),3)="GRS","GRS_RCS_RM",IF((LEFT(INDIRECT("$F"&amp;$S2637),3))="RCS","GRS_RCS_RM",IF(INDIRECT("$F"&amp;$S2637)="OCS (No Label)","OCS_Conversion_RM",IF(LEFT(INDIRECT("$F"&amp;$S2637),3)="OCS","OCS_RM",IF(RIGHT(INDIRECT("$F"&amp;$S2637),10)="conversion","GOTS_RM_conversion",IF((LEFT(INDIRECT("$F"&amp;$S2637),4))="GOTS","GOTS_RM","Responsible_RM"))))))),"DELETERM")</f>
        <v>#VALUE!</v>
      </c>
      <c r="AF2637" t="e" cm="1">
        <f t="array" aca="1" ref="AF2637" ca="1">IF($S2637="","",INDIRECT("$Z"&amp;$S2637))</f>
        <v>#VALUE!</v>
      </c>
      <c r="AG2637" t="str">
        <f t="shared" si="830"/>
        <v/>
      </c>
      <c r="AH2637" t="str" cm="1">
        <f t="array" aca="1" ref="AH2637" ca="1">IFERROR(INDIRECT("$ag"&amp;S2637),"")</f>
        <v/>
      </c>
      <c r="AI2637" t="e" cm="1">
        <f t="array" aca="1" ref="AI2637" ca="1">INDIRECT("O"&amp;S2637)</f>
        <v>#VALUE!</v>
      </c>
      <c r="AJ2637" t="str">
        <f t="shared" si="831"/>
        <v/>
      </c>
    </row>
    <row r="2638" spans="1:36" ht="16.5" customHeight="1">
      <c r="A2638" s="130"/>
      <c r="B2638" s="136"/>
      <c r="C2638" s="137"/>
      <c r="D2638" s="146"/>
      <c r="E2638" s="146"/>
      <c r="F2638" s="137"/>
      <c r="G2638" s="147"/>
      <c r="H2638" s="147"/>
      <c r="I2638" s="147"/>
      <c r="J2638" s="147"/>
      <c r="K2638" s="38"/>
      <c r="L2638" s="144"/>
      <c r="M2638" s="144"/>
      <c r="N2638" s="61"/>
      <c r="O2638" s="314"/>
      <c r="Q2638" t="str">
        <f t="shared" si="826"/>
        <v/>
      </c>
      <c r="S2638" t="e">
        <f t="shared" ca="1" si="835"/>
        <v>#VALUE!</v>
      </c>
      <c r="T2638" t="e">
        <f t="shared" ca="1" si="832"/>
        <v>#VALUE!</v>
      </c>
      <c r="U2638">
        <f t="shared" si="836"/>
        <v>2568</v>
      </c>
      <c r="V2638">
        <v>214.58333333335</v>
      </c>
      <c r="W2638">
        <f t="shared" si="817"/>
        <v>214</v>
      </c>
      <c r="X2638" t="str" cm="1">
        <f t="array" aca="1" ref="X2638" ca="1">IFERROR(INDEX('PC&amp;PD'!$A$1:$AS$19,ROW('PC&amp;PD'!$A$19),MATCH(INDIRECT(T2638),'PC&amp;PD'!$A$1:$AS$1,0)),"")</f>
        <v/>
      </c>
      <c r="AA2638" t="str">
        <f t="shared" si="827"/>
        <v/>
      </c>
      <c r="AB2638" t="str">
        <f t="shared" si="828"/>
        <v/>
      </c>
      <c r="AC2638" t="e">
        <f t="shared" ca="1" si="829"/>
        <v>#VALUE!</v>
      </c>
      <c r="AD2638" t="str" cm="1">
        <f t="array" aca="1" ref="AD2638" ca="1">IFERROR(IF((LEFT(INDIRECT("$F"&amp;$S2638),4))="GOTS",IF($G2638="Organic","GOTS_Organic_raw",(IF($G2638="Responsible","GOTS_Responsible",(IF($G2638="No Attribute (Conventional)","GOTS_conventional",(IF($G2638="Recycled Pre/Post-Consumer","GOTS_pre_post",(IF($G2638="In-Conversion","GOTS_in_conversion",(IF($G2638="Sustainably Sourced","Sustainably_sourced",(IF($G2638="Recycled pre-consumer organic","GOTS_recycled_organic",""))))))))))))),IF($G2638="Organic","Organic",(IF($G2638="Responsible","Responsible",(IF($G2638="No Attribute (Conventional)","No_Attribute_Conventional",(IF($G2638="Recycled Pre/Post-Consumer","Recycled_Pre_Post_Consumer",(IF($G2638="In-Conversion","In_Conversion",(IF($G2638="Recycled Pre-Consumer","Recycled_Pre_Consumer",(IF($G2638="Recycled Post-Consumer","Recycled_Post_Consumer",(IF($G2638="Sustainably Sourced","Sustainably_sourced",(IF($G2638="Recycled pre-consumer organic","GOTS_recycled_organic","")))))))))))))))))),"")</f>
        <v/>
      </c>
      <c r="AE2638" t="e" cm="1">
        <f t="array" aca="1" ref="AE2638" ca="1">IF($I2638="",IF(INDIRECT("$F"&amp;$S2638)="","",IF(LEFT(INDIRECT("$F"&amp;$S2638),3)="GRS","GRS_RCS_RM",IF((LEFT(INDIRECT("$F"&amp;$S2638),3))="RCS","GRS_RCS_RM",IF(INDIRECT("$F"&amp;$S2638)="OCS (No Label)","OCS_Conversion_RM",IF(LEFT(INDIRECT("$F"&amp;$S2638),3)="OCS","OCS_RM",IF(RIGHT(INDIRECT("$F"&amp;$S2638),10)="conversion","GOTS_RM_conversion",IF((LEFT(INDIRECT("$F"&amp;$S2638),4))="GOTS","GOTS_RM","Responsible_RM"))))))),"DELETERM")</f>
        <v>#VALUE!</v>
      </c>
      <c r="AF2638" t="e" cm="1">
        <f t="array" aca="1" ref="AF2638" ca="1">IF($S2638="","",INDIRECT("$Z"&amp;$S2638))</f>
        <v>#VALUE!</v>
      </c>
      <c r="AG2638" t="str">
        <f t="shared" si="830"/>
        <v/>
      </c>
      <c r="AH2638" t="str" cm="1">
        <f t="array" aca="1" ref="AH2638" ca="1">IFERROR(INDIRECT("$ag"&amp;S2638),"")</f>
        <v/>
      </c>
      <c r="AI2638" t="e" cm="1">
        <f t="array" aca="1" ref="AI2638" ca="1">INDIRECT("O"&amp;S2638)</f>
        <v>#VALUE!</v>
      </c>
      <c r="AJ2638" t="str">
        <f t="shared" si="831"/>
        <v/>
      </c>
    </row>
    <row r="2639" spans="1:36" ht="16.5" customHeight="1">
      <c r="A2639" s="130"/>
      <c r="B2639" s="136"/>
      <c r="C2639" s="137"/>
      <c r="D2639" s="146"/>
      <c r="E2639" s="146"/>
      <c r="F2639" s="137"/>
      <c r="G2639" s="147"/>
      <c r="H2639" s="147"/>
      <c r="I2639" s="147"/>
      <c r="J2639" s="147"/>
      <c r="K2639" s="38"/>
      <c r="L2639" s="144"/>
      <c r="M2639" s="144"/>
      <c r="N2639" s="61"/>
      <c r="O2639" s="314"/>
      <c r="Q2639" t="str">
        <f t="shared" si="826"/>
        <v/>
      </c>
      <c r="S2639" t="e">
        <f t="shared" ca="1" si="835"/>
        <v>#VALUE!</v>
      </c>
      <c r="T2639" t="e">
        <f t="shared" ca="1" si="832"/>
        <v>#VALUE!</v>
      </c>
      <c r="U2639">
        <f t="shared" si="836"/>
        <v>2568</v>
      </c>
      <c r="V2639">
        <v>214.66666666668399</v>
      </c>
      <c r="W2639">
        <f t="shared" si="817"/>
        <v>214</v>
      </c>
      <c r="X2639" t="str" cm="1">
        <f t="array" aca="1" ref="X2639" ca="1">IFERROR(INDEX('PC&amp;PD'!$A$1:$AS$19,ROW('PC&amp;PD'!$A$19),MATCH(INDIRECT(T2639),'PC&amp;PD'!$A$1:$AS$1,0)),"")</f>
        <v/>
      </c>
      <c r="AA2639" t="str">
        <f t="shared" si="827"/>
        <v/>
      </c>
      <c r="AB2639" t="str">
        <f t="shared" si="828"/>
        <v/>
      </c>
      <c r="AC2639" t="e">
        <f t="shared" ca="1" si="829"/>
        <v>#VALUE!</v>
      </c>
      <c r="AD2639" t="str" cm="1">
        <f t="array" aca="1" ref="AD2639" ca="1">IFERROR(IF((LEFT(INDIRECT("$F"&amp;$S2639),4))="GOTS",IF($G2639="Organic","GOTS_Organic_raw",(IF($G2639="Responsible","GOTS_Responsible",(IF($G2639="No Attribute (Conventional)","GOTS_conventional",(IF($G2639="Recycled Pre/Post-Consumer","GOTS_pre_post",(IF($G2639="In-Conversion","GOTS_in_conversion",(IF($G2639="Sustainably Sourced","Sustainably_sourced",(IF($G2639="Recycled pre-consumer organic","GOTS_recycled_organic",""))))))))))))),IF($G2639="Organic","Organic",(IF($G2639="Responsible","Responsible",(IF($G2639="No Attribute (Conventional)","No_Attribute_Conventional",(IF($G2639="Recycled Pre/Post-Consumer","Recycled_Pre_Post_Consumer",(IF($G2639="In-Conversion","In_Conversion",(IF($G2639="Recycled Pre-Consumer","Recycled_Pre_Consumer",(IF($G2639="Recycled Post-Consumer","Recycled_Post_Consumer",(IF($G2639="Sustainably Sourced","Sustainably_sourced",(IF($G2639="Recycled pre-consumer organic","GOTS_recycled_organic","")))))))))))))))))),"")</f>
        <v/>
      </c>
      <c r="AE2639" t="e" cm="1">
        <f t="array" aca="1" ref="AE2639" ca="1">IF($I2639="",IF(INDIRECT("$F"&amp;$S2639)="","",IF(LEFT(INDIRECT("$F"&amp;$S2639),3)="GRS","GRS_RCS_RM",IF((LEFT(INDIRECT("$F"&amp;$S2639),3))="RCS","GRS_RCS_RM",IF(INDIRECT("$F"&amp;$S2639)="OCS (No Label)","OCS_Conversion_RM",IF(LEFT(INDIRECT("$F"&amp;$S2639),3)="OCS","OCS_RM",IF(RIGHT(INDIRECT("$F"&amp;$S2639),10)="conversion","GOTS_RM_conversion",IF((LEFT(INDIRECT("$F"&amp;$S2639),4))="GOTS","GOTS_RM","Responsible_RM"))))))),"DELETERM")</f>
        <v>#VALUE!</v>
      </c>
      <c r="AF2639" t="e" cm="1">
        <f t="array" aca="1" ref="AF2639" ca="1">IF($S2639="","",INDIRECT("$Z"&amp;$S2639))</f>
        <v>#VALUE!</v>
      </c>
      <c r="AG2639" t="str">
        <f t="shared" si="830"/>
        <v/>
      </c>
      <c r="AH2639" t="str" cm="1">
        <f t="array" aca="1" ref="AH2639" ca="1">IFERROR(INDIRECT("$ag"&amp;S2639),"")</f>
        <v/>
      </c>
      <c r="AI2639" t="e" cm="1">
        <f t="array" aca="1" ref="AI2639" ca="1">INDIRECT("O"&amp;S2639)</f>
        <v>#VALUE!</v>
      </c>
      <c r="AJ2639" t="str">
        <f t="shared" si="831"/>
        <v/>
      </c>
    </row>
    <row r="2640" spans="1:36" ht="16.5" customHeight="1">
      <c r="A2640" s="130"/>
      <c r="B2640" s="136"/>
      <c r="C2640" s="137"/>
      <c r="D2640" s="146"/>
      <c r="E2640" s="146"/>
      <c r="F2640" s="137"/>
      <c r="G2640" s="147"/>
      <c r="H2640" s="147"/>
      <c r="I2640" s="147"/>
      <c r="J2640" s="147"/>
      <c r="K2640" s="38"/>
      <c r="L2640" s="144"/>
      <c r="M2640" s="144"/>
      <c r="N2640" s="61"/>
      <c r="O2640" s="314"/>
      <c r="Q2640" t="str">
        <f t="shared" si="826"/>
        <v/>
      </c>
      <c r="S2640" t="e">
        <f t="shared" ca="1" si="835"/>
        <v>#VALUE!</v>
      </c>
      <c r="T2640" t="e">
        <f t="shared" ca="1" si="832"/>
        <v>#VALUE!</v>
      </c>
      <c r="U2640">
        <f t="shared" si="836"/>
        <v>2568</v>
      </c>
      <c r="V2640">
        <v>214.750000000017</v>
      </c>
      <c r="W2640">
        <f t="shared" si="817"/>
        <v>214</v>
      </c>
      <c r="X2640" t="str" cm="1">
        <f t="array" aca="1" ref="X2640" ca="1">IFERROR(INDEX('PC&amp;PD'!$A$1:$AS$19,ROW('PC&amp;PD'!$A$19),MATCH(INDIRECT(T2640),'PC&amp;PD'!$A$1:$AS$1,0)),"")</f>
        <v/>
      </c>
      <c r="AA2640" t="str">
        <f t="shared" si="827"/>
        <v/>
      </c>
      <c r="AB2640" t="str">
        <f t="shared" si="828"/>
        <v/>
      </c>
      <c r="AC2640" t="e">
        <f t="shared" ca="1" si="829"/>
        <v>#VALUE!</v>
      </c>
      <c r="AD2640" t="str" cm="1">
        <f t="array" aca="1" ref="AD2640" ca="1">IFERROR(IF((LEFT(INDIRECT("$F"&amp;$S2640),4))="GOTS",IF($G2640="Organic","GOTS_Organic_raw",(IF($G2640="Responsible","GOTS_Responsible",(IF($G2640="No Attribute (Conventional)","GOTS_conventional",(IF($G2640="Recycled Pre/Post-Consumer","GOTS_pre_post",(IF($G2640="In-Conversion","GOTS_in_conversion",(IF($G2640="Sustainably Sourced","Sustainably_sourced",(IF($G2640="Recycled pre-consumer organic","GOTS_recycled_organic",""))))))))))))),IF($G2640="Organic","Organic",(IF($G2640="Responsible","Responsible",(IF($G2640="No Attribute (Conventional)","No_Attribute_Conventional",(IF($G2640="Recycled Pre/Post-Consumer","Recycled_Pre_Post_Consumer",(IF($G2640="In-Conversion","In_Conversion",(IF($G2640="Recycled Pre-Consumer","Recycled_Pre_Consumer",(IF($G2640="Recycled Post-Consumer","Recycled_Post_Consumer",(IF($G2640="Sustainably Sourced","Sustainably_sourced",(IF($G2640="Recycled pre-consumer organic","GOTS_recycled_organic","")))))))))))))))))),"")</f>
        <v/>
      </c>
      <c r="AE2640" t="e" cm="1">
        <f t="array" aca="1" ref="AE2640" ca="1">IF($I2640="",IF(INDIRECT("$F"&amp;$S2640)="","",IF(LEFT(INDIRECT("$F"&amp;$S2640),3)="GRS","GRS_RCS_RM",IF((LEFT(INDIRECT("$F"&amp;$S2640),3))="RCS","GRS_RCS_RM",IF(INDIRECT("$F"&amp;$S2640)="OCS (No Label)","OCS_Conversion_RM",IF(LEFT(INDIRECT("$F"&amp;$S2640),3)="OCS","OCS_RM",IF(RIGHT(INDIRECT("$F"&amp;$S2640),10)="conversion","GOTS_RM_conversion",IF((LEFT(INDIRECT("$F"&amp;$S2640),4))="GOTS","GOTS_RM","Responsible_RM"))))))),"DELETERM")</f>
        <v>#VALUE!</v>
      </c>
      <c r="AF2640" t="e" cm="1">
        <f t="array" aca="1" ref="AF2640" ca="1">IF($S2640="","",INDIRECT("$Z"&amp;$S2640))</f>
        <v>#VALUE!</v>
      </c>
      <c r="AG2640" t="str">
        <f t="shared" si="830"/>
        <v/>
      </c>
      <c r="AH2640" t="str" cm="1">
        <f t="array" aca="1" ref="AH2640" ca="1">IFERROR(INDIRECT("$ag"&amp;S2640),"")</f>
        <v/>
      </c>
      <c r="AI2640" t="e" cm="1">
        <f t="array" aca="1" ref="AI2640" ca="1">INDIRECT("O"&amp;S2640)</f>
        <v>#VALUE!</v>
      </c>
      <c r="AJ2640" t="str">
        <f t="shared" si="831"/>
        <v/>
      </c>
    </row>
    <row r="2641" spans="1:36" ht="16.5" customHeight="1">
      <c r="A2641" s="130"/>
      <c r="B2641" s="136"/>
      <c r="C2641" s="137"/>
      <c r="D2641" s="146"/>
      <c r="E2641" s="146"/>
      <c r="F2641" s="137"/>
      <c r="G2641" s="147"/>
      <c r="H2641" s="147"/>
      <c r="I2641" s="147"/>
      <c r="J2641" s="147"/>
      <c r="K2641" s="38"/>
      <c r="L2641" s="144"/>
      <c r="M2641" s="144"/>
      <c r="N2641" s="61"/>
      <c r="O2641" s="314"/>
      <c r="Q2641" t="str">
        <f t="shared" si="826"/>
        <v/>
      </c>
      <c r="S2641" t="e">
        <f t="shared" ca="1" si="835"/>
        <v>#VALUE!</v>
      </c>
      <c r="T2641" t="e">
        <f t="shared" ca="1" si="832"/>
        <v>#VALUE!</v>
      </c>
      <c r="U2641">
        <f t="shared" si="836"/>
        <v>2568</v>
      </c>
      <c r="V2641">
        <v>214.83333333335</v>
      </c>
      <c r="W2641">
        <f t="shared" si="817"/>
        <v>214</v>
      </c>
      <c r="X2641" t="str" cm="1">
        <f t="array" aca="1" ref="X2641" ca="1">IFERROR(INDEX('PC&amp;PD'!$A$1:$AS$19,ROW('PC&amp;PD'!$A$19),MATCH(INDIRECT(T2641),'PC&amp;PD'!$A$1:$AS$1,0)),"")</f>
        <v/>
      </c>
      <c r="AA2641" t="str">
        <f t="shared" si="827"/>
        <v/>
      </c>
      <c r="AB2641" t="str">
        <f t="shared" si="828"/>
        <v/>
      </c>
      <c r="AC2641" t="e">
        <f t="shared" ca="1" si="829"/>
        <v>#VALUE!</v>
      </c>
      <c r="AD2641" t="str" cm="1">
        <f t="array" aca="1" ref="AD2641" ca="1">IFERROR(IF((LEFT(INDIRECT("$F"&amp;$S2641),4))="GOTS",IF($G2641="Organic","GOTS_Organic_raw",(IF($G2641="Responsible","GOTS_Responsible",(IF($G2641="No Attribute (Conventional)","GOTS_conventional",(IF($G2641="Recycled Pre/Post-Consumer","GOTS_pre_post",(IF($G2641="In-Conversion","GOTS_in_conversion",(IF($G2641="Sustainably Sourced","Sustainably_sourced",(IF($G2641="Recycled pre-consumer organic","GOTS_recycled_organic",""))))))))))))),IF($G2641="Organic","Organic",(IF($G2641="Responsible","Responsible",(IF($G2641="No Attribute (Conventional)","No_Attribute_Conventional",(IF($G2641="Recycled Pre/Post-Consumer","Recycled_Pre_Post_Consumer",(IF($G2641="In-Conversion","In_Conversion",(IF($G2641="Recycled Pre-Consumer","Recycled_Pre_Consumer",(IF($G2641="Recycled Post-Consumer","Recycled_Post_Consumer",(IF($G2641="Sustainably Sourced","Sustainably_sourced",(IF($G2641="Recycled pre-consumer organic","GOTS_recycled_organic","")))))))))))))))))),"")</f>
        <v/>
      </c>
      <c r="AE2641" t="e" cm="1">
        <f t="array" aca="1" ref="AE2641" ca="1">IF($I2641="",IF(INDIRECT("$F"&amp;$S2641)="","",IF(LEFT(INDIRECT("$F"&amp;$S2641),3)="GRS","GRS_RCS_RM",IF((LEFT(INDIRECT("$F"&amp;$S2641),3))="RCS","GRS_RCS_RM",IF(INDIRECT("$F"&amp;$S2641)="OCS (No Label)","OCS_Conversion_RM",IF(LEFT(INDIRECT("$F"&amp;$S2641),3)="OCS","OCS_RM",IF(RIGHT(INDIRECT("$F"&amp;$S2641),10)="conversion","GOTS_RM_conversion",IF((LEFT(INDIRECT("$F"&amp;$S2641),4))="GOTS","GOTS_RM","Responsible_RM"))))))),"DELETERM")</f>
        <v>#VALUE!</v>
      </c>
      <c r="AF2641" t="e" cm="1">
        <f t="array" aca="1" ref="AF2641" ca="1">IF($S2641="","",INDIRECT("$Z"&amp;$S2641))</f>
        <v>#VALUE!</v>
      </c>
      <c r="AG2641" t="str">
        <f t="shared" si="830"/>
        <v/>
      </c>
      <c r="AH2641" t="str" cm="1">
        <f t="array" aca="1" ref="AH2641" ca="1">IFERROR(INDIRECT("$ag"&amp;S2641),"")</f>
        <v/>
      </c>
      <c r="AI2641" t="e" cm="1">
        <f t="array" aca="1" ref="AI2641" ca="1">INDIRECT("O"&amp;S2641)</f>
        <v>#VALUE!</v>
      </c>
      <c r="AJ2641" t="str">
        <f t="shared" si="831"/>
        <v/>
      </c>
    </row>
    <row r="2642" spans="1:36" ht="16.5" customHeight="1" thickBot="1">
      <c r="A2642" s="131"/>
      <c r="B2642" s="138"/>
      <c r="C2642" s="139"/>
      <c r="D2642" s="148"/>
      <c r="E2642" s="148"/>
      <c r="F2642" s="139"/>
      <c r="G2642" s="149"/>
      <c r="H2642" s="149"/>
      <c r="I2642" s="149"/>
      <c r="J2642" s="149"/>
      <c r="K2642" s="39"/>
      <c r="L2642" s="145"/>
      <c r="M2642" s="145"/>
      <c r="N2642" s="62"/>
      <c r="O2642" s="315"/>
      <c r="Q2642" t="str">
        <f t="shared" si="826"/>
        <v/>
      </c>
      <c r="S2642" t="e">
        <f t="shared" ca="1" si="835"/>
        <v>#VALUE!</v>
      </c>
      <c r="T2642" t="e">
        <f t="shared" ca="1" si="832"/>
        <v>#VALUE!</v>
      </c>
      <c r="U2642">
        <f t="shared" si="836"/>
        <v>2568</v>
      </c>
      <c r="V2642">
        <v>214.91666666668399</v>
      </c>
      <c r="W2642">
        <f t="shared" si="817"/>
        <v>214</v>
      </c>
      <c r="X2642" t="str" cm="1">
        <f t="array" aca="1" ref="X2642" ca="1">IFERROR(INDEX('PC&amp;PD'!$A$1:$AS$19,ROW('PC&amp;PD'!$A$19),MATCH(INDIRECT(T2642),'PC&amp;PD'!$A$1:$AS$1,0)),"")</f>
        <v/>
      </c>
      <c r="AA2642" t="str">
        <f t="shared" si="827"/>
        <v/>
      </c>
      <c r="AB2642" t="str">
        <f t="shared" si="828"/>
        <v/>
      </c>
      <c r="AC2642" t="e">
        <f t="shared" ca="1" si="829"/>
        <v>#VALUE!</v>
      </c>
      <c r="AD2642" t="str" cm="1">
        <f t="array" aca="1" ref="AD2642" ca="1">IFERROR(IF((LEFT(INDIRECT("$F"&amp;$S2642),4))="GOTS",IF($G2642="Organic","GOTS_Organic_raw",(IF($G2642="Responsible","GOTS_Responsible",(IF($G2642="No Attribute (Conventional)","GOTS_conventional",(IF($G2642="Recycled Pre/Post-Consumer","GOTS_pre_post",(IF($G2642="In-Conversion","GOTS_in_conversion",(IF($G2642="Sustainably Sourced","Sustainably_sourced",(IF($G2642="Recycled pre-consumer organic","GOTS_recycled_organic",""))))))))))))),IF($G2642="Organic","Organic",(IF($G2642="Responsible","Responsible",(IF($G2642="No Attribute (Conventional)","No_Attribute_Conventional",(IF($G2642="Recycled Pre/Post-Consumer","Recycled_Pre_Post_Consumer",(IF($G2642="In-Conversion","In_Conversion",(IF($G2642="Recycled Pre-Consumer","Recycled_Pre_Consumer",(IF($G2642="Recycled Post-Consumer","Recycled_Post_Consumer",(IF($G2642="Sustainably Sourced","Sustainably_sourced",(IF($G2642="Recycled pre-consumer organic","GOTS_recycled_organic","")))))))))))))))))),"")</f>
        <v/>
      </c>
      <c r="AE2642" t="e" cm="1">
        <f t="array" aca="1" ref="AE2642" ca="1">IF($I2642="",IF(INDIRECT("$F"&amp;$S2642)="","",IF(LEFT(INDIRECT("$F"&amp;$S2642),3)="GRS","GRS_RCS_RM",IF((LEFT(INDIRECT("$F"&amp;$S2642),3))="RCS","GRS_RCS_RM",IF(INDIRECT("$F"&amp;$S2642)="OCS (No Label)","OCS_Conversion_RM",IF(LEFT(INDIRECT("$F"&amp;$S2642),3)="OCS","OCS_RM",IF(RIGHT(INDIRECT("$F"&amp;$S2642),10)="conversion","GOTS_RM_conversion",IF((LEFT(INDIRECT("$F"&amp;$S2642),4))="GOTS","GOTS_RM","Responsible_RM"))))))),"DELETERM")</f>
        <v>#VALUE!</v>
      </c>
      <c r="AF2642" t="e" cm="1">
        <f t="array" aca="1" ref="AF2642" ca="1">IF($S2642="","",INDIRECT("$Z"&amp;$S2642))</f>
        <v>#VALUE!</v>
      </c>
      <c r="AG2642" t="str">
        <f t="shared" si="830"/>
        <v/>
      </c>
      <c r="AH2642" t="str" cm="1">
        <f t="array" aca="1" ref="AH2642" ca="1">IFERROR(INDIRECT("$ag"&amp;S2642),"")</f>
        <v/>
      </c>
      <c r="AI2642" t="e" cm="1">
        <f t="array" aca="1" ref="AI2642" ca="1">INDIRECT("O"&amp;S2642)</f>
        <v>#VALUE!</v>
      </c>
      <c r="AJ2642" t="str">
        <f t="shared" si="831"/>
        <v/>
      </c>
    </row>
    <row r="2643" spans="1:36" ht="16.5" customHeight="1">
      <c r="A2643" s="128" t="str">
        <f>IF(B2643="","",COUNTA($B$63:$B2643))</f>
        <v/>
      </c>
      <c r="B2643" s="132"/>
      <c r="C2643" s="133"/>
      <c r="D2643" s="140"/>
      <c r="E2643" s="140"/>
      <c r="F2643" s="133"/>
      <c r="G2643" s="141"/>
      <c r="H2643" s="141"/>
      <c r="I2643" s="141"/>
      <c r="J2643" s="141"/>
      <c r="K2643" s="37"/>
      <c r="L2643" s="142" t="str">
        <f>IF(R2643="","",LEFT(R2643,LEN(R2643)-2))</f>
        <v/>
      </c>
      <c r="M2643" s="142"/>
      <c r="N2643" s="60"/>
      <c r="O2643" s="313"/>
      <c r="Q2643" t="str">
        <f t="shared" si="826"/>
        <v/>
      </c>
      <c r="R2643" t="str">
        <f t="shared" ref="R2643" si="837">CONCATENATE($Q2643,Q2644,Q2645,Q2646,Q2647,Q2648,$Q2649,$Q2650,$Q2651,$Q2652,$Q2653,$Q2654)</f>
        <v/>
      </c>
      <c r="S2643" t="e">
        <f t="shared" ca="1" si="835"/>
        <v>#VALUE!</v>
      </c>
      <c r="T2643" t="e">
        <f t="shared" ca="1" si="832"/>
        <v>#VALUE!</v>
      </c>
      <c r="U2643">
        <f t="shared" si="836"/>
        <v>2580</v>
      </c>
      <c r="V2643">
        <v>215.000000000017</v>
      </c>
      <c r="W2643">
        <f t="shared" si="817"/>
        <v>215</v>
      </c>
      <c r="X2643" t="str" cm="1">
        <f t="array" aca="1" ref="X2643" ca="1">IFERROR(INDEX('PC&amp;PD'!$A$1:$AS$19,ROW('PC&amp;PD'!$A$19),MATCH(INDIRECT(T2643),'PC&amp;PD'!$A$1:$AS$1,0)),"")</f>
        <v/>
      </c>
      <c r="Z2643" t="str">
        <f t="shared" ref="Z2643" si="838">IFERROR(IF($F2643="OCS 100","OCS (OCS 100)",IF($F2643="OCS Blended","OCS (OCS Blended)",IF($F2643="OCS (No Label)","OCS (No Label)",IF($F2643="RCS 100","RCS (RCS 100)",IF($F2643="RCS Blended","RCS (RCS Blended)",IF($F2643="GRS","GRS (GRS)",IF($F2643="GRS (No Label)", "GRS (No Label)",IF($F2643="RDS","RDS (RDS)",IF($F2643="RWS","RWS (RWS)",IF($F2643="RAS","RAS (RAS)",IF($F2643="RMS","RMS (RMS)",IF($F2643="GOTS Organic","GOTS (Organic)",IF($F2643="GOTS Made with organic","GOTS (Made with Organic)",IF($F2643="GOTS Organic - in conversion","GOTS (Organic - In Conversion)",IF($F2643="GOTS Made with organic - in conversion","GOTS (Made with Organic - In Conversion)",""))))))))))))))),"")</f>
        <v/>
      </c>
      <c r="AA2643" t="str">
        <f t="shared" si="827"/>
        <v/>
      </c>
      <c r="AB2643" t="str">
        <f t="shared" si="828"/>
        <v/>
      </c>
      <c r="AC2643" t="e">
        <f t="shared" ca="1" si="829"/>
        <v>#VALUE!</v>
      </c>
      <c r="AD2643" t="str" cm="1">
        <f t="array" aca="1" ref="AD2643" ca="1">IFERROR(IF((LEFT(INDIRECT("$F"&amp;$S2643),4))="GOTS",IF($G2643="Organic","GOTS_Organic_raw",(IF($G2643="Responsible","GOTS_Responsible",(IF($G2643="No Attribute (Conventional)","GOTS_conventional",(IF($G2643="Recycled Pre/Post-Consumer","GOTS_pre_post",(IF($G2643="In-Conversion","GOTS_in_conversion",(IF($G2643="Sustainably Sourced","Sustainably_sourced",(IF($G2643="Recycled pre-consumer organic","GOTS_recycled_organic",""))))))))))))),IF($G2643="Organic","Organic",(IF($G2643="Responsible","Responsible",(IF($G2643="No Attribute (Conventional)","No_Attribute_Conventional",(IF($G2643="Recycled Pre/Post-Consumer","Recycled_Pre_Post_Consumer",(IF($G2643="In-Conversion","In_Conversion",(IF($G2643="Recycled Pre-Consumer","Recycled_Pre_Consumer",(IF($G2643="Recycled Post-Consumer","Recycled_Post_Consumer",(IF($G2643="Sustainably Sourced","Sustainably_sourced",(IF($G2643="Recycled pre-consumer organic","GOTS_recycled_organic","")))))))))))))))))),"")</f>
        <v/>
      </c>
      <c r="AE2643" t="e" cm="1">
        <f t="array" aca="1" ref="AE2643" ca="1">IF($I2643="",IF(INDIRECT("$F"&amp;$S2643)="","",IF(LEFT(INDIRECT("$F"&amp;$S2643),3)="GRS","GRS_RCS_RM",IF((LEFT(INDIRECT("$F"&amp;$S2643),3))="RCS","GRS_RCS_RM",IF(INDIRECT("$F"&amp;$S2643)="OCS (No Label)","OCS_Conversion_RM",IF(LEFT(INDIRECT("$F"&amp;$S2643),3)="OCS","OCS_RM",IF(RIGHT(INDIRECT("$F"&amp;$S2643),10)="conversion","GOTS_RM_conversion",IF((LEFT(INDIRECT("$F"&amp;$S2643),4))="GOTS","GOTS_RM","Responsible_RM"))))))),"DELETERM")</f>
        <v>#VALUE!</v>
      </c>
      <c r="AF2643" t="e" cm="1">
        <f t="array" aca="1" ref="AF2643" ca="1">IF($S2643="","",INDIRECT("$Z"&amp;$S2643))</f>
        <v>#VALUE!</v>
      </c>
      <c r="AG2643" t="str">
        <f t="shared" si="830"/>
        <v/>
      </c>
      <c r="AH2643" t="str" cm="1">
        <f t="array" aca="1" ref="AH2643" ca="1">IFERROR(INDIRECT("$ag"&amp;S2643),"")</f>
        <v/>
      </c>
      <c r="AI2643" t="e" cm="1">
        <f t="array" aca="1" ref="AI2643" ca="1">INDIRECT("O"&amp;S2643)</f>
        <v>#VALUE!</v>
      </c>
      <c r="AJ2643" t="str">
        <f t="shared" si="831"/>
        <v/>
      </c>
    </row>
    <row r="2644" spans="1:36" ht="16.5" customHeight="1">
      <c r="A2644" s="129"/>
      <c r="B2644" s="134"/>
      <c r="C2644" s="135"/>
      <c r="D2644" s="146"/>
      <c r="E2644" s="146"/>
      <c r="F2644" s="135"/>
      <c r="G2644" s="147"/>
      <c r="H2644" s="147"/>
      <c r="I2644" s="147"/>
      <c r="J2644" s="147"/>
      <c r="K2644" s="38"/>
      <c r="L2644" s="143"/>
      <c r="M2644" s="143"/>
      <c r="N2644" s="61"/>
      <c r="O2644" s="314"/>
      <c r="Q2644" t="str">
        <f t="shared" si="826"/>
        <v/>
      </c>
      <c r="S2644" t="e">
        <f t="shared" ca="1" si="835"/>
        <v>#VALUE!</v>
      </c>
      <c r="T2644" t="e">
        <f t="shared" ca="1" si="832"/>
        <v>#VALUE!</v>
      </c>
      <c r="U2644">
        <f t="shared" si="836"/>
        <v>2580</v>
      </c>
      <c r="V2644">
        <v>215.08333333335</v>
      </c>
      <c r="W2644">
        <f t="shared" si="817"/>
        <v>215</v>
      </c>
      <c r="X2644" t="str" cm="1">
        <f t="array" aca="1" ref="X2644" ca="1">IFERROR(INDEX('PC&amp;PD'!$A$1:$AS$19,ROW('PC&amp;PD'!$A$19),MATCH(INDIRECT(T2644),'PC&amp;PD'!$A$1:$AS$1,0)),"")</f>
        <v/>
      </c>
      <c r="AA2644" t="str">
        <f t="shared" si="827"/>
        <v/>
      </c>
      <c r="AB2644" t="str">
        <f t="shared" si="828"/>
        <v/>
      </c>
      <c r="AC2644" t="e">
        <f t="shared" ca="1" si="829"/>
        <v>#VALUE!</v>
      </c>
      <c r="AD2644" t="str" cm="1">
        <f t="array" aca="1" ref="AD2644" ca="1">IFERROR(IF((LEFT(INDIRECT("$F"&amp;$S2644),4))="GOTS",IF($G2644="Organic","GOTS_Organic_raw",(IF($G2644="Responsible","GOTS_Responsible",(IF($G2644="No Attribute (Conventional)","GOTS_conventional",(IF($G2644="Recycled Pre/Post-Consumer","GOTS_pre_post",(IF($G2644="In-Conversion","GOTS_in_conversion",(IF($G2644="Sustainably Sourced","Sustainably_sourced",(IF($G2644="Recycled pre-consumer organic","GOTS_recycled_organic",""))))))))))))),IF($G2644="Organic","Organic",(IF($G2644="Responsible","Responsible",(IF($G2644="No Attribute (Conventional)","No_Attribute_Conventional",(IF($G2644="Recycled Pre/Post-Consumer","Recycled_Pre_Post_Consumer",(IF($G2644="In-Conversion","In_Conversion",(IF($G2644="Recycled Pre-Consumer","Recycled_Pre_Consumer",(IF($G2644="Recycled Post-Consumer","Recycled_Post_Consumer",(IF($G2644="Sustainably Sourced","Sustainably_sourced",(IF($G2644="Recycled pre-consumer organic","GOTS_recycled_organic","")))))))))))))))))),"")</f>
        <v/>
      </c>
      <c r="AE2644" t="e" cm="1">
        <f t="array" aca="1" ref="AE2644" ca="1">IF($I2644="",IF(INDIRECT("$F"&amp;$S2644)="","",IF(LEFT(INDIRECT("$F"&amp;$S2644),3)="GRS","GRS_RCS_RM",IF((LEFT(INDIRECT("$F"&amp;$S2644),3))="RCS","GRS_RCS_RM",IF(INDIRECT("$F"&amp;$S2644)="OCS (No Label)","OCS_Conversion_RM",IF(LEFT(INDIRECT("$F"&amp;$S2644),3)="OCS","OCS_RM",IF(RIGHT(INDIRECT("$F"&amp;$S2644),10)="conversion","GOTS_RM_conversion",IF((LEFT(INDIRECT("$F"&amp;$S2644),4))="GOTS","GOTS_RM","Responsible_RM"))))))),"DELETERM")</f>
        <v>#VALUE!</v>
      </c>
      <c r="AF2644" t="e" cm="1">
        <f t="array" aca="1" ref="AF2644" ca="1">IF($S2644="","",INDIRECT("$Z"&amp;$S2644))</f>
        <v>#VALUE!</v>
      </c>
      <c r="AG2644" t="str">
        <f t="shared" si="830"/>
        <v/>
      </c>
      <c r="AH2644" t="str" cm="1">
        <f t="array" aca="1" ref="AH2644" ca="1">IFERROR(INDIRECT("$ag"&amp;S2644),"")</f>
        <v/>
      </c>
      <c r="AI2644" t="e" cm="1">
        <f t="array" aca="1" ref="AI2644" ca="1">INDIRECT("O"&amp;S2644)</f>
        <v>#VALUE!</v>
      </c>
      <c r="AJ2644" t="str">
        <f t="shared" si="831"/>
        <v/>
      </c>
    </row>
    <row r="2645" spans="1:36" ht="16.5" customHeight="1">
      <c r="A2645" s="129"/>
      <c r="B2645" s="134"/>
      <c r="C2645" s="135"/>
      <c r="D2645" s="146"/>
      <c r="E2645" s="146"/>
      <c r="F2645" s="135"/>
      <c r="G2645" s="147"/>
      <c r="H2645" s="147"/>
      <c r="I2645" s="147"/>
      <c r="J2645" s="147"/>
      <c r="K2645" s="38"/>
      <c r="L2645" s="143"/>
      <c r="M2645" s="143"/>
      <c r="N2645" s="61"/>
      <c r="O2645" s="314"/>
      <c r="Q2645" t="str">
        <f t="shared" si="826"/>
        <v/>
      </c>
      <c r="S2645" t="e">
        <f t="shared" ca="1" si="835"/>
        <v>#VALUE!</v>
      </c>
      <c r="T2645" t="e">
        <f t="shared" ca="1" si="832"/>
        <v>#VALUE!</v>
      </c>
      <c r="U2645">
        <f t="shared" si="836"/>
        <v>2580</v>
      </c>
      <c r="V2645">
        <v>215.16666666668399</v>
      </c>
      <c r="W2645">
        <f t="shared" si="817"/>
        <v>215</v>
      </c>
      <c r="X2645" t="str" cm="1">
        <f t="array" aca="1" ref="X2645" ca="1">IFERROR(INDEX('PC&amp;PD'!$A$1:$AS$19,ROW('PC&amp;PD'!$A$19),MATCH(INDIRECT(T2645),'PC&amp;PD'!$A$1:$AS$1,0)),"")</f>
        <v/>
      </c>
      <c r="AA2645" t="str">
        <f t="shared" si="827"/>
        <v/>
      </c>
      <c r="AB2645" t="str">
        <f t="shared" si="828"/>
        <v/>
      </c>
      <c r="AC2645" t="e">
        <f t="shared" ca="1" si="829"/>
        <v>#VALUE!</v>
      </c>
      <c r="AD2645" t="str" cm="1">
        <f t="array" aca="1" ref="AD2645" ca="1">IFERROR(IF((LEFT(INDIRECT("$F"&amp;$S2645),4))="GOTS",IF($G2645="Organic","GOTS_Organic_raw",(IF($G2645="Responsible","GOTS_Responsible",(IF($G2645="No Attribute (Conventional)","GOTS_conventional",(IF($G2645="Recycled Pre/Post-Consumer","GOTS_pre_post",(IF($G2645="In-Conversion","GOTS_in_conversion",(IF($G2645="Sustainably Sourced","Sustainably_sourced",(IF($G2645="Recycled pre-consumer organic","GOTS_recycled_organic",""))))))))))))),IF($G2645="Organic","Organic",(IF($G2645="Responsible","Responsible",(IF($G2645="No Attribute (Conventional)","No_Attribute_Conventional",(IF($G2645="Recycled Pre/Post-Consumer","Recycled_Pre_Post_Consumer",(IF($G2645="In-Conversion","In_Conversion",(IF($G2645="Recycled Pre-Consumer","Recycled_Pre_Consumer",(IF($G2645="Recycled Post-Consumer","Recycled_Post_Consumer",(IF($G2645="Sustainably Sourced","Sustainably_sourced",(IF($G2645="Recycled pre-consumer organic","GOTS_recycled_organic","")))))))))))))))))),"")</f>
        <v/>
      </c>
      <c r="AE2645" t="e" cm="1">
        <f t="array" aca="1" ref="AE2645" ca="1">IF($I2645="",IF(INDIRECT("$F"&amp;$S2645)="","",IF(LEFT(INDIRECT("$F"&amp;$S2645),3)="GRS","GRS_RCS_RM",IF((LEFT(INDIRECT("$F"&amp;$S2645),3))="RCS","GRS_RCS_RM",IF(INDIRECT("$F"&amp;$S2645)="OCS (No Label)","OCS_Conversion_RM",IF(LEFT(INDIRECT("$F"&amp;$S2645),3)="OCS","OCS_RM",IF(RIGHT(INDIRECT("$F"&amp;$S2645),10)="conversion","GOTS_RM_conversion",IF((LEFT(INDIRECT("$F"&amp;$S2645),4))="GOTS","GOTS_RM","Responsible_RM"))))))),"DELETERM")</f>
        <v>#VALUE!</v>
      </c>
      <c r="AF2645" t="e" cm="1">
        <f t="array" aca="1" ref="AF2645" ca="1">IF($S2645="","",INDIRECT("$Z"&amp;$S2645))</f>
        <v>#VALUE!</v>
      </c>
      <c r="AG2645" t="str">
        <f t="shared" si="830"/>
        <v/>
      </c>
      <c r="AH2645" t="str" cm="1">
        <f t="array" aca="1" ref="AH2645" ca="1">IFERROR(INDIRECT("$ag"&amp;S2645),"")</f>
        <v/>
      </c>
      <c r="AI2645" t="e" cm="1">
        <f t="array" aca="1" ref="AI2645" ca="1">INDIRECT("O"&amp;S2645)</f>
        <v>#VALUE!</v>
      </c>
      <c r="AJ2645" t="str">
        <f t="shared" si="831"/>
        <v/>
      </c>
    </row>
    <row r="2646" spans="1:36" ht="16.5" customHeight="1">
      <c r="A2646" s="129"/>
      <c r="B2646" s="134"/>
      <c r="C2646" s="135"/>
      <c r="D2646" s="146"/>
      <c r="E2646" s="146"/>
      <c r="F2646" s="135"/>
      <c r="G2646" s="147"/>
      <c r="H2646" s="147"/>
      <c r="I2646" s="147"/>
      <c r="J2646" s="147"/>
      <c r="K2646" s="38"/>
      <c r="L2646" s="143"/>
      <c r="M2646" s="143"/>
      <c r="N2646" s="61"/>
      <c r="O2646" s="314"/>
      <c r="Q2646" t="str">
        <f t="shared" si="826"/>
        <v/>
      </c>
      <c r="S2646" t="e">
        <f t="shared" ca="1" si="835"/>
        <v>#VALUE!</v>
      </c>
      <c r="T2646" t="e">
        <f t="shared" ca="1" si="832"/>
        <v>#VALUE!</v>
      </c>
      <c r="U2646">
        <f t="shared" si="836"/>
        <v>2580</v>
      </c>
      <c r="V2646">
        <v>215.250000000017</v>
      </c>
      <c r="W2646">
        <f t="shared" ref="W2646:W2709" si="839">ROUNDDOWN(V2646,0)</f>
        <v>215</v>
      </c>
      <c r="X2646" t="str" cm="1">
        <f t="array" aca="1" ref="X2646" ca="1">IFERROR(INDEX('PC&amp;PD'!$A$1:$AS$19,ROW('PC&amp;PD'!$A$19),MATCH(INDIRECT(T2646),'PC&amp;PD'!$A$1:$AS$1,0)),"")</f>
        <v/>
      </c>
      <c r="AA2646" t="str">
        <f t="shared" si="827"/>
        <v/>
      </c>
      <c r="AB2646" t="str">
        <f t="shared" si="828"/>
        <v/>
      </c>
      <c r="AC2646" t="e">
        <f t="shared" ca="1" si="829"/>
        <v>#VALUE!</v>
      </c>
      <c r="AD2646" t="str" cm="1">
        <f t="array" aca="1" ref="AD2646" ca="1">IFERROR(IF((LEFT(INDIRECT("$F"&amp;$S2646),4))="GOTS",IF($G2646="Organic","GOTS_Organic_raw",(IF($G2646="Responsible","GOTS_Responsible",(IF($G2646="No Attribute (Conventional)","GOTS_conventional",(IF($G2646="Recycled Pre/Post-Consumer","GOTS_pre_post",(IF($G2646="In-Conversion","GOTS_in_conversion",(IF($G2646="Sustainably Sourced","Sustainably_sourced",(IF($G2646="Recycled pre-consumer organic","GOTS_recycled_organic",""))))))))))))),IF($G2646="Organic","Organic",(IF($G2646="Responsible","Responsible",(IF($G2646="No Attribute (Conventional)","No_Attribute_Conventional",(IF($G2646="Recycled Pre/Post-Consumer","Recycled_Pre_Post_Consumer",(IF($G2646="In-Conversion","In_Conversion",(IF($G2646="Recycled Pre-Consumer","Recycled_Pre_Consumer",(IF($G2646="Recycled Post-Consumer","Recycled_Post_Consumer",(IF($G2646="Sustainably Sourced","Sustainably_sourced",(IF($G2646="Recycled pre-consumer organic","GOTS_recycled_organic","")))))))))))))))))),"")</f>
        <v/>
      </c>
      <c r="AE2646" t="e" cm="1">
        <f t="array" aca="1" ref="AE2646" ca="1">IF($I2646="",IF(INDIRECT("$F"&amp;$S2646)="","",IF(LEFT(INDIRECT("$F"&amp;$S2646),3)="GRS","GRS_RCS_RM",IF((LEFT(INDIRECT("$F"&amp;$S2646),3))="RCS","GRS_RCS_RM",IF(INDIRECT("$F"&amp;$S2646)="OCS (No Label)","OCS_Conversion_RM",IF(LEFT(INDIRECT("$F"&amp;$S2646),3)="OCS","OCS_RM",IF(RIGHT(INDIRECT("$F"&amp;$S2646),10)="conversion","GOTS_RM_conversion",IF((LEFT(INDIRECT("$F"&amp;$S2646),4))="GOTS","GOTS_RM","Responsible_RM"))))))),"DELETERM")</f>
        <v>#VALUE!</v>
      </c>
      <c r="AF2646" t="e" cm="1">
        <f t="array" aca="1" ref="AF2646" ca="1">IF($S2646="","",INDIRECT("$Z"&amp;$S2646))</f>
        <v>#VALUE!</v>
      </c>
      <c r="AG2646" t="str">
        <f t="shared" si="830"/>
        <v/>
      </c>
      <c r="AH2646" t="str" cm="1">
        <f t="array" aca="1" ref="AH2646" ca="1">IFERROR(INDIRECT("$ag"&amp;S2646),"")</f>
        <v/>
      </c>
      <c r="AI2646" t="e" cm="1">
        <f t="array" aca="1" ref="AI2646" ca="1">INDIRECT("O"&amp;S2646)</f>
        <v>#VALUE!</v>
      </c>
      <c r="AJ2646" t="str">
        <f t="shared" si="831"/>
        <v/>
      </c>
    </row>
    <row r="2647" spans="1:36" ht="16.5" customHeight="1">
      <c r="A2647" s="129"/>
      <c r="B2647" s="134"/>
      <c r="C2647" s="135"/>
      <c r="D2647" s="146"/>
      <c r="E2647" s="146"/>
      <c r="F2647" s="135"/>
      <c r="G2647" s="147"/>
      <c r="H2647" s="147"/>
      <c r="I2647" s="147"/>
      <c r="J2647" s="147"/>
      <c r="K2647" s="38"/>
      <c r="L2647" s="143"/>
      <c r="M2647" s="143"/>
      <c r="N2647" s="61"/>
      <c r="O2647" s="314"/>
      <c r="Q2647" t="str">
        <f t="shared" si="826"/>
        <v/>
      </c>
      <c r="S2647" t="e">
        <f t="shared" ca="1" si="835"/>
        <v>#VALUE!</v>
      </c>
      <c r="T2647" t="e">
        <f t="shared" ca="1" si="832"/>
        <v>#VALUE!</v>
      </c>
      <c r="U2647">
        <f t="shared" si="836"/>
        <v>2580</v>
      </c>
      <c r="V2647">
        <v>215.33333333335</v>
      </c>
      <c r="W2647">
        <f t="shared" si="839"/>
        <v>215</v>
      </c>
      <c r="X2647" t="str" cm="1">
        <f t="array" aca="1" ref="X2647" ca="1">IFERROR(INDEX('PC&amp;PD'!$A$1:$AS$19,ROW('PC&amp;PD'!$A$19),MATCH(INDIRECT(T2647),'PC&amp;PD'!$A$1:$AS$1,0)),"")</f>
        <v/>
      </c>
      <c r="AA2647" t="str">
        <f t="shared" si="827"/>
        <v/>
      </c>
      <c r="AB2647" t="str">
        <f t="shared" si="828"/>
        <v/>
      </c>
      <c r="AC2647" t="e">
        <f t="shared" ca="1" si="829"/>
        <v>#VALUE!</v>
      </c>
      <c r="AD2647" t="str" cm="1">
        <f t="array" aca="1" ref="AD2647" ca="1">IFERROR(IF((LEFT(INDIRECT("$F"&amp;$S2647),4))="GOTS",IF($G2647="Organic","GOTS_Organic_raw",(IF($G2647="Responsible","GOTS_Responsible",(IF($G2647="No Attribute (Conventional)","GOTS_conventional",(IF($G2647="Recycled Pre/Post-Consumer","GOTS_pre_post",(IF($G2647="In-Conversion","GOTS_in_conversion",(IF($G2647="Sustainably Sourced","Sustainably_sourced",(IF($G2647="Recycled pre-consumer organic","GOTS_recycled_organic",""))))))))))))),IF($G2647="Organic","Organic",(IF($G2647="Responsible","Responsible",(IF($G2647="No Attribute (Conventional)","No_Attribute_Conventional",(IF($G2647="Recycled Pre/Post-Consumer","Recycled_Pre_Post_Consumer",(IF($G2647="In-Conversion","In_Conversion",(IF($G2647="Recycled Pre-Consumer","Recycled_Pre_Consumer",(IF($G2647="Recycled Post-Consumer","Recycled_Post_Consumer",(IF($G2647="Sustainably Sourced","Sustainably_sourced",(IF($G2647="Recycled pre-consumer organic","GOTS_recycled_organic","")))))))))))))))))),"")</f>
        <v/>
      </c>
      <c r="AE2647" t="e" cm="1">
        <f t="array" aca="1" ref="AE2647" ca="1">IF($I2647="",IF(INDIRECT("$F"&amp;$S2647)="","",IF(LEFT(INDIRECT("$F"&amp;$S2647),3)="GRS","GRS_RCS_RM",IF((LEFT(INDIRECT("$F"&amp;$S2647),3))="RCS","GRS_RCS_RM",IF(INDIRECT("$F"&amp;$S2647)="OCS (No Label)","OCS_Conversion_RM",IF(LEFT(INDIRECT("$F"&amp;$S2647),3)="OCS","OCS_RM",IF(RIGHT(INDIRECT("$F"&amp;$S2647),10)="conversion","GOTS_RM_conversion",IF((LEFT(INDIRECT("$F"&amp;$S2647),4))="GOTS","GOTS_RM","Responsible_RM"))))))),"DELETERM")</f>
        <v>#VALUE!</v>
      </c>
      <c r="AF2647" t="e" cm="1">
        <f t="array" aca="1" ref="AF2647" ca="1">IF($S2647="","",INDIRECT("$Z"&amp;$S2647))</f>
        <v>#VALUE!</v>
      </c>
      <c r="AG2647" t="str">
        <f t="shared" si="830"/>
        <v/>
      </c>
      <c r="AH2647" t="str" cm="1">
        <f t="array" aca="1" ref="AH2647" ca="1">IFERROR(INDIRECT("$ag"&amp;S2647),"")</f>
        <v/>
      </c>
      <c r="AI2647" t="e" cm="1">
        <f t="array" aca="1" ref="AI2647" ca="1">INDIRECT("O"&amp;S2647)</f>
        <v>#VALUE!</v>
      </c>
      <c r="AJ2647" t="str">
        <f t="shared" si="831"/>
        <v/>
      </c>
    </row>
    <row r="2648" spans="1:36" ht="16.5" customHeight="1">
      <c r="A2648" s="129"/>
      <c r="B2648" s="134"/>
      <c r="C2648" s="135"/>
      <c r="D2648" s="146"/>
      <c r="E2648" s="146"/>
      <c r="F2648" s="135"/>
      <c r="G2648" s="147"/>
      <c r="H2648" s="147"/>
      <c r="I2648" s="147"/>
      <c r="J2648" s="147"/>
      <c r="K2648" s="38"/>
      <c r="L2648" s="143"/>
      <c r="M2648" s="143"/>
      <c r="N2648" s="61"/>
      <c r="O2648" s="314"/>
      <c r="Q2648" t="str">
        <f t="shared" si="826"/>
        <v/>
      </c>
      <c r="S2648" t="e">
        <f t="shared" ca="1" si="835"/>
        <v>#VALUE!</v>
      </c>
      <c r="T2648" t="e">
        <f t="shared" ca="1" si="832"/>
        <v>#VALUE!</v>
      </c>
      <c r="U2648">
        <f t="shared" si="836"/>
        <v>2580</v>
      </c>
      <c r="V2648">
        <v>215.41666666668399</v>
      </c>
      <c r="W2648">
        <f t="shared" si="839"/>
        <v>215</v>
      </c>
      <c r="X2648" t="str" cm="1">
        <f t="array" aca="1" ref="X2648" ca="1">IFERROR(INDEX('PC&amp;PD'!$A$1:$AS$19,ROW('PC&amp;PD'!$A$19),MATCH(INDIRECT(T2648),'PC&amp;PD'!$A$1:$AS$1,0)),"")</f>
        <v/>
      </c>
      <c r="AA2648" t="str">
        <f t="shared" si="827"/>
        <v/>
      </c>
      <c r="AB2648" t="str">
        <f t="shared" si="828"/>
        <v/>
      </c>
      <c r="AC2648" t="e">
        <f t="shared" ca="1" si="829"/>
        <v>#VALUE!</v>
      </c>
      <c r="AD2648" t="str" cm="1">
        <f t="array" aca="1" ref="AD2648" ca="1">IFERROR(IF((LEFT(INDIRECT("$F"&amp;$S2648),4))="GOTS",IF($G2648="Organic","GOTS_Organic_raw",(IF($G2648="Responsible","GOTS_Responsible",(IF($G2648="No Attribute (Conventional)","GOTS_conventional",(IF($G2648="Recycled Pre/Post-Consumer","GOTS_pre_post",(IF($G2648="In-Conversion","GOTS_in_conversion",(IF($G2648="Sustainably Sourced","Sustainably_sourced",(IF($G2648="Recycled pre-consumer organic","GOTS_recycled_organic",""))))))))))))),IF($G2648="Organic","Organic",(IF($G2648="Responsible","Responsible",(IF($G2648="No Attribute (Conventional)","No_Attribute_Conventional",(IF($G2648="Recycled Pre/Post-Consumer","Recycled_Pre_Post_Consumer",(IF($G2648="In-Conversion","In_Conversion",(IF($G2648="Recycled Pre-Consumer","Recycled_Pre_Consumer",(IF($G2648="Recycled Post-Consumer","Recycled_Post_Consumer",(IF($G2648="Sustainably Sourced","Sustainably_sourced",(IF($G2648="Recycled pre-consumer organic","GOTS_recycled_organic","")))))))))))))))))),"")</f>
        <v/>
      </c>
      <c r="AE2648" t="e" cm="1">
        <f t="array" aca="1" ref="AE2648" ca="1">IF($I2648="",IF(INDIRECT("$F"&amp;$S2648)="","",IF(LEFT(INDIRECT("$F"&amp;$S2648),3)="GRS","GRS_RCS_RM",IF((LEFT(INDIRECT("$F"&amp;$S2648),3))="RCS","GRS_RCS_RM",IF(INDIRECT("$F"&amp;$S2648)="OCS (No Label)","OCS_Conversion_RM",IF(LEFT(INDIRECT("$F"&amp;$S2648),3)="OCS","OCS_RM",IF(RIGHT(INDIRECT("$F"&amp;$S2648),10)="conversion","GOTS_RM_conversion",IF((LEFT(INDIRECT("$F"&amp;$S2648),4))="GOTS","GOTS_RM","Responsible_RM"))))))),"DELETERM")</f>
        <v>#VALUE!</v>
      </c>
      <c r="AF2648" t="e" cm="1">
        <f t="array" aca="1" ref="AF2648" ca="1">IF($S2648="","",INDIRECT("$Z"&amp;$S2648))</f>
        <v>#VALUE!</v>
      </c>
      <c r="AG2648" t="str">
        <f t="shared" si="830"/>
        <v/>
      </c>
      <c r="AH2648" t="str" cm="1">
        <f t="array" aca="1" ref="AH2648" ca="1">IFERROR(INDIRECT("$ag"&amp;S2648),"")</f>
        <v/>
      </c>
      <c r="AI2648" t="e" cm="1">
        <f t="array" aca="1" ref="AI2648" ca="1">INDIRECT("O"&amp;S2648)</f>
        <v>#VALUE!</v>
      </c>
      <c r="AJ2648" t="str">
        <f t="shared" si="831"/>
        <v/>
      </c>
    </row>
    <row r="2649" spans="1:36" ht="16.5" customHeight="1">
      <c r="A2649" s="130"/>
      <c r="B2649" s="136"/>
      <c r="C2649" s="137"/>
      <c r="D2649" s="146"/>
      <c r="E2649" s="146"/>
      <c r="F2649" s="137"/>
      <c r="G2649" s="147"/>
      <c r="H2649" s="147"/>
      <c r="I2649" s="147"/>
      <c r="J2649" s="147"/>
      <c r="K2649" s="38"/>
      <c r="L2649" s="144"/>
      <c r="M2649" s="144"/>
      <c r="N2649" s="61"/>
      <c r="O2649" s="314"/>
      <c r="Q2649" t="str">
        <f t="shared" si="826"/>
        <v/>
      </c>
      <c r="S2649" t="e">
        <f t="shared" ca="1" si="835"/>
        <v>#VALUE!</v>
      </c>
      <c r="T2649" t="e">
        <f t="shared" ca="1" si="832"/>
        <v>#VALUE!</v>
      </c>
      <c r="U2649">
        <f t="shared" si="836"/>
        <v>2580</v>
      </c>
      <c r="V2649">
        <v>215.500000000017</v>
      </c>
      <c r="W2649">
        <f t="shared" si="839"/>
        <v>215</v>
      </c>
      <c r="X2649" t="str" cm="1">
        <f t="array" aca="1" ref="X2649" ca="1">IFERROR(INDEX('PC&amp;PD'!$A$1:$AS$19,ROW('PC&amp;PD'!$A$19),MATCH(INDIRECT(T2649),'PC&amp;PD'!$A$1:$AS$1,0)),"")</f>
        <v/>
      </c>
      <c r="AA2649" t="str">
        <f t="shared" si="827"/>
        <v/>
      </c>
      <c r="AB2649" t="str">
        <f t="shared" si="828"/>
        <v/>
      </c>
      <c r="AC2649" t="e">
        <f t="shared" ca="1" si="829"/>
        <v>#VALUE!</v>
      </c>
      <c r="AD2649" t="str" cm="1">
        <f t="array" aca="1" ref="AD2649" ca="1">IFERROR(IF((LEFT(INDIRECT("$F"&amp;$S2649),4))="GOTS",IF($G2649="Organic","GOTS_Organic_raw",(IF($G2649="Responsible","GOTS_Responsible",(IF($G2649="No Attribute (Conventional)","GOTS_conventional",(IF($G2649="Recycled Pre/Post-Consumer","GOTS_pre_post",(IF($G2649="In-Conversion","GOTS_in_conversion",(IF($G2649="Sustainably Sourced","Sustainably_sourced",(IF($G2649="Recycled pre-consumer organic","GOTS_recycled_organic",""))))))))))))),IF($G2649="Organic","Organic",(IF($G2649="Responsible","Responsible",(IF($G2649="No Attribute (Conventional)","No_Attribute_Conventional",(IF($G2649="Recycled Pre/Post-Consumer","Recycled_Pre_Post_Consumer",(IF($G2649="In-Conversion","In_Conversion",(IF($G2649="Recycled Pre-Consumer","Recycled_Pre_Consumer",(IF($G2649="Recycled Post-Consumer","Recycled_Post_Consumer",(IF($G2649="Sustainably Sourced","Sustainably_sourced",(IF($G2649="Recycled pre-consumer organic","GOTS_recycled_organic","")))))))))))))))))),"")</f>
        <v/>
      </c>
      <c r="AE2649" t="e" cm="1">
        <f t="array" aca="1" ref="AE2649" ca="1">IF($I2649="",IF(INDIRECT("$F"&amp;$S2649)="","",IF(LEFT(INDIRECT("$F"&amp;$S2649),3)="GRS","GRS_RCS_RM",IF((LEFT(INDIRECT("$F"&amp;$S2649),3))="RCS","GRS_RCS_RM",IF(INDIRECT("$F"&amp;$S2649)="OCS (No Label)","OCS_Conversion_RM",IF(LEFT(INDIRECT("$F"&amp;$S2649),3)="OCS","OCS_RM",IF(RIGHT(INDIRECT("$F"&amp;$S2649),10)="conversion","GOTS_RM_conversion",IF((LEFT(INDIRECT("$F"&amp;$S2649),4))="GOTS","GOTS_RM","Responsible_RM"))))))),"DELETERM")</f>
        <v>#VALUE!</v>
      </c>
      <c r="AF2649" t="e" cm="1">
        <f t="array" aca="1" ref="AF2649" ca="1">IF($S2649="","",INDIRECT("$Z"&amp;$S2649))</f>
        <v>#VALUE!</v>
      </c>
      <c r="AG2649" t="str">
        <f t="shared" si="830"/>
        <v/>
      </c>
      <c r="AH2649" t="str" cm="1">
        <f t="array" aca="1" ref="AH2649" ca="1">IFERROR(INDIRECT("$ag"&amp;S2649),"")</f>
        <v/>
      </c>
      <c r="AI2649" t="e" cm="1">
        <f t="array" aca="1" ref="AI2649" ca="1">INDIRECT("O"&amp;S2649)</f>
        <v>#VALUE!</v>
      </c>
      <c r="AJ2649" t="str">
        <f t="shared" si="831"/>
        <v/>
      </c>
    </row>
    <row r="2650" spans="1:36" ht="16.5" customHeight="1">
      <c r="A2650" s="130"/>
      <c r="B2650" s="136"/>
      <c r="C2650" s="137"/>
      <c r="D2650" s="146"/>
      <c r="E2650" s="146"/>
      <c r="F2650" s="137"/>
      <c r="G2650" s="147"/>
      <c r="H2650" s="147"/>
      <c r="I2650" s="147"/>
      <c r="J2650" s="147"/>
      <c r="K2650" s="38"/>
      <c r="L2650" s="144"/>
      <c r="M2650" s="144"/>
      <c r="N2650" s="61"/>
      <c r="O2650" s="314"/>
      <c r="Q2650" t="str">
        <f t="shared" si="826"/>
        <v/>
      </c>
      <c r="S2650" t="e">
        <f t="shared" ca="1" si="835"/>
        <v>#VALUE!</v>
      </c>
      <c r="T2650" t="e">
        <f t="shared" ca="1" si="832"/>
        <v>#VALUE!</v>
      </c>
      <c r="U2650">
        <f t="shared" si="836"/>
        <v>2580</v>
      </c>
      <c r="V2650">
        <v>215.58333333335</v>
      </c>
      <c r="W2650">
        <f t="shared" si="839"/>
        <v>215</v>
      </c>
      <c r="X2650" t="str" cm="1">
        <f t="array" aca="1" ref="X2650" ca="1">IFERROR(INDEX('PC&amp;PD'!$A$1:$AS$19,ROW('PC&amp;PD'!$A$19),MATCH(INDIRECT(T2650),'PC&amp;PD'!$A$1:$AS$1,0)),"")</f>
        <v/>
      </c>
      <c r="AA2650" t="str">
        <f t="shared" si="827"/>
        <v/>
      </c>
      <c r="AB2650" t="str">
        <f t="shared" si="828"/>
        <v/>
      </c>
      <c r="AC2650" t="e">
        <f t="shared" ca="1" si="829"/>
        <v>#VALUE!</v>
      </c>
      <c r="AD2650" t="str" cm="1">
        <f t="array" aca="1" ref="AD2650" ca="1">IFERROR(IF((LEFT(INDIRECT("$F"&amp;$S2650),4))="GOTS",IF($G2650="Organic","GOTS_Organic_raw",(IF($G2650="Responsible","GOTS_Responsible",(IF($G2650="No Attribute (Conventional)","GOTS_conventional",(IF($G2650="Recycled Pre/Post-Consumer","GOTS_pre_post",(IF($G2650="In-Conversion","GOTS_in_conversion",(IF($G2650="Sustainably Sourced","Sustainably_sourced",(IF($G2650="Recycled pre-consumer organic","GOTS_recycled_organic",""))))))))))))),IF($G2650="Organic","Organic",(IF($G2650="Responsible","Responsible",(IF($G2650="No Attribute (Conventional)","No_Attribute_Conventional",(IF($G2650="Recycled Pre/Post-Consumer","Recycled_Pre_Post_Consumer",(IF($G2650="In-Conversion","In_Conversion",(IF($G2650="Recycled Pre-Consumer","Recycled_Pre_Consumer",(IF($G2650="Recycled Post-Consumer","Recycled_Post_Consumer",(IF($G2650="Sustainably Sourced","Sustainably_sourced",(IF($G2650="Recycled pre-consumer organic","GOTS_recycled_organic","")))))))))))))))))),"")</f>
        <v/>
      </c>
      <c r="AE2650" t="e" cm="1">
        <f t="array" aca="1" ref="AE2650" ca="1">IF($I2650="",IF(INDIRECT("$F"&amp;$S2650)="","",IF(LEFT(INDIRECT("$F"&amp;$S2650),3)="GRS","GRS_RCS_RM",IF((LEFT(INDIRECT("$F"&amp;$S2650),3))="RCS","GRS_RCS_RM",IF(INDIRECT("$F"&amp;$S2650)="OCS (No Label)","OCS_Conversion_RM",IF(LEFT(INDIRECT("$F"&amp;$S2650),3)="OCS","OCS_RM",IF(RIGHT(INDIRECT("$F"&amp;$S2650),10)="conversion","GOTS_RM_conversion",IF((LEFT(INDIRECT("$F"&amp;$S2650),4))="GOTS","GOTS_RM","Responsible_RM"))))))),"DELETERM")</f>
        <v>#VALUE!</v>
      </c>
      <c r="AF2650" t="e" cm="1">
        <f t="array" aca="1" ref="AF2650" ca="1">IF($S2650="","",INDIRECT("$Z"&amp;$S2650))</f>
        <v>#VALUE!</v>
      </c>
      <c r="AG2650" t="str">
        <f t="shared" si="830"/>
        <v/>
      </c>
      <c r="AH2650" t="str" cm="1">
        <f t="array" aca="1" ref="AH2650" ca="1">IFERROR(INDIRECT("$ag"&amp;S2650),"")</f>
        <v/>
      </c>
      <c r="AI2650" t="e" cm="1">
        <f t="array" aca="1" ref="AI2650" ca="1">INDIRECT("O"&amp;S2650)</f>
        <v>#VALUE!</v>
      </c>
      <c r="AJ2650" t="str">
        <f t="shared" si="831"/>
        <v/>
      </c>
    </row>
    <row r="2651" spans="1:36" ht="16.5" customHeight="1">
      <c r="A2651" s="130"/>
      <c r="B2651" s="136"/>
      <c r="C2651" s="137"/>
      <c r="D2651" s="146"/>
      <c r="E2651" s="146"/>
      <c r="F2651" s="137"/>
      <c r="G2651" s="147"/>
      <c r="H2651" s="147"/>
      <c r="I2651" s="147"/>
      <c r="J2651" s="147"/>
      <c r="K2651" s="38"/>
      <c r="L2651" s="144"/>
      <c r="M2651" s="144"/>
      <c r="N2651" s="61"/>
      <c r="O2651" s="314"/>
      <c r="Q2651" t="str">
        <f t="shared" si="826"/>
        <v/>
      </c>
      <c r="S2651" t="e">
        <f t="shared" ca="1" si="835"/>
        <v>#VALUE!</v>
      </c>
      <c r="T2651" t="e">
        <f t="shared" ca="1" si="832"/>
        <v>#VALUE!</v>
      </c>
      <c r="U2651">
        <f t="shared" si="836"/>
        <v>2580</v>
      </c>
      <c r="V2651">
        <v>215.66666666668399</v>
      </c>
      <c r="W2651">
        <f t="shared" si="839"/>
        <v>215</v>
      </c>
      <c r="X2651" t="str" cm="1">
        <f t="array" aca="1" ref="X2651" ca="1">IFERROR(INDEX('PC&amp;PD'!$A$1:$AS$19,ROW('PC&amp;PD'!$A$19),MATCH(INDIRECT(T2651),'PC&amp;PD'!$A$1:$AS$1,0)),"")</f>
        <v/>
      </c>
      <c r="AA2651" t="str">
        <f t="shared" si="827"/>
        <v/>
      </c>
      <c r="AB2651" t="str">
        <f t="shared" si="828"/>
        <v/>
      </c>
      <c r="AC2651" t="e">
        <f t="shared" ca="1" si="829"/>
        <v>#VALUE!</v>
      </c>
      <c r="AD2651" t="str" cm="1">
        <f t="array" aca="1" ref="AD2651" ca="1">IFERROR(IF((LEFT(INDIRECT("$F"&amp;$S2651),4))="GOTS",IF($G2651="Organic","GOTS_Organic_raw",(IF($G2651="Responsible","GOTS_Responsible",(IF($G2651="No Attribute (Conventional)","GOTS_conventional",(IF($G2651="Recycled Pre/Post-Consumer","GOTS_pre_post",(IF($G2651="In-Conversion","GOTS_in_conversion",(IF($G2651="Sustainably Sourced","Sustainably_sourced",(IF($G2651="Recycled pre-consumer organic","GOTS_recycled_organic",""))))))))))))),IF($G2651="Organic","Organic",(IF($G2651="Responsible","Responsible",(IF($G2651="No Attribute (Conventional)","No_Attribute_Conventional",(IF($G2651="Recycled Pre/Post-Consumer","Recycled_Pre_Post_Consumer",(IF($G2651="In-Conversion","In_Conversion",(IF($G2651="Recycled Pre-Consumer","Recycled_Pre_Consumer",(IF($G2651="Recycled Post-Consumer","Recycled_Post_Consumer",(IF($G2651="Sustainably Sourced","Sustainably_sourced",(IF($G2651="Recycled pre-consumer organic","GOTS_recycled_organic","")))))))))))))))))),"")</f>
        <v/>
      </c>
      <c r="AE2651" t="e" cm="1">
        <f t="array" aca="1" ref="AE2651" ca="1">IF($I2651="",IF(INDIRECT("$F"&amp;$S2651)="","",IF(LEFT(INDIRECT("$F"&amp;$S2651),3)="GRS","GRS_RCS_RM",IF((LEFT(INDIRECT("$F"&amp;$S2651),3))="RCS","GRS_RCS_RM",IF(INDIRECT("$F"&amp;$S2651)="OCS (No Label)","OCS_Conversion_RM",IF(LEFT(INDIRECT("$F"&amp;$S2651),3)="OCS","OCS_RM",IF(RIGHT(INDIRECT("$F"&amp;$S2651),10)="conversion","GOTS_RM_conversion",IF((LEFT(INDIRECT("$F"&amp;$S2651),4))="GOTS","GOTS_RM","Responsible_RM"))))))),"DELETERM")</f>
        <v>#VALUE!</v>
      </c>
      <c r="AF2651" t="e" cm="1">
        <f t="array" aca="1" ref="AF2651" ca="1">IF($S2651="","",INDIRECT("$Z"&amp;$S2651))</f>
        <v>#VALUE!</v>
      </c>
      <c r="AG2651" t="str">
        <f t="shared" si="830"/>
        <v/>
      </c>
      <c r="AH2651" t="str" cm="1">
        <f t="array" aca="1" ref="AH2651" ca="1">IFERROR(INDIRECT("$ag"&amp;S2651),"")</f>
        <v/>
      </c>
      <c r="AI2651" t="e" cm="1">
        <f t="array" aca="1" ref="AI2651" ca="1">INDIRECT("O"&amp;S2651)</f>
        <v>#VALUE!</v>
      </c>
      <c r="AJ2651" t="str">
        <f t="shared" si="831"/>
        <v/>
      </c>
    </row>
    <row r="2652" spans="1:36" ht="16.5" customHeight="1">
      <c r="A2652" s="130"/>
      <c r="B2652" s="136"/>
      <c r="C2652" s="137"/>
      <c r="D2652" s="146"/>
      <c r="E2652" s="146"/>
      <c r="F2652" s="137"/>
      <c r="G2652" s="147"/>
      <c r="H2652" s="147"/>
      <c r="I2652" s="147"/>
      <c r="J2652" s="147"/>
      <c r="K2652" s="38"/>
      <c r="L2652" s="144"/>
      <c r="M2652" s="144"/>
      <c r="N2652" s="61"/>
      <c r="O2652" s="314"/>
      <c r="Q2652" t="str">
        <f t="shared" si="826"/>
        <v/>
      </c>
      <c r="S2652" t="e">
        <f t="shared" ca="1" si="835"/>
        <v>#VALUE!</v>
      </c>
      <c r="T2652" t="e">
        <f t="shared" ca="1" si="832"/>
        <v>#VALUE!</v>
      </c>
      <c r="U2652">
        <f t="shared" si="836"/>
        <v>2580</v>
      </c>
      <c r="V2652">
        <v>215.750000000017</v>
      </c>
      <c r="W2652">
        <f t="shared" si="839"/>
        <v>215</v>
      </c>
      <c r="X2652" t="str" cm="1">
        <f t="array" aca="1" ref="X2652" ca="1">IFERROR(INDEX('PC&amp;PD'!$A$1:$AS$19,ROW('PC&amp;PD'!$A$19),MATCH(INDIRECT(T2652),'PC&amp;PD'!$A$1:$AS$1,0)),"")</f>
        <v/>
      </c>
      <c r="AA2652" t="str">
        <f t="shared" si="827"/>
        <v/>
      </c>
      <c r="AB2652" t="str">
        <f t="shared" si="828"/>
        <v/>
      </c>
      <c r="AC2652" t="e">
        <f t="shared" ca="1" si="829"/>
        <v>#VALUE!</v>
      </c>
      <c r="AD2652" t="str" cm="1">
        <f t="array" aca="1" ref="AD2652" ca="1">IFERROR(IF((LEFT(INDIRECT("$F"&amp;$S2652),4))="GOTS",IF($G2652="Organic","GOTS_Organic_raw",(IF($G2652="Responsible","GOTS_Responsible",(IF($G2652="No Attribute (Conventional)","GOTS_conventional",(IF($G2652="Recycled Pre/Post-Consumer","GOTS_pre_post",(IF($G2652="In-Conversion","GOTS_in_conversion",(IF($G2652="Sustainably Sourced","Sustainably_sourced",(IF($G2652="Recycled pre-consumer organic","GOTS_recycled_organic",""))))))))))))),IF($G2652="Organic","Organic",(IF($G2652="Responsible","Responsible",(IF($G2652="No Attribute (Conventional)","No_Attribute_Conventional",(IF($G2652="Recycled Pre/Post-Consumer","Recycled_Pre_Post_Consumer",(IF($G2652="In-Conversion","In_Conversion",(IF($G2652="Recycled Pre-Consumer","Recycled_Pre_Consumer",(IF($G2652="Recycled Post-Consumer","Recycled_Post_Consumer",(IF($G2652="Sustainably Sourced","Sustainably_sourced",(IF($G2652="Recycled pre-consumer organic","GOTS_recycled_organic","")))))))))))))))))),"")</f>
        <v/>
      </c>
      <c r="AE2652" t="e" cm="1">
        <f t="array" aca="1" ref="AE2652" ca="1">IF($I2652="",IF(INDIRECT("$F"&amp;$S2652)="","",IF(LEFT(INDIRECT("$F"&amp;$S2652),3)="GRS","GRS_RCS_RM",IF((LEFT(INDIRECT("$F"&amp;$S2652),3))="RCS","GRS_RCS_RM",IF(INDIRECT("$F"&amp;$S2652)="OCS (No Label)","OCS_Conversion_RM",IF(LEFT(INDIRECT("$F"&amp;$S2652),3)="OCS","OCS_RM",IF(RIGHT(INDIRECT("$F"&amp;$S2652),10)="conversion","GOTS_RM_conversion",IF((LEFT(INDIRECT("$F"&amp;$S2652),4))="GOTS","GOTS_RM","Responsible_RM"))))))),"DELETERM")</f>
        <v>#VALUE!</v>
      </c>
      <c r="AF2652" t="e" cm="1">
        <f t="array" aca="1" ref="AF2652" ca="1">IF($S2652="","",INDIRECT("$Z"&amp;$S2652))</f>
        <v>#VALUE!</v>
      </c>
      <c r="AG2652" t="str">
        <f t="shared" si="830"/>
        <v/>
      </c>
      <c r="AH2652" t="str" cm="1">
        <f t="array" aca="1" ref="AH2652" ca="1">IFERROR(INDIRECT("$ag"&amp;S2652),"")</f>
        <v/>
      </c>
      <c r="AI2652" t="e" cm="1">
        <f t="array" aca="1" ref="AI2652" ca="1">INDIRECT("O"&amp;S2652)</f>
        <v>#VALUE!</v>
      </c>
      <c r="AJ2652" t="str">
        <f t="shared" si="831"/>
        <v/>
      </c>
    </row>
    <row r="2653" spans="1:36" ht="16.5" customHeight="1">
      <c r="A2653" s="130"/>
      <c r="B2653" s="136"/>
      <c r="C2653" s="137"/>
      <c r="D2653" s="146"/>
      <c r="E2653" s="146"/>
      <c r="F2653" s="137"/>
      <c r="G2653" s="147"/>
      <c r="H2653" s="147"/>
      <c r="I2653" s="147"/>
      <c r="J2653" s="147"/>
      <c r="K2653" s="38"/>
      <c r="L2653" s="144"/>
      <c r="M2653" s="144"/>
      <c r="N2653" s="61"/>
      <c r="O2653" s="314"/>
      <c r="Q2653" t="str">
        <f t="shared" si="826"/>
        <v/>
      </c>
      <c r="S2653" t="e">
        <f t="shared" ca="1" si="835"/>
        <v>#VALUE!</v>
      </c>
      <c r="T2653" t="e">
        <f t="shared" ca="1" si="832"/>
        <v>#VALUE!</v>
      </c>
      <c r="U2653">
        <f t="shared" si="836"/>
        <v>2580</v>
      </c>
      <c r="V2653">
        <v>215.83333333335</v>
      </c>
      <c r="W2653">
        <f t="shared" si="839"/>
        <v>215</v>
      </c>
      <c r="X2653" t="str" cm="1">
        <f t="array" aca="1" ref="X2653" ca="1">IFERROR(INDEX('PC&amp;PD'!$A$1:$AS$19,ROW('PC&amp;PD'!$A$19),MATCH(INDIRECT(T2653),'PC&amp;PD'!$A$1:$AS$1,0)),"")</f>
        <v/>
      </c>
      <c r="AA2653" t="str">
        <f t="shared" si="827"/>
        <v/>
      </c>
      <c r="AB2653" t="str">
        <f t="shared" si="828"/>
        <v/>
      </c>
      <c r="AC2653" t="e">
        <f t="shared" ca="1" si="829"/>
        <v>#VALUE!</v>
      </c>
      <c r="AD2653" t="str" cm="1">
        <f t="array" aca="1" ref="AD2653" ca="1">IFERROR(IF((LEFT(INDIRECT("$F"&amp;$S2653),4))="GOTS",IF($G2653="Organic","GOTS_Organic_raw",(IF($G2653="Responsible","GOTS_Responsible",(IF($G2653="No Attribute (Conventional)","GOTS_conventional",(IF($G2653="Recycled Pre/Post-Consumer","GOTS_pre_post",(IF($G2653="In-Conversion","GOTS_in_conversion",(IF($G2653="Sustainably Sourced","Sustainably_sourced",(IF($G2653="Recycled pre-consumer organic","GOTS_recycled_organic",""))))))))))))),IF($G2653="Organic","Organic",(IF($G2653="Responsible","Responsible",(IF($G2653="No Attribute (Conventional)","No_Attribute_Conventional",(IF($G2653="Recycled Pre/Post-Consumer","Recycled_Pre_Post_Consumer",(IF($G2653="In-Conversion","In_Conversion",(IF($G2653="Recycled Pre-Consumer","Recycled_Pre_Consumer",(IF($G2653="Recycled Post-Consumer","Recycled_Post_Consumer",(IF($G2653="Sustainably Sourced","Sustainably_sourced",(IF($G2653="Recycled pre-consumer organic","GOTS_recycled_organic","")))))))))))))))))),"")</f>
        <v/>
      </c>
      <c r="AE2653" t="e" cm="1">
        <f t="array" aca="1" ref="AE2653" ca="1">IF($I2653="",IF(INDIRECT("$F"&amp;$S2653)="","",IF(LEFT(INDIRECT("$F"&amp;$S2653),3)="GRS","GRS_RCS_RM",IF((LEFT(INDIRECT("$F"&amp;$S2653),3))="RCS","GRS_RCS_RM",IF(INDIRECT("$F"&amp;$S2653)="OCS (No Label)","OCS_Conversion_RM",IF(LEFT(INDIRECT("$F"&amp;$S2653),3)="OCS","OCS_RM",IF(RIGHT(INDIRECT("$F"&amp;$S2653),10)="conversion","GOTS_RM_conversion",IF((LEFT(INDIRECT("$F"&amp;$S2653),4))="GOTS","GOTS_RM","Responsible_RM"))))))),"DELETERM")</f>
        <v>#VALUE!</v>
      </c>
      <c r="AF2653" t="e" cm="1">
        <f t="array" aca="1" ref="AF2653" ca="1">IF($S2653="","",INDIRECT("$Z"&amp;$S2653))</f>
        <v>#VALUE!</v>
      </c>
      <c r="AG2653" t="str">
        <f t="shared" si="830"/>
        <v/>
      </c>
      <c r="AH2653" t="str" cm="1">
        <f t="array" aca="1" ref="AH2653" ca="1">IFERROR(INDIRECT("$ag"&amp;S2653),"")</f>
        <v/>
      </c>
      <c r="AI2653" t="e" cm="1">
        <f t="array" aca="1" ref="AI2653" ca="1">INDIRECT("O"&amp;S2653)</f>
        <v>#VALUE!</v>
      </c>
      <c r="AJ2653" t="str">
        <f t="shared" si="831"/>
        <v/>
      </c>
    </row>
    <row r="2654" spans="1:36" ht="16.5" customHeight="1" thickBot="1">
      <c r="A2654" s="131"/>
      <c r="B2654" s="138"/>
      <c r="C2654" s="139"/>
      <c r="D2654" s="148"/>
      <c r="E2654" s="148"/>
      <c r="F2654" s="139"/>
      <c r="G2654" s="149"/>
      <c r="H2654" s="149"/>
      <c r="I2654" s="149"/>
      <c r="J2654" s="149"/>
      <c r="K2654" s="39"/>
      <c r="L2654" s="145"/>
      <c r="M2654" s="145"/>
      <c r="N2654" s="62"/>
      <c r="O2654" s="315"/>
      <c r="Q2654" t="str">
        <f t="shared" si="826"/>
        <v/>
      </c>
      <c r="S2654" t="e">
        <f t="shared" ca="1" si="835"/>
        <v>#VALUE!</v>
      </c>
      <c r="T2654" t="e">
        <f t="shared" ca="1" si="832"/>
        <v>#VALUE!</v>
      </c>
      <c r="U2654">
        <f t="shared" si="836"/>
        <v>2580</v>
      </c>
      <c r="V2654">
        <v>215.91666666668399</v>
      </c>
      <c r="W2654">
        <f t="shared" si="839"/>
        <v>215</v>
      </c>
      <c r="X2654" t="str" cm="1">
        <f t="array" aca="1" ref="X2654" ca="1">IFERROR(INDEX('PC&amp;PD'!$A$1:$AS$19,ROW('PC&amp;PD'!$A$19),MATCH(INDIRECT(T2654),'PC&amp;PD'!$A$1:$AS$1,0)),"")</f>
        <v/>
      </c>
      <c r="AA2654" t="str">
        <f t="shared" si="827"/>
        <v/>
      </c>
      <c r="AB2654" t="str">
        <f t="shared" si="828"/>
        <v/>
      </c>
      <c r="AC2654" t="e">
        <f t="shared" ca="1" si="829"/>
        <v>#VALUE!</v>
      </c>
      <c r="AD2654" t="str" cm="1">
        <f t="array" aca="1" ref="AD2654" ca="1">IFERROR(IF((LEFT(INDIRECT("$F"&amp;$S2654),4))="GOTS",IF($G2654="Organic","GOTS_Organic_raw",(IF($G2654="Responsible","GOTS_Responsible",(IF($G2654="No Attribute (Conventional)","GOTS_conventional",(IF($G2654="Recycled Pre/Post-Consumer","GOTS_pre_post",(IF($G2654="In-Conversion","GOTS_in_conversion",(IF($G2654="Sustainably Sourced","Sustainably_sourced",(IF($G2654="Recycled pre-consumer organic","GOTS_recycled_organic",""))))))))))))),IF($G2654="Organic","Organic",(IF($G2654="Responsible","Responsible",(IF($G2654="No Attribute (Conventional)","No_Attribute_Conventional",(IF($G2654="Recycled Pre/Post-Consumer","Recycled_Pre_Post_Consumer",(IF($G2654="In-Conversion","In_Conversion",(IF($G2654="Recycled Pre-Consumer","Recycled_Pre_Consumer",(IF($G2654="Recycled Post-Consumer","Recycled_Post_Consumer",(IF($G2654="Sustainably Sourced","Sustainably_sourced",(IF($G2654="Recycled pre-consumer organic","GOTS_recycled_organic","")))))))))))))))))),"")</f>
        <v/>
      </c>
      <c r="AE2654" t="e" cm="1">
        <f t="array" aca="1" ref="AE2654" ca="1">IF($I2654="",IF(INDIRECT("$F"&amp;$S2654)="","",IF(LEFT(INDIRECT("$F"&amp;$S2654),3)="GRS","GRS_RCS_RM",IF((LEFT(INDIRECT("$F"&amp;$S2654),3))="RCS","GRS_RCS_RM",IF(INDIRECT("$F"&amp;$S2654)="OCS (No Label)","OCS_Conversion_RM",IF(LEFT(INDIRECT("$F"&amp;$S2654),3)="OCS","OCS_RM",IF(RIGHT(INDIRECT("$F"&amp;$S2654),10)="conversion","GOTS_RM_conversion",IF((LEFT(INDIRECT("$F"&amp;$S2654),4))="GOTS","GOTS_RM","Responsible_RM"))))))),"DELETERM")</f>
        <v>#VALUE!</v>
      </c>
      <c r="AF2654" t="e" cm="1">
        <f t="array" aca="1" ref="AF2654" ca="1">IF($S2654="","",INDIRECT("$Z"&amp;$S2654))</f>
        <v>#VALUE!</v>
      </c>
      <c r="AG2654" t="str">
        <f t="shared" si="830"/>
        <v/>
      </c>
      <c r="AH2654" t="str" cm="1">
        <f t="array" aca="1" ref="AH2654" ca="1">IFERROR(INDIRECT("$ag"&amp;S2654),"")</f>
        <v/>
      </c>
      <c r="AI2654" t="e" cm="1">
        <f t="array" aca="1" ref="AI2654" ca="1">INDIRECT("O"&amp;S2654)</f>
        <v>#VALUE!</v>
      </c>
      <c r="AJ2654" t="str">
        <f t="shared" si="831"/>
        <v/>
      </c>
    </row>
    <row r="2655" spans="1:36" ht="16.5" customHeight="1">
      <c r="A2655" s="128" t="str">
        <f>IF(B2655="","",COUNTA($B$63:$B2655))</f>
        <v/>
      </c>
      <c r="B2655" s="132"/>
      <c r="C2655" s="133"/>
      <c r="D2655" s="140"/>
      <c r="E2655" s="140"/>
      <c r="F2655" s="133"/>
      <c r="G2655" s="141"/>
      <c r="H2655" s="141"/>
      <c r="I2655" s="141"/>
      <c r="J2655" s="141"/>
      <c r="K2655" s="37"/>
      <c r="L2655" s="142" t="str">
        <f>IF(R2655="","",LEFT(R2655,LEN(R2655)-2))</f>
        <v/>
      </c>
      <c r="M2655" s="142"/>
      <c r="N2655" s="60"/>
      <c r="O2655" s="313"/>
      <c r="Q2655" t="str">
        <f t="shared" si="826"/>
        <v/>
      </c>
      <c r="R2655" t="str">
        <f t="shared" ref="R2655" si="840">CONCATENATE($Q2655,Q2656,Q2657,Q2658,Q2659,Q2660,$Q2661,$Q2662,$Q2663,$Q2664,$Q2665,$Q2666)</f>
        <v/>
      </c>
      <c r="S2655" t="e">
        <f t="shared" ca="1" si="835"/>
        <v>#VALUE!</v>
      </c>
      <c r="T2655" t="e">
        <f t="shared" ca="1" si="832"/>
        <v>#VALUE!</v>
      </c>
      <c r="U2655">
        <f t="shared" si="836"/>
        <v>2592</v>
      </c>
      <c r="V2655">
        <v>216.000000000017</v>
      </c>
      <c r="W2655">
        <f t="shared" si="839"/>
        <v>216</v>
      </c>
      <c r="X2655" t="str" cm="1">
        <f t="array" aca="1" ref="X2655" ca="1">IFERROR(INDEX('PC&amp;PD'!$A$1:$AS$19,ROW('PC&amp;PD'!$A$19),MATCH(INDIRECT(T2655),'PC&amp;PD'!$A$1:$AS$1,0)),"")</f>
        <v/>
      </c>
      <c r="Z2655" t="str">
        <f t="shared" ref="Z2655" si="841">IFERROR(IF($F2655="OCS 100","OCS (OCS 100)",IF($F2655="OCS Blended","OCS (OCS Blended)",IF($F2655="OCS (No Label)","OCS (No Label)",IF($F2655="RCS 100","RCS (RCS 100)",IF($F2655="RCS Blended","RCS (RCS Blended)",IF($F2655="GRS","GRS (GRS)",IF($F2655="GRS (No Label)", "GRS (No Label)",IF($F2655="RDS","RDS (RDS)",IF($F2655="RWS","RWS (RWS)",IF($F2655="RAS","RAS (RAS)",IF($F2655="RMS","RMS (RMS)",IF($F2655="GOTS Organic","GOTS (Organic)",IF($F2655="GOTS Made with organic","GOTS (Made with Organic)",IF($F2655="GOTS Organic - in conversion","GOTS (Organic - In Conversion)",IF($F2655="GOTS Made with organic - in conversion","GOTS (Made with Organic - In Conversion)",""))))))))))))))),"")</f>
        <v/>
      </c>
      <c r="AA2655" t="str">
        <f t="shared" si="827"/>
        <v/>
      </c>
      <c r="AB2655" t="str">
        <f t="shared" si="828"/>
        <v/>
      </c>
      <c r="AC2655" t="e">
        <f t="shared" ca="1" si="829"/>
        <v>#VALUE!</v>
      </c>
      <c r="AD2655" t="str" cm="1">
        <f t="array" aca="1" ref="AD2655" ca="1">IFERROR(IF((LEFT(INDIRECT("$F"&amp;$S2655),4))="GOTS",IF($G2655="Organic","GOTS_Organic_raw",(IF($G2655="Responsible","GOTS_Responsible",(IF($G2655="No Attribute (Conventional)","GOTS_conventional",(IF($G2655="Recycled Pre/Post-Consumer","GOTS_pre_post",(IF($G2655="In-Conversion","GOTS_in_conversion",(IF($G2655="Sustainably Sourced","Sustainably_sourced",(IF($G2655="Recycled pre-consumer organic","GOTS_recycled_organic",""))))))))))))),IF($G2655="Organic","Organic",(IF($G2655="Responsible","Responsible",(IF($G2655="No Attribute (Conventional)","No_Attribute_Conventional",(IF($G2655="Recycled Pre/Post-Consumer","Recycled_Pre_Post_Consumer",(IF($G2655="In-Conversion","In_Conversion",(IF($G2655="Recycled Pre-Consumer","Recycled_Pre_Consumer",(IF($G2655="Recycled Post-Consumer","Recycled_Post_Consumer",(IF($G2655="Sustainably Sourced","Sustainably_sourced",(IF($G2655="Recycled pre-consumer organic","GOTS_recycled_organic","")))))))))))))))))),"")</f>
        <v/>
      </c>
      <c r="AE2655" t="e" cm="1">
        <f t="array" aca="1" ref="AE2655" ca="1">IF($I2655="",IF(INDIRECT("$F"&amp;$S2655)="","",IF(LEFT(INDIRECT("$F"&amp;$S2655),3)="GRS","GRS_RCS_RM",IF((LEFT(INDIRECT("$F"&amp;$S2655),3))="RCS","GRS_RCS_RM",IF(INDIRECT("$F"&amp;$S2655)="OCS (No Label)","OCS_Conversion_RM",IF(LEFT(INDIRECT("$F"&amp;$S2655),3)="OCS","OCS_RM",IF(RIGHT(INDIRECT("$F"&amp;$S2655),10)="conversion","GOTS_RM_conversion",IF((LEFT(INDIRECT("$F"&amp;$S2655),4))="GOTS","GOTS_RM","Responsible_RM"))))))),"DELETERM")</f>
        <v>#VALUE!</v>
      </c>
      <c r="AF2655" t="e" cm="1">
        <f t="array" aca="1" ref="AF2655" ca="1">IF($S2655="","",INDIRECT("$Z"&amp;$S2655))</f>
        <v>#VALUE!</v>
      </c>
      <c r="AG2655" t="str">
        <f t="shared" si="830"/>
        <v/>
      </c>
      <c r="AH2655" t="str" cm="1">
        <f t="array" aca="1" ref="AH2655" ca="1">IFERROR(INDIRECT("$ag"&amp;S2655),"")</f>
        <v/>
      </c>
      <c r="AI2655" t="e" cm="1">
        <f t="array" aca="1" ref="AI2655" ca="1">INDIRECT("O"&amp;S2655)</f>
        <v>#VALUE!</v>
      </c>
      <c r="AJ2655" t="str">
        <f t="shared" si="831"/>
        <v/>
      </c>
    </row>
    <row r="2656" spans="1:36" ht="16.5" customHeight="1">
      <c r="A2656" s="129"/>
      <c r="B2656" s="134"/>
      <c r="C2656" s="135"/>
      <c r="D2656" s="146"/>
      <c r="E2656" s="146"/>
      <c r="F2656" s="135"/>
      <c r="G2656" s="147"/>
      <c r="H2656" s="147"/>
      <c r="I2656" s="147"/>
      <c r="J2656" s="147"/>
      <c r="K2656" s="38"/>
      <c r="L2656" s="143"/>
      <c r="M2656" s="143"/>
      <c r="N2656" s="61"/>
      <c r="O2656" s="314"/>
      <c r="Q2656" t="str">
        <f t="shared" si="826"/>
        <v/>
      </c>
      <c r="S2656" t="e">
        <f t="shared" ca="1" si="835"/>
        <v>#VALUE!</v>
      </c>
      <c r="T2656" t="e">
        <f t="shared" ca="1" si="832"/>
        <v>#VALUE!</v>
      </c>
      <c r="U2656">
        <f t="shared" si="836"/>
        <v>2592</v>
      </c>
      <c r="V2656">
        <v>216.08333333335</v>
      </c>
      <c r="W2656">
        <f t="shared" si="839"/>
        <v>216</v>
      </c>
      <c r="X2656" t="str" cm="1">
        <f t="array" aca="1" ref="X2656" ca="1">IFERROR(INDEX('PC&amp;PD'!$A$1:$AS$19,ROW('PC&amp;PD'!$A$19),MATCH(INDIRECT(T2656),'PC&amp;PD'!$A$1:$AS$1,0)),"")</f>
        <v/>
      </c>
      <c r="AA2656" t="str">
        <f t="shared" si="827"/>
        <v/>
      </c>
      <c r="AB2656" t="str">
        <f t="shared" si="828"/>
        <v/>
      </c>
      <c r="AC2656" t="e">
        <f t="shared" ca="1" si="829"/>
        <v>#VALUE!</v>
      </c>
      <c r="AD2656" t="str" cm="1">
        <f t="array" aca="1" ref="AD2656" ca="1">IFERROR(IF((LEFT(INDIRECT("$F"&amp;$S2656),4))="GOTS",IF($G2656="Organic","GOTS_Organic_raw",(IF($G2656="Responsible","GOTS_Responsible",(IF($G2656="No Attribute (Conventional)","GOTS_conventional",(IF($G2656="Recycled Pre/Post-Consumer","GOTS_pre_post",(IF($G2656="In-Conversion","GOTS_in_conversion",(IF($G2656="Sustainably Sourced","Sustainably_sourced",(IF($G2656="Recycled pre-consumer organic","GOTS_recycled_organic",""))))))))))))),IF($G2656="Organic","Organic",(IF($G2656="Responsible","Responsible",(IF($G2656="No Attribute (Conventional)","No_Attribute_Conventional",(IF($G2656="Recycled Pre/Post-Consumer","Recycled_Pre_Post_Consumer",(IF($G2656="In-Conversion","In_Conversion",(IF($G2656="Recycled Pre-Consumer","Recycled_Pre_Consumer",(IF($G2656="Recycled Post-Consumer","Recycled_Post_Consumer",(IF($G2656="Sustainably Sourced","Sustainably_sourced",(IF($G2656="Recycled pre-consumer organic","GOTS_recycled_organic","")))))))))))))))))),"")</f>
        <v/>
      </c>
      <c r="AE2656" t="e" cm="1">
        <f t="array" aca="1" ref="AE2656" ca="1">IF($I2656="",IF(INDIRECT("$F"&amp;$S2656)="","",IF(LEFT(INDIRECT("$F"&amp;$S2656),3)="GRS","GRS_RCS_RM",IF((LEFT(INDIRECT("$F"&amp;$S2656),3))="RCS","GRS_RCS_RM",IF(INDIRECT("$F"&amp;$S2656)="OCS (No Label)","OCS_Conversion_RM",IF(LEFT(INDIRECT("$F"&amp;$S2656),3)="OCS","OCS_RM",IF(RIGHT(INDIRECT("$F"&amp;$S2656),10)="conversion","GOTS_RM_conversion",IF((LEFT(INDIRECT("$F"&amp;$S2656),4))="GOTS","GOTS_RM","Responsible_RM"))))))),"DELETERM")</f>
        <v>#VALUE!</v>
      </c>
      <c r="AF2656" t="e" cm="1">
        <f t="array" aca="1" ref="AF2656" ca="1">IF($S2656="","",INDIRECT("$Z"&amp;$S2656))</f>
        <v>#VALUE!</v>
      </c>
      <c r="AG2656" t="str">
        <f t="shared" si="830"/>
        <v/>
      </c>
      <c r="AH2656" t="str" cm="1">
        <f t="array" aca="1" ref="AH2656" ca="1">IFERROR(INDIRECT("$ag"&amp;S2656),"")</f>
        <v/>
      </c>
      <c r="AI2656" t="e" cm="1">
        <f t="array" aca="1" ref="AI2656" ca="1">INDIRECT("O"&amp;S2656)</f>
        <v>#VALUE!</v>
      </c>
      <c r="AJ2656" t="str">
        <f t="shared" si="831"/>
        <v/>
      </c>
    </row>
    <row r="2657" spans="1:36" ht="16.5" customHeight="1">
      <c r="A2657" s="129"/>
      <c r="B2657" s="134"/>
      <c r="C2657" s="135"/>
      <c r="D2657" s="146"/>
      <c r="E2657" s="146"/>
      <c r="F2657" s="135"/>
      <c r="G2657" s="147"/>
      <c r="H2657" s="147"/>
      <c r="I2657" s="147"/>
      <c r="J2657" s="147"/>
      <c r="K2657" s="38"/>
      <c r="L2657" s="143"/>
      <c r="M2657" s="143"/>
      <c r="N2657" s="61"/>
      <c r="O2657" s="314"/>
      <c r="Q2657" t="str">
        <f t="shared" si="826"/>
        <v/>
      </c>
      <c r="S2657" t="e">
        <f t="shared" ca="1" si="835"/>
        <v>#VALUE!</v>
      </c>
      <c r="T2657" t="e">
        <f t="shared" ca="1" si="832"/>
        <v>#VALUE!</v>
      </c>
      <c r="U2657">
        <f t="shared" si="836"/>
        <v>2592</v>
      </c>
      <c r="V2657">
        <v>216.16666666668399</v>
      </c>
      <c r="W2657">
        <f t="shared" si="839"/>
        <v>216</v>
      </c>
      <c r="X2657" t="str" cm="1">
        <f t="array" aca="1" ref="X2657" ca="1">IFERROR(INDEX('PC&amp;PD'!$A$1:$AS$19,ROW('PC&amp;PD'!$A$19),MATCH(INDIRECT(T2657),'PC&amp;PD'!$A$1:$AS$1,0)),"")</f>
        <v/>
      </c>
      <c r="AA2657" t="str">
        <f t="shared" si="827"/>
        <v/>
      </c>
      <c r="AB2657" t="str">
        <f t="shared" si="828"/>
        <v/>
      </c>
      <c r="AC2657" t="e">
        <f t="shared" ca="1" si="829"/>
        <v>#VALUE!</v>
      </c>
      <c r="AD2657" t="str" cm="1">
        <f t="array" aca="1" ref="AD2657" ca="1">IFERROR(IF((LEFT(INDIRECT("$F"&amp;$S2657),4))="GOTS",IF($G2657="Organic","GOTS_Organic_raw",(IF($G2657="Responsible","GOTS_Responsible",(IF($G2657="No Attribute (Conventional)","GOTS_conventional",(IF($G2657="Recycled Pre/Post-Consumer","GOTS_pre_post",(IF($G2657="In-Conversion","GOTS_in_conversion",(IF($G2657="Sustainably Sourced","Sustainably_sourced",(IF($G2657="Recycled pre-consumer organic","GOTS_recycled_organic",""))))))))))))),IF($G2657="Organic","Organic",(IF($G2657="Responsible","Responsible",(IF($G2657="No Attribute (Conventional)","No_Attribute_Conventional",(IF($G2657="Recycled Pre/Post-Consumer","Recycled_Pre_Post_Consumer",(IF($G2657="In-Conversion","In_Conversion",(IF($G2657="Recycled Pre-Consumer","Recycled_Pre_Consumer",(IF($G2657="Recycled Post-Consumer","Recycled_Post_Consumer",(IF($G2657="Sustainably Sourced","Sustainably_sourced",(IF($G2657="Recycled pre-consumer organic","GOTS_recycled_organic","")))))))))))))))))),"")</f>
        <v/>
      </c>
      <c r="AE2657" t="e" cm="1">
        <f t="array" aca="1" ref="AE2657" ca="1">IF($I2657="",IF(INDIRECT("$F"&amp;$S2657)="","",IF(LEFT(INDIRECT("$F"&amp;$S2657),3)="GRS","GRS_RCS_RM",IF((LEFT(INDIRECT("$F"&amp;$S2657),3))="RCS","GRS_RCS_RM",IF(INDIRECT("$F"&amp;$S2657)="OCS (No Label)","OCS_Conversion_RM",IF(LEFT(INDIRECT("$F"&amp;$S2657),3)="OCS","OCS_RM",IF(RIGHT(INDIRECT("$F"&amp;$S2657),10)="conversion","GOTS_RM_conversion",IF((LEFT(INDIRECT("$F"&amp;$S2657),4))="GOTS","GOTS_RM","Responsible_RM"))))))),"DELETERM")</f>
        <v>#VALUE!</v>
      </c>
      <c r="AF2657" t="e" cm="1">
        <f t="array" aca="1" ref="AF2657" ca="1">IF($S2657="","",INDIRECT("$Z"&amp;$S2657))</f>
        <v>#VALUE!</v>
      </c>
      <c r="AG2657" t="str">
        <f t="shared" si="830"/>
        <v/>
      </c>
      <c r="AH2657" t="str" cm="1">
        <f t="array" aca="1" ref="AH2657" ca="1">IFERROR(INDIRECT("$ag"&amp;S2657),"")</f>
        <v/>
      </c>
      <c r="AI2657" t="e" cm="1">
        <f t="array" aca="1" ref="AI2657" ca="1">INDIRECT("O"&amp;S2657)</f>
        <v>#VALUE!</v>
      </c>
      <c r="AJ2657" t="str">
        <f t="shared" si="831"/>
        <v/>
      </c>
    </row>
    <row r="2658" spans="1:36" ht="16.5" customHeight="1">
      <c r="A2658" s="129"/>
      <c r="B2658" s="134"/>
      <c r="C2658" s="135"/>
      <c r="D2658" s="146"/>
      <c r="E2658" s="146"/>
      <c r="F2658" s="135"/>
      <c r="G2658" s="147"/>
      <c r="H2658" s="147"/>
      <c r="I2658" s="147"/>
      <c r="J2658" s="147"/>
      <c r="K2658" s="38"/>
      <c r="L2658" s="143"/>
      <c r="M2658" s="143"/>
      <c r="N2658" s="61"/>
      <c r="O2658" s="314"/>
      <c r="Q2658" t="str">
        <f t="shared" si="826"/>
        <v/>
      </c>
      <c r="S2658" t="e">
        <f t="shared" ca="1" si="835"/>
        <v>#VALUE!</v>
      </c>
      <c r="T2658" t="e">
        <f t="shared" ca="1" si="832"/>
        <v>#VALUE!</v>
      </c>
      <c r="U2658">
        <f t="shared" si="836"/>
        <v>2592</v>
      </c>
      <c r="V2658">
        <v>216.250000000017</v>
      </c>
      <c r="W2658">
        <f t="shared" si="839"/>
        <v>216</v>
      </c>
      <c r="X2658" t="str" cm="1">
        <f t="array" aca="1" ref="X2658" ca="1">IFERROR(INDEX('PC&amp;PD'!$A$1:$AS$19,ROW('PC&amp;PD'!$A$19),MATCH(INDIRECT(T2658),'PC&amp;PD'!$A$1:$AS$1,0)),"")</f>
        <v/>
      </c>
      <c r="AA2658" t="str">
        <f t="shared" si="827"/>
        <v/>
      </c>
      <c r="AB2658" t="str">
        <f t="shared" si="828"/>
        <v/>
      </c>
      <c r="AC2658" t="e">
        <f t="shared" ca="1" si="829"/>
        <v>#VALUE!</v>
      </c>
      <c r="AD2658" t="str" cm="1">
        <f t="array" aca="1" ref="AD2658" ca="1">IFERROR(IF((LEFT(INDIRECT("$F"&amp;$S2658),4))="GOTS",IF($G2658="Organic","GOTS_Organic_raw",(IF($G2658="Responsible","GOTS_Responsible",(IF($G2658="No Attribute (Conventional)","GOTS_conventional",(IF($G2658="Recycled Pre/Post-Consumer","GOTS_pre_post",(IF($G2658="In-Conversion","GOTS_in_conversion",(IF($G2658="Sustainably Sourced","Sustainably_sourced",(IF($G2658="Recycled pre-consumer organic","GOTS_recycled_organic",""))))))))))))),IF($G2658="Organic","Organic",(IF($G2658="Responsible","Responsible",(IF($G2658="No Attribute (Conventional)","No_Attribute_Conventional",(IF($G2658="Recycled Pre/Post-Consumer","Recycled_Pre_Post_Consumer",(IF($G2658="In-Conversion","In_Conversion",(IF($G2658="Recycled Pre-Consumer","Recycled_Pre_Consumer",(IF($G2658="Recycled Post-Consumer","Recycled_Post_Consumer",(IF($G2658="Sustainably Sourced","Sustainably_sourced",(IF($G2658="Recycled pre-consumer organic","GOTS_recycled_organic","")))))))))))))))))),"")</f>
        <v/>
      </c>
      <c r="AE2658" t="e" cm="1">
        <f t="array" aca="1" ref="AE2658" ca="1">IF($I2658="",IF(INDIRECT("$F"&amp;$S2658)="","",IF(LEFT(INDIRECT("$F"&amp;$S2658),3)="GRS","GRS_RCS_RM",IF((LEFT(INDIRECT("$F"&amp;$S2658),3))="RCS","GRS_RCS_RM",IF(INDIRECT("$F"&amp;$S2658)="OCS (No Label)","OCS_Conversion_RM",IF(LEFT(INDIRECT("$F"&amp;$S2658),3)="OCS","OCS_RM",IF(RIGHT(INDIRECT("$F"&amp;$S2658),10)="conversion","GOTS_RM_conversion",IF((LEFT(INDIRECT("$F"&amp;$S2658),4))="GOTS","GOTS_RM","Responsible_RM"))))))),"DELETERM")</f>
        <v>#VALUE!</v>
      </c>
      <c r="AF2658" t="e" cm="1">
        <f t="array" aca="1" ref="AF2658" ca="1">IF($S2658="","",INDIRECT("$Z"&amp;$S2658))</f>
        <v>#VALUE!</v>
      </c>
      <c r="AG2658" t="str">
        <f t="shared" si="830"/>
        <v/>
      </c>
      <c r="AH2658" t="str" cm="1">
        <f t="array" aca="1" ref="AH2658" ca="1">IFERROR(INDIRECT("$ag"&amp;S2658),"")</f>
        <v/>
      </c>
      <c r="AI2658" t="e" cm="1">
        <f t="array" aca="1" ref="AI2658" ca="1">INDIRECT("O"&amp;S2658)</f>
        <v>#VALUE!</v>
      </c>
      <c r="AJ2658" t="str">
        <f t="shared" si="831"/>
        <v/>
      </c>
    </row>
    <row r="2659" spans="1:36" ht="16.5" customHeight="1">
      <c r="A2659" s="129"/>
      <c r="B2659" s="134"/>
      <c r="C2659" s="135"/>
      <c r="D2659" s="146"/>
      <c r="E2659" s="146"/>
      <c r="F2659" s="135"/>
      <c r="G2659" s="147"/>
      <c r="H2659" s="147"/>
      <c r="I2659" s="147"/>
      <c r="J2659" s="147"/>
      <c r="K2659" s="38"/>
      <c r="L2659" s="143"/>
      <c r="M2659" s="143"/>
      <c r="N2659" s="61"/>
      <c r="O2659" s="314"/>
      <c r="Q2659" t="str">
        <f t="shared" si="826"/>
        <v/>
      </c>
      <c r="S2659" t="e">
        <f t="shared" ca="1" si="835"/>
        <v>#VALUE!</v>
      </c>
      <c r="T2659" t="e">
        <f t="shared" ca="1" si="832"/>
        <v>#VALUE!</v>
      </c>
      <c r="U2659">
        <f t="shared" si="836"/>
        <v>2592</v>
      </c>
      <c r="V2659">
        <v>216.33333333335</v>
      </c>
      <c r="W2659">
        <f t="shared" si="839"/>
        <v>216</v>
      </c>
      <c r="X2659" t="str" cm="1">
        <f t="array" aca="1" ref="X2659" ca="1">IFERROR(INDEX('PC&amp;PD'!$A$1:$AS$19,ROW('PC&amp;PD'!$A$19),MATCH(INDIRECT(T2659),'PC&amp;PD'!$A$1:$AS$1,0)),"")</f>
        <v/>
      </c>
      <c r="AA2659" t="str">
        <f t="shared" si="827"/>
        <v/>
      </c>
      <c r="AB2659" t="str">
        <f t="shared" si="828"/>
        <v/>
      </c>
      <c r="AC2659" t="e">
        <f t="shared" ca="1" si="829"/>
        <v>#VALUE!</v>
      </c>
      <c r="AD2659" t="str" cm="1">
        <f t="array" aca="1" ref="AD2659" ca="1">IFERROR(IF((LEFT(INDIRECT("$F"&amp;$S2659),4))="GOTS",IF($G2659="Organic","GOTS_Organic_raw",(IF($G2659="Responsible","GOTS_Responsible",(IF($G2659="No Attribute (Conventional)","GOTS_conventional",(IF($G2659="Recycled Pre/Post-Consumer","GOTS_pre_post",(IF($G2659="In-Conversion","GOTS_in_conversion",(IF($G2659="Sustainably Sourced","Sustainably_sourced",(IF($G2659="Recycled pre-consumer organic","GOTS_recycled_organic",""))))))))))))),IF($G2659="Organic","Organic",(IF($G2659="Responsible","Responsible",(IF($G2659="No Attribute (Conventional)","No_Attribute_Conventional",(IF($G2659="Recycled Pre/Post-Consumer","Recycled_Pre_Post_Consumer",(IF($G2659="In-Conversion","In_Conversion",(IF($G2659="Recycled Pre-Consumer","Recycled_Pre_Consumer",(IF($G2659="Recycled Post-Consumer","Recycled_Post_Consumer",(IF($G2659="Sustainably Sourced","Sustainably_sourced",(IF($G2659="Recycled pre-consumer organic","GOTS_recycled_organic","")))))))))))))))))),"")</f>
        <v/>
      </c>
      <c r="AE2659" t="e" cm="1">
        <f t="array" aca="1" ref="AE2659" ca="1">IF($I2659="",IF(INDIRECT("$F"&amp;$S2659)="","",IF(LEFT(INDIRECT("$F"&amp;$S2659),3)="GRS","GRS_RCS_RM",IF((LEFT(INDIRECT("$F"&amp;$S2659),3))="RCS","GRS_RCS_RM",IF(INDIRECT("$F"&amp;$S2659)="OCS (No Label)","OCS_Conversion_RM",IF(LEFT(INDIRECT("$F"&amp;$S2659),3)="OCS","OCS_RM",IF(RIGHT(INDIRECT("$F"&amp;$S2659),10)="conversion","GOTS_RM_conversion",IF((LEFT(INDIRECT("$F"&amp;$S2659),4))="GOTS","GOTS_RM","Responsible_RM"))))))),"DELETERM")</f>
        <v>#VALUE!</v>
      </c>
      <c r="AF2659" t="e" cm="1">
        <f t="array" aca="1" ref="AF2659" ca="1">IF($S2659="","",INDIRECT("$Z"&amp;$S2659))</f>
        <v>#VALUE!</v>
      </c>
      <c r="AG2659" t="str">
        <f t="shared" si="830"/>
        <v/>
      </c>
      <c r="AH2659" t="str" cm="1">
        <f t="array" aca="1" ref="AH2659" ca="1">IFERROR(INDIRECT("$ag"&amp;S2659),"")</f>
        <v/>
      </c>
      <c r="AI2659" t="e" cm="1">
        <f t="array" aca="1" ref="AI2659" ca="1">INDIRECT("O"&amp;S2659)</f>
        <v>#VALUE!</v>
      </c>
      <c r="AJ2659" t="str">
        <f t="shared" si="831"/>
        <v/>
      </c>
    </row>
    <row r="2660" spans="1:36" ht="16.5" customHeight="1">
      <c r="A2660" s="129"/>
      <c r="B2660" s="134"/>
      <c r="C2660" s="135"/>
      <c r="D2660" s="146"/>
      <c r="E2660" s="146"/>
      <c r="F2660" s="135"/>
      <c r="G2660" s="147"/>
      <c r="H2660" s="147"/>
      <c r="I2660" s="147"/>
      <c r="J2660" s="147"/>
      <c r="K2660" s="38"/>
      <c r="L2660" s="143"/>
      <c r="M2660" s="143"/>
      <c r="N2660" s="61"/>
      <c r="O2660" s="314"/>
      <c r="Q2660" t="str">
        <f t="shared" si="826"/>
        <v/>
      </c>
      <c r="S2660" t="e">
        <f t="shared" ca="1" si="835"/>
        <v>#VALUE!</v>
      </c>
      <c r="T2660" t="e">
        <f t="shared" ca="1" si="832"/>
        <v>#VALUE!</v>
      </c>
      <c r="U2660">
        <f t="shared" si="836"/>
        <v>2592</v>
      </c>
      <c r="V2660">
        <v>216.41666666668399</v>
      </c>
      <c r="W2660">
        <f t="shared" si="839"/>
        <v>216</v>
      </c>
      <c r="X2660" t="str" cm="1">
        <f t="array" aca="1" ref="X2660" ca="1">IFERROR(INDEX('PC&amp;PD'!$A$1:$AS$19,ROW('PC&amp;PD'!$A$19),MATCH(INDIRECT(T2660),'PC&amp;PD'!$A$1:$AS$1,0)),"")</f>
        <v/>
      </c>
      <c r="AA2660" t="str">
        <f t="shared" si="827"/>
        <v/>
      </c>
      <c r="AB2660" t="str">
        <f t="shared" si="828"/>
        <v/>
      </c>
      <c r="AC2660" t="e">
        <f t="shared" ca="1" si="829"/>
        <v>#VALUE!</v>
      </c>
      <c r="AD2660" t="str" cm="1">
        <f t="array" aca="1" ref="AD2660" ca="1">IFERROR(IF((LEFT(INDIRECT("$F"&amp;$S2660),4))="GOTS",IF($G2660="Organic","GOTS_Organic_raw",(IF($G2660="Responsible","GOTS_Responsible",(IF($G2660="No Attribute (Conventional)","GOTS_conventional",(IF($G2660="Recycled Pre/Post-Consumer","GOTS_pre_post",(IF($G2660="In-Conversion","GOTS_in_conversion",(IF($G2660="Sustainably Sourced","Sustainably_sourced",(IF($G2660="Recycled pre-consumer organic","GOTS_recycled_organic",""))))))))))))),IF($G2660="Organic","Organic",(IF($G2660="Responsible","Responsible",(IF($G2660="No Attribute (Conventional)","No_Attribute_Conventional",(IF($G2660="Recycled Pre/Post-Consumer","Recycled_Pre_Post_Consumer",(IF($G2660="In-Conversion","In_Conversion",(IF($G2660="Recycled Pre-Consumer","Recycled_Pre_Consumer",(IF($G2660="Recycled Post-Consumer","Recycled_Post_Consumer",(IF($G2660="Sustainably Sourced","Sustainably_sourced",(IF($G2660="Recycled pre-consumer organic","GOTS_recycled_organic","")))))))))))))))))),"")</f>
        <v/>
      </c>
      <c r="AE2660" t="e" cm="1">
        <f t="array" aca="1" ref="AE2660" ca="1">IF($I2660="",IF(INDIRECT("$F"&amp;$S2660)="","",IF(LEFT(INDIRECT("$F"&amp;$S2660),3)="GRS","GRS_RCS_RM",IF((LEFT(INDIRECT("$F"&amp;$S2660),3))="RCS","GRS_RCS_RM",IF(INDIRECT("$F"&amp;$S2660)="OCS (No Label)","OCS_Conversion_RM",IF(LEFT(INDIRECT("$F"&amp;$S2660),3)="OCS","OCS_RM",IF(RIGHT(INDIRECT("$F"&amp;$S2660),10)="conversion","GOTS_RM_conversion",IF((LEFT(INDIRECT("$F"&amp;$S2660),4))="GOTS","GOTS_RM","Responsible_RM"))))))),"DELETERM")</f>
        <v>#VALUE!</v>
      </c>
      <c r="AF2660" t="e" cm="1">
        <f t="array" aca="1" ref="AF2660" ca="1">IF($S2660="","",INDIRECT("$Z"&amp;$S2660))</f>
        <v>#VALUE!</v>
      </c>
      <c r="AG2660" t="str">
        <f t="shared" si="830"/>
        <v/>
      </c>
      <c r="AH2660" t="str" cm="1">
        <f t="array" aca="1" ref="AH2660" ca="1">IFERROR(INDIRECT("$ag"&amp;S2660),"")</f>
        <v/>
      </c>
      <c r="AI2660" t="e" cm="1">
        <f t="array" aca="1" ref="AI2660" ca="1">INDIRECT("O"&amp;S2660)</f>
        <v>#VALUE!</v>
      </c>
      <c r="AJ2660" t="str">
        <f t="shared" si="831"/>
        <v/>
      </c>
    </row>
    <row r="2661" spans="1:36" ht="16.5" customHeight="1">
      <c r="A2661" s="130"/>
      <c r="B2661" s="136"/>
      <c r="C2661" s="137"/>
      <c r="D2661" s="146"/>
      <c r="E2661" s="146"/>
      <c r="F2661" s="137"/>
      <c r="G2661" s="147"/>
      <c r="H2661" s="147"/>
      <c r="I2661" s="147"/>
      <c r="J2661" s="147"/>
      <c r="K2661" s="38"/>
      <c r="L2661" s="144"/>
      <c r="M2661" s="144"/>
      <c r="N2661" s="61"/>
      <c r="O2661" s="314"/>
      <c r="Q2661" t="str">
        <f t="shared" si="826"/>
        <v/>
      </c>
      <c r="S2661" t="e">
        <f t="shared" ca="1" si="835"/>
        <v>#VALUE!</v>
      </c>
      <c r="T2661" t="e">
        <f t="shared" ca="1" si="832"/>
        <v>#VALUE!</v>
      </c>
      <c r="U2661">
        <f t="shared" si="836"/>
        <v>2592</v>
      </c>
      <c r="V2661">
        <v>216.500000000017</v>
      </c>
      <c r="W2661">
        <f t="shared" si="839"/>
        <v>216</v>
      </c>
      <c r="X2661" t="str" cm="1">
        <f t="array" aca="1" ref="X2661" ca="1">IFERROR(INDEX('PC&amp;PD'!$A$1:$AS$19,ROW('PC&amp;PD'!$A$19),MATCH(INDIRECT(T2661),'PC&amp;PD'!$A$1:$AS$1,0)),"")</f>
        <v/>
      </c>
      <c r="AA2661" t="str">
        <f t="shared" si="827"/>
        <v/>
      </c>
      <c r="AB2661" t="str">
        <f t="shared" si="828"/>
        <v/>
      </c>
      <c r="AC2661" t="e">
        <f t="shared" ca="1" si="829"/>
        <v>#VALUE!</v>
      </c>
      <c r="AD2661" t="str" cm="1">
        <f t="array" aca="1" ref="AD2661" ca="1">IFERROR(IF((LEFT(INDIRECT("$F"&amp;$S2661),4))="GOTS",IF($G2661="Organic","GOTS_Organic_raw",(IF($G2661="Responsible","GOTS_Responsible",(IF($G2661="No Attribute (Conventional)","GOTS_conventional",(IF($G2661="Recycled Pre/Post-Consumer","GOTS_pre_post",(IF($G2661="In-Conversion","GOTS_in_conversion",(IF($G2661="Sustainably Sourced","Sustainably_sourced",(IF($G2661="Recycled pre-consumer organic","GOTS_recycled_organic",""))))))))))))),IF($G2661="Organic","Organic",(IF($G2661="Responsible","Responsible",(IF($G2661="No Attribute (Conventional)","No_Attribute_Conventional",(IF($G2661="Recycled Pre/Post-Consumer","Recycled_Pre_Post_Consumer",(IF($G2661="In-Conversion","In_Conversion",(IF($G2661="Recycled Pre-Consumer","Recycled_Pre_Consumer",(IF($G2661="Recycled Post-Consumer","Recycled_Post_Consumer",(IF($G2661="Sustainably Sourced","Sustainably_sourced",(IF($G2661="Recycled pre-consumer organic","GOTS_recycled_organic","")))))))))))))))))),"")</f>
        <v/>
      </c>
      <c r="AE2661" t="e" cm="1">
        <f t="array" aca="1" ref="AE2661" ca="1">IF($I2661="",IF(INDIRECT("$F"&amp;$S2661)="","",IF(LEFT(INDIRECT("$F"&amp;$S2661),3)="GRS","GRS_RCS_RM",IF((LEFT(INDIRECT("$F"&amp;$S2661),3))="RCS","GRS_RCS_RM",IF(INDIRECT("$F"&amp;$S2661)="OCS (No Label)","OCS_Conversion_RM",IF(LEFT(INDIRECT("$F"&amp;$S2661),3)="OCS","OCS_RM",IF(RIGHT(INDIRECT("$F"&amp;$S2661),10)="conversion","GOTS_RM_conversion",IF((LEFT(INDIRECT("$F"&amp;$S2661),4))="GOTS","GOTS_RM","Responsible_RM"))))))),"DELETERM")</f>
        <v>#VALUE!</v>
      </c>
      <c r="AF2661" t="e" cm="1">
        <f t="array" aca="1" ref="AF2661" ca="1">IF($S2661="","",INDIRECT("$Z"&amp;$S2661))</f>
        <v>#VALUE!</v>
      </c>
      <c r="AG2661" t="str">
        <f t="shared" si="830"/>
        <v/>
      </c>
      <c r="AH2661" t="str" cm="1">
        <f t="array" aca="1" ref="AH2661" ca="1">IFERROR(INDIRECT("$ag"&amp;S2661),"")</f>
        <v/>
      </c>
      <c r="AI2661" t="e" cm="1">
        <f t="array" aca="1" ref="AI2661" ca="1">INDIRECT("O"&amp;S2661)</f>
        <v>#VALUE!</v>
      </c>
      <c r="AJ2661" t="str">
        <f t="shared" si="831"/>
        <v/>
      </c>
    </row>
    <row r="2662" spans="1:36" ht="16.5" customHeight="1">
      <c r="A2662" s="130"/>
      <c r="B2662" s="136"/>
      <c r="C2662" s="137"/>
      <c r="D2662" s="146"/>
      <c r="E2662" s="146"/>
      <c r="F2662" s="137"/>
      <c r="G2662" s="147"/>
      <c r="H2662" s="147"/>
      <c r="I2662" s="147"/>
      <c r="J2662" s="147"/>
      <c r="K2662" s="38"/>
      <c r="L2662" s="144"/>
      <c r="M2662" s="144"/>
      <c r="N2662" s="61"/>
      <c r="O2662" s="314"/>
      <c r="Q2662" t="str">
        <f t="shared" si="826"/>
        <v/>
      </c>
      <c r="S2662" t="e">
        <f t="shared" ca="1" si="835"/>
        <v>#VALUE!</v>
      </c>
      <c r="T2662" t="e">
        <f t="shared" ca="1" si="832"/>
        <v>#VALUE!</v>
      </c>
      <c r="U2662">
        <f t="shared" si="836"/>
        <v>2592</v>
      </c>
      <c r="V2662">
        <v>216.58333333335</v>
      </c>
      <c r="W2662">
        <f t="shared" si="839"/>
        <v>216</v>
      </c>
      <c r="X2662" t="str" cm="1">
        <f t="array" aca="1" ref="X2662" ca="1">IFERROR(INDEX('PC&amp;PD'!$A$1:$AS$19,ROW('PC&amp;PD'!$A$19),MATCH(INDIRECT(T2662),'PC&amp;PD'!$A$1:$AS$1,0)),"")</f>
        <v/>
      </c>
      <c r="AA2662" t="str">
        <f t="shared" si="827"/>
        <v/>
      </c>
      <c r="AB2662" t="str">
        <f t="shared" si="828"/>
        <v/>
      </c>
      <c r="AC2662" t="e">
        <f t="shared" ca="1" si="829"/>
        <v>#VALUE!</v>
      </c>
      <c r="AD2662" t="str" cm="1">
        <f t="array" aca="1" ref="AD2662" ca="1">IFERROR(IF((LEFT(INDIRECT("$F"&amp;$S2662),4))="GOTS",IF($G2662="Organic","GOTS_Organic_raw",(IF($G2662="Responsible","GOTS_Responsible",(IF($G2662="No Attribute (Conventional)","GOTS_conventional",(IF($G2662="Recycled Pre/Post-Consumer","GOTS_pre_post",(IF($G2662="In-Conversion","GOTS_in_conversion",(IF($G2662="Sustainably Sourced","Sustainably_sourced",(IF($G2662="Recycled pre-consumer organic","GOTS_recycled_organic",""))))))))))))),IF($G2662="Organic","Organic",(IF($G2662="Responsible","Responsible",(IF($G2662="No Attribute (Conventional)","No_Attribute_Conventional",(IF($G2662="Recycled Pre/Post-Consumer","Recycled_Pre_Post_Consumer",(IF($G2662="In-Conversion","In_Conversion",(IF($G2662="Recycled Pre-Consumer","Recycled_Pre_Consumer",(IF($G2662="Recycled Post-Consumer","Recycled_Post_Consumer",(IF($G2662="Sustainably Sourced","Sustainably_sourced",(IF($G2662="Recycled pre-consumer organic","GOTS_recycled_organic","")))))))))))))))))),"")</f>
        <v/>
      </c>
      <c r="AE2662" t="e" cm="1">
        <f t="array" aca="1" ref="AE2662" ca="1">IF($I2662="",IF(INDIRECT("$F"&amp;$S2662)="","",IF(LEFT(INDIRECT("$F"&amp;$S2662),3)="GRS","GRS_RCS_RM",IF((LEFT(INDIRECT("$F"&amp;$S2662),3))="RCS","GRS_RCS_RM",IF(INDIRECT("$F"&amp;$S2662)="OCS (No Label)","OCS_Conversion_RM",IF(LEFT(INDIRECT("$F"&amp;$S2662),3)="OCS","OCS_RM",IF(RIGHT(INDIRECT("$F"&amp;$S2662),10)="conversion","GOTS_RM_conversion",IF((LEFT(INDIRECT("$F"&amp;$S2662),4))="GOTS","GOTS_RM","Responsible_RM"))))))),"DELETERM")</f>
        <v>#VALUE!</v>
      </c>
      <c r="AF2662" t="e" cm="1">
        <f t="array" aca="1" ref="AF2662" ca="1">IF($S2662="","",INDIRECT("$Z"&amp;$S2662))</f>
        <v>#VALUE!</v>
      </c>
      <c r="AG2662" t="str">
        <f t="shared" si="830"/>
        <v/>
      </c>
      <c r="AH2662" t="str" cm="1">
        <f t="array" aca="1" ref="AH2662" ca="1">IFERROR(INDIRECT("$ag"&amp;S2662),"")</f>
        <v/>
      </c>
      <c r="AI2662" t="e" cm="1">
        <f t="array" aca="1" ref="AI2662" ca="1">INDIRECT("O"&amp;S2662)</f>
        <v>#VALUE!</v>
      </c>
      <c r="AJ2662" t="str">
        <f t="shared" si="831"/>
        <v/>
      </c>
    </row>
    <row r="2663" spans="1:36" ht="16.5" customHeight="1">
      <c r="A2663" s="130"/>
      <c r="B2663" s="136"/>
      <c r="C2663" s="137"/>
      <c r="D2663" s="146"/>
      <c r="E2663" s="146"/>
      <c r="F2663" s="137"/>
      <c r="G2663" s="147"/>
      <c r="H2663" s="147"/>
      <c r="I2663" s="147"/>
      <c r="J2663" s="147"/>
      <c r="K2663" s="38"/>
      <c r="L2663" s="144"/>
      <c r="M2663" s="144"/>
      <c r="N2663" s="61"/>
      <c r="O2663" s="314"/>
      <c r="Q2663" t="str">
        <f t="shared" si="826"/>
        <v/>
      </c>
      <c r="S2663" t="e">
        <f t="shared" ca="1" si="835"/>
        <v>#VALUE!</v>
      </c>
      <c r="T2663" t="e">
        <f t="shared" ca="1" si="832"/>
        <v>#VALUE!</v>
      </c>
      <c r="U2663">
        <f t="shared" si="836"/>
        <v>2592</v>
      </c>
      <c r="V2663">
        <v>216.66666666668399</v>
      </c>
      <c r="W2663">
        <f t="shared" si="839"/>
        <v>216</v>
      </c>
      <c r="X2663" t="str" cm="1">
        <f t="array" aca="1" ref="X2663" ca="1">IFERROR(INDEX('PC&amp;PD'!$A$1:$AS$19,ROW('PC&amp;PD'!$A$19),MATCH(INDIRECT(T2663),'PC&amp;PD'!$A$1:$AS$1,0)),"")</f>
        <v/>
      </c>
      <c r="AA2663" t="str">
        <f t="shared" si="827"/>
        <v/>
      </c>
      <c r="AB2663" t="str">
        <f t="shared" si="828"/>
        <v/>
      </c>
      <c r="AC2663" t="e">
        <f t="shared" ca="1" si="829"/>
        <v>#VALUE!</v>
      </c>
      <c r="AD2663" t="str" cm="1">
        <f t="array" aca="1" ref="AD2663" ca="1">IFERROR(IF((LEFT(INDIRECT("$F"&amp;$S2663),4))="GOTS",IF($G2663="Organic","GOTS_Organic_raw",(IF($G2663="Responsible","GOTS_Responsible",(IF($G2663="No Attribute (Conventional)","GOTS_conventional",(IF($G2663="Recycled Pre/Post-Consumer","GOTS_pre_post",(IF($G2663="In-Conversion","GOTS_in_conversion",(IF($G2663="Sustainably Sourced","Sustainably_sourced",(IF($G2663="Recycled pre-consumer organic","GOTS_recycled_organic",""))))))))))))),IF($G2663="Organic","Organic",(IF($G2663="Responsible","Responsible",(IF($G2663="No Attribute (Conventional)","No_Attribute_Conventional",(IF($G2663="Recycled Pre/Post-Consumer","Recycled_Pre_Post_Consumer",(IF($G2663="In-Conversion","In_Conversion",(IF($G2663="Recycled Pre-Consumer","Recycled_Pre_Consumer",(IF($G2663="Recycled Post-Consumer","Recycled_Post_Consumer",(IF($G2663="Sustainably Sourced","Sustainably_sourced",(IF($G2663="Recycled pre-consumer organic","GOTS_recycled_organic","")))))))))))))))))),"")</f>
        <v/>
      </c>
      <c r="AE2663" t="e" cm="1">
        <f t="array" aca="1" ref="AE2663" ca="1">IF($I2663="",IF(INDIRECT("$F"&amp;$S2663)="","",IF(LEFT(INDIRECT("$F"&amp;$S2663),3)="GRS","GRS_RCS_RM",IF((LEFT(INDIRECT("$F"&amp;$S2663),3))="RCS","GRS_RCS_RM",IF(INDIRECT("$F"&amp;$S2663)="OCS (No Label)","OCS_Conversion_RM",IF(LEFT(INDIRECT("$F"&amp;$S2663),3)="OCS","OCS_RM",IF(RIGHT(INDIRECT("$F"&amp;$S2663),10)="conversion","GOTS_RM_conversion",IF((LEFT(INDIRECT("$F"&amp;$S2663),4))="GOTS","GOTS_RM","Responsible_RM"))))))),"DELETERM")</f>
        <v>#VALUE!</v>
      </c>
      <c r="AF2663" t="e" cm="1">
        <f t="array" aca="1" ref="AF2663" ca="1">IF($S2663="","",INDIRECT("$Z"&amp;$S2663))</f>
        <v>#VALUE!</v>
      </c>
      <c r="AG2663" t="str">
        <f t="shared" si="830"/>
        <v/>
      </c>
      <c r="AH2663" t="str" cm="1">
        <f t="array" aca="1" ref="AH2663" ca="1">IFERROR(INDIRECT("$ag"&amp;S2663),"")</f>
        <v/>
      </c>
      <c r="AI2663" t="e" cm="1">
        <f t="array" aca="1" ref="AI2663" ca="1">INDIRECT("O"&amp;S2663)</f>
        <v>#VALUE!</v>
      </c>
      <c r="AJ2663" t="str">
        <f t="shared" si="831"/>
        <v/>
      </c>
    </row>
    <row r="2664" spans="1:36" ht="16.5" customHeight="1">
      <c r="A2664" s="130"/>
      <c r="B2664" s="136"/>
      <c r="C2664" s="137"/>
      <c r="D2664" s="146"/>
      <c r="E2664" s="146"/>
      <c r="F2664" s="137"/>
      <c r="G2664" s="147"/>
      <c r="H2664" s="147"/>
      <c r="I2664" s="147"/>
      <c r="J2664" s="147"/>
      <c r="K2664" s="38"/>
      <c r="L2664" s="144"/>
      <c r="M2664" s="144"/>
      <c r="N2664" s="61"/>
      <c r="O2664" s="314"/>
      <c r="Q2664" t="str">
        <f t="shared" si="826"/>
        <v/>
      </c>
      <c r="S2664" t="e">
        <f t="shared" ca="1" si="835"/>
        <v>#VALUE!</v>
      </c>
      <c r="T2664" t="e">
        <f t="shared" ca="1" si="832"/>
        <v>#VALUE!</v>
      </c>
      <c r="U2664">
        <f t="shared" si="836"/>
        <v>2592</v>
      </c>
      <c r="V2664">
        <v>216.750000000017</v>
      </c>
      <c r="W2664">
        <f t="shared" si="839"/>
        <v>216</v>
      </c>
      <c r="X2664" t="str" cm="1">
        <f t="array" aca="1" ref="X2664" ca="1">IFERROR(INDEX('PC&amp;PD'!$A$1:$AS$19,ROW('PC&amp;PD'!$A$19),MATCH(INDIRECT(T2664),'PC&amp;PD'!$A$1:$AS$1,0)),"")</f>
        <v/>
      </c>
      <c r="AA2664" t="str">
        <f t="shared" si="827"/>
        <v/>
      </c>
      <c r="AB2664" t="str">
        <f t="shared" si="828"/>
        <v/>
      </c>
      <c r="AC2664" t="e">
        <f t="shared" ca="1" si="829"/>
        <v>#VALUE!</v>
      </c>
      <c r="AD2664" t="str" cm="1">
        <f t="array" aca="1" ref="AD2664" ca="1">IFERROR(IF((LEFT(INDIRECT("$F"&amp;$S2664),4))="GOTS",IF($G2664="Organic","GOTS_Organic_raw",(IF($G2664="Responsible","GOTS_Responsible",(IF($G2664="No Attribute (Conventional)","GOTS_conventional",(IF($G2664="Recycled Pre/Post-Consumer","GOTS_pre_post",(IF($G2664="In-Conversion","GOTS_in_conversion",(IF($G2664="Sustainably Sourced","Sustainably_sourced",(IF($G2664="Recycled pre-consumer organic","GOTS_recycled_organic",""))))))))))))),IF($G2664="Organic","Organic",(IF($G2664="Responsible","Responsible",(IF($G2664="No Attribute (Conventional)","No_Attribute_Conventional",(IF($G2664="Recycled Pre/Post-Consumer","Recycled_Pre_Post_Consumer",(IF($G2664="In-Conversion","In_Conversion",(IF($G2664="Recycled Pre-Consumer","Recycled_Pre_Consumer",(IF($G2664="Recycled Post-Consumer","Recycled_Post_Consumer",(IF($G2664="Sustainably Sourced","Sustainably_sourced",(IF($G2664="Recycled pre-consumer organic","GOTS_recycled_organic","")))))))))))))))))),"")</f>
        <v/>
      </c>
      <c r="AE2664" t="e" cm="1">
        <f t="array" aca="1" ref="AE2664" ca="1">IF($I2664="",IF(INDIRECT("$F"&amp;$S2664)="","",IF(LEFT(INDIRECT("$F"&amp;$S2664),3)="GRS","GRS_RCS_RM",IF((LEFT(INDIRECT("$F"&amp;$S2664),3))="RCS","GRS_RCS_RM",IF(INDIRECT("$F"&amp;$S2664)="OCS (No Label)","OCS_Conversion_RM",IF(LEFT(INDIRECT("$F"&amp;$S2664),3)="OCS","OCS_RM",IF(RIGHT(INDIRECT("$F"&amp;$S2664),10)="conversion","GOTS_RM_conversion",IF((LEFT(INDIRECT("$F"&amp;$S2664),4))="GOTS","GOTS_RM","Responsible_RM"))))))),"DELETERM")</f>
        <v>#VALUE!</v>
      </c>
      <c r="AF2664" t="e" cm="1">
        <f t="array" aca="1" ref="AF2664" ca="1">IF($S2664="","",INDIRECT("$Z"&amp;$S2664))</f>
        <v>#VALUE!</v>
      </c>
      <c r="AG2664" t="str">
        <f t="shared" si="830"/>
        <v/>
      </c>
      <c r="AH2664" t="str" cm="1">
        <f t="array" aca="1" ref="AH2664" ca="1">IFERROR(INDIRECT("$ag"&amp;S2664),"")</f>
        <v/>
      </c>
      <c r="AI2664" t="e" cm="1">
        <f t="array" aca="1" ref="AI2664" ca="1">INDIRECT("O"&amp;S2664)</f>
        <v>#VALUE!</v>
      </c>
      <c r="AJ2664" t="str">
        <f t="shared" si="831"/>
        <v/>
      </c>
    </row>
    <row r="2665" spans="1:36" ht="16.5" customHeight="1">
      <c r="A2665" s="130"/>
      <c r="B2665" s="136"/>
      <c r="C2665" s="137"/>
      <c r="D2665" s="146"/>
      <c r="E2665" s="146"/>
      <c r="F2665" s="137"/>
      <c r="G2665" s="147"/>
      <c r="H2665" s="147"/>
      <c r="I2665" s="147"/>
      <c r="J2665" s="147"/>
      <c r="K2665" s="38"/>
      <c r="L2665" s="144"/>
      <c r="M2665" s="144"/>
      <c r="N2665" s="61"/>
      <c r="O2665" s="314"/>
      <c r="Q2665" t="str">
        <f t="shared" si="826"/>
        <v/>
      </c>
      <c r="S2665" t="e">
        <f t="shared" ca="1" si="835"/>
        <v>#VALUE!</v>
      </c>
      <c r="T2665" t="e">
        <f t="shared" ca="1" si="832"/>
        <v>#VALUE!</v>
      </c>
      <c r="U2665">
        <f t="shared" si="836"/>
        <v>2592</v>
      </c>
      <c r="V2665">
        <v>216.83333333335</v>
      </c>
      <c r="W2665">
        <f t="shared" si="839"/>
        <v>216</v>
      </c>
      <c r="X2665" t="str" cm="1">
        <f t="array" aca="1" ref="X2665" ca="1">IFERROR(INDEX('PC&amp;PD'!$A$1:$AS$19,ROW('PC&amp;PD'!$A$19),MATCH(INDIRECT(T2665),'PC&amp;PD'!$A$1:$AS$1,0)),"")</f>
        <v/>
      </c>
      <c r="AA2665" t="str">
        <f t="shared" si="827"/>
        <v/>
      </c>
      <c r="AB2665" t="str">
        <f t="shared" si="828"/>
        <v/>
      </c>
      <c r="AC2665" t="e">
        <f t="shared" ca="1" si="829"/>
        <v>#VALUE!</v>
      </c>
      <c r="AD2665" t="str" cm="1">
        <f t="array" aca="1" ref="AD2665" ca="1">IFERROR(IF((LEFT(INDIRECT("$F"&amp;$S2665),4))="GOTS",IF($G2665="Organic","GOTS_Organic_raw",(IF($G2665="Responsible","GOTS_Responsible",(IF($G2665="No Attribute (Conventional)","GOTS_conventional",(IF($G2665="Recycled Pre/Post-Consumer","GOTS_pre_post",(IF($G2665="In-Conversion","GOTS_in_conversion",(IF($G2665="Sustainably Sourced","Sustainably_sourced",(IF($G2665="Recycled pre-consumer organic","GOTS_recycled_organic",""))))))))))))),IF($G2665="Organic","Organic",(IF($G2665="Responsible","Responsible",(IF($G2665="No Attribute (Conventional)","No_Attribute_Conventional",(IF($G2665="Recycled Pre/Post-Consumer","Recycled_Pre_Post_Consumer",(IF($G2665="In-Conversion","In_Conversion",(IF($G2665="Recycled Pre-Consumer","Recycled_Pre_Consumer",(IF($G2665="Recycled Post-Consumer","Recycled_Post_Consumer",(IF($G2665="Sustainably Sourced","Sustainably_sourced",(IF($G2665="Recycled pre-consumer organic","GOTS_recycled_organic","")))))))))))))))))),"")</f>
        <v/>
      </c>
      <c r="AE2665" t="e" cm="1">
        <f t="array" aca="1" ref="AE2665" ca="1">IF($I2665="",IF(INDIRECT("$F"&amp;$S2665)="","",IF(LEFT(INDIRECT("$F"&amp;$S2665),3)="GRS","GRS_RCS_RM",IF((LEFT(INDIRECT("$F"&amp;$S2665),3))="RCS","GRS_RCS_RM",IF(INDIRECT("$F"&amp;$S2665)="OCS (No Label)","OCS_Conversion_RM",IF(LEFT(INDIRECT("$F"&amp;$S2665),3)="OCS","OCS_RM",IF(RIGHT(INDIRECT("$F"&amp;$S2665),10)="conversion","GOTS_RM_conversion",IF((LEFT(INDIRECT("$F"&amp;$S2665),4))="GOTS","GOTS_RM","Responsible_RM"))))))),"DELETERM")</f>
        <v>#VALUE!</v>
      </c>
      <c r="AF2665" t="e" cm="1">
        <f t="array" aca="1" ref="AF2665" ca="1">IF($S2665="","",INDIRECT("$Z"&amp;$S2665))</f>
        <v>#VALUE!</v>
      </c>
      <c r="AG2665" t="str">
        <f t="shared" si="830"/>
        <v/>
      </c>
      <c r="AH2665" t="str" cm="1">
        <f t="array" aca="1" ref="AH2665" ca="1">IFERROR(INDIRECT("$ag"&amp;S2665),"")</f>
        <v/>
      </c>
      <c r="AI2665" t="e" cm="1">
        <f t="array" aca="1" ref="AI2665" ca="1">INDIRECT("O"&amp;S2665)</f>
        <v>#VALUE!</v>
      </c>
      <c r="AJ2665" t="str">
        <f t="shared" si="831"/>
        <v/>
      </c>
    </row>
    <row r="2666" spans="1:36" ht="16.5" customHeight="1" thickBot="1">
      <c r="A2666" s="131"/>
      <c r="B2666" s="138"/>
      <c r="C2666" s="139"/>
      <c r="D2666" s="148"/>
      <c r="E2666" s="148"/>
      <c r="F2666" s="139"/>
      <c r="G2666" s="149"/>
      <c r="H2666" s="149"/>
      <c r="I2666" s="149"/>
      <c r="J2666" s="149"/>
      <c r="K2666" s="39"/>
      <c r="L2666" s="145"/>
      <c r="M2666" s="145"/>
      <c r="N2666" s="62"/>
      <c r="O2666" s="315"/>
      <c r="Q2666" t="str">
        <f t="shared" si="826"/>
        <v/>
      </c>
      <c r="S2666" t="e">
        <f t="shared" ca="1" si="835"/>
        <v>#VALUE!</v>
      </c>
      <c r="T2666" t="e">
        <f t="shared" ca="1" si="832"/>
        <v>#VALUE!</v>
      </c>
      <c r="U2666">
        <f t="shared" si="836"/>
        <v>2592</v>
      </c>
      <c r="V2666">
        <v>216.91666666668399</v>
      </c>
      <c r="W2666">
        <f t="shared" si="839"/>
        <v>216</v>
      </c>
      <c r="X2666" t="str" cm="1">
        <f t="array" aca="1" ref="X2666" ca="1">IFERROR(INDEX('PC&amp;PD'!$A$1:$AS$19,ROW('PC&amp;PD'!$A$19),MATCH(INDIRECT(T2666),'PC&amp;PD'!$A$1:$AS$1,0)),"")</f>
        <v/>
      </c>
      <c r="AA2666" t="str">
        <f t="shared" si="827"/>
        <v/>
      </c>
      <c r="AB2666" t="str">
        <f t="shared" si="828"/>
        <v/>
      </c>
      <c r="AC2666" t="e">
        <f t="shared" ca="1" si="829"/>
        <v>#VALUE!</v>
      </c>
      <c r="AD2666" t="str" cm="1">
        <f t="array" aca="1" ref="AD2666" ca="1">IFERROR(IF((LEFT(INDIRECT("$F"&amp;$S2666),4))="GOTS",IF($G2666="Organic","GOTS_Organic_raw",(IF($G2666="Responsible","GOTS_Responsible",(IF($G2666="No Attribute (Conventional)","GOTS_conventional",(IF($G2666="Recycled Pre/Post-Consumer","GOTS_pre_post",(IF($G2666="In-Conversion","GOTS_in_conversion",(IF($G2666="Sustainably Sourced","Sustainably_sourced",(IF($G2666="Recycled pre-consumer organic","GOTS_recycled_organic",""))))))))))))),IF($G2666="Organic","Organic",(IF($G2666="Responsible","Responsible",(IF($G2666="No Attribute (Conventional)","No_Attribute_Conventional",(IF($G2666="Recycled Pre/Post-Consumer","Recycled_Pre_Post_Consumer",(IF($G2666="In-Conversion","In_Conversion",(IF($G2666="Recycled Pre-Consumer","Recycled_Pre_Consumer",(IF($G2666="Recycled Post-Consumer","Recycled_Post_Consumer",(IF($G2666="Sustainably Sourced","Sustainably_sourced",(IF($G2666="Recycled pre-consumer organic","GOTS_recycled_organic","")))))))))))))))))),"")</f>
        <v/>
      </c>
      <c r="AE2666" t="e" cm="1">
        <f t="array" aca="1" ref="AE2666" ca="1">IF($I2666="",IF(INDIRECT("$F"&amp;$S2666)="","",IF(LEFT(INDIRECT("$F"&amp;$S2666),3)="GRS","GRS_RCS_RM",IF((LEFT(INDIRECT("$F"&amp;$S2666),3))="RCS","GRS_RCS_RM",IF(INDIRECT("$F"&amp;$S2666)="OCS (No Label)","OCS_Conversion_RM",IF(LEFT(INDIRECT("$F"&amp;$S2666),3)="OCS","OCS_RM",IF(RIGHT(INDIRECT("$F"&amp;$S2666),10)="conversion","GOTS_RM_conversion",IF((LEFT(INDIRECT("$F"&amp;$S2666),4))="GOTS","GOTS_RM","Responsible_RM"))))))),"DELETERM")</f>
        <v>#VALUE!</v>
      </c>
      <c r="AF2666" t="e" cm="1">
        <f t="array" aca="1" ref="AF2666" ca="1">IF($S2666="","",INDIRECT("$Z"&amp;$S2666))</f>
        <v>#VALUE!</v>
      </c>
      <c r="AG2666" t="str">
        <f t="shared" si="830"/>
        <v/>
      </c>
      <c r="AH2666" t="str" cm="1">
        <f t="array" aca="1" ref="AH2666" ca="1">IFERROR(INDIRECT("$ag"&amp;S2666),"")</f>
        <v/>
      </c>
      <c r="AI2666" t="e" cm="1">
        <f t="array" aca="1" ref="AI2666" ca="1">INDIRECT("O"&amp;S2666)</f>
        <v>#VALUE!</v>
      </c>
      <c r="AJ2666" t="str">
        <f t="shared" si="831"/>
        <v/>
      </c>
    </row>
    <row r="2667" spans="1:36" ht="16.5" customHeight="1">
      <c r="A2667" s="128" t="str">
        <f>IF(B2667="","",COUNTA($B$63:$B2667))</f>
        <v/>
      </c>
      <c r="B2667" s="132"/>
      <c r="C2667" s="133"/>
      <c r="D2667" s="140"/>
      <c r="E2667" s="140"/>
      <c r="F2667" s="133"/>
      <c r="G2667" s="141"/>
      <c r="H2667" s="141"/>
      <c r="I2667" s="141"/>
      <c r="J2667" s="141"/>
      <c r="K2667" s="37"/>
      <c r="L2667" s="142" t="str">
        <f>IF(R2667="","",LEFT(R2667,LEN(R2667)-2))</f>
        <v/>
      </c>
      <c r="M2667" s="142"/>
      <c r="N2667" s="60"/>
      <c r="O2667" s="313"/>
      <c r="Q2667" t="str">
        <f t="shared" si="826"/>
        <v/>
      </c>
      <c r="R2667" t="str">
        <f t="shared" ref="R2667" si="842">CONCATENATE($Q2667,Q2668,Q2669,Q2670,Q2671,Q2672,$Q2673,$Q2674,$Q2675,$Q2676,$Q2677,$Q2678)</f>
        <v/>
      </c>
      <c r="S2667" t="e">
        <f t="shared" ca="1" si="835"/>
        <v>#VALUE!</v>
      </c>
      <c r="T2667" t="e">
        <f t="shared" ca="1" si="832"/>
        <v>#VALUE!</v>
      </c>
      <c r="U2667">
        <f t="shared" si="836"/>
        <v>2604</v>
      </c>
      <c r="V2667">
        <v>217.000000000017</v>
      </c>
      <c r="W2667">
        <f t="shared" si="839"/>
        <v>217</v>
      </c>
      <c r="X2667" t="str" cm="1">
        <f t="array" aca="1" ref="X2667" ca="1">IFERROR(INDEX('PC&amp;PD'!$A$1:$AS$19,ROW('PC&amp;PD'!$A$19),MATCH(INDIRECT(T2667),'PC&amp;PD'!$A$1:$AS$1,0)),"")</f>
        <v/>
      </c>
      <c r="Z2667" t="str">
        <f t="shared" ref="Z2667" si="843">IFERROR(IF($F2667="OCS 100","OCS (OCS 100)",IF($F2667="OCS Blended","OCS (OCS Blended)",IF($F2667="OCS (No Label)","OCS (No Label)",IF($F2667="RCS 100","RCS (RCS 100)",IF($F2667="RCS Blended","RCS (RCS Blended)",IF($F2667="GRS","GRS (GRS)",IF($F2667="GRS (No Label)", "GRS (No Label)",IF($F2667="RDS","RDS (RDS)",IF($F2667="RWS","RWS (RWS)",IF($F2667="RAS","RAS (RAS)",IF($F2667="RMS","RMS (RMS)",IF($F2667="GOTS Organic","GOTS (Organic)",IF($F2667="GOTS Made with organic","GOTS (Made with Organic)",IF($F2667="GOTS Organic - in conversion","GOTS (Organic - In Conversion)",IF($F2667="GOTS Made with organic - in conversion","GOTS (Made with Organic - In Conversion)",""))))))))))))))),"")</f>
        <v/>
      </c>
      <c r="AA2667" t="str">
        <f t="shared" si="827"/>
        <v/>
      </c>
      <c r="AB2667" t="str">
        <f t="shared" si="828"/>
        <v/>
      </c>
      <c r="AC2667" t="e">
        <f t="shared" ca="1" si="829"/>
        <v>#VALUE!</v>
      </c>
      <c r="AD2667" t="str" cm="1">
        <f t="array" aca="1" ref="AD2667" ca="1">IFERROR(IF((LEFT(INDIRECT("$F"&amp;$S2667),4))="GOTS",IF($G2667="Organic","GOTS_Organic_raw",(IF($G2667="Responsible","GOTS_Responsible",(IF($G2667="No Attribute (Conventional)","GOTS_conventional",(IF($G2667="Recycled Pre/Post-Consumer","GOTS_pre_post",(IF($G2667="In-Conversion","GOTS_in_conversion",(IF($G2667="Sustainably Sourced","Sustainably_sourced",(IF($G2667="Recycled pre-consumer organic","GOTS_recycled_organic",""))))))))))))),IF($G2667="Organic","Organic",(IF($G2667="Responsible","Responsible",(IF($G2667="No Attribute (Conventional)","No_Attribute_Conventional",(IF($G2667="Recycled Pre/Post-Consumer","Recycled_Pre_Post_Consumer",(IF($G2667="In-Conversion","In_Conversion",(IF($G2667="Recycled Pre-Consumer","Recycled_Pre_Consumer",(IF($G2667="Recycled Post-Consumer","Recycled_Post_Consumer",(IF($G2667="Sustainably Sourced","Sustainably_sourced",(IF($G2667="Recycled pre-consumer organic","GOTS_recycled_organic","")))))))))))))))))),"")</f>
        <v/>
      </c>
      <c r="AE2667" t="e" cm="1">
        <f t="array" aca="1" ref="AE2667" ca="1">IF($I2667="",IF(INDIRECT("$F"&amp;$S2667)="","",IF(LEFT(INDIRECT("$F"&amp;$S2667),3)="GRS","GRS_RCS_RM",IF((LEFT(INDIRECT("$F"&amp;$S2667),3))="RCS","GRS_RCS_RM",IF(INDIRECT("$F"&amp;$S2667)="OCS (No Label)","OCS_Conversion_RM",IF(LEFT(INDIRECT("$F"&amp;$S2667),3)="OCS","OCS_RM",IF(RIGHT(INDIRECT("$F"&amp;$S2667),10)="conversion","GOTS_RM_conversion",IF((LEFT(INDIRECT("$F"&amp;$S2667),4))="GOTS","GOTS_RM","Responsible_RM"))))))),"DELETERM")</f>
        <v>#VALUE!</v>
      </c>
      <c r="AF2667" t="e" cm="1">
        <f t="array" aca="1" ref="AF2667" ca="1">IF($S2667="","",INDIRECT("$Z"&amp;$S2667))</f>
        <v>#VALUE!</v>
      </c>
      <c r="AG2667" t="str">
        <f t="shared" si="830"/>
        <v/>
      </c>
      <c r="AH2667" t="str" cm="1">
        <f t="array" aca="1" ref="AH2667" ca="1">IFERROR(INDIRECT("$ag"&amp;S2667),"")</f>
        <v/>
      </c>
      <c r="AI2667" t="e" cm="1">
        <f t="array" aca="1" ref="AI2667" ca="1">INDIRECT("O"&amp;S2667)</f>
        <v>#VALUE!</v>
      </c>
      <c r="AJ2667" t="str">
        <f t="shared" si="831"/>
        <v/>
      </c>
    </row>
    <row r="2668" spans="1:36" ht="16.5" customHeight="1">
      <c r="A2668" s="129"/>
      <c r="B2668" s="134"/>
      <c r="C2668" s="135"/>
      <c r="D2668" s="146"/>
      <c r="E2668" s="146"/>
      <c r="F2668" s="135"/>
      <c r="G2668" s="147"/>
      <c r="H2668" s="147"/>
      <c r="I2668" s="147"/>
      <c r="J2668" s="147"/>
      <c r="K2668" s="38"/>
      <c r="L2668" s="143"/>
      <c r="M2668" s="143"/>
      <c r="N2668" s="61"/>
      <c r="O2668" s="314"/>
      <c r="Q2668" t="str">
        <f t="shared" si="826"/>
        <v/>
      </c>
      <c r="S2668" t="e">
        <f t="shared" ca="1" si="835"/>
        <v>#VALUE!</v>
      </c>
      <c r="T2668" t="e">
        <f t="shared" ca="1" si="832"/>
        <v>#VALUE!</v>
      </c>
      <c r="U2668">
        <f t="shared" si="836"/>
        <v>2604</v>
      </c>
      <c r="V2668">
        <v>217.08333333335</v>
      </c>
      <c r="W2668">
        <f t="shared" si="839"/>
        <v>217</v>
      </c>
      <c r="X2668" t="str" cm="1">
        <f t="array" aca="1" ref="X2668" ca="1">IFERROR(INDEX('PC&amp;PD'!$A$1:$AS$19,ROW('PC&amp;PD'!$A$19),MATCH(INDIRECT(T2668),'PC&amp;PD'!$A$1:$AS$1,0)),"")</f>
        <v/>
      </c>
      <c r="AA2668" t="str">
        <f t="shared" si="827"/>
        <v/>
      </c>
      <c r="AB2668" t="str">
        <f t="shared" si="828"/>
        <v/>
      </c>
      <c r="AC2668" t="e">
        <f t="shared" ca="1" si="829"/>
        <v>#VALUE!</v>
      </c>
      <c r="AD2668" t="str" cm="1">
        <f t="array" aca="1" ref="AD2668" ca="1">IFERROR(IF((LEFT(INDIRECT("$F"&amp;$S2668),4))="GOTS",IF($G2668="Organic","GOTS_Organic_raw",(IF($G2668="Responsible","GOTS_Responsible",(IF($G2668="No Attribute (Conventional)","GOTS_conventional",(IF($G2668="Recycled Pre/Post-Consumer","GOTS_pre_post",(IF($G2668="In-Conversion","GOTS_in_conversion",(IF($G2668="Sustainably Sourced","Sustainably_sourced",(IF($G2668="Recycled pre-consumer organic","GOTS_recycled_organic",""))))))))))))),IF($G2668="Organic","Organic",(IF($G2668="Responsible","Responsible",(IF($G2668="No Attribute (Conventional)","No_Attribute_Conventional",(IF($G2668="Recycled Pre/Post-Consumer","Recycled_Pre_Post_Consumer",(IF($G2668="In-Conversion","In_Conversion",(IF($G2668="Recycled Pre-Consumer","Recycled_Pre_Consumer",(IF($G2668="Recycled Post-Consumer","Recycled_Post_Consumer",(IF($G2668="Sustainably Sourced","Sustainably_sourced",(IF($G2668="Recycled pre-consumer organic","GOTS_recycled_organic","")))))))))))))))))),"")</f>
        <v/>
      </c>
      <c r="AE2668" t="e" cm="1">
        <f t="array" aca="1" ref="AE2668" ca="1">IF($I2668="",IF(INDIRECT("$F"&amp;$S2668)="","",IF(LEFT(INDIRECT("$F"&amp;$S2668),3)="GRS","GRS_RCS_RM",IF((LEFT(INDIRECT("$F"&amp;$S2668),3))="RCS","GRS_RCS_RM",IF(INDIRECT("$F"&amp;$S2668)="OCS (No Label)","OCS_Conversion_RM",IF(LEFT(INDIRECT("$F"&amp;$S2668),3)="OCS","OCS_RM",IF(RIGHT(INDIRECT("$F"&amp;$S2668),10)="conversion","GOTS_RM_conversion",IF((LEFT(INDIRECT("$F"&amp;$S2668),4))="GOTS","GOTS_RM","Responsible_RM"))))))),"DELETERM")</f>
        <v>#VALUE!</v>
      </c>
      <c r="AF2668" t="e" cm="1">
        <f t="array" aca="1" ref="AF2668" ca="1">IF($S2668="","",INDIRECT("$Z"&amp;$S2668))</f>
        <v>#VALUE!</v>
      </c>
      <c r="AG2668" t="str">
        <f t="shared" si="830"/>
        <v/>
      </c>
      <c r="AH2668" t="str" cm="1">
        <f t="array" aca="1" ref="AH2668" ca="1">IFERROR(INDIRECT("$ag"&amp;S2668),"")</f>
        <v/>
      </c>
      <c r="AI2668" t="e" cm="1">
        <f t="array" aca="1" ref="AI2668" ca="1">INDIRECT("O"&amp;S2668)</f>
        <v>#VALUE!</v>
      </c>
      <c r="AJ2668" t="str">
        <f t="shared" si="831"/>
        <v/>
      </c>
    </row>
    <row r="2669" spans="1:36" ht="16.5" customHeight="1">
      <c r="A2669" s="129"/>
      <c r="B2669" s="134"/>
      <c r="C2669" s="135"/>
      <c r="D2669" s="146"/>
      <c r="E2669" s="146"/>
      <c r="F2669" s="135"/>
      <c r="G2669" s="147"/>
      <c r="H2669" s="147"/>
      <c r="I2669" s="147"/>
      <c r="J2669" s="147"/>
      <c r="K2669" s="38"/>
      <c r="L2669" s="143"/>
      <c r="M2669" s="143"/>
      <c r="N2669" s="61"/>
      <c r="O2669" s="314"/>
      <c r="Q2669" t="str">
        <f t="shared" si="826"/>
        <v/>
      </c>
      <c r="S2669" t="e">
        <f t="shared" ca="1" si="835"/>
        <v>#VALUE!</v>
      </c>
      <c r="T2669" t="e">
        <f t="shared" ca="1" si="832"/>
        <v>#VALUE!</v>
      </c>
      <c r="U2669">
        <f t="shared" si="836"/>
        <v>2604</v>
      </c>
      <c r="V2669">
        <v>217.16666666668399</v>
      </c>
      <c r="W2669">
        <f t="shared" si="839"/>
        <v>217</v>
      </c>
      <c r="X2669" t="str" cm="1">
        <f t="array" aca="1" ref="X2669" ca="1">IFERROR(INDEX('PC&amp;PD'!$A$1:$AS$19,ROW('PC&amp;PD'!$A$19),MATCH(INDIRECT(T2669),'PC&amp;PD'!$A$1:$AS$1,0)),"")</f>
        <v/>
      </c>
      <c r="AA2669" t="str">
        <f t="shared" si="827"/>
        <v/>
      </c>
      <c r="AB2669" t="str">
        <f t="shared" si="828"/>
        <v/>
      </c>
      <c r="AC2669" t="e">
        <f t="shared" ca="1" si="829"/>
        <v>#VALUE!</v>
      </c>
      <c r="AD2669" t="str" cm="1">
        <f t="array" aca="1" ref="AD2669" ca="1">IFERROR(IF((LEFT(INDIRECT("$F"&amp;$S2669),4))="GOTS",IF($G2669="Organic","GOTS_Organic_raw",(IF($G2669="Responsible","GOTS_Responsible",(IF($G2669="No Attribute (Conventional)","GOTS_conventional",(IF($G2669="Recycled Pre/Post-Consumer","GOTS_pre_post",(IF($G2669="In-Conversion","GOTS_in_conversion",(IF($G2669="Sustainably Sourced","Sustainably_sourced",(IF($G2669="Recycled pre-consumer organic","GOTS_recycled_organic",""))))))))))))),IF($G2669="Organic","Organic",(IF($G2669="Responsible","Responsible",(IF($G2669="No Attribute (Conventional)","No_Attribute_Conventional",(IF($G2669="Recycled Pre/Post-Consumer","Recycled_Pre_Post_Consumer",(IF($G2669="In-Conversion","In_Conversion",(IF($G2669="Recycled Pre-Consumer","Recycled_Pre_Consumer",(IF($G2669="Recycled Post-Consumer","Recycled_Post_Consumer",(IF($G2669="Sustainably Sourced","Sustainably_sourced",(IF($G2669="Recycled pre-consumer organic","GOTS_recycled_organic","")))))))))))))))))),"")</f>
        <v/>
      </c>
      <c r="AE2669" t="e" cm="1">
        <f t="array" aca="1" ref="AE2669" ca="1">IF($I2669="",IF(INDIRECT("$F"&amp;$S2669)="","",IF(LEFT(INDIRECT("$F"&amp;$S2669),3)="GRS","GRS_RCS_RM",IF((LEFT(INDIRECT("$F"&amp;$S2669),3))="RCS","GRS_RCS_RM",IF(INDIRECT("$F"&amp;$S2669)="OCS (No Label)","OCS_Conversion_RM",IF(LEFT(INDIRECT("$F"&amp;$S2669),3)="OCS","OCS_RM",IF(RIGHT(INDIRECT("$F"&amp;$S2669),10)="conversion","GOTS_RM_conversion",IF((LEFT(INDIRECT("$F"&amp;$S2669),4))="GOTS","GOTS_RM","Responsible_RM"))))))),"DELETERM")</f>
        <v>#VALUE!</v>
      </c>
      <c r="AF2669" t="e" cm="1">
        <f t="array" aca="1" ref="AF2669" ca="1">IF($S2669="","",INDIRECT("$Z"&amp;$S2669))</f>
        <v>#VALUE!</v>
      </c>
      <c r="AG2669" t="str">
        <f t="shared" si="830"/>
        <v/>
      </c>
      <c r="AH2669" t="str" cm="1">
        <f t="array" aca="1" ref="AH2669" ca="1">IFERROR(INDIRECT("$ag"&amp;S2669),"")</f>
        <v/>
      </c>
      <c r="AI2669" t="e" cm="1">
        <f t="array" aca="1" ref="AI2669" ca="1">INDIRECT("O"&amp;S2669)</f>
        <v>#VALUE!</v>
      </c>
      <c r="AJ2669" t="str">
        <f t="shared" si="831"/>
        <v/>
      </c>
    </row>
    <row r="2670" spans="1:36" ht="16.5" customHeight="1">
      <c r="A2670" s="129"/>
      <c r="B2670" s="134"/>
      <c r="C2670" s="135"/>
      <c r="D2670" s="146"/>
      <c r="E2670" s="146"/>
      <c r="F2670" s="135"/>
      <c r="G2670" s="147"/>
      <c r="H2670" s="147"/>
      <c r="I2670" s="147"/>
      <c r="J2670" s="147"/>
      <c r="K2670" s="38"/>
      <c r="L2670" s="143"/>
      <c r="M2670" s="143"/>
      <c r="N2670" s="61"/>
      <c r="O2670" s="314"/>
      <c r="Q2670" t="str">
        <f t="shared" si="826"/>
        <v/>
      </c>
      <c r="S2670" t="e">
        <f t="shared" ca="1" si="835"/>
        <v>#VALUE!</v>
      </c>
      <c r="T2670" t="e">
        <f t="shared" ca="1" si="832"/>
        <v>#VALUE!</v>
      </c>
      <c r="U2670">
        <f t="shared" si="836"/>
        <v>2604</v>
      </c>
      <c r="V2670">
        <v>217.250000000017</v>
      </c>
      <c r="W2670">
        <f t="shared" si="839"/>
        <v>217</v>
      </c>
      <c r="X2670" t="str" cm="1">
        <f t="array" aca="1" ref="X2670" ca="1">IFERROR(INDEX('PC&amp;PD'!$A$1:$AS$19,ROW('PC&amp;PD'!$A$19),MATCH(INDIRECT(T2670),'PC&amp;PD'!$A$1:$AS$1,0)),"")</f>
        <v/>
      </c>
      <c r="AA2670" t="str">
        <f t="shared" si="827"/>
        <v/>
      </c>
      <c r="AB2670" t="str">
        <f t="shared" si="828"/>
        <v/>
      </c>
      <c r="AC2670" t="e">
        <f t="shared" ca="1" si="829"/>
        <v>#VALUE!</v>
      </c>
      <c r="AD2670" t="str" cm="1">
        <f t="array" aca="1" ref="AD2670" ca="1">IFERROR(IF((LEFT(INDIRECT("$F"&amp;$S2670),4))="GOTS",IF($G2670="Organic","GOTS_Organic_raw",(IF($G2670="Responsible","GOTS_Responsible",(IF($G2670="No Attribute (Conventional)","GOTS_conventional",(IF($G2670="Recycled Pre/Post-Consumer","GOTS_pre_post",(IF($G2670="In-Conversion","GOTS_in_conversion",(IF($G2670="Sustainably Sourced","Sustainably_sourced",(IF($G2670="Recycled pre-consumer organic","GOTS_recycled_organic",""))))))))))))),IF($G2670="Organic","Organic",(IF($G2670="Responsible","Responsible",(IF($G2670="No Attribute (Conventional)","No_Attribute_Conventional",(IF($G2670="Recycled Pre/Post-Consumer","Recycled_Pre_Post_Consumer",(IF($G2670="In-Conversion","In_Conversion",(IF($G2670="Recycled Pre-Consumer","Recycled_Pre_Consumer",(IF($G2670="Recycled Post-Consumer","Recycled_Post_Consumer",(IF($G2670="Sustainably Sourced","Sustainably_sourced",(IF($G2670="Recycled pre-consumer organic","GOTS_recycled_organic","")))))))))))))))))),"")</f>
        <v/>
      </c>
      <c r="AE2670" t="e" cm="1">
        <f t="array" aca="1" ref="AE2670" ca="1">IF($I2670="",IF(INDIRECT("$F"&amp;$S2670)="","",IF(LEFT(INDIRECT("$F"&amp;$S2670),3)="GRS","GRS_RCS_RM",IF((LEFT(INDIRECT("$F"&amp;$S2670),3))="RCS","GRS_RCS_RM",IF(INDIRECT("$F"&amp;$S2670)="OCS (No Label)","OCS_Conversion_RM",IF(LEFT(INDIRECT("$F"&amp;$S2670),3)="OCS","OCS_RM",IF(RIGHT(INDIRECT("$F"&amp;$S2670),10)="conversion","GOTS_RM_conversion",IF((LEFT(INDIRECT("$F"&amp;$S2670),4))="GOTS","GOTS_RM","Responsible_RM"))))))),"DELETERM")</f>
        <v>#VALUE!</v>
      </c>
      <c r="AF2670" t="e" cm="1">
        <f t="array" aca="1" ref="AF2670" ca="1">IF($S2670="","",INDIRECT("$Z"&amp;$S2670))</f>
        <v>#VALUE!</v>
      </c>
      <c r="AG2670" t="str">
        <f t="shared" si="830"/>
        <v/>
      </c>
      <c r="AH2670" t="str" cm="1">
        <f t="array" aca="1" ref="AH2670" ca="1">IFERROR(INDIRECT("$ag"&amp;S2670),"")</f>
        <v/>
      </c>
      <c r="AI2670" t="e" cm="1">
        <f t="array" aca="1" ref="AI2670" ca="1">INDIRECT("O"&amp;S2670)</f>
        <v>#VALUE!</v>
      </c>
      <c r="AJ2670" t="str">
        <f t="shared" si="831"/>
        <v/>
      </c>
    </row>
    <row r="2671" spans="1:36" ht="16.5" customHeight="1">
      <c r="A2671" s="129"/>
      <c r="B2671" s="134"/>
      <c r="C2671" s="135"/>
      <c r="D2671" s="146"/>
      <c r="E2671" s="146"/>
      <c r="F2671" s="135"/>
      <c r="G2671" s="147"/>
      <c r="H2671" s="147"/>
      <c r="I2671" s="147"/>
      <c r="J2671" s="147"/>
      <c r="K2671" s="38"/>
      <c r="L2671" s="143"/>
      <c r="M2671" s="143"/>
      <c r="N2671" s="61"/>
      <c r="O2671" s="314"/>
      <c r="Q2671" t="str">
        <f t="shared" si="826"/>
        <v/>
      </c>
      <c r="S2671" t="e">
        <f t="shared" ca="1" si="835"/>
        <v>#VALUE!</v>
      </c>
      <c r="T2671" t="e">
        <f t="shared" ca="1" si="832"/>
        <v>#VALUE!</v>
      </c>
      <c r="U2671">
        <f t="shared" si="836"/>
        <v>2604</v>
      </c>
      <c r="V2671">
        <v>217.33333333335</v>
      </c>
      <c r="W2671">
        <f t="shared" si="839"/>
        <v>217</v>
      </c>
      <c r="X2671" t="str" cm="1">
        <f t="array" aca="1" ref="X2671" ca="1">IFERROR(INDEX('PC&amp;PD'!$A$1:$AS$19,ROW('PC&amp;PD'!$A$19),MATCH(INDIRECT(T2671),'PC&amp;PD'!$A$1:$AS$1,0)),"")</f>
        <v/>
      </c>
      <c r="AA2671" t="str">
        <f t="shared" si="827"/>
        <v/>
      </c>
      <c r="AB2671" t="str">
        <f t="shared" si="828"/>
        <v/>
      </c>
      <c r="AC2671" t="e">
        <f t="shared" ca="1" si="829"/>
        <v>#VALUE!</v>
      </c>
      <c r="AD2671" t="str" cm="1">
        <f t="array" aca="1" ref="AD2671" ca="1">IFERROR(IF((LEFT(INDIRECT("$F"&amp;$S2671),4))="GOTS",IF($G2671="Organic","GOTS_Organic_raw",(IF($G2671="Responsible","GOTS_Responsible",(IF($G2671="No Attribute (Conventional)","GOTS_conventional",(IF($G2671="Recycled Pre/Post-Consumer","GOTS_pre_post",(IF($G2671="In-Conversion","GOTS_in_conversion",(IF($G2671="Sustainably Sourced","Sustainably_sourced",(IF($G2671="Recycled pre-consumer organic","GOTS_recycled_organic",""))))))))))))),IF($G2671="Organic","Organic",(IF($G2671="Responsible","Responsible",(IF($G2671="No Attribute (Conventional)","No_Attribute_Conventional",(IF($G2671="Recycled Pre/Post-Consumer","Recycled_Pre_Post_Consumer",(IF($G2671="In-Conversion","In_Conversion",(IF($G2671="Recycled Pre-Consumer","Recycled_Pre_Consumer",(IF($G2671="Recycled Post-Consumer","Recycled_Post_Consumer",(IF($G2671="Sustainably Sourced","Sustainably_sourced",(IF($G2671="Recycled pre-consumer organic","GOTS_recycled_organic","")))))))))))))))))),"")</f>
        <v/>
      </c>
      <c r="AE2671" t="e" cm="1">
        <f t="array" aca="1" ref="AE2671" ca="1">IF($I2671="",IF(INDIRECT("$F"&amp;$S2671)="","",IF(LEFT(INDIRECT("$F"&amp;$S2671),3)="GRS","GRS_RCS_RM",IF((LEFT(INDIRECT("$F"&amp;$S2671),3))="RCS","GRS_RCS_RM",IF(INDIRECT("$F"&amp;$S2671)="OCS (No Label)","OCS_Conversion_RM",IF(LEFT(INDIRECT("$F"&amp;$S2671),3)="OCS","OCS_RM",IF(RIGHT(INDIRECT("$F"&amp;$S2671),10)="conversion","GOTS_RM_conversion",IF((LEFT(INDIRECT("$F"&amp;$S2671),4))="GOTS","GOTS_RM","Responsible_RM"))))))),"DELETERM")</f>
        <v>#VALUE!</v>
      </c>
      <c r="AF2671" t="e" cm="1">
        <f t="array" aca="1" ref="AF2671" ca="1">IF($S2671="","",INDIRECT("$Z"&amp;$S2671))</f>
        <v>#VALUE!</v>
      </c>
      <c r="AG2671" t="str">
        <f t="shared" si="830"/>
        <v/>
      </c>
      <c r="AH2671" t="str" cm="1">
        <f t="array" aca="1" ref="AH2671" ca="1">IFERROR(INDIRECT("$ag"&amp;S2671),"")</f>
        <v/>
      </c>
      <c r="AI2671" t="e" cm="1">
        <f t="array" aca="1" ref="AI2671" ca="1">INDIRECT("O"&amp;S2671)</f>
        <v>#VALUE!</v>
      </c>
      <c r="AJ2671" t="str">
        <f t="shared" si="831"/>
        <v/>
      </c>
    </row>
    <row r="2672" spans="1:36" ht="16.5" customHeight="1">
      <c r="A2672" s="129"/>
      <c r="B2672" s="134"/>
      <c r="C2672" s="135"/>
      <c r="D2672" s="146"/>
      <c r="E2672" s="146"/>
      <c r="F2672" s="135"/>
      <c r="G2672" s="147"/>
      <c r="H2672" s="147"/>
      <c r="I2672" s="147"/>
      <c r="J2672" s="147"/>
      <c r="K2672" s="38"/>
      <c r="L2672" s="143"/>
      <c r="M2672" s="143"/>
      <c r="N2672" s="61"/>
      <c r="O2672" s="314"/>
      <c r="Q2672" t="str">
        <f t="shared" si="826"/>
        <v/>
      </c>
      <c r="S2672" t="e">
        <f t="shared" ca="1" si="835"/>
        <v>#VALUE!</v>
      </c>
      <c r="T2672" t="e">
        <f t="shared" ca="1" si="832"/>
        <v>#VALUE!</v>
      </c>
      <c r="U2672">
        <f t="shared" si="836"/>
        <v>2604</v>
      </c>
      <c r="V2672">
        <v>217.41666666668399</v>
      </c>
      <c r="W2672">
        <f t="shared" si="839"/>
        <v>217</v>
      </c>
      <c r="X2672" t="str" cm="1">
        <f t="array" aca="1" ref="X2672" ca="1">IFERROR(INDEX('PC&amp;PD'!$A$1:$AS$19,ROW('PC&amp;PD'!$A$19),MATCH(INDIRECT(T2672),'PC&amp;PD'!$A$1:$AS$1,0)),"")</f>
        <v/>
      </c>
      <c r="AA2672" t="str">
        <f t="shared" si="827"/>
        <v/>
      </c>
      <c r="AB2672" t="str">
        <f t="shared" si="828"/>
        <v/>
      </c>
      <c r="AC2672" t="e">
        <f t="shared" ca="1" si="829"/>
        <v>#VALUE!</v>
      </c>
      <c r="AD2672" t="str" cm="1">
        <f t="array" aca="1" ref="AD2672" ca="1">IFERROR(IF((LEFT(INDIRECT("$F"&amp;$S2672),4))="GOTS",IF($G2672="Organic","GOTS_Organic_raw",(IF($G2672="Responsible","GOTS_Responsible",(IF($G2672="No Attribute (Conventional)","GOTS_conventional",(IF($G2672="Recycled Pre/Post-Consumer","GOTS_pre_post",(IF($G2672="In-Conversion","GOTS_in_conversion",(IF($G2672="Sustainably Sourced","Sustainably_sourced",(IF($G2672="Recycled pre-consumer organic","GOTS_recycled_organic",""))))))))))))),IF($G2672="Organic","Organic",(IF($G2672="Responsible","Responsible",(IF($G2672="No Attribute (Conventional)","No_Attribute_Conventional",(IF($G2672="Recycled Pre/Post-Consumer","Recycled_Pre_Post_Consumer",(IF($G2672="In-Conversion","In_Conversion",(IF($G2672="Recycled Pre-Consumer","Recycled_Pre_Consumer",(IF($G2672="Recycled Post-Consumer","Recycled_Post_Consumer",(IF($G2672="Sustainably Sourced","Sustainably_sourced",(IF($G2672="Recycled pre-consumer organic","GOTS_recycled_organic","")))))))))))))))))),"")</f>
        <v/>
      </c>
      <c r="AE2672" t="e" cm="1">
        <f t="array" aca="1" ref="AE2672" ca="1">IF($I2672="",IF(INDIRECT("$F"&amp;$S2672)="","",IF(LEFT(INDIRECT("$F"&amp;$S2672),3)="GRS","GRS_RCS_RM",IF((LEFT(INDIRECT("$F"&amp;$S2672),3))="RCS","GRS_RCS_RM",IF(INDIRECT("$F"&amp;$S2672)="OCS (No Label)","OCS_Conversion_RM",IF(LEFT(INDIRECT("$F"&amp;$S2672),3)="OCS","OCS_RM",IF(RIGHT(INDIRECT("$F"&amp;$S2672),10)="conversion","GOTS_RM_conversion",IF((LEFT(INDIRECT("$F"&amp;$S2672),4))="GOTS","GOTS_RM","Responsible_RM"))))))),"DELETERM")</f>
        <v>#VALUE!</v>
      </c>
      <c r="AF2672" t="e" cm="1">
        <f t="array" aca="1" ref="AF2672" ca="1">IF($S2672="","",INDIRECT("$Z"&amp;$S2672))</f>
        <v>#VALUE!</v>
      </c>
      <c r="AG2672" t="str">
        <f t="shared" si="830"/>
        <v/>
      </c>
      <c r="AH2672" t="str" cm="1">
        <f t="array" aca="1" ref="AH2672" ca="1">IFERROR(INDIRECT("$ag"&amp;S2672),"")</f>
        <v/>
      </c>
      <c r="AI2672" t="e" cm="1">
        <f t="array" aca="1" ref="AI2672" ca="1">INDIRECT("O"&amp;S2672)</f>
        <v>#VALUE!</v>
      </c>
      <c r="AJ2672" t="str">
        <f t="shared" si="831"/>
        <v/>
      </c>
    </row>
    <row r="2673" spans="1:36" ht="16.5" customHeight="1">
      <c r="A2673" s="130"/>
      <c r="B2673" s="136"/>
      <c r="C2673" s="137"/>
      <c r="D2673" s="146"/>
      <c r="E2673" s="146"/>
      <c r="F2673" s="137"/>
      <c r="G2673" s="147"/>
      <c r="H2673" s="147"/>
      <c r="I2673" s="147"/>
      <c r="J2673" s="147"/>
      <c r="K2673" s="38"/>
      <c r="L2673" s="144"/>
      <c r="M2673" s="144"/>
      <c r="N2673" s="61"/>
      <c r="O2673" s="314"/>
      <c r="Q2673" t="str">
        <f t="shared" si="826"/>
        <v/>
      </c>
      <c r="S2673" t="e">
        <f t="shared" ca="1" si="835"/>
        <v>#VALUE!</v>
      </c>
      <c r="T2673" t="e">
        <f t="shared" ca="1" si="832"/>
        <v>#VALUE!</v>
      </c>
      <c r="U2673">
        <f t="shared" si="836"/>
        <v>2604</v>
      </c>
      <c r="V2673">
        <v>217.500000000017</v>
      </c>
      <c r="W2673">
        <f t="shared" si="839"/>
        <v>217</v>
      </c>
      <c r="X2673" t="str" cm="1">
        <f t="array" aca="1" ref="X2673" ca="1">IFERROR(INDEX('PC&amp;PD'!$A$1:$AS$19,ROW('PC&amp;PD'!$A$19),MATCH(INDIRECT(T2673),'PC&amp;PD'!$A$1:$AS$1,0)),"")</f>
        <v/>
      </c>
      <c r="AA2673" t="str">
        <f t="shared" si="827"/>
        <v/>
      </c>
      <c r="AB2673" t="str">
        <f t="shared" si="828"/>
        <v/>
      </c>
      <c r="AC2673" t="e">
        <f t="shared" ca="1" si="829"/>
        <v>#VALUE!</v>
      </c>
      <c r="AD2673" t="str" cm="1">
        <f t="array" aca="1" ref="AD2673" ca="1">IFERROR(IF((LEFT(INDIRECT("$F"&amp;$S2673),4))="GOTS",IF($G2673="Organic","GOTS_Organic_raw",(IF($G2673="Responsible","GOTS_Responsible",(IF($G2673="No Attribute (Conventional)","GOTS_conventional",(IF($G2673="Recycled Pre/Post-Consumer","GOTS_pre_post",(IF($G2673="In-Conversion","GOTS_in_conversion",(IF($G2673="Sustainably Sourced","Sustainably_sourced",(IF($G2673="Recycled pre-consumer organic","GOTS_recycled_organic",""))))))))))))),IF($G2673="Organic","Organic",(IF($G2673="Responsible","Responsible",(IF($G2673="No Attribute (Conventional)","No_Attribute_Conventional",(IF($G2673="Recycled Pre/Post-Consumer","Recycled_Pre_Post_Consumer",(IF($G2673="In-Conversion","In_Conversion",(IF($G2673="Recycled Pre-Consumer","Recycled_Pre_Consumer",(IF($G2673="Recycled Post-Consumer","Recycled_Post_Consumer",(IF($G2673="Sustainably Sourced","Sustainably_sourced",(IF($G2673="Recycled pre-consumer organic","GOTS_recycled_organic","")))))))))))))))))),"")</f>
        <v/>
      </c>
      <c r="AE2673" t="e" cm="1">
        <f t="array" aca="1" ref="AE2673" ca="1">IF($I2673="",IF(INDIRECT("$F"&amp;$S2673)="","",IF(LEFT(INDIRECT("$F"&amp;$S2673),3)="GRS","GRS_RCS_RM",IF((LEFT(INDIRECT("$F"&amp;$S2673),3))="RCS","GRS_RCS_RM",IF(INDIRECT("$F"&amp;$S2673)="OCS (No Label)","OCS_Conversion_RM",IF(LEFT(INDIRECT("$F"&amp;$S2673),3)="OCS","OCS_RM",IF(RIGHT(INDIRECT("$F"&amp;$S2673),10)="conversion","GOTS_RM_conversion",IF((LEFT(INDIRECT("$F"&amp;$S2673),4))="GOTS","GOTS_RM","Responsible_RM"))))))),"DELETERM")</f>
        <v>#VALUE!</v>
      </c>
      <c r="AF2673" t="e" cm="1">
        <f t="array" aca="1" ref="AF2673" ca="1">IF($S2673="","",INDIRECT("$Z"&amp;$S2673))</f>
        <v>#VALUE!</v>
      </c>
      <c r="AG2673" t="str">
        <f t="shared" si="830"/>
        <v/>
      </c>
      <c r="AH2673" t="str" cm="1">
        <f t="array" aca="1" ref="AH2673" ca="1">IFERROR(INDIRECT("$ag"&amp;S2673),"")</f>
        <v/>
      </c>
      <c r="AI2673" t="e" cm="1">
        <f t="array" aca="1" ref="AI2673" ca="1">INDIRECT("O"&amp;S2673)</f>
        <v>#VALUE!</v>
      </c>
      <c r="AJ2673" t="str">
        <f t="shared" si="831"/>
        <v/>
      </c>
    </row>
    <row r="2674" spans="1:36" ht="16.5" customHeight="1">
      <c r="A2674" s="130"/>
      <c r="B2674" s="136"/>
      <c r="C2674" s="137"/>
      <c r="D2674" s="146"/>
      <c r="E2674" s="146"/>
      <c r="F2674" s="137"/>
      <c r="G2674" s="147"/>
      <c r="H2674" s="147"/>
      <c r="I2674" s="147"/>
      <c r="J2674" s="147"/>
      <c r="K2674" s="38"/>
      <c r="L2674" s="144"/>
      <c r="M2674" s="144"/>
      <c r="N2674" s="61"/>
      <c r="O2674" s="314"/>
      <c r="Q2674" t="str">
        <f t="shared" si="826"/>
        <v/>
      </c>
      <c r="S2674" t="e">
        <f t="shared" ca="1" si="835"/>
        <v>#VALUE!</v>
      </c>
      <c r="T2674" t="e">
        <f t="shared" ca="1" si="832"/>
        <v>#VALUE!</v>
      </c>
      <c r="U2674">
        <f t="shared" si="836"/>
        <v>2604</v>
      </c>
      <c r="V2674">
        <v>217.58333333335</v>
      </c>
      <c r="W2674">
        <f t="shared" si="839"/>
        <v>217</v>
      </c>
      <c r="X2674" t="str" cm="1">
        <f t="array" aca="1" ref="X2674" ca="1">IFERROR(INDEX('PC&amp;PD'!$A$1:$AS$19,ROW('PC&amp;PD'!$A$19),MATCH(INDIRECT(T2674),'PC&amp;PD'!$A$1:$AS$1,0)),"")</f>
        <v/>
      </c>
      <c r="AA2674" t="str">
        <f t="shared" si="827"/>
        <v/>
      </c>
      <c r="AB2674" t="str">
        <f t="shared" si="828"/>
        <v/>
      </c>
      <c r="AC2674" t="e">
        <f t="shared" ca="1" si="829"/>
        <v>#VALUE!</v>
      </c>
      <c r="AD2674" t="str" cm="1">
        <f t="array" aca="1" ref="AD2674" ca="1">IFERROR(IF((LEFT(INDIRECT("$F"&amp;$S2674),4))="GOTS",IF($G2674="Organic","GOTS_Organic_raw",(IF($G2674="Responsible","GOTS_Responsible",(IF($G2674="No Attribute (Conventional)","GOTS_conventional",(IF($G2674="Recycled Pre/Post-Consumer","GOTS_pre_post",(IF($G2674="In-Conversion","GOTS_in_conversion",(IF($G2674="Sustainably Sourced","Sustainably_sourced",(IF($G2674="Recycled pre-consumer organic","GOTS_recycled_organic",""))))))))))))),IF($G2674="Organic","Organic",(IF($G2674="Responsible","Responsible",(IF($G2674="No Attribute (Conventional)","No_Attribute_Conventional",(IF($G2674="Recycled Pre/Post-Consumer","Recycled_Pre_Post_Consumer",(IF($G2674="In-Conversion","In_Conversion",(IF($G2674="Recycled Pre-Consumer","Recycled_Pre_Consumer",(IF($G2674="Recycled Post-Consumer","Recycled_Post_Consumer",(IF($G2674="Sustainably Sourced","Sustainably_sourced",(IF($G2674="Recycled pre-consumer organic","GOTS_recycled_organic","")))))))))))))))))),"")</f>
        <v/>
      </c>
      <c r="AE2674" t="e" cm="1">
        <f t="array" aca="1" ref="AE2674" ca="1">IF($I2674="",IF(INDIRECT("$F"&amp;$S2674)="","",IF(LEFT(INDIRECT("$F"&amp;$S2674),3)="GRS","GRS_RCS_RM",IF((LEFT(INDIRECT("$F"&amp;$S2674),3))="RCS","GRS_RCS_RM",IF(INDIRECT("$F"&amp;$S2674)="OCS (No Label)","OCS_Conversion_RM",IF(LEFT(INDIRECT("$F"&amp;$S2674),3)="OCS","OCS_RM",IF(RIGHT(INDIRECT("$F"&amp;$S2674),10)="conversion","GOTS_RM_conversion",IF((LEFT(INDIRECT("$F"&amp;$S2674),4))="GOTS","GOTS_RM","Responsible_RM"))))))),"DELETERM")</f>
        <v>#VALUE!</v>
      </c>
      <c r="AF2674" t="e" cm="1">
        <f t="array" aca="1" ref="AF2674" ca="1">IF($S2674="","",INDIRECT("$Z"&amp;$S2674))</f>
        <v>#VALUE!</v>
      </c>
      <c r="AG2674" t="str">
        <f t="shared" si="830"/>
        <v/>
      </c>
      <c r="AH2674" t="str" cm="1">
        <f t="array" aca="1" ref="AH2674" ca="1">IFERROR(INDIRECT("$ag"&amp;S2674),"")</f>
        <v/>
      </c>
      <c r="AI2674" t="e" cm="1">
        <f t="array" aca="1" ref="AI2674" ca="1">INDIRECT("O"&amp;S2674)</f>
        <v>#VALUE!</v>
      </c>
      <c r="AJ2674" t="str">
        <f t="shared" si="831"/>
        <v/>
      </c>
    </row>
    <row r="2675" spans="1:36" ht="16.5" customHeight="1">
      <c r="A2675" s="130"/>
      <c r="B2675" s="136"/>
      <c r="C2675" s="137"/>
      <c r="D2675" s="146"/>
      <c r="E2675" s="146"/>
      <c r="F2675" s="137"/>
      <c r="G2675" s="147"/>
      <c r="H2675" s="147"/>
      <c r="I2675" s="147"/>
      <c r="J2675" s="147"/>
      <c r="K2675" s="38"/>
      <c r="L2675" s="144"/>
      <c r="M2675" s="144"/>
      <c r="N2675" s="61"/>
      <c r="O2675" s="314"/>
      <c r="Q2675" t="str">
        <f t="shared" si="826"/>
        <v/>
      </c>
      <c r="S2675" t="e">
        <f t="shared" ca="1" si="835"/>
        <v>#VALUE!</v>
      </c>
      <c r="T2675" t="e">
        <f t="shared" ca="1" si="832"/>
        <v>#VALUE!</v>
      </c>
      <c r="U2675">
        <f t="shared" si="836"/>
        <v>2604</v>
      </c>
      <c r="V2675">
        <v>217.66666666668399</v>
      </c>
      <c r="W2675">
        <f t="shared" si="839"/>
        <v>217</v>
      </c>
      <c r="X2675" t="str" cm="1">
        <f t="array" aca="1" ref="X2675" ca="1">IFERROR(INDEX('PC&amp;PD'!$A$1:$AS$19,ROW('PC&amp;PD'!$A$19),MATCH(INDIRECT(T2675),'PC&amp;PD'!$A$1:$AS$1,0)),"")</f>
        <v/>
      </c>
      <c r="AA2675" t="str">
        <f t="shared" si="827"/>
        <v/>
      </c>
      <c r="AB2675" t="str">
        <f t="shared" si="828"/>
        <v/>
      </c>
      <c r="AC2675" t="e">
        <f t="shared" ca="1" si="829"/>
        <v>#VALUE!</v>
      </c>
      <c r="AD2675" t="str" cm="1">
        <f t="array" aca="1" ref="AD2675" ca="1">IFERROR(IF((LEFT(INDIRECT("$F"&amp;$S2675),4))="GOTS",IF($G2675="Organic","GOTS_Organic_raw",(IF($G2675="Responsible","GOTS_Responsible",(IF($G2675="No Attribute (Conventional)","GOTS_conventional",(IF($G2675="Recycled Pre/Post-Consumer","GOTS_pre_post",(IF($G2675="In-Conversion","GOTS_in_conversion",(IF($G2675="Sustainably Sourced","Sustainably_sourced",(IF($G2675="Recycled pre-consumer organic","GOTS_recycled_organic",""))))))))))))),IF($G2675="Organic","Organic",(IF($G2675="Responsible","Responsible",(IF($G2675="No Attribute (Conventional)","No_Attribute_Conventional",(IF($G2675="Recycled Pre/Post-Consumer","Recycled_Pre_Post_Consumer",(IF($G2675="In-Conversion","In_Conversion",(IF($G2675="Recycled Pre-Consumer","Recycled_Pre_Consumer",(IF($G2675="Recycled Post-Consumer","Recycled_Post_Consumer",(IF($G2675="Sustainably Sourced","Sustainably_sourced",(IF($G2675="Recycled pre-consumer organic","GOTS_recycled_organic","")))))))))))))))))),"")</f>
        <v/>
      </c>
      <c r="AE2675" t="e" cm="1">
        <f t="array" aca="1" ref="AE2675" ca="1">IF($I2675="",IF(INDIRECT("$F"&amp;$S2675)="","",IF(LEFT(INDIRECT("$F"&amp;$S2675),3)="GRS","GRS_RCS_RM",IF((LEFT(INDIRECT("$F"&amp;$S2675),3))="RCS","GRS_RCS_RM",IF(INDIRECT("$F"&amp;$S2675)="OCS (No Label)","OCS_Conversion_RM",IF(LEFT(INDIRECT("$F"&amp;$S2675),3)="OCS","OCS_RM",IF(RIGHT(INDIRECT("$F"&amp;$S2675),10)="conversion","GOTS_RM_conversion",IF((LEFT(INDIRECT("$F"&amp;$S2675),4))="GOTS","GOTS_RM","Responsible_RM"))))))),"DELETERM")</f>
        <v>#VALUE!</v>
      </c>
      <c r="AF2675" t="e" cm="1">
        <f t="array" aca="1" ref="AF2675" ca="1">IF($S2675="","",INDIRECT("$Z"&amp;$S2675))</f>
        <v>#VALUE!</v>
      </c>
      <c r="AG2675" t="str">
        <f t="shared" si="830"/>
        <v/>
      </c>
      <c r="AH2675" t="str" cm="1">
        <f t="array" aca="1" ref="AH2675" ca="1">IFERROR(INDIRECT("$ag"&amp;S2675),"")</f>
        <v/>
      </c>
      <c r="AI2675" t="e" cm="1">
        <f t="array" aca="1" ref="AI2675" ca="1">INDIRECT("O"&amp;S2675)</f>
        <v>#VALUE!</v>
      </c>
      <c r="AJ2675" t="str">
        <f t="shared" si="831"/>
        <v/>
      </c>
    </row>
    <row r="2676" spans="1:36" ht="16.5" customHeight="1">
      <c r="A2676" s="130"/>
      <c r="B2676" s="136"/>
      <c r="C2676" s="137"/>
      <c r="D2676" s="146"/>
      <c r="E2676" s="146"/>
      <c r="F2676" s="137"/>
      <c r="G2676" s="147"/>
      <c r="H2676" s="147"/>
      <c r="I2676" s="147"/>
      <c r="J2676" s="147"/>
      <c r="K2676" s="38"/>
      <c r="L2676" s="144"/>
      <c r="M2676" s="144"/>
      <c r="N2676" s="61"/>
      <c r="O2676" s="314"/>
      <c r="Q2676" t="str">
        <f t="shared" si="826"/>
        <v/>
      </c>
      <c r="S2676" t="e">
        <f t="shared" ca="1" si="835"/>
        <v>#VALUE!</v>
      </c>
      <c r="T2676" t="e">
        <f t="shared" ca="1" si="832"/>
        <v>#VALUE!</v>
      </c>
      <c r="U2676">
        <f t="shared" si="836"/>
        <v>2604</v>
      </c>
      <c r="V2676">
        <v>217.750000000017</v>
      </c>
      <c r="W2676">
        <f t="shared" si="839"/>
        <v>217</v>
      </c>
      <c r="X2676" t="str" cm="1">
        <f t="array" aca="1" ref="X2676" ca="1">IFERROR(INDEX('PC&amp;PD'!$A$1:$AS$19,ROW('PC&amp;PD'!$A$19),MATCH(INDIRECT(T2676),'PC&amp;PD'!$A$1:$AS$1,0)),"")</f>
        <v/>
      </c>
      <c r="AA2676" t="str">
        <f t="shared" si="827"/>
        <v/>
      </c>
      <c r="AB2676" t="str">
        <f t="shared" si="828"/>
        <v/>
      </c>
      <c r="AC2676" t="e">
        <f t="shared" ca="1" si="829"/>
        <v>#VALUE!</v>
      </c>
      <c r="AD2676" t="str" cm="1">
        <f t="array" aca="1" ref="AD2676" ca="1">IFERROR(IF((LEFT(INDIRECT("$F"&amp;$S2676),4))="GOTS",IF($G2676="Organic","GOTS_Organic_raw",(IF($G2676="Responsible","GOTS_Responsible",(IF($G2676="No Attribute (Conventional)","GOTS_conventional",(IF($G2676="Recycled Pre/Post-Consumer","GOTS_pre_post",(IF($G2676="In-Conversion","GOTS_in_conversion",(IF($G2676="Sustainably Sourced","Sustainably_sourced",(IF($G2676="Recycled pre-consumer organic","GOTS_recycled_organic",""))))))))))))),IF($G2676="Organic","Organic",(IF($G2676="Responsible","Responsible",(IF($G2676="No Attribute (Conventional)","No_Attribute_Conventional",(IF($G2676="Recycled Pre/Post-Consumer","Recycled_Pre_Post_Consumer",(IF($G2676="In-Conversion","In_Conversion",(IF($G2676="Recycled Pre-Consumer","Recycled_Pre_Consumer",(IF($G2676="Recycled Post-Consumer","Recycled_Post_Consumer",(IF($G2676="Sustainably Sourced","Sustainably_sourced",(IF($G2676="Recycled pre-consumer organic","GOTS_recycled_organic","")))))))))))))))))),"")</f>
        <v/>
      </c>
      <c r="AE2676" t="e" cm="1">
        <f t="array" aca="1" ref="AE2676" ca="1">IF($I2676="",IF(INDIRECT("$F"&amp;$S2676)="","",IF(LEFT(INDIRECT("$F"&amp;$S2676),3)="GRS","GRS_RCS_RM",IF((LEFT(INDIRECT("$F"&amp;$S2676),3))="RCS","GRS_RCS_RM",IF(INDIRECT("$F"&amp;$S2676)="OCS (No Label)","OCS_Conversion_RM",IF(LEFT(INDIRECT("$F"&amp;$S2676),3)="OCS","OCS_RM",IF(RIGHT(INDIRECT("$F"&amp;$S2676),10)="conversion","GOTS_RM_conversion",IF((LEFT(INDIRECT("$F"&amp;$S2676),4))="GOTS","GOTS_RM","Responsible_RM"))))))),"DELETERM")</f>
        <v>#VALUE!</v>
      </c>
      <c r="AF2676" t="e" cm="1">
        <f t="array" aca="1" ref="AF2676" ca="1">IF($S2676="","",INDIRECT("$Z"&amp;$S2676))</f>
        <v>#VALUE!</v>
      </c>
      <c r="AG2676" t="str">
        <f t="shared" si="830"/>
        <v/>
      </c>
      <c r="AH2676" t="str" cm="1">
        <f t="array" aca="1" ref="AH2676" ca="1">IFERROR(INDIRECT("$ag"&amp;S2676),"")</f>
        <v/>
      </c>
      <c r="AI2676" t="e" cm="1">
        <f t="array" aca="1" ref="AI2676" ca="1">INDIRECT("O"&amp;S2676)</f>
        <v>#VALUE!</v>
      </c>
      <c r="AJ2676" t="str">
        <f t="shared" si="831"/>
        <v/>
      </c>
    </row>
    <row r="2677" spans="1:36" ht="16.5" customHeight="1">
      <c r="A2677" s="130"/>
      <c r="B2677" s="136"/>
      <c r="C2677" s="137"/>
      <c r="D2677" s="146"/>
      <c r="E2677" s="146"/>
      <c r="F2677" s="137"/>
      <c r="G2677" s="147"/>
      <c r="H2677" s="147"/>
      <c r="I2677" s="147"/>
      <c r="J2677" s="147"/>
      <c r="K2677" s="38"/>
      <c r="L2677" s="144"/>
      <c r="M2677" s="144"/>
      <c r="N2677" s="61"/>
      <c r="O2677" s="314"/>
      <c r="Q2677" t="str">
        <f t="shared" si="826"/>
        <v/>
      </c>
      <c r="S2677" t="e">
        <f t="shared" ca="1" si="835"/>
        <v>#VALUE!</v>
      </c>
      <c r="T2677" t="e">
        <f t="shared" ca="1" si="832"/>
        <v>#VALUE!</v>
      </c>
      <c r="U2677">
        <f t="shared" si="836"/>
        <v>2604</v>
      </c>
      <c r="V2677">
        <v>217.83333333335</v>
      </c>
      <c r="W2677">
        <f t="shared" si="839"/>
        <v>217</v>
      </c>
      <c r="X2677" t="str" cm="1">
        <f t="array" aca="1" ref="X2677" ca="1">IFERROR(INDEX('PC&amp;PD'!$A$1:$AS$19,ROW('PC&amp;PD'!$A$19),MATCH(INDIRECT(T2677),'PC&amp;PD'!$A$1:$AS$1,0)),"")</f>
        <v/>
      </c>
      <c r="AA2677" t="str">
        <f t="shared" si="827"/>
        <v/>
      </c>
      <c r="AB2677" t="str">
        <f t="shared" si="828"/>
        <v/>
      </c>
      <c r="AC2677" t="e">
        <f t="shared" ca="1" si="829"/>
        <v>#VALUE!</v>
      </c>
      <c r="AD2677" t="str" cm="1">
        <f t="array" aca="1" ref="AD2677" ca="1">IFERROR(IF((LEFT(INDIRECT("$F"&amp;$S2677),4))="GOTS",IF($G2677="Organic","GOTS_Organic_raw",(IF($G2677="Responsible","GOTS_Responsible",(IF($G2677="No Attribute (Conventional)","GOTS_conventional",(IF($G2677="Recycled Pre/Post-Consumer","GOTS_pre_post",(IF($G2677="In-Conversion","GOTS_in_conversion",(IF($G2677="Sustainably Sourced","Sustainably_sourced",(IF($G2677="Recycled pre-consumer organic","GOTS_recycled_organic",""))))))))))))),IF($G2677="Organic","Organic",(IF($G2677="Responsible","Responsible",(IF($G2677="No Attribute (Conventional)","No_Attribute_Conventional",(IF($G2677="Recycled Pre/Post-Consumer","Recycled_Pre_Post_Consumer",(IF($G2677="In-Conversion","In_Conversion",(IF($G2677="Recycled Pre-Consumer","Recycled_Pre_Consumer",(IF($G2677="Recycled Post-Consumer","Recycled_Post_Consumer",(IF($G2677="Sustainably Sourced","Sustainably_sourced",(IF($G2677="Recycled pre-consumer organic","GOTS_recycled_organic","")))))))))))))))))),"")</f>
        <v/>
      </c>
      <c r="AE2677" t="e" cm="1">
        <f t="array" aca="1" ref="AE2677" ca="1">IF($I2677="",IF(INDIRECT("$F"&amp;$S2677)="","",IF(LEFT(INDIRECT("$F"&amp;$S2677),3)="GRS","GRS_RCS_RM",IF((LEFT(INDIRECT("$F"&amp;$S2677),3))="RCS","GRS_RCS_RM",IF(INDIRECT("$F"&amp;$S2677)="OCS (No Label)","OCS_Conversion_RM",IF(LEFT(INDIRECT("$F"&amp;$S2677),3)="OCS","OCS_RM",IF(RIGHT(INDIRECT("$F"&amp;$S2677),10)="conversion","GOTS_RM_conversion",IF((LEFT(INDIRECT("$F"&amp;$S2677),4))="GOTS","GOTS_RM","Responsible_RM"))))))),"DELETERM")</f>
        <v>#VALUE!</v>
      </c>
      <c r="AF2677" t="e" cm="1">
        <f t="array" aca="1" ref="AF2677" ca="1">IF($S2677="","",INDIRECT("$Z"&amp;$S2677))</f>
        <v>#VALUE!</v>
      </c>
      <c r="AG2677" t="str">
        <f t="shared" si="830"/>
        <v/>
      </c>
      <c r="AH2677" t="str" cm="1">
        <f t="array" aca="1" ref="AH2677" ca="1">IFERROR(INDIRECT("$ag"&amp;S2677),"")</f>
        <v/>
      </c>
      <c r="AI2677" t="e" cm="1">
        <f t="array" aca="1" ref="AI2677" ca="1">INDIRECT("O"&amp;S2677)</f>
        <v>#VALUE!</v>
      </c>
      <c r="AJ2677" t="str">
        <f t="shared" si="831"/>
        <v/>
      </c>
    </row>
    <row r="2678" spans="1:36" ht="16.5" customHeight="1" thickBot="1">
      <c r="A2678" s="131"/>
      <c r="B2678" s="138"/>
      <c r="C2678" s="139"/>
      <c r="D2678" s="148"/>
      <c r="E2678" s="148"/>
      <c r="F2678" s="139"/>
      <c r="G2678" s="149"/>
      <c r="H2678" s="149"/>
      <c r="I2678" s="149"/>
      <c r="J2678" s="149"/>
      <c r="K2678" s="39"/>
      <c r="L2678" s="145"/>
      <c r="M2678" s="145"/>
      <c r="N2678" s="62"/>
      <c r="O2678" s="315"/>
      <c r="Q2678" t="str">
        <f t="shared" si="826"/>
        <v/>
      </c>
      <c r="S2678" t="e">
        <f t="shared" ca="1" si="835"/>
        <v>#VALUE!</v>
      </c>
      <c r="T2678" t="e">
        <f t="shared" ca="1" si="832"/>
        <v>#VALUE!</v>
      </c>
      <c r="U2678">
        <f t="shared" si="836"/>
        <v>2604</v>
      </c>
      <c r="V2678">
        <v>217.91666666668399</v>
      </c>
      <c r="W2678">
        <f t="shared" si="839"/>
        <v>217</v>
      </c>
      <c r="X2678" t="str" cm="1">
        <f t="array" aca="1" ref="X2678" ca="1">IFERROR(INDEX('PC&amp;PD'!$A$1:$AS$19,ROW('PC&amp;PD'!$A$19),MATCH(INDIRECT(T2678),'PC&amp;PD'!$A$1:$AS$1,0)),"")</f>
        <v/>
      </c>
      <c r="AA2678" t="str">
        <f t="shared" si="827"/>
        <v/>
      </c>
      <c r="AB2678" t="str">
        <f t="shared" si="828"/>
        <v/>
      </c>
      <c r="AC2678" t="e">
        <f t="shared" ca="1" si="829"/>
        <v>#VALUE!</v>
      </c>
      <c r="AD2678" t="str" cm="1">
        <f t="array" aca="1" ref="AD2678" ca="1">IFERROR(IF((LEFT(INDIRECT("$F"&amp;$S2678),4))="GOTS",IF($G2678="Organic","GOTS_Organic_raw",(IF($G2678="Responsible","GOTS_Responsible",(IF($G2678="No Attribute (Conventional)","GOTS_conventional",(IF($G2678="Recycled Pre/Post-Consumer","GOTS_pre_post",(IF($G2678="In-Conversion","GOTS_in_conversion",(IF($G2678="Sustainably Sourced","Sustainably_sourced",(IF($G2678="Recycled pre-consumer organic","GOTS_recycled_organic",""))))))))))))),IF($G2678="Organic","Organic",(IF($G2678="Responsible","Responsible",(IF($G2678="No Attribute (Conventional)","No_Attribute_Conventional",(IF($G2678="Recycled Pre/Post-Consumer","Recycled_Pre_Post_Consumer",(IF($G2678="In-Conversion","In_Conversion",(IF($G2678="Recycled Pre-Consumer","Recycled_Pre_Consumer",(IF($G2678="Recycled Post-Consumer","Recycled_Post_Consumer",(IF($G2678="Sustainably Sourced","Sustainably_sourced",(IF($G2678="Recycled pre-consumer organic","GOTS_recycled_organic","")))))))))))))))))),"")</f>
        <v/>
      </c>
      <c r="AE2678" t="e" cm="1">
        <f t="array" aca="1" ref="AE2678" ca="1">IF($I2678="",IF(INDIRECT("$F"&amp;$S2678)="","",IF(LEFT(INDIRECT("$F"&amp;$S2678),3)="GRS","GRS_RCS_RM",IF((LEFT(INDIRECT("$F"&amp;$S2678),3))="RCS","GRS_RCS_RM",IF(INDIRECT("$F"&amp;$S2678)="OCS (No Label)","OCS_Conversion_RM",IF(LEFT(INDIRECT("$F"&amp;$S2678),3)="OCS","OCS_RM",IF(RIGHT(INDIRECT("$F"&amp;$S2678),10)="conversion","GOTS_RM_conversion",IF((LEFT(INDIRECT("$F"&amp;$S2678),4))="GOTS","GOTS_RM","Responsible_RM"))))))),"DELETERM")</f>
        <v>#VALUE!</v>
      </c>
      <c r="AF2678" t="e" cm="1">
        <f t="array" aca="1" ref="AF2678" ca="1">IF($S2678="","",INDIRECT("$Z"&amp;$S2678))</f>
        <v>#VALUE!</v>
      </c>
      <c r="AG2678" t="str">
        <f t="shared" si="830"/>
        <v/>
      </c>
      <c r="AH2678" t="str" cm="1">
        <f t="array" aca="1" ref="AH2678" ca="1">IFERROR(INDIRECT("$ag"&amp;S2678),"")</f>
        <v/>
      </c>
      <c r="AI2678" t="e" cm="1">
        <f t="array" aca="1" ref="AI2678" ca="1">INDIRECT("O"&amp;S2678)</f>
        <v>#VALUE!</v>
      </c>
      <c r="AJ2678" t="str">
        <f t="shared" si="831"/>
        <v/>
      </c>
    </row>
    <row r="2679" spans="1:36" ht="16.5" customHeight="1">
      <c r="A2679" s="128" t="str">
        <f>IF(B2679="","",COUNTA($B$63:$B2679))</f>
        <v/>
      </c>
      <c r="B2679" s="132"/>
      <c r="C2679" s="133"/>
      <c r="D2679" s="140"/>
      <c r="E2679" s="140"/>
      <c r="F2679" s="133"/>
      <c r="G2679" s="141"/>
      <c r="H2679" s="141"/>
      <c r="I2679" s="141"/>
      <c r="J2679" s="141"/>
      <c r="K2679" s="37"/>
      <c r="L2679" s="142" t="str">
        <f>IF(R2679="","",LEFT(R2679,LEN(R2679)-2))</f>
        <v/>
      </c>
      <c r="M2679" s="142"/>
      <c r="N2679" s="60"/>
      <c r="O2679" s="313"/>
      <c r="Q2679" t="str">
        <f t="shared" si="826"/>
        <v/>
      </c>
      <c r="R2679" t="str">
        <f t="shared" ref="R2679" si="844">CONCATENATE($Q2679,Q2680,Q2681,Q2682,Q2683,Q2684,$Q2685,$Q2686,$Q2687,$Q2688,$Q2689,$Q2690)</f>
        <v/>
      </c>
      <c r="S2679" t="e">
        <f t="shared" ca="1" si="835"/>
        <v>#VALUE!</v>
      </c>
      <c r="T2679" t="e">
        <f t="shared" ca="1" si="832"/>
        <v>#VALUE!</v>
      </c>
      <c r="U2679">
        <f t="shared" si="836"/>
        <v>2616</v>
      </c>
      <c r="V2679">
        <v>218.000000000017</v>
      </c>
      <c r="W2679">
        <f t="shared" si="839"/>
        <v>218</v>
      </c>
      <c r="X2679" t="str" cm="1">
        <f t="array" aca="1" ref="X2679" ca="1">IFERROR(INDEX('PC&amp;PD'!$A$1:$AS$19,ROW('PC&amp;PD'!$A$19),MATCH(INDIRECT(T2679),'PC&amp;PD'!$A$1:$AS$1,0)),"")</f>
        <v/>
      </c>
      <c r="Z2679" t="str">
        <f t="shared" ref="Z2679" si="845">IFERROR(IF($F2679="OCS 100","OCS (OCS 100)",IF($F2679="OCS Blended","OCS (OCS Blended)",IF($F2679="OCS (No Label)","OCS (No Label)",IF($F2679="RCS 100","RCS (RCS 100)",IF($F2679="RCS Blended","RCS (RCS Blended)",IF($F2679="GRS","GRS (GRS)",IF($F2679="GRS (No Label)", "GRS (No Label)",IF($F2679="RDS","RDS (RDS)",IF($F2679="RWS","RWS (RWS)",IF($F2679="RAS","RAS (RAS)",IF($F2679="RMS","RMS (RMS)",IF($F2679="GOTS Organic","GOTS (Organic)",IF($F2679="GOTS Made with organic","GOTS (Made with Organic)",IF($F2679="GOTS Organic - in conversion","GOTS (Organic - In Conversion)",IF($F2679="GOTS Made with organic - in conversion","GOTS (Made with Organic - In Conversion)",""))))))))))))))),"")</f>
        <v/>
      </c>
      <c r="AA2679" t="str">
        <f t="shared" si="827"/>
        <v/>
      </c>
      <c r="AB2679" t="str">
        <f t="shared" si="828"/>
        <v/>
      </c>
      <c r="AC2679" t="e">
        <f t="shared" ca="1" si="829"/>
        <v>#VALUE!</v>
      </c>
      <c r="AD2679" t="str" cm="1">
        <f t="array" aca="1" ref="AD2679" ca="1">IFERROR(IF((LEFT(INDIRECT("$F"&amp;$S2679),4))="GOTS",IF($G2679="Organic","GOTS_Organic_raw",(IF($G2679="Responsible","GOTS_Responsible",(IF($G2679="No Attribute (Conventional)","GOTS_conventional",(IF($G2679="Recycled Pre/Post-Consumer","GOTS_pre_post",(IF($G2679="In-Conversion","GOTS_in_conversion",(IF($G2679="Sustainably Sourced","Sustainably_sourced",(IF($G2679="Recycled pre-consumer organic","GOTS_recycled_organic",""))))))))))))),IF($G2679="Organic","Organic",(IF($G2679="Responsible","Responsible",(IF($G2679="No Attribute (Conventional)","No_Attribute_Conventional",(IF($G2679="Recycled Pre/Post-Consumer","Recycled_Pre_Post_Consumer",(IF($G2679="In-Conversion","In_Conversion",(IF($G2679="Recycled Pre-Consumer","Recycled_Pre_Consumer",(IF($G2679="Recycled Post-Consumer","Recycled_Post_Consumer",(IF($G2679="Sustainably Sourced","Sustainably_sourced",(IF($G2679="Recycled pre-consumer organic","GOTS_recycled_organic","")))))))))))))))))),"")</f>
        <v/>
      </c>
      <c r="AE2679" t="e" cm="1">
        <f t="array" aca="1" ref="AE2679" ca="1">IF($I2679="",IF(INDIRECT("$F"&amp;$S2679)="","",IF(LEFT(INDIRECT("$F"&amp;$S2679),3)="GRS","GRS_RCS_RM",IF((LEFT(INDIRECT("$F"&amp;$S2679),3))="RCS","GRS_RCS_RM",IF(INDIRECT("$F"&amp;$S2679)="OCS (No Label)","OCS_Conversion_RM",IF(LEFT(INDIRECT("$F"&amp;$S2679),3)="OCS","OCS_RM",IF(RIGHT(INDIRECT("$F"&amp;$S2679),10)="conversion","GOTS_RM_conversion",IF((LEFT(INDIRECT("$F"&amp;$S2679),4))="GOTS","GOTS_RM","Responsible_RM"))))))),"DELETERM")</f>
        <v>#VALUE!</v>
      </c>
      <c r="AF2679" t="e" cm="1">
        <f t="array" aca="1" ref="AF2679" ca="1">IF($S2679="","",INDIRECT("$Z"&amp;$S2679))</f>
        <v>#VALUE!</v>
      </c>
      <c r="AG2679" t="str">
        <f t="shared" si="830"/>
        <v/>
      </c>
      <c r="AH2679" t="str" cm="1">
        <f t="array" aca="1" ref="AH2679" ca="1">IFERROR(INDIRECT("$ag"&amp;S2679),"")</f>
        <v/>
      </c>
      <c r="AI2679" t="e" cm="1">
        <f t="array" aca="1" ref="AI2679" ca="1">INDIRECT("O"&amp;S2679)</f>
        <v>#VALUE!</v>
      </c>
      <c r="AJ2679" t="str">
        <f t="shared" si="831"/>
        <v/>
      </c>
    </row>
    <row r="2680" spans="1:36" ht="16.5" customHeight="1">
      <c r="A2680" s="129"/>
      <c r="B2680" s="134"/>
      <c r="C2680" s="135"/>
      <c r="D2680" s="146"/>
      <c r="E2680" s="146"/>
      <c r="F2680" s="135"/>
      <c r="G2680" s="147"/>
      <c r="H2680" s="147"/>
      <c r="I2680" s="147"/>
      <c r="J2680" s="147"/>
      <c r="K2680" s="38"/>
      <c r="L2680" s="143"/>
      <c r="M2680" s="143"/>
      <c r="N2680" s="61"/>
      <c r="O2680" s="314"/>
      <c r="Q2680" t="str">
        <f t="shared" si="826"/>
        <v/>
      </c>
      <c r="S2680" t="e">
        <f t="shared" ca="1" si="835"/>
        <v>#VALUE!</v>
      </c>
      <c r="T2680" t="e">
        <f t="shared" ca="1" si="832"/>
        <v>#VALUE!</v>
      </c>
      <c r="U2680">
        <f t="shared" si="836"/>
        <v>2616</v>
      </c>
      <c r="V2680">
        <v>218.08333333335</v>
      </c>
      <c r="W2680">
        <f t="shared" si="839"/>
        <v>218</v>
      </c>
      <c r="X2680" t="str" cm="1">
        <f t="array" aca="1" ref="X2680" ca="1">IFERROR(INDEX('PC&amp;PD'!$A$1:$AS$19,ROW('PC&amp;PD'!$A$19),MATCH(INDIRECT(T2680),'PC&amp;PD'!$A$1:$AS$1,0)),"")</f>
        <v/>
      </c>
      <c r="AA2680" t="str">
        <f t="shared" si="827"/>
        <v/>
      </c>
      <c r="AB2680" t="str">
        <f t="shared" si="828"/>
        <v/>
      </c>
      <c r="AC2680" t="e">
        <f t="shared" ca="1" si="829"/>
        <v>#VALUE!</v>
      </c>
      <c r="AD2680" t="str" cm="1">
        <f t="array" aca="1" ref="AD2680" ca="1">IFERROR(IF((LEFT(INDIRECT("$F"&amp;$S2680),4))="GOTS",IF($G2680="Organic","GOTS_Organic_raw",(IF($G2680="Responsible","GOTS_Responsible",(IF($G2680="No Attribute (Conventional)","GOTS_conventional",(IF($G2680="Recycled Pre/Post-Consumer","GOTS_pre_post",(IF($G2680="In-Conversion","GOTS_in_conversion",(IF($G2680="Sustainably Sourced","Sustainably_sourced",(IF($G2680="Recycled pre-consumer organic","GOTS_recycled_organic",""))))))))))))),IF($G2680="Organic","Organic",(IF($G2680="Responsible","Responsible",(IF($G2680="No Attribute (Conventional)","No_Attribute_Conventional",(IF($G2680="Recycled Pre/Post-Consumer","Recycled_Pre_Post_Consumer",(IF($G2680="In-Conversion","In_Conversion",(IF($G2680="Recycled Pre-Consumer","Recycled_Pre_Consumer",(IF($G2680="Recycled Post-Consumer","Recycled_Post_Consumer",(IF($G2680="Sustainably Sourced","Sustainably_sourced",(IF($G2680="Recycled pre-consumer organic","GOTS_recycled_organic","")))))))))))))))))),"")</f>
        <v/>
      </c>
      <c r="AE2680" t="e" cm="1">
        <f t="array" aca="1" ref="AE2680" ca="1">IF($I2680="",IF(INDIRECT("$F"&amp;$S2680)="","",IF(LEFT(INDIRECT("$F"&amp;$S2680),3)="GRS","GRS_RCS_RM",IF((LEFT(INDIRECT("$F"&amp;$S2680),3))="RCS","GRS_RCS_RM",IF(INDIRECT("$F"&amp;$S2680)="OCS (No Label)","OCS_Conversion_RM",IF(LEFT(INDIRECT("$F"&amp;$S2680),3)="OCS","OCS_RM",IF(RIGHT(INDIRECT("$F"&amp;$S2680),10)="conversion","GOTS_RM_conversion",IF((LEFT(INDIRECT("$F"&amp;$S2680),4))="GOTS","GOTS_RM","Responsible_RM"))))))),"DELETERM")</f>
        <v>#VALUE!</v>
      </c>
      <c r="AF2680" t="e" cm="1">
        <f t="array" aca="1" ref="AF2680" ca="1">IF($S2680="","",INDIRECT("$Z"&amp;$S2680))</f>
        <v>#VALUE!</v>
      </c>
      <c r="AG2680" t="str">
        <f t="shared" si="830"/>
        <v/>
      </c>
      <c r="AH2680" t="str" cm="1">
        <f t="array" aca="1" ref="AH2680" ca="1">IFERROR(INDIRECT("$ag"&amp;S2680),"")</f>
        <v/>
      </c>
      <c r="AI2680" t="e" cm="1">
        <f t="array" aca="1" ref="AI2680" ca="1">INDIRECT("O"&amp;S2680)</f>
        <v>#VALUE!</v>
      </c>
      <c r="AJ2680" t="str">
        <f t="shared" si="831"/>
        <v/>
      </c>
    </row>
    <row r="2681" spans="1:36" ht="16.5" customHeight="1">
      <c r="A2681" s="129"/>
      <c r="B2681" s="134"/>
      <c r="C2681" s="135"/>
      <c r="D2681" s="146"/>
      <c r="E2681" s="146"/>
      <c r="F2681" s="135"/>
      <c r="G2681" s="147"/>
      <c r="H2681" s="147"/>
      <c r="I2681" s="147"/>
      <c r="J2681" s="147"/>
      <c r="K2681" s="38"/>
      <c r="L2681" s="143"/>
      <c r="M2681" s="143"/>
      <c r="N2681" s="61"/>
      <c r="O2681" s="314"/>
      <c r="Q2681" t="str">
        <f t="shared" si="826"/>
        <v/>
      </c>
      <c r="S2681" t="e">
        <f t="shared" ca="1" si="835"/>
        <v>#VALUE!</v>
      </c>
      <c r="T2681" t="e">
        <f t="shared" ca="1" si="832"/>
        <v>#VALUE!</v>
      </c>
      <c r="U2681">
        <f t="shared" si="836"/>
        <v>2616</v>
      </c>
      <c r="V2681">
        <v>218.16666666668399</v>
      </c>
      <c r="W2681">
        <f t="shared" si="839"/>
        <v>218</v>
      </c>
      <c r="X2681" t="str" cm="1">
        <f t="array" aca="1" ref="X2681" ca="1">IFERROR(INDEX('PC&amp;PD'!$A$1:$AS$19,ROW('PC&amp;PD'!$A$19),MATCH(INDIRECT(T2681),'PC&amp;PD'!$A$1:$AS$1,0)),"")</f>
        <v/>
      </c>
      <c r="AA2681" t="str">
        <f t="shared" si="827"/>
        <v/>
      </c>
      <c r="AB2681" t="str">
        <f t="shared" si="828"/>
        <v/>
      </c>
      <c r="AC2681" t="e">
        <f t="shared" ca="1" si="829"/>
        <v>#VALUE!</v>
      </c>
      <c r="AD2681" t="str" cm="1">
        <f t="array" aca="1" ref="AD2681" ca="1">IFERROR(IF((LEFT(INDIRECT("$F"&amp;$S2681),4))="GOTS",IF($G2681="Organic","GOTS_Organic_raw",(IF($G2681="Responsible","GOTS_Responsible",(IF($G2681="No Attribute (Conventional)","GOTS_conventional",(IF($G2681="Recycled Pre/Post-Consumer","GOTS_pre_post",(IF($G2681="In-Conversion","GOTS_in_conversion",(IF($G2681="Sustainably Sourced","Sustainably_sourced",(IF($G2681="Recycled pre-consumer organic","GOTS_recycled_organic",""))))))))))))),IF($G2681="Organic","Organic",(IF($G2681="Responsible","Responsible",(IF($G2681="No Attribute (Conventional)","No_Attribute_Conventional",(IF($G2681="Recycled Pre/Post-Consumer","Recycled_Pre_Post_Consumer",(IF($G2681="In-Conversion","In_Conversion",(IF($G2681="Recycled Pre-Consumer","Recycled_Pre_Consumer",(IF($G2681="Recycled Post-Consumer","Recycled_Post_Consumer",(IF($G2681="Sustainably Sourced","Sustainably_sourced",(IF($G2681="Recycled pre-consumer organic","GOTS_recycled_organic","")))))))))))))))))),"")</f>
        <v/>
      </c>
      <c r="AE2681" t="e" cm="1">
        <f t="array" aca="1" ref="AE2681" ca="1">IF($I2681="",IF(INDIRECT("$F"&amp;$S2681)="","",IF(LEFT(INDIRECT("$F"&amp;$S2681),3)="GRS","GRS_RCS_RM",IF((LEFT(INDIRECT("$F"&amp;$S2681),3))="RCS","GRS_RCS_RM",IF(INDIRECT("$F"&amp;$S2681)="OCS (No Label)","OCS_Conversion_RM",IF(LEFT(INDIRECT("$F"&amp;$S2681),3)="OCS","OCS_RM",IF(RIGHT(INDIRECT("$F"&amp;$S2681),10)="conversion","GOTS_RM_conversion",IF((LEFT(INDIRECT("$F"&amp;$S2681),4))="GOTS","GOTS_RM","Responsible_RM"))))))),"DELETERM")</f>
        <v>#VALUE!</v>
      </c>
      <c r="AF2681" t="e" cm="1">
        <f t="array" aca="1" ref="AF2681" ca="1">IF($S2681="","",INDIRECT("$Z"&amp;$S2681))</f>
        <v>#VALUE!</v>
      </c>
      <c r="AG2681" t="str">
        <f t="shared" si="830"/>
        <v/>
      </c>
      <c r="AH2681" t="str" cm="1">
        <f t="array" aca="1" ref="AH2681" ca="1">IFERROR(INDIRECT("$ag"&amp;S2681),"")</f>
        <v/>
      </c>
      <c r="AI2681" t="e" cm="1">
        <f t="array" aca="1" ref="AI2681" ca="1">INDIRECT("O"&amp;S2681)</f>
        <v>#VALUE!</v>
      </c>
      <c r="AJ2681" t="str">
        <f t="shared" si="831"/>
        <v/>
      </c>
    </row>
    <row r="2682" spans="1:36" ht="16.5" customHeight="1">
      <c r="A2682" s="129"/>
      <c r="B2682" s="134"/>
      <c r="C2682" s="135"/>
      <c r="D2682" s="146"/>
      <c r="E2682" s="146"/>
      <c r="F2682" s="135"/>
      <c r="G2682" s="147"/>
      <c r="H2682" s="147"/>
      <c r="I2682" s="147"/>
      <c r="J2682" s="147"/>
      <c r="K2682" s="38"/>
      <c r="L2682" s="143"/>
      <c r="M2682" s="143"/>
      <c r="N2682" s="61"/>
      <c r="O2682" s="314"/>
      <c r="Q2682" t="str">
        <f t="shared" si="826"/>
        <v/>
      </c>
      <c r="S2682" t="e">
        <f t="shared" ca="1" si="835"/>
        <v>#VALUE!</v>
      </c>
      <c r="T2682" t="e">
        <f t="shared" ca="1" si="832"/>
        <v>#VALUE!</v>
      </c>
      <c r="U2682">
        <f t="shared" si="836"/>
        <v>2616</v>
      </c>
      <c r="V2682">
        <v>218.250000000017</v>
      </c>
      <c r="W2682">
        <f t="shared" si="839"/>
        <v>218</v>
      </c>
      <c r="X2682" t="str" cm="1">
        <f t="array" aca="1" ref="X2682" ca="1">IFERROR(INDEX('PC&amp;PD'!$A$1:$AS$19,ROW('PC&amp;PD'!$A$19),MATCH(INDIRECT(T2682),'PC&amp;PD'!$A$1:$AS$1,0)),"")</f>
        <v/>
      </c>
      <c r="AA2682" t="str">
        <f t="shared" si="827"/>
        <v/>
      </c>
      <c r="AB2682" t="str">
        <f t="shared" si="828"/>
        <v/>
      </c>
      <c r="AC2682" t="e">
        <f t="shared" ca="1" si="829"/>
        <v>#VALUE!</v>
      </c>
      <c r="AD2682" t="str" cm="1">
        <f t="array" aca="1" ref="AD2682" ca="1">IFERROR(IF((LEFT(INDIRECT("$F"&amp;$S2682),4))="GOTS",IF($G2682="Organic","GOTS_Organic_raw",(IF($G2682="Responsible","GOTS_Responsible",(IF($G2682="No Attribute (Conventional)","GOTS_conventional",(IF($G2682="Recycled Pre/Post-Consumer","GOTS_pre_post",(IF($G2682="In-Conversion","GOTS_in_conversion",(IF($G2682="Sustainably Sourced","Sustainably_sourced",(IF($G2682="Recycled pre-consumer organic","GOTS_recycled_organic",""))))))))))))),IF($G2682="Organic","Organic",(IF($G2682="Responsible","Responsible",(IF($G2682="No Attribute (Conventional)","No_Attribute_Conventional",(IF($G2682="Recycled Pre/Post-Consumer","Recycled_Pre_Post_Consumer",(IF($G2682="In-Conversion","In_Conversion",(IF($G2682="Recycled Pre-Consumer","Recycled_Pre_Consumer",(IF($G2682="Recycled Post-Consumer","Recycled_Post_Consumer",(IF($G2682="Sustainably Sourced","Sustainably_sourced",(IF($G2682="Recycled pre-consumer organic","GOTS_recycled_organic","")))))))))))))))))),"")</f>
        <v/>
      </c>
      <c r="AE2682" t="e" cm="1">
        <f t="array" aca="1" ref="AE2682" ca="1">IF($I2682="",IF(INDIRECT("$F"&amp;$S2682)="","",IF(LEFT(INDIRECT("$F"&amp;$S2682),3)="GRS","GRS_RCS_RM",IF((LEFT(INDIRECT("$F"&amp;$S2682),3))="RCS","GRS_RCS_RM",IF(INDIRECT("$F"&amp;$S2682)="OCS (No Label)","OCS_Conversion_RM",IF(LEFT(INDIRECT("$F"&amp;$S2682),3)="OCS","OCS_RM",IF(RIGHT(INDIRECT("$F"&amp;$S2682),10)="conversion","GOTS_RM_conversion",IF((LEFT(INDIRECT("$F"&amp;$S2682),4))="GOTS","GOTS_RM","Responsible_RM"))))))),"DELETERM")</f>
        <v>#VALUE!</v>
      </c>
      <c r="AF2682" t="e" cm="1">
        <f t="array" aca="1" ref="AF2682" ca="1">IF($S2682="","",INDIRECT("$Z"&amp;$S2682))</f>
        <v>#VALUE!</v>
      </c>
      <c r="AG2682" t="str">
        <f t="shared" si="830"/>
        <v/>
      </c>
      <c r="AH2682" t="str" cm="1">
        <f t="array" aca="1" ref="AH2682" ca="1">IFERROR(INDIRECT("$ag"&amp;S2682),"")</f>
        <v/>
      </c>
      <c r="AI2682" t="e" cm="1">
        <f t="array" aca="1" ref="AI2682" ca="1">INDIRECT("O"&amp;S2682)</f>
        <v>#VALUE!</v>
      </c>
      <c r="AJ2682" t="str">
        <f t="shared" si="831"/>
        <v/>
      </c>
    </row>
    <row r="2683" spans="1:36" ht="16.5" customHeight="1">
      <c r="A2683" s="129"/>
      <c r="B2683" s="134"/>
      <c r="C2683" s="135"/>
      <c r="D2683" s="146"/>
      <c r="E2683" s="146"/>
      <c r="F2683" s="135"/>
      <c r="G2683" s="147"/>
      <c r="H2683" s="147"/>
      <c r="I2683" s="147"/>
      <c r="J2683" s="147"/>
      <c r="K2683" s="38"/>
      <c r="L2683" s="143"/>
      <c r="M2683" s="143"/>
      <c r="N2683" s="61"/>
      <c r="O2683" s="314"/>
      <c r="Q2683" t="str">
        <f t="shared" si="826"/>
        <v/>
      </c>
      <c r="S2683" t="e">
        <f t="shared" ca="1" si="835"/>
        <v>#VALUE!</v>
      </c>
      <c r="T2683" t="e">
        <f t="shared" ca="1" si="832"/>
        <v>#VALUE!</v>
      </c>
      <c r="U2683">
        <f t="shared" si="836"/>
        <v>2616</v>
      </c>
      <c r="V2683">
        <v>218.33333333335099</v>
      </c>
      <c r="W2683">
        <f t="shared" si="839"/>
        <v>218</v>
      </c>
      <c r="X2683" t="str" cm="1">
        <f t="array" aca="1" ref="X2683" ca="1">IFERROR(INDEX('PC&amp;PD'!$A$1:$AS$19,ROW('PC&amp;PD'!$A$19),MATCH(INDIRECT(T2683),'PC&amp;PD'!$A$1:$AS$1,0)),"")</f>
        <v/>
      </c>
      <c r="AA2683" t="str">
        <f t="shared" si="827"/>
        <v/>
      </c>
      <c r="AB2683" t="str">
        <f t="shared" si="828"/>
        <v/>
      </c>
      <c r="AC2683" t="e">
        <f t="shared" ca="1" si="829"/>
        <v>#VALUE!</v>
      </c>
      <c r="AD2683" t="str" cm="1">
        <f t="array" aca="1" ref="AD2683" ca="1">IFERROR(IF((LEFT(INDIRECT("$F"&amp;$S2683),4))="GOTS",IF($G2683="Organic","GOTS_Organic_raw",(IF($G2683="Responsible","GOTS_Responsible",(IF($G2683="No Attribute (Conventional)","GOTS_conventional",(IF($G2683="Recycled Pre/Post-Consumer","GOTS_pre_post",(IF($G2683="In-Conversion","GOTS_in_conversion",(IF($G2683="Sustainably Sourced","Sustainably_sourced",(IF($G2683="Recycled pre-consumer organic","GOTS_recycled_organic",""))))))))))))),IF($G2683="Organic","Organic",(IF($G2683="Responsible","Responsible",(IF($G2683="No Attribute (Conventional)","No_Attribute_Conventional",(IF($G2683="Recycled Pre/Post-Consumer","Recycled_Pre_Post_Consumer",(IF($G2683="In-Conversion","In_Conversion",(IF($G2683="Recycled Pre-Consumer","Recycled_Pre_Consumer",(IF($G2683="Recycled Post-Consumer","Recycled_Post_Consumer",(IF($G2683="Sustainably Sourced","Sustainably_sourced",(IF($G2683="Recycled pre-consumer organic","GOTS_recycled_organic","")))))))))))))))))),"")</f>
        <v/>
      </c>
      <c r="AE2683" t="e" cm="1">
        <f t="array" aca="1" ref="AE2683" ca="1">IF($I2683="",IF(INDIRECT("$F"&amp;$S2683)="","",IF(LEFT(INDIRECT("$F"&amp;$S2683),3)="GRS","GRS_RCS_RM",IF((LEFT(INDIRECT("$F"&amp;$S2683),3))="RCS","GRS_RCS_RM",IF(INDIRECT("$F"&amp;$S2683)="OCS (No Label)","OCS_Conversion_RM",IF(LEFT(INDIRECT("$F"&amp;$S2683),3)="OCS","OCS_RM",IF(RIGHT(INDIRECT("$F"&amp;$S2683),10)="conversion","GOTS_RM_conversion",IF((LEFT(INDIRECT("$F"&amp;$S2683),4))="GOTS","GOTS_RM","Responsible_RM"))))))),"DELETERM")</f>
        <v>#VALUE!</v>
      </c>
      <c r="AF2683" t="e" cm="1">
        <f t="array" aca="1" ref="AF2683" ca="1">IF($S2683="","",INDIRECT("$Z"&amp;$S2683))</f>
        <v>#VALUE!</v>
      </c>
      <c r="AG2683" t="str">
        <f t="shared" si="830"/>
        <v/>
      </c>
      <c r="AH2683" t="str" cm="1">
        <f t="array" aca="1" ref="AH2683" ca="1">IFERROR(INDIRECT("$ag"&amp;S2683),"")</f>
        <v/>
      </c>
      <c r="AI2683" t="e" cm="1">
        <f t="array" aca="1" ref="AI2683" ca="1">INDIRECT("O"&amp;S2683)</f>
        <v>#VALUE!</v>
      </c>
      <c r="AJ2683" t="str">
        <f t="shared" si="831"/>
        <v/>
      </c>
    </row>
    <row r="2684" spans="1:36" ht="16.5" customHeight="1">
      <c r="A2684" s="129"/>
      <c r="B2684" s="134"/>
      <c r="C2684" s="135"/>
      <c r="D2684" s="146"/>
      <c r="E2684" s="146"/>
      <c r="F2684" s="135"/>
      <c r="G2684" s="147"/>
      <c r="H2684" s="147"/>
      <c r="I2684" s="147"/>
      <c r="J2684" s="147"/>
      <c r="K2684" s="38"/>
      <c r="L2684" s="143"/>
      <c r="M2684" s="143"/>
      <c r="N2684" s="61"/>
      <c r="O2684" s="314"/>
      <c r="Q2684" t="str">
        <f t="shared" si="826"/>
        <v/>
      </c>
      <c r="S2684" t="e">
        <f t="shared" ca="1" si="835"/>
        <v>#VALUE!</v>
      </c>
      <c r="T2684" t="e">
        <f t="shared" ca="1" si="832"/>
        <v>#VALUE!</v>
      </c>
      <c r="U2684">
        <f t="shared" si="836"/>
        <v>2616</v>
      </c>
      <c r="V2684">
        <v>218.41666666668399</v>
      </c>
      <c r="W2684">
        <f t="shared" si="839"/>
        <v>218</v>
      </c>
      <c r="X2684" t="str" cm="1">
        <f t="array" aca="1" ref="X2684" ca="1">IFERROR(INDEX('PC&amp;PD'!$A$1:$AS$19,ROW('PC&amp;PD'!$A$19),MATCH(INDIRECT(T2684),'PC&amp;PD'!$A$1:$AS$1,0)),"")</f>
        <v/>
      </c>
      <c r="AA2684" t="str">
        <f t="shared" si="827"/>
        <v/>
      </c>
      <c r="AB2684" t="str">
        <f t="shared" si="828"/>
        <v/>
      </c>
      <c r="AC2684" t="e">
        <f t="shared" ca="1" si="829"/>
        <v>#VALUE!</v>
      </c>
      <c r="AD2684" t="str" cm="1">
        <f t="array" aca="1" ref="AD2684" ca="1">IFERROR(IF((LEFT(INDIRECT("$F"&amp;$S2684),4))="GOTS",IF($G2684="Organic","GOTS_Organic_raw",(IF($G2684="Responsible","GOTS_Responsible",(IF($G2684="No Attribute (Conventional)","GOTS_conventional",(IF($G2684="Recycled Pre/Post-Consumer","GOTS_pre_post",(IF($G2684="In-Conversion","GOTS_in_conversion",(IF($G2684="Sustainably Sourced","Sustainably_sourced",(IF($G2684="Recycled pre-consumer organic","GOTS_recycled_organic",""))))))))))))),IF($G2684="Organic","Organic",(IF($G2684="Responsible","Responsible",(IF($G2684="No Attribute (Conventional)","No_Attribute_Conventional",(IF($G2684="Recycled Pre/Post-Consumer","Recycled_Pre_Post_Consumer",(IF($G2684="In-Conversion","In_Conversion",(IF($G2684="Recycled Pre-Consumer","Recycled_Pre_Consumer",(IF($G2684="Recycled Post-Consumer","Recycled_Post_Consumer",(IF($G2684="Sustainably Sourced","Sustainably_sourced",(IF($G2684="Recycled pre-consumer organic","GOTS_recycled_organic","")))))))))))))))))),"")</f>
        <v/>
      </c>
      <c r="AE2684" t="e" cm="1">
        <f t="array" aca="1" ref="AE2684" ca="1">IF($I2684="",IF(INDIRECT("$F"&amp;$S2684)="","",IF(LEFT(INDIRECT("$F"&amp;$S2684),3)="GRS","GRS_RCS_RM",IF((LEFT(INDIRECT("$F"&amp;$S2684),3))="RCS","GRS_RCS_RM",IF(INDIRECT("$F"&amp;$S2684)="OCS (No Label)","OCS_Conversion_RM",IF(LEFT(INDIRECT("$F"&amp;$S2684),3)="OCS","OCS_RM",IF(RIGHT(INDIRECT("$F"&amp;$S2684),10)="conversion","GOTS_RM_conversion",IF((LEFT(INDIRECT("$F"&amp;$S2684),4))="GOTS","GOTS_RM","Responsible_RM"))))))),"DELETERM")</f>
        <v>#VALUE!</v>
      </c>
      <c r="AF2684" t="e" cm="1">
        <f t="array" aca="1" ref="AF2684" ca="1">IF($S2684="","",INDIRECT("$Z"&amp;$S2684))</f>
        <v>#VALUE!</v>
      </c>
      <c r="AG2684" t="str">
        <f t="shared" si="830"/>
        <v/>
      </c>
      <c r="AH2684" t="str" cm="1">
        <f t="array" aca="1" ref="AH2684" ca="1">IFERROR(INDIRECT("$ag"&amp;S2684),"")</f>
        <v/>
      </c>
      <c r="AI2684" t="e" cm="1">
        <f t="array" aca="1" ref="AI2684" ca="1">INDIRECT("O"&amp;S2684)</f>
        <v>#VALUE!</v>
      </c>
      <c r="AJ2684" t="str">
        <f t="shared" si="831"/>
        <v/>
      </c>
    </row>
    <row r="2685" spans="1:36" ht="16.5" customHeight="1">
      <c r="A2685" s="130"/>
      <c r="B2685" s="136"/>
      <c r="C2685" s="137"/>
      <c r="D2685" s="146"/>
      <c r="E2685" s="146"/>
      <c r="F2685" s="137"/>
      <c r="G2685" s="147"/>
      <c r="H2685" s="147"/>
      <c r="I2685" s="147"/>
      <c r="J2685" s="147"/>
      <c r="K2685" s="38"/>
      <c r="L2685" s="144"/>
      <c r="M2685" s="144"/>
      <c r="N2685" s="61"/>
      <c r="O2685" s="314"/>
      <c r="Q2685" t="str">
        <f t="shared" si="826"/>
        <v/>
      </c>
      <c r="S2685" t="e">
        <f t="shared" ca="1" si="835"/>
        <v>#VALUE!</v>
      </c>
      <c r="T2685" t="e">
        <f t="shared" ca="1" si="832"/>
        <v>#VALUE!</v>
      </c>
      <c r="U2685">
        <f t="shared" si="836"/>
        <v>2616</v>
      </c>
      <c r="V2685">
        <v>218.500000000017</v>
      </c>
      <c r="W2685">
        <f t="shared" si="839"/>
        <v>218</v>
      </c>
      <c r="X2685" t="str" cm="1">
        <f t="array" aca="1" ref="X2685" ca="1">IFERROR(INDEX('PC&amp;PD'!$A$1:$AS$19,ROW('PC&amp;PD'!$A$19),MATCH(INDIRECT(T2685),'PC&amp;PD'!$A$1:$AS$1,0)),"")</f>
        <v/>
      </c>
      <c r="AA2685" t="str">
        <f t="shared" si="827"/>
        <v/>
      </c>
      <c r="AB2685" t="str">
        <f t="shared" si="828"/>
        <v/>
      </c>
      <c r="AC2685" t="e">
        <f t="shared" ca="1" si="829"/>
        <v>#VALUE!</v>
      </c>
      <c r="AD2685" t="str" cm="1">
        <f t="array" aca="1" ref="AD2685" ca="1">IFERROR(IF((LEFT(INDIRECT("$F"&amp;$S2685),4))="GOTS",IF($G2685="Organic","GOTS_Organic_raw",(IF($G2685="Responsible","GOTS_Responsible",(IF($G2685="No Attribute (Conventional)","GOTS_conventional",(IF($G2685="Recycled Pre/Post-Consumer","GOTS_pre_post",(IF($G2685="In-Conversion","GOTS_in_conversion",(IF($G2685="Sustainably Sourced","Sustainably_sourced",(IF($G2685="Recycled pre-consumer organic","GOTS_recycled_organic",""))))))))))))),IF($G2685="Organic","Organic",(IF($G2685="Responsible","Responsible",(IF($G2685="No Attribute (Conventional)","No_Attribute_Conventional",(IF($G2685="Recycled Pre/Post-Consumer","Recycled_Pre_Post_Consumer",(IF($G2685="In-Conversion","In_Conversion",(IF($G2685="Recycled Pre-Consumer","Recycled_Pre_Consumer",(IF($G2685="Recycled Post-Consumer","Recycled_Post_Consumer",(IF($G2685="Sustainably Sourced","Sustainably_sourced",(IF($G2685="Recycled pre-consumer organic","GOTS_recycled_organic","")))))))))))))))))),"")</f>
        <v/>
      </c>
      <c r="AE2685" t="e" cm="1">
        <f t="array" aca="1" ref="AE2685" ca="1">IF($I2685="",IF(INDIRECT("$F"&amp;$S2685)="","",IF(LEFT(INDIRECT("$F"&amp;$S2685),3)="GRS","GRS_RCS_RM",IF((LEFT(INDIRECT("$F"&amp;$S2685),3))="RCS","GRS_RCS_RM",IF(INDIRECT("$F"&amp;$S2685)="OCS (No Label)","OCS_Conversion_RM",IF(LEFT(INDIRECT("$F"&amp;$S2685),3)="OCS","OCS_RM",IF(RIGHT(INDIRECT("$F"&amp;$S2685),10)="conversion","GOTS_RM_conversion",IF((LEFT(INDIRECT("$F"&amp;$S2685),4))="GOTS","GOTS_RM","Responsible_RM"))))))),"DELETERM")</f>
        <v>#VALUE!</v>
      </c>
      <c r="AF2685" t="e" cm="1">
        <f t="array" aca="1" ref="AF2685" ca="1">IF($S2685="","",INDIRECT("$Z"&amp;$S2685))</f>
        <v>#VALUE!</v>
      </c>
      <c r="AG2685" t="str">
        <f t="shared" si="830"/>
        <v/>
      </c>
      <c r="AH2685" t="str" cm="1">
        <f t="array" aca="1" ref="AH2685" ca="1">IFERROR(INDIRECT("$ag"&amp;S2685),"")</f>
        <v/>
      </c>
      <c r="AI2685" t="e" cm="1">
        <f t="array" aca="1" ref="AI2685" ca="1">INDIRECT("O"&amp;S2685)</f>
        <v>#VALUE!</v>
      </c>
      <c r="AJ2685" t="str">
        <f t="shared" si="831"/>
        <v/>
      </c>
    </row>
    <row r="2686" spans="1:36" ht="16.5" customHeight="1">
      <c r="A2686" s="130"/>
      <c r="B2686" s="136"/>
      <c r="C2686" s="137"/>
      <c r="D2686" s="146"/>
      <c r="E2686" s="146"/>
      <c r="F2686" s="137"/>
      <c r="G2686" s="147"/>
      <c r="H2686" s="147"/>
      <c r="I2686" s="147"/>
      <c r="J2686" s="147"/>
      <c r="K2686" s="38"/>
      <c r="L2686" s="144"/>
      <c r="M2686" s="144"/>
      <c r="N2686" s="61"/>
      <c r="O2686" s="314"/>
      <c r="Q2686" t="str">
        <f t="shared" si="826"/>
        <v/>
      </c>
      <c r="S2686" t="e">
        <f t="shared" ca="1" si="835"/>
        <v>#VALUE!</v>
      </c>
      <c r="T2686" t="e">
        <f t="shared" ca="1" si="832"/>
        <v>#VALUE!</v>
      </c>
      <c r="U2686">
        <f t="shared" si="836"/>
        <v>2616</v>
      </c>
      <c r="V2686">
        <v>218.58333333335099</v>
      </c>
      <c r="W2686">
        <f t="shared" si="839"/>
        <v>218</v>
      </c>
      <c r="X2686" t="str" cm="1">
        <f t="array" aca="1" ref="X2686" ca="1">IFERROR(INDEX('PC&amp;PD'!$A$1:$AS$19,ROW('PC&amp;PD'!$A$19),MATCH(INDIRECT(T2686),'PC&amp;PD'!$A$1:$AS$1,0)),"")</f>
        <v/>
      </c>
      <c r="AA2686" t="str">
        <f t="shared" si="827"/>
        <v/>
      </c>
      <c r="AB2686" t="str">
        <f t="shared" si="828"/>
        <v/>
      </c>
      <c r="AC2686" t="e">
        <f t="shared" ca="1" si="829"/>
        <v>#VALUE!</v>
      </c>
      <c r="AD2686" t="str" cm="1">
        <f t="array" aca="1" ref="AD2686" ca="1">IFERROR(IF((LEFT(INDIRECT("$F"&amp;$S2686),4))="GOTS",IF($G2686="Organic","GOTS_Organic_raw",(IF($G2686="Responsible","GOTS_Responsible",(IF($G2686="No Attribute (Conventional)","GOTS_conventional",(IF($G2686="Recycled Pre/Post-Consumer","GOTS_pre_post",(IF($G2686="In-Conversion","GOTS_in_conversion",(IF($G2686="Sustainably Sourced","Sustainably_sourced",(IF($G2686="Recycled pre-consumer organic","GOTS_recycled_organic",""))))))))))))),IF($G2686="Organic","Organic",(IF($G2686="Responsible","Responsible",(IF($G2686="No Attribute (Conventional)","No_Attribute_Conventional",(IF($G2686="Recycled Pre/Post-Consumer","Recycled_Pre_Post_Consumer",(IF($G2686="In-Conversion","In_Conversion",(IF($G2686="Recycled Pre-Consumer","Recycled_Pre_Consumer",(IF($G2686="Recycled Post-Consumer","Recycled_Post_Consumer",(IF($G2686="Sustainably Sourced","Sustainably_sourced",(IF($G2686="Recycled pre-consumer organic","GOTS_recycled_organic","")))))))))))))))))),"")</f>
        <v/>
      </c>
      <c r="AE2686" t="e" cm="1">
        <f t="array" aca="1" ref="AE2686" ca="1">IF($I2686="",IF(INDIRECT("$F"&amp;$S2686)="","",IF(LEFT(INDIRECT("$F"&amp;$S2686),3)="GRS","GRS_RCS_RM",IF((LEFT(INDIRECT("$F"&amp;$S2686),3))="RCS","GRS_RCS_RM",IF(INDIRECT("$F"&amp;$S2686)="OCS (No Label)","OCS_Conversion_RM",IF(LEFT(INDIRECT("$F"&amp;$S2686),3)="OCS","OCS_RM",IF(RIGHT(INDIRECT("$F"&amp;$S2686),10)="conversion","GOTS_RM_conversion",IF((LEFT(INDIRECT("$F"&amp;$S2686),4))="GOTS","GOTS_RM","Responsible_RM"))))))),"DELETERM")</f>
        <v>#VALUE!</v>
      </c>
      <c r="AF2686" t="e" cm="1">
        <f t="array" aca="1" ref="AF2686" ca="1">IF($S2686="","",INDIRECT("$Z"&amp;$S2686))</f>
        <v>#VALUE!</v>
      </c>
      <c r="AG2686" t="str">
        <f t="shared" si="830"/>
        <v/>
      </c>
      <c r="AH2686" t="str" cm="1">
        <f t="array" aca="1" ref="AH2686" ca="1">IFERROR(INDIRECT("$ag"&amp;S2686),"")</f>
        <v/>
      </c>
      <c r="AI2686" t="e" cm="1">
        <f t="array" aca="1" ref="AI2686" ca="1">INDIRECT("O"&amp;S2686)</f>
        <v>#VALUE!</v>
      </c>
      <c r="AJ2686" t="str">
        <f t="shared" si="831"/>
        <v/>
      </c>
    </row>
    <row r="2687" spans="1:36" ht="16.5" customHeight="1">
      <c r="A2687" s="130"/>
      <c r="B2687" s="136"/>
      <c r="C2687" s="137"/>
      <c r="D2687" s="146"/>
      <c r="E2687" s="146"/>
      <c r="F2687" s="137"/>
      <c r="G2687" s="147"/>
      <c r="H2687" s="147"/>
      <c r="I2687" s="147"/>
      <c r="J2687" s="147"/>
      <c r="K2687" s="38"/>
      <c r="L2687" s="144"/>
      <c r="M2687" s="144"/>
      <c r="N2687" s="61"/>
      <c r="O2687" s="314"/>
      <c r="Q2687" t="str">
        <f t="shared" si="826"/>
        <v/>
      </c>
      <c r="S2687" t="e">
        <f t="shared" ca="1" si="835"/>
        <v>#VALUE!</v>
      </c>
      <c r="T2687" t="e">
        <f t="shared" ca="1" si="832"/>
        <v>#VALUE!</v>
      </c>
      <c r="U2687">
        <f t="shared" si="836"/>
        <v>2616</v>
      </c>
      <c r="V2687">
        <v>218.66666666668399</v>
      </c>
      <c r="W2687">
        <f t="shared" si="839"/>
        <v>218</v>
      </c>
      <c r="X2687" t="str" cm="1">
        <f t="array" aca="1" ref="X2687" ca="1">IFERROR(INDEX('PC&amp;PD'!$A$1:$AS$19,ROW('PC&amp;PD'!$A$19),MATCH(INDIRECT(T2687),'PC&amp;PD'!$A$1:$AS$1,0)),"")</f>
        <v/>
      </c>
      <c r="AA2687" t="str">
        <f t="shared" si="827"/>
        <v/>
      </c>
      <c r="AB2687" t="str">
        <f t="shared" si="828"/>
        <v/>
      </c>
      <c r="AC2687" t="e">
        <f t="shared" ca="1" si="829"/>
        <v>#VALUE!</v>
      </c>
      <c r="AD2687" t="str" cm="1">
        <f t="array" aca="1" ref="AD2687" ca="1">IFERROR(IF((LEFT(INDIRECT("$F"&amp;$S2687),4))="GOTS",IF($G2687="Organic","GOTS_Organic_raw",(IF($G2687="Responsible","GOTS_Responsible",(IF($G2687="No Attribute (Conventional)","GOTS_conventional",(IF($G2687="Recycled Pre/Post-Consumer","GOTS_pre_post",(IF($G2687="In-Conversion","GOTS_in_conversion",(IF($G2687="Sustainably Sourced","Sustainably_sourced",(IF($G2687="Recycled pre-consumer organic","GOTS_recycled_organic",""))))))))))))),IF($G2687="Organic","Organic",(IF($G2687="Responsible","Responsible",(IF($G2687="No Attribute (Conventional)","No_Attribute_Conventional",(IF($G2687="Recycled Pre/Post-Consumer","Recycled_Pre_Post_Consumer",(IF($G2687="In-Conversion","In_Conversion",(IF($G2687="Recycled Pre-Consumer","Recycled_Pre_Consumer",(IF($G2687="Recycled Post-Consumer","Recycled_Post_Consumer",(IF($G2687="Sustainably Sourced","Sustainably_sourced",(IF($G2687="Recycled pre-consumer organic","GOTS_recycled_organic","")))))))))))))))))),"")</f>
        <v/>
      </c>
      <c r="AE2687" t="e" cm="1">
        <f t="array" aca="1" ref="AE2687" ca="1">IF($I2687="",IF(INDIRECT("$F"&amp;$S2687)="","",IF(LEFT(INDIRECT("$F"&amp;$S2687),3)="GRS","GRS_RCS_RM",IF((LEFT(INDIRECT("$F"&amp;$S2687),3))="RCS","GRS_RCS_RM",IF(INDIRECT("$F"&amp;$S2687)="OCS (No Label)","OCS_Conversion_RM",IF(LEFT(INDIRECT("$F"&amp;$S2687),3)="OCS","OCS_RM",IF(RIGHT(INDIRECT("$F"&amp;$S2687),10)="conversion","GOTS_RM_conversion",IF((LEFT(INDIRECT("$F"&amp;$S2687),4))="GOTS","GOTS_RM","Responsible_RM"))))))),"DELETERM")</f>
        <v>#VALUE!</v>
      </c>
      <c r="AF2687" t="e" cm="1">
        <f t="array" aca="1" ref="AF2687" ca="1">IF($S2687="","",INDIRECT("$Z"&amp;$S2687))</f>
        <v>#VALUE!</v>
      </c>
      <c r="AG2687" t="str">
        <f t="shared" si="830"/>
        <v/>
      </c>
      <c r="AH2687" t="str" cm="1">
        <f t="array" aca="1" ref="AH2687" ca="1">IFERROR(INDIRECT("$ag"&amp;S2687),"")</f>
        <v/>
      </c>
      <c r="AI2687" t="e" cm="1">
        <f t="array" aca="1" ref="AI2687" ca="1">INDIRECT("O"&amp;S2687)</f>
        <v>#VALUE!</v>
      </c>
      <c r="AJ2687" t="str">
        <f t="shared" si="831"/>
        <v/>
      </c>
    </row>
    <row r="2688" spans="1:36" ht="16.5" customHeight="1">
      <c r="A2688" s="130"/>
      <c r="B2688" s="136"/>
      <c r="C2688" s="137"/>
      <c r="D2688" s="146"/>
      <c r="E2688" s="146"/>
      <c r="F2688" s="137"/>
      <c r="G2688" s="147"/>
      <c r="H2688" s="147"/>
      <c r="I2688" s="147"/>
      <c r="J2688" s="147"/>
      <c r="K2688" s="38"/>
      <c r="L2688" s="144"/>
      <c r="M2688" s="144"/>
      <c r="N2688" s="61"/>
      <c r="O2688" s="314"/>
      <c r="Q2688" t="str">
        <f t="shared" ref="Q2688:Q2751" si="846">IF(G2688="No Attribute (Conventional)",IF(OR($G2688="",$I2688="",$K2688=""),"",CONCATENATE($K2688," ",$AA2688," ",$I2688," + ")),IF(OR($G2688="",$I2688="",$K2688=""),"",CONCATENATE($K2688," ",$G2688," ",$I2688," + ")))</f>
        <v/>
      </c>
      <c r="S2688" t="e">
        <f t="shared" ca="1" si="835"/>
        <v>#VALUE!</v>
      </c>
      <c r="T2688" t="e">
        <f t="shared" ca="1" si="832"/>
        <v>#VALUE!</v>
      </c>
      <c r="U2688">
        <f t="shared" si="836"/>
        <v>2616</v>
      </c>
      <c r="V2688">
        <v>218.750000000017</v>
      </c>
      <c r="W2688">
        <f t="shared" si="839"/>
        <v>218</v>
      </c>
      <c r="X2688" t="str" cm="1">
        <f t="array" aca="1" ref="X2688" ca="1">IFERROR(INDEX('PC&amp;PD'!$A$1:$AS$19,ROW('PC&amp;PD'!$A$19),MATCH(INDIRECT(T2688),'PC&amp;PD'!$A$1:$AS$1,0)),"")</f>
        <v/>
      </c>
      <c r="AA2688" t="str">
        <f t="shared" ref="AA2688:AA2751" si="847">IFERROR(IF(G2688="","",IF(G2688="No Attribute (Conventional)","",G2688)),"")</f>
        <v/>
      </c>
      <c r="AB2688" t="str">
        <f t="shared" ref="AB2688:AB2751" si="848">IFERROR(IF($F2688="OCS 100", "OCS_100",IF($F2688="OCS Blended", "OCS_Blended",IF($F2688="OCS (No Label)", "OCS_No_Label",IF($F2688="RCS 100", "RCS_100",IF($F2688="RCS Blended","RCS_Blended",IF($F2688="GRS","GRS",IF($F2688="GRS (No Label)", "GRS_No_Label",IF($F2688="RDS","RDS",IF($F2688="RWS","RWS",IF($F2688="RMS","RMS",IF($F2688="GOTS Organic","GOTS_Organic",IF($F2688="GOTS Made with organic","GOTS_Made_with_organic",IF($F2688="GOTS Organic - in conversion","GOTS_Organic_in_Conversion",IF($F2688="GOTS Made with organic - in conversion","GOTS_Made_with_Organic_in_Conversion",IF($F2688="RAS","RAS",IF($F2688="Rcs (No Label)","RCS_No_Label",IF($F2688="RWS (No Label)","RWS_No_Label",IF($F2688="RMS (No Label)","RMS_No_Label",IF($F2688="RAS (No Label)","RAS_No_Label",IF($F2688="RDS (No Label)","RDS_No_Label","")))))))))))))))))))),"")</f>
        <v/>
      </c>
      <c r="AC2688" t="e">
        <f t="shared" ref="AC2688:AC2751" ca="1" si="849">"$AB"&amp;S2688</f>
        <v>#VALUE!</v>
      </c>
      <c r="AD2688" t="str" cm="1">
        <f t="array" aca="1" ref="AD2688" ca="1">IFERROR(IF((LEFT(INDIRECT("$F"&amp;$S2688),4))="GOTS",IF($G2688="Organic","GOTS_Organic_raw",(IF($G2688="Responsible","GOTS_Responsible",(IF($G2688="No Attribute (Conventional)","GOTS_conventional",(IF($G2688="Recycled Pre/Post-Consumer","GOTS_pre_post",(IF($G2688="In-Conversion","GOTS_in_conversion",(IF($G2688="Sustainably Sourced","Sustainably_sourced",(IF($G2688="Recycled pre-consumer organic","GOTS_recycled_organic",""))))))))))))),IF($G2688="Organic","Organic",(IF($G2688="Responsible","Responsible",(IF($G2688="No Attribute (Conventional)","No_Attribute_Conventional",(IF($G2688="Recycled Pre/Post-Consumer","Recycled_Pre_Post_Consumer",(IF($G2688="In-Conversion","In_Conversion",(IF($G2688="Recycled Pre-Consumer","Recycled_Pre_Consumer",(IF($G2688="Recycled Post-Consumer","Recycled_Post_Consumer",(IF($G2688="Sustainably Sourced","Sustainably_sourced",(IF($G2688="Recycled pre-consumer organic","GOTS_recycled_organic","")))))))))))))))))),"")</f>
        <v/>
      </c>
      <c r="AE2688" t="e" cm="1">
        <f t="array" aca="1" ref="AE2688" ca="1">IF($I2688="",IF(INDIRECT("$F"&amp;$S2688)="","",IF(LEFT(INDIRECT("$F"&amp;$S2688),3)="GRS","GRS_RCS_RM",IF((LEFT(INDIRECT("$F"&amp;$S2688),3))="RCS","GRS_RCS_RM",IF(INDIRECT("$F"&amp;$S2688)="OCS (No Label)","OCS_Conversion_RM",IF(LEFT(INDIRECT("$F"&amp;$S2688),3)="OCS","OCS_RM",IF(RIGHT(INDIRECT("$F"&amp;$S2688),10)="conversion","GOTS_RM_conversion",IF((LEFT(INDIRECT("$F"&amp;$S2688),4))="GOTS","GOTS_RM","Responsible_RM"))))))),"DELETERM")</f>
        <v>#VALUE!</v>
      </c>
      <c r="AF2688" t="e" cm="1">
        <f t="array" aca="1" ref="AF2688" ca="1">IF($S2688="","",INDIRECT("$Z"&amp;$S2688))</f>
        <v>#VALUE!</v>
      </c>
      <c r="AG2688" t="str">
        <f t="shared" ref="AG2688:AG2751" si="850">IF(AND(AJ2688="",AJ2689="",AJ2690="",AJ2691="",AJ2692="",AJ2693="",AJ2694="",AJ2695="",AJ2696="",AJ2697="",AJ2698="",AJ2699=""),"",CONCATENATE(AJ2688, AJ2689, AJ2690, AJ2691,AJ2692, AJ2693, AJ2694, AJ2695, AJ2696, AJ2697, AJ2698,AJ2699))</f>
        <v/>
      </c>
      <c r="AH2688" t="str" cm="1">
        <f t="array" aca="1" ref="AH2688" ca="1">IFERROR(INDIRECT("$ag"&amp;S2688),"")</f>
        <v/>
      </c>
      <c r="AI2688" t="e" cm="1">
        <f t="array" aca="1" ref="AI2688" ca="1">INDIRECT("O"&amp;S2688)</f>
        <v>#VALUE!</v>
      </c>
      <c r="AJ2688" t="str">
        <f t="shared" ref="AJ2688:AJ2751" si="851">IF(OR(Y2688="",Y2688=0),"",Y2688&amp;", ")</f>
        <v/>
      </c>
    </row>
    <row r="2689" spans="1:36" ht="16.5" customHeight="1">
      <c r="A2689" s="130"/>
      <c r="B2689" s="136"/>
      <c r="C2689" s="137"/>
      <c r="D2689" s="146"/>
      <c r="E2689" s="146"/>
      <c r="F2689" s="137"/>
      <c r="G2689" s="147"/>
      <c r="H2689" s="147"/>
      <c r="I2689" s="147"/>
      <c r="J2689" s="147"/>
      <c r="K2689" s="38"/>
      <c r="L2689" s="144"/>
      <c r="M2689" s="144"/>
      <c r="N2689" s="61"/>
      <c r="O2689" s="314"/>
      <c r="Q2689" t="str">
        <f t="shared" si="846"/>
        <v/>
      </c>
      <c r="S2689" t="e">
        <f t="shared" ca="1" si="835"/>
        <v>#VALUE!</v>
      </c>
      <c r="T2689" t="e">
        <f t="shared" ca="1" si="832"/>
        <v>#VALUE!</v>
      </c>
      <c r="U2689">
        <f t="shared" si="836"/>
        <v>2616</v>
      </c>
      <c r="V2689">
        <v>218.83333333335099</v>
      </c>
      <c r="W2689">
        <f t="shared" si="839"/>
        <v>218</v>
      </c>
      <c r="X2689" t="str" cm="1">
        <f t="array" aca="1" ref="X2689" ca="1">IFERROR(INDEX('PC&amp;PD'!$A$1:$AS$19,ROW('PC&amp;PD'!$A$19),MATCH(INDIRECT(T2689),'PC&amp;PD'!$A$1:$AS$1,0)),"")</f>
        <v/>
      </c>
      <c r="AA2689" t="str">
        <f t="shared" si="847"/>
        <v/>
      </c>
      <c r="AB2689" t="str">
        <f t="shared" si="848"/>
        <v/>
      </c>
      <c r="AC2689" t="e">
        <f t="shared" ca="1" si="849"/>
        <v>#VALUE!</v>
      </c>
      <c r="AD2689" t="str" cm="1">
        <f t="array" aca="1" ref="AD2689" ca="1">IFERROR(IF((LEFT(INDIRECT("$F"&amp;$S2689),4))="GOTS",IF($G2689="Organic","GOTS_Organic_raw",(IF($G2689="Responsible","GOTS_Responsible",(IF($G2689="No Attribute (Conventional)","GOTS_conventional",(IF($G2689="Recycled Pre/Post-Consumer","GOTS_pre_post",(IF($G2689="In-Conversion","GOTS_in_conversion",(IF($G2689="Sustainably Sourced","Sustainably_sourced",(IF($G2689="Recycled pre-consumer organic","GOTS_recycled_organic",""))))))))))))),IF($G2689="Organic","Organic",(IF($G2689="Responsible","Responsible",(IF($G2689="No Attribute (Conventional)","No_Attribute_Conventional",(IF($G2689="Recycled Pre/Post-Consumer","Recycled_Pre_Post_Consumer",(IF($G2689="In-Conversion","In_Conversion",(IF($G2689="Recycled Pre-Consumer","Recycled_Pre_Consumer",(IF($G2689="Recycled Post-Consumer","Recycled_Post_Consumer",(IF($G2689="Sustainably Sourced","Sustainably_sourced",(IF($G2689="Recycled pre-consumer organic","GOTS_recycled_organic","")))))))))))))))))),"")</f>
        <v/>
      </c>
      <c r="AE2689" t="e" cm="1">
        <f t="array" aca="1" ref="AE2689" ca="1">IF($I2689="",IF(INDIRECT("$F"&amp;$S2689)="","",IF(LEFT(INDIRECT("$F"&amp;$S2689),3)="GRS","GRS_RCS_RM",IF((LEFT(INDIRECT("$F"&amp;$S2689),3))="RCS","GRS_RCS_RM",IF(INDIRECT("$F"&amp;$S2689)="OCS (No Label)","OCS_Conversion_RM",IF(LEFT(INDIRECT("$F"&amp;$S2689),3)="OCS","OCS_RM",IF(RIGHT(INDIRECT("$F"&amp;$S2689),10)="conversion","GOTS_RM_conversion",IF((LEFT(INDIRECT("$F"&amp;$S2689),4))="GOTS","GOTS_RM","Responsible_RM"))))))),"DELETERM")</f>
        <v>#VALUE!</v>
      </c>
      <c r="AF2689" t="e" cm="1">
        <f t="array" aca="1" ref="AF2689" ca="1">IF($S2689="","",INDIRECT("$Z"&amp;$S2689))</f>
        <v>#VALUE!</v>
      </c>
      <c r="AG2689" t="str">
        <f t="shared" si="850"/>
        <v/>
      </c>
      <c r="AH2689" t="str" cm="1">
        <f t="array" aca="1" ref="AH2689" ca="1">IFERROR(INDIRECT("$ag"&amp;S2689),"")</f>
        <v/>
      </c>
      <c r="AI2689" t="e" cm="1">
        <f t="array" aca="1" ref="AI2689" ca="1">INDIRECT("O"&amp;S2689)</f>
        <v>#VALUE!</v>
      </c>
      <c r="AJ2689" t="str">
        <f t="shared" si="851"/>
        <v/>
      </c>
    </row>
    <row r="2690" spans="1:36" ht="16.5" customHeight="1" thickBot="1">
      <c r="A2690" s="131"/>
      <c r="B2690" s="138"/>
      <c r="C2690" s="139"/>
      <c r="D2690" s="148"/>
      <c r="E2690" s="148"/>
      <c r="F2690" s="139"/>
      <c r="G2690" s="149"/>
      <c r="H2690" s="149"/>
      <c r="I2690" s="149"/>
      <c r="J2690" s="149"/>
      <c r="K2690" s="39"/>
      <c r="L2690" s="145"/>
      <c r="M2690" s="145"/>
      <c r="N2690" s="62"/>
      <c r="O2690" s="315"/>
      <c r="Q2690" t="str">
        <f t="shared" si="846"/>
        <v/>
      </c>
      <c r="S2690" t="e">
        <f t="shared" ca="1" si="835"/>
        <v>#VALUE!</v>
      </c>
      <c r="T2690" t="e">
        <f t="shared" ref="T2690:T2753" ca="1" si="852">"$B"&amp;S2690</f>
        <v>#VALUE!</v>
      </c>
      <c r="U2690">
        <f t="shared" si="836"/>
        <v>2616</v>
      </c>
      <c r="V2690">
        <v>218.91666666668399</v>
      </c>
      <c r="W2690">
        <f t="shared" si="839"/>
        <v>218</v>
      </c>
      <c r="X2690" t="str" cm="1">
        <f t="array" aca="1" ref="X2690" ca="1">IFERROR(INDEX('PC&amp;PD'!$A$1:$AS$19,ROW('PC&amp;PD'!$A$19),MATCH(INDIRECT(T2690),'PC&amp;PD'!$A$1:$AS$1,0)),"")</f>
        <v/>
      </c>
      <c r="AA2690" t="str">
        <f t="shared" si="847"/>
        <v/>
      </c>
      <c r="AB2690" t="str">
        <f t="shared" si="848"/>
        <v/>
      </c>
      <c r="AC2690" t="e">
        <f t="shared" ca="1" si="849"/>
        <v>#VALUE!</v>
      </c>
      <c r="AD2690" t="str" cm="1">
        <f t="array" aca="1" ref="AD2690" ca="1">IFERROR(IF((LEFT(INDIRECT("$F"&amp;$S2690),4))="GOTS",IF($G2690="Organic","GOTS_Organic_raw",(IF($G2690="Responsible","GOTS_Responsible",(IF($G2690="No Attribute (Conventional)","GOTS_conventional",(IF($G2690="Recycled Pre/Post-Consumer","GOTS_pre_post",(IF($G2690="In-Conversion","GOTS_in_conversion",(IF($G2690="Sustainably Sourced","Sustainably_sourced",(IF($G2690="Recycled pre-consumer organic","GOTS_recycled_organic",""))))))))))))),IF($G2690="Organic","Organic",(IF($G2690="Responsible","Responsible",(IF($G2690="No Attribute (Conventional)","No_Attribute_Conventional",(IF($G2690="Recycled Pre/Post-Consumer","Recycled_Pre_Post_Consumer",(IF($G2690="In-Conversion","In_Conversion",(IF($G2690="Recycled Pre-Consumer","Recycled_Pre_Consumer",(IF($G2690="Recycled Post-Consumer","Recycled_Post_Consumer",(IF($G2690="Sustainably Sourced","Sustainably_sourced",(IF($G2690="Recycled pre-consumer organic","GOTS_recycled_organic","")))))))))))))))))),"")</f>
        <v/>
      </c>
      <c r="AE2690" t="e" cm="1">
        <f t="array" aca="1" ref="AE2690" ca="1">IF($I2690="",IF(INDIRECT("$F"&amp;$S2690)="","",IF(LEFT(INDIRECT("$F"&amp;$S2690),3)="GRS","GRS_RCS_RM",IF((LEFT(INDIRECT("$F"&amp;$S2690),3))="RCS","GRS_RCS_RM",IF(INDIRECT("$F"&amp;$S2690)="OCS (No Label)","OCS_Conversion_RM",IF(LEFT(INDIRECT("$F"&amp;$S2690),3)="OCS","OCS_RM",IF(RIGHT(INDIRECT("$F"&amp;$S2690),10)="conversion","GOTS_RM_conversion",IF((LEFT(INDIRECT("$F"&amp;$S2690),4))="GOTS","GOTS_RM","Responsible_RM"))))))),"DELETERM")</f>
        <v>#VALUE!</v>
      </c>
      <c r="AF2690" t="e" cm="1">
        <f t="array" aca="1" ref="AF2690" ca="1">IF($S2690="","",INDIRECT("$Z"&amp;$S2690))</f>
        <v>#VALUE!</v>
      </c>
      <c r="AG2690" t="str">
        <f t="shared" si="850"/>
        <v/>
      </c>
      <c r="AH2690" t="str" cm="1">
        <f t="array" aca="1" ref="AH2690" ca="1">IFERROR(INDIRECT("$ag"&amp;S2690),"")</f>
        <v/>
      </c>
      <c r="AI2690" t="e" cm="1">
        <f t="array" aca="1" ref="AI2690" ca="1">INDIRECT("O"&amp;S2690)</f>
        <v>#VALUE!</v>
      </c>
      <c r="AJ2690" t="str">
        <f t="shared" si="851"/>
        <v/>
      </c>
    </row>
    <row r="2691" spans="1:36" ht="16.5" customHeight="1">
      <c r="A2691" s="128" t="str">
        <f>IF(B2691="","",COUNTA($B$63:$B2691))</f>
        <v/>
      </c>
      <c r="B2691" s="132"/>
      <c r="C2691" s="133"/>
      <c r="D2691" s="140"/>
      <c r="E2691" s="140"/>
      <c r="F2691" s="133"/>
      <c r="G2691" s="141"/>
      <c r="H2691" s="141"/>
      <c r="I2691" s="141"/>
      <c r="J2691" s="141"/>
      <c r="K2691" s="37"/>
      <c r="L2691" s="142" t="str">
        <f>IF(R2691="","",LEFT(R2691,LEN(R2691)-2))</f>
        <v/>
      </c>
      <c r="M2691" s="142"/>
      <c r="N2691" s="60"/>
      <c r="O2691" s="313"/>
      <c r="Q2691" t="str">
        <f t="shared" si="846"/>
        <v/>
      </c>
      <c r="R2691" t="str">
        <f t="shared" ref="R2691" si="853">CONCATENATE($Q2691,Q2692,Q2693,Q2694,Q2695,Q2696,$Q2697,$Q2698,$Q2699,$Q2700,$Q2701,$Q2702)</f>
        <v/>
      </c>
      <c r="S2691" t="e">
        <f t="shared" ca="1" si="835"/>
        <v>#VALUE!</v>
      </c>
      <c r="T2691" t="e">
        <f t="shared" ca="1" si="852"/>
        <v>#VALUE!</v>
      </c>
      <c r="U2691">
        <f t="shared" si="836"/>
        <v>2628</v>
      </c>
      <c r="V2691">
        <v>219.000000000017</v>
      </c>
      <c r="W2691">
        <f t="shared" si="839"/>
        <v>219</v>
      </c>
      <c r="X2691" t="str" cm="1">
        <f t="array" aca="1" ref="X2691" ca="1">IFERROR(INDEX('PC&amp;PD'!$A$1:$AS$19,ROW('PC&amp;PD'!$A$19),MATCH(INDIRECT(T2691),'PC&amp;PD'!$A$1:$AS$1,0)),"")</f>
        <v/>
      </c>
      <c r="Z2691" t="str">
        <f t="shared" ref="Z2691" si="854">IFERROR(IF($F2691="OCS 100","OCS (OCS 100)",IF($F2691="OCS Blended","OCS (OCS Blended)",IF($F2691="OCS (No Label)","OCS (No Label)",IF($F2691="RCS 100","RCS (RCS 100)",IF($F2691="RCS Blended","RCS (RCS Blended)",IF($F2691="GRS","GRS (GRS)",IF($F2691="GRS (No Label)", "GRS (No Label)",IF($F2691="RDS","RDS (RDS)",IF($F2691="RWS","RWS (RWS)",IF($F2691="RAS","RAS (RAS)",IF($F2691="RMS","RMS (RMS)",IF($F2691="GOTS Organic","GOTS (Organic)",IF($F2691="GOTS Made with organic","GOTS (Made with Organic)",IF($F2691="GOTS Organic - in conversion","GOTS (Organic - In Conversion)",IF($F2691="GOTS Made with organic - in conversion","GOTS (Made with Organic - In Conversion)",""))))))))))))))),"")</f>
        <v/>
      </c>
      <c r="AA2691" t="str">
        <f t="shared" si="847"/>
        <v/>
      </c>
      <c r="AB2691" t="str">
        <f t="shared" si="848"/>
        <v/>
      </c>
      <c r="AC2691" t="e">
        <f t="shared" ca="1" si="849"/>
        <v>#VALUE!</v>
      </c>
      <c r="AD2691" t="str" cm="1">
        <f t="array" aca="1" ref="AD2691" ca="1">IFERROR(IF((LEFT(INDIRECT("$F"&amp;$S2691),4))="GOTS",IF($G2691="Organic","GOTS_Organic_raw",(IF($G2691="Responsible","GOTS_Responsible",(IF($G2691="No Attribute (Conventional)","GOTS_conventional",(IF($G2691="Recycled Pre/Post-Consumer","GOTS_pre_post",(IF($G2691="In-Conversion","GOTS_in_conversion",(IF($G2691="Sustainably Sourced","Sustainably_sourced",(IF($G2691="Recycled pre-consumer organic","GOTS_recycled_organic",""))))))))))))),IF($G2691="Organic","Organic",(IF($G2691="Responsible","Responsible",(IF($G2691="No Attribute (Conventional)","No_Attribute_Conventional",(IF($G2691="Recycled Pre/Post-Consumer","Recycled_Pre_Post_Consumer",(IF($G2691="In-Conversion","In_Conversion",(IF($G2691="Recycled Pre-Consumer","Recycled_Pre_Consumer",(IF($G2691="Recycled Post-Consumer","Recycled_Post_Consumer",(IF($G2691="Sustainably Sourced","Sustainably_sourced",(IF($G2691="Recycled pre-consumer organic","GOTS_recycled_organic","")))))))))))))))))),"")</f>
        <v/>
      </c>
      <c r="AE2691" t="e" cm="1">
        <f t="array" aca="1" ref="AE2691" ca="1">IF($I2691="",IF(INDIRECT("$F"&amp;$S2691)="","",IF(LEFT(INDIRECT("$F"&amp;$S2691),3)="GRS","GRS_RCS_RM",IF((LEFT(INDIRECT("$F"&amp;$S2691),3))="RCS","GRS_RCS_RM",IF(INDIRECT("$F"&amp;$S2691)="OCS (No Label)","OCS_Conversion_RM",IF(LEFT(INDIRECT("$F"&amp;$S2691),3)="OCS","OCS_RM",IF(RIGHT(INDIRECT("$F"&amp;$S2691),10)="conversion","GOTS_RM_conversion",IF((LEFT(INDIRECT("$F"&amp;$S2691),4))="GOTS","GOTS_RM","Responsible_RM"))))))),"DELETERM")</f>
        <v>#VALUE!</v>
      </c>
      <c r="AF2691" t="e" cm="1">
        <f t="array" aca="1" ref="AF2691" ca="1">IF($S2691="","",INDIRECT("$Z"&amp;$S2691))</f>
        <v>#VALUE!</v>
      </c>
      <c r="AG2691" t="str">
        <f t="shared" si="850"/>
        <v/>
      </c>
      <c r="AH2691" t="str" cm="1">
        <f t="array" aca="1" ref="AH2691" ca="1">IFERROR(INDIRECT("$ag"&amp;S2691),"")</f>
        <v/>
      </c>
      <c r="AI2691" t="e" cm="1">
        <f t="array" aca="1" ref="AI2691" ca="1">INDIRECT("O"&amp;S2691)</f>
        <v>#VALUE!</v>
      </c>
      <c r="AJ2691" t="str">
        <f t="shared" si="851"/>
        <v/>
      </c>
    </row>
    <row r="2692" spans="1:36" ht="16.5" customHeight="1">
      <c r="A2692" s="129"/>
      <c r="B2692" s="134"/>
      <c r="C2692" s="135"/>
      <c r="D2692" s="146"/>
      <c r="E2692" s="146"/>
      <c r="F2692" s="135"/>
      <c r="G2692" s="147"/>
      <c r="H2692" s="147"/>
      <c r="I2692" s="147"/>
      <c r="J2692" s="147"/>
      <c r="K2692" s="38"/>
      <c r="L2692" s="143"/>
      <c r="M2692" s="143"/>
      <c r="N2692" s="61"/>
      <c r="O2692" s="314"/>
      <c r="Q2692" t="str">
        <f t="shared" si="846"/>
        <v/>
      </c>
      <c r="S2692" t="e">
        <f t="shared" ca="1" si="835"/>
        <v>#VALUE!</v>
      </c>
      <c r="T2692" t="e">
        <f t="shared" ca="1" si="852"/>
        <v>#VALUE!</v>
      </c>
      <c r="U2692">
        <f t="shared" si="836"/>
        <v>2628</v>
      </c>
      <c r="V2692">
        <v>219.08333333335099</v>
      </c>
      <c r="W2692">
        <f t="shared" si="839"/>
        <v>219</v>
      </c>
      <c r="X2692" t="str" cm="1">
        <f t="array" aca="1" ref="X2692" ca="1">IFERROR(INDEX('PC&amp;PD'!$A$1:$AS$19,ROW('PC&amp;PD'!$A$19),MATCH(INDIRECT(T2692),'PC&amp;PD'!$A$1:$AS$1,0)),"")</f>
        <v/>
      </c>
      <c r="AA2692" t="str">
        <f t="shared" si="847"/>
        <v/>
      </c>
      <c r="AB2692" t="str">
        <f t="shared" si="848"/>
        <v/>
      </c>
      <c r="AC2692" t="e">
        <f t="shared" ca="1" si="849"/>
        <v>#VALUE!</v>
      </c>
      <c r="AD2692" t="str" cm="1">
        <f t="array" aca="1" ref="AD2692" ca="1">IFERROR(IF((LEFT(INDIRECT("$F"&amp;$S2692),4))="GOTS",IF($G2692="Organic","GOTS_Organic_raw",(IF($G2692="Responsible","GOTS_Responsible",(IF($G2692="No Attribute (Conventional)","GOTS_conventional",(IF($G2692="Recycled Pre/Post-Consumer","GOTS_pre_post",(IF($G2692="In-Conversion","GOTS_in_conversion",(IF($G2692="Sustainably Sourced","Sustainably_sourced",(IF($G2692="Recycled pre-consumer organic","GOTS_recycled_organic",""))))))))))))),IF($G2692="Organic","Organic",(IF($G2692="Responsible","Responsible",(IF($G2692="No Attribute (Conventional)","No_Attribute_Conventional",(IF($G2692="Recycled Pre/Post-Consumer","Recycled_Pre_Post_Consumer",(IF($G2692="In-Conversion","In_Conversion",(IF($G2692="Recycled Pre-Consumer","Recycled_Pre_Consumer",(IF($G2692="Recycled Post-Consumer","Recycled_Post_Consumer",(IF($G2692="Sustainably Sourced","Sustainably_sourced",(IF($G2692="Recycled pre-consumer organic","GOTS_recycled_organic","")))))))))))))))))),"")</f>
        <v/>
      </c>
      <c r="AE2692" t="e" cm="1">
        <f t="array" aca="1" ref="AE2692" ca="1">IF($I2692="",IF(INDIRECT("$F"&amp;$S2692)="","",IF(LEFT(INDIRECT("$F"&amp;$S2692),3)="GRS","GRS_RCS_RM",IF((LEFT(INDIRECT("$F"&amp;$S2692),3))="RCS","GRS_RCS_RM",IF(INDIRECT("$F"&amp;$S2692)="OCS (No Label)","OCS_Conversion_RM",IF(LEFT(INDIRECT("$F"&amp;$S2692),3)="OCS","OCS_RM",IF(RIGHT(INDIRECT("$F"&amp;$S2692),10)="conversion","GOTS_RM_conversion",IF((LEFT(INDIRECT("$F"&amp;$S2692),4))="GOTS","GOTS_RM","Responsible_RM"))))))),"DELETERM")</f>
        <v>#VALUE!</v>
      </c>
      <c r="AF2692" t="e" cm="1">
        <f t="array" aca="1" ref="AF2692" ca="1">IF($S2692="","",INDIRECT("$Z"&amp;$S2692))</f>
        <v>#VALUE!</v>
      </c>
      <c r="AG2692" t="str">
        <f t="shared" si="850"/>
        <v/>
      </c>
      <c r="AH2692" t="str" cm="1">
        <f t="array" aca="1" ref="AH2692" ca="1">IFERROR(INDIRECT("$ag"&amp;S2692),"")</f>
        <v/>
      </c>
      <c r="AI2692" t="e" cm="1">
        <f t="array" aca="1" ref="AI2692" ca="1">INDIRECT("O"&amp;S2692)</f>
        <v>#VALUE!</v>
      </c>
      <c r="AJ2692" t="str">
        <f t="shared" si="851"/>
        <v/>
      </c>
    </row>
    <row r="2693" spans="1:36" ht="16.5" customHeight="1">
      <c r="A2693" s="129"/>
      <c r="B2693" s="134"/>
      <c r="C2693" s="135"/>
      <c r="D2693" s="146"/>
      <c r="E2693" s="146"/>
      <c r="F2693" s="135"/>
      <c r="G2693" s="147"/>
      <c r="H2693" s="147"/>
      <c r="I2693" s="147"/>
      <c r="J2693" s="147"/>
      <c r="K2693" s="38"/>
      <c r="L2693" s="143"/>
      <c r="M2693" s="143"/>
      <c r="N2693" s="61"/>
      <c r="O2693" s="314"/>
      <c r="Q2693" t="str">
        <f t="shared" si="846"/>
        <v/>
      </c>
      <c r="S2693" t="e">
        <f t="shared" ca="1" si="835"/>
        <v>#VALUE!</v>
      </c>
      <c r="T2693" t="e">
        <f t="shared" ca="1" si="852"/>
        <v>#VALUE!</v>
      </c>
      <c r="U2693">
        <f t="shared" si="836"/>
        <v>2628</v>
      </c>
      <c r="V2693">
        <v>219.16666666668399</v>
      </c>
      <c r="W2693">
        <f t="shared" si="839"/>
        <v>219</v>
      </c>
      <c r="X2693" t="str" cm="1">
        <f t="array" aca="1" ref="X2693" ca="1">IFERROR(INDEX('PC&amp;PD'!$A$1:$AS$19,ROW('PC&amp;PD'!$A$19),MATCH(INDIRECT(T2693),'PC&amp;PD'!$A$1:$AS$1,0)),"")</f>
        <v/>
      </c>
      <c r="AA2693" t="str">
        <f t="shared" si="847"/>
        <v/>
      </c>
      <c r="AB2693" t="str">
        <f t="shared" si="848"/>
        <v/>
      </c>
      <c r="AC2693" t="e">
        <f t="shared" ca="1" si="849"/>
        <v>#VALUE!</v>
      </c>
      <c r="AD2693" t="str" cm="1">
        <f t="array" aca="1" ref="AD2693" ca="1">IFERROR(IF((LEFT(INDIRECT("$F"&amp;$S2693),4))="GOTS",IF($G2693="Organic","GOTS_Organic_raw",(IF($G2693="Responsible","GOTS_Responsible",(IF($G2693="No Attribute (Conventional)","GOTS_conventional",(IF($G2693="Recycled Pre/Post-Consumer","GOTS_pre_post",(IF($G2693="In-Conversion","GOTS_in_conversion",(IF($G2693="Sustainably Sourced","Sustainably_sourced",(IF($G2693="Recycled pre-consumer organic","GOTS_recycled_organic",""))))))))))))),IF($G2693="Organic","Organic",(IF($G2693="Responsible","Responsible",(IF($G2693="No Attribute (Conventional)","No_Attribute_Conventional",(IF($G2693="Recycled Pre/Post-Consumer","Recycled_Pre_Post_Consumer",(IF($G2693="In-Conversion","In_Conversion",(IF($G2693="Recycled Pre-Consumer","Recycled_Pre_Consumer",(IF($G2693="Recycled Post-Consumer","Recycled_Post_Consumer",(IF($G2693="Sustainably Sourced","Sustainably_sourced",(IF($G2693="Recycled pre-consumer organic","GOTS_recycled_organic","")))))))))))))))))),"")</f>
        <v/>
      </c>
      <c r="AE2693" t="e" cm="1">
        <f t="array" aca="1" ref="AE2693" ca="1">IF($I2693="",IF(INDIRECT("$F"&amp;$S2693)="","",IF(LEFT(INDIRECT("$F"&amp;$S2693),3)="GRS","GRS_RCS_RM",IF((LEFT(INDIRECT("$F"&amp;$S2693),3))="RCS","GRS_RCS_RM",IF(INDIRECT("$F"&amp;$S2693)="OCS (No Label)","OCS_Conversion_RM",IF(LEFT(INDIRECT("$F"&amp;$S2693),3)="OCS","OCS_RM",IF(RIGHT(INDIRECT("$F"&amp;$S2693),10)="conversion","GOTS_RM_conversion",IF((LEFT(INDIRECT("$F"&amp;$S2693),4))="GOTS","GOTS_RM","Responsible_RM"))))))),"DELETERM")</f>
        <v>#VALUE!</v>
      </c>
      <c r="AF2693" t="e" cm="1">
        <f t="array" aca="1" ref="AF2693" ca="1">IF($S2693="","",INDIRECT("$Z"&amp;$S2693))</f>
        <v>#VALUE!</v>
      </c>
      <c r="AG2693" t="str">
        <f t="shared" si="850"/>
        <v/>
      </c>
      <c r="AH2693" t="str" cm="1">
        <f t="array" aca="1" ref="AH2693" ca="1">IFERROR(INDIRECT("$ag"&amp;S2693),"")</f>
        <v/>
      </c>
      <c r="AI2693" t="e" cm="1">
        <f t="array" aca="1" ref="AI2693" ca="1">INDIRECT("O"&amp;S2693)</f>
        <v>#VALUE!</v>
      </c>
      <c r="AJ2693" t="str">
        <f t="shared" si="851"/>
        <v/>
      </c>
    </row>
    <row r="2694" spans="1:36" ht="16.5" customHeight="1">
      <c r="A2694" s="129"/>
      <c r="B2694" s="134"/>
      <c r="C2694" s="135"/>
      <c r="D2694" s="146"/>
      <c r="E2694" s="146"/>
      <c r="F2694" s="135"/>
      <c r="G2694" s="147"/>
      <c r="H2694" s="147"/>
      <c r="I2694" s="147"/>
      <c r="J2694" s="147"/>
      <c r="K2694" s="38"/>
      <c r="L2694" s="143"/>
      <c r="M2694" s="143"/>
      <c r="N2694" s="61"/>
      <c r="O2694" s="314"/>
      <c r="Q2694" t="str">
        <f t="shared" si="846"/>
        <v/>
      </c>
      <c r="S2694" t="e">
        <f t="shared" ca="1" si="835"/>
        <v>#VALUE!</v>
      </c>
      <c r="T2694" t="e">
        <f t="shared" ca="1" si="852"/>
        <v>#VALUE!</v>
      </c>
      <c r="U2694">
        <f t="shared" si="836"/>
        <v>2628</v>
      </c>
      <c r="V2694">
        <v>219.250000000017</v>
      </c>
      <c r="W2694">
        <f t="shared" si="839"/>
        <v>219</v>
      </c>
      <c r="X2694" t="str" cm="1">
        <f t="array" aca="1" ref="X2694" ca="1">IFERROR(INDEX('PC&amp;PD'!$A$1:$AS$19,ROW('PC&amp;PD'!$A$19),MATCH(INDIRECT(T2694),'PC&amp;PD'!$A$1:$AS$1,0)),"")</f>
        <v/>
      </c>
      <c r="AA2694" t="str">
        <f t="shared" si="847"/>
        <v/>
      </c>
      <c r="AB2694" t="str">
        <f t="shared" si="848"/>
        <v/>
      </c>
      <c r="AC2694" t="e">
        <f t="shared" ca="1" si="849"/>
        <v>#VALUE!</v>
      </c>
      <c r="AD2694" t="str" cm="1">
        <f t="array" aca="1" ref="AD2694" ca="1">IFERROR(IF((LEFT(INDIRECT("$F"&amp;$S2694),4))="GOTS",IF($G2694="Organic","GOTS_Organic_raw",(IF($G2694="Responsible","GOTS_Responsible",(IF($G2694="No Attribute (Conventional)","GOTS_conventional",(IF($G2694="Recycled Pre/Post-Consumer","GOTS_pre_post",(IF($G2694="In-Conversion","GOTS_in_conversion",(IF($G2694="Sustainably Sourced","Sustainably_sourced",(IF($G2694="Recycled pre-consumer organic","GOTS_recycled_organic",""))))))))))))),IF($G2694="Organic","Organic",(IF($G2694="Responsible","Responsible",(IF($G2694="No Attribute (Conventional)","No_Attribute_Conventional",(IF($G2694="Recycled Pre/Post-Consumer","Recycled_Pre_Post_Consumer",(IF($G2694="In-Conversion","In_Conversion",(IF($G2694="Recycled Pre-Consumer","Recycled_Pre_Consumer",(IF($G2694="Recycled Post-Consumer","Recycled_Post_Consumer",(IF($G2694="Sustainably Sourced","Sustainably_sourced",(IF($G2694="Recycled pre-consumer organic","GOTS_recycled_organic","")))))))))))))))))),"")</f>
        <v/>
      </c>
      <c r="AE2694" t="e" cm="1">
        <f t="array" aca="1" ref="AE2694" ca="1">IF($I2694="",IF(INDIRECT("$F"&amp;$S2694)="","",IF(LEFT(INDIRECT("$F"&amp;$S2694),3)="GRS","GRS_RCS_RM",IF((LEFT(INDIRECT("$F"&amp;$S2694),3))="RCS","GRS_RCS_RM",IF(INDIRECT("$F"&amp;$S2694)="OCS (No Label)","OCS_Conversion_RM",IF(LEFT(INDIRECT("$F"&amp;$S2694),3)="OCS","OCS_RM",IF(RIGHT(INDIRECT("$F"&amp;$S2694),10)="conversion","GOTS_RM_conversion",IF((LEFT(INDIRECT("$F"&amp;$S2694),4))="GOTS","GOTS_RM","Responsible_RM"))))))),"DELETERM")</f>
        <v>#VALUE!</v>
      </c>
      <c r="AF2694" t="e" cm="1">
        <f t="array" aca="1" ref="AF2694" ca="1">IF($S2694="","",INDIRECT("$Z"&amp;$S2694))</f>
        <v>#VALUE!</v>
      </c>
      <c r="AG2694" t="str">
        <f t="shared" si="850"/>
        <v/>
      </c>
      <c r="AH2694" t="str" cm="1">
        <f t="array" aca="1" ref="AH2694" ca="1">IFERROR(INDIRECT("$ag"&amp;S2694),"")</f>
        <v/>
      </c>
      <c r="AI2694" t="e" cm="1">
        <f t="array" aca="1" ref="AI2694" ca="1">INDIRECT("O"&amp;S2694)</f>
        <v>#VALUE!</v>
      </c>
      <c r="AJ2694" t="str">
        <f t="shared" si="851"/>
        <v/>
      </c>
    </row>
    <row r="2695" spans="1:36" ht="16.5" customHeight="1">
      <c r="A2695" s="129"/>
      <c r="B2695" s="134"/>
      <c r="C2695" s="135"/>
      <c r="D2695" s="146"/>
      <c r="E2695" s="146"/>
      <c r="F2695" s="135"/>
      <c r="G2695" s="147"/>
      <c r="H2695" s="147"/>
      <c r="I2695" s="147"/>
      <c r="J2695" s="147"/>
      <c r="K2695" s="38"/>
      <c r="L2695" s="143"/>
      <c r="M2695" s="143"/>
      <c r="N2695" s="61"/>
      <c r="O2695" s="314"/>
      <c r="Q2695" t="str">
        <f t="shared" si="846"/>
        <v/>
      </c>
      <c r="S2695" t="e">
        <f t="shared" ca="1" si="835"/>
        <v>#VALUE!</v>
      </c>
      <c r="T2695" t="e">
        <f t="shared" ca="1" si="852"/>
        <v>#VALUE!</v>
      </c>
      <c r="U2695">
        <f t="shared" si="836"/>
        <v>2628</v>
      </c>
      <c r="V2695">
        <v>219.33333333335099</v>
      </c>
      <c r="W2695">
        <f t="shared" si="839"/>
        <v>219</v>
      </c>
      <c r="X2695" t="str" cm="1">
        <f t="array" aca="1" ref="X2695" ca="1">IFERROR(INDEX('PC&amp;PD'!$A$1:$AS$19,ROW('PC&amp;PD'!$A$19),MATCH(INDIRECT(T2695),'PC&amp;PD'!$A$1:$AS$1,0)),"")</f>
        <v/>
      </c>
      <c r="AA2695" t="str">
        <f t="shared" si="847"/>
        <v/>
      </c>
      <c r="AB2695" t="str">
        <f t="shared" si="848"/>
        <v/>
      </c>
      <c r="AC2695" t="e">
        <f t="shared" ca="1" si="849"/>
        <v>#VALUE!</v>
      </c>
      <c r="AD2695" t="str" cm="1">
        <f t="array" aca="1" ref="AD2695" ca="1">IFERROR(IF((LEFT(INDIRECT("$F"&amp;$S2695),4))="GOTS",IF($G2695="Organic","GOTS_Organic_raw",(IF($G2695="Responsible","GOTS_Responsible",(IF($G2695="No Attribute (Conventional)","GOTS_conventional",(IF($G2695="Recycled Pre/Post-Consumer","GOTS_pre_post",(IF($G2695="In-Conversion","GOTS_in_conversion",(IF($G2695="Sustainably Sourced","Sustainably_sourced",(IF($G2695="Recycled pre-consumer organic","GOTS_recycled_organic",""))))))))))))),IF($G2695="Organic","Organic",(IF($G2695="Responsible","Responsible",(IF($G2695="No Attribute (Conventional)","No_Attribute_Conventional",(IF($G2695="Recycled Pre/Post-Consumer","Recycled_Pre_Post_Consumer",(IF($G2695="In-Conversion","In_Conversion",(IF($G2695="Recycled Pre-Consumer","Recycled_Pre_Consumer",(IF($G2695="Recycled Post-Consumer","Recycled_Post_Consumer",(IF($G2695="Sustainably Sourced","Sustainably_sourced",(IF($G2695="Recycled pre-consumer organic","GOTS_recycled_organic","")))))))))))))))))),"")</f>
        <v/>
      </c>
      <c r="AE2695" t="e" cm="1">
        <f t="array" aca="1" ref="AE2695" ca="1">IF($I2695="",IF(INDIRECT("$F"&amp;$S2695)="","",IF(LEFT(INDIRECT("$F"&amp;$S2695),3)="GRS","GRS_RCS_RM",IF((LEFT(INDIRECT("$F"&amp;$S2695),3))="RCS","GRS_RCS_RM",IF(INDIRECT("$F"&amp;$S2695)="OCS (No Label)","OCS_Conversion_RM",IF(LEFT(INDIRECT("$F"&amp;$S2695),3)="OCS","OCS_RM",IF(RIGHT(INDIRECT("$F"&amp;$S2695),10)="conversion","GOTS_RM_conversion",IF((LEFT(INDIRECT("$F"&amp;$S2695),4))="GOTS","GOTS_RM","Responsible_RM"))))))),"DELETERM")</f>
        <v>#VALUE!</v>
      </c>
      <c r="AF2695" t="e" cm="1">
        <f t="array" aca="1" ref="AF2695" ca="1">IF($S2695="","",INDIRECT("$Z"&amp;$S2695))</f>
        <v>#VALUE!</v>
      </c>
      <c r="AG2695" t="str">
        <f t="shared" si="850"/>
        <v/>
      </c>
      <c r="AH2695" t="str" cm="1">
        <f t="array" aca="1" ref="AH2695" ca="1">IFERROR(INDIRECT("$ag"&amp;S2695),"")</f>
        <v/>
      </c>
      <c r="AI2695" t="e" cm="1">
        <f t="array" aca="1" ref="AI2695" ca="1">INDIRECT("O"&amp;S2695)</f>
        <v>#VALUE!</v>
      </c>
      <c r="AJ2695" t="str">
        <f t="shared" si="851"/>
        <v/>
      </c>
    </row>
    <row r="2696" spans="1:36" ht="16.5" customHeight="1">
      <c r="A2696" s="129"/>
      <c r="B2696" s="134"/>
      <c r="C2696" s="135"/>
      <c r="D2696" s="146"/>
      <c r="E2696" s="146"/>
      <c r="F2696" s="135"/>
      <c r="G2696" s="147"/>
      <c r="H2696" s="147"/>
      <c r="I2696" s="147"/>
      <c r="J2696" s="147"/>
      <c r="K2696" s="38"/>
      <c r="L2696" s="143"/>
      <c r="M2696" s="143"/>
      <c r="N2696" s="61"/>
      <c r="O2696" s="314"/>
      <c r="Q2696" t="str">
        <f t="shared" si="846"/>
        <v/>
      </c>
      <c r="S2696" t="e">
        <f t="shared" ca="1" si="835"/>
        <v>#VALUE!</v>
      </c>
      <c r="T2696" t="e">
        <f t="shared" ca="1" si="852"/>
        <v>#VALUE!</v>
      </c>
      <c r="U2696">
        <f t="shared" si="836"/>
        <v>2628</v>
      </c>
      <c r="V2696">
        <v>219.41666666668399</v>
      </c>
      <c r="W2696">
        <f t="shared" si="839"/>
        <v>219</v>
      </c>
      <c r="X2696" t="str" cm="1">
        <f t="array" aca="1" ref="X2696" ca="1">IFERROR(INDEX('PC&amp;PD'!$A$1:$AS$19,ROW('PC&amp;PD'!$A$19),MATCH(INDIRECT(T2696),'PC&amp;PD'!$A$1:$AS$1,0)),"")</f>
        <v/>
      </c>
      <c r="AA2696" t="str">
        <f t="shared" si="847"/>
        <v/>
      </c>
      <c r="AB2696" t="str">
        <f t="shared" si="848"/>
        <v/>
      </c>
      <c r="AC2696" t="e">
        <f t="shared" ca="1" si="849"/>
        <v>#VALUE!</v>
      </c>
      <c r="AD2696" t="str" cm="1">
        <f t="array" aca="1" ref="AD2696" ca="1">IFERROR(IF((LEFT(INDIRECT("$F"&amp;$S2696),4))="GOTS",IF($G2696="Organic","GOTS_Organic_raw",(IF($G2696="Responsible","GOTS_Responsible",(IF($G2696="No Attribute (Conventional)","GOTS_conventional",(IF($G2696="Recycled Pre/Post-Consumer","GOTS_pre_post",(IF($G2696="In-Conversion","GOTS_in_conversion",(IF($G2696="Sustainably Sourced","Sustainably_sourced",(IF($G2696="Recycled pre-consumer organic","GOTS_recycled_organic",""))))))))))))),IF($G2696="Organic","Organic",(IF($G2696="Responsible","Responsible",(IF($G2696="No Attribute (Conventional)","No_Attribute_Conventional",(IF($G2696="Recycled Pre/Post-Consumer","Recycled_Pre_Post_Consumer",(IF($G2696="In-Conversion","In_Conversion",(IF($G2696="Recycled Pre-Consumer","Recycled_Pre_Consumer",(IF($G2696="Recycled Post-Consumer","Recycled_Post_Consumer",(IF($G2696="Sustainably Sourced","Sustainably_sourced",(IF($G2696="Recycled pre-consumer organic","GOTS_recycled_organic","")))))))))))))))))),"")</f>
        <v/>
      </c>
      <c r="AE2696" t="e" cm="1">
        <f t="array" aca="1" ref="AE2696" ca="1">IF($I2696="",IF(INDIRECT("$F"&amp;$S2696)="","",IF(LEFT(INDIRECT("$F"&amp;$S2696),3)="GRS","GRS_RCS_RM",IF((LEFT(INDIRECT("$F"&amp;$S2696),3))="RCS","GRS_RCS_RM",IF(INDIRECT("$F"&amp;$S2696)="OCS (No Label)","OCS_Conversion_RM",IF(LEFT(INDIRECT("$F"&amp;$S2696),3)="OCS","OCS_RM",IF(RIGHT(INDIRECT("$F"&amp;$S2696),10)="conversion","GOTS_RM_conversion",IF((LEFT(INDIRECT("$F"&amp;$S2696),4))="GOTS","GOTS_RM","Responsible_RM"))))))),"DELETERM")</f>
        <v>#VALUE!</v>
      </c>
      <c r="AF2696" t="e" cm="1">
        <f t="array" aca="1" ref="AF2696" ca="1">IF($S2696="","",INDIRECT("$Z"&amp;$S2696))</f>
        <v>#VALUE!</v>
      </c>
      <c r="AG2696" t="str">
        <f t="shared" si="850"/>
        <v/>
      </c>
      <c r="AH2696" t="str" cm="1">
        <f t="array" aca="1" ref="AH2696" ca="1">IFERROR(INDIRECT("$ag"&amp;S2696),"")</f>
        <v/>
      </c>
      <c r="AI2696" t="e" cm="1">
        <f t="array" aca="1" ref="AI2696" ca="1">INDIRECT("O"&amp;S2696)</f>
        <v>#VALUE!</v>
      </c>
      <c r="AJ2696" t="str">
        <f t="shared" si="851"/>
        <v/>
      </c>
    </row>
    <row r="2697" spans="1:36" ht="16.5" customHeight="1">
      <c r="A2697" s="130"/>
      <c r="B2697" s="136"/>
      <c r="C2697" s="137"/>
      <c r="D2697" s="146"/>
      <c r="E2697" s="146"/>
      <c r="F2697" s="137"/>
      <c r="G2697" s="147"/>
      <c r="H2697" s="147"/>
      <c r="I2697" s="147"/>
      <c r="J2697" s="147"/>
      <c r="K2697" s="38"/>
      <c r="L2697" s="144"/>
      <c r="M2697" s="144"/>
      <c r="N2697" s="61"/>
      <c r="O2697" s="314"/>
      <c r="Q2697" t="str">
        <f t="shared" si="846"/>
        <v/>
      </c>
      <c r="S2697" t="e">
        <f t="shared" ca="1" si="835"/>
        <v>#VALUE!</v>
      </c>
      <c r="T2697" t="e">
        <f t="shared" ca="1" si="852"/>
        <v>#VALUE!</v>
      </c>
      <c r="U2697">
        <f t="shared" si="836"/>
        <v>2628</v>
      </c>
      <c r="V2697">
        <v>219.500000000017</v>
      </c>
      <c r="W2697">
        <f t="shared" si="839"/>
        <v>219</v>
      </c>
      <c r="X2697" t="str" cm="1">
        <f t="array" aca="1" ref="X2697" ca="1">IFERROR(INDEX('PC&amp;PD'!$A$1:$AS$19,ROW('PC&amp;PD'!$A$19),MATCH(INDIRECT(T2697),'PC&amp;PD'!$A$1:$AS$1,0)),"")</f>
        <v/>
      </c>
      <c r="AA2697" t="str">
        <f t="shared" si="847"/>
        <v/>
      </c>
      <c r="AB2697" t="str">
        <f t="shared" si="848"/>
        <v/>
      </c>
      <c r="AC2697" t="e">
        <f t="shared" ca="1" si="849"/>
        <v>#VALUE!</v>
      </c>
      <c r="AD2697" t="str" cm="1">
        <f t="array" aca="1" ref="AD2697" ca="1">IFERROR(IF((LEFT(INDIRECT("$F"&amp;$S2697),4))="GOTS",IF($G2697="Organic","GOTS_Organic_raw",(IF($G2697="Responsible","GOTS_Responsible",(IF($G2697="No Attribute (Conventional)","GOTS_conventional",(IF($G2697="Recycled Pre/Post-Consumer","GOTS_pre_post",(IF($G2697="In-Conversion","GOTS_in_conversion",(IF($G2697="Sustainably Sourced","Sustainably_sourced",(IF($G2697="Recycled pre-consumer organic","GOTS_recycled_organic",""))))))))))))),IF($G2697="Organic","Organic",(IF($G2697="Responsible","Responsible",(IF($G2697="No Attribute (Conventional)","No_Attribute_Conventional",(IF($G2697="Recycled Pre/Post-Consumer","Recycled_Pre_Post_Consumer",(IF($G2697="In-Conversion","In_Conversion",(IF($G2697="Recycled Pre-Consumer","Recycled_Pre_Consumer",(IF($G2697="Recycled Post-Consumer","Recycled_Post_Consumer",(IF($G2697="Sustainably Sourced","Sustainably_sourced",(IF($G2697="Recycled pre-consumer organic","GOTS_recycled_organic","")))))))))))))))))),"")</f>
        <v/>
      </c>
      <c r="AE2697" t="e" cm="1">
        <f t="array" aca="1" ref="AE2697" ca="1">IF($I2697="",IF(INDIRECT("$F"&amp;$S2697)="","",IF(LEFT(INDIRECT("$F"&amp;$S2697),3)="GRS","GRS_RCS_RM",IF((LEFT(INDIRECT("$F"&amp;$S2697),3))="RCS","GRS_RCS_RM",IF(INDIRECT("$F"&amp;$S2697)="OCS (No Label)","OCS_Conversion_RM",IF(LEFT(INDIRECT("$F"&amp;$S2697),3)="OCS","OCS_RM",IF(RIGHT(INDIRECT("$F"&amp;$S2697),10)="conversion","GOTS_RM_conversion",IF((LEFT(INDIRECT("$F"&amp;$S2697),4))="GOTS","GOTS_RM","Responsible_RM"))))))),"DELETERM")</f>
        <v>#VALUE!</v>
      </c>
      <c r="AF2697" t="e" cm="1">
        <f t="array" aca="1" ref="AF2697" ca="1">IF($S2697="","",INDIRECT("$Z"&amp;$S2697))</f>
        <v>#VALUE!</v>
      </c>
      <c r="AG2697" t="str">
        <f t="shared" si="850"/>
        <v/>
      </c>
      <c r="AH2697" t="str" cm="1">
        <f t="array" aca="1" ref="AH2697" ca="1">IFERROR(INDIRECT("$ag"&amp;S2697),"")</f>
        <v/>
      </c>
      <c r="AI2697" t="e" cm="1">
        <f t="array" aca="1" ref="AI2697" ca="1">INDIRECT("O"&amp;S2697)</f>
        <v>#VALUE!</v>
      </c>
      <c r="AJ2697" t="str">
        <f t="shared" si="851"/>
        <v/>
      </c>
    </row>
    <row r="2698" spans="1:36" ht="16.5" customHeight="1">
      <c r="A2698" s="130"/>
      <c r="B2698" s="136"/>
      <c r="C2698" s="137"/>
      <c r="D2698" s="146"/>
      <c r="E2698" s="146"/>
      <c r="F2698" s="137"/>
      <c r="G2698" s="147"/>
      <c r="H2698" s="147"/>
      <c r="I2698" s="147"/>
      <c r="J2698" s="147"/>
      <c r="K2698" s="38"/>
      <c r="L2698" s="144"/>
      <c r="M2698" s="144"/>
      <c r="N2698" s="61"/>
      <c r="O2698" s="314"/>
      <c r="Q2698" t="str">
        <f t="shared" si="846"/>
        <v/>
      </c>
      <c r="S2698" t="e">
        <f t="shared" ca="1" si="835"/>
        <v>#VALUE!</v>
      </c>
      <c r="T2698" t="e">
        <f t="shared" ca="1" si="852"/>
        <v>#VALUE!</v>
      </c>
      <c r="U2698">
        <f t="shared" si="836"/>
        <v>2628</v>
      </c>
      <c r="V2698">
        <v>219.58333333335099</v>
      </c>
      <c r="W2698">
        <f t="shared" si="839"/>
        <v>219</v>
      </c>
      <c r="X2698" t="str" cm="1">
        <f t="array" aca="1" ref="X2698" ca="1">IFERROR(INDEX('PC&amp;PD'!$A$1:$AS$19,ROW('PC&amp;PD'!$A$19),MATCH(INDIRECT(T2698),'PC&amp;PD'!$A$1:$AS$1,0)),"")</f>
        <v/>
      </c>
      <c r="AA2698" t="str">
        <f t="shared" si="847"/>
        <v/>
      </c>
      <c r="AB2698" t="str">
        <f t="shared" si="848"/>
        <v/>
      </c>
      <c r="AC2698" t="e">
        <f t="shared" ca="1" si="849"/>
        <v>#VALUE!</v>
      </c>
      <c r="AD2698" t="str" cm="1">
        <f t="array" aca="1" ref="AD2698" ca="1">IFERROR(IF((LEFT(INDIRECT("$F"&amp;$S2698),4))="GOTS",IF($G2698="Organic","GOTS_Organic_raw",(IF($G2698="Responsible","GOTS_Responsible",(IF($G2698="No Attribute (Conventional)","GOTS_conventional",(IF($G2698="Recycled Pre/Post-Consumer","GOTS_pre_post",(IF($G2698="In-Conversion","GOTS_in_conversion",(IF($G2698="Sustainably Sourced","Sustainably_sourced",(IF($G2698="Recycled pre-consumer organic","GOTS_recycled_organic",""))))))))))))),IF($G2698="Organic","Organic",(IF($G2698="Responsible","Responsible",(IF($G2698="No Attribute (Conventional)","No_Attribute_Conventional",(IF($G2698="Recycled Pre/Post-Consumer","Recycled_Pre_Post_Consumer",(IF($G2698="In-Conversion","In_Conversion",(IF($G2698="Recycled Pre-Consumer","Recycled_Pre_Consumer",(IF($G2698="Recycled Post-Consumer","Recycled_Post_Consumer",(IF($G2698="Sustainably Sourced","Sustainably_sourced",(IF($G2698="Recycled pre-consumer organic","GOTS_recycled_organic","")))))))))))))))))),"")</f>
        <v/>
      </c>
      <c r="AE2698" t="e" cm="1">
        <f t="array" aca="1" ref="AE2698" ca="1">IF($I2698="",IF(INDIRECT("$F"&amp;$S2698)="","",IF(LEFT(INDIRECT("$F"&amp;$S2698),3)="GRS","GRS_RCS_RM",IF((LEFT(INDIRECT("$F"&amp;$S2698),3))="RCS","GRS_RCS_RM",IF(INDIRECT("$F"&amp;$S2698)="OCS (No Label)","OCS_Conversion_RM",IF(LEFT(INDIRECT("$F"&amp;$S2698),3)="OCS","OCS_RM",IF(RIGHT(INDIRECT("$F"&amp;$S2698),10)="conversion","GOTS_RM_conversion",IF((LEFT(INDIRECT("$F"&amp;$S2698),4))="GOTS","GOTS_RM","Responsible_RM"))))))),"DELETERM")</f>
        <v>#VALUE!</v>
      </c>
      <c r="AF2698" t="e" cm="1">
        <f t="array" aca="1" ref="AF2698" ca="1">IF($S2698="","",INDIRECT("$Z"&amp;$S2698))</f>
        <v>#VALUE!</v>
      </c>
      <c r="AG2698" t="str">
        <f t="shared" si="850"/>
        <v/>
      </c>
      <c r="AH2698" t="str" cm="1">
        <f t="array" aca="1" ref="AH2698" ca="1">IFERROR(INDIRECT("$ag"&amp;S2698),"")</f>
        <v/>
      </c>
      <c r="AI2698" t="e" cm="1">
        <f t="array" aca="1" ref="AI2698" ca="1">INDIRECT("O"&amp;S2698)</f>
        <v>#VALUE!</v>
      </c>
      <c r="AJ2698" t="str">
        <f t="shared" si="851"/>
        <v/>
      </c>
    </row>
    <row r="2699" spans="1:36" ht="16.5" customHeight="1">
      <c r="A2699" s="130"/>
      <c r="B2699" s="136"/>
      <c r="C2699" s="137"/>
      <c r="D2699" s="146"/>
      <c r="E2699" s="146"/>
      <c r="F2699" s="137"/>
      <c r="G2699" s="147"/>
      <c r="H2699" s="147"/>
      <c r="I2699" s="147"/>
      <c r="J2699" s="147"/>
      <c r="K2699" s="38"/>
      <c r="L2699" s="144"/>
      <c r="M2699" s="144"/>
      <c r="N2699" s="61"/>
      <c r="O2699" s="314"/>
      <c r="Q2699" t="str">
        <f t="shared" si="846"/>
        <v/>
      </c>
      <c r="S2699" t="e">
        <f t="shared" ca="1" si="835"/>
        <v>#VALUE!</v>
      </c>
      <c r="T2699" t="e">
        <f t="shared" ca="1" si="852"/>
        <v>#VALUE!</v>
      </c>
      <c r="U2699">
        <f t="shared" si="836"/>
        <v>2628</v>
      </c>
      <c r="V2699">
        <v>219.66666666668399</v>
      </c>
      <c r="W2699">
        <f t="shared" si="839"/>
        <v>219</v>
      </c>
      <c r="X2699" t="str" cm="1">
        <f t="array" aca="1" ref="X2699" ca="1">IFERROR(INDEX('PC&amp;PD'!$A$1:$AS$19,ROW('PC&amp;PD'!$A$19),MATCH(INDIRECT(T2699),'PC&amp;PD'!$A$1:$AS$1,0)),"")</f>
        <v/>
      </c>
      <c r="AA2699" t="str">
        <f t="shared" si="847"/>
        <v/>
      </c>
      <c r="AB2699" t="str">
        <f t="shared" si="848"/>
        <v/>
      </c>
      <c r="AC2699" t="e">
        <f t="shared" ca="1" si="849"/>
        <v>#VALUE!</v>
      </c>
      <c r="AD2699" t="str" cm="1">
        <f t="array" aca="1" ref="AD2699" ca="1">IFERROR(IF((LEFT(INDIRECT("$F"&amp;$S2699),4))="GOTS",IF($G2699="Organic","GOTS_Organic_raw",(IF($G2699="Responsible","GOTS_Responsible",(IF($G2699="No Attribute (Conventional)","GOTS_conventional",(IF($G2699="Recycled Pre/Post-Consumer","GOTS_pre_post",(IF($G2699="In-Conversion","GOTS_in_conversion",(IF($G2699="Sustainably Sourced","Sustainably_sourced",(IF($G2699="Recycled pre-consumer organic","GOTS_recycled_organic",""))))))))))))),IF($G2699="Organic","Organic",(IF($G2699="Responsible","Responsible",(IF($G2699="No Attribute (Conventional)","No_Attribute_Conventional",(IF($G2699="Recycled Pre/Post-Consumer","Recycled_Pre_Post_Consumer",(IF($G2699="In-Conversion","In_Conversion",(IF($G2699="Recycled Pre-Consumer","Recycled_Pre_Consumer",(IF($G2699="Recycled Post-Consumer","Recycled_Post_Consumer",(IF($G2699="Sustainably Sourced","Sustainably_sourced",(IF($G2699="Recycled pre-consumer organic","GOTS_recycled_organic","")))))))))))))))))),"")</f>
        <v/>
      </c>
      <c r="AE2699" t="e" cm="1">
        <f t="array" aca="1" ref="AE2699" ca="1">IF($I2699="",IF(INDIRECT("$F"&amp;$S2699)="","",IF(LEFT(INDIRECT("$F"&amp;$S2699),3)="GRS","GRS_RCS_RM",IF((LEFT(INDIRECT("$F"&amp;$S2699),3))="RCS","GRS_RCS_RM",IF(INDIRECT("$F"&amp;$S2699)="OCS (No Label)","OCS_Conversion_RM",IF(LEFT(INDIRECT("$F"&amp;$S2699),3)="OCS","OCS_RM",IF(RIGHT(INDIRECT("$F"&amp;$S2699),10)="conversion","GOTS_RM_conversion",IF((LEFT(INDIRECT("$F"&amp;$S2699),4))="GOTS","GOTS_RM","Responsible_RM"))))))),"DELETERM")</f>
        <v>#VALUE!</v>
      </c>
      <c r="AF2699" t="e" cm="1">
        <f t="array" aca="1" ref="AF2699" ca="1">IF($S2699="","",INDIRECT("$Z"&amp;$S2699))</f>
        <v>#VALUE!</v>
      </c>
      <c r="AG2699" t="str">
        <f t="shared" si="850"/>
        <v/>
      </c>
      <c r="AH2699" t="str" cm="1">
        <f t="array" aca="1" ref="AH2699" ca="1">IFERROR(INDIRECT("$ag"&amp;S2699),"")</f>
        <v/>
      </c>
      <c r="AI2699" t="e" cm="1">
        <f t="array" aca="1" ref="AI2699" ca="1">INDIRECT("O"&amp;S2699)</f>
        <v>#VALUE!</v>
      </c>
      <c r="AJ2699" t="str">
        <f t="shared" si="851"/>
        <v/>
      </c>
    </row>
    <row r="2700" spans="1:36" ht="16.5" customHeight="1">
      <c r="A2700" s="130"/>
      <c r="B2700" s="136"/>
      <c r="C2700" s="137"/>
      <c r="D2700" s="146"/>
      <c r="E2700" s="146"/>
      <c r="F2700" s="137"/>
      <c r="G2700" s="147"/>
      <c r="H2700" s="147"/>
      <c r="I2700" s="147"/>
      <c r="J2700" s="147"/>
      <c r="K2700" s="38"/>
      <c r="L2700" s="144"/>
      <c r="M2700" s="144"/>
      <c r="N2700" s="61"/>
      <c r="O2700" s="314"/>
      <c r="Q2700" t="str">
        <f t="shared" si="846"/>
        <v/>
      </c>
      <c r="S2700" t="e">
        <f t="shared" ref="S2700:S2763" ca="1" si="855">IF(INDIRECT("A"&amp;$S$63+$U2700)&lt;&gt;"",$S$63+$U2700,"")</f>
        <v>#VALUE!</v>
      </c>
      <c r="T2700" t="e">
        <f t="shared" ca="1" si="852"/>
        <v>#VALUE!</v>
      </c>
      <c r="U2700">
        <f t="shared" ref="U2700:U2763" si="856">(12*W2700)</f>
        <v>2628</v>
      </c>
      <c r="V2700">
        <v>219.750000000017</v>
      </c>
      <c r="W2700">
        <f t="shared" si="839"/>
        <v>219</v>
      </c>
      <c r="X2700" t="str" cm="1">
        <f t="array" aca="1" ref="X2700" ca="1">IFERROR(INDEX('PC&amp;PD'!$A$1:$AS$19,ROW('PC&amp;PD'!$A$19),MATCH(INDIRECT(T2700),'PC&amp;PD'!$A$1:$AS$1,0)),"")</f>
        <v/>
      </c>
      <c r="AA2700" t="str">
        <f t="shared" si="847"/>
        <v/>
      </c>
      <c r="AB2700" t="str">
        <f t="shared" si="848"/>
        <v/>
      </c>
      <c r="AC2700" t="e">
        <f t="shared" ca="1" si="849"/>
        <v>#VALUE!</v>
      </c>
      <c r="AD2700" t="str" cm="1">
        <f t="array" aca="1" ref="AD2700" ca="1">IFERROR(IF((LEFT(INDIRECT("$F"&amp;$S2700),4))="GOTS",IF($G2700="Organic","GOTS_Organic_raw",(IF($G2700="Responsible","GOTS_Responsible",(IF($G2700="No Attribute (Conventional)","GOTS_conventional",(IF($G2700="Recycled Pre/Post-Consumer","GOTS_pre_post",(IF($G2700="In-Conversion","GOTS_in_conversion",(IF($G2700="Sustainably Sourced","Sustainably_sourced",(IF($G2700="Recycled pre-consumer organic","GOTS_recycled_organic",""))))))))))))),IF($G2700="Organic","Organic",(IF($G2700="Responsible","Responsible",(IF($G2700="No Attribute (Conventional)","No_Attribute_Conventional",(IF($G2700="Recycled Pre/Post-Consumer","Recycled_Pre_Post_Consumer",(IF($G2700="In-Conversion","In_Conversion",(IF($G2700="Recycled Pre-Consumer","Recycled_Pre_Consumer",(IF($G2700="Recycled Post-Consumer","Recycled_Post_Consumer",(IF($G2700="Sustainably Sourced","Sustainably_sourced",(IF($G2700="Recycled pre-consumer organic","GOTS_recycled_organic","")))))))))))))))))),"")</f>
        <v/>
      </c>
      <c r="AE2700" t="e" cm="1">
        <f t="array" aca="1" ref="AE2700" ca="1">IF($I2700="",IF(INDIRECT("$F"&amp;$S2700)="","",IF(LEFT(INDIRECT("$F"&amp;$S2700),3)="GRS","GRS_RCS_RM",IF((LEFT(INDIRECT("$F"&amp;$S2700),3))="RCS","GRS_RCS_RM",IF(INDIRECT("$F"&amp;$S2700)="OCS (No Label)","OCS_Conversion_RM",IF(LEFT(INDIRECT("$F"&amp;$S2700),3)="OCS","OCS_RM",IF(RIGHT(INDIRECT("$F"&amp;$S2700),10)="conversion","GOTS_RM_conversion",IF((LEFT(INDIRECT("$F"&amp;$S2700),4))="GOTS","GOTS_RM","Responsible_RM"))))))),"DELETERM")</f>
        <v>#VALUE!</v>
      </c>
      <c r="AF2700" t="e" cm="1">
        <f t="array" aca="1" ref="AF2700" ca="1">IF($S2700="","",INDIRECT("$Z"&amp;$S2700))</f>
        <v>#VALUE!</v>
      </c>
      <c r="AG2700" t="str">
        <f t="shared" si="850"/>
        <v/>
      </c>
      <c r="AH2700" t="str" cm="1">
        <f t="array" aca="1" ref="AH2700" ca="1">IFERROR(INDIRECT("$ag"&amp;S2700),"")</f>
        <v/>
      </c>
      <c r="AI2700" t="e" cm="1">
        <f t="array" aca="1" ref="AI2700" ca="1">INDIRECT("O"&amp;S2700)</f>
        <v>#VALUE!</v>
      </c>
      <c r="AJ2700" t="str">
        <f t="shared" si="851"/>
        <v/>
      </c>
    </row>
    <row r="2701" spans="1:36" ht="16.5" customHeight="1">
      <c r="A2701" s="130"/>
      <c r="B2701" s="136"/>
      <c r="C2701" s="137"/>
      <c r="D2701" s="146"/>
      <c r="E2701" s="146"/>
      <c r="F2701" s="137"/>
      <c r="G2701" s="147"/>
      <c r="H2701" s="147"/>
      <c r="I2701" s="147"/>
      <c r="J2701" s="147"/>
      <c r="K2701" s="38"/>
      <c r="L2701" s="144"/>
      <c r="M2701" s="144"/>
      <c r="N2701" s="61"/>
      <c r="O2701" s="314"/>
      <c r="Q2701" t="str">
        <f t="shared" si="846"/>
        <v/>
      </c>
      <c r="S2701" t="e">
        <f t="shared" ca="1" si="855"/>
        <v>#VALUE!</v>
      </c>
      <c r="T2701" t="e">
        <f t="shared" ca="1" si="852"/>
        <v>#VALUE!</v>
      </c>
      <c r="U2701">
        <f t="shared" si="856"/>
        <v>2628</v>
      </c>
      <c r="V2701">
        <v>219.83333333335099</v>
      </c>
      <c r="W2701">
        <f t="shared" si="839"/>
        <v>219</v>
      </c>
      <c r="X2701" t="str" cm="1">
        <f t="array" aca="1" ref="X2701" ca="1">IFERROR(INDEX('PC&amp;PD'!$A$1:$AS$19,ROW('PC&amp;PD'!$A$19),MATCH(INDIRECT(T2701),'PC&amp;PD'!$A$1:$AS$1,0)),"")</f>
        <v/>
      </c>
      <c r="AA2701" t="str">
        <f t="shared" si="847"/>
        <v/>
      </c>
      <c r="AB2701" t="str">
        <f t="shared" si="848"/>
        <v/>
      </c>
      <c r="AC2701" t="e">
        <f t="shared" ca="1" si="849"/>
        <v>#VALUE!</v>
      </c>
      <c r="AD2701" t="str" cm="1">
        <f t="array" aca="1" ref="AD2701" ca="1">IFERROR(IF((LEFT(INDIRECT("$F"&amp;$S2701),4))="GOTS",IF($G2701="Organic","GOTS_Organic_raw",(IF($G2701="Responsible","GOTS_Responsible",(IF($G2701="No Attribute (Conventional)","GOTS_conventional",(IF($G2701="Recycled Pre/Post-Consumer","GOTS_pre_post",(IF($G2701="In-Conversion","GOTS_in_conversion",(IF($G2701="Sustainably Sourced","Sustainably_sourced",(IF($G2701="Recycled pre-consumer organic","GOTS_recycled_organic",""))))))))))))),IF($G2701="Organic","Organic",(IF($G2701="Responsible","Responsible",(IF($G2701="No Attribute (Conventional)","No_Attribute_Conventional",(IF($G2701="Recycled Pre/Post-Consumer","Recycled_Pre_Post_Consumer",(IF($G2701="In-Conversion","In_Conversion",(IF($G2701="Recycled Pre-Consumer","Recycled_Pre_Consumer",(IF($G2701="Recycled Post-Consumer","Recycled_Post_Consumer",(IF($G2701="Sustainably Sourced","Sustainably_sourced",(IF($G2701="Recycled pre-consumer organic","GOTS_recycled_organic","")))))))))))))))))),"")</f>
        <v/>
      </c>
      <c r="AE2701" t="e" cm="1">
        <f t="array" aca="1" ref="AE2701" ca="1">IF($I2701="",IF(INDIRECT("$F"&amp;$S2701)="","",IF(LEFT(INDIRECT("$F"&amp;$S2701),3)="GRS","GRS_RCS_RM",IF((LEFT(INDIRECT("$F"&amp;$S2701),3))="RCS","GRS_RCS_RM",IF(INDIRECT("$F"&amp;$S2701)="OCS (No Label)","OCS_Conversion_RM",IF(LEFT(INDIRECT("$F"&amp;$S2701),3)="OCS","OCS_RM",IF(RIGHT(INDIRECT("$F"&amp;$S2701),10)="conversion","GOTS_RM_conversion",IF((LEFT(INDIRECT("$F"&amp;$S2701),4))="GOTS","GOTS_RM","Responsible_RM"))))))),"DELETERM")</f>
        <v>#VALUE!</v>
      </c>
      <c r="AF2701" t="e" cm="1">
        <f t="array" aca="1" ref="AF2701" ca="1">IF($S2701="","",INDIRECT("$Z"&amp;$S2701))</f>
        <v>#VALUE!</v>
      </c>
      <c r="AG2701" t="str">
        <f t="shared" si="850"/>
        <v/>
      </c>
      <c r="AH2701" t="str" cm="1">
        <f t="array" aca="1" ref="AH2701" ca="1">IFERROR(INDIRECT("$ag"&amp;S2701),"")</f>
        <v/>
      </c>
      <c r="AI2701" t="e" cm="1">
        <f t="array" aca="1" ref="AI2701" ca="1">INDIRECT("O"&amp;S2701)</f>
        <v>#VALUE!</v>
      </c>
      <c r="AJ2701" t="str">
        <f t="shared" si="851"/>
        <v/>
      </c>
    </row>
    <row r="2702" spans="1:36" ht="16.5" customHeight="1" thickBot="1">
      <c r="A2702" s="131"/>
      <c r="B2702" s="138"/>
      <c r="C2702" s="139"/>
      <c r="D2702" s="148"/>
      <c r="E2702" s="148"/>
      <c r="F2702" s="139"/>
      <c r="G2702" s="149"/>
      <c r="H2702" s="149"/>
      <c r="I2702" s="149"/>
      <c r="J2702" s="149"/>
      <c r="K2702" s="39"/>
      <c r="L2702" s="145"/>
      <c r="M2702" s="145"/>
      <c r="N2702" s="62"/>
      <c r="O2702" s="315"/>
      <c r="Q2702" t="str">
        <f t="shared" si="846"/>
        <v/>
      </c>
      <c r="S2702" t="e">
        <f t="shared" ca="1" si="855"/>
        <v>#VALUE!</v>
      </c>
      <c r="T2702" t="e">
        <f t="shared" ca="1" si="852"/>
        <v>#VALUE!</v>
      </c>
      <c r="U2702">
        <f t="shared" si="856"/>
        <v>2628</v>
      </c>
      <c r="V2702">
        <v>219.91666666668399</v>
      </c>
      <c r="W2702">
        <f t="shared" si="839"/>
        <v>219</v>
      </c>
      <c r="X2702" t="str" cm="1">
        <f t="array" aca="1" ref="X2702" ca="1">IFERROR(INDEX('PC&amp;PD'!$A$1:$AS$19,ROW('PC&amp;PD'!$A$19),MATCH(INDIRECT(T2702),'PC&amp;PD'!$A$1:$AS$1,0)),"")</f>
        <v/>
      </c>
      <c r="AA2702" t="str">
        <f t="shared" si="847"/>
        <v/>
      </c>
      <c r="AB2702" t="str">
        <f t="shared" si="848"/>
        <v/>
      </c>
      <c r="AC2702" t="e">
        <f t="shared" ca="1" si="849"/>
        <v>#VALUE!</v>
      </c>
      <c r="AD2702" t="str" cm="1">
        <f t="array" aca="1" ref="AD2702" ca="1">IFERROR(IF((LEFT(INDIRECT("$F"&amp;$S2702),4))="GOTS",IF($G2702="Organic","GOTS_Organic_raw",(IF($G2702="Responsible","GOTS_Responsible",(IF($G2702="No Attribute (Conventional)","GOTS_conventional",(IF($G2702="Recycled Pre/Post-Consumer","GOTS_pre_post",(IF($G2702="In-Conversion","GOTS_in_conversion",(IF($G2702="Sustainably Sourced","Sustainably_sourced",(IF($G2702="Recycled pre-consumer organic","GOTS_recycled_organic",""))))))))))))),IF($G2702="Organic","Organic",(IF($G2702="Responsible","Responsible",(IF($G2702="No Attribute (Conventional)","No_Attribute_Conventional",(IF($G2702="Recycled Pre/Post-Consumer","Recycled_Pre_Post_Consumer",(IF($G2702="In-Conversion","In_Conversion",(IF($G2702="Recycled Pre-Consumer","Recycled_Pre_Consumer",(IF($G2702="Recycled Post-Consumer","Recycled_Post_Consumer",(IF($G2702="Sustainably Sourced","Sustainably_sourced",(IF($G2702="Recycled pre-consumer organic","GOTS_recycled_organic","")))))))))))))))))),"")</f>
        <v/>
      </c>
      <c r="AE2702" t="e" cm="1">
        <f t="array" aca="1" ref="AE2702" ca="1">IF($I2702="",IF(INDIRECT("$F"&amp;$S2702)="","",IF(LEFT(INDIRECT("$F"&amp;$S2702),3)="GRS","GRS_RCS_RM",IF((LEFT(INDIRECT("$F"&amp;$S2702),3))="RCS","GRS_RCS_RM",IF(INDIRECT("$F"&amp;$S2702)="OCS (No Label)","OCS_Conversion_RM",IF(LEFT(INDIRECT("$F"&amp;$S2702),3)="OCS","OCS_RM",IF(RIGHT(INDIRECT("$F"&amp;$S2702),10)="conversion","GOTS_RM_conversion",IF((LEFT(INDIRECT("$F"&amp;$S2702),4))="GOTS","GOTS_RM","Responsible_RM"))))))),"DELETERM")</f>
        <v>#VALUE!</v>
      </c>
      <c r="AF2702" t="e" cm="1">
        <f t="array" aca="1" ref="AF2702" ca="1">IF($S2702="","",INDIRECT("$Z"&amp;$S2702))</f>
        <v>#VALUE!</v>
      </c>
      <c r="AG2702" t="str">
        <f t="shared" si="850"/>
        <v/>
      </c>
      <c r="AH2702" t="str" cm="1">
        <f t="array" aca="1" ref="AH2702" ca="1">IFERROR(INDIRECT("$ag"&amp;S2702),"")</f>
        <v/>
      </c>
      <c r="AI2702" t="e" cm="1">
        <f t="array" aca="1" ref="AI2702" ca="1">INDIRECT("O"&amp;S2702)</f>
        <v>#VALUE!</v>
      </c>
      <c r="AJ2702" t="str">
        <f t="shared" si="851"/>
        <v/>
      </c>
    </row>
    <row r="2703" spans="1:36" ht="16.5" customHeight="1">
      <c r="A2703" s="128" t="str">
        <f>IF(B2703="","",COUNTA($B$63:$B2703))</f>
        <v/>
      </c>
      <c r="B2703" s="132"/>
      <c r="C2703" s="133"/>
      <c r="D2703" s="140"/>
      <c r="E2703" s="140"/>
      <c r="F2703" s="133"/>
      <c r="G2703" s="141"/>
      <c r="H2703" s="141"/>
      <c r="I2703" s="141"/>
      <c r="J2703" s="141"/>
      <c r="K2703" s="37"/>
      <c r="L2703" s="142" t="str">
        <f>IF(R2703="","",LEFT(R2703,LEN(R2703)-2))</f>
        <v/>
      </c>
      <c r="M2703" s="142"/>
      <c r="N2703" s="60"/>
      <c r="O2703" s="313"/>
      <c r="Q2703" t="str">
        <f t="shared" si="846"/>
        <v/>
      </c>
      <c r="R2703" t="str">
        <f t="shared" ref="R2703" si="857">CONCATENATE($Q2703,Q2704,Q2705,Q2706,Q2707,Q2708,$Q2709,$Q2710,$Q2711,$Q2712,$Q2713,$Q2714)</f>
        <v/>
      </c>
      <c r="S2703" t="e">
        <f t="shared" ca="1" si="855"/>
        <v>#VALUE!</v>
      </c>
      <c r="T2703" t="e">
        <f t="shared" ca="1" si="852"/>
        <v>#VALUE!</v>
      </c>
      <c r="U2703">
        <f t="shared" si="856"/>
        <v>2640</v>
      </c>
      <c r="V2703">
        <v>220.000000000017</v>
      </c>
      <c r="W2703">
        <f t="shared" si="839"/>
        <v>220</v>
      </c>
      <c r="X2703" t="str" cm="1">
        <f t="array" aca="1" ref="X2703" ca="1">IFERROR(INDEX('PC&amp;PD'!$A$1:$AS$19,ROW('PC&amp;PD'!$A$19),MATCH(INDIRECT(T2703),'PC&amp;PD'!$A$1:$AS$1,0)),"")</f>
        <v/>
      </c>
      <c r="Z2703" t="str">
        <f t="shared" ref="Z2703" si="858">IFERROR(IF($F2703="OCS 100","OCS (OCS 100)",IF($F2703="OCS Blended","OCS (OCS Blended)",IF($F2703="OCS (No Label)","OCS (No Label)",IF($F2703="RCS 100","RCS (RCS 100)",IF($F2703="RCS Blended","RCS (RCS Blended)",IF($F2703="GRS","GRS (GRS)",IF($F2703="GRS (No Label)", "GRS (No Label)",IF($F2703="RDS","RDS (RDS)",IF($F2703="RWS","RWS (RWS)",IF($F2703="RAS","RAS (RAS)",IF($F2703="RMS","RMS (RMS)",IF($F2703="GOTS Organic","GOTS (Organic)",IF($F2703="GOTS Made with organic","GOTS (Made with Organic)",IF($F2703="GOTS Organic - in conversion","GOTS (Organic - In Conversion)",IF($F2703="GOTS Made with organic - in conversion","GOTS (Made with Organic - In Conversion)",""))))))))))))))),"")</f>
        <v/>
      </c>
      <c r="AA2703" t="str">
        <f t="shared" si="847"/>
        <v/>
      </c>
      <c r="AB2703" t="str">
        <f t="shared" si="848"/>
        <v/>
      </c>
      <c r="AC2703" t="e">
        <f t="shared" ca="1" si="849"/>
        <v>#VALUE!</v>
      </c>
      <c r="AD2703" t="str" cm="1">
        <f t="array" aca="1" ref="AD2703" ca="1">IFERROR(IF((LEFT(INDIRECT("$F"&amp;$S2703),4))="GOTS",IF($G2703="Organic","GOTS_Organic_raw",(IF($G2703="Responsible","GOTS_Responsible",(IF($G2703="No Attribute (Conventional)","GOTS_conventional",(IF($G2703="Recycled Pre/Post-Consumer","GOTS_pre_post",(IF($G2703="In-Conversion","GOTS_in_conversion",(IF($G2703="Sustainably Sourced","Sustainably_sourced",(IF($G2703="Recycled pre-consumer organic","GOTS_recycled_organic",""))))))))))))),IF($G2703="Organic","Organic",(IF($G2703="Responsible","Responsible",(IF($G2703="No Attribute (Conventional)","No_Attribute_Conventional",(IF($G2703="Recycled Pre/Post-Consumer","Recycled_Pre_Post_Consumer",(IF($G2703="In-Conversion","In_Conversion",(IF($G2703="Recycled Pre-Consumer","Recycled_Pre_Consumer",(IF($G2703="Recycled Post-Consumer","Recycled_Post_Consumer",(IF($G2703="Sustainably Sourced","Sustainably_sourced",(IF($G2703="Recycled pre-consumer organic","GOTS_recycled_organic","")))))))))))))))))),"")</f>
        <v/>
      </c>
      <c r="AE2703" t="e" cm="1">
        <f t="array" aca="1" ref="AE2703" ca="1">IF($I2703="",IF(INDIRECT("$F"&amp;$S2703)="","",IF(LEFT(INDIRECT("$F"&amp;$S2703),3)="GRS","GRS_RCS_RM",IF((LEFT(INDIRECT("$F"&amp;$S2703),3))="RCS","GRS_RCS_RM",IF(INDIRECT("$F"&amp;$S2703)="OCS (No Label)","OCS_Conversion_RM",IF(LEFT(INDIRECT("$F"&amp;$S2703),3)="OCS","OCS_RM",IF(RIGHT(INDIRECT("$F"&amp;$S2703),10)="conversion","GOTS_RM_conversion",IF((LEFT(INDIRECT("$F"&amp;$S2703),4))="GOTS","GOTS_RM","Responsible_RM"))))))),"DELETERM")</f>
        <v>#VALUE!</v>
      </c>
      <c r="AF2703" t="e" cm="1">
        <f t="array" aca="1" ref="AF2703" ca="1">IF($S2703="","",INDIRECT("$Z"&amp;$S2703))</f>
        <v>#VALUE!</v>
      </c>
      <c r="AG2703" t="str">
        <f t="shared" si="850"/>
        <v/>
      </c>
      <c r="AH2703" t="str" cm="1">
        <f t="array" aca="1" ref="AH2703" ca="1">IFERROR(INDIRECT("$ag"&amp;S2703),"")</f>
        <v/>
      </c>
      <c r="AI2703" t="e" cm="1">
        <f t="array" aca="1" ref="AI2703" ca="1">INDIRECT("O"&amp;S2703)</f>
        <v>#VALUE!</v>
      </c>
      <c r="AJ2703" t="str">
        <f t="shared" si="851"/>
        <v/>
      </c>
    </row>
    <row r="2704" spans="1:36" ht="16.5" customHeight="1">
      <c r="A2704" s="129"/>
      <c r="B2704" s="134"/>
      <c r="C2704" s="135"/>
      <c r="D2704" s="146"/>
      <c r="E2704" s="146"/>
      <c r="F2704" s="135"/>
      <c r="G2704" s="147"/>
      <c r="H2704" s="147"/>
      <c r="I2704" s="147"/>
      <c r="J2704" s="147"/>
      <c r="K2704" s="38"/>
      <c r="L2704" s="143"/>
      <c r="M2704" s="143"/>
      <c r="N2704" s="61"/>
      <c r="O2704" s="314"/>
      <c r="Q2704" t="str">
        <f t="shared" si="846"/>
        <v/>
      </c>
      <c r="S2704" t="e">
        <f t="shared" ca="1" si="855"/>
        <v>#VALUE!</v>
      </c>
      <c r="T2704" t="e">
        <f t="shared" ca="1" si="852"/>
        <v>#VALUE!</v>
      </c>
      <c r="U2704">
        <f t="shared" si="856"/>
        <v>2640</v>
      </c>
      <c r="V2704">
        <v>220.08333333335099</v>
      </c>
      <c r="W2704">
        <f t="shared" si="839"/>
        <v>220</v>
      </c>
      <c r="X2704" t="str" cm="1">
        <f t="array" aca="1" ref="X2704" ca="1">IFERROR(INDEX('PC&amp;PD'!$A$1:$AS$19,ROW('PC&amp;PD'!$A$19),MATCH(INDIRECT(T2704),'PC&amp;PD'!$A$1:$AS$1,0)),"")</f>
        <v/>
      </c>
      <c r="AA2704" t="str">
        <f t="shared" si="847"/>
        <v/>
      </c>
      <c r="AB2704" t="str">
        <f t="shared" si="848"/>
        <v/>
      </c>
      <c r="AC2704" t="e">
        <f t="shared" ca="1" si="849"/>
        <v>#VALUE!</v>
      </c>
      <c r="AD2704" t="str" cm="1">
        <f t="array" aca="1" ref="AD2704" ca="1">IFERROR(IF((LEFT(INDIRECT("$F"&amp;$S2704),4))="GOTS",IF($G2704="Organic","GOTS_Organic_raw",(IF($G2704="Responsible","GOTS_Responsible",(IF($G2704="No Attribute (Conventional)","GOTS_conventional",(IF($G2704="Recycled Pre/Post-Consumer","GOTS_pre_post",(IF($G2704="In-Conversion","GOTS_in_conversion",(IF($G2704="Sustainably Sourced","Sustainably_sourced",(IF($G2704="Recycled pre-consumer organic","GOTS_recycled_organic",""))))))))))))),IF($G2704="Organic","Organic",(IF($G2704="Responsible","Responsible",(IF($G2704="No Attribute (Conventional)","No_Attribute_Conventional",(IF($G2704="Recycled Pre/Post-Consumer","Recycled_Pre_Post_Consumer",(IF($G2704="In-Conversion","In_Conversion",(IF($G2704="Recycled Pre-Consumer","Recycled_Pre_Consumer",(IF($G2704="Recycled Post-Consumer","Recycled_Post_Consumer",(IF($G2704="Sustainably Sourced","Sustainably_sourced",(IF($G2704="Recycled pre-consumer organic","GOTS_recycled_organic","")))))))))))))))))),"")</f>
        <v/>
      </c>
      <c r="AE2704" t="e" cm="1">
        <f t="array" aca="1" ref="AE2704" ca="1">IF($I2704="",IF(INDIRECT("$F"&amp;$S2704)="","",IF(LEFT(INDIRECT("$F"&amp;$S2704),3)="GRS","GRS_RCS_RM",IF((LEFT(INDIRECT("$F"&amp;$S2704),3))="RCS","GRS_RCS_RM",IF(INDIRECT("$F"&amp;$S2704)="OCS (No Label)","OCS_Conversion_RM",IF(LEFT(INDIRECT("$F"&amp;$S2704),3)="OCS","OCS_RM",IF(RIGHT(INDIRECT("$F"&amp;$S2704),10)="conversion","GOTS_RM_conversion",IF((LEFT(INDIRECT("$F"&amp;$S2704),4))="GOTS","GOTS_RM","Responsible_RM"))))))),"DELETERM")</f>
        <v>#VALUE!</v>
      </c>
      <c r="AF2704" t="e" cm="1">
        <f t="array" aca="1" ref="AF2704" ca="1">IF($S2704="","",INDIRECT("$Z"&amp;$S2704))</f>
        <v>#VALUE!</v>
      </c>
      <c r="AG2704" t="str">
        <f t="shared" si="850"/>
        <v/>
      </c>
      <c r="AH2704" t="str" cm="1">
        <f t="array" aca="1" ref="AH2704" ca="1">IFERROR(INDIRECT("$ag"&amp;S2704),"")</f>
        <v/>
      </c>
      <c r="AI2704" t="e" cm="1">
        <f t="array" aca="1" ref="AI2704" ca="1">INDIRECT("O"&amp;S2704)</f>
        <v>#VALUE!</v>
      </c>
      <c r="AJ2704" t="str">
        <f t="shared" si="851"/>
        <v/>
      </c>
    </row>
    <row r="2705" spans="1:36" ht="16.5" customHeight="1">
      <c r="A2705" s="129"/>
      <c r="B2705" s="134"/>
      <c r="C2705" s="135"/>
      <c r="D2705" s="146"/>
      <c r="E2705" s="146"/>
      <c r="F2705" s="135"/>
      <c r="G2705" s="147"/>
      <c r="H2705" s="147"/>
      <c r="I2705" s="147"/>
      <c r="J2705" s="147"/>
      <c r="K2705" s="38"/>
      <c r="L2705" s="143"/>
      <c r="M2705" s="143"/>
      <c r="N2705" s="61"/>
      <c r="O2705" s="314"/>
      <c r="Q2705" t="str">
        <f t="shared" si="846"/>
        <v/>
      </c>
      <c r="S2705" t="e">
        <f t="shared" ca="1" si="855"/>
        <v>#VALUE!</v>
      </c>
      <c r="T2705" t="e">
        <f t="shared" ca="1" si="852"/>
        <v>#VALUE!</v>
      </c>
      <c r="U2705">
        <f t="shared" si="856"/>
        <v>2640</v>
      </c>
      <c r="V2705">
        <v>220.16666666668399</v>
      </c>
      <c r="W2705">
        <f t="shared" si="839"/>
        <v>220</v>
      </c>
      <c r="X2705" t="str" cm="1">
        <f t="array" aca="1" ref="X2705" ca="1">IFERROR(INDEX('PC&amp;PD'!$A$1:$AS$19,ROW('PC&amp;PD'!$A$19),MATCH(INDIRECT(T2705),'PC&amp;PD'!$A$1:$AS$1,0)),"")</f>
        <v/>
      </c>
      <c r="AA2705" t="str">
        <f t="shared" si="847"/>
        <v/>
      </c>
      <c r="AB2705" t="str">
        <f t="shared" si="848"/>
        <v/>
      </c>
      <c r="AC2705" t="e">
        <f t="shared" ca="1" si="849"/>
        <v>#VALUE!</v>
      </c>
      <c r="AD2705" t="str" cm="1">
        <f t="array" aca="1" ref="AD2705" ca="1">IFERROR(IF((LEFT(INDIRECT("$F"&amp;$S2705),4))="GOTS",IF($G2705="Organic","GOTS_Organic_raw",(IF($G2705="Responsible","GOTS_Responsible",(IF($G2705="No Attribute (Conventional)","GOTS_conventional",(IF($G2705="Recycled Pre/Post-Consumer","GOTS_pre_post",(IF($G2705="In-Conversion","GOTS_in_conversion",(IF($G2705="Sustainably Sourced","Sustainably_sourced",(IF($G2705="Recycled pre-consumer organic","GOTS_recycled_organic",""))))))))))))),IF($G2705="Organic","Organic",(IF($G2705="Responsible","Responsible",(IF($G2705="No Attribute (Conventional)","No_Attribute_Conventional",(IF($G2705="Recycled Pre/Post-Consumer","Recycled_Pre_Post_Consumer",(IF($G2705="In-Conversion","In_Conversion",(IF($G2705="Recycled Pre-Consumer","Recycled_Pre_Consumer",(IF($G2705="Recycled Post-Consumer","Recycled_Post_Consumer",(IF($G2705="Sustainably Sourced","Sustainably_sourced",(IF($G2705="Recycled pre-consumer organic","GOTS_recycled_organic","")))))))))))))))))),"")</f>
        <v/>
      </c>
      <c r="AE2705" t="e" cm="1">
        <f t="array" aca="1" ref="AE2705" ca="1">IF($I2705="",IF(INDIRECT("$F"&amp;$S2705)="","",IF(LEFT(INDIRECT("$F"&amp;$S2705),3)="GRS","GRS_RCS_RM",IF((LEFT(INDIRECT("$F"&amp;$S2705),3))="RCS","GRS_RCS_RM",IF(INDIRECT("$F"&amp;$S2705)="OCS (No Label)","OCS_Conversion_RM",IF(LEFT(INDIRECT("$F"&amp;$S2705),3)="OCS","OCS_RM",IF(RIGHT(INDIRECT("$F"&amp;$S2705),10)="conversion","GOTS_RM_conversion",IF((LEFT(INDIRECT("$F"&amp;$S2705),4))="GOTS","GOTS_RM","Responsible_RM"))))))),"DELETERM")</f>
        <v>#VALUE!</v>
      </c>
      <c r="AF2705" t="e" cm="1">
        <f t="array" aca="1" ref="AF2705" ca="1">IF($S2705="","",INDIRECT("$Z"&amp;$S2705))</f>
        <v>#VALUE!</v>
      </c>
      <c r="AG2705" t="str">
        <f t="shared" si="850"/>
        <v/>
      </c>
      <c r="AH2705" t="str" cm="1">
        <f t="array" aca="1" ref="AH2705" ca="1">IFERROR(INDIRECT("$ag"&amp;S2705),"")</f>
        <v/>
      </c>
      <c r="AI2705" t="e" cm="1">
        <f t="array" aca="1" ref="AI2705" ca="1">INDIRECT("O"&amp;S2705)</f>
        <v>#VALUE!</v>
      </c>
      <c r="AJ2705" t="str">
        <f t="shared" si="851"/>
        <v/>
      </c>
    </row>
    <row r="2706" spans="1:36" ht="16.5" customHeight="1">
      <c r="A2706" s="129"/>
      <c r="B2706" s="134"/>
      <c r="C2706" s="135"/>
      <c r="D2706" s="146"/>
      <c r="E2706" s="146"/>
      <c r="F2706" s="135"/>
      <c r="G2706" s="147"/>
      <c r="H2706" s="147"/>
      <c r="I2706" s="147"/>
      <c r="J2706" s="147"/>
      <c r="K2706" s="38"/>
      <c r="L2706" s="143"/>
      <c r="M2706" s="143"/>
      <c r="N2706" s="61"/>
      <c r="O2706" s="314"/>
      <c r="Q2706" t="str">
        <f t="shared" si="846"/>
        <v/>
      </c>
      <c r="S2706" t="e">
        <f t="shared" ca="1" si="855"/>
        <v>#VALUE!</v>
      </c>
      <c r="T2706" t="e">
        <f t="shared" ca="1" si="852"/>
        <v>#VALUE!</v>
      </c>
      <c r="U2706">
        <f t="shared" si="856"/>
        <v>2640</v>
      </c>
      <c r="V2706">
        <v>220.250000000017</v>
      </c>
      <c r="W2706">
        <f t="shared" si="839"/>
        <v>220</v>
      </c>
      <c r="X2706" t="str" cm="1">
        <f t="array" aca="1" ref="X2706" ca="1">IFERROR(INDEX('PC&amp;PD'!$A$1:$AS$19,ROW('PC&amp;PD'!$A$19),MATCH(INDIRECT(T2706),'PC&amp;PD'!$A$1:$AS$1,0)),"")</f>
        <v/>
      </c>
      <c r="AA2706" t="str">
        <f t="shared" si="847"/>
        <v/>
      </c>
      <c r="AB2706" t="str">
        <f t="shared" si="848"/>
        <v/>
      </c>
      <c r="AC2706" t="e">
        <f t="shared" ca="1" si="849"/>
        <v>#VALUE!</v>
      </c>
      <c r="AD2706" t="str" cm="1">
        <f t="array" aca="1" ref="AD2706" ca="1">IFERROR(IF((LEFT(INDIRECT("$F"&amp;$S2706),4))="GOTS",IF($G2706="Organic","GOTS_Organic_raw",(IF($G2706="Responsible","GOTS_Responsible",(IF($G2706="No Attribute (Conventional)","GOTS_conventional",(IF($G2706="Recycled Pre/Post-Consumer","GOTS_pre_post",(IF($G2706="In-Conversion","GOTS_in_conversion",(IF($G2706="Sustainably Sourced","Sustainably_sourced",(IF($G2706="Recycled pre-consumer organic","GOTS_recycled_organic",""))))))))))))),IF($G2706="Organic","Organic",(IF($G2706="Responsible","Responsible",(IF($G2706="No Attribute (Conventional)","No_Attribute_Conventional",(IF($G2706="Recycled Pre/Post-Consumer","Recycled_Pre_Post_Consumer",(IF($G2706="In-Conversion","In_Conversion",(IF($G2706="Recycled Pre-Consumer","Recycled_Pre_Consumer",(IF($G2706="Recycled Post-Consumer","Recycled_Post_Consumer",(IF($G2706="Sustainably Sourced","Sustainably_sourced",(IF($G2706="Recycled pre-consumer organic","GOTS_recycled_organic","")))))))))))))))))),"")</f>
        <v/>
      </c>
      <c r="AE2706" t="e" cm="1">
        <f t="array" aca="1" ref="AE2706" ca="1">IF($I2706="",IF(INDIRECT("$F"&amp;$S2706)="","",IF(LEFT(INDIRECT("$F"&amp;$S2706),3)="GRS","GRS_RCS_RM",IF((LEFT(INDIRECT("$F"&amp;$S2706),3))="RCS","GRS_RCS_RM",IF(INDIRECT("$F"&amp;$S2706)="OCS (No Label)","OCS_Conversion_RM",IF(LEFT(INDIRECT("$F"&amp;$S2706),3)="OCS","OCS_RM",IF(RIGHT(INDIRECT("$F"&amp;$S2706),10)="conversion","GOTS_RM_conversion",IF((LEFT(INDIRECT("$F"&amp;$S2706),4))="GOTS","GOTS_RM","Responsible_RM"))))))),"DELETERM")</f>
        <v>#VALUE!</v>
      </c>
      <c r="AF2706" t="e" cm="1">
        <f t="array" aca="1" ref="AF2706" ca="1">IF($S2706="","",INDIRECT("$Z"&amp;$S2706))</f>
        <v>#VALUE!</v>
      </c>
      <c r="AG2706" t="str">
        <f t="shared" si="850"/>
        <v/>
      </c>
      <c r="AH2706" t="str" cm="1">
        <f t="array" aca="1" ref="AH2706" ca="1">IFERROR(INDIRECT("$ag"&amp;S2706),"")</f>
        <v/>
      </c>
      <c r="AI2706" t="e" cm="1">
        <f t="array" aca="1" ref="AI2706" ca="1">INDIRECT("O"&amp;S2706)</f>
        <v>#VALUE!</v>
      </c>
      <c r="AJ2706" t="str">
        <f t="shared" si="851"/>
        <v/>
      </c>
    </row>
    <row r="2707" spans="1:36" ht="16.5" customHeight="1">
      <c r="A2707" s="129"/>
      <c r="B2707" s="134"/>
      <c r="C2707" s="135"/>
      <c r="D2707" s="146"/>
      <c r="E2707" s="146"/>
      <c r="F2707" s="135"/>
      <c r="G2707" s="147"/>
      <c r="H2707" s="147"/>
      <c r="I2707" s="147"/>
      <c r="J2707" s="147"/>
      <c r="K2707" s="38"/>
      <c r="L2707" s="143"/>
      <c r="M2707" s="143"/>
      <c r="N2707" s="61"/>
      <c r="O2707" s="314"/>
      <c r="Q2707" t="str">
        <f t="shared" si="846"/>
        <v/>
      </c>
      <c r="S2707" t="e">
        <f t="shared" ca="1" si="855"/>
        <v>#VALUE!</v>
      </c>
      <c r="T2707" t="e">
        <f t="shared" ca="1" si="852"/>
        <v>#VALUE!</v>
      </c>
      <c r="U2707">
        <f t="shared" si="856"/>
        <v>2640</v>
      </c>
      <c r="V2707">
        <v>220.33333333335099</v>
      </c>
      <c r="W2707">
        <f t="shared" si="839"/>
        <v>220</v>
      </c>
      <c r="X2707" t="str" cm="1">
        <f t="array" aca="1" ref="X2707" ca="1">IFERROR(INDEX('PC&amp;PD'!$A$1:$AS$19,ROW('PC&amp;PD'!$A$19),MATCH(INDIRECT(T2707),'PC&amp;PD'!$A$1:$AS$1,0)),"")</f>
        <v/>
      </c>
      <c r="AA2707" t="str">
        <f t="shared" si="847"/>
        <v/>
      </c>
      <c r="AB2707" t="str">
        <f t="shared" si="848"/>
        <v/>
      </c>
      <c r="AC2707" t="e">
        <f t="shared" ca="1" si="849"/>
        <v>#VALUE!</v>
      </c>
      <c r="AD2707" t="str" cm="1">
        <f t="array" aca="1" ref="AD2707" ca="1">IFERROR(IF((LEFT(INDIRECT("$F"&amp;$S2707),4))="GOTS",IF($G2707="Organic","GOTS_Organic_raw",(IF($G2707="Responsible","GOTS_Responsible",(IF($G2707="No Attribute (Conventional)","GOTS_conventional",(IF($G2707="Recycled Pre/Post-Consumer","GOTS_pre_post",(IF($G2707="In-Conversion","GOTS_in_conversion",(IF($G2707="Sustainably Sourced","Sustainably_sourced",(IF($G2707="Recycled pre-consumer organic","GOTS_recycled_organic",""))))))))))))),IF($G2707="Organic","Organic",(IF($G2707="Responsible","Responsible",(IF($G2707="No Attribute (Conventional)","No_Attribute_Conventional",(IF($G2707="Recycled Pre/Post-Consumer","Recycled_Pre_Post_Consumer",(IF($G2707="In-Conversion","In_Conversion",(IF($G2707="Recycled Pre-Consumer","Recycled_Pre_Consumer",(IF($G2707="Recycled Post-Consumer","Recycled_Post_Consumer",(IF($G2707="Sustainably Sourced","Sustainably_sourced",(IF($G2707="Recycled pre-consumer organic","GOTS_recycled_organic","")))))))))))))))))),"")</f>
        <v/>
      </c>
      <c r="AE2707" t="e" cm="1">
        <f t="array" aca="1" ref="AE2707" ca="1">IF($I2707="",IF(INDIRECT("$F"&amp;$S2707)="","",IF(LEFT(INDIRECT("$F"&amp;$S2707),3)="GRS","GRS_RCS_RM",IF((LEFT(INDIRECT("$F"&amp;$S2707),3))="RCS","GRS_RCS_RM",IF(INDIRECT("$F"&amp;$S2707)="OCS (No Label)","OCS_Conversion_RM",IF(LEFT(INDIRECT("$F"&amp;$S2707),3)="OCS","OCS_RM",IF(RIGHT(INDIRECT("$F"&amp;$S2707),10)="conversion","GOTS_RM_conversion",IF((LEFT(INDIRECT("$F"&amp;$S2707),4))="GOTS","GOTS_RM","Responsible_RM"))))))),"DELETERM")</f>
        <v>#VALUE!</v>
      </c>
      <c r="AF2707" t="e" cm="1">
        <f t="array" aca="1" ref="AF2707" ca="1">IF($S2707="","",INDIRECT("$Z"&amp;$S2707))</f>
        <v>#VALUE!</v>
      </c>
      <c r="AG2707" t="str">
        <f t="shared" si="850"/>
        <v/>
      </c>
      <c r="AH2707" t="str" cm="1">
        <f t="array" aca="1" ref="AH2707" ca="1">IFERROR(INDIRECT("$ag"&amp;S2707),"")</f>
        <v/>
      </c>
      <c r="AI2707" t="e" cm="1">
        <f t="array" aca="1" ref="AI2707" ca="1">INDIRECT("O"&amp;S2707)</f>
        <v>#VALUE!</v>
      </c>
      <c r="AJ2707" t="str">
        <f t="shared" si="851"/>
        <v/>
      </c>
    </row>
    <row r="2708" spans="1:36" ht="16.5" customHeight="1">
      <c r="A2708" s="129"/>
      <c r="B2708" s="134"/>
      <c r="C2708" s="135"/>
      <c r="D2708" s="146"/>
      <c r="E2708" s="146"/>
      <c r="F2708" s="135"/>
      <c r="G2708" s="147"/>
      <c r="H2708" s="147"/>
      <c r="I2708" s="147"/>
      <c r="J2708" s="147"/>
      <c r="K2708" s="38"/>
      <c r="L2708" s="143"/>
      <c r="M2708" s="143"/>
      <c r="N2708" s="61"/>
      <c r="O2708" s="314"/>
      <c r="Q2708" t="str">
        <f t="shared" si="846"/>
        <v/>
      </c>
      <c r="S2708" t="e">
        <f t="shared" ca="1" si="855"/>
        <v>#VALUE!</v>
      </c>
      <c r="T2708" t="e">
        <f t="shared" ca="1" si="852"/>
        <v>#VALUE!</v>
      </c>
      <c r="U2708">
        <f t="shared" si="856"/>
        <v>2640</v>
      </c>
      <c r="V2708">
        <v>220.41666666668399</v>
      </c>
      <c r="W2708">
        <f t="shared" si="839"/>
        <v>220</v>
      </c>
      <c r="X2708" t="str" cm="1">
        <f t="array" aca="1" ref="X2708" ca="1">IFERROR(INDEX('PC&amp;PD'!$A$1:$AS$19,ROW('PC&amp;PD'!$A$19),MATCH(INDIRECT(T2708),'PC&amp;PD'!$A$1:$AS$1,0)),"")</f>
        <v/>
      </c>
      <c r="AA2708" t="str">
        <f t="shared" si="847"/>
        <v/>
      </c>
      <c r="AB2708" t="str">
        <f t="shared" si="848"/>
        <v/>
      </c>
      <c r="AC2708" t="e">
        <f t="shared" ca="1" si="849"/>
        <v>#VALUE!</v>
      </c>
      <c r="AD2708" t="str" cm="1">
        <f t="array" aca="1" ref="AD2708" ca="1">IFERROR(IF((LEFT(INDIRECT("$F"&amp;$S2708),4))="GOTS",IF($G2708="Organic","GOTS_Organic_raw",(IF($G2708="Responsible","GOTS_Responsible",(IF($G2708="No Attribute (Conventional)","GOTS_conventional",(IF($G2708="Recycled Pre/Post-Consumer","GOTS_pre_post",(IF($G2708="In-Conversion","GOTS_in_conversion",(IF($G2708="Sustainably Sourced","Sustainably_sourced",(IF($G2708="Recycled pre-consumer organic","GOTS_recycled_organic",""))))))))))))),IF($G2708="Organic","Organic",(IF($G2708="Responsible","Responsible",(IF($G2708="No Attribute (Conventional)","No_Attribute_Conventional",(IF($G2708="Recycled Pre/Post-Consumer","Recycled_Pre_Post_Consumer",(IF($G2708="In-Conversion","In_Conversion",(IF($G2708="Recycled Pre-Consumer","Recycled_Pre_Consumer",(IF($G2708="Recycled Post-Consumer","Recycled_Post_Consumer",(IF($G2708="Sustainably Sourced","Sustainably_sourced",(IF($G2708="Recycled pre-consumer organic","GOTS_recycled_organic","")))))))))))))))))),"")</f>
        <v/>
      </c>
      <c r="AE2708" t="e" cm="1">
        <f t="array" aca="1" ref="AE2708" ca="1">IF($I2708="",IF(INDIRECT("$F"&amp;$S2708)="","",IF(LEFT(INDIRECT("$F"&amp;$S2708),3)="GRS","GRS_RCS_RM",IF((LEFT(INDIRECT("$F"&amp;$S2708),3))="RCS","GRS_RCS_RM",IF(INDIRECT("$F"&amp;$S2708)="OCS (No Label)","OCS_Conversion_RM",IF(LEFT(INDIRECT("$F"&amp;$S2708),3)="OCS","OCS_RM",IF(RIGHT(INDIRECT("$F"&amp;$S2708),10)="conversion","GOTS_RM_conversion",IF((LEFT(INDIRECT("$F"&amp;$S2708),4))="GOTS","GOTS_RM","Responsible_RM"))))))),"DELETERM")</f>
        <v>#VALUE!</v>
      </c>
      <c r="AF2708" t="e" cm="1">
        <f t="array" aca="1" ref="AF2708" ca="1">IF($S2708="","",INDIRECT("$Z"&amp;$S2708))</f>
        <v>#VALUE!</v>
      </c>
      <c r="AG2708" t="str">
        <f t="shared" si="850"/>
        <v/>
      </c>
      <c r="AH2708" t="str" cm="1">
        <f t="array" aca="1" ref="AH2708" ca="1">IFERROR(INDIRECT("$ag"&amp;S2708),"")</f>
        <v/>
      </c>
      <c r="AI2708" t="e" cm="1">
        <f t="array" aca="1" ref="AI2708" ca="1">INDIRECT("O"&amp;S2708)</f>
        <v>#VALUE!</v>
      </c>
      <c r="AJ2708" t="str">
        <f t="shared" si="851"/>
        <v/>
      </c>
    </row>
    <row r="2709" spans="1:36" ht="16.5" customHeight="1">
      <c r="A2709" s="130"/>
      <c r="B2709" s="136"/>
      <c r="C2709" s="137"/>
      <c r="D2709" s="146"/>
      <c r="E2709" s="146"/>
      <c r="F2709" s="137"/>
      <c r="G2709" s="147"/>
      <c r="H2709" s="147"/>
      <c r="I2709" s="147"/>
      <c r="J2709" s="147"/>
      <c r="K2709" s="38"/>
      <c r="L2709" s="144"/>
      <c r="M2709" s="144"/>
      <c r="N2709" s="61"/>
      <c r="O2709" s="314"/>
      <c r="Q2709" t="str">
        <f t="shared" si="846"/>
        <v/>
      </c>
      <c r="S2709" t="e">
        <f t="shared" ca="1" si="855"/>
        <v>#VALUE!</v>
      </c>
      <c r="T2709" t="e">
        <f t="shared" ca="1" si="852"/>
        <v>#VALUE!</v>
      </c>
      <c r="U2709">
        <f t="shared" si="856"/>
        <v>2640</v>
      </c>
      <c r="V2709">
        <v>220.500000000017</v>
      </c>
      <c r="W2709">
        <f t="shared" si="839"/>
        <v>220</v>
      </c>
      <c r="X2709" t="str" cm="1">
        <f t="array" aca="1" ref="X2709" ca="1">IFERROR(INDEX('PC&amp;PD'!$A$1:$AS$19,ROW('PC&amp;PD'!$A$19),MATCH(INDIRECT(T2709),'PC&amp;PD'!$A$1:$AS$1,0)),"")</f>
        <v/>
      </c>
      <c r="AA2709" t="str">
        <f t="shared" si="847"/>
        <v/>
      </c>
      <c r="AB2709" t="str">
        <f t="shared" si="848"/>
        <v/>
      </c>
      <c r="AC2709" t="e">
        <f t="shared" ca="1" si="849"/>
        <v>#VALUE!</v>
      </c>
      <c r="AD2709" t="str" cm="1">
        <f t="array" aca="1" ref="AD2709" ca="1">IFERROR(IF((LEFT(INDIRECT("$F"&amp;$S2709),4))="GOTS",IF($G2709="Organic","GOTS_Organic_raw",(IF($G2709="Responsible","GOTS_Responsible",(IF($G2709="No Attribute (Conventional)","GOTS_conventional",(IF($G2709="Recycled Pre/Post-Consumer","GOTS_pre_post",(IF($G2709="In-Conversion","GOTS_in_conversion",(IF($G2709="Sustainably Sourced","Sustainably_sourced",(IF($G2709="Recycled pre-consumer organic","GOTS_recycled_organic",""))))))))))))),IF($G2709="Organic","Organic",(IF($G2709="Responsible","Responsible",(IF($G2709="No Attribute (Conventional)","No_Attribute_Conventional",(IF($G2709="Recycled Pre/Post-Consumer","Recycled_Pre_Post_Consumer",(IF($G2709="In-Conversion","In_Conversion",(IF($G2709="Recycled Pre-Consumer","Recycled_Pre_Consumer",(IF($G2709="Recycled Post-Consumer","Recycled_Post_Consumer",(IF($G2709="Sustainably Sourced","Sustainably_sourced",(IF($G2709="Recycled pre-consumer organic","GOTS_recycled_organic","")))))))))))))))))),"")</f>
        <v/>
      </c>
      <c r="AE2709" t="e" cm="1">
        <f t="array" aca="1" ref="AE2709" ca="1">IF($I2709="",IF(INDIRECT("$F"&amp;$S2709)="","",IF(LEFT(INDIRECT("$F"&amp;$S2709),3)="GRS","GRS_RCS_RM",IF((LEFT(INDIRECT("$F"&amp;$S2709),3))="RCS","GRS_RCS_RM",IF(INDIRECT("$F"&amp;$S2709)="OCS (No Label)","OCS_Conversion_RM",IF(LEFT(INDIRECT("$F"&amp;$S2709),3)="OCS","OCS_RM",IF(RIGHT(INDIRECT("$F"&amp;$S2709),10)="conversion","GOTS_RM_conversion",IF((LEFT(INDIRECT("$F"&amp;$S2709),4))="GOTS","GOTS_RM","Responsible_RM"))))))),"DELETERM")</f>
        <v>#VALUE!</v>
      </c>
      <c r="AF2709" t="e" cm="1">
        <f t="array" aca="1" ref="AF2709" ca="1">IF($S2709="","",INDIRECT("$Z"&amp;$S2709))</f>
        <v>#VALUE!</v>
      </c>
      <c r="AG2709" t="str">
        <f t="shared" si="850"/>
        <v/>
      </c>
      <c r="AH2709" t="str" cm="1">
        <f t="array" aca="1" ref="AH2709" ca="1">IFERROR(INDIRECT("$ag"&amp;S2709),"")</f>
        <v/>
      </c>
      <c r="AI2709" t="e" cm="1">
        <f t="array" aca="1" ref="AI2709" ca="1">INDIRECT("O"&amp;S2709)</f>
        <v>#VALUE!</v>
      </c>
      <c r="AJ2709" t="str">
        <f t="shared" si="851"/>
        <v/>
      </c>
    </row>
    <row r="2710" spans="1:36" ht="16.5" customHeight="1">
      <c r="A2710" s="130"/>
      <c r="B2710" s="136"/>
      <c r="C2710" s="137"/>
      <c r="D2710" s="146"/>
      <c r="E2710" s="146"/>
      <c r="F2710" s="137"/>
      <c r="G2710" s="147"/>
      <c r="H2710" s="147"/>
      <c r="I2710" s="147"/>
      <c r="J2710" s="147"/>
      <c r="K2710" s="38"/>
      <c r="L2710" s="144"/>
      <c r="M2710" s="144"/>
      <c r="N2710" s="61"/>
      <c r="O2710" s="314"/>
      <c r="Q2710" t="str">
        <f t="shared" si="846"/>
        <v/>
      </c>
      <c r="S2710" t="e">
        <f t="shared" ca="1" si="855"/>
        <v>#VALUE!</v>
      </c>
      <c r="T2710" t="e">
        <f t="shared" ca="1" si="852"/>
        <v>#VALUE!</v>
      </c>
      <c r="U2710">
        <f t="shared" si="856"/>
        <v>2640</v>
      </c>
      <c r="V2710">
        <v>220.58333333335099</v>
      </c>
      <c r="W2710">
        <f t="shared" ref="W2710:W2773" si="859">ROUNDDOWN(V2710,0)</f>
        <v>220</v>
      </c>
      <c r="X2710" t="str" cm="1">
        <f t="array" aca="1" ref="X2710" ca="1">IFERROR(INDEX('PC&amp;PD'!$A$1:$AS$19,ROW('PC&amp;PD'!$A$19),MATCH(INDIRECT(T2710),'PC&amp;PD'!$A$1:$AS$1,0)),"")</f>
        <v/>
      </c>
      <c r="AA2710" t="str">
        <f t="shared" si="847"/>
        <v/>
      </c>
      <c r="AB2710" t="str">
        <f t="shared" si="848"/>
        <v/>
      </c>
      <c r="AC2710" t="e">
        <f t="shared" ca="1" si="849"/>
        <v>#VALUE!</v>
      </c>
      <c r="AD2710" t="str" cm="1">
        <f t="array" aca="1" ref="AD2710" ca="1">IFERROR(IF((LEFT(INDIRECT("$F"&amp;$S2710),4))="GOTS",IF($G2710="Organic","GOTS_Organic_raw",(IF($G2710="Responsible","GOTS_Responsible",(IF($G2710="No Attribute (Conventional)","GOTS_conventional",(IF($G2710="Recycled Pre/Post-Consumer","GOTS_pre_post",(IF($G2710="In-Conversion","GOTS_in_conversion",(IF($G2710="Sustainably Sourced","Sustainably_sourced",(IF($G2710="Recycled pre-consumer organic","GOTS_recycled_organic",""))))))))))))),IF($G2710="Organic","Organic",(IF($G2710="Responsible","Responsible",(IF($G2710="No Attribute (Conventional)","No_Attribute_Conventional",(IF($G2710="Recycled Pre/Post-Consumer","Recycled_Pre_Post_Consumer",(IF($G2710="In-Conversion","In_Conversion",(IF($G2710="Recycled Pre-Consumer","Recycled_Pre_Consumer",(IF($G2710="Recycled Post-Consumer","Recycled_Post_Consumer",(IF($G2710="Sustainably Sourced","Sustainably_sourced",(IF($G2710="Recycled pre-consumer organic","GOTS_recycled_organic","")))))))))))))))))),"")</f>
        <v/>
      </c>
      <c r="AE2710" t="e" cm="1">
        <f t="array" aca="1" ref="AE2710" ca="1">IF($I2710="",IF(INDIRECT("$F"&amp;$S2710)="","",IF(LEFT(INDIRECT("$F"&amp;$S2710),3)="GRS","GRS_RCS_RM",IF((LEFT(INDIRECT("$F"&amp;$S2710),3))="RCS","GRS_RCS_RM",IF(INDIRECT("$F"&amp;$S2710)="OCS (No Label)","OCS_Conversion_RM",IF(LEFT(INDIRECT("$F"&amp;$S2710),3)="OCS","OCS_RM",IF(RIGHT(INDIRECT("$F"&amp;$S2710),10)="conversion","GOTS_RM_conversion",IF((LEFT(INDIRECT("$F"&amp;$S2710),4))="GOTS","GOTS_RM","Responsible_RM"))))))),"DELETERM")</f>
        <v>#VALUE!</v>
      </c>
      <c r="AF2710" t="e" cm="1">
        <f t="array" aca="1" ref="AF2710" ca="1">IF($S2710="","",INDIRECT("$Z"&amp;$S2710))</f>
        <v>#VALUE!</v>
      </c>
      <c r="AG2710" t="str">
        <f t="shared" si="850"/>
        <v/>
      </c>
      <c r="AH2710" t="str" cm="1">
        <f t="array" aca="1" ref="AH2710" ca="1">IFERROR(INDIRECT("$ag"&amp;S2710),"")</f>
        <v/>
      </c>
      <c r="AI2710" t="e" cm="1">
        <f t="array" aca="1" ref="AI2710" ca="1">INDIRECT("O"&amp;S2710)</f>
        <v>#VALUE!</v>
      </c>
      <c r="AJ2710" t="str">
        <f t="shared" si="851"/>
        <v/>
      </c>
    </row>
    <row r="2711" spans="1:36" ht="16.5" customHeight="1">
      <c r="A2711" s="130"/>
      <c r="B2711" s="136"/>
      <c r="C2711" s="137"/>
      <c r="D2711" s="146"/>
      <c r="E2711" s="146"/>
      <c r="F2711" s="137"/>
      <c r="G2711" s="147"/>
      <c r="H2711" s="147"/>
      <c r="I2711" s="147"/>
      <c r="J2711" s="147"/>
      <c r="K2711" s="38"/>
      <c r="L2711" s="144"/>
      <c r="M2711" s="144"/>
      <c r="N2711" s="61"/>
      <c r="O2711" s="314"/>
      <c r="Q2711" t="str">
        <f t="shared" si="846"/>
        <v/>
      </c>
      <c r="S2711" t="e">
        <f t="shared" ca="1" si="855"/>
        <v>#VALUE!</v>
      </c>
      <c r="T2711" t="e">
        <f t="shared" ca="1" si="852"/>
        <v>#VALUE!</v>
      </c>
      <c r="U2711">
        <f t="shared" si="856"/>
        <v>2640</v>
      </c>
      <c r="V2711">
        <v>220.66666666668399</v>
      </c>
      <c r="W2711">
        <f t="shared" si="859"/>
        <v>220</v>
      </c>
      <c r="X2711" t="str" cm="1">
        <f t="array" aca="1" ref="X2711" ca="1">IFERROR(INDEX('PC&amp;PD'!$A$1:$AS$19,ROW('PC&amp;PD'!$A$19),MATCH(INDIRECT(T2711),'PC&amp;PD'!$A$1:$AS$1,0)),"")</f>
        <v/>
      </c>
      <c r="AA2711" t="str">
        <f t="shared" si="847"/>
        <v/>
      </c>
      <c r="AB2711" t="str">
        <f t="shared" si="848"/>
        <v/>
      </c>
      <c r="AC2711" t="e">
        <f t="shared" ca="1" si="849"/>
        <v>#VALUE!</v>
      </c>
      <c r="AD2711" t="str" cm="1">
        <f t="array" aca="1" ref="AD2711" ca="1">IFERROR(IF((LEFT(INDIRECT("$F"&amp;$S2711),4))="GOTS",IF($G2711="Organic","GOTS_Organic_raw",(IF($G2711="Responsible","GOTS_Responsible",(IF($G2711="No Attribute (Conventional)","GOTS_conventional",(IF($G2711="Recycled Pre/Post-Consumer","GOTS_pre_post",(IF($G2711="In-Conversion","GOTS_in_conversion",(IF($G2711="Sustainably Sourced","Sustainably_sourced",(IF($G2711="Recycled pre-consumer organic","GOTS_recycled_organic",""))))))))))))),IF($G2711="Organic","Organic",(IF($G2711="Responsible","Responsible",(IF($G2711="No Attribute (Conventional)","No_Attribute_Conventional",(IF($G2711="Recycled Pre/Post-Consumer","Recycled_Pre_Post_Consumer",(IF($G2711="In-Conversion","In_Conversion",(IF($G2711="Recycled Pre-Consumer","Recycled_Pre_Consumer",(IF($G2711="Recycled Post-Consumer","Recycled_Post_Consumer",(IF($G2711="Sustainably Sourced","Sustainably_sourced",(IF($G2711="Recycled pre-consumer organic","GOTS_recycled_organic","")))))))))))))))))),"")</f>
        <v/>
      </c>
      <c r="AE2711" t="e" cm="1">
        <f t="array" aca="1" ref="AE2711" ca="1">IF($I2711="",IF(INDIRECT("$F"&amp;$S2711)="","",IF(LEFT(INDIRECT("$F"&amp;$S2711),3)="GRS","GRS_RCS_RM",IF((LEFT(INDIRECT("$F"&amp;$S2711),3))="RCS","GRS_RCS_RM",IF(INDIRECT("$F"&amp;$S2711)="OCS (No Label)","OCS_Conversion_RM",IF(LEFT(INDIRECT("$F"&amp;$S2711),3)="OCS","OCS_RM",IF(RIGHT(INDIRECT("$F"&amp;$S2711),10)="conversion","GOTS_RM_conversion",IF((LEFT(INDIRECT("$F"&amp;$S2711),4))="GOTS","GOTS_RM","Responsible_RM"))))))),"DELETERM")</f>
        <v>#VALUE!</v>
      </c>
      <c r="AF2711" t="e" cm="1">
        <f t="array" aca="1" ref="AF2711" ca="1">IF($S2711="","",INDIRECT("$Z"&amp;$S2711))</f>
        <v>#VALUE!</v>
      </c>
      <c r="AG2711" t="str">
        <f t="shared" si="850"/>
        <v/>
      </c>
      <c r="AH2711" t="str" cm="1">
        <f t="array" aca="1" ref="AH2711" ca="1">IFERROR(INDIRECT("$ag"&amp;S2711),"")</f>
        <v/>
      </c>
      <c r="AI2711" t="e" cm="1">
        <f t="array" aca="1" ref="AI2711" ca="1">INDIRECT("O"&amp;S2711)</f>
        <v>#VALUE!</v>
      </c>
      <c r="AJ2711" t="str">
        <f t="shared" si="851"/>
        <v/>
      </c>
    </row>
    <row r="2712" spans="1:36" ht="16.5" customHeight="1">
      <c r="A2712" s="130"/>
      <c r="B2712" s="136"/>
      <c r="C2712" s="137"/>
      <c r="D2712" s="146"/>
      <c r="E2712" s="146"/>
      <c r="F2712" s="137"/>
      <c r="G2712" s="147"/>
      <c r="H2712" s="147"/>
      <c r="I2712" s="147"/>
      <c r="J2712" s="147"/>
      <c r="K2712" s="38"/>
      <c r="L2712" s="144"/>
      <c r="M2712" s="144"/>
      <c r="N2712" s="61"/>
      <c r="O2712" s="314"/>
      <c r="Q2712" t="str">
        <f t="shared" si="846"/>
        <v/>
      </c>
      <c r="S2712" t="e">
        <f t="shared" ca="1" si="855"/>
        <v>#VALUE!</v>
      </c>
      <c r="T2712" t="e">
        <f t="shared" ca="1" si="852"/>
        <v>#VALUE!</v>
      </c>
      <c r="U2712">
        <f t="shared" si="856"/>
        <v>2640</v>
      </c>
      <c r="V2712">
        <v>220.750000000017</v>
      </c>
      <c r="W2712">
        <f t="shared" si="859"/>
        <v>220</v>
      </c>
      <c r="X2712" t="str" cm="1">
        <f t="array" aca="1" ref="X2712" ca="1">IFERROR(INDEX('PC&amp;PD'!$A$1:$AS$19,ROW('PC&amp;PD'!$A$19),MATCH(INDIRECT(T2712),'PC&amp;PD'!$A$1:$AS$1,0)),"")</f>
        <v/>
      </c>
      <c r="AA2712" t="str">
        <f t="shared" si="847"/>
        <v/>
      </c>
      <c r="AB2712" t="str">
        <f t="shared" si="848"/>
        <v/>
      </c>
      <c r="AC2712" t="e">
        <f t="shared" ca="1" si="849"/>
        <v>#VALUE!</v>
      </c>
      <c r="AD2712" t="str" cm="1">
        <f t="array" aca="1" ref="AD2712" ca="1">IFERROR(IF((LEFT(INDIRECT("$F"&amp;$S2712),4))="GOTS",IF($G2712="Organic","GOTS_Organic_raw",(IF($G2712="Responsible","GOTS_Responsible",(IF($G2712="No Attribute (Conventional)","GOTS_conventional",(IF($G2712="Recycled Pre/Post-Consumer","GOTS_pre_post",(IF($G2712="In-Conversion","GOTS_in_conversion",(IF($G2712="Sustainably Sourced","Sustainably_sourced",(IF($G2712="Recycled pre-consumer organic","GOTS_recycled_organic",""))))))))))))),IF($G2712="Organic","Organic",(IF($G2712="Responsible","Responsible",(IF($G2712="No Attribute (Conventional)","No_Attribute_Conventional",(IF($G2712="Recycled Pre/Post-Consumer","Recycled_Pre_Post_Consumer",(IF($G2712="In-Conversion","In_Conversion",(IF($G2712="Recycled Pre-Consumer","Recycled_Pre_Consumer",(IF($G2712="Recycled Post-Consumer","Recycled_Post_Consumer",(IF($G2712="Sustainably Sourced","Sustainably_sourced",(IF($G2712="Recycled pre-consumer organic","GOTS_recycled_organic","")))))))))))))))))),"")</f>
        <v/>
      </c>
      <c r="AE2712" t="e" cm="1">
        <f t="array" aca="1" ref="AE2712" ca="1">IF($I2712="",IF(INDIRECT("$F"&amp;$S2712)="","",IF(LEFT(INDIRECT("$F"&amp;$S2712),3)="GRS","GRS_RCS_RM",IF((LEFT(INDIRECT("$F"&amp;$S2712),3))="RCS","GRS_RCS_RM",IF(INDIRECT("$F"&amp;$S2712)="OCS (No Label)","OCS_Conversion_RM",IF(LEFT(INDIRECT("$F"&amp;$S2712),3)="OCS","OCS_RM",IF(RIGHT(INDIRECT("$F"&amp;$S2712),10)="conversion","GOTS_RM_conversion",IF((LEFT(INDIRECT("$F"&amp;$S2712),4))="GOTS","GOTS_RM","Responsible_RM"))))))),"DELETERM")</f>
        <v>#VALUE!</v>
      </c>
      <c r="AF2712" t="e" cm="1">
        <f t="array" aca="1" ref="AF2712" ca="1">IF($S2712="","",INDIRECT("$Z"&amp;$S2712))</f>
        <v>#VALUE!</v>
      </c>
      <c r="AG2712" t="str">
        <f t="shared" si="850"/>
        <v/>
      </c>
      <c r="AH2712" t="str" cm="1">
        <f t="array" aca="1" ref="AH2712" ca="1">IFERROR(INDIRECT("$ag"&amp;S2712),"")</f>
        <v/>
      </c>
      <c r="AI2712" t="e" cm="1">
        <f t="array" aca="1" ref="AI2712" ca="1">INDIRECT("O"&amp;S2712)</f>
        <v>#VALUE!</v>
      </c>
      <c r="AJ2712" t="str">
        <f t="shared" si="851"/>
        <v/>
      </c>
    </row>
    <row r="2713" spans="1:36" ht="16.5" customHeight="1">
      <c r="A2713" s="130"/>
      <c r="B2713" s="136"/>
      <c r="C2713" s="137"/>
      <c r="D2713" s="146"/>
      <c r="E2713" s="146"/>
      <c r="F2713" s="137"/>
      <c r="G2713" s="147"/>
      <c r="H2713" s="147"/>
      <c r="I2713" s="147"/>
      <c r="J2713" s="147"/>
      <c r="K2713" s="38"/>
      <c r="L2713" s="144"/>
      <c r="M2713" s="144"/>
      <c r="N2713" s="61"/>
      <c r="O2713" s="314"/>
      <c r="Q2713" t="str">
        <f t="shared" si="846"/>
        <v/>
      </c>
      <c r="S2713" t="e">
        <f t="shared" ca="1" si="855"/>
        <v>#VALUE!</v>
      </c>
      <c r="T2713" t="e">
        <f t="shared" ca="1" si="852"/>
        <v>#VALUE!</v>
      </c>
      <c r="U2713">
        <f t="shared" si="856"/>
        <v>2640</v>
      </c>
      <c r="V2713">
        <v>220.83333333335099</v>
      </c>
      <c r="W2713">
        <f t="shared" si="859"/>
        <v>220</v>
      </c>
      <c r="X2713" t="str" cm="1">
        <f t="array" aca="1" ref="X2713" ca="1">IFERROR(INDEX('PC&amp;PD'!$A$1:$AS$19,ROW('PC&amp;PD'!$A$19),MATCH(INDIRECT(T2713),'PC&amp;PD'!$A$1:$AS$1,0)),"")</f>
        <v/>
      </c>
      <c r="AA2713" t="str">
        <f t="shared" si="847"/>
        <v/>
      </c>
      <c r="AB2713" t="str">
        <f t="shared" si="848"/>
        <v/>
      </c>
      <c r="AC2713" t="e">
        <f t="shared" ca="1" si="849"/>
        <v>#VALUE!</v>
      </c>
      <c r="AD2713" t="str" cm="1">
        <f t="array" aca="1" ref="AD2713" ca="1">IFERROR(IF((LEFT(INDIRECT("$F"&amp;$S2713),4))="GOTS",IF($G2713="Organic","GOTS_Organic_raw",(IF($G2713="Responsible","GOTS_Responsible",(IF($G2713="No Attribute (Conventional)","GOTS_conventional",(IF($G2713="Recycled Pre/Post-Consumer","GOTS_pre_post",(IF($G2713="In-Conversion","GOTS_in_conversion",(IF($G2713="Sustainably Sourced","Sustainably_sourced",(IF($G2713="Recycled pre-consumer organic","GOTS_recycled_organic",""))))))))))))),IF($G2713="Organic","Organic",(IF($G2713="Responsible","Responsible",(IF($G2713="No Attribute (Conventional)","No_Attribute_Conventional",(IF($G2713="Recycled Pre/Post-Consumer","Recycled_Pre_Post_Consumer",(IF($G2713="In-Conversion","In_Conversion",(IF($G2713="Recycled Pre-Consumer","Recycled_Pre_Consumer",(IF($G2713="Recycled Post-Consumer","Recycled_Post_Consumer",(IF($G2713="Sustainably Sourced","Sustainably_sourced",(IF($G2713="Recycled pre-consumer organic","GOTS_recycled_organic","")))))))))))))))))),"")</f>
        <v/>
      </c>
      <c r="AE2713" t="e" cm="1">
        <f t="array" aca="1" ref="AE2713" ca="1">IF($I2713="",IF(INDIRECT("$F"&amp;$S2713)="","",IF(LEFT(INDIRECT("$F"&amp;$S2713),3)="GRS","GRS_RCS_RM",IF((LEFT(INDIRECT("$F"&amp;$S2713),3))="RCS","GRS_RCS_RM",IF(INDIRECT("$F"&amp;$S2713)="OCS (No Label)","OCS_Conversion_RM",IF(LEFT(INDIRECT("$F"&amp;$S2713),3)="OCS","OCS_RM",IF(RIGHT(INDIRECT("$F"&amp;$S2713),10)="conversion","GOTS_RM_conversion",IF((LEFT(INDIRECT("$F"&amp;$S2713),4))="GOTS","GOTS_RM","Responsible_RM"))))))),"DELETERM")</f>
        <v>#VALUE!</v>
      </c>
      <c r="AF2713" t="e" cm="1">
        <f t="array" aca="1" ref="AF2713" ca="1">IF($S2713="","",INDIRECT("$Z"&amp;$S2713))</f>
        <v>#VALUE!</v>
      </c>
      <c r="AG2713" t="str">
        <f t="shared" si="850"/>
        <v/>
      </c>
      <c r="AH2713" t="str" cm="1">
        <f t="array" aca="1" ref="AH2713" ca="1">IFERROR(INDIRECT("$ag"&amp;S2713),"")</f>
        <v/>
      </c>
      <c r="AI2713" t="e" cm="1">
        <f t="array" aca="1" ref="AI2713" ca="1">INDIRECT("O"&amp;S2713)</f>
        <v>#VALUE!</v>
      </c>
      <c r="AJ2713" t="str">
        <f t="shared" si="851"/>
        <v/>
      </c>
    </row>
    <row r="2714" spans="1:36" ht="16.5" customHeight="1" thickBot="1">
      <c r="A2714" s="131"/>
      <c r="B2714" s="138"/>
      <c r="C2714" s="139"/>
      <c r="D2714" s="148"/>
      <c r="E2714" s="148"/>
      <c r="F2714" s="139"/>
      <c r="G2714" s="149"/>
      <c r="H2714" s="149"/>
      <c r="I2714" s="149"/>
      <c r="J2714" s="149"/>
      <c r="K2714" s="39"/>
      <c r="L2714" s="145"/>
      <c r="M2714" s="145"/>
      <c r="N2714" s="62"/>
      <c r="O2714" s="315"/>
      <c r="Q2714" t="str">
        <f t="shared" si="846"/>
        <v/>
      </c>
      <c r="S2714" t="e">
        <f t="shared" ca="1" si="855"/>
        <v>#VALUE!</v>
      </c>
      <c r="T2714" t="e">
        <f t="shared" ca="1" si="852"/>
        <v>#VALUE!</v>
      </c>
      <c r="U2714">
        <f t="shared" si="856"/>
        <v>2640</v>
      </c>
      <c r="V2714">
        <v>220.91666666668399</v>
      </c>
      <c r="W2714">
        <f t="shared" si="859"/>
        <v>220</v>
      </c>
      <c r="X2714" t="str" cm="1">
        <f t="array" aca="1" ref="X2714" ca="1">IFERROR(INDEX('PC&amp;PD'!$A$1:$AS$19,ROW('PC&amp;PD'!$A$19),MATCH(INDIRECT(T2714),'PC&amp;PD'!$A$1:$AS$1,0)),"")</f>
        <v/>
      </c>
      <c r="AA2714" t="str">
        <f t="shared" si="847"/>
        <v/>
      </c>
      <c r="AB2714" t="str">
        <f t="shared" si="848"/>
        <v/>
      </c>
      <c r="AC2714" t="e">
        <f t="shared" ca="1" si="849"/>
        <v>#VALUE!</v>
      </c>
      <c r="AD2714" t="str" cm="1">
        <f t="array" aca="1" ref="AD2714" ca="1">IFERROR(IF((LEFT(INDIRECT("$F"&amp;$S2714),4))="GOTS",IF($G2714="Organic","GOTS_Organic_raw",(IF($G2714="Responsible","GOTS_Responsible",(IF($G2714="No Attribute (Conventional)","GOTS_conventional",(IF($G2714="Recycled Pre/Post-Consumer","GOTS_pre_post",(IF($G2714="In-Conversion","GOTS_in_conversion",(IF($G2714="Sustainably Sourced","Sustainably_sourced",(IF($G2714="Recycled pre-consumer organic","GOTS_recycled_organic",""))))))))))))),IF($G2714="Organic","Organic",(IF($G2714="Responsible","Responsible",(IF($G2714="No Attribute (Conventional)","No_Attribute_Conventional",(IF($G2714="Recycled Pre/Post-Consumer","Recycled_Pre_Post_Consumer",(IF($G2714="In-Conversion","In_Conversion",(IF($G2714="Recycled Pre-Consumer","Recycled_Pre_Consumer",(IF($G2714="Recycled Post-Consumer","Recycled_Post_Consumer",(IF($G2714="Sustainably Sourced","Sustainably_sourced",(IF($G2714="Recycled pre-consumer organic","GOTS_recycled_organic","")))))))))))))))))),"")</f>
        <v/>
      </c>
      <c r="AE2714" t="e" cm="1">
        <f t="array" aca="1" ref="AE2714" ca="1">IF($I2714="",IF(INDIRECT("$F"&amp;$S2714)="","",IF(LEFT(INDIRECT("$F"&amp;$S2714),3)="GRS","GRS_RCS_RM",IF((LEFT(INDIRECT("$F"&amp;$S2714),3))="RCS","GRS_RCS_RM",IF(INDIRECT("$F"&amp;$S2714)="OCS (No Label)","OCS_Conversion_RM",IF(LEFT(INDIRECT("$F"&amp;$S2714),3)="OCS","OCS_RM",IF(RIGHT(INDIRECT("$F"&amp;$S2714),10)="conversion","GOTS_RM_conversion",IF((LEFT(INDIRECT("$F"&amp;$S2714),4))="GOTS","GOTS_RM","Responsible_RM"))))))),"DELETERM")</f>
        <v>#VALUE!</v>
      </c>
      <c r="AF2714" t="e" cm="1">
        <f t="array" aca="1" ref="AF2714" ca="1">IF($S2714="","",INDIRECT("$Z"&amp;$S2714))</f>
        <v>#VALUE!</v>
      </c>
      <c r="AG2714" t="str">
        <f t="shared" si="850"/>
        <v/>
      </c>
      <c r="AH2714" t="str" cm="1">
        <f t="array" aca="1" ref="AH2714" ca="1">IFERROR(INDIRECT("$ag"&amp;S2714),"")</f>
        <v/>
      </c>
      <c r="AI2714" t="e" cm="1">
        <f t="array" aca="1" ref="AI2714" ca="1">INDIRECT("O"&amp;S2714)</f>
        <v>#VALUE!</v>
      </c>
      <c r="AJ2714" t="str">
        <f t="shared" si="851"/>
        <v/>
      </c>
    </row>
    <row r="2715" spans="1:36" ht="16.5" customHeight="1">
      <c r="A2715" s="128" t="str">
        <f>IF(B2715="","",COUNTA($B$63:$B2715))</f>
        <v/>
      </c>
      <c r="B2715" s="132"/>
      <c r="C2715" s="133"/>
      <c r="D2715" s="140"/>
      <c r="E2715" s="140"/>
      <c r="F2715" s="133"/>
      <c r="G2715" s="141"/>
      <c r="H2715" s="141"/>
      <c r="I2715" s="141"/>
      <c r="J2715" s="141"/>
      <c r="K2715" s="37"/>
      <c r="L2715" s="142" t="str">
        <f>IF(R2715="","",LEFT(R2715,LEN(R2715)-2))</f>
        <v/>
      </c>
      <c r="M2715" s="142"/>
      <c r="N2715" s="60"/>
      <c r="O2715" s="313"/>
      <c r="Q2715" t="str">
        <f t="shared" si="846"/>
        <v/>
      </c>
      <c r="R2715" t="str">
        <f t="shared" ref="R2715" si="860">CONCATENATE($Q2715,Q2716,Q2717,Q2718,Q2719,Q2720,$Q2721,$Q2722,$Q2723,$Q2724,$Q2725,$Q2726)</f>
        <v/>
      </c>
      <c r="S2715" t="e">
        <f t="shared" ca="1" si="855"/>
        <v>#VALUE!</v>
      </c>
      <c r="T2715" t="e">
        <f t="shared" ca="1" si="852"/>
        <v>#VALUE!</v>
      </c>
      <c r="U2715">
        <f t="shared" si="856"/>
        <v>2652</v>
      </c>
      <c r="V2715">
        <v>221.000000000017</v>
      </c>
      <c r="W2715">
        <f t="shared" si="859"/>
        <v>221</v>
      </c>
      <c r="X2715" t="str" cm="1">
        <f t="array" aca="1" ref="X2715" ca="1">IFERROR(INDEX('PC&amp;PD'!$A$1:$AS$19,ROW('PC&amp;PD'!$A$19),MATCH(INDIRECT(T2715),'PC&amp;PD'!$A$1:$AS$1,0)),"")</f>
        <v/>
      </c>
      <c r="Z2715" t="str">
        <f t="shared" ref="Z2715" si="861">IFERROR(IF($F2715="OCS 100","OCS (OCS 100)",IF($F2715="OCS Blended","OCS (OCS Blended)",IF($F2715="OCS (No Label)","OCS (No Label)",IF($F2715="RCS 100","RCS (RCS 100)",IF($F2715="RCS Blended","RCS (RCS Blended)",IF($F2715="GRS","GRS (GRS)",IF($F2715="GRS (No Label)", "GRS (No Label)",IF($F2715="RDS","RDS (RDS)",IF($F2715="RWS","RWS (RWS)",IF($F2715="RAS","RAS (RAS)",IF($F2715="RMS","RMS (RMS)",IF($F2715="GOTS Organic","GOTS (Organic)",IF($F2715="GOTS Made with organic","GOTS (Made with Organic)",IF($F2715="GOTS Organic - in conversion","GOTS (Organic - In Conversion)",IF($F2715="GOTS Made with organic - in conversion","GOTS (Made with Organic - In Conversion)",""))))))))))))))),"")</f>
        <v/>
      </c>
      <c r="AA2715" t="str">
        <f t="shared" si="847"/>
        <v/>
      </c>
      <c r="AB2715" t="str">
        <f t="shared" si="848"/>
        <v/>
      </c>
      <c r="AC2715" t="e">
        <f t="shared" ca="1" si="849"/>
        <v>#VALUE!</v>
      </c>
      <c r="AD2715" t="str" cm="1">
        <f t="array" aca="1" ref="AD2715" ca="1">IFERROR(IF((LEFT(INDIRECT("$F"&amp;$S2715),4))="GOTS",IF($G2715="Organic","GOTS_Organic_raw",(IF($G2715="Responsible","GOTS_Responsible",(IF($G2715="No Attribute (Conventional)","GOTS_conventional",(IF($G2715="Recycled Pre/Post-Consumer","GOTS_pre_post",(IF($G2715="In-Conversion","GOTS_in_conversion",(IF($G2715="Sustainably Sourced","Sustainably_sourced",(IF($G2715="Recycled pre-consumer organic","GOTS_recycled_organic",""))))))))))))),IF($G2715="Organic","Organic",(IF($G2715="Responsible","Responsible",(IF($G2715="No Attribute (Conventional)","No_Attribute_Conventional",(IF($G2715="Recycled Pre/Post-Consumer","Recycled_Pre_Post_Consumer",(IF($G2715="In-Conversion","In_Conversion",(IF($G2715="Recycled Pre-Consumer","Recycled_Pre_Consumer",(IF($G2715="Recycled Post-Consumer","Recycled_Post_Consumer",(IF($G2715="Sustainably Sourced","Sustainably_sourced",(IF($G2715="Recycled pre-consumer organic","GOTS_recycled_organic","")))))))))))))))))),"")</f>
        <v/>
      </c>
      <c r="AE2715" t="e" cm="1">
        <f t="array" aca="1" ref="AE2715" ca="1">IF($I2715="",IF(INDIRECT("$F"&amp;$S2715)="","",IF(LEFT(INDIRECT("$F"&amp;$S2715),3)="GRS","GRS_RCS_RM",IF((LEFT(INDIRECT("$F"&amp;$S2715),3))="RCS","GRS_RCS_RM",IF(INDIRECT("$F"&amp;$S2715)="OCS (No Label)","OCS_Conversion_RM",IF(LEFT(INDIRECT("$F"&amp;$S2715),3)="OCS","OCS_RM",IF(RIGHT(INDIRECT("$F"&amp;$S2715),10)="conversion","GOTS_RM_conversion",IF((LEFT(INDIRECT("$F"&amp;$S2715),4))="GOTS","GOTS_RM","Responsible_RM"))))))),"DELETERM")</f>
        <v>#VALUE!</v>
      </c>
      <c r="AF2715" t="e" cm="1">
        <f t="array" aca="1" ref="AF2715" ca="1">IF($S2715="","",INDIRECT("$Z"&amp;$S2715))</f>
        <v>#VALUE!</v>
      </c>
      <c r="AG2715" t="str">
        <f t="shared" si="850"/>
        <v/>
      </c>
      <c r="AH2715" t="str" cm="1">
        <f t="array" aca="1" ref="AH2715" ca="1">IFERROR(INDIRECT("$ag"&amp;S2715),"")</f>
        <v/>
      </c>
      <c r="AI2715" t="e" cm="1">
        <f t="array" aca="1" ref="AI2715" ca="1">INDIRECT("O"&amp;S2715)</f>
        <v>#VALUE!</v>
      </c>
      <c r="AJ2715" t="str">
        <f t="shared" si="851"/>
        <v/>
      </c>
    </row>
    <row r="2716" spans="1:36" ht="16.5" customHeight="1">
      <c r="A2716" s="129"/>
      <c r="B2716" s="134"/>
      <c r="C2716" s="135"/>
      <c r="D2716" s="146"/>
      <c r="E2716" s="146"/>
      <c r="F2716" s="135"/>
      <c r="G2716" s="147"/>
      <c r="H2716" s="147"/>
      <c r="I2716" s="147"/>
      <c r="J2716" s="147"/>
      <c r="K2716" s="38"/>
      <c r="L2716" s="143"/>
      <c r="M2716" s="143"/>
      <c r="N2716" s="61"/>
      <c r="O2716" s="314"/>
      <c r="Q2716" t="str">
        <f t="shared" si="846"/>
        <v/>
      </c>
      <c r="S2716" t="e">
        <f t="shared" ca="1" si="855"/>
        <v>#VALUE!</v>
      </c>
      <c r="T2716" t="e">
        <f t="shared" ca="1" si="852"/>
        <v>#VALUE!</v>
      </c>
      <c r="U2716">
        <f t="shared" si="856"/>
        <v>2652</v>
      </c>
      <c r="V2716">
        <v>221.08333333335099</v>
      </c>
      <c r="W2716">
        <f t="shared" si="859"/>
        <v>221</v>
      </c>
      <c r="X2716" t="str" cm="1">
        <f t="array" aca="1" ref="X2716" ca="1">IFERROR(INDEX('PC&amp;PD'!$A$1:$AS$19,ROW('PC&amp;PD'!$A$19),MATCH(INDIRECT(T2716),'PC&amp;PD'!$A$1:$AS$1,0)),"")</f>
        <v/>
      </c>
      <c r="AA2716" t="str">
        <f t="shared" si="847"/>
        <v/>
      </c>
      <c r="AB2716" t="str">
        <f t="shared" si="848"/>
        <v/>
      </c>
      <c r="AC2716" t="e">
        <f t="shared" ca="1" si="849"/>
        <v>#VALUE!</v>
      </c>
      <c r="AD2716" t="str" cm="1">
        <f t="array" aca="1" ref="AD2716" ca="1">IFERROR(IF((LEFT(INDIRECT("$F"&amp;$S2716),4))="GOTS",IF($G2716="Organic","GOTS_Organic_raw",(IF($G2716="Responsible","GOTS_Responsible",(IF($G2716="No Attribute (Conventional)","GOTS_conventional",(IF($G2716="Recycled Pre/Post-Consumer","GOTS_pre_post",(IF($G2716="In-Conversion","GOTS_in_conversion",(IF($G2716="Sustainably Sourced","Sustainably_sourced",(IF($G2716="Recycled pre-consumer organic","GOTS_recycled_organic",""))))))))))))),IF($G2716="Organic","Organic",(IF($G2716="Responsible","Responsible",(IF($G2716="No Attribute (Conventional)","No_Attribute_Conventional",(IF($G2716="Recycled Pre/Post-Consumer","Recycled_Pre_Post_Consumer",(IF($G2716="In-Conversion","In_Conversion",(IF($G2716="Recycled Pre-Consumer","Recycled_Pre_Consumer",(IF($G2716="Recycled Post-Consumer","Recycled_Post_Consumer",(IF($G2716="Sustainably Sourced","Sustainably_sourced",(IF($G2716="Recycled pre-consumer organic","GOTS_recycled_organic","")))))))))))))))))),"")</f>
        <v/>
      </c>
      <c r="AE2716" t="e" cm="1">
        <f t="array" aca="1" ref="AE2716" ca="1">IF($I2716="",IF(INDIRECT("$F"&amp;$S2716)="","",IF(LEFT(INDIRECT("$F"&amp;$S2716),3)="GRS","GRS_RCS_RM",IF((LEFT(INDIRECT("$F"&amp;$S2716),3))="RCS","GRS_RCS_RM",IF(INDIRECT("$F"&amp;$S2716)="OCS (No Label)","OCS_Conversion_RM",IF(LEFT(INDIRECT("$F"&amp;$S2716),3)="OCS","OCS_RM",IF(RIGHT(INDIRECT("$F"&amp;$S2716),10)="conversion","GOTS_RM_conversion",IF((LEFT(INDIRECT("$F"&amp;$S2716),4))="GOTS","GOTS_RM","Responsible_RM"))))))),"DELETERM")</f>
        <v>#VALUE!</v>
      </c>
      <c r="AF2716" t="e" cm="1">
        <f t="array" aca="1" ref="AF2716" ca="1">IF($S2716="","",INDIRECT("$Z"&amp;$S2716))</f>
        <v>#VALUE!</v>
      </c>
      <c r="AG2716" t="str">
        <f t="shared" si="850"/>
        <v/>
      </c>
      <c r="AH2716" t="str" cm="1">
        <f t="array" aca="1" ref="AH2716" ca="1">IFERROR(INDIRECT("$ag"&amp;S2716),"")</f>
        <v/>
      </c>
      <c r="AI2716" t="e" cm="1">
        <f t="array" aca="1" ref="AI2716" ca="1">INDIRECT("O"&amp;S2716)</f>
        <v>#VALUE!</v>
      </c>
      <c r="AJ2716" t="str">
        <f t="shared" si="851"/>
        <v/>
      </c>
    </row>
    <row r="2717" spans="1:36" ht="16.5" customHeight="1">
      <c r="A2717" s="129"/>
      <c r="B2717" s="134"/>
      <c r="C2717" s="135"/>
      <c r="D2717" s="146"/>
      <c r="E2717" s="146"/>
      <c r="F2717" s="135"/>
      <c r="G2717" s="147"/>
      <c r="H2717" s="147"/>
      <c r="I2717" s="147"/>
      <c r="J2717" s="147"/>
      <c r="K2717" s="38"/>
      <c r="L2717" s="143"/>
      <c r="M2717" s="143"/>
      <c r="N2717" s="61"/>
      <c r="O2717" s="314"/>
      <c r="Q2717" t="str">
        <f t="shared" si="846"/>
        <v/>
      </c>
      <c r="S2717" t="e">
        <f t="shared" ca="1" si="855"/>
        <v>#VALUE!</v>
      </c>
      <c r="T2717" t="e">
        <f t="shared" ca="1" si="852"/>
        <v>#VALUE!</v>
      </c>
      <c r="U2717">
        <f t="shared" si="856"/>
        <v>2652</v>
      </c>
      <c r="V2717">
        <v>221.16666666668399</v>
      </c>
      <c r="W2717">
        <f t="shared" si="859"/>
        <v>221</v>
      </c>
      <c r="X2717" t="str" cm="1">
        <f t="array" aca="1" ref="X2717" ca="1">IFERROR(INDEX('PC&amp;PD'!$A$1:$AS$19,ROW('PC&amp;PD'!$A$19),MATCH(INDIRECT(T2717),'PC&amp;PD'!$A$1:$AS$1,0)),"")</f>
        <v/>
      </c>
      <c r="AA2717" t="str">
        <f t="shared" si="847"/>
        <v/>
      </c>
      <c r="AB2717" t="str">
        <f t="shared" si="848"/>
        <v/>
      </c>
      <c r="AC2717" t="e">
        <f t="shared" ca="1" si="849"/>
        <v>#VALUE!</v>
      </c>
      <c r="AD2717" t="str" cm="1">
        <f t="array" aca="1" ref="AD2717" ca="1">IFERROR(IF((LEFT(INDIRECT("$F"&amp;$S2717),4))="GOTS",IF($G2717="Organic","GOTS_Organic_raw",(IF($G2717="Responsible","GOTS_Responsible",(IF($G2717="No Attribute (Conventional)","GOTS_conventional",(IF($G2717="Recycled Pre/Post-Consumer","GOTS_pre_post",(IF($G2717="In-Conversion","GOTS_in_conversion",(IF($G2717="Sustainably Sourced","Sustainably_sourced",(IF($G2717="Recycled pre-consumer organic","GOTS_recycled_organic",""))))))))))))),IF($G2717="Organic","Organic",(IF($G2717="Responsible","Responsible",(IF($G2717="No Attribute (Conventional)","No_Attribute_Conventional",(IF($G2717="Recycled Pre/Post-Consumer","Recycled_Pre_Post_Consumer",(IF($G2717="In-Conversion","In_Conversion",(IF($G2717="Recycled Pre-Consumer","Recycled_Pre_Consumer",(IF($G2717="Recycled Post-Consumer","Recycled_Post_Consumer",(IF($G2717="Sustainably Sourced","Sustainably_sourced",(IF($G2717="Recycled pre-consumer organic","GOTS_recycled_organic","")))))))))))))))))),"")</f>
        <v/>
      </c>
      <c r="AE2717" t="e" cm="1">
        <f t="array" aca="1" ref="AE2717" ca="1">IF($I2717="",IF(INDIRECT("$F"&amp;$S2717)="","",IF(LEFT(INDIRECT("$F"&amp;$S2717),3)="GRS","GRS_RCS_RM",IF((LEFT(INDIRECT("$F"&amp;$S2717),3))="RCS","GRS_RCS_RM",IF(INDIRECT("$F"&amp;$S2717)="OCS (No Label)","OCS_Conversion_RM",IF(LEFT(INDIRECT("$F"&amp;$S2717),3)="OCS","OCS_RM",IF(RIGHT(INDIRECT("$F"&amp;$S2717),10)="conversion","GOTS_RM_conversion",IF((LEFT(INDIRECT("$F"&amp;$S2717),4))="GOTS","GOTS_RM","Responsible_RM"))))))),"DELETERM")</f>
        <v>#VALUE!</v>
      </c>
      <c r="AF2717" t="e" cm="1">
        <f t="array" aca="1" ref="AF2717" ca="1">IF($S2717="","",INDIRECT("$Z"&amp;$S2717))</f>
        <v>#VALUE!</v>
      </c>
      <c r="AG2717" t="str">
        <f t="shared" si="850"/>
        <v/>
      </c>
      <c r="AH2717" t="str" cm="1">
        <f t="array" aca="1" ref="AH2717" ca="1">IFERROR(INDIRECT("$ag"&amp;S2717),"")</f>
        <v/>
      </c>
      <c r="AI2717" t="e" cm="1">
        <f t="array" aca="1" ref="AI2717" ca="1">INDIRECT("O"&amp;S2717)</f>
        <v>#VALUE!</v>
      </c>
      <c r="AJ2717" t="str">
        <f t="shared" si="851"/>
        <v/>
      </c>
    </row>
    <row r="2718" spans="1:36" ht="16.5" customHeight="1">
      <c r="A2718" s="129"/>
      <c r="B2718" s="134"/>
      <c r="C2718" s="135"/>
      <c r="D2718" s="146"/>
      <c r="E2718" s="146"/>
      <c r="F2718" s="135"/>
      <c r="G2718" s="147"/>
      <c r="H2718" s="147"/>
      <c r="I2718" s="147"/>
      <c r="J2718" s="147"/>
      <c r="K2718" s="38"/>
      <c r="L2718" s="143"/>
      <c r="M2718" s="143"/>
      <c r="N2718" s="61"/>
      <c r="O2718" s="314"/>
      <c r="Q2718" t="str">
        <f t="shared" si="846"/>
        <v/>
      </c>
      <c r="S2718" t="e">
        <f t="shared" ca="1" si="855"/>
        <v>#VALUE!</v>
      </c>
      <c r="T2718" t="e">
        <f t="shared" ca="1" si="852"/>
        <v>#VALUE!</v>
      </c>
      <c r="U2718">
        <f t="shared" si="856"/>
        <v>2652</v>
      </c>
      <c r="V2718">
        <v>221.250000000017</v>
      </c>
      <c r="W2718">
        <f t="shared" si="859"/>
        <v>221</v>
      </c>
      <c r="X2718" t="str" cm="1">
        <f t="array" aca="1" ref="X2718" ca="1">IFERROR(INDEX('PC&amp;PD'!$A$1:$AS$19,ROW('PC&amp;PD'!$A$19),MATCH(INDIRECT(T2718),'PC&amp;PD'!$A$1:$AS$1,0)),"")</f>
        <v/>
      </c>
      <c r="AA2718" t="str">
        <f t="shared" si="847"/>
        <v/>
      </c>
      <c r="AB2718" t="str">
        <f t="shared" si="848"/>
        <v/>
      </c>
      <c r="AC2718" t="e">
        <f t="shared" ca="1" si="849"/>
        <v>#VALUE!</v>
      </c>
      <c r="AD2718" t="str" cm="1">
        <f t="array" aca="1" ref="AD2718" ca="1">IFERROR(IF((LEFT(INDIRECT("$F"&amp;$S2718),4))="GOTS",IF($G2718="Organic","GOTS_Organic_raw",(IF($G2718="Responsible","GOTS_Responsible",(IF($G2718="No Attribute (Conventional)","GOTS_conventional",(IF($G2718="Recycled Pre/Post-Consumer","GOTS_pre_post",(IF($G2718="In-Conversion","GOTS_in_conversion",(IF($G2718="Sustainably Sourced","Sustainably_sourced",(IF($G2718="Recycled pre-consumer organic","GOTS_recycled_organic",""))))))))))))),IF($G2718="Organic","Organic",(IF($G2718="Responsible","Responsible",(IF($G2718="No Attribute (Conventional)","No_Attribute_Conventional",(IF($G2718="Recycled Pre/Post-Consumer","Recycled_Pre_Post_Consumer",(IF($G2718="In-Conversion","In_Conversion",(IF($G2718="Recycled Pre-Consumer","Recycled_Pre_Consumer",(IF($G2718="Recycled Post-Consumer","Recycled_Post_Consumer",(IF($G2718="Sustainably Sourced","Sustainably_sourced",(IF($G2718="Recycled pre-consumer organic","GOTS_recycled_organic","")))))))))))))))))),"")</f>
        <v/>
      </c>
      <c r="AE2718" t="e" cm="1">
        <f t="array" aca="1" ref="AE2718" ca="1">IF($I2718="",IF(INDIRECT("$F"&amp;$S2718)="","",IF(LEFT(INDIRECT("$F"&amp;$S2718),3)="GRS","GRS_RCS_RM",IF((LEFT(INDIRECT("$F"&amp;$S2718),3))="RCS","GRS_RCS_RM",IF(INDIRECT("$F"&amp;$S2718)="OCS (No Label)","OCS_Conversion_RM",IF(LEFT(INDIRECT("$F"&amp;$S2718),3)="OCS","OCS_RM",IF(RIGHT(INDIRECT("$F"&amp;$S2718),10)="conversion","GOTS_RM_conversion",IF((LEFT(INDIRECT("$F"&amp;$S2718),4))="GOTS","GOTS_RM","Responsible_RM"))))))),"DELETERM")</f>
        <v>#VALUE!</v>
      </c>
      <c r="AF2718" t="e" cm="1">
        <f t="array" aca="1" ref="AF2718" ca="1">IF($S2718="","",INDIRECT("$Z"&amp;$S2718))</f>
        <v>#VALUE!</v>
      </c>
      <c r="AG2718" t="str">
        <f t="shared" si="850"/>
        <v/>
      </c>
      <c r="AH2718" t="str" cm="1">
        <f t="array" aca="1" ref="AH2718" ca="1">IFERROR(INDIRECT("$ag"&amp;S2718),"")</f>
        <v/>
      </c>
      <c r="AI2718" t="e" cm="1">
        <f t="array" aca="1" ref="AI2718" ca="1">INDIRECT("O"&amp;S2718)</f>
        <v>#VALUE!</v>
      </c>
      <c r="AJ2718" t="str">
        <f t="shared" si="851"/>
        <v/>
      </c>
    </row>
    <row r="2719" spans="1:36" ht="16.5" customHeight="1">
      <c r="A2719" s="129"/>
      <c r="B2719" s="134"/>
      <c r="C2719" s="135"/>
      <c r="D2719" s="146"/>
      <c r="E2719" s="146"/>
      <c r="F2719" s="135"/>
      <c r="G2719" s="147"/>
      <c r="H2719" s="147"/>
      <c r="I2719" s="147"/>
      <c r="J2719" s="147"/>
      <c r="K2719" s="38"/>
      <c r="L2719" s="143"/>
      <c r="M2719" s="143"/>
      <c r="N2719" s="61"/>
      <c r="O2719" s="314"/>
      <c r="Q2719" t="str">
        <f t="shared" si="846"/>
        <v/>
      </c>
      <c r="S2719" t="e">
        <f t="shared" ca="1" si="855"/>
        <v>#VALUE!</v>
      </c>
      <c r="T2719" t="e">
        <f t="shared" ca="1" si="852"/>
        <v>#VALUE!</v>
      </c>
      <c r="U2719">
        <f t="shared" si="856"/>
        <v>2652</v>
      </c>
      <c r="V2719">
        <v>221.33333333335099</v>
      </c>
      <c r="W2719">
        <f t="shared" si="859"/>
        <v>221</v>
      </c>
      <c r="X2719" t="str" cm="1">
        <f t="array" aca="1" ref="X2719" ca="1">IFERROR(INDEX('PC&amp;PD'!$A$1:$AS$19,ROW('PC&amp;PD'!$A$19),MATCH(INDIRECT(T2719),'PC&amp;PD'!$A$1:$AS$1,0)),"")</f>
        <v/>
      </c>
      <c r="AA2719" t="str">
        <f t="shared" si="847"/>
        <v/>
      </c>
      <c r="AB2719" t="str">
        <f t="shared" si="848"/>
        <v/>
      </c>
      <c r="AC2719" t="e">
        <f t="shared" ca="1" si="849"/>
        <v>#VALUE!</v>
      </c>
      <c r="AD2719" t="str" cm="1">
        <f t="array" aca="1" ref="AD2719" ca="1">IFERROR(IF((LEFT(INDIRECT("$F"&amp;$S2719),4))="GOTS",IF($G2719="Organic","GOTS_Organic_raw",(IF($G2719="Responsible","GOTS_Responsible",(IF($G2719="No Attribute (Conventional)","GOTS_conventional",(IF($G2719="Recycled Pre/Post-Consumer","GOTS_pre_post",(IF($G2719="In-Conversion","GOTS_in_conversion",(IF($G2719="Sustainably Sourced","Sustainably_sourced",(IF($G2719="Recycled pre-consumer organic","GOTS_recycled_organic",""))))))))))))),IF($G2719="Organic","Organic",(IF($G2719="Responsible","Responsible",(IF($G2719="No Attribute (Conventional)","No_Attribute_Conventional",(IF($G2719="Recycled Pre/Post-Consumer","Recycled_Pre_Post_Consumer",(IF($G2719="In-Conversion","In_Conversion",(IF($G2719="Recycled Pre-Consumer","Recycled_Pre_Consumer",(IF($G2719="Recycled Post-Consumer","Recycled_Post_Consumer",(IF($G2719="Sustainably Sourced","Sustainably_sourced",(IF($G2719="Recycled pre-consumer organic","GOTS_recycled_organic","")))))))))))))))))),"")</f>
        <v/>
      </c>
      <c r="AE2719" t="e" cm="1">
        <f t="array" aca="1" ref="AE2719" ca="1">IF($I2719="",IF(INDIRECT("$F"&amp;$S2719)="","",IF(LEFT(INDIRECT("$F"&amp;$S2719),3)="GRS","GRS_RCS_RM",IF((LEFT(INDIRECT("$F"&amp;$S2719),3))="RCS","GRS_RCS_RM",IF(INDIRECT("$F"&amp;$S2719)="OCS (No Label)","OCS_Conversion_RM",IF(LEFT(INDIRECT("$F"&amp;$S2719),3)="OCS","OCS_RM",IF(RIGHT(INDIRECT("$F"&amp;$S2719),10)="conversion","GOTS_RM_conversion",IF((LEFT(INDIRECT("$F"&amp;$S2719),4))="GOTS","GOTS_RM","Responsible_RM"))))))),"DELETERM")</f>
        <v>#VALUE!</v>
      </c>
      <c r="AF2719" t="e" cm="1">
        <f t="array" aca="1" ref="AF2719" ca="1">IF($S2719="","",INDIRECT("$Z"&amp;$S2719))</f>
        <v>#VALUE!</v>
      </c>
      <c r="AG2719" t="str">
        <f t="shared" si="850"/>
        <v/>
      </c>
      <c r="AH2719" t="str" cm="1">
        <f t="array" aca="1" ref="AH2719" ca="1">IFERROR(INDIRECT("$ag"&amp;S2719),"")</f>
        <v/>
      </c>
      <c r="AI2719" t="e" cm="1">
        <f t="array" aca="1" ref="AI2719" ca="1">INDIRECT("O"&amp;S2719)</f>
        <v>#VALUE!</v>
      </c>
      <c r="AJ2719" t="str">
        <f t="shared" si="851"/>
        <v/>
      </c>
    </row>
    <row r="2720" spans="1:36" ht="16.5" customHeight="1">
      <c r="A2720" s="129"/>
      <c r="B2720" s="134"/>
      <c r="C2720" s="135"/>
      <c r="D2720" s="146"/>
      <c r="E2720" s="146"/>
      <c r="F2720" s="135"/>
      <c r="G2720" s="147"/>
      <c r="H2720" s="147"/>
      <c r="I2720" s="147"/>
      <c r="J2720" s="147"/>
      <c r="K2720" s="38"/>
      <c r="L2720" s="143"/>
      <c r="M2720" s="143"/>
      <c r="N2720" s="61"/>
      <c r="O2720" s="314"/>
      <c r="Q2720" t="str">
        <f t="shared" si="846"/>
        <v/>
      </c>
      <c r="S2720" t="e">
        <f t="shared" ca="1" si="855"/>
        <v>#VALUE!</v>
      </c>
      <c r="T2720" t="e">
        <f t="shared" ca="1" si="852"/>
        <v>#VALUE!</v>
      </c>
      <c r="U2720">
        <f t="shared" si="856"/>
        <v>2652</v>
      </c>
      <c r="V2720">
        <v>221.41666666668399</v>
      </c>
      <c r="W2720">
        <f t="shared" si="859"/>
        <v>221</v>
      </c>
      <c r="X2720" t="str" cm="1">
        <f t="array" aca="1" ref="X2720" ca="1">IFERROR(INDEX('PC&amp;PD'!$A$1:$AS$19,ROW('PC&amp;PD'!$A$19),MATCH(INDIRECT(T2720),'PC&amp;PD'!$A$1:$AS$1,0)),"")</f>
        <v/>
      </c>
      <c r="AA2720" t="str">
        <f t="shared" si="847"/>
        <v/>
      </c>
      <c r="AB2720" t="str">
        <f t="shared" si="848"/>
        <v/>
      </c>
      <c r="AC2720" t="e">
        <f t="shared" ca="1" si="849"/>
        <v>#VALUE!</v>
      </c>
      <c r="AD2720" t="str" cm="1">
        <f t="array" aca="1" ref="AD2720" ca="1">IFERROR(IF((LEFT(INDIRECT("$F"&amp;$S2720),4))="GOTS",IF($G2720="Organic","GOTS_Organic_raw",(IF($G2720="Responsible","GOTS_Responsible",(IF($G2720="No Attribute (Conventional)","GOTS_conventional",(IF($G2720="Recycled Pre/Post-Consumer","GOTS_pre_post",(IF($G2720="In-Conversion","GOTS_in_conversion",(IF($G2720="Sustainably Sourced","Sustainably_sourced",(IF($G2720="Recycled pre-consumer organic","GOTS_recycled_organic",""))))))))))))),IF($G2720="Organic","Organic",(IF($G2720="Responsible","Responsible",(IF($G2720="No Attribute (Conventional)","No_Attribute_Conventional",(IF($G2720="Recycled Pre/Post-Consumer","Recycled_Pre_Post_Consumer",(IF($G2720="In-Conversion","In_Conversion",(IF($G2720="Recycled Pre-Consumer","Recycled_Pre_Consumer",(IF($G2720="Recycled Post-Consumer","Recycled_Post_Consumer",(IF($G2720="Sustainably Sourced","Sustainably_sourced",(IF($G2720="Recycled pre-consumer organic","GOTS_recycled_organic","")))))))))))))))))),"")</f>
        <v/>
      </c>
      <c r="AE2720" t="e" cm="1">
        <f t="array" aca="1" ref="AE2720" ca="1">IF($I2720="",IF(INDIRECT("$F"&amp;$S2720)="","",IF(LEFT(INDIRECT("$F"&amp;$S2720),3)="GRS","GRS_RCS_RM",IF((LEFT(INDIRECT("$F"&amp;$S2720),3))="RCS","GRS_RCS_RM",IF(INDIRECT("$F"&amp;$S2720)="OCS (No Label)","OCS_Conversion_RM",IF(LEFT(INDIRECT("$F"&amp;$S2720),3)="OCS","OCS_RM",IF(RIGHT(INDIRECT("$F"&amp;$S2720),10)="conversion","GOTS_RM_conversion",IF((LEFT(INDIRECT("$F"&amp;$S2720),4))="GOTS","GOTS_RM","Responsible_RM"))))))),"DELETERM")</f>
        <v>#VALUE!</v>
      </c>
      <c r="AF2720" t="e" cm="1">
        <f t="array" aca="1" ref="AF2720" ca="1">IF($S2720="","",INDIRECT("$Z"&amp;$S2720))</f>
        <v>#VALUE!</v>
      </c>
      <c r="AG2720" t="str">
        <f t="shared" si="850"/>
        <v/>
      </c>
      <c r="AH2720" t="str" cm="1">
        <f t="array" aca="1" ref="AH2720" ca="1">IFERROR(INDIRECT("$ag"&amp;S2720),"")</f>
        <v/>
      </c>
      <c r="AI2720" t="e" cm="1">
        <f t="array" aca="1" ref="AI2720" ca="1">INDIRECT("O"&amp;S2720)</f>
        <v>#VALUE!</v>
      </c>
      <c r="AJ2720" t="str">
        <f t="shared" si="851"/>
        <v/>
      </c>
    </row>
    <row r="2721" spans="1:36" ht="16.5" customHeight="1">
      <c r="A2721" s="130"/>
      <c r="B2721" s="136"/>
      <c r="C2721" s="137"/>
      <c r="D2721" s="146"/>
      <c r="E2721" s="146"/>
      <c r="F2721" s="137"/>
      <c r="G2721" s="147"/>
      <c r="H2721" s="147"/>
      <c r="I2721" s="147"/>
      <c r="J2721" s="147"/>
      <c r="K2721" s="38"/>
      <c r="L2721" s="144"/>
      <c r="M2721" s="144"/>
      <c r="N2721" s="61"/>
      <c r="O2721" s="314"/>
      <c r="Q2721" t="str">
        <f t="shared" si="846"/>
        <v/>
      </c>
      <c r="S2721" t="e">
        <f t="shared" ca="1" si="855"/>
        <v>#VALUE!</v>
      </c>
      <c r="T2721" t="e">
        <f t="shared" ca="1" si="852"/>
        <v>#VALUE!</v>
      </c>
      <c r="U2721">
        <f t="shared" si="856"/>
        <v>2652</v>
      </c>
      <c r="V2721">
        <v>221.500000000017</v>
      </c>
      <c r="W2721">
        <f t="shared" si="859"/>
        <v>221</v>
      </c>
      <c r="X2721" t="str" cm="1">
        <f t="array" aca="1" ref="X2721" ca="1">IFERROR(INDEX('PC&amp;PD'!$A$1:$AS$19,ROW('PC&amp;PD'!$A$19),MATCH(INDIRECT(T2721),'PC&amp;PD'!$A$1:$AS$1,0)),"")</f>
        <v/>
      </c>
      <c r="AA2721" t="str">
        <f t="shared" si="847"/>
        <v/>
      </c>
      <c r="AB2721" t="str">
        <f t="shared" si="848"/>
        <v/>
      </c>
      <c r="AC2721" t="e">
        <f t="shared" ca="1" si="849"/>
        <v>#VALUE!</v>
      </c>
      <c r="AD2721" t="str" cm="1">
        <f t="array" aca="1" ref="AD2721" ca="1">IFERROR(IF((LEFT(INDIRECT("$F"&amp;$S2721),4))="GOTS",IF($G2721="Organic","GOTS_Organic_raw",(IF($G2721="Responsible","GOTS_Responsible",(IF($G2721="No Attribute (Conventional)","GOTS_conventional",(IF($G2721="Recycled Pre/Post-Consumer","GOTS_pre_post",(IF($G2721="In-Conversion","GOTS_in_conversion",(IF($G2721="Sustainably Sourced","Sustainably_sourced",(IF($G2721="Recycled pre-consumer organic","GOTS_recycled_organic",""))))))))))))),IF($G2721="Organic","Organic",(IF($G2721="Responsible","Responsible",(IF($G2721="No Attribute (Conventional)","No_Attribute_Conventional",(IF($G2721="Recycled Pre/Post-Consumer","Recycled_Pre_Post_Consumer",(IF($G2721="In-Conversion","In_Conversion",(IF($G2721="Recycled Pre-Consumer","Recycled_Pre_Consumer",(IF($G2721="Recycled Post-Consumer","Recycled_Post_Consumer",(IF($G2721="Sustainably Sourced","Sustainably_sourced",(IF($G2721="Recycled pre-consumer organic","GOTS_recycled_organic","")))))))))))))))))),"")</f>
        <v/>
      </c>
      <c r="AE2721" t="e" cm="1">
        <f t="array" aca="1" ref="AE2721" ca="1">IF($I2721="",IF(INDIRECT("$F"&amp;$S2721)="","",IF(LEFT(INDIRECT("$F"&amp;$S2721),3)="GRS","GRS_RCS_RM",IF((LEFT(INDIRECT("$F"&amp;$S2721),3))="RCS","GRS_RCS_RM",IF(INDIRECT("$F"&amp;$S2721)="OCS (No Label)","OCS_Conversion_RM",IF(LEFT(INDIRECT("$F"&amp;$S2721),3)="OCS","OCS_RM",IF(RIGHT(INDIRECT("$F"&amp;$S2721),10)="conversion","GOTS_RM_conversion",IF((LEFT(INDIRECT("$F"&amp;$S2721),4))="GOTS","GOTS_RM","Responsible_RM"))))))),"DELETERM")</f>
        <v>#VALUE!</v>
      </c>
      <c r="AF2721" t="e" cm="1">
        <f t="array" aca="1" ref="AF2721" ca="1">IF($S2721="","",INDIRECT("$Z"&amp;$S2721))</f>
        <v>#VALUE!</v>
      </c>
      <c r="AG2721" t="str">
        <f t="shared" si="850"/>
        <v/>
      </c>
      <c r="AH2721" t="str" cm="1">
        <f t="array" aca="1" ref="AH2721" ca="1">IFERROR(INDIRECT("$ag"&amp;S2721),"")</f>
        <v/>
      </c>
      <c r="AI2721" t="e" cm="1">
        <f t="array" aca="1" ref="AI2721" ca="1">INDIRECT("O"&amp;S2721)</f>
        <v>#VALUE!</v>
      </c>
      <c r="AJ2721" t="str">
        <f t="shared" si="851"/>
        <v/>
      </c>
    </row>
    <row r="2722" spans="1:36" ht="16.5" customHeight="1">
      <c r="A2722" s="130"/>
      <c r="B2722" s="136"/>
      <c r="C2722" s="137"/>
      <c r="D2722" s="146"/>
      <c r="E2722" s="146"/>
      <c r="F2722" s="137"/>
      <c r="G2722" s="147"/>
      <c r="H2722" s="147"/>
      <c r="I2722" s="147"/>
      <c r="J2722" s="147"/>
      <c r="K2722" s="38"/>
      <c r="L2722" s="144"/>
      <c r="M2722" s="144"/>
      <c r="N2722" s="61"/>
      <c r="O2722" s="314"/>
      <c r="Q2722" t="str">
        <f t="shared" si="846"/>
        <v/>
      </c>
      <c r="S2722" t="e">
        <f t="shared" ca="1" si="855"/>
        <v>#VALUE!</v>
      </c>
      <c r="T2722" t="e">
        <f t="shared" ca="1" si="852"/>
        <v>#VALUE!</v>
      </c>
      <c r="U2722">
        <f t="shared" si="856"/>
        <v>2652</v>
      </c>
      <c r="V2722">
        <v>221.58333333335099</v>
      </c>
      <c r="W2722">
        <f t="shared" si="859"/>
        <v>221</v>
      </c>
      <c r="X2722" t="str" cm="1">
        <f t="array" aca="1" ref="X2722" ca="1">IFERROR(INDEX('PC&amp;PD'!$A$1:$AS$19,ROW('PC&amp;PD'!$A$19),MATCH(INDIRECT(T2722),'PC&amp;PD'!$A$1:$AS$1,0)),"")</f>
        <v/>
      </c>
      <c r="AA2722" t="str">
        <f t="shared" si="847"/>
        <v/>
      </c>
      <c r="AB2722" t="str">
        <f t="shared" si="848"/>
        <v/>
      </c>
      <c r="AC2722" t="e">
        <f t="shared" ca="1" si="849"/>
        <v>#VALUE!</v>
      </c>
      <c r="AD2722" t="str" cm="1">
        <f t="array" aca="1" ref="AD2722" ca="1">IFERROR(IF((LEFT(INDIRECT("$F"&amp;$S2722),4))="GOTS",IF($G2722="Organic","GOTS_Organic_raw",(IF($G2722="Responsible","GOTS_Responsible",(IF($G2722="No Attribute (Conventional)","GOTS_conventional",(IF($G2722="Recycled Pre/Post-Consumer","GOTS_pre_post",(IF($G2722="In-Conversion","GOTS_in_conversion",(IF($G2722="Sustainably Sourced","Sustainably_sourced",(IF($G2722="Recycled pre-consumer organic","GOTS_recycled_organic",""))))))))))))),IF($G2722="Organic","Organic",(IF($G2722="Responsible","Responsible",(IF($G2722="No Attribute (Conventional)","No_Attribute_Conventional",(IF($G2722="Recycled Pre/Post-Consumer","Recycled_Pre_Post_Consumer",(IF($G2722="In-Conversion","In_Conversion",(IF($G2722="Recycled Pre-Consumer","Recycled_Pre_Consumer",(IF($G2722="Recycled Post-Consumer","Recycled_Post_Consumer",(IF($G2722="Sustainably Sourced","Sustainably_sourced",(IF($G2722="Recycled pre-consumer organic","GOTS_recycled_organic","")))))))))))))))))),"")</f>
        <v/>
      </c>
      <c r="AE2722" t="e" cm="1">
        <f t="array" aca="1" ref="AE2722" ca="1">IF($I2722="",IF(INDIRECT("$F"&amp;$S2722)="","",IF(LEFT(INDIRECT("$F"&amp;$S2722),3)="GRS","GRS_RCS_RM",IF((LEFT(INDIRECT("$F"&amp;$S2722),3))="RCS","GRS_RCS_RM",IF(INDIRECT("$F"&amp;$S2722)="OCS (No Label)","OCS_Conversion_RM",IF(LEFT(INDIRECT("$F"&amp;$S2722),3)="OCS","OCS_RM",IF(RIGHT(INDIRECT("$F"&amp;$S2722),10)="conversion","GOTS_RM_conversion",IF((LEFT(INDIRECT("$F"&amp;$S2722),4))="GOTS","GOTS_RM","Responsible_RM"))))))),"DELETERM")</f>
        <v>#VALUE!</v>
      </c>
      <c r="AF2722" t="e" cm="1">
        <f t="array" aca="1" ref="AF2722" ca="1">IF($S2722="","",INDIRECT("$Z"&amp;$S2722))</f>
        <v>#VALUE!</v>
      </c>
      <c r="AG2722" t="str">
        <f t="shared" si="850"/>
        <v/>
      </c>
      <c r="AH2722" t="str" cm="1">
        <f t="array" aca="1" ref="AH2722" ca="1">IFERROR(INDIRECT("$ag"&amp;S2722),"")</f>
        <v/>
      </c>
      <c r="AI2722" t="e" cm="1">
        <f t="array" aca="1" ref="AI2722" ca="1">INDIRECT("O"&amp;S2722)</f>
        <v>#VALUE!</v>
      </c>
      <c r="AJ2722" t="str">
        <f t="shared" si="851"/>
        <v/>
      </c>
    </row>
    <row r="2723" spans="1:36" ht="16.5" customHeight="1">
      <c r="A2723" s="130"/>
      <c r="B2723" s="136"/>
      <c r="C2723" s="137"/>
      <c r="D2723" s="146"/>
      <c r="E2723" s="146"/>
      <c r="F2723" s="137"/>
      <c r="G2723" s="147"/>
      <c r="H2723" s="147"/>
      <c r="I2723" s="147"/>
      <c r="J2723" s="147"/>
      <c r="K2723" s="38"/>
      <c r="L2723" s="144"/>
      <c r="M2723" s="144"/>
      <c r="N2723" s="61"/>
      <c r="O2723" s="314"/>
      <c r="Q2723" t="str">
        <f t="shared" si="846"/>
        <v/>
      </c>
      <c r="S2723" t="e">
        <f t="shared" ca="1" si="855"/>
        <v>#VALUE!</v>
      </c>
      <c r="T2723" t="e">
        <f t="shared" ca="1" si="852"/>
        <v>#VALUE!</v>
      </c>
      <c r="U2723">
        <f t="shared" si="856"/>
        <v>2652</v>
      </c>
      <c r="V2723">
        <v>221.66666666668399</v>
      </c>
      <c r="W2723">
        <f t="shared" si="859"/>
        <v>221</v>
      </c>
      <c r="X2723" t="str" cm="1">
        <f t="array" aca="1" ref="X2723" ca="1">IFERROR(INDEX('PC&amp;PD'!$A$1:$AS$19,ROW('PC&amp;PD'!$A$19),MATCH(INDIRECT(T2723),'PC&amp;PD'!$A$1:$AS$1,0)),"")</f>
        <v/>
      </c>
      <c r="AA2723" t="str">
        <f t="shared" si="847"/>
        <v/>
      </c>
      <c r="AB2723" t="str">
        <f t="shared" si="848"/>
        <v/>
      </c>
      <c r="AC2723" t="e">
        <f t="shared" ca="1" si="849"/>
        <v>#VALUE!</v>
      </c>
      <c r="AD2723" t="str" cm="1">
        <f t="array" aca="1" ref="AD2723" ca="1">IFERROR(IF((LEFT(INDIRECT("$F"&amp;$S2723),4))="GOTS",IF($G2723="Organic","GOTS_Organic_raw",(IF($G2723="Responsible","GOTS_Responsible",(IF($G2723="No Attribute (Conventional)","GOTS_conventional",(IF($G2723="Recycled Pre/Post-Consumer","GOTS_pre_post",(IF($G2723="In-Conversion","GOTS_in_conversion",(IF($G2723="Sustainably Sourced","Sustainably_sourced",(IF($G2723="Recycled pre-consumer organic","GOTS_recycled_organic",""))))))))))))),IF($G2723="Organic","Organic",(IF($G2723="Responsible","Responsible",(IF($G2723="No Attribute (Conventional)","No_Attribute_Conventional",(IF($G2723="Recycled Pre/Post-Consumer","Recycled_Pre_Post_Consumer",(IF($G2723="In-Conversion","In_Conversion",(IF($G2723="Recycled Pre-Consumer","Recycled_Pre_Consumer",(IF($G2723="Recycled Post-Consumer","Recycled_Post_Consumer",(IF($G2723="Sustainably Sourced","Sustainably_sourced",(IF($G2723="Recycled pre-consumer organic","GOTS_recycled_organic","")))))))))))))))))),"")</f>
        <v/>
      </c>
      <c r="AE2723" t="e" cm="1">
        <f t="array" aca="1" ref="AE2723" ca="1">IF($I2723="",IF(INDIRECT("$F"&amp;$S2723)="","",IF(LEFT(INDIRECT("$F"&amp;$S2723),3)="GRS","GRS_RCS_RM",IF((LEFT(INDIRECT("$F"&amp;$S2723),3))="RCS","GRS_RCS_RM",IF(INDIRECT("$F"&amp;$S2723)="OCS (No Label)","OCS_Conversion_RM",IF(LEFT(INDIRECT("$F"&amp;$S2723),3)="OCS","OCS_RM",IF(RIGHT(INDIRECT("$F"&amp;$S2723),10)="conversion","GOTS_RM_conversion",IF((LEFT(INDIRECT("$F"&amp;$S2723),4))="GOTS","GOTS_RM","Responsible_RM"))))))),"DELETERM")</f>
        <v>#VALUE!</v>
      </c>
      <c r="AF2723" t="e" cm="1">
        <f t="array" aca="1" ref="AF2723" ca="1">IF($S2723="","",INDIRECT("$Z"&amp;$S2723))</f>
        <v>#VALUE!</v>
      </c>
      <c r="AG2723" t="str">
        <f t="shared" si="850"/>
        <v/>
      </c>
      <c r="AH2723" t="str" cm="1">
        <f t="array" aca="1" ref="AH2723" ca="1">IFERROR(INDIRECT("$ag"&amp;S2723),"")</f>
        <v/>
      </c>
      <c r="AI2723" t="e" cm="1">
        <f t="array" aca="1" ref="AI2723" ca="1">INDIRECT("O"&amp;S2723)</f>
        <v>#VALUE!</v>
      </c>
      <c r="AJ2723" t="str">
        <f t="shared" si="851"/>
        <v/>
      </c>
    </row>
    <row r="2724" spans="1:36" ht="16.5" customHeight="1">
      <c r="A2724" s="130"/>
      <c r="B2724" s="136"/>
      <c r="C2724" s="137"/>
      <c r="D2724" s="146"/>
      <c r="E2724" s="146"/>
      <c r="F2724" s="137"/>
      <c r="G2724" s="147"/>
      <c r="H2724" s="147"/>
      <c r="I2724" s="147"/>
      <c r="J2724" s="147"/>
      <c r="K2724" s="38"/>
      <c r="L2724" s="144"/>
      <c r="M2724" s="144"/>
      <c r="N2724" s="61"/>
      <c r="O2724" s="314"/>
      <c r="Q2724" t="str">
        <f t="shared" si="846"/>
        <v/>
      </c>
      <c r="S2724" t="e">
        <f t="shared" ca="1" si="855"/>
        <v>#VALUE!</v>
      </c>
      <c r="T2724" t="e">
        <f t="shared" ca="1" si="852"/>
        <v>#VALUE!</v>
      </c>
      <c r="U2724">
        <f t="shared" si="856"/>
        <v>2652</v>
      </c>
      <c r="V2724">
        <v>221.750000000017</v>
      </c>
      <c r="W2724">
        <f t="shared" si="859"/>
        <v>221</v>
      </c>
      <c r="X2724" t="str" cm="1">
        <f t="array" aca="1" ref="X2724" ca="1">IFERROR(INDEX('PC&amp;PD'!$A$1:$AS$19,ROW('PC&amp;PD'!$A$19),MATCH(INDIRECT(T2724),'PC&amp;PD'!$A$1:$AS$1,0)),"")</f>
        <v/>
      </c>
      <c r="AA2724" t="str">
        <f t="shared" si="847"/>
        <v/>
      </c>
      <c r="AB2724" t="str">
        <f t="shared" si="848"/>
        <v/>
      </c>
      <c r="AC2724" t="e">
        <f t="shared" ca="1" si="849"/>
        <v>#VALUE!</v>
      </c>
      <c r="AD2724" t="str" cm="1">
        <f t="array" aca="1" ref="AD2724" ca="1">IFERROR(IF((LEFT(INDIRECT("$F"&amp;$S2724),4))="GOTS",IF($G2724="Organic","GOTS_Organic_raw",(IF($G2724="Responsible","GOTS_Responsible",(IF($G2724="No Attribute (Conventional)","GOTS_conventional",(IF($G2724="Recycled Pre/Post-Consumer","GOTS_pre_post",(IF($G2724="In-Conversion","GOTS_in_conversion",(IF($G2724="Sustainably Sourced","Sustainably_sourced",(IF($G2724="Recycled pre-consumer organic","GOTS_recycled_organic",""))))))))))))),IF($G2724="Organic","Organic",(IF($G2724="Responsible","Responsible",(IF($G2724="No Attribute (Conventional)","No_Attribute_Conventional",(IF($G2724="Recycled Pre/Post-Consumer","Recycled_Pre_Post_Consumer",(IF($G2724="In-Conversion","In_Conversion",(IF($G2724="Recycled Pre-Consumer","Recycled_Pre_Consumer",(IF($G2724="Recycled Post-Consumer","Recycled_Post_Consumer",(IF($G2724="Sustainably Sourced","Sustainably_sourced",(IF($G2724="Recycled pre-consumer organic","GOTS_recycled_organic","")))))))))))))))))),"")</f>
        <v/>
      </c>
      <c r="AE2724" t="e" cm="1">
        <f t="array" aca="1" ref="AE2724" ca="1">IF($I2724="",IF(INDIRECT("$F"&amp;$S2724)="","",IF(LEFT(INDIRECT("$F"&amp;$S2724),3)="GRS","GRS_RCS_RM",IF((LEFT(INDIRECT("$F"&amp;$S2724),3))="RCS","GRS_RCS_RM",IF(INDIRECT("$F"&amp;$S2724)="OCS (No Label)","OCS_Conversion_RM",IF(LEFT(INDIRECT("$F"&amp;$S2724),3)="OCS","OCS_RM",IF(RIGHT(INDIRECT("$F"&amp;$S2724),10)="conversion","GOTS_RM_conversion",IF((LEFT(INDIRECT("$F"&amp;$S2724),4))="GOTS","GOTS_RM","Responsible_RM"))))))),"DELETERM")</f>
        <v>#VALUE!</v>
      </c>
      <c r="AF2724" t="e" cm="1">
        <f t="array" aca="1" ref="AF2724" ca="1">IF($S2724="","",INDIRECT("$Z"&amp;$S2724))</f>
        <v>#VALUE!</v>
      </c>
      <c r="AG2724" t="str">
        <f t="shared" si="850"/>
        <v/>
      </c>
      <c r="AH2724" t="str" cm="1">
        <f t="array" aca="1" ref="AH2724" ca="1">IFERROR(INDIRECT("$ag"&amp;S2724),"")</f>
        <v/>
      </c>
      <c r="AI2724" t="e" cm="1">
        <f t="array" aca="1" ref="AI2724" ca="1">INDIRECT("O"&amp;S2724)</f>
        <v>#VALUE!</v>
      </c>
      <c r="AJ2724" t="str">
        <f t="shared" si="851"/>
        <v/>
      </c>
    </row>
    <row r="2725" spans="1:36" ht="16.5" customHeight="1">
      <c r="A2725" s="130"/>
      <c r="B2725" s="136"/>
      <c r="C2725" s="137"/>
      <c r="D2725" s="146"/>
      <c r="E2725" s="146"/>
      <c r="F2725" s="137"/>
      <c r="G2725" s="147"/>
      <c r="H2725" s="147"/>
      <c r="I2725" s="147"/>
      <c r="J2725" s="147"/>
      <c r="K2725" s="38"/>
      <c r="L2725" s="144"/>
      <c r="M2725" s="144"/>
      <c r="N2725" s="61"/>
      <c r="O2725" s="314"/>
      <c r="Q2725" t="str">
        <f t="shared" si="846"/>
        <v/>
      </c>
      <c r="S2725" t="e">
        <f t="shared" ca="1" si="855"/>
        <v>#VALUE!</v>
      </c>
      <c r="T2725" t="e">
        <f t="shared" ca="1" si="852"/>
        <v>#VALUE!</v>
      </c>
      <c r="U2725">
        <f t="shared" si="856"/>
        <v>2652</v>
      </c>
      <c r="V2725">
        <v>221.83333333335099</v>
      </c>
      <c r="W2725">
        <f t="shared" si="859"/>
        <v>221</v>
      </c>
      <c r="X2725" t="str" cm="1">
        <f t="array" aca="1" ref="X2725" ca="1">IFERROR(INDEX('PC&amp;PD'!$A$1:$AS$19,ROW('PC&amp;PD'!$A$19),MATCH(INDIRECT(T2725),'PC&amp;PD'!$A$1:$AS$1,0)),"")</f>
        <v/>
      </c>
      <c r="AA2725" t="str">
        <f t="shared" si="847"/>
        <v/>
      </c>
      <c r="AB2725" t="str">
        <f t="shared" si="848"/>
        <v/>
      </c>
      <c r="AC2725" t="e">
        <f t="shared" ca="1" si="849"/>
        <v>#VALUE!</v>
      </c>
      <c r="AD2725" t="str" cm="1">
        <f t="array" aca="1" ref="AD2725" ca="1">IFERROR(IF((LEFT(INDIRECT("$F"&amp;$S2725),4))="GOTS",IF($G2725="Organic","GOTS_Organic_raw",(IF($G2725="Responsible","GOTS_Responsible",(IF($G2725="No Attribute (Conventional)","GOTS_conventional",(IF($G2725="Recycled Pre/Post-Consumer","GOTS_pre_post",(IF($G2725="In-Conversion","GOTS_in_conversion",(IF($G2725="Sustainably Sourced","Sustainably_sourced",(IF($G2725="Recycled pre-consumer organic","GOTS_recycled_organic",""))))))))))))),IF($G2725="Organic","Organic",(IF($G2725="Responsible","Responsible",(IF($G2725="No Attribute (Conventional)","No_Attribute_Conventional",(IF($G2725="Recycled Pre/Post-Consumer","Recycled_Pre_Post_Consumer",(IF($G2725="In-Conversion","In_Conversion",(IF($G2725="Recycled Pre-Consumer","Recycled_Pre_Consumer",(IF($G2725="Recycled Post-Consumer","Recycled_Post_Consumer",(IF($G2725="Sustainably Sourced","Sustainably_sourced",(IF($G2725="Recycled pre-consumer organic","GOTS_recycled_organic","")))))))))))))))))),"")</f>
        <v/>
      </c>
      <c r="AE2725" t="e" cm="1">
        <f t="array" aca="1" ref="AE2725" ca="1">IF($I2725="",IF(INDIRECT("$F"&amp;$S2725)="","",IF(LEFT(INDIRECT("$F"&amp;$S2725),3)="GRS","GRS_RCS_RM",IF((LEFT(INDIRECT("$F"&amp;$S2725),3))="RCS","GRS_RCS_RM",IF(INDIRECT("$F"&amp;$S2725)="OCS (No Label)","OCS_Conversion_RM",IF(LEFT(INDIRECT("$F"&amp;$S2725),3)="OCS","OCS_RM",IF(RIGHT(INDIRECT("$F"&amp;$S2725),10)="conversion","GOTS_RM_conversion",IF((LEFT(INDIRECT("$F"&amp;$S2725),4))="GOTS","GOTS_RM","Responsible_RM"))))))),"DELETERM")</f>
        <v>#VALUE!</v>
      </c>
      <c r="AF2725" t="e" cm="1">
        <f t="array" aca="1" ref="AF2725" ca="1">IF($S2725="","",INDIRECT("$Z"&amp;$S2725))</f>
        <v>#VALUE!</v>
      </c>
      <c r="AG2725" t="str">
        <f t="shared" si="850"/>
        <v/>
      </c>
      <c r="AH2725" t="str" cm="1">
        <f t="array" aca="1" ref="AH2725" ca="1">IFERROR(INDIRECT("$ag"&amp;S2725),"")</f>
        <v/>
      </c>
      <c r="AI2725" t="e" cm="1">
        <f t="array" aca="1" ref="AI2725" ca="1">INDIRECT("O"&amp;S2725)</f>
        <v>#VALUE!</v>
      </c>
      <c r="AJ2725" t="str">
        <f t="shared" si="851"/>
        <v/>
      </c>
    </row>
    <row r="2726" spans="1:36" ht="16.5" customHeight="1" thickBot="1">
      <c r="A2726" s="131"/>
      <c r="B2726" s="138"/>
      <c r="C2726" s="139"/>
      <c r="D2726" s="148"/>
      <c r="E2726" s="148"/>
      <c r="F2726" s="139"/>
      <c r="G2726" s="149"/>
      <c r="H2726" s="149"/>
      <c r="I2726" s="149"/>
      <c r="J2726" s="149"/>
      <c r="K2726" s="39"/>
      <c r="L2726" s="145"/>
      <c r="M2726" s="145"/>
      <c r="N2726" s="62"/>
      <c r="O2726" s="315"/>
      <c r="Q2726" t="str">
        <f t="shared" si="846"/>
        <v/>
      </c>
      <c r="S2726" t="e">
        <f t="shared" ca="1" si="855"/>
        <v>#VALUE!</v>
      </c>
      <c r="T2726" t="e">
        <f t="shared" ca="1" si="852"/>
        <v>#VALUE!</v>
      </c>
      <c r="U2726">
        <f t="shared" si="856"/>
        <v>2652</v>
      </c>
      <c r="V2726">
        <v>221.91666666668399</v>
      </c>
      <c r="W2726">
        <f t="shared" si="859"/>
        <v>221</v>
      </c>
      <c r="X2726" t="str" cm="1">
        <f t="array" aca="1" ref="X2726" ca="1">IFERROR(INDEX('PC&amp;PD'!$A$1:$AS$19,ROW('PC&amp;PD'!$A$19),MATCH(INDIRECT(T2726),'PC&amp;PD'!$A$1:$AS$1,0)),"")</f>
        <v/>
      </c>
      <c r="AA2726" t="str">
        <f t="shared" si="847"/>
        <v/>
      </c>
      <c r="AB2726" t="str">
        <f t="shared" si="848"/>
        <v/>
      </c>
      <c r="AC2726" t="e">
        <f t="shared" ca="1" si="849"/>
        <v>#VALUE!</v>
      </c>
      <c r="AD2726" t="str" cm="1">
        <f t="array" aca="1" ref="AD2726" ca="1">IFERROR(IF((LEFT(INDIRECT("$F"&amp;$S2726),4))="GOTS",IF($G2726="Organic","GOTS_Organic_raw",(IF($G2726="Responsible","GOTS_Responsible",(IF($G2726="No Attribute (Conventional)","GOTS_conventional",(IF($G2726="Recycled Pre/Post-Consumer","GOTS_pre_post",(IF($G2726="In-Conversion","GOTS_in_conversion",(IF($G2726="Sustainably Sourced","Sustainably_sourced",(IF($G2726="Recycled pre-consumer organic","GOTS_recycled_organic",""))))))))))))),IF($G2726="Organic","Organic",(IF($G2726="Responsible","Responsible",(IF($G2726="No Attribute (Conventional)","No_Attribute_Conventional",(IF($G2726="Recycled Pre/Post-Consumer","Recycled_Pre_Post_Consumer",(IF($G2726="In-Conversion","In_Conversion",(IF($G2726="Recycled Pre-Consumer","Recycled_Pre_Consumer",(IF($G2726="Recycled Post-Consumer","Recycled_Post_Consumer",(IF($G2726="Sustainably Sourced","Sustainably_sourced",(IF($G2726="Recycled pre-consumer organic","GOTS_recycled_organic","")))))))))))))))))),"")</f>
        <v/>
      </c>
      <c r="AE2726" t="e" cm="1">
        <f t="array" aca="1" ref="AE2726" ca="1">IF($I2726="",IF(INDIRECT("$F"&amp;$S2726)="","",IF(LEFT(INDIRECT("$F"&amp;$S2726),3)="GRS","GRS_RCS_RM",IF((LEFT(INDIRECT("$F"&amp;$S2726),3))="RCS","GRS_RCS_RM",IF(INDIRECT("$F"&amp;$S2726)="OCS (No Label)","OCS_Conversion_RM",IF(LEFT(INDIRECT("$F"&amp;$S2726),3)="OCS","OCS_RM",IF(RIGHT(INDIRECT("$F"&amp;$S2726),10)="conversion","GOTS_RM_conversion",IF((LEFT(INDIRECT("$F"&amp;$S2726),4))="GOTS","GOTS_RM","Responsible_RM"))))))),"DELETERM")</f>
        <v>#VALUE!</v>
      </c>
      <c r="AF2726" t="e" cm="1">
        <f t="array" aca="1" ref="AF2726" ca="1">IF($S2726="","",INDIRECT("$Z"&amp;$S2726))</f>
        <v>#VALUE!</v>
      </c>
      <c r="AG2726" t="str">
        <f t="shared" si="850"/>
        <v/>
      </c>
      <c r="AH2726" t="str" cm="1">
        <f t="array" aca="1" ref="AH2726" ca="1">IFERROR(INDIRECT("$ag"&amp;S2726),"")</f>
        <v/>
      </c>
      <c r="AI2726" t="e" cm="1">
        <f t="array" aca="1" ref="AI2726" ca="1">INDIRECT("O"&amp;S2726)</f>
        <v>#VALUE!</v>
      </c>
      <c r="AJ2726" t="str">
        <f t="shared" si="851"/>
        <v/>
      </c>
    </row>
    <row r="2727" spans="1:36" ht="16.5" customHeight="1">
      <c r="A2727" s="128" t="str">
        <f>IF(B2727="","",COUNTA($B$63:$B2727))</f>
        <v/>
      </c>
      <c r="B2727" s="132"/>
      <c r="C2727" s="133"/>
      <c r="D2727" s="140"/>
      <c r="E2727" s="140"/>
      <c r="F2727" s="133"/>
      <c r="G2727" s="141"/>
      <c r="H2727" s="141"/>
      <c r="I2727" s="141"/>
      <c r="J2727" s="141"/>
      <c r="K2727" s="37"/>
      <c r="L2727" s="142" t="str">
        <f>IF(R2727="","",LEFT(R2727,LEN(R2727)-2))</f>
        <v/>
      </c>
      <c r="M2727" s="142"/>
      <c r="N2727" s="60"/>
      <c r="O2727" s="313"/>
      <c r="Q2727" t="str">
        <f t="shared" si="846"/>
        <v/>
      </c>
      <c r="R2727" t="str">
        <f t="shared" ref="R2727" si="862">CONCATENATE($Q2727,Q2728,Q2729,Q2730,Q2731,Q2732,$Q2733,$Q2734,$Q2735,$Q2736,$Q2737,$Q2738)</f>
        <v/>
      </c>
      <c r="S2727" t="e">
        <f t="shared" ca="1" si="855"/>
        <v>#VALUE!</v>
      </c>
      <c r="T2727" t="e">
        <f t="shared" ca="1" si="852"/>
        <v>#VALUE!</v>
      </c>
      <c r="U2727">
        <f t="shared" si="856"/>
        <v>2664</v>
      </c>
      <c r="V2727">
        <v>222.000000000017</v>
      </c>
      <c r="W2727">
        <f t="shared" si="859"/>
        <v>222</v>
      </c>
      <c r="X2727" t="str" cm="1">
        <f t="array" aca="1" ref="X2727" ca="1">IFERROR(INDEX('PC&amp;PD'!$A$1:$AS$19,ROW('PC&amp;PD'!$A$19),MATCH(INDIRECT(T2727),'PC&amp;PD'!$A$1:$AS$1,0)),"")</f>
        <v/>
      </c>
      <c r="Z2727" t="str">
        <f t="shared" ref="Z2727" si="863">IFERROR(IF($F2727="OCS 100","OCS (OCS 100)",IF($F2727="OCS Blended","OCS (OCS Blended)",IF($F2727="OCS (No Label)","OCS (No Label)",IF($F2727="RCS 100","RCS (RCS 100)",IF($F2727="RCS Blended","RCS (RCS Blended)",IF($F2727="GRS","GRS (GRS)",IF($F2727="GRS (No Label)", "GRS (No Label)",IF($F2727="RDS","RDS (RDS)",IF($F2727="RWS","RWS (RWS)",IF($F2727="RAS","RAS (RAS)",IF($F2727="RMS","RMS (RMS)",IF($F2727="GOTS Organic","GOTS (Organic)",IF($F2727="GOTS Made with organic","GOTS (Made with Organic)",IF($F2727="GOTS Organic - in conversion","GOTS (Organic - In Conversion)",IF($F2727="GOTS Made with organic - in conversion","GOTS (Made with Organic - In Conversion)",""))))))))))))))),"")</f>
        <v/>
      </c>
      <c r="AA2727" t="str">
        <f t="shared" si="847"/>
        <v/>
      </c>
      <c r="AB2727" t="str">
        <f t="shared" si="848"/>
        <v/>
      </c>
      <c r="AC2727" t="e">
        <f t="shared" ca="1" si="849"/>
        <v>#VALUE!</v>
      </c>
      <c r="AD2727" t="str" cm="1">
        <f t="array" aca="1" ref="AD2727" ca="1">IFERROR(IF((LEFT(INDIRECT("$F"&amp;$S2727),4))="GOTS",IF($G2727="Organic","GOTS_Organic_raw",(IF($G2727="Responsible","GOTS_Responsible",(IF($G2727="No Attribute (Conventional)","GOTS_conventional",(IF($G2727="Recycled Pre/Post-Consumer","GOTS_pre_post",(IF($G2727="In-Conversion","GOTS_in_conversion",(IF($G2727="Sustainably Sourced","Sustainably_sourced",(IF($G2727="Recycled pre-consumer organic","GOTS_recycled_organic",""))))))))))))),IF($G2727="Organic","Organic",(IF($G2727="Responsible","Responsible",(IF($G2727="No Attribute (Conventional)","No_Attribute_Conventional",(IF($G2727="Recycled Pre/Post-Consumer","Recycled_Pre_Post_Consumer",(IF($G2727="In-Conversion","In_Conversion",(IF($G2727="Recycled Pre-Consumer","Recycled_Pre_Consumer",(IF($G2727="Recycled Post-Consumer","Recycled_Post_Consumer",(IF($G2727="Sustainably Sourced","Sustainably_sourced",(IF($G2727="Recycled pre-consumer organic","GOTS_recycled_organic","")))))))))))))))))),"")</f>
        <v/>
      </c>
      <c r="AE2727" t="e" cm="1">
        <f t="array" aca="1" ref="AE2727" ca="1">IF($I2727="",IF(INDIRECT("$F"&amp;$S2727)="","",IF(LEFT(INDIRECT("$F"&amp;$S2727),3)="GRS","GRS_RCS_RM",IF((LEFT(INDIRECT("$F"&amp;$S2727),3))="RCS","GRS_RCS_RM",IF(INDIRECT("$F"&amp;$S2727)="OCS (No Label)","OCS_Conversion_RM",IF(LEFT(INDIRECT("$F"&amp;$S2727),3)="OCS","OCS_RM",IF(RIGHT(INDIRECT("$F"&amp;$S2727),10)="conversion","GOTS_RM_conversion",IF((LEFT(INDIRECT("$F"&amp;$S2727),4))="GOTS","GOTS_RM","Responsible_RM"))))))),"DELETERM")</f>
        <v>#VALUE!</v>
      </c>
      <c r="AF2727" t="e" cm="1">
        <f t="array" aca="1" ref="AF2727" ca="1">IF($S2727="","",INDIRECT("$Z"&amp;$S2727))</f>
        <v>#VALUE!</v>
      </c>
      <c r="AG2727" t="str">
        <f t="shared" si="850"/>
        <v/>
      </c>
      <c r="AH2727" t="str" cm="1">
        <f t="array" aca="1" ref="AH2727" ca="1">IFERROR(INDIRECT("$ag"&amp;S2727),"")</f>
        <v/>
      </c>
      <c r="AI2727" t="e" cm="1">
        <f t="array" aca="1" ref="AI2727" ca="1">INDIRECT("O"&amp;S2727)</f>
        <v>#VALUE!</v>
      </c>
      <c r="AJ2727" t="str">
        <f t="shared" si="851"/>
        <v/>
      </c>
    </row>
    <row r="2728" spans="1:36" ht="16.5" customHeight="1">
      <c r="A2728" s="129"/>
      <c r="B2728" s="134"/>
      <c r="C2728" s="135"/>
      <c r="D2728" s="146"/>
      <c r="E2728" s="146"/>
      <c r="F2728" s="135"/>
      <c r="G2728" s="147"/>
      <c r="H2728" s="147"/>
      <c r="I2728" s="147"/>
      <c r="J2728" s="147"/>
      <c r="K2728" s="38"/>
      <c r="L2728" s="143"/>
      <c r="M2728" s="143"/>
      <c r="N2728" s="61"/>
      <c r="O2728" s="314"/>
      <c r="Q2728" t="str">
        <f t="shared" si="846"/>
        <v/>
      </c>
      <c r="S2728" t="e">
        <f t="shared" ca="1" si="855"/>
        <v>#VALUE!</v>
      </c>
      <c r="T2728" t="e">
        <f t="shared" ca="1" si="852"/>
        <v>#VALUE!</v>
      </c>
      <c r="U2728">
        <f t="shared" si="856"/>
        <v>2664</v>
      </c>
      <c r="V2728">
        <v>222.08333333335099</v>
      </c>
      <c r="W2728">
        <f t="shared" si="859"/>
        <v>222</v>
      </c>
      <c r="X2728" t="str" cm="1">
        <f t="array" aca="1" ref="X2728" ca="1">IFERROR(INDEX('PC&amp;PD'!$A$1:$AS$19,ROW('PC&amp;PD'!$A$19),MATCH(INDIRECT(T2728),'PC&amp;PD'!$A$1:$AS$1,0)),"")</f>
        <v/>
      </c>
      <c r="AA2728" t="str">
        <f t="shared" si="847"/>
        <v/>
      </c>
      <c r="AB2728" t="str">
        <f t="shared" si="848"/>
        <v/>
      </c>
      <c r="AC2728" t="e">
        <f t="shared" ca="1" si="849"/>
        <v>#VALUE!</v>
      </c>
      <c r="AD2728" t="str" cm="1">
        <f t="array" aca="1" ref="AD2728" ca="1">IFERROR(IF((LEFT(INDIRECT("$F"&amp;$S2728),4))="GOTS",IF($G2728="Organic","GOTS_Organic_raw",(IF($G2728="Responsible","GOTS_Responsible",(IF($G2728="No Attribute (Conventional)","GOTS_conventional",(IF($G2728="Recycled Pre/Post-Consumer","GOTS_pre_post",(IF($G2728="In-Conversion","GOTS_in_conversion",(IF($G2728="Sustainably Sourced","Sustainably_sourced",(IF($G2728="Recycled pre-consumer organic","GOTS_recycled_organic",""))))))))))))),IF($G2728="Organic","Organic",(IF($G2728="Responsible","Responsible",(IF($G2728="No Attribute (Conventional)","No_Attribute_Conventional",(IF($G2728="Recycled Pre/Post-Consumer","Recycled_Pre_Post_Consumer",(IF($G2728="In-Conversion","In_Conversion",(IF($G2728="Recycled Pre-Consumer","Recycled_Pre_Consumer",(IF($G2728="Recycled Post-Consumer","Recycled_Post_Consumer",(IF($G2728="Sustainably Sourced","Sustainably_sourced",(IF($G2728="Recycled pre-consumer organic","GOTS_recycled_organic","")))))))))))))))))),"")</f>
        <v/>
      </c>
      <c r="AE2728" t="e" cm="1">
        <f t="array" aca="1" ref="AE2728" ca="1">IF($I2728="",IF(INDIRECT("$F"&amp;$S2728)="","",IF(LEFT(INDIRECT("$F"&amp;$S2728),3)="GRS","GRS_RCS_RM",IF((LEFT(INDIRECT("$F"&amp;$S2728),3))="RCS","GRS_RCS_RM",IF(INDIRECT("$F"&amp;$S2728)="OCS (No Label)","OCS_Conversion_RM",IF(LEFT(INDIRECT("$F"&amp;$S2728),3)="OCS","OCS_RM",IF(RIGHT(INDIRECT("$F"&amp;$S2728),10)="conversion","GOTS_RM_conversion",IF((LEFT(INDIRECT("$F"&amp;$S2728),4))="GOTS","GOTS_RM","Responsible_RM"))))))),"DELETERM")</f>
        <v>#VALUE!</v>
      </c>
      <c r="AF2728" t="e" cm="1">
        <f t="array" aca="1" ref="AF2728" ca="1">IF($S2728="","",INDIRECT("$Z"&amp;$S2728))</f>
        <v>#VALUE!</v>
      </c>
      <c r="AG2728" t="str">
        <f t="shared" si="850"/>
        <v/>
      </c>
      <c r="AH2728" t="str" cm="1">
        <f t="array" aca="1" ref="AH2728" ca="1">IFERROR(INDIRECT("$ag"&amp;S2728),"")</f>
        <v/>
      </c>
      <c r="AI2728" t="e" cm="1">
        <f t="array" aca="1" ref="AI2728" ca="1">INDIRECT("O"&amp;S2728)</f>
        <v>#VALUE!</v>
      </c>
      <c r="AJ2728" t="str">
        <f t="shared" si="851"/>
        <v/>
      </c>
    </row>
    <row r="2729" spans="1:36" ht="16.5" customHeight="1">
      <c r="A2729" s="129"/>
      <c r="B2729" s="134"/>
      <c r="C2729" s="135"/>
      <c r="D2729" s="146"/>
      <c r="E2729" s="146"/>
      <c r="F2729" s="135"/>
      <c r="G2729" s="147"/>
      <c r="H2729" s="147"/>
      <c r="I2729" s="147"/>
      <c r="J2729" s="147"/>
      <c r="K2729" s="38"/>
      <c r="L2729" s="143"/>
      <c r="M2729" s="143"/>
      <c r="N2729" s="61"/>
      <c r="O2729" s="314"/>
      <c r="Q2729" t="str">
        <f t="shared" si="846"/>
        <v/>
      </c>
      <c r="S2729" t="e">
        <f t="shared" ca="1" si="855"/>
        <v>#VALUE!</v>
      </c>
      <c r="T2729" t="e">
        <f t="shared" ca="1" si="852"/>
        <v>#VALUE!</v>
      </c>
      <c r="U2729">
        <f t="shared" si="856"/>
        <v>2664</v>
      </c>
      <c r="V2729">
        <v>222.16666666668399</v>
      </c>
      <c r="W2729">
        <f t="shared" si="859"/>
        <v>222</v>
      </c>
      <c r="X2729" t="str" cm="1">
        <f t="array" aca="1" ref="X2729" ca="1">IFERROR(INDEX('PC&amp;PD'!$A$1:$AS$19,ROW('PC&amp;PD'!$A$19),MATCH(INDIRECT(T2729),'PC&amp;PD'!$A$1:$AS$1,0)),"")</f>
        <v/>
      </c>
      <c r="AA2729" t="str">
        <f t="shared" si="847"/>
        <v/>
      </c>
      <c r="AB2729" t="str">
        <f t="shared" si="848"/>
        <v/>
      </c>
      <c r="AC2729" t="e">
        <f t="shared" ca="1" si="849"/>
        <v>#VALUE!</v>
      </c>
      <c r="AD2729" t="str" cm="1">
        <f t="array" aca="1" ref="AD2729" ca="1">IFERROR(IF((LEFT(INDIRECT("$F"&amp;$S2729),4))="GOTS",IF($G2729="Organic","GOTS_Organic_raw",(IF($G2729="Responsible","GOTS_Responsible",(IF($G2729="No Attribute (Conventional)","GOTS_conventional",(IF($G2729="Recycled Pre/Post-Consumer","GOTS_pre_post",(IF($G2729="In-Conversion","GOTS_in_conversion",(IF($G2729="Sustainably Sourced","Sustainably_sourced",(IF($G2729="Recycled pre-consumer organic","GOTS_recycled_organic",""))))))))))))),IF($G2729="Organic","Organic",(IF($G2729="Responsible","Responsible",(IF($G2729="No Attribute (Conventional)","No_Attribute_Conventional",(IF($G2729="Recycled Pre/Post-Consumer","Recycled_Pre_Post_Consumer",(IF($G2729="In-Conversion","In_Conversion",(IF($G2729="Recycled Pre-Consumer","Recycled_Pre_Consumer",(IF($G2729="Recycled Post-Consumer","Recycled_Post_Consumer",(IF($G2729="Sustainably Sourced","Sustainably_sourced",(IF($G2729="Recycled pre-consumer organic","GOTS_recycled_organic","")))))))))))))))))),"")</f>
        <v/>
      </c>
      <c r="AE2729" t="e" cm="1">
        <f t="array" aca="1" ref="AE2729" ca="1">IF($I2729="",IF(INDIRECT("$F"&amp;$S2729)="","",IF(LEFT(INDIRECT("$F"&amp;$S2729),3)="GRS","GRS_RCS_RM",IF((LEFT(INDIRECT("$F"&amp;$S2729),3))="RCS","GRS_RCS_RM",IF(INDIRECT("$F"&amp;$S2729)="OCS (No Label)","OCS_Conversion_RM",IF(LEFT(INDIRECT("$F"&amp;$S2729),3)="OCS","OCS_RM",IF(RIGHT(INDIRECT("$F"&amp;$S2729),10)="conversion","GOTS_RM_conversion",IF((LEFT(INDIRECT("$F"&amp;$S2729),4))="GOTS","GOTS_RM","Responsible_RM"))))))),"DELETERM")</f>
        <v>#VALUE!</v>
      </c>
      <c r="AF2729" t="e" cm="1">
        <f t="array" aca="1" ref="AF2729" ca="1">IF($S2729="","",INDIRECT("$Z"&amp;$S2729))</f>
        <v>#VALUE!</v>
      </c>
      <c r="AG2729" t="str">
        <f t="shared" si="850"/>
        <v/>
      </c>
      <c r="AH2729" t="str" cm="1">
        <f t="array" aca="1" ref="AH2729" ca="1">IFERROR(INDIRECT("$ag"&amp;S2729),"")</f>
        <v/>
      </c>
      <c r="AI2729" t="e" cm="1">
        <f t="array" aca="1" ref="AI2729" ca="1">INDIRECT("O"&amp;S2729)</f>
        <v>#VALUE!</v>
      </c>
      <c r="AJ2729" t="str">
        <f t="shared" si="851"/>
        <v/>
      </c>
    </row>
    <row r="2730" spans="1:36" ht="16.5" customHeight="1">
      <c r="A2730" s="129"/>
      <c r="B2730" s="134"/>
      <c r="C2730" s="135"/>
      <c r="D2730" s="146"/>
      <c r="E2730" s="146"/>
      <c r="F2730" s="135"/>
      <c r="G2730" s="147"/>
      <c r="H2730" s="147"/>
      <c r="I2730" s="147"/>
      <c r="J2730" s="147"/>
      <c r="K2730" s="38"/>
      <c r="L2730" s="143"/>
      <c r="M2730" s="143"/>
      <c r="N2730" s="61"/>
      <c r="O2730" s="314"/>
      <c r="Q2730" t="str">
        <f t="shared" si="846"/>
        <v/>
      </c>
      <c r="S2730" t="e">
        <f t="shared" ca="1" si="855"/>
        <v>#VALUE!</v>
      </c>
      <c r="T2730" t="e">
        <f t="shared" ca="1" si="852"/>
        <v>#VALUE!</v>
      </c>
      <c r="U2730">
        <f t="shared" si="856"/>
        <v>2664</v>
      </c>
      <c r="V2730">
        <v>222.250000000017</v>
      </c>
      <c r="W2730">
        <f t="shared" si="859"/>
        <v>222</v>
      </c>
      <c r="X2730" t="str" cm="1">
        <f t="array" aca="1" ref="X2730" ca="1">IFERROR(INDEX('PC&amp;PD'!$A$1:$AS$19,ROW('PC&amp;PD'!$A$19),MATCH(INDIRECT(T2730),'PC&amp;PD'!$A$1:$AS$1,0)),"")</f>
        <v/>
      </c>
      <c r="AA2730" t="str">
        <f t="shared" si="847"/>
        <v/>
      </c>
      <c r="AB2730" t="str">
        <f t="shared" si="848"/>
        <v/>
      </c>
      <c r="AC2730" t="e">
        <f t="shared" ca="1" si="849"/>
        <v>#VALUE!</v>
      </c>
      <c r="AD2730" t="str" cm="1">
        <f t="array" aca="1" ref="AD2730" ca="1">IFERROR(IF((LEFT(INDIRECT("$F"&amp;$S2730),4))="GOTS",IF($G2730="Organic","GOTS_Organic_raw",(IF($G2730="Responsible","GOTS_Responsible",(IF($G2730="No Attribute (Conventional)","GOTS_conventional",(IF($G2730="Recycled Pre/Post-Consumer","GOTS_pre_post",(IF($G2730="In-Conversion","GOTS_in_conversion",(IF($G2730="Sustainably Sourced","Sustainably_sourced",(IF($G2730="Recycled pre-consumer organic","GOTS_recycled_organic",""))))))))))))),IF($G2730="Organic","Organic",(IF($G2730="Responsible","Responsible",(IF($G2730="No Attribute (Conventional)","No_Attribute_Conventional",(IF($G2730="Recycled Pre/Post-Consumer","Recycled_Pre_Post_Consumer",(IF($G2730="In-Conversion","In_Conversion",(IF($G2730="Recycled Pre-Consumer","Recycled_Pre_Consumer",(IF($G2730="Recycled Post-Consumer","Recycled_Post_Consumer",(IF($G2730="Sustainably Sourced","Sustainably_sourced",(IF($G2730="Recycled pre-consumer organic","GOTS_recycled_organic","")))))))))))))))))),"")</f>
        <v/>
      </c>
      <c r="AE2730" t="e" cm="1">
        <f t="array" aca="1" ref="AE2730" ca="1">IF($I2730="",IF(INDIRECT("$F"&amp;$S2730)="","",IF(LEFT(INDIRECT("$F"&amp;$S2730),3)="GRS","GRS_RCS_RM",IF((LEFT(INDIRECT("$F"&amp;$S2730),3))="RCS","GRS_RCS_RM",IF(INDIRECT("$F"&amp;$S2730)="OCS (No Label)","OCS_Conversion_RM",IF(LEFT(INDIRECT("$F"&amp;$S2730),3)="OCS","OCS_RM",IF(RIGHT(INDIRECT("$F"&amp;$S2730),10)="conversion","GOTS_RM_conversion",IF((LEFT(INDIRECT("$F"&amp;$S2730),4))="GOTS","GOTS_RM","Responsible_RM"))))))),"DELETERM")</f>
        <v>#VALUE!</v>
      </c>
      <c r="AF2730" t="e" cm="1">
        <f t="array" aca="1" ref="AF2730" ca="1">IF($S2730="","",INDIRECT("$Z"&amp;$S2730))</f>
        <v>#VALUE!</v>
      </c>
      <c r="AG2730" t="str">
        <f t="shared" si="850"/>
        <v/>
      </c>
      <c r="AH2730" t="str" cm="1">
        <f t="array" aca="1" ref="AH2730" ca="1">IFERROR(INDIRECT("$ag"&amp;S2730),"")</f>
        <v/>
      </c>
      <c r="AI2730" t="e" cm="1">
        <f t="array" aca="1" ref="AI2730" ca="1">INDIRECT("O"&amp;S2730)</f>
        <v>#VALUE!</v>
      </c>
      <c r="AJ2730" t="str">
        <f t="shared" si="851"/>
        <v/>
      </c>
    </row>
    <row r="2731" spans="1:36" ht="16.5" customHeight="1">
      <c r="A2731" s="129"/>
      <c r="B2731" s="134"/>
      <c r="C2731" s="135"/>
      <c r="D2731" s="146"/>
      <c r="E2731" s="146"/>
      <c r="F2731" s="135"/>
      <c r="G2731" s="147"/>
      <c r="H2731" s="147"/>
      <c r="I2731" s="147"/>
      <c r="J2731" s="147"/>
      <c r="K2731" s="38"/>
      <c r="L2731" s="143"/>
      <c r="M2731" s="143"/>
      <c r="N2731" s="61"/>
      <c r="O2731" s="314"/>
      <c r="Q2731" t="str">
        <f t="shared" si="846"/>
        <v/>
      </c>
      <c r="S2731" t="e">
        <f t="shared" ca="1" si="855"/>
        <v>#VALUE!</v>
      </c>
      <c r="T2731" t="e">
        <f t="shared" ca="1" si="852"/>
        <v>#VALUE!</v>
      </c>
      <c r="U2731">
        <f t="shared" si="856"/>
        <v>2664</v>
      </c>
      <c r="V2731">
        <v>222.33333333335099</v>
      </c>
      <c r="W2731">
        <f t="shared" si="859"/>
        <v>222</v>
      </c>
      <c r="X2731" t="str" cm="1">
        <f t="array" aca="1" ref="X2731" ca="1">IFERROR(INDEX('PC&amp;PD'!$A$1:$AS$19,ROW('PC&amp;PD'!$A$19),MATCH(INDIRECT(T2731),'PC&amp;PD'!$A$1:$AS$1,0)),"")</f>
        <v/>
      </c>
      <c r="AA2731" t="str">
        <f t="shared" si="847"/>
        <v/>
      </c>
      <c r="AB2731" t="str">
        <f t="shared" si="848"/>
        <v/>
      </c>
      <c r="AC2731" t="e">
        <f t="shared" ca="1" si="849"/>
        <v>#VALUE!</v>
      </c>
      <c r="AD2731" t="str" cm="1">
        <f t="array" aca="1" ref="AD2731" ca="1">IFERROR(IF((LEFT(INDIRECT("$F"&amp;$S2731),4))="GOTS",IF($G2731="Organic","GOTS_Organic_raw",(IF($G2731="Responsible","GOTS_Responsible",(IF($G2731="No Attribute (Conventional)","GOTS_conventional",(IF($G2731="Recycled Pre/Post-Consumer","GOTS_pre_post",(IF($G2731="In-Conversion","GOTS_in_conversion",(IF($G2731="Sustainably Sourced","Sustainably_sourced",(IF($G2731="Recycled pre-consumer organic","GOTS_recycled_organic",""))))))))))))),IF($G2731="Organic","Organic",(IF($G2731="Responsible","Responsible",(IF($G2731="No Attribute (Conventional)","No_Attribute_Conventional",(IF($G2731="Recycled Pre/Post-Consumer","Recycled_Pre_Post_Consumer",(IF($G2731="In-Conversion","In_Conversion",(IF($G2731="Recycled Pre-Consumer","Recycled_Pre_Consumer",(IF($G2731="Recycled Post-Consumer","Recycled_Post_Consumer",(IF($G2731="Sustainably Sourced","Sustainably_sourced",(IF($G2731="Recycled pre-consumer organic","GOTS_recycled_organic","")))))))))))))))))),"")</f>
        <v/>
      </c>
      <c r="AE2731" t="e" cm="1">
        <f t="array" aca="1" ref="AE2731" ca="1">IF($I2731="",IF(INDIRECT("$F"&amp;$S2731)="","",IF(LEFT(INDIRECT("$F"&amp;$S2731),3)="GRS","GRS_RCS_RM",IF((LEFT(INDIRECT("$F"&amp;$S2731),3))="RCS","GRS_RCS_RM",IF(INDIRECT("$F"&amp;$S2731)="OCS (No Label)","OCS_Conversion_RM",IF(LEFT(INDIRECT("$F"&amp;$S2731),3)="OCS","OCS_RM",IF(RIGHT(INDIRECT("$F"&amp;$S2731),10)="conversion","GOTS_RM_conversion",IF((LEFT(INDIRECT("$F"&amp;$S2731),4))="GOTS","GOTS_RM","Responsible_RM"))))))),"DELETERM")</f>
        <v>#VALUE!</v>
      </c>
      <c r="AF2731" t="e" cm="1">
        <f t="array" aca="1" ref="AF2731" ca="1">IF($S2731="","",INDIRECT("$Z"&amp;$S2731))</f>
        <v>#VALUE!</v>
      </c>
      <c r="AG2731" t="str">
        <f t="shared" si="850"/>
        <v/>
      </c>
      <c r="AH2731" t="str" cm="1">
        <f t="array" aca="1" ref="AH2731" ca="1">IFERROR(INDIRECT("$ag"&amp;S2731),"")</f>
        <v/>
      </c>
      <c r="AI2731" t="e" cm="1">
        <f t="array" aca="1" ref="AI2731" ca="1">INDIRECT("O"&amp;S2731)</f>
        <v>#VALUE!</v>
      </c>
      <c r="AJ2731" t="str">
        <f t="shared" si="851"/>
        <v/>
      </c>
    </row>
    <row r="2732" spans="1:36" ht="16.5" customHeight="1">
      <c r="A2732" s="129"/>
      <c r="B2732" s="134"/>
      <c r="C2732" s="135"/>
      <c r="D2732" s="146"/>
      <c r="E2732" s="146"/>
      <c r="F2732" s="135"/>
      <c r="G2732" s="147"/>
      <c r="H2732" s="147"/>
      <c r="I2732" s="147"/>
      <c r="J2732" s="147"/>
      <c r="K2732" s="38"/>
      <c r="L2732" s="143"/>
      <c r="M2732" s="143"/>
      <c r="N2732" s="61"/>
      <c r="O2732" s="314"/>
      <c r="Q2732" t="str">
        <f t="shared" si="846"/>
        <v/>
      </c>
      <c r="S2732" t="e">
        <f t="shared" ca="1" si="855"/>
        <v>#VALUE!</v>
      </c>
      <c r="T2732" t="e">
        <f t="shared" ca="1" si="852"/>
        <v>#VALUE!</v>
      </c>
      <c r="U2732">
        <f t="shared" si="856"/>
        <v>2664</v>
      </c>
      <c r="V2732">
        <v>222.41666666668399</v>
      </c>
      <c r="W2732">
        <f t="shared" si="859"/>
        <v>222</v>
      </c>
      <c r="X2732" t="str" cm="1">
        <f t="array" aca="1" ref="X2732" ca="1">IFERROR(INDEX('PC&amp;PD'!$A$1:$AS$19,ROW('PC&amp;PD'!$A$19),MATCH(INDIRECT(T2732),'PC&amp;PD'!$A$1:$AS$1,0)),"")</f>
        <v/>
      </c>
      <c r="AA2732" t="str">
        <f t="shared" si="847"/>
        <v/>
      </c>
      <c r="AB2732" t="str">
        <f t="shared" si="848"/>
        <v/>
      </c>
      <c r="AC2732" t="e">
        <f t="shared" ca="1" si="849"/>
        <v>#VALUE!</v>
      </c>
      <c r="AD2732" t="str" cm="1">
        <f t="array" aca="1" ref="AD2732" ca="1">IFERROR(IF((LEFT(INDIRECT("$F"&amp;$S2732),4))="GOTS",IF($G2732="Organic","GOTS_Organic_raw",(IF($G2732="Responsible","GOTS_Responsible",(IF($G2732="No Attribute (Conventional)","GOTS_conventional",(IF($G2732="Recycled Pre/Post-Consumer","GOTS_pre_post",(IF($G2732="In-Conversion","GOTS_in_conversion",(IF($G2732="Sustainably Sourced","Sustainably_sourced",(IF($G2732="Recycled pre-consumer organic","GOTS_recycled_organic",""))))))))))))),IF($G2732="Organic","Organic",(IF($G2732="Responsible","Responsible",(IF($G2732="No Attribute (Conventional)","No_Attribute_Conventional",(IF($G2732="Recycled Pre/Post-Consumer","Recycled_Pre_Post_Consumer",(IF($G2732="In-Conversion","In_Conversion",(IF($G2732="Recycled Pre-Consumer","Recycled_Pre_Consumer",(IF($G2732="Recycled Post-Consumer","Recycled_Post_Consumer",(IF($G2732="Sustainably Sourced","Sustainably_sourced",(IF($G2732="Recycled pre-consumer organic","GOTS_recycled_organic","")))))))))))))))))),"")</f>
        <v/>
      </c>
      <c r="AE2732" t="e" cm="1">
        <f t="array" aca="1" ref="AE2732" ca="1">IF($I2732="",IF(INDIRECT("$F"&amp;$S2732)="","",IF(LEFT(INDIRECT("$F"&amp;$S2732),3)="GRS","GRS_RCS_RM",IF((LEFT(INDIRECT("$F"&amp;$S2732),3))="RCS","GRS_RCS_RM",IF(INDIRECT("$F"&amp;$S2732)="OCS (No Label)","OCS_Conversion_RM",IF(LEFT(INDIRECT("$F"&amp;$S2732),3)="OCS","OCS_RM",IF(RIGHT(INDIRECT("$F"&amp;$S2732),10)="conversion","GOTS_RM_conversion",IF((LEFT(INDIRECT("$F"&amp;$S2732),4))="GOTS","GOTS_RM","Responsible_RM"))))))),"DELETERM")</f>
        <v>#VALUE!</v>
      </c>
      <c r="AF2732" t="e" cm="1">
        <f t="array" aca="1" ref="AF2732" ca="1">IF($S2732="","",INDIRECT("$Z"&amp;$S2732))</f>
        <v>#VALUE!</v>
      </c>
      <c r="AG2732" t="str">
        <f t="shared" si="850"/>
        <v/>
      </c>
      <c r="AH2732" t="str" cm="1">
        <f t="array" aca="1" ref="AH2732" ca="1">IFERROR(INDIRECT("$ag"&amp;S2732),"")</f>
        <v/>
      </c>
      <c r="AI2732" t="e" cm="1">
        <f t="array" aca="1" ref="AI2732" ca="1">INDIRECT("O"&amp;S2732)</f>
        <v>#VALUE!</v>
      </c>
      <c r="AJ2732" t="str">
        <f t="shared" si="851"/>
        <v/>
      </c>
    </row>
    <row r="2733" spans="1:36" ht="16.5" customHeight="1">
      <c r="A2733" s="130"/>
      <c r="B2733" s="136"/>
      <c r="C2733" s="137"/>
      <c r="D2733" s="146"/>
      <c r="E2733" s="146"/>
      <c r="F2733" s="137"/>
      <c r="G2733" s="147"/>
      <c r="H2733" s="147"/>
      <c r="I2733" s="147"/>
      <c r="J2733" s="147"/>
      <c r="K2733" s="38"/>
      <c r="L2733" s="144"/>
      <c r="M2733" s="144"/>
      <c r="N2733" s="61"/>
      <c r="O2733" s="314"/>
      <c r="Q2733" t="str">
        <f t="shared" si="846"/>
        <v/>
      </c>
      <c r="S2733" t="e">
        <f t="shared" ca="1" si="855"/>
        <v>#VALUE!</v>
      </c>
      <c r="T2733" t="e">
        <f t="shared" ca="1" si="852"/>
        <v>#VALUE!</v>
      </c>
      <c r="U2733">
        <f t="shared" si="856"/>
        <v>2664</v>
      </c>
      <c r="V2733">
        <v>222.50000000001799</v>
      </c>
      <c r="W2733">
        <f t="shared" si="859"/>
        <v>222</v>
      </c>
      <c r="X2733" t="str" cm="1">
        <f t="array" aca="1" ref="X2733" ca="1">IFERROR(INDEX('PC&amp;PD'!$A$1:$AS$19,ROW('PC&amp;PD'!$A$19),MATCH(INDIRECT(T2733),'PC&amp;PD'!$A$1:$AS$1,0)),"")</f>
        <v/>
      </c>
      <c r="AA2733" t="str">
        <f t="shared" si="847"/>
        <v/>
      </c>
      <c r="AB2733" t="str">
        <f t="shared" si="848"/>
        <v/>
      </c>
      <c r="AC2733" t="e">
        <f t="shared" ca="1" si="849"/>
        <v>#VALUE!</v>
      </c>
      <c r="AD2733" t="str" cm="1">
        <f t="array" aca="1" ref="AD2733" ca="1">IFERROR(IF((LEFT(INDIRECT("$F"&amp;$S2733),4))="GOTS",IF($G2733="Organic","GOTS_Organic_raw",(IF($G2733="Responsible","GOTS_Responsible",(IF($G2733="No Attribute (Conventional)","GOTS_conventional",(IF($G2733="Recycled Pre/Post-Consumer","GOTS_pre_post",(IF($G2733="In-Conversion","GOTS_in_conversion",(IF($G2733="Sustainably Sourced","Sustainably_sourced",(IF($G2733="Recycled pre-consumer organic","GOTS_recycled_organic",""))))))))))))),IF($G2733="Organic","Organic",(IF($G2733="Responsible","Responsible",(IF($G2733="No Attribute (Conventional)","No_Attribute_Conventional",(IF($G2733="Recycled Pre/Post-Consumer","Recycled_Pre_Post_Consumer",(IF($G2733="In-Conversion","In_Conversion",(IF($G2733="Recycled Pre-Consumer","Recycled_Pre_Consumer",(IF($G2733="Recycled Post-Consumer","Recycled_Post_Consumer",(IF($G2733="Sustainably Sourced","Sustainably_sourced",(IF($G2733="Recycled pre-consumer organic","GOTS_recycled_organic","")))))))))))))))))),"")</f>
        <v/>
      </c>
      <c r="AE2733" t="e" cm="1">
        <f t="array" aca="1" ref="AE2733" ca="1">IF($I2733="",IF(INDIRECT("$F"&amp;$S2733)="","",IF(LEFT(INDIRECT("$F"&amp;$S2733),3)="GRS","GRS_RCS_RM",IF((LEFT(INDIRECT("$F"&amp;$S2733),3))="RCS","GRS_RCS_RM",IF(INDIRECT("$F"&amp;$S2733)="OCS (No Label)","OCS_Conversion_RM",IF(LEFT(INDIRECT("$F"&amp;$S2733),3)="OCS","OCS_RM",IF(RIGHT(INDIRECT("$F"&amp;$S2733),10)="conversion","GOTS_RM_conversion",IF((LEFT(INDIRECT("$F"&amp;$S2733),4))="GOTS","GOTS_RM","Responsible_RM"))))))),"DELETERM")</f>
        <v>#VALUE!</v>
      </c>
      <c r="AF2733" t="e" cm="1">
        <f t="array" aca="1" ref="AF2733" ca="1">IF($S2733="","",INDIRECT("$Z"&amp;$S2733))</f>
        <v>#VALUE!</v>
      </c>
      <c r="AG2733" t="str">
        <f t="shared" si="850"/>
        <v/>
      </c>
      <c r="AH2733" t="str" cm="1">
        <f t="array" aca="1" ref="AH2733" ca="1">IFERROR(INDIRECT("$ag"&amp;S2733),"")</f>
        <v/>
      </c>
      <c r="AI2733" t="e" cm="1">
        <f t="array" aca="1" ref="AI2733" ca="1">INDIRECT("O"&amp;S2733)</f>
        <v>#VALUE!</v>
      </c>
      <c r="AJ2733" t="str">
        <f t="shared" si="851"/>
        <v/>
      </c>
    </row>
    <row r="2734" spans="1:36" ht="16.5" customHeight="1">
      <c r="A2734" s="130"/>
      <c r="B2734" s="136"/>
      <c r="C2734" s="137"/>
      <c r="D2734" s="146"/>
      <c r="E2734" s="146"/>
      <c r="F2734" s="137"/>
      <c r="G2734" s="147"/>
      <c r="H2734" s="147"/>
      <c r="I2734" s="147"/>
      <c r="J2734" s="147"/>
      <c r="K2734" s="38"/>
      <c r="L2734" s="144"/>
      <c r="M2734" s="144"/>
      <c r="N2734" s="61"/>
      <c r="O2734" s="314"/>
      <c r="Q2734" t="str">
        <f t="shared" si="846"/>
        <v/>
      </c>
      <c r="S2734" t="e">
        <f t="shared" ca="1" si="855"/>
        <v>#VALUE!</v>
      </c>
      <c r="T2734" t="e">
        <f t="shared" ca="1" si="852"/>
        <v>#VALUE!</v>
      </c>
      <c r="U2734">
        <f t="shared" si="856"/>
        <v>2664</v>
      </c>
      <c r="V2734">
        <v>222.58333333335099</v>
      </c>
      <c r="W2734">
        <f t="shared" si="859"/>
        <v>222</v>
      </c>
      <c r="X2734" t="str" cm="1">
        <f t="array" aca="1" ref="X2734" ca="1">IFERROR(INDEX('PC&amp;PD'!$A$1:$AS$19,ROW('PC&amp;PD'!$A$19),MATCH(INDIRECT(T2734),'PC&amp;PD'!$A$1:$AS$1,0)),"")</f>
        <v/>
      </c>
      <c r="AA2734" t="str">
        <f t="shared" si="847"/>
        <v/>
      </c>
      <c r="AB2734" t="str">
        <f t="shared" si="848"/>
        <v/>
      </c>
      <c r="AC2734" t="e">
        <f t="shared" ca="1" si="849"/>
        <v>#VALUE!</v>
      </c>
      <c r="AD2734" t="str" cm="1">
        <f t="array" aca="1" ref="AD2734" ca="1">IFERROR(IF((LEFT(INDIRECT("$F"&amp;$S2734),4))="GOTS",IF($G2734="Organic","GOTS_Organic_raw",(IF($G2734="Responsible","GOTS_Responsible",(IF($G2734="No Attribute (Conventional)","GOTS_conventional",(IF($G2734="Recycled Pre/Post-Consumer","GOTS_pre_post",(IF($G2734="In-Conversion","GOTS_in_conversion",(IF($G2734="Sustainably Sourced","Sustainably_sourced",(IF($G2734="Recycled pre-consumer organic","GOTS_recycled_organic",""))))))))))))),IF($G2734="Organic","Organic",(IF($G2734="Responsible","Responsible",(IF($G2734="No Attribute (Conventional)","No_Attribute_Conventional",(IF($G2734="Recycled Pre/Post-Consumer","Recycled_Pre_Post_Consumer",(IF($G2734="In-Conversion","In_Conversion",(IF($G2734="Recycled Pre-Consumer","Recycled_Pre_Consumer",(IF($G2734="Recycled Post-Consumer","Recycled_Post_Consumer",(IF($G2734="Sustainably Sourced","Sustainably_sourced",(IF($G2734="Recycled pre-consumer organic","GOTS_recycled_organic","")))))))))))))))))),"")</f>
        <v/>
      </c>
      <c r="AE2734" t="e" cm="1">
        <f t="array" aca="1" ref="AE2734" ca="1">IF($I2734="",IF(INDIRECT("$F"&amp;$S2734)="","",IF(LEFT(INDIRECT("$F"&amp;$S2734),3)="GRS","GRS_RCS_RM",IF((LEFT(INDIRECT("$F"&amp;$S2734),3))="RCS","GRS_RCS_RM",IF(INDIRECT("$F"&amp;$S2734)="OCS (No Label)","OCS_Conversion_RM",IF(LEFT(INDIRECT("$F"&amp;$S2734),3)="OCS","OCS_RM",IF(RIGHT(INDIRECT("$F"&amp;$S2734),10)="conversion","GOTS_RM_conversion",IF((LEFT(INDIRECT("$F"&amp;$S2734),4))="GOTS","GOTS_RM","Responsible_RM"))))))),"DELETERM")</f>
        <v>#VALUE!</v>
      </c>
      <c r="AF2734" t="e" cm="1">
        <f t="array" aca="1" ref="AF2734" ca="1">IF($S2734="","",INDIRECT("$Z"&amp;$S2734))</f>
        <v>#VALUE!</v>
      </c>
      <c r="AG2734" t="str">
        <f t="shared" si="850"/>
        <v/>
      </c>
      <c r="AH2734" t="str" cm="1">
        <f t="array" aca="1" ref="AH2734" ca="1">IFERROR(INDIRECT("$ag"&amp;S2734),"")</f>
        <v/>
      </c>
      <c r="AI2734" t="e" cm="1">
        <f t="array" aca="1" ref="AI2734" ca="1">INDIRECT("O"&amp;S2734)</f>
        <v>#VALUE!</v>
      </c>
      <c r="AJ2734" t="str">
        <f t="shared" si="851"/>
        <v/>
      </c>
    </row>
    <row r="2735" spans="1:36" ht="16.5" customHeight="1">
      <c r="A2735" s="130"/>
      <c r="B2735" s="136"/>
      <c r="C2735" s="137"/>
      <c r="D2735" s="146"/>
      <c r="E2735" s="146"/>
      <c r="F2735" s="137"/>
      <c r="G2735" s="147"/>
      <c r="H2735" s="147"/>
      <c r="I2735" s="147"/>
      <c r="J2735" s="147"/>
      <c r="K2735" s="38"/>
      <c r="L2735" s="144"/>
      <c r="M2735" s="144"/>
      <c r="N2735" s="61"/>
      <c r="O2735" s="314"/>
      <c r="Q2735" t="str">
        <f t="shared" si="846"/>
        <v/>
      </c>
      <c r="S2735" t="e">
        <f t="shared" ca="1" si="855"/>
        <v>#VALUE!</v>
      </c>
      <c r="T2735" t="e">
        <f t="shared" ca="1" si="852"/>
        <v>#VALUE!</v>
      </c>
      <c r="U2735">
        <f t="shared" si="856"/>
        <v>2664</v>
      </c>
      <c r="V2735">
        <v>222.66666666668399</v>
      </c>
      <c r="W2735">
        <f t="shared" si="859"/>
        <v>222</v>
      </c>
      <c r="X2735" t="str" cm="1">
        <f t="array" aca="1" ref="X2735" ca="1">IFERROR(INDEX('PC&amp;PD'!$A$1:$AS$19,ROW('PC&amp;PD'!$A$19),MATCH(INDIRECT(T2735),'PC&amp;PD'!$A$1:$AS$1,0)),"")</f>
        <v/>
      </c>
      <c r="AA2735" t="str">
        <f t="shared" si="847"/>
        <v/>
      </c>
      <c r="AB2735" t="str">
        <f t="shared" si="848"/>
        <v/>
      </c>
      <c r="AC2735" t="e">
        <f t="shared" ca="1" si="849"/>
        <v>#VALUE!</v>
      </c>
      <c r="AD2735" t="str" cm="1">
        <f t="array" aca="1" ref="AD2735" ca="1">IFERROR(IF((LEFT(INDIRECT("$F"&amp;$S2735),4))="GOTS",IF($G2735="Organic","GOTS_Organic_raw",(IF($G2735="Responsible","GOTS_Responsible",(IF($G2735="No Attribute (Conventional)","GOTS_conventional",(IF($G2735="Recycled Pre/Post-Consumer","GOTS_pre_post",(IF($G2735="In-Conversion","GOTS_in_conversion",(IF($G2735="Sustainably Sourced","Sustainably_sourced",(IF($G2735="Recycled pre-consumer organic","GOTS_recycled_organic",""))))))))))))),IF($G2735="Organic","Organic",(IF($G2735="Responsible","Responsible",(IF($G2735="No Attribute (Conventional)","No_Attribute_Conventional",(IF($G2735="Recycled Pre/Post-Consumer","Recycled_Pre_Post_Consumer",(IF($G2735="In-Conversion","In_Conversion",(IF($G2735="Recycled Pre-Consumer","Recycled_Pre_Consumer",(IF($G2735="Recycled Post-Consumer","Recycled_Post_Consumer",(IF($G2735="Sustainably Sourced","Sustainably_sourced",(IF($G2735="Recycled pre-consumer organic","GOTS_recycled_organic","")))))))))))))))))),"")</f>
        <v/>
      </c>
      <c r="AE2735" t="e" cm="1">
        <f t="array" aca="1" ref="AE2735" ca="1">IF($I2735="",IF(INDIRECT("$F"&amp;$S2735)="","",IF(LEFT(INDIRECT("$F"&amp;$S2735),3)="GRS","GRS_RCS_RM",IF((LEFT(INDIRECT("$F"&amp;$S2735),3))="RCS","GRS_RCS_RM",IF(INDIRECT("$F"&amp;$S2735)="OCS (No Label)","OCS_Conversion_RM",IF(LEFT(INDIRECT("$F"&amp;$S2735),3)="OCS","OCS_RM",IF(RIGHT(INDIRECT("$F"&amp;$S2735),10)="conversion","GOTS_RM_conversion",IF((LEFT(INDIRECT("$F"&amp;$S2735),4))="GOTS","GOTS_RM","Responsible_RM"))))))),"DELETERM")</f>
        <v>#VALUE!</v>
      </c>
      <c r="AF2735" t="e" cm="1">
        <f t="array" aca="1" ref="AF2735" ca="1">IF($S2735="","",INDIRECT("$Z"&amp;$S2735))</f>
        <v>#VALUE!</v>
      </c>
      <c r="AG2735" t="str">
        <f t="shared" si="850"/>
        <v/>
      </c>
      <c r="AH2735" t="str" cm="1">
        <f t="array" aca="1" ref="AH2735" ca="1">IFERROR(INDIRECT("$ag"&amp;S2735),"")</f>
        <v/>
      </c>
      <c r="AI2735" t="e" cm="1">
        <f t="array" aca="1" ref="AI2735" ca="1">INDIRECT("O"&amp;S2735)</f>
        <v>#VALUE!</v>
      </c>
      <c r="AJ2735" t="str">
        <f t="shared" si="851"/>
        <v/>
      </c>
    </row>
    <row r="2736" spans="1:36" ht="16.5" customHeight="1">
      <c r="A2736" s="130"/>
      <c r="B2736" s="136"/>
      <c r="C2736" s="137"/>
      <c r="D2736" s="146"/>
      <c r="E2736" s="146"/>
      <c r="F2736" s="137"/>
      <c r="G2736" s="147"/>
      <c r="H2736" s="147"/>
      <c r="I2736" s="147"/>
      <c r="J2736" s="147"/>
      <c r="K2736" s="38"/>
      <c r="L2736" s="144"/>
      <c r="M2736" s="144"/>
      <c r="N2736" s="61"/>
      <c r="O2736" s="314"/>
      <c r="Q2736" t="str">
        <f t="shared" si="846"/>
        <v/>
      </c>
      <c r="S2736" t="e">
        <f t="shared" ca="1" si="855"/>
        <v>#VALUE!</v>
      </c>
      <c r="T2736" t="e">
        <f t="shared" ca="1" si="852"/>
        <v>#VALUE!</v>
      </c>
      <c r="U2736">
        <f t="shared" si="856"/>
        <v>2664</v>
      </c>
      <c r="V2736">
        <v>222.75000000001799</v>
      </c>
      <c r="W2736">
        <f t="shared" si="859"/>
        <v>222</v>
      </c>
      <c r="X2736" t="str" cm="1">
        <f t="array" aca="1" ref="X2736" ca="1">IFERROR(INDEX('PC&amp;PD'!$A$1:$AS$19,ROW('PC&amp;PD'!$A$19),MATCH(INDIRECT(T2736),'PC&amp;PD'!$A$1:$AS$1,0)),"")</f>
        <v/>
      </c>
      <c r="AA2736" t="str">
        <f t="shared" si="847"/>
        <v/>
      </c>
      <c r="AB2736" t="str">
        <f t="shared" si="848"/>
        <v/>
      </c>
      <c r="AC2736" t="e">
        <f t="shared" ca="1" si="849"/>
        <v>#VALUE!</v>
      </c>
      <c r="AD2736" t="str" cm="1">
        <f t="array" aca="1" ref="AD2736" ca="1">IFERROR(IF((LEFT(INDIRECT("$F"&amp;$S2736),4))="GOTS",IF($G2736="Organic","GOTS_Organic_raw",(IF($G2736="Responsible","GOTS_Responsible",(IF($G2736="No Attribute (Conventional)","GOTS_conventional",(IF($G2736="Recycled Pre/Post-Consumer","GOTS_pre_post",(IF($G2736="In-Conversion","GOTS_in_conversion",(IF($G2736="Sustainably Sourced","Sustainably_sourced",(IF($G2736="Recycled pre-consumer organic","GOTS_recycled_organic",""))))))))))))),IF($G2736="Organic","Organic",(IF($G2736="Responsible","Responsible",(IF($G2736="No Attribute (Conventional)","No_Attribute_Conventional",(IF($G2736="Recycled Pre/Post-Consumer","Recycled_Pre_Post_Consumer",(IF($G2736="In-Conversion","In_Conversion",(IF($G2736="Recycled Pre-Consumer","Recycled_Pre_Consumer",(IF($G2736="Recycled Post-Consumer","Recycled_Post_Consumer",(IF($G2736="Sustainably Sourced","Sustainably_sourced",(IF($G2736="Recycled pre-consumer organic","GOTS_recycled_organic","")))))))))))))))))),"")</f>
        <v/>
      </c>
      <c r="AE2736" t="e" cm="1">
        <f t="array" aca="1" ref="AE2736" ca="1">IF($I2736="",IF(INDIRECT("$F"&amp;$S2736)="","",IF(LEFT(INDIRECT("$F"&amp;$S2736),3)="GRS","GRS_RCS_RM",IF((LEFT(INDIRECT("$F"&amp;$S2736),3))="RCS","GRS_RCS_RM",IF(INDIRECT("$F"&amp;$S2736)="OCS (No Label)","OCS_Conversion_RM",IF(LEFT(INDIRECT("$F"&amp;$S2736),3)="OCS","OCS_RM",IF(RIGHT(INDIRECT("$F"&amp;$S2736),10)="conversion","GOTS_RM_conversion",IF((LEFT(INDIRECT("$F"&amp;$S2736),4))="GOTS","GOTS_RM","Responsible_RM"))))))),"DELETERM")</f>
        <v>#VALUE!</v>
      </c>
      <c r="AF2736" t="e" cm="1">
        <f t="array" aca="1" ref="AF2736" ca="1">IF($S2736="","",INDIRECT("$Z"&amp;$S2736))</f>
        <v>#VALUE!</v>
      </c>
      <c r="AG2736" t="str">
        <f t="shared" si="850"/>
        <v/>
      </c>
      <c r="AH2736" t="str" cm="1">
        <f t="array" aca="1" ref="AH2736" ca="1">IFERROR(INDIRECT("$ag"&amp;S2736),"")</f>
        <v/>
      </c>
      <c r="AI2736" t="e" cm="1">
        <f t="array" aca="1" ref="AI2736" ca="1">INDIRECT("O"&amp;S2736)</f>
        <v>#VALUE!</v>
      </c>
      <c r="AJ2736" t="str">
        <f t="shared" si="851"/>
        <v/>
      </c>
    </row>
    <row r="2737" spans="1:36" ht="16.5" customHeight="1">
      <c r="A2737" s="130"/>
      <c r="B2737" s="136"/>
      <c r="C2737" s="137"/>
      <c r="D2737" s="146"/>
      <c r="E2737" s="146"/>
      <c r="F2737" s="137"/>
      <c r="G2737" s="147"/>
      <c r="H2737" s="147"/>
      <c r="I2737" s="147"/>
      <c r="J2737" s="147"/>
      <c r="K2737" s="38"/>
      <c r="L2737" s="144"/>
      <c r="M2737" s="144"/>
      <c r="N2737" s="61"/>
      <c r="O2737" s="314"/>
      <c r="Q2737" t="str">
        <f t="shared" si="846"/>
        <v/>
      </c>
      <c r="S2737" t="e">
        <f t="shared" ca="1" si="855"/>
        <v>#VALUE!</v>
      </c>
      <c r="T2737" t="e">
        <f t="shared" ca="1" si="852"/>
        <v>#VALUE!</v>
      </c>
      <c r="U2737">
        <f t="shared" si="856"/>
        <v>2664</v>
      </c>
      <c r="V2737">
        <v>222.83333333335099</v>
      </c>
      <c r="W2737">
        <f t="shared" si="859"/>
        <v>222</v>
      </c>
      <c r="X2737" t="str" cm="1">
        <f t="array" aca="1" ref="X2737" ca="1">IFERROR(INDEX('PC&amp;PD'!$A$1:$AS$19,ROW('PC&amp;PD'!$A$19),MATCH(INDIRECT(T2737),'PC&amp;PD'!$A$1:$AS$1,0)),"")</f>
        <v/>
      </c>
      <c r="AA2737" t="str">
        <f t="shared" si="847"/>
        <v/>
      </c>
      <c r="AB2737" t="str">
        <f t="shared" si="848"/>
        <v/>
      </c>
      <c r="AC2737" t="e">
        <f t="shared" ca="1" si="849"/>
        <v>#VALUE!</v>
      </c>
      <c r="AD2737" t="str" cm="1">
        <f t="array" aca="1" ref="AD2737" ca="1">IFERROR(IF((LEFT(INDIRECT("$F"&amp;$S2737),4))="GOTS",IF($G2737="Organic","GOTS_Organic_raw",(IF($G2737="Responsible","GOTS_Responsible",(IF($G2737="No Attribute (Conventional)","GOTS_conventional",(IF($G2737="Recycled Pre/Post-Consumer","GOTS_pre_post",(IF($G2737="In-Conversion","GOTS_in_conversion",(IF($G2737="Sustainably Sourced","Sustainably_sourced",(IF($G2737="Recycled pre-consumer organic","GOTS_recycled_organic",""))))))))))))),IF($G2737="Organic","Organic",(IF($G2737="Responsible","Responsible",(IF($G2737="No Attribute (Conventional)","No_Attribute_Conventional",(IF($G2737="Recycled Pre/Post-Consumer","Recycled_Pre_Post_Consumer",(IF($G2737="In-Conversion","In_Conversion",(IF($G2737="Recycled Pre-Consumer","Recycled_Pre_Consumer",(IF($G2737="Recycled Post-Consumer","Recycled_Post_Consumer",(IF($G2737="Sustainably Sourced","Sustainably_sourced",(IF($G2737="Recycled pre-consumer organic","GOTS_recycled_organic","")))))))))))))))))),"")</f>
        <v/>
      </c>
      <c r="AE2737" t="e" cm="1">
        <f t="array" aca="1" ref="AE2737" ca="1">IF($I2737="",IF(INDIRECT("$F"&amp;$S2737)="","",IF(LEFT(INDIRECT("$F"&amp;$S2737),3)="GRS","GRS_RCS_RM",IF((LEFT(INDIRECT("$F"&amp;$S2737),3))="RCS","GRS_RCS_RM",IF(INDIRECT("$F"&amp;$S2737)="OCS (No Label)","OCS_Conversion_RM",IF(LEFT(INDIRECT("$F"&amp;$S2737),3)="OCS","OCS_RM",IF(RIGHT(INDIRECT("$F"&amp;$S2737),10)="conversion","GOTS_RM_conversion",IF((LEFT(INDIRECT("$F"&amp;$S2737),4))="GOTS","GOTS_RM","Responsible_RM"))))))),"DELETERM")</f>
        <v>#VALUE!</v>
      </c>
      <c r="AF2737" t="e" cm="1">
        <f t="array" aca="1" ref="AF2737" ca="1">IF($S2737="","",INDIRECT("$Z"&amp;$S2737))</f>
        <v>#VALUE!</v>
      </c>
      <c r="AG2737" t="str">
        <f t="shared" si="850"/>
        <v/>
      </c>
      <c r="AH2737" t="str" cm="1">
        <f t="array" aca="1" ref="AH2737" ca="1">IFERROR(INDIRECT("$ag"&amp;S2737),"")</f>
        <v/>
      </c>
      <c r="AI2737" t="e" cm="1">
        <f t="array" aca="1" ref="AI2737" ca="1">INDIRECT("O"&amp;S2737)</f>
        <v>#VALUE!</v>
      </c>
      <c r="AJ2737" t="str">
        <f t="shared" si="851"/>
        <v/>
      </c>
    </row>
    <row r="2738" spans="1:36" ht="16.5" customHeight="1" thickBot="1">
      <c r="A2738" s="131"/>
      <c r="B2738" s="138"/>
      <c r="C2738" s="139"/>
      <c r="D2738" s="148"/>
      <c r="E2738" s="148"/>
      <c r="F2738" s="139"/>
      <c r="G2738" s="149"/>
      <c r="H2738" s="149"/>
      <c r="I2738" s="149"/>
      <c r="J2738" s="149"/>
      <c r="K2738" s="39"/>
      <c r="L2738" s="145"/>
      <c r="M2738" s="145"/>
      <c r="N2738" s="62"/>
      <c r="O2738" s="315"/>
      <c r="Q2738" t="str">
        <f t="shared" si="846"/>
        <v/>
      </c>
      <c r="S2738" t="e">
        <f t="shared" ca="1" si="855"/>
        <v>#VALUE!</v>
      </c>
      <c r="T2738" t="e">
        <f t="shared" ca="1" si="852"/>
        <v>#VALUE!</v>
      </c>
      <c r="U2738">
        <f t="shared" si="856"/>
        <v>2664</v>
      </c>
      <c r="V2738">
        <v>222.91666666668399</v>
      </c>
      <c r="W2738">
        <f t="shared" si="859"/>
        <v>222</v>
      </c>
      <c r="X2738" t="str" cm="1">
        <f t="array" aca="1" ref="X2738" ca="1">IFERROR(INDEX('PC&amp;PD'!$A$1:$AS$19,ROW('PC&amp;PD'!$A$19),MATCH(INDIRECT(T2738),'PC&amp;PD'!$A$1:$AS$1,0)),"")</f>
        <v/>
      </c>
      <c r="AA2738" t="str">
        <f t="shared" si="847"/>
        <v/>
      </c>
      <c r="AB2738" t="str">
        <f t="shared" si="848"/>
        <v/>
      </c>
      <c r="AC2738" t="e">
        <f t="shared" ca="1" si="849"/>
        <v>#VALUE!</v>
      </c>
      <c r="AD2738" t="str" cm="1">
        <f t="array" aca="1" ref="AD2738" ca="1">IFERROR(IF((LEFT(INDIRECT("$F"&amp;$S2738),4))="GOTS",IF($G2738="Organic","GOTS_Organic_raw",(IF($G2738="Responsible","GOTS_Responsible",(IF($G2738="No Attribute (Conventional)","GOTS_conventional",(IF($G2738="Recycled Pre/Post-Consumer","GOTS_pre_post",(IF($G2738="In-Conversion","GOTS_in_conversion",(IF($G2738="Sustainably Sourced","Sustainably_sourced",(IF($G2738="Recycled pre-consumer organic","GOTS_recycled_organic",""))))))))))))),IF($G2738="Organic","Organic",(IF($G2738="Responsible","Responsible",(IF($G2738="No Attribute (Conventional)","No_Attribute_Conventional",(IF($G2738="Recycled Pre/Post-Consumer","Recycled_Pre_Post_Consumer",(IF($G2738="In-Conversion","In_Conversion",(IF($G2738="Recycled Pre-Consumer","Recycled_Pre_Consumer",(IF($G2738="Recycled Post-Consumer","Recycled_Post_Consumer",(IF($G2738="Sustainably Sourced","Sustainably_sourced",(IF($G2738="Recycled pre-consumer organic","GOTS_recycled_organic","")))))))))))))))))),"")</f>
        <v/>
      </c>
      <c r="AE2738" t="e" cm="1">
        <f t="array" aca="1" ref="AE2738" ca="1">IF($I2738="",IF(INDIRECT("$F"&amp;$S2738)="","",IF(LEFT(INDIRECT("$F"&amp;$S2738),3)="GRS","GRS_RCS_RM",IF((LEFT(INDIRECT("$F"&amp;$S2738),3))="RCS","GRS_RCS_RM",IF(INDIRECT("$F"&amp;$S2738)="OCS (No Label)","OCS_Conversion_RM",IF(LEFT(INDIRECT("$F"&amp;$S2738),3)="OCS","OCS_RM",IF(RIGHT(INDIRECT("$F"&amp;$S2738),10)="conversion","GOTS_RM_conversion",IF((LEFT(INDIRECT("$F"&amp;$S2738),4))="GOTS","GOTS_RM","Responsible_RM"))))))),"DELETERM")</f>
        <v>#VALUE!</v>
      </c>
      <c r="AF2738" t="e" cm="1">
        <f t="array" aca="1" ref="AF2738" ca="1">IF($S2738="","",INDIRECT("$Z"&amp;$S2738))</f>
        <v>#VALUE!</v>
      </c>
      <c r="AG2738" t="str">
        <f t="shared" si="850"/>
        <v/>
      </c>
      <c r="AH2738" t="str" cm="1">
        <f t="array" aca="1" ref="AH2738" ca="1">IFERROR(INDIRECT("$ag"&amp;S2738),"")</f>
        <v/>
      </c>
      <c r="AI2738" t="e" cm="1">
        <f t="array" aca="1" ref="AI2738" ca="1">INDIRECT("O"&amp;S2738)</f>
        <v>#VALUE!</v>
      </c>
      <c r="AJ2738" t="str">
        <f t="shared" si="851"/>
        <v/>
      </c>
    </row>
    <row r="2739" spans="1:36" ht="16.5" customHeight="1">
      <c r="A2739" s="128" t="str">
        <f>IF(B2739="","",COUNTA($B$63:$B2739))</f>
        <v/>
      </c>
      <c r="B2739" s="132"/>
      <c r="C2739" s="133"/>
      <c r="D2739" s="140"/>
      <c r="E2739" s="140"/>
      <c r="F2739" s="133"/>
      <c r="G2739" s="141"/>
      <c r="H2739" s="141"/>
      <c r="I2739" s="141"/>
      <c r="J2739" s="141"/>
      <c r="K2739" s="37"/>
      <c r="L2739" s="142" t="str">
        <f>IF(R2739="","",LEFT(R2739,LEN(R2739)-2))</f>
        <v/>
      </c>
      <c r="M2739" s="142"/>
      <c r="N2739" s="60"/>
      <c r="O2739" s="313"/>
      <c r="Q2739" t="str">
        <f t="shared" si="846"/>
        <v/>
      </c>
      <c r="R2739" t="str">
        <f t="shared" ref="R2739" si="864">CONCATENATE($Q2739,Q2740,Q2741,Q2742,Q2743,Q2744,$Q2745,$Q2746,$Q2747,$Q2748,$Q2749,$Q2750)</f>
        <v/>
      </c>
      <c r="S2739" t="e">
        <f t="shared" ca="1" si="855"/>
        <v>#VALUE!</v>
      </c>
      <c r="T2739" t="e">
        <f t="shared" ca="1" si="852"/>
        <v>#VALUE!</v>
      </c>
      <c r="U2739">
        <f t="shared" si="856"/>
        <v>2676</v>
      </c>
      <c r="V2739">
        <v>223.00000000001799</v>
      </c>
      <c r="W2739">
        <f t="shared" si="859"/>
        <v>223</v>
      </c>
      <c r="X2739" t="str" cm="1">
        <f t="array" aca="1" ref="X2739" ca="1">IFERROR(INDEX('PC&amp;PD'!$A$1:$AS$19,ROW('PC&amp;PD'!$A$19),MATCH(INDIRECT(T2739),'PC&amp;PD'!$A$1:$AS$1,0)),"")</f>
        <v/>
      </c>
      <c r="Z2739" t="str">
        <f t="shared" ref="Z2739" si="865">IFERROR(IF($F2739="OCS 100","OCS (OCS 100)",IF($F2739="OCS Blended","OCS (OCS Blended)",IF($F2739="OCS (No Label)","OCS (No Label)",IF($F2739="RCS 100","RCS (RCS 100)",IF($F2739="RCS Blended","RCS (RCS Blended)",IF($F2739="GRS","GRS (GRS)",IF($F2739="GRS (No Label)", "GRS (No Label)",IF($F2739="RDS","RDS (RDS)",IF($F2739="RWS","RWS (RWS)",IF($F2739="RAS","RAS (RAS)",IF($F2739="RMS","RMS (RMS)",IF($F2739="GOTS Organic","GOTS (Organic)",IF($F2739="GOTS Made with organic","GOTS (Made with Organic)",IF($F2739="GOTS Organic - in conversion","GOTS (Organic - In Conversion)",IF($F2739="GOTS Made with organic - in conversion","GOTS (Made with Organic - In Conversion)",""))))))))))))))),"")</f>
        <v/>
      </c>
      <c r="AA2739" t="str">
        <f t="shared" si="847"/>
        <v/>
      </c>
      <c r="AB2739" t="str">
        <f t="shared" si="848"/>
        <v/>
      </c>
      <c r="AC2739" t="e">
        <f t="shared" ca="1" si="849"/>
        <v>#VALUE!</v>
      </c>
      <c r="AD2739" t="str" cm="1">
        <f t="array" aca="1" ref="AD2739" ca="1">IFERROR(IF((LEFT(INDIRECT("$F"&amp;$S2739),4))="GOTS",IF($G2739="Organic","GOTS_Organic_raw",(IF($G2739="Responsible","GOTS_Responsible",(IF($G2739="No Attribute (Conventional)","GOTS_conventional",(IF($G2739="Recycled Pre/Post-Consumer","GOTS_pre_post",(IF($G2739="In-Conversion","GOTS_in_conversion",(IF($G2739="Sustainably Sourced","Sustainably_sourced",(IF($G2739="Recycled pre-consumer organic","GOTS_recycled_organic",""))))))))))))),IF($G2739="Organic","Organic",(IF($G2739="Responsible","Responsible",(IF($G2739="No Attribute (Conventional)","No_Attribute_Conventional",(IF($G2739="Recycled Pre/Post-Consumer","Recycled_Pre_Post_Consumer",(IF($G2739="In-Conversion","In_Conversion",(IF($G2739="Recycled Pre-Consumer","Recycled_Pre_Consumer",(IF($G2739="Recycled Post-Consumer","Recycled_Post_Consumer",(IF($G2739="Sustainably Sourced","Sustainably_sourced",(IF($G2739="Recycled pre-consumer organic","GOTS_recycled_organic","")))))))))))))))))),"")</f>
        <v/>
      </c>
      <c r="AE2739" t="e" cm="1">
        <f t="array" aca="1" ref="AE2739" ca="1">IF($I2739="",IF(INDIRECT("$F"&amp;$S2739)="","",IF(LEFT(INDIRECT("$F"&amp;$S2739),3)="GRS","GRS_RCS_RM",IF((LEFT(INDIRECT("$F"&amp;$S2739),3))="RCS","GRS_RCS_RM",IF(INDIRECT("$F"&amp;$S2739)="OCS (No Label)","OCS_Conversion_RM",IF(LEFT(INDIRECT("$F"&amp;$S2739),3)="OCS","OCS_RM",IF(RIGHT(INDIRECT("$F"&amp;$S2739),10)="conversion","GOTS_RM_conversion",IF((LEFT(INDIRECT("$F"&amp;$S2739),4))="GOTS","GOTS_RM","Responsible_RM"))))))),"DELETERM")</f>
        <v>#VALUE!</v>
      </c>
      <c r="AF2739" t="e" cm="1">
        <f t="array" aca="1" ref="AF2739" ca="1">IF($S2739="","",INDIRECT("$Z"&amp;$S2739))</f>
        <v>#VALUE!</v>
      </c>
      <c r="AG2739" t="str">
        <f t="shared" si="850"/>
        <v/>
      </c>
      <c r="AH2739" t="str" cm="1">
        <f t="array" aca="1" ref="AH2739" ca="1">IFERROR(INDIRECT("$ag"&amp;S2739),"")</f>
        <v/>
      </c>
      <c r="AI2739" t="e" cm="1">
        <f t="array" aca="1" ref="AI2739" ca="1">INDIRECT("O"&amp;S2739)</f>
        <v>#VALUE!</v>
      </c>
      <c r="AJ2739" t="str">
        <f t="shared" si="851"/>
        <v/>
      </c>
    </row>
    <row r="2740" spans="1:36" ht="16.5" customHeight="1">
      <c r="A2740" s="129"/>
      <c r="B2740" s="134"/>
      <c r="C2740" s="135"/>
      <c r="D2740" s="146"/>
      <c r="E2740" s="146"/>
      <c r="F2740" s="135"/>
      <c r="G2740" s="147"/>
      <c r="H2740" s="147"/>
      <c r="I2740" s="147"/>
      <c r="J2740" s="147"/>
      <c r="K2740" s="38"/>
      <c r="L2740" s="143"/>
      <c r="M2740" s="143"/>
      <c r="N2740" s="61"/>
      <c r="O2740" s="314"/>
      <c r="Q2740" t="str">
        <f t="shared" si="846"/>
        <v/>
      </c>
      <c r="S2740" t="e">
        <f t="shared" ca="1" si="855"/>
        <v>#VALUE!</v>
      </c>
      <c r="T2740" t="e">
        <f t="shared" ca="1" si="852"/>
        <v>#VALUE!</v>
      </c>
      <c r="U2740">
        <f t="shared" si="856"/>
        <v>2676</v>
      </c>
      <c r="V2740">
        <v>223.08333333335099</v>
      </c>
      <c r="W2740">
        <f t="shared" si="859"/>
        <v>223</v>
      </c>
      <c r="X2740" t="str" cm="1">
        <f t="array" aca="1" ref="X2740" ca="1">IFERROR(INDEX('PC&amp;PD'!$A$1:$AS$19,ROW('PC&amp;PD'!$A$19),MATCH(INDIRECT(T2740),'PC&amp;PD'!$A$1:$AS$1,0)),"")</f>
        <v/>
      </c>
      <c r="AA2740" t="str">
        <f t="shared" si="847"/>
        <v/>
      </c>
      <c r="AB2740" t="str">
        <f t="shared" si="848"/>
        <v/>
      </c>
      <c r="AC2740" t="e">
        <f t="shared" ca="1" si="849"/>
        <v>#VALUE!</v>
      </c>
      <c r="AD2740" t="str" cm="1">
        <f t="array" aca="1" ref="AD2740" ca="1">IFERROR(IF((LEFT(INDIRECT("$F"&amp;$S2740),4))="GOTS",IF($G2740="Organic","GOTS_Organic_raw",(IF($G2740="Responsible","GOTS_Responsible",(IF($G2740="No Attribute (Conventional)","GOTS_conventional",(IF($G2740="Recycled Pre/Post-Consumer","GOTS_pre_post",(IF($G2740="In-Conversion","GOTS_in_conversion",(IF($G2740="Sustainably Sourced","Sustainably_sourced",(IF($G2740="Recycled pre-consumer organic","GOTS_recycled_organic",""))))))))))))),IF($G2740="Organic","Organic",(IF($G2740="Responsible","Responsible",(IF($G2740="No Attribute (Conventional)","No_Attribute_Conventional",(IF($G2740="Recycled Pre/Post-Consumer","Recycled_Pre_Post_Consumer",(IF($G2740="In-Conversion","In_Conversion",(IF($G2740="Recycled Pre-Consumer","Recycled_Pre_Consumer",(IF($G2740="Recycled Post-Consumer","Recycled_Post_Consumer",(IF($G2740="Sustainably Sourced","Sustainably_sourced",(IF($G2740="Recycled pre-consumer organic","GOTS_recycled_organic","")))))))))))))))))),"")</f>
        <v/>
      </c>
      <c r="AE2740" t="e" cm="1">
        <f t="array" aca="1" ref="AE2740" ca="1">IF($I2740="",IF(INDIRECT("$F"&amp;$S2740)="","",IF(LEFT(INDIRECT("$F"&amp;$S2740),3)="GRS","GRS_RCS_RM",IF((LEFT(INDIRECT("$F"&amp;$S2740),3))="RCS","GRS_RCS_RM",IF(INDIRECT("$F"&amp;$S2740)="OCS (No Label)","OCS_Conversion_RM",IF(LEFT(INDIRECT("$F"&amp;$S2740),3)="OCS","OCS_RM",IF(RIGHT(INDIRECT("$F"&amp;$S2740),10)="conversion","GOTS_RM_conversion",IF((LEFT(INDIRECT("$F"&amp;$S2740),4))="GOTS","GOTS_RM","Responsible_RM"))))))),"DELETERM")</f>
        <v>#VALUE!</v>
      </c>
      <c r="AF2740" t="e" cm="1">
        <f t="array" aca="1" ref="AF2740" ca="1">IF($S2740="","",INDIRECT("$Z"&amp;$S2740))</f>
        <v>#VALUE!</v>
      </c>
      <c r="AG2740" t="str">
        <f t="shared" si="850"/>
        <v/>
      </c>
      <c r="AH2740" t="str" cm="1">
        <f t="array" aca="1" ref="AH2740" ca="1">IFERROR(INDIRECT("$ag"&amp;S2740),"")</f>
        <v/>
      </c>
      <c r="AI2740" t="e" cm="1">
        <f t="array" aca="1" ref="AI2740" ca="1">INDIRECT("O"&amp;S2740)</f>
        <v>#VALUE!</v>
      </c>
      <c r="AJ2740" t="str">
        <f t="shared" si="851"/>
        <v/>
      </c>
    </row>
    <row r="2741" spans="1:36" ht="16.5" customHeight="1">
      <c r="A2741" s="129"/>
      <c r="B2741" s="134"/>
      <c r="C2741" s="135"/>
      <c r="D2741" s="146"/>
      <c r="E2741" s="146"/>
      <c r="F2741" s="135"/>
      <c r="G2741" s="147"/>
      <c r="H2741" s="147"/>
      <c r="I2741" s="147"/>
      <c r="J2741" s="147"/>
      <c r="K2741" s="38"/>
      <c r="L2741" s="143"/>
      <c r="M2741" s="143"/>
      <c r="N2741" s="61"/>
      <c r="O2741" s="314"/>
      <c r="Q2741" t="str">
        <f t="shared" si="846"/>
        <v/>
      </c>
      <c r="S2741" t="e">
        <f t="shared" ca="1" si="855"/>
        <v>#VALUE!</v>
      </c>
      <c r="T2741" t="e">
        <f t="shared" ca="1" si="852"/>
        <v>#VALUE!</v>
      </c>
      <c r="U2741">
        <f t="shared" si="856"/>
        <v>2676</v>
      </c>
      <c r="V2741">
        <v>223.16666666668399</v>
      </c>
      <c r="W2741">
        <f t="shared" si="859"/>
        <v>223</v>
      </c>
      <c r="X2741" t="str" cm="1">
        <f t="array" aca="1" ref="X2741" ca="1">IFERROR(INDEX('PC&amp;PD'!$A$1:$AS$19,ROW('PC&amp;PD'!$A$19),MATCH(INDIRECT(T2741),'PC&amp;PD'!$A$1:$AS$1,0)),"")</f>
        <v/>
      </c>
      <c r="AA2741" t="str">
        <f t="shared" si="847"/>
        <v/>
      </c>
      <c r="AB2741" t="str">
        <f t="shared" si="848"/>
        <v/>
      </c>
      <c r="AC2741" t="e">
        <f t="shared" ca="1" si="849"/>
        <v>#VALUE!</v>
      </c>
      <c r="AD2741" t="str" cm="1">
        <f t="array" aca="1" ref="AD2741" ca="1">IFERROR(IF((LEFT(INDIRECT("$F"&amp;$S2741),4))="GOTS",IF($G2741="Organic","GOTS_Organic_raw",(IF($G2741="Responsible","GOTS_Responsible",(IF($G2741="No Attribute (Conventional)","GOTS_conventional",(IF($G2741="Recycled Pre/Post-Consumer","GOTS_pre_post",(IF($G2741="In-Conversion","GOTS_in_conversion",(IF($G2741="Sustainably Sourced","Sustainably_sourced",(IF($G2741="Recycled pre-consumer organic","GOTS_recycled_organic",""))))))))))))),IF($G2741="Organic","Organic",(IF($G2741="Responsible","Responsible",(IF($G2741="No Attribute (Conventional)","No_Attribute_Conventional",(IF($G2741="Recycled Pre/Post-Consumer","Recycled_Pre_Post_Consumer",(IF($G2741="In-Conversion","In_Conversion",(IF($G2741="Recycled Pre-Consumer","Recycled_Pre_Consumer",(IF($G2741="Recycled Post-Consumer","Recycled_Post_Consumer",(IF($G2741="Sustainably Sourced","Sustainably_sourced",(IF($G2741="Recycled pre-consumer organic","GOTS_recycled_organic","")))))))))))))))))),"")</f>
        <v/>
      </c>
      <c r="AE2741" t="e" cm="1">
        <f t="array" aca="1" ref="AE2741" ca="1">IF($I2741="",IF(INDIRECT("$F"&amp;$S2741)="","",IF(LEFT(INDIRECT("$F"&amp;$S2741),3)="GRS","GRS_RCS_RM",IF((LEFT(INDIRECT("$F"&amp;$S2741),3))="RCS","GRS_RCS_RM",IF(INDIRECT("$F"&amp;$S2741)="OCS (No Label)","OCS_Conversion_RM",IF(LEFT(INDIRECT("$F"&amp;$S2741),3)="OCS","OCS_RM",IF(RIGHT(INDIRECT("$F"&amp;$S2741),10)="conversion","GOTS_RM_conversion",IF((LEFT(INDIRECT("$F"&amp;$S2741),4))="GOTS","GOTS_RM","Responsible_RM"))))))),"DELETERM")</f>
        <v>#VALUE!</v>
      </c>
      <c r="AF2741" t="e" cm="1">
        <f t="array" aca="1" ref="AF2741" ca="1">IF($S2741="","",INDIRECT("$Z"&amp;$S2741))</f>
        <v>#VALUE!</v>
      </c>
      <c r="AG2741" t="str">
        <f t="shared" si="850"/>
        <v/>
      </c>
      <c r="AH2741" t="str" cm="1">
        <f t="array" aca="1" ref="AH2741" ca="1">IFERROR(INDIRECT("$ag"&amp;S2741),"")</f>
        <v/>
      </c>
      <c r="AI2741" t="e" cm="1">
        <f t="array" aca="1" ref="AI2741" ca="1">INDIRECT("O"&amp;S2741)</f>
        <v>#VALUE!</v>
      </c>
      <c r="AJ2741" t="str">
        <f t="shared" si="851"/>
        <v/>
      </c>
    </row>
    <row r="2742" spans="1:36" ht="16.5" customHeight="1">
      <c r="A2742" s="129"/>
      <c r="B2742" s="134"/>
      <c r="C2742" s="135"/>
      <c r="D2742" s="146"/>
      <c r="E2742" s="146"/>
      <c r="F2742" s="135"/>
      <c r="G2742" s="147"/>
      <c r="H2742" s="147"/>
      <c r="I2742" s="147"/>
      <c r="J2742" s="147"/>
      <c r="K2742" s="38"/>
      <c r="L2742" s="143"/>
      <c r="M2742" s="143"/>
      <c r="N2742" s="61"/>
      <c r="O2742" s="314"/>
      <c r="Q2742" t="str">
        <f t="shared" si="846"/>
        <v/>
      </c>
      <c r="S2742" t="e">
        <f t="shared" ca="1" si="855"/>
        <v>#VALUE!</v>
      </c>
      <c r="T2742" t="e">
        <f t="shared" ca="1" si="852"/>
        <v>#VALUE!</v>
      </c>
      <c r="U2742">
        <f t="shared" si="856"/>
        <v>2676</v>
      </c>
      <c r="V2742">
        <v>223.25000000001799</v>
      </c>
      <c r="W2742">
        <f t="shared" si="859"/>
        <v>223</v>
      </c>
      <c r="X2742" t="str" cm="1">
        <f t="array" aca="1" ref="X2742" ca="1">IFERROR(INDEX('PC&amp;PD'!$A$1:$AS$19,ROW('PC&amp;PD'!$A$19),MATCH(INDIRECT(T2742),'PC&amp;PD'!$A$1:$AS$1,0)),"")</f>
        <v/>
      </c>
      <c r="AA2742" t="str">
        <f t="shared" si="847"/>
        <v/>
      </c>
      <c r="AB2742" t="str">
        <f t="shared" si="848"/>
        <v/>
      </c>
      <c r="AC2742" t="e">
        <f t="shared" ca="1" si="849"/>
        <v>#VALUE!</v>
      </c>
      <c r="AD2742" t="str" cm="1">
        <f t="array" aca="1" ref="AD2742" ca="1">IFERROR(IF((LEFT(INDIRECT("$F"&amp;$S2742),4))="GOTS",IF($G2742="Organic","GOTS_Organic_raw",(IF($G2742="Responsible","GOTS_Responsible",(IF($G2742="No Attribute (Conventional)","GOTS_conventional",(IF($G2742="Recycled Pre/Post-Consumer","GOTS_pre_post",(IF($G2742="In-Conversion","GOTS_in_conversion",(IF($G2742="Sustainably Sourced","Sustainably_sourced",(IF($G2742="Recycled pre-consumer organic","GOTS_recycled_organic",""))))))))))))),IF($G2742="Organic","Organic",(IF($G2742="Responsible","Responsible",(IF($G2742="No Attribute (Conventional)","No_Attribute_Conventional",(IF($G2742="Recycled Pre/Post-Consumer","Recycled_Pre_Post_Consumer",(IF($G2742="In-Conversion","In_Conversion",(IF($G2742="Recycled Pre-Consumer","Recycled_Pre_Consumer",(IF($G2742="Recycled Post-Consumer","Recycled_Post_Consumer",(IF($G2742="Sustainably Sourced","Sustainably_sourced",(IF($G2742="Recycled pre-consumer organic","GOTS_recycled_organic","")))))))))))))))))),"")</f>
        <v/>
      </c>
      <c r="AE2742" t="e" cm="1">
        <f t="array" aca="1" ref="AE2742" ca="1">IF($I2742="",IF(INDIRECT("$F"&amp;$S2742)="","",IF(LEFT(INDIRECT("$F"&amp;$S2742),3)="GRS","GRS_RCS_RM",IF((LEFT(INDIRECT("$F"&amp;$S2742),3))="RCS","GRS_RCS_RM",IF(INDIRECT("$F"&amp;$S2742)="OCS (No Label)","OCS_Conversion_RM",IF(LEFT(INDIRECT("$F"&amp;$S2742),3)="OCS","OCS_RM",IF(RIGHT(INDIRECT("$F"&amp;$S2742),10)="conversion","GOTS_RM_conversion",IF((LEFT(INDIRECT("$F"&amp;$S2742),4))="GOTS","GOTS_RM","Responsible_RM"))))))),"DELETERM")</f>
        <v>#VALUE!</v>
      </c>
      <c r="AF2742" t="e" cm="1">
        <f t="array" aca="1" ref="AF2742" ca="1">IF($S2742="","",INDIRECT("$Z"&amp;$S2742))</f>
        <v>#VALUE!</v>
      </c>
      <c r="AG2742" t="str">
        <f t="shared" si="850"/>
        <v/>
      </c>
      <c r="AH2742" t="str" cm="1">
        <f t="array" aca="1" ref="AH2742" ca="1">IFERROR(INDIRECT("$ag"&amp;S2742),"")</f>
        <v/>
      </c>
      <c r="AI2742" t="e" cm="1">
        <f t="array" aca="1" ref="AI2742" ca="1">INDIRECT("O"&amp;S2742)</f>
        <v>#VALUE!</v>
      </c>
      <c r="AJ2742" t="str">
        <f t="shared" si="851"/>
        <v/>
      </c>
    </row>
    <row r="2743" spans="1:36" ht="16.5" customHeight="1">
      <c r="A2743" s="129"/>
      <c r="B2743" s="134"/>
      <c r="C2743" s="135"/>
      <c r="D2743" s="146"/>
      <c r="E2743" s="146"/>
      <c r="F2743" s="135"/>
      <c r="G2743" s="147"/>
      <c r="H2743" s="147"/>
      <c r="I2743" s="147"/>
      <c r="J2743" s="147"/>
      <c r="K2743" s="38"/>
      <c r="L2743" s="143"/>
      <c r="M2743" s="143"/>
      <c r="N2743" s="61"/>
      <c r="O2743" s="314"/>
      <c r="Q2743" t="str">
        <f t="shared" si="846"/>
        <v/>
      </c>
      <c r="S2743" t="e">
        <f t="shared" ca="1" si="855"/>
        <v>#VALUE!</v>
      </c>
      <c r="T2743" t="e">
        <f t="shared" ca="1" si="852"/>
        <v>#VALUE!</v>
      </c>
      <c r="U2743">
        <f t="shared" si="856"/>
        <v>2676</v>
      </c>
      <c r="V2743">
        <v>223.33333333335099</v>
      </c>
      <c r="W2743">
        <f t="shared" si="859"/>
        <v>223</v>
      </c>
      <c r="X2743" t="str" cm="1">
        <f t="array" aca="1" ref="X2743" ca="1">IFERROR(INDEX('PC&amp;PD'!$A$1:$AS$19,ROW('PC&amp;PD'!$A$19),MATCH(INDIRECT(T2743),'PC&amp;PD'!$A$1:$AS$1,0)),"")</f>
        <v/>
      </c>
      <c r="AA2743" t="str">
        <f t="shared" si="847"/>
        <v/>
      </c>
      <c r="AB2743" t="str">
        <f t="shared" si="848"/>
        <v/>
      </c>
      <c r="AC2743" t="e">
        <f t="shared" ca="1" si="849"/>
        <v>#VALUE!</v>
      </c>
      <c r="AD2743" t="str" cm="1">
        <f t="array" aca="1" ref="AD2743" ca="1">IFERROR(IF((LEFT(INDIRECT("$F"&amp;$S2743),4))="GOTS",IF($G2743="Organic","GOTS_Organic_raw",(IF($G2743="Responsible","GOTS_Responsible",(IF($G2743="No Attribute (Conventional)","GOTS_conventional",(IF($G2743="Recycled Pre/Post-Consumer","GOTS_pre_post",(IF($G2743="In-Conversion","GOTS_in_conversion",(IF($G2743="Sustainably Sourced","Sustainably_sourced",(IF($G2743="Recycled pre-consumer organic","GOTS_recycled_organic",""))))))))))))),IF($G2743="Organic","Organic",(IF($G2743="Responsible","Responsible",(IF($G2743="No Attribute (Conventional)","No_Attribute_Conventional",(IF($G2743="Recycled Pre/Post-Consumer","Recycled_Pre_Post_Consumer",(IF($G2743="In-Conversion","In_Conversion",(IF($G2743="Recycled Pre-Consumer","Recycled_Pre_Consumer",(IF($G2743="Recycled Post-Consumer","Recycled_Post_Consumer",(IF($G2743="Sustainably Sourced","Sustainably_sourced",(IF($G2743="Recycled pre-consumer organic","GOTS_recycled_organic","")))))))))))))))))),"")</f>
        <v/>
      </c>
      <c r="AE2743" t="e" cm="1">
        <f t="array" aca="1" ref="AE2743" ca="1">IF($I2743="",IF(INDIRECT("$F"&amp;$S2743)="","",IF(LEFT(INDIRECT("$F"&amp;$S2743),3)="GRS","GRS_RCS_RM",IF((LEFT(INDIRECT("$F"&amp;$S2743),3))="RCS","GRS_RCS_RM",IF(INDIRECT("$F"&amp;$S2743)="OCS (No Label)","OCS_Conversion_RM",IF(LEFT(INDIRECT("$F"&amp;$S2743),3)="OCS","OCS_RM",IF(RIGHT(INDIRECT("$F"&amp;$S2743),10)="conversion","GOTS_RM_conversion",IF((LEFT(INDIRECT("$F"&amp;$S2743),4))="GOTS","GOTS_RM","Responsible_RM"))))))),"DELETERM")</f>
        <v>#VALUE!</v>
      </c>
      <c r="AF2743" t="e" cm="1">
        <f t="array" aca="1" ref="AF2743" ca="1">IF($S2743="","",INDIRECT("$Z"&amp;$S2743))</f>
        <v>#VALUE!</v>
      </c>
      <c r="AG2743" t="str">
        <f t="shared" si="850"/>
        <v/>
      </c>
      <c r="AH2743" t="str" cm="1">
        <f t="array" aca="1" ref="AH2743" ca="1">IFERROR(INDIRECT("$ag"&amp;S2743),"")</f>
        <v/>
      </c>
      <c r="AI2743" t="e" cm="1">
        <f t="array" aca="1" ref="AI2743" ca="1">INDIRECT("O"&amp;S2743)</f>
        <v>#VALUE!</v>
      </c>
      <c r="AJ2743" t="str">
        <f t="shared" si="851"/>
        <v/>
      </c>
    </row>
    <row r="2744" spans="1:36" ht="16.5" customHeight="1">
      <c r="A2744" s="129"/>
      <c r="B2744" s="134"/>
      <c r="C2744" s="135"/>
      <c r="D2744" s="146"/>
      <c r="E2744" s="146"/>
      <c r="F2744" s="135"/>
      <c r="G2744" s="147"/>
      <c r="H2744" s="147"/>
      <c r="I2744" s="147"/>
      <c r="J2744" s="147"/>
      <c r="K2744" s="38"/>
      <c r="L2744" s="143"/>
      <c r="M2744" s="143"/>
      <c r="N2744" s="61"/>
      <c r="O2744" s="314"/>
      <c r="Q2744" t="str">
        <f t="shared" si="846"/>
        <v/>
      </c>
      <c r="S2744" t="e">
        <f t="shared" ca="1" si="855"/>
        <v>#VALUE!</v>
      </c>
      <c r="T2744" t="e">
        <f t="shared" ca="1" si="852"/>
        <v>#VALUE!</v>
      </c>
      <c r="U2744">
        <f t="shared" si="856"/>
        <v>2676</v>
      </c>
      <c r="V2744">
        <v>223.41666666668399</v>
      </c>
      <c r="W2744">
        <f t="shared" si="859"/>
        <v>223</v>
      </c>
      <c r="X2744" t="str" cm="1">
        <f t="array" aca="1" ref="X2744" ca="1">IFERROR(INDEX('PC&amp;PD'!$A$1:$AS$19,ROW('PC&amp;PD'!$A$19),MATCH(INDIRECT(T2744),'PC&amp;PD'!$A$1:$AS$1,0)),"")</f>
        <v/>
      </c>
      <c r="AA2744" t="str">
        <f t="shared" si="847"/>
        <v/>
      </c>
      <c r="AB2744" t="str">
        <f t="shared" si="848"/>
        <v/>
      </c>
      <c r="AC2744" t="e">
        <f t="shared" ca="1" si="849"/>
        <v>#VALUE!</v>
      </c>
      <c r="AD2744" t="str" cm="1">
        <f t="array" aca="1" ref="AD2744" ca="1">IFERROR(IF((LEFT(INDIRECT("$F"&amp;$S2744),4))="GOTS",IF($G2744="Organic","GOTS_Organic_raw",(IF($G2744="Responsible","GOTS_Responsible",(IF($G2744="No Attribute (Conventional)","GOTS_conventional",(IF($G2744="Recycled Pre/Post-Consumer","GOTS_pre_post",(IF($G2744="In-Conversion","GOTS_in_conversion",(IF($G2744="Sustainably Sourced","Sustainably_sourced",(IF($G2744="Recycled pre-consumer organic","GOTS_recycled_organic",""))))))))))))),IF($G2744="Organic","Organic",(IF($G2744="Responsible","Responsible",(IF($G2744="No Attribute (Conventional)","No_Attribute_Conventional",(IF($G2744="Recycled Pre/Post-Consumer","Recycled_Pre_Post_Consumer",(IF($G2744="In-Conversion","In_Conversion",(IF($G2744="Recycled Pre-Consumer","Recycled_Pre_Consumer",(IF($G2744="Recycled Post-Consumer","Recycled_Post_Consumer",(IF($G2744="Sustainably Sourced","Sustainably_sourced",(IF($G2744="Recycled pre-consumer organic","GOTS_recycled_organic","")))))))))))))))))),"")</f>
        <v/>
      </c>
      <c r="AE2744" t="e" cm="1">
        <f t="array" aca="1" ref="AE2744" ca="1">IF($I2744="",IF(INDIRECT("$F"&amp;$S2744)="","",IF(LEFT(INDIRECT("$F"&amp;$S2744),3)="GRS","GRS_RCS_RM",IF((LEFT(INDIRECT("$F"&amp;$S2744),3))="RCS","GRS_RCS_RM",IF(INDIRECT("$F"&amp;$S2744)="OCS (No Label)","OCS_Conversion_RM",IF(LEFT(INDIRECT("$F"&amp;$S2744),3)="OCS","OCS_RM",IF(RIGHT(INDIRECT("$F"&amp;$S2744),10)="conversion","GOTS_RM_conversion",IF((LEFT(INDIRECT("$F"&amp;$S2744),4))="GOTS","GOTS_RM","Responsible_RM"))))))),"DELETERM")</f>
        <v>#VALUE!</v>
      </c>
      <c r="AF2744" t="e" cm="1">
        <f t="array" aca="1" ref="AF2744" ca="1">IF($S2744="","",INDIRECT("$Z"&amp;$S2744))</f>
        <v>#VALUE!</v>
      </c>
      <c r="AG2744" t="str">
        <f t="shared" si="850"/>
        <v/>
      </c>
      <c r="AH2744" t="str" cm="1">
        <f t="array" aca="1" ref="AH2744" ca="1">IFERROR(INDIRECT("$ag"&amp;S2744),"")</f>
        <v/>
      </c>
      <c r="AI2744" t="e" cm="1">
        <f t="array" aca="1" ref="AI2744" ca="1">INDIRECT("O"&amp;S2744)</f>
        <v>#VALUE!</v>
      </c>
      <c r="AJ2744" t="str">
        <f t="shared" si="851"/>
        <v/>
      </c>
    </row>
    <row r="2745" spans="1:36" ht="16.5" customHeight="1">
      <c r="A2745" s="130"/>
      <c r="B2745" s="136"/>
      <c r="C2745" s="137"/>
      <c r="D2745" s="146"/>
      <c r="E2745" s="146"/>
      <c r="F2745" s="137"/>
      <c r="G2745" s="147"/>
      <c r="H2745" s="147"/>
      <c r="I2745" s="147"/>
      <c r="J2745" s="147"/>
      <c r="K2745" s="38"/>
      <c r="L2745" s="144"/>
      <c r="M2745" s="144"/>
      <c r="N2745" s="61"/>
      <c r="O2745" s="314"/>
      <c r="Q2745" t="str">
        <f t="shared" si="846"/>
        <v/>
      </c>
      <c r="S2745" t="e">
        <f t="shared" ca="1" si="855"/>
        <v>#VALUE!</v>
      </c>
      <c r="T2745" t="e">
        <f t="shared" ca="1" si="852"/>
        <v>#VALUE!</v>
      </c>
      <c r="U2745">
        <f t="shared" si="856"/>
        <v>2676</v>
      </c>
      <c r="V2745">
        <v>223.50000000001799</v>
      </c>
      <c r="W2745">
        <f t="shared" si="859"/>
        <v>223</v>
      </c>
      <c r="X2745" t="str" cm="1">
        <f t="array" aca="1" ref="X2745" ca="1">IFERROR(INDEX('PC&amp;PD'!$A$1:$AS$19,ROW('PC&amp;PD'!$A$19),MATCH(INDIRECT(T2745),'PC&amp;PD'!$A$1:$AS$1,0)),"")</f>
        <v/>
      </c>
      <c r="AA2745" t="str">
        <f t="shared" si="847"/>
        <v/>
      </c>
      <c r="AB2745" t="str">
        <f t="shared" si="848"/>
        <v/>
      </c>
      <c r="AC2745" t="e">
        <f t="shared" ca="1" si="849"/>
        <v>#VALUE!</v>
      </c>
      <c r="AD2745" t="str" cm="1">
        <f t="array" aca="1" ref="AD2745" ca="1">IFERROR(IF((LEFT(INDIRECT("$F"&amp;$S2745),4))="GOTS",IF($G2745="Organic","GOTS_Organic_raw",(IF($G2745="Responsible","GOTS_Responsible",(IF($G2745="No Attribute (Conventional)","GOTS_conventional",(IF($G2745="Recycled Pre/Post-Consumer","GOTS_pre_post",(IF($G2745="In-Conversion","GOTS_in_conversion",(IF($G2745="Sustainably Sourced","Sustainably_sourced",(IF($G2745="Recycled pre-consumer organic","GOTS_recycled_organic",""))))))))))))),IF($G2745="Organic","Organic",(IF($G2745="Responsible","Responsible",(IF($G2745="No Attribute (Conventional)","No_Attribute_Conventional",(IF($G2745="Recycled Pre/Post-Consumer","Recycled_Pre_Post_Consumer",(IF($G2745="In-Conversion","In_Conversion",(IF($G2745="Recycled Pre-Consumer","Recycled_Pre_Consumer",(IF($G2745="Recycled Post-Consumer","Recycled_Post_Consumer",(IF($G2745="Sustainably Sourced","Sustainably_sourced",(IF($G2745="Recycled pre-consumer organic","GOTS_recycled_organic","")))))))))))))))))),"")</f>
        <v/>
      </c>
      <c r="AE2745" t="e" cm="1">
        <f t="array" aca="1" ref="AE2745" ca="1">IF($I2745="",IF(INDIRECT("$F"&amp;$S2745)="","",IF(LEFT(INDIRECT("$F"&amp;$S2745),3)="GRS","GRS_RCS_RM",IF((LEFT(INDIRECT("$F"&amp;$S2745),3))="RCS","GRS_RCS_RM",IF(INDIRECT("$F"&amp;$S2745)="OCS (No Label)","OCS_Conversion_RM",IF(LEFT(INDIRECT("$F"&amp;$S2745),3)="OCS","OCS_RM",IF(RIGHT(INDIRECT("$F"&amp;$S2745),10)="conversion","GOTS_RM_conversion",IF((LEFT(INDIRECT("$F"&amp;$S2745),4))="GOTS","GOTS_RM","Responsible_RM"))))))),"DELETERM")</f>
        <v>#VALUE!</v>
      </c>
      <c r="AF2745" t="e" cm="1">
        <f t="array" aca="1" ref="AF2745" ca="1">IF($S2745="","",INDIRECT("$Z"&amp;$S2745))</f>
        <v>#VALUE!</v>
      </c>
      <c r="AG2745" t="str">
        <f t="shared" si="850"/>
        <v/>
      </c>
      <c r="AH2745" t="str" cm="1">
        <f t="array" aca="1" ref="AH2745" ca="1">IFERROR(INDIRECT("$ag"&amp;S2745),"")</f>
        <v/>
      </c>
      <c r="AI2745" t="e" cm="1">
        <f t="array" aca="1" ref="AI2745" ca="1">INDIRECT("O"&amp;S2745)</f>
        <v>#VALUE!</v>
      </c>
      <c r="AJ2745" t="str">
        <f t="shared" si="851"/>
        <v/>
      </c>
    </row>
    <row r="2746" spans="1:36" ht="16.5" customHeight="1">
      <c r="A2746" s="130"/>
      <c r="B2746" s="136"/>
      <c r="C2746" s="137"/>
      <c r="D2746" s="146"/>
      <c r="E2746" s="146"/>
      <c r="F2746" s="137"/>
      <c r="G2746" s="147"/>
      <c r="H2746" s="147"/>
      <c r="I2746" s="147"/>
      <c r="J2746" s="147"/>
      <c r="K2746" s="38"/>
      <c r="L2746" s="144"/>
      <c r="M2746" s="144"/>
      <c r="N2746" s="61"/>
      <c r="O2746" s="314"/>
      <c r="Q2746" t="str">
        <f t="shared" si="846"/>
        <v/>
      </c>
      <c r="S2746" t="e">
        <f t="shared" ca="1" si="855"/>
        <v>#VALUE!</v>
      </c>
      <c r="T2746" t="e">
        <f t="shared" ca="1" si="852"/>
        <v>#VALUE!</v>
      </c>
      <c r="U2746">
        <f t="shared" si="856"/>
        <v>2676</v>
      </c>
      <c r="V2746">
        <v>223.58333333335099</v>
      </c>
      <c r="W2746">
        <f t="shared" si="859"/>
        <v>223</v>
      </c>
      <c r="X2746" t="str" cm="1">
        <f t="array" aca="1" ref="X2746" ca="1">IFERROR(INDEX('PC&amp;PD'!$A$1:$AS$19,ROW('PC&amp;PD'!$A$19),MATCH(INDIRECT(T2746),'PC&amp;PD'!$A$1:$AS$1,0)),"")</f>
        <v/>
      </c>
      <c r="AA2746" t="str">
        <f t="shared" si="847"/>
        <v/>
      </c>
      <c r="AB2746" t="str">
        <f t="shared" si="848"/>
        <v/>
      </c>
      <c r="AC2746" t="e">
        <f t="shared" ca="1" si="849"/>
        <v>#VALUE!</v>
      </c>
      <c r="AD2746" t="str" cm="1">
        <f t="array" aca="1" ref="AD2746" ca="1">IFERROR(IF((LEFT(INDIRECT("$F"&amp;$S2746),4))="GOTS",IF($G2746="Organic","GOTS_Organic_raw",(IF($G2746="Responsible","GOTS_Responsible",(IF($G2746="No Attribute (Conventional)","GOTS_conventional",(IF($G2746="Recycled Pre/Post-Consumer","GOTS_pre_post",(IF($G2746="In-Conversion","GOTS_in_conversion",(IF($G2746="Sustainably Sourced","Sustainably_sourced",(IF($G2746="Recycled pre-consumer organic","GOTS_recycled_organic",""))))))))))))),IF($G2746="Organic","Organic",(IF($G2746="Responsible","Responsible",(IF($G2746="No Attribute (Conventional)","No_Attribute_Conventional",(IF($G2746="Recycled Pre/Post-Consumer","Recycled_Pre_Post_Consumer",(IF($G2746="In-Conversion","In_Conversion",(IF($G2746="Recycled Pre-Consumer","Recycled_Pre_Consumer",(IF($G2746="Recycled Post-Consumer","Recycled_Post_Consumer",(IF($G2746="Sustainably Sourced","Sustainably_sourced",(IF($G2746="Recycled pre-consumer organic","GOTS_recycled_organic","")))))))))))))))))),"")</f>
        <v/>
      </c>
      <c r="AE2746" t="e" cm="1">
        <f t="array" aca="1" ref="AE2746" ca="1">IF($I2746="",IF(INDIRECT("$F"&amp;$S2746)="","",IF(LEFT(INDIRECT("$F"&amp;$S2746),3)="GRS","GRS_RCS_RM",IF((LEFT(INDIRECT("$F"&amp;$S2746),3))="RCS","GRS_RCS_RM",IF(INDIRECT("$F"&amp;$S2746)="OCS (No Label)","OCS_Conversion_RM",IF(LEFT(INDIRECT("$F"&amp;$S2746),3)="OCS","OCS_RM",IF(RIGHT(INDIRECT("$F"&amp;$S2746),10)="conversion","GOTS_RM_conversion",IF((LEFT(INDIRECT("$F"&amp;$S2746),4))="GOTS","GOTS_RM","Responsible_RM"))))))),"DELETERM")</f>
        <v>#VALUE!</v>
      </c>
      <c r="AF2746" t="e" cm="1">
        <f t="array" aca="1" ref="AF2746" ca="1">IF($S2746="","",INDIRECT("$Z"&amp;$S2746))</f>
        <v>#VALUE!</v>
      </c>
      <c r="AG2746" t="str">
        <f t="shared" si="850"/>
        <v/>
      </c>
      <c r="AH2746" t="str" cm="1">
        <f t="array" aca="1" ref="AH2746" ca="1">IFERROR(INDIRECT("$ag"&amp;S2746),"")</f>
        <v/>
      </c>
      <c r="AI2746" t="e" cm="1">
        <f t="array" aca="1" ref="AI2746" ca="1">INDIRECT("O"&amp;S2746)</f>
        <v>#VALUE!</v>
      </c>
      <c r="AJ2746" t="str">
        <f t="shared" si="851"/>
        <v/>
      </c>
    </row>
    <row r="2747" spans="1:36" ht="16.5" customHeight="1">
      <c r="A2747" s="130"/>
      <c r="B2747" s="136"/>
      <c r="C2747" s="137"/>
      <c r="D2747" s="146"/>
      <c r="E2747" s="146"/>
      <c r="F2747" s="137"/>
      <c r="G2747" s="147"/>
      <c r="H2747" s="147"/>
      <c r="I2747" s="147"/>
      <c r="J2747" s="147"/>
      <c r="K2747" s="38"/>
      <c r="L2747" s="144"/>
      <c r="M2747" s="144"/>
      <c r="N2747" s="61"/>
      <c r="O2747" s="314"/>
      <c r="Q2747" t="str">
        <f t="shared" si="846"/>
        <v/>
      </c>
      <c r="S2747" t="e">
        <f t="shared" ca="1" si="855"/>
        <v>#VALUE!</v>
      </c>
      <c r="T2747" t="e">
        <f t="shared" ca="1" si="852"/>
        <v>#VALUE!</v>
      </c>
      <c r="U2747">
        <f t="shared" si="856"/>
        <v>2676</v>
      </c>
      <c r="V2747">
        <v>223.66666666668399</v>
      </c>
      <c r="W2747">
        <f t="shared" si="859"/>
        <v>223</v>
      </c>
      <c r="X2747" t="str" cm="1">
        <f t="array" aca="1" ref="X2747" ca="1">IFERROR(INDEX('PC&amp;PD'!$A$1:$AS$19,ROW('PC&amp;PD'!$A$19),MATCH(INDIRECT(T2747),'PC&amp;PD'!$A$1:$AS$1,0)),"")</f>
        <v/>
      </c>
      <c r="AA2747" t="str">
        <f t="shared" si="847"/>
        <v/>
      </c>
      <c r="AB2747" t="str">
        <f t="shared" si="848"/>
        <v/>
      </c>
      <c r="AC2747" t="e">
        <f t="shared" ca="1" si="849"/>
        <v>#VALUE!</v>
      </c>
      <c r="AD2747" t="str" cm="1">
        <f t="array" aca="1" ref="AD2747" ca="1">IFERROR(IF((LEFT(INDIRECT("$F"&amp;$S2747),4))="GOTS",IF($G2747="Organic","GOTS_Organic_raw",(IF($G2747="Responsible","GOTS_Responsible",(IF($G2747="No Attribute (Conventional)","GOTS_conventional",(IF($G2747="Recycled Pre/Post-Consumer","GOTS_pre_post",(IF($G2747="In-Conversion","GOTS_in_conversion",(IF($G2747="Sustainably Sourced","Sustainably_sourced",(IF($G2747="Recycled pre-consumer organic","GOTS_recycled_organic",""))))))))))))),IF($G2747="Organic","Organic",(IF($G2747="Responsible","Responsible",(IF($G2747="No Attribute (Conventional)","No_Attribute_Conventional",(IF($G2747="Recycled Pre/Post-Consumer","Recycled_Pre_Post_Consumer",(IF($G2747="In-Conversion","In_Conversion",(IF($G2747="Recycled Pre-Consumer","Recycled_Pre_Consumer",(IF($G2747="Recycled Post-Consumer","Recycled_Post_Consumer",(IF($G2747="Sustainably Sourced","Sustainably_sourced",(IF($G2747="Recycled pre-consumer organic","GOTS_recycled_organic","")))))))))))))))))),"")</f>
        <v/>
      </c>
      <c r="AE2747" t="e" cm="1">
        <f t="array" aca="1" ref="AE2747" ca="1">IF($I2747="",IF(INDIRECT("$F"&amp;$S2747)="","",IF(LEFT(INDIRECT("$F"&amp;$S2747),3)="GRS","GRS_RCS_RM",IF((LEFT(INDIRECT("$F"&amp;$S2747),3))="RCS","GRS_RCS_RM",IF(INDIRECT("$F"&amp;$S2747)="OCS (No Label)","OCS_Conversion_RM",IF(LEFT(INDIRECT("$F"&amp;$S2747),3)="OCS","OCS_RM",IF(RIGHT(INDIRECT("$F"&amp;$S2747),10)="conversion","GOTS_RM_conversion",IF((LEFT(INDIRECT("$F"&amp;$S2747),4))="GOTS","GOTS_RM","Responsible_RM"))))))),"DELETERM")</f>
        <v>#VALUE!</v>
      </c>
      <c r="AF2747" t="e" cm="1">
        <f t="array" aca="1" ref="AF2747" ca="1">IF($S2747="","",INDIRECT("$Z"&amp;$S2747))</f>
        <v>#VALUE!</v>
      </c>
      <c r="AG2747" t="str">
        <f t="shared" si="850"/>
        <v/>
      </c>
      <c r="AH2747" t="str" cm="1">
        <f t="array" aca="1" ref="AH2747" ca="1">IFERROR(INDIRECT("$ag"&amp;S2747),"")</f>
        <v/>
      </c>
      <c r="AI2747" t="e" cm="1">
        <f t="array" aca="1" ref="AI2747" ca="1">INDIRECT("O"&amp;S2747)</f>
        <v>#VALUE!</v>
      </c>
      <c r="AJ2747" t="str">
        <f t="shared" si="851"/>
        <v/>
      </c>
    </row>
    <row r="2748" spans="1:36" ht="16.5" customHeight="1">
      <c r="A2748" s="130"/>
      <c r="B2748" s="136"/>
      <c r="C2748" s="137"/>
      <c r="D2748" s="146"/>
      <c r="E2748" s="146"/>
      <c r="F2748" s="137"/>
      <c r="G2748" s="147"/>
      <c r="H2748" s="147"/>
      <c r="I2748" s="147"/>
      <c r="J2748" s="147"/>
      <c r="K2748" s="38"/>
      <c r="L2748" s="144"/>
      <c r="M2748" s="144"/>
      <c r="N2748" s="61"/>
      <c r="O2748" s="314"/>
      <c r="Q2748" t="str">
        <f t="shared" si="846"/>
        <v/>
      </c>
      <c r="S2748" t="e">
        <f t="shared" ca="1" si="855"/>
        <v>#VALUE!</v>
      </c>
      <c r="T2748" t="e">
        <f t="shared" ca="1" si="852"/>
        <v>#VALUE!</v>
      </c>
      <c r="U2748">
        <f t="shared" si="856"/>
        <v>2676</v>
      </c>
      <c r="V2748">
        <v>223.75000000001799</v>
      </c>
      <c r="W2748">
        <f t="shared" si="859"/>
        <v>223</v>
      </c>
      <c r="X2748" t="str" cm="1">
        <f t="array" aca="1" ref="X2748" ca="1">IFERROR(INDEX('PC&amp;PD'!$A$1:$AS$19,ROW('PC&amp;PD'!$A$19),MATCH(INDIRECT(T2748),'PC&amp;PD'!$A$1:$AS$1,0)),"")</f>
        <v/>
      </c>
      <c r="AA2748" t="str">
        <f t="shared" si="847"/>
        <v/>
      </c>
      <c r="AB2748" t="str">
        <f t="shared" si="848"/>
        <v/>
      </c>
      <c r="AC2748" t="e">
        <f t="shared" ca="1" si="849"/>
        <v>#VALUE!</v>
      </c>
      <c r="AD2748" t="str" cm="1">
        <f t="array" aca="1" ref="AD2748" ca="1">IFERROR(IF((LEFT(INDIRECT("$F"&amp;$S2748),4))="GOTS",IF($G2748="Organic","GOTS_Organic_raw",(IF($G2748="Responsible","GOTS_Responsible",(IF($G2748="No Attribute (Conventional)","GOTS_conventional",(IF($G2748="Recycled Pre/Post-Consumer","GOTS_pre_post",(IF($G2748="In-Conversion","GOTS_in_conversion",(IF($G2748="Sustainably Sourced","Sustainably_sourced",(IF($G2748="Recycled pre-consumer organic","GOTS_recycled_organic",""))))))))))))),IF($G2748="Organic","Organic",(IF($G2748="Responsible","Responsible",(IF($G2748="No Attribute (Conventional)","No_Attribute_Conventional",(IF($G2748="Recycled Pre/Post-Consumer","Recycled_Pre_Post_Consumer",(IF($G2748="In-Conversion","In_Conversion",(IF($G2748="Recycled Pre-Consumer","Recycled_Pre_Consumer",(IF($G2748="Recycled Post-Consumer","Recycled_Post_Consumer",(IF($G2748="Sustainably Sourced","Sustainably_sourced",(IF($G2748="Recycled pre-consumer organic","GOTS_recycled_organic","")))))))))))))))))),"")</f>
        <v/>
      </c>
      <c r="AE2748" t="e" cm="1">
        <f t="array" aca="1" ref="AE2748" ca="1">IF($I2748="",IF(INDIRECT("$F"&amp;$S2748)="","",IF(LEFT(INDIRECT("$F"&amp;$S2748),3)="GRS","GRS_RCS_RM",IF((LEFT(INDIRECT("$F"&amp;$S2748),3))="RCS","GRS_RCS_RM",IF(INDIRECT("$F"&amp;$S2748)="OCS (No Label)","OCS_Conversion_RM",IF(LEFT(INDIRECT("$F"&amp;$S2748),3)="OCS","OCS_RM",IF(RIGHT(INDIRECT("$F"&amp;$S2748),10)="conversion","GOTS_RM_conversion",IF((LEFT(INDIRECT("$F"&amp;$S2748),4))="GOTS","GOTS_RM","Responsible_RM"))))))),"DELETERM")</f>
        <v>#VALUE!</v>
      </c>
      <c r="AF2748" t="e" cm="1">
        <f t="array" aca="1" ref="AF2748" ca="1">IF($S2748="","",INDIRECT("$Z"&amp;$S2748))</f>
        <v>#VALUE!</v>
      </c>
      <c r="AG2748" t="str">
        <f t="shared" si="850"/>
        <v/>
      </c>
      <c r="AH2748" t="str" cm="1">
        <f t="array" aca="1" ref="AH2748" ca="1">IFERROR(INDIRECT("$ag"&amp;S2748),"")</f>
        <v/>
      </c>
      <c r="AI2748" t="e" cm="1">
        <f t="array" aca="1" ref="AI2748" ca="1">INDIRECT("O"&amp;S2748)</f>
        <v>#VALUE!</v>
      </c>
      <c r="AJ2748" t="str">
        <f t="shared" si="851"/>
        <v/>
      </c>
    </row>
    <row r="2749" spans="1:36" ht="16.5" customHeight="1">
      <c r="A2749" s="130"/>
      <c r="B2749" s="136"/>
      <c r="C2749" s="137"/>
      <c r="D2749" s="146"/>
      <c r="E2749" s="146"/>
      <c r="F2749" s="137"/>
      <c r="G2749" s="147"/>
      <c r="H2749" s="147"/>
      <c r="I2749" s="147"/>
      <c r="J2749" s="147"/>
      <c r="K2749" s="38"/>
      <c r="L2749" s="144"/>
      <c r="M2749" s="144"/>
      <c r="N2749" s="61"/>
      <c r="O2749" s="314"/>
      <c r="Q2749" t="str">
        <f t="shared" si="846"/>
        <v/>
      </c>
      <c r="S2749" t="e">
        <f t="shared" ca="1" si="855"/>
        <v>#VALUE!</v>
      </c>
      <c r="T2749" t="e">
        <f t="shared" ca="1" si="852"/>
        <v>#VALUE!</v>
      </c>
      <c r="U2749">
        <f t="shared" si="856"/>
        <v>2676</v>
      </c>
      <c r="V2749">
        <v>223.83333333335099</v>
      </c>
      <c r="W2749">
        <f t="shared" si="859"/>
        <v>223</v>
      </c>
      <c r="X2749" t="str" cm="1">
        <f t="array" aca="1" ref="X2749" ca="1">IFERROR(INDEX('PC&amp;PD'!$A$1:$AS$19,ROW('PC&amp;PD'!$A$19),MATCH(INDIRECT(T2749),'PC&amp;PD'!$A$1:$AS$1,0)),"")</f>
        <v/>
      </c>
      <c r="AA2749" t="str">
        <f t="shared" si="847"/>
        <v/>
      </c>
      <c r="AB2749" t="str">
        <f t="shared" si="848"/>
        <v/>
      </c>
      <c r="AC2749" t="e">
        <f t="shared" ca="1" si="849"/>
        <v>#VALUE!</v>
      </c>
      <c r="AD2749" t="str" cm="1">
        <f t="array" aca="1" ref="AD2749" ca="1">IFERROR(IF((LEFT(INDIRECT("$F"&amp;$S2749),4))="GOTS",IF($G2749="Organic","GOTS_Organic_raw",(IF($G2749="Responsible","GOTS_Responsible",(IF($G2749="No Attribute (Conventional)","GOTS_conventional",(IF($G2749="Recycled Pre/Post-Consumer","GOTS_pre_post",(IF($G2749="In-Conversion","GOTS_in_conversion",(IF($G2749="Sustainably Sourced","Sustainably_sourced",(IF($G2749="Recycled pre-consumer organic","GOTS_recycled_organic",""))))))))))))),IF($G2749="Organic","Organic",(IF($G2749="Responsible","Responsible",(IF($G2749="No Attribute (Conventional)","No_Attribute_Conventional",(IF($G2749="Recycled Pre/Post-Consumer","Recycled_Pre_Post_Consumer",(IF($G2749="In-Conversion","In_Conversion",(IF($G2749="Recycled Pre-Consumer","Recycled_Pre_Consumer",(IF($G2749="Recycled Post-Consumer","Recycled_Post_Consumer",(IF($G2749="Sustainably Sourced","Sustainably_sourced",(IF($G2749="Recycled pre-consumer organic","GOTS_recycled_organic","")))))))))))))))))),"")</f>
        <v/>
      </c>
      <c r="AE2749" t="e" cm="1">
        <f t="array" aca="1" ref="AE2749" ca="1">IF($I2749="",IF(INDIRECT("$F"&amp;$S2749)="","",IF(LEFT(INDIRECT("$F"&amp;$S2749),3)="GRS","GRS_RCS_RM",IF((LEFT(INDIRECT("$F"&amp;$S2749),3))="RCS","GRS_RCS_RM",IF(INDIRECT("$F"&amp;$S2749)="OCS (No Label)","OCS_Conversion_RM",IF(LEFT(INDIRECT("$F"&amp;$S2749),3)="OCS","OCS_RM",IF(RIGHT(INDIRECT("$F"&amp;$S2749),10)="conversion","GOTS_RM_conversion",IF((LEFT(INDIRECT("$F"&amp;$S2749),4))="GOTS","GOTS_RM","Responsible_RM"))))))),"DELETERM")</f>
        <v>#VALUE!</v>
      </c>
      <c r="AF2749" t="e" cm="1">
        <f t="array" aca="1" ref="AF2749" ca="1">IF($S2749="","",INDIRECT("$Z"&amp;$S2749))</f>
        <v>#VALUE!</v>
      </c>
      <c r="AG2749" t="str">
        <f t="shared" si="850"/>
        <v/>
      </c>
      <c r="AH2749" t="str" cm="1">
        <f t="array" aca="1" ref="AH2749" ca="1">IFERROR(INDIRECT("$ag"&amp;S2749),"")</f>
        <v/>
      </c>
      <c r="AI2749" t="e" cm="1">
        <f t="array" aca="1" ref="AI2749" ca="1">INDIRECT("O"&amp;S2749)</f>
        <v>#VALUE!</v>
      </c>
      <c r="AJ2749" t="str">
        <f t="shared" si="851"/>
        <v/>
      </c>
    </row>
    <row r="2750" spans="1:36" ht="16.5" customHeight="1" thickBot="1">
      <c r="A2750" s="131"/>
      <c r="B2750" s="138"/>
      <c r="C2750" s="139"/>
      <c r="D2750" s="148"/>
      <c r="E2750" s="148"/>
      <c r="F2750" s="139"/>
      <c r="G2750" s="149"/>
      <c r="H2750" s="149"/>
      <c r="I2750" s="149"/>
      <c r="J2750" s="149"/>
      <c r="K2750" s="39"/>
      <c r="L2750" s="145"/>
      <c r="M2750" s="145"/>
      <c r="N2750" s="62"/>
      <c r="O2750" s="315"/>
      <c r="Q2750" t="str">
        <f t="shared" si="846"/>
        <v/>
      </c>
      <c r="S2750" t="e">
        <f t="shared" ca="1" si="855"/>
        <v>#VALUE!</v>
      </c>
      <c r="T2750" t="e">
        <f t="shared" ca="1" si="852"/>
        <v>#VALUE!</v>
      </c>
      <c r="U2750">
        <f t="shared" si="856"/>
        <v>2676</v>
      </c>
      <c r="V2750">
        <v>223.91666666668399</v>
      </c>
      <c r="W2750">
        <f t="shared" si="859"/>
        <v>223</v>
      </c>
      <c r="X2750" t="str" cm="1">
        <f t="array" aca="1" ref="X2750" ca="1">IFERROR(INDEX('PC&amp;PD'!$A$1:$AS$19,ROW('PC&amp;PD'!$A$19),MATCH(INDIRECT(T2750),'PC&amp;PD'!$A$1:$AS$1,0)),"")</f>
        <v/>
      </c>
      <c r="AA2750" t="str">
        <f t="shared" si="847"/>
        <v/>
      </c>
      <c r="AB2750" t="str">
        <f t="shared" si="848"/>
        <v/>
      </c>
      <c r="AC2750" t="e">
        <f t="shared" ca="1" si="849"/>
        <v>#VALUE!</v>
      </c>
      <c r="AD2750" t="str" cm="1">
        <f t="array" aca="1" ref="AD2750" ca="1">IFERROR(IF((LEFT(INDIRECT("$F"&amp;$S2750),4))="GOTS",IF($G2750="Organic","GOTS_Organic_raw",(IF($G2750="Responsible","GOTS_Responsible",(IF($G2750="No Attribute (Conventional)","GOTS_conventional",(IF($G2750="Recycled Pre/Post-Consumer","GOTS_pre_post",(IF($G2750="In-Conversion","GOTS_in_conversion",(IF($G2750="Sustainably Sourced","Sustainably_sourced",(IF($G2750="Recycled pre-consumer organic","GOTS_recycled_organic",""))))))))))))),IF($G2750="Organic","Organic",(IF($G2750="Responsible","Responsible",(IF($G2750="No Attribute (Conventional)","No_Attribute_Conventional",(IF($G2750="Recycled Pre/Post-Consumer","Recycled_Pre_Post_Consumer",(IF($G2750="In-Conversion","In_Conversion",(IF($G2750="Recycled Pre-Consumer","Recycled_Pre_Consumer",(IF($G2750="Recycled Post-Consumer","Recycled_Post_Consumer",(IF($G2750="Sustainably Sourced","Sustainably_sourced",(IF($G2750="Recycled pre-consumer organic","GOTS_recycled_organic","")))))))))))))))))),"")</f>
        <v/>
      </c>
      <c r="AE2750" t="e" cm="1">
        <f t="array" aca="1" ref="AE2750" ca="1">IF($I2750="",IF(INDIRECT("$F"&amp;$S2750)="","",IF(LEFT(INDIRECT("$F"&amp;$S2750),3)="GRS","GRS_RCS_RM",IF((LEFT(INDIRECT("$F"&amp;$S2750),3))="RCS","GRS_RCS_RM",IF(INDIRECT("$F"&amp;$S2750)="OCS (No Label)","OCS_Conversion_RM",IF(LEFT(INDIRECT("$F"&amp;$S2750),3)="OCS","OCS_RM",IF(RIGHT(INDIRECT("$F"&amp;$S2750),10)="conversion","GOTS_RM_conversion",IF((LEFT(INDIRECT("$F"&amp;$S2750),4))="GOTS","GOTS_RM","Responsible_RM"))))))),"DELETERM")</f>
        <v>#VALUE!</v>
      </c>
      <c r="AF2750" t="e" cm="1">
        <f t="array" aca="1" ref="AF2750" ca="1">IF($S2750="","",INDIRECT("$Z"&amp;$S2750))</f>
        <v>#VALUE!</v>
      </c>
      <c r="AG2750" t="str">
        <f t="shared" si="850"/>
        <v/>
      </c>
      <c r="AH2750" t="str" cm="1">
        <f t="array" aca="1" ref="AH2750" ca="1">IFERROR(INDIRECT("$ag"&amp;S2750),"")</f>
        <v/>
      </c>
      <c r="AI2750" t="e" cm="1">
        <f t="array" aca="1" ref="AI2750" ca="1">INDIRECT("O"&amp;S2750)</f>
        <v>#VALUE!</v>
      </c>
      <c r="AJ2750" t="str">
        <f t="shared" si="851"/>
        <v/>
      </c>
    </row>
    <row r="2751" spans="1:36" ht="16.5" customHeight="1">
      <c r="A2751" s="128" t="str">
        <f>IF(B2751="","",COUNTA($B$63:$B2751))</f>
        <v/>
      </c>
      <c r="B2751" s="132"/>
      <c r="C2751" s="133"/>
      <c r="D2751" s="140"/>
      <c r="E2751" s="140"/>
      <c r="F2751" s="133"/>
      <c r="G2751" s="141"/>
      <c r="H2751" s="141"/>
      <c r="I2751" s="141"/>
      <c r="J2751" s="141"/>
      <c r="K2751" s="37"/>
      <c r="L2751" s="142" t="str">
        <f>IF(R2751="","",LEFT(R2751,LEN(R2751)-2))</f>
        <v/>
      </c>
      <c r="M2751" s="142"/>
      <c r="N2751" s="60"/>
      <c r="O2751" s="313"/>
      <c r="Q2751" t="str">
        <f t="shared" si="846"/>
        <v/>
      </c>
      <c r="R2751" t="str">
        <f t="shared" ref="R2751" si="866">CONCATENATE($Q2751,Q2752,Q2753,Q2754,Q2755,Q2756,$Q2757,$Q2758,$Q2759,$Q2760,$Q2761,$Q2762)</f>
        <v/>
      </c>
      <c r="S2751" t="e">
        <f t="shared" ca="1" si="855"/>
        <v>#VALUE!</v>
      </c>
      <c r="T2751" t="e">
        <f t="shared" ca="1" si="852"/>
        <v>#VALUE!</v>
      </c>
      <c r="U2751">
        <f t="shared" si="856"/>
        <v>2688</v>
      </c>
      <c r="V2751">
        <v>224.00000000001799</v>
      </c>
      <c r="W2751">
        <f t="shared" si="859"/>
        <v>224</v>
      </c>
      <c r="X2751" t="str" cm="1">
        <f t="array" aca="1" ref="X2751" ca="1">IFERROR(INDEX('PC&amp;PD'!$A$1:$AS$19,ROW('PC&amp;PD'!$A$19),MATCH(INDIRECT(T2751),'PC&amp;PD'!$A$1:$AS$1,0)),"")</f>
        <v/>
      </c>
      <c r="Z2751" t="str">
        <f t="shared" ref="Z2751" si="867">IFERROR(IF($F2751="OCS 100","OCS (OCS 100)",IF($F2751="OCS Blended","OCS (OCS Blended)",IF($F2751="OCS (No Label)","OCS (No Label)",IF($F2751="RCS 100","RCS (RCS 100)",IF($F2751="RCS Blended","RCS (RCS Blended)",IF($F2751="GRS","GRS (GRS)",IF($F2751="GRS (No Label)", "GRS (No Label)",IF($F2751="RDS","RDS (RDS)",IF($F2751="RWS","RWS (RWS)",IF($F2751="RAS","RAS (RAS)",IF($F2751="RMS","RMS (RMS)",IF($F2751="GOTS Organic","GOTS (Organic)",IF($F2751="GOTS Made with organic","GOTS (Made with Organic)",IF($F2751="GOTS Organic - in conversion","GOTS (Organic - In Conversion)",IF($F2751="GOTS Made with organic - in conversion","GOTS (Made with Organic - In Conversion)",""))))))))))))))),"")</f>
        <v/>
      </c>
      <c r="AA2751" t="str">
        <f t="shared" si="847"/>
        <v/>
      </c>
      <c r="AB2751" t="str">
        <f t="shared" si="848"/>
        <v/>
      </c>
      <c r="AC2751" t="e">
        <f t="shared" ca="1" si="849"/>
        <v>#VALUE!</v>
      </c>
      <c r="AD2751" t="str" cm="1">
        <f t="array" aca="1" ref="AD2751" ca="1">IFERROR(IF((LEFT(INDIRECT("$F"&amp;$S2751),4))="GOTS",IF($G2751="Organic","GOTS_Organic_raw",(IF($G2751="Responsible","GOTS_Responsible",(IF($G2751="No Attribute (Conventional)","GOTS_conventional",(IF($G2751="Recycled Pre/Post-Consumer","GOTS_pre_post",(IF($G2751="In-Conversion","GOTS_in_conversion",(IF($G2751="Sustainably Sourced","Sustainably_sourced",(IF($G2751="Recycled pre-consumer organic","GOTS_recycled_organic",""))))))))))))),IF($G2751="Organic","Organic",(IF($G2751="Responsible","Responsible",(IF($G2751="No Attribute (Conventional)","No_Attribute_Conventional",(IF($G2751="Recycled Pre/Post-Consumer","Recycled_Pre_Post_Consumer",(IF($G2751="In-Conversion","In_Conversion",(IF($G2751="Recycled Pre-Consumer","Recycled_Pre_Consumer",(IF($G2751="Recycled Post-Consumer","Recycled_Post_Consumer",(IF($G2751="Sustainably Sourced","Sustainably_sourced",(IF($G2751="Recycled pre-consumer organic","GOTS_recycled_organic","")))))))))))))))))),"")</f>
        <v/>
      </c>
      <c r="AE2751" t="e" cm="1">
        <f t="array" aca="1" ref="AE2751" ca="1">IF($I2751="",IF(INDIRECT("$F"&amp;$S2751)="","",IF(LEFT(INDIRECT("$F"&amp;$S2751),3)="GRS","GRS_RCS_RM",IF((LEFT(INDIRECT("$F"&amp;$S2751),3))="RCS","GRS_RCS_RM",IF(INDIRECT("$F"&amp;$S2751)="OCS (No Label)","OCS_Conversion_RM",IF(LEFT(INDIRECT("$F"&amp;$S2751),3)="OCS","OCS_RM",IF(RIGHT(INDIRECT("$F"&amp;$S2751),10)="conversion","GOTS_RM_conversion",IF((LEFT(INDIRECT("$F"&amp;$S2751),4))="GOTS","GOTS_RM","Responsible_RM"))))))),"DELETERM")</f>
        <v>#VALUE!</v>
      </c>
      <c r="AF2751" t="e" cm="1">
        <f t="array" aca="1" ref="AF2751" ca="1">IF($S2751="","",INDIRECT("$Z"&amp;$S2751))</f>
        <v>#VALUE!</v>
      </c>
      <c r="AG2751" t="str">
        <f t="shared" si="850"/>
        <v/>
      </c>
      <c r="AH2751" t="str" cm="1">
        <f t="array" aca="1" ref="AH2751" ca="1">IFERROR(INDIRECT("$ag"&amp;S2751),"")</f>
        <v/>
      </c>
      <c r="AI2751" t="e" cm="1">
        <f t="array" aca="1" ref="AI2751" ca="1">INDIRECT("O"&amp;S2751)</f>
        <v>#VALUE!</v>
      </c>
      <c r="AJ2751" t="str">
        <f t="shared" si="851"/>
        <v/>
      </c>
    </row>
    <row r="2752" spans="1:36" ht="16.5" customHeight="1">
      <c r="A2752" s="129"/>
      <c r="B2752" s="134"/>
      <c r="C2752" s="135"/>
      <c r="D2752" s="146"/>
      <c r="E2752" s="146"/>
      <c r="F2752" s="135"/>
      <c r="G2752" s="147"/>
      <c r="H2752" s="147"/>
      <c r="I2752" s="147"/>
      <c r="J2752" s="147"/>
      <c r="K2752" s="38"/>
      <c r="L2752" s="143"/>
      <c r="M2752" s="143"/>
      <c r="N2752" s="61"/>
      <c r="O2752" s="314"/>
      <c r="Q2752" t="str">
        <f t="shared" ref="Q2752:Q2815" si="868">IF(G2752="No Attribute (Conventional)",IF(OR($G2752="",$I2752="",$K2752=""),"",CONCATENATE($K2752," ",$AA2752," ",$I2752," + ")),IF(OR($G2752="",$I2752="",$K2752=""),"",CONCATENATE($K2752," ",$G2752," ",$I2752," + ")))</f>
        <v/>
      </c>
      <c r="S2752" t="e">
        <f t="shared" ca="1" si="855"/>
        <v>#VALUE!</v>
      </c>
      <c r="T2752" t="e">
        <f t="shared" ca="1" si="852"/>
        <v>#VALUE!</v>
      </c>
      <c r="U2752">
        <f t="shared" si="856"/>
        <v>2688</v>
      </c>
      <c r="V2752">
        <v>224.08333333335099</v>
      </c>
      <c r="W2752">
        <f t="shared" si="859"/>
        <v>224</v>
      </c>
      <c r="X2752" t="str" cm="1">
        <f t="array" aca="1" ref="X2752" ca="1">IFERROR(INDEX('PC&amp;PD'!$A$1:$AS$19,ROW('PC&amp;PD'!$A$19),MATCH(INDIRECT(T2752),'PC&amp;PD'!$A$1:$AS$1,0)),"")</f>
        <v/>
      </c>
      <c r="AA2752" t="str">
        <f t="shared" ref="AA2752:AA2815" si="869">IFERROR(IF(G2752="","",IF(G2752="No Attribute (Conventional)","",G2752)),"")</f>
        <v/>
      </c>
      <c r="AB2752" t="str">
        <f t="shared" ref="AB2752:AB2815" si="870">IFERROR(IF($F2752="OCS 100", "OCS_100",IF($F2752="OCS Blended", "OCS_Blended",IF($F2752="OCS (No Label)", "OCS_No_Label",IF($F2752="RCS 100", "RCS_100",IF($F2752="RCS Blended","RCS_Blended",IF($F2752="GRS","GRS",IF($F2752="GRS (No Label)", "GRS_No_Label",IF($F2752="RDS","RDS",IF($F2752="RWS","RWS",IF($F2752="RMS","RMS",IF($F2752="GOTS Organic","GOTS_Organic",IF($F2752="GOTS Made with organic","GOTS_Made_with_organic",IF($F2752="GOTS Organic - in conversion","GOTS_Organic_in_Conversion",IF($F2752="GOTS Made with organic - in conversion","GOTS_Made_with_Organic_in_Conversion",IF($F2752="RAS","RAS",IF($F2752="Rcs (No Label)","RCS_No_Label",IF($F2752="RWS (No Label)","RWS_No_Label",IF($F2752="RMS (No Label)","RMS_No_Label",IF($F2752="RAS (No Label)","RAS_No_Label",IF($F2752="RDS (No Label)","RDS_No_Label","")))))))))))))))))))),"")</f>
        <v/>
      </c>
      <c r="AC2752" t="e">
        <f t="shared" ref="AC2752:AC2815" ca="1" si="871">"$AB"&amp;S2752</f>
        <v>#VALUE!</v>
      </c>
      <c r="AD2752" t="str" cm="1">
        <f t="array" aca="1" ref="AD2752" ca="1">IFERROR(IF((LEFT(INDIRECT("$F"&amp;$S2752),4))="GOTS",IF($G2752="Organic","GOTS_Organic_raw",(IF($G2752="Responsible","GOTS_Responsible",(IF($G2752="No Attribute (Conventional)","GOTS_conventional",(IF($G2752="Recycled Pre/Post-Consumer","GOTS_pre_post",(IF($G2752="In-Conversion","GOTS_in_conversion",(IF($G2752="Sustainably Sourced","Sustainably_sourced",(IF($G2752="Recycled pre-consumer organic","GOTS_recycled_organic",""))))))))))))),IF($G2752="Organic","Organic",(IF($G2752="Responsible","Responsible",(IF($G2752="No Attribute (Conventional)","No_Attribute_Conventional",(IF($G2752="Recycled Pre/Post-Consumer","Recycled_Pre_Post_Consumer",(IF($G2752="In-Conversion","In_Conversion",(IF($G2752="Recycled Pre-Consumer","Recycled_Pre_Consumer",(IF($G2752="Recycled Post-Consumer","Recycled_Post_Consumer",(IF($G2752="Sustainably Sourced","Sustainably_sourced",(IF($G2752="Recycled pre-consumer organic","GOTS_recycled_organic","")))))))))))))))))),"")</f>
        <v/>
      </c>
      <c r="AE2752" t="e" cm="1">
        <f t="array" aca="1" ref="AE2752" ca="1">IF($I2752="",IF(INDIRECT("$F"&amp;$S2752)="","",IF(LEFT(INDIRECT("$F"&amp;$S2752),3)="GRS","GRS_RCS_RM",IF((LEFT(INDIRECT("$F"&amp;$S2752),3))="RCS","GRS_RCS_RM",IF(INDIRECT("$F"&amp;$S2752)="OCS (No Label)","OCS_Conversion_RM",IF(LEFT(INDIRECT("$F"&amp;$S2752),3)="OCS","OCS_RM",IF(RIGHT(INDIRECT("$F"&amp;$S2752),10)="conversion","GOTS_RM_conversion",IF((LEFT(INDIRECT("$F"&amp;$S2752),4))="GOTS","GOTS_RM","Responsible_RM"))))))),"DELETERM")</f>
        <v>#VALUE!</v>
      </c>
      <c r="AF2752" t="e" cm="1">
        <f t="array" aca="1" ref="AF2752" ca="1">IF($S2752="","",INDIRECT("$Z"&amp;$S2752))</f>
        <v>#VALUE!</v>
      </c>
      <c r="AG2752" t="str">
        <f t="shared" ref="AG2752:AG2815" si="872">IF(AND(AJ2752="",AJ2753="",AJ2754="",AJ2755="",AJ2756="",AJ2757="",AJ2758="",AJ2759="",AJ2760="",AJ2761="",AJ2762="",AJ2763=""),"",CONCATENATE(AJ2752, AJ2753, AJ2754, AJ2755,AJ2756, AJ2757, AJ2758, AJ2759, AJ2760, AJ2761, AJ2762,AJ2763))</f>
        <v/>
      </c>
      <c r="AH2752" t="str" cm="1">
        <f t="array" aca="1" ref="AH2752" ca="1">IFERROR(INDIRECT("$ag"&amp;S2752),"")</f>
        <v/>
      </c>
      <c r="AI2752" t="e" cm="1">
        <f t="array" aca="1" ref="AI2752" ca="1">INDIRECT("O"&amp;S2752)</f>
        <v>#VALUE!</v>
      </c>
      <c r="AJ2752" t="str">
        <f t="shared" ref="AJ2752:AJ2815" si="873">IF(OR(Y2752="",Y2752=0),"",Y2752&amp;", ")</f>
        <v/>
      </c>
    </row>
    <row r="2753" spans="1:36" ht="16.5" customHeight="1">
      <c r="A2753" s="129"/>
      <c r="B2753" s="134"/>
      <c r="C2753" s="135"/>
      <c r="D2753" s="146"/>
      <c r="E2753" s="146"/>
      <c r="F2753" s="135"/>
      <c r="G2753" s="147"/>
      <c r="H2753" s="147"/>
      <c r="I2753" s="147"/>
      <c r="J2753" s="147"/>
      <c r="K2753" s="38"/>
      <c r="L2753" s="143"/>
      <c r="M2753" s="143"/>
      <c r="N2753" s="61"/>
      <c r="O2753" s="314"/>
      <c r="Q2753" t="str">
        <f t="shared" si="868"/>
        <v/>
      </c>
      <c r="S2753" t="e">
        <f t="shared" ca="1" si="855"/>
        <v>#VALUE!</v>
      </c>
      <c r="T2753" t="e">
        <f t="shared" ca="1" si="852"/>
        <v>#VALUE!</v>
      </c>
      <c r="U2753">
        <f t="shared" si="856"/>
        <v>2688</v>
      </c>
      <c r="V2753">
        <v>224.16666666668399</v>
      </c>
      <c r="W2753">
        <f t="shared" si="859"/>
        <v>224</v>
      </c>
      <c r="X2753" t="str" cm="1">
        <f t="array" aca="1" ref="X2753" ca="1">IFERROR(INDEX('PC&amp;PD'!$A$1:$AS$19,ROW('PC&amp;PD'!$A$19),MATCH(INDIRECT(T2753),'PC&amp;PD'!$A$1:$AS$1,0)),"")</f>
        <v/>
      </c>
      <c r="AA2753" t="str">
        <f t="shared" si="869"/>
        <v/>
      </c>
      <c r="AB2753" t="str">
        <f t="shared" si="870"/>
        <v/>
      </c>
      <c r="AC2753" t="e">
        <f t="shared" ca="1" si="871"/>
        <v>#VALUE!</v>
      </c>
      <c r="AD2753" t="str" cm="1">
        <f t="array" aca="1" ref="AD2753" ca="1">IFERROR(IF((LEFT(INDIRECT("$F"&amp;$S2753),4))="GOTS",IF($G2753="Organic","GOTS_Organic_raw",(IF($G2753="Responsible","GOTS_Responsible",(IF($G2753="No Attribute (Conventional)","GOTS_conventional",(IF($G2753="Recycled Pre/Post-Consumer","GOTS_pre_post",(IF($G2753="In-Conversion","GOTS_in_conversion",(IF($G2753="Sustainably Sourced","Sustainably_sourced",(IF($G2753="Recycled pre-consumer organic","GOTS_recycled_organic",""))))))))))))),IF($G2753="Organic","Organic",(IF($G2753="Responsible","Responsible",(IF($G2753="No Attribute (Conventional)","No_Attribute_Conventional",(IF($G2753="Recycled Pre/Post-Consumer","Recycled_Pre_Post_Consumer",(IF($G2753="In-Conversion","In_Conversion",(IF($G2753="Recycled Pre-Consumer","Recycled_Pre_Consumer",(IF($G2753="Recycled Post-Consumer","Recycled_Post_Consumer",(IF($G2753="Sustainably Sourced","Sustainably_sourced",(IF($G2753="Recycled pre-consumer organic","GOTS_recycled_organic","")))))))))))))))))),"")</f>
        <v/>
      </c>
      <c r="AE2753" t="e" cm="1">
        <f t="array" aca="1" ref="AE2753" ca="1">IF($I2753="",IF(INDIRECT("$F"&amp;$S2753)="","",IF(LEFT(INDIRECT("$F"&amp;$S2753),3)="GRS","GRS_RCS_RM",IF((LEFT(INDIRECT("$F"&amp;$S2753),3))="RCS","GRS_RCS_RM",IF(INDIRECT("$F"&amp;$S2753)="OCS (No Label)","OCS_Conversion_RM",IF(LEFT(INDIRECT("$F"&amp;$S2753),3)="OCS","OCS_RM",IF(RIGHT(INDIRECT("$F"&amp;$S2753),10)="conversion","GOTS_RM_conversion",IF((LEFT(INDIRECT("$F"&amp;$S2753),4))="GOTS","GOTS_RM","Responsible_RM"))))))),"DELETERM")</f>
        <v>#VALUE!</v>
      </c>
      <c r="AF2753" t="e" cm="1">
        <f t="array" aca="1" ref="AF2753" ca="1">IF($S2753="","",INDIRECT("$Z"&amp;$S2753))</f>
        <v>#VALUE!</v>
      </c>
      <c r="AG2753" t="str">
        <f t="shared" si="872"/>
        <v/>
      </c>
      <c r="AH2753" t="str" cm="1">
        <f t="array" aca="1" ref="AH2753" ca="1">IFERROR(INDIRECT("$ag"&amp;S2753),"")</f>
        <v/>
      </c>
      <c r="AI2753" t="e" cm="1">
        <f t="array" aca="1" ref="AI2753" ca="1">INDIRECT("O"&amp;S2753)</f>
        <v>#VALUE!</v>
      </c>
      <c r="AJ2753" t="str">
        <f t="shared" si="873"/>
        <v/>
      </c>
    </row>
    <row r="2754" spans="1:36" ht="16.5" customHeight="1">
      <c r="A2754" s="129"/>
      <c r="B2754" s="134"/>
      <c r="C2754" s="135"/>
      <c r="D2754" s="146"/>
      <c r="E2754" s="146"/>
      <c r="F2754" s="135"/>
      <c r="G2754" s="147"/>
      <c r="H2754" s="147"/>
      <c r="I2754" s="147"/>
      <c r="J2754" s="147"/>
      <c r="K2754" s="38"/>
      <c r="L2754" s="143"/>
      <c r="M2754" s="143"/>
      <c r="N2754" s="61"/>
      <c r="O2754" s="314"/>
      <c r="Q2754" t="str">
        <f t="shared" si="868"/>
        <v/>
      </c>
      <c r="S2754" t="e">
        <f t="shared" ca="1" si="855"/>
        <v>#VALUE!</v>
      </c>
      <c r="T2754" t="e">
        <f t="shared" ref="T2754:T2817" ca="1" si="874">"$B"&amp;S2754</f>
        <v>#VALUE!</v>
      </c>
      <c r="U2754">
        <f t="shared" si="856"/>
        <v>2688</v>
      </c>
      <c r="V2754">
        <v>224.25000000001799</v>
      </c>
      <c r="W2754">
        <f t="shared" si="859"/>
        <v>224</v>
      </c>
      <c r="X2754" t="str" cm="1">
        <f t="array" aca="1" ref="X2754" ca="1">IFERROR(INDEX('PC&amp;PD'!$A$1:$AS$19,ROW('PC&amp;PD'!$A$19),MATCH(INDIRECT(T2754),'PC&amp;PD'!$A$1:$AS$1,0)),"")</f>
        <v/>
      </c>
      <c r="AA2754" t="str">
        <f t="shared" si="869"/>
        <v/>
      </c>
      <c r="AB2754" t="str">
        <f t="shared" si="870"/>
        <v/>
      </c>
      <c r="AC2754" t="e">
        <f t="shared" ca="1" si="871"/>
        <v>#VALUE!</v>
      </c>
      <c r="AD2754" t="str" cm="1">
        <f t="array" aca="1" ref="AD2754" ca="1">IFERROR(IF((LEFT(INDIRECT("$F"&amp;$S2754),4))="GOTS",IF($G2754="Organic","GOTS_Organic_raw",(IF($G2754="Responsible","GOTS_Responsible",(IF($G2754="No Attribute (Conventional)","GOTS_conventional",(IF($G2754="Recycled Pre/Post-Consumer","GOTS_pre_post",(IF($G2754="In-Conversion","GOTS_in_conversion",(IF($G2754="Sustainably Sourced","Sustainably_sourced",(IF($G2754="Recycled pre-consumer organic","GOTS_recycled_organic",""))))))))))))),IF($G2754="Organic","Organic",(IF($G2754="Responsible","Responsible",(IF($G2754="No Attribute (Conventional)","No_Attribute_Conventional",(IF($G2754="Recycled Pre/Post-Consumer","Recycled_Pre_Post_Consumer",(IF($G2754="In-Conversion","In_Conversion",(IF($G2754="Recycled Pre-Consumer","Recycled_Pre_Consumer",(IF($G2754="Recycled Post-Consumer","Recycled_Post_Consumer",(IF($G2754="Sustainably Sourced","Sustainably_sourced",(IF($G2754="Recycled pre-consumer organic","GOTS_recycled_organic","")))))))))))))))))),"")</f>
        <v/>
      </c>
      <c r="AE2754" t="e" cm="1">
        <f t="array" aca="1" ref="AE2754" ca="1">IF($I2754="",IF(INDIRECT("$F"&amp;$S2754)="","",IF(LEFT(INDIRECT("$F"&amp;$S2754),3)="GRS","GRS_RCS_RM",IF((LEFT(INDIRECT("$F"&amp;$S2754),3))="RCS","GRS_RCS_RM",IF(INDIRECT("$F"&amp;$S2754)="OCS (No Label)","OCS_Conversion_RM",IF(LEFT(INDIRECT("$F"&amp;$S2754),3)="OCS","OCS_RM",IF(RIGHT(INDIRECT("$F"&amp;$S2754),10)="conversion","GOTS_RM_conversion",IF((LEFT(INDIRECT("$F"&amp;$S2754),4))="GOTS","GOTS_RM","Responsible_RM"))))))),"DELETERM")</f>
        <v>#VALUE!</v>
      </c>
      <c r="AF2754" t="e" cm="1">
        <f t="array" aca="1" ref="AF2754" ca="1">IF($S2754="","",INDIRECT("$Z"&amp;$S2754))</f>
        <v>#VALUE!</v>
      </c>
      <c r="AG2754" t="str">
        <f t="shared" si="872"/>
        <v/>
      </c>
      <c r="AH2754" t="str" cm="1">
        <f t="array" aca="1" ref="AH2754" ca="1">IFERROR(INDIRECT("$ag"&amp;S2754),"")</f>
        <v/>
      </c>
      <c r="AI2754" t="e" cm="1">
        <f t="array" aca="1" ref="AI2754" ca="1">INDIRECT("O"&amp;S2754)</f>
        <v>#VALUE!</v>
      </c>
      <c r="AJ2754" t="str">
        <f t="shared" si="873"/>
        <v/>
      </c>
    </row>
    <row r="2755" spans="1:36" ht="16.5" customHeight="1">
      <c r="A2755" s="129"/>
      <c r="B2755" s="134"/>
      <c r="C2755" s="135"/>
      <c r="D2755" s="146"/>
      <c r="E2755" s="146"/>
      <c r="F2755" s="135"/>
      <c r="G2755" s="147"/>
      <c r="H2755" s="147"/>
      <c r="I2755" s="147"/>
      <c r="J2755" s="147"/>
      <c r="K2755" s="38"/>
      <c r="L2755" s="143"/>
      <c r="M2755" s="143"/>
      <c r="N2755" s="61"/>
      <c r="O2755" s="314"/>
      <c r="Q2755" t="str">
        <f t="shared" si="868"/>
        <v/>
      </c>
      <c r="S2755" t="e">
        <f t="shared" ca="1" si="855"/>
        <v>#VALUE!</v>
      </c>
      <c r="T2755" t="e">
        <f t="shared" ca="1" si="874"/>
        <v>#VALUE!</v>
      </c>
      <c r="U2755">
        <f t="shared" si="856"/>
        <v>2688</v>
      </c>
      <c r="V2755">
        <v>224.33333333335099</v>
      </c>
      <c r="W2755">
        <f t="shared" si="859"/>
        <v>224</v>
      </c>
      <c r="X2755" t="str" cm="1">
        <f t="array" aca="1" ref="X2755" ca="1">IFERROR(INDEX('PC&amp;PD'!$A$1:$AS$19,ROW('PC&amp;PD'!$A$19),MATCH(INDIRECT(T2755),'PC&amp;PD'!$A$1:$AS$1,0)),"")</f>
        <v/>
      </c>
      <c r="AA2755" t="str">
        <f t="shared" si="869"/>
        <v/>
      </c>
      <c r="AB2755" t="str">
        <f t="shared" si="870"/>
        <v/>
      </c>
      <c r="AC2755" t="e">
        <f t="shared" ca="1" si="871"/>
        <v>#VALUE!</v>
      </c>
      <c r="AD2755" t="str" cm="1">
        <f t="array" aca="1" ref="AD2755" ca="1">IFERROR(IF((LEFT(INDIRECT("$F"&amp;$S2755),4))="GOTS",IF($G2755="Organic","GOTS_Organic_raw",(IF($G2755="Responsible","GOTS_Responsible",(IF($G2755="No Attribute (Conventional)","GOTS_conventional",(IF($G2755="Recycled Pre/Post-Consumer","GOTS_pre_post",(IF($G2755="In-Conversion","GOTS_in_conversion",(IF($G2755="Sustainably Sourced","Sustainably_sourced",(IF($G2755="Recycled pre-consumer organic","GOTS_recycled_organic",""))))))))))))),IF($G2755="Organic","Organic",(IF($G2755="Responsible","Responsible",(IF($G2755="No Attribute (Conventional)","No_Attribute_Conventional",(IF($G2755="Recycled Pre/Post-Consumer","Recycled_Pre_Post_Consumer",(IF($G2755="In-Conversion","In_Conversion",(IF($G2755="Recycled Pre-Consumer","Recycled_Pre_Consumer",(IF($G2755="Recycled Post-Consumer","Recycled_Post_Consumer",(IF($G2755="Sustainably Sourced","Sustainably_sourced",(IF($G2755="Recycled pre-consumer organic","GOTS_recycled_organic","")))))))))))))))))),"")</f>
        <v/>
      </c>
      <c r="AE2755" t="e" cm="1">
        <f t="array" aca="1" ref="AE2755" ca="1">IF($I2755="",IF(INDIRECT("$F"&amp;$S2755)="","",IF(LEFT(INDIRECT("$F"&amp;$S2755),3)="GRS","GRS_RCS_RM",IF((LEFT(INDIRECT("$F"&amp;$S2755),3))="RCS","GRS_RCS_RM",IF(INDIRECT("$F"&amp;$S2755)="OCS (No Label)","OCS_Conversion_RM",IF(LEFT(INDIRECT("$F"&amp;$S2755),3)="OCS","OCS_RM",IF(RIGHT(INDIRECT("$F"&amp;$S2755),10)="conversion","GOTS_RM_conversion",IF((LEFT(INDIRECT("$F"&amp;$S2755),4))="GOTS","GOTS_RM","Responsible_RM"))))))),"DELETERM")</f>
        <v>#VALUE!</v>
      </c>
      <c r="AF2755" t="e" cm="1">
        <f t="array" aca="1" ref="AF2755" ca="1">IF($S2755="","",INDIRECT("$Z"&amp;$S2755))</f>
        <v>#VALUE!</v>
      </c>
      <c r="AG2755" t="str">
        <f t="shared" si="872"/>
        <v/>
      </c>
      <c r="AH2755" t="str" cm="1">
        <f t="array" aca="1" ref="AH2755" ca="1">IFERROR(INDIRECT("$ag"&amp;S2755),"")</f>
        <v/>
      </c>
      <c r="AI2755" t="e" cm="1">
        <f t="array" aca="1" ref="AI2755" ca="1">INDIRECT("O"&amp;S2755)</f>
        <v>#VALUE!</v>
      </c>
      <c r="AJ2755" t="str">
        <f t="shared" si="873"/>
        <v/>
      </c>
    </row>
    <row r="2756" spans="1:36" ht="16.5" customHeight="1">
      <c r="A2756" s="129"/>
      <c r="B2756" s="134"/>
      <c r="C2756" s="135"/>
      <c r="D2756" s="146"/>
      <c r="E2756" s="146"/>
      <c r="F2756" s="135"/>
      <c r="G2756" s="147"/>
      <c r="H2756" s="147"/>
      <c r="I2756" s="147"/>
      <c r="J2756" s="147"/>
      <c r="K2756" s="38"/>
      <c r="L2756" s="143"/>
      <c r="M2756" s="143"/>
      <c r="N2756" s="61"/>
      <c r="O2756" s="314"/>
      <c r="Q2756" t="str">
        <f t="shared" si="868"/>
        <v/>
      </c>
      <c r="S2756" t="e">
        <f t="shared" ca="1" si="855"/>
        <v>#VALUE!</v>
      </c>
      <c r="T2756" t="e">
        <f t="shared" ca="1" si="874"/>
        <v>#VALUE!</v>
      </c>
      <c r="U2756">
        <f t="shared" si="856"/>
        <v>2688</v>
      </c>
      <c r="V2756">
        <v>224.41666666668399</v>
      </c>
      <c r="W2756">
        <f t="shared" si="859"/>
        <v>224</v>
      </c>
      <c r="X2756" t="str" cm="1">
        <f t="array" aca="1" ref="X2756" ca="1">IFERROR(INDEX('PC&amp;PD'!$A$1:$AS$19,ROW('PC&amp;PD'!$A$19),MATCH(INDIRECT(T2756),'PC&amp;PD'!$A$1:$AS$1,0)),"")</f>
        <v/>
      </c>
      <c r="AA2756" t="str">
        <f t="shared" si="869"/>
        <v/>
      </c>
      <c r="AB2756" t="str">
        <f t="shared" si="870"/>
        <v/>
      </c>
      <c r="AC2756" t="e">
        <f t="shared" ca="1" si="871"/>
        <v>#VALUE!</v>
      </c>
      <c r="AD2756" t="str" cm="1">
        <f t="array" aca="1" ref="AD2756" ca="1">IFERROR(IF((LEFT(INDIRECT("$F"&amp;$S2756),4))="GOTS",IF($G2756="Organic","GOTS_Organic_raw",(IF($G2756="Responsible","GOTS_Responsible",(IF($G2756="No Attribute (Conventional)","GOTS_conventional",(IF($G2756="Recycled Pre/Post-Consumer","GOTS_pre_post",(IF($G2756="In-Conversion","GOTS_in_conversion",(IF($G2756="Sustainably Sourced","Sustainably_sourced",(IF($G2756="Recycled pre-consumer organic","GOTS_recycled_organic",""))))))))))))),IF($G2756="Organic","Organic",(IF($G2756="Responsible","Responsible",(IF($G2756="No Attribute (Conventional)","No_Attribute_Conventional",(IF($G2756="Recycled Pre/Post-Consumer","Recycled_Pre_Post_Consumer",(IF($G2756="In-Conversion","In_Conversion",(IF($G2756="Recycled Pre-Consumer","Recycled_Pre_Consumer",(IF($G2756="Recycled Post-Consumer","Recycled_Post_Consumer",(IF($G2756="Sustainably Sourced","Sustainably_sourced",(IF($G2756="Recycled pre-consumer organic","GOTS_recycled_organic","")))))))))))))))))),"")</f>
        <v/>
      </c>
      <c r="AE2756" t="e" cm="1">
        <f t="array" aca="1" ref="AE2756" ca="1">IF($I2756="",IF(INDIRECT("$F"&amp;$S2756)="","",IF(LEFT(INDIRECT("$F"&amp;$S2756),3)="GRS","GRS_RCS_RM",IF((LEFT(INDIRECT("$F"&amp;$S2756),3))="RCS","GRS_RCS_RM",IF(INDIRECT("$F"&amp;$S2756)="OCS (No Label)","OCS_Conversion_RM",IF(LEFT(INDIRECT("$F"&amp;$S2756),3)="OCS","OCS_RM",IF(RIGHT(INDIRECT("$F"&amp;$S2756),10)="conversion","GOTS_RM_conversion",IF((LEFT(INDIRECT("$F"&amp;$S2756),4))="GOTS","GOTS_RM","Responsible_RM"))))))),"DELETERM")</f>
        <v>#VALUE!</v>
      </c>
      <c r="AF2756" t="e" cm="1">
        <f t="array" aca="1" ref="AF2756" ca="1">IF($S2756="","",INDIRECT("$Z"&amp;$S2756))</f>
        <v>#VALUE!</v>
      </c>
      <c r="AG2756" t="str">
        <f t="shared" si="872"/>
        <v/>
      </c>
      <c r="AH2756" t="str" cm="1">
        <f t="array" aca="1" ref="AH2756" ca="1">IFERROR(INDIRECT("$ag"&amp;S2756),"")</f>
        <v/>
      </c>
      <c r="AI2756" t="e" cm="1">
        <f t="array" aca="1" ref="AI2756" ca="1">INDIRECT("O"&amp;S2756)</f>
        <v>#VALUE!</v>
      </c>
      <c r="AJ2756" t="str">
        <f t="shared" si="873"/>
        <v/>
      </c>
    </row>
    <row r="2757" spans="1:36" ht="16.5" customHeight="1">
      <c r="A2757" s="130"/>
      <c r="B2757" s="136"/>
      <c r="C2757" s="137"/>
      <c r="D2757" s="146"/>
      <c r="E2757" s="146"/>
      <c r="F2757" s="137"/>
      <c r="G2757" s="147"/>
      <c r="H2757" s="147"/>
      <c r="I2757" s="147"/>
      <c r="J2757" s="147"/>
      <c r="K2757" s="38"/>
      <c r="L2757" s="144"/>
      <c r="M2757" s="144"/>
      <c r="N2757" s="61"/>
      <c r="O2757" s="314"/>
      <c r="Q2757" t="str">
        <f t="shared" si="868"/>
        <v/>
      </c>
      <c r="S2757" t="e">
        <f t="shared" ca="1" si="855"/>
        <v>#VALUE!</v>
      </c>
      <c r="T2757" t="e">
        <f t="shared" ca="1" si="874"/>
        <v>#VALUE!</v>
      </c>
      <c r="U2757">
        <f t="shared" si="856"/>
        <v>2688</v>
      </c>
      <c r="V2757">
        <v>224.50000000001799</v>
      </c>
      <c r="W2757">
        <f t="shared" si="859"/>
        <v>224</v>
      </c>
      <c r="X2757" t="str" cm="1">
        <f t="array" aca="1" ref="X2757" ca="1">IFERROR(INDEX('PC&amp;PD'!$A$1:$AS$19,ROW('PC&amp;PD'!$A$19),MATCH(INDIRECT(T2757),'PC&amp;PD'!$A$1:$AS$1,0)),"")</f>
        <v/>
      </c>
      <c r="AA2757" t="str">
        <f t="shared" si="869"/>
        <v/>
      </c>
      <c r="AB2757" t="str">
        <f t="shared" si="870"/>
        <v/>
      </c>
      <c r="AC2757" t="e">
        <f t="shared" ca="1" si="871"/>
        <v>#VALUE!</v>
      </c>
      <c r="AD2757" t="str" cm="1">
        <f t="array" aca="1" ref="AD2757" ca="1">IFERROR(IF((LEFT(INDIRECT("$F"&amp;$S2757),4))="GOTS",IF($G2757="Organic","GOTS_Organic_raw",(IF($G2757="Responsible","GOTS_Responsible",(IF($G2757="No Attribute (Conventional)","GOTS_conventional",(IF($G2757="Recycled Pre/Post-Consumer","GOTS_pre_post",(IF($G2757="In-Conversion","GOTS_in_conversion",(IF($G2757="Sustainably Sourced","Sustainably_sourced",(IF($G2757="Recycled pre-consumer organic","GOTS_recycled_organic",""))))))))))))),IF($G2757="Organic","Organic",(IF($G2757="Responsible","Responsible",(IF($G2757="No Attribute (Conventional)","No_Attribute_Conventional",(IF($G2757="Recycled Pre/Post-Consumer","Recycled_Pre_Post_Consumer",(IF($G2757="In-Conversion","In_Conversion",(IF($G2757="Recycled Pre-Consumer","Recycled_Pre_Consumer",(IF($G2757="Recycled Post-Consumer","Recycled_Post_Consumer",(IF($G2757="Sustainably Sourced","Sustainably_sourced",(IF($G2757="Recycled pre-consumer organic","GOTS_recycled_organic","")))))))))))))))))),"")</f>
        <v/>
      </c>
      <c r="AE2757" t="e" cm="1">
        <f t="array" aca="1" ref="AE2757" ca="1">IF($I2757="",IF(INDIRECT("$F"&amp;$S2757)="","",IF(LEFT(INDIRECT("$F"&amp;$S2757),3)="GRS","GRS_RCS_RM",IF((LEFT(INDIRECT("$F"&amp;$S2757),3))="RCS","GRS_RCS_RM",IF(INDIRECT("$F"&amp;$S2757)="OCS (No Label)","OCS_Conversion_RM",IF(LEFT(INDIRECT("$F"&amp;$S2757),3)="OCS","OCS_RM",IF(RIGHT(INDIRECT("$F"&amp;$S2757),10)="conversion","GOTS_RM_conversion",IF((LEFT(INDIRECT("$F"&amp;$S2757),4))="GOTS","GOTS_RM","Responsible_RM"))))))),"DELETERM")</f>
        <v>#VALUE!</v>
      </c>
      <c r="AF2757" t="e" cm="1">
        <f t="array" aca="1" ref="AF2757" ca="1">IF($S2757="","",INDIRECT("$Z"&amp;$S2757))</f>
        <v>#VALUE!</v>
      </c>
      <c r="AG2757" t="str">
        <f t="shared" si="872"/>
        <v/>
      </c>
      <c r="AH2757" t="str" cm="1">
        <f t="array" aca="1" ref="AH2757" ca="1">IFERROR(INDIRECT("$ag"&amp;S2757),"")</f>
        <v/>
      </c>
      <c r="AI2757" t="e" cm="1">
        <f t="array" aca="1" ref="AI2757" ca="1">INDIRECT("O"&amp;S2757)</f>
        <v>#VALUE!</v>
      </c>
      <c r="AJ2757" t="str">
        <f t="shared" si="873"/>
        <v/>
      </c>
    </row>
    <row r="2758" spans="1:36" ht="16.5" customHeight="1">
      <c r="A2758" s="130"/>
      <c r="B2758" s="136"/>
      <c r="C2758" s="137"/>
      <c r="D2758" s="146"/>
      <c r="E2758" s="146"/>
      <c r="F2758" s="137"/>
      <c r="G2758" s="147"/>
      <c r="H2758" s="147"/>
      <c r="I2758" s="147"/>
      <c r="J2758" s="147"/>
      <c r="K2758" s="38"/>
      <c r="L2758" s="144"/>
      <c r="M2758" s="144"/>
      <c r="N2758" s="61"/>
      <c r="O2758" s="314"/>
      <c r="Q2758" t="str">
        <f t="shared" si="868"/>
        <v/>
      </c>
      <c r="S2758" t="e">
        <f t="shared" ca="1" si="855"/>
        <v>#VALUE!</v>
      </c>
      <c r="T2758" t="e">
        <f t="shared" ca="1" si="874"/>
        <v>#VALUE!</v>
      </c>
      <c r="U2758">
        <f t="shared" si="856"/>
        <v>2688</v>
      </c>
      <c r="V2758">
        <v>224.58333333335099</v>
      </c>
      <c r="W2758">
        <f t="shared" si="859"/>
        <v>224</v>
      </c>
      <c r="X2758" t="str" cm="1">
        <f t="array" aca="1" ref="X2758" ca="1">IFERROR(INDEX('PC&amp;PD'!$A$1:$AS$19,ROW('PC&amp;PD'!$A$19),MATCH(INDIRECT(T2758),'PC&amp;PD'!$A$1:$AS$1,0)),"")</f>
        <v/>
      </c>
      <c r="AA2758" t="str">
        <f t="shared" si="869"/>
        <v/>
      </c>
      <c r="AB2758" t="str">
        <f t="shared" si="870"/>
        <v/>
      </c>
      <c r="AC2758" t="e">
        <f t="shared" ca="1" si="871"/>
        <v>#VALUE!</v>
      </c>
      <c r="AD2758" t="str" cm="1">
        <f t="array" aca="1" ref="AD2758" ca="1">IFERROR(IF((LEFT(INDIRECT("$F"&amp;$S2758),4))="GOTS",IF($G2758="Organic","GOTS_Organic_raw",(IF($G2758="Responsible","GOTS_Responsible",(IF($G2758="No Attribute (Conventional)","GOTS_conventional",(IF($G2758="Recycled Pre/Post-Consumer","GOTS_pre_post",(IF($G2758="In-Conversion","GOTS_in_conversion",(IF($G2758="Sustainably Sourced","Sustainably_sourced",(IF($G2758="Recycled pre-consumer organic","GOTS_recycled_organic",""))))))))))))),IF($G2758="Organic","Organic",(IF($G2758="Responsible","Responsible",(IF($G2758="No Attribute (Conventional)","No_Attribute_Conventional",(IF($G2758="Recycled Pre/Post-Consumer","Recycled_Pre_Post_Consumer",(IF($G2758="In-Conversion","In_Conversion",(IF($G2758="Recycled Pre-Consumer","Recycled_Pre_Consumer",(IF($G2758="Recycled Post-Consumer","Recycled_Post_Consumer",(IF($G2758="Sustainably Sourced","Sustainably_sourced",(IF($G2758="Recycled pre-consumer organic","GOTS_recycled_organic","")))))))))))))))))),"")</f>
        <v/>
      </c>
      <c r="AE2758" t="e" cm="1">
        <f t="array" aca="1" ref="AE2758" ca="1">IF($I2758="",IF(INDIRECT("$F"&amp;$S2758)="","",IF(LEFT(INDIRECT("$F"&amp;$S2758),3)="GRS","GRS_RCS_RM",IF((LEFT(INDIRECT("$F"&amp;$S2758),3))="RCS","GRS_RCS_RM",IF(INDIRECT("$F"&amp;$S2758)="OCS (No Label)","OCS_Conversion_RM",IF(LEFT(INDIRECT("$F"&amp;$S2758),3)="OCS","OCS_RM",IF(RIGHT(INDIRECT("$F"&amp;$S2758),10)="conversion","GOTS_RM_conversion",IF((LEFT(INDIRECT("$F"&amp;$S2758),4))="GOTS","GOTS_RM","Responsible_RM"))))))),"DELETERM")</f>
        <v>#VALUE!</v>
      </c>
      <c r="AF2758" t="e" cm="1">
        <f t="array" aca="1" ref="AF2758" ca="1">IF($S2758="","",INDIRECT("$Z"&amp;$S2758))</f>
        <v>#VALUE!</v>
      </c>
      <c r="AG2758" t="str">
        <f t="shared" si="872"/>
        <v/>
      </c>
      <c r="AH2758" t="str" cm="1">
        <f t="array" aca="1" ref="AH2758" ca="1">IFERROR(INDIRECT("$ag"&amp;S2758),"")</f>
        <v/>
      </c>
      <c r="AI2758" t="e" cm="1">
        <f t="array" aca="1" ref="AI2758" ca="1">INDIRECT("O"&amp;S2758)</f>
        <v>#VALUE!</v>
      </c>
      <c r="AJ2758" t="str">
        <f t="shared" si="873"/>
        <v/>
      </c>
    </row>
    <row r="2759" spans="1:36" ht="16.5" customHeight="1">
      <c r="A2759" s="130"/>
      <c r="B2759" s="136"/>
      <c r="C2759" s="137"/>
      <c r="D2759" s="146"/>
      <c r="E2759" s="146"/>
      <c r="F2759" s="137"/>
      <c r="G2759" s="147"/>
      <c r="H2759" s="147"/>
      <c r="I2759" s="147"/>
      <c r="J2759" s="147"/>
      <c r="K2759" s="38"/>
      <c r="L2759" s="144"/>
      <c r="M2759" s="144"/>
      <c r="N2759" s="61"/>
      <c r="O2759" s="314"/>
      <c r="Q2759" t="str">
        <f t="shared" si="868"/>
        <v/>
      </c>
      <c r="S2759" t="e">
        <f t="shared" ca="1" si="855"/>
        <v>#VALUE!</v>
      </c>
      <c r="T2759" t="e">
        <f t="shared" ca="1" si="874"/>
        <v>#VALUE!</v>
      </c>
      <c r="U2759">
        <f t="shared" si="856"/>
        <v>2688</v>
      </c>
      <c r="V2759">
        <v>224.66666666668399</v>
      </c>
      <c r="W2759">
        <f t="shared" si="859"/>
        <v>224</v>
      </c>
      <c r="X2759" t="str" cm="1">
        <f t="array" aca="1" ref="X2759" ca="1">IFERROR(INDEX('PC&amp;PD'!$A$1:$AS$19,ROW('PC&amp;PD'!$A$19),MATCH(INDIRECT(T2759),'PC&amp;PD'!$A$1:$AS$1,0)),"")</f>
        <v/>
      </c>
      <c r="AA2759" t="str">
        <f t="shared" si="869"/>
        <v/>
      </c>
      <c r="AB2759" t="str">
        <f t="shared" si="870"/>
        <v/>
      </c>
      <c r="AC2759" t="e">
        <f t="shared" ca="1" si="871"/>
        <v>#VALUE!</v>
      </c>
      <c r="AD2759" t="str" cm="1">
        <f t="array" aca="1" ref="AD2759" ca="1">IFERROR(IF((LEFT(INDIRECT("$F"&amp;$S2759),4))="GOTS",IF($G2759="Organic","GOTS_Organic_raw",(IF($G2759="Responsible","GOTS_Responsible",(IF($G2759="No Attribute (Conventional)","GOTS_conventional",(IF($G2759="Recycled Pre/Post-Consumer","GOTS_pre_post",(IF($G2759="In-Conversion","GOTS_in_conversion",(IF($G2759="Sustainably Sourced","Sustainably_sourced",(IF($G2759="Recycled pre-consumer organic","GOTS_recycled_organic",""))))))))))))),IF($G2759="Organic","Organic",(IF($G2759="Responsible","Responsible",(IF($G2759="No Attribute (Conventional)","No_Attribute_Conventional",(IF($G2759="Recycled Pre/Post-Consumer","Recycled_Pre_Post_Consumer",(IF($G2759="In-Conversion","In_Conversion",(IF($G2759="Recycled Pre-Consumer","Recycled_Pre_Consumer",(IF($G2759="Recycled Post-Consumer","Recycled_Post_Consumer",(IF($G2759="Sustainably Sourced","Sustainably_sourced",(IF($G2759="Recycled pre-consumer organic","GOTS_recycled_organic","")))))))))))))))))),"")</f>
        <v/>
      </c>
      <c r="AE2759" t="e" cm="1">
        <f t="array" aca="1" ref="AE2759" ca="1">IF($I2759="",IF(INDIRECT("$F"&amp;$S2759)="","",IF(LEFT(INDIRECT("$F"&amp;$S2759),3)="GRS","GRS_RCS_RM",IF((LEFT(INDIRECT("$F"&amp;$S2759),3))="RCS","GRS_RCS_RM",IF(INDIRECT("$F"&amp;$S2759)="OCS (No Label)","OCS_Conversion_RM",IF(LEFT(INDIRECT("$F"&amp;$S2759),3)="OCS","OCS_RM",IF(RIGHT(INDIRECT("$F"&amp;$S2759),10)="conversion","GOTS_RM_conversion",IF((LEFT(INDIRECT("$F"&amp;$S2759),4))="GOTS","GOTS_RM","Responsible_RM"))))))),"DELETERM")</f>
        <v>#VALUE!</v>
      </c>
      <c r="AF2759" t="e" cm="1">
        <f t="array" aca="1" ref="AF2759" ca="1">IF($S2759="","",INDIRECT("$Z"&amp;$S2759))</f>
        <v>#VALUE!</v>
      </c>
      <c r="AG2759" t="str">
        <f t="shared" si="872"/>
        <v/>
      </c>
      <c r="AH2759" t="str" cm="1">
        <f t="array" aca="1" ref="AH2759" ca="1">IFERROR(INDIRECT("$ag"&amp;S2759),"")</f>
        <v/>
      </c>
      <c r="AI2759" t="e" cm="1">
        <f t="array" aca="1" ref="AI2759" ca="1">INDIRECT("O"&amp;S2759)</f>
        <v>#VALUE!</v>
      </c>
      <c r="AJ2759" t="str">
        <f t="shared" si="873"/>
        <v/>
      </c>
    </row>
    <row r="2760" spans="1:36" ht="16.5" customHeight="1">
      <c r="A2760" s="130"/>
      <c r="B2760" s="136"/>
      <c r="C2760" s="137"/>
      <c r="D2760" s="146"/>
      <c r="E2760" s="146"/>
      <c r="F2760" s="137"/>
      <c r="G2760" s="147"/>
      <c r="H2760" s="147"/>
      <c r="I2760" s="147"/>
      <c r="J2760" s="147"/>
      <c r="K2760" s="38"/>
      <c r="L2760" s="144"/>
      <c r="M2760" s="144"/>
      <c r="N2760" s="61"/>
      <c r="O2760" s="314"/>
      <c r="Q2760" t="str">
        <f t="shared" si="868"/>
        <v/>
      </c>
      <c r="S2760" t="e">
        <f t="shared" ca="1" si="855"/>
        <v>#VALUE!</v>
      </c>
      <c r="T2760" t="e">
        <f t="shared" ca="1" si="874"/>
        <v>#VALUE!</v>
      </c>
      <c r="U2760">
        <f t="shared" si="856"/>
        <v>2688</v>
      </c>
      <c r="V2760">
        <v>224.75000000001799</v>
      </c>
      <c r="W2760">
        <f t="shared" si="859"/>
        <v>224</v>
      </c>
      <c r="X2760" t="str" cm="1">
        <f t="array" aca="1" ref="X2760" ca="1">IFERROR(INDEX('PC&amp;PD'!$A$1:$AS$19,ROW('PC&amp;PD'!$A$19),MATCH(INDIRECT(T2760),'PC&amp;PD'!$A$1:$AS$1,0)),"")</f>
        <v/>
      </c>
      <c r="AA2760" t="str">
        <f t="shared" si="869"/>
        <v/>
      </c>
      <c r="AB2760" t="str">
        <f t="shared" si="870"/>
        <v/>
      </c>
      <c r="AC2760" t="e">
        <f t="shared" ca="1" si="871"/>
        <v>#VALUE!</v>
      </c>
      <c r="AD2760" t="str" cm="1">
        <f t="array" aca="1" ref="AD2760" ca="1">IFERROR(IF((LEFT(INDIRECT("$F"&amp;$S2760),4))="GOTS",IF($G2760="Organic","GOTS_Organic_raw",(IF($G2760="Responsible","GOTS_Responsible",(IF($G2760="No Attribute (Conventional)","GOTS_conventional",(IF($G2760="Recycled Pre/Post-Consumer","GOTS_pre_post",(IF($G2760="In-Conversion","GOTS_in_conversion",(IF($G2760="Sustainably Sourced","Sustainably_sourced",(IF($G2760="Recycled pre-consumer organic","GOTS_recycled_organic",""))))))))))))),IF($G2760="Organic","Organic",(IF($G2760="Responsible","Responsible",(IF($G2760="No Attribute (Conventional)","No_Attribute_Conventional",(IF($G2760="Recycled Pre/Post-Consumer","Recycled_Pre_Post_Consumer",(IF($G2760="In-Conversion","In_Conversion",(IF($G2760="Recycled Pre-Consumer","Recycled_Pre_Consumer",(IF($G2760="Recycled Post-Consumer","Recycled_Post_Consumer",(IF($G2760="Sustainably Sourced","Sustainably_sourced",(IF($G2760="Recycled pre-consumer organic","GOTS_recycled_organic","")))))))))))))))))),"")</f>
        <v/>
      </c>
      <c r="AE2760" t="e" cm="1">
        <f t="array" aca="1" ref="AE2760" ca="1">IF($I2760="",IF(INDIRECT("$F"&amp;$S2760)="","",IF(LEFT(INDIRECT("$F"&amp;$S2760),3)="GRS","GRS_RCS_RM",IF((LEFT(INDIRECT("$F"&amp;$S2760),3))="RCS","GRS_RCS_RM",IF(INDIRECT("$F"&amp;$S2760)="OCS (No Label)","OCS_Conversion_RM",IF(LEFT(INDIRECT("$F"&amp;$S2760),3)="OCS","OCS_RM",IF(RIGHT(INDIRECT("$F"&amp;$S2760),10)="conversion","GOTS_RM_conversion",IF((LEFT(INDIRECT("$F"&amp;$S2760),4))="GOTS","GOTS_RM","Responsible_RM"))))))),"DELETERM")</f>
        <v>#VALUE!</v>
      </c>
      <c r="AF2760" t="e" cm="1">
        <f t="array" aca="1" ref="AF2760" ca="1">IF($S2760="","",INDIRECT("$Z"&amp;$S2760))</f>
        <v>#VALUE!</v>
      </c>
      <c r="AG2760" t="str">
        <f t="shared" si="872"/>
        <v/>
      </c>
      <c r="AH2760" t="str" cm="1">
        <f t="array" aca="1" ref="AH2760" ca="1">IFERROR(INDIRECT("$ag"&amp;S2760),"")</f>
        <v/>
      </c>
      <c r="AI2760" t="e" cm="1">
        <f t="array" aca="1" ref="AI2760" ca="1">INDIRECT("O"&amp;S2760)</f>
        <v>#VALUE!</v>
      </c>
      <c r="AJ2760" t="str">
        <f t="shared" si="873"/>
        <v/>
      </c>
    </row>
    <row r="2761" spans="1:36" ht="16.5" customHeight="1">
      <c r="A2761" s="130"/>
      <c r="B2761" s="136"/>
      <c r="C2761" s="137"/>
      <c r="D2761" s="146"/>
      <c r="E2761" s="146"/>
      <c r="F2761" s="137"/>
      <c r="G2761" s="147"/>
      <c r="H2761" s="147"/>
      <c r="I2761" s="147"/>
      <c r="J2761" s="147"/>
      <c r="K2761" s="38"/>
      <c r="L2761" s="144"/>
      <c r="M2761" s="144"/>
      <c r="N2761" s="61"/>
      <c r="O2761" s="314"/>
      <c r="Q2761" t="str">
        <f t="shared" si="868"/>
        <v/>
      </c>
      <c r="S2761" t="e">
        <f t="shared" ca="1" si="855"/>
        <v>#VALUE!</v>
      </c>
      <c r="T2761" t="e">
        <f t="shared" ca="1" si="874"/>
        <v>#VALUE!</v>
      </c>
      <c r="U2761">
        <f t="shared" si="856"/>
        <v>2688</v>
      </c>
      <c r="V2761">
        <v>224.83333333335099</v>
      </c>
      <c r="W2761">
        <f t="shared" si="859"/>
        <v>224</v>
      </c>
      <c r="X2761" t="str" cm="1">
        <f t="array" aca="1" ref="X2761" ca="1">IFERROR(INDEX('PC&amp;PD'!$A$1:$AS$19,ROW('PC&amp;PD'!$A$19),MATCH(INDIRECT(T2761),'PC&amp;PD'!$A$1:$AS$1,0)),"")</f>
        <v/>
      </c>
      <c r="AA2761" t="str">
        <f t="shared" si="869"/>
        <v/>
      </c>
      <c r="AB2761" t="str">
        <f t="shared" si="870"/>
        <v/>
      </c>
      <c r="AC2761" t="e">
        <f t="shared" ca="1" si="871"/>
        <v>#VALUE!</v>
      </c>
      <c r="AD2761" t="str" cm="1">
        <f t="array" aca="1" ref="AD2761" ca="1">IFERROR(IF((LEFT(INDIRECT("$F"&amp;$S2761),4))="GOTS",IF($G2761="Organic","GOTS_Organic_raw",(IF($G2761="Responsible","GOTS_Responsible",(IF($G2761="No Attribute (Conventional)","GOTS_conventional",(IF($G2761="Recycled Pre/Post-Consumer","GOTS_pre_post",(IF($G2761="In-Conversion","GOTS_in_conversion",(IF($G2761="Sustainably Sourced","Sustainably_sourced",(IF($G2761="Recycled pre-consumer organic","GOTS_recycled_organic",""))))))))))))),IF($G2761="Organic","Organic",(IF($G2761="Responsible","Responsible",(IF($G2761="No Attribute (Conventional)","No_Attribute_Conventional",(IF($G2761="Recycled Pre/Post-Consumer","Recycled_Pre_Post_Consumer",(IF($G2761="In-Conversion","In_Conversion",(IF($G2761="Recycled Pre-Consumer","Recycled_Pre_Consumer",(IF($G2761="Recycled Post-Consumer","Recycled_Post_Consumer",(IF($G2761="Sustainably Sourced","Sustainably_sourced",(IF($G2761="Recycled pre-consumer organic","GOTS_recycled_organic","")))))))))))))))))),"")</f>
        <v/>
      </c>
      <c r="AE2761" t="e" cm="1">
        <f t="array" aca="1" ref="AE2761" ca="1">IF($I2761="",IF(INDIRECT("$F"&amp;$S2761)="","",IF(LEFT(INDIRECT("$F"&amp;$S2761),3)="GRS","GRS_RCS_RM",IF((LEFT(INDIRECT("$F"&amp;$S2761),3))="RCS","GRS_RCS_RM",IF(INDIRECT("$F"&amp;$S2761)="OCS (No Label)","OCS_Conversion_RM",IF(LEFT(INDIRECT("$F"&amp;$S2761),3)="OCS","OCS_RM",IF(RIGHT(INDIRECT("$F"&amp;$S2761),10)="conversion","GOTS_RM_conversion",IF((LEFT(INDIRECT("$F"&amp;$S2761),4))="GOTS","GOTS_RM","Responsible_RM"))))))),"DELETERM")</f>
        <v>#VALUE!</v>
      </c>
      <c r="AF2761" t="e" cm="1">
        <f t="array" aca="1" ref="AF2761" ca="1">IF($S2761="","",INDIRECT("$Z"&amp;$S2761))</f>
        <v>#VALUE!</v>
      </c>
      <c r="AG2761" t="str">
        <f t="shared" si="872"/>
        <v/>
      </c>
      <c r="AH2761" t="str" cm="1">
        <f t="array" aca="1" ref="AH2761" ca="1">IFERROR(INDIRECT("$ag"&amp;S2761),"")</f>
        <v/>
      </c>
      <c r="AI2761" t="e" cm="1">
        <f t="array" aca="1" ref="AI2761" ca="1">INDIRECT("O"&amp;S2761)</f>
        <v>#VALUE!</v>
      </c>
      <c r="AJ2761" t="str">
        <f t="shared" si="873"/>
        <v/>
      </c>
    </row>
    <row r="2762" spans="1:36" ht="16.5" customHeight="1" thickBot="1">
      <c r="A2762" s="131"/>
      <c r="B2762" s="138"/>
      <c r="C2762" s="139"/>
      <c r="D2762" s="148"/>
      <c r="E2762" s="148"/>
      <c r="F2762" s="139"/>
      <c r="G2762" s="149"/>
      <c r="H2762" s="149"/>
      <c r="I2762" s="149"/>
      <c r="J2762" s="149"/>
      <c r="K2762" s="39"/>
      <c r="L2762" s="145"/>
      <c r="M2762" s="145"/>
      <c r="N2762" s="62"/>
      <c r="O2762" s="315"/>
      <c r="Q2762" t="str">
        <f t="shared" si="868"/>
        <v/>
      </c>
      <c r="S2762" t="e">
        <f t="shared" ca="1" si="855"/>
        <v>#VALUE!</v>
      </c>
      <c r="T2762" t="e">
        <f t="shared" ca="1" si="874"/>
        <v>#VALUE!</v>
      </c>
      <c r="U2762">
        <f t="shared" si="856"/>
        <v>2688</v>
      </c>
      <c r="V2762">
        <v>224.91666666668399</v>
      </c>
      <c r="W2762">
        <f t="shared" si="859"/>
        <v>224</v>
      </c>
      <c r="X2762" t="str" cm="1">
        <f t="array" aca="1" ref="X2762" ca="1">IFERROR(INDEX('PC&amp;PD'!$A$1:$AS$19,ROW('PC&amp;PD'!$A$19),MATCH(INDIRECT(T2762),'PC&amp;PD'!$A$1:$AS$1,0)),"")</f>
        <v/>
      </c>
      <c r="AA2762" t="str">
        <f t="shared" si="869"/>
        <v/>
      </c>
      <c r="AB2762" t="str">
        <f t="shared" si="870"/>
        <v/>
      </c>
      <c r="AC2762" t="e">
        <f t="shared" ca="1" si="871"/>
        <v>#VALUE!</v>
      </c>
      <c r="AD2762" t="str" cm="1">
        <f t="array" aca="1" ref="AD2762" ca="1">IFERROR(IF((LEFT(INDIRECT("$F"&amp;$S2762),4))="GOTS",IF($G2762="Organic","GOTS_Organic_raw",(IF($G2762="Responsible","GOTS_Responsible",(IF($G2762="No Attribute (Conventional)","GOTS_conventional",(IF($G2762="Recycled Pre/Post-Consumer","GOTS_pre_post",(IF($G2762="In-Conversion","GOTS_in_conversion",(IF($G2762="Sustainably Sourced","Sustainably_sourced",(IF($G2762="Recycled pre-consumer organic","GOTS_recycled_organic",""))))))))))))),IF($G2762="Organic","Organic",(IF($G2762="Responsible","Responsible",(IF($G2762="No Attribute (Conventional)","No_Attribute_Conventional",(IF($G2762="Recycled Pre/Post-Consumer","Recycled_Pre_Post_Consumer",(IF($G2762="In-Conversion","In_Conversion",(IF($G2762="Recycled Pre-Consumer","Recycled_Pre_Consumer",(IF($G2762="Recycled Post-Consumer","Recycled_Post_Consumer",(IF($G2762="Sustainably Sourced","Sustainably_sourced",(IF($G2762="Recycled pre-consumer organic","GOTS_recycled_organic","")))))))))))))))))),"")</f>
        <v/>
      </c>
      <c r="AE2762" t="e" cm="1">
        <f t="array" aca="1" ref="AE2762" ca="1">IF($I2762="",IF(INDIRECT("$F"&amp;$S2762)="","",IF(LEFT(INDIRECT("$F"&amp;$S2762),3)="GRS","GRS_RCS_RM",IF((LEFT(INDIRECT("$F"&amp;$S2762),3))="RCS","GRS_RCS_RM",IF(INDIRECT("$F"&amp;$S2762)="OCS (No Label)","OCS_Conversion_RM",IF(LEFT(INDIRECT("$F"&amp;$S2762),3)="OCS","OCS_RM",IF(RIGHT(INDIRECT("$F"&amp;$S2762),10)="conversion","GOTS_RM_conversion",IF((LEFT(INDIRECT("$F"&amp;$S2762),4))="GOTS","GOTS_RM","Responsible_RM"))))))),"DELETERM")</f>
        <v>#VALUE!</v>
      </c>
      <c r="AF2762" t="e" cm="1">
        <f t="array" aca="1" ref="AF2762" ca="1">IF($S2762="","",INDIRECT("$Z"&amp;$S2762))</f>
        <v>#VALUE!</v>
      </c>
      <c r="AG2762" t="str">
        <f t="shared" si="872"/>
        <v/>
      </c>
      <c r="AH2762" t="str" cm="1">
        <f t="array" aca="1" ref="AH2762" ca="1">IFERROR(INDIRECT("$ag"&amp;S2762),"")</f>
        <v/>
      </c>
      <c r="AI2762" t="e" cm="1">
        <f t="array" aca="1" ref="AI2762" ca="1">INDIRECT("O"&amp;S2762)</f>
        <v>#VALUE!</v>
      </c>
      <c r="AJ2762" t="str">
        <f t="shared" si="873"/>
        <v/>
      </c>
    </row>
    <row r="2763" spans="1:36" ht="16.5" customHeight="1">
      <c r="A2763" s="128" t="str">
        <f>IF(B2763="","",COUNTA($B$63:$B2763))</f>
        <v/>
      </c>
      <c r="B2763" s="132"/>
      <c r="C2763" s="133"/>
      <c r="D2763" s="140"/>
      <c r="E2763" s="140"/>
      <c r="F2763" s="133"/>
      <c r="G2763" s="141"/>
      <c r="H2763" s="141"/>
      <c r="I2763" s="141"/>
      <c r="J2763" s="141"/>
      <c r="K2763" s="37"/>
      <c r="L2763" s="142" t="str">
        <f>IF(R2763="","",LEFT(R2763,LEN(R2763)-2))</f>
        <v/>
      </c>
      <c r="M2763" s="142"/>
      <c r="N2763" s="60"/>
      <c r="O2763" s="313"/>
      <c r="Q2763" t="str">
        <f t="shared" si="868"/>
        <v/>
      </c>
      <c r="R2763" t="str">
        <f t="shared" ref="R2763" si="875">CONCATENATE($Q2763,Q2764,Q2765,Q2766,Q2767,Q2768,$Q2769,$Q2770,$Q2771,$Q2772,$Q2773,$Q2774)</f>
        <v/>
      </c>
      <c r="S2763" t="e">
        <f t="shared" ca="1" si="855"/>
        <v>#VALUE!</v>
      </c>
      <c r="T2763" t="e">
        <f t="shared" ca="1" si="874"/>
        <v>#VALUE!</v>
      </c>
      <c r="U2763">
        <f t="shared" si="856"/>
        <v>2700</v>
      </c>
      <c r="V2763">
        <v>225.00000000001799</v>
      </c>
      <c r="W2763">
        <f t="shared" si="859"/>
        <v>225</v>
      </c>
      <c r="X2763" t="str" cm="1">
        <f t="array" aca="1" ref="X2763" ca="1">IFERROR(INDEX('PC&amp;PD'!$A$1:$AS$19,ROW('PC&amp;PD'!$A$19),MATCH(INDIRECT(T2763),'PC&amp;PD'!$A$1:$AS$1,0)),"")</f>
        <v/>
      </c>
      <c r="Z2763" t="str">
        <f t="shared" ref="Z2763" si="876">IFERROR(IF($F2763="OCS 100","OCS (OCS 100)",IF($F2763="OCS Blended","OCS (OCS Blended)",IF($F2763="OCS (No Label)","OCS (No Label)",IF($F2763="RCS 100","RCS (RCS 100)",IF($F2763="RCS Blended","RCS (RCS Blended)",IF($F2763="GRS","GRS (GRS)",IF($F2763="GRS (No Label)", "GRS (No Label)",IF($F2763="RDS","RDS (RDS)",IF($F2763="RWS","RWS (RWS)",IF($F2763="RAS","RAS (RAS)",IF($F2763="RMS","RMS (RMS)",IF($F2763="GOTS Organic","GOTS (Organic)",IF($F2763="GOTS Made with organic","GOTS (Made with Organic)",IF($F2763="GOTS Organic - in conversion","GOTS (Organic - In Conversion)",IF($F2763="GOTS Made with organic - in conversion","GOTS (Made with Organic - In Conversion)",""))))))))))))))),"")</f>
        <v/>
      </c>
      <c r="AA2763" t="str">
        <f t="shared" si="869"/>
        <v/>
      </c>
      <c r="AB2763" t="str">
        <f t="shared" si="870"/>
        <v/>
      </c>
      <c r="AC2763" t="e">
        <f t="shared" ca="1" si="871"/>
        <v>#VALUE!</v>
      </c>
      <c r="AD2763" t="str" cm="1">
        <f t="array" aca="1" ref="AD2763" ca="1">IFERROR(IF((LEFT(INDIRECT("$F"&amp;$S2763),4))="GOTS",IF($G2763="Organic","GOTS_Organic_raw",(IF($G2763="Responsible","GOTS_Responsible",(IF($G2763="No Attribute (Conventional)","GOTS_conventional",(IF($G2763="Recycled Pre/Post-Consumer","GOTS_pre_post",(IF($G2763="In-Conversion","GOTS_in_conversion",(IF($G2763="Sustainably Sourced","Sustainably_sourced",(IF($G2763="Recycled pre-consumer organic","GOTS_recycled_organic",""))))))))))))),IF($G2763="Organic","Organic",(IF($G2763="Responsible","Responsible",(IF($G2763="No Attribute (Conventional)","No_Attribute_Conventional",(IF($G2763="Recycled Pre/Post-Consumer","Recycled_Pre_Post_Consumer",(IF($G2763="In-Conversion","In_Conversion",(IF($G2763="Recycled Pre-Consumer","Recycled_Pre_Consumer",(IF($G2763="Recycled Post-Consumer","Recycled_Post_Consumer",(IF($G2763="Sustainably Sourced","Sustainably_sourced",(IF($G2763="Recycled pre-consumer organic","GOTS_recycled_organic","")))))))))))))))))),"")</f>
        <v/>
      </c>
      <c r="AE2763" t="e" cm="1">
        <f t="array" aca="1" ref="AE2763" ca="1">IF($I2763="",IF(INDIRECT("$F"&amp;$S2763)="","",IF(LEFT(INDIRECT("$F"&amp;$S2763),3)="GRS","GRS_RCS_RM",IF((LEFT(INDIRECT("$F"&amp;$S2763),3))="RCS","GRS_RCS_RM",IF(INDIRECT("$F"&amp;$S2763)="OCS (No Label)","OCS_Conversion_RM",IF(LEFT(INDIRECT("$F"&amp;$S2763),3)="OCS","OCS_RM",IF(RIGHT(INDIRECT("$F"&amp;$S2763),10)="conversion","GOTS_RM_conversion",IF((LEFT(INDIRECT("$F"&amp;$S2763),4))="GOTS","GOTS_RM","Responsible_RM"))))))),"DELETERM")</f>
        <v>#VALUE!</v>
      </c>
      <c r="AF2763" t="e" cm="1">
        <f t="array" aca="1" ref="AF2763" ca="1">IF($S2763="","",INDIRECT("$Z"&amp;$S2763))</f>
        <v>#VALUE!</v>
      </c>
      <c r="AG2763" t="str">
        <f t="shared" si="872"/>
        <v/>
      </c>
      <c r="AH2763" t="str" cm="1">
        <f t="array" aca="1" ref="AH2763" ca="1">IFERROR(INDIRECT("$ag"&amp;S2763),"")</f>
        <v/>
      </c>
      <c r="AI2763" t="e" cm="1">
        <f t="array" aca="1" ref="AI2763" ca="1">INDIRECT("O"&amp;S2763)</f>
        <v>#VALUE!</v>
      </c>
      <c r="AJ2763" t="str">
        <f t="shared" si="873"/>
        <v/>
      </c>
    </row>
    <row r="2764" spans="1:36" ht="16.5" customHeight="1">
      <c r="A2764" s="129"/>
      <c r="B2764" s="134"/>
      <c r="C2764" s="135"/>
      <c r="D2764" s="146"/>
      <c r="E2764" s="146"/>
      <c r="F2764" s="135"/>
      <c r="G2764" s="147"/>
      <c r="H2764" s="147"/>
      <c r="I2764" s="147"/>
      <c r="J2764" s="147"/>
      <c r="K2764" s="38"/>
      <c r="L2764" s="143"/>
      <c r="M2764" s="143"/>
      <c r="N2764" s="61"/>
      <c r="O2764" s="314"/>
      <c r="Q2764" t="str">
        <f t="shared" si="868"/>
        <v/>
      </c>
      <c r="S2764" t="e">
        <f t="shared" ref="S2764:S2827" ca="1" si="877">IF(INDIRECT("A"&amp;$S$63+$U2764)&lt;&gt;"",$S$63+$U2764,"")</f>
        <v>#VALUE!</v>
      </c>
      <c r="T2764" t="e">
        <f t="shared" ca="1" si="874"/>
        <v>#VALUE!</v>
      </c>
      <c r="U2764">
        <f t="shared" ref="U2764:U2827" si="878">(12*W2764)</f>
        <v>2700</v>
      </c>
      <c r="V2764">
        <v>225.08333333335099</v>
      </c>
      <c r="W2764">
        <f t="shared" si="859"/>
        <v>225</v>
      </c>
      <c r="X2764" t="str" cm="1">
        <f t="array" aca="1" ref="X2764" ca="1">IFERROR(INDEX('PC&amp;PD'!$A$1:$AS$19,ROW('PC&amp;PD'!$A$19),MATCH(INDIRECT(T2764),'PC&amp;PD'!$A$1:$AS$1,0)),"")</f>
        <v/>
      </c>
      <c r="AA2764" t="str">
        <f t="shared" si="869"/>
        <v/>
      </c>
      <c r="AB2764" t="str">
        <f t="shared" si="870"/>
        <v/>
      </c>
      <c r="AC2764" t="e">
        <f t="shared" ca="1" si="871"/>
        <v>#VALUE!</v>
      </c>
      <c r="AD2764" t="str" cm="1">
        <f t="array" aca="1" ref="AD2764" ca="1">IFERROR(IF((LEFT(INDIRECT("$F"&amp;$S2764),4))="GOTS",IF($G2764="Organic","GOTS_Organic_raw",(IF($G2764="Responsible","GOTS_Responsible",(IF($G2764="No Attribute (Conventional)","GOTS_conventional",(IF($G2764="Recycled Pre/Post-Consumer","GOTS_pre_post",(IF($G2764="In-Conversion","GOTS_in_conversion",(IF($G2764="Sustainably Sourced","Sustainably_sourced",(IF($G2764="Recycled pre-consumer organic","GOTS_recycled_organic",""))))))))))))),IF($G2764="Organic","Organic",(IF($G2764="Responsible","Responsible",(IF($G2764="No Attribute (Conventional)","No_Attribute_Conventional",(IF($G2764="Recycled Pre/Post-Consumer","Recycled_Pre_Post_Consumer",(IF($G2764="In-Conversion","In_Conversion",(IF($G2764="Recycled Pre-Consumer","Recycled_Pre_Consumer",(IF($G2764="Recycled Post-Consumer","Recycled_Post_Consumer",(IF($G2764="Sustainably Sourced","Sustainably_sourced",(IF($G2764="Recycled pre-consumer organic","GOTS_recycled_organic","")))))))))))))))))),"")</f>
        <v/>
      </c>
      <c r="AE2764" t="e" cm="1">
        <f t="array" aca="1" ref="AE2764" ca="1">IF($I2764="",IF(INDIRECT("$F"&amp;$S2764)="","",IF(LEFT(INDIRECT("$F"&amp;$S2764),3)="GRS","GRS_RCS_RM",IF((LEFT(INDIRECT("$F"&amp;$S2764),3))="RCS","GRS_RCS_RM",IF(INDIRECT("$F"&amp;$S2764)="OCS (No Label)","OCS_Conversion_RM",IF(LEFT(INDIRECT("$F"&amp;$S2764),3)="OCS","OCS_RM",IF(RIGHT(INDIRECT("$F"&amp;$S2764),10)="conversion","GOTS_RM_conversion",IF((LEFT(INDIRECT("$F"&amp;$S2764),4))="GOTS","GOTS_RM","Responsible_RM"))))))),"DELETERM")</f>
        <v>#VALUE!</v>
      </c>
      <c r="AF2764" t="e" cm="1">
        <f t="array" aca="1" ref="AF2764" ca="1">IF($S2764="","",INDIRECT("$Z"&amp;$S2764))</f>
        <v>#VALUE!</v>
      </c>
      <c r="AG2764" t="str">
        <f t="shared" si="872"/>
        <v/>
      </c>
      <c r="AH2764" t="str" cm="1">
        <f t="array" aca="1" ref="AH2764" ca="1">IFERROR(INDIRECT("$ag"&amp;S2764),"")</f>
        <v/>
      </c>
      <c r="AI2764" t="e" cm="1">
        <f t="array" aca="1" ref="AI2764" ca="1">INDIRECT("O"&amp;S2764)</f>
        <v>#VALUE!</v>
      </c>
      <c r="AJ2764" t="str">
        <f t="shared" si="873"/>
        <v/>
      </c>
    </row>
    <row r="2765" spans="1:36" ht="16.5" customHeight="1">
      <c r="A2765" s="129"/>
      <c r="B2765" s="134"/>
      <c r="C2765" s="135"/>
      <c r="D2765" s="146"/>
      <c r="E2765" s="146"/>
      <c r="F2765" s="135"/>
      <c r="G2765" s="147"/>
      <c r="H2765" s="147"/>
      <c r="I2765" s="147"/>
      <c r="J2765" s="147"/>
      <c r="K2765" s="38"/>
      <c r="L2765" s="143"/>
      <c r="M2765" s="143"/>
      <c r="N2765" s="61"/>
      <c r="O2765" s="314"/>
      <c r="Q2765" t="str">
        <f t="shared" si="868"/>
        <v/>
      </c>
      <c r="S2765" t="e">
        <f t="shared" ca="1" si="877"/>
        <v>#VALUE!</v>
      </c>
      <c r="T2765" t="e">
        <f t="shared" ca="1" si="874"/>
        <v>#VALUE!</v>
      </c>
      <c r="U2765">
        <f t="shared" si="878"/>
        <v>2700</v>
      </c>
      <c r="V2765">
        <v>225.16666666668399</v>
      </c>
      <c r="W2765">
        <f t="shared" si="859"/>
        <v>225</v>
      </c>
      <c r="X2765" t="str" cm="1">
        <f t="array" aca="1" ref="X2765" ca="1">IFERROR(INDEX('PC&amp;PD'!$A$1:$AS$19,ROW('PC&amp;PD'!$A$19),MATCH(INDIRECT(T2765),'PC&amp;PD'!$A$1:$AS$1,0)),"")</f>
        <v/>
      </c>
      <c r="AA2765" t="str">
        <f t="shared" si="869"/>
        <v/>
      </c>
      <c r="AB2765" t="str">
        <f t="shared" si="870"/>
        <v/>
      </c>
      <c r="AC2765" t="e">
        <f t="shared" ca="1" si="871"/>
        <v>#VALUE!</v>
      </c>
      <c r="AD2765" t="str" cm="1">
        <f t="array" aca="1" ref="AD2765" ca="1">IFERROR(IF((LEFT(INDIRECT("$F"&amp;$S2765),4))="GOTS",IF($G2765="Organic","GOTS_Organic_raw",(IF($G2765="Responsible","GOTS_Responsible",(IF($G2765="No Attribute (Conventional)","GOTS_conventional",(IF($G2765="Recycled Pre/Post-Consumer","GOTS_pre_post",(IF($G2765="In-Conversion","GOTS_in_conversion",(IF($G2765="Sustainably Sourced","Sustainably_sourced",(IF($G2765="Recycled pre-consumer organic","GOTS_recycled_organic",""))))))))))))),IF($G2765="Organic","Organic",(IF($G2765="Responsible","Responsible",(IF($G2765="No Attribute (Conventional)","No_Attribute_Conventional",(IF($G2765="Recycled Pre/Post-Consumer","Recycled_Pre_Post_Consumer",(IF($G2765="In-Conversion","In_Conversion",(IF($G2765="Recycled Pre-Consumer","Recycled_Pre_Consumer",(IF($G2765="Recycled Post-Consumer","Recycled_Post_Consumer",(IF($G2765="Sustainably Sourced","Sustainably_sourced",(IF($G2765="Recycled pre-consumer organic","GOTS_recycled_organic","")))))))))))))))))),"")</f>
        <v/>
      </c>
      <c r="AE2765" t="e" cm="1">
        <f t="array" aca="1" ref="AE2765" ca="1">IF($I2765="",IF(INDIRECT("$F"&amp;$S2765)="","",IF(LEFT(INDIRECT("$F"&amp;$S2765),3)="GRS","GRS_RCS_RM",IF((LEFT(INDIRECT("$F"&amp;$S2765),3))="RCS","GRS_RCS_RM",IF(INDIRECT("$F"&amp;$S2765)="OCS (No Label)","OCS_Conversion_RM",IF(LEFT(INDIRECT("$F"&amp;$S2765),3)="OCS","OCS_RM",IF(RIGHT(INDIRECT("$F"&amp;$S2765),10)="conversion","GOTS_RM_conversion",IF((LEFT(INDIRECT("$F"&amp;$S2765),4))="GOTS","GOTS_RM","Responsible_RM"))))))),"DELETERM")</f>
        <v>#VALUE!</v>
      </c>
      <c r="AF2765" t="e" cm="1">
        <f t="array" aca="1" ref="AF2765" ca="1">IF($S2765="","",INDIRECT("$Z"&amp;$S2765))</f>
        <v>#VALUE!</v>
      </c>
      <c r="AG2765" t="str">
        <f t="shared" si="872"/>
        <v/>
      </c>
      <c r="AH2765" t="str" cm="1">
        <f t="array" aca="1" ref="AH2765" ca="1">IFERROR(INDIRECT("$ag"&amp;S2765),"")</f>
        <v/>
      </c>
      <c r="AI2765" t="e" cm="1">
        <f t="array" aca="1" ref="AI2765" ca="1">INDIRECT("O"&amp;S2765)</f>
        <v>#VALUE!</v>
      </c>
      <c r="AJ2765" t="str">
        <f t="shared" si="873"/>
        <v/>
      </c>
    </row>
    <row r="2766" spans="1:36" ht="16.5" customHeight="1">
      <c r="A2766" s="129"/>
      <c r="B2766" s="134"/>
      <c r="C2766" s="135"/>
      <c r="D2766" s="146"/>
      <c r="E2766" s="146"/>
      <c r="F2766" s="135"/>
      <c r="G2766" s="147"/>
      <c r="H2766" s="147"/>
      <c r="I2766" s="147"/>
      <c r="J2766" s="147"/>
      <c r="K2766" s="38"/>
      <c r="L2766" s="143"/>
      <c r="M2766" s="143"/>
      <c r="N2766" s="61"/>
      <c r="O2766" s="314"/>
      <c r="Q2766" t="str">
        <f t="shared" si="868"/>
        <v/>
      </c>
      <c r="S2766" t="e">
        <f t="shared" ca="1" si="877"/>
        <v>#VALUE!</v>
      </c>
      <c r="T2766" t="e">
        <f t="shared" ca="1" si="874"/>
        <v>#VALUE!</v>
      </c>
      <c r="U2766">
        <f t="shared" si="878"/>
        <v>2700</v>
      </c>
      <c r="V2766">
        <v>225.25000000001799</v>
      </c>
      <c r="W2766">
        <f t="shared" si="859"/>
        <v>225</v>
      </c>
      <c r="X2766" t="str" cm="1">
        <f t="array" aca="1" ref="X2766" ca="1">IFERROR(INDEX('PC&amp;PD'!$A$1:$AS$19,ROW('PC&amp;PD'!$A$19),MATCH(INDIRECT(T2766),'PC&amp;PD'!$A$1:$AS$1,0)),"")</f>
        <v/>
      </c>
      <c r="AA2766" t="str">
        <f t="shared" si="869"/>
        <v/>
      </c>
      <c r="AB2766" t="str">
        <f t="shared" si="870"/>
        <v/>
      </c>
      <c r="AC2766" t="e">
        <f t="shared" ca="1" si="871"/>
        <v>#VALUE!</v>
      </c>
      <c r="AD2766" t="str" cm="1">
        <f t="array" aca="1" ref="AD2766" ca="1">IFERROR(IF((LEFT(INDIRECT("$F"&amp;$S2766),4))="GOTS",IF($G2766="Organic","GOTS_Organic_raw",(IF($G2766="Responsible","GOTS_Responsible",(IF($G2766="No Attribute (Conventional)","GOTS_conventional",(IF($G2766="Recycled Pre/Post-Consumer","GOTS_pre_post",(IF($G2766="In-Conversion","GOTS_in_conversion",(IF($G2766="Sustainably Sourced","Sustainably_sourced",(IF($G2766="Recycled pre-consumer organic","GOTS_recycled_organic",""))))))))))))),IF($G2766="Organic","Organic",(IF($G2766="Responsible","Responsible",(IF($G2766="No Attribute (Conventional)","No_Attribute_Conventional",(IF($G2766="Recycled Pre/Post-Consumer","Recycled_Pre_Post_Consumer",(IF($G2766="In-Conversion","In_Conversion",(IF($G2766="Recycled Pre-Consumer","Recycled_Pre_Consumer",(IF($G2766="Recycled Post-Consumer","Recycled_Post_Consumer",(IF($G2766="Sustainably Sourced","Sustainably_sourced",(IF($G2766="Recycled pre-consumer organic","GOTS_recycled_organic","")))))))))))))))))),"")</f>
        <v/>
      </c>
      <c r="AE2766" t="e" cm="1">
        <f t="array" aca="1" ref="AE2766" ca="1">IF($I2766="",IF(INDIRECT("$F"&amp;$S2766)="","",IF(LEFT(INDIRECT("$F"&amp;$S2766),3)="GRS","GRS_RCS_RM",IF((LEFT(INDIRECT("$F"&amp;$S2766),3))="RCS","GRS_RCS_RM",IF(INDIRECT("$F"&amp;$S2766)="OCS (No Label)","OCS_Conversion_RM",IF(LEFT(INDIRECT("$F"&amp;$S2766),3)="OCS","OCS_RM",IF(RIGHT(INDIRECT("$F"&amp;$S2766),10)="conversion","GOTS_RM_conversion",IF((LEFT(INDIRECT("$F"&amp;$S2766),4))="GOTS","GOTS_RM","Responsible_RM"))))))),"DELETERM")</f>
        <v>#VALUE!</v>
      </c>
      <c r="AF2766" t="e" cm="1">
        <f t="array" aca="1" ref="AF2766" ca="1">IF($S2766="","",INDIRECT("$Z"&amp;$S2766))</f>
        <v>#VALUE!</v>
      </c>
      <c r="AG2766" t="str">
        <f t="shared" si="872"/>
        <v/>
      </c>
      <c r="AH2766" t="str" cm="1">
        <f t="array" aca="1" ref="AH2766" ca="1">IFERROR(INDIRECT("$ag"&amp;S2766),"")</f>
        <v/>
      </c>
      <c r="AI2766" t="e" cm="1">
        <f t="array" aca="1" ref="AI2766" ca="1">INDIRECT("O"&amp;S2766)</f>
        <v>#VALUE!</v>
      </c>
      <c r="AJ2766" t="str">
        <f t="shared" si="873"/>
        <v/>
      </c>
    </row>
    <row r="2767" spans="1:36" ht="16.5" customHeight="1">
      <c r="A2767" s="129"/>
      <c r="B2767" s="134"/>
      <c r="C2767" s="135"/>
      <c r="D2767" s="146"/>
      <c r="E2767" s="146"/>
      <c r="F2767" s="135"/>
      <c r="G2767" s="147"/>
      <c r="H2767" s="147"/>
      <c r="I2767" s="147"/>
      <c r="J2767" s="147"/>
      <c r="K2767" s="38"/>
      <c r="L2767" s="143"/>
      <c r="M2767" s="143"/>
      <c r="N2767" s="61"/>
      <c r="O2767" s="314"/>
      <c r="Q2767" t="str">
        <f t="shared" si="868"/>
        <v/>
      </c>
      <c r="S2767" t="e">
        <f t="shared" ca="1" si="877"/>
        <v>#VALUE!</v>
      </c>
      <c r="T2767" t="e">
        <f t="shared" ca="1" si="874"/>
        <v>#VALUE!</v>
      </c>
      <c r="U2767">
        <f t="shared" si="878"/>
        <v>2700</v>
      </c>
      <c r="V2767">
        <v>225.33333333335099</v>
      </c>
      <c r="W2767">
        <f t="shared" si="859"/>
        <v>225</v>
      </c>
      <c r="X2767" t="str" cm="1">
        <f t="array" aca="1" ref="X2767" ca="1">IFERROR(INDEX('PC&amp;PD'!$A$1:$AS$19,ROW('PC&amp;PD'!$A$19),MATCH(INDIRECT(T2767),'PC&amp;PD'!$A$1:$AS$1,0)),"")</f>
        <v/>
      </c>
      <c r="AA2767" t="str">
        <f t="shared" si="869"/>
        <v/>
      </c>
      <c r="AB2767" t="str">
        <f t="shared" si="870"/>
        <v/>
      </c>
      <c r="AC2767" t="e">
        <f t="shared" ca="1" si="871"/>
        <v>#VALUE!</v>
      </c>
      <c r="AD2767" t="str" cm="1">
        <f t="array" aca="1" ref="AD2767" ca="1">IFERROR(IF((LEFT(INDIRECT("$F"&amp;$S2767),4))="GOTS",IF($G2767="Organic","GOTS_Organic_raw",(IF($G2767="Responsible","GOTS_Responsible",(IF($G2767="No Attribute (Conventional)","GOTS_conventional",(IF($G2767="Recycled Pre/Post-Consumer","GOTS_pre_post",(IF($G2767="In-Conversion","GOTS_in_conversion",(IF($G2767="Sustainably Sourced","Sustainably_sourced",(IF($G2767="Recycled pre-consumer organic","GOTS_recycled_organic",""))))))))))))),IF($G2767="Organic","Organic",(IF($G2767="Responsible","Responsible",(IF($G2767="No Attribute (Conventional)","No_Attribute_Conventional",(IF($G2767="Recycled Pre/Post-Consumer","Recycled_Pre_Post_Consumer",(IF($G2767="In-Conversion","In_Conversion",(IF($G2767="Recycled Pre-Consumer","Recycled_Pre_Consumer",(IF($G2767="Recycled Post-Consumer","Recycled_Post_Consumer",(IF($G2767="Sustainably Sourced","Sustainably_sourced",(IF($G2767="Recycled pre-consumer organic","GOTS_recycled_organic","")))))))))))))))))),"")</f>
        <v/>
      </c>
      <c r="AE2767" t="e" cm="1">
        <f t="array" aca="1" ref="AE2767" ca="1">IF($I2767="",IF(INDIRECT("$F"&amp;$S2767)="","",IF(LEFT(INDIRECT("$F"&amp;$S2767),3)="GRS","GRS_RCS_RM",IF((LEFT(INDIRECT("$F"&amp;$S2767),3))="RCS","GRS_RCS_RM",IF(INDIRECT("$F"&amp;$S2767)="OCS (No Label)","OCS_Conversion_RM",IF(LEFT(INDIRECT("$F"&amp;$S2767),3)="OCS","OCS_RM",IF(RIGHT(INDIRECT("$F"&amp;$S2767),10)="conversion","GOTS_RM_conversion",IF((LEFT(INDIRECT("$F"&amp;$S2767),4))="GOTS","GOTS_RM","Responsible_RM"))))))),"DELETERM")</f>
        <v>#VALUE!</v>
      </c>
      <c r="AF2767" t="e" cm="1">
        <f t="array" aca="1" ref="AF2767" ca="1">IF($S2767="","",INDIRECT("$Z"&amp;$S2767))</f>
        <v>#VALUE!</v>
      </c>
      <c r="AG2767" t="str">
        <f t="shared" si="872"/>
        <v/>
      </c>
      <c r="AH2767" t="str" cm="1">
        <f t="array" aca="1" ref="AH2767" ca="1">IFERROR(INDIRECT("$ag"&amp;S2767),"")</f>
        <v/>
      </c>
      <c r="AI2767" t="e" cm="1">
        <f t="array" aca="1" ref="AI2767" ca="1">INDIRECT("O"&amp;S2767)</f>
        <v>#VALUE!</v>
      </c>
      <c r="AJ2767" t="str">
        <f t="shared" si="873"/>
        <v/>
      </c>
    </row>
    <row r="2768" spans="1:36" ht="16.5" customHeight="1">
      <c r="A2768" s="129"/>
      <c r="B2768" s="134"/>
      <c r="C2768" s="135"/>
      <c r="D2768" s="146"/>
      <c r="E2768" s="146"/>
      <c r="F2768" s="135"/>
      <c r="G2768" s="147"/>
      <c r="H2768" s="147"/>
      <c r="I2768" s="147"/>
      <c r="J2768" s="147"/>
      <c r="K2768" s="38"/>
      <c r="L2768" s="143"/>
      <c r="M2768" s="143"/>
      <c r="N2768" s="61"/>
      <c r="O2768" s="314"/>
      <c r="Q2768" t="str">
        <f t="shared" si="868"/>
        <v/>
      </c>
      <c r="S2768" t="e">
        <f t="shared" ca="1" si="877"/>
        <v>#VALUE!</v>
      </c>
      <c r="T2768" t="e">
        <f t="shared" ca="1" si="874"/>
        <v>#VALUE!</v>
      </c>
      <c r="U2768">
        <f t="shared" si="878"/>
        <v>2700</v>
      </c>
      <c r="V2768">
        <v>225.41666666668399</v>
      </c>
      <c r="W2768">
        <f t="shared" si="859"/>
        <v>225</v>
      </c>
      <c r="X2768" t="str" cm="1">
        <f t="array" aca="1" ref="X2768" ca="1">IFERROR(INDEX('PC&amp;PD'!$A$1:$AS$19,ROW('PC&amp;PD'!$A$19),MATCH(INDIRECT(T2768),'PC&amp;PD'!$A$1:$AS$1,0)),"")</f>
        <v/>
      </c>
      <c r="AA2768" t="str">
        <f t="shared" si="869"/>
        <v/>
      </c>
      <c r="AB2768" t="str">
        <f t="shared" si="870"/>
        <v/>
      </c>
      <c r="AC2768" t="e">
        <f t="shared" ca="1" si="871"/>
        <v>#VALUE!</v>
      </c>
      <c r="AD2768" t="str" cm="1">
        <f t="array" aca="1" ref="AD2768" ca="1">IFERROR(IF((LEFT(INDIRECT("$F"&amp;$S2768),4))="GOTS",IF($G2768="Organic","GOTS_Organic_raw",(IF($G2768="Responsible","GOTS_Responsible",(IF($G2768="No Attribute (Conventional)","GOTS_conventional",(IF($G2768="Recycled Pre/Post-Consumer","GOTS_pre_post",(IF($G2768="In-Conversion","GOTS_in_conversion",(IF($G2768="Sustainably Sourced","Sustainably_sourced",(IF($G2768="Recycled pre-consumer organic","GOTS_recycled_organic",""))))))))))))),IF($G2768="Organic","Organic",(IF($G2768="Responsible","Responsible",(IF($G2768="No Attribute (Conventional)","No_Attribute_Conventional",(IF($G2768="Recycled Pre/Post-Consumer","Recycled_Pre_Post_Consumer",(IF($G2768="In-Conversion","In_Conversion",(IF($G2768="Recycled Pre-Consumer","Recycled_Pre_Consumer",(IF($G2768="Recycled Post-Consumer","Recycled_Post_Consumer",(IF($G2768="Sustainably Sourced","Sustainably_sourced",(IF($G2768="Recycled pre-consumer organic","GOTS_recycled_organic","")))))))))))))))))),"")</f>
        <v/>
      </c>
      <c r="AE2768" t="e" cm="1">
        <f t="array" aca="1" ref="AE2768" ca="1">IF($I2768="",IF(INDIRECT("$F"&amp;$S2768)="","",IF(LEFT(INDIRECT("$F"&amp;$S2768),3)="GRS","GRS_RCS_RM",IF((LEFT(INDIRECT("$F"&amp;$S2768),3))="RCS","GRS_RCS_RM",IF(INDIRECT("$F"&amp;$S2768)="OCS (No Label)","OCS_Conversion_RM",IF(LEFT(INDIRECT("$F"&amp;$S2768),3)="OCS","OCS_RM",IF(RIGHT(INDIRECT("$F"&amp;$S2768),10)="conversion","GOTS_RM_conversion",IF((LEFT(INDIRECT("$F"&amp;$S2768),4))="GOTS","GOTS_RM","Responsible_RM"))))))),"DELETERM")</f>
        <v>#VALUE!</v>
      </c>
      <c r="AF2768" t="e" cm="1">
        <f t="array" aca="1" ref="AF2768" ca="1">IF($S2768="","",INDIRECT("$Z"&amp;$S2768))</f>
        <v>#VALUE!</v>
      </c>
      <c r="AG2768" t="str">
        <f t="shared" si="872"/>
        <v/>
      </c>
      <c r="AH2768" t="str" cm="1">
        <f t="array" aca="1" ref="AH2768" ca="1">IFERROR(INDIRECT("$ag"&amp;S2768),"")</f>
        <v/>
      </c>
      <c r="AI2768" t="e" cm="1">
        <f t="array" aca="1" ref="AI2768" ca="1">INDIRECT("O"&amp;S2768)</f>
        <v>#VALUE!</v>
      </c>
      <c r="AJ2768" t="str">
        <f t="shared" si="873"/>
        <v/>
      </c>
    </row>
    <row r="2769" spans="1:36" ht="16.5" customHeight="1">
      <c r="A2769" s="130"/>
      <c r="B2769" s="136"/>
      <c r="C2769" s="137"/>
      <c r="D2769" s="146"/>
      <c r="E2769" s="146"/>
      <c r="F2769" s="137"/>
      <c r="G2769" s="147"/>
      <c r="H2769" s="147"/>
      <c r="I2769" s="147"/>
      <c r="J2769" s="147"/>
      <c r="K2769" s="38"/>
      <c r="L2769" s="144"/>
      <c r="M2769" s="144"/>
      <c r="N2769" s="61"/>
      <c r="O2769" s="314"/>
      <c r="Q2769" t="str">
        <f t="shared" si="868"/>
        <v/>
      </c>
      <c r="S2769" t="e">
        <f t="shared" ca="1" si="877"/>
        <v>#VALUE!</v>
      </c>
      <c r="T2769" t="e">
        <f t="shared" ca="1" si="874"/>
        <v>#VALUE!</v>
      </c>
      <c r="U2769">
        <f t="shared" si="878"/>
        <v>2700</v>
      </c>
      <c r="V2769">
        <v>225.50000000001799</v>
      </c>
      <c r="W2769">
        <f t="shared" si="859"/>
        <v>225</v>
      </c>
      <c r="X2769" t="str" cm="1">
        <f t="array" aca="1" ref="X2769" ca="1">IFERROR(INDEX('PC&amp;PD'!$A$1:$AS$19,ROW('PC&amp;PD'!$A$19),MATCH(INDIRECT(T2769),'PC&amp;PD'!$A$1:$AS$1,0)),"")</f>
        <v/>
      </c>
      <c r="AA2769" t="str">
        <f t="shared" si="869"/>
        <v/>
      </c>
      <c r="AB2769" t="str">
        <f t="shared" si="870"/>
        <v/>
      </c>
      <c r="AC2769" t="e">
        <f t="shared" ca="1" si="871"/>
        <v>#VALUE!</v>
      </c>
      <c r="AD2769" t="str" cm="1">
        <f t="array" aca="1" ref="AD2769" ca="1">IFERROR(IF((LEFT(INDIRECT("$F"&amp;$S2769),4))="GOTS",IF($G2769="Organic","GOTS_Organic_raw",(IF($G2769="Responsible","GOTS_Responsible",(IF($G2769="No Attribute (Conventional)","GOTS_conventional",(IF($G2769="Recycled Pre/Post-Consumer","GOTS_pre_post",(IF($G2769="In-Conversion","GOTS_in_conversion",(IF($G2769="Sustainably Sourced","Sustainably_sourced",(IF($G2769="Recycled pre-consumer organic","GOTS_recycled_organic",""))))))))))))),IF($G2769="Organic","Organic",(IF($G2769="Responsible","Responsible",(IF($G2769="No Attribute (Conventional)","No_Attribute_Conventional",(IF($G2769="Recycled Pre/Post-Consumer","Recycled_Pre_Post_Consumer",(IF($G2769="In-Conversion","In_Conversion",(IF($G2769="Recycled Pre-Consumer","Recycled_Pre_Consumer",(IF($G2769="Recycled Post-Consumer","Recycled_Post_Consumer",(IF($G2769="Sustainably Sourced","Sustainably_sourced",(IF($G2769="Recycled pre-consumer organic","GOTS_recycled_organic","")))))))))))))))))),"")</f>
        <v/>
      </c>
      <c r="AE2769" t="e" cm="1">
        <f t="array" aca="1" ref="AE2769" ca="1">IF($I2769="",IF(INDIRECT("$F"&amp;$S2769)="","",IF(LEFT(INDIRECT("$F"&amp;$S2769),3)="GRS","GRS_RCS_RM",IF((LEFT(INDIRECT("$F"&amp;$S2769),3))="RCS","GRS_RCS_RM",IF(INDIRECT("$F"&amp;$S2769)="OCS (No Label)","OCS_Conversion_RM",IF(LEFT(INDIRECT("$F"&amp;$S2769),3)="OCS","OCS_RM",IF(RIGHT(INDIRECT("$F"&amp;$S2769),10)="conversion","GOTS_RM_conversion",IF((LEFT(INDIRECT("$F"&amp;$S2769),4))="GOTS","GOTS_RM","Responsible_RM"))))))),"DELETERM")</f>
        <v>#VALUE!</v>
      </c>
      <c r="AF2769" t="e" cm="1">
        <f t="array" aca="1" ref="AF2769" ca="1">IF($S2769="","",INDIRECT("$Z"&amp;$S2769))</f>
        <v>#VALUE!</v>
      </c>
      <c r="AG2769" t="str">
        <f t="shared" si="872"/>
        <v/>
      </c>
      <c r="AH2769" t="str" cm="1">
        <f t="array" aca="1" ref="AH2769" ca="1">IFERROR(INDIRECT("$ag"&amp;S2769),"")</f>
        <v/>
      </c>
      <c r="AI2769" t="e" cm="1">
        <f t="array" aca="1" ref="AI2769" ca="1">INDIRECT("O"&amp;S2769)</f>
        <v>#VALUE!</v>
      </c>
      <c r="AJ2769" t="str">
        <f t="shared" si="873"/>
        <v/>
      </c>
    </row>
    <row r="2770" spans="1:36" ht="16.5" customHeight="1">
      <c r="A2770" s="130"/>
      <c r="B2770" s="136"/>
      <c r="C2770" s="137"/>
      <c r="D2770" s="146"/>
      <c r="E2770" s="146"/>
      <c r="F2770" s="137"/>
      <c r="G2770" s="147"/>
      <c r="H2770" s="147"/>
      <c r="I2770" s="147"/>
      <c r="J2770" s="147"/>
      <c r="K2770" s="38"/>
      <c r="L2770" s="144"/>
      <c r="M2770" s="144"/>
      <c r="N2770" s="61"/>
      <c r="O2770" s="314"/>
      <c r="Q2770" t="str">
        <f t="shared" si="868"/>
        <v/>
      </c>
      <c r="S2770" t="e">
        <f t="shared" ca="1" si="877"/>
        <v>#VALUE!</v>
      </c>
      <c r="T2770" t="e">
        <f t="shared" ca="1" si="874"/>
        <v>#VALUE!</v>
      </c>
      <c r="U2770">
        <f t="shared" si="878"/>
        <v>2700</v>
      </c>
      <c r="V2770">
        <v>225.58333333335099</v>
      </c>
      <c r="W2770">
        <f t="shared" si="859"/>
        <v>225</v>
      </c>
      <c r="X2770" t="str" cm="1">
        <f t="array" aca="1" ref="X2770" ca="1">IFERROR(INDEX('PC&amp;PD'!$A$1:$AS$19,ROW('PC&amp;PD'!$A$19),MATCH(INDIRECT(T2770),'PC&amp;PD'!$A$1:$AS$1,0)),"")</f>
        <v/>
      </c>
      <c r="AA2770" t="str">
        <f t="shared" si="869"/>
        <v/>
      </c>
      <c r="AB2770" t="str">
        <f t="shared" si="870"/>
        <v/>
      </c>
      <c r="AC2770" t="e">
        <f t="shared" ca="1" si="871"/>
        <v>#VALUE!</v>
      </c>
      <c r="AD2770" t="str" cm="1">
        <f t="array" aca="1" ref="AD2770" ca="1">IFERROR(IF((LEFT(INDIRECT("$F"&amp;$S2770),4))="GOTS",IF($G2770="Organic","GOTS_Organic_raw",(IF($G2770="Responsible","GOTS_Responsible",(IF($G2770="No Attribute (Conventional)","GOTS_conventional",(IF($G2770="Recycled Pre/Post-Consumer","GOTS_pre_post",(IF($G2770="In-Conversion","GOTS_in_conversion",(IF($G2770="Sustainably Sourced","Sustainably_sourced",(IF($G2770="Recycled pre-consumer organic","GOTS_recycled_organic",""))))))))))))),IF($G2770="Organic","Organic",(IF($G2770="Responsible","Responsible",(IF($G2770="No Attribute (Conventional)","No_Attribute_Conventional",(IF($G2770="Recycled Pre/Post-Consumer","Recycled_Pre_Post_Consumer",(IF($G2770="In-Conversion","In_Conversion",(IF($G2770="Recycled Pre-Consumer","Recycled_Pre_Consumer",(IF($G2770="Recycled Post-Consumer","Recycled_Post_Consumer",(IF($G2770="Sustainably Sourced","Sustainably_sourced",(IF($G2770="Recycled pre-consumer organic","GOTS_recycled_organic","")))))))))))))))))),"")</f>
        <v/>
      </c>
      <c r="AE2770" t="e" cm="1">
        <f t="array" aca="1" ref="AE2770" ca="1">IF($I2770="",IF(INDIRECT("$F"&amp;$S2770)="","",IF(LEFT(INDIRECT("$F"&amp;$S2770),3)="GRS","GRS_RCS_RM",IF((LEFT(INDIRECT("$F"&amp;$S2770),3))="RCS","GRS_RCS_RM",IF(INDIRECT("$F"&amp;$S2770)="OCS (No Label)","OCS_Conversion_RM",IF(LEFT(INDIRECT("$F"&amp;$S2770),3)="OCS","OCS_RM",IF(RIGHT(INDIRECT("$F"&amp;$S2770),10)="conversion","GOTS_RM_conversion",IF((LEFT(INDIRECT("$F"&amp;$S2770),4))="GOTS","GOTS_RM","Responsible_RM"))))))),"DELETERM")</f>
        <v>#VALUE!</v>
      </c>
      <c r="AF2770" t="e" cm="1">
        <f t="array" aca="1" ref="AF2770" ca="1">IF($S2770="","",INDIRECT("$Z"&amp;$S2770))</f>
        <v>#VALUE!</v>
      </c>
      <c r="AG2770" t="str">
        <f t="shared" si="872"/>
        <v/>
      </c>
      <c r="AH2770" t="str" cm="1">
        <f t="array" aca="1" ref="AH2770" ca="1">IFERROR(INDIRECT("$ag"&amp;S2770),"")</f>
        <v/>
      </c>
      <c r="AI2770" t="e" cm="1">
        <f t="array" aca="1" ref="AI2770" ca="1">INDIRECT("O"&amp;S2770)</f>
        <v>#VALUE!</v>
      </c>
      <c r="AJ2770" t="str">
        <f t="shared" si="873"/>
        <v/>
      </c>
    </row>
    <row r="2771" spans="1:36" ht="16.5" customHeight="1">
      <c r="A2771" s="130"/>
      <c r="B2771" s="136"/>
      <c r="C2771" s="137"/>
      <c r="D2771" s="146"/>
      <c r="E2771" s="146"/>
      <c r="F2771" s="137"/>
      <c r="G2771" s="147"/>
      <c r="H2771" s="147"/>
      <c r="I2771" s="147"/>
      <c r="J2771" s="147"/>
      <c r="K2771" s="38"/>
      <c r="L2771" s="144"/>
      <c r="M2771" s="144"/>
      <c r="N2771" s="61"/>
      <c r="O2771" s="314"/>
      <c r="Q2771" t="str">
        <f t="shared" si="868"/>
        <v/>
      </c>
      <c r="S2771" t="e">
        <f t="shared" ca="1" si="877"/>
        <v>#VALUE!</v>
      </c>
      <c r="T2771" t="e">
        <f t="shared" ca="1" si="874"/>
        <v>#VALUE!</v>
      </c>
      <c r="U2771">
        <f t="shared" si="878"/>
        <v>2700</v>
      </c>
      <c r="V2771">
        <v>225.66666666668399</v>
      </c>
      <c r="W2771">
        <f t="shared" si="859"/>
        <v>225</v>
      </c>
      <c r="X2771" t="str" cm="1">
        <f t="array" aca="1" ref="X2771" ca="1">IFERROR(INDEX('PC&amp;PD'!$A$1:$AS$19,ROW('PC&amp;PD'!$A$19),MATCH(INDIRECT(T2771),'PC&amp;PD'!$A$1:$AS$1,0)),"")</f>
        <v/>
      </c>
      <c r="AA2771" t="str">
        <f t="shared" si="869"/>
        <v/>
      </c>
      <c r="AB2771" t="str">
        <f t="shared" si="870"/>
        <v/>
      </c>
      <c r="AC2771" t="e">
        <f t="shared" ca="1" si="871"/>
        <v>#VALUE!</v>
      </c>
      <c r="AD2771" t="str" cm="1">
        <f t="array" aca="1" ref="AD2771" ca="1">IFERROR(IF((LEFT(INDIRECT("$F"&amp;$S2771),4))="GOTS",IF($G2771="Organic","GOTS_Organic_raw",(IF($G2771="Responsible","GOTS_Responsible",(IF($G2771="No Attribute (Conventional)","GOTS_conventional",(IF($G2771="Recycled Pre/Post-Consumer","GOTS_pre_post",(IF($G2771="In-Conversion","GOTS_in_conversion",(IF($G2771="Sustainably Sourced","Sustainably_sourced",(IF($G2771="Recycled pre-consumer organic","GOTS_recycled_organic",""))))))))))))),IF($G2771="Organic","Organic",(IF($G2771="Responsible","Responsible",(IF($G2771="No Attribute (Conventional)","No_Attribute_Conventional",(IF($G2771="Recycled Pre/Post-Consumer","Recycled_Pre_Post_Consumer",(IF($G2771="In-Conversion","In_Conversion",(IF($G2771="Recycled Pre-Consumer","Recycled_Pre_Consumer",(IF($G2771="Recycled Post-Consumer","Recycled_Post_Consumer",(IF($G2771="Sustainably Sourced","Sustainably_sourced",(IF($G2771="Recycled pre-consumer organic","GOTS_recycled_organic","")))))))))))))))))),"")</f>
        <v/>
      </c>
      <c r="AE2771" t="e" cm="1">
        <f t="array" aca="1" ref="AE2771" ca="1">IF($I2771="",IF(INDIRECT("$F"&amp;$S2771)="","",IF(LEFT(INDIRECT("$F"&amp;$S2771),3)="GRS","GRS_RCS_RM",IF((LEFT(INDIRECT("$F"&amp;$S2771),3))="RCS","GRS_RCS_RM",IF(INDIRECT("$F"&amp;$S2771)="OCS (No Label)","OCS_Conversion_RM",IF(LEFT(INDIRECT("$F"&amp;$S2771),3)="OCS","OCS_RM",IF(RIGHT(INDIRECT("$F"&amp;$S2771),10)="conversion","GOTS_RM_conversion",IF((LEFT(INDIRECT("$F"&amp;$S2771),4))="GOTS","GOTS_RM","Responsible_RM"))))))),"DELETERM")</f>
        <v>#VALUE!</v>
      </c>
      <c r="AF2771" t="e" cm="1">
        <f t="array" aca="1" ref="AF2771" ca="1">IF($S2771="","",INDIRECT("$Z"&amp;$S2771))</f>
        <v>#VALUE!</v>
      </c>
      <c r="AG2771" t="str">
        <f t="shared" si="872"/>
        <v/>
      </c>
      <c r="AH2771" t="str" cm="1">
        <f t="array" aca="1" ref="AH2771" ca="1">IFERROR(INDIRECT("$ag"&amp;S2771),"")</f>
        <v/>
      </c>
      <c r="AI2771" t="e" cm="1">
        <f t="array" aca="1" ref="AI2771" ca="1">INDIRECT("O"&amp;S2771)</f>
        <v>#VALUE!</v>
      </c>
      <c r="AJ2771" t="str">
        <f t="shared" si="873"/>
        <v/>
      </c>
    </row>
    <row r="2772" spans="1:36" ht="16.5" customHeight="1">
      <c r="A2772" s="130"/>
      <c r="B2772" s="136"/>
      <c r="C2772" s="137"/>
      <c r="D2772" s="146"/>
      <c r="E2772" s="146"/>
      <c r="F2772" s="137"/>
      <c r="G2772" s="147"/>
      <c r="H2772" s="147"/>
      <c r="I2772" s="147"/>
      <c r="J2772" s="147"/>
      <c r="K2772" s="38"/>
      <c r="L2772" s="144"/>
      <c r="M2772" s="144"/>
      <c r="N2772" s="61"/>
      <c r="O2772" s="314"/>
      <c r="Q2772" t="str">
        <f t="shared" si="868"/>
        <v/>
      </c>
      <c r="S2772" t="e">
        <f t="shared" ca="1" si="877"/>
        <v>#VALUE!</v>
      </c>
      <c r="T2772" t="e">
        <f t="shared" ca="1" si="874"/>
        <v>#VALUE!</v>
      </c>
      <c r="U2772">
        <f t="shared" si="878"/>
        <v>2700</v>
      </c>
      <c r="V2772">
        <v>225.75000000001799</v>
      </c>
      <c r="W2772">
        <f t="shared" si="859"/>
        <v>225</v>
      </c>
      <c r="X2772" t="str" cm="1">
        <f t="array" aca="1" ref="X2772" ca="1">IFERROR(INDEX('PC&amp;PD'!$A$1:$AS$19,ROW('PC&amp;PD'!$A$19),MATCH(INDIRECT(T2772),'PC&amp;PD'!$A$1:$AS$1,0)),"")</f>
        <v/>
      </c>
      <c r="AA2772" t="str">
        <f t="shared" si="869"/>
        <v/>
      </c>
      <c r="AB2772" t="str">
        <f t="shared" si="870"/>
        <v/>
      </c>
      <c r="AC2772" t="e">
        <f t="shared" ca="1" si="871"/>
        <v>#VALUE!</v>
      </c>
      <c r="AD2772" t="str" cm="1">
        <f t="array" aca="1" ref="AD2772" ca="1">IFERROR(IF((LEFT(INDIRECT("$F"&amp;$S2772),4))="GOTS",IF($G2772="Organic","GOTS_Organic_raw",(IF($G2772="Responsible","GOTS_Responsible",(IF($G2772="No Attribute (Conventional)","GOTS_conventional",(IF($G2772="Recycled Pre/Post-Consumer","GOTS_pre_post",(IF($G2772="In-Conversion","GOTS_in_conversion",(IF($G2772="Sustainably Sourced","Sustainably_sourced",(IF($G2772="Recycled pre-consumer organic","GOTS_recycled_organic",""))))))))))))),IF($G2772="Organic","Organic",(IF($G2772="Responsible","Responsible",(IF($G2772="No Attribute (Conventional)","No_Attribute_Conventional",(IF($G2772="Recycled Pre/Post-Consumer","Recycled_Pre_Post_Consumer",(IF($G2772="In-Conversion","In_Conversion",(IF($G2772="Recycled Pre-Consumer","Recycled_Pre_Consumer",(IF($G2772="Recycled Post-Consumer","Recycled_Post_Consumer",(IF($G2772="Sustainably Sourced","Sustainably_sourced",(IF($G2772="Recycled pre-consumer organic","GOTS_recycled_organic","")))))))))))))))))),"")</f>
        <v/>
      </c>
      <c r="AE2772" t="e" cm="1">
        <f t="array" aca="1" ref="AE2772" ca="1">IF($I2772="",IF(INDIRECT("$F"&amp;$S2772)="","",IF(LEFT(INDIRECT("$F"&amp;$S2772),3)="GRS","GRS_RCS_RM",IF((LEFT(INDIRECT("$F"&amp;$S2772),3))="RCS","GRS_RCS_RM",IF(INDIRECT("$F"&amp;$S2772)="OCS (No Label)","OCS_Conversion_RM",IF(LEFT(INDIRECT("$F"&amp;$S2772),3)="OCS","OCS_RM",IF(RIGHT(INDIRECT("$F"&amp;$S2772),10)="conversion","GOTS_RM_conversion",IF((LEFT(INDIRECT("$F"&amp;$S2772),4))="GOTS","GOTS_RM","Responsible_RM"))))))),"DELETERM")</f>
        <v>#VALUE!</v>
      </c>
      <c r="AF2772" t="e" cm="1">
        <f t="array" aca="1" ref="AF2772" ca="1">IF($S2772="","",INDIRECT("$Z"&amp;$S2772))</f>
        <v>#VALUE!</v>
      </c>
      <c r="AG2772" t="str">
        <f t="shared" si="872"/>
        <v/>
      </c>
      <c r="AH2772" t="str" cm="1">
        <f t="array" aca="1" ref="AH2772" ca="1">IFERROR(INDIRECT("$ag"&amp;S2772),"")</f>
        <v/>
      </c>
      <c r="AI2772" t="e" cm="1">
        <f t="array" aca="1" ref="AI2772" ca="1">INDIRECT("O"&amp;S2772)</f>
        <v>#VALUE!</v>
      </c>
      <c r="AJ2772" t="str">
        <f t="shared" si="873"/>
        <v/>
      </c>
    </row>
    <row r="2773" spans="1:36" ht="16.5" customHeight="1">
      <c r="A2773" s="130"/>
      <c r="B2773" s="136"/>
      <c r="C2773" s="137"/>
      <c r="D2773" s="146"/>
      <c r="E2773" s="146"/>
      <c r="F2773" s="137"/>
      <c r="G2773" s="147"/>
      <c r="H2773" s="147"/>
      <c r="I2773" s="147"/>
      <c r="J2773" s="147"/>
      <c r="K2773" s="38"/>
      <c r="L2773" s="144"/>
      <c r="M2773" s="144"/>
      <c r="N2773" s="61"/>
      <c r="O2773" s="314"/>
      <c r="Q2773" t="str">
        <f t="shared" si="868"/>
        <v/>
      </c>
      <c r="S2773" t="e">
        <f t="shared" ca="1" si="877"/>
        <v>#VALUE!</v>
      </c>
      <c r="T2773" t="e">
        <f t="shared" ca="1" si="874"/>
        <v>#VALUE!</v>
      </c>
      <c r="U2773">
        <f t="shared" si="878"/>
        <v>2700</v>
      </c>
      <c r="V2773">
        <v>225.83333333335099</v>
      </c>
      <c r="W2773">
        <f t="shared" si="859"/>
        <v>225</v>
      </c>
      <c r="X2773" t="str" cm="1">
        <f t="array" aca="1" ref="X2773" ca="1">IFERROR(INDEX('PC&amp;PD'!$A$1:$AS$19,ROW('PC&amp;PD'!$A$19),MATCH(INDIRECT(T2773),'PC&amp;PD'!$A$1:$AS$1,0)),"")</f>
        <v/>
      </c>
      <c r="AA2773" t="str">
        <f t="shared" si="869"/>
        <v/>
      </c>
      <c r="AB2773" t="str">
        <f t="shared" si="870"/>
        <v/>
      </c>
      <c r="AC2773" t="e">
        <f t="shared" ca="1" si="871"/>
        <v>#VALUE!</v>
      </c>
      <c r="AD2773" t="str" cm="1">
        <f t="array" aca="1" ref="AD2773" ca="1">IFERROR(IF((LEFT(INDIRECT("$F"&amp;$S2773),4))="GOTS",IF($G2773="Organic","GOTS_Organic_raw",(IF($G2773="Responsible","GOTS_Responsible",(IF($G2773="No Attribute (Conventional)","GOTS_conventional",(IF($G2773="Recycled Pre/Post-Consumer","GOTS_pre_post",(IF($G2773="In-Conversion","GOTS_in_conversion",(IF($G2773="Sustainably Sourced","Sustainably_sourced",(IF($G2773="Recycled pre-consumer organic","GOTS_recycled_organic",""))))))))))))),IF($G2773="Organic","Organic",(IF($G2773="Responsible","Responsible",(IF($G2773="No Attribute (Conventional)","No_Attribute_Conventional",(IF($G2773="Recycled Pre/Post-Consumer","Recycled_Pre_Post_Consumer",(IF($G2773="In-Conversion","In_Conversion",(IF($G2773="Recycled Pre-Consumer","Recycled_Pre_Consumer",(IF($G2773="Recycled Post-Consumer","Recycled_Post_Consumer",(IF($G2773="Sustainably Sourced","Sustainably_sourced",(IF($G2773="Recycled pre-consumer organic","GOTS_recycled_organic","")))))))))))))))))),"")</f>
        <v/>
      </c>
      <c r="AE2773" t="e" cm="1">
        <f t="array" aca="1" ref="AE2773" ca="1">IF($I2773="",IF(INDIRECT("$F"&amp;$S2773)="","",IF(LEFT(INDIRECT("$F"&amp;$S2773),3)="GRS","GRS_RCS_RM",IF((LEFT(INDIRECT("$F"&amp;$S2773),3))="RCS","GRS_RCS_RM",IF(INDIRECT("$F"&amp;$S2773)="OCS (No Label)","OCS_Conversion_RM",IF(LEFT(INDIRECT("$F"&amp;$S2773),3)="OCS","OCS_RM",IF(RIGHT(INDIRECT("$F"&amp;$S2773),10)="conversion","GOTS_RM_conversion",IF((LEFT(INDIRECT("$F"&amp;$S2773),4))="GOTS","GOTS_RM","Responsible_RM"))))))),"DELETERM")</f>
        <v>#VALUE!</v>
      </c>
      <c r="AF2773" t="e" cm="1">
        <f t="array" aca="1" ref="AF2773" ca="1">IF($S2773="","",INDIRECT("$Z"&amp;$S2773))</f>
        <v>#VALUE!</v>
      </c>
      <c r="AG2773" t="str">
        <f t="shared" si="872"/>
        <v/>
      </c>
      <c r="AH2773" t="str" cm="1">
        <f t="array" aca="1" ref="AH2773" ca="1">IFERROR(INDIRECT("$ag"&amp;S2773),"")</f>
        <v/>
      </c>
      <c r="AI2773" t="e" cm="1">
        <f t="array" aca="1" ref="AI2773" ca="1">INDIRECT("O"&amp;S2773)</f>
        <v>#VALUE!</v>
      </c>
      <c r="AJ2773" t="str">
        <f t="shared" si="873"/>
        <v/>
      </c>
    </row>
    <row r="2774" spans="1:36" ht="16.5" customHeight="1" thickBot="1">
      <c r="A2774" s="131"/>
      <c r="B2774" s="138"/>
      <c r="C2774" s="139"/>
      <c r="D2774" s="148"/>
      <c r="E2774" s="148"/>
      <c r="F2774" s="139"/>
      <c r="G2774" s="149"/>
      <c r="H2774" s="149"/>
      <c r="I2774" s="149"/>
      <c r="J2774" s="149"/>
      <c r="K2774" s="39"/>
      <c r="L2774" s="145"/>
      <c r="M2774" s="145"/>
      <c r="N2774" s="62"/>
      <c r="O2774" s="315"/>
      <c r="Q2774" t="str">
        <f t="shared" si="868"/>
        <v/>
      </c>
      <c r="S2774" t="e">
        <f t="shared" ca="1" si="877"/>
        <v>#VALUE!</v>
      </c>
      <c r="T2774" t="e">
        <f t="shared" ca="1" si="874"/>
        <v>#VALUE!</v>
      </c>
      <c r="U2774">
        <f t="shared" si="878"/>
        <v>2700</v>
      </c>
      <c r="V2774">
        <v>225.91666666668399</v>
      </c>
      <c r="W2774">
        <f t="shared" ref="W2774:W2837" si="879">ROUNDDOWN(V2774,0)</f>
        <v>225</v>
      </c>
      <c r="X2774" t="str" cm="1">
        <f t="array" aca="1" ref="X2774" ca="1">IFERROR(INDEX('PC&amp;PD'!$A$1:$AS$19,ROW('PC&amp;PD'!$A$19),MATCH(INDIRECT(T2774),'PC&amp;PD'!$A$1:$AS$1,0)),"")</f>
        <v/>
      </c>
      <c r="AA2774" t="str">
        <f t="shared" si="869"/>
        <v/>
      </c>
      <c r="AB2774" t="str">
        <f t="shared" si="870"/>
        <v/>
      </c>
      <c r="AC2774" t="e">
        <f t="shared" ca="1" si="871"/>
        <v>#VALUE!</v>
      </c>
      <c r="AD2774" t="str" cm="1">
        <f t="array" aca="1" ref="AD2774" ca="1">IFERROR(IF((LEFT(INDIRECT("$F"&amp;$S2774),4))="GOTS",IF($G2774="Organic","GOTS_Organic_raw",(IF($G2774="Responsible","GOTS_Responsible",(IF($G2774="No Attribute (Conventional)","GOTS_conventional",(IF($G2774="Recycled Pre/Post-Consumer","GOTS_pre_post",(IF($G2774="In-Conversion","GOTS_in_conversion",(IF($G2774="Sustainably Sourced","Sustainably_sourced",(IF($G2774="Recycled pre-consumer organic","GOTS_recycled_organic",""))))))))))))),IF($G2774="Organic","Organic",(IF($G2774="Responsible","Responsible",(IF($G2774="No Attribute (Conventional)","No_Attribute_Conventional",(IF($G2774="Recycled Pre/Post-Consumer","Recycled_Pre_Post_Consumer",(IF($G2774="In-Conversion","In_Conversion",(IF($G2774="Recycled Pre-Consumer","Recycled_Pre_Consumer",(IF($G2774="Recycled Post-Consumer","Recycled_Post_Consumer",(IF($G2774="Sustainably Sourced","Sustainably_sourced",(IF($G2774="Recycled pre-consumer organic","GOTS_recycled_organic","")))))))))))))))))),"")</f>
        <v/>
      </c>
      <c r="AE2774" t="e" cm="1">
        <f t="array" aca="1" ref="AE2774" ca="1">IF($I2774="",IF(INDIRECT("$F"&amp;$S2774)="","",IF(LEFT(INDIRECT("$F"&amp;$S2774),3)="GRS","GRS_RCS_RM",IF((LEFT(INDIRECT("$F"&amp;$S2774),3))="RCS","GRS_RCS_RM",IF(INDIRECT("$F"&amp;$S2774)="OCS (No Label)","OCS_Conversion_RM",IF(LEFT(INDIRECT("$F"&amp;$S2774),3)="OCS","OCS_RM",IF(RIGHT(INDIRECT("$F"&amp;$S2774),10)="conversion","GOTS_RM_conversion",IF((LEFT(INDIRECT("$F"&amp;$S2774),4))="GOTS","GOTS_RM","Responsible_RM"))))))),"DELETERM")</f>
        <v>#VALUE!</v>
      </c>
      <c r="AF2774" t="e" cm="1">
        <f t="array" aca="1" ref="AF2774" ca="1">IF($S2774="","",INDIRECT("$Z"&amp;$S2774))</f>
        <v>#VALUE!</v>
      </c>
      <c r="AG2774" t="str">
        <f t="shared" si="872"/>
        <v/>
      </c>
      <c r="AH2774" t="str" cm="1">
        <f t="array" aca="1" ref="AH2774" ca="1">IFERROR(INDIRECT("$ag"&amp;S2774),"")</f>
        <v/>
      </c>
      <c r="AI2774" t="e" cm="1">
        <f t="array" aca="1" ref="AI2774" ca="1">INDIRECT("O"&amp;S2774)</f>
        <v>#VALUE!</v>
      </c>
      <c r="AJ2774" t="str">
        <f t="shared" si="873"/>
        <v/>
      </c>
    </row>
    <row r="2775" spans="1:36" ht="16.5" customHeight="1">
      <c r="A2775" s="128" t="str">
        <f>IF(B2775="","",COUNTA($B$63:$B2775))</f>
        <v/>
      </c>
      <c r="B2775" s="132"/>
      <c r="C2775" s="133"/>
      <c r="D2775" s="140"/>
      <c r="E2775" s="140"/>
      <c r="F2775" s="133"/>
      <c r="G2775" s="141"/>
      <c r="H2775" s="141"/>
      <c r="I2775" s="141"/>
      <c r="J2775" s="141"/>
      <c r="K2775" s="37"/>
      <c r="L2775" s="142" t="str">
        <f>IF(R2775="","",LEFT(R2775,LEN(R2775)-2))</f>
        <v/>
      </c>
      <c r="M2775" s="142"/>
      <c r="N2775" s="60"/>
      <c r="O2775" s="313"/>
      <c r="Q2775" t="str">
        <f t="shared" si="868"/>
        <v/>
      </c>
      <c r="R2775" t="str">
        <f t="shared" ref="R2775" si="880">CONCATENATE($Q2775,Q2776,Q2777,Q2778,Q2779,Q2780,$Q2781,$Q2782,$Q2783,$Q2784,$Q2785,$Q2786)</f>
        <v/>
      </c>
      <c r="S2775" t="e">
        <f t="shared" ca="1" si="877"/>
        <v>#VALUE!</v>
      </c>
      <c r="T2775" t="e">
        <f t="shared" ca="1" si="874"/>
        <v>#VALUE!</v>
      </c>
      <c r="U2775">
        <f t="shared" si="878"/>
        <v>2712</v>
      </c>
      <c r="V2775">
        <v>226.00000000001799</v>
      </c>
      <c r="W2775">
        <f t="shared" si="879"/>
        <v>226</v>
      </c>
      <c r="X2775" t="str" cm="1">
        <f t="array" aca="1" ref="X2775" ca="1">IFERROR(INDEX('PC&amp;PD'!$A$1:$AS$19,ROW('PC&amp;PD'!$A$19),MATCH(INDIRECT(T2775),'PC&amp;PD'!$A$1:$AS$1,0)),"")</f>
        <v/>
      </c>
      <c r="Z2775" t="str">
        <f t="shared" ref="Z2775" si="881">IFERROR(IF($F2775="OCS 100","OCS (OCS 100)",IF($F2775="OCS Blended","OCS (OCS Blended)",IF($F2775="OCS (No Label)","OCS (No Label)",IF($F2775="RCS 100","RCS (RCS 100)",IF($F2775="RCS Blended","RCS (RCS Blended)",IF($F2775="GRS","GRS (GRS)",IF($F2775="GRS (No Label)", "GRS (No Label)",IF($F2775="RDS","RDS (RDS)",IF($F2775="RWS","RWS (RWS)",IF($F2775="RAS","RAS (RAS)",IF($F2775="RMS","RMS (RMS)",IF($F2775="GOTS Organic","GOTS (Organic)",IF($F2775="GOTS Made with organic","GOTS (Made with Organic)",IF($F2775="GOTS Organic - in conversion","GOTS (Organic - In Conversion)",IF($F2775="GOTS Made with organic - in conversion","GOTS (Made with Organic - In Conversion)",""))))))))))))))),"")</f>
        <v/>
      </c>
      <c r="AA2775" t="str">
        <f t="shared" si="869"/>
        <v/>
      </c>
      <c r="AB2775" t="str">
        <f t="shared" si="870"/>
        <v/>
      </c>
      <c r="AC2775" t="e">
        <f t="shared" ca="1" si="871"/>
        <v>#VALUE!</v>
      </c>
      <c r="AD2775" t="str" cm="1">
        <f t="array" aca="1" ref="AD2775" ca="1">IFERROR(IF((LEFT(INDIRECT("$F"&amp;$S2775),4))="GOTS",IF($G2775="Organic","GOTS_Organic_raw",(IF($G2775="Responsible","GOTS_Responsible",(IF($G2775="No Attribute (Conventional)","GOTS_conventional",(IF($G2775="Recycled Pre/Post-Consumer","GOTS_pre_post",(IF($G2775="In-Conversion","GOTS_in_conversion",(IF($G2775="Sustainably Sourced","Sustainably_sourced",(IF($G2775="Recycled pre-consumer organic","GOTS_recycled_organic",""))))))))))))),IF($G2775="Organic","Organic",(IF($G2775="Responsible","Responsible",(IF($G2775="No Attribute (Conventional)","No_Attribute_Conventional",(IF($G2775="Recycled Pre/Post-Consumer","Recycled_Pre_Post_Consumer",(IF($G2775="In-Conversion","In_Conversion",(IF($G2775="Recycled Pre-Consumer","Recycled_Pre_Consumer",(IF($G2775="Recycled Post-Consumer","Recycled_Post_Consumer",(IF($G2775="Sustainably Sourced","Sustainably_sourced",(IF($G2775="Recycled pre-consumer organic","GOTS_recycled_organic","")))))))))))))))))),"")</f>
        <v/>
      </c>
      <c r="AE2775" t="e" cm="1">
        <f t="array" aca="1" ref="AE2775" ca="1">IF($I2775="",IF(INDIRECT("$F"&amp;$S2775)="","",IF(LEFT(INDIRECT("$F"&amp;$S2775),3)="GRS","GRS_RCS_RM",IF((LEFT(INDIRECT("$F"&amp;$S2775),3))="RCS","GRS_RCS_RM",IF(INDIRECT("$F"&amp;$S2775)="OCS (No Label)","OCS_Conversion_RM",IF(LEFT(INDIRECT("$F"&amp;$S2775),3)="OCS","OCS_RM",IF(RIGHT(INDIRECT("$F"&amp;$S2775),10)="conversion","GOTS_RM_conversion",IF((LEFT(INDIRECT("$F"&amp;$S2775),4))="GOTS","GOTS_RM","Responsible_RM"))))))),"DELETERM")</f>
        <v>#VALUE!</v>
      </c>
      <c r="AF2775" t="e" cm="1">
        <f t="array" aca="1" ref="AF2775" ca="1">IF($S2775="","",INDIRECT("$Z"&amp;$S2775))</f>
        <v>#VALUE!</v>
      </c>
      <c r="AG2775" t="str">
        <f t="shared" si="872"/>
        <v/>
      </c>
      <c r="AH2775" t="str" cm="1">
        <f t="array" aca="1" ref="AH2775" ca="1">IFERROR(INDIRECT("$ag"&amp;S2775),"")</f>
        <v/>
      </c>
      <c r="AI2775" t="e" cm="1">
        <f t="array" aca="1" ref="AI2775" ca="1">INDIRECT("O"&amp;S2775)</f>
        <v>#VALUE!</v>
      </c>
      <c r="AJ2775" t="str">
        <f t="shared" si="873"/>
        <v/>
      </c>
    </row>
    <row r="2776" spans="1:36" ht="16.5" customHeight="1">
      <c r="A2776" s="129"/>
      <c r="B2776" s="134"/>
      <c r="C2776" s="135"/>
      <c r="D2776" s="146"/>
      <c r="E2776" s="146"/>
      <c r="F2776" s="135"/>
      <c r="G2776" s="147"/>
      <c r="H2776" s="147"/>
      <c r="I2776" s="147"/>
      <c r="J2776" s="147"/>
      <c r="K2776" s="38"/>
      <c r="L2776" s="143"/>
      <c r="M2776" s="143"/>
      <c r="N2776" s="61"/>
      <c r="O2776" s="314"/>
      <c r="Q2776" t="str">
        <f t="shared" si="868"/>
        <v/>
      </c>
      <c r="S2776" t="e">
        <f t="shared" ca="1" si="877"/>
        <v>#VALUE!</v>
      </c>
      <c r="T2776" t="e">
        <f t="shared" ca="1" si="874"/>
        <v>#VALUE!</v>
      </c>
      <c r="U2776">
        <f t="shared" si="878"/>
        <v>2712</v>
      </c>
      <c r="V2776">
        <v>226.08333333335099</v>
      </c>
      <c r="W2776">
        <f t="shared" si="879"/>
        <v>226</v>
      </c>
      <c r="X2776" t="str" cm="1">
        <f t="array" aca="1" ref="X2776" ca="1">IFERROR(INDEX('PC&amp;PD'!$A$1:$AS$19,ROW('PC&amp;PD'!$A$19),MATCH(INDIRECT(T2776),'PC&amp;PD'!$A$1:$AS$1,0)),"")</f>
        <v/>
      </c>
      <c r="AA2776" t="str">
        <f t="shared" si="869"/>
        <v/>
      </c>
      <c r="AB2776" t="str">
        <f t="shared" si="870"/>
        <v/>
      </c>
      <c r="AC2776" t="e">
        <f t="shared" ca="1" si="871"/>
        <v>#VALUE!</v>
      </c>
      <c r="AD2776" t="str" cm="1">
        <f t="array" aca="1" ref="AD2776" ca="1">IFERROR(IF((LEFT(INDIRECT("$F"&amp;$S2776),4))="GOTS",IF($G2776="Organic","GOTS_Organic_raw",(IF($G2776="Responsible","GOTS_Responsible",(IF($G2776="No Attribute (Conventional)","GOTS_conventional",(IF($G2776="Recycled Pre/Post-Consumer","GOTS_pre_post",(IF($G2776="In-Conversion","GOTS_in_conversion",(IF($G2776="Sustainably Sourced","Sustainably_sourced",(IF($G2776="Recycled pre-consumer organic","GOTS_recycled_organic",""))))))))))))),IF($G2776="Organic","Organic",(IF($G2776="Responsible","Responsible",(IF($G2776="No Attribute (Conventional)","No_Attribute_Conventional",(IF($G2776="Recycled Pre/Post-Consumer","Recycled_Pre_Post_Consumer",(IF($G2776="In-Conversion","In_Conversion",(IF($G2776="Recycled Pre-Consumer","Recycled_Pre_Consumer",(IF($G2776="Recycled Post-Consumer","Recycled_Post_Consumer",(IF($G2776="Sustainably Sourced","Sustainably_sourced",(IF($G2776="Recycled pre-consumer organic","GOTS_recycled_organic","")))))))))))))))))),"")</f>
        <v/>
      </c>
      <c r="AE2776" t="e" cm="1">
        <f t="array" aca="1" ref="AE2776" ca="1">IF($I2776="",IF(INDIRECT("$F"&amp;$S2776)="","",IF(LEFT(INDIRECT("$F"&amp;$S2776),3)="GRS","GRS_RCS_RM",IF((LEFT(INDIRECT("$F"&amp;$S2776),3))="RCS","GRS_RCS_RM",IF(INDIRECT("$F"&amp;$S2776)="OCS (No Label)","OCS_Conversion_RM",IF(LEFT(INDIRECT("$F"&amp;$S2776),3)="OCS","OCS_RM",IF(RIGHT(INDIRECT("$F"&amp;$S2776),10)="conversion","GOTS_RM_conversion",IF((LEFT(INDIRECT("$F"&amp;$S2776),4))="GOTS","GOTS_RM","Responsible_RM"))))))),"DELETERM")</f>
        <v>#VALUE!</v>
      </c>
      <c r="AF2776" t="e" cm="1">
        <f t="array" aca="1" ref="AF2776" ca="1">IF($S2776="","",INDIRECT("$Z"&amp;$S2776))</f>
        <v>#VALUE!</v>
      </c>
      <c r="AG2776" t="str">
        <f t="shared" si="872"/>
        <v/>
      </c>
      <c r="AH2776" t="str" cm="1">
        <f t="array" aca="1" ref="AH2776" ca="1">IFERROR(INDIRECT("$ag"&amp;S2776),"")</f>
        <v/>
      </c>
      <c r="AI2776" t="e" cm="1">
        <f t="array" aca="1" ref="AI2776" ca="1">INDIRECT("O"&amp;S2776)</f>
        <v>#VALUE!</v>
      </c>
      <c r="AJ2776" t="str">
        <f t="shared" si="873"/>
        <v/>
      </c>
    </row>
    <row r="2777" spans="1:36" ht="16.5" customHeight="1">
      <c r="A2777" s="129"/>
      <c r="B2777" s="134"/>
      <c r="C2777" s="135"/>
      <c r="D2777" s="146"/>
      <c r="E2777" s="146"/>
      <c r="F2777" s="135"/>
      <c r="G2777" s="147"/>
      <c r="H2777" s="147"/>
      <c r="I2777" s="147"/>
      <c r="J2777" s="147"/>
      <c r="K2777" s="38"/>
      <c r="L2777" s="143"/>
      <c r="M2777" s="143"/>
      <c r="N2777" s="61"/>
      <c r="O2777" s="314"/>
      <c r="Q2777" t="str">
        <f t="shared" si="868"/>
        <v/>
      </c>
      <c r="S2777" t="e">
        <f t="shared" ca="1" si="877"/>
        <v>#VALUE!</v>
      </c>
      <c r="T2777" t="e">
        <f t="shared" ca="1" si="874"/>
        <v>#VALUE!</v>
      </c>
      <c r="U2777">
        <f t="shared" si="878"/>
        <v>2712</v>
      </c>
      <c r="V2777">
        <v>226.16666666668399</v>
      </c>
      <c r="W2777">
        <f t="shared" si="879"/>
        <v>226</v>
      </c>
      <c r="X2777" t="str" cm="1">
        <f t="array" aca="1" ref="X2777" ca="1">IFERROR(INDEX('PC&amp;PD'!$A$1:$AS$19,ROW('PC&amp;PD'!$A$19),MATCH(INDIRECT(T2777),'PC&amp;PD'!$A$1:$AS$1,0)),"")</f>
        <v/>
      </c>
      <c r="AA2777" t="str">
        <f t="shared" si="869"/>
        <v/>
      </c>
      <c r="AB2777" t="str">
        <f t="shared" si="870"/>
        <v/>
      </c>
      <c r="AC2777" t="e">
        <f t="shared" ca="1" si="871"/>
        <v>#VALUE!</v>
      </c>
      <c r="AD2777" t="str" cm="1">
        <f t="array" aca="1" ref="AD2777" ca="1">IFERROR(IF((LEFT(INDIRECT("$F"&amp;$S2777),4))="GOTS",IF($G2777="Organic","GOTS_Organic_raw",(IF($G2777="Responsible","GOTS_Responsible",(IF($G2777="No Attribute (Conventional)","GOTS_conventional",(IF($G2777="Recycled Pre/Post-Consumer","GOTS_pre_post",(IF($G2777="In-Conversion","GOTS_in_conversion",(IF($G2777="Sustainably Sourced","Sustainably_sourced",(IF($G2777="Recycled pre-consumer organic","GOTS_recycled_organic",""))))))))))))),IF($G2777="Organic","Organic",(IF($G2777="Responsible","Responsible",(IF($G2777="No Attribute (Conventional)","No_Attribute_Conventional",(IF($G2777="Recycled Pre/Post-Consumer","Recycled_Pre_Post_Consumer",(IF($G2777="In-Conversion","In_Conversion",(IF($G2777="Recycled Pre-Consumer","Recycled_Pre_Consumer",(IF($G2777="Recycled Post-Consumer","Recycled_Post_Consumer",(IF($G2777="Sustainably Sourced","Sustainably_sourced",(IF($G2777="Recycled pre-consumer organic","GOTS_recycled_organic","")))))))))))))))))),"")</f>
        <v/>
      </c>
      <c r="AE2777" t="e" cm="1">
        <f t="array" aca="1" ref="AE2777" ca="1">IF($I2777="",IF(INDIRECT("$F"&amp;$S2777)="","",IF(LEFT(INDIRECT("$F"&amp;$S2777),3)="GRS","GRS_RCS_RM",IF((LEFT(INDIRECT("$F"&amp;$S2777),3))="RCS","GRS_RCS_RM",IF(INDIRECT("$F"&amp;$S2777)="OCS (No Label)","OCS_Conversion_RM",IF(LEFT(INDIRECT("$F"&amp;$S2777),3)="OCS","OCS_RM",IF(RIGHT(INDIRECT("$F"&amp;$S2777),10)="conversion","GOTS_RM_conversion",IF((LEFT(INDIRECT("$F"&amp;$S2777),4))="GOTS","GOTS_RM","Responsible_RM"))))))),"DELETERM")</f>
        <v>#VALUE!</v>
      </c>
      <c r="AF2777" t="e" cm="1">
        <f t="array" aca="1" ref="AF2777" ca="1">IF($S2777="","",INDIRECT("$Z"&amp;$S2777))</f>
        <v>#VALUE!</v>
      </c>
      <c r="AG2777" t="str">
        <f t="shared" si="872"/>
        <v/>
      </c>
      <c r="AH2777" t="str" cm="1">
        <f t="array" aca="1" ref="AH2777" ca="1">IFERROR(INDIRECT("$ag"&amp;S2777),"")</f>
        <v/>
      </c>
      <c r="AI2777" t="e" cm="1">
        <f t="array" aca="1" ref="AI2777" ca="1">INDIRECT("O"&amp;S2777)</f>
        <v>#VALUE!</v>
      </c>
      <c r="AJ2777" t="str">
        <f t="shared" si="873"/>
        <v/>
      </c>
    </row>
    <row r="2778" spans="1:36" ht="16.5" customHeight="1">
      <c r="A2778" s="129"/>
      <c r="B2778" s="134"/>
      <c r="C2778" s="135"/>
      <c r="D2778" s="146"/>
      <c r="E2778" s="146"/>
      <c r="F2778" s="135"/>
      <c r="G2778" s="147"/>
      <c r="H2778" s="147"/>
      <c r="I2778" s="147"/>
      <c r="J2778" s="147"/>
      <c r="K2778" s="38"/>
      <c r="L2778" s="143"/>
      <c r="M2778" s="143"/>
      <c r="N2778" s="61"/>
      <c r="O2778" s="314"/>
      <c r="Q2778" t="str">
        <f t="shared" si="868"/>
        <v/>
      </c>
      <c r="S2778" t="e">
        <f t="shared" ca="1" si="877"/>
        <v>#VALUE!</v>
      </c>
      <c r="T2778" t="e">
        <f t="shared" ca="1" si="874"/>
        <v>#VALUE!</v>
      </c>
      <c r="U2778">
        <f t="shared" si="878"/>
        <v>2712</v>
      </c>
      <c r="V2778">
        <v>226.25000000001799</v>
      </c>
      <c r="W2778">
        <f t="shared" si="879"/>
        <v>226</v>
      </c>
      <c r="X2778" t="str" cm="1">
        <f t="array" aca="1" ref="X2778" ca="1">IFERROR(INDEX('PC&amp;PD'!$A$1:$AS$19,ROW('PC&amp;PD'!$A$19),MATCH(INDIRECT(T2778),'PC&amp;PD'!$A$1:$AS$1,0)),"")</f>
        <v/>
      </c>
      <c r="AA2778" t="str">
        <f t="shared" si="869"/>
        <v/>
      </c>
      <c r="AB2778" t="str">
        <f t="shared" si="870"/>
        <v/>
      </c>
      <c r="AC2778" t="e">
        <f t="shared" ca="1" si="871"/>
        <v>#VALUE!</v>
      </c>
      <c r="AD2778" t="str" cm="1">
        <f t="array" aca="1" ref="AD2778" ca="1">IFERROR(IF((LEFT(INDIRECT("$F"&amp;$S2778),4))="GOTS",IF($G2778="Organic","GOTS_Organic_raw",(IF($G2778="Responsible","GOTS_Responsible",(IF($G2778="No Attribute (Conventional)","GOTS_conventional",(IF($G2778="Recycled Pre/Post-Consumer","GOTS_pre_post",(IF($G2778="In-Conversion","GOTS_in_conversion",(IF($G2778="Sustainably Sourced","Sustainably_sourced",(IF($G2778="Recycled pre-consumer organic","GOTS_recycled_organic",""))))))))))))),IF($G2778="Organic","Organic",(IF($G2778="Responsible","Responsible",(IF($G2778="No Attribute (Conventional)","No_Attribute_Conventional",(IF($G2778="Recycled Pre/Post-Consumer","Recycled_Pre_Post_Consumer",(IF($G2778="In-Conversion","In_Conversion",(IF($G2778="Recycled Pre-Consumer","Recycled_Pre_Consumer",(IF($G2778="Recycled Post-Consumer","Recycled_Post_Consumer",(IF($G2778="Sustainably Sourced","Sustainably_sourced",(IF($G2778="Recycled pre-consumer organic","GOTS_recycled_organic","")))))))))))))))))),"")</f>
        <v/>
      </c>
      <c r="AE2778" t="e" cm="1">
        <f t="array" aca="1" ref="AE2778" ca="1">IF($I2778="",IF(INDIRECT("$F"&amp;$S2778)="","",IF(LEFT(INDIRECT("$F"&amp;$S2778),3)="GRS","GRS_RCS_RM",IF((LEFT(INDIRECT("$F"&amp;$S2778),3))="RCS","GRS_RCS_RM",IF(INDIRECT("$F"&amp;$S2778)="OCS (No Label)","OCS_Conversion_RM",IF(LEFT(INDIRECT("$F"&amp;$S2778),3)="OCS","OCS_RM",IF(RIGHT(INDIRECT("$F"&amp;$S2778),10)="conversion","GOTS_RM_conversion",IF((LEFT(INDIRECT("$F"&amp;$S2778),4))="GOTS","GOTS_RM","Responsible_RM"))))))),"DELETERM")</f>
        <v>#VALUE!</v>
      </c>
      <c r="AF2778" t="e" cm="1">
        <f t="array" aca="1" ref="AF2778" ca="1">IF($S2778="","",INDIRECT("$Z"&amp;$S2778))</f>
        <v>#VALUE!</v>
      </c>
      <c r="AG2778" t="str">
        <f t="shared" si="872"/>
        <v/>
      </c>
      <c r="AH2778" t="str" cm="1">
        <f t="array" aca="1" ref="AH2778" ca="1">IFERROR(INDIRECT("$ag"&amp;S2778),"")</f>
        <v/>
      </c>
      <c r="AI2778" t="e" cm="1">
        <f t="array" aca="1" ref="AI2778" ca="1">INDIRECT("O"&amp;S2778)</f>
        <v>#VALUE!</v>
      </c>
      <c r="AJ2778" t="str">
        <f t="shared" si="873"/>
        <v/>
      </c>
    </row>
    <row r="2779" spans="1:36" ht="16.5" customHeight="1">
      <c r="A2779" s="129"/>
      <c r="B2779" s="134"/>
      <c r="C2779" s="135"/>
      <c r="D2779" s="146"/>
      <c r="E2779" s="146"/>
      <c r="F2779" s="135"/>
      <c r="G2779" s="147"/>
      <c r="H2779" s="147"/>
      <c r="I2779" s="147"/>
      <c r="J2779" s="147"/>
      <c r="K2779" s="38"/>
      <c r="L2779" s="143"/>
      <c r="M2779" s="143"/>
      <c r="N2779" s="61"/>
      <c r="O2779" s="314"/>
      <c r="Q2779" t="str">
        <f t="shared" si="868"/>
        <v/>
      </c>
      <c r="S2779" t="e">
        <f t="shared" ca="1" si="877"/>
        <v>#VALUE!</v>
      </c>
      <c r="T2779" t="e">
        <f t="shared" ca="1" si="874"/>
        <v>#VALUE!</v>
      </c>
      <c r="U2779">
        <f t="shared" si="878"/>
        <v>2712</v>
      </c>
      <c r="V2779">
        <v>226.33333333335099</v>
      </c>
      <c r="W2779">
        <f t="shared" si="879"/>
        <v>226</v>
      </c>
      <c r="X2779" t="str" cm="1">
        <f t="array" aca="1" ref="X2779" ca="1">IFERROR(INDEX('PC&amp;PD'!$A$1:$AS$19,ROW('PC&amp;PD'!$A$19),MATCH(INDIRECT(T2779),'PC&amp;PD'!$A$1:$AS$1,0)),"")</f>
        <v/>
      </c>
      <c r="AA2779" t="str">
        <f t="shared" si="869"/>
        <v/>
      </c>
      <c r="AB2779" t="str">
        <f t="shared" si="870"/>
        <v/>
      </c>
      <c r="AC2779" t="e">
        <f t="shared" ca="1" si="871"/>
        <v>#VALUE!</v>
      </c>
      <c r="AD2779" t="str" cm="1">
        <f t="array" aca="1" ref="AD2779" ca="1">IFERROR(IF((LEFT(INDIRECT("$F"&amp;$S2779),4))="GOTS",IF($G2779="Organic","GOTS_Organic_raw",(IF($G2779="Responsible","GOTS_Responsible",(IF($G2779="No Attribute (Conventional)","GOTS_conventional",(IF($G2779="Recycled Pre/Post-Consumer","GOTS_pre_post",(IF($G2779="In-Conversion","GOTS_in_conversion",(IF($G2779="Sustainably Sourced","Sustainably_sourced",(IF($G2779="Recycled pre-consumer organic","GOTS_recycled_organic",""))))))))))))),IF($G2779="Organic","Organic",(IF($G2779="Responsible","Responsible",(IF($G2779="No Attribute (Conventional)","No_Attribute_Conventional",(IF($G2779="Recycled Pre/Post-Consumer","Recycled_Pre_Post_Consumer",(IF($G2779="In-Conversion","In_Conversion",(IF($G2779="Recycled Pre-Consumer","Recycled_Pre_Consumer",(IF($G2779="Recycled Post-Consumer","Recycled_Post_Consumer",(IF($G2779="Sustainably Sourced","Sustainably_sourced",(IF($G2779="Recycled pre-consumer organic","GOTS_recycled_organic","")))))))))))))))))),"")</f>
        <v/>
      </c>
      <c r="AE2779" t="e" cm="1">
        <f t="array" aca="1" ref="AE2779" ca="1">IF($I2779="",IF(INDIRECT("$F"&amp;$S2779)="","",IF(LEFT(INDIRECT("$F"&amp;$S2779),3)="GRS","GRS_RCS_RM",IF((LEFT(INDIRECT("$F"&amp;$S2779),3))="RCS","GRS_RCS_RM",IF(INDIRECT("$F"&amp;$S2779)="OCS (No Label)","OCS_Conversion_RM",IF(LEFT(INDIRECT("$F"&amp;$S2779),3)="OCS","OCS_RM",IF(RIGHT(INDIRECT("$F"&amp;$S2779),10)="conversion","GOTS_RM_conversion",IF((LEFT(INDIRECT("$F"&amp;$S2779),4))="GOTS","GOTS_RM","Responsible_RM"))))))),"DELETERM")</f>
        <v>#VALUE!</v>
      </c>
      <c r="AF2779" t="e" cm="1">
        <f t="array" aca="1" ref="AF2779" ca="1">IF($S2779="","",INDIRECT("$Z"&amp;$S2779))</f>
        <v>#VALUE!</v>
      </c>
      <c r="AG2779" t="str">
        <f t="shared" si="872"/>
        <v/>
      </c>
      <c r="AH2779" t="str" cm="1">
        <f t="array" aca="1" ref="AH2779" ca="1">IFERROR(INDIRECT("$ag"&amp;S2779),"")</f>
        <v/>
      </c>
      <c r="AI2779" t="e" cm="1">
        <f t="array" aca="1" ref="AI2779" ca="1">INDIRECT("O"&amp;S2779)</f>
        <v>#VALUE!</v>
      </c>
      <c r="AJ2779" t="str">
        <f t="shared" si="873"/>
        <v/>
      </c>
    </row>
    <row r="2780" spans="1:36" ht="16.5" customHeight="1">
      <c r="A2780" s="129"/>
      <c r="B2780" s="134"/>
      <c r="C2780" s="135"/>
      <c r="D2780" s="146"/>
      <c r="E2780" s="146"/>
      <c r="F2780" s="135"/>
      <c r="G2780" s="147"/>
      <c r="H2780" s="147"/>
      <c r="I2780" s="147"/>
      <c r="J2780" s="147"/>
      <c r="K2780" s="38"/>
      <c r="L2780" s="143"/>
      <c r="M2780" s="143"/>
      <c r="N2780" s="61"/>
      <c r="O2780" s="314"/>
      <c r="Q2780" t="str">
        <f t="shared" si="868"/>
        <v/>
      </c>
      <c r="S2780" t="e">
        <f t="shared" ca="1" si="877"/>
        <v>#VALUE!</v>
      </c>
      <c r="T2780" t="e">
        <f t="shared" ca="1" si="874"/>
        <v>#VALUE!</v>
      </c>
      <c r="U2780">
        <f t="shared" si="878"/>
        <v>2712</v>
      </c>
      <c r="V2780">
        <v>226.41666666668399</v>
      </c>
      <c r="W2780">
        <f t="shared" si="879"/>
        <v>226</v>
      </c>
      <c r="X2780" t="str" cm="1">
        <f t="array" aca="1" ref="X2780" ca="1">IFERROR(INDEX('PC&amp;PD'!$A$1:$AS$19,ROW('PC&amp;PD'!$A$19),MATCH(INDIRECT(T2780),'PC&amp;PD'!$A$1:$AS$1,0)),"")</f>
        <v/>
      </c>
      <c r="AA2780" t="str">
        <f t="shared" si="869"/>
        <v/>
      </c>
      <c r="AB2780" t="str">
        <f t="shared" si="870"/>
        <v/>
      </c>
      <c r="AC2780" t="e">
        <f t="shared" ca="1" si="871"/>
        <v>#VALUE!</v>
      </c>
      <c r="AD2780" t="str" cm="1">
        <f t="array" aca="1" ref="AD2780" ca="1">IFERROR(IF((LEFT(INDIRECT("$F"&amp;$S2780),4))="GOTS",IF($G2780="Organic","GOTS_Organic_raw",(IF($G2780="Responsible","GOTS_Responsible",(IF($G2780="No Attribute (Conventional)","GOTS_conventional",(IF($G2780="Recycled Pre/Post-Consumer","GOTS_pre_post",(IF($G2780="In-Conversion","GOTS_in_conversion",(IF($G2780="Sustainably Sourced","Sustainably_sourced",(IF($G2780="Recycled pre-consumer organic","GOTS_recycled_organic",""))))))))))))),IF($G2780="Organic","Organic",(IF($G2780="Responsible","Responsible",(IF($G2780="No Attribute (Conventional)","No_Attribute_Conventional",(IF($G2780="Recycled Pre/Post-Consumer","Recycled_Pre_Post_Consumer",(IF($G2780="In-Conversion","In_Conversion",(IF($G2780="Recycled Pre-Consumer","Recycled_Pre_Consumer",(IF($G2780="Recycled Post-Consumer","Recycled_Post_Consumer",(IF($G2780="Sustainably Sourced","Sustainably_sourced",(IF($G2780="Recycled pre-consumer organic","GOTS_recycled_organic","")))))))))))))))))),"")</f>
        <v/>
      </c>
      <c r="AE2780" t="e" cm="1">
        <f t="array" aca="1" ref="AE2780" ca="1">IF($I2780="",IF(INDIRECT("$F"&amp;$S2780)="","",IF(LEFT(INDIRECT("$F"&amp;$S2780),3)="GRS","GRS_RCS_RM",IF((LEFT(INDIRECT("$F"&amp;$S2780),3))="RCS","GRS_RCS_RM",IF(INDIRECT("$F"&amp;$S2780)="OCS (No Label)","OCS_Conversion_RM",IF(LEFT(INDIRECT("$F"&amp;$S2780),3)="OCS","OCS_RM",IF(RIGHT(INDIRECT("$F"&amp;$S2780),10)="conversion","GOTS_RM_conversion",IF((LEFT(INDIRECT("$F"&amp;$S2780),4))="GOTS","GOTS_RM","Responsible_RM"))))))),"DELETERM")</f>
        <v>#VALUE!</v>
      </c>
      <c r="AF2780" t="e" cm="1">
        <f t="array" aca="1" ref="AF2780" ca="1">IF($S2780="","",INDIRECT("$Z"&amp;$S2780))</f>
        <v>#VALUE!</v>
      </c>
      <c r="AG2780" t="str">
        <f t="shared" si="872"/>
        <v/>
      </c>
      <c r="AH2780" t="str" cm="1">
        <f t="array" aca="1" ref="AH2780" ca="1">IFERROR(INDIRECT("$ag"&amp;S2780),"")</f>
        <v/>
      </c>
      <c r="AI2780" t="e" cm="1">
        <f t="array" aca="1" ref="AI2780" ca="1">INDIRECT("O"&amp;S2780)</f>
        <v>#VALUE!</v>
      </c>
      <c r="AJ2780" t="str">
        <f t="shared" si="873"/>
        <v/>
      </c>
    </row>
    <row r="2781" spans="1:36" ht="16.5" customHeight="1">
      <c r="A2781" s="130"/>
      <c r="B2781" s="136"/>
      <c r="C2781" s="137"/>
      <c r="D2781" s="146"/>
      <c r="E2781" s="146"/>
      <c r="F2781" s="137"/>
      <c r="G2781" s="147"/>
      <c r="H2781" s="147"/>
      <c r="I2781" s="147"/>
      <c r="J2781" s="147"/>
      <c r="K2781" s="38"/>
      <c r="L2781" s="144"/>
      <c r="M2781" s="144"/>
      <c r="N2781" s="61"/>
      <c r="O2781" s="314"/>
      <c r="Q2781" t="str">
        <f t="shared" si="868"/>
        <v/>
      </c>
      <c r="S2781" t="e">
        <f t="shared" ca="1" si="877"/>
        <v>#VALUE!</v>
      </c>
      <c r="T2781" t="e">
        <f t="shared" ca="1" si="874"/>
        <v>#VALUE!</v>
      </c>
      <c r="U2781">
        <f t="shared" si="878"/>
        <v>2712</v>
      </c>
      <c r="V2781">
        <v>226.50000000001799</v>
      </c>
      <c r="W2781">
        <f t="shared" si="879"/>
        <v>226</v>
      </c>
      <c r="X2781" t="str" cm="1">
        <f t="array" aca="1" ref="X2781" ca="1">IFERROR(INDEX('PC&amp;PD'!$A$1:$AS$19,ROW('PC&amp;PD'!$A$19),MATCH(INDIRECT(T2781),'PC&amp;PD'!$A$1:$AS$1,0)),"")</f>
        <v/>
      </c>
      <c r="AA2781" t="str">
        <f t="shared" si="869"/>
        <v/>
      </c>
      <c r="AB2781" t="str">
        <f t="shared" si="870"/>
        <v/>
      </c>
      <c r="AC2781" t="e">
        <f t="shared" ca="1" si="871"/>
        <v>#VALUE!</v>
      </c>
      <c r="AD2781" t="str" cm="1">
        <f t="array" aca="1" ref="AD2781" ca="1">IFERROR(IF((LEFT(INDIRECT("$F"&amp;$S2781),4))="GOTS",IF($G2781="Organic","GOTS_Organic_raw",(IF($G2781="Responsible","GOTS_Responsible",(IF($G2781="No Attribute (Conventional)","GOTS_conventional",(IF($G2781="Recycled Pre/Post-Consumer","GOTS_pre_post",(IF($G2781="In-Conversion","GOTS_in_conversion",(IF($G2781="Sustainably Sourced","Sustainably_sourced",(IF($G2781="Recycled pre-consumer organic","GOTS_recycled_organic",""))))))))))))),IF($G2781="Organic","Organic",(IF($G2781="Responsible","Responsible",(IF($G2781="No Attribute (Conventional)","No_Attribute_Conventional",(IF($G2781="Recycled Pre/Post-Consumer","Recycled_Pre_Post_Consumer",(IF($G2781="In-Conversion","In_Conversion",(IF($G2781="Recycled Pre-Consumer","Recycled_Pre_Consumer",(IF($G2781="Recycled Post-Consumer","Recycled_Post_Consumer",(IF($G2781="Sustainably Sourced","Sustainably_sourced",(IF($G2781="Recycled pre-consumer organic","GOTS_recycled_organic","")))))))))))))))))),"")</f>
        <v/>
      </c>
      <c r="AE2781" t="e" cm="1">
        <f t="array" aca="1" ref="AE2781" ca="1">IF($I2781="",IF(INDIRECT("$F"&amp;$S2781)="","",IF(LEFT(INDIRECT("$F"&amp;$S2781),3)="GRS","GRS_RCS_RM",IF((LEFT(INDIRECT("$F"&amp;$S2781),3))="RCS","GRS_RCS_RM",IF(INDIRECT("$F"&amp;$S2781)="OCS (No Label)","OCS_Conversion_RM",IF(LEFT(INDIRECT("$F"&amp;$S2781),3)="OCS","OCS_RM",IF(RIGHT(INDIRECT("$F"&amp;$S2781),10)="conversion","GOTS_RM_conversion",IF((LEFT(INDIRECT("$F"&amp;$S2781),4))="GOTS","GOTS_RM","Responsible_RM"))))))),"DELETERM")</f>
        <v>#VALUE!</v>
      </c>
      <c r="AF2781" t="e" cm="1">
        <f t="array" aca="1" ref="AF2781" ca="1">IF($S2781="","",INDIRECT("$Z"&amp;$S2781))</f>
        <v>#VALUE!</v>
      </c>
      <c r="AG2781" t="str">
        <f t="shared" si="872"/>
        <v/>
      </c>
      <c r="AH2781" t="str" cm="1">
        <f t="array" aca="1" ref="AH2781" ca="1">IFERROR(INDIRECT("$ag"&amp;S2781),"")</f>
        <v/>
      </c>
      <c r="AI2781" t="e" cm="1">
        <f t="array" aca="1" ref="AI2781" ca="1">INDIRECT("O"&amp;S2781)</f>
        <v>#VALUE!</v>
      </c>
      <c r="AJ2781" t="str">
        <f t="shared" si="873"/>
        <v/>
      </c>
    </row>
    <row r="2782" spans="1:36" ht="16.5" customHeight="1">
      <c r="A2782" s="130"/>
      <c r="B2782" s="136"/>
      <c r="C2782" s="137"/>
      <c r="D2782" s="146"/>
      <c r="E2782" s="146"/>
      <c r="F2782" s="137"/>
      <c r="G2782" s="147"/>
      <c r="H2782" s="147"/>
      <c r="I2782" s="147"/>
      <c r="J2782" s="147"/>
      <c r="K2782" s="38"/>
      <c r="L2782" s="144"/>
      <c r="M2782" s="144"/>
      <c r="N2782" s="61"/>
      <c r="O2782" s="314"/>
      <c r="Q2782" t="str">
        <f t="shared" si="868"/>
        <v/>
      </c>
      <c r="S2782" t="e">
        <f t="shared" ca="1" si="877"/>
        <v>#VALUE!</v>
      </c>
      <c r="T2782" t="e">
        <f t="shared" ca="1" si="874"/>
        <v>#VALUE!</v>
      </c>
      <c r="U2782">
        <f t="shared" si="878"/>
        <v>2712</v>
      </c>
      <c r="V2782">
        <v>226.58333333335099</v>
      </c>
      <c r="W2782">
        <f t="shared" si="879"/>
        <v>226</v>
      </c>
      <c r="X2782" t="str" cm="1">
        <f t="array" aca="1" ref="X2782" ca="1">IFERROR(INDEX('PC&amp;PD'!$A$1:$AS$19,ROW('PC&amp;PD'!$A$19),MATCH(INDIRECT(T2782),'PC&amp;PD'!$A$1:$AS$1,0)),"")</f>
        <v/>
      </c>
      <c r="AA2782" t="str">
        <f t="shared" si="869"/>
        <v/>
      </c>
      <c r="AB2782" t="str">
        <f t="shared" si="870"/>
        <v/>
      </c>
      <c r="AC2782" t="e">
        <f t="shared" ca="1" si="871"/>
        <v>#VALUE!</v>
      </c>
      <c r="AD2782" t="str" cm="1">
        <f t="array" aca="1" ref="AD2782" ca="1">IFERROR(IF((LEFT(INDIRECT("$F"&amp;$S2782),4))="GOTS",IF($G2782="Organic","GOTS_Organic_raw",(IF($G2782="Responsible","GOTS_Responsible",(IF($G2782="No Attribute (Conventional)","GOTS_conventional",(IF($G2782="Recycled Pre/Post-Consumer","GOTS_pre_post",(IF($G2782="In-Conversion","GOTS_in_conversion",(IF($G2782="Sustainably Sourced","Sustainably_sourced",(IF($G2782="Recycled pre-consumer organic","GOTS_recycled_organic",""))))))))))))),IF($G2782="Organic","Organic",(IF($G2782="Responsible","Responsible",(IF($G2782="No Attribute (Conventional)","No_Attribute_Conventional",(IF($G2782="Recycled Pre/Post-Consumer","Recycled_Pre_Post_Consumer",(IF($G2782="In-Conversion","In_Conversion",(IF($G2782="Recycled Pre-Consumer","Recycled_Pre_Consumer",(IF($G2782="Recycled Post-Consumer","Recycled_Post_Consumer",(IF($G2782="Sustainably Sourced","Sustainably_sourced",(IF($G2782="Recycled pre-consumer organic","GOTS_recycled_organic","")))))))))))))))))),"")</f>
        <v/>
      </c>
      <c r="AE2782" t="e" cm="1">
        <f t="array" aca="1" ref="AE2782" ca="1">IF($I2782="",IF(INDIRECT("$F"&amp;$S2782)="","",IF(LEFT(INDIRECT("$F"&amp;$S2782),3)="GRS","GRS_RCS_RM",IF((LEFT(INDIRECT("$F"&amp;$S2782),3))="RCS","GRS_RCS_RM",IF(INDIRECT("$F"&amp;$S2782)="OCS (No Label)","OCS_Conversion_RM",IF(LEFT(INDIRECT("$F"&amp;$S2782),3)="OCS","OCS_RM",IF(RIGHT(INDIRECT("$F"&amp;$S2782),10)="conversion","GOTS_RM_conversion",IF((LEFT(INDIRECT("$F"&amp;$S2782),4))="GOTS","GOTS_RM","Responsible_RM"))))))),"DELETERM")</f>
        <v>#VALUE!</v>
      </c>
      <c r="AF2782" t="e" cm="1">
        <f t="array" aca="1" ref="AF2782" ca="1">IF($S2782="","",INDIRECT("$Z"&amp;$S2782))</f>
        <v>#VALUE!</v>
      </c>
      <c r="AG2782" t="str">
        <f t="shared" si="872"/>
        <v/>
      </c>
      <c r="AH2782" t="str" cm="1">
        <f t="array" aca="1" ref="AH2782" ca="1">IFERROR(INDIRECT("$ag"&amp;S2782),"")</f>
        <v/>
      </c>
      <c r="AI2782" t="e" cm="1">
        <f t="array" aca="1" ref="AI2782" ca="1">INDIRECT("O"&amp;S2782)</f>
        <v>#VALUE!</v>
      </c>
      <c r="AJ2782" t="str">
        <f t="shared" si="873"/>
        <v/>
      </c>
    </row>
    <row r="2783" spans="1:36" ht="16.5" customHeight="1">
      <c r="A2783" s="130"/>
      <c r="B2783" s="136"/>
      <c r="C2783" s="137"/>
      <c r="D2783" s="146"/>
      <c r="E2783" s="146"/>
      <c r="F2783" s="137"/>
      <c r="G2783" s="147"/>
      <c r="H2783" s="147"/>
      <c r="I2783" s="147"/>
      <c r="J2783" s="147"/>
      <c r="K2783" s="38"/>
      <c r="L2783" s="144"/>
      <c r="M2783" s="144"/>
      <c r="N2783" s="61"/>
      <c r="O2783" s="314"/>
      <c r="Q2783" t="str">
        <f t="shared" si="868"/>
        <v/>
      </c>
      <c r="S2783" t="e">
        <f t="shared" ca="1" si="877"/>
        <v>#VALUE!</v>
      </c>
      <c r="T2783" t="e">
        <f t="shared" ca="1" si="874"/>
        <v>#VALUE!</v>
      </c>
      <c r="U2783">
        <f t="shared" si="878"/>
        <v>2712</v>
      </c>
      <c r="V2783">
        <v>226.66666666668499</v>
      </c>
      <c r="W2783">
        <f t="shared" si="879"/>
        <v>226</v>
      </c>
      <c r="X2783" t="str" cm="1">
        <f t="array" aca="1" ref="X2783" ca="1">IFERROR(INDEX('PC&amp;PD'!$A$1:$AS$19,ROW('PC&amp;PD'!$A$19),MATCH(INDIRECT(T2783),'PC&amp;PD'!$A$1:$AS$1,0)),"")</f>
        <v/>
      </c>
      <c r="AA2783" t="str">
        <f t="shared" si="869"/>
        <v/>
      </c>
      <c r="AB2783" t="str">
        <f t="shared" si="870"/>
        <v/>
      </c>
      <c r="AC2783" t="e">
        <f t="shared" ca="1" si="871"/>
        <v>#VALUE!</v>
      </c>
      <c r="AD2783" t="str" cm="1">
        <f t="array" aca="1" ref="AD2783" ca="1">IFERROR(IF((LEFT(INDIRECT("$F"&amp;$S2783),4))="GOTS",IF($G2783="Organic","GOTS_Organic_raw",(IF($G2783="Responsible","GOTS_Responsible",(IF($G2783="No Attribute (Conventional)","GOTS_conventional",(IF($G2783="Recycled Pre/Post-Consumer","GOTS_pre_post",(IF($G2783="In-Conversion","GOTS_in_conversion",(IF($G2783="Sustainably Sourced","Sustainably_sourced",(IF($G2783="Recycled pre-consumer organic","GOTS_recycled_organic",""))))))))))))),IF($G2783="Organic","Organic",(IF($G2783="Responsible","Responsible",(IF($G2783="No Attribute (Conventional)","No_Attribute_Conventional",(IF($G2783="Recycled Pre/Post-Consumer","Recycled_Pre_Post_Consumer",(IF($G2783="In-Conversion","In_Conversion",(IF($G2783="Recycled Pre-Consumer","Recycled_Pre_Consumer",(IF($G2783="Recycled Post-Consumer","Recycled_Post_Consumer",(IF($G2783="Sustainably Sourced","Sustainably_sourced",(IF($G2783="Recycled pre-consumer organic","GOTS_recycled_organic","")))))))))))))))))),"")</f>
        <v/>
      </c>
      <c r="AE2783" t="e" cm="1">
        <f t="array" aca="1" ref="AE2783" ca="1">IF($I2783="",IF(INDIRECT("$F"&amp;$S2783)="","",IF(LEFT(INDIRECT("$F"&amp;$S2783),3)="GRS","GRS_RCS_RM",IF((LEFT(INDIRECT("$F"&amp;$S2783),3))="RCS","GRS_RCS_RM",IF(INDIRECT("$F"&amp;$S2783)="OCS (No Label)","OCS_Conversion_RM",IF(LEFT(INDIRECT("$F"&amp;$S2783),3)="OCS","OCS_RM",IF(RIGHT(INDIRECT("$F"&amp;$S2783),10)="conversion","GOTS_RM_conversion",IF((LEFT(INDIRECT("$F"&amp;$S2783),4))="GOTS","GOTS_RM","Responsible_RM"))))))),"DELETERM")</f>
        <v>#VALUE!</v>
      </c>
      <c r="AF2783" t="e" cm="1">
        <f t="array" aca="1" ref="AF2783" ca="1">IF($S2783="","",INDIRECT("$Z"&amp;$S2783))</f>
        <v>#VALUE!</v>
      </c>
      <c r="AG2783" t="str">
        <f t="shared" si="872"/>
        <v/>
      </c>
      <c r="AH2783" t="str" cm="1">
        <f t="array" aca="1" ref="AH2783" ca="1">IFERROR(INDIRECT("$ag"&amp;S2783),"")</f>
        <v/>
      </c>
      <c r="AI2783" t="e" cm="1">
        <f t="array" aca="1" ref="AI2783" ca="1">INDIRECT("O"&amp;S2783)</f>
        <v>#VALUE!</v>
      </c>
      <c r="AJ2783" t="str">
        <f t="shared" si="873"/>
        <v/>
      </c>
    </row>
    <row r="2784" spans="1:36" ht="16.5" customHeight="1">
      <c r="A2784" s="130"/>
      <c r="B2784" s="136"/>
      <c r="C2784" s="137"/>
      <c r="D2784" s="146"/>
      <c r="E2784" s="146"/>
      <c r="F2784" s="137"/>
      <c r="G2784" s="147"/>
      <c r="H2784" s="147"/>
      <c r="I2784" s="147"/>
      <c r="J2784" s="147"/>
      <c r="K2784" s="38"/>
      <c r="L2784" s="144"/>
      <c r="M2784" s="144"/>
      <c r="N2784" s="61"/>
      <c r="O2784" s="314"/>
      <c r="Q2784" t="str">
        <f t="shared" si="868"/>
        <v/>
      </c>
      <c r="S2784" t="e">
        <f t="shared" ca="1" si="877"/>
        <v>#VALUE!</v>
      </c>
      <c r="T2784" t="e">
        <f t="shared" ca="1" si="874"/>
        <v>#VALUE!</v>
      </c>
      <c r="U2784">
        <f t="shared" si="878"/>
        <v>2712</v>
      </c>
      <c r="V2784">
        <v>226.75000000001799</v>
      </c>
      <c r="W2784">
        <f t="shared" si="879"/>
        <v>226</v>
      </c>
      <c r="X2784" t="str" cm="1">
        <f t="array" aca="1" ref="X2784" ca="1">IFERROR(INDEX('PC&amp;PD'!$A$1:$AS$19,ROW('PC&amp;PD'!$A$19),MATCH(INDIRECT(T2784),'PC&amp;PD'!$A$1:$AS$1,0)),"")</f>
        <v/>
      </c>
      <c r="AA2784" t="str">
        <f t="shared" si="869"/>
        <v/>
      </c>
      <c r="AB2784" t="str">
        <f t="shared" si="870"/>
        <v/>
      </c>
      <c r="AC2784" t="e">
        <f t="shared" ca="1" si="871"/>
        <v>#VALUE!</v>
      </c>
      <c r="AD2784" t="str" cm="1">
        <f t="array" aca="1" ref="AD2784" ca="1">IFERROR(IF((LEFT(INDIRECT("$F"&amp;$S2784),4))="GOTS",IF($G2784="Organic","GOTS_Organic_raw",(IF($G2784="Responsible","GOTS_Responsible",(IF($G2784="No Attribute (Conventional)","GOTS_conventional",(IF($G2784="Recycled Pre/Post-Consumer","GOTS_pre_post",(IF($G2784="In-Conversion","GOTS_in_conversion",(IF($G2784="Sustainably Sourced","Sustainably_sourced",(IF($G2784="Recycled pre-consumer organic","GOTS_recycled_organic",""))))))))))))),IF($G2784="Organic","Organic",(IF($G2784="Responsible","Responsible",(IF($G2784="No Attribute (Conventional)","No_Attribute_Conventional",(IF($G2784="Recycled Pre/Post-Consumer","Recycled_Pre_Post_Consumer",(IF($G2784="In-Conversion","In_Conversion",(IF($G2784="Recycled Pre-Consumer","Recycled_Pre_Consumer",(IF($G2784="Recycled Post-Consumer","Recycled_Post_Consumer",(IF($G2784="Sustainably Sourced","Sustainably_sourced",(IF($G2784="Recycled pre-consumer organic","GOTS_recycled_organic","")))))))))))))))))),"")</f>
        <v/>
      </c>
      <c r="AE2784" t="e" cm="1">
        <f t="array" aca="1" ref="AE2784" ca="1">IF($I2784="",IF(INDIRECT("$F"&amp;$S2784)="","",IF(LEFT(INDIRECT("$F"&amp;$S2784),3)="GRS","GRS_RCS_RM",IF((LEFT(INDIRECT("$F"&amp;$S2784),3))="RCS","GRS_RCS_RM",IF(INDIRECT("$F"&amp;$S2784)="OCS (No Label)","OCS_Conversion_RM",IF(LEFT(INDIRECT("$F"&amp;$S2784),3)="OCS","OCS_RM",IF(RIGHT(INDIRECT("$F"&amp;$S2784),10)="conversion","GOTS_RM_conversion",IF((LEFT(INDIRECT("$F"&amp;$S2784),4))="GOTS","GOTS_RM","Responsible_RM"))))))),"DELETERM")</f>
        <v>#VALUE!</v>
      </c>
      <c r="AF2784" t="e" cm="1">
        <f t="array" aca="1" ref="AF2784" ca="1">IF($S2784="","",INDIRECT("$Z"&amp;$S2784))</f>
        <v>#VALUE!</v>
      </c>
      <c r="AG2784" t="str">
        <f t="shared" si="872"/>
        <v/>
      </c>
      <c r="AH2784" t="str" cm="1">
        <f t="array" aca="1" ref="AH2784" ca="1">IFERROR(INDIRECT("$ag"&amp;S2784),"")</f>
        <v/>
      </c>
      <c r="AI2784" t="e" cm="1">
        <f t="array" aca="1" ref="AI2784" ca="1">INDIRECT("O"&amp;S2784)</f>
        <v>#VALUE!</v>
      </c>
      <c r="AJ2784" t="str">
        <f t="shared" si="873"/>
        <v/>
      </c>
    </row>
    <row r="2785" spans="1:36" ht="16.5" customHeight="1">
      <c r="A2785" s="130"/>
      <c r="B2785" s="136"/>
      <c r="C2785" s="137"/>
      <c r="D2785" s="146"/>
      <c r="E2785" s="146"/>
      <c r="F2785" s="137"/>
      <c r="G2785" s="147"/>
      <c r="H2785" s="147"/>
      <c r="I2785" s="147"/>
      <c r="J2785" s="147"/>
      <c r="K2785" s="38"/>
      <c r="L2785" s="144"/>
      <c r="M2785" s="144"/>
      <c r="N2785" s="61"/>
      <c r="O2785" s="314"/>
      <c r="Q2785" t="str">
        <f t="shared" si="868"/>
        <v/>
      </c>
      <c r="S2785" t="e">
        <f t="shared" ca="1" si="877"/>
        <v>#VALUE!</v>
      </c>
      <c r="T2785" t="e">
        <f t="shared" ca="1" si="874"/>
        <v>#VALUE!</v>
      </c>
      <c r="U2785">
        <f t="shared" si="878"/>
        <v>2712</v>
      </c>
      <c r="V2785">
        <v>226.83333333335099</v>
      </c>
      <c r="W2785">
        <f t="shared" si="879"/>
        <v>226</v>
      </c>
      <c r="X2785" t="str" cm="1">
        <f t="array" aca="1" ref="X2785" ca="1">IFERROR(INDEX('PC&amp;PD'!$A$1:$AS$19,ROW('PC&amp;PD'!$A$19),MATCH(INDIRECT(T2785),'PC&amp;PD'!$A$1:$AS$1,0)),"")</f>
        <v/>
      </c>
      <c r="AA2785" t="str">
        <f t="shared" si="869"/>
        <v/>
      </c>
      <c r="AB2785" t="str">
        <f t="shared" si="870"/>
        <v/>
      </c>
      <c r="AC2785" t="e">
        <f t="shared" ca="1" si="871"/>
        <v>#VALUE!</v>
      </c>
      <c r="AD2785" t="str" cm="1">
        <f t="array" aca="1" ref="AD2785" ca="1">IFERROR(IF((LEFT(INDIRECT("$F"&amp;$S2785),4))="GOTS",IF($G2785="Organic","GOTS_Organic_raw",(IF($G2785="Responsible","GOTS_Responsible",(IF($G2785="No Attribute (Conventional)","GOTS_conventional",(IF($G2785="Recycled Pre/Post-Consumer","GOTS_pre_post",(IF($G2785="In-Conversion","GOTS_in_conversion",(IF($G2785="Sustainably Sourced","Sustainably_sourced",(IF($G2785="Recycled pre-consumer organic","GOTS_recycled_organic",""))))))))))))),IF($G2785="Organic","Organic",(IF($G2785="Responsible","Responsible",(IF($G2785="No Attribute (Conventional)","No_Attribute_Conventional",(IF($G2785="Recycled Pre/Post-Consumer","Recycled_Pre_Post_Consumer",(IF($G2785="In-Conversion","In_Conversion",(IF($G2785="Recycled Pre-Consumer","Recycled_Pre_Consumer",(IF($G2785="Recycled Post-Consumer","Recycled_Post_Consumer",(IF($G2785="Sustainably Sourced","Sustainably_sourced",(IF($G2785="Recycled pre-consumer organic","GOTS_recycled_organic","")))))))))))))))))),"")</f>
        <v/>
      </c>
      <c r="AE2785" t="e" cm="1">
        <f t="array" aca="1" ref="AE2785" ca="1">IF($I2785="",IF(INDIRECT("$F"&amp;$S2785)="","",IF(LEFT(INDIRECT("$F"&amp;$S2785),3)="GRS","GRS_RCS_RM",IF((LEFT(INDIRECT("$F"&amp;$S2785),3))="RCS","GRS_RCS_RM",IF(INDIRECT("$F"&amp;$S2785)="OCS (No Label)","OCS_Conversion_RM",IF(LEFT(INDIRECT("$F"&amp;$S2785),3)="OCS","OCS_RM",IF(RIGHT(INDIRECT("$F"&amp;$S2785),10)="conversion","GOTS_RM_conversion",IF((LEFT(INDIRECT("$F"&amp;$S2785),4))="GOTS","GOTS_RM","Responsible_RM"))))))),"DELETERM")</f>
        <v>#VALUE!</v>
      </c>
      <c r="AF2785" t="e" cm="1">
        <f t="array" aca="1" ref="AF2785" ca="1">IF($S2785="","",INDIRECT("$Z"&amp;$S2785))</f>
        <v>#VALUE!</v>
      </c>
      <c r="AG2785" t="str">
        <f t="shared" si="872"/>
        <v/>
      </c>
      <c r="AH2785" t="str" cm="1">
        <f t="array" aca="1" ref="AH2785" ca="1">IFERROR(INDIRECT("$ag"&amp;S2785),"")</f>
        <v/>
      </c>
      <c r="AI2785" t="e" cm="1">
        <f t="array" aca="1" ref="AI2785" ca="1">INDIRECT("O"&amp;S2785)</f>
        <v>#VALUE!</v>
      </c>
      <c r="AJ2785" t="str">
        <f t="shared" si="873"/>
        <v/>
      </c>
    </row>
    <row r="2786" spans="1:36" ht="16.5" customHeight="1" thickBot="1">
      <c r="A2786" s="131"/>
      <c r="B2786" s="138"/>
      <c r="C2786" s="139"/>
      <c r="D2786" s="148"/>
      <c r="E2786" s="148"/>
      <c r="F2786" s="139"/>
      <c r="G2786" s="149"/>
      <c r="H2786" s="149"/>
      <c r="I2786" s="149"/>
      <c r="J2786" s="149"/>
      <c r="K2786" s="39"/>
      <c r="L2786" s="145"/>
      <c r="M2786" s="145"/>
      <c r="N2786" s="62"/>
      <c r="O2786" s="315"/>
      <c r="Q2786" t="str">
        <f t="shared" si="868"/>
        <v/>
      </c>
      <c r="S2786" t="e">
        <f t="shared" ca="1" si="877"/>
        <v>#VALUE!</v>
      </c>
      <c r="T2786" t="e">
        <f t="shared" ca="1" si="874"/>
        <v>#VALUE!</v>
      </c>
      <c r="U2786">
        <f t="shared" si="878"/>
        <v>2712</v>
      </c>
      <c r="V2786">
        <v>226.91666666668499</v>
      </c>
      <c r="W2786">
        <f t="shared" si="879"/>
        <v>226</v>
      </c>
      <c r="X2786" t="str" cm="1">
        <f t="array" aca="1" ref="X2786" ca="1">IFERROR(INDEX('PC&amp;PD'!$A$1:$AS$19,ROW('PC&amp;PD'!$A$19),MATCH(INDIRECT(T2786),'PC&amp;PD'!$A$1:$AS$1,0)),"")</f>
        <v/>
      </c>
      <c r="AA2786" t="str">
        <f t="shared" si="869"/>
        <v/>
      </c>
      <c r="AB2786" t="str">
        <f t="shared" si="870"/>
        <v/>
      </c>
      <c r="AC2786" t="e">
        <f t="shared" ca="1" si="871"/>
        <v>#VALUE!</v>
      </c>
      <c r="AD2786" t="str" cm="1">
        <f t="array" aca="1" ref="AD2786" ca="1">IFERROR(IF((LEFT(INDIRECT("$F"&amp;$S2786),4))="GOTS",IF($G2786="Organic","GOTS_Organic_raw",(IF($G2786="Responsible","GOTS_Responsible",(IF($G2786="No Attribute (Conventional)","GOTS_conventional",(IF($G2786="Recycled Pre/Post-Consumer","GOTS_pre_post",(IF($G2786="In-Conversion","GOTS_in_conversion",(IF($G2786="Sustainably Sourced","Sustainably_sourced",(IF($G2786="Recycled pre-consumer organic","GOTS_recycled_organic",""))))))))))))),IF($G2786="Organic","Organic",(IF($G2786="Responsible","Responsible",(IF($G2786="No Attribute (Conventional)","No_Attribute_Conventional",(IF($G2786="Recycled Pre/Post-Consumer","Recycled_Pre_Post_Consumer",(IF($G2786="In-Conversion","In_Conversion",(IF($G2786="Recycled Pre-Consumer","Recycled_Pre_Consumer",(IF($G2786="Recycled Post-Consumer","Recycled_Post_Consumer",(IF($G2786="Sustainably Sourced","Sustainably_sourced",(IF($G2786="Recycled pre-consumer organic","GOTS_recycled_organic","")))))))))))))))))),"")</f>
        <v/>
      </c>
      <c r="AE2786" t="e" cm="1">
        <f t="array" aca="1" ref="AE2786" ca="1">IF($I2786="",IF(INDIRECT("$F"&amp;$S2786)="","",IF(LEFT(INDIRECT("$F"&amp;$S2786),3)="GRS","GRS_RCS_RM",IF((LEFT(INDIRECT("$F"&amp;$S2786),3))="RCS","GRS_RCS_RM",IF(INDIRECT("$F"&amp;$S2786)="OCS (No Label)","OCS_Conversion_RM",IF(LEFT(INDIRECT("$F"&amp;$S2786),3)="OCS","OCS_RM",IF(RIGHT(INDIRECT("$F"&amp;$S2786),10)="conversion","GOTS_RM_conversion",IF((LEFT(INDIRECT("$F"&amp;$S2786),4))="GOTS","GOTS_RM","Responsible_RM"))))))),"DELETERM")</f>
        <v>#VALUE!</v>
      </c>
      <c r="AF2786" t="e" cm="1">
        <f t="array" aca="1" ref="AF2786" ca="1">IF($S2786="","",INDIRECT("$Z"&amp;$S2786))</f>
        <v>#VALUE!</v>
      </c>
      <c r="AG2786" t="str">
        <f t="shared" si="872"/>
        <v/>
      </c>
      <c r="AH2786" t="str" cm="1">
        <f t="array" aca="1" ref="AH2786" ca="1">IFERROR(INDIRECT("$ag"&amp;S2786),"")</f>
        <v/>
      </c>
      <c r="AI2786" t="e" cm="1">
        <f t="array" aca="1" ref="AI2786" ca="1">INDIRECT("O"&amp;S2786)</f>
        <v>#VALUE!</v>
      </c>
      <c r="AJ2786" t="str">
        <f t="shared" si="873"/>
        <v/>
      </c>
    </row>
    <row r="2787" spans="1:36" ht="16.5" customHeight="1">
      <c r="A2787" s="128" t="str">
        <f>IF(B2787="","",COUNTA($B$63:$B2787))</f>
        <v/>
      </c>
      <c r="B2787" s="132"/>
      <c r="C2787" s="133"/>
      <c r="D2787" s="140"/>
      <c r="E2787" s="140"/>
      <c r="F2787" s="133"/>
      <c r="G2787" s="141"/>
      <c r="H2787" s="141"/>
      <c r="I2787" s="141"/>
      <c r="J2787" s="141"/>
      <c r="K2787" s="37"/>
      <c r="L2787" s="142" t="str">
        <f>IF(R2787="","",LEFT(R2787,LEN(R2787)-2))</f>
        <v/>
      </c>
      <c r="M2787" s="142"/>
      <c r="N2787" s="60"/>
      <c r="O2787" s="313"/>
      <c r="Q2787" t="str">
        <f t="shared" si="868"/>
        <v/>
      </c>
      <c r="R2787" t="str">
        <f t="shared" ref="R2787" si="882">CONCATENATE($Q2787,Q2788,Q2789,Q2790,Q2791,Q2792,$Q2793,$Q2794,$Q2795,$Q2796,$Q2797,$Q2798)</f>
        <v/>
      </c>
      <c r="S2787" t="e">
        <f t="shared" ca="1" si="877"/>
        <v>#VALUE!</v>
      </c>
      <c r="T2787" t="e">
        <f t="shared" ca="1" si="874"/>
        <v>#VALUE!</v>
      </c>
      <c r="U2787">
        <f t="shared" si="878"/>
        <v>2724</v>
      </c>
      <c r="V2787">
        <v>227.00000000001799</v>
      </c>
      <c r="W2787">
        <f t="shared" si="879"/>
        <v>227</v>
      </c>
      <c r="X2787" t="str" cm="1">
        <f t="array" aca="1" ref="X2787" ca="1">IFERROR(INDEX('PC&amp;PD'!$A$1:$AS$19,ROW('PC&amp;PD'!$A$19),MATCH(INDIRECT(T2787),'PC&amp;PD'!$A$1:$AS$1,0)),"")</f>
        <v/>
      </c>
      <c r="Z2787" t="str">
        <f t="shared" ref="Z2787" si="883">IFERROR(IF($F2787="OCS 100","OCS (OCS 100)",IF($F2787="OCS Blended","OCS (OCS Blended)",IF($F2787="OCS (No Label)","OCS (No Label)",IF($F2787="RCS 100","RCS (RCS 100)",IF($F2787="RCS Blended","RCS (RCS Blended)",IF($F2787="GRS","GRS (GRS)",IF($F2787="GRS (No Label)", "GRS (No Label)",IF($F2787="RDS","RDS (RDS)",IF($F2787="RWS","RWS (RWS)",IF($F2787="RAS","RAS (RAS)",IF($F2787="RMS","RMS (RMS)",IF($F2787="GOTS Organic","GOTS (Organic)",IF($F2787="GOTS Made with organic","GOTS (Made with Organic)",IF($F2787="GOTS Organic - in conversion","GOTS (Organic - In Conversion)",IF($F2787="GOTS Made with organic - in conversion","GOTS (Made with Organic - In Conversion)",""))))))))))))))),"")</f>
        <v/>
      </c>
      <c r="AA2787" t="str">
        <f t="shared" si="869"/>
        <v/>
      </c>
      <c r="AB2787" t="str">
        <f t="shared" si="870"/>
        <v/>
      </c>
      <c r="AC2787" t="e">
        <f t="shared" ca="1" si="871"/>
        <v>#VALUE!</v>
      </c>
      <c r="AD2787" t="str" cm="1">
        <f t="array" aca="1" ref="AD2787" ca="1">IFERROR(IF((LEFT(INDIRECT("$F"&amp;$S2787),4))="GOTS",IF($G2787="Organic","GOTS_Organic_raw",(IF($G2787="Responsible","GOTS_Responsible",(IF($G2787="No Attribute (Conventional)","GOTS_conventional",(IF($G2787="Recycled Pre/Post-Consumer","GOTS_pre_post",(IF($G2787="In-Conversion","GOTS_in_conversion",(IF($G2787="Sustainably Sourced","Sustainably_sourced",(IF($G2787="Recycled pre-consumer organic","GOTS_recycled_organic",""))))))))))))),IF($G2787="Organic","Organic",(IF($G2787="Responsible","Responsible",(IF($G2787="No Attribute (Conventional)","No_Attribute_Conventional",(IF($G2787="Recycled Pre/Post-Consumer","Recycled_Pre_Post_Consumer",(IF($G2787="In-Conversion","In_Conversion",(IF($G2787="Recycled Pre-Consumer","Recycled_Pre_Consumer",(IF($G2787="Recycled Post-Consumer","Recycled_Post_Consumer",(IF($G2787="Sustainably Sourced","Sustainably_sourced",(IF($G2787="Recycled pre-consumer organic","GOTS_recycled_organic","")))))))))))))))))),"")</f>
        <v/>
      </c>
      <c r="AE2787" t="e" cm="1">
        <f t="array" aca="1" ref="AE2787" ca="1">IF($I2787="",IF(INDIRECT("$F"&amp;$S2787)="","",IF(LEFT(INDIRECT("$F"&amp;$S2787),3)="GRS","GRS_RCS_RM",IF((LEFT(INDIRECT("$F"&amp;$S2787),3))="RCS","GRS_RCS_RM",IF(INDIRECT("$F"&amp;$S2787)="OCS (No Label)","OCS_Conversion_RM",IF(LEFT(INDIRECT("$F"&amp;$S2787),3)="OCS","OCS_RM",IF(RIGHT(INDIRECT("$F"&amp;$S2787),10)="conversion","GOTS_RM_conversion",IF((LEFT(INDIRECT("$F"&amp;$S2787),4))="GOTS","GOTS_RM","Responsible_RM"))))))),"DELETERM")</f>
        <v>#VALUE!</v>
      </c>
      <c r="AF2787" t="e" cm="1">
        <f t="array" aca="1" ref="AF2787" ca="1">IF($S2787="","",INDIRECT("$Z"&amp;$S2787))</f>
        <v>#VALUE!</v>
      </c>
      <c r="AG2787" t="str">
        <f t="shared" si="872"/>
        <v/>
      </c>
      <c r="AH2787" t="str" cm="1">
        <f t="array" aca="1" ref="AH2787" ca="1">IFERROR(INDIRECT("$ag"&amp;S2787),"")</f>
        <v/>
      </c>
      <c r="AI2787" t="e" cm="1">
        <f t="array" aca="1" ref="AI2787" ca="1">INDIRECT("O"&amp;S2787)</f>
        <v>#VALUE!</v>
      </c>
      <c r="AJ2787" t="str">
        <f t="shared" si="873"/>
        <v/>
      </c>
    </row>
    <row r="2788" spans="1:36" ht="16.5" customHeight="1">
      <c r="A2788" s="129"/>
      <c r="B2788" s="134"/>
      <c r="C2788" s="135"/>
      <c r="D2788" s="146"/>
      <c r="E2788" s="146"/>
      <c r="F2788" s="135"/>
      <c r="G2788" s="147"/>
      <c r="H2788" s="147"/>
      <c r="I2788" s="147"/>
      <c r="J2788" s="147"/>
      <c r="K2788" s="38"/>
      <c r="L2788" s="143"/>
      <c r="M2788" s="143"/>
      <c r="N2788" s="61"/>
      <c r="O2788" s="314"/>
      <c r="Q2788" t="str">
        <f t="shared" si="868"/>
        <v/>
      </c>
      <c r="S2788" t="e">
        <f t="shared" ca="1" si="877"/>
        <v>#VALUE!</v>
      </c>
      <c r="T2788" t="e">
        <f t="shared" ca="1" si="874"/>
        <v>#VALUE!</v>
      </c>
      <c r="U2788">
        <f t="shared" si="878"/>
        <v>2724</v>
      </c>
      <c r="V2788">
        <v>227.08333333335099</v>
      </c>
      <c r="W2788">
        <f t="shared" si="879"/>
        <v>227</v>
      </c>
      <c r="X2788" t="str" cm="1">
        <f t="array" aca="1" ref="X2788" ca="1">IFERROR(INDEX('PC&amp;PD'!$A$1:$AS$19,ROW('PC&amp;PD'!$A$19),MATCH(INDIRECT(T2788),'PC&amp;PD'!$A$1:$AS$1,0)),"")</f>
        <v/>
      </c>
      <c r="AA2788" t="str">
        <f t="shared" si="869"/>
        <v/>
      </c>
      <c r="AB2788" t="str">
        <f t="shared" si="870"/>
        <v/>
      </c>
      <c r="AC2788" t="e">
        <f t="shared" ca="1" si="871"/>
        <v>#VALUE!</v>
      </c>
      <c r="AD2788" t="str" cm="1">
        <f t="array" aca="1" ref="AD2788" ca="1">IFERROR(IF((LEFT(INDIRECT("$F"&amp;$S2788),4))="GOTS",IF($G2788="Organic","GOTS_Organic_raw",(IF($G2788="Responsible","GOTS_Responsible",(IF($G2788="No Attribute (Conventional)","GOTS_conventional",(IF($G2788="Recycled Pre/Post-Consumer","GOTS_pre_post",(IF($G2788="In-Conversion","GOTS_in_conversion",(IF($G2788="Sustainably Sourced","Sustainably_sourced",(IF($G2788="Recycled pre-consumer organic","GOTS_recycled_organic",""))))))))))))),IF($G2788="Organic","Organic",(IF($G2788="Responsible","Responsible",(IF($G2788="No Attribute (Conventional)","No_Attribute_Conventional",(IF($G2788="Recycled Pre/Post-Consumer","Recycled_Pre_Post_Consumer",(IF($G2788="In-Conversion","In_Conversion",(IF($G2788="Recycled Pre-Consumer","Recycled_Pre_Consumer",(IF($G2788="Recycled Post-Consumer","Recycled_Post_Consumer",(IF($G2788="Sustainably Sourced","Sustainably_sourced",(IF($G2788="Recycled pre-consumer organic","GOTS_recycled_organic","")))))))))))))))))),"")</f>
        <v/>
      </c>
      <c r="AE2788" t="e" cm="1">
        <f t="array" aca="1" ref="AE2788" ca="1">IF($I2788="",IF(INDIRECT("$F"&amp;$S2788)="","",IF(LEFT(INDIRECT("$F"&amp;$S2788),3)="GRS","GRS_RCS_RM",IF((LEFT(INDIRECT("$F"&amp;$S2788),3))="RCS","GRS_RCS_RM",IF(INDIRECT("$F"&amp;$S2788)="OCS (No Label)","OCS_Conversion_RM",IF(LEFT(INDIRECT("$F"&amp;$S2788),3)="OCS","OCS_RM",IF(RIGHT(INDIRECT("$F"&amp;$S2788),10)="conversion","GOTS_RM_conversion",IF((LEFT(INDIRECT("$F"&amp;$S2788),4))="GOTS","GOTS_RM","Responsible_RM"))))))),"DELETERM")</f>
        <v>#VALUE!</v>
      </c>
      <c r="AF2788" t="e" cm="1">
        <f t="array" aca="1" ref="AF2788" ca="1">IF($S2788="","",INDIRECT("$Z"&amp;$S2788))</f>
        <v>#VALUE!</v>
      </c>
      <c r="AG2788" t="str">
        <f t="shared" si="872"/>
        <v/>
      </c>
      <c r="AH2788" t="str" cm="1">
        <f t="array" aca="1" ref="AH2788" ca="1">IFERROR(INDIRECT("$ag"&amp;S2788),"")</f>
        <v/>
      </c>
      <c r="AI2788" t="e" cm="1">
        <f t="array" aca="1" ref="AI2788" ca="1">INDIRECT("O"&amp;S2788)</f>
        <v>#VALUE!</v>
      </c>
      <c r="AJ2788" t="str">
        <f t="shared" si="873"/>
        <v/>
      </c>
    </row>
    <row r="2789" spans="1:36" ht="16.5" customHeight="1">
      <c r="A2789" s="129"/>
      <c r="B2789" s="134"/>
      <c r="C2789" s="135"/>
      <c r="D2789" s="146"/>
      <c r="E2789" s="146"/>
      <c r="F2789" s="135"/>
      <c r="G2789" s="147"/>
      <c r="H2789" s="147"/>
      <c r="I2789" s="147"/>
      <c r="J2789" s="147"/>
      <c r="K2789" s="38"/>
      <c r="L2789" s="143"/>
      <c r="M2789" s="143"/>
      <c r="N2789" s="61"/>
      <c r="O2789" s="314"/>
      <c r="Q2789" t="str">
        <f t="shared" si="868"/>
        <v/>
      </c>
      <c r="S2789" t="e">
        <f t="shared" ca="1" si="877"/>
        <v>#VALUE!</v>
      </c>
      <c r="T2789" t="e">
        <f t="shared" ca="1" si="874"/>
        <v>#VALUE!</v>
      </c>
      <c r="U2789">
        <f t="shared" si="878"/>
        <v>2724</v>
      </c>
      <c r="V2789">
        <v>227.16666666668499</v>
      </c>
      <c r="W2789">
        <f t="shared" si="879"/>
        <v>227</v>
      </c>
      <c r="X2789" t="str" cm="1">
        <f t="array" aca="1" ref="X2789" ca="1">IFERROR(INDEX('PC&amp;PD'!$A$1:$AS$19,ROW('PC&amp;PD'!$A$19),MATCH(INDIRECT(T2789),'PC&amp;PD'!$A$1:$AS$1,0)),"")</f>
        <v/>
      </c>
      <c r="AA2789" t="str">
        <f t="shared" si="869"/>
        <v/>
      </c>
      <c r="AB2789" t="str">
        <f t="shared" si="870"/>
        <v/>
      </c>
      <c r="AC2789" t="e">
        <f t="shared" ca="1" si="871"/>
        <v>#VALUE!</v>
      </c>
      <c r="AD2789" t="str" cm="1">
        <f t="array" aca="1" ref="AD2789" ca="1">IFERROR(IF((LEFT(INDIRECT("$F"&amp;$S2789),4))="GOTS",IF($G2789="Organic","GOTS_Organic_raw",(IF($G2789="Responsible","GOTS_Responsible",(IF($G2789="No Attribute (Conventional)","GOTS_conventional",(IF($G2789="Recycled Pre/Post-Consumer","GOTS_pre_post",(IF($G2789="In-Conversion","GOTS_in_conversion",(IF($G2789="Sustainably Sourced","Sustainably_sourced",(IF($G2789="Recycled pre-consumer organic","GOTS_recycled_organic",""))))))))))))),IF($G2789="Organic","Organic",(IF($G2789="Responsible","Responsible",(IF($G2789="No Attribute (Conventional)","No_Attribute_Conventional",(IF($G2789="Recycled Pre/Post-Consumer","Recycled_Pre_Post_Consumer",(IF($G2789="In-Conversion","In_Conversion",(IF($G2789="Recycled Pre-Consumer","Recycled_Pre_Consumer",(IF($G2789="Recycled Post-Consumer","Recycled_Post_Consumer",(IF($G2789="Sustainably Sourced","Sustainably_sourced",(IF($G2789="Recycled pre-consumer organic","GOTS_recycled_organic","")))))))))))))))))),"")</f>
        <v/>
      </c>
      <c r="AE2789" t="e" cm="1">
        <f t="array" aca="1" ref="AE2789" ca="1">IF($I2789="",IF(INDIRECT("$F"&amp;$S2789)="","",IF(LEFT(INDIRECT("$F"&amp;$S2789),3)="GRS","GRS_RCS_RM",IF((LEFT(INDIRECT("$F"&amp;$S2789),3))="RCS","GRS_RCS_RM",IF(INDIRECT("$F"&amp;$S2789)="OCS (No Label)","OCS_Conversion_RM",IF(LEFT(INDIRECT("$F"&amp;$S2789),3)="OCS","OCS_RM",IF(RIGHT(INDIRECT("$F"&amp;$S2789),10)="conversion","GOTS_RM_conversion",IF((LEFT(INDIRECT("$F"&amp;$S2789),4))="GOTS","GOTS_RM","Responsible_RM"))))))),"DELETERM")</f>
        <v>#VALUE!</v>
      </c>
      <c r="AF2789" t="e" cm="1">
        <f t="array" aca="1" ref="AF2789" ca="1">IF($S2789="","",INDIRECT("$Z"&amp;$S2789))</f>
        <v>#VALUE!</v>
      </c>
      <c r="AG2789" t="str">
        <f t="shared" si="872"/>
        <v/>
      </c>
      <c r="AH2789" t="str" cm="1">
        <f t="array" aca="1" ref="AH2789" ca="1">IFERROR(INDIRECT("$ag"&amp;S2789),"")</f>
        <v/>
      </c>
      <c r="AI2789" t="e" cm="1">
        <f t="array" aca="1" ref="AI2789" ca="1">INDIRECT("O"&amp;S2789)</f>
        <v>#VALUE!</v>
      </c>
      <c r="AJ2789" t="str">
        <f t="shared" si="873"/>
        <v/>
      </c>
    </row>
    <row r="2790" spans="1:36" ht="16.5" customHeight="1">
      <c r="A2790" s="129"/>
      <c r="B2790" s="134"/>
      <c r="C2790" s="135"/>
      <c r="D2790" s="146"/>
      <c r="E2790" s="146"/>
      <c r="F2790" s="135"/>
      <c r="G2790" s="147"/>
      <c r="H2790" s="147"/>
      <c r="I2790" s="147"/>
      <c r="J2790" s="147"/>
      <c r="K2790" s="38"/>
      <c r="L2790" s="143"/>
      <c r="M2790" s="143"/>
      <c r="N2790" s="61"/>
      <c r="O2790" s="314"/>
      <c r="Q2790" t="str">
        <f t="shared" si="868"/>
        <v/>
      </c>
      <c r="S2790" t="e">
        <f t="shared" ca="1" si="877"/>
        <v>#VALUE!</v>
      </c>
      <c r="T2790" t="e">
        <f t="shared" ca="1" si="874"/>
        <v>#VALUE!</v>
      </c>
      <c r="U2790">
        <f t="shared" si="878"/>
        <v>2724</v>
      </c>
      <c r="V2790">
        <v>227.25000000001799</v>
      </c>
      <c r="W2790">
        <f t="shared" si="879"/>
        <v>227</v>
      </c>
      <c r="X2790" t="str" cm="1">
        <f t="array" aca="1" ref="X2790" ca="1">IFERROR(INDEX('PC&amp;PD'!$A$1:$AS$19,ROW('PC&amp;PD'!$A$19),MATCH(INDIRECT(T2790),'PC&amp;PD'!$A$1:$AS$1,0)),"")</f>
        <v/>
      </c>
      <c r="AA2790" t="str">
        <f t="shared" si="869"/>
        <v/>
      </c>
      <c r="AB2790" t="str">
        <f t="shared" si="870"/>
        <v/>
      </c>
      <c r="AC2790" t="e">
        <f t="shared" ca="1" si="871"/>
        <v>#VALUE!</v>
      </c>
      <c r="AD2790" t="str" cm="1">
        <f t="array" aca="1" ref="AD2790" ca="1">IFERROR(IF((LEFT(INDIRECT("$F"&amp;$S2790),4))="GOTS",IF($G2790="Organic","GOTS_Organic_raw",(IF($G2790="Responsible","GOTS_Responsible",(IF($G2790="No Attribute (Conventional)","GOTS_conventional",(IF($G2790="Recycled Pre/Post-Consumer","GOTS_pre_post",(IF($G2790="In-Conversion","GOTS_in_conversion",(IF($G2790="Sustainably Sourced","Sustainably_sourced",(IF($G2790="Recycled pre-consumer organic","GOTS_recycled_organic",""))))))))))))),IF($G2790="Organic","Organic",(IF($G2790="Responsible","Responsible",(IF($G2790="No Attribute (Conventional)","No_Attribute_Conventional",(IF($G2790="Recycled Pre/Post-Consumer","Recycled_Pre_Post_Consumer",(IF($G2790="In-Conversion","In_Conversion",(IF($G2790="Recycled Pre-Consumer","Recycled_Pre_Consumer",(IF($G2790="Recycled Post-Consumer","Recycled_Post_Consumer",(IF($G2790="Sustainably Sourced","Sustainably_sourced",(IF($G2790="Recycled pre-consumer organic","GOTS_recycled_organic","")))))))))))))))))),"")</f>
        <v/>
      </c>
      <c r="AE2790" t="e" cm="1">
        <f t="array" aca="1" ref="AE2790" ca="1">IF($I2790="",IF(INDIRECT("$F"&amp;$S2790)="","",IF(LEFT(INDIRECT("$F"&amp;$S2790),3)="GRS","GRS_RCS_RM",IF((LEFT(INDIRECT("$F"&amp;$S2790),3))="RCS","GRS_RCS_RM",IF(INDIRECT("$F"&amp;$S2790)="OCS (No Label)","OCS_Conversion_RM",IF(LEFT(INDIRECT("$F"&amp;$S2790),3)="OCS","OCS_RM",IF(RIGHT(INDIRECT("$F"&amp;$S2790),10)="conversion","GOTS_RM_conversion",IF((LEFT(INDIRECT("$F"&amp;$S2790),4))="GOTS","GOTS_RM","Responsible_RM"))))))),"DELETERM")</f>
        <v>#VALUE!</v>
      </c>
      <c r="AF2790" t="e" cm="1">
        <f t="array" aca="1" ref="AF2790" ca="1">IF($S2790="","",INDIRECT("$Z"&amp;$S2790))</f>
        <v>#VALUE!</v>
      </c>
      <c r="AG2790" t="str">
        <f t="shared" si="872"/>
        <v/>
      </c>
      <c r="AH2790" t="str" cm="1">
        <f t="array" aca="1" ref="AH2790" ca="1">IFERROR(INDIRECT("$ag"&amp;S2790),"")</f>
        <v/>
      </c>
      <c r="AI2790" t="e" cm="1">
        <f t="array" aca="1" ref="AI2790" ca="1">INDIRECT("O"&amp;S2790)</f>
        <v>#VALUE!</v>
      </c>
      <c r="AJ2790" t="str">
        <f t="shared" si="873"/>
        <v/>
      </c>
    </row>
    <row r="2791" spans="1:36" ht="16.5" customHeight="1">
      <c r="A2791" s="129"/>
      <c r="B2791" s="134"/>
      <c r="C2791" s="135"/>
      <c r="D2791" s="146"/>
      <c r="E2791" s="146"/>
      <c r="F2791" s="135"/>
      <c r="G2791" s="147"/>
      <c r="H2791" s="147"/>
      <c r="I2791" s="147"/>
      <c r="J2791" s="147"/>
      <c r="K2791" s="38"/>
      <c r="L2791" s="143"/>
      <c r="M2791" s="143"/>
      <c r="N2791" s="61"/>
      <c r="O2791" s="314"/>
      <c r="Q2791" t="str">
        <f t="shared" si="868"/>
        <v/>
      </c>
      <c r="S2791" t="e">
        <f t="shared" ca="1" si="877"/>
        <v>#VALUE!</v>
      </c>
      <c r="T2791" t="e">
        <f t="shared" ca="1" si="874"/>
        <v>#VALUE!</v>
      </c>
      <c r="U2791">
        <f t="shared" si="878"/>
        <v>2724</v>
      </c>
      <c r="V2791">
        <v>227.33333333335099</v>
      </c>
      <c r="W2791">
        <f t="shared" si="879"/>
        <v>227</v>
      </c>
      <c r="X2791" t="str" cm="1">
        <f t="array" aca="1" ref="X2791" ca="1">IFERROR(INDEX('PC&amp;PD'!$A$1:$AS$19,ROW('PC&amp;PD'!$A$19),MATCH(INDIRECT(T2791),'PC&amp;PD'!$A$1:$AS$1,0)),"")</f>
        <v/>
      </c>
      <c r="AA2791" t="str">
        <f t="shared" si="869"/>
        <v/>
      </c>
      <c r="AB2791" t="str">
        <f t="shared" si="870"/>
        <v/>
      </c>
      <c r="AC2791" t="e">
        <f t="shared" ca="1" si="871"/>
        <v>#VALUE!</v>
      </c>
      <c r="AD2791" t="str" cm="1">
        <f t="array" aca="1" ref="AD2791" ca="1">IFERROR(IF((LEFT(INDIRECT("$F"&amp;$S2791),4))="GOTS",IF($G2791="Organic","GOTS_Organic_raw",(IF($G2791="Responsible","GOTS_Responsible",(IF($G2791="No Attribute (Conventional)","GOTS_conventional",(IF($G2791="Recycled Pre/Post-Consumer","GOTS_pre_post",(IF($G2791="In-Conversion","GOTS_in_conversion",(IF($G2791="Sustainably Sourced","Sustainably_sourced",(IF($G2791="Recycled pre-consumer organic","GOTS_recycled_organic",""))))))))))))),IF($G2791="Organic","Organic",(IF($G2791="Responsible","Responsible",(IF($G2791="No Attribute (Conventional)","No_Attribute_Conventional",(IF($G2791="Recycled Pre/Post-Consumer","Recycled_Pre_Post_Consumer",(IF($G2791="In-Conversion","In_Conversion",(IF($G2791="Recycled Pre-Consumer","Recycled_Pre_Consumer",(IF($G2791="Recycled Post-Consumer","Recycled_Post_Consumer",(IF($G2791="Sustainably Sourced","Sustainably_sourced",(IF($G2791="Recycled pre-consumer organic","GOTS_recycled_organic","")))))))))))))))))),"")</f>
        <v/>
      </c>
      <c r="AE2791" t="e" cm="1">
        <f t="array" aca="1" ref="AE2791" ca="1">IF($I2791="",IF(INDIRECT("$F"&amp;$S2791)="","",IF(LEFT(INDIRECT("$F"&amp;$S2791),3)="GRS","GRS_RCS_RM",IF((LEFT(INDIRECT("$F"&amp;$S2791),3))="RCS","GRS_RCS_RM",IF(INDIRECT("$F"&amp;$S2791)="OCS (No Label)","OCS_Conversion_RM",IF(LEFT(INDIRECT("$F"&amp;$S2791),3)="OCS","OCS_RM",IF(RIGHT(INDIRECT("$F"&amp;$S2791),10)="conversion","GOTS_RM_conversion",IF((LEFT(INDIRECT("$F"&amp;$S2791),4))="GOTS","GOTS_RM","Responsible_RM"))))))),"DELETERM")</f>
        <v>#VALUE!</v>
      </c>
      <c r="AF2791" t="e" cm="1">
        <f t="array" aca="1" ref="AF2791" ca="1">IF($S2791="","",INDIRECT("$Z"&amp;$S2791))</f>
        <v>#VALUE!</v>
      </c>
      <c r="AG2791" t="str">
        <f t="shared" si="872"/>
        <v/>
      </c>
      <c r="AH2791" t="str" cm="1">
        <f t="array" aca="1" ref="AH2791" ca="1">IFERROR(INDIRECT("$ag"&amp;S2791),"")</f>
        <v/>
      </c>
      <c r="AI2791" t="e" cm="1">
        <f t="array" aca="1" ref="AI2791" ca="1">INDIRECT("O"&amp;S2791)</f>
        <v>#VALUE!</v>
      </c>
      <c r="AJ2791" t="str">
        <f t="shared" si="873"/>
        <v/>
      </c>
    </row>
    <row r="2792" spans="1:36" ht="16.5" customHeight="1">
      <c r="A2792" s="129"/>
      <c r="B2792" s="134"/>
      <c r="C2792" s="135"/>
      <c r="D2792" s="146"/>
      <c r="E2792" s="146"/>
      <c r="F2792" s="135"/>
      <c r="G2792" s="147"/>
      <c r="H2792" s="147"/>
      <c r="I2792" s="147"/>
      <c r="J2792" s="147"/>
      <c r="K2792" s="38"/>
      <c r="L2792" s="143"/>
      <c r="M2792" s="143"/>
      <c r="N2792" s="61"/>
      <c r="O2792" s="314"/>
      <c r="Q2792" t="str">
        <f t="shared" si="868"/>
        <v/>
      </c>
      <c r="S2792" t="e">
        <f t="shared" ca="1" si="877"/>
        <v>#VALUE!</v>
      </c>
      <c r="T2792" t="e">
        <f t="shared" ca="1" si="874"/>
        <v>#VALUE!</v>
      </c>
      <c r="U2792">
        <f t="shared" si="878"/>
        <v>2724</v>
      </c>
      <c r="V2792">
        <v>227.41666666668499</v>
      </c>
      <c r="W2792">
        <f t="shared" si="879"/>
        <v>227</v>
      </c>
      <c r="X2792" t="str" cm="1">
        <f t="array" aca="1" ref="X2792" ca="1">IFERROR(INDEX('PC&amp;PD'!$A$1:$AS$19,ROW('PC&amp;PD'!$A$19),MATCH(INDIRECT(T2792),'PC&amp;PD'!$A$1:$AS$1,0)),"")</f>
        <v/>
      </c>
      <c r="AA2792" t="str">
        <f t="shared" si="869"/>
        <v/>
      </c>
      <c r="AB2792" t="str">
        <f t="shared" si="870"/>
        <v/>
      </c>
      <c r="AC2792" t="e">
        <f t="shared" ca="1" si="871"/>
        <v>#VALUE!</v>
      </c>
      <c r="AD2792" t="str" cm="1">
        <f t="array" aca="1" ref="AD2792" ca="1">IFERROR(IF((LEFT(INDIRECT("$F"&amp;$S2792),4))="GOTS",IF($G2792="Organic","GOTS_Organic_raw",(IF($G2792="Responsible","GOTS_Responsible",(IF($G2792="No Attribute (Conventional)","GOTS_conventional",(IF($G2792="Recycled Pre/Post-Consumer","GOTS_pre_post",(IF($G2792="In-Conversion","GOTS_in_conversion",(IF($G2792="Sustainably Sourced","Sustainably_sourced",(IF($G2792="Recycled pre-consumer organic","GOTS_recycled_organic",""))))))))))))),IF($G2792="Organic","Organic",(IF($G2792="Responsible","Responsible",(IF($G2792="No Attribute (Conventional)","No_Attribute_Conventional",(IF($G2792="Recycled Pre/Post-Consumer","Recycled_Pre_Post_Consumer",(IF($G2792="In-Conversion","In_Conversion",(IF($G2792="Recycled Pre-Consumer","Recycled_Pre_Consumer",(IF($G2792="Recycled Post-Consumer","Recycled_Post_Consumer",(IF($G2792="Sustainably Sourced","Sustainably_sourced",(IF($G2792="Recycled pre-consumer organic","GOTS_recycled_organic","")))))))))))))))))),"")</f>
        <v/>
      </c>
      <c r="AE2792" t="e" cm="1">
        <f t="array" aca="1" ref="AE2792" ca="1">IF($I2792="",IF(INDIRECT("$F"&amp;$S2792)="","",IF(LEFT(INDIRECT("$F"&amp;$S2792),3)="GRS","GRS_RCS_RM",IF((LEFT(INDIRECT("$F"&amp;$S2792),3))="RCS","GRS_RCS_RM",IF(INDIRECT("$F"&amp;$S2792)="OCS (No Label)","OCS_Conversion_RM",IF(LEFT(INDIRECT("$F"&amp;$S2792),3)="OCS","OCS_RM",IF(RIGHT(INDIRECT("$F"&amp;$S2792),10)="conversion","GOTS_RM_conversion",IF((LEFT(INDIRECT("$F"&amp;$S2792),4))="GOTS","GOTS_RM","Responsible_RM"))))))),"DELETERM")</f>
        <v>#VALUE!</v>
      </c>
      <c r="AF2792" t="e" cm="1">
        <f t="array" aca="1" ref="AF2792" ca="1">IF($S2792="","",INDIRECT("$Z"&amp;$S2792))</f>
        <v>#VALUE!</v>
      </c>
      <c r="AG2792" t="str">
        <f t="shared" si="872"/>
        <v/>
      </c>
      <c r="AH2792" t="str" cm="1">
        <f t="array" aca="1" ref="AH2792" ca="1">IFERROR(INDIRECT("$ag"&amp;S2792),"")</f>
        <v/>
      </c>
      <c r="AI2792" t="e" cm="1">
        <f t="array" aca="1" ref="AI2792" ca="1">INDIRECT("O"&amp;S2792)</f>
        <v>#VALUE!</v>
      </c>
      <c r="AJ2792" t="str">
        <f t="shared" si="873"/>
        <v/>
      </c>
    </row>
    <row r="2793" spans="1:36" ht="16.5" customHeight="1">
      <c r="A2793" s="130"/>
      <c r="B2793" s="136"/>
      <c r="C2793" s="137"/>
      <c r="D2793" s="146"/>
      <c r="E2793" s="146"/>
      <c r="F2793" s="137"/>
      <c r="G2793" s="147"/>
      <c r="H2793" s="147"/>
      <c r="I2793" s="147"/>
      <c r="J2793" s="147"/>
      <c r="K2793" s="38"/>
      <c r="L2793" s="144"/>
      <c r="M2793" s="144"/>
      <c r="N2793" s="61"/>
      <c r="O2793" s="314"/>
      <c r="Q2793" t="str">
        <f t="shared" si="868"/>
        <v/>
      </c>
      <c r="S2793" t="e">
        <f t="shared" ca="1" si="877"/>
        <v>#VALUE!</v>
      </c>
      <c r="T2793" t="e">
        <f t="shared" ca="1" si="874"/>
        <v>#VALUE!</v>
      </c>
      <c r="U2793">
        <f t="shared" si="878"/>
        <v>2724</v>
      </c>
      <c r="V2793">
        <v>227.50000000001799</v>
      </c>
      <c r="W2793">
        <f t="shared" si="879"/>
        <v>227</v>
      </c>
      <c r="X2793" t="str" cm="1">
        <f t="array" aca="1" ref="X2793" ca="1">IFERROR(INDEX('PC&amp;PD'!$A$1:$AS$19,ROW('PC&amp;PD'!$A$19),MATCH(INDIRECT(T2793),'PC&amp;PD'!$A$1:$AS$1,0)),"")</f>
        <v/>
      </c>
      <c r="AA2793" t="str">
        <f t="shared" si="869"/>
        <v/>
      </c>
      <c r="AB2793" t="str">
        <f t="shared" si="870"/>
        <v/>
      </c>
      <c r="AC2793" t="e">
        <f t="shared" ca="1" si="871"/>
        <v>#VALUE!</v>
      </c>
      <c r="AD2793" t="str" cm="1">
        <f t="array" aca="1" ref="AD2793" ca="1">IFERROR(IF((LEFT(INDIRECT("$F"&amp;$S2793),4))="GOTS",IF($G2793="Organic","GOTS_Organic_raw",(IF($G2793="Responsible","GOTS_Responsible",(IF($G2793="No Attribute (Conventional)","GOTS_conventional",(IF($G2793="Recycled Pre/Post-Consumer","GOTS_pre_post",(IF($G2793="In-Conversion","GOTS_in_conversion",(IF($G2793="Sustainably Sourced","Sustainably_sourced",(IF($G2793="Recycled pre-consumer organic","GOTS_recycled_organic",""))))))))))))),IF($G2793="Organic","Organic",(IF($G2793="Responsible","Responsible",(IF($G2793="No Attribute (Conventional)","No_Attribute_Conventional",(IF($G2793="Recycled Pre/Post-Consumer","Recycled_Pre_Post_Consumer",(IF($G2793="In-Conversion","In_Conversion",(IF($G2793="Recycled Pre-Consumer","Recycled_Pre_Consumer",(IF($G2793="Recycled Post-Consumer","Recycled_Post_Consumer",(IF($G2793="Sustainably Sourced","Sustainably_sourced",(IF($G2793="Recycled pre-consumer organic","GOTS_recycled_organic","")))))))))))))))))),"")</f>
        <v/>
      </c>
      <c r="AE2793" t="e" cm="1">
        <f t="array" aca="1" ref="AE2793" ca="1">IF($I2793="",IF(INDIRECT("$F"&amp;$S2793)="","",IF(LEFT(INDIRECT("$F"&amp;$S2793),3)="GRS","GRS_RCS_RM",IF((LEFT(INDIRECT("$F"&amp;$S2793),3))="RCS","GRS_RCS_RM",IF(INDIRECT("$F"&amp;$S2793)="OCS (No Label)","OCS_Conversion_RM",IF(LEFT(INDIRECT("$F"&amp;$S2793),3)="OCS","OCS_RM",IF(RIGHT(INDIRECT("$F"&amp;$S2793),10)="conversion","GOTS_RM_conversion",IF((LEFT(INDIRECT("$F"&amp;$S2793),4))="GOTS","GOTS_RM","Responsible_RM"))))))),"DELETERM")</f>
        <v>#VALUE!</v>
      </c>
      <c r="AF2793" t="e" cm="1">
        <f t="array" aca="1" ref="AF2793" ca="1">IF($S2793="","",INDIRECT("$Z"&amp;$S2793))</f>
        <v>#VALUE!</v>
      </c>
      <c r="AG2793" t="str">
        <f t="shared" si="872"/>
        <v/>
      </c>
      <c r="AH2793" t="str" cm="1">
        <f t="array" aca="1" ref="AH2793" ca="1">IFERROR(INDIRECT("$ag"&amp;S2793),"")</f>
        <v/>
      </c>
      <c r="AI2793" t="e" cm="1">
        <f t="array" aca="1" ref="AI2793" ca="1">INDIRECT("O"&amp;S2793)</f>
        <v>#VALUE!</v>
      </c>
      <c r="AJ2793" t="str">
        <f t="shared" si="873"/>
        <v/>
      </c>
    </row>
    <row r="2794" spans="1:36" ht="16.5" customHeight="1">
      <c r="A2794" s="130"/>
      <c r="B2794" s="136"/>
      <c r="C2794" s="137"/>
      <c r="D2794" s="146"/>
      <c r="E2794" s="146"/>
      <c r="F2794" s="137"/>
      <c r="G2794" s="147"/>
      <c r="H2794" s="147"/>
      <c r="I2794" s="147"/>
      <c r="J2794" s="147"/>
      <c r="K2794" s="38"/>
      <c r="L2794" s="144"/>
      <c r="M2794" s="144"/>
      <c r="N2794" s="61"/>
      <c r="O2794" s="314"/>
      <c r="Q2794" t="str">
        <f t="shared" si="868"/>
        <v/>
      </c>
      <c r="S2794" t="e">
        <f t="shared" ca="1" si="877"/>
        <v>#VALUE!</v>
      </c>
      <c r="T2794" t="e">
        <f t="shared" ca="1" si="874"/>
        <v>#VALUE!</v>
      </c>
      <c r="U2794">
        <f t="shared" si="878"/>
        <v>2724</v>
      </c>
      <c r="V2794">
        <v>227.58333333335099</v>
      </c>
      <c r="W2794">
        <f t="shared" si="879"/>
        <v>227</v>
      </c>
      <c r="X2794" t="str" cm="1">
        <f t="array" aca="1" ref="X2794" ca="1">IFERROR(INDEX('PC&amp;PD'!$A$1:$AS$19,ROW('PC&amp;PD'!$A$19),MATCH(INDIRECT(T2794),'PC&amp;PD'!$A$1:$AS$1,0)),"")</f>
        <v/>
      </c>
      <c r="AA2794" t="str">
        <f t="shared" si="869"/>
        <v/>
      </c>
      <c r="AB2794" t="str">
        <f t="shared" si="870"/>
        <v/>
      </c>
      <c r="AC2794" t="e">
        <f t="shared" ca="1" si="871"/>
        <v>#VALUE!</v>
      </c>
      <c r="AD2794" t="str" cm="1">
        <f t="array" aca="1" ref="AD2794" ca="1">IFERROR(IF((LEFT(INDIRECT("$F"&amp;$S2794),4))="GOTS",IF($G2794="Organic","GOTS_Organic_raw",(IF($G2794="Responsible","GOTS_Responsible",(IF($G2794="No Attribute (Conventional)","GOTS_conventional",(IF($G2794="Recycled Pre/Post-Consumer","GOTS_pre_post",(IF($G2794="In-Conversion","GOTS_in_conversion",(IF($G2794="Sustainably Sourced","Sustainably_sourced",(IF($G2794="Recycled pre-consumer organic","GOTS_recycled_organic",""))))))))))))),IF($G2794="Organic","Organic",(IF($G2794="Responsible","Responsible",(IF($G2794="No Attribute (Conventional)","No_Attribute_Conventional",(IF($G2794="Recycled Pre/Post-Consumer","Recycled_Pre_Post_Consumer",(IF($G2794="In-Conversion","In_Conversion",(IF($G2794="Recycled Pre-Consumer","Recycled_Pre_Consumer",(IF($G2794="Recycled Post-Consumer","Recycled_Post_Consumer",(IF($G2794="Sustainably Sourced","Sustainably_sourced",(IF($G2794="Recycled pre-consumer organic","GOTS_recycled_organic","")))))))))))))))))),"")</f>
        <v/>
      </c>
      <c r="AE2794" t="e" cm="1">
        <f t="array" aca="1" ref="AE2794" ca="1">IF($I2794="",IF(INDIRECT("$F"&amp;$S2794)="","",IF(LEFT(INDIRECT("$F"&amp;$S2794),3)="GRS","GRS_RCS_RM",IF((LEFT(INDIRECT("$F"&amp;$S2794),3))="RCS","GRS_RCS_RM",IF(INDIRECT("$F"&amp;$S2794)="OCS (No Label)","OCS_Conversion_RM",IF(LEFT(INDIRECT("$F"&amp;$S2794),3)="OCS","OCS_RM",IF(RIGHT(INDIRECT("$F"&amp;$S2794),10)="conversion","GOTS_RM_conversion",IF((LEFT(INDIRECT("$F"&amp;$S2794),4))="GOTS","GOTS_RM","Responsible_RM"))))))),"DELETERM")</f>
        <v>#VALUE!</v>
      </c>
      <c r="AF2794" t="e" cm="1">
        <f t="array" aca="1" ref="AF2794" ca="1">IF($S2794="","",INDIRECT("$Z"&amp;$S2794))</f>
        <v>#VALUE!</v>
      </c>
      <c r="AG2794" t="str">
        <f t="shared" si="872"/>
        <v/>
      </c>
      <c r="AH2794" t="str" cm="1">
        <f t="array" aca="1" ref="AH2794" ca="1">IFERROR(INDIRECT("$ag"&amp;S2794),"")</f>
        <v/>
      </c>
      <c r="AI2794" t="e" cm="1">
        <f t="array" aca="1" ref="AI2794" ca="1">INDIRECT("O"&amp;S2794)</f>
        <v>#VALUE!</v>
      </c>
      <c r="AJ2794" t="str">
        <f t="shared" si="873"/>
        <v/>
      </c>
    </row>
    <row r="2795" spans="1:36" ht="16.5" customHeight="1">
      <c r="A2795" s="130"/>
      <c r="B2795" s="136"/>
      <c r="C2795" s="137"/>
      <c r="D2795" s="146"/>
      <c r="E2795" s="146"/>
      <c r="F2795" s="137"/>
      <c r="G2795" s="147"/>
      <c r="H2795" s="147"/>
      <c r="I2795" s="147"/>
      <c r="J2795" s="147"/>
      <c r="K2795" s="38"/>
      <c r="L2795" s="144"/>
      <c r="M2795" s="144"/>
      <c r="N2795" s="61"/>
      <c r="O2795" s="314"/>
      <c r="Q2795" t="str">
        <f t="shared" si="868"/>
        <v/>
      </c>
      <c r="S2795" t="e">
        <f t="shared" ca="1" si="877"/>
        <v>#VALUE!</v>
      </c>
      <c r="T2795" t="e">
        <f t="shared" ca="1" si="874"/>
        <v>#VALUE!</v>
      </c>
      <c r="U2795">
        <f t="shared" si="878"/>
        <v>2724</v>
      </c>
      <c r="V2795">
        <v>227.66666666668499</v>
      </c>
      <c r="W2795">
        <f t="shared" si="879"/>
        <v>227</v>
      </c>
      <c r="X2795" t="str" cm="1">
        <f t="array" aca="1" ref="X2795" ca="1">IFERROR(INDEX('PC&amp;PD'!$A$1:$AS$19,ROW('PC&amp;PD'!$A$19),MATCH(INDIRECT(T2795),'PC&amp;PD'!$A$1:$AS$1,0)),"")</f>
        <v/>
      </c>
      <c r="AA2795" t="str">
        <f t="shared" si="869"/>
        <v/>
      </c>
      <c r="AB2795" t="str">
        <f t="shared" si="870"/>
        <v/>
      </c>
      <c r="AC2795" t="e">
        <f t="shared" ca="1" si="871"/>
        <v>#VALUE!</v>
      </c>
      <c r="AD2795" t="str" cm="1">
        <f t="array" aca="1" ref="AD2795" ca="1">IFERROR(IF((LEFT(INDIRECT("$F"&amp;$S2795),4))="GOTS",IF($G2795="Organic","GOTS_Organic_raw",(IF($G2795="Responsible","GOTS_Responsible",(IF($G2795="No Attribute (Conventional)","GOTS_conventional",(IF($G2795="Recycled Pre/Post-Consumer","GOTS_pre_post",(IF($G2795="In-Conversion","GOTS_in_conversion",(IF($G2795="Sustainably Sourced","Sustainably_sourced",(IF($G2795="Recycled pre-consumer organic","GOTS_recycled_organic",""))))))))))))),IF($G2795="Organic","Organic",(IF($G2795="Responsible","Responsible",(IF($G2795="No Attribute (Conventional)","No_Attribute_Conventional",(IF($G2795="Recycled Pre/Post-Consumer","Recycled_Pre_Post_Consumer",(IF($G2795="In-Conversion","In_Conversion",(IF($G2795="Recycled Pre-Consumer","Recycled_Pre_Consumer",(IF($G2795="Recycled Post-Consumer","Recycled_Post_Consumer",(IF($G2795="Sustainably Sourced","Sustainably_sourced",(IF($G2795="Recycled pre-consumer organic","GOTS_recycled_organic","")))))))))))))))))),"")</f>
        <v/>
      </c>
      <c r="AE2795" t="e" cm="1">
        <f t="array" aca="1" ref="AE2795" ca="1">IF($I2795="",IF(INDIRECT("$F"&amp;$S2795)="","",IF(LEFT(INDIRECT("$F"&amp;$S2795),3)="GRS","GRS_RCS_RM",IF((LEFT(INDIRECT("$F"&amp;$S2795),3))="RCS","GRS_RCS_RM",IF(INDIRECT("$F"&amp;$S2795)="OCS (No Label)","OCS_Conversion_RM",IF(LEFT(INDIRECT("$F"&amp;$S2795),3)="OCS","OCS_RM",IF(RIGHT(INDIRECT("$F"&amp;$S2795),10)="conversion","GOTS_RM_conversion",IF((LEFT(INDIRECT("$F"&amp;$S2795),4))="GOTS","GOTS_RM","Responsible_RM"))))))),"DELETERM")</f>
        <v>#VALUE!</v>
      </c>
      <c r="AF2795" t="e" cm="1">
        <f t="array" aca="1" ref="AF2795" ca="1">IF($S2795="","",INDIRECT("$Z"&amp;$S2795))</f>
        <v>#VALUE!</v>
      </c>
      <c r="AG2795" t="str">
        <f t="shared" si="872"/>
        <v/>
      </c>
      <c r="AH2795" t="str" cm="1">
        <f t="array" aca="1" ref="AH2795" ca="1">IFERROR(INDIRECT("$ag"&amp;S2795),"")</f>
        <v/>
      </c>
      <c r="AI2795" t="e" cm="1">
        <f t="array" aca="1" ref="AI2795" ca="1">INDIRECT("O"&amp;S2795)</f>
        <v>#VALUE!</v>
      </c>
      <c r="AJ2795" t="str">
        <f t="shared" si="873"/>
        <v/>
      </c>
    </row>
    <row r="2796" spans="1:36" ht="16.5" customHeight="1">
      <c r="A2796" s="130"/>
      <c r="B2796" s="136"/>
      <c r="C2796" s="137"/>
      <c r="D2796" s="146"/>
      <c r="E2796" s="146"/>
      <c r="F2796" s="137"/>
      <c r="G2796" s="147"/>
      <c r="H2796" s="147"/>
      <c r="I2796" s="147"/>
      <c r="J2796" s="147"/>
      <c r="K2796" s="38"/>
      <c r="L2796" s="144"/>
      <c r="M2796" s="144"/>
      <c r="N2796" s="61"/>
      <c r="O2796" s="314"/>
      <c r="Q2796" t="str">
        <f t="shared" si="868"/>
        <v/>
      </c>
      <c r="S2796" t="e">
        <f t="shared" ca="1" si="877"/>
        <v>#VALUE!</v>
      </c>
      <c r="T2796" t="e">
        <f t="shared" ca="1" si="874"/>
        <v>#VALUE!</v>
      </c>
      <c r="U2796">
        <f t="shared" si="878"/>
        <v>2724</v>
      </c>
      <c r="V2796">
        <v>227.75000000001799</v>
      </c>
      <c r="W2796">
        <f t="shared" si="879"/>
        <v>227</v>
      </c>
      <c r="X2796" t="str" cm="1">
        <f t="array" aca="1" ref="X2796" ca="1">IFERROR(INDEX('PC&amp;PD'!$A$1:$AS$19,ROW('PC&amp;PD'!$A$19),MATCH(INDIRECT(T2796),'PC&amp;PD'!$A$1:$AS$1,0)),"")</f>
        <v/>
      </c>
      <c r="AA2796" t="str">
        <f t="shared" si="869"/>
        <v/>
      </c>
      <c r="AB2796" t="str">
        <f t="shared" si="870"/>
        <v/>
      </c>
      <c r="AC2796" t="e">
        <f t="shared" ca="1" si="871"/>
        <v>#VALUE!</v>
      </c>
      <c r="AD2796" t="str" cm="1">
        <f t="array" aca="1" ref="AD2796" ca="1">IFERROR(IF((LEFT(INDIRECT("$F"&amp;$S2796),4))="GOTS",IF($G2796="Organic","GOTS_Organic_raw",(IF($G2796="Responsible","GOTS_Responsible",(IF($G2796="No Attribute (Conventional)","GOTS_conventional",(IF($G2796="Recycled Pre/Post-Consumer","GOTS_pre_post",(IF($G2796="In-Conversion","GOTS_in_conversion",(IF($G2796="Sustainably Sourced","Sustainably_sourced",(IF($G2796="Recycled pre-consumer organic","GOTS_recycled_organic",""))))))))))))),IF($G2796="Organic","Organic",(IF($G2796="Responsible","Responsible",(IF($G2796="No Attribute (Conventional)","No_Attribute_Conventional",(IF($G2796="Recycled Pre/Post-Consumer","Recycled_Pre_Post_Consumer",(IF($G2796="In-Conversion","In_Conversion",(IF($G2796="Recycled Pre-Consumer","Recycled_Pre_Consumer",(IF($G2796="Recycled Post-Consumer","Recycled_Post_Consumer",(IF($G2796="Sustainably Sourced","Sustainably_sourced",(IF($G2796="Recycled pre-consumer organic","GOTS_recycled_organic","")))))))))))))))))),"")</f>
        <v/>
      </c>
      <c r="AE2796" t="e" cm="1">
        <f t="array" aca="1" ref="AE2796" ca="1">IF($I2796="",IF(INDIRECT("$F"&amp;$S2796)="","",IF(LEFT(INDIRECT("$F"&amp;$S2796),3)="GRS","GRS_RCS_RM",IF((LEFT(INDIRECT("$F"&amp;$S2796),3))="RCS","GRS_RCS_RM",IF(INDIRECT("$F"&amp;$S2796)="OCS (No Label)","OCS_Conversion_RM",IF(LEFT(INDIRECT("$F"&amp;$S2796),3)="OCS","OCS_RM",IF(RIGHT(INDIRECT("$F"&amp;$S2796),10)="conversion","GOTS_RM_conversion",IF((LEFT(INDIRECT("$F"&amp;$S2796),4))="GOTS","GOTS_RM","Responsible_RM"))))))),"DELETERM")</f>
        <v>#VALUE!</v>
      </c>
      <c r="AF2796" t="e" cm="1">
        <f t="array" aca="1" ref="AF2796" ca="1">IF($S2796="","",INDIRECT("$Z"&amp;$S2796))</f>
        <v>#VALUE!</v>
      </c>
      <c r="AG2796" t="str">
        <f t="shared" si="872"/>
        <v/>
      </c>
      <c r="AH2796" t="str" cm="1">
        <f t="array" aca="1" ref="AH2796" ca="1">IFERROR(INDIRECT("$ag"&amp;S2796),"")</f>
        <v/>
      </c>
      <c r="AI2796" t="e" cm="1">
        <f t="array" aca="1" ref="AI2796" ca="1">INDIRECT("O"&amp;S2796)</f>
        <v>#VALUE!</v>
      </c>
      <c r="AJ2796" t="str">
        <f t="shared" si="873"/>
        <v/>
      </c>
    </row>
    <row r="2797" spans="1:36" ht="16.5" customHeight="1">
      <c r="A2797" s="130"/>
      <c r="B2797" s="136"/>
      <c r="C2797" s="137"/>
      <c r="D2797" s="146"/>
      <c r="E2797" s="146"/>
      <c r="F2797" s="137"/>
      <c r="G2797" s="147"/>
      <c r="H2797" s="147"/>
      <c r="I2797" s="147"/>
      <c r="J2797" s="147"/>
      <c r="K2797" s="38"/>
      <c r="L2797" s="144"/>
      <c r="M2797" s="144"/>
      <c r="N2797" s="61"/>
      <c r="O2797" s="314"/>
      <c r="Q2797" t="str">
        <f t="shared" si="868"/>
        <v/>
      </c>
      <c r="S2797" t="e">
        <f t="shared" ca="1" si="877"/>
        <v>#VALUE!</v>
      </c>
      <c r="T2797" t="e">
        <f t="shared" ca="1" si="874"/>
        <v>#VALUE!</v>
      </c>
      <c r="U2797">
        <f t="shared" si="878"/>
        <v>2724</v>
      </c>
      <c r="V2797">
        <v>227.83333333335099</v>
      </c>
      <c r="W2797">
        <f t="shared" si="879"/>
        <v>227</v>
      </c>
      <c r="X2797" t="str" cm="1">
        <f t="array" aca="1" ref="X2797" ca="1">IFERROR(INDEX('PC&amp;PD'!$A$1:$AS$19,ROW('PC&amp;PD'!$A$19),MATCH(INDIRECT(T2797),'PC&amp;PD'!$A$1:$AS$1,0)),"")</f>
        <v/>
      </c>
      <c r="AA2797" t="str">
        <f t="shared" si="869"/>
        <v/>
      </c>
      <c r="AB2797" t="str">
        <f t="shared" si="870"/>
        <v/>
      </c>
      <c r="AC2797" t="e">
        <f t="shared" ca="1" si="871"/>
        <v>#VALUE!</v>
      </c>
      <c r="AD2797" t="str" cm="1">
        <f t="array" aca="1" ref="AD2797" ca="1">IFERROR(IF((LEFT(INDIRECT("$F"&amp;$S2797),4))="GOTS",IF($G2797="Organic","GOTS_Organic_raw",(IF($G2797="Responsible","GOTS_Responsible",(IF($G2797="No Attribute (Conventional)","GOTS_conventional",(IF($G2797="Recycled Pre/Post-Consumer","GOTS_pre_post",(IF($G2797="In-Conversion","GOTS_in_conversion",(IF($G2797="Sustainably Sourced","Sustainably_sourced",(IF($G2797="Recycled pre-consumer organic","GOTS_recycled_organic",""))))))))))))),IF($G2797="Organic","Organic",(IF($G2797="Responsible","Responsible",(IF($G2797="No Attribute (Conventional)","No_Attribute_Conventional",(IF($G2797="Recycled Pre/Post-Consumer","Recycled_Pre_Post_Consumer",(IF($G2797="In-Conversion","In_Conversion",(IF($G2797="Recycled Pre-Consumer","Recycled_Pre_Consumer",(IF($G2797="Recycled Post-Consumer","Recycled_Post_Consumer",(IF($G2797="Sustainably Sourced","Sustainably_sourced",(IF($G2797="Recycled pre-consumer organic","GOTS_recycled_organic","")))))))))))))))))),"")</f>
        <v/>
      </c>
      <c r="AE2797" t="e" cm="1">
        <f t="array" aca="1" ref="AE2797" ca="1">IF($I2797="",IF(INDIRECT("$F"&amp;$S2797)="","",IF(LEFT(INDIRECT("$F"&amp;$S2797),3)="GRS","GRS_RCS_RM",IF((LEFT(INDIRECT("$F"&amp;$S2797),3))="RCS","GRS_RCS_RM",IF(INDIRECT("$F"&amp;$S2797)="OCS (No Label)","OCS_Conversion_RM",IF(LEFT(INDIRECT("$F"&amp;$S2797),3)="OCS","OCS_RM",IF(RIGHT(INDIRECT("$F"&amp;$S2797),10)="conversion","GOTS_RM_conversion",IF((LEFT(INDIRECT("$F"&amp;$S2797),4))="GOTS","GOTS_RM","Responsible_RM"))))))),"DELETERM")</f>
        <v>#VALUE!</v>
      </c>
      <c r="AF2797" t="e" cm="1">
        <f t="array" aca="1" ref="AF2797" ca="1">IF($S2797="","",INDIRECT("$Z"&amp;$S2797))</f>
        <v>#VALUE!</v>
      </c>
      <c r="AG2797" t="str">
        <f t="shared" si="872"/>
        <v/>
      </c>
      <c r="AH2797" t="str" cm="1">
        <f t="array" aca="1" ref="AH2797" ca="1">IFERROR(INDIRECT("$ag"&amp;S2797),"")</f>
        <v/>
      </c>
      <c r="AI2797" t="e" cm="1">
        <f t="array" aca="1" ref="AI2797" ca="1">INDIRECT("O"&amp;S2797)</f>
        <v>#VALUE!</v>
      </c>
      <c r="AJ2797" t="str">
        <f t="shared" si="873"/>
        <v/>
      </c>
    </row>
    <row r="2798" spans="1:36" ht="16.5" customHeight="1" thickBot="1">
      <c r="A2798" s="131"/>
      <c r="B2798" s="138"/>
      <c r="C2798" s="139"/>
      <c r="D2798" s="148"/>
      <c r="E2798" s="148"/>
      <c r="F2798" s="139"/>
      <c r="G2798" s="149"/>
      <c r="H2798" s="149"/>
      <c r="I2798" s="149"/>
      <c r="J2798" s="149"/>
      <c r="K2798" s="39"/>
      <c r="L2798" s="145"/>
      <c r="M2798" s="145"/>
      <c r="N2798" s="62"/>
      <c r="O2798" s="315"/>
      <c r="Q2798" t="str">
        <f t="shared" si="868"/>
        <v/>
      </c>
      <c r="S2798" t="e">
        <f t="shared" ca="1" si="877"/>
        <v>#VALUE!</v>
      </c>
      <c r="T2798" t="e">
        <f t="shared" ca="1" si="874"/>
        <v>#VALUE!</v>
      </c>
      <c r="U2798">
        <f t="shared" si="878"/>
        <v>2724</v>
      </c>
      <c r="V2798">
        <v>227.91666666668499</v>
      </c>
      <c r="W2798">
        <f t="shared" si="879"/>
        <v>227</v>
      </c>
      <c r="X2798" t="str" cm="1">
        <f t="array" aca="1" ref="X2798" ca="1">IFERROR(INDEX('PC&amp;PD'!$A$1:$AS$19,ROW('PC&amp;PD'!$A$19),MATCH(INDIRECT(T2798),'PC&amp;PD'!$A$1:$AS$1,0)),"")</f>
        <v/>
      </c>
      <c r="AA2798" t="str">
        <f t="shared" si="869"/>
        <v/>
      </c>
      <c r="AB2798" t="str">
        <f t="shared" si="870"/>
        <v/>
      </c>
      <c r="AC2798" t="e">
        <f t="shared" ca="1" si="871"/>
        <v>#VALUE!</v>
      </c>
      <c r="AD2798" t="str" cm="1">
        <f t="array" aca="1" ref="AD2798" ca="1">IFERROR(IF((LEFT(INDIRECT("$F"&amp;$S2798),4))="GOTS",IF($G2798="Organic","GOTS_Organic_raw",(IF($G2798="Responsible","GOTS_Responsible",(IF($G2798="No Attribute (Conventional)","GOTS_conventional",(IF($G2798="Recycled Pre/Post-Consumer","GOTS_pre_post",(IF($G2798="In-Conversion","GOTS_in_conversion",(IF($G2798="Sustainably Sourced","Sustainably_sourced",(IF($G2798="Recycled pre-consumer organic","GOTS_recycled_organic",""))))))))))))),IF($G2798="Organic","Organic",(IF($G2798="Responsible","Responsible",(IF($G2798="No Attribute (Conventional)","No_Attribute_Conventional",(IF($G2798="Recycled Pre/Post-Consumer","Recycled_Pre_Post_Consumer",(IF($G2798="In-Conversion","In_Conversion",(IF($G2798="Recycled Pre-Consumer","Recycled_Pre_Consumer",(IF($G2798="Recycled Post-Consumer","Recycled_Post_Consumer",(IF($G2798="Sustainably Sourced","Sustainably_sourced",(IF($G2798="Recycled pre-consumer organic","GOTS_recycled_organic","")))))))))))))))))),"")</f>
        <v/>
      </c>
      <c r="AE2798" t="e" cm="1">
        <f t="array" aca="1" ref="AE2798" ca="1">IF($I2798="",IF(INDIRECT("$F"&amp;$S2798)="","",IF(LEFT(INDIRECT("$F"&amp;$S2798),3)="GRS","GRS_RCS_RM",IF((LEFT(INDIRECT("$F"&amp;$S2798),3))="RCS","GRS_RCS_RM",IF(INDIRECT("$F"&amp;$S2798)="OCS (No Label)","OCS_Conversion_RM",IF(LEFT(INDIRECT("$F"&amp;$S2798),3)="OCS","OCS_RM",IF(RIGHT(INDIRECT("$F"&amp;$S2798),10)="conversion","GOTS_RM_conversion",IF((LEFT(INDIRECT("$F"&amp;$S2798),4))="GOTS","GOTS_RM","Responsible_RM"))))))),"DELETERM")</f>
        <v>#VALUE!</v>
      </c>
      <c r="AF2798" t="e" cm="1">
        <f t="array" aca="1" ref="AF2798" ca="1">IF($S2798="","",INDIRECT("$Z"&amp;$S2798))</f>
        <v>#VALUE!</v>
      </c>
      <c r="AG2798" t="str">
        <f t="shared" si="872"/>
        <v/>
      </c>
      <c r="AH2798" t="str" cm="1">
        <f t="array" aca="1" ref="AH2798" ca="1">IFERROR(INDIRECT("$ag"&amp;S2798),"")</f>
        <v/>
      </c>
      <c r="AI2798" t="e" cm="1">
        <f t="array" aca="1" ref="AI2798" ca="1">INDIRECT("O"&amp;S2798)</f>
        <v>#VALUE!</v>
      </c>
      <c r="AJ2798" t="str">
        <f t="shared" si="873"/>
        <v/>
      </c>
    </row>
    <row r="2799" spans="1:36" ht="16.5" customHeight="1">
      <c r="A2799" s="128" t="str">
        <f>IF(B2799="","",COUNTA($B$63:$B2799))</f>
        <v/>
      </c>
      <c r="B2799" s="132"/>
      <c r="C2799" s="133"/>
      <c r="D2799" s="140"/>
      <c r="E2799" s="140"/>
      <c r="F2799" s="133"/>
      <c r="G2799" s="141"/>
      <c r="H2799" s="141"/>
      <c r="I2799" s="141"/>
      <c r="J2799" s="141"/>
      <c r="K2799" s="37"/>
      <c r="L2799" s="142" t="str">
        <f>IF(R2799="","",LEFT(R2799,LEN(R2799)-2))</f>
        <v/>
      </c>
      <c r="M2799" s="142"/>
      <c r="N2799" s="60"/>
      <c r="O2799" s="313"/>
      <c r="Q2799" t="str">
        <f t="shared" si="868"/>
        <v/>
      </c>
      <c r="R2799" t="str">
        <f t="shared" ref="R2799" si="884">CONCATENATE($Q2799,Q2800,Q2801,Q2802,Q2803,Q2804,$Q2805,$Q2806,$Q2807,$Q2808,$Q2809,$Q2810)</f>
        <v/>
      </c>
      <c r="S2799" t="e">
        <f t="shared" ca="1" si="877"/>
        <v>#VALUE!</v>
      </c>
      <c r="T2799" t="e">
        <f t="shared" ca="1" si="874"/>
        <v>#VALUE!</v>
      </c>
      <c r="U2799">
        <f t="shared" si="878"/>
        <v>2736</v>
      </c>
      <c r="V2799">
        <v>228.00000000001799</v>
      </c>
      <c r="W2799">
        <f t="shared" si="879"/>
        <v>228</v>
      </c>
      <c r="X2799" t="str" cm="1">
        <f t="array" aca="1" ref="X2799" ca="1">IFERROR(INDEX('PC&amp;PD'!$A$1:$AS$19,ROW('PC&amp;PD'!$A$19),MATCH(INDIRECT(T2799),'PC&amp;PD'!$A$1:$AS$1,0)),"")</f>
        <v/>
      </c>
      <c r="Z2799" t="str">
        <f t="shared" ref="Z2799" si="885">IFERROR(IF($F2799="OCS 100","OCS (OCS 100)",IF($F2799="OCS Blended","OCS (OCS Blended)",IF($F2799="OCS (No Label)","OCS (No Label)",IF($F2799="RCS 100","RCS (RCS 100)",IF($F2799="RCS Blended","RCS (RCS Blended)",IF($F2799="GRS","GRS (GRS)",IF($F2799="GRS (No Label)", "GRS (No Label)",IF($F2799="RDS","RDS (RDS)",IF($F2799="RWS","RWS (RWS)",IF($F2799="RAS","RAS (RAS)",IF($F2799="RMS","RMS (RMS)",IF($F2799="GOTS Organic","GOTS (Organic)",IF($F2799="GOTS Made with organic","GOTS (Made with Organic)",IF($F2799="GOTS Organic - in conversion","GOTS (Organic - In Conversion)",IF($F2799="GOTS Made with organic - in conversion","GOTS (Made with Organic - In Conversion)",""))))))))))))))),"")</f>
        <v/>
      </c>
      <c r="AA2799" t="str">
        <f t="shared" si="869"/>
        <v/>
      </c>
      <c r="AB2799" t="str">
        <f t="shared" si="870"/>
        <v/>
      </c>
      <c r="AC2799" t="e">
        <f t="shared" ca="1" si="871"/>
        <v>#VALUE!</v>
      </c>
      <c r="AD2799" t="str" cm="1">
        <f t="array" aca="1" ref="AD2799" ca="1">IFERROR(IF((LEFT(INDIRECT("$F"&amp;$S2799),4))="GOTS",IF($G2799="Organic","GOTS_Organic_raw",(IF($G2799="Responsible","GOTS_Responsible",(IF($G2799="No Attribute (Conventional)","GOTS_conventional",(IF($G2799="Recycled Pre/Post-Consumer","GOTS_pre_post",(IF($G2799="In-Conversion","GOTS_in_conversion",(IF($G2799="Sustainably Sourced","Sustainably_sourced",(IF($G2799="Recycled pre-consumer organic","GOTS_recycled_organic",""))))))))))))),IF($G2799="Organic","Organic",(IF($G2799="Responsible","Responsible",(IF($G2799="No Attribute (Conventional)","No_Attribute_Conventional",(IF($G2799="Recycled Pre/Post-Consumer","Recycled_Pre_Post_Consumer",(IF($G2799="In-Conversion","In_Conversion",(IF($G2799="Recycled Pre-Consumer","Recycled_Pre_Consumer",(IF($G2799="Recycled Post-Consumer","Recycled_Post_Consumer",(IF($G2799="Sustainably Sourced","Sustainably_sourced",(IF($G2799="Recycled pre-consumer organic","GOTS_recycled_organic","")))))))))))))))))),"")</f>
        <v/>
      </c>
      <c r="AE2799" t="e" cm="1">
        <f t="array" aca="1" ref="AE2799" ca="1">IF($I2799="",IF(INDIRECT("$F"&amp;$S2799)="","",IF(LEFT(INDIRECT("$F"&amp;$S2799),3)="GRS","GRS_RCS_RM",IF((LEFT(INDIRECT("$F"&amp;$S2799),3))="RCS","GRS_RCS_RM",IF(INDIRECT("$F"&amp;$S2799)="OCS (No Label)","OCS_Conversion_RM",IF(LEFT(INDIRECT("$F"&amp;$S2799),3)="OCS","OCS_RM",IF(RIGHT(INDIRECT("$F"&amp;$S2799),10)="conversion","GOTS_RM_conversion",IF((LEFT(INDIRECT("$F"&amp;$S2799),4))="GOTS","GOTS_RM","Responsible_RM"))))))),"DELETERM")</f>
        <v>#VALUE!</v>
      </c>
      <c r="AF2799" t="e" cm="1">
        <f t="array" aca="1" ref="AF2799" ca="1">IF($S2799="","",INDIRECT("$Z"&amp;$S2799))</f>
        <v>#VALUE!</v>
      </c>
      <c r="AG2799" t="str">
        <f t="shared" si="872"/>
        <v/>
      </c>
      <c r="AH2799" t="str" cm="1">
        <f t="array" aca="1" ref="AH2799" ca="1">IFERROR(INDIRECT("$ag"&amp;S2799),"")</f>
        <v/>
      </c>
      <c r="AI2799" t="e" cm="1">
        <f t="array" aca="1" ref="AI2799" ca="1">INDIRECT("O"&amp;S2799)</f>
        <v>#VALUE!</v>
      </c>
      <c r="AJ2799" t="str">
        <f t="shared" si="873"/>
        <v/>
      </c>
    </row>
    <row r="2800" spans="1:36" ht="16.5" customHeight="1">
      <c r="A2800" s="129"/>
      <c r="B2800" s="134"/>
      <c r="C2800" s="135"/>
      <c r="D2800" s="146"/>
      <c r="E2800" s="146"/>
      <c r="F2800" s="135"/>
      <c r="G2800" s="147"/>
      <c r="H2800" s="147"/>
      <c r="I2800" s="147"/>
      <c r="J2800" s="147"/>
      <c r="K2800" s="38"/>
      <c r="L2800" s="143"/>
      <c r="M2800" s="143"/>
      <c r="N2800" s="61"/>
      <c r="O2800" s="314"/>
      <c r="Q2800" t="str">
        <f t="shared" si="868"/>
        <v/>
      </c>
      <c r="S2800" t="e">
        <f t="shared" ca="1" si="877"/>
        <v>#VALUE!</v>
      </c>
      <c r="T2800" t="e">
        <f t="shared" ca="1" si="874"/>
        <v>#VALUE!</v>
      </c>
      <c r="U2800">
        <f t="shared" si="878"/>
        <v>2736</v>
      </c>
      <c r="V2800">
        <v>228.08333333335099</v>
      </c>
      <c r="W2800">
        <f t="shared" si="879"/>
        <v>228</v>
      </c>
      <c r="X2800" t="str" cm="1">
        <f t="array" aca="1" ref="X2800" ca="1">IFERROR(INDEX('PC&amp;PD'!$A$1:$AS$19,ROW('PC&amp;PD'!$A$19),MATCH(INDIRECT(T2800),'PC&amp;PD'!$A$1:$AS$1,0)),"")</f>
        <v/>
      </c>
      <c r="AA2800" t="str">
        <f t="shared" si="869"/>
        <v/>
      </c>
      <c r="AB2800" t="str">
        <f t="shared" si="870"/>
        <v/>
      </c>
      <c r="AC2800" t="e">
        <f t="shared" ca="1" si="871"/>
        <v>#VALUE!</v>
      </c>
      <c r="AD2800" t="str" cm="1">
        <f t="array" aca="1" ref="AD2800" ca="1">IFERROR(IF((LEFT(INDIRECT("$F"&amp;$S2800),4))="GOTS",IF($G2800="Organic","GOTS_Organic_raw",(IF($G2800="Responsible","GOTS_Responsible",(IF($G2800="No Attribute (Conventional)","GOTS_conventional",(IF($G2800="Recycled Pre/Post-Consumer","GOTS_pre_post",(IF($G2800="In-Conversion","GOTS_in_conversion",(IF($G2800="Sustainably Sourced","Sustainably_sourced",(IF($G2800="Recycled pre-consumer organic","GOTS_recycled_organic",""))))))))))))),IF($G2800="Organic","Organic",(IF($G2800="Responsible","Responsible",(IF($G2800="No Attribute (Conventional)","No_Attribute_Conventional",(IF($G2800="Recycled Pre/Post-Consumer","Recycled_Pre_Post_Consumer",(IF($G2800="In-Conversion","In_Conversion",(IF($G2800="Recycled Pre-Consumer","Recycled_Pre_Consumer",(IF($G2800="Recycled Post-Consumer","Recycled_Post_Consumer",(IF($G2800="Sustainably Sourced","Sustainably_sourced",(IF($G2800="Recycled pre-consumer organic","GOTS_recycled_organic","")))))))))))))))))),"")</f>
        <v/>
      </c>
      <c r="AE2800" t="e" cm="1">
        <f t="array" aca="1" ref="AE2800" ca="1">IF($I2800="",IF(INDIRECT("$F"&amp;$S2800)="","",IF(LEFT(INDIRECT("$F"&amp;$S2800),3)="GRS","GRS_RCS_RM",IF((LEFT(INDIRECT("$F"&amp;$S2800),3))="RCS","GRS_RCS_RM",IF(INDIRECT("$F"&amp;$S2800)="OCS (No Label)","OCS_Conversion_RM",IF(LEFT(INDIRECT("$F"&amp;$S2800),3)="OCS","OCS_RM",IF(RIGHT(INDIRECT("$F"&amp;$S2800),10)="conversion","GOTS_RM_conversion",IF((LEFT(INDIRECT("$F"&amp;$S2800),4))="GOTS","GOTS_RM","Responsible_RM"))))))),"DELETERM")</f>
        <v>#VALUE!</v>
      </c>
      <c r="AF2800" t="e" cm="1">
        <f t="array" aca="1" ref="AF2800" ca="1">IF($S2800="","",INDIRECT("$Z"&amp;$S2800))</f>
        <v>#VALUE!</v>
      </c>
      <c r="AG2800" t="str">
        <f t="shared" si="872"/>
        <v/>
      </c>
      <c r="AH2800" t="str" cm="1">
        <f t="array" aca="1" ref="AH2800" ca="1">IFERROR(INDIRECT("$ag"&amp;S2800),"")</f>
        <v/>
      </c>
      <c r="AI2800" t="e" cm="1">
        <f t="array" aca="1" ref="AI2800" ca="1">INDIRECT("O"&amp;S2800)</f>
        <v>#VALUE!</v>
      </c>
      <c r="AJ2800" t="str">
        <f t="shared" si="873"/>
        <v/>
      </c>
    </row>
    <row r="2801" spans="1:36" ht="16.5" customHeight="1">
      <c r="A2801" s="129"/>
      <c r="B2801" s="134"/>
      <c r="C2801" s="135"/>
      <c r="D2801" s="146"/>
      <c r="E2801" s="146"/>
      <c r="F2801" s="135"/>
      <c r="G2801" s="147"/>
      <c r="H2801" s="147"/>
      <c r="I2801" s="147"/>
      <c r="J2801" s="147"/>
      <c r="K2801" s="38"/>
      <c r="L2801" s="143"/>
      <c r="M2801" s="143"/>
      <c r="N2801" s="61"/>
      <c r="O2801" s="314"/>
      <c r="Q2801" t="str">
        <f t="shared" si="868"/>
        <v/>
      </c>
      <c r="S2801" t="e">
        <f t="shared" ca="1" si="877"/>
        <v>#VALUE!</v>
      </c>
      <c r="T2801" t="e">
        <f t="shared" ca="1" si="874"/>
        <v>#VALUE!</v>
      </c>
      <c r="U2801">
        <f t="shared" si="878"/>
        <v>2736</v>
      </c>
      <c r="V2801">
        <v>228.16666666668499</v>
      </c>
      <c r="W2801">
        <f t="shared" si="879"/>
        <v>228</v>
      </c>
      <c r="X2801" t="str" cm="1">
        <f t="array" aca="1" ref="X2801" ca="1">IFERROR(INDEX('PC&amp;PD'!$A$1:$AS$19,ROW('PC&amp;PD'!$A$19),MATCH(INDIRECT(T2801),'PC&amp;PD'!$A$1:$AS$1,0)),"")</f>
        <v/>
      </c>
      <c r="AA2801" t="str">
        <f t="shared" si="869"/>
        <v/>
      </c>
      <c r="AB2801" t="str">
        <f t="shared" si="870"/>
        <v/>
      </c>
      <c r="AC2801" t="e">
        <f t="shared" ca="1" si="871"/>
        <v>#VALUE!</v>
      </c>
      <c r="AD2801" t="str" cm="1">
        <f t="array" aca="1" ref="AD2801" ca="1">IFERROR(IF((LEFT(INDIRECT("$F"&amp;$S2801),4))="GOTS",IF($G2801="Organic","GOTS_Organic_raw",(IF($G2801="Responsible","GOTS_Responsible",(IF($G2801="No Attribute (Conventional)","GOTS_conventional",(IF($G2801="Recycled Pre/Post-Consumer","GOTS_pre_post",(IF($G2801="In-Conversion","GOTS_in_conversion",(IF($G2801="Sustainably Sourced","Sustainably_sourced",(IF($G2801="Recycled pre-consumer organic","GOTS_recycled_organic",""))))))))))))),IF($G2801="Organic","Organic",(IF($G2801="Responsible","Responsible",(IF($G2801="No Attribute (Conventional)","No_Attribute_Conventional",(IF($G2801="Recycled Pre/Post-Consumer","Recycled_Pre_Post_Consumer",(IF($G2801="In-Conversion","In_Conversion",(IF($G2801="Recycled Pre-Consumer","Recycled_Pre_Consumer",(IF($G2801="Recycled Post-Consumer","Recycled_Post_Consumer",(IF($G2801="Sustainably Sourced","Sustainably_sourced",(IF($G2801="Recycled pre-consumer organic","GOTS_recycled_organic","")))))))))))))))))),"")</f>
        <v/>
      </c>
      <c r="AE2801" t="e" cm="1">
        <f t="array" aca="1" ref="AE2801" ca="1">IF($I2801="",IF(INDIRECT("$F"&amp;$S2801)="","",IF(LEFT(INDIRECT("$F"&amp;$S2801),3)="GRS","GRS_RCS_RM",IF((LEFT(INDIRECT("$F"&amp;$S2801),3))="RCS","GRS_RCS_RM",IF(INDIRECT("$F"&amp;$S2801)="OCS (No Label)","OCS_Conversion_RM",IF(LEFT(INDIRECT("$F"&amp;$S2801),3)="OCS","OCS_RM",IF(RIGHT(INDIRECT("$F"&amp;$S2801),10)="conversion","GOTS_RM_conversion",IF((LEFT(INDIRECT("$F"&amp;$S2801),4))="GOTS","GOTS_RM","Responsible_RM"))))))),"DELETERM")</f>
        <v>#VALUE!</v>
      </c>
      <c r="AF2801" t="e" cm="1">
        <f t="array" aca="1" ref="AF2801" ca="1">IF($S2801="","",INDIRECT("$Z"&amp;$S2801))</f>
        <v>#VALUE!</v>
      </c>
      <c r="AG2801" t="str">
        <f t="shared" si="872"/>
        <v/>
      </c>
      <c r="AH2801" t="str" cm="1">
        <f t="array" aca="1" ref="AH2801" ca="1">IFERROR(INDIRECT("$ag"&amp;S2801),"")</f>
        <v/>
      </c>
      <c r="AI2801" t="e" cm="1">
        <f t="array" aca="1" ref="AI2801" ca="1">INDIRECT("O"&amp;S2801)</f>
        <v>#VALUE!</v>
      </c>
      <c r="AJ2801" t="str">
        <f t="shared" si="873"/>
        <v/>
      </c>
    </row>
    <row r="2802" spans="1:36" ht="16.5" customHeight="1">
      <c r="A2802" s="129"/>
      <c r="B2802" s="134"/>
      <c r="C2802" s="135"/>
      <c r="D2802" s="146"/>
      <c r="E2802" s="146"/>
      <c r="F2802" s="135"/>
      <c r="G2802" s="147"/>
      <c r="H2802" s="147"/>
      <c r="I2802" s="147"/>
      <c r="J2802" s="147"/>
      <c r="K2802" s="38"/>
      <c r="L2802" s="143"/>
      <c r="M2802" s="143"/>
      <c r="N2802" s="61"/>
      <c r="O2802" s="314"/>
      <c r="Q2802" t="str">
        <f t="shared" si="868"/>
        <v/>
      </c>
      <c r="S2802" t="e">
        <f t="shared" ca="1" si="877"/>
        <v>#VALUE!</v>
      </c>
      <c r="T2802" t="e">
        <f t="shared" ca="1" si="874"/>
        <v>#VALUE!</v>
      </c>
      <c r="U2802">
        <f t="shared" si="878"/>
        <v>2736</v>
      </c>
      <c r="V2802">
        <v>228.25000000001799</v>
      </c>
      <c r="W2802">
        <f t="shared" si="879"/>
        <v>228</v>
      </c>
      <c r="X2802" t="str" cm="1">
        <f t="array" aca="1" ref="X2802" ca="1">IFERROR(INDEX('PC&amp;PD'!$A$1:$AS$19,ROW('PC&amp;PD'!$A$19),MATCH(INDIRECT(T2802),'PC&amp;PD'!$A$1:$AS$1,0)),"")</f>
        <v/>
      </c>
      <c r="AA2802" t="str">
        <f t="shared" si="869"/>
        <v/>
      </c>
      <c r="AB2802" t="str">
        <f t="shared" si="870"/>
        <v/>
      </c>
      <c r="AC2802" t="e">
        <f t="shared" ca="1" si="871"/>
        <v>#VALUE!</v>
      </c>
      <c r="AD2802" t="str" cm="1">
        <f t="array" aca="1" ref="AD2802" ca="1">IFERROR(IF((LEFT(INDIRECT("$F"&amp;$S2802),4))="GOTS",IF($G2802="Organic","GOTS_Organic_raw",(IF($G2802="Responsible","GOTS_Responsible",(IF($G2802="No Attribute (Conventional)","GOTS_conventional",(IF($G2802="Recycled Pre/Post-Consumer","GOTS_pre_post",(IF($G2802="In-Conversion","GOTS_in_conversion",(IF($G2802="Sustainably Sourced","Sustainably_sourced",(IF($G2802="Recycled pre-consumer organic","GOTS_recycled_organic",""))))))))))))),IF($G2802="Organic","Organic",(IF($G2802="Responsible","Responsible",(IF($G2802="No Attribute (Conventional)","No_Attribute_Conventional",(IF($G2802="Recycled Pre/Post-Consumer","Recycled_Pre_Post_Consumer",(IF($G2802="In-Conversion","In_Conversion",(IF($G2802="Recycled Pre-Consumer","Recycled_Pre_Consumer",(IF($G2802="Recycled Post-Consumer","Recycled_Post_Consumer",(IF($G2802="Sustainably Sourced","Sustainably_sourced",(IF($G2802="Recycled pre-consumer organic","GOTS_recycled_organic","")))))))))))))))))),"")</f>
        <v/>
      </c>
      <c r="AE2802" t="e" cm="1">
        <f t="array" aca="1" ref="AE2802" ca="1">IF($I2802="",IF(INDIRECT("$F"&amp;$S2802)="","",IF(LEFT(INDIRECT("$F"&amp;$S2802),3)="GRS","GRS_RCS_RM",IF((LEFT(INDIRECT("$F"&amp;$S2802),3))="RCS","GRS_RCS_RM",IF(INDIRECT("$F"&amp;$S2802)="OCS (No Label)","OCS_Conversion_RM",IF(LEFT(INDIRECT("$F"&amp;$S2802),3)="OCS","OCS_RM",IF(RIGHT(INDIRECT("$F"&amp;$S2802),10)="conversion","GOTS_RM_conversion",IF((LEFT(INDIRECT("$F"&amp;$S2802),4))="GOTS","GOTS_RM","Responsible_RM"))))))),"DELETERM")</f>
        <v>#VALUE!</v>
      </c>
      <c r="AF2802" t="e" cm="1">
        <f t="array" aca="1" ref="AF2802" ca="1">IF($S2802="","",INDIRECT("$Z"&amp;$S2802))</f>
        <v>#VALUE!</v>
      </c>
      <c r="AG2802" t="str">
        <f t="shared" si="872"/>
        <v/>
      </c>
      <c r="AH2802" t="str" cm="1">
        <f t="array" aca="1" ref="AH2802" ca="1">IFERROR(INDIRECT("$ag"&amp;S2802),"")</f>
        <v/>
      </c>
      <c r="AI2802" t="e" cm="1">
        <f t="array" aca="1" ref="AI2802" ca="1">INDIRECT("O"&amp;S2802)</f>
        <v>#VALUE!</v>
      </c>
      <c r="AJ2802" t="str">
        <f t="shared" si="873"/>
        <v/>
      </c>
    </row>
    <row r="2803" spans="1:36" ht="16.5" customHeight="1">
      <c r="A2803" s="129"/>
      <c r="B2803" s="134"/>
      <c r="C2803" s="135"/>
      <c r="D2803" s="146"/>
      <c r="E2803" s="146"/>
      <c r="F2803" s="135"/>
      <c r="G2803" s="147"/>
      <c r="H2803" s="147"/>
      <c r="I2803" s="147"/>
      <c r="J2803" s="147"/>
      <c r="K2803" s="38"/>
      <c r="L2803" s="143"/>
      <c r="M2803" s="143"/>
      <c r="N2803" s="61"/>
      <c r="O2803" s="314"/>
      <c r="Q2803" t="str">
        <f t="shared" si="868"/>
        <v/>
      </c>
      <c r="S2803" t="e">
        <f t="shared" ca="1" si="877"/>
        <v>#VALUE!</v>
      </c>
      <c r="T2803" t="e">
        <f t="shared" ca="1" si="874"/>
        <v>#VALUE!</v>
      </c>
      <c r="U2803">
        <f t="shared" si="878"/>
        <v>2736</v>
      </c>
      <c r="V2803">
        <v>228.33333333335099</v>
      </c>
      <c r="W2803">
        <f t="shared" si="879"/>
        <v>228</v>
      </c>
      <c r="X2803" t="str" cm="1">
        <f t="array" aca="1" ref="X2803" ca="1">IFERROR(INDEX('PC&amp;PD'!$A$1:$AS$19,ROW('PC&amp;PD'!$A$19),MATCH(INDIRECT(T2803),'PC&amp;PD'!$A$1:$AS$1,0)),"")</f>
        <v/>
      </c>
      <c r="AA2803" t="str">
        <f t="shared" si="869"/>
        <v/>
      </c>
      <c r="AB2803" t="str">
        <f t="shared" si="870"/>
        <v/>
      </c>
      <c r="AC2803" t="e">
        <f t="shared" ca="1" si="871"/>
        <v>#VALUE!</v>
      </c>
      <c r="AD2803" t="str" cm="1">
        <f t="array" aca="1" ref="AD2803" ca="1">IFERROR(IF((LEFT(INDIRECT("$F"&amp;$S2803),4))="GOTS",IF($G2803="Organic","GOTS_Organic_raw",(IF($G2803="Responsible","GOTS_Responsible",(IF($G2803="No Attribute (Conventional)","GOTS_conventional",(IF($G2803="Recycled Pre/Post-Consumer","GOTS_pre_post",(IF($G2803="In-Conversion","GOTS_in_conversion",(IF($G2803="Sustainably Sourced","Sustainably_sourced",(IF($G2803="Recycled pre-consumer organic","GOTS_recycled_organic",""))))))))))))),IF($G2803="Organic","Organic",(IF($G2803="Responsible","Responsible",(IF($G2803="No Attribute (Conventional)","No_Attribute_Conventional",(IF($G2803="Recycled Pre/Post-Consumer","Recycled_Pre_Post_Consumer",(IF($G2803="In-Conversion","In_Conversion",(IF($G2803="Recycled Pre-Consumer","Recycled_Pre_Consumer",(IF($G2803="Recycled Post-Consumer","Recycled_Post_Consumer",(IF($G2803="Sustainably Sourced","Sustainably_sourced",(IF($G2803="Recycled pre-consumer organic","GOTS_recycled_organic","")))))))))))))))))),"")</f>
        <v/>
      </c>
      <c r="AE2803" t="e" cm="1">
        <f t="array" aca="1" ref="AE2803" ca="1">IF($I2803="",IF(INDIRECT("$F"&amp;$S2803)="","",IF(LEFT(INDIRECT("$F"&amp;$S2803),3)="GRS","GRS_RCS_RM",IF((LEFT(INDIRECT("$F"&amp;$S2803),3))="RCS","GRS_RCS_RM",IF(INDIRECT("$F"&amp;$S2803)="OCS (No Label)","OCS_Conversion_RM",IF(LEFT(INDIRECT("$F"&amp;$S2803),3)="OCS","OCS_RM",IF(RIGHT(INDIRECT("$F"&amp;$S2803),10)="conversion","GOTS_RM_conversion",IF((LEFT(INDIRECT("$F"&amp;$S2803),4))="GOTS","GOTS_RM","Responsible_RM"))))))),"DELETERM")</f>
        <v>#VALUE!</v>
      </c>
      <c r="AF2803" t="e" cm="1">
        <f t="array" aca="1" ref="AF2803" ca="1">IF($S2803="","",INDIRECT("$Z"&amp;$S2803))</f>
        <v>#VALUE!</v>
      </c>
      <c r="AG2803" t="str">
        <f t="shared" si="872"/>
        <v/>
      </c>
      <c r="AH2803" t="str" cm="1">
        <f t="array" aca="1" ref="AH2803" ca="1">IFERROR(INDIRECT("$ag"&amp;S2803),"")</f>
        <v/>
      </c>
      <c r="AI2803" t="e" cm="1">
        <f t="array" aca="1" ref="AI2803" ca="1">INDIRECT("O"&amp;S2803)</f>
        <v>#VALUE!</v>
      </c>
      <c r="AJ2803" t="str">
        <f t="shared" si="873"/>
        <v/>
      </c>
    </row>
    <row r="2804" spans="1:36" ht="16.5" customHeight="1">
      <c r="A2804" s="129"/>
      <c r="B2804" s="134"/>
      <c r="C2804" s="135"/>
      <c r="D2804" s="146"/>
      <c r="E2804" s="146"/>
      <c r="F2804" s="135"/>
      <c r="G2804" s="147"/>
      <c r="H2804" s="147"/>
      <c r="I2804" s="147"/>
      <c r="J2804" s="147"/>
      <c r="K2804" s="38"/>
      <c r="L2804" s="143"/>
      <c r="M2804" s="143"/>
      <c r="N2804" s="61"/>
      <c r="O2804" s="314"/>
      <c r="Q2804" t="str">
        <f t="shared" si="868"/>
        <v/>
      </c>
      <c r="S2804" t="e">
        <f t="shared" ca="1" si="877"/>
        <v>#VALUE!</v>
      </c>
      <c r="T2804" t="e">
        <f t="shared" ca="1" si="874"/>
        <v>#VALUE!</v>
      </c>
      <c r="U2804">
        <f t="shared" si="878"/>
        <v>2736</v>
      </c>
      <c r="V2804">
        <v>228.41666666668499</v>
      </c>
      <c r="W2804">
        <f t="shared" si="879"/>
        <v>228</v>
      </c>
      <c r="X2804" t="str" cm="1">
        <f t="array" aca="1" ref="X2804" ca="1">IFERROR(INDEX('PC&amp;PD'!$A$1:$AS$19,ROW('PC&amp;PD'!$A$19),MATCH(INDIRECT(T2804),'PC&amp;PD'!$A$1:$AS$1,0)),"")</f>
        <v/>
      </c>
      <c r="AA2804" t="str">
        <f t="shared" si="869"/>
        <v/>
      </c>
      <c r="AB2804" t="str">
        <f t="shared" si="870"/>
        <v/>
      </c>
      <c r="AC2804" t="e">
        <f t="shared" ca="1" si="871"/>
        <v>#VALUE!</v>
      </c>
      <c r="AD2804" t="str" cm="1">
        <f t="array" aca="1" ref="AD2804" ca="1">IFERROR(IF((LEFT(INDIRECT("$F"&amp;$S2804),4))="GOTS",IF($G2804="Organic","GOTS_Organic_raw",(IF($G2804="Responsible","GOTS_Responsible",(IF($G2804="No Attribute (Conventional)","GOTS_conventional",(IF($G2804="Recycled Pre/Post-Consumer","GOTS_pre_post",(IF($G2804="In-Conversion","GOTS_in_conversion",(IF($G2804="Sustainably Sourced","Sustainably_sourced",(IF($G2804="Recycled pre-consumer organic","GOTS_recycled_organic",""))))))))))))),IF($G2804="Organic","Organic",(IF($G2804="Responsible","Responsible",(IF($G2804="No Attribute (Conventional)","No_Attribute_Conventional",(IF($G2804="Recycled Pre/Post-Consumer","Recycled_Pre_Post_Consumer",(IF($G2804="In-Conversion","In_Conversion",(IF($G2804="Recycled Pre-Consumer","Recycled_Pre_Consumer",(IF($G2804="Recycled Post-Consumer","Recycled_Post_Consumer",(IF($G2804="Sustainably Sourced","Sustainably_sourced",(IF($G2804="Recycled pre-consumer organic","GOTS_recycled_organic","")))))))))))))))))),"")</f>
        <v/>
      </c>
      <c r="AE2804" t="e" cm="1">
        <f t="array" aca="1" ref="AE2804" ca="1">IF($I2804="",IF(INDIRECT("$F"&amp;$S2804)="","",IF(LEFT(INDIRECT("$F"&amp;$S2804),3)="GRS","GRS_RCS_RM",IF((LEFT(INDIRECT("$F"&amp;$S2804),3))="RCS","GRS_RCS_RM",IF(INDIRECT("$F"&amp;$S2804)="OCS (No Label)","OCS_Conversion_RM",IF(LEFT(INDIRECT("$F"&amp;$S2804),3)="OCS","OCS_RM",IF(RIGHT(INDIRECT("$F"&amp;$S2804),10)="conversion","GOTS_RM_conversion",IF((LEFT(INDIRECT("$F"&amp;$S2804),4))="GOTS","GOTS_RM","Responsible_RM"))))))),"DELETERM")</f>
        <v>#VALUE!</v>
      </c>
      <c r="AF2804" t="e" cm="1">
        <f t="array" aca="1" ref="AF2804" ca="1">IF($S2804="","",INDIRECT("$Z"&amp;$S2804))</f>
        <v>#VALUE!</v>
      </c>
      <c r="AG2804" t="str">
        <f t="shared" si="872"/>
        <v/>
      </c>
      <c r="AH2804" t="str" cm="1">
        <f t="array" aca="1" ref="AH2804" ca="1">IFERROR(INDIRECT("$ag"&amp;S2804),"")</f>
        <v/>
      </c>
      <c r="AI2804" t="e" cm="1">
        <f t="array" aca="1" ref="AI2804" ca="1">INDIRECT("O"&amp;S2804)</f>
        <v>#VALUE!</v>
      </c>
      <c r="AJ2804" t="str">
        <f t="shared" si="873"/>
        <v/>
      </c>
    </row>
    <row r="2805" spans="1:36" ht="16.5" customHeight="1">
      <c r="A2805" s="130"/>
      <c r="B2805" s="136"/>
      <c r="C2805" s="137"/>
      <c r="D2805" s="146"/>
      <c r="E2805" s="146"/>
      <c r="F2805" s="137"/>
      <c r="G2805" s="147"/>
      <c r="H2805" s="147"/>
      <c r="I2805" s="147"/>
      <c r="J2805" s="147"/>
      <c r="K2805" s="38"/>
      <c r="L2805" s="144"/>
      <c r="M2805" s="144"/>
      <c r="N2805" s="61"/>
      <c r="O2805" s="314"/>
      <c r="Q2805" t="str">
        <f t="shared" si="868"/>
        <v/>
      </c>
      <c r="S2805" t="e">
        <f t="shared" ca="1" si="877"/>
        <v>#VALUE!</v>
      </c>
      <c r="T2805" t="e">
        <f t="shared" ca="1" si="874"/>
        <v>#VALUE!</v>
      </c>
      <c r="U2805">
        <f t="shared" si="878"/>
        <v>2736</v>
      </c>
      <c r="V2805">
        <v>228.50000000001799</v>
      </c>
      <c r="W2805">
        <f t="shared" si="879"/>
        <v>228</v>
      </c>
      <c r="X2805" t="str" cm="1">
        <f t="array" aca="1" ref="X2805" ca="1">IFERROR(INDEX('PC&amp;PD'!$A$1:$AS$19,ROW('PC&amp;PD'!$A$19),MATCH(INDIRECT(T2805),'PC&amp;PD'!$A$1:$AS$1,0)),"")</f>
        <v/>
      </c>
      <c r="AA2805" t="str">
        <f t="shared" si="869"/>
        <v/>
      </c>
      <c r="AB2805" t="str">
        <f t="shared" si="870"/>
        <v/>
      </c>
      <c r="AC2805" t="e">
        <f t="shared" ca="1" si="871"/>
        <v>#VALUE!</v>
      </c>
      <c r="AD2805" t="str" cm="1">
        <f t="array" aca="1" ref="AD2805" ca="1">IFERROR(IF((LEFT(INDIRECT("$F"&amp;$S2805),4))="GOTS",IF($G2805="Organic","GOTS_Organic_raw",(IF($G2805="Responsible","GOTS_Responsible",(IF($G2805="No Attribute (Conventional)","GOTS_conventional",(IF($G2805="Recycled Pre/Post-Consumer","GOTS_pre_post",(IF($G2805="In-Conversion","GOTS_in_conversion",(IF($G2805="Sustainably Sourced","Sustainably_sourced",(IF($G2805="Recycled pre-consumer organic","GOTS_recycled_organic",""))))))))))))),IF($G2805="Organic","Organic",(IF($G2805="Responsible","Responsible",(IF($G2805="No Attribute (Conventional)","No_Attribute_Conventional",(IF($G2805="Recycled Pre/Post-Consumer","Recycled_Pre_Post_Consumer",(IF($G2805="In-Conversion","In_Conversion",(IF($G2805="Recycled Pre-Consumer","Recycled_Pre_Consumer",(IF($G2805="Recycled Post-Consumer","Recycled_Post_Consumer",(IF($G2805="Sustainably Sourced","Sustainably_sourced",(IF($G2805="Recycled pre-consumer organic","GOTS_recycled_organic","")))))))))))))))))),"")</f>
        <v/>
      </c>
      <c r="AE2805" t="e" cm="1">
        <f t="array" aca="1" ref="AE2805" ca="1">IF($I2805="",IF(INDIRECT("$F"&amp;$S2805)="","",IF(LEFT(INDIRECT("$F"&amp;$S2805),3)="GRS","GRS_RCS_RM",IF((LEFT(INDIRECT("$F"&amp;$S2805),3))="RCS","GRS_RCS_RM",IF(INDIRECT("$F"&amp;$S2805)="OCS (No Label)","OCS_Conversion_RM",IF(LEFT(INDIRECT("$F"&amp;$S2805),3)="OCS","OCS_RM",IF(RIGHT(INDIRECT("$F"&amp;$S2805),10)="conversion","GOTS_RM_conversion",IF((LEFT(INDIRECT("$F"&amp;$S2805),4))="GOTS","GOTS_RM","Responsible_RM"))))))),"DELETERM")</f>
        <v>#VALUE!</v>
      </c>
      <c r="AF2805" t="e" cm="1">
        <f t="array" aca="1" ref="AF2805" ca="1">IF($S2805="","",INDIRECT("$Z"&amp;$S2805))</f>
        <v>#VALUE!</v>
      </c>
      <c r="AG2805" t="str">
        <f t="shared" si="872"/>
        <v/>
      </c>
      <c r="AH2805" t="str" cm="1">
        <f t="array" aca="1" ref="AH2805" ca="1">IFERROR(INDIRECT("$ag"&amp;S2805),"")</f>
        <v/>
      </c>
      <c r="AI2805" t="e" cm="1">
        <f t="array" aca="1" ref="AI2805" ca="1">INDIRECT("O"&amp;S2805)</f>
        <v>#VALUE!</v>
      </c>
      <c r="AJ2805" t="str">
        <f t="shared" si="873"/>
        <v/>
      </c>
    </row>
    <row r="2806" spans="1:36" ht="16.5" customHeight="1">
      <c r="A2806" s="130"/>
      <c r="B2806" s="136"/>
      <c r="C2806" s="137"/>
      <c r="D2806" s="146"/>
      <c r="E2806" s="146"/>
      <c r="F2806" s="137"/>
      <c r="G2806" s="147"/>
      <c r="H2806" s="147"/>
      <c r="I2806" s="147"/>
      <c r="J2806" s="147"/>
      <c r="K2806" s="38"/>
      <c r="L2806" s="144"/>
      <c r="M2806" s="144"/>
      <c r="N2806" s="61"/>
      <c r="O2806" s="314"/>
      <c r="Q2806" t="str">
        <f t="shared" si="868"/>
        <v/>
      </c>
      <c r="S2806" t="e">
        <f t="shared" ca="1" si="877"/>
        <v>#VALUE!</v>
      </c>
      <c r="T2806" t="e">
        <f t="shared" ca="1" si="874"/>
        <v>#VALUE!</v>
      </c>
      <c r="U2806">
        <f t="shared" si="878"/>
        <v>2736</v>
      </c>
      <c r="V2806">
        <v>228.58333333335099</v>
      </c>
      <c r="W2806">
        <f t="shared" si="879"/>
        <v>228</v>
      </c>
      <c r="X2806" t="str" cm="1">
        <f t="array" aca="1" ref="X2806" ca="1">IFERROR(INDEX('PC&amp;PD'!$A$1:$AS$19,ROW('PC&amp;PD'!$A$19),MATCH(INDIRECT(T2806),'PC&amp;PD'!$A$1:$AS$1,0)),"")</f>
        <v/>
      </c>
      <c r="AA2806" t="str">
        <f t="shared" si="869"/>
        <v/>
      </c>
      <c r="AB2806" t="str">
        <f t="shared" si="870"/>
        <v/>
      </c>
      <c r="AC2806" t="e">
        <f t="shared" ca="1" si="871"/>
        <v>#VALUE!</v>
      </c>
      <c r="AD2806" t="str" cm="1">
        <f t="array" aca="1" ref="AD2806" ca="1">IFERROR(IF((LEFT(INDIRECT("$F"&amp;$S2806),4))="GOTS",IF($G2806="Organic","GOTS_Organic_raw",(IF($G2806="Responsible","GOTS_Responsible",(IF($G2806="No Attribute (Conventional)","GOTS_conventional",(IF($G2806="Recycled Pre/Post-Consumer","GOTS_pre_post",(IF($G2806="In-Conversion","GOTS_in_conversion",(IF($G2806="Sustainably Sourced","Sustainably_sourced",(IF($G2806="Recycled pre-consumer organic","GOTS_recycled_organic",""))))))))))))),IF($G2806="Organic","Organic",(IF($G2806="Responsible","Responsible",(IF($G2806="No Attribute (Conventional)","No_Attribute_Conventional",(IF($G2806="Recycled Pre/Post-Consumer","Recycled_Pre_Post_Consumer",(IF($G2806="In-Conversion","In_Conversion",(IF($G2806="Recycled Pre-Consumer","Recycled_Pre_Consumer",(IF($G2806="Recycled Post-Consumer","Recycled_Post_Consumer",(IF($G2806="Sustainably Sourced","Sustainably_sourced",(IF($G2806="Recycled pre-consumer organic","GOTS_recycled_organic","")))))))))))))))))),"")</f>
        <v/>
      </c>
      <c r="AE2806" t="e" cm="1">
        <f t="array" aca="1" ref="AE2806" ca="1">IF($I2806="",IF(INDIRECT("$F"&amp;$S2806)="","",IF(LEFT(INDIRECT("$F"&amp;$S2806),3)="GRS","GRS_RCS_RM",IF((LEFT(INDIRECT("$F"&amp;$S2806),3))="RCS","GRS_RCS_RM",IF(INDIRECT("$F"&amp;$S2806)="OCS (No Label)","OCS_Conversion_RM",IF(LEFT(INDIRECT("$F"&amp;$S2806),3)="OCS","OCS_RM",IF(RIGHT(INDIRECT("$F"&amp;$S2806),10)="conversion","GOTS_RM_conversion",IF((LEFT(INDIRECT("$F"&amp;$S2806),4))="GOTS","GOTS_RM","Responsible_RM"))))))),"DELETERM")</f>
        <v>#VALUE!</v>
      </c>
      <c r="AF2806" t="e" cm="1">
        <f t="array" aca="1" ref="AF2806" ca="1">IF($S2806="","",INDIRECT("$Z"&amp;$S2806))</f>
        <v>#VALUE!</v>
      </c>
      <c r="AG2806" t="str">
        <f t="shared" si="872"/>
        <v/>
      </c>
      <c r="AH2806" t="str" cm="1">
        <f t="array" aca="1" ref="AH2806" ca="1">IFERROR(INDIRECT("$ag"&amp;S2806),"")</f>
        <v/>
      </c>
      <c r="AI2806" t="e" cm="1">
        <f t="array" aca="1" ref="AI2806" ca="1">INDIRECT("O"&amp;S2806)</f>
        <v>#VALUE!</v>
      </c>
      <c r="AJ2806" t="str">
        <f t="shared" si="873"/>
        <v/>
      </c>
    </row>
    <row r="2807" spans="1:36" ht="16.5" customHeight="1">
      <c r="A2807" s="130"/>
      <c r="B2807" s="136"/>
      <c r="C2807" s="137"/>
      <c r="D2807" s="146"/>
      <c r="E2807" s="146"/>
      <c r="F2807" s="137"/>
      <c r="G2807" s="147"/>
      <c r="H2807" s="147"/>
      <c r="I2807" s="147"/>
      <c r="J2807" s="147"/>
      <c r="K2807" s="38"/>
      <c r="L2807" s="144"/>
      <c r="M2807" s="144"/>
      <c r="N2807" s="61"/>
      <c r="O2807" s="314"/>
      <c r="Q2807" t="str">
        <f t="shared" si="868"/>
        <v/>
      </c>
      <c r="S2807" t="e">
        <f t="shared" ca="1" si="877"/>
        <v>#VALUE!</v>
      </c>
      <c r="T2807" t="e">
        <f t="shared" ca="1" si="874"/>
        <v>#VALUE!</v>
      </c>
      <c r="U2807">
        <f t="shared" si="878"/>
        <v>2736</v>
      </c>
      <c r="V2807">
        <v>228.66666666668499</v>
      </c>
      <c r="W2807">
        <f t="shared" si="879"/>
        <v>228</v>
      </c>
      <c r="X2807" t="str" cm="1">
        <f t="array" aca="1" ref="X2807" ca="1">IFERROR(INDEX('PC&amp;PD'!$A$1:$AS$19,ROW('PC&amp;PD'!$A$19),MATCH(INDIRECT(T2807),'PC&amp;PD'!$A$1:$AS$1,0)),"")</f>
        <v/>
      </c>
      <c r="AA2807" t="str">
        <f t="shared" si="869"/>
        <v/>
      </c>
      <c r="AB2807" t="str">
        <f t="shared" si="870"/>
        <v/>
      </c>
      <c r="AC2807" t="e">
        <f t="shared" ca="1" si="871"/>
        <v>#VALUE!</v>
      </c>
      <c r="AD2807" t="str" cm="1">
        <f t="array" aca="1" ref="AD2807" ca="1">IFERROR(IF((LEFT(INDIRECT("$F"&amp;$S2807),4))="GOTS",IF($G2807="Organic","GOTS_Organic_raw",(IF($G2807="Responsible","GOTS_Responsible",(IF($G2807="No Attribute (Conventional)","GOTS_conventional",(IF($G2807="Recycled Pre/Post-Consumer","GOTS_pre_post",(IF($G2807="In-Conversion","GOTS_in_conversion",(IF($G2807="Sustainably Sourced","Sustainably_sourced",(IF($G2807="Recycled pre-consumer organic","GOTS_recycled_organic",""))))))))))))),IF($G2807="Organic","Organic",(IF($G2807="Responsible","Responsible",(IF($G2807="No Attribute (Conventional)","No_Attribute_Conventional",(IF($G2807="Recycled Pre/Post-Consumer","Recycled_Pre_Post_Consumer",(IF($G2807="In-Conversion","In_Conversion",(IF($G2807="Recycled Pre-Consumer","Recycled_Pre_Consumer",(IF($G2807="Recycled Post-Consumer","Recycled_Post_Consumer",(IF($G2807="Sustainably Sourced","Sustainably_sourced",(IF($G2807="Recycled pre-consumer organic","GOTS_recycled_organic","")))))))))))))))))),"")</f>
        <v/>
      </c>
      <c r="AE2807" t="e" cm="1">
        <f t="array" aca="1" ref="AE2807" ca="1">IF($I2807="",IF(INDIRECT("$F"&amp;$S2807)="","",IF(LEFT(INDIRECT("$F"&amp;$S2807),3)="GRS","GRS_RCS_RM",IF((LEFT(INDIRECT("$F"&amp;$S2807),3))="RCS","GRS_RCS_RM",IF(INDIRECT("$F"&amp;$S2807)="OCS (No Label)","OCS_Conversion_RM",IF(LEFT(INDIRECT("$F"&amp;$S2807),3)="OCS","OCS_RM",IF(RIGHT(INDIRECT("$F"&amp;$S2807),10)="conversion","GOTS_RM_conversion",IF((LEFT(INDIRECT("$F"&amp;$S2807),4))="GOTS","GOTS_RM","Responsible_RM"))))))),"DELETERM")</f>
        <v>#VALUE!</v>
      </c>
      <c r="AF2807" t="e" cm="1">
        <f t="array" aca="1" ref="AF2807" ca="1">IF($S2807="","",INDIRECT("$Z"&amp;$S2807))</f>
        <v>#VALUE!</v>
      </c>
      <c r="AG2807" t="str">
        <f t="shared" si="872"/>
        <v/>
      </c>
      <c r="AH2807" t="str" cm="1">
        <f t="array" aca="1" ref="AH2807" ca="1">IFERROR(INDIRECT("$ag"&amp;S2807),"")</f>
        <v/>
      </c>
      <c r="AI2807" t="e" cm="1">
        <f t="array" aca="1" ref="AI2807" ca="1">INDIRECT("O"&amp;S2807)</f>
        <v>#VALUE!</v>
      </c>
      <c r="AJ2807" t="str">
        <f t="shared" si="873"/>
        <v/>
      </c>
    </row>
    <row r="2808" spans="1:36" ht="16.5" customHeight="1">
      <c r="A2808" s="130"/>
      <c r="B2808" s="136"/>
      <c r="C2808" s="137"/>
      <c r="D2808" s="146"/>
      <c r="E2808" s="146"/>
      <c r="F2808" s="137"/>
      <c r="G2808" s="147"/>
      <c r="H2808" s="147"/>
      <c r="I2808" s="147"/>
      <c r="J2808" s="147"/>
      <c r="K2808" s="38"/>
      <c r="L2808" s="144"/>
      <c r="M2808" s="144"/>
      <c r="N2808" s="61"/>
      <c r="O2808" s="314"/>
      <c r="Q2808" t="str">
        <f t="shared" si="868"/>
        <v/>
      </c>
      <c r="S2808" t="e">
        <f t="shared" ca="1" si="877"/>
        <v>#VALUE!</v>
      </c>
      <c r="T2808" t="e">
        <f t="shared" ca="1" si="874"/>
        <v>#VALUE!</v>
      </c>
      <c r="U2808">
        <f t="shared" si="878"/>
        <v>2736</v>
      </c>
      <c r="V2808">
        <v>228.75000000001799</v>
      </c>
      <c r="W2808">
        <f t="shared" si="879"/>
        <v>228</v>
      </c>
      <c r="X2808" t="str" cm="1">
        <f t="array" aca="1" ref="X2808" ca="1">IFERROR(INDEX('PC&amp;PD'!$A$1:$AS$19,ROW('PC&amp;PD'!$A$19),MATCH(INDIRECT(T2808),'PC&amp;PD'!$A$1:$AS$1,0)),"")</f>
        <v/>
      </c>
      <c r="AA2808" t="str">
        <f t="shared" si="869"/>
        <v/>
      </c>
      <c r="AB2808" t="str">
        <f t="shared" si="870"/>
        <v/>
      </c>
      <c r="AC2808" t="e">
        <f t="shared" ca="1" si="871"/>
        <v>#VALUE!</v>
      </c>
      <c r="AD2808" t="str" cm="1">
        <f t="array" aca="1" ref="AD2808" ca="1">IFERROR(IF((LEFT(INDIRECT("$F"&amp;$S2808),4))="GOTS",IF($G2808="Organic","GOTS_Organic_raw",(IF($G2808="Responsible","GOTS_Responsible",(IF($G2808="No Attribute (Conventional)","GOTS_conventional",(IF($G2808="Recycled Pre/Post-Consumer","GOTS_pre_post",(IF($G2808="In-Conversion","GOTS_in_conversion",(IF($G2808="Sustainably Sourced","Sustainably_sourced",(IF($G2808="Recycled pre-consumer organic","GOTS_recycled_organic",""))))))))))))),IF($G2808="Organic","Organic",(IF($G2808="Responsible","Responsible",(IF($G2808="No Attribute (Conventional)","No_Attribute_Conventional",(IF($G2808="Recycled Pre/Post-Consumer","Recycled_Pre_Post_Consumer",(IF($G2808="In-Conversion","In_Conversion",(IF($G2808="Recycled Pre-Consumer","Recycled_Pre_Consumer",(IF($G2808="Recycled Post-Consumer","Recycled_Post_Consumer",(IF($G2808="Sustainably Sourced","Sustainably_sourced",(IF($G2808="Recycled pre-consumer organic","GOTS_recycled_organic","")))))))))))))))))),"")</f>
        <v/>
      </c>
      <c r="AE2808" t="e" cm="1">
        <f t="array" aca="1" ref="AE2808" ca="1">IF($I2808="",IF(INDIRECT("$F"&amp;$S2808)="","",IF(LEFT(INDIRECT("$F"&amp;$S2808),3)="GRS","GRS_RCS_RM",IF((LEFT(INDIRECT("$F"&amp;$S2808),3))="RCS","GRS_RCS_RM",IF(INDIRECT("$F"&amp;$S2808)="OCS (No Label)","OCS_Conversion_RM",IF(LEFT(INDIRECT("$F"&amp;$S2808),3)="OCS","OCS_RM",IF(RIGHT(INDIRECT("$F"&amp;$S2808),10)="conversion","GOTS_RM_conversion",IF((LEFT(INDIRECT("$F"&amp;$S2808),4))="GOTS","GOTS_RM","Responsible_RM"))))))),"DELETERM")</f>
        <v>#VALUE!</v>
      </c>
      <c r="AF2808" t="e" cm="1">
        <f t="array" aca="1" ref="AF2808" ca="1">IF($S2808="","",INDIRECT("$Z"&amp;$S2808))</f>
        <v>#VALUE!</v>
      </c>
      <c r="AG2808" t="str">
        <f t="shared" si="872"/>
        <v/>
      </c>
      <c r="AH2808" t="str" cm="1">
        <f t="array" aca="1" ref="AH2808" ca="1">IFERROR(INDIRECT("$ag"&amp;S2808),"")</f>
        <v/>
      </c>
      <c r="AI2808" t="e" cm="1">
        <f t="array" aca="1" ref="AI2808" ca="1">INDIRECT("O"&amp;S2808)</f>
        <v>#VALUE!</v>
      </c>
      <c r="AJ2808" t="str">
        <f t="shared" si="873"/>
        <v/>
      </c>
    </row>
    <row r="2809" spans="1:36" ht="16.5" customHeight="1">
      <c r="A2809" s="130"/>
      <c r="B2809" s="136"/>
      <c r="C2809" s="137"/>
      <c r="D2809" s="146"/>
      <c r="E2809" s="146"/>
      <c r="F2809" s="137"/>
      <c r="G2809" s="147"/>
      <c r="H2809" s="147"/>
      <c r="I2809" s="147"/>
      <c r="J2809" s="147"/>
      <c r="K2809" s="38"/>
      <c r="L2809" s="144"/>
      <c r="M2809" s="144"/>
      <c r="N2809" s="61"/>
      <c r="O2809" s="314"/>
      <c r="Q2809" t="str">
        <f t="shared" si="868"/>
        <v/>
      </c>
      <c r="S2809" t="e">
        <f t="shared" ca="1" si="877"/>
        <v>#VALUE!</v>
      </c>
      <c r="T2809" t="e">
        <f t="shared" ca="1" si="874"/>
        <v>#VALUE!</v>
      </c>
      <c r="U2809">
        <f t="shared" si="878"/>
        <v>2736</v>
      </c>
      <c r="V2809">
        <v>228.83333333335099</v>
      </c>
      <c r="W2809">
        <f t="shared" si="879"/>
        <v>228</v>
      </c>
      <c r="X2809" t="str" cm="1">
        <f t="array" aca="1" ref="X2809" ca="1">IFERROR(INDEX('PC&amp;PD'!$A$1:$AS$19,ROW('PC&amp;PD'!$A$19),MATCH(INDIRECT(T2809),'PC&amp;PD'!$A$1:$AS$1,0)),"")</f>
        <v/>
      </c>
      <c r="AA2809" t="str">
        <f t="shared" si="869"/>
        <v/>
      </c>
      <c r="AB2809" t="str">
        <f t="shared" si="870"/>
        <v/>
      </c>
      <c r="AC2809" t="e">
        <f t="shared" ca="1" si="871"/>
        <v>#VALUE!</v>
      </c>
      <c r="AD2809" t="str" cm="1">
        <f t="array" aca="1" ref="AD2809" ca="1">IFERROR(IF((LEFT(INDIRECT("$F"&amp;$S2809),4))="GOTS",IF($G2809="Organic","GOTS_Organic_raw",(IF($G2809="Responsible","GOTS_Responsible",(IF($G2809="No Attribute (Conventional)","GOTS_conventional",(IF($G2809="Recycled Pre/Post-Consumer","GOTS_pre_post",(IF($G2809="In-Conversion","GOTS_in_conversion",(IF($G2809="Sustainably Sourced","Sustainably_sourced",(IF($G2809="Recycled pre-consumer organic","GOTS_recycled_organic",""))))))))))))),IF($G2809="Organic","Organic",(IF($G2809="Responsible","Responsible",(IF($G2809="No Attribute (Conventional)","No_Attribute_Conventional",(IF($G2809="Recycled Pre/Post-Consumer","Recycled_Pre_Post_Consumer",(IF($G2809="In-Conversion","In_Conversion",(IF($G2809="Recycled Pre-Consumer","Recycled_Pre_Consumer",(IF($G2809="Recycled Post-Consumer","Recycled_Post_Consumer",(IF($G2809="Sustainably Sourced","Sustainably_sourced",(IF($G2809="Recycled pre-consumer organic","GOTS_recycled_organic","")))))))))))))))))),"")</f>
        <v/>
      </c>
      <c r="AE2809" t="e" cm="1">
        <f t="array" aca="1" ref="AE2809" ca="1">IF($I2809="",IF(INDIRECT("$F"&amp;$S2809)="","",IF(LEFT(INDIRECT("$F"&amp;$S2809),3)="GRS","GRS_RCS_RM",IF((LEFT(INDIRECT("$F"&amp;$S2809),3))="RCS","GRS_RCS_RM",IF(INDIRECT("$F"&amp;$S2809)="OCS (No Label)","OCS_Conversion_RM",IF(LEFT(INDIRECT("$F"&amp;$S2809),3)="OCS","OCS_RM",IF(RIGHT(INDIRECT("$F"&amp;$S2809),10)="conversion","GOTS_RM_conversion",IF((LEFT(INDIRECT("$F"&amp;$S2809),4))="GOTS","GOTS_RM","Responsible_RM"))))))),"DELETERM")</f>
        <v>#VALUE!</v>
      </c>
      <c r="AF2809" t="e" cm="1">
        <f t="array" aca="1" ref="AF2809" ca="1">IF($S2809="","",INDIRECT("$Z"&amp;$S2809))</f>
        <v>#VALUE!</v>
      </c>
      <c r="AG2809" t="str">
        <f t="shared" si="872"/>
        <v/>
      </c>
      <c r="AH2809" t="str" cm="1">
        <f t="array" aca="1" ref="AH2809" ca="1">IFERROR(INDIRECT("$ag"&amp;S2809),"")</f>
        <v/>
      </c>
      <c r="AI2809" t="e" cm="1">
        <f t="array" aca="1" ref="AI2809" ca="1">INDIRECT("O"&amp;S2809)</f>
        <v>#VALUE!</v>
      </c>
      <c r="AJ2809" t="str">
        <f t="shared" si="873"/>
        <v/>
      </c>
    </row>
    <row r="2810" spans="1:36" ht="16.5" customHeight="1" thickBot="1">
      <c r="A2810" s="131"/>
      <c r="B2810" s="138"/>
      <c r="C2810" s="139"/>
      <c r="D2810" s="148"/>
      <c r="E2810" s="148"/>
      <c r="F2810" s="139"/>
      <c r="G2810" s="149"/>
      <c r="H2810" s="149"/>
      <c r="I2810" s="149"/>
      <c r="J2810" s="149"/>
      <c r="K2810" s="39"/>
      <c r="L2810" s="145"/>
      <c r="M2810" s="145"/>
      <c r="N2810" s="62"/>
      <c r="O2810" s="315"/>
      <c r="Q2810" t="str">
        <f t="shared" si="868"/>
        <v/>
      </c>
      <c r="S2810" t="e">
        <f t="shared" ca="1" si="877"/>
        <v>#VALUE!</v>
      </c>
      <c r="T2810" t="e">
        <f t="shared" ca="1" si="874"/>
        <v>#VALUE!</v>
      </c>
      <c r="U2810">
        <f t="shared" si="878"/>
        <v>2736</v>
      </c>
      <c r="V2810">
        <v>228.91666666668499</v>
      </c>
      <c r="W2810">
        <f t="shared" si="879"/>
        <v>228</v>
      </c>
      <c r="X2810" t="str" cm="1">
        <f t="array" aca="1" ref="X2810" ca="1">IFERROR(INDEX('PC&amp;PD'!$A$1:$AS$19,ROW('PC&amp;PD'!$A$19),MATCH(INDIRECT(T2810),'PC&amp;PD'!$A$1:$AS$1,0)),"")</f>
        <v/>
      </c>
      <c r="AA2810" t="str">
        <f t="shared" si="869"/>
        <v/>
      </c>
      <c r="AB2810" t="str">
        <f t="shared" si="870"/>
        <v/>
      </c>
      <c r="AC2810" t="e">
        <f t="shared" ca="1" si="871"/>
        <v>#VALUE!</v>
      </c>
      <c r="AD2810" t="str" cm="1">
        <f t="array" aca="1" ref="AD2810" ca="1">IFERROR(IF((LEFT(INDIRECT("$F"&amp;$S2810),4))="GOTS",IF($G2810="Organic","GOTS_Organic_raw",(IF($G2810="Responsible","GOTS_Responsible",(IF($G2810="No Attribute (Conventional)","GOTS_conventional",(IF($G2810="Recycled Pre/Post-Consumer","GOTS_pre_post",(IF($G2810="In-Conversion","GOTS_in_conversion",(IF($G2810="Sustainably Sourced","Sustainably_sourced",(IF($G2810="Recycled pre-consumer organic","GOTS_recycled_organic",""))))))))))))),IF($G2810="Organic","Organic",(IF($G2810="Responsible","Responsible",(IF($G2810="No Attribute (Conventional)","No_Attribute_Conventional",(IF($G2810="Recycled Pre/Post-Consumer","Recycled_Pre_Post_Consumer",(IF($G2810="In-Conversion","In_Conversion",(IF($G2810="Recycled Pre-Consumer","Recycled_Pre_Consumer",(IF($G2810="Recycled Post-Consumer","Recycled_Post_Consumer",(IF($G2810="Sustainably Sourced","Sustainably_sourced",(IF($G2810="Recycled pre-consumer organic","GOTS_recycled_organic","")))))))))))))))))),"")</f>
        <v/>
      </c>
      <c r="AE2810" t="e" cm="1">
        <f t="array" aca="1" ref="AE2810" ca="1">IF($I2810="",IF(INDIRECT("$F"&amp;$S2810)="","",IF(LEFT(INDIRECT("$F"&amp;$S2810),3)="GRS","GRS_RCS_RM",IF((LEFT(INDIRECT("$F"&amp;$S2810),3))="RCS","GRS_RCS_RM",IF(INDIRECT("$F"&amp;$S2810)="OCS (No Label)","OCS_Conversion_RM",IF(LEFT(INDIRECT("$F"&amp;$S2810),3)="OCS","OCS_RM",IF(RIGHT(INDIRECT("$F"&amp;$S2810),10)="conversion","GOTS_RM_conversion",IF((LEFT(INDIRECT("$F"&amp;$S2810),4))="GOTS","GOTS_RM","Responsible_RM"))))))),"DELETERM")</f>
        <v>#VALUE!</v>
      </c>
      <c r="AF2810" t="e" cm="1">
        <f t="array" aca="1" ref="AF2810" ca="1">IF($S2810="","",INDIRECT("$Z"&amp;$S2810))</f>
        <v>#VALUE!</v>
      </c>
      <c r="AG2810" t="str">
        <f t="shared" si="872"/>
        <v/>
      </c>
      <c r="AH2810" t="str" cm="1">
        <f t="array" aca="1" ref="AH2810" ca="1">IFERROR(INDIRECT("$ag"&amp;S2810),"")</f>
        <v/>
      </c>
      <c r="AI2810" t="e" cm="1">
        <f t="array" aca="1" ref="AI2810" ca="1">INDIRECT("O"&amp;S2810)</f>
        <v>#VALUE!</v>
      </c>
      <c r="AJ2810" t="str">
        <f t="shared" si="873"/>
        <v/>
      </c>
    </row>
    <row r="2811" spans="1:36" ht="16.5" customHeight="1">
      <c r="A2811" s="128" t="str">
        <f>IF(B2811="","",COUNTA($B$63:$B2811))</f>
        <v/>
      </c>
      <c r="B2811" s="132"/>
      <c r="C2811" s="133"/>
      <c r="D2811" s="140"/>
      <c r="E2811" s="140"/>
      <c r="F2811" s="133"/>
      <c r="G2811" s="141"/>
      <c r="H2811" s="141"/>
      <c r="I2811" s="141"/>
      <c r="J2811" s="141"/>
      <c r="K2811" s="37"/>
      <c r="L2811" s="142" t="str">
        <f>IF(R2811="","",LEFT(R2811,LEN(R2811)-2))</f>
        <v/>
      </c>
      <c r="M2811" s="142"/>
      <c r="N2811" s="60"/>
      <c r="O2811" s="313"/>
      <c r="Q2811" t="str">
        <f t="shared" si="868"/>
        <v/>
      </c>
      <c r="R2811" t="str">
        <f t="shared" ref="R2811" si="886">CONCATENATE($Q2811,Q2812,Q2813,Q2814,Q2815,Q2816,$Q2817,$Q2818,$Q2819,$Q2820,$Q2821,$Q2822)</f>
        <v/>
      </c>
      <c r="S2811" t="e">
        <f t="shared" ca="1" si="877"/>
        <v>#VALUE!</v>
      </c>
      <c r="T2811" t="e">
        <f t="shared" ca="1" si="874"/>
        <v>#VALUE!</v>
      </c>
      <c r="U2811">
        <f t="shared" si="878"/>
        <v>2748</v>
      </c>
      <c r="V2811">
        <v>229.00000000001799</v>
      </c>
      <c r="W2811">
        <f t="shared" si="879"/>
        <v>229</v>
      </c>
      <c r="X2811" t="str" cm="1">
        <f t="array" aca="1" ref="X2811" ca="1">IFERROR(INDEX('PC&amp;PD'!$A$1:$AS$19,ROW('PC&amp;PD'!$A$19),MATCH(INDIRECT(T2811),'PC&amp;PD'!$A$1:$AS$1,0)),"")</f>
        <v/>
      </c>
      <c r="Z2811" t="str">
        <f t="shared" ref="Z2811" si="887">IFERROR(IF($F2811="OCS 100","OCS (OCS 100)",IF($F2811="OCS Blended","OCS (OCS Blended)",IF($F2811="OCS (No Label)","OCS (No Label)",IF($F2811="RCS 100","RCS (RCS 100)",IF($F2811="RCS Blended","RCS (RCS Blended)",IF($F2811="GRS","GRS (GRS)",IF($F2811="GRS (No Label)", "GRS (No Label)",IF($F2811="RDS","RDS (RDS)",IF($F2811="RWS","RWS (RWS)",IF($F2811="RAS","RAS (RAS)",IF($F2811="RMS","RMS (RMS)",IF($F2811="GOTS Organic","GOTS (Organic)",IF($F2811="GOTS Made with organic","GOTS (Made with Organic)",IF($F2811="GOTS Organic - in conversion","GOTS (Organic - In Conversion)",IF($F2811="GOTS Made with organic - in conversion","GOTS (Made with Organic - In Conversion)",""))))))))))))))),"")</f>
        <v/>
      </c>
      <c r="AA2811" t="str">
        <f t="shared" si="869"/>
        <v/>
      </c>
      <c r="AB2811" t="str">
        <f t="shared" si="870"/>
        <v/>
      </c>
      <c r="AC2811" t="e">
        <f t="shared" ca="1" si="871"/>
        <v>#VALUE!</v>
      </c>
      <c r="AD2811" t="str" cm="1">
        <f t="array" aca="1" ref="AD2811" ca="1">IFERROR(IF((LEFT(INDIRECT("$F"&amp;$S2811),4))="GOTS",IF($G2811="Organic","GOTS_Organic_raw",(IF($G2811="Responsible","GOTS_Responsible",(IF($G2811="No Attribute (Conventional)","GOTS_conventional",(IF($G2811="Recycled Pre/Post-Consumer","GOTS_pre_post",(IF($G2811="In-Conversion","GOTS_in_conversion",(IF($G2811="Sustainably Sourced","Sustainably_sourced",(IF($G2811="Recycled pre-consumer organic","GOTS_recycled_organic",""))))))))))))),IF($G2811="Organic","Organic",(IF($G2811="Responsible","Responsible",(IF($G2811="No Attribute (Conventional)","No_Attribute_Conventional",(IF($G2811="Recycled Pre/Post-Consumer","Recycled_Pre_Post_Consumer",(IF($G2811="In-Conversion","In_Conversion",(IF($G2811="Recycled Pre-Consumer","Recycled_Pre_Consumer",(IF($G2811="Recycled Post-Consumer","Recycled_Post_Consumer",(IF($G2811="Sustainably Sourced","Sustainably_sourced",(IF($G2811="Recycled pre-consumer organic","GOTS_recycled_organic","")))))))))))))))))),"")</f>
        <v/>
      </c>
      <c r="AE2811" t="e" cm="1">
        <f t="array" aca="1" ref="AE2811" ca="1">IF($I2811="",IF(INDIRECT("$F"&amp;$S2811)="","",IF(LEFT(INDIRECT("$F"&amp;$S2811),3)="GRS","GRS_RCS_RM",IF((LEFT(INDIRECT("$F"&amp;$S2811),3))="RCS","GRS_RCS_RM",IF(INDIRECT("$F"&amp;$S2811)="OCS (No Label)","OCS_Conversion_RM",IF(LEFT(INDIRECT("$F"&amp;$S2811),3)="OCS","OCS_RM",IF(RIGHT(INDIRECT("$F"&amp;$S2811),10)="conversion","GOTS_RM_conversion",IF((LEFT(INDIRECT("$F"&amp;$S2811),4))="GOTS","GOTS_RM","Responsible_RM"))))))),"DELETERM")</f>
        <v>#VALUE!</v>
      </c>
      <c r="AF2811" t="e" cm="1">
        <f t="array" aca="1" ref="AF2811" ca="1">IF($S2811="","",INDIRECT("$Z"&amp;$S2811))</f>
        <v>#VALUE!</v>
      </c>
      <c r="AG2811" t="str">
        <f t="shared" si="872"/>
        <v/>
      </c>
      <c r="AH2811" t="str" cm="1">
        <f t="array" aca="1" ref="AH2811" ca="1">IFERROR(INDIRECT("$ag"&amp;S2811),"")</f>
        <v/>
      </c>
      <c r="AI2811" t="e" cm="1">
        <f t="array" aca="1" ref="AI2811" ca="1">INDIRECT("O"&amp;S2811)</f>
        <v>#VALUE!</v>
      </c>
      <c r="AJ2811" t="str">
        <f t="shared" si="873"/>
        <v/>
      </c>
    </row>
    <row r="2812" spans="1:36" ht="16.5" customHeight="1">
      <c r="A2812" s="129"/>
      <c r="B2812" s="134"/>
      <c r="C2812" s="135"/>
      <c r="D2812" s="146"/>
      <c r="E2812" s="146"/>
      <c r="F2812" s="135"/>
      <c r="G2812" s="147"/>
      <c r="H2812" s="147"/>
      <c r="I2812" s="147"/>
      <c r="J2812" s="147"/>
      <c r="K2812" s="38"/>
      <c r="L2812" s="143"/>
      <c r="M2812" s="143"/>
      <c r="N2812" s="61"/>
      <c r="O2812" s="314"/>
      <c r="Q2812" t="str">
        <f t="shared" si="868"/>
        <v/>
      </c>
      <c r="S2812" t="e">
        <f t="shared" ca="1" si="877"/>
        <v>#VALUE!</v>
      </c>
      <c r="T2812" t="e">
        <f t="shared" ca="1" si="874"/>
        <v>#VALUE!</v>
      </c>
      <c r="U2812">
        <f t="shared" si="878"/>
        <v>2748</v>
      </c>
      <c r="V2812">
        <v>229.08333333335099</v>
      </c>
      <c r="W2812">
        <f t="shared" si="879"/>
        <v>229</v>
      </c>
      <c r="X2812" t="str" cm="1">
        <f t="array" aca="1" ref="X2812" ca="1">IFERROR(INDEX('PC&amp;PD'!$A$1:$AS$19,ROW('PC&amp;PD'!$A$19),MATCH(INDIRECT(T2812),'PC&amp;PD'!$A$1:$AS$1,0)),"")</f>
        <v/>
      </c>
      <c r="AA2812" t="str">
        <f t="shared" si="869"/>
        <v/>
      </c>
      <c r="AB2812" t="str">
        <f t="shared" si="870"/>
        <v/>
      </c>
      <c r="AC2812" t="e">
        <f t="shared" ca="1" si="871"/>
        <v>#VALUE!</v>
      </c>
      <c r="AD2812" t="str" cm="1">
        <f t="array" aca="1" ref="AD2812" ca="1">IFERROR(IF((LEFT(INDIRECT("$F"&amp;$S2812),4))="GOTS",IF($G2812="Organic","GOTS_Organic_raw",(IF($G2812="Responsible","GOTS_Responsible",(IF($G2812="No Attribute (Conventional)","GOTS_conventional",(IF($G2812="Recycled Pre/Post-Consumer","GOTS_pre_post",(IF($G2812="In-Conversion","GOTS_in_conversion",(IF($G2812="Sustainably Sourced","Sustainably_sourced",(IF($G2812="Recycled pre-consumer organic","GOTS_recycled_organic",""))))))))))))),IF($G2812="Organic","Organic",(IF($G2812="Responsible","Responsible",(IF($G2812="No Attribute (Conventional)","No_Attribute_Conventional",(IF($G2812="Recycled Pre/Post-Consumer","Recycled_Pre_Post_Consumer",(IF($G2812="In-Conversion","In_Conversion",(IF($G2812="Recycled Pre-Consumer","Recycled_Pre_Consumer",(IF($G2812="Recycled Post-Consumer","Recycled_Post_Consumer",(IF($G2812="Sustainably Sourced","Sustainably_sourced",(IF($G2812="Recycled pre-consumer organic","GOTS_recycled_organic","")))))))))))))))))),"")</f>
        <v/>
      </c>
      <c r="AE2812" t="e" cm="1">
        <f t="array" aca="1" ref="AE2812" ca="1">IF($I2812="",IF(INDIRECT("$F"&amp;$S2812)="","",IF(LEFT(INDIRECT("$F"&amp;$S2812),3)="GRS","GRS_RCS_RM",IF((LEFT(INDIRECT("$F"&amp;$S2812),3))="RCS","GRS_RCS_RM",IF(INDIRECT("$F"&amp;$S2812)="OCS (No Label)","OCS_Conversion_RM",IF(LEFT(INDIRECT("$F"&amp;$S2812),3)="OCS","OCS_RM",IF(RIGHT(INDIRECT("$F"&amp;$S2812),10)="conversion","GOTS_RM_conversion",IF((LEFT(INDIRECT("$F"&amp;$S2812),4))="GOTS","GOTS_RM","Responsible_RM"))))))),"DELETERM")</f>
        <v>#VALUE!</v>
      </c>
      <c r="AF2812" t="e" cm="1">
        <f t="array" aca="1" ref="AF2812" ca="1">IF($S2812="","",INDIRECT("$Z"&amp;$S2812))</f>
        <v>#VALUE!</v>
      </c>
      <c r="AG2812" t="str">
        <f t="shared" si="872"/>
        <v/>
      </c>
      <c r="AH2812" t="str" cm="1">
        <f t="array" aca="1" ref="AH2812" ca="1">IFERROR(INDIRECT("$ag"&amp;S2812),"")</f>
        <v/>
      </c>
      <c r="AI2812" t="e" cm="1">
        <f t="array" aca="1" ref="AI2812" ca="1">INDIRECT("O"&amp;S2812)</f>
        <v>#VALUE!</v>
      </c>
      <c r="AJ2812" t="str">
        <f t="shared" si="873"/>
        <v/>
      </c>
    </row>
    <row r="2813" spans="1:36" ht="16.5" customHeight="1">
      <c r="A2813" s="129"/>
      <c r="B2813" s="134"/>
      <c r="C2813" s="135"/>
      <c r="D2813" s="146"/>
      <c r="E2813" s="146"/>
      <c r="F2813" s="135"/>
      <c r="G2813" s="147"/>
      <c r="H2813" s="147"/>
      <c r="I2813" s="147"/>
      <c r="J2813" s="147"/>
      <c r="K2813" s="38"/>
      <c r="L2813" s="143"/>
      <c r="M2813" s="143"/>
      <c r="N2813" s="61"/>
      <c r="O2813" s="314"/>
      <c r="Q2813" t="str">
        <f t="shared" si="868"/>
        <v/>
      </c>
      <c r="S2813" t="e">
        <f t="shared" ca="1" si="877"/>
        <v>#VALUE!</v>
      </c>
      <c r="T2813" t="e">
        <f t="shared" ca="1" si="874"/>
        <v>#VALUE!</v>
      </c>
      <c r="U2813">
        <f t="shared" si="878"/>
        <v>2748</v>
      </c>
      <c r="V2813">
        <v>229.16666666668499</v>
      </c>
      <c r="W2813">
        <f t="shared" si="879"/>
        <v>229</v>
      </c>
      <c r="X2813" t="str" cm="1">
        <f t="array" aca="1" ref="X2813" ca="1">IFERROR(INDEX('PC&amp;PD'!$A$1:$AS$19,ROW('PC&amp;PD'!$A$19),MATCH(INDIRECT(T2813),'PC&amp;PD'!$A$1:$AS$1,0)),"")</f>
        <v/>
      </c>
      <c r="AA2813" t="str">
        <f t="shared" si="869"/>
        <v/>
      </c>
      <c r="AB2813" t="str">
        <f t="shared" si="870"/>
        <v/>
      </c>
      <c r="AC2813" t="e">
        <f t="shared" ca="1" si="871"/>
        <v>#VALUE!</v>
      </c>
      <c r="AD2813" t="str" cm="1">
        <f t="array" aca="1" ref="AD2813" ca="1">IFERROR(IF((LEFT(INDIRECT("$F"&amp;$S2813),4))="GOTS",IF($G2813="Organic","GOTS_Organic_raw",(IF($G2813="Responsible","GOTS_Responsible",(IF($G2813="No Attribute (Conventional)","GOTS_conventional",(IF($G2813="Recycled Pre/Post-Consumer","GOTS_pre_post",(IF($G2813="In-Conversion","GOTS_in_conversion",(IF($G2813="Sustainably Sourced","Sustainably_sourced",(IF($G2813="Recycled pre-consumer organic","GOTS_recycled_organic",""))))))))))))),IF($G2813="Organic","Organic",(IF($G2813="Responsible","Responsible",(IF($G2813="No Attribute (Conventional)","No_Attribute_Conventional",(IF($G2813="Recycled Pre/Post-Consumer","Recycled_Pre_Post_Consumer",(IF($G2813="In-Conversion","In_Conversion",(IF($G2813="Recycled Pre-Consumer","Recycled_Pre_Consumer",(IF($G2813="Recycled Post-Consumer","Recycled_Post_Consumer",(IF($G2813="Sustainably Sourced","Sustainably_sourced",(IF($G2813="Recycled pre-consumer organic","GOTS_recycled_organic","")))))))))))))))))),"")</f>
        <v/>
      </c>
      <c r="AE2813" t="e" cm="1">
        <f t="array" aca="1" ref="AE2813" ca="1">IF($I2813="",IF(INDIRECT("$F"&amp;$S2813)="","",IF(LEFT(INDIRECT("$F"&amp;$S2813),3)="GRS","GRS_RCS_RM",IF((LEFT(INDIRECT("$F"&amp;$S2813),3))="RCS","GRS_RCS_RM",IF(INDIRECT("$F"&amp;$S2813)="OCS (No Label)","OCS_Conversion_RM",IF(LEFT(INDIRECT("$F"&amp;$S2813),3)="OCS","OCS_RM",IF(RIGHT(INDIRECT("$F"&amp;$S2813),10)="conversion","GOTS_RM_conversion",IF((LEFT(INDIRECT("$F"&amp;$S2813),4))="GOTS","GOTS_RM","Responsible_RM"))))))),"DELETERM")</f>
        <v>#VALUE!</v>
      </c>
      <c r="AF2813" t="e" cm="1">
        <f t="array" aca="1" ref="AF2813" ca="1">IF($S2813="","",INDIRECT("$Z"&amp;$S2813))</f>
        <v>#VALUE!</v>
      </c>
      <c r="AG2813" t="str">
        <f t="shared" si="872"/>
        <v/>
      </c>
      <c r="AH2813" t="str" cm="1">
        <f t="array" aca="1" ref="AH2813" ca="1">IFERROR(INDIRECT("$ag"&amp;S2813),"")</f>
        <v/>
      </c>
      <c r="AI2813" t="e" cm="1">
        <f t="array" aca="1" ref="AI2813" ca="1">INDIRECT("O"&amp;S2813)</f>
        <v>#VALUE!</v>
      </c>
      <c r="AJ2813" t="str">
        <f t="shared" si="873"/>
        <v/>
      </c>
    </row>
    <row r="2814" spans="1:36" ht="16.5" customHeight="1">
      <c r="A2814" s="129"/>
      <c r="B2814" s="134"/>
      <c r="C2814" s="135"/>
      <c r="D2814" s="146"/>
      <c r="E2814" s="146"/>
      <c r="F2814" s="135"/>
      <c r="G2814" s="147"/>
      <c r="H2814" s="147"/>
      <c r="I2814" s="147"/>
      <c r="J2814" s="147"/>
      <c r="K2814" s="38"/>
      <c r="L2814" s="143"/>
      <c r="M2814" s="143"/>
      <c r="N2814" s="61"/>
      <c r="O2814" s="314"/>
      <c r="Q2814" t="str">
        <f t="shared" si="868"/>
        <v/>
      </c>
      <c r="S2814" t="e">
        <f t="shared" ca="1" si="877"/>
        <v>#VALUE!</v>
      </c>
      <c r="T2814" t="e">
        <f t="shared" ca="1" si="874"/>
        <v>#VALUE!</v>
      </c>
      <c r="U2814">
        <f t="shared" si="878"/>
        <v>2748</v>
      </c>
      <c r="V2814">
        <v>229.25000000001799</v>
      </c>
      <c r="W2814">
        <f t="shared" si="879"/>
        <v>229</v>
      </c>
      <c r="X2814" t="str" cm="1">
        <f t="array" aca="1" ref="X2814" ca="1">IFERROR(INDEX('PC&amp;PD'!$A$1:$AS$19,ROW('PC&amp;PD'!$A$19),MATCH(INDIRECT(T2814),'PC&amp;PD'!$A$1:$AS$1,0)),"")</f>
        <v/>
      </c>
      <c r="AA2814" t="str">
        <f t="shared" si="869"/>
        <v/>
      </c>
      <c r="AB2814" t="str">
        <f t="shared" si="870"/>
        <v/>
      </c>
      <c r="AC2814" t="e">
        <f t="shared" ca="1" si="871"/>
        <v>#VALUE!</v>
      </c>
      <c r="AD2814" t="str" cm="1">
        <f t="array" aca="1" ref="AD2814" ca="1">IFERROR(IF((LEFT(INDIRECT("$F"&amp;$S2814),4))="GOTS",IF($G2814="Organic","GOTS_Organic_raw",(IF($G2814="Responsible","GOTS_Responsible",(IF($G2814="No Attribute (Conventional)","GOTS_conventional",(IF($G2814="Recycled Pre/Post-Consumer","GOTS_pre_post",(IF($G2814="In-Conversion","GOTS_in_conversion",(IF($G2814="Sustainably Sourced","Sustainably_sourced",(IF($G2814="Recycled pre-consumer organic","GOTS_recycled_organic",""))))))))))))),IF($G2814="Organic","Organic",(IF($G2814="Responsible","Responsible",(IF($G2814="No Attribute (Conventional)","No_Attribute_Conventional",(IF($G2814="Recycled Pre/Post-Consumer","Recycled_Pre_Post_Consumer",(IF($G2814="In-Conversion","In_Conversion",(IF($G2814="Recycled Pre-Consumer","Recycled_Pre_Consumer",(IF($G2814="Recycled Post-Consumer","Recycled_Post_Consumer",(IF($G2814="Sustainably Sourced","Sustainably_sourced",(IF($G2814="Recycled pre-consumer organic","GOTS_recycled_organic","")))))))))))))))))),"")</f>
        <v/>
      </c>
      <c r="AE2814" t="e" cm="1">
        <f t="array" aca="1" ref="AE2814" ca="1">IF($I2814="",IF(INDIRECT("$F"&amp;$S2814)="","",IF(LEFT(INDIRECT("$F"&amp;$S2814),3)="GRS","GRS_RCS_RM",IF((LEFT(INDIRECT("$F"&amp;$S2814),3))="RCS","GRS_RCS_RM",IF(INDIRECT("$F"&amp;$S2814)="OCS (No Label)","OCS_Conversion_RM",IF(LEFT(INDIRECT("$F"&amp;$S2814),3)="OCS","OCS_RM",IF(RIGHT(INDIRECT("$F"&amp;$S2814),10)="conversion","GOTS_RM_conversion",IF((LEFT(INDIRECT("$F"&amp;$S2814),4))="GOTS","GOTS_RM","Responsible_RM"))))))),"DELETERM")</f>
        <v>#VALUE!</v>
      </c>
      <c r="AF2814" t="e" cm="1">
        <f t="array" aca="1" ref="AF2814" ca="1">IF($S2814="","",INDIRECT("$Z"&amp;$S2814))</f>
        <v>#VALUE!</v>
      </c>
      <c r="AG2814" t="str">
        <f t="shared" si="872"/>
        <v/>
      </c>
      <c r="AH2814" t="str" cm="1">
        <f t="array" aca="1" ref="AH2814" ca="1">IFERROR(INDIRECT("$ag"&amp;S2814),"")</f>
        <v/>
      </c>
      <c r="AI2814" t="e" cm="1">
        <f t="array" aca="1" ref="AI2814" ca="1">INDIRECT("O"&amp;S2814)</f>
        <v>#VALUE!</v>
      </c>
      <c r="AJ2814" t="str">
        <f t="shared" si="873"/>
        <v/>
      </c>
    </row>
    <row r="2815" spans="1:36" ht="16.5" customHeight="1">
      <c r="A2815" s="129"/>
      <c r="B2815" s="134"/>
      <c r="C2815" s="135"/>
      <c r="D2815" s="146"/>
      <c r="E2815" s="146"/>
      <c r="F2815" s="135"/>
      <c r="G2815" s="147"/>
      <c r="H2815" s="147"/>
      <c r="I2815" s="147"/>
      <c r="J2815" s="147"/>
      <c r="K2815" s="38"/>
      <c r="L2815" s="143"/>
      <c r="M2815" s="143"/>
      <c r="N2815" s="61"/>
      <c r="O2815" s="314"/>
      <c r="Q2815" t="str">
        <f t="shared" si="868"/>
        <v/>
      </c>
      <c r="S2815" t="e">
        <f t="shared" ca="1" si="877"/>
        <v>#VALUE!</v>
      </c>
      <c r="T2815" t="e">
        <f t="shared" ca="1" si="874"/>
        <v>#VALUE!</v>
      </c>
      <c r="U2815">
        <f t="shared" si="878"/>
        <v>2748</v>
      </c>
      <c r="V2815">
        <v>229.33333333335099</v>
      </c>
      <c r="W2815">
        <f t="shared" si="879"/>
        <v>229</v>
      </c>
      <c r="X2815" t="str" cm="1">
        <f t="array" aca="1" ref="X2815" ca="1">IFERROR(INDEX('PC&amp;PD'!$A$1:$AS$19,ROW('PC&amp;PD'!$A$19),MATCH(INDIRECT(T2815),'PC&amp;PD'!$A$1:$AS$1,0)),"")</f>
        <v/>
      </c>
      <c r="AA2815" t="str">
        <f t="shared" si="869"/>
        <v/>
      </c>
      <c r="AB2815" t="str">
        <f t="shared" si="870"/>
        <v/>
      </c>
      <c r="AC2815" t="e">
        <f t="shared" ca="1" si="871"/>
        <v>#VALUE!</v>
      </c>
      <c r="AD2815" t="str" cm="1">
        <f t="array" aca="1" ref="AD2815" ca="1">IFERROR(IF((LEFT(INDIRECT("$F"&amp;$S2815),4))="GOTS",IF($G2815="Organic","GOTS_Organic_raw",(IF($G2815="Responsible","GOTS_Responsible",(IF($G2815="No Attribute (Conventional)","GOTS_conventional",(IF($G2815="Recycled Pre/Post-Consumer","GOTS_pre_post",(IF($G2815="In-Conversion","GOTS_in_conversion",(IF($G2815="Sustainably Sourced","Sustainably_sourced",(IF($G2815="Recycled pre-consumer organic","GOTS_recycled_organic",""))))))))))))),IF($G2815="Organic","Organic",(IF($G2815="Responsible","Responsible",(IF($G2815="No Attribute (Conventional)","No_Attribute_Conventional",(IF($G2815="Recycled Pre/Post-Consumer","Recycled_Pre_Post_Consumer",(IF($G2815="In-Conversion","In_Conversion",(IF($G2815="Recycled Pre-Consumer","Recycled_Pre_Consumer",(IF($G2815="Recycled Post-Consumer","Recycled_Post_Consumer",(IF($G2815="Sustainably Sourced","Sustainably_sourced",(IF($G2815="Recycled pre-consumer organic","GOTS_recycled_organic","")))))))))))))))))),"")</f>
        <v/>
      </c>
      <c r="AE2815" t="e" cm="1">
        <f t="array" aca="1" ref="AE2815" ca="1">IF($I2815="",IF(INDIRECT("$F"&amp;$S2815)="","",IF(LEFT(INDIRECT("$F"&amp;$S2815),3)="GRS","GRS_RCS_RM",IF((LEFT(INDIRECT("$F"&amp;$S2815),3))="RCS","GRS_RCS_RM",IF(INDIRECT("$F"&amp;$S2815)="OCS (No Label)","OCS_Conversion_RM",IF(LEFT(INDIRECT("$F"&amp;$S2815),3)="OCS","OCS_RM",IF(RIGHT(INDIRECT("$F"&amp;$S2815),10)="conversion","GOTS_RM_conversion",IF((LEFT(INDIRECT("$F"&amp;$S2815),4))="GOTS","GOTS_RM","Responsible_RM"))))))),"DELETERM")</f>
        <v>#VALUE!</v>
      </c>
      <c r="AF2815" t="e" cm="1">
        <f t="array" aca="1" ref="AF2815" ca="1">IF($S2815="","",INDIRECT("$Z"&amp;$S2815))</f>
        <v>#VALUE!</v>
      </c>
      <c r="AG2815" t="str">
        <f t="shared" si="872"/>
        <v/>
      </c>
      <c r="AH2815" t="str" cm="1">
        <f t="array" aca="1" ref="AH2815" ca="1">IFERROR(INDIRECT("$ag"&amp;S2815),"")</f>
        <v/>
      </c>
      <c r="AI2815" t="e" cm="1">
        <f t="array" aca="1" ref="AI2815" ca="1">INDIRECT("O"&amp;S2815)</f>
        <v>#VALUE!</v>
      </c>
      <c r="AJ2815" t="str">
        <f t="shared" si="873"/>
        <v/>
      </c>
    </row>
    <row r="2816" spans="1:36" ht="16.5" customHeight="1">
      <c r="A2816" s="129"/>
      <c r="B2816" s="134"/>
      <c r="C2816" s="135"/>
      <c r="D2816" s="146"/>
      <c r="E2816" s="146"/>
      <c r="F2816" s="135"/>
      <c r="G2816" s="147"/>
      <c r="H2816" s="147"/>
      <c r="I2816" s="147"/>
      <c r="J2816" s="147"/>
      <c r="K2816" s="38"/>
      <c r="L2816" s="143"/>
      <c r="M2816" s="143"/>
      <c r="N2816" s="61"/>
      <c r="O2816" s="314"/>
      <c r="Q2816" t="str">
        <f t="shared" ref="Q2816:Q2879" si="888">IF(G2816="No Attribute (Conventional)",IF(OR($G2816="",$I2816="",$K2816=""),"",CONCATENATE($K2816," ",$AA2816," ",$I2816," + ")),IF(OR($G2816="",$I2816="",$K2816=""),"",CONCATENATE($K2816," ",$G2816," ",$I2816," + ")))</f>
        <v/>
      </c>
      <c r="S2816" t="e">
        <f t="shared" ca="1" si="877"/>
        <v>#VALUE!</v>
      </c>
      <c r="T2816" t="e">
        <f t="shared" ca="1" si="874"/>
        <v>#VALUE!</v>
      </c>
      <c r="U2816">
        <f t="shared" si="878"/>
        <v>2748</v>
      </c>
      <c r="V2816">
        <v>229.41666666668499</v>
      </c>
      <c r="W2816">
        <f t="shared" si="879"/>
        <v>229</v>
      </c>
      <c r="X2816" t="str" cm="1">
        <f t="array" aca="1" ref="X2816" ca="1">IFERROR(INDEX('PC&amp;PD'!$A$1:$AS$19,ROW('PC&amp;PD'!$A$19),MATCH(INDIRECT(T2816),'PC&amp;PD'!$A$1:$AS$1,0)),"")</f>
        <v/>
      </c>
      <c r="AA2816" t="str">
        <f t="shared" ref="AA2816:AA2879" si="889">IFERROR(IF(G2816="","",IF(G2816="No Attribute (Conventional)","",G2816)),"")</f>
        <v/>
      </c>
      <c r="AB2816" t="str">
        <f t="shared" ref="AB2816:AB2879" si="890">IFERROR(IF($F2816="OCS 100", "OCS_100",IF($F2816="OCS Blended", "OCS_Blended",IF($F2816="OCS (No Label)", "OCS_No_Label",IF($F2816="RCS 100", "RCS_100",IF($F2816="RCS Blended","RCS_Blended",IF($F2816="GRS","GRS",IF($F2816="GRS (No Label)", "GRS_No_Label",IF($F2816="RDS","RDS",IF($F2816="RWS","RWS",IF($F2816="RMS","RMS",IF($F2816="GOTS Organic","GOTS_Organic",IF($F2816="GOTS Made with organic","GOTS_Made_with_organic",IF($F2816="GOTS Organic - in conversion","GOTS_Organic_in_Conversion",IF($F2816="GOTS Made with organic - in conversion","GOTS_Made_with_Organic_in_Conversion",IF($F2816="RAS","RAS",IF($F2816="Rcs (No Label)","RCS_No_Label",IF($F2816="RWS (No Label)","RWS_No_Label",IF($F2816="RMS (No Label)","RMS_No_Label",IF($F2816="RAS (No Label)","RAS_No_Label",IF($F2816="RDS (No Label)","RDS_No_Label","")))))))))))))))))))),"")</f>
        <v/>
      </c>
      <c r="AC2816" t="e">
        <f t="shared" ref="AC2816:AC2879" ca="1" si="891">"$AB"&amp;S2816</f>
        <v>#VALUE!</v>
      </c>
      <c r="AD2816" t="str" cm="1">
        <f t="array" aca="1" ref="AD2816" ca="1">IFERROR(IF((LEFT(INDIRECT("$F"&amp;$S2816),4))="GOTS",IF($G2816="Organic","GOTS_Organic_raw",(IF($G2816="Responsible","GOTS_Responsible",(IF($G2816="No Attribute (Conventional)","GOTS_conventional",(IF($G2816="Recycled Pre/Post-Consumer","GOTS_pre_post",(IF($G2816="In-Conversion","GOTS_in_conversion",(IF($G2816="Sustainably Sourced","Sustainably_sourced",(IF($G2816="Recycled pre-consumer organic","GOTS_recycled_organic",""))))))))))))),IF($G2816="Organic","Organic",(IF($G2816="Responsible","Responsible",(IF($G2816="No Attribute (Conventional)","No_Attribute_Conventional",(IF($G2816="Recycled Pre/Post-Consumer","Recycled_Pre_Post_Consumer",(IF($G2816="In-Conversion","In_Conversion",(IF($G2816="Recycled Pre-Consumer","Recycled_Pre_Consumer",(IF($G2816="Recycled Post-Consumer","Recycled_Post_Consumer",(IF($G2816="Sustainably Sourced","Sustainably_sourced",(IF($G2816="Recycled pre-consumer organic","GOTS_recycled_organic","")))))))))))))))))),"")</f>
        <v/>
      </c>
      <c r="AE2816" t="e" cm="1">
        <f t="array" aca="1" ref="AE2816" ca="1">IF($I2816="",IF(INDIRECT("$F"&amp;$S2816)="","",IF(LEFT(INDIRECT("$F"&amp;$S2816),3)="GRS","GRS_RCS_RM",IF((LEFT(INDIRECT("$F"&amp;$S2816),3))="RCS","GRS_RCS_RM",IF(INDIRECT("$F"&amp;$S2816)="OCS (No Label)","OCS_Conversion_RM",IF(LEFT(INDIRECT("$F"&amp;$S2816),3)="OCS","OCS_RM",IF(RIGHT(INDIRECT("$F"&amp;$S2816),10)="conversion","GOTS_RM_conversion",IF((LEFT(INDIRECT("$F"&amp;$S2816),4))="GOTS","GOTS_RM","Responsible_RM"))))))),"DELETERM")</f>
        <v>#VALUE!</v>
      </c>
      <c r="AF2816" t="e" cm="1">
        <f t="array" aca="1" ref="AF2816" ca="1">IF($S2816="","",INDIRECT("$Z"&amp;$S2816))</f>
        <v>#VALUE!</v>
      </c>
      <c r="AG2816" t="str">
        <f t="shared" ref="AG2816:AG2879" si="892">IF(AND(AJ2816="",AJ2817="",AJ2818="",AJ2819="",AJ2820="",AJ2821="",AJ2822="",AJ2823="",AJ2824="",AJ2825="",AJ2826="",AJ2827=""),"",CONCATENATE(AJ2816, AJ2817, AJ2818, AJ2819,AJ2820, AJ2821, AJ2822, AJ2823, AJ2824, AJ2825, AJ2826,AJ2827))</f>
        <v/>
      </c>
      <c r="AH2816" t="str" cm="1">
        <f t="array" aca="1" ref="AH2816" ca="1">IFERROR(INDIRECT("$ag"&amp;S2816),"")</f>
        <v/>
      </c>
      <c r="AI2816" t="e" cm="1">
        <f t="array" aca="1" ref="AI2816" ca="1">INDIRECT("O"&amp;S2816)</f>
        <v>#VALUE!</v>
      </c>
      <c r="AJ2816" t="str">
        <f t="shared" ref="AJ2816:AJ2879" si="893">IF(OR(Y2816="",Y2816=0),"",Y2816&amp;", ")</f>
        <v/>
      </c>
    </row>
    <row r="2817" spans="1:36" ht="16.5" customHeight="1">
      <c r="A2817" s="130"/>
      <c r="B2817" s="136"/>
      <c r="C2817" s="137"/>
      <c r="D2817" s="146"/>
      <c r="E2817" s="146"/>
      <c r="F2817" s="137"/>
      <c r="G2817" s="147"/>
      <c r="H2817" s="147"/>
      <c r="I2817" s="147"/>
      <c r="J2817" s="147"/>
      <c r="K2817" s="38"/>
      <c r="L2817" s="144"/>
      <c r="M2817" s="144"/>
      <c r="N2817" s="61"/>
      <c r="O2817" s="314"/>
      <c r="Q2817" t="str">
        <f t="shared" si="888"/>
        <v/>
      </c>
      <c r="S2817" t="e">
        <f t="shared" ca="1" si="877"/>
        <v>#VALUE!</v>
      </c>
      <c r="T2817" t="e">
        <f t="shared" ca="1" si="874"/>
        <v>#VALUE!</v>
      </c>
      <c r="U2817">
        <f t="shared" si="878"/>
        <v>2748</v>
      </c>
      <c r="V2817">
        <v>229.50000000001799</v>
      </c>
      <c r="W2817">
        <f t="shared" si="879"/>
        <v>229</v>
      </c>
      <c r="X2817" t="str" cm="1">
        <f t="array" aca="1" ref="X2817" ca="1">IFERROR(INDEX('PC&amp;PD'!$A$1:$AS$19,ROW('PC&amp;PD'!$A$19),MATCH(INDIRECT(T2817),'PC&amp;PD'!$A$1:$AS$1,0)),"")</f>
        <v/>
      </c>
      <c r="AA2817" t="str">
        <f t="shared" si="889"/>
        <v/>
      </c>
      <c r="AB2817" t="str">
        <f t="shared" si="890"/>
        <v/>
      </c>
      <c r="AC2817" t="e">
        <f t="shared" ca="1" si="891"/>
        <v>#VALUE!</v>
      </c>
      <c r="AD2817" t="str" cm="1">
        <f t="array" aca="1" ref="AD2817" ca="1">IFERROR(IF((LEFT(INDIRECT("$F"&amp;$S2817),4))="GOTS",IF($G2817="Organic","GOTS_Organic_raw",(IF($G2817="Responsible","GOTS_Responsible",(IF($G2817="No Attribute (Conventional)","GOTS_conventional",(IF($G2817="Recycled Pre/Post-Consumer","GOTS_pre_post",(IF($G2817="In-Conversion","GOTS_in_conversion",(IF($G2817="Sustainably Sourced","Sustainably_sourced",(IF($G2817="Recycled pre-consumer organic","GOTS_recycled_organic",""))))))))))))),IF($G2817="Organic","Organic",(IF($G2817="Responsible","Responsible",(IF($G2817="No Attribute (Conventional)","No_Attribute_Conventional",(IF($G2817="Recycled Pre/Post-Consumer","Recycled_Pre_Post_Consumer",(IF($G2817="In-Conversion","In_Conversion",(IF($G2817="Recycled Pre-Consumer","Recycled_Pre_Consumer",(IF($G2817="Recycled Post-Consumer","Recycled_Post_Consumer",(IF($G2817="Sustainably Sourced","Sustainably_sourced",(IF($G2817="Recycled pre-consumer organic","GOTS_recycled_organic","")))))))))))))))))),"")</f>
        <v/>
      </c>
      <c r="AE2817" t="e" cm="1">
        <f t="array" aca="1" ref="AE2817" ca="1">IF($I2817="",IF(INDIRECT("$F"&amp;$S2817)="","",IF(LEFT(INDIRECT("$F"&amp;$S2817),3)="GRS","GRS_RCS_RM",IF((LEFT(INDIRECT("$F"&amp;$S2817),3))="RCS","GRS_RCS_RM",IF(INDIRECT("$F"&amp;$S2817)="OCS (No Label)","OCS_Conversion_RM",IF(LEFT(INDIRECT("$F"&amp;$S2817),3)="OCS","OCS_RM",IF(RIGHT(INDIRECT("$F"&amp;$S2817),10)="conversion","GOTS_RM_conversion",IF((LEFT(INDIRECT("$F"&amp;$S2817),4))="GOTS","GOTS_RM","Responsible_RM"))))))),"DELETERM")</f>
        <v>#VALUE!</v>
      </c>
      <c r="AF2817" t="e" cm="1">
        <f t="array" aca="1" ref="AF2817" ca="1">IF($S2817="","",INDIRECT("$Z"&amp;$S2817))</f>
        <v>#VALUE!</v>
      </c>
      <c r="AG2817" t="str">
        <f t="shared" si="892"/>
        <v/>
      </c>
      <c r="AH2817" t="str" cm="1">
        <f t="array" aca="1" ref="AH2817" ca="1">IFERROR(INDIRECT("$ag"&amp;S2817),"")</f>
        <v/>
      </c>
      <c r="AI2817" t="e" cm="1">
        <f t="array" aca="1" ref="AI2817" ca="1">INDIRECT("O"&amp;S2817)</f>
        <v>#VALUE!</v>
      </c>
      <c r="AJ2817" t="str">
        <f t="shared" si="893"/>
        <v/>
      </c>
    </row>
    <row r="2818" spans="1:36" ht="16.5" customHeight="1">
      <c r="A2818" s="130"/>
      <c r="B2818" s="136"/>
      <c r="C2818" s="137"/>
      <c r="D2818" s="146"/>
      <c r="E2818" s="146"/>
      <c r="F2818" s="137"/>
      <c r="G2818" s="147"/>
      <c r="H2818" s="147"/>
      <c r="I2818" s="147"/>
      <c r="J2818" s="147"/>
      <c r="K2818" s="38"/>
      <c r="L2818" s="144"/>
      <c r="M2818" s="144"/>
      <c r="N2818" s="61"/>
      <c r="O2818" s="314"/>
      <c r="Q2818" t="str">
        <f t="shared" si="888"/>
        <v/>
      </c>
      <c r="S2818" t="e">
        <f t="shared" ca="1" si="877"/>
        <v>#VALUE!</v>
      </c>
      <c r="T2818" t="e">
        <f t="shared" ref="T2818:T2881" ca="1" si="894">"$B"&amp;S2818</f>
        <v>#VALUE!</v>
      </c>
      <c r="U2818">
        <f t="shared" si="878"/>
        <v>2748</v>
      </c>
      <c r="V2818">
        <v>229.58333333335099</v>
      </c>
      <c r="W2818">
        <f t="shared" si="879"/>
        <v>229</v>
      </c>
      <c r="X2818" t="str" cm="1">
        <f t="array" aca="1" ref="X2818" ca="1">IFERROR(INDEX('PC&amp;PD'!$A$1:$AS$19,ROW('PC&amp;PD'!$A$19),MATCH(INDIRECT(T2818),'PC&amp;PD'!$A$1:$AS$1,0)),"")</f>
        <v/>
      </c>
      <c r="AA2818" t="str">
        <f t="shared" si="889"/>
        <v/>
      </c>
      <c r="AB2818" t="str">
        <f t="shared" si="890"/>
        <v/>
      </c>
      <c r="AC2818" t="e">
        <f t="shared" ca="1" si="891"/>
        <v>#VALUE!</v>
      </c>
      <c r="AD2818" t="str" cm="1">
        <f t="array" aca="1" ref="AD2818" ca="1">IFERROR(IF((LEFT(INDIRECT("$F"&amp;$S2818),4))="GOTS",IF($G2818="Organic","GOTS_Organic_raw",(IF($G2818="Responsible","GOTS_Responsible",(IF($G2818="No Attribute (Conventional)","GOTS_conventional",(IF($G2818="Recycled Pre/Post-Consumer","GOTS_pre_post",(IF($G2818="In-Conversion","GOTS_in_conversion",(IF($G2818="Sustainably Sourced","Sustainably_sourced",(IF($G2818="Recycled pre-consumer organic","GOTS_recycled_organic",""))))))))))))),IF($G2818="Organic","Organic",(IF($G2818="Responsible","Responsible",(IF($G2818="No Attribute (Conventional)","No_Attribute_Conventional",(IF($G2818="Recycled Pre/Post-Consumer","Recycled_Pre_Post_Consumer",(IF($G2818="In-Conversion","In_Conversion",(IF($G2818="Recycled Pre-Consumer","Recycled_Pre_Consumer",(IF($G2818="Recycled Post-Consumer","Recycled_Post_Consumer",(IF($G2818="Sustainably Sourced","Sustainably_sourced",(IF($G2818="Recycled pre-consumer organic","GOTS_recycled_organic","")))))))))))))))))),"")</f>
        <v/>
      </c>
      <c r="AE2818" t="e" cm="1">
        <f t="array" aca="1" ref="AE2818" ca="1">IF($I2818="",IF(INDIRECT("$F"&amp;$S2818)="","",IF(LEFT(INDIRECT("$F"&amp;$S2818),3)="GRS","GRS_RCS_RM",IF((LEFT(INDIRECT("$F"&amp;$S2818),3))="RCS","GRS_RCS_RM",IF(INDIRECT("$F"&amp;$S2818)="OCS (No Label)","OCS_Conversion_RM",IF(LEFT(INDIRECT("$F"&amp;$S2818),3)="OCS","OCS_RM",IF(RIGHT(INDIRECT("$F"&amp;$S2818),10)="conversion","GOTS_RM_conversion",IF((LEFT(INDIRECT("$F"&amp;$S2818),4))="GOTS","GOTS_RM","Responsible_RM"))))))),"DELETERM")</f>
        <v>#VALUE!</v>
      </c>
      <c r="AF2818" t="e" cm="1">
        <f t="array" aca="1" ref="AF2818" ca="1">IF($S2818="","",INDIRECT("$Z"&amp;$S2818))</f>
        <v>#VALUE!</v>
      </c>
      <c r="AG2818" t="str">
        <f t="shared" si="892"/>
        <v/>
      </c>
      <c r="AH2818" t="str" cm="1">
        <f t="array" aca="1" ref="AH2818" ca="1">IFERROR(INDIRECT("$ag"&amp;S2818),"")</f>
        <v/>
      </c>
      <c r="AI2818" t="e" cm="1">
        <f t="array" aca="1" ref="AI2818" ca="1">INDIRECT("O"&amp;S2818)</f>
        <v>#VALUE!</v>
      </c>
      <c r="AJ2818" t="str">
        <f t="shared" si="893"/>
        <v/>
      </c>
    </row>
    <row r="2819" spans="1:36" ht="16.5" customHeight="1">
      <c r="A2819" s="130"/>
      <c r="B2819" s="136"/>
      <c r="C2819" s="137"/>
      <c r="D2819" s="146"/>
      <c r="E2819" s="146"/>
      <c r="F2819" s="137"/>
      <c r="G2819" s="147"/>
      <c r="H2819" s="147"/>
      <c r="I2819" s="147"/>
      <c r="J2819" s="147"/>
      <c r="K2819" s="38"/>
      <c r="L2819" s="144"/>
      <c r="M2819" s="144"/>
      <c r="N2819" s="61"/>
      <c r="O2819" s="314"/>
      <c r="Q2819" t="str">
        <f t="shared" si="888"/>
        <v/>
      </c>
      <c r="S2819" t="e">
        <f t="shared" ca="1" si="877"/>
        <v>#VALUE!</v>
      </c>
      <c r="T2819" t="e">
        <f t="shared" ca="1" si="894"/>
        <v>#VALUE!</v>
      </c>
      <c r="U2819">
        <f t="shared" si="878"/>
        <v>2748</v>
      </c>
      <c r="V2819">
        <v>229.66666666668499</v>
      </c>
      <c r="W2819">
        <f t="shared" si="879"/>
        <v>229</v>
      </c>
      <c r="X2819" t="str" cm="1">
        <f t="array" aca="1" ref="X2819" ca="1">IFERROR(INDEX('PC&amp;PD'!$A$1:$AS$19,ROW('PC&amp;PD'!$A$19),MATCH(INDIRECT(T2819),'PC&amp;PD'!$A$1:$AS$1,0)),"")</f>
        <v/>
      </c>
      <c r="AA2819" t="str">
        <f t="shared" si="889"/>
        <v/>
      </c>
      <c r="AB2819" t="str">
        <f t="shared" si="890"/>
        <v/>
      </c>
      <c r="AC2819" t="e">
        <f t="shared" ca="1" si="891"/>
        <v>#VALUE!</v>
      </c>
      <c r="AD2819" t="str" cm="1">
        <f t="array" aca="1" ref="AD2819" ca="1">IFERROR(IF((LEFT(INDIRECT("$F"&amp;$S2819),4))="GOTS",IF($G2819="Organic","GOTS_Organic_raw",(IF($G2819="Responsible","GOTS_Responsible",(IF($G2819="No Attribute (Conventional)","GOTS_conventional",(IF($G2819="Recycled Pre/Post-Consumer","GOTS_pre_post",(IF($G2819="In-Conversion","GOTS_in_conversion",(IF($G2819="Sustainably Sourced","Sustainably_sourced",(IF($G2819="Recycled pre-consumer organic","GOTS_recycled_organic",""))))))))))))),IF($G2819="Organic","Organic",(IF($G2819="Responsible","Responsible",(IF($G2819="No Attribute (Conventional)","No_Attribute_Conventional",(IF($G2819="Recycled Pre/Post-Consumer","Recycled_Pre_Post_Consumer",(IF($G2819="In-Conversion","In_Conversion",(IF($G2819="Recycled Pre-Consumer","Recycled_Pre_Consumer",(IF($G2819="Recycled Post-Consumer","Recycled_Post_Consumer",(IF($G2819="Sustainably Sourced","Sustainably_sourced",(IF($G2819="Recycled pre-consumer organic","GOTS_recycled_organic","")))))))))))))))))),"")</f>
        <v/>
      </c>
      <c r="AE2819" t="e" cm="1">
        <f t="array" aca="1" ref="AE2819" ca="1">IF($I2819="",IF(INDIRECT("$F"&amp;$S2819)="","",IF(LEFT(INDIRECT("$F"&amp;$S2819),3)="GRS","GRS_RCS_RM",IF((LEFT(INDIRECT("$F"&amp;$S2819),3))="RCS","GRS_RCS_RM",IF(INDIRECT("$F"&amp;$S2819)="OCS (No Label)","OCS_Conversion_RM",IF(LEFT(INDIRECT("$F"&amp;$S2819),3)="OCS","OCS_RM",IF(RIGHT(INDIRECT("$F"&amp;$S2819),10)="conversion","GOTS_RM_conversion",IF((LEFT(INDIRECT("$F"&amp;$S2819),4))="GOTS","GOTS_RM","Responsible_RM"))))))),"DELETERM")</f>
        <v>#VALUE!</v>
      </c>
      <c r="AF2819" t="e" cm="1">
        <f t="array" aca="1" ref="AF2819" ca="1">IF($S2819="","",INDIRECT("$Z"&amp;$S2819))</f>
        <v>#VALUE!</v>
      </c>
      <c r="AG2819" t="str">
        <f t="shared" si="892"/>
        <v/>
      </c>
      <c r="AH2819" t="str" cm="1">
        <f t="array" aca="1" ref="AH2819" ca="1">IFERROR(INDIRECT("$ag"&amp;S2819),"")</f>
        <v/>
      </c>
      <c r="AI2819" t="e" cm="1">
        <f t="array" aca="1" ref="AI2819" ca="1">INDIRECT("O"&amp;S2819)</f>
        <v>#VALUE!</v>
      </c>
      <c r="AJ2819" t="str">
        <f t="shared" si="893"/>
        <v/>
      </c>
    </row>
    <row r="2820" spans="1:36" ht="16.5" customHeight="1">
      <c r="A2820" s="130"/>
      <c r="B2820" s="136"/>
      <c r="C2820" s="137"/>
      <c r="D2820" s="146"/>
      <c r="E2820" s="146"/>
      <c r="F2820" s="137"/>
      <c r="G2820" s="147"/>
      <c r="H2820" s="147"/>
      <c r="I2820" s="147"/>
      <c r="J2820" s="147"/>
      <c r="K2820" s="38"/>
      <c r="L2820" s="144"/>
      <c r="M2820" s="144"/>
      <c r="N2820" s="61"/>
      <c r="O2820" s="314"/>
      <c r="Q2820" t="str">
        <f t="shared" si="888"/>
        <v/>
      </c>
      <c r="S2820" t="e">
        <f t="shared" ca="1" si="877"/>
        <v>#VALUE!</v>
      </c>
      <c r="T2820" t="e">
        <f t="shared" ca="1" si="894"/>
        <v>#VALUE!</v>
      </c>
      <c r="U2820">
        <f t="shared" si="878"/>
        <v>2748</v>
      </c>
      <c r="V2820">
        <v>229.75000000001799</v>
      </c>
      <c r="W2820">
        <f t="shared" si="879"/>
        <v>229</v>
      </c>
      <c r="X2820" t="str" cm="1">
        <f t="array" aca="1" ref="X2820" ca="1">IFERROR(INDEX('PC&amp;PD'!$A$1:$AS$19,ROW('PC&amp;PD'!$A$19),MATCH(INDIRECT(T2820),'PC&amp;PD'!$A$1:$AS$1,0)),"")</f>
        <v/>
      </c>
      <c r="AA2820" t="str">
        <f t="shared" si="889"/>
        <v/>
      </c>
      <c r="AB2820" t="str">
        <f t="shared" si="890"/>
        <v/>
      </c>
      <c r="AC2820" t="e">
        <f t="shared" ca="1" si="891"/>
        <v>#VALUE!</v>
      </c>
      <c r="AD2820" t="str" cm="1">
        <f t="array" aca="1" ref="AD2820" ca="1">IFERROR(IF((LEFT(INDIRECT("$F"&amp;$S2820),4))="GOTS",IF($G2820="Organic","GOTS_Organic_raw",(IF($G2820="Responsible","GOTS_Responsible",(IF($G2820="No Attribute (Conventional)","GOTS_conventional",(IF($G2820="Recycled Pre/Post-Consumer","GOTS_pre_post",(IF($G2820="In-Conversion","GOTS_in_conversion",(IF($G2820="Sustainably Sourced","Sustainably_sourced",(IF($G2820="Recycled pre-consumer organic","GOTS_recycled_organic",""))))))))))))),IF($G2820="Organic","Organic",(IF($G2820="Responsible","Responsible",(IF($G2820="No Attribute (Conventional)","No_Attribute_Conventional",(IF($G2820="Recycled Pre/Post-Consumer","Recycled_Pre_Post_Consumer",(IF($G2820="In-Conversion","In_Conversion",(IF($G2820="Recycled Pre-Consumer","Recycled_Pre_Consumer",(IF($G2820="Recycled Post-Consumer","Recycled_Post_Consumer",(IF($G2820="Sustainably Sourced","Sustainably_sourced",(IF($G2820="Recycled pre-consumer organic","GOTS_recycled_organic","")))))))))))))))))),"")</f>
        <v/>
      </c>
      <c r="AE2820" t="e" cm="1">
        <f t="array" aca="1" ref="AE2820" ca="1">IF($I2820="",IF(INDIRECT("$F"&amp;$S2820)="","",IF(LEFT(INDIRECT("$F"&amp;$S2820),3)="GRS","GRS_RCS_RM",IF((LEFT(INDIRECT("$F"&amp;$S2820),3))="RCS","GRS_RCS_RM",IF(INDIRECT("$F"&amp;$S2820)="OCS (No Label)","OCS_Conversion_RM",IF(LEFT(INDIRECT("$F"&amp;$S2820),3)="OCS","OCS_RM",IF(RIGHT(INDIRECT("$F"&amp;$S2820),10)="conversion","GOTS_RM_conversion",IF((LEFT(INDIRECT("$F"&amp;$S2820),4))="GOTS","GOTS_RM","Responsible_RM"))))))),"DELETERM")</f>
        <v>#VALUE!</v>
      </c>
      <c r="AF2820" t="e" cm="1">
        <f t="array" aca="1" ref="AF2820" ca="1">IF($S2820="","",INDIRECT("$Z"&amp;$S2820))</f>
        <v>#VALUE!</v>
      </c>
      <c r="AG2820" t="str">
        <f t="shared" si="892"/>
        <v/>
      </c>
      <c r="AH2820" t="str" cm="1">
        <f t="array" aca="1" ref="AH2820" ca="1">IFERROR(INDIRECT("$ag"&amp;S2820),"")</f>
        <v/>
      </c>
      <c r="AI2820" t="e" cm="1">
        <f t="array" aca="1" ref="AI2820" ca="1">INDIRECT("O"&amp;S2820)</f>
        <v>#VALUE!</v>
      </c>
      <c r="AJ2820" t="str">
        <f t="shared" si="893"/>
        <v/>
      </c>
    </row>
    <row r="2821" spans="1:36" ht="16.5" customHeight="1">
      <c r="A2821" s="130"/>
      <c r="B2821" s="136"/>
      <c r="C2821" s="137"/>
      <c r="D2821" s="146"/>
      <c r="E2821" s="146"/>
      <c r="F2821" s="137"/>
      <c r="G2821" s="147"/>
      <c r="H2821" s="147"/>
      <c r="I2821" s="147"/>
      <c r="J2821" s="147"/>
      <c r="K2821" s="38"/>
      <c r="L2821" s="144"/>
      <c r="M2821" s="144"/>
      <c r="N2821" s="61"/>
      <c r="O2821" s="314"/>
      <c r="Q2821" t="str">
        <f t="shared" si="888"/>
        <v/>
      </c>
      <c r="S2821" t="e">
        <f t="shared" ca="1" si="877"/>
        <v>#VALUE!</v>
      </c>
      <c r="T2821" t="e">
        <f t="shared" ca="1" si="894"/>
        <v>#VALUE!</v>
      </c>
      <c r="U2821">
        <f t="shared" si="878"/>
        <v>2748</v>
      </c>
      <c r="V2821">
        <v>229.83333333335099</v>
      </c>
      <c r="W2821">
        <f t="shared" si="879"/>
        <v>229</v>
      </c>
      <c r="X2821" t="str" cm="1">
        <f t="array" aca="1" ref="X2821" ca="1">IFERROR(INDEX('PC&amp;PD'!$A$1:$AS$19,ROW('PC&amp;PD'!$A$19),MATCH(INDIRECT(T2821),'PC&amp;PD'!$A$1:$AS$1,0)),"")</f>
        <v/>
      </c>
      <c r="AA2821" t="str">
        <f t="shared" si="889"/>
        <v/>
      </c>
      <c r="AB2821" t="str">
        <f t="shared" si="890"/>
        <v/>
      </c>
      <c r="AC2821" t="e">
        <f t="shared" ca="1" si="891"/>
        <v>#VALUE!</v>
      </c>
      <c r="AD2821" t="str" cm="1">
        <f t="array" aca="1" ref="AD2821" ca="1">IFERROR(IF((LEFT(INDIRECT("$F"&amp;$S2821),4))="GOTS",IF($G2821="Organic","GOTS_Organic_raw",(IF($G2821="Responsible","GOTS_Responsible",(IF($G2821="No Attribute (Conventional)","GOTS_conventional",(IF($G2821="Recycled Pre/Post-Consumer","GOTS_pre_post",(IF($G2821="In-Conversion","GOTS_in_conversion",(IF($G2821="Sustainably Sourced","Sustainably_sourced",(IF($G2821="Recycled pre-consumer organic","GOTS_recycled_organic",""))))))))))))),IF($G2821="Organic","Organic",(IF($G2821="Responsible","Responsible",(IF($G2821="No Attribute (Conventional)","No_Attribute_Conventional",(IF($G2821="Recycled Pre/Post-Consumer","Recycled_Pre_Post_Consumer",(IF($G2821="In-Conversion","In_Conversion",(IF($G2821="Recycled Pre-Consumer","Recycled_Pre_Consumer",(IF($G2821="Recycled Post-Consumer","Recycled_Post_Consumer",(IF($G2821="Sustainably Sourced","Sustainably_sourced",(IF($G2821="Recycled pre-consumer organic","GOTS_recycled_organic","")))))))))))))))))),"")</f>
        <v/>
      </c>
      <c r="AE2821" t="e" cm="1">
        <f t="array" aca="1" ref="AE2821" ca="1">IF($I2821="",IF(INDIRECT("$F"&amp;$S2821)="","",IF(LEFT(INDIRECT("$F"&amp;$S2821),3)="GRS","GRS_RCS_RM",IF((LEFT(INDIRECT("$F"&amp;$S2821),3))="RCS","GRS_RCS_RM",IF(INDIRECT("$F"&amp;$S2821)="OCS (No Label)","OCS_Conversion_RM",IF(LEFT(INDIRECT("$F"&amp;$S2821),3)="OCS","OCS_RM",IF(RIGHT(INDIRECT("$F"&amp;$S2821),10)="conversion","GOTS_RM_conversion",IF((LEFT(INDIRECT("$F"&amp;$S2821),4))="GOTS","GOTS_RM","Responsible_RM"))))))),"DELETERM")</f>
        <v>#VALUE!</v>
      </c>
      <c r="AF2821" t="e" cm="1">
        <f t="array" aca="1" ref="AF2821" ca="1">IF($S2821="","",INDIRECT("$Z"&amp;$S2821))</f>
        <v>#VALUE!</v>
      </c>
      <c r="AG2821" t="str">
        <f t="shared" si="892"/>
        <v/>
      </c>
      <c r="AH2821" t="str" cm="1">
        <f t="array" aca="1" ref="AH2821" ca="1">IFERROR(INDIRECT("$ag"&amp;S2821),"")</f>
        <v/>
      </c>
      <c r="AI2821" t="e" cm="1">
        <f t="array" aca="1" ref="AI2821" ca="1">INDIRECT("O"&amp;S2821)</f>
        <v>#VALUE!</v>
      </c>
      <c r="AJ2821" t="str">
        <f t="shared" si="893"/>
        <v/>
      </c>
    </row>
    <row r="2822" spans="1:36" ht="16.5" customHeight="1" thickBot="1">
      <c r="A2822" s="131"/>
      <c r="B2822" s="138"/>
      <c r="C2822" s="139"/>
      <c r="D2822" s="148"/>
      <c r="E2822" s="148"/>
      <c r="F2822" s="139"/>
      <c r="G2822" s="149"/>
      <c r="H2822" s="149"/>
      <c r="I2822" s="149"/>
      <c r="J2822" s="149"/>
      <c r="K2822" s="39"/>
      <c r="L2822" s="145"/>
      <c r="M2822" s="145"/>
      <c r="N2822" s="62"/>
      <c r="O2822" s="315"/>
      <c r="Q2822" t="str">
        <f t="shared" si="888"/>
        <v/>
      </c>
      <c r="S2822" t="e">
        <f t="shared" ca="1" si="877"/>
        <v>#VALUE!</v>
      </c>
      <c r="T2822" t="e">
        <f t="shared" ca="1" si="894"/>
        <v>#VALUE!</v>
      </c>
      <c r="U2822">
        <f t="shared" si="878"/>
        <v>2748</v>
      </c>
      <c r="V2822">
        <v>229.91666666668499</v>
      </c>
      <c r="W2822">
        <f t="shared" si="879"/>
        <v>229</v>
      </c>
      <c r="X2822" t="str" cm="1">
        <f t="array" aca="1" ref="X2822" ca="1">IFERROR(INDEX('PC&amp;PD'!$A$1:$AS$19,ROW('PC&amp;PD'!$A$19),MATCH(INDIRECT(T2822),'PC&amp;PD'!$A$1:$AS$1,0)),"")</f>
        <v/>
      </c>
      <c r="AA2822" t="str">
        <f t="shared" si="889"/>
        <v/>
      </c>
      <c r="AB2822" t="str">
        <f t="shared" si="890"/>
        <v/>
      </c>
      <c r="AC2822" t="e">
        <f t="shared" ca="1" si="891"/>
        <v>#VALUE!</v>
      </c>
      <c r="AD2822" t="str" cm="1">
        <f t="array" aca="1" ref="AD2822" ca="1">IFERROR(IF((LEFT(INDIRECT("$F"&amp;$S2822),4))="GOTS",IF($G2822="Organic","GOTS_Organic_raw",(IF($G2822="Responsible","GOTS_Responsible",(IF($G2822="No Attribute (Conventional)","GOTS_conventional",(IF($G2822="Recycled Pre/Post-Consumer","GOTS_pre_post",(IF($G2822="In-Conversion","GOTS_in_conversion",(IF($G2822="Sustainably Sourced","Sustainably_sourced",(IF($G2822="Recycled pre-consumer organic","GOTS_recycled_organic",""))))))))))))),IF($G2822="Organic","Organic",(IF($G2822="Responsible","Responsible",(IF($G2822="No Attribute (Conventional)","No_Attribute_Conventional",(IF($G2822="Recycled Pre/Post-Consumer","Recycled_Pre_Post_Consumer",(IF($G2822="In-Conversion","In_Conversion",(IF($G2822="Recycled Pre-Consumer","Recycled_Pre_Consumer",(IF($G2822="Recycled Post-Consumer","Recycled_Post_Consumer",(IF($G2822="Sustainably Sourced","Sustainably_sourced",(IF($G2822="Recycled pre-consumer organic","GOTS_recycled_organic","")))))))))))))))))),"")</f>
        <v/>
      </c>
      <c r="AE2822" t="e" cm="1">
        <f t="array" aca="1" ref="AE2822" ca="1">IF($I2822="",IF(INDIRECT("$F"&amp;$S2822)="","",IF(LEFT(INDIRECT("$F"&amp;$S2822),3)="GRS","GRS_RCS_RM",IF((LEFT(INDIRECT("$F"&amp;$S2822),3))="RCS","GRS_RCS_RM",IF(INDIRECT("$F"&amp;$S2822)="OCS (No Label)","OCS_Conversion_RM",IF(LEFT(INDIRECT("$F"&amp;$S2822),3)="OCS","OCS_RM",IF(RIGHT(INDIRECT("$F"&amp;$S2822),10)="conversion","GOTS_RM_conversion",IF((LEFT(INDIRECT("$F"&amp;$S2822),4))="GOTS","GOTS_RM","Responsible_RM"))))))),"DELETERM")</f>
        <v>#VALUE!</v>
      </c>
      <c r="AF2822" t="e" cm="1">
        <f t="array" aca="1" ref="AF2822" ca="1">IF($S2822="","",INDIRECT("$Z"&amp;$S2822))</f>
        <v>#VALUE!</v>
      </c>
      <c r="AG2822" t="str">
        <f t="shared" si="892"/>
        <v/>
      </c>
      <c r="AH2822" t="str" cm="1">
        <f t="array" aca="1" ref="AH2822" ca="1">IFERROR(INDIRECT("$ag"&amp;S2822),"")</f>
        <v/>
      </c>
      <c r="AI2822" t="e" cm="1">
        <f t="array" aca="1" ref="AI2822" ca="1">INDIRECT("O"&amp;S2822)</f>
        <v>#VALUE!</v>
      </c>
      <c r="AJ2822" t="str">
        <f t="shared" si="893"/>
        <v/>
      </c>
    </row>
    <row r="2823" spans="1:36" ht="16.5" customHeight="1">
      <c r="A2823" s="128" t="str">
        <f>IF(B2823="","",COUNTA($B$63:$B2823))</f>
        <v/>
      </c>
      <c r="B2823" s="132"/>
      <c r="C2823" s="133"/>
      <c r="D2823" s="140"/>
      <c r="E2823" s="140"/>
      <c r="F2823" s="133"/>
      <c r="G2823" s="141"/>
      <c r="H2823" s="141"/>
      <c r="I2823" s="141"/>
      <c r="J2823" s="141"/>
      <c r="K2823" s="37"/>
      <c r="L2823" s="142" t="str">
        <f>IF(R2823="","",LEFT(R2823,LEN(R2823)-2))</f>
        <v/>
      </c>
      <c r="M2823" s="142"/>
      <c r="N2823" s="60"/>
      <c r="O2823" s="313"/>
      <c r="Q2823" t="str">
        <f t="shared" si="888"/>
        <v/>
      </c>
      <c r="R2823" t="str">
        <f t="shared" ref="R2823" si="895">CONCATENATE($Q2823,Q2824,Q2825,Q2826,Q2827,Q2828,$Q2829,$Q2830,$Q2831,$Q2832,$Q2833,$Q2834)</f>
        <v/>
      </c>
      <c r="S2823" t="e">
        <f t="shared" ca="1" si="877"/>
        <v>#VALUE!</v>
      </c>
      <c r="T2823" t="e">
        <f t="shared" ca="1" si="894"/>
        <v>#VALUE!</v>
      </c>
      <c r="U2823">
        <f t="shared" si="878"/>
        <v>2760</v>
      </c>
      <c r="V2823">
        <v>230.00000000001799</v>
      </c>
      <c r="W2823">
        <f t="shared" si="879"/>
        <v>230</v>
      </c>
      <c r="X2823" t="str" cm="1">
        <f t="array" aca="1" ref="X2823" ca="1">IFERROR(INDEX('PC&amp;PD'!$A$1:$AS$19,ROW('PC&amp;PD'!$A$19),MATCH(INDIRECT(T2823),'PC&amp;PD'!$A$1:$AS$1,0)),"")</f>
        <v/>
      </c>
      <c r="Z2823" t="str">
        <f t="shared" ref="Z2823" si="896">IFERROR(IF($F2823="OCS 100","OCS (OCS 100)",IF($F2823="OCS Blended","OCS (OCS Blended)",IF($F2823="OCS (No Label)","OCS (No Label)",IF($F2823="RCS 100","RCS (RCS 100)",IF($F2823="RCS Blended","RCS (RCS Blended)",IF($F2823="GRS","GRS (GRS)",IF($F2823="GRS (No Label)", "GRS (No Label)",IF($F2823="RDS","RDS (RDS)",IF($F2823="RWS","RWS (RWS)",IF($F2823="RAS","RAS (RAS)",IF($F2823="RMS","RMS (RMS)",IF($F2823="GOTS Organic","GOTS (Organic)",IF($F2823="GOTS Made with organic","GOTS (Made with Organic)",IF($F2823="GOTS Organic - in conversion","GOTS (Organic - In Conversion)",IF($F2823="GOTS Made with organic - in conversion","GOTS (Made with Organic - In Conversion)",""))))))))))))))),"")</f>
        <v/>
      </c>
      <c r="AA2823" t="str">
        <f t="shared" si="889"/>
        <v/>
      </c>
      <c r="AB2823" t="str">
        <f t="shared" si="890"/>
        <v/>
      </c>
      <c r="AC2823" t="e">
        <f t="shared" ca="1" si="891"/>
        <v>#VALUE!</v>
      </c>
      <c r="AD2823" t="str" cm="1">
        <f t="array" aca="1" ref="AD2823" ca="1">IFERROR(IF((LEFT(INDIRECT("$F"&amp;$S2823),4))="GOTS",IF($G2823="Organic","GOTS_Organic_raw",(IF($G2823="Responsible","GOTS_Responsible",(IF($G2823="No Attribute (Conventional)","GOTS_conventional",(IF($G2823="Recycled Pre/Post-Consumer","GOTS_pre_post",(IF($G2823="In-Conversion","GOTS_in_conversion",(IF($G2823="Sustainably Sourced","Sustainably_sourced",(IF($G2823="Recycled pre-consumer organic","GOTS_recycled_organic",""))))))))))))),IF($G2823="Organic","Organic",(IF($G2823="Responsible","Responsible",(IF($G2823="No Attribute (Conventional)","No_Attribute_Conventional",(IF($G2823="Recycled Pre/Post-Consumer","Recycled_Pre_Post_Consumer",(IF($G2823="In-Conversion","In_Conversion",(IF($G2823="Recycled Pre-Consumer","Recycled_Pre_Consumer",(IF($G2823="Recycled Post-Consumer","Recycled_Post_Consumer",(IF($G2823="Sustainably Sourced","Sustainably_sourced",(IF($G2823="Recycled pre-consumer organic","GOTS_recycled_organic","")))))))))))))))))),"")</f>
        <v/>
      </c>
      <c r="AE2823" t="e" cm="1">
        <f t="array" aca="1" ref="AE2823" ca="1">IF($I2823="",IF(INDIRECT("$F"&amp;$S2823)="","",IF(LEFT(INDIRECT("$F"&amp;$S2823),3)="GRS","GRS_RCS_RM",IF((LEFT(INDIRECT("$F"&amp;$S2823),3))="RCS","GRS_RCS_RM",IF(INDIRECT("$F"&amp;$S2823)="OCS (No Label)","OCS_Conversion_RM",IF(LEFT(INDIRECT("$F"&amp;$S2823),3)="OCS","OCS_RM",IF(RIGHT(INDIRECT("$F"&amp;$S2823),10)="conversion","GOTS_RM_conversion",IF((LEFT(INDIRECT("$F"&amp;$S2823),4))="GOTS","GOTS_RM","Responsible_RM"))))))),"DELETERM")</f>
        <v>#VALUE!</v>
      </c>
      <c r="AF2823" t="e" cm="1">
        <f t="array" aca="1" ref="AF2823" ca="1">IF($S2823="","",INDIRECT("$Z"&amp;$S2823))</f>
        <v>#VALUE!</v>
      </c>
      <c r="AG2823" t="str">
        <f t="shared" si="892"/>
        <v/>
      </c>
      <c r="AH2823" t="str" cm="1">
        <f t="array" aca="1" ref="AH2823" ca="1">IFERROR(INDIRECT("$ag"&amp;S2823),"")</f>
        <v/>
      </c>
      <c r="AI2823" t="e" cm="1">
        <f t="array" aca="1" ref="AI2823" ca="1">INDIRECT("O"&amp;S2823)</f>
        <v>#VALUE!</v>
      </c>
      <c r="AJ2823" t="str">
        <f t="shared" si="893"/>
        <v/>
      </c>
    </row>
    <row r="2824" spans="1:36" ht="16.5" customHeight="1">
      <c r="A2824" s="129"/>
      <c r="B2824" s="134"/>
      <c r="C2824" s="135"/>
      <c r="D2824" s="146"/>
      <c r="E2824" s="146"/>
      <c r="F2824" s="135"/>
      <c r="G2824" s="147"/>
      <c r="H2824" s="147"/>
      <c r="I2824" s="147"/>
      <c r="J2824" s="147"/>
      <c r="K2824" s="38"/>
      <c r="L2824" s="143"/>
      <c r="M2824" s="143"/>
      <c r="N2824" s="61"/>
      <c r="O2824" s="314"/>
      <c r="Q2824" t="str">
        <f t="shared" si="888"/>
        <v/>
      </c>
      <c r="S2824" t="e">
        <f t="shared" ca="1" si="877"/>
        <v>#VALUE!</v>
      </c>
      <c r="T2824" t="e">
        <f t="shared" ca="1" si="894"/>
        <v>#VALUE!</v>
      </c>
      <c r="U2824">
        <f t="shared" si="878"/>
        <v>2760</v>
      </c>
      <c r="V2824">
        <v>230.08333333335099</v>
      </c>
      <c r="W2824">
        <f t="shared" si="879"/>
        <v>230</v>
      </c>
      <c r="X2824" t="str" cm="1">
        <f t="array" aca="1" ref="X2824" ca="1">IFERROR(INDEX('PC&amp;PD'!$A$1:$AS$19,ROW('PC&amp;PD'!$A$19),MATCH(INDIRECT(T2824),'PC&amp;PD'!$A$1:$AS$1,0)),"")</f>
        <v/>
      </c>
      <c r="AA2824" t="str">
        <f t="shared" si="889"/>
        <v/>
      </c>
      <c r="AB2824" t="str">
        <f t="shared" si="890"/>
        <v/>
      </c>
      <c r="AC2824" t="e">
        <f t="shared" ca="1" si="891"/>
        <v>#VALUE!</v>
      </c>
      <c r="AD2824" t="str" cm="1">
        <f t="array" aca="1" ref="AD2824" ca="1">IFERROR(IF((LEFT(INDIRECT("$F"&amp;$S2824),4))="GOTS",IF($G2824="Organic","GOTS_Organic_raw",(IF($G2824="Responsible","GOTS_Responsible",(IF($G2824="No Attribute (Conventional)","GOTS_conventional",(IF($G2824="Recycled Pre/Post-Consumer","GOTS_pre_post",(IF($G2824="In-Conversion","GOTS_in_conversion",(IF($G2824="Sustainably Sourced","Sustainably_sourced",(IF($G2824="Recycled pre-consumer organic","GOTS_recycled_organic",""))))))))))))),IF($G2824="Organic","Organic",(IF($G2824="Responsible","Responsible",(IF($G2824="No Attribute (Conventional)","No_Attribute_Conventional",(IF($G2824="Recycled Pre/Post-Consumer","Recycled_Pre_Post_Consumer",(IF($G2824="In-Conversion","In_Conversion",(IF($G2824="Recycled Pre-Consumer","Recycled_Pre_Consumer",(IF($G2824="Recycled Post-Consumer","Recycled_Post_Consumer",(IF($G2824="Sustainably Sourced","Sustainably_sourced",(IF($G2824="Recycled pre-consumer organic","GOTS_recycled_organic","")))))))))))))))))),"")</f>
        <v/>
      </c>
      <c r="AE2824" t="e" cm="1">
        <f t="array" aca="1" ref="AE2824" ca="1">IF($I2824="",IF(INDIRECT("$F"&amp;$S2824)="","",IF(LEFT(INDIRECT("$F"&amp;$S2824),3)="GRS","GRS_RCS_RM",IF((LEFT(INDIRECT("$F"&amp;$S2824),3))="RCS","GRS_RCS_RM",IF(INDIRECT("$F"&amp;$S2824)="OCS (No Label)","OCS_Conversion_RM",IF(LEFT(INDIRECT("$F"&amp;$S2824),3)="OCS","OCS_RM",IF(RIGHT(INDIRECT("$F"&amp;$S2824),10)="conversion","GOTS_RM_conversion",IF((LEFT(INDIRECT("$F"&amp;$S2824),4))="GOTS","GOTS_RM","Responsible_RM"))))))),"DELETERM")</f>
        <v>#VALUE!</v>
      </c>
      <c r="AF2824" t="e" cm="1">
        <f t="array" aca="1" ref="AF2824" ca="1">IF($S2824="","",INDIRECT("$Z"&amp;$S2824))</f>
        <v>#VALUE!</v>
      </c>
      <c r="AG2824" t="str">
        <f t="shared" si="892"/>
        <v/>
      </c>
      <c r="AH2824" t="str" cm="1">
        <f t="array" aca="1" ref="AH2824" ca="1">IFERROR(INDIRECT("$ag"&amp;S2824),"")</f>
        <v/>
      </c>
      <c r="AI2824" t="e" cm="1">
        <f t="array" aca="1" ref="AI2824" ca="1">INDIRECT("O"&amp;S2824)</f>
        <v>#VALUE!</v>
      </c>
      <c r="AJ2824" t="str">
        <f t="shared" si="893"/>
        <v/>
      </c>
    </row>
    <row r="2825" spans="1:36" ht="16.5" customHeight="1">
      <c r="A2825" s="129"/>
      <c r="B2825" s="134"/>
      <c r="C2825" s="135"/>
      <c r="D2825" s="146"/>
      <c r="E2825" s="146"/>
      <c r="F2825" s="135"/>
      <c r="G2825" s="147"/>
      <c r="H2825" s="147"/>
      <c r="I2825" s="147"/>
      <c r="J2825" s="147"/>
      <c r="K2825" s="38"/>
      <c r="L2825" s="143"/>
      <c r="M2825" s="143"/>
      <c r="N2825" s="61"/>
      <c r="O2825" s="314"/>
      <c r="Q2825" t="str">
        <f t="shared" si="888"/>
        <v/>
      </c>
      <c r="S2825" t="e">
        <f t="shared" ca="1" si="877"/>
        <v>#VALUE!</v>
      </c>
      <c r="T2825" t="e">
        <f t="shared" ca="1" si="894"/>
        <v>#VALUE!</v>
      </c>
      <c r="U2825">
        <f t="shared" si="878"/>
        <v>2760</v>
      </c>
      <c r="V2825">
        <v>230.16666666668499</v>
      </c>
      <c r="W2825">
        <f t="shared" si="879"/>
        <v>230</v>
      </c>
      <c r="X2825" t="str" cm="1">
        <f t="array" aca="1" ref="X2825" ca="1">IFERROR(INDEX('PC&amp;PD'!$A$1:$AS$19,ROW('PC&amp;PD'!$A$19),MATCH(INDIRECT(T2825),'PC&amp;PD'!$A$1:$AS$1,0)),"")</f>
        <v/>
      </c>
      <c r="AA2825" t="str">
        <f t="shared" si="889"/>
        <v/>
      </c>
      <c r="AB2825" t="str">
        <f t="shared" si="890"/>
        <v/>
      </c>
      <c r="AC2825" t="e">
        <f t="shared" ca="1" si="891"/>
        <v>#VALUE!</v>
      </c>
      <c r="AD2825" t="str" cm="1">
        <f t="array" aca="1" ref="AD2825" ca="1">IFERROR(IF((LEFT(INDIRECT("$F"&amp;$S2825),4))="GOTS",IF($G2825="Organic","GOTS_Organic_raw",(IF($G2825="Responsible","GOTS_Responsible",(IF($G2825="No Attribute (Conventional)","GOTS_conventional",(IF($G2825="Recycled Pre/Post-Consumer","GOTS_pre_post",(IF($G2825="In-Conversion","GOTS_in_conversion",(IF($G2825="Sustainably Sourced","Sustainably_sourced",(IF($G2825="Recycled pre-consumer organic","GOTS_recycled_organic",""))))))))))))),IF($G2825="Organic","Organic",(IF($G2825="Responsible","Responsible",(IF($G2825="No Attribute (Conventional)","No_Attribute_Conventional",(IF($G2825="Recycled Pre/Post-Consumer","Recycled_Pre_Post_Consumer",(IF($G2825="In-Conversion","In_Conversion",(IF($G2825="Recycled Pre-Consumer","Recycled_Pre_Consumer",(IF($G2825="Recycled Post-Consumer","Recycled_Post_Consumer",(IF($G2825="Sustainably Sourced","Sustainably_sourced",(IF($G2825="Recycled pre-consumer organic","GOTS_recycled_organic","")))))))))))))))))),"")</f>
        <v/>
      </c>
      <c r="AE2825" t="e" cm="1">
        <f t="array" aca="1" ref="AE2825" ca="1">IF($I2825="",IF(INDIRECT("$F"&amp;$S2825)="","",IF(LEFT(INDIRECT("$F"&amp;$S2825),3)="GRS","GRS_RCS_RM",IF((LEFT(INDIRECT("$F"&amp;$S2825),3))="RCS","GRS_RCS_RM",IF(INDIRECT("$F"&amp;$S2825)="OCS (No Label)","OCS_Conversion_RM",IF(LEFT(INDIRECT("$F"&amp;$S2825),3)="OCS","OCS_RM",IF(RIGHT(INDIRECT("$F"&amp;$S2825),10)="conversion","GOTS_RM_conversion",IF((LEFT(INDIRECT("$F"&amp;$S2825),4))="GOTS","GOTS_RM","Responsible_RM"))))))),"DELETERM")</f>
        <v>#VALUE!</v>
      </c>
      <c r="AF2825" t="e" cm="1">
        <f t="array" aca="1" ref="AF2825" ca="1">IF($S2825="","",INDIRECT("$Z"&amp;$S2825))</f>
        <v>#VALUE!</v>
      </c>
      <c r="AG2825" t="str">
        <f t="shared" si="892"/>
        <v/>
      </c>
      <c r="AH2825" t="str" cm="1">
        <f t="array" aca="1" ref="AH2825" ca="1">IFERROR(INDIRECT("$ag"&amp;S2825),"")</f>
        <v/>
      </c>
      <c r="AI2825" t="e" cm="1">
        <f t="array" aca="1" ref="AI2825" ca="1">INDIRECT("O"&amp;S2825)</f>
        <v>#VALUE!</v>
      </c>
      <c r="AJ2825" t="str">
        <f t="shared" si="893"/>
        <v/>
      </c>
    </row>
    <row r="2826" spans="1:36" ht="16.5" customHeight="1">
      <c r="A2826" s="129"/>
      <c r="B2826" s="134"/>
      <c r="C2826" s="135"/>
      <c r="D2826" s="146"/>
      <c r="E2826" s="146"/>
      <c r="F2826" s="135"/>
      <c r="G2826" s="147"/>
      <c r="H2826" s="147"/>
      <c r="I2826" s="147"/>
      <c r="J2826" s="147"/>
      <c r="K2826" s="38"/>
      <c r="L2826" s="143"/>
      <c r="M2826" s="143"/>
      <c r="N2826" s="61"/>
      <c r="O2826" s="314"/>
      <c r="Q2826" t="str">
        <f t="shared" si="888"/>
        <v/>
      </c>
      <c r="S2826" t="e">
        <f t="shared" ca="1" si="877"/>
        <v>#VALUE!</v>
      </c>
      <c r="T2826" t="e">
        <f t="shared" ca="1" si="894"/>
        <v>#VALUE!</v>
      </c>
      <c r="U2826">
        <f t="shared" si="878"/>
        <v>2760</v>
      </c>
      <c r="V2826">
        <v>230.25000000001799</v>
      </c>
      <c r="W2826">
        <f t="shared" si="879"/>
        <v>230</v>
      </c>
      <c r="X2826" t="str" cm="1">
        <f t="array" aca="1" ref="X2826" ca="1">IFERROR(INDEX('PC&amp;PD'!$A$1:$AS$19,ROW('PC&amp;PD'!$A$19),MATCH(INDIRECT(T2826),'PC&amp;PD'!$A$1:$AS$1,0)),"")</f>
        <v/>
      </c>
      <c r="AA2826" t="str">
        <f t="shared" si="889"/>
        <v/>
      </c>
      <c r="AB2826" t="str">
        <f t="shared" si="890"/>
        <v/>
      </c>
      <c r="AC2826" t="e">
        <f t="shared" ca="1" si="891"/>
        <v>#VALUE!</v>
      </c>
      <c r="AD2826" t="str" cm="1">
        <f t="array" aca="1" ref="AD2826" ca="1">IFERROR(IF((LEFT(INDIRECT("$F"&amp;$S2826),4))="GOTS",IF($G2826="Organic","GOTS_Organic_raw",(IF($G2826="Responsible","GOTS_Responsible",(IF($G2826="No Attribute (Conventional)","GOTS_conventional",(IF($G2826="Recycled Pre/Post-Consumer","GOTS_pre_post",(IF($G2826="In-Conversion","GOTS_in_conversion",(IF($G2826="Sustainably Sourced","Sustainably_sourced",(IF($G2826="Recycled pre-consumer organic","GOTS_recycled_organic",""))))))))))))),IF($G2826="Organic","Organic",(IF($G2826="Responsible","Responsible",(IF($G2826="No Attribute (Conventional)","No_Attribute_Conventional",(IF($G2826="Recycled Pre/Post-Consumer","Recycled_Pre_Post_Consumer",(IF($G2826="In-Conversion","In_Conversion",(IF($G2826="Recycled Pre-Consumer","Recycled_Pre_Consumer",(IF($G2826="Recycled Post-Consumer","Recycled_Post_Consumer",(IF($G2826="Sustainably Sourced","Sustainably_sourced",(IF($G2826="Recycled pre-consumer organic","GOTS_recycled_organic","")))))))))))))))))),"")</f>
        <v/>
      </c>
      <c r="AE2826" t="e" cm="1">
        <f t="array" aca="1" ref="AE2826" ca="1">IF($I2826="",IF(INDIRECT("$F"&amp;$S2826)="","",IF(LEFT(INDIRECT("$F"&amp;$S2826),3)="GRS","GRS_RCS_RM",IF((LEFT(INDIRECT("$F"&amp;$S2826),3))="RCS","GRS_RCS_RM",IF(INDIRECT("$F"&amp;$S2826)="OCS (No Label)","OCS_Conversion_RM",IF(LEFT(INDIRECT("$F"&amp;$S2826),3)="OCS","OCS_RM",IF(RIGHT(INDIRECT("$F"&amp;$S2826),10)="conversion","GOTS_RM_conversion",IF((LEFT(INDIRECT("$F"&amp;$S2826),4))="GOTS","GOTS_RM","Responsible_RM"))))))),"DELETERM")</f>
        <v>#VALUE!</v>
      </c>
      <c r="AF2826" t="e" cm="1">
        <f t="array" aca="1" ref="AF2826" ca="1">IF($S2826="","",INDIRECT("$Z"&amp;$S2826))</f>
        <v>#VALUE!</v>
      </c>
      <c r="AG2826" t="str">
        <f t="shared" si="892"/>
        <v/>
      </c>
      <c r="AH2826" t="str" cm="1">
        <f t="array" aca="1" ref="AH2826" ca="1">IFERROR(INDIRECT("$ag"&amp;S2826),"")</f>
        <v/>
      </c>
      <c r="AI2826" t="e" cm="1">
        <f t="array" aca="1" ref="AI2826" ca="1">INDIRECT("O"&amp;S2826)</f>
        <v>#VALUE!</v>
      </c>
      <c r="AJ2826" t="str">
        <f t="shared" si="893"/>
        <v/>
      </c>
    </row>
    <row r="2827" spans="1:36" ht="16.5" customHeight="1">
      <c r="A2827" s="129"/>
      <c r="B2827" s="134"/>
      <c r="C2827" s="135"/>
      <c r="D2827" s="146"/>
      <c r="E2827" s="146"/>
      <c r="F2827" s="135"/>
      <c r="G2827" s="147"/>
      <c r="H2827" s="147"/>
      <c r="I2827" s="147"/>
      <c r="J2827" s="147"/>
      <c r="K2827" s="38"/>
      <c r="L2827" s="143"/>
      <c r="M2827" s="143"/>
      <c r="N2827" s="61"/>
      <c r="O2827" s="314"/>
      <c r="Q2827" t="str">
        <f t="shared" si="888"/>
        <v/>
      </c>
      <c r="S2827" t="e">
        <f t="shared" ca="1" si="877"/>
        <v>#VALUE!</v>
      </c>
      <c r="T2827" t="e">
        <f t="shared" ca="1" si="894"/>
        <v>#VALUE!</v>
      </c>
      <c r="U2827">
        <f t="shared" si="878"/>
        <v>2760</v>
      </c>
      <c r="V2827">
        <v>230.33333333335099</v>
      </c>
      <c r="W2827">
        <f t="shared" si="879"/>
        <v>230</v>
      </c>
      <c r="X2827" t="str" cm="1">
        <f t="array" aca="1" ref="X2827" ca="1">IFERROR(INDEX('PC&amp;PD'!$A$1:$AS$19,ROW('PC&amp;PD'!$A$19),MATCH(INDIRECT(T2827),'PC&amp;PD'!$A$1:$AS$1,0)),"")</f>
        <v/>
      </c>
      <c r="AA2827" t="str">
        <f t="shared" si="889"/>
        <v/>
      </c>
      <c r="AB2827" t="str">
        <f t="shared" si="890"/>
        <v/>
      </c>
      <c r="AC2827" t="e">
        <f t="shared" ca="1" si="891"/>
        <v>#VALUE!</v>
      </c>
      <c r="AD2827" t="str" cm="1">
        <f t="array" aca="1" ref="AD2827" ca="1">IFERROR(IF((LEFT(INDIRECT("$F"&amp;$S2827),4))="GOTS",IF($G2827="Organic","GOTS_Organic_raw",(IF($G2827="Responsible","GOTS_Responsible",(IF($G2827="No Attribute (Conventional)","GOTS_conventional",(IF($G2827="Recycled Pre/Post-Consumer","GOTS_pre_post",(IF($G2827="In-Conversion","GOTS_in_conversion",(IF($G2827="Sustainably Sourced","Sustainably_sourced",(IF($G2827="Recycled pre-consumer organic","GOTS_recycled_organic",""))))))))))))),IF($G2827="Organic","Organic",(IF($G2827="Responsible","Responsible",(IF($G2827="No Attribute (Conventional)","No_Attribute_Conventional",(IF($G2827="Recycled Pre/Post-Consumer","Recycled_Pre_Post_Consumer",(IF($G2827="In-Conversion","In_Conversion",(IF($G2827="Recycled Pre-Consumer","Recycled_Pre_Consumer",(IF($G2827="Recycled Post-Consumer","Recycled_Post_Consumer",(IF($G2827="Sustainably Sourced","Sustainably_sourced",(IF($G2827="Recycled pre-consumer organic","GOTS_recycled_organic","")))))))))))))))))),"")</f>
        <v/>
      </c>
      <c r="AE2827" t="e" cm="1">
        <f t="array" aca="1" ref="AE2827" ca="1">IF($I2827="",IF(INDIRECT("$F"&amp;$S2827)="","",IF(LEFT(INDIRECT("$F"&amp;$S2827),3)="GRS","GRS_RCS_RM",IF((LEFT(INDIRECT("$F"&amp;$S2827),3))="RCS","GRS_RCS_RM",IF(INDIRECT("$F"&amp;$S2827)="OCS (No Label)","OCS_Conversion_RM",IF(LEFT(INDIRECT("$F"&amp;$S2827),3)="OCS","OCS_RM",IF(RIGHT(INDIRECT("$F"&amp;$S2827),10)="conversion","GOTS_RM_conversion",IF((LEFT(INDIRECT("$F"&amp;$S2827),4))="GOTS","GOTS_RM","Responsible_RM"))))))),"DELETERM")</f>
        <v>#VALUE!</v>
      </c>
      <c r="AF2827" t="e" cm="1">
        <f t="array" aca="1" ref="AF2827" ca="1">IF($S2827="","",INDIRECT("$Z"&amp;$S2827))</f>
        <v>#VALUE!</v>
      </c>
      <c r="AG2827" t="str">
        <f t="shared" si="892"/>
        <v/>
      </c>
      <c r="AH2827" t="str" cm="1">
        <f t="array" aca="1" ref="AH2827" ca="1">IFERROR(INDIRECT("$ag"&amp;S2827),"")</f>
        <v/>
      </c>
      <c r="AI2827" t="e" cm="1">
        <f t="array" aca="1" ref="AI2827" ca="1">INDIRECT("O"&amp;S2827)</f>
        <v>#VALUE!</v>
      </c>
      <c r="AJ2827" t="str">
        <f t="shared" si="893"/>
        <v/>
      </c>
    </row>
    <row r="2828" spans="1:36" ht="16.5" customHeight="1">
      <c r="A2828" s="129"/>
      <c r="B2828" s="134"/>
      <c r="C2828" s="135"/>
      <c r="D2828" s="146"/>
      <c r="E2828" s="146"/>
      <c r="F2828" s="135"/>
      <c r="G2828" s="147"/>
      <c r="H2828" s="147"/>
      <c r="I2828" s="147"/>
      <c r="J2828" s="147"/>
      <c r="K2828" s="38"/>
      <c r="L2828" s="143"/>
      <c r="M2828" s="143"/>
      <c r="N2828" s="61"/>
      <c r="O2828" s="314"/>
      <c r="Q2828" t="str">
        <f t="shared" si="888"/>
        <v/>
      </c>
      <c r="S2828" t="e">
        <f t="shared" ref="S2828:S2891" ca="1" si="897">IF(INDIRECT("A"&amp;$S$63+$U2828)&lt;&gt;"",$S$63+$U2828,"")</f>
        <v>#VALUE!</v>
      </c>
      <c r="T2828" t="e">
        <f t="shared" ca="1" si="894"/>
        <v>#VALUE!</v>
      </c>
      <c r="U2828">
        <f t="shared" ref="U2828:U2891" si="898">(12*W2828)</f>
        <v>2760</v>
      </c>
      <c r="V2828">
        <v>230.41666666668499</v>
      </c>
      <c r="W2828">
        <f t="shared" si="879"/>
        <v>230</v>
      </c>
      <c r="X2828" t="str" cm="1">
        <f t="array" aca="1" ref="X2828" ca="1">IFERROR(INDEX('PC&amp;PD'!$A$1:$AS$19,ROW('PC&amp;PD'!$A$19),MATCH(INDIRECT(T2828),'PC&amp;PD'!$A$1:$AS$1,0)),"")</f>
        <v/>
      </c>
      <c r="AA2828" t="str">
        <f t="shared" si="889"/>
        <v/>
      </c>
      <c r="AB2828" t="str">
        <f t="shared" si="890"/>
        <v/>
      </c>
      <c r="AC2828" t="e">
        <f t="shared" ca="1" si="891"/>
        <v>#VALUE!</v>
      </c>
      <c r="AD2828" t="str" cm="1">
        <f t="array" aca="1" ref="AD2828" ca="1">IFERROR(IF((LEFT(INDIRECT("$F"&amp;$S2828),4))="GOTS",IF($G2828="Organic","GOTS_Organic_raw",(IF($G2828="Responsible","GOTS_Responsible",(IF($G2828="No Attribute (Conventional)","GOTS_conventional",(IF($G2828="Recycled Pre/Post-Consumer","GOTS_pre_post",(IF($G2828="In-Conversion","GOTS_in_conversion",(IF($G2828="Sustainably Sourced","Sustainably_sourced",(IF($G2828="Recycled pre-consumer organic","GOTS_recycled_organic",""))))))))))))),IF($G2828="Organic","Organic",(IF($G2828="Responsible","Responsible",(IF($G2828="No Attribute (Conventional)","No_Attribute_Conventional",(IF($G2828="Recycled Pre/Post-Consumer","Recycled_Pre_Post_Consumer",(IF($G2828="In-Conversion","In_Conversion",(IF($G2828="Recycled Pre-Consumer","Recycled_Pre_Consumer",(IF($G2828="Recycled Post-Consumer","Recycled_Post_Consumer",(IF($G2828="Sustainably Sourced","Sustainably_sourced",(IF($G2828="Recycled pre-consumer organic","GOTS_recycled_organic","")))))))))))))))))),"")</f>
        <v/>
      </c>
      <c r="AE2828" t="e" cm="1">
        <f t="array" aca="1" ref="AE2828" ca="1">IF($I2828="",IF(INDIRECT("$F"&amp;$S2828)="","",IF(LEFT(INDIRECT("$F"&amp;$S2828),3)="GRS","GRS_RCS_RM",IF((LEFT(INDIRECT("$F"&amp;$S2828),3))="RCS","GRS_RCS_RM",IF(INDIRECT("$F"&amp;$S2828)="OCS (No Label)","OCS_Conversion_RM",IF(LEFT(INDIRECT("$F"&amp;$S2828),3)="OCS","OCS_RM",IF(RIGHT(INDIRECT("$F"&amp;$S2828),10)="conversion","GOTS_RM_conversion",IF((LEFT(INDIRECT("$F"&amp;$S2828),4))="GOTS","GOTS_RM","Responsible_RM"))))))),"DELETERM")</f>
        <v>#VALUE!</v>
      </c>
      <c r="AF2828" t="e" cm="1">
        <f t="array" aca="1" ref="AF2828" ca="1">IF($S2828="","",INDIRECT("$Z"&amp;$S2828))</f>
        <v>#VALUE!</v>
      </c>
      <c r="AG2828" t="str">
        <f t="shared" si="892"/>
        <v/>
      </c>
      <c r="AH2828" t="str" cm="1">
        <f t="array" aca="1" ref="AH2828" ca="1">IFERROR(INDIRECT("$ag"&amp;S2828),"")</f>
        <v/>
      </c>
      <c r="AI2828" t="e" cm="1">
        <f t="array" aca="1" ref="AI2828" ca="1">INDIRECT("O"&amp;S2828)</f>
        <v>#VALUE!</v>
      </c>
      <c r="AJ2828" t="str">
        <f t="shared" si="893"/>
        <v/>
      </c>
    </row>
    <row r="2829" spans="1:36" ht="16.5" customHeight="1">
      <c r="A2829" s="130"/>
      <c r="B2829" s="136"/>
      <c r="C2829" s="137"/>
      <c r="D2829" s="146"/>
      <c r="E2829" s="146"/>
      <c r="F2829" s="137"/>
      <c r="G2829" s="147"/>
      <c r="H2829" s="147"/>
      <c r="I2829" s="147"/>
      <c r="J2829" s="147"/>
      <c r="K2829" s="38"/>
      <c r="L2829" s="144"/>
      <c r="M2829" s="144"/>
      <c r="N2829" s="61"/>
      <c r="O2829" s="314"/>
      <c r="Q2829" t="str">
        <f t="shared" si="888"/>
        <v/>
      </c>
      <c r="S2829" t="e">
        <f t="shared" ca="1" si="897"/>
        <v>#VALUE!</v>
      </c>
      <c r="T2829" t="e">
        <f t="shared" ca="1" si="894"/>
        <v>#VALUE!</v>
      </c>
      <c r="U2829">
        <f t="shared" si="898"/>
        <v>2760</v>
      </c>
      <c r="V2829">
        <v>230.50000000001799</v>
      </c>
      <c r="W2829">
        <f t="shared" si="879"/>
        <v>230</v>
      </c>
      <c r="X2829" t="str" cm="1">
        <f t="array" aca="1" ref="X2829" ca="1">IFERROR(INDEX('PC&amp;PD'!$A$1:$AS$19,ROW('PC&amp;PD'!$A$19),MATCH(INDIRECT(T2829),'PC&amp;PD'!$A$1:$AS$1,0)),"")</f>
        <v/>
      </c>
      <c r="AA2829" t="str">
        <f t="shared" si="889"/>
        <v/>
      </c>
      <c r="AB2829" t="str">
        <f t="shared" si="890"/>
        <v/>
      </c>
      <c r="AC2829" t="e">
        <f t="shared" ca="1" si="891"/>
        <v>#VALUE!</v>
      </c>
      <c r="AD2829" t="str" cm="1">
        <f t="array" aca="1" ref="AD2829" ca="1">IFERROR(IF((LEFT(INDIRECT("$F"&amp;$S2829),4))="GOTS",IF($G2829="Organic","GOTS_Organic_raw",(IF($G2829="Responsible","GOTS_Responsible",(IF($G2829="No Attribute (Conventional)","GOTS_conventional",(IF($G2829="Recycled Pre/Post-Consumer","GOTS_pre_post",(IF($G2829="In-Conversion","GOTS_in_conversion",(IF($G2829="Sustainably Sourced","Sustainably_sourced",(IF($G2829="Recycled pre-consumer organic","GOTS_recycled_organic",""))))))))))))),IF($G2829="Organic","Organic",(IF($G2829="Responsible","Responsible",(IF($G2829="No Attribute (Conventional)","No_Attribute_Conventional",(IF($G2829="Recycled Pre/Post-Consumer","Recycled_Pre_Post_Consumer",(IF($G2829="In-Conversion","In_Conversion",(IF($G2829="Recycled Pre-Consumer","Recycled_Pre_Consumer",(IF($G2829="Recycled Post-Consumer","Recycled_Post_Consumer",(IF($G2829="Sustainably Sourced","Sustainably_sourced",(IF($G2829="Recycled pre-consumer organic","GOTS_recycled_organic","")))))))))))))))))),"")</f>
        <v/>
      </c>
      <c r="AE2829" t="e" cm="1">
        <f t="array" aca="1" ref="AE2829" ca="1">IF($I2829="",IF(INDIRECT("$F"&amp;$S2829)="","",IF(LEFT(INDIRECT("$F"&amp;$S2829),3)="GRS","GRS_RCS_RM",IF((LEFT(INDIRECT("$F"&amp;$S2829),3))="RCS","GRS_RCS_RM",IF(INDIRECT("$F"&amp;$S2829)="OCS (No Label)","OCS_Conversion_RM",IF(LEFT(INDIRECT("$F"&amp;$S2829),3)="OCS","OCS_RM",IF(RIGHT(INDIRECT("$F"&amp;$S2829),10)="conversion","GOTS_RM_conversion",IF((LEFT(INDIRECT("$F"&amp;$S2829),4))="GOTS","GOTS_RM","Responsible_RM"))))))),"DELETERM")</f>
        <v>#VALUE!</v>
      </c>
      <c r="AF2829" t="e" cm="1">
        <f t="array" aca="1" ref="AF2829" ca="1">IF($S2829="","",INDIRECT("$Z"&amp;$S2829))</f>
        <v>#VALUE!</v>
      </c>
      <c r="AG2829" t="str">
        <f t="shared" si="892"/>
        <v/>
      </c>
      <c r="AH2829" t="str" cm="1">
        <f t="array" aca="1" ref="AH2829" ca="1">IFERROR(INDIRECT("$ag"&amp;S2829),"")</f>
        <v/>
      </c>
      <c r="AI2829" t="e" cm="1">
        <f t="array" aca="1" ref="AI2829" ca="1">INDIRECT("O"&amp;S2829)</f>
        <v>#VALUE!</v>
      </c>
      <c r="AJ2829" t="str">
        <f t="shared" si="893"/>
        <v/>
      </c>
    </row>
    <row r="2830" spans="1:36" ht="16.5" customHeight="1">
      <c r="A2830" s="130"/>
      <c r="B2830" s="136"/>
      <c r="C2830" s="137"/>
      <c r="D2830" s="146"/>
      <c r="E2830" s="146"/>
      <c r="F2830" s="137"/>
      <c r="G2830" s="147"/>
      <c r="H2830" s="147"/>
      <c r="I2830" s="147"/>
      <c r="J2830" s="147"/>
      <c r="K2830" s="38"/>
      <c r="L2830" s="144"/>
      <c r="M2830" s="144"/>
      <c r="N2830" s="61"/>
      <c r="O2830" s="314"/>
      <c r="Q2830" t="str">
        <f t="shared" si="888"/>
        <v/>
      </c>
      <c r="S2830" t="e">
        <f t="shared" ca="1" si="897"/>
        <v>#VALUE!</v>
      </c>
      <c r="T2830" t="e">
        <f t="shared" ca="1" si="894"/>
        <v>#VALUE!</v>
      </c>
      <c r="U2830">
        <f t="shared" si="898"/>
        <v>2760</v>
      </c>
      <c r="V2830">
        <v>230.58333333335099</v>
      </c>
      <c r="W2830">
        <f t="shared" si="879"/>
        <v>230</v>
      </c>
      <c r="X2830" t="str" cm="1">
        <f t="array" aca="1" ref="X2830" ca="1">IFERROR(INDEX('PC&amp;PD'!$A$1:$AS$19,ROW('PC&amp;PD'!$A$19),MATCH(INDIRECT(T2830),'PC&amp;PD'!$A$1:$AS$1,0)),"")</f>
        <v/>
      </c>
      <c r="AA2830" t="str">
        <f t="shared" si="889"/>
        <v/>
      </c>
      <c r="AB2830" t="str">
        <f t="shared" si="890"/>
        <v/>
      </c>
      <c r="AC2830" t="e">
        <f t="shared" ca="1" si="891"/>
        <v>#VALUE!</v>
      </c>
      <c r="AD2830" t="str" cm="1">
        <f t="array" aca="1" ref="AD2830" ca="1">IFERROR(IF((LEFT(INDIRECT("$F"&amp;$S2830),4))="GOTS",IF($G2830="Organic","GOTS_Organic_raw",(IF($G2830="Responsible","GOTS_Responsible",(IF($G2830="No Attribute (Conventional)","GOTS_conventional",(IF($G2830="Recycled Pre/Post-Consumer","GOTS_pre_post",(IF($G2830="In-Conversion","GOTS_in_conversion",(IF($G2830="Sustainably Sourced","Sustainably_sourced",(IF($G2830="Recycled pre-consumer organic","GOTS_recycled_organic",""))))))))))))),IF($G2830="Organic","Organic",(IF($G2830="Responsible","Responsible",(IF($G2830="No Attribute (Conventional)","No_Attribute_Conventional",(IF($G2830="Recycled Pre/Post-Consumer","Recycled_Pre_Post_Consumer",(IF($G2830="In-Conversion","In_Conversion",(IF($G2830="Recycled Pre-Consumer","Recycled_Pre_Consumer",(IF($G2830="Recycled Post-Consumer","Recycled_Post_Consumer",(IF($G2830="Sustainably Sourced","Sustainably_sourced",(IF($G2830="Recycled pre-consumer organic","GOTS_recycled_organic","")))))))))))))))))),"")</f>
        <v/>
      </c>
      <c r="AE2830" t="e" cm="1">
        <f t="array" aca="1" ref="AE2830" ca="1">IF($I2830="",IF(INDIRECT("$F"&amp;$S2830)="","",IF(LEFT(INDIRECT("$F"&amp;$S2830),3)="GRS","GRS_RCS_RM",IF((LEFT(INDIRECT("$F"&amp;$S2830),3))="RCS","GRS_RCS_RM",IF(INDIRECT("$F"&amp;$S2830)="OCS (No Label)","OCS_Conversion_RM",IF(LEFT(INDIRECT("$F"&amp;$S2830),3)="OCS","OCS_RM",IF(RIGHT(INDIRECT("$F"&amp;$S2830),10)="conversion","GOTS_RM_conversion",IF((LEFT(INDIRECT("$F"&amp;$S2830),4))="GOTS","GOTS_RM","Responsible_RM"))))))),"DELETERM")</f>
        <v>#VALUE!</v>
      </c>
      <c r="AF2830" t="e" cm="1">
        <f t="array" aca="1" ref="AF2830" ca="1">IF($S2830="","",INDIRECT("$Z"&amp;$S2830))</f>
        <v>#VALUE!</v>
      </c>
      <c r="AG2830" t="str">
        <f t="shared" si="892"/>
        <v/>
      </c>
      <c r="AH2830" t="str" cm="1">
        <f t="array" aca="1" ref="AH2830" ca="1">IFERROR(INDIRECT("$ag"&amp;S2830),"")</f>
        <v/>
      </c>
      <c r="AI2830" t="e" cm="1">
        <f t="array" aca="1" ref="AI2830" ca="1">INDIRECT("O"&amp;S2830)</f>
        <v>#VALUE!</v>
      </c>
      <c r="AJ2830" t="str">
        <f t="shared" si="893"/>
        <v/>
      </c>
    </row>
    <row r="2831" spans="1:36" ht="16.5" customHeight="1">
      <c r="A2831" s="130"/>
      <c r="B2831" s="136"/>
      <c r="C2831" s="137"/>
      <c r="D2831" s="146"/>
      <c r="E2831" s="146"/>
      <c r="F2831" s="137"/>
      <c r="G2831" s="147"/>
      <c r="H2831" s="147"/>
      <c r="I2831" s="147"/>
      <c r="J2831" s="147"/>
      <c r="K2831" s="38"/>
      <c r="L2831" s="144"/>
      <c r="M2831" s="144"/>
      <c r="N2831" s="61"/>
      <c r="O2831" s="314"/>
      <c r="Q2831" t="str">
        <f t="shared" si="888"/>
        <v/>
      </c>
      <c r="S2831" t="e">
        <f t="shared" ca="1" si="897"/>
        <v>#VALUE!</v>
      </c>
      <c r="T2831" t="e">
        <f t="shared" ca="1" si="894"/>
        <v>#VALUE!</v>
      </c>
      <c r="U2831">
        <f t="shared" si="898"/>
        <v>2760</v>
      </c>
      <c r="V2831">
        <v>230.66666666668499</v>
      </c>
      <c r="W2831">
        <f t="shared" si="879"/>
        <v>230</v>
      </c>
      <c r="X2831" t="str" cm="1">
        <f t="array" aca="1" ref="X2831" ca="1">IFERROR(INDEX('PC&amp;PD'!$A$1:$AS$19,ROW('PC&amp;PD'!$A$19),MATCH(INDIRECT(T2831),'PC&amp;PD'!$A$1:$AS$1,0)),"")</f>
        <v/>
      </c>
      <c r="AA2831" t="str">
        <f t="shared" si="889"/>
        <v/>
      </c>
      <c r="AB2831" t="str">
        <f t="shared" si="890"/>
        <v/>
      </c>
      <c r="AC2831" t="e">
        <f t="shared" ca="1" si="891"/>
        <v>#VALUE!</v>
      </c>
      <c r="AD2831" t="str" cm="1">
        <f t="array" aca="1" ref="AD2831" ca="1">IFERROR(IF((LEFT(INDIRECT("$F"&amp;$S2831),4))="GOTS",IF($G2831="Organic","GOTS_Organic_raw",(IF($G2831="Responsible","GOTS_Responsible",(IF($G2831="No Attribute (Conventional)","GOTS_conventional",(IF($G2831="Recycled Pre/Post-Consumer","GOTS_pre_post",(IF($G2831="In-Conversion","GOTS_in_conversion",(IF($G2831="Sustainably Sourced","Sustainably_sourced",(IF($G2831="Recycled pre-consumer organic","GOTS_recycled_organic",""))))))))))))),IF($G2831="Organic","Organic",(IF($G2831="Responsible","Responsible",(IF($G2831="No Attribute (Conventional)","No_Attribute_Conventional",(IF($G2831="Recycled Pre/Post-Consumer","Recycled_Pre_Post_Consumer",(IF($G2831="In-Conversion","In_Conversion",(IF($G2831="Recycled Pre-Consumer","Recycled_Pre_Consumer",(IF($G2831="Recycled Post-Consumer","Recycled_Post_Consumer",(IF($G2831="Sustainably Sourced","Sustainably_sourced",(IF($G2831="Recycled pre-consumer organic","GOTS_recycled_organic","")))))))))))))))))),"")</f>
        <v/>
      </c>
      <c r="AE2831" t="e" cm="1">
        <f t="array" aca="1" ref="AE2831" ca="1">IF($I2831="",IF(INDIRECT("$F"&amp;$S2831)="","",IF(LEFT(INDIRECT("$F"&amp;$S2831),3)="GRS","GRS_RCS_RM",IF((LEFT(INDIRECT("$F"&amp;$S2831),3))="RCS","GRS_RCS_RM",IF(INDIRECT("$F"&amp;$S2831)="OCS (No Label)","OCS_Conversion_RM",IF(LEFT(INDIRECT("$F"&amp;$S2831),3)="OCS","OCS_RM",IF(RIGHT(INDIRECT("$F"&amp;$S2831),10)="conversion","GOTS_RM_conversion",IF((LEFT(INDIRECT("$F"&amp;$S2831),4))="GOTS","GOTS_RM","Responsible_RM"))))))),"DELETERM")</f>
        <v>#VALUE!</v>
      </c>
      <c r="AF2831" t="e" cm="1">
        <f t="array" aca="1" ref="AF2831" ca="1">IF($S2831="","",INDIRECT("$Z"&amp;$S2831))</f>
        <v>#VALUE!</v>
      </c>
      <c r="AG2831" t="str">
        <f t="shared" si="892"/>
        <v/>
      </c>
      <c r="AH2831" t="str" cm="1">
        <f t="array" aca="1" ref="AH2831" ca="1">IFERROR(INDIRECT("$ag"&amp;S2831),"")</f>
        <v/>
      </c>
      <c r="AI2831" t="e" cm="1">
        <f t="array" aca="1" ref="AI2831" ca="1">INDIRECT("O"&amp;S2831)</f>
        <v>#VALUE!</v>
      </c>
      <c r="AJ2831" t="str">
        <f t="shared" si="893"/>
        <v/>
      </c>
    </row>
    <row r="2832" spans="1:36" ht="16.5" customHeight="1">
      <c r="A2832" s="130"/>
      <c r="B2832" s="136"/>
      <c r="C2832" s="137"/>
      <c r="D2832" s="146"/>
      <c r="E2832" s="146"/>
      <c r="F2832" s="137"/>
      <c r="G2832" s="147"/>
      <c r="H2832" s="147"/>
      <c r="I2832" s="147"/>
      <c r="J2832" s="147"/>
      <c r="K2832" s="38"/>
      <c r="L2832" s="144"/>
      <c r="M2832" s="144"/>
      <c r="N2832" s="61"/>
      <c r="O2832" s="314"/>
      <c r="Q2832" t="str">
        <f t="shared" si="888"/>
        <v/>
      </c>
      <c r="S2832" t="e">
        <f t="shared" ca="1" si="897"/>
        <v>#VALUE!</v>
      </c>
      <c r="T2832" t="e">
        <f t="shared" ca="1" si="894"/>
        <v>#VALUE!</v>
      </c>
      <c r="U2832">
        <f t="shared" si="898"/>
        <v>2760</v>
      </c>
      <c r="V2832">
        <v>230.75000000001799</v>
      </c>
      <c r="W2832">
        <f t="shared" si="879"/>
        <v>230</v>
      </c>
      <c r="X2832" t="str" cm="1">
        <f t="array" aca="1" ref="X2832" ca="1">IFERROR(INDEX('PC&amp;PD'!$A$1:$AS$19,ROW('PC&amp;PD'!$A$19),MATCH(INDIRECT(T2832),'PC&amp;PD'!$A$1:$AS$1,0)),"")</f>
        <v/>
      </c>
      <c r="AA2832" t="str">
        <f t="shared" si="889"/>
        <v/>
      </c>
      <c r="AB2832" t="str">
        <f t="shared" si="890"/>
        <v/>
      </c>
      <c r="AC2832" t="e">
        <f t="shared" ca="1" si="891"/>
        <v>#VALUE!</v>
      </c>
      <c r="AD2832" t="str" cm="1">
        <f t="array" aca="1" ref="AD2832" ca="1">IFERROR(IF((LEFT(INDIRECT("$F"&amp;$S2832),4))="GOTS",IF($G2832="Organic","GOTS_Organic_raw",(IF($G2832="Responsible","GOTS_Responsible",(IF($G2832="No Attribute (Conventional)","GOTS_conventional",(IF($G2832="Recycled Pre/Post-Consumer","GOTS_pre_post",(IF($G2832="In-Conversion","GOTS_in_conversion",(IF($G2832="Sustainably Sourced","Sustainably_sourced",(IF($G2832="Recycled pre-consumer organic","GOTS_recycled_organic",""))))))))))))),IF($G2832="Organic","Organic",(IF($G2832="Responsible","Responsible",(IF($G2832="No Attribute (Conventional)","No_Attribute_Conventional",(IF($G2832="Recycled Pre/Post-Consumer","Recycled_Pre_Post_Consumer",(IF($G2832="In-Conversion","In_Conversion",(IF($G2832="Recycled Pre-Consumer","Recycled_Pre_Consumer",(IF($G2832="Recycled Post-Consumer","Recycled_Post_Consumer",(IF($G2832="Sustainably Sourced","Sustainably_sourced",(IF($G2832="Recycled pre-consumer organic","GOTS_recycled_organic","")))))))))))))))))),"")</f>
        <v/>
      </c>
      <c r="AE2832" t="e" cm="1">
        <f t="array" aca="1" ref="AE2832" ca="1">IF($I2832="",IF(INDIRECT("$F"&amp;$S2832)="","",IF(LEFT(INDIRECT("$F"&amp;$S2832),3)="GRS","GRS_RCS_RM",IF((LEFT(INDIRECT("$F"&amp;$S2832),3))="RCS","GRS_RCS_RM",IF(INDIRECT("$F"&amp;$S2832)="OCS (No Label)","OCS_Conversion_RM",IF(LEFT(INDIRECT("$F"&amp;$S2832),3)="OCS","OCS_RM",IF(RIGHT(INDIRECT("$F"&amp;$S2832),10)="conversion","GOTS_RM_conversion",IF((LEFT(INDIRECT("$F"&amp;$S2832),4))="GOTS","GOTS_RM","Responsible_RM"))))))),"DELETERM")</f>
        <v>#VALUE!</v>
      </c>
      <c r="AF2832" t="e" cm="1">
        <f t="array" aca="1" ref="AF2832" ca="1">IF($S2832="","",INDIRECT("$Z"&amp;$S2832))</f>
        <v>#VALUE!</v>
      </c>
      <c r="AG2832" t="str">
        <f t="shared" si="892"/>
        <v/>
      </c>
      <c r="AH2832" t="str" cm="1">
        <f t="array" aca="1" ref="AH2832" ca="1">IFERROR(INDIRECT("$ag"&amp;S2832),"")</f>
        <v/>
      </c>
      <c r="AI2832" t="e" cm="1">
        <f t="array" aca="1" ref="AI2832" ca="1">INDIRECT("O"&amp;S2832)</f>
        <v>#VALUE!</v>
      </c>
      <c r="AJ2832" t="str">
        <f t="shared" si="893"/>
        <v/>
      </c>
    </row>
    <row r="2833" spans="1:36" ht="16.5" customHeight="1">
      <c r="A2833" s="130"/>
      <c r="B2833" s="136"/>
      <c r="C2833" s="137"/>
      <c r="D2833" s="146"/>
      <c r="E2833" s="146"/>
      <c r="F2833" s="137"/>
      <c r="G2833" s="147"/>
      <c r="H2833" s="147"/>
      <c r="I2833" s="147"/>
      <c r="J2833" s="147"/>
      <c r="K2833" s="38"/>
      <c r="L2833" s="144"/>
      <c r="M2833" s="144"/>
      <c r="N2833" s="61"/>
      <c r="O2833" s="314"/>
      <c r="Q2833" t="str">
        <f t="shared" si="888"/>
        <v/>
      </c>
      <c r="S2833" t="e">
        <f t="shared" ca="1" si="897"/>
        <v>#VALUE!</v>
      </c>
      <c r="T2833" t="e">
        <f t="shared" ca="1" si="894"/>
        <v>#VALUE!</v>
      </c>
      <c r="U2833">
        <f t="shared" si="898"/>
        <v>2760</v>
      </c>
      <c r="V2833">
        <v>230.83333333335199</v>
      </c>
      <c r="W2833">
        <f t="shared" si="879"/>
        <v>230</v>
      </c>
      <c r="X2833" t="str" cm="1">
        <f t="array" aca="1" ref="X2833" ca="1">IFERROR(INDEX('PC&amp;PD'!$A$1:$AS$19,ROW('PC&amp;PD'!$A$19),MATCH(INDIRECT(T2833),'PC&amp;PD'!$A$1:$AS$1,0)),"")</f>
        <v/>
      </c>
      <c r="AA2833" t="str">
        <f t="shared" si="889"/>
        <v/>
      </c>
      <c r="AB2833" t="str">
        <f t="shared" si="890"/>
        <v/>
      </c>
      <c r="AC2833" t="e">
        <f t="shared" ca="1" si="891"/>
        <v>#VALUE!</v>
      </c>
      <c r="AD2833" t="str" cm="1">
        <f t="array" aca="1" ref="AD2833" ca="1">IFERROR(IF((LEFT(INDIRECT("$F"&amp;$S2833),4))="GOTS",IF($G2833="Organic","GOTS_Organic_raw",(IF($G2833="Responsible","GOTS_Responsible",(IF($G2833="No Attribute (Conventional)","GOTS_conventional",(IF($G2833="Recycled Pre/Post-Consumer","GOTS_pre_post",(IF($G2833="In-Conversion","GOTS_in_conversion",(IF($G2833="Sustainably Sourced","Sustainably_sourced",(IF($G2833="Recycled pre-consumer organic","GOTS_recycled_organic",""))))))))))))),IF($G2833="Organic","Organic",(IF($G2833="Responsible","Responsible",(IF($G2833="No Attribute (Conventional)","No_Attribute_Conventional",(IF($G2833="Recycled Pre/Post-Consumer","Recycled_Pre_Post_Consumer",(IF($G2833="In-Conversion","In_Conversion",(IF($G2833="Recycled Pre-Consumer","Recycled_Pre_Consumer",(IF($G2833="Recycled Post-Consumer","Recycled_Post_Consumer",(IF($G2833="Sustainably Sourced","Sustainably_sourced",(IF($G2833="Recycled pre-consumer organic","GOTS_recycled_organic","")))))))))))))))))),"")</f>
        <v/>
      </c>
      <c r="AE2833" t="e" cm="1">
        <f t="array" aca="1" ref="AE2833" ca="1">IF($I2833="",IF(INDIRECT("$F"&amp;$S2833)="","",IF(LEFT(INDIRECT("$F"&amp;$S2833),3)="GRS","GRS_RCS_RM",IF((LEFT(INDIRECT("$F"&amp;$S2833),3))="RCS","GRS_RCS_RM",IF(INDIRECT("$F"&amp;$S2833)="OCS (No Label)","OCS_Conversion_RM",IF(LEFT(INDIRECT("$F"&amp;$S2833),3)="OCS","OCS_RM",IF(RIGHT(INDIRECT("$F"&amp;$S2833),10)="conversion","GOTS_RM_conversion",IF((LEFT(INDIRECT("$F"&amp;$S2833),4))="GOTS","GOTS_RM","Responsible_RM"))))))),"DELETERM")</f>
        <v>#VALUE!</v>
      </c>
      <c r="AF2833" t="e" cm="1">
        <f t="array" aca="1" ref="AF2833" ca="1">IF($S2833="","",INDIRECT("$Z"&amp;$S2833))</f>
        <v>#VALUE!</v>
      </c>
      <c r="AG2833" t="str">
        <f t="shared" si="892"/>
        <v/>
      </c>
      <c r="AH2833" t="str" cm="1">
        <f t="array" aca="1" ref="AH2833" ca="1">IFERROR(INDIRECT("$ag"&amp;S2833),"")</f>
        <v/>
      </c>
      <c r="AI2833" t="e" cm="1">
        <f t="array" aca="1" ref="AI2833" ca="1">INDIRECT("O"&amp;S2833)</f>
        <v>#VALUE!</v>
      </c>
      <c r="AJ2833" t="str">
        <f t="shared" si="893"/>
        <v/>
      </c>
    </row>
    <row r="2834" spans="1:36" ht="16.5" customHeight="1" thickBot="1">
      <c r="A2834" s="131"/>
      <c r="B2834" s="138"/>
      <c r="C2834" s="139"/>
      <c r="D2834" s="148"/>
      <c r="E2834" s="148"/>
      <c r="F2834" s="139"/>
      <c r="G2834" s="149"/>
      <c r="H2834" s="149"/>
      <c r="I2834" s="149"/>
      <c r="J2834" s="149"/>
      <c r="K2834" s="39"/>
      <c r="L2834" s="145"/>
      <c r="M2834" s="145"/>
      <c r="N2834" s="62"/>
      <c r="O2834" s="315"/>
      <c r="Q2834" t="str">
        <f t="shared" si="888"/>
        <v/>
      </c>
      <c r="S2834" t="e">
        <f t="shared" ca="1" si="897"/>
        <v>#VALUE!</v>
      </c>
      <c r="T2834" t="e">
        <f t="shared" ca="1" si="894"/>
        <v>#VALUE!</v>
      </c>
      <c r="U2834">
        <f t="shared" si="898"/>
        <v>2760</v>
      </c>
      <c r="V2834">
        <v>230.91666666668499</v>
      </c>
      <c r="W2834">
        <f t="shared" si="879"/>
        <v>230</v>
      </c>
      <c r="X2834" t="str" cm="1">
        <f t="array" aca="1" ref="X2834" ca="1">IFERROR(INDEX('PC&amp;PD'!$A$1:$AS$19,ROW('PC&amp;PD'!$A$19),MATCH(INDIRECT(T2834),'PC&amp;PD'!$A$1:$AS$1,0)),"")</f>
        <v/>
      </c>
      <c r="AA2834" t="str">
        <f t="shared" si="889"/>
        <v/>
      </c>
      <c r="AB2834" t="str">
        <f t="shared" si="890"/>
        <v/>
      </c>
      <c r="AC2834" t="e">
        <f t="shared" ca="1" si="891"/>
        <v>#VALUE!</v>
      </c>
      <c r="AD2834" t="str" cm="1">
        <f t="array" aca="1" ref="AD2834" ca="1">IFERROR(IF((LEFT(INDIRECT("$F"&amp;$S2834),4))="GOTS",IF($G2834="Organic","GOTS_Organic_raw",(IF($G2834="Responsible","GOTS_Responsible",(IF($G2834="No Attribute (Conventional)","GOTS_conventional",(IF($G2834="Recycled Pre/Post-Consumer","GOTS_pre_post",(IF($G2834="In-Conversion","GOTS_in_conversion",(IF($G2834="Sustainably Sourced","Sustainably_sourced",(IF($G2834="Recycled pre-consumer organic","GOTS_recycled_organic",""))))))))))))),IF($G2834="Organic","Organic",(IF($G2834="Responsible","Responsible",(IF($G2834="No Attribute (Conventional)","No_Attribute_Conventional",(IF($G2834="Recycled Pre/Post-Consumer","Recycled_Pre_Post_Consumer",(IF($G2834="In-Conversion","In_Conversion",(IF($G2834="Recycled Pre-Consumer","Recycled_Pre_Consumer",(IF($G2834="Recycled Post-Consumer","Recycled_Post_Consumer",(IF($G2834="Sustainably Sourced","Sustainably_sourced",(IF($G2834="Recycled pre-consumer organic","GOTS_recycled_organic","")))))))))))))))))),"")</f>
        <v/>
      </c>
      <c r="AE2834" t="e" cm="1">
        <f t="array" aca="1" ref="AE2834" ca="1">IF($I2834="",IF(INDIRECT("$F"&amp;$S2834)="","",IF(LEFT(INDIRECT("$F"&amp;$S2834),3)="GRS","GRS_RCS_RM",IF((LEFT(INDIRECT("$F"&amp;$S2834),3))="RCS","GRS_RCS_RM",IF(INDIRECT("$F"&amp;$S2834)="OCS (No Label)","OCS_Conversion_RM",IF(LEFT(INDIRECT("$F"&amp;$S2834),3)="OCS","OCS_RM",IF(RIGHT(INDIRECT("$F"&amp;$S2834),10)="conversion","GOTS_RM_conversion",IF((LEFT(INDIRECT("$F"&amp;$S2834),4))="GOTS","GOTS_RM","Responsible_RM"))))))),"DELETERM")</f>
        <v>#VALUE!</v>
      </c>
      <c r="AF2834" t="e" cm="1">
        <f t="array" aca="1" ref="AF2834" ca="1">IF($S2834="","",INDIRECT("$Z"&amp;$S2834))</f>
        <v>#VALUE!</v>
      </c>
      <c r="AG2834" t="str">
        <f t="shared" si="892"/>
        <v/>
      </c>
      <c r="AH2834" t="str" cm="1">
        <f t="array" aca="1" ref="AH2834" ca="1">IFERROR(INDIRECT("$ag"&amp;S2834),"")</f>
        <v/>
      </c>
      <c r="AI2834" t="e" cm="1">
        <f t="array" aca="1" ref="AI2834" ca="1">INDIRECT("O"&amp;S2834)</f>
        <v>#VALUE!</v>
      </c>
      <c r="AJ2834" t="str">
        <f t="shared" si="893"/>
        <v/>
      </c>
    </row>
    <row r="2835" spans="1:36" ht="16.5" customHeight="1">
      <c r="A2835" s="128" t="str">
        <f>IF(B2835="","",COUNTA($B$63:$B2835))</f>
        <v/>
      </c>
      <c r="B2835" s="132"/>
      <c r="C2835" s="133"/>
      <c r="D2835" s="140"/>
      <c r="E2835" s="140"/>
      <c r="F2835" s="133"/>
      <c r="G2835" s="141"/>
      <c r="H2835" s="141"/>
      <c r="I2835" s="141"/>
      <c r="J2835" s="141"/>
      <c r="K2835" s="37"/>
      <c r="L2835" s="142" t="str">
        <f>IF(R2835="","",LEFT(R2835,LEN(R2835)-2))</f>
        <v/>
      </c>
      <c r="M2835" s="142"/>
      <c r="N2835" s="60"/>
      <c r="O2835" s="313"/>
      <c r="Q2835" t="str">
        <f t="shared" si="888"/>
        <v/>
      </c>
      <c r="R2835" t="str">
        <f t="shared" ref="R2835" si="899">CONCATENATE($Q2835,Q2836,Q2837,Q2838,Q2839,Q2840,$Q2841,$Q2842,$Q2843,$Q2844,$Q2845,$Q2846)</f>
        <v/>
      </c>
      <c r="S2835" t="e">
        <f t="shared" ca="1" si="897"/>
        <v>#VALUE!</v>
      </c>
      <c r="T2835" t="e">
        <f t="shared" ca="1" si="894"/>
        <v>#VALUE!</v>
      </c>
      <c r="U2835">
        <f t="shared" si="898"/>
        <v>2772</v>
      </c>
      <c r="V2835">
        <v>231.00000000001799</v>
      </c>
      <c r="W2835">
        <f t="shared" si="879"/>
        <v>231</v>
      </c>
      <c r="X2835" t="str" cm="1">
        <f t="array" aca="1" ref="X2835" ca="1">IFERROR(INDEX('PC&amp;PD'!$A$1:$AS$19,ROW('PC&amp;PD'!$A$19),MATCH(INDIRECT(T2835),'PC&amp;PD'!$A$1:$AS$1,0)),"")</f>
        <v/>
      </c>
      <c r="Z2835" t="str">
        <f t="shared" ref="Z2835" si="900">IFERROR(IF($F2835="OCS 100","OCS (OCS 100)",IF($F2835="OCS Blended","OCS (OCS Blended)",IF($F2835="OCS (No Label)","OCS (No Label)",IF($F2835="RCS 100","RCS (RCS 100)",IF($F2835="RCS Blended","RCS (RCS Blended)",IF($F2835="GRS","GRS (GRS)",IF($F2835="GRS (No Label)", "GRS (No Label)",IF($F2835="RDS","RDS (RDS)",IF($F2835="RWS","RWS (RWS)",IF($F2835="RAS","RAS (RAS)",IF($F2835="RMS","RMS (RMS)",IF($F2835="GOTS Organic","GOTS (Organic)",IF($F2835="GOTS Made with organic","GOTS (Made with Organic)",IF($F2835="GOTS Organic - in conversion","GOTS (Organic - In Conversion)",IF($F2835="GOTS Made with organic - in conversion","GOTS (Made with Organic - In Conversion)",""))))))))))))))),"")</f>
        <v/>
      </c>
      <c r="AA2835" t="str">
        <f t="shared" si="889"/>
        <v/>
      </c>
      <c r="AB2835" t="str">
        <f t="shared" si="890"/>
        <v/>
      </c>
      <c r="AC2835" t="e">
        <f t="shared" ca="1" si="891"/>
        <v>#VALUE!</v>
      </c>
      <c r="AD2835" t="str" cm="1">
        <f t="array" aca="1" ref="AD2835" ca="1">IFERROR(IF((LEFT(INDIRECT("$F"&amp;$S2835),4))="GOTS",IF($G2835="Organic","GOTS_Organic_raw",(IF($G2835="Responsible","GOTS_Responsible",(IF($G2835="No Attribute (Conventional)","GOTS_conventional",(IF($G2835="Recycled Pre/Post-Consumer","GOTS_pre_post",(IF($G2835="In-Conversion","GOTS_in_conversion",(IF($G2835="Sustainably Sourced","Sustainably_sourced",(IF($G2835="Recycled pre-consumer organic","GOTS_recycled_organic",""))))))))))))),IF($G2835="Organic","Organic",(IF($G2835="Responsible","Responsible",(IF($G2835="No Attribute (Conventional)","No_Attribute_Conventional",(IF($G2835="Recycled Pre/Post-Consumer","Recycled_Pre_Post_Consumer",(IF($G2835="In-Conversion","In_Conversion",(IF($G2835="Recycled Pre-Consumer","Recycled_Pre_Consumer",(IF($G2835="Recycled Post-Consumer","Recycled_Post_Consumer",(IF($G2835="Sustainably Sourced","Sustainably_sourced",(IF($G2835="Recycled pre-consumer organic","GOTS_recycled_organic","")))))))))))))))))),"")</f>
        <v/>
      </c>
      <c r="AE2835" t="e" cm="1">
        <f t="array" aca="1" ref="AE2835" ca="1">IF($I2835="",IF(INDIRECT("$F"&amp;$S2835)="","",IF(LEFT(INDIRECT("$F"&amp;$S2835),3)="GRS","GRS_RCS_RM",IF((LEFT(INDIRECT("$F"&amp;$S2835),3))="RCS","GRS_RCS_RM",IF(INDIRECT("$F"&amp;$S2835)="OCS (No Label)","OCS_Conversion_RM",IF(LEFT(INDIRECT("$F"&amp;$S2835),3)="OCS","OCS_RM",IF(RIGHT(INDIRECT("$F"&amp;$S2835),10)="conversion","GOTS_RM_conversion",IF((LEFT(INDIRECT("$F"&amp;$S2835),4))="GOTS","GOTS_RM","Responsible_RM"))))))),"DELETERM")</f>
        <v>#VALUE!</v>
      </c>
      <c r="AF2835" t="e" cm="1">
        <f t="array" aca="1" ref="AF2835" ca="1">IF($S2835="","",INDIRECT("$Z"&amp;$S2835))</f>
        <v>#VALUE!</v>
      </c>
      <c r="AG2835" t="str">
        <f t="shared" si="892"/>
        <v/>
      </c>
      <c r="AH2835" t="str" cm="1">
        <f t="array" aca="1" ref="AH2835" ca="1">IFERROR(INDIRECT("$ag"&amp;S2835),"")</f>
        <v/>
      </c>
      <c r="AI2835" t="e" cm="1">
        <f t="array" aca="1" ref="AI2835" ca="1">INDIRECT("O"&amp;S2835)</f>
        <v>#VALUE!</v>
      </c>
      <c r="AJ2835" t="str">
        <f t="shared" si="893"/>
        <v/>
      </c>
    </row>
    <row r="2836" spans="1:36" ht="16.5" customHeight="1">
      <c r="A2836" s="129"/>
      <c r="B2836" s="134"/>
      <c r="C2836" s="135"/>
      <c r="D2836" s="146"/>
      <c r="E2836" s="146"/>
      <c r="F2836" s="135"/>
      <c r="G2836" s="147"/>
      <c r="H2836" s="147"/>
      <c r="I2836" s="147"/>
      <c r="J2836" s="147"/>
      <c r="K2836" s="38"/>
      <c r="L2836" s="143"/>
      <c r="M2836" s="143"/>
      <c r="N2836" s="61"/>
      <c r="O2836" s="314"/>
      <c r="Q2836" t="str">
        <f t="shared" si="888"/>
        <v/>
      </c>
      <c r="S2836" t="e">
        <f t="shared" ca="1" si="897"/>
        <v>#VALUE!</v>
      </c>
      <c r="T2836" t="e">
        <f t="shared" ca="1" si="894"/>
        <v>#VALUE!</v>
      </c>
      <c r="U2836">
        <f t="shared" si="898"/>
        <v>2772</v>
      </c>
      <c r="V2836">
        <v>231.08333333335199</v>
      </c>
      <c r="W2836">
        <f t="shared" si="879"/>
        <v>231</v>
      </c>
      <c r="X2836" t="str" cm="1">
        <f t="array" aca="1" ref="X2836" ca="1">IFERROR(INDEX('PC&amp;PD'!$A$1:$AS$19,ROW('PC&amp;PD'!$A$19),MATCH(INDIRECT(T2836),'PC&amp;PD'!$A$1:$AS$1,0)),"")</f>
        <v/>
      </c>
      <c r="AA2836" t="str">
        <f t="shared" si="889"/>
        <v/>
      </c>
      <c r="AB2836" t="str">
        <f t="shared" si="890"/>
        <v/>
      </c>
      <c r="AC2836" t="e">
        <f t="shared" ca="1" si="891"/>
        <v>#VALUE!</v>
      </c>
      <c r="AD2836" t="str" cm="1">
        <f t="array" aca="1" ref="AD2836" ca="1">IFERROR(IF((LEFT(INDIRECT("$F"&amp;$S2836),4))="GOTS",IF($G2836="Organic","GOTS_Organic_raw",(IF($G2836="Responsible","GOTS_Responsible",(IF($G2836="No Attribute (Conventional)","GOTS_conventional",(IF($G2836="Recycled Pre/Post-Consumer","GOTS_pre_post",(IF($G2836="In-Conversion","GOTS_in_conversion",(IF($G2836="Sustainably Sourced","Sustainably_sourced",(IF($G2836="Recycled pre-consumer organic","GOTS_recycled_organic",""))))))))))))),IF($G2836="Organic","Organic",(IF($G2836="Responsible","Responsible",(IF($G2836="No Attribute (Conventional)","No_Attribute_Conventional",(IF($G2836="Recycled Pre/Post-Consumer","Recycled_Pre_Post_Consumer",(IF($G2836="In-Conversion","In_Conversion",(IF($G2836="Recycled Pre-Consumer","Recycled_Pre_Consumer",(IF($G2836="Recycled Post-Consumer","Recycled_Post_Consumer",(IF($G2836="Sustainably Sourced","Sustainably_sourced",(IF($G2836="Recycled pre-consumer organic","GOTS_recycled_organic","")))))))))))))))))),"")</f>
        <v/>
      </c>
      <c r="AE2836" t="e" cm="1">
        <f t="array" aca="1" ref="AE2836" ca="1">IF($I2836="",IF(INDIRECT("$F"&amp;$S2836)="","",IF(LEFT(INDIRECT("$F"&amp;$S2836),3)="GRS","GRS_RCS_RM",IF((LEFT(INDIRECT("$F"&amp;$S2836),3))="RCS","GRS_RCS_RM",IF(INDIRECT("$F"&amp;$S2836)="OCS (No Label)","OCS_Conversion_RM",IF(LEFT(INDIRECT("$F"&amp;$S2836),3)="OCS","OCS_RM",IF(RIGHT(INDIRECT("$F"&amp;$S2836),10)="conversion","GOTS_RM_conversion",IF((LEFT(INDIRECT("$F"&amp;$S2836),4))="GOTS","GOTS_RM","Responsible_RM"))))))),"DELETERM")</f>
        <v>#VALUE!</v>
      </c>
      <c r="AF2836" t="e" cm="1">
        <f t="array" aca="1" ref="AF2836" ca="1">IF($S2836="","",INDIRECT("$Z"&amp;$S2836))</f>
        <v>#VALUE!</v>
      </c>
      <c r="AG2836" t="str">
        <f t="shared" si="892"/>
        <v/>
      </c>
      <c r="AH2836" t="str" cm="1">
        <f t="array" aca="1" ref="AH2836" ca="1">IFERROR(INDIRECT("$ag"&amp;S2836),"")</f>
        <v/>
      </c>
      <c r="AI2836" t="e" cm="1">
        <f t="array" aca="1" ref="AI2836" ca="1">INDIRECT("O"&amp;S2836)</f>
        <v>#VALUE!</v>
      </c>
      <c r="AJ2836" t="str">
        <f t="shared" si="893"/>
        <v/>
      </c>
    </row>
    <row r="2837" spans="1:36" ht="16.5" customHeight="1">
      <c r="A2837" s="129"/>
      <c r="B2837" s="134"/>
      <c r="C2837" s="135"/>
      <c r="D2837" s="146"/>
      <c r="E2837" s="146"/>
      <c r="F2837" s="135"/>
      <c r="G2837" s="147"/>
      <c r="H2837" s="147"/>
      <c r="I2837" s="147"/>
      <c r="J2837" s="147"/>
      <c r="K2837" s="38"/>
      <c r="L2837" s="143"/>
      <c r="M2837" s="143"/>
      <c r="N2837" s="61"/>
      <c r="O2837" s="314"/>
      <c r="Q2837" t="str">
        <f t="shared" si="888"/>
        <v/>
      </c>
      <c r="S2837" t="e">
        <f t="shared" ca="1" si="897"/>
        <v>#VALUE!</v>
      </c>
      <c r="T2837" t="e">
        <f t="shared" ca="1" si="894"/>
        <v>#VALUE!</v>
      </c>
      <c r="U2837">
        <f t="shared" si="898"/>
        <v>2772</v>
      </c>
      <c r="V2837">
        <v>231.16666666668499</v>
      </c>
      <c r="W2837">
        <f t="shared" si="879"/>
        <v>231</v>
      </c>
      <c r="X2837" t="str" cm="1">
        <f t="array" aca="1" ref="X2837" ca="1">IFERROR(INDEX('PC&amp;PD'!$A$1:$AS$19,ROW('PC&amp;PD'!$A$19),MATCH(INDIRECT(T2837),'PC&amp;PD'!$A$1:$AS$1,0)),"")</f>
        <v/>
      </c>
      <c r="AA2837" t="str">
        <f t="shared" si="889"/>
        <v/>
      </c>
      <c r="AB2837" t="str">
        <f t="shared" si="890"/>
        <v/>
      </c>
      <c r="AC2837" t="e">
        <f t="shared" ca="1" si="891"/>
        <v>#VALUE!</v>
      </c>
      <c r="AD2837" t="str" cm="1">
        <f t="array" aca="1" ref="AD2837" ca="1">IFERROR(IF((LEFT(INDIRECT("$F"&amp;$S2837),4))="GOTS",IF($G2837="Organic","GOTS_Organic_raw",(IF($G2837="Responsible","GOTS_Responsible",(IF($G2837="No Attribute (Conventional)","GOTS_conventional",(IF($G2837="Recycled Pre/Post-Consumer","GOTS_pre_post",(IF($G2837="In-Conversion","GOTS_in_conversion",(IF($G2837="Sustainably Sourced","Sustainably_sourced",(IF($G2837="Recycled pre-consumer organic","GOTS_recycled_organic",""))))))))))))),IF($G2837="Organic","Organic",(IF($G2837="Responsible","Responsible",(IF($G2837="No Attribute (Conventional)","No_Attribute_Conventional",(IF($G2837="Recycled Pre/Post-Consumer","Recycled_Pre_Post_Consumer",(IF($G2837="In-Conversion","In_Conversion",(IF($G2837="Recycled Pre-Consumer","Recycled_Pre_Consumer",(IF($G2837="Recycled Post-Consumer","Recycled_Post_Consumer",(IF($G2837="Sustainably Sourced","Sustainably_sourced",(IF($G2837="Recycled pre-consumer organic","GOTS_recycled_organic","")))))))))))))))))),"")</f>
        <v/>
      </c>
      <c r="AE2837" t="e" cm="1">
        <f t="array" aca="1" ref="AE2837" ca="1">IF($I2837="",IF(INDIRECT("$F"&amp;$S2837)="","",IF(LEFT(INDIRECT("$F"&amp;$S2837),3)="GRS","GRS_RCS_RM",IF((LEFT(INDIRECT("$F"&amp;$S2837),3))="RCS","GRS_RCS_RM",IF(INDIRECT("$F"&amp;$S2837)="OCS (No Label)","OCS_Conversion_RM",IF(LEFT(INDIRECT("$F"&amp;$S2837),3)="OCS","OCS_RM",IF(RIGHT(INDIRECT("$F"&amp;$S2837),10)="conversion","GOTS_RM_conversion",IF((LEFT(INDIRECT("$F"&amp;$S2837),4))="GOTS","GOTS_RM","Responsible_RM"))))))),"DELETERM")</f>
        <v>#VALUE!</v>
      </c>
      <c r="AF2837" t="e" cm="1">
        <f t="array" aca="1" ref="AF2837" ca="1">IF($S2837="","",INDIRECT("$Z"&amp;$S2837))</f>
        <v>#VALUE!</v>
      </c>
      <c r="AG2837" t="str">
        <f t="shared" si="892"/>
        <v/>
      </c>
      <c r="AH2837" t="str" cm="1">
        <f t="array" aca="1" ref="AH2837" ca="1">IFERROR(INDIRECT("$ag"&amp;S2837),"")</f>
        <v/>
      </c>
      <c r="AI2837" t="e" cm="1">
        <f t="array" aca="1" ref="AI2837" ca="1">INDIRECT("O"&amp;S2837)</f>
        <v>#VALUE!</v>
      </c>
      <c r="AJ2837" t="str">
        <f t="shared" si="893"/>
        <v/>
      </c>
    </row>
    <row r="2838" spans="1:36" ht="16.5" customHeight="1">
      <c r="A2838" s="129"/>
      <c r="B2838" s="134"/>
      <c r="C2838" s="135"/>
      <c r="D2838" s="146"/>
      <c r="E2838" s="146"/>
      <c r="F2838" s="135"/>
      <c r="G2838" s="147"/>
      <c r="H2838" s="147"/>
      <c r="I2838" s="147"/>
      <c r="J2838" s="147"/>
      <c r="K2838" s="38"/>
      <c r="L2838" s="143"/>
      <c r="M2838" s="143"/>
      <c r="N2838" s="61"/>
      <c r="O2838" s="314"/>
      <c r="Q2838" t="str">
        <f t="shared" si="888"/>
        <v/>
      </c>
      <c r="S2838" t="e">
        <f t="shared" ca="1" si="897"/>
        <v>#VALUE!</v>
      </c>
      <c r="T2838" t="e">
        <f t="shared" ca="1" si="894"/>
        <v>#VALUE!</v>
      </c>
      <c r="U2838">
        <f t="shared" si="898"/>
        <v>2772</v>
      </c>
      <c r="V2838">
        <v>231.25000000001799</v>
      </c>
      <c r="W2838">
        <f t="shared" ref="W2838:W2901" si="901">ROUNDDOWN(V2838,0)</f>
        <v>231</v>
      </c>
      <c r="X2838" t="str" cm="1">
        <f t="array" aca="1" ref="X2838" ca="1">IFERROR(INDEX('PC&amp;PD'!$A$1:$AS$19,ROW('PC&amp;PD'!$A$19),MATCH(INDIRECT(T2838),'PC&amp;PD'!$A$1:$AS$1,0)),"")</f>
        <v/>
      </c>
      <c r="AA2838" t="str">
        <f t="shared" si="889"/>
        <v/>
      </c>
      <c r="AB2838" t="str">
        <f t="shared" si="890"/>
        <v/>
      </c>
      <c r="AC2838" t="e">
        <f t="shared" ca="1" si="891"/>
        <v>#VALUE!</v>
      </c>
      <c r="AD2838" t="str" cm="1">
        <f t="array" aca="1" ref="AD2838" ca="1">IFERROR(IF((LEFT(INDIRECT("$F"&amp;$S2838),4))="GOTS",IF($G2838="Organic","GOTS_Organic_raw",(IF($G2838="Responsible","GOTS_Responsible",(IF($G2838="No Attribute (Conventional)","GOTS_conventional",(IF($G2838="Recycled Pre/Post-Consumer","GOTS_pre_post",(IF($G2838="In-Conversion","GOTS_in_conversion",(IF($G2838="Sustainably Sourced","Sustainably_sourced",(IF($G2838="Recycled pre-consumer organic","GOTS_recycled_organic",""))))))))))))),IF($G2838="Organic","Organic",(IF($G2838="Responsible","Responsible",(IF($G2838="No Attribute (Conventional)","No_Attribute_Conventional",(IF($G2838="Recycled Pre/Post-Consumer","Recycled_Pre_Post_Consumer",(IF($G2838="In-Conversion","In_Conversion",(IF($G2838="Recycled Pre-Consumer","Recycled_Pre_Consumer",(IF($G2838="Recycled Post-Consumer","Recycled_Post_Consumer",(IF($G2838="Sustainably Sourced","Sustainably_sourced",(IF($G2838="Recycled pre-consumer organic","GOTS_recycled_organic","")))))))))))))))))),"")</f>
        <v/>
      </c>
      <c r="AE2838" t="e" cm="1">
        <f t="array" aca="1" ref="AE2838" ca="1">IF($I2838="",IF(INDIRECT("$F"&amp;$S2838)="","",IF(LEFT(INDIRECT("$F"&amp;$S2838),3)="GRS","GRS_RCS_RM",IF((LEFT(INDIRECT("$F"&amp;$S2838),3))="RCS","GRS_RCS_RM",IF(INDIRECT("$F"&amp;$S2838)="OCS (No Label)","OCS_Conversion_RM",IF(LEFT(INDIRECT("$F"&amp;$S2838),3)="OCS","OCS_RM",IF(RIGHT(INDIRECT("$F"&amp;$S2838),10)="conversion","GOTS_RM_conversion",IF((LEFT(INDIRECT("$F"&amp;$S2838),4))="GOTS","GOTS_RM","Responsible_RM"))))))),"DELETERM")</f>
        <v>#VALUE!</v>
      </c>
      <c r="AF2838" t="e" cm="1">
        <f t="array" aca="1" ref="AF2838" ca="1">IF($S2838="","",INDIRECT("$Z"&amp;$S2838))</f>
        <v>#VALUE!</v>
      </c>
      <c r="AG2838" t="str">
        <f t="shared" si="892"/>
        <v/>
      </c>
      <c r="AH2838" t="str" cm="1">
        <f t="array" aca="1" ref="AH2838" ca="1">IFERROR(INDIRECT("$ag"&amp;S2838),"")</f>
        <v/>
      </c>
      <c r="AI2838" t="e" cm="1">
        <f t="array" aca="1" ref="AI2838" ca="1">INDIRECT("O"&amp;S2838)</f>
        <v>#VALUE!</v>
      </c>
      <c r="AJ2838" t="str">
        <f t="shared" si="893"/>
        <v/>
      </c>
    </row>
    <row r="2839" spans="1:36" ht="16.5" customHeight="1">
      <c r="A2839" s="129"/>
      <c r="B2839" s="134"/>
      <c r="C2839" s="135"/>
      <c r="D2839" s="146"/>
      <c r="E2839" s="146"/>
      <c r="F2839" s="135"/>
      <c r="G2839" s="147"/>
      <c r="H2839" s="147"/>
      <c r="I2839" s="147"/>
      <c r="J2839" s="147"/>
      <c r="K2839" s="38"/>
      <c r="L2839" s="143"/>
      <c r="M2839" s="143"/>
      <c r="N2839" s="61"/>
      <c r="O2839" s="314"/>
      <c r="Q2839" t="str">
        <f t="shared" si="888"/>
        <v/>
      </c>
      <c r="S2839" t="e">
        <f t="shared" ca="1" si="897"/>
        <v>#VALUE!</v>
      </c>
      <c r="T2839" t="e">
        <f t="shared" ca="1" si="894"/>
        <v>#VALUE!</v>
      </c>
      <c r="U2839">
        <f t="shared" si="898"/>
        <v>2772</v>
      </c>
      <c r="V2839">
        <v>231.33333333335199</v>
      </c>
      <c r="W2839">
        <f t="shared" si="901"/>
        <v>231</v>
      </c>
      <c r="X2839" t="str" cm="1">
        <f t="array" aca="1" ref="X2839" ca="1">IFERROR(INDEX('PC&amp;PD'!$A$1:$AS$19,ROW('PC&amp;PD'!$A$19),MATCH(INDIRECT(T2839),'PC&amp;PD'!$A$1:$AS$1,0)),"")</f>
        <v/>
      </c>
      <c r="AA2839" t="str">
        <f t="shared" si="889"/>
        <v/>
      </c>
      <c r="AB2839" t="str">
        <f t="shared" si="890"/>
        <v/>
      </c>
      <c r="AC2839" t="e">
        <f t="shared" ca="1" si="891"/>
        <v>#VALUE!</v>
      </c>
      <c r="AD2839" t="str" cm="1">
        <f t="array" aca="1" ref="AD2839" ca="1">IFERROR(IF((LEFT(INDIRECT("$F"&amp;$S2839),4))="GOTS",IF($G2839="Organic","GOTS_Organic_raw",(IF($G2839="Responsible","GOTS_Responsible",(IF($G2839="No Attribute (Conventional)","GOTS_conventional",(IF($G2839="Recycled Pre/Post-Consumer","GOTS_pre_post",(IF($G2839="In-Conversion","GOTS_in_conversion",(IF($G2839="Sustainably Sourced","Sustainably_sourced",(IF($G2839="Recycled pre-consumer organic","GOTS_recycled_organic",""))))))))))))),IF($G2839="Organic","Organic",(IF($G2839="Responsible","Responsible",(IF($G2839="No Attribute (Conventional)","No_Attribute_Conventional",(IF($G2839="Recycled Pre/Post-Consumer","Recycled_Pre_Post_Consumer",(IF($G2839="In-Conversion","In_Conversion",(IF($G2839="Recycled Pre-Consumer","Recycled_Pre_Consumer",(IF($G2839="Recycled Post-Consumer","Recycled_Post_Consumer",(IF($G2839="Sustainably Sourced","Sustainably_sourced",(IF($G2839="Recycled pre-consumer organic","GOTS_recycled_organic","")))))))))))))))))),"")</f>
        <v/>
      </c>
      <c r="AE2839" t="e" cm="1">
        <f t="array" aca="1" ref="AE2839" ca="1">IF($I2839="",IF(INDIRECT("$F"&amp;$S2839)="","",IF(LEFT(INDIRECT("$F"&amp;$S2839),3)="GRS","GRS_RCS_RM",IF((LEFT(INDIRECT("$F"&amp;$S2839),3))="RCS","GRS_RCS_RM",IF(INDIRECT("$F"&amp;$S2839)="OCS (No Label)","OCS_Conversion_RM",IF(LEFT(INDIRECT("$F"&amp;$S2839),3)="OCS","OCS_RM",IF(RIGHT(INDIRECT("$F"&amp;$S2839),10)="conversion","GOTS_RM_conversion",IF((LEFT(INDIRECT("$F"&amp;$S2839),4))="GOTS","GOTS_RM","Responsible_RM"))))))),"DELETERM")</f>
        <v>#VALUE!</v>
      </c>
      <c r="AF2839" t="e" cm="1">
        <f t="array" aca="1" ref="AF2839" ca="1">IF($S2839="","",INDIRECT("$Z"&amp;$S2839))</f>
        <v>#VALUE!</v>
      </c>
      <c r="AG2839" t="str">
        <f t="shared" si="892"/>
        <v/>
      </c>
      <c r="AH2839" t="str" cm="1">
        <f t="array" aca="1" ref="AH2839" ca="1">IFERROR(INDIRECT("$ag"&amp;S2839),"")</f>
        <v/>
      </c>
      <c r="AI2839" t="e" cm="1">
        <f t="array" aca="1" ref="AI2839" ca="1">INDIRECT("O"&amp;S2839)</f>
        <v>#VALUE!</v>
      </c>
      <c r="AJ2839" t="str">
        <f t="shared" si="893"/>
        <v/>
      </c>
    </row>
    <row r="2840" spans="1:36" ht="16.5" customHeight="1">
      <c r="A2840" s="129"/>
      <c r="B2840" s="134"/>
      <c r="C2840" s="135"/>
      <c r="D2840" s="146"/>
      <c r="E2840" s="146"/>
      <c r="F2840" s="135"/>
      <c r="G2840" s="147"/>
      <c r="H2840" s="147"/>
      <c r="I2840" s="147"/>
      <c r="J2840" s="147"/>
      <c r="K2840" s="38"/>
      <c r="L2840" s="143"/>
      <c r="M2840" s="143"/>
      <c r="N2840" s="61"/>
      <c r="O2840" s="314"/>
      <c r="Q2840" t="str">
        <f t="shared" si="888"/>
        <v/>
      </c>
      <c r="S2840" t="e">
        <f t="shared" ca="1" si="897"/>
        <v>#VALUE!</v>
      </c>
      <c r="T2840" t="e">
        <f t="shared" ca="1" si="894"/>
        <v>#VALUE!</v>
      </c>
      <c r="U2840">
        <f t="shared" si="898"/>
        <v>2772</v>
      </c>
      <c r="V2840">
        <v>231.41666666668499</v>
      </c>
      <c r="W2840">
        <f t="shared" si="901"/>
        <v>231</v>
      </c>
      <c r="X2840" t="str" cm="1">
        <f t="array" aca="1" ref="X2840" ca="1">IFERROR(INDEX('PC&amp;PD'!$A$1:$AS$19,ROW('PC&amp;PD'!$A$19),MATCH(INDIRECT(T2840),'PC&amp;PD'!$A$1:$AS$1,0)),"")</f>
        <v/>
      </c>
      <c r="AA2840" t="str">
        <f t="shared" si="889"/>
        <v/>
      </c>
      <c r="AB2840" t="str">
        <f t="shared" si="890"/>
        <v/>
      </c>
      <c r="AC2840" t="e">
        <f t="shared" ca="1" si="891"/>
        <v>#VALUE!</v>
      </c>
      <c r="AD2840" t="str" cm="1">
        <f t="array" aca="1" ref="AD2840" ca="1">IFERROR(IF((LEFT(INDIRECT("$F"&amp;$S2840),4))="GOTS",IF($G2840="Organic","GOTS_Organic_raw",(IF($G2840="Responsible","GOTS_Responsible",(IF($G2840="No Attribute (Conventional)","GOTS_conventional",(IF($G2840="Recycled Pre/Post-Consumer","GOTS_pre_post",(IF($G2840="In-Conversion","GOTS_in_conversion",(IF($G2840="Sustainably Sourced","Sustainably_sourced",(IF($G2840="Recycled pre-consumer organic","GOTS_recycled_organic",""))))))))))))),IF($G2840="Organic","Organic",(IF($G2840="Responsible","Responsible",(IF($G2840="No Attribute (Conventional)","No_Attribute_Conventional",(IF($G2840="Recycled Pre/Post-Consumer","Recycled_Pre_Post_Consumer",(IF($G2840="In-Conversion","In_Conversion",(IF($G2840="Recycled Pre-Consumer","Recycled_Pre_Consumer",(IF($G2840="Recycled Post-Consumer","Recycled_Post_Consumer",(IF($G2840="Sustainably Sourced","Sustainably_sourced",(IF($G2840="Recycled pre-consumer organic","GOTS_recycled_organic","")))))))))))))))))),"")</f>
        <v/>
      </c>
      <c r="AE2840" t="e" cm="1">
        <f t="array" aca="1" ref="AE2840" ca="1">IF($I2840="",IF(INDIRECT("$F"&amp;$S2840)="","",IF(LEFT(INDIRECT("$F"&amp;$S2840),3)="GRS","GRS_RCS_RM",IF((LEFT(INDIRECT("$F"&amp;$S2840),3))="RCS","GRS_RCS_RM",IF(INDIRECT("$F"&amp;$S2840)="OCS (No Label)","OCS_Conversion_RM",IF(LEFT(INDIRECT("$F"&amp;$S2840),3)="OCS","OCS_RM",IF(RIGHT(INDIRECT("$F"&amp;$S2840),10)="conversion","GOTS_RM_conversion",IF((LEFT(INDIRECT("$F"&amp;$S2840),4))="GOTS","GOTS_RM","Responsible_RM"))))))),"DELETERM")</f>
        <v>#VALUE!</v>
      </c>
      <c r="AF2840" t="e" cm="1">
        <f t="array" aca="1" ref="AF2840" ca="1">IF($S2840="","",INDIRECT("$Z"&amp;$S2840))</f>
        <v>#VALUE!</v>
      </c>
      <c r="AG2840" t="str">
        <f t="shared" si="892"/>
        <v/>
      </c>
      <c r="AH2840" t="str" cm="1">
        <f t="array" aca="1" ref="AH2840" ca="1">IFERROR(INDIRECT("$ag"&amp;S2840),"")</f>
        <v/>
      </c>
      <c r="AI2840" t="e" cm="1">
        <f t="array" aca="1" ref="AI2840" ca="1">INDIRECT("O"&amp;S2840)</f>
        <v>#VALUE!</v>
      </c>
      <c r="AJ2840" t="str">
        <f t="shared" si="893"/>
        <v/>
      </c>
    </row>
    <row r="2841" spans="1:36" ht="16.5" customHeight="1">
      <c r="A2841" s="130"/>
      <c r="B2841" s="136"/>
      <c r="C2841" s="137"/>
      <c r="D2841" s="146"/>
      <c r="E2841" s="146"/>
      <c r="F2841" s="137"/>
      <c r="G2841" s="147"/>
      <c r="H2841" s="147"/>
      <c r="I2841" s="147"/>
      <c r="J2841" s="147"/>
      <c r="K2841" s="38"/>
      <c r="L2841" s="144"/>
      <c r="M2841" s="144"/>
      <c r="N2841" s="61"/>
      <c r="O2841" s="314"/>
      <c r="Q2841" t="str">
        <f t="shared" si="888"/>
        <v/>
      </c>
      <c r="S2841" t="e">
        <f t="shared" ca="1" si="897"/>
        <v>#VALUE!</v>
      </c>
      <c r="T2841" t="e">
        <f t="shared" ca="1" si="894"/>
        <v>#VALUE!</v>
      </c>
      <c r="U2841">
        <f t="shared" si="898"/>
        <v>2772</v>
      </c>
      <c r="V2841">
        <v>231.50000000001799</v>
      </c>
      <c r="W2841">
        <f t="shared" si="901"/>
        <v>231</v>
      </c>
      <c r="X2841" t="str" cm="1">
        <f t="array" aca="1" ref="X2841" ca="1">IFERROR(INDEX('PC&amp;PD'!$A$1:$AS$19,ROW('PC&amp;PD'!$A$19),MATCH(INDIRECT(T2841),'PC&amp;PD'!$A$1:$AS$1,0)),"")</f>
        <v/>
      </c>
      <c r="AA2841" t="str">
        <f t="shared" si="889"/>
        <v/>
      </c>
      <c r="AB2841" t="str">
        <f t="shared" si="890"/>
        <v/>
      </c>
      <c r="AC2841" t="e">
        <f t="shared" ca="1" si="891"/>
        <v>#VALUE!</v>
      </c>
      <c r="AD2841" t="str" cm="1">
        <f t="array" aca="1" ref="AD2841" ca="1">IFERROR(IF((LEFT(INDIRECT("$F"&amp;$S2841),4))="GOTS",IF($G2841="Organic","GOTS_Organic_raw",(IF($G2841="Responsible","GOTS_Responsible",(IF($G2841="No Attribute (Conventional)","GOTS_conventional",(IF($G2841="Recycled Pre/Post-Consumer","GOTS_pre_post",(IF($G2841="In-Conversion","GOTS_in_conversion",(IF($G2841="Sustainably Sourced","Sustainably_sourced",(IF($G2841="Recycled pre-consumer organic","GOTS_recycled_organic",""))))))))))))),IF($G2841="Organic","Organic",(IF($G2841="Responsible","Responsible",(IF($G2841="No Attribute (Conventional)","No_Attribute_Conventional",(IF($G2841="Recycled Pre/Post-Consumer","Recycled_Pre_Post_Consumer",(IF($G2841="In-Conversion","In_Conversion",(IF($G2841="Recycled Pre-Consumer","Recycled_Pre_Consumer",(IF($G2841="Recycled Post-Consumer","Recycled_Post_Consumer",(IF($G2841="Sustainably Sourced","Sustainably_sourced",(IF($G2841="Recycled pre-consumer organic","GOTS_recycled_organic","")))))))))))))))))),"")</f>
        <v/>
      </c>
      <c r="AE2841" t="e" cm="1">
        <f t="array" aca="1" ref="AE2841" ca="1">IF($I2841="",IF(INDIRECT("$F"&amp;$S2841)="","",IF(LEFT(INDIRECT("$F"&amp;$S2841),3)="GRS","GRS_RCS_RM",IF((LEFT(INDIRECT("$F"&amp;$S2841),3))="RCS","GRS_RCS_RM",IF(INDIRECT("$F"&amp;$S2841)="OCS (No Label)","OCS_Conversion_RM",IF(LEFT(INDIRECT("$F"&amp;$S2841),3)="OCS","OCS_RM",IF(RIGHT(INDIRECT("$F"&amp;$S2841),10)="conversion","GOTS_RM_conversion",IF((LEFT(INDIRECT("$F"&amp;$S2841),4))="GOTS","GOTS_RM","Responsible_RM"))))))),"DELETERM")</f>
        <v>#VALUE!</v>
      </c>
      <c r="AF2841" t="e" cm="1">
        <f t="array" aca="1" ref="AF2841" ca="1">IF($S2841="","",INDIRECT("$Z"&amp;$S2841))</f>
        <v>#VALUE!</v>
      </c>
      <c r="AG2841" t="str">
        <f t="shared" si="892"/>
        <v/>
      </c>
      <c r="AH2841" t="str" cm="1">
        <f t="array" aca="1" ref="AH2841" ca="1">IFERROR(INDIRECT("$ag"&amp;S2841),"")</f>
        <v/>
      </c>
      <c r="AI2841" t="e" cm="1">
        <f t="array" aca="1" ref="AI2841" ca="1">INDIRECT("O"&amp;S2841)</f>
        <v>#VALUE!</v>
      </c>
      <c r="AJ2841" t="str">
        <f t="shared" si="893"/>
        <v/>
      </c>
    </row>
    <row r="2842" spans="1:36" ht="16.5" customHeight="1">
      <c r="A2842" s="130"/>
      <c r="B2842" s="136"/>
      <c r="C2842" s="137"/>
      <c r="D2842" s="146"/>
      <c r="E2842" s="146"/>
      <c r="F2842" s="137"/>
      <c r="G2842" s="147"/>
      <c r="H2842" s="147"/>
      <c r="I2842" s="147"/>
      <c r="J2842" s="147"/>
      <c r="K2842" s="38"/>
      <c r="L2842" s="144"/>
      <c r="M2842" s="144"/>
      <c r="N2842" s="61"/>
      <c r="O2842" s="314"/>
      <c r="Q2842" t="str">
        <f t="shared" si="888"/>
        <v/>
      </c>
      <c r="S2842" t="e">
        <f t="shared" ca="1" si="897"/>
        <v>#VALUE!</v>
      </c>
      <c r="T2842" t="e">
        <f t="shared" ca="1" si="894"/>
        <v>#VALUE!</v>
      </c>
      <c r="U2842">
        <f t="shared" si="898"/>
        <v>2772</v>
      </c>
      <c r="V2842">
        <v>231.58333333335199</v>
      </c>
      <c r="W2842">
        <f t="shared" si="901"/>
        <v>231</v>
      </c>
      <c r="X2842" t="str" cm="1">
        <f t="array" aca="1" ref="X2842" ca="1">IFERROR(INDEX('PC&amp;PD'!$A$1:$AS$19,ROW('PC&amp;PD'!$A$19),MATCH(INDIRECT(T2842),'PC&amp;PD'!$A$1:$AS$1,0)),"")</f>
        <v/>
      </c>
      <c r="AA2842" t="str">
        <f t="shared" si="889"/>
        <v/>
      </c>
      <c r="AB2842" t="str">
        <f t="shared" si="890"/>
        <v/>
      </c>
      <c r="AC2842" t="e">
        <f t="shared" ca="1" si="891"/>
        <v>#VALUE!</v>
      </c>
      <c r="AD2842" t="str" cm="1">
        <f t="array" aca="1" ref="AD2842" ca="1">IFERROR(IF((LEFT(INDIRECT("$F"&amp;$S2842),4))="GOTS",IF($G2842="Organic","GOTS_Organic_raw",(IF($G2842="Responsible","GOTS_Responsible",(IF($G2842="No Attribute (Conventional)","GOTS_conventional",(IF($G2842="Recycled Pre/Post-Consumer","GOTS_pre_post",(IF($G2842="In-Conversion","GOTS_in_conversion",(IF($G2842="Sustainably Sourced","Sustainably_sourced",(IF($G2842="Recycled pre-consumer organic","GOTS_recycled_organic",""))))))))))))),IF($G2842="Organic","Organic",(IF($G2842="Responsible","Responsible",(IF($G2842="No Attribute (Conventional)","No_Attribute_Conventional",(IF($G2842="Recycled Pre/Post-Consumer","Recycled_Pre_Post_Consumer",(IF($G2842="In-Conversion","In_Conversion",(IF($G2842="Recycled Pre-Consumer","Recycled_Pre_Consumer",(IF($G2842="Recycled Post-Consumer","Recycled_Post_Consumer",(IF($G2842="Sustainably Sourced","Sustainably_sourced",(IF($G2842="Recycled pre-consumer organic","GOTS_recycled_organic","")))))))))))))))))),"")</f>
        <v/>
      </c>
      <c r="AE2842" t="e" cm="1">
        <f t="array" aca="1" ref="AE2842" ca="1">IF($I2842="",IF(INDIRECT("$F"&amp;$S2842)="","",IF(LEFT(INDIRECT("$F"&amp;$S2842),3)="GRS","GRS_RCS_RM",IF((LEFT(INDIRECT("$F"&amp;$S2842),3))="RCS","GRS_RCS_RM",IF(INDIRECT("$F"&amp;$S2842)="OCS (No Label)","OCS_Conversion_RM",IF(LEFT(INDIRECT("$F"&amp;$S2842),3)="OCS","OCS_RM",IF(RIGHT(INDIRECT("$F"&amp;$S2842),10)="conversion","GOTS_RM_conversion",IF((LEFT(INDIRECT("$F"&amp;$S2842),4))="GOTS","GOTS_RM","Responsible_RM"))))))),"DELETERM")</f>
        <v>#VALUE!</v>
      </c>
      <c r="AF2842" t="e" cm="1">
        <f t="array" aca="1" ref="AF2842" ca="1">IF($S2842="","",INDIRECT("$Z"&amp;$S2842))</f>
        <v>#VALUE!</v>
      </c>
      <c r="AG2842" t="str">
        <f t="shared" si="892"/>
        <v/>
      </c>
      <c r="AH2842" t="str" cm="1">
        <f t="array" aca="1" ref="AH2842" ca="1">IFERROR(INDIRECT("$ag"&amp;S2842),"")</f>
        <v/>
      </c>
      <c r="AI2842" t="e" cm="1">
        <f t="array" aca="1" ref="AI2842" ca="1">INDIRECT("O"&amp;S2842)</f>
        <v>#VALUE!</v>
      </c>
      <c r="AJ2842" t="str">
        <f t="shared" si="893"/>
        <v/>
      </c>
    </row>
    <row r="2843" spans="1:36" ht="16.5" customHeight="1">
      <c r="A2843" s="130"/>
      <c r="B2843" s="136"/>
      <c r="C2843" s="137"/>
      <c r="D2843" s="146"/>
      <c r="E2843" s="146"/>
      <c r="F2843" s="137"/>
      <c r="G2843" s="147"/>
      <c r="H2843" s="147"/>
      <c r="I2843" s="147"/>
      <c r="J2843" s="147"/>
      <c r="K2843" s="38"/>
      <c r="L2843" s="144"/>
      <c r="M2843" s="144"/>
      <c r="N2843" s="61"/>
      <c r="O2843" s="314"/>
      <c r="Q2843" t="str">
        <f t="shared" si="888"/>
        <v/>
      </c>
      <c r="S2843" t="e">
        <f t="shared" ca="1" si="897"/>
        <v>#VALUE!</v>
      </c>
      <c r="T2843" t="e">
        <f t="shared" ca="1" si="894"/>
        <v>#VALUE!</v>
      </c>
      <c r="U2843">
        <f t="shared" si="898"/>
        <v>2772</v>
      </c>
      <c r="V2843">
        <v>231.66666666668499</v>
      </c>
      <c r="W2843">
        <f t="shared" si="901"/>
        <v>231</v>
      </c>
      <c r="X2843" t="str" cm="1">
        <f t="array" aca="1" ref="X2843" ca="1">IFERROR(INDEX('PC&amp;PD'!$A$1:$AS$19,ROW('PC&amp;PD'!$A$19),MATCH(INDIRECT(T2843),'PC&amp;PD'!$A$1:$AS$1,0)),"")</f>
        <v/>
      </c>
      <c r="AA2843" t="str">
        <f t="shared" si="889"/>
        <v/>
      </c>
      <c r="AB2843" t="str">
        <f t="shared" si="890"/>
        <v/>
      </c>
      <c r="AC2843" t="e">
        <f t="shared" ca="1" si="891"/>
        <v>#VALUE!</v>
      </c>
      <c r="AD2843" t="str" cm="1">
        <f t="array" aca="1" ref="AD2843" ca="1">IFERROR(IF((LEFT(INDIRECT("$F"&amp;$S2843),4))="GOTS",IF($G2843="Organic","GOTS_Organic_raw",(IF($G2843="Responsible","GOTS_Responsible",(IF($G2843="No Attribute (Conventional)","GOTS_conventional",(IF($G2843="Recycled Pre/Post-Consumer","GOTS_pre_post",(IF($G2843="In-Conversion","GOTS_in_conversion",(IF($G2843="Sustainably Sourced","Sustainably_sourced",(IF($G2843="Recycled pre-consumer organic","GOTS_recycled_organic",""))))))))))))),IF($G2843="Organic","Organic",(IF($G2843="Responsible","Responsible",(IF($G2843="No Attribute (Conventional)","No_Attribute_Conventional",(IF($G2843="Recycled Pre/Post-Consumer","Recycled_Pre_Post_Consumer",(IF($G2843="In-Conversion","In_Conversion",(IF($G2843="Recycled Pre-Consumer","Recycled_Pre_Consumer",(IF($G2843="Recycled Post-Consumer","Recycled_Post_Consumer",(IF($G2843="Sustainably Sourced","Sustainably_sourced",(IF($G2843="Recycled pre-consumer organic","GOTS_recycled_organic","")))))))))))))))))),"")</f>
        <v/>
      </c>
      <c r="AE2843" t="e" cm="1">
        <f t="array" aca="1" ref="AE2843" ca="1">IF($I2843="",IF(INDIRECT("$F"&amp;$S2843)="","",IF(LEFT(INDIRECT("$F"&amp;$S2843),3)="GRS","GRS_RCS_RM",IF((LEFT(INDIRECT("$F"&amp;$S2843),3))="RCS","GRS_RCS_RM",IF(INDIRECT("$F"&amp;$S2843)="OCS (No Label)","OCS_Conversion_RM",IF(LEFT(INDIRECT("$F"&amp;$S2843),3)="OCS","OCS_RM",IF(RIGHT(INDIRECT("$F"&amp;$S2843),10)="conversion","GOTS_RM_conversion",IF((LEFT(INDIRECT("$F"&amp;$S2843),4))="GOTS","GOTS_RM","Responsible_RM"))))))),"DELETERM")</f>
        <v>#VALUE!</v>
      </c>
      <c r="AF2843" t="e" cm="1">
        <f t="array" aca="1" ref="AF2843" ca="1">IF($S2843="","",INDIRECT("$Z"&amp;$S2843))</f>
        <v>#VALUE!</v>
      </c>
      <c r="AG2843" t="str">
        <f t="shared" si="892"/>
        <v/>
      </c>
      <c r="AH2843" t="str" cm="1">
        <f t="array" aca="1" ref="AH2843" ca="1">IFERROR(INDIRECT("$ag"&amp;S2843),"")</f>
        <v/>
      </c>
      <c r="AI2843" t="e" cm="1">
        <f t="array" aca="1" ref="AI2843" ca="1">INDIRECT("O"&amp;S2843)</f>
        <v>#VALUE!</v>
      </c>
      <c r="AJ2843" t="str">
        <f t="shared" si="893"/>
        <v/>
      </c>
    </row>
    <row r="2844" spans="1:36" ht="16.5" customHeight="1">
      <c r="A2844" s="130"/>
      <c r="B2844" s="136"/>
      <c r="C2844" s="137"/>
      <c r="D2844" s="146"/>
      <c r="E2844" s="146"/>
      <c r="F2844" s="137"/>
      <c r="G2844" s="147"/>
      <c r="H2844" s="147"/>
      <c r="I2844" s="147"/>
      <c r="J2844" s="147"/>
      <c r="K2844" s="38"/>
      <c r="L2844" s="144"/>
      <c r="M2844" s="144"/>
      <c r="N2844" s="61"/>
      <c r="O2844" s="314"/>
      <c r="Q2844" t="str">
        <f t="shared" si="888"/>
        <v/>
      </c>
      <c r="S2844" t="e">
        <f t="shared" ca="1" si="897"/>
        <v>#VALUE!</v>
      </c>
      <c r="T2844" t="e">
        <f t="shared" ca="1" si="894"/>
        <v>#VALUE!</v>
      </c>
      <c r="U2844">
        <f t="shared" si="898"/>
        <v>2772</v>
      </c>
      <c r="V2844">
        <v>231.75000000001799</v>
      </c>
      <c r="W2844">
        <f t="shared" si="901"/>
        <v>231</v>
      </c>
      <c r="X2844" t="str" cm="1">
        <f t="array" aca="1" ref="X2844" ca="1">IFERROR(INDEX('PC&amp;PD'!$A$1:$AS$19,ROW('PC&amp;PD'!$A$19),MATCH(INDIRECT(T2844),'PC&amp;PD'!$A$1:$AS$1,0)),"")</f>
        <v/>
      </c>
      <c r="AA2844" t="str">
        <f t="shared" si="889"/>
        <v/>
      </c>
      <c r="AB2844" t="str">
        <f t="shared" si="890"/>
        <v/>
      </c>
      <c r="AC2844" t="e">
        <f t="shared" ca="1" si="891"/>
        <v>#VALUE!</v>
      </c>
      <c r="AD2844" t="str" cm="1">
        <f t="array" aca="1" ref="AD2844" ca="1">IFERROR(IF((LEFT(INDIRECT("$F"&amp;$S2844),4))="GOTS",IF($G2844="Organic","GOTS_Organic_raw",(IF($G2844="Responsible","GOTS_Responsible",(IF($G2844="No Attribute (Conventional)","GOTS_conventional",(IF($G2844="Recycled Pre/Post-Consumer","GOTS_pre_post",(IF($G2844="In-Conversion","GOTS_in_conversion",(IF($G2844="Sustainably Sourced","Sustainably_sourced",(IF($G2844="Recycled pre-consumer organic","GOTS_recycled_organic",""))))))))))))),IF($G2844="Organic","Organic",(IF($G2844="Responsible","Responsible",(IF($G2844="No Attribute (Conventional)","No_Attribute_Conventional",(IF($G2844="Recycled Pre/Post-Consumer","Recycled_Pre_Post_Consumer",(IF($G2844="In-Conversion","In_Conversion",(IF($G2844="Recycled Pre-Consumer","Recycled_Pre_Consumer",(IF($G2844="Recycled Post-Consumer","Recycled_Post_Consumer",(IF($G2844="Sustainably Sourced","Sustainably_sourced",(IF($G2844="Recycled pre-consumer organic","GOTS_recycled_organic","")))))))))))))))))),"")</f>
        <v/>
      </c>
      <c r="AE2844" t="e" cm="1">
        <f t="array" aca="1" ref="AE2844" ca="1">IF($I2844="",IF(INDIRECT("$F"&amp;$S2844)="","",IF(LEFT(INDIRECT("$F"&amp;$S2844),3)="GRS","GRS_RCS_RM",IF((LEFT(INDIRECT("$F"&amp;$S2844),3))="RCS","GRS_RCS_RM",IF(INDIRECT("$F"&amp;$S2844)="OCS (No Label)","OCS_Conversion_RM",IF(LEFT(INDIRECT("$F"&amp;$S2844),3)="OCS","OCS_RM",IF(RIGHT(INDIRECT("$F"&amp;$S2844),10)="conversion","GOTS_RM_conversion",IF((LEFT(INDIRECT("$F"&amp;$S2844),4))="GOTS","GOTS_RM","Responsible_RM"))))))),"DELETERM")</f>
        <v>#VALUE!</v>
      </c>
      <c r="AF2844" t="e" cm="1">
        <f t="array" aca="1" ref="AF2844" ca="1">IF($S2844="","",INDIRECT("$Z"&amp;$S2844))</f>
        <v>#VALUE!</v>
      </c>
      <c r="AG2844" t="str">
        <f t="shared" si="892"/>
        <v/>
      </c>
      <c r="AH2844" t="str" cm="1">
        <f t="array" aca="1" ref="AH2844" ca="1">IFERROR(INDIRECT("$ag"&amp;S2844),"")</f>
        <v/>
      </c>
      <c r="AI2844" t="e" cm="1">
        <f t="array" aca="1" ref="AI2844" ca="1">INDIRECT("O"&amp;S2844)</f>
        <v>#VALUE!</v>
      </c>
      <c r="AJ2844" t="str">
        <f t="shared" si="893"/>
        <v/>
      </c>
    </row>
    <row r="2845" spans="1:36" ht="16.5" customHeight="1">
      <c r="A2845" s="130"/>
      <c r="B2845" s="136"/>
      <c r="C2845" s="137"/>
      <c r="D2845" s="146"/>
      <c r="E2845" s="146"/>
      <c r="F2845" s="137"/>
      <c r="G2845" s="147"/>
      <c r="H2845" s="147"/>
      <c r="I2845" s="147"/>
      <c r="J2845" s="147"/>
      <c r="K2845" s="38"/>
      <c r="L2845" s="144"/>
      <c r="M2845" s="144"/>
      <c r="N2845" s="61"/>
      <c r="O2845" s="314"/>
      <c r="Q2845" t="str">
        <f t="shared" si="888"/>
        <v/>
      </c>
      <c r="S2845" t="e">
        <f t="shared" ca="1" si="897"/>
        <v>#VALUE!</v>
      </c>
      <c r="T2845" t="e">
        <f t="shared" ca="1" si="894"/>
        <v>#VALUE!</v>
      </c>
      <c r="U2845">
        <f t="shared" si="898"/>
        <v>2772</v>
      </c>
      <c r="V2845">
        <v>231.83333333335199</v>
      </c>
      <c r="W2845">
        <f t="shared" si="901"/>
        <v>231</v>
      </c>
      <c r="X2845" t="str" cm="1">
        <f t="array" aca="1" ref="X2845" ca="1">IFERROR(INDEX('PC&amp;PD'!$A$1:$AS$19,ROW('PC&amp;PD'!$A$19),MATCH(INDIRECT(T2845),'PC&amp;PD'!$A$1:$AS$1,0)),"")</f>
        <v/>
      </c>
      <c r="AA2845" t="str">
        <f t="shared" si="889"/>
        <v/>
      </c>
      <c r="AB2845" t="str">
        <f t="shared" si="890"/>
        <v/>
      </c>
      <c r="AC2845" t="e">
        <f t="shared" ca="1" si="891"/>
        <v>#VALUE!</v>
      </c>
      <c r="AD2845" t="str" cm="1">
        <f t="array" aca="1" ref="AD2845" ca="1">IFERROR(IF((LEFT(INDIRECT("$F"&amp;$S2845),4))="GOTS",IF($G2845="Organic","GOTS_Organic_raw",(IF($G2845="Responsible","GOTS_Responsible",(IF($G2845="No Attribute (Conventional)","GOTS_conventional",(IF($G2845="Recycled Pre/Post-Consumer","GOTS_pre_post",(IF($G2845="In-Conversion","GOTS_in_conversion",(IF($G2845="Sustainably Sourced","Sustainably_sourced",(IF($G2845="Recycled pre-consumer organic","GOTS_recycled_organic",""))))))))))))),IF($G2845="Organic","Organic",(IF($G2845="Responsible","Responsible",(IF($G2845="No Attribute (Conventional)","No_Attribute_Conventional",(IF($G2845="Recycled Pre/Post-Consumer","Recycled_Pre_Post_Consumer",(IF($G2845="In-Conversion","In_Conversion",(IF($G2845="Recycled Pre-Consumer","Recycled_Pre_Consumer",(IF($G2845="Recycled Post-Consumer","Recycled_Post_Consumer",(IF($G2845="Sustainably Sourced","Sustainably_sourced",(IF($G2845="Recycled pre-consumer organic","GOTS_recycled_organic","")))))))))))))))))),"")</f>
        <v/>
      </c>
      <c r="AE2845" t="e" cm="1">
        <f t="array" aca="1" ref="AE2845" ca="1">IF($I2845="",IF(INDIRECT("$F"&amp;$S2845)="","",IF(LEFT(INDIRECT("$F"&amp;$S2845),3)="GRS","GRS_RCS_RM",IF((LEFT(INDIRECT("$F"&amp;$S2845),3))="RCS","GRS_RCS_RM",IF(INDIRECT("$F"&amp;$S2845)="OCS (No Label)","OCS_Conversion_RM",IF(LEFT(INDIRECT("$F"&amp;$S2845),3)="OCS","OCS_RM",IF(RIGHT(INDIRECT("$F"&amp;$S2845),10)="conversion","GOTS_RM_conversion",IF((LEFT(INDIRECT("$F"&amp;$S2845),4))="GOTS","GOTS_RM","Responsible_RM"))))))),"DELETERM")</f>
        <v>#VALUE!</v>
      </c>
      <c r="AF2845" t="e" cm="1">
        <f t="array" aca="1" ref="AF2845" ca="1">IF($S2845="","",INDIRECT("$Z"&amp;$S2845))</f>
        <v>#VALUE!</v>
      </c>
      <c r="AG2845" t="str">
        <f t="shared" si="892"/>
        <v/>
      </c>
      <c r="AH2845" t="str" cm="1">
        <f t="array" aca="1" ref="AH2845" ca="1">IFERROR(INDIRECT("$ag"&amp;S2845),"")</f>
        <v/>
      </c>
      <c r="AI2845" t="e" cm="1">
        <f t="array" aca="1" ref="AI2845" ca="1">INDIRECT("O"&amp;S2845)</f>
        <v>#VALUE!</v>
      </c>
      <c r="AJ2845" t="str">
        <f t="shared" si="893"/>
        <v/>
      </c>
    </row>
    <row r="2846" spans="1:36" ht="16.5" customHeight="1" thickBot="1">
      <c r="A2846" s="131"/>
      <c r="B2846" s="138"/>
      <c r="C2846" s="139"/>
      <c r="D2846" s="148"/>
      <c r="E2846" s="148"/>
      <c r="F2846" s="139"/>
      <c r="G2846" s="149"/>
      <c r="H2846" s="149"/>
      <c r="I2846" s="149"/>
      <c r="J2846" s="149"/>
      <c r="K2846" s="39"/>
      <c r="L2846" s="145"/>
      <c r="M2846" s="145"/>
      <c r="N2846" s="62"/>
      <c r="O2846" s="315"/>
      <c r="Q2846" t="str">
        <f t="shared" si="888"/>
        <v/>
      </c>
      <c r="S2846" t="e">
        <f t="shared" ca="1" si="897"/>
        <v>#VALUE!</v>
      </c>
      <c r="T2846" t="e">
        <f t="shared" ca="1" si="894"/>
        <v>#VALUE!</v>
      </c>
      <c r="U2846">
        <f t="shared" si="898"/>
        <v>2772</v>
      </c>
      <c r="V2846">
        <v>231.91666666668499</v>
      </c>
      <c r="W2846">
        <f t="shared" si="901"/>
        <v>231</v>
      </c>
      <c r="X2846" t="str" cm="1">
        <f t="array" aca="1" ref="X2846" ca="1">IFERROR(INDEX('PC&amp;PD'!$A$1:$AS$19,ROW('PC&amp;PD'!$A$19),MATCH(INDIRECT(T2846),'PC&amp;PD'!$A$1:$AS$1,0)),"")</f>
        <v/>
      </c>
      <c r="AA2846" t="str">
        <f t="shared" si="889"/>
        <v/>
      </c>
      <c r="AB2846" t="str">
        <f t="shared" si="890"/>
        <v/>
      </c>
      <c r="AC2846" t="e">
        <f t="shared" ca="1" si="891"/>
        <v>#VALUE!</v>
      </c>
      <c r="AD2846" t="str" cm="1">
        <f t="array" aca="1" ref="AD2846" ca="1">IFERROR(IF((LEFT(INDIRECT("$F"&amp;$S2846),4))="GOTS",IF($G2846="Organic","GOTS_Organic_raw",(IF($G2846="Responsible","GOTS_Responsible",(IF($G2846="No Attribute (Conventional)","GOTS_conventional",(IF($G2846="Recycled Pre/Post-Consumer","GOTS_pre_post",(IF($G2846="In-Conversion","GOTS_in_conversion",(IF($G2846="Sustainably Sourced","Sustainably_sourced",(IF($G2846="Recycled pre-consumer organic","GOTS_recycled_organic",""))))))))))))),IF($G2846="Organic","Organic",(IF($G2846="Responsible","Responsible",(IF($G2846="No Attribute (Conventional)","No_Attribute_Conventional",(IF($G2846="Recycled Pre/Post-Consumer","Recycled_Pre_Post_Consumer",(IF($G2846="In-Conversion","In_Conversion",(IF($G2846="Recycled Pre-Consumer","Recycled_Pre_Consumer",(IF($G2846="Recycled Post-Consumer","Recycled_Post_Consumer",(IF($G2846="Sustainably Sourced","Sustainably_sourced",(IF($G2846="Recycled pre-consumer organic","GOTS_recycled_organic","")))))))))))))))))),"")</f>
        <v/>
      </c>
      <c r="AE2846" t="e" cm="1">
        <f t="array" aca="1" ref="AE2846" ca="1">IF($I2846="",IF(INDIRECT("$F"&amp;$S2846)="","",IF(LEFT(INDIRECT("$F"&amp;$S2846),3)="GRS","GRS_RCS_RM",IF((LEFT(INDIRECT("$F"&amp;$S2846),3))="RCS","GRS_RCS_RM",IF(INDIRECT("$F"&amp;$S2846)="OCS (No Label)","OCS_Conversion_RM",IF(LEFT(INDIRECT("$F"&amp;$S2846),3)="OCS","OCS_RM",IF(RIGHT(INDIRECT("$F"&amp;$S2846),10)="conversion","GOTS_RM_conversion",IF((LEFT(INDIRECT("$F"&amp;$S2846),4))="GOTS","GOTS_RM","Responsible_RM"))))))),"DELETERM")</f>
        <v>#VALUE!</v>
      </c>
      <c r="AF2846" t="e" cm="1">
        <f t="array" aca="1" ref="AF2846" ca="1">IF($S2846="","",INDIRECT("$Z"&amp;$S2846))</f>
        <v>#VALUE!</v>
      </c>
      <c r="AG2846" t="str">
        <f t="shared" si="892"/>
        <v/>
      </c>
      <c r="AH2846" t="str" cm="1">
        <f t="array" aca="1" ref="AH2846" ca="1">IFERROR(INDIRECT("$ag"&amp;S2846),"")</f>
        <v/>
      </c>
      <c r="AI2846" t="e" cm="1">
        <f t="array" aca="1" ref="AI2846" ca="1">INDIRECT("O"&amp;S2846)</f>
        <v>#VALUE!</v>
      </c>
      <c r="AJ2846" t="str">
        <f t="shared" si="893"/>
        <v/>
      </c>
    </row>
    <row r="2847" spans="1:36" ht="16.5" customHeight="1">
      <c r="A2847" s="128" t="str">
        <f>IF(B2847="","",COUNTA($B$63:$B2847))</f>
        <v/>
      </c>
      <c r="B2847" s="132"/>
      <c r="C2847" s="133"/>
      <c r="D2847" s="140"/>
      <c r="E2847" s="140"/>
      <c r="F2847" s="133"/>
      <c r="G2847" s="141"/>
      <c r="H2847" s="141"/>
      <c r="I2847" s="141"/>
      <c r="J2847" s="141"/>
      <c r="K2847" s="37"/>
      <c r="L2847" s="142" t="str">
        <f>IF(R2847="","",LEFT(R2847,LEN(R2847)-2))</f>
        <v/>
      </c>
      <c r="M2847" s="142"/>
      <c r="N2847" s="60"/>
      <c r="O2847" s="313"/>
      <c r="Q2847" t="str">
        <f t="shared" si="888"/>
        <v/>
      </c>
      <c r="R2847" t="str">
        <f t="shared" ref="R2847" si="902">CONCATENATE($Q2847,Q2848,Q2849,Q2850,Q2851,Q2852,$Q2853,$Q2854,$Q2855,$Q2856,$Q2857,$Q2858)</f>
        <v/>
      </c>
      <c r="S2847" t="e">
        <f t="shared" ca="1" si="897"/>
        <v>#VALUE!</v>
      </c>
      <c r="T2847" t="e">
        <f t="shared" ca="1" si="894"/>
        <v>#VALUE!</v>
      </c>
      <c r="U2847">
        <f t="shared" si="898"/>
        <v>2784</v>
      </c>
      <c r="V2847">
        <v>232.00000000001799</v>
      </c>
      <c r="W2847">
        <f t="shared" si="901"/>
        <v>232</v>
      </c>
      <c r="X2847" t="str" cm="1">
        <f t="array" aca="1" ref="X2847" ca="1">IFERROR(INDEX('PC&amp;PD'!$A$1:$AS$19,ROW('PC&amp;PD'!$A$19),MATCH(INDIRECT(T2847),'PC&amp;PD'!$A$1:$AS$1,0)),"")</f>
        <v/>
      </c>
      <c r="Z2847" t="str">
        <f t="shared" ref="Z2847" si="903">IFERROR(IF($F2847="OCS 100","OCS (OCS 100)",IF($F2847="OCS Blended","OCS (OCS Blended)",IF($F2847="OCS (No Label)","OCS (No Label)",IF($F2847="RCS 100","RCS (RCS 100)",IF($F2847="RCS Blended","RCS (RCS Blended)",IF($F2847="GRS","GRS (GRS)",IF($F2847="GRS (No Label)", "GRS (No Label)",IF($F2847="RDS","RDS (RDS)",IF($F2847="RWS","RWS (RWS)",IF($F2847="RAS","RAS (RAS)",IF($F2847="RMS","RMS (RMS)",IF($F2847="GOTS Organic","GOTS (Organic)",IF($F2847="GOTS Made with organic","GOTS (Made with Organic)",IF($F2847="GOTS Organic - in conversion","GOTS (Organic - In Conversion)",IF($F2847="GOTS Made with organic - in conversion","GOTS (Made with Organic - In Conversion)",""))))))))))))))),"")</f>
        <v/>
      </c>
      <c r="AA2847" t="str">
        <f t="shared" si="889"/>
        <v/>
      </c>
      <c r="AB2847" t="str">
        <f t="shared" si="890"/>
        <v/>
      </c>
      <c r="AC2847" t="e">
        <f t="shared" ca="1" si="891"/>
        <v>#VALUE!</v>
      </c>
      <c r="AD2847" t="str" cm="1">
        <f t="array" aca="1" ref="AD2847" ca="1">IFERROR(IF((LEFT(INDIRECT("$F"&amp;$S2847),4))="GOTS",IF($G2847="Organic","GOTS_Organic_raw",(IF($G2847="Responsible","GOTS_Responsible",(IF($G2847="No Attribute (Conventional)","GOTS_conventional",(IF($G2847="Recycled Pre/Post-Consumer","GOTS_pre_post",(IF($G2847="In-Conversion","GOTS_in_conversion",(IF($G2847="Sustainably Sourced","Sustainably_sourced",(IF($G2847="Recycled pre-consumer organic","GOTS_recycled_organic",""))))))))))))),IF($G2847="Organic","Organic",(IF($G2847="Responsible","Responsible",(IF($G2847="No Attribute (Conventional)","No_Attribute_Conventional",(IF($G2847="Recycled Pre/Post-Consumer","Recycled_Pre_Post_Consumer",(IF($G2847="In-Conversion","In_Conversion",(IF($G2847="Recycled Pre-Consumer","Recycled_Pre_Consumer",(IF($G2847="Recycled Post-Consumer","Recycled_Post_Consumer",(IF($G2847="Sustainably Sourced","Sustainably_sourced",(IF($G2847="Recycled pre-consumer organic","GOTS_recycled_organic","")))))))))))))))))),"")</f>
        <v/>
      </c>
      <c r="AE2847" t="e" cm="1">
        <f t="array" aca="1" ref="AE2847" ca="1">IF($I2847="",IF(INDIRECT("$F"&amp;$S2847)="","",IF(LEFT(INDIRECT("$F"&amp;$S2847),3)="GRS","GRS_RCS_RM",IF((LEFT(INDIRECT("$F"&amp;$S2847),3))="RCS","GRS_RCS_RM",IF(INDIRECT("$F"&amp;$S2847)="OCS (No Label)","OCS_Conversion_RM",IF(LEFT(INDIRECT("$F"&amp;$S2847),3)="OCS","OCS_RM",IF(RIGHT(INDIRECT("$F"&amp;$S2847),10)="conversion","GOTS_RM_conversion",IF((LEFT(INDIRECT("$F"&amp;$S2847),4))="GOTS","GOTS_RM","Responsible_RM"))))))),"DELETERM")</f>
        <v>#VALUE!</v>
      </c>
      <c r="AF2847" t="e" cm="1">
        <f t="array" aca="1" ref="AF2847" ca="1">IF($S2847="","",INDIRECT("$Z"&amp;$S2847))</f>
        <v>#VALUE!</v>
      </c>
      <c r="AG2847" t="str">
        <f t="shared" si="892"/>
        <v/>
      </c>
      <c r="AH2847" t="str" cm="1">
        <f t="array" aca="1" ref="AH2847" ca="1">IFERROR(INDIRECT("$ag"&amp;S2847),"")</f>
        <v/>
      </c>
      <c r="AI2847" t="e" cm="1">
        <f t="array" aca="1" ref="AI2847" ca="1">INDIRECT("O"&amp;S2847)</f>
        <v>#VALUE!</v>
      </c>
      <c r="AJ2847" t="str">
        <f t="shared" si="893"/>
        <v/>
      </c>
    </row>
    <row r="2848" spans="1:36" ht="16.5" customHeight="1">
      <c r="A2848" s="129"/>
      <c r="B2848" s="134"/>
      <c r="C2848" s="135"/>
      <c r="D2848" s="146"/>
      <c r="E2848" s="146"/>
      <c r="F2848" s="135"/>
      <c r="G2848" s="147"/>
      <c r="H2848" s="147"/>
      <c r="I2848" s="147"/>
      <c r="J2848" s="147"/>
      <c r="K2848" s="38"/>
      <c r="L2848" s="143"/>
      <c r="M2848" s="143"/>
      <c r="N2848" s="61"/>
      <c r="O2848" s="314"/>
      <c r="Q2848" t="str">
        <f t="shared" si="888"/>
        <v/>
      </c>
      <c r="S2848" t="e">
        <f t="shared" ca="1" si="897"/>
        <v>#VALUE!</v>
      </c>
      <c r="T2848" t="e">
        <f t="shared" ca="1" si="894"/>
        <v>#VALUE!</v>
      </c>
      <c r="U2848">
        <f t="shared" si="898"/>
        <v>2784</v>
      </c>
      <c r="V2848">
        <v>232.08333333335199</v>
      </c>
      <c r="W2848">
        <f t="shared" si="901"/>
        <v>232</v>
      </c>
      <c r="X2848" t="str" cm="1">
        <f t="array" aca="1" ref="X2848" ca="1">IFERROR(INDEX('PC&amp;PD'!$A$1:$AS$19,ROW('PC&amp;PD'!$A$19),MATCH(INDIRECT(T2848),'PC&amp;PD'!$A$1:$AS$1,0)),"")</f>
        <v/>
      </c>
      <c r="AA2848" t="str">
        <f t="shared" si="889"/>
        <v/>
      </c>
      <c r="AB2848" t="str">
        <f t="shared" si="890"/>
        <v/>
      </c>
      <c r="AC2848" t="e">
        <f t="shared" ca="1" si="891"/>
        <v>#VALUE!</v>
      </c>
      <c r="AD2848" t="str" cm="1">
        <f t="array" aca="1" ref="AD2848" ca="1">IFERROR(IF((LEFT(INDIRECT("$F"&amp;$S2848),4))="GOTS",IF($G2848="Organic","GOTS_Organic_raw",(IF($G2848="Responsible","GOTS_Responsible",(IF($G2848="No Attribute (Conventional)","GOTS_conventional",(IF($G2848="Recycled Pre/Post-Consumer","GOTS_pre_post",(IF($G2848="In-Conversion","GOTS_in_conversion",(IF($G2848="Sustainably Sourced","Sustainably_sourced",(IF($G2848="Recycled pre-consumer organic","GOTS_recycled_organic",""))))))))))))),IF($G2848="Organic","Organic",(IF($G2848="Responsible","Responsible",(IF($G2848="No Attribute (Conventional)","No_Attribute_Conventional",(IF($G2848="Recycled Pre/Post-Consumer","Recycled_Pre_Post_Consumer",(IF($G2848="In-Conversion","In_Conversion",(IF($G2848="Recycled Pre-Consumer","Recycled_Pre_Consumer",(IF($G2848="Recycled Post-Consumer","Recycled_Post_Consumer",(IF($G2848="Sustainably Sourced","Sustainably_sourced",(IF($G2848="Recycled pre-consumer organic","GOTS_recycled_organic","")))))))))))))))))),"")</f>
        <v/>
      </c>
      <c r="AE2848" t="e" cm="1">
        <f t="array" aca="1" ref="AE2848" ca="1">IF($I2848="",IF(INDIRECT("$F"&amp;$S2848)="","",IF(LEFT(INDIRECT("$F"&amp;$S2848),3)="GRS","GRS_RCS_RM",IF((LEFT(INDIRECT("$F"&amp;$S2848),3))="RCS","GRS_RCS_RM",IF(INDIRECT("$F"&amp;$S2848)="OCS (No Label)","OCS_Conversion_RM",IF(LEFT(INDIRECT("$F"&amp;$S2848),3)="OCS","OCS_RM",IF(RIGHT(INDIRECT("$F"&amp;$S2848),10)="conversion","GOTS_RM_conversion",IF((LEFT(INDIRECT("$F"&amp;$S2848),4))="GOTS","GOTS_RM","Responsible_RM"))))))),"DELETERM")</f>
        <v>#VALUE!</v>
      </c>
      <c r="AF2848" t="e" cm="1">
        <f t="array" aca="1" ref="AF2848" ca="1">IF($S2848="","",INDIRECT("$Z"&amp;$S2848))</f>
        <v>#VALUE!</v>
      </c>
      <c r="AG2848" t="str">
        <f t="shared" si="892"/>
        <v/>
      </c>
      <c r="AH2848" t="str" cm="1">
        <f t="array" aca="1" ref="AH2848" ca="1">IFERROR(INDIRECT("$ag"&amp;S2848),"")</f>
        <v/>
      </c>
      <c r="AI2848" t="e" cm="1">
        <f t="array" aca="1" ref="AI2848" ca="1">INDIRECT("O"&amp;S2848)</f>
        <v>#VALUE!</v>
      </c>
      <c r="AJ2848" t="str">
        <f t="shared" si="893"/>
        <v/>
      </c>
    </row>
    <row r="2849" spans="1:36" ht="16.5" customHeight="1">
      <c r="A2849" s="129"/>
      <c r="B2849" s="134"/>
      <c r="C2849" s="135"/>
      <c r="D2849" s="146"/>
      <c r="E2849" s="146"/>
      <c r="F2849" s="135"/>
      <c r="G2849" s="147"/>
      <c r="H2849" s="147"/>
      <c r="I2849" s="147"/>
      <c r="J2849" s="147"/>
      <c r="K2849" s="38"/>
      <c r="L2849" s="143"/>
      <c r="M2849" s="143"/>
      <c r="N2849" s="61"/>
      <c r="O2849" s="314"/>
      <c r="Q2849" t="str">
        <f t="shared" si="888"/>
        <v/>
      </c>
      <c r="S2849" t="e">
        <f t="shared" ca="1" si="897"/>
        <v>#VALUE!</v>
      </c>
      <c r="T2849" t="e">
        <f t="shared" ca="1" si="894"/>
        <v>#VALUE!</v>
      </c>
      <c r="U2849">
        <f t="shared" si="898"/>
        <v>2784</v>
      </c>
      <c r="V2849">
        <v>232.16666666668499</v>
      </c>
      <c r="W2849">
        <f t="shared" si="901"/>
        <v>232</v>
      </c>
      <c r="X2849" t="str" cm="1">
        <f t="array" aca="1" ref="X2849" ca="1">IFERROR(INDEX('PC&amp;PD'!$A$1:$AS$19,ROW('PC&amp;PD'!$A$19),MATCH(INDIRECT(T2849),'PC&amp;PD'!$A$1:$AS$1,0)),"")</f>
        <v/>
      </c>
      <c r="AA2849" t="str">
        <f t="shared" si="889"/>
        <v/>
      </c>
      <c r="AB2849" t="str">
        <f t="shared" si="890"/>
        <v/>
      </c>
      <c r="AC2849" t="e">
        <f t="shared" ca="1" si="891"/>
        <v>#VALUE!</v>
      </c>
      <c r="AD2849" t="str" cm="1">
        <f t="array" aca="1" ref="AD2849" ca="1">IFERROR(IF((LEFT(INDIRECT("$F"&amp;$S2849),4))="GOTS",IF($G2849="Organic","GOTS_Organic_raw",(IF($G2849="Responsible","GOTS_Responsible",(IF($G2849="No Attribute (Conventional)","GOTS_conventional",(IF($G2849="Recycled Pre/Post-Consumer","GOTS_pre_post",(IF($G2849="In-Conversion","GOTS_in_conversion",(IF($G2849="Sustainably Sourced","Sustainably_sourced",(IF($G2849="Recycled pre-consumer organic","GOTS_recycled_organic",""))))))))))))),IF($G2849="Organic","Organic",(IF($G2849="Responsible","Responsible",(IF($G2849="No Attribute (Conventional)","No_Attribute_Conventional",(IF($G2849="Recycled Pre/Post-Consumer","Recycled_Pre_Post_Consumer",(IF($G2849="In-Conversion","In_Conversion",(IF($G2849="Recycled Pre-Consumer","Recycled_Pre_Consumer",(IF($G2849="Recycled Post-Consumer","Recycled_Post_Consumer",(IF($G2849="Sustainably Sourced","Sustainably_sourced",(IF($G2849="Recycled pre-consumer organic","GOTS_recycled_organic","")))))))))))))))))),"")</f>
        <v/>
      </c>
      <c r="AE2849" t="e" cm="1">
        <f t="array" aca="1" ref="AE2849" ca="1">IF($I2849="",IF(INDIRECT("$F"&amp;$S2849)="","",IF(LEFT(INDIRECT("$F"&amp;$S2849),3)="GRS","GRS_RCS_RM",IF((LEFT(INDIRECT("$F"&amp;$S2849),3))="RCS","GRS_RCS_RM",IF(INDIRECT("$F"&amp;$S2849)="OCS (No Label)","OCS_Conversion_RM",IF(LEFT(INDIRECT("$F"&amp;$S2849),3)="OCS","OCS_RM",IF(RIGHT(INDIRECT("$F"&amp;$S2849),10)="conversion","GOTS_RM_conversion",IF((LEFT(INDIRECT("$F"&amp;$S2849),4))="GOTS","GOTS_RM","Responsible_RM"))))))),"DELETERM")</f>
        <v>#VALUE!</v>
      </c>
      <c r="AF2849" t="e" cm="1">
        <f t="array" aca="1" ref="AF2849" ca="1">IF($S2849="","",INDIRECT("$Z"&amp;$S2849))</f>
        <v>#VALUE!</v>
      </c>
      <c r="AG2849" t="str">
        <f t="shared" si="892"/>
        <v/>
      </c>
      <c r="AH2849" t="str" cm="1">
        <f t="array" aca="1" ref="AH2849" ca="1">IFERROR(INDIRECT("$ag"&amp;S2849),"")</f>
        <v/>
      </c>
      <c r="AI2849" t="e" cm="1">
        <f t="array" aca="1" ref="AI2849" ca="1">INDIRECT("O"&amp;S2849)</f>
        <v>#VALUE!</v>
      </c>
      <c r="AJ2849" t="str">
        <f t="shared" si="893"/>
        <v/>
      </c>
    </row>
    <row r="2850" spans="1:36" ht="16.5" customHeight="1">
      <c r="A2850" s="129"/>
      <c r="B2850" s="134"/>
      <c r="C2850" s="135"/>
      <c r="D2850" s="146"/>
      <c r="E2850" s="146"/>
      <c r="F2850" s="135"/>
      <c r="G2850" s="147"/>
      <c r="H2850" s="147"/>
      <c r="I2850" s="147"/>
      <c r="J2850" s="147"/>
      <c r="K2850" s="38"/>
      <c r="L2850" s="143"/>
      <c r="M2850" s="143"/>
      <c r="N2850" s="61"/>
      <c r="O2850" s="314"/>
      <c r="Q2850" t="str">
        <f t="shared" si="888"/>
        <v/>
      </c>
      <c r="S2850" t="e">
        <f t="shared" ca="1" si="897"/>
        <v>#VALUE!</v>
      </c>
      <c r="T2850" t="e">
        <f t="shared" ca="1" si="894"/>
        <v>#VALUE!</v>
      </c>
      <c r="U2850">
        <f t="shared" si="898"/>
        <v>2784</v>
      </c>
      <c r="V2850">
        <v>232.25000000001799</v>
      </c>
      <c r="W2850">
        <f t="shared" si="901"/>
        <v>232</v>
      </c>
      <c r="X2850" t="str" cm="1">
        <f t="array" aca="1" ref="X2850" ca="1">IFERROR(INDEX('PC&amp;PD'!$A$1:$AS$19,ROW('PC&amp;PD'!$A$19),MATCH(INDIRECT(T2850),'PC&amp;PD'!$A$1:$AS$1,0)),"")</f>
        <v/>
      </c>
      <c r="AA2850" t="str">
        <f t="shared" si="889"/>
        <v/>
      </c>
      <c r="AB2850" t="str">
        <f t="shared" si="890"/>
        <v/>
      </c>
      <c r="AC2850" t="e">
        <f t="shared" ca="1" si="891"/>
        <v>#VALUE!</v>
      </c>
      <c r="AD2850" t="str" cm="1">
        <f t="array" aca="1" ref="AD2850" ca="1">IFERROR(IF((LEFT(INDIRECT("$F"&amp;$S2850),4))="GOTS",IF($G2850="Organic","GOTS_Organic_raw",(IF($G2850="Responsible","GOTS_Responsible",(IF($G2850="No Attribute (Conventional)","GOTS_conventional",(IF($G2850="Recycled Pre/Post-Consumer","GOTS_pre_post",(IF($G2850="In-Conversion","GOTS_in_conversion",(IF($G2850="Sustainably Sourced","Sustainably_sourced",(IF($G2850="Recycled pre-consumer organic","GOTS_recycled_organic",""))))))))))))),IF($G2850="Organic","Organic",(IF($G2850="Responsible","Responsible",(IF($G2850="No Attribute (Conventional)","No_Attribute_Conventional",(IF($G2850="Recycled Pre/Post-Consumer","Recycled_Pre_Post_Consumer",(IF($G2850="In-Conversion","In_Conversion",(IF($G2850="Recycled Pre-Consumer","Recycled_Pre_Consumer",(IF($G2850="Recycled Post-Consumer","Recycled_Post_Consumer",(IF($G2850="Sustainably Sourced","Sustainably_sourced",(IF($G2850="Recycled pre-consumer organic","GOTS_recycled_organic","")))))))))))))))))),"")</f>
        <v/>
      </c>
      <c r="AE2850" t="e" cm="1">
        <f t="array" aca="1" ref="AE2850" ca="1">IF($I2850="",IF(INDIRECT("$F"&amp;$S2850)="","",IF(LEFT(INDIRECT("$F"&amp;$S2850),3)="GRS","GRS_RCS_RM",IF((LEFT(INDIRECT("$F"&amp;$S2850),3))="RCS","GRS_RCS_RM",IF(INDIRECT("$F"&amp;$S2850)="OCS (No Label)","OCS_Conversion_RM",IF(LEFT(INDIRECT("$F"&amp;$S2850),3)="OCS","OCS_RM",IF(RIGHT(INDIRECT("$F"&amp;$S2850),10)="conversion","GOTS_RM_conversion",IF((LEFT(INDIRECT("$F"&amp;$S2850),4))="GOTS","GOTS_RM","Responsible_RM"))))))),"DELETERM")</f>
        <v>#VALUE!</v>
      </c>
      <c r="AF2850" t="e" cm="1">
        <f t="array" aca="1" ref="AF2850" ca="1">IF($S2850="","",INDIRECT("$Z"&amp;$S2850))</f>
        <v>#VALUE!</v>
      </c>
      <c r="AG2850" t="str">
        <f t="shared" si="892"/>
        <v/>
      </c>
      <c r="AH2850" t="str" cm="1">
        <f t="array" aca="1" ref="AH2850" ca="1">IFERROR(INDIRECT("$ag"&amp;S2850),"")</f>
        <v/>
      </c>
      <c r="AI2850" t="e" cm="1">
        <f t="array" aca="1" ref="AI2850" ca="1">INDIRECT("O"&amp;S2850)</f>
        <v>#VALUE!</v>
      </c>
      <c r="AJ2850" t="str">
        <f t="shared" si="893"/>
        <v/>
      </c>
    </row>
    <row r="2851" spans="1:36" ht="16.5" customHeight="1">
      <c r="A2851" s="129"/>
      <c r="B2851" s="134"/>
      <c r="C2851" s="135"/>
      <c r="D2851" s="146"/>
      <c r="E2851" s="146"/>
      <c r="F2851" s="135"/>
      <c r="G2851" s="147"/>
      <c r="H2851" s="147"/>
      <c r="I2851" s="147"/>
      <c r="J2851" s="147"/>
      <c r="K2851" s="38"/>
      <c r="L2851" s="143"/>
      <c r="M2851" s="143"/>
      <c r="N2851" s="61"/>
      <c r="O2851" s="314"/>
      <c r="Q2851" t="str">
        <f t="shared" si="888"/>
        <v/>
      </c>
      <c r="S2851" t="e">
        <f t="shared" ca="1" si="897"/>
        <v>#VALUE!</v>
      </c>
      <c r="T2851" t="e">
        <f t="shared" ca="1" si="894"/>
        <v>#VALUE!</v>
      </c>
      <c r="U2851">
        <f t="shared" si="898"/>
        <v>2784</v>
      </c>
      <c r="V2851">
        <v>232.33333333335199</v>
      </c>
      <c r="W2851">
        <f t="shared" si="901"/>
        <v>232</v>
      </c>
      <c r="X2851" t="str" cm="1">
        <f t="array" aca="1" ref="X2851" ca="1">IFERROR(INDEX('PC&amp;PD'!$A$1:$AS$19,ROW('PC&amp;PD'!$A$19),MATCH(INDIRECT(T2851),'PC&amp;PD'!$A$1:$AS$1,0)),"")</f>
        <v/>
      </c>
      <c r="AA2851" t="str">
        <f t="shared" si="889"/>
        <v/>
      </c>
      <c r="AB2851" t="str">
        <f t="shared" si="890"/>
        <v/>
      </c>
      <c r="AC2851" t="e">
        <f t="shared" ca="1" si="891"/>
        <v>#VALUE!</v>
      </c>
      <c r="AD2851" t="str" cm="1">
        <f t="array" aca="1" ref="AD2851" ca="1">IFERROR(IF((LEFT(INDIRECT("$F"&amp;$S2851),4))="GOTS",IF($G2851="Organic","GOTS_Organic_raw",(IF($G2851="Responsible","GOTS_Responsible",(IF($G2851="No Attribute (Conventional)","GOTS_conventional",(IF($G2851="Recycled Pre/Post-Consumer","GOTS_pre_post",(IF($G2851="In-Conversion","GOTS_in_conversion",(IF($G2851="Sustainably Sourced","Sustainably_sourced",(IF($G2851="Recycled pre-consumer organic","GOTS_recycled_organic",""))))))))))))),IF($G2851="Organic","Organic",(IF($G2851="Responsible","Responsible",(IF($G2851="No Attribute (Conventional)","No_Attribute_Conventional",(IF($G2851="Recycled Pre/Post-Consumer","Recycled_Pre_Post_Consumer",(IF($G2851="In-Conversion","In_Conversion",(IF($G2851="Recycled Pre-Consumer","Recycled_Pre_Consumer",(IF($G2851="Recycled Post-Consumer","Recycled_Post_Consumer",(IF($G2851="Sustainably Sourced","Sustainably_sourced",(IF($G2851="Recycled pre-consumer organic","GOTS_recycled_organic","")))))))))))))))))),"")</f>
        <v/>
      </c>
      <c r="AE2851" t="e" cm="1">
        <f t="array" aca="1" ref="AE2851" ca="1">IF($I2851="",IF(INDIRECT("$F"&amp;$S2851)="","",IF(LEFT(INDIRECT("$F"&amp;$S2851),3)="GRS","GRS_RCS_RM",IF((LEFT(INDIRECT("$F"&amp;$S2851),3))="RCS","GRS_RCS_RM",IF(INDIRECT("$F"&amp;$S2851)="OCS (No Label)","OCS_Conversion_RM",IF(LEFT(INDIRECT("$F"&amp;$S2851),3)="OCS","OCS_RM",IF(RIGHT(INDIRECT("$F"&amp;$S2851),10)="conversion","GOTS_RM_conversion",IF((LEFT(INDIRECT("$F"&amp;$S2851),4))="GOTS","GOTS_RM","Responsible_RM"))))))),"DELETERM")</f>
        <v>#VALUE!</v>
      </c>
      <c r="AF2851" t="e" cm="1">
        <f t="array" aca="1" ref="AF2851" ca="1">IF($S2851="","",INDIRECT("$Z"&amp;$S2851))</f>
        <v>#VALUE!</v>
      </c>
      <c r="AG2851" t="str">
        <f t="shared" si="892"/>
        <v/>
      </c>
      <c r="AH2851" t="str" cm="1">
        <f t="array" aca="1" ref="AH2851" ca="1">IFERROR(INDIRECT("$ag"&amp;S2851),"")</f>
        <v/>
      </c>
      <c r="AI2851" t="e" cm="1">
        <f t="array" aca="1" ref="AI2851" ca="1">INDIRECT("O"&amp;S2851)</f>
        <v>#VALUE!</v>
      </c>
      <c r="AJ2851" t="str">
        <f t="shared" si="893"/>
        <v/>
      </c>
    </row>
    <row r="2852" spans="1:36" ht="16.5" customHeight="1">
      <c r="A2852" s="129"/>
      <c r="B2852" s="134"/>
      <c r="C2852" s="135"/>
      <c r="D2852" s="146"/>
      <c r="E2852" s="146"/>
      <c r="F2852" s="135"/>
      <c r="G2852" s="147"/>
      <c r="H2852" s="147"/>
      <c r="I2852" s="147"/>
      <c r="J2852" s="147"/>
      <c r="K2852" s="38"/>
      <c r="L2852" s="143"/>
      <c r="M2852" s="143"/>
      <c r="N2852" s="61"/>
      <c r="O2852" s="314"/>
      <c r="Q2852" t="str">
        <f t="shared" si="888"/>
        <v/>
      </c>
      <c r="S2852" t="e">
        <f t="shared" ca="1" si="897"/>
        <v>#VALUE!</v>
      </c>
      <c r="T2852" t="e">
        <f t="shared" ca="1" si="894"/>
        <v>#VALUE!</v>
      </c>
      <c r="U2852">
        <f t="shared" si="898"/>
        <v>2784</v>
      </c>
      <c r="V2852">
        <v>232.41666666668499</v>
      </c>
      <c r="W2852">
        <f t="shared" si="901"/>
        <v>232</v>
      </c>
      <c r="X2852" t="str" cm="1">
        <f t="array" aca="1" ref="X2852" ca="1">IFERROR(INDEX('PC&amp;PD'!$A$1:$AS$19,ROW('PC&amp;PD'!$A$19),MATCH(INDIRECT(T2852),'PC&amp;PD'!$A$1:$AS$1,0)),"")</f>
        <v/>
      </c>
      <c r="AA2852" t="str">
        <f t="shared" si="889"/>
        <v/>
      </c>
      <c r="AB2852" t="str">
        <f t="shared" si="890"/>
        <v/>
      </c>
      <c r="AC2852" t="e">
        <f t="shared" ca="1" si="891"/>
        <v>#VALUE!</v>
      </c>
      <c r="AD2852" t="str" cm="1">
        <f t="array" aca="1" ref="AD2852" ca="1">IFERROR(IF((LEFT(INDIRECT("$F"&amp;$S2852),4))="GOTS",IF($G2852="Organic","GOTS_Organic_raw",(IF($G2852="Responsible","GOTS_Responsible",(IF($G2852="No Attribute (Conventional)","GOTS_conventional",(IF($G2852="Recycled Pre/Post-Consumer","GOTS_pre_post",(IF($G2852="In-Conversion","GOTS_in_conversion",(IF($G2852="Sustainably Sourced","Sustainably_sourced",(IF($G2852="Recycled pre-consumer organic","GOTS_recycled_organic",""))))))))))))),IF($G2852="Organic","Organic",(IF($G2852="Responsible","Responsible",(IF($G2852="No Attribute (Conventional)","No_Attribute_Conventional",(IF($G2852="Recycled Pre/Post-Consumer","Recycled_Pre_Post_Consumer",(IF($G2852="In-Conversion","In_Conversion",(IF($G2852="Recycled Pre-Consumer","Recycled_Pre_Consumer",(IF($G2852="Recycled Post-Consumer","Recycled_Post_Consumer",(IF($G2852="Sustainably Sourced","Sustainably_sourced",(IF($G2852="Recycled pre-consumer organic","GOTS_recycled_organic","")))))))))))))))))),"")</f>
        <v/>
      </c>
      <c r="AE2852" t="e" cm="1">
        <f t="array" aca="1" ref="AE2852" ca="1">IF($I2852="",IF(INDIRECT("$F"&amp;$S2852)="","",IF(LEFT(INDIRECT("$F"&amp;$S2852),3)="GRS","GRS_RCS_RM",IF((LEFT(INDIRECT("$F"&amp;$S2852),3))="RCS","GRS_RCS_RM",IF(INDIRECT("$F"&amp;$S2852)="OCS (No Label)","OCS_Conversion_RM",IF(LEFT(INDIRECT("$F"&amp;$S2852),3)="OCS","OCS_RM",IF(RIGHT(INDIRECT("$F"&amp;$S2852),10)="conversion","GOTS_RM_conversion",IF((LEFT(INDIRECT("$F"&amp;$S2852),4))="GOTS","GOTS_RM","Responsible_RM"))))))),"DELETERM")</f>
        <v>#VALUE!</v>
      </c>
      <c r="AF2852" t="e" cm="1">
        <f t="array" aca="1" ref="AF2852" ca="1">IF($S2852="","",INDIRECT("$Z"&amp;$S2852))</f>
        <v>#VALUE!</v>
      </c>
      <c r="AG2852" t="str">
        <f t="shared" si="892"/>
        <v/>
      </c>
      <c r="AH2852" t="str" cm="1">
        <f t="array" aca="1" ref="AH2852" ca="1">IFERROR(INDIRECT("$ag"&amp;S2852),"")</f>
        <v/>
      </c>
      <c r="AI2852" t="e" cm="1">
        <f t="array" aca="1" ref="AI2852" ca="1">INDIRECT("O"&amp;S2852)</f>
        <v>#VALUE!</v>
      </c>
      <c r="AJ2852" t="str">
        <f t="shared" si="893"/>
        <v/>
      </c>
    </row>
    <row r="2853" spans="1:36" ht="16.5" customHeight="1">
      <c r="A2853" s="130"/>
      <c r="B2853" s="136"/>
      <c r="C2853" s="137"/>
      <c r="D2853" s="146"/>
      <c r="E2853" s="146"/>
      <c r="F2853" s="137"/>
      <c r="G2853" s="147"/>
      <c r="H2853" s="147"/>
      <c r="I2853" s="147"/>
      <c r="J2853" s="147"/>
      <c r="K2853" s="38"/>
      <c r="L2853" s="144"/>
      <c r="M2853" s="144"/>
      <c r="N2853" s="61"/>
      <c r="O2853" s="314"/>
      <c r="Q2853" t="str">
        <f t="shared" si="888"/>
        <v/>
      </c>
      <c r="S2853" t="e">
        <f t="shared" ca="1" si="897"/>
        <v>#VALUE!</v>
      </c>
      <c r="T2853" t="e">
        <f t="shared" ca="1" si="894"/>
        <v>#VALUE!</v>
      </c>
      <c r="U2853">
        <f t="shared" si="898"/>
        <v>2784</v>
      </c>
      <c r="V2853">
        <v>232.50000000001799</v>
      </c>
      <c r="W2853">
        <f t="shared" si="901"/>
        <v>232</v>
      </c>
      <c r="X2853" t="str" cm="1">
        <f t="array" aca="1" ref="X2853" ca="1">IFERROR(INDEX('PC&amp;PD'!$A$1:$AS$19,ROW('PC&amp;PD'!$A$19),MATCH(INDIRECT(T2853),'PC&amp;PD'!$A$1:$AS$1,0)),"")</f>
        <v/>
      </c>
      <c r="AA2853" t="str">
        <f t="shared" si="889"/>
        <v/>
      </c>
      <c r="AB2853" t="str">
        <f t="shared" si="890"/>
        <v/>
      </c>
      <c r="AC2853" t="e">
        <f t="shared" ca="1" si="891"/>
        <v>#VALUE!</v>
      </c>
      <c r="AD2853" t="str" cm="1">
        <f t="array" aca="1" ref="AD2853" ca="1">IFERROR(IF((LEFT(INDIRECT("$F"&amp;$S2853),4))="GOTS",IF($G2853="Organic","GOTS_Organic_raw",(IF($G2853="Responsible","GOTS_Responsible",(IF($G2853="No Attribute (Conventional)","GOTS_conventional",(IF($G2853="Recycled Pre/Post-Consumer","GOTS_pre_post",(IF($G2853="In-Conversion","GOTS_in_conversion",(IF($G2853="Sustainably Sourced","Sustainably_sourced",(IF($G2853="Recycled pre-consumer organic","GOTS_recycled_organic",""))))))))))))),IF($G2853="Organic","Organic",(IF($G2853="Responsible","Responsible",(IF($G2853="No Attribute (Conventional)","No_Attribute_Conventional",(IF($G2853="Recycled Pre/Post-Consumer","Recycled_Pre_Post_Consumer",(IF($G2853="In-Conversion","In_Conversion",(IF($G2853="Recycled Pre-Consumer","Recycled_Pre_Consumer",(IF($G2853="Recycled Post-Consumer","Recycled_Post_Consumer",(IF($G2853="Sustainably Sourced","Sustainably_sourced",(IF($G2853="Recycled pre-consumer organic","GOTS_recycled_organic","")))))))))))))))))),"")</f>
        <v/>
      </c>
      <c r="AE2853" t="e" cm="1">
        <f t="array" aca="1" ref="AE2853" ca="1">IF($I2853="",IF(INDIRECT("$F"&amp;$S2853)="","",IF(LEFT(INDIRECT("$F"&amp;$S2853),3)="GRS","GRS_RCS_RM",IF((LEFT(INDIRECT("$F"&amp;$S2853),3))="RCS","GRS_RCS_RM",IF(INDIRECT("$F"&amp;$S2853)="OCS (No Label)","OCS_Conversion_RM",IF(LEFT(INDIRECT("$F"&amp;$S2853),3)="OCS","OCS_RM",IF(RIGHT(INDIRECT("$F"&amp;$S2853),10)="conversion","GOTS_RM_conversion",IF((LEFT(INDIRECT("$F"&amp;$S2853),4))="GOTS","GOTS_RM","Responsible_RM"))))))),"DELETERM")</f>
        <v>#VALUE!</v>
      </c>
      <c r="AF2853" t="e" cm="1">
        <f t="array" aca="1" ref="AF2853" ca="1">IF($S2853="","",INDIRECT("$Z"&amp;$S2853))</f>
        <v>#VALUE!</v>
      </c>
      <c r="AG2853" t="str">
        <f t="shared" si="892"/>
        <v/>
      </c>
      <c r="AH2853" t="str" cm="1">
        <f t="array" aca="1" ref="AH2853" ca="1">IFERROR(INDIRECT("$ag"&amp;S2853),"")</f>
        <v/>
      </c>
      <c r="AI2853" t="e" cm="1">
        <f t="array" aca="1" ref="AI2853" ca="1">INDIRECT("O"&amp;S2853)</f>
        <v>#VALUE!</v>
      </c>
      <c r="AJ2853" t="str">
        <f t="shared" si="893"/>
        <v/>
      </c>
    </row>
    <row r="2854" spans="1:36" ht="16.5" customHeight="1">
      <c r="A2854" s="130"/>
      <c r="B2854" s="136"/>
      <c r="C2854" s="137"/>
      <c r="D2854" s="146"/>
      <c r="E2854" s="146"/>
      <c r="F2854" s="137"/>
      <c r="G2854" s="147"/>
      <c r="H2854" s="147"/>
      <c r="I2854" s="147"/>
      <c r="J2854" s="147"/>
      <c r="K2854" s="38"/>
      <c r="L2854" s="144"/>
      <c r="M2854" s="144"/>
      <c r="N2854" s="61"/>
      <c r="O2854" s="314"/>
      <c r="Q2854" t="str">
        <f t="shared" si="888"/>
        <v/>
      </c>
      <c r="S2854" t="e">
        <f t="shared" ca="1" si="897"/>
        <v>#VALUE!</v>
      </c>
      <c r="T2854" t="e">
        <f t="shared" ca="1" si="894"/>
        <v>#VALUE!</v>
      </c>
      <c r="U2854">
        <f t="shared" si="898"/>
        <v>2784</v>
      </c>
      <c r="V2854">
        <v>232.58333333335199</v>
      </c>
      <c r="W2854">
        <f t="shared" si="901"/>
        <v>232</v>
      </c>
      <c r="X2854" t="str" cm="1">
        <f t="array" aca="1" ref="X2854" ca="1">IFERROR(INDEX('PC&amp;PD'!$A$1:$AS$19,ROW('PC&amp;PD'!$A$19),MATCH(INDIRECT(T2854),'PC&amp;PD'!$A$1:$AS$1,0)),"")</f>
        <v/>
      </c>
      <c r="AA2854" t="str">
        <f t="shared" si="889"/>
        <v/>
      </c>
      <c r="AB2854" t="str">
        <f t="shared" si="890"/>
        <v/>
      </c>
      <c r="AC2854" t="e">
        <f t="shared" ca="1" si="891"/>
        <v>#VALUE!</v>
      </c>
      <c r="AD2854" t="str" cm="1">
        <f t="array" aca="1" ref="AD2854" ca="1">IFERROR(IF((LEFT(INDIRECT("$F"&amp;$S2854),4))="GOTS",IF($G2854="Organic","GOTS_Organic_raw",(IF($G2854="Responsible","GOTS_Responsible",(IF($G2854="No Attribute (Conventional)","GOTS_conventional",(IF($G2854="Recycled Pre/Post-Consumer","GOTS_pre_post",(IF($G2854="In-Conversion","GOTS_in_conversion",(IF($G2854="Sustainably Sourced","Sustainably_sourced",(IF($G2854="Recycled pre-consumer organic","GOTS_recycled_organic",""))))))))))))),IF($G2854="Organic","Organic",(IF($G2854="Responsible","Responsible",(IF($G2854="No Attribute (Conventional)","No_Attribute_Conventional",(IF($G2854="Recycled Pre/Post-Consumer","Recycled_Pre_Post_Consumer",(IF($G2854="In-Conversion","In_Conversion",(IF($G2854="Recycled Pre-Consumer","Recycled_Pre_Consumer",(IF($G2854="Recycled Post-Consumer","Recycled_Post_Consumer",(IF($G2854="Sustainably Sourced","Sustainably_sourced",(IF($G2854="Recycled pre-consumer organic","GOTS_recycled_organic","")))))))))))))))))),"")</f>
        <v/>
      </c>
      <c r="AE2854" t="e" cm="1">
        <f t="array" aca="1" ref="AE2854" ca="1">IF($I2854="",IF(INDIRECT("$F"&amp;$S2854)="","",IF(LEFT(INDIRECT("$F"&amp;$S2854),3)="GRS","GRS_RCS_RM",IF((LEFT(INDIRECT("$F"&amp;$S2854),3))="RCS","GRS_RCS_RM",IF(INDIRECT("$F"&amp;$S2854)="OCS (No Label)","OCS_Conversion_RM",IF(LEFT(INDIRECT("$F"&amp;$S2854),3)="OCS","OCS_RM",IF(RIGHT(INDIRECT("$F"&amp;$S2854),10)="conversion","GOTS_RM_conversion",IF((LEFT(INDIRECT("$F"&amp;$S2854),4))="GOTS","GOTS_RM","Responsible_RM"))))))),"DELETERM")</f>
        <v>#VALUE!</v>
      </c>
      <c r="AF2854" t="e" cm="1">
        <f t="array" aca="1" ref="AF2854" ca="1">IF($S2854="","",INDIRECT("$Z"&amp;$S2854))</f>
        <v>#VALUE!</v>
      </c>
      <c r="AG2854" t="str">
        <f t="shared" si="892"/>
        <v/>
      </c>
      <c r="AH2854" t="str" cm="1">
        <f t="array" aca="1" ref="AH2854" ca="1">IFERROR(INDIRECT("$ag"&amp;S2854),"")</f>
        <v/>
      </c>
      <c r="AI2854" t="e" cm="1">
        <f t="array" aca="1" ref="AI2854" ca="1">INDIRECT("O"&amp;S2854)</f>
        <v>#VALUE!</v>
      </c>
      <c r="AJ2854" t="str">
        <f t="shared" si="893"/>
        <v/>
      </c>
    </row>
    <row r="2855" spans="1:36" ht="16.5" customHeight="1">
      <c r="A2855" s="130"/>
      <c r="B2855" s="136"/>
      <c r="C2855" s="137"/>
      <c r="D2855" s="146"/>
      <c r="E2855" s="146"/>
      <c r="F2855" s="137"/>
      <c r="G2855" s="147"/>
      <c r="H2855" s="147"/>
      <c r="I2855" s="147"/>
      <c r="J2855" s="147"/>
      <c r="K2855" s="38"/>
      <c r="L2855" s="144"/>
      <c r="M2855" s="144"/>
      <c r="N2855" s="61"/>
      <c r="O2855" s="314"/>
      <c r="Q2855" t="str">
        <f t="shared" si="888"/>
        <v/>
      </c>
      <c r="S2855" t="e">
        <f t="shared" ca="1" si="897"/>
        <v>#VALUE!</v>
      </c>
      <c r="T2855" t="e">
        <f t="shared" ca="1" si="894"/>
        <v>#VALUE!</v>
      </c>
      <c r="U2855">
        <f t="shared" si="898"/>
        <v>2784</v>
      </c>
      <c r="V2855">
        <v>232.66666666668499</v>
      </c>
      <c r="W2855">
        <f t="shared" si="901"/>
        <v>232</v>
      </c>
      <c r="X2855" t="str" cm="1">
        <f t="array" aca="1" ref="X2855" ca="1">IFERROR(INDEX('PC&amp;PD'!$A$1:$AS$19,ROW('PC&amp;PD'!$A$19),MATCH(INDIRECT(T2855),'PC&amp;PD'!$A$1:$AS$1,0)),"")</f>
        <v/>
      </c>
      <c r="AA2855" t="str">
        <f t="shared" si="889"/>
        <v/>
      </c>
      <c r="AB2855" t="str">
        <f t="shared" si="890"/>
        <v/>
      </c>
      <c r="AC2855" t="e">
        <f t="shared" ca="1" si="891"/>
        <v>#VALUE!</v>
      </c>
      <c r="AD2855" t="str" cm="1">
        <f t="array" aca="1" ref="AD2855" ca="1">IFERROR(IF((LEFT(INDIRECT("$F"&amp;$S2855),4))="GOTS",IF($G2855="Organic","GOTS_Organic_raw",(IF($G2855="Responsible","GOTS_Responsible",(IF($G2855="No Attribute (Conventional)","GOTS_conventional",(IF($G2855="Recycled Pre/Post-Consumer","GOTS_pre_post",(IF($G2855="In-Conversion","GOTS_in_conversion",(IF($G2855="Sustainably Sourced","Sustainably_sourced",(IF($G2855="Recycled pre-consumer organic","GOTS_recycled_organic",""))))))))))))),IF($G2855="Organic","Organic",(IF($G2855="Responsible","Responsible",(IF($G2855="No Attribute (Conventional)","No_Attribute_Conventional",(IF($G2855="Recycled Pre/Post-Consumer","Recycled_Pre_Post_Consumer",(IF($G2855="In-Conversion","In_Conversion",(IF($G2855="Recycled Pre-Consumer","Recycled_Pre_Consumer",(IF($G2855="Recycled Post-Consumer","Recycled_Post_Consumer",(IF($G2855="Sustainably Sourced","Sustainably_sourced",(IF($G2855="Recycled pre-consumer organic","GOTS_recycled_organic","")))))))))))))))))),"")</f>
        <v/>
      </c>
      <c r="AE2855" t="e" cm="1">
        <f t="array" aca="1" ref="AE2855" ca="1">IF($I2855="",IF(INDIRECT("$F"&amp;$S2855)="","",IF(LEFT(INDIRECT("$F"&amp;$S2855),3)="GRS","GRS_RCS_RM",IF((LEFT(INDIRECT("$F"&amp;$S2855),3))="RCS","GRS_RCS_RM",IF(INDIRECT("$F"&amp;$S2855)="OCS (No Label)","OCS_Conversion_RM",IF(LEFT(INDIRECT("$F"&amp;$S2855),3)="OCS","OCS_RM",IF(RIGHT(INDIRECT("$F"&amp;$S2855),10)="conversion","GOTS_RM_conversion",IF((LEFT(INDIRECT("$F"&amp;$S2855),4))="GOTS","GOTS_RM","Responsible_RM"))))))),"DELETERM")</f>
        <v>#VALUE!</v>
      </c>
      <c r="AF2855" t="e" cm="1">
        <f t="array" aca="1" ref="AF2855" ca="1">IF($S2855="","",INDIRECT("$Z"&amp;$S2855))</f>
        <v>#VALUE!</v>
      </c>
      <c r="AG2855" t="str">
        <f t="shared" si="892"/>
        <v/>
      </c>
      <c r="AH2855" t="str" cm="1">
        <f t="array" aca="1" ref="AH2855" ca="1">IFERROR(INDIRECT("$ag"&amp;S2855),"")</f>
        <v/>
      </c>
      <c r="AI2855" t="e" cm="1">
        <f t="array" aca="1" ref="AI2855" ca="1">INDIRECT("O"&amp;S2855)</f>
        <v>#VALUE!</v>
      </c>
      <c r="AJ2855" t="str">
        <f t="shared" si="893"/>
        <v/>
      </c>
    </row>
    <row r="2856" spans="1:36" ht="16.5" customHeight="1">
      <c r="A2856" s="130"/>
      <c r="B2856" s="136"/>
      <c r="C2856" s="137"/>
      <c r="D2856" s="146"/>
      <c r="E2856" s="146"/>
      <c r="F2856" s="137"/>
      <c r="G2856" s="147"/>
      <c r="H2856" s="147"/>
      <c r="I2856" s="147"/>
      <c r="J2856" s="147"/>
      <c r="K2856" s="38"/>
      <c r="L2856" s="144"/>
      <c r="M2856" s="144"/>
      <c r="N2856" s="61"/>
      <c r="O2856" s="314"/>
      <c r="Q2856" t="str">
        <f t="shared" si="888"/>
        <v/>
      </c>
      <c r="S2856" t="e">
        <f t="shared" ca="1" si="897"/>
        <v>#VALUE!</v>
      </c>
      <c r="T2856" t="e">
        <f t="shared" ca="1" si="894"/>
        <v>#VALUE!</v>
      </c>
      <c r="U2856">
        <f t="shared" si="898"/>
        <v>2784</v>
      </c>
      <c r="V2856">
        <v>232.75000000001799</v>
      </c>
      <c r="W2856">
        <f t="shared" si="901"/>
        <v>232</v>
      </c>
      <c r="X2856" t="str" cm="1">
        <f t="array" aca="1" ref="X2856" ca="1">IFERROR(INDEX('PC&amp;PD'!$A$1:$AS$19,ROW('PC&amp;PD'!$A$19),MATCH(INDIRECT(T2856),'PC&amp;PD'!$A$1:$AS$1,0)),"")</f>
        <v/>
      </c>
      <c r="AA2856" t="str">
        <f t="shared" si="889"/>
        <v/>
      </c>
      <c r="AB2856" t="str">
        <f t="shared" si="890"/>
        <v/>
      </c>
      <c r="AC2856" t="e">
        <f t="shared" ca="1" si="891"/>
        <v>#VALUE!</v>
      </c>
      <c r="AD2856" t="str" cm="1">
        <f t="array" aca="1" ref="AD2856" ca="1">IFERROR(IF((LEFT(INDIRECT("$F"&amp;$S2856),4))="GOTS",IF($G2856="Organic","GOTS_Organic_raw",(IF($G2856="Responsible","GOTS_Responsible",(IF($G2856="No Attribute (Conventional)","GOTS_conventional",(IF($G2856="Recycled Pre/Post-Consumer","GOTS_pre_post",(IF($G2856="In-Conversion","GOTS_in_conversion",(IF($G2856="Sustainably Sourced","Sustainably_sourced",(IF($G2856="Recycled pre-consumer organic","GOTS_recycled_organic",""))))))))))))),IF($G2856="Organic","Organic",(IF($G2856="Responsible","Responsible",(IF($G2856="No Attribute (Conventional)","No_Attribute_Conventional",(IF($G2856="Recycled Pre/Post-Consumer","Recycled_Pre_Post_Consumer",(IF($G2856="In-Conversion","In_Conversion",(IF($G2856="Recycled Pre-Consumer","Recycled_Pre_Consumer",(IF($G2856="Recycled Post-Consumer","Recycled_Post_Consumer",(IF($G2856="Sustainably Sourced","Sustainably_sourced",(IF($G2856="Recycled pre-consumer organic","GOTS_recycled_organic","")))))))))))))))))),"")</f>
        <v/>
      </c>
      <c r="AE2856" t="e" cm="1">
        <f t="array" aca="1" ref="AE2856" ca="1">IF($I2856="",IF(INDIRECT("$F"&amp;$S2856)="","",IF(LEFT(INDIRECT("$F"&amp;$S2856),3)="GRS","GRS_RCS_RM",IF((LEFT(INDIRECT("$F"&amp;$S2856),3))="RCS","GRS_RCS_RM",IF(INDIRECT("$F"&amp;$S2856)="OCS (No Label)","OCS_Conversion_RM",IF(LEFT(INDIRECT("$F"&amp;$S2856),3)="OCS","OCS_RM",IF(RIGHT(INDIRECT("$F"&amp;$S2856),10)="conversion","GOTS_RM_conversion",IF((LEFT(INDIRECT("$F"&amp;$S2856),4))="GOTS","GOTS_RM","Responsible_RM"))))))),"DELETERM")</f>
        <v>#VALUE!</v>
      </c>
      <c r="AF2856" t="e" cm="1">
        <f t="array" aca="1" ref="AF2856" ca="1">IF($S2856="","",INDIRECT("$Z"&amp;$S2856))</f>
        <v>#VALUE!</v>
      </c>
      <c r="AG2856" t="str">
        <f t="shared" si="892"/>
        <v/>
      </c>
      <c r="AH2856" t="str" cm="1">
        <f t="array" aca="1" ref="AH2856" ca="1">IFERROR(INDIRECT("$ag"&amp;S2856),"")</f>
        <v/>
      </c>
      <c r="AI2856" t="e" cm="1">
        <f t="array" aca="1" ref="AI2856" ca="1">INDIRECT("O"&amp;S2856)</f>
        <v>#VALUE!</v>
      </c>
      <c r="AJ2856" t="str">
        <f t="shared" si="893"/>
        <v/>
      </c>
    </row>
    <row r="2857" spans="1:36" ht="16.5" customHeight="1">
      <c r="A2857" s="130"/>
      <c r="B2857" s="136"/>
      <c r="C2857" s="137"/>
      <c r="D2857" s="146"/>
      <c r="E2857" s="146"/>
      <c r="F2857" s="137"/>
      <c r="G2857" s="147"/>
      <c r="H2857" s="147"/>
      <c r="I2857" s="147"/>
      <c r="J2857" s="147"/>
      <c r="K2857" s="38"/>
      <c r="L2857" s="144"/>
      <c r="M2857" s="144"/>
      <c r="N2857" s="61"/>
      <c r="O2857" s="314"/>
      <c r="Q2857" t="str">
        <f t="shared" si="888"/>
        <v/>
      </c>
      <c r="S2857" t="e">
        <f t="shared" ca="1" si="897"/>
        <v>#VALUE!</v>
      </c>
      <c r="T2857" t="e">
        <f t="shared" ca="1" si="894"/>
        <v>#VALUE!</v>
      </c>
      <c r="U2857">
        <f t="shared" si="898"/>
        <v>2784</v>
      </c>
      <c r="V2857">
        <v>232.83333333335199</v>
      </c>
      <c r="W2857">
        <f t="shared" si="901"/>
        <v>232</v>
      </c>
      <c r="X2857" t="str" cm="1">
        <f t="array" aca="1" ref="X2857" ca="1">IFERROR(INDEX('PC&amp;PD'!$A$1:$AS$19,ROW('PC&amp;PD'!$A$19),MATCH(INDIRECT(T2857),'PC&amp;PD'!$A$1:$AS$1,0)),"")</f>
        <v/>
      </c>
      <c r="AA2857" t="str">
        <f t="shared" si="889"/>
        <v/>
      </c>
      <c r="AB2857" t="str">
        <f t="shared" si="890"/>
        <v/>
      </c>
      <c r="AC2857" t="e">
        <f t="shared" ca="1" si="891"/>
        <v>#VALUE!</v>
      </c>
      <c r="AD2857" t="str" cm="1">
        <f t="array" aca="1" ref="AD2857" ca="1">IFERROR(IF((LEFT(INDIRECT("$F"&amp;$S2857),4))="GOTS",IF($G2857="Organic","GOTS_Organic_raw",(IF($G2857="Responsible","GOTS_Responsible",(IF($G2857="No Attribute (Conventional)","GOTS_conventional",(IF($G2857="Recycled Pre/Post-Consumer","GOTS_pre_post",(IF($G2857="In-Conversion","GOTS_in_conversion",(IF($G2857="Sustainably Sourced","Sustainably_sourced",(IF($G2857="Recycled pre-consumer organic","GOTS_recycled_organic",""))))))))))))),IF($G2857="Organic","Organic",(IF($G2857="Responsible","Responsible",(IF($G2857="No Attribute (Conventional)","No_Attribute_Conventional",(IF($G2857="Recycled Pre/Post-Consumer","Recycled_Pre_Post_Consumer",(IF($G2857="In-Conversion","In_Conversion",(IF($G2857="Recycled Pre-Consumer","Recycled_Pre_Consumer",(IF($G2857="Recycled Post-Consumer","Recycled_Post_Consumer",(IF($G2857="Sustainably Sourced","Sustainably_sourced",(IF($G2857="Recycled pre-consumer organic","GOTS_recycled_organic","")))))))))))))))))),"")</f>
        <v/>
      </c>
      <c r="AE2857" t="e" cm="1">
        <f t="array" aca="1" ref="AE2857" ca="1">IF($I2857="",IF(INDIRECT("$F"&amp;$S2857)="","",IF(LEFT(INDIRECT("$F"&amp;$S2857),3)="GRS","GRS_RCS_RM",IF((LEFT(INDIRECT("$F"&amp;$S2857),3))="RCS","GRS_RCS_RM",IF(INDIRECT("$F"&amp;$S2857)="OCS (No Label)","OCS_Conversion_RM",IF(LEFT(INDIRECT("$F"&amp;$S2857),3)="OCS","OCS_RM",IF(RIGHT(INDIRECT("$F"&amp;$S2857),10)="conversion","GOTS_RM_conversion",IF((LEFT(INDIRECT("$F"&amp;$S2857),4))="GOTS","GOTS_RM","Responsible_RM"))))))),"DELETERM")</f>
        <v>#VALUE!</v>
      </c>
      <c r="AF2857" t="e" cm="1">
        <f t="array" aca="1" ref="AF2857" ca="1">IF($S2857="","",INDIRECT("$Z"&amp;$S2857))</f>
        <v>#VALUE!</v>
      </c>
      <c r="AG2857" t="str">
        <f t="shared" si="892"/>
        <v/>
      </c>
      <c r="AH2857" t="str" cm="1">
        <f t="array" aca="1" ref="AH2857" ca="1">IFERROR(INDIRECT("$ag"&amp;S2857),"")</f>
        <v/>
      </c>
      <c r="AI2857" t="e" cm="1">
        <f t="array" aca="1" ref="AI2857" ca="1">INDIRECT("O"&amp;S2857)</f>
        <v>#VALUE!</v>
      </c>
      <c r="AJ2857" t="str">
        <f t="shared" si="893"/>
        <v/>
      </c>
    </row>
    <row r="2858" spans="1:36" ht="16.5" customHeight="1" thickBot="1">
      <c r="A2858" s="131"/>
      <c r="B2858" s="138"/>
      <c r="C2858" s="139"/>
      <c r="D2858" s="148"/>
      <c r="E2858" s="148"/>
      <c r="F2858" s="139"/>
      <c r="G2858" s="149"/>
      <c r="H2858" s="149"/>
      <c r="I2858" s="149"/>
      <c r="J2858" s="149"/>
      <c r="K2858" s="39"/>
      <c r="L2858" s="145"/>
      <c r="M2858" s="145"/>
      <c r="N2858" s="62"/>
      <c r="O2858" s="315"/>
      <c r="Q2858" t="str">
        <f t="shared" si="888"/>
        <v/>
      </c>
      <c r="S2858" t="e">
        <f t="shared" ca="1" si="897"/>
        <v>#VALUE!</v>
      </c>
      <c r="T2858" t="e">
        <f t="shared" ca="1" si="894"/>
        <v>#VALUE!</v>
      </c>
      <c r="U2858">
        <f t="shared" si="898"/>
        <v>2784</v>
      </c>
      <c r="V2858">
        <v>232.91666666668499</v>
      </c>
      <c r="W2858">
        <f t="shared" si="901"/>
        <v>232</v>
      </c>
      <c r="X2858" t="str" cm="1">
        <f t="array" aca="1" ref="X2858" ca="1">IFERROR(INDEX('PC&amp;PD'!$A$1:$AS$19,ROW('PC&amp;PD'!$A$19),MATCH(INDIRECT(T2858),'PC&amp;PD'!$A$1:$AS$1,0)),"")</f>
        <v/>
      </c>
      <c r="AA2858" t="str">
        <f t="shared" si="889"/>
        <v/>
      </c>
      <c r="AB2858" t="str">
        <f t="shared" si="890"/>
        <v/>
      </c>
      <c r="AC2858" t="e">
        <f t="shared" ca="1" si="891"/>
        <v>#VALUE!</v>
      </c>
      <c r="AD2858" t="str" cm="1">
        <f t="array" aca="1" ref="AD2858" ca="1">IFERROR(IF((LEFT(INDIRECT("$F"&amp;$S2858),4))="GOTS",IF($G2858="Organic","GOTS_Organic_raw",(IF($G2858="Responsible","GOTS_Responsible",(IF($G2858="No Attribute (Conventional)","GOTS_conventional",(IF($G2858="Recycled Pre/Post-Consumer","GOTS_pre_post",(IF($G2858="In-Conversion","GOTS_in_conversion",(IF($G2858="Sustainably Sourced","Sustainably_sourced",(IF($G2858="Recycled pre-consumer organic","GOTS_recycled_organic",""))))))))))))),IF($G2858="Organic","Organic",(IF($G2858="Responsible","Responsible",(IF($G2858="No Attribute (Conventional)","No_Attribute_Conventional",(IF($G2858="Recycled Pre/Post-Consumer","Recycled_Pre_Post_Consumer",(IF($G2858="In-Conversion","In_Conversion",(IF($G2858="Recycled Pre-Consumer","Recycled_Pre_Consumer",(IF($G2858="Recycled Post-Consumer","Recycled_Post_Consumer",(IF($G2858="Sustainably Sourced","Sustainably_sourced",(IF($G2858="Recycled pre-consumer organic","GOTS_recycled_organic","")))))))))))))))))),"")</f>
        <v/>
      </c>
      <c r="AE2858" t="e" cm="1">
        <f t="array" aca="1" ref="AE2858" ca="1">IF($I2858="",IF(INDIRECT("$F"&amp;$S2858)="","",IF(LEFT(INDIRECT("$F"&amp;$S2858),3)="GRS","GRS_RCS_RM",IF((LEFT(INDIRECT("$F"&amp;$S2858),3))="RCS","GRS_RCS_RM",IF(INDIRECT("$F"&amp;$S2858)="OCS (No Label)","OCS_Conversion_RM",IF(LEFT(INDIRECT("$F"&amp;$S2858),3)="OCS","OCS_RM",IF(RIGHT(INDIRECT("$F"&amp;$S2858),10)="conversion","GOTS_RM_conversion",IF((LEFT(INDIRECT("$F"&amp;$S2858),4))="GOTS","GOTS_RM","Responsible_RM"))))))),"DELETERM")</f>
        <v>#VALUE!</v>
      </c>
      <c r="AF2858" t="e" cm="1">
        <f t="array" aca="1" ref="AF2858" ca="1">IF($S2858="","",INDIRECT("$Z"&amp;$S2858))</f>
        <v>#VALUE!</v>
      </c>
      <c r="AG2858" t="str">
        <f t="shared" si="892"/>
        <v/>
      </c>
      <c r="AH2858" t="str" cm="1">
        <f t="array" aca="1" ref="AH2858" ca="1">IFERROR(INDIRECT("$ag"&amp;S2858),"")</f>
        <v/>
      </c>
      <c r="AI2858" t="e" cm="1">
        <f t="array" aca="1" ref="AI2858" ca="1">INDIRECT("O"&amp;S2858)</f>
        <v>#VALUE!</v>
      </c>
      <c r="AJ2858" t="str">
        <f t="shared" si="893"/>
        <v/>
      </c>
    </row>
    <row r="2859" spans="1:36" ht="16.5" customHeight="1">
      <c r="A2859" s="128" t="str">
        <f>IF(B2859="","",COUNTA($B$63:$B2859))</f>
        <v/>
      </c>
      <c r="B2859" s="132"/>
      <c r="C2859" s="133"/>
      <c r="D2859" s="140"/>
      <c r="E2859" s="140"/>
      <c r="F2859" s="133"/>
      <c r="G2859" s="141"/>
      <c r="H2859" s="141"/>
      <c r="I2859" s="141"/>
      <c r="J2859" s="141"/>
      <c r="K2859" s="37"/>
      <c r="L2859" s="142" t="str">
        <f>IF(R2859="","",LEFT(R2859,LEN(R2859)-2))</f>
        <v/>
      </c>
      <c r="M2859" s="142"/>
      <c r="N2859" s="60"/>
      <c r="O2859" s="313"/>
      <c r="Q2859" t="str">
        <f t="shared" si="888"/>
        <v/>
      </c>
      <c r="R2859" t="str">
        <f t="shared" ref="R2859" si="904">CONCATENATE($Q2859,Q2860,Q2861,Q2862,Q2863,Q2864,$Q2865,$Q2866,$Q2867,$Q2868,$Q2869,$Q2870)</f>
        <v/>
      </c>
      <c r="S2859" t="e">
        <f t="shared" ca="1" si="897"/>
        <v>#VALUE!</v>
      </c>
      <c r="T2859" t="e">
        <f t="shared" ca="1" si="894"/>
        <v>#VALUE!</v>
      </c>
      <c r="U2859">
        <f t="shared" si="898"/>
        <v>2796</v>
      </c>
      <c r="V2859">
        <v>233.00000000001799</v>
      </c>
      <c r="W2859">
        <f t="shared" si="901"/>
        <v>233</v>
      </c>
      <c r="X2859" t="str" cm="1">
        <f t="array" aca="1" ref="X2859" ca="1">IFERROR(INDEX('PC&amp;PD'!$A$1:$AS$19,ROW('PC&amp;PD'!$A$19),MATCH(INDIRECT(T2859),'PC&amp;PD'!$A$1:$AS$1,0)),"")</f>
        <v/>
      </c>
      <c r="Z2859" t="str">
        <f t="shared" ref="Z2859" si="905">IFERROR(IF($F2859="OCS 100","OCS (OCS 100)",IF($F2859="OCS Blended","OCS (OCS Blended)",IF($F2859="OCS (No Label)","OCS (No Label)",IF($F2859="RCS 100","RCS (RCS 100)",IF($F2859="RCS Blended","RCS (RCS Blended)",IF($F2859="GRS","GRS (GRS)",IF($F2859="GRS (No Label)", "GRS (No Label)",IF($F2859="RDS","RDS (RDS)",IF($F2859="RWS","RWS (RWS)",IF($F2859="RAS","RAS (RAS)",IF($F2859="RMS","RMS (RMS)",IF($F2859="GOTS Organic","GOTS (Organic)",IF($F2859="GOTS Made with organic","GOTS (Made with Organic)",IF($F2859="GOTS Organic - in conversion","GOTS (Organic - In Conversion)",IF($F2859="GOTS Made with organic - in conversion","GOTS (Made with Organic - In Conversion)",""))))))))))))))),"")</f>
        <v/>
      </c>
      <c r="AA2859" t="str">
        <f t="shared" si="889"/>
        <v/>
      </c>
      <c r="AB2859" t="str">
        <f t="shared" si="890"/>
        <v/>
      </c>
      <c r="AC2859" t="e">
        <f t="shared" ca="1" si="891"/>
        <v>#VALUE!</v>
      </c>
      <c r="AD2859" t="str" cm="1">
        <f t="array" aca="1" ref="AD2859" ca="1">IFERROR(IF((LEFT(INDIRECT("$F"&amp;$S2859),4))="GOTS",IF($G2859="Organic","GOTS_Organic_raw",(IF($G2859="Responsible","GOTS_Responsible",(IF($G2859="No Attribute (Conventional)","GOTS_conventional",(IF($G2859="Recycled Pre/Post-Consumer","GOTS_pre_post",(IF($G2859="In-Conversion","GOTS_in_conversion",(IF($G2859="Sustainably Sourced","Sustainably_sourced",(IF($G2859="Recycled pre-consumer organic","GOTS_recycled_organic",""))))))))))))),IF($G2859="Organic","Organic",(IF($G2859="Responsible","Responsible",(IF($G2859="No Attribute (Conventional)","No_Attribute_Conventional",(IF($G2859="Recycled Pre/Post-Consumer","Recycled_Pre_Post_Consumer",(IF($G2859="In-Conversion","In_Conversion",(IF($G2859="Recycled Pre-Consumer","Recycled_Pre_Consumer",(IF($G2859="Recycled Post-Consumer","Recycled_Post_Consumer",(IF($G2859="Sustainably Sourced","Sustainably_sourced",(IF($G2859="Recycled pre-consumer organic","GOTS_recycled_organic","")))))))))))))))))),"")</f>
        <v/>
      </c>
      <c r="AE2859" t="e" cm="1">
        <f t="array" aca="1" ref="AE2859" ca="1">IF($I2859="",IF(INDIRECT("$F"&amp;$S2859)="","",IF(LEFT(INDIRECT("$F"&amp;$S2859),3)="GRS","GRS_RCS_RM",IF((LEFT(INDIRECT("$F"&amp;$S2859),3))="RCS","GRS_RCS_RM",IF(INDIRECT("$F"&amp;$S2859)="OCS (No Label)","OCS_Conversion_RM",IF(LEFT(INDIRECT("$F"&amp;$S2859),3)="OCS","OCS_RM",IF(RIGHT(INDIRECT("$F"&amp;$S2859),10)="conversion","GOTS_RM_conversion",IF((LEFT(INDIRECT("$F"&amp;$S2859),4))="GOTS","GOTS_RM","Responsible_RM"))))))),"DELETERM")</f>
        <v>#VALUE!</v>
      </c>
      <c r="AF2859" t="e" cm="1">
        <f t="array" aca="1" ref="AF2859" ca="1">IF($S2859="","",INDIRECT("$Z"&amp;$S2859))</f>
        <v>#VALUE!</v>
      </c>
      <c r="AG2859" t="str">
        <f t="shared" si="892"/>
        <v/>
      </c>
      <c r="AH2859" t="str" cm="1">
        <f t="array" aca="1" ref="AH2859" ca="1">IFERROR(INDIRECT("$ag"&amp;S2859),"")</f>
        <v/>
      </c>
      <c r="AI2859" t="e" cm="1">
        <f t="array" aca="1" ref="AI2859" ca="1">INDIRECT("O"&amp;S2859)</f>
        <v>#VALUE!</v>
      </c>
      <c r="AJ2859" t="str">
        <f t="shared" si="893"/>
        <v/>
      </c>
    </row>
    <row r="2860" spans="1:36" ht="16.5" customHeight="1">
      <c r="A2860" s="129"/>
      <c r="B2860" s="134"/>
      <c r="C2860" s="135"/>
      <c r="D2860" s="146"/>
      <c r="E2860" s="146"/>
      <c r="F2860" s="135"/>
      <c r="G2860" s="147"/>
      <c r="H2860" s="147"/>
      <c r="I2860" s="147"/>
      <c r="J2860" s="147"/>
      <c r="K2860" s="38"/>
      <c r="L2860" s="143"/>
      <c r="M2860" s="143"/>
      <c r="N2860" s="61"/>
      <c r="O2860" s="314"/>
      <c r="Q2860" t="str">
        <f t="shared" si="888"/>
        <v/>
      </c>
      <c r="S2860" t="e">
        <f t="shared" ca="1" si="897"/>
        <v>#VALUE!</v>
      </c>
      <c r="T2860" t="e">
        <f t="shared" ca="1" si="894"/>
        <v>#VALUE!</v>
      </c>
      <c r="U2860">
        <f t="shared" si="898"/>
        <v>2796</v>
      </c>
      <c r="V2860">
        <v>233.08333333335199</v>
      </c>
      <c r="W2860">
        <f t="shared" si="901"/>
        <v>233</v>
      </c>
      <c r="X2860" t="str" cm="1">
        <f t="array" aca="1" ref="X2860" ca="1">IFERROR(INDEX('PC&amp;PD'!$A$1:$AS$19,ROW('PC&amp;PD'!$A$19),MATCH(INDIRECT(T2860),'PC&amp;PD'!$A$1:$AS$1,0)),"")</f>
        <v/>
      </c>
      <c r="AA2860" t="str">
        <f t="shared" si="889"/>
        <v/>
      </c>
      <c r="AB2860" t="str">
        <f t="shared" si="890"/>
        <v/>
      </c>
      <c r="AC2860" t="e">
        <f t="shared" ca="1" si="891"/>
        <v>#VALUE!</v>
      </c>
      <c r="AD2860" t="str" cm="1">
        <f t="array" aca="1" ref="AD2860" ca="1">IFERROR(IF((LEFT(INDIRECT("$F"&amp;$S2860),4))="GOTS",IF($G2860="Organic","GOTS_Organic_raw",(IF($G2860="Responsible","GOTS_Responsible",(IF($G2860="No Attribute (Conventional)","GOTS_conventional",(IF($G2860="Recycled Pre/Post-Consumer","GOTS_pre_post",(IF($G2860="In-Conversion","GOTS_in_conversion",(IF($G2860="Sustainably Sourced","Sustainably_sourced",(IF($G2860="Recycled pre-consumer organic","GOTS_recycled_organic",""))))))))))))),IF($G2860="Organic","Organic",(IF($G2860="Responsible","Responsible",(IF($G2860="No Attribute (Conventional)","No_Attribute_Conventional",(IF($G2860="Recycled Pre/Post-Consumer","Recycled_Pre_Post_Consumer",(IF($G2860="In-Conversion","In_Conversion",(IF($G2860="Recycled Pre-Consumer","Recycled_Pre_Consumer",(IF($G2860="Recycled Post-Consumer","Recycled_Post_Consumer",(IF($G2860="Sustainably Sourced","Sustainably_sourced",(IF($G2860="Recycled pre-consumer organic","GOTS_recycled_organic","")))))))))))))))))),"")</f>
        <v/>
      </c>
      <c r="AE2860" t="e" cm="1">
        <f t="array" aca="1" ref="AE2860" ca="1">IF($I2860="",IF(INDIRECT("$F"&amp;$S2860)="","",IF(LEFT(INDIRECT("$F"&amp;$S2860),3)="GRS","GRS_RCS_RM",IF((LEFT(INDIRECT("$F"&amp;$S2860),3))="RCS","GRS_RCS_RM",IF(INDIRECT("$F"&amp;$S2860)="OCS (No Label)","OCS_Conversion_RM",IF(LEFT(INDIRECT("$F"&amp;$S2860),3)="OCS","OCS_RM",IF(RIGHT(INDIRECT("$F"&amp;$S2860),10)="conversion","GOTS_RM_conversion",IF((LEFT(INDIRECT("$F"&amp;$S2860),4))="GOTS","GOTS_RM","Responsible_RM"))))))),"DELETERM")</f>
        <v>#VALUE!</v>
      </c>
      <c r="AF2860" t="e" cm="1">
        <f t="array" aca="1" ref="AF2860" ca="1">IF($S2860="","",INDIRECT("$Z"&amp;$S2860))</f>
        <v>#VALUE!</v>
      </c>
      <c r="AG2860" t="str">
        <f t="shared" si="892"/>
        <v/>
      </c>
      <c r="AH2860" t="str" cm="1">
        <f t="array" aca="1" ref="AH2860" ca="1">IFERROR(INDIRECT("$ag"&amp;S2860),"")</f>
        <v/>
      </c>
      <c r="AI2860" t="e" cm="1">
        <f t="array" aca="1" ref="AI2860" ca="1">INDIRECT("O"&amp;S2860)</f>
        <v>#VALUE!</v>
      </c>
      <c r="AJ2860" t="str">
        <f t="shared" si="893"/>
        <v/>
      </c>
    </row>
    <row r="2861" spans="1:36" ht="16.5" customHeight="1">
      <c r="A2861" s="129"/>
      <c r="B2861" s="134"/>
      <c r="C2861" s="135"/>
      <c r="D2861" s="146"/>
      <c r="E2861" s="146"/>
      <c r="F2861" s="135"/>
      <c r="G2861" s="147"/>
      <c r="H2861" s="147"/>
      <c r="I2861" s="147"/>
      <c r="J2861" s="147"/>
      <c r="K2861" s="38"/>
      <c r="L2861" s="143"/>
      <c r="M2861" s="143"/>
      <c r="N2861" s="61"/>
      <c r="O2861" s="314"/>
      <c r="Q2861" t="str">
        <f t="shared" si="888"/>
        <v/>
      </c>
      <c r="S2861" t="e">
        <f t="shared" ca="1" si="897"/>
        <v>#VALUE!</v>
      </c>
      <c r="T2861" t="e">
        <f t="shared" ca="1" si="894"/>
        <v>#VALUE!</v>
      </c>
      <c r="U2861">
        <f t="shared" si="898"/>
        <v>2796</v>
      </c>
      <c r="V2861">
        <v>233.16666666668499</v>
      </c>
      <c r="W2861">
        <f t="shared" si="901"/>
        <v>233</v>
      </c>
      <c r="X2861" t="str" cm="1">
        <f t="array" aca="1" ref="X2861" ca="1">IFERROR(INDEX('PC&amp;PD'!$A$1:$AS$19,ROW('PC&amp;PD'!$A$19),MATCH(INDIRECT(T2861),'PC&amp;PD'!$A$1:$AS$1,0)),"")</f>
        <v/>
      </c>
      <c r="AA2861" t="str">
        <f t="shared" si="889"/>
        <v/>
      </c>
      <c r="AB2861" t="str">
        <f t="shared" si="890"/>
        <v/>
      </c>
      <c r="AC2861" t="e">
        <f t="shared" ca="1" si="891"/>
        <v>#VALUE!</v>
      </c>
      <c r="AD2861" t="str" cm="1">
        <f t="array" aca="1" ref="AD2861" ca="1">IFERROR(IF((LEFT(INDIRECT("$F"&amp;$S2861),4))="GOTS",IF($G2861="Organic","GOTS_Organic_raw",(IF($G2861="Responsible","GOTS_Responsible",(IF($G2861="No Attribute (Conventional)","GOTS_conventional",(IF($G2861="Recycled Pre/Post-Consumer","GOTS_pre_post",(IF($G2861="In-Conversion","GOTS_in_conversion",(IF($G2861="Sustainably Sourced","Sustainably_sourced",(IF($G2861="Recycled pre-consumer organic","GOTS_recycled_organic",""))))))))))))),IF($G2861="Organic","Organic",(IF($G2861="Responsible","Responsible",(IF($G2861="No Attribute (Conventional)","No_Attribute_Conventional",(IF($G2861="Recycled Pre/Post-Consumer","Recycled_Pre_Post_Consumer",(IF($G2861="In-Conversion","In_Conversion",(IF($G2861="Recycled Pre-Consumer","Recycled_Pre_Consumer",(IF($G2861="Recycled Post-Consumer","Recycled_Post_Consumer",(IF($G2861="Sustainably Sourced","Sustainably_sourced",(IF($G2861="Recycled pre-consumer organic","GOTS_recycled_organic","")))))))))))))))))),"")</f>
        <v/>
      </c>
      <c r="AE2861" t="e" cm="1">
        <f t="array" aca="1" ref="AE2861" ca="1">IF($I2861="",IF(INDIRECT("$F"&amp;$S2861)="","",IF(LEFT(INDIRECT("$F"&amp;$S2861),3)="GRS","GRS_RCS_RM",IF((LEFT(INDIRECT("$F"&amp;$S2861),3))="RCS","GRS_RCS_RM",IF(INDIRECT("$F"&amp;$S2861)="OCS (No Label)","OCS_Conversion_RM",IF(LEFT(INDIRECT("$F"&amp;$S2861),3)="OCS","OCS_RM",IF(RIGHT(INDIRECT("$F"&amp;$S2861),10)="conversion","GOTS_RM_conversion",IF((LEFT(INDIRECT("$F"&amp;$S2861),4))="GOTS","GOTS_RM","Responsible_RM"))))))),"DELETERM")</f>
        <v>#VALUE!</v>
      </c>
      <c r="AF2861" t="e" cm="1">
        <f t="array" aca="1" ref="AF2861" ca="1">IF($S2861="","",INDIRECT("$Z"&amp;$S2861))</f>
        <v>#VALUE!</v>
      </c>
      <c r="AG2861" t="str">
        <f t="shared" si="892"/>
        <v/>
      </c>
      <c r="AH2861" t="str" cm="1">
        <f t="array" aca="1" ref="AH2861" ca="1">IFERROR(INDIRECT("$ag"&amp;S2861),"")</f>
        <v/>
      </c>
      <c r="AI2861" t="e" cm="1">
        <f t="array" aca="1" ref="AI2861" ca="1">INDIRECT("O"&amp;S2861)</f>
        <v>#VALUE!</v>
      </c>
      <c r="AJ2861" t="str">
        <f t="shared" si="893"/>
        <v/>
      </c>
    </row>
    <row r="2862" spans="1:36" ht="16.5" customHeight="1">
      <c r="A2862" s="129"/>
      <c r="B2862" s="134"/>
      <c r="C2862" s="135"/>
      <c r="D2862" s="146"/>
      <c r="E2862" s="146"/>
      <c r="F2862" s="135"/>
      <c r="G2862" s="147"/>
      <c r="H2862" s="147"/>
      <c r="I2862" s="147"/>
      <c r="J2862" s="147"/>
      <c r="K2862" s="38"/>
      <c r="L2862" s="143"/>
      <c r="M2862" s="143"/>
      <c r="N2862" s="61"/>
      <c r="O2862" s="314"/>
      <c r="Q2862" t="str">
        <f t="shared" si="888"/>
        <v/>
      </c>
      <c r="S2862" t="e">
        <f t="shared" ca="1" si="897"/>
        <v>#VALUE!</v>
      </c>
      <c r="T2862" t="e">
        <f t="shared" ca="1" si="894"/>
        <v>#VALUE!</v>
      </c>
      <c r="U2862">
        <f t="shared" si="898"/>
        <v>2796</v>
      </c>
      <c r="V2862">
        <v>233.25000000001799</v>
      </c>
      <c r="W2862">
        <f t="shared" si="901"/>
        <v>233</v>
      </c>
      <c r="X2862" t="str" cm="1">
        <f t="array" aca="1" ref="X2862" ca="1">IFERROR(INDEX('PC&amp;PD'!$A$1:$AS$19,ROW('PC&amp;PD'!$A$19),MATCH(INDIRECT(T2862),'PC&amp;PD'!$A$1:$AS$1,0)),"")</f>
        <v/>
      </c>
      <c r="AA2862" t="str">
        <f t="shared" si="889"/>
        <v/>
      </c>
      <c r="AB2862" t="str">
        <f t="shared" si="890"/>
        <v/>
      </c>
      <c r="AC2862" t="e">
        <f t="shared" ca="1" si="891"/>
        <v>#VALUE!</v>
      </c>
      <c r="AD2862" t="str" cm="1">
        <f t="array" aca="1" ref="AD2862" ca="1">IFERROR(IF((LEFT(INDIRECT("$F"&amp;$S2862),4))="GOTS",IF($G2862="Organic","GOTS_Organic_raw",(IF($G2862="Responsible","GOTS_Responsible",(IF($G2862="No Attribute (Conventional)","GOTS_conventional",(IF($G2862="Recycled Pre/Post-Consumer","GOTS_pre_post",(IF($G2862="In-Conversion","GOTS_in_conversion",(IF($G2862="Sustainably Sourced","Sustainably_sourced",(IF($G2862="Recycled pre-consumer organic","GOTS_recycled_organic",""))))))))))))),IF($G2862="Organic","Organic",(IF($G2862="Responsible","Responsible",(IF($G2862="No Attribute (Conventional)","No_Attribute_Conventional",(IF($G2862="Recycled Pre/Post-Consumer","Recycled_Pre_Post_Consumer",(IF($G2862="In-Conversion","In_Conversion",(IF($G2862="Recycled Pre-Consumer","Recycled_Pre_Consumer",(IF($G2862="Recycled Post-Consumer","Recycled_Post_Consumer",(IF($G2862="Sustainably Sourced","Sustainably_sourced",(IF($G2862="Recycled pre-consumer organic","GOTS_recycled_organic","")))))))))))))))))),"")</f>
        <v/>
      </c>
      <c r="AE2862" t="e" cm="1">
        <f t="array" aca="1" ref="AE2862" ca="1">IF($I2862="",IF(INDIRECT("$F"&amp;$S2862)="","",IF(LEFT(INDIRECT("$F"&amp;$S2862),3)="GRS","GRS_RCS_RM",IF((LEFT(INDIRECT("$F"&amp;$S2862),3))="RCS","GRS_RCS_RM",IF(INDIRECT("$F"&amp;$S2862)="OCS (No Label)","OCS_Conversion_RM",IF(LEFT(INDIRECT("$F"&amp;$S2862),3)="OCS","OCS_RM",IF(RIGHT(INDIRECT("$F"&amp;$S2862),10)="conversion","GOTS_RM_conversion",IF((LEFT(INDIRECT("$F"&amp;$S2862),4))="GOTS","GOTS_RM","Responsible_RM"))))))),"DELETERM")</f>
        <v>#VALUE!</v>
      </c>
      <c r="AF2862" t="e" cm="1">
        <f t="array" aca="1" ref="AF2862" ca="1">IF($S2862="","",INDIRECT("$Z"&amp;$S2862))</f>
        <v>#VALUE!</v>
      </c>
      <c r="AG2862" t="str">
        <f t="shared" si="892"/>
        <v/>
      </c>
      <c r="AH2862" t="str" cm="1">
        <f t="array" aca="1" ref="AH2862" ca="1">IFERROR(INDIRECT("$ag"&amp;S2862),"")</f>
        <v/>
      </c>
      <c r="AI2862" t="e" cm="1">
        <f t="array" aca="1" ref="AI2862" ca="1">INDIRECT("O"&amp;S2862)</f>
        <v>#VALUE!</v>
      </c>
      <c r="AJ2862" t="str">
        <f t="shared" si="893"/>
        <v/>
      </c>
    </row>
    <row r="2863" spans="1:36" ht="16.5" customHeight="1">
      <c r="A2863" s="129"/>
      <c r="B2863" s="134"/>
      <c r="C2863" s="135"/>
      <c r="D2863" s="146"/>
      <c r="E2863" s="146"/>
      <c r="F2863" s="135"/>
      <c r="G2863" s="147"/>
      <c r="H2863" s="147"/>
      <c r="I2863" s="147"/>
      <c r="J2863" s="147"/>
      <c r="K2863" s="38"/>
      <c r="L2863" s="143"/>
      <c r="M2863" s="143"/>
      <c r="N2863" s="61"/>
      <c r="O2863" s="314"/>
      <c r="Q2863" t="str">
        <f t="shared" si="888"/>
        <v/>
      </c>
      <c r="S2863" t="e">
        <f t="shared" ca="1" si="897"/>
        <v>#VALUE!</v>
      </c>
      <c r="T2863" t="e">
        <f t="shared" ca="1" si="894"/>
        <v>#VALUE!</v>
      </c>
      <c r="U2863">
        <f t="shared" si="898"/>
        <v>2796</v>
      </c>
      <c r="V2863">
        <v>233.33333333335199</v>
      </c>
      <c r="W2863">
        <f t="shared" si="901"/>
        <v>233</v>
      </c>
      <c r="X2863" t="str" cm="1">
        <f t="array" aca="1" ref="X2863" ca="1">IFERROR(INDEX('PC&amp;PD'!$A$1:$AS$19,ROW('PC&amp;PD'!$A$19),MATCH(INDIRECT(T2863),'PC&amp;PD'!$A$1:$AS$1,0)),"")</f>
        <v/>
      </c>
      <c r="AA2863" t="str">
        <f t="shared" si="889"/>
        <v/>
      </c>
      <c r="AB2863" t="str">
        <f t="shared" si="890"/>
        <v/>
      </c>
      <c r="AC2863" t="e">
        <f t="shared" ca="1" si="891"/>
        <v>#VALUE!</v>
      </c>
      <c r="AD2863" t="str" cm="1">
        <f t="array" aca="1" ref="AD2863" ca="1">IFERROR(IF((LEFT(INDIRECT("$F"&amp;$S2863),4))="GOTS",IF($G2863="Organic","GOTS_Organic_raw",(IF($G2863="Responsible","GOTS_Responsible",(IF($G2863="No Attribute (Conventional)","GOTS_conventional",(IF($G2863="Recycled Pre/Post-Consumer","GOTS_pre_post",(IF($G2863="In-Conversion","GOTS_in_conversion",(IF($G2863="Sustainably Sourced","Sustainably_sourced",(IF($G2863="Recycled pre-consumer organic","GOTS_recycled_organic",""))))))))))))),IF($G2863="Organic","Organic",(IF($G2863="Responsible","Responsible",(IF($G2863="No Attribute (Conventional)","No_Attribute_Conventional",(IF($G2863="Recycled Pre/Post-Consumer","Recycled_Pre_Post_Consumer",(IF($G2863="In-Conversion","In_Conversion",(IF($G2863="Recycled Pre-Consumer","Recycled_Pre_Consumer",(IF($G2863="Recycled Post-Consumer","Recycled_Post_Consumer",(IF($G2863="Sustainably Sourced","Sustainably_sourced",(IF($G2863="Recycled pre-consumer organic","GOTS_recycled_organic","")))))))))))))))))),"")</f>
        <v/>
      </c>
      <c r="AE2863" t="e" cm="1">
        <f t="array" aca="1" ref="AE2863" ca="1">IF($I2863="",IF(INDIRECT("$F"&amp;$S2863)="","",IF(LEFT(INDIRECT("$F"&amp;$S2863),3)="GRS","GRS_RCS_RM",IF((LEFT(INDIRECT("$F"&amp;$S2863),3))="RCS","GRS_RCS_RM",IF(INDIRECT("$F"&amp;$S2863)="OCS (No Label)","OCS_Conversion_RM",IF(LEFT(INDIRECT("$F"&amp;$S2863),3)="OCS","OCS_RM",IF(RIGHT(INDIRECT("$F"&amp;$S2863),10)="conversion","GOTS_RM_conversion",IF((LEFT(INDIRECT("$F"&amp;$S2863),4))="GOTS","GOTS_RM","Responsible_RM"))))))),"DELETERM")</f>
        <v>#VALUE!</v>
      </c>
      <c r="AF2863" t="e" cm="1">
        <f t="array" aca="1" ref="AF2863" ca="1">IF($S2863="","",INDIRECT("$Z"&amp;$S2863))</f>
        <v>#VALUE!</v>
      </c>
      <c r="AG2863" t="str">
        <f t="shared" si="892"/>
        <v/>
      </c>
      <c r="AH2863" t="str" cm="1">
        <f t="array" aca="1" ref="AH2863" ca="1">IFERROR(INDIRECT("$ag"&amp;S2863),"")</f>
        <v/>
      </c>
      <c r="AI2863" t="e" cm="1">
        <f t="array" aca="1" ref="AI2863" ca="1">INDIRECT("O"&amp;S2863)</f>
        <v>#VALUE!</v>
      </c>
      <c r="AJ2863" t="str">
        <f t="shared" si="893"/>
        <v/>
      </c>
    </row>
    <row r="2864" spans="1:36" ht="16.5" customHeight="1">
      <c r="A2864" s="129"/>
      <c r="B2864" s="134"/>
      <c r="C2864" s="135"/>
      <c r="D2864" s="146"/>
      <c r="E2864" s="146"/>
      <c r="F2864" s="135"/>
      <c r="G2864" s="147"/>
      <c r="H2864" s="147"/>
      <c r="I2864" s="147"/>
      <c r="J2864" s="147"/>
      <c r="K2864" s="38"/>
      <c r="L2864" s="143"/>
      <c r="M2864" s="143"/>
      <c r="N2864" s="61"/>
      <c r="O2864" s="314"/>
      <c r="Q2864" t="str">
        <f t="shared" si="888"/>
        <v/>
      </c>
      <c r="S2864" t="e">
        <f t="shared" ca="1" si="897"/>
        <v>#VALUE!</v>
      </c>
      <c r="T2864" t="e">
        <f t="shared" ca="1" si="894"/>
        <v>#VALUE!</v>
      </c>
      <c r="U2864">
        <f t="shared" si="898"/>
        <v>2796</v>
      </c>
      <c r="V2864">
        <v>233.41666666668499</v>
      </c>
      <c r="W2864">
        <f t="shared" si="901"/>
        <v>233</v>
      </c>
      <c r="X2864" t="str" cm="1">
        <f t="array" aca="1" ref="X2864" ca="1">IFERROR(INDEX('PC&amp;PD'!$A$1:$AS$19,ROW('PC&amp;PD'!$A$19),MATCH(INDIRECT(T2864),'PC&amp;PD'!$A$1:$AS$1,0)),"")</f>
        <v/>
      </c>
      <c r="AA2864" t="str">
        <f t="shared" si="889"/>
        <v/>
      </c>
      <c r="AB2864" t="str">
        <f t="shared" si="890"/>
        <v/>
      </c>
      <c r="AC2864" t="e">
        <f t="shared" ca="1" si="891"/>
        <v>#VALUE!</v>
      </c>
      <c r="AD2864" t="str" cm="1">
        <f t="array" aca="1" ref="AD2864" ca="1">IFERROR(IF((LEFT(INDIRECT("$F"&amp;$S2864),4))="GOTS",IF($G2864="Organic","GOTS_Organic_raw",(IF($G2864="Responsible","GOTS_Responsible",(IF($G2864="No Attribute (Conventional)","GOTS_conventional",(IF($G2864="Recycled Pre/Post-Consumer","GOTS_pre_post",(IF($G2864="In-Conversion","GOTS_in_conversion",(IF($G2864="Sustainably Sourced","Sustainably_sourced",(IF($G2864="Recycled pre-consumer organic","GOTS_recycled_organic",""))))))))))))),IF($G2864="Organic","Organic",(IF($G2864="Responsible","Responsible",(IF($G2864="No Attribute (Conventional)","No_Attribute_Conventional",(IF($G2864="Recycled Pre/Post-Consumer","Recycled_Pre_Post_Consumer",(IF($G2864="In-Conversion","In_Conversion",(IF($G2864="Recycled Pre-Consumer","Recycled_Pre_Consumer",(IF($G2864="Recycled Post-Consumer","Recycled_Post_Consumer",(IF($G2864="Sustainably Sourced","Sustainably_sourced",(IF($G2864="Recycled pre-consumer organic","GOTS_recycled_organic","")))))))))))))))))),"")</f>
        <v/>
      </c>
      <c r="AE2864" t="e" cm="1">
        <f t="array" aca="1" ref="AE2864" ca="1">IF($I2864="",IF(INDIRECT("$F"&amp;$S2864)="","",IF(LEFT(INDIRECT("$F"&amp;$S2864),3)="GRS","GRS_RCS_RM",IF((LEFT(INDIRECT("$F"&amp;$S2864),3))="RCS","GRS_RCS_RM",IF(INDIRECT("$F"&amp;$S2864)="OCS (No Label)","OCS_Conversion_RM",IF(LEFT(INDIRECT("$F"&amp;$S2864),3)="OCS","OCS_RM",IF(RIGHT(INDIRECT("$F"&amp;$S2864),10)="conversion","GOTS_RM_conversion",IF((LEFT(INDIRECT("$F"&amp;$S2864),4))="GOTS","GOTS_RM","Responsible_RM"))))))),"DELETERM")</f>
        <v>#VALUE!</v>
      </c>
      <c r="AF2864" t="e" cm="1">
        <f t="array" aca="1" ref="AF2864" ca="1">IF($S2864="","",INDIRECT("$Z"&amp;$S2864))</f>
        <v>#VALUE!</v>
      </c>
      <c r="AG2864" t="str">
        <f t="shared" si="892"/>
        <v/>
      </c>
      <c r="AH2864" t="str" cm="1">
        <f t="array" aca="1" ref="AH2864" ca="1">IFERROR(INDIRECT("$ag"&amp;S2864),"")</f>
        <v/>
      </c>
      <c r="AI2864" t="e" cm="1">
        <f t="array" aca="1" ref="AI2864" ca="1">INDIRECT("O"&amp;S2864)</f>
        <v>#VALUE!</v>
      </c>
      <c r="AJ2864" t="str">
        <f t="shared" si="893"/>
        <v/>
      </c>
    </row>
    <row r="2865" spans="1:36" ht="16.5" customHeight="1">
      <c r="A2865" s="130"/>
      <c r="B2865" s="136"/>
      <c r="C2865" s="137"/>
      <c r="D2865" s="146"/>
      <c r="E2865" s="146"/>
      <c r="F2865" s="137"/>
      <c r="G2865" s="147"/>
      <c r="H2865" s="147"/>
      <c r="I2865" s="147"/>
      <c r="J2865" s="147"/>
      <c r="K2865" s="38"/>
      <c r="L2865" s="144"/>
      <c r="M2865" s="144"/>
      <c r="N2865" s="61"/>
      <c r="O2865" s="314"/>
      <c r="Q2865" t="str">
        <f t="shared" si="888"/>
        <v/>
      </c>
      <c r="S2865" t="e">
        <f t="shared" ca="1" si="897"/>
        <v>#VALUE!</v>
      </c>
      <c r="T2865" t="e">
        <f t="shared" ca="1" si="894"/>
        <v>#VALUE!</v>
      </c>
      <c r="U2865">
        <f t="shared" si="898"/>
        <v>2796</v>
      </c>
      <c r="V2865">
        <v>233.50000000001799</v>
      </c>
      <c r="W2865">
        <f t="shared" si="901"/>
        <v>233</v>
      </c>
      <c r="X2865" t="str" cm="1">
        <f t="array" aca="1" ref="X2865" ca="1">IFERROR(INDEX('PC&amp;PD'!$A$1:$AS$19,ROW('PC&amp;PD'!$A$19),MATCH(INDIRECT(T2865),'PC&amp;PD'!$A$1:$AS$1,0)),"")</f>
        <v/>
      </c>
      <c r="AA2865" t="str">
        <f t="shared" si="889"/>
        <v/>
      </c>
      <c r="AB2865" t="str">
        <f t="shared" si="890"/>
        <v/>
      </c>
      <c r="AC2865" t="e">
        <f t="shared" ca="1" si="891"/>
        <v>#VALUE!</v>
      </c>
      <c r="AD2865" t="str" cm="1">
        <f t="array" aca="1" ref="AD2865" ca="1">IFERROR(IF((LEFT(INDIRECT("$F"&amp;$S2865),4))="GOTS",IF($G2865="Organic","GOTS_Organic_raw",(IF($G2865="Responsible","GOTS_Responsible",(IF($G2865="No Attribute (Conventional)","GOTS_conventional",(IF($G2865="Recycled Pre/Post-Consumer","GOTS_pre_post",(IF($G2865="In-Conversion","GOTS_in_conversion",(IF($G2865="Sustainably Sourced","Sustainably_sourced",(IF($G2865="Recycled pre-consumer organic","GOTS_recycled_organic",""))))))))))))),IF($G2865="Organic","Organic",(IF($G2865="Responsible","Responsible",(IF($G2865="No Attribute (Conventional)","No_Attribute_Conventional",(IF($G2865="Recycled Pre/Post-Consumer","Recycled_Pre_Post_Consumer",(IF($G2865="In-Conversion","In_Conversion",(IF($G2865="Recycled Pre-Consumer","Recycled_Pre_Consumer",(IF($G2865="Recycled Post-Consumer","Recycled_Post_Consumer",(IF($G2865="Sustainably Sourced","Sustainably_sourced",(IF($G2865="Recycled pre-consumer organic","GOTS_recycled_organic","")))))))))))))))))),"")</f>
        <v/>
      </c>
      <c r="AE2865" t="e" cm="1">
        <f t="array" aca="1" ref="AE2865" ca="1">IF($I2865="",IF(INDIRECT("$F"&amp;$S2865)="","",IF(LEFT(INDIRECT("$F"&amp;$S2865),3)="GRS","GRS_RCS_RM",IF((LEFT(INDIRECT("$F"&amp;$S2865),3))="RCS","GRS_RCS_RM",IF(INDIRECT("$F"&amp;$S2865)="OCS (No Label)","OCS_Conversion_RM",IF(LEFT(INDIRECT("$F"&amp;$S2865),3)="OCS","OCS_RM",IF(RIGHT(INDIRECT("$F"&amp;$S2865),10)="conversion","GOTS_RM_conversion",IF((LEFT(INDIRECT("$F"&amp;$S2865),4))="GOTS","GOTS_RM","Responsible_RM"))))))),"DELETERM")</f>
        <v>#VALUE!</v>
      </c>
      <c r="AF2865" t="e" cm="1">
        <f t="array" aca="1" ref="AF2865" ca="1">IF($S2865="","",INDIRECT("$Z"&amp;$S2865))</f>
        <v>#VALUE!</v>
      </c>
      <c r="AG2865" t="str">
        <f t="shared" si="892"/>
        <v/>
      </c>
      <c r="AH2865" t="str" cm="1">
        <f t="array" aca="1" ref="AH2865" ca="1">IFERROR(INDIRECT("$ag"&amp;S2865),"")</f>
        <v/>
      </c>
      <c r="AI2865" t="e" cm="1">
        <f t="array" aca="1" ref="AI2865" ca="1">INDIRECT("O"&amp;S2865)</f>
        <v>#VALUE!</v>
      </c>
      <c r="AJ2865" t="str">
        <f t="shared" si="893"/>
        <v/>
      </c>
    </row>
    <row r="2866" spans="1:36" ht="16.5" customHeight="1">
      <c r="A2866" s="130"/>
      <c r="B2866" s="136"/>
      <c r="C2866" s="137"/>
      <c r="D2866" s="146"/>
      <c r="E2866" s="146"/>
      <c r="F2866" s="137"/>
      <c r="G2866" s="147"/>
      <c r="H2866" s="147"/>
      <c r="I2866" s="147"/>
      <c r="J2866" s="147"/>
      <c r="K2866" s="38"/>
      <c r="L2866" s="144"/>
      <c r="M2866" s="144"/>
      <c r="N2866" s="61"/>
      <c r="O2866" s="314"/>
      <c r="Q2866" t="str">
        <f t="shared" si="888"/>
        <v/>
      </c>
      <c r="S2866" t="e">
        <f t="shared" ca="1" si="897"/>
        <v>#VALUE!</v>
      </c>
      <c r="T2866" t="e">
        <f t="shared" ca="1" si="894"/>
        <v>#VALUE!</v>
      </c>
      <c r="U2866">
        <f t="shared" si="898"/>
        <v>2796</v>
      </c>
      <c r="V2866">
        <v>233.58333333335199</v>
      </c>
      <c r="W2866">
        <f t="shared" si="901"/>
        <v>233</v>
      </c>
      <c r="X2866" t="str" cm="1">
        <f t="array" aca="1" ref="X2866" ca="1">IFERROR(INDEX('PC&amp;PD'!$A$1:$AS$19,ROW('PC&amp;PD'!$A$19),MATCH(INDIRECT(T2866),'PC&amp;PD'!$A$1:$AS$1,0)),"")</f>
        <v/>
      </c>
      <c r="AA2866" t="str">
        <f t="shared" si="889"/>
        <v/>
      </c>
      <c r="AB2866" t="str">
        <f t="shared" si="890"/>
        <v/>
      </c>
      <c r="AC2866" t="e">
        <f t="shared" ca="1" si="891"/>
        <v>#VALUE!</v>
      </c>
      <c r="AD2866" t="str" cm="1">
        <f t="array" aca="1" ref="AD2866" ca="1">IFERROR(IF((LEFT(INDIRECT("$F"&amp;$S2866),4))="GOTS",IF($G2866="Organic","GOTS_Organic_raw",(IF($G2866="Responsible","GOTS_Responsible",(IF($G2866="No Attribute (Conventional)","GOTS_conventional",(IF($G2866="Recycled Pre/Post-Consumer","GOTS_pre_post",(IF($G2866="In-Conversion","GOTS_in_conversion",(IF($G2866="Sustainably Sourced","Sustainably_sourced",(IF($G2866="Recycled pre-consumer organic","GOTS_recycled_organic",""))))))))))))),IF($G2866="Organic","Organic",(IF($G2866="Responsible","Responsible",(IF($G2866="No Attribute (Conventional)","No_Attribute_Conventional",(IF($G2866="Recycled Pre/Post-Consumer","Recycled_Pre_Post_Consumer",(IF($G2866="In-Conversion","In_Conversion",(IF($G2866="Recycled Pre-Consumer","Recycled_Pre_Consumer",(IF($G2866="Recycled Post-Consumer","Recycled_Post_Consumer",(IF($G2866="Sustainably Sourced","Sustainably_sourced",(IF($G2866="Recycled pre-consumer organic","GOTS_recycled_organic","")))))))))))))))))),"")</f>
        <v/>
      </c>
      <c r="AE2866" t="e" cm="1">
        <f t="array" aca="1" ref="AE2866" ca="1">IF($I2866="",IF(INDIRECT("$F"&amp;$S2866)="","",IF(LEFT(INDIRECT("$F"&amp;$S2866),3)="GRS","GRS_RCS_RM",IF((LEFT(INDIRECT("$F"&amp;$S2866),3))="RCS","GRS_RCS_RM",IF(INDIRECT("$F"&amp;$S2866)="OCS (No Label)","OCS_Conversion_RM",IF(LEFT(INDIRECT("$F"&amp;$S2866),3)="OCS","OCS_RM",IF(RIGHT(INDIRECT("$F"&amp;$S2866),10)="conversion","GOTS_RM_conversion",IF((LEFT(INDIRECT("$F"&amp;$S2866),4))="GOTS","GOTS_RM","Responsible_RM"))))))),"DELETERM")</f>
        <v>#VALUE!</v>
      </c>
      <c r="AF2866" t="e" cm="1">
        <f t="array" aca="1" ref="AF2866" ca="1">IF($S2866="","",INDIRECT("$Z"&amp;$S2866))</f>
        <v>#VALUE!</v>
      </c>
      <c r="AG2866" t="str">
        <f t="shared" si="892"/>
        <v/>
      </c>
      <c r="AH2866" t="str" cm="1">
        <f t="array" aca="1" ref="AH2866" ca="1">IFERROR(INDIRECT("$ag"&amp;S2866),"")</f>
        <v/>
      </c>
      <c r="AI2866" t="e" cm="1">
        <f t="array" aca="1" ref="AI2866" ca="1">INDIRECT("O"&amp;S2866)</f>
        <v>#VALUE!</v>
      </c>
      <c r="AJ2866" t="str">
        <f t="shared" si="893"/>
        <v/>
      </c>
    </row>
    <row r="2867" spans="1:36" ht="16.5" customHeight="1">
      <c r="A2867" s="130"/>
      <c r="B2867" s="136"/>
      <c r="C2867" s="137"/>
      <c r="D2867" s="146"/>
      <c r="E2867" s="146"/>
      <c r="F2867" s="137"/>
      <c r="G2867" s="147"/>
      <c r="H2867" s="147"/>
      <c r="I2867" s="147"/>
      <c r="J2867" s="147"/>
      <c r="K2867" s="38"/>
      <c r="L2867" s="144"/>
      <c r="M2867" s="144"/>
      <c r="N2867" s="61"/>
      <c r="O2867" s="314"/>
      <c r="Q2867" t="str">
        <f t="shared" si="888"/>
        <v/>
      </c>
      <c r="S2867" t="e">
        <f t="shared" ca="1" si="897"/>
        <v>#VALUE!</v>
      </c>
      <c r="T2867" t="e">
        <f t="shared" ca="1" si="894"/>
        <v>#VALUE!</v>
      </c>
      <c r="U2867">
        <f t="shared" si="898"/>
        <v>2796</v>
      </c>
      <c r="V2867">
        <v>233.66666666668499</v>
      </c>
      <c r="W2867">
        <f t="shared" si="901"/>
        <v>233</v>
      </c>
      <c r="X2867" t="str" cm="1">
        <f t="array" aca="1" ref="X2867" ca="1">IFERROR(INDEX('PC&amp;PD'!$A$1:$AS$19,ROW('PC&amp;PD'!$A$19),MATCH(INDIRECT(T2867),'PC&amp;PD'!$A$1:$AS$1,0)),"")</f>
        <v/>
      </c>
      <c r="AA2867" t="str">
        <f t="shared" si="889"/>
        <v/>
      </c>
      <c r="AB2867" t="str">
        <f t="shared" si="890"/>
        <v/>
      </c>
      <c r="AC2867" t="e">
        <f t="shared" ca="1" si="891"/>
        <v>#VALUE!</v>
      </c>
      <c r="AD2867" t="str" cm="1">
        <f t="array" aca="1" ref="AD2867" ca="1">IFERROR(IF((LEFT(INDIRECT("$F"&amp;$S2867),4))="GOTS",IF($G2867="Organic","GOTS_Organic_raw",(IF($G2867="Responsible","GOTS_Responsible",(IF($G2867="No Attribute (Conventional)","GOTS_conventional",(IF($G2867="Recycled Pre/Post-Consumer","GOTS_pre_post",(IF($G2867="In-Conversion","GOTS_in_conversion",(IF($G2867="Sustainably Sourced","Sustainably_sourced",(IF($G2867="Recycled pre-consumer organic","GOTS_recycled_organic",""))))))))))))),IF($G2867="Organic","Organic",(IF($G2867="Responsible","Responsible",(IF($G2867="No Attribute (Conventional)","No_Attribute_Conventional",(IF($G2867="Recycled Pre/Post-Consumer","Recycled_Pre_Post_Consumer",(IF($G2867="In-Conversion","In_Conversion",(IF($G2867="Recycled Pre-Consumer","Recycled_Pre_Consumer",(IF($G2867="Recycled Post-Consumer","Recycled_Post_Consumer",(IF($G2867="Sustainably Sourced","Sustainably_sourced",(IF($G2867="Recycled pre-consumer organic","GOTS_recycled_organic","")))))))))))))))))),"")</f>
        <v/>
      </c>
      <c r="AE2867" t="e" cm="1">
        <f t="array" aca="1" ref="AE2867" ca="1">IF($I2867="",IF(INDIRECT("$F"&amp;$S2867)="","",IF(LEFT(INDIRECT("$F"&amp;$S2867),3)="GRS","GRS_RCS_RM",IF((LEFT(INDIRECT("$F"&amp;$S2867),3))="RCS","GRS_RCS_RM",IF(INDIRECT("$F"&amp;$S2867)="OCS (No Label)","OCS_Conversion_RM",IF(LEFT(INDIRECT("$F"&amp;$S2867),3)="OCS","OCS_RM",IF(RIGHT(INDIRECT("$F"&amp;$S2867),10)="conversion","GOTS_RM_conversion",IF((LEFT(INDIRECT("$F"&amp;$S2867),4))="GOTS","GOTS_RM","Responsible_RM"))))))),"DELETERM")</f>
        <v>#VALUE!</v>
      </c>
      <c r="AF2867" t="e" cm="1">
        <f t="array" aca="1" ref="AF2867" ca="1">IF($S2867="","",INDIRECT("$Z"&amp;$S2867))</f>
        <v>#VALUE!</v>
      </c>
      <c r="AG2867" t="str">
        <f t="shared" si="892"/>
        <v/>
      </c>
      <c r="AH2867" t="str" cm="1">
        <f t="array" aca="1" ref="AH2867" ca="1">IFERROR(INDIRECT("$ag"&amp;S2867),"")</f>
        <v/>
      </c>
      <c r="AI2867" t="e" cm="1">
        <f t="array" aca="1" ref="AI2867" ca="1">INDIRECT("O"&amp;S2867)</f>
        <v>#VALUE!</v>
      </c>
      <c r="AJ2867" t="str">
        <f t="shared" si="893"/>
        <v/>
      </c>
    </row>
    <row r="2868" spans="1:36" ht="16.5" customHeight="1">
      <c r="A2868" s="130"/>
      <c r="B2868" s="136"/>
      <c r="C2868" s="137"/>
      <c r="D2868" s="146"/>
      <c r="E2868" s="146"/>
      <c r="F2868" s="137"/>
      <c r="G2868" s="147"/>
      <c r="H2868" s="147"/>
      <c r="I2868" s="147"/>
      <c r="J2868" s="147"/>
      <c r="K2868" s="38"/>
      <c r="L2868" s="144"/>
      <c r="M2868" s="144"/>
      <c r="N2868" s="61"/>
      <c r="O2868" s="314"/>
      <c r="Q2868" t="str">
        <f t="shared" si="888"/>
        <v/>
      </c>
      <c r="S2868" t="e">
        <f t="shared" ca="1" si="897"/>
        <v>#VALUE!</v>
      </c>
      <c r="T2868" t="e">
        <f t="shared" ca="1" si="894"/>
        <v>#VALUE!</v>
      </c>
      <c r="U2868">
        <f t="shared" si="898"/>
        <v>2796</v>
      </c>
      <c r="V2868">
        <v>233.75000000001799</v>
      </c>
      <c r="W2868">
        <f t="shared" si="901"/>
        <v>233</v>
      </c>
      <c r="X2868" t="str" cm="1">
        <f t="array" aca="1" ref="X2868" ca="1">IFERROR(INDEX('PC&amp;PD'!$A$1:$AS$19,ROW('PC&amp;PD'!$A$19),MATCH(INDIRECT(T2868),'PC&amp;PD'!$A$1:$AS$1,0)),"")</f>
        <v/>
      </c>
      <c r="AA2868" t="str">
        <f t="shared" si="889"/>
        <v/>
      </c>
      <c r="AB2868" t="str">
        <f t="shared" si="890"/>
        <v/>
      </c>
      <c r="AC2868" t="e">
        <f t="shared" ca="1" si="891"/>
        <v>#VALUE!</v>
      </c>
      <c r="AD2868" t="str" cm="1">
        <f t="array" aca="1" ref="AD2868" ca="1">IFERROR(IF((LEFT(INDIRECT("$F"&amp;$S2868),4))="GOTS",IF($G2868="Organic","GOTS_Organic_raw",(IF($G2868="Responsible","GOTS_Responsible",(IF($G2868="No Attribute (Conventional)","GOTS_conventional",(IF($G2868="Recycled Pre/Post-Consumer","GOTS_pre_post",(IF($G2868="In-Conversion","GOTS_in_conversion",(IF($G2868="Sustainably Sourced","Sustainably_sourced",(IF($G2868="Recycled pre-consumer organic","GOTS_recycled_organic",""))))))))))))),IF($G2868="Organic","Organic",(IF($G2868="Responsible","Responsible",(IF($G2868="No Attribute (Conventional)","No_Attribute_Conventional",(IF($G2868="Recycled Pre/Post-Consumer","Recycled_Pre_Post_Consumer",(IF($G2868="In-Conversion","In_Conversion",(IF($G2868="Recycled Pre-Consumer","Recycled_Pre_Consumer",(IF($G2868="Recycled Post-Consumer","Recycled_Post_Consumer",(IF($G2868="Sustainably Sourced","Sustainably_sourced",(IF($G2868="Recycled pre-consumer organic","GOTS_recycled_organic","")))))))))))))))))),"")</f>
        <v/>
      </c>
      <c r="AE2868" t="e" cm="1">
        <f t="array" aca="1" ref="AE2868" ca="1">IF($I2868="",IF(INDIRECT("$F"&amp;$S2868)="","",IF(LEFT(INDIRECT("$F"&amp;$S2868),3)="GRS","GRS_RCS_RM",IF((LEFT(INDIRECT("$F"&amp;$S2868),3))="RCS","GRS_RCS_RM",IF(INDIRECT("$F"&amp;$S2868)="OCS (No Label)","OCS_Conversion_RM",IF(LEFT(INDIRECT("$F"&amp;$S2868),3)="OCS","OCS_RM",IF(RIGHT(INDIRECT("$F"&amp;$S2868),10)="conversion","GOTS_RM_conversion",IF((LEFT(INDIRECT("$F"&amp;$S2868),4))="GOTS","GOTS_RM","Responsible_RM"))))))),"DELETERM")</f>
        <v>#VALUE!</v>
      </c>
      <c r="AF2868" t="e" cm="1">
        <f t="array" aca="1" ref="AF2868" ca="1">IF($S2868="","",INDIRECT("$Z"&amp;$S2868))</f>
        <v>#VALUE!</v>
      </c>
      <c r="AG2868" t="str">
        <f t="shared" si="892"/>
        <v/>
      </c>
      <c r="AH2868" t="str" cm="1">
        <f t="array" aca="1" ref="AH2868" ca="1">IFERROR(INDIRECT("$ag"&amp;S2868),"")</f>
        <v/>
      </c>
      <c r="AI2868" t="e" cm="1">
        <f t="array" aca="1" ref="AI2868" ca="1">INDIRECT("O"&amp;S2868)</f>
        <v>#VALUE!</v>
      </c>
      <c r="AJ2868" t="str">
        <f t="shared" si="893"/>
        <v/>
      </c>
    </row>
    <row r="2869" spans="1:36" ht="16.5" customHeight="1">
      <c r="A2869" s="130"/>
      <c r="B2869" s="136"/>
      <c r="C2869" s="137"/>
      <c r="D2869" s="146"/>
      <c r="E2869" s="146"/>
      <c r="F2869" s="137"/>
      <c r="G2869" s="147"/>
      <c r="H2869" s="147"/>
      <c r="I2869" s="147"/>
      <c r="J2869" s="147"/>
      <c r="K2869" s="38"/>
      <c r="L2869" s="144"/>
      <c r="M2869" s="144"/>
      <c r="N2869" s="61"/>
      <c r="O2869" s="314"/>
      <c r="Q2869" t="str">
        <f t="shared" si="888"/>
        <v/>
      </c>
      <c r="S2869" t="e">
        <f t="shared" ca="1" si="897"/>
        <v>#VALUE!</v>
      </c>
      <c r="T2869" t="e">
        <f t="shared" ca="1" si="894"/>
        <v>#VALUE!</v>
      </c>
      <c r="U2869">
        <f t="shared" si="898"/>
        <v>2796</v>
      </c>
      <c r="V2869">
        <v>233.83333333335199</v>
      </c>
      <c r="W2869">
        <f t="shared" si="901"/>
        <v>233</v>
      </c>
      <c r="X2869" t="str" cm="1">
        <f t="array" aca="1" ref="X2869" ca="1">IFERROR(INDEX('PC&amp;PD'!$A$1:$AS$19,ROW('PC&amp;PD'!$A$19),MATCH(INDIRECT(T2869),'PC&amp;PD'!$A$1:$AS$1,0)),"")</f>
        <v/>
      </c>
      <c r="AA2869" t="str">
        <f t="shared" si="889"/>
        <v/>
      </c>
      <c r="AB2869" t="str">
        <f t="shared" si="890"/>
        <v/>
      </c>
      <c r="AC2869" t="e">
        <f t="shared" ca="1" si="891"/>
        <v>#VALUE!</v>
      </c>
      <c r="AD2869" t="str" cm="1">
        <f t="array" aca="1" ref="AD2869" ca="1">IFERROR(IF((LEFT(INDIRECT("$F"&amp;$S2869),4))="GOTS",IF($G2869="Organic","GOTS_Organic_raw",(IF($G2869="Responsible","GOTS_Responsible",(IF($G2869="No Attribute (Conventional)","GOTS_conventional",(IF($G2869="Recycled Pre/Post-Consumer","GOTS_pre_post",(IF($G2869="In-Conversion","GOTS_in_conversion",(IF($G2869="Sustainably Sourced","Sustainably_sourced",(IF($G2869="Recycled pre-consumer organic","GOTS_recycled_organic",""))))))))))))),IF($G2869="Organic","Organic",(IF($G2869="Responsible","Responsible",(IF($G2869="No Attribute (Conventional)","No_Attribute_Conventional",(IF($G2869="Recycled Pre/Post-Consumer","Recycled_Pre_Post_Consumer",(IF($G2869="In-Conversion","In_Conversion",(IF($G2869="Recycled Pre-Consumer","Recycled_Pre_Consumer",(IF($G2869="Recycled Post-Consumer","Recycled_Post_Consumer",(IF($G2869="Sustainably Sourced","Sustainably_sourced",(IF($G2869="Recycled pre-consumer organic","GOTS_recycled_organic","")))))))))))))))))),"")</f>
        <v/>
      </c>
      <c r="AE2869" t="e" cm="1">
        <f t="array" aca="1" ref="AE2869" ca="1">IF($I2869="",IF(INDIRECT("$F"&amp;$S2869)="","",IF(LEFT(INDIRECT("$F"&amp;$S2869),3)="GRS","GRS_RCS_RM",IF((LEFT(INDIRECT("$F"&amp;$S2869),3))="RCS","GRS_RCS_RM",IF(INDIRECT("$F"&amp;$S2869)="OCS (No Label)","OCS_Conversion_RM",IF(LEFT(INDIRECT("$F"&amp;$S2869),3)="OCS","OCS_RM",IF(RIGHT(INDIRECT("$F"&amp;$S2869),10)="conversion","GOTS_RM_conversion",IF((LEFT(INDIRECT("$F"&amp;$S2869),4))="GOTS","GOTS_RM","Responsible_RM"))))))),"DELETERM")</f>
        <v>#VALUE!</v>
      </c>
      <c r="AF2869" t="e" cm="1">
        <f t="array" aca="1" ref="AF2869" ca="1">IF($S2869="","",INDIRECT("$Z"&amp;$S2869))</f>
        <v>#VALUE!</v>
      </c>
      <c r="AG2869" t="str">
        <f t="shared" si="892"/>
        <v/>
      </c>
      <c r="AH2869" t="str" cm="1">
        <f t="array" aca="1" ref="AH2869" ca="1">IFERROR(INDIRECT("$ag"&amp;S2869),"")</f>
        <v/>
      </c>
      <c r="AI2869" t="e" cm="1">
        <f t="array" aca="1" ref="AI2869" ca="1">INDIRECT("O"&amp;S2869)</f>
        <v>#VALUE!</v>
      </c>
      <c r="AJ2869" t="str">
        <f t="shared" si="893"/>
        <v/>
      </c>
    </row>
    <row r="2870" spans="1:36" ht="16.5" customHeight="1" thickBot="1">
      <c r="A2870" s="131"/>
      <c r="B2870" s="138"/>
      <c r="C2870" s="139"/>
      <c r="D2870" s="148"/>
      <c r="E2870" s="148"/>
      <c r="F2870" s="139"/>
      <c r="G2870" s="149"/>
      <c r="H2870" s="149"/>
      <c r="I2870" s="149"/>
      <c r="J2870" s="149"/>
      <c r="K2870" s="39"/>
      <c r="L2870" s="145"/>
      <c r="M2870" s="145"/>
      <c r="N2870" s="62"/>
      <c r="O2870" s="315"/>
      <c r="Q2870" t="str">
        <f t="shared" si="888"/>
        <v/>
      </c>
      <c r="S2870" t="e">
        <f t="shared" ca="1" si="897"/>
        <v>#VALUE!</v>
      </c>
      <c r="T2870" t="e">
        <f t="shared" ca="1" si="894"/>
        <v>#VALUE!</v>
      </c>
      <c r="U2870">
        <f t="shared" si="898"/>
        <v>2796</v>
      </c>
      <c r="V2870">
        <v>233.91666666668499</v>
      </c>
      <c r="W2870">
        <f t="shared" si="901"/>
        <v>233</v>
      </c>
      <c r="X2870" t="str" cm="1">
        <f t="array" aca="1" ref="X2870" ca="1">IFERROR(INDEX('PC&amp;PD'!$A$1:$AS$19,ROW('PC&amp;PD'!$A$19),MATCH(INDIRECT(T2870),'PC&amp;PD'!$A$1:$AS$1,0)),"")</f>
        <v/>
      </c>
      <c r="AA2870" t="str">
        <f t="shared" si="889"/>
        <v/>
      </c>
      <c r="AB2870" t="str">
        <f t="shared" si="890"/>
        <v/>
      </c>
      <c r="AC2870" t="e">
        <f t="shared" ca="1" si="891"/>
        <v>#VALUE!</v>
      </c>
      <c r="AD2870" t="str" cm="1">
        <f t="array" aca="1" ref="AD2870" ca="1">IFERROR(IF((LEFT(INDIRECT("$F"&amp;$S2870),4))="GOTS",IF($G2870="Organic","GOTS_Organic_raw",(IF($G2870="Responsible","GOTS_Responsible",(IF($G2870="No Attribute (Conventional)","GOTS_conventional",(IF($G2870="Recycled Pre/Post-Consumer","GOTS_pre_post",(IF($G2870="In-Conversion","GOTS_in_conversion",(IF($G2870="Sustainably Sourced","Sustainably_sourced",(IF($G2870="Recycled pre-consumer organic","GOTS_recycled_organic",""))))))))))))),IF($G2870="Organic","Organic",(IF($G2870="Responsible","Responsible",(IF($G2870="No Attribute (Conventional)","No_Attribute_Conventional",(IF($G2870="Recycled Pre/Post-Consumer","Recycled_Pre_Post_Consumer",(IF($G2870="In-Conversion","In_Conversion",(IF($G2870="Recycled Pre-Consumer","Recycled_Pre_Consumer",(IF($G2870="Recycled Post-Consumer","Recycled_Post_Consumer",(IF($G2870="Sustainably Sourced","Sustainably_sourced",(IF($G2870="Recycled pre-consumer organic","GOTS_recycled_organic","")))))))))))))))))),"")</f>
        <v/>
      </c>
      <c r="AE2870" t="e" cm="1">
        <f t="array" aca="1" ref="AE2870" ca="1">IF($I2870="",IF(INDIRECT("$F"&amp;$S2870)="","",IF(LEFT(INDIRECT("$F"&amp;$S2870),3)="GRS","GRS_RCS_RM",IF((LEFT(INDIRECT("$F"&amp;$S2870),3))="RCS","GRS_RCS_RM",IF(INDIRECT("$F"&amp;$S2870)="OCS (No Label)","OCS_Conversion_RM",IF(LEFT(INDIRECT("$F"&amp;$S2870),3)="OCS","OCS_RM",IF(RIGHT(INDIRECT("$F"&amp;$S2870),10)="conversion","GOTS_RM_conversion",IF((LEFT(INDIRECT("$F"&amp;$S2870),4))="GOTS","GOTS_RM","Responsible_RM"))))))),"DELETERM")</f>
        <v>#VALUE!</v>
      </c>
      <c r="AF2870" t="e" cm="1">
        <f t="array" aca="1" ref="AF2870" ca="1">IF($S2870="","",INDIRECT("$Z"&amp;$S2870))</f>
        <v>#VALUE!</v>
      </c>
      <c r="AG2870" t="str">
        <f t="shared" si="892"/>
        <v/>
      </c>
      <c r="AH2870" t="str" cm="1">
        <f t="array" aca="1" ref="AH2870" ca="1">IFERROR(INDIRECT("$ag"&amp;S2870),"")</f>
        <v/>
      </c>
      <c r="AI2870" t="e" cm="1">
        <f t="array" aca="1" ref="AI2870" ca="1">INDIRECT("O"&amp;S2870)</f>
        <v>#VALUE!</v>
      </c>
      <c r="AJ2870" t="str">
        <f t="shared" si="893"/>
        <v/>
      </c>
    </row>
    <row r="2871" spans="1:36" ht="16.5" customHeight="1">
      <c r="A2871" s="128" t="str">
        <f>IF(B2871="","",COUNTA($B$63:$B2871))</f>
        <v/>
      </c>
      <c r="B2871" s="132"/>
      <c r="C2871" s="133"/>
      <c r="D2871" s="140"/>
      <c r="E2871" s="140"/>
      <c r="F2871" s="133"/>
      <c r="G2871" s="141"/>
      <c r="H2871" s="141"/>
      <c r="I2871" s="141"/>
      <c r="J2871" s="141"/>
      <c r="K2871" s="37"/>
      <c r="L2871" s="142" t="str">
        <f>IF(R2871="","",LEFT(R2871,LEN(R2871)-2))</f>
        <v/>
      </c>
      <c r="M2871" s="142"/>
      <c r="N2871" s="60"/>
      <c r="O2871" s="313"/>
      <c r="Q2871" t="str">
        <f t="shared" si="888"/>
        <v/>
      </c>
      <c r="R2871" t="str">
        <f t="shared" ref="R2871" si="906">CONCATENATE($Q2871,Q2872,Q2873,Q2874,Q2875,Q2876,$Q2877,$Q2878,$Q2879,$Q2880,$Q2881,$Q2882)</f>
        <v/>
      </c>
      <c r="S2871" t="e">
        <f t="shared" ca="1" si="897"/>
        <v>#VALUE!</v>
      </c>
      <c r="T2871" t="e">
        <f t="shared" ca="1" si="894"/>
        <v>#VALUE!</v>
      </c>
      <c r="U2871">
        <f t="shared" si="898"/>
        <v>2808</v>
      </c>
      <c r="V2871">
        <v>234.00000000001799</v>
      </c>
      <c r="W2871">
        <f t="shared" si="901"/>
        <v>234</v>
      </c>
      <c r="X2871" t="str" cm="1">
        <f t="array" aca="1" ref="X2871" ca="1">IFERROR(INDEX('PC&amp;PD'!$A$1:$AS$19,ROW('PC&amp;PD'!$A$19),MATCH(INDIRECT(T2871),'PC&amp;PD'!$A$1:$AS$1,0)),"")</f>
        <v/>
      </c>
      <c r="Z2871" t="str">
        <f t="shared" ref="Z2871" si="907">IFERROR(IF($F2871="OCS 100","OCS (OCS 100)",IF($F2871="OCS Blended","OCS (OCS Blended)",IF($F2871="OCS (No Label)","OCS (No Label)",IF($F2871="RCS 100","RCS (RCS 100)",IF($F2871="RCS Blended","RCS (RCS Blended)",IF($F2871="GRS","GRS (GRS)",IF($F2871="GRS (No Label)", "GRS (No Label)",IF($F2871="RDS","RDS (RDS)",IF($F2871="RWS","RWS (RWS)",IF($F2871="RAS","RAS (RAS)",IF($F2871="RMS","RMS (RMS)",IF($F2871="GOTS Organic","GOTS (Organic)",IF($F2871="GOTS Made with organic","GOTS (Made with Organic)",IF($F2871="GOTS Organic - in conversion","GOTS (Organic - In Conversion)",IF($F2871="GOTS Made with organic - in conversion","GOTS (Made with Organic - In Conversion)",""))))))))))))))),"")</f>
        <v/>
      </c>
      <c r="AA2871" t="str">
        <f t="shared" si="889"/>
        <v/>
      </c>
      <c r="AB2871" t="str">
        <f t="shared" si="890"/>
        <v/>
      </c>
      <c r="AC2871" t="e">
        <f t="shared" ca="1" si="891"/>
        <v>#VALUE!</v>
      </c>
      <c r="AD2871" t="str" cm="1">
        <f t="array" aca="1" ref="AD2871" ca="1">IFERROR(IF((LEFT(INDIRECT("$F"&amp;$S2871),4))="GOTS",IF($G2871="Organic","GOTS_Organic_raw",(IF($G2871="Responsible","GOTS_Responsible",(IF($G2871="No Attribute (Conventional)","GOTS_conventional",(IF($G2871="Recycled Pre/Post-Consumer","GOTS_pre_post",(IF($G2871="In-Conversion","GOTS_in_conversion",(IF($G2871="Sustainably Sourced","Sustainably_sourced",(IF($G2871="Recycled pre-consumer organic","GOTS_recycled_organic",""))))))))))))),IF($G2871="Organic","Organic",(IF($G2871="Responsible","Responsible",(IF($G2871="No Attribute (Conventional)","No_Attribute_Conventional",(IF($G2871="Recycled Pre/Post-Consumer","Recycled_Pre_Post_Consumer",(IF($G2871="In-Conversion","In_Conversion",(IF($G2871="Recycled Pre-Consumer","Recycled_Pre_Consumer",(IF($G2871="Recycled Post-Consumer","Recycled_Post_Consumer",(IF($G2871="Sustainably Sourced","Sustainably_sourced",(IF($G2871="Recycled pre-consumer organic","GOTS_recycled_organic","")))))))))))))))))),"")</f>
        <v/>
      </c>
      <c r="AE2871" t="e" cm="1">
        <f t="array" aca="1" ref="AE2871" ca="1">IF($I2871="",IF(INDIRECT("$F"&amp;$S2871)="","",IF(LEFT(INDIRECT("$F"&amp;$S2871),3)="GRS","GRS_RCS_RM",IF((LEFT(INDIRECT("$F"&amp;$S2871),3))="RCS","GRS_RCS_RM",IF(INDIRECT("$F"&amp;$S2871)="OCS (No Label)","OCS_Conversion_RM",IF(LEFT(INDIRECT("$F"&amp;$S2871),3)="OCS","OCS_RM",IF(RIGHT(INDIRECT("$F"&amp;$S2871),10)="conversion","GOTS_RM_conversion",IF((LEFT(INDIRECT("$F"&amp;$S2871),4))="GOTS","GOTS_RM","Responsible_RM"))))))),"DELETERM")</f>
        <v>#VALUE!</v>
      </c>
      <c r="AF2871" t="e" cm="1">
        <f t="array" aca="1" ref="AF2871" ca="1">IF($S2871="","",INDIRECT("$Z"&amp;$S2871))</f>
        <v>#VALUE!</v>
      </c>
      <c r="AG2871" t="str">
        <f t="shared" si="892"/>
        <v/>
      </c>
      <c r="AH2871" t="str" cm="1">
        <f t="array" aca="1" ref="AH2871" ca="1">IFERROR(INDIRECT("$ag"&amp;S2871),"")</f>
        <v/>
      </c>
      <c r="AI2871" t="e" cm="1">
        <f t="array" aca="1" ref="AI2871" ca="1">INDIRECT("O"&amp;S2871)</f>
        <v>#VALUE!</v>
      </c>
      <c r="AJ2871" t="str">
        <f t="shared" si="893"/>
        <v/>
      </c>
    </row>
    <row r="2872" spans="1:36" ht="16.5" customHeight="1">
      <c r="A2872" s="129"/>
      <c r="B2872" s="134"/>
      <c r="C2872" s="135"/>
      <c r="D2872" s="146"/>
      <c r="E2872" s="146"/>
      <c r="F2872" s="135"/>
      <c r="G2872" s="147"/>
      <c r="H2872" s="147"/>
      <c r="I2872" s="147"/>
      <c r="J2872" s="147"/>
      <c r="K2872" s="38"/>
      <c r="L2872" s="143"/>
      <c r="M2872" s="143"/>
      <c r="N2872" s="61"/>
      <c r="O2872" s="314"/>
      <c r="Q2872" t="str">
        <f t="shared" si="888"/>
        <v/>
      </c>
      <c r="S2872" t="e">
        <f t="shared" ca="1" si="897"/>
        <v>#VALUE!</v>
      </c>
      <c r="T2872" t="e">
        <f t="shared" ca="1" si="894"/>
        <v>#VALUE!</v>
      </c>
      <c r="U2872">
        <f t="shared" si="898"/>
        <v>2808</v>
      </c>
      <c r="V2872">
        <v>234.08333333335199</v>
      </c>
      <c r="W2872">
        <f t="shared" si="901"/>
        <v>234</v>
      </c>
      <c r="X2872" t="str" cm="1">
        <f t="array" aca="1" ref="X2872" ca="1">IFERROR(INDEX('PC&amp;PD'!$A$1:$AS$19,ROW('PC&amp;PD'!$A$19),MATCH(INDIRECT(T2872),'PC&amp;PD'!$A$1:$AS$1,0)),"")</f>
        <v/>
      </c>
      <c r="AA2872" t="str">
        <f t="shared" si="889"/>
        <v/>
      </c>
      <c r="AB2872" t="str">
        <f t="shared" si="890"/>
        <v/>
      </c>
      <c r="AC2872" t="e">
        <f t="shared" ca="1" si="891"/>
        <v>#VALUE!</v>
      </c>
      <c r="AD2872" t="str" cm="1">
        <f t="array" aca="1" ref="AD2872" ca="1">IFERROR(IF((LEFT(INDIRECT("$F"&amp;$S2872),4))="GOTS",IF($G2872="Organic","GOTS_Organic_raw",(IF($G2872="Responsible","GOTS_Responsible",(IF($G2872="No Attribute (Conventional)","GOTS_conventional",(IF($G2872="Recycled Pre/Post-Consumer","GOTS_pre_post",(IF($G2872="In-Conversion","GOTS_in_conversion",(IF($G2872="Sustainably Sourced","Sustainably_sourced",(IF($G2872="Recycled pre-consumer organic","GOTS_recycled_organic",""))))))))))))),IF($G2872="Organic","Organic",(IF($G2872="Responsible","Responsible",(IF($G2872="No Attribute (Conventional)","No_Attribute_Conventional",(IF($G2872="Recycled Pre/Post-Consumer","Recycled_Pre_Post_Consumer",(IF($G2872="In-Conversion","In_Conversion",(IF($G2872="Recycled Pre-Consumer","Recycled_Pre_Consumer",(IF($G2872="Recycled Post-Consumer","Recycled_Post_Consumer",(IF($G2872="Sustainably Sourced","Sustainably_sourced",(IF($G2872="Recycled pre-consumer organic","GOTS_recycled_organic","")))))))))))))))))),"")</f>
        <v/>
      </c>
      <c r="AE2872" t="e" cm="1">
        <f t="array" aca="1" ref="AE2872" ca="1">IF($I2872="",IF(INDIRECT("$F"&amp;$S2872)="","",IF(LEFT(INDIRECT("$F"&amp;$S2872),3)="GRS","GRS_RCS_RM",IF((LEFT(INDIRECT("$F"&amp;$S2872),3))="RCS","GRS_RCS_RM",IF(INDIRECT("$F"&amp;$S2872)="OCS (No Label)","OCS_Conversion_RM",IF(LEFT(INDIRECT("$F"&amp;$S2872),3)="OCS","OCS_RM",IF(RIGHT(INDIRECT("$F"&amp;$S2872),10)="conversion","GOTS_RM_conversion",IF((LEFT(INDIRECT("$F"&amp;$S2872),4))="GOTS","GOTS_RM","Responsible_RM"))))))),"DELETERM")</f>
        <v>#VALUE!</v>
      </c>
      <c r="AF2872" t="e" cm="1">
        <f t="array" aca="1" ref="AF2872" ca="1">IF($S2872="","",INDIRECT("$Z"&amp;$S2872))</f>
        <v>#VALUE!</v>
      </c>
      <c r="AG2872" t="str">
        <f t="shared" si="892"/>
        <v/>
      </c>
      <c r="AH2872" t="str" cm="1">
        <f t="array" aca="1" ref="AH2872" ca="1">IFERROR(INDIRECT("$ag"&amp;S2872),"")</f>
        <v/>
      </c>
      <c r="AI2872" t="e" cm="1">
        <f t="array" aca="1" ref="AI2872" ca="1">INDIRECT("O"&amp;S2872)</f>
        <v>#VALUE!</v>
      </c>
      <c r="AJ2872" t="str">
        <f t="shared" si="893"/>
        <v/>
      </c>
    </row>
    <row r="2873" spans="1:36" ht="16.5" customHeight="1">
      <c r="A2873" s="129"/>
      <c r="B2873" s="134"/>
      <c r="C2873" s="135"/>
      <c r="D2873" s="146"/>
      <c r="E2873" s="146"/>
      <c r="F2873" s="135"/>
      <c r="G2873" s="147"/>
      <c r="H2873" s="147"/>
      <c r="I2873" s="147"/>
      <c r="J2873" s="147"/>
      <c r="K2873" s="38"/>
      <c r="L2873" s="143"/>
      <c r="M2873" s="143"/>
      <c r="N2873" s="61"/>
      <c r="O2873" s="314"/>
      <c r="Q2873" t="str">
        <f t="shared" si="888"/>
        <v/>
      </c>
      <c r="S2873" t="e">
        <f t="shared" ca="1" si="897"/>
        <v>#VALUE!</v>
      </c>
      <c r="T2873" t="e">
        <f t="shared" ca="1" si="894"/>
        <v>#VALUE!</v>
      </c>
      <c r="U2873">
        <f t="shared" si="898"/>
        <v>2808</v>
      </c>
      <c r="V2873">
        <v>234.16666666668499</v>
      </c>
      <c r="W2873">
        <f t="shared" si="901"/>
        <v>234</v>
      </c>
      <c r="X2873" t="str" cm="1">
        <f t="array" aca="1" ref="X2873" ca="1">IFERROR(INDEX('PC&amp;PD'!$A$1:$AS$19,ROW('PC&amp;PD'!$A$19),MATCH(INDIRECT(T2873),'PC&amp;PD'!$A$1:$AS$1,0)),"")</f>
        <v/>
      </c>
      <c r="AA2873" t="str">
        <f t="shared" si="889"/>
        <v/>
      </c>
      <c r="AB2873" t="str">
        <f t="shared" si="890"/>
        <v/>
      </c>
      <c r="AC2873" t="e">
        <f t="shared" ca="1" si="891"/>
        <v>#VALUE!</v>
      </c>
      <c r="AD2873" t="str" cm="1">
        <f t="array" aca="1" ref="AD2873" ca="1">IFERROR(IF((LEFT(INDIRECT("$F"&amp;$S2873),4))="GOTS",IF($G2873="Organic","GOTS_Organic_raw",(IF($G2873="Responsible","GOTS_Responsible",(IF($G2873="No Attribute (Conventional)","GOTS_conventional",(IF($G2873="Recycled Pre/Post-Consumer","GOTS_pre_post",(IF($G2873="In-Conversion","GOTS_in_conversion",(IF($G2873="Sustainably Sourced","Sustainably_sourced",(IF($G2873="Recycled pre-consumer organic","GOTS_recycled_organic",""))))))))))))),IF($G2873="Organic","Organic",(IF($G2873="Responsible","Responsible",(IF($G2873="No Attribute (Conventional)","No_Attribute_Conventional",(IF($G2873="Recycled Pre/Post-Consumer","Recycled_Pre_Post_Consumer",(IF($G2873="In-Conversion","In_Conversion",(IF($G2873="Recycled Pre-Consumer","Recycled_Pre_Consumer",(IF($G2873="Recycled Post-Consumer","Recycled_Post_Consumer",(IF($G2873="Sustainably Sourced","Sustainably_sourced",(IF($G2873="Recycled pre-consumer organic","GOTS_recycled_organic","")))))))))))))))))),"")</f>
        <v/>
      </c>
      <c r="AE2873" t="e" cm="1">
        <f t="array" aca="1" ref="AE2873" ca="1">IF($I2873="",IF(INDIRECT("$F"&amp;$S2873)="","",IF(LEFT(INDIRECT("$F"&amp;$S2873),3)="GRS","GRS_RCS_RM",IF((LEFT(INDIRECT("$F"&amp;$S2873),3))="RCS","GRS_RCS_RM",IF(INDIRECT("$F"&amp;$S2873)="OCS (No Label)","OCS_Conversion_RM",IF(LEFT(INDIRECT("$F"&amp;$S2873),3)="OCS","OCS_RM",IF(RIGHT(INDIRECT("$F"&amp;$S2873),10)="conversion","GOTS_RM_conversion",IF((LEFT(INDIRECT("$F"&amp;$S2873),4))="GOTS","GOTS_RM","Responsible_RM"))))))),"DELETERM")</f>
        <v>#VALUE!</v>
      </c>
      <c r="AF2873" t="e" cm="1">
        <f t="array" aca="1" ref="AF2873" ca="1">IF($S2873="","",INDIRECT("$Z"&amp;$S2873))</f>
        <v>#VALUE!</v>
      </c>
      <c r="AG2873" t="str">
        <f t="shared" si="892"/>
        <v/>
      </c>
      <c r="AH2873" t="str" cm="1">
        <f t="array" aca="1" ref="AH2873" ca="1">IFERROR(INDIRECT("$ag"&amp;S2873),"")</f>
        <v/>
      </c>
      <c r="AI2873" t="e" cm="1">
        <f t="array" aca="1" ref="AI2873" ca="1">INDIRECT("O"&amp;S2873)</f>
        <v>#VALUE!</v>
      </c>
      <c r="AJ2873" t="str">
        <f t="shared" si="893"/>
        <v/>
      </c>
    </row>
    <row r="2874" spans="1:36" ht="16.5" customHeight="1">
      <c r="A2874" s="129"/>
      <c r="B2874" s="134"/>
      <c r="C2874" s="135"/>
      <c r="D2874" s="146"/>
      <c r="E2874" s="146"/>
      <c r="F2874" s="135"/>
      <c r="G2874" s="147"/>
      <c r="H2874" s="147"/>
      <c r="I2874" s="147"/>
      <c r="J2874" s="147"/>
      <c r="K2874" s="38"/>
      <c r="L2874" s="143"/>
      <c r="M2874" s="143"/>
      <c r="N2874" s="61"/>
      <c r="O2874" s="314"/>
      <c r="Q2874" t="str">
        <f t="shared" si="888"/>
        <v/>
      </c>
      <c r="S2874" t="e">
        <f t="shared" ca="1" si="897"/>
        <v>#VALUE!</v>
      </c>
      <c r="T2874" t="e">
        <f t="shared" ca="1" si="894"/>
        <v>#VALUE!</v>
      </c>
      <c r="U2874">
        <f t="shared" si="898"/>
        <v>2808</v>
      </c>
      <c r="V2874">
        <v>234.25000000001799</v>
      </c>
      <c r="W2874">
        <f t="shared" si="901"/>
        <v>234</v>
      </c>
      <c r="X2874" t="str" cm="1">
        <f t="array" aca="1" ref="X2874" ca="1">IFERROR(INDEX('PC&amp;PD'!$A$1:$AS$19,ROW('PC&amp;PD'!$A$19),MATCH(INDIRECT(T2874),'PC&amp;PD'!$A$1:$AS$1,0)),"")</f>
        <v/>
      </c>
      <c r="AA2874" t="str">
        <f t="shared" si="889"/>
        <v/>
      </c>
      <c r="AB2874" t="str">
        <f t="shared" si="890"/>
        <v/>
      </c>
      <c r="AC2874" t="e">
        <f t="shared" ca="1" si="891"/>
        <v>#VALUE!</v>
      </c>
      <c r="AD2874" t="str" cm="1">
        <f t="array" aca="1" ref="AD2874" ca="1">IFERROR(IF((LEFT(INDIRECT("$F"&amp;$S2874),4))="GOTS",IF($G2874="Organic","GOTS_Organic_raw",(IF($G2874="Responsible","GOTS_Responsible",(IF($G2874="No Attribute (Conventional)","GOTS_conventional",(IF($G2874="Recycled Pre/Post-Consumer","GOTS_pre_post",(IF($G2874="In-Conversion","GOTS_in_conversion",(IF($G2874="Sustainably Sourced","Sustainably_sourced",(IF($G2874="Recycled pre-consumer organic","GOTS_recycled_organic",""))))))))))))),IF($G2874="Organic","Organic",(IF($G2874="Responsible","Responsible",(IF($G2874="No Attribute (Conventional)","No_Attribute_Conventional",(IF($G2874="Recycled Pre/Post-Consumer","Recycled_Pre_Post_Consumer",(IF($G2874="In-Conversion","In_Conversion",(IF($G2874="Recycled Pre-Consumer","Recycled_Pre_Consumer",(IF($G2874="Recycled Post-Consumer","Recycled_Post_Consumer",(IF($G2874="Sustainably Sourced","Sustainably_sourced",(IF($G2874="Recycled pre-consumer organic","GOTS_recycled_organic","")))))))))))))))))),"")</f>
        <v/>
      </c>
      <c r="AE2874" t="e" cm="1">
        <f t="array" aca="1" ref="AE2874" ca="1">IF($I2874="",IF(INDIRECT("$F"&amp;$S2874)="","",IF(LEFT(INDIRECT("$F"&amp;$S2874),3)="GRS","GRS_RCS_RM",IF((LEFT(INDIRECT("$F"&amp;$S2874),3))="RCS","GRS_RCS_RM",IF(INDIRECT("$F"&amp;$S2874)="OCS (No Label)","OCS_Conversion_RM",IF(LEFT(INDIRECT("$F"&amp;$S2874),3)="OCS","OCS_RM",IF(RIGHT(INDIRECT("$F"&amp;$S2874),10)="conversion","GOTS_RM_conversion",IF((LEFT(INDIRECT("$F"&amp;$S2874),4))="GOTS","GOTS_RM","Responsible_RM"))))))),"DELETERM")</f>
        <v>#VALUE!</v>
      </c>
      <c r="AF2874" t="e" cm="1">
        <f t="array" aca="1" ref="AF2874" ca="1">IF($S2874="","",INDIRECT("$Z"&amp;$S2874))</f>
        <v>#VALUE!</v>
      </c>
      <c r="AG2874" t="str">
        <f t="shared" si="892"/>
        <v/>
      </c>
      <c r="AH2874" t="str" cm="1">
        <f t="array" aca="1" ref="AH2874" ca="1">IFERROR(INDIRECT("$ag"&amp;S2874),"")</f>
        <v/>
      </c>
      <c r="AI2874" t="e" cm="1">
        <f t="array" aca="1" ref="AI2874" ca="1">INDIRECT("O"&amp;S2874)</f>
        <v>#VALUE!</v>
      </c>
      <c r="AJ2874" t="str">
        <f t="shared" si="893"/>
        <v/>
      </c>
    </row>
    <row r="2875" spans="1:36" ht="16.5" customHeight="1">
      <c r="A2875" s="129"/>
      <c r="B2875" s="134"/>
      <c r="C2875" s="135"/>
      <c r="D2875" s="146"/>
      <c r="E2875" s="146"/>
      <c r="F2875" s="135"/>
      <c r="G2875" s="147"/>
      <c r="H2875" s="147"/>
      <c r="I2875" s="147"/>
      <c r="J2875" s="147"/>
      <c r="K2875" s="38"/>
      <c r="L2875" s="143"/>
      <c r="M2875" s="143"/>
      <c r="N2875" s="61"/>
      <c r="O2875" s="314"/>
      <c r="Q2875" t="str">
        <f t="shared" si="888"/>
        <v/>
      </c>
      <c r="S2875" t="e">
        <f t="shared" ca="1" si="897"/>
        <v>#VALUE!</v>
      </c>
      <c r="T2875" t="e">
        <f t="shared" ca="1" si="894"/>
        <v>#VALUE!</v>
      </c>
      <c r="U2875">
        <f t="shared" si="898"/>
        <v>2808</v>
      </c>
      <c r="V2875">
        <v>234.33333333335199</v>
      </c>
      <c r="W2875">
        <f t="shared" si="901"/>
        <v>234</v>
      </c>
      <c r="X2875" t="str" cm="1">
        <f t="array" aca="1" ref="X2875" ca="1">IFERROR(INDEX('PC&amp;PD'!$A$1:$AS$19,ROW('PC&amp;PD'!$A$19),MATCH(INDIRECT(T2875),'PC&amp;PD'!$A$1:$AS$1,0)),"")</f>
        <v/>
      </c>
      <c r="AA2875" t="str">
        <f t="shared" si="889"/>
        <v/>
      </c>
      <c r="AB2875" t="str">
        <f t="shared" si="890"/>
        <v/>
      </c>
      <c r="AC2875" t="e">
        <f t="shared" ca="1" si="891"/>
        <v>#VALUE!</v>
      </c>
      <c r="AD2875" t="str" cm="1">
        <f t="array" aca="1" ref="AD2875" ca="1">IFERROR(IF((LEFT(INDIRECT("$F"&amp;$S2875),4))="GOTS",IF($G2875="Organic","GOTS_Organic_raw",(IF($G2875="Responsible","GOTS_Responsible",(IF($G2875="No Attribute (Conventional)","GOTS_conventional",(IF($G2875="Recycled Pre/Post-Consumer","GOTS_pre_post",(IF($G2875="In-Conversion","GOTS_in_conversion",(IF($G2875="Sustainably Sourced","Sustainably_sourced",(IF($G2875="Recycled pre-consumer organic","GOTS_recycled_organic",""))))))))))))),IF($G2875="Organic","Organic",(IF($G2875="Responsible","Responsible",(IF($G2875="No Attribute (Conventional)","No_Attribute_Conventional",(IF($G2875="Recycled Pre/Post-Consumer","Recycled_Pre_Post_Consumer",(IF($G2875="In-Conversion","In_Conversion",(IF($G2875="Recycled Pre-Consumer","Recycled_Pre_Consumer",(IF($G2875="Recycled Post-Consumer","Recycled_Post_Consumer",(IF($G2875="Sustainably Sourced","Sustainably_sourced",(IF($G2875="Recycled pre-consumer organic","GOTS_recycled_organic","")))))))))))))))))),"")</f>
        <v/>
      </c>
      <c r="AE2875" t="e" cm="1">
        <f t="array" aca="1" ref="AE2875" ca="1">IF($I2875="",IF(INDIRECT("$F"&amp;$S2875)="","",IF(LEFT(INDIRECT("$F"&amp;$S2875),3)="GRS","GRS_RCS_RM",IF((LEFT(INDIRECT("$F"&amp;$S2875),3))="RCS","GRS_RCS_RM",IF(INDIRECT("$F"&amp;$S2875)="OCS (No Label)","OCS_Conversion_RM",IF(LEFT(INDIRECT("$F"&amp;$S2875),3)="OCS","OCS_RM",IF(RIGHT(INDIRECT("$F"&amp;$S2875),10)="conversion","GOTS_RM_conversion",IF((LEFT(INDIRECT("$F"&amp;$S2875),4))="GOTS","GOTS_RM","Responsible_RM"))))))),"DELETERM")</f>
        <v>#VALUE!</v>
      </c>
      <c r="AF2875" t="e" cm="1">
        <f t="array" aca="1" ref="AF2875" ca="1">IF($S2875="","",INDIRECT("$Z"&amp;$S2875))</f>
        <v>#VALUE!</v>
      </c>
      <c r="AG2875" t="str">
        <f t="shared" si="892"/>
        <v/>
      </c>
      <c r="AH2875" t="str" cm="1">
        <f t="array" aca="1" ref="AH2875" ca="1">IFERROR(INDIRECT("$ag"&amp;S2875),"")</f>
        <v/>
      </c>
      <c r="AI2875" t="e" cm="1">
        <f t="array" aca="1" ref="AI2875" ca="1">INDIRECT("O"&amp;S2875)</f>
        <v>#VALUE!</v>
      </c>
      <c r="AJ2875" t="str">
        <f t="shared" si="893"/>
        <v/>
      </c>
    </row>
    <row r="2876" spans="1:36" ht="16.5" customHeight="1">
      <c r="A2876" s="129"/>
      <c r="B2876" s="134"/>
      <c r="C2876" s="135"/>
      <c r="D2876" s="146"/>
      <c r="E2876" s="146"/>
      <c r="F2876" s="135"/>
      <c r="G2876" s="147"/>
      <c r="H2876" s="147"/>
      <c r="I2876" s="147"/>
      <c r="J2876" s="147"/>
      <c r="K2876" s="38"/>
      <c r="L2876" s="143"/>
      <c r="M2876" s="143"/>
      <c r="N2876" s="61"/>
      <c r="O2876" s="314"/>
      <c r="Q2876" t="str">
        <f t="shared" si="888"/>
        <v/>
      </c>
      <c r="S2876" t="e">
        <f t="shared" ca="1" si="897"/>
        <v>#VALUE!</v>
      </c>
      <c r="T2876" t="e">
        <f t="shared" ca="1" si="894"/>
        <v>#VALUE!</v>
      </c>
      <c r="U2876">
        <f t="shared" si="898"/>
        <v>2808</v>
      </c>
      <c r="V2876">
        <v>234.41666666668499</v>
      </c>
      <c r="W2876">
        <f t="shared" si="901"/>
        <v>234</v>
      </c>
      <c r="X2876" t="str" cm="1">
        <f t="array" aca="1" ref="X2876" ca="1">IFERROR(INDEX('PC&amp;PD'!$A$1:$AS$19,ROW('PC&amp;PD'!$A$19),MATCH(INDIRECT(T2876),'PC&amp;PD'!$A$1:$AS$1,0)),"")</f>
        <v/>
      </c>
      <c r="AA2876" t="str">
        <f t="shared" si="889"/>
        <v/>
      </c>
      <c r="AB2876" t="str">
        <f t="shared" si="890"/>
        <v/>
      </c>
      <c r="AC2876" t="e">
        <f t="shared" ca="1" si="891"/>
        <v>#VALUE!</v>
      </c>
      <c r="AD2876" t="str" cm="1">
        <f t="array" aca="1" ref="AD2876" ca="1">IFERROR(IF((LEFT(INDIRECT("$F"&amp;$S2876),4))="GOTS",IF($G2876="Organic","GOTS_Organic_raw",(IF($G2876="Responsible","GOTS_Responsible",(IF($G2876="No Attribute (Conventional)","GOTS_conventional",(IF($G2876="Recycled Pre/Post-Consumer","GOTS_pre_post",(IF($G2876="In-Conversion","GOTS_in_conversion",(IF($G2876="Sustainably Sourced","Sustainably_sourced",(IF($G2876="Recycled pre-consumer organic","GOTS_recycled_organic",""))))))))))))),IF($G2876="Organic","Organic",(IF($G2876="Responsible","Responsible",(IF($G2876="No Attribute (Conventional)","No_Attribute_Conventional",(IF($G2876="Recycled Pre/Post-Consumer","Recycled_Pre_Post_Consumer",(IF($G2876="In-Conversion","In_Conversion",(IF($G2876="Recycled Pre-Consumer","Recycled_Pre_Consumer",(IF($G2876="Recycled Post-Consumer","Recycled_Post_Consumer",(IF($G2876="Sustainably Sourced","Sustainably_sourced",(IF($G2876="Recycled pre-consumer organic","GOTS_recycled_organic","")))))))))))))))))),"")</f>
        <v/>
      </c>
      <c r="AE2876" t="e" cm="1">
        <f t="array" aca="1" ref="AE2876" ca="1">IF($I2876="",IF(INDIRECT("$F"&amp;$S2876)="","",IF(LEFT(INDIRECT("$F"&amp;$S2876),3)="GRS","GRS_RCS_RM",IF((LEFT(INDIRECT("$F"&amp;$S2876),3))="RCS","GRS_RCS_RM",IF(INDIRECT("$F"&amp;$S2876)="OCS (No Label)","OCS_Conversion_RM",IF(LEFT(INDIRECT("$F"&amp;$S2876),3)="OCS","OCS_RM",IF(RIGHT(INDIRECT("$F"&amp;$S2876),10)="conversion","GOTS_RM_conversion",IF((LEFT(INDIRECT("$F"&amp;$S2876),4))="GOTS","GOTS_RM","Responsible_RM"))))))),"DELETERM")</f>
        <v>#VALUE!</v>
      </c>
      <c r="AF2876" t="e" cm="1">
        <f t="array" aca="1" ref="AF2876" ca="1">IF($S2876="","",INDIRECT("$Z"&amp;$S2876))</f>
        <v>#VALUE!</v>
      </c>
      <c r="AG2876" t="str">
        <f t="shared" si="892"/>
        <v/>
      </c>
      <c r="AH2876" t="str" cm="1">
        <f t="array" aca="1" ref="AH2876" ca="1">IFERROR(INDIRECT("$ag"&amp;S2876),"")</f>
        <v/>
      </c>
      <c r="AI2876" t="e" cm="1">
        <f t="array" aca="1" ref="AI2876" ca="1">INDIRECT("O"&amp;S2876)</f>
        <v>#VALUE!</v>
      </c>
      <c r="AJ2876" t="str">
        <f t="shared" si="893"/>
        <v/>
      </c>
    </row>
    <row r="2877" spans="1:36" ht="16.5" customHeight="1">
      <c r="A2877" s="130"/>
      <c r="B2877" s="136"/>
      <c r="C2877" s="137"/>
      <c r="D2877" s="146"/>
      <c r="E2877" s="146"/>
      <c r="F2877" s="137"/>
      <c r="G2877" s="147"/>
      <c r="H2877" s="147"/>
      <c r="I2877" s="147"/>
      <c r="J2877" s="147"/>
      <c r="K2877" s="38"/>
      <c r="L2877" s="144"/>
      <c r="M2877" s="144"/>
      <c r="N2877" s="61"/>
      <c r="O2877" s="314"/>
      <c r="Q2877" t="str">
        <f t="shared" si="888"/>
        <v/>
      </c>
      <c r="S2877" t="e">
        <f t="shared" ca="1" si="897"/>
        <v>#VALUE!</v>
      </c>
      <c r="T2877" t="e">
        <f t="shared" ca="1" si="894"/>
        <v>#VALUE!</v>
      </c>
      <c r="U2877">
        <f t="shared" si="898"/>
        <v>2808</v>
      </c>
      <c r="V2877">
        <v>234.50000000001799</v>
      </c>
      <c r="W2877">
        <f t="shared" si="901"/>
        <v>234</v>
      </c>
      <c r="X2877" t="str" cm="1">
        <f t="array" aca="1" ref="X2877" ca="1">IFERROR(INDEX('PC&amp;PD'!$A$1:$AS$19,ROW('PC&amp;PD'!$A$19),MATCH(INDIRECT(T2877),'PC&amp;PD'!$A$1:$AS$1,0)),"")</f>
        <v/>
      </c>
      <c r="AA2877" t="str">
        <f t="shared" si="889"/>
        <v/>
      </c>
      <c r="AB2877" t="str">
        <f t="shared" si="890"/>
        <v/>
      </c>
      <c r="AC2877" t="e">
        <f t="shared" ca="1" si="891"/>
        <v>#VALUE!</v>
      </c>
      <c r="AD2877" t="str" cm="1">
        <f t="array" aca="1" ref="AD2877" ca="1">IFERROR(IF((LEFT(INDIRECT("$F"&amp;$S2877),4))="GOTS",IF($G2877="Organic","GOTS_Organic_raw",(IF($G2877="Responsible","GOTS_Responsible",(IF($G2877="No Attribute (Conventional)","GOTS_conventional",(IF($G2877="Recycled Pre/Post-Consumer","GOTS_pre_post",(IF($G2877="In-Conversion","GOTS_in_conversion",(IF($G2877="Sustainably Sourced","Sustainably_sourced",(IF($G2877="Recycled pre-consumer organic","GOTS_recycled_organic",""))))))))))))),IF($G2877="Organic","Organic",(IF($G2877="Responsible","Responsible",(IF($G2877="No Attribute (Conventional)","No_Attribute_Conventional",(IF($G2877="Recycled Pre/Post-Consumer","Recycled_Pre_Post_Consumer",(IF($G2877="In-Conversion","In_Conversion",(IF($G2877="Recycled Pre-Consumer","Recycled_Pre_Consumer",(IF($G2877="Recycled Post-Consumer","Recycled_Post_Consumer",(IF($G2877="Sustainably Sourced","Sustainably_sourced",(IF($G2877="Recycled pre-consumer organic","GOTS_recycled_organic","")))))))))))))))))),"")</f>
        <v/>
      </c>
      <c r="AE2877" t="e" cm="1">
        <f t="array" aca="1" ref="AE2877" ca="1">IF($I2877="",IF(INDIRECT("$F"&amp;$S2877)="","",IF(LEFT(INDIRECT("$F"&amp;$S2877),3)="GRS","GRS_RCS_RM",IF((LEFT(INDIRECT("$F"&amp;$S2877),3))="RCS","GRS_RCS_RM",IF(INDIRECT("$F"&amp;$S2877)="OCS (No Label)","OCS_Conversion_RM",IF(LEFT(INDIRECT("$F"&amp;$S2877),3)="OCS","OCS_RM",IF(RIGHT(INDIRECT("$F"&amp;$S2877),10)="conversion","GOTS_RM_conversion",IF((LEFT(INDIRECT("$F"&amp;$S2877),4))="GOTS","GOTS_RM","Responsible_RM"))))))),"DELETERM")</f>
        <v>#VALUE!</v>
      </c>
      <c r="AF2877" t="e" cm="1">
        <f t="array" aca="1" ref="AF2877" ca="1">IF($S2877="","",INDIRECT("$Z"&amp;$S2877))</f>
        <v>#VALUE!</v>
      </c>
      <c r="AG2877" t="str">
        <f t="shared" si="892"/>
        <v/>
      </c>
      <c r="AH2877" t="str" cm="1">
        <f t="array" aca="1" ref="AH2877" ca="1">IFERROR(INDIRECT("$ag"&amp;S2877),"")</f>
        <v/>
      </c>
      <c r="AI2877" t="e" cm="1">
        <f t="array" aca="1" ref="AI2877" ca="1">INDIRECT("O"&amp;S2877)</f>
        <v>#VALUE!</v>
      </c>
      <c r="AJ2877" t="str">
        <f t="shared" si="893"/>
        <v/>
      </c>
    </row>
    <row r="2878" spans="1:36" ht="16.5" customHeight="1">
      <c r="A2878" s="130"/>
      <c r="B2878" s="136"/>
      <c r="C2878" s="137"/>
      <c r="D2878" s="146"/>
      <c r="E2878" s="146"/>
      <c r="F2878" s="137"/>
      <c r="G2878" s="147"/>
      <c r="H2878" s="147"/>
      <c r="I2878" s="147"/>
      <c r="J2878" s="147"/>
      <c r="K2878" s="38"/>
      <c r="L2878" s="144"/>
      <c r="M2878" s="144"/>
      <c r="N2878" s="61"/>
      <c r="O2878" s="314"/>
      <c r="Q2878" t="str">
        <f t="shared" si="888"/>
        <v/>
      </c>
      <c r="S2878" t="e">
        <f t="shared" ca="1" si="897"/>
        <v>#VALUE!</v>
      </c>
      <c r="T2878" t="e">
        <f t="shared" ca="1" si="894"/>
        <v>#VALUE!</v>
      </c>
      <c r="U2878">
        <f t="shared" si="898"/>
        <v>2808</v>
      </c>
      <c r="V2878">
        <v>234.58333333335199</v>
      </c>
      <c r="W2878">
        <f t="shared" si="901"/>
        <v>234</v>
      </c>
      <c r="X2878" t="str" cm="1">
        <f t="array" aca="1" ref="X2878" ca="1">IFERROR(INDEX('PC&amp;PD'!$A$1:$AS$19,ROW('PC&amp;PD'!$A$19),MATCH(INDIRECT(T2878),'PC&amp;PD'!$A$1:$AS$1,0)),"")</f>
        <v/>
      </c>
      <c r="AA2878" t="str">
        <f t="shared" si="889"/>
        <v/>
      </c>
      <c r="AB2878" t="str">
        <f t="shared" si="890"/>
        <v/>
      </c>
      <c r="AC2878" t="e">
        <f t="shared" ca="1" si="891"/>
        <v>#VALUE!</v>
      </c>
      <c r="AD2878" t="str" cm="1">
        <f t="array" aca="1" ref="AD2878" ca="1">IFERROR(IF((LEFT(INDIRECT("$F"&amp;$S2878),4))="GOTS",IF($G2878="Organic","GOTS_Organic_raw",(IF($G2878="Responsible","GOTS_Responsible",(IF($G2878="No Attribute (Conventional)","GOTS_conventional",(IF($G2878="Recycled Pre/Post-Consumer","GOTS_pre_post",(IF($G2878="In-Conversion","GOTS_in_conversion",(IF($G2878="Sustainably Sourced","Sustainably_sourced",(IF($G2878="Recycled pre-consumer organic","GOTS_recycled_organic",""))))))))))))),IF($G2878="Organic","Organic",(IF($G2878="Responsible","Responsible",(IF($G2878="No Attribute (Conventional)","No_Attribute_Conventional",(IF($G2878="Recycled Pre/Post-Consumer","Recycled_Pre_Post_Consumer",(IF($G2878="In-Conversion","In_Conversion",(IF($G2878="Recycled Pre-Consumer","Recycled_Pre_Consumer",(IF($G2878="Recycled Post-Consumer","Recycled_Post_Consumer",(IF($G2878="Sustainably Sourced","Sustainably_sourced",(IF($G2878="Recycled pre-consumer organic","GOTS_recycled_organic","")))))))))))))))))),"")</f>
        <v/>
      </c>
      <c r="AE2878" t="e" cm="1">
        <f t="array" aca="1" ref="AE2878" ca="1">IF($I2878="",IF(INDIRECT("$F"&amp;$S2878)="","",IF(LEFT(INDIRECT("$F"&amp;$S2878),3)="GRS","GRS_RCS_RM",IF((LEFT(INDIRECT("$F"&amp;$S2878),3))="RCS","GRS_RCS_RM",IF(INDIRECT("$F"&amp;$S2878)="OCS (No Label)","OCS_Conversion_RM",IF(LEFT(INDIRECT("$F"&amp;$S2878),3)="OCS","OCS_RM",IF(RIGHT(INDIRECT("$F"&amp;$S2878),10)="conversion","GOTS_RM_conversion",IF((LEFT(INDIRECT("$F"&amp;$S2878),4))="GOTS","GOTS_RM","Responsible_RM"))))))),"DELETERM")</f>
        <v>#VALUE!</v>
      </c>
      <c r="AF2878" t="e" cm="1">
        <f t="array" aca="1" ref="AF2878" ca="1">IF($S2878="","",INDIRECT("$Z"&amp;$S2878))</f>
        <v>#VALUE!</v>
      </c>
      <c r="AG2878" t="str">
        <f t="shared" si="892"/>
        <v/>
      </c>
      <c r="AH2878" t="str" cm="1">
        <f t="array" aca="1" ref="AH2878" ca="1">IFERROR(INDIRECT("$ag"&amp;S2878),"")</f>
        <v/>
      </c>
      <c r="AI2878" t="e" cm="1">
        <f t="array" aca="1" ref="AI2878" ca="1">INDIRECT("O"&amp;S2878)</f>
        <v>#VALUE!</v>
      </c>
      <c r="AJ2878" t="str">
        <f t="shared" si="893"/>
        <v/>
      </c>
    </row>
    <row r="2879" spans="1:36" ht="16.5" customHeight="1">
      <c r="A2879" s="130"/>
      <c r="B2879" s="136"/>
      <c r="C2879" s="137"/>
      <c r="D2879" s="146"/>
      <c r="E2879" s="146"/>
      <c r="F2879" s="137"/>
      <c r="G2879" s="147"/>
      <c r="H2879" s="147"/>
      <c r="I2879" s="147"/>
      <c r="J2879" s="147"/>
      <c r="K2879" s="38"/>
      <c r="L2879" s="144"/>
      <c r="M2879" s="144"/>
      <c r="N2879" s="61"/>
      <c r="O2879" s="314"/>
      <c r="Q2879" t="str">
        <f t="shared" si="888"/>
        <v/>
      </c>
      <c r="S2879" t="e">
        <f t="shared" ca="1" si="897"/>
        <v>#VALUE!</v>
      </c>
      <c r="T2879" t="e">
        <f t="shared" ca="1" si="894"/>
        <v>#VALUE!</v>
      </c>
      <c r="U2879">
        <f t="shared" si="898"/>
        <v>2808</v>
      </c>
      <c r="V2879">
        <v>234.66666666668499</v>
      </c>
      <c r="W2879">
        <f t="shared" si="901"/>
        <v>234</v>
      </c>
      <c r="X2879" t="str" cm="1">
        <f t="array" aca="1" ref="X2879" ca="1">IFERROR(INDEX('PC&amp;PD'!$A$1:$AS$19,ROW('PC&amp;PD'!$A$19),MATCH(INDIRECT(T2879),'PC&amp;PD'!$A$1:$AS$1,0)),"")</f>
        <v/>
      </c>
      <c r="AA2879" t="str">
        <f t="shared" si="889"/>
        <v/>
      </c>
      <c r="AB2879" t="str">
        <f t="shared" si="890"/>
        <v/>
      </c>
      <c r="AC2879" t="e">
        <f t="shared" ca="1" si="891"/>
        <v>#VALUE!</v>
      </c>
      <c r="AD2879" t="str" cm="1">
        <f t="array" aca="1" ref="AD2879" ca="1">IFERROR(IF((LEFT(INDIRECT("$F"&amp;$S2879),4))="GOTS",IF($G2879="Organic","GOTS_Organic_raw",(IF($G2879="Responsible","GOTS_Responsible",(IF($G2879="No Attribute (Conventional)","GOTS_conventional",(IF($G2879="Recycled Pre/Post-Consumer","GOTS_pre_post",(IF($G2879="In-Conversion","GOTS_in_conversion",(IF($G2879="Sustainably Sourced","Sustainably_sourced",(IF($G2879="Recycled pre-consumer organic","GOTS_recycled_organic",""))))))))))))),IF($G2879="Organic","Organic",(IF($G2879="Responsible","Responsible",(IF($G2879="No Attribute (Conventional)","No_Attribute_Conventional",(IF($G2879="Recycled Pre/Post-Consumer","Recycled_Pre_Post_Consumer",(IF($G2879="In-Conversion","In_Conversion",(IF($G2879="Recycled Pre-Consumer","Recycled_Pre_Consumer",(IF($G2879="Recycled Post-Consumer","Recycled_Post_Consumer",(IF($G2879="Sustainably Sourced","Sustainably_sourced",(IF($G2879="Recycled pre-consumer organic","GOTS_recycled_organic","")))))))))))))))))),"")</f>
        <v/>
      </c>
      <c r="AE2879" t="e" cm="1">
        <f t="array" aca="1" ref="AE2879" ca="1">IF($I2879="",IF(INDIRECT("$F"&amp;$S2879)="","",IF(LEFT(INDIRECT("$F"&amp;$S2879),3)="GRS","GRS_RCS_RM",IF((LEFT(INDIRECT("$F"&amp;$S2879),3))="RCS","GRS_RCS_RM",IF(INDIRECT("$F"&amp;$S2879)="OCS (No Label)","OCS_Conversion_RM",IF(LEFT(INDIRECT("$F"&amp;$S2879),3)="OCS","OCS_RM",IF(RIGHT(INDIRECT("$F"&amp;$S2879),10)="conversion","GOTS_RM_conversion",IF((LEFT(INDIRECT("$F"&amp;$S2879),4))="GOTS","GOTS_RM","Responsible_RM"))))))),"DELETERM")</f>
        <v>#VALUE!</v>
      </c>
      <c r="AF2879" t="e" cm="1">
        <f t="array" aca="1" ref="AF2879" ca="1">IF($S2879="","",INDIRECT("$Z"&amp;$S2879))</f>
        <v>#VALUE!</v>
      </c>
      <c r="AG2879" t="str">
        <f t="shared" si="892"/>
        <v/>
      </c>
      <c r="AH2879" t="str" cm="1">
        <f t="array" aca="1" ref="AH2879" ca="1">IFERROR(INDIRECT("$ag"&amp;S2879),"")</f>
        <v/>
      </c>
      <c r="AI2879" t="e" cm="1">
        <f t="array" aca="1" ref="AI2879" ca="1">INDIRECT("O"&amp;S2879)</f>
        <v>#VALUE!</v>
      </c>
      <c r="AJ2879" t="str">
        <f t="shared" si="893"/>
        <v/>
      </c>
    </row>
    <row r="2880" spans="1:36" ht="16.5" customHeight="1">
      <c r="A2880" s="130"/>
      <c r="B2880" s="136"/>
      <c r="C2880" s="137"/>
      <c r="D2880" s="146"/>
      <c r="E2880" s="146"/>
      <c r="F2880" s="137"/>
      <c r="G2880" s="147"/>
      <c r="H2880" s="147"/>
      <c r="I2880" s="147"/>
      <c r="J2880" s="147"/>
      <c r="K2880" s="38"/>
      <c r="L2880" s="144"/>
      <c r="M2880" s="144"/>
      <c r="N2880" s="61"/>
      <c r="O2880" s="314"/>
      <c r="Q2880" t="str">
        <f t="shared" ref="Q2880:Q2943" si="908">IF(G2880="No Attribute (Conventional)",IF(OR($G2880="",$I2880="",$K2880=""),"",CONCATENATE($K2880," ",$AA2880," ",$I2880," + ")),IF(OR($G2880="",$I2880="",$K2880=""),"",CONCATENATE($K2880," ",$G2880," ",$I2880," + ")))</f>
        <v/>
      </c>
      <c r="S2880" t="e">
        <f t="shared" ca="1" si="897"/>
        <v>#VALUE!</v>
      </c>
      <c r="T2880" t="e">
        <f t="shared" ca="1" si="894"/>
        <v>#VALUE!</v>
      </c>
      <c r="U2880">
        <f t="shared" si="898"/>
        <v>2808</v>
      </c>
      <c r="V2880">
        <v>234.75000000001799</v>
      </c>
      <c r="W2880">
        <f t="shared" si="901"/>
        <v>234</v>
      </c>
      <c r="X2880" t="str" cm="1">
        <f t="array" aca="1" ref="X2880" ca="1">IFERROR(INDEX('PC&amp;PD'!$A$1:$AS$19,ROW('PC&amp;PD'!$A$19),MATCH(INDIRECT(T2880),'PC&amp;PD'!$A$1:$AS$1,0)),"")</f>
        <v/>
      </c>
      <c r="AA2880" t="str">
        <f t="shared" ref="AA2880:AA2943" si="909">IFERROR(IF(G2880="","",IF(G2880="No Attribute (Conventional)","",G2880)),"")</f>
        <v/>
      </c>
      <c r="AB2880" t="str">
        <f t="shared" ref="AB2880:AB2943" si="910">IFERROR(IF($F2880="OCS 100", "OCS_100",IF($F2880="OCS Blended", "OCS_Blended",IF($F2880="OCS (No Label)", "OCS_No_Label",IF($F2880="RCS 100", "RCS_100",IF($F2880="RCS Blended","RCS_Blended",IF($F2880="GRS","GRS",IF($F2880="GRS (No Label)", "GRS_No_Label",IF($F2880="RDS","RDS",IF($F2880="RWS","RWS",IF($F2880="RMS","RMS",IF($F2880="GOTS Organic","GOTS_Organic",IF($F2880="GOTS Made with organic","GOTS_Made_with_organic",IF($F2880="GOTS Organic - in conversion","GOTS_Organic_in_Conversion",IF($F2880="GOTS Made with organic - in conversion","GOTS_Made_with_Organic_in_Conversion",IF($F2880="RAS","RAS",IF($F2880="Rcs (No Label)","RCS_No_Label",IF($F2880="RWS (No Label)","RWS_No_Label",IF($F2880="RMS (No Label)","RMS_No_Label",IF($F2880="RAS (No Label)","RAS_No_Label",IF($F2880="RDS (No Label)","RDS_No_Label","")))))))))))))))))))),"")</f>
        <v/>
      </c>
      <c r="AC2880" t="e">
        <f t="shared" ref="AC2880:AC2943" ca="1" si="911">"$AB"&amp;S2880</f>
        <v>#VALUE!</v>
      </c>
      <c r="AD2880" t="str" cm="1">
        <f t="array" aca="1" ref="AD2880" ca="1">IFERROR(IF((LEFT(INDIRECT("$F"&amp;$S2880),4))="GOTS",IF($G2880="Organic","GOTS_Organic_raw",(IF($G2880="Responsible","GOTS_Responsible",(IF($G2880="No Attribute (Conventional)","GOTS_conventional",(IF($G2880="Recycled Pre/Post-Consumer","GOTS_pre_post",(IF($G2880="In-Conversion","GOTS_in_conversion",(IF($G2880="Sustainably Sourced","Sustainably_sourced",(IF($G2880="Recycled pre-consumer organic","GOTS_recycled_organic",""))))))))))))),IF($G2880="Organic","Organic",(IF($G2880="Responsible","Responsible",(IF($G2880="No Attribute (Conventional)","No_Attribute_Conventional",(IF($G2880="Recycled Pre/Post-Consumer","Recycled_Pre_Post_Consumer",(IF($G2880="In-Conversion","In_Conversion",(IF($G2880="Recycled Pre-Consumer","Recycled_Pre_Consumer",(IF($G2880="Recycled Post-Consumer","Recycled_Post_Consumer",(IF($G2880="Sustainably Sourced","Sustainably_sourced",(IF($G2880="Recycled pre-consumer organic","GOTS_recycled_organic","")))))))))))))))))),"")</f>
        <v/>
      </c>
      <c r="AE2880" t="e" cm="1">
        <f t="array" aca="1" ref="AE2880" ca="1">IF($I2880="",IF(INDIRECT("$F"&amp;$S2880)="","",IF(LEFT(INDIRECT("$F"&amp;$S2880),3)="GRS","GRS_RCS_RM",IF((LEFT(INDIRECT("$F"&amp;$S2880),3))="RCS","GRS_RCS_RM",IF(INDIRECT("$F"&amp;$S2880)="OCS (No Label)","OCS_Conversion_RM",IF(LEFT(INDIRECT("$F"&amp;$S2880),3)="OCS","OCS_RM",IF(RIGHT(INDIRECT("$F"&amp;$S2880),10)="conversion","GOTS_RM_conversion",IF((LEFT(INDIRECT("$F"&amp;$S2880),4))="GOTS","GOTS_RM","Responsible_RM"))))))),"DELETERM")</f>
        <v>#VALUE!</v>
      </c>
      <c r="AF2880" t="e" cm="1">
        <f t="array" aca="1" ref="AF2880" ca="1">IF($S2880="","",INDIRECT("$Z"&amp;$S2880))</f>
        <v>#VALUE!</v>
      </c>
      <c r="AG2880" t="str">
        <f t="shared" ref="AG2880:AG2943" si="912">IF(AND(AJ2880="",AJ2881="",AJ2882="",AJ2883="",AJ2884="",AJ2885="",AJ2886="",AJ2887="",AJ2888="",AJ2889="",AJ2890="",AJ2891=""),"",CONCATENATE(AJ2880, AJ2881, AJ2882, AJ2883,AJ2884, AJ2885, AJ2886, AJ2887, AJ2888, AJ2889, AJ2890,AJ2891))</f>
        <v/>
      </c>
      <c r="AH2880" t="str" cm="1">
        <f t="array" aca="1" ref="AH2880" ca="1">IFERROR(INDIRECT("$ag"&amp;S2880),"")</f>
        <v/>
      </c>
      <c r="AI2880" t="e" cm="1">
        <f t="array" aca="1" ref="AI2880" ca="1">INDIRECT("O"&amp;S2880)</f>
        <v>#VALUE!</v>
      </c>
      <c r="AJ2880" t="str">
        <f t="shared" ref="AJ2880:AJ2943" si="913">IF(OR(Y2880="",Y2880=0),"",Y2880&amp;", ")</f>
        <v/>
      </c>
    </row>
    <row r="2881" spans="1:36" ht="16.5" customHeight="1">
      <c r="A2881" s="130"/>
      <c r="B2881" s="136"/>
      <c r="C2881" s="137"/>
      <c r="D2881" s="146"/>
      <c r="E2881" s="146"/>
      <c r="F2881" s="137"/>
      <c r="G2881" s="147"/>
      <c r="H2881" s="147"/>
      <c r="I2881" s="147"/>
      <c r="J2881" s="147"/>
      <c r="K2881" s="38"/>
      <c r="L2881" s="144"/>
      <c r="M2881" s="144"/>
      <c r="N2881" s="61"/>
      <c r="O2881" s="314"/>
      <c r="Q2881" t="str">
        <f t="shared" si="908"/>
        <v/>
      </c>
      <c r="S2881" t="e">
        <f t="shared" ca="1" si="897"/>
        <v>#VALUE!</v>
      </c>
      <c r="T2881" t="e">
        <f t="shared" ca="1" si="894"/>
        <v>#VALUE!</v>
      </c>
      <c r="U2881">
        <f t="shared" si="898"/>
        <v>2808</v>
      </c>
      <c r="V2881">
        <v>234.83333333335199</v>
      </c>
      <c r="W2881">
        <f t="shared" si="901"/>
        <v>234</v>
      </c>
      <c r="X2881" t="str" cm="1">
        <f t="array" aca="1" ref="X2881" ca="1">IFERROR(INDEX('PC&amp;PD'!$A$1:$AS$19,ROW('PC&amp;PD'!$A$19),MATCH(INDIRECT(T2881),'PC&amp;PD'!$A$1:$AS$1,0)),"")</f>
        <v/>
      </c>
      <c r="AA2881" t="str">
        <f t="shared" si="909"/>
        <v/>
      </c>
      <c r="AB2881" t="str">
        <f t="shared" si="910"/>
        <v/>
      </c>
      <c r="AC2881" t="e">
        <f t="shared" ca="1" si="911"/>
        <v>#VALUE!</v>
      </c>
      <c r="AD2881" t="str" cm="1">
        <f t="array" aca="1" ref="AD2881" ca="1">IFERROR(IF((LEFT(INDIRECT("$F"&amp;$S2881),4))="GOTS",IF($G2881="Organic","GOTS_Organic_raw",(IF($G2881="Responsible","GOTS_Responsible",(IF($G2881="No Attribute (Conventional)","GOTS_conventional",(IF($G2881="Recycled Pre/Post-Consumer","GOTS_pre_post",(IF($G2881="In-Conversion","GOTS_in_conversion",(IF($G2881="Sustainably Sourced","Sustainably_sourced",(IF($G2881="Recycled pre-consumer organic","GOTS_recycled_organic",""))))))))))))),IF($G2881="Organic","Organic",(IF($G2881="Responsible","Responsible",(IF($G2881="No Attribute (Conventional)","No_Attribute_Conventional",(IF($G2881="Recycled Pre/Post-Consumer","Recycled_Pre_Post_Consumer",(IF($G2881="In-Conversion","In_Conversion",(IF($G2881="Recycled Pre-Consumer","Recycled_Pre_Consumer",(IF($G2881="Recycled Post-Consumer","Recycled_Post_Consumer",(IF($G2881="Sustainably Sourced","Sustainably_sourced",(IF($G2881="Recycled pre-consumer organic","GOTS_recycled_organic","")))))))))))))))))),"")</f>
        <v/>
      </c>
      <c r="AE2881" t="e" cm="1">
        <f t="array" aca="1" ref="AE2881" ca="1">IF($I2881="",IF(INDIRECT("$F"&amp;$S2881)="","",IF(LEFT(INDIRECT("$F"&amp;$S2881),3)="GRS","GRS_RCS_RM",IF((LEFT(INDIRECT("$F"&amp;$S2881),3))="RCS","GRS_RCS_RM",IF(INDIRECT("$F"&amp;$S2881)="OCS (No Label)","OCS_Conversion_RM",IF(LEFT(INDIRECT("$F"&amp;$S2881),3)="OCS","OCS_RM",IF(RIGHT(INDIRECT("$F"&amp;$S2881),10)="conversion","GOTS_RM_conversion",IF((LEFT(INDIRECT("$F"&amp;$S2881),4))="GOTS","GOTS_RM","Responsible_RM"))))))),"DELETERM")</f>
        <v>#VALUE!</v>
      </c>
      <c r="AF2881" t="e" cm="1">
        <f t="array" aca="1" ref="AF2881" ca="1">IF($S2881="","",INDIRECT("$Z"&amp;$S2881))</f>
        <v>#VALUE!</v>
      </c>
      <c r="AG2881" t="str">
        <f t="shared" si="912"/>
        <v/>
      </c>
      <c r="AH2881" t="str" cm="1">
        <f t="array" aca="1" ref="AH2881" ca="1">IFERROR(INDIRECT("$ag"&amp;S2881),"")</f>
        <v/>
      </c>
      <c r="AI2881" t="e" cm="1">
        <f t="array" aca="1" ref="AI2881" ca="1">INDIRECT("O"&amp;S2881)</f>
        <v>#VALUE!</v>
      </c>
      <c r="AJ2881" t="str">
        <f t="shared" si="913"/>
        <v/>
      </c>
    </row>
    <row r="2882" spans="1:36" ht="16.5" customHeight="1" thickBot="1">
      <c r="A2882" s="131"/>
      <c r="B2882" s="138"/>
      <c r="C2882" s="139"/>
      <c r="D2882" s="148"/>
      <c r="E2882" s="148"/>
      <c r="F2882" s="139"/>
      <c r="G2882" s="149"/>
      <c r="H2882" s="149"/>
      <c r="I2882" s="149"/>
      <c r="J2882" s="149"/>
      <c r="K2882" s="39"/>
      <c r="L2882" s="145"/>
      <c r="M2882" s="145"/>
      <c r="N2882" s="62"/>
      <c r="O2882" s="315"/>
      <c r="Q2882" t="str">
        <f t="shared" si="908"/>
        <v/>
      </c>
      <c r="S2882" t="e">
        <f t="shared" ca="1" si="897"/>
        <v>#VALUE!</v>
      </c>
      <c r="T2882" t="e">
        <f t="shared" ref="T2882:T2945" ca="1" si="914">"$B"&amp;S2882</f>
        <v>#VALUE!</v>
      </c>
      <c r="U2882">
        <f t="shared" si="898"/>
        <v>2808</v>
      </c>
      <c r="V2882">
        <v>234.91666666668499</v>
      </c>
      <c r="W2882">
        <f t="shared" si="901"/>
        <v>234</v>
      </c>
      <c r="X2882" t="str" cm="1">
        <f t="array" aca="1" ref="X2882" ca="1">IFERROR(INDEX('PC&amp;PD'!$A$1:$AS$19,ROW('PC&amp;PD'!$A$19),MATCH(INDIRECT(T2882),'PC&amp;PD'!$A$1:$AS$1,0)),"")</f>
        <v/>
      </c>
      <c r="AA2882" t="str">
        <f t="shared" si="909"/>
        <v/>
      </c>
      <c r="AB2882" t="str">
        <f t="shared" si="910"/>
        <v/>
      </c>
      <c r="AC2882" t="e">
        <f t="shared" ca="1" si="911"/>
        <v>#VALUE!</v>
      </c>
      <c r="AD2882" t="str" cm="1">
        <f t="array" aca="1" ref="AD2882" ca="1">IFERROR(IF((LEFT(INDIRECT("$F"&amp;$S2882),4))="GOTS",IF($G2882="Organic","GOTS_Organic_raw",(IF($G2882="Responsible","GOTS_Responsible",(IF($G2882="No Attribute (Conventional)","GOTS_conventional",(IF($G2882="Recycled Pre/Post-Consumer","GOTS_pre_post",(IF($G2882="In-Conversion","GOTS_in_conversion",(IF($G2882="Sustainably Sourced","Sustainably_sourced",(IF($G2882="Recycled pre-consumer organic","GOTS_recycled_organic",""))))))))))))),IF($G2882="Organic","Organic",(IF($G2882="Responsible","Responsible",(IF($G2882="No Attribute (Conventional)","No_Attribute_Conventional",(IF($G2882="Recycled Pre/Post-Consumer","Recycled_Pre_Post_Consumer",(IF($G2882="In-Conversion","In_Conversion",(IF($G2882="Recycled Pre-Consumer","Recycled_Pre_Consumer",(IF($G2882="Recycled Post-Consumer","Recycled_Post_Consumer",(IF($G2882="Sustainably Sourced","Sustainably_sourced",(IF($G2882="Recycled pre-consumer organic","GOTS_recycled_organic","")))))))))))))))))),"")</f>
        <v/>
      </c>
      <c r="AE2882" t="e" cm="1">
        <f t="array" aca="1" ref="AE2882" ca="1">IF($I2882="",IF(INDIRECT("$F"&amp;$S2882)="","",IF(LEFT(INDIRECT("$F"&amp;$S2882),3)="GRS","GRS_RCS_RM",IF((LEFT(INDIRECT("$F"&amp;$S2882),3))="RCS","GRS_RCS_RM",IF(INDIRECT("$F"&amp;$S2882)="OCS (No Label)","OCS_Conversion_RM",IF(LEFT(INDIRECT("$F"&amp;$S2882),3)="OCS","OCS_RM",IF(RIGHT(INDIRECT("$F"&amp;$S2882),10)="conversion","GOTS_RM_conversion",IF((LEFT(INDIRECT("$F"&amp;$S2882),4))="GOTS","GOTS_RM","Responsible_RM"))))))),"DELETERM")</f>
        <v>#VALUE!</v>
      </c>
      <c r="AF2882" t="e" cm="1">
        <f t="array" aca="1" ref="AF2882" ca="1">IF($S2882="","",INDIRECT("$Z"&amp;$S2882))</f>
        <v>#VALUE!</v>
      </c>
      <c r="AG2882" t="str">
        <f t="shared" si="912"/>
        <v/>
      </c>
      <c r="AH2882" t="str" cm="1">
        <f t="array" aca="1" ref="AH2882" ca="1">IFERROR(INDIRECT("$ag"&amp;S2882),"")</f>
        <v/>
      </c>
      <c r="AI2882" t="e" cm="1">
        <f t="array" aca="1" ref="AI2882" ca="1">INDIRECT("O"&amp;S2882)</f>
        <v>#VALUE!</v>
      </c>
      <c r="AJ2882" t="str">
        <f t="shared" si="913"/>
        <v/>
      </c>
    </row>
    <row r="2883" spans="1:36" ht="16.5" customHeight="1">
      <c r="A2883" s="128" t="str">
        <f>IF(B2883="","",COUNTA($B$63:$B2883))</f>
        <v/>
      </c>
      <c r="B2883" s="132"/>
      <c r="C2883" s="133"/>
      <c r="D2883" s="140"/>
      <c r="E2883" s="140"/>
      <c r="F2883" s="133"/>
      <c r="G2883" s="141"/>
      <c r="H2883" s="141"/>
      <c r="I2883" s="141"/>
      <c r="J2883" s="141"/>
      <c r="K2883" s="37"/>
      <c r="L2883" s="142" t="str">
        <f>IF(R2883="","",LEFT(R2883,LEN(R2883)-2))</f>
        <v/>
      </c>
      <c r="M2883" s="142"/>
      <c r="N2883" s="60"/>
      <c r="O2883" s="313"/>
      <c r="Q2883" t="str">
        <f t="shared" si="908"/>
        <v/>
      </c>
      <c r="R2883" t="str">
        <f t="shared" ref="R2883" si="915">CONCATENATE($Q2883,Q2884,Q2885,Q2886,Q2887,Q2888,$Q2889,$Q2890,$Q2891,$Q2892,$Q2893,$Q2894)</f>
        <v/>
      </c>
      <c r="S2883" t="e">
        <f t="shared" ca="1" si="897"/>
        <v>#VALUE!</v>
      </c>
      <c r="T2883" t="e">
        <f t="shared" ca="1" si="914"/>
        <v>#VALUE!</v>
      </c>
      <c r="U2883">
        <f t="shared" si="898"/>
        <v>2820</v>
      </c>
      <c r="V2883">
        <v>235.00000000001901</v>
      </c>
      <c r="W2883">
        <f t="shared" si="901"/>
        <v>235</v>
      </c>
      <c r="X2883" t="str" cm="1">
        <f t="array" aca="1" ref="X2883" ca="1">IFERROR(INDEX('PC&amp;PD'!$A$1:$AS$19,ROW('PC&amp;PD'!$A$19),MATCH(INDIRECT(T2883),'PC&amp;PD'!$A$1:$AS$1,0)),"")</f>
        <v/>
      </c>
      <c r="Z2883" t="str">
        <f t="shared" ref="Z2883" si="916">IFERROR(IF($F2883="OCS 100","OCS (OCS 100)",IF($F2883="OCS Blended","OCS (OCS Blended)",IF($F2883="OCS (No Label)","OCS (No Label)",IF($F2883="RCS 100","RCS (RCS 100)",IF($F2883="RCS Blended","RCS (RCS Blended)",IF($F2883="GRS","GRS (GRS)",IF($F2883="GRS (No Label)", "GRS (No Label)",IF($F2883="RDS","RDS (RDS)",IF($F2883="RWS","RWS (RWS)",IF($F2883="RAS","RAS (RAS)",IF($F2883="RMS","RMS (RMS)",IF($F2883="GOTS Organic","GOTS (Organic)",IF($F2883="GOTS Made with organic","GOTS (Made with Organic)",IF($F2883="GOTS Organic - in conversion","GOTS (Organic - In Conversion)",IF($F2883="GOTS Made with organic - in conversion","GOTS (Made with Organic - In Conversion)",""))))))))))))))),"")</f>
        <v/>
      </c>
      <c r="AA2883" t="str">
        <f t="shared" si="909"/>
        <v/>
      </c>
      <c r="AB2883" t="str">
        <f t="shared" si="910"/>
        <v/>
      </c>
      <c r="AC2883" t="e">
        <f t="shared" ca="1" si="911"/>
        <v>#VALUE!</v>
      </c>
      <c r="AD2883" t="str" cm="1">
        <f t="array" aca="1" ref="AD2883" ca="1">IFERROR(IF((LEFT(INDIRECT("$F"&amp;$S2883),4))="GOTS",IF($G2883="Organic","GOTS_Organic_raw",(IF($G2883="Responsible","GOTS_Responsible",(IF($G2883="No Attribute (Conventional)","GOTS_conventional",(IF($G2883="Recycled Pre/Post-Consumer","GOTS_pre_post",(IF($G2883="In-Conversion","GOTS_in_conversion",(IF($G2883="Sustainably Sourced","Sustainably_sourced",(IF($G2883="Recycled pre-consumer organic","GOTS_recycled_organic",""))))))))))))),IF($G2883="Organic","Organic",(IF($G2883="Responsible","Responsible",(IF($G2883="No Attribute (Conventional)","No_Attribute_Conventional",(IF($G2883="Recycled Pre/Post-Consumer","Recycled_Pre_Post_Consumer",(IF($G2883="In-Conversion","In_Conversion",(IF($G2883="Recycled Pre-Consumer","Recycled_Pre_Consumer",(IF($G2883="Recycled Post-Consumer","Recycled_Post_Consumer",(IF($G2883="Sustainably Sourced","Sustainably_sourced",(IF($G2883="Recycled pre-consumer organic","GOTS_recycled_organic","")))))))))))))))))),"")</f>
        <v/>
      </c>
      <c r="AE2883" t="e" cm="1">
        <f t="array" aca="1" ref="AE2883" ca="1">IF($I2883="",IF(INDIRECT("$F"&amp;$S2883)="","",IF(LEFT(INDIRECT("$F"&amp;$S2883),3)="GRS","GRS_RCS_RM",IF((LEFT(INDIRECT("$F"&amp;$S2883),3))="RCS","GRS_RCS_RM",IF(INDIRECT("$F"&amp;$S2883)="OCS (No Label)","OCS_Conversion_RM",IF(LEFT(INDIRECT("$F"&amp;$S2883),3)="OCS","OCS_RM",IF(RIGHT(INDIRECT("$F"&amp;$S2883),10)="conversion","GOTS_RM_conversion",IF((LEFT(INDIRECT("$F"&amp;$S2883),4))="GOTS","GOTS_RM","Responsible_RM"))))))),"DELETERM")</f>
        <v>#VALUE!</v>
      </c>
      <c r="AF2883" t="e" cm="1">
        <f t="array" aca="1" ref="AF2883" ca="1">IF($S2883="","",INDIRECT("$Z"&amp;$S2883))</f>
        <v>#VALUE!</v>
      </c>
      <c r="AG2883" t="str">
        <f t="shared" si="912"/>
        <v/>
      </c>
      <c r="AH2883" t="str" cm="1">
        <f t="array" aca="1" ref="AH2883" ca="1">IFERROR(INDIRECT("$ag"&amp;S2883),"")</f>
        <v/>
      </c>
      <c r="AI2883" t="e" cm="1">
        <f t="array" aca="1" ref="AI2883" ca="1">INDIRECT("O"&amp;S2883)</f>
        <v>#VALUE!</v>
      </c>
      <c r="AJ2883" t="str">
        <f t="shared" si="913"/>
        <v/>
      </c>
    </row>
    <row r="2884" spans="1:36" ht="16.5" customHeight="1">
      <c r="A2884" s="129"/>
      <c r="B2884" s="134"/>
      <c r="C2884" s="135"/>
      <c r="D2884" s="146"/>
      <c r="E2884" s="146"/>
      <c r="F2884" s="135"/>
      <c r="G2884" s="147"/>
      <c r="H2884" s="147"/>
      <c r="I2884" s="147"/>
      <c r="J2884" s="147"/>
      <c r="K2884" s="38"/>
      <c r="L2884" s="143"/>
      <c r="M2884" s="143"/>
      <c r="N2884" s="61"/>
      <c r="O2884" s="314"/>
      <c r="Q2884" t="str">
        <f t="shared" si="908"/>
        <v/>
      </c>
      <c r="S2884" t="e">
        <f t="shared" ca="1" si="897"/>
        <v>#VALUE!</v>
      </c>
      <c r="T2884" t="e">
        <f t="shared" ca="1" si="914"/>
        <v>#VALUE!</v>
      </c>
      <c r="U2884">
        <f t="shared" si="898"/>
        <v>2820</v>
      </c>
      <c r="V2884">
        <v>235.08333333335199</v>
      </c>
      <c r="W2884">
        <f t="shared" si="901"/>
        <v>235</v>
      </c>
      <c r="X2884" t="str" cm="1">
        <f t="array" aca="1" ref="X2884" ca="1">IFERROR(INDEX('PC&amp;PD'!$A$1:$AS$19,ROW('PC&amp;PD'!$A$19),MATCH(INDIRECT(T2884),'PC&amp;PD'!$A$1:$AS$1,0)),"")</f>
        <v/>
      </c>
      <c r="AA2884" t="str">
        <f t="shared" si="909"/>
        <v/>
      </c>
      <c r="AB2884" t="str">
        <f t="shared" si="910"/>
        <v/>
      </c>
      <c r="AC2884" t="e">
        <f t="shared" ca="1" si="911"/>
        <v>#VALUE!</v>
      </c>
      <c r="AD2884" t="str" cm="1">
        <f t="array" aca="1" ref="AD2884" ca="1">IFERROR(IF((LEFT(INDIRECT("$F"&amp;$S2884),4))="GOTS",IF($G2884="Organic","GOTS_Organic_raw",(IF($G2884="Responsible","GOTS_Responsible",(IF($G2884="No Attribute (Conventional)","GOTS_conventional",(IF($G2884="Recycled Pre/Post-Consumer","GOTS_pre_post",(IF($G2884="In-Conversion","GOTS_in_conversion",(IF($G2884="Sustainably Sourced","Sustainably_sourced",(IF($G2884="Recycled pre-consumer organic","GOTS_recycled_organic",""))))))))))))),IF($G2884="Organic","Organic",(IF($G2884="Responsible","Responsible",(IF($G2884="No Attribute (Conventional)","No_Attribute_Conventional",(IF($G2884="Recycled Pre/Post-Consumer","Recycled_Pre_Post_Consumer",(IF($G2884="In-Conversion","In_Conversion",(IF($G2884="Recycled Pre-Consumer","Recycled_Pre_Consumer",(IF($G2884="Recycled Post-Consumer","Recycled_Post_Consumer",(IF($G2884="Sustainably Sourced","Sustainably_sourced",(IF($G2884="Recycled pre-consumer organic","GOTS_recycled_organic","")))))))))))))))))),"")</f>
        <v/>
      </c>
      <c r="AE2884" t="e" cm="1">
        <f t="array" aca="1" ref="AE2884" ca="1">IF($I2884="",IF(INDIRECT("$F"&amp;$S2884)="","",IF(LEFT(INDIRECT("$F"&amp;$S2884),3)="GRS","GRS_RCS_RM",IF((LEFT(INDIRECT("$F"&amp;$S2884),3))="RCS","GRS_RCS_RM",IF(INDIRECT("$F"&amp;$S2884)="OCS (No Label)","OCS_Conversion_RM",IF(LEFT(INDIRECT("$F"&amp;$S2884),3)="OCS","OCS_RM",IF(RIGHT(INDIRECT("$F"&amp;$S2884),10)="conversion","GOTS_RM_conversion",IF((LEFT(INDIRECT("$F"&amp;$S2884),4))="GOTS","GOTS_RM","Responsible_RM"))))))),"DELETERM")</f>
        <v>#VALUE!</v>
      </c>
      <c r="AF2884" t="e" cm="1">
        <f t="array" aca="1" ref="AF2884" ca="1">IF($S2884="","",INDIRECT("$Z"&amp;$S2884))</f>
        <v>#VALUE!</v>
      </c>
      <c r="AG2884" t="str">
        <f t="shared" si="912"/>
        <v/>
      </c>
      <c r="AH2884" t="str" cm="1">
        <f t="array" aca="1" ref="AH2884" ca="1">IFERROR(INDIRECT("$ag"&amp;S2884),"")</f>
        <v/>
      </c>
      <c r="AI2884" t="e" cm="1">
        <f t="array" aca="1" ref="AI2884" ca="1">INDIRECT("O"&amp;S2884)</f>
        <v>#VALUE!</v>
      </c>
      <c r="AJ2884" t="str">
        <f t="shared" si="913"/>
        <v/>
      </c>
    </row>
    <row r="2885" spans="1:36" ht="16.5" customHeight="1">
      <c r="A2885" s="129"/>
      <c r="B2885" s="134"/>
      <c r="C2885" s="135"/>
      <c r="D2885" s="146"/>
      <c r="E2885" s="146"/>
      <c r="F2885" s="135"/>
      <c r="G2885" s="147"/>
      <c r="H2885" s="147"/>
      <c r="I2885" s="147"/>
      <c r="J2885" s="147"/>
      <c r="K2885" s="38"/>
      <c r="L2885" s="143"/>
      <c r="M2885" s="143"/>
      <c r="N2885" s="61"/>
      <c r="O2885" s="314"/>
      <c r="Q2885" t="str">
        <f t="shared" si="908"/>
        <v/>
      </c>
      <c r="S2885" t="e">
        <f t="shared" ca="1" si="897"/>
        <v>#VALUE!</v>
      </c>
      <c r="T2885" t="e">
        <f t="shared" ca="1" si="914"/>
        <v>#VALUE!</v>
      </c>
      <c r="U2885">
        <f t="shared" si="898"/>
        <v>2820</v>
      </c>
      <c r="V2885">
        <v>235.16666666668499</v>
      </c>
      <c r="W2885">
        <f t="shared" si="901"/>
        <v>235</v>
      </c>
      <c r="X2885" t="str" cm="1">
        <f t="array" aca="1" ref="X2885" ca="1">IFERROR(INDEX('PC&amp;PD'!$A$1:$AS$19,ROW('PC&amp;PD'!$A$19),MATCH(INDIRECT(T2885),'PC&amp;PD'!$A$1:$AS$1,0)),"")</f>
        <v/>
      </c>
      <c r="AA2885" t="str">
        <f t="shared" si="909"/>
        <v/>
      </c>
      <c r="AB2885" t="str">
        <f t="shared" si="910"/>
        <v/>
      </c>
      <c r="AC2885" t="e">
        <f t="shared" ca="1" si="911"/>
        <v>#VALUE!</v>
      </c>
      <c r="AD2885" t="str" cm="1">
        <f t="array" aca="1" ref="AD2885" ca="1">IFERROR(IF((LEFT(INDIRECT("$F"&amp;$S2885),4))="GOTS",IF($G2885="Organic","GOTS_Organic_raw",(IF($G2885="Responsible","GOTS_Responsible",(IF($G2885="No Attribute (Conventional)","GOTS_conventional",(IF($G2885="Recycled Pre/Post-Consumer","GOTS_pre_post",(IF($G2885="In-Conversion","GOTS_in_conversion",(IF($G2885="Sustainably Sourced","Sustainably_sourced",(IF($G2885="Recycled pre-consumer organic","GOTS_recycled_organic",""))))))))))))),IF($G2885="Organic","Organic",(IF($G2885="Responsible","Responsible",(IF($G2885="No Attribute (Conventional)","No_Attribute_Conventional",(IF($G2885="Recycled Pre/Post-Consumer","Recycled_Pre_Post_Consumer",(IF($G2885="In-Conversion","In_Conversion",(IF($G2885="Recycled Pre-Consumer","Recycled_Pre_Consumer",(IF($G2885="Recycled Post-Consumer","Recycled_Post_Consumer",(IF($G2885="Sustainably Sourced","Sustainably_sourced",(IF($G2885="Recycled pre-consumer organic","GOTS_recycled_organic","")))))))))))))))))),"")</f>
        <v/>
      </c>
      <c r="AE2885" t="e" cm="1">
        <f t="array" aca="1" ref="AE2885" ca="1">IF($I2885="",IF(INDIRECT("$F"&amp;$S2885)="","",IF(LEFT(INDIRECT("$F"&amp;$S2885),3)="GRS","GRS_RCS_RM",IF((LEFT(INDIRECT("$F"&amp;$S2885),3))="RCS","GRS_RCS_RM",IF(INDIRECT("$F"&amp;$S2885)="OCS (No Label)","OCS_Conversion_RM",IF(LEFT(INDIRECT("$F"&amp;$S2885),3)="OCS","OCS_RM",IF(RIGHT(INDIRECT("$F"&amp;$S2885),10)="conversion","GOTS_RM_conversion",IF((LEFT(INDIRECT("$F"&amp;$S2885),4))="GOTS","GOTS_RM","Responsible_RM"))))))),"DELETERM")</f>
        <v>#VALUE!</v>
      </c>
      <c r="AF2885" t="e" cm="1">
        <f t="array" aca="1" ref="AF2885" ca="1">IF($S2885="","",INDIRECT("$Z"&amp;$S2885))</f>
        <v>#VALUE!</v>
      </c>
      <c r="AG2885" t="str">
        <f t="shared" si="912"/>
        <v/>
      </c>
      <c r="AH2885" t="str" cm="1">
        <f t="array" aca="1" ref="AH2885" ca="1">IFERROR(INDIRECT("$ag"&amp;S2885),"")</f>
        <v/>
      </c>
      <c r="AI2885" t="e" cm="1">
        <f t="array" aca="1" ref="AI2885" ca="1">INDIRECT("O"&amp;S2885)</f>
        <v>#VALUE!</v>
      </c>
      <c r="AJ2885" t="str">
        <f t="shared" si="913"/>
        <v/>
      </c>
    </row>
    <row r="2886" spans="1:36" ht="16.5" customHeight="1">
      <c r="A2886" s="129"/>
      <c r="B2886" s="134"/>
      <c r="C2886" s="135"/>
      <c r="D2886" s="146"/>
      <c r="E2886" s="146"/>
      <c r="F2886" s="135"/>
      <c r="G2886" s="147"/>
      <c r="H2886" s="147"/>
      <c r="I2886" s="147"/>
      <c r="J2886" s="147"/>
      <c r="K2886" s="38"/>
      <c r="L2886" s="143"/>
      <c r="M2886" s="143"/>
      <c r="N2886" s="61"/>
      <c r="O2886" s="314"/>
      <c r="Q2886" t="str">
        <f t="shared" si="908"/>
        <v/>
      </c>
      <c r="S2886" t="e">
        <f t="shared" ca="1" si="897"/>
        <v>#VALUE!</v>
      </c>
      <c r="T2886" t="e">
        <f t="shared" ca="1" si="914"/>
        <v>#VALUE!</v>
      </c>
      <c r="U2886">
        <f t="shared" si="898"/>
        <v>2820</v>
      </c>
      <c r="V2886">
        <v>235.25000000001901</v>
      </c>
      <c r="W2886">
        <f t="shared" si="901"/>
        <v>235</v>
      </c>
      <c r="X2886" t="str" cm="1">
        <f t="array" aca="1" ref="X2886" ca="1">IFERROR(INDEX('PC&amp;PD'!$A$1:$AS$19,ROW('PC&amp;PD'!$A$19),MATCH(INDIRECT(T2886),'PC&amp;PD'!$A$1:$AS$1,0)),"")</f>
        <v/>
      </c>
      <c r="AA2886" t="str">
        <f t="shared" si="909"/>
        <v/>
      </c>
      <c r="AB2886" t="str">
        <f t="shared" si="910"/>
        <v/>
      </c>
      <c r="AC2886" t="e">
        <f t="shared" ca="1" si="911"/>
        <v>#VALUE!</v>
      </c>
      <c r="AD2886" t="str" cm="1">
        <f t="array" aca="1" ref="AD2886" ca="1">IFERROR(IF((LEFT(INDIRECT("$F"&amp;$S2886),4))="GOTS",IF($G2886="Organic","GOTS_Organic_raw",(IF($G2886="Responsible","GOTS_Responsible",(IF($G2886="No Attribute (Conventional)","GOTS_conventional",(IF($G2886="Recycled Pre/Post-Consumer","GOTS_pre_post",(IF($G2886="In-Conversion","GOTS_in_conversion",(IF($G2886="Sustainably Sourced","Sustainably_sourced",(IF($G2886="Recycled pre-consumer organic","GOTS_recycled_organic",""))))))))))))),IF($G2886="Organic","Organic",(IF($G2886="Responsible","Responsible",(IF($G2886="No Attribute (Conventional)","No_Attribute_Conventional",(IF($G2886="Recycled Pre/Post-Consumer","Recycled_Pre_Post_Consumer",(IF($G2886="In-Conversion","In_Conversion",(IF($G2886="Recycled Pre-Consumer","Recycled_Pre_Consumer",(IF($G2886="Recycled Post-Consumer","Recycled_Post_Consumer",(IF($G2886="Sustainably Sourced","Sustainably_sourced",(IF($G2886="Recycled pre-consumer organic","GOTS_recycled_organic","")))))))))))))))))),"")</f>
        <v/>
      </c>
      <c r="AE2886" t="e" cm="1">
        <f t="array" aca="1" ref="AE2886" ca="1">IF($I2886="",IF(INDIRECT("$F"&amp;$S2886)="","",IF(LEFT(INDIRECT("$F"&amp;$S2886),3)="GRS","GRS_RCS_RM",IF((LEFT(INDIRECT("$F"&amp;$S2886),3))="RCS","GRS_RCS_RM",IF(INDIRECT("$F"&amp;$S2886)="OCS (No Label)","OCS_Conversion_RM",IF(LEFT(INDIRECT("$F"&amp;$S2886),3)="OCS","OCS_RM",IF(RIGHT(INDIRECT("$F"&amp;$S2886),10)="conversion","GOTS_RM_conversion",IF((LEFT(INDIRECT("$F"&amp;$S2886),4))="GOTS","GOTS_RM","Responsible_RM"))))))),"DELETERM")</f>
        <v>#VALUE!</v>
      </c>
      <c r="AF2886" t="e" cm="1">
        <f t="array" aca="1" ref="AF2886" ca="1">IF($S2886="","",INDIRECT("$Z"&amp;$S2886))</f>
        <v>#VALUE!</v>
      </c>
      <c r="AG2886" t="str">
        <f t="shared" si="912"/>
        <v/>
      </c>
      <c r="AH2886" t="str" cm="1">
        <f t="array" aca="1" ref="AH2886" ca="1">IFERROR(INDIRECT("$ag"&amp;S2886),"")</f>
        <v/>
      </c>
      <c r="AI2886" t="e" cm="1">
        <f t="array" aca="1" ref="AI2886" ca="1">INDIRECT("O"&amp;S2886)</f>
        <v>#VALUE!</v>
      </c>
      <c r="AJ2886" t="str">
        <f t="shared" si="913"/>
        <v/>
      </c>
    </row>
    <row r="2887" spans="1:36" ht="16.5" customHeight="1">
      <c r="A2887" s="129"/>
      <c r="B2887" s="134"/>
      <c r="C2887" s="135"/>
      <c r="D2887" s="146"/>
      <c r="E2887" s="146"/>
      <c r="F2887" s="135"/>
      <c r="G2887" s="147"/>
      <c r="H2887" s="147"/>
      <c r="I2887" s="147"/>
      <c r="J2887" s="147"/>
      <c r="K2887" s="38"/>
      <c r="L2887" s="143"/>
      <c r="M2887" s="143"/>
      <c r="N2887" s="61"/>
      <c r="O2887" s="314"/>
      <c r="Q2887" t="str">
        <f t="shared" si="908"/>
        <v/>
      </c>
      <c r="S2887" t="e">
        <f t="shared" ca="1" si="897"/>
        <v>#VALUE!</v>
      </c>
      <c r="T2887" t="e">
        <f t="shared" ca="1" si="914"/>
        <v>#VALUE!</v>
      </c>
      <c r="U2887">
        <f t="shared" si="898"/>
        <v>2820</v>
      </c>
      <c r="V2887">
        <v>235.33333333335199</v>
      </c>
      <c r="W2887">
        <f t="shared" si="901"/>
        <v>235</v>
      </c>
      <c r="X2887" t="str" cm="1">
        <f t="array" aca="1" ref="X2887" ca="1">IFERROR(INDEX('PC&amp;PD'!$A$1:$AS$19,ROW('PC&amp;PD'!$A$19),MATCH(INDIRECT(T2887),'PC&amp;PD'!$A$1:$AS$1,0)),"")</f>
        <v/>
      </c>
      <c r="AA2887" t="str">
        <f t="shared" si="909"/>
        <v/>
      </c>
      <c r="AB2887" t="str">
        <f t="shared" si="910"/>
        <v/>
      </c>
      <c r="AC2887" t="e">
        <f t="shared" ca="1" si="911"/>
        <v>#VALUE!</v>
      </c>
      <c r="AD2887" t="str" cm="1">
        <f t="array" aca="1" ref="AD2887" ca="1">IFERROR(IF((LEFT(INDIRECT("$F"&amp;$S2887),4))="GOTS",IF($G2887="Organic","GOTS_Organic_raw",(IF($G2887="Responsible","GOTS_Responsible",(IF($G2887="No Attribute (Conventional)","GOTS_conventional",(IF($G2887="Recycled Pre/Post-Consumer","GOTS_pre_post",(IF($G2887="In-Conversion","GOTS_in_conversion",(IF($G2887="Sustainably Sourced","Sustainably_sourced",(IF($G2887="Recycled pre-consumer organic","GOTS_recycled_organic",""))))))))))))),IF($G2887="Organic","Organic",(IF($G2887="Responsible","Responsible",(IF($G2887="No Attribute (Conventional)","No_Attribute_Conventional",(IF($G2887="Recycled Pre/Post-Consumer","Recycled_Pre_Post_Consumer",(IF($G2887="In-Conversion","In_Conversion",(IF($G2887="Recycled Pre-Consumer","Recycled_Pre_Consumer",(IF($G2887="Recycled Post-Consumer","Recycled_Post_Consumer",(IF($G2887="Sustainably Sourced","Sustainably_sourced",(IF($G2887="Recycled pre-consumer organic","GOTS_recycled_organic","")))))))))))))))))),"")</f>
        <v/>
      </c>
      <c r="AE2887" t="e" cm="1">
        <f t="array" aca="1" ref="AE2887" ca="1">IF($I2887="",IF(INDIRECT("$F"&amp;$S2887)="","",IF(LEFT(INDIRECT("$F"&amp;$S2887),3)="GRS","GRS_RCS_RM",IF((LEFT(INDIRECT("$F"&amp;$S2887),3))="RCS","GRS_RCS_RM",IF(INDIRECT("$F"&amp;$S2887)="OCS (No Label)","OCS_Conversion_RM",IF(LEFT(INDIRECT("$F"&amp;$S2887),3)="OCS","OCS_RM",IF(RIGHT(INDIRECT("$F"&amp;$S2887),10)="conversion","GOTS_RM_conversion",IF((LEFT(INDIRECT("$F"&amp;$S2887),4))="GOTS","GOTS_RM","Responsible_RM"))))))),"DELETERM")</f>
        <v>#VALUE!</v>
      </c>
      <c r="AF2887" t="e" cm="1">
        <f t="array" aca="1" ref="AF2887" ca="1">IF($S2887="","",INDIRECT("$Z"&amp;$S2887))</f>
        <v>#VALUE!</v>
      </c>
      <c r="AG2887" t="str">
        <f t="shared" si="912"/>
        <v/>
      </c>
      <c r="AH2887" t="str" cm="1">
        <f t="array" aca="1" ref="AH2887" ca="1">IFERROR(INDIRECT("$ag"&amp;S2887),"")</f>
        <v/>
      </c>
      <c r="AI2887" t="e" cm="1">
        <f t="array" aca="1" ref="AI2887" ca="1">INDIRECT("O"&amp;S2887)</f>
        <v>#VALUE!</v>
      </c>
      <c r="AJ2887" t="str">
        <f t="shared" si="913"/>
        <v/>
      </c>
    </row>
    <row r="2888" spans="1:36" ht="16.5" customHeight="1">
      <c r="A2888" s="129"/>
      <c r="B2888" s="134"/>
      <c r="C2888" s="135"/>
      <c r="D2888" s="146"/>
      <c r="E2888" s="146"/>
      <c r="F2888" s="135"/>
      <c r="G2888" s="147"/>
      <c r="H2888" s="147"/>
      <c r="I2888" s="147"/>
      <c r="J2888" s="147"/>
      <c r="K2888" s="38"/>
      <c r="L2888" s="143"/>
      <c r="M2888" s="143"/>
      <c r="N2888" s="61"/>
      <c r="O2888" s="314"/>
      <c r="Q2888" t="str">
        <f t="shared" si="908"/>
        <v/>
      </c>
      <c r="S2888" t="e">
        <f t="shared" ca="1" si="897"/>
        <v>#VALUE!</v>
      </c>
      <c r="T2888" t="e">
        <f t="shared" ca="1" si="914"/>
        <v>#VALUE!</v>
      </c>
      <c r="U2888">
        <f t="shared" si="898"/>
        <v>2820</v>
      </c>
      <c r="V2888">
        <v>235.41666666668499</v>
      </c>
      <c r="W2888">
        <f t="shared" si="901"/>
        <v>235</v>
      </c>
      <c r="X2888" t="str" cm="1">
        <f t="array" aca="1" ref="X2888" ca="1">IFERROR(INDEX('PC&amp;PD'!$A$1:$AS$19,ROW('PC&amp;PD'!$A$19),MATCH(INDIRECT(T2888),'PC&amp;PD'!$A$1:$AS$1,0)),"")</f>
        <v/>
      </c>
      <c r="AA2888" t="str">
        <f t="shared" si="909"/>
        <v/>
      </c>
      <c r="AB2888" t="str">
        <f t="shared" si="910"/>
        <v/>
      </c>
      <c r="AC2888" t="e">
        <f t="shared" ca="1" si="911"/>
        <v>#VALUE!</v>
      </c>
      <c r="AD2888" t="str" cm="1">
        <f t="array" aca="1" ref="AD2888" ca="1">IFERROR(IF((LEFT(INDIRECT("$F"&amp;$S2888),4))="GOTS",IF($G2888="Organic","GOTS_Organic_raw",(IF($G2888="Responsible","GOTS_Responsible",(IF($G2888="No Attribute (Conventional)","GOTS_conventional",(IF($G2888="Recycled Pre/Post-Consumer","GOTS_pre_post",(IF($G2888="In-Conversion","GOTS_in_conversion",(IF($G2888="Sustainably Sourced","Sustainably_sourced",(IF($G2888="Recycled pre-consumer organic","GOTS_recycled_organic",""))))))))))))),IF($G2888="Organic","Organic",(IF($G2888="Responsible","Responsible",(IF($G2888="No Attribute (Conventional)","No_Attribute_Conventional",(IF($G2888="Recycled Pre/Post-Consumer","Recycled_Pre_Post_Consumer",(IF($G2888="In-Conversion","In_Conversion",(IF($G2888="Recycled Pre-Consumer","Recycled_Pre_Consumer",(IF($G2888="Recycled Post-Consumer","Recycled_Post_Consumer",(IF($G2888="Sustainably Sourced","Sustainably_sourced",(IF($G2888="Recycled pre-consumer organic","GOTS_recycled_organic","")))))))))))))))))),"")</f>
        <v/>
      </c>
      <c r="AE2888" t="e" cm="1">
        <f t="array" aca="1" ref="AE2888" ca="1">IF($I2888="",IF(INDIRECT("$F"&amp;$S2888)="","",IF(LEFT(INDIRECT("$F"&amp;$S2888),3)="GRS","GRS_RCS_RM",IF((LEFT(INDIRECT("$F"&amp;$S2888),3))="RCS","GRS_RCS_RM",IF(INDIRECT("$F"&amp;$S2888)="OCS (No Label)","OCS_Conversion_RM",IF(LEFT(INDIRECT("$F"&amp;$S2888),3)="OCS","OCS_RM",IF(RIGHT(INDIRECT("$F"&amp;$S2888),10)="conversion","GOTS_RM_conversion",IF((LEFT(INDIRECT("$F"&amp;$S2888),4))="GOTS","GOTS_RM","Responsible_RM"))))))),"DELETERM")</f>
        <v>#VALUE!</v>
      </c>
      <c r="AF2888" t="e" cm="1">
        <f t="array" aca="1" ref="AF2888" ca="1">IF($S2888="","",INDIRECT("$Z"&amp;$S2888))</f>
        <v>#VALUE!</v>
      </c>
      <c r="AG2888" t="str">
        <f t="shared" si="912"/>
        <v/>
      </c>
      <c r="AH2888" t="str" cm="1">
        <f t="array" aca="1" ref="AH2888" ca="1">IFERROR(INDIRECT("$ag"&amp;S2888),"")</f>
        <v/>
      </c>
      <c r="AI2888" t="e" cm="1">
        <f t="array" aca="1" ref="AI2888" ca="1">INDIRECT("O"&amp;S2888)</f>
        <v>#VALUE!</v>
      </c>
      <c r="AJ2888" t="str">
        <f t="shared" si="913"/>
        <v/>
      </c>
    </row>
    <row r="2889" spans="1:36" ht="16.5" customHeight="1">
      <c r="A2889" s="130"/>
      <c r="B2889" s="136"/>
      <c r="C2889" s="137"/>
      <c r="D2889" s="146"/>
      <c r="E2889" s="146"/>
      <c r="F2889" s="137"/>
      <c r="G2889" s="147"/>
      <c r="H2889" s="147"/>
      <c r="I2889" s="147"/>
      <c r="J2889" s="147"/>
      <c r="K2889" s="38"/>
      <c r="L2889" s="144"/>
      <c r="M2889" s="144"/>
      <c r="N2889" s="61"/>
      <c r="O2889" s="314"/>
      <c r="Q2889" t="str">
        <f t="shared" si="908"/>
        <v/>
      </c>
      <c r="S2889" t="e">
        <f t="shared" ca="1" si="897"/>
        <v>#VALUE!</v>
      </c>
      <c r="T2889" t="e">
        <f t="shared" ca="1" si="914"/>
        <v>#VALUE!</v>
      </c>
      <c r="U2889">
        <f t="shared" si="898"/>
        <v>2820</v>
      </c>
      <c r="V2889">
        <v>235.50000000001901</v>
      </c>
      <c r="W2889">
        <f t="shared" si="901"/>
        <v>235</v>
      </c>
      <c r="X2889" t="str" cm="1">
        <f t="array" aca="1" ref="X2889" ca="1">IFERROR(INDEX('PC&amp;PD'!$A$1:$AS$19,ROW('PC&amp;PD'!$A$19),MATCH(INDIRECT(T2889),'PC&amp;PD'!$A$1:$AS$1,0)),"")</f>
        <v/>
      </c>
      <c r="AA2889" t="str">
        <f t="shared" si="909"/>
        <v/>
      </c>
      <c r="AB2889" t="str">
        <f t="shared" si="910"/>
        <v/>
      </c>
      <c r="AC2889" t="e">
        <f t="shared" ca="1" si="911"/>
        <v>#VALUE!</v>
      </c>
      <c r="AD2889" t="str" cm="1">
        <f t="array" aca="1" ref="AD2889" ca="1">IFERROR(IF((LEFT(INDIRECT("$F"&amp;$S2889),4))="GOTS",IF($G2889="Organic","GOTS_Organic_raw",(IF($G2889="Responsible","GOTS_Responsible",(IF($G2889="No Attribute (Conventional)","GOTS_conventional",(IF($G2889="Recycled Pre/Post-Consumer","GOTS_pre_post",(IF($G2889="In-Conversion","GOTS_in_conversion",(IF($G2889="Sustainably Sourced","Sustainably_sourced",(IF($G2889="Recycled pre-consumer organic","GOTS_recycled_organic",""))))))))))))),IF($G2889="Organic","Organic",(IF($G2889="Responsible","Responsible",(IF($G2889="No Attribute (Conventional)","No_Attribute_Conventional",(IF($G2889="Recycled Pre/Post-Consumer","Recycled_Pre_Post_Consumer",(IF($G2889="In-Conversion","In_Conversion",(IF($G2889="Recycled Pre-Consumer","Recycled_Pre_Consumer",(IF($G2889="Recycled Post-Consumer","Recycled_Post_Consumer",(IF($G2889="Sustainably Sourced","Sustainably_sourced",(IF($G2889="Recycled pre-consumer organic","GOTS_recycled_organic","")))))))))))))))))),"")</f>
        <v/>
      </c>
      <c r="AE2889" t="e" cm="1">
        <f t="array" aca="1" ref="AE2889" ca="1">IF($I2889="",IF(INDIRECT("$F"&amp;$S2889)="","",IF(LEFT(INDIRECT("$F"&amp;$S2889),3)="GRS","GRS_RCS_RM",IF((LEFT(INDIRECT("$F"&amp;$S2889),3))="RCS","GRS_RCS_RM",IF(INDIRECT("$F"&amp;$S2889)="OCS (No Label)","OCS_Conversion_RM",IF(LEFT(INDIRECT("$F"&amp;$S2889),3)="OCS","OCS_RM",IF(RIGHT(INDIRECT("$F"&amp;$S2889),10)="conversion","GOTS_RM_conversion",IF((LEFT(INDIRECT("$F"&amp;$S2889),4))="GOTS","GOTS_RM","Responsible_RM"))))))),"DELETERM")</f>
        <v>#VALUE!</v>
      </c>
      <c r="AF2889" t="e" cm="1">
        <f t="array" aca="1" ref="AF2889" ca="1">IF($S2889="","",INDIRECT("$Z"&amp;$S2889))</f>
        <v>#VALUE!</v>
      </c>
      <c r="AG2889" t="str">
        <f t="shared" si="912"/>
        <v/>
      </c>
      <c r="AH2889" t="str" cm="1">
        <f t="array" aca="1" ref="AH2889" ca="1">IFERROR(INDIRECT("$ag"&amp;S2889),"")</f>
        <v/>
      </c>
      <c r="AI2889" t="e" cm="1">
        <f t="array" aca="1" ref="AI2889" ca="1">INDIRECT("O"&amp;S2889)</f>
        <v>#VALUE!</v>
      </c>
      <c r="AJ2889" t="str">
        <f t="shared" si="913"/>
        <v/>
      </c>
    </row>
    <row r="2890" spans="1:36" ht="16.5" customHeight="1">
      <c r="A2890" s="130"/>
      <c r="B2890" s="136"/>
      <c r="C2890" s="137"/>
      <c r="D2890" s="146"/>
      <c r="E2890" s="146"/>
      <c r="F2890" s="137"/>
      <c r="G2890" s="147"/>
      <c r="H2890" s="147"/>
      <c r="I2890" s="147"/>
      <c r="J2890" s="147"/>
      <c r="K2890" s="38"/>
      <c r="L2890" s="144"/>
      <c r="M2890" s="144"/>
      <c r="N2890" s="61"/>
      <c r="O2890" s="314"/>
      <c r="Q2890" t="str">
        <f t="shared" si="908"/>
        <v/>
      </c>
      <c r="S2890" t="e">
        <f t="shared" ca="1" si="897"/>
        <v>#VALUE!</v>
      </c>
      <c r="T2890" t="e">
        <f t="shared" ca="1" si="914"/>
        <v>#VALUE!</v>
      </c>
      <c r="U2890">
        <f t="shared" si="898"/>
        <v>2820</v>
      </c>
      <c r="V2890">
        <v>235.58333333335199</v>
      </c>
      <c r="W2890">
        <f t="shared" si="901"/>
        <v>235</v>
      </c>
      <c r="X2890" t="str" cm="1">
        <f t="array" aca="1" ref="X2890" ca="1">IFERROR(INDEX('PC&amp;PD'!$A$1:$AS$19,ROW('PC&amp;PD'!$A$19),MATCH(INDIRECT(T2890),'PC&amp;PD'!$A$1:$AS$1,0)),"")</f>
        <v/>
      </c>
      <c r="AA2890" t="str">
        <f t="shared" si="909"/>
        <v/>
      </c>
      <c r="AB2890" t="str">
        <f t="shared" si="910"/>
        <v/>
      </c>
      <c r="AC2890" t="e">
        <f t="shared" ca="1" si="911"/>
        <v>#VALUE!</v>
      </c>
      <c r="AD2890" t="str" cm="1">
        <f t="array" aca="1" ref="AD2890" ca="1">IFERROR(IF((LEFT(INDIRECT("$F"&amp;$S2890),4))="GOTS",IF($G2890="Organic","GOTS_Organic_raw",(IF($G2890="Responsible","GOTS_Responsible",(IF($G2890="No Attribute (Conventional)","GOTS_conventional",(IF($G2890="Recycled Pre/Post-Consumer","GOTS_pre_post",(IF($G2890="In-Conversion","GOTS_in_conversion",(IF($G2890="Sustainably Sourced","Sustainably_sourced",(IF($G2890="Recycled pre-consumer organic","GOTS_recycled_organic",""))))))))))))),IF($G2890="Organic","Organic",(IF($G2890="Responsible","Responsible",(IF($G2890="No Attribute (Conventional)","No_Attribute_Conventional",(IF($G2890="Recycled Pre/Post-Consumer","Recycled_Pre_Post_Consumer",(IF($G2890="In-Conversion","In_Conversion",(IF($G2890="Recycled Pre-Consumer","Recycled_Pre_Consumer",(IF($G2890="Recycled Post-Consumer","Recycled_Post_Consumer",(IF($G2890="Sustainably Sourced","Sustainably_sourced",(IF($G2890="Recycled pre-consumer organic","GOTS_recycled_organic","")))))))))))))))))),"")</f>
        <v/>
      </c>
      <c r="AE2890" t="e" cm="1">
        <f t="array" aca="1" ref="AE2890" ca="1">IF($I2890="",IF(INDIRECT("$F"&amp;$S2890)="","",IF(LEFT(INDIRECT("$F"&amp;$S2890),3)="GRS","GRS_RCS_RM",IF((LEFT(INDIRECT("$F"&amp;$S2890),3))="RCS","GRS_RCS_RM",IF(INDIRECT("$F"&amp;$S2890)="OCS (No Label)","OCS_Conversion_RM",IF(LEFT(INDIRECT("$F"&amp;$S2890),3)="OCS","OCS_RM",IF(RIGHT(INDIRECT("$F"&amp;$S2890),10)="conversion","GOTS_RM_conversion",IF((LEFT(INDIRECT("$F"&amp;$S2890),4))="GOTS","GOTS_RM","Responsible_RM"))))))),"DELETERM")</f>
        <v>#VALUE!</v>
      </c>
      <c r="AF2890" t="e" cm="1">
        <f t="array" aca="1" ref="AF2890" ca="1">IF($S2890="","",INDIRECT("$Z"&amp;$S2890))</f>
        <v>#VALUE!</v>
      </c>
      <c r="AG2890" t="str">
        <f t="shared" si="912"/>
        <v/>
      </c>
      <c r="AH2890" t="str" cm="1">
        <f t="array" aca="1" ref="AH2890" ca="1">IFERROR(INDIRECT("$ag"&amp;S2890),"")</f>
        <v/>
      </c>
      <c r="AI2890" t="e" cm="1">
        <f t="array" aca="1" ref="AI2890" ca="1">INDIRECT("O"&amp;S2890)</f>
        <v>#VALUE!</v>
      </c>
      <c r="AJ2890" t="str">
        <f t="shared" si="913"/>
        <v/>
      </c>
    </row>
    <row r="2891" spans="1:36" ht="16.5" customHeight="1">
      <c r="A2891" s="130"/>
      <c r="B2891" s="136"/>
      <c r="C2891" s="137"/>
      <c r="D2891" s="146"/>
      <c r="E2891" s="146"/>
      <c r="F2891" s="137"/>
      <c r="G2891" s="147"/>
      <c r="H2891" s="147"/>
      <c r="I2891" s="147"/>
      <c r="J2891" s="147"/>
      <c r="K2891" s="38"/>
      <c r="L2891" s="144"/>
      <c r="M2891" s="144"/>
      <c r="N2891" s="61"/>
      <c r="O2891" s="314"/>
      <c r="Q2891" t="str">
        <f t="shared" si="908"/>
        <v/>
      </c>
      <c r="S2891" t="e">
        <f t="shared" ca="1" si="897"/>
        <v>#VALUE!</v>
      </c>
      <c r="T2891" t="e">
        <f t="shared" ca="1" si="914"/>
        <v>#VALUE!</v>
      </c>
      <c r="U2891">
        <f t="shared" si="898"/>
        <v>2820</v>
      </c>
      <c r="V2891">
        <v>235.66666666668499</v>
      </c>
      <c r="W2891">
        <f t="shared" si="901"/>
        <v>235</v>
      </c>
      <c r="X2891" t="str" cm="1">
        <f t="array" aca="1" ref="X2891" ca="1">IFERROR(INDEX('PC&amp;PD'!$A$1:$AS$19,ROW('PC&amp;PD'!$A$19),MATCH(INDIRECT(T2891),'PC&amp;PD'!$A$1:$AS$1,0)),"")</f>
        <v/>
      </c>
      <c r="AA2891" t="str">
        <f t="shared" si="909"/>
        <v/>
      </c>
      <c r="AB2891" t="str">
        <f t="shared" si="910"/>
        <v/>
      </c>
      <c r="AC2891" t="e">
        <f t="shared" ca="1" si="911"/>
        <v>#VALUE!</v>
      </c>
      <c r="AD2891" t="str" cm="1">
        <f t="array" aca="1" ref="AD2891" ca="1">IFERROR(IF((LEFT(INDIRECT("$F"&amp;$S2891),4))="GOTS",IF($G2891="Organic","GOTS_Organic_raw",(IF($G2891="Responsible","GOTS_Responsible",(IF($G2891="No Attribute (Conventional)","GOTS_conventional",(IF($G2891="Recycled Pre/Post-Consumer","GOTS_pre_post",(IF($G2891="In-Conversion","GOTS_in_conversion",(IF($G2891="Sustainably Sourced","Sustainably_sourced",(IF($G2891="Recycled pre-consumer organic","GOTS_recycled_organic",""))))))))))))),IF($G2891="Organic","Organic",(IF($G2891="Responsible","Responsible",(IF($G2891="No Attribute (Conventional)","No_Attribute_Conventional",(IF($G2891="Recycled Pre/Post-Consumer","Recycled_Pre_Post_Consumer",(IF($G2891="In-Conversion","In_Conversion",(IF($G2891="Recycled Pre-Consumer","Recycled_Pre_Consumer",(IF($G2891="Recycled Post-Consumer","Recycled_Post_Consumer",(IF($G2891="Sustainably Sourced","Sustainably_sourced",(IF($G2891="Recycled pre-consumer organic","GOTS_recycled_organic","")))))))))))))))))),"")</f>
        <v/>
      </c>
      <c r="AE2891" t="e" cm="1">
        <f t="array" aca="1" ref="AE2891" ca="1">IF($I2891="",IF(INDIRECT("$F"&amp;$S2891)="","",IF(LEFT(INDIRECT("$F"&amp;$S2891),3)="GRS","GRS_RCS_RM",IF((LEFT(INDIRECT("$F"&amp;$S2891),3))="RCS","GRS_RCS_RM",IF(INDIRECT("$F"&amp;$S2891)="OCS (No Label)","OCS_Conversion_RM",IF(LEFT(INDIRECT("$F"&amp;$S2891),3)="OCS","OCS_RM",IF(RIGHT(INDIRECT("$F"&amp;$S2891),10)="conversion","GOTS_RM_conversion",IF((LEFT(INDIRECT("$F"&amp;$S2891),4))="GOTS","GOTS_RM","Responsible_RM"))))))),"DELETERM")</f>
        <v>#VALUE!</v>
      </c>
      <c r="AF2891" t="e" cm="1">
        <f t="array" aca="1" ref="AF2891" ca="1">IF($S2891="","",INDIRECT("$Z"&amp;$S2891))</f>
        <v>#VALUE!</v>
      </c>
      <c r="AG2891" t="str">
        <f t="shared" si="912"/>
        <v/>
      </c>
      <c r="AH2891" t="str" cm="1">
        <f t="array" aca="1" ref="AH2891" ca="1">IFERROR(INDIRECT("$ag"&amp;S2891),"")</f>
        <v/>
      </c>
      <c r="AI2891" t="e" cm="1">
        <f t="array" aca="1" ref="AI2891" ca="1">INDIRECT("O"&amp;S2891)</f>
        <v>#VALUE!</v>
      </c>
      <c r="AJ2891" t="str">
        <f t="shared" si="913"/>
        <v/>
      </c>
    </row>
    <row r="2892" spans="1:36" ht="16.5" customHeight="1">
      <c r="A2892" s="130"/>
      <c r="B2892" s="136"/>
      <c r="C2892" s="137"/>
      <c r="D2892" s="146"/>
      <c r="E2892" s="146"/>
      <c r="F2892" s="137"/>
      <c r="G2892" s="147"/>
      <c r="H2892" s="147"/>
      <c r="I2892" s="147"/>
      <c r="J2892" s="147"/>
      <c r="K2892" s="38"/>
      <c r="L2892" s="144"/>
      <c r="M2892" s="144"/>
      <c r="N2892" s="61"/>
      <c r="O2892" s="314"/>
      <c r="Q2892" t="str">
        <f t="shared" si="908"/>
        <v/>
      </c>
      <c r="S2892" t="e">
        <f t="shared" ref="S2892:S2955" ca="1" si="917">IF(INDIRECT("A"&amp;$S$63+$U2892)&lt;&gt;"",$S$63+$U2892,"")</f>
        <v>#VALUE!</v>
      </c>
      <c r="T2892" t="e">
        <f t="shared" ca="1" si="914"/>
        <v>#VALUE!</v>
      </c>
      <c r="U2892">
        <f t="shared" ref="U2892:U2955" si="918">(12*W2892)</f>
        <v>2820</v>
      </c>
      <c r="V2892">
        <v>235.75000000001901</v>
      </c>
      <c r="W2892">
        <f t="shared" si="901"/>
        <v>235</v>
      </c>
      <c r="X2892" t="str" cm="1">
        <f t="array" aca="1" ref="X2892" ca="1">IFERROR(INDEX('PC&amp;PD'!$A$1:$AS$19,ROW('PC&amp;PD'!$A$19),MATCH(INDIRECT(T2892),'PC&amp;PD'!$A$1:$AS$1,0)),"")</f>
        <v/>
      </c>
      <c r="AA2892" t="str">
        <f t="shared" si="909"/>
        <v/>
      </c>
      <c r="AB2892" t="str">
        <f t="shared" si="910"/>
        <v/>
      </c>
      <c r="AC2892" t="e">
        <f t="shared" ca="1" si="911"/>
        <v>#VALUE!</v>
      </c>
      <c r="AD2892" t="str" cm="1">
        <f t="array" aca="1" ref="AD2892" ca="1">IFERROR(IF((LEFT(INDIRECT("$F"&amp;$S2892),4))="GOTS",IF($G2892="Organic","GOTS_Organic_raw",(IF($G2892="Responsible","GOTS_Responsible",(IF($G2892="No Attribute (Conventional)","GOTS_conventional",(IF($G2892="Recycled Pre/Post-Consumer","GOTS_pre_post",(IF($G2892="In-Conversion","GOTS_in_conversion",(IF($G2892="Sustainably Sourced","Sustainably_sourced",(IF($G2892="Recycled pre-consumer organic","GOTS_recycled_organic",""))))))))))))),IF($G2892="Organic","Organic",(IF($G2892="Responsible","Responsible",(IF($G2892="No Attribute (Conventional)","No_Attribute_Conventional",(IF($G2892="Recycled Pre/Post-Consumer","Recycled_Pre_Post_Consumer",(IF($G2892="In-Conversion","In_Conversion",(IF($G2892="Recycled Pre-Consumer","Recycled_Pre_Consumer",(IF($G2892="Recycled Post-Consumer","Recycled_Post_Consumer",(IF($G2892="Sustainably Sourced","Sustainably_sourced",(IF($G2892="Recycled pre-consumer organic","GOTS_recycled_organic","")))))))))))))))))),"")</f>
        <v/>
      </c>
      <c r="AE2892" t="e" cm="1">
        <f t="array" aca="1" ref="AE2892" ca="1">IF($I2892="",IF(INDIRECT("$F"&amp;$S2892)="","",IF(LEFT(INDIRECT("$F"&amp;$S2892),3)="GRS","GRS_RCS_RM",IF((LEFT(INDIRECT("$F"&amp;$S2892),3))="RCS","GRS_RCS_RM",IF(INDIRECT("$F"&amp;$S2892)="OCS (No Label)","OCS_Conversion_RM",IF(LEFT(INDIRECT("$F"&amp;$S2892),3)="OCS","OCS_RM",IF(RIGHT(INDIRECT("$F"&amp;$S2892),10)="conversion","GOTS_RM_conversion",IF((LEFT(INDIRECT("$F"&amp;$S2892),4))="GOTS","GOTS_RM","Responsible_RM"))))))),"DELETERM")</f>
        <v>#VALUE!</v>
      </c>
      <c r="AF2892" t="e" cm="1">
        <f t="array" aca="1" ref="AF2892" ca="1">IF($S2892="","",INDIRECT("$Z"&amp;$S2892))</f>
        <v>#VALUE!</v>
      </c>
      <c r="AG2892" t="str">
        <f t="shared" si="912"/>
        <v/>
      </c>
      <c r="AH2892" t="str" cm="1">
        <f t="array" aca="1" ref="AH2892" ca="1">IFERROR(INDIRECT("$ag"&amp;S2892),"")</f>
        <v/>
      </c>
      <c r="AI2892" t="e" cm="1">
        <f t="array" aca="1" ref="AI2892" ca="1">INDIRECT("O"&amp;S2892)</f>
        <v>#VALUE!</v>
      </c>
      <c r="AJ2892" t="str">
        <f t="shared" si="913"/>
        <v/>
      </c>
    </row>
    <row r="2893" spans="1:36" ht="16.5" customHeight="1">
      <c r="A2893" s="130"/>
      <c r="B2893" s="136"/>
      <c r="C2893" s="137"/>
      <c r="D2893" s="146"/>
      <c r="E2893" s="146"/>
      <c r="F2893" s="137"/>
      <c r="G2893" s="147"/>
      <c r="H2893" s="147"/>
      <c r="I2893" s="147"/>
      <c r="J2893" s="147"/>
      <c r="K2893" s="38"/>
      <c r="L2893" s="144"/>
      <c r="M2893" s="144"/>
      <c r="N2893" s="61"/>
      <c r="O2893" s="314"/>
      <c r="Q2893" t="str">
        <f t="shared" si="908"/>
        <v/>
      </c>
      <c r="S2893" t="e">
        <f t="shared" ca="1" si="917"/>
        <v>#VALUE!</v>
      </c>
      <c r="T2893" t="e">
        <f t="shared" ca="1" si="914"/>
        <v>#VALUE!</v>
      </c>
      <c r="U2893">
        <f t="shared" si="918"/>
        <v>2820</v>
      </c>
      <c r="V2893">
        <v>235.83333333335199</v>
      </c>
      <c r="W2893">
        <f t="shared" si="901"/>
        <v>235</v>
      </c>
      <c r="X2893" t="str" cm="1">
        <f t="array" aca="1" ref="X2893" ca="1">IFERROR(INDEX('PC&amp;PD'!$A$1:$AS$19,ROW('PC&amp;PD'!$A$19),MATCH(INDIRECT(T2893),'PC&amp;PD'!$A$1:$AS$1,0)),"")</f>
        <v/>
      </c>
      <c r="AA2893" t="str">
        <f t="shared" si="909"/>
        <v/>
      </c>
      <c r="AB2893" t="str">
        <f t="shared" si="910"/>
        <v/>
      </c>
      <c r="AC2893" t="e">
        <f t="shared" ca="1" si="911"/>
        <v>#VALUE!</v>
      </c>
      <c r="AD2893" t="str" cm="1">
        <f t="array" aca="1" ref="AD2893" ca="1">IFERROR(IF((LEFT(INDIRECT("$F"&amp;$S2893),4))="GOTS",IF($G2893="Organic","GOTS_Organic_raw",(IF($G2893="Responsible","GOTS_Responsible",(IF($G2893="No Attribute (Conventional)","GOTS_conventional",(IF($G2893="Recycled Pre/Post-Consumer","GOTS_pre_post",(IF($G2893="In-Conversion","GOTS_in_conversion",(IF($G2893="Sustainably Sourced","Sustainably_sourced",(IF($G2893="Recycled pre-consumer organic","GOTS_recycled_organic",""))))))))))))),IF($G2893="Organic","Organic",(IF($G2893="Responsible","Responsible",(IF($G2893="No Attribute (Conventional)","No_Attribute_Conventional",(IF($G2893="Recycled Pre/Post-Consumer","Recycled_Pre_Post_Consumer",(IF($G2893="In-Conversion","In_Conversion",(IF($G2893="Recycled Pre-Consumer","Recycled_Pre_Consumer",(IF($G2893="Recycled Post-Consumer","Recycled_Post_Consumer",(IF($G2893="Sustainably Sourced","Sustainably_sourced",(IF($G2893="Recycled pre-consumer organic","GOTS_recycled_organic","")))))))))))))))))),"")</f>
        <v/>
      </c>
      <c r="AE2893" t="e" cm="1">
        <f t="array" aca="1" ref="AE2893" ca="1">IF($I2893="",IF(INDIRECT("$F"&amp;$S2893)="","",IF(LEFT(INDIRECT("$F"&amp;$S2893),3)="GRS","GRS_RCS_RM",IF((LEFT(INDIRECT("$F"&amp;$S2893),3))="RCS","GRS_RCS_RM",IF(INDIRECT("$F"&amp;$S2893)="OCS (No Label)","OCS_Conversion_RM",IF(LEFT(INDIRECT("$F"&amp;$S2893),3)="OCS","OCS_RM",IF(RIGHT(INDIRECT("$F"&amp;$S2893),10)="conversion","GOTS_RM_conversion",IF((LEFT(INDIRECT("$F"&amp;$S2893),4))="GOTS","GOTS_RM","Responsible_RM"))))))),"DELETERM")</f>
        <v>#VALUE!</v>
      </c>
      <c r="AF2893" t="e" cm="1">
        <f t="array" aca="1" ref="AF2893" ca="1">IF($S2893="","",INDIRECT("$Z"&amp;$S2893))</f>
        <v>#VALUE!</v>
      </c>
      <c r="AG2893" t="str">
        <f t="shared" si="912"/>
        <v/>
      </c>
      <c r="AH2893" t="str" cm="1">
        <f t="array" aca="1" ref="AH2893" ca="1">IFERROR(INDIRECT("$ag"&amp;S2893),"")</f>
        <v/>
      </c>
      <c r="AI2893" t="e" cm="1">
        <f t="array" aca="1" ref="AI2893" ca="1">INDIRECT("O"&amp;S2893)</f>
        <v>#VALUE!</v>
      </c>
      <c r="AJ2893" t="str">
        <f t="shared" si="913"/>
        <v/>
      </c>
    </row>
    <row r="2894" spans="1:36" ht="16.5" customHeight="1" thickBot="1">
      <c r="A2894" s="131"/>
      <c r="B2894" s="138"/>
      <c r="C2894" s="139"/>
      <c r="D2894" s="148"/>
      <c r="E2894" s="148"/>
      <c r="F2894" s="139"/>
      <c r="G2894" s="149"/>
      <c r="H2894" s="149"/>
      <c r="I2894" s="149"/>
      <c r="J2894" s="149"/>
      <c r="K2894" s="39"/>
      <c r="L2894" s="145"/>
      <c r="M2894" s="145"/>
      <c r="N2894" s="62"/>
      <c r="O2894" s="315"/>
      <c r="Q2894" t="str">
        <f t="shared" si="908"/>
        <v/>
      </c>
      <c r="S2894" t="e">
        <f t="shared" ca="1" si="917"/>
        <v>#VALUE!</v>
      </c>
      <c r="T2894" t="e">
        <f t="shared" ca="1" si="914"/>
        <v>#VALUE!</v>
      </c>
      <c r="U2894">
        <f t="shared" si="918"/>
        <v>2820</v>
      </c>
      <c r="V2894">
        <v>235.91666666668499</v>
      </c>
      <c r="W2894">
        <f t="shared" si="901"/>
        <v>235</v>
      </c>
      <c r="X2894" t="str" cm="1">
        <f t="array" aca="1" ref="X2894" ca="1">IFERROR(INDEX('PC&amp;PD'!$A$1:$AS$19,ROW('PC&amp;PD'!$A$19),MATCH(INDIRECT(T2894),'PC&amp;PD'!$A$1:$AS$1,0)),"")</f>
        <v/>
      </c>
      <c r="AA2894" t="str">
        <f t="shared" si="909"/>
        <v/>
      </c>
      <c r="AB2894" t="str">
        <f t="shared" si="910"/>
        <v/>
      </c>
      <c r="AC2894" t="e">
        <f t="shared" ca="1" si="911"/>
        <v>#VALUE!</v>
      </c>
      <c r="AD2894" t="str" cm="1">
        <f t="array" aca="1" ref="AD2894" ca="1">IFERROR(IF((LEFT(INDIRECT("$F"&amp;$S2894),4))="GOTS",IF($G2894="Organic","GOTS_Organic_raw",(IF($G2894="Responsible","GOTS_Responsible",(IF($G2894="No Attribute (Conventional)","GOTS_conventional",(IF($G2894="Recycled Pre/Post-Consumer","GOTS_pre_post",(IF($G2894="In-Conversion","GOTS_in_conversion",(IF($G2894="Sustainably Sourced","Sustainably_sourced",(IF($G2894="Recycled pre-consumer organic","GOTS_recycled_organic",""))))))))))))),IF($G2894="Organic","Organic",(IF($G2894="Responsible","Responsible",(IF($G2894="No Attribute (Conventional)","No_Attribute_Conventional",(IF($G2894="Recycled Pre/Post-Consumer","Recycled_Pre_Post_Consumer",(IF($G2894="In-Conversion","In_Conversion",(IF($G2894="Recycled Pre-Consumer","Recycled_Pre_Consumer",(IF($G2894="Recycled Post-Consumer","Recycled_Post_Consumer",(IF($G2894="Sustainably Sourced","Sustainably_sourced",(IF($G2894="Recycled pre-consumer organic","GOTS_recycled_organic","")))))))))))))))))),"")</f>
        <v/>
      </c>
      <c r="AE2894" t="e" cm="1">
        <f t="array" aca="1" ref="AE2894" ca="1">IF($I2894="",IF(INDIRECT("$F"&amp;$S2894)="","",IF(LEFT(INDIRECT("$F"&amp;$S2894),3)="GRS","GRS_RCS_RM",IF((LEFT(INDIRECT("$F"&amp;$S2894),3))="RCS","GRS_RCS_RM",IF(INDIRECT("$F"&amp;$S2894)="OCS (No Label)","OCS_Conversion_RM",IF(LEFT(INDIRECT("$F"&amp;$S2894),3)="OCS","OCS_RM",IF(RIGHT(INDIRECT("$F"&amp;$S2894),10)="conversion","GOTS_RM_conversion",IF((LEFT(INDIRECT("$F"&amp;$S2894),4))="GOTS","GOTS_RM","Responsible_RM"))))))),"DELETERM")</f>
        <v>#VALUE!</v>
      </c>
      <c r="AF2894" t="e" cm="1">
        <f t="array" aca="1" ref="AF2894" ca="1">IF($S2894="","",INDIRECT("$Z"&amp;$S2894))</f>
        <v>#VALUE!</v>
      </c>
      <c r="AG2894" t="str">
        <f t="shared" si="912"/>
        <v/>
      </c>
      <c r="AH2894" t="str" cm="1">
        <f t="array" aca="1" ref="AH2894" ca="1">IFERROR(INDIRECT("$ag"&amp;S2894),"")</f>
        <v/>
      </c>
      <c r="AI2894" t="e" cm="1">
        <f t="array" aca="1" ref="AI2894" ca="1">INDIRECT("O"&amp;S2894)</f>
        <v>#VALUE!</v>
      </c>
      <c r="AJ2894" t="str">
        <f t="shared" si="913"/>
        <v/>
      </c>
    </row>
    <row r="2895" spans="1:36" ht="16.5" customHeight="1">
      <c r="A2895" s="128" t="str">
        <f>IF(B2895="","",COUNTA($B$63:$B2895))</f>
        <v/>
      </c>
      <c r="B2895" s="132"/>
      <c r="C2895" s="133"/>
      <c r="D2895" s="140"/>
      <c r="E2895" s="140"/>
      <c r="F2895" s="133"/>
      <c r="G2895" s="141"/>
      <c r="H2895" s="141"/>
      <c r="I2895" s="141"/>
      <c r="J2895" s="141"/>
      <c r="K2895" s="37"/>
      <c r="L2895" s="142" t="str">
        <f>IF(R2895="","",LEFT(R2895,LEN(R2895)-2))</f>
        <v/>
      </c>
      <c r="M2895" s="142"/>
      <c r="N2895" s="60"/>
      <c r="O2895" s="313"/>
      <c r="Q2895" t="str">
        <f t="shared" si="908"/>
        <v/>
      </c>
      <c r="R2895" t="str">
        <f t="shared" ref="R2895" si="919">CONCATENATE($Q2895,Q2896,Q2897,Q2898,Q2899,Q2900,$Q2901,$Q2902,$Q2903,$Q2904,$Q2905,$Q2906)</f>
        <v/>
      </c>
      <c r="S2895" t="e">
        <f t="shared" ca="1" si="917"/>
        <v>#VALUE!</v>
      </c>
      <c r="T2895" t="e">
        <f t="shared" ca="1" si="914"/>
        <v>#VALUE!</v>
      </c>
      <c r="U2895">
        <f t="shared" si="918"/>
        <v>2832</v>
      </c>
      <c r="V2895">
        <v>236.00000000001901</v>
      </c>
      <c r="W2895">
        <f t="shared" si="901"/>
        <v>236</v>
      </c>
      <c r="X2895" t="str" cm="1">
        <f t="array" aca="1" ref="X2895" ca="1">IFERROR(INDEX('PC&amp;PD'!$A$1:$AS$19,ROW('PC&amp;PD'!$A$19),MATCH(INDIRECT(T2895),'PC&amp;PD'!$A$1:$AS$1,0)),"")</f>
        <v/>
      </c>
      <c r="Z2895" t="str">
        <f t="shared" ref="Z2895" si="920">IFERROR(IF($F2895="OCS 100","OCS (OCS 100)",IF($F2895="OCS Blended","OCS (OCS Blended)",IF($F2895="OCS (No Label)","OCS (No Label)",IF($F2895="RCS 100","RCS (RCS 100)",IF($F2895="RCS Blended","RCS (RCS Blended)",IF($F2895="GRS","GRS (GRS)",IF($F2895="GRS (No Label)", "GRS (No Label)",IF($F2895="RDS","RDS (RDS)",IF($F2895="RWS","RWS (RWS)",IF($F2895="RAS","RAS (RAS)",IF($F2895="RMS","RMS (RMS)",IF($F2895="GOTS Organic","GOTS (Organic)",IF($F2895="GOTS Made with organic","GOTS (Made with Organic)",IF($F2895="GOTS Organic - in conversion","GOTS (Organic - In Conversion)",IF($F2895="GOTS Made with organic - in conversion","GOTS (Made with Organic - In Conversion)",""))))))))))))))),"")</f>
        <v/>
      </c>
      <c r="AA2895" t="str">
        <f t="shared" si="909"/>
        <v/>
      </c>
      <c r="AB2895" t="str">
        <f t="shared" si="910"/>
        <v/>
      </c>
      <c r="AC2895" t="e">
        <f t="shared" ca="1" si="911"/>
        <v>#VALUE!</v>
      </c>
      <c r="AD2895" t="str" cm="1">
        <f t="array" aca="1" ref="AD2895" ca="1">IFERROR(IF((LEFT(INDIRECT("$F"&amp;$S2895),4))="GOTS",IF($G2895="Organic","GOTS_Organic_raw",(IF($G2895="Responsible","GOTS_Responsible",(IF($G2895="No Attribute (Conventional)","GOTS_conventional",(IF($G2895="Recycled Pre/Post-Consumer","GOTS_pre_post",(IF($G2895="In-Conversion","GOTS_in_conversion",(IF($G2895="Sustainably Sourced","Sustainably_sourced",(IF($G2895="Recycled pre-consumer organic","GOTS_recycled_organic",""))))))))))))),IF($G2895="Organic","Organic",(IF($G2895="Responsible","Responsible",(IF($G2895="No Attribute (Conventional)","No_Attribute_Conventional",(IF($G2895="Recycled Pre/Post-Consumer","Recycled_Pre_Post_Consumer",(IF($G2895="In-Conversion","In_Conversion",(IF($G2895="Recycled Pre-Consumer","Recycled_Pre_Consumer",(IF($G2895="Recycled Post-Consumer","Recycled_Post_Consumer",(IF($G2895="Sustainably Sourced","Sustainably_sourced",(IF($G2895="Recycled pre-consumer organic","GOTS_recycled_organic","")))))))))))))))))),"")</f>
        <v/>
      </c>
      <c r="AE2895" t="e" cm="1">
        <f t="array" aca="1" ref="AE2895" ca="1">IF($I2895="",IF(INDIRECT("$F"&amp;$S2895)="","",IF(LEFT(INDIRECT("$F"&amp;$S2895),3)="GRS","GRS_RCS_RM",IF((LEFT(INDIRECT("$F"&amp;$S2895),3))="RCS","GRS_RCS_RM",IF(INDIRECT("$F"&amp;$S2895)="OCS (No Label)","OCS_Conversion_RM",IF(LEFT(INDIRECT("$F"&amp;$S2895),3)="OCS","OCS_RM",IF(RIGHT(INDIRECT("$F"&amp;$S2895),10)="conversion","GOTS_RM_conversion",IF((LEFT(INDIRECT("$F"&amp;$S2895),4))="GOTS","GOTS_RM","Responsible_RM"))))))),"DELETERM")</f>
        <v>#VALUE!</v>
      </c>
      <c r="AF2895" t="e" cm="1">
        <f t="array" aca="1" ref="AF2895" ca="1">IF($S2895="","",INDIRECT("$Z"&amp;$S2895))</f>
        <v>#VALUE!</v>
      </c>
      <c r="AG2895" t="str">
        <f t="shared" si="912"/>
        <v/>
      </c>
      <c r="AH2895" t="str" cm="1">
        <f t="array" aca="1" ref="AH2895" ca="1">IFERROR(INDIRECT("$ag"&amp;S2895),"")</f>
        <v/>
      </c>
      <c r="AI2895" t="e" cm="1">
        <f t="array" aca="1" ref="AI2895" ca="1">INDIRECT("O"&amp;S2895)</f>
        <v>#VALUE!</v>
      </c>
      <c r="AJ2895" t="str">
        <f t="shared" si="913"/>
        <v/>
      </c>
    </row>
    <row r="2896" spans="1:36" ht="16.5" customHeight="1">
      <c r="A2896" s="129"/>
      <c r="B2896" s="134"/>
      <c r="C2896" s="135"/>
      <c r="D2896" s="146"/>
      <c r="E2896" s="146"/>
      <c r="F2896" s="135"/>
      <c r="G2896" s="147"/>
      <c r="H2896" s="147"/>
      <c r="I2896" s="147"/>
      <c r="J2896" s="147"/>
      <c r="K2896" s="38"/>
      <c r="L2896" s="143"/>
      <c r="M2896" s="143"/>
      <c r="N2896" s="61"/>
      <c r="O2896" s="314"/>
      <c r="Q2896" t="str">
        <f t="shared" si="908"/>
        <v/>
      </c>
      <c r="S2896" t="e">
        <f t="shared" ca="1" si="917"/>
        <v>#VALUE!</v>
      </c>
      <c r="T2896" t="e">
        <f t="shared" ca="1" si="914"/>
        <v>#VALUE!</v>
      </c>
      <c r="U2896">
        <f t="shared" si="918"/>
        <v>2832</v>
      </c>
      <c r="V2896">
        <v>236.08333333335199</v>
      </c>
      <c r="W2896">
        <f t="shared" si="901"/>
        <v>236</v>
      </c>
      <c r="X2896" t="str" cm="1">
        <f t="array" aca="1" ref="X2896" ca="1">IFERROR(INDEX('PC&amp;PD'!$A$1:$AS$19,ROW('PC&amp;PD'!$A$19),MATCH(INDIRECT(T2896),'PC&amp;PD'!$A$1:$AS$1,0)),"")</f>
        <v/>
      </c>
      <c r="AA2896" t="str">
        <f t="shared" si="909"/>
        <v/>
      </c>
      <c r="AB2896" t="str">
        <f t="shared" si="910"/>
        <v/>
      </c>
      <c r="AC2896" t="e">
        <f t="shared" ca="1" si="911"/>
        <v>#VALUE!</v>
      </c>
      <c r="AD2896" t="str" cm="1">
        <f t="array" aca="1" ref="AD2896" ca="1">IFERROR(IF((LEFT(INDIRECT("$F"&amp;$S2896),4))="GOTS",IF($G2896="Organic","GOTS_Organic_raw",(IF($G2896="Responsible","GOTS_Responsible",(IF($G2896="No Attribute (Conventional)","GOTS_conventional",(IF($G2896="Recycled Pre/Post-Consumer","GOTS_pre_post",(IF($G2896="In-Conversion","GOTS_in_conversion",(IF($G2896="Sustainably Sourced","Sustainably_sourced",(IF($G2896="Recycled pre-consumer organic","GOTS_recycled_organic",""))))))))))))),IF($G2896="Organic","Organic",(IF($G2896="Responsible","Responsible",(IF($G2896="No Attribute (Conventional)","No_Attribute_Conventional",(IF($G2896="Recycled Pre/Post-Consumer","Recycled_Pre_Post_Consumer",(IF($G2896="In-Conversion","In_Conversion",(IF($G2896="Recycled Pre-Consumer","Recycled_Pre_Consumer",(IF($G2896="Recycled Post-Consumer","Recycled_Post_Consumer",(IF($G2896="Sustainably Sourced","Sustainably_sourced",(IF($G2896="Recycled pre-consumer organic","GOTS_recycled_organic","")))))))))))))))))),"")</f>
        <v/>
      </c>
      <c r="AE2896" t="e" cm="1">
        <f t="array" aca="1" ref="AE2896" ca="1">IF($I2896="",IF(INDIRECT("$F"&amp;$S2896)="","",IF(LEFT(INDIRECT("$F"&amp;$S2896),3)="GRS","GRS_RCS_RM",IF((LEFT(INDIRECT("$F"&amp;$S2896),3))="RCS","GRS_RCS_RM",IF(INDIRECT("$F"&amp;$S2896)="OCS (No Label)","OCS_Conversion_RM",IF(LEFT(INDIRECT("$F"&amp;$S2896),3)="OCS","OCS_RM",IF(RIGHT(INDIRECT("$F"&amp;$S2896),10)="conversion","GOTS_RM_conversion",IF((LEFT(INDIRECT("$F"&amp;$S2896),4))="GOTS","GOTS_RM","Responsible_RM"))))))),"DELETERM")</f>
        <v>#VALUE!</v>
      </c>
      <c r="AF2896" t="e" cm="1">
        <f t="array" aca="1" ref="AF2896" ca="1">IF($S2896="","",INDIRECT("$Z"&amp;$S2896))</f>
        <v>#VALUE!</v>
      </c>
      <c r="AG2896" t="str">
        <f t="shared" si="912"/>
        <v/>
      </c>
      <c r="AH2896" t="str" cm="1">
        <f t="array" aca="1" ref="AH2896" ca="1">IFERROR(INDIRECT("$ag"&amp;S2896),"")</f>
        <v/>
      </c>
      <c r="AI2896" t="e" cm="1">
        <f t="array" aca="1" ref="AI2896" ca="1">INDIRECT("O"&amp;S2896)</f>
        <v>#VALUE!</v>
      </c>
      <c r="AJ2896" t="str">
        <f t="shared" si="913"/>
        <v/>
      </c>
    </row>
    <row r="2897" spans="1:36" ht="16.5" customHeight="1">
      <c r="A2897" s="129"/>
      <c r="B2897" s="134"/>
      <c r="C2897" s="135"/>
      <c r="D2897" s="146"/>
      <c r="E2897" s="146"/>
      <c r="F2897" s="135"/>
      <c r="G2897" s="147"/>
      <c r="H2897" s="147"/>
      <c r="I2897" s="147"/>
      <c r="J2897" s="147"/>
      <c r="K2897" s="38"/>
      <c r="L2897" s="143"/>
      <c r="M2897" s="143"/>
      <c r="N2897" s="61"/>
      <c r="O2897" s="314"/>
      <c r="Q2897" t="str">
        <f t="shared" si="908"/>
        <v/>
      </c>
      <c r="S2897" t="e">
        <f t="shared" ca="1" si="917"/>
        <v>#VALUE!</v>
      </c>
      <c r="T2897" t="e">
        <f t="shared" ca="1" si="914"/>
        <v>#VALUE!</v>
      </c>
      <c r="U2897">
        <f t="shared" si="918"/>
        <v>2832</v>
      </c>
      <c r="V2897">
        <v>236.16666666668499</v>
      </c>
      <c r="W2897">
        <f t="shared" si="901"/>
        <v>236</v>
      </c>
      <c r="X2897" t="str" cm="1">
        <f t="array" aca="1" ref="X2897" ca="1">IFERROR(INDEX('PC&amp;PD'!$A$1:$AS$19,ROW('PC&amp;PD'!$A$19),MATCH(INDIRECT(T2897),'PC&amp;PD'!$A$1:$AS$1,0)),"")</f>
        <v/>
      </c>
      <c r="AA2897" t="str">
        <f t="shared" si="909"/>
        <v/>
      </c>
      <c r="AB2897" t="str">
        <f t="shared" si="910"/>
        <v/>
      </c>
      <c r="AC2897" t="e">
        <f t="shared" ca="1" si="911"/>
        <v>#VALUE!</v>
      </c>
      <c r="AD2897" t="str" cm="1">
        <f t="array" aca="1" ref="AD2897" ca="1">IFERROR(IF((LEFT(INDIRECT("$F"&amp;$S2897),4))="GOTS",IF($G2897="Organic","GOTS_Organic_raw",(IF($G2897="Responsible","GOTS_Responsible",(IF($G2897="No Attribute (Conventional)","GOTS_conventional",(IF($G2897="Recycled Pre/Post-Consumer","GOTS_pre_post",(IF($G2897="In-Conversion","GOTS_in_conversion",(IF($G2897="Sustainably Sourced","Sustainably_sourced",(IF($G2897="Recycled pre-consumer organic","GOTS_recycled_organic",""))))))))))))),IF($G2897="Organic","Organic",(IF($G2897="Responsible","Responsible",(IF($G2897="No Attribute (Conventional)","No_Attribute_Conventional",(IF($G2897="Recycled Pre/Post-Consumer","Recycled_Pre_Post_Consumer",(IF($G2897="In-Conversion","In_Conversion",(IF($G2897="Recycled Pre-Consumer","Recycled_Pre_Consumer",(IF($G2897="Recycled Post-Consumer","Recycled_Post_Consumer",(IF($G2897="Sustainably Sourced","Sustainably_sourced",(IF($G2897="Recycled pre-consumer organic","GOTS_recycled_organic","")))))))))))))))))),"")</f>
        <v/>
      </c>
      <c r="AE2897" t="e" cm="1">
        <f t="array" aca="1" ref="AE2897" ca="1">IF($I2897="",IF(INDIRECT("$F"&amp;$S2897)="","",IF(LEFT(INDIRECT("$F"&amp;$S2897),3)="GRS","GRS_RCS_RM",IF((LEFT(INDIRECT("$F"&amp;$S2897),3))="RCS","GRS_RCS_RM",IF(INDIRECT("$F"&amp;$S2897)="OCS (No Label)","OCS_Conversion_RM",IF(LEFT(INDIRECT("$F"&amp;$S2897),3)="OCS","OCS_RM",IF(RIGHT(INDIRECT("$F"&amp;$S2897),10)="conversion","GOTS_RM_conversion",IF((LEFT(INDIRECT("$F"&amp;$S2897),4))="GOTS","GOTS_RM","Responsible_RM"))))))),"DELETERM")</f>
        <v>#VALUE!</v>
      </c>
      <c r="AF2897" t="e" cm="1">
        <f t="array" aca="1" ref="AF2897" ca="1">IF($S2897="","",INDIRECT("$Z"&amp;$S2897))</f>
        <v>#VALUE!</v>
      </c>
      <c r="AG2897" t="str">
        <f t="shared" si="912"/>
        <v/>
      </c>
      <c r="AH2897" t="str" cm="1">
        <f t="array" aca="1" ref="AH2897" ca="1">IFERROR(INDIRECT("$ag"&amp;S2897),"")</f>
        <v/>
      </c>
      <c r="AI2897" t="e" cm="1">
        <f t="array" aca="1" ref="AI2897" ca="1">INDIRECT("O"&amp;S2897)</f>
        <v>#VALUE!</v>
      </c>
      <c r="AJ2897" t="str">
        <f t="shared" si="913"/>
        <v/>
      </c>
    </row>
    <row r="2898" spans="1:36" ht="16.5" customHeight="1">
      <c r="A2898" s="129"/>
      <c r="B2898" s="134"/>
      <c r="C2898" s="135"/>
      <c r="D2898" s="146"/>
      <c r="E2898" s="146"/>
      <c r="F2898" s="135"/>
      <c r="G2898" s="147"/>
      <c r="H2898" s="147"/>
      <c r="I2898" s="147"/>
      <c r="J2898" s="147"/>
      <c r="K2898" s="38"/>
      <c r="L2898" s="143"/>
      <c r="M2898" s="143"/>
      <c r="N2898" s="61"/>
      <c r="O2898" s="314"/>
      <c r="Q2898" t="str">
        <f t="shared" si="908"/>
        <v/>
      </c>
      <c r="S2898" t="e">
        <f t="shared" ca="1" si="917"/>
        <v>#VALUE!</v>
      </c>
      <c r="T2898" t="e">
        <f t="shared" ca="1" si="914"/>
        <v>#VALUE!</v>
      </c>
      <c r="U2898">
        <f t="shared" si="918"/>
        <v>2832</v>
      </c>
      <c r="V2898">
        <v>236.25000000001901</v>
      </c>
      <c r="W2898">
        <f t="shared" si="901"/>
        <v>236</v>
      </c>
      <c r="X2898" t="str" cm="1">
        <f t="array" aca="1" ref="X2898" ca="1">IFERROR(INDEX('PC&amp;PD'!$A$1:$AS$19,ROW('PC&amp;PD'!$A$19),MATCH(INDIRECT(T2898),'PC&amp;PD'!$A$1:$AS$1,0)),"")</f>
        <v/>
      </c>
      <c r="AA2898" t="str">
        <f t="shared" si="909"/>
        <v/>
      </c>
      <c r="AB2898" t="str">
        <f t="shared" si="910"/>
        <v/>
      </c>
      <c r="AC2898" t="e">
        <f t="shared" ca="1" si="911"/>
        <v>#VALUE!</v>
      </c>
      <c r="AD2898" t="str" cm="1">
        <f t="array" aca="1" ref="AD2898" ca="1">IFERROR(IF((LEFT(INDIRECT("$F"&amp;$S2898),4))="GOTS",IF($G2898="Organic","GOTS_Organic_raw",(IF($G2898="Responsible","GOTS_Responsible",(IF($G2898="No Attribute (Conventional)","GOTS_conventional",(IF($G2898="Recycled Pre/Post-Consumer","GOTS_pre_post",(IF($G2898="In-Conversion","GOTS_in_conversion",(IF($G2898="Sustainably Sourced","Sustainably_sourced",(IF($G2898="Recycled pre-consumer organic","GOTS_recycled_organic",""))))))))))))),IF($G2898="Organic","Organic",(IF($G2898="Responsible","Responsible",(IF($G2898="No Attribute (Conventional)","No_Attribute_Conventional",(IF($G2898="Recycled Pre/Post-Consumer","Recycled_Pre_Post_Consumer",(IF($G2898="In-Conversion","In_Conversion",(IF($G2898="Recycled Pre-Consumer","Recycled_Pre_Consumer",(IF($G2898="Recycled Post-Consumer","Recycled_Post_Consumer",(IF($G2898="Sustainably Sourced","Sustainably_sourced",(IF($G2898="Recycled pre-consumer organic","GOTS_recycled_organic","")))))))))))))))))),"")</f>
        <v/>
      </c>
      <c r="AE2898" t="e" cm="1">
        <f t="array" aca="1" ref="AE2898" ca="1">IF($I2898="",IF(INDIRECT("$F"&amp;$S2898)="","",IF(LEFT(INDIRECT("$F"&amp;$S2898),3)="GRS","GRS_RCS_RM",IF((LEFT(INDIRECT("$F"&amp;$S2898),3))="RCS","GRS_RCS_RM",IF(INDIRECT("$F"&amp;$S2898)="OCS (No Label)","OCS_Conversion_RM",IF(LEFT(INDIRECT("$F"&amp;$S2898),3)="OCS","OCS_RM",IF(RIGHT(INDIRECT("$F"&amp;$S2898),10)="conversion","GOTS_RM_conversion",IF((LEFT(INDIRECT("$F"&amp;$S2898),4))="GOTS","GOTS_RM","Responsible_RM"))))))),"DELETERM")</f>
        <v>#VALUE!</v>
      </c>
      <c r="AF2898" t="e" cm="1">
        <f t="array" aca="1" ref="AF2898" ca="1">IF($S2898="","",INDIRECT("$Z"&amp;$S2898))</f>
        <v>#VALUE!</v>
      </c>
      <c r="AG2898" t="str">
        <f t="shared" si="912"/>
        <v/>
      </c>
      <c r="AH2898" t="str" cm="1">
        <f t="array" aca="1" ref="AH2898" ca="1">IFERROR(INDIRECT("$ag"&amp;S2898),"")</f>
        <v/>
      </c>
      <c r="AI2898" t="e" cm="1">
        <f t="array" aca="1" ref="AI2898" ca="1">INDIRECT("O"&amp;S2898)</f>
        <v>#VALUE!</v>
      </c>
      <c r="AJ2898" t="str">
        <f t="shared" si="913"/>
        <v/>
      </c>
    </row>
    <row r="2899" spans="1:36" ht="16.5" customHeight="1">
      <c r="A2899" s="129"/>
      <c r="B2899" s="134"/>
      <c r="C2899" s="135"/>
      <c r="D2899" s="146"/>
      <c r="E2899" s="146"/>
      <c r="F2899" s="135"/>
      <c r="G2899" s="147"/>
      <c r="H2899" s="147"/>
      <c r="I2899" s="147"/>
      <c r="J2899" s="147"/>
      <c r="K2899" s="38"/>
      <c r="L2899" s="143"/>
      <c r="M2899" s="143"/>
      <c r="N2899" s="61"/>
      <c r="O2899" s="314"/>
      <c r="Q2899" t="str">
        <f t="shared" si="908"/>
        <v/>
      </c>
      <c r="S2899" t="e">
        <f t="shared" ca="1" si="917"/>
        <v>#VALUE!</v>
      </c>
      <c r="T2899" t="e">
        <f t="shared" ca="1" si="914"/>
        <v>#VALUE!</v>
      </c>
      <c r="U2899">
        <f t="shared" si="918"/>
        <v>2832</v>
      </c>
      <c r="V2899">
        <v>236.33333333335199</v>
      </c>
      <c r="W2899">
        <f t="shared" si="901"/>
        <v>236</v>
      </c>
      <c r="X2899" t="str" cm="1">
        <f t="array" aca="1" ref="X2899" ca="1">IFERROR(INDEX('PC&amp;PD'!$A$1:$AS$19,ROW('PC&amp;PD'!$A$19),MATCH(INDIRECT(T2899),'PC&amp;PD'!$A$1:$AS$1,0)),"")</f>
        <v/>
      </c>
      <c r="AA2899" t="str">
        <f t="shared" si="909"/>
        <v/>
      </c>
      <c r="AB2899" t="str">
        <f t="shared" si="910"/>
        <v/>
      </c>
      <c r="AC2899" t="e">
        <f t="shared" ca="1" si="911"/>
        <v>#VALUE!</v>
      </c>
      <c r="AD2899" t="str" cm="1">
        <f t="array" aca="1" ref="AD2899" ca="1">IFERROR(IF((LEFT(INDIRECT("$F"&amp;$S2899),4))="GOTS",IF($G2899="Organic","GOTS_Organic_raw",(IF($G2899="Responsible","GOTS_Responsible",(IF($G2899="No Attribute (Conventional)","GOTS_conventional",(IF($G2899="Recycled Pre/Post-Consumer","GOTS_pre_post",(IF($G2899="In-Conversion","GOTS_in_conversion",(IF($G2899="Sustainably Sourced","Sustainably_sourced",(IF($G2899="Recycled pre-consumer organic","GOTS_recycled_organic",""))))))))))))),IF($G2899="Organic","Organic",(IF($G2899="Responsible","Responsible",(IF($G2899="No Attribute (Conventional)","No_Attribute_Conventional",(IF($G2899="Recycled Pre/Post-Consumer","Recycled_Pre_Post_Consumer",(IF($G2899="In-Conversion","In_Conversion",(IF($G2899="Recycled Pre-Consumer","Recycled_Pre_Consumer",(IF($G2899="Recycled Post-Consumer","Recycled_Post_Consumer",(IF($G2899="Sustainably Sourced","Sustainably_sourced",(IF($G2899="Recycled pre-consumer organic","GOTS_recycled_organic","")))))))))))))))))),"")</f>
        <v/>
      </c>
      <c r="AE2899" t="e" cm="1">
        <f t="array" aca="1" ref="AE2899" ca="1">IF($I2899="",IF(INDIRECT("$F"&amp;$S2899)="","",IF(LEFT(INDIRECT("$F"&amp;$S2899),3)="GRS","GRS_RCS_RM",IF((LEFT(INDIRECT("$F"&amp;$S2899),3))="RCS","GRS_RCS_RM",IF(INDIRECT("$F"&amp;$S2899)="OCS (No Label)","OCS_Conversion_RM",IF(LEFT(INDIRECT("$F"&amp;$S2899),3)="OCS","OCS_RM",IF(RIGHT(INDIRECT("$F"&amp;$S2899),10)="conversion","GOTS_RM_conversion",IF((LEFT(INDIRECT("$F"&amp;$S2899),4))="GOTS","GOTS_RM","Responsible_RM"))))))),"DELETERM")</f>
        <v>#VALUE!</v>
      </c>
      <c r="AF2899" t="e" cm="1">
        <f t="array" aca="1" ref="AF2899" ca="1">IF($S2899="","",INDIRECT("$Z"&amp;$S2899))</f>
        <v>#VALUE!</v>
      </c>
      <c r="AG2899" t="str">
        <f t="shared" si="912"/>
        <v/>
      </c>
      <c r="AH2899" t="str" cm="1">
        <f t="array" aca="1" ref="AH2899" ca="1">IFERROR(INDIRECT("$ag"&amp;S2899),"")</f>
        <v/>
      </c>
      <c r="AI2899" t="e" cm="1">
        <f t="array" aca="1" ref="AI2899" ca="1">INDIRECT("O"&amp;S2899)</f>
        <v>#VALUE!</v>
      </c>
      <c r="AJ2899" t="str">
        <f t="shared" si="913"/>
        <v/>
      </c>
    </row>
    <row r="2900" spans="1:36" ht="16.5" customHeight="1">
      <c r="A2900" s="129"/>
      <c r="B2900" s="134"/>
      <c r="C2900" s="135"/>
      <c r="D2900" s="146"/>
      <c r="E2900" s="146"/>
      <c r="F2900" s="135"/>
      <c r="G2900" s="147"/>
      <c r="H2900" s="147"/>
      <c r="I2900" s="147"/>
      <c r="J2900" s="147"/>
      <c r="K2900" s="38"/>
      <c r="L2900" s="143"/>
      <c r="M2900" s="143"/>
      <c r="N2900" s="61"/>
      <c r="O2900" s="314"/>
      <c r="Q2900" t="str">
        <f t="shared" si="908"/>
        <v/>
      </c>
      <c r="S2900" t="e">
        <f t="shared" ca="1" si="917"/>
        <v>#VALUE!</v>
      </c>
      <c r="T2900" t="e">
        <f t="shared" ca="1" si="914"/>
        <v>#VALUE!</v>
      </c>
      <c r="U2900">
        <f t="shared" si="918"/>
        <v>2832</v>
      </c>
      <c r="V2900">
        <v>236.41666666668499</v>
      </c>
      <c r="W2900">
        <f t="shared" si="901"/>
        <v>236</v>
      </c>
      <c r="X2900" t="str" cm="1">
        <f t="array" aca="1" ref="X2900" ca="1">IFERROR(INDEX('PC&amp;PD'!$A$1:$AS$19,ROW('PC&amp;PD'!$A$19),MATCH(INDIRECT(T2900),'PC&amp;PD'!$A$1:$AS$1,0)),"")</f>
        <v/>
      </c>
      <c r="AA2900" t="str">
        <f t="shared" si="909"/>
        <v/>
      </c>
      <c r="AB2900" t="str">
        <f t="shared" si="910"/>
        <v/>
      </c>
      <c r="AC2900" t="e">
        <f t="shared" ca="1" si="911"/>
        <v>#VALUE!</v>
      </c>
      <c r="AD2900" t="str" cm="1">
        <f t="array" aca="1" ref="AD2900" ca="1">IFERROR(IF((LEFT(INDIRECT("$F"&amp;$S2900),4))="GOTS",IF($G2900="Organic","GOTS_Organic_raw",(IF($G2900="Responsible","GOTS_Responsible",(IF($G2900="No Attribute (Conventional)","GOTS_conventional",(IF($G2900="Recycled Pre/Post-Consumer","GOTS_pre_post",(IF($G2900="In-Conversion","GOTS_in_conversion",(IF($G2900="Sustainably Sourced","Sustainably_sourced",(IF($G2900="Recycled pre-consumer organic","GOTS_recycled_organic",""))))))))))))),IF($G2900="Organic","Organic",(IF($G2900="Responsible","Responsible",(IF($G2900="No Attribute (Conventional)","No_Attribute_Conventional",(IF($G2900="Recycled Pre/Post-Consumer","Recycled_Pre_Post_Consumer",(IF($G2900="In-Conversion","In_Conversion",(IF($G2900="Recycled Pre-Consumer","Recycled_Pre_Consumer",(IF($G2900="Recycled Post-Consumer","Recycled_Post_Consumer",(IF($G2900="Sustainably Sourced","Sustainably_sourced",(IF($G2900="Recycled pre-consumer organic","GOTS_recycled_organic","")))))))))))))))))),"")</f>
        <v/>
      </c>
      <c r="AE2900" t="e" cm="1">
        <f t="array" aca="1" ref="AE2900" ca="1">IF($I2900="",IF(INDIRECT("$F"&amp;$S2900)="","",IF(LEFT(INDIRECT("$F"&amp;$S2900),3)="GRS","GRS_RCS_RM",IF((LEFT(INDIRECT("$F"&amp;$S2900),3))="RCS","GRS_RCS_RM",IF(INDIRECT("$F"&amp;$S2900)="OCS (No Label)","OCS_Conversion_RM",IF(LEFT(INDIRECT("$F"&amp;$S2900),3)="OCS","OCS_RM",IF(RIGHT(INDIRECT("$F"&amp;$S2900),10)="conversion","GOTS_RM_conversion",IF((LEFT(INDIRECT("$F"&amp;$S2900),4))="GOTS","GOTS_RM","Responsible_RM"))))))),"DELETERM")</f>
        <v>#VALUE!</v>
      </c>
      <c r="AF2900" t="e" cm="1">
        <f t="array" aca="1" ref="AF2900" ca="1">IF($S2900="","",INDIRECT("$Z"&amp;$S2900))</f>
        <v>#VALUE!</v>
      </c>
      <c r="AG2900" t="str">
        <f t="shared" si="912"/>
        <v/>
      </c>
      <c r="AH2900" t="str" cm="1">
        <f t="array" aca="1" ref="AH2900" ca="1">IFERROR(INDIRECT("$ag"&amp;S2900),"")</f>
        <v/>
      </c>
      <c r="AI2900" t="e" cm="1">
        <f t="array" aca="1" ref="AI2900" ca="1">INDIRECT("O"&amp;S2900)</f>
        <v>#VALUE!</v>
      </c>
      <c r="AJ2900" t="str">
        <f t="shared" si="913"/>
        <v/>
      </c>
    </row>
    <row r="2901" spans="1:36" ht="16.5" customHeight="1">
      <c r="A2901" s="130"/>
      <c r="B2901" s="136"/>
      <c r="C2901" s="137"/>
      <c r="D2901" s="146"/>
      <c r="E2901" s="146"/>
      <c r="F2901" s="137"/>
      <c r="G2901" s="147"/>
      <c r="H2901" s="147"/>
      <c r="I2901" s="147"/>
      <c r="J2901" s="147"/>
      <c r="K2901" s="38"/>
      <c r="L2901" s="144"/>
      <c r="M2901" s="144"/>
      <c r="N2901" s="61"/>
      <c r="O2901" s="314"/>
      <c r="Q2901" t="str">
        <f t="shared" si="908"/>
        <v/>
      </c>
      <c r="S2901" t="e">
        <f t="shared" ca="1" si="917"/>
        <v>#VALUE!</v>
      </c>
      <c r="T2901" t="e">
        <f t="shared" ca="1" si="914"/>
        <v>#VALUE!</v>
      </c>
      <c r="U2901">
        <f t="shared" si="918"/>
        <v>2832</v>
      </c>
      <c r="V2901">
        <v>236.50000000001901</v>
      </c>
      <c r="W2901">
        <f t="shared" si="901"/>
        <v>236</v>
      </c>
      <c r="X2901" t="str" cm="1">
        <f t="array" aca="1" ref="X2901" ca="1">IFERROR(INDEX('PC&amp;PD'!$A$1:$AS$19,ROW('PC&amp;PD'!$A$19),MATCH(INDIRECT(T2901),'PC&amp;PD'!$A$1:$AS$1,0)),"")</f>
        <v/>
      </c>
      <c r="AA2901" t="str">
        <f t="shared" si="909"/>
        <v/>
      </c>
      <c r="AB2901" t="str">
        <f t="shared" si="910"/>
        <v/>
      </c>
      <c r="AC2901" t="e">
        <f t="shared" ca="1" si="911"/>
        <v>#VALUE!</v>
      </c>
      <c r="AD2901" t="str" cm="1">
        <f t="array" aca="1" ref="AD2901" ca="1">IFERROR(IF((LEFT(INDIRECT("$F"&amp;$S2901),4))="GOTS",IF($G2901="Organic","GOTS_Organic_raw",(IF($G2901="Responsible","GOTS_Responsible",(IF($G2901="No Attribute (Conventional)","GOTS_conventional",(IF($G2901="Recycled Pre/Post-Consumer","GOTS_pre_post",(IF($G2901="In-Conversion","GOTS_in_conversion",(IF($G2901="Sustainably Sourced","Sustainably_sourced",(IF($G2901="Recycled pre-consumer organic","GOTS_recycled_organic",""))))))))))))),IF($G2901="Organic","Organic",(IF($G2901="Responsible","Responsible",(IF($G2901="No Attribute (Conventional)","No_Attribute_Conventional",(IF($G2901="Recycled Pre/Post-Consumer","Recycled_Pre_Post_Consumer",(IF($G2901="In-Conversion","In_Conversion",(IF($G2901="Recycled Pre-Consumer","Recycled_Pre_Consumer",(IF($G2901="Recycled Post-Consumer","Recycled_Post_Consumer",(IF($G2901="Sustainably Sourced","Sustainably_sourced",(IF($G2901="Recycled pre-consumer organic","GOTS_recycled_organic","")))))))))))))))))),"")</f>
        <v/>
      </c>
      <c r="AE2901" t="e" cm="1">
        <f t="array" aca="1" ref="AE2901" ca="1">IF($I2901="",IF(INDIRECT("$F"&amp;$S2901)="","",IF(LEFT(INDIRECT("$F"&amp;$S2901),3)="GRS","GRS_RCS_RM",IF((LEFT(INDIRECT("$F"&amp;$S2901),3))="RCS","GRS_RCS_RM",IF(INDIRECT("$F"&amp;$S2901)="OCS (No Label)","OCS_Conversion_RM",IF(LEFT(INDIRECT("$F"&amp;$S2901),3)="OCS","OCS_RM",IF(RIGHT(INDIRECT("$F"&amp;$S2901),10)="conversion","GOTS_RM_conversion",IF((LEFT(INDIRECT("$F"&amp;$S2901),4))="GOTS","GOTS_RM","Responsible_RM"))))))),"DELETERM")</f>
        <v>#VALUE!</v>
      </c>
      <c r="AF2901" t="e" cm="1">
        <f t="array" aca="1" ref="AF2901" ca="1">IF($S2901="","",INDIRECT("$Z"&amp;$S2901))</f>
        <v>#VALUE!</v>
      </c>
      <c r="AG2901" t="str">
        <f t="shared" si="912"/>
        <v/>
      </c>
      <c r="AH2901" t="str" cm="1">
        <f t="array" aca="1" ref="AH2901" ca="1">IFERROR(INDIRECT("$ag"&amp;S2901),"")</f>
        <v/>
      </c>
      <c r="AI2901" t="e" cm="1">
        <f t="array" aca="1" ref="AI2901" ca="1">INDIRECT("O"&amp;S2901)</f>
        <v>#VALUE!</v>
      </c>
      <c r="AJ2901" t="str">
        <f t="shared" si="913"/>
        <v/>
      </c>
    </row>
    <row r="2902" spans="1:36" ht="16.5" customHeight="1">
      <c r="A2902" s="130"/>
      <c r="B2902" s="136"/>
      <c r="C2902" s="137"/>
      <c r="D2902" s="146"/>
      <c r="E2902" s="146"/>
      <c r="F2902" s="137"/>
      <c r="G2902" s="147"/>
      <c r="H2902" s="147"/>
      <c r="I2902" s="147"/>
      <c r="J2902" s="147"/>
      <c r="K2902" s="38"/>
      <c r="L2902" s="144"/>
      <c r="M2902" s="144"/>
      <c r="N2902" s="61"/>
      <c r="O2902" s="314"/>
      <c r="Q2902" t="str">
        <f t="shared" si="908"/>
        <v/>
      </c>
      <c r="S2902" t="e">
        <f t="shared" ca="1" si="917"/>
        <v>#VALUE!</v>
      </c>
      <c r="T2902" t="e">
        <f t="shared" ca="1" si="914"/>
        <v>#VALUE!</v>
      </c>
      <c r="U2902">
        <f t="shared" si="918"/>
        <v>2832</v>
      </c>
      <c r="V2902">
        <v>236.58333333335199</v>
      </c>
      <c r="W2902">
        <f t="shared" ref="W2902:W2965" si="921">ROUNDDOWN(V2902,0)</f>
        <v>236</v>
      </c>
      <c r="X2902" t="str" cm="1">
        <f t="array" aca="1" ref="X2902" ca="1">IFERROR(INDEX('PC&amp;PD'!$A$1:$AS$19,ROW('PC&amp;PD'!$A$19),MATCH(INDIRECT(T2902),'PC&amp;PD'!$A$1:$AS$1,0)),"")</f>
        <v/>
      </c>
      <c r="AA2902" t="str">
        <f t="shared" si="909"/>
        <v/>
      </c>
      <c r="AB2902" t="str">
        <f t="shared" si="910"/>
        <v/>
      </c>
      <c r="AC2902" t="e">
        <f t="shared" ca="1" si="911"/>
        <v>#VALUE!</v>
      </c>
      <c r="AD2902" t="str" cm="1">
        <f t="array" aca="1" ref="AD2902" ca="1">IFERROR(IF((LEFT(INDIRECT("$F"&amp;$S2902),4))="GOTS",IF($G2902="Organic","GOTS_Organic_raw",(IF($G2902="Responsible","GOTS_Responsible",(IF($G2902="No Attribute (Conventional)","GOTS_conventional",(IF($G2902="Recycled Pre/Post-Consumer","GOTS_pre_post",(IF($G2902="In-Conversion","GOTS_in_conversion",(IF($G2902="Sustainably Sourced","Sustainably_sourced",(IF($G2902="Recycled pre-consumer organic","GOTS_recycled_organic",""))))))))))))),IF($G2902="Organic","Organic",(IF($G2902="Responsible","Responsible",(IF($G2902="No Attribute (Conventional)","No_Attribute_Conventional",(IF($G2902="Recycled Pre/Post-Consumer","Recycled_Pre_Post_Consumer",(IF($G2902="In-Conversion","In_Conversion",(IF($G2902="Recycled Pre-Consumer","Recycled_Pre_Consumer",(IF($G2902="Recycled Post-Consumer","Recycled_Post_Consumer",(IF($G2902="Sustainably Sourced","Sustainably_sourced",(IF($G2902="Recycled pre-consumer organic","GOTS_recycled_organic","")))))))))))))))))),"")</f>
        <v/>
      </c>
      <c r="AE2902" t="e" cm="1">
        <f t="array" aca="1" ref="AE2902" ca="1">IF($I2902="",IF(INDIRECT("$F"&amp;$S2902)="","",IF(LEFT(INDIRECT("$F"&amp;$S2902),3)="GRS","GRS_RCS_RM",IF((LEFT(INDIRECT("$F"&amp;$S2902),3))="RCS","GRS_RCS_RM",IF(INDIRECT("$F"&amp;$S2902)="OCS (No Label)","OCS_Conversion_RM",IF(LEFT(INDIRECT("$F"&amp;$S2902),3)="OCS","OCS_RM",IF(RIGHT(INDIRECT("$F"&amp;$S2902),10)="conversion","GOTS_RM_conversion",IF((LEFT(INDIRECT("$F"&amp;$S2902),4))="GOTS","GOTS_RM","Responsible_RM"))))))),"DELETERM")</f>
        <v>#VALUE!</v>
      </c>
      <c r="AF2902" t="e" cm="1">
        <f t="array" aca="1" ref="AF2902" ca="1">IF($S2902="","",INDIRECT("$Z"&amp;$S2902))</f>
        <v>#VALUE!</v>
      </c>
      <c r="AG2902" t="str">
        <f t="shared" si="912"/>
        <v/>
      </c>
      <c r="AH2902" t="str" cm="1">
        <f t="array" aca="1" ref="AH2902" ca="1">IFERROR(INDIRECT("$ag"&amp;S2902),"")</f>
        <v/>
      </c>
      <c r="AI2902" t="e" cm="1">
        <f t="array" aca="1" ref="AI2902" ca="1">INDIRECT("O"&amp;S2902)</f>
        <v>#VALUE!</v>
      </c>
      <c r="AJ2902" t="str">
        <f t="shared" si="913"/>
        <v/>
      </c>
    </row>
    <row r="2903" spans="1:36" ht="16.5" customHeight="1">
      <c r="A2903" s="130"/>
      <c r="B2903" s="136"/>
      <c r="C2903" s="137"/>
      <c r="D2903" s="146"/>
      <c r="E2903" s="146"/>
      <c r="F2903" s="137"/>
      <c r="G2903" s="147"/>
      <c r="H2903" s="147"/>
      <c r="I2903" s="147"/>
      <c r="J2903" s="147"/>
      <c r="K2903" s="38"/>
      <c r="L2903" s="144"/>
      <c r="M2903" s="144"/>
      <c r="N2903" s="61"/>
      <c r="O2903" s="314"/>
      <c r="Q2903" t="str">
        <f t="shared" si="908"/>
        <v/>
      </c>
      <c r="S2903" t="e">
        <f t="shared" ca="1" si="917"/>
        <v>#VALUE!</v>
      </c>
      <c r="T2903" t="e">
        <f t="shared" ca="1" si="914"/>
        <v>#VALUE!</v>
      </c>
      <c r="U2903">
        <f t="shared" si="918"/>
        <v>2832</v>
      </c>
      <c r="V2903">
        <v>236.66666666668499</v>
      </c>
      <c r="W2903">
        <f t="shared" si="921"/>
        <v>236</v>
      </c>
      <c r="X2903" t="str" cm="1">
        <f t="array" aca="1" ref="X2903" ca="1">IFERROR(INDEX('PC&amp;PD'!$A$1:$AS$19,ROW('PC&amp;PD'!$A$19),MATCH(INDIRECT(T2903),'PC&amp;PD'!$A$1:$AS$1,0)),"")</f>
        <v/>
      </c>
      <c r="AA2903" t="str">
        <f t="shared" si="909"/>
        <v/>
      </c>
      <c r="AB2903" t="str">
        <f t="shared" si="910"/>
        <v/>
      </c>
      <c r="AC2903" t="e">
        <f t="shared" ca="1" si="911"/>
        <v>#VALUE!</v>
      </c>
      <c r="AD2903" t="str" cm="1">
        <f t="array" aca="1" ref="AD2903" ca="1">IFERROR(IF((LEFT(INDIRECT("$F"&amp;$S2903),4))="GOTS",IF($G2903="Organic","GOTS_Organic_raw",(IF($G2903="Responsible","GOTS_Responsible",(IF($G2903="No Attribute (Conventional)","GOTS_conventional",(IF($G2903="Recycled Pre/Post-Consumer","GOTS_pre_post",(IF($G2903="In-Conversion","GOTS_in_conversion",(IF($G2903="Sustainably Sourced","Sustainably_sourced",(IF($G2903="Recycled pre-consumer organic","GOTS_recycled_organic",""))))))))))))),IF($G2903="Organic","Organic",(IF($G2903="Responsible","Responsible",(IF($G2903="No Attribute (Conventional)","No_Attribute_Conventional",(IF($G2903="Recycled Pre/Post-Consumer","Recycled_Pre_Post_Consumer",(IF($G2903="In-Conversion","In_Conversion",(IF($G2903="Recycled Pre-Consumer","Recycled_Pre_Consumer",(IF($G2903="Recycled Post-Consumer","Recycled_Post_Consumer",(IF($G2903="Sustainably Sourced","Sustainably_sourced",(IF($G2903="Recycled pre-consumer organic","GOTS_recycled_organic","")))))))))))))))))),"")</f>
        <v/>
      </c>
      <c r="AE2903" t="e" cm="1">
        <f t="array" aca="1" ref="AE2903" ca="1">IF($I2903="",IF(INDIRECT("$F"&amp;$S2903)="","",IF(LEFT(INDIRECT("$F"&amp;$S2903),3)="GRS","GRS_RCS_RM",IF((LEFT(INDIRECT("$F"&amp;$S2903),3))="RCS","GRS_RCS_RM",IF(INDIRECT("$F"&amp;$S2903)="OCS (No Label)","OCS_Conversion_RM",IF(LEFT(INDIRECT("$F"&amp;$S2903),3)="OCS","OCS_RM",IF(RIGHT(INDIRECT("$F"&amp;$S2903),10)="conversion","GOTS_RM_conversion",IF((LEFT(INDIRECT("$F"&amp;$S2903),4))="GOTS","GOTS_RM","Responsible_RM"))))))),"DELETERM")</f>
        <v>#VALUE!</v>
      </c>
      <c r="AF2903" t="e" cm="1">
        <f t="array" aca="1" ref="AF2903" ca="1">IF($S2903="","",INDIRECT("$Z"&amp;$S2903))</f>
        <v>#VALUE!</v>
      </c>
      <c r="AG2903" t="str">
        <f t="shared" si="912"/>
        <v/>
      </c>
      <c r="AH2903" t="str" cm="1">
        <f t="array" aca="1" ref="AH2903" ca="1">IFERROR(INDIRECT("$ag"&amp;S2903),"")</f>
        <v/>
      </c>
      <c r="AI2903" t="e" cm="1">
        <f t="array" aca="1" ref="AI2903" ca="1">INDIRECT("O"&amp;S2903)</f>
        <v>#VALUE!</v>
      </c>
      <c r="AJ2903" t="str">
        <f t="shared" si="913"/>
        <v/>
      </c>
    </row>
    <row r="2904" spans="1:36" ht="16.5" customHeight="1">
      <c r="A2904" s="130"/>
      <c r="B2904" s="136"/>
      <c r="C2904" s="137"/>
      <c r="D2904" s="146"/>
      <c r="E2904" s="146"/>
      <c r="F2904" s="137"/>
      <c r="G2904" s="147"/>
      <c r="H2904" s="147"/>
      <c r="I2904" s="147"/>
      <c r="J2904" s="147"/>
      <c r="K2904" s="38"/>
      <c r="L2904" s="144"/>
      <c r="M2904" s="144"/>
      <c r="N2904" s="61"/>
      <c r="O2904" s="314"/>
      <c r="Q2904" t="str">
        <f t="shared" si="908"/>
        <v/>
      </c>
      <c r="S2904" t="e">
        <f t="shared" ca="1" si="917"/>
        <v>#VALUE!</v>
      </c>
      <c r="T2904" t="e">
        <f t="shared" ca="1" si="914"/>
        <v>#VALUE!</v>
      </c>
      <c r="U2904">
        <f t="shared" si="918"/>
        <v>2832</v>
      </c>
      <c r="V2904">
        <v>236.75000000001901</v>
      </c>
      <c r="W2904">
        <f t="shared" si="921"/>
        <v>236</v>
      </c>
      <c r="X2904" t="str" cm="1">
        <f t="array" aca="1" ref="X2904" ca="1">IFERROR(INDEX('PC&amp;PD'!$A$1:$AS$19,ROW('PC&amp;PD'!$A$19),MATCH(INDIRECT(T2904),'PC&amp;PD'!$A$1:$AS$1,0)),"")</f>
        <v/>
      </c>
      <c r="AA2904" t="str">
        <f t="shared" si="909"/>
        <v/>
      </c>
      <c r="AB2904" t="str">
        <f t="shared" si="910"/>
        <v/>
      </c>
      <c r="AC2904" t="e">
        <f t="shared" ca="1" si="911"/>
        <v>#VALUE!</v>
      </c>
      <c r="AD2904" t="str" cm="1">
        <f t="array" aca="1" ref="AD2904" ca="1">IFERROR(IF((LEFT(INDIRECT("$F"&amp;$S2904),4))="GOTS",IF($G2904="Organic","GOTS_Organic_raw",(IF($G2904="Responsible","GOTS_Responsible",(IF($G2904="No Attribute (Conventional)","GOTS_conventional",(IF($G2904="Recycled Pre/Post-Consumer","GOTS_pre_post",(IF($G2904="In-Conversion","GOTS_in_conversion",(IF($G2904="Sustainably Sourced","Sustainably_sourced",(IF($G2904="Recycled pre-consumer organic","GOTS_recycled_organic",""))))))))))))),IF($G2904="Organic","Organic",(IF($G2904="Responsible","Responsible",(IF($G2904="No Attribute (Conventional)","No_Attribute_Conventional",(IF($G2904="Recycled Pre/Post-Consumer","Recycled_Pre_Post_Consumer",(IF($G2904="In-Conversion","In_Conversion",(IF($G2904="Recycled Pre-Consumer","Recycled_Pre_Consumer",(IF($G2904="Recycled Post-Consumer","Recycled_Post_Consumer",(IF($G2904="Sustainably Sourced","Sustainably_sourced",(IF($G2904="Recycled pre-consumer organic","GOTS_recycled_organic","")))))))))))))))))),"")</f>
        <v/>
      </c>
      <c r="AE2904" t="e" cm="1">
        <f t="array" aca="1" ref="AE2904" ca="1">IF($I2904="",IF(INDIRECT("$F"&amp;$S2904)="","",IF(LEFT(INDIRECT("$F"&amp;$S2904),3)="GRS","GRS_RCS_RM",IF((LEFT(INDIRECT("$F"&amp;$S2904),3))="RCS","GRS_RCS_RM",IF(INDIRECT("$F"&amp;$S2904)="OCS (No Label)","OCS_Conversion_RM",IF(LEFT(INDIRECT("$F"&amp;$S2904),3)="OCS","OCS_RM",IF(RIGHT(INDIRECT("$F"&amp;$S2904),10)="conversion","GOTS_RM_conversion",IF((LEFT(INDIRECT("$F"&amp;$S2904),4))="GOTS","GOTS_RM","Responsible_RM"))))))),"DELETERM")</f>
        <v>#VALUE!</v>
      </c>
      <c r="AF2904" t="e" cm="1">
        <f t="array" aca="1" ref="AF2904" ca="1">IF($S2904="","",INDIRECT("$Z"&amp;$S2904))</f>
        <v>#VALUE!</v>
      </c>
      <c r="AG2904" t="str">
        <f t="shared" si="912"/>
        <v/>
      </c>
      <c r="AH2904" t="str" cm="1">
        <f t="array" aca="1" ref="AH2904" ca="1">IFERROR(INDIRECT("$ag"&amp;S2904),"")</f>
        <v/>
      </c>
      <c r="AI2904" t="e" cm="1">
        <f t="array" aca="1" ref="AI2904" ca="1">INDIRECT("O"&amp;S2904)</f>
        <v>#VALUE!</v>
      </c>
      <c r="AJ2904" t="str">
        <f t="shared" si="913"/>
        <v/>
      </c>
    </row>
    <row r="2905" spans="1:36" ht="16.5" customHeight="1">
      <c r="A2905" s="130"/>
      <c r="B2905" s="136"/>
      <c r="C2905" s="137"/>
      <c r="D2905" s="146"/>
      <c r="E2905" s="146"/>
      <c r="F2905" s="137"/>
      <c r="G2905" s="147"/>
      <c r="H2905" s="147"/>
      <c r="I2905" s="147"/>
      <c r="J2905" s="147"/>
      <c r="K2905" s="38"/>
      <c r="L2905" s="144"/>
      <c r="M2905" s="144"/>
      <c r="N2905" s="61"/>
      <c r="O2905" s="314"/>
      <c r="Q2905" t="str">
        <f t="shared" si="908"/>
        <v/>
      </c>
      <c r="S2905" t="e">
        <f t="shared" ca="1" si="917"/>
        <v>#VALUE!</v>
      </c>
      <c r="T2905" t="e">
        <f t="shared" ca="1" si="914"/>
        <v>#VALUE!</v>
      </c>
      <c r="U2905">
        <f t="shared" si="918"/>
        <v>2832</v>
      </c>
      <c r="V2905">
        <v>236.83333333335199</v>
      </c>
      <c r="W2905">
        <f t="shared" si="921"/>
        <v>236</v>
      </c>
      <c r="X2905" t="str" cm="1">
        <f t="array" aca="1" ref="X2905" ca="1">IFERROR(INDEX('PC&amp;PD'!$A$1:$AS$19,ROW('PC&amp;PD'!$A$19),MATCH(INDIRECT(T2905),'PC&amp;PD'!$A$1:$AS$1,0)),"")</f>
        <v/>
      </c>
      <c r="AA2905" t="str">
        <f t="shared" si="909"/>
        <v/>
      </c>
      <c r="AB2905" t="str">
        <f t="shared" si="910"/>
        <v/>
      </c>
      <c r="AC2905" t="e">
        <f t="shared" ca="1" si="911"/>
        <v>#VALUE!</v>
      </c>
      <c r="AD2905" t="str" cm="1">
        <f t="array" aca="1" ref="AD2905" ca="1">IFERROR(IF((LEFT(INDIRECT("$F"&amp;$S2905),4))="GOTS",IF($G2905="Organic","GOTS_Organic_raw",(IF($G2905="Responsible","GOTS_Responsible",(IF($G2905="No Attribute (Conventional)","GOTS_conventional",(IF($G2905="Recycled Pre/Post-Consumer","GOTS_pre_post",(IF($G2905="In-Conversion","GOTS_in_conversion",(IF($G2905="Sustainably Sourced","Sustainably_sourced",(IF($G2905="Recycled pre-consumer organic","GOTS_recycled_organic",""))))))))))))),IF($G2905="Organic","Organic",(IF($G2905="Responsible","Responsible",(IF($G2905="No Attribute (Conventional)","No_Attribute_Conventional",(IF($G2905="Recycled Pre/Post-Consumer","Recycled_Pre_Post_Consumer",(IF($G2905="In-Conversion","In_Conversion",(IF($G2905="Recycled Pre-Consumer","Recycled_Pre_Consumer",(IF($G2905="Recycled Post-Consumer","Recycled_Post_Consumer",(IF($G2905="Sustainably Sourced","Sustainably_sourced",(IF($G2905="Recycled pre-consumer organic","GOTS_recycled_organic","")))))))))))))))))),"")</f>
        <v/>
      </c>
      <c r="AE2905" t="e" cm="1">
        <f t="array" aca="1" ref="AE2905" ca="1">IF($I2905="",IF(INDIRECT("$F"&amp;$S2905)="","",IF(LEFT(INDIRECT("$F"&amp;$S2905),3)="GRS","GRS_RCS_RM",IF((LEFT(INDIRECT("$F"&amp;$S2905),3))="RCS","GRS_RCS_RM",IF(INDIRECT("$F"&amp;$S2905)="OCS (No Label)","OCS_Conversion_RM",IF(LEFT(INDIRECT("$F"&amp;$S2905),3)="OCS","OCS_RM",IF(RIGHT(INDIRECT("$F"&amp;$S2905),10)="conversion","GOTS_RM_conversion",IF((LEFT(INDIRECT("$F"&amp;$S2905),4))="GOTS","GOTS_RM","Responsible_RM"))))))),"DELETERM")</f>
        <v>#VALUE!</v>
      </c>
      <c r="AF2905" t="e" cm="1">
        <f t="array" aca="1" ref="AF2905" ca="1">IF($S2905="","",INDIRECT("$Z"&amp;$S2905))</f>
        <v>#VALUE!</v>
      </c>
      <c r="AG2905" t="str">
        <f t="shared" si="912"/>
        <v/>
      </c>
      <c r="AH2905" t="str" cm="1">
        <f t="array" aca="1" ref="AH2905" ca="1">IFERROR(INDIRECT("$ag"&amp;S2905),"")</f>
        <v/>
      </c>
      <c r="AI2905" t="e" cm="1">
        <f t="array" aca="1" ref="AI2905" ca="1">INDIRECT("O"&amp;S2905)</f>
        <v>#VALUE!</v>
      </c>
      <c r="AJ2905" t="str">
        <f t="shared" si="913"/>
        <v/>
      </c>
    </row>
    <row r="2906" spans="1:36" ht="16.5" customHeight="1" thickBot="1">
      <c r="A2906" s="131"/>
      <c r="B2906" s="138"/>
      <c r="C2906" s="139"/>
      <c r="D2906" s="148"/>
      <c r="E2906" s="148"/>
      <c r="F2906" s="139"/>
      <c r="G2906" s="149"/>
      <c r="H2906" s="149"/>
      <c r="I2906" s="149"/>
      <c r="J2906" s="149"/>
      <c r="K2906" s="39"/>
      <c r="L2906" s="145"/>
      <c r="M2906" s="145"/>
      <c r="N2906" s="62"/>
      <c r="O2906" s="315"/>
      <c r="Q2906" t="str">
        <f t="shared" si="908"/>
        <v/>
      </c>
      <c r="S2906" t="e">
        <f t="shared" ca="1" si="917"/>
        <v>#VALUE!</v>
      </c>
      <c r="T2906" t="e">
        <f t="shared" ca="1" si="914"/>
        <v>#VALUE!</v>
      </c>
      <c r="U2906">
        <f t="shared" si="918"/>
        <v>2832</v>
      </c>
      <c r="V2906">
        <v>236.91666666668499</v>
      </c>
      <c r="W2906">
        <f t="shared" si="921"/>
        <v>236</v>
      </c>
      <c r="X2906" t="str" cm="1">
        <f t="array" aca="1" ref="X2906" ca="1">IFERROR(INDEX('PC&amp;PD'!$A$1:$AS$19,ROW('PC&amp;PD'!$A$19),MATCH(INDIRECT(T2906),'PC&amp;PD'!$A$1:$AS$1,0)),"")</f>
        <v/>
      </c>
      <c r="AA2906" t="str">
        <f t="shared" si="909"/>
        <v/>
      </c>
      <c r="AB2906" t="str">
        <f t="shared" si="910"/>
        <v/>
      </c>
      <c r="AC2906" t="e">
        <f t="shared" ca="1" si="911"/>
        <v>#VALUE!</v>
      </c>
      <c r="AD2906" t="str" cm="1">
        <f t="array" aca="1" ref="AD2906" ca="1">IFERROR(IF((LEFT(INDIRECT("$F"&amp;$S2906),4))="GOTS",IF($G2906="Organic","GOTS_Organic_raw",(IF($G2906="Responsible","GOTS_Responsible",(IF($G2906="No Attribute (Conventional)","GOTS_conventional",(IF($G2906="Recycled Pre/Post-Consumer","GOTS_pre_post",(IF($G2906="In-Conversion","GOTS_in_conversion",(IF($G2906="Sustainably Sourced","Sustainably_sourced",(IF($G2906="Recycled pre-consumer organic","GOTS_recycled_organic",""))))))))))))),IF($G2906="Organic","Organic",(IF($G2906="Responsible","Responsible",(IF($G2906="No Attribute (Conventional)","No_Attribute_Conventional",(IF($G2906="Recycled Pre/Post-Consumer","Recycled_Pre_Post_Consumer",(IF($G2906="In-Conversion","In_Conversion",(IF($G2906="Recycled Pre-Consumer","Recycled_Pre_Consumer",(IF($G2906="Recycled Post-Consumer","Recycled_Post_Consumer",(IF($G2906="Sustainably Sourced","Sustainably_sourced",(IF($G2906="Recycled pre-consumer organic","GOTS_recycled_organic","")))))))))))))))))),"")</f>
        <v/>
      </c>
      <c r="AE2906" t="e" cm="1">
        <f t="array" aca="1" ref="AE2906" ca="1">IF($I2906="",IF(INDIRECT("$F"&amp;$S2906)="","",IF(LEFT(INDIRECT("$F"&amp;$S2906),3)="GRS","GRS_RCS_RM",IF((LEFT(INDIRECT("$F"&amp;$S2906),3))="RCS","GRS_RCS_RM",IF(INDIRECT("$F"&amp;$S2906)="OCS (No Label)","OCS_Conversion_RM",IF(LEFT(INDIRECT("$F"&amp;$S2906),3)="OCS","OCS_RM",IF(RIGHT(INDIRECT("$F"&amp;$S2906),10)="conversion","GOTS_RM_conversion",IF((LEFT(INDIRECT("$F"&amp;$S2906),4))="GOTS","GOTS_RM","Responsible_RM"))))))),"DELETERM")</f>
        <v>#VALUE!</v>
      </c>
      <c r="AF2906" t="e" cm="1">
        <f t="array" aca="1" ref="AF2906" ca="1">IF($S2906="","",INDIRECT("$Z"&amp;$S2906))</f>
        <v>#VALUE!</v>
      </c>
      <c r="AG2906" t="str">
        <f t="shared" si="912"/>
        <v/>
      </c>
      <c r="AH2906" t="str" cm="1">
        <f t="array" aca="1" ref="AH2906" ca="1">IFERROR(INDIRECT("$ag"&amp;S2906),"")</f>
        <v/>
      </c>
      <c r="AI2906" t="e" cm="1">
        <f t="array" aca="1" ref="AI2906" ca="1">INDIRECT("O"&amp;S2906)</f>
        <v>#VALUE!</v>
      </c>
      <c r="AJ2906" t="str">
        <f t="shared" si="913"/>
        <v/>
      </c>
    </row>
    <row r="2907" spans="1:36" ht="16.5" customHeight="1">
      <c r="A2907" s="128" t="str">
        <f>IF(B2907="","",COUNTA($B$63:$B2907))</f>
        <v/>
      </c>
      <c r="B2907" s="132"/>
      <c r="C2907" s="133"/>
      <c r="D2907" s="140"/>
      <c r="E2907" s="140"/>
      <c r="F2907" s="133"/>
      <c r="G2907" s="141"/>
      <c r="H2907" s="141"/>
      <c r="I2907" s="141"/>
      <c r="J2907" s="141"/>
      <c r="K2907" s="37"/>
      <c r="L2907" s="142" t="str">
        <f>IF(R2907="","",LEFT(R2907,LEN(R2907)-2))</f>
        <v/>
      </c>
      <c r="M2907" s="142"/>
      <c r="N2907" s="60"/>
      <c r="O2907" s="313"/>
      <c r="Q2907" t="str">
        <f t="shared" si="908"/>
        <v/>
      </c>
      <c r="R2907" t="str">
        <f t="shared" ref="R2907" si="922">CONCATENATE($Q2907,Q2908,Q2909,Q2910,Q2911,Q2912,$Q2913,$Q2914,$Q2915,$Q2916,$Q2917,$Q2918)</f>
        <v/>
      </c>
      <c r="S2907" t="e">
        <f t="shared" ca="1" si="917"/>
        <v>#VALUE!</v>
      </c>
      <c r="T2907" t="e">
        <f t="shared" ca="1" si="914"/>
        <v>#VALUE!</v>
      </c>
      <c r="U2907">
        <f t="shared" si="918"/>
        <v>2844</v>
      </c>
      <c r="V2907">
        <v>237.00000000001901</v>
      </c>
      <c r="W2907">
        <f t="shared" si="921"/>
        <v>237</v>
      </c>
      <c r="X2907" t="str" cm="1">
        <f t="array" aca="1" ref="X2907" ca="1">IFERROR(INDEX('PC&amp;PD'!$A$1:$AS$19,ROW('PC&amp;PD'!$A$19),MATCH(INDIRECT(T2907),'PC&amp;PD'!$A$1:$AS$1,0)),"")</f>
        <v/>
      </c>
      <c r="Z2907" t="str">
        <f t="shared" ref="Z2907" si="923">IFERROR(IF($F2907="OCS 100","OCS (OCS 100)",IF($F2907="OCS Blended","OCS (OCS Blended)",IF($F2907="OCS (No Label)","OCS (No Label)",IF($F2907="RCS 100","RCS (RCS 100)",IF($F2907="RCS Blended","RCS (RCS Blended)",IF($F2907="GRS","GRS (GRS)",IF($F2907="GRS (No Label)", "GRS (No Label)",IF($F2907="RDS","RDS (RDS)",IF($F2907="RWS","RWS (RWS)",IF($F2907="RAS","RAS (RAS)",IF($F2907="RMS","RMS (RMS)",IF($F2907="GOTS Organic","GOTS (Organic)",IF($F2907="GOTS Made with organic","GOTS (Made with Organic)",IF($F2907="GOTS Organic - in conversion","GOTS (Organic - In Conversion)",IF($F2907="GOTS Made with organic - in conversion","GOTS (Made with Organic - In Conversion)",""))))))))))))))),"")</f>
        <v/>
      </c>
      <c r="AA2907" t="str">
        <f t="shared" si="909"/>
        <v/>
      </c>
      <c r="AB2907" t="str">
        <f t="shared" si="910"/>
        <v/>
      </c>
      <c r="AC2907" t="e">
        <f t="shared" ca="1" si="911"/>
        <v>#VALUE!</v>
      </c>
      <c r="AD2907" t="str" cm="1">
        <f t="array" aca="1" ref="AD2907" ca="1">IFERROR(IF((LEFT(INDIRECT("$F"&amp;$S2907),4))="GOTS",IF($G2907="Organic","GOTS_Organic_raw",(IF($G2907="Responsible","GOTS_Responsible",(IF($G2907="No Attribute (Conventional)","GOTS_conventional",(IF($G2907="Recycled Pre/Post-Consumer","GOTS_pre_post",(IF($G2907="In-Conversion","GOTS_in_conversion",(IF($G2907="Sustainably Sourced","Sustainably_sourced",(IF($G2907="Recycled pre-consumer organic","GOTS_recycled_organic",""))))))))))))),IF($G2907="Organic","Organic",(IF($G2907="Responsible","Responsible",(IF($G2907="No Attribute (Conventional)","No_Attribute_Conventional",(IF($G2907="Recycled Pre/Post-Consumer","Recycled_Pre_Post_Consumer",(IF($G2907="In-Conversion","In_Conversion",(IF($G2907="Recycled Pre-Consumer","Recycled_Pre_Consumer",(IF($G2907="Recycled Post-Consumer","Recycled_Post_Consumer",(IF($G2907="Sustainably Sourced","Sustainably_sourced",(IF($G2907="Recycled pre-consumer organic","GOTS_recycled_organic","")))))))))))))))))),"")</f>
        <v/>
      </c>
      <c r="AE2907" t="e" cm="1">
        <f t="array" aca="1" ref="AE2907" ca="1">IF($I2907="",IF(INDIRECT("$F"&amp;$S2907)="","",IF(LEFT(INDIRECT("$F"&amp;$S2907),3)="GRS","GRS_RCS_RM",IF((LEFT(INDIRECT("$F"&amp;$S2907),3))="RCS","GRS_RCS_RM",IF(INDIRECT("$F"&amp;$S2907)="OCS (No Label)","OCS_Conversion_RM",IF(LEFT(INDIRECT("$F"&amp;$S2907),3)="OCS","OCS_RM",IF(RIGHT(INDIRECT("$F"&amp;$S2907),10)="conversion","GOTS_RM_conversion",IF((LEFT(INDIRECT("$F"&amp;$S2907),4))="GOTS","GOTS_RM","Responsible_RM"))))))),"DELETERM")</f>
        <v>#VALUE!</v>
      </c>
      <c r="AF2907" t="e" cm="1">
        <f t="array" aca="1" ref="AF2907" ca="1">IF($S2907="","",INDIRECT("$Z"&amp;$S2907))</f>
        <v>#VALUE!</v>
      </c>
      <c r="AG2907" t="str">
        <f t="shared" si="912"/>
        <v/>
      </c>
      <c r="AH2907" t="str" cm="1">
        <f t="array" aca="1" ref="AH2907" ca="1">IFERROR(INDIRECT("$ag"&amp;S2907),"")</f>
        <v/>
      </c>
      <c r="AI2907" t="e" cm="1">
        <f t="array" aca="1" ref="AI2907" ca="1">INDIRECT("O"&amp;S2907)</f>
        <v>#VALUE!</v>
      </c>
      <c r="AJ2907" t="str">
        <f t="shared" si="913"/>
        <v/>
      </c>
    </row>
    <row r="2908" spans="1:36" ht="16.5" customHeight="1">
      <c r="A2908" s="129"/>
      <c r="B2908" s="134"/>
      <c r="C2908" s="135"/>
      <c r="D2908" s="146"/>
      <c r="E2908" s="146"/>
      <c r="F2908" s="135"/>
      <c r="G2908" s="147"/>
      <c r="H2908" s="147"/>
      <c r="I2908" s="147"/>
      <c r="J2908" s="147"/>
      <c r="K2908" s="38"/>
      <c r="L2908" s="143"/>
      <c r="M2908" s="143"/>
      <c r="N2908" s="61"/>
      <c r="O2908" s="314"/>
      <c r="Q2908" t="str">
        <f t="shared" si="908"/>
        <v/>
      </c>
      <c r="S2908" t="e">
        <f t="shared" ca="1" si="917"/>
        <v>#VALUE!</v>
      </c>
      <c r="T2908" t="e">
        <f t="shared" ca="1" si="914"/>
        <v>#VALUE!</v>
      </c>
      <c r="U2908">
        <f t="shared" si="918"/>
        <v>2844</v>
      </c>
      <c r="V2908">
        <v>237.08333333335199</v>
      </c>
      <c r="W2908">
        <f t="shared" si="921"/>
        <v>237</v>
      </c>
      <c r="X2908" t="str" cm="1">
        <f t="array" aca="1" ref="X2908" ca="1">IFERROR(INDEX('PC&amp;PD'!$A$1:$AS$19,ROW('PC&amp;PD'!$A$19),MATCH(INDIRECT(T2908),'PC&amp;PD'!$A$1:$AS$1,0)),"")</f>
        <v/>
      </c>
      <c r="AA2908" t="str">
        <f t="shared" si="909"/>
        <v/>
      </c>
      <c r="AB2908" t="str">
        <f t="shared" si="910"/>
        <v/>
      </c>
      <c r="AC2908" t="e">
        <f t="shared" ca="1" si="911"/>
        <v>#VALUE!</v>
      </c>
      <c r="AD2908" t="str" cm="1">
        <f t="array" aca="1" ref="AD2908" ca="1">IFERROR(IF((LEFT(INDIRECT("$F"&amp;$S2908),4))="GOTS",IF($G2908="Organic","GOTS_Organic_raw",(IF($G2908="Responsible","GOTS_Responsible",(IF($G2908="No Attribute (Conventional)","GOTS_conventional",(IF($G2908="Recycled Pre/Post-Consumer","GOTS_pre_post",(IF($G2908="In-Conversion","GOTS_in_conversion",(IF($G2908="Sustainably Sourced","Sustainably_sourced",(IF($G2908="Recycled pre-consumer organic","GOTS_recycled_organic",""))))))))))))),IF($G2908="Organic","Organic",(IF($G2908="Responsible","Responsible",(IF($G2908="No Attribute (Conventional)","No_Attribute_Conventional",(IF($G2908="Recycled Pre/Post-Consumer","Recycled_Pre_Post_Consumer",(IF($G2908="In-Conversion","In_Conversion",(IF($G2908="Recycled Pre-Consumer","Recycled_Pre_Consumer",(IF($G2908="Recycled Post-Consumer","Recycled_Post_Consumer",(IF($G2908="Sustainably Sourced","Sustainably_sourced",(IF($G2908="Recycled pre-consumer organic","GOTS_recycled_organic","")))))))))))))))))),"")</f>
        <v/>
      </c>
      <c r="AE2908" t="e" cm="1">
        <f t="array" aca="1" ref="AE2908" ca="1">IF($I2908="",IF(INDIRECT("$F"&amp;$S2908)="","",IF(LEFT(INDIRECT("$F"&amp;$S2908),3)="GRS","GRS_RCS_RM",IF((LEFT(INDIRECT("$F"&amp;$S2908),3))="RCS","GRS_RCS_RM",IF(INDIRECT("$F"&amp;$S2908)="OCS (No Label)","OCS_Conversion_RM",IF(LEFT(INDIRECT("$F"&amp;$S2908),3)="OCS","OCS_RM",IF(RIGHT(INDIRECT("$F"&amp;$S2908),10)="conversion","GOTS_RM_conversion",IF((LEFT(INDIRECT("$F"&amp;$S2908),4))="GOTS","GOTS_RM","Responsible_RM"))))))),"DELETERM")</f>
        <v>#VALUE!</v>
      </c>
      <c r="AF2908" t="e" cm="1">
        <f t="array" aca="1" ref="AF2908" ca="1">IF($S2908="","",INDIRECT("$Z"&amp;$S2908))</f>
        <v>#VALUE!</v>
      </c>
      <c r="AG2908" t="str">
        <f t="shared" si="912"/>
        <v/>
      </c>
      <c r="AH2908" t="str" cm="1">
        <f t="array" aca="1" ref="AH2908" ca="1">IFERROR(INDIRECT("$ag"&amp;S2908),"")</f>
        <v/>
      </c>
      <c r="AI2908" t="e" cm="1">
        <f t="array" aca="1" ref="AI2908" ca="1">INDIRECT("O"&amp;S2908)</f>
        <v>#VALUE!</v>
      </c>
      <c r="AJ2908" t="str">
        <f t="shared" si="913"/>
        <v/>
      </c>
    </row>
    <row r="2909" spans="1:36" ht="16.5" customHeight="1">
      <c r="A2909" s="129"/>
      <c r="B2909" s="134"/>
      <c r="C2909" s="135"/>
      <c r="D2909" s="146"/>
      <c r="E2909" s="146"/>
      <c r="F2909" s="135"/>
      <c r="G2909" s="147"/>
      <c r="H2909" s="147"/>
      <c r="I2909" s="147"/>
      <c r="J2909" s="147"/>
      <c r="K2909" s="38"/>
      <c r="L2909" s="143"/>
      <c r="M2909" s="143"/>
      <c r="N2909" s="61"/>
      <c r="O2909" s="314"/>
      <c r="Q2909" t="str">
        <f t="shared" si="908"/>
        <v/>
      </c>
      <c r="S2909" t="e">
        <f t="shared" ca="1" si="917"/>
        <v>#VALUE!</v>
      </c>
      <c r="T2909" t="e">
        <f t="shared" ca="1" si="914"/>
        <v>#VALUE!</v>
      </c>
      <c r="U2909">
        <f t="shared" si="918"/>
        <v>2844</v>
      </c>
      <c r="V2909">
        <v>237.16666666668499</v>
      </c>
      <c r="W2909">
        <f t="shared" si="921"/>
        <v>237</v>
      </c>
      <c r="X2909" t="str" cm="1">
        <f t="array" aca="1" ref="X2909" ca="1">IFERROR(INDEX('PC&amp;PD'!$A$1:$AS$19,ROW('PC&amp;PD'!$A$19),MATCH(INDIRECT(T2909),'PC&amp;PD'!$A$1:$AS$1,0)),"")</f>
        <v/>
      </c>
      <c r="AA2909" t="str">
        <f t="shared" si="909"/>
        <v/>
      </c>
      <c r="AB2909" t="str">
        <f t="shared" si="910"/>
        <v/>
      </c>
      <c r="AC2909" t="e">
        <f t="shared" ca="1" si="911"/>
        <v>#VALUE!</v>
      </c>
      <c r="AD2909" t="str" cm="1">
        <f t="array" aca="1" ref="AD2909" ca="1">IFERROR(IF((LEFT(INDIRECT("$F"&amp;$S2909),4))="GOTS",IF($G2909="Organic","GOTS_Organic_raw",(IF($G2909="Responsible","GOTS_Responsible",(IF($G2909="No Attribute (Conventional)","GOTS_conventional",(IF($G2909="Recycled Pre/Post-Consumer","GOTS_pre_post",(IF($G2909="In-Conversion","GOTS_in_conversion",(IF($G2909="Sustainably Sourced","Sustainably_sourced",(IF($G2909="Recycled pre-consumer organic","GOTS_recycled_organic",""))))))))))))),IF($G2909="Organic","Organic",(IF($G2909="Responsible","Responsible",(IF($G2909="No Attribute (Conventional)","No_Attribute_Conventional",(IF($G2909="Recycled Pre/Post-Consumer","Recycled_Pre_Post_Consumer",(IF($G2909="In-Conversion","In_Conversion",(IF($G2909="Recycled Pre-Consumer","Recycled_Pre_Consumer",(IF($G2909="Recycled Post-Consumer","Recycled_Post_Consumer",(IF($G2909="Sustainably Sourced","Sustainably_sourced",(IF($G2909="Recycled pre-consumer organic","GOTS_recycled_organic","")))))))))))))))))),"")</f>
        <v/>
      </c>
      <c r="AE2909" t="e" cm="1">
        <f t="array" aca="1" ref="AE2909" ca="1">IF($I2909="",IF(INDIRECT("$F"&amp;$S2909)="","",IF(LEFT(INDIRECT("$F"&amp;$S2909),3)="GRS","GRS_RCS_RM",IF((LEFT(INDIRECT("$F"&amp;$S2909),3))="RCS","GRS_RCS_RM",IF(INDIRECT("$F"&amp;$S2909)="OCS (No Label)","OCS_Conversion_RM",IF(LEFT(INDIRECT("$F"&amp;$S2909),3)="OCS","OCS_RM",IF(RIGHT(INDIRECT("$F"&amp;$S2909),10)="conversion","GOTS_RM_conversion",IF((LEFT(INDIRECT("$F"&amp;$S2909),4))="GOTS","GOTS_RM","Responsible_RM"))))))),"DELETERM")</f>
        <v>#VALUE!</v>
      </c>
      <c r="AF2909" t="e" cm="1">
        <f t="array" aca="1" ref="AF2909" ca="1">IF($S2909="","",INDIRECT("$Z"&amp;$S2909))</f>
        <v>#VALUE!</v>
      </c>
      <c r="AG2909" t="str">
        <f t="shared" si="912"/>
        <v/>
      </c>
      <c r="AH2909" t="str" cm="1">
        <f t="array" aca="1" ref="AH2909" ca="1">IFERROR(INDIRECT("$ag"&amp;S2909),"")</f>
        <v/>
      </c>
      <c r="AI2909" t="e" cm="1">
        <f t="array" aca="1" ref="AI2909" ca="1">INDIRECT("O"&amp;S2909)</f>
        <v>#VALUE!</v>
      </c>
      <c r="AJ2909" t="str">
        <f t="shared" si="913"/>
        <v/>
      </c>
    </row>
    <row r="2910" spans="1:36" ht="16.5" customHeight="1">
      <c r="A2910" s="129"/>
      <c r="B2910" s="134"/>
      <c r="C2910" s="135"/>
      <c r="D2910" s="146"/>
      <c r="E2910" s="146"/>
      <c r="F2910" s="135"/>
      <c r="G2910" s="147"/>
      <c r="H2910" s="147"/>
      <c r="I2910" s="147"/>
      <c r="J2910" s="147"/>
      <c r="K2910" s="38"/>
      <c r="L2910" s="143"/>
      <c r="M2910" s="143"/>
      <c r="N2910" s="61"/>
      <c r="O2910" s="314"/>
      <c r="Q2910" t="str">
        <f t="shared" si="908"/>
        <v/>
      </c>
      <c r="S2910" t="e">
        <f t="shared" ca="1" si="917"/>
        <v>#VALUE!</v>
      </c>
      <c r="T2910" t="e">
        <f t="shared" ca="1" si="914"/>
        <v>#VALUE!</v>
      </c>
      <c r="U2910">
        <f t="shared" si="918"/>
        <v>2844</v>
      </c>
      <c r="V2910">
        <v>237.25000000001901</v>
      </c>
      <c r="W2910">
        <f t="shared" si="921"/>
        <v>237</v>
      </c>
      <c r="X2910" t="str" cm="1">
        <f t="array" aca="1" ref="X2910" ca="1">IFERROR(INDEX('PC&amp;PD'!$A$1:$AS$19,ROW('PC&amp;PD'!$A$19),MATCH(INDIRECT(T2910),'PC&amp;PD'!$A$1:$AS$1,0)),"")</f>
        <v/>
      </c>
      <c r="AA2910" t="str">
        <f t="shared" si="909"/>
        <v/>
      </c>
      <c r="AB2910" t="str">
        <f t="shared" si="910"/>
        <v/>
      </c>
      <c r="AC2910" t="e">
        <f t="shared" ca="1" si="911"/>
        <v>#VALUE!</v>
      </c>
      <c r="AD2910" t="str" cm="1">
        <f t="array" aca="1" ref="AD2910" ca="1">IFERROR(IF((LEFT(INDIRECT("$F"&amp;$S2910),4))="GOTS",IF($G2910="Organic","GOTS_Organic_raw",(IF($G2910="Responsible","GOTS_Responsible",(IF($G2910="No Attribute (Conventional)","GOTS_conventional",(IF($G2910="Recycled Pre/Post-Consumer","GOTS_pre_post",(IF($G2910="In-Conversion","GOTS_in_conversion",(IF($G2910="Sustainably Sourced","Sustainably_sourced",(IF($G2910="Recycled pre-consumer organic","GOTS_recycled_organic",""))))))))))))),IF($G2910="Organic","Organic",(IF($G2910="Responsible","Responsible",(IF($G2910="No Attribute (Conventional)","No_Attribute_Conventional",(IF($G2910="Recycled Pre/Post-Consumer","Recycled_Pre_Post_Consumer",(IF($G2910="In-Conversion","In_Conversion",(IF($G2910="Recycled Pre-Consumer","Recycled_Pre_Consumer",(IF($G2910="Recycled Post-Consumer","Recycled_Post_Consumer",(IF($G2910="Sustainably Sourced","Sustainably_sourced",(IF($G2910="Recycled pre-consumer organic","GOTS_recycled_organic","")))))))))))))))))),"")</f>
        <v/>
      </c>
      <c r="AE2910" t="e" cm="1">
        <f t="array" aca="1" ref="AE2910" ca="1">IF($I2910="",IF(INDIRECT("$F"&amp;$S2910)="","",IF(LEFT(INDIRECT("$F"&amp;$S2910),3)="GRS","GRS_RCS_RM",IF((LEFT(INDIRECT("$F"&amp;$S2910),3))="RCS","GRS_RCS_RM",IF(INDIRECT("$F"&amp;$S2910)="OCS (No Label)","OCS_Conversion_RM",IF(LEFT(INDIRECT("$F"&amp;$S2910),3)="OCS","OCS_RM",IF(RIGHT(INDIRECT("$F"&amp;$S2910),10)="conversion","GOTS_RM_conversion",IF((LEFT(INDIRECT("$F"&amp;$S2910),4))="GOTS","GOTS_RM","Responsible_RM"))))))),"DELETERM")</f>
        <v>#VALUE!</v>
      </c>
      <c r="AF2910" t="e" cm="1">
        <f t="array" aca="1" ref="AF2910" ca="1">IF($S2910="","",INDIRECT("$Z"&amp;$S2910))</f>
        <v>#VALUE!</v>
      </c>
      <c r="AG2910" t="str">
        <f t="shared" si="912"/>
        <v/>
      </c>
      <c r="AH2910" t="str" cm="1">
        <f t="array" aca="1" ref="AH2910" ca="1">IFERROR(INDIRECT("$ag"&amp;S2910),"")</f>
        <v/>
      </c>
      <c r="AI2910" t="e" cm="1">
        <f t="array" aca="1" ref="AI2910" ca="1">INDIRECT("O"&amp;S2910)</f>
        <v>#VALUE!</v>
      </c>
      <c r="AJ2910" t="str">
        <f t="shared" si="913"/>
        <v/>
      </c>
    </row>
    <row r="2911" spans="1:36" ht="16.5" customHeight="1">
      <c r="A2911" s="129"/>
      <c r="B2911" s="134"/>
      <c r="C2911" s="135"/>
      <c r="D2911" s="146"/>
      <c r="E2911" s="146"/>
      <c r="F2911" s="135"/>
      <c r="G2911" s="147"/>
      <c r="H2911" s="147"/>
      <c r="I2911" s="147"/>
      <c r="J2911" s="147"/>
      <c r="K2911" s="38"/>
      <c r="L2911" s="143"/>
      <c r="M2911" s="143"/>
      <c r="N2911" s="61"/>
      <c r="O2911" s="314"/>
      <c r="Q2911" t="str">
        <f t="shared" si="908"/>
        <v/>
      </c>
      <c r="S2911" t="e">
        <f t="shared" ca="1" si="917"/>
        <v>#VALUE!</v>
      </c>
      <c r="T2911" t="e">
        <f t="shared" ca="1" si="914"/>
        <v>#VALUE!</v>
      </c>
      <c r="U2911">
        <f t="shared" si="918"/>
        <v>2844</v>
      </c>
      <c r="V2911">
        <v>237.33333333335199</v>
      </c>
      <c r="W2911">
        <f t="shared" si="921"/>
        <v>237</v>
      </c>
      <c r="X2911" t="str" cm="1">
        <f t="array" aca="1" ref="X2911" ca="1">IFERROR(INDEX('PC&amp;PD'!$A$1:$AS$19,ROW('PC&amp;PD'!$A$19),MATCH(INDIRECT(T2911),'PC&amp;PD'!$A$1:$AS$1,0)),"")</f>
        <v/>
      </c>
      <c r="AA2911" t="str">
        <f t="shared" si="909"/>
        <v/>
      </c>
      <c r="AB2911" t="str">
        <f t="shared" si="910"/>
        <v/>
      </c>
      <c r="AC2911" t="e">
        <f t="shared" ca="1" si="911"/>
        <v>#VALUE!</v>
      </c>
      <c r="AD2911" t="str" cm="1">
        <f t="array" aca="1" ref="AD2911" ca="1">IFERROR(IF((LEFT(INDIRECT("$F"&amp;$S2911),4))="GOTS",IF($G2911="Organic","GOTS_Organic_raw",(IF($G2911="Responsible","GOTS_Responsible",(IF($G2911="No Attribute (Conventional)","GOTS_conventional",(IF($G2911="Recycled Pre/Post-Consumer","GOTS_pre_post",(IF($G2911="In-Conversion","GOTS_in_conversion",(IF($G2911="Sustainably Sourced","Sustainably_sourced",(IF($G2911="Recycled pre-consumer organic","GOTS_recycled_organic",""))))))))))))),IF($G2911="Organic","Organic",(IF($G2911="Responsible","Responsible",(IF($G2911="No Attribute (Conventional)","No_Attribute_Conventional",(IF($G2911="Recycled Pre/Post-Consumer","Recycled_Pre_Post_Consumer",(IF($G2911="In-Conversion","In_Conversion",(IF($G2911="Recycled Pre-Consumer","Recycled_Pre_Consumer",(IF($G2911="Recycled Post-Consumer","Recycled_Post_Consumer",(IF($G2911="Sustainably Sourced","Sustainably_sourced",(IF($G2911="Recycled pre-consumer organic","GOTS_recycled_organic","")))))))))))))))))),"")</f>
        <v/>
      </c>
      <c r="AE2911" t="e" cm="1">
        <f t="array" aca="1" ref="AE2911" ca="1">IF($I2911="",IF(INDIRECT("$F"&amp;$S2911)="","",IF(LEFT(INDIRECT("$F"&amp;$S2911),3)="GRS","GRS_RCS_RM",IF((LEFT(INDIRECT("$F"&amp;$S2911),3))="RCS","GRS_RCS_RM",IF(INDIRECT("$F"&amp;$S2911)="OCS (No Label)","OCS_Conversion_RM",IF(LEFT(INDIRECT("$F"&amp;$S2911),3)="OCS","OCS_RM",IF(RIGHT(INDIRECT("$F"&amp;$S2911),10)="conversion","GOTS_RM_conversion",IF((LEFT(INDIRECT("$F"&amp;$S2911),4))="GOTS","GOTS_RM","Responsible_RM"))))))),"DELETERM")</f>
        <v>#VALUE!</v>
      </c>
      <c r="AF2911" t="e" cm="1">
        <f t="array" aca="1" ref="AF2911" ca="1">IF($S2911="","",INDIRECT("$Z"&amp;$S2911))</f>
        <v>#VALUE!</v>
      </c>
      <c r="AG2911" t="str">
        <f t="shared" si="912"/>
        <v/>
      </c>
      <c r="AH2911" t="str" cm="1">
        <f t="array" aca="1" ref="AH2911" ca="1">IFERROR(INDIRECT("$ag"&amp;S2911),"")</f>
        <v/>
      </c>
      <c r="AI2911" t="e" cm="1">
        <f t="array" aca="1" ref="AI2911" ca="1">INDIRECT("O"&amp;S2911)</f>
        <v>#VALUE!</v>
      </c>
      <c r="AJ2911" t="str">
        <f t="shared" si="913"/>
        <v/>
      </c>
    </row>
    <row r="2912" spans="1:36" ht="16.5" customHeight="1">
      <c r="A2912" s="129"/>
      <c r="B2912" s="134"/>
      <c r="C2912" s="135"/>
      <c r="D2912" s="146"/>
      <c r="E2912" s="146"/>
      <c r="F2912" s="135"/>
      <c r="G2912" s="147"/>
      <c r="H2912" s="147"/>
      <c r="I2912" s="147"/>
      <c r="J2912" s="147"/>
      <c r="K2912" s="38"/>
      <c r="L2912" s="143"/>
      <c r="M2912" s="143"/>
      <c r="N2912" s="61"/>
      <c r="O2912" s="314"/>
      <c r="Q2912" t="str">
        <f t="shared" si="908"/>
        <v/>
      </c>
      <c r="S2912" t="e">
        <f t="shared" ca="1" si="917"/>
        <v>#VALUE!</v>
      </c>
      <c r="T2912" t="e">
        <f t="shared" ca="1" si="914"/>
        <v>#VALUE!</v>
      </c>
      <c r="U2912">
        <f t="shared" si="918"/>
        <v>2844</v>
      </c>
      <c r="V2912">
        <v>237.41666666668499</v>
      </c>
      <c r="W2912">
        <f t="shared" si="921"/>
        <v>237</v>
      </c>
      <c r="X2912" t="str" cm="1">
        <f t="array" aca="1" ref="X2912" ca="1">IFERROR(INDEX('PC&amp;PD'!$A$1:$AS$19,ROW('PC&amp;PD'!$A$19),MATCH(INDIRECT(T2912),'PC&amp;PD'!$A$1:$AS$1,0)),"")</f>
        <v/>
      </c>
      <c r="AA2912" t="str">
        <f t="shared" si="909"/>
        <v/>
      </c>
      <c r="AB2912" t="str">
        <f t="shared" si="910"/>
        <v/>
      </c>
      <c r="AC2912" t="e">
        <f t="shared" ca="1" si="911"/>
        <v>#VALUE!</v>
      </c>
      <c r="AD2912" t="str" cm="1">
        <f t="array" aca="1" ref="AD2912" ca="1">IFERROR(IF((LEFT(INDIRECT("$F"&amp;$S2912),4))="GOTS",IF($G2912="Organic","GOTS_Organic_raw",(IF($G2912="Responsible","GOTS_Responsible",(IF($G2912="No Attribute (Conventional)","GOTS_conventional",(IF($G2912="Recycled Pre/Post-Consumer","GOTS_pre_post",(IF($G2912="In-Conversion","GOTS_in_conversion",(IF($G2912="Sustainably Sourced","Sustainably_sourced",(IF($G2912="Recycled pre-consumer organic","GOTS_recycled_organic",""))))))))))))),IF($G2912="Organic","Organic",(IF($G2912="Responsible","Responsible",(IF($G2912="No Attribute (Conventional)","No_Attribute_Conventional",(IF($G2912="Recycled Pre/Post-Consumer","Recycled_Pre_Post_Consumer",(IF($G2912="In-Conversion","In_Conversion",(IF($G2912="Recycled Pre-Consumer","Recycled_Pre_Consumer",(IF($G2912="Recycled Post-Consumer","Recycled_Post_Consumer",(IF($G2912="Sustainably Sourced","Sustainably_sourced",(IF($G2912="Recycled pre-consumer organic","GOTS_recycled_organic","")))))))))))))))))),"")</f>
        <v/>
      </c>
      <c r="AE2912" t="e" cm="1">
        <f t="array" aca="1" ref="AE2912" ca="1">IF($I2912="",IF(INDIRECT("$F"&amp;$S2912)="","",IF(LEFT(INDIRECT("$F"&amp;$S2912),3)="GRS","GRS_RCS_RM",IF((LEFT(INDIRECT("$F"&amp;$S2912),3))="RCS","GRS_RCS_RM",IF(INDIRECT("$F"&amp;$S2912)="OCS (No Label)","OCS_Conversion_RM",IF(LEFT(INDIRECT("$F"&amp;$S2912),3)="OCS","OCS_RM",IF(RIGHT(INDIRECT("$F"&amp;$S2912),10)="conversion","GOTS_RM_conversion",IF((LEFT(INDIRECT("$F"&amp;$S2912),4))="GOTS","GOTS_RM","Responsible_RM"))))))),"DELETERM")</f>
        <v>#VALUE!</v>
      </c>
      <c r="AF2912" t="e" cm="1">
        <f t="array" aca="1" ref="AF2912" ca="1">IF($S2912="","",INDIRECT("$Z"&amp;$S2912))</f>
        <v>#VALUE!</v>
      </c>
      <c r="AG2912" t="str">
        <f t="shared" si="912"/>
        <v/>
      </c>
      <c r="AH2912" t="str" cm="1">
        <f t="array" aca="1" ref="AH2912" ca="1">IFERROR(INDIRECT("$ag"&amp;S2912),"")</f>
        <v/>
      </c>
      <c r="AI2912" t="e" cm="1">
        <f t="array" aca="1" ref="AI2912" ca="1">INDIRECT("O"&amp;S2912)</f>
        <v>#VALUE!</v>
      </c>
      <c r="AJ2912" t="str">
        <f t="shared" si="913"/>
        <v/>
      </c>
    </row>
    <row r="2913" spans="1:36" ht="16.5" customHeight="1">
      <c r="A2913" s="130"/>
      <c r="B2913" s="136"/>
      <c r="C2913" s="137"/>
      <c r="D2913" s="146"/>
      <c r="E2913" s="146"/>
      <c r="F2913" s="137"/>
      <c r="G2913" s="147"/>
      <c r="H2913" s="147"/>
      <c r="I2913" s="147"/>
      <c r="J2913" s="147"/>
      <c r="K2913" s="38"/>
      <c r="L2913" s="144"/>
      <c r="M2913" s="144"/>
      <c r="N2913" s="61"/>
      <c r="O2913" s="314"/>
      <c r="Q2913" t="str">
        <f t="shared" si="908"/>
        <v/>
      </c>
      <c r="S2913" t="e">
        <f t="shared" ca="1" si="917"/>
        <v>#VALUE!</v>
      </c>
      <c r="T2913" t="e">
        <f t="shared" ca="1" si="914"/>
        <v>#VALUE!</v>
      </c>
      <c r="U2913">
        <f t="shared" si="918"/>
        <v>2844</v>
      </c>
      <c r="V2913">
        <v>237.50000000001901</v>
      </c>
      <c r="W2913">
        <f t="shared" si="921"/>
        <v>237</v>
      </c>
      <c r="X2913" t="str" cm="1">
        <f t="array" aca="1" ref="X2913" ca="1">IFERROR(INDEX('PC&amp;PD'!$A$1:$AS$19,ROW('PC&amp;PD'!$A$19),MATCH(INDIRECT(T2913),'PC&amp;PD'!$A$1:$AS$1,0)),"")</f>
        <v/>
      </c>
      <c r="AA2913" t="str">
        <f t="shared" si="909"/>
        <v/>
      </c>
      <c r="AB2913" t="str">
        <f t="shared" si="910"/>
        <v/>
      </c>
      <c r="AC2913" t="e">
        <f t="shared" ca="1" si="911"/>
        <v>#VALUE!</v>
      </c>
      <c r="AD2913" t="str" cm="1">
        <f t="array" aca="1" ref="AD2913" ca="1">IFERROR(IF((LEFT(INDIRECT("$F"&amp;$S2913),4))="GOTS",IF($G2913="Organic","GOTS_Organic_raw",(IF($G2913="Responsible","GOTS_Responsible",(IF($G2913="No Attribute (Conventional)","GOTS_conventional",(IF($G2913="Recycled Pre/Post-Consumer","GOTS_pre_post",(IF($G2913="In-Conversion","GOTS_in_conversion",(IF($G2913="Sustainably Sourced","Sustainably_sourced",(IF($G2913="Recycled pre-consumer organic","GOTS_recycled_organic",""))))))))))))),IF($G2913="Organic","Organic",(IF($G2913="Responsible","Responsible",(IF($G2913="No Attribute (Conventional)","No_Attribute_Conventional",(IF($G2913="Recycled Pre/Post-Consumer","Recycled_Pre_Post_Consumer",(IF($G2913="In-Conversion","In_Conversion",(IF($G2913="Recycled Pre-Consumer","Recycled_Pre_Consumer",(IF($G2913="Recycled Post-Consumer","Recycled_Post_Consumer",(IF($G2913="Sustainably Sourced","Sustainably_sourced",(IF($G2913="Recycled pre-consumer organic","GOTS_recycled_organic","")))))))))))))))))),"")</f>
        <v/>
      </c>
      <c r="AE2913" t="e" cm="1">
        <f t="array" aca="1" ref="AE2913" ca="1">IF($I2913="",IF(INDIRECT("$F"&amp;$S2913)="","",IF(LEFT(INDIRECT("$F"&amp;$S2913),3)="GRS","GRS_RCS_RM",IF((LEFT(INDIRECT("$F"&amp;$S2913),3))="RCS","GRS_RCS_RM",IF(INDIRECT("$F"&amp;$S2913)="OCS (No Label)","OCS_Conversion_RM",IF(LEFT(INDIRECT("$F"&amp;$S2913),3)="OCS","OCS_RM",IF(RIGHT(INDIRECT("$F"&amp;$S2913),10)="conversion","GOTS_RM_conversion",IF((LEFT(INDIRECT("$F"&amp;$S2913),4))="GOTS","GOTS_RM","Responsible_RM"))))))),"DELETERM")</f>
        <v>#VALUE!</v>
      </c>
      <c r="AF2913" t="e" cm="1">
        <f t="array" aca="1" ref="AF2913" ca="1">IF($S2913="","",INDIRECT("$Z"&amp;$S2913))</f>
        <v>#VALUE!</v>
      </c>
      <c r="AG2913" t="str">
        <f t="shared" si="912"/>
        <v/>
      </c>
      <c r="AH2913" t="str" cm="1">
        <f t="array" aca="1" ref="AH2913" ca="1">IFERROR(INDIRECT("$ag"&amp;S2913),"")</f>
        <v/>
      </c>
      <c r="AI2913" t="e" cm="1">
        <f t="array" aca="1" ref="AI2913" ca="1">INDIRECT("O"&amp;S2913)</f>
        <v>#VALUE!</v>
      </c>
      <c r="AJ2913" t="str">
        <f t="shared" si="913"/>
        <v/>
      </c>
    </row>
    <row r="2914" spans="1:36" ht="16.5" customHeight="1">
      <c r="A2914" s="130"/>
      <c r="B2914" s="136"/>
      <c r="C2914" s="137"/>
      <c r="D2914" s="146"/>
      <c r="E2914" s="146"/>
      <c r="F2914" s="137"/>
      <c r="G2914" s="147"/>
      <c r="H2914" s="147"/>
      <c r="I2914" s="147"/>
      <c r="J2914" s="147"/>
      <c r="K2914" s="38"/>
      <c r="L2914" s="144"/>
      <c r="M2914" s="144"/>
      <c r="N2914" s="61"/>
      <c r="O2914" s="314"/>
      <c r="Q2914" t="str">
        <f t="shared" si="908"/>
        <v/>
      </c>
      <c r="S2914" t="e">
        <f t="shared" ca="1" si="917"/>
        <v>#VALUE!</v>
      </c>
      <c r="T2914" t="e">
        <f t="shared" ca="1" si="914"/>
        <v>#VALUE!</v>
      </c>
      <c r="U2914">
        <f t="shared" si="918"/>
        <v>2844</v>
      </c>
      <c r="V2914">
        <v>237.58333333335199</v>
      </c>
      <c r="W2914">
        <f t="shared" si="921"/>
        <v>237</v>
      </c>
      <c r="X2914" t="str" cm="1">
        <f t="array" aca="1" ref="X2914" ca="1">IFERROR(INDEX('PC&amp;PD'!$A$1:$AS$19,ROW('PC&amp;PD'!$A$19),MATCH(INDIRECT(T2914),'PC&amp;PD'!$A$1:$AS$1,0)),"")</f>
        <v/>
      </c>
      <c r="AA2914" t="str">
        <f t="shared" si="909"/>
        <v/>
      </c>
      <c r="AB2914" t="str">
        <f t="shared" si="910"/>
        <v/>
      </c>
      <c r="AC2914" t="e">
        <f t="shared" ca="1" si="911"/>
        <v>#VALUE!</v>
      </c>
      <c r="AD2914" t="str" cm="1">
        <f t="array" aca="1" ref="AD2914" ca="1">IFERROR(IF((LEFT(INDIRECT("$F"&amp;$S2914),4))="GOTS",IF($G2914="Organic","GOTS_Organic_raw",(IF($G2914="Responsible","GOTS_Responsible",(IF($G2914="No Attribute (Conventional)","GOTS_conventional",(IF($G2914="Recycled Pre/Post-Consumer","GOTS_pre_post",(IF($G2914="In-Conversion","GOTS_in_conversion",(IF($G2914="Sustainably Sourced","Sustainably_sourced",(IF($G2914="Recycled pre-consumer organic","GOTS_recycled_organic",""))))))))))))),IF($G2914="Organic","Organic",(IF($G2914="Responsible","Responsible",(IF($G2914="No Attribute (Conventional)","No_Attribute_Conventional",(IF($G2914="Recycled Pre/Post-Consumer","Recycled_Pre_Post_Consumer",(IF($G2914="In-Conversion","In_Conversion",(IF($G2914="Recycled Pre-Consumer","Recycled_Pre_Consumer",(IF($G2914="Recycled Post-Consumer","Recycled_Post_Consumer",(IF($G2914="Sustainably Sourced","Sustainably_sourced",(IF($G2914="Recycled pre-consumer organic","GOTS_recycled_organic","")))))))))))))))))),"")</f>
        <v/>
      </c>
      <c r="AE2914" t="e" cm="1">
        <f t="array" aca="1" ref="AE2914" ca="1">IF($I2914="",IF(INDIRECT("$F"&amp;$S2914)="","",IF(LEFT(INDIRECT("$F"&amp;$S2914),3)="GRS","GRS_RCS_RM",IF((LEFT(INDIRECT("$F"&amp;$S2914),3))="RCS","GRS_RCS_RM",IF(INDIRECT("$F"&amp;$S2914)="OCS (No Label)","OCS_Conversion_RM",IF(LEFT(INDIRECT("$F"&amp;$S2914),3)="OCS","OCS_RM",IF(RIGHT(INDIRECT("$F"&amp;$S2914),10)="conversion","GOTS_RM_conversion",IF((LEFT(INDIRECT("$F"&amp;$S2914),4))="GOTS","GOTS_RM","Responsible_RM"))))))),"DELETERM")</f>
        <v>#VALUE!</v>
      </c>
      <c r="AF2914" t="e" cm="1">
        <f t="array" aca="1" ref="AF2914" ca="1">IF($S2914="","",INDIRECT("$Z"&amp;$S2914))</f>
        <v>#VALUE!</v>
      </c>
      <c r="AG2914" t="str">
        <f t="shared" si="912"/>
        <v/>
      </c>
      <c r="AH2914" t="str" cm="1">
        <f t="array" aca="1" ref="AH2914" ca="1">IFERROR(INDIRECT("$ag"&amp;S2914),"")</f>
        <v/>
      </c>
      <c r="AI2914" t="e" cm="1">
        <f t="array" aca="1" ref="AI2914" ca="1">INDIRECT("O"&amp;S2914)</f>
        <v>#VALUE!</v>
      </c>
      <c r="AJ2914" t="str">
        <f t="shared" si="913"/>
        <v/>
      </c>
    </row>
    <row r="2915" spans="1:36" ht="16.5" customHeight="1">
      <c r="A2915" s="130"/>
      <c r="B2915" s="136"/>
      <c r="C2915" s="137"/>
      <c r="D2915" s="146"/>
      <c r="E2915" s="146"/>
      <c r="F2915" s="137"/>
      <c r="G2915" s="147"/>
      <c r="H2915" s="147"/>
      <c r="I2915" s="147"/>
      <c r="J2915" s="147"/>
      <c r="K2915" s="38"/>
      <c r="L2915" s="144"/>
      <c r="M2915" s="144"/>
      <c r="N2915" s="61"/>
      <c r="O2915" s="314"/>
      <c r="Q2915" t="str">
        <f t="shared" si="908"/>
        <v/>
      </c>
      <c r="S2915" t="e">
        <f t="shared" ca="1" si="917"/>
        <v>#VALUE!</v>
      </c>
      <c r="T2915" t="e">
        <f t="shared" ca="1" si="914"/>
        <v>#VALUE!</v>
      </c>
      <c r="U2915">
        <f t="shared" si="918"/>
        <v>2844</v>
      </c>
      <c r="V2915">
        <v>237.66666666668499</v>
      </c>
      <c r="W2915">
        <f t="shared" si="921"/>
        <v>237</v>
      </c>
      <c r="X2915" t="str" cm="1">
        <f t="array" aca="1" ref="X2915" ca="1">IFERROR(INDEX('PC&amp;PD'!$A$1:$AS$19,ROW('PC&amp;PD'!$A$19),MATCH(INDIRECT(T2915),'PC&amp;PD'!$A$1:$AS$1,0)),"")</f>
        <v/>
      </c>
      <c r="AA2915" t="str">
        <f t="shared" si="909"/>
        <v/>
      </c>
      <c r="AB2915" t="str">
        <f t="shared" si="910"/>
        <v/>
      </c>
      <c r="AC2915" t="e">
        <f t="shared" ca="1" si="911"/>
        <v>#VALUE!</v>
      </c>
      <c r="AD2915" t="str" cm="1">
        <f t="array" aca="1" ref="AD2915" ca="1">IFERROR(IF((LEFT(INDIRECT("$F"&amp;$S2915),4))="GOTS",IF($G2915="Organic","GOTS_Organic_raw",(IF($G2915="Responsible","GOTS_Responsible",(IF($G2915="No Attribute (Conventional)","GOTS_conventional",(IF($G2915="Recycled Pre/Post-Consumer","GOTS_pre_post",(IF($G2915="In-Conversion","GOTS_in_conversion",(IF($G2915="Sustainably Sourced","Sustainably_sourced",(IF($G2915="Recycled pre-consumer organic","GOTS_recycled_organic",""))))))))))))),IF($G2915="Organic","Organic",(IF($G2915="Responsible","Responsible",(IF($G2915="No Attribute (Conventional)","No_Attribute_Conventional",(IF($G2915="Recycled Pre/Post-Consumer","Recycled_Pre_Post_Consumer",(IF($G2915="In-Conversion","In_Conversion",(IF($G2915="Recycled Pre-Consumer","Recycled_Pre_Consumer",(IF($G2915="Recycled Post-Consumer","Recycled_Post_Consumer",(IF($G2915="Sustainably Sourced","Sustainably_sourced",(IF($G2915="Recycled pre-consumer organic","GOTS_recycled_organic","")))))))))))))))))),"")</f>
        <v/>
      </c>
      <c r="AE2915" t="e" cm="1">
        <f t="array" aca="1" ref="AE2915" ca="1">IF($I2915="",IF(INDIRECT("$F"&amp;$S2915)="","",IF(LEFT(INDIRECT("$F"&amp;$S2915),3)="GRS","GRS_RCS_RM",IF((LEFT(INDIRECT("$F"&amp;$S2915),3))="RCS","GRS_RCS_RM",IF(INDIRECT("$F"&amp;$S2915)="OCS (No Label)","OCS_Conversion_RM",IF(LEFT(INDIRECT("$F"&amp;$S2915),3)="OCS","OCS_RM",IF(RIGHT(INDIRECT("$F"&amp;$S2915),10)="conversion","GOTS_RM_conversion",IF((LEFT(INDIRECT("$F"&amp;$S2915),4))="GOTS","GOTS_RM","Responsible_RM"))))))),"DELETERM")</f>
        <v>#VALUE!</v>
      </c>
      <c r="AF2915" t="e" cm="1">
        <f t="array" aca="1" ref="AF2915" ca="1">IF($S2915="","",INDIRECT("$Z"&amp;$S2915))</f>
        <v>#VALUE!</v>
      </c>
      <c r="AG2915" t="str">
        <f t="shared" si="912"/>
        <v/>
      </c>
      <c r="AH2915" t="str" cm="1">
        <f t="array" aca="1" ref="AH2915" ca="1">IFERROR(INDIRECT("$ag"&amp;S2915),"")</f>
        <v/>
      </c>
      <c r="AI2915" t="e" cm="1">
        <f t="array" aca="1" ref="AI2915" ca="1">INDIRECT("O"&amp;S2915)</f>
        <v>#VALUE!</v>
      </c>
      <c r="AJ2915" t="str">
        <f t="shared" si="913"/>
        <v/>
      </c>
    </row>
    <row r="2916" spans="1:36" ht="16.5" customHeight="1">
      <c r="A2916" s="130"/>
      <c r="B2916" s="136"/>
      <c r="C2916" s="137"/>
      <c r="D2916" s="146"/>
      <c r="E2916" s="146"/>
      <c r="F2916" s="137"/>
      <c r="G2916" s="147"/>
      <c r="H2916" s="147"/>
      <c r="I2916" s="147"/>
      <c r="J2916" s="147"/>
      <c r="K2916" s="38"/>
      <c r="L2916" s="144"/>
      <c r="M2916" s="144"/>
      <c r="N2916" s="61"/>
      <c r="O2916" s="314"/>
      <c r="Q2916" t="str">
        <f t="shared" si="908"/>
        <v/>
      </c>
      <c r="S2916" t="e">
        <f t="shared" ca="1" si="917"/>
        <v>#VALUE!</v>
      </c>
      <c r="T2916" t="e">
        <f t="shared" ca="1" si="914"/>
        <v>#VALUE!</v>
      </c>
      <c r="U2916">
        <f t="shared" si="918"/>
        <v>2844</v>
      </c>
      <c r="V2916">
        <v>237.75000000001901</v>
      </c>
      <c r="W2916">
        <f t="shared" si="921"/>
        <v>237</v>
      </c>
      <c r="X2916" t="str" cm="1">
        <f t="array" aca="1" ref="X2916" ca="1">IFERROR(INDEX('PC&amp;PD'!$A$1:$AS$19,ROW('PC&amp;PD'!$A$19),MATCH(INDIRECT(T2916),'PC&amp;PD'!$A$1:$AS$1,0)),"")</f>
        <v/>
      </c>
      <c r="AA2916" t="str">
        <f t="shared" si="909"/>
        <v/>
      </c>
      <c r="AB2916" t="str">
        <f t="shared" si="910"/>
        <v/>
      </c>
      <c r="AC2916" t="e">
        <f t="shared" ca="1" si="911"/>
        <v>#VALUE!</v>
      </c>
      <c r="AD2916" t="str" cm="1">
        <f t="array" aca="1" ref="AD2916" ca="1">IFERROR(IF((LEFT(INDIRECT("$F"&amp;$S2916),4))="GOTS",IF($G2916="Organic","GOTS_Organic_raw",(IF($G2916="Responsible","GOTS_Responsible",(IF($G2916="No Attribute (Conventional)","GOTS_conventional",(IF($G2916="Recycled Pre/Post-Consumer","GOTS_pre_post",(IF($G2916="In-Conversion","GOTS_in_conversion",(IF($G2916="Sustainably Sourced","Sustainably_sourced",(IF($G2916="Recycled pre-consumer organic","GOTS_recycled_organic",""))))))))))))),IF($G2916="Organic","Organic",(IF($G2916="Responsible","Responsible",(IF($G2916="No Attribute (Conventional)","No_Attribute_Conventional",(IF($G2916="Recycled Pre/Post-Consumer","Recycled_Pre_Post_Consumer",(IF($G2916="In-Conversion","In_Conversion",(IF($G2916="Recycled Pre-Consumer","Recycled_Pre_Consumer",(IF($G2916="Recycled Post-Consumer","Recycled_Post_Consumer",(IF($G2916="Sustainably Sourced","Sustainably_sourced",(IF($G2916="Recycled pre-consumer organic","GOTS_recycled_organic","")))))))))))))))))),"")</f>
        <v/>
      </c>
      <c r="AE2916" t="e" cm="1">
        <f t="array" aca="1" ref="AE2916" ca="1">IF($I2916="",IF(INDIRECT("$F"&amp;$S2916)="","",IF(LEFT(INDIRECT("$F"&amp;$S2916),3)="GRS","GRS_RCS_RM",IF((LEFT(INDIRECT("$F"&amp;$S2916),3))="RCS","GRS_RCS_RM",IF(INDIRECT("$F"&amp;$S2916)="OCS (No Label)","OCS_Conversion_RM",IF(LEFT(INDIRECT("$F"&amp;$S2916),3)="OCS","OCS_RM",IF(RIGHT(INDIRECT("$F"&amp;$S2916),10)="conversion","GOTS_RM_conversion",IF((LEFT(INDIRECT("$F"&amp;$S2916),4))="GOTS","GOTS_RM","Responsible_RM"))))))),"DELETERM")</f>
        <v>#VALUE!</v>
      </c>
      <c r="AF2916" t="e" cm="1">
        <f t="array" aca="1" ref="AF2916" ca="1">IF($S2916="","",INDIRECT("$Z"&amp;$S2916))</f>
        <v>#VALUE!</v>
      </c>
      <c r="AG2916" t="str">
        <f t="shared" si="912"/>
        <v/>
      </c>
      <c r="AH2916" t="str" cm="1">
        <f t="array" aca="1" ref="AH2916" ca="1">IFERROR(INDIRECT("$ag"&amp;S2916),"")</f>
        <v/>
      </c>
      <c r="AI2916" t="e" cm="1">
        <f t="array" aca="1" ref="AI2916" ca="1">INDIRECT("O"&amp;S2916)</f>
        <v>#VALUE!</v>
      </c>
      <c r="AJ2916" t="str">
        <f t="shared" si="913"/>
        <v/>
      </c>
    </row>
    <row r="2917" spans="1:36" ht="16.5" customHeight="1">
      <c r="A2917" s="130"/>
      <c r="B2917" s="136"/>
      <c r="C2917" s="137"/>
      <c r="D2917" s="146"/>
      <c r="E2917" s="146"/>
      <c r="F2917" s="137"/>
      <c r="G2917" s="147"/>
      <c r="H2917" s="147"/>
      <c r="I2917" s="147"/>
      <c r="J2917" s="147"/>
      <c r="K2917" s="38"/>
      <c r="L2917" s="144"/>
      <c r="M2917" s="144"/>
      <c r="N2917" s="61"/>
      <c r="O2917" s="314"/>
      <c r="Q2917" t="str">
        <f t="shared" si="908"/>
        <v/>
      </c>
      <c r="S2917" t="e">
        <f t="shared" ca="1" si="917"/>
        <v>#VALUE!</v>
      </c>
      <c r="T2917" t="e">
        <f t="shared" ca="1" si="914"/>
        <v>#VALUE!</v>
      </c>
      <c r="U2917">
        <f t="shared" si="918"/>
        <v>2844</v>
      </c>
      <c r="V2917">
        <v>237.83333333335199</v>
      </c>
      <c r="W2917">
        <f t="shared" si="921"/>
        <v>237</v>
      </c>
      <c r="X2917" t="str" cm="1">
        <f t="array" aca="1" ref="X2917" ca="1">IFERROR(INDEX('PC&amp;PD'!$A$1:$AS$19,ROW('PC&amp;PD'!$A$19),MATCH(INDIRECT(T2917),'PC&amp;PD'!$A$1:$AS$1,0)),"")</f>
        <v/>
      </c>
      <c r="AA2917" t="str">
        <f t="shared" si="909"/>
        <v/>
      </c>
      <c r="AB2917" t="str">
        <f t="shared" si="910"/>
        <v/>
      </c>
      <c r="AC2917" t="e">
        <f t="shared" ca="1" si="911"/>
        <v>#VALUE!</v>
      </c>
      <c r="AD2917" t="str" cm="1">
        <f t="array" aca="1" ref="AD2917" ca="1">IFERROR(IF((LEFT(INDIRECT("$F"&amp;$S2917),4))="GOTS",IF($G2917="Organic","GOTS_Organic_raw",(IF($G2917="Responsible","GOTS_Responsible",(IF($G2917="No Attribute (Conventional)","GOTS_conventional",(IF($G2917="Recycled Pre/Post-Consumer","GOTS_pre_post",(IF($G2917="In-Conversion","GOTS_in_conversion",(IF($G2917="Sustainably Sourced","Sustainably_sourced",(IF($G2917="Recycled pre-consumer organic","GOTS_recycled_organic",""))))))))))))),IF($G2917="Organic","Organic",(IF($G2917="Responsible","Responsible",(IF($G2917="No Attribute (Conventional)","No_Attribute_Conventional",(IF($G2917="Recycled Pre/Post-Consumer","Recycled_Pre_Post_Consumer",(IF($G2917="In-Conversion","In_Conversion",(IF($G2917="Recycled Pre-Consumer","Recycled_Pre_Consumer",(IF($G2917="Recycled Post-Consumer","Recycled_Post_Consumer",(IF($G2917="Sustainably Sourced","Sustainably_sourced",(IF($G2917="Recycled pre-consumer organic","GOTS_recycled_organic","")))))))))))))))))),"")</f>
        <v/>
      </c>
      <c r="AE2917" t="e" cm="1">
        <f t="array" aca="1" ref="AE2917" ca="1">IF($I2917="",IF(INDIRECT("$F"&amp;$S2917)="","",IF(LEFT(INDIRECT("$F"&amp;$S2917),3)="GRS","GRS_RCS_RM",IF((LEFT(INDIRECT("$F"&amp;$S2917),3))="RCS","GRS_RCS_RM",IF(INDIRECT("$F"&amp;$S2917)="OCS (No Label)","OCS_Conversion_RM",IF(LEFT(INDIRECT("$F"&amp;$S2917),3)="OCS","OCS_RM",IF(RIGHT(INDIRECT("$F"&amp;$S2917),10)="conversion","GOTS_RM_conversion",IF((LEFT(INDIRECT("$F"&amp;$S2917),4))="GOTS","GOTS_RM","Responsible_RM"))))))),"DELETERM")</f>
        <v>#VALUE!</v>
      </c>
      <c r="AF2917" t="e" cm="1">
        <f t="array" aca="1" ref="AF2917" ca="1">IF($S2917="","",INDIRECT("$Z"&amp;$S2917))</f>
        <v>#VALUE!</v>
      </c>
      <c r="AG2917" t="str">
        <f t="shared" si="912"/>
        <v/>
      </c>
      <c r="AH2917" t="str" cm="1">
        <f t="array" aca="1" ref="AH2917" ca="1">IFERROR(INDIRECT("$ag"&amp;S2917),"")</f>
        <v/>
      </c>
      <c r="AI2917" t="e" cm="1">
        <f t="array" aca="1" ref="AI2917" ca="1">INDIRECT("O"&amp;S2917)</f>
        <v>#VALUE!</v>
      </c>
      <c r="AJ2917" t="str">
        <f t="shared" si="913"/>
        <v/>
      </c>
    </row>
    <row r="2918" spans="1:36" ht="16.5" customHeight="1" thickBot="1">
      <c r="A2918" s="131"/>
      <c r="B2918" s="138"/>
      <c r="C2918" s="139"/>
      <c r="D2918" s="148"/>
      <c r="E2918" s="148"/>
      <c r="F2918" s="139"/>
      <c r="G2918" s="149"/>
      <c r="H2918" s="149"/>
      <c r="I2918" s="149"/>
      <c r="J2918" s="149"/>
      <c r="K2918" s="39"/>
      <c r="L2918" s="145"/>
      <c r="M2918" s="145"/>
      <c r="N2918" s="62"/>
      <c r="O2918" s="315"/>
      <c r="Q2918" t="str">
        <f t="shared" si="908"/>
        <v/>
      </c>
      <c r="S2918" t="e">
        <f t="shared" ca="1" si="917"/>
        <v>#VALUE!</v>
      </c>
      <c r="T2918" t="e">
        <f t="shared" ca="1" si="914"/>
        <v>#VALUE!</v>
      </c>
      <c r="U2918">
        <f t="shared" si="918"/>
        <v>2844</v>
      </c>
      <c r="V2918">
        <v>237.91666666668499</v>
      </c>
      <c r="W2918">
        <f t="shared" si="921"/>
        <v>237</v>
      </c>
      <c r="X2918" t="str" cm="1">
        <f t="array" aca="1" ref="X2918" ca="1">IFERROR(INDEX('PC&amp;PD'!$A$1:$AS$19,ROW('PC&amp;PD'!$A$19),MATCH(INDIRECT(T2918),'PC&amp;PD'!$A$1:$AS$1,0)),"")</f>
        <v/>
      </c>
      <c r="AA2918" t="str">
        <f t="shared" si="909"/>
        <v/>
      </c>
      <c r="AB2918" t="str">
        <f t="shared" si="910"/>
        <v/>
      </c>
      <c r="AC2918" t="e">
        <f t="shared" ca="1" si="911"/>
        <v>#VALUE!</v>
      </c>
      <c r="AD2918" t="str" cm="1">
        <f t="array" aca="1" ref="AD2918" ca="1">IFERROR(IF((LEFT(INDIRECT("$F"&amp;$S2918),4))="GOTS",IF($G2918="Organic","GOTS_Organic_raw",(IF($G2918="Responsible","GOTS_Responsible",(IF($G2918="No Attribute (Conventional)","GOTS_conventional",(IF($G2918="Recycled Pre/Post-Consumer","GOTS_pre_post",(IF($G2918="In-Conversion","GOTS_in_conversion",(IF($G2918="Sustainably Sourced","Sustainably_sourced",(IF($G2918="Recycled pre-consumer organic","GOTS_recycled_organic",""))))))))))))),IF($G2918="Organic","Organic",(IF($G2918="Responsible","Responsible",(IF($G2918="No Attribute (Conventional)","No_Attribute_Conventional",(IF($G2918="Recycled Pre/Post-Consumer","Recycled_Pre_Post_Consumer",(IF($G2918="In-Conversion","In_Conversion",(IF($G2918="Recycled Pre-Consumer","Recycled_Pre_Consumer",(IF($G2918="Recycled Post-Consumer","Recycled_Post_Consumer",(IF($G2918="Sustainably Sourced","Sustainably_sourced",(IF($G2918="Recycled pre-consumer organic","GOTS_recycled_organic","")))))))))))))))))),"")</f>
        <v/>
      </c>
      <c r="AE2918" t="e" cm="1">
        <f t="array" aca="1" ref="AE2918" ca="1">IF($I2918="",IF(INDIRECT("$F"&amp;$S2918)="","",IF(LEFT(INDIRECT("$F"&amp;$S2918),3)="GRS","GRS_RCS_RM",IF((LEFT(INDIRECT("$F"&amp;$S2918),3))="RCS","GRS_RCS_RM",IF(INDIRECT("$F"&amp;$S2918)="OCS (No Label)","OCS_Conversion_RM",IF(LEFT(INDIRECT("$F"&amp;$S2918),3)="OCS","OCS_RM",IF(RIGHT(INDIRECT("$F"&amp;$S2918),10)="conversion","GOTS_RM_conversion",IF((LEFT(INDIRECT("$F"&amp;$S2918),4))="GOTS","GOTS_RM","Responsible_RM"))))))),"DELETERM")</f>
        <v>#VALUE!</v>
      </c>
      <c r="AF2918" t="e" cm="1">
        <f t="array" aca="1" ref="AF2918" ca="1">IF($S2918="","",INDIRECT("$Z"&amp;$S2918))</f>
        <v>#VALUE!</v>
      </c>
      <c r="AG2918" t="str">
        <f t="shared" si="912"/>
        <v/>
      </c>
      <c r="AH2918" t="str" cm="1">
        <f t="array" aca="1" ref="AH2918" ca="1">IFERROR(INDIRECT("$ag"&amp;S2918),"")</f>
        <v/>
      </c>
      <c r="AI2918" t="e" cm="1">
        <f t="array" aca="1" ref="AI2918" ca="1">INDIRECT("O"&amp;S2918)</f>
        <v>#VALUE!</v>
      </c>
      <c r="AJ2918" t="str">
        <f t="shared" si="913"/>
        <v/>
      </c>
    </row>
    <row r="2919" spans="1:36" ht="16.5" customHeight="1">
      <c r="A2919" s="128" t="str">
        <f>IF(B2919="","",COUNTA($B$63:$B2919))</f>
        <v/>
      </c>
      <c r="B2919" s="132"/>
      <c r="C2919" s="133"/>
      <c r="D2919" s="140"/>
      <c r="E2919" s="140"/>
      <c r="F2919" s="133"/>
      <c r="G2919" s="141"/>
      <c r="H2919" s="141"/>
      <c r="I2919" s="141"/>
      <c r="J2919" s="141"/>
      <c r="K2919" s="37"/>
      <c r="L2919" s="142" t="str">
        <f>IF(R2919="","",LEFT(R2919,LEN(R2919)-2))</f>
        <v/>
      </c>
      <c r="M2919" s="142"/>
      <c r="N2919" s="60"/>
      <c r="O2919" s="313"/>
      <c r="Q2919" t="str">
        <f t="shared" si="908"/>
        <v/>
      </c>
      <c r="R2919" t="str">
        <f t="shared" ref="R2919" si="924">CONCATENATE($Q2919,Q2920,Q2921,Q2922,Q2923,Q2924,$Q2925,$Q2926,$Q2927,$Q2928,$Q2929,$Q2930)</f>
        <v/>
      </c>
      <c r="S2919" t="e">
        <f t="shared" ca="1" si="917"/>
        <v>#VALUE!</v>
      </c>
      <c r="T2919" t="e">
        <f t="shared" ca="1" si="914"/>
        <v>#VALUE!</v>
      </c>
      <c r="U2919">
        <f t="shared" si="918"/>
        <v>2856</v>
      </c>
      <c r="V2919">
        <v>238.00000000001901</v>
      </c>
      <c r="W2919">
        <f t="shared" si="921"/>
        <v>238</v>
      </c>
      <c r="X2919" t="str" cm="1">
        <f t="array" aca="1" ref="X2919" ca="1">IFERROR(INDEX('PC&amp;PD'!$A$1:$AS$19,ROW('PC&amp;PD'!$A$19),MATCH(INDIRECT(T2919),'PC&amp;PD'!$A$1:$AS$1,0)),"")</f>
        <v/>
      </c>
      <c r="Z2919" t="str">
        <f t="shared" ref="Z2919" si="925">IFERROR(IF($F2919="OCS 100","OCS (OCS 100)",IF($F2919="OCS Blended","OCS (OCS Blended)",IF($F2919="OCS (No Label)","OCS (No Label)",IF($F2919="RCS 100","RCS (RCS 100)",IF($F2919="RCS Blended","RCS (RCS Blended)",IF($F2919="GRS","GRS (GRS)",IF($F2919="GRS (No Label)", "GRS (No Label)",IF($F2919="RDS","RDS (RDS)",IF($F2919="RWS","RWS (RWS)",IF($F2919="RAS","RAS (RAS)",IF($F2919="RMS","RMS (RMS)",IF($F2919="GOTS Organic","GOTS (Organic)",IF($F2919="GOTS Made with organic","GOTS (Made with Organic)",IF($F2919="GOTS Organic - in conversion","GOTS (Organic - In Conversion)",IF($F2919="GOTS Made with organic - in conversion","GOTS (Made with Organic - In Conversion)",""))))))))))))))),"")</f>
        <v/>
      </c>
      <c r="AA2919" t="str">
        <f t="shared" si="909"/>
        <v/>
      </c>
      <c r="AB2919" t="str">
        <f t="shared" si="910"/>
        <v/>
      </c>
      <c r="AC2919" t="e">
        <f t="shared" ca="1" si="911"/>
        <v>#VALUE!</v>
      </c>
      <c r="AD2919" t="str" cm="1">
        <f t="array" aca="1" ref="AD2919" ca="1">IFERROR(IF((LEFT(INDIRECT("$F"&amp;$S2919),4))="GOTS",IF($G2919="Organic","GOTS_Organic_raw",(IF($G2919="Responsible","GOTS_Responsible",(IF($G2919="No Attribute (Conventional)","GOTS_conventional",(IF($G2919="Recycled Pre/Post-Consumer","GOTS_pre_post",(IF($G2919="In-Conversion","GOTS_in_conversion",(IF($G2919="Sustainably Sourced","Sustainably_sourced",(IF($G2919="Recycled pre-consumer organic","GOTS_recycled_organic",""))))))))))))),IF($G2919="Organic","Organic",(IF($G2919="Responsible","Responsible",(IF($G2919="No Attribute (Conventional)","No_Attribute_Conventional",(IF($G2919="Recycled Pre/Post-Consumer","Recycled_Pre_Post_Consumer",(IF($G2919="In-Conversion","In_Conversion",(IF($G2919="Recycled Pre-Consumer","Recycled_Pre_Consumer",(IF($G2919="Recycled Post-Consumer","Recycled_Post_Consumer",(IF($G2919="Sustainably Sourced","Sustainably_sourced",(IF($G2919="Recycled pre-consumer organic","GOTS_recycled_organic","")))))))))))))))))),"")</f>
        <v/>
      </c>
      <c r="AE2919" t="e" cm="1">
        <f t="array" aca="1" ref="AE2919" ca="1">IF($I2919="",IF(INDIRECT("$F"&amp;$S2919)="","",IF(LEFT(INDIRECT("$F"&amp;$S2919),3)="GRS","GRS_RCS_RM",IF((LEFT(INDIRECT("$F"&amp;$S2919),3))="RCS","GRS_RCS_RM",IF(INDIRECT("$F"&amp;$S2919)="OCS (No Label)","OCS_Conversion_RM",IF(LEFT(INDIRECT("$F"&amp;$S2919),3)="OCS","OCS_RM",IF(RIGHT(INDIRECT("$F"&amp;$S2919),10)="conversion","GOTS_RM_conversion",IF((LEFT(INDIRECT("$F"&amp;$S2919),4))="GOTS","GOTS_RM","Responsible_RM"))))))),"DELETERM")</f>
        <v>#VALUE!</v>
      </c>
      <c r="AF2919" t="e" cm="1">
        <f t="array" aca="1" ref="AF2919" ca="1">IF($S2919="","",INDIRECT("$Z"&amp;$S2919))</f>
        <v>#VALUE!</v>
      </c>
      <c r="AG2919" t="str">
        <f t="shared" si="912"/>
        <v/>
      </c>
      <c r="AH2919" t="str" cm="1">
        <f t="array" aca="1" ref="AH2919" ca="1">IFERROR(INDIRECT("$ag"&amp;S2919),"")</f>
        <v/>
      </c>
      <c r="AI2919" t="e" cm="1">
        <f t="array" aca="1" ref="AI2919" ca="1">INDIRECT("O"&amp;S2919)</f>
        <v>#VALUE!</v>
      </c>
      <c r="AJ2919" t="str">
        <f t="shared" si="913"/>
        <v/>
      </c>
    </row>
    <row r="2920" spans="1:36" ht="16.5" customHeight="1">
      <c r="A2920" s="129"/>
      <c r="B2920" s="134"/>
      <c r="C2920" s="135"/>
      <c r="D2920" s="146"/>
      <c r="E2920" s="146"/>
      <c r="F2920" s="135"/>
      <c r="G2920" s="147"/>
      <c r="H2920" s="147"/>
      <c r="I2920" s="147"/>
      <c r="J2920" s="147"/>
      <c r="K2920" s="38"/>
      <c r="L2920" s="143"/>
      <c r="M2920" s="143"/>
      <c r="N2920" s="61"/>
      <c r="O2920" s="314"/>
      <c r="Q2920" t="str">
        <f t="shared" si="908"/>
        <v/>
      </c>
      <c r="S2920" t="e">
        <f t="shared" ca="1" si="917"/>
        <v>#VALUE!</v>
      </c>
      <c r="T2920" t="e">
        <f t="shared" ca="1" si="914"/>
        <v>#VALUE!</v>
      </c>
      <c r="U2920">
        <f t="shared" si="918"/>
        <v>2856</v>
      </c>
      <c r="V2920">
        <v>238.08333333335199</v>
      </c>
      <c r="W2920">
        <f t="shared" si="921"/>
        <v>238</v>
      </c>
      <c r="X2920" t="str" cm="1">
        <f t="array" aca="1" ref="X2920" ca="1">IFERROR(INDEX('PC&amp;PD'!$A$1:$AS$19,ROW('PC&amp;PD'!$A$19),MATCH(INDIRECT(T2920),'PC&amp;PD'!$A$1:$AS$1,0)),"")</f>
        <v/>
      </c>
      <c r="AA2920" t="str">
        <f t="shared" si="909"/>
        <v/>
      </c>
      <c r="AB2920" t="str">
        <f t="shared" si="910"/>
        <v/>
      </c>
      <c r="AC2920" t="e">
        <f t="shared" ca="1" si="911"/>
        <v>#VALUE!</v>
      </c>
      <c r="AD2920" t="str" cm="1">
        <f t="array" aca="1" ref="AD2920" ca="1">IFERROR(IF((LEFT(INDIRECT("$F"&amp;$S2920),4))="GOTS",IF($G2920="Organic","GOTS_Organic_raw",(IF($G2920="Responsible","GOTS_Responsible",(IF($G2920="No Attribute (Conventional)","GOTS_conventional",(IF($G2920="Recycled Pre/Post-Consumer","GOTS_pre_post",(IF($G2920="In-Conversion","GOTS_in_conversion",(IF($G2920="Sustainably Sourced","Sustainably_sourced",(IF($G2920="Recycled pre-consumer organic","GOTS_recycled_organic",""))))))))))))),IF($G2920="Organic","Organic",(IF($G2920="Responsible","Responsible",(IF($G2920="No Attribute (Conventional)","No_Attribute_Conventional",(IF($G2920="Recycled Pre/Post-Consumer","Recycled_Pre_Post_Consumer",(IF($G2920="In-Conversion","In_Conversion",(IF($G2920="Recycled Pre-Consumer","Recycled_Pre_Consumer",(IF($G2920="Recycled Post-Consumer","Recycled_Post_Consumer",(IF($G2920="Sustainably Sourced","Sustainably_sourced",(IF($G2920="Recycled pre-consumer organic","GOTS_recycled_organic","")))))))))))))))))),"")</f>
        <v/>
      </c>
      <c r="AE2920" t="e" cm="1">
        <f t="array" aca="1" ref="AE2920" ca="1">IF($I2920="",IF(INDIRECT("$F"&amp;$S2920)="","",IF(LEFT(INDIRECT("$F"&amp;$S2920),3)="GRS","GRS_RCS_RM",IF((LEFT(INDIRECT("$F"&amp;$S2920),3))="RCS","GRS_RCS_RM",IF(INDIRECT("$F"&amp;$S2920)="OCS (No Label)","OCS_Conversion_RM",IF(LEFT(INDIRECT("$F"&amp;$S2920),3)="OCS","OCS_RM",IF(RIGHT(INDIRECT("$F"&amp;$S2920),10)="conversion","GOTS_RM_conversion",IF((LEFT(INDIRECT("$F"&amp;$S2920),4))="GOTS","GOTS_RM","Responsible_RM"))))))),"DELETERM")</f>
        <v>#VALUE!</v>
      </c>
      <c r="AF2920" t="e" cm="1">
        <f t="array" aca="1" ref="AF2920" ca="1">IF($S2920="","",INDIRECT("$Z"&amp;$S2920))</f>
        <v>#VALUE!</v>
      </c>
      <c r="AG2920" t="str">
        <f t="shared" si="912"/>
        <v/>
      </c>
      <c r="AH2920" t="str" cm="1">
        <f t="array" aca="1" ref="AH2920" ca="1">IFERROR(INDIRECT("$ag"&amp;S2920),"")</f>
        <v/>
      </c>
      <c r="AI2920" t="e" cm="1">
        <f t="array" aca="1" ref="AI2920" ca="1">INDIRECT("O"&amp;S2920)</f>
        <v>#VALUE!</v>
      </c>
      <c r="AJ2920" t="str">
        <f t="shared" si="913"/>
        <v/>
      </c>
    </row>
    <row r="2921" spans="1:36" ht="16.5" customHeight="1">
      <c r="A2921" s="129"/>
      <c r="B2921" s="134"/>
      <c r="C2921" s="135"/>
      <c r="D2921" s="146"/>
      <c r="E2921" s="146"/>
      <c r="F2921" s="135"/>
      <c r="G2921" s="147"/>
      <c r="H2921" s="147"/>
      <c r="I2921" s="147"/>
      <c r="J2921" s="147"/>
      <c r="K2921" s="38"/>
      <c r="L2921" s="143"/>
      <c r="M2921" s="143"/>
      <c r="N2921" s="61"/>
      <c r="O2921" s="314"/>
      <c r="Q2921" t="str">
        <f t="shared" si="908"/>
        <v/>
      </c>
      <c r="S2921" t="e">
        <f t="shared" ca="1" si="917"/>
        <v>#VALUE!</v>
      </c>
      <c r="T2921" t="e">
        <f t="shared" ca="1" si="914"/>
        <v>#VALUE!</v>
      </c>
      <c r="U2921">
        <f t="shared" si="918"/>
        <v>2856</v>
      </c>
      <c r="V2921">
        <v>238.16666666668499</v>
      </c>
      <c r="W2921">
        <f t="shared" si="921"/>
        <v>238</v>
      </c>
      <c r="X2921" t="str" cm="1">
        <f t="array" aca="1" ref="X2921" ca="1">IFERROR(INDEX('PC&amp;PD'!$A$1:$AS$19,ROW('PC&amp;PD'!$A$19),MATCH(INDIRECT(T2921),'PC&amp;PD'!$A$1:$AS$1,0)),"")</f>
        <v/>
      </c>
      <c r="AA2921" t="str">
        <f t="shared" si="909"/>
        <v/>
      </c>
      <c r="AB2921" t="str">
        <f t="shared" si="910"/>
        <v/>
      </c>
      <c r="AC2921" t="e">
        <f t="shared" ca="1" si="911"/>
        <v>#VALUE!</v>
      </c>
      <c r="AD2921" t="str" cm="1">
        <f t="array" aca="1" ref="AD2921" ca="1">IFERROR(IF((LEFT(INDIRECT("$F"&amp;$S2921),4))="GOTS",IF($G2921="Organic","GOTS_Organic_raw",(IF($G2921="Responsible","GOTS_Responsible",(IF($G2921="No Attribute (Conventional)","GOTS_conventional",(IF($G2921="Recycled Pre/Post-Consumer","GOTS_pre_post",(IF($G2921="In-Conversion","GOTS_in_conversion",(IF($G2921="Sustainably Sourced","Sustainably_sourced",(IF($G2921="Recycled pre-consumer organic","GOTS_recycled_organic",""))))))))))))),IF($G2921="Organic","Organic",(IF($G2921="Responsible","Responsible",(IF($G2921="No Attribute (Conventional)","No_Attribute_Conventional",(IF($G2921="Recycled Pre/Post-Consumer","Recycled_Pre_Post_Consumer",(IF($G2921="In-Conversion","In_Conversion",(IF($G2921="Recycled Pre-Consumer","Recycled_Pre_Consumer",(IF($G2921="Recycled Post-Consumer","Recycled_Post_Consumer",(IF($G2921="Sustainably Sourced","Sustainably_sourced",(IF($G2921="Recycled pre-consumer organic","GOTS_recycled_organic","")))))))))))))))))),"")</f>
        <v/>
      </c>
      <c r="AE2921" t="e" cm="1">
        <f t="array" aca="1" ref="AE2921" ca="1">IF($I2921="",IF(INDIRECT("$F"&amp;$S2921)="","",IF(LEFT(INDIRECT("$F"&amp;$S2921),3)="GRS","GRS_RCS_RM",IF((LEFT(INDIRECT("$F"&amp;$S2921),3))="RCS","GRS_RCS_RM",IF(INDIRECT("$F"&amp;$S2921)="OCS (No Label)","OCS_Conversion_RM",IF(LEFT(INDIRECT("$F"&amp;$S2921),3)="OCS","OCS_RM",IF(RIGHT(INDIRECT("$F"&amp;$S2921),10)="conversion","GOTS_RM_conversion",IF((LEFT(INDIRECT("$F"&amp;$S2921),4))="GOTS","GOTS_RM","Responsible_RM"))))))),"DELETERM")</f>
        <v>#VALUE!</v>
      </c>
      <c r="AF2921" t="e" cm="1">
        <f t="array" aca="1" ref="AF2921" ca="1">IF($S2921="","",INDIRECT("$Z"&amp;$S2921))</f>
        <v>#VALUE!</v>
      </c>
      <c r="AG2921" t="str">
        <f t="shared" si="912"/>
        <v/>
      </c>
      <c r="AH2921" t="str" cm="1">
        <f t="array" aca="1" ref="AH2921" ca="1">IFERROR(INDIRECT("$ag"&amp;S2921),"")</f>
        <v/>
      </c>
      <c r="AI2921" t="e" cm="1">
        <f t="array" aca="1" ref="AI2921" ca="1">INDIRECT("O"&amp;S2921)</f>
        <v>#VALUE!</v>
      </c>
      <c r="AJ2921" t="str">
        <f t="shared" si="913"/>
        <v/>
      </c>
    </row>
    <row r="2922" spans="1:36" ht="16.5" customHeight="1">
      <c r="A2922" s="129"/>
      <c r="B2922" s="134"/>
      <c r="C2922" s="135"/>
      <c r="D2922" s="146"/>
      <c r="E2922" s="146"/>
      <c r="F2922" s="135"/>
      <c r="G2922" s="147"/>
      <c r="H2922" s="147"/>
      <c r="I2922" s="147"/>
      <c r="J2922" s="147"/>
      <c r="K2922" s="38"/>
      <c r="L2922" s="143"/>
      <c r="M2922" s="143"/>
      <c r="N2922" s="61"/>
      <c r="O2922" s="314"/>
      <c r="Q2922" t="str">
        <f t="shared" si="908"/>
        <v/>
      </c>
      <c r="S2922" t="e">
        <f t="shared" ca="1" si="917"/>
        <v>#VALUE!</v>
      </c>
      <c r="T2922" t="e">
        <f t="shared" ca="1" si="914"/>
        <v>#VALUE!</v>
      </c>
      <c r="U2922">
        <f t="shared" si="918"/>
        <v>2856</v>
      </c>
      <c r="V2922">
        <v>238.25000000001901</v>
      </c>
      <c r="W2922">
        <f t="shared" si="921"/>
        <v>238</v>
      </c>
      <c r="X2922" t="str" cm="1">
        <f t="array" aca="1" ref="X2922" ca="1">IFERROR(INDEX('PC&amp;PD'!$A$1:$AS$19,ROW('PC&amp;PD'!$A$19),MATCH(INDIRECT(T2922),'PC&amp;PD'!$A$1:$AS$1,0)),"")</f>
        <v/>
      </c>
      <c r="AA2922" t="str">
        <f t="shared" si="909"/>
        <v/>
      </c>
      <c r="AB2922" t="str">
        <f t="shared" si="910"/>
        <v/>
      </c>
      <c r="AC2922" t="e">
        <f t="shared" ca="1" si="911"/>
        <v>#VALUE!</v>
      </c>
      <c r="AD2922" t="str" cm="1">
        <f t="array" aca="1" ref="AD2922" ca="1">IFERROR(IF((LEFT(INDIRECT("$F"&amp;$S2922),4))="GOTS",IF($G2922="Organic","GOTS_Organic_raw",(IF($G2922="Responsible","GOTS_Responsible",(IF($G2922="No Attribute (Conventional)","GOTS_conventional",(IF($G2922="Recycled Pre/Post-Consumer","GOTS_pre_post",(IF($G2922="In-Conversion","GOTS_in_conversion",(IF($G2922="Sustainably Sourced","Sustainably_sourced",(IF($G2922="Recycled pre-consumer organic","GOTS_recycled_organic",""))))))))))))),IF($G2922="Organic","Organic",(IF($G2922="Responsible","Responsible",(IF($G2922="No Attribute (Conventional)","No_Attribute_Conventional",(IF($G2922="Recycled Pre/Post-Consumer","Recycled_Pre_Post_Consumer",(IF($G2922="In-Conversion","In_Conversion",(IF($G2922="Recycled Pre-Consumer","Recycled_Pre_Consumer",(IF($G2922="Recycled Post-Consumer","Recycled_Post_Consumer",(IF($G2922="Sustainably Sourced","Sustainably_sourced",(IF($G2922="Recycled pre-consumer organic","GOTS_recycled_organic","")))))))))))))))))),"")</f>
        <v/>
      </c>
      <c r="AE2922" t="e" cm="1">
        <f t="array" aca="1" ref="AE2922" ca="1">IF($I2922="",IF(INDIRECT("$F"&amp;$S2922)="","",IF(LEFT(INDIRECT("$F"&amp;$S2922),3)="GRS","GRS_RCS_RM",IF((LEFT(INDIRECT("$F"&amp;$S2922),3))="RCS","GRS_RCS_RM",IF(INDIRECT("$F"&amp;$S2922)="OCS (No Label)","OCS_Conversion_RM",IF(LEFT(INDIRECT("$F"&amp;$S2922),3)="OCS","OCS_RM",IF(RIGHT(INDIRECT("$F"&amp;$S2922),10)="conversion","GOTS_RM_conversion",IF((LEFT(INDIRECT("$F"&amp;$S2922),4))="GOTS","GOTS_RM","Responsible_RM"))))))),"DELETERM")</f>
        <v>#VALUE!</v>
      </c>
      <c r="AF2922" t="e" cm="1">
        <f t="array" aca="1" ref="AF2922" ca="1">IF($S2922="","",INDIRECT("$Z"&amp;$S2922))</f>
        <v>#VALUE!</v>
      </c>
      <c r="AG2922" t="str">
        <f t="shared" si="912"/>
        <v/>
      </c>
      <c r="AH2922" t="str" cm="1">
        <f t="array" aca="1" ref="AH2922" ca="1">IFERROR(INDIRECT("$ag"&amp;S2922),"")</f>
        <v/>
      </c>
      <c r="AI2922" t="e" cm="1">
        <f t="array" aca="1" ref="AI2922" ca="1">INDIRECT("O"&amp;S2922)</f>
        <v>#VALUE!</v>
      </c>
      <c r="AJ2922" t="str">
        <f t="shared" si="913"/>
        <v/>
      </c>
    </row>
    <row r="2923" spans="1:36" ht="16.5" customHeight="1">
      <c r="A2923" s="129"/>
      <c r="B2923" s="134"/>
      <c r="C2923" s="135"/>
      <c r="D2923" s="146"/>
      <c r="E2923" s="146"/>
      <c r="F2923" s="135"/>
      <c r="G2923" s="147"/>
      <c r="H2923" s="147"/>
      <c r="I2923" s="147"/>
      <c r="J2923" s="147"/>
      <c r="K2923" s="38"/>
      <c r="L2923" s="143"/>
      <c r="M2923" s="143"/>
      <c r="N2923" s="61"/>
      <c r="O2923" s="314"/>
      <c r="Q2923" t="str">
        <f t="shared" si="908"/>
        <v/>
      </c>
      <c r="S2923" t="e">
        <f t="shared" ca="1" si="917"/>
        <v>#VALUE!</v>
      </c>
      <c r="T2923" t="e">
        <f t="shared" ca="1" si="914"/>
        <v>#VALUE!</v>
      </c>
      <c r="U2923">
        <f t="shared" si="918"/>
        <v>2856</v>
      </c>
      <c r="V2923">
        <v>238.33333333335199</v>
      </c>
      <c r="W2923">
        <f t="shared" si="921"/>
        <v>238</v>
      </c>
      <c r="X2923" t="str" cm="1">
        <f t="array" aca="1" ref="X2923" ca="1">IFERROR(INDEX('PC&amp;PD'!$A$1:$AS$19,ROW('PC&amp;PD'!$A$19),MATCH(INDIRECT(T2923),'PC&amp;PD'!$A$1:$AS$1,0)),"")</f>
        <v/>
      </c>
      <c r="AA2923" t="str">
        <f t="shared" si="909"/>
        <v/>
      </c>
      <c r="AB2923" t="str">
        <f t="shared" si="910"/>
        <v/>
      </c>
      <c r="AC2923" t="e">
        <f t="shared" ca="1" si="911"/>
        <v>#VALUE!</v>
      </c>
      <c r="AD2923" t="str" cm="1">
        <f t="array" aca="1" ref="AD2923" ca="1">IFERROR(IF((LEFT(INDIRECT("$F"&amp;$S2923),4))="GOTS",IF($G2923="Organic","GOTS_Organic_raw",(IF($G2923="Responsible","GOTS_Responsible",(IF($G2923="No Attribute (Conventional)","GOTS_conventional",(IF($G2923="Recycled Pre/Post-Consumer","GOTS_pre_post",(IF($G2923="In-Conversion","GOTS_in_conversion",(IF($G2923="Sustainably Sourced","Sustainably_sourced",(IF($G2923="Recycled pre-consumer organic","GOTS_recycled_organic",""))))))))))))),IF($G2923="Organic","Organic",(IF($G2923="Responsible","Responsible",(IF($G2923="No Attribute (Conventional)","No_Attribute_Conventional",(IF($G2923="Recycled Pre/Post-Consumer","Recycled_Pre_Post_Consumer",(IF($G2923="In-Conversion","In_Conversion",(IF($G2923="Recycled Pre-Consumer","Recycled_Pre_Consumer",(IF($G2923="Recycled Post-Consumer","Recycled_Post_Consumer",(IF($G2923="Sustainably Sourced","Sustainably_sourced",(IF($G2923="Recycled pre-consumer organic","GOTS_recycled_organic","")))))))))))))))))),"")</f>
        <v/>
      </c>
      <c r="AE2923" t="e" cm="1">
        <f t="array" aca="1" ref="AE2923" ca="1">IF($I2923="",IF(INDIRECT("$F"&amp;$S2923)="","",IF(LEFT(INDIRECT("$F"&amp;$S2923),3)="GRS","GRS_RCS_RM",IF((LEFT(INDIRECT("$F"&amp;$S2923),3))="RCS","GRS_RCS_RM",IF(INDIRECT("$F"&amp;$S2923)="OCS (No Label)","OCS_Conversion_RM",IF(LEFT(INDIRECT("$F"&amp;$S2923),3)="OCS","OCS_RM",IF(RIGHT(INDIRECT("$F"&amp;$S2923),10)="conversion","GOTS_RM_conversion",IF((LEFT(INDIRECT("$F"&amp;$S2923),4))="GOTS","GOTS_RM","Responsible_RM"))))))),"DELETERM")</f>
        <v>#VALUE!</v>
      </c>
      <c r="AF2923" t="e" cm="1">
        <f t="array" aca="1" ref="AF2923" ca="1">IF($S2923="","",INDIRECT("$Z"&amp;$S2923))</f>
        <v>#VALUE!</v>
      </c>
      <c r="AG2923" t="str">
        <f t="shared" si="912"/>
        <v/>
      </c>
      <c r="AH2923" t="str" cm="1">
        <f t="array" aca="1" ref="AH2923" ca="1">IFERROR(INDIRECT("$ag"&amp;S2923),"")</f>
        <v/>
      </c>
      <c r="AI2923" t="e" cm="1">
        <f t="array" aca="1" ref="AI2923" ca="1">INDIRECT("O"&amp;S2923)</f>
        <v>#VALUE!</v>
      </c>
      <c r="AJ2923" t="str">
        <f t="shared" si="913"/>
        <v/>
      </c>
    </row>
    <row r="2924" spans="1:36" ht="16.5" customHeight="1">
      <c r="A2924" s="129"/>
      <c r="B2924" s="134"/>
      <c r="C2924" s="135"/>
      <c r="D2924" s="146"/>
      <c r="E2924" s="146"/>
      <c r="F2924" s="135"/>
      <c r="G2924" s="147"/>
      <c r="H2924" s="147"/>
      <c r="I2924" s="147"/>
      <c r="J2924" s="147"/>
      <c r="K2924" s="38"/>
      <c r="L2924" s="143"/>
      <c r="M2924" s="143"/>
      <c r="N2924" s="61"/>
      <c r="O2924" s="314"/>
      <c r="Q2924" t="str">
        <f t="shared" si="908"/>
        <v/>
      </c>
      <c r="S2924" t="e">
        <f t="shared" ca="1" si="917"/>
        <v>#VALUE!</v>
      </c>
      <c r="T2924" t="e">
        <f t="shared" ca="1" si="914"/>
        <v>#VALUE!</v>
      </c>
      <c r="U2924">
        <f t="shared" si="918"/>
        <v>2856</v>
      </c>
      <c r="V2924">
        <v>238.41666666668499</v>
      </c>
      <c r="W2924">
        <f t="shared" si="921"/>
        <v>238</v>
      </c>
      <c r="X2924" t="str" cm="1">
        <f t="array" aca="1" ref="X2924" ca="1">IFERROR(INDEX('PC&amp;PD'!$A$1:$AS$19,ROW('PC&amp;PD'!$A$19),MATCH(INDIRECT(T2924),'PC&amp;PD'!$A$1:$AS$1,0)),"")</f>
        <v/>
      </c>
      <c r="AA2924" t="str">
        <f t="shared" si="909"/>
        <v/>
      </c>
      <c r="AB2924" t="str">
        <f t="shared" si="910"/>
        <v/>
      </c>
      <c r="AC2924" t="e">
        <f t="shared" ca="1" si="911"/>
        <v>#VALUE!</v>
      </c>
      <c r="AD2924" t="str" cm="1">
        <f t="array" aca="1" ref="AD2924" ca="1">IFERROR(IF((LEFT(INDIRECT("$F"&amp;$S2924),4))="GOTS",IF($G2924="Organic","GOTS_Organic_raw",(IF($G2924="Responsible","GOTS_Responsible",(IF($G2924="No Attribute (Conventional)","GOTS_conventional",(IF($G2924="Recycled Pre/Post-Consumer","GOTS_pre_post",(IF($G2924="In-Conversion","GOTS_in_conversion",(IF($G2924="Sustainably Sourced","Sustainably_sourced",(IF($G2924="Recycled pre-consumer organic","GOTS_recycled_organic",""))))))))))))),IF($G2924="Organic","Organic",(IF($G2924="Responsible","Responsible",(IF($G2924="No Attribute (Conventional)","No_Attribute_Conventional",(IF($G2924="Recycled Pre/Post-Consumer","Recycled_Pre_Post_Consumer",(IF($G2924="In-Conversion","In_Conversion",(IF($G2924="Recycled Pre-Consumer","Recycled_Pre_Consumer",(IF($G2924="Recycled Post-Consumer","Recycled_Post_Consumer",(IF($G2924="Sustainably Sourced","Sustainably_sourced",(IF($G2924="Recycled pre-consumer organic","GOTS_recycled_organic","")))))))))))))))))),"")</f>
        <v/>
      </c>
      <c r="AE2924" t="e" cm="1">
        <f t="array" aca="1" ref="AE2924" ca="1">IF($I2924="",IF(INDIRECT("$F"&amp;$S2924)="","",IF(LEFT(INDIRECT("$F"&amp;$S2924),3)="GRS","GRS_RCS_RM",IF((LEFT(INDIRECT("$F"&amp;$S2924),3))="RCS","GRS_RCS_RM",IF(INDIRECT("$F"&amp;$S2924)="OCS (No Label)","OCS_Conversion_RM",IF(LEFT(INDIRECT("$F"&amp;$S2924),3)="OCS","OCS_RM",IF(RIGHT(INDIRECT("$F"&amp;$S2924),10)="conversion","GOTS_RM_conversion",IF((LEFT(INDIRECT("$F"&amp;$S2924),4))="GOTS","GOTS_RM","Responsible_RM"))))))),"DELETERM")</f>
        <v>#VALUE!</v>
      </c>
      <c r="AF2924" t="e" cm="1">
        <f t="array" aca="1" ref="AF2924" ca="1">IF($S2924="","",INDIRECT("$Z"&amp;$S2924))</f>
        <v>#VALUE!</v>
      </c>
      <c r="AG2924" t="str">
        <f t="shared" si="912"/>
        <v/>
      </c>
      <c r="AH2924" t="str" cm="1">
        <f t="array" aca="1" ref="AH2924" ca="1">IFERROR(INDIRECT("$ag"&amp;S2924),"")</f>
        <v/>
      </c>
      <c r="AI2924" t="e" cm="1">
        <f t="array" aca="1" ref="AI2924" ca="1">INDIRECT("O"&amp;S2924)</f>
        <v>#VALUE!</v>
      </c>
      <c r="AJ2924" t="str">
        <f t="shared" si="913"/>
        <v/>
      </c>
    </row>
    <row r="2925" spans="1:36" ht="16.5" customHeight="1">
      <c r="A2925" s="130"/>
      <c r="B2925" s="136"/>
      <c r="C2925" s="137"/>
      <c r="D2925" s="146"/>
      <c r="E2925" s="146"/>
      <c r="F2925" s="137"/>
      <c r="G2925" s="147"/>
      <c r="H2925" s="147"/>
      <c r="I2925" s="147"/>
      <c r="J2925" s="147"/>
      <c r="K2925" s="38"/>
      <c r="L2925" s="144"/>
      <c r="M2925" s="144"/>
      <c r="N2925" s="61"/>
      <c r="O2925" s="314"/>
      <c r="Q2925" t="str">
        <f t="shared" si="908"/>
        <v/>
      </c>
      <c r="S2925" t="e">
        <f t="shared" ca="1" si="917"/>
        <v>#VALUE!</v>
      </c>
      <c r="T2925" t="e">
        <f t="shared" ca="1" si="914"/>
        <v>#VALUE!</v>
      </c>
      <c r="U2925">
        <f t="shared" si="918"/>
        <v>2856</v>
      </c>
      <c r="V2925">
        <v>238.50000000001901</v>
      </c>
      <c r="W2925">
        <f t="shared" si="921"/>
        <v>238</v>
      </c>
      <c r="X2925" t="str" cm="1">
        <f t="array" aca="1" ref="X2925" ca="1">IFERROR(INDEX('PC&amp;PD'!$A$1:$AS$19,ROW('PC&amp;PD'!$A$19),MATCH(INDIRECT(T2925),'PC&amp;PD'!$A$1:$AS$1,0)),"")</f>
        <v/>
      </c>
      <c r="AA2925" t="str">
        <f t="shared" si="909"/>
        <v/>
      </c>
      <c r="AB2925" t="str">
        <f t="shared" si="910"/>
        <v/>
      </c>
      <c r="AC2925" t="e">
        <f t="shared" ca="1" si="911"/>
        <v>#VALUE!</v>
      </c>
      <c r="AD2925" t="str" cm="1">
        <f t="array" aca="1" ref="AD2925" ca="1">IFERROR(IF((LEFT(INDIRECT("$F"&amp;$S2925),4))="GOTS",IF($G2925="Organic","GOTS_Organic_raw",(IF($G2925="Responsible","GOTS_Responsible",(IF($G2925="No Attribute (Conventional)","GOTS_conventional",(IF($G2925="Recycled Pre/Post-Consumer","GOTS_pre_post",(IF($G2925="In-Conversion","GOTS_in_conversion",(IF($G2925="Sustainably Sourced","Sustainably_sourced",(IF($G2925="Recycled pre-consumer organic","GOTS_recycled_organic",""))))))))))))),IF($G2925="Organic","Organic",(IF($G2925="Responsible","Responsible",(IF($G2925="No Attribute (Conventional)","No_Attribute_Conventional",(IF($G2925="Recycled Pre/Post-Consumer","Recycled_Pre_Post_Consumer",(IF($G2925="In-Conversion","In_Conversion",(IF($G2925="Recycled Pre-Consumer","Recycled_Pre_Consumer",(IF($G2925="Recycled Post-Consumer","Recycled_Post_Consumer",(IF($G2925="Sustainably Sourced","Sustainably_sourced",(IF($G2925="Recycled pre-consumer organic","GOTS_recycled_organic","")))))))))))))))))),"")</f>
        <v/>
      </c>
      <c r="AE2925" t="e" cm="1">
        <f t="array" aca="1" ref="AE2925" ca="1">IF($I2925="",IF(INDIRECT("$F"&amp;$S2925)="","",IF(LEFT(INDIRECT("$F"&amp;$S2925),3)="GRS","GRS_RCS_RM",IF((LEFT(INDIRECT("$F"&amp;$S2925),3))="RCS","GRS_RCS_RM",IF(INDIRECT("$F"&amp;$S2925)="OCS (No Label)","OCS_Conversion_RM",IF(LEFT(INDIRECT("$F"&amp;$S2925),3)="OCS","OCS_RM",IF(RIGHT(INDIRECT("$F"&amp;$S2925),10)="conversion","GOTS_RM_conversion",IF((LEFT(INDIRECT("$F"&amp;$S2925),4))="GOTS","GOTS_RM","Responsible_RM"))))))),"DELETERM")</f>
        <v>#VALUE!</v>
      </c>
      <c r="AF2925" t="e" cm="1">
        <f t="array" aca="1" ref="AF2925" ca="1">IF($S2925="","",INDIRECT("$Z"&amp;$S2925))</f>
        <v>#VALUE!</v>
      </c>
      <c r="AG2925" t="str">
        <f t="shared" si="912"/>
        <v/>
      </c>
      <c r="AH2925" t="str" cm="1">
        <f t="array" aca="1" ref="AH2925" ca="1">IFERROR(INDIRECT("$ag"&amp;S2925),"")</f>
        <v/>
      </c>
      <c r="AI2925" t="e" cm="1">
        <f t="array" aca="1" ref="AI2925" ca="1">INDIRECT("O"&amp;S2925)</f>
        <v>#VALUE!</v>
      </c>
      <c r="AJ2925" t="str">
        <f t="shared" si="913"/>
        <v/>
      </c>
    </row>
    <row r="2926" spans="1:36" ht="16.5" customHeight="1">
      <c r="A2926" s="130"/>
      <c r="B2926" s="136"/>
      <c r="C2926" s="137"/>
      <c r="D2926" s="146"/>
      <c r="E2926" s="146"/>
      <c r="F2926" s="137"/>
      <c r="G2926" s="147"/>
      <c r="H2926" s="147"/>
      <c r="I2926" s="147"/>
      <c r="J2926" s="147"/>
      <c r="K2926" s="38"/>
      <c r="L2926" s="144"/>
      <c r="M2926" s="144"/>
      <c r="N2926" s="61"/>
      <c r="O2926" s="314"/>
      <c r="Q2926" t="str">
        <f t="shared" si="908"/>
        <v/>
      </c>
      <c r="S2926" t="e">
        <f t="shared" ca="1" si="917"/>
        <v>#VALUE!</v>
      </c>
      <c r="T2926" t="e">
        <f t="shared" ca="1" si="914"/>
        <v>#VALUE!</v>
      </c>
      <c r="U2926">
        <f t="shared" si="918"/>
        <v>2856</v>
      </c>
      <c r="V2926">
        <v>238.58333333335199</v>
      </c>
      <c r="W2926">
        <f t="shared" si="921"/>
        <v>238</v>
      </c>
      <c r="X2926" t="str" cm="1">
        <f t="array" aca="1" ref="X2926" ca="1">IFERROR(INDEX('PC&amp;PD'!$A$1:$AS$19,ROW('PC&amp;PD'!$A$19),MATCH(INDIRECT(T2926),'PC&amp;PD'!$A$1:$AS$1,0)),"")</f>
        <v/>
      </c>
      <c r="AA2926" t="str">
        <f t="shared" si="909"/>
        <v/>
      </c>
      <c r="AB2926" t="str">
        <f t="shared" si="910"/>
        <v/>
      </c>
      <c r="AC2926" t="e">
        <f t="shared" ca="1" si="911"/>
        <v>#VALUE!</v>
      </c>
      <c r="AD2926" t="str" cm="1">
        <f t="array" aca="1" ref="AD2926" ca="1">IFERROR(IF((LEFT(INDIRECT("$F"&amp;$S2926),4))="GOTS",IF($G2926="Organic","GOTS_Organic_raw",(IF($G2926="Responsible","GOTS_Responsible",(IF($G2926="No Attribute (Conventional)","GOTS_conventional",(IF($G2926="Recycled Pre/Post-Consumer","GOTS_pre_post",(IF($G2926="In-Conversion","GOTS_in_conversion",(IF($G2926="Sustainably Sourced","Sustainably_sourced",(IF($G2926="Recycled pre-consumer organic","GOTS_recycled_organic",""))))))))))))),IF($G2926="Organic","Organic",(IF($G2926="Responsible","Responsible",(IF($G2926="No Attribute (Conventional)","No_Attribute_Conventional",(IF($G2926="Recycled Pre/Post-Consumer","Recycled_Pre_Post_Consumer",(IF($G2926="In-Conversion","In_Conversion",(IF($G2926="Recycled Pre-Consumer","Recycled_Pre_Consumer",(IF($G2926="Recycled Post-Consumer","Recycled_Post_Consumer",(IF($G2926="Sustainably Sourced","Sustainably_sourced",(IF($G2926="Recycled pre-consumer organic","GOTS_recycled_organic","")))))))))))))))))),"")</f>
        <v/>
      </c>
      <c r="AE2926" t="e" cm="1">
        <f t="array" aca="1" ref="AE2926" ca="1">IF($I2926="",IF(INDIRECT("$F"&amp;$S2926)="","",IF(LEFT(INDIRECT("$F"&amp;$S2926),3)="GRS","GRS_RCS_RM",IF((LEFT(INDIRECT("$F"&amp;$S2926),3))="RCS","GRS_RCS_RM",IF(INDIRECT("$F"&amp;$S2926)="OCS (No Label)","OCS_Conversion_RM",IF(LEFT(INDIRECT("$F"&amp;$S2926),3)="OCS","OCS_RM",IF(RIGHT(INDIRECT("$F"&amp;$S2926),10)="conversion","GOTS_RM_conversion",IF((LEFT(INDIRECT("$F"&amp;$S2926),4))="GOTS","GOTS_RM","Responsible_RM"))))))),"DELETERM")</f>
        <v>#VALUE!</v>
      </c>
      <c r="AF2926" t="e" cm="1">
        <f t="array" aca="1" ref="AF2926" ca="1">IF($S2926="","",INDIRECT("$Z"&amp;$S2926))</f>
        <v>#VALUE!</v>
      </c>
      <c r="AG2926" t="str">
        <f t="shared" si="912"/>
        <v/>
      </c>
      <c r="AH2926" t="str" cm="1">
        <f t="array" aca="1" ref="AH2926" ca="1">IFERROR(INDIRECT("$ag"&amp;S2926),"")</f>
        <v/>
      </c>
      <c r="AI2926" t="e" cm="1">
        <f t="array" aca="1" ref="AI2926" ca="1">INDIRECT("O"&amp;S2926)</f>
        <v>#VALUE!</v>
      </c>
      <c r="AJ2926" t="str">
        <f t="shared" si="913"/>
        <v/>
      </c>
    </row>
    <row r="2927" spans="1:36" ht="16.5" customHeight="1">
      <c r="A2927" s="130"/>
      <c r="B2927" s="136"/>
      <c r="C2927" s="137"/>
      <c r="D2927" s="146"/>
      <c r="E2927" s="146"/>
      <c r="F2927" s="137"/>
      <c r="G2927" s="147"/>
      <c r="H2927" s="147"/>
      <c r="I2927" s="147"/>
      <c r="J2927" s="147"/>
      <c r="K2927" s="38"/>
      <c r="L2927" s="144"/>
      <c r="M2927" s="144"/>
      <c r="N2927" s="61"/>
      <c r="O2927" s="314"/>
      <c r="Q2927" t="str">
        <f t="shared" si="908"/>
        <v/>
      </c>
      <c r="S2927" t="e">
        <f t="shared" ca="1" si="917"/>
        <v>#VALUE!</v>
      </c>
      <c r="T2927" t="e">
        <f t="shared" ca="1" si="914"/>
        <v>#VALUE!</v>
      </c>
      <c r="U2927">
        <f t="shared" si="918"/>
        <v>2856</v>
      </c>
      <c r="V2927">
        <v>238.66666666668499</v>
      </c>
      <c r="W2927">
        <f t="shared" si="921"/>
        <v>238</v>
      </c>
      <c r="X2927" t="str" cm="1">
        <f t="array" aca="1" ref="X2927" ca="1">IFERROR(INDEX('PC&amp;PD'!$A$1:$AS$19,ROW('PC&amp;PD'!$A$19),MATCH(INDIRECT(T2927),'PC&amp;PD'!$A$1:$AS$1,0)),"")</f>
        <v/>
      </c>
      <c r="AA2927" t="str">
        <f t="shared" si="909"/>
        <v/>
      </c>
      <c r="AB2927" t="str">
        <f t="shared" si="910"/>
        <v/>
      </c>
      <c r="AC2927" t="e">
        <f t="shared" ca="1" si="911"/>
        <v>#VALUE!</v>
      </c>
      <c r="AD2927" t="str" cm="1">
        <f t="array" aca="1" ref="AD2927" ca="1">IFERROR(IF((LEFT(INDIRECT("$F"&amp;$S2927),4))="GOTS",IF($G2927="Organic","GOTS_Organic_raw",(IF($G2927="Responsible","GOTS_Responsible",(IF($G2927="No Attribute (Conventional)","GOTS_conventional",(IF($G2927="Recycled Pre/Post-Consumer","GOTS_pre_post",(IF($G2927="In-Conversion","GOTS_in_conversion",(IF($G2927="Sustainably Sourced","Sustainably_sourced",(IF($G2927="Recycled pre-consumer organic","GOTS_recycled_organic",""))))))))))))),IF($G2927="Organic","Organic",(IF($G2927="Responsible","Responsible",(IF($G2927="No Attribute (Conventional)","No_Attribute_Conventional",(IF($G2927="Recycled Pre/Post-Consumer","Recycled_Pre_Post_Consumer",(IF($G2927="In-Conversion","In_Conversion",(IF($G2927="Recycled Pre-Consumer","Recycled_Pre_Consumer",(IF($G2927="Recycled Post-Consumer","Recycled_Post_Consumer",(IF($G2927="Sustainably Sourced","Sustainably_sourced",(IF($G2927="Recycled pre-consumer organic","GOTS_recycled_organic","")))))))))))))))))),"")</f>
        <v/>
      </c>
      <c r="AE2927" t="e" cm="1">
        <f t="array" aca="1" ref="AE2927" ca="1">IF($I2927="",IF(INDIRECT("$F"&amp;$S2927)="","",IF(LEFT(INDIRECT("$F"&amp;$S2927),3)="GRS","GRS_RCS_RM",IF((LEFT(INDIRECT("$F"&amp;$S2927),3))="RCS","GRS_RCS_RM",IF(INDIRECT("$F"&amp;$S2927)="OCS (No Label)","OCS_Conversion_RM",IF(LEFT(INDIRECT("$F"&amp;$S2927),3)="OCS","OCS_RM",IF(RIGHT(INDIRECT("$F"&amp;$S2927),10)="conversion","GOTS_RM_conversion",IF((LEFT(INDIRECT("$F"&amp;$S2927),4))="GOTS","GOTS_RM","Responsible_RM"))))))),"DELETERM")</f>
        <v>#VALUE!</v>
      </c>
      <c r="AF2927" t="e" cm="1">
        <f t="array" aca="1" ref="AF2927" ca="1">IF($S2927="","",INDIRECT("$Z"&amp;$S2927))</f>
        <v>#VALUE!</v>
      </c>
      <c r="AG2927" t="str">
        <f t="shared" si="912"/>
        <v/>
      </c>
      <c r="AH2927" t="str" cm="1">
        <f t="array" aca="1" ref="AH2927" ca="1">IFERROR(INDIRECT("$ag"&amp;S2927),"")</f>
        <v/>
      </c>
      <c r="AI2927" t="e" cm="1">
        <f t="array" aca="1" ref="AI2927" ca="1">INDIRECT("O"&amp;S2927)</f>
        <v>#VALUE!</v>
      </c>
      <c r="AJ2927" t="str">
        <f t="shared" si="913"/>
        <v/>
      </c>
    </row>
    <row r="2928" spans="1:36" ht="16.5" customHeight="1">
      <c r="A2928" s="130"/>
      <c r="B2928" s="136"/>
      <c r="C2928" s="137"/>
      <c r="D2928" s="146"/>
      <c r="E2928" s="146"/>
      <c r="F2928" s="137"/>
      <c r="G2928" s="147"/>
      <c r="H2928" s="147"/>
      <c r="I2928" s="147"/>
      <c r="J2928" s="147"/>
      <c r="K2928" s="38"/>
      <c r="L2928" s="144"/>
      <c r="M2928" s="144"/>
      <c r="N2928" s="61"/>
      <c r="O2928" s="314"/>
      <c r="Q2928" t="str">
        <f t="shared" si="908"/>
        <v/>
      </c>
      <c r="S2928" t="e">
        <f t="shared" ca="1" si="917"/>
        <v>#VALUE!</v>
      </c>
      <c r="T2928" t="e">
        <f t="shared" ca="1" si="914"/>
        <v>#VALUE!</v>
      </c>
      <c r="U2928">
        <f t="shared" si="918"/>
        <v>2856</v>
      </c>
      <c r="V2928">
        <v>238.75000000001901</v>
      </c>
      <c r="W2928">
        <f t="shared" si="921"/>
        <v>238</v>
      </c>
      <c r="X2928" t="str" cm="1">
        <f t="array" aca="1" ref="X2928" ca="1">IFERROR(INDEX('PC&amp;PD'!$A$1:$AS$19,ROW('PC&amp;PD'!$A$19),MATCH(INDIRECT(T2928),'PC&amp;PD'!$A$1:$AS$1,0)),"")</f>
        <v/>
      </c>
      <c r="AA2928" t="str">
        <f t="shared" si="909"/>
        <v/>
      </c>
      <c r="AB2928" t="str">
        <f t="shared" si="910"/>
        <v/>
      </c>
      <c r="AC2928" t="e">
        <f t="shared" ca="1" si="911"/>
        <v>#VALUE!</v>
      </c>
      <c r="AD2928" t="str" cm="1">
        <f t="array" aca="1" ref="AD2928" ca="1">IFERROR(IF((LEFT(INDIRECT("$F"&amp;$S2928),4))="GOTS",IF($G2928="Organic","GOTS_Organic_raw",(IF($G2928="Responsible","GOTS_Responsible",(IF($G2928="No Attribute (Conventional)","GOTS_conventional",(IF($G2928="Recycled Pre/Post-Consumer","GOTS_pre_post",(IF($G2928="In-Conversion","GOTS_in_conversion",(IF($G2928="Sustainably Sourced","Sustainably_sourced",(IF($G2928="Recycled pre-consumer organic","GOTS_recycled_organic",""))))))))))))),IF($G2928="Organic","Organic",(IF($G2928="Responsible","Responsible",(IF($G2928="No Attribute (Conventional)","No_Attribute_Conventional",(IF($G2928="Recycled Pre/Post-Consumer","Recycled_Pre_Post_Consumer",(IF($G2928="In-Conversion","In_Conversion",(IF($G2928="Recycled Pre-Consumer","Recycled_Pre_Consumer",(IF($G2928="Recycled Post-Consumer","Recycled_Post_Consumer",(IF($G2928="Sustainably Sourced","Sustainably_sourced",(IF($G2928="Recycled pre-consumer organic","GOTS_recycled_organic","")))))))))))))))))),"")</f>
        <v/>
      </c>
      <c r="AE2928" t="e" cm="1">
        <f t="array" aca="1" ref="AE2928" ca="1">IF($I2928="",IF(INDIRECT("$F"&amp;$S2928)="","",IF(LEFT(INDIRECT("$F"&amp;$S2928),3)="GRS","GRS_RCS_RM",IF((LEFT(INDIRECT("$F"&amp;$S2928),3))="RCS","GRS_RCS_RM",IF(INDIRECT("$F"&amp;$S2928)="OCS (No Label)","OCS_Conversion_RM",IF(LEFT(INDIRECT("$F"&amp;$S2928),3)="OCS","OCS_RM",IF(RIGHT(INDIRECT("$F"&amp;$S2928),10)="conversion","GOTS_RM_conversion",IF((LEFT(INDIRECT("$F"&amp;$S2928),4))="GOTS","GOTS_RM","Responsible_RM"))))))),"DELETERM")</f>
        <v>#VALUE!</v>
      </c>
      <c r="AF2928" t="e" cm="1">
        <f t="array" aca="1" ref="AF2928" ca="1">IF($S2928="","",INDIRECT("$Z"&amp;$S2928))</f>
        <v>#VALUE!</v>
      </c>
      <c r="AG2928" t="str">
        <f t="shared" si="912"/>
        <v/>
      </c>
      <c r="AH2928" t="str" cm="1">
        <f t="array" aca="1" ref="AH2928" ca="1">IFERROR(INDIRECT("$ag"&amp;S2928),"")</f>
        <v/>
      </c>
      <c r="AI2928" t="e" cm="1">
        <f t="array" aca="1" ref="AI2928" ca="1">INDIRECT("O"&amp;S2928)</f>
        <v>#VALUE!</v>
      </c>
      <c r="AJ2928" t="str">
        <f t="shared" si="913"/>
        <v/>
      </c>
    </row>
    <row r="2929" spans="1:36" ht="16.5" customHeight="1">
      <c r="A2929" s="130"/>
      <c r="B2929" s="136"/>
      <c r="C2929" s="137"/>
      <c r="D2929" s="146"/>
      <c r="E2929" s="146"/>
      <c r="F2929" s="137"/>
      <c r="G2929" s="147"/>
      <c r="H2929" s="147"/>
      <c r="I2929" s="147"/>
      <c r="J2929" s="147"/>
      <c r="K2929" s="38"/>
      <c r="L2929" s="144"/>
      <c r="M2929" s="144"/>
      <c r="N2929" s="61"/>
      <c r="O2929" s="314"/>
      <c r="Q2929" t="str">
        <f t="shared" si="908"/>
        <v/>
      </c>
      <c r="S2929" t="e">
        <f t="shared" ca="1" si="917"/>
        <v>#VALUE!</v>
      </c>
      <c r="T2929" t="e">
        <f t="shared" ca="1" si="914"/>
        <v>#VALUE!</v>
      </c>
      <c r="U2929">
        <f t="shared" si="918"/>
        <v>2856</v>
      </c>
      <c r="V2929">
        <v>238.83333333335199</v>
      </c>
      <c r="W2929">
        <f t="shared" si="921"/>
        <v>238</v>
      </c>
      <c r="X2929" t="str" cm="1">
        <f t="array" aca="1" ref="X2929" ca="1">IFERROR(INDEX('PC&amp;PD'!$A$1:$AS$19,ROW('PC&amp;PD'!$A$19),MATCH(INDIRECT(T2929),'PC&amp;PD'!$A$1:$AS$1,0)),"")</f>
        <v/>
      </c>
      <c r="AA2929" t="str">
        <f t="shared" si="909"/>
        <v/>
      </c>
      <c r="AB2929" t="str">
        <f t="shared" si="910"/>
        <v/>
      </c>
      <c r="AC2929" t="e">
        <f t="shared" ca="1" si="911"/>
        <v>#VALUE!</v>
      </c>
      <c r="AD2929" t="str" cm="1">
        <f t="array" aca="1" ref="AD2929" ca="1">IFERROR(IF((LEFT(INDIRECT("$F"&amp;$S2929),4))="GOTS",IF($G2929="Organic","GOTS_Organic_raw",(IF($G2929="Responsible","GOTS_Responsible",(IF($G2929="No Attribute (Conventional)","GOTS_conventional",(IF($G2929="Recycled Pre/Post-Consumer","GOTS_pre_post",(IF($G2929="In-Conversion","GOTS_in_conversion",(IF($G2929="Sustainably Sourced","Sustainably_sourced",(IF($G2929="Recycled pre-consumer organic","GOTS_recycled_organic",""))))))))))))),IF($G2929="Organic","Organic",(IF($G2929="Responsible","Responsible",(IF($G2929="No Attribute (Conventional)","No_Attribute_Conventional",(IF($G2929="Recycled Pre/Post-Consumer","Recycled_Pre_Post_Consumer",(IF($G2929="In-Conversion","In_Conversion",(IF($G2929="Recycled Pre-Consumer","Recycled_Pre_Consumer",(IF($G2929="Recycled Post-Consumer","Recycled_Post_Consumer",(IF($G2929="Sustainably Sourced","Sustainably_sourced",(IF($G2929="Recycled pre-consumer organic","GOTS_recycled_organic","")))))))))))))))))),"")</f>
        <v/>
      </c>
      <c r="AE2929" t="e" cm="1">
        <f t="array" aca="1" ref="AE2929" ca="1">IF($I2929="",IF(INDIRECT("$F"&amp;$S2929)="","",IF(LEFT(INDIRECT("$F"&amp;$S2929),3)="GRS","GRS_RCS_RM",IF((LEFT(INDIRECT("$F"&amp;$S2929),3))="RCS","GRS_RCS_RM",IF(INDIRECT("$F"&amp;$S2929)="OCS (No Label)","OCS_Conversion_RM",IF(LEFT(INDIRECT("$F"&amp;$S2929),3)="OCS","OCS_RM",IF(RIGHT(INDIRECT("$F"&amp;$S2929),10)="conversion","GOTS_RM_conversion",IF((LEFT(INDIRECT("$F"&amp;$S2929),4))="GOTS","GOTS_RM","Responsible_RM"))))))),"DELETERM")</f>
        <v>#VALUE!</v>
      </c>
      <c r="AF2929" t="e" cm="1">
        <f t="array" aca="1" ref="AF2929" ca="1">IF($S2929="","",INDIRECT("$Z"&amp;$S2929))</f>
        <v>#VALUE!</v>
      </c>
      <c r="AG2929" t="str">
        <f t="shared" si="912"/>
        <v/>
      </c>
      <c r="AH2929" t="str" cm="1">
        <f t="array" aca="1" ref="AH2929" ca="1">IFERROR(INDIRECT("$ag"&amp;S2929),"")</f>
        <v/>
      </c>
      <c r="AI2929" t="e" cm="1">
        <f t="array" aca="1" ref="AI2929" ca="1">INDIRECT("O"&amp;S2929)</f>
        <v>#VALUE!</v>
      </c>
      <c r="AJ2929" t="str">
        <f t="shared" si="913"/>
        <v/>
      </c>
    </row>
    <row r="2930" spans="1:36" ht="16.5" customHeight="1" thickBot="1">
      <c r="A2930" s="131"/>
      <c r="B2930" s="138"/>
      <c r="C2930" s="139"/>
      <c r="D2930" s="148"/>
      <c r="E2930" s="148"/>
      <c r="F2930" s="139"/>
      <c r="G2930" s="149"/>
      <c r="H2930" s="149"/>
      <c r="I2930" s="149"/>
      <c r="J2930" s="149"/>
      <c r="K2930" s="39"/>
      <c r="L2930" s="145"/>
      <c r="M2930" s="145"/>
      <c r="N2930" s="62"/>
      <c r="O2930" s="315"/>
      <c r="Q2930" t="str">
        <f t="shared" si="908"/>
        <v/>
      </c>
      <c r="S2930" t="e">
        <f t="shared" ca="1" si="917"/>
        <v>#VALUE!</v>
      </c>
      <c r="T2930" t="e">
        <f t="shared" ca="1" si="914"/>
        <v>#VALUE!</v>
      </c>
      <c r="U2930">
        <f t="shared" si="918"/>
        <v>2856</v>
      </c>
      <c r="V2930">
        <v>238.91666666668499</v>
      </c>
      <c r="W2930">
        <f t="shared" si="921"/>
        <v>238</v>
      </c>
      <c r="X2930" t="str" cm="1">
        <f t="array" aca="1" ref="X2930" ca="1">IFERROR(INDEX('PC&amp;PD'!$A$1:$AS$19,ROW('PC&amp;PD'!$A$19),MATCH(INDIRECT(T2930),'PC&amp;PD'!$A$1:$AS$1,0)),"")</f>
        <v/>
      </c>
      <c r="AA2930" t="str">
        <f t="shared" si="909"/>
        <v/>
      </c>
      <c r="AB2930" t="str">
        <f t="shared" si="910"/>
        <v/>
      </c>
      <c r="AC2930" t="e">
        <f t="shared" ca="1" si="911"/>
        <v>#VALUE!</v>
      </c>
      <c r="AD2930" t="str" cm="1">
        <f t="array" aca="1" ref="AD2930" ca="1">IFERROR(IF((LEFT(INDIRECT("$F"&amp;$S2930),4))="GOTS",IF($G2930="Organic","GOTS_Organic_raw",(IF($G2930="Responsible","GOTS_Responsible",(IF($G2930="No Attribute (Conventional)","GOTS_conventional",(IF($G2930="Recycled Pre/Post-Consumer","GOTS_pre_post",(IF($G2930="In-Conversion","GOTS_in_conversion",(IF($G2930="Sustainably Sourced","Sustainably_sourced",(IF($G2930="Recycled pre-consumer organic","GOTS_recycled_organic",""))))))))))))),IF($G2930="Organic","Organic",(IF($G2930="Responsible","Responsible",(IF($G2930="No Attribute (Conventional)","No_Attribute_Conventional",(IF($G2930="Recycled Pre/Post-Consumer","Recycled_Pre_Post_Consumer",(IF($G2930="In-Conversion","In_Conversion",(IF($G2930="Recycled Pre-Consumer","Recycled_Pre_Consumer",(IF($G2930="Recycled Post-Consumer","Recycled_Post_Consumer",(IF($G2930="Sustainably Sourced","Sustainably_sourced",(IF($G2930="Recycled pre-consumer organic","GOTS_recycled_organic","")))))))))))))))))),"")</f>
        <v/>
      </c>
      <c r="AE2930" t="e" cm="1">
        <f t="array" aca="1" ref="AE2930" ca="1">IF($I2930="",IF(INDIRECT("$F"&amp;$S2930)="","",IF(LEFT(INDIRECT("$F"&amp;$S2930),3)="GRS","GRS_RCS_RM",IF((LEFT(INDIRECT("$F"&amp;$S2930),3))="RCS","GRS_RCS_RM",IF(INDIRECT("$F"&amp;$S2930)="OCS (No Label)","OCS_Conversion_RM",IF(LEFT(INDIRECT("$F"&amp;$S2930),3)="OCS","OCS_RM",IF(RIGHT(INDIRECT("$F"&amp;$S2930),10)="conversion","GOTS_RM_conversion",IF((LEFT(INDIRECT("$F"&amp;$S2930),4))="GOTS","GOTS_RM","Responsible_RM"))))))),"DELETERM")</f>
        <v>#VALUE!</v>
      </c>
      <c r="AF2930" t="e" cm="1">
        <f t="array" aca="1" ref="AF2930" ca="1">IF($S2930="","",INDIRECT("$Z"&amp;$S2930))</f>
        <v>#VALUE!</v>
      </c>
      <c r="AG2930" t="str">
        <f t="shared" si="912"/>
        <v/>
      </c>
      <c r="AH2930" t="str" cm="1">
        <f t="array" aca="1" ref="AH2930" ca="1">IFERROR(INDIRECT("$ag"&amp;S2930),"")</f>
        <v/>
      </c>
      <c r="AI2930" t="e" cm="1">
        <f t="array" aca="1" ref="AI2930" ca="1">INDIRECT("O"&amp;S2930)</f>
        <v>#VALUE!</v>
      </c>
      <c r="AJ2930" t="str">
        <f t="shared" si="913"/>
        <v/>
      </c>
    </row>
    <row r="2931" spans="1:36" ht="16.5" customHeight="1">
      <c r="A2931" s="128" t="str">
        <f>IF(B2931="","",COUNTA($B$63:$B2931))</f>
        <v/>
      </c>
      <c r="B2931" s="132"/>
      <c r="C2931" s="133"/>
      <c r="D2931" s="140"/>
      <c r="E2931" s="140"/>
      <c r="F2931" s="133"/>
      <c r="G2931" s="141"/>
      <c r="H2931" s="141"/>
      <c r="I2931" s="141"/>
      <c r="J2931" s="141"/>
      <c r="K2931" s="37"/>
      <c r="L2931" s="142" t="str">
        <f>IF(R2931="","",LEFT(R2931,LEN(R2931)-2))</f>
        <v/>
      </c>
      <c r="M2931" s="142"/>
      <c r="N2931" s="60"/>
      <c r="O2931" s="313"/>
      <c r="Q2931" t="str">
        <f t="shared" si="908"/>
        <v/>
      </c>
      <c r="R2931" t="str">
        <f t="shared" ref="R2931" si="926">CONCATENATE($Q2931,Q2932,Q2933,Q2934,Q2935,Q2936,$Q2937,$Q2938,$Q2939,$Q2940,$Q2941,$Q2942)</f>
        <v/>
      </c>
      <c r="S2931" t="e">
        <f t="shared" ca="1" si="917"/>
        <v>#VALUE!</v>
      </c>
      <c r="T2931" t="e">
        <f t="shared" ca="1" si="914"/>
        <v>#VALUE!</v>
      </c>
      <c r="U2931">
        <f t="shared" si="918"/>
        <v>2868</v>
      </c>
      <c r="V2931">
        <v>239.00000000001901</v>
      </c>
      <c r="W2931">
        <f t="shared" si="921"/>
        <v>239</v>
      </c>
      <c r="X2931" t="str" cm="1">
        <f t="array" aca="1" ref="X2931" ca="1">IFERROR(INDEX('PC&amp;PD'!$A$1:$AS$19,ROW('PC&amp;PD'!$A$19),MATCH(INDIRECT(T2931),'PC&amp;PD'!$A$1:$AS$1,0)),"")</f>
        <v/>
      </c>
      <c r="Z2931" t="str">
        <f t="shared" ref="Z2931" si="927">IFERROR(IF($F2931="OCS 100","OCS (OCS 100)",IF($F2931="OCS Blended","OCS (OCS Blended)",IF($F2931="OCS (No Label)","OCS (No Label)",IF($F2931="RCS 100","RCS (RCS 100)",IF($F2931="RCS Blended","RCS (RCS Blended)",IF($F2931="GRS","GRS (GRS)",IF($F2931="GRS (No Label)", "GRS (No Label)",IF($F2931="RDS","RDS (RDS)",IF($F2931="RWS","RWS (RWS)",IF($F2931="RAS","RAS (RAS)",IF($F2931="RMS","RMS (RMS)",IF($F2931="GOTS Organic","GOTS (Organic)",IF($F2931="GOTS Made with organic","GOTS (Made with Organic)",IF($F2931="GOTS Organic - in conversion","GOTS (Organic - In Conversion)",IF($F2931="GOTS Made with organic - in conversion","GOTS (Made with Organic - In Conversion)",""))))))))))))))),"")</f>
        <v/>
      </c>
      <c r="AA2931" t="str">
        <f t="shared" si="909"/>
        <v/>
      </c>
      <c r="AB2931" t="str">
        <f t="shared" si="910"/>
        <v/>
      </c>
      <c r="AC2931" t="e">
        <f t="shared" ca="1" si="911"/>
        <v>#VALUE!</v>
      </c>
      <c r="AD2931" t="str" cm="1">
        <f t="array" aca="1" ref="AD2931" ca="1">IFERROR(IF((LEFT(INDIRECT("$F"&amp;$S2931),4))="GOTS",IF($G2931="Organic","GOTS_Organic_raw",(IF($G2931="Responsible","GOTS_Responsible",(IF($G2931="No Attribute (Conventional)","GOTS_conventional",(IF($G2931="Recycled Pre/Post-Consumer","GOTS_pre_post",(IF($G2931="In-Conversion","GOTS_in_conversion",(IF($G2931="Sustainably Sourced","Sustainably_sourced",(IF($G2931="Recycled pre-consumer organic","GOTS_recycled_organic",""))))))))))))),IF($G2931="Organic","Organic",(IF($G2931="Responsible","Responsible",(IF($G2931="No Attribute (Conventional)","No_Attribute_Conventional",(IF($G2931="Recycled Pre/Post-Consumer","Recycled_Pre_Post_Consumer",(IF($G2931="In-Conversion","In_Conversion",(IF($G2931="Recycled Pre-Consumer","Recycled_Pre_Consumer",(IF($G2931="Recycled Post-Consumer","Recycled_Post_Consumer",(IF($G2931="Sustainably Sourced","Sustainably_sourced",(IF($G2931="Recycled pre-consumer organic","GOTS_recycled_organic","")))))))))))))))))),"")</f>
        <v/>
      </c>
      <c r="AE2931" t="e" cm="1">
        <f t="array" aca="1" ref="AE2931" ca="1">IF($I2931="",IF(INDIRECT("$F"&amp;$S2931)="","",IF(LEFT(INDIRECT("$F"&amp;$S2931),3)="GRS","GRS_RCS_RM",IF((LEFT(INDIRECT("$F"&amp;$S2931),3))="RCS","GRS_RCS_RM",IF(INDIRECT("$F"&amp;$S2931)="OCS (No Label)","OCS_Conversion_RM",IF(LEFT(INDIRECT("$F"&amp;$S2931),3)="OCS","OCS_RM",IF(RIGHT(INDIRECT("$F"&amp;$S2931),10)="conversion","GOTS_RM_conversion",IF((LEFT(INDIRECT("$F"&amp;$S2931),4))="GOTS","GOTS_RM","Responsible_RM"))))))),"DELETERM")</f>
        <v>#VALUE!</v>
      </c>
      <c r="AF2931" t="e" cm="1">
        <f t="array" aca="1" ref="AF2931" ca="1">IF($S2931="","",INDIRECT("$Z"&amp;$S2931))</f>
        <v>#VALUE!</v>
      </c>
      <c r="AG2931" t="str">
        <f t="shared" si="912"/>
        <v/>
      </c>
      <c r="AH2931" t="str" cm="1">
        <f t="array" aca="1" ref="AH2931" ca="1">IFERROR(INDIRECT("$ag"&amp;S2931),"")</f>
        <v/>
      </c>
      <c r="AI2931" t="e" cm="1">
        <f t="array" aca="1" ref="AI2931" ca="1">INDIRECT("O"&amp;S2931)</f>
        <v>#VALUE!</v>
      </c>
      <c r="AJ2931" t="str">
        <f t="shared" si="913"/>
        <v/>
      </c>
    </row>
    <row r="2932" spans="1:36" ht="16.5" customHeight="1">
      <c r="A2932" s="129"/>
      <c r="B2932" s="134"/>
      <c r="C2932" s="135"/>
      <c r="D2932" s="146"/>
      <c r="E2932" s="146"/>
      <c r="F2932" s="135"/>
      <c r="G2932" s="147"/>
      <c r="H2932" s="147"/>
      <c r="I2932" s="147"/>
      <c r="J2932" s="147"/>
      <c r="K2932" s="38"/>
      <c r="L2932" s="143"/>
      <c r="M2932" s="143"/>
      <c r="N2932" s="61"/>
      <c r="O2932" s="314"/>
      <c r="Q2932" t="str">
        <f t="shared" si="908"/>
        <v/>
      </c>
      <c r="S2932" t="e">
        <f t="shared" ca="1" si="917"/>
        <v>#VALUE!</v>
      </c>
      <c r="T2932" t="e">
        <f t="shared" ca="1" si="914"/>
        <v>#VALUE!</v>
      </c>
      <c r="U2932">
        <f t="shared" si="918"/>
        <v>2868</v>
      </c>
      <c r="V2932">
        <v>239.08333333335199</v>
      </c>
      <c r="W2932">
        <f t="shared" si="921"/>
        <v>239</v>
      </c>
      <c r="X2932" t="str" cm="1">
        <f t="array" aca="1" ref="X2932" ca="1">IFERROR(INDEX('PC&amp;PD'!$A$1:$AS$19,ROW('PC&amp;PD'!$A$19),MATCH(INDIRECT(T2932),'PC&amp;PD'!$A$1:$AS$1,0)),"")</f>
        <v/>
      </c>
      <c r="AA2932" t="str">
        <f t="shared" si="909"/>
        <v/>
      </c>
      <c r="AB2932" t="str">
        <f t="shared" si="910"/>
        <v/>
      </c>
      <c r="AC2932" t="e">
        <f t="shared" ca="1" si="911"/>
        <v>#VALUE!</v>
      </c>
      <c r="AD2932" t="str" cm="1">
        <f t="array" aca="1" ref="AD2932" ca="1">IFERROR(IF((LEFT(INDIRECT("$F"&amp;$S2932),4))="GOTS",IF($G2932="Organic","GOTS_Organic_raw",(IF($G2932="Responsible","GOTS_Responsible",(IF($G2932="No Attribute (Conventional)","GOTS_conventional",(IF($G2932="Recycled Pre/Post-Consumer","GOTS_pre_post",(IF($G2932="In-Conversion","GOTS_in_conversion",(IF($G2932="Sustainably Sourced","Sustainably_sourced",(IF($G2932="Recycled pre-consumer organic","GOTS_recycled_organic",""))))))))))))),IF($G2932="Organic","Organic",(IF($G2932="Responsible","Responsible",(IF($G2932="No Attribute (Conventional)","No_Attribute_Conventional",(IF($G2932="Recycled Pre/Post-Consumer","Recycled_Pre_Post_Consumer",(IF($G2932="In-Conversion","In_Conversion",(IF($G2932="Recycled Pre-Consumer","Recycled_Pre_Consumer",(IF($G2932="Recycled Post-Consumer","Recycled_Post_Consumer",(IF($G2932="Sustainably Sourced","Sustainably_sourced",(IF($G2932="Recycled pre-consumer organic","GOTS_recycled_organic","")))))))))))))))))),"")</f>
        <v/>
      </c>
      <c r="AE2932" t="e" cm="1">
        <f t="array" aca="1" ref="AE2932" ca="1">IF($I2932="",IF(INDIRECT("$F"&amp;$S2932)="","",IF(LEFT(INDIRECT("$F"&amp;$S2932),3)="GRS","GRS_RCS_RM",IF((LEFT(INDIRECT("$F"&amp;$S2932),3))="RCS","GRS_RCS_RM",IF(INDIRECT("$F"&amp;$S2932)="OCS (No Label)","OCS_Conversion_RM",IF(LEFT(INDIRECT("$F"&amp;$S2932),3)="OCS","OCS_RM",IF(RIGHT(INDIRECT("$F"&amp;$S2932),10)="conversion","GOTS_RM_conversion",IF((LEFT(INDIRECT("$F"&amp;$S2932),4))="GOTS","GOTS_RM","Responsible_RM"))))))),"DELETERM")</f>
        <v>#VALUE!</v>
      </c>
      <c r="AF2932" t="e" cm="1">
        <f t="array" aca="1" ref="AF2932" ca="1">IF($S2932="","",INDIRECT("$Z"&amp;$S2932))</f>
        <v>#VALUE!</v>
      </c>
      <c r="AG2932" t="str">
        <f t="shared" si="912"/>
        <v/>
      </c>
      <c r="AH2932" t="str" cm="1">
        <f t="array" aca="1" ref="AH2932" ca="1">IFERROR(INDIRECT("$ag"&amp;S2932),"")</f>
        <v/>
      </c>
      <c r="AI2932" t="e" cm="1">
        <f t="array" aca="1" ref="AI2932" ca="1">INDIRECT("O"&amp;S2932)</f>
        <v>#VALUE!</v>
      </c>
      <c r="AJ2932" t="str">
        <f t="shared" si="913"/>
        <v/>
      </c>
    </row>
    <row r="2933" spans="1:36" ht="16.5" customHeight="1">
      <c r="A2933" s="129"/>
      <c r="B2933" s="134"/>
      <c r="C2933" s="135"/>
      <c r="D2933" s="146"/>
      <c r="E2933" s="146"/>
      <c r="F2933" s="135"/>
      <c r="G2933" s="147"/>
      <c r="H2933" s="147"/>
      <c r="I2933" s="147"/>
      <c r="J2933" s="147"/>
      <c r="K2933" s="38"/>
      <c r="L2933" s="143"/>
      <c r="M2933" s="143"/>
      <c r="N2933" s="61"/>
      <c r="O2933" s="314"/>
      <c r="Q2933" t="str">
        <f t="shared" si="908"/>
        <v/>
      </c>
      <c r="S2933" t="e">
        <f t="shared" ca="1" si="917"/>
        <v>#VALUE!</v>
      </c>
      <c r="T2933" t="e">
        <f t="shared" ca="1" si="914"/>
        <v>#VALUE!</v>
      </c>
      <c r="U2933">
        <f t="shared" si="918"/>
        <v>2868</v>
      </c>
      <c r="V2933">
        <v>239.16666666668601</v>
      </c>
      <c r="W2933">
        <f t="shared" si="921"/>
        <v>239</v>
      </c>
      <c r="X2933" t="str" cm="1">
        <f t="array" aca="1" ref="X2933" ca="1">IFERROR(INDEX('PC&amp;PD'!$A$1:$AS$19,ROW('PC&amp;PD'!$A$19),MATCH(INDIRECT(T2933),'PC&amp;PD'!$A$1:$AS$1,0)),"")</f>
        <v/>
      </c>
      <c r="AA2933" t="str">
        <f t="shared" si="909"/>
        <v/>
      </c>
      <c r="AB2933" t="str">
        <f t="shared" si="910"/>
        <v/>
      </c>
      <c r="AC2933" t="e">
        <f t="shared" ca="1" si="911"/>
        <v>#VALUE!</v>
      </c>
      <c r="AD2933" t="str" cm="1">
        <f t="array" aca="1" ref="AD2933" ca="1">IFERROR(IF((LEFT(INDIRECT("$F"&amp;$S2933),4))="GOTS",IF($G2933="Organic","GOTS_Organic_raw",(IF($G2933="Responsible","GOTS_Responsible",(IF($G2933="No Attribute (Conventional)","GOTS_conventional",(IF($G2933="Recycled Pre/Post-Consumer","GOTS_pre_post",(IF($G2933="In-Conversion","GOTS_in_conversion",(IF($G2933="Sustainably Sourced","Sustainably_sourced",(IF($G2933="Recycled pre-consumer organic","GOTS_recycled_organic",""))))))))))))),IF($G2933="Organic","Organic",(IF($G2933="Responsible","Responsible",(IF($G2933="No Attribute (Conventional)","No_Attribute_Conventional",(IF($G2933="Recycled Pre/Post-Consumer","Recycled_Pre_Post_Consumer",(IF($G2933="In-Conversion","In_Conversion",(IF($G2933="Recycled Pre-Consumer","Recycled_Pre_Consumer",(IF($G2933="Recycled Post-Consumer","Recycled_Post_Consumer",(IF($G2933="Sustainably Sourced","Sustainably_sourced",(IF($G2933="Recycled pre-consumer organic","GOTS_recycled_organic","")))))))))))))))))),"")</f>
        <v/>
      </c>
      <c r="AE2933" t="e" cm="1">
        <f t="array" aca="1" ref="AE2933" ca="1">IF($I2933="",IF(INDIRECT("$F"&amp;$S2933)="","",IF(LEFT(INDIRECT("$F"&amp;$S2933),3)="GRS","GRS_RCS_RM",IF((LEFT(INDIRECT("$F"&amp;$S2933),3))="RCS","GRS_RCS_RM",IF(INDIRECT("$F"&amp;$S2933)="OCS (No Label)","OCS_Conversion_RM",IF(LEFT(INDIRECT("$F"&amp;$S2933),3)="OCS","OCS_RM",IF(RIGHT(INDIRECT("$F"&amp;$S2933),10)="conversion","GOTS_RM_conversion",IF((LEFT(INDIRECT("$F"&amp;$S2933),4))="GOTS","GOTS_RM","Responsible_RM"))))))),"DELETERM")</f>
        <v>#VALUE!</v>
      </c>
      <c r="AF2933" t="e" cm="1">
        <f t="array" aca="1" ref="AF2933" ca="1">IF($S2933="","",INDIRECT("$Z"&amp;$S2933))</f>
        <v>#VALUE!</v>
      </c>
      <c r="AG2933" t="str">
        <f t="shared" si="912"/>
        <v/>
      </c>
      <c r="AH2933" t="str" cm="1">
        <f t="array" aca="1" ref="AH2933" ca="1">IFERROR(INDIRECT("$ag"&amp;S2933),"")</f>
        <v/>
      </c>
      <c r="AI2933" t="e" cm="1">
        <f t="array" aca="1" ref="AI2933" ca="1">INDIRECT("O"&amp;S2933)</f>
        <v>#VALUE!</v>
      </c>
      <c r="AJ2933" t="str">
        <f t="shared" si="913"/>
        <v/>
      </c>
    </row>
    <row r="2934" spans="1:36" ht="16.5" customHeight="1">
      <c r="A2934" s="129"/>
      <c r="B2934" s="134"/>
      <c r="C2934" s="135"/>
      <c r="D2934" s="146"/>
      <c r="E2934" s="146"/>
      <c r="F2934" s="135"/>
      <c r="G2934" s="147"/>
      <c r="H2934" s="147"/>
      <c r="I2934" s="147"/>
      <c r="J2934" s="147"/>
      <c r="K2934" s="38"/>
      <c r="L2934" s="143"/>
      <c r="M2934" s="143"/>
      <c r="N2934" s="61"/>
      <c r="O2934" s="314"/>
      <c r="Q2934" t="str">
        <f t="shared" si="908"/>
        <v/>
      </c>
      <c r="S2934" t="e">
        <f t="shared" ca="1" si="917"/>
        <v>#VALUE!</v>
      </c>
      <c r="T2934" t="e">
        <f t="shared" ca="1" si="914"/>
        <v>#VALUE!</v>
      </c>
      <c r="U2934">
        <f t="shared" si="918"/>
        <v>2868</v>
      </c>
      <c r="V2934">
        <v>239.25000000001901</v>
      </c>
      <c r="W2934">
        <f t="shared" si="921"/>
        <v>239</v>
      </c>
      <c r="X2934" t="str" cm="1">
        <f t="array" aca="1" ref="X2934" ca="1">IFERROR(INDEX('PC&amp;PD'!$A$1:$AS$19,ROW('PC&amp;PD'!$A$19),MATCH(INDIRECT(T2934),'PC&amp;PD'!$A$1:$AS$1,0)),"")</f>
        <v/>
      </c>
      <c r="AA2934" t="str">
        <f t="shared" si="909"/>
        <v/>
      </c>
      <c r="AB2934" t="str">
        <f t="shared" si="910"/>
        <v/>
      </c>
      <c r="AC2934" t="e">
        <f t="shared" ca="1" si="911"/>
        <v>#VALUE!</v>
      </c>
      <c r="AD2934" t="str" cm="1">
        <f t="array" aca="1" ref="AD2934" ca="1">IFERROR(IF((LEFT(INDIRECT("$F"&amp;$S2934),4))="GOTS",IF($G2934="Organic","GOTS_Organic_raw",(IF($G2934="Responsible","GOTS_Responsible",(IF($G2934="No Attribute (Conventional)","GOTS_conventional",(IF($G2934="Recycled Pre/Post-Consumer","GOTS_pre_post",(IF($G2934="In-Conversion","GOTS_in_conversion",(IF($G2934="Sustainably Sourced","Sustainably_sourced",(IF($G2934="Recycled pre-consumer organic","GOTS_recycled_organic",""))))))))))))),IF($G2934="Organic","Organic",(IF($G2934="Responsible","Responsible",(IF($G2934="No Attribute (Conventional)","No_Attribute_Conventional",(IF($G2934="Recycled Pre/Post-Consumer","Recycled_Pre_Post_Consumer",(IF($G2934="In-Conversion","In_Conversion",(IF($G2934="Recycled Pre-Consumer","Recycled_Pre_Consumer",(IF($G2934="Recycled Post-Consumer","Recycled_Post_Consumer",(IF($G2934="Sustainably Sourced","Sustainably_sourced",(IF($G2934="Recycled pre-consumer organic","GOTS_recycled_organic","")))))))))))))))))),"")</f>
        <v/>
      </c>
      <c r="AE2934" t="e" cm="1">
        <f t="array" aca="1" ref="AE2934" ca="1">IF($I2934="",IF(INDIRECT("$F"&amp;$S2934)="","",IF(LEFT(INDIRECT("$F"&amp;$S2934),3)="GRS","GRS_RCS_RM",IF((LEFT(INDIRECT("$F"&amp;$S2934),3))="RCS","GRS_RCS_RM",IF(INDIRECT("$F"&amp;$S2934)="OCS (No Label)","OCS_Conversion_RM",IF(LEFT(INDIRECT("$F"&amp;$S2934),3)="OCS","OCS_RM",IF(RIGHT(INDIRECT("$F"&amp;$S2934),10)="conversion","GOTS_RM_conversion",IF((LEFT(INDIRECT("$F"&amp;$S2934),4))="GOTS","GOTS_RM","Responsible_RM"))))))),"DELETERM")</f>
        <v>#VALUE!</v>
      </c>
      <c r="AF2934" t="e" cm="1">
        <f t="array" aca="1" ref="AF2934" ca="1">IF($S2934="","",INDIRECT("$Z"&amp;$S2934))</f>
        <v>#VALUE!</v>
      </c>
      <c r="AG2934" t="str">
        <f t="shared" si="912"/>
        <v/>
      </c>
      <c r="AH2934" t="str" cm="1">
        <f t="array" aca="1" ref="AH2934" ca="1">IFERROR(INDIRECT("$ag"&amp;S2934),"")</f>
        <v/>
      </c>
      <c r="AI2934" t="e" cm="1">
        <f t="array" aca="1" ref="AI2934" ca="1">INDIRECT("O"&amp;S2934)</f>
        <v>#VALUE!</v>
      </c>
      <c r="AJ2934" t="str">
        <f t="shared" si="913"/>
        <v/>
      </c>
    </row>
    <row r="2935" spans="1:36" ht="16.5" customHeight="1">
      <c r="A2935" s="129"/>
      <c r="B2935" s="134"/>
      <c r="C2935" s="135"/>
      <c r="D2935" s="146"/>
      <c r="E2935" s="146"/>
      <c r="F2935" s="135"/>
      <c r="G2935" s="147"/>
      <c r="H2935" s="147"/>
      <c r="I2935" s="147"/>
      <c r="J2935" s="147"/>
      <c r="K2935" s="38"/>
      <c r="L2935" s="143"/>
      <c r="M2935" s="143"/>
      <c r="N2935" s="61"/>
      <c r="O2935" s="314"/>
      <c r="Q2935" t="str">
        <f t="shared" si="908"/>
        <v/>
      </c>
      <c r="S2935" t="e">
        <f t="shared" ca="1" si="917"/>
        <v>#VALUE!</v>
      </c>
      <c r="T2935" t="e">
        <f t="shared" ca="1" si="914"/>
        <v>#VALUE!</v>
      </c>
      <c r="U2935">
        <f t="shared" si="918"/>
        <v>2868</v>
      </c>
      <c r="V2935">
        <v>239.33333333335199</v>
      </c>
      <c r="W2935">
        <f t="shared" si="921"/>
        <v>239</v>
      </c>
      <c r="X2935" t="str" cm="1">
        <f t="array" aca="1" ref="X2935" ca="1">IFERROR(INDEX('PC&amp;PD'!$A$1:$AS$19,ROW('PC&amp;PD'!$A$19),MATCH(INDIRECT(T2935),'PC&amp;PD'!$A$1:$AS$1,0)),"")</f>
        <v/>
      </c>
      <c r="AA2935" t="str">
        <f t="shared" si="909"/>
        <v/>
      </c>
      <c r="AB2935" t="str">
        <f t="shared" si="910"/>
        <v/>
      </c>
      <c r="AC2935" t="e">
        <f t="shared" ca="1" si="911"/>
        <v>#VALUE!</v>
      </c>
      <c r="AD2935" t="str" cm="1">
        <f t="array" aca="1" ref="AD2935" ca="1">IFERROR(IF((LEFT(INDIRECT("$F"&amp;$S2935),4))="GOTS",IF($G2935="Organic","GOTS_Organic_raw",(IF($G2935="Responsible","GOTS_Responsible",(IF($G2935="No Attribute (Conventional)","GOTS_conventional",(IF($G2935="Recycled Pre/Post-Consumer","GOTS_pre_post",(IF($G2935="In-Conversion","GOTS_in_conversion",(IF($G2935="Sustainably Sourced","Sustainably_sourced",(IF($G2935="Recycled pre-consumer organic","GOTS_recycled_organic",""))))))))))))),IF($G2935="Organic","Organic",(IF($G2935="Responsible","Responsible",(IF($G2935="No Attribute (Conventional)","No_Attribute_Conventional",(IF($G2935="Recycled Pre/Post-Consumer","Recycled_Pre_Post_Consumer",(IF($G2935="In-Conversion","In_Conversion",(IF($G2935="Recycled Pre-Consumer","Recycled_Pre_Consumer",(IF($G2935="Recycled Post-Consumer","Recycled_Post_Consumer",(IF($G2935="Sustainably Sourced","Sustainably_sourced",(IF($G2935="Recycled pre-consumer organic","GOTS_recycled_organic","")))))))))))))))))),"")</f>
        <v/>
      </c>
      <c r="AE2935" t="e" cm="1">
        <f t="array" aca="1" ref="AE2935" ca="1">IF($I2935="",IF(INDIRECT("$F"&amp;$S2935)="","",IF(LEFT(INDIRECT("$F"&amp;$S2935),3)="GRS","GRS_RCS_RM",IF((LEFT(INDIRECT("$F"&amp;$S2935),3))="RCS","GRS_RCS_RM",IF(INDIRECT("$F"&amp;$S2935)="OCS (No Label)","OCS_Conversion_RM",IF(LEFT(INDIRECT("$F"&amp;$S2935),3)="OCS","OCS_RM",IF(RIGHT(INDIRECT("$F"&amp;$S2935),10)="conversion","GOTS_RM_conversion",IF((LEFT(INDIRECT("$F"&amp;$S2935),4))="GOTS","GOTS_RM","Responsible_RM"))))))),"DELETERM")</f>
        <v>#VALUE!</v>
      </c>
      <c r="AF2935" t="e" cm="1">
        <f t="array" aca="1" ref="AF2935" ca="1">IF($S2935="","",INDIRECT("$Z"&amp;$S2935))</f>
        <v>#VALUE!</v>
      </c>
      <c r="AG2935" t="str">
        <f t="shared" si="912"/>
        <v/>
      </c>
      <c r="AH2935" t="str" cm="1">
        <f t="array" aca="1" ref="AH2935" ca="1">IFERROR(INDIRECT("$ag"&amp;S2935),"")</f>
        <v/>
      </c>
      <c r="AI2935" t="e" cm="1">
        <f t="array" aca="1" ref="AI2935" ca="1">INDIRECT("O"&amp;S2935)</f>
        <v>#VALUE!</v>
      </c>
      <c r="AJ2935" t="str">
        <f t="shared" si="913"/>
        <v/>
      </c>
    </row>
    <row r="2936" spans="1:36" ht="16.5" customHeight="1">
      <c r="A2936" s="129"/>
      <c r="B2936" s="134"/>
      <c r="C2936" s="135"/>
      <c r="D2936" s="146"/>
      <c r="E2936" s="146"/>
      <c r="F2936" s="135"/>
      <c r="G2936" s="147"/>
      <c r="H2936" s="147"/>
      <c r="I2936" s="147"/>
      <c r="J2936" s="147"/>
      <c r="K2936" s="38"/>
      <c r="L2936" s="143"/>
      <c r="M2936" s="143"/>
      <c r="N2936" s="61"/>
      <c r="O2936" s="314"/>
      <c r="Q2936" t="str">
        <f t="shared" si="908"/>
        <v/>
      </c>
      <c r="S2936" t="e">
        <f t="shared" ca="1" si="917"/>
        <v>#VALUE!</v>
      </c>
      <c r="T2936" t="e">
        <f t="shared" ca="1" si="914"/>
        <v>#VALUE!</v>
      </c>
      <c r="U2936">
        <f t="shared" si="918"/>
        <v>2868</v>
      </c>
      <c r="V2936">
        <v>239.41666666668601</v>
      </c>
      <c r="W2936">
        <f t="shared" si="921"/>
        <v>239</v>
      </c>
      <c r="X2936" t="str" cm="1">
        <f t="array" aca="1" ref="X2936" ca="1">IFERROR(INDEX('PC&amp;PD'!$A$1:$AS$19,ROW('PC&amp;PD'!$A$19),MATCH(INDIRECT(T2936),'PC&amp;PD'!$A$1:$AS$1,0)),"")</f>
        <v/>
      </c>
      <c r="AA2936" t="str">
        <f t="shared" si="909"/>
        <v/>
      </c>
      <c r="AB2936" t="str">
        <f t="shared" si="910"/>
        <v/>
      </c>
      <c r="AC2936" t="e">
        <f t="shared" ca="1" si="911"/>
        <v>#VALUE!</v>
      </c>
      <c r="AD2936" t="str" cm="1">
        <f t="array" aca="1" ref="AD2936" ca="1">IFERROR(IF((LEFT(INDIRECT("$F"&amp;$S2936),4))="GOTS",IF($G2936="Organic","GOTS_Organic_raw",(IF($G2936="Responsible","GOTS_Responsible",(IF($G2936="No Attribute (Conventional)","GOTS_conventional",(IF($G2936="Recycled Pre/Post-Consumer","GOTS_pre_post",(IF($G2936="In-Conversion","GOTS_in_conversion",(IF($G2936="Sustainably Sourced","Sustainably_sourced",(IF($G2936="Recycled pre-consumer organic","GOTS_recycled_organic",""))))))))))))),IF($G2936="Organic","Organic",(IF($G2936="Responsible","Responsible",(IF($G2936="No Attribute (Conventional)","No_Attribute_Conventional",(IF($G2936="Recycled Pre/Post-Consumer","Recycled_Pre_Post_Consumer",(IF($G2936="In-Conversion","In_Conversion",(IF($G2936="Recycled Pre-Consumer","Recycled_Pre_Consumer",(IF($G2936="Recycled Post-Consumer","Recycled_Post_Consumer",(IF($G2936="Sustainably Sourced","Sustainably_sourced",(IF($G2936="Recycled pre-consumer organic","GOTS_recycled_organic","")))))))))))))))))),"")</f>
        <v/>
      </c>
      <c r="AE2936" t="e" cm="1">
        <f t="array" aca="1" ref="AE2936" ca="1">IF($I2936="",IF(INDIRECT("$F"&amp;$S2936)="","",IF(LEFT(INDIRECT("$F"&amp;$S2936),3)="GRS","GRS_RCS_RM",IF((LEFT(INDIRECT("$F"&amp;$S2936),3))="RCS","GRS_RCS_RM",IF(INDIRECT("$F"&amp;$S2936)="OCS (No Label)","OCS_Conversion_RM",IF(LEFT(INDIRECT("$F"&amp;$S2936),3)="OCS","OCS_RM",IF(RIGHT(INDIRECT("$F"&amp;$S2936),10)="conversion","GOTS_RM_conversion",IF((LEFT(INDIRECT("$F"&amp;$S2936),4))="GOTS","GOTS_RM","Responsible_RM"))))))),"DELETERM")</f>
        <v>#VALUE!</v>
      </c>
      <c r="AF2936" t="e" cm="1">
        <f t="array" aca="1" ref="AF2936" ca="1">IF($S2936="","",INDIRECT("$Z"&amp;$S2936))</f>
        <v>#VALUE!</v>
      </c>
      <c r="AG2936" t="str">
        <f t="shared" si="912"/>
        <v/>
      </c>
      <c r="AH2936" t="str" cm="1">
        <f t="array" aca="1" ref="AH2936" ca="1">IFERROR(INDIRECT("$ag"&amp;S2936),"")</f>
        <v/>
      </c>
      <c r="AI2936" t="e" cm="1">
        <f t="array" aca="1" ref="AI2936" ca="1">INDIRECT("O"&amp;S2936)</f>
        <v>#VALUE!</v>
      </c>
      <c r="AJ2936" t="str">
        <f t="shared" si="913"/>
        <v/>
      </c>
    </row>
    <row r="2937" spans="1:36" ht="16.5" customHeight="1">
      <c r="A2937" s="130"/>
      <c r="B2937" s="136"/>
      <c r="C2937" s="137"/>
      <c r="D2937" s="146"/>
      <c r="E2937" s="146"/>
      <c r="F2937" s="137"/>
      <c r="G2937" s="147"/>
      <c r="H2937" s="147"/>
      <c r="I2937" s="147"/>
      <c r="J2937" s="147"/>
      <c r="K2937" s="38"/>
      <c r="L2937" s="144"/>
      <c r="M2937" s="144"/>
      <c r="N2937" s="61"/>
      <c r="O2937" s="314"/>
      <c r="Q2937" t="str">
        <f t="shared" si="908"/>
        <v/>
      </c>
      <c r="S2937" t="e">
        <f t="shared" ca="1" si="917"/>
        <v>#VALUE!</v>
      </c>
      <c r="T2937" t="e">
        <f t="shared" ca="1" si="914"/>
        <v>#VALUE!</v>
      </c>
      <c r="U2937">
        <f t="shared" si="918"/>
        <v>2868</v>
      </c>
      <c r="V2937">
        <v>239.50000000001901</v>
      </c>
      <c r="W2937">
        <f t="shared" si="921"/>
        <v>239</v>
      </c>
      <c r="X2937" t="str" cm="1">
        <f t="array" aca="1" ref="X2937" ca="1">IFERROR(INDEX('PC&amp;PD'!$A$1:$AS$19,ROW('PC&amp;PD'!$A$19),MATCH(INDIRECT(T2937),'PC&amp;PD'!$A$1:$AS$1,0)),"")</f>
        <v/>
      </c>
      <c r="AA2937" t="str">
        <f t="shared" si="909"/>
        <v/>
      </c>
      <c r="AB2937" t="str">
        <f t="shared" si="910"/>
        <v/>
      </c>
      <c r="AC2937" t="e">
        <f t="shared" ca="1" si="911"/>
        <v>#VALUE!</v>
      </c>
      <c r="AD2937" t="str" cm="1">
        <f t="array" aca="1" ref="AD2937" ca="1">IFERROR(IF((LEFT(INDIRECT("$F"&amp;$S2937),4))="GOTS",IF($G2937="Organic","GOTS_Organic_raw",(IF($G2937="Responsible","GOTS_Responsible",(IF($G2937="No Attribute (Conventional)","GOTS_conventional",(IF($G2937="Recycled Pre/Post-Consumer","GOTS_pre_post",(IF($G2937="In-Conversion","GOTS_in_conversion",(IF($G2937="Sustainably Sourced","Sustainably_sourced",(IF($G2937="Recycled pre-consumer organic","GOTS_recycled_organic",""))))))))))))),IF($G2937="Organic","Organic",(IF($G2937="Responsible","Responsible",(IF($G2937="No Attribute (Conventional)","No_Attribute_Conventional",(IF($G2937="Recycled Pre/Post-Consumer","Recycled_Pre_Post_Consumer",(IF($G2937="In-Conversion","In_Conversion",(IF($G2937="Recycled Pre-Consumer","Recycled_Pre_Consumer",(IF($G2937="Recycled Post-Consumer","Recycled_Post_Consumer",(IF($G2937="Sustainably Sourced","Sustainably_sourced",(IF($G2937="Recycled pre-consumer organic","GOTS_recycled_organic","")))))))))))))))))),"")</f>
        <v/>
      </c>
      <c r="AE2937" t="e" cm="1">
        <f t="array" aca="1" ref="AE2937" ca="1">IF($I2937="",IF(INDIRECT("$F"&amp;$S2937)="","",IF(LEFT(INDIRECT("$F"&amp;$S2937),3)="GRS","GRS_RCS_RM",IF((LEFT(INDIRECT("$F"&amp;$S2937),3))="RCS","GRS_RCS_RM",IF(INDIRECT("$F"&amp;$S2937)="OCS (No Label)","OCS_Conversion_RM",IF(LEFT(INDIRECT("$F"&amp;$S2937),3)="OCS","OCS_RM",IF(RIGHT(INDIRECT("$F"&amp;$S2937),10)="conversion","GOTS_RM_conversion",IF((LEFT(INDIRECT("$F"&amp;$S2937),4))="GOTS","GOTS_RM","Responsible_RM"))))))),"DELETERM")</f>
        <v>#VALUE!</v>
      </c>
      <c r="AF2937" t="e" cm="1">
        <f t="array" aca="1" ref="AF2937" ca="1">IF($S2937="","",INDIRECT("$Z"&amp;$S2937))</f>
        <v>#VALUE!</v>
      </c>
      <c r="AG2937" t="str">
        <f t="shared" si="912"/>
        <v/>
      </c>
      <c r="AH2937" t="str" cm="1">
        <f t="array" aca="1" ref="AH2937" ca="1">IFERROR(INDIRECT("$ag"&amp;S2937),"")</f>
        <v/>
      </c>
      <c r="AI2937" t="e" cm="1">
        <f t="array" aca="1" ref="AI2937" ca="1">INDIRECT("O"&amp;S2937)</f>
        <v>#VALUE!</v>
      </c>
      <c r="AJ2937" t="str">
        <f t="shared" si="913"/>
        <v/>
      </c>
    </row>
    <row r="2938" spans="1:36" ht="16.5" customHeight="1">
      <c r="A2938" s="130"/>
      <c r="B2938" s="136"/>
      <c r="C2938" s="137"/>
      <c r="D2938" s="146"/>
      <c r="E2938" s="146"/>
      <c r="F2938" s="137"/>
      <c r="G2938" s="147"/>
      <c r="H2938" s="147"/>
      <c r="I2938" s="147"/>
      <c r="J2938" s="147"/>
      <c r="K2938" s="38"/>
      <c r="L2938" s="144"/>
      <c r="M2938" s="144"/>
      <c r="N2938" s="61"/>
      <c r="O2938" s="314"/>
      <c r="Q2938" t="str">
        <f t="shared" si="908"/>
        <v/>
      </c>
      <c r="S2938" t="e">
        <f t="shared" ca="1" si="917"/>
        <v>#VALUE!</v>
      </c>
      <c r="T2938" t="e">
        <f t="shared" ca="1" si="914"/>
        <v>#VALUE!</v>
      </c>
      <c r="U2938">
        <f t="shared" si="918"/>
        <v>2868</v>
      </c>
      <c r="V2938">
        <v>239.58333333335199</v>
      </c>
      <c r="W2938">
        <f t="shared" si="921"/>
        <v>239</v>
      </c>
      <c r="X2938" t="str" cm="1">
        <f t="array" aca="1" ref="X2938" ca="1">IFERROR(INDEX('PC&amp;PD'!$A$1:$AS$19,ROW('PC&amp;PD'!$A$19),MATCH(INDIRECT(T2938),'PC&amp;PD'!$A$1:$AS$1,0)),"")</f>
        <v/>
      </c>
      <c r="AA2938" t="str">
        <f t="shared" si="909"/>
        <v/>
      </c>
      <c r="AB2938" t="str">
        <f t="shared" si="910"/>
        <v/>
      </c>
      <c r="AC2938" t="e">
        <f t="shared" ca="1" si="911"/>
        <v>#VALUE!</v>
      </c>
      <c r="AD2938" t="str" cm="1">
        <f t="array" aca="1" ref="AD2938" ca="1">IFERROR(IF((LEFT(INDIRECT("$F"&amp;$S2938),4))="GOTS",IF($G2938="Organic","GOTS_Organic_raw",(IF($G2938="Responsible","GOTS_Responsible",(IF($G2938="No Attribute (Conventional)","GOTS_conventional",(IF($G2938="Recycled Pre/Post-Consumer","GOTS_pre_post",(IF($G2938="In-Conversion","GOTS_in_conversion",(IF($G2938="Sustainably Sourced","Sustainably_sourced",(IF($G2938="Recycled pre-consumer organic","GOTS_recycled_organic",""))))))))))))),IF($G2938="Organic","Organic",(IF($G2938="Responsible","Responsible",(IF($G2938="No Attribute (Conventional)","No_Attribute_Conventional",(IF($G2938="Recycled Pre/Post-Consumer","Recycled_Pre_Post_Consumer",(IF($G2938="In-Conversion","In_Conversion",(IF($G2938="Recycled Pre-Consumer","Recycled_Pre_Consumer",(IF($G2938="Recycled Post-Consumer","Recycled_Post_Consumer",(IF($G2938="Sustainably Sourced","Sustainably_sourced",(IF($G2938="Recycled pre-consumer organic","GOTS_recycled_organic","")))))))))))))))))),"")</f>
        <v/>
      </c>
      <c r="AE2938" t="e" cm="1">
        <f t="array" aca="1" ref="AE2938" ca="1">IF($I2938="",IF(INDIRECT("$F"&amp;$S2938)="","",IF(LEFT(INDIRECT("$F"&amp;$S2938),3)="GRS","GRS_RCS_RM",IF((LEFT(INDIRECT("$F"&amp;$S2938),3))="RCS","GRS_RCS_RM",IF(INDIRECT("$F"&amp;$S2938)="OCS (No Label)","OCS_Conversion_RM",IF(LEFT(INDIRECT("$F"&amp;$S2938),3)="OCS","OCS_RM",IF(RIGHT(INDIRECT("$F"&amp;$S2938),10)="conversion","GOTS_RM_conversion",IF((LEFT(INDIRECT("$F"&amp;$S2938),4))="GOTS","GOTS_RM","Responsible_RM"))))))),"DELETERM")</f>
        <v>#VALUE!</v>
      </c>
      <c r="AF2938" t="e" cm="1">
        <f t="array" aca="1" ref="AF2938" ca="1">IF($S2938="","",INDIRECT("$Z"&amp;$S2938))</f>
        <v>#VALUE!</v>
      </c>
      <c r="AG2938" t="str">
        <f t="shared" si="912"/>
        <v/>
      </c>
      <c r="AH2938" t="str" cm="1">
        <f t="array" aca="1" ref="AH2938" ca="1">IFERROR(INDIRECT("$ag"&amp;S2938),"")</f>
        <v/>
      </c>
      <c r="AI2938" t="e" cm="1">
        <f t="array" aca="1" ref="AI2938" ca="1">INDIRECT("O"&amp;S2938)</f>
        <v>#VALUE!</v>
      </c>
      <c r="AJ2938" t="str">
        <f t="shared" si="913"/>
        <v/>
      </c>
    </row>
    <row r="2939" spans="1:36" ht="16.5" customHeight="1">
      <c r="A2939" s="130"/>
      <c r="B2939" s="136"/>
      <c r="C2939" s="137"/>
      <c r="D2939" s="146"/>
      <c r="E2939" s="146"/>
      <c r="F2939" s="137"/>
      <c r="G2939" s="147"/>
      <c r="H2939" s="147"/>
      <c r="I2939" s="147"/>
      <c r="J2939" s="147"/>
      <c r="K2939" s="38"/>
      <c r="L2939" s="144"/>
      <c r="M2939" s="144"/>
      <c r="N2939" s="61"/>
      <c r="O2939" s="314"/>
      <c r="Q2939" t="str">
        <f t="shared" si="908"/>
        <v/>
      </c>
      <c r="S2939" t="e">
        <f t="shared" ca="1" si="917"/>
        <v>#VALUE!</v>
      </c>
      <c r="T2939" t="e">
        <f t="shared" ca="1" si="914"/>
        <v>#VALUE!</v>
      </c>
      <c r="U2939">
        <f t="shared" si="918"/>
        <v>2868</v>
      </c>
      <c r="V2939">
        <v>239.66666666668601</v>
      </c>
      <c r="W2939">
        <f t="shared" si="921"/>
        <v>239</v>
      </c>
      <c r="X2939" t="str" cm="1">
        <f t="array" aca="1" ref="X2939" ca="1">IFERROR(INDEX('PC&amp;PD'!$A$1:$AS$19,ROW('PC&amp;PD'!$A$19),MATCH(INDIRECT(T2939),'PC&amp;PD'!$A$1:$AS$1,0)),"")</f>
        <v/>
      </c>
      <c r="AA2939" t="str">
        <f t="shared" si="909"/>
        <v/>
      </c>
      <c r="AB2939" t="str">
        <f t="shared" si="910"/>
        <v/>
      </c>
      <c r="AC2939" t="e">
        <f t="shared" ca="1" si="911"/>
        <v>#VALUE!</v>
      </c>
      <c r="AD2939" t="str" cm="1">
        <f t="array" aca="1" ref="AD2939" ca="1">IFERROR(IF((LEFT(INDIRECT("$F"&amp;$S2939),4))="GOTS",IF($G2939="Organic","GOTS_Organic_raw",(IF($G2939="Responsible","GOTS_Responsible",(IF($G2939="No Attribute (Conventional)","GOTS_conventional",(IF($G2939="Recycled Pre/Post-Consumer","GOTS_pre_post",(IF($G2939="In-Conversion","GOTS_in_conversion",(IF($G2939="Sustainably Sourced","Sustainably_sourced",(IF($G2939="Recycled pre-consumer organic","GOTS_recycled_organic",""))))))))))))),IF($G2939="Organic","Organic",(IF($G2939="Responsible","Responsible",(IF($G2939="No Attribute (Conventional)","No_Attribute_Conventional",(IF($G2939="Recycled Pre/Post-Consumer","Recycled_Pre_Post_Consumer",(IF($G2939="In-Conversion","In_Conversion",(IF($G2939="Recycled Pre-Consumer","Recycled_Pre_Consumer",(IF($G2939="Recycled Post-Consumer","Recycled_Post_Consumer",(IF($G2939="Sustainably Sourced","Sustainably_sourced",(IF($G2939="Recycled pre-consumer organic","GOTS_recycled_organic","")))))))))))))))))),"")</f>
        <v/>
      </c>
      <c r="AE2939" t="e" cm="1">
        <f t="array" aca="1" ref="AE2939" ca="1">IF($I2939="",IF(INDIRECT("$F"&amp;$S2939)="","",IF(LEFT(INDIRECT("$F"&amp;$S2939),3)="GRS","GRS_RCS_RM",IF((LEFT(INDIRECT("$F"&amp;$S2939),3))="RCS","GRS_RCS_RM",IF(INDIRECT("$F"&amp;$S2939)="OCS (No Label)","OCS_Conversion_RM",IF(LEFT(INDIRECT("$F"&amp;$S2939),3)="OCS","OCS_RM",IF(RIGHT(INDIRECT("$F"&amp;$S2939),10)="conversion","GOTS_RM_conversion",IF((LEFT(INDIRECT("$F"&amp;$S2939),4))="GOTS","GOTS_RM","Responsible_RM"))))))),"DELETERM")</f>
        <v>#VALUE!</v>
      </c>
      <c r="AF2939" t="e" cm="1">
        <f t="array" aca="1" ref="AF2939" ca="1">IF($S2939="","",INDIRECT("$Z"&amp;$S2939))</f>
        <v>#VALUE!</v>
      </c>
      <c r="AG2939" t="str">
        <f t="shared" si="912"/>
        <v/>
      </c>
      <c r="AH2939" t="str" cm="1">
        <f t="array" aca="1" ref="AH2939" ca="1">IFERROR(INDIRECT("$ag"&amp;S2939),"")</f>
        <v/>
      </c>
      <c r="AI2939" t="e" cm="1">
        <f t="array" aca="1" ref="AI2939" ca="1">INDIRECT("O"&amp;S2939)</f>
        <v>#VALUE!</v>
      </c>
      <c r="AJ2939" t="str">
        <f t="shared" si="913"/>
        <v/>
      </c>
    </row>
    <row r="2940" spans="1:36" ht="16.5" customHeight="1">
      <c r="A2940" s="130"/>
      <c r="B2940" s="136"/>
      <c r="C2940" s="137"/>
      <c r="D2940" s="146"/>
      <c r="E2940" s="146"/>
      <c r="F2940" s="137"/>
      <c r="G2940" s="147"/>
      <c r="H2940" s="147"/>
      <c r="I2940" s="147"/>
      <c r="J2940" s="147"/>
      <c r="K2940" s="38"/>
      <c r="L2940" s="144"/>
      <c r="M2940" s="144"/>
      <c r="N2940" s="61"/>
      <c r="O2940" s="314"/>
      <c r="Q2940" t="str">
        <f t="shared" si="908"/>
        <v/>
      </c>
      <c r="S2940" t="e">
        <f t="shared" ca="1" si="917"/>
        <v>#VALUE!</v>
      </c>
      <c r="T2940" t="e">
        <f t="shared" ca="1" si="914"/>
        <v>#VALUE!</v>
      </c>
      <c r="U2940">
        <f t="shared" si="918"/>
        <v>2868</v>
      </c>
      <c r="V2940">
        <v>239.75000000001901</v>
      </c>
      <c r="W2940">
        <f t="shared" si="921"/>
        <v>239</v>
      </c>
      <c r="X2940" t="str" cm="1">
        <f t="array" aca="1" ref="X2940" ca="1">IFERROR(INDEX('PC&amp;PD'!$A$1:$AS$19,ROW('PC&amp;PD'!$A$19),MATCH(INDIRECT(T2940),'PC&amp;PD'!$A$1:$AS$1,0)),"")</f>
        <v/>
      </c>
      <c r="AA2940" t="str">
        <f t="shared" si="909"/>
        <v/>
      </c>
      <c r="AB2940" t="str">
        <f t="shared" si="910"/>
        <v/>
      </c>
      <c r="AC2940" t="e">
        <f t="shared" ca="1" si="911"/>
        <v>#VALUE!</v>
      </c>
      <c r="AD2940" t="str" cm="1">
        <f t="array" aca="1" ref="AD2940" ca="1">IFERROR(IF((LEFT(INDIRECT("$F"&amp;$S2940),4))="GOTS",IF($G2940="Organic","GOTS_Organic_raw",(IF($G2940="Responsible","GOTS_Responsible",(IF($G2940="No Attribute (Conventional)","GOTS_conventional",(IF($G2940="Recycled Pre/Post-Consumer","GOTS_pre_post",(IF($G2940="In-Conversion","GOTS_in_conversion",(IF($G2940="Sustainably Sourced","Sustainably_sourced",(IF($G2940="Recycled pre-consumer organic","GOTS_recycled_organic",""))))))))))))),IF($G2940="Organic","Organic",(IF($G2940="Responsible","Responsible",(IF($G2940="No Attribute (Conventional)","No_Attribute_Conventional",(IF($G2940="Recycled Pre/Post-Consumer","Recycled_Pre_Post_Consumer",(IF($G2940="In-Conversion","In_Conversion",(IF($G2940="Recycled Pre-Consumer","Recycled_Pre_Consumer",(IF($G2940="Recycled Post-Consumer","Recycled_Post_Consumer",(IF($G2940="Sustainably Sourced","Sustainably_sourced",(IF($G2940="Recycled pre-consumer organic","GOTS_recycled_organic","")))))))))))))))))),"")</f>
        <v/>
      </c>
      <c r="AE2940" t="e" cm="1">
        <f t="array" aca="1" ref="AE2940" ca="1">IF($I2940="",IF(INDIRECT("$F"&amp;$S2940)="","",IF(LEFT(INDIRECT("$F"&amp;$S2940),3)="GRS","GRS_RCS_RM",IF((LEFT(INDIRECT("$F"&amp;$S2940),3))="RCS","GRS_RCS_RM",IF(INDIRECT("$F"&amp;$S2940)="OCS (No Label)","OCS_Conversion_RM",IF(LEFT(INDIRECT("$F"&amp;$S2940),3)="OCS","OCS_RM",IF(RIGHT(INDIRECT("$F"&amp;$S2940),10)="conversion","GOTS_RM_conversion",IF((LEFT(INDIRECT("$F"&amp;$S2940),4))="GOTS","GOTS_RM","Responsible_RM"))))))),"DELETERM")</f>
        <v>#VALUE!</v>
      </c>
      <c r="AF2940" t="e" cm="1">
        <f t="array" aca="1" ref="AF2940" ca="1">IF($S2940="","",INDIRECT("$Z"&amp;$S2940))</f>
        <v>#VALUE!</v>
      </c>
      <c r="AG2940" t="str">
        <f t="shared" si="912"/>
        <v/>
      </c>
      <c r="AH2940" t="str" cm="1">
        <f t="array" aca="1" ref="AH2940" ca="1">IFERROR(INDIRECT("$ag"&amp;S2940),"")</f>
        <v/>
      </c>
      <c r="AI2940" t="e" cm="1">
        <f t="array" aca="1" ref="AI2940" ca="1">INDIRECT("O"&amp;S2940)</f>
        <v>#VALUE!</v>
      </c>
      <c r="AJ2940" t="str">
        <f t="shared" si="913"/>
        <v/>
      </c>
    </row>
    <row r="2941" spans="1:36" ht="16.5" customHeight="1">
      <c r="A2941" s="130"/>
      <c r="B2941" s="136"/>
      <c r="C2941" s="137"/>
      <c r="D2941" s="146"/>
      <c r="E2941" s="146"/>
      <c r="F2941" s="137"/>
      <c r="G2941" s="147"/>
      <c r="H2941" s="147"/>
      <c r="I2941" s="147"/>
      <c r="J2941" s="147"/>
      <c r="K2941" s="38"/>
      <c r="L2941" s="144"/>
      <c r="M2941" s="144"/>
      <c r="N2941" s="61"/>
      <c r="O2941" s="314"/>
      <c r="Q2941" t="str">
        <f t="shared" si="908"/>
        <v/>
      </c>
      <c r="S2941" t="e">
        <f t="shared" ca="1" si="917"/>
        <v>#VALUE!</v>
      </c>
      <c r="T2941" t="e">
        <f t="shared" ca="1" si="914"/>
        <v>#VALUE!</v>
      </c>
      <c r="U2941">
        <f t="shared" si="918"/>
        <v>2868</v>
      </c>
      <c r="V2941">
        <v>239.83333333335199</v>
      </c>
      <c r="W2941">
        <f t="shared" si="921"/>
        <v>239</v>
      </c>
      <c r="X2941" t="str" cm="1">
        <f t="array" aca="1" ref="X2941" ca="1">IFERROR(INDEX('PC&amp;PD'!$A$1:$AS$19,ROW('PC&amp;PD'!$A$19),MATCH(INDIRECT(T2941),'PC&amp;PD'!$A$1:$AS$1,0)),"")</f>
        <v/>
      </c>
      <c r="AA2941" t="str">
        <f t="shared" si="909"/>
        <v/>
      </c>
      <c r="AB2941" t="str">
        <f t="shared" si="910"/>
        <v/>
      </c>
      <c r="AC2941" t="e">
        <f t="shared" ca="1" si="911"/>
        <v>#VALUE!</v>
      </c>
      <c r="AD2941" t="str" cm="1">
        <f t="array" aca="1" ref="AD2941" ca="1">IFERROR(IF((LEFT(INDIRECT("$F"&amp;$S2941),4))="GOTS",IF($G2941="Organic","GOTS_Organic_raw",(IF($G2941="Responsible","GOTS_Responsible",(IF($G2941="No Attribute (Conventional)","GOTS_conventional",(IF($G2941="Recycled Pre/Post-Consumer","GOTS_pre_post",(IF($G2941="In-Conversion","GOTS_in_conversion",(IF($G2941="Sustainably Sourced","Sustainably_sourced",(IF($G2941="Recycled pre-consumer organic","GOTS_recycled_organic",""))))))))))))),IF($G2941="Organic","Organic",(IF($G2941="Responsible","Responsible",(IF($G2941="No Attribute (Conventional)","No_Attribute_Conventional",(IF($G2941="Recycled Pre/Post-Consumer","Recycled_Pre_Post_Consumer",(IF($G2941="In-Conversion","In_Conversion",(IF($G2941="Recycled Pre-Consumer","Recycled_Pre_Consumer",(IF($G2941="Recycled Post-Consumer","Recycled_Post_Consumer",(IF($G2941="Sustainably Sourced","Sustainably_sourced",(IF($G2941="Recycled pre-consumer organic","GOTS_recycled_organic","")))))))))))))))))),"")</f>
        <v/>
      </c>
      <c r="AE2941" t="e" cm="1">
        <f t="array" aca="1" ref="AE2941" ca="1">IF($I2941="",IF(INDIRECT("$F"&amp;$S2941)="","",IF(LEFT(INDIRECT("$F"&amp;$S2941),3)="GRS","GRS_RCS_RM",IF((LEFT(INDIRECT("$F"&amp;$S2941),3))="RCS","GRS_RCS_RM",IF(INDIRECT("$F"&amp;$S2941)="OCS (No Label)","OCS_Conversion_RM",IF(LEFT(INDIRECT("$F"&amp;$S2941),3)="OCS","OCS_RM",IF(RIGHT(INDIRECT("$F"&amp;$S2941),10)="conversion","GOTS_RM_conversion",IF((LEFT(INDIRECT("$F"&amp;$S2941),4))="GOTS","GOTS_RM","Responsible_RM"))))))),"DELETERM")</f>
        <v>#VALUE!</v>
      </c>
      <c r="AF2941" t="e" cm="1">
        <f t="array" aca="1" ref="AF2941" ca="1">IF($S2941="","",INDIRECT("$Z"&amp;$S2941))</f>
        <v>#VALUE!</v>
      </c>
      <c r="AG2941" t="str">
        <f t="shared" si="912"/>
        <v/>
      </c>
      <c r="AH2941" t="str" cm="1">
        <f t="array" aca="1" ref="AH2941" ca="1">IFERROR(INDIRECT("$ag"&amp;S2941),"")</f>
        <v/>
      </c>
      <c r="AI2941" t="e" cm="1">
        <f t="array" aca="1" ref="AI2941" ca="1">INDIRECT("O"&amp;S2941)</f>
        <v>#VALUE!</v>
      </c>
      <c r="AJ2941" t="str">
        <f t="shared" si="913"/>
        <v/>
      </c>
    </row>
    <row r="2942" spans="1:36" ht="16.5" customHeight="1" thickBot="1">
      <c r="A2942" s="131"/>
      <c r="B2942" s="138"/>
      <c r="C2942" s="139"/>
      <c r="D2942" s="148"/>
      <c r="E2942" s="148"/>
      <c r="F2942" s="139"/>
      <c r="G2942" s="149"/>
      <c r="H2942" s="149"/>
      <c r="I2942" s="149"/>
      <c r="J2942" s="149"/>
      <c r="K2942" s="39"/>
      <c r="L2942" s="145"/>
      <c r="M2942" s="145"/>
      <c r="N2942" s="62"/>
      <c r="O2942" s="315"/>
      <c r="Q2942" t="str">
        <f t="shared" si="908"/>
        <v/>
      </c>
      <c r="S2942" t="e">
        <f t="shared" ca="1" si="917"/>
        <v>#VALUE!</v>
      </c>
      <c r="T2942" t="e">
        <f t="shared" ca="1" si="914"/>
        <v>#VALUE!</v>
      </c>
      <c r="U2942">
        <f t="shared" si="918"/>
        <v>2868</v>
      </c>
      <c r="V2942">
        <v>239.91666666668601</v>
      </c>
      <c r="W2942">
        <f t="shared" si="921"/>
        <v>239</v>
      </c>
      <c r="X2942" t="str" cm="1">
        <f t="array" aca="1" ref="X2942" ca="1">IFERROR(INDEX('PC&amp;PD'!$A$1:$AS$19,ROW('PC&amp;PD'!$A$19),MATCH(INDIRECT(T2942),'PC&amp;PD'!$A$1:$AS$1,0)),"")</f>
        <v/>
      </c>
      <c r="AA2942" t="str">
        <f t="shared" si="909"/>
        <v/>
      </c>
      <c r="AB2942" t="str">
        <f t="shared" si="910"/>
        <v/>
      </c>
      <c r="AC2942" t="e">
        <f t="shared" ca="1" si="911"/>
        <v>#VALUE!</v>
      </c>
      <c r="AD2942" t="str" cm="1">
        <f t="array" aca="1" ref="AD2942" ca="1">IFERROR(IF((LEFT(INDIRECT("$F"&amp;$S2942),4))="GOTS",IF($G2942="Organic","GOTS_Organic_raw",(IF($G2942="Responsible","GOTS_Responsible",(IF($G2942="No Attribute (Conventional)","GOTS_conventional",(IF($G2942="Recycled Pre/Post-Consumer","GOTS_pre_post",(IF($G2942="In-Conversion","GOTS_in_conversion",(IF($G2942="Sustainably Sourced","Sustainably_sourced",(IF($G2942="Recycled pre-consumer organic","GOTS_recycled_organic",""))))))))))))),IF($G2942="Organic","Organic",(IF($G2942="Responsible","Responsible",(IF($G2942="No Attribute (Conventional)","No_Attribute_Conventional",(IF($G2942="Recycled Pre/Post-Consumer","Recycled_Pre_Post_Consumer",(IF($G2942="In-Conversion","In_Conversion",(IF($G2942="Recycled Pre-Consumer","Recycled_Pre_Consumer",(IF($G2942="Recycled Post-Consumer","Recycled_Post_Consumer",(IF($G2942="Sustainably Sourced","Sustainably_sourced",(IF($G2942="Recycled pre-consumer organic","GOTS_recycled_organic","")))))))))))))))))),"")</f>
        <v/>
      </c>
      <c r="AE2942" t="e" cm="1">
        <f t="array" aca="1" ref="AE2942" ca="1">IF($I2942="",IF(INDIRECT("$F"&amp;$S2942)="","",IF(LEFT(INDIRECT("$F"&amp;$S2942),3)="GRS","GRS_RCS_RM",IF((LEFT(INDIRECT("$F"&amp;$S2942),3))="RCS","GRS_RCS_RM",IF(INDIRECT("$F"&amp;$S2942)="OCS (No Label)","OCS_Conversion_RM",IF(LEFT(INDIRECT("$F"&amp;$S2942),3)="OCS","OCS_RM",IF(RIGHT(INDIRECT("$F"&amp;$S2942),10)="conversion","GOTS_RM_conversion",IF((LEFT(INDIRECT("$F"&amp;$S2942),4))="GOTS","GOTS_RM","Responsible_RM"))))))),"DELETERM")</f>
        <v>#VALUE!</v>
      </c>
      <c r="AF2942" t="e" cm="1">
        <f t="array" aca="1" ref="AF2942" ca="1">IF($S2942="","",INDIRECT("$Z"&amp;$S2942))</f>
        <v>#VALUE!</v>
      </c>
      <c r="AG2942" t="str">
        <f t="shared" si="912"/>
        <v/>
      </c>
      <c r="AH2942" t="str" cm="1">
        <f t="array" aca="1" ref="AH2942" ca="1">IFERROR(INDIRECT("$ag"&amp;S2942),"")</f>
        <v/>
      </c>
      <c r="AI2942" t="e" cm="1">
        <f t="array" aca="1" ref="AI2942" ca="1">INDIRECT("O"&amp;S2942)</f>
        <v>#VALUE!</v>
      </c>
      <c r="AJ2942" t="str">
        <f t="shared" si="913"/>
        <v/>
      </c>
    </row>
    <row r="2943" spans="1:36" ht="16.5" customHeight="1">
      <c r="A2943" s="128" t="str">
        <f>IF(B2943="","",COUNTA($B$63:$B2943))</f>
        <v/>
      </c>
      <c r="B2943" s="132"/>
      <c r="C2943" s="133"/>
      <c r="D2943" s="140"/>
      <c r="E2943" s="140"/>
      <c r="F2943" s="133"/>
      <c r="G2943" s="141"/>
      <c r="H2943" s="141"/>
      <c r="I2943" s="141"/>
      <c r="J2943" s="141"/>
      <c r="K2943" s="37"/>
      <c r="L2943" s="142" t="str">
        <f>IF(R2943="","",LEFT(R2943,LEN(R2943)-2))</f>
        <v/>
      </c>
      <c r="M2943" s="142"/>
      <c r="N2943" s="60"/>
      <c r="O2943" s="313"/>
      <c r="Q2943" t="str">
        <f t="shared" si="908"/>
        <v/>
      </c>
      <c r="R2943" t="str">
        <f t="shared" ref="R2943" si="928">CONCATENATE($Q2943,Q2944,Q2945,Q2946,Q2947,Q2948,$Q2949,$Q2950,$Q2951,$Q2952,$Q2953,$Q2954)</f>
        <v/>
      </c>
      <c r="S2943" t="e">
        <f t="shared" ca="1" si="917"/>
        <v>#VALUE!</v>
      </c>
      <c r="T2943" t="e">
        <f t="shared" ca="1" si="914"/>
        <v>#VALUE!</v>
      </c>
      <c r="U2943">
        <f t="shared" si="918"/>
        <v>2880</v>
      </c>
      <c r="V2943">
        <v>240.00000000001901</v>
      </c>
      <c r="W2943">
        <f t="shared" si="921"/>
        <v>240</v>
      </c>
      <c r="X2943" t="str" cm="1">
        <f t="array" aca="1" ref="X2943" ca="1">IFERROR(INDEX('PC&amp;PD'!$A$1:$AS$19,ROW('PC&amp;PD'!$A$19),MATCH(INDIRECT(T2943),'PC&amp;PD'!$A$1:$AS$1,0)),"")</f>
        <v/>
      </c>
      <c r="Z2943" t="str">
        <f t="shared" ref="Z2943" si="929">IFERROR(IF($F2943="OCS 100","OCS (OCS 100)",IF($F2943="OCS Blended","OCS (OCS Blended)",IF($F2943="OCS (No Label)","OCS (No Label)",IF($F2943="RCS 100","RCS (RCS 100)",IF($F2943="RCS Blended","RCS (RCS Blended)",IF($F2943="GRS","GRS (GRS)",IF($F2943="GRS (No Label)", "GRS (No Label)",IF($F2943="RDS","RDS (RDS)",IF($F2943="RWS","RWS (RWS)",IF($F2943="RAS","RAS (RAS)",IF($F2943="RMS","RMS (RMS)",IF($F2943="GOTS Organic","GOTS (Organic)",IF($F2943="GOTS Made with organic","GOTS (Made with Organic)",IF($F2943="GOTS Organic - in conversion","GOTS (Organic - In Conversion)",IF($F2943="GOTS Made with organic - in conversion","GOTS (Made with Organic - In Conversion)",""))))))))))))))),"")</f>
        <v/>
      </c>
      <c r="AA2943" t="str">
        <f t="shared" si="909"/>
        <v/>
      </c>
      <c r="AB2943" t="str">
        <f t="shared" si="910"/>
        <v/>
      </c>
      <c r="AC2943" t="e">
        <f t="shared" ca="1" si="911"/>
        <v>#VALUE!</v>
      </c>
      <c r="AD2943" t="str" cm="1">
        <f t="array" aca="1" ref="AD2943" ca="1">IFERROR(IF((LEFT(INDIRECT("$F"&amp;$S2943),4))="GOTS",IF($G2943="Organic","GOTS_Organic_raw",(IF($G2943="Responsible","GOTS_Responsible",(IF($G2943="No Attribute (Conventional)","GOTS_conventional",(IF($G2943="Recycled Pre/Post-Consumer","GOTS_pre_post",(IF($G2943="In-Conversion","GOTS_in_conversion",(IF($G2943="Sustainably Sourced","Sustainably_sourced",(IF($G2943="Recycled pre-consumer organic","GOTS_recycled_organic",""))))))))))))),IF($G2943="Organic","Organic",(IF($G2943="Responsible","Responsible",(IF($G2943="No Attribute (Conventional)","No_Attribute_Conventional",(IF($G2943="Recycled Pre/Post-Consumer","Recycled_Pre_Post_Consumer",(IF($G2943="In-Conversion","In_Conversion",(IF($G2943="Recycled Pre-Consumer","Recycled_Pre_Consumer",(IF($G2943="Recycled Post-Consumer","Recycled_Post_Consumer",(IF($G2943="Sustainably Sourced","Sustainably_sourced",(IF($G2943="Recycled pre-consumer organic","GOTS_recycled_organic","")))))))))))))))))),"")</f>
        <v/>
      </c>
      <c r="AE2943" t="e" cm="1">
        <f t="array" aca="1" ref="AE2943" ca="1">IF($I2943="",IF(INDIRECT("$F"&amp;$S2943)="","",IF(LEFT(INDIRECT("$F"&amp;$S2943),3)="GRS","GRS_RCS_RM",IF((LEFT(INDIRECT("$F"&amp;$S2943),3))="RCS","GRS_RCS_RM",IF(INDIRECT("$F"&amp;$S2943)="OCS (No Label)","OCS_Conversion_RM",IF(LEFT(INDIRECT("$F"&amp;$S2943),3)="OCS","OCS_RM",IF(RIGHT(INDIRECT("$F"&amp;$S2943),10)="conversion","GOTS_RM_conversion",IF((LEFT(INDIRECT("$F"&amp;$S2943),4))="GOTS","GOTS_RM","Responsible_RM"))))))),"DELETERM")</f>
        <v>#VALUE!</v>
      </c>
      <c r="AF2943" t="e" cm="1">
        <f t="array" aca="1" ref="AF2943" ca="1">IF($S2943="","",INDIRECT("$Z"&amp;$S2943))</f>
        <v>#VALUE!</v>
      </c>
      <c r="AG2943" t="str">
        <f t="shared" si="912"/>
        <v/>
      </c>
      <c r="AH2943" t="str" cm="1">
        <f t="array" aca="1" ref="AH2943" ca="1">IFERROR(INDIRECT("$ag"&amp;S2943),"")</f>
        <v/>
      </c>
      <c r="AI2943" t="e" cm="1">
        <f t="array" aca="1" ref="AI2943" ca="1">INDIRECT("O"&amp;S2943)</f>
        <v>#VALUE!</v>
      </c>
      <c r="AJ2943" t="str">
        <f t="shared" si="913"/>
        <v/>
      </c>
    </row>
    <row r="2944" spans="1:36" ht="16.5" customHeight="1">
      <c r="A2944" s="129"/>
      <c r="B2944" s="134"/>
      <c r="C2944" s="135"/>
      <c r="D2944" s="146"/>
      <c r="E2944" s="146"/>
      <c r="F2944" s="135"/>
      <c r="G2944" s="147"/>
      <c r="H2944" s="147"/>
      <c r="I2944" s="147"/>
      <c r="J2944" s="147"/>
      <c r="K2944" s="38"/>
      <c r="L2944" s="143"/>
      <c r="M2944" s="143"/>
      <c r="N2944" s="61"/>
      <c r="O2944" s="314"/>
      <c r="Q2944" t="str">
        <f t="shared" ref="Q2944:Q3007" si="930">IF(G2944="No Attribute (Conventional)",IF(OR($G2944="",$I2944="",$K2944=""),"",CONCATENATE($K2944," ",$AA2944," ",$I2944," + ")),IF(OR($G2944="",$I2944="",$K2944=""),"",CONCATENATE($K2944," ",$G2944," ",$I2944," + ")))</f>
        <v/>
      </c>
      <c r="S2944" t="e">
        <f t="shared" ca="1" si="917"/>
        <v>#VALUE!</v>
      </c>
      <c r="T2944" t="e">
        <f t="shared" ca="1" si="914"/>
        <v>#VALUE!</v>
      </c>
      <c r="U2944">
        <f t="shared" si="918"/>
        <v>2880</v>
      </c>
      <c r="V2944">
        <v>240.08333333335199</v>
      </c>
      <c r="W2944">
        <f t="shared" si="921"/>
        <v>240</v>
      </c>
      <c r="X2944" t="str" cm="1">
        <f t="array" aca="1" ref="X2944" ca="1">IFERROR(INDEX('PC&amp;PD'!$A$1:$AS$19,ROW('PC&amp;PD'!$A$19),MATCH(INDIRECT(T2944),'PC&amp;PD'!$A$1:$AS$1,0)),"")</f>
        <v/>
      </c>
      <c r="AA2944" t="str">
        <f t="shared" ref="AA2944:AA3007" si="931">IFERROR(IF(G2944="","",IF(G2944="No Attribute (Conventional)","",G2944)),"")</f>
        <v/>
      </c>
      <c r="AB2944" t="str">
        <f t="shared" ref="AB2944:AB3007" si="932">IFERROR(IF($F2944="OCS 100", "OCS_100",IF($F2944="OCS Blended", "OCS_Blended",IF($F2944="OCS (No Label)", "OCS_No_Label",IF($F2944="RCS 100", "RCS_100",IF($F2944="RCS Blended","RCS_Blended",IF($F2944="GRS","GRS",IF($F2944="GRS (No Label)", "GRS_No_Label",IF($F2944="RDS","RDS",IF($F2944="RWS","RWS",IF($F2944="RMS","RMS",IF($F2944="GOTS Organic","GOTS_Organic",IF($F2944="GOTS Made with organic","GOTS_Made_with_organic",IF($F2944="GOTS Organic - in conversion","GOTS_Organic_in_Conversion",IF($F2944="GOTS Made with organic - in conversion","GOTS_Made_with_Organic_in_Conversion",IF($F2944="RAS","RAS",IF($F2944="Rcs (No Label)","RCS_No_Label",IF($F2944="RWS (No Label)","RWS_No_Label",IF($F2944="RMS (No Label)","RMS_No_Label",IF($F2944="RAS (No Label)","RAS_No_Label",IF($F2944="RDS (No Label)","RDS_No_Label","")))))))))))))))))))),"")</f>
        <v/>
      </c>
      <c r="AC2944" t="e">
        <f t="shared" ref="AC2944:AC3007" ca="1" si="933">"$AB"&amp;S2944</f>
        <v>#VALUE!</v>
      </c>
      <c r="AD2944" t="str" cm="1">
        <f t="array" aca="1" ref="AD2944" ca="1">IFERROR(IF((LEFT(INDIRECT("$F"&amp;$S2944),4))="GOTS",IF($G2944="Organic","GOTS_Organic_raw",(IF($G2944="Responsible","GOTS_Responsible",(IF($G2944="No Attribute (Conventional)","GOTS_conventional",(IF($G2944="Recycled Pre/Post-Consumer","GOTS_pre_post",(IF($G2944="In-Conversion","GOTS_in_conversion",(IF($G2944="Sustainably Sourced","Sustainably_sourced",(IF($G2944="Recycled pre-consumer organic","GOTS_recycled_organic",""))))))))))))),IF($G2944="Organic","Organic",(IF($G2944="Responsible","Responsible",(IF($G2944="No Attribute (Conventional)","No_Attribute_Conventional",(IF($G2944="Recycled Pre/Post-Consumer","Recycled_Pre_Post_Consumer",(IF($G2944="In-Conversion","In_Conversion",(IF($G2944="Recycled Pre-Consumer","Recycled_Pre_Consumer",(IF($G2944="Recycled Post-Consumer","Recycled_Post_Consumer",(IF($G2944="Sustainably Sourced","Sustainably_sourced",(IF($G2944="Recycled pre-consumer organic","GOTS_recycled_organic","")))))))))))))))))),"")</f>
        <v/>
      </c>
      <c r="AE2944" t="e" cm="1">
        <f t="array" aca="1" ref="AE2944" ca="1">IF($I2944="",IF(INDIRECT("$F"&amp;$S2944)="","",IF(LEFT(INDIRECT("$F"&amp;$S2944),3)="GRS","GRS_RCS_RM",IF((LEFT(INDIRECT("$F"&amp;$S2944),3))="RCS","GRS_RCS_RM",IF(INDIRECT("$F"&amp;$S2944)="OCS (No Label)","OCS_Conversion_RM",IF(LEFT(INDIRECT("$F"&amp;$S2944),3)="OCS","OCS_RM",IF(RIGHT(INDIRECT("$F"&amp;$S2944),10)="conversion","GOTS_RM_conversion",IF((LEFT(INDIRECT("$F"&amp;$S2944),4))="GOTS","GOTS_RM","Responsible_RM"))))))),"DELETERM")</f>
        <v>#VALUE!</v>
      </c>
      <c r="AF2944" t="e" cm="1">
        <f t="array" aca="1" ref="AF2944" ca="1">IF($S2944="","",INDIRECT("$Z"&amp;$S2944))</f>
        <v>#VALUE!</v>
      </c>
      <c r="AG2944" t="str">
        <f t="shared" ref="AG2944:AG3007" si="934">IF(AND(AJ2944="",AJ2945="",AJ2946="",AJ2947="",AJ2948="",AJ2949="",AJ2950="",AJ2951="",AJ2952="",AJ2953="",AJ2954="",AJ2955=""),"",CONCATENATE(AJ2944, AJ2945, AJ2946, AJ2947,AJ2948, AJ2949, AJ2950, AJ2951, AJ2952, AJ2953, AJ2954,AJ2955))</f>
        <v/>
      </c>
      <c r="AH2944" t="str" cm="1">
        <f t="array" aca="1" ref="AH2944" ca="1">IFERROR(INDIRECT("$ag"&amp;S2944),"")</f>
        <v/>
      </c>
      <c r="AI2944" t="e" cm="1">
        <f t="array" aca="1" ref="AI2944" ca="1">INDIRECT("O"&amp;S2944)</f>
        <v>#VALUE!</v>
      </c>
      <c r="AJ2944" t="str">
        <f t="shared" ref="AJ2944:AJ3007" si="935">IF(OR(Y2944="",Y2944=0),"",Y2944&amp;", ")</f>
        <v/>
      </c>
    </row>
    <row r="2945" spans="1:36" ht="16.5" customHeight="1">
      <c r="A2945" s="129"/>
      <c r="B2945" s="134"/>
      <c r="C2945" s="135"/>
      <c r="D2945" s="146"/>
      <c r="E2945" s="146"/>
      <c r="F2945" s="135"/>
      <c r="G2945" s="147"/>
      <c r="H2945" s="147"/>
      <c r="I2945" s="147"/>
      <c r="J2945" s="147"/>
      <c r="K2945" s="38"/>
      <c r="L2945" s="143"/>
      <c r="M2945" s="143"/>
      <c r="N2945" s="61"/>
      <c r="O2945" s="314"/>
      <c r="Q2945" t="str">
        <f t="shared" si="930"/>
        <v/>
      </c>
      <c r="S2945" t="e">
        <f t="shared" ca="1" si="917"/>
        <v>#VALUE!</v>
      </c>
      <c r="T2945" t="e">
        <f t="shared" ca="1" si="914"/>
        <v>#VALUE!</v>
      </c>
      <c r="U2945">
        <f t="shared" si="918"/>
        <v>2880</v>
      </c>
      <c r="V2945">
        <v>240.16666666668601</v>
      </c>
      <c r="W2945">
        <f t="shared" si="921"/>
        <v>240</v>
      </c>
      <c r="X2945" t="str" cm="1">
        <f t="array" aca="1" ref="X2945" ca="1">IFERROR(INDEX('PC&amp;PD'!$A$1:$AS$19,ROW('PC&amp;PD'!$A$19),MATCH(INDIRECT(T2945),'PC&amp;PD'!$A$1:$AS$1,0)),"")</f>
        <v/>
      </c>
      <c r="AA2945" t="str">
        <f t="shared" si="931"/>
        <v/>
      </c>
      <c r="AB2945" t="str">
        <f t="shared" si="932"/>
        <v/>
      </c>
      <c r="AC2945" t="e">
        <f t="shared" ca="1" si="933"/>
        <v>#VALUE!</v>
      </c>
      <c r="AD2945" t="str" cm="1">
        <f t="array" aca="1" ref="AD2945" ca="1">IFERROR(IF((LEFT(INDIRECT("$F"&amp;$S2945),4))="GOTS",IF($G2945="Organic","GOTS_Organic_raw",(IF($G2945="Responsible","GOTS_Responsible",(IF($G2945="No Attribute (Conventional)","GOTS_conventional",(IF($G2945="Recycled Pre/Post-Consumer","GOTS_pre_post",(IF($G2945="In-Conversion","GOTS_in_conversion",(IF($G2945="Sustainably Sourced","Sustainably_sourced",(IF($G2945="Recycled pre-consumer organic","GOTS_recycled_organic",""))))))))))))),IF($G2945="Organic","Organic",(IF($G2945="Responsible","Responsible",(IF($G2945="No Attribute (Conventional)","No_Attribute_Conventional",(IF($G2945="Recycled Pre/Post-Consumer","Recycled_Pre_Post_Consumer",(IF($G2945="In-Conversion","In_Conversion",(IF($G2945="Recycled Pre-Consumer","Recycled_Pre_Consumer",(IF($G2945="Recycled Post-Consumer","Recycled_Post_Consumer",(IF($G2945="Sustainably Sourced","Sustainably_sourced",(IF($G2945="Recycled pre-consumer organic","GOTS_recycled_organic","")))))))))))))))))),"")</f>
        <v/>
      </c>
      <c r="AE2945" t="e" cm="1">
        <f t="array" aca="1" ref="AE2945" ca="1">IF($I2945="",IF(INDIRECT("$F"&amp;$S2945)="","",IF(LEFT(INDIRECT("$F"&amp;$S2945),3)="GRS","GRS_RCS_RM",IF((LEFT(INDIRECT("$F"&amp;$S2945),3))="RCS","GRS_RCS_RM",IF(INDIRECT("$F"&amp;$S2945)="OCS (No Label)","OCS_Conversion_RM",IF(LEFT(INDIRECT("$F"&amp;$S2945),3)="OCS","OCS_RM",IF(RIGHT(INDIRECT("$F"&amp;$S2945),10)="conversion","GOTS_RM_conversion",IF((LEFT(INDIRECT("$F"&amp;$S2945),4))="GOTS","GOTS_RM","Responsible_RM"))))))),"DELETERM")</f>
        <v>#VALUE!</v>
      </c>
      <c r="AF2945" t="e" cm="1">
        <f t="array" aca="1" ref="AF2945" ca="1">IF($S2945="","",INDIRECT("$Z"&amp;$S2945))</f>
        <v>#VALUE!</v>
      </c>
      <c r="AG2945" t="str">
        <f t="shared" si="934"/>
        <v/>
      </c>
      <c r="AH2945" t="str" cm="1">
        <f t="array" aca="1" ref="AH2945" ca="1">IFERROR(INDIRECT("$ag"&amp;S2945),"")</f>
        <v/>
      </c>
      <c r="AI2945" t="e" cm="1">
        <f t="array" aca="1" ref="AI2945" ca="1">INDIRECT("O"&amp;S2945)</f>
        <v>#VALUE!</v>
      </c>
      <c r="AJ2945" t="str">
        <f t="shared" si="935"/>
        <v/>
      </c>
    </row>
    <row r="2946" spans="1:36" ht="16.5" customHeight="1">
      <c r="A2946" s="129"/>
      <c r="B2946" s="134"/>
      <c r="C2946" s="135"/>
      <c r="D2946" s="146"/>
      <c r="E2946" s="146"/>
      <c r="F2946" s="135"/>
      <c r="G2946" s="147"/>
      <c r="H2946" s="147"/>
      <c r="I2946" s="147"/>
      <c r="J2946" s="147"/>
      <c r="K2946" s="38"/>
      <c r="L2946" s="143"/>
      <c r="M2946" s="143"/>
      <c r="N2946" s="61"/>
      <c r="O2946" s="314"/>
      <c r="Q2946" t="str">
        <f t="shared" si="930"/>
        <v/>
      </c>
      <c r="S2946" t="e">
        <f t="shared" ca="1" si="917"/>
        <v>#VALUE!</v>
      </c>
      <c r="T2946" t="e">
        <f t="shared" ref="T2946:T3009" ca="1" si="936">"$B"&amp;S2946</f>
        <v>#VALUE!</v>
      </c>
      <c r="U2946">
        <f t="shared" si="918"/>
        <v>2880</v>
      </c>
      <c r="V2946">
        <v>240.25000000001901</v>
      </c>
      <c r="W2946">
        <f t="shared" si="921"/>
        <v>240</v>
      </c>
      <c r="X2946" t="str" cm="1">
        <f t="array" aca="1" ref="X2946" ca="1">IFERROR(INDEX('PC&amp;PD'!$A$1:$AS$19,ROW('PC&amp;PD'!$A$19),MATCH(INDIRECT(T2946),'PC&amp;PD'!$A$1:$AS$1,0)),"")</f>
        <v/>
      </c>
      <c r="AA2946" t="str">
        <f t="shared" si="931"/>
        <v/>
      </c>
      <c r="AB2946" t="str">
        <f t="shared" si="932"/>
        <v/>
      </c>
      <c r="AC2946" t="e">
        <f t="shared" ca="1" si="933"/>
        <v>#VALUE!</v>
      </c>
      <c r="AD2946" t="str" cm="1">
        <f t="array" aca="1" ref="AD2946" ca="1">IFERROR(IF((LEFT(INDIRECT("$F"&amp;$S2946),4))="GOTS",IF($G2946="Organic","GOTS_Organic_raw",(IF($G2946="Responsible","GOTS_Responsible",(IF($G2946="No Attribute (Conventional)","GOTS_conventional",(IF($G2946="Recycled Pre/Post-Consumer","GOTS_pre_post",(IF($G2946="In-Conversion","GOTS_in_conversion",(IF($G2946="Sustainably Sourced","Sustainably_sourced",(IF($G2946="Recycled pre-consumer organic","GOTS_recycled_organic",""))))))))))))),IF($G2946="Organic","Organic",(IF($G2946="Responsible","Responsible",(IF($G2946="No Attribute (Conventional)","No_Attribute_Conventional",(IF($G2946="Recycled Pre/Post-Consumer","Recycled_Pre_Post_Consumer",(IF($G2946="In-Conversion","In_Conversion",(IF($G2946="Recycled Pre-Consumer","Recycled_Pre_Consumer",(IF($G2946="Recycled Post-Consumer","Recycled_Post_Consumer",(IF($G2946="Sustainably Sourced","Sustainably_sourced",(IF($G2946="Recycled pre-consumer organic","GOTS_recycled_organic","")))))))))))))))))),"")</f>
        <v/>
      </c>
      <c r="AE2946" t="e" cm="1">
        <f t="array" aca="1" ref="AE2946" ca="1">IF($I2946="",IF(INDIRECT("$F"&amp;$S2946)="","",IF(LEFT(INDIRECT("$F"&amp;$S2946),3)="GRS","GRS_RCS_RM",IF((LEFT(INDIRECT("$F"&amp;$S2946),3))="RCS","GRS_RCS_RM",IF(INDIRECT("$F"&amp;$S2946)="OCS (No Label)","OCS_Conversion_RM",IF(LEFT(INDIRECT("$F"&amp;$S2946),3)="OCS","OCS_RM",IF(RIGHT(INDIRECT("$F"&amp;$S2946),10)="conversion","GOTS_RM_conversion",IF((LEFT(INDIRECT("$F"&amp;$S2946),4))="GOTS","GOTS_RM","Responsible_RM"))))))),"DELETERM")</f>
        <v>#VALUE!</v>
      </c>
      <c r="AF2946" t="e" cm="1">
        <f t="array" aca="1" ref="AF2946" ca="1">IF($S2946="","",INDIRECT("$Z"&amp;$S2946))</f>
        <v>#VALUE!</v>
      </c>
      <c r="AG2946" t="str">
        <f t="shared" si="934"/>
        <v/>
      </c>
      <c r="AH2946" t="str" cm="1">
        <f t="array" aca="1" ref="AH2946" ca="1">IFERROR(INDIRECT("$ag"&amp;S2946),"")</f>
        <v/>
      </c>
      <c r="AI2946" t="e" cm="1">
        <f t="array" aca="1" ref="AI2946" ca="1">INDIRECT("O"&amp;S2946)</f>
        <v>#VALUE!</v>
      </c>
      <c r="AJ2946" t="str">
        <f t="shared" si="935"/>
        <v/>
      </c>
    </row>
    <row r="2947" spans="1:36" ht="16.5" customHeight="1">
      <c r="A2947" s="129"/>
      <c r="B2947" s="134"/>
      <c r="C2947" s="135"/>
      <c r="D2947" s="146"/>
      <c r="E2947" s="146"/>
      <c r="F2947" s="135"/>
      <c r="G2947" s="147"/>
      <c r="H2947" s="147"/>
      <c r="I2947" s="147"/>
      <c r="J2947" s="147"/>
      <c r="K2947" s="38"/>
      <c r="L2947" s="143"/>
      <c r="M2947" s="143"/>
      <c r="N2947" s="61"/>
      <c r="O2947" s="314"/>
      <c r="Q2947" t="str">
        <f t="shared" si="930"/>
        <v/>
      </c>
      <c r="S2947" t="e">
        <f t="shared" ca="1" si="917"/>
        <v>#VALUE!</v>
      </c>
      <c r="T2947" t="e">
        <f t="shared" ca="1" si="936"/>
        <v>#VALUE!</v>
      </c>
      <c r="U2947">
        <f t="shared" si="918"/>
        <v>2880</v>
      </c>
      <c r="V2947">
        <v>240.33333333335199</v>
      </c>
      <c r="W2947">
        <f t="shared" si="921"/>
        <v>240</v>
      </c>
      <c r="X2947" t="str" cm="1">
        <f t="array" aca="1" ref="X2947" ca="1">IFERROR(INDEX('PC&amp;PD'!$A$1:$AS$19,ROW('PC&amp;PD'!$A$19),MATCH(INDIRECT(T2947),'PC&amp;PD'!$A$1:$AS$1,0)),"")</f>
        <v/>
      </c>
      <c r="AA2947" t="str">
        <f t="shared" si="931"/>
        <v/>
      </c>
      <c r="AB2947" t="str">
        <f t="shared" si="932"/>
        <v/>
      </c>
      <c r="AC2947" t="e">
        <f t="shared" ca="1" si="933"/>
        <v>#VALUE!</v>
      </c>
      <c r="AD2947" t="str" cm="1">
        <f t="array" aca="1" ref="AD2947" ca="1">IFERROR(IF((LEFT(INDIRECT("$F"&amp;$S2947),4))="GOTS",IF($G2947="Organic","GOTS_Organic_raw",(IF($G2947="Responsible","GOTS_Responsible",(IF($G2947="No Attribute (Conventional)","GOTS_conventional",(IF($G2947="Recycled Pre/Post-Consumer","GOTS_pre_post",(IF($G2947="In-Conversion","GOTS_in_conversion",(IF($G2947="Sustainably Sourced","Sustainably_sourced",(IF($G2947="Recycled pre-consumer organic","GOTS_recycled_organic",""))))))))))))),IF($G2947="Organic","Organic",(IF($G2947="Responsible","Responsible",(IF($G2947="No Attribute (Conventional)","No_Attribute_Conventional",(IF($G2947="Recycled Pre/Post-Consumer","Recycled_Pre_Post_Consumer",(IF($G2947="In-Conversion","In_Conversion",(IF($G2947="Recycled Pre-Consumer","Recycled_Pre_Consumer",(IF($G2947="Recycled Post-Consumer","Recycled_Post_Consumer",(IF($G2947="Sustainably Sourced","Sustainably_sourced",(IF($G2947="Recycled pre-consumer organic","GOTS_recycled_organic","")))))))))))))))))),"")</f>
        <v/>
      </c>
      <c r="AE2947" t="e" cm="1">
        <f t="array" aca="1" ref="AE2947" ca="1">IF($I2947="",IF(INDIRECT("$F"&amp;$S2947)="","",IF(LEFT(INDIRECT("$F"&amp;$S2947),3)="GRS","GRS_RCS_RM",IF((LEFT(INDIRECT("$F"&amp;$S2947),3))="RCS","GRS_RCS_RM",IF(INDIRECT("$F"&amp;$S2947)="OCS (No Label)","OCS_Conversion_RM",IF(LEFT(INDIRECT("$F"&amp;$S2947),3)="OCS","OCS_RM",IF(RIGHT(INDIRECT("$F"&amp;$S2947),10)="conversion","GOTS_RM_conversion",IF((LEFT(INDIRECT("$F"&amp;$S2947),4))="GOTS","GOTS_RM","Responsible_RM"))))))),"DELETERM")</f>
        <v>#VALUE!</v>
      </c>
      <c r="AF2947" t="e" cm="1">
        <f t="array" aca="1" ref="AF2947" ca="1">IF($S2947="","",INDIRECT("$Z"&amp;$S2947))</f>
        <v>#VALUE!</v>
      </c>
      <c r="AG2947" t="str">
        <f t="shared" si="934"/>
        <v/>
      </c>
      <c r="AH2947" t="str" cm="1">
        <f t="array" aca="1" ref="AH2947" ca="1">IFERROR(INDIRECT("$ag"&amp;S2947),"")</f>
        <v/>
      </c>
      <c r="AI2947" t="e" cm="1">
        <f t="array" aca="1" ref="AI2947" ca="1">INDIRECT("O"&amp;S2947)</f>
        <v>#VALUE!</v>
      </c>
      <c r="AJ2947" t="str">
        <f t="shared" si="935"/>
        <v/>
      </c>
    </row>
    <row r="2948" spans="1:36" ht="16.5" customHeight="1">
      <c r="A2948" s="129"/>
      <c r="B2948" s="134"/>
      <c r="C2948" s="135"/>
      <c r="D2948" s="146"/>
      <c r="E2948" s="146"/>
      <c r="F2948" s="135"/>
      <c r="G2948" s="147"/>
      <c r="H2948" s="147"/>
      <c r="I2948" s="147"/>
      <c r="J2948" s="147"/>
      <c r="K2948" s="38"/>
      <c r="L2948" s="143"/>
      <c r="M2948" s="143"/>
      <c r="N2948" s="61"/>
      <c r="O2948" s="314"/>
      <c r="Q2948" t="str">
        <f t="shared" si="930"/>
        <v/>
      </c>
      <c r="S2948" t="e">
        <f t="shared" ca="1" si="917"/>
        <v>#VALUE!</v>
      </c>
      <c r="T2948" t="e">
        <f t="shared" ca="1" si="936"/>
        <v>#VALUE!</v>
      </c>
      <c r="U2948">
        <f t="shared" si="918"/>
        <v>2880</v>
      </c>
      <c r="V2948">
        <v>240.41666666668601</v>
      </c>
      <c r="W2948">
        <f t="shared" si="921"/>
        <v>240</v>
      </c>
      <c r="X2948" t="str" cm="1">
        <f t="array" aca="1" ref="X2948" ca="1">IFERROR(INDEX('PC&amp;PD'!$A$1:$AS$19,ROW('PC&amp;PD'!$A$19),MATCH(INDIRECT(T2948),'PC&amp;PD'!$A$1:$AS$1,0)),"")</f>
        <v/>
      </c>
      <c r="AA2948" t="str">
        <f t="shared" si="931"/>
        <v/>
      </c>
      <c r="AB2948" t="str">
        <f t="shared" si="932"/>
        <v/>
      </c>
      <c r="AC2948" t="e">
        <f t="shared" ca="1" si="933"/>
        <v>#VALUE!</v>
      </c>
      <c r="AD2948" t="str" cm="1">
        <f t="array" aca="1" ref="AD2948" ca="1">IFERROR(IF((LEFT(INDIRECT("$F"&amp;$S2948),4))="GOTS",IF($G2948="Organic","GOTS_Organic_raw",(IF($G2948="Responsible","GOTS_Responsible",(IF($G2948="No Attribute (Conventional)","GOTS_conventional",(IF($G2948="Recycled Pre/Post-Consumer","GOTS_pre_post",(IF($G2948="In-Conversion","GOTS_in_conversion",(IF($G2948="Sustainably Sourced","Sustainably_sourced",(IF($G2948="Recycled pre-consumer organic","GOTS_recycled_organic",""))))))))))))),IF($G2948="Organic","Organic",(IF($G2948="Responsible","Responsible",(IF($G2948="No Attribute (Conventional)","No_Attribute_Conventional",(IF($G2948="Recycled Pre/Post-Consumer","Recycled_Pre_Post_Consumer",(IF($G2948="In-Conversion","In_Conversion",(IF($G2948="Recycled Pre-Consumer","Recycled_Pre_Consumer",(IF($G2948="Recycled Post-Consumer","Recycled_Post_Consumer",(IF($G2948="Sustainably Sourced","Sustainably_sourced",(IF($G2948="Recycled pre-consumer organic","GOTS_recycled_organic","")))))))))))))))))),"")</f>
        <v/>
      </c>
      <c r="AE2948" t="e" cm="1">
        <f t="array" aca="1" ref="AE2948" ca="1">IF($I2948="",IF(INDIRECT("$F"&amp;$S2948)="","",IF(LEFT(INDIRECT("$F"&amp;$S2948),3)="GRS","GRS_RCS_RM",IF((LEFT(INDIRECT("$F"&amp;$S2948),3))="RCS","GRS_RCS_RM",IF(INDIRECT("$F"&amp;$S2948)="OCS (No Label)","OCS_Conversion_RM",IF(LEFT(INDIRECT("$F"&amp;$S2948),3)="OCS","OCS_RM",IF(RIGHT(INDIRECT("$F"&amp;$S2948),10)="conversion","GOTS_RM_conversion",IF((LEFT(INDIRECT("$F"&amp;$S2948),4))="GOTS","GOTS_RM","Responsible_RM"))))))),"DELETERM")</f>
        <v>#VALUE!</v>
      </c>
      <c r="AF2948" t="e" cm="1">
        <f t="array" aca="1" ref="AF2948" ca="1">IF($S2948="","",INDIRECT("$Z"&amp;$S2948))</f>
        <v>#VALUE!</v>
      </c>
      <c r="AG2948" t="str">
        <f t="shared" si="934"/>
        <v/>
      </c>
      <c r="AH2948" t="str" cm="1">
        <f t="array" aca="1" ref="AH2948" ca="1">IFERROR(INDIRECT("$ag"&amp;S2948),"")</f>
        <v/>
      </c>
      <c r="AI2948" t="e" cm="1">
        <f t="array" aca="1" ref="AI2948" ca="1">INDIRECT("O"&amp;S2948)</f>
        <v>#VALUE!</v>
      </c>
      <c r="AJ2948" t="str">
        <f t="shared" si="935"/>
        <v/>
      </c>
    </row>
    <row r="2949" spans="1:36" ht="16.5" customHeight="1">
      <c r="A2949" s="130"/>
      <c r="B2949" s="136"/>
      <c r="C2949" s="137"/>
      <c r="D2949" s="146"/>
      <c r="E2949" s="146"/>
      <c r="F2949" s="137"/>
      <c r="G2949" s="147"/>
      <c r="H2949" s="147"/>
      <c r="I2949" s="147"/>
      <c r="J2949" s="147"/>
      <c r="K2949" s="38"/>
      <c r="L2949" s="144"/>
      <c r="M2949" s="144"/>
      <c r="N2949" s="61"/>
      <c r="O2949" s="314"/>
      <c r="Q2949" t="str">
        <f t="shared" si="930"/>
        <v/>
      </c>
      <c r="S2949" t="e">
        <f t="shared" ca="1" si="917"/>
        <v>#VALUE!</v>
      </c>
      <c r="T2949" t="e">
        <f t="shared" ca="1" si="936"/>
        <v>#VALUE!</v>
      </c>
      <c r="U2949">
        <f t="shared" si="918"/>
        <v>2880</v>
      </c>
      <c r="V2949">
        <v>240.50000000001901</v>
      </c>
      <c r="W2949">
        <f t="shared" si="921"/>
        <v>240</v>
      </c>
      <c r="X2949" t="str" cm="1">
        <f t="array" aca="1" ref="X2949" ca="1">IFERROR(INDEX('PC&amp;PD'!$A$1:$AS$19,ROW('PC&amp;PD'!$A$19),MATCH(INDIRECT(T2949),'PC&amp;PD'!$A$1:$AS$1,0)),"")</f>
        <v/>
      </c>
      <c r="AA2949" t="str">
        <f t="shared" si="931"/>
        <v/>
      </c>
      <c r="AB2949" t="str">
        <f t="shared" si="932"/>
        <v/>
      </c>
      <c r="AC2949" t="e">
        <f t="shared" ca="1" si="933"/>
        <v>#VALUE!</v>
      </c>
      <c r="AD2949" t="str" cm="1">
        <f t="array" aca="1" ref="AD2949" ca="1">IFERROR(IF((LEFT(INDIRECT("$F"&amp;$S2949),4))="GOTS",IF($G2949="Organic","GOTS_Organic_raw",(IF($G2949="Responsible","GOTS_Responsible",(IF($G2949="No Attribute (Conventional)","GOTS_conventional",(IF($G2949="Recycled Pre/Post-Consumer","GOTS_pre_post",(IF($G2949="In-Conversion","GOTS_in_conversion",(IF($G2949="Sustainably Sourced","Sustainably_sourced",(IF($G2949="Recycled pre-consumer organic","GOTS_recycled_organic",""))))))))))))),IF($G2949="Organic","Organic",(IF($G2949="Responsible","Responsible",(IF($G2949="No Attribute (Conventional)","No_Attribute_Conventional",(IF($G2949="Recycled Pre/Post-Consumer","Recycled_Pre_Post_Consumer",(IF($G2949="In-Conversion","In_Conversion",(IF($G2949="Recycled Pre-Consumer","Recycled_Pre_Consumer",(IF($G2949="Recycled Post-Consumer","Recycled_Post_Consumer",(IF($G2949="Sustainably Sourced","Sustainably_sourced",(IF($G2949="Recycled pre-consumer organic","GOTS_recycled_organic","")))))))))))))))))),"")</f>
        <v/>
      </c>
      <c r="AE2949" t="e" cm="1">
        <f t="array" aca="1" ref="AE2949" ca="1">IF($I2949="",IF(INDIRECT("$F"&amp;$S2949)="","",IF(LEFT(INDIRECT("$F"&amp;$S2949),3)="GRS","GRS_RCS_RM",IF((LEFT(INDIRECT("$F"&amp;$S2949),3))="RCS","GRS_RCS_RM",IF(INDIRECT("$F"&amp;$S2949)="OCS (No Label)","OCS_Conversion_RM",IF(LEFT(INDIRECT("$F"&amp;$S2949),3)="OCS","OCS_RM",IF(RIGHT(INDIRECT("$F"&amp;$S2949),10)="conversion","GOTS_RM_conversion",IF((LEFT(INDIRECT("$F"&amp;$S2949),4))="GOTS","GOTS_RM","Responsible_RM"))))))),"DELETERM")</f>
        <v>#VALUE!</v>
      </c>
      <c r="AF2949" t="e" cm="1">
        <f t="array" aca="1" ref="AF2949" ca="1">IF($S2949="","",INDIRECT("$Z"&amp;$S2949))</f>
        <v>#VALUE!</v>
      </c>
      <c r="AG2949" t="str">
        <f t="shared" si="934"/>
        <v/>
      </c>
      <c r="AH2949" t="str" cm="1">
        <f t="array" aca="1" ref="AH2949" ca="1">IFERROR(INDIRECT("$ag"&amp;S2949),"")</f>
        <v/>
      </c>
      <c r="AI2949" t="e" cm="1">
        <f t="array" aca="1" ref="AI2949" ca="1">INDIRECT("O"&amp;S2949)</f>
        <v>#VALUE!</v>
      </c>
      <c r="AJ2949" t="str">
        <f t="shared" si="935"/>
        <v/>
      </c>
    </row>
    <row r="2950" spans="1:36" ht="16.5" customHeight="1">
      <c r="A2950" s="130"/>
      <c r="B2950" s="136"/>
      <c r="C2950" s="137"/>
      <c r="D2950" s="146"/>
      <c r="E2950" s="146"/>
      <c r="F2950" s="137"/>
      <c r="G2950" s="147"/>
      <c r="H2950" s="147"/>
      <c r="I2950" s="147"/>
      <c r="J2950" s="147"/>
      <c r="K2950" s="38"/>
      <c r="L2950" s="144"/>
      <c r="M2950" s="144"/>
      <c r="N2950" s="61"/>
      <c r="O2950" s="314"/>
      <c r="Q2950" t="str">
        <f t="shared" si="930"/>
        <v/>
      </c>
      <c r="S2950" t="e">
        <f t="shared" ca="1" si="917"/>
        <v>#VALUE!</v>
      </c>
      <c r="T2950" t="e">
        <f t="shared" ca="1" si="936"/>
        <v>#VALUE!</v>
      </c>
      <c r="U2950">
        <f t="shared" si="918"/>
        <v>2880</v>
      </c>
      <c r="V2950">
        <v>240.58333333335199</v>
      </c>
      <c r="W2950">
        <f t="shared" si="921"/>
        <v>240</v>
      </c>
      <c r="X2950" t="str" cm="1">
        <f t="array" aca="1" ref="X2950" ca="1">IFERROR(INDEX('PC&amp;PD'!$A$1:$AS$19,ROW('PC&amp;PD'!$A$19),MATCH(INDIRECT(T2950),'PC&amp;PD'!$A$1:$AS$1,0)),"")</f>
        <v/>
      </c>
      <c r="AA2950" t="str">
        <f t="shared" si="931"/>
        <v/>
      </c>
      <c r="AB2950" t="str">
        <f t="shared" si="932"/>
        <v/>
      </c>
      <c r="AC2950" t="e">
        <f t="shared" ca="1" si="933"/>
        <v>#VALUE!</v>
      </c>
      <c r="AD2950" t="str" cm="1">
        <f t="array" aca="1" ref="AD2950" ca="1">IFERROR(IF((LEFT(INDIRECT("$F"&amp;$S2950),4))="GOTS",IF($G2950="Organic","GOTS_Organic_raw",(IF($G2950="Responsible","GOTS_Responsible",(IF($G2950="No Attribute (Conventional)","GOTS_conventional",(IF($G2950="Recycled Pre/Post-Consumer","GOTS_pre_post",(IF($G2950="In-Conversion","GOTS_in_conversion",(IF($G2950="Sustainably Sourced","Sustainably_sourced",(IF($G2950="Recycled pre-consumer organic","GOTS_recycled_organic",""))))))))))))),IF($G2950="Organic","Organic",(IF($G2950="Responsible","Responsible",(IF($G2950="No Attribute (Conventional)","No_Attribute_Conventional",(IF($G2950="Recycled Pre/Post-Consumer","Recycled_Pre_Post_Consumer",(IF($G2950="In-Conversion","In_Conversion",(IF($G2950="Recycled Pre-Consumer","Recycled_Pre_Consumer",(IF($G2950="Recycled Post-Consumer","Recycled_Post_Consumer",(IF($G2950="Sustainably Sourced","Sustainably_sourced",(IF($G2950="Recycled pre-consumer organic","GOTS_recycled_organic","")))))))))))))))))),"")</f>
        <v/>
      </c>
      <c r="AE2950" t="e" cm="1">
        <f t="array" aca="1" ref="AE2950" ca="1">IF($I2950="",IF(INDIRECT("$F"&amp;$S2950)="","",IF(LEFT(INDIRECT("$F"&amp;$S2950),3)="GRS","GRS_RCS_RM",IF((LEFT(INDIRECT("$F"&amp;$S2950),3))="RCS","GRS_RCS_RM",IF(INDIRECT("$F"&amp;$S2950)="OCS (No Label)","OCS_Conversion_RM",IF(LEFT(INDIRECT("$F"&amp;$S2950),3)="OCS","OCS_RM",IF(RIGHT(INDIRECT("$F"&amp;$S2950),10)="conversion","GOTS_RM_conversion",IF((LEFT(INDIRECT("$F"&amp;$S2950),4))="GOTS","GOTS_RM","Responsible_RM"))))))),"DELETERM")</f>
        <v>#VALUE!</v>
      </c>
      <c r="AF2950" t="e" cm="1">
        <f t="array" aca="1" ref="AF2950" ca="1">IF($S2950="","",INDIRECT("$Z"&amp;$S2950))</f>
        <v>#VALUE!</v>
      </c>
      <c r="AG2950" t="str">
        <f t="shared" si="934"/>
        <v/>
      </c>
      <c r="AH2950" t="str" cm="1">
        <f t="array" aca="1" ref="AH2950" ca="1">IFERROR(INDIRECT("$ag"&amp;S2950),"")</f>
        <v/>
      </c>
      <c r="AI2950" t="e" cm="1">
        <f t="array" aca="1" ref="AI2950" ca="1">INDIRECT("O"&amp;S2950)</f>
        <v>#VALUE!</v>
      </c>
      <c r="AJ2950" t="str">
        <f t="shared" si="935"/>
        <v/>
      </c>
    </row>
    <row r="2951" spans="1:36" ht="16.5" customHeight="1">
      <c r="A2951" s="130"/>
      <c r="B2951" s="136"/>
      <c r="C2951" s="137"/>
      <c r="D2951" s="146"/>
      <c r="E2951" s="146"/>
      <c r="F2951" s="137"/>
      <c r="G2951" s="147"/>
      <c r="H2951" s="147"/>
      <c r="I2951" s="147"/>
      <c r="J2951" s="147"/>
      <c r="K2951" s="38"/>
      <c r="L2951" s="144"/>
      <c r="M2951" s="144"/>
      <c r="N2951" s="61"/>
      <c r="O2951" s="314"/>
      <c r="Q2951" t="str">
        <f t="shared" si="930"/>
        <v/>
      </c>
      <c r="S2951" t="e">
        <f t="shared" ca="1" si="917"/>
        <v>#VALUE!</v>
      </c>
      <c r="T2951" t="e">
        <f t="shared" ca="1" si="936"/>
        <v>#VALUE!</v>
      </c>
      <c r="U2951">
        <f t="shared" si="918"/>
        <v>2880</v>
      </c>
      <c r="V2951">
        <v>240.66666666668601</v>
      </c>
      <c r="W2951">
        <f t="shared" si="921"/>
        <v>240</v>
      </c>
      <c r="X2951" t="str" cm="1">
        <f t="array" aca="1" ref="X2951" ca="1">IFERROR(INDEX('PC&amp;PD'!$A$1:$AS$19,ROW('PC&amp;PD'!$A$19),MATCH(INDIRECT(T2951),'PC&amp;PD'!$A$1:$AS$1,0)),"")</f>
        <v/>
      </c>
      <c r="AA2951" t="str">
        <f t="shared" si="931"/>
        <v/>
      </c>
      <c r="AB2951" t="str">
        <f t="shared" si="932"/>
        <v/>
      </c>
      <c r="AC2951" t="e">
        <f t="shared" ca="1" si="933"/>
        <v>#VALUE!</v>
      </c>
      <c r="AD2951" t="str" cm="1">
        <f t="array" aca="1" ref="AD2951" ca="1">IFERROR(IF((LEFT(INDIRECT("$F"&amp;$S2951),4))="GOTS",IF($G2951="Organic","GOTS_Organic_raw",(IF($G2951="Responsible","GOTS_Responsible",(IF($G2951="No Attribute (Conventional)","GOTS_conventional",(IF($G2951="Recycled Pre/Post-Consumer","GOTS_pre_post",(IF($G2951="In-Conversion","GOTS_in_conversion",(IF($G2951="Sustainably Sourced","Sustainably_sourced",(IF($G2951="Recycled pre-consumer organic","GOTS_recycled_organic",""))))))))))))),IF($G2951="Organic","Organic",(IF($G2951="Responsible","Responsible",(IF($G2951="No Attribute (Conventional)","No_Attribute_Conventional",(IF($G2951="Recycled Pre/Post-Consumer","Recycled_Pre_Post_Consumer",(IF($G2951="In-Conversion","In_Conversion",(IF($G2951="Recycled Pre-Consumer","Recycled_Pre_Consumer",(IF($G2951="Recycled Post-Consumer","Recycled_Post_Consumer",(IF($G2951="Sustainably Sourced","Sustainably_sourced",(IF($G2951="Recycled pre-consumer organic","GOTS_recycled_organic","")))))))))))))))))),"")</f>
        <v/>
      </c>
      <c r="AE2951" t="e" cm="1">
        <f t="array" aca="1" ref="AE2951" ca="1">IF($I2951="",IF(INDIRECT("$F"&amp;$S2951)="","",IF(LEFT(INDIRECT("$F"&amp;$S2951),3)="GRS","GRS_RCS_RM",IF((LEFT(INDIRECT("$F"&amp;$S2951),3))="RCS","GRS_RCS_RM",IF(INDIRECT("$F"&amp;$S2951)="OCS (No Label)","OCS_Conversion_RM",IF(LEFT(INDIRECT("$F"&amp;$S2951),3)="OCS","OCS_RM",IF(RIGHT(INDIRECT("$F"&amp;$S2951),10)="conversion","GOTS_RM_conversion",IF((LEFT(INDIRECT("$F"&amp;$S2951),4))="GOTS","GOTS_RM","Responsible_RM"))))))),"DELETERM")</f>
        <v>#VALUE!</v>
      </c>
      <c r="AF2951" t="e" cm="1">
        <f t="array" aca="1" ref="AF2951" ca="1">IF($S2951="","",INDIRECT("$Z"&amp;$S2951))</f>
        <v>#VALUE!</v>
      </c>
      <c r="AG2951" t="str">
        <f t="shared" si="934"/>
        <v/>
      </c>
      <c r="AH2951" t="str" cm="1">
        <f t="array" aca="1" ref="AH2951" ca="1">IFERROR(INDIRECT("$ag"&amp;S2951),"")</f>
        <v/>
      </c>
      <c r="AI2951" t="e" cm="1">
        <f t="array" aca="1" ref="AI2951" ca="1">INDIRECT("O"&amp;S2951)</f>
        <v>#VALUE!</v>
      </c>
      <c r="AJ2951" t="str">
        <f t="shared" si="935"/>
        <v/>
      </c>
    </row>
    <row r="2952" spans="1:36" ht="16.5" customHeight="1">
      <c r="A2952" s="130"/>
      <c r="B2952" s="136"/>
      <c r="C2952" s="137"/>
      <c r="D2952" s="146"/>
      <c r="E2952" s="146"/>
      <c r="F2952" s="137"/>
      <c r="G2952" s="147"/>
      <c r="H2952" s="147"/>
      <c r="I2952" s="147"/>
      <c r="J2952" s="147"/>
      <c r="K2952" s="38"/>
      <c r="L2952" s="144"/>
      <c r="M2952" s="144"/>
      <c r="N2952" s="61"/>
      <c r="O2952" s="314"/>
      <c r="Q2952" t="str">
        <f t="shared" si="930"/>
        <v/>
      </c>
      <c r="S2952" t="e">
        <f t="shared" ca="1" si="917"/>
        <v>#VALUE!</v>
      </c>
      <c r="T2952" t="e">
        <f t="shared" ca="1" si="936"/>
        <v>#VALUE!</v>
      </c>
      <c r="U2952">
        <f t="shared" si="918"/>
        <v>2880</v>
      </c>
      <c r="V2952">
        <v>240.75000000001901</v>
      </c>
      <c r="W2952">
        <f t="shared" si="921"/>
        <v>240</v>
      </c>
      <c r="X2952" t="str" cm="1">
        <f t="array" aca="1" ref="X2952" ca="1">IFERROR(INDEX('PC&amp;PD'!$A$1:$AS$19,ROW('PC&amp;PD'!$A$19),MATCH(INDIRECT(T2952),'PC&amp;PD'!$A$1:$AS$1,0)),"")</f>
        <v/>
      </c>
      <c r="AA2952" t="str">
        <f t="shared" si="931"/>
        <v/>
      </c>
      <c r="AB2952" t="str">
        <f t="shared" si="932"/>
        <v/>
      </c>
      <c r="AC2952" t="e">
        <f t="shared" ca="1" si="933"/>
        <v>#VALUE!</v>
      </c>
      <c r="AD2952" t="str" cm="1">
        <f t="array" aca="1" ref="AD2952" ca="1">IFERROR(IF((LEFT(INDIRECT("$F"&amp;$S2952),4))="GOTS",IF($G2952="Organic","GOTS_Organic_raw",(IF($G2952="Responsible","GOTS_Responsible",(IF($G2952="No Attribute (Conventional)","GOTS_conventional",(IF($G2952="Recycled Pre/Post-Consumer","GOTS_pre_post",(IF($G2952="In-Conversion","GOTS_in_conversion",(IF($G2952="Sustainably Sourced","Sustainably_sourced",(IF($G2952="Recycled pre-consumer organic","GOTS_recycled_organic",""))))))))))))),IF($G2952="Organic","Organic",(IF($G2952="Responsible","Responsible",(IF($G2952="No Attribute (Conventional)","No_Attribute_Conventional",(IF($G2952="Recycled Pre/Post-Consumer","Recycled_Pre_Post_Consumer",(IF($G2952="In-Conversion","In_Conversion",(IF($G2952="Recycled Pre-Consumer","Recycled_Pre_Consumer",(IF($G2952="Recycled Post-Consumer","Recycled_Post_Consumer",(IF($G2952="Sustainably Sourced","Sustainably_sourced",(IF($G2952="Recycled pre-consumer organic","GOTS_recycled_organic","")))))))))))))))))),"")</f>
        <v/>
      </c>
      <c r="AE2952" t="e" cm="1">
        <f t="array" aca="1" ref="AE2952" ca="1">IF($I2952="",IF(INDIRECT("$F"&amp;$S2952)="","",IF(LEFT(INDIRECT("$F"&amp;$S2952),3)="GRS","GRS_RCS_RM",IF((LEFT(INDIRECT("$F"&amp;$S2952),3))="RCS","GRS_RCS_RM",IF(INDIRECT("$F"&amp;$S2952)="OCS (No Label)","OCS_Conversion_RM",IF(LEFT(INDIRECT("$F"&amp;$S2952),3)="OCS","OCS_RM",IF(RIGHT(INDIRECT("$F"&amp;$S2952),10)="conversion","GOTS_RM_conversion",IF((LEFT(INDIRECT("$F"&amp;$S2952),4))="GOTS","GOTS_RM","Responsible_RM"))))))),"DELETERM")</f>
        <v>#VALUE!</v>
      </c>
      <c r="AF2952" t="e" cm="1">
        <f t="array" aca="1" ref="AF2952" ca="1">IF($S2952="","",INDIRECT("$Z"&amp;$S2952))</f>
        <v>#VALUE!</v>
      </c>
      <c r="AG2952" t="str">
        <f t="shared" si="934"/>
        <v/>
      </c>
      <c r="AH2952" t="str" cm="1">
        <f t="array" aca="1" ref="AH2952" ca="1">IFERROR(INDIRECT("$ag"&amp;S2952),"")</f>
        <v/>
      </c>
      <c r="AI2952" t="e" cm="1">
        <f t="array" aca="1" ref="AI2952" ca="1">INDIRECT("O"&amp;S2952)</f>
        <v>#VALUE!</v>
      </c>
      <c r="AJ2952" t="str">
        <f t="shared" si="935"/>
        <v/>
      </c>
    </row>
    <row r="2953" spans="1:36" ht="16.5" customHeight="1">
      <c r="A2953" s="130"/>
      <c r="B2953" s="136"/>
      <c r="C2953" s="137"/>
      <c r="D2953" s="146"/>
      <c r="E2953" s="146"/>
      <c r="F2953" s="137"/>
      <c r="G2953" s="147"/>
      <c r="H2953" s="147"/>
      <c r="I2953" s="147"/>
      <c r="J2953" s="147"/>
      <c r="K2953" s="38"/>
      <c r="L2953" s="144"/>
      <c r="M2953" s="144"/>
      <c r="N2953" s="61"/>
      <c r="O2953" s="314"/>
      <c r="Q2953" t="str">
        <f t="shared" si="930"/>
        <v/>
      </c>
      <c r="S2953" t="e">
        <f t="shared" ca="1" si="917"/>
        <v>#VALUE!</v>
      </c>
      <c r="T2953" t="e">
        <f t="shared" ca="1" si="936"/>
        <v>#VALUE!</v>
      </c>
      <c r="U2953">
        <f t="shared" si="918"/>
        <v>2880</v>
      </c>
      <c r="V2953">
        <v>240.83333333335199</v>
      </c>
      <c r="W2953">
        <f t="shared" si="921"/>
        <v>240</v>
      </c>
      <c r="X2953" t="str" cm="1">
        <f t="array" aca="1" ref="X2953" ca="1">IFERROR(INDEX('PC&amp;PD'!$A$1:$AS$19,ROW('PC&amp;PD'!$A$19),MATCH(INDIRECT(T2953),'PC&amp;PD'!$A$1:$AS$1,0)),"")</f>
        <v/>
      </c>
      <c r="AA2953" t="str">
        <f t="shared" si="931"/>
        <v/>
      </c>
      <c r="AB2953" t="str">
        <f t="shared" si="932"/>
        <v/>
      </c>
      <c r="AC2953" t="e">
        <f t="shared" ca="1" si="933"/>
        <v>#VALUE!</v>
      </c>
      <c r="AD2953" t="str" cm="1">
        <f t="array" aca="1" ref="AD2953" ca="1">IFERROR(IF((LEFT(INDIRECT("$F"&amp;$S2953),4))="GOTS",IF($G2953="Organic","GOTS_Organic_raw",(IF($G2953="Responsible","GOTS_Responsible",(IF($G2953="No Attribute (Conventional)","GOTS_conventional",(IF($G2953="Recycled Pre/Post-Consumer","GOTS_pre_post",(IF($G2953="In-Conversion","GOTS_in_conversion",(IF($G2953="Sustainably Sourced","Sustainably_sourced",(IF($G2953="Recycled pre-consumer organic","GOTS_recycled_organic",""))))))))))))),IF($G2953="Organic","Organic",(IF($G2953="Responsible","Responsible",(IF($G2953="No Attribute (Conventional)","No_Attribute_Conventional",(IF($G2953="Recycled Pre/Post-Consumer","Recycled_Pre_Post_Consumer",(IF($G2953="In-Conversion","In_Conversion",(IF($G2953="Recycled Pre-Consumer","Recycled_Pre_Consumer",(IF($G2953="Recycled Post-Consumer","Recycled_Post_Consumer",(IF($G2953="Sustainably Sourced","Sustainably_sourced",(IF($G2953="Recycled pre-consumer organic","GOTS_recycled_organic","")))))))))))))))))),"")</f>
        <v/>
      </c>
      <c r="AE2953" t="e" cm="1">
        <f t="array" aca="1" ref="AE2953" ca="1">IF($I2953="",IF(INDIRECT("$F"&amp;$S2953)="","",IF(LEFT(INDIRECT("$F"&amp;$S2953),3)="GRS","GRS_RCS_RM",IF((LEFT(INDIRECT("$F"&amp;$S2953),3))="RCS","GRS_RCS_RM",IF(INDIRECT("$F"&amp;$S2953)="OCS (No Label)","OCS_Conversion_RM",IF(LEFT(INDIRECT("$F"&amp;$S2953),3)="OCS","OCS_RM",IF(RIGHT(INDIRECT("$F"&amp;$S2953),10)="conversion","GOTS_RM_conversion",IF((LEFT(INDIRECT("$F"&amp;$S2953),4))="GOTS","GOTS_RM","Responsible_RM"))))))),"DELETERM")</f>
        <v>#VALUE!</v>
      </c>
      <c r="AF2953" t="e" cm="1">
        <f t="array" aca="1" ref="AF2953" ca="1">IF($S2953="","",INDIRECT("$Z"&amp;$S2953))</f>
        <v>#VALUE!</v>
      </c>
      <c r="AG2953" t="str">
        <f t="shared" si="934"/>
        <v/>
      </c>
      <c r="AH2953" t="str" cm="1">
        <f t="array" aca="1" ref="AH2953" ca="1">IFERROR(INDIRECT("$ag"&amp;S2953),"")</f>
        <v/>
      </c>
      <c r="AI2953" t="e" cm="1">
        <f t="array" aca="1" ref="AI2953" ca="1">INDIRECT("O"&amp;S2953)</f>
        <v>#VALUE!</v>
      </c>
      <c r="AJ2953" t="str">
        <f t="shared" si="935"/>
        <v/>
      </c>
    </row>
    <row r="2954" spans="1:36" ht="16.5" customHeight="1" thickBot="1">
      <c r="A2954" s="131"/>
      <c r="B2954" s="138"/>
      <c r="C2954" s="139"/>
      <c r="D2954" s="148"/>
      <c r="E2954" s="148"/>
      <c r="F2954" s="139"/>
      <c r="G2954" s="149"/>
      <c r="H2954" s="149"/>
      <c r="I2954" s="149"/>
      <c r="J2954" s="149"/>
      <c r="K2954" s="39"/>
      <c r="L2954" s="145"/>
      <c r="M2954" s="145"/>
      <c r="N2954" s="62"/>
      <c r="O2954" s="315"/>
      <c r="Q2954" t="str">
        <f t="shared" si="930"/>
        <v/>
      </c>
      <c r="S2954" t="e">
        <f t="shared" ca="1" si="917"/>
        <v>#VALUE!</v>
      </c>
      <c r="T2954" t="e">
        <f t="shared" ca="1" si="936"/>
        <v>#VALUE!</v>
      </c>
      <c r="U2954">
        <f t="shared" si="918"/>
        <v>2880</v>
      </c>
      <c r="V2954">
        <v>240.91666666668601</v>
      </c>
      <c r="W2954">
        <f t="shared" si="921"/>
        <v>240</v>
      </c>
      <c r="X2954" t="str" cm="1">
        <f t="array" aca="1" ref="X2954" ca="1">IFERROR(INDEX('PC&amp;PD'!$A$1:$AS$19,ROW('PC&amp;PD'!$A$19),MATCH(INDIRECT(T2954),'PC&amp;PD'!$A$1:$AS$1,0)),"")</f>
        <v/>
      </c>
      <c r="AA2954" t="str">
        <f t="shared" si="931"/>
        <v/>
      </c>
      <c r="AB2954" t="str">
        <f t="shared" si="932"/>
        <v/>
      </c>
      <c r="AC2954" t="e">
        <f t="shared" ca="1" si="933"/>
        <v>#VALUE!</v>
      </c>
      <c r="AD2954" t="str" cm="1">
        <f t="array" aca="1" ref="AD2954" ca="1">IFERROR(IF((LEFT(INDIRECT("$F"&amp;$S2954),4))="GOTS",IF($G2954="Organic","GOTS_Organic_raw",(IF($G2954="Responsible","GOTS_Responsible",(IF($G2954="No Attribute (Conventional)","GOTS_conventional",(IF($G2954="Recycled Pre/Post-Consumer","GOTS_pre_post",(IF($G2954="In-Conversion","GOTS_in_conversion",(IF($G2954="Sustainably Sourced","Sustainably_sourced",(IF($G2954="Recycled pre-consumer organic","GOTS_recycled_organic",""))))))))))))),IF($G2954="Organic","Organic",(IF($G2954="Responsible","Responsible",(IF($G2954="No Attribute (Conventional)","No_Attribute_Conventional",(IF($G2954="Recycled Pre/Post-Consumer","Recycled_Pre_Post_Consumer",(IF($G2954="In-Conversion","In_Conversion",(IF($G2954="Recycled Pre-Consumer","Recycled_Pre_Consumer",(IF($G2954="Recycled Post-Consumer","Recycled_Post_Consumer",(IF($G2954="Sustainably Sourced","Sustainably_sourced",(IF($G2954="Recycled pre-consumer organic","GOTS_recycled_organic","")))))))))))))))))),"")</f>
        <v/>
      </c>
      <c r="AE2954" t="e" cm="1">
        <f t="array" aca="1" ref="AE2954" ca="1">IF($I2954="",IF(INDIRECT("$F"&amp;$S2954)="","",IF(LEFT(INDIRECT("$F"&amp;$S2954),3)="GRS","GRS_RCS_RM",IF((LEFT(INDIRECT("$F"&amp;$S2954),3))="RCS","GRS_RCS_RM",IF(INDIRECT("$F"&amp;$S2954)="OCS (No Label)","OCS_Conversion_RM",IF(LEFT(INDIRECT("$F"&amp;$S2954),3)="OCS","OCS_RM",IF(RIGHT(INDIRECT("$F"&amp;$S2954),10)="conversion","GOTS_RM_conversion",IF((LEFT(INDIRECT("$F"&amp;$S2954),4))="GOTS","GOTS_RM","Responsible_RM"))))))),"DELETERM")</f>
        <v>#VALUE!</v>
      </c>
      <c r="AF2954" t="e" cm="1">
        <f t="array" aca="1" ref="AF2954" ca="1">IF($S2954="","",INDIRECT("$Z"&amp;$S2954))</f>
        <v>#VALUE!</v>
      </c>
      <c r="AG2954" t="str">
        <f t="shared" si="934"/>
        <v/>
      </c>
      <c r="AH2954" t="str" cm="1">
        <f t="array" aca="1" ref="AH2954" ca="1">IFERROR(INDIRECT("$ag"&amp;S2954),"")</f>
        <v/>
      </c>
      <c r="AI2954" t="e" cm="1">
        <f t="array" aca="1" ref="AI2954" ca="1">INDIRECT("O"&amp;S2954)</f>
        <v>#VALUE!</v>
      </c>
      <c r="AJ2954" t="str">
        <f t="shared" si="935"/>
        <v/>
      </c>
    </row>
    <row r="2955" spans="1:36" ht="16.5" customHeight="1">
      <c r="A2955" s="128" t="str">
        <f>IF(B2955="","",COUNTA($B$63:$B2955))</f>
        <v/>
      </c>
      <c r="B2955" s="132"/>
      <c r="C2955" s="133"/>
      <c r="D2955" s="140"/>
      <c r="E2955" s="140"/>
      <c r="F2955" s="133"/>
      <c r="G2955" s="141"/>
      <c r="H2955" s="141"/>
      <c r="I2955" s="141"/>
      <c r="J2955" s="141"/>
      <c r="K2955" s="37"/>
      <c r="L2955" s="142" t="str">
        <f>IF(R2955="","",LEFT(R2955,LEN(R2955)-2))</f>
        <v/>
      </c>
      <c r="M2955" s="142"/>
      <c r="N2955" s="60"/>
      <c r="O2955" s="313"/>
      <c r="Q2955" t="str">
        <f t="shared" si="930"/>
        <v/>
      </c>
      <c r="R2955" t="str">
        <f t="shared" ref="R2955" si="937">CONCATENATE($Q2955,Q2956,Q2957,Q2958,Q2959,Q2960,$Q2961,$Q2962,$Q2963,$Q2964,$Q2965,$Q2966)</f>
        <v/>
      </c>
      <c r="S2955" t="e">
        <f t="shared" ca="1" si="917"/>
        <v>#VALUE!</v>
      </c>
      <c r="T2955" t="e">
        <f t="shared" ca="1" si="936"/>
        <v>#VALUE!</v>
      </c>
      <c r="U2955">
        <f t="shared" si="918"/>
        <v>2892</v>
      </c>
      <c r="V2955">
        <v>241.00000000001901</v>
      </c>
      <c r="W2955">
        <f t="shared" si="921"/>
        <v>241</v>
      </c>
      <c r="X2955" t="str" cm="1">
        <f t="array" aca="1" ref="X2955" ca="1">IFERROR(INDEX('PC&amp;PD'!$A$1:$AS$19,ROW('PC&amp;PD'!$A$19),MATCH(INDIRECT(T2955),'PC&amp;PD'!$A$1:$AS$1,0)),"")</f>
        <v/>
      </c>
      <c r="Z2955" t="str">
        <f t="shared" ref="Z2955" si="938">IFERROR(IF($F2955="OCS 100","OCS (OCS 100)",IF($F2955="OCS Blended","OCS (OCS Blended)",IF($F2955="OCS (No Label)","OCS (No Label)",IF($F2955="RCS 100","RCS (RCS 100)",IF($F2955="RCS Blended","RCS (RCS Blended)",IF($F2955="GRS","GRS (GRS)",IF($F2955="GRS (No Label)", "GRS (No Label)",IF($F2955="RDS","RDS (RDS)",IF($F2955="RWS","RWS (RWS)",IF($F2955="RAS","RAS (RAS)",IF($F2955="RMS","RMS (RMS)",IF($F2955="GOTS Organic","GOTS (Organic)",IF($F2955="GOTS Made with organic","GOTS (Made with Organic)",IF($F2955="GOTS Organic - in conversion","GOTS (Organic - In Conversion)",IF($F2955="GOTS Made with organic - in conversion","GOTS (Made with Organic - In Conversion)",""))))))))))))))),"")</f>
        <v/>
      </c>
      <c r="AA2955" t="str">
        <f t="shared" si="931"/>
        <v/>
      </c>
      <c r="AB2955" t="str">
        <f t="shared" si="932"/>
        <v/>
      </c>
      <c r="AC2955" t="e">
        <f t="shared" ca="1" si="933"/>
        <v>#VALUE!</v>
      </c>
      <c r="AD2955" t="str" cm="1">
        <f t="array" aca="1" ref="AD2955" ca="1">IFERROR(IF((LEFT(INDIRECT("$F"&amp;$S2955),4))="GOTS",IF($G2955="Organic","GOTS_Organic_raw",(IF($G2955="Responsible","GOTS_Responsible",(IF($G2955="No Attribute (Conventional)","GOTS_conventional",(IF($G2955="Recycled Pre/Post-Consumer","GOTS_pre_post",(IF($G2955="In-Conversion","GOTS_in_conversion",(IF($G2955="Sustainably Sourced","Sustainably_sourced",(IF($G2955="Recycled pre-consumer organic","GOTS_recycled_organic",""))))))))))))),IF($G2955="Organic","Organic",(IF($G2955="Responsible","Responsible",(IF($G2955="No Attribute (Conventional)","No_Attribute_Conventional",(IF($G2955="Recycled Pre/Post-Consumer","Recycled_Pre_Post_Consumer",(IF($G2955="In-Conversion","In_Conversion",(IF($G2955="Recycled Pre-Consumer","Recycled_Pre_Consumer",(IF($G2955="Recycled Post-Consumer","Recycled_Post_Consumer",(IF($G2955="Sustainably Sourced","Sustainably_sourced",(IF($G2955="Recycled pre-consumer organic","GOTS_recycled_organic","")))))))))))))))))),"")</f>
        <v/>
      </c>
      <c r="AE2955" t="e" cm="1">
        <f t="array" aca="1" ref="AE2955" ca="1">IF($I2955="",IF(INDIRECT("$F"&amp;$S2955)="","",IF(LEFT(INDIRECT("$F"&amp;$S2955),3)="GRS","GRS_RCS_RM",IF((LEFT(INDIRECT("$F"&amp;$S2955),3))="RCS","GRS_RCS_RM",IF(INDIRECT("$F"&amp;$S2955)="OCS (No Label)","OCS_Conversion_RM",IF(LEFT(INDIRECT("$F"&amp;$S2955),3)="OCS","OCS_RM",IF(RIGHT(INDIRECT("$F"&amp;$S2955),10)="conversion","GOTS_RM_conversion",IF((LEFT(INDIRECT("$F"&amp;$S2955),4))="GOTS","GOTS_RM","Responsible_RM"))))))),"DELETERM")</f>
        <v>#VALUE!</v>
      </c>
      <c r="AF2955" t="e" cm="1">
        <f t="array" aca="1" ref="AF2955" ca="1">IF($S2955="","",INDIRECT("$Z"&amp;$S2955))</f>
        <v>#VALUE!</v>
      </c>
      <c r="AG2955" t="str">
        <f t="shared" si="934"/>
        <v/>
      </c>
      <c r="AH2955" t="str" cm="1">
        <f t="array" aca="1" ref="AH2955" ca="1">IFERROR(INDIRECT("$ag"&amp;S2955),"")</f>
        <v/>
      </c>
      <c r="AI2955" t="e" cm="1">
        <f t="array" aca="1" ref="AI2955" ca="1">INDIRECT("O"&amp;S2955)</f>
        <v>#VALUE!</v>
      </c>
      <c r="AJ2955" t="str">
        <f t="shared" si="935"/>
        <v/>
      </c>
    </row>
    <row r="2956" spans="1:36" ht="16.5" customHeight="1">
      <c r="A2956" s="129"/>
      <c r="B2956" s="134"/>
      <c r="C2956" s="135"/>
      <c r="D2956" s="146"/>
      <c r="E2956" s="146"/>
      <c r="F2956" s="135"/>
      <c r="G2956" s="147"/>
      <c r="H2956" s="147"/>
      <c r="I2956" s="147"/>
      <c r="J2956" s="147"/>
      <c r="K2956" s="38"/>
      <c r="L2956" s="143"/>
      <c r="M2956" s="143"/>
      <c r="N2956" s="61"/>
      <c r="O2956" s="314"/>
      <c r="Q2956" t="str">
        <f t="shared" si="930"/>
        <v/>
      </c>
      <c r="S2956" t="e">
        <f t="shared" ref="S2956:S3019" ca="1" si="939">IF(INDIRECT("A"&amp;$S$63+$U2956)&lt;&gt;"",$S$63+$U2956,"")</f>
        <v>#VALUE!</v>
      </c>
      <c r="T2956" t="e">
        <f t="shared" ca="1" si="936"/>
        <v>#VALUE!</v>
      </c>
      <c r="U2956">
        <f t="shared" ref="U2956:U3019" si="940">(12*W2956)</f>
        <v>2892</v>
      </c>
      <c r="V2956">
        <v>241.08333333335199</v>
      </c>
      <c r="W2956">
        <f t="shared" si="921"/>
        <v>241</v>
      </c>
      <c r="X2956" t="str" cm="1">
        <f t="array" aca="1" ref="X2956" ca="1">IFERROR(INDEX('PC&amp;PD'!$A$1:$AS$19,ROW('PC&amp;PD'!$A$19),MATCH(INDIRECT(T2956),'PC&amp;PD'!$A$1:$AS$1,0)),"")</f>
        <v/>
      </c>
      <c r="AA2956" t="str">
        <f t="shared" si="931"/>
        <v/>
      </c>
      <c r="AB2956" t="str">
        <f t="shared" si="932"/>
        <v/>
      </c>
      <c r="AC2956" t="e">
        <f t="shared" ca="1" si="933"/>
        <v>#VALUE!</v>
      </c>
      <c r="AD2956" t="str" cm="1">
        <f t="array" aca="1" ref="AD2956" ca="1">IFERROR(IF((LEFT(INDIRECT("$F"&amp;$S2956),4))="GOTS",IF($G2956="Organic","GOTS_Organic_raw",(IF($G2956="Responsible","GOTS_Responsible",(IF($G2956="No Attribute (Conventional)","GOTS_conventional",(IF($G2956="Recycled Pre/Post-Consumer","GOTS_pre_post",(IF($G2956="In-Conversion","GOTS_in_conversion",(IF($G2956="Sustainably Sourced","Sustainably_sourced",(IF($G2956="Recycled pre-consumer organic","GOTS_recycled_organic",""))))))))))))),IF($G2956="Organic","Organic",(IF($G2956="Responsible","Responsible",(IF($G2956="No Attribute (Conventional)","No_Attribute_Conventional",(IF($G2956="Recycled Pre/Post-Consumer","Recycled_Pre_Post_Consumer",(IF($G2956="In-Conversion","In_Conversion",(IF($G2956="Recycled Pre-Consumer","Recycled_Pre_Consumer",(IF($G2956="Recycled Post-Consumer","Recycled_Post_Consumer",(IF($G2956="Sustainably Sourced","Sustainably_sourced",(IF($G2956="Recycled pre-consumer organic","GOTS_recycled_organic","")))))))))))))))))),"")</f>
        <v/>
      </c>
      <c r="AE2956" t="e" cm="1">
        <f t="array" aca="1" ref="AE2956" ca="1">IF($I2956="",IF(INDIRECT("$F"&amp;$S2956)="","",IF(LEFT(INDIRECT("$F"&amp;$S2956),3)="GRS","GRS_RCS_RM",IF((LEFT(INDIRECT("$F"&amp;$S2956),3))="RCS","GRS_RCS_RM",IF(INDIRECT("$F"&amp;$S2956)="OCS (No Label)","OCS_Conversion_RM",IF(LEFT(INDIRECT("$F"&amp;$S2956),3)="OCS","OCS_RM",IF(RIGHT(INDIRECT("$F"&amp;$S2956),10)="conversion","GOTS_RM_conversion",IF((LEFT(INDIRECT("$F"&amp;$S2956),4))="GOTS","GOTS_RM","Responsible_RM"))))))),"DELETERM")</f>
        <v>#VALUE!</v>
      </c>
      <c r="AF2956" t="e" cm="1">
        <f t="array" aca="1" ref="AF2956" ca="1">IF($S2956="","",INDIRECT("$Z"&amp;$S2956))</f>
        <v>#VALUE!</v>
      </c>
      <c r="AG2956" t="str">
        <f t="shared" si="934"/>
        <v/>
      </c>
      <c r="AH2956" t="str" cm="1">
        <f t="array" aca="1" ref="AH2956" ca="1">IFERROR(INDIRECT("$ag"&amp;S2956),"")</f>
        <v/>
      </c>
      <c r="AI2956" t="e" cm="1">
        <f t="array" aca="1" ref="AI2956" ca="1">INDIRECT("O"&amp;S2956)</f>
        <v>#VALUE!</v>
      </c>
      <c r="AJ2956" t="str">
        <f t="shared" si="935"/>
        <v/>
      </c>
    </row>
    <row r="2957" spans="1:36" ht="16.5" customHeight="1">
      <c r="A2957" s="129"/>
      <c r="B2957" s="134"/>
      <c r="C2957" s="135"/>
      <c r="D2957" s="146"/>
      <c r="E2957" s="146"/>
      <c r="F2957" s="135"/>
      <c r="G2957" s="147"/>
      <c r="H2957" s="147"/>
      <c r="I2957" s="147"/>
      <c r="J2957" s="147"/>
      <c r="K2957" s="38"/>
      <c r="L2957" s="143"/>
      <c r="M2957" s="143"/>
      <c r="N2957" s="61"/>
      <c r="O2957" s="314"/>
      <c r="Q2957" t="str">
        <f t="shared" si="930"/>
        <v/>
      </c>
      <c r="S2957" t="e">
        <f t="shared" ca="1" si="939"/>
        <v>#VALUE!</v>
      </c>
      <c r="T2957" t="e">
        <f t="shared" ca="1" si="936"/>
        <v>#VALUE!</v>
      </c>
      <c r="U2957">
        <f t="shared" si="940"/>
        <v>2892</v>
      </c>
      <c r="V2957">
        <v>241.16666666668601</v>
      </c>
      <c r="W2957">
        <f t="shared" si="921"/>
        <v>241</v>
      </c>
      <c r="X2957" t="str" cm="1">
        <f t="array" aca="1" ref="X2957" ca="1">IFERROR(INDEX('PC&amp;PD'!$A$1:$AS$19,ROW('PC&amp;PD'!$A$19),MATCH(INDIRECT(T2957),'PC&amp;PD'!$A$1:$AS$1,0)),"")</f>
        <v/>
      </c>
      <c r="AA2957" t="str">
        <f t="shared" si="931"/>
        <v/>
      </c>
      <c r="AB2957" t="str">
        <f t="shared" si="932"/>
        <v/>
      </c>
      <c r="AC2957" t="e">
        <f t="shared" ca="1" si="933"/>
        <v>#VALUE!</v>
      </c>
      <c r="AD2957" t="str" cm="1">
        <f t="array" aca="1" ref="AD2957" ca="1">IFERROR(IF((LEFT(INDIRECT("$F"&amp;$S2957),4))="GOTS",IF($G2957="Organic","GOTS_Organic_raw",(IF($G2957="Responsible","GOTS_Responsible",(IF($G2957="No Attribute (Conventional)","GOTS_conventional",(IF($G2957="Recycled Pre/Post-Consumer","GOTS_pre_post",(IF($G2957="In-Conversion","GOTS_in_conversion",(IF($G2957="Sustainably Sourced","Sustainably_sourced",(IF($G2957="Recycled pre-consumer organic","GOTS_recycled_organic",""))))))))))))),IF($G2957="Organic","Organic",(IF($G2957="Responsible","Responsible",(IF($G2957="No Attribute (Conventional)","No_Attribute_Conventional",(IF($G2957="Recycled Pre/Post-Consumer","Recycled_Pre_Post_Consumer",(IF($G2957="In-Conversion","In_Conversion",(IF($G2957="Recycled Pre-Consumer","Recycled_Pre_Consumer",(IF($G2957="Recycled Post-Consumer","Recycled_Post_Consumer",(IF($G2957="Sustainably Sourced","Sustainably_sourced",(IF($G2957="Recycled pre-consumer organic","GOTS_recycled_organic","")))))))))))))))))),"")</f>
        <v/>
      </c>
      <c r="AE2957" t="e" cm="1">
        <f t="array" aca="1" ref="AE2957" ca="1">IF($I2957="",IF(INDIRECT("$F"&amp;$S2957)="","",IF(LEFT(INDIRECT("$F"&amp;$S2957),3)="GRS","GRS_RCS_RM",IF((LEFT(INDIRECT("$F"&amp;$S2957),3))="RCS","GRS_RCS_RM",IF(INDIRECT("$F"&amp;$S2957)="OCS (No Label)","OCS_Conversion_RM",IF(LEFT(INDIRECT("$F"&amp;$S2957),3)="OCS","OCS_RM",IF(RIGHT(INDIRECT("$F"&amp;$S2957),10)="conversion","GOTS_RM_conversion",IF((LEFT(INDIRECT("$F"&amp;$S2957),4))="GOTS","GOTS_RM","Responsible_RM"))))))),"DELETERM")</f>
        <v>#VALUE!</v>
      </c>
      <c r="AF2957" t="e" cm="1">
        <f t="array" aca="1" ref="AF2957" ca="1">IF($S2957="","",INDIRECT("$Z"&amp;$S2957))</f>
        <v>#VALUE!</v>
      </c>
      <c r="AG2957" t="str">
        <f t="shared" si="934"/>
        <v/>
      </c>
      <c r="AH2957" t="str" cm="1">
        <f t="array" aca="1" ref="AH2957" ca="1">IFERROR(INDIRECT("$ag"&amp;S2957),"")</f>
        <v/>
      </c>
      <c r="AI2957" t="e" cm="1">
        <f t="array" aca="1" ref="AI2957" ca="1">INDIRECT("O"&amp;S2957)</f>
        <v>#VALUE!</v>
      </c>
      <c r="AJ2957" t="str">
        <f t="shared" si="935"/>
        <v/>
      </c>
    </row>
    <row r="2958" spans="1:36" ht="16.5" customHeight="1">
      <c r="A2958" s="129"/>
      <c r="B2958" s="134"/>
      <c r="C2958" s="135"/>
      <c r="D2958" s="146"/>
      <c r="E2958" s="146"/>
      <c r="F2958" s="135"/>
      <c r="G2958" s="147"/>
      <c r="H2958" s="147"/>
      <c r="I2958" s="147"/>
      <c r="J2958" s="147"/>
      <c r="K2958" s="38"/>
      <c r="L2958" s="143"/>
      <c r="M2958" s="143"/>
      <c r="N2958" s="61"/>
      <c r="O2958" s="314"/>
      <c r="Q2958" t="str">
        <f t="shared" si="930"/>
        <v/>
      </c>
      <c r="S2958" t="e">
        <f t="shared" ca="1" si="939"/>
        <v>#VALUE!</v>
      </c>
      <c r="T2958" t="e">
        <f t="shared" ca="1" si="936"/>
        <v>#VALUE!</v>
      </c>
      <c r="U2958">
        <f t="shared" si="940"/>
        <v>2892</v>
      </c>
      <c r="V2958">
        <v>241.25000000001901</v>
      </c>
      <c r="W2958">
        <f t="shared" si="921"/>
        <v>241</v>
      </c>
      <c r="X2958" t="str" cm="1">
        <f t="array" aca="1" ref="X2958" ca="1">IFERROR(INDEX('PC&amp;PD'!$A$1:$AS$19,ROW('PC&amp;PD'!$A$19),MATCH(INDIRECT(T2958),'PC&amp;PD'!$A$1:$AS$1,0)),"")</f>
        <v/>
      </c>
      <c r="AA2958" t="str">
        <f t="shared" si="931"/>
        <v/>
      </c>
      <c r="AB2958" t="str">
        <f t="shared" si="932"/>
        <v/>
      </c>
      <c r="AC2958" t="e">
        <f t="shared" ca="1" si="933"/>
        <v>#VALUE!</v>
      </c>
      <c r="AD2958" t="str" cm="1">
        <f t="array" aca="1" ref="AD2958" ca="1">IFERROR(IF((LEFT(INDIRECT("$F"&amp;$S2958),4))="GOTS",IF($G2958="Organic","GOTS_Organic_raw",(IF($G2958="Responsible","GOTS_Responsible",(IF($G2958="No Attribute (Conventional)","GOTS_conventional",(IF($G2958="Recycled Pre/Post-Consumer","GOTS_pre_post",(IF($G2958="In-Conversion","GOTS_in_conversion",(IF($G2958="Sustainably Sourced","Sustainably_sourced",(IF($G2958="Recycled pre-consumer organic","GOTS_recycled_organic",""))))))))))))),IF($G2958="Organic","Organic",(IF($G2958="Responsible","Responsible",(IF($G2958="No Attribute (Conventional)","No_Attribute_Conventional",(IF($G2958="Recycled Pre/Post-Consumer","Recycled_Pre_Post_Consumer",(IF($G2958="In-Conversion","In_Conversion",(IF($G2958="Recycled Pre-Consumer","Recycled_Pre_Consumer",(IF($G2958="Recycled Post-Consumer","Recycled_Post_Consumer",(IF($G2958="Sustainably Sourced","Sustainably_sourced",(IF($G2958="Recycled pre-consumer organic","GOTS_recycled_organic","")))))))))))))))))),"")</f>
        <v/>
      </c>
      <c r="AE2958" t="e" cm="1">
        <f t="array" aca="1" ref="AE2958" ca="1">IF($I2958="",IF(INDIRECT("$F"&amp;$S2958)="","",IF(LEFT(INDIRECT("$F"&amp;$S2958),3)="GRS","GRS_RCS_RM",IF((LEFT(INDIRECT("$F"&amp;$S2958),3))="RCS","GRS_RCS_RM",IF(INDIRECT("$F"&amp;$S2958)="OCS (No Label)","OCS_Conversion_RM",IF(LEFT(INDIRECT("$F"&amp;$S2958),3)="OCS","OCS_RM",IF(RIGHT(INDIRECT("$F"&amp;$S2958),10)="conversion","GOTS_RM_conversion",IF((LEFT(INDIRECT("$F"&amp;$S2958),4))="GOTS","GOTS_RM","Responsible_RM"))))))),"DELETERM")</f>
        <v>#VALUE!</v>
      </c>
      <c r="AF2958" t="e" cm="1">
        <f t="array" aca="1" ref="AF2958" ca="1">IF($S2958="","",INDIRECT("$Z"&amp;$S2958))</f>
        <v>#VALUE!</v>
      </c>
      <c r="AG2958" t="str">
        <f t="shared" si="934"/>
        <v/>
      </c>
      <c r="AH2958" t="str" cm="1">
        <f t="array" aca="1" ref="AH2958" ca="1">IFERROR(INDIRECT("$ag"&amp;S2958),"")</f>
        <v/>
      </c>
      <c r="AI2958" t="e" cm="1">
        <f t="array" aca="1" ref="AI2958" ca="1">INDIRECT("O"&amp;S2958)</f>
        <v>#VALUE!</v>
      </c>
      <c r="AJ2958" t="str">
        <f t="shared" si="935"/>
        <v/>
      </c>
    </row>
    <row r="2959" spans="1:36" ht="16.5" customHeight="1">
      <c r="A2959" s="129"/>
      <c r="B2959" s="134"/>
      <c r="C2959" s="135"/>
      <c r="D2959" s="146"/>
      <c r="E2959" s="146"/>
      <c r="F2959" s="135"/>
      <c r="G2959" s="147"/>
      <c r="H2959" s="147"/>
      <c r="I2959" s="147"/>
      <c r="J2959" s="147"/>
      <c r="K2959" s="38"/>
      <c r="L2959" s="143"/>
      <c r="M2959" s="143"/>
      <c r="N2959" s="61"/>
      <c r="O2959" s="314"/>
      <c r="Q2959" t="str">
        <f t="shared" si="930"/>
        <v/>
      </c>
      <c r="S2959" t="e">
        <f t="shared" ca="1" si="939"/>
        <v>#VALUE!</v>
      </c>
      <c r="T2959" t="e">
        <f t="shared" ca="1" si="936"/>
        <v>#VALUE!</v>
      </c>
      <c r="U2959">
        <f t="shared" si="940"/>
        <v>2892</v>
      </c>
      <c r="V2959">
        <v>241.33333333335199</v>
      </c>
      <c r="W2959">
        <f t="shared" si="921"/>
        <v>241</v>
      </c>
      <c r="X2959" t="str" cm="1">
        <f t="array" aca="1" ref="X2959" ca="1">IFERROR(INDEX('PC&amp;PD'!$A$1:$AS$19,ROW('PC&amp;PD'!$A$19),MATCH(INDIRECT(T2959),'PC&amp;PD'!$A$1:$AS$1,0)),"")</f>
        <v/>
      </c>
      <c r="AA2959" t="str">
        <f t="shared" si="931"/>
        <v/>
      </c>
      <c r="AB2959" t="str">
        <f t="shared" si="932"/>
        <v/>
      </c>
      <c r="AC2959" t="e">
        <f t="shared" ca="1" si="933"/>
        <v>#VALUE!</v>
      </c>
      <c r="AD2959" t="str" cm="1">
        <f t="array" aca="1" ref="AD2959" ca="1">IFERROR(IF((LEFT(INDIRECT("$F"&amp;$S2959),4))="GOTS",IF($G2959="Organic","GOTS_Organic_raw",(IF($G2959="Responsible","GOTS_Responsible",(IF($G2959="No Attribute (Conventional)","GOTS_conventional",(IF($G2959="Recycled Pre/Post-Consumer","GOTS_pre_post",(IF($G2959="In-Conversion","GOTS_in_conversion",(IF($G2959="Sustainably Sourced","Sustainably_sourced",(IF($G2959="Recycled pre-consumer organic","GOTS_recycled_organic",""))))))))))))),IF($G2959="Organic","Organic",(IF($G2959="Responsible","Responsible",(IF($G2959="No Attribute (Conventional)","No_Attribute_Conventional",(IF($G2959="Recycled Pre/Post-Consumer","Recycled_Pre_Post_Consumer",(IF($G2959="In-Conversion","In_Conversion",(IF($G2959="Recycled Pre-Consumer","Recycled_Pre_Consumer",(IF($G2959="Recycled Post-Consumer","Recycled_Post_Consumer",(IF($G2959="Sustainably Sourced","Sustainably_sourced",(IF($G2959="Recycled pre-consumer organic","GOTS_recycled_organic","")))))))))))))))))),"")</f>
        <v/>
      </c>
      <c r="AE2959" t="e" cm="1">
        <f t="array" aca="1" ref="AE2959" ca="1">IF($I2959="",IF(INDIRECT("$F"&amp;$S2959)="","",IF(LEFT(INDIRECT("$F"&amp;$S2959),3)="GRS","GRS_RCS_RM",IF((LEFT(INDIRECT("$F"&amp;$S2959),3))="RCS","GRS_RCS_RM",IF(INDIRECT("$F"&amp;$S2959)="OCS (No Label)","OCS_Conversion_RM",IF(LEFT(INDIRECT("$F"&amp;$S2959),3)="OCS","OCS_RM",IF(RIGHT(INDIRECT("$F"&amp;$S2959),10)="conversion","GOTS_RM_conversion",IF((LEFT(INDIRECT("$F"&amp;$S2959),4))="GOTS","GOTS_RM","Responsible_RM"))))))),"DELETERM")</f>
        <v>#VALUE!</v>
      </c>
      <c r="AF2959" t="e" cm="1">
        <f t="array" aca="1" ref="AF2959" ca="1">IF($S2959="","",INDIRECT("$Z"&amp;$S2959))</f>
        <v>#VALUE!</v>
      </c>
      <c r="AG2959" t="str">
        <f t="shared" si="934"/>
        <v/>
      </c>
      <c r="AH2959" t="str" cm="1">
        <f t="array" aca="1" ref="AH2959" ca="1">IFERROR(INDIRECT("$ag"&amp;S2959),"")</f>
        <v/>
      </c>
      <c r="AI2959" t="e" cm="1">
        <f t="array" aca="1" ref="AI2959" ca="1">INDIRECT("O"&amp;S2959)</f>
        <v>#VALUE!</v>
      </c>
      <c r="AJ2959" t="str">
        <f t="shared" si="935"/>
        <v/>
      </c>
    </row>
    <row r="2960" spans="1:36" ht="16.5" customHeight="1">
      <c r="A2960" s="129"/>
      <c r="B2960" s="134"/>
      <c r="C2960" s="135"/>
      <c r="D2960" s="146"/>
      <c r="E2960" s="146"/>
      <c r="F2960" s="135"/>
      <c r="G2960" s="147"/>
      <c r="H2960" s="147"/>
      <c r="I2960" s="147"/>
      <c r="J2960" s="147"/>
      <c r="K2960" s="38"/>
      <c r="L2960" s="143"/>
      <c r="M2960" s="143"/>
      <c r="N2960" s="61"/>
      <c r="O2960" s="314"/>
      <c r="Q2960" t="str">
        <f t="shared" si="930"/>
        <v/>
      </c>
      <c r="S2960" t="e">
        <f t="shared" ca="1" si="939"/>
        <v>#VALUE!</v>
      </c>
      <c r="T2960" t="e">
        <f t="shared" ca="1" si="936"/>
        <v>#VALUE!</v>
      </c>
      <c r="U2960">
        <f t="shared" si="940"/>
        <v>2892</v>
      </c>
      <c r="V2960">
        <v>241.41666666668601</v>
      </c>
      <c r="W2960">
        <f t="shared" si="921"/>
        <v>241</v>
      </c>
      <c r="X2960" t="str" cm="1">
        <f t="array" aca="1" ref="X2960" ca="1">IFERROR(INDEX('PC&amp;PD'!$A$1:$AS$19,ROW('PC&amp;PD'!$A$19),MATCH(INDIRECT(T2960),'PC&amp;PD'!$A$1:$AS$1,0)),"")</f>
        <v/>
      </c>
      <c r="AA2960" t="str">
        <f t="shared" si="931"/>
        <v/>
      </c>
      <c r="AB2960" t="str">
        <f t="shared" si="932"/>
        <v/>
      </c>
      <c r="AC2960" t="e">
        <f t="shared" ca="1" si="933"/>
        <v>#VALUE!</v>
      </c>
      <c r="AD2960" t="str" cm="1">
        <f t="array" aca="1" ref="AD2960" ca="1">IFERROR(IF((LEFT(INDIRECT("$F"&amp;$S2960),4))="GOTS",IF($G2960="Organic","GOTS_Organic_raw",(IF($G2960="Responsible","GOTS_Responsible",(IF($G2960="No Attribute (Conventional)","GOTS_conventional",(IF($G2960="Recycled Pre/Post-Consumer","GOTS_pre_post",(IF($G2960="In-Conversion","GOTS_in_conversion",(IF($G2960="Sustainably Sourced","Sustainably_sourced",(IF($G2960="Recycled pre-consumer organic","GOTS_recycled_organic",""))))))))))))),IF($G2960="Organic","Organic",(IF($G2960="Responsible","Responsible",(IF($G2960="No Attribute (Conventional)","No_Attribute_Conventional",(IF($G2960="Recycled Pre/Post-Consumer","Recycled_Pre_Post_Consumer",(IF($G2960="In-Conversion","In_Conversion",(IF($G2960="Recycled Pre-Consumer","Recycled_Pre_Consumer",(IF($G2960="Recycled Post-Consumer","Recycled_Post_Consumer",(IF($G2960="Sustainably Sourced","Sustainably_sourced",(IF($G2960="Recycled pre-consumer organic","GOTS_recycled_organic","")))))))))))))))))),"")</f>
        <v/>
      </c>
      <c r="AE2960" t="e" cm="1">
        <f t="array" aca="1" ref="AE2960" ca="1">IF($I2960="",IF(INDIRECT("$F"&amp;$S2960)="","",IF(LEFT(INDIRECT("$F"&amp;$S2960),3)="GRS","GRS_RCS_RM",IF((LEFT(INDIRECT("$F"&amp;$S2960),3))="RCS","GRS_RCS_RM",IF(INDIRECT("$F"&amp;$S2960)="OCS (No Label)","OCS_Conversion_RM",IF(LEFT(INDIRECT("$F"&amp;$S2960),3)="OCS","OCS_RM",IF(RIGHT(INDIRECT("$F"&amp;$S2960),10)="conversion","GOTS_RM_conversion",IF((LEFT(INDIRECT("$F"&amp;$S2960),4))="GOTS","GOTS_RM","Responsible_RM"))))))),"DELETERM")</f>
        <v>#VALUE!</v>
      </c>
      <c r="AF2960" t="e" cm="1">
        <f t="array" aca="1" ref="AF2960" ca="1">IF($S2960="","",INDIRECT("$Z"&amp;$S2960))</f>
        <v>#VALUE!</v>
      </c>
      <c r="AG2960" t="str">
        <f t="shared" si="934"/>
        <v/>
      </c>
      <c r="AH2960" t="str" cm="1">
        <f t="array" aca="1" ref="AH2960" ca="1">IFERROR(INDIRECT("$ag"&amp;S2960),"")</f>
        <v/>
      </c>
      <c r="AI2960" t="e" cm="1">
        <f t="array" aca="1" ref="AI2960" ca="1">INDIRECT("O"&amp;S2960)</f>
        <v>#VALUE!</v>
      </c>
      <c r="AJ2960" t="str">
        <f t="shared" si="935"/>
        <v/>
      </c>
    </row>
    <row r="2961" spans="1:36" ht="16.5" customHeight="1">
      <c r="A2961" s="130"/>
      <c r="B2961" s="136"/>
      <c r="C2961" s="137"/>
      <c r="D2961" s="146"/>
      <c r="E2961" s="146"/>
      <c r="F2961" s="137"/>
      <c r="G2961" s="147"/>
      <c r="H2961" s="147"/>
      <c r="I2961" s="147"/>
      <c r="J2961" s="147"/>
      <c r="K2961" s="38"/>
      <c r="L2961" s="144"/>
      <c r="M2961" s="144"/>
      <c r="N2961" s="61"/>
      <c r="O2961" s="314"/>
      <c r="Q2961" t="str">
        <f t="shared" si="930"/>
        <v/>
      </c>
      <c r="S2961" t="e">
        <f t="shared" ca="1" si="939"/>
        <v>#VALUE!</v>
      </c>
      <c r="T2961" t="e">
        <f t="shared" ca="1" si="936"/>
        <v>#VALUE!</v>
      </c>
      <c r="U2961">
        <f t="shared" si="940"/>
        <v>2892</v>
      </c>
      <c r="V2961">
        <v>241.50000000001901</v>
      </c>
      <c r="W2961">
        <f t="shared" si="921"/>
        <v>241</v>
      </c>
      <c r="X2961" t="str" cm="1">
        <f t="array" aca="1" ref="X2961" ca="1">IFERROR(INDEX('PC&amp;PD'!$A$1:$AS$19,ROW('PC&amp;PD'!$A$19),MATCH(INDIRECT(T2961),'PC&amp;PD'!$A$1:$AS$1,0)),"")</f>
        <v/>
      </c>
      <c r="AA2961" t="str">
        <f t="shared" si="931"/>
        <v/>
      </c>
      <c r="AB2961" t="str">
        <f t="shared" si="932"/>
        <v/>
      </c>
      <c r="AC2961" t="e">
        <f t="shared" ca="1" si="933"/>
        <v>#VALUE!</v>
      </c>
      <c r="AD2961" t="str" cm="1">
        <f t="array" aca="1" ref="AD2961" ca="1">IFERROR(IF((LEFT(INDIRECT("$F"&amp;$S2961),4))="GOTS",IF($G2961="Organic","GOTS_Organic_raw",(IF($G2961="Responsible","GOTS_Responsible",(IF($G2961="No Attribute (Conventional)","GOTS_conventional",(IF($G2961="Recycled Pre/Post-Consumer","GOTS_pre_post",(IF($G2961="In-Conversion","GOTS_in_conversion",(IF($G2961="Sustainably Sourced","Sustainably_sourced",(IF($G2961="Recycled pre-consumer organic","GOTS_recycled_organic",""))))))))))))),IF($G2961="Organic","Organic",(IF($G2961="Responsible","Responsible",(IF($G2961="No Attribute (Conventional)","No_Attribute_Conventional",(IF($G2961="Recycled Pre/Post-Consumer","Recycled_Pre_Post_Consumer",(IF($G2961="In-Conversion","In_Conversion",(IF($G2961="Recycled Pre-Consumer","Recycled_Pre_Consumer",(IF($G2961="Recycled Post-Consumer","Recycled_Post_Consumer",(IF($G2961="Sustainably Sourced","Sustainably_sourced",(IF($G2961="Recycled pre-consumer organic","GOTS_recycled_organic","")))))))))))))))))),"")</f>
        <v/>
      </c>
      <c r="AE2961" t="e" cm="1">
        <f t="array" aca="1" ref="AE2961" ca="1">IF($I2961="",IF(INDIRECT("$F"&amp;$S2961)="","",IF(LEFT(INDIRECT("$F"&amp;$S2961),3)="GRS","GRS_RCS_RM",IF((LEFT(INDIRECT("$F"&amp;$S2961),3))="RCS","GRS_RCS_RM",IF(INDIRECT("$F"&amp;$S2961)="OCS (No Label)","OCS_Conversion_RM",IF(LEFT(INDIRECT("$F"&amp;$S2961),3)="OCS","OCS_RM",IF(RIGHT(INDIRECT("$F"&amp;$S2961),10)="conversion","GOTS_RM_conversion",IF((LEFT(INDIRECT("$F"&amp;$S2961),4))="GOTS","GOTS_RM","Responsible_RM"))))))),"DELETERM")</f>
        <v>#VALUE!</v>
      </c>
      <c r="AF2961" t="e" cm="1">
        <f t="array" aca="1" ref="AF2961" ca="1">IF($S2961="","",INDIRECT("$Z"&amp;$S2961))</f>
        <v>#VALUE!</v>
      </c>
      <c r="AG2961" t="str">
        <f t="shared" si="934"/>
        <v/>
      </c>
      <c r="AH2961" t="str" cm="1">
        <f t="array" aca="1" ref="AH2961" ca="1">IFERROR(INDIRECT("$ag"&amp;S2961),"")</f>
        <v/>
      </c>
      <c r="AI2961" t="e" cm="1">
        <f t="array" aca="1" ref="AI2961" ca="1">INDIRECT("O"&amp;S2961)</f>
        <v>#VALUE!</v>
      </c>
      <c r="AJ2961" t="str">
        <f t="shared" si="935"/>
        <v/>
      </c>
    </row>
    <row r="2962" spans="1:36" ht="16.5" customHeight="1">
      <c r="A2962" s="130"/>
      <c r="B2962" s="136"/>
      <c r="C2962" s="137"/>
      <c r="D2962" s="146"/>
      <c r="E2962" s="146"/>
      <c r="F2962" s="137"/>
      <c r="G2962" s="147"/>
      <c r="H2962" s="147"/>
      <c r="I2962" s="147"/>
      <c r="J2962" s="147"/>
      <c r="K2962" s="38"/>
      <c r="L2962" s="144"/>
      <c r="M2962" s="144"/>
      <c r="N2962" s="61"/>
      <c r="O2962" s="314"/>
      <c r="Q2962" t="str">
        <f t="shared" si="930"/>
        <v/>
      </c>
      <c r="S2962" t="e">
        <f t="shared" ca="1" si="939"/>
        <v>#VALUE!</v>
      </c>
      <c r="T2962" t="e">
        <f t="shared" ca="1" si="936"/>
        <v>#VALUE!</v>
      </c>
      <c r="U2962">
        <f t="shared" si="940"/>
        <v>2892</v>
      </c>
      <c r="V2962">
        <v>241.58333333335199</v>
      </c>
      <c r="W2962">
        <f t="shared" si="921"/>
        <v>241</v>
      </c>
      <c r="X2962" t="str" cm="1">
        <f t="array" aca="1" ref="X2962" ca="1">IFERROR(INDEX('PC&amp;PD'!$A$1:$AS$19,ROW('PC&amp;PD'!$A$19),MATCH(INDIRECT(T2962),'PC&amp;PD'!$A$1:$AS$1,0)),"")</f>
        <v/>
      </c>
      <c r="AA2962" t="str">
        <f t="shared" si="931"/>
        <v/>
      </c>
      <c r="AB2962" t="str">
        <f t="shared" si="932"/>
        <v/>
      </c>
      <c r="AC2962" t="e">
        <f t="shared" ca="1" si="933"/>
        <v>#VALUE!</v>
      </c>
      <c r="AD2962" t="str" cm="1">
        <f t="array" aca="1" ref="AD2962" ca="1">IFERROR(IF((LEFT(INDIRECT("$F"&amp;$S2962),4))="GOTS",IF($G2962="Organic","GOTS_Organic_raw",(IF($G2962="Responsible","GOTS_Responsible",(IF($G2962="No Attribute (Conventional)","GOTS_conventional",(IF($G2962="Recycled Pre/Post-Consumer","GOTS_pre_post",(IF($G2962="In-Conversion","GOTS_in_conversion",(IF($G2962="Sustainably Sourced","Sustainably_sourced",(IF($G2962="Recycled pre-consumer organic","GOTS_recycled_organic",""))))))))))))),IF($G2962="Organic","Organic",(IF($G2962="Responsible","Responsible",(IF($G2962="No Attribute (Conventional)","No_Attribute_Conventional",(IF($G2962="Recycled Pre/Post-Consumer","Recycled_Pre_Post_Consumer",(IF($G2962="In-Conversion","In_Conversion",(IF($G2962="Recycled Pre-Consumer","Recycled_Pre_Consumer",(IF($G2962="Recycled Post-Consumer","Recycled_Post_Consumer",(IF($G2962="Sustainably Sourced","Sustainably_sourced",(IF($G2962="Recycled pre-consumer organic","GOTS_recycled_organic","")))))))))))))))))),"")</f>
        <v/>
      </c>
      <c r="AE2962" t="e" cm="1">
        <f t="array" aca="1" ref="AE2962" ca="1">IF($I2962="",IF(INDIRECT("$F"&amp;$S2962)="","",IF(LEFT(INDIRECT("$F"&amp;$S2962),3)="GRS","GRS_RCS_RM",IF((LEFT(INDIRECT("$F"&amp;$S2962),3))="RCS","GRS_RCS_RM",IF(INDIRECT("$F"&amp;$S2962)="OCS (No Label)","OCS_Conversion_RM",IF(LEFT(INDIRECT("$F"&amp;$S2962),3)="OCS","OCS_RM",IF(RIGHT(INDIRECT("$F"&amp;$S2962),10)="conversion","GOTS_RM_conversion",IF((LEFT(INDIRECT("$F"&amp;$S2962),4))="GOTS","GOTS_RM","Responsible_RM"))))))),"DELETERM")</f>
        <v>#VALUE!</v>
      </c>
      <c r="AF2962" t="e" cm="1">
        <f t="array" aca="1" ref="AF2962" ca="1">IF($S2962="","",INDIRECT("$Z"&amp;$S2962))</f>
        <v>#VALUE!</v>
      </c>
      <c r="AG2962" t="str">
        <f t="shared" si="934"/>
        <v/>
      </c>
      <c r="AH2962" t="str" cm="1">
        <f t="array" aca="1" ref="AH2962" ca="1">IFERROR(INDIRECT("$ag"&amp;S2962),"")</f>
        <v/>
      </c>
      <c r="AI2962" t="e" cm="1">
        <f t="array" aca="1" ref="AI2962" ca="1">INDIRECT("O"&amp;S2962)</f>
        <v>#VALUE!</v>
      </c>
      <c r="AJ2962" t="str">
        <f t="shared" si="935"/>
        <v/>
      </c>
    </row>
    <row r="2963" spans="1:36" ht="16.5" customHeight="1">
      <c r="A2963" s="130"/>
      <c r="B2963" s="136"/>
      <c r="C2963" s="137"/>
      <c r="D2963" s="146"/>
      <c r="E2963" s="146"/>
      <c r="F2963" s="137"/>
      <c r="G2963" s="147"/>
      <c r="H2963" s="147"/>
      <c r="I2963" s="147"/>
      <c r="J2963" s="147"/>
      <c r="K2963" s="38"/>
      <c r="L2963" s="144"/>
      <c r="M2963" s="144"/>
      <c r="N2963" s="61"/>
      <c r="O2963" s="314"/>
      <c r="Q2963" t="str">
        <f t="shared" si="930"/>
        <v/>
      </c>
      <c r="S2963" t="e">
        <f t="shared" ca="1" si="939"/>
        <v>#VALUE!</v>
      </c>
      <c r="T2963" t="e">
        <f t="shared" ca="1" si="936"/>
        <v>#VALUE!</v>
      </c>
      <c r="U2963">
        <f t="shared" si="940"/>
        <v>2892</v>
      </c>
      <c r="V2963">
        <v>241.66666666668601</v>
      </c>
      <c r="W2963">
        <f t="shared" si="921"/>
        <v>241</v>
      </c>
      <c r="X2963" t="str" cm="1">
        <f t="array" aca="1" ref="X2963" ca="1">IFERROR(INDEX('PC&amp;PD'!$A$1:$AS$19,ROW('PC&amp;PD'!$A$19),MATCH(INDIRECT(T2963),'PC&amp;PD'!$A$1:$AS$1,0)),"")</f>
        <v/>
      </c>
      <c r="AA2963" t="str">
        <f t="shared" si="931"/>
        <v/>
      </c>
      <c r="AB2963" t="str">
        <f t="shared" si="932"/>
        <v/>
      </c>
      <c r="AC2963" t="e">
        <f t="shared" ca="1" si="933"/>
        <v>#VALUE!</v>
      </c>
      <c r="AD2963" t="str" cm="1">
        <f t="array" aca="1" ref="AD2963" ca="1">IFERROR(IF((LEFT(INDIRECT("$F"&amp;$S2963),4))="GOTS",IF($G2963="Organic","GOTS_Organic_raw",(IF($G2963="Responsible","GOTS_Responsible",(IF($G2963="No Attribute (Conventional)","GOTS_conventional",(IF($G2963="Recycled Pre/Post-Consumer","GOTS_pre_post",(IF($G2963="In-Conversion","GOTS_in_conversion",(IF($G2963="Sustainably Sourced","Sustainably_sourced",(IF($G2963="Recycled pre-consumer organic","GOTS_recycled_organic",""))))))))))))),IF($G2963="Organic","Organic",(IF($G2963="Responsible","Responsible",(IF($G2963="No Attribute (Conventional)","No_Attribute_Conventional",(IF($G2963="Recycled Pre/Post-Consumer","Recycled_Pre_Post_Consumer",(IF($G2963="In-Conversion","In_Conversion",(IF($G2963="Recycled Pre-Consumer","Recycled_Pre_Consumer",(IF($G2963="Recycled Post-Consumer","Recycled_Post_Consumer",(IF($G2963="Sustainably Sourced","Sustainably_sourced",(IF($G2963="Recycled pre-consumer organic","GOTS_recycled_organic","")))))))))))))))))),"")</f>
        <v/>
      </c>
      <c r="AE2963" t="e" cm="1">
        <f t="array" aca="1" ref="AE2963" ca="1">IF($I2963="",IF(INDIRECT("$F"&amp;$S2963)="","",IF(LEFT(INDIRECT("$F"&amp;$S2963),3)="GRS","GRS_RCS_RM",IF((LEFT(INDIRECT("$F"&amp;$S2963),3))="RCS","GRS_RCS_RM",IF(INDIRECT("$F"&amp;$S2963)="OCS (No Label)","OCS_Conversion_RM",IF(LEFT(INDIRECT("$F"&amp;$S2963),3)="OCS","OCS_RM",IF(RIGHT(INDIRECT("$F"&amp;$S2963),10)="conversion","GOTS_RM_conversion",IF((LEFT(INDIRECT("$F"&amp;$S2963),4))="GOTS","GOTS_RM","Responsible_RM"))))))),"DELETERM")</f>
        <v>#VALUE!</v>
      </c>
      <c r="AF2963" t="e" cm="1">
        <f t="array" aca="1" ref="AF2963" ca="1">IF($S2963="","",INDIRECT("$Z"&amp;$S2963))</f>
        <v>#VALUE!</v>
      </c>
      <c r="AG2963" t="str">
        <f t="shared" si="934"/>
        <v/>
      </c>
      <c r="AH2963" t="str" cm="1">
        <f t="array" aca="1" ref="AH2963" ca="1">IFERROR(INDIRECT("$ag"&amp;S2963),"")</f>
        <v/>
      </c>
      <c r="AI2963" t="e" cm="1">
        <f t="array" aca="1" ref="AI2963" ca="1">INDIRECT("O"&amp;S2963)</f>
        <v>#VALUE!</v>
      </c>
      <c r="AJ2963" t="str">
        <f t="shared" si="935"/>
        <v/>
      </c>
    </row>
    <row r="2964" spans="1:36" ht="16.5" customHeight="1">
      <c r="A2964" s="130"/>
      <c r="B2964" s="136"/>
      <c r="C2964" s="137"/>
      <c r="D2964" s="146"/>
      <c r="E2964" s="146"/>
      <c r="F2964" s="137"/>
      <c r="G2964" s="147"/>
      <c r="H2964" s="147"/>
      <c r="I2964" s="147"/>
      <c r="J2964" s="147"/>
      <c r="K2964" s="38"/>
      <c r="L2964" s="144"/>
      <c r="M2964" s="144"/>
      <c r="N2964" s="61"/>
      <c r="O2964" s="314"/>
      <c r="Q2964" t="str">
        <f t="shared" si="930"/>
        <v/>
      </c>
      <c r="S2964" t="e">
        <f t="shared" ca="1" si="939"/>
        <v>#VALUE!</v>
      </c>
      <c r="T2964" t="e">
        <f t="shared" ca="1" si="936"/>
        <v>#VALUE!</v>
      </c>
      <c r="U2964">
        <f t="shared" si="940"/>
        <v>2892</v>
      </c>
      <c r="V2964">
        <v>241.75000000001901</v>
      </c>
      <c r="W2964">
        <f t="shared" si="921"/>
        <v>241</v>
      </c>
      <c r="X2964" t="str" cm="1">
        <f t="array" aca="1" ref="X2964" ca="1">IFERROR(INDEX('PC&amp;PD'!$A$1:$AS$19,ROW('PC&amp;PD'!$A$19),MATCH(INDIRECT(T2964),'PC&amp;PD'!$A$1:$AS$1,0)),"")</f>
        <v/>
      </c>
      <c r="AA2964" t="str">
        <f t="shared" si="931"/>
        <v/>
      </c>
      <c r="AB2964" t="str">
        <f t="shared" si="932"/>
        <v/>
      </c>
      <c r="AC2964" t="e">
        <f t="shared" ca="1" si="933"/>
        <v>#VALUE!</v>
      </c>
      <c r="AD2964" t="str" cm="1">
        <f t="array" aca="1" ref="AD2964" ca="1">IFERROR(IF((LEFT(INDIRECT("$F"&amp;$S2964),4))="GOTS",IF($G2964="Organic","GOTS_Organic_raw",(IF($G2964="Responsible","GOTS_Responsible",(IF($G2964="No Attribute (Conventional)","GOTS_conventional",(IF($G2964="Recycled Pre/Post-Consumer","GOTS_pre_post",(IF($G2964="In-Conversion","GOTS_in_conversion",(IF($G2964="Sustainably Sourced","Sustainably_sourced",(IF($G2964="Recycled pre-consumer organic","GOTS_recycled_organic",""))))))))))))),IF($G2964="Organic","Organic",(IF($G2964="Responsible","Responsible",(IF($G2964="No Attribute (Conventional)","No_Attribute_Conventional",(IF($G2964="Recycled Pre/Post-Consumer","Recycled_Pre_Post_Consumer",(IF($G2964="In-Conversion","In_Conversion",(IF($G2964="Recycled Pre-Consumer","Recycled_Pre_Consumer",(IF($G2964="Recycled Post-Consumer","Recycled_Post_Consumer",(IF($G2964="Sustainably Sourced","Sustainably_sourced",(IF($G2964="Recycled pre-consumer organic","GOTS_recycled_organic","")))))))))))))))))),"")</f>
        <v/>
      </c>
      <c r="AE2964" t="e" cm="1">
        <f t="array" aca="1" ref="AE2964" ca="1">IF($I2964="",IF(INDIRECT("$F"&amp;$S2964)="","",IF(LEFT(INDIRECT("$F"&amp;$S2964),3)="GRS","GRS_RCS_RM",IF((LEFT(INDIRECT("$F"&amp;$S2964),3))="RCS","GRS_RCS_RM",IF(INDIRECT("$F"&amp;$S2964)="OCS (No Label)","OCS_Conversion_RM",IF(LEFT(INDIRECT("$F"&amp;$S2964),3)="OCS","OCS_RM",IF(RIGHT(INDIRECT("$F"&amp;$S2964),10)="conversion","GOTS_RM_conversion",IF((LEFT(INDIRECT("$F"&amp;$S2964),4))="GOTS","GOTS_RM","Responsible_RM"))))))),"DELETERM")</f>
        <v>#VALUE!</v>
      </c>
      <c r="AF2964" t="e" cm="1">
        <f t="array" aca="1" ref="AF2964" ca="1">IF($S2964="","",INDIRECT("$Z"&amp;$S2964))</f>
        <v>#VALUE!</v>
      </c>
      <c r="AG2964" t="str">
        <f t="shared" si="934"/>
        <v/>
      </c>
      <c r="AH2964" t="str" cm="1">
        <f t="array" aca="1" ref="AH2964" ca="1">IFERROR(INDIRECT("$ag"&amp;S2964),"")</f>
        <v/>
      </c>
      <c r="AI2964" t="e" cm="1">
        <f t="array" aca="1" ref="AI2964" ca="1">INDIRECT("O"&amp;S2964)</f>
        <v>#VALUE!</v>
      </c>
      <c r="AJ2964" t="str">
        <f t="shared" si="935"/>
        <v/>
      </c>
    </row>
    <row r="2965" spans="1:36" ht="16.5" customHeight="1">
      <c r="A2965" s="130"/>
      <c r="B2965" s="136"/>
      <c r="C2965" s="137"/>
      <c r="D2965" s="146"/>
      <c r="E2965" s="146"/>
      <c r="F2965" s="137"/>
      <c r="G2965" s="147"/>
      <c r="H2965" s="147"/>
      <c r="I2965" s="147"/>
      <c r="J2965" s="147"/>
      <c r="K2965" s="38"/>
      <c r="L2965" s="144"/>
      <c r="M2965" s="144"/>
      <c r="N2965" s="61"/>
      <c r="O2965" s="314"/>
      <c r="Q2965" t="str">
        <f t="shared" si="930"/>
        <v/>
      </c>
      <c r="S2965" t="e">
        <f t="shared" ca="1" si="939"/>
        <v>#VALUE!</v>
      </c>
      <c r="T2965" t="e">
        <f t="shared" ca="1" si="936"/>
        <v>#VALUE!</v>
      </c>
      <c r="U2965">
        <f t="shared" si="940"/>
        <v>2892</v>
      </c>
      <c r="V2965">
        <v>241.83333333335199</v>
      </c>
      <c r="W2965">
        <f t="shared" si="921"/>
        <v>241</v>
      </c>
      <c r="X2965" t="str" cm="1">
        <f t="array" aca="1" ref="X2965" ca="1">IFERROR(INDEX('PC&amp;PD'!$A$1:$AS$19,ROW('PC&amp;PD'!$A$19),MATCH(INDIRECT(T2965),'PC&amp;PD'!$A$1:$AS$1,0)),"")</f>
        <v/>
      </c>
      <c r="AA2965" t="str">
        <f t="shared" si="931"/>
        <v/>
      </c>
      <c r="AB2965" t="str">
        <f t="shared" si="932"/>
        <v/>
      </c>
      <c r="AC2965" t="e">
        <f t="shared" ca="1" si="933"/>
        <v>#VALUE!</v>
      </c>
      <c r="AD2965" t="str" cm="1">
        <f t="array" aca="1" ref="AD2965" ca="1">IFERROR(IF((LEFT(INDIRECT("$F"&amp;$S2965),4))="GOTS",IF($G2965="Organic","GOTS_Organic_raw",(IF($G2965="Responsible","GOTS_Responsible",(IF($G2965="No Attribute (Conventional)","GOTS_conventional",(IF($G2965="Recycled Pre/Post-Consumer","GOTS_pre_post",(IF($G2965="In-Conversion","GOTS_in_conversion",(IF($G2965="Sustainably Sourced","Sustainably_sourced",(IF($G2965="Recycled pre-consumer organic","GOTS_recycled_organic",""))))))))))))),IF($G2965="Organic","Organic",(IF($G2965="Responsible","Responsible",(IF($G2965="No Attribute (Conventional)","No_Attribute_Conventional",(IF($G2965="Recycled Pre/Post-Consumer","Recycled_Pre_Post_Consumer",(IF($G2965="In-Conversion","In_Conversion",(IF($G2965="Recycled Pre-Consumer","Recycled_Pre_Consumer",(IF($G2965="Recycled Post-Consumer","Recycled_Post_Consumer",(IF($G2965="Sustainably Sourced","Sustainably_sourced",(IF($G2965="Recycled pre-consumer organic","GOTS_recycled_organic","")))))))))))))))))),"")</f>
        <v/>
      </c>
      <c r="AE2965" t="e" cm="1">
        <f t="array" aca="1" ref="AE2965" ca="1">IF($I2965="",IF(INDIRECT("$F"&amp;$S2965)="","",IF(LEFT(INDIRECT("$F"&amp;$S2965),3)="GRS","GRS_RCS_RM",IF((LEFT(INDIRECT("$F"&amp;$S2965),3))="RCS","GRS_RCS_RM",IF(INDIRECT("$F"&amp;$S2965)="OCS (No Label)","OCS_Conversion_RM",IF(LEFT(INDIRECT("$F"&amp;$S2965),3)="OCS","OCS_RM",IF(RIGHT(INDIRECT("$F"&amp;$S2965),10)="conversion","GOTS_RM_conversion",IF((LEFT(INDIRECT("$F"&amp;$S2965),4))="GOTS","GOTS_RM","Responsible_RM"))))))),"DELETERM")</f>
        <v>#VALUE!</v>
      </c>
      <c r="AF2965" t="e" cm="1">
        <f t="array" aca="1" ref="AF2965" ca="1">IF($S2965="","",INDIRECT("$Z"&amp;$S2965))</f>
        <v>#VALUE!</v>
      </c>
      <c r="AG2965" t="str">
        <f t="shared" si="934"/>
        <v/>
      </c>
      <c r="AH2965" t="str" cm="1">
        <f t="array" aca="1" ref="AH2965" ca="1">IFERROR(INDIRECT("$ag"&amp;S2965),"")</f>
        <v/>
      </c>
      <c r="AI2965" t="e" cm="1">
        <f t="array" aca="1" ref="AI2965" ca="1">INDIRECT("O"&amp;S2965)</f>
        <v>#VALUE!</v>
      </c>
      <c r="AJ2965" t="str">
        <f t="shared" si="935"/>
        <v/>
      </c>
    </row>
    <row r="2966" spans="1:36" ht="16.5" customHeight="1" thickBot="1">
      <c r="A2966" s="131"/>
      <c r="B2966" s="138"/>
      <c r="C2966" s="139"/>
      <c r="D2966" s="148"/>
      <c r="E2966" s="148"/>
      <c r="F2966" s="139"/>
      <c r="G2966" s="149"/>
      <c r="H2966" s="149"/>
      <c r="I2966" s="149"/>
      <c r="J2966" s="149"/>
      <c r="K2966" s="39"/>
      <c r="L2966" s="145"/>
      <c r="M2966" s="145"/>
      <c r="N2966" s="62"/>
      <c r="O2966" s="315"/>
      <c r="Q2966" t="str">
        <f t="shared" si="930"/>
        <v/>
      </c>
      <c r="S2966" t="e">
        <f t="shared" ca="1" si="939"/>
        <v>#VALUE!</v>
      </c>
      <c r="T2966" t="e">
        <f t="shared" ca="1" si="936"/>
        <v>#VALUE!</v>
      </c>
      <c r="U2966">
        <f t="shared" si="940"/>
        <v>2892</v>
      </c>
      <c r="V2966">
        <v>241.91666666668601</v>
      </c>
      <c r="W2966">
        <f t="shared" ref="W2966:W3029" si="941">ROUNDDOWN(V2966,0)</f>
        <v>241</v>
      </c>
      <c r="X2966" t="str" cm="1">
        <f t="array" aca="1" ref="X2966" ca="1">IFERROR(INDEX('PC&amp;PD'!$A$1:$AS$19,ROW('PC&amp;PD'!$A$19),MATCH(INDIRECT(T2966),'PC&amp;PD'!$A$1:$AS$1,0)),"")</f>
        <v/>
      </c>
      <c r="AA2966" t="str">
        <f t="shared" si="931"/>
        <v/>
      </c>
      <c r="AB2966" t="str">
        <f t="shared" si="932"/>
        <v/>
      </c>
      <c r="AC2966" t="e">
        <f t="shared" ca="1" si="933"/>
        <v>#VALUE!</v>
      </c>
      <c r="AD2966" t="str" cm="1">
        <f t="array" aca="1" ref="AD2966" ca="1">IFERROR(IF((LEFT(INDIRECT("$F"&amp;$S2966),4))="GOTS",IF($G2966="Organic","GOTS_Organic_raw",(IF($G2966="Responsible","GOTS_Responsible",(IF($G2966="No Attribute (Conventional)","GOTS_conventional",(IF($G2966="Recycled Pre/Post-Consumer","GOTS_pre_post",(IF($G2966="In-Conversion","GOTS_in_conversion",(IF($G2966="Sustainably Sourced","Sustainably_sourced",(IF($G2966="Recycled pre-consumer organic","GOTS_recycled_organic",""))))))))))))),IF($G2966="Organic","Organic",(IF($G2966="Responsible","Responsible",(IF($G2966="No Attribute (Conventional)","No_Attribute_Conventional",(IF($G2966="Recycled Pre/Post-Consumer","Recycled_Pre_Post_Consumer",(IF($G2966="In-Conversion","In_Conversion",(IF($G2966="Recycled Pre-Consumer","Recycled_Pre_Consumer",(IF($G2966="Recycled Post-Consumer","Recycled_Post_Consumer",(IF($G2966="Sustainably Sourced","Sustainably_sourced",(IF($G2966="Recycled pre-consumer organic","GOTS_recycled_organic","")))))))))))))))))),"")</f>
        <v/>
      </c>
      <c r="AE2966" t="e" cm="1">
        <f t="array" aca="1" ref="AE2966" ca="1">IF($I2966="",IF(INDIRECT("$F"&amp;$S2966)="","",IF(LEFT(INDIRECT("$F"&amp;$S2966),3)="GRS","GRS_RCS_RM",IF((LEFT(INDIRECT("$F"&amp;$S2966),3))="RCS","GRS_RCS_RM",IF(INDIRECT("$F"&amp;$S2966)="OCS (No Label)","OCS_Conversion_RM",IF(LEFT(INDIRECT("$F"&amp;$S2966),3)="OCS","OCS_RM",IF(RIGHT(INDIRECT("$F"&amp;$S2966),10)="conversion","GOTS_RM_conversion",IF((LEFT(INDIRECT("$F"&amp;$S2966),4))="GOTS","GOTS_RM","Responsible_RM"))))))),"DELETERM")</f>
        <v>#VALUE!</v>
      </c>
      <c r="AF2966" t="e" cm="1">
        <f t="array" aca="1" ref="AF2966" ca="1">IF($S2966="","",INDIRECT("$Z"&amp;$S2966))</f>
        <v>#VALUE!</v>
      </c>
      <c r="AG2966" t="str">
        <f t="shared" si="934"/>
        <v/>
      </c>
      <c r="AH2966" t="str" cm="1">
        <f t="array" aca="1" ref="AH2966" ca="1">IFERROR(INDIRECT("$ag"&amp;S2966),"")</f>
        <v/>
      </c>
      <c r="AI2966" t="e" cm="1">
        <f t="array" aca="1" ref="AI2966" ca="1">INDIRECT("O"&amp;S2966)</f>
        <v>#VALUE!</v>
      </c>
      <c r="AJ2966" t="str">
        <f t="shared" si="935"/>
        <v/>
      </c>
    </row>
    <row r="2967" spans="1:36" ht="16.5" customHeight="1">
      <c r="A2967" s="128" t="str">
        <f>IF(B2967="","",COUNTA($B$63:$B2967))</f>
        <v/>
      </c>
      <c r="B2967" s="132"/>
      <c r="C2967" s="133"/>
      <c r="D2967" s="140"/>
      <c r="E2967" s="140"/>
      <c r="F2967" s="133"/>
      <c r="G2967" s="141"/>
      <c r="H2967" s="141"/>
      <c r="I2967" s="141"/>
      <c r="J2967" s="141"/>
      <c r="K2967" s="37"/>
      <c r="L2967" s="142" t="str">
        <f>IF(R2967="","",LEFT(R2967,LEN(R2967)-2))</f>
        <v/>
      </c>
      <c r="M2967" s="142"/>
      <c r="N2967" s="60"/>
      <c r="O2967" s="313"/>
      <c r="Q2967" t="str">
        <f t="shared" si="930"/>
        <v/>
      </c>
      <c r="R2967" t="str">
        <f t="shared" ref="R2967" si="942">CONCATENATE($Q2967,Q2968,Q2969,Q2970,Q2971,Q2972,$Q2973,$Q2974,$Q2975,$Q2976,$Q2977,$Q2978)</f>
        <v/>
      </c>
      <c r="S2967" t="e">
        <f t="shared" ca="1" si="939"/>
        <v>#VALUE!</v>
      </c>
      <c r="T2967" t="e">
        <f t="shared" ca="1" si="936"/>
        <v>#VALUE!</v>
      </c>
      <c r="U2967">
        <f t="shared" si="940"/>
        <v>2904</v>
      </c>
      <c r="V2967">
        <v>242.00000000001901</v>
      </c>
      <c r="W2967">
        <f t="shared" si="941"/>
        <v>242</v>
      </c>
      <c r="X2967" t="str" cm="1">
        <f t="array" aca="1" ref="X2967" ca="1">IFERROR(INDEX('PC&amp;PD'!$A$1:$AS$19,ROW('PC&amp;PD'!$A$19),MATCH(INDIRECT(T2967),'PC&amp;PD'!$A$1:$AS$1,0)),"")</f>
        <v/>
      </c>
      <c r="Z2967" t="str">
        <f t="shared" ref="Z2967" si="943">IFERROR(IF($F2967="OCS 100","OCS (OCS 100)",IF($F2967="OCS Blended","OCS (OCS Blended)",IF($F2967="OCS (No Label)","OCS (No Label)",IF($F2967="RCS 100","RCS (RCS 100)",IF($F2967="RCS Blended","RCS (RCS Blended)",IF($F2967="GRS","GRS (GRS)",IF($F2967="GRS (No Label)", "GRS (No Label)",IF($F2967="RDS","RDS (RDS)",IF($F2967="RWS","RWS (RWS)",IF($F2967="RAS","RAS (RAS)",IF($F2967="RMS","RMS (RMS)",IF($F2967="GOTS Organic","GOTS (Organic)",IF($F2967="GOTS Made with organic","GOTS (Made with Organic)",IF($F2967="GOTS Organic - in conversion","GOTS (Organic - In Conversion)",IF($F2967="GOTS Made with organic - in conversion","GOTS (Made with Organic - In Conversion)",""))))))))))))))),"")</f>
        <v/>
      </c>
      <c r="AA2967" t="str">
        <f t="shared" si="931"/>
        <v/>
      </c>
      <c r="AB2967" t="str">
        <f t="shared" si="932"/>
        <v/>
      </c>
      <c r="AC2967" t="e">
        <f t="shared" ca="1" si="933"/>
        <v>#VALUE!</v>
      </c>
      <c r="AD2967" t="str" cm="1">
        <f t="array" aca="1" ref="AD2967" ca="1">IFERROR(IF((LEFT(INDIRECT("$F"&amp;$S2967),4))="GOTS",IF($G2967="Organic","GOTS_Organic_raw",(IF($G2967="Responsible","GOTS_Responsible",(IF($G2967="No Attribute (Conventional)","GOTS_conventional",(IF($G2967="Recycled Pre/Post-Consumer","GOTS_pre_post",(IF($G2967="In-Conversion","GOTS_in_conversion",(IF($G2967="Sustainably Sourced","Sustainably_sourced",(IF($G2967="Recycled pre-consumer organic","GOTS_recycled_organic",""))))))))))))),IF($G2967="Organic","Organic",(IF($G2967="Responsible","Responsible",(IF($G2967="No Attribute (Conventional)","No_Attribute_Conventional",(IF($G2967="Recycled Pre/Post-Consumer","Recycled_Pre_Post_Consumer",(IF($G2967="In-Conversion","In_Conversion",(IF($G2967="Recycled Pre-Consumer","Recycled_Pre_Consumer",(IF($G2967="Recycled Post-Consumer","Recycled_Post_Consumer",(IF($G2967="Sustainably Sourced","Sustainably_sourced",(IF($G2967="Recycled pre-consumer organic","GOTS_recycled_organic","")))))))))))))))))),"")</f>
        <v/>
      </c>
      <c r="AE2967" t="e" cm="1">
        <f t="array" aca="1" ref="AE2967" ca="1">IF($I2967="",IF(INDIRECT("$F"&amp;$S2967)="","",IF(LEFT(INDIRECT("$F"&amp;$S2967),3)="GRS","GRS_RCS_RM",IF((LEFT(INDIRECT("$F"&amp;$S2967),3))="RCS","GRS_RCS_RM",IF(INDIRECT("$F"&amp;$S2967)="OCS (No Label)","OCS_Conversion_RM",IF(LEFT(INDIRECT("$F"&amp;$S2967),3)="OCS","OCS_RM",IF(RIGHT(INDIRECT("$F"&amp;$S2967),10)="conversion","GOTS_RM_conversion",IF((LEFT(INDIRECT("$F"&amp;$S2967),4))="GOTS","GOTS_RM","Responsible_RM"))))))),"DELETERM")</f>
        <v>#VALUE!</v>
      </c>
      <c r="AF2967" t="e" cm="1">
        <f t="array" aca="1" ref="AF2967" ca="1">IF($S2967="","",INDIRECT("$Z"&amp;$S2967))</f>
        <v>#VALUE!</v>
      </c>
      <c r="AG2967" t="str">
        <f t="shared" si="934"/>
        <v/>
      </c>
      <c r="AH2967" t="str" cm="1">
        <f t="array" aca="1" ref="AH2967" ca="1">IFERROR(INDIRECT("$ag"&amp;S2967),"")</f>
        <v/>
      </c>
      <c r="AI2967" t="e" cm="1">
        <f t="array" aca="1" ref="AI2967" ca="1">INDIRECT("O"&amp;S2967)</f>
        <v>#VALUE!</v>
      </c>
      <c r="AJ2967" t="str">
        <f t="shared" si="935"/>
        <v/>
      </c>
    </row>
    <row r="2968" spans="1:36" ht="16.5" customHeight="1">
      <c r="A2968" s="129"/>
      <c r="B2968" s="134"/>
      <c r="C2968" s="135"/>
      <c r="D2968" s="146"/>
      <c r="E2968" s="146"/>
      <c r="F2968" s="135"/>
      <c r="G2968" s="147"/>
      <c r="H2968" s="147"/>
      <c r="I2968" s="147"/>
      <c r="J2968" s="147"/>
      <c r="K2968" s="38"/>
      <c r="L2968" s="143"/>
      <c r="M2968" s="143"/>
      <c r="N2968" s="61"/>
      <c r="O2968" s="314"/>
      <c r="Q2968" t="str">
        <f t="shared" si="930"/>
        <v/>
      </c>
      <c r="S2968" t="e">
        <f t="shared" ca="1" si="939"/>
        <v>#VALUE!</v>
      </c>
      <c r="T2968" t="e">
        <f t="shared" ca="1" si="936"/>
        <v>#VALUE!</v>
      </c>
      <c r="U2968">
        <f t="shared" si="940"/>
        <v>2904</v>
      </c>
      <c r="V2968">
        <v>242.08333333335199</v>
      </c>
      <c r="W2968">
        <f t="shared" si="941"/>
        <v>242</v>
      </c>
      <c r="X2968" t="str" cm="1">
        <f t="array" aca="1" ref="X2968" ca="1">IFERROR(INDEX('PC&amp;PD'!$A$1:$AS$19,ROW('PC&amp;PD'!$A$19),MATCH(INDIRECT(T2968),'PC&amp;PD'!$A$1:$AS$1,0)),"")</f>
        <v/>
      </c>
      <c r="AA2968" t="str">
        <f t="shared" si="931"/>
        <v/>
      </c>
      <c r="AB2968" t="str">
        <f t="shared" si="932"/>
        <v/>
      </c>
      <c r="AC2968" t="e">
        <f t="shared" ca="1" si="933"/>
        <v>#VALUE!</v>
      </c>
      <c r="AD2968" t="str" cm="1">
        <f t="array" aca="1" ref="AD2968" ca="1">IFERROR(IF((LEFT(INDIRECT("$F"&amp;$S2968),4))="GOTS",IF($G2968="Organic","GOTS_Organic_raw",(IF($G2968="Responsible","GOTS_Responsible",(IF($G2968="No Attribute (Conventional)","GOTS_conventional",(IF($G2968="Recycled Pre/Post-Consumer","GOTS_pre_post",(IF($G2968="In-Conversion","GOTS_in_conversion",(IF($G2968="Sustainably Sourced","Sustainably_sourced",(IF($G2968="Recycled pre-consumer organic","GOTS_recycled_organic",""))))))))))))),IF($G2968="Organic","Organic",(IF($G2968="Responsible","Responsible",(IF($G2968="No Attribute (Conventional)","No_Attribute_Conventional",(IF($G2968="Recycled Pre/Post-Consumer","Recycled_Pre_Post_Consumer",(IF($G2968="In-Conversion","In_Conversion",(IF($G2968="Recycled Pre-Consumer","Recycled_Pre_Consumer",(IF($G2968="Recycled Post-Consumer","Recycled_Post_Consumer",(IF($G2968="Sustainably Sourced","Sustainably_sourced",(IF($G2968="Recycled pre-consumer organic","GOTS_recycled_organic","")))))))))))))))))),"")</f>
        <v/>
      </c>
      <c r="AE2968" t="e" cm="1">
        <f t="array" aca="1" ref="AE2968" ca="1">IF($I2968="",IF(INDIRECT("$F"&amp;$S2968)="","",IF(LEFT(INDIRECT("$F"&amp;$S2968),3)="GRS","GRS_RCS_RM",IF((LEFT(INDIRECT("$F"&amp;$S2968),3))="RCS","GRS_RCS_RM",IF(INDIRECT("$F"&amp;$S2968)="OCS (No Label)","OCS_Conversion_RM",IF(LEFT(INDIRECT("$F"&amp;$S2968),3)="OCS","OCS_RM",IF(RIGHT(INDIRECT("$F"&amp;$S2968),10)="conversion","GOTS_RM_conversion",IF((LEFT(INDIRECT("$F"&amp;$S2968),4))="GOTS","GOTS_RM","Responsible_RM"))))))),"DELETERM")</f>
        <v>#VALUE!</v>
      </c>
      <c r="AF2968" t="e" cm="1">
        <f t="array" aca="1" ref="AF2968" ca="1">IF($S2968="","",INDIRECT("$Z"&amp;$S2968))</f>
        <v>#VALUE!</v>
      </c>
      <c r="AG2968" t="str">
        <f t="shared" si="934"/>
        <v/>
      </c>
      <c r="AH2968" t="str" cm="1">
        <f t="array" aca="1" ref="AH2968" ca="1">IFERROR(INDIRECT("$ag"&amp;S2968),"")</f>
        <v/>
      </c>
      <c r="AI2968" t="e" cm="1">
        <f t="array" aca="1" ref="AI2968" ca="1">INDIRECT("O"&amp;S2968)</f>
        <v>#VALUE!</v>
      </c>
      <c r="AJ2968" t="str">
        <f t="shared" si="935"/>
        <v/>
      </c>
    </row>
    <row r="2969" spans="1:36" ht="16.5" customHeight="1">
      <c r="A2969" s="129"/>
      <c r="B2969" s="134"/>
      <c r="C2969" s="135"/>
      <c r="D2969" s="146"/>
      <c r="E2969" s="146"/>
      <c r="F2969" s="135"/>
      <c r="G2969" s="147"/>
      <c r="H2969" s="147"/>
      <c r="I2969" s="147"/>
      <c r="J2969" s="147"/>
      <c r="K2969" s="38"/>
      <c r="L2969" s="143"/>
      <c r="M2969" s="143"/>
      <c r="N2969" s="61"/>
      <c r="O2969" s="314"/>
      <c r="Q2969" t="str">
        <f t="shared" si="930"/>
        <v/>
      </c>
      <c r="S2969" t="e">
        <f t="shared" ca="1" si="939"/>
        <v>#VALUE!</v>
      </c>
      <c r="T2969" t="e">
        <f t="shared" ca="1" si="936"/>
        <v>#VALUE!</v>
      </c>
      <c r="U2969">
        <f t="shared" si="940"/>
        <v>2904</v>
      </c>
      <c r="V2969">
        <v>242.16666666668601</v>
      </c>
      <c r="W2969">
        <f t="shared" si="941"/>
        <v>242</v>
      </c>
      <c r="X2969" t="str" cm="1">
        <f t="array" aca="1" ref="X2969" ca="1">IFERROR(INDEX('PC&amp;PD'!$A$1:$AS$19,ROW('PC&amp;PD'!$A$19),MATCH(INDIRECT(T2969),'PC&amp;PD'!$A$1:$AS$1,0)),"")</f>
        <v/>
      </c>
      <c r="AA2969" t="str">
        <f t="shared" si="931"/>
        <v/>
      </c>
      <c r="AB2969" t="str">
        <f t="shared" si="932"/>
        <v/>
      </c>
      <c r="AC2969" t="e">
        <f t="shared" ca="1" si="933"/>
        <v>#VALUE!</v>
      </c>
      <c r="AD2969" t="str" cm="1">
        <f t="array" aca="1" ref="AD2969" ca="1">IFERROR(IF((LEFT(INDIRECT("$F"&amp;$S2969),4))="GOTS",IF($G2969="Organic","GOTS_Organic_raw",(IF($G2969="Responsible","GOTS_Responsible",(IF($G2969="No Attribute (Conventional)","GOTS_conventional",(IF($G2969="Recycled Pre/Post-Consumer","GOTS_pre_post",(IF($G2969="In-Conversion","GOTS_in_conversion",(IF($G2969="Sustainably Sourced","Sustainably_sourced",(IF($G2969="Recycled pre-consumer organic","GOTS_recycled_organic",""))))))))))))),IF($G2969="Organic","Organic",(IF($G2969="Responsible","Responsible",(IF($G2969="No Attribute (Conventional)","No_Attribute_Conventional",(IF($G2969="Recycled Pre/Post-Consumer","Recycled_Pre_Post_Consumer",(IF($G2969="In-Conversion","In_Conversion",(IF($G2969="Recycled Pre-Consumer","Recycled_Pre_Consumer",(IF($G2969="Recycled Post-Consumer","Recycled_Post_Consumer",(IF($G2969="Sustainably Sourced","Sustainably_sourced",(IF($G2969="Recycled pre-consumer organic","GOTS_recycled_organic","")))))))))))))))))),"")</f>
        <v/>
      </c>
      <c r="AE2969" t="e" cm="1">
        <f t="array" aca="1" ref="AE2969" ca="1">IF($I2969="",IF(INDIRECT("$F"&amp;$S2969)="","",IF(LEFT(INDIRECT("$F"&amp;$S2969),3)="GRS","GRS_RCS_RM",IF((LEFT(INDIRECT("$F"&amp;$S2969),3))="RCS","GRS_RCS_RM",IF(INDIRECT("$F"&amp;$S2969)="OCS (No Label)","OCS_Conversion_RM",IF(LEFT(INDIRECT("$F"&amp;$S2969),3)="OCS","OCS_RM",IF(RIGHT(INDIRECT("$F"&amp;$S2969),10)="conversion","GOTS_RM_conversion",IF((LEFT(INDIRECT("$F"&amp;$S2969),4))="GOTS","GOTS_RM","Responsible_RM"))))))),"DELETERM")</f>
        <v>#VALUE!</v>
      </c>
      <c r="AF2969" t="e" cm="1">
        <f t="array" aca="1" ref="AF2969" ca="1">IF($S2969="","",INDIRECT("$Z"&amp;$S2969))</f>
        <v>#VALUE!</v>
      </c>
      <c r="AG2969" t="str">
        <f t="shared" si="934"/>
        <v/>
      </c>
      <c r="AH2969" t="str" cm="1">
        <f t="array" aca="1" ref="AH2969" ca="1">IFERROR(INDIRECT("$ag"&amp;S2969),"")</f>
        <v/>
      </c>
      <c r="AI2969" t="e" cm="1">
        <f t="array" aca="1" ref="AI2969" ca="1">INDIRECT("O"&amp;S2969)</f>
        <v>#VALUE!</v>
      </c>
      <c r="AJ2969" t="str">
        <f t="shared" si="935"/>
        <v/>
      </c>
    </row>
    <row r="2970" spans="1:36" ht="16.5" customHeight="1">
      <c r="A2970" s="129"/>
      <c r="B2970" s="134"/>
      <c r="C2970" s="135"/>
      <c r="D2970" s="146"/>
      <c r="E2970" s="146"/>
      <c r="F2970" s="135"/>
      <c r="G2970" s="147"/>
      <c r="H2970" s="147"/>
      <c r="I2970" s="147"/>
      <c r="J2970" s="147"/>
      <c r="K2970" s="38"/>
      <c r="L2970" s="143"/>
      <c r="M2970" s="143"/>
      <c r="N2970" s="61"/>
      <c r="O2970" s="314"/>
      <c r="Q2970" t="str">
        <f t="shared" si="930"/>
        <v/>
      </c>
      <c r="S2970" t="e">
        <f t="shared" ca="1" si="939"/>
        <v>#VALUE!</v>
      </c>
      <c r="T2970" t="e">
        <f t="shared" ca="1" si="936"/>
        <v>#VALUE!</v>
      </c>
      <c r="U2970">
        <f t="shared" si="940"/>
        <v>2904</v>
      </c>
      <c r="V2970">
        <v>242.25000000001901</v>
      </c>
      <c r="W2970">
        <f t="shared" si="941"/>
        <v>242</v>
      </c>
      <c r="X2970" t="str" cm="1">
        <f t="array" aca="1" ref="X2970" ca="1">IFERROR(INDEX('PC&amp;PD'!$A$1:$AS$19,ROW('PC&amp;PD'!$A$19),MATCH(INDIRECT(T2970),'PC&amp;PD'!$A$1:$AS$1,0)),"")</f>
        <v/>
      </c>
      <c r="AA2970" t="str">
        <f t="shared" si="931"/>
        <v/>
      </c>
      <c r="AB2970" t="str">
        <f t="shared" si="932"/>
        <v/>
      </c>
      <c r="AC2970" t="e">
        <f t="shared" ca="1" si="933"/>
        <v>#VALUE!</v>
      </c>
      <c r="AD2970" t="str" cm="1">
        <f t="array" aca="1" ref="AD2970" ca="1">IFERROR(IF((LEFT(INDIRECT("$F"&amp;$S2970),4))="GOTS",IF($G2970="Organic","GOTS_Organic_raw",(IF($G2970="Responsible","GOTS_Responsible",(IF($G2970="No Attribute (Conventional)","GOTS_conventional",(IF($G2970="Recycled Pre/Post-Consumer","GOTS_pre_post",(IF($G2970="In-Conversion","GOTS_in_conversion",(IF($G2970="Sustainably Sourced","Sustainably_sourced",(IF($G2970="Recycled pre-consumer organic","GOTS_recycled_organic",""))))))))))))),IF($G2970="Organic","Organic",(IF($G2970="Responsible","Responsible",(IF($G2970="No Attribute (Conventional)","No_Attribute_Conventional",(IF($G2970="Recycled Pre/Post-Consumer","Recycled_Pre_Post_Consumer",(IF($G2970="In-Conversion","In_Conversion",(IF($G2970="Recycled Pre-Consumer","Recycled_Pre_Consumer",(IF($G2970="Recycled Post-Consumer","Recycled_Post_Consumer",(IF($G2970="Sustainably Sourced","Sustainably_sourced",(IF($G2970="Recycled pre-consumer organic","GOTS_recycled_organic","")))))))))))))))))),"")</f>
        <v/>
      </c>
      <c r="AE2970" t="e" cm="1">
        <f t="array" aca="1" ref="AE2970" ca="1">IF($I2970="",IF(INDIRECT("$F"&amp;$S2970)="","",IF(LEFT(INDIRECT("$F"&amp;$S2970),3)="GRS","GRS_RCS_RM",IF((LEFT(INDIRECT("$F"&amp;$S2970),3))="RCS","GRS_RCS_RM",IF(INDIRECT("$F"&amp;$S2970)="OCS (No Label)","OCS_Conversion_RM",IF(LEFT(INDIRECT("$F"&amp;$S2970),3)="OCS","OCS_RM",IF(RIGHT(INDIRECT("$F"&amp;$S2970),10)="conversion","GOTS_RM_conversion",IF((LEFT(INDIRECT("$F"&amp;$S2970),4))="GOTS","GOTS_RM","Responsible_RM"))))))),"DELETERM")</f>
        <v>#VALUE!</v>
      </c>
      <c r="AF2970" t="e" cm="1">
        <f t="array" aca="1" ref="AF2970" ca="1">IF($S2970="","",INDIRECT("$Z"&amp;$S2970))</f>
        <v>#VALUE!</v>
      </c>
      <c r="AG2970" t="str">
        <f t="shared" si="934"/>
        <v/>
      </c>
      <c r="AH2970" t="str" cm="1">
        <f t="array" aca="1" ref="AH2970" ca="1">IFERROR(INDIRECT("$ag"&amp;S2970),"")</f>
        <v/>
      </c>
      <c r="AI2970" t="e" cm="1">
        <f t="array" aca="1" ref="AI2970" ca="1">INDIRECT("O"&amp;S2970)</f>
        <v>#VALUE!</v>
      </c>
      <c r="AJ2970" t="str">
        <f t="shared" si="935"/>
        <v/>
      </c>
    </row>
    <row r="2971" spans="1:36" ht="16.5" customHeight="1">
      <c r="A2971" s="129"/>
      <c r="B2971" s="134"/>
      <c r="C2971" s="135"/>
      <c r="D2971" s="146"/>
      <c r="E2971" s="146"/>
      <c r="F2971" s="135"/>
      <c r="G2971" s="147"/>
      <c r="H2971" s="147"/>
      <c r="I2971" s="147"/>
      <c r="J2971" s="147"/>
      <c r="K2971" s="38"/>
      <c r="L2971" s="143"/>
      <c r="M2971" s="143"/>
      <c r="N2971" s="61"/>
      <c r="O2971" s="314"/>
      <c r="Q2971" t="str">
        <f t="shared" si="930"/>
        <v/>
      </c>
      <c r="S2971" t="e">
        <f t="shared" ca="1" si="939"/>
        <v>#VALUE!</v>
      </c>
      <c r="T2971" t="e">
        <f t="shared" ca="1" si="936"/>
        <v>#VALUE!</v>
      </c>
      <c r="U2971">
        <f t="shared" si="940"/>
        <v>2904</v>
      </c>
      <c r="V2971">
        <v>242.33333333335199</v>
      </c>
      <c r="W2971">
        <f t="shared" si="941"/>
        <v>242</v>
      </c>
      <c r="X2971" t="str" cm="1">
        <f t="array" aca="1" ref="X2971" ca="1">IFERROR(INDEX('PC&amp;PD'!$A$1:$AS$19,ROW('PC&amp;PD'!$A$19),MATCH(INDIRECT(T2971),'PC&amp;PD'!$A$1:$AS$1,0)),"")</f>
        <v/>
      </c>
      <c r="AA2971" t="str">
        <f t="shared" si="931"/>
        <v/>
      </c>
      <c r="AB2971" t="str">
        <f t="shared" si="932"/>
        <v/>
      </c>
      <c r="AC2971" t="e">
        <f t="shared" ca="1" si="933"/>
        <v>#VALUE!</v>
      </c>
      <c r="AD2971" t="str" cm="1">
        <f t="array" aca="1" ref="AD2971" ca="1">IFERROR(IF((LEFT(INDIRECT("$F"&amp;$S2971),4))="GOTS",IF($G2971="Organic","GOTS_Organic_raw",(IF($G2971="Responsible","GOTS_Responsible",(IF($G2971="No Attribute (Conventional)","GOTS_conventional",(IF($G2971="Recycled Pre/Post-Consumer","GOTS_pre_post",(IF($G2971="In-Conversion","GOTS_in_conversion",(IF($G2971="Sustainably Sourced","Sustainably_sourced",(IF($G2971="Recycled pre-consumer organic","GOTS_recycled_organic",""))))))))))))),IF($G2971="Organic","Organic",(IF($G2971="Responsible","Responsible",(IF($G2971="No Attribute (Conventional)","No_Attribute_Conventional",(IF($G2971="Recycled Pre/Post-Consumer","Recycled_Pre_Post_Consumer",(IF($G2971="In-Conversion","In_Conversion",(IF($G2971="Recycled Pre-Consumer","Recycled_Pre_Consumer",(IF($G2971="Recycled Post-Consumer","Recycled_Post_Consumer",(IF($G2971="Sustainably Sourced","Sustainably_sourced",(IF($G2971="Recycled pre-consumer organic","GOTS_recycled_organic","")))))))))))))))))),"")</f>
        <v/>
      </c>
      <c r="AE2971" t="e" cm="1">
        <f t="array" aca="1" ref="AE2971" ca="1">IF($I2971="",IF(INDIRECT("$F"&amp;$S2971)="","",IF(LEFT(INDIRECT("$F"&amp;$S2971),3)="GRS","GRS_RCS_RM",IF((LEFT(INDIRECT("$F"&amp;$S2971),3))="RCS","GRS_RCS_RM",IF(INDIRECT("$F"&amp;$S2971)="OCS (No Label)","OCS_Conversion_RM",IF(LEFT(INDIRECT("$F"&amp;$S2971),3)="OCS","OCS_RM",IF(RIGHT(INDIRECT("$F"&amp;$S2971),10)="conversion","GOTS_RM_conversion",IF((LEFT(INDIRECT("$F"&amp;$S2971),4))="GOTS","GOTS_RM","Responsible_RM"))))))),"DELETERM")</f>
        <v>#VALUE!</v>
      </c>
      <c r="AF2971" t="e" cm="1">
        <f t="array" aca="1" ref="AF2971" ca="1">IF($S2971="","",INDIRECT("$Z"&amp;$S2971))</f>
        <v>#VALUE!</v>
      </c>
      <c r="AG2971" t="str">
        <f t="shared" si="934"/>
        <v/>
      </c>
      <c r="AH2971" t="str" cm="1">
        <f t="array" aca="1" ref="AH2971" ca="1">IFERROR(INDIRECT("$ag"&amp;S2971),"")</f>
        <v/>
      </c>
      <c r="AI2971" t="e" cm="1">
        <f t="array" aca="1" ref="AI2971" ca="1">INDIRECT("O"&amp;S2971)</f>
        <v>#VALUE!</v>
      </c>
      <c r="AJ2971" t="str">
        <f t="shared" si="935"/>
        <v/>
      </c>
    </row>
    <row r="2972" spans="1:36" ht="16.5" customHeight="1">
      <c r="A2972" s="129"/>
      <c r="B2972" s="134"/>
      <c r="C2972" s="135"/>
      <c r="D2972" s="146"/>
      <c r="E2972" s="146"/>
      <c r="F2972" s="135"/>
      <c r="G2972" s="147"/>
      <c r="H2972" s="147"/>
      <c r="I2972" s="147"/>
      <c r="J2972" s="147"/>
      <c r="K2972" s="38"/>
      <c r="L2972" s="143"/>
      <c r="M2972" s="143"/>
      <c r="N2972" s="61"/>
      <c r="O2972" s="314"/>
      <c r="Q2972" t="str">
        <f t="shared" si="930"/>
        <v/>
      </c>
      <c r="S2972" t="e">
        <f t="shared" ca="1" si="939"/>
        <v>#VALUE!</v>
      </c>
      <c r="T2972" t="e">
        <f t="shared" ca="1" si="936"/>
        <v>#VALUE!</v>
      </c>
      <c r="U2972">
        <f t="shared" si="940"/>
        <v>2904</v>
      </c>
      <c r="V2972">
        <v>242.41666666668601</v>
      </c>
      <c r="W2972">
        <f t="shared" si="941"/>
        <v>242</v>
      </c>
      <c r="X2972" t="str" cm="1">
        <f t="array" aca="1" ref="X2972" ca="1">IFERROR(INDEX('PC&amp;PD'!$A$1:$AS$19,ROW('PC&amp;PD'!$A$19),MATCH(INDIRECT(T2972),'PC&amp;PD'!$A$1:$AS$1,0)),"")</f>
        <v/>
      </c>
      <c r="AA2972" t="str">
        <f t="shared" si="931"/>
        <v/>
      </c>
      <c r="AB2972" t="str">
        <f t="shared" si="932"/>
        <v/>
      </c>
      <c r="AC2972" t="e">
        <f t="shared" ca="1" si="933"/>
        <v>#VALUE!</v>
      </c>
      <c r="AD2972" t="str" cm="1">
        <f t="array" aca="1" ref="AD2972" ca="1">IFERROR(IF((LEFT(INDIRECT("$F"&amp;$S2972),4))="GOTS",IF($G2972="Organic","GOTS_Organic_raw",(IF($G2972="Responsible","GOTS_Responsible",(IF($G2972="No Attribute (Conventional)","GOTS_conventional",(IF($G2972="Recycled Pre/Post-Consumer","GOTS_pre_post",(IF($G2972="In-Conversion","GOTS_in_conversion",(IF($G2972="Sustainably Sourced","Sustainably_sourced",(IF($G2972="Recycled pre-consumer organic","GOTS_recycled_organic",""))))))))))))),IF($G2972="Organic","Organic",(IF($G2972="Responsible","Responsible",(IF($G2972="No Attribute (Conventional)","No_Attribute_Conventional",(IF($G2972="Recycled Pre/Post-Consumer","Recycled_Pre_Post_Consumer",(IF($G2972="In-Conversion","In_Conversion",(IF($G2972="Recycled Pre-Consumer","Recycled_Pre_Consumer",(IF($G2972="Recycled Post-Consumer","Recycled_Post_Consumer",(IF($G2972="Sustainably Sourced","Sustainably_sourced",(IF($G2972="Recycled pre-consumer organic","GOTS_recycled_organic","")))))))))))))))))),"")</f>
        <v/>
      </c>
      <c r="AE2972" t="e" cm="1">
        <f t="array" aca="1" ref="AE2972" ca="1">IF($I2972="",IF(INDIRECT("$F"&amp;$S2972)="","",IF(LEFT(INDIRECT("$F"&amp;$S2972),3)="GRS","GRS_RCS_RM",IF((LEFT(INDIRECT("$F"&amp;$S2972),3))="RCS","GRS_RCS_RM",IF(INDIRECT("$F"&amp;$S2972)="OCS (No Label)","OCS_Conversion_RM",IF(LEFT(INDIRECT("$F"&amp;$S2972),3)="OCS","OCS_RM",IF(RIGHT(INDIRECT("$F"&amp;$S2972),10)="conversion","GOTS_RM_conversion",IF((LEFT(INDIRECT("$F"&amp;$S2972),4))="GOTS","GOTS_RM","Responsible_RM"))))))),"DELETERM")</f>
        <v>#VALUE!</v>
      </c>
      <c r="AF2972" t="e" cm="1">
        <f t="array" aca="1" ref="AF2972" ca="1">IF($S2972="","",INDIRECT("$Z"&amp;$S2972))</f>
        <v>#VALUE!</v>
      </c>
      <c r="AG2972" t="str">
        <f t="shared" si="934"/>
        <v/>
      </c>
      <c r="AH2972" t="str" cm="1">
        <f t="array" aca="1" ref="AH2972" ca="1">IFERROR(INDIRECT("$ag"&amp;S2972),"")</f>
        <v/>
      </c>
      <c r="AI2972" t="e" cm="1">
        <f t="array" aca="1" ref="AI2972" ca="1">INDIRECT("O"&amp;S2972)</f>
        <v>#VALUE!</v>
      </c>
      <c r="AJ2972" t="str">
        <f t="shared" si="935"/>
        <v/>
      </c>
    </row>
    <row r="2973" spans="1:36" ht="16.5" customHeight="1">
      <c r="A2973" s="130"/>
      <c r="B2973" s="136"/>
      <c r="C2973" s="137"/>
      <c r="D2973" s="146"/>
      <c r="E2973" s="146"/>
      <c r="F2973" s="137"/>
      <c r="G2973" s="147"/>
      <c r="H2973" s="147"/>
      <c r="I2973" s="147"/>
      <c r="J2973" s="147"/>
      <c r="K2973" s="38"/>
      <c r="L2973" s="144"/>
      <c r="M2973" s="144"/>
      <c r="N2973" s="61"/>
      <c r="O2973" s="314"/>
      <c r="Q2973" t="str">
        <f t="shared" si="930"/>
        <v/>
      </c>
      <c r="S2973" t="e">
        <f t="shared" ca="1" si="939"/>
        <v>#VALUE!</v>
      </c>
      <c r="T2973" t="e">
        <f t="shared" ca="1" si="936"/>
        <v>#VALUE!</v>
      </c>
      <c r="U2973">
        <f t="shared" si="940"/>
        <v>2904</v>
      </c>
      <c r="V2973">
        <v>242.50000000001901</v>
      </c>
      <c r="W2973">
        <f t="shared" si="941"/>
        <v>242</v>
      </c>
      <c r="X2973" t="str" cm="1">
        <f t="array" aca="1" ref="X2973" ca="1">IFERROR(INDEX('PC&amp;PD'!$A$1:$AS$19,ROW('PC&amp;PD'!$A$19),MATCH(INDIRECT(T2973),'PC&amp;PD'!$A$1:$AS$1,0)),"")</f>
        <v/>
      </c>
      <c r="AA2973" t="str">
        <f t="shared" si="931"/>
        <v/>
      </c>
      <c r="AB2973" t="str">
        <f t="shared" si="932"/>
        <v/>
      </c>
      <c r="AC2973" t="e">
        <f t="shared" ca="1" si="933"/>
        <v>#VALUE!</v>
      </c>
      <c r="AD2973" t="str" cm="1">
        <f t="array" aca="1" ref="AD2973" ca="1">IFERROR(IF((LEFT(INDIRECT("$F"&amp;$S2973),4))="GOTS",IF($G2973="Organic","GOTS_Organic_raw",(IF($G2973="Responsible","GOTS_Responsible",(IF($G2973="No Attribute (Conventional)","GOTS_conventional",(IF($G2973="Recycled Pre/Post-Consumer","GOTS_pre_post",(IF($G2973="In-Conversion","GOTS_in_conversion",(IF($G2973="Sustainably Sourced","Sustainably_sourced",(IF($G2973="Recycled pre-consumer organic","GOTS_recycled_organic",""))))))))))))),IF($G2973="Organic","Organic",(IF($G2973="Responsible","Responsible",(IF($G2973="No Attribute (Conventional)","No_Attribute_Conventional",(IF($G2973="Recycled Pre/Post-Consumer","Recycled_Pre_Post_Consumer",(IF($G2973="In-Conversion","In_Conversion",(IF($G2973="Recycled Pre-Consumer","Recycled_Pre_Consumer",(IF($G2973="Recycled Post-Consumer","Recycled_Post_Consumer",(IF($G2973="Sustainably Sourced","Sustainably_sourced",(IF($G2973="Recycled pre-consumer organic","GOTS_recycled_organic","")))))))))))))))))),"")</f>
        <v/>
      </c>
      <c r="AE2973" t="e" cm="1">
        <f t="array" aca="1" ref="AE2973" ca="1">IF($I2973="",IF(INDIRECT("$F"&amp;$S2973)="","",IF(LEFT(INDIRECT("$F"&amp;$S2973),3)="GRS","GRS_RCS_RM",IF((LEFT(INDIRECT("$F"&amp;$S2973),3))="RCS","GRS_RCS_RM",IF(INDIRECT("$F"&amp;$S2973)="OCS (No Label)","OCS_Conversion_RM",IF(LEFT(INDIRECT("$F"&amp;$S2973),3)="OCS","OCS_RM",IF(RIGHT(INDIRECT("$F"&amp;$S2973),10)="conversion","GOTS_RM_conversion",IF((LEFT(INDIRECT("$F"&amp;$S2973),4))="GOTS","GOTS_RM","Responsible_RM"))))))),"DELETERM")</f>
        <v>#VALUE!</v>
      </c>
      <c r="AF2973" t="e" cm="1">
        <f t="array" aca="1" ref="AF2973" ca="1">IF($S2973="","",INDIRECT("$Z"&amp;$S2973))</f>
        <v>#VALUE!</v>
      </c>
      <c r="AG2973" t="str">
        <f t="shared" si="934"/>
        <v/>
      </c>
      <c r="AH2973" t="str" cm="1">
        <f t="array" aca="1" ref="AH2973" ca="1">IFERROR(INDIRECT("$ag"&amp;S2973),"")</f>
        <v/>
      </c>
      <c r="AI2973" t="e" cm="1">
        <f t="array" aca="1" ref="AI2973" ca="1">INDIRECT("O"&amp;S2973)</f>
        <v>#VALUE!</v>
      </c>
      <c r="AJ2973" t="str">
        <f t="shared" si="935"/>
        <v/>
      </c>
    </row>
    <row r="2974" spans="1:36" ht="16.5" customHeight="1">
      <c r="A2974" s="130"/>
      <c r="B2974" s="136"/>
      <c r="C2974" s="137"/>
      <c r="D2974" s="146"/>
      <c r="E2974" s="146"/>
      <c r="F2974" s="137"/>
      <c r="G2974" s="147"/>
      <c r="H2974" s="147"/>
      <c r="I2974" s="147"/>
      <c r="J2974" s="147"/>
      <c r="K2974" s="38"/>
      <c r="L2974" s="144"/>
      <c r="M2974" s="144"/>
      <c r="N2974" s="61"/>
      <c r="O2974" s="314"/>
      <c r="Q2974" t="str">
        <f t="shared" si="930"/>
        <v/>
      </c>
      <c r="S2974" t="e">
        <f t="shared" ca="1" si="939"/>
        <v>#VALUE!</v>
      </c>
      <c r="T2974" t="e">
        <f t="shared" ca="1" si="936"/>
        <v>#VALUE!</v>
      </c>
      <c r="U2974">
        <f t="shared" si="940"/>
        <v>2904</v>
      </c>
      <c r="V2974">
        <v>242.58333333335199</v>
      </c>
      <c r="W2974">
        <f t="shared" si="941"/>
        <v>242</v>
      </c>
      <c r="X2974" t="str" cm="1">
        <f t="array" aca="1" ref="X2974" ca="1">IFERROR(INDEX('PC&amp;PD'!$A$1:$AS$19,ROW('PC&amp;PD'!$A$19),MATCH(INDIRECT(T2974),'PC&amp;PD'!$A$1:$AS$1,0)),"")</f>
        <v/>
      </c>
      <c r="AA2974" t="str">
        <f t="shared" si="931"/>
        <v/>
      </c>
      <c r="AB2974" t="str">
        <f t="shared" si="932"/>
        <v/>
      </c>
      <c r="AC2974" t="e">
        <f t="shared" ca="1" si="933"/>
        <v>#VALUE!</v>
      </c>
      <c r="AD2974" t="str" cm="1">
        <f t="array" aca="1" ref="AD2974" ca="1">IFERROR(IF((LEFT(INDIRECT("$F"&amp;$S2974),4))="GOTS",IF($G2974="Organic","GOTS_Organic_raw",(IF($G2974="Responsible","GOTS_Responsible",(IF($G2974="No Attribute (Conventional)","GOTS_conventional",(IF($G2974="Recycled Pre/Post-Consumer","GOTS_pre_post",(IF($G2974="In-Conversion","GOTS_in_conversion",(IF($G2974="Sustainably Sourced","Sustainably_sourced",(IF($G2974="Recycled pre-consumer organic","GOTS_recycled_organic",""))))))))))))),IF($G2974="Organic","Organic",(IF($G2974="Responsible","Responsible",(IF($G2974="No Attribute (Conventional)","No_Attribute_Conventional",(IF($G2974="Recycled Pre/Post-Consumer","Recycled_Pre_Post_Consumer",(IF($G2974="In-Conversion","In_Conversion",(IF($G2974="Recycled Pre-Consumer","Recycled_Pre_Consumer",(IF($G2974="Recycled Post-Consumer","Recycled_Post_Consumer",(IF($G2974="Sustainably Sourced","Sustainably_sourced",(IF($G2974="Recycled pre-consumer organic","GOTS_recycled_organic","")))))))))))))))))),"")</f>
        <v/>
      </c>
      <c r="AE2974" t="e" cm="1">
        <f t="array" aca="1" ref="AE2974" ca="1">IF($I2974="",IF(INDIRECT("$F"&amp;$S2974)="","",IF(LEFT(INDIRECT("$F"&amp;$S2974),3)="GRS","GRS_RCS_RM",IF((LEFT(INDIRECT("$F"&amp;$S2974),3))="RCS","GRS_RCS_RM",IF(INDIRECT("$F"&amp;$S2974)="OCS (No Label)","OCS_Conversion_RM",IF(LEFT(INDIRECT("$F"&amp;$S2974),3)="OCS","OCS_RM",IF(RIGHT(INDIRECT("$F"&amp;$S2974),10)="conversion","GOTS_RM_conversion",IF((LEFT(INDIRECT("$F"&amp;$S2974),4))="GOTS","GOTS_RM","Responsible_RM"))))))),"DELETERM")</f>
        <v>#VALUE!</v>
      </c>
      <c r="AF2974" t="e" cm="1">
        <f t="array" aca="1" ref="AF2974" ca="1">IF($S2974="","",INDIRECT("$Z"&amp;$S2974))</f>
        <v>#VALUE!</v>
      </c>
      <c r="AG2974" t="str">
        <f t="shared" si="934"/>
        <v/>
      </c>
      <c r="AH2974" t="str" cm="1">
        <f t="array" aca="1" ref="AH2974" ca="1">IFERROR(INDIRECT("$ag"&amp;S2974),"")</f>
        <v/>
      </c>
      <c r="AI2974" t="e" cm="1">
        <f t="array" aca="1" ref="AI2974" ca="1">INDIRECT("O"&amp;S2974)</f>
        <v>#VALUE!</v>
      </c>
      <c r="AJ2974" t="str">
        <f t="shared" si="935"/>
        <v/>
      </c>
    </row>
    <row r="2975" spans="1:36" ht="16.5" customHeight="1">
      <c r="A2975" s="130"/>
      <c r="B2975" s="136"/>
      <c r="C2975" s="137"/>
      <c r="D2975" s="146"/>
      <c r="E2975" s="146"/>
      <c r="F2975" s="137"/>
      <c r="G2975" s="147"/>
      <c r="H2975" s="147"/>
      <c r="I2975" s="147"/>
      <c r="J2975" s="147"/>
      <c r="K2975" s="38"/>
      <c r="L2975" s="144"/>
      <c r="M2975" s="144"/>
      <c r="N2975" s="61"/>
      <c r="O2975" s="314"/>
      <c r="Q2975" t="str">
        <f t="shared" si="930"/>
        <v/>
      </c>
      <c r="S2975" t="e">
        <f t="shared" ca="1" si="939"/>
        <v>#VALUE!</v>
      </c>
      <c r="T2975" t="e">
        <f t="shared" ca="1" si="936"/>
        <v>#VALUE!</v>
      </c>
      <c r="U2975">
        <f t="shared" si="940"/>
        <v>2904</v>
      </c>
      <c r="V2975">
        <v>242.66666666668601</v>
      </c>
      <c r="W2975">
        <f t="shared" si="941"/>
        <v>242</v>
      </c>
      <c r="X2975" t="str" cm="1">
        <f t="array" aca="1" ref="X2975" ca="1">IFERROR(INDEX('PC&amp;PD'!$A$1:$AS$19,ROW('PC&amp;PD'!$A$19),MATCH(INDIRECT(T2975),'PC&amp;PD'!$A$1:$AS$1,0)),"")</f>
        <v/>
      </c>
      <c r="AA2975" t="str">
        <f t="shared" si="931"/>
        <v/>
      </c>
      <c r="AB2975" t="str">
        <f t="shared" si="932"/>
        <v/>
      </c>
      <c r="AC2975" t="e">
        <f t="shared" ca="1" si="933"/>
        <v>#VALUE!</v>
      </c>
      <c r="AD2975" t="str" cm="1">
        <f t="array" aca="1" ref="AD2975" ca="1">IFERROR(IF((LEFT(INDIRECT("$F"&amp;$S2975),4))="GOTS",IF($G2975="Organic","GOTS_Organic_raw",(IF($G2975="Responsible","GOTS_Responsible",(IF($G2975="No Attribute (Conventional)","GOTS_conventional",(IF($G2975="Recycled Pre/Post-Consumer","GOTS_pre_post",(IF($G2975="In-Conversion","GOTS_in_conversion",(IF($G2975="Sustainably Sourced","Sustainably_sourced",(IF($G2975="Recycled pre-consumer organic","GOTS_recycled_organic",""))))))))))))),IF($G2975="Organic","Organic",(IF($G2975="Responsible","Responsible",(IF($G2975="No Attribute (Conventional)","No_Attribute_Conventional",(IF($G2975="Recycled Pre/Post-Consumer","Recycled_Pre_Post_Consumer",(IF($G2975="In-Conversion","In_Conversion",(IF($G2975="Recycled Pre-Consumer","Recycled_Pre_Consumer",(IF($G2975="Recycled Post-Consumer","Recycled_Post_Consumer",(IF($G2975="Sustainably Sourced","Sustainably_sourced",(IF($G2975="Recycled pre-consumer organic","GOTS_recycled_organic","")))))))))))))))))),"")</f>
        <v/>
      </c>
      <c r="AE2975" t="e" cm="1">
        <f t="array" aca="1" ref="AE2975" ca="1">IF($I2975="",IF(INDIRECT("$F"&amp;$S2975)="","",IF(LEFT(INDIRECT("$F"&amp;$S2975),3)="GRS","GRS_RCS_RM",IF((LEFT(INDIRECT("$F"&amp;$S2975),3))="RCS","GRS_RCS_RM",IF(INDIRECT("$F"&amp;$S2975)="OCS (No Label)","OCS_Conversion_RM",IF(LEFT(INDIRECT("$F"&amp;$S2975),3)="OCS","OCS_RM",IF(RIGHT(INDIRECT("$F"&amp;$S2975),10)="conversion","GOTS_RM_conversion",IF((LEFT(INDIRECT("$F"&amp;$S2975),4))="GOTS","GOTS_RM","Responsible_RM"))))))),"DELETERM")</f>
        <v>#VALUE!</v>
      </c>
      <c r="AF2975" t="e" cm="1">
        <f t="array" aca="1" ref="AF2975" ca="1">IF($S2975="","",INDIRECT("$Z"&amp;$S2975))</f>
        <v>#VALUE!</v>
      </c>
      <c r="AG2975" t="str">
        <f t="shared" si="934"/>
        <v/>
      </c>
      <c r="AH2975" t="str" cm="1">
        <f t="array" aca="1" ref="AH2975" ca="1">IFERROR(INDIRECT("$ag"&amp;S2975),"")</f>
        <v/>
      </c>
      <c r="AI2975" t="e" cm="1">
        <f t="array" aca="1" ref="AI2975" ca="1">INDIRECT("O"&amp;S2975)</f>
        <v>#VALUE!</v>
      </c>
      <c r="AJ2975" t="str">
        <f t="shared" si="935"/>
        <v/>
      </c>
    </row>
    <row r="2976" spans="1:36" ht="16.5" customHeight="1">
      <c r="A2976" s="130"/>
      <c r="B2976" s="136"/>
      <c r="C2976" s="137"/>
      <c r="D2976" s="146"/>
      <c r="E2976" s="146"/>
      <c r="F2976" s="137"/>
      <c r="G2976" s="147"/>
      <c r="H2976" s="147"/>
      <c r="I2976" s="147"/>
      <c r="J2976" s="147"/>
      <c r="K2976" s="38"/>
      <c r="L2976" s="144"/>
      <c r="M2976" s="144"/>
      <c r="N2976" s="61"/>
      <c r="O2976" s="314"/>
      <c r="Q2976" t="str">
        <f t="shared" si="930"/>
        <v/>
      </c>
      <c r="S2976" t="e">
        <f t="shared" ca="1" si="939"/>
        <v>#VALUE!</v>
      </c>
      <c r="T2976" t="e">
        <f t="shared" ca="1" si="936"/>
        <v>#VALUE!</v>
      </c>
      <c r="U2976">
        <f t="shared" si="940"/>
        <v>2904</v>
      </c>
      <c r="V2976">
        <v>242.75000000001901</v>
      </c>
      <c r="W2976">
        <f t="shared" si="941"/>
        <v>242</v>
      </c>
      <c r="X2976" t="str" cm="1">
        <f t="array" aca="1" ref="X2976" ca="1">IFERROR(INDEX('PC&amp;PD'!$A$1:$AS$19,ROW('PC&amp;PD'!$A$19),MATCH(INDIRECT(T2976),'PC&amp;PD'!$A$1:$AS$1,0)),"")</f>
        <v/>
      </c>
      <c r="AA2976" t="str">
        <f t="shared" si="931"/>
        <v/>
      </c>
      <c r="AB2976" t="str">
        <f t="shared" si="932"/>
        <v/>
      </c>
      <c r="AC2976" t="e">
        <f t="shared" ca="1" si="933"/>
        <v>#VALUE!</v>
      </c>
      <c r="AD2976" t="str" cm="1">
        <f t="array" aca="1" ref="AD2976" ca="1">IFERROR(IF((LEFT(INDIRECT("$F"&amp;$S2976),4))="GOTS",IF($G2976="Organic","GOTS_Organic_raw",(IF($G2976="Responsible","GOTS_Responsible",(IF($G2976="No Attribute (Conventional)","GOTS_conventional",(IF($G2976="Recycled Pre/Post-Consumer","GOTS_pre_post",(IF($G2976="In-Conversion","GOTS_in_conversion",(IF($G2976="Sustainably Sourced","Sustainably_sourced",(IF($G2976="Recycled pre-consumer organic","GOTS_recycled_organic",""))))))))))))),IF($G2976="Organic","Organic",(IF($G2976="Responsible","Responsible",(IF($G2976="No Attribute (Conventional)","No_Attribute_Conventional",(IF($G2976="Recycled Pre/Post-Consumer","Recycled_Pre_Post_Consumer",(IF($G2976="In-Conversion","In_Conversion",(IF($G2976="Recycled Pre-Consumer","Recycled_Pre_Consumer",(IF($G2976="Recycled Post-Consumer","Recycled_Post_Consumer",(IF($G2976="Sustainably Sourced","Sustainably_sourced",(IF($G2976="Recycled pre-consumer organic","GOTS_recycled_organic","")))))))))))))))))),"")</f>
        <v/>
      </c>
      <c r="AE2976" t="e" cm="1">
        <f t="array" aca="1" ref="AE2976" ca="1">IF($I2976="",IF(INDIRECT("$F"&amp;$S2976)="","",IF(LEFT(INDIRECT("$F"&amp;$S2976),3)="GRS","GRS_RCS_RM",IF((LEFT(INDIRECT("$F"&amp;$S2976),3))="RCS","GRS_RCS_RM",IF(INDIRECT("$F"&amp;$S2976)="OCS (No Label)","OCS_Conversion_RM",IF(LEFT(INDIRECT("$F"&amp;$S2976),3)="OCS","OCS_RM",IF(RIGHT(INDIRECT("$F"&amp;$S2976),10)="conversion","GOTS_RM_conversion",IF((LEFT(INDIRECT("$F"&amp;$S2976),4))="GOTS","GOTS_RM","Responsible_RM"))))))),"DELETERM")</f>
        <v>#VALUE!</v>
      </c>
      <c r="AF2976" t="e" cm="1">
        <f t="array" aca="1" ref="AF2976" ca="1">IF($S2976="","",INDIRECT("$Z"&amp;$S2976))</f>
        <v>#VALUE!</v>
      </c>
      <c r="AG2976" t="str">
        <f t="shared" si="934"/>
        <v/>
      </c>
      <c r="AH2976" t="str" cm="1">
        <f t="array" aca="1" ref="AH2976" ca="1">IFERROR(INDIRECT("$ag"&amp;S2976),"")</f>
        <v/>
      </c>
      <c r="AI2976" t="e" cm="1">
        <f t="array" aca="1" ref="AI2976" ca="1">INDIRECT("O"&amp;S2976)</f>
        <v>#VALUE!</v>
      </c>
      <c r="AJ2976" t="str">
        <f t="shared" si="935"/>
        <v/>
      </c>
    </row>
    <row r="2977" spans="1:36" ht="16.5" customHeight="1">
      <c r="A2977" s="130"/>
      <c r="B2977" s="136"/>
      <c r="C2977" s="137"/>
      <c r="D2977" s="146"/>
      <c r="E2977" s="146"/>
      <c r="F2977" s="137"/>
      <c r="G2977" s="147"/>
      <c r="H2977" s="147"/>
      <c r="I2977" s="147"/>
      <c r="J2977" s="147"/>
      <c r="K2977" s="38"/>
      <c r="L2977" s="144"/>
      <c r="M2977" s="144"/>
      <c r="N2977" s="61"/>
      <c r="O2977" s="314"/>
      <c r="Q2977" t="str">
        <f t="shared" si="930"/>
        <v/>
      </c>
      <c r="S2977" t="e">
        <f t="shared" ca="1" si="939"/>
        <v>#VALUE!</v>
      </c>
      <c r="T2977" t="e">
        <f t="shared" ca="1" si="936"/>
        <v>#VALUE!</v>
      </c>
      <c r="U2977">
        <f t="shared" si="940"/>
        <v>2904</v>
      </c>
      <c r="V2977">
        <v>242.83333333335199</v>
      </c>
      <c r="W2977">
        <f t="shared" si="941"/>
        <v>242</v>
      </c>
      <c r="X2977" t="str" cm="1">
        <f t="array" aca="1" ref="X2977" ca="1">IFERROR(INDEX('PC&amp;PD'!$A$1:$AS$19,ROW('PC&amp;PD'!$A$19),MATCH(INDIRECT(T2977),'PC&amp;PD'!$A$1:$AS$1,0)),"")</f>
        <v/>
      </c>
      <c r="AA2977" t="str">
        <f t="shared" si="931"/>
        <v/>
      </c>
      <c r="AB2977" t="str">
        <f t="shared" si="932"/>
        <v/>
      </c>
      <c r="AC2977" t="e">
        <f t="shared" ca="1" si="933"/>
        <v>#VALUE!</v>
      </c>
      <c r="AD2977" t="str" cm="1">
        <f t="array" aca="1" ref="AD2977" ca="1">IFERROR(IF((LEFT(INDIRECT("$F"&amp;$S2977),4))="GOTS",IF($G2977="Organic","GOTS_Organic_raw",(IF($G2977="Responsible","GOTS_Responsible",(IF($G2977="No Attribute (Conventional)","GOTS_conventional",(IF($G2977="Recycled Pre/Post-Consumer","GOTS_pre_post",(IF($G2977="In-Conversion","GOTS_in_conversion",(IF($G2977="Sustainably Sourced","Sustainably_sourced",(IF($G2977="Recycled pre-consumer organic","GOTS_recycled_organic",""))))))))))))),IF($G2977="Organic","Organic",(IF($G2977="Responsible","Responsible",(IF($G2977="No Attribute (Conventional)","No_Attribute_Conventional",(IF($G2977="Recycled Pre/Post-Consumer","Recycled_Pre_Post_Consumer",(IF($G2977="In-Conversion","In_Conversion",(IF($G2977="Recycled Pre-Consumer","Recycled_Pre_Consumer",(IF($G2977="Recycled Post-Consumer","Recycled_Post_Consumer",(IF($G2977="Sustainably Sourced","Sustainably_sourced",(IF($G2977="Recycled pre-consumer organic","GOTS_recycled_organic","")))))))))))))))))),"")</f>
        <v/>
      </c>
      <c r="AE2977" t="e" cm="1">
        <f t="array" aca="1" ref="AE2977" ca="1">IF($I2977="",IF(INDIRECT("$F"&amp;$S2977)="","",IF(LEFT(INDIRECT("$F"&amp;$S2977),3)="GRS","GRS_RCS_RM",IF((LEFT(INDIRECT("$F"&amp;$S2977),3))="RCS","GRS_RCS_RM",IF(INDIRECT("$F"&amp;$S2977)="OCS (No Label)","OCS_Conversion_RM",IF(LEFT(INDIRECT("$F"&amp;$S2977),3)="OCS","OCS_RM",IF(RIGHT(INDIRECT("$F"&amp;$S2977),10)="conversion","GOTS_RM_conversion",IF((LEFT(INDIRECT("$F"&amp;$S2977),4))="GOTS","GOTS_RM","Responsible_RM"))))))),"DELETERM")</f>
        <v>#VALUE!</v>
      </c>
      <c r="AF2977" t="e" cm="1">
        <f t="array" aca="1" ref="AF2977" ca="1">IF($S2977="","",INDIRECT("$Z"&amp;$S2977))</f>
        <v>#VALUE!</v>
      </c>
      <c r="AG2977" t="str">
        <f t="shared" si="934"/>
        <v/>
      </c>
      <c r="AH2977" t="str" cm="1">
        <f t="array" aca="1" ref="AH2977" ca="1">IFERROR(INDIRECT("$ag"&amp;S2977),"")</f>
        <v/>
      </c>
      <c r="AI2977" t="e" cm="1">
        <f t="array" aca="1" ref="AI2977" ca="1">INDIRECT("O"&amp;S2977)</f>
        <v>#VALUE!</v>
      </c>
      <c r="AJ2977" t="str">
        <f t="shared" si="935"/>
        <v/>
      </c>
    </row>
    <row r="2978" spans="1:36" ht="16.5" customHeight="1" thickBot="1">
      <c r="A2978" s="131"/>
      <c r="B2978" s="138"/>
      <c r="C2978" s="139"/>
      <c r="D2978" s="148"/>
      <c r="E2978" s="148"/>
      <c r="F2978" s="139"/>
      <c r="G2978" s="149"/>
      <c r="H2978" s="149"/>
      <c r="I2978" s="149"/>
      <c r="J2978" s="149"/>
      <c r="K2978" s="39"/>
      <c r="L2978" s="145"/>
      <c r="M2978" s="145"/>
      <c r="N2978" s="62"/>
      <c r="O2978" s="315"/>
      <c r="Q2978" t="str">
        <f t="shared" si="930"/>
        <v/>
      </c>
      <c r="S2978" t="e">
        <f t="shared" ca="1" si="939"/>
        <v>#VALUE!</v>
      </c>
      <c r="T2978" t="e">
        <f t="shared" ca="1" si="936"/>
        <v>#VALUE!</v>
      </c>
      <c r="U2978">
        <f t="shared" si="940"/>
        <v>2904</v>
      </c>
      <c r="V2978">
        <v>242.91666666668601</v>
      </c>
      <c r="W2978">
        <f t="shared" si="941"/>
        <v>242</v>
      </c>
      <c r="X2978" t="str" cm="1">
        <f t="array" aca="1" ref="X2978" ca="1">IFERROR(INDEX('PC&amp;PD'!$A$1:$AS$19,ROW('PC&amp;PD'!$A$19),MATCH(INDIRECT(T2978),'PC&amp;PD'!$A$1:$AS$1,0)),"")</f>
        <v/>
      </c>
      <c r="AA2978" t="str">
        <f t="shared" si="931"/>
        <v/>
      </c>
      <c r="AB2978" t="str">
        <f t="shared" si="932"/>
        <v/>
      </c>
      <c r="AC2978" t="e">
        <f t="shared" ca="1" si="933"/>
        <v>#VALUE!</v>
      </c>
      <c r="AD2978" t="str" cm="1">
        <f t="array" aca="1" ref="AD2978" ca="1">IFERROR(IF((LEFT(INDIRECT("$F"&amp;$S2978),4))="GOTS",IF($G2978="Organic","GOTS_Organic_raw",(IF($G2978="Responsible","GOTS_Responsible",(IF($G2978="No Attribute (Conventional)","GOTS_conventional",(IF($G2978="Recycled Pre/Post-Consumer","GOTS_pre_post",(IF($G2978="In-Conversion","GOTS_in_conversion",(IF($G2978="Sustainably Sourced","Sustainably_sourced",(IF($G2978="Recycled pre-consumer organic","GOTS_recycled_organic",""))))))))))))),IF($G2978="Organic","Organic",(IF($G2978="Responsible","Responsible",(IF($G2978="No Attribute (Conventional)","No_Attribute_Conventional",(IF($G2978="Recycled Pre/Post-Consumer","Recycled_Pre_Post_Consumer",(IF($G2978="In-Conversion","In_Conversion",(IF($G2978="Recycled Pre-Consumer","Recycled_Pre_Consumer",(IF($G2978="Recycled Post-Consumer","Recycled_Post_Consumer",(IF($G2978="Sustainably Sourced","Sustainably_sourced",(IF($G2978="Recycled pre-consumer organic","GOTS_recycled_organic","")))))))))))))))))),"")</f>
        <v/>
      </c>
      <c r="AE2978" t="e" cm="1">
        <f t="array" aca="1" ref="AE2978" ca="1">IF($I2978="",IF(INDIRECT("$F"&amp;$S2978)="","",IF(LEFT(INDIRECT("$F"&amp;$S2978),3)="GRS","GRS_RCS_RM",IF((LEFT(INDIRECT("$F"&amp;$S2978),3))="RCS","GRS_RCS_RM",IF(INDIRECT("$F"&amp;$S2978)="OCS (No Label)","OCS_Conversion_RM",IF(LEFT(INDIRECT("$F"&amp;$S2978),3)="OCS","OCS_RM",IF(RIGHT(INDIRECT("$F"&amp;$S2978),10)="conversion","GOTS_RM_conversion",IF((LEFT(INDIRECT("$F"&amp;$S2978),4))="GOTS","GOTS_RM","Responsible_RM"))))))),"DELETERM")</f>
        <v>#VALUE!</v>
      </c>
      <c r="AF2978" t="e" cm="1">
        <f t="array" aca="1" ref="AF2978" ca="1">IF($S2978="","",INDIRECT("$Z"&amp;$S2978))</f>
        <v>#VALUE!</v>
      </c>
      <c r="AG2978" t="str">
        <f t="shared" si="934"/>
        <v/>
      </c>
      <c r="AH2978" t="str" cm="1">
        <f t="array" aca="1" ref="AH2978" ca="1">IFERROR(INDIRECT("$ag"&amp;S2978),"")</f>
        <v/>
      </c>
      <c r="AI2978" t="e" cm="1">
        <f t="array" aca="1" ref="AI2978" ca="1">INDIRECT("O"&amp;S2978)</f>
        <v>#VALUE!</v>
      </c>
      <c r="AJ2978" t="str">
        <f t="shared" si="935"/>
        <v/>
      </c>
    </row>
    <row r="2979" spans="1:36" ht="16.5" customHeight="1">
      <c r="A2979" s="128" t="str">
        <f>IF(B2979="","",COUNTA($B$63:$B2979))</f>
        <v/>
      </c>
      <c r="B2979" s="132"/>
      <c r="C2979" s="133"/>
      <c r="D2979" s="140"/>
      <c r="E2979" s="140"/>
      <c r="F2979" s="133"/>
      <c r="G2979" s="141"/>
      <c r="H2979" s="141"/>
      <c r="I2979" s="141"/>
      <c r="J2979" s="141"/>
      <c r="K2979" s="37"/>
      <c r="L2979" s="142" t="str">
        <f>IF(R2979="","",LEFT(R2979,LEN(R2979)-2))</f>
        <v/>
      </c>
      <c r="M2979" s="142"/>
      <c r="N2979" s="60"/>
      <c r="O2979" s="313"/>
      <c r="Q2979" t="str">
        <f t="shared" si="930"/>
        <v/>
      </c>
      <c r="R2979" t="str">
        <f t="shared" ref="R2979" si="944">CONCATENATE($Q2979,Q2980,Q2981,Q2982,Q2983,Q2984,$Q2985,$Q2986,$Q2987,$Q2988,$Q2989,$Q2990)</f>
        <v/>
      </c>
      <c r="S2979" t="e">
        <f t="shared" ca="1" si="939"/>
        <v>#VALUE!</v>
      </c>
      <c r="T2979" t="e">
        <f t="shared" ca="1" si="936"/>
        <v>#VALUE!</v>
      </c>
      <c r="U2979">
        <f t="shared" si="940"/>
        <v>2916</v>
      </c>
      <c r="V2979">
        <v>243.00000000001901</v>
      </c>
      <c r="W2979">
        <f t="shared" si="941"/>
        <v>243</v>
      </c>
      <c r="X2979" t="str" cm="1">
        <f t="array" aca="1" ref="X2979" ca="1">IFERROR(INDEX('PC&amp;PD'!$A$1:$AS$19,ROW('PC&amp;PD'!$A$19),MATCH(INDIRECT(T2979),'PC&amp;PD'!$A$1:$AS$1,0)),"")</f>
        <v/>
      </c>
      <c r="Z2979" t="str">
        <f t="shared" ref="Z2979" si="945">IFERROR(IF($F2979="OCS 100","OCS (OCS 100)",IF($F2979="OCS Blended","OCS (OCS Blended)",IF($F2979="OCS (No Label)","OCS (No Label)",IF($F2979="RCS 100","RCS (RCS 100)",IF($F2979="RCS Blended","RCS (RCS Blended)",IF($F2979="GRS","GRS (GRS)",IF($F2979="GRS (No Label)", "GRS (No Label)",IF($F2979="RDS","RDS (RDS)",IF($F2979="RWS","RWS (RWS)",IF($F2979="RAS","RAS (RAS)",IF($F2979="RMS","RMS (RMS)",IF($F2979="GOTS Organic","GOTS (Organic)",IF($F2979="GOTS Made with organic","GOTS (Made with Organic)",IF($F2979="GOTS Organic - in conversion","GOTS (Organic - In Conversion)",IF($F2979="GOTS Made with organic - in conversion","GOTS (Made with Organic - In Conversion)",""))))))))))))))),"")</f>
        <v/>
      </c>
      <c r="AA2979" t="str">
        <f t="shared" si="931"/>
        <v/>
      </c>
      <c r="AB2979" t="str">
        <f t="shared" si="932"/>
        <v/>
      </c>
      <c r="AC2979" t="e">
        <f t="shared" ca="1" si="933"/>
        <v>#VALUE!</v>
      </c>
      <c r="AD2979" t="str" cm="1">
        <f t="array" aca="1" ref="AD2979" ca="1">IFERROR(IF((LEFT(INDIRECT("$F"&amp;$S2979),4))="GOTS",IF($G2979="Organic","GOTS_Organic_raw",(IF($G2979="Responsible","GOTS_Responsible",(IF($G2979="No Attribute (Conventional)","GOTS_conventional",(IF($G2979="Recycled Pre/Post-Consumer","GOTS_pre_post",(IF($G2979="In-Conversion","GOTS_in_conversion",(IF($G2979="Sustainably Sourced","Sustainably_sourced",(IF($G2979="Recycled pre-consumer organic","GOTS_recycled_organic",""))))))))))))),IF($G2979="Organic","Organic",(IF($G2979="Responsible","Responsible",(IF($G2979="No Attribute (Conventional)","No_Attribute_Conventional",(IF($G2979="Recycled Pre/Post-Consumer","Recycled_Pre_Post_Consumer",(IF($G2979="In-Conversion","In_Conversion",(IF($G2979="Recycled Pre-Consumer","Recycled_Pre_Consumer",(IF($G2979="Recycled Post-Consumer","Recycled_Post_Consumer",(IF($G2979="Sustainably Sourced","Sustainably_sourced",(IF($G2979="Recycled pre-consumer organic","GOTS_recycled_organic","")))))))))))))))))),"")</f>
        <v/>
      </c>
      <c r="AE2979" t="e" cm="1">
        <f t="array" aca="1" ref="AE2979" ca="1">IF($I2979="",IF(INDIRECT("$F"&amp;$S2979)="","",IF(LEFT(INDIRECT("$F"&amp;$S2979),3)="GRS","GRS_RCS_RM",IF((LEFT(INDIRECT("$F"&amp;$S2979),3))="RCS","GRS_RCS_RM",IF(INDIRECT("$F"&amp;$S2979)="OCS (No Label)","OCS_Conversion_RM",IF(LEFT(INDIRECT("$F"&amp;$S2979),3)="OCS","OCS_RM",IF(RIGHT(INDIRECT("$F"&amp;$S2979),10)="conversion","GOTS_RM_conversion",IF((LEFT(INDIRECT("$F"&amp;$S2979),4))="GOTS","GOTS_RM","Responsible_RM"))))))),"DELETERM")</f>
        <v>#VALUE!</v>
      </c>
      <c r="AF2979" t="e" cm="1">
        <f t="array" aca="1" ref="AF2979" ca="1">IF($S2979="","",INDIRECT("$Z"&amp;$S2979))</f>
        <v>#VALUE!</v>
      </c>
      <c r="AG2979" t="str">
        <f t="shared" si="934"/>
        <v/>
      </c>
      <c r="AH2979" t="str" cm="1">
        <f t="array" aca="1" ref="AH2979" ca="1">IFERROR(INDIRECT("$ag"&amp;S2979),"")</f>
        <v/>
      </c>
      <c r="AI2979" t="e" cm="1">
        <f t="array" aca="1" ref="AI2979" ca="1">INDIRECT("O"&amp;S2979)</f>
        <v>#VALUE!</v>
      </c>
      <c r="AJ2979" t="str">
        <f t="shared" si="935"/>
        <v/>
      </c>
    </row>
    <row r="2980" spans="1:36" ht="16.5" customHeight="1">
      <c r="A2980" s="129"/>
      <c r="B2980" s="134"/>
      <c r="C2980" s="135"/>
      <c r="D2980" s="146"/>
      <c r="E2980" s="146"/>
      <c r="F2980" s="135"/>
      <c r="G2980" s="147"/>
      <c r="H2980" s="147"/>
      <c r="I2980" s="147"/>
      <c r="J2980" s="147"/>
      <c r="K2980" s="38"/>
      <c r="L2980" s="143"/>
      <c r="M2980" s="143"/>
      <c r="N2980" s="61"/>
      <c r="O2980" s="314"/>
      <c r="Q2980" t="str">
        <f t="shared" si="930"/>
        <v/>
      </c>
      <c r="S2980" t="e">
        <f t="shared" ca="1" si="939"/>
        <v>#VALUE!</v>
      </c>
      <c r="T2980" t="e">
        <f t="shared" ca="1" si="936"/>
        <v>#VALUE!</v>
      </c>
      <c r="U2980">
        <f t="shared" si="940"/>
        <v>2916</v>
      </c>
      <c r="V2980">
        <v>243.08333333335199</v>
      </c>
      <c r="W2980">
        <f t="shared" si="941"/>
        <v>243</v>
      </c>
      <c r="X2980" t="str" cm="1">
        <f t="array" aca="1" ref="X2980" ca="1">IFERROR(INDEX('PC&amp;PD'!$A$1:$AS$19,ROW('PC&amp;PD'!$A$19),MATCH(INDIRECT(T2980),'PC&amp;PD'!$A$1:$AS$1,0)),"")</f>
        <v/>
      </c>
      <c r="AA2980" t="str">
        <f t="shared" si="931"/>
        <v/>
      </c>
      <c r="AB2980" t="str">
        <f t="shared" si="932"/>
        <v/>
      </c>
      <c r="AC2980" t="e">
        <f t="shared" ca="1" si="933"/>
        <v>#VALUE!</v>
      </c>
      <c r="AD2980" t="str" cm="1">
        <f t="array" aca="1" ref="AD2980" ca="1">IFERROR(IF((LEFT(INDIRECT("$F"&amp;$S2980),4))="GOTS",IF($G2980="Organic","GOTS_Organic_raw",(IF($G2980="Responsible","GOTS_Responsible",(IF($G2980="No Attribute (Conventional)","GOTS_conventional",(IF($G2980="Recycled Pre/Post-Consumer","GOTS_pre_post",(IF($G2980="In-Conversion","GOTS_in_conversion",(IF($G2980="Sustainably Sourced","Sustainably_sourced",(IF($G2980="Recycled pre-consumer organic","GOTS_recycled_organic",""))))))))))))),IF($G2980="Organic","Organic",(IF($G2980="Responsible","Responsible",(IF($G2980="No Attribute (Conventional)","No_Attribute_Conventional",(IF($G2980="Recycled Pre/Post-Consumer","Recycled_Pre_Post_Consumer",(IF($G2980="In-Conversion","In_Conversion",(IF($G2980="Recycled Pre-Consumer","Recycled_Pre_Consumer",(IF($G2980="Recycled Post-Consumer","Recycled_Post_Consumer",(IF($G2980="Sustainably Sourced","Sustainably_sourced",(IF($G2980="Recycled pre-consumer organic","GOTS_recycled_organic","")))))))))))))))))),"")</f>
        <v/>
      </c>
      <c r="AE2980" t="e" cm="1">
        <f t="array" aca="1" ref="AE2980" ca="1">IF($I2980="",IF(INDIRECT("$F"&amp;$S2980)="","",IF(LEFT(INDIRECT("$F"&amp;$S2980),3)="GRS","GRS_RCS_RM",IF((LEFT(INDIRECT("$F"&amp;$S2980),3))="RCS","GRS_RCS_RM",IF(INDIRECT("$F"&amp;$S2980)="OCS (No Label)","OCS_Conversion_RM",IF(LEFT(INDIRECT("$F"&amp;$S2980),3)="OCS","OCS_RM",IF(RIGHT(INDIRECT("$F"&amp;$S2980),10)="conversion","GOTS_RM_conversion",IF((LEFT(INDIRECT("$F"&amp;$S2980),4))="GOTS","GOTS_RM","Responsible_RM"))))))),"DELETERM")</f>
        <v>#VALUE!</v>
      </c>
      <c r="AF2980" t="e" cm="1">
        <f t="array" aca="1" ref="AF2980" ca="1">IF($S2980="","",INDIRECT("$Z"&amp;$S2980))</f>
        <v>#VALUE!</v>
      </c>
      <c r="AG2980" t="str">
        <f t="shared" si="934"/>
        <v/>
      </c>
      <c r="AH2980" t="str" cm="1">
        <f t="array" aca="1" ref="AH2980" ca="1">IFERROR(INDIRECT("$ag"&amp;S2980),"")</f>
        <v/>
      </c>
      <c r="AI2980" t="e" cm="1">
        <f t="array" aca="1" ref="AI2980" ca="1">INDIRECT("O"&amp;S2980)</f>
        <v>#VALUE!</v>
      </c>
      <c r="AJ2980" t="str">
        <f t="shared" si="935"/>
        <v/>
      </c>
    </row>
    <row r="2981" spans="1:36" ht="16.5" customHeight="1">
      <c r="A2981" s="129"/>
      <c r="B2981" s="134"/>
      <c r="C2981" s="135"/>
      <c r="D2981" s="146"/>
      <c r="E2981" s="146"/>
      <c r="F2981" s="135"/>
      <c r="G2981" s="147"/>
      <c r="H2981" s="147"/>
      <c r="I2981" s="147"/>
      <c r="J2981" s="147"/>
      <c r="K2981" s="38"/>
      <c r="L2981" s="143"/>
      <c r="M2981" s="143"/>
      <c r="N2981" s="61"/>
      <c r="O2981" s="314"/>
      <c r="Q2981" t="str">
        <f t="shared" si="930"/>
        <v/>
      </c>
      <c r="S2981" t="e">
        <f t="shared" ca="1" si="939"/>
        <v>#VALUE!</v>
      </c>
      <c r="T2981" t="e">
        <f t="shared" ca="1" si="936"/>
        <v>#VALUE!</v>
      </c>
      <c r="U2981">
        <f t="shared" si="940"/>
        <v>2916</v>
      </c>
      <c r="V2981">
        <v>243.16666666668601</v>
      </c>
      <c r="W2981">
        <f t="shared" si="941"/>
        <v>243</v>
      </c>
      <c r="X2981" t="str" cm="1">
        <f t="array" aca="1" ref="X2981" ca="1">IFERROR(INDEX('PC&amp;PD'!$A$1:$AS$19,ROW('PC&amp;PD'!$A$19),MATCH(INDIRECT(T2981),'PC&amp;PD'!$A$1:$AS$1,0)),"")</f>
        <v/>
      </c>
      <c r="AA2981" t="str">
        <f t="shared" si="931"/>
        <v/>
      </c>
      <c r="AB2981" t="str">
        <f t="shared" si="932"/>
        <v/>
      </c>
      <c r="AC2981" t="e">
        <f t="shared" ca="1" si="933"/>
        <v>#VALUE!</v>
      </c>
      <c r="AD2981" t="str" cm="1">
        <f t="array" aca="1" ref="AD2981" ca="1">IFERROR(IF((LEFT(INDIRECT("$F"&amp;$S2981),4))="GOTS",IF($G2981="Organic","GOTS_Organic_raw",(IF($G2981="Responsible","GOTS_Responsible",(IF($G2981="No Attribute (Conventional)","GOTS_conventional",(IF($G2981="Recycled Pre/Post-Consumer","GOTS_pre_post",(IF($G2981="In-Conversion","GOTS_in_conversion",(IF($G2981="Sustainably Sourced","Sustainably_sourced",(IF($G2981="Recycled pre-consumer organic","GOTS_recycled_organic",""))))))))))))),IF($G2981="Organic","Organic",(IF($G2981="Responsible","Responsible",(IF($G2981="No Attribute (Conventional)","No_Attribute_Conventional",(IF($G2981="Recycled Pre/Post-Consumer","Recycled_Pre_Post_Consumer",(IF($G2981="In-Conversion","In_Conversion",(IF($G2981="Recycled Pre-Consumer","Recycled_Pre_Consumer",(IF($G2981="Recycled Post-Consumer","Recycled_Post_Consumer",(IF($G2981="Sustainably Sourced","Sustainably_sourced",(IF($G2981="Recycled pre-consumer organic","GOTS_recycled_organic","")))))))))))))))))),"")</f>
        <v/>
      </c>
      <c r="AE2981" t="e" cm="1">
        <f t="array" aca="1" ref="AE2981" ca="1">IF($I2981="",IF(INDIRECT("$F"&amp;$S2981)="","",IF(LEFT(INDIRECT("$F"&amp;$S2981),3)="GRS","GRS_RCS_RM",IF((LEFT(INDIRECT("$F"&amp;$S2981),3))="RCS","GRS_RCS_RM",IF(INDIRECT("$F"&amp;$S2981)="OCS (No Label)","OCS_Conversion_RM",IF(LEFT(INDIRECT("$F"&amp;$S2981),3)="OCS","OCS_RM",IF(RIGHT(INDIRECT("$F"&amp;$S2981),10)="conversion","GOTS_RM_conversion",IF((LEFT(INDIRECT("$F"&amp;$S2981),4))="GOTS","GOTS_RM","Responsible_RM"))))))),"DELETERM")</f>
        <v>#VALUE!</v>
      </c>
      <c r="AF2981" t="e" cm="1">
        <f t="array" aca="1" ref="AF2981" ca="1">IF($S2981="","",INDIRECT("$Z"&amp;$S2981))</f>
        <v>#VALUE!</v>
      </c>
      <c r="AG2981" t="str">
        <f t="shared" si="934"/>
        <v/>
      </c>
      <c r="AH2981" t="str" cm="1">
        <f t="array" aca="1" ref="AH2981" ca="1">IFERROR(INDIRECT("$ag"&amp;S2981),"")</f>
        <v/>
      </c>
      <c r="AI2981" t="e" cm="1">
        <f t="array" aca="1" ref="AI2981" ca="1">INDIRECT("O"&amp;S2981)</f>
        <v>#VALUE!</v>
      </c>
      <c r="AJ2981" t="str">
        <f t="shared" si="935"/>
        <v/>
      </c>
    </row>
    <row r="2982" spans="1:36" ht="16.5" customHeight="1">
      <c r="A2982" s="129"/>
      <c r="B2982" s="134"/>
      <c r="C2982" s="135"/>
      <c r="D2982" s="146"/>
      <c r="E2982" s="146"/>
      <c r="F2982" s="135"/>
      <c r="G2982" s="147"/>
      <c r="H2982" s="147"/>
      <c r="I2982" s="147"/>
      <c r="J2982" s="147"/>
      <c r="K2982" s="38"/>
      <c r="L2982" s="143"/>
      <c r="M2982" s="143"/>
      <c r="N2982" s="61"/>
      <c r="O2982" s="314"/>
      <c r="Q2982" t="str">
        <f t="shared" si="930"/>
        <v/>
      </c>
      <c r="S2982" t="e">
        <f t="shared" ca="1" si="939"/>
        <v>#VALUE!</v>
      </c>
      <c r="T2982" t="e">
        <f t="shared" ca="1" si="936"/>
        <v>#VALUE!</v>
      </c>
      <c r="U2982">
        <f t="shared" si="940"/>
        <v>2916</v>
      </c>
      <c r="V2982">
        <v>243.25000000001901</v>
      </c>
      <c r="W2982">
        <f t="shared" si="941"/>
        <v>243</v>
      </c>
      <c r="X2982" t="str" cm="1">
        <f t="array" aca="1" ref="X2982" ca="1">IFERROR(INDEX('PC&amp;PD'!$A$1:$AS$19,ROW('PC&amp;PD'!$A$19),MATCH(INDIRECT(T2982),'PC&amp;PD'!$A$1:$AS$1,0)),"")</f>
        <v/>
      </c>
      <c r="AA2982" t="str">
        <f t="shared" si="931"/>
        <v/>
      </c>
      <c r="AB2982" t="str">
        <f t="shared" si="932"/>
        <v/>
      </c>
      <c r="AC2982" t="e">
        <f t="shared" ca="1" si="933"/>
        <v>#VALUE!</v>
      </c>
      <c r="AD2982" t="str" cm="1">
        <f t="array" aca="1" ref="AD2982" ca="1">IFERROR(IF((LEFT(INDIRECT("$F"&amp;$S2982),4))="GOTS",IF($G2982="Organic","GOTS_Organic_raw",(IF($G2982="Responsible","GOTS_Responsible",(IF($G2982="No Attribute (Conventional)","GOTS_conventional",(IF($G2982="Recycled Pre/Post-Consumer","GOTS_pre_post",(IF($G2982="In-Conversion","GOTS_in_conversion",(IF($G2982="Sustainably Sourced","Sustainably_sourced",(IF($G2982="Recycled pre-consumer organic","GOTS_recycled_organic",""))))))))))))),IF($G2982="Organic","Organic",(IF($G2982="Responsible","Responsible",(IF($G2982="No Attribute (Conventional)","No_Attribute_Conventional",(IF($G2982="Recycled Pre/Post-Consumer","Recycled_Pre_Post_Consumer",(IF($G2982="In-Conversion","In_Conversion",(IF($G2982="Recycled Pre-Consumer","Recycled_Pre_Consumer",(IF($G2982="Recycled Post-Consumer","Recycled_Post_Consumer",(IF($G2982="Sustainably Sourced","Sustainably_sourced",(IF($G2982="Recycled pre-consumer organic","GOTS_recycled_organic","")))))))))))))))))),"")</f>
        <v/>
      </c>
      <c r="AE2982" t="e" cm="1">
        <f t="array" aca="1" ref="AE2982" ca="1">IF($I2982="",IF(INDIRECT("$F"&amp;$S2982)="","",IF(LEFT(INDIRECT("$F"&amp;$S2982),3)="GRS","GRS_RCS_RM",IF((LEFT(INDIRECT("$F"&amp;$S2982),3))="RCS","GRS_RCS_RM",IF(INDIRECT("$F"&amp;$S2982)="OCS (No Label)","OCS_Conversion_RM",IF(LEFT(INDIRECT("$F"&amp;$S2982),3)="OCS","OCS_RM",IF(RIGHT(INDIRECT("$F"&amp;$S2982),10)="conversion","GOTS_RM_conversion",IF((LEFT(INDIRECT("$F"&amp;$S2982),4))="GOTS","GOTS_RM","Responsible_RM"))))))),"DELETERM")</f>
        <v>#VALUE!</v>
      </c>
      <c r="AF2982" t="e" cm="1">
        <f t="array" aca="1" ref="AF2982" ca="1">IF($S2982="","",INDIRECT("$Z"&amp;$S2982))</f>
        <v>#VALUE!</v>
      </c>
      <c r="AG2982" t="str">
        <f t="shared" si="934"/>
        <v/>
      </c>
      <c r="AH2982" t="str" cm="1">
        <f t="array" aca="1" ref="AH2982" ca="1">IFERROR(INDIRECT("$ag"&amp;S2982),"")</f>
        <v/>
      </c>
      <c r="AI2982" t="e" cm="1">
        <f t="array" aca="1" ref="AI2982" ca="1">INDIRECT("O"&amp;S2982)</f>
        <v>#VALUE!</v>
      </c>
      <c r="AJ2982" t="str">
        <f t="shared" si="935"/>
        <v/>
      </c>
    </row>
    <row r="2983" spans="1:36" ht="16.5" customHeight="1">
      <c r="A2983" s="129"/>
      <c r="B2983" s="134"/>
      <c r="C2983" s="135"/>
      <c r="D2983" s="146"/>
      <c r="E2983" s="146"/>
      <c r="F2983" s="135"/>
      <c r="G2983" s="147"/>
      <c r="H2983" s="147"/>
      <c r="I2983" s="147"/>
      <c r="J2983" s="147"/>
      <c r="K2983" s="38"/>
      <c r="L2983" s="143"/>
      <c r="M2983" s="143"/>
      <c r="N2983" s="61"/>
      <c r="O2983" s="314"/>
      <c r="Q2983" t="str">
        <f t="shared" si="930"/>
        <v/>
      </c>
      <c r="S2983" t="e">
        <f t="shared" ca="1" si="939"/>
        <v>#VALUE!</v>
      </c>
      <c r="T2983" t="e">
        <f t="shared" ca="1" si="936"/>
        <v>#VALUE!</v>
      </c>
      <c r="U2983">
        <f t="shared" si="940"/>
        <v>2916</v>
      </c>
      <c r="V2983">
        <v>243.33333333335199</v>
      </c>
      <c r="W2983">
        <f t="shared" si="941"/>
        <v>243</v>
      </c>
      <c r="X2983" t="str" cm="1">
        <f t="array" aca="1" ref="X2983" ca="1">IFERROR(INDEX('PC&amp;PD'!$A$1:$AS$19,ROW('PC&amp;PD'!$A$19),MATCH(INDIRECT(T2983),'PC&amp;PD'!$A$1:$AS$1,0)),"")</f>
        <v/>
      </c>
      <c r="AA2983" t="str">
        <f t="shared" si="931"/>
        <v/>
      </c>
      <c r="AB2983" t="str">
        <f t="shared" si="932"/>
        <v/>
      </c>
      <c r="AC2983" t="e">
        <f t="shared" ca="1" si="933"/>
        <v>#VALUE!</v>
      </c>
      <c r="AD2983" t="str" cm="1">
        <f t="array" aca="1" ref="AD2983" ca="1">IFERROR(IF((LEFT(INDIRECT("$F"&amp;$S2983),4))="GOTS",IF($G2983="Organic","GOTS_Organic_raw",(IF($G2983="Responsible","GOTS_Responsible",(IF($G2983="No Attribute (Conventional)","GOTS_conventional",(IF($G2983="Recycled Pre/Post-Consumer","GOTS_pre_post",(IF($G2983="In-Conversion","GOTS_in_conversion",(IF($G2983="Sustainably Sourced","Sustainably_sourced",(IF($G2983="Recycled pre-consumer organic","GOTS_recycled_organic",""))))))))))))),IF($G2983="Organic","Organic",(IF($G2983="Responsible","Responsible",(IF($G2983="No Attribute (Conventional)","No_Attribute_Conventional",(IF($G2983="Recycled Pre/Post-Consumer","Recycled_Pre_Post_Consumer",(IF($G2983="In-Conversion","In_Conversion",(IF($G2983="Recycled Pre-Consumer","Recycled_Pre_Consumer",(IF($G2983="Recycled Post-Consumer","Recycled_Post_Consumer",(IF($G2983="Sustainably Sourced","Sustainably_sourced",(IF($G2983="Recycled pre-consumer organic","GOTS_recycled_organic","")))))))))))))))))),"")</f>
        <v/>
      </c>
      <c r="AE2983" t="e" cm="1">
        <f t="array" aca="1" ref="AE2983" ca="1">IF($I2983="",IF(INDIRECT("$F"&amp;$S2983)="","",IF(LEFT(INDIRECT("$F"&amp;$S2983),3)="GRS","GRS_RCS_RM",IF((LEFT(INDIRECT("$F"&amp;$S2983),3))="RCS","GRS_RCS_RM",IF(INDIRECT("$F"&amp;$S2983)="OCS (No Label)","OCS_Conversion_RM",IF(LEFT(INDIRECT("$F"&amp;$S2983),3)="OCS","OCS_RM",IF(RIGHT(INDIRECT("$F"&amp;$S2983),10)="conversion","GOTS_RM_conversion",IF((LEFT(INDIRECT("$F"&amp;$S2983),4))="GOTS","GOTS_RM","Responsible_RM"))))))),"DELETERM")</f>
        <v>#VALUE!</v>
      </c>
      <c r="AF2983" t="e" cm="1">
        <f t="array" aca="1" ref="AF2983" ca="1">IF($S2983="","",INDIRECT("$Z"&amp;$S2983))</f>
        <v>#VALUE!</v>
      </c>
      <c r="AG2983" t="str">
        <f t="shared" si="934"/>
        <v/>
      </c>
      <c r="AH2983" t="str" cm="1">
        <f t="array" aca="1" ref="AH2983" ca="1">IFERROR(INDIRECT("$ag"&amp;S2983),"")</f>
        <v/>
      </c>
      <c r="AI2983" t="e" cm="1">
        <f t="array" aca="1" ref="AI2983" ca="1">INDIRECT("O"&amp;S2983)</f>
        <v>#VALUE!</v>
      </c>
      <c r="AJ2983" t="str">
        <f t="shared" si="935"/>
        <v/>
      </c>
    </row>
    <row r="2984" spans="1:36" ht="16.5" customHeight="1">
      <c r="A2984" s="129"/>
      <c r="B2984" s="134"/>
      <c r="C2984" s="135"/>
      <c r="D2984" s="146"/>
      <c r="E2984" s="146"/>
      <c r="F2984" s="135"/>
      <c r="G2984" s="147"/>
      <c r="H2984" s="147"/>
      <c r="I2984" s="147"/>
      <c r="J2984" s="147"/>
      <c r="K2984" s="38"/>
      <c r="L2984" s="143"/>
      <c r="M2984" s="143"/>
      <c r="N2984" s="61"/>
      <c r="O2984" s="314"/>
      <c r="Q2984" t="str">
        <f t="shared" si="930"/>
        <v/>
      </c>
      <c r="S2984" t="e">
        <f t="shared" ca="1" si="939"/>
        <v>#VALUE!</v>
      </c>
      <c r="T2984" t="e">
        <f t="shared" ca="1" si="936"/>
        <v>#VALUE!</v>
      </c>
      <c r="U2984">
        <f t="shared" si="940"/>
        <v>2916</v>
      </c>
      <c r="V2984">
        <v>243.41666666668601</v>
      </c>
      <c r="W2984">
        <f t="shared" si="941"/>
        <v>243</v>
      </c>
      <c r="X2984" t="str" cm="1">
        <f t="array" aca="1" ref="X2984" ca="1">IFERROR(INDEX('PC&amp;PD'!$A$1:$AS$19,ROW('PC&amp;PD'!$A$19),MATCH(INDIRECT(T2984),'PC&amp;PD'!$A$1:$AS$1,0)),"")</f>
        <v/>
      </c>
      <c r="AA2984" t="str">
        <f t="shared" si="931"/>
        <v/>
      </c>
      <c r="AB2984" t="str">
        <f t="shared" si="932"/>
        <v/>
      </c>
      <c r="AC2984" t="e">
        <f t="shared" ca="1" si="933"/>
        <v>#VALUE!</v>
      </c>
      <c r="AD2984" t="str" cm="1">
        <f t="array" aca="1" ref="AD2984" ca="1">IFERROR(IF((LEFT(INDIRECT("$F"&amp;$S2984),4))="GOTS",IF($G2984="Organic","GOTS_Organic_raw",(IF($G2984="Responsible","GOTS_Responsible",(IF($G2984="No Attribute (Conventional)","GOTS_conventional",(IF($G2984="Recycled Pre/Post-Consumer","GOTS_pre_post",(IF($G2984="In-Conversion","GOTS_in_conversion",(IF($G2984="Sustainably Sourced","Sustainably_sourced",(IF($G2984="Recycled pre-consumer organic","GOTS_recycled_organic",""))))))))))))),IF($G2984="Organic","Organic",(IF($G2984="Responsible","Responsible",(IF($G2984="No Attribute (Conventional)","No_Attribute_Conventional",(IF($G2984="Recycled Pre/Post-Consumer","Recycled_Pre_Post_Consumer",(IF($G2984="In-Conversion","In_Conversion",(IF($G2984="Recycled Pre-Consumer","Recycled_Pre_Consumer",(IF($G2984="Recycled Post-Consumer","Recycled_Post_Consumer",(IF($G2984="Sustainably Sourced","Sustainably_sourced",(IF($G2984="Recycled pre-consumer organic","GOTS_recycled_organic","")))))))))))))))))),"")</f>
        <v/>
      </c>
      <c r="AE2984" t="e" cm="1">
        <f t="array" aca="1" ref="AE2984" ca="1">IF($I2984="",IF(INDIRECT("$F"&amp;$S2984)="","",IF(LEFT(INDIRECT("$F"&amp;$S2984),3)="GRS","GRS_RCS_RM",IF((LEFT(INDIRECT("$F"&amp;$S2984),3))="RCS","GRS_RCS_RM",IF(INDIRECT("$F"&amp;$S2984)="OCS (No Label)","OCS_Conversion_RM",IF(LEFT(INDIRECT("$F"&amp;$S2984),3)="OCS","OCS_RM",IF(RIGHT(INDIRECT("$F"&amp;$S2984),10)="conversion","GOTS_RM_conversion",IF((LEFT(INDIRECT("$F"&amp;$S2984),4))="GOTS","GOTS_RM","Responsible_RM"))))))),"DELETERM")</f>
        <v>#VALUE!</v>
      </c>
      <c r="AF2984" t="e" cm="1">
        <f t="array" aca="1" ref="AF2984" ca="1">IF($S2984="","",INDIRECT("$Z"&amp;$S2984))</f>
        <v>#VALUE!</v>
      </c>
      <c r="AG2984" t="str">
        <f t="shared" si="934"/>
        <v/>
      </c>
      <c r="AH2984" t="str" cm="1">
        <f t="array" aca="1" ref="AH2984" ca="1">IFERROR(INDIRECT("$ag"&amp;S2984),"")</f>
        <v/>
      </c>
      <c r="AI2984" t="e" cm="1">
        <f t="array" aca="1" ref="AI2984" ca="1">INDIRECT("O"&amp;S2984)</f>
        <v>#VALUE!</v>
      </c>
      <c r="AJ2984" t="str">
        <f t="shared" si="935"/>
        <v/>
      </c>
    </row>
    <row r="2985" spans="1:36" ht="16.5" customHeight="1">
      <c r="A2985" s="130"/>
      <c r="B2985" s="136"/>
      <c r="C2985" s="137"/>
      <c r="D2985" s="146"/>
      <c r="E2985" s="146"/>
      <c r="F2985" s="137"/>
      <c r="G2985" s="147"/>
      <c r="H2985" s="147"/>
      <c r="I2985" s="147"/>
      <c r="J2985" s="147"/>
      <c r="K2985" s="38"/>
      <c r="L2985" s="144"/>
      <c r="M2985" s="144"/>
      <c r="N2985" s="61"/>
      <c r="O2985" s="314"/>
      <c r="Q2985" t="str">
        <f t="shared" si="930"/>
        <v/>
      </c>
      <c r="S2985" t="e">
        <f t="shared" ca="1" si="939"/>
        <v>#VALUE!</v>
      </c>
      <c r="T2985" t="e">
        <f t="shared" ca="1" si="936"/>
        <v>#VALUE!</v>
      </c>
      <c r="U2985">
        <f t="shared" si="940"/>
        <v>2916</v>
      </c>
      <c r="V2985">
        <v>243.50000000001901</v>
      </c>
      <c r="W2985">
        <f t="shared" si="941"/>
        <v>243</v>
      </c>
      <c r="X2985" t="str" cm="1">
        <f t="array" aca="1" ref="X2985" ca="1">IFERROR(INDEX('PC&amp;PD'!$A$1:$AS$19,ROW('PC&amp;PD'!$A$19),MATCH(INDIRECT(T2985),'PC&amp;PD'!$A$1:$AS$1,0)),"")</f>
        <v/>
      </c>
      <c r="AA2985" t="str">
        <f t="shared" si="931"/>
        <v/>
      </c>
      <c r="AB2985" t="str">
        <f t="shared" si="932"/>
        <v/>
      </c>
      <c r="AC2985" t="e">
        <f t="shared" ca="1" si="933"/>
        <v>#VALUE!</v>
      </c>
      <c r="AD2985" t="str" cm="1">
        <f t="array" aca="1" ref="AD2985" ca="1">IFERROR(IF((LEFT(INDIRECT("$F"&amp;$S2985),4))="GOTS",IF($G2985="Organic","GOTS_Organic_raw",(IF($G2985="Responsible","GOTS_Responsible",(IF($G2985="No Attribute (Conventional)","GOTS_conventional",(IF($G2985="Recycled Pre/Post-Consumer","GOTS_pre_post",(IF($G2985="In-Conversion","GOTS_in_conversion",(IF($G2985="Sustainably Sourced","Sustainably_sourced",(IF($G2985="Recycled pre-consumer organic","GOTS_recycled_organic",""))))))))))))),IF($G2985="Organic","Organic",(IF($G2985="Responsible","Responsible",(IF($G2985="No Attribute (Conventional)","No_Attribute_Conventional",(IF($G2985="Recycled Pre/Post-Consumer","Recycled_Pre_Post_Consumer",(IF($G2985="In-Conversion","In_Conversion",(IF($G2985="Recycled Pre-Consumer","Recycled_Pre_Consumer",(IF($G2985="Recycled Post-Consumer","Recycled_Post_Consumer",(IF($G2985="Sustainably Sourced","Sustainably_sourced",(IF($G2985="Recycled pre-consumer organic","GOTS_recycled_organic","")))))))))))))))))),"")</f>
        <v/>
      </c>
      <c r="AE2985" t="e" cm="1">
        <f t="array" aca="1" ref="AE2985" ca="1">IF($I2985="",IF(INDIRECT("$F"&amp;$S2985)="","",IF(LEFT(INDIRECT("$F"&amp;$S2985),3)="GRS","GRS_RCS_RM",IF((LEFT(INDIRECT("$F"&amp;$S2985),3))="RCS","GRS_RCS_RM",IF(INDIRECT("$F"&amp;$S2985)="OCS (No Label)","OCS_Conversion_RM",IF(LEFT(INDIRECT("$F"&amp;$S2985),3)="OCS","OCS_RM",IF(RIGHT(INDIRECT("$F"&amp;$S2985),10)="conversion","GOTS_RM_conversion",IF((LEFT(INDIRECT("$F"&amp;$S2985),4))="GOTS","GOTS_RM","Responsible_RM"))))))),"DELETERM")</f>
        <v>#VALUE!</v>
      </c>
      <c r="AF2985" t="e" cm="1">
        <f t="array" aca="1" ref="AF2985" ca="1">IF($S2985="","",INDIRECT("$Z"&amp;$S2985))</f>
        <v>#VALUE!</v>
      </c>
      <c r="AG2985" t="str">
        <f t="shared" si="934"/>
        <v/>
      </c>
      <c r="AH2985" t="str" cm="1">
        <f t="array" aca="1" ref="AH2985" ca="1">IFERROR(INDIRECT("$ag"&amp;S2985),"")</f>
        <v/>
      </c>
      <c r="AI2985" t="e" cm="1">
        <f t="array" aca="1" ref="AI2985" ca="1">INDIRECT("O"&amp;S2985)</f>
        <v>#VALUE!</v>
      </c>
      <c r="AJ2985" t="str">
        <f t="shared" si="935"/>
        <v/>
      </c>
    </row>
    <row r="2986" spans="1:36" ht="16.5" customHeight="1">
      <c r="A2986" s="130"/>
      <c r="B2986" s="136"/>
      <c r="C2986" s="137"/>
      <c r="D2986" s="146"/>
      <c r="E2986" s="146"/>
      <c r="F2986" s="137"/>
      <c r="G2986" s="147"/>
      <c r="H2986" s="147"/>
      <c r="I2986" s="147"/>
      <c r="J2986" s="147"/>
      <c r="K2986" s="38"/>
      <c r="L2986" s="144"/>
      <c r="M2986" s="144"/>
      <c r="N2986" s="61"/>
      <c r="O2986" s="314"/>
      <c r="Q2986" t="str">
        <f t="shared" si="930"/>
        <v/>
      </c>
      <c r="S2986" t="e">
        <f t="shared" ca="1" si="939"/>
        <v>#VALUE!</v>
      </c>
      <c r="T2986" t="e">
        <f t="shared" ca="1" si="936"/>
        <v>#VALUE!</v>
      </c>
      <c r="U2986">
        <f t="shared" si="940"/>
        <v>2916</v>
      </c>
      <c r="V2986">
        <v>243.58333333335199</v>
      </c>
      <c r="W2986">
        <f t="shared" si="941"/>
        <v>243</v>
      </c>
      <c r="X2986" t="str" cm="1">
        <f t="array" aca="1" ref="X2986" ca="1">IFERROR(INDEX('PC&amp;PD'!$A$1:$AS$19,ROW('PC&amp;PD'!$A$19),MATCH(INDIRECT(T2986),'PC&amp;PD'!$A$1:$AS$1,0)),"")</f>
        <v/>
      </c>
      <c r="AA2986" t="str">
        <f t="shared" si="931"/>
        <v/>
      </c>
      <c r="AB2986" t="str">
        <f t="shared" si="932"/>
        <v/>
      </c>
      <c r="AC2986" t="e">
        <f t="shared" ca="1" si="933"/>
        <v>#VALUE!</v>
      </c>
      <c r="AD2986" t="str" cm="1">
        <f t="array" aca="1" ref="AD2986" ca="1">IFERROR(IF((LEFT(INDIRECT("$F"&amp;$S2986),4))="GOTS",IF($G2986="Organic","GOTS_Organic_raw",(IF($G2986="Responsible","GOTS_Responsible",(IF($G2986="No Attribute (Conventional)","GOTS_conventional",(IF($G2986="Recycled Pre/Post-Consumer","GOTS_pre_post",(IF($G2986="In-Conversion","GOTS_in_conversion",(IF($G2986="Sustainably Sourced","Sustainably_sourced",(IF($G2986="Recycled pre-consumer organic","GOTS_recycled_organic",""))))))))))))),IF($G2986="Organic","Organic",(IF($G2986="Responsible","Responsible",(IF($G2986="No Attribute (Conventional)","No_Attribute_Conventional",(IF($G2986="Recycled Pre/Post-Consumer","Recycled_Pre_Post_Consumer",(IF($G2986="In-Conversion","In_Conversion",(IF($G2986="Recycled Pre-Consumer","Recycled_Pre_Consumer",(IF($G2986="Recycled Post-Consumer","Recycled_Post_Consumer",(IF($G2986="Sustainably Sourced","Sustainably_sourced",(IF($G2986="Recycled pre-consumer organic","GOTS_recycled_organic","")))))))))))))))))),"")</f>
        <v/>
      </c>
      <c r="AE2986" t="e" cm="1">
        <f t="array" aca="1" ref="AE2986" ca="1">IF($I2986="",IF(INDIRECT("$F"&amp;$S2986)="","",IF(LEFT(INDIRECT("$F"&amp;$S2986),3)="GRS","GRS_RCS_RM",IF((LEFT(INDIRECT("$F"&amp;$S2986),3))="RCS","GRS_RCS_RM",IF(INDIRECT("$F"&amp;$S2986)="OCS (No Label)","OCS_Conversion_RM",IF(LEFT(INDIRECT("$F"&amp;$S2986),3)="OCS","OCS_RM",IF(RIGHT(INDIRECT("$F"&amp;$S2986),10)="conversion","GOTS_RM_conversion",IF((LEFT(INDIRECT("$F"&amp;$S2986),4))="GOTS","GOTS_RM","Responsible_RM"))))))),"DELETERM")</f>
        <v>#VALUE!</v>
      </c>
      <c r="AF2986" t="e" cm="1">
        <f t="array" aca="1" ref="AF2986" ca="1">IF($S2986="","",INDIRECT("$Z"&amp;$S2986))</f>
        <v>#VALUE!</v>
      </c>
      <c r="AG2986" t="str">
        <f t="shared" si="934"/>
        <v/>
      </c>
      <c r="AH2986" t="str" cm="1">
        <f t="array" aca="1" ref="AH2986" ca="1">IFERROR(INDIRECT("$ag"&amp;S2986),"")</f>
        <v/>
      </c>
      <c r="AI2986" t="e" cm="1">
        <f t="array" aca="1" ref="AI2986" ca="1">INDIRECT("O"&amp;S2986)</f>
        <v>#VALUE!</v>
      </c>
      <c r="AJ2986" t="str">
        <f t="shared" si="935"/>
        <v/>
      </c>
    </row>
    <row r="2987" spans="1:36" ht="16.5" customHeight="1">
      <c r="A2987" s="130"/>
      <c r="B2987" s="136"/>
      <c r="C2987" s="137"/>
      <c r="D2987" s="146"/>
      <c r="E2987" s="146"/>
      <c r="F2987" s="137"/>
      <c r="G2987" s="147"/>
      <c r="H2987" s="147"/>
      <c r="I2987" s="147"/>
      <c r="J2987" s="147"/>
      <c r="K2987" s="38"/>
      <c r="L2987" s="144"/>
      <c r="M2987" s="144"/>
      <c r="N2987" s="61"/>
      <c r="O2987" s="314"/>
      <c r="Q2987" t="str">
        <f t="shared" si="930"/>
        <v/>
      </c>
      <c r="S2987" t="e">
        <f t="shared" ca="1" si="939"/>
        <v>#VALUE!</v>
      </c>
      <c r="T2987" t="e">
        <f t="shared" ca="1" si="936"/>
        <v>#VALUE!</v>
      </c>
      <c r="U2987">
        <f t="shared" si="940"/>
        <v>2916</v>
      </c>
      <c r="V2987">
        <v>243.66666666668601</v>
      </c>
      <c r="W2987">
        <f t="shared" si="941"/>
        <v>243</v>
      </c>
      <c r="X2987" t="str" cm="1">
        <f t="array" aca="1" ref="X2987" ca="1">IFERROR(INDEX('PC&amp;PD'!$A$1:$AS$19,ROW('PC&amp;PD'!$A$19),MATCH(INDIRECT(T2987),'PC&amp;PD'!$A$1:$AS$1,0)),"")</f>
        <v/>
      </c>
      <c r="AA2987" t="str">
        <f t="shared" si="931"/>
        <v/>
      </c>
      <c r="AB2987" t="str">
        <f t="shared" si="932"/>
        <v/>
      </c>
      <c r="AC2987" t="e">
        <f t="shared" ca="1" si="933"/>
        <v>#VALUE!</v>
      </c>
      <c r="AD2987" t="str" cm="1">
        <f t="array" aca="1" ref="AD2987" ca="1">IFERROR(IF((LEFT(INDIRECT("$F"&amp;$S2987),4))="GOTS",IF($G2987="Organic","GOTS_Organic_raw",(IF($G2987="Responsible","GOTS_Responsible",(IF($G2987="No Attribute (Conventional)","GOTS_conventional",(IF($G2987="Recycled Pre/Post-Consumer","GOTS_pre_post",(IF($G2987="In-Conversion","GOTS_in_conversion",(IF($G2987="Sustainably Sourced","Sustainably_sourced",(IF($G2987="Recycled pre-consumer organic","GOTS_recycled_organic",""))))))))))))),IF($G2987="Organic","Organic",(IF($G2987="Responsible","Responsible",(IF($G2987="No Attribute (Conventional)","No_Attribute_Conventional",(IF($G2987="Recycled Pre/Post-Consumer","Recycled_Pre_Post_Consumer",(IF($G2987="In-Conversion","In_Conversion",(IF($G2987="Recycled Pre-Consumer","Recycled_Pre_Consumer",(IF($G2987="Recycled Post-Consumer","Recycled_Post_Consumer",(IF($G2987="Sustainably Sourced","Sustainably_sourced",(IF($G2987="Recycled pre-consumer organic","GOTS_recycled_organic","")))))))))))))))))),"")</f>
        <v/>
      </c>
      <c r="AE2987" t="e" cm="1">
        <f t="array" aca="1" ref="AE2987" ca="1">IF($I2987="",IF(INDIRECT("$F"&amp;$S2987)="","",IF(LEFT(INDIRECT("$F"&amp;$S2987),3)="GRS","GRS_RCS_RM",IF((LEFT(INDIRECT("$F"&amp;$S2987),3))="RCS","GRS_RCS_RM",IF(INDIRECT("$F"&amp;$S2987)="OCS (No Label)","OCS_Conversion_RM",IF(LEFT(INDIRECT("$F"&amp;$S2987),3)="OCS","OCS_RM",IF(RIGHT(INDIRECT("$F"&amp;$S2987),10)="conversion","GOTS_RM_conversion",IF((LEFT(INDIRECT("$F"&amp;$S2987),4))="GOTS","GOTS_RM","Responsible_RM"))))))),"DELETERM")</f>
        <v>#VALUE!</v>
      </c>
      <c r="AF2987" t="e" cm="1">
        <f t="array" aca="1" ref="AF2987" ca="1">IF($S2987="","",INDIRECT("$Z"&amp;$S2987))</f>
        <v>#VALUE!</v>
      </c>
      <c r="AG2987" t="str">
        <f t="shared" si="934"/>
        <v/>
      </c>
      <c r="AH2987" t="str" cm="1">
        <f t="array" aca="1" ref="AH2987" ca="1">IFERROR(INDIRECT("$ag"&amp;S2987),"")</f>
        <v/>
      </c>
      <c r="AI2987" t="e" cm="1">
        <f t="array" aca="1" ref="AI2987" ca="1">INDIRECT("O"&amp;S2987)</f>
        <v>#VALUE!</v>
      </c>
      <c r="AJ2987" t="str">
        <f t="shared" si="935"/>
        <v/>
      </c>
    </row>
    <row r="2988" spans="1:36" ht="16.5" customHeight="1">
      <c r="A2988" s="130"/>
      <c r="B2988" s="136"/>
      <c r="C2988" s="137"/>
      <c r="D2988" s="146"/>
      <c r="E2988" s="146"/>
      <c r="F2988" s="137"/>
      <c r="G2988" s="147"/>
      <c r="H2988" s="147"/>
      <c r="I2988" s="147"/>
      <c r="J2988" s="147"/>
      <c r="K2988" s="38"/>
      <c r="L2988" s="144"/>
      <c r="M2988" s="144"/>
      <c r="N2988" s="61"/>
      <c r="O2988" s="314"/>
      <c r="Q2988" t="str">
        <f t="shared" si="930"/>
        <v/>
      </c>
      <c r="S2988" t="e">
        <f t="shared" ca="1" si="939"/>
        <v>#VALUE!</v>
      </c>
      <c r="T2988" t="e">
        <f t="shared" ca="1" si="936"/>
        <v>#VALUE!</v>
      </c>
      <c r="U2988">
        <f t="shared" si="940"/>
        <v>2916</v>
      </c>
      <c r="V2988">
        <v>243.75000000001901</v>
      </c>
      <c r="W2988">
        <f t="shared" si="941"/>
        <v>243</v>
      </c>
      <c r="X2988" t="str" cm="1">
        <f t="array" aca="1" ref="X2988" ca="1">IFERROR(INDEX('PC&amp;PD'!$A$1:$AS$19,ROW('PC&amp;PD'!$A$19),MATCH(INDIRECT(T2988),'PC&amp;PD'!$A$1:$AS$1,0)),"")</f>
        <v/>
      </c>
      <c r="AA2988" t="str">
        <f t="shared" si="931"/>
        <v/>
      </c>
      <c r="AB2988" t="str">
        <f t="shared" si="932"/>
        <v/>
      </c>
      <c r="AC2988" t="e">
        <f t="shared" ca="1" si="933"/>
        <v>#VALUE!</v>
      </c>
      <c r="AD2988" t="str" cm="1">
        <f t="array" aca="1" ref="AD2988" ca="1">IFERROR(IF((LEFT(INDIRECT("$F"&amp;$S2988),4))="GOTS",IF($G2988="Organic","GOTS_Organic_raw",(IF($G2988="Responsible","GOTS_Responsible",(IF($G2988="No Attribute (Conventional)","GOTS_conventional",(IF($G2988="Recycled Pre/Post-Consumer","GOTS_pre_post",(IF($G2988="In-Conversion","GOTS_in_conversion",(IF($G2988="Sustainably Sourced","Sustainably_sourced",(IF($G2988="Recycled pre-consumer organic","GOTS_recycled_organic",""))))))))))))),IF($G2988="Organic","Organic",(IF($G2988="Responsible","Responsible",(IF($G2988="No Attribute (Conventional)","No_Attribute_Conventional",(IF($G2988="Recycled Pre/Post-Consumer","Recycled_Pre_Post_Consumer",(IF($G2988="In-Conversion","In_Conversion",(IF($G2988="Recycled Pre-Consumer","Recycled_Pre_Consumer",(IF($G2988="Recycled Post-Consumer","Recycled_Post_Consumer",(IF($G2988="Sustainably Sourced","Sustainably_sourced",(IF($G2988="Recycled pre-consumer organic","GOTS_recycled_organic","")))))))))))))))))),"")</f>
        <v/>
      </c>
      <c r="AE2988" t="e" cm="1">
        <f t="array" aca="1" ref="AE2988" ca="1">IF($I2988="",IF(INDIRECT("$F"&amp;$S2988)="","",IF(LEFT(INDIRECT("$F"&amp;$S2988),3)="GRS","GRS_RCS_RM",IF((LEFT(INDIRECT("$F"&amp;$S2988),3))="RCS","GRS_RCS_RM",IF(INDIRECT("$F"&amp;$S2988)="OCS (No Label)","OCS_Conversion_RM",IF(LEFT(INDIRECT("$F"&amp;$S2988),3)="OCS","OCS_RM",IF(RIGHT(INDIRECT("$F"&amp;$S2988),10)="conversion","GOTS_RM_conversion",IF((LEFT(INDIRECT("$F"&amp;$S2988),4))="GOTS","GOTS_RM","Responsible_RM"))))))),"DELETERM")</f>
        <v>#VALUE!</v>
      </c>
      <c r="AF2988" t="e" cm="1">
        <f t="array" aca="1" ref="AF2988" ca="1">IF($S2988="","",INDIRECT("$Z"&amp;$S2988))</f>
        <v>#VALUE!</v>
      </c>
      <c r="AG2988" t="str">
        <f t="shared" si="934"/>
        <v/>
      </c>
      <c r="AH2988" t="str" cm="1">
        <f t="array" aca="1" ref="AH2988" ca="1">IFERROR(INDIRECT("$ag"&amp;S2988),"")</f>
        <v/>
      </c>
      <c r="AI2988" t="e" cm="1">
        <f t="array" aca="1" ref="AI2988" ca="1">INDIRECT("O"&amp;S2988)</f>
        <v>#VALUE!</v>
      </c>
      <c r="AJ2988" t="str">
        <f t="shared" si="935"/>
        <v/>
      </c>
    </row>
    <row r="2989" spans="1:36" ht="16.5" customHeight="1">
      <c r="A2989" s="130"/>
      <c r="B2989" s="136"/>
      <c r="C2989" s="137"/>
      <c r="D2989" s="146"/>
      <c r="E2989" s="146"/>
      <c r="F2989" s="137"/>
      <c r="G2989" s="147"/>
      <c r="H2989" s="147"/>
      <c r="I2989" s="147"/>
      <c r="J2989" s="147"/>
      <c r="K2989" s="38"/>
      <c r="L2989" s="144"/>
      <c r="M2989" s="144"/>
      <c r="N2989" s="61"/>
      <c r="O2989" s="314"/>
      <c r="Q2989" t="str">
        <f t="shared" si="930"/>
        <v/>
      </c>
      <c r="S2989" t="e">
        <f t="shared" ca="1" si="939"/>
        <v>#VALUE!</v>
      </c>
      <c r="T2989" t="e">
        <f t="shared" ca="1" si="936"/>
        <v>#VALUE!</v>
      </c>
      <c r="U2989">
        <f t="shared" si="940"/>
        <v>2916</v>
      </c>
      <c r="V2989">
        <v>243.83333333335301</v>
      </c>
      <c r="W2989">
        <f t="shared" si="941"/>
        <v>243</v>
      </c>
      <c r="X2989" t="str" cm="1">
        <f t="array" aca="1" ref="X2989" ca="1">IFERROR(INDEX('PC&amp;PD'!$A$1:$AS$19,ROW('PC&amp;PD'!$A$19),MATCH(INDIRECT(T2989),'PC&amp;PD'!$A$1:$AS$1,0)),"")</f>
        <v/>
      </c>
      <c r="AA2989" t="str">
        <f t="shared" si="931"/>
        <v/>
      </c>
      <c r="AB2989" t="str">
        <f t="shared" si="932"/>
        <v/>
      </c>
      <c r="AC2989" t="e">
        <f t="shared" ca="1" si="933"/>
        <v>#VALUE!</v>
      </c>
      <c r="AD2989" t="str" cm="1">
        <f t="array" aca="1" ref="AD2989" ca="1">IFERROR(IF((LEFT(INDIRECT("$F"&amp;$S2989),4))="GOTS",IF($G2989="Organic","GOTS_Organic_raw",(IF($G2989="Responsible","GOTS_Responsible",(IF($G2989="No Attribute (Conventional)","GOTS_conventional",(IF($G2989="Recycled Pre/Post-Consumer","GOTS_pre_post",(IF($G2989="In-Conversion","GOTS_in_conversion",(IF($G2989="Sustainably Sourced","Sustainably_sourced",(IF($G2989="Recycled pre-consumer organic","GOTS_recycled_organic",""))))))))))))),IF($G2989="Organic","Organic",(IF($G2989="Responsible","Responsible",(IF($G2989="No Attribute (Conventional)","No_Attribute_Conventional",(IF($G2989="Recycled Pre/Post-Consumer","Recycled_Pre_Post_Consumer",(IF($G2989="In-Conversion","In_Conversion",(IF($G2989="Recycled Pre-Consumer","Recycled_Pre_Consumer",(IF($G2989="Recycled Post-Consumer","Recycled_Post_Consumer",(IF($G2989="Sustainably Sourced","Sustainably_sourced",(IF($G2989="Recycled pre-consumer organic","GOTS_recycled_organic","")))))))))))))))))),"")</f>
        <v/>
      </c>
      <c r="AE2989" t="e" cm="1">
        <f t="array" aca="1" ref="AE2989" ca="1">IF($I2989="",IF(INDIRECT("$F"&amp;$S2989)="","",IF(LEFT(INDIRECT("$F"&amp;$S2989),3)="GRS","GRS_RCS_RM",IF((LEFT(INDIRECT("$F"&amp;$S2989),3))="RCS","GRS_RCS_RM",IF(INDIRECT("$F"&amp;$S2989)="OCS (No Label)","OCS_Conversion_RM",IF(LEFT(INDIRECT("$F"&amp;$S2989),3)="OCS","OCS_RM",IF(RIGHT(INDIRECT("$F"&amp;$S2989),10)="conversion","GOTS_RM_conversion",IF((LEFT(INDIRECT("$F"&amp;$S2989),4))="GOTS","GOTS_RM","Responsible_RM"))))))),"DELETERM")</f>
        <v>#VALUE!</v>
      </c>
      <c r="AF2989" t="e" cm="1">
        <f t="array" aca="1" ref="AF2989" ca="1">IF($S2989="","",INDIRECT("$Z"&amp;$S2989))</f>
        <v>#VALUE!</v>
      </c>
      <c r="AG2989" t="str">
        <f t="shared" si="934"/>
        <v/>
      </c>
      <c r="AH2989" t="str" cm="1">
        <f t="array" aca="1" ref="AH2989" ca="1">IFERROR(INDIRECT("$ag"&amp;S2989),"")</f>
        <v/>
      </c>
      <c r="AI2989" t="e" cm="1">
        <f t="array" aca="1" ref="AI2989" ca="1">INDIRECT("O"&amp;S2989)</f>
        <v>#VALUE!</v>
      </c>
      <c r="AJ2989" t="str">
        <f t="shared" si="935"/>
        <v/>
      </c>
    </row>
    <row r="2990" spans="1:36" ht="16.5" customHeight="1" thickBot="1">
      <c r="A2990" s="131"/>
      <c r="B2990" s="138"/>
      <c r="C2990" s="139"/>
      <c r="D2990" s="148"/>
      <c r="E2990" s="148"/>
      <c r="F2990" s="139"/>
      <c r="G2990" s="149"/>
      <c r="H2990" s="149"/>
      <c r="I2990" s="149"/>
      <c r="J2990" s="149"/>
      <c r="K2990" s="39"/>
      <c r="L2990" s="145"/>
      <c r="M2990" s="145"/>
      <c r="N2990" s="62"/>
      <c r="O2990" s="315"/>
      <c r="Q2990" t="str">
        <f t="shared" si="930"/>
        <v/>
      </c>
      <c r="S2990" t="e">
        <f t="shared" ca="1" si="939"/>
        <v>#VALUE!</v>
      </c>
      <c r="T2990" t="e">
        <f t="shared" ca="1" si="936"/>
        <v>#VALUE!</v>
      </c>
      <c r="U2990">
        <f t="shared" si="940"/>
        <v>2916</v>
      </c>
      <c r="V2990">
        <v>243.91666666668601</v>
      </c>
      <c r="W2990">
        <f t="shared" si="941"/>
        <v>243</v>
      </c>
      <c r="X2990" t="str" cm="1">
        <f t="array" aca="1" ref="X2990" ca="1">IFERROR(INDEX('PC&amp;PD'!$A$1:$AS$19,ROW('PC&amp;PD'!$A$19),MATCH(INDIRECT(T2990),'PC&amp;PD'!$A$1:$AS$1,0)),"")</f>
        <v/>
      </c>
      <c r="AA2990" t="str">
        <f t="shared" si="931"/>
        <v/>
      </c>
      <c r="AB2990" t="str">
        <f t="shared" si="932"/>
        <v/>
      </c>
      <c r="AC2990" t="e">
        <f t="shared" ca="1" si="933"/>
        <v>#VALUE!</v>
      </c>
      <c r="AD2990" t="str" cm="1">
        <f t="array" aca="1" ref="AD2990" ca="1">IFERROR(IF((LEFT(INDIRECT("$F"&amp;$S2990),4))="GOTS",IF($G2990="Organic","GOTS_Organic_raw",(IF($G2990="Responsible","GOTS_Responsible",(IF($G2990="No Attribute (Conventional)","GOTS_conventional",(IF($G2990="Recycled Pre/Post-Consumer","GOTS_pre_post",(IF($G2990="In-Conversion","GOTS_in_conversion",(IF($G2990="Sustainably Sourced","Sustainably_sourced",(IF($G2990="Recycled pre-consumer organic","GOTS_recycled_organic",""))))))))))))),IF($G2990="Organic","Organic",(IF($G2990="Responsible","Responsible",(IF($G2990="No Attribute (Conventional)","No_Attribute_Conventional",(IF($G2990="Recycled Pre/Post-Consumer","Recycled_Pre_Post_Consumer",(IF($G2990="In-Conversion","In_Conversion",(IF($G2990="Recycled Pre-Consumer","Recycled_Pre_Consumer",(IF($G2990="Recycled Post-Consumer","Recycled_Post_Consumer",(IF($G2990="Sustainably Sourced","Sustainably_sourced",(IF($G2990="Recycled pre-consumer organic","GOTS_recycled_organic","")))))))))))))))))),"")</f>
        <v/>
      </c>
      <c r="AE2990" t="e" cm="1">
        <f t="array" aca="1" ref="AE2990" ca="1">IF($I2990="",IF(INDIRECT("$F"&amp;$S2990)="","",IF(LEFT(INDIRECT("$F"&amp;$S2990),3)="GRS","GRS_RCS_RM",IF((LEFT(INDIRECT("$F"&amp;$S2990),3))="RCS","GRS_RCS_RM",IF(INDIRECT("$F"&amp;$S2990)="OCS (No Label)","OCS_Conversion_RM",IF(LEFT(INDIRECT("$F"&amp;$S2990),3)="OCS","OCS_RM",IF(RIGHT(INDIRECT("$F"&amp;$S2990),10)="conversion","GOTS_RM_conversion",IF((LEFT(INDIRECT("$F"&amp;$S2990),4))="GOTS","GOTS_RM","Responsible_RM"))))))),"DELETERM")</f>
        <v>#VALUE!</v>
      </c>
      <c r="AF2990" t="e" cm="1">
        <f t="array" aca="1" ref="AF2990" ca="1">IF($S2990="","",INDIRECT("$Z"&amp;$S2990))</f>
        <v>#VALUE!</v>
      </c>
      <c r="AG2990" t="str">
        <f t="shared" si="934"/>
        <v/>
      </c>
      <c r="AH2990" t="str" cm="1">
        <f t="array" aca="1" ref="AH2990" ca="1">IFERROR(INDIRECT("$ag"&amp;S2990),"")</f>
        <v/>
      </c>
      <c r="AI2990" t="e" cm="1">
        <f t="array" aca="1" ref="AI2990" ca="1">INDIRECT("O"&amp;S2990)</f>
        <v>#VALUE!</v>
      </c>
      <c r="AJ2990" t="str">
        <f t="shared" si="935"/>
        <v/>
      </c>
    </row>
    <row r="2991" spans="1:36" ht="16.5" customHeight="1">
      <c r="A2991" s="128" t="str">
        <f>IF(B2991="","",COUNTA($B$63:$B2991))</f>
        <v/>
      </c>
      <c r="B2991" s="132"/>
      <c r="C2991" s="133"/>
      <c r="D2991" s="140"/>
      <c r="E2991" s="140"/>
      <c r="F2991" s="133"/>
      <c r="G2991" s="141"/>
      <c r="H2991" s="141"/>
      <c r="I2991" s="141"/>
      <c r="J2991" s="141"/>
      <c r="K2991" s="37"/>
      <c r="L2991" s="142" t="str">
        <f>IF(R2991="","",LEFT(R2991,LEN(R2991)-2))</f>
        <v/>
      </c>
      <c r="M2991" s="142"/>
      <c r="N2991" s="60"/>
      <c r="O2991" s="313"/>
      <c r="Q2991" t="str">
        <f t="shared" si="930"/>
        <v/>
      </c>
      <c r="R2991" t="str">
        <f t="shared" ref="R2991" si="946">CONCATENATE($Q2991,Q2992,Q2993,Q2994,Q2995,Q2996,$Q2997,$Q2998,$Q2999,$Q3000,$Q3001,$Q3002)</f>
        <v/>
      </c>
      <c r="S2991" t="e">
        <f t="shared" ca="1" si="939"/>
        <v>#VALUE!</v>
      </c>
      <c r="T2991" t="e">
        <f t="shared" ca="1" si="936"/>
        <v>#VALUE!</v>
      </c>
      <c r="U2991">
        <f t="shared" si="940"/>
        <v>2928</v>
      </c>
      <c r="V2991">
        <v>244.00000000001901</v>
      </c>
      <c r="W2991">
        <f t="shared" si="941"/>
        <v>244</v>
      </c>
      <c r="X2991" t="str" cm="1">
        <f t="array" aca="1" ref="X2991" ca="1">IFERROR(INDEX('PC&amp;PD'!$A$1:$AS$19,ROW('PC&amp;PD'!$A$19),MATCH(INDIRECT(T2991),'PC&amp;PD'!$A$1:$AS$1,0)),"")</f>
        <v/>
      </c>
      <c r="Z2991" t="str">
        <f t="shared" ref="Z2991" si="947">IFERROR(IF($F2991="OCS 100","OCS (OCS 100)",IF($F2991="OCS Blended","OCS (OCS Blended)",IF($F2991="OCS (No Label)","OCS (No Label)",IF($F2991="RCS 100","RCS (RCS 100)",IF($F2991="RCS Blended","RCS (RCS Blended)",IF($F2991="GRS","GRS (GRS)",IF($F2991="GRS (No Label)", "GRS (No Label)",IF($F2991="RDS","RDS (RDS)",IF($F2991="RWS","RWS (RWS)",IF($F2991="RAS","RAS (RAS)",IF($F2991="RMS","RMS (RMS)",IF($F2991="GOTS Organic","GOTS (Organic)",IF($F2991="GOTS Made with organic","GOTS (Made with Organic)",IF($F2991="GOTS Organic - in conversion","GOTS (Organic - In Conversion)",IF($F2991="GOTS Made with organic - in conversion","GOTS (Made with Organic - In Conversion)",""))))))))))))))),"")</f>
        <v/>
      </c>
      <c r="AA2991" t="str">
        <f t="shared" si="931"/>
        <v/>
      </c>
      <c r="AB2991" t="str">
        <f t="shared" si="932"/>
        <v/>
      </c>
      <c r="AC2991" t="e">
        <f t="shared" ca="1" si="933"/>
        <v>#VALUE!</v>
      </c>
      <c r="AD2991" t="str" cm="1">
        <f t="array" aca="1" ref="AD2991" ca="1">IFERROR(IF((LEFT(INDIRECT("$F"&amp;$S2991),4))="GOTS",IF($G2991="Organic","GOTS_Organic_raw",(IF($G2991="Responsible","GOTS_Responsible",(IF($G2991="No Attribute (Conventional)","GOTS_conventional",(IF($G2991="Recycled Pre/Post-Consumer","GOTS_pre_post",(IF($G2991="In-Conversion","GOTS_in_conversion",(IF($G2991="Sustainably Sourced","Sustainably_sourced",(IF($G2991="Recycled pre-consumer organic","GOTS_recycled_organic",""))))))))))))),IF($G2991="Organic","Organic",(IF($G2991="Responsible","Responsible",(IF($G2991="No Attribute (Conventional)","No_Attribute_Conventional",(IF($G2991="Recycled Pre/Post-Consumer","Recycled_Pre_Post_Consumer",(IF($G2991="In-Conversion","In_Conversion",(IF($G2991="Recycled Pre-Consumer","Recycled_Pre_Consumer",(IF($G2991="Recycled Post-Consumer","Recycled_Post_Consumer",(IF($G2991="Sustainably Sourced","Sustainably_sourced",(IF($G2991="Recycled pre-consumer organic","GOTS_recycled_organic","")))))))))))))))))),"")</f>
        <v/>
      </c>
      <c r="AE2991" t="e" cm="1">
        <f t="array" aca="1" ref="AE2991" ca="1">IF($I2991="",IF(INDIRECT("$F"&amp;$S2991)="","",IF(LEFT(INDIRECT("$F"&amp;$S2991),3)="GRS","GRS_RCS_RM",IF((LEFT(INDIRECT("$F"&amp;$S2991),3))="RCS","GRS_RCS_RM",IF(INDIRECT("$F"&amp;$S2991)="OCS (No Label)","OCS_Conversion_RM",IF(LEFT(INDIRECT("$F"&amp;$S2991),3)="OCS","OCS_RM",IF(RIGHT(INDIRECT("$F"&amp;$S2991),10)="conversion","GOTS_RM_conversion",IF((LEFT(INDIRECT("$F"&amp;$S2991),4))="GOTS","GOTS_RM","Responsible_RM"))))))),"DELETERM")</f>
        <v>#VALUE!</v>
      </c>
      <c r="AF2991" t="e" cm="1">
        <f t="array" aca="1" ref="AF2991" ca="1">IF($S2991="","",INDIRECT("$Z"&amp;$S2991))</f>
        <v>#VALUE!</v>
      </c>
      <c r="AG2991" t="str">
        <f t="shared" si="934"/>
        <v/>
      </c>
      <c r="AH2991" t="str" cm="1">
        <f t="array" aca="1" ref="AH2991" ca="1">IFERROR(INDIRECT("$ag"&amp;S2991),"")</f>
        <v/>
      </c>
      <c r="AI2991" t="e" cm="1">
        <f t="array" aca="1" ref="AI2991" ca="1">INDIRECT("O"&amp;S2991)</f>
        <v>#VALUE!</v>
      </c>
      <c r="AJ2991" t="str">
        <f t="shared" si="935"/>
        <v/>
      </c>
    </row>
    <row r="2992" spans="1:36" ht="16.5" customHeight="1">
      <c r="A2992" s="129"/>
      <c r="B2992" s="134"/>
      <c r="C2992" s="135"/>
      <c r="D2992" s="146"/>
      <c r="E2992" s="146"/>
      <c r="F2992" s="135"/>
      <c r="G2992" s="147"/>
      <c r="H2992" s="147"/>
      <c r="I2992" s="147"/>
      <c r="J2992" s="147"/>
      <c r="K2992" s="38"/>
      <c r="L2992" s="143"/>
      <c r="M2992" s="143"/>
      <c r="N2992" s="61"/>
      <c r="O2992" s="314"/>
      <c r="Q2992" t="str">
        <f t="shared" si="930"/>
        <v/>
      </c>
      <c r="S2992" t="e">
        <f t="shared" ca="1" si="939"/>
        <v>#VALUE!</v>
      </c>
      <c r="T2992" t="e">
        <f t="shared" ca="1" si="936"/>
        <v>#VALUE!</v>
      </c>
      <c r="U2992">
        <f t="shared" si="940"/>
        <v>2928</v>
      </c>
      <c r="V2992">
        <v>244.08333333335301</v>
      </c>
      <c r="W2992">
        <f t="shared" si="941"/>
        <v>244</v>
      </c>
      <c r="X2992" t="str" cm="1">
        <f t="array" aca="1" ref="X2992" ca="1">IFERROR(INDEX('PC&amp;PD'!$A$1:$AS$19,ROW('PC&amp;PD'!$A$19),MATCH(INDIRECT(T2992),'PC&amp;PD'!$A$1:$AS$1,0)),"")</f>
        <v/>
      </c>
      <c r="AA2992" t="str">
        <f t="shared" si="931"/>
        <v/>
      </c>
      <c r="AB2992" t="str">
        <f t="shared" si="932"/>
        <v/>
      </c>
      <c r="AC2992" t="e">
        <f t="shared" ca="1" si="933"/>
        <v>#VALUE!</v>
      </c>
      <c r="AD2992" t="str" cm="1">
        <f t="array" aca="1" ref="AD2992" ca="1">IFERROR(IF((LEFT(INDIRECT("$F"&amp;$S2992),4))="GOTS",IF($G2992="Organic","GOTS_Organic_raw",(IF($G2992="Responsible","GOTS_Responsible",(IF($G2992="No Attribute (Conventional)","GOTS_conventional",(IF($G2992="Recycled Pre/Post-Consumer","GOTS_pre_post",(IF($G2992="In-Conversion","GOTS_in_conversion",(IF($G2992="Sustainably Sourced","Sustainably_sourced",(IF($G2992="Recycled pre-consumer organic","GOTS_recycled_organic",""))))))))))))),IF($G2992="Organic","Organic",(IF($G2992="Responsible","Responsible",(IF($G2992="No Attribute (Conventional)","No_Attribute_Conventional",(IF($G2992="Recycled Pre/Post-Consumer","Recycled_Pre_Post_Consumer",(IF($G2992="In-Conversion","In_Conversion",(IF($G2992="Recycled Pre-Consumer","Recycled_Pre_Consumer",(IF($G2992="Recycled Post-Consumer","Recycled_Post_Consumer",(IF($G2992="Sustainably Sourced","Sustainably_sourced",(IF($G2992="Recycled pre-consumer organic","GOTS_recycled_organic","")))))))))))))))))),"")</f>
        <v/>
      </c>
      <c r="AE2992" t="e" cm="1">
        <f t="array" aca="1" ref="AE2992" ca="1">IF($I2992="",IF(INDIRECT("$F"&amp;$S2992)="","",IF(LEFT(INDIRECT("$F"&amp;$S2992),3)="GRS","GRS_RCS_RM",IF((LEFT(INDIRECT("$F"&amp;$S2992),3))="RCS","GRS_RCS_RM",IF(INDIRECT("$F"&amp;$S2992)="OCS (No Label)","OCS_Conversion_RM",IF(LEFT(INDIRECT("$F"&amp;$S2992),3)="OCS","OCS_RM",IF(RIGHT(INDIRECT("$F"&amp;$S2992),10)="conversion","GOTS_RM_conversion",IF((LEFT(INDIRECT("$F"&amp;$S2992),4))="GOTS","GOTS_RM","Responsible_RM"))))))),"DELETERM")</f>
        <v>#VALUE!</v>
      </c>
      <c r="AF2992" t="e" cm="1">
        <f t="array" aca="1" ref="AF2992" ca="1">IF($S2992="","",INDIRECT("$Z"&amp;$S2992))</f>
        <v>#VALUE!</v>
      </c>
      <c r="AG2992" t="str">
        <f t="shared" si="934"/>
        <v/>
      </c>
      <c r="AH2992" t="str" cm="1">
        <f t="array" aca="1" ref="AH2992" ca="1">IFERROR(INDIRECT("$ag"&amp;S2992),"")</f>
        <v/>
      </c>
      <c r="AI2992" t="e" cm="1">
        <f t="array" aca="1" ref="AI2992" ca="1">INDIRECT("O"&amp;S2992)</f>
        <v>#VALUE!</v>
      </c>
      <c r="AJ2992" t="str">
        <f t="shared" si="935"/>
        <v/>
      </c>
    </row>
    <row r="2993" spans="1:36" ht="16.5" customHeight="1">
      <c r="A2993" s="129"/>
      <c r="B2993" s="134"/>
      <c r="C2993" s="135"/>
      <c r="D2993" s="146"/>
      <c r="E2993" s="146"/>
      <c r="F2993" s="135"/>
      <c r="G2993" s="147"/>
      <c r="H2993" s="147"/>
      <c r="I2993" s="147"/>
      <c r="J2993" s="147"/>
      <c r="K2993" s="38"/>
      <c r="L2993" s="143"/>
      <c r="M2993" s="143"/>
      <c r="N2993" s="61"/>
      <c r="O2993" s="314"/>
      <c r="Q2993" t="str">
        <f t="shared" si="930"/>
        <v/>
      </c>
      <c r="S2993" t="e">
        <f t="shared" ca="1" si="939"/>
        <v>#VALUE!</v>
      </c>
      <c r="T2993" t="e">
        <f t="shared" ca="1" si="936"/>
        <v>#VALUE!</v>
      </c>
      <c r="U2993">
        <f t="shared" si="940"/>
        <v>2928</v>
      </c>
      <c r="V2993">
        <v>244.16666666668601</v>
      </c>
      <c r="W2993">
        <f t="shared" si="941"/>
        <v>244</v>
      </c>
      <c r="X2993" t="str" cm="1">
        <f t="array" aca="1" ref="X2993" ca="1">IFERROR(INDEX('PC&amp;PD'!$A$1:$AS$19,ROW('PC&amp;PD'!$A$19),MATCH(INDIRECT(T2993),'PC&amp;PD'!$A$1:$AS$1,0)),"")</f>
        <v/>
      </c>
      <c r="AA2993" t="str">
        <f t="shared" si="931"/>
        <v/>
      </c>
      <c r="AB2993" t="str">
        <f t="shared" si="932"/>
        <v/>
      </c>
      <c r="AC2993" t="e">
        <f t="shared" ca="1" si="933"/>
        <v>#VALUE!</v>
      </c>
      <c r="AD2993" t="str" cm="1">
        <f t="array" aca="1" ref="AD2993" ca="1">IFERROR(IF((LEFT(INDIRECT("$F"&amp;$S2993),4))="GOTS",IF($G2993="Organic","GOTS_Organic_raw",(IF($G2993="Responsible","GOTS_Responsible",(IF($G2993="No Attribute (Conventional)","GOTS_conventional",(IF($G2993="Recycled Pre/Post-Consumer","GOTS_pre_post",(IF($G2993="In-Conversion","GOTS_in_conversion",(IF($G2993="Sustainably Sourced","Sustainably_sourced",(IF($G2993="Recycled pre-consumer organic","GOTS_recycled_organic",""))))))))))))),IF($G2993="Organic","Organic",(IF($G2993="Responsible","Responsible",(IF($G2993="No Attribute (Conventional)","No_Attribute_Conventional",(IF($G2993="Recycled Pre/Post-Consumer","Recycled_Pre_Post_Consumer",(IF($G2993="In-Conversion","In_Conversion",(IF($G2993="Recycled Pre-Consumer","Recycled_Pre_Consumer",(IF($G2993="Recycled Post-Consumer","Recycled_Post_Consumer",(IF($G2993="Sustainably Sourced","Sustainably_sourced",(IF($G2993="Recycled pre-consumer organic","GOTS_recycled_organic","")))))))))))))))))),"")</f>
        <v/>
      </c>
      <c r="AE2993" t="e" cm="1">
        <f t="array" aca="1" ref="AE2993" ca="1">IF($I2993="",IF(INDIRECT("$F"&amp;$S2993)="","",IF(LEFT(INDIRECT("$F"&amp;$S2993),3)="GRS","GRS_RCS_RM",IF((LEFT(INDIRECT("$F"&amp;$S2993),3))="RCS","GRS_RCS_RM",IF(INDIRECT("$F"&amp;$S2993)="OCS (No Label)","OCS_Conversion_RM",IF(LEFT(INDIRECT("$F"&amp;$S2993),3)="OCS","OCS_RM",IF(RIGHT(INDIRECT("$F"&amp;$S2993),10)="conversion","GOTS_RM_conversion",IF((LEFT(INDIRECT("$F"&amp;$S2993),4))="GOTS","GOTS_RM","Responsible_RM"))))))),"DELETERM")</f>
        <v>#VALUE!</v>
      </c>
      <c r="AF2993" t="e" cm="1">
        <f t="array" aca="1" ref="AF2993" ca="1">IF($S2993="","",INDIRECT("$Z"&amp;$S2993))</f>
        <v>#VALUE!</v>
      </c>
      <c r="AG2993" t="str">
        <f t="shared" si="934"/>
        <v/>
      </c>
      <c r="AH2993" t="str" cm="1">
        <f t="array" aca="1" ref="AH2993" ca="1">IFERROR(INDIRECT("$ag"&amp;S2993),"")</f>
        <v/>
      </c>
      <c r="AI2993" t="e" cm="1">
        <f t="array" aca="1" ref="AI2993" ca="1">INDIRECT("O"&amp;S2993)</f>
        <v>#VALUE!</v>
      </c>
      <c r="AJ2993" t="str">
        <f t="shared" si="935"/>
        <v/>
      </c>
    </row>
    <row r="2994" spans="1:36" ht="16.5" customHeight="1">
      <c r="A2994" s="129"/>
      <c r="B2994" s="134"/>
      <c r="C2994" s="135"/>
      <c r="D2994" s="146"/>
      <c r="E2994" s="146"/>
      <c r="F2994" s="135"/>
      <c r="G2994" s="147"/>
      <c r="H2994" s="147"/>
      <c r="I2994" s="147"/>
      <c r="J2994" s="147"/>
      <c r="K2994" s="38"/>
      <c r="L2994" s="143"/>
      <c r="M2994" s="143"/>
      <c r="N2994" s="61"/>
      <c r="O2994" s="314"/>
      <c r="Q2994" t="str">
        <f t="shared" si="930"/>
        <v/>
      </c>
      <c r="S2994" t="e">
        <f t="shared" ca="1" si="939"/>
        <v>#VALUE!</v>
      </c>
      <c r="T2994" t="e">
        <f t="shared" ca="1" si="936"/>
        <v>#VALUE!</v>
      </c>
      <c r="U2994">
        <f t="shared" si="940"/>
        <v>2928</v>
      </c>
      <c r="V2994">
        <v>244.25000000001901</v>
      </c>
      <c r="W2994">
        <f t="shared" si="941"/>
        <v>244</v>
      </c>
      <c r="X2994" t="str" cm="1">
        <f t="array" aca="1" ref="X2994" ca="1">IFERROR(INDEX('PC&amp;PD'!$A$1:$AS$19,ROW('PC&amp;PD'!$A$19),MATCH(INDIRECT(T2994),'PC&amp;PD'!$A$1:$AS$1,0)),"")</f>
        <v/>
      </c>
      <c r="AA2994" t="str">
        <f t="shared" si="931"/>
        <v/>
      </c>
      <c r="AB2994" t="str">
        <f t="shared" si="932"/>
        <v/>
      </c>
      <c r="AC2994" t="e">
        <f t="shared" ca="1" si="933"/>
        <v>#VALUE!</v>
      </c>
      <c r="AD2994" t="str" cm="1">
        <f t="array" aca="1" ref="AD2994" ca="1">IFERROR(IF((LEFT(INDIRECT("$F"&amp;$S2994),4))="GOTS",IF($G2994="Organic","GOTS_Organic_raw",(IF($G2994="Responsible","GOTS_Responsible",(IF($G2994="No Attribute (Conventional)","GOTS_conventional",(IF($G2994="Recycled Pre/Post-Consumer","GOTS_pre_post",(IF($G2994="In-Conversion","GOTS_in_conversion",(IF($G2994="Sustainably Sourced","Sustainably_sourced",(IF($G2994="Recycled pre-consumer organic","GOTS_recycled_organic",""))))))))))))),IF($G2994="Organic","Organic",(IF($G2994="Responsible","Responsible",(IF($G2994="No Attribute (Conventional)","No_Attribute_Conventional",(IF($G2994="Recycled Pre/Post-Consumer","Recycled_Pre_Post_Consumer",(IF($G2994="In-Conversion","In_Conversion",(IF($G2994="Recycled Pre-Consumer","Recycled_Pre_Consumer",(IF($G2994="Recycled Post-Consumer","Recycled_Post_Consumer",(IF($G2994="Sustainably Sourced","Sustainably_sourced",(IF($G2994="Recycled pre-consumer organic","GOTS_recycled_organic","")))))))))))))))))),"")</f>
        <v/>
      </c>
      <c r="AE2994" t="e" cm="1">
        <f t="array" aca="1" ref="AE2994" ca="1">IF($I2994="",IF(INDIRECT("$F"&amp;$S2994)="","",IF(LEFT(INDIRECT("$F"&amp;$S2994),3)="GRS","GRS_RCS_RM",IF((LEFT(INDIRECT("$F"&amp;$S2994),3))="RCS","GRS_RCS_RM",IF(INDIRECT("$F"&amp;$S2994)="OCS (No Label)","OCS_Conversion_RM",IF(LEFT(INDIRECT("$F"&amp;$S2994),3)="OCS","OCS_RM",IF(RIGHT(INDIRECT("$F"&amp;$S2994),10)="conversion","GOTS_RM_conversion",IF((LEFT(INDIRECT("$F"&amp;$S2994),4))="GOTS","GOTS_RM","Responsible_RM"))))))),"DELETERM")</f>
        <v>#VALUE!</v>
      </c>
      <c r="AF2994" t="e" cm="1">
        <f t="array" aca="1" ref="AF2994" ca="1">IF($S2994="","",INDIRECT("$Z"&amp;$S2994))</f>
        <v>#VALUE!</v>
      </c>
      <c r="AG2994" t="str">
        <f t="shared" si="934"/>
        <v/>
      </c>
      <c r="AH2994" t="str" cm="1">
        <f t="array" aca="1" ref="AH2994" ca="1">IFERROR(INDIRECT("$ag"&amp;S2994),"")</f>
        <v/>
      </c>
      <c r="AI2994" t="e" cm="1">
        <f t="array" aca="1" ref="AI2994" ca="1">INDIRECT("O"&amp;S2994)</f>
        <v>#VALUE!</v>
      </c>
      <c r="AJ2994" t="str">
        <f t="shared" si="935"/>
        <v/>
      </c>
    </row>
    <row r="2995" spans="1:36" ht="16.5" customHeight="1">
      <c r="A2995" s="129"/>
      <c r="B2995" s="134"/>
      <c r="C2995" s="135"/>
      <c r="D2995" s="146"/>
      <c r="E2995" s="146"/>
      <c r="F2995" s="135"/>
      <c r="G2995" s="147"/>
      <c r="H2995" s="147"/>
      <c r="I2995" s="147"/>
      <c r="J2995" s="147"/>
      <c r="K2995" s="38"/>
      <c r="L2995" s="143"/>
      <c r="M2995" s="143"/>
      <c r="N2995" s="61"/>
      <c r="O2995" s="314"/>
      <c r="Q2995" t="str">
        <f t="shared" si="930"/>
        <v/>
      </c>
      <c r="S2995" t="e">
        <f t="shared" ca="1" si="939"/>
        <v>#VALUE!</v>
      </c>
      <c r="T2995" t="e">
        <f t="shared" ca="1" si="936"/>
        <v>#VALUE!</v>
      </c>
      <c r="U2995">
        <f t="shared" si="940"/>
        <v>2928</v>
      </c>
      <c r="V2995">
        <v>244.33333333335301</v>
      </c>
      <c r="W2995">
        <f t="shared" si="941"/>
        <v>244</v>
      </c>
      <c r="X2995" t="str" cm="1">
        <f t="array" aca="1" ref="X2995" ca="1">IFERROR(INDEX('PC&amp;PD'!$A$1:$AS$19,ROW('PC&amp;PD'!$A$19),MATCH(INDIRECT(T2995),'PC&amp;PD'!$A$1:$AS$1,0)),"")</f>
        <v/>
      </c>
      <c r="AA2995" t="str">
        <f t="shared" si="931"/>
        <v/>
      </c>
      <c r="AB2995" t="str">
        <f t="shared" si="932"/>
        <v/>
      </c>
      <c r="AC2995" t="e">
        <f t="shared" ca="1" si="933"/>
        <v>#VALUE!</v>
      </c>
      <c r="AD2995" t="str" cm="1">
        <f t="array" aca="1" ref="AD2995" ca="1">IFERROR(IF((LEFT(INDIRECT("$F"&amp;$S2995),4))="GOTS",IF($G2995="Organic","GOTS_Organic_raw",(IF($G2995="Responsible","GOTS_Responsible",(IF($G2995="No Attribute (Conventional)","GOTS_conventional",(IF($G2995="Recycled Pre/Post-Consumer","GOTS_pre_post",(IF($G2995="In-Conversion","GOTS_in_conversion",(IF($G2995="Sustainably Sourced","Sustainably_sourced",(IF($G2995="Recycled pre-consumer organic","GOTS_recycled_organic",""))))))))))))),IF($G2995="Organic","Organic",(IF($G2995="Responsible","Responsible",(IF($G2995="No Attribute (Conventional)","No_Attribute_Conventional",(IF($G2995="Recycled Pre/Post-Consumer","Recycled_Pre_Post_Consumer",(IF($G2995="In-Conversion","In_Conversion",(IF($G2995="Recycled Pre-Consumer","Recycled_Pre_Consumer",(IF($G2995="Recycled Post-Consumer","Recycled_Post_Consumer",(IF($G2995="Sustainably Sourced","Sustainably_sourced",(IF($G2995="Recycled pre-consumer organic","GOTS_recycled_organic","")))))))))))))))))),"")</f>
        <v/>
      </c>
      <c r="AE2995" t="e" cm="1">
        <f t="array" aca="1" ref="AE2995" ca="1">IF($I2995="",IF(INDIRECT("$F"&amp;$S2995)="","",IF(LEFT(INDIRECT("$F"&amp;$S2995),3)="GRS","GRS_RCS_RM",IF((LEFT(INDIRECT("$F"&amp;$S2995),3))="RCS","GRS_RCS_RM",IF(INDIRECT("$F"&amp;$S2995)="OCS (No Label)","OCS_Conversion_RM",IF(LEFT(INDIRECT("$F"&amp;$S2995),3)="OCS","OCS_RM",IF(RIGHT(INDIRECT("$F"&amp;$S2995),10)="conversion","GOTS_RM_conversion",IF((LEFT(INDIRECT("$F"&amp;$S2995),4))="GOTS","GOTS_RM","Responsible_RM"))))))),"DELETERM")</f>
        <v>#VALUE!</v>
      </c>
      <c r="AF2995" t="e" cm="1">
        <f t="array" aca="1" ref="AF2995" ca="1">IF($S2995="","",INDIRECT("$Z"&amp;$S2995))</f>
        <v>#VALUE!</v>
      </c>
      <c r="AG2995" t="str">
        <f t="shared" si="934"/>
        <v/>
      </c>
      <c r="AH2995" t="str" cm="1">
        <f t="array" aca="1" ref="AH2995" ca="1">IFERROR(INDIRECT("$ag"&amp;S2995),"")</f>
        <v/>
      </c>
      <c r="AI2995" t="e" cm="1">
        <f t="array" aca="1" ref="AI2995" ca="1">INDIRECT("O"&amp;S2995)</f>
        <v>#VALUE!</v>
      </c>
      <c r="AJ2995" t="str">
        <f t="shared" si="935"/>
        <v/>
      </c>
    </row>
    <row r="2996" spans="1:36" ht="16.5" customHeight="1">
      <c r="A2996" s="129"/>
      <c r="B2996" s="134"/>
      <c r="C2996" s="135"/>
      <c r="D2996" s="146"/>
      <c r="E2996" s="146"/>
      <c r="F2996" s="135"/>
      <c r="G2996" s="147"/>
      <c r="H2996" s="147"/>
      <c r="I2996" s="147"/>
      <c r="J2996" s="147"/>
      <c r="K2996" s="38"/>
      <c r="L2996" s="143"/>
      <c r="M2996" s="143"/>
      <c r="N2996" s="61"/>
      <c r="O2996" s="314"/>
      <c r="Q2996" t="str">
        <f t="shared" si="930"/>
        <v/>
      </c>
      <c r="S2996" t="e">
        <f t="shared" ca="1" si="939"/>
        <v>#VALUE!</v>
      </c>
      <c r="T2996" t="e">
        <f t="shared" ca="1" si="936"/>
        <v>#VALUE!</v>
      </c>
      <c r="U2996">
        <f t="shared" si="940"/>
        <v>2928</v>
      </c>
      <c r="V2996">
        <v>244.41666666668601</v>
      </c>
      <c r="W2996">
        <f t="shared" si="941"/>
        <v>244</v>
      </c>
      <c r="X2996" t="str" cm="1">
        <f t="array" aca="1" ref="X2996" ca="1">IFERROR(INDEX('PC&amp;PD'!$A$1:$AS$19,ROW('PC&amp;PD'!$A$19),MATCH(INDIRECT(T2996),'PC&amp;PD'!$A$1:$AS$1,0)),"")</f>
        <v/>
      </c>
      <c r="AA2996" t="str">
        <f t="shared" si="931"/>
        <v/>
      </c>
      <c r="AB2996" t="str">
        <f t="shared" si="932"/>
        <v/>
      </c>
      <c r="AC2996" t="e">
        <f t="shared" ca="1" si="933"/>
        <v>#VALUE!</v>
      </c>
      <c r="AD2996" t="str" cm="1">
        <f t="array" aca="1" ref="AD2996" ca="1">IFERROR(IF((LEFT(INDIRECT("$F"&amp;$S2996),4))="GOTS",IF($G2996="Organic","GOTS_Organic_raw",(IF($G2996="Responsible","GOTS_Responsible",(IF($G2996="No Attribute (Conventional)","GOTS_conventional",(IF($G2996="Recycled Pre/Post-Consumer","GOTS_pre_post",(IF($G2996="In-Conversion","GOTS_in_conversion",(IF($G2996="Sustainably Sourced","Sustainably_sourced",(IF($G2996="Recycled pre-consumer organic","GOTS_recycled_organic",""))))))))))))),IF($G2996="Organic","Organic",(IF($G2996="Responsible","Responsible",(IF($G2996="No Attribute (Conventional)","No_Attribute_Conventional",(IF($G2996="Recycled Pre/Post-Consumer","Recycled_Pre_Post_Consumer",(IF($G2996="In-Conversion","In_Conversion",(IF($G2996="Recycled Pre-Consumer","Recycled_Pre_Consumer",(IF($G2996="Recycled Post-Consumer","Recycled_Post_Consumer",(IF($G2996="Sustainably Sourced","Sustainably_sourced",(IF($G2996="Recycled pre-consumer organic","GOTS_recycled_organic","")))))))))))))))))),"")</f>
        <v/>
      </c>
      <c r="AE2996" t="e" cm="1">
        <f t="array" aca="1" ref="AE2996" ca="1">IF($I2996="",IF(INDIRECT("$F"&amp;$S2996)="","",IF(LEFT(INDIRECT("$F"&amp;$S2996),3)="GRS","GRS_RCS_RM",IF((LEFT(INDIRECT("$F"&amp;$S2996),3))="RCS","GRS_RCS_RM",IF(INDIRECT("$F"&amp;$S2996)="OCS (No Label)","OCS_Conversion_RM",IF(LEFT(INDIRECT("$F"&amp;$S2996),3)="OCS","OCS_RM",IF(RIGHT(INDIRECT("$F"&amp;$S2996),10)="conversion","GOTS_RM_conversion",IF((LEFT(INDIRECT("$F"&amp;$S2996),4))="GOTS","GOTS_RM","Responsible_RM"))))))),"DELETERM")</f>
        <v>#VALUE!</v>
      </c>
      <c r="AF2996" t="e" cm="1">
        <f t="array" aca="1" ref="AF2996" ca="1">IF($S2996="","",INDIRECT("$Z"&amp;$S2996))</f>
        <v>#VALUE!</v>
      </c>
      <c r="AG2996" t="str">
        <f t="shared" si="934"/>
        <v/>
      </c>
      <c r="AH2996" t="str" cm="1">
        <f t="array" aca="1" ref="AH2996" ca="1">IFERROR(INDIRECT("$ag"&amp;S2996),"")</f>
        <v/>
      </c>
      <c r="AI2996" t="e" cm="1">
        <f t="array" aca="1" ref="AI2996" ca="1">INDIRECT("O"&amp;S2996)</f>
        <v>#VALUE!</v>
      </c>
      <c r="AJ2996" t="str">
        <f t="shared" si="935"/>
        <v/>
      </c>
    </row>
    <row r="2997" spans="1:36" ht="16.5" customHeight="1">
      <c r="A2997" s="130"/>
      <c r="B2997" s="136"/>
      <c r="C2997" s="137"/>
      <c r="D2997" s="146"/>
      <c r="E2997" s="146"/>
      <c r="F2997" s="137"/>
      <c r="G2997" s="147"/>
      <c r="H2997" s="147"/>
      <c r="I2997" s="147"/>
      <c r="J2997" s="147"/>
      <c r="K2997" s="38"/>
      <c r="L2997" s="144"/>
      <c r="M2997" s="144"/>
      <c r="N2997" s="61"/>
      <c r="O2997" s="314"/>
      <c r="Q2997" t="str">
        <f t="shared" si="930"/>
        <v/>
      </c>
      <c r="S2997" t="e">
        <f t="shared" ca="1" si="939"/>
        <v>#VALUE!</v>
      </c>
      <c r="T2997" t="e">
        <f t="shared" ca="1" si="936"/>
        <v>#VALUE!</v>
      </c>
      <c r="U2997">
        <f t="shared" si="940"/>
        <v>2928</v>
      </c>
      <c r="V2997">
        <v>244.50000000001901</v>
      </c>
      <c r="W2997">
        <f t="shared" si="941"/>
        <v>244</v>
      </c>
      <c r="X2997" t="str" cm="1">
        <f t="array" aca="1" ref="X2997" ca="1">IFERROR(INDEX('PC&amp;PD'!$A$1:$AS$19,ROW('PC&amp;PD'!$A$19),MATCH(INDIRECT(T2997),'PC&amp;PD'!$A$1:$AS$1,0)),"")</f>
        <v/>
      </c>
      <c r="AA2997" t="str">
        <f t="shared" si="931"/>
        <v/>
      </c>
      <c r="AB2997" t="str">
        <f t="shared" si="932"/>
        <v/>
      </c>
      <c r="AC2997" t="e">
        <f t="shared" ca="1" si="933"/>
        <v>#VALUE!</v>
      </c>
      <c r="AD2997" t="str" cm="1">
        <f t="array" aca="1" ref="AD2997" ca="1">IFERROR(IF((LEFT(INDIRECT("$F"&amp;$S2997),4))="GOTS",IF($G2997="Organic","GOTS_Organic_raw",(IF($G2997="Responsible","GOTS_Responsible",(IF($G2997="No Attribute (Conventional)","GOTS_conventional",(IF($G2997="Recycled Pre/Post-Consumer","GOTS_pre_post",(IF($G2997="In-Conversion","GOTS_in_conversion",(IF($G2997="Sustainably Sourced","Sustainably_sourced",(IF($G2997="Recycled pre-consumer organic","GOTS_recycled_organic",""))))))))))))),IF($G2997="Organic","Organic",(IF($G2997="Responsible","Responsible",(IF($G2997="No Attribute (Conventional)","No_Attribute_Conventional",(IF($G2997="Recycled Pre/Post-Consumer","Recycled_Pre_Post_Consumer",(IF($G2997="In-Conversion","In_Conversion",(IF($G2997="Recycled Pre-Consumer","Recycled_Pre_Consumer",(IF($G2997="Recycled Post-Consumer","Recycled_Post_Consumer",(IF($G2997="Sustainably Sourced","Sustainably_sourced",(IF($G2997="Recycled pre-consumer organic","GOTS_recycled_organic","")))))))))))))))))),"")</f>
        <v/>
      </c>
      <c r="AE2997" t="e" cm="1">
        <f t="array" aca="1" ref="AE2997" ca="1">IF($I2997="",IF(INDIRECT("$F"&amp;$S2997)="","",IF(LEFT(INDIRECT("$F"&amp;$S2997),3)="GRS","GRS_RCS_RM",IF((LEFT(INDIRECT("$F"&amp;$S2997),3))="RCS","GRS_RCS_RM",IF(INDIRECT("$F"&amp;$S2997)="OCS (No Label)","OCS_Conversion_RM",IF(LEFT(INDIRECT("$F"&amp;$S2997),3)="OCS","OCS_RM",IF(RIGHT(INDIRECT("$F"&amp;$S2997),10)="conversion","GOTS_RM_conversion",IF((LEFT(INDIRECT("$F"&amp;$S2997),4))="GOTS","GOTS_RM","Responsible_RM"))))))),"DELETERM")</f>
        <v>#VALUE!</v>
      </c>
      <c r="AF2997" t="e" cm="1">
        <f t="array" aca="1" ref="AF2997" ca="1">IF($S2997="","",INDIRECT("$Z"&amp;$S2997))</f>
        <v>#VALUE!</v>
      </c>
      <c r="AG2997" t="str">
        <f t="shared" si="934"/>
        <v/>
      </c>
      <c r="AH2997" t="str" cm="1">
        <f t="array" aca="1" ref="AH2997" ca="1">IFERROR(INDIRECT("$ag"&amp;S2997),"")</f>
        <v/>
      </c>
      <c r="AI2997" t="e" cm="1">
        <f t="array" aca="1" ref="AI2997" ca="1">INDIRECT("O"&amp;S2997)</f>
        <v>#VALUE!</v>
      </c>
      <c r="AJ2997" t="str">
        <f t="shared" si="935"/>
        <v/>
      </c>
    </row>
    <row r="2998" spans="1:36" ht="16.5" customHeight="1">
      <c r="A2998" s="130"/>
      <c r="B2998" s="136"/>
      <c r="C2998" s="137"/>
      <c r="D2998" s="146"/>
      <c r="E2998" s="146"/>
      <c r="F2998" s="137"/>
      <c r="G2998" s="147"/>
      <c r="H2998" s="147"/>
      <c r="I2998" s="147"/>
      <c r="J2998" s="147"/>
      <c r="K2998" s="38"/>
      <c r="L2998" s="144"/>
      <c r="M2998" s="144"/>
      <c r="N2998" s="61"/>
      <c r="O2998" s="314"/>
      <c r="Q2998" t="str">
        <f t="shared" si="930"/>
        <v/>
      </c>
      <c r="S2998" t="e">
        <f t="shared" ca="1" si="939"/>
        <v>#VALUE!</v>
      </c>
      <c r="T2998" t="e">
        <f t="shared" ca="1" si="936"/>
        <v>#VALUE!</v>
      </c>
      <c r="U2998">
        <f t="shared" si="940"/>
        <v>2928</v>
      </c>
      <c r="V2998">
        <v>244.58333333335301</v>
      </c>
      <c r="W2998">
        <f t="shared" si="941"/>
        <v>244</v>
      </c>
      <c r="X2998" t="str" cm="1">
        <f t="array" aca="1" ref="X2998" ca="1">IFERROR(INDEX('PC&amp;PD'!$A$1:$AS$19,ROW('PC&amp;PD'!$A$19),MATCH(INDIRECT(T2998),'PC&amp;PD'!$A$1:$AS$1,0)),"")</f>
        <v/>
      </c>
      <c r="AA2998" t="str">
        <f t="shared" si="931"/>
        <v/>
      </c>
      <c r="AB2998" t="str">
        <f t="shared" si="932"/>
        <v/>
      </c>
      <c r="AC2998" t="e">
        <f t="shared" ca="1" si="933"/>
        <v>#VALUE!</v>
      </c>
      <c r="AD2998" t="str" cm="1">
        <f t="array" aca="1" ref="AD2998" ca="1">IFERROR(IF((LEFT(INDIRECT("$F"&amp;$S2998),4))="GOTS",IF($G2998="Organic","GOTS_Organic_raw",(IF($G2998="Responsible","GOTS_Responsible",(IF($G2998="No Attribute (Conventional)","GOTS_conventional",(IF($G2998="Recycled Pre/Post-Consumer","GOTS_pre_post",(IF($G2998="In-Conversion","GOTS_in_conversion",(IF($G2998="Sustainably Sourced","Sustainably_sourced",(IF($G2998="Recycled pre-consumer organic","GOTS_recycled_organic",""))))))))))))),IF($G2998="Organic","Organic",(IF($G2998="Responsible","Responsible",(IF($G2998="No Attribute (Conventional)","No_Attribute_Conventional",(IF($G2998="Recycled Pre/Post-Consumer","Recycled_Pre_Post_Consumer",(IF($G2998="In-Conversion","In_Conversion",(IF($G2998="Recycled Pre-Consumer","Recycled_Pre_Consumer",(IF($G2998="Recycled Post-Consumer","Recycled_Post_Consumer",(IF($G2998="Sustainably Sourced","Sustainably_sourced",(IF($G2998="Recycled pre-consumer organic","GOTS_recycled_organic","")))))))))))))))))),"")</f>
        <v/>
      </c>
      <c r="AE2998" t="e" cm="1">
        <f t="array" aca="1" ref="AE2998" ca="1">IF($I2998="",IF(INDIRECT("$F"&amp;$S2998)="","",IF(LEFT(INDIRECT("$F"&amp;$S2998),3)="GRS","GRS_RCS_RM",IF((LEFT(INDIRECT("$F"&amp;$S2998),3))="RCS","GRS_RCS_RM",IF(INDIRECT("$F"&amp;$S2998)="OCS (No Label)","OCS_Conversion_RM",IF(LEFT(INDIRECT("$F"&amp;$S2998),3)="OCS","OCS_RM",IF(RIGHT(INDIRECT("$F"&amp;$S2998),10)="conversion","GOTS_RM_conversion",IF((LEFT(INDIRECT("$F"&amp;$S2998),4))="GOTS","GOTS_RM","Responsible_RM"))))))),"DELETERM")</f>
        <v>#VALUE!</v>
      </c>
      <c r="AF2998" t="e" cm="1">
        <f t="array" aca="1" ref="AF2998" ca="1">IF($S2998="","",INDIRECT("$Z"&amp;$S2998))</f>
        <v>#VALUE!</v>
      </c>
      <c r="AG2998" t="str">
        <f t="shared" si="934"/>
        <v/>
      </c>
      <c r="AH2998" t="str" cm="1">
        <f t="array" aca="1" ref="AH2998" ca="1">IFERROR(INDIRECT("$ag"&amp;S2998),"")</f>
        <v/>
      </c>
      <c r="AI2998" t="e" cm="1">
        <f t="array" aca="1" ref="AI2998" ca="1">INDIRECT("O"&amp;S2998)</f>
        <v>#VALUE!</v>
      </c>
      <c r="AJ2998" t="str">
        <f t="shared" si="935"/>
        <v/>
      </c>
    </row>
    <row r="2999" spans="1:36" ht="16.5" customHeight="1">
      <c r="A2999" s="130"/>
      <c r="B2999" s="136"/>
      <c r="C2999" s="137"/>
      <c r="D2999" s="146"/>
      <c r="E2999" s="146"/>
      <c r="F2999" s="137"/>
      <c r="G2999" s="147"/>
      <c r="H2999" s="147"/>
      <c r="I2999" s="147"/>
      <c r="J2999" s="147"/>
      <c r="K2999" s="38"/>
      <c r="L2999" s="144"/>
      <c r="M2999" s="144"/>
      <c r="N2999" s="61"/>
      <c r="O2999" s="314"/>
      <c r="Q2999" t="str">
        <f t="shared" si="930"/>
        <v/>
      </c>
      <c r="S2999" t="e">
        <f t="shared" ca="1" si="939"/>
        <v>#VALUE!</v>
      </c>
      <c r="T2999" t="e">
        <f t="shared" ca="1" si="936"/>
        <v>#VALUE!</v>
      </c>
      <c r="U2999">
        <f t="shared" si="940"/>
        <v>2928</v>
      </c>
      <c r="V2999">
        <v>244.66666666668601</v>
      </c>
      <c r="W2999">
        <f t="shared" si="941"/>
        <v>244</v>
      </c>
      <c r="X2999" t="str" cm="1">
        <f t="array" aca="1" ref="X2999" ca="1">IFERROR(INDEX('PC&amp;PD'!$A$1:$AS$19,ROW('PC&amp;PD'!$A$19),MATCH(INDIRECT(T2999),'PC&amp;PD'!$A$1:$AS$1,0)),"")</f>
        <v/>
      </c>
      <c r="AA2999" t="str">
        <f t="shared" si="931"/>
        <v/>
      </c>
      <c r="AB2999" t="str">
        <f t="shared" si="932"/>
        <v/>
      </c>
      <c r="AC2999" t="e">
        <f t="shared" ca="1" si="933"/>
        <v>#VALUE!</v>
      </c>
      <c r="AD2999" t="str" cm="1">
        <f t="array" aca="1" ref="AD2999" ca="1">IFERROR(IF((LEFT(INDIRECT("$F"&amp;$S2999),4))="GOTS",IF($G2999="Organic","GOTS_Organic_raw",(IF($G2999="Responsible","GOTS_Responsible",(IF($G2999="No Attribute (Conventional)","GOTS_conventional",(IF($G2999="Recycled Pre/Post-Consumer","GOTS_pre_post",(IF($G2999="In-Conversion","GOTS_in_conversion",(IF($G2999="Sustainably Sourced","Sustainably_sourced",(IF($G2999="Recycled pre-consumer organic","GOTS_recycled_organic",""))))))))))))),IF($G2999="Organic","Organic",(IF($G2999="Responsible","Responsible",(IF($G2999="No Attribute (Conventional)","No_Attribute_Conventional",(IF($G2999="Recycled Pre/Post-Consumer","Recycled_Pre_Post_Consumer",(IF($G2999="In-Conversion","In_Conversion",(IF($G2999="Recycled Pre-Consumer","Recycled_Pre_Consumer",(IF($G2999="Recycled Post-Consumer","Recycled_Post_Consumer",(IF($G2999="Sustainably Sourced","Sustainably_sourced",(IF($G2999="Recycled pre-consumer organic","GOTS_recycled_organic","")))))))))))))))))),"")</f>
        <v/>
      </c>
      <c r="AE2999" t="e" cm="1">
        <f t="array" aca="1" ref="AE2999" ca="1">IF($I2999="",IF(INDIRECT("$F"&amp;$S2999)="","",IF(LEFT(INDIRECT("$F"&amp;$S2999),3)="GRS","GRS_RCS_RM",IF((LEFT(INDIRECT("$F"&amp;$S2999),3))="RCS","GRS_RCS_RM",IF(INDIRECT("$F"&amp;$S2999)="OCS (No Label)","OCS_Conversion_RM",IF(LEFT(INDIRECT("$F"&amp;$S2999),3)="OCS","OCS_RM",IF(RIGHT(INDIRECT("$F"&amp;$S2999),10)="conversion","GOTS_RM_conversion",IF((LEFT(INDIRECT("$F"&amp;$S2999),4))="GOTS","GOTS_RM","Responsible_RM"))))))),"DELETERM")</f>
        <v>#VALUE!</v>
      </c>
      <c r="AF2999" t="e" cm="1">
        <f t="array" aca="1" ref="AF2999" ca="1">IF($S2999="","",INDIRECT("$Z"&amp;$S2999))</f>
        <v>#VALUE!</v>
      </c>
      <c r="AG2999" t="str">
        <f t="shared" si="934"/>
        <v/>
      </c>
      <c r="AH2999" t="str" cm="1">
        <f t="array" aca="1" ref="AH2999" ca="1">IFERROR(INDIRECT("$ag"&amp;S2999),"")</f>
        <v/>
      </c>
      <c r="AI2999" t="e" cm="1">
        <f t="array" aca="1" ref="AI2999" ca="1">INDIRECT("O"&amp;S2999)</f>
        <v>#VALUE!</v>
      </c>
      <c r="AJ2999" t="str">
        <f t="shared" si="935"/>
        <v/>
      </c>
    </row>
    <row r="3000" spans="1:36" ht="16.5" customHeight="1">
      <c r="A3000" s="130"/>
      <c r="B3000" s="136"/>
      <c r="C3000" s="137"/>
      <c r="D3000" s="146"/>
      <c r="E3000" s="146"/>
      <c r="F3000" s="137"/>
      <c r="G3000" s="147"/>
      <c r="H3000" s="147"/>
      <c r="I3000" s="147"/>
      <c r="J3000" s="147"/>
      <c r="K3000" s="38"/>
      <c r="L3000" s="144"/>
      <c r="M3000" s="144"/>
      <c r="N3000" s="61"/>
      <c r="O3000" s="314"/>
      <c r="Q3000" t="str">
        <f t="shared" si="930"/>
        <v/>
      </c>
      <c r="S3000" t="e">
        <f t="shared" ca="1" si="939"/>
        <v>#VALUE!</v>
      </c>
      <c r="T3000" t="e">
        <f t="shared" ca="1" si="936"/>
        <v>#VALUE!</v>
      </c>
      <c r="U3000">
        <f t="shared" si="940"/>
        <v>2928</v>
      </c>
      <c r="V3000">
        <v>244.75000000001901</v>
      </c>
      <c r="W3000">
        <f t="shared" si="941"/>
        <v>244</v>
      </c>
      <c r="X3000" t="str" cm="1">
        <f t="array" aca="1" ref="X3000" ca="1">IFERROR(INDEX('PC&amp;PD'!$A$1:$AS$19,ROW('PC&amp;PD'!$A$19),MATCH(INDIRECT(T3000),'PC&amp;PD'!$A$1:$AS$1,0)),"")</f>
        <v/>
      </c>
      <c r="AA3000" t="str">
        <f t="shared" si="931"/>
        <v/>
      </c>
      <c r="AB3000" t="str">
        <f t="shared" si="932"/>
        <v/>
      </c>
      <c r="AC3000" t="e">
        <f t="shared" ca="1" si="933"/>
        <v>#VALUE!</v>
      </c>
      <c r="AD3000" t="str" cm="1">
        <f t="array" aca="1" ref="AD3000" ca="1">IFERROR(IF((LEFT(INDIRECT("$F"&amp;$S3000),4))="GOTS",IF($G3000="Organic","GOTS_Organic_raw",(IF($G3000="Responsible","GOTS_Responsible",(IF($G3000="No Attribute (Conventional)","GOTS_conventional",(IF($G3000="Recycled Pre/Post-Consumer","GOTS_pre_post",(IF($G3000="In-Conversion","GOTS_in_conversion",(IF($G3000="Sustainably Sourced","Sustainably_sourced",(IF($G3000="Recycled pre-consumer organic","GOTS_recycled_organic",""))))))))))))),IF($G3000="Organic","Organic",(IF($G3000="Responsible","Responsible",(IF($G3000="No Attribute (Conventional)","No_Attribute_Conventional",(IF($G3000="Recycled Pre/Post-Consumer","Recycled_Pre_Post_Consumer",(IF($G3000="In-Conversion","In_Conversion",(IF($G3000="Recycled Pre-Consumer","Recycled_Pre_Consumer",(IF($G3000="Recycled Post-Consumer","Recycled_Post_Consumer",(IF($G3000="Sustainably Sourced","Sustainably_sourced",(IF($G3000="Recycled pre-consumer organic","GOTS_recycled_organic","")))))))))))))))))),"")</f>
        <v/>
      </c>
      <c r="AE3000" t="e" cm="1">
        <f t="array" aca="1" ref="AE3000" ca="1">IF($I3000="",IF(INDIRECT("$F"&amp;$S3000)="","",IF(LEFT(INDIRECT("$F"&amp;$S3000),3)="GRS","GRS_RCS_RM",IF((LEFT(INDIRECT("$F"&amp;$S3000),3))="RCS","GRS_RCS_RM",IF(INDIRECT("$F"&amp;$S3000)="OCS (No Label)","OCS_Conversion_RM",IF(LEFT(INDIRECT("$F"&amp;$S3000),3)="OCS","OCS_RM",IF(RIGHT(INDIRECT("$F"&amp;$S3000),10)="conversion","GOTS_RM_conversion",IF((LEFT(INDIRECT("$F"&amp;$S3000),4))="GOTS","GOTS_RM","Responsible_RM"))))))),"DELETERM")</f>
        <v>#VALUE!</v>
      </c>
      <c r="AF3000" t="e" cm="1">
        <f t="array" aca="1" ref="AF3000" ca="1">IF($S3000="","",INDIRECT("$Z"&amp;$S3000))</f>
        <v>#VALUE!</v>
      </c>
      <c r="AG3000" t="str">
        <f t="shared" si="934"/>
        <v/>
      </c>
      <c r="AH3000" t="str" cm="1">
        <f t="array" aca="1" ref="AH3000" ca="1">IFERROR(INDIRECT("$ag"&amp;S3000),"")</f>
        <v/>
      </c>
      <c r="AI3000" t="e" cm="1">
        <f t="array" aca="1" ref="AI3000" ca="1">INDIRECT("O"&amp;S3000)</f>
        <v>#VALUE!</v>
      </c>
      <c r="AJ3000" t="str">
        <f t="shared" si="935"/>
        <v/>
      </c>
    </row>
    <row r="3001" spans="1:36" ht="16.5" customHeight="1">
      <c r="A3001" s="130"/>
      <c r="B3001" s="136"/>
      <c r="C3001" s="137"/>
      <c r="D3001" s="146"/>
      <c r="E3001" s="146"/>
      <c r="F3001" s="137"/>
      <c r="G3001" s="147"/>
      <c r="H3001" s="147"/>
      <c r="I3001" s="147"/>
      <c r="J3001" s="147"/>
      <c r="K3001" s="38"/>
      <c r="L3001" s="144"/>
      <c r="M3001" s="144"/>
      <c r="N3001" s="61"/>
      <c r="O3001" s="314"/>
      <c r="Q3001" t="str">
        <f t="shared" si="930"/>
        <v/>
      </c>
      <c r="S3001" t="e">
        <f t="shared" ca="1" si="939"/>
        <v>#VALUE!</v>
      </c>
      <c r="T3001" t="e">
        <f t="shared" ca="1" si="936"/>
        <v>#VALUE!</v>
      </c>
      <c r="U3001">
        <f t="shared" si="940"/>
        <v>2928</v>
      </c>
      <c r="V3001">
        <v>244.83333333335301</v>
      </c>
      <c r="W3001">
        <f t="shared" si="941"/>
        <v>244</v>
      </c>
      <c r="X3001" t="str" cm="1">
        <f t="array" aca="1" ref="X3001" ca="1">IFERROR(INDEX('PC&amp;PD'!$A$1:$AS$19,ROW('PC&amp;PD'!$A$19),MATCH(INDIRECT(T3001),'PC&amp;PD'!$A$1:$AS$1,0)),"")</f>
        <v/>
      </c>
      <c r="AA3001" t="str">
        <f t="shared" si="931"/>
        <v/>
      </c>
      <c r="AB3001" t="str">
        <f t="shared" si="932"/>
        <v/>
      </c>
      <c r="AC3001" t="e">
        <f t="shared" ca="1" si="933"/>
        <v>#VALUE!</v>
      </c>
      <c r="AD3001" t="str" cm="1">
        <f t="array" aca="1" ref="AD3001" ca="1">IFERROR(IF((LEFT(INDIRECT("$F"&amp;$S3001),4))="GOTS",IF($G3001="Organic","GOTS_Organic_raw",(IF($G3001="Responsible","GOTS_Responsible",(IF($G3001="No Attribute (Conventional)","GOTS_conventional",(IF($G3001="Recycled Pre/Post-Consumer","GOTS_pre_post",(IF($G3001="In-Conversion","GOTS_in_conversion",(IF($G3001="Sustainably Sourced","Sustainably_sourced",(IF($G3001="Recycled pre-consumer organic","GOTS_recycled_organic",""))))))))))))),IF($G3001="Organic","Organic",(IF($G3001="Responsible","Responsible",(IF($G3001="No Attribute (Conventional)","No_Attribute_Conventional",(IF($G3001="Recycled Pre/Post-Consumer","Recycled_Pre_Post_Consumer",(IF($G3001="In-Conversion","In_Conversion",(IF($G3001="Recycled Pre-Consumer","Recycled_Pre_Consumer",(IF($G3001="Recycled Post-Consumer","Recycled_Post_Consumer",(IF($G3001="Sustainably Sourced","Sustainably_sourced",(IF($G3001="Recycled pre-consumer organic","GOTS_recycled_organic","")))))))))))))))))),"")</f>
        <v/>
      </c>
      <c r="AE3001" t="e" cm="1">
        <f t="array" aca="1" ref="AE3001" ca="1">IF($I3001="",IF(INDIRECT("$F"&amp;$S3001)="","",IF(LEFT(INDIRECT("$F"&amp;$S3001),3)="GRS","GRS_RCS_RM",IF((LEFT(INDIRECT("$F"&amp;$S3001),3))="RCS","GRS_RCS_RM",IF(INDIRECT("$F"&amp;$S3001)="OCS (No Label)","OCS_Conversion_RM",IF(LEFT(INDIRECT("$F"&amp;$S3001),3)="OCS","OCS_RM",IF(RIGHT(INDIRECT("$F"&amp;$S3001),10)="conversion","GOTS_RM_conversion",IF((LEFT(INDIRECT("$F"&amp;$S3001),4))="GOTS","GOTS_RM","Responsible_RM"))))))),"DELETERM")</f>
        <v>#VALUE!</v>
      </c>
      <c r="AF3001" t="e" cm="1">
        <f t="array" aca="1" ref="AF3001" ca="1">IF($S3001="","",INDIRECT("$Z"&amp;$S3001))</f>
        <v>#VALUE!</v>
      </c>
      <c r="AG3001" t="str">
        <f t="shared" si="934"/>
        <v/>
      </c>
      <c r="AH3001" t="str" cm="1">
        <f t="array" aca="1" ref="AH3001" ca="1">IFERROR(INDIRECT("$ag"&amp;S3001),"")</f>
        <v/>
      </c>
      <c r="AI3001" t="e" cm="1">
        <f t="array" aca="1" ref="AI3001" ca="1">INDIRECT("O"&amp;S3001)</f>
        <v>#VALUE!</v>
      </c>
      <c r="AJ3001" t="str">
        <f t="shared" si="935"/>
        <v/>
      </c>
    </row>
    <row r="3002" spans="1:36" ht="16.5" customHeight="1" thickBot="1">
      <c r="A3002" s="131"/>
      <c r="B3002" s="138"/>
      <c r="C3002" s="139"/>
      <c r="D3002" s="148"/>
      <c r="E3002" s="148"/>
      <c r="F3002" s="139"/>
      <c r="G3002" s="149"/>
      <c r="H3002" s="149"/>
      <c r="I3002" s="149"/>
      <c r="J3002" s="149"/>
      <c r="K3002" s="39"/>
      <c r="L3002" s="145"/>
      <c r="M3002" s="145"/>
      <c r="N3002" s="62"/>
      <c r="O3002" s="315"/>
      <c r="Q3002" t="str">
        <f t="shared" si="930"/>
        <v/>
      </c>
      <c r="S3002" t="e">
        <f t="shared" ca="1" si="939"/>
        <v>#VALUE!</v>
      </c>
      <c r="T3002" t="e">
        <f t="shared" ca="1" si="936"/>
        <v>#VALUE!</v>
      </c>
      <c r="U3002">
        <f t="shared" si="940"/>
        <v>2928</v>
      </c>
      <c r="V3002">
        <v>244.91666666668601</v>
      </c>
      <c r="W3002">
        <f t="shared" si="941"/>
        <v>244</v>
      </c>
      <c r="X3002" t="str" cm="1">
        <f t="array" aca="1" ref="X3002" ca="1">IFERROR(INDEX('PC&amp;PD'!$A$1:$AS$19,ROW('PC&amp;PD'!$A$19),MATCH(INDIRECT(T3002),'PC&amp;PD'!$A$1:$AS$1,0)),"")</f>
        <v/>
      </c>
      <c r="AA3002" t="str">
        <f t="shared" si="931"/>
        <v/>
      </c>
      <c r="AB3002" t="str">
        <f t="shared" si="932"/>
        <v/>
      </c>
      <c r="AC3002" t="e">
        <f t="shared" ca="1" si="933"/>
        <v>#VALUE!</v>
      </c>
      <c r="AD3002" t="str" cm="1">
        <f t="array" aca="1" ref="AD3002" ca="1">IFERROR(IF((LEFT(INDIRECT("$F"&amp;$S3002),4))="GOTS",IF($G3002="Organic","GOTS_Organic_raw",(IF($G3002="Responsible","GOTS_Responsible",(IF($G3002="No Attribute (Conventional)","GOTS_conventional",(IF($G3002="Recycled Pre/Post-Consumer","GOTS_pre_post",(IF($G3002="In-Conversion","GOTS_in_conversion",(IF($G3002="Sustainably Sourced","Sustainably_sourced",(IF($G3002="Recycled pre-consumer organic","GOTS_recycled_organic",""))))))))))))),IF($G3002="Organic","Organic",(IF($G3002="Responsible","Responsible",(IF($G3002="No Attribute (Conventional)","No_Attribute_Conventional",(IF($G3002="Recycled Pre/Post-Consumer","Recycled_Pre_Post_Consumer",(IF($G3002="In-Conversion","In_Conversion",(IF($G3002="Recycled Pre-Consumer","Recycled_Pre_Consumer",(IF($G3002="Recycled Post-Consumer","Recycled_Post_Consumer",(IF($G3002="Sustainably Sourced","Sustainably_sourced",(IF($G3002="Recycled pre-consumer organic","GOTS_recycled_organic","")))))))))))))))))),"")</f>
        <v/>
      </c>
      <c r="AE3002" t="e" cm="1">
        <f t="array" aca="1" ref="AE3002" ca="1">IF($I3002="",IF(INDIRECT("$F"&amp;$S3002)="","",IF(LEFT(INDIRECT("$F"&amp;$S3002),3)="GRS","GRS_RCS_RM",IF((LEFT(INDIRECT("$F"&amp;$S3002),3))="RCS","GRS_RCS_RM",IF(INDIRECT("$F"&amp;$S3002)="OCS (No Label)","OCS_Conversion_RM",IF(LEFT(INDIRECT("$F"&amp;$S3002),3)="OCS","OCS_RM",IF(RIGHT(INDIRECT("$F"&amp;$S3002),10)="conversion","GOTS_RM_conversion",IF((LEFT(INDIRECT("$F"&amp;$S3002),4))="GOTS","GOTS_RM","Responsible_RM"))))))),"DELETERM")</f>
        <v>#VALUE!</v>
      </c>
      <c r="AF3002" t="e" cm="1">
        <f t="array" aca="1" ref="AF3002" ca="1">IF($S3002="","",INDIRECT("$Z"&amp;$S3002))</f>
        <v>#VALUE!</v>
      </c>
      <c r="AG3002" t="str">
        <f t="shared" si="934"/>
        <v/>
      </c>
      <c r="AH3002" t="str" cm="1">
        <f t="array" aca="1" ref="AH3002" ca="1">IFERROR(INDIRECT("$ag"&amp;S3002),"")</f>
        <v/>
      </c>
      <c r="AI3002" t="e" cm="1">
        <f t="array" aca="1" ref="AI3002" ca="1">INDIRECT("O"&amp;S3002)</f>
        <v>#VALUE!</v>
      </c>
      <c r="AJ3002" t="str">
        <f t="shared" si="935"/>
        <v/>
      </c>
    </row>
    <row r="3003" spans="1:36" ht="16.5" customHeight="1">
      <c r="A3003" s="128" t="str">
        <f>IF(B3003="","",COUNTA($B$63:$B3003))</f>
        <v/>
      </c>
      <c r="B3003" s="132"/>
      <c r="C3003" s="133"/>
      <c r="D3003" s="140"/>
      <c r="E3003" s="140"/>
      <c r="F3003" s="133"/>
      <c r="G3003" s="141"/>
      <c r="H3003" s="141"/>
      <c r="I3003" s="141"/>
      <c r="J3003" s="141"/>
      <c r="K3003" s="37"/>
      <c r="L3003" s="142" t="str">
        <f>IF(R3003="","",LEFT(R3003,LEN(R3003)-2))</f>
        <v/>
      </c>
      <c r="M3003" s="142"/>
      <c r="N3003" s="60"/>
      <c r="O3003" s="313"/>
      <c r="Q3003" t="str">
        <f t="shared" si="930"/>
        <v/>
      </c>
      <c r="R3003" t="str">
        <f t="shared" ref="R3003" si="948">CONCATENATE($Q3003,Q3004,Q3005,Q3006,Q3007,Q3008,$Q3009,$Q3010,$Q3011,$Q3012,$Q3013,$Q3014)</f>
        <v/>
      </c>
      <c r="S3003" t="e">
        <f t="shared" ca="1" si="939"/>
        <v>#VALUE!</v>
      </c>
      <c r="T3003" t="e">
        <f t="shared" ca="1" si="936"/>
        <v>#VALUE!</v>
      </c>
      <c r="U3003">
        <f t="shared" si="940"/>
        <v>2940</v>
      </c>
      <c r="V3003">
        <v>245.00000000001901</v>
      </c>
      <c r="W3003">
        <f t="shared" si="941"/>
        <v>245</v>
      </c>
      <c r="X3003" t="str" cm="1">
        <f t="array" aca="1" ref="X3003" ca="1">IFERROR(INDEX('PC&amp;PD'!$A$1:$AS$19,ROW('PC&amp;PD'!$A$19),MATCH(INDIRECT(T3003),'PC&amp;PD'!$A$1:$AS$1,0)),"")</f>
        <v/>
      </c>
      <c r="Z3003" t="str">
        <f t="shared" ref="Z3003" si="949">IFERROR(IF($F3003="OCS 100","OCS (OCS 100)",IF($F3003="OCS Blended","OCS (OCS Blended)",IF($F3003="OCS (No Label)","OCS (No Label)",IF($F3003="RCS 100","RCS (RCS 100)",IF($F3003="RCS Blended","RCS (RCS Blended)",IF($F3003="GRS","GRS (GRS)",IF($F3003="GRS (No Label)", "GRS (No Label)",IF($F3003="RDS","RDS (RDS)",IF($F3003="RWS","RWS (RWS)",IF($F3003="RAS","RAS (RAS)",IF($F3003="RMS","RMS (RMS)",IF($F3003="GOTS Organic","GOTS (Organic)",IF($F3003="GOTS Made with organic","GOTS (Made with Organic)",IF($F3003="GOTS Organic - in conversion","GOTS (Organic - In Conversion)",IF($F3003="GOTS Made with organic - in conversion","GOTS (Made with Organic - In Conversion)",""))))))))))))))),"")</f>
        <v/>
      </c>
      <c r="AA3003" t="str">
        <f t="shared" si="931"/>
        <v/>
      </c>
      <c r="AB3003" t="str">
        <f t="shared" si="932"/>
        <v/>
      </c>
      <c r="AC3003" t="e">
        <f t="shared" ca="1" si="933"/>
        <v>#VALUE!</v>
      </c>
      <c r="AD3003" t="str" cm="1">
        <f t="array" aca="1" ref="AD3003" ca="1">IFERROR(IF((LEFT(INDIRECT("$F"&amp;$S3003),4))="GOTS",IF($G3003="Organic","GOTS_Organic_raw",(IF($G3003="Responsible","GOTS_Responsible",(IF($G3003="No Attribute (Conventional)","GOTS_conventional",(IF($G3003="Recycled Pre/Post-Consumer","GOTS_pre_post",(IF($G3003="In-Conversion","GOTS_in_conversion",(IF($G3003="Sustainably Sourced","Sustainably_sourced",(IF($G3003="Recycled pre-consumer organic","GOTS_recycled_organic",""))))))))))))),IF($G3003="Organic","Organic",(IF($G3003="Responsible","Responsible",(IF($G3003="No Attribute (Conventional)","No_Attribute_Conventional",(IF($G3003="Recycled Pre/Post-Consumer","Recycled_Pre_Post_Consumer",(IF($G3003="In-Conversion","In_Conversion",(IF($G3003="Recycled Pre-Consumer","Recycled_Pre_Consumer",(IF($G3003="Recycled Post-Consumer","Recycled_Post_Consumer",(IF($G3003="Sustainably Sourced","Sustainably_sourced",(IF($G3003="Recycled pre-consumer organic","GOTS_recycled_organic","")))))))))))))))))),"")</f>
        <v/>
      </c>
      <c r="AE3003" t="e" cm="1">
        <f t="array" aca="1" ref="AE3003" ca="1">IF($I3003="",IF(INDIRECT("$F"&amp;$S3003)="","",IF(LEFT(INDIRECT("$F"&amp;$S3003),3)="GRS","GRS_RCS_RM",IF((LEFT(INDIRECT("$F"&amp;$S3003),3))="RCS","GRS_RCS_RM",IF(INDIRECT("$F"&amp;$S3003)="OCS (No Label)","OCS_Conversion_RM",IF(LEFT(INDIRECT("$F"&amp;$S3003),3)="OCS","OCS_RM",IF(RIGHT(INDIRECT("$F"&amp;$S3003),10)="conversion","GOTS_RM_conversion",IF((LEFT(INDIRECT("$F"&amp;$S3003),4))="GOTS","GOTS_RM","Responsible_RM"))))))),"DELETERM")</f>
        <v>#VALUE!</v>
      </c>
      <c r="AF3003" t="e" cm="1">
        <f t="array" aca="1" ref="AF3003" ca="1">IF($S3003="","",INDIRECT("$Z"&amp;$S3003))</f>
        <v>#VALUE!</v>
      </c>
      <c r="AG3003" t="str">
        <f t="shared" si="934"/>
        <v/>
      </c>
      <c r="AH3003" t="str" cm="1">
        <f t="array" aca="1" ref="AH3003" ca="1">IFERROR(INDIRECT("$ag"&amp;S3003),"")</f>
        <v/>
      </c>
      <c r="AI3003" t="e" cm="1">
        <f t="array" aca="1" ref="AI3003" ca="1">INDIRECT("O"&amp;S3003)</f>
        <v>#VALUE!</v>
      </c>
      <c r="AJ3003" t="str">
        <f t="shared" si="935"/>
        <v/>
      </c>
    </row>
    <row r="3004" spans="1:36" ht="16.5" customHeight="1">
      <c r="A3004" s="129"/>
      <c r="B3004" s="134"/>
      <c r="C3004" s="135"/>
      <c r="D3004" s="146"/>
      <c r="E3004" s="146"/>
      <c r="F3004" s="135"/>
      <c r="G3004" s="147"/>
      <c r="H3004" s="147"/>
      <c r="I3004" s="147"/>
      <c r="J3004" s="147"/>
      <c r="K3004" s="38"/>
      <c r="L3004" s="143"/>
      <c r="M3004" s="143"/>
      <c r="N3004" s="61"/>
      <c r="O3004" s="314"/>
      <c r="Q3004" t="str">
        <f t="shared" si="930"/>
        <v/>
      </c>
      <c r="S3004" t="e">
        <f t="shared" ca="1" si="939"/>
        <v>#VALUE!</v>
      </c>
      <c r="T3004" t="e">
        <f t="shared" ca="1" si="936"/>
        <v>#VALUE!</v>
      </c>
      <c r="U3004">
        <f t="shared" si="940"/>
        <v>2940</v>
      </c>
      <c r="V3004">
        <v>245.08333333335301</v>
      </c>
      <c r="W3004">
        <f t="shared" si="941"/>
        <v>245</v>
      </c>
      <c r="X3004" t="str" cm="1">
        <f t="array" aca="1" ref="X3004" ca="1">IFERROR(INDEX('PC&amp;PD'!$A$1:$AS$19,ROW('PC&amp;PD'!$A$19),MATCH(INDIRECT(T3004),'PC&amp;PD'!$A$1:$AS$1,0)),"")</f>
        <v/>
      </c>
      <c r="AA3004" t="str">
        <f t="shared" si="931"/>
        <v/>
      </c>
      <c r="AB3004" t="str">
        <f t="shared" si="932"/>
        <v/>
      </c>
      <c r="AC3004" t="e">
        <f t="shared" ca="1" si="933"/>
        <v>#VALUE!</v>
      </c>
      <c r="AD3004" t="str" cm="1">
        <f t="array" aca="1" ref="AD3004" ca="1">IFERROR(IF((LEFT(INDIRECT("$F"&amp;$S3004),4))="GOTS",IF($G3004="Organic","GOTS_Organic_raw",(IF($G3004="Responsible","GOTS_Responsible",(IF($G3004="No Attribute (Conventional)","GOTS_conventional",(IF($G3004="Recycled Pre/Post-Consumer","GOTS_pre_post",(IF($G3004="In-Conversion","GOTS_in_conversion",(IF($G3004="Sustainably Sourced","Sustainably_sourced",(IF($G3004="Recycled pre-consumer organic","GOTS_recycled_organic",""))))))))))))),IF($G3004="Organic","Organic",(IF($G3004="Responsible","Responsible",(IF($G3004="No Attribute (Conventional)","No_Attribute_Conventional",(IF($G3004="Recycled Pre/Post-Consumer","Recycled_Pre_Post_Consumer",(IF($G3004="In-Conversion","In_Conversion",(IF($G3004="Recycled Pre-Consumer","Recycled_Pre_Consumer",(IF($G3004="Recycled Post-Consumer","Recycled_Post_Consumer",(IF($G3004="Sustainably Sourced","Sustainably_sourced",(IF($G3004="Recycled pre-consumer organic","GOTS_recycled_organic","")))))))))))))))))),"")</f>
        <v/>
      </c>
      <c r="AE3004" t="e" cm="1">
        <f t="array" aca="1" ref="AE3004" ca="1">IF($I3004="",IF(INDIRECT("$F"&amp;$S3004)="","",IF(LEFT(INDIRECT("$F"&amp;$S3004),3)="GRS","GRS_RCS_RM",IF((LEFT(INDIRECT("$F"&amp;$S3004),3))="RCS","GRS_RCS_RM",IF(INDIRECT("$F"&amp;$S3004)="OCS (No Label)","OCS_Conversion_RM",IF(LEFT(INDIRECT("$F"&amp;$S3004),3)="OCS","OCS_RM",IF(RIGHT(INDIRECT("$F"&amp;$S3004),10)="conversion","GOTS_RM_conversion",IF((LEFT(INDIRECT("$F"&amp;$S3004),4))="GOTS","GOTS_RM","Responsible_RM"))))))),"DELETERM")</f>
        <v>#VALUE!</v>
      </c>
      <c r="AF3004" t="e" cm="1">
        <f t="array" aca="1" ref="AF3004" ca="1">IF($S3004="","",INDIRECT("$Z"&amp;$S3004))</f>
        <v>#VALUE!</v>
      </c>
      <c r="AG3004" t="str">
        <f t="shared" si="934"/>
        <v/>
      </c>
      <c r="AH3004" t="str" cm="1">
        <f t="array" aca="1" ref="AH3004" ca="1">IFERROR(INDIRECT("$ag"&amp;S3004),"")</f>
        <v/>
      </c>
      <c r="AI3004" t="e" cm="1">
        <f t="array" aca="1" ref="AI3004" ca="1">INDIRECT("O"&amp;S3004)</f>
        <v>#VALUE!</v>
      </c>
      <c r="AJ3004" t="str">
        <f t="shared" si="935"/>
        <v/>
      </c>
    </row>
    <row r="3005" spans="1:36" ht="16.5" customHeight="1">
      <c r="A3005" s="129"/>
      <c r="B3005" s="134"/>
      <c r="C3005" s="135"/>
      <c r="D3005" s="146"/>
      <c r="E3005" s="146"/>
      <c r="F3005" s="135"/>
      <c r="G3005" s="147"/>
      <c r="H3005" s="147"/>
      <c r="I3005" s="147"/>
      <c r="J3005" s="147"/>
      <c r="K3005" s="38"/>
      <c r="L3005" s="143"/>
      <c r="M3005" s="143"/>
      <c r="N3005" s="61"/>
      <c r="O3005" s="314"/>
      <c r="Q3005" t="str">
        <f t="shared" si="930"/>
        <v/>
      </c>
      <c r="S3005" t="e">
        <f t="shared" ca="1" si="939"/>
        <v>#VALUE!</v>
      </c>
      <c r="T3005" t="e">
        <f t="shared" ca="1" si="936"/>
        <v>#VALUE!</v>
      </c>
      <c r="U3005">
        <f t="shared" si="940"/>
        <v>2940</v>
      </c>
      <c r="V3005">
        <v>245.16666666668601</v>
      </c>
      <c r="W3005">
        <f t="shared" si="941"/>
        <v>245</v>
      </c>
      <c r="X3005" t="str" cm="1">
        <f t="array" aca="1" ref="X3005" ca="1">IFERROR(INDEX('PC&amp;PD'!$A$1:$AS$19,ROW('PC&amp;PD'!$A$19),MATCH(INDIRECT(T3005),'PC&amp;PD'!$A$1:$AS$1,0)),"")</f>
        <v/>
      </c>
      <c r="AA3005" t="str">
        <f t="shared" si="931"/>
        <v/>
      </c>
      <c r="AB3005" t="str">
        <f t="shared" si="932"/>
        <v/>
      </c>
      <c r="AC3005" t="e">
        <f t="shared" ca="1" si="933"/>
        <v>#VALUE!</v>
      </c>
      <c r="AD3005" t="str" cm="1">
        <f t="array" aca="1" ref="AD3005" ca="1">IFERROR(IF((LEFT(INDIRECT("$F"&amp;$S3005),4))="GOTS",IF($G3005="Organic","GOTS_Organic_raw",(IF($G3005="Responsible","GOTS_Responsible",(IF($G3005="No Attribute (Conventional)","GOTS_conventional",(IF($G3005="Recycled Pre/Post-Consumer","GOTS_pre_post",(IF($G3005="In-Conversion","GOTS_in_conversion",(IF($G3005="Sustainably Sourced","Sustainably_sourced",(IF($G3005="Recycled pre-consumer organic","GOTS_recycled_organic",""))))))))))))),IF($G3005="Organic","Organic",(IF($G3005="Responsible","Responsible",(IF($G3005="No Attribute (Conventional)","No_Attribute_Conventional",(IF($G3005="Recycled Pre/Post-Consumer","Recycled_Pre_Post_Consumer",(IF($G3005="In-Conversion","In_Conversion",(IF($G3005="Recycled Pre-Consumer","Recycled_Pre_Consumer",(IF($G3005="Recycled Post-Consumer","Recycled_Post_Consumer",(IF($G3005="Sustainably Sourced","Sustainably_sourced",(IF($G3005="Recycled pre-consumer organic","GOTS_recycled_organic","")))))))))))))))))),"")</f>
        <v/>
      </c>
      <c r="AE3005" t="e" cm="1">
        <f t="array" aca="1" ref="AE3005" ca="1">IF($I3005="",IF(INDIRECT("$F"&amp;$S3005)="","",IF(LEFT(INDIRECT("$F"&amp;$S3005),3)="GRS","GRS_RCS_RM",IF((LEFT(INDIRECT("$F"&amp;$S3005),3))="RCS","GRS_RCS_RM",IF(INDIRECT("$F"&amp;$S3005)="OCS (No Label)","OCS_Conversion_RM",IF(LEFT(INDIRECT("$F"&amp;$S3005),3)="OCS","OCS_RM",IF(RIGHT(INDIRECT("$F"&amp;$S3005),10)="conversion","GOTS_RM_conversion",IF((LEFT(INDIRECT("$F"&amp;$S3005),4))="GOTS","GOTS_RM","Responsible_RM"))))))),"DELETERM")</f>
        <v>#VALUE!</v>
      </c>
      <c r="AF3005" t="e" cm="1">
        <f t="array" aca="1" ref="AF3005" ca="1">IF($S3005="","",INDIRECT("$Z"&amp;$S3005))</f>
        <v>#VALUE!</v>
      </c>
      <c r="AG3005" t="str">
        <f t="shared" si="934"/>
        <v/>
      </c>
      <c r="AH3005" t="str" cm="1">
        <f t="array" aca="1" ref="AH3005" ca="1">IFERROR(INDIRECT("$ag"&amp;S3005),"")</f>
        <v/>
      </c>
      <c r="AI3005" t="e" cm="1">
        <f t="array" aca="1" ref="AI3005" ca="1">INDIRECT("O"&amp;S3005)</f>
        <v>#VALUE!</v>
      </c>
      <c r="AJ3005" t="str">
        <f t="shared" si="935"/>
        <v/>
      </c>
    </row>
    <row r="3006" spans="1:36" ht="16.5" customHeight="1">
      <c r="A3006" s="129"/>
      <c r="B3006" s="134"/>
      <c r="C3006" s="135"/>
      <c r="D3006" s="146"/>
      <c r="E3006" s="146"/>
      <c r="F3006" s="135"/>
      <c r="G3006" s="147"/>
      <c r="H3006" s="147"/>
      <c r="I3006" s="147"/>
      <c r="J3006" s="147"/>
      <c r="K3006" s="38"/>
      <c r="L3006" s="143"/>
      <c r="M3006" s="143"/>
      <c r="N3006" s="61"/>
      <c r="O3006" s="314"/>
      <c r="Q3006" t="str">
        <f t="shared" si="930"/>
        <v/>
      </c>
      <c r="S3006" t="e">
        <f t="shared" ca="1" si="939"/>
        <v>#VALUE!</v>
      </c>
      <c r="T3006" t="e">
        <f t="shared" ca="1" si="936"/>
        <v>#VALUE!</v>
      </c>
      <c r="U3006">
        <f t="shared" si="940"/>
        <v>2940</v>
      </c>
      <c r="V3006">
        <v>245.25000000001901</v>
      </c>
      <c r="W3006">
        <f t="shared" si="941"/>
        <v>245</v>
      </c>
      <c r="X3006" t="str" cm="1">
        <f t="array" aca="1" ref="X3006" ca="1">IFERROR(INDEX('PC&amp;PD'!$A$1:$AS$19,ROW('PC&amp;PD'!$A$19),MATCH(INDIRECT(T3006),'PC&amp;PD'!$A$1:$AS$1,0)),"")</f>
        <v/>
      </c>
      <c r="AA3006" t="str">
        <f t="shared" si="931"/>
        <v/>
      </c>
      <c r="AB3006" t="str">
        <f t="shared" si="932"/>
        <v/>
      </c>
      <c r="AC3006" t="e">
        <f t="shared" ca="1" si="933"/>
        <v>#VALUE!</v>
      </c>
      <c r="AD3006" t="str" cm="1">
        <f t="array" aca="1" ref="AD3006" ca="1">IFERROR(IF((LEFT(INDIRECT("$F"&amp;$S3006),4))="GOTS",IF($G3006="Organic","GOTS_Organic_raw",(IF($G3006="Responsible","GOTS_Responsible",(IF($G3006="No Attribute (Conventional)","GOTS_conventional",(IF($G3006="Recycled Pre/Post-Consumer","GOTS_pre_post",(IF($G3006="In-Conversion","GOTS_in_conversion",(IF($G3006="Sustainably Sourced","Sustainably_sourced",(IF($G3006="Recycled pre-consumer organic","GOTS_recycled_organic",""))))))))))))),IF($G3006="Organic","Organic",(IF($G3006="Responsible","Responsible",(IF($G3006="No Attribute (Conventional)","No_Attribute_Conventional",(IF($G3006="Recycled Pre/Post-Consumer","Recycled_Pre_Post_Consumer",(IF($G3006="In-Conversion","In_Conversion",(IF($G3006="Recycled Pre-Consumer","Recycled_Pre_Consumer",(IF($G3006="Recycled Post-Consumer","Recycled_Post_Consumer",(IF($G3006="Sustainably Sourced","Sustainably_sourced",(IF($G3006="Recycled pre-consumer organic","GOTS_recycled_organic","")))))))))))))))))),"")</f>
        <v/>
      </c>
      <c r="AE3006" t="e" cm="1">
        <f t="array" aca="1" ref="AE3006" ca="1">IF($I3006="",IF(INDIRECT("$F"&amp;$S3006)="","",IF(LEFT(INDIRECT("$F"&amp;$S3006),3)="GRS","GRS_RCS_RM",IF((LEFT(INDIRECT("$F"&amp;$S3006),3))="RCS","GRS_RCS_RM",IF(INDIRECT("$F"&amp;$S3006)="OCS (No Label)","OCS_Conversion_RM",IF(LEFT(INDIRECT("$F"&amp;$S3006),3)="OCS","OCS_RM",IF(RIGHT(INDIRECT("$F"&amp;$S3006),10)="conversion","GOTS_RM_conversion",IF((LEFT(INDIRECT("$F"&amp;$S3006),4))="GOTS","GOTS_RM","Responsible_RM"))))))),"DELETERM")</f>
        <v>#VALUE!</v>
      </c>
      <c r="AF3006" t="e" cm="1">
        <f t="array" aca="1" ref="AF3006" ca="1">IF($S3006="","",INDIRECT("$Z"&amp;$S3006))</f>
        <v>#VALUE!</v>
      </c>
      <c r="AG3006" t="str">
        <f t="shared" si="934"/>
        <v/>
      </c>
      <c r="AH3006" t="str" cm="1">
        <f t="array" aca="1" ref="AH3006" ca="1">IFERROR(INDIRECT("$ag"&amp;S3006),"")</f>
        <v/>
      </c>
      <c r="AI3006" t="e" cm="1">
        <f t="array" aca="1" ref="AI3006" ca="1">INDIRECT("O"&amp;S3006)</f>
        <v>#VALUE!</v>
      </c>
      <c r="AJ3006" t="str">
        <f t="shared" si="935"/>
        <v/>
      </c>
    </row>
    <row r="3007" spans="1:36" ht="16.5" customHeight="1">
      <c r="A3007" s="129"/>
      <c r="B3007" s="134"/>
      <c r="C3007" s="135"/>
      <c r="D3007" s="146"/>
      <c r="E3007" s="146"/>
      <c r="F3007" s="135"/>
      <c r="G3007" s="147"/>
      <c r="H3007" s="147"/>
      <c r="I3007" s="147"/>
      <c r="J3007" s="147"/>
      <c r="K3007" s="38"/>
      <c r="L3007" s="143"/>
      <c r="M3007" s="143"/>
      <c r="N3007" s="61"/>
      <c r="O3007" s="314"/>
      <c r="Q3007" t="str">
        <f t="shared" si="930"/>
        <v/>
      </c>
      <c r="S3007" t="e">
        <f t="shared" ca="1" si="939"/>
        <v>#VALUE!</v>
      </c>
      <c r="T3007" t="e">
        <f t="shared" ca="1" si="936"/>
        <v>#VALUE!</v>
      </c>
      <c r="U3007">
        <f t="shared" si="940"/>
        <v>2940</v>
      </c>
      <c r="V3007">
        <v>245.33333333335301</v>
      </c>
      <c r="W3007">
        <f t="shared" si="941"/>
        <v>245</v>
      </c>
      <c r="X3007" t="str" cm="1">
        <f t="array" aca="1" ref="X3007" ca="1">IFERROR(INDEX('PC&amp;PD'!$A$1:$AS$19,ROW('PC&amp;PD'!$A$19),MATCH(INDIRECT(T3007),'PC&amp;PD'!$A$1:$AS$1,0)),"")</f>
        <v/>
      </c>
      <c r="AA3007" t="str">
        <f t="shared" si="931"/>
        <v/>
      </c>
      <c r="AB3007" t="str">
        <f t="shared" si="932"/>
        <v/>
      </c>
      <c r="AC3007" t="e">
        <f t="shared" ca="1" si="933"/>
        <v>#VALUE!</v>
      </c>
      <c r="AD3007" t="str" cm="1">
        <f t="array" aca="1" ref="AD3007" ca="1">IFERROR(IF((LEFT(INDIRECT("$F"&amp;$S3007),4))="GOTS",IF($G3007="Organic","GOTS_Organic_raw",(IF($G3007="Responsible","GOTS_Responsible",(IF($G3007="No Attribute (Conventional)","GOTS_conventional",(IF($G3007="Recycled Pre/Post-Consumer","GOTS_pre_post",(IF($G3007="In-Conversion","GOTS_in_conversion",(IF($G3007="Sustainably Sourced","Sustainably_sourced",(IF($G3007="Recycled pre-consumer organic","GOTS_recycled_organic",""))))))))))))),IF($G3007="Organic","Organic",(IF($G3007="Responsible","Responsible",(IF($G3007="No Attribute (Conventional)","No_Attribute_Conventional",(IF($G3007="Recycled Pre/Post-Consumer","Recycled_Pre_Post_Consumer",(IF($G3007="In-Conversion","In_Conversion",(IF($G3007="Recycled Pre-Consumer","Recycled_Pre_Consumer",(IF($G3007="Recycled Post-Consumer","Recycled_Post_Consumer",(IF($G3007="Sustainably Sourced","Sustainably_sourced",(IF($G3007="Recycled pre-consumer organic","GOTS_recycled_organic","")))))))))))))))))),"")</f>
        <v/>
      </c>
      <c r="AE3007" t="e" cm="1">
        <f t="array" aca="1" ref="AE3007" ca="1">IF($I3007="",IF(INDIRECT("$F"&amp;$S3007)="","",IF(LEFT(INDIRECT("$F"&amp;$S3007),3)="GRS","GRS_RCS_RM",IF((LEFT(INDIRECT("$F"&amp;$S3007),3))="RCS","GRS_RCS_RM",IF(INDIRECT("$F"&amp;$S3007)="OCS (No Label)","OCS_Conversion_RM",IF(LEFT(INDIRECT("$F"&amp;$S3007),3)="OCS","OCS_RM",IF(RIGHT(INDIRECT("$F"&amp;$S3007),10)="conversion","GOTS_RM_conversion",IF((LEFT(INDIRECT("$F"&amp;$S3007),4))="GOTS","GOTS_RM","Responsible_RM"))))))),"DELETERM")</f>
        <v>#VALUE!</v>
      </c>
      <c r="AF3007" t="e" cm="1">
        <f t="array" aca="1" ref="AF3007" ca="1">IF($S3007="","",INDIRECT("$Z"&amp;$S3007))</f>
        <v>#VALUE!</v>
      </c>
      <c r="AG3007" t="str">
        <f t="shared" si="934"/>
        <v/>
      </c>
      <c r="AH3007" t="str" cm="1">
        <f t="array" aca="1" ref="AH3007" ca="1">IFERROR(INDIRECT("$ag"&amp;S3007),"")</f>
        <v/>
      </c>
      <c r="AI3007" t="e" cm="1">
        <f t="array" aca="1" ref="AI3007" ca="1">INDIRECT("O"&amp;S3007)</f>
        <v>#VALUE!</v>
      </c>
      <c r="AJ3007" t="str">
        <f t="shared" si="935"/>
        <v/>
      </c>
    </row>
    <row r="3008" spans="1:36" ht="16.5" customHeight="1">
      <c r="A3008" s="129"/>
      <c r="B3008" s="134"/>
      <c r="C3008" s="135"/>
      <c r="D3008" s="146"/>
      <c r="E3008" s="146"/>
      <c r="F3008" s="135"/>
      <c r="G3008" s="147"/>
      <c r="H3008" s="147"/>
      <c r="I3008" s="147"/>
      <c r="J3008" s="147"/>
      <c r="K3008" s="38"/>
      <c r="L3008" s="143"/>
      <c r="M3008" s="143"/>
      <c r="N3008" s="61"/>
      <c r="O3008" s="314"/>
      <c r="Q3008" t="str">
        <f t="shared" ref="Q3008:Q3071" si="950">IF(G3008="No Attribute (Conventional)",IF(OR($G3008="",$I3008="",$K3008=""),"",CONCATENATE($K3008," ",$AA3008," ",$I3008," + ")),IF(OR($G3008="",$I3008="",$K3008=""),"",CONCATENATE($K3008," ",$G3008," ",$I3008," + ")))</f>
        <v/>
      </c>
      <c r="S3008" t="e">
        <f t="shared" ca="1" si="939"/>
        <v>#VALUE!</v>
      </c>
      <c r="T3008" t="e">
        <f t="shared" ca="1" si="936"/>
        <v>#VALUE!</v>
      </c>
      <c r="U3008">
        <f t="shared" si="940"/>
        <v>2940</v>
      </c>
      <c r="V3008">
        <v>245.41666666668601</v>
      </c>
      <c r="W3008">
        <f t="shared" si="941"/>
        <v>245</v>
      </c>
      <c r="X3008" t="str" cm="1">
        <f t="array" aca="1" ref="X3008" ca="1">IFERROR(INDEX('PC&amp;PD'!$A$1:$AS$19,ROW('PC&amp;PD'!$A$19),MATCH(INDIRECT(T3008),'PC&amp;PD'!$A$1:$AS$1,0)),"")</f>
        <v/>
      </c>
      <c r="AA3008" t="str">
        <f t="shared" ref="AA3008:AA3071" si="951">IFERROR(IF(G3008="","",IF(G3008="No Attribute (Conventional)","",G3008)),"")</f>
        <v/>
      </c>
      <c r="AB3008" t="str">
        <f t="shared" ref="AB3008:AB3071" si="952">IFERROR(IF($F3008="OCS 100", "OCS_100",IF($F3008="OCS Blended", "OCS_Blended",IF($F3008="OCS (No Label)", "OCS_No_Label",IF($F3008="RCS 100", "RCS_100",IF($F3008="RCS Blended","RCS_Blended",IF($F3008="GRS","GRS",IF($F3008="GRS (No Label)", "GRS_No_Label",IF($F3008="RDS","RDS",IF($F3008="RWS","RWS",IF($F3008="RMS","RMS",IF($F3008="GOTS Organic","GOTS_Organic",IF($F3008="GOTS Made with organic","GOTS_Made_with_organic",IF($F3008="GOTS Organic - in conversion","GOTS_Organic_in_Conversion",IF($F3008="GOTS Made with organic - in conversion","GOTS_Made_with_Organic_in_Conversion",IF($F3008="RAS","RAS",IF($F3008="Rcs (No Label)","RCS_No_Label",IF($F3008="RWS (No Label)","RWS_No_Label",IF($F3008="RMS (No Label)","RMS_No_Label",IF($F3008="RAS (No Label)","RAS_No_Label",IF($F3008="RDS (No Label)","RDS_No_Label","")))))))))))))))))))),"")</f>
        <v/>
      </c>
      <c r="AC3008" t="e">
        <f t="shared" ref="AC3008:AC3071" ca="1" si="953">"$AB"&amp;S3008</f>
        <v>#VALUE!</v>
      </c>
      <c r="AD3008" t="str" cm="1">
        <f t="array" aca="1" ref="AD3008" ca="1">IFERROR(IF((LEFT(INDIRECT("$F"&amp;$S3008),4))="GOTS",IF($G3008="Organic","GOTS_Organic_raw",(IF($G3008="Responsible","GOTS_Responsible",(IF($G3008="No Attribute (Conventional)","GOTS_conventional",(IF($G3008="Recycled Pre/Post-Consumer","GOTS_pre_post",(IF($G3008="In-Conversion","GOTS_in_conversion",(IF($G3008="Sustainably Sourced","Sustainably_sourced",(IF($G3008="Recycled pre-consumer organic","GOTS_recycled_organic",""))))))))))))),IF($G3008="Organic","Organic",(IF($G3008="Responsible","Responsible",(IF($G3008="No Attribute (Conventional)","No_Attribute_Conventional",(IF($G3008="Recycled Pre/Post-Consumer","Recycled_Pre_Post_Consumer",(IF($G3008="In-Conversion","In_Conversion",(IF($G3008="Recycled Pre-Consumer","Recycled_Pre_Consumer",(IF($G3008="Recycled Post-Consumer","Recycled_Post_Consumer",(IF($G3008="Sustainably Sourced","Sustainably_sourced",(IF($G3008="Recycled pre-consumer organic","GOTS_recycled_organic","")))))))))))))))))),"")</f>
        <v/>
      </c>
      <c r="AE3008" t="e" cm="1">
        <f t="array" aca="1" ref="AE3008" ca="1">IF($I3008="",IF(INDIRECT("$F"&amp;$S3008)="","",IF(LEFT(INDIRECT("$F"&amp;$S3008),3)="GRS","GRS_RCS_RM",IF((LEFT(INDIRECT("$F"&amp;$S3008),3))="RCS","GRS_RCS_RM",IF(INDIRECT("$F"&amp;$S3008)="OCS (No Label)","OCS_Conversion_RM",IF(LEFT(INDIRECT("$F"&amp;$S3008),3)="OCS","OCS_RM",IF(RIGHT(INDIRECT("$F"&amp;$S3008),10)="conversion","GOTS_RM_conversion",IF((LEFT(INDIRECT("$F"&amp;$S3008),4))="GOTS","GOTS_RM","Responsible_RM"))))))),"DELETERM")</f>
        <v>#VALUE!</v>
      </c>
      <c r="AF3008" t="e" cm="1">
        <f t="array" aca="1" ref="AF3008" ca="1">IF($S3008="","",INDIRECT("$Z"&amp;$S3008))</f>
        <v>#VALUE!</v>
      </c>
      <c r="AG3008" t="str">
        <f t="shared" ref="AG3008:AG3071" si="954">IF(AND(AJ3008="",AJ3009="",AJ3010="",AJ3011="",AJ3012="",AJ3013="",AJ3014="",AJ3015="",AJ3016="",AJ3017="",AJ3018="",AJ3019=""),"",CONCATENATE(AJ3008, AJ3009, AJ3010, AJ3011,AJ3012, AJ3013, AJ3014, AJ3015, AJ3016, AJ3017, AJ3018,AJ3019))</f>
        <v/>
      </c>
      <c r="AH3008" t="str" cm="1">
        <f t="array" aca="1" ref="AH3008" ca="1">IFERROR(INDIRECT("$ag"&amp;S3008),"")</f>
        <v/>
      </c>
      <c r="AI3008" t="e" cm="1">
        <f t="array" aca="1" ref="AI3008" ca="1">INDIRECT("O"&amp;S3008)</f>
        <v>#VALUE!</v>
      </c>
      <c r="AJ3008" t="str">
        <f t="shared" ref="AJ3008:AJ3071" si="955">IF(OR(Y3008="",Y3008=0),"",Y3008&amp;", ")</f>
        <v/>
      </c>
    </row>
    <row r="3009" spans="1:36" ht="16.5" customHeight="1">
      <c r="A3009" s="130"/>
      <c r="B3009" s="136"/>
      <c r="C3009" s="137"/>
      <c r="D3009" s="146"/>
      <c r="E3009" s="146"/>
      <c r="F3009" s="137"/>
      <c r="G3009" s="147"/>
      <c r="H3009" s="147"/>
      <c r="I3009" s="147"/>
      <c r="J3009" s="147"/>
      <c r="K3009" s="38"/>
      <c r="L3009" s="144"/>
      <c r="M3009" s="144"/>
      <c r="N3009" s="61"/>
      <c r="O3009" s="314"/>
      <c r="Q3009" t="str">
        <f t="shared" si="950"/>
        <v/>
      </c>
      <c r="S3009" t="e">
        <f t="shared" ca="1" si="939"/>
        <v>#VALUE!</v>
      </c>
      <c r="T3009" t="e">
        <f t="shared" ca="1" si="936"/>
        <v>#VALUE!</v>
      </c>
      <c r="U3009">
        <f t="shared" si="940"/>
        <v>2940</v>
      </c>
      <c r="V3009">
        <v>245.50000000001901</v>
      </c>
      <c r="W3009">
        <f t="shared" si="941"/>
        <v>245</v>
      </c>
      <c r="X3009" t="str" cm="1">
        <f t="array" aca="1" ref="X3009" ca="1">IFERROR(INDEX('PC&amp;PD'!$A$1:$AS$19,ROW('PC&amp;PD'!$A$19),MATCH(INDIRECT(T3009),'PC&amp;PD'!$A$1:$AS$1,0)),"")</f>
        <v/>
      </c>
      <c r="AA3009" t="str">
        <f t="shared" si="951"/>
        <v/>
      </c>
      <c r="AB3009" t="str">
        <f t="shared" si="952"/>
        <v/>
      </c>
      <c r="AC3009" t="e">
        <f t="shared" ca="1" si="953"/>
        <v>#VALUE!</v>
      </c>
      <c r="AD3009" t="str" cm="1">
        <f t="array" aca="1" ref="AD3009" ca="1">IFERROR(IF((LEFT(INDIRECT("$F"&amp;$S3009),4))="GOTS",IF($G3009="Organic","GOTS_Organic_raw",(IF($G3009="Responsible","GOTS_Responsible",(IF($G3009="No Attribute (Conventional)","GOTS_conventional",(IF($G3009="Recycled Pre/Post-Consumer","GOTS_pre_post",(IF($G3009="In-Conversion","GOTS_in_conversion",(IF($G3009="Sustainably Sourced","Sustainably_sourced",(IF($G3009="Recycled pre-consumer organic","GOTS_recycled_organic",""))))))))))))),IF($G3009="Organic","Organic",(IF($G3009="Responsible","Responsible",(IF($G3009="No Attribute (Conventional)","No_Attribute_Conventional",(IF($G3009="Recycled Pre/Post-Consumer","Recycled_Pre_Post_Consumer",(IF($G3009="In-Conversion","In_Conversion",(IF($G3009="Recycled Pre-Consumer","Recycled_Pre_Consumer",(IF($G3009="Recycled Post-Consumer","Recycled_Post_Consumer",(IF($G3009="Sustainably Sourced","Sustainably_sourced",(IF($G3009="Recycled pre-consumer organic","GOTS_recycled_organic","")))))))))))))))))),"")</f>
        <v/>
      </c>
      <c r="AE3009" t="e" cm="1">
        <f t="array" aca="1" ref="AE3009" ca="1">IF($I3009="",IF(INDIRECT("$F"&amp;$S3009)="","",IF(LEFT(INDIRECT("$F"&amp;$S3009),3)="GRS","GRS_RCS_RM",IF((LEFT(INDIRECT("$F"&amp;$S3009),3))="RCS","GRS_RCS_RM",IF(INDIRECT("$F"&amp;$S3009)="OCS (No Label)","OCS_Conversion_RM",IF(LEFT(INDIRECT("$F"&amp;$S3009),3)="OCS","OCS_RM",IF(RIGHT(INDIRECT("$F"&amp;$S3009),10)="conversion","GOTS_RM_conversion",IF((LEFT(INDIRECT("$F"&amp;$S3009),4))="GOTS","GOTS_RM","Responsible_RM"))))))),"DELETERM")</f>
        <v>#VALUE!</v>
      </c>
      <c r="AF3009" t="e" cm="1">
        <f t="array" aca="1" ref="AF3009" ca="1">IF($S3009="","",INDIRECT("$Z"&amp;$S3009))</f>
        <v>#VALUE!</v>
      </c>
      <c r="AG3009" t="str">
        <f t="shared" si="954"/>
        <v/>
      </c>
      <c r="AH3009" t="str" cm="1">
        <f t="array" aca="1" ref="AH3009" ca="1">IFERROR(INDIRECT("$ag"&amp;S3009),"")</f>
        <v/>
      </c>
      <c r="AI3009" t="e" cm="1">
        <f t="array" aca="1" ref="AI3009" ca="1">INDIRECT("O"&amp;S3009)</f>
        <v>#VALUE!</v>
      </c>
      <c r="AJ3009" t="str">
        <f t="shared" si="955"/>
        <v/>
      </c>
    </row>
    <row r="3010" spans="1:36" ht="16.5" customHeight="1">
      <c r="A3010" s="130"/>
      <c r="B3010" s="136"/>
      <c r="C3010" s="137"/>
      <c r="D3010" s="146"/>
      <c r="E3010" s="146"/>
      <c r="F3010" s="137"/>
      <c r="G3010" s="147"/>
      <c r="H3010" s="147"/>
      <c r="I3010" s="147"/>
      <c r="J3010" s="147"/>
      <c r="K3010" s="38"/>
      <c r="L3010" s="144"/>
      <c r="M3010" s="144"/>
      <c r="N3010" s="61"/>
      <c r="O3010" s="314"/>
      <c r="Q3010" t="str">
        <f t="shared" si="950"/>
        <v/>
      </c>
      <c r="S3010" t="e">
        <f t="shared" ca="1" si="939"/>
        <v>#VALUE!</v>
      </c>
      <c r="T3010" t="e">
        <f t="shared" ref="T3010:T3073" ca="1" si="956">"$B"&amp;S3010</f>
        <v>#VALUE!</v>
      </c>
      <c r="U3010">
        <f t="shared" si="940"/>
        <v>2940</v>
      </c>
      <c r="V3010">
        <v>245.58333333335301</v>
      </c>
      <c r="W3010">
        <f t="shared" si="941"/>
        <v>245</v>
      </c>
      <c r="X3010" t="str" cm="1">
        <f t="array" aca="1" ref="X3010" ca="1">IFERROR(INDEX('PC&amp;PD'!$A$1:$AS$19,ROW('PC&amp;PD'!$A$19),MATCH(INDIRECT(T3010),'PC&amp;PD'!$A$1:$AS$1,0)),"")</f>
        <v/>
      </c>
      <c r="AA3010" t="str">
        <f t="shared" si="951"/>
        <v/>
      </c>
      <c r="AB3010" t="str">
        <f t="shared" si="952"/>
        <v/>
      </c>
      <c r="AC3010" t="e">
        <f t="shared" ca="1" si="953"/>
        <v>#VALUE!</v>
      </c>
      <c r="AD3010" t="str" cm="1">
        <f t="array" aca="1" ref="AD3010" ca="1">IFERROR(IF((LEFT(INDIRECT("$F"&amp;$S3010),4))="GOTS",IF($G3010="Organic","GOTS_Organic_raw",(IF($G3010="Responsible","GOTS_Responsible",(IF($G3010="No Attribute (Conventional)","GOTS_conventional",(IF($G3010="Recycled Pre/Post-Consumer","GOTS_pre_post",(IF($G3010="In-Conversion","GOTS_in_conversion",(IF($G3010="Sustainably Sourced","Sustainably_sourced",(IF($G3010="Recycled pre-consumer organic","GOTS_recycled_organic",""))))))))))))),IF($G3010="Organic","Organic",(IF($G3010="Responsible","Responsible",(IF($G3010="No Attribute (Conventional)","No_Attribute_Conventional",(IF($G3010="Recycled Pre/Post-Consumer","Recycled_Pre_Post_Consumer",(IF($G3010="In-Conversion","In_Conversion",(IF($G3010="Recycled Pre-Consumer","Recycled_Pre_Consumer",(IF($G3010="Recycled Post-Consumer","Recycled_Post_Consumer",(IF($G3010="Sustainably Sourced","Sustainably_sourced",(IF($G3010="Recycled pre-consumer organic","GOTS_recycled_organic","")))))))))))))))))),"")</f>
        <v/>
      </c>
      <c r="AE3010" t="e" cm="1">
        <f t="array" aca="1" ref="AE3010" ca="1">IF($I3010="",IF(INDIRECT("$F"&amp;$S3010)="","",IF(LEFT(INDIRECT("$F"&amp;$S3010),3)="GRS","GRS_RCS_RM",IF((LEFT(INDIRECT("$F"&amp;$S3010),3))="RCS","GRS_RCS_RM",IF(INDIRECT("$F"&amp;$S3010)="OCS (No Label)","OCS_Conversion_RM",IF(LEFT(INDIRECT("$F"&amp;$S3010),3)="OCS","OCS_RM",IF(RIGHT(INDIRECT("$F"&amp;$S3010),10)="conversion","GOTS_RM_conversion",IF((LEFT(INDIRECT("$F"&amp;$S3010),4))="GOTS","GOTS_RM","Responsible_RM"))))))),"DELETERM")</f>
        <v>#VALUE!</v>
      </c>
      <c r="AF3010" t="e" cm="1">
        <f t="array" aca="1" ref="AF3010" ca="1">IF($S3010="","",INDIRECT("$Z"&amp;$S3010))</f>
        <v>#VALUE!</v>
      </c>
      <c r="AG3010" t="str">
        <f t="shared" si="954"/>
        <v/>
      </c>
      <c r="AH3010" t="str" cm="1">
        <f t="array" aca="1" ref="AH3010" ca="1">IFERROR(INDIRECT("$ag"&amp;S3010),"")</f>
        <v/>
      </c>
      <c r="AI3010" t="e" cm="1">
        <f t="array" aca="1" ref="AI3010" ca="1">INDIRECT("O"&amp;S3010)</f>
        <v>#VALUE!</v>
      </c>
      <c r="AJ3010" t="str">
        <f t="shared" si="955"/>
        <v/>
      </c>
    </row>
    <row r="3011" spans="1:36" ht="16.5" customHeight="1">
      <c r="A3011" s="130"/>
      <c r="B3011" s="136"/>
      <c r="C3011" s="137"/>
      <c r="D3011" s="146"/>
      <c r="E3011" s="146"/>
      <c r="F3011" s="137"/>
      <c r="G3011" s="147"/>
      <c r="H3011" s="147"/>
      <c r="I3011" s="147"/>
      <c r="J3011" s="147"/>
      <c r="K3011" s="38"/>
      <c r="L3011" s="144"/>
      <c r="M3011" s="144"/>
      <c r="N3011" s="61"/>
      <c r="O3011" s="314"/>
      <c r="Q3011" t="str">
        <f t="shared" si="950"/>
        <v/>
      </c>
      <c r="S3011" t="e">
        <f t="shared" ca="1" si="939"/>
        <v>#VALUE!</v>
      </c>
      <c r="T3011" t="e">
        <f t="shared" ca="1" si="956"/>
        <v>#VALUE!</v>
      </c>
      <c r="U3011">
        <f t="shared" si="940"/>
        <v>2940</v>
      </c>
      <c r="V3011">
        <v>245.66666666668601</v>
      </c>
      <c r="W3011">
        <f t="shared" si="941"/>
        <v>245</v>
      </c>
      <c r="X3011" t="str" cm="1">
        <f t="array" aca="1" ref="X3011" ca="1">IFERROR(INDEX('PC&amp;PD'!$A$1:$AS$19,ROW('PC&amp;PD'!$A$19),MATCH(INDIRECT(T3011),'PC&amp;PD'!$A$1:$AS$1,0)),"")</f>
        <v/>
      </c>
      <c r="AA3011" t="str">
        <f t="shared" si="951"/>
        <v/>
      </c>
      <c r="AB3011" t="str">
        <f t="shared" si="952"/>
        <v/>
      </c>
      <c r="AC3011" t="e">
        <f t="shared" ca="1" si="953"/>
        <v>#VALUE!</v>
      </c>
      <c r="AD3011" t="str" cm="1">
        <f t="array" aca="1" ref="AD3011" ca="1">IFERROR(IF((LEFT(INDIRECT("$F"&amp;$S3011),4))="GOTS",IF($G3011="Organic","GOTS_Organic_raw",(IF($G3011="Responsible","GOTS_Responsible",(IF($G3011="No Attribute (Conventional)","GOTS_conventional",(IF($G3011="Recycled Pre/Post-Consumer","GOTS_pre_post",(IF($G3011="In-Conversion","GOTS_in_conversion",(IF($G3011="Sustainably Sourced","Sustainably_sourced",(IF($G3011="Recycled pre-consumer organic","GOTS_recycled_organic",""))))))))))))),IF($G3011="Organic","Organic",(IF($G3011="Responsible","Responsible",(IF($G3011="No Attribute (Conventional)","No_Attribute_Conventional",(IF($G3011="Recycled Pre/Post-Consumer","Recycled_Pre_Post_Consumer",(IF($G3011="In-Conversion","In_Conversion",(IF($G3011="Recycled Pre-Consumer","Recycled_Pre_Consumer",(IF($G3011="Recycled Post-Consumer","Recycled_Post_Consumer",(IF($G3011="Sustainably Sourced","Sustainably_sourced",(IF($G3011="Recycled pre-consumer organic","GOTS_recycled_organic","")))))))))))))))))),"")</f>
        <v/>
      </c>
      <c r="AE3011" t="e" cm="1">
        <f t="array" aca="1" ref="AE3011" ca="1">IF($I3011="",IF(INDIRECT("$F"&amp;$S3011)="","",IF(LEFT(INDIRECT("$F"&amp;$S3011),3)="GRS","GRS_RCS_RM",IF((LEFT(INDIRECT("$F"&amp;$S3011),3))="RCS","GRS_RCS_RM",IF(INDIRECT("$F"&amp;$S3011)="OCS (No Label)","OCS_Conversion_RM",IF(LEFT(INDIRECT("$F"&amp;$S3011),3)="OCS","OCS_RM",IF(RIGHT(INDIRECT("$F"&amp;$S3011),10)="conversion","GOTS_RM_conversion",IF((LEFT(INDIRECT("$F"&amp;$S3011),4))="GOTS","GOTS_RM","Responsible_RM"))))))),"DELETERM")</f>
        <v>#VALUE!</v>
      </c>
      <c r="AF3011" t="e" cm="1">
        <f t="array" aca="1" ref="AF3011" ca="1">IF($S3011="","",INDIRECT("$Z"&amp;$S3011))</f>
        <v>#VALUE!</v>
      </c>
      <c r="AG3011" t="str">
        <f t="shared" si="954"/>
        <v/>
      </c>
      <c r="AH3011" t="str" cm="1">
        <f t="array" aca="1" ref="AH3011" ca="1">IFERROR(INDIRECT("$ag"&amp;S3011),"")</f>
        <v/>
      </c>
      <c r="AI3011" t="e" cm="1">
        <f t="array" aca="1" ref="AI3011" ca="1">INDIRECT("O"&amp;S3011)</f>
        <v>#VALUE!</v>
      </c>
      <c r="AJ3011" t="str">
        <f t="shared" si="955"/>
        <v/>
      </c>
    </row>
    <row r="3012" spans="1:36" ht="16.5" customHeight="1">
      <c r="A3012" s="130"/>
      <c r="B3012" s="136"/>
      <c r="C3012" s="137"/>
      <c r="D3012" s="146"/>
      <c r="E3012" s="146"/>
      <c r="F3012" s="137"/>
      <c r="G3012" s="147"/>
      <c r="H3012" s="147"/>
      <c r="I3012" s="147"/>
      <c r="J3012" s="147"/>
      <c r="K3012" s="38"/>
      <c r="L3012" s="144"/>
      <c r="M3012" s="144"/>
      <c r="N3012" s="61"/>
      <c r="O3012" s="314"/>
      <c r="Q3012" t="str">
        <f t="shared" si="950"/>
        <v/>
      </c>
      <c r="S3012" t="e">
        <f t="shared" ca="1" si="939"/>
        <v>#VALUE!</v>
      </c>
      <c r="T3012" t="e">
        <f t="shared" ca="1" si="956"/>
        <v>#VALUE!</v>
      </c>
      <c r="U3012">
        <f t="shared" si="940"/>
        <v>2940</v>
      </c>
      <c r="V3012">
        <v>245.75000000001901</v>
      </c>
      <c r="W3012">
        <f t="shared" si="941"/>
        <v>245</v>
      </c>
      <c r="X3012" t="str" cm="1">
        <f t="array" aca="1" ref="X3012" ca="1">IFERROR(INDEX('PC&amp;PD'!$A$1:$AS$19,ROW('PC&amp;PD'!$A$19),MATCH(INDIRECT(T3012),'PC&amp;PD'!$A$1:$AS$1,0)),"")</f>
        <v/>
      </c>
      <c r="AA3012" t="str">
        <f t="shared" si="951"/>
        <v/>
      </c>
      <c r="AB3012" t="str">
        <f t="shared" si="952"/>
        <v/>
      </c>
      <c r="AC3012" t="e">
        <f t="shared" ca="1" si="953"/>
        <v>#VALUE!</v>
      </c>
      <c r="AD3012" t="str" cm="1">
        <f t="array" aca="1" ref="AD3012" ca="1">IFERROR(IF((LEFT(INDIRECT("$F"&amp;$S3012),4))="GOTS",IF($G3012="Organic","GOTS_Organic_raw",(IF($G3012="Responsible","GOTS_Responsible",(IF($G3012="No Attribute (Conventional)","GOTS_conventional",(IF($G3012="Recycled Pre/Post-Consumer","GOTS_pre_post",(IF($G3012="In-Conversion","GOTS_in_conversion",(IF($G3012="Sustainably Sourced","Sustainably_sourced",(IF($G3012="Recycled pre-consumer organic","GOTS_recycled_organic",""))))))))))))),IF($G3012="Organic","Organic",(IF($G3012="Responsible","Responsible",(IF($G3012="No Attribute (Conventional)","No_Attribute_Conventional",(IF($G3012="Recycled Pre/Post-Consumer","Recycled_Pre_Post_Consumer",(IF($G3012="In-Conversion","In_Conversion",(IF($G3012="Recycled Pre-Consumer","Recycled_Pre_Consumer",(IF($G3012="Recycled Post-Consumer","Recycled_Post_Consumer",(IF($G3012="Sustainably Sourced","Sustainably_sourced",(IF($G3012="Recycled pre-consumer organic","GOTS_recycled_organic","")))))))))))))))))),"")</f>
        <v/>
      </c>
      <c r="AE3012" t="e" cm="1">
        <f t="array" aca="1" ref="AE3012" ca="1">IF($I3012="",IF(INDIRECT("$F"&amp;$S3012)="","",IF(LEFT(INDIRECT("$F"&amp;$S3012),3)="GRS","GRS_RCS_RM",IF((LEFT(INDIRECT("$F"&amp;$S3012),3))="RCS","GRS_RCS_RM",IF(INDIRECT("$F"&amp;$S3012)="OCS (No Label)","OCS_Conversion_RM",IF(LEFT(INDIRECT("$F"&amp;$S3012),3)="OCS","OCS_RM",IF(RIGHT(INDIRECT("$F"&amp;$S3012),10)="conversion","GOTS_RM_conversion",IF((LEFT(INDIRECT("$F"&amp;$S3012),4))="GOTS","GOTS_RM","Responsible_RM"))))))),"DELETERM")</f>
        <v>#VALUE!</v>
      </c>
      <c r="AF3012" t="e" cm="1">
        <f t="array" aca="1" ref="AF3012" ca="1">IF($S3012="","",INDIRECT("$Z"&amp;$S3012))</f>
        <v>#VALUE!</v>
      </c>
      <c r="AG3012" t="str">
        <f t="shared" si="954"/>
        <v/>
      </c>
      <c r="AH3012" t="str" cm="1">
        <f t="array" aca="1" ref="AH3012" ca="1">IFERROR(INDIRECT("$ag"&amp;S3012),"")</f>
        <v/>
      </c>
      <c r="AI3012" t="e" cm="1">
        <f t="array" aca="1" ref="AI3012" ca="1">INDIRECT("O"&amp;S3012)</f>
        <v>#VALUE!</v>
      </c>
      <c r="AJ3012" t="str">
        <f t="shared" si="955"/>
        <v/>
      </c>
    </row>
    <row r="3013" spans="1:36" ht="16.5" customHeight="1">
      <c r="A3013" s="130"/>
      <c r="B3013" s="136"/>
      <c r="C3013" s="137"/>
      <c r="D3013" s="146"/>
      <c r="E3013" s="146"/>
      <c r="F3013" s="137"/>
      <c r="G3013" s="147"/>
      <c r="H3013" s="147"/>
      <c r="I3013" s="147"/>
      <c r="J3013" s="147"/>
      <c r="K3013" s="38"/>
      <c r="L3013" s="144"/>
      <c r="M3013" s="144"/>
      <c r="N3013" s="61"/>
      <c r="O3013" s="314"/>
      <c r="Q3013" t="str">
        <f t="shared" si="950"/>
        <v/>
      </c>
      <c r="S3013" t="e">
        <f t="shared" ca="1" si="939"/>
        <v>#VALUE!</v>
      </c>
      <c r="T3013" t="e">
        <f t="shared" ca="1" si="956"/>
        <v>#VALUE!</v>
      </c>
      <c r="U3013">
        <f t="shared" si="940"/>
        <v>2940</v>
      </c>
      <c r="V3013">
        <v>245.83333333335301</v>
      </c>
      <c r="W3013">
        <f t="shared" si="941"/>
        <v>245</v>
      </c>
      <c r="X3013" t="str" cm="1">
        <f t="array" aca="1" ref="X3013" ca="1">IFERROR(INDEX('PC&amp;PD'!$A$1:$AS$19,ROW('PC&amp;PD'!$A$19),MATCH(INDIRECT(T3013),'PC&amp;PD'!$A$1:$AS$1,0)),"")</f>
        <v/>
      </c>
      <c r="AA3013" t="str">
        <f t="shared" si="951"/>
        <v/>
      </c>
      <c r="AB3013" t="str">
        <f t="shared" si="952"/>
        <v/>
      </c>
      <c r="AC3013" t="e">
        <f t="shared" ca="1" si="953"/>
        <v>#VALUE!</v>
      </c>
      <c r="AD3013" t="str" cm="1">
        <f t="array" aca="1" ref="AD3013" ca="1">IFERROR(IF((LEFT(INDIRECT("$F"&amp;$S3013),4))="GOTS",IF($G3013="Organic","GOTS_Organic_raw",(IF($G3013="Responsible","GOTS_Responsible",(IF($G3013="No Attribute (Conventional)","GOTS_conventional",(IF($G3013="Recycled Pre/Post-Consumer","GOTS_pre_post",(IF($G3013="In-Conversion","GOTS_in_conversion",(IF($G3013="Sustainably Sourced","Sustainably_sourced",(IF($G3013="Recycled pre-consumer organic","GOTS_recycled_organic",""))))))))))))),IF($G3013="Organic","Organic",(IF($G3013="Responsible","Responsible",(IF($G3013="No Attribute (Conventional)","No_Attribute_Conventional",(IF($G3013="Recycled Pre/Post-Consumer","Recycled_Pre_Post_Consumer",(IF($G3013="In-Conversion","In_Conversion",(IF($G3013="Recycled Pre-Consumer","Recycled_Pre_Consumer",(IF($G3013="Recycled Post-Consumer","Recycled_Post_Consumer",(IF($G3013="Sustainably Sourced","Sustainably_sourced",(IF($G3013="Recycled pre-consumer organic","GOTS_recycled_organic","")))))))))))))))))),"")</f>
        <v/>
      </c>
      <c r="AE3013" t="e" cm="1">
        <f t="array" aca="1" ref="AE3013" ca="1">IF($I3013="",IF(INDIRECT("$F"&amp;$S3013)="","",IF(LEFT(INDIRECT("$F"&amp;$S3013),3)="GRS","GRS_RCS_RM",IF((LEFT(INDIRECT("$F"&amp;$S3013),3))="RCS","GRS_RCS_RM",IF(INDIRECT("$F"&amp;$S3013)="OCS (No Label)","OCS_Conversion_RM",IF(LEFT(INDIRECT("$F"&amp;$S3013),3)="OCS","OCS_RM",IF(RIGHT(INDIRECT("$F"&amp;$S3013),10)="conversion","GOTS_RM_conversion",IF((LEFT(INDIRECT("$F"&amp;$S3013),4))="GOTS","GOTS_RM","Responsible_RM"))))))),"DELETERM")</f>
        <v>#VALUE!</v>
      </c>
      <c r="AF3013" t="e" cm="1">
        <f t="array" aca="1" ref="AF3013" ca="1">IF($S3013="","",INDIRECT("$Z"&amp;$S3013))</f>
        <v>#VALUE!</v>
      </c>
      <c r="AG3013" t="str">
        <f t="shared" si="954"/>
        <v/>
      </c>
      <c r="AH3013" t="str" cm="1">
        <f t="array" aca="1" ref="AH3013" ca="1">IFERROR(INDIRECT("$ag"&amp;S3013),"")</f>
        <v/>
      </c>
      <c r="AI3013" t="e" cm="1">
        <f t="array" aca="1" ref="AI3013" ca="1">INDIRECT("O"&amp;S3013)</f>
        <v>#VALUE!</v>
      </c>
      <c r="AJ3013" t="str">
        <f t="shared" si="955"/>
        <v/>
      </c>
    </row>
    <row r="3014" spans="1:36" ht="16.5" customHeight="1" thickBot="1">
      <c r="A3014" s="131"/>
      <c r="B3014" s="138"/>
      <c r="C3014" s="139"/>
      <c r="D3014" s="148"/>
      <c r="E3014" s="148"/>
      <c r="F3014" s="139"/>
      <c r="G3014" s="149"/>
      <c r="H3014" s="149"/>
      <c r="I3014" s="149"/>
      <c r="J3014" s="149"/>
      <c r="K3014" s="39"/>
      <c r="L3014" s="145"/>
      <c r="M3014" s="145"/>
      <c r="N3014" s="62"/>
      <c r="O3014" s="315"/>
      <c r="Q3014" t="str">
        <f t="shared" si="950"/>
        <v/>
      </c>
      <c r="S3014" t="e">
        <f t="shared" ca="1" si="939"/>
        <v>#VALUE!</v>
      </c>
      <c r="T3014" t="e">
        <f t="shared" ca="1" si="956"/>
        <v>#VALUE!</v>
      </c>
      <c r="U3014">
        <f t="shared" si="940"/>
        <v>2940</v>
      </c>
      <c r="V3014">
        <v>245.91666666668601</v>
      </c>
      <c r="W3014">
        <f t="shared" si="941"/>
        <v>245</v>
      </c>
      <c r="X3014" t="str" cm="1">
        <f t="array" aca="1" ref="X3014" ca="1">IFERROR(INDEX('PC&amp;PD'!$A$1:$AS$19,ROW('PC&amp;PD'!$A$19),MATCH(INDIRECT(T3014),'PC&amp;PD'!$A$1:$AS$1,0)),"")</f>
        <v/>
      </c>
      <c r="AA3014" t="str">
        <f t="shared" si="951"/>
        <v/>
      </c>
      <c r="AB3014" t="str">
        <f t="shared" si="952"/>
        <v/>
      </c>
      <c r="AC3014" t="e">
        <f t="shared" ca="1" si="953"/>
        <v>#VALUE!</v>
      </c>
      <c r="AD3014" t="str" cm="1">
        <f t="array" aca="1" ref="AD3014" ca="1">IFERROR(IF((LEFT(INDIRECT("$F"&amp;$S3014),4))="GOTS",IF($G3014="Organic","GOTS_Organic_raw",(IF($G3014="Responsible","GOTS_Responsible",(IF($G3014="No Attribute (Conventional)","GOTS_conventional",(IF($G3014="Recycled Pre/Post-Consumer","GOTS_pre_post",(IF($G3014="In-Conversion","GOTS_in_conversion",(IF($G3014="Sustainably Sourced","Sustainably_sourced",(IF($G3014="Recycled pre-consumer organic","GOTS_recycled_organic",""))))))))))))),IF($G3014="Organic","Organic",(IF($G3014="Responsible","Responsible",(IF($G3014="No Attribute (Conventional)","No_Attribute_Conventional",(IF($G3014="Recycled Pre/Post-Consumer","Recycled_Pre_Post_Consumer",(IF($G3014="In-Conversion","In_Conversion",(IF($G3014="Recycled Pre-Consumer","Recycled_Pre_Consumer",(IF($G3014="Recycled Post-Consumer","Recycled_Post_Consumer",(IF($G3014="Sustainably Sourced","Sustainably_sourced",(IF($G3014="Recycled pre-consumer organic","GOTS_recycled_organic","")))))))))))))))))),"")</f>
        <v/>
      </c>
      <c r="AE3014" t="e" cm="1">
        <f t="array" aca="1" ref="AE3014" ca="1">IF($I3014="",IF(INDIRECT("$F"&amp;$S3014)="","",IF(LEFT(INDIRECT("$F"&amp;$S3014),3)="GRS","GRS_RCS_RM",IF((LEFT(INDIRECT("$F"&amp;$S3014),3))="RCS","GRS_RCS_RM",IF(INDIRECT("$F"&amp;$S3014)="OCS (No Label)","OCS_Conversion_RM",IF(LEFT(INDIRECT("$F"&amp;$S3014),3)="OCS","OCS_RM",IF(RIGHT(INDIRECT("$F"&amp;$S3014),10)="conversion","GOTS_RM_conversion",IF((LEFT(INDIRECT("$F"&amp;$S3014),4))="GOTS","GOTS_RM","Responsible_RM"))))))),"DELETERM")</f>
        <v>#VALUE!</v>
      </c>
      <c r="AF3014" t="e" cm="1">
        <f t="array" aca="1" ref="AF3014" ca="1">IF($S3014="","",INDIRECT("$Z"&amp;$S3014))</f>
        <v>#VALUE!</v>
      </c>
      <c r="AG3014" t="str">
        <f t="shared" si="954"/>
        <v/>
      </c>
      <c r="AH3014" t="str" cm="1">
        <f t="array" aca="1" ref="AH3014" ca="1">IFERROR(INDIRECT("$ag"&amp;S3014),"")</f>
        <v/>
      </c>
      <c r="AI3014" t="e" cm="1">
        <f t="array" aca="1" ref="AI3014" ca="1">INDIRECT("O"&amp;S3014)</f>
        <v>#VALUE!</v>
      </c>
      <c r="AJ3014" t="str">
        <f t="shared" si="955"/>
        <v/>
      </c>
    </row>
    <row r="3015" spans="1:36" ht="16.5" customHeight="1">
      <c r="A3015" s="128" t="str">
        <f>IF(B3015="","",COUNTA($B$63:$B3015))</f>
        <v/>
      </c>
      <c r="B3015" s="132"/>
      <c r="C3015" s="133"/>
      <c r="D3015" s="140"/>
      <c r="E3015" s="140"/>
      <c r="F3015" s="133"/>
      <c r="G3015" s="141"/>
      <c r="H3015" s="141"/>
      <c r="I3015" s="141"/>
      <c r="J3015" s="141"/>
      <c r="K3015" s="37"/>
      <c r="L3015" s="142" t="str">
        <f>IF(R3015="","",LEFT(R3015,LEN(R3015)-2))</f>
        <v/>
      </c>
      <c r="M3015" s="142"/>
      <c r="N3015" s="60"/>
      <c r="O3015" s="313"/>
      <c r="Q3015" t="str">
        <f t="shared" si="950"/>
        <v/>
      </c>
      <c r="R3015" t="str">
        <f t="shared" ref="R3015" si="957">CONCATENATE($Q3015,Q3016,Q3017,Q3018,Q3019,Q3020,$Q3021,$Q3022,$Q3023,$Q3024,$Q3025,$Q3026)</f>
        <v/>
      </c>
      <c r="S3015" t="e">
        <f t="shared" ca="1" si="939"/>
        <v>#VALUE!</v>
      </c>
      <c r="T3015" t="e">
        <f t="shared" ca="1" si="956"/>
        <v>#VALUE!</v>
      </c>
      <c r="U3015">
        <f t="shared" si="940"/>
        <v>2952</v>
      </c>
      <c r="V3015">
        <v>246.00000000001901</v>
      </c>
      <c r="W3015">
        <f t="shared" si="941"/>
        <v>246</v>
      </c>
      <c r="X3015" t="str" cm="1">
        <f t="array" aca="1" ref="X3015" ca="1">IFERROR(INDEX('PC&amp;PD'!$A$1:$AS$19,ROW('PC&amp;PD'!$A$19),MATCH(INDIRECT(T3015),'PC&amp;PD'!$A$1:$AS$1,0)),"")</f>
        <v/>
      </c>
      <c r="Z3015" t="str">
        <f t="shared" ref="Z3015" si="958">IFERROR(IF($F3015="OCS 100","OCS (OCS 100)",IF($F3015="OCS Blended","OCS (OCS Blended)",IF($F3015="OCS (No Label)","OCS (No Label)",IF($F3015="RCS 100","RCS (RCS 100)",IF($F3015="RCS Blended","RCS (RCS Blended)",IF($F3015="GRS","GRS (GRS)",IF($F3015="GRS (No Label)", "GRS (No Label)",IF($F3015="RDS","RDS (RDS)",IF($F3015="RWS","RWS (RWS)",IF($F3015="RAS","RAS (RAS)",IF($F3015="RMS","RMS (RMS)",IF($F3015="GOTS Organic","GOTS (Organic)",IF($F3015="GOTS Made with organic","GOTS (Made with Organic)",IF($F3015="GOTS Organic - in conversion","GOTS (Organic - In Conversion)",IF($F3015="GOTS Made with organic - in conversion","GOTS (Made with Organic - In Conversion)",""))))))))))))))),"")</f>
        <v/>
      </c>
      <c r="AA3015" t="str">
        <f t="shared" si="951"/>
        <v/>
      </c>
      <c r="AB3015" t="str">
        <f t="shared" si="952"/>
        <v/>
      </c>
      <c r="AC3015" t="e">
        <f t="shared" ca="1" si="953"/>
        <v>#VALUE!</v>
      </c>
      <c r="AD3015" t="str" cm="1">
        <f t="array" aca="1" ref="AD3015" ca="1">IFERROR(IF((LEFT(INDIRECT("$F"&amp;$S3015),4))="GOTS",IF($G3015="Organic","GOTS_Organic_raw",(IF($G3015="Responsible","GOTS_Responsible",(IF($G3015="No Attribute (Conventional)","GOTS_conventional",(IF($G3015="Recycled Pre/Post-Consumer","GOTS_pre_post",(IF($G3015="In-Conversion","GOTS_in_conversion",(IF($G3015="Sustainably Sourced","Sustainably_sourced",(IF($G3015="Recycled pre-consumer organic","GOTS_recycled_organic",""))))))))))))),IF($G3015="Organic","Organic",(IF($G3015="Responsible","Responsible",(IF($G3015="No Attribute (Conventional)","No_Attribute_Conventional",(IF($G3015="Recycled Pre/Post-Consumer","Recycled_Pre_Post_Consumer",(IF($G3015="In-Conversion","In_Conversion",(IF($G3015="Recycled Pre-Consumer","Recycled_Pre_Consumer",(IF($G3015="Recycled Post-Consumer","Recycled_Post_Consumer",(IF($G3015="Sustainably Sourced","Sustainably_sourced",(IF($G3015="Recycled pre-consumer organic","GOTS_recycled_organic","")))))))))))))))))),"")</f>
        <v/>
      </c>
      <c r="AE3015" t="e" cm="1">
        <f t="array" aca="1" ref="AE3015" ca="1">IF($I3015="",IF(INDIRECT("$F"&amp;$S3015)="","",IF(LEFT(INDIRECT("$F"&amp;$S3015),3)="GRS","GRS_RCS_RM",IF((LEFT(INDIRECT("$F"&amp;$S3015),3))="RCS","GRS_RCS_RM",IF(INDIRECT("$F"&amp;$S3015)="OCS (No Label)","OCS_Conversion_RM",IF(LEFT(INDIRECT("$F"&amp;$S3015),3)="OCS","OCS_RM",IF(RIGHT(INDIRECT("$F"&amp;$S3015),10)="conversion","GOTS_RM_conversion",IF((LEFT(INDIRECT("$F"&amp;$S3015),4))="GOTS","GOTS_RM","Responsible_RM"))))))),"DELETERM")</f>
        <v>#VALUE!</v>
      </c>
      <c r="AF3015" t="e" cm="1">
        <f t="array" aca="1" ref="AF3015" ca="1">IF($S3015="","",INDIRECT("$Z"&amp;$S3015))</f>
        <v>#VALUE!</v>
      </c>
      <c r="AG3015" t="str">
        <f t="shared" si="954"/>
        <v/>
      </c>
      <c r="AH3015" t="str" cm="1">
        <f t="array" aca="1" ref="AH3015" ca="1">IFERROR(INDIRECT("$ag"&amp;S3015),"")</f>
        <v/>
      </c>
      <c r="AI3015" t="e" cm="1">
        <f t="array" aca="1" ref="AI3015" ca="1">INDIRECT("O"&amp;S3015)</f>
        <v>#VALUE!</v>
      </c>
      <c r="AJ3015" t="str">
        <f t="shared" si="955"/>
        <v/>
      </c>
    </row>
    <row r="3016" spans="1:36" ht="16.5" customHeight="1">
      <c r="A3016" s="129"/>
      <c r="B3016" s="134"/>
      <c r="C3016" s="135"/>
      <c r="D3016" s="146"/>
      <c r="E3016" s="146"/>
      <c r="F3016" s="135"/>
      <c r="G3016" s="147"/>
      <c r="H3016" s="147"/>
      <c r="I3016" s="147"/>
      <c r="J3016" s="147"/>
      <c r="K3016" s="38"/>
      <c r="L3016" s="143"/>
      <c r="M3016" s="143"/>
      <c r="N3016" s="61"/>
      <c r="O3016" s="314"/>
      <c r="Q3016" t="str">
        <f t="shared" si="950"/>
        <v/>
      </c>
      <c r="S3016" t="e">
        <f t="shared" ca="1" si="939"/>
        <v>#VALUE!</v>
      </c>
      <c r="T3016" t="e">
        <f t="shared" ca="1" si="956"/>
        <v>#VALUE!</v>
      </c>
      <c r="U3016">
        <f t="shared" si="940"/>
        <v>2952</v>
      </c>
      <c r="V3016">
        <v>246.08333333335301</v>
      </c>
      <c r="W3016">
        <f t="shared" si="941"/>
        <v>246</v>
      </c>
      <c r="X3016" t="str" cm="1">
        <f t="array" aca="1" ref="X3016" ca="1">IFERROR(INDEX('PC&amp;PD'!$A$1:$AS$19,ROW('PC&amp;PD'!$A$19),MATCH(INDIRECT(T3016),'PC&amp;PD'!$A$1:$AS$1,0)),"")</f>
        <v/>
      </c>
      <c r="AA3016" t="str">
        <f t="shared" si="951"/>
        <v/>
      </c>
      <c r="AB3016" t="str">
        <f t="shared" si="952"/>
        <v/>
      </c>
      <c r="AC3016" t="e">
        <f t="shared" ca="1" si="953"/>
        <v>#VALUE!</v>
      </c>
      <c r="AD3016" t="str" cm="1">
        <f t="array" aca="1" ref="AD3016" ca="1">IFERROR(IF((LEFT(INDIRECT("$F"&amp;$S3016),4))="GOTS",IF($G3016="Organic","GOTS_Organic_raw",(IF($G3016="Responsible","GOTS_Responsible",(IF($G3016="No Attribute (Conventional)","GOTS_conventional",(IF($G3016="Recycled Pre/Post-Consumer","GOTS_pre_post",(IF($G3016="In-Conversion","GOTS_in_conversion",(IF($G3016="Sustainably Sourced","Sustainably_sourced",(IF($G3016="Recycled pre-consumer organic","GOTS_recycled_organic",""))))))))))))),IF($G3016="Organic","Organic",(IF($G3016="Responsible","Responsible",(IF($G3016="No Attribute (Conventional)","No_Attribute_Conventional",(IF($G3016="Recycled Pre/Post-Consumer","Recycled_Pre_Post_Consumer",(IF($G3016="In-Conversion","In_Conversion",(IF($G3016="Recycled Pre-Consumer","Recycled_Pre_Consumer",(IF($G3016="Recycled Post-Consumer","Recycled_Post_Consumer",(IF($G3016="Sustainably Sourced","Sustainably_sourced",(IF($G3016="Recycled pre-consumer organic","GOTS_recycled_organic","")))))))))))))))))),"")</f>
        <v/>
      </c>
      <c r="AE3016" t="e" cm="1">
        <f t="array" aca="1" ref="AE3016" ca="1">IF($I3016="",IF(INDIRECT("$F"&amp;$S3016)="","",IF(LEFT(INDIRECT("$F"&amp;$S3016),3)="GRS","GRS_RCS_RM",IF((LEFT(INDIRECT("$F"&amp;$S3016),3))="RCS","GRS_RCS_RM",IF(INDIRECT("$F"&amp;$S3016)="OCS (No Label)","OCS_Conversion_RM",IF(LEFT(INDIRECT("$F"&amp;$S3016),3)="OCS","OCS_RM",IF(RIGHT(INDIRECT("$F"&amp;$S3016),10)="conversion","GOTS_RM_conversion",IF((LEFT(INDIRECT("$F"&amp;$S3016),4))="GOTS","GOTS_RM","Responsible_RM"))))))),"DELETERM")</f>
        <v>#VALUE!</v>
      </c>
      <c r="AF3016" t="e" cm="1">
        <f t="array" aca="1" ref="AF3016" ca="1">IF($S3016="","",INDIRECT("$Z"&amp;$S3016))</f>
        <v>#VALUE!</v>
      </c>
      <c r="AG3016" t="str">
        <f t="shared" si="954"/>
        <v/>
      </c>
      <c r="AH3016" t="str" cm="1">
        <f t="array" aca="1" ref="AH3016" ca="1">IFERROR(INDIRECT("$ag"&amp;S3016),"")</f>
        <v/>
      </c>
      <c r="AI3016" t="e" cm="1">
        <f t="array" aca="1" ref="AI3016" ca="1">INDIRECT("O"&amp;S3016)</f>
        <v>#VALUE!</v>
      </c>
      <c r="AJ3016" t="str">
        <f t="shared" si="955"/>
        <v/>
      </c>
    </row>
    <row r="3017" spans="1:36" ht="16.5" customHeight="1">
      <c r="A3017" s="129"/>
      <c r="B3017" s="134"/>
      <c r="C3017" s="135"/>
      <c r="D3017" s="146"/>
      <c r="E3017" s="146"/>
      <c r="F3017" s="135"/>
      <c r="G3017" s="147"/>
      <c r="H3017" s="147"/>
      <c r="I3017" s="147"/>
      <c r="J3017" s="147"/>
      <c r="K3017" s="38"/>
      <c r="L3017" s="143"/>
      <c r="M3017" s="143"/>
      <c r="N3017" s="61"/>
      <c r="O3017" s="314"/>
      <c r="Q3017" t="str">
        <f t="shared" si="950"/>
        <v/>
      </c>
      <c r="S3017" t="e">
        <f t="shared" ca="1" si="939"/>
        <v>#VALUE!</v>
      </c>
      <c r="T3017" t="e">
        <f t="shared" ca="1" si="956"/>
        <v>#VALUE!</v>
      </c>
      <c r="U3017">
        <f t="shared" si="940"/>
        <v>2952</v>
      </c>
      <c r="V3017">
        <v>246.16666666668601</v>
      </c>
      <c r="W3017">
        <f t="shared" si="941"/>
        <v>246</v>
      </c>
      <c r="X3017" t="str" cm="1">
        <f t="array" aca="1" ref="X3017" ca="1">IFERROR(INDEX('PC&amp;PD'!$A$1:$AS$19,ROW('PC&amp;PD'!$A$19),MATCH(INDIRECT(T3017),'PC&amp;PD'!$A$1:$AS$1,0)),"")</f>
        <v/>
      </c>
      <c r="AA3017" t="str">
        <f t="shared" si="951"/>
        <v/>
      </c>
      <c r="AB3017" t="str">
        <f t="shared" si="952"/>
        <v/>
      </c>
      <c r="AC3017" t="e">
        <f t="shared" ca="1" si="953"/>
        <v>#VALUE!</v>
      </c>
      <c r="AD3017" t="str" cm="1">
        <f t="array" aca="1" ref="AD3017" ca="1">IFERROR(IF((LEFT(INDIRECT("$F"&amp;$S3017),4))="GOTS",IF($G3017="Organic","GOTS_Organic_raw",(IF($G3017="Responsible","GOTS_Responsible",(IF($G3017="No Attribute (Conventional)","GOTS_conventional",(IF($G3017="Recycled Pre/Post-Consumer","GOTS_pre_post",(IF($G3017="In-Conversion","GOTS_in_conversion",(IF($G3017="Sustainably Sourced","Sustainably_sourced",(IF($G3017="Recycled pre-consumer organic","GOTS_recycled_organic",""))))))))))))),IF($G3017="Organic","Organic",(IF($G3017="Responsible","Responsible",(IF($G3017="No Attribute (Conventional)","No_Attribute_Conventional",(IF($G3017="Recycled Pre/Post-Consumer","Recycled_Pre_Post_Consumer",(IF($G3017="In-Conversion","In_Conversion",(IF($G3017="Recycled Pre-Consumer","Recycled_Pre_Consumer",(IF($G3017="Recycled Post-Consumer","Recycled_Post_Consumer",(IF($G3017="Sustainably Sourced","Sustainably_sourced",(IF($G3017="Recycled pre-consumer organic","GOTS_recycled_organic","")))))))))))))))))),"")</f>
        <v/>
      </c>
      <c r="AE3017" t="e" cm="1">
        <f t="array" aca="1" ref="AE3017" ca="1">IF($I3017="",IF(INDIRECT("$F"&amp;$S3017)="","",IF(LEFT(INDIRECT("$F"&amp;$S3017),3)="GRS","GRS_RCS_RM",IF((LEFT(INDIRECT("$F"&amp;$S3017),3))="RCS","GRS_RCS_RM",IF(INDIRECT("$F"&amp;$S3017)="OCS (No Label)","OCS_Conversion_RM",IF(LEFT(INDIRECT("$F"&amp;$S3017),3)="OCS","OCS_RM",IF(RIGHT(INDIRECT("$F"&amp;$S3017),10)="conversion","GOTS_RM_conversion",IF((LEFT(INDIRECT("$F"&amp;$S3017),4))="GOTS","GOTS_RM","Responsible_RM"))))))),"DELETERM")</f>
        <v>#VALUE!</v>
      </c>
      <c r="AF3017" t="e" cm="1">
        <f t="array" aca="1" ref="AF3017" ca="1">IF($S3017="","",INDIRECT("$Z"&amp;$S3017))</f>
        <v>#VALUE!</v>
      </c>
      <c r="AG3017" t="str">
        <f t="shared" si="954"/>
        <v/>
      </c>
      <c r="AH3017" t="str" cm="1">
        <f t="array" aca="1" ref="AH3017" ca="1">IFERROR(INDIRECT("$ag"&amp;S3017),"")</f>
        <v/>
      </c>
      <c r="AI3017" t="e" cm="1">
        <f t="array" aca="1" ref="AI3017" ca="1">INDIRECT("O"&amp;S3017)</f>
        <v>#VALUE!</v>
      </c>
      <c r="AJ3017" t="str">
        <f t="shared" si="955"/>
        <v/>
      </c>
    </row>
    <row r="3018" spans="1:36" ht="16.5" customHeight="1">
      <c r="A3018" s="129"/>
      <c r="B3018" s="134"/>
      <c r="C3018" s="135"/>
      <c r="D3018" s="146"/>
      <c r="E3018" s="146"/>
      <c r="F3018" s="135"/>
      <c r="G3018" s="147"/>
      <c r="H3018" s="147"/>
      <c r="I3018" s="147"/>
      <c r="J3018" s="147"/>
      <c r="K3018" s="38"/>
      <c r="L3018" s="143"/>
      <c r="M3018" s="143"/>
      <c r="N3018" s="61"/>
      <c r="O3018" s="314"/>
      <c r="Q3018" t="str">
        <f t="shared" si="950"/>
        <v/>
      </c>
      <c r="S3018" t="e">
        <f t="shared" ca="1" si="939"/>
        <v>#VALUE!</v>
      </c>
      <c r="T3018" t="e">
        <f t="shared" ca="1" si="956"/>
        <v>#VALUE!</v>
      </c>
      <c r="U3018">
        <f t="shared" si="940"/>
        <v>2952</v>
      </c>
      <c r="V3018">
        <v>246.25000000001901</v>
      </c>
      <c r="W3018">
        <f t="shared" si="941"/>
        <v>246</v>
      </c>
      <c r="X3018" t="str" cm="1">
        <f t="array" aca="1" ref="X3018" ca="1">IFERROR(INDEX('PC&amp;PD'!$A$1:$AS$19,ROW('PC&amp;PD'!$A$19),MATCH(INDIRECT(T3018),'PC&amp;PD'!$A$1:$AS$1,0)),"")</f>
        <v/>
      </c>
      <c r="AA3018" t="str">
        <f t="shared" si="951"/>
        <v/>
      </c>
      <c r="AB3018" t="str">
        <f t="shared" si="952"/>
        <v/>
      </c>
      <c r="AC3018" t="e">
        <f t="shared" ca="1" si="953"/>
        <v>#VALUE!</v>
      </c>
      <c r="AD3018" t="str" cm="1">
        <f t="array" aca="1" ref="AD3018" ca="1">IFERROR(IF((LEFT(INDIRECT("$F"&amp;$S3018),4))="GOTS",IF($G3018="Organic","GOTS_Organic_raw",(IF($G3018="Responsible","GOTS_Responsible",(IF($G3018="No Attribute (Conventional)","GOTS_conventional",(IF($G3018="Recycled Pre/Post-Consumer","GOTS_pre_post",(IF($G3018="In-Conversion","GOTS_in_conversion",(IF($G3018="Sustainably Sourced","Sustainably_sourced",(IF($G3018="Recycled pre-consumer organic","GOTS_recycled_organic",""))))))))))))),IF($G3018="Organic","Organic",(IF($G3018="Responsible","Responsible",(IF($G3018="No Attribute (Conventional)","No_Attribute_Conventional",(IF($G3018="Recycled Pre/Post-Consumer","Recycled_Pre_Post_Consumer",(IF($G3018="In-Conversion","In_Conversion",(IF($G3018="Recycled Pre-Consumer","Recycled_Pre_Consumer",(IF($G3018="Recycled Post-Consumer","Recycled_Post_Consumer",(IF($G3018="Sustainably Sourced","Sustainably_sourced",(IF($G3018="Recycled pre-consumer organic","GOTS_recycled_organic","")))))))))))))))))),"")</f>
        <v/>
      </c>
      <c r="AE3018" t="e" cm="1">
        <f t="array" aca="1" ref="AE3018" ca="1">IF($I3018="",IF(INDIRECT("$F"&amp;$S3018)="","",IF(LEFT(INDIRECT("$F"&amp;$S3018),3)="GRS","GRS_RCS_RM",IF((LEFT(INDIRECT("$F"&amp;$S3018),3))="RCS","GRS_RCS_RM",IF(INDIRECT("$F"&amp;$S3018)="OCS (No Label)","OCS_Conversion_RM",IF(LEFT(INDIRECT("$F"&amp;$S3018),3)="OCS","OCS_RM",IF(RIGHT(INDIRECT("$F"&amp;$S3018),10)="conversion","GOTS_RM_conversion",IF((LEFT(INDIRECT("$F"&amp;$S3018),4))="GOTS","GOTS_RM","Responsible_RM"))))))),"DELETERM")</f>
        <v>#VALUE!</v>
      </c>
      <c r="AF3018" t="e" cm="1">
        <f t="array" aca="1" ref="AF3018" ca="1">IF($S3018="","",INDIRECT("$Z"&amp;$S3018))</f>
        <v>#VALUE!</v>
      </c>
      <c r="AG3018" t="str">
        <f t="shared" si="954"/>
        <v/>
      </c>
      <c r="AH3018" t="str" cm="1">
        <f t="array" aca="1" ref="AH3018" ca="1">IFERROR(INDIRECT("$ag"&amp;S3018),"")</f>
        <v/>
      </c>
      <c r="AI3018" t="e" cm="1">
        <f t="array" aca="1" ref="AI3018" ca="1">INDIRECT("O"&amp;S3018)</f>
        <v>#VALUE!</v>
      </c>
      <c r="AJ3018" t="str">
        <f t="shared" si="955"/>
        <v/>
      </c>
    </row>
    <row r="3019" spans="1:36" ht="16.5" customHeight="1">
      <c r="A3019" s="129"/>
      <c r="B3019" s="134"/>
      <c r="C3019" s="135"/>
      <c r="D3019" s="146"/>
      <c r="E3019" s="146"/>
      <c r="F3019" s="135"/>
      <c r="G3019" s="147"/>
      <c r="H3019" s="147"/>
      <c r="I3019" s="147"/>
      <c r="J3019" s="147"/>
      <c r="K3019" s="38"/>
      <c r="L3019" s="143"/>
      <c r="M3019" s="143"/>
      <c r="N3019" s="61"/>
      <c r="O3019" s="314"/>
      <c r="Q3019" t="str">
        <f t="shared" si="950"/>
        <v/>
      </c>
      <c r="S3019" t="e">
        <f t="shared" ca="1" si="939"/>
        <v>#VALUE!</v>
      </c>
      <c r="T3019" t="e">
        <f t="shared" ca="1" si="956"/>
        <v>#VALUE!</v>
      </c>
      <c r="U3019">
        <f t="shared" si="940"/>
        <v>2952</v>
      </c>
      <c r="V3019">
        <v>246.33333333335301</v>
      </c>
      <c r="W3019">
        <f t="shared" si="941"/>
        <v>246</v>
      </c>
      <c r="X3019" t="str" cm="1">
        <f t="array" aca="1" ref="X3019" ca="1">IFERROR(INDEX('PC&amp;PD'!$A$1:$AS$19,ROW('PC&amp;PD'!$A$19),MATCH(INDIRECT(T3019),'PC&amp;PD'!$A$1:$AS$1,0)),"")</f>
        <v/>
      </c>
      <c r="AA3019" t="str">
        <f t="shared" si="951"/>
        <v/>
      </c>
      <c r="AB3019" t="str">
        <f t="shared" si="952"/>
        <v/>
      </c>
      <c r="AC3019" t="e">
        <f t="shared" ca="1" si="953"/>
        <v>#VALUE!</v>
      </c>
      <c r="AD3019" t="str" cm="1">
        <f t="array" aca="1" ref="AD3019" ca="1">IFERROR(IF((LEFT(INDIRECT("$F"&amp;$S3019),4))="GOTS",IF($G3019="Organic","GOTS_Organic_raw",(IF($G3019="Responsible","GOTS_Responsible",(IF($G3019="No Attribute (Conventional)","GOTS_conventional",(IF($G3019="Recycled Pre/Post-Consumer","GOTS_pre_post",(IF($G3019="In-Conversion","GOTS_in_conversion",(IF($G3019="Sustainably Sourced","Sustainably_sourced",(IF($G3019="Recycled pre-consumer organic","GOTS_recycled_organic",""))))))))))))),IF($G3019="Organic","Organic",(IF($G3019="Responsible","Responsible",(IF($G3019="No Attribute (Conventional)","No_Attribute_Conventional",(IF($G3019="Recycled Pre/Post-Consumer","Recycled_Pre_Post_Consumer",(IF($G3019="In-Conversion","In_Conversion",(IF($G3019="Recycled Pre-Consumer","Recycled_Pre_Consumer",(IF($G3019="Recycled Post-Consumer","Recycled_Post_Consumer",(IF($G3019="Sustainably Sourced","Sustainably_sourced",(IF($G3019="Recycled pre-consumer organic","GOTS_recycled_organic","")))))))))))))))))),"")</f>
        <v/>
      </c>
      <c r="AE3019" t="e" cm="1">
        <f t="array" aca="1" ref="AE3019" ca="1">IF($I3019="",IF(INDIRECT("$F"&amp;$S3019)="","",IF(LEFT(INDIRECT("$F"&amp;$S3019),3)="GRS","GRS_RCS_RM",IF((LEFT(INDIRECT("$F"&amp;$S3019),3))="RCS","GRS_RCS_RM",IF(INDIRECT("$F"&amp;$S3019)="OCS (No Label)","OCS_Conversion_RM",IF(LEFT(INDIRECT("$F"&amp;$S3019),3)="OCS","OCS_RM",IF(RIGHT(INDIRECT("$F"&amp;$S3019),10)="conversion","GOTS_RM_conversion",IF((LEFT(INDIRECT("$F"&amp;$S3019),4))="GOTS","GOTS_RM","Responsible_RM"))))))),"DELETERM")</f>
        <v>#VALUE!</v>
      </c>
      <c r="AF3019" t="e" cm="1">
        <f t="array" aca="1" ref="AF3019" ca="1">IF($S3019="","",INDIRECT("$Z"&amp;$S3019))</f>
        <v>#VALUE!</v>
      </c>
      <c r="AG3019" t="str">
        <f t="shared" si="954"/>
        <v/>
      </c>
      <c r="AH3019" t="str" cm="1">
        <f t="array" aca="1" ref="AH3019" ca="1">IFERROR(INDIRECT("$ag"&amp;S3019),"")</f>
        <v/>
      </c>
      <c r="AI3019" t="e" cm="1">
        <f t="array" aca="1" ref="AI3019" ca="1">INDIRECT("O"&amp;S3019)</f>
        <v>#VALUE!</v>
      </c>
      <c r="AJ3019" t="str">
        <f t="shared" si="955"/>
        <v/>
      </c>
    </row>
    <row r="3020" spans="1:36" ht="16.5" customHeight="1">
      <c r="A3020" s="129"/>
      <c r="B3020" s="134"/>
      <c r="C3020" s="135"/>
      <c r="D3020" s="146"/>
      <c r="E3020" s="146"/>
      <c r="F3020" s="135"/>
      <c r="G3020" s="147"/>
      <c r="H3020" s="147"/>
      <c r="I3020" s="147"/>
      <c r="J3020" s="147"/>
      <c r="K3020" s="38"/>
      <c r="L3020" s="143"/>
      <c r="M3020" s="143"/>
      <c r="N3020" s="61"/>
      <c r="O3020" s="314"/>
      <c r="Q3020" t="str">
        <f t="shared" si="950"/>
        <v/>
      </c>
      <c r="S3020" t="e">
        <f t="shared" ref="S3020:S3083" ca="1" si="959">IF(INDIRECT("A"&amp;$S$63+$U3020)&lt;&gt;"",$S$63+$U3020,"")</f>
        <v>#VALUE!</v>
      </c>
      <c r="T3020" t="e">
        <f t="shared" ca="1" si="956"/>
        <v>#VALUE!</v>
      </c>
      <c r="U3020">
        <f t="shared" ref="U3020:U3083" si="960">(12*W3020)</f>
        <v>2952</v>
      </c>
      <c r="V3020">
        <v>246.41666666668601</v>
      </c>
      <c r="W3020">
        <f t="shared" si="941"/>
        <v>246</v>
      </c>
      <c r="X3020" t="str" cm="1">
        <f t="array" aca="1" ref="X3020" ca="1">IFERROR(INDEX('PC&amp;PD'!$A$1:$AS$19,ROW('PC&amp;PD'!$A$19),MATCH(INDIRECT(T3020),'PC&amp;PD'!$A$1:$AS$1,0)),"")</f>
        <v/>
      </c>
      <c r="AA3020" t="str">
        <f t="shared" si="951"/>
        <v/>
      </c>
      <c r="AB3020" t="str">
        <f t="shared" si="952"/>
        <v/>
      </c>
      <c r="AC3020" t="e">
        <f t="shared" ca="1" si="953"/>
        <v>#VALUE!</v>
      </c>
      <c r="AD3020" t="str" cm="1">
        <f t="array" aca="1" ref="AD3020" ca="1">IFERROR(IF((LEFT(INDIRECT("$F"&amp;$S3020),4))="GOTS",IF($G3020="Organic","GOTS_Organic_raw",(IF($G3020="Responsible","GOTS_Responsible",(IF($G3020="No Attribute (Conventional)","GOTS_conventional",(IF($G3020="Recycled Pre/Post-Consumer","GOTS_pre_post",(IF($G3020="In-Conversion","GOTS_in_conversion",(IF($G3020="Sustainably Sourced","Sustainably_sourced",(IF($G3020="Recycled pre-consumer organic","GOTS_recycled_organic",""))))))))))))),IF($G3020="Organic","Organic",(IF($G3020="Responsible","Responsible",(IF($G3020="No Attribute (Conventional)","No_Attribute_Conventional",(IF($G3020="Recycled Pre/Post-Consumer","Recycled_Pre_Post_Consumer",(IF($G3020="In-Conversion","In_Conversion",(IF($G3020="Recycled Pre-Consumer","Recycled_Pre_Consumer",(IF($G3020="Recycled Post-Consumer","Recycled_Post_Consumer",(IF($G3020="Sustainably Sourced","Sustainably_sourced",(IF($G3020="Recycled pre-consumer organic","GOTS_recycled_organic","")))))))))))))))))),"")</f>
        <v/>
      </c>
      <c r="AE3020" t="e" cm="1">
        <f t="array" aca="1" ref="AE3020" ca="1">IF($I3020="",IF(INDIRECT("$F"&amp;$S3020)="","",IF(LEFT(INDIRECT("$F"&amp;$S3020),3)="GRS","GRS_RCS_RM",IF((LEFT(INDIRECT("$F"&amp;$S3020),3))="RCS","GRS_RCS_RM",IF(INDIRECT("$F"&amp;$S3020)="OCS (No Label)","OCS_Conversion_RM",IF(LEFT(INDIRECT("$F"&amp;$S3020),3)="OCS","OCS_RM",IF(RIGHT(INDIRECT("$F"&amp;$S3020),10)="conversion","GOTS_RM_conversion",IF((LEFT(INDIRECT("$F"&amp;$S3020),4))="GOTS","GOTS_RM","Responsible_RM"))))))),"DELETERM")</f>
        <v>#VALUE!</v>
      </c>
      <c r="AF3020" t="e" cm="1">
        <f t="array" aca="1" ref="AF3020" ca="1">IF($S3020="","",INDIRECT("$Z"&amp;$S3020))</f>
        <v>#VALUE!</v>
      </c>
      <c r="AG3020" t="str">
        <f t="shared" si="954"/>
        <v/>
      </c>
      <c r="AH3020" t="str" cm="1">
        <f t="array" aca="1" ref="AH3020" ca="1">IFERROR(INDIRECT("$ag"&amp;S3020),"")</f>
        <v/>
      </c>
      <c r="AI3020" t="e" cm="1">
        <f t="array" aca="1" ref="AI3020" ca="1">INDIRECT("O"&amp;S3020)</f>
        <v>#VALUE!</v>
      </c>
      <c r="AJ3020" t="str">
        <f t="shared" si="955"/>
        <v/>
      </c>
    </row>
    <row r="3021" spans="1:36" ht="16.5" customHeight="1">
      <c r="A3021" s="130"/>
      <c r="B3021" s="136"/>
      <c r="C3021" s="137"/>
      <c r="D3021" s="146"/>
      <c r="E3021" s="146"/>
      <c r="F3021" s="137"/>
      <c r="G3021" s="147"/>
      <c r="H3021" s="147"/>
      <c r="I3021" s="147"/>
      <c r="J3021" s="147"/>
      <c r="K3021" s="38"/>
      <c r="L3021" s="144"/>
      <c r="M3021" s="144"/>
      <c r="N3021" s="61"/>
      <c r="O3021" s="314"/>
      <c r="Q3021" t="str">
        <f t="shared" si="950"/>
        <v/>
      </c>
      <c r="S3021" t="e">
        <f t="shared" ca="1" si="959"/>
        <v>#VALUE!</v>
      </c>
      <c r="T3021" t="e">
        <f t="shared" ca="1" si="956"/>
        <v>#VALUE!</v>
      </c>
      <c r="U3021">
        <f t="shared" si="960"/>
        <v>2952</v>
      </c>
      <c r="V3021">
        <v>246.50000000001901</v>
      </c>
      <c r="W3021">
        <f t="shared" si="941"/>
        <v>246</v>
      </c>
      <c r="X3021" t="str" cm="1">
        <f t="array" aca="1" ref="X3021" ca="1">IFERROR(INDEX('PC&amp;PD'!$A$1:$AS$19,ROW('PC&amp;PD'!$A$19),MATCH(INDIRECT(T3021),'PC&amp;PD'!$A$1:$AS$1,0)),"")</f>
        <v/>
      </c>
      <c r="AA3021" t="str">
        <f t="shared" si="951"/>
        <v/>
      </c>
      <c r="AB3021" t="str">
        <f t="shared" si="952"/>
        <v/>
      </c>
      <c r="AC3021" t="e">
        <f t="shared" ca="1" si="953"/>
        <v>#VALUE!</v>
      </c>
      <c r="AD3021" t="str" cm="1">
        <f t="array" aca="1" ref="AD3021" ca="1">IFERROR(IF((LEFT(INDIRECT("$F"&amp;$S3021),4))="GOTS",IF($G3021="Organic","GOTS_Organic_raw",(IF($G3021="Responsible","GOTS_Responsible",(IF($G3021="No Attribute (Conventional)","GOTS_conventional",(IF($G3021="Recycled Pre/Post-Consumer","GOTS_pre_post",(IF($G3021="In-Conversion","GOTS_in_conversion",(IF($G3021="Sustainably Sourced","Sustainably_sourced",(IF($G3021="Recycled pre-consumer organic","GOTS_recycled_organic",""))))))))))))),IF($G3021="Organic","Organic",(IF($G3021="Responsible","Responsible",(IF($G3021="No Attribute (Conventional)","No_Attribute_Conventional",(IF($G3021="Recycled Pre/Post-Consumer","Recycled_Pre_Post_Consumer",(IF($G3021="In-Conversion","In_Conversion",(IF($G3021="Recycled Pre-Consumer","Recycled_Pre_Consumer",(IF($G3021="Recycled Post-Consumer","Recycled_Post_Consumer",(IF($G3021="Sustainably Sourced","Sustainably_sourced",(IF($G3021="Recycled pre-consumer organic","GOTS_recycled_organic","")))))))))))))))))),"")</f>
        <v/>
      </c>
      <c r="AE3021" t="e" cm="1">
        <f t="array" aca="1" ref="AE3021" ca="1">IF($I3021="",IF(INDIRECT("$F"&amp;$S3021)="","",IF(LEFT(INDIRECT("$F"&amp;$S3021),3)="GRS","GRS_RCS_RM",IF((LEFT(INDIRECT("$F"&amp;$S3021),3))="RCS","GRS_RCS_RM",IF(INDIRECT("$F"&amp;$S3021)="OCS (No Label)","OCS_Conversion_RM",IF(LEFT(INDIRECT("$F"&amp;$S3021),3)="OCS","OCS_RM",IF(RIGHT(INDIRECT("$F"&amp;$S3021),10)="conversion","GOTS_RM_conversion",IF((LEFT(INDIRECT("$F"&amp;$S3021),4))="GOTS","GOTS_RM","Responsible_RM"))))))),"DELETERM")</f>
        <v>#VALUE!</v>
      </c>
      <c r="AF3021" t="e" cm="1">
        <f t="array" aca="1" ref="AF3021" ca="1">IF($S3021="","",INDIRECT("$Z"&amp;$S3021))</f>
        <v>#VALUE!</v>
      </c>
      <c r="AG3021" t="str">
        <f t="shared" si="954"/>
        <v/>
      </c>
      <c r="AH3021" t="str" cm="1">
        <f t="array" aca="1" ref="AH3021" ca="1">IFERROR(INDIRECT("$ag"&amp;S3021),"")</f>
        <v/>
      </c>
      <c r="AI3021" t="e" cm="1">
        <f t="array" aca="1" ref="AI3021" ca="1">INDIRECT("O"&amp;S3021)</f>
        <v>#VALUE!</v>
      </c>
      <c r="AJ3021" t="str">
        <f t="shared" si="955"/>
        <v/>
      </c>
    </row>
    <row r="3022" spans="1:36" ht="16.5" customHeight="1">
      <c r="A3022" s="130"/>
      <c r="B3022" s="136"/>
      <c r="C3022" s="137"/>
      <c r="D3022" s="146"/>
      <c r="E3022" s="146"/>
      <c r="F3022" s="137"/>
      <c r="G3022" s="147"/>
      <c r="H3022" s="147"/>
      <c r="I3022" s="147"/>
      <c r="J3022" s="147"/>
      <c r="K3022" s="38"/>
      <c r="L3022" s="144"/>
      <c r="M3022" s="144"/>
      <c r="N3022" s="61"/>
      <c r="O3022" s="314"/>
      <c r="Q3022" t="str">
        <f t="shared" si="950"/>
        <v/>
      </c>
      <c r="S3022" t="e">
        <f t="shared" ca="1" si="959"/>
        <v>#VALUE!</v>
      </c>
      <c r="T3022" t="e">
        <f t="shared" ca="1" si="956"/>
        <v>#VALUE!</v>
      </c>
      <c r="U3022">
        <f t="shared" si="960"/>
        <v>2952</v>
      </c>
      <c r="V3022">
        <v>246.58333333335301</v>
      </c>
      <c r="W3022">
        <f t="shared" si="941"/>
        <v>246</v>
      </c>
      <c r="X3022" t="str" cm="1">
        <f t="array" aca="1" ref="X3022" ca="1">IFERROR(INDEX('PC&amp;PD'!$A$1:$AS$19,ROW('PC&amp;PD'!$A$19),MATCH(INDIRECT(T3022),'PC&amp;PD'!$A$1:$AS$1,0)),"")</f>
        <v/>
      </c>
      <c r="AA3022" t="str">
        <f t="shared" si="951"/>
        <v/>
      </c>
      <c r="AB3022" t="str">
        <f t="shared" si="952"/>
        <v/>
      </c>
      <c r="AC3022" t="e">
        <f t="shared" ca="1" si="953"/>
        <v>#VALUE!</v>
      </c>
      <c r="AD3022" t="str" cm="1">
        <f t="array" aca="1" ref="AD3022" ca="1">IFERROR(IF((LEFT(INDIRECT("$F"&amp;$S3022),4))="GOTS",IF($G3022="Organic","GOTS_Organic_raw",(IF($G3022="Responsible","GOTS_Responsible",(IF($G3022="No Attribute (Conventional)","GOTS_conventional",(IF($G3022="Recycled Pre/Post-Consumer","GOTS_pre_post",(IF($G3022="In-Conversion","GOTS_in_conversion",(IF($G3022="Sustainably Sourced","Sustainably_sourced",(IF($G3022="Recycled pre-consumer organic","GOTS_recycled_organic",""))))))))))))),IF($G3022="Organic","Organic",(IF($G3022="Responsible","Responsible",(IF($G3022="No Attribute (Conventional)","No_Attribute_Conventional",(IF($G3022="Recycled Pre/Post-Consumer","Recycled_Pre_Post_Consumer",(IF($G3022="In-Conversion","In_Conversion",(IF($G3022="Recycled Pre-Consumer","Recycled_Pre_Consumer",(IF($G3022="Recycled Post-Consumer","Recycled_Post_Consumer",(IF($G3022="Sustainably Sourced","Sustainably_sourced",(IF($G3022="Recycled pre-consumer organic","GOTS_recycled_organic","")))))))))))))))))),"")</f>
        <v/>
      </c>
      <c r="AE3022" t="e" cm="1">
        <f t="array" aca="1" ref="AE3022" ca="1">IF($I3022="",IF(INDIRECT("$F"&amp;$S3022)="","",IF(LEFT(INDIRECT("$F"&amp;$S3022),3)="GRS","GRS_RCS_RM",IF((LEFT(INDIRECT("$F"&amp;$S3022),3))="RCS","GRS_RCS_RM",IF(INDIRECT("$F"&amp;$S3022)="OCS (No Label)","OCS_Conversion_RM",IF(LEFT(INDIRECT("$F"&amp;$S3022),3)="OCS","OCS_RM",IF(RIGHT(INDIRECT("$F"&amp;$S3022),10)="conversion","GOTS_RM_conversion",IF((LEFT(INDIRECT("$F"&amp;$S3022),4))="GOTS","GOTS_RM","Responsible_RM"))))))),"DELETERM")</f>
        <v>#VALUE!</v>
      </c>
      <c r="AF3022" t="e" cm="1">
        <f t="array" aca="1" ref="AF3022" ca="1">IF($S3022="","",INDIRECT("$Z"&amp;$S3022))</f>
        <v>#VALUE!</v>
      </c>
      <c r="AG3022" t="str">
        <f t="shared" si="954"/>
        <v/>
      </c>
      <c r="AH3022" t="str" cm="1">
        <f t="array" aca="1" ref="AH3022" ca="1">IFERROR(INDIRECT("$ag"&amp;S3022),"")</f>
        <v/>
      </c>
      <c r="AI3022" t="e" cm="1">
        <f t="array" aca="1" ref="AI3022" ca="1">INDIRECT("O"&amp;S3022)</f>
        <v>#VALUE!</v>
      </c>
      <c r="AJ3022" t="str">
        <f t="shared" si="955"/>
        <v/>
      </c>
    </row>
    <row r="3023" spans="1:36" ht="16.5" customHeight="1">
      <c r="A3023" s="130"/>
      <c r="B3023" s="136"/>
      <c r="C3023" s="137"/>
      <c r="D3023" s="146"/>
      <c r="E3023" s="146"/>
      <c r="F3023" s="137"/>
      <c r="G3023" s="147"/>
      <c r="H3023" s="147"/>
      <c r="I3023" s="147"/>
      <c r="J3023" s="147"/>
      <c r="K3023" s="38"/>
      <c r="L3023" s="144"/>
      <c r="M3023" s="144"/>
      <c r="N3023" s="61"/>
      <c r="O3023" s="314"/>
      <c r="Q3023" t="str">
        <f t="shared" si="950"/>
        <v/>
      </c>
      <c r="S3023" t="e">
        <f t="shared" ca="1" si="959"/>
        <v>#VALUE!</v>
      </c>
      <c r="T3023" t="e">
        <f t="shared" ca="1" si="956"/>
        <v>#VALUE!</v>
      </c>
      <c r="U3023">
        <f t="shared" si="960"/>
        <v>2952</v>
      </c>
      <c r="V3023">
        <v>246.66666666668601</v>
      </c>
      <c r="W3023">
        <f t="shared" si="941"/>
        <v>246</v>
      </c>
      <c r="X3023" t="str" cm="1">
        <f t="array" aca="1" ref="X3023" ca="1">IFERROR(INDEX('PC&amp;PD'!$A$1:$AS$19,ROW('PC&amp;PD'!$A$19),MATCH(INDIRECT(T3023),'PC&amp;PD'!$A$1:$AS$1,0)),"")</f>
        <v/>
      </c>
      <c r="AA3023" t="str">
        <f t="shared" si="951"/>
        <v/>
      </c>
      <c r="AB3023" t="str">
        <f t="shared" si="952"/>
        <v/>
      </c>
      <c r="AC3023" t="e">
        <f t="shared" ca="1" si="953"/>
        <v>#VALUE!</v>
      </c>
      <c r="AD3023" t="str" cm="1">
        <f t="array" aca="1" ref="AD3023" ca="1">IFERROR(IF((LEFT(INDIRECT("$F"&amp;$S3023),4))="GOTS",IF($G3023="Organic","GOTS_Organic_raw",(IF($G3023="Responsible","GOTS_Responsible",(IF($G3023="No Attribute (Conventional)","GOTS_conventional",(IF($G3023="Recycled Pre/Post-Consumer","GOTS_pre_post",(IF($G3023="In-Conversion","GOTS_in_conversion",(IF($G3023="Sustainably Sourced","Sustainably_sourced",(IF($G3023="Recycled pre-consumer organic","GOTS_recycled_organic",""))))))))))))),IF($G3023="Organic","Organic",(IF($G3023="Responsible","Responsible",(IF($G3023="No Attribute (Conventional)","No_Attribute_Conventional",(IF($G3023="Recycled Pre/Post-Consumer","Recycled_Pre_Post_Consumer",(IF($G3023="In-Conversion","In_Conversion",(IF($G3023="Recycled Pre-Consumer","Recycled_Pre_Consumer",(IF($G3023="Recycled Post-Consumer","Recycled_Post_Consumer",(IF($G3023="Sustainably Sourced","Sustainably_sourced",(IF($G3023="Recycled pre-consumer organic","GOTS_recycled_organic","")))))))))))))))))),"")</f>
        <v/>
      </c>
      <c r="AE3023" t="e" cm="1">
        <f t="array" aca="1" ref="AE3023" ca="1">IF($I3023="",IF(INDIRECT("$F"&amp;$S3023)="","",IF(LEFT(INDIRECT("$F"&amp;$S3023),3)="GRS","GRS_RCS_RM",IF((LEFT(INDIRECT("$F"&amp;$S3023),3))="RCS","GRS_RCS_RM",IF(INDIRECT("$F"&amp;$S3023)="OCS (No Label)","OCS_Conversion_RM",IF(LEFT(INDIRECT("$F"&amp;$S3023),3)="OCS","OCS_RM",IF(RIGHT(INDIRECT("$F"&amp;$S3023),10)="conversion","GOTS_RM_conversion",IF((LEFT(INDIRECT("$F"&amp;$S3023),4))="GOTS","GOTS_RM","Responsible_RM"))))))),"DELETERM")</f>
        <v>#VALUE!</v>
      </c>
      <c r="AF3023" t="e" cm="1">
        <f t="array" aca="1" ref="AF3023" ca="1">IF($S3023="","",INDIRECT("$Z"&amp;$S3023))</f>
        <v>#VALUE!</v>
      </c>
      <c r="AG3023" t="str">
        <f t="shared" si="954"/>
        <v/>
      </c>
      <c r="AH3023" t="str" cm="1">
        <f t="array" aca="1" ref="AH3023" ca="1">IFERROR(INDIRECT("$ag"&amp;S3023),"")</f>
        <v/>
      </c>
      <c r="AI3023" t="e" cm="1">
        <f t="array" aca="1" ref="AI3023" ca="1">INDIRECT("O"&amp;S3023)</f>
        <v>#VALUE!</v>
      </c>
      <c r="AJ3023" t="str">
        <f t="shared" si="955"/>
        <v/>
      </c>
    </row>
    <row r="3024" spans="1:36" ht="16.5" customHeight="1">
      <c r="A3024" s="130"/>
      <c r="B3024" s="136"/>
      <c r="C3024" s="137"/>
      <c r="D3024" s="146"/>
      <c r="E3024" s="146"/>
      <c r="F3024" s="137"/>
      <c r="G3024" s="147"/>
      <c r="H3024" s="147"/>
      <c r="I3024" s="147"/>
      <c r="J3024" s="147"/>
      <c r="K3024" s="38"/>
      <c r="L3024" s="144"/>
      <c r="M3024" s="144"/>
      <c r="N3024" s="61"/>
      <c r="O3024" s="314"/>
      <c r="Q3024" t="str">
        <f t="shared" si="950"/>
        <v/>
      </c>
      <c r="S3024" t="e">
        <f t="shared" ca="1" si="959"/>
        <v>#VALUE!</v>
      </c>
      <c r="T3024" t="e">
        <f t="shared" ca="1" si="956"/>
        <v>#VALUE!</v>
      </c>
      <c r="U3024">
        <f t="shared" si="960"/>
        <v>2952</v>
      </c>
      <c r="V3024">
        <v>246.75000000001901</v>
      </c>
      <c r="W3024">
        <f t="shared" si="941"/>
        <v>246</v>
      </c>
      <c r="X3024" t="str" cm="1">
        <f t="array" aca="1" ref="X3024" ca="1">IFERROR(INDEX('PC&amp;PD'!$A$1:$AS$19,ROW('PC&amp;PD'!$A$19),MATCH(INDIRECT(T3024),'PC&amp;PD'!$A$1:$AS$1,0)),"")</f>
        <v/>
      </c>
      <c r="AA3024" t="str">
        <f t="shared" si="951"/>
        <v/>
      </c>
      <c r="AB3024" t="str">
        <f t="shared" si="952"/>
        <v/>
      </c>
      <c r="AC3024" t="e">
        <f t="shared" ca="1" si="953"/>
        <v>#VALUE!</v>
      </c>
      <c r="AD3024" t="str" cm="1">
        <f t="array" aca="1" ref="AD3024" ca="1">IFERROR(IF((LEFT(INDIRECT("$F"&amp;$S3024),4))="GOTS",IF($G3024="Organic","GOTS_Organic_raw",(IF($G3024="Responsible","GOTS_Responsible",(IF($G3024="No Attribute (Conventional)","GOTS_conventional",(IF($G3024="Recycled Pre/Post-Consumer","GOTS_pre_post",(IF($G3024="In-Conversion","GOTS_in_conversion",(IF($G3024="Sustainably Sourced","Sustainably_sourced",(IF($G3024="Recycled pre-consumer organic","GOTS_recycled_organic",""))))))))))))),IF($G3024="Organic","Organic",(IF($G3024="Responsible","Responsible",(IF($G3024="No Attribute (Conventional)","No_Attribute_Conventional",(IF($G3024="Recycled Pre/Post-Consumer","Recycled_Pre_Post_Consumer",(IF($G3024="In-Conversion","In_Conversion",(IF($G3024="Recycled Pre-Consumer","Recycled_Pre_Consumer",(IF($G3024="Recycled Post-Consumer","Recycled_Post_Consumer",(IF($G3024="Sustainably Sourced","Sustainably_sourced",(IF($G3024="Recycled pre-consumer organic","GOTS_recycled_organic","")))))))))))))))))),"")</f>
        <v/>
      </c>
      <c r="AE3024" t="e" cm="1">
        <f t="array" aca="1" ref="AE3024" ca="1">IF($I3024="",IF(INDIRECT("$F"&amp;$S3024)="","",IF(LEFT(INDIRECT("$F"&amp;$S3024),3)="GRS","GRS_RCS_RM",IF((LEFT(INDIRECT("$F"&amp;$S3024),3))="RCS","GRS_RCS_RM",IF(INDIRECT("$F"&amp;$S3024)="OCS (No Label)","OCS_Conversion_RM",IF(LEFT(INDIRECT("$F"&amp;$S3024),3)="OCS","OCS_RM",IF(RIGHT(INDIRECT("$F"&amp;$S3024),10)="conversion","GOTS_RM_conversion",IF((LEFT(INDIRECT("$F"&amp;$S3024),4))="GOTS","GOTS_RM","Responsible_RM"))))))),"DELETERM")</f>
        <v>#VALUE!</v>
      </c>
      <c r="AF3024" t="e" cm="1">
        <f t="array" aca="1" ref="AF3024" ca="1">IF($S3024="","",INDIRECT("$Z"&amp;$S3024))</f>
        <v>#VALUE!</v>
      </c>
      <c r="AG3024" t="str">
        <f t="shared" si="954"/>
        <v/>
      </c>
      <c r="AH3024" t="str" cm="1">
        <f t="array" aca="1" ref="AH3024" ca="1">IFERROR(INDIRECT("$ag"&amp;S3024),"")</f>
        <v/>
      </c>
      <c r="AI3024" t="e" cm="1">
        <f t="array" aca="1" ref="AI3024" ca="1">INDIRECT("O"&amp;S3024)</f>
        <v>#VALUE!</v>
      </c>
      <c r="AJ3024" t="str">
        <f t="shared" si="955"/>
        <v/>
      </c>
    </row>
    <row r="3025" spans="1:36" ht="16.5" customHeight="1">
      <c r="A3025" s="130"/>
      <c r="B3025" s="136"/>
      <c r="C3025" s="137"/>
      <c r="D3025" s="146"/>
      <c r="E3025" s="146"/>
      <c r="F3025" s="137"/>
      <c r="G3025" s="147"/>
      <c r="H3025" s="147"/>
      <c r="I3025" s="147"/>
      <c r="J3025" s="147"/>
      <c r="K3025" s="38"/>
      <c r="L3025" s="144"/>
      <c r="M3025" s="144"/>
      <c r="N3025" s="61"/>
      <c r="O3025" s="314"/>
      <c r="Q3025" t="str">
        <f t="shared" si="950"/>
        <v/>
      </c>
      <c r="S3025" t="e">
        <f t="shared" ca="1" si="959"/>
        <v>#VALUE!</v>
      </c>
      <c r="T3025" t="e">
        <f t="shared" ca="1" si="956"/>
        <v>#VALUE!</v>
      </c>
      <c r="U3025">
        <f t="shared" si="960"/>
        <v>2952</v>
      </c>
      <c r="V3025">
        <v>246.83333333335301</v>
      </c>
      <c r="W3025">
        <f t="shared" si="941"/>
        <v>246</v>
      </c>
      <c r="X3025" t="str" cm="1">
        <f t="array" aca="1" ref="X3025" ca="1">IFERROR(INDEX('PC&amp;PD'!$A$1:$AS$19,ROW('PC&amp;PD'!$A$19),MATCH(INDIRECT(T3025),'PC&amp;PD'!$A$1:$AS$1,0)),"")</f>
        <v/>
      </c>
      <c r="AA3025" t="str">
        <f t="shared" si="951"/>
        <v/>
      </c>
      <c r="AB3025" t="str">
        <f t="shared" si="952"/>
        <v/>
      </c>
      <c r="AC3025" t="e">
        <f t="shared" ca="1" si="953"/>
        <v>#VALUE!</v>
      </c>
      <c r="AD3025" t="str" cm="1">
        <f t="array" aca="1" ref="AD3025" ca="1">IFERROR(IF((LEFT(INDIRECT("$F"&amp;$S3025),4))="GOTS",IF($G3025="Organic","GOTS_Organic_raw",(IF($G3025="Responsible","GOTS_Responsible",(IF($G3025="No Attribute (Conventional)","GOTS_conventional",(IF($G3025="Recycled Pre/Post-Consumer","GOTS_pre_post",(IF($G3025="In-Conversion","GOTS_in_conversion",(IF($G3025="Sustainably Sourced","Sustainably_sourced",(IF($G3025="Recycled pre-consumer organic","GOTS_recycled_organic",""))))))))))))),IF($G3025="Organic","Organic",(IF($G3025="Responsible","Responsible",(IF($G3025="No Attribute (Conventional)","No_Attribute_Conventional",(IF($G3025="Recycled Pre/Post-Consumer","Recycled_Pre_Post_Consumer",(IF($G3025="In-Conversion","In_Conversion",(IF($G3025="Recycled Pre-Consumer","Recycled_Pre_Consumer",(IF($G3025="Recycled Post-Consumer","Recycled_Post_Consumer",(IF($G3025="Sustainably Sourced","Sustainably_sourced",(IF($G3025="Recycled pre-consumer organic","GOTS_recycled_organic","")))))))))))))))))),"")</f>
        <v/>
      </c>
      <c r="AE3025" t="e" cm="1">
        <f t="array" aca="1" ref="AE3025" ca="1">IF($I3025="",IF(INDIRECT("$F"&amp;$S3025)="","",IF(LEFT(INDIRECT("$F"&amp;$S3025),3)="GRS","GRS_RCS_RM",IF((LEFT(INDIRECT("$F"&amp;$S3025),3))="RCS","GRS_RCS_RM",IF(INDIRECT("$F"&amp;$S3025)="OCS (No Label)","OCS_Conversion_RM",IF(LEFT(INDIRECT("$F"&amp;$S3025),3)="OCS","OCS_RM",IF(RIGHT(INDIRECT("$F"&amp;$S3025),10)="conversion","GOTS_RM_conversion",IF((LEFT(INDIRECT("$F"&amp;$S3025),4))="GOTS","GOTS_RM","Responsible_RM"))))))),"DELETERM")</f>
        <v>#VALUE!</v>
      </c>
      <c r="AF3025" t="e" cm="1">
        <f t="array" aca="1" ref="AF3025" ca="1">IF($S3025="","",INDIRECT("$Z"&amp;$S3025))</f>
        <v>#VALUE!</v>
      </c>
      <c r="AG3025" t="str">
        <f t="shared" si="954"/>
        <v/>
      </c>
      <c r="AH3025" t="str" cm="1">
        <f t="array" aca="1" ref="AH3025" ca="1">IFERROR(INDIRECT("$ag"&amp;S3025),"")</f>
        <v/>
      </c>
      <c r="AI3025" t="e" cm="1">
        <f t="array" aca="1" ref="AI3025" ca="1">INDIRECT("O"&amp;S3025)</f>
        <v>#VALUE!</v>
      </c>
      <c r="AJ3025" t="str">
        <f t="shared" si="955"/>
        <v/>
      </c>
    </row>
    <row r="3026" spans="1:36" ht="16.5" customHeight="1" thickBot="1">
      <c r="A3026" s="131"/>
      <c r="B3026" s="138"/>
      <c r="C3026" s="139"/>
      <c r="D3026" s="148"/>
      <c r="E3026" s="148"/>
      <c r="F3026" s="139"/>
      <c r="G3026" s="149"/>
      <c r="H3026" s="149"/>
      <c r="I3026" s="149"/>
      <c r="J3026" s="149"/>
      <c r="K3026" s="39"/>
      <c r="L3026" s="145"/>
      <c r="M3026" s="145"/>
      <c r="N3026" s="62"/>
      <c r="O3026" s="315"/>
      <c r="Q3026" t="str">
        <f t="shared" si="950"/>
        <v/>
      </c>
      <c r="S3026" t="e">
        <f t="shared" ca="1" si="959"/>
        <v>#VALUE!</v>
      </c>
      <c r="T3026" t="e">
        <f t="shared" ca="1" si="956"/>
        <v>#VALUE!</v>
      </c>
      <c r="U3026">
        <f t="shared" si="960"/>
        <v>2952</v>
      </c>
      <c r="V3026">
        <v>246.91666666668601</v>
      </c>
      <c r="W3026">
        <f t="shared" si="941"/>
        <v>246</v>
      </c>
      <c r="X3026" t="str" cm="1">
        <f t="array" aca="1" ref="X3026" ca="1">IFERROR(INDEX('PC&amp;PD'!$A$1:$AS$19,ROW('PC&amp;PD'!$A$19),MATCH(INDIRECT(T3026),'PC&amp;PD'!$A$1:$AS$1,0)),"")</f>
        <v/>
      </c>
      <c r="AA3026" t="str">
        <f t="shared" si="951"/>
        <v/>
      </c>
      <c r="AB3026" t="str">
        <f t="shared" si="952"/>
        <v/>
      </c>
      <c r="AC3026" t="e">
        <f t="shared" ca="1" si="953"/>
        <v>#VALUE!</v>
      </c>
      <c r="AD3026" t="str" cm="1">
        <f t="array" aca="1" ref="AD3026" ca="1">IFERROR(IF((LEFT(INDIRECT("$F"&amp;$S3026),4))="GOTS",IF($G3026="Organic","GOTS_Organic_raw",(IF($G3026="Responsible","GOTS_Responsible",(IF($G3026="No Attribute (Conventional)","GOTS_conventional",(IF($G3026="Recycled Pre/Post-Consumer","GOTS_pre_post",(IF($G3026="In-Conversion","GOTS_in_conversion",(IF($G3026="Sustainably Sourced","Sustainably_sourced",(IF($G3026="Recycled pre-consumer organic","GOTS_recycled_organic",""))))))))))))),IF($G3026="Organic","Organic",(IF($G3026="Responsible","Responsible",(IF($G3026="No Attribute (Conventional)","No_Attribute_Conventional",(IF($G3026="Recycled Pre/Post-Consumer","Recycled_Pre_Post_Consumer",(IF($G3026="In-Conversion","In_Conversion",(IF($G3026="Recycled Pre-Consumer","Recycled_Pre_Consumer",(IF($G3026="Recycled Post-Consumer","Recycled_Post_Consumer",(IF($G3026="Sustainably Sourced","Sustainably_sourced",(IF($G3026="Recycled pre-consumer organic","GOTS_recycled_organic","")))))))))))))))))),"")</f>
        <v/>
      </c>
      <c r="AE3026" t="e" cm="1">
        <f t="array" aca="1" ref="AE3026" ca="1">IF($I3026="",IF(INDIRECT("$F"&amp;$S3026)="","",IF(LEFT(INDIRECT("$F"&amp;$S3026),3)="GRS","GRS_RCS_RM",IF((LEFT(INDIRECT("$F"&amp;$S3026),3))="RCS","GRS_RCS_RM",IF(INDIRECT("$F"&amp;$S3026)="OCS (No Label)","OCS_Conversion_RM",IF(LEFT(INDIRECT("$F"&amp;$S3026),3)="OCS","OCS_RM",IF(RIGHT(INDIRECT("$F"&amp;$S3026),10)="conversion","GOTS_RM_conversion",IF((LEFT(INDIRECT("$F"&amp;$S3026),4))="GOTS","GOTS_RM","Responsible_RM"))))))),"DELETERM")</f>
        <v>#VALUE!</v>
      </c>
      <c r="AF3026" t="e" cm="1">
        <f t="array" aca="1" ref="AF3026" ca="1">IF($S3026="","",INDIRECT("$Z"&amp;$S3026))</f>
        <v>#VALUE!</v>
      </c>
      <c r="AG3026" t="str">
        <f t="shared" si="954"/>
        <v/>
      </c>
      <c r="AH3026" t="str" cm="1">
        <f t="array" aca="1" ref="AH3026" ca="1">IFERROR(INDIRECT("$ag"&amp;S3026),"")</f>
        <v/>
      </c>
      <c r="AI3026" t="e" cm="1">
        <f t="array" aca="1" ref="AI3026" ca="1">INDIRECT("O"&amp;S3026)</f>
        <v>#VALUE!</v>
      </c>
      <c r="AJ3026" t="str">
        <f t="shared" si="955"/>
        <v/>
      </c>
    </row>
    <row r="3027" spans="1:36" ht="16.5" customHeight="1">
      <c r="A3027" s="128" t="str">
        <f>IF(B3027="","",COUNTA($B$63:$B3027))</f>
        <v/>
      </c>
      <c r="B3027" s="132"/>
      <c r="C3027" s="133"/>
      <c r="D3027" s="140"/>
      <c r="E3027" s="140"/>
      <c r="F3027" s="133"/>
      <c r="G3027" s="141"/>
      <c r="H3027" s="141"/>
      <c r="I3027" s="141"/>
      <c r="J3027" s="141"/>
      <c r="K3027" s="37"/>
      <c r="L3027" s="142" t="str">
        <f>IF(R3027="","",LEFT(R3027,LEN(R3027)-2))</f>
        <v/>
      </c>
      <c r="M3027" s="142"/>
      <c r="N3027" s="60"/>
      <c r="O3027" s="313"/>
      <c r="Q3027" t="str">
        <f t="shared" si="950"/>
        <v/>
      </c>
      <c r="R3027" t="str">
        <f t="shared" ref="R3027" si="961">CONCATENATE($Q3027,Q3028,Q3029,Q3030,Q3031,Q3032,$Q3033,$Q3034,$Q3035,$Q3036,$Q3037,$Q3038)</f>
        <v/>
      </c>
      <c r="S3027" t="e">
        <f t="shared" ca="1" si="959"/>
        <v>#VALUE!</v>
      </c>
      <c r="T3027" t="e">
        <f t="shared" ca="1" si="956"/>
        <v>#VALUE!</v>
      </c>
      <c r="U3027">
        <f t="shared" si="960"/>
        <v>2964</v>
      </c>
      <c r="V3027">
        <v>247.00000000001901</v>
      </c>
      <c r="W3027">
        <f t="shared" si="941"/>
        <v>247</v>
      </c>
      <c r="X3027" t="str" cm="1">
        <f t="array" aca="1" ref="X3027" ca="1">IFERROR(INDEX('PC&amp;PD'!$A$1:$AS$19,ROW('PC&amp;PD'!$A$19),MATCH(INDIRECT(T3027),'PC&amp;PD'!$A$1:$AS$1,0)),"")</f>
        <v/>
      </c>
      <c r="Z3027" t="str">
        <f t="shared" ref="Z3027" si="962">IFERROR(IF($F3027="OCS 100","OCS (OCS 100)",IF($F3027="OCS Blended","OCS (OCS Blended)",IF($F3027="OCS (No Label)","OCS (No Label)",IF($F3027="RCS 100","RCS (RCS 100)",IF($F3027="RCS Blended","RCS (RCS Blended)",IF($F3027="GRS","GRS (GRS)",IF($F3027="GRS (No Label)", "GRS (No Label)",IF($F3027="RDS","RDS (RDS)",IF($F3027="RWS","RWS (RWS)",IF($F3027="RAS","RAS (RAS)",IF($F3027="RMS","RMS (RMS)",IF($F3027="GOTS Organic","GOTS (Organic)",IF($F3027="GOTS Made with organic","GOTS (Made with Organic)",IF($F3027="GOTS Organic - in conversion","GOTS (Organic - In Conversion)",IF($F3027="GOTS Made with organic - in conversion","GOTS (Made with Organic - In Conversion)",""))))))))))))))),"")</f>
        <v/>
      </c>
      <c r="AA3027" t="str">
        <f t="shared" si="951"/>
        <v/>
      </c>
      <c r="AB3027" t="str">
        <f t="shared" si="952"/>
        <v/>
      </c>
      <c r="AC3027" t="e">
        <f t="shared" ca="1" si="953"/>
        <v>#VALUE!</v>
      </c>
      <c r="AD3027" t="str" cm="1">
        <f t="array" aca="1" ref="AD3027" ca="1">IFERROR(IF((LEFT(INDIRECT("$F"&amp;$S3027),4))="GOTS",IF($G3027="Organic","GOTS_Organic_raw",(IF($G3027="Responsible","GOTS_Responsible",(IF($G3027="No Attribute (Conventional)","GOTS_conventional",(IF($G3027="Recycled Pre/Post-Consumer","GOTS_pre_post",(IF($G3027="In-Conversion","GOTS_in_conversion",(IF($G3027="Sustainably Sourced","Sustainably_sourced",(IF($G3027="Recycled pre-consumer organic","GOTS_recycled_organic",""))))))))))))),IF($G3027="Organic","Organic",(IF($G3027="Responsible","Responsible",(IF($G3027="No Attribute (Conventional)","No_Attribute_Conventional",(IF($G3027="Recycled Pre/Post-Consumer","Recycled_Pre_Post_Consumer",(IF($G3027="In-Conversion","In_Conversion",(IF($G3027="Recycled Pre-Consumer","Recycled_Pre_Consumer",(IF($G3027="Recycled Post-Consumer","Recycled_Post_Consumer",(IF($G3027="Sustainably Sourced","Sustainably_sourced",(IF($G3027="Recycled pre-consumer organic","GOTS_recycled_organic","")))))))))))))))))),"")</f>
        <v/>
      </c>
      <c r="AE3027" t="e" cm="1">
        <f t="array" aca="1" ref="AE3027" ca="1">IF($I3027="",IF(INDIRECT("$F"&amp;$S3027)="","",IF(LEFT(INDIRECT("$F"&amp;$S3027),3)="GRS","GRS_RCS_RM",IF((LEFT(INDIRECT("$F"&amp;$S3027),3))="RCS","GRS_RCS_RM",IF(INDIRECT("$F"&amp;$S3027)="OCS (No Label)","OCS_Conversion_RM",IF(LEFT(INDIRECT("$F"&amp;$S3027),3)="OCS","OCS_RM",IF(RIGHT(INDIRECT("$F"&amp;$S3027),10)="conversion","GOTS_RM_conversion",IF((LEFT(INDIRECT("$F"&amp;$S3027),4))="GOTS","GOTS_RM","Responsible_RM"))))))),"DELETERM")</f>
        <v>#VALUE!</v>
      </c>
      <c r="AF3027" t="e" cm="1">
        <f t="array" aca="1" ref="AF3027" ca="1">IF($S3027="","",INDIRECT("$Z"&amp;$S3027))</f>
        <v>#VALUE!</v>
      </c>
      <c r="AG3027" t="str">
        <f t="shared" si="954"/>
        <v/>
      </c>
      <c r="AH3027" t="str" cm="1">
        <f t="array" aca="1" ref="AH3027" ca="1">IFERROR(INDIRECT("$ag"&amp;S3027),"")</f>
        <v/>
      </c>
      <c r="AI3027" t="e" cm="1">
        <f t="array" aca="1" ref="AI3027" ca="1">INDIRECT("O"&amp;S3027)</f>
        <v>#VALUE!</v>
      </c>
      <c r="AJ3027" t="str">
        <f t="shared" si="955"/>
        <v/>
      </c>
    </row>
    <row r="3028" spans="1:36" ht="16.5" customHeight="1">
      <c r="A3028" s="129"/>
      <c r="B3028" s="134"/>
      <c r="C3028" s="135"/>
      <c r="D3028" s="146"/>
      <c r="E3028" s="146"/>
      <c r="F3028" s="135"/>
      <c r="G3028" s="147"/>
      <c r="H3028" s="147"/>
      <c r="I3028" s="147"/>
      <c r="J3028" s="147"/>
      <c r="K3028" s="38"/>
      <c r="L3028" s="143"/>
      <c r="M3028" s="143"/>
      <c r="N3028" s="61"/>
      <c r="O3028" s="314"/>
      <c r="Q3028" t="str">
        <f t="shared" si="950"/>
        <v/>
      </c>
      <c r="S3028" t="e">
        <f t="shared" ca="1" si="959"/>
        <v>#VALUE!</v>
      </c>
      <c r="T3028" t="e">
        <f t="shared" ca="1" si="956"/>
        <v>#VALUE!</v>
      </c>
      <c r="U3028">
        <f t="shared" si="960"/>
        <v>2964</v>
      </c>
      <c r="V3028">
        <v>247.08333333335301</v>
      </c>
      <c r="W3028">
        <f t="shared" si="941"/>
        <v>247</v>
      </c>
      <c r="X3028" t="str" cm="1">
        <f t="array" aca="1" ref="X3028" ca="1">IFERROR(INDEX('PC&amp;PD'!$A$1:$AS$19,ROW('PC&amp;PD'!$A$19),MATCH(INDIRECT(T3028),'PC&amp;PD'!$A$1:$AS$1,0)),"")</f>
        <v/>
      </c>
      <c r="AA3028" t="str">
        <f t="shared" si="951"/>
        <v/>
      </c>
      <c r="AB3028" t="str">
        <f t="shared" si="952"/>
        <v/>
      </c>
      <c r="AC3028" t="e">
        <f t="shared" ca="1" si="953"/>
        <v>#VALUE!</v>
      </c>
      <c r="AD3028" t="str" cm="1">
        <f t="array" aca="1" ref="AD3028" ca="1">IFERROR(IF((LEFT(INDIRECT("$F"&amp;$S3028),4))="GOTS",IF($G3028="Organic","GOTS_Organic_raw",(IF($G3028="Responsible","GOTS_Responsible",(IF($G3028="No Attribute (Conventional)","GOTS_conventional",(IF($G3028="Recycled Pre/Post-Consumer","GOTS_pre_post",(IF($G3028="In-Conversion","GOTS_in_conversion",(IF($G3028="Sustainably Sourced","Sustainably_sourced",(IF($G3028="Recycled pre-consumer organic","GOTS_recycled_organic",""))))))))))))),IF($G3028="Organic","Organic",(IF($G3028="Responsible","Responsible",(IF($G3028="No Attribute (Conventional)","No_Attribute_Conventional",(IF($G3028="Recycled Pre/Post-Consumer","Recycled_Pre_Post_Consumer",(IF($G3028="In-Conversion","In_Conversion",(IF($G3028="Recycled Pre-Consumer","Recycled_Pre_Consumer",(IF($G3028="Recycled Post-Consumer","Recycled_Post_Consumer",(IF($G3028="Sustainably Sourced","Sustainably_sourced",(IF($G3028="Recycled pre-consumer organic","GOTS_recycled_organic","")))))))))))))))))),"")</f>
        <v/>
      </c>
      <c r="AE3028" t="e" cm="1">
        <f t="array" aca="1" ref="AE3028" ca="1">IF($I3028="",IF(INDIRECT("$F"&amp;$S3028)="","",IF(LEFT(INDIRECT("$F"&amp;$S3028),3)="GRS","GRS_RCS_RM",IF((LEFT(INDIRECT("$F"&amp;$S3028),3))="RCS","GRS_RCS_RM",IF(INDIRECT("$F"&amp;$S3028)="OCS (No Label)","OCS_Conversion_RM",IF(LEFT(INDIRECT("$F"&amp;$S3028),3)="OCS","OCS_RM",IF(RIGHT(INDIRECT("$F"&amp;$S3028),10)="conversion","GOTS_RM_conversion",IF((LEFT(INDIRECT("$F"&amp;$S3028),4))="GOTS","GOTS_RM","Responsible_RM"))))))),"DELETERM")</f>
        <v>#VALUE!</v>
      </c>
      <c r="AF3028" t="e" cm="1">
        <f t="array" aca="1" ref="AF3028" ca="1">IF($S3028="","",INDIRECT("$Z"&amp;$S3028))</f>
        <v>#VALUE!</v>
      </c>
      <c r="AG3028" t="str">
        <f t="shared" si="954"/>
        <v/>
      </c>
      <c r="AH3028" t="str" cm="1">
        <f t="array" aca="1" ref="AH3028" ca="1">IFERROR(INDIRECT("$ag"&amp;S3028),"")</f>
        <v/>
      </c>
      <c r="AI3028" t="e" cm="1">
        <f t="array" aca="1" ref="AI3028" ca="1">INDIRECT("O"&amp;S3028)</f>
        <v>#VALUE!</v>
      </c>
      <c r="AJ3028" t="str">
        <f t="shared" si="955"/>
        <v/>
      </c>
    </row>
    <row r="3029" spans="1:36" ht="16.5" customHeight="1">
      <c r="A3029" s="129"/>
      <c r="B3029" s="134"/>
      <c r="C3029" s="135"/>
      <c r="D3029" s="146"/>
      <c r="E3029" s="146"/>
      <c r="F3029" s="135"/>
      <c r="G3029" s="147"/>
      <c r="H3029" s="147"/>
      <c r="I3029" s="147"/>
      <c r="J3029" s="147"/>
      <c r="K3029" s="38"/>
      <c r="L3029" s="143"/>
      <c r="M3029" s="143"/>
      <c r="N3029" s="61"/>
      <c r="O3029" s="314"/>
      <c r="Q3029" t="str">
        <f t="shared" si="950"/>
        <v/>
      </c>
      <c r="S3029" t="e">
        <f t="shared" ca="1" si="959"/>
        <v>#VALUE!</v>
      </c>
      <c r="T3029" t="e">
        <f t="shared" ca="1" si="956"/>
        <v>#VALUE!</v>
      </c>
      <c r="U3029">
        <f t="shared" si="960"/>
        <v>2964</v>
      </c>
      <c r="V3029">
        <v>247.16666666668601</v>
      </c>
      <c r="W3029">
        <f t="shared" si="941"/>
        <v>247</v>
      </c>
      <c r="X3029" t="str" cm="1">
        <f t="array" aca="1" ref="X3029" ca="1">IFERROR(INDEX('PC&amp;PD'!$A$1:$AS$19,ROW('PC&amp;PD'!$A$19),MATCH(INDIRECT(T3029),'PC&amp;PD'!$A$1:$AS$1,0)),"")</f>
        <v/>
      </c>
      <c r="AA3029" t="str">
        <f t="shared" si="951"/>
        <v/>
      </c>
      <c r="AB3029" t="str">
        <f t="shared" si="952"/>
        <v/>
      </c>
      <c r="AC3029" t="e">
        <f t="shared" ca="1" si="953"/>
        <v>#VALUE!</v>
      </c>
      <c r="AD3029" t="str" cm="1">
        <f t="array" aca="1" ref="AD3029" ca="1">IFERROR(IF((LEFT(INDIRECT("$F"&amp;$S3029),4))="GOTS",IF($G3029="Organic","GOTS_Organic_raw",(IF($G3029="Responsible","GOTS_Responsible",(IF($G3029="No Attribute (Conventional)","GOTS_conventional",(IF($G3029="Recycled Pre/Post-Consumer","GOTS_pre_post",(IF($G3029="In-Conversion","GOTS_in_conversion",(IF($G3029="Sustainably Sourced","Sustainably_sourced",(IF($G3029="Recycled pre-consumer organic","GOTS_recycled_organic",""))))))))))))),IF($G3029="Organic","Organic",(IF($G3029="Responsible","Responsible",(IF($G3029="No Attribute (Conventional)","No_Attribute_Conventional",(IF($G3029="Recycled Pre/Post-Consumer","Recycled_Pre_Post_Consumer",(IF($G3029="In-Conversion","In_Conversion",(IF($G3029="Recycled Pre-Consumer","Recycled_Pre_Consumer",(IF($G3029="Recycled Post-Consumer","Recycled_Post_Consumer",(IF($G3029="Sustainably Sourced","Sustainably_sourced",(IF($G3029="Recycled pre-consumer organic","GOTS_recycled_organic","")))))))))))))))))),"")</f>
        <v/>
      </c>
      <c r="AE3029" t="e" cm="1">
        <f t="array" aca="1" ref="AE3029" ca="1">IF($I3029="",IF(INDIRECT("$F"&amp;$S3029)="","",IF(LEFT(INDIRECT("$F"&amp;$S3029),3)="GRS","GRS_RCS_RM",IF((LEFT(INDIRECT("$F"&amp;$S3029),3))="RCS","GRS_RCS_RM",IF(INDIRECT("$F"&amp;$S3029)="OCS (No Label)","OCS_Conversion_RM",IF(LEFT(INDIRECT("$F"&amp;$S3029),3)="OCS","OCS_RM",IF(RIGHT(INDIRECT("$F"&amp;$S3029),10)="conversion","GOTS_RM_conversion",IF((LEFT(INDIRECT("$F"&amp;$S3029),4))="GOTS","GOTS_RM","Responsible_RM"))))))),"DELETERM")</f>
        <v>#VALUE!</v>
      </c>
      <c r="AF3029" t="e" cm="1">
        <f t="array" aca="1" ref="AF3029" ca="1">IF($S3029="","",INDIRECT("$Z"&amp;$S3029))</f>
        <v>#VALUE!</v>
      </c>
      <c r="AG3029" t="str">
        <f t="shared" si="954"/>
        <v/>
      </c>
      <c r="AH3029" t="str" cm="1">
        <f t="array" aca="1" ref="AH3029" ca="1">IFERROR(INDIRECT("$ag"&amp;S3029),"")</f>
        <v/>
      </c>
      <c r="AI3029" t="e" cm="1">
        <f t="array" aca="1" ref="AI3029" ca="1">INDIRECT("O"&amp;S3029)</f>
        <v>#VALUE!</v>
      </c>
      <c r="AJ3029" t="str">
        <f t="shared" si="955"/>
        <v/>
      </c>
    </row>
    <row r="3030" spans="1:36" ht="16.5" customHeight="1">
      <c r="A3030" s="129"/>
      <c r="B3030" s="134"/>
      <c r="C3030" s="135"/>
      <c r="D3030" s="146"/>
      <c r="E3030" s="146"/>
      <c r="F3030" s="135"/>
      <c r="G3030" s="147"/>
      <c r="H3030" s="147"/>
      <c r="I3030" s="147"/>
      <c r="J3030" s="147"/>
      <c r="K3030" s="38"/>
      <c r="L3030" s="143"/>
      <c r="M3030" s="143"/>
      <c r="N3030" s="61"/>
      <c r="O3030" s="314"/>
      <c r="Q3030" t="str">
        <f t="shared" si="950"/>
        <v/>
      </c>
      <c r="S3030" t="e">
        <f t="shared" ca="1" si="959"/>
        <v>#VALUE!</v>
      </c>
      <c r="T3030" t="e">
        <f t="shared" ca="1" si="956"/>
        <v>#VALUE!</v>
      </c>
      <c r="U3030">
        <f t="shared" si="960"/>
        <v>2964</v>
      </c>
      <c r="V3030">
        <v>247.25000000001901</v>
      </c>
      <c r="W3030">
        <f t="shared" ref="W3030:W3093" si="963">ROUNDDOWN(V3030,0)</f>
        <v>247</v>
      </c>
      <c r="X3030" t="str" cm="1">
        <f t="array" aca="1" ref="X3030" ca="1">IFERROR(INDEX('PC&amp;PD'!$A$1:$AS$19,ROW('PC&amp;PD'!$A$19),MATCH(INDIRECT(T3030),'PC&amp;PD'!$A$1:$AS$1,0)),"")</f>
        <v/>
      </c>
      <c r="AA3030" t="str">
        <f t="shared" si="951"/>
        <v/>
      </c>
      <c r="AB3030" t="str">
        <f t="shared" si="952"/>
        <v/>
      </c>
      <c r="AC3030" t="e">
        <f t="shared" ca="1" si="953"/>
        <v>#VALUE!</v>
      </c>
      <c r="AD3030" t="str" cm="1">
        <f t="array" aca="1" ref="AD3030" ca="1">IFERROR(IF((LEFT(INDIRECT("$F"&amp;$S3030),4))="GOTS",IF($G3030="Organic","GOTS_Organic_raw",(IF($G3030="Responsible","GOTS_Responsible",(IF($G3030="No Attribute (Conventional)","GOTS_conventional",(IF($G3030="Recycled Pre/Post-Consumer","GOTS_pre_post",(IF($G3030="In-Conversion","GOTS_in_conversion",(IF($G3030="Sustainably Sourced","Sustainably_sourced",(IF($G3030="Recycled pre-consumer organic","GOTS_recycled_organic",""))))))))))))),IF($G3030="Organic","Organic",(IF($G3030="Responsible","Responsible",(IF($G3030="No Attribute (Conventional)","No_Attribute_Conventional",(IF($G3030="Recycled Pre/Post-Consumer","Recycled_Pre_Post_Consumer",(IF($G3030="In-Conversion","In_Conversion",(IF($G3030="Recycled Pre-Consumer","Recycled_Pre_Consumer",(IF($G3030="Recycled Post-Consumer","Recycled_Post_Consumer",(IF($G3030="Sustainably Sourced","Sustainably_sourced",(IF($G3030="Recycled pre-consumer organic","GOTS_recycled_organic","")))))))))))))))))),"")</f>
        <v/>
      </c>
      <c r="AE3030" t="e" cm="1">
        <f t="array" aca="1" ref="AE3030" ca="1">IF($I3030="",IF(INDIRECT("$F"&amp;$S3030)="","",IF(LEFT(INDIRECT("$F"&amp;$S3030),3)="GRS","GRS_RCS_RM",IF((LEFT(INDIRECT("$F"&amp;$S3030),3))="RCS","GRS_RCS_RM",IF(INDIRECT("$F"&amp;$S3030)="OCS (No Label)","OCS_Conversion_RM",IF(LEFT(INDIRECT("$F"&amp;$S3030),3)="OCS","OCS_RM",IF(RIGHT(INDIRECT("$F"&amp;$S3030),10)="conversion","GOTS_RM_conversion",IF((LEFT(INDIRECT("$F"&amp;$S3030),4))="GOTS","GOTS_RM","Responsible_RM"))))))),"DELETERM")</f>
        <v>#VALUE!</v>
      </c>
      <c r="AF3030" t="e" cm="1">
        <f t="array" aca="1" ref="AF3030" ca="1">IF($S3030="","",INDIRECT("$Z"&amp;$S3030))</f>
        <v>#VALUE!</v>
      </c>
      <c r="AG3030" t="str">
        <f t="shared" si="954"/>
        <v/>
      </c>
      <c r="AH3030" t="str" cm="1">
        <f t="array" aca="1" ref="AH3030" ca="1">IFERROR(INDIRECT("$ag"&amp;S3030),"")</f>
        <v/>
      </c>
      <c r="AI3030" t="e" cm="1">
        <f t="array" aca="1" ref="AI3030" ca="1">INDIRECT("O"&amp;S3030)</f>
        <v>#VALUE!</v>
      </c>
      <c r="AJ3030" t="str">
        <f t="shared" si="955"/>
        <v/>
      </c>
    </row>
    <row r="3031" spans="1:36" ht="16.5" customHeight="1">
      <c r="A3031" s="129"/>
      <c r="B3031" s="134"/>
      <c r="C3031" s="135"/>
      <c r="D3031" s="146"/>
      <c r="E3031" s="146"/>
      <c r="F3031" s="135"/>
      <c r="G3031" s="147"/>
      <c r="H3031" s="147"/>
      <c r="I3031" s="147"/>
      <c r="J3031" s="147"/>
      <c r="K3031" s="38"/>
      <c r="L3031" s="143"/>
      <c r="M3031" s="143"/>
      <c r="N3031" s="61"/>
      <c r="O3031" s="314"/>
      <c r="Q3031" t="str">
        <f t="shared" si="950"/>
        <v/>
      </c>
      <c r="S3031" t="e">
        <f t="shared" ca="1" si="959"/>
        <v>#VALUE!</v>
      </c>
      <c r="T3031" t="e">
        <f t="shared" ca="1" si="956"/>
        <v>#VALUE!</v>
      </c>
      <c r="U3031">
        <f t="shared" si="960"/>
        <v>2964</v>
      </c>
      <c r="V3031">
        <v>247.33333333335301</v>
      </c>
      <c r="W3031">
        <f t="shared" si="963"/>
        <v>247</v>
      </c>
      <c r="X3031" t="str" cm="1">
        <f t="array" aca="1" ref="X3031" ca="1">IFERROR(INDEX('PC&amp;PD'!$A$1:$AS$19,ROW('PC&amp;PD'!$A$19),MATCH(INDIRECT(T3031),'PC&amp;PD'!$A$1:$AS$1,0)),"")</f>
        <v/>
      </c>
      <c r="AA3031" t="str">
        <f t="shared" si="951"/>
        <v/>
      </c>
      <c r="AB3031" t="str">
        <f t="shared" si="952"/>
        <v/>
      </c>
      <c r="AC3031" t="e">
        <f t="shared" ca="1" si="953"/>
        <v>#VALUE!</v>
      </c>
      <c r="AD3031" t="str" cm="1">
        <f t="array" aca="1" ref="AD3031" ca="1">IFERROR(IF((LEFT(INDIRECT("$F"&amp;$S3031),4))="GOTS",IF($G3031="Organic","GOTS_Organic_raw",(IF($G3031="Responsible","GOTS_Responsible",(IF($G3031="No Attribute (Conventional)","GOTS_conventional",(IF($G3031="Recycled Pre/Post-Consumer","GOTS_pre_post",(IF($G3031="In-Conversion","GOTS_in_conversion",(IF($G3031="Sustainably Sourced","Sustainably_sourced",(IF($G3031="Recycled pre-consumer organic","GOTS_recycled_organic",""))))))))))))),IF($G3031="Organic","Organic",(IF($G3031="Responsible","Responsible",(IF($G3031="No Attribute (Conventional)","No_Attribute_Conventional",(IF($G3031="Recycled Pre/Post-Consumer","Recycled_Pre_Post_Consumer",(IF($G3031="In-Conversion","In_Conversion",(IF($G3031="Recycled Pre-Consumer","Recycled_Pre_Consumer",(IF($G3031="Recycled Post-Consumer","Recycled_Post_Consumer",(IF($G3031="Sustainably Sourced","Sustainably_sourced",(IF($G3031="Recycled pre-consumer organic","GOTS_recycled_organic","")))))))))))))))))),"")</f>
        <v/>
      </c>
      <c r="AE3031" t="e" cm="1">
        <f t="array" aca="1" ref="AE3031" ca="1">IF($I3031="",IF(INDIRECT("$F"&amp;$S3031)="","",IF(LEFT(INDIRECT("$F"&amp;$S3031),3)="GRS","GRS_RCS_RM",IF((LEFT(INDIRECT("$F"&amp;$S3031),3))="RCS","GRS_RCS_RM",IF(INDIRECT("$F"&amp;$S3031)="OCS (No Label)","OCS_Conversion_RM",IF(LEFT(INDIRECT("$F"&amp;$S3031),3)="OCS","OCS_RM",IF(RIGHT(INDIRECT("$F"&amp;$S3031),10)="conversion","GOTS_RM_conversion",IF((LEFT(INDIRECT("$F"&amp;$S3031),4))="GOTS","GOTS_RM","Responsible_RM"))))))),"DELETERM")</f>
        <v>#VALUE!</v>
      </c>
      <c r="AF3031" t="e" cm="1">
        <f t="array" aca="1" ref="AF3031" ca="1">IF($S3031="","",INDIRECT("$Z"&amp;$S3031))</f>
        <v>#VALUE!</v>
      </c>
      <c r="AG3031" t="str">
        <f t="shared" si="954"/>
        <v/>
      </c>
      <c r="AH3031" t="str" cm="1">
        <f t="array" aca="1" ref="AH3031" ca="1">IFERROR(INDIRECT("$ag"&amp;S3031),"")</f>
        <v/>
      </c>
      <c r="AI3031" t="e" cm="1">
        <f t="array" aca="1" ref="AI3031" ca="1">INDIRECT("O"&amp;S3031)</f>
        <v>#VALUE!</v>
      </c>
      <c r="AJ3031" t="str">
        <f t="shared" si="955"/>
        <v/>
      </c>
    </row>
    <row r="3032" spans="1:36" ht="16.5" customHeight="1">
      <c r="A3032" s="129"/>
      <c r="B3032" s="134"/>
      <c r="C3032" s="135"/>
      <c r="D3032" s="146"/>
      <c r="E3032" s="146"/>
      <c r="F3032" s="135"/>
      <c r="G3032" s="147"/>
      <c r="H3032" s="147"/>
      <c r="I3032" s="147"/>
      <c r="J3032" s="147"/>
      <c r="K3032" s="38"/>
      <c r="L3032" s="143"/>
      <c r="M3032" s="143"/>
      <c r="N3032" s="61"/>
      <c r="O3032" s="314"/>
      <c r="Q3032" t="str">
        <f t="shared" si="950"/>
        <v/>
      </c>
      <c r="S3032" t="e">
        <f t="shared" ca="1" si="959"/>
        <v>#VALUE!</v>
      </c>
      <c r="T3032" t="e">
        <f t="shared" ca="1" si="956"/>
        <v>#VALUE!</v>
      </c>
      <c r="U3032">
        <f t="shared" si="960"/>
        <v>2964</v>
      </c>
      <c r="V3032">
        <v>247.41666666668601</v>
      </c>
      <c r="W3032">
        <f t="shared" si="963"/>
        <v>247</v>
      </c>
      <c r="X3032" t="str" cm="1">
        <f t="array" aca="1" ref="X3032" ca="1">IFERROR(INDEX('PC&amp;PD'!$A$1:$AS$19,ROW('PC&amp;PD'!$A$19),MATCH(INDIRECT(T3032),'PC&amp;PD'!$A$1:$AS$1,0)),"")</f>
        <v/>
      </c>
      <c r="AA3032" t="str">
        <f t="shared" si="951"/>
        <v/>
      </c>
      <c r="AB3032" t="str">
        <f t="shared" si="952"/>
        <v/>
      </c>
      <c r="AC3032" t="e">
        <f t="shared" ca="1" si="953"/>
        <v>#VALUE!</v>
      </c>
      <c r="AD3032" t="str" cm="1">
        <f t="array" aca="1" ref="AD3032" ca="1">IFERROR(IF((LEFT(INDIRECT("$F"&amp;$S3032),4))="GOTS",IF($G3032="Organic","GOTS_Organic_raw",(IF($G3032="Responsible","GOTS_Responsible",(IF($G3032="No Attribute (Conventional)","GOTS_conventional",(IF($G3032="Recycled Pre/Post-Consumer","GOTS_pre_post",(IF($G3032="In-Conversion","GOTS_in_conversion",(IF($G3032="Sustainably Sourced","Sustainably_sourced",(IF($G3032="Recycled pre-consumer organic","GOTS_recycled_organic",""))))))))))))),IF($G3032="Organic","Organic",(IF($G3032="Responsible","Responsible",(IF($G3032="No Attribute (Conventional)","No_Attribute_Conventional",(IF($G3032="Recycled Pre/Post-Consumer","Recycled_Pre_Post_Consumer",(IF($G3032="In-Conversion","In_Conversion",(IF($G3032="Recycled Pre-Consumer","Recycled_Pre_Consumer",(IF($G3032="Recycled Post-Consumer","Recycled_Post_Consumer",(IF($G3032="Sustainably Sourced","Sustainably_sourced",(IF($G3032="Recycled pre-consumer organic","GOTS_recycled_organic","")))))))))))))))))),"")</f>
        <v/>
      </c>
      <c r="AE3032" t="e" cm="1">
        <f t="array" aca="1" ref="AE3032" ca="1">IF($I3032="",IF(INDIRECT("$F"&amp;$S3032)="","",IF(LEFT(INDIRECT("$F"&amp;$S3032),3)="GRS","GRS_RCS_RM",IF((LEFT(INDIRECT("$F"&amp;$S3032),3))="RCS","GRS_RCS_RM",IF(INDIRECT("$F"&amp;$S3032)="OCS (No Label)","OCS_Conversion_RM",IF(LEFT(INDIRECT("$F"&amp;$S3032),3)="OCS","OCS_RM",IF(RIGHT(INDIRECT("$F"&amp;$S3032),10)="conversion","GOTS_RM_conversion",IF((LEFT(INDIRECT("$F"&amp;$S3032),4))="GOTS","GOTS_RM","Responsible_RM"))))))),"DELETERM")</f>
        <v>#VALUE!</v>
      </c>
      <c r="AF3032" t="e" cm="1">
        <f t="array" aca="1" ref="AF3032" ca="1">IF($S3032="","",INDIRECT("$Z"&amp;$S3032))</f>
        <v>#VALUE!</v>
      </c>
      <c r="AG3032" t="str">
        <f t="shared" si="954"/>
        <v/>
      </c>
      <c r="AH3032" t="str" cm="1">
        <f t="array" aca="1" ref="AH3032" ca="1">IFERROR(INDIRECT("$ag"&amp;S3032),"")</f>
        <v/>
      </c>
      <c r="AI3032" t="e" cm="1">
        <f t="array" aca="1" ref="AI3032" ca="1">INDIRECT("O"&amp;S3032)</f>
        <v>#VALUE!</v>
      </c>
      <c r="AJ3032" t="str">
        <f t="shared" si="955"/>
        <v/>
      </c>
    </row>
    <row r="3033" spans="1:36" ht="16.5" customHeight="1">
      <c r="A3033" s="130"/>
      <c r="B3033" s="136"/>
      <c r="C3033" s="137"/>
      <c r="D3033" s="146"/>
      <c r="E3033" s="146"/>
      <c r="F3033" s="137"/>
      <c r="G3033" s="147"/>
      <c r="H3033" s="147"/>
      <c r="I3033" s="147"/>
      <c r="J3033" s="147"/>
      <c r="K3033" s="38"/>
      <c r="L3033" s="144"/>
      <c r="M3033" s="144"/>
      <c r="N3033" s="61"/>
      <c r="O3033" s="314"/>
      <c r="Q3033" t="str">
        <f t="shared" si="950"/>
        <v/>
      </c>
      <c r="S3033" t="e">
        <f t="shared" ca="1" si="959"/>
        <v>#VALUE!</v>
      </c>
      <c r="T3033" t="e">
        <f t="shared" ca="1" si="956"/>
        <v>#VALUE!</v>
      </c>
      <c r="U3033">
        <f t="shared" si="960"/>
        <v>2964</v>
      </c>
      <c r="V3033">
        <v>247.50000000001901</v>
      </c>
      <c r="W3033">
        <f t="shared" si="963"/>
        <v>247</v>
      </c>
      <c r="X3033" t="str" cm="1">
        <f t="array" aca="1" ref="X3033" ca="1">IFERROR(INDEX('PC&amp;PD'!$A$1:$AS$19,ROW('PC&amp;PD'!$A$19),MATCH(INDIRECT(T3033),'PC&amp;PD'!$A$1:$AS$1,0)),"")</f>
        <v/>
      </c>
      <c r="AA3033" t="str">
        <f t="shared" si="951"/>
        <v/>
      </c>
      <c r="AB3033" t="str">
        <f t="shared" si="952"/>
        <v/>
      </c>
      <c r="AC3033" t="e">
        <f t="shared" ca="1" si="953"/>
        <v>#VALUE!</v>
      </c>
      <c r="AD3033" t="str" cm="1">
        <f t="array" aca="1" ref="AD3033" ca="1">IFERROR(IF((LEFT(INDIRECT("$F"&amp;$S3033),4))="GOTS",IF($G3033="Organic","GOTS_Organic_raw",(IF($G3033="Responsible","GOTS_Responsible",(IF($G3033="No Attribute (Conventional)","GOTS_conventional",(IF($G3033="Recycled Pre/Post-Consumer","GOTS_pre_post",(IF($G3033="In-Conversion","GOTS_in_conversion",(IF($G3033="Sustainably Sourced","Sustainably_sourced",(IF($G3033="Recycled pre-consumer organic","GOTS_recycled_organic",""))))))))))))),IF($G3033="Organic","Organic",(IF($G3033="Responsible","Responsible",(IF($G3033="No Attribute (Conventional)","No_Attribute_Conventional",(IF($G3033="Recycled Pre/Post-Consumer","Recycled_Pre_Post_Consumer",(IF($G3033="In-Conversion","In_Conversion",(IF($G3033="Recycled Pre-Consumer","Recycled_Pre_Consumer",(IF($G3033="Recycled Post-Consumer","Recycled_Post_Consumer",(IF($G3033="Sustainably Sourced","Sustainably_sourced",(IF($G3033="Recycled pre-consumer organic","GOTS_recycled_organic","")))))))))))))))))),"")</f>
        <v/>
      </c>
      <c r="AE3033" t="e" cm="1">
        <f t="array" aca="1" ref="AE3033" ca="1">IF($I3033="",IF(INDIRECT("$F"&amp;$S3033)="","",IF(LEFT(INDIRECT("$F"&amp;$S3033),3)="GRS","GRS_RCS_RM",IF((LEFT(INDIRECT("$F"&amp;$S3033),3))="RCS","GRS_RCS_RM",IF(INDIRECT("$F"&amp;$S3033)="OCS (No Label)","OCS_Conversion_RM",IF(LEFT(INDIRECT("$F"&amp;$S3033),3)="OCS","OCS_RM",IF(RIGHT(INDIRECT("$F"&amp;$S3033),10)="conversion","GOTS_RM_conversion",IF((LEFT(INDIRECT("$F"&amp;$S3033),4))="GOTS","GOTS_RM","Responsible_RM"))))))),"DELETERM")</f>
        <v>#VALUE!</v>
      </c>
      <c r="AF3033" t="e" cm="1">
        <f t="array" aca="1" ref="AF3033" ca="1">IF($S3033="","",INDIRECT("$Z"&amp;$S3033))</f>
        <v>#VALUE!</v>
      </c>
      <c r="AG3033" t="str">
        <f t="shared" si="954"/>
        <v/>
      </c>
      <c r="AH3033" t="str" cm="1">
        <f t="array" aca="1" ref="AH3033" ca="1">IFERROR(INDIRECT("$ag"&amp;S3033),"")</f>
        <v/>
      </c>
      <c r="AI3033" t="e" cm="1">
        <f t="array" aca="1" ref="AI3033" ca="1">INDIRECT("O"&amp;S3033)</f>
        <v>#VALUE!</v>
      </c>
      <c r="AJ3033" t="str">
        <f t="shared" si="955"/>
        <v/>
      </c>
    </row>
    <row r="3034" spans="1:36" ht="16.5" customHeight="1">
      <c r="A3034" s="130"/>
      <c r="B3034" s="136"/>
      <c r="C3034" s="137"/>
      <c r="D3034" s="146"/>
      <c r="E3034" s="146"/>
      <c r="F3034" s="137"/>
      <c r="G3034" s="147"/>
      <c r="H3034" s="147"/>
      <c r="I3034" s="147"/>
      <c r="J3034" s="147"/>
      <c r="K3034" s="38"/>
      <c r="L3034" s="144"/>
      <c r="M3034" s="144"/>
      <c r="N3034" s="61"/>
      <c r="O3034" s="314"/>
      <c r="Q3034" t="str">
        <f t="shared" si="950"/>
        <v/>
      </c>
      <c r="S3034" t="e">
        <f t="shared" ca="1" si="959"/>
        <v>#VALUE!</v>
      </c>
      <c r="T3034" t="e">
        <f t="shared" ca="1" si="956"/>
        <v>#VALUE!</v>
      </c>
      <c r="U3034">
        <f t="shared" si="960"/>
        <v>2964</v>
      </c>
      <c r="V3034">
        <v>247.58333333335301</v>
      </c>
      <c r="W3034">
        <f t="shared" si="963"/>
        <v>247</v>
      </c>
      <c r="X3034" t="str" cm="1">
        <f t="array" aca="1" ref="X3034" ca="1">IFERROR(INDEX('PC&amp;PD'!$A$1:$AS$19,ROW('PC&amp;PD'!$A$19),MATCH(INDIRECT(T3034),'PC&amp;PD'!$A$1:$AS$1,0)),"")</f>
        <v/>
      </c>
      <c r="AA3034" t="str">
        <f t="shared" si="951"/>
        <v/>
      </c>
      <c r="AB3034" t="str">
        <f t="shared" si="952"/>
        <v/>
      </c>
      <c r="AC3034" t="e">
        <f t="shared" ca="1" si="953"/>
        <v>#VALUE!</v>
      </c>
      <c r="AD3034" t="str" cm="1">
        <f t="array" aca="1" ref="AD3034" ca="1">IFERROR(IF((LEFT(INDIRECT("$F"&amp;$S3034),4))="GOTS",IF($G3034="Organic","GOTS_Organic_raw",(IF($G3034="Responsible","GOTS_Responsible",(IF($G3034="No Attribute (Conventional)","GOTS_conventional",(IF($G3034="Recycled Pre/Post-Consumer","GOTS_pre_post",(IF($G3034="In-Conversion","GOTS_in_conversion",(IF($G3034="Sustainably Sourced","Sustainably_sourced",(IF($G3034="Recycled pre-consumer organic","GOTS_recycled_organic",""))))))))))))),IF($G3034="Organic","Organic",(IF($G3034="Responsible","Responsible",(IF($G3034="No Attribute (Conventional)","No_Attribute_Conventional",(IF($G3034="Recycled Pre/Post-Consumer","Recycled_Pre_Post_Consumer",(IF($G3034="In-Conversion","In_Conversion",(IF($G3034="Recycled Pre-Consumer","Recycled_Pre_Consumer",(IF($G3034="Recycled Post-Consumer","Recycled_Post_Consumer",(IF($G3034="Sustainably Sourced","Sustainably_sourced",(IF($G3034="Recycled pre-consumer organic","GOTS_recycled_organic","")))))))))))))))))),"")</f>
        <v/>
      </c>
      <c r="AE3034" t="e" cm="1">
        <f t="array" aca="1" ref="AE3034" ca="1">IF($I3034="",IF(INDIRECT("$F"&amp;$S3034)="","",IF(LEFT(INDIRECT("$F"&amp;$S3034),3)="GRS","GRS_RCS_RM",IF((LEFT(INDIRECT("$F"&amp;$S3034),3))="RCS","GRS_RCS_RM",IF(INDIRECT("$F"&amp;$S3034)="OCS (No Label)","OCS_Conversion_RM",IF(LEFT(INDIRECT("$F"&amp;$S3034),3)="OCS","OCS_RM",IF(RIGHT(INDIRECT("$F"&amp;$S3034),10)="conversion","GOTS_RM_conversion",IF((LEFT(INDIRECT("$F"&amp;$S3034),4))="GOTS","GOTS_RM","Responsible_RM"))))))),"DELETERM")</f>
        <v>#VALUE!</v>
      </c>
      <c r="AF3034" t="e" cm="1">
        <f t="array" aca="1" ref="AF3034" ca="1">IF($S3034="","",INDIRECT("$Z"&amp;$S3034))</f>
        <v>#VALUE!</v>
      </c>
      <c r="AG3034" t="str">
        <f t="shared" si="954"/>
        <v/>
      </c>
      <c r="AH3034" t="str" cm="1">
        <f t="array" aca="1" ref="AH3034" ca="1">IFERROR(INDIRECT("$ag"&amp;S3034),"")</f>
        <v/>
      </c>
      <c r="AI3034" t="e" cm="1">
        <f t="array" aca="1" ref="AI3034" ca="1">INDIRECT("O"&amp;S3034)</f>
        <v>#VALUE!</v>
      </c>
      <c r="AJ3034" t="str">
        <f t="shared" si="955"/>
        <v/>
      </c>
    </row>
    <row r="3035" spans="1:36" ht="16.5" customHeight="1">
      <c r="A3035" s="130"/>
      <c r="B3035" s="136"/>
      <c r="C3035" s="137"/>
      <c r="D3035" s="146"/>
      <c r="E3035" s="146"/>
      <c r="F3035" s="137"/>
      <c r="G3035" s="147"/>
      <c r="H3035" s="147"/>
      <c r="I3035" s="147"/>
      <c r="J3035" s="147"/>
      <c r="K3035" s="38"/>
      <c r="L3035" s="144"/>
      <c r="M3035" s="144"/>
      <c r="N3035" s="61"/>
      <c r="O3035" s="314"/>
      <c r="Q3035" t="str">
        <f t="shared" si="950"/>
        <v/>
      </c>
      <c r="S3035" t="e">
        <f t="shared" ca="1" si="959"/>
        <v>#VALUE!</v>
      </c>
      <c r="T3035" t="e">
        <f t="shared" ca="1" si="956"/>
        <v>#VALUE!</v>
      </c>
      <c r="U3035">
        <f t="shared" si="960"/>
        <v>2964</v>
      </c>
      <c r="V3035">
        <v>247.66666666668601</v>
      </c>
      <c r="W3035">
        <f t="shared" si="963"/>
        <v>247</v>
      </c>
      <c r="X3035" t="str" cm="1">
        <f t="array" aca="1" ref="X3035" ca="1">IFERROR(INDEX('PC&amp;PD'!$A$1:$AS$19,ROW('PC&amp;PD'!$A$19),MATCH(INDIRECT(T3035),'PC&amp;PD'!$A$1:$AS$1,0)),"")</f>
        <v/>
      </c>
      <c r="AA3035" t="str">
        <f t="shared" si="951"/>
        <v/>
      </c>
      <c r="AB3035" t="str">
        <f t="shared" si="952"/>
        <v/>
      </c>
      <c r="AC3035" t="e">
        <f t="shared" ca="1" si="953"/>
        <v>#VALUE!</v>
      </c>
      <c r="AD3035" t="str" cm="1">
        <f t="array" aca="1" ref="AD3035" ca="1">IFERROR(IF((LEFT(INDIRECT("$F"&amp;$S3035),4))="GOTS",IF($G3035="Organic","GOTS_Organic_raw",(IF($G3035="Responsible","GOTS_Responsible",(IF($G3035="No Attribute (Conventional)","GOTS_conventional",(IF($G3035="Recycled Pre/Post-Consumer","GOTS_pre_post",(IF($G3035="In-Conversion","GOTS_in_conversion",(IF($G3035="Sustainably Sourced","Sustainably_sourced",(IF($G3035="Recycled pre-consumer organic","GOTS_recycled_organic",""))))))))))))),IF($G3035="Organic","Organic",(IF($G3035="Responsible","Responsible",(IF($G3035="No Attribute (Conventional)","No_Attribute_Conventional",(IF($G3035="Recycled Pre/Post-Consumer","Recycled_Pre_Post_Consumer",(IF($G3035="In-Conversion","In_Conversion",(IF($G3035="Recycled Pre-Consumer","Recycled_Pre_Consumer",(IF($G3035="Recycled Post-Consumer","Recycled_Post_Consumer",(IF($G3035="Sustainably Sourced","Sustainably_sourced",(IF($G3035="Recycled pre-consumer organic","GOTS_recycled_organic","")))))))))))))))))),"")</f>
        <v/>
      </c>
      <c r="AE3035" t="e" cm="1">
        <f t="array" aca="1" ref="AE3035" ca="1">IF($I3035="",IF(INDIRECT("$F"&amp;$S3035)="","",IF(LEFT(INDIRECT("$F"&amp;$S3035),3)="GRS","GRS_RCS_RM",IF((LEFT(INDIRECT("$F"&amp;$S3035),3))="RCS","GRS_RCS_RM",IF(INDIRECT("$F"&amp;$S3035)="OCS (No Label)","OCS_Conversion_RM",IF(LEFT(INDIRECT("$F"&amp;$S3035),3)="OCS","OCS_RM",IF(RIGHT(INDIRECT("$F"&amp;$S3035),10)="conversion","GOTS_RM_conversion",IF((LEFT(INDIRECT("$F"&amp;$S3035),4))="GOTS","GOTS_RM","Responsible_RM"))))))),"DELETERM")</f>
        <v>#VALUE!</v>
      </c>
      <c r="AF3035" t="e" cm="1">
        <f t="array" aca="1" ref="AF3035" ca="1">IF($S3035="","",INDIRECT("$Z"&amp;$S3035))</f>
        <v>#VALUE!</v>
      </c>
      <c r="AG3035" t="str">
        <f t="shared" si="954"/>
        <v/>
      </c>
      <c r="AH3035" t="str" cm="1">
        <f t="array" aca="1" ref="AH3035" ca="1">IFERROR(INDIRECT("$ag"&amp;S3035),"")</f>
        <v/>
      </c>
      <c r="AI3035" t="e" cm="1">
        <f t="array" aca="1" ref="AI3035" ca="1">INDIRECT("O"&amp;S3035)</f>
        <v>#VALUE!</v>
      </c>
      <c r="AJ3035" t="str">
        <f t="shared" si="955"/>
        <v/>
      </c>
    </row>
    <row r="3036" spans="1:36" ht="16.5" customHeight="1">
      <c r="A3036" s="130"/>
      <c r="B3036" s="136"/>
      <c r="C3036" s="137"/>
      <c r="D3036" s="146"/>
      <c r="E3036" s="146"/>
      <c r="F3036" s="137"/>
      <c r="G3036" s="147"/>
      <c r="H3036" s="147"/>
      <c r="I3036" s="147"/>
      <c r="J3036" s="147"/>
      <c r="K3036" s="38"/>
      <c r="L3036" s="144"/>
      <c r="M3036" s="144"/>
      <c r="N3036" s="61"/>
      <c r="O3036" s="314"/>
      <c r="Q3036" t="str">
        <f t="shared" si="950"/>
        <v/>
      </c>
      <c r="S3036" t="e">
        <f t="shared" ca="1" si="959"/>
        <v>#VALUE!</v>
      </c>
      <c r="T3036" t="e">
        <f t="shared" ca="1" si="956"/>
        <v>#VALUE!</v>
      </c>
      <c r="U3036">
        <f t="shared" si="960"/>
        <v>2964</v>
      </c>
      <c r="V3036">
        <v>247.75000000001901</v>
      </c>
      <c r="W3036">
        <f t="shared" si="963"/>
        <v>247</v>
      </c>
      <c r="X3036" t="str" cm="1">
        <f t="array" aca="1" ref="X3036" ca="1">IFERROR(INDEX('PC&amp;PD'!$A$1:$AS$19,ROW('PC&amp;PD'!$A$19),MATCH(INDIRECT(T3036),'PC&amp;PD'!$A$1:$AS$1,0)),"")</f>
        <v/>
      </c>
      <c r="AA3036" t="str">
        <f t="shared" si="951"/>
        <v/>
      </c>
      <c r="AB3036" t="str">
        <f t="shared" si="952"/>
        <v/>
      </c>
      <c r="AC3036" t="e">
        <f t="shared" ca="1" si="953"/>
        <v>#VALUE!</v>
      </c>
      <c r="AD3036" t="str" cm="1">
        <f t="array" aca="1" ref="AD3036" ca="1">IFERROR(IF((LEFT(INDIRECT("$F"&amp;$S3036),4))="GOTS",IF($G3036="Organic","GOTS_Organic_raw",(IF($G3036="Responsible","GOTS_Responsible",(IF($G3036="No Attribute (Conventional)","GOTS_conventional",(IF($G3036="Recycled Pre/Post-Consumer","GOTS_pre_post",(IF($G3036="In-Conversion","GOTS_in_conversion",(IF($G3036="Sustainably Sourced","Sustainably_sourced",(IF($G3036="Recycled pre-consumer organic","GOTS_recycled_organic",""))))))))))))),IF($G3036="Organic","Organic",(IF($G3036="Responsible","Responsible",(IF($G3036="No Attribute (Conventional)","No_Attribute_Conventional",(IF($G3036="Recycled Pre/Post-Consumer","Recycled_Pre_Post_Consumer",(IF($G3036="In-Conversion","In_Conversion",(IF($G3036="Recycled Pre-Consumer","Recycled_Pre_Consumer",(IF($G3036="Recycled Post-Consumer","Recycled_Post_Consumer",(IF($G3036="Sustainably Sourced","Sustainably_sourced",(IF($G3036="Recycled pre-consumer organic","GOTS_recycled_organic","")))))))))))))))))),"")</f>
        <v/>
      </c>
      <c r="AE3036" t="e" cm="1">
        <f t="array" aca="1" ref="AE3036" ca="1">IF($I3036="",IF(INDIRECT("$F"&amp;$S3036)="","",IF(LEFT(INDIRECT("$F"&amp;$S3036),3)="GRS","GRS_RCS_RM",IF((LEFT(INDIRECT("$F"&amp;$S3036),3))="RCS","GRS_RCS_RM",IF(INDIRECT("$F"&amp;$S3036)="OCS (No Label)","OCS_Conversion_RM",IF(LEFT(INDIRECT("$F"&amp;$S3036),3)="OCS","OCS_RM",IF(RIGHT(INDIRECT("$F"&amp;$S3036),10)="conversion","GOTS_RM_conversion",IF((LEFT(INDIRECT("$F"&amp;$S3036),4))="GOTS","GOTS_RM","Responsible_RM"))))))),"DELETERM")</f>
        <v>#VALUE!</v>
      </c>
      <c r="AF3036" t="e" cm="1">
        <f t="array" aca="1" ref="AF3036" ca="1">IF($S3036="","",INDIRECT("$Z"&amp;$S3036))</f>
        <v>#VALUE!</v>
      </c>
      <c r="AG3036" t="str">
        <f t="shared" si="954"/>
        <v/>
      </c>
      <c r="AH3036" t="str" cm="1">
        <f t="array" aca="1" ref="AH3036" ca="1">IFERROR(INDIRECT("$ag"&amp;S3036),"")</f>
        <v/>
      </c>
      <c r="AI3036" t="e" cm="1">
        <f t="array" aca="1" ref="AI3036" ca="1">INDIRECT("O"&amp;S3036)</f>
        <v>#VALUE!</v>
      </c>
      <c r="AJ3036" t="str">
        <f t="shared" si="955"/>
        <v/>
      </c>
    </row>
    <row r="3037" spans="1:36" ht="16.5" customHeight="1">
      <c r="A3037" s="130"/>
      <c r="B3037" s="136"/>
      <c r="C3037" s="137"/>
      <c r="D3037" s="146"/>
      <c r="E3037" s="146"/>
      <c r="F3037" s="137"/>
      <c r="G3037" s="147"/>
      <c r="H3037" s="147"/>
      <c r="I3037" s="147"/>
      <c r="J3037" s="147"/>
      <c r="K3037" s="38"/>
      <c r="L3037" s="144"/>
      <c r="M3037" s="144"/>
      <c r="N3037" s="61"/>
      <c r="O3037" s="314"/>
      <c r="Q3037" t="str">
        <f t="shared" si="950"/>
        <v/>
      </c>
      <c r="S3037" t="e">
        <f t="shared" ca="1" si="959"/>
        <v>#VALUE!</v>
      </c>
      <c r="T3037" t="e">
        <f t="shared" ca="1" si="956"/>
        <v>#VALUE!</v>
      </c>
      <c r="U3037">
        <f t="shared" si="960"/>
        <v>2964</v>
      </c>
      <c r="V3037">
        <v>247.83333333335301</v>
      </c>
      <c r="W3037">
        <f t="shared" si="963"/>
        <v>247</v>
      </c>
      <c r="X3037" t="str" cm="1">
        <f t="array" aca="1" ref="X3037" ca="1">IFERROR(INDEX('PC&amp;PD'!$A$1:$AS$19,ROW('PC&amp;PD'!$A$19),MATCH(INDIRECT(T3037),'PC&amp;PD'!$A$1:$AS$1,0)),"")</f>
        <v/>
      </c>
      <c r="AA3037" t="str">
        <f t="shared" si="951"/>
        <v/>
      </c>
      <c r="AB3037" t="str">
        <f t="shared" si="952"/>
        <v/>
      </c>
      <c r="AC3037" t="e">
        <f t="shared" ca="1" si="953"/>
        <v>#VALUE!</v>
      </c>
      <c r="AD3037" t="str" cm="1">
        <f t="array" aca="1" ref="AD3037" ca="1">IFERROR(IF((LEFT(INDIRECT("$F"&amp;$S3037),4))="GOTS",IF($G3037="Organic","GOTS_Organic_raw",(IF($G3037="Responsible","GOTS_Responsible",(IF($G3037="No Attribute (Conventional)","GOTS_conventional",(IF($G3037="Recycled Pre/Post-Consumer","GOTS_pre_post",(IF($G3037="In-Conversion","GOTS_in_conversion",(IF($G3037="Sustainably Sourced","Sustainably_sourced",(IF($G3037="Recycled pre-consumer organic","GOTS_recycled_organic",""))))))))))))),IF($G3037="Organic","Organic",(IF($G3037="Responsible","Responsible",(IF($G3037="No Attribute (Conventional)","No_Attribute_Conventional",(IF($G3037="Recycled Pre/Post-Consumer","Recycled_Pre_Post_Consumer",(IF($G3037="In-Conversion","In_Conversion",(IF($G3037="Recycled Pre-Consumer","Recycled_Pre_Consumer",(IF($G3037="Recycled Post-Consumer","Recycled_Post_Consumer",(IF($G3037="Sustainably Sourced","Sustainably_sourced",(IF($G3037="Recycled pre-consumer organic","GOTS_recycled_organic","")))))))))))))))))),"")</f>
        <v/>
      </c>
      <c r="AE3037" t="e" cm="1">
        <f t="array" aca="1" ref="AE3037" ca="1">IF($I3037="",IF(INDIRECT("$F"&amp;$S3037)="","",IF(LEFT(INDIRECT("$F"&amp;$S3037),3)="GRS","GRS_RCS_RM",IF((LEFT(INDIRECT("$F"&amp;$S3037),3))="RCS","GRS_RCS_RM",IF(INDIRECT("$F"&amp;$S3037)="OCS (No Label)","OCS_Conversion_RM",IF(LEFT(INDIRECT("$F"&amp;$S3037),3)="OCS","OCS_RM",IF(RIGHT(INDIRECT("$F"&amp;$S3037),10)="conversion","GOTS_RM_conversion",IF((LEFT(INDIRECT("$F"&amp;$S3037),4))="GOTS","GOTS_RM","Responsible_RM"))))))),"DELETERM")</f>
        <v>#VALUE!</v>
      </c>
      <c r="AF3037" t="e" cm="1">
        <f t="array" aca="1" ref="AF3037" ca="1">IF($S3037="","",INDIRECT("$Z"&amp;$S3037))</f>
        <v>#VALUE!</v>
      </c>
      <c r="AG3037" t="str">
        <f t="shared" si="954"/>
        <v/>
      </c>
      <c r="AH3037" t="str" cm="1">
        <f t="array" aca="1" ref="AH3037" ca="1">IFERROR(INDIRECT("$ag"&amp;S3037),"")</f>
        <v/>
      </c>
      <c r="AI3037" t="e" cm="1">
        <f t="array" aca="1" ref="AI3037" ca="1">INDIRECT("O"&amp;S3037)</f>
        <v>#VALUE!</v>
      </c>
      <c r="AJ3037" t="str">
        <f t="shared" si="955"/>
        <v/>
      </c>
    </row>
    <row r="3038" spans="1:36" ht="16.5" customHeight="1" thickBot="1">
      <c r="A3038" s="131"/>
      <c r="B3038" s="138"/>
      <c r="C3038" s="139"/>
      <c r="D3038" s="148"/>
      <c r="E3038" s="148"/>
      <c r="F3038" s="139"/>
      <c r="G3038" s="149"/>
      <c r="H3038" s="149"/>
      <c r="I3038" s="149"/>
      <c r="J3038" s="149"/>
      <c r="K3038" s="39"/>
      <c r="L3038" s="145"/>
      <c r="M3038" s="145"/>
      <c r="N3038" s="62"/>
      <c r="O3038" s="315"/>
      <c r="Q3038" t="str">
        <f t="shared" si="950"/>
        <v/>
      </c>
      <c r="S3038" t="e">
        <f t="shared" ca="1" si="959"/>
        <v>#VALUE!</v>
      </c>
      <c r="T3038" t="e">
        <f t="shared" ca="1" si="956"/>
        <v>#VALUE!</v>
      </c>
      <c r="U3038">
        <f t="shared" si="960"/>
        <v>2964</v>
      </c>
      <c r="V3038">
        <v>247.91666666668601</v>
      </c>
      <c r="W3038">
        <f t="shared" si="963"/>
        <v>247</v>
      </c>
      <c r="X3038" t="str" cm="1">
        <f t="array" aca="1" ref="X3038" ca="1">IFERROR(INDEX('PC&amp;PD'!$A$1:$AS$19,ROW('PC&amp;PD'!$A$19),MATCH(INDIRECT(T3038),'PC&amp;PD'!$A$1:$AS$1,0)),"")</f>
        <v/>
      </c>
      <c r="AA3038" t="str">
        <f t="shared" si="951"/>
        <v/>
      </c>
      <c r="AB3038" t="str">
        <f t="shared" si="952"/>
        <v/>
      </c>
      <c r="AC3038" t="e">
        <f t="shared" ca="1" si="953"/>
        <v>#VALUE!</v>
      </c>
      <c r="AD3038" t="str" cm="1">
        <f t="array" aca="1" ref="AD3038" ca="1">IFERROR(IF((LEFT(INDIRECT("$F"&amp;$S3038),4))="GOTS",IF($G3038="Organic","GOTS_Organic_raw",(IF($G3038="Responsible","GOTS_Responsible",(IF($G3038="No Attribute (Conventional)","GOTS_conventional",(IF($G3038="Recycled Pre/Post-Consumer","GOTS_pre_post",(IF($G3038="In-Conversion","GOTS_in_conversion",(IF($G3038="Sustainably Sourced","Sustainably_sourced",(IF($G3038="Recycled pre-consumer organic","GOTS_recycled_organic",""))))))))))))),IF($G3038="Organic","Organic",(IF($G3038="Responsible","Responsible",(IF($G3038="No Attribute (Conventional)","No_Attribute_Conventional",(IF($G3038="Recycled Pre/Post-Consumer","Recycled_Pre_Post_Consumer",(IF($G3038="In-Conversion","In_Conversion",(IF($G3038="Recycled Pre-Consumer","Recycled_Pre_Consumer",(IF($G3038="Recycled Post-Consumer","Recycled_Post_Consumer",(IF($G3038="Sustainably Sourced","Sustainably_sourced",(IF($G3038="Recycled pre-consumer organic","GOTS_recycled_organic","")))))))))))))))))),"")</f>
        <v/>
      </c>
      <c r="AE3038" t="e" cm="1">
        <f t="array" aca="1" ref="AE3038" ca="1">IF($I3038="",IF(INDIRECT("$F"&amp;$S3038)="","",IF(LEFT(INDIRECT("$F"&amp;$S3038),3)="GRS","GRS_RCS_RM",IF((LEFT(INDIRECT("$F"&amp;$S3038),3))="RCS","GRS_RCS_RM",IF(INDIRECT("$F"&amp;$S3038)="OCS (No Label)","OCS_Conversion_RM",IF(LEFT(INDIRECT("$F"&amp;$S3038),3)="OCS","OCS_RM",IF(RIGHT(INDIRECT("$F"&amp;$S3038),10)="conversion","GOTS_RM_conversion",IF((LEFT(INDIRECT("$F"&amp;$S3038),4))="GOTS","GOTS_RM","Responsible_RM"))))))),"DELETERM")</f>
        <v>#VALUE!</v>
      </c>
      <c r="AF3038" t="e" cm="1">
        <f t="array" aca="1" ref="AF3038" ca="1">IF($S3038="","",INDIRECT("$Z"&amp;$S3038))</f>
        <v>#VALUE!</v>
      </c>
      <c r="AG3038" t="str">
        <f t="shared" si="954"/>
        <v/>
      </c>
      <c r="AH3038" t="str" cm="1">
        <f t="array" aca="1" ref="AH3038" ca="1">IFERROR(INDIRECT("$ag"&amp;S3038),"")</f>
        <v/>
      </c>
      <c r="AI3038" t="e" cm="1">
        <f t="array" aca="1" ref="AI3038" ca="1">INDIRECT("O"&amp;S3038)</f>
        <v>#VALUE!</v>
      </c>
      <c r="AJ3038" t="str">
        <f t="shared" si="955"/>
        <v/>
      </c>
    </row>
    <row r="3039" spans="1:36" ht="16.5" customHeight="1">
      <c r="A3039" s="128" t="str">
        <f>IF(B3039="","",COUNTA($B$63:$B3039))</f>
        <v/>
      </c>
      <c r="B3039" s="132"/>
      <c r="C3039" s="133"/>
      <c r="D3039" s="140"/>
      <c r="E3039" s="140"/>
      <c r="F3039" s="133"/>
      <c r="G3039" s="141"/>
      <c r="H3039" s="141"/>
      <c r="I3039" s="141"/>
      <c r="J3039" s="141"/>
      <c r="K3039" s="37"/>
      <c r="L3039" s="142" t="str">
        <f>IF(R3039="","",LEFT(R3039,LEN(R3039)-2))</f>
        <v/>
      </c>
      <c r="M3039" s="142"/>
      <c r="N3039" s="60"/>
      <c r="O3039" s="313"/>
      <c r="Q3039" t="str">
        <f t="shared" si="950"/>
        <v/>
      </c>
      <c r="R3039" t="str">
        <f t="shared" ref="R3039" si="964">CONCATENATE($Q3039,Q3040,Q3041,Q3042,Q3043,Q3044,$Q3045,$Q3046,$Q3047,$Q3048,$Q3049,$Q3050)</f>
        <v/>
      </c>
      <c r="S3039" t="e">
        <f t="shared" ca="1" si="959"/>
        <v>#VALUE!</v>
      </c>
      <c r="T3039" t="e">
        <f t="shared" ca="1" si="956"/>
        <v>#VALUE!</v>
      </c>
      <c r="U3039">
        <f t="shared" si="960"/>
        <v>2976</v>
      </c>
      <c r="V3039">
        <v>248.00000000002001</v>
      </c>
      <c r="W3039">
        <f t="shared" si="963"/>
        <v>248</v>
      </c>
      <c r="X3039" t="str" cm="1">
        <f t="array" aca="1" ref="X3039" ca="1">IFERROR(INDEX('PC&amp;PD'!$A$1:$AS$19,ROW('PC&amp;PD'!$A$19),MATCH(INDIRECT(T3039),'PC&amp;PD'!$A$1:$AS$1,0)),"")</f>
        <v/>
      </c>
      <c r="Z3039" t="str">
        <f t="shared" ref="Z3039" si="965">IFERROR(IF($F3039="OCS 100","OCS (OCS 100)",IF($F3039="OCS Blended","OCS (OCS Blended)",IF($F3039="OCS (No Label)","OCS (No Label)",IF($F3039="RCS 100","RCS (RCS 100)",IF($F3039="RCS Blended","RCS (RCS Blended)",IF($F3039="GRS","GRS (GRS)",IF($F3039="GRS (No Label)", "GRS (No Label)",IF($F3039="RDS","RDS (RDS)",IF($F3039="RWS","RWS (RWS)",IF($F3039="RAS","RAS (RAS)",IF($F3039="RMS","RMS (RMS)",IF($F3039="GOTS Organic","GOTS (Organic)",IF($F3039="GOTS Made with organic","GOTS (Made with Organic)",IF($F3039="GOTS Organic - in conversion","GOTS (Organic - In Conversion)",IF($F3039="GOTS Made with organic - in conversion","GOTS (Made with Organic - In Conversion)",""))))))))))))))),"")</f>
        <v/>
      </c>
      <c r="AA3039" t="str">
        <f t="shared" si="951"/>
        <v/>
      </c>
      <c r="AB3039" t="str">
        <f t="shared" si="952"/>
        <v/>
      </c>
      <c r="AC3039" t="e">
        <f t="shared" ca="1" si="953"/>
        <v>#VALUE!</v>
      </c>
      <c r="AD3039" t="str" cm="1">
        <f t="array" aca="1" ref="AD3039" ca="1">IFERROR(IF((LEFT(INDIRECT("$F"&amp;$S3039),4))="GOTS",IF($G3039="Organic","GOTS_Organic_raw",(IF($G3039="Responsible","GOTS_Responsible",(IF($G3039="No Attribute (Conventional)","GOTS_conventional",(IF($G3039="Recycled Pre/Post-Consumer","GOTS_pre_post",(IF($G3039="In-Conversion","GOTS_in_conversion",(IF($G3039="Sustainably Sourced","Sustainably_sourced",(IF($G3039="Recycled pre-consumer organic","GOTS_recycled_organic",""))))))))))))),IF($G3039="Organic","Organic",(IF($G3039="Responsible","Responsible",(IF($G3039="No Attribute (Conventional)","No_Attribute_Conventional",(IF($G3039="Recycled Pre/Post-Consumer","Recycled_Pre_Post_Consumer",(IF($G3039="In-Conversion","In_Conversion",(IF($G3039="Recycled Pre-Consumer","Recycled_Pre_Consumer",(IF($G3039="Recycled Post-Consumer","Recycled_Post_Consumer",(IF($G3039="Sustainably Sourced","Sustainably_sourced",(IF($G3039="Recycled pre-consumer organic","GOTS_recycled_organic","")))))))))))))))))),"")</f>
        <v/>
      </c>
      <c r="AE3039" t="e" cm="1">
        <f t="array" aca="1" ref="AE3039" ca="1">IF($I3039="",IF(INDIRECT("$F"&amp;$S3039)="","",IF(LEFT(INDIRECT("$F"&amp;$S3039),3)="GRS","GRS_RCS_RM",IF((LEFT(INDIRECT("$F"&amp;$S3039),3))="RCS","GRS_RCS_RM",IF(INDIRECT("$F"&amp;$S3039)="OCS (No Label)","OCS_Conversion_RM",IF(LEFT(INDIRECT("$F"&amp;$S3039),3)="OCS","OCS_RM",IF(RIGHT(INDIRECT("$F"&amp;$S3039),10)="conversion","GOTS_RM_conversion",IF((LEFT(INDIRECT("$F"&amp;$S3039),4))="GOTS","GOTS_RM","Responsible_RM"))))))),"DELETERM")</f>
        <v>#VALUE!</v>
      </c>
      <c r="AF3039" t="e" cm="1">
        <f t="array" aca="1" ref="AF3039" ca="1">IF($S3039="","",INDIRECT("$Z"&amp;$S3039))</f>
        <v>#VALUE!</v>
      </c>
      <c r="AG3039" t="str">
        <f t="shared" si="954"/>
        <v/>
      </c>
      <c r="AH3039" t="str" cm="1">
        <f t="array" aca="1" ref="AH3039" ca="1">IFERROR(INDIRECT("$ag"&amp;S3039),"")</f>
        <v/>
      </c>
      <c r="AI3039" t="e" cm="1">
        <f t="array" aca="1" ref="AI3039" ca="1">INDIRECT("O"&amp;S3039)</f>
        <v>#VALUE!</v>
      </c>
      <c r="AJ3039" t="str">
        <f t="shared" si="955"/>
        <v/>
      </c>
    </row>
    <row r="3040" spans="1:36" ht="16.5" customHeight="1">
      <c r="A3040" s="129"/>
      <c r="B3040" s="134"/>
      <c r="C3040" s="135"/>
      <c r="D3040" s="146"/>
      <c r="E3040" s="146"/>
      <c r="F3040" s="135"/>
      <c r="G3040" s="147"/>
      <c r="H3040" s="147"/>
      <c r="I3040" s="147"/>
      <c r="J3040" s="147"/>
      <c r="K3040" s="38"/>
      <c r="L3040" s="143"/>
      <c r="M3040" s="143"/>
      <c r="N3040" s="61"/>
      <c r="O3040" s="314"/>
      <c r="Q3040" t="str">
        <f t="shared" si="950"/>
        <v/>
      </c>
      <c r="S3040" t="e">
        <f t="shared" ca="1" si="959"/>
        <v>#VALUE!</v>
      </c>
      <c r="T3040" t="e">
        <f t="shared" ca="1" si="956"/>
        <v>#VALUE!</v>
      </c>
      <c r="U3040">
        <f t="shared" si="960"/>
        <v>2976</v>
      </c>
      <c r="V3040">
        <v>248.08333333335301</v>
      </c>
      <c r="W3040">
        <f t="shared" si="963"/>
        <v>248</v>
      </c>
      <c r="X3040" t="str" cm="1">
        <f t="array" aca="1" ref="X3040" ca="1">IFERROR(INDEX('PC&amp;PD'!$A$1:$AS$19,ROW('PC&amp;PD'!$A$19),MATCH(INDIRECT(T3040),'PC&amp;PD'!$A$1:$AS$1,0)),"")</f>
        <v/>
      </c>
      <c r="AA3040" t="str">
        <f t="shared" si="951"/>
        <v/>
      </c>
      <c r="AB3040" t="str">
        <f t="shared" si="952"/>
        <v/>
      </c>
      <c r="AC3040" t="e">
        <f t="shared" ca="1" si="953"/>
        <v>#VALUE!</v>
      </c>
      <c r="AD3040" t="str" cm="1">
        <f t="array" aca="1" ref="AD3040" ca="1">IFERROR(IF((LEFT(INDIRECT("$F"&amp;$S3040),4))="GOTS",IF($G3040="Organic","GOTS_Organic_raw",(IF($G3040="Responsible","GOTS_Responsible",(IF($G3040="No Attribute (Conventional)","GOTS_conventional",(IF($G3040="Recycled Pre/Post-Consumer","GOTS_pre_post",(IF($G3040="In-Conversion","GOTS_in_conversion",(IF($G3040="Sustainably Sourced","Sustainably_sourced",(IF($G3040="Recycled pre-consumer organic","GOTS_recycled_organic",""))))))))))))),IF($G3040="Organic","Organic",(IF($G3040="Responsible","Responsible",(IF($G3040="No Attribute (Conventional)","No_Attribute_Conventional",(IF($G3040="Recycled Pre/Post-Consumer","Recycled_Pre_Post_Consumer",(IF($G3040="In-Conversion","In_Conversion",(IF($G3040="Recycled Pre-Consumer","Recycled_Pre_Consumer",(IF($G3040="Recycled Post-Consumer","Recycled_Post_Consumer",(IF($G3040="Sustainably Sourced","Sustainably_sourced",(IF($G3040="Recycled pre-consumer organic","GOTS_recycled_organic","")))))))))))))))))),"")</f>
        <v/>
      </c>
      <c r="AE3040" t="e" cm="1">
        <f t="array" aca="1" ref="AE3040" ca="1">IF($I3040="",IF(INDIRECT("$F"&amp;$S3040)="","",IF(LEFT(INDIRECT("$F"&amp;$S3040),3)="GRS","GRS_RCS_RM",IF((LEFT(INDIRECT("$F"&amp;$S3040),3))="RCS","GRS_RCS_RM",IF(INDIRECT("$F"&amp;$S3040)="OCS (No Label)","OCS_Conversion_RM",IF(LEFT(INDIRECT("$F"&amp;$S3040),3)="OCS","OCS_RM",IF(RIGHT(INDIRECT("$F"&amp;$S3040),10)="conversion","GOTS_RM_conversion",IF((LEFT(INDIRECT("$F"&amp;$S3040),4))="GOTS","GOTS_RM","Responsible_RM"))))))),"DELETERM")</f>
        <v>#VALUE!</v>
      </c>
      <c r="AF3040" t="e" cm="1">
        <f t="array" aca="1" ref="AF3040" ca="1">IF($S3040="","",INDIRECT("$Z"&amp;$S3040))</f>
        <v>#VALUE!</v>
      </c>
      <c r="AG3040" t="str">
        <f t="shared" si="954"/>
        <v/>
      </c>
      <c r="AH3040" t="str" cm="1">
        <f t="array" aca="1" ref="AH3040" ca="1">IFERROR(INDIRECT("$ag"&amp;S3040),"")</f>
        <v/>
      </c>
      <c r="AI3040" t="e" cm="1">
        <f t="array" aca="1" ref="AI3040" ca="1">INDIRECT("O"&amp;S3040)</f>
        <v>#VALUE!</v>
      </c>
      <c r="AJ3040" t="str">
        <f t="shared" si="955"/>
        <v/>
      </c>
    </row>
    <row r="3041" spans="1:36" ht="16.5" customHeight="1">
      <c r="A3041" s="129"/>
      <c r="B3041" s="134"/>
      <c r="C3041" s="135"/>
      <c r="D3041" s="146"/>
      <c r="E3041" s="146"/>
      <c r="F3041" s="135"/>
      <c r="G3041" s="147"/>
      <c r="H3041" s="147"/>
      <c r="I3041" s="147"/>
      <c r="J3041" s="147"/>
      <c r="K3041" s="38"/>
      <c r="L3041" s="143"/>
      <c r="M3041" s="143"/>
      <c r="N3041" s="61"/>
      <c r="O3041" s="314"/>
      <c r="Q3041" t="str">
        <f t="shared" si="950"/>
        <v/>
      </c>
      <c r="S3041" t="e">
        <f t="shared" ca="1" si="959"/>
        <v>#VALUE!</v>
      </c>
      <c r="T3041" t="e">
        <f t="shared" ca="1" si="956"/>
        <v>#VALUE!</v>
      </c>
      <c r="U3041">
        <f t="shared" si="960"/>
        <v>2976</v>
      </c>
      <c r="V3041">
        <v>248.16666666668601</v>
      </c>
      <c r="W3041">
        <f t="shared" si="963"/>
        <v>248</v>
      </c>
      <c r="X3041" t="str" cm="1">
        <f t="array" aca="1" ref="X3041" ca="1">IFERROR(INDEX('PC&amp;PD'!$A$1:$AS$19,ROW('PC&amp;PD'!$A$19),MATCH(INDIRECT(T3041),'PC&amp;PD'!$A$1:$AS$1,0)),"")</f>
        <v/>
      </c>
      <c r="AA3041" t="str">
        <f t="shared" si="951"/>
        <v/>
      </c>
      <c r="AB3041" t="str">
        <f t="shared" si="952"/>
        <v/>
      </c>
      <c r="AC3041" t="e">
        <f t="shared" ca="1" si="953"/>
        <v>#VALUE!</v>
      </c>
      <c r="AD3041" t="str" cm="1">
        <f t="array" aca="1" ref="AD3041" ca="1">IFERROR(IF((LEFT(INDIRECT("$F"&amp;$S3041),4))="GOTS",IF($G3041="Organic","GOTS_Organic_raw",(IF($G3041="Responsible","GOTS_Responsible",(IF($G3041="No Attribute (Conventional)","GOTS_conventional",(IF($G3041="Recycled Pre/Post-Consumer","GOTS_pre_post",(IF($G3041="In-Conversion","GOTS_in_conversion",(IF($G3041="Sustainably Sourced","Sustainably_sourced",(IF($G3041="Recycled pre-consumer organic","GOTS_recycled_organic",""))))))))))))),IF($G3041="Organic","Organic",(IF($G3041="Responsible","Responsible",(IF($G3041="No Attribute (Conventional)","No_Attribute_Conventional",(IF($G3041="Recycled Pre/Post-Consumer","Recycled_Pre_Post_Consumer",(IF($G3041="In-Conversion","In_Conversion",(IF($G3041="Recycled Pre-Consumer","Recycled_Pre_Consumer",(IF($G3041="Recycled Post-Consumer","Recycled_Post_Consumer",(IF($G3041="Sustainably Sourced","Sustainably_sourced",(IF($G3041="Recycled pre-consumer organic","GOTS_recycled_organic","")))))))))))))))))),"")</f>
        <v/>
      </c>
      <c r="AE3041" t="e" cm="1">
        <f t="array" aca="1" ref="AE3041" ca="1">IF($I3041="",IF(INDIRECT("$F"&amp;$S3041)="","",IF(LEFT(INDIRECT("$F"&amp;$S3041),3)="GRS","GRS_RCS_RM",IF((LEFT(INDIRECT("$F"&amp;$S3041),3))="RCS","GRS_RCS_RM",IF(INDIRECT("$F"&amp;$S3041)="OCS (No Label)","OCS_Conversion_RM",IF(LEFT(INDIRECT("$F"&amp;$S3041),3)="OCS","OCS_RM",IF(RIGHT(INDIRECT("$F"&amp;$S3041),10)="conversion","GOTS_RM_conversion",IF((LEFT(INDIRECT("$F"&amp;$S3041),4))="GOTS","GOTS_RM","Responsible_RM"))))))),"DELETERM")</f>
        <v>#VALUE!</v>
      </c>
      <c r="AF3041" t="e" cm="1">
        <f t="array" aca="1" ref="AF3041" ca="1">IF($S3041="","",INDIRECT("$Z"&amp;$S3041))</f>
        <v>#VALUE!</v>
      </c>
      <c r="AG3041" t="str">
        <f t="shared" si="954"/>
        <v/>
      </c>
      <c r="AH3041" t="str" cm="1">
        <f t="array" aca="1" ref="AH3041" ca="1">IFERROR(INDIRECT("$ag"&amp;S3041),"")</f>
        <v/>
      </c>
      <c r="AI3041" t="e" cm="1">
        <f t="array" aca="1" ref="AI3041" ca="1">INDIRECT("O"&amp;S3041)</f>
        <v>#VALUE!</v>
      </c>
      <c r="AJ3041" t="str">
        <f t="shared" si="955"/>
        <v/>
      </c>
    </row>
    <row r="3042" spans="1:36" ht="16.5" customHeight="1">
      <c r="A3042" s="129"/>
      <c r="B3042" s="134"/>
      <c r="C3042" s="135"/>
      <c r="D3042" s="146"/>
      <c r="E3042" s="146"/>
      <c r="F3042" s="135"/>
      <c r="G3042" s="147"/>
      <c r="H3042" s="147"/>
      <c r="I3042" s="147"/>
      <c r="J3042" s="147"/>
      <c r="K3042" s="38"/>
      <c r="L3042" s="143"/>
      <c r="M3042" s="143"/>
      <c r="N3042" s="61"/>
      <c r="O3042" s="314"/>
      <c r="Q3042" t="str">
        <f t="shared" si="950"/>
        <v/>
      </c>
      <c r="S3042" t="e">
        <f t="shared" ca="1" si="959"/>
        <v>#VALUE!</v>
      </c>
      <c r="T3042" t="e">
        <f t="shared" ca="1" si="956"/>
        <v>#VALUE!</v>
      </c>
      <c r="U3042">
        <f t="shared" si="960"/>
        <v>2976</v>
      </c>
      <c r="V3042">
        <v>248.25000000002001</v>
      </c>
      <c r="W3042">
        <f t="shared" si="963"/>
        <v>248</v>
      </c>
      <c r="X3042" t="str" cm="1">
        <f t="array" aca="1" ref="X3042" ca="1">IFERROR(INDEX('PC&amp;PD'!$A$1:$AS$19,ROW('PC&amp;PD'!$A$19),MATCH(INDIRECT(T3042),'PC&amp;PD'!$A$1:$AS$1,0)),"")</f>
        <v/>
      </c>
      <c r="AA3042" t="str">
        <f t="shared" si="951"/>
        <v/>
      </c>
      <c r="AB3042" t="str">
        <f t="shared" si="952"/>
        <v/>
      </c>
      <c r="AC3042" t="e">
        <f t="shared" ca="1" si="953"/>
        <v>#VALUE!</v>
      </c>
      <c r="AD3042" t="str" cm="1">
        <f t="array" aca="1" ref="AD3042" ca="1">IFERROR(IF((LEFT(INDIRECT("$F"&amp;$S3042),4))="GOTS",IF($G3042="Organic","GOTS_Organic_raw",(IF($G3042="Responsible","GOTS_Responsible",(IF($G3042="No Attribute (Conventional)","GOTS_conventional",(IF($G3042="Recycled Pre/Post-Consumer","GOTS_pre_post",(IF($G3042="In-Conversion","GOTS_in_conversion",(IF($G3042="Sustainably Sourced","Sustainably_sourced",(IF($G3042="Recycled pre-consumer organic","GOTS_recycled_organic",""))))))))))))),IF($G3042="Organic","Organic",(IF($G3042="Responsible","Responsible",(IF($G3042="No Attribute (Conventional)","No_Attribute_Conventional",(IF($G3042="Recycled Pre/Post-Consumer","Recycled_Pre_Post_Consumer",(IF($G3042="In-Conversion","In_Conversion",(IF($G3042="Recycled Pre-Consumer","Recycled_Pre_Consumer",(IF($G3042="Recycled Post-Consumer","Recycled_Post_Consumer",(IF($G3042="Sustainably Sourced","Sustainably_sourced",(IF($G3042="Recycled pre-consumer organic","GOTS_recycled_organic","")))))))))))))))))),"")</f>
        <v/>
      </c>
      <c r="AE3042" t="e" cm="1">
        <f t="array" aca="1" ref="AE3042" ca="1">IF($I3042="",IF(INDIRECT("$F"&amp;$S3042)="","",IF(LEFT(INDIRECT("$F"&amp;$S3042),3)="GRS","GRS_RCS_RM",IF((LEFT(INDIRECT("$F"&amp;$S3042),3))="RCS","GRS_RCS_RM",IF(INDIRECT("$F"&amp;$S3042)="OCS (No Label)","OCS_Conversion_RM",IF(LEFT(INDIRECT("$F"&amp;$S3042),3)="OCS","OCS_RM",IF(RIGHT(INDIRECT("$F"&amp;$S3042),10)="conversion","GOTS_RM_conversion",IF((LEFT(INDIRECT("$F"&amp;$S3042),4))="GOTS","GOTS_RM","Responsible_RM"))))))),"DELETERM")</f>
        <v>#VALUE!</v>
      </c>
      <c r="AF3042" t="e" cm="1">
        <f t="array" aca="1" ref="AF3042" ca="1">IF($S3042="","",INDIRECT("$Z"&amp;$S3042))</f>
        <v>#VALUE!</v>
      </c>
      <c r="AG3042" t="str">
        <f t="shared" si="954"/>
        <v/>
      </c>
      <c r="AH3042" t="str" cm="1">
        <f t="array" aca="1" ref="AH3042" ca="1">IFERROR(INDIRECT("$ag"&amp;S3042),"")</f>
        <v/>
      </c>
      <c r="AI3042" t="e" cm="1">
        <f t="array" aca="1" ref="AI3042" ca="1">INDIRECT("O"&amp;S3042)</f>
        <v>#VALUE!</v>
      </c>
      <c r="AJ3042" t="str">
        <f t="shared" si="955"/>
        <v/>
      </c>
    </row>
    <row r="3043" spans="1:36" ht="16.5" customHeight="1">
      <c r="A3043" s="129"/>
      <c r="B3043" s="134"/>
      <c r="C3043" s="135"/>
      <c r="D3043" s="146"/>
      <c r="E3043" s="146"/>
      <c r="F3043" s="135"/>
      <c r="G3043" s="147"/>
      <c r="H3043" s="147"/>
      <c r="I3043" s="147"/>
      <c r="J3043" s="147"/>
      <c r="K3043" s="38"/>
      <c r="L3043" s="143"/>
      <c r="M3043" s="143"/>
      <c r="N3043" s="61"/>
      <c r="O3043" s="314"/>
      <c r="Q3043" t="str">
        <f t="shared" si="950"/>
        <v/>
      </c>
      <c r="S3043" t="e">
        <f t="shared" ca="1" si="959"/>
        <v>#VALUE!</v>
      </c>
      <c r="T3043" t="e">
        <f t="shared" ca="1" si="956"/>
        <v>#VALUE!</v>
      </c>
      <c r="U3043">
        <f t="shared" si="960"/>
        <v>2976</v>
      </c>
      <c r="V3043">
        <v>248.33333333335301</v>
      </c>
      <c r="W3043">
        <f t="shared" si="963"/>
        <v>248</v>
      </c>
      <c r="X3043" t="str" cm="1">
        <f t="array" aca="1" ref="X3043" ca="1">IFERROR(INDEX('PC&amp;PD'!$A$1:$AS$19,ROW('PC&amp;PD'!$A$19),MATCH(INDIRECT(T3043),'PC&amp;PD'!$A$1:$AS$1,0)),"")</f>
        <v/>
      </c>
      <c r="AA3043" t="str">
        <f t="shared" si="951"/>
        <v/>
      </c>
      <c r="AB3043" t="str">
        <f t="shared" si="952"/>
        <v/>
      </c>
      <c r="AC3043" t="e">
        <f t="shared" ca="1" si="953"/>
        <v>#VALUE!</v>
      </c>
      <c r="AD3043" t="str" cm="1">
        <f t="array" aca="1" ref="AD3043" ca="1">IFERROR(IF((LEFT(INDIRECT("$F"&amp;$S3043),4))="GOTS",IF($G3043="Organic","GOTS_Organic_raw",(IF($G3043="Responsible","GOTS_Responsible",(IF($G3043="No Attribute (Conventional)","GOTS_conventional",(IF($G3043="Recycled Pre/Post-Consumer","GOTS_pre_post",(IF($G3043="In-Conversion","GOTS_in_conversion",(IF($G3043="Sustainably Sourced","Sustainably_sourced",(IF($G3043="Recycled pre-consumer organic","GOTS_recycled_organic",""))))))))))))),IF($G3043="Organic","Organic",(IF($G3043="Responsible","Responsible",(IF($G3043="No Attribute (Conventional)","No_Attribute_Conventional",(IF($G3043="Recycled Pre/Post-Consumer","Recycled_Pre_Post_Consumer",(IF($G3043="In-Conversion","In_Conversion",(IF($G3043="Recycled Pre-Consumer","Recycled_Pre_Consumer",(IF($G3043="Recycled Post-Consumer","Recycled_Post_Consumer",(IF($G3043="Sustainably Sourced","Sustainably_sourced",(IF($G3043="Recycled pre-consumer organic","GOTS_recycled_organic","")))))))))))))))))),"")</f>
        <v/>
      </c>
      <c r="AE3043" t="e" cm="1">
        <f t="array" aca="1" ref="AE3043" ca="1">IF($I3043="",IF(INDIRECT("$F"&amp;$S3043)="","",IF(LEFT(INDIRECT("$F"&amp;$S3043),3)="GRS","GRS_RCS_RM",IF((LEFT(INDIRECT("$F"&amp;$S3043),3))="RCS","GRS_RCS_RM",IF(INDIRECT("$F"&amp;$S3043)="OCS (No Label)","OCS_Conversion_RM",IF(LEFT(INDIRECT("$F"&amp;$S3043),3)="OCS","OCS_RM",IF(RIGHT(INDIRECT("$F"&amp;$S3043),10)="conversion","GOTS_RM_conversion",IF((LEFT(INDIRECT("$F"&amp;$S3043),4))="GOTS","GOTS_RM","Responsible_RM"))))))),"DELETERM")</f>
        <v>#VALUE!</v>
      </c>
      <c r="AF3043" t="e" cm="1">
        <f t="array" aca="1" ref="AF3043" ca="1">IF($S3043="","",INDIRECT("$Z"&amp;$S3043))</f>
        <v>#VALUE!</v>
      </c>
      <c r="AG3043" t="str">
        <f t="shared" si="954"/>
        <v/>
      </c>
      <c r="AH3043" t="str" cm="1">
        <f t="array" aca="1" ref="AH3043" ca="1">IFERROR(INDIRECT("$ag"&amp;S3043),"")</f>
        <v/>
      </c>
      <c r="AI3043" t="e" cm="1">
        <f t="array" aca="1" ref="AI3043" ca="1">INDIRECT("O"&amp;S3043)</f>
        <v>#VALUE!</v>
      </c>
      <c r="AJ3043" t="str">
        <f t="shared" si="955"/>
        <v/>
      </c>
    </row>
    <row r="3044" spans="1:36" ht="16.5" customHeight="1">
      <c r="A3044" s="129"/>
      <c r="B3044" s="134"/>
      <c r="C3044" s="135"/>
      <c r="D3044" s="146"/>
      <c r="E3044" s="146"/>
      <c r="F3044" s="135"/>
      <c r="G3044" s="147"/>
      <c r="H3044" s="147"/>
      <c r="I3044" s="147"/>
      <c r="J3044" s="147"/>
      <c r="K3044" s="38"/>
      <c r="L3044" s="143"/>
      <c r="M3044" s="143"/>
      <c r="N3044" s="61"/>
      <c r="O3044" s="314"/>
      <c r="Q3044" t="str">
        <f t="shared" si="950"/>
        <v/>
      </c>
      <c r="S3044" t="e">
        <f t="shared" ca="1" si="959"/>
        <v>#VALUE!</v>
      </c>
      <c r="T3044" t="e">
        <f t="shared" ca="1" si="956"/>
        <v>#VALUE!</v>
      </c>
      <c r="U3044">
        <f t="shared" si="960"/>
        <v>2976</v>
      </c>
      <c r="V3044">
        <v>248.41666666668601</v>
      </c>
      <c r="W3044">
        <f t="shared" si="963"/>
        <v>248</v>
      </c>
      <c r="X3044" t="str" cm="1">
        <f t="array" aca="1" ref="X3044" ca="1">IFERROR(INDEX('PC&amp;PD'!$A$1:$AS$19,ROW('PC&amp;PD'!$A$19),MATCH(INDIRECT(T3044),'PC&amp;PD'!$A$1:$AS$1,0)),"")</f>
        <v/>
      </c>
      <c r="AA3044" t="str">
        <f t="shared" si="951"/>
        <v/>
      </c>
      <c r="AB3044" t="str">
        <f t="shared" si="952"/>
        <v/>
      </c>
      <c r="AC3044" t="e">
        <f t="shared" ca="1" si="953"/>
        <v>#VALUE!</v>
      </c>
      <c r="AD3044" t="str" cm="1">
        <f t="array" aca="1" ref="AD3044" ca="1">IFERROR(IF((LEFT(INDIRECT("$F"&amp;$S3044),4))="GOTS",IF($G3044="Organic","GOTS_Organic_raw",(IF($G3044="Responsible","GOTS_Responsible",(IF($G3044="No Attribute (Conventional)","GOTS_conventional",(IF($G3044="Recycled Pre/Post-Consumer","GOTS_pre_post",(IF($G3044="In-Conversion","GOTS_in_conversion",(IF($G3044="Sustainably Sourced","Sustainably_sourced",(IF($G3044="Recycled pre-consumer organic","GOTS_recycled_organic",""))))))))))))),IF($G3044="Organic","Organic",(IF($G3044="Responsible","Responsible",(IF($G3044="No Attribute (Conventional)","No_Attribute_Conventional",(IF($G3044="Recycled Pre/Post-Consumer","Recycled_Pre_Post_Consumer",(IF($G3044="In-Conversion","In_Conversion",(IF($G3044="Recycled Pre-Consumer","Recycled_Pre_Consumer",(IF($G3044="Recycled Post-Consumer","Recycled_Post_Consumer",(IF($G3044="Sustainably Sourced","Sustainably_sourced",(IF($G3044="Recycled pre-consumer organic","GOTS_recycled_organic","")))))))))))))))))),"")</f>
        <v/>
      </c>
      <c r="AE3044" t="e" cm="1">
        <f t="array" aca="1" ref="AE3044" ca="1">IF($I3044="",IF(INDIRECT("$F"&amp;$S3044)="","",IF(LEFT(INDIRECT("$F"&amp;$S3044),3)="GRS","GRS_RCS_RM",IF((LEFT(INDIRECT("$F"&amp;$S3044),3))="RCS","GRS_RCS_RM",IF(INDIRECT("$F"&amp;$S3044)="OCS (No Label)","OCS_Conversion_RM",IF(LEFT(INDIRECT("$F"&amp;$S3044),3)="OCS","OCS_RM",IF(RIGHT(INDIRECT("$F"&amp;$S3044),10)="conversion","GOTS_RM_conversion",IF((LEFT(INDIRECT("$F"&amp;$S3044),4))="GOTS","GOTS_RM","Responsible_RM"))))))),"DELETERM")</f>
        <v>#VALUE!</v>
      </c>
      <c r="AF3044" t="e" cm="1">
        <f t="array" aca="1" ref="AF3044" ca="1">IF($S3044="","",INDIRECT("$Z"&amp;$S3044))</f>
        <v>#VALUE!</v>
      </c>
      <c r="AG3044" t="str">
        <f t="shared" si="954"/>
        <v/>
      </c>
      <c r="AH3044" t="str" cm="1">
        <f t="array" aca="1" ref="AH3044" ca="1">IFERROR(INDIRECT("$ag"&amp;S3044),"")</f>
        <v/>
      </c>
      <c r="AI3044" t="e" cm="1">
        <f t="array" aca="1" ref="AI3044" ca="1">INDIRECT("O"&amp;S3044)</f>
        <v>#VALUE!</v>
      </c>
      <c r="AJ3044" t="str">
        <f t="shared" si="955"/>
        <v/>
      </c>
    </row>
    <row r="3045" spans="1:36" ht="16.5" customHeight="1">
      <c r="A3045" s="130"/>
      <c r="B3045" s="136"/>
      <c r="C3045" s="137"/>
      <c r="D3045" s="146"/>
      <c r="E3045" s="146"/>
      <c r="F3045" s="137"/>
      <c r="G3045" s="147"/>
      <c r="H3045" s="147"/>
      <c r="I3045" s="147"/>
      <c r="J3045" s="147"/>
      <c r="K3045" s="38"/>
      <c r="L3045" s="144"/>
      <c r="M3045" s="144"/>
      <c r="N3045" s="61"/>
      <c r="O3045" s="314"/>
      <c r="Q3045" t="str">
        <f t="shared" si="950"/>
        <v/>
      </c>
      <c r="S3045" t="e">
        <f t="shared" ca="1" si="959"/>
        <v>#VALUE!</v>
      </c>
      <c r="T3045" t="e">
        <f t="shared" ca="1" si="956"/>
        <v>#VALUE!</v>
      </c>
      <c r="U3045">
        <f t="shared" si="960"/>
        <v>2976</v>
      </c>
      <c r="V3045">
        <v>248.50000000002001</v>
      </c>
      <c r="W3045">
        <f t="shared" si="963"/>
        <v>248</v>
      </c>
      <c r="X3045" t="str" cm="1">
        <f t="array" aca="1" ref="X3045" ca="1">IFERROR(INDEX('PC&amp;PD'!$A$1:$AS$19,ROW('PC&amp;PD'!$A$19),MATCH(INDIRECT(T3045),'PC&amp;PD'!$A$1:$AS$1,0)),"")</f>
        <v/>
      </c>
      <c r="AA3045" t="str">
        <f t="shared" si="951"/>
        <v/>
      </c>
      <c r="AB3045" t="str">
        <f t="shared" si="952"/>
        <v/>
      </c>
      <c r="AC3045" t="e">
        <f t="shared" ca="1" si="953"/>
        <v>#VALUE!</v>
      </c>
      <c r="AD3045" t="str" cm="1">
        <f t="array" aca="1" ref="AD3045" ca="1">IFERROR(IF((LEFT(INDIRECT("$F"&amp;$S3045),4))="GOTS",IF($G3045="Organic","GOTS_Organic_raw",(IF($G3045="Responsible","GOTS_Responsible",(IF($G3045="No Attribute (Conventional)","GOTS_conventional",(IF($G3045="Recycled Pre/Post-Consumer","GOTS_pre_post",(IF($G3045="In-Conversion","GOTS_in_conversion",(IF($G3045="Sustainably Sourced","Sustainably_sourced",(IF($G3045="Recycled pre-consumer organic","GOTS_recycled_organic",""))))))))))))),IF($G3045="Organic","Organic",(IF($G3045="Responsible","Responsible",(IF($G3045="No Attribute (Conventional)","No_Attribute_Conventional",(IF($G3045="Recycled Pre/Post-Consumer","Recycled_Pre_Post_Consumer",(IF($G3045="In-Conversion","In_Conversion",(IF($G3045="Recycled Pre-Consumer","Recycled_Pre_Consumer",(IF($G3045="Recycled Post-Consumer","Recycled_Post_Consumer",(IF($G3045="Sustainably Sourced","Sustainably_sourced",(IF($G3045="Recycled pre-consumer organic","GOTS_recycled_organic","")))))))))))))))))),"")</f>
        <v/>
      </c>
      <c r="AE3045" t="e" cm="1">
        <f t="array" aca="1" ref="AE3045" ca="1">IF($I3045="",IF(INDIRECT("$F"&amp;$S3045)="","",IF(LEFT(INDIRECT("$F"&amp;$S3045),3)="GRS","GRS_RCS_RM",IF((LEFT(INDIRECT("$F"&amp;$S3045),3))="RCS","GRS_RCS_RM",IF(INDIRECT("$F"&amp;$S3045)="OCS (No Label)","OCS_Conversion_RM",IF(LEFT(INDIRECT("$F"&amp;$S3045),3)="OCS","OCS_RM",IF(RIGHT(INDIRECT("$F"&amp;$S3045),10)="conversion","GOTS_RM_conversion",IF((LEFT(INDIRECT("$F"&amp;$S3045),4))="GOTS","GOTS_RM","Responsible_RM"))))))),"DELETERM")</f>
        <v>#VALUE!</v>
      </c>
      <c r="AF3045" t="e" cm="1">
        <f t="array" aca="1" ref="AF3045" ca="1">IF($S3045="","",INDIRECT("$Z"&amp;$S3045))</f>
        <v>#VALUE!</v>
      </c>
      <c r="AG3045" t="str">
        <f t="shared" si="954"/>
        <v/>
      </c>
      <c r="AH3045" t="str" cm="1">
        <f t="array" aca="1" ref="AH3045" ca="1">IFERROR(INDIRECT("$ag"&amp;S3045),"")</f>
        <v/>
      </c>
      <c r="AI3045" t="e" cm="1">
        <f t="array" aca="1" ref="AI3045" ca="1">INDIRECT("O"&amp;S3045)</f>
        <v>#VALUE!</v>
      </c>
      <c r="AJ3045" t="str">
        <f t="shared" si="955"/>
        <v/>
      </c>
    </row>
    <row r="3046" spans="1:36" ht="16.5" customHeight="1">
      <c r="A3046" s="130"/>
      <c r="B3046" s="136"/>
      <c r="C3046" s="137"/>
      <c r="D3046" s="146"/>
      <c r="E3046" s="146"/>
      <c r="F3046" s="137"/>
      <c r="G3046" s="147"/>
      <c r="H3046" s="147"/>
      <c r="I3046" s="147"/>
      <c r="J3046" s="147"/>
      <c r="K3046" s="38"/>
      <c r="L3046" s="144"/>
      <c r="M3046" s="144"/>
      <c r="N3046" s="61"/>
      <c r="O3046" s="314"/>
      <c r="Q3046" t="str">
        <f t="shared" si="950"/>
        <v/>
      </c>
      <c r="S3046" t="e">
        <f t="shared" ca="1" si="959"/>
        <v>#VALUE!</v>
      </c>
      <c r="T3046" t="e">
        <f t="shared" ca="1" si="956"/>
        <v>#VALUE!</v>
      </c>
      <c r="U3046">
        <f t="shared" si="960"/>
        <v>2976</v>
      </c>
      <c r="V3046">
        <v>248.58333333335301</v>
      </c>
      <c r="W3046">
        <f t="shared" si="963"/>
        <v>248</v>
      </c>
      <c r="X3046" t="str" cm="1">
        <f t="array" aca="1" ref="X3046" ca="1">IFERROR(INDEX('PC&amp;PD'!$A$1:$AS$19,ROW('PC&amp;PD'!$A$19),MATCH(INDIRECT(T3046),'PC&amp;PD'!$A$1:$AS$1,0)),"")</f>
        <v/>
      </c>
      <c r="AA3046" t="str">
        <f t="shared" si="951"/>
        <v/>
      </c>
      <c r="AB3046" t="str">
        <f t="shared" si="952"/>
        <v/>
      </c>
      <c r="AC3046" t="e">
        <f t="shared" ca="1" si="953"/>
        <v>#VALUE!</v>
      </c>
      <c r="AD3046" t="str" cm="1">
        <f t="array" aca="1" ref="AD3046" ca="1">IFERROR(IF((LEFT(INDIRECT("$F"&amp;$S3046),4))="GOTS",IF($G3046="Organic","GOTS_Organic_raw",(IF($G3046="Responsible","GOTS_Responsible",(IF($G3046="No Attribute (Conventional)","GOTS_conventional",(IF($G3046="Recycled Pre/Post-Consumer","GOTS_pre_post",(IF($G3046="In-Conversion","GOTS_in_conversion",(IF($G3046="Sustainably Sourced","Sustainably_sourced",(IF($G3046="Recycled pre-consumer organic","GOTS_recycled_organic",""))))))))))))),IF($G3046="Organic","Organic",(IF($G3046="Responsible","Responsible",(IF($G3046="No Attribute (Conventional)","No_Attribute_Conventional",(IF($G3046="Recycled Pre/Post-Consumer","Recycled_Pre_Post_Consumer",(IF($G3046="In-Conversion","In_Conversion",(IF($G3046="Recycled Pre-Consumer","Recycled_Pre_Consumer",(IF($G3046="Recycled Post-Consumer","Recycled_Post_Consumer",(IF($G3046="Sustainably Sourced","Sustainably_sourced",(IF($G3046="Recycled pre-consumer organic","GOTS_recycled_organic","")))))))))))))))))),"")</f>
        <v/>
      </c>
      <c r="AE3046" t="e" cm="1">
        <f t="array" aca="1" ref="AE3046" ca="1">IF($I3046="",IF(INDIRECT("$F"&amp;$S3046)="","",IF(LEFT(INDIRECT("$F"&amp;$S3046),3)="GRS","GRS_RCS_RM",IF((LEFT(INDIRECT("$F"&amp;$S3046),3))="RCS","GRS_RCS_RM",IF(INDIRECT("$F"&amp;$S3046)="OCS (No Label)","OCS_Conversion_RM",IF(LEFT(INDIRECT("$F"&amp;$S3046),3)="OCS","OCS_RM",IF(RIGHT(INDIRECT("$F"&amp;$S3046),10)="conversion","GOTS_RM_conversion",IF((LEFT(INDIRECT("$F"&amp;$S3046),4))="GOTS","GOTS_RM","Responsible_RM"))))))),"DELETERM")</f>
        <v>#VALUE!</v>
      </c>
      <c r="AF3046" t="e" cm="1">
        <f t="array" aca="1" ref="AF3046" ca="1">IF($S3046="","",INDIRECT("$Z"&amp;$S3046))</f>
        <v>#VALUE!</v>
      </c>
      <c r="AG3046" t="str">
        <f t="shared" si="954"/>
        <v/>
      </c>
      <c r="AH3046" t="str" cm="1">
        <f t="array" aca="1" ref="AH3046" ca="1">IFERROR(INDIRECT("$ag"&amp;S3046),"")</f>
        <v/>
      </c>
      <c r="AI3046" t="e" cm="1">
        <f t="array" aca="1" ref="AI3046" ca="1">INDIRECT("O"&amp;S3046)</f>
        <v>#VALUE!</v>
      </c>
      <c r="AJ3046" t="str">
        <f t="shared" si="955"/>
        <v/>
      </c>
    </row>
    <row r="3047" spans="1:36" ht="16.5" customHeight="1">
      <c r="A3047" s="130"/>
      <c r="B3047" s="136"/>
      <c r="C3047" s="137"/>
      <c r="D3047" s="146"/>
      <c r="E3047" s="146"/>
      <c r="F3047" s="137"/>
      <c r="G3047" s="147"/>
      <c r="H3047" s="147"/>
      <c r="I3047" s="147"/>
      <c r="J3047" s="147"/>
      <c r="K3047" s="38"/>
      <c r="L3047" s="144"/>
      <c r="M3047" s="144"/>
      <c r="N3047" s="61"/>
      <c r="O3047" s="314"/>
      <c r="Q3047" t="str">
        <f t="shared" si="950"/>
        <v/>
      </c>
      <c r="S3047" t="e">
        <f t="shared" ca="1" si="959"/>
        <v>#VALUE!</v>
      </c>
      <c r="T3047" t="e">
        <f t="shared" ca="1" si="956"/>
        <v>#VALUE!</v>
      </c>
      <c r="U3047">
        <f t="shared" si="960"/>
        <v>2976</v>
      </c>
      <c r="V3047">
        <v>248.66666666668601</v>
      </c>
      <c r="W3047">
        <f t="shared" si="963"/>
        <v>248</v>
      </c>
      <c r="X3047" t="str" cm="1">
        <f t="array" aca="1" ref="X3047" ca="1">IFERROR(INDEX('PC&amp;PD'!$A$1:$AS$19,ROW('PC&amp;PD'!$A$19),MATCH(INDIRECT(T3047),'PC&amp;PD'!$A$1:$AS$1,0)),"")</f>
        <v/>
      </c>
      <c r="AA3047" t="str">
        <f t="shared" si="951"/>
        <v/>
      </c>
      <c r="AB3047" t="str">
        <f t="shared" si="952"/>
        <v/>
      </c>
      <c r="AC3047" t="e">
        <f t="shared" ca="1" si="953"/>
        <v>#VALUE!</v>
      </c>
      <c r="AD3047" t="str" cm="1">
        <f t="array" aca="1" ref="AD3047" ca="1">IFERROR(IF((LEFT(INDIRECT("$F"&amp;$S3047),4))="GOTS",IF($G3047="Organic","GOTS_Organic_raw",(IF($G3047="Responsible","GOTS_Responsible",(IF($G3047="No Attribute (Conventional)","GOTS_conventional",(IF($G3047="Recycled Pre/Post-Consumer","GOTS_pre_post",(IF($G3047="In-Conversion","GOTS_in_conversion",(IF($G3047="Sustainably Sourced","Sustainably_sourced",(IF($G3047="Recycled pre-consumer organic","GOTS_recycled_organic",""))))))))))))),IF($G3047="Organic","Organic",(IF($G3047="Responsible","Responsible",(IF($G3047="No Attribute (Conventional)","No_Attribute_Conventional",(IF($G3047="Recycled Pre/Post-Consumer","Recycled_Pre_Post_Consumer",(IF($G3047="In-Conversion","In_Conversion",(IF($G3047="Recycled Pre-Consumer","Recycled_Pre_Consumer",(IF($G3047="Recycled Post-Consumer","Recycled_Post_Consumer",(IF($G3047="Sustainably Sourced","Sustainably_sourced",(IF($G3047="Recycled pre-consumer organic","GOTS_recycled_organic","")))))))))))))))))),"")</f>
        <v/>
      </c>
      <c r="AE3047" t="e" cm="1">
        <f t="array" aca="1" ref="AE3047" ca="1">IF($I3047="",IF(INDIRECT("$F"&amp;$S3047)="","",IF(LEFT(INDIRECT("$F"&amp;$S3047),3)="GRS","GRS_RCS_RM",IF((LEFT(INDIRECT("$F"&amp;$S3047),3))="RCS","GRS_RCS_RM",IF(INDIRECT("$F"&amp;$S3047)="OCS (No Label)","OCS_Conversion_RM",IF(LEFT(INDIRECT("$F"&amp;$S3047),3)="OCS","OCS_RM",IF(RIGHT(INDIRECT("$F"&amp;$S3047),10)="conversion","GOTS_RM_conversion",IF((LEFT(INDIRECT("$F"&amp;$S3047),4))="GOTS","GOTS_RM","Responsible_RM"))))))),"DELETERM")</f>
        <v>#VALUE!</v>
      </c>
      <c r="AF3047" t="e" cm="1">
        <f t="array" aca="1" ref="AF3047" ca="1">IF($S3047="","",INDIRECT("$Z"&amp;$S3047))</f>
        <v>#VALUE!</v>
      </c>
      <c r="AG3047" t="str">
        <f t="shared" si="954"/>
        <v/>
      </c>
      <c r="AH3047" t="str" cm="1">
        <f t="array" aca="1" ref="AH3047" ca="1">IFERROR(INDIRECT("$ag"&amp;S3047),"")</f>
        <v/>
      </c>
      <c r="AI3047" t="e" cm="1">
        <f t="array" aca="1" ref="AI3047" ca="1">INDIRECT("O"&amp;S3047)</f>
        <v>#VALUE!</v>
      </c>
      <c r="AJ3047" t="str">
        <f t="shared" si="955"/>
        <v/>
      </c>
    </row>
    <row r="3048" spans="1:36" ht="16.5" customHeight="1">
      <c r="A3048" s="130"/>
      <c r="B3048" s="136"/>
      <c r="C3048" s="137"/>
      <c r="D3048" s="146"/>
      <c r="E3048" s="146"/>
      <c r="F3048" s="137"/>
      <c r="G3048" s="147"/>
      <c r="H3048" s="147"/>
      <c r="I3048" s="147"/>
      <c r="J3048" s="147"/>
      <c r="K3048" s="38"/>
      <c r="L3048" s="144"/>
      <c r="M3048" s="144"/>
      <c r="N3048" s="61"/>
      <c r="O3048" s="314"/>
      <c r="Q3048" t="str">
        <f t="shared" si="950"/>
        <v/>
      </c>
      <c r="S3048" t="e">
        <f t="shared" ca="1" si="959"/>
        <v>#VALUE!</v>
      </c>
      <c r="T3048" t="e">
        <f t="shared" ca="1" si="956"/>
        <v>#VALUE!</v>
      </c>
      <c r="U3048">
        <f t="shared" si="960"/>
        <v>2976</v>
      </c>
      <c r="V3048">
        <v>248.75000000002001</v>
      </c>
      <c r="W3048">
        <f t="shared" si="963"/>
        <v>248</v>
      </c>
      <c r="X3048" t="str" cm="1">
        <f t="array" aca="1" ref="X3048" ca="1">IFERROR(INDEX('PC&amp;PD'!$A$1:$AS$19,ROW('PC&amp;PD'!$A$19),MATCH(INDIRECT(T3048),'PC&amp;PD'!$A$1:$AS$1,0)),"")</f>
        <v/>
      </c>
      <c r="AA3048" t="str">
        <f t="shared" si="951"/>
        <v/>
      </c>
      <c r="AB3048" t="str">
        <f t="shared" si="952"/>
        <v/>
      </c>
      <c r="AC3048" t="e">
        <f t="shared" ca="1" si="953"/>
        <v>#VALUE!</v>
      </c>
      <c r="AD3048" t="str" cm="1">
        <f t="array" aca="1" ref="AD3048" ca="1">IFERROR(IF((LEFT(INDIRECT("$F"&amp;$S3048),4))="GOTS",IF($G3048="Organic","GOTS_Organic_raw",(IF($G3048="Responsible","GOTS_Responsible",(IF($G3048="No Attribute (Conventional)","GOTS_conventional",(IF($G3048="Recycled Pre/Post-Consumer","GOTS_pre_post",(IF($G3048="In-Conversion","GOTS_in_conversion",(IF($G3048="Sustainably Sourced","Sustainably_sourced",(IF($G3048="Recycled pre-consumer organic","GOTS_recycled_organic",""))))))))))))),IF($G3048="Organic","Organic",(IF($G3048="Responsible","Responsible",(IF($G3048="No Attribute (Conventional)","No_Attribute_Conventional",(IF($G3048="Recycled Pre/Post-Consumer","Recycled_Pre_Post_Consumer",(IF($G3048="In-Conversion","In_Conversion",(IF($G3048="Recycled Pre-Consumer","Recycled_Pre_Consumer",(IF($G3048="Recycled Post-Consumer","Recycled_Post_Consumer",(IF($G3048="Sustainably Sourced","Sustainably_sourced",(IF($G3048="Recycled pre-consumer organic","GOTS_recycled_organic","")))))))))))))))))),"")</f>
        <v/>
      </c>
      <c r="AE3048" t="e" cm="1">
        <f t="array" aca="1" ref="AE3048" ca="1">IF($I3048="",IF(INDIRECT("$F"&amp;$S3048)="","",IF(LEFT(INDIRECT("$F"&amp;$S3048),3)="GRS","GRS_RCS_RM",IF((LEFT(INDIRECT("$F"&amp;$S3048),3))="RCS","GRS_RCS_RM",IF(INDIRECT("$F"&amp;$S3048)="OCS (No Label)","OCS_Conversion_RM",IF(LEFT(INDIRECT("$F"&amp;$S3048),3)="OCS","OCS_RM",IF(RIGHT(INDIRECT("$F"&amp;$S3048),10)="conversion","GOTS_RM_conversion",IF((LEFT(INDIRECT("$F"&amp;$S3048),4))="GOTS","GOTS_RM","Responsible_RM"))))))),"DELETERM")</f>
        <v>#VALUE!</v>
      </c>
      <c r="AF3048" t="e" cm="1">
        <f t="array" aca="1" ref="AF3048" ca="1">IF($S3048="","",INDIRECT("$Z"&amp;$S3048))</f>
        <v>#VALUE!</v>
      </c>
      <c r="AG3048" t="str">
        <f t="shared" si="954"/>
        <v/>
      </c>
      <c r="AH3048" t="str" cm="1">
        <f t="array" aca="1" ref="AH3048" ca="1">IFERROR(INDIRECT("$ag"&amp;S3048),"")</f>
        <v/>
      </c>
      <c r="AI3048" t="e" cm="1">
        <f t="array" aca="1" ref="AI3048" ca="1">INDIRECT("O"&amp;S3048)</f>
        <v>#VALUE!</v>
      </c>
      <c r="AJ3048" t="str">
        <f t="shared" si="955"/>
        <v/>
      </c>
    </row>
    <row r="3049" spans="1:36" ht="16.5" customHeight="1">
      <c r="A3049" s="130"/>
      <c r="B3049" s="136"/>
      <c r="C3049" s="137"/>
      <c r="D3049" s="146"/>
      <c r="E3049" s="146"/>
      <c r="F3049" s="137"/>
      <c r="G3049" s="147"/>
      <c r="H3049" s="147"/>
      <c r="I3049" s="147"/>
      <c r="J3049" s="147"/>
      <c r="K3049" s="38"/>
      <c r="L3049" s="144"/>
      <c r="M3049" s="144"/>
      <c r="N3049" s="61"/>
      <c r="O3049" s="314"/>
      <c r="Q3049" t="str">
        <f t="shared" si="950"/>
        <v/>
      </c>
      <c r="S3049" t="e">
        <f t="shared" ca="1" si="959"/>
        <v>#VALUE!</v>
      </c>
      <c r="T3049" t="e">
        <f t="shared" ca="1" si="956"/>
        <v>#VALUE!</v>
      </c>
      <c r="U3049">
        <f t="shared" si="960"/>
        <v>2976</v>
      </c>
      <c r="V3049">
        <v>248.83333333335301</v>
      </c>
      <c r="W3049">
        <f t="shared" si="963"/>
        <v>248</v>
      </c>
      <c r="X3049" t="str" cm="1">
        <f t="array" aca="1" ref="X3049" ca="1">IFERROR(INDEX('PC&amp;PD'!$A$1:$AS$19,ROW('PC&amp;PD'!$A$19),MATCH(INDIRECT(T3049),'PC&amp;PD'!$A$1:$AS$1,0)),"")</f>
        <v/>
      </c>
      <c r="AA3049" t="str">
        <f t="shared" si="951"/>
        <v/>
      </c>
      <c r="AB3049" t="str">
        <f t="shared" si="952"/>
        <v/>
      </c>
      <c r="AC3049" t="e">
        <f t="shared" ca="1" si="953"/>
        <v>#VALUE!</v>
      </c>
      <c r="AD3049" t="str" cm="1">
        <f t="array" aca="1" ref="AD3049" ca="1">IFERROR(IF((LEFT(INDIRECT("$F"&amp;$S3049),4))="GOTS",IF($G3049="Organic","GOTS_Organic_raw",(IF($G3049="Responsible","GOTS_Responsible",(IF($G3049="No Attribute (Conventional)","GOTS_conventional",(IF($G3049="Recycled Pre/Post-Consumer","GOTS_pre_post",(IF($G3049="In-Conversion","GOTS_in_conversion",(IF($G3049="Sustainably Sourced","Sustainably_sourced",(IF($G3049="Recycled pre-consumer organic","GOTS_recycled_organic",""))))))))))))),IF($G3049="Organic","Organic",(IF($G3049="Responsible","Responsible",(IF($G3049="No Attribute (Conventional)","No_Attribute_Conventional",(IF($G3049="Recycled Pre/Post-Consumer","Recycled_Pre_Post_Consumer",(IF($G3049="In-Conversion","In_Conversion",(IF($G3049="Recycled Pre-Consumer","Recycled_Pre_Consumer",(IF($G3049="Recycled Post-Consumer","Recycled_Post_Consumer",(IF($G3049="Sustainably Sourced","Sustainably_sourced",(IF($G3049="Recycled pre-consumer organic","GOTS_recycled_organic","")))))))))))))))))),"")</f>
        <v/>
      </c>
      <c r="AE3049" t="e" cm="1">
        <f t="array" aca="1" ref="AE3049" ca="1">IF($I3049="",IF(INDIRECT("$F"&amp;$S3049)="","",IF(LEFT(INDIRECT("$F"&amp;$S3049),3)="GRS","GRS_RCS_RM",IF((LEFT(INDIRECT("$F"&amp;$S3049),3))="RCS","GRS_RCS_RM",IF(INDIRECT("$F"&amp;$S3049)="OCS (No Label)","OCS_Conversion_RM",IF(LEFT(INDIRECT("$F"&amp;$S3049),3)="OCS","OCS_RM",IF(RIGHT(INDIRECT("$F"&amp;$S3049),10)="conversion","GOTS_RM_conversion",IF((LEFT(INDIRECT("$F"&amp;$S3049),4))="GOTS","GOTS_RM","Responsible_RM"))))))),"DELETERM")</f>
        <v>#VALUE!</v>
      </c>
      <c r="AF3049" t="e" cm="1">
        <f t="array" aca="1" ref="AF3049" ca="1">IF($S3049="","",INDIRECT("$Z"&amp;$S3049))</f>
        <v>#VALUE!</v>
      </c>
      <c r="AG3049" t="str">
        <f t="shared" si="954"/>
        <v/>
      </c>
      <c r="AH3049" t="str" cm="1">
        <f t="array" aca="1" ref="AH3049" ca="1">IFERROR(INDIRECT("$ag"&amp;S3049),"")</f>
        <v/>
      </c>
      <c r="AI3049" t="e" cm="1">
        <f t="array" aca="1" ref="AI3049" ca="1">INDIRECT("O"&amp;S3049)</f>
        <v>#VALUE!</v>
      </c>
      <c r="AJ3049" t="str">
        <f t="shared" si="955"/>
        <v/>
      </c>
    </row>
    <row r="3050" spans="1:36" ht="16.5" customHeight="1" thickBot="1">
      <c r="A3050" s="131"/>
      <c r="B3050" s="138"/>
      <c r="C3050" s="139"/>
      <c r="D3050" s="148"/>
      <c r="E3050" s="148"/>
      <c r="F3050" s="139"/>
      <c r="G3050" s="149"/>
      <c r="H3050" s="149"/>
      <c r="I3050" s="149"/>
      <c r="J3050" s="149"/>
      <c r="K3050" s="39"/>
      <c r="L3050" s="145"/>
      <c r="M3050" s="145"/>
      <c r="N3050" s="62"/>
      <c r="O3050" s="315"/>
      <c r="Q3050" t="str">
        <f t="shared" si="950"/>
        <v/>
      </c>
      <c r="S3050" t="e">
        <f t="shared" ca="1" si="959"/>
        <v>#VALUE!</v>
      </c>
      <c r="T3050" t="e">
        <f t="shared" ca="1" si="956"/>
        <v>#VALUE!</v>
      </c>
      <c r="U3050">
        <f t="shared" si="960"/>
        <v>2976</v>
      </c>
      <c r="V3050">
        <v>248.91666666668601</v>
      </c>
      <c r="W3050">
        <f t="shared" si="963"/>
        <v>248</v>
      </c>
      <c r="X3050" t="str" cm="1">
        <f t="array" aca="1" ref="X3050" ca="1">IFERROR(INDEX('PC&amp;PD'!$A$1:$AS$19,ROW('PC&amp;PD'!$A$19),MATCH(INDIRECT(T3050),'PC&amp;PD'!$A$1:$AS$1,0)),"")</f>
        <v/>
      </c>
      <c r="AA3050" t="str">
        <f t="shared" si="951"/>
        <v/>
      </c>
      <c r="AB3050" t="str">
        <f t="shared" si="952"/>
        <v/>
      </c>
      <c r="AC3050" t="e">
        <f t="shared" ca="1" si="953"/>
        <v>#VALUE!</v>
      </c>
      <c r="AD3050" t="str" cm="1">
        <f t="array" aca="1" ref="AD3050" ca="1">IFERROR(IF((LEFT(INDIRECT("$F"&amp;$S3050),4))="GOTS",IF($G3050="Organic","GOTS_Organic_raw",(IF($G3050="Responsible","GOTS_Responsible",(IF($G3050="No Attribute (Conventional)","GOTS_conventional",(IF($G3050="Recycled Pre/Post-Consumer","GOTS_pre_post",(IF($G3050="In-Conversion","GOTS_in_conversion",(IF($G3050="Sustainably Sourced","Sustainably_sourced",(IF($G3050="Recycled pre-consumer organic","GOTS_recycled_organic",""))))))))))))),IF($G3050="Organic","Organic",(IF($G3050="Responsible","Responsible",(IF($G3050="No Attribute (Conventional)","No_Attribute_Conventional",(IF($G3050="Recycled Pre/Post-Consumer","Recycled_Pre_Post_Consumer",(IF($G3050="In-Conversion","In_Conversion",(IF($G3050="Recycled Pre-Consumer","Recycled_Pre_Consumer",(IF($G3050="Recycled Post-Consumer","Recycled_Post_Consumer",(IF($G3050="Sustainably Sourced","Sustainably_sourced",(IF($G3050="Recycled pre-consumer organic","GOTS_recycled_organic","")))))))))))))))))),"")</f>
        <v/>
      </c>
      <c r="AE3050" t="e" cm="1">
        <f t="array" aca="1" ref="AE3050" ca="1">IF($I3050="",IF(INDIRECT("$F"&amp;$S3050)="","",IF(LEFT(INDIRECT("$F"&amp;$S3050),3)="GRS","GRS_RCS_RM",IF((LEFT(INDIRECT("$F"&amp;$S3050),3))="RCS","GRS_RCS_RM",IF(INDIRECT("$F"&amp;$S3050)="OCS (No Label)","OCS_Conversion_RM",IF(LEFT(INDIRECT("$F"&amp;$S3050),3)="OCS","OCS_RM",IF(RIGHT(INDIRECT("$F"&amp;$S3050),10)="conversion","GOTS_RM_conversion",IF((LEFT(INDIRECT("$F"&amp;$S3050),4))="GOTS","GOTS_RM","Responsible_RM"))))))),"DELETERM")</f>
        <v>#VALUE!</v>
      </c>
      <c r="AF3050" t="e" cm="1">
        <f t="array" aca="1" ref="AF3050" ca="1">IF($S3050="","",INDIRECT("$Z"&amp;$S3050))</f>
        <v>#VALUE!</v>
      </c>
      <c r="AG3050" t="str">
        <f t="shared" si="954"/>
        <v/>
      </c>
      <c r="AH3050" t="str" cm="1">
        <f t="array" aca="1" ref="AH3050" ca="1">IFERROR(INDIRECT("$ag"&amp;S3050),"")</f>
        <v/>
      </c>
      <c r="AI3050" t="e" cm="1">
        <f t="array" aca="1" ref="AI3050" ca="1">INDIRECT("O"&amp;S3050)</f>
        <v>#VALUE!</v>
      </c>
      <c r="AJ3050" t="str">
        <f t="shared" si="955"/>
        <v/>
      </c>
    </row>
    <row r="3051" spans="1:36" ht="16.5" customHeight="1">
      <c r="A3051" s="128" t="str">
        <f>IF(B3051="","",COUNTA($B$63:$B3051))</f>
        <v/>
      </c>
      <c r="B3051" s="132"/>
      <c r="C3051" s="133"/>
      <c r="D3051" s="140"/>
      <c r="E3051" s="140"/>
      <c r="F3051" s="133"/>
      <c r="G3051" s="141"/>
      <c r="H3051" s="141"/>
      <c r="I3051" s="141"/>
      <c r="J3051" s="141"/>
      <c r="K3051" s="37"/>
      <c r="L3051" s="142" t="str">
        <f>IF(R3051="","",LEFT(R3051,LEN(R3051)-2))</f>
        <v/>
      </c>
      <c r="M3051" s="142"/>
      <c r="N3051" s="60"/>
      <c r="O3051" s="313"/>
      <c r="Q3051" t="str">
        <f t="shared" si="950"/>
        <v/>
      </c>
      <c r="R3051" t="str">
        <f t="shared" ref="R3051" si="966">CONCATENATE($Q3051,Q3052,Q3053,Q3054,Q3055,Q3056,$Q3057,$Q3058,$Q3059,$Q3060,$Q3061,$Q3062)</f>
        <v/>
      </c>
      <c r="S3051" t="e">
        <f t="shared" ca="1" si="959"/>
        <v>#VALUE!</v>
      </c>
      <c r="T3051" t="e">
        <f t="shared" ca="1" si="956"/>
        <v>#VALUE!</v>
      </c>
      <c r="U3051">
        <f t="shared" si="960"/>
        <v>2988</v>
      </c>
      <c r="V3051">
        <v>249.00000000002001</v>
      </c>
      <c r="W3051">
        <f t="shared" si="963"/>
        <v>249</v>
      </c>
      <c r="X3051" t="str" cm="1">
        <f t="array" aca="1" ref="X3051" ca="1">IFERROR(INDEX('PC&amp;PD'!$A$1:$AS$19,ROW('PC&amp;PD'!$A$19),MATCH(INDIRECT(T3051),'PC&amp;PD'!$A$1:$AS$1,0)),"")</f>
        <v/>
      </c>
      <c r="Z3051" t="str">
        <f t="shared" ref="Z3051" si="967">IFERROR(IF($F3051="OCS 100","OCS (OCS 100)",IF($F3051="OCS Blended","OCS (OCS Blended)",IF($F3051="OCS (No Label)","OCS (No Label)",IF($F3051="RCS 100","RCS (RCS 100)",IF($F3051="RCS Blended","RCS (RCS Blended)",IF($F3051="GRS","GRS (GRS)",IF($F3051="GRS (No Label)", "GRS (No Label)",IF($F3051="RDS","RDS (RDS)",IF($F3051="RWS","RWS (RWS)",IF($F3051="RAS","RAS (RAS)",IF($F3051="RMS","RMS (RMS)",IF($F3051="GOTS Organic","GOTS (Organic)",IF($F3051="GOTS Made with organic","GOTS (Made with Organic)",IF($F3051="GOTS Organic - in conversion","GOTS (Organic - In Conversion)",IF($F3051="GOTS Made with organic - in conversion","GOTS (Made with Organic - In Conversion)",""))))))))))))))),"")</f>
        <v/>
      </c>
      <c r="AA3051" t="str">
        <f t="shared" si="951"/>
        <v/>
      </c>
      <c r="AB3051" t="str">
        <f t="shared" si="952"/>
        <v/>
      </c>
      <c r="AC3051" t="e">
        <f t="shared" ca="1" si="953"/>
        <v>#VALUE!</v>
      </c>
      <c r="AD3051" t="str" cm="1">
        <f t="array" aca="1" ref="AD3051" ca="1">IFERROR(IF((LEFT(INDIRECT("$F"&amp;$S3051),4))="GOTS",IF($G3051="Organic","GOTS_Organic_raw",(IF($G3051="Responsible","GOTS_Responsible",(IF($G3051="No Attribute (Conventional)","GOTS_conventional",(IF($G3051="Recycled Pre/Post-Consumer","GOTS_pre_post",(IF($G3051="In-Conversion","GOTS_in_conversion",(IF($G3051="Sustainably Sourced","Sustainably_sourced",(IF($G3051="Recycled pre-consumer organic","GOTS_recycled_organic",""))))))))))))),IF($G3051="Organic","Organic",(IF($G3051="Responsible","Responsible",(IF($G3051="No Attribute (Conventional)","No_Attribute_Conventional",(IF($G3051="Recycled Pre/Post-Consumer","Recycled_Pre_Post_Consumer",(IF($G3051="In-Conversion","In_Conversion",(IF($G3051="Recycled Pre-Consumer","Recycled_Pre_Consumer",(IF($G3051="Recycled Post-Consumer","Recycled_Post_Consumer",(IF($G3051="Sustainably Sourced","Sustainably_sourced",(IF($G3051="Recycled pre-consumer organic","GOTS_recycled_organic","")))))))))))))))))),"")</f>
        <v/>
      </c>
      <c r="AE3051" t="e" cm="1">
        <f t="array" aca="1" ref="AE3051" ca="1">IF($I3051="",IF(INDIRECT("$F"&amp;$S3051)="","",IF(LEFT(INDIRECT("$F"&amp;$S3051),3)="GRS","GRS_RCS_RM",IF((LEFT(INDIRECT("$F"&amp;$S3051),3))="RCS","GRS_RCS_RM",IF(INDIRECT("$F"&amp;$S3051)="OCS (No Label)","OCS_Conversion_RM",IF(LEFT(INDIRECT("$F"&amp;$S3051),3)="OCS","OCS_RM",IF(RIGHT(INDIRECT("$F"&amp;$S3051),10)="conversion","GOTS_RM_conversion",IF((LEFT(INDIRECT("$F"&amp;$S3051),4))="GOTS","GOTS_RM","Responsible_RM"))))))),"DELETERM")</f>
        <v>#VALUE!</v>
      </c>
      <c r="AF3051" t="e" cm="1">
        <f t="array" aca="1" ref="AF3051" ca="1">IF($S3051="","",INDIRECT("$Z"&amp;$S3051))</f>
        <v>#VALUE!</v>
      </c>
      <c r="AG3051" t="str">
        <f t="shared" si="954"/>
        <v/>
      </c>
      <c r="AH3051" t="str" cm="1">
        <f t="array" aca="1" ref="AH3051" ca="1">IFERROR(INDIRECT("$ag"&amp;S3051),"")</f>
        <v/>
      </c>
      <c r="AI3051" t="e" cm="1">
        <f t="array" aca="1" ref="AI3051" ca="1">INDIRECT("O"&amp;S3051)</f>
        <v>#VALUE!</v>
      </c>
      <c r="AJ3051" t="str">
        <f t="shared" si="955"/>
        <v/>
      </c>
    </row>
    <row r="3052" spans="1:36" ht="16.5" customHeight="1">
      <c r="A3052" s="129"/>
      <c r="B3052" s="134"/>
      <c r="C3052" s="135"/>
      <c r="D3052" s="146"/>
      <c r="E3052" s="146"/>
      <c r="F3052" s="135"/>
      <c r="G3052" s="147"/>
      <c r="H3052" s="147"/>
      <c r="I3052" s="147"/>
      <c r="J3052" s="147"/>
      <c r="K3052" s="38"/>
      <c r="L3052" s="143"/>
      <c r="M3052" s="143"/>
      <c r="N3052" s="61"/>
      <c r="O3052" s="314"/>
      <c r="Q3052" t="str">
        <f t="shared" si="950"/>
        <v/>
      </c>
      <c r="S3052" t="e">
        <f t="shared" ca="1" si="959"/>
        <v>#VALUE!</v>
      </c>
      <c r="T3052" t="e">
        <f t="shared" ca="1" si="956"/>
        <v>#VALUE!</v>
      </c>
      <c r="U3052">
        <f t="shared" si="960"/>
        <v>2988</v>
      </c>
      <c r="V3052">
        <v>249.08333333335301</v>
      </c>
      <c r="W3052">
        <f t="shared" si="963"/>
        <v>249</v>
      </c>
      <c r="X3052" t="str" cm="1">
        <f t="array" aca="1" ref="X3052" ca="1">IFERROR(INDEX('PC&amp;PD'!$A$1:$AS$19,ROW('PC&amp;PD'!$A$19),MATCH(INDIRECT(T3052),'PC&amp;PD'!$A$1:$AS$1,0)),"")</f>
        <v/>
      </c>
      <c r="AA3052" t="str">
        <f t="shared" si="951"/>
        <v/>
      </c>
      <c r="AB3052" t="str">
        <f t="shared" si="952"/>
        <v/>
      </c>
      <c r="AC3052" t="e">
        <f t="shared" ca="1" si="953"/>
        <v>#VALUE!</v>
      </c>
      <c r="AD3052" t="str" cm="1">
        <f t="array" aca="1" ref="AD3052" ca="1">IFERROR(IF((LEFT(INDIRECT("$F"&amp;$S3052),4))="GOTS",IF($G3052="Organic","GOTS_Organic_raw",(IF($G3052="Responsible","GOTS_Responsible",(IF($G3052="No Attribute (Conventional)","GOTS_conventional",(IF($G3052="Recycled Pre/Post-Consumer","GOTS_pre_post",(IF($G3052="In-Conversion","GOTS_in_conversion",(IF($G3052="Sustainably Sourced","Sustainably_sourced",(IF($G3052="Recycled pre-consumer organic","GOTS_recycled_organic",""))))))))))))),IF($G3052="Organic","Organic",(IF($G3052="Responsible","Responsible",(IF($G3052="No Attribute (Conventional)","No_Attribute_Conventional",(IF($G3052="Recycled Pre/Post-Consumer","Recycled_Pre_Post_Consumer",(IF($G3052="In-Conversion","In_Conversion",(IF($G3052="Recycled Pre-Consumer","Recycled_Pre_Consumer",(IF($G3052="Recycled Post-Consumer","Recycled_Post_Consumer",(IF($G3052="Sustainably Sourced","Sustainably_sourced",(IF($G3052="Recycled pre-consumer organic","GOTS_recycled_organic","")))))))))))))))))),"")</f>
        <v/>
      </c>
      <c r="AE3052" t="e" cm="1">
        <f t="array" aca="1" ref="AE3052" ca="1">IF($I3052="",IF(INDIRECT("$F"&amp;$S3052)="","",IF(LEFT(INDIRECT("$F"&amp;$S3052),3)="GRS","GRS_RCS_RM",IF((LEFT(INDIRECT("$F"&amp;$S3052),3))="RCS","GRS_RCS_RM",IF(INDIRECT("$F"&amp;$S3052)="OCS (No Label)","OCS_Conversion_RM",IF(LEFT(INDIRECT("$F"&amp;$S3052),3)="OCS","OCS_RM",IF(RIGHT(INDIRECT("$F"&amp;$S3052),10)="conversion","GOTS_RM_conversion",IF((LEFT(INDIRECT("$F"&amp;$S3052),4))="GOTS","GOTS_RM","Responsible_RM"))))))),"DELETERM")</f>
        <v>#VALUE!</v>
      </c>
      <c r="AF3052" t="e" cm="1">
        <f t="array" aca="1" ref="AF3052" ca="1">IF($S3052="","",INDIRECT("$Z"&amp;$S3052))</f>
        <v>#VALUE!</v>
      </c>
      <c r="AG3052" t="str">
        <f t="shared" si="954"/>
        <v/>
      </c>
      <c r="AH3052" t="str" cm="1">
        <f t="array" aca="1" ref="AH3052" ca="1">IFERROR(INDIRECT("$ag"&amp;S3052),"")</f>
        <v/>
      </c>
      <c r="AI3052" t="e" cm="1">
        <f t="array" aca="1" ref="AI3052" ca="1">INDIRECT("O"&amp;S3052)</f>
        <v>#VALUE!</v>
      </c>
      <c r="AJ3052" t="str">
        <f t="shared" si="955"/>
        <v/>
      </c>
    </row>
    <row r="3053" spans="1:36" ht="16.5" customHeight="1">
      <c r="A3053" s="129"/>
      <c r="B3053" s="134"/>
      <c r="C3053" s="135"/>
      <c r="D3053" s="146"/>
      <c r="E3053" s="146"/>
      <c r="F3053" s="135"/>
      <c r="G3053" s="147"/>
      <c r="H3053" s="147"/>
      <c r="I3053" s="147"/>
      <c r="J3053" s="147"/>
      <c r="K3053" s="38"/>
      <c r="L3053" s="143"/>
      <c r="M3053" s="143"/>
      <c r="N3053" s="61"/>
      <c r="O3053" s="314"/>
      <c r="Q3053" t="str">
        <f t="shared" si="950"/>
        <v/>
      </c>
      <c r="S3053" t="e">
        <f t="shared" ca="1" si="959"/>
        <v>#VALUE!</v>
      </c>
      <c r="T3053" t="e">
        <f t="shared" ca="1" si="956"/>
        <v>#VALUE!</v>
      </c>
      <c r="U3053">
        <f t="shared" si="960"/>
        <v>2988</v>
      </c>
      <c r="V3053">
        <v>249.16666666668601</v>
      </c>
      <c r="W3053">
        <f t="shared" si="963"/>
        <v>249</v>
      </c>
      <c r="X3053" t="str" cm="1">
        <f t="array" aca="1" ref="X3053" ca="1">IFERROR(INDEX('PC&amp;PD'!$A$1:$AS$19,ROW('PC&amp;PD'!$A$19),MATCH(INDIRECT(T3053),'PC&amp;PD'!$A$1:$AS$1,0)),"")</f>
        <v/>
      </c>
      <c r="AA3053" t="str">
        <f t="shared" si="951"/>
        <v/>
      </c>
      <c r="AB3053" t="str">
        <f t="shared" si="952"/>
        <v/>
      </c>
      <c r="AC3053" t="e">
        <f t="shared" ca="1" si="953"/>
        <v>#VALUE!</v>
      </c>
      <c r="AD3053" t="str" cm="1">
        <f t="array" aca="1" ref="AD3053" ca="1">IFERROR(IF((LEFT(INDIRECT("$F"&amp;$S3053),4))="GOTS",IF($G3053="Organic","GOTS_Organic_raw",(IF($G3053="Responsible","GOTS_Responsible",(IF($G3053="No Attribute (Conventional)","GOTS_conventional",(IF($G3053="Recycled Pre/Post-Consumer","GOTS_pre_post",(IF($G3053="In-Conversion","GOTS_in_conversion",(IF($G3053="Sustainably Sourced","Sustainably_sourced",(IF($G3053="Recycled pre-consumer organic","GOTS_recycled_organic",""))))))))))))),IF($G3053="Organic","Organic",(IF($G3053="Responsible","Responsible",(IF($G3053="No Attribute (Conventional)","No_Attribute_Conventional",(IF($G3053="Recycled Pre/Post-Consumer","Recycled_Pre_Post_Consumer",(IF($G3053="In-Conversion","In_Conversion",(IF($G3053="Recycled Pre-Consumer","Recycled_Pre_Consumer",(IF($G3053="Recycled Post-Consumer","Recycled_Post_Consumer",(IF($G3053="Sustainably Sourced","Sustainably_sourced",(IF($G3053="Recycled pre-consumer organic","GOTS_recycled_organic","")))))))))))))))))),"")</f>
        <v/>
      </c>
      <c r="AE3053" t="e" cm="1">
        <f t="array" aca="1" ref="AE3053" ca="1">IF($I3053="",IF(INDIRECT("$F"&amp;$S3053)="","",IF(LEFT(INDIRECT("$F"&amp;$S3053),3)="GRS","GRS_RCS_RM",IF((LEFT(INDIRECT("$F"&amp;$S3053),3))="RCS","GRS_RCS_RM",IF(INDIRECT("$F"&amp;$S3053)="OCS (No Label)","OCS_Conversion_RM",IF(LEFT(INDIRECT("$F"&amp;$S3053),3)="OCS","OCS_RM",IF(RIGHT(INDIRECT("$F"&amp;$S3053),10)="conversion","GOTS_RM_conversion",IF((LEFT(INDIRECT("$F"&amp;$S3053),4))="GOTS","GOTS_RM","Responsible_RM"))))))),"DELETERM")</f>
        <v>#VALUE!</v>
      </c>
      <c r="AF3053" t="e" cm="1">
        <f t="array" aca="1" ref="AF3053" ca="1">IF($S3053="","",INDIRECT("$Z"&amp;$S3053))</f>
        <v>#VALUE!</v>
      </c>
      <c r="AG3053" t="str">
        <f t="shared" si="954"/>
        <v/>
      </c>
      <c r="AH3053" t="str" cm="1">
        <f t="array" aca="1" ref="AH3053" ca="1">IFERROR(INDIRECT("$ag"&amp;S3053),"")</f>
        <v/>
      </c>
      <c r="AI3053" t="e" cm="1">
        <f t="array" aca="1" ref="AI3053" ca="1">INDIRECT("O"&amp;S3053)</f>
        <v>#VALUE!</v>
      </c>
      <c r="AJ3053" t="str">
        <f t="shared" si="955"/>
        <v/>
      </c>
    </row>
    <row r="3054" spans="1:36" ht="16.5" customHeight="1">
      <c r="A3054" s="129"/>
      <c r="B3054" s="134"/>
      <c r="C3054" s="135"/>
      <c r="D3054" s="146"/>
      <c r="E3054" s="146"/>
      <c r="F3054" s="135"/>
      <c r="G3054" s="147"/>
      <c r="H3054" s="147"/>
      <c r="I3054" s="147"/>
      <c r="J3054" s="147"/>
      <c r="K3054" s="38"/>
      <c r="L3054" s="143"/>
      <c r="M3054" s="143"/>
      <c r="N3054" s="61"/>
      <c r="O3054" s="314"/>
      <c r="Q3054" t="str">
        <f t="shared" si="950"/>
        <v/>
      </c>
      <c r="S3054" t="e">
        <f t="shared" ca="1" si="959"/>
        <v>#VALUE!</v>
      </c>
      <c r="T3054" t="e">
        <f t="shared" ca="1" si="956"/>
        <v>#VALUE!</v>
      </c>
      <c r="U3054">
        <f t="shared" si="960"/>
        <v>2988</v>
      </c>
      <c r="V3054">
        <v>249.25000000002001</v>
      </c>
      <c r="W3054">
        <f t="shared" si="963"/>
        <v>249</v>
      </c>
      <c r="X3054" t="str" cm="1">
        <f t="array" aca="1" ref="X3054" ca="1">IFERROR(INDEX('PC&amp;PD'!$A$1:$AS$19,ROW('PC&amp;PD'!$A$19),MATCH(INDIRECT(T3054),'PC&amp;PD'!$A$1:$AS$1,0)),"")</f>
        <v/>
      </c>
      <c r="AA3054" t="str">
        <f t="shared" si="951"/>
        <v/>
      </c>
      <c r="AB3054" t="str">
        <f t="shared" si="952"/>
        <v/>
      </c>
      <c r="AC3054" t="e">
        <f t="shared" ca="1" si="953"/>
        <v>#VALUE!</v>
      </c>
      <c r="AD3054" t="str" cm="1">
        <f t="array" aca="1" ref="AD3054" ca="1">IFERROR(IF((LEFT(INDIRECT("$F"&amp;$S3054),4))="GOTS",IF($G3054="Organic","GOTS_Organic_raw",(IF($G3054="Responsible","GOTS_Responsible",(IF($G3054="No Attribute (Conventional)","GOTS_conventional",(IF($G3054="Recycled Pre/Post-Consumer","GOTS_pre_post",(IF($G3054="In-Conversion","GOTS_in_conversion",(IF($G3054="Sustainably Sourced","Sustainably_sourced",(IF($G3054="Recycled pre-consumer organic","GOTS_recycled_organic",""))))))))))))),IF($G3054="Organic","Organic",(IF($G3054="Responsible","Responsible",(IF($G3054="No Attribute (Conventional)","No_Attribute_Conventional",(IF($G3054="Recycled Pre/Post-Consumer","Recycled_Pre_Post_Consumer",(IF($G3054="In-Conversion","In_Conversion",(IF($G3054="Recycled Pre-Consumer","Recycled_Pre_Consumer",(IF($G3054="Recycled Post-Consumer","Recycled_Post_Consumer",(IF($G3054="Sustainably Sourced","Sustainably_sourced",(IF($G3054="Recycled pre-consumer organic","GOTS_recycled_organic","")))))))))))))))))),"")</f>
        <v/>
      </c>
      <c r="AE3054" t="e" cm="1">
        <f t="array" aca="1" ref="AE3054" ca="1">IF($I3054="",IF(INDIRECT("$F"&amp;$S3054)="","",IF(LEFT(INDIRECT("$F"&amp;$S3054),3)="GRS","GRS_RCS_RM",IF((LEFT(INDIRECT("$F"&amp;$S3054),3))="RCS","GRS_RCS_RM",IF(INDIRECT("$F"&amp;$S3054)="OCS (No Label)","OCS_Conversion_RM",IF(LEFT(INDIRECT("$F"&amp;$S3054),3)="OCS","OCS_RM",IF(RIGHT(INDIRECT("$F"&amp;$S3054),10)="conversion","GOTS_RM_conversion",IF((LEFT(INDIRECT("$F"&amp;$S3054),4))="GOTS","GOTS_RM","Responsible_RM"))))))),"DELETERM")</f>
        <v>#VALUE!</v>
      </c>
      <c r="AF3054" t="e" cm="1">
        <f t="array" aca="1" ref="AF3054" ca="1">IF($S3054="","",INDIRECT("$Z"&amp;$S3054))</f>
        <v>#VALUE!</v>
      </c>
      <c r="AG3054" t="str">
        <f t="shared" si="954"/>
        <v/>
      </c>
      <c r="AH3054" t="str" cm="1">
        <f t="array" aca="1" ref="AH3054" ca="1">IFERROR(INDIRECT("$ag"&amp;S3054),"")</f>
        <v/>
      </c>
      <c r="AI3054" t="e" cm="1">
        <f t="array" aca="1" ref="AI3054" ca="1">INDIRECT("O"&amp;S3054)</f>
        <v>#VALUE!</v>
      </c>
      <c r="AJ3054" t="str">
        <f t="shared" si="955"/>
        <v/>
      </c>
    </row>
    <row r="3055" spans="1:36" ht="16.5" customHeight="1">
      <c r="A3055" s="129"/>
      <c r="B3055" s="134"/>
      <c r="C3055" s="135"/>
      <c r="D3055" s="146"/>
      <c r="E3055" s="146"/>
      <c r="F3055" s="135"/>
      <c r="G3055" s="147"/>
      <c r="H3055" s="147"/>
      <c r="I3055" s="147"/>
      <c r="J3055" s="147"/>
      <c r="K3055" s="38"/>
      <c r="L3055" s="143"/>
      <c r="M3055" s="143"/>
      <c r="N3055" s="61"/>
      <c r="O3055" s="314"/>
      <c r="Q3055" t="str">
        <f t="shared" si="950"/>
        <v/>
      </c>
      <c r="S3055" t="e">
        <f t="shared" ca="1" si="959"/>
        <v>#VALUE!</v>
      </c>
      <c r="T3055" t="e">
        <f t="shared" ca="1" si="956"/>
        <v>#VALUE!</v>
      </c>
      <c r="U3055">
        <f t="shared" si="960"/>
        <v>2988</v>
      </c>
      <c r="V3055">
        <v>249.33333333335301</v>
      </c>
      <c r="W3055">
        <f t="shared" si="963"/>
        <v>249</v>
      </c>
      <c r="X3055" t="str" cm="1">
        <f t="array" aca="1" ref="X3055" ca="1">IFERROR(INDEX('PC&amp;PD'!$A$1:$AS$19,ROW('PC&amp;PD'!$A$19),MATCH(INDIRECT(T3055),'PC&amp;PD'!$A$1:$AS$1,0)),"")</f>
        <v/>
      </c>
      <c r="AA3055" t="str">
        <f t="shared" si="951"/>
        <v/>
      </c>
      <c r="AB3055" t="str">
        <f t="shared" si="952"/>
        <v/>
      </c>
      <c r="AC3055" t="e">
        <f t="shared" ca="1" si="953"/>
        <v>#VALUE!</v>
      </c>
      <c r="AD3055" t="str" cm="1">
        <f t="array" aca="1" ref="AD3055" ca="1">IFERROR(IF((LEFT(INDIRECT("$F"&amp;$S3055),4))="GOTS",IF($G3055="Organic","GOTS_Organic_raw",(IF($G3055="Responsible","GOTS_Responsible",(IF($G3055="No Attribute (Conventional)","GOTS_conventional",(IF($G3055="Recycled Pre/Post-Consumer","GOTS_pre_post",(IF($G3055="In-Conversion","GOTS_in_conversion",(IF($G3055="Sustainably Sourced","Sustainably_sourced",(IF($G3055="Recycled pre-consumer organic","GOTS_recycled_organic",""))))))))))))),IF($G3055="Organic","Organic",(IF($G3055="Responsible","Responsible",(IF($G3055="No Attribute (Conventional)","No_Attribute_Conventional",(IF($G3055="Recycled Pre/Post-Consumer","Recycled_Pre_Post_Consumer",(IF($G3055="In-Conversion","In_Conversion",(IF($G3055="Recycled Pre-Consumer","Recycled_Pre_Consumer",(IF($G3055="Recycled Post-Consumer","Recycled_Post_Consumer",(IF($G3055="Sustainably Sourced","Sustainably_sourced",(IF($G3055="Recycled pre-consumer organic","GOTS_recycled_organic","")))))))))))))))))),"")</f>
        <v/>
      </c>
      <c r="AE3055" t="e" cm="1">
        <f t="array" aca="1" ref="AE3055" ca="1">IF($I3055="",IF(INDIRECT("$F"&amp;$S3055)="","",IF(LEFT(INDIRECT("$F"&amp;$S3055),3)="GRS","GRS_RCS_RM",IF((LEFT(INDIRECT("$F"&amp;$S3055),3))="RCS","GRS_RCS_RM",IF(INDIRECT("$F"&amp;$S3055)="OCS (No Label)","OCS_Conversion_RM",IF(LEFT(INDIRECT("$F"&amp;$S3055),3)="OCS","OCS_RM",IF(RIGHT(INDIRECT("$F"&amp;$S3055),10)="conversion","GOTS_RM_conversion",IF((LEFT(INDIRECT("$F"&amp;$S3055),4))="GOTS","GOTS_RM","Responsible_RM"))))))),"DELETERM")</f>
        <v>#VALUE!</v>
      </c>
      <c r="AF3055" t="e" cm="1">
        <f t="array" aca="1" ref="AF3055" ca="1">IF($S3055="","",INDIRECT("$Z"&amp;$S3055))</f>
        <v>#VALUE!</v>
      </c>
      <c r="AG3055" t="str">
        <f t="shared" si="954"/>
        <v/>
      </c>
      <c r="AH3055" t="str" cm="1">
        <f t="array" aca="1" ref="AH3055" ca="1">IFERROR(INDIRECT("$ag"&amp;S3055),"")</f>
        <v/>
      </c>
      <c r="AI3055" t="e" cm="1">
        <f t="array" aca="1" ref="AI3055" ca="1">INDIRECT("O"&amp;S3055)</f>
        <v>#VALUE!</v>
      </c>
      <c r="AJ3055" t="str">
        <f t="shared" si="955"/>
        <v/>
      </c>
    </row>
    <row r="3056" spans="1:36" ht="16.5" customHeight="1">
      <c r="A3056" s="129"/>
      <c r="B3056" s="134"/>
      <c r="C3056" s="135"/>
      <c r="D3056" s="146"/>
      <c r="E3056" s="146"/>
      <c r="F3056" s="135"/>
      <c r="G3056" s="147"/>
      <c r="H3056" s="147"/>
      <c r="I3056" s="147"/>
      <c r="J3056" s="147"/>
      <c r="K3056" s="38"/>
      <c r="L3056" s="143"/>
      <c r="M3056" s="143"/>
      <c r="N3056" s="61"/>
      <c r="O3056" s="314"/>
      <c r="Q3056" t="str">
        <f t="shared" si="950"/>
        <v/>
      </c>
      <c r="S3056" t="e">
        <f t="shared" ca="1" si="959"/>
        <v>#VALUE!</v>
      </c>
      <c r="T3056" t="e">
        <f t="shared" ca="1" si="956"/>
        <v>#VALUE!</v>
      </c>
      <c r="U3056">
        <f t="shared" si="960"/>
        <v>2988</v>
      </c>
      <c r="V3056">
        <v>249.41666666668601</v>
      </c>
      <c r="W3056">
        <f t="shared" si="963"/>
        <v>249</v>
      </c>
      <c r="X3056" t="str" cm="1">
        <f t="array" aca="1" ref="X3056" ca="1">IFERROR(INDEX('PC&amp;PD'!$A$1:$AS$19,ROW('PC&amp;PD'!$A$19),MATCH(INDIRECT(T3056),'PC&amp;PD'!$A$1:$AS$1,0)),"")</f>
        <v/>
      </c>
      <c r="AA3056" t="str">
        <f t="shared" si="951"/>
        <v/>
      </c>
      <c r="AB3056" t="str">
        <f t="shared" si="952"/>
        <v/>
      </c>
      <c r="AC3056" t="e">
        <f t="shared" ca="1" si="953"/>
        <v>#VALUE!</v>
      </c>
      <c r="AD3056" t="str" cm="1">
        <f t="array" aca="1" ref="AD3056" ca="1">IFERROR(IF((LEFT(INDIRECT("$F"&amp;$S3056),4))="GOTS",IF($G3056="Organic","GOTS_Organic_raw",(IF($G3056="Responsible","GOTS_Responsible",(IF($G3056="No Attribute (Conventional)","GOTS_conventional",(IF($G3056="Recycled Pre/Post-Consumer","GOTS_pre_post",(IF($G3056="In-Conversion","GOTS_in_conversion",(IF($G3056="Sustainably Sourced","Sustainably_sourced",(IF($G3056="Recycled pre-consumer organic","GOTS_recycled_organic",""))))))))))))),IF($G3056="Organic","Organic",(IF($G3056="Responsible","Responsible",(IF($G3056="No Attribute (Conventional)","No_Attribute_Conventional",(IF($G3056="Recycled Pre/Post-Consumer","Recycled_Pre_Post_Consumer",(IF($G3056="In-Conversion","In_Conversion",(IF($G3056="Recycled Pre-Consumer","Recycled_Pre_Consumer",(IF($G3056="Recycled Post-Consumer","Recycled_Post_Consumer",(IF($G3056="Sustainably Sourced","Sustainably_sourced",(IF($G3056="Recycled pre-consumer organic","GOTS_recycled_organic","")))))))))))))))))),"")</f>
        <v/>
      </c>
      <c r="AE3056" t="e" cm="1">
        <f t="array" aca="1" ref="AE3056" ca="1">IF($I3056="",IF(INDIRECT("$F"&amp;$S3056)="","",IF(LEFT(INDIRECT("$F"&amp;$S3056),3)="GRS","GRS_RCS_RM",IF((LEFT(INDIRECT("$F"&amp;$S3056),3))="RCS","GRS_RCS_RM",IF(INDIRECT("$F"&amp;$S3056)="OCS (No Label)","OCS_Conversion_RM",IF(LEFT(INDIRECT("$F"&amp;$S3056),3)="OCS","OCS_RM",IF(RIGHT(INDIRECT("$F"&amp;$S3056),10)="conversion","GOTS_RM_conversion",IF((LEFT(INDIRECT("$F"&amp;$S3056),4))="GOTS","GOTS_RM","Responsible_RM"))))))),"DELETERM")</f>
        <v>#VALUE!</v>
      </c>
      <c r="AF3056" t="e" cm="1">
        <f t="array" aca="1" ref="AF3056" ca="1">IF($S3056="","",INDIRECT("$Z"&amp;$S3056))</f>
        <v>#VALUE!</v>
      </c>
      <c r="AG3056" t="str">
        <f t="shared" si="954"/>
        <v/>
      </c>
      <c r="AH3056" t="str" cm="1">
        <f t="array" aca="1" ref="AH3056" ca="1">IFERROR(INDIRECT("$ag"&amp;S3056),"")</f>
        <v/>
      </c>
      <c r="AI3056" t="e" cm="1">
        <f t="array" aca="1" ref="AI3056" ca="1">INDIRECT("O"&amp;S3056)</f>
        <v>#VALUE!</v>
      </c>
      <c r="AJ3056" t="str">
        <f t="shared" si="955"/>
        <v/>
      </c>
    </row>
    <row r="3057" spans="1:36" ht="16.5" customHeight="1">
      <c r="A3057" s="130"/>
      <c r="B3057" s="136"/>
      <c r="C3057" s="137"/>
      <c r="D3057" s="146"/>
      <c r="E3057" s="146"/>
      <c r="F3057" s="137"/>
      <c r="G3057" s="147"/>
      <c r="H3057" s="147"/>
      <c r="I3057" s="147"/>
      <c r="J3057" s="147"/>
      <c r="K3057" s="38"/>
      <c r="L3057" s="144"/>
      <c r="M3057" s="144"/>
      <c r="N3057" s="61"/>
      <c r="O3057" s="314"/>
      <c r="Q3057" t="str">
        <f t="shared" si="950"/>
        <v/>
      </c>
      <c r="S3057" t="e">
        <f t="shared" ca="1" si="959"/>
        <v>#VALUE!</v>
      </c>
      <c r="T3057" t="e">
        <f t="shared" ca="1" si="956"/>
        <v>#VALUE!</v>
      </c>
      <c r="U3057">
        <f t="shared" si="960"/>
        <v>2988</v>
      </c>
      <c r="V3057">
        <v>249.50000000002001</v>
      </c>
      <c r="W3057">
        <f t="shared" si="963"/>
        <v>249</v>
      </c>
      <c r="X3057" t="str" cm="1">
        <f t="array" aca="1" ref="X3057" ca="1">IFERROR(INDEX('PC&amp;PD'!$A$1:$AS$19,ROW('PC&amp;PD'!$A$19),MATCH(INDIRECT(T3057),'PC&amp;PD'!$A$1:$AS$1,0)),"")</f>
        <v/>
      </c>
      <c r="AA3057" t="str">
        <f t="shared" si="951"/>
        <v/>
      </c>
      <c r="AB3057" t="str">
        <f t="shared" si="952"/>
        <v/>
      </c>
      <c r="AC3057" t="e">
        <f t="shared" ca="1" si="953"/>
        <v>#VALUE!</v>
      </c>
      <c r="AD3057" t="str" cm="1">
        <f t="array" aca="1" ref="AD3057" ca="1">IFERROR(IF((LEFT(INDIRECT("$F"&amp;$S3057),4))="GOTS",IF($G3057="Organic","GOTS_Organic_raw",(IF($G3057="Responsible","GOTS_Responsible",(IF($G3057="No Attribute (Conventional)","GOTS_conventional",(IF($G3057="Recycled Pre/Post-Consumer","GOTS_pre_post",(IF($G3057="In-Conversion","GOTS_in_conversion",(IF($G3057="Sustainably Sourced","Sustainably_sourced",(IF($G3057="Recycled pre-consumer organic","GOTS_recycled_organic",""))))))))))))),IF($G3057="Organic","Organic",(IF($G3057="Responsible","Responsible",(IF($G3057="No Attribute (Conventional)","No_Attribute_Conventional",(IF($G3057="Recycled Pre/Post-Consumer","Recycled_Pre_Post_Consumer",(IF($G3057="In-Conversion","In_Conversion",(IF($G3057="Recycled Pre-Consumer","Recycled_Pre_Consumer",(IF($G3057="Recycled Post-Consumer","Recycled_Post_Consumer",(IF($G3057="Sustainably Sourced","Sustainably_sourced",(IF($G3057="Recycled pre-consumer organic","GOTS_recycled_organic","")))))))))))))))))),"")</f>
        <v/>
      </c>
      <c r="AE3057" t="e" cm="1">
        <f t="array" aca="1" ref="AE3057" ca="1">IF($I3057="",IF(INDIRECT("$F"&amp;$S3057)="","",IF(LEFT(INDIRECT("$F"&amp;$S3057),3)="GRS","GRS_RCS_RM",IF((LEFT(INDIRECT("$F"&amp;$S3057),3))="RCS","GRS_RCS_RM",IF(INDIRECT("$F"&amp;$S3057)="OCS (No Label)","OCS_Conversion_RM",IF(LEFT(INDIRECT("$F"&amp;$S3057),3)="OCS","OCS_RM",IF(RIGHT(INDIRECT("$F"&amp;$S3057),10)="conversion","GOTS_RM_conversion",IF((LEFT(INDIRECT("$F"&amp;$S3057),4))="GOTS","GOTS_RM","Responsible_RM"))))))),"DELETERM")</f>
        <v>#VALUE!</v>
      </c>
      <c r="AF3057" t="e" cm="1">
        <f t="array" aca="1" ref="AF3057" ca="1">IF($S3057="","",INDIRECT("$Z"&amp;$S3057))</f>
        <v>#VALUE!</v>
      </c>
      <c r="AG3057" t="str">
        <f t="shared" si="954"/>
        <v/>
      </c>
      <c r="AH3057" t="str" cm="1">
        <f t="array" aca="1" ref="AH3057" ca="1">IFERROR(INDIRECT("$ag"&amp;S3057),"")</f>
        <v/>
      </c>
      <c r="AI3057" t="e" cm="1">
        <f t="array" aca="1" ref="AI3057" ca="1">INDIRECT("O"&amp;S3057)</f>
        <v>#VALUE!</v>
      </c>
      <c r="AJ3057" t="str">
        <f t="shared" si="955"/>
        <v/>
      </c>
    </row>
    <row r="3058" spans="1:36" ht="16.5" customHeight="1">
      <c r="A3058" s="130"/>
      <c r="B3058" s="136"/>
      <c r="C3058" s="137"/>
      <c r="D3058" s="146"/>
      <c r="E3058" s="146"/>
      <c r="F3058" s="137"/>
      <c r="G3058" s="147"/>
      <c r="H3058" s="147"/>
      <c r="I3058" s="147"/>
      <c r="J3058" s="147"/>
      <c r="K3058" s="38"/>
      <c r="L3058" s="144"/>
      <c r="M3058" s="144"/>
      <c r="N3058" s="61"/>
      <c r="O3058" s="314"/>
      <c r="Q3058" t="str">
        <f t="shared" si="950"/>
        <v/>
      </c>
      <c r="S3058" t="e">
        <f t="shared" ca="1" si="959"/>
        <v>#VALUE!</v>
      </c>
      <c r="T3058" t="e">
        <f t="shared" ca="1" si="956"/>
        <v>#VALUE!</v>
      </c>
      <c r="U3058">
        <f t="shared" si="960"/>
        <v>2988</v>
      </c>
      <c r="V3058">
        <v>249.58333333335301</v>
      </c>
      <c r="W3058">
        <f t="shared" si="963"/>
        <v>249</v>
      </c>
      <c r="X3058" t="str" cm="1">
        <f t="array" aca="1" ref="X3058" ca="1">IFERROR(INDEX('PC&amp;PD'!$A$1:$AS$19,ROW('PC&amp;PD'!$A$19),MATCH(INDIRECT(T3058),'PC&amp;PD'!$A$1:$AS$1,0)),"")</f>
        <v/>
      </c>
      <c r="AA3058" t="str">
        <f t="shared" si="951"/>
        <v/>
      </c>
      <c r="AB3058" t="str">
        <f t="shared" si="952"/>
        <v/>
      </c>
      <c r="AC3058" t="e">
        <f t="shared" ca="1" si="953"/>
        <v>#VALUE!</v>
      </c>
      <c r="AD3058" t="str" cm="1">
        <f t="array" aca="1" ref="AD3058" ca="1">IFERROR(IF((LEFT(INDIRECT("$F"&amp;$S3058),4))="GOTS",IF($G3058="Organic","GOTS_Organic_raw",(IF($G3058="Responsible","GOTS_Responsible",(IF($G3058="No Attribute (Conventional)","GOTS_conventional",(IF($G3058="Recycled Pre/Post-Consumer","GOTS_pre_post",(IF($G3058="In-Conversion","GOTS_in_conversion",(IF($G3058="Sustainably Sourced","Sustainably_sourced",(IF($G3058="Recycled pre-consumer organic","GOTS_recycled_organic",""))))))))))))),IF($G3058="Organic","Organic",(IF($G3058="Responsible","Responsible",(IF($G3058="No Attribute (Conventional)","No_Attribute_Conventional",(IF($G3058="Recycled Pre/Post-Consumer","Recycled_Pre_Post_Consumer",(IF($G3058="In-Conversion","In_Conversion",(IF($G3058="Recycled Pre-Consumer","Recycled_Pre_Consumer",(IF($G3058="Recycled Post-Consumer","Recycled_Post_Consumer",(IF($G3058="Sustainably Sourced","Sustainably_sourced",(IF($G3058="Recycled pre-consumer organic","GOTS_recycled_organic","")))))))))))))))))),"")</f>
        <v/>
      </c>
      <c r="AE3058" t="e" cm="1">
        <f t="array" aca="1" ref="AE3058" ca="1">IF($I3058="",IF(INDIRECT("$F"&amp;$S3058)="","",IF(LEFT(INDIRECT("$F"&amp;$S3058),3)="GRS","GRS_RCS_RM",IF((LEFT(INDIRECT("$F"&amp;$S3058),3))="RCS","GRS_RCS_RM",IF(INDIRECT("$F"&amp;$S3058)="OCS (No Label)","OCS_Conversion_RM",IF(LEFT(INDIRECT("$F"&amp;$S3058),3)="OCS","OCS_RM",IF(RIGHT(INDIRECT("$F"&amp;$S3058),10)="conversion","GOTS_RM_conversion",IF((LEFT(INDIRECT("$F"&amp;$S3058),4))="GOTS","GOTS_RM","Responsible_RM"))))))),"DELETERM")</f>
        <v>#VALUE!</v>
      </c>
      <c r="AF3058" t="e" cm="1">
        <f t="array" aca="1" ref="AF3058" ca="1">IF($S3058="","",INDIRECT("$Z"&amp;$S3058))</f>
        <v>#VALUE!</v>
      </c>
      <c r="AG3058" t="str">
        <f t="shared" si="954"/>
        <v/>
      </c>
      <c r="AH3058" t="str" cm="1">
        <f t="array" aca="1" ref="AH3058" ca="1">IFERROR(INDIRECT("$ag"&amp;S3058),"")</f>
        <v/>
      </c>
      <c r="AI3058" t="e" cm="1">
        <f t="array" aca="1" ref="AI3058" ca="1">INDIRECT("O"&amp;S3058)</f>
        <v>#VALUE!</v>
      </c>
      <c r="AJ3058" t="str">
        <f t="shared" si="955"/>
        <v/>
      </c>
    </row>
    <row r="3059" spans="1:36" ht="16.5" customHeight="1">
      <c r="A3059" s="130"/>
      <c r="B3059" s="136"/>
      <c r="C3059" s="137"/>
      <c r="D3059" s="146"/>
      <c r="E3059" s="146"/>
      <c r="F3059" s="137"/>
      <c r="G3059" s="147"/>
      <c r="H3059" s="147"/>
      <c r="I3059" s="147"/>
      <c r="J3059" s="147"/>
      <c r="K3059" s="38"/>
      <c r="L3059" s="144"/>
      <c r="M3059" s="144"/>
      <c r="N3059" s="61"/>
      <c r="O3059" s="314"/>
      <c r="Q3059" t="str">
        <f t="shared" si="950"/>
        <v/>
      </c>
      <c r="S3059" t="e">
        <f t="shared" ca="1" si="959"/>
        <v>#VALUE!</v>
      </c>
      <c r="T3059" t="e">
        <f t="shared" ca="1" si="956"/>
        <v>#VALUE!</v>
      </c>
      <c r="U3059">
        <f t="shared" si="960"/>
        <v>2988</v>
      </c>
      <c r="V3059">
        <v>249.66666666668601</v>
      </c>
      <c r="W3059">
        <f t="shared" si="963"/>
        <v>249</v>
      </c>
      <c r="X3059" t="str" cm="1">
        <f t="array" aca="1" ref="X3059" ca="1">IFERROR(INDEX('PC&amp;PD'!$A$1:$AS$19,ROW('PC&amp;PD'!$A$19),MATCH(INDIRECT(T3059),'PC&amp;PD'!$A$1:$AS$1,0)),"")</f>
        <v/>
      </c>
      <c r="AA3059" t="str">
        <f t="shared" si="951"/>
        <v/>
      </c>
      <c r="AB3059" t="str">
        <f t="shared" si="952"/>
        <v/>
      </c>
      <c r="AC3059" t="e">
        <f t="shared" ca="1" si="953"/>
        <v>#VALUE!</v>
      </c>
      <c r="AD3059" t="str" cm="1">
        <f t="array" aca="1" ref="AD3059" ca="1">IFERROR(IF((LEFT(INDIRECT("$F"&amp;$S3059),4))="GOTS",IF($G3059="Organic","GOTS_Organic_raw",(IF($G3059="Responsible","GOTS_Responsible",(IF($G3059="No Attribute (Conventional)","GOTS_conventional",(IF($G3059="Recycled Pre/Post-Consumer","GOTS_pre_post",(IF($G3059="In-Conversion","GOTS_in_conversion",(IF($G3059="Sustainably Sourced","Sustainably_sourced",(IF($G3059="Recycled pre-consumer organic","GOTS_recycled_organic",""))))))))))))),IF($G3059="Organic","Organic",(IF($G3059="Responsible","Responsible",(IF($G3059="No Attribute (Conventional)","No_Attribute_Conventional",(IF($G3059="Recycled Pre/Post-Consumer","Recycled_Pre_Post_Consumer",(IF($G3059="In-Conversion","In_Conversion",(IF($G3059="Recycled Pre-Consumer","Recycled_Pre_Consumer",(IF($G3059="Recycled Post-Consumer","Recycled_Post_Consumer",(IF($G3059="Sustainably Sourced","Sustainably_sourced",(IF($G3059="Recycled pre-consumer organic","GOTS_recycled_organic","")))))))))))))))))),"")</f>
        <v/>
      </c>
      <c r="AE3059" t="e" cm="1">
        <f t="array" aca="1" ref="AE3059" ca="1">IF($I3059="",IF(INDIRECT("$F"&amp;$S3059)="","",IF(LEFT(INDIRECT("$F"&amp;$S3059),3)="GRS","GRS_RCS_RM",IF((LEFT(INDIRECT("$F"&amp;$S3059),3))="RCS","GRS_RCS_RM",IF(INDIRECT("$F"&amp;$S3059)="OCS (No Label)","OCS_Conversion_RM",IF(LEFT(INDIRECT("$F"&amp;$S3059),3)="OCS","OCS_RM",IF(RIGHT(INDIRECT("$F"&amp;$S3059),10)="conversion","GOTS_RM_conversion",IF((LEFT(INDIRECT("$F"&amp;$S3059),4))="GOTS","GOTS_RM","Responsible_RM"))))))),"DELETERM")</f>
        <v>#VALUE!</v>
      </c>
      <c r="AF3059" t="e" cm="1">
        <f t="array" aca="1" ref="AF3059" ca="1">IF($S3059="","",INDIRECT("$Z"&amp;$S3059))</f>
        <v>#VALUE!</v>
      </c>
      <c r="AG3059" t="str">
        <f t="shared" si="954"/>
        <v/>
      </c>
      <c r="AH3059" t="str" cm="1">
        <f t="array" aca="1" ref="AH3059" ca="1">IFERROR(INDIRECT("$ag"&amp;S3059),"")</f>
        <v/>
      </c>
      <c r="AI3059" t="e" cm="1">
        <f t="array" aca="1" ref="AI3059" ca="1">INDIRECT("O"&amp;S3059)</f>
        <v>#VALUE!</v>
      </c>
      <c r="AJ3059" t="str">
        <f t="shared" si="955"/>
        <v/>
      </c>
    </row>
    <row r="3060" spans="1:36" ht="16.5" customHeight="1">
      <c r="A3060" s="130"/>
      <c r="B3060" s="136"/>
      <c r="C3060" s="137"/>
      <c r="D3060" s="146"/>
      <c r="E3060" s="146"/>
      <c r="F3060" s="137"/>
      <c r="G3060" s="147"/>
      <c r="H3060" s="147"/>
      <c r="I3060" s="147"/>
      <c r="J3060" s="147"/>
      <c r="K3060" s="38"/>
      <c r="L3060" s="144"/>
      <c r="M3060" s="144"/>
      <c r="N3060" s="61"/>
      <c r="O3060" s="314"/>
      <c r="Q3060" t="str">
        <f t="shared" si="950"/>
        <v/>
      </c>
      <c r="S3060" t="e">
        <f t="shared" ca="1" si="959"/>
        <v>#VALUE!</v>
      </c>
      <c r="T3060" t="e">
        <f t="shared" ca="1" si="956"/>
        <v>#VALUE!</v>
      </c>
      <c r="U3060">
        <f t="shared" si="960"/>
        <v>2988</v>
      </c>
      <c r="V3060">
        <v>249.75000000002001</v>
      </c>
      <c r="W3060">
        <f t="shared" si="963"/>
        <v>249</v>
      </c>
      <c r="X3060" t="str" cm="1">
        <f t="array" aca="1" ref="X3060" ca="1">IFERROR(INDEX('PC&amp;PD'!$A$1:$AS$19,ROW('PC&amp;PD'!$A$19),MATCH(INDIRECT(T3060),'PC&amp;PD'!$A$1:$AS$1,0)),"")</f>
        <v/>
      </c>
      <c r="AA3060" t="str">
        <f t="shared" si="951"/>
        <v/>
      </c>
      <c r="AB3060" t="str">
        <f t="shared" si="952"/>
        <v/>
      </c>
      <c r="AC3060" t="e">
        <f t="shared" ca="1" si="953"/>
        <v>#VALUE!</v>
      </c>
      <c r="AD3060" t="str" cm="1">
        <f t="array" aca="1" ref="AD3060" ca="1">IFERROR(IF((LEFT(INDIRECT("$F"&amp;$S3060),4))="GOTS",IF($G3060="Organic","GOTS_Organic_raw",(IF($G3060="Responsible","GOTS_Responsible",(IF($G3060="No Attribute (Conventional)","GOTS_conventional",(IF($G3060="Recycled Pre/Post-Consumer","GOTS_pre_post",(IF($G3060="In-Conversion","GOTS_in_conversion",(IF($G3060="Sustainably Sourced","Sustainably_sourced",(IF($G3060="Recycled pre-consumer organic","GOTS_recycled_organic",""))))))))))))),IF($G3060="Organic","Organic",(IF($G3060="Responsible","Responsible",(IF($G3060="No Attribute (Conventional)","No_Attribute_Conventional",(IF($G3060="Recycled Pre/Post-Consumer","Recycled_Pre_Post_Consumer",(IF($G3060="In-Conversion","In_Conversion",(IF($G3060="Recycled Pre-Consumer","Recycled_Pre_Consumer",(IF($G3060="Recycled Post-Consumer","Recycled_Post_Consumer",(IF($G3060="Sustainably Sourced","Sustainably_sourced",(IF($G3060="Recycled pre-consumer organic","GOTS_recycled_organic","")))))))))))))))))),"")</f>
        <v/>
      </c>
      <c r="AE3060" t="e" cm="1">
        <f t="array" aca="1" ref="AE3060" ca="1">IF($I3060="",IF(INDIRECT("$F"&amp;$S3060)="","",IF(LEFT(INDIRECT("$F"&amp;$S3060),3)="GRS","GRS_RCS_RM",IF((LEFT(INDIRECT("$F"&amp;$S3060),3))="RCS","GRS_RCS_RM",IF(INDIRECT("$F"&amp;$S3060)="OCS (No Label)","OCS_Conversion_RM",IF(LEFT(INDIRECT("$F"&amp;$S3060),3)="OCS","OCS_RM",IF(RIGHT(INDIRECT("$F"&amp;$S3060),10)="conversion","GOTS_RM_conversion",IF((LEFT(INDIRECT("$F"&amp;$S3060),4))="GOTS","GOTS_RM","Responsible_RM"))))))),"DELETERM")</f>
        <v>#VALUE!</v>
      </c>
      <c r="AF3060" t="e" cm="1">
        <f t="array" aca="1" ref="AF3060" ca="1">IF($S3060="","",INDIRECT("$Z"&amp;$S3060))</f>
        <v>#VALUE!</v>
      </c>
      <c r="AG3060" t="str">
        <f t="shared" si="954"/>
        <v/>
      </c>
      <c r="AH3060" t="str" cm="1">
        <f t="array" aca="1" ref="AH3060" ca="1">IFERROR(INDIRECT("$ag"&amp;S3060),"")</f>
        <v/>
      </c>
      <c r="AI3060" t="e" cm="1">
        <f t="array" aca="1" ref="AI3060" ca="1">INDIRECT("O"&amp;S3060)</f>
        <v>#VALUE!</v>
      </c>
      <c r="AJ3060" t="str">
        <f t="shared" si="955"/>
        <v/>
      </c>
    </row>
    <row r="3061" spans="1:36" ht="16.5" customHeight="1">
      <c r="A3061" s="130"/>
      <c r="B3061" s="136"/>
      <c r="C3061" s="137"/>
      <c r="D3061" s="146"/>
      <c r="E3061" s="146"/>
      <c r="F3061" s="137"/>
      <c r="G3061" s="147"/>
      <c r="H3061" s="147"/>
      <c r="I3061" s="147"/>
      <c r="J3061" s="147"/>
      <c r="K3061" s="38"/>
      <c r="L3061" s="144"/>
      <c r="M3061" s="144"/>
      <c r="N3061" s="61"/>
      <c r="O3061" s="314"/>
      <c r="Q3061" t="str">
        <f t="shared" si="950"/>
        <v/>
      </c>
      <c r="S3061" t="e">
        <f t="shared" ca="1" si="959"/>
        <v>#VALUE!</v>
      </c>
      <c r="T3061" t="e">
        <f t="shared" ca="1" si="956"/>
        <v>#VALUE!</v>
      </c>
      <c r="U3061">
        <f t="shared" si="960"/>
        <v>2988</v>
      </c>
      <c r="V3061">
        <v>249.83333333335301</v>
      </c>
      <c r="W3061">
        <f t="shared" si="963"/>
        <v>249</v>
      </c>
      <c r="X3061" t="str" cm="1">
        <f t="array" aca="1" ref="X3061" ca="1">IFERROR(INDEX('PC&amp;PD'!$A$1:$AS$19,ROW('PC&amp;PD'!$A$19),MATCH(INDIRECT(T3061),'PC&amp;PD'!$A$1:$AS$1,0)),"")</f>
        <v/>
      </c>
      <c r="AA3061" t="str">
        <f t="shared" si="951"/>
        <v/>
      </c>
      <c r="AB3061" t="str">
        <f t="shared" si="952"/>
        <v/>
      </c>
      <c r="AC3061" t="e">
        <f t="shared" ca="1" si="953"/>
        <v>#VALUE!</v>
      </c>
      <c r="AD3061" t="str" cm="1">
        <f t="array" aca="1" ref="AD3061" ca="1">IFERROR(IF((LEFT(INDIRECT("$F"&amp;$S3061),4))="GOTS",IF($G3061="Organic","GOTS_Organic_raw",(IF($G3061="Responsible","GOTS_Responsible",(IF($G3061="No Attribute (Conventional)","GOTS_conventional",(IF($G3061="Recycled Pre/Post-Consumer","GOTS_pre_post",(IF($G3061="In-Conversion","GOTS_in_conversion",(IF($G3061="Sustainably Sourced","Sustainably_sourced",(IF($G3061="Recycled pre-consumer organic","GOTS_recycled_organic",""))))))))))))),IF($G3061="Organic","Organic",(IF($G3061="Responsible","Responsible",(IF($G3061="No Attribute (Conventional)","No_Attribute_Conventional",(IF($G3061="Recycled Pre/Post-Consumer","Recycled_Pre_Post_Consumer",(IF($G3061="In-Conversion","In_Conversion",(IF($G3061="Recycled Pre-Consumer","Recycled_Pre_Consumer",(IF($G3061="Recycled Post-Consumer","Recycled_Post_Consumer",(IF($G3061="Sustainably Sourced","Sustainably_sourced",(IF($G3061="Recycled pre-consumer organic","GOTS_recycled_organic","")))))))))))))))))),"")</f>
        <v/>
      </c>
      <c r="AE3061" t="e" cm="1">
        <f t="array" aca="1" ref="AE3061" ca="1">IF($I3061="",IF(INDIRECT("$F"&amp;$S3061)="","",IF(LEFT(INDIRECT("$F"&amp;$S3061),3)="GRS","GRS_RCS_RM",IF((LEFT(INDIRECT("$F"&amp;$S3061),3))="RCS","GRS_RCS_RM",IF(INDIRECT("$F"&amp;$S3061)="OCS (No Label)","OCS_Conversion_RM",IF(LEFT(INDIRECT("$F"&amp;$S3061),3)="OCS","OCS_RM",IF(RIGHT(INDIRECT("$F"&amp;$S3061),10)="conversion","GOTS_RM_conversion",IF((LEFT(INDIRECT("$F"&amp;$S3061),4))="GOTS","GOTS_RM","Responsible_RM"))))))),"DELETERM")</f>
        <v>#VALUE!</v>
      </c>
      <c r="AF3061" t="e" cm="1">
        <f t="array" aca="1" ref="AF3061" ca="1">IF($S3061="","",INDIRECT("$Z"&amp;$S3061))</f>
        <v>#VALUE!</v>
      </c>
      <c r="AG3061" t="str">
        <f t="shared" si="954"/>
        <v/>
      </c>
      <c r="AH3061" t="str" cm="1">
        <f t="array" aca="1" ref="AH3061" ca="1">IFERROR(INDIRECT("$ag"&amp;S3061),"")</f>
        <v/>
      </c>
      <c r="AI3061" t="e" cm="1">
        <f t="array" aca="1" ref="AI3061" ca="1">INDIRECT("O"&amp;S3061)</f>
        <v>#VALUE!</v>
      </c>
      <c r="AJ3061" t="str">
        <f t="shared" si="955"/>
        <v/>
      </c>
    </row>
    <row r="3062" spans="1:36" ht="16.5" customHeight="1" thickBot="1">
      <c r="A3062" s="131"/>
      <c r="B3062" s="138"/>
      <c r="C3062" s="139"/>
      <c r="D3062" s="148"/>
      <c r="E3062" s="148"/>
      <c r="F3062" s="139"/>
      <c r="G3062" s="149"/>
      <c r="H3062" s="149"/>
      <c r="I3062" s="149"/>
      <c r="J3062" s="149"/>
      <c r="K3062" s="39"/>
      <c r="L3062" s="145"/>
      <c r="M3062" s="145"/>
      <c r="N3062" s="62"/>
      <c r="O3062" s="315"/>
      <c r="Q3062" t="str">
        <f t="shared" si="950"/>
        <v/>
      </c>
      <c r="S3062" t="e">
        <f t="shared" ca="1" si="959"/>
        <v>#VALUE!</v>
      </c>
      <c r="T3062" t="e">
        <f t="shared" ca="1" si="956"/>
        <v>#VALUE!</v>
      </c>
      <c r="U3062">
        <f t="shared" si="960"/>
        <v>2988</v>
      </c>
      <c r="V3062">
        <v>249.91666666668601</v>
      </c>
      <c r="W3062">
        <f t="shared" si="963"/>
        <v>249</v>
      </c>
      <c r="X3062" t="str" cm="1">
        <f t="array" aca="1" ref="X3062" ca="1">IFERROR(INDEX('PC&amp;PD'!$A$1:$AS$19,ROW('PC&amp;PD'!$A$19),MATCH(INDIRECT(T3062),'PC&amp;PD'!$A$1:$AS$1,0)),"")</f>
        <v/>
      </c>
      <c r="AA3062" t="str">
        <f t="shared" si="951"/>
        <v/>
      </c>
      <c r="AB3062" t="str">
        <f t="shared" si="952"/>
        <v/>
      </c>
      <c r="AC3062" t="e">
        <f t="shared" ca="1" si="953"/>
        <v>#VALUE!</v>
      </c>
      <c r="AD3062" t="str" cm="1">
        <f t="array" aca="1" ref="AD3062" ca="1">IFERROR(IF((LEFT(INDIRECT("$F"&amp;$S3062),4))="GOTS",IF($G3062="Organic","GOTS_Organic_raw",(IF($G3062="Responsible","GOTS_Responsible",(IF($G3062="No Attribute (Conventional)","GOTS_conventional",(IF($G3062="Recycled Pre/Post-Consumer","GOTS_pre_post",(IF($G3062="In-Conversion","GOTS_in_conversion",(IF($G3062="Sustainably Sourced","Sustainably_sourced",(IF($G3062="Recycled pre-consumer organic","GOTS_recycled_organic",""))))))))))))),IF($G3062="Organic","Organic",(IF($G3062="Responsible","Responsible",(IF($G3062="No Attribute (Conventional)","No_Attribute_Conventional",(IF($G3062="Recycled Pre/Post-Consumer","Recycled_Pre_Post_Consumer",(IF($G3062="In-Conversion","In_Conversion",(IF($G3062="Recycled Pre-Consumer","Recycled_Pre_Consumer",(IF($G3062="Recycled Post-Consumer","Recycled_Post_Consumer",(IF($G3062="Sustainably Sourced","Sustainably_sourced",(IF($G3062="Recycled pre-consumer organic","GOTS_recycled_organic","")))))))))))))))))),"")</f>
        <v/>
      </c>
      <c r="AE3062" t="e" cm="1">
        <f t="array" aca="1" ref="AE3062" ca="1">IF($I3062="",IF(INDIRECT("$F"&amp;$S3062)="","",IF(LEFT(INDIRECT("$F"&amp;$S3062),3)="GRS","GRS_RCS_RM",IF((LEFT(INDIRECT("$F"&amp;$S3062),3))="RCS","GRS_RCS_RM",IF(INDIRECT("$F"&amp;$S3062)="OCS (No Label)","OCS_Conversion_RM",IF(LEFT(INDIRECT("$F"&amp;$S3062),3)="OCS","OCS_RM",IF(RIGHT(INDIRECT("$F"&amp;$S3062),10)="conversion","GOTS_RM_conversion",IF((LEFT(INDIRECT("$F"&amp;$S3062),4))="GOTS","GOTS_RM","Responsible_RM"))))))),"DELETERM")</f>
        <v>#VALUE!</v>
      </c>
      <c r="AF3062" t="e" cm="1">
        <f t="array" aca="1" ref="AF3062" ca="1">IF($S3062="","",INDIRECT("$Z"&amp;$S3062))</f>
        <v>#VALUE!</v>
      </c>
      <c r="AG3062" t="str">
        <f t="shared" si="954"/>
        <v/>
      </c>
      <c r="AH3062" t="str" cm="1">
        <f t="array" aca="1" ref="AH3062" ca="1">IFERROR(INDIRECT("$ag"&amp;S3062),"")</f>
        <v/>
      </c>
      <c r="AI3062" t="e" cm="1">
        <f t="array" aca="1" ref="AI3062" ca="1">INDIRECT("O"&amp;S3062)</f>
        <v>#VALUE!</v>
      </c>
      <c r="AJ3062" t="str">
        <f t="shared" si="955"/>
        <v/>
      </c>
    </row>
    <row r="3063" spans="1:36" ht="16.5" customHeight="1">
      <c r="A3063" s="128" t="str">
        <f>IF(B3063="","",COUNTA($B$63:$B3063))</f>
        <v/>
      </c>
      <c r="B3063" s="132"/>
      <c r="C3063" s="133"/>
      <c r="D3063" s="140"/>
      <c r="E3063" s="140"/>
      <c r="F3063" s="133"/>
      <c r="G3063" s="141"/>
      <c r="H3063" s="141"/>
      <c r="I3063" s="141"/>
      <c r="J3063" s="141"/>
      <c r="K3063" s="37"/>
      <c r="L3063" s="142" t="str">
        <f>IF(R3063="","",LEFT(R3063,LEN(R3063)-2))</f>
        <v/>
      </c>
      <c r="M3063" s="142"/>
      <c r="N3063" s="60"/>
      <c r="O3063" s="313"/>
      <c r="Q3063" t="str">
        <f t="shared" si="950"/>
        <v/>
      </c>
      <c r="R3063" t="str">
        <f t="shared" ref="R3063" si="968">CONCATENATE($Q3063,Q3064,Q3065,Q3066,Q3067,Q3068,$Q3069,$Q3070,$Q3071,$Q3072,$Q3073,$Q3074)</f>
        <v/>
      </c>
      <c r="S3063" t="e">
        <f t="shared" ca="1" si="959"/>
        <v>#VALUE!</v>
      </c>
      <c r="T3063" t="e">
        <f t="shared" ca="1" si="956"/>
        <v>#VALUE!</v>
      </c>
      <c r="U3063">
        <f t="shared" si="960"/>
        <v>3000</v>
      </c>
      <c r="V3063">
        <v>250.00000000002001</v>
      </c>
      <c r="W3063">
        <f t="shared" si="963"/>
        <v>250</v>
      </c>
      <c r="X3063" t="str" cm="1">
        <f t="array" aca="1" ref="X3063" ca="1">IFERROR(INDEX('PC&amp;PD'!$A$1:$AS$19,ROW('PC&amp;PD'!$A$19),MATCH(INDIRECT(T3063),'PC&amp;PD'!$A$1:$AS$1,0)),"")</f>
        <v/>
      </c>
      <c r="Z3063" t="str">
        <f t="shared" ref="Z3063" si="969">IFERROR(IF($F3063="OCS 100","OCS (OCS 100)",IF($F3063="OCS Blended","OCS (OCS Blended)",IF($F3063="OCS (No Label)","OCS (No Label)",IF($F3063="RCS 100","RCS (RCS 100)",IF($F3063="RCS Blended","RCS (RCS Blended)",IF($F3063="GRS","GRS (GRS)",IF($F3063="GRS (No Label)", "GRS (No Label)",IF($F3063="RDS","RDS (RDS)",IF($F3063="RWS","RWS (RWS)",IF($F3063="RAS","RAS (RAS)",IF($F3063="RMS","RMS (RMS)",IF($F3063="GOTS Organic","GOTS (Organic)",IF($F3063="GOTS Made with organic","GOTS (Made with Organic)",IF($F3063="GOTS Organic - in conversion","GOTS (Organic - In Conversion)",IF($F3063="GOTS Made with organic - in conversion","GOTS (Made with Organic - In Conversion)",""))))))))))))))),"")</f>
        <v/>
      </c>
      <c r="AA3063" t="str">
        <f t="shared" si="951"/>
        <v/>
      </c>
      <c r="AB3063" t="str">
        <f t="shared" si="952"/>
        <v/>
      </c>
      <c r="AC3063" t="e">
        <f t="shared" ca="1" si="953"/>
        <v>#VALUE!</v>
      </c>
      <c r="AD3063" t="str" cm="1">
        <f t="array" aca="1" ref="AD3063" ca="1">IFERROR(IF((LEFT(INDIRECT("$F"&amp;$S3063),4))="GOTS",IF($G3063="Organic","GOTS_Organic_raw",(IF($G3063="Responsible","GOTS_Responsible",(IF($G3063="No Attribute (Conventional)","GOTS_conventional",(IF($G3063="Recycled Pre/Post-Consumer","GOTS_pre_post",(IF($G3063="In-Conversion","GOTS_in_conversion",(IF($G3063="Sustainably Sourced","Sustainably_sourced",(IF($G3063="Recycled pre-consumer organic","GOTS_recycled_organic",""))))))))))))),IF($G3063="Organic","Organic",(IF($G3063="Responsible","Responsible",(IF($G3063="No Attribute (Conventional)","No_Attribute_Conventional",(IF($G3063="Recycled Pre/Post-Consumer","Recycled_Pre_Post_Consumer",(IF($G3063="In-Conversion","In_Conversion",(IF($G3063="Recycled Pre-Consumer","Recycled_Pre_Consumer",(IF($G3063="Recycled Post-Consumer","Recycled_Post_Consumer",(IF($G3063="Sustainably Sourced","Sustainably_sourced",(IF($G3063="Recycled pre-consumer organic","GOTS_recycled_organic","")))))))))))))))))),"")</f>
        <v/>
      </c>
      <c r="AE3063" t="e" cm="1">
        <f t="array" aca="1" ref="AE3063" ca="1">IF($I3063="",IF(INDIRECT("$F"&amp;$S3063)="","",IF(LEFT(INDIRECT("$F"&amp;$S3063),3)="GRS","GRS_RCS_RM",IF((LEFT(INDIRECT("$F"&amp;$S3063),3))="RCS","GRS_RCS_RM",IF(INDIRECT("$F"&amp;$S3063)="OCS (No Label)","OCS_Conversion_RM",IF(LEFT(INDIRECT("$F"&amp;$S3063),3)="OCS","OCS_RM",IF(RIGHT(INDIRECT("$F"&amp;$S3063),10)="conversion","GOTS_RM_conversion",IF((LEFT(INDIRECT("$F"&amp;$S3063),4))="GOTS","GOTS_RM","Responsible_RM"))))))),"DELETERM")</f>
        <v>#VALUE!</v>
      </c>
      <c r="AF3063" t="e" cm="1">
        <f t="array" aca="1" ref="AF3063" ca="1">IF($S3063="","",INDIRECT("$Z"&amp;$S3063))</f>
        <v>#VALUE!</v>
      </c>
      <c r="AG3063" t="str">
        <f t="shared" si="954"/>
        <v/>
      </c>
      <c r="AH3063" t="str" cm="1">
        <f t="array" aca="1" ref="AH3063" ca="1">IFERROR(INDIRECT("$ag"&amp;S3063),"")</f>
        <v/>
      </c>
      <c r="AI3063" t="e" cm="1">
        <f t="array" aca="1" ref="AI3063" ca="1">INDIRECT("O"&amp;S3063)</f>
        <v>#VALUE!</v>
      </c>
      <c r="AJ3063" t="str">
        <f t="shared" si="955"/>
        <v/>
      </c>
    </row>
    <row r="3064" spans="1:36" ht="16.5" customHeight="1">
      <c r="A3064" s="129"/>
      <c r="B3064" s="134"/>
      <c r="C3064" s="135"/>
      <c r="D3064" s="146"/>
      <c r="E3064" s="146"/>
      <c r="F3064" s="135"/>
      <c r="G3064" s="147"/>
      <c r="H3064" s="147"/>
      <c r="I3064" s="147"/>
      <c r="J3064" s="147"/>
      <c r="K3064" s="38"/>
      <c r="L3064" s="143"/>
      <c r="M3064" s="143"/>
      <c r="N3064" s="61"/>
      <c r="O3064" s="314"/>
      <c r="Q3064" t="str">
        <f t="shared" si="950"/>
        <v/>
      </c>
      <c r="S3064" t="e">
        <f t="shared" ca="1" si="959"/>
        <v>#VALUE!</v>
      </c>
      <c r="T3064" t="e">
        <f t="shared" ca="1" si="956"/>
        <v>#VALUE!</v>
      </c>
      <c r="U3064">
        <f t="shared" si="960"/>
        <v>3000</v>
      </c>
      <c r="V3064">
        <v>250.08333333335301</v>
      </c>
      <c r="W3064">
        <f t="shared" si="963"/>
        <v>250</v>
      </c>
      <c r="X3064" t="str" cm="1">
        <f t="array" aca="1" ref="X3064" ca="1">IFERROR(INDEX('PC&amp;PD'!$A$1:$AS$19,ROW('PC&amp;PD'!$A$19),MATCH(INDIRECT(T3064),'PC&amp;PD'!$A$1:$AS$1,0)),"")</f>
        <v/>
      </c>
      <c r="AA3064" t="str">
        <f t="shared" si="951"/>
        <v/>
      </c>
      <c r="AB3064" t="str">
        <f t="shared" si="952"/>
        <v/>
      </c>
      <c r="AC3064" t="e">
        <f t="shared" ca="1" si="953"/>
        <v>#VALUE!</v>
      </c>
      <c r="AD3064" t="str" cm="1">
        <f t="array" aca="1" ref="AD3064" ca="1">IFERROR(IF((LEFT(INDIRECT("$F"&amp;$S3064),4))="GOTS",IF($G3064="Organic","GOTS_Organic_raw",(IF($G3064="Responsible","GOTS_Responsible",(IF($G3064="No Attribute (Conventional)","GOTS_conventional",(IF($G3064="Recycled Pre/Post-Consumer","GOTS_pre_post",(IF($G3064="In-Conversion","GOTS_in_conversion",(IF($G3064="Sustainably Sourced","Sustainably_sourced",(IF($G3064="Recycled pre-consumer organic","GOTS_recycled_organic",""))))))))))))),IF($G3064="Organic","Organic",(IF($G3064="Responsible","Responsible",(IF($G3064="No Attribute (Conventional)","No_Attribute_Conventional",(IF($G3064="Recycled Pre/Post-Consumer","Recycled_Pre_Post_Consumer",(IF($G3064="In-Conversion","In_Conversion",(IF($G3064="Recycled Pre-Consumer","Recycled_Pre_Consumer",(IF($G3064="Recycled Post-Consumer","Recycled_Post_Consumer",(IF($G3064="Sustainably Sourced","Sustainably_sourced",(IF($G3064="Recycled pre-consumer organic","GOTS_recycled_organic","")))))))))))))))))),"")</f>
        <v/>
      </c>
      <c r="AE3064" t="e" cm="1">
        <f t="array" aca="1" ref="AE3064" ca="1">IF($I3064="",IF(INDIRECT("$F"&amp;$S3064)="","",IF(LEFT(INDIRECT("$F"&amp;$S3064),3)="GRS","GRS_RCS_RM",IF((LEFT(INDIRECT("$F"&amp;$S3064),3))="RCS","GRS_RCS_RM",IF(INDIRECT("$F"&amp;$S3064)="OCS (No Label)","OCS_Conversion_RM",IF(LEFT(INDIRECT("$F"&amp;$S3064),3)="OCS","OCS_RM",IF(RIGHT(INDIRECT("$F"&amp;$S3064),10)="conversion","GOTS_RM_conversion",IF((LEFT(INDIRECT("$F"&amp;$S3064),4))="GOTS","GOTS_RM","Responsible_RM"))))))),"DELETERM")</f>
        <v>#VALUE!</v>
      </c>
      <c r="AF3064" t="e" cm="1">
        <f t="array" aca="1" ref="AF3064" ca="1">IF($S3064="","",INDIRECT("$Z"&amp;$S3064))</f>
        <v>#VALUE!</v>
      </c>
      <c r="AG3064" t="str">
        <f t="shared" si="954"/>
        <v/>
      </c>
      <c r="AH3064" t="str" cm="1">
        <f t="array" aca="1" ref="AH3064" ca="1">IFERROR(INDIRECT("$ag"&amp;S3064),"")</f>
        <v/>
      </c>
      <c r="AI3064" t="e" cm="1">
        <f t="array" aca="1" ref="AI3064" ca="1">INDIRECT("O"&amp;S3064)</f>
        <v>#VALUE!</v>
      </c>
      <c r="AJ3064" t="str">
        <f t="shared" si="955"/>
        <v/>
      </c>
    </row>
    <row r="3065" spans="1:36" ht="16.5" customHeight="1">
      <c r="A3065" s="129"/>
      <c r="B3065" s="134"/>
      <c r="C3065" s="135"/>
      <c r="D3065" s="146"/>
      <c r="E3065" s="146"/>
      <c r="F3065" s="135"/>
      <c r="G3065" s="147"/>
      <c r="H3065" s="147"/>
      <c r="I3065" s="147"/>
      <c r="J3065" s="147"/>
      <c r="K3065" s="38"/>
      <c r="L3065" s="143"/>
      <c r="M3065" s="143"/>
      <c r="N3065" s="61"/>
      <c r="O3065" s="314"/>
      <c r="Q3065" t="str">
        <f t="shared" si="950"/>
        <v/>
      </c>
      <c r="S3065" t="e">
        <f t="shared" ca="1" si="959"/>
        <v>#VALUE!</v>
      </c>
      <c r="T3065" t="e">
        <f t="shared" ca="1" si="956"/>
        <v>#VALUE!</v>
      </c>
      <c r="U3065">
        <f t="shared" si="960"/>
        <v>3000</v>
      </c>
      <c r="V3065">
        <v>250.16666666668601</v>
      </c>
      <c r="W3065">
        <f t="shared" si="963"/>
        <v>250</v>
      </c>
      <c r="X3065" t="str" cm="1">
        <f t="array" aca="1" ref="X3065" ca="1">IFERROR(INDEX('PC&amp;PD'!$A$1:$AS$19,ROW('PC&amp;PD'!$A$19),MATCH(INDIRECT(T3065),'PC&amp;PD'!$A$1:$AS$1,0)),"")</f>
        <v/>
      </c>
      <c r="AA3065" t="str">
        <f t="shared" si="951"/>
        <v/>
      </c>
      <c r="AB3065" t="str">
        <f t="shared" si="952"/>
        <v/>
      </c>
      <c r="AC3065" t="e">
        <f t="shared" ca="1" si="953"/>
        <v>#VALUE!</v>
      </c>
      <c r="AD3065" t="str" cm="1">
        <f t="array" aca="1" ref="AD3065" ca="1">IFERROR(IF((LEFT(INDIRECT("$F"&amp;$S3065),4))="GOTS",IF($G3065="Organic","GOTS_Organic_raw",(IF($G3065="Responsible","GOTS_Responsible",(IF($G3065="No Attribute (Conventional)","GOTS_conventional",(IF($G3065="Recycled Pre/Post-Consumer","GOTS_pre_post",(IF($G3065="In-Conversion","GOTS_in_conversion",(IF($G3065="Sustainably Sourced","Sustainably_sourced",(IF($G3065="Recycled pre-consumer organic","GOTS_recycled_organic",""))))))))))))),IF($G3065="Organic","Organic",(IF($G3065="Responsible","Responsible",(IF($G3065="No Attribute (Conventional)","No_Attribute_Conventional",(IF($G3065="Recycled Pre/Post-Consumer","Recycled_Pre_Post_Consumer",(IF($G3065="In-Conversion","In_Conversion",(IF($G3065="Recycled Pre-Consumer","Recycled_Pre_Consumer",(IF($G3065="Recycled Post-Consumer","Recycled_Post_Consumer",(IF($G3065="Sustainably Sourced","Sustainably_sourced",(IF($G3065="Recycled pre-consumer organic","GOTS_recycled_organic","")))))))))))))))))),"")</f>
        <v/>
      </c>
      <c r="AE3065" t="e" cm="1">
        <f t="array" aca="1" ref="AE3065" ca="1">IF($I3065="",IF(INDIRECT("$F"&amp;$S3065)="","",IF(LEFT(INDIRECT("$F"&amp;$S3065),3)="GRS","GRS_RCS_RM",IF((LEFT(INDIRECT("$F"&amp;$S3065),3))="RCS","GRS_RCS_RM",IF(INDIRECT("$F"&amp;$S3065)="OCS (No Label)","OCS_Conversion_RM",IF(LEFT(INDIRECT("$F"&amp;$S3065),3)="OCS","OCS_RM",IF(RIGHT(INDIRECT("$F"&amp;$S3065),10)="conversion","GOTS_RM_conversion",IF((LEFT(INDIRECT("$F"&amp;$S3065),4))="GOTS","GOTS_RM","Responsible_RM"))))))),"DELETERM")</f>
        <v>#VALUE!</v>
      </c>
      <c r="AF3065" t="e" cm="1">
        <f t="array" aca="1" ref="AF3065" ca="1">IF($S3065="","",INDIRECT("$Z"&amp;$S3065))</f>
        <v>#VALUE!</v>
      </c>
      <c r="AG3065" t="str">
        <f t="shared" si="954"/>
        <v/>
      </c>
      <c r="AH3065" t="str" cm="1">
        <f t="array" aca="1" ref="AH3065" ca="1">IFERROR(INDIRECT("$ag"&amp;S3065),"")</f>
        <v/>
      </c>
      <c r="AI3065" t="e" cm="1">
        <f t="array" aca="1" ref="AI3065" ca="1">INDIRECT("O"&amp;S3065)</f>
        <v>#VALUE!</v>
      </c>
      <c r="AJ3065" t="str">
        <f t="shared" si="955"/>
        <v/>
      </c>
    </row>
    <row r="3066" spans="1:36" ht="16.5" customHeight="1">
      <c r="A3066" s="129"/>
      <c r="B3066" s="134"/>
      <c r="C3066" s="135"/>
      <c r="D3066" s="146"/>
      <c r="E3066" s="146"/>
      <c r="F3066" s="135"/>
      <c r="G3066" s="147"/>
      <c r="H3066" s="147"/>
      <c r="I3066" s="147"/>
      <c r="J3066" s="147"/>
      <c r="K3066" s="38"/>
      <c r="L3066" s="143"/>
      <c r="M3066" s="143"/>
      <c r="N3066" s="61"/>
      <c r="O3066" s="314"/>
      <c r="Q3066" t="str">
        <f t="shared" si="950"/>
        <v/>
      </c>
      <c r="S3066" t="e">
        <f t="shared" ca="1" si="959"/>
        <v>#VALUE!</v>
      </c>
      <c r="T3066" t="e">
        <f t="shared" ca="1" si="956"/>
        <v>#VALUE!</v>
      </c>
      <c r="U3066">
        <f t="shared" si="960"/>
        <v>3000</v>
      </c>
      <c r="V3066">
        <v>250.25000000002001</v>
      </c>
      <c r="W3066">
        <f t="shared" si="963"/>
        <v>250</v>
      </c>
      <c r="X3066" t="str" cm="1">
        <f t="array" aca="1" ref="X3066" ca="1">IFERROR(INDEX('PC&amp;PD'!$A$1:$AS$19,ROW('PC&amp;PD'!$A$19),MATCH(INDIRECT(T3066),'PC&amp;PD'!$A$1:$AS$1,0)),"")</f>
        <v/>
      </c>
      <c r="AA3066" t="str">
        <f t="shared" si="951"/>
        <v/>
      </c>
      <c r="AB3066" t="str">
        <f t="shared" si="952"/>
        <v/>
      </c>
      <c r="AC3066" t="e">
        <f t="shared" ca="1" si="953"/>
        <v>#VALUE!</v>
      </c>
      <c r="AD3066" t="str" cm="1">
        <f t="array" aca="1" ref="AD3066" ca="1">IFERROR(IF((LEFT(INDIRECT("$F"&amp;$S3066),4))="GOTS",IF($G3066="Organic","GOTS_Organic_raw",(IF($G3066="Responsible","GOTS_Responsible",(IF($G3066="No Attribute (Conventional)","GOTS_conventional",(IF($G3066="Recycled Pre/Post-Consumer","GOTS_pre_post",(IF($G3066="In-Conversion","GOTS_in_conversion",(IF($G3066="Sustainably Sourced","Sustainably_sourced",(IF($G3066="Recycled pre-consumer organic","GOTS_recycled_organic",""))))))))))))),IF($G3066="Organic","Organic",(IF($G3066="Responsible","Responsible",(IF($G3066="No Attribute (Conventional)","No_Attribute_Conventional",(IF($G3066="Recycled Pre/Post-Consumer","Recycled_Pre_Post_Consumer",(IF($G3066="In-Conversion","In_Conversion",(IF($G3066="Recycled Pre-Consumer","Recycled_Pre_Consumer",(IF($G3066="Recycled Post-Consumer","Recycled_Post_Consumer",(IF($G3066="Sustainably Sourced","Sustainably_sourced",(IF($G3066="Recycled pre-consumer organic","GOTS_recycled_organic","")))))))))))))))))),"")</f>
        <v/>
      </c>
      <c r="AE3066" t="e" cm="1">
        <f t="array" aca="1" ref="AE3066" ca="1">IF($I3066="",IF(INDIRECT("$F"&amp;$S3066)="","",IF(LEFT(INDIRECT("$F"&amp;$S3066),3)="GRS","GRS_RCS_RM",IF((LEFT(INDIRECT("$F"&amp;$S3066),3))="RCS","GRS_RCS_RM",IF(INDIRECT("$F"&amp;$S3066)="OCS (No Label)","OCS_Conversion_RM",IF(LEFT(INDIRECT("$F"&amp;$S3066),3)="OCS","OCS_RM",IF(RIGHT(INDIRECT("$F"&amp;$S3066),10)="conversion","GOTS_RM_conversion",IF((LEFT(INDIRECT("$F"&amp;$S3066),4))="GOTS","GOTS_RM","Responsible_RM"))))))),"DELETERM")</f>
        <v>#VALUE!</v>
      </c>
      <c r="AF3066" t="e" cm="1">
        <f t="array" aca="1" ref="AF3066" ca="1">IF($S3066="","",INDIRECT("$Z"&amp;$S3066))</f>
        <v>#VALUE!</v>
      </c>
      <c r="AG3066" t="str">
        <f t="shared" si="954"/>
        <v/>
      </c>
      <c r="AH3066" t="str" cm="1">
        <f t="array" aca="1" ref="AH3066" ca="1">IFERROR(INDIRECT("$ag"&amp;S3066),"")</f>
        <v/>
      </c>
      <c r="AI3066" t="e" cm="1">
        <f t="array" aca="1" ref="AI3066" ca="1">INDIRECT("O"&amp;S3066)</f>
        <v>#VALUE!</v>
      </c>
      <c r="AJ3066" t="str">
        <f t="shared" si="955"/>
        <v/>
      </c>
    </row>
    <row r="3067" spans="1:36" ht="16.5" customHeight="1">
      <c r="A3067" s="129"/>
      <c r="B3067" s="134"/>
      <c r="C3067" s="135"/>
      <c r="D3067" s="146"/>
      <c r="E3067" s="146"/>
      <c r="F3067" s="135"/>
      <c r="G3067" s="147"/>
      <c r="H3067" s="147"/>
      <c r="I3067" s="147"/>
      <c r="J3067" s="147"/>
      <c r="K3067" s="38"/>
      <c r="L3067" s="143"/>
      <c r="M3067" s="143"/>
      <c r="N3067" s="61"/>
      <c r="O3067" s="314"/>
      <c r="Q3067" t="str">
        <f t="shared" si="950"/>
        <v/>
      </c>
      <c r="S3067" t="e">
        <f t="shared" ca="1" si="959"/>
        <v>#VALUE!</v>
      </c>
      <c r="T3067" t="e">
        <f t="shared" ca="1" si="956"/>
        <v>#VALUE!</v>
      </c>
      <c r="U3067">
        <f t="shared" si="960"/>
        <v>3000</v>
      </c>
      <c r="V3067">
        <v>250.33333333335301</v>
      </c>
      <c r="W3067">
        <f t="shared" si="963"/>
        <v>250</v>
      </c>
      <c r="X3067" t="str" cm="1">
        <f t="array" aca="1" ref="X3067" ca="1">IFERROR(INDEX('PC&amp;PD'!$A$1:$AS$19,ROW('PC&amp;PD'!$A$19),MATCH(INDIRECT(T3067),'PC&amp;PD'!$A$1:$AS$1,0)),"")</f>
        <v/>
      </c>
      <c r="AA3067" t="str">
        <f t="shared" si="951"/>
        <v/>
      </c>
      <c r="AB3067" t="str">
        <f t="shared" si="952"/>
        <v/>
      </c>
      <c r="AC3067" t="e">
        <f t="shared" ca="1" si="953"/>
        <v>#VALUE!</v>
      </c>
      <c r="AD3067" t="str" cm="1">
        <f t="array" aca="1" ref="AD3067" ca="1">IFERROR(IF((LEFT(INDIRECT("$F"&amp;$S3067),4))="GOTS",IF($G3067="Organic","GOTS_Organic_raw",(IF($G3067="Responsible","GOTS_Responsible",(IF($G3067="No Attribute (Conventional)","GOTS_conventional",(IF($G3067="Recycled Pre/Post-Consumer","GOTS_pre_post",(IF($G3067="In-Conversion","GOTS_in_conversion",(IF($G3067="Sustainably Sourced","Sustainably_sourced",(IF($G3067="Recycled pre-consumer organic","GOTS_recycled_organic",""))))))))))))),IF($G3067="Organic","Organic",(IF($G3067="Responsible","Responsible",(IF($G3067="No Attribute (Conventional)","No_Attribute_Conventional",(IF($G3067="Recycled Pre/Post-Consumer","Recycled_Pre_Post_Consumer",(IF($G3067="In-Conversion","In_Conversion",(IF($G3067="Recycled Pre-Consumer","Recycled_Pre_Consumer",(IF($G3067="Recycled Post-Consumer","Recycled_Post_Consumer",(IF($G3067="Sustainably Sourced","Sustainably_sourced",(IF($G3067="Recycled pre-consumer organic","GOTS_recycled_organic","")))))))))))))))))),"")</f>
        <v/>
      </c>
      <c r="AE3067" t="e" cm="1">
        <f t="array" aca="1" ref="AE3067" ca="1">IF($I3067="",IF(INDIRECT("$F"&amp;$S3067)="","",IF(LEFT(INDIRECT("$F"&amp;$S3067),3)="GRS","GRS_RCS_RM",IF((LEFT(INDIRECT("$F"&amp;$S3067),3))="RCS","GRS_RCS_RM",IF(INDIRECT("$F"&amp;$S3067)="OCS (No Label)","OCS_Conversion_RM",IF(LEFT(INDIRECT("$F"&amp;$S3067),3)="OCS","OCS_RM",IF(RIGHT(INDIRECT("$F"&amp;$S3067),10)="conversion","GOTS_RM_conversion",IF((LEFT(INDIRECT("$F"&amp;$S3067),4))="GOTS","GOTS_RM","Responsible_RM"))))))),"DELETERM")</f>
        <v>#VALUE!</v>
      </c>
      <c r="AF3067" t="e" cm="1">
        <f t="array" aca="1" ref="AF3067" ca="1">IF($S3067="","",INDIRECT("$Z"&amp;$S3067))</f>
        <v>#VALUE!</v>
      </c>
      <c r="AG3067" t="str">
        <f t="shared" si="954"/>
        <v/>
      </c>
      <c r="AH3067" t="str" cm="1">
        <f t="array" aca="1" ref="AH3067" ca="1">IFERROR(INDIRECT("$ag"&amp;S3067),"")</f>
        <v/>
      </c>
      <c r="AI3067" t="e" cm="1">
        <f t="array" aca="1" ref="AI3067" ca="1">INDIRECT("O"&amp;S3067)</f>
        <v>#VALUE!</v>
      </c>
      <c r="AJ3067" t="str">
        <f t="shared" si="955"/>
        <v/>
      </c>
    </row>
    <row r="3068" spans="1:36" ht="16.5" customHeight="1">
      <c r="A3068" s="129"/>
      <c r="B3068" s="134"/>
      <c r="C3068" s="135"/>
      <c r="D3068" s="146"/>
      <c r="E3068" s="146"/>
      <c r="F3068" s="135"/>
      <c r="G3068" s="147"/>
      <c r="H3068" s="147"/>
      <c r="I3068" s="147"/>
      <c r="J3068" s="147"/>
      <c r="K3068" s="38"/>
      <c r="L3068" s="143"/>
      <c r="M3068" s="143"/>
      <c r="N3068" s="61"/>
      <c r="O3068" s="314"/>
      <c r="Q3068" t="str">
        <f t="shared" si="950"/>
        <v/>
      </c>
      <c r="S3068" t="e">
        <f t="shared" ca="1" si="959"/>
        <v>#VALUE!</v>
      </c>
      <c r="T3068" t="e">
        <f t="shared" ca="1" si="956"/>
        <v>#VALUE!</v>
      </c>
      <c r="U3068">
        <f t="shared" si="960"/>
        <v>3000</v>
      </c>
      <c r="V3068">
        <v>250.41666666668601</v>
      </c>
      <c r="W3068">
        <f t="shared" si="963"/>
        <v>250</v>
      </c>
      <c r="X3068" t="str" cm="1">
        <f t="array" aca="1" ref="X3068" ca="1">IFERROR(INDEX('PC&amp;PD'!$A$1:$AS$19,ROW('PC&amp;PD'!$A$19),MATCH(INDIRECT(T3068),'PC&amp;PD'!$A$1:$AS$1,0)),"")</f>
        <v/>
      </c>
      <c r="AA3068" t="str">
        <f t="shared" si="951"/>
        <v/>
      </c>
      <c r="AB3068" t="str">
        <f t="shared" si="952"/>
        <v/>
      </c>
      <c r="AC3068" t="e">
        <f t="shared" ca="1" si="953"/>
        <v>#VALUE!</v>
      </c>
      <c r="AD3068" t="str" cm="1">
        <f t="array" aca="1" ref="AD3068" ca="1">IFERROR(IF((LEFT(INDIRECT("$F"&amp;$S3068),4))="GOTS",IF($G3068="Organic","GOTS_Organic_raw",(IF($G3068="Responsible","GOTS_Responsible",(IF($G3068="No Attribute (Conventional)","GOTS_conventional",(IF($G3068="Recycled Pre/Post-Consumer","GOTS_pre_post",(IF($G3068="In-Conversion","GOTS_in_conversion",(IF($G3068="Sustainably Sourced","Sustainably_sourced",(IF($G3068="Recycled pre-consumer organic","GOTS_recycled_organic",""))))))))))))),IF($G3068="Organic","Organic",(IF($G3068="Responsible","Responsible",(IF($G3068="No Attribute (Conventional)","No_Attribute_Conventional",(IF($G3068="Recycled Pre/Post-Consumer","Recycled_Pre_Post_Consumer",(IF($G3068="In-Conversion","In_Conversion",(IF($G3068="Recycled Pre-Consumer","Recycled_Pre_Consumer",(IF($G3068="Recycled Post-Consumer","Recycled_Post_Consumer",(IF($G3068="Sustainably Sourced","Sustainably_sourced",(IF($G3068="Recycled pre-consumer organic","GOTS_recycled_organic","")))))))))))))))))),"")</f>
        <v/>
      </c>
      <c r="AE3068" t="e" cm="1">
        <f t="array" aca="1" ref="AE3068" ca="1">IF($I3068="",IF(INDIRECT("$F"&amp;$S3068)="","",IF(LEFT(INDIRECT("$F"&amp;$S3068),3)="GRS","GRS_RCS_RM",IF((LEFT(INDIRECT("$F"&amp;$S3068),3))="RCS","GRS_RCS_RM",IF(INDIRECT("$F"&amp;$S3068)="OCS (No Label)","OCS_Conversion_RM",IF(LEFT(INDIRECT("$F"&amp;$S3068),3)="OCS","OCS_RM",IF(RIGHT(INDIRECT("$F"&amp;$S3068),10)="conversion","GOTS_RM_conversion",IF((LEFT(INDIRECT("$F"&amp;$S3068),4))="GOTS","GOTS_RM","Responsible_RM"))))))),"DELETERM")</f>
        <v>#VALUE!</v>
      </c>
      <c r="AF3068" t="e" cm="1">
        <f t="array" aca="1" ref="AF3068" ca="1">IF($S3068="","",INDIRECT("$Z"&amp;$S3068))</f>
        <v>#VALUE!</v>
      </c>
      <c r="AG3068" t="str">
        <f t="shared" si="954"/>
        <v/>
      </c>
      <c r="AH3068" t="str" cm="1">
        <f t="array" aca="1" ref="AH3068" ca="1">IFERROR(INDIRECT("$ag"&amp;S3068),"")</f>
        <v/>
      </c>
      <c r="AI3068" t="e" cm="1">
        <f t="array" aca="1" ref="AI3068" ca="1">INDIRECT("O"&amp;S3068)</f>
        <v>#VALUE!</v>
      </c>
      <c r="AJ3068" t="str">
        <f t="shared" si="955"/>
        <v/>
      </c>
    </row>
    <row r="3069" spans="1:36" ht="16.5" customHeight="1">
      <c r="A3069" s="130"/>
      <c r="B3069" s="136"/>
      <c r="C3069" s="137"/>
      <c r="D3069" s="146"/>
      <c r="E3069" s="146"/>
      <c r="F3069" s="137"/>
      <c r="G3069" s="147"/>
      <c r="H3069" s="147"/>
      <c r="I3069" s="147"/>
      <c r="J3069" s="147"/>
      <c r="K3069" s="38"/>
      <c r="L3069" s="144"/>
      <c r="M3069" s="144"/>
      <c r="N3069" s="61"/>
      <c r="O3069" s="314"/>
      <c r="Q3069" t="str">
        <f t="shared" si="950"/>
        <v/>
      </c>
      <c r="S3069" t="e">
        <f t="shared" ca="1" si="959"/>
        <v>#VALUE!</v>
      </c>
      <c r="T3069" t="e">
        <f t="shared" ca="1" si="956"/>
        <v>#VALUE!</v>
      </c>
      <c r="U3069">
        <f t="shared" si="960"/>
        <v>3000</v>
      </c>
      <c r="V3069">
        <v>250.50000000002001</v>
      </c>
      <c r="W3069">
        <f t="shared" si="963"/>
        <v>250</v>
      </c>
      <c r="X3069" t="str" cm="1">
        <f t="array" aca="1" ref="X3069" ca="1">IFERROR(INDEX('PC&amp;PD'!$A$1:$AS$19,ROW('PC&amp;PD'!$A$19),MATCH(INDIRECT(T3069),'PC&amp;PD'!$A$1:$AS$1,0)),"")</f>
        <v/>
      </c>
      <c r="AA3069" t="str">
        <f t="shared" si="951"/>
        <v/>
      </c>
      <c r="AB3069" t="str">
        <f t="shared" si="952"/>
        <v/>
      </c>
      <c r="AC3069" t="e">
        <f t="shared" ca="1" si="953"/>
        <v>#VALUE!</v>
      </c>
      <c r="AD3069" t="str" cm="1">
        <f t="array" aca="1" ref="AD3069" ca="1">IFERROR(IF((LEFT(INDIRECT("$F"&amp;$S3069),4))="GOTS",IF($G3069="Organic","GOTS_Organic_raw",(IF($G3069="Responsible","GOTS_Responsible",(IF($G3069="No Attribute (Conventional)","GOTS_conventional",(IF($G3069="Recycled Pre/Post-Consumer","GOTS_pre_post",(IF($G3069="In-Conversion","GOTS_in_conversion",(IF($G3069="Sustainably Sourced","Sustainably_sourced",(IF($G3069="Recycled pre-consumer organic","GOTS_recycled_organic",""))))))))))))),IF($G3069="Organic","Organic",(IF($G3069="Responsible","Responsible",(IF($G3069="No Attribute (Conventional)","No_Attribute_Conventional",(IF($G3069="Recycled Pre/Post-Consumer","Recycled_Pre_Post_Consumer",(IF($G3069="In-Conversion","In_Conversion",(IF($G3069="Recycled Pre-Consumer","Recycled_Pre_Consumer",(IF($G3069="Recycled Post-Consumer","Recycled_Post_Consumer",(IF($G3069="Sustainably Sourced","Sustainably_sourced",(IF($G3069="Recycled pre-consumer organic","GOTS_recycled_organic","")))))))))))))))))),"")</f>
        <v/>
      </c>
      <c r="AE3069" t="e" cm="1">
        <f t="array" aca="1" ref="AE3069" ca="1">IF($I3069="",IF(INDIRECT("$F"&amp;$S3069)="","",IF(LEFT(INDIRECT("$F"&amp;$S3069),3)="GRS","GRS_RCS_RM",IF((LEFT(INDIRECT("$F"&amp;$S3069),3))="RCS","GRS_RCS_RM",IF(INDIRECT("$F"&amp;$S3069)="OCS (No Label)","OCS_Conversion_RM",IF(LEFT(INDIRECT("$F"&amp;$S3069),3)="OCS","OCS_RM",IF(RIGHT(INDIRECT("$F"&amp;$S3069),10)="conversion","GOTS_RM_conversion",IF((LEFT(INDIRECT("$F"&amp;$S3069),4))="GOTS","GOTS_RM","Responsible_RM"))))))),"DELETERM")</f>
        <v>#VALUE!</v>
      </c>
      <c r="AF3069" t="e" cm="1">
        <f t="array" aca="1" ref="AF3069" ca="1">IF($S3069="","",INDIRECT("$Z"&amp;$S3069))</f>
        <v>#VALUE!</v>
      </c>
      <c r="AG3069" t="str">
        <f t="shared" si="954"/>
        <v/>
      </c>
      <c r="AH3069" t="str" cm="1">
        <f t="array" aca="1" ref="AH3069" ca="1">IFERROR(INDIRECT("$ag"&amp;S3069),"")</f>
        <v/>
      </c>
      <c r="AI3069" t="e" cm="1">
        <f t="array" aca="1" ref="AI3069" ca="1">INDIRECT("O"&amp;S3069)</f>
        <v>#VALUE!</v>
      </c>
      <c r="AJ3069" t="str">
        <f t="shared" si="955"/>
        <v/>
      </c>
    </row>
    <row r="3070" spans="1:36" ht="16.5" customHeight="1">
      <c r="A3070" s="130"/>
      <c r="B3070" s="136"/>
      <c r="C3070" s="137"/>
      <c r="D3070" s="146"/>
      <c r="E3070" s="146"/>
      <c r="F3070" s="137"/>
      <c r="G3070" s="147"/>
      <c r="H3070" s="147"/>
      <c r="I3070" s="147"/>
      <c r="J3070" s="147"/>
      <c r="K3070" s="38"/>
      <c r="L3070" s="144"/>
      <c r="M3070" s="144"/>
      <c r="N3070" s="61"/>
      <c r="O3070" s="314"/>
      <c r="Q3070" t="str">
        <f t="shared" si="950"/>
        <v/>
      </c>
      <c r="S3070" t="e">
        <f t="shared" ca="1" si="959"/>
        <v>#VALUE!</v>
      </c>
      <c r="T3070" t="e">
        <f t="shared" ca="1" si="956"/>
        <v>#VALUE!</v>
      </c>
      <c r="U3070">
        <f t="shared" si="960"/>
        <v>3000</v>
      </c>
      <c r="V3070">
        <v>250.58333333335301</v>
      </c>
      <c r="W3070">
        <f t="shared" si="963"/>
        <v>250</v>
      </c>
      <c r="X3070" t="str" cm="1">
        <f t="array" aca="1" ref="X3070" ca="1">IFERROR(INDEX('PC&amp;PD'!$A$1:$AS$19,ROW('PC&amp;PD'!$A$19),MATCH(INDIRECT(T3070),'PC&amp;PD'!$A$1:$AS$1,0)),"")</f>
        <v/>
      </c>
      <c r="AA3070" t="str">
        <f t="shared" si="951"/>
        <v/>
      </c>
      <c r="AB3070" t="str">
        <f t="shared" si="952"/>
        <v/>
      </c>
      <c r="AC3070" t="e">
        <f t="shared" ca="1" si="953"/>
        <v>#VALUE!</v>
      </c>
      <c r="AD3070" t="str" cm="1">
        <f t="array" aca="1" ref="AD3070" ca="1">IFERROR(IF((LEFT(INDIRECT("$F"&amp;$S3070),4))="GOTS",IF($G3070="Organic","GOTS_Organic_raw",(IF($G3070="Responsible","GOTS_Responsible",(IF($G3070="No Attribute (Conventional)","GOTS_conventional",(IF($G3070="Recycled Pre/Post-Consumer","GOTS_pre_post",(IF($G3070="In-Conversion","GOTS_in_conversion",(IF($G3070="Sustainably Sourced","Sustainably_sourced",(IF($G3070="Recycled pre-consumer organic","GOTS_recycled_organic",""))))))))))))),IF($G3070="Organic","Organic",(IF($G3070="Responsible","Responsible",(IF($G3070="No Attribute (Conventional)","No_Attribute_Conventional",(IF($G3070="Recycled Pre/Post-Consumer","Recycled_Pre_Post_Consumer",(IF($G3070="In-Conversion","In_Conversion",(IF($G3070="Recycled Pre-Consumer","Recycled_Pre_Consumer",(IF($G3070="Recycled Post-Consumer","Recycled_Post_Consumer",(IF($G3070="Sustainably Sourced","Sustainably_sourced",(IF($G3070="Recycled pre-consumer organic","GOTS_recycled_organic","")))))))))))))))))),"")</f>
        <v/>
      </c>
      <c r="AE3070" t="e" cm="1">
        <f t="array" aca="1" ref="AE3070" ca="1">IF($I3070="",IF(INDIRECT("$F"&amp;$S3070)="","",IF(LEFT(INDIRECT("$F"&amp;$S3070),3)="GRS","GRS_RCS_RM",IF((LEFT(INDIRECT("$F"&amp;$S3070),3))="RCS","GRS_RCS_RM",IF(INDIRECT("$F"&amp;$S3070)="OCS (No Label)","OCS_Conversion_RM",IF(LEFT(INDIRECT("$F"&amp;$S3070),3)="OCS","OCS_RM",IF(RIGHT(INDIRECT("$F"&amp;$S3070),10)="conversion","GOTS_RM_conversion",IF((LEFT(INDIRECT("$F"&amp;$S3070),4))="GOTS","GOTS_RM","Responsible_RM"))))))),"DELETERM")</f>
        <v>#VALUE!</v>
      </c>
      <c r="AF3070" t="e" cm="1">
        <f t="array" aca="1" ref="AF3070" ca="1">IF($S3070="","",INDIRECT("$Z"&amp;$S3070))</f>
        <v>#VALUE!</v>
      </c>
      <c r="AG3070" t="str">
        <f t="shared" si="954"/>
        <v/>
      </c>
      <c r="AH3070" t="str" cm="1">
        <f t="array" aca="1" ref="AH3070" ca="1">IFERROR(INDIRECT("$ag"&amp;S3070),"")</f>
        <v/>
      </c>
      <c r="AI3070" t="e" cm="1">
        <f t="array" aca="1" ref="AI3070" ca="1">INDIRECT("O"&amp;S3070)</f>
        <v>#VALUE!</v>
      </c>
      <c r="AJ3070" t="str">
        <f t="shared" si="955"/>
        <v/>
      </c>
    </row>
    <row r="3071" spans="1:36" ht="16.5" customHeight="1">
      <c r="A3071" s="130"/>
      <c r="B3071" s="136"/>
      <c r="C3071" s="137"/>
      <c r="D3071" s="146"/>
      <c r="E3071" s="146"/>
      <c r="F3071" s="137"/>
      <c r="G3071" s="147"/>
      <c r="H3071" s="147"/>
      <c r="I3071" s="147"/>
      <c r="J3071" s="147"/>
      <c r="K3071" s="38"/>
      <c r="L3071" s="144"/>
      <c r="M3071" s="144"/>
      <c r="N3071" s="61"/>
      <c r="O3071" s="314"/>
      <c r="Q3071" t="str">
        <f t="shared" si="950"/>
        <v/>
      </c>
      <c r="S3071" t="e">
        <f t="shared" ca="1" si="959"/>
        <v>#VALUE!</v>
      </c>
      <c r="T3071" t="e">
        <f t="shared" ca="1" si="956"/>
        <v>#VALUE!</v>
      </c>
      <c r="U3071">
        <f t="shared" si="960"/>
        <v>3000</v>
      </c>
      <c r="V3071">
        <v>250.66666666668601</v>
      </c>
      <c r="W3071">
        <f t="shared" si="963"/>
        <v>250</v>
      </c>
      <c r="X3071" t="str" cm="1">
        <f t="array" aca="1" ref="X3071" ca="1">IFERROR(INDEX('PC&amp;PD'!$A$1:$AS$19,ROW('PC&amp;PD'!$A$19),MATCH(INDIRECT(T3071),'PC&amp;PD'!$A$1:$AS$1,0)),"")</f>
        <v/>
      </c>
      <c r="AA3071" t="str">
        <f t="shared" si="951"/>
        <v/>
      </c>
      <c r="AB3071" t="str">
        <f t="shared" si="952"/>
        <v/>
      </c>
      <c r="AC3071" t="e">
        <f t="shared" ca="1" si="953"/>
        <v>#VALUE!</v>
      </c>
      <c r="AD3071" t="str" cm="1">
        <f t="array" aca="1" ref="AD3071" ca="1">IFERROR(IF((LEFT(INDIRECT("$F"&amp;$S3071),4))="GOTS",IF($G3071="Organic","GOTS_Organic_raw",(IF($G3071="Responsible","GOTS_Responsible",(IF($G3071="No Attribute (Conventional)","GOTS_conventional",(IF($G3071="Recycled Pre/Post-Consumer","GOTS_pre_post",(IF($G3071="In-Conversion","GOTS_in_conversion",(IF($G3071="Sustainably Sourced","Sustainably_sourced",(IF($G3071="Recycled pre-consumer organic","GOTS_recycled_organic",""))))))))))))),IF($G3071="Organic","Organic",(IF($G3071="Responsible","Responsible",(IF($G3071="No Attribute (Conventional)","No_Attribute_Conventional",(IF($G3071="Recycled Pre/Post-Consumer","Recycled_Pre_Post_Consumer",(IF($G3071="In-Conversion","In_Conversion",(IF($G3071="Recycled Pre-Consumer","Recycled_Pre_Consumer",(IF($G3071="Recycled Post-Consumer","Recycled_Post_Consumer",(IF($G3071="Sustainably Sourced","Sustainably_sourced",(IF($G3071="Recycled pre-consumer organic","GOTS_recycled_organic","")))))))))))))))))),"")</f>
        <v/>
      </c>
      <c r="AE3071" t="e" cm="1">
        <f t="array" aca="1" ref="AE3071" ca="1">IF($I3071="",IF(INDIRECT("$F"&amp;$S3071)="","",IF(LEFT(INDIRECT("$F"&amp;$S3071),3)="GRS","GRS_RCS_RM",IF((LEFT(INDIRECT("$F"&amp;$S3071),3))="RCS","GRS_RCS_RM",IF(INDIRECT("$F"&amp;$S3071)="OCS (No Label)","OCS_Conversion_RM",IF(LEFT(INDIRECT("$F"&amp;$S3071),3)="OCS","OCS_RM",IF(RIGHT(INDIRECT("$F"&amp;$S3071),10)="conversion","GOTS_RM_conversion",IF((LEFT(INDIRECT("$F"&amp;$S3071),4))="GOTS","GOTS_RM","Responsible_RM"))))))),"DELETERM")</f>
        <v>#VALUE!</v>
      </c>
      <c r="AF3071" t="e" cm="1">
        <f t="array" aca="1" ref="AF3071" ca="1">IF($S3071="","",INDIRECT("$Z"&amp;$S3071))</f>
        <v>#VALUE!</v>
      </c>
      <c r="AG3071" t="str">
        <f t="shared" si="954"/>
        <v/>
      </c>
      <c r="AH3071" t="str" cm="1">
        <f t="array" aca="1" ref="AH3071" ca="1">IFERROR(INDIRECT("$ag"&amp;S3071),"")</f>
        <v/>
      </c>
      <c r="AI3071" t="e" cm="1">
        <f t="array" aca="1" ref="AI3071" ca="1">INDIRECT("O"&amp;S3071)</f>
        <v>#VALUE!</v>
      </c>
      <c r="AJ3071" t="str">
        <f t="shared" si="955"/>
        <v/>
      </c>
    </row>
    <row r="3072" spans="1:36" ht="16.5" customHeight="1">
      <c r="A3072" s="130"/>
      <c r="B3072" s="136"/>
      <c r="C3072" s="137"/>
      <c r="D3072" s="146"/>
      <c r="E3072" s="146"/>
      <c r="F3072" s="137"/>
      <c r="G3072" s="147"/>
      <c r="H3072" s="147"/>
      <c r="I3072" s="147"/>
      <c r="J3072" s="147"/>
      <c r="K3072" s="38"/>
      <c r="L3072" s="144"/>
      <c r="M3072" s="144"/>
      <c r="N3072" s="61"/>
      <c r="O3072" s="314"/>
      <c r="Q3072" t="str">
        <f t="shared" ref="Q3072:Q3135" si="970">IF(G3072="No Attribute (Conventional)",IF(OR($G3072="",$I3072="",$K3072=""),"",CONCATENATE($K3072," ",$AA3072," ",$I3072," + ")),IF(OR($G3072="",$I3072="",$K3072=""),"",CONCATENATE($K3072," ",$G3072," ",$I3072," + ")))</f>
        <v/>
      </c>
      <c r="S3072" t="e">
        <f t="shared" ca="1" si="959"/>
        <v>#VALUE!</v>
      </c>
      <c r="T3072" t="e">
        <f t="shared" ca="1" si="956"/>
        <v>#VALUE!</v>
      </c>
      <c r="U3072">
        <f t="shared" si="960"/>
        <v>3000</v>
      </c>
      <c r="V3072">
        <v>250.75000000002001</v>
      </c>
      <c r="W3072">
        <f t="shared" si="963"/>
        <v>250</v>
      </c>
      <c r="X3072" t="str" cm="1">
        <f t="array" aca="1" ref="X3072" ca="1">IFERROR(INDEX('PC&amp;PD'!$A$1:$AS$19,ROW('PC&amp;PD'!$A$19),MATCH(INDIRECT(T3072),'PC&amp;PD'!$A$1:$AS$1,0)),"")</f>
        <v/>
      </c>
      <c r="AA3072" t="str">
        <f t="shared" ref="AA3072:AA3135" si="971">IFERROR(IF(G3072="","",IF(G3072="No Attribute (Conventional)","",G3072)),"")</f>
        <v/>
      </c>
      <c r="AB3072" t="str">
        <f t="shared" ref="AB3072:AB3135" si="972">IFERROR(IF($F3072="OCS 100", "OCS_100",IF($F3072="OCS Blended", "OCS_Blended",IF($F3072="OCS (No Label)", "OCS_No_Label",IF($F3072="RCS 100", "RCS_100",IF($F3072="RCS Blended","RCS_Blended",IF($F3072="GRS","GRS",IF($F3072="GRS (No Label)", "GRS_No_Label",IF($F3072="RDS","RDS",IF($F3072="RWS","RWS",IF($F3072="RMS","RMS",IF($F3072="GOTS Organic","GOTS_Organic",IF($F3072="GOTS Made with organic","GOTS_Made_with_organic",IF($F3072="GOTS Organic - in conversion","GOTS_Organic_in_Conversion",IF($F3072="GOTS Made with organic - in conversion","GOTS_Made_with_Organic_in_Conversion",IF($F3072="RAS","RAS",IF($F3072="Rcs (No Label)","RCS_No_Label",IF($F3072="RWS (No Label)","RWS_No_Label",IF($F3072="RMS (No Label)","RMS_No_Label",IF($F3072="RAS (No Label)","RAS_No_Label",IF($F3072="RDS (No Label)","RDS_No_Label","")))))))))))))))))))),"")</f>
        <v/>
      </c>
      <c r="AC3072" t="e">
        <f t="shared" ref="AC3072:AC3135" ca="1" si="973">"$AB"&amp;S3072</f>
        <v>#VALUE!</v>
      </c>
      <c r="AD3072" t="str" cm="1">
        <f t="array" aca="1" ref="AD3072" ca="1">IFERROR(IF((LEFT(INDIRECT("$F"&amp;$S3072),4))="GOTS",IF($G3072="Organic","GOTS_Organic_raw",(IF($G3072="Responsible","GOTS_Responsible",(IF($G3072="No Attribute (Conventional)","GOTS_conventional",(IF($G3072="Recycled Pre/Post-Consumer","GOTS_pre_post",(IF($G3072="In-Conversion","GOTS_in_conversion",(IF($G3072="Sustainably Sourced","Sustainably_sourced",(IF($G3072="Recycled pre-consumer organic","GOTS_recycled_organic",""))))))))))))),IF($G3072="Organic","Organic",(IF($G3072="Responsible","Responsible",(IF($G3072="No Attribute (Conventional)","No_Attribute_Conventional",(IF($G3072="Recycled Pre/Post-Consumer","Recycled_Pre_Post_Consumer",(IF($G3072="In-Conversion","In_Conversion",(IF($G3072="Recycled Pre-Consumer","Recycled_Pre_Consumer",(IF($G3072="Recycled Post-Consumer","Recycled_Post_Consumer",(IF($G3072="Sustainably Sourced","Sustainably_sourced",(IF($G3072="Recycled pre-consumer organic","GOTS_recycled_organic","")))))))))))))))))),"")</f>
        <v/>
      </c>
      <c r="AE3072" t="e" cm="1">
        <f t="array" aca="1" ref="AE3072" ca="1">IF($I3072="",IF(INDIRECT("$F"&amp;$S3072)="","",IF(LEFT(INDIRECT("$F"&amp;$S3072),3)="GRS","GRS_RCS_RM",IF((LEFT(INDIRECT("$F"&amp;$S3072),3))="RCS","GRS_RCS_RM",IF(INDIRECT("$F"&amp;$S3072)="OCS (No Label)","OCS_Conversion_RM",IF(LEFT(INDIRECT("$F"&amp;$S3072),3)="OCS","OCS_RM",IF(RIGHT(INDIRECT("$F"&amp;$S3072),10)="conversion","GOTS_RM_conversion",IF((LEFT(INDIRECT("$F"&amp;$S3072),4))="GOTS","GOTS_RM","Responsible_RM"))))))),"DELETERM")</f>
        <v>#VALUE!</v>
      </c>
      <c r="AF3072" t="e" cm="1">
        <f t="array" aca="1" ref="AF3072" ca="1">IF($S3072="","",INDIRECT("$Z"&amp;$S3072))</f>
        <v>#VALUE!</v>
      </c>
      <c r="AG3072" t="str">
        <f t="shared" ref="AG3072:AG3135" si="974">IF(AND(AJ3072="",AJ3073="",AJ3074="",AJ3075="",AJ3076="",AJ3077="",AJ3078="",AJ3079="",AJ3080="",AJ3081="",AJ3082="",AJ3083=""),"",CONCATENATE(AJ3072, AJ3073, AJ3074, AJ3075,AJ3076, AJ3077, AJ3078, AJ3079, AJ3080, AJ3081, AJ3082,AJ3083))</f>
        <v/>
      </c>
      <c r="AH3072" t="str" cm="1">
        <f t="array" aca="1" ref="AH3072" ca="1">IFERROR(INDIRECT("$ag"&amp;S3072),"")</f>
        <v/>
      </c>
      <c r="AI3072" t="e" cm="1">
        <f t="array" aca="1" ref="AI3072" ca="1">INDIRECT("O"&amp;S3072)</f>
        <v>#VALUE!</v>
      </c>
      <c r="AJ3072" t="str">
        <f t="shared" ref="AJ3072:AJ3135" si="975">IF(OR(Y3072="",Y3072=0),"",Y3072&amp;", ")</f>
        <v/>
      </c>
    </row>
    <row r="3073" spans="1:36" ht="16.5" customHeight="1">
      <c r="A3073" s="130"/>
      <c r="B3073" s="136"/>
      <c r="C3073" s="137"/>
      <c r="D3073" s="146"/>
      <c r="E3073" s="146"/>
      <c r="F3073" s="137"/>
      <c r="G3073" s="147"/>
      <c r="H3073" s="147"/>
      <c r="I3073" s="147"/>
      <c r="J3073" s="147"/>
      <c r="K3073" s="38"/>
      <c r="L3073" s="144"/>
      <c r="M3073" s="144"/>
      <c r="N3073" s="61"/>
      <c r="O3073" s="314"/>
      <c r="Q3073" t="str">
        <f t="shared" si="970"/>
        <v/>
      </c>
      <c r="S3073" t="e">
        <f t="shared" ca="1" si="959"/>
        <v>#VALUE!</v>
      </c>
      <c r="T3073" t="e">
        <f t="shared" ca="1" si="956"/>
        <v>#VALUE!</v>
      </c>
      <c r="U3073">
        <f t="shared" si="960"/>
        <v>3000</v>
      </c>
      <c r="V3073">
        <v>250.83333333335301</v>
      </c>
      <c r="W3073">
        <f t="shared" si="963"/>
        <v>250</v>
      </c>
      <c r="X3073" t="str" cm="1">
        <f t="array" aca="1" ref="X3073" ca="1">IFERROR(INDEX('PC&amp;PD'!$A$1:$AS$19,ROW('PC&amp;PD'!$A$19),MATCH(INDIRECT(T3073),'PC&amp;PD'!$A$1:$AS$1,0)),"")</f>
        <v/>
      </c>
      <c r="AA3073" t="str">
        <f t="shared" si="971"/>
        <v/>
      </c>
      <c r="AB3073" t="str">
        <f t="shared" si="972"/>
        <v/>
      </c>
      <c r="AC3073" t="e">
        <f t="shared" ca="1" si="973"/>
        <v>#VALUE!</v>
      </c>
      <c r="AD3073" t="str" cm="1">
        <f t="array" aca="1" ref="AD3073" ca="1">IFERROR(IF((LEFT(INDIRECT("$F"&amp;$S3073),4))="GOTS",IF($G3073="Organic","GOTS_Organic_raw",(IF($G3073="Responsible","GOTS_Responsible",(IF($G3073="No Attribute (Conventional)","GOTS_conventional",(IF($G3073="Recycled Pre/Post-Consumer","GOTS_pre_post",(IF($G3073="In-Conversion","GOTS_in_conversion",(IF($G3073="Sustainably Sourced","Sustainably_sourced",(IF($G3073="Recycled pre-consumer organic","GOTS_recycled_organic",""))))))))))))),IF($G3073="Organic","Organic",(IF($G3073="Responsible","Responsible",(IF($G3073="No Attribute (Conventional)","No_Attribute_Conventional",(IF($G3073="Recycled Pre/Post-Consumer","Recycled_Pre_Post_Consumer",(IF($G3073="In-Conversion","In_Conversion",(IF($G3073="Recycled Pre-Consumer","Recycled_Pre_Consumer",(IF($G3073="Recycled Post-Consumer","Recycled_Post_Consumer",(IF($G3073="Sustainably Sourced","Sustainably_sourced",(IF($G3073="Recycled pre-consumer organic","GOTS_recycled_organic","")))))))))))))))))),"")</f>
        <v/>
      </c>
      <c r="AE3073" t="e" cm="1">
        <f t="array" aca="1" ref="AE3073" ca="1">IF($I3073="",IF(INDIRECT("$F"&amp;$S3073)="","",IF(LEFT(INDIRECT("$F"&amp;$S3073),3)="GRS","GRS_RCS_RM",IF((LEFT(INDIRECT("$F"&amp;$S3073),3))="RCS","GRS_RCS_RM",IF(INDIRECT("$F"&amp;$S3073)="OCS (No Label)","OCS_Conversion_RM",IF(LEFT(INDIRECT("$F"&amp;$S3073),3)="OCS","OCS_RM",IF(RIGHT(INDIRECT("$F"&amp;$S3073),10)="conversion","GOTS_RM_conversion",IF((LEFT(INDIRECT("$F"&amp;$S3073),4))="GOTS","GOTS_RM","Responsible_RM"))))))),"DELETERM")</f>
        <v>#VALUE!</v>
      </c>
      <c r="AF3073" t="e" cm="1">
        <f t="array" aca="1" ref="AF3073" ca="1">IF($S3073="","",INDIRECT("$Z"&amp;$S3073))</f>
        <v>#VALUE!</v>
      </c>
      <c r="AG3073" t="str">
        <f t="shared" si="974"/>
        <v/>
      </c>
      <c r="AH3073" t="str" cm="1">
        <f t="array" aca="1" ref="AH3073" ca="1">IFERROR(INDIRECT("$ag"&amp;S3073),"")</f>
        <v/>
      </c>
      <c r="AI3073" t="e" cm="1">
        <f t="array" aca="1" ref="AI3073" ca="1">INDIRECT("O"&amp;S3073)</f>
        <v>#VALUE!</v>
      </c>
      <c r="AJ3073" t="str">
        <f t="shared" si="975"/>
        <v/>
      </c>
    </row>
    <row r="3074" spans="1:36" ht="16.5" customHeight="1" thickBot="1">
      <c r="A3074" s="131"/>
      <c r="B3074" s="138"/>
      <c r="C3074" s="139"/>
      <c r="D3074" s="148"/>
      <c r="E3074" s="148"/>
      <c r="F3074" s="139"/>
      <c r="G3074" s="149"/>
      <c r="H3074" s="149"/>
      <c r="I3074" s="149"/>
      <c r="J3074" s="149"/>
      <c r="K3074" s="39"/>
      <c r="L3074" s="145"/>
      <c r="M3074" s="145"/>
      <c r="N3074" s="62"/>
      <c r="O3074" s="315"/>
      <c r="Q3074" t="str">
        <f t="shared" si="970"/>
        <v/>
      </c>
      <c r="S3074" t="e">
        <f t="shared" ca="1" si="959"/>
        <v>#VALUE!</v>
      </c>
      <c r="T3074" t="e">
        <f t="shared" ref="T3074:T3137" ca="1" si="976">"$B"&amp;S3074</f>
        <v>#VALUE!</v>
      </c>
      <c r="U3074">
        <f t="shared" si="960"/>
        <v>3000</v>
      </c>
      <c r="V3074">
        <v>250.91666666668601</v>
      </c>
      <c r="W3074">
        <f t="shared" si="963"/>
        <v>250</v>
      </c>
      <c r="X3074" t="str" cm="1">
        <f t="array" aca="1" ref="X3074" ca="1">IFERROR(INDEX('PC&amp;PD'!$A$1:$AS$19,ROW('PC&amp;PD'!$A$19),MATCH(INDIRECT(T3074),'PC&amp;PD'!$A$1:$AS$1,0)),"")</f>
        <v/>
      </c>
      <c r="AA3074" t="str">
        <f t="shared" si="971"/>
        <v/>
      </c>
      <c r="AB3074" t="str">
        <f t="shared" si="972"/>
        <v/>
      </c>
      <c r="AC3074" t="e">
        <f t="shared" ca="1" si="973"/>
        <v>#VALUE!</v>
      </c>
      <c r="AD3074" t="str" cm="1">
        <f t="array" aca="1" ref="AD3074" ca="1">IFERROR(IF((LEFT(INDIRECT("$F"&amp;$S3074),4))="GOTS",IF($G3074="Organic","GOTS_Organic_raw",(IF($G3074="Responsible","GOTS_Responsible",(IF($G3074="No Attribute (Conventional)","GOTS_conventional",(IF($G3074="Recycled Pre/Post-Consumer","GOTS_pre_post",(IF($G3074="In-Conversion","GOTS_in_conversion",(IF($G3074="Sustainably Sourced","Sustainably_sourced",(IF($G3074="Recycled pre-consumer organic","GOTS_recycled_organic",""))))))))))))),IF($G3074="Organic","Organic",(IF($G3074="Responsible","Responsible",(IF($G3074="No Attribute (Conventional)","No_Attribute_Conventional",(IF($G3074="Recycled Pre/Post-Consumer","Recycled_Pre_Post_Consumer",(IF($G3074="In-Conversion","In_Conversion",(IF($G3074="Recycled Pre-Consumer","Recycled_Pre_Consumer",(IF($G3074="Recycled Post-Consumer","Recycled_Post_Consumer",(IF($G3074="Sustainably Sourced","Sustainably_sourced",(IF($G3074="Recycled pre-consumer organic","GOTS_recycled_organic","")))))))))))))))))),"")</f>
        <v/>
      </c>
      <c r="AE3074" t="e" cm="1">
        <f t="array" aca="1" ref="AE3074" ca="1">IF($I3074="",IF(INDIRECT("$F"&amp;$S3074)="","",IF(LEFT(INDIRECT("$F"&amp;$S3074),3)="GRS","GRS_RCS_RM",IF((LEFT(INDIRECT("$F"&amp;$S3074),3))="RCS","GRS_RCS_RM",IF(INDIRECT("$F"&amp;$S3074)="OCS (No Label)","OCS_Conversion_RM",IF(LEFT(INDIRECT("$F"&amp;$S3074),3)="OCS","OCS_RM",IF(RIGHT(INDIRECT("$F"&amp;$S3074),10)="conversion","GOTS_RM_conversion",IF((LEFT(INDIRECT("$F"&amp;$S3074),4))="GOTS","GOTS_RM","Responsible_RM"))))))),"DELETERM")</f>
        <v>#VALUE!</v>
      </c>
      <c r="AF3074" t="e" cm="1">
        <f t="array" aca="1" ref="AF3074" ca="1">IF($S3074="","",INDIRECT("$Z"&amp;$S3074))</f>
        <v>#VALUE!</v>
      </c>
      <c r="AG3074" t="str">
        <f t="shared" si="974"/>
        <v/>
      </c>
      <c r="AH3074" t="str" cm="1">
        <f t="array" aca="1" ref="AH3074" ca="1">IFERROR(INDIRECT("$ag"&amp;S3074),"")</f>
        <v/>
      </c>
      <c r="AI3074" t="e" cm="1">
        <f t="array" aca="1" ref="AI3074" ca="1">INDIRECT("O"&amp;S3074)</f>
        <v>#VALUE!</v>
      </c>
      <c r="AJ3074" t="str">
        <f t="shared" si="975"/>
        <v/>
      </c>
    </row>
    <row r="3075" spans="1:36" ht="16.5" customHeight="1">
      <c r="A3075" s="128" t="str">
        <f>IF(B3075="","",COUNTA($B$63:$B3075))</f>
        <v/>
      </c>
      <c r="B3075" s="132"/>
      <c r="C3075" s="133"/>
      <c r="D3075" s="140"/>
      <c r="E3075" s="140"/>
      <c r="F3075" s="133"/>
      <c r="G3075" s="141"/>
      <c r="H3075" s="141"/>
      <c r="I3075" s="141"/>
      <c r="J3075" s="141"/>
      <c r="K3075" s="37"/>
      <c r="L3075" s="142" t="str">
        <f>IF(R3075="","",LEFT(R3075,LEN(R3075)-2))</f>
        <v/>
      </c>
      <c r="M3075" s="142"/>
      <c r="N3075" s="60"/>
      <c r="O3075" s="313"/>
      <c r="Q3075" t="str">
        <f t="shared" si="970"/>
        <v/>
      </c>
      <c r="R3075" t="str">
        <f t="shared" ref="R3075" si="977">CONCATENATE($Q3075,Q3076,Q3077,Q3078,Q3079,Q3080,$Q3081,$Q3082,$Q3083,$Q3084,$Q3085,$Q3086)</f>
        <v/>
      </c>
      <c r="S3075" t="e">
        <f t="shared" ca="1" si="959"/>
        <v>#VALUE!</v>
      </c>
      <c r="T3075" t="e">
        <f t="shared" ca="1" si="976"/>
        <v>#VALUE!</v>
      </c>
      <c r="U3075">
        <f t="shared" si="960"/>
        <v>3012</v>
      </c>
      <c r="V3075">
        <v>251.00000000002001</v>
      </c>
      <c r="W3075">
        <f t="shared" si="963"/>
        <v>251</v>
      </c>
      <c r="X3075" t="str" cm="1">
        <f t="array" aca="1" ref="X3075" ca="1">IFERROR(INDEX('PC&amp;PD'!$A$1:$AS$19,ROW('PC&amp;PD'!$A$19),MATCH(INDIRECT(T3075),'PC&amp;PD'!$A$1:$AS$1,0)),"")</f>
        <v/>
      </c>
      <c r="Z3075" t="str">
        <f t="shared" ref="Z3075" si="978">IFERROR(IF($F3075="OCS 100","OCS (OCS 100)",IF($F3075="OCS Blended","OCS (OCS Blended)",IF($F3075="OCS (No Label)","OCS (No Label)",IF($F3075="RCS 100","RCS (RCS 100)",IF($F3075="RCS Blended","RCS (RCS Blended)",IF($F3075="GRS","GRS (GRS)",IF($F3075="GRS (No Label)", "GRS (No Label)",IF($F3075="RDS","RDS (RDS)",IF($F3075="RWS","RWS (RWS)",IF($F3075="RAS","RAS (RAS)",IF($F3075="RMS","RMS (RMS)",IF($F3075="GOTS Organic","GOTS (Organic)",IF($F3075="GOTS Made with organic","GOTS (Made with Organic)",IF($F3075="GOTS Organic - in conversion","GOTS (Organic - In Conversion)",IF($F3075="GOTS Made with organic - in conversion","GOTS (Made with Organic - In Conversion)",""))))))))))))))),"")</f>
        <v/>
      </c>
      <c r="AA3075" t="str">
        <f t="shared" si="971"/>
        <v/>
      </c>
      <c r="AB3075" t="str">
        <f t="shared" si="972"/>
        <v/>
      </c>
      <c r="AC3075" t="e">
        <f t="shared" ca="1" si="973"/>
        <v>#VALUE!</v>
      </c>
      <c r="AD3075" t="str" cm="1">
        <f t="array" aca="1" ref="AD3075" ca="1">IFERROR(IF((LEFT(INDIRECT("$F"&amp;$S3075),4))="GOTS",IF($G3075="Organic","GOTS_Organic_raw",(IF($G3075="Responsible","GOTS_Responsible",(IF($G3075="No Attribute (Conventional)","GOTS_conventional",(IF($G3075="Recycled Pre/Post-Consumer","GOTS_pre_post",(IF($G3075="In-Conversion","GOTS_in_conversion",(IF($G3075="Sustainably Sourced","Sustainably_sourced",(IF($G3075="Recycled pre-consumer organic","GOTS_recycled_organic",""))))))))))))),IF($G3075="Organic","Organic",(IF($G3075="Responsible","Responsible",(IF($G3075="No Attribute (Conventional)","No_Attribute_Conventional",(IF($G3075="Recycled Pre/Post-Consumer","Recycled_Pre_Post_Consumer",(IF($G3075="In-Conversion","In_Conversion",(IF($G3075="Recycled Pre-Consumer","Recycled_Pre_Consumer",(IF($G3075="Recycled Post-Consumer","Recycled_Post_Consumer",(IF($G3075="Sustainably Sourced","Sustainably_sourced",(IF($G3075="Recycled pre-consumer organic","GOTS_recycled_organic","")))))))))))))))))),"")</f>
        <v/>
      </c>
      <c r="AE3075" t="e" cm="1">
        <f t="array" aca="1" ref="AE3075" ca="1">IF($I3075="",IF(INDIRECT("$F"&amp;$S3075)="","",IF(LEFT(INDIRECT("$F"&amp;$S3075),3)="GRS","GRS_RCS_RM",IF((LEFT(INDIRECT("$F"&amp;$S3075),3))="RCS","GRS_RCS_RM",IF(INDIRECT("$F"&amp;$S3075)="OCS (No Label)","OCS_Conversion_RM",IF(LEFT(INDIRECT("$F"&amp;$S3075),3)="OCS","OCS_RM",IF(RIGHT(INDIRECT("$F"&amp;$S3075),10)="conversion","GOTS_RM_conversion",IF((LEFT(INDIRECT("$F"&amp;$S3075),4))="GOTS","GOTS_RM","Responsible_RM"))))))),"DELETERM")</f>
        <v>#VALUE!</v>
      </c>
      <c r="AF3075" t="e" cm="1">
        <f t="array" aca="1" ref="AF3075" ca="1">IF($S3075="","",INDIRECT("$Z"&amp;$S3075))</f>
        <v>#VALUE!</v>
      </c>
      <c r="AG3075" t="str">
        <f t="shared" si="974"/>
        <v/>
      </c>
      <c r="AH3075" t="str" cm="1">
        <f t="array" aca="1" ref="AH3075" ca="1">IFERROR(INDIRECT("$ag"&amp;S3075),"")</f>
        <v/>
      </c>
      <c r="AI3075" t="e" cm="1">
        <f t="array" aca="1" ref="AI3075" ca="1">INDIRECT("O"&amp;S3075)</f>
        <v>#VALUE!</v>
      </c>
      <c r="AJ3075" t="str">
        <f t="shared" si="975"/>
        <v/>
      </c>
    </row>
    <row r="3076" spans="1:36" ht="16.5" customHeight="1">
      <c r="A3076" s="129"/>
      <c r="B3076" s="134"/>
      <c r="C3076" s="135"/>
      <c r="D3076" s="146"/>
      <c r="E3076" s="146"/>
      <c r="F3076" s="135"/>
      <c r="G3076" s="147"/>
      <c r="H3076" s="147"/>
      <c r="I3076" s="147"/>
      <c r="J3076" s="147"/>
      <c r="K3076" s="38"/>
      <c r="L3076" s="143"/>
      <c r="M3076" s="143"/>
      <c r="N3076" s="61"/>
      <c r="O3076" s="314"/>
      <c r="Q3076" t="str">
        <f t="shared" si="970"/>
        <v/>
      </c>
      <c r="S3076" t="e">
        <f t="shared" ca="1" si="959"/>
        <v>#VALUE!</v>
      </c>
      <c r="T3076" t="e">
        <f t="shared" ca="1" si="976"/>
        <v>#VALUE!</v>
      </c>
      <c r="U3076">
        <f t="shared" si="960"/>
        <v>3012</v>
      </c>
      <c r="V3076">
        <v>251.08333333335301</v>
      </c>
      <c r="W3076">
        <f t="shared" si="963"/>
        <v>251</v>
      </c>
      <c r="X3076" t="str" cm="1">
        <f t="array" aca="1" ref="X3076" ca="1">IFERROR(INDEX('PC&amp;PD'!$A$1:$AS$19,ROW('PC&amp;PD'!$A$19),MATCH(INDIRECT(T3076),'PC&amp;PD'!$A$1:$AS$1,0)),"")</f>
        <v/>
      </c>
      <c r="AA3076" t="str">
        <f t="shared" si="971"/>
        <v/>
      </c>
      <c r="AB3076" t="str">
        <f t="shared" si="972"/>
        <v/>
      </c>
      <c r="AC3076" t="e">
        <f t="shared" ca="1" si="973"/>
        <v>#VALUE!</v>
      </c>
      <c r="AD3076" t="str" cm="1">
        <f t="array" aca="1" ref="AD3076" ca="1">IFERROR(IF((LEFT(INDIRECT("$F"&amp;$S3076),4))="GOTS",IF($G3076="Organic","GOTS_Organic_raw",(IF($G3076="Responsible","GOTS_Responsible",(IF($G3076="No Attribute (Conventional)","GOTS_conventional",(IF($G3076="Recycled Pre/Post-Consumer","GOTS_pre_post",(IF($G3076="In-Conversion","GOTS_in_conversion",(IF($G3076="Sustainably Sourced","Sustainably_sourced",(IF($G3076="Recycled pre-consumer organic","GOTS_recycled_organic",""))))))))))))),IF($G3076="Organic","Organic",(IF($G3076="Responsible","Responsible",(IF($G3076="No Attribute (Conventional)","No_Attribute_Conventional",(IF($G3076="Recycled Pre/Post-Consumer","Recycled_Pre_Post_Consumer",(IF($G3076="In-Conversion","In_Conversion",(IF($G3076="Recycled Pre-Consumer","Recycled_Pre_Consumer",(IF($G3076="Recycled Post-Consumer","Recycled_Post_Consumer",(IF($G3076="Sustainably Sourced","Sustainably_sourced",(IF($G3076="Recycled pre-consumer organic","GOTS_recycled_organic","")))))))))))))))))),"")</f>
        <v/>
      </c>
      <c r="AE3076" t="e" cm="1">
        <f t="array" aca="1" ref="AE3076" ca="1">IF($I3076="",IF(INDIRECT("$F"&amp;$S3076)="","",IF(LEFT(INDIRECT("$F"&amp;$S3076),3)="GRS","GRS_RCS_RM",IF((LEFT(INDIRECT("$F"&amp;$S3076),3))="RCS","GRS_RCS_RM",IF(INDIRECT("$F"&amp;$S3076)="OCS (No Label)","OCS_Conversion_RM",IF(LEFT(INDIRECT("$F"&amp;$S3076),3)="OCS","OCS_RM",IF(RIGHT(INDIRECT("$F"&amp;$S3076),10)="conversion","GOTS_RM_conversion",IF((LEFT(INDIRECT("$F"&amp;$S3076),4))="GOTS","GOTS_RM","Responsible_RM"))))))),"DELETERM")</f>
        <v>#VALUE!</v>
      </c>
      <c r="AF3076" t="e" cm="1">
        <f t="array" aca="1" ref="AF3076" ca="1">IF($S3076="","",INDIRECT("$Z"&amp;$S3076))</f>
        <v>#VALUE!</v>
      </c>
      <c r="AG3076" t="str">
        <f t="shared" si="974"/>
        <v/>
      </c>
      <c r="AH3076" t="str" cm="1">
        <f t="array" aca="1" ref="AH3076" ca="1">IFERROR(INDIRECT("$ag"&amp;S3076),"")</f>
        <v/>
      </c>
      <c r="AI3076" t="e" cm="1">
        <f t="array" aca="1" ref="AI3076" ca="1">INDIRECT("O"&amp;S3076)</f>
        <v>#VALUE!</v>
      </c>
      <c r="AJ3076" t="str">
        <f t="shared" si="975"/>
        <v/>
      </c>
    </row>
    <row r="3077" spans="1:36" ht="16.5" customHeight="1">
      <c r="A3077" s="129"/>
      <c r="B3077" s="134"/>
      <c r="C3077" s="135"/>
      <c r="D3077" s="146"/>
      <c r="E3077" s="146"/>
      <c r="F3077" s="135"/>
      <c r="G3077" s="147"/>
      <c r="H3077" s="147"/>
      <c r="I3077" s="147"/>
      <c r="J3077" s="147"/>
      <c r="K3077" s="38"/>
      <c r="L3077" s="143"/>
      <c r="M3077" s="143"/>
      <c r="N3077" s="61"/>
      <c r="O3077" s="314"/>
      <c r="Q3077" t="str">
        <f t="shared" si="970"/>
        <v/>
      </c>
      <c r="S3077" t="e">
        <f t="shared" ca="1" si="959"/>
        <v>#VALUE!</v>
      </c>
      <c r="T3077" t="e">
        <f t="shared" ca="1" si="976"/>
        <v>#VALUE!</v>
      </c>
      <c r="U3077">
        <f t="shared" si="960"/>
        <v>3012</v>
      </c>
      <c r="V3077">
        <v>251.16666666668601</v>
      </c>
      <c r="W3077">
        <f t="shared" si="963"/>
        <v>251</v>
      </c>
      <c r="X3077" t="str" cm="1">
        <f t="array" aca="1" ref="X3077" ca="1">IFERROR(INDEX('PC&amp;PD'!$A$1:$AS$19,ROW('PC&amp;PD'!$A$19),MATCH(INDIRECT(T3077),'PC&amp;PD'!$A$1:$AS$1,0)),"")</f>
        <v/>
      </c>
      <c r="AA3077" t="str">
        <f t="shared" si="971"/>
        <v/>
      </c>
      <c r="AB3077" t="str">
        <f t="shared" si="972"/>
        <v/>
      </c>
      <c r="AC3077" t="e">
        <f t="shared" ca="1" si="973"/>
        <v>#VALUE!</v>
      </c>
      <c r="AD3077" t="str" cm="1">
        <f t="array" aca="1" ref="AD3077" ca="1">IFERROR(IF((LEFT(INDIRECT("$F"&amp;$S3077),4))="GOTS",IF($G3077="Organic","GOTS_Organic_raw",(IF($G3077="Responsible","GOTS_Responsible",(IF($G3077="No Attribute (Conventional)","GOTS_conventional",(IF($G3077="Recycled Pre/Post-Consumer","GOTS_pre_post",(IF($G3077="In-Conversion","GOTS_in_conversion",(IF($G3077="Sustainably Sourced","Sustainably_sourced",(IF($G3077="Recycled pre-consumer organic","GOTS_recycled_organic",""))))))))))))),IF($G3077="Organic","Organic",(IF($G3077="Responsible","Responsible",(IF($G3077="No Attribute (Conventional)","No_Attribute_Conventional",(IF($G3077="Recycled Pre/Post-Consumer","Recycled_Pre_Post_Consumer",(IF($G3077="In-Conversion","In_Conversion",(IF($G3077="Recycled Pre-Consumer","Recycled_Pre_Consumer",(IF($G3077="Recycled Post-Consumer","Recycled_Post_Consumer",(IF($G3077="Sustainably Sourced","Sustainably_sourced",(IF($G3077="Recycled pre-consumer organic","GOTS_recycled_organic","")))))))))))))))))),"")</f>
        <v/>
      </c>
      <c r="AE3077" t="e" cm="1">
        <f t="array" aca="1" ref="AE3077" ca="1">IF($I3077="",IF(INDIRECT("$F"&amp;$S3077)="","",IF(LEFT(INDIRECT("$F"&amp;$S3077),3)="GRS","GRS_RCS_RM",IF((LEFT(INDIRECT("$F"&amp;$S3077),3))="RCS","GRS_RCS_RM",IF(INDIRECT("$F"&amp;$S3077)="OCS (No Label)","OCS_Conversion_RM",IF(LEFT(INDIRECT("$F"&amp;$S3077),3)="OCS","OCS_RM",IF(RIGHT(INDIRECT("$F"&amp;$S3077),10)="conversion","GOTS_RM_conversion",IF((LEFT(INDIRECT("$F"&amp;$S3077),4))="GOTS","GOTS_RM","Responsible_RM"))))))),"DELETERM")</f>
        <v>#VALUE!</v>
      </c>
      <c r="AF3077" t="e" cm="1">
        <f t="array" aca="1" ref="AF3077" ca="1">IF($S3077="","",INDIRECT("$Z"&amp;$S3077))</f>
        <v>#VALUE!</v>
      </c>
      <c r="AG3077" t="str">
        <f t="shared" si="974"/>
        <v/>
      </c>
      <c r="AH3077" t="str" cm="1">
        <f t="array" aca="1" ref="AH3077" ca="1">IFERROR(INDIRECT("$ag"&amp;S3077),"")</f>
        <v/>
      </c>
      <c r="AI3077" t="e" cm="1">
        <f t="array" aca="1" ref="AI3077" ca="1">INDIRECT("O"&amp;S3077)</f>
        <v>#VALUE!</v>
      </c>
      <c r="AJ3077" t="str">
        <f t="shared" si="975"/>
        <v/>
      </c>
    </row>
    <row r="3078" spans="1:36" ht="16.5" customHeight="1">
      <c r="A3078" s="129"/>
      <c r="B3078" s="134"/>
      <c r="C3078" s="135"/>
      <c r="D3078" s="146"/>
      <c r="E3078" s="146"/>
      <c r="F3078" s="135"/>
      <c r="G3078" s="147"/>
      <c r="H3078" s="147"/>
      <c r="I3078" s="147"/>
      <c r="J3078" s="147"/>
      <c r="K3078" s="38"/>
      <c r="L3078" s="143"/>
      <c r="M3078" s="143"/>
      <c r="N3078" s="61"/>
      <c r="O3078" s="314"/>
      <c r="Q3078" t="str">
        <f t="shared" si="970"/>
        <v/>
      </c>
      <c r="S3078" t="e">
        <f t="shared" ca="1" si="959"/>
        <v>#VALUE!</v>
      </c>
      <c r="T3078" t="e">
        <f t="shared" ca="1" si="976"/>
        <v>#VALUE!</v>
      </c>
      <c r="U3078">
        <f t="shared" si="960"/>
        <v>3012</v>
      </c>
      <c r="V3078">
        <v>251.25000000002001</v>
      </c>
      <c r="W3078">
        <f t="shared" si="963"/>
        <v>251</v>
      </c>
      <c r="X3078" t="str" cm="1">
        <f t="array" aca="1" ref="X3078" ca="1">IFERROR(INDEX('PC&amp;PD'!$A$1:$AS$19,ROW('PC&amp;PD'!$A$19),MATCH(INDIRECT(T3078),'PC&amp;PD'!$A$1:$AS$1,0)),"")</f>
        <v/>
      </c>
      <c r="AA3078" t="str">
        <f t="shared" si="971"/>
        <v/>
      </c>
      <c r="AB3078" t="str">
        <f t="shared" si="972"/>
        <v/>
      </c>
      <c r="AC3078" t="e">
        <f t="shared" ca="1" si="973"/>
        <v>#VALUE!</v>
      </c>
      <c r="AD3078" t="str" cm="1">
        <f t="array" aca="1" ref="AD3078" ca="1">IFERROR(IF((LEFT(INDIRECT("$F"&amp;$S3078),4))="GOTS",IF($G3078="Organic","GOTS_Organic_raw",(IF($G3078="Responsible","GOTS_Responsible",(IF($G3078="No Attribute (Conventional)","GOTS_conventional",(IF($G3078="Recycled Pre/Post-Consumer","GOTS_pre_post",(IF($G3078="In-Conversion","GOTS_in_conversion",(IF($G3078="Sustainably Sourced","Sustainably_sourced",(IF($G3078="Recycled pre-consumer organic","GOTS_recycled_organic",""))))))))))))),IF($G3078="Organic","Organic",(IF($G3078="Responsible","Responsible",(IF($G3078="No Attribute (Conventional)","No_Attribute_Conventional",(IF($G3078="Recycled Pre/Post-Consumer","Recycled_Pre_Post_Consumer",(IF($G3078="In-Conversion","In_Conversion",(IF($G3078="Recycled Pre-Consumer","Recycled_Pre_Consumer",(IF($G3078="Recycled Post-Consumer","Recycled_Post_Consumer",(IF($G3078="Sustainably Sourced","Sustainably_sourced",(IF($G3078="Recycled pre-consumer organic","GOTS_recycled_organic","")))))))))))))))))),"")</f>
        <v/>
      </c>
      <c r="AE3078" t="e" cm="1">
        <f t="array" aca="1" ref="AE3078" ca="1">IF($I3078="",IF(INDIRECT("$F"&amp;$S3078)="","",IF(LEFT(INDIRECT("$F"&amp;$S3078),3)="GRS","GRS_RCS_RM",IF((LEFT(INDIRECT("$F"&amp;$S3078),3))="RCS","GRS_RCS_RM",IF(INDIRECT("$F"&amp;$S3078)="OCS (No Label)","OCS_Conversion_RM",IF(LEFT(INDIRECT("$F"&amp;$S3078),3)="OCS","OCS_RM",IF(RIGHT(INDIRECT("$F"&amp;$S3078),10)="conversion","GOTS_RM_conversion",IF((LEFT(INDIRECT("$F"&amp;$S3078),4))="GOTS","GOTS_RM","Responsible_RM"))))))),"DELETERM")</f>
        <v>#VALUE!</v>
      </c>
      <c r="AF3078" t="e" cm="1">
        <f t="array" aca="1" ref="AF3078" ca="1">IF($S3078="","",INDIRECT("$Z"&amp;$S3078))</f>
        <v>#VALUE!</v>
      </c>
      <c r="AG3078" t="str">
        <f t="shared" si="974"/>
        <v/>
      </c>
      <c r="AH3078" t="str" cm="1">
        <f t="array" aca="1" ref="AH3078" ca="1">IFERROR(INDIRECT("$ag"&amp;S3078),"")</f>
        <v/>
      </c>
      <c r="AI3078" t="e" cm="1">
        <f t="array" aca="1" ref="AI3078" ca="1">INDIRECT("O"&amp;S3078)</f>
        <v>#VALUE!</v>
      </c>
      <c r="AJ3078" t="str">
        <f t="shared" si="975"/>
        <v/>
      </c>
    </row>
    <row r="3079" spans="1:36" ht="16.5" customHeight="1">
      <c r="A3079" s="129"/>
      <c r="B3079" s="134"/>
      <c r="C3079" s="135"/>
      <c r="D3079" s="146"/>
      <c r="E3079" s="146"/>
      <c r="F3079" s="135"/>
      <c r="G3079" s="147"/>
      <c r="H3079" s="147"/>
      <c r="I3079" s="147"/>
      <c r="J3079" s="147"/>
      <c r="K3079" s="38"/>
      <c r="L3079" s="143"/>
      <c r="M3079" s="143"/>
      <c r="N3079" s="61"/>
      <c r="O3079" s="314"/>
      <c r="Q3079" t="str">
        <f t="shared" si="970"/>
        <v/>
      </c>
      <c r="S3079" t="e">
        <f t="shared" ca="1" si="959"/>
        <v>#VALUE!</v>
      </c>
      <c r="T3079" t="e">
        <f t="shared" ca="1" si="976"/>
        <v>#VALUE!</v>
      </c>
      <c r="U3079">
        <f t="shared" si="960"/>
        <v>3012</v>
      </c>
      <c r="V3079">
        <v>251.33333333335301</v>
      </c>
      <c r="W3079">
        <f t="shared" si="963"/>
        <v>251</v>
      </c>
      <c r="X3079" t="str" cm="1">
        <f t="array" aca="1" ref="X3079" ca="1">IFERROR(INDEX('PC&amp;PD'!$A$1:$AS$19,ROW('PC&amp;PD'!$A$19),MATCH(INDIRECT(T3079),'PC&amp;PD'!$A$1:$AS$1,0)),"")</f>
        <v/>
      </c>
      <c r="AA3079" t="str">
        <f t="shared" si="971"/>
        <v/>
      </c>
      <c r="AB3079" t="str">
        <f t="shared" si="972"/>
        <v/>
      </c>
      <c r="AC3079" t="e">
        <f t="shared" ca="1" si="973"/>
        <v>#VALUE!</v>
      </c>
      <c r="AD3079" t="str" cm="1">
        <f t="array" aca="1" ref="AD3079" ca="1">IFERROR(IF((LEFT(INDIRECT("$F"&amp;$S3079),4))="GOTS",IF($G3079="Organic","GOTS_Organic_raw",(IF($G3079="Responsible","GOTS_Responsible",(IF($G3079="No Attribute (Conventional)","GOTS_conventional",(IF($G3079="Recycled Pre/Post-Consumer","GOTS_pre_post",(IF($G3079="In-Conversion","GOTS_in_conversion",(IF($G3079="Sustainably Sourced","Sustainably_sourced",(IF($G3079="Recycled pre-consumer organic","GOTS_recycled_organic",""))))))))))))),IF($G3079="Organic","Organic",(IF($G3079="Responsible","Responsible",(IF($G3079="No Attribute (Conventional)","No_Attribute_Conventional",(IF($G3079="Recycled Pre/Post-Consumer","Recycled_Pre_Post_Consumer",(IF($G3079="In-Conversion","In_Conversion",(IF($G3079="Recycled Pre-Consumer","Recycled_Pre_Consumer",(IF($G3079="Recycled Post-Consumer","Recycled_Post_Consumer",(IF($G3079="Sustainably Sourced","Sustainably_sourced",(IF($G3079="Recycled pre-consumer organic","GOTS_recycled_organic","")))))))))))))))))),"")</f>
        <v/>
      </c>
      <c r="AE3079" t="e" cm="1">
        <f t="array" aca="1" ref="AE3079" ca="1">IF($I3079="",IF(INDIRECT("$F"&amp;$S3079)="","",IF(LEFT(INDIRECT("$F"&amp;$S3079),3)="GRS","GRS_RCS_RM",IF((LEFT(INDIRECT("$F"&amp;$S3079),3))="RCS","GRS_RCS_RM",IF(INDIRECT("$F"&amp;$S3079)="OCS (No Label)","OCS_Conversion_RM",IF(LEFT(INDIRECT("$F"&amp;$S3079),3)="OCS","OCS_RM",IF(RIGHT(INDIRECT("$F"&amp;$S3079),10)="conversion","GOTS_RM_conversion",IF((LEFT(INDIRECT("$F"&amp;$S3079),4))="GOTS","GOTS_RM","Responsible_RM"))))))),"DELETERM")</f>
        <v>#VALUE!</v>
      </c>
      <c r="AF3079" t="e" cm="1">
        <f t="array" aca="1" ref="AF3079" ca="1">IF($S3079="","",INDIRECT("$Z"&amp;$S3079))</f>
        <v>#VALUE!</v>
      </c>
      <c r="AG3079" t="str">
        <f t="shared" si="974"/>
        <v/>
      </c>
      <c r="AH3079" t="str" cm="1">
        <f t="array" aca="1" ref="AH3079" ca="1">IFERROR(INDIRECT("$ag"&amp;S3079),"")</f>
        <v/>
      </c>
      <c r="AI3079" t="e" cm="1">
        <f t="array" aca="1" ref="AI3079" ca="1">INDIRECT("O"&amp;S3079)</f>
        <v>#VALUE!</v>
      </c>
      <c r="AJ3079" t="str">
        <f t="shared" si="975"/>
        <v/>
      </c>
    </row>
    <row r="3080" spans="1:36" ht="16.5" customHeight="1">
      <c r="A3080" s="129"/>
      <c r="B3080" s="134"/>
      <c r="C3080" s="135"/>
      <c r="D3080" s="146"/>
      <c r="E3080" s="146"/>
      <c r="F3080" s="135"/>
      <c r="G3080" s="147"/>
      <c r="H3080" s="147"/>
      <c r="I3080" s="147"/>
      <c r="J3080" s="147"/>
      <c r="K3080" s="38"/>
      <c r="L3080" s="143"/>
      <c r="M3080" s="143"/>
      <c r="N3080" s="61"/>
      <c r="O3080" s="314"/>
      <c r="Q3080" t="str">
        <f t="shared" si="970"/>
        <v/>
      </c>
      <c r="S3080" t="e">
        <f t="shared" ca="1" si="959"/>
        <v>#VALUE!</v>
      </c>
      <c r="T3080" t="e">
        <f t="shared" ca="1" si="976"/>
        <v>#VALUE!</v>
      </c>
      <c r="U3080">
        <f t="shared" si="960"/>
        <v>3012</v>
      </c>
      <c r="V3080">
        <v>251.41666666668601</v>
      </c>
      <c r="W3080">
        <f t="shared" si="963"/>
        <v>251</v>
      </c>
      <c r="X3080" t="str" cm="1">
        <f t="array" aca="1" ref="X3080" ca="1">IFERROR(INDEX('PC&amp;PD'!$A$1:$AS$19,ROW('PC&amp;PD'!$A$19),MATCH(INDIRECT(T3080),'PC&amp;PD'!$A$1:$AS$1,0)),"")</f>
        <v/>
      </c>
      <c r="AA3080" t="str">
        <f t="shared" si="971"/>
        <v/>
      </c>
      <c r="AB3080" t="str">
        <f t="shared" si="972"/>
        <v/>
      </c>
      <c r="AC3080" t="e">
        <f t="shared" ca="1" si="973"/>
        <v>#VALUE!</v>
      </c>
      <c r="AD3080" t="str" cm="1">
        <f t="array" aca="1" ref="AD3080" ca="1">IFERROR(IF((LEFT(INDIRECT("$F"&amp;$S3080),4))="GOTS",IF($G3080="Organic","GOTS_Organic_raw",(IF($G3080="Responsible","GOTS_Responsible",(IF($G3080="No Attribute (Conventional)","GOTS_conventional",(IF($G3080="Recycled Pre/Post-Consumer","GOTS_pre_post",(IF($G3080="In-Conversion","GOTS_in_conversion",(IF($G3080="Sustainably Sourced","Sustainably_sourced",(IF($G3080="Recycled pre-consumer organic","GOTS_recycled_organic",""))))))))))))),IF($G3080="Organic","Organic",(IF($G3080="Responsible","Responsible",(IF($G3080="No Attribute (Conventional)","No_Attribute_Conventional",(IF($G3080="Recycled Pre/Post-Consumer","Recycled_Pre_Post_Consumer",(IF($G3080="In-Conversion","In_Conversion",(IF($G3080="Recycled Pre-Consumer","Recycled_Pre_Consumer",(IF($G3080="Recycled Post-Consumer","Recycled_Post_Consumer",(IF($G3080="Sustainably Sourced","Sustainably_sourced",(IF($G3080="Recycled pre-consumer organic","GOTS_recycled_organic","")))))))))))))))))),"")</f>
        <v/>
      </c>
      <c r="AE3080" t="e" cm="1">
        <f t="array" aca="1" ref="AE3080" ca="1">IF($I3080="",IF(INDIRECT("$F"&amp;$S3080)="","",IF(LEFT(INDIRECT("$F"&amp;$S3080),3)="GRS","GRS_RCS_RM",IF((LEFT(INDIRECT("$F"&amp;$S3080),3))="RCS","GRS_RCS_RM",IF(INDIRECT("$F"&amp;$S3080)="OCS (No Label)","OCS_Conversion_RM",IF(LEFT(INDIRECT("$F"&amp;$S3080),3)="OCS","OCS_RM",IF(RIGHT(INDIRECT("$F"&amp;$S3080),10)="conversion","GOTS_RM_conversion",IF((LEFT(INDIRECT("$F"&amp;$S3080),4))="GOTS","GOTS_RM","Responsible_RM"))))))),"DELETERM")</f>
        <v>#VALUE!</v>
      </c>
      <c r="AF3080" t="e" cm="1">
        <f t="array" aca="1" ref="AF3080" ca="1">IF($S3080="","",INDIRECT("$Z"&amp;$S3080))</f>
        <v>#VALUE!</v>
      </c>
      <c r="AG3080" t="str">
        <f t="shared" si="974"/>
        <v/>
      </c>
      <c r="AH3080" t="str" cm="1">
        <f t="array" aca="1" ref="AH3080" ca="1">IFERROR(INDIRECT("$ag"&amp;S3080),"")</f>
        <v/>
      </c>
      <c r="AI3080" t="e" cm="1">
        <f t="array" aca="1" ref="AI3080" ca="1">INDIRECT("O"&amp;S3080)</f>
        <v>#VALUE!</v>
      </c>
      <c r="AJ3080" t="str">
        <f t="shared" si="975"/>
        <v/>
      </c>
    </row>
    <row r="3081" spans="1:36" ht="16.5" customHeight="1">
      <c r="A3081" s="130"/>
      <c r="B3081" s="136"/>
      <c r="C3081" s="137"/>
      <c r="D3081" s="146"/>
      <c r="E3081" s="146"/>
      <c r="F3081" s="137"/>
      <c r="G3081" s="147"/>
      <c r="H3081" s="147"/>
      <c r="I3081" s="147"/>
      <c r="J3081" s="147"/>
      <c r="K3081" s="38"/>
      <c r="L3081" s="144"/>
      <c r="M3081" s="144"/>
      <c r="N3081" s="61"/>
      <c r="O3081" s="314"/>
      <c r="Q3081" t="str">
        <f t="shared" si="970"/>
        <v/>
      </c>
      <c r="S3081" t="e">
        <f t="shared" ca="1" si="959"/>
        <v>#VALUE!</v>
      </c>
      <c r="T3081" t="e">
        <f t="shared" ca="1" si="976"/>
        <v>#VALUE!</v>
      </c>
      <c r="U3081">
        <f t="shared" si="960"/>
        <v>3012</v>
      </c>
      <c r="V3081">
        <v>251.50000000002001</v>
      </c>
      <c r="W3081">
        <f t="shared" si="963"/>
        <v>251</v>
      </c>
      <c r="X3081" t="str" cm="1">
        <f t="array" aca="1" ref="X3081" ca="1">IFERROR(INDEX('PC&amp;PD'!$A$1:$AS$19,ROW('PC&amp;PD'!$A$19),MATCH(INDIRECT(T3081),'PC&amp;PD'!$A$1:$AS$1,0)),"")</f>
        <v/>
      </c>
      <c r="AA3081" t="str">
        <f t="shared" si="971"/>
        <v/>
      </c>
      <c r="AB3081" t="str">
        <f t="shared" si="972"/>
        <v/>
      </c>
      <c r="AC3081" t="e">
        <f t="shared" ca="1" si="973"/>
        <v>#VALUE!</v>
      </c>
      <c r="AD3081" t="str" cm="1">
        <f t="array" aca="1" ref="AD3081" ca="1">IFERROR(IF((LEFT(INDIRECT("$F"&amp;$S3081),4))="GOTS",IF($G3081="Organic","GOTS_Organic_raw",(IF($G3081="Responsible","GOTS_Responsible",(IF($G3081="No Attribute (Conventional)","GOTS_conventional",(IF($G3081="Recycled Pre/Post-Consumer","GOTS_pre_post",(IF($G3081="In-Conversion","GOTS_in_conversion",(IF($G3081="Sustainably Sourced","Sustainably_sourced",(IF($G3081="Recycled pre-consumer organic","GOTS_recycled_organic",""))))))))))))),IF($G3081="Organic","Organic",(IF($G3081="Responsible","Responsible",(IF($G3081="No Attribute (Conventional)","No_Attribute_Conventional",(IF($G3081="Recycled Pre/Post-Consumer","Recycled_Pre_Post_Consumer",(IF($G3081="In-Conversion","In_Conversion",(IF($G3081="Recycled Pre-Consumer","Recycled_Pre_Consumer",(IF($G3081="Recycled Post-Consumer","Recycled_Post_Consumer",(IF($G3081="Sustainably Sourced","Sustainably_sourced",(IF($G3081="Recycled pre-consumer organic","GOTS_recycled_organic","")))))))))))))))))),"")</f>
        <v/>
      </c>
      <c r="AE3081" t="e" cm="1">
        <f t="array" aca="1" ref="AE3081" ca="1">IF($I3081="",IF(INDIRECT("$F"&amp;$S3081)="","",IF(LEFT(INDIRECT("$F"&amp;$S3081),3)="GRS","GRS_RCS_RM",IF((LEFT(INDIRECT("$F"&amp;$S3081),3))="RCS","GRS_RCS_RM",IF(INDIRECT("$F"&amp;$S3081)="OCS (No Label)","OCS_Conversion_RM",IF(LEFT(INDIRECT("$F"&amp;$S3081),3)="OCS","OCS_RM",IF(RIGHT(INDIRECT("$F"&amp;$S3081),10)="conversion","GOTS_RM_conversion",IF((LEFT(INDIRECT("$F"&amp;$S3081),4))="GOTS","GOTS_RM","Responsible_RM"))))))),"DELETERM")</f>
        <v>#VALUE!</v>
      </c>
      <c r="AF3081" t="e" cm="1">
        <f t="array" aca="1" ref="AF3081" ca="1">IF($S3081="","",INDIRECT("$Z"&amp;$S3081))</f>
        <v>#VALUE!</v>
      </c>
      <c r="AG3081" t="str">
        <f t="shared" si="974"/>
        <v/>
      </c>
      <c r="AH3081" t="str" cm="1">
        <f t="array" aca="1" ref="AH3081" ca="1">IFERROR(INDIRECT("$ag"&amp;S3081),"")</f>
        <v/>
      </c>
      <c r="AI3081" t="e" cm="1">
        <f t="array" aca="1" ref="AI3081" ca="1">INDIRECT("O"&amp;S3081)</f>
        <v>#VALUE!</v>
      </c>
      <c r="AJ3081" t="str">
        <f t="shared" si="975"/>
        <v/>
      </c>
    </row>
    <row r="3082" spans="1:36" ht="16.5" customHeight="1">
      <c r="A3082" s="130"/>
      <c r="B3082" s="136"/>
      <c r="C3082" s="137"/>
      <c r="D3082" s="146"/>
      <c r="E3082" s="146"/>
      <c r="F3082" s="137"/>
      <c r="G3082" s="147"/>
      <c r="H3082" s="147"/>
      <c r="I3082" s="147"/>
      <c r="J3082" s="147"/>
      <c r="K3082" s="38"/>
      <c r="L3082" s="144"/>
      <c r="M3082" s="144"/>
      <c r="N3082" s="61"/>
      <c r="O3082" s="314"/>
      <c r="Q3082" t="str">
        <f t="shared" si="970"/>
        <v/>
      </c>
      <c r="S3082" t="e">
        <f t="shared" ca="1" si="959"/>
        <v>#VALUE!</v>
      </c>
      <c r="T3082" t="e">
        <f t="shared" ca="1" si="976"/>
        <v>#VALUE!</v>
      </c>
      <c r="U3082">
        <f t="shared" si="960"/>
        <v>3012</v>
      </c>
      <c r="V3082">
        <v>251.58333333335301</v>
      </c>
      <c r="W3082">
        <f t="shared" si="963"/>
        <v>251</v>
      </c>
      <c r="X3082" t="str" cm="1">
        <f t="array" aca="1" ref="X3082" ca="1">IFERROR(INDEX('PC&amp;PD'!$A$1:$AS$19,ROW('PC&amp;PD'!$A$19),MATCH(INDIRECT(T3082),'PC&amp;PD'!$A$1:$AS$1,0)),"")</f>
        <v/>
      </c>
      <c r="AA3082" t="str">
        <f t="shared" si="971"/>
        <v/>
      </c>
      <c r="AB3082" t="str">
        <f t="shared" si="972"/>
        <v/>
      </c>
      <c r="AC3082" t="e">
        <f t="shared" ca="1" si="973"/>
        <v>#VALUE!</v>
      </c>
      <c r="AD3082" t="str" cm="1">
        <f t="array" aca="1" ref="AD3082" ca="1">IFERROR(IF((LEFT(INDIRECT("$F"&amp;$S3082),4))="GOTS",IF($G3082="Organic","GOTS_Organic_raw",(IF($G3082="Responsible","GOTS_Responsible",(IF($G3082="No Attribute (Conventional)","GOTS_conventional",(IF($G3082="Recycled Pre/Post-Consumer","GOTS_pre_post",(IF($G3082="In-Conversion","GOTS_in_conversion",(IF($G3082="Sustainably Sourced","Sustainably_sourced",(IF($G3082="Recycled pre-consumer organic","GOTS_recycled_organic",""))))))))))))),IF($G3082="Organic","Organic",(IF($G3082="Responsible","Responsible",(IF($G3082="No Attribute (Conventional)","No_Attribute_Conventional",(IF($G3082="Recycled Pre/Post-Consumer","Recycled_Pre_Post_Consumer",(IF($G3082="In-Conversion","In_Conversion",(IF($G3082="Recycled Pre-Consumer","Recycled_Pre_Consumer",(IF($G3082="Recycled Post-Consumer","Recycled_Post_Consumer",(IF($G3082="Sustainably Sourced","Sustainably_sourced",(IF($G3082="Recycled pre-consumer organic","GOTS_recycled_organic","")))))))))))))))))),"")</f>
        <v/>
      </c>
      <c r="AE3082" t="e" cm="1">
        <f t="array" aca="1" ref="AE3082" ca="1">IF($I3082="",IF(INDIRECT("$F"&amp;$S3082)="","",IF(LEFT(INDIRECT("$F"&amp;$S3082),3)="GRS","GRS_RCS_RM",IF((LEFT(INDIRECT("$F"&amp;$S3082),3))="RCS","GRS_RCS_RM",IF(INDIRECT("$F"&amp;$S3082)="OCS (No Label)","OCS_Conversion_RM",IF(LEFT(INDIRECT("$F"&amp;$S3082),3)="OCS","OCS_RM",IF(RIGHT(INDIRECT("$F"&amp;$S3082),10)="conversion","GOTS_RM_conversion",IF((LEFT(INDIRECT("$F"&amp;$S3082),4))="GOTS","GOTS_RM","Responsible_RM"))))))),"DELETERM")</f>
        <v>#VALUE!</v>
      </c>
      <c r="AF3082" t="e" cm="1">
        <f t="array" aca="1" ref="AF3082" ca="1">IF($S3082="","",INDIRECT("$Z"&amp;$S3082))</f>
        <v>#VALUE!</v>
      </c>
      <c r="AG3082" t="str">
        <f t="shared" si="974"/>
        <v/>
      </c>
      <c r="AH3082" t="str" cm="1">
        <f t="array" aca="1" ref="AH3082" ca="1">IFERROR(INDIRECT("$ag"&amp;S3082),"")</f>
        <v/>
      </c>
      <c r="AI3082" t="e" cm="1">
        <f t="array" aca="1" ref="AI3082" ca="1">INDIRECT("O"&amp;S3082)</f>
        <v>#VALUE!</v>
      </c>
      <c r="AJ3082" t="str">
        <f t="shared" si="975"/>
        <v/>
      </c>
    </row>
    <row r="3083" spans="1:36" ht="16.5" customHeight="1">
      <c r="A3083" s="130"/>
      <c r="B3083" s="136"/>
      <c r="C3083" s="137"/>
      <c r="D3083" s="146"/>
      <c r="E3083" s="146"/>
      <c r="F3083" s="137"/>
      <c r="G3083" s="147"/>
      <c r="H3083" s="147"/>
      <c r="I3083" s="147"/>
      <c r="J3083" s="147"/>
      <c r="K3083" s="38"/>
      <c r="L3083" s="144"/>
      <c r="M3083" s="144"/>
      <c r="N3083" s="61"/>
      <c r="O3083" s="314"/>
      <c r="Q3083" t="str">
        <f t="shared" si="970"/>
        <v/>
      </c>
      <c r="S3083" t="e">
        <f t="shared" ca="1" si="959"/>
        <v>#VALUE!</v>
      </c>
      <c r="T3083" t="e">
        <f t="shared" ca="1" si="976"/>
        <v>#VALUE!</v>
      </c>
      <c r="U3083">
        <f t="shared" si="960"/>
        <v>3012</v>
      </c>
      <c r="V3083">
        <v>251.66666666668601</v>
      </c>
      <c r="W3083">
        <f t="shared" si="963"/>
        <v>251</v>
      </c>
      <c r="X3083" t="str" cm="1">
        <f t="array" aca="1" ref="X3083" ca="1">IFERROR(INDEX('PC&amp;PD'!$A$1:$AS$19,ROW('PC&amp;PD'!$A$19),MATCH(INDIRECT(T3083),'PC&amp;PD'!$A$1:$AS$1,0)),"")</f>
        <v/>
      </c>
      <c r="AA3083" t="str">
        <f t="shared" si="971"/>
        <v/>
      </c>
      <c r="AB3083" t="str">
        <f t="shared" si="972"/>
        <v/>
      </c>
      <c r="AC3083" t="e">
        <f t="shared" ca="1" si="973"/>
        <v>#VALUE!</v>
      </c>
      <c r="AD3083" t="str" cm="1">
        <f t="array" aca="1" ref="AD3083" ca="1">IFERROR(IF((LEFT(INDIRECT("$F"&amp;$S3083),4))="GOTS",IF($G3083="Organic","GOTS_Organic_raw",(IF($G3083="Responsible","GOTS_Responsible",(IF($G3083="No Attribute (Conventional)","GOTS_conventional",(IF($G3083="Recycled Pre/Post-Consumer","GOTS_pre_post",(IF($G3083="In-Conversion","GOTS_in_conversion",(IF($G3083="Sustainably Sourced","Sustainably_sourced",(IF($G3083="Recycled pre-consumer organic","GOTS_recycled_organic",""))))))))))))),IF($G3083="Organic","Organic",(IF($G3083="Responsible","Responsible",(IF($G3083="No Attribute (Conventional)","No_Attribute_Conventional",(IF($G3083="Recycled Pre/Post-Consumer","Recycled_Pre_Post_Consumer",(IF($G3083="In-Conversion","In_Conversion",(IF($G3083="Recycled Pre-Consumer","Recycled_Pre_Consumer",(IF($G3083="Recycled Post-Consumer","Recycled_Post_Consumer",(IF($G3083="Sustainably Sourced","Sustainably_sourced",(IF($G3083="Recycled pre-consumer organic","GOTS_recycled_organic","")))))))))))))))))),"")</f>
        <v/>
      </c>
      <c r="AE3083" t="e" cm="1">
        <f t="array" aca="1" ref="AE3083" ca="1">IF($I3083="",IF(INDIRECT("$F"&amp;$S3083)="","",IF(LEFT(INDIRECT("$F"&amp;$S3083),3)="GRS","GRS_RCS_RM",IF((LEFT(INDIRECT("$F"&amp;$S3083),3))="RCS","GRS_RCS_RM",IF(INDIRECT("$F"&amp;$S3083)="OCS (No Label)","OCS_Conversion_RM",IF(LEFT(INDIRECT("$F"&amp;$S3083),3)="OCS","OCS_RM",IF(RIGHT(INDIRECT("$F"&amp;$S3083),10)="conversion","GOTS_RM_conversion",IF((LEFT(INDIRECT("$F"&amp;$S3083),4))="GOTS","GOTS_RM","Responsible_RM"))))))),"DELETERM")</f>
        <v>#VALUE!</v>
      </c>
      <c r="AF3083" t="e" cm="1">
        <f t="array" aca="1" ref="AF3083" ca="1">IF($S3083="","",INDIRECT("$Z"&amp;$S3083))</f>
        <v>#VALUE!</v>
      </c>
      <c r="AG3083" t="str">
        <f t="shared" si="974"/>
        <v/>
      </c>
      <c r="AH3083" t="str" cm="1">
        <f t="array" aca="1" ref="AH3083" ca="1">IFERROR(INDIRECT("$ag"&amp;S3083),"")</f>
        <v/>
      </c>
      <c r="AI3083" t="e" cm="1">
        <f t="array" aca="1" ref="AI3083" ca="1">INDIRECT("O"&amp;S3083)</f>
        <v>#VALUE!</v>
      </c>
      <c r="AJ3083" t="str">
        <f t="shared" si="975"/>
        <v/>
      </c>
    </row>
    <row r="3084" spans="1:36" ht="16.5" customHeight="1">
      <c r="A3084" s="130"/>
      <c r="B3084" s="136"/>
      <c r="C3084" s="137"/>
      <c r="D3084" s="146"/>
      <c r="E3084" s="146"/>
      <c r="F3084" s="137"/>
      <c r="G3084" s="147"/>
      <c r="H3084" s="147"/>
      <c r="I3084" s="147"/>
      <c r="J3084" s="147"/>
      <c r="K3084" s="38"/>
      <c r="L3084" s="144"/>
      <c r="M3084" s="144"/>
      <c r="N3084" s="61"/>
      <c r="O3084" s="314"/>
      <c r="Q3084" t="str">
        <f t="shared" si="970"/>
        <v/>
      </c>
      <c r="S3084" t="e">
        <f t="shared" ref="S3084:S3147" ca="1" si="979">IF(INDIRECT("A"&amp;$S$63+$U3084)&lt;&gt;"",$S$63+$U3084,"")</f>
        <v>#VALUE!</v>
      </c>
      <c r="T3084" t="e">
        <f t="shared" ca="1" si="976"/>
        <v>#VALUE!</v>
      </c>
      <c r="U3084">
        <f t="shared" ref="U3084:U3147" si="980">(12*W3084)</f>
        <v>3012</v>
      </c>
      <c r="V3084">
        <v>251.75000000002001</v>
      </c>
      <c r="W3084">
        <f t="shared" si="963"/>
        <v>251</v>
      </c>
      <c r="X3084" t="str" cm="1">
        <f t="array" aca="1" ref="X3084" ca="1">IFERROR(INDEX('PC&amp;PD'!$A$1:$AS$19,ROW('PC&amp;PD'!$A$19),MATCH(INDIRECT(T3084),'PC&amp;PD'!$A$1:$AS$1,0)),"")</f>
        <v/>
      </c>
      <c r="AA3084" t="str">
        <f t="shared" si="971"/>
        <v/>
      </c>
      <c r="AB3084" t="str">
        <f t="shared" si="972"/>
        <v/>
      </c>
      <c r="AC3084" t="e">
        <f t="shared" ca="1" si="973"/>
        <v>#VALUE!</v>
      </c>
      <c r="AD3084" t="str" cm="1">
        <f t="array" aca="1" ref="AD3084" ca="1">IFERROR(IF((LEFT(INDIRECT("$F"&amp;$S3084),4))="GOTS",IF($G3084="Organic","GOTS_Organic_raw",(IF($G3084="Responsible","GOTS_Responsible",(IF($G3084="No Attribute (Conventional)","GOTS_conventional",(IF($G3084="Recycled Pre/Post-Consumer","GOTS_pre_post",(IF($G3084="In-Conversion","GOTS_in_conversion",(IF($G3084="Sustainably Sourced","Sustainably_sourced",(IF($G3084="Recycled pre-consumer organic","GOTS_recycled_organic",""))))))))))))),IF($G3084="Organic","Organic",(IF($G3084="Responsible","Responsible",(IF($G3084="No Attribute (Conventional)","No_Attribute_Conventional",(IF($G3084="Recycled Pre/Post-Consumer","Recycled_Pre_Post_Consumer",(IF($G3084="In-Conversion","In_Conversion",(IF($G3084="Recycled Pre-Consumer","Recycled_Pre_Consumer",(IF($G3084="Recycled Post-Consumer","Recycled_Post_Consumer",(IF($G3084="Sustainably Sourced","Sustainably_sourced",(IF($G3084="Recycled pre-consumer organic","GOTS_recycled_organic","")))))))))))))))))),"")</f>
        <v/>
      </c>
      <c r="AE3084" t="e" cm="1">
        <f t="array" aca="1" ref="AE3084" ca="1">IF($I3084="",IF(INDIRECT("$F"&amp;$S3084)="","",IF(LEFT(INDIRECT("$F"&amp;$S3084),3)="GRS","GRS_RCS_RM",IF((LEFT(INDIRECT("$F"&amp;$S3084),3))="RCS","GRS_RCS_RM",IF(INDIRECT("$F"&amp;$S3084)="OCS (No Label)","OCS_Conversion_RM",IF(LEFT(INDIRECT("$F"&amp;$S3084),3)="OCS","OCS_RM",IF(RIGHT(INDIRECT("$F"&amp;$S3084),10)="conversion","GOTS_RM_conversion",IF((LEFT(INDIRECT("$F"&amp;$S3084),4))="GOTS","GOTS_RM","Responsible_RM"))))))),"DELETERM")</f>
        <v>#VALUE!</v>
      </c>
      <c r="AF3084" t="e" cm="1">
        <f t="array" aca="1" ref="AF3084" ca="1">IF($S3084="","",INDIRECT("$Z"&amp;$S3084))</f>
        <v>#VALUE!</v>
      </c>
      <c r="AG3084" t="str">
        <f t="shared" si="974"/>
        <v/>
      </c>
      <c r="AH3084" t="str" cm="1">
        <f t="array" aca="1" ref="AH3084" ca="1">IFERROR(INDIRECT("$ag"&amp;S3084),"")</f>
        <v/>
      </c>
      <c r="AI3084" t="e" cm="1">
        <f t="array" aca="1" ref="AI3084" ca="1">INDIRECT("O"&amp;S3084)</f>
        <v>#VALUE!</v>
      </c>
      <c r="AJ3084" t="str">
        <f t="shared" si="975"/>
        <v/>
      </c>
    </row>
    <row r="3085" spans="1:36" ht="16.5" customHeight="1">
      <c r="A3085" s="130"/>
      <c r="B3085" s="136"/>
      <c r="C3085" s="137"/>
      <c r="D3085" s="146"/>
      <c r="E3085" s="146"/>
      <c r="F3085" s="137"/>
      <c r="G3085" s="147"/>
      <c r="H3085" s="147"/>
      <c r="I3085" s="147"/>
      <c r="J3085" s="147"/>
      <c r="K3085" s="38"/>
      <c r="L3085" s="144"/>
      <c r="M3085" s="144"/>
      <c r="N3085" s="61"/>
      <c r="O3085" s="314"/>
      <c r="Q3085" t="str">
        <f t="shared" si="970"/>
        <v/>
      </c>
      <c r="S3085" t="e">
        <f t="shared" ca="1" si="979"/>
        <v>#VALUE!</v>
      </c>
      <c r="T3085" t="e">
        <f t="shared" ca="1" si="976"/>
        <v>#VALUE!</v>
      </c>
      <c r="U3085">
        <f t="shared" si="980"/>
        <v>3012</v>
      </c>
      <c r="V3085">
        <v>251.83333333335301</v>
      </c>
      <c r="W3085">
        <f t="shared" si="963"/>
        <v>251</v>
      </c>
      <c r="X3085" t="str" cm="1">
        <f t="array" aca="1" ref="X3085" ca="1">IFERROR(INDEX('PC&amp;PD'!$A$1:$AS$19,ROW('PC&amp;PD'!$A$19),MATCH(INDIRECT(T3085),'PC&amp;PD'!$A$1:$AS$1,0)),"")</f>
        <v/>
      </c>
      <c r="AA3085" t="str">
        <f t="shared" si="971"/>
        <v/>
      </c>
      <c r="AB3085" t="str">
        <f t="shared" si="972"/>
        <v/>
      </c>
      <c r="AC3085" t="e">
        <f t="shared" ca="1" si="973"/>
        <v>#VALUE!</v>
      </c>
      <c r="AD3085" t="str" cm="1">
        <f t="array" aca="1" ref="AD3085" ca="1">IFERROR(IF((LEFT(INDIRECT("$F"&amp;$S3085),4))="GOTS",IF($G3085="Organic","GOTS_Organic_raw",(IF($G3085="Responsible","GOTS_Responsible",(IF($G3085="No Attribute (Conventional)","GOTS_conventional",(IF($G3085="Recycled Pre/Post-Consumer","GOTS_pre_post",(IF($G3085="In-Conversion","GOTS_in_conversion",(IF($G3085="Sustainably Sourced","Sustainably_sourced",(IF($G3085="Recycled pre-consumer organic","GOTS_recycled_organic",""))))))))))))),IF($G3085="Organic","Organic",(IF($G3085="Responsible","Responsible",(IF($G3085="No Attribute (Conventional)","No_Attribute_Conventional",(IF($G3085="Recycled Pre/Post-Consumer","Recycled_Pre_Post_Consumer",(IF($G3085="In-Conversion","In_Conversion",(IF($G3085="Recycled Pre-Consumer","Recycled_Pre_Consumer",(IF($G3085="Recycled Post-Consumer","Recycled_Post_Consumer",(IF($G3085="Sustainably Sourced","Sustainably_sourced",(IF($G3085="Recycled pre-consumer organic","GOTS_recycled_organic","")))))))))))))))))),"")</f>
        <v/>
      </c>
      <c r="AE3085" t="e" cm="1">
        <f t="array" aca="1" ref="AE3085" ca="1">IF($I3085="",IF(INDIRECT("$F"&amp;$S3085)="","",IF(LEFT(INDIRECT("$F"&amp;$S3085),3)="GRS","GRS_RCS_RM",IF((LEFT(INDIRECT("$F"&amp;$S3085),3))="RCS","GRS_RCS_RM",IF(INDIRECT("$F"&amp;$S3085)="OCS (No Label)","OCS_Conversion_RM",IF(LEFT(INDIRECT("$F"&amp;$S3085),3)="OCS","OCS_RM",IF(RIGHT(INDIRECT("$F"&amp;$S3085),10)="conversion","GOTS_RM_conversion",IF((LEFT(INDIRECT("$F"&amp;$S3085),4))="GOTS","GOTS_RM","Responsible_RM"))))))),"DELETERM")</f>
        <v>#VALUE!</v>
      </c>
      <c r="AF3085" t="e" cm="1">
        <f t="array" aca="1" ref="AF3085" ca="1">IF($S3085="","",INDIRECT("$Z"&amp;$S3085))</f>
        <v>#VALUE!</v>
      </c>
      <c r="AG3085" t="str">
        <f t="shared" si="974"/>
        <v/>
      </c>
      <c r="AH3085" t="str" cm="1">
        <f t="array" aca="1" ref="AH3085" ca="1">IFERROR(INDIRECT("$ag"&amp;S3085),"")</f>
        <v/>
      </c>
      <c r="AI3085" t="e" cm="1">
        <f t="array" aca="1" ref="AI3085" ca="1">INDIRECT("O"&amp;S3085)</f>
        <v>#VALUE!</v>
      </c>
      <c r="AJ3085" t="str">
        <f t="shared" si="975"/>
        <v/>
      </c>
    </row>
    <row r="3086" spans="1:36" ht="16.5" customHeight="1" thickBot="1">
      <c r="A3086" s="131"/>
      <c r="B3086" s="138"/>
      <c r="C3086" s="139"/>
      <c r="D3086" s="148"/>
      <c r="E3086" s="148"/>
      <c r="F3086" s="139"/>
      <c r="G3086" s="149"/>
      <c r="H3086" s="149"/>
      <c r="I3086" s="149"/>
      <c r="J3086" s="149"/>
      <c r="K3086" s="39"/>
      <c r="L3086" s="145"/>
      <c r="M3086" s="145"/>
      <c r="N3086" s="62"/>
      <c r="O3086" s="315"/>
      <c r="Q3086" t="str">
        <f t="shared" si="970"/>
        <v/>
      </c>
      <c r="S3086" t="e">
        <f t="shared" ca="1" si="979"/>
        <v>#VALUE!</v>
      </c>
      <c r="T3086" t="e">
        <f t="shared" ca="1" si="976"/>
        <v>#VALUE!</v>
      </c>
      <c r="U3086">
        <f t="shared" si="980"/>
        <v>3012</v>
      </c>
      <c r="V3086">
        <v>251.91666666668601</v>
      </c>
      <c r="W3086">
        <f t="shared" si="963"/>
        <v>251</v>
      </c>
      <c r="X3086" t="str" cm="1">
        <f t="array" aca="1" ref="X3086" ca="1">IFERROR(INDEX('PC&amp;PD'!$A$1:$AS$19,ROW('PC&amp;PD'!$A$19),MATCH(INDIRECT(T3086),'PC&amp;PD'!$A$1:$AS$1,0)),"")</f>
        <v/>
      </c>
      <c r="AA3086" t="str">
        <f t="shared" si="971"/>
        <v/>
      </c>
      <c r="AB3086" t="str">
        <f t="shared" si="972"/>
        <v/>
      </c>
      <c r="AC3086" t="e">
        <f t="shared" ca="1" si="973"/>
        <v>#VALUE!</v>
      </c>
      <c r="AD3086" t="str" cm="1">
        <f t="array" aca="1" ref="AD3086" ca="1">IFERROR(IF((LEFT(INDIRECT("$F"&amp;$S3086),4))="GOTS",IF($G3086="Organic","GOTS_Organic_raw",(IF($G3086="Responsible","GOTS_Responsible",(IF($G3086="No Attribute (Conventional)","GOTS_conventional",(IF($G3086="Recycled Pre/Post-Consumer","GOTS_pre_post",(IF($G3086="In-Conversion","GOTS_in_conversion",(IF($G3086="Sustainably Sourced","Sustainably_sourced",(IF($G3086="Recycled pre-consumer organic","GOTS_recycled_organic",""))))))))))))),IF($G3086="Organic","Organic",(IF($G3086="Responsible","Responsible",(IF($G3086="No Attribute (Conventional)","No_Attribute_Conventional",(IF($G3086="Recycled Pre/Post-Consumer","Recycled_Pre_Post_Consumer",(IF($G3086="In-Conversion","In_Conversion",(IF($G3086="Recycled Pre-Consumer","Recycled_Pre_Consumer",(IF($G3086="Recycled Post-Consumer","Recycled_Post_Consumer",(IF($G3086="Sustainably Sourced","Sustainably_sourced",(IF($G3086="Recycled pre-consumer organic","GOTS_recycled_organic","")))))))))))))))))),"")</f>
        <v/>
      </c>
      <c r="AE3086" t="e" cm="1">
        <f t="array" aca="1" ref="AE3086" ca="1">IF($I3086="",IF(INDIRECT("$F"&amp;$S3086)="","",IF(LEFT(INDIRECT("$F"&amp;$S3086),3)="GRS","GRS_RCS_RM",IF((LEFT(INDIRECT("$F"&amp;$S3086),3))="RCS","GRS_RCS_RM",IF(INDIRECT("$F"&amp;$S3086)="OCS (No Label)","OCS_Conversion_RM",IF(LEFT(INDIRECT("$F"&amp;$S3086),3)="OCS","OCS_RM",IF(RIGHT(INDIRECT("$F"&amp;$S3086),10)="conversion","GOTS_RM_conversion",IF((LEFT(INDIRECT("$F"&amp;$S3086),4))="GOTS","GOTS_RM","Responsible_RM"))))))),"DELETERM")</f>
        <v>#VALUE!</v>
      </c>
      <c r="AF3086" t="e" cm="1">
        <f t="array" aca="1" ref="AF3086" ca="1">IF($S3086="","",INDIRECT("$Z"&amp;$S3086))</f>
        <v>#VALUE!</v>
      </c>
      <c r="AG3086" t="str">
        <f t="shared" si="974"/>
        <v/>
      </c>
      <c r="AH3086" t="str" cm="1">
        <f t="array" aca="1" ref="AH3086" ca="1">IFERROR(INDIRECT("$ag"&amp;S3086),"")</f>
        <v/>
      </c>
      <c r="AI3086" t="e" cm="1">
        <f t="array" aca="1" ref="AI3086" ca="1">INDIRECT("O"&amp;S3086)</f>
        <v>#VALUE!</v>
      </c>
      <c r="AJ3086" t="str">
        <f t="shared" si="975"/>
        <v/>
      </c>
    </row>
    <row r="3087" spans="1:36" ht="16.5" customHeight="1">
      <c r="A3087" s="128" t="str">
        <f>IF(B3087="","",COUNTA($B$63:$B3087))</f>
        <v/>
      </c>
      <c r="B3087" s="132"/>
      <c r="C3087" s="133"/>
      <c r="D3087" s="140"/>
      <c r="E3087" s="140"/>
      <c r="F3087" s="133"/>
      <c r="G3087" s="141"/>
      <c r="H3087" s="141"/>
      <c r="I3087" s="141"/>
      <c r="J3087" s="141"/>
      <c r="K3087" s="37"/>
      <c r="L3087" s="142" t="str">
        <f>IF(R3087="","",LEFT(R3087,LEN(R3087)-2))</f>
        <v/>
      </c>
      <c r="M3087" s="142"/>
      <c r="N3087" s="60"/>
      <c r="O3087" s="313"/>
      <c r="Q3087" t="str">
        <f t="shared" si="970"/>
        <v/>
      </c>
      <c r="R3087" t="str">
        <f t="shared" ref="R3087" si="981">CONCATENATE($Q3087,Q3088,Q3089,Q3090,Q3091,Q3092,$Q3093,$Q3094,$Q3095,$Q3096,$Q3097,$Q3098)</f>
        <v/>
      </c>
      <c r="S3087" t="e">
        <f t="shared" ca="1" si="979"/>
        <v>#VALUE!</v>
      </c>
      <c r="T3087" t="e">
        <f t="shared" ca="1" si="976"/>
        <v>#VALUE!</v>
      </c>
      <c r="U3087">
        <f t="shared" si="980"/>
        <v>3024</v>
      </c>
      <c r="V3087">
        <v>252.00000000002001</v>
      </c>
      <c r="W3087">
        <f t="shared" si="963"/>
        <v>252</v>
      </c>
      <c r="X3087" t="str" cm="1">
        <f t="array" aca="1" ref="X3087" ca="1">IFERROR(INDEX('PC&amp;PD'!$A$1:$AS$19,ROW('PC&amp;PD'!$A$19),MATCH(INDIRECT(T3087),'PC&amp;PD'!$A$1:$AS$1,0)),"")</f>
        <v/>
      </c>
      <c r="Z3087" t="str">
        <f t="shared" ref="Z3087" si="982">IFERROR(IF($F3087="OCS 100","OCS (OCS 100)",IF($F3087="OCS Blended","OCS (OCS Blended)",IF($F3087="OCS (No Label)","OCS (No Label)",IF($F3087="RCS 100","RCS (RCS 100)",IF($F3087="RCS Blended","RCS (RCS Blended)",IF($F3087="GRS","GRS (GRS)",IF($F3087="GRS (No Label)", "GRS (No Label)",IF($F3087="RDS","RDS (RDS)",IF($F3087="RWS","RWS (RWS)",IF($F3087="RAS","RAS (RAS)",IF($F3087="RMS","RMS (RMS)",IF($F3087="GOTS Organic","GOTS (Organic)",IF($F3087="GOTS Made with organic","GOTS (Made with Organic)",IF($F3087="GOTS Organic - in conversion","GOTS (Organic - In Conversion)",IF($F3087="GOTS Made with organic - in conversion","GOTS (Made with Organic - In Conversion)",""))))))))))))))),"")</f>
        <v/>
      </c>
      <c r="AA3087" t="str">
        <f t="shared" si="971"/>
        <v/>
      </c>
      <c r="AB3087" t="str">
        <f t="shared" si="972"/>
        <v/>
      </c>
      <c r="AC3087" t="e">
        <f t="shared" ca="1" si="973"/>
        <v>#VALUE!</v>
      </c>
      <c r="AD3087" t="str" cm="1">
        <f t="array" aca="1" ref="AD3087" ca="1">IFERROR(IF((LEFT(INDIRECT("$F"&amp;$S3087),4))="GOTS",IF($G3087="Organic","GOTS_Organic_raw",(IF($G3087="Responsible","GOTS_Responsible",(IF($G3087="No Attribute (Conventional)","GOTS_conventional",(IF($G3087="Recycled Pre/Post-Consumer","GOTS_pre_post",(IF($G3087="In-Conversion","GOTS_in_conversion",(IF($G3087="Sustainably Sourced","Sustainably_sourced",(IF($G3087="Recycled pre-consumer organic","GOTS_recycled_organic",""))))))))))))),IF($G3087="Organic","Organic",(IF($G3087="Responsible","Responsible",(IF($G3087="No Attribute (Conventional)","No_Attribute_Conventional",(IF($G3087="Recycled Pre/Post-Consumer","Recycled_Pre_Post_Consumer",(IF($G3087="In-Conversion","In_Conversion",(IF($G3087="Recycled Pre-Consumer","Recycled_Pre_Consumer",(IF($G3087="Recycled Post-Consumer","Recycled_Post_Consumer",(IF($G3087="Sustainably Sourced","Sustainably_sourced",(IF($G3087="Recycled pre-consumer organic","GOTS_recycled_organic","")))))))))))))))))),"")</f>
        <v/>
      </c>
      <c r="AE3087" t="e" cm="1">
        <f t="array" aca="1" ref="AE3087" ca="1">IF($I3087="",IF(INDIRECT("$F"&amp;$S3087)="","",IF(LEFT(INDIRECT("$F"&amp;$S3087),3)="GRS","GRS_RCS_RM",IF((LEFT(INDIRECT("$F"&amp;$S3087),3))="RCS","GRS_RCS_RM",IF(INDIRECT("$F"&amp;$S3087)="OCS (No Label)","OCS_Conversion_RM",IF(LEFT(INDIRECT("$F"&amp;$S3087),3)="OCS","OCS_RM",IF(RIGHT(INDIRECT("$F"&amp;$S3087),10)="conversion","GOTS_RM_conversion",IF((LEFT(INDIRECT("$F"&amp;$S3087),4))="GOTS","GOTS_RM","Responsible_RM"))))))),"DELETERM")</f>
        <v>#VALUE!</v>
      </c>
      <c r="AF3087" t="e" cm="1">
        <f t="array" aca="1" ref="AF3087" ca="1">IF($S3087="","",INDIRECT("$Z"&amp;$S3087))</f>
        <v>#VALUE!</v>
      </c>
      <c r="AG3087" t="str">
        <f t="shared" si="974"/>
        <v/>
      </c>
      <c r="AH3087" t="str" cm="1">
        <f t="array" aca="1" ref="AH3087" ca="1">IFERROR(INDIRECT("$ag"&amp;S3087),"")</f>
        <v/>
      </c>
      <c r="AI3087" t="e" cm="1">
        <f t="array" aca="1" ref="AI3087" ca="1">INDIRECT("O"&amp;S3087)</f>
        <v>#VALUE!</v>
      </c>
      <c r="AJ3087" t="str">
        <f t="shared" si="975"/>
        <v/>
      </c>
    </row>
    <row r="3088" spans="1:36" ht="16.5" customHeight="1">
      <c r="A3088" s="129"/>
      <c r="B3088" s="134"/>
      <c r="C3088" s="135"/>
      <c r="D3088" s="146"/>
      <c r="E3088" s="146"/>
      <c r="F3088" s="135"/>
      <c r="G3088" s="147"/>
      <c r="H3088" s="147"/>
      <c r="I3088" s="147"/>
      <c r="J3088" s="147"/>
      <c r="K3088" s="38"/>
      <c r="L3088" s="143"/>
      <c r="M3088" s="143"/>
      <c r="N3088" s="61"/>
      <c r="O3088" s="314"/>
      <c r="Q3088" t="str">
        <f t="shared" si="970"/>
        <v/>
      </c>
      <c r="S3088" t="e">
        <f t="shared" ca="1" si="979"/>
        <v>#VALUE!</v>
      </c>
      <c r="T3088" t="e">
        <f t="shared" ca="1" si="976"/>
        <v>#VALUE!</v>
      </c>
      <c r="U3088">
        <f t="shared" si="980"/>
        <v>3024</v>
      </c>
      <c r="V3088">
        <v>252.08333333335301</v>
      </c>
      <c r="W3088">
        <f t="shared" si="963"/>
        <v>252</v>
      </c>
      <c r="X3088" t="str" cm="1">
        <f t="array" aca="1" ref="X3088" ca="1">IFERROR(INDEX('PC&amp;PD'!$A$1:$AS$19,ROW('PC&amp;PD'!$A$19),MATCH(INDIRECT(T3088),'PC&amp;PD'!$A$1:$AS$1,0)),"")</f>
        <v/>
      </c>
      <c r="AA3088" t="str">
        <f t="shared" si="971"/>
        <v/>
      </c>
      <c r="AB3088" t="str">
        <f t="shared" si="972"/>
        <v/>
      </c>
      <c r="AC3088" t="e">
        <f t="shared" ca="1" si="973"/>
        <v>#VALUE!</v>
      </c>
      <c r="AD3088" t="str" cm="1">
        <f t="array" aca="1" ref="AD3088" ca="1">IFERROR(IF((LEFT(INDIRECT("$F"&amp;$S3088),4))="GOTS",IF($G3088="Organic","GOTS_Organic_raw",(IF($G3088="Responsible","GOTS_Responsible",(IF($G3088="No Attribute (Conventional)","GOTS_conventional",(IF($G3088="Recycled Pre/Post-Consumer","GOTS_pre_post",(IF($G3088="In-Conversion","GOTS_in_conversion",(IF($G3088="Sustainably Sourced","Sustainably_sourced",(IF($G3088="Recycled pre-consumer organic","GOTS_recycled_organic",""))))))))))))),IF($G3088="Organic","Organic",(IF($G3088="Responsible","Responsible",(IF($G3088="No Attribute (Conventional)","No_Attribute_Conventional",(IF($G3088="Recycled Pre/Post-Consumer","Recycled_Pre_Post_Consumer",(IF($G3088="In-Conversion","In_Conversion",(IF($G3088="Recycled Pre-Consumer","Recycled_Pre_Consumer",(IF($G3088="Recycled Post-Consumer","Recycled_Post_Consumer",(IF($G3088="Sustainably Sourced","Sustainably_sourced",(IF($G3088="Recycled pre-consumer organic","GOTS_recycled_organic","")))))))))))))))))),"")</f>
        <v/>
      </c>
      <c r="AE3088" t="e" cm="1">
        <f t="array" aca="1" ref="AE3088" ca="1">IF($I3088="",IF(INDIRECT("$F"&amp;$S3088)="","",IF(LEFT(INDIRECT("$F"&amp;$S3088),3)="GRS","GRS_RCS_RM",IF((LEFT(INDIRECT("$F"&amp;$S3088),3))="RCS","GRS_RCS_RM",IF(INDIRECT("$F"&amp;$S3088)="OCS (No Label)","OCS_Conversion_RM",IF(LEFT(INDIRECT("$F"&amp;$S3088),3)="OCS","OCS_RM",IF(RIGHT(INDIRECT("$F"&amp;$S3088),10)="conversion","GOTS_RM_conversion",IF((LEFT(INDIRECT("$F"&amp;$S3088),4))="GOTS","GOTS_RM","Responsible_RM"))))))),"DELETERM")</f>
        <v>#VALUE!</v>
      </c>
      <c r="AF3088" t="e" cm="1">
        <f t="array" aca="1" ref="AF3088" ca="1">IF($S3088="","",INDIRECT("$Z"&amp;$S3088))</f>
        <v>#VALUE!</v>
      </c>
      <c r="AG3088" t="str">
        <f t="shared" si="974"/>
        <v/>
      </c>
      <c r="AH3088" t="str" cm="1">
        <f t="array" aca="1" ref="AH3088" ca="1">IFERROR(INDIRECT("$ag"&amp;S3088),"")</f>
        <v/>
      </c>
      <c r="AI3088" t="e" cm="1">
        <f t="array" aca="1" ref="AI3088" ca="1">INDIRECT("O"&amp;S3088)</f>
        <v>#VALUE!</v>
      </c>
      <c r="AJ3088" t="str">
        <f t="shared" si="975"/>
        <v/>
      </c>
    </row>
    <row r="3089" spans="1:36" ht="16.5" customHeight="1">
      <c r="A3089" s="129"/>
      <c r="B3089" s="134"/>
      <c r="C3089" s="135"/>
      <c r="D3089" s="146"/>
      <c r="E3089" s="146"/>
      <c r="F3089" s="135"/>
      <c r="G3089" s="147"/>
      <c r="H3089" s="147"/>
      <c r="I3089" s="147"/>
      <c r="J3089" s="147"/>
      <c r="K3089" s="38"/>
      <c r="L3089" s="143"/>
      <c r="M3089" s="143"/>
      <c r="N3089" s="61"/>
      <c r="O3089" s="314"/>
      <c r="Q3089" t="str">
        <f t="shared" si="970"/>
        <v/>
      </c>
      <c r="S3089" t="e">
        <f t="shared" ca="1" si="979"/>
        <v>#VALUE!</v>
      </c>
      <c r="T3089" t="e">
        <f t="shared" ca="1" si="976"/>
        <v>#VALUE!</v>
      </c>
      <c r="U3089">
        <f t="shared" si="980"/>
        <v>3024</v>
      </c>
      <c r="V3089">
        <v>252.16666666668701</v>
      </c>
      <c r="W3089">
        <f t="shared" si="963"/>
        <v>252</v>
      </c>
      <c r="X3089" t="str" cm="1">
        <f t="array" aca="1" ref="X3089" ca="1">IFERROR(INDEX('PC&amp;PD'!$A$1:$AS$19,ROW('PC&amp;PD'!$A$19),MATCH(INDIRECT(T3089),'PC&amp;PD'!$A$1:$AS$1,0)),"")</f>
        <v/>
      </c>
      <c r="AA3089" t="str">
        <f t="shared" si="971"/>
        <v/>
      </c>
      <c r="AB3089" t="str">
        <f t="shared" si="972"/>
        <v/>
      </c>
      <c r="AC3089" t="e">
        <f t="shared" ca="1" si="973"/>
        <v>#VALUE!</v>
      </c>
      <c r="AD3089" t="str" cm="1">
        <f t="array" aca="1" ref="AD3089" ca="1">IFERROR(IF((LEFT(INDIRECT("$F"&amp;$S3089),4))="GOTS",IF($G3089="Organic","GOTS_Organic_raw",(IF($G3089="Responsible","GOTS_Responsible",(IF($G3089="No Attribute (Conventional)","GOTS_conventional",(IF($G3089="Recycled Pre/Post-Consumer","GOTS_pre_post",(IF($G3089="In-Conversion","GOTS_in_conversion",(IF($G3089="Sustainably Sourced","Sustainably_sourced",(IF($G3089="Recycled pre-consumer organic","GOTS_recycled_organic",""))))))))))))),IF($G3089="Organic","Organic",(IF($G3089="Responsible","Responsible",(IF($G3089="No Attribute (Conventional)","No_Attribute_Conventional",(IF($G3089="Recycled Pre/Post-Consumer","Recycled_Pre_Post_Consumer",(IF($G3089="In-Conversion","In_Conversion",(IF($G3089="Recycled Pre-Consumer","Recycled_Pre_Consumer",(IF($G3089="Recycled Post-Consumer","Recycled_Post_Consumer",(IF($G3089="Sustainably Sourced","Sustainably_sourced",(IF($G3089="Recycled pre-consumer organic","GOTS_recycled_organic","")))))))))))))))))),"")</f>
        <v/>
      </c>
      <c r="AE3089" t="e" cm="1">
        <f t="array" aca="1" ref="AE3089" ca="1">IF($I3089="",IF(INDIRECT("$F"&amp;$S3089)="","",IF(LEFT(INDIRECT("$F"&amp;$S3089),3)="GRS","GRS_RCS_RM",IF((LEFT(INDIRECT("$F"&amp;$S3089),3))="RCS","GRS_RCS_RM",IF(INDIRECT("$F"&amp;$S3089)="OCS (No Label)","OCS_Conversion_RM",IF(LEFT(INDIRECT("$F"&amp;$S3089),3)="OCS","OCS_RM",IF(RIGHT(INDIRECT("$F"&amp;$S3089),10)="conversion","GOTS_RM_conversion",IF((LEFT(INDIRECT("$F"&amp;$S3089),4))="GOTS","GOTS_RM","Responsible_RM"))))))),"DELETERM")</f>
        <v>#VALUE!</v>
      </c>
      <c r="AF3089" t="e" cm="1">
        <f t="array" aca="1" ref="AF3089" ca="1">IF($S3089="","",INDIRECT("$Z"&amp;$S3089))</f>
        <v>#VALUE!</v>
      </c>
      <c r="AG3089" t="str">
        <f t="shared" si="974"/>
        <v/>
      </c>
      <c r="AH3089" t="str" cm="1">
        <f t="array" aca="1" ref="AH3089" ca="1">IFERROR(INDIRECT("$ag"&amp;S3089),"")</f>
        <v/>
      </c>
      <c r="AI3089" t="e" cm="1">
        <f t="array" aca="1" ref="AI3089" ca="1">INDIRECT("O"&amp;S3089)</f>
        <v>#VALUE!</v>
      </c>
      <c r="AJ3089" t="str">
        <f t="shared" si="975"/>
        <v/>
      </c>
    </row>
    <row r="3090" spans="1:36" ht="16.5" customHeight="1">
      <c r="A3090" s="129"/>
      <c r="B3090" s="134"/>
      <c r="C3090" s="135"/>
      <c r="D3090" s="146"/>
      <c r="E3090" s="146"/>
      <c r="F3090" s="135"/>
      <c r="G3090" s="147"/>
      <c r="H3090" s="147"/>
      <c r="I3090" s="147"/>
      <c r="J3090" s="147"/>
      <c r="K3090" s="38"/>
      <c r="L3090" s="143"/>
      <c r="M3090" s="143"/>
      <c r="N3090" s="61"/>
      <c r="O3090" s="314"/>
      <c r="Q3090" t="str">
        <f t="shared" si="970"/>
        <v/>
      </c>
      <c r="S3090" t="e">
        <f t="shared" ca="1" si="979"/>
        <v>#VALUE!</v>
      </c>
      <c r="T3090" t="e">
        <f t="shared" ca="1" si="976"/>
        <v>#VALUE!</v>
      </c>
      <c r="U3090">
        <f t="shared" si="980"/>
        <v>3024</v>
      </c>
      <c r="V3090">
        <v>252.25000000002001</v>
      </c>
      <c r="W3090">
        <f t="shared" si="963"/>
        <v>252</v>
      </c>
      <c r="X3090" t="str" cm="1">
        <f t="array" aca="1" ref="X3090" ca="1">IFERROR(INDEX('PC&amp;PD'!$A$1:$AS$19,ROW('PC&amp;PD'!$A$19),MATCH(INDIRECT(T3090),'PC&amp;PD'!$A$1:$AS$1,0)),"")</f>
        <v/>
      </c>
      <c r="AA3090" t="str">
        <f t="shared" si="971"/>
        <v/>
      </c>
      <c r="AB3090" t="str">
        <f t="shared" si="972"/>
        <v/>
      </c>
      <c r="AC3090" t="e">
        <f t="shared" ca="1" si="973"/>
        <v>#VALUE!</v>
      </c>
      <c r="AD3090" t="str" cm="1">
        <f t="array" aca="1" ref="AD3090" ca="1">IFERROR(IF((LEFT(INDIRECT("$F"&amp;$S3090),4))="GOTS",IF($G3090="Organic","GOTS_Organic_raw",(IF($G3090="Responsible","GOTS_Responsible",(IF($G3090="No Attribute (Conventional)","GOTS_conventional",(IF($G3090="Recycled Pre/Post-Consumer","GOTS_pre_post",(IF($G3090="In-Conversion","GOTS_in_conversion",(IF($G3090="Sustainably Sourced","Sustainably_sourced",(IF($G3090="Recycled pre-consumer organic","GOTS_recycled_organic",""))))))))))))),IF($G3090="Organic","Organic",(IF($G3090="Responsible","Responsible",(IF($G3090="No Attribute (Conventional)","No_Attribute_Conventional",(IF($G3090="Recycled Pre/Post-Consumer","Recycled_Pre_Post_Consumer",(IF($G3090="In-Conversion","In_Conversion",(IF($G3090="Recycled Pre-Consumer","Recycled_Pre_Consumer",(IF($G3090="Recycled Post-Consumer","Recycled_Post_Consumer",(IF($G3090="Sustainably Sourced","Sustainably_sourced",(IF($G3090="Recycled pre-consumer organic","GOTS_recycled_organic","")))))))))))))))))),"")</f>
        <v/>
      </c>
      <c r="AE3090" t="e" cm="1">
        <f t="array" aca="1" ref="AE3090" ca="1">IF($I3090="",IF(INDIRECT("$F"&amp;$S3090)="","",IF(LEFT(INDIRECT("$F"&amp;$S3090),3)="GRS","GRS_RCS_RM",IF((LEFT(INDIRECT("$F"&amp;$S3090),3))="RCS","GRS_RCS_RM",IF(INDIRECT("$F"&amp;$S3090)="OCS (No Label)","OCS_Conversion_RM",IF(LEFT(INDIRECT("$F"&amp;$S3090),3)="OCS","OCS_RM",IF(RIGHT(INDIRECT("$F"&amp;$S3090),10)="conversion","GOTS_RM_conversion",IF((LEFT(INDIRECT("$F"&amp;$S3090),4))="GOTS","GOTS_RM","Responsible_RM"))))))),"DELETERM")</f>
        <v>#VALUE!</v>
      </c>
      <c r="AF3090" t="e" cm="1">
        <f t="array" aca="1" ref="AF3090" ca="1">IF($S3090="","",INDIRECT("$Z"&amp;$S3090))</f>
        <v>#VALUE!</v>
      </c>
      <c r="AG3090" t="str">
        <f t="shared" si="974"/>
        <v/>
      </c>
      <c r="AH3090" t="str" cm="1">
        <f t="array" aca="1" ref="AH3090" ca="1">IFERROR(INDIRECT("$ag"&amp;S3090),"")</f>
        <v/>
      </c>
      <c r="AI3090" t="e" cm="1">
        <f t="array" aca="1" ref="AI3090" ca="1">INDIRECT("O"&amp;S3090)</f>
        <v>#VALUE!</v>
      </c>
      <c r="AJ3090" t="str">
        <f t="shared" si="975"/>
        <v/>
      </c>
    </row>
    <row r="3091" spans="1:36" ht="16.5" customHeight="1">
      <c r="A3091" s="129"/>
      <c r="B3091" s="134"/>
      <c r="C3091" s="135"/>
      <c r="D3091" s="146"/>
      <c r="E3091" s="146"/>
      <c r="F3091" s="135"/>
      <c r="G3091" s="147"/>
      <c r="H3091" s="147"/>
      <c r="I3091" s="147"/>
      <c r="J3091" s="147"/>
      <c r="K3091" s="38"/>
      <c r="L3091" s="143"/>
      <c r="M3091" s="143"/>
      <c r="N3091" s="61"/>
      <c r="O3091" s="314"/>
      <c r="Q3091" t="str">
        <f t="shared" si="970"/>
        <v/>
      </c>
      <c r="S3091" t="e">
        <f t="shared" ca="1" si="979"/>
        <v>#VALUE!</v>
      </c>
      <c r="T3091" t="e">
        <f t="shared" ca="1" si="976"/>
        <v>#VALUE!</v>
      </c>
      <c r="U3091">
        <f t="shared" si="980"/>
        <v>3024</v>
      </c>
      <c r="V3091">
        <v>252.33333333335301</v>
      </c>
      <c r="W3091">
        <f t="shared" si="963"/>
        <v>252</v>
      </c>
      <c r="X3091" t="str" cm="1">
        <f t="array" aca="1" ref="X3091" ca="1">IFERROR(INDEX('PC&amp;PD'!$A$1:$AS$19,ROW('PC&amp;PD'!$A$19),MATCH(INDIRECT(T3091),'PC&amp;PD'!$A$1:$AS$1,0)),"")</f>
        <v/>
      </c>
      <c r="AA3091" t="str">
        <f t="shared" si="971"/>
        <v/>
      </c>
      <c r="AB3091" t="str">
        <f t="shared" si="972"/>
        <v/>
      </c>
      <c r="AC3091" t="e">
        <f t="shared" ca="1" si="973"/>
        <v>#VALUE!</v>
      </c>
      <c r="AD3091" t="str" cm="1">
        <f t="array" aca="1" ref="AD3091" ca="1">IFERROR(IF((LEFT(INDIRECT("$F"&amp;$S3091),4))="GOTS",IF($G3091="Organic","GOTS_Organic_raw",(IF($G3091="Responsible","GOTS_Responsible",(IF($G3091="No Attribute (Conventional)","GOTS_conventional",(IF($G3091="Recycled Pre/Post-Consumer","GOTS_pre_post",(IF($G3091="In-Conversion","GOTS_in_conversion",(IF($G3091="Sustainably Sourced","Sustainably_sourced",(IF($G3091="Recycled pre-consumer organic","GOTS_recycled_organic",""))))))))))))),IF($G3091="Organic","Organic",(IF($G3091="Responsible","Responsible",(IF($G3091="No Attribute (Conventional)","No_Attribute_Conventional",(IF($G3091="Recycled Pre/Post-Consumer","Recycled_Pre_Post_Consumer",(IF($G3091="In-Conversion","In_Conversion",(IF($G3091="Recycled Pre-Consumer","Recycled_Pre_Consumer",(IF($G3091="Recycled Post-Consumer","Recycled_Post_Consumer",(IF($G3091="Sustainably Sourced","Sustainably_sourced",(IF($G3091="Recycled pre-consumer organic","GOTS_recycled_organic","")))))))))))))))))),"")</f>
        <v/>
      </c>
      <c r="AE3091" t="e" cm="1">
        <f t="array" aca="1" ref="AE3091" ca="1">IF($I3091="",IF(INDIRECT("$F"&amp;$S3091)="","",IF(LEFT(INDIRECT("$F"&amp;$S3091),3)="GRS","GRS_RCS_RM",IF((LEFT(INDIRECT("$F"&amp;$S3091),3))="RCS","GRS_RCS_RM",IF(INDIRECT("$F"&amp;$S3091)="OCS (No Label)","OCS_Conversion_RM",IF(LEFT(INDIRECT("$F"&amp;$S3091),3)="OCS","OCS_RM",IF(RIGHT(INDIRECT("$F"&amp;$S3091),10)="conversion","GOTS_RM_conversion",IF((LEFT(INDIRECT("$F"&amp;$S3091),4))="GOTS","GOTS_RM","Responsible_RM"))))))),"DELETERM")</f>
        <v>#VALUE!</v>
      </c>
      <c r="AF3091" t="e" cm="1">
        <f t="array" aca="1" ref="AF3091" ca="1">IF($S3091="","",INDIRECT("$Z"&amp;$S3091))</f>
        <v>#VALUE!</v>
      </c>
      <c r="AG3091" t="str">
        <f t="shared" si="974"/>
        <v/>
      </c>
      <c r="AH3091" t="str" cm="1">
        <f t="array" aca="1" ref="AH3091" ca="1">IFERROR(INDIRECT("$ag"&amp;S3091),"")</f>
        <v/>
      </c>
      <c r="AI3091" t="e" cm="1">
        <f t="array" aca="1" ref="AI3091" ca="1">INDIRECT("O"&amp;S3091)</f>
        <v>#VALUE!</v>
      </c>
      <c r="AJ3091" t="str">
        <f t="shared" si="975"/>
        <v/>
      </c>
    </row>
    <row r="3092" spans="1:36" ht="16.5" customHeight="1">
      <c r="A3092" s="129"/>
      <c r="B3092" s="134"/>
      <c r="C3092" s="135"/>
      <c r="D3092" s="146"/>
      <c r="E3092" s="146"/>
      <c r="F3092" s="135"/>
      <c r="G3092" s="147"/>
      <c r="H3092" s="147"/>
      <c r="I3092" s="147"/>
      <c r="J3092" s="147"/>
      <c r="K3092" s="38"/>
      <c r="L3092" s="143"/>
      <c r="M3092" s="143"/>
      <c r="N3092" s="61"/>
      <c r="O3092" s="314"/>
      <c r="Q3092" t="str">
        <f t="shared" si="970"/>
        <v/>
      </c>
      <c r="S3092" t="e">
        <f t="shared" ca="1" si="979"/>
        <v>#VALUE!</v>
      </c>
      <c r="T3092" t="e">
        <f t="shared" ca="1" si="976"/>
        <v>#VALUE!</v>
      </c>
      <c r="U3092">
        <f t="shared" si="980"/>
        <v>3024</v>
      </c>
      <c r="V3092">
        <v>252.41666666668701</v>
      </c>
      <c r="W3092">
        <f t="shared" si="963"/>
        <v>252</v>
      </c>
      <c r="X3092" t="str" cm="1">
        <f t="array" aca="1" ref="X3092" ca="1">IFERROR(INDEX('PC&amp;PD'!$A$1:$AS$19,ROW('PC&amp;PD'!$A$19),MATCH(INDIRECT(T3092),'PC&amp;PD'!$A$1:$AS$1,0)),"")</f>
        <v/>
      </c>
      <c r="AA3092" t="str">
        <f t="shared" si="971"/>
        <v/>
      </c>
      <c r="AB3092" t="str">
        <f t="shared" si="972"/>
        <v/>
      </c>
      <c r="AC3092" t="e">
        <f t="shared" ca="1" si="973"/>
        <v>#VALUE!</v>
      </c>
      <c r="AD3092" t="str" cm="1">
        <f t="array" aca="1" ref="AD3092" ca="1">IFERROR(IF((LEFT(INDIRECT("$F"&amp;$S3092),4))="GOTS",IF($G3092="Organic","GOTS_Organic_raw",(IF($G3092="Responsible","GOTS_Responsible",(IF($G3092="No Attribute (Conventional)","GOTS_conventional",(IF($G3092="Recycled Pre/Post-Consumer","GOTS_pre_post",(IF($G3092="In-Conversion","GOTS_in_conversion",(IF($G3092="Sustainably Sourced","Sustainably_sourced",(IF($G3092="Recycled pre-consumer organic","GOTS_recycled_organic",""))))))))))))),IF($G3092="Organic","Organic",(IF($G3092="Responsible","Responsible",(IF($G3092="No Attribute (Conventional)","No_Attribute_Conventional",(IF($G3092="Recycled Pre/Post-Consumer","Recycled_Pre_Post_Consumer",(IF($G3092="In-Conversion","In_Conversion",(IF($G3092="Recycled Pre-Consumer","Recycled_Pre_Consumer",(IF($G3092="Recycled Post-Consumer","Recycled_Post_Consumer",(IF($G3092="Sustainably Sourced","Sustainably_sourced",(IF($G3092="Recycled pre-consumer organic","GOTS_recycled_organic","")))))))))))))))))),"")</f>
        <v/>
      </c>
      <c r="AE3092" t="e" cm="1">
        <f t="array" aca="1" ref="AE3092" ca="1">IF($I3092="",IF(INDIRECT("$F"&amp;$S3092)="","",IF(LEFT(INDIRECT("$F"&amp;$S3092),3)="GRS","GRS_RCS_RM",IF((LEFT(INDIRECT("$F"&amp;$S3092),3))="RCS","GRS_RCS_RM",IF(INDIRECT("$F"&amp;$S3092)="OCS (No Label)","OCS_Conversion_RM",IF(LEFT(INDIRECT("$F"&amp;$S3092),3)="OCS","OCS_RM",IF(RIGHT(INDIRECT("$F"&amp;$S3092),10)="conversion","GOTS_RM_conversion",IF((LEFT(INDIRECT("$F"&amp;$S3092),4))="GOTS","GOTS_RM","Responsible_RM"))))))),"DELETERM")</f>
        <v>#VALUE!</v>
      </c>
      <c r="AF3092" t="e" cm="1">
        <f t="array" aca="1" ref="AF3092" ca="1">IF($S3092="","",INDIRECT("$Z"&amp;$S3092))</f>
        <v>#VALUE!</v>
      </c>
      <c r="AG3092" t="str">
        <f t="shared" si="974"/>
        <v/>
      </c>
      <c r="AH3092" t="str" cm="1">
        <f t="array" aca="1" ref="AH3092" ca="1">IFERROR(INDIRECT("$ag"&amp;S3092),"")</f>
        <v/>
      </c>
      <c r="AI3092" t="e" cm="1">
        <f t="array" aca="1" ref="AI3092" ca="1">INDIRECT("O"&amp;S3092)</f>
        <v>#VALUE!</v>
      </c>
      <c r="AJ3092" t="str">
        <f t="shared" si="975"/>
        <v/>
      </c>
    </row>
    <row r="3093" spans="1:36" ht="16.5" customHeight="1">
      <c r="A3093" s="130"/>
      <c r="B3093" s="136"/>
      <c r="C3093" s="137"/>
      <c r="D3093" s="146"/>
      <c r="E3093" s="146"/>
      <c r="F3093" s="137"/>
      <c r="G3093" s="147"/>
      <c r="H3093" s="147"/>
      <c r="I3093" s="147"/>
      <c r="J3093" s="147"/>
      <c r="K3093" s="38"/>
      <c r="L3093" s="144"/>
      <c r="M3093" s="144"/>
      <c r="N3093" s="61"/>
      <c r="O3093" s="314"/>
      <c r="Q3093" t="str">
        <f t="shared" si="970"/>
        <v/>
      </c>
      <c r="S3093" t="e">
        <f t="shared" ca="1" si="979"/>
        <v>#VALUE!</v>
      </c>
      <c r="T3093" t="e">
        <f t="shared" ca="1" si="976"/>
        <v>#VALUE!</v>
      </c>
      <c r="U3093">
        <f t="shared" si="980"/>
        <v>3024</v>
      </c>
      <c r="V3093">
        <v>252.50000000002001</v>
      </c>
      <c r="W3093">
        <f t="shared" si="963"/>
        <v>252</v>
      </c>
      <c r="X3093" t="str" cm="1">
        <f t="array" aca="1" ref="X3093" ca="1">IFERROR(INDEX('PC&amp;PD'!$A$1:$AS$19,ROW('PC&amp;PD'!$A$19),MATCH(INDIRECT(T3093),'PC&amp;PD'!$A$1:$AS$1,0)),"")</f>
        <v/>
      </c>
      <c r="AA3093" t="str">
        <f t="shared" si="971"/>
        <v/>
      </c>
      <c r="AB3093" t="str">
        <f t="shared" si="972"/>
        <v/>
      </c>
      <c r="AC3093" t="e">
        <f t="shared" ca="1" si="973"/>
        <v>#VALUE!</v>
      </c>
      <c r="AD3093" t="str" cm="1">
        <f t="array" aca="1" ref="AD3093" ca="1">IFERROR(IF((LEFT(INDIRECT("$F"&amp;$S3093),4))="GOTS",IF($G3093="Organic","GOTS_Organic_raw",(IF($G3093="Responsible","GOTS_Responsible",(IF($G3093="No Attribute (Conventional)","GOTS_conventional",(IF($G3093="Recycled Pre/Post-Consumer","GOTS_pre_post",(IF($G3093="In-Conversion","GOTS_in_conversion",(IF($G3093="Sustainably Sourced","Sustainably_sourced",(IF($G3093="Recycled pre-consumer organic","GOTS_recycled_organic",""))))))))))))),IF($G3093="Organic","Organic",(IF($G3093="Responsible","Responsible",(IF($G3093="No Attribute (Conventional)","No_Attribute_Conventional",(IF($G3093="Recycled Pre/Post-Consumer","Recycled_Pre_Post_Consumer",(IF($G3093="In-Conversion","In_Conversion",(IF($G3093="Recycled Pre-Consumer","Recycled_Pre_Consumer",(IF($G3093="Recycled Post-Consumer","Recycled_Post_Consumer",(IF($G3093="Sustainably Sourced","Sustainably_sourced",(IF($G3093="Recycled pre-consumer organic","GOTS_recycled_organic","")))))))))))))))))),"")</f>
        <v/>
      </c>
      <c r="AE3093" t="e" cm="1">
        <f t="array" aca="1" ref="AE3093" ca="1">IF($I3093="",IF(INDIRECT("$F"&amp;$S3093)="","",IF(LEFT(INDIRECT("$F"&amp;$S3093),3)="GRS","GRS_RCS_RM",IF((LEFT(INDIRECT("$F"&amp;$S3093),3))="RCS","GRS_RCS_RM",IF(INDIRECT("$F"&amp;$S3093)="OCS (No Label)","OCS_Conversion_RM",IF(LEFT(INDIRECT("$F"&amp;$S3093),3)="OCS","OCS_RM",IF(RIGHT(INDIRECT("$F"&amp;$S3093),10)="conversion","GOTS_RM_conversion",IF((LEFT(INDIRECT("$F"&amp;$S3093),4))="GOTS","GOTS_RM","Responsible_RM"))))))),"DELETERM")</f>
        <v>#VALUE!</v>
      </c>
      <c r="AF3093" t="e" cm="1">
        <f t="array" aca="1" ref="AF3093" ca="1">IF($S3093="","",INDIRECT("$Z"&amp;$S3093))</f>
        <v>#VALUE!</v>
      </c>
      <c r="AG3093" t="str">
        <f t="shared" si="974"/>
        <v/>
      </c>
      <c r="AH3093" t="str" cm="1">
        <f t="array" aca="1" ref="AH3093" ca="1">IFERROR(INDIRECT("$ag"&amp;S3093),"")</f>
        <v/>
      </c>
      <c r="AI3093" t="e" cm="1">
        <f t="array" aca="1" ref="AI3093" ca="1">INDIRECT("O"&amp;S3093)</f>
        <v>#VALUE!</v>
      </c>
      <c r="AJ3093" t="str">
        <f t="shared" si="975"/>
        <v/>
      </c>
    </row>
    <row r="3094" spans="1:36" ht="16.5" customHeight="1">
      <c r="A3094" s="130"/>
      <c r="B3094" s="136"/>
      <c r="C3094" s="137"/>
      <c r="D3094" s="146"/>
      <c r="E3094" s="146"/>
      <c r="F3094" s="137"/>
      <c r="G3094" s="147"/>
      <c r="H3094" s="147"/>
      <c r="I3094" s="147"/>
      <c r="J3094" s="147"/>
      <c r="K3094" s="38"/>
      <c r="L3094" s="144"/>
      <c r="M3094" s="144"/>
      <c r="N3094" s="61"/>
      <c r="O3094" s="314"/>
      <c r="Q3094" t="str">
        <f t="shared" si="970"/>
        <v/>
      </c>
      <c r="S3094" t="e">
        <f t="shared" ca="1" si="979"/>
        <v>#VALUE!</v>
      </c>
      <c r="T3094" t="e">
        <f t="shared" ca="1" si="976"/>
        <v>#VALUE!</v>
      </c>
      <c r="U3094">
        <f t="shared" si="980"/>
        <v>3024</v>
      </c>
      <c r="V3094">
        <v>252.58333333335301</v>
      </c>
      <c r="W3094">
        <f t="shared" ref="W3094:W3157" si="983">ROUNDDOWN(V3094,0)</f>
        <v>252</v>
      </c>
      <c r="X3094" t="str" cm="1">
        <f t="array" aca="1" ref="X3094" ca="1">IFERROR(INDEX('PC&amp;PD'!$A$1:$AS$19,ROW('PC&amp;PD'!$A$19),MATCH(INDIRECT(T3094),'PC&amp;PD'!$A$1:$AS$1,0)),"")</f>
        <v/>
      </c>
      <c r="AA3094" t="str">
        <f t="shared" si="971"/>
        <v/>
      </c>
      <c r="AB3094" t="str">
        <f t="shared" si="972"/>
        <v/>
      </c>
      <c r="AC3094" t="e">
        <f t="shared" ca="1" si="973"/>
        <v>#VALUE!</v>
      </c>
      <c r="AD3094" t="str" cm="1">
        <f t="array" aca="1" ref="AD3094" ca="1">IFERROR(IF((LEFT(INDIRECT("$F"&amp;$S3094),4))="GOTS",IF($G3094="Organic","GOTS_Organic_raw",(IF($G3094="Responsible","GOTS_Responsible",(IF($G3094="No Attribute (Conventional)","GOTS_conventional",(IF($G3094="Recycled Pre/Post-Consumer","GOTS_pre_post",(IF($G3094="In-Conversion","GOTS_in_conversion",(IF($G3094="Sustainably Sourced","Sustainably_sourced",(IF($G3094="Recycled pre-consumer organic","GOTS_recycled_organic",""))))))))))))),IF($G3094="Organic","Organic",(IF($G3094="Responsible","Responsible",(IF($G3094="No Attribute (Conventional)","No_Attribute_Conventional",(IF($G3094="Recycled Pre/Post-Consumer","Recycled_Pre_Post_Consumer",(IF($G3094="In-Conversion","In_Conversion",(IF($G3094="Recycled Pre-Consumer","Recycled_Pre_Consumer",(IF($G3094="Recycled Post-Consumer","Recycled_Post_Consumer",(IF($G3094="Sustainably Sourced","Sustainably_sourced",(IF($G3094="Recycled pre-consumer organic","GOTS_recycled_organic","")))))))))))))))))),"")</f>
        <v/>
      </c>
      <c r="AE3094" t="e" cm="1">
        <f t="array" aca="1" ref="AE3094" ca="1">IF($I3094="",IF(INDIRECT("$F"&amp;$S3094)="","",IF(LEFT(INDIRECT("$F"&amp;$S3094),3)="GRS","GRS_RCS_RM",IF((LEFT(INDIRECT("$F"&amp;$S3094),3))="RCS","GRS_RCS_RM",IF(INDIRECT("$F"&amp;$S3094)="OCS (No Label)","OCS_Conversion_RM",IF(LEFT(INDIRECT("$F"&amp;$S3094),3)="OCS","OCS_RM",IF(RIGHT(INDIRECT("$F"&amp;$S3094),10)="conversion","GOTS_RM_conversion",IF((LEFT(INDIRECT("$F"&amp;$S3094),4))="GOTS","GOTS_RM","Responsible_RM"))))))),"DELETERM")</f>
        <v>#VALUE!</v>
      </c>
      <c r="AF3094" t="e" cm="1">
        <f t="array" aca="1" ref="AF3094" ca="1">IF($S3094="","",INDIRECT("$Z"&amp;$S3094))</f>
        <v>#VALUE!</v>
      </c>
      <c r="AG3094" t="str">
        <f t="shared" si="974"/>
        <v/>
      </c>
      <c r="AH3094" t="str" cm="1">
        <f t="array" aca="1" ref="AH3094" ca="1">IFERROR(INDIRECT("$ag"&amp;S3094),"")</f>
        <v/>
      </c>
      <c r="AI3094" t="e" cm="1">
        <f t="array" aca="1" ref="AI3094" ca="1">INDIRECT("O"&amp;S3094)</f>
        <v>#VALUE!</v>
      </c>
      <c r="AJ3094" t="str">
        <f t="shared" si="975"/>
        <v/>
      </c>
    </row>
    <row r="3095" spans="1:36" ht="16.5" customHeight="1">
      <c r="A3095" s="130"/>
      <c r="B3095" s="136"/>
      <c r="C3095" s="137"/>
      <c r="D3095" s="146"/>
      <c r="E3095" s="146"/>
      <c r="F3095" s="137"/>
      <c r="G3095" s="147"/>
      <c r="H3095" s="147"/>
      <c r="I3095" s="147"/>
      <c r="J3095" s="147"/>
      <c r="K3095" s="38"/>
      <c r="L3095" s="144"/>
      <c r="M3095" s="144"/>
      <c r="N3095" s="61"/>
      <c r="O3095" s="314"/>
      <c r="Q3095" t="str">
        <f t="shared" si="970"/>
        <v/>
      </c>
      <c r="S3095" t="e">
        <f t="shared" ca="1" si="979"/>
        <v>#VALUE!</v>
      </c>
      <c r="T3095" t="e">
        <f t="shared" ca="1" si="976"/>
        <v>#VALUE!</v>
      </c>
      <c r="U3095">
        <f t="shared" si="980"/>
        <v>3024</v>
      </c>
      <c r="V3095">
        <v>252.66666666668701</v>
      </c>
      <c r="W3095">
        <f t="shared" si="983"/>
        <v>252</v>
      </c>
      <c r="X3095" t="str" cm="1">
        <f t="array" aca="1" ref="X3095" ca="1">IFERROR(INDEX('PC&amp;PD'!$A$1:$AS$19,ROW('PC&amp;PD'!$A$19),MATCH(INDIRECT(T3095),'PC&amp;PD'!$A$1:$AS$1,0)),"")</f>
        <v/>
      </c>
      <c r="AA3095" t="str">
        <f t="shared" si="971"/>
        <v/>
      </c>
      <c r="AB3095" t="str">
        <f t="shared" si="972"/>
        <v/>
      </c>
      <c r="AC3095" t="e">
        <f t="shared" ca="1" si="973"/>
        <v>#VALUE!</v>
      </c>
      <c r="AD3095" t="str" cm="1">
        <f t="array" aca="1" ref="AD3095" ca="1">IFERROR(IF((LEFT(INDIRECT("$F"&amp;$S3095),4))="GOTS",IF($G3095="Organic","GOTS_Organic_raw",(IF($G3095="Responsible","GOTS_Responsible",(IF($G3095="No Attribute (Conventional)","GOTS_conventional",(IF($G3095="Recycled Pre/Post-Consumer","GOTS_pre_post",(IF($G3095="In-Conversion","GOTS_in_conversion",(IF($G3095="Sustainably Sourced","Sustainably_sourced",(IF($G3095="Recycled pre-consumer organic","GOTS_recycled_organic",""))))))))))))),IF($G3095="Organic","Organic",(IF($G3095="Responsible","Responsible",(IF($G3095="No Attribute (Conventional)","No_Attribute_Conventional",(IF($G3095="Recycled Pre/Post-Consumer","Recycled_Pre_Post_Consumer",(IF($G3095="In-Conversion","In_Conversion",(IF($G3095="Recycled Pre-Consumer","Recycled_Pre_Consumer",(IF($G3095="Recycled Post-Consumer","Recycled_Post_Consumer",(IF($G3095="Sustainably Sourced","Sustainably_sourced",(IF($G3095="Recycled pre-consumer organic","GOTS_recycled_organic","")))))))))))))))))),"")</f>
        <v/>
      </c>
      <c r="AE3095" t="e" cm="1">
        <f t="array" aca="1" ref="AE3095" ca="1">IF($I3095="",IF(INDIRECT("$F"&amp;$S3095)="","",IF(LEFT(INDIRECT("$F"&amp;$S3095),3)="GRS","GRS_RCS_RM",IF((LEFT(INDIRECT("$F"&amp;$S3095),3))="RCS","GRS_RCS_RM",IF(INDIRECT("$F"&amp;$S3095)="OCS (No Label)","OCS_Conversion_RM",IF(LEFT(INDIRECT("$F"&amp;$S3095),3)="OCS","OCS_RM",IF(RIGHT(INDIRECT("$F"&amp;$S3095),10)="conversion","GOTS_RM_conversion",IF((LEFT(INDIRECT("$F"&amp;$S3095),4))="GOTS","GOTS_RM","Responsible_RM"))))))),"DELETERM")</f>
        <v>#VALUE!</v>
      </c>
      <c r="AF3095" t="e" cm="1">
        <f t="array" aca="1" ref="AF3095" ca="1">IF($S3095="","",INDIRECT("$Z"&amp;$S3095))</f>
        <v>#VALUE!</v>
      </c>
      <c r="AG3095" t="str">
        <f t="shared" si="974"/>
        <v/>
      </c>
      <c r="AH3095" t="str" cm="1">
        <f t="array" aca="1" ref="AH3095" ca="1">IFERROR(INDIRECT("$ag"&amp;S3095),"")</f>
        <v/>
      </c>
      <c r="AI3095" t="e" cm="1">
        <f t="array" aca="1" ref="AI3095" ca="1">INDIRECT("O"&amp;S3095)</f>
        <v>#VALUE!</v>
      </c>
      <c r="AJ3095" t="str">
        <f t="shared" si="975"/>
        <v/>
      </c>
    </row>
    <row r="3096" spans="1:36" ht="16.5" customHeight="1">
      <c r="A3096" s="130"/>
      <c r="B3096" s="136"/>
      <c r="C3096" s="137"/>
      <c r="D3096" s="146"/>
      <c r="E3096" s="146"/>
      <c r="F3096" s="137"/>
      <c r="G3096" s="147"/>
      <c r="H3096" s="147"/>
      <c r="I3096" s="147"/>
      <c r="J3096" s="147"/>
      <c r="K3096" s="38"/>
      <c r="L3096" s="144"/>
      <c r="M3096" s="144"/>
      <c r="N3096" s="61"/>
      <c r="O3096" s="314"/>
      <c r="Q3096" t="str">
        <f t="shared" si="970"/>
        <v/>
      </c>
      <c r="S3096" t="e">
        <f t="shared" ca="1" si="979"/>
        <v>#VALUE!</v>
      </c>
      <c r="T3096" t="e">
        <f t="shared" ca="1" si="976"/>
        <v>#VALUE!</v>
      </c>
      <c r="U3096">
        <f t="shared" si="980"/>
        <v>3024</v>
      </c>
      <c r="V3096">
        <v>252.75000000002001</v>
      </c>
      <c r="W3096">
        <f t="shared" si="983"/>
        <v>252</v>
      </c>
      <c r="X3096" t="str" cm="1">
        <f t="array" aca="1" ref="X3096" ca="1">IFERROR(INDEX('PC&amp;PD'!$A$1:$AS$19,ROW('PC&amp;PD'!$A$19),MATCH(INDIRECT(T3096),'PC&amp;PD'!$A$1:$AS$1,0)),"")</f>
        <v/>
      </c>
      <c r="AA3096" t="str">
        <f t="shared" si="971"/>
        <v/>
      </c>
      <c r="AB3096" t="str">
        <f t="shared" si="972"/>
        <v/>
      </c>
      <c r="AC3096" t="e">
        <f t="shared" ca="1" si="973"/>
        <v>#VALUE!</v>
      </c>
      <c r="AD3096" t="str" cm="1">
        <f t="array" aca="1" ref="AD3096" ca="1">IFERROR(IF((LEFT(INDIRECT("$F"&amp;$S3096),4))="GOTS",IF($G3096="Organic","GOTS_Organic_raw",(IF($G3096="Responsible","GOTS_Responsible",(IF($G3096="No Attribute (Conventional)","GOTS_conventional",(IF($G3096="Recycled Pre/Post-Consumer","GOTS_pre_post",(IF($G3096="In-Conversion","GOTS_in_conversion",(IF($G3096="Sustainably Sourced","Sustainably_sourced",(IF($G3096="Recycled pre-consumer organic","GOTS_recycled_organic",""))))))))))))),IF($G3096="Organic","Organic",(IF($G3096="Responsible","Responsible",(IF($G3096="No Attribute (Conventional)","No_Attribute_Conventional",(IF($G3096="Recycled Pre/Post-Consumer","Recycled_Pre_Post_Consumer",(IF($G3096="In-Conversion","In_Conversion",(IF($G3096="Recycled Pre-Consumer","Recycled_Pre_Consumer",(IF($G3096="Recycled Post-Consumer","Recycled_Post_Consumer",(IF($G3096="Sustainably Sourced","Sustainably_sourced",(IF($G3096="Recycled pre-consumer organic","GOTS_recycled_organic","")))))))))))))))))),"")</f>
        <v/>
      </c>
      <c r="AE3096" t="e" cm="1">
        <f t="array" aca="1" ref="AE3096" ca="1">IF($I3096="",IF(INDIRECT("$F"&amp;$S3096)="","",IF(LEFT(INDIRECT("$F"&amp;$S3096),3)="GRS","GRS_RCS_RM",IF((LEFT(INDIRECT("$F"&amp;$S3096),3))="RCS","GRS_RCS_RM",IF(INDIRECT("$F"&amp;$S3096)="OCS (No Label)","OCS_Conversion_RM",IF(LEFT(INDIRECT("$F"&amp;$S3096),3)="OCS","OCS_RM",IF(RIGHT(INDIRECT("$F"&amp;$S3096),10)="conversion","GOTS_RM_conversion",IF((LEFT(INDIRECT("$F"&amp;$S3096),4))="GOTS","GOTS_RM","Responsible_RM"))))))),"DELETERM")</f>
        <v>#VALUE!</v>
      </c>
      <c r="AF3096" t="e" cm="1">
        <f t="array" aca="1" ref="AF3096" ca="1">IF($S3096="","",INDIRECT("$Z"&amp;$S3096))</f>
        <v>#VALUE!</v>
      </c>
      <c r="AG3096" t="str">
        <f t="shared" si="974"/>
        <v/>
      </c>
      <c r="AH3096" t="str" cm="1">
        <f t="array" aca="1" ref="AH3096" ca="1">IFERROR(INDIRECT("$ag"&amp;S3096),"")</f>
        <v/>
      </c>
      <c r="AI3096" t="e" cm="1">
        <f t="array" aca="1" ref="AI3096" ca="1">INDIRECT("O"&amp;S3096)</f>
        <v>#VALUE!</v>
      </c>
      <c r="AJ3096" t="str">
        <f t="shared" si="975"/>
        <v/>
      </c>
    </row>
    <row r="3097" spans="1:36" ht="16.5" customHeight="1">
      <c r="A3097" s="130"/>
      <c r="B3097" s="136"/>
      <c r="C3097" s="137"/>
      <c r="D3097" s="146"/>
      <c r="E3097" s="146"/>
      <c r="F3097" s="137"/>
      <c r="G3097" s="147"/>
      <c r="H3097" s="147"/>
      <c r="I3097" s="147"/>
      <c r="J3097" s="147"/>
      <c r="K3097" s="38"/>
      <c r="L3097" s="144"/>
      <c r="M3097" s="144"/>
      <c r="N3097" s="61"/>
      <c r="O3097" s="314"/>
      <c r="Q3097" t="str">
        <f t="shared" si="970"/>
        <v/>
      </c>
      <c r="S3097" t="e">
        <f t="shared" ca="1" si="979"/>
        <v>#VALUE!</v>
      </c>
      <c r="T3097" t="e">
        <f t="shared" ca="1" si="976"/>
        <v>#VALUE!</v>
      </c>
      <c r="U3097">
        <f t="shared" si="980"/>
        <v>3024</v>
      </c>
      <c r="V3097">
        <v>252.83333333335301</v>
      </c>
      <c r="W3097">
        <f t="shared" si="983"/>
        <v>252</v>
      </c>
      <c r="X3097" t="str" cm="1">
        <f t="array" aca="1" ref="X3097" ca="1">IFERROR(INDEX('PC&amp;PD'!$A$1:$AS$19,ROW('PC&amp;PD'!$A$19),MATCH(INDIRECT(T3097),'PC&amp;PD'!$A$1:$AS$1,0)),"")</f>
        <v/>
      </c>
      <c r="AA3097" t="str">
        <f t="shared" si="971"/>
        <v/>
      </c>
      <c r="AB3097" t="str">
        <f t="shared" si="972"/>
        <v/>
      </c>
      <c r="AC3097" t="e">
        <f t="shared" ca="1" si="973"/>
        <v>#VALUE!</v>
      </c>
      <c r="AD3097" t="str" cm="1">
        <f t="array" aca="1" ref="AD3097" ca="1">IFERROR(IF((LEFT(INDIRECT("$F"&amp;$S3097),4))="GOTS",IF($G3097="Organic","GOTS_Organic_raw",(IF($G3097="Responsible","GOTS_Responsible",(IF($G3097="No Attribute (Conventional)","GOTS_conventional",(IF($G3097="Recycled Pre/Post-Consumer","GOTS_pre_post",(IF($G3097="In-Conversion","GOTS_in_conversion",(IF($G3097="Sustainably Sourced","Sustainably_sourced",(IF($G3097="Recycled pre-consumer organic","GOTS_recycled_organic",""))))))))))))),IF($G3097="Organic","Organic",(IF($G3097="Responsible","Responsible",(IF($G3097="No Attribute (Conventional)","No_Attribute_Conventional",(IF($G3097="Recycled Pre/Post-Consumer","Recycled_Pre_Post_Consumer",(IF($G3097="In-Conversion","In_Conversion",(IF($G3097="Recycled Pre-Consumer","Recycled_Pre_Consumer",(IF($G3097="Recycled Post-Consumer","Recycled_Post_Consumer",(IF($G3097="Sustainably Sourced","Sustainably_sourced",(IF($G3097="Recycled pre-consumer organic","GOTS_recycled_organic","")))))))))))))))))),"")</f>
        <v/>
      </c>
      <c r="AE3097" t="e" cm="1">
        <f t="array" aca="1" ref="AE3097" ca="1">IF($I3097="",IF(INDIRECT("$F"&amp;$S3097)="","",IF(LEFT(INDIRECT("$F"&amp;$S3097),3)="GRS","GRS_RCS_RM",IF((LEFT(INDIRECT("$F"&amp;$S3097),3))="RCS","GRS_RCS_RM",IF(INDIRECT("$F"&amp;$S3097)="OCS (No Label)","OCS_Conversion_RM",IF(LEFT(INDIRECT("$F"&amp;$S3097),3)="OCS","OCS_RM",IF(RIGHT(INDIRECT("$F"&amp;$S3097),10)="conversion","GOTS_RM_conversion",IF((LEFT(INDIRECT("$F"&amp;$S3097),4))="GOTS","GOTS_RM","Responsible_RM"))))))),"DELETERM")</f>
        <v>#VALUE!</v>
      </c>
      <c r="AF3097" t="e" cm="1">
        <f t="array" aca="1" ref="AF3097" ca="1">IF($S3097="","",INDIRECT("$Z"&amp;$S3097))</f>
        <v>#VALUE!</v>
      </c>
      <c r="AG3097" t="str">
        <f t="shared" si="974"/>
        <v/>
      </c>
      <c r="AH3097" t="str" cm="1">
        <f t="array" aca="1" ref="AH3097" ca="1">IFERROR(INDIRECT("$ag"&amp;S3097),"")</f>
        <v/>
      </c>
      <c r="AI3097" t="e" cm="1">
        <f t="array" aca="1" ref="AI3097" ca="1">INDIRECT("O"&amp;S3097)</f>
        <v>#VALUE!</v>
      </c>
      <c r="AJ3097" t="str">
        <f t="shared" si="975"/>
        <v/>
      </c>
    </row>
    <row r="3098" spans="1:36" ht="16.5" customHeight="1" thickBot="1">
      <c r="A3098" s="131"/>
      <c r="B3098" s="138"/>
      <c r="C3098" s="139"/>
      <c r="D3098" s="148"/>
      <c r="E3098" s="148"/>
      <c r="F3098" s="139"/>
      <c r="G3098" s="149"/>
      <c r="H3098" s="149"/>
      <c r="I3098" s="149"/>
      <c r="J3098" s="149"/>
      <c r="K3098" s="39"/>
      <c r="L3098" s="145"/>
      <c r="M3098" s="145"/>
      <c r="N3098" s="62"/>
      <c r="O3098" s="315"/>
      <c r="Q3098" t="str">
        <f t="shared" si="970"/>
        <v/>
      </c>
      <c r="S3098" t="e">
        <f t="shared" ca="1" si="979"/>
        <v>#VALUE!</v>
      </c>
      <c r="T3098" t="e">
        <f t="shared" ca="1" si="976"/>
        <v>#VALUE!</v>
      </c>
      <c r="U3098">
        <f t="shared" si="980"/>
        <v>3024</v>
      </c>
      <c r="V3098">
        <v>252.91666666668701</v>
      </c>
      <c r="W3098">
        <f t="shared" si="983"/>
        <v>252</v>
      </c>
      <c r="X3098" t="str" cm="1">
        <f t="array" aca="1" ref="X3098" ca="1">IFERROR(INDEX('PC&amp;PD'!$A$1:$AS$19,ROW('PC&amp;PD'!$A$19),MATCH(INDIRECT(T3098),'PC&amp;PD'!$A$1:$AS$1,0)),"")</f>
        <v/>
      </c>
      <c r="AA3098" t="str">
        <f t="shared" si="971"/>
        <v/>
      </c>
      <c r="AB3098" t="str">
        <f t="shared" si="972"/>
        <v/>
      </c>
      <c r="AC3098" t="e">
        <f t="shared" ca="1" si="973"/>
        <v>#VALUE!</v>
      </c>
      <c r="AD3098" t="str" cm="1">
        <f t="array" aca="1" ref="AD3098" ca="1">IFERROR(IF((LEFT(INDIRECT("$F"&amp;$S3098),4))="GOTS",IF($G3098="Organic","GOTS_Organic_raw",(IF($G3098="Responsible","GOTS_Responsible",(IF($G3098="No Attribute (Conventional)","GOTS_conventional",(IF($G3098="Recycled Pre/Post-Consumer","GOTS_pre_post",(IF($G3098="In-Conversion","GOTS_in_conversion",(IF($G3098="Sustainably Sourced","Sustainably_sourced",(IF($G3098="Recycled pre-consumer organic","GOTS_recycled_organic",""))))))))))))),IF($G3098="Organic","Organic",(IF($G3098="Responsible","Responsible",(IF($G3098="No Attribute (Conventional)","No_Attribute_Conventional",(IF($G3098="Recycled Pre/Post-Consumer","Recycled_Pre_Post_Consumer",(IF($G3098="In-Conversion","In_Conversion",(IF($G3098="Recycled Pre-Consumer","Recycled_Pre_Consumer",(IF($G3098="Recycled Post-Consumer","Recycled_Post_Consumer",(IF($G3098="Sustainably Sourced","Sustainably_sourced",(IF($G3098="Recycled pre-consumer organic","GOTS_recycled_organic","")))))))))))))))))),"")</f>
        <v/>
      </c>
      <c r="AE3098" t="e" cm="1">
        <f t="array" aca="1" ref="AE3098" ca="1">IF($I3098="",IF(INDIRECT("$F"&amp;$S3098)="","",IF(LEFT(INDIRECT("$F"&amp;$S3098),3)="GRS","GRS_RCS_RM",IF((LEFT(INDIRECT("$F"&amp;$S3098),3))="RCS","GRS_RCS_RM",IF(INDIRECT("$F"&amp;$S3098)="OCS (No Label)","OCS_Conversion_RM",IF(LEFT(INDIRECT("$F"&amp;$S3098),3)="OCS","OCS_RM",IF(RIGHT(INDIRECT("$F"&amp;$S3098),10)="conversion","GOTS_RM_conversion",IF((LEFT(INDIRECT("$F"&amp;$S3098),4))="GOTS","GOTS_RM","Responsible_RM"))))))),"DELETERM")</f>
        <v>#VALUE!</v>
      </c>
      <c r="AF3098" t="e" cm="1">
        <f t="array" aca="1" ref="AF3098" ca="1">IF($S3098="","",INDIRECT("$Z"&amp;$S3098))</f>
        <v>#VALUE!</v>
      </c>
      <c r="AG3098" t="str">
        <f t="shared" si="974"/>
        <v/>
      </c>
      <c r="AH3098" t="str" cm="1">
        <f t="array" aca="1" ref="AH3098" ca="1">IFERROR(INDIRECT("$ag"&amp;S3098),"")</f>
        <v/>
      </c>
      <c r="AI3098" t="e" cm="1">
        <f t="array" aca="1" ref="AI3098" ca="1">INDIRECT("O"&amp;S3098)</f>
        <v>#VALUE!</v>
      </c>
      <c r="AJ3098" t="str">
        <f t="shared" si="975"/>
        <v/>
      </c>
    </row>
    <row r="3099" spans="1:36" ht="16.5" customHeight="1">
      <c r="A3099" s="128" t="str">
        <f>IF(B3099="","",COUNTA($B$63:$B3099))</f>
        <v/>
      </c>
      <c r="B3099" s="132"/>
      <c r="C3099" s="133"/>
      <c r="D3099" s="140"/>
      <c r="E3099" s="140"/>
      <c r="F3099" s="133"/>
      <c r="G3099" s="141"/>
      <c r="H3099" s="141"/>
      <c r="I3099" s="141"/>
      <c r="J3099" s="141"/>
      <c r="K3099" s="37"/>
      <c r="L3099" s="142" t="str">
        <f>IF(R3099="","",LEFT(R3099,LEN(R3099)-2))</f>
        <v/>
      </c>
      <c r="M3099" s="142"/>
      <c r="N3099" s="60"/>
      <c r="O3099" s="313"/>
      <c r="Q3099" t="str">
        <f t="shared" si="970"/>
        <v/>
      </c>
      <c r="R3099" t="str">
        <f t="shared" ref="R3099" si="984">CONCATENATE($Q3099,Q3100,Q3101,Q3102,Q3103,Q3104,$Q3105,$Q3106,$Q3107,$Q3108,$Q3109,$Q3110)</f>
        <v/>
      </c>
      <c r="S3099" t="e">
        <f t="shared" ca="1" si="979"/>
        <v>#VALUE!</v>
      </c>
      <c r="T3099" t="e">
        <f t="shared" ca="1" si="976"/>
        <v>#VALUE!</v>
      </c>
      <c r="U3099">
        <f t="shared" si="980"/>
        <v>3036</v>
      </c>
      <c r="V3099">
        <v>253.00000000002001</v>
      </c>
      <c r="W3099">
        <f t="shared" si="983"/>
        <v>253</v>
      </c>
      <c r="X3099" t="str" cm="1">
        <f t="array" aca="1" ref="X3099" ca="1">IFERROR(INDEX('PC&amp;PD'!$A$1:$AS$19,ROW('PC&amp;PD'!$A$19),MATCH(INDIRECT(T3099),'PC&amp;PD'!$A$1:$AS$1,0)),"")</f>
        <v/>
      </c>
      <c r="Z3099" t="str">
        <f t="shared" ref="Z3099" si="985">IFERROR(IF($F3099="OCS 100","OCS (OCS 100)",IF($F3099="OCS Blended","OCS (OCS Blended)",IF($F3099="OCS (No Label)","OCS (No Label)",IF($F3099="RCS 100","RCS (RCS 100)",IF($F3099="RCS Blended","RCS (RCS Blended)",IF($F3099="GRS","GRS (GRS)",IF($F3099="GRS (No Label)", "GRS (No Label)",IF($F3099="RDS","RDS (RDS)",IF($F3099="RWS","RWS (RWS)",IF($F3099="RAS","RAS (RAS)",IF($F3099="RMS","RMS (RMS)",IF($F3099="GOTS Organic","GOTS (Organic)",IF($F3099="GOTS Made with organic","GOTS (Made with Organic)",IF($F3099="GOTS Organic - in conversion","GOTS (Organic - In Conversion)",IF($F3099="GOTS Made with organic - in conversion","GOTS (Made with Organic - In Conversion)",""))))))))))))))),"")</f>
        <v/>
      </c>
      <c r="AA3099" t="str">
        <f t="shared" si="971"/>
        <v/>
      </c>
      <c r="AB3099" t="str">
        <f t="shared" si="972"/>
        <v/>
      </c>
      <c r="AC3099" t="e">
        <f t="shared" ca="1" si="973"/>
        <v>#VALUE!</v>
      </c>
      <c r="AD3099" t="str" cm="1">
        <f t="array" aca="1" ref="AD3099" ca="1">IFERROR(IF((LEFT(INDIRECT("$F"&amp;$S3099),4))="GOTS",IF($G3099="Organic","GOTS_Organic_raw",(IF($G3099="Responsible","GOTS_Responsible",(IF($G3099="No Attribute (Conventional)","GOTS_conventional",(IF($G3099="Recycled Pre/Post-Consumer","GOTS_pre_post",(IF($G3099="In-Conversion","GOTS_in_conversion",(IF($G3099="Sustainably Sourced","Sustainably_sourced",(IF($G3099="Recycled pre-consumer organic","GOTS_recycled_organic",""))))))))))))),IF($G3099="Organic","Organic",(IF($G3099="Responsible","Responsible",(IF($G3099="No Attribute (Conventional)","No_Attribute_Conventional",(IF($G3099="Recycled Pre/Post-Consumer","Recycled_Pre_Post_Consumer",(IF($G3099="In-Conversion","In_Conversion",(IF($G3099="Recycled Pre-Consumer","Recycled_Pre_Consumer",(IF($G3099="Recycled Post-Consumer","Recycled_Post_Consumer",(IF($G3099="Sustainably Sourced","Sustainably_sourced",(IF($G3099="Recycled pre-consumer organic","GOTS_recycled_organic","")))))))))))))))))),"")</f>
        <v/>
      </c>
      <c r="AE3099" t="e" cm="1">
        <f t="array" aca="1" ref="AE3099" ca="1">IF($I3099="",IF(INDIRECT("$F"&amp;$S3099)="","",IF(LEFT(INDIRECT("$F"&amp;$S3099),3)="GRS","GRS_RCS_RM",IF((LEFT(INDIRECT("$F"&amp;$S3099),3))="RCS","GRS_RCS_RM",IF(INDIRECT("$F"&amp;$S3099)="OCS (No Label)","OCS_Conversion_RM",IF(LEFT(INDIRECT("$F"&amp;$S3099),3)="OCS","OCS_RM",IF(RIGHT(INDIRECT("$F"&amp;$S3099),10)="conversion","GOTS_RM_conversion",IF((LEFT(INDIRECT("$F"&amp;$S3099),4))="GOTS","GOTS_RM","Responsible_RM"))))))),"DELETERM")</f>
        <v>#VALUE!</v>
      </c>
      <c r="AF3099" t="e" cm="1">
        <f t="array" aca="1" ref="AF3099" ca="1">IF($S3099="","",INDIRECT("$Z"&amp;$S3099))</f>
        <v>#VALUE!</v>
      </c>
      <c r="AG3099" t="str">
        <f t="shared" si="974"/>
        <v/>
      </c>
      <c r="AH3099" t="str" cm="1">
        <f t="array" aca="1" ref="AH3099" ca="1">IFERROR(INDIRECT("$ag"&amp;S3099),"")</f>
        <v/>
      </c>
      <c r="AI3099" t="e" cm="1">
        <f t="array" aca="1" ref="AI3099" ca="1">INDIRECT("O"&amp;S3099)</f>
        <v>#VALUE!</v>
      </c>
      <c r="AJ3099" t="str">
        <f t="shared" si="975"/>
        <v/>
      </c>
    </row>
    <row r="3100" spans="1:36" ht="16.5" customHeight="1">
      <c r="A3100" s="129"/>
      <c r="B3100" s="134"/>
      <c r="C3100" s="135"/>
      <c r="D3100" s="146"/>
      <c r="E3100" s="146"/>
      <c r="F3100" s="135"/>
      <c r="G3100" s="147"/>
      <c r="H3100" s="147"/>
      <c r="I3100" s="147"/>
      <c r="J3100" s="147"/>
      <c r="K3100" s="38"/>
      <c r="L3100" s="143"/>
      <c r="M3100" s="143"/>
      <c r="N3100" s="61"/>
      <c r="O3100" s="314"/>
      <c r="Q3100" t="str">
        <f t="shared" si="970"/>
        <v/>
      </c>
      <c r="S3100" t="e">
        <f t="shared" ca="1" si="979"/>
        <v>#VALUE!</v>
      </c>
      <c r="T3100" t="e">
        <f t="shared" ca="1" si="976"/>
        <v>#VALUE!</v>
      </c>
      <c r="U3100">
        <f t="shared" si="980"/>
        <v>3036</v>
      </c>
      <c r="V3100">
        <v>253.08333333335301</v>
      </c>
      <c r="W3100">
        <f t="shared" si="983"/>
        <v>253</v>
      </c>
      <c r="X3100" t="str" cm="1">
        <f t="array" aca="1" ref="X3100" ca="1">IFERROR(INDEX('PC&amp;PD'!$A$1:$AS$19,ROW('PC&amp;PD'!$A$19),MATCH(INDIRECT(T3100),'PC&amp;PD'!$A$1:$AS$1,0)),"")</f>
        <v/>
      </c>
      <c r="AA3100" t="str">
        <f t="shared" si="971"/>
        <v/>
      </c>
      <c r="AB3100" t="str">
        <f t="shared" si="972"/>
        <v/>
      </c>
      <c r="AC3100" t="e">
        <f t="shared" ca="1" si="973"/>
        <v>#VALUE!</v>
      </c>
      <c r="AD3100" t="str" cm="1">
        <f t="array" aca="1" ref="AD3100" ca="1">IFERROR(IF((LEFT(INDIRECT("$F"&amp;$S3100),4))="GOTS",IF($G3100="Organic","GOTS_Organic_raw",(IF($G3100="Responsible","GOTS_Responsible",(IF($G3100="No Attribute (Conventional)","GOTS_conventional",(IF($G3100="Recycled Pre/Post-Consumer","GOTS_pre_post",(IF($G3100="In-Conversion","GOTS_in_conversion",(IF($G3100="Sustainably Sourced","Sustainably_sourced",(IF($G3100="Recycled pre-consumer organic","GOTS_recycled_organic",""))))))))))))),IF($G3100="Organic","Organic",(IF($G3100="Responsible","Responsible",(IF($G3100="No Attribute (Conventional)","No_Attribute_Conventional",(IF($G3100="Recycled Pre/Post-Consumer","Recycled_Pre_Post_Consumer",(IF($G3100="In-Conversion","In_Conversion",(IF($G3100="Recycled Pre-Consumer","Recycled_Pre_Consumer",(IF($G3100="Recycled Post-Consumer","Recycled_Post_Consumer",(IF($G3100="Sustainably Sourced","Sustainably_sourced",(IF($G3100="Recycled pre-consumer organic","GOTS_recycled_organic","")))))))))))))))))),"")</f>
        <v/>
      </c>
      <c r="AE3100" t="e" cm="1">
        <f t="array" aca="1" ref="AE3100" ca="1">IF($I3100="",IF(INDIRECT("$F"&amp;$S3100)="","",IF(LEFT(INDIRECT("$F"&amp;$S3100),3)="GRS","GRS_RCS_RM",IF((LEFT(INDIRECT("$F"&amp;$S3100),3))="RCS","GRS_RCS_RM",IF(INDIRECT("$F"&amp;$S3100)="OCS (No Label)","OCS_Conversion_RM",IF(LEFT(INDIRECT("$F"&amp;$S3100),3)="OCS","OCS_RM",IF(RIGHT(INDIRECT("$F"&amp;$S3100),10)="conversion","GOTS_RM_conversion",IF((LEFT(INDIRECT("$F"&amp;$S3100),4))="GOTS","GOTS_RM","Responsible_RM"))))))),"DELETERM")</f>
        <v>#VALUE!</v>
      </c>
      <c r="AF3100" t="e" cm="1">
        <f t="array" aca="1" ref="AF3100" ca="1">IF($S3100="","",INDIRECT("$Z"&amp;$S3100))</f>
        <v>#VALUE!</v>
      </c>
      <c r="AG3100" t="str">
        <f t="shared" si="974"/>
        <v/>
      </c>
      <c r="AH3100" t="str" cm="1">
        <f t="array" aca="1" ref="AH3100" ca="1">IFERROR(INDIRECT("$ag"&amp;S3100),"")</f>
        <v/>
      </c>
      <c r="AI3100" t="e" cm="1">
        <f t="array" aca="1" ref="AI3100" ca="1">INDIRECT("O"&amp;S3100)</f>
        <v>#VALUE!</v>
      </c>
      <c r="AJ3100" t="str">
        <f t="shared" si="975"/>
        <v/>
      </c>
    </row>
    <row r="3101" spans="1:36" ht="16.5" customHeight="1">
      <c r="A3101" s="129"/>
      <c r="B3101" s="134"/>
      <c r="C3101" s="135"/>
      <c r="D3101" s="146"/>
      <c r="E3101" s="146"/>
      <c r="F3101" s="135"/>
      <c r="G3101" s="147"/>
      <c r="H3101" s="147"/>
      <c r="I3101" s="147"/>
      <c r="J3101" s="147"/>
      <c r="K3101" s="38"/>
      <c r="L3101" s="143"/>
      <c r="M3101" s="143"/>
      <c r="N3101" s="61"/>
      <c r="O3101" s="314"/>
      <c r="Q3101" t="str">
        <f t="shared" si="970"/>
        <v/>
      </c>
      <c r="S3101" t="e">
        <f t="shared" ca="1" si="979"/>
        <v>#VALUE!</v>
      </c>
      <c r="T3101" t="e">
        <f t="shared" ca="1" si="976"/>
        <v>#VALUE!</v>
      </c>
      <c r="U3101">
        <f t="shared" si="980"/>
        <v>3036</v>
      </c>
      <c r="V3101">
        <v>253.16666666668701</v>
      </c>
      <c r="W3101">
        <f t="shared" si="983"/>
        <v>253</v>
      </c>
      <c r="X3101" t="str" cm="1">
        <f t="array" aca="1" ref="X3101" ca="1">IFERROR(INDEX('PC&amp;PD'!$A$1:$AS$19,ROW('PC&amp;PD'!$A$19),MATCH(INDIRECT(T3101),'PC&amp;PD'!$A$1:$AS$1,0)),"")</f>
        <v/>
      </c>
      <c r="AA3101" t="str">
        <f t="shared" si="971"/>
        <v/>
      </c>
      <c r="AB3101" t="str">
        <f t="shared" si="972"/>
        <v/>
      </c>
      <c r="AC3101" t="e">
        <f t="shared" ca="1" si="973"/>
        <v>#VALUE!</v>
      </c>
      <c r="AD3101" t="str" cm="1">
        <f t="array" aca="1" ref="AD3101" ca="1">IFERROR(IF((LEFT(INDIRECT("$F"&amp;$S3101),4))="GOTS",IF($G3101="Organic","GOTS_Organic_raw",(IF($G3101="Responsible","GOTS_Responsible",(IF($G3101="No Attribute (Conventional)","GOTS_conventional",(IF($G3101="Recycled Pre/Post-Consumer","GOTS_pre_post",(IF($G3101="In-Conversion","GOTS_in_conversion",(IF($G3101="Sustainably Sourced","Sustainably_sourced",(IF($G3101="Recycled pre-consumer organic","GOTS_recycled_organic",""))))))))))))),IF($G3101="Organic","Organic",(IF($G3101="Responsible","Responsible",(IF($G3101="No Attribute (Conventional)","No_Attribute_Conventional",(IF($G3101="Recycled Pre/Post-Consumer","Recycled_Pre_Post_Consumer",(IF($G3101="In-Conversion","In_Conversion",(IF($G3101="Recycled Pre-Consumer","Recycled_Pre_Consumer",(IF($G3101="Recycled Post-Consumer","Recycled_Post_Consumer",(IF($G3101="Sustainably Sourced","Sustainably_sourced",(IF($G3101="Recycled pre-consumer organic","GOTS_recycled_organic","")))))))))))))))))),"")</f>
        <v/>
      </c>
      <c r="AE3101" t="e" cm="1">
        <f t="array" aca="1" ref="AE3101" ca="1">IF($I3101="",IF(INDIRECT("$F"&amp;$S3101)="","",IF(LEFT(INDIRECT("$F"&amp;$S3101),3)="GRS","GRS_RCS_RM",IF((LEFT(INDIRECT("$F"&amp;$S3101),3))="RCS","GRS_RCS_RM",IF(INDIRECT("$F"&amp;$S3101)="OCS (No Label)","OCS_Conversion_RM",IF(LEFT(INDIRECT("$F"&amp;$S3101),3)="OCS","OCS_RM",IF(RIGHT(INDIRECT("$F"&amp;$S3101),10)="conversion","GOTS_RM_conversion",IF((LEFT(INDIRECT("$F"&amp;$S3101),4))="GOTS","GOTS_RM","Responsible_RM"))))))),"DELETERM")</f>
        <v>#VALUE!</v>
      </c>
      <c r="AF3101" t="e" cm="1">
        <f t="array" aca="1" ref="AF3101" ca="1">IF($S3101="","",INDIRECT("$Z"&amp;$S3101))</f>
        <v>#VALUE!</v>
      </c>
      <c r="AG3101" t="str">
        <f t="shared" si="974"/>
        <v/>
      </c>
      <c r="AH3101" t="str" cm="1">
        <f t="array" aca="1" ref="AH3101" ca="1">IFERROR(INDIRECT("$ag"&amp;S3101),"")</f>
        <v/>
      </c>
      <c r="AI3101" t="e" cm="1">
        <f t="array" aca="1" ref="AI3101" ca="1">INDIRECT("O"&amp;S3101)</f>
        <v>#VALUE!</v>
      </c>
      <c r="AJ3101" t="str">
        <f t="shared" si="975"/>
        <v/>
      </c>
    </row>
    <row r="3102" spans="1:36" ht="16.5" customHeight="1">
      <c r="A3102" s="129"/>
      <c r="B3102" s="134"/>
      <c r="C3102" s="135"/>
      <c r="D3102" s="146"/>
      <c r="E3102" s="146"/>
      <c r="F3102" s="135"/>
      <c r="G3102" s="147"/>
      <c r="H3102" s="147"/>
      <c r="I3102" s="147"/>
      <c r="J3102" s="147"/>
      <c r="K3102" s="38"/>
      <c r="L3102" s="143"/>
      <c r="M3102" s="143"/>
      <c r="N3102" s="61"/>
      <c r="O3102" s="314"/>
      <c r="Q3102" t="str">
        <f t="shared" si="970"/>
        <v/>
      </c>
      <c r="S3102" t="e">
        <f t="shared" ca="1" si="979"/>
        <v>#VALUE!</v>
      </c>
      <c r="T3102" t="e">
        <f t="shared" ca="1" si="976"/>
        <v>#VALUE!</v>
      </c>
      <c r="U3102">
        <f t="shared" si="980"/>
        <v>3036</v>
      </c>
      <c r="V3102">
        <v>253.25000000002001</v>
      </c>
      <c r="W3102">
        <f t="shared" si="983"/>
        <v>253</v>
      </c>
      <c r="X3102" t="str" cm="1">
        <f t="array" aca="1" ref="X3102" ca="1">IFERROR(INDEX('PC&amp;PD'!$A$1:$AS$19,ROW('PC&amp;PD'!$A$19),MATCH(INDIRECT(T3102),'PC&amp;PD'!$A$1:$AS$1,0)),"")</f>
        <v/>
      </c>
      <c r="AA3102" t="str">
        <f t="shared" si="971"/>
        <v/>
      </c>
      <c r="AB3102" t="str">
        <f t="shared" si="972"/>
        <v/>
      </c>
      <c r="AC3102" t="e">
        <f t="shared" ca="1" si="973"/>
        <v>#VALUE!</v>
      </c>
      <c r="AD3102" t="str" cm="1">
        <f t="array" aca="1" ref="AD3102" ca="1">IFERROR(IF((LEFT(INDIRECT("$F"&amp;$S3102),4))="GOTS",IF($G3102="Organic","GOTS_Organic_raw",(IF($G3102="Responsible","GOTS_Responsible",(IF($G3102="No Attribute (Conventional)","GOTS_conventional",(IF($G3102="Recycled Pre/Post-Consumer","GOTS_pre_post",(IF($G3102="In-Conversion","GOTS_in_conversion",(IF($G3102="Sustainably Sourced","Sustainably_sourced",(IF($G3102="Recycled pre-consumer organic","GOTS_recycled_organic",""))))))))))))),IF($G3102="Organic","Organic",(IF($G3102="Responsible","Responsible",(IF($G3102="No Attribute (Conventional)","No_Attribute_Conventional",(IF($G3102="Recycled Pre/Post-Consumer","Recycled_Pre_Post_Consumer",(IF($G3102="In-Conversion","In_Conversion",(IF($G3102="Recycled Pre-Consumer","Recycled_Pre_Consumer",(IF($G3102="Recycled Post-Consumer","Recycled_Post_Consumer",(IF($G3102="Sustainably Sourced","Sustainably_sourced",(IF($G3102="Recycled pre-consumer organic","GOTS_recycled_organic","")))))))))))))))))),"")</f>
        <v/>
      </c>
      <c r="AE3102" t="e" cm="1">
        <f t="array" aca="1" ref="AE3102" ca="1">IF($I3102="",IF(INDIRECT("$F"&amp;$S3102)="","",IF(LEFT(INDIRECT("$F"&amp;$S3102),3)="GRS","GRS_RCS_RM",IF((LEFT(INDIRECT("$F"&amp;$S3102),3))="RCS","GRS_RCS_RM",IF(INDIRECT("$F"&amp;$S3102)="OCS (No Label)","OCS_Conversion_RM",IF(LEFT(INDIRECT("$F"&amp;$S3102),3)="OCS","OCS_RM",IF(RIGHT(INDIRECT("$F"&amp;$S3102),10)="conversion","GOTS_RM_conversion",IF((LEFT(INDIRECT("$F"&amp;$S3102),4))="GOTS","GOTS_RM","Responsible_RM"))))))),"DELETERM")</f>
        <v>#VALUE!</v>
      </c>
      <c r="AF3102" t="e" cm="1">
        <f t="array" aca="1" ref="AF3102" ca="1">IF($S3102="","",INDIRECT("$Z"&amp;$S3102))</f>
        <v>#VALUE!</v>
      </c>
      <c r="AG3102" t="str">
        <f t="shared" si="974"/>
        <v/>
      </c>
      <c r="AH3102" t="str" cm="1">
        <f t="array" aca="1" ref="AH3102" ca="1">IFERROR(INDIRECT("$ag"&amp;S3102),"")</f>
        <v/>
      </c>
      <c r="AI3102" t="e" cm="1">
        <f t="array" aca="1" ref="AI3102" ca="1">INDIRECT("O"&amp;S3102)</f>
        <v>#VALUE!</v>
      </c>
      <c r="AJ3102" t="str">
        <f t="shared" si="975"/>
        <v/>
      </c>
    </row>
    <row r="3103" spans="1:36" ht="16.5" customHeight="1">
      <c r="A3103" s="129"/>
      <c r="B3103" s="134"/>
      <c r="C3103" s="135"/>
      <c r="D3103" s="146"/>
      <c r="E3103" s="146"/>
      <c r="F3103" s="135"/>
      <c r="G3103" s="147"/>
      <c r="H3103" s="147"/>
      <c r="I3103" s="147"/>
      <c r="J3103" s="147"/>
      <c r="K3103" s="38"/>
      <c r="L3103" s="143"/>
      <c r="M3103" s="143"/>
      <c r="N3103" s="61"/>
      <c r="O3103" s="314"/>
      <c r="Q3103" t="str">
        <f t="shared" si="970"/>
        <v/>
      </c>
      <c r="S3103" t="e">
        <f t="shared" ca="1" si="979"/>
        <v>#VALUE!</v>
      </c>
      <c r="T3103" t="e">
        <f t="shared" ca="1" si="976"/>
        <v>#VALUE!</v>
      </c>
      <c r="U3103">
        <f t="shared" si="980"/>
        <v>3036</v>
      </c>
      <c r="V3103">
        <v>253.33333333335301</v>
      </c>
      <c r="W3103">
        <f t="shared" si="983"/>
        <v>253</v>
      </c>
      <c r="X3103" t="str" cm="1">
        <f t="array" aca="1" ref="X3103" ca="1">IFERROR(INDEX('PC&amp;PD'!$A$1:$AS$19,ROW('PC&amp;PD'!$A$19),MATCH(INDIRECT(T3103),'PC&amp;PD'!$A$1:$AS$1,0)),"")</f>
        <v/>
      </c>
      <c r="AA3103" t="str">
        <f t="shared" si="971"/>
        <v/>
      </c>
      <c r="AB3103" t="str">
        <f t="shared" si="972"/>
        <v/>
      </c>
      <c r="AC3103" t="e">
        <f t="shared" ca="1" si="973"/>
        <v>#VALUE!</v>
      </c>
      <c r="AD3103" t="str" cm="1">
        <f t="array" aca="1" ref="AD3103" ca="1">IFERROR(IF((LEFT(INDIRECT("$F"&amp;$S3103),4))="GOTS",IF($G3103="Organic","GOTS_Organic_raw",(IF($G3103="Responsible","GOTS_Responsible",(IF($G3103="No Attribute (Conventional)","GOTS_conventional",(IF($G3103="Recycled Pre/Post-Consumer","GOTS_pre_post",(IF($G3103="In-Conversion","GOTS_in_conversion",(IF($G3103="Sustainably Sourced","Sustainably_sourced",(IF($G3103="Recycled pre-consumer organic","GOTS_recycled_organic",""))))))))))))),IF($G3103="Organic","Organic",(IF($G3103="Responsible","Responsible",(IF($G3103="No Attribute (Conventional)","No_Attribute_Conventional",(IF($G3103="Recycled Pre/Post-Consumer","Recycled_Pre_Post_Consumer",(IF($G3103="In-Conversion","In_Conversion",(IF($G3103="Recycled Pre-Consumer","Recycled_Pre_Consumer",(IF($G3103="Recycled Post-Consumer","Recycled_Post_Consumer",(IF($G3103="Sustainably Sourced","Sustainably_sourced",(IF($G3103="Recycled pre-consumer organic","GOTS_recycled_organic","")))))))))))))))))),"")</f>
        <v/>
      </c>
      <c r="AE3103" t="e" cm="1">
        <f t="array" aca="1" ref="AE3103" ca="1">IF($I3103="",IF(INDIRECT("$F"&amp;$S3103)="","",IF(LEFT(INDIRECT("$F"&amp;$S3103),3)="GRS","GRS_RCS_RM",IF((LEFT(INDIRECT("$F"&amp;$S3103),3))="RCS","GRS_RCS_RM",IF(INDIRECT("$F"&amp;$S3103)="OCS (No Label)","OCS_Conversion_RM",IF(LEFT(INDIRECT("$F"&amp;$S3103),3)="OCS","OCS_RM",IF(RIGHT(INDIRECT("$F"&amp;$S3103),10)="conversion","GOTS_RM_conversion",IF((LEFT(INDIRECT("$F"&amp;$S3103),4))="GOTS","GOTS_RM","Responsible_RM"))))))),"DELETERM")</f>
        <v>#VALUE!</v>
      </c>
      <c r="AF3103" t="e" cm="1">
        <f t="array" aca="1" ref="AF3103" ca="1">IF($S3103="","",INDIRECT("$Z"&amp;$S3103))</f>
        <v>#VALUE!</v>
      </c>
      <c r="AG3103" t="str">
        <f t="shared" si="974"/>
        <v/>
      </c>
      <c r="AH3103" t="str" cm="1">
        <f t="array" aca="1" ref="AH3103" ca="1">IFERROR(INDIRECT("$ag"&amp;S3103),"")</f>
        <v/>
      </c>
      <c r="AI3103" t="e" cm="1">
        <f t="array" aca="1" ref="AI3103" ca="1">INDIRECT("O"&amp;S3103)</f>
        <v>#VALUE!</v>
      </c>
      <c r="AJ3103" t="str">
        <f t="shared" si="975"/>
        <v/>
      </c>
    </row>
    <row r="3104" spans="1:36" ht="16.5" customHeight="1">
      <c r="A3104" s="129"/>
      <c r="B3104" s="134"/>
      <c r="C3104" s="135"/>
      <c r="D3104" s="146"/>
      <c r="E3104" s="146"/>
      <c r="F3104" s="135"/>
      <c r="G3104" s="147"/>
      <c r="H3104" s="147"/>
      <c r="I3104" s="147"/>
      <c r="J3104" s="147"/>
      <c r="K3104" s="38"/>
      <c r="L3104" s="143"/>
      <c r="M3104" s="143"/>
      <c r="N3104" s="61"/>
      <c r="O3104" s="314"/>
      <c r="Q3104" t="str">
        <f t="shared" si="970"/>
        <v/>
      </c>
      <c r="S3104" t="e">
        <f t="shared" ca="1" si="979"/>
        <v>#VALUE!</v>
      </c>
      <c r="T3104" t="e">
        <f t="shared" ca="1" si="976"/>
        <v>#VALUE!</v>
      </c>
      <c r="U3104">
        <f t="shared" si="980"/>
        <v>3036</v>
      </c>
      <c r="V3104">
        <v>253.41666666668701</v>
      </c>
      <c r="W3104">
        <f t="shared" si="983"/>
        <v>253</v>
      </c>
      <c r="X3104" t="str" cm="1">
        <f t="array" aca="1" ref="X3104" ca="1">IFERROR(INDEX('PC&amp;PD'!$A$1:$AS$19,ROW('PC&amp;PD'!$A$19),MATCH(INDIRECT(T3104),'PC&amp;PD'!$A$1:$AS$1,0)),"")</f>
        <v/>
      </c>
      <c r="AA3104" t="str">
        <f t="shared" si="971"/>
        <v/>
      </c>
      <c r="AB3104" t="str">
        <f t="shared" si="972"/>
        <v/>
      </c>
      <c r="AC3104" t="e">
        <f t="shared" ca="1" si="973"/>
        <v>#VALUE!</v>
      </c>
      <c r="AD3104" t="str" cm="1">
        <f t="array" aca="1" ref="AD3104" ca="1">IFERROR(IF((LEFT(INDIRECT("$F"&amp;$S3104),4))="GOTS",IF($G3104="Organic","GOTS_Organic_raw",(IF($G3104="Responsible","GOTS_Responsible",(IF($G3104="No Attribute (Conventional)","GOTS_conventional",(IF($G3104="Recycled Pre/Post-Consumer","GOTS_pre_post",(IF($G3104="In-Conversion","GOTS_in_conversion",(IF($G3104="Sustainably Sourced","Sustainably_sourced",(IF($G3104="Recycled pre-consumer organic","GOTS_recycled_organic",""))))))))))))),IF($G3104="Organic","Organic",(IF($G3104="Responsible","Responsible",(IF($G3104="No Attribute (Conventional)","No_Attribute_Conventional",(IF($G3104="Recycled Pre/Post-Consumer","Recycled_Pre_Post_Consumer",(IF($G3104="In-Conversion","In_Conversion",(IF($G3104="Recycled Pre-Consumer","Recycled_Pre_Consumer",(IF($G3104="Recycled Post-Consumer","Recycled_Post_Consumer",(IF($G3104="Sustainably Sourced","Sustainably_sourced",(IF($G3104="Recycled pre-consumer organic","GOTS_recycled_organic","")))))))))))))))))),"")</f>
        <v/>
      </c>
      <c r="AE3104" t="e" cm="1">
        <f t="array" aca="1" ref="AE3104" ca="1">IF($I3104="",IF(INDIRECT("$F"&amp;$S3104)="","",IF(LEFT(INDIRECT("$F"&amp;$S3104),3)="GRS","GRS_RCS_RM",IF((LEFT(INDIRECT("$F"&amp;$S3104),3))="RCS","GRS_RCS_RM",IF(INDIRECT("$F"&amp;$S3104)="OCS (No Label)","OCS_Conversion_RM",IF(LEFT(INDIRECT("$F"&amp;$S3104),3)="OCS","OCS_RM",IF(RIGHT(INDIRECT("$F"&amp;$S3104),10)="conversion","GOTS_RM_conversion",IF((LEFT(INDIRECT("$F"&amp;$S3104),4))="GOTS","GOTS_RM","Responsible_RM"))))))),"DELETERM")</f>
        <v>#VALUE!</v>
      </c>
      <c r="AF3104" t="e" cm="1">
        <f t="array" aca="1" ref="AF3104" ca="1">IF($S3104="","",INDIRECT("$Z"&amp;$S3104))</f>
        <v>#VALUE!</v>
      </c>
      <c r="AG3104" t="str">
        <f t="shared" si="974"/>
        <v/>
      </c>
      <c r="AH3104" t="str" cm="1">
        <f t="array" aca="1" ref="AH3104" ca="1">IFERROR(INDIRECT("$ag"&amp;S3104),"")</f>
        <v/>
      </c>
      <c r="AI3104" t="e" cm="1">
        <f t="array" aca="1" ref="AI3104" ca="1">INDIRECT("O"&amp;S3104)</f>
        <v>#VALUE!</v>
      </c>
      <c r="AJ3104" t="str">
        <f t="shared" si="975"/>
        <v/>
      </c>
    </row>
    <row r="3105" spans="1:36" ht="16.5" customHeight="1">
      <c r="A3105" s="130"/>
      <c r="B3105" s="136"/>
      <c r="C3105" s="137"/>
      <c r="D3105" s="146"/>
      <c r="E3105" s="146"/>
      <c r="F3105" s="137"/>
      <c r="G3105" s="147"/>
      <c r="H3105" s="147"/>
      <c r="I3105" s="147"/>
      <c r="J3105" s="147"/>
      <c r="K3105" s="38"/>
      <c r="L3105" s="144"/>
      <c r="M3105" s="144"/>
      <c r="N3105" s="61"/>
      <c r="O3105" s="314"/>
      <c r="Q3105" t="str">
        <f t="shared" si="970"/>
        <v/>
      </c>
      <c r="S3105" t="e">
        <f t="shared" ca="1" si="979"/>
        <v>#VALUE!</v>
      </c>
      <c r="T3105" t="e">
        <f t="shared" ca="1" si="976"/>
        <v>#VALUE!</v>
      </c>
      <c r="U3105">
        <f t="shared" si="980"/>
        <v>3036</v>
      </c>
      <c r="V3105">
        <v>253.50000000002001</v>
      </c>
      <c r="W3105">
        <f t="shared" si="983"/>
        <v>253</v>
      </c>
      <c r="X3105" t="str" cm="1">
        <f t="array" aca="1" ref="X3105" ca="1">IFERROR(INDEX('PC&amp;PD'!$A$1:$AS$19,ROW('PC&amp;PD'!$A$19),MATCH(INDIRECT(T3105),'PC&amp;PD'!$A$1:$AS$1,0)),"")</f>
        <v/>
      </c>
      <c r="AA3105" t="str">
        <f t="shared" si="971"/>
        <v/>
      </c>
      <c r="AB3105" t="str">
        <f t="shared" si="972"/>
        <v/>
      </c>
      <c r="AC3105" t="e">
        <f t="shared" ca="1" si="973"/>
        <v>#VALUE!</v>
      </c>
      <c r="AD3105" t="str" cm="1">
        <f t="array" aca="1" ref="AD3105" ca="1">IFERROR(IF((LEFT(INDIRECT("$F"&amp;$S3105),4))="GOTS",IF($G3105="Organic","GOTS_Organic_raw",(IF($G3105="Responsible","GOTS_Responsible",(IF($G3105="No Attribute (Conventional)","GOTS_conventional",(IF($G3105="Recycled Pre/Post-Consumer","GOTS_pre_post",(IF($G3105="In-Conversion","GOTS_in_conversion",(IF($G3105="Sustainably Sourced","Sustainably_sourced",(IF($G3105="Recycled pre-consumer organic","GOTS_recycled_organic",""))))))))))))),IF($G3105="Organic","Organic",(IF($G3105="Responsible","Responsible",(IF($G3105="No Attribute (Conventional)","No_Attribute_Conventional",(IF($G3105="Recycled Pre/Post-Consumer","Recycled_Pre_Post_Consumer",(IF($G3105="In-Conversion","In_Conversion",(IF($G3105="Recycled Pre-Consumer","Recycled_Pre_Consumer",(IF($G3105="Recycled Post-Consumer","Recycled_Post_Consumer",(IF($G3105="Sustainably Sourced","Sustainably_sourced",(IF($G3105="Recycled pre-consumer organic","GOTS_recycled_organic","")))))))))))))))))),"")</f>
        <v/>
      </c>
      <c r="AE3105" t="e" cm="1">
        <f t="array" aca="1" ref="AE3105" ca="1">IF($I3105="",IF(INDIRECT("$F"&amp;$S3105)="","",IF(LEFT(INDIRECT("$F"&amp;$S3105),3)="GRS","GRS_RCS_RM",IF((LEFT(INDIRECT("$F"&amp;$S3105),3))="RCS","GRS_RCS_RM",IF(INDIRECT("$F"&amp;$S3105)="OCS (No Label)","OCS_Conversion_RM",IF(LEFT(INDIRECT("$F"&amp;$S3105),3)="OCS","OCS_RM",IF(RIGHT(INDIRECT("$F"&amp;$S3105),10)="conversion","GOTS_RM_conversion",IF((LEFT(INDIRECT("$F"&amp;$S3105),4))="GOTS","GOTS_RM","Responsible_RM"))))))),"DELETERM")</f>
        <v>#VALUE!</v>
      </c>
      <c r="AF3105" t="e" cm="1">
        <f t="array" aca="1" ref="AF3105" ca="1">IF($S3105="","",INDIRECT("$Z"&amp;$S3105))</f>
        <v>#VALUE!</v>
      </c>
      <c r="AG3105" t="str">
        <f t="shared" si="974"/>
        <v/>
      </c>
      <c r="AH3105" t="str" cm="1">
        <f t="array" aca="1" ref="AH3105" ca="1">IFERROR(INDIRECT("$ag"&amp;S3105),"")</f>
        <v/>
      </c>
      <c r="AI3105" t="e" cm="1">
        <f t="array" aca="1" ref="AI3105" ca="1">INDIRECT("O"&amp;S3105)</f>
        <v>#VALUE!</v>
      </c>
      <c r="AJ3105" t="str">
        <f t="shared" si="975"/>
        <v/>
      </c>
    </row>
    <row r="3106" spans="1:36" ht="16.5" customHeight="1">
      <c r="A3106" s="130"/>
      <c r="B3106" s="136"/>
      <c r="C3106" s="137"/>
      <c r="D3106" s="146"/>
      <c r="E3106" s="146"/>
      <c r="F3106" s="137"/>
      <c r="G3106" s="147"/>
      <c r="H3106" s="147"/>
      <c r="I3106" s="147"/>
      <c r="J3106" s="147"/>
      <c r="K3106" s="38"/>
      <c r="L3106" s="144"/>
      <c r="M3106" s="144"/>
      <c r="N3106" s="61"/>
      <c r="O3106" s="314"/>
      <c r="Q3106" t="str">
        <f t="shared" si="970"/>
        <v/>
      </c>
      <c r="S3106" t="e">
        <f t="shared" ca="1" si="979"/>
        <v>#VALUE!</v>
      </c>
      <c r="T3106" t="e">
        <f t="shared" ca="1" si="976"/>
        <v>#VALUE!</v>
      </c>
      <c r="U3106">
        <f t="shared" si="980"/>
        <v>3036</v>
      </c>
      <c r="V3106">
        <v>253.58333333335301</v>
      </c>
      <c r="W3106">
        <f t="shared" si="983"/>
        <v>253</v>
      </c>
      <c r="X3106" t="str" cm="1">
        <f t="array" aca="1" ref="X3106" ca="1">IFERROR(INDEX('PC&amp;PD'!$A$1:$AS$19,ROW('PC&amp;PD'!$A$19),MATCH(INDIRECT(T3106),'PC&amp;PD'!$A$1:$AS$1,0)),"")</f>
        <v/>
      </c>
      <c r="AA3106" t="str">
        <f t="shared" si="971"/>
        <v/>
      </c>
      <c r="AB3106" t="str">
        <f t="shared" si="972"/>
        <v/>
      </c>
      <c r="AC3106" t="e">
        <f t="shared" ca="1" si="973"/>
        <v>#VALUE!</v>
      </c>
      <c r="AD3106" t="str" cm="1">
        <f t="array" aca="1" ref="AD3106" ca="1">IFERROR(IF((LEFT(INDIRECT("$F"&amp;$S3106),4))="GOTS",IF($G3106="Organic","GOTS_Organic_raw",(IF($G3106="Responsible","GOTS_Responsible",(IF($G3106="No Attribute (Conventional)","GOTS_conventional",(IF($G3106="Recycled Pre/Post-Consumer","GOTS_pre_post",(IF($G3106="In-Conversion","GOTS_in_conversion",(IF($G3106="Sustainably Sourced","Sustainably_sourced",(IF($G3106="Recycled pre-consumer organic","GOTS_recycled_organic",""))))))))))))),IF($G3106="Organic","Organic",(IF($G3106="Responsible","Responsible",(IF($G3106="No Attribute (Conventional)","No_Attribute_Conventional",(IF($G3106="Recycled Pre/Post-Consumer","Recycled_Pre_Post_Consumer",(IF($G3106="In-Conversion","In_Conversion",(IF($G3106="Recycled Pre-Consumer","Recycled_Pre_Consumer",(IF($G3106="Recycled Post-Consumer","Recycled_Post_Consumer",(IF($G3106="Sustainably Sourced","Sustainably_sourced",(IF($G3106="Recycled pre-consumer organic","GOTS_recycled_organic","")))))))))))))))))),"")</f>
        <v/>
      </c>
      <c r="AE3106" t="e" cm="1">
        <f t="array" aca="1" ref="AE3106" ca="1">IF($I3106="",IF(INDIRECT("$F"&amp;$S3106)="","",IF(LEFT(INDIRECT("$F"&amp;$S3106),3)="GRS","GRS_RCS_RM",IF((LEFT(INDIRECT("$F"&amp;$S3106),3))="RCS","GRS_RCS_RM",IF(INDIRECT("$F"&amp;$S3106)="OCS (No Label)","OCS_Conversion_RM",IF(LEFT(INDIRECT("$F"&amp;$S3106),3)="OCS","OCS_RM",IF(RIGHT(INDIRECT("$F"&amp;$S3106),10)="conversion","GOTS_RM_conversion",IF((LEFT(INDIRECT("$F"&amp;$S3106),4))="GOTS","GOTS_RM","Responsible_RM"))))))),"DELETERM")</f>
        <v>#VALUE!</v>
      </c>
      <c r="AF3106" t="e" cm="1">
        <f t="array" aca="1" ref="AF3106" ca="1">IF($S3106="","",INDIRECT("$Z"&amp;$S3106))</f>
        <v>#VALUE!</v>
      </c>
      <c r="AG3106" t="str">
        <f t="shared" si="974"/>
        <v/>
      </c>
      <c r="AH3106" t="str" cm="1">
        <f t="array" aca="1" ref="AH3106" ca="1">IFERROR(INDIRECT("$ag"&amp;S3106),"")</f>
        <v/>
      </c>
      <c r="AI3106" t="e" cm="1">
        <f t="array" aca="1" ref="AI3106" ca="1">INDIRECT("O"&amp;S3106)</f>
        <v>#VALUE!</v>
      </c>
      <c r="AJ3106" t="str">
        <f t="shared" si="975"/>
        <v/>
      </c>
    </row>
    <row r="3107" spans="1:36" ht="16.5" customHeight="1">
      <c r="A3107" s="130"/>
      <c r="B3107" s="136"/>
      <c r="C3107" s="137"/>
      <c r="D3107" s="146"/>
      <c r="E3107" s="146"/>
      <c r="F3107" s="137"/>
      <c r="G3107" s="147"/>
      <c r="H3107" s="147"/>
      <c r="I3107" s="147"/>
      <c r="J3107" s="147"/>
      <c r="K3107" s="38"/>
      <c r="L3107" s="144"/>
      <c r="M3107" s="144"/>
      <c r="N3107" s="61"/>
      <c r="O3107" s="314"/>
      <c r="Q3107" t="str">
        <f t="shared" si="970"/>
        <v/>
      </c>
      <c r="S3107" t="e">
        <f t="shared" ca="1" si="979"/>
        <v>#VALUE!</v>
      </c>
      <c r="T3107" t="e">
        <f t="shared" ca="1" si="976"/>
        <v>#VALUE!</v>
      </c>
      <c r="U3107">
        <f t="shared" si="980"/>
        <v>3036</v>
      </c>
      <c r="V3107">
        <v>253.66666666668701</v>
      </c>
      <c r="W3107">
        <f t="shared" si="983"/>
        <v>253</v>
      </c>
      <c r="X3107" t="str" cm="1">
        <f t="array" aca="1" ref="X3107" ca="1">IFERROR(INDEX('PC&amp;PD'!$A$1:$AS$19,ROW('PC&amp;PD'!$A$19),MATCH(INDIRECT(T3107),'PC&amp;PD'!$A$1:$AS$1,0)),"")</f>
        <v/>
      </c>
      <c r="AA3107" t="str">
        <f t="shared" si="971"/>
        <v/>
      </c>
      <c r="AB3107" t="str">
        <f t="shared" si="972"/>
        <v/>
      </c>
      <c r="AC3107" t="e">
        <f t="shared" ca="1" si="973"/>
        <v>#VALUE!</v>
      </c>
      <c r="AD3107" t="str" cm="1">
        <f t="array" aca="1" ref="AD3107" ca="1">IFERROR(IF((LEFT(INDIRECT("$F"&amp;$S3107),4))="GOTS",IF($G3107="Organic","GOTS_Organic_raw",(IF($G3107="Responsible","GOTS_Responsible",(IF($G3107="No Attribute (Conventional)","GOTS_conventional",(IF($G3107="Recycled Pre/Post-Consumer","GOTS_pre_post",(IF($G3107="In-Conversion","GOTS_in_conversion",(IF($G3107="Sustainably Sourced","Sustainably_sourced",(IF($G3107="Recycled pre-consumer organic","GOTS_recycled_organic",""))))))))))))),IF($G3107="Organic","Organic",(IF($G3107="Responsible","Responsible",(IF($G3107="No Attribute (Conventional)","No_Attribute_Conventional",(IF($G3107="Recycled Pre/Post-Consumer","Recycled_Pre_Post_Consumer",(IF($G3107="In-Conversion","In_Conversion",(IF($G3107="Recycled Pre-Consumer","Recycled_Pre_Consumer",(IF($G3107="Recycled Post-Consumer","Recycled_Post_Consumer",(IF($G3107="Sustainably Sourced","Sustainably_sourced",(IF($G3107="Recycled pre-consumer organic","GOTS_recycled_organic","")))))))))))))))))),"")</f>
        <v/>
      </c>
      <c r="AE3107" t="e" cm="1">
        <f t="array" aca="1" ref="AE3107" ca="1">IF($I3107="",IF(INDIRECT("$F"&amp;$S3107)="","",IF(LEFT(INDIRECT("$F"&amp;$S3107),3)="GRS","GRS_RCS_RM",IF((LEFT(INDIRECT("$F"&amp;$S3107),3))="RCS","GRS_RCS_RM",IF(INDIRECT("$F"&amp;$S3107)="OCS (No Label)","OCS_Conversion_RM",IF(LEFT(INDIRECT("$F"&amp;$S3107),3)="OCS","OCS_RM",IF(RIGHT(INDIRECT("$F"&amp;$S3107),10)="conversion","GOTS_RM_conversion",IF((LEFT(INDIRECT("$F"&amp;$S3107),4))="GOTS","GOTS_RM","Responsible_RM"))))))),"DELETERM")</f>
        <v>#VALUE!</v>
      </c>
      <c r="AF3107" t="e" cm="1">
        <f t="array" aca="1" ref="AF3107" ca="1">IF($S3107="","",INDIRECT("$Z"&amp;$S3107))</f>
        <v>#VALUE!</v>
      </c>
      <c r="AG3107" t="str">
        <f t="shared" si="974"/>
        <v/>
      </c>
      <c r="AH3107" t="str" cm="1">
        <f t="array" aca="1" ref="AH3107" ca="1">IFERROR(INDIRECT("$ag"&amp;S3107),"")</f>
        <v/>
      </c>
      <c r="AI3107" t="e" cm="1">
        <f t="array" aca="1" ref="AI3107" ca="1">INDIRECT("O"&amp;S3107)</f>
        <v>#VALUE!</v>
      </c>
      <c r="AJ3107" t="str">
        <f t="shared" si="975"/>
        <v/>
      </c>
    </row>
    <row r="3108" spans="1:36" ht="16.5" customHeight="1">
      <c r="A3108" s="130"/>
      <c r="B3108" s="136"/>
      <c r="C3108" s="137"/>
      <c r="D3108" s="146"/>
      <c r="E3108" s="146"/>
      <c r="F3108" s="137"/>
      <c r="G3108" s="147"/>
      <c r="H3108" s="147"/>
      <c r="I3108" s="147"/>
      <c r="J3108" s="147"/>
      <c r="K3108" s="38"/>
      <c r="L3108" s="144"/>
      <c r="M3108" s="144"/>
      <c r="N3108" s="61"/>
      <c r="O3108" s="314"/>
      <c r="Q3108" t="str">
        <f t="shared" si="970"/>
        <v/>
      </c>
      <c r="S3108" t="e">
        <f t="shared" ca="1" si="979"/>
        <v>#VALUE!</v>
      </c>
      <c r="T3108" t="e">
        <f t="shared" ca="1" si="976"/>
        <v>#VALUE!</v>
      </c>
      <c r="U3108">
        <f t="shared" si="980"/>
        <v>3036</v>
      </c>
      <c r="V3108">
        <v>253.75000000002001</v>
      </c>
      <c r="W3108">
        <f t="shared" si="983"/>
        <v>253</v>
      </c>
      <c r="X3108" t="str" cm="1">
        <f t="array" aca="1" ref="X3108" ca="1">IFERROR(INDEX('PC&amp;PD'!$A$1:$AS$19,ROW('PC&amp;PD'!$A$19),MATCH(INDIRECT(T3108),'PC&amp;PD'!$A$1:$AS$1,0)),"")</f>
        <v/>
      </c>
      <c r="AA3108" t="str">
        <f t="shared" si="971"/>
        <v/>
      </c>
      <c r="AB3108" t="str">
        <f t="shared" si="972"/>
        <v/>
      </c>
      <c r="AC3108" t="e">
        <f t="shared" ca="1" si="973"/>
        <v>#VALUE!</v>
      </c>
      <c r="AD3108" t="str" cm="1">
        <f t="array" aca="1" ref="AD3108" ca="1">IFERROR(IF((LEFT(INDIRECT("$F"&amp;$S3108),4))="GOTS",IF($G3108="Organic","GOTS_Organic_raw",(IF($G3108="Responsible","GOTS_Responsible",(IF($G3108="No Attribute (Conventional)","GOTS_conventional",(IF($G3108="Recycled Pre/Post-Consumer","GOTS_pre_post",(IF($G3108="In-Conversion","GOTS_in_conversion",(IF($G3108="Sustainably Sourced","Sustainably_sourced",(IF($G3108="Recycled pre-consumer organic","GOTS_recycled_organic",""))))))))))))),IF($G3108="Organic","Organic",(IF($G3108="Responsible","Responsible",(IF($G3108="No Attribute (Conventional)","No_Attribute_Conventional",(IF($G3108="Recycled Pre/Post-Consumer","Recycled_Pre_Post_Consumer",(IF($G3108="In-Conversion","In_Conversion",(IF($G3108="Recycled Pre-Consumer","Recycled_Pre_Consumer",(IF($G3108="Recycled Post-Consumer","Recycled_Post_Consumer",(IF($G3108="Sustainably Sourced","Sustainably_sourced",(IF($G3108="Recycled pre-consumer organic","GOTS_recycled_organic","")))))))))))))))))),"")</f>
        <v/>
      </c>
      <c r="AE3108" t="e" cm="1">
        <f t="array" aca="1" ref="AE3108" ca="1">IF($I3108="",IF(INDIRECT("$F"&amp;$S3108)="","",IF(LEFT(INDIRECT("$F"&amp;$S3108),3)="GRS","GRS_RCS_RM",IF((LEFT(INDIRECT("$F"&amp;$S3108),3))="RCS","GRS_RCS_RM",IF(INDIRECT("$F"&amp;$S3108)="OCS (No Label)","OCS_Conversion_RM",IF(LEFT(INDIRECT("$F"&amp;$S3108),3)="OCS","OCS_RM",IF(RIGHT(INDIRECT("$F"&amp;$S3108),10)="conversion","GOTS_RM_conversion",IF((LEFT(INDIRECT("$F"&amp;$S3108),4))="GOTS","GOTS_RM","Responsible_RM"))))))),"DELETERM")</f>
        <v>#VALUE!</v>
      </c>
      <c r="AF3108" t="e" cm="1">
        <f t="array" aca="1" ref="AF3108" ca="1">IF($S3108="","",INDIRECT("$Z"&amp;$S3108))</f>
        <v>#VALUE!</v>
      </c>
      <c r="AG3108" t="str">
        <f t="shared" si="974"/>
        <v/>
      </c>
      <c r="AH3108" t="str" cm="1">
        <f t="array" aca="1" ref="AH3108" ca="1">IFERROR(INDIRECT("$ag"&amp;S3108),"")</f>
        <v/>
      </c>
      <c r="AI3108" t="e" cm="1">
        <f t="array" aca="1" ref="AI3108" ca="1">INDIRECT("O"&amp;S3108)</f>
        <v>#VALUE!</v>
      </c>
      <c r="AJ3108" t="str">
        <f t="shared" si="975"/>
        <v/>
      </c>
    </row>
    <row r="3109" spans="1:36" ht="16.5" customHeight="1">
      <c r="A3109" s="130"/>
      <c r="B3109" s="136"/>
      <c r="C3109" s="137"/>
      <c r="D3109" s="146"/>
      <c r="E3109" s="146"/>
      <c r="F3109" s="137"/>
      <c r="G3109" s="147"/>
      <c r="H3109" s="147"/>
      <c r="I3109" s="147"/>
      <c r="J3109" s="147"/>
      <c r="K3109" s="38"/>
      <c r="L3109" s="144"/>
      <c r="M3109" s="144"/>
      <c r="N3109" s="61"/>
      <c r="O3109" s="314"/>
      <c r="Q3109" t="str">
        <f t="shared" si="970"/>
        <v/>
      </c>
      <c r="S3109" t="e">
        <f t="shared" ca="1" si="979"/>
        <v>#VALUE!</v>
      </c>
      <c r="T3109" t="e">
        <f t="shared" ca="1" si="976"/>
        <v>#VALUE!</v>
      </c>
      <c r="U3109">
        <f t="shared" si="980"/>
        <v>3036</v>
      </c>
      <c r="V3109">
        <v>253.83333333335301</v>
      </c>
      <c r="W3109">
        <f t="shared" si="983"/>
        <v>253</v>
      </c>
      <c r="X3109" t="str" cm="1">
        <f t="array" aca="1" ref="X3109" ca="1">IFERROR(INDEX('PC&amp;PD'!$A$1:$AS$19,ROW('PC&amp;PD'!$A$19),MATCH(INDIRECT(T3109),'PC&amp;PD'!$A$1:$AS$1,0)),"")</f>
        <v/>
      </c>
      <c r="AA3109" t="str">
        <f t="shared" si="971"/>
        <v/>
      </c>
      <c r="AB3109" t="str">
        <f t="shared" si="972"/>
        <v/>
      </c>
      <c r="AC3109" t="e">
        <f t="shared" ca="1" si="973"/>
        <v>#VALUE!</v>
      </c>
      <c r="AD3109" t="str" cm="1">
        <f t="array" aca="1" ref="AD3109" ca="1">IFERROR(IF((LEFT(INDIRECT("$F"&amp;$S3109),4))="GOTS",IF($G3109="Organic","GOTS_Organic_raw",(IF($G3109="Responsible","GOTS_Responsible",(IF($G3109="No Attribute (Conventional)","GOTS_conventional",(IF($G3109="Recycled Pre/Post-Consumer","GOTS_pre_post",(IF($G3109="In-Conversion","GOTS_in_conversion",(IF($G3109="Sustainably Sourced","Sustainably_sourced",(IF($G3109="Recycled pre-consumer organic","GOTS_recycled_organic",""))))))))))))),IF($G3109="Organic","Organic",(IF($G3109="Responsible","Responsible",(IF($G3109="No Attribute (Conventional)","No_Attribute_Conventional",(IF($G3109="Recycled Pre/Post-Consumer","Recycled_Pre_Post_Consumer",(IF($G3109="In-Conversion","In_Conversion",(IF($G3109="Recycled Pre-Consumer","Recycled_Pre_Consumer",(IF($G3109="Recycled Post-Consumer","Recycled_Post_Consumer",(IF($G3109="Sustainably Sourced","Sustainably_sourced",(IF($G3109="Recycled pre-consumer organic","GOTS_recycled_organic","")))))))))))))))))),"")</f>
        <v/>
      </c>
      <c r="AE3109" t="e" cm="1">
        <f t="array" aca="1" ref="AE3109" ca="1">IF($I3109="",IF(INDIRECT("$F"&amp;$S3109)="","",IF(LEFT(INDIRECT("$F"&amp;$S3109),3)="GRS","GRS_RCS_RM",IF((LEFT(INDIRECT("$F"&amp;$S3109),3))="RCS","GRS_RCS_RM",IF(INDIRECT("$F"&amp;$S3109)="OCS (No Label)","OCS_Conversion_RM",IF(LEFT(INDIRECT("$F"&amp;$S3109),3)="OCS","OCS_RM",IF(RIGHT(INDIRECT("$F"&amp;$S3109),10)="conversion","GOTS_RM_conversion",IF((LEFT(INDIRECT("$F"&amp;$S3109),4))="GOTS","GOTS_RM","Responsible_RM"))))))),"DELETERM")</f>
        <v>#VALUE!</v>
      </c>
      <c r="AF3109" t="e" cm="1">
        <f t="array" aca="1" ref="AF3109" ca="1">IF($S3109="","",INDIRECT("$Z"&amp;$S3109))</f>
        <v>#VALUE!</v>
      </c>
      <c r="AG3109" t="str">
        <f t="shared" si="974"/>
        <v/>
      </c>
      <c r="AH3109" t="str" cm="1">
        <f t="array" aca="1" ref="AH3109" ca="1">IFERROR(INDIRECT("$ag"&amp;S3109),"")</f>
        <v/>
      </c>
      <c r="AI3109" t="e" cm="1">
        <f t="array" aca="1" ref="AI3109" ca="1">INDIRECT("O"&amp;S3109)</f>
        <v>#VALUE!</v>
      </c>
      <c r="AJ3109" t="str">
        <f t="shared" si="975"/>
        <v/>
      </c>
    </row>
    <row r="3110" spans="1:36" ht="16.5" customHeight="1" thickBot="1">
      <c r="A3110" s="131"/>
      <c r="B3110" s="138"/>
      <c r="C3110" s="139"/>
      <c r="D3110" s="148"/>
      <c r="E3110" s="148"/>
      <c r="F3110" s="139"/>
      <c r="G3110" s="149"/>
      <c r="H3110" s="149"/>
      <c r="I3110" s="149"/>
      <c r="J3110" s="149"/>
      <c r="K3110" s="39"/>
      <c r="L3110" s="145"/>
      <c r="M3110" s="145"/>
      <c r="N3110" s="62"/>
      <c r="O3110" s="315"/>
      <c r="Q3110" t="str">
        <f t="shared" si="970"/>
        <v/>
      </c>
      <c r="S3110" t="e">
        <f t="shared" ca="1" si="979"/>
        <v>#VALUE!</v>
      </c>
      <c r="T3110" t="e">
        <f t="shared" ca="1" si="976"/>
        <v>#VALUE!</v>
      </c>
      <c r="U3110">
        <f t="shared" si="980"/>
        <v>3036</v>
      </c>
      <c r="V3110">
        <v>253.91666666668701</v>
      </c>
      <c r="W3110">
        <f t="shared" si="983"/>
        <v>253</v>
      </c>
      <c r="X3110" t="str" cm="1">
        <f t="array" aca="1" ref="X3110" ca="1">IFERROR(INDEX('PC&amp;PD'!$A$1:$AS$19,ROW('PC&amp;PD'!$A$19),MATCH(INDIRECT(T3110),'PC&amp;PD'!$A$1:$AS$1,0)),"")</f>
        <v/>
      </c>
      <c r="AA3110" t="str">
        <f t="shared" si="971"/>
        <v/>
      </c>
      <c r="AB3110" t="str">
        <f t="shared" si="972"/>
        <v/>
      </c>
      <c r="AC3110" t="e">
        <f t="shared" ca="1" si="973"/>
        <v>#VALUE!</v>
      </c>
      <c r="AD3110" t="str" cm="1">
        <f t="array" aca="1" ref="AD3110" ca="1">IFERROR(IF((LEFT(INDIRECT("$F"&amp;$S3110),4))="GOTS",IF($G3110="Organic","GOTS_Organic_raw",(IF($G3110="Responsible","GOTS_Responsible",(IF($G3110="No Attribute (Conventional)","GOTS_conventional",(IF($G3110="Recycled Pre/Post-Consumer","GOTS_pre_post",(IF($G3110="In-Conversion","GOTS_in_conversion",(IF($G3110="Sustainably Sourced","Sustainably_sourced",(IF($G3110="Recycled pre-consumer organic","GOTS_recycled_organic",""))))))))))))),IF($G3110="Organic","Organic",(IF($G3110="Responsible","Responsible",(IF($G3110="No Attribute (Conventional)","No_Attribute_Conventional",(IF($G3110="Recycled Pre/Post-Consumer","Recycled_Pre_Post_Consumer",(IF($G3110="In-Conversion","In_Conversion",(IF($G3110="Recycled Pre-Consumer","Recycled_Pre_Consumer",(IF($G3110="Recycled Post-Consumer","Recycled_Post_Consumer",(IF($G3110="Sustainably Sourced","Sustainably_sourced",(IF($G3110="Recycled pre-consumer organic","GOTS_recycled_organic","")))))))))))))))))),"")</f>
        <v/>
      </c>
      <c r="AE3110" t="e" cm="1">
        <f t="array" aca="1" ref="AE3110" ca="1">IF($I3110="",IF(INDIRECT("$F"&amp;$S3110)="","",IF(LEFT(INDIRECT("$F"&amp;$S3110),3)="GRS","GRS_RCS_RM",IF((LEFT(INDIRECT("$F"&amp;$S3110),3))="RCS","GRS_RCS_RM",IF(INDIRECT("$F"&amp;$S3110)="OCS (No Label)","OCS_Conversion_RM",IF(LEFT(INDIRECT("$F"&amp;$S3110),3)="OCS","OCS_RM",IF(RIGHT(INDIRECT("$F"&amp;$S3110),10)="conversion","GOTS_RM_conversion",IF((LEFT(INDIRECT("$F"&amp;$S3110),4))="GOTS","GOTS_RM","Responsible_RM"))))))),"DELETERM")</f>
        <v>#VALUE!</v>
      </c>
      <c r="AF3110" t="e" cm="1">
        <f t="array" aca="1" ref="AF3110" ca="1">IF($S3110="","",INDIRECT("$Z"&amp;$S3110))</f>
        <v>#VALUE!</v>
      </c>
      <c r="AG3110" t="str">
        <f t="shared" si="974"/>
        <v/>
      </c>
      <c r="AH3110" t="str" cm="1">
        <f t="array" aca="1" ref="AH3110" ca="1">IFERROR(INDIRECT("$ag"&amp;S3110),"")</f>
        <v/>
      </c>
      <c r="AI3110" t="e" cm="1">
        <f t="array" aca="1" ref="AI3110" ca="1">INDIRECT("O"&amp;S3110)</f>
        <v>#VALUE!</v>
      </c>
      <c r="AJ3110" t="str">
        <f t="shared" si="975"/>
        <v/>
      </c>
    </row>
    <row r="3111" spans="1:36" ht="16.5" customHeight="1">
      <c r="A3111" s="128" t="str">
        <f>IF(B3111="","",COUNTA($B$63:$B3111))</f>
        <v/>
      </c>
      <c r="B3111" s="132"/>
      <c r="C3111" s="133"/>
      <c r="D3111" s="140"/>
      <c r="E3111" s="140"/>
      <c r="F3111" s="133"/>
      <c r="G3111" s="141"/>
      <c r="H3111" s="141"/>
      <c r="I3111" s="141"/>
      <c r="J3111" s="141"/>
      <c r="K3111" s="37"/>
      <c r="L3111" s="142" t="str">
        <f>IF(R3111="","",LEFT(R3111,LEN(R3111)-2))</f>
        <v/>
      </c>
      <c r="M3111" s="142"/>
      <c r="N3111" s="60"/>
      <c r="O3111" s="313"/>
      <c r="Q3111" t="str">
        <f t="shared" si="970"/>
        <v/>
      </c>
      <c r="R3111" t="str">
        <f t="shared" ref="R3111" si="986">CONCATENATE($Q3111,Q3112,Q3113,Q3114,Q3115,Q3116,$Q3117,$Q3118,$Q3119,$Q3120,$Q3121,$Q3122)</f>
        <v/>
      </c>
      <c r="S3111" t="e">
        <f t="shared" ca="1" si="979"/>
        <v>#VALUE!</v>
      </c>
      <c r="T3111" t="e">
        <f t="shared" ca="1" si="976"/>
        <v>#VALUE!</v>
      </c>
      <c r="U3111">
        <f t="shared" si="980"/>
        <v>3048</v>
      </c>
      <c r="V3111">
        <v>254.00000000002001</v>
      </c>
      <c r="W3111">
        <f t="shared" si="983"/>
        <v>254</v>
      </c>
      <c r="X3111" t="str" cm="1">
        <f t="array" aca="1" ref="X3111" ca="1">IFERROR(INDEX('PC&amp;PD'!$A$1:$AS$19,ROW('PC&amp;PD'!$A$19),MATCH(INDIRECT(T3111),'PC&amp;PD'!$A$1:$AS$1,0)),"")</f>
        <v/>
      </c>
      <c r="Z3111" t="str">
        <f t="shared" ref="Z3111" si="987">IFERROR(IF($F3111="OCS 100","OCS (OCS 100)",IF($F3111="OCS Blended","OCS (OCS Blended)",IF($F3111="OCS (No Label)","OCS (No Label)",IF($F3111="RCS 100","RCS (RCS 100)",IF($F3111="RCS Blended","RCS (RCS Blended)",IF($F3111="GRS","GRS (GRS)",IF($F3111="GRS (No Label)", "GRS (No Label)",IF($F3111="RDS","RDS (RDS)",IF($F3111="RWS","RWS (RWS)",IF($F3111="RAS","RAS (RAS)",IF($F3111="RMS","RMS (RMS)",IF($F3111="GOTS Organic","GOTS (Organic)",IF($F3111="GOTS Made with organic","GOTS (Made with Organic)",IF($F3111="GOTS Organic - in conversion","GOTS (Organic - In Conversion)",IF($F3111="GOTS Made with organic - in conversion","GOTS (Made with Organic - In Conversion)",""))))))))))))))),"")</f>
        <v/>
      </c>
      <c r="AA3111" t="str">
        <f t="shared" si="971"/>
        <v/>
      </c>
      <c r="AB3111" t="str">
        <f t="shared" si="972"/>
        <v/>
      </c>
      <c r="AC3111" t="e">
        <f t="shared" ca="1" si="973"/>
        <v>#VALUE!</v>
      </c>
      <c r="AD3111" t="str" cm="1">
        <f t="array" aca="1" ref="AD3111" ca="1">IFERROR(IF((LEFT(INDIRECT("$F"&amp;$S3111),4))="GOTS",IF($G3111="Organic","GOTS_Organic_raw",(IF($G3111="Responsible","GOTS_Responsible",(IF($G3111="No Attribute (Conventional)","GOTS_conventional",(IF($G3111="Recycled Pre/Post-Consumer","GOTS_pre_post",(IF($G3111="In-Conversion","GOTS_in_conversion",(IF($G3111="Sustainably Sourced","Sustainably_sourced",(IF($G3111="Recycled pre-consumer organic","GOTS_recycled_organic",""))))))))))))),IF($G3111="Organic","Organic",(IF($G3111="Responsible","Responsible",(IF($G3111="No Attribute (Conventional)","No_Attribute_Conventional",(IF($G3111="Recycled Pre/Post-Consumer","Recycled_Pre_Post_Consumer",(IF($G3111="In-Conversion","In_Conversion",(IF($G3111="Recycled Pre-Consumer","Recycled_Pre_Consumer",(IF($G3111="Recycled Post-Consumer","Recycled_Post_Consumer",(IF($G3111="Sustainably Sourced","Sustainably_sourced",(IF($G3111="Recycled pre-consumer organic","GOTS_recycled_organic","")))))))))))))))))),"")</f>
        <v/>
      </c>
      <c r="AE3111" t="e" cm="1">
        <f t="array" aca="1" ref="AE3111" ca="1">IF($I3111="",IF(INDIRECT("$F"&amp;$S3111)="","",IF(LEFT(INDIRECT("$F"&amp;$S3111),3)="GRS","GRS_RCS_RM",IF((LEFT(INDIRECT("$F"&amp;$S3111),3))="RCS","GRS_RCS_RM",IF(INDIRECT("$F"&amp;$S3111)="OCS (No Label)","OCS_Conversion_RM",IF(LEFT(INDIRECT("$F"&amp;$S3111),3)="OCS","OCS_RM",IF(RIGHT(INDIRECT("$F"&amp;$S3111),10)="conversion","GOTS_RM_conversion",IF((LEFT(INDIRECT("$F"&amp;$S3111),4))="GOTS","GOTS_RM","Responsible_RM"))))))),"DELETERM")</f>
        <v>#VALUE!</v>
      </c>
      <c r="AF3111" t="e" cm="1">
        <f t="array" aca="1" ref="AF3111" ca="1">IF($S3111="","",INDIRECT("$Z"&amp;$S3111))</f>
        <v>#VALUE!</v>
      </c>
      <c r="AG3111" t="str">
        <f t="shared" si="974"/>
        <v/>
      </c>
      <c r="AH3111" t="str" cm="1">
        <f t="array" aca="1" ref="AH3111" ca="1">IFERROR(INDIRECT("$ag"&amp;S3111),"")</f>
        <v/>
      </c>
      <c r="AI3111" t="e" cm="1">
        <f t="array" aca="1" ref="AI3111" ca="1">INDIRECT("O"&amp;S3111)</f>
        <v>#VALUE!</v>
      </c>
      <c r="AJ3111" t="str">
        <f t="shared" si="975"/>
        <v/>
      </c>
    </row>
    <row r="3112" spans="1:36" ht="16.5" customHeight="1">
      <c r="A3112" s="129"/>
      <c r="B3112" s="134"/>
      <c r="C3112" s="135"/>
      <c r="D3112" s="146"/>
      <c r="E3112" s="146"/>
      <c r="F3112" s="135"/>
      <c r="G3112" s="147"/>
      <c r="H3112" s="147"/>
      <c r="I3112" s="147"/>
      <c r="J3112" s="147"/>
      <c r="K3112" s="38"/>
      <c r="L3112" s="143"/>
      <c r="M3112" s="143"/>
      <c r="N3112" s="61"/>
      <c r="O3112" s="314"/>
      <c r="Q3112" t="str">
        <f t="shared" si="970"/>
        <v/>
      </c>
      <c r="S3112" t="e">
        <f t="shared" ca="1" si="979"/>
        <v>#VALUE!</v>
      </c>
      <c r="T3112" t="e">
        <f t="shared" ca="1" si="976"/>
        <v>#VALUE!</v>
      </c>
      <c r="U3112">
        <f t="shared" si="980"/>
        <v>3048</v>
      </c>
      <c r="V3112">
        <v>254.08333333335301</v>
      </c>
      <c r="W3112">
        <f t="shared" si="983"/>
        <v>254</v>
      </c>
      <c r="X3112" t="str" cm="1">
        <f t="array" aca="1" ref="X3112" ca="1">IFERROR(INDEX('PC&amp;PD'!$A$1:$AS$19,ROW('PC&amp;PD'!$A$19),MATCH(INDIRECT(T3112),'PC&amp;PD'!$A$1:$AS$1,0)),"")</f>
        <v/>
      </c>
      <c r="AA3112" t="str">
        <f t="shared" si="971"/>
        <v/>
      </c>
      <c r="AB3112" t="str">
        <f t="shared" si="972"/>
        <v/>
      </c>
      <c r="AC3112" t="e">
        <f t="shared" ca="1" si="973"/>
        <v>#VALUE!</v>
      </c>
      <c r="AD3112" t="str" cm="1">
        <f t="array" aca="1" ref="AD3112" ca="1">IFERROR(IF((LEFT(INDIRECT("$F"&amp;$S3112),4))="GOTS",IF($G3112="Organic","GOTS_Organic_raw",(IF($G3112="Responsible","GOTS_Responsible",(IF($G3112="No Attribute (Conventional)","GOTS_conventional",(IF($G3112="Recycled Pre/Post-Consumer","GOTS_pre_post",(IF($G3112="In-Conversion","GOTS_in_conversion",(IF($G3112="Sustainably Sourced","Sustainably_sourced",(IF($G3112="Recycled pre-consumer organic","GOTS_recycled_organic",""))))))))))))),IF($G3112="Organic","Organic",(IF($G3112="Responsible","Responsible",(IF($G3112="No Attribute (Conventional)","No_Attribute_Conventional",(IF($G3112="Recycled Pre/Post-Consumer","Recycled_Pre_Post_Consumer",(IF($G3112="In-Conversion","In_Conversion",(IF($G3112="Recycled Pre-Consumer","Recycled_Pre_Consumer",(IF($G3112="Recycled Post-Consumer","Recycled_Post_Consumer",(IF($G3112="Sustainably Sourced","Sustainably_sourced",(IF($G3112="Recycled pre-consumer organic","GOTS_recycled_organic","")))))))))))))))))),"")</f>
        <v/>
      </c>
      <c r="AE3112" t="e" cm="1">
        <f t="array" aca="1" ref="AE3112" ca="1">IF($I3112="",IF(INDIRECT("$F"&amp;$S3112)="","",IF(LEFT(INDIRECT("$F"&amp;$S3112),3)="GRS","GRS_RCS_RM",IF((LEFT(INDIRECT("$F"&amp;$S3112),3))="RCS","GRS_RCS_RM",IF(INDIRECT("$F"&amp;$S3112)="OCS (No Label)","OCS_Conversion_RM",IF(LEFT(INDIRECT("$F"&amp;$S3112),3)="OCS","OCS_RM",IF(RIGHT(INDIRECT("$F"&amp;$S3112),10)="conversion","GOTS_RM_conversion",IF((LEFT(INDIRECT("$F"&amp;$S3112),4))="GOTS","GOTS_RM","Responsible_RM"))))))),"DELETERM")</f>
        <v>#VALUE!</v>
      </c>
      <c r="AF3112" t="e" cm="1">
        <f t="array" aca="1" ref="AF3112" ca="1">IF($S3112="","",INDIRECT("$Z"&amp;$S3112))</f>
        <v>#VALUE!</v>
      </c>
      <c r="AG3112" t="str">
        <f t="shared" si="974"/>
        <v/>
      </c>
      <c r="AH3112" t="str" cm="1">
        <f t="array" aca="1" ref="AH3112" ca="1">IFERROR(INDIRECT("$ag"&amp;S3112),"")</f>
        <v/>
      </c>
      <c r="AI3112" t="e" cm="1">
        <f t="array" aca="1" ref="AI3112" ca="1">INDIRECT("O"&amp;S3112)</f>
        <v>#VALUE!</v>
      </c>
      <c r="AJ3112" t="str">
        <f t="shared" si="975"/>
        <v/>
      </c>
    </row>
    <row r="3113" spans="1:36" ht="16.5" customHeight="1">
      <c r="A3113" s="129"/>
      <c r="B3113" s="134"/>
      <c r="C3113" s="135"/>
      <c r="D3113" s="146"/>
      <c r="E3113" s="146"/>
      <c r="F3113" s="135"/>
      <c r="G3113" s="147"/>
      <c r="H3113" s="147"/>
      <c r="I3113" s="147"/>
      <c r="J3113" s="147"/>
      <c r="K3113" s="38"/>
      <c r="L3113" s="143"/>
      <c r="M3113" s="143"/>
      <c r="N3113" s="61"/>
      <c r="O3113" s="314"/>
      <c r="Q3113" t="str">
        <f t="shared" si="970"/>
        <v/>
      </c>
      <c r="S3113" t="e">
        <f t="shared" ca="1" si="979"/>
        <v>#VALUE!</v>
      </c>
      <c r="T3113" t="e">
        <f t="shared" ca="1" si="976"/>
        <v>#VALUE!</v>
      </c>
      <c r="U3113">
        <f t="shared" si="980"/>
        <v>3048</v>
      </c>
      <c r="V3113">
        <v>254.16666666668701</v>
      </c>
      <c r="W3113">
        <f t="shared" si="983"/>
        <v>254</v>
      </c>
      <c r="X3113" t="str" cm="1">
        <f t="array" aca="1" ref="X3113" ca="1">IFERROR(INDEX('PC&amp;PD'!$A$1:$AS$19,ROW('PC&amp;PD'!$A$19),MATCH(INDIRECT(T3113),'PC&amp;PD'!$A$1:$AS$1,0)),"")</f>
        <v/>
      </c>
      <c r="AA3113" t="str">
        <f t="shared" si="971"/>
        <v/>
      </c>
      <c r="AB3113" t="str">
        <f t="shared" si="972"/>
        <v/>
      </c>
      <c r="AC3113" t="e">
        <f t="shared" ca="1" si="973"/>
        <v>#VALUE!</v>
      </c>
      <c r="AD3113" t="str" cm="1">
        <f t="array" aca="1" ref="AD3113" ca="1">IFERROR(IF((LEFT(INDIRECT("$F"&amp;$S3113),4))="GOTS",IF($G3113="Organic","GOTS_Organic_raw",(IF($G3113="Responsible","GOTS_Responsible",(IF($G3113="No Attribute (Conventional)","GOTS_conventional",(IF($G3113="Recycled Pre/Post-Consumer","GOTS_pre_post",(IF($G3113="In-Conversion","GOTS_in_conversion",(IF($G3113="Sustainably Sourced","Sustainably_sourced",(IF($G3113="Recycled pre-consumer organic","GOTS_recycled_organic",""))))))))))))),IF($G3113="Organic","Organic",(IF($G3113="Responsible","Responsible",(IF($G3113="No Attribute (Conventional)","No_Attribute_Conventional",(IF($G3113="Recycled Pre/Post-Consumer","Recycled_Pre_Post_Consumer",(IF($G3113="In-Conversion","In_Conversion",(IF($G3113="Recycled Pre-Consumer","Recycled_Pre_Consumer",(IF($G3113="Recycled Post-Consumer","Recycled_Post_Consumer",(IF($G3113="Sustainably Sourced","Sustainably_sourced",(IF($G3113="Recycled pre-consumer organic","GOTS_recycled_organic","")))))))))))))))))),"")</f>
        <v/>
      </c>
      <c r="AE3113" t="e" cm="1">
        <f t="array" aca="1" ref="AE3113" ca="1">IF($I3113="",IF(INDIRECT("$F"&amp;$S3113)="","",IF(LEFT(INDIRECT("$F"&amp;$S3113),3)="GRS","GRS_RCS_RM",IF((LEFT(INDIRECT("$F"&amp;$S3113),3))="RCS","GRS_RCS_RM",IF(INDIRECT("$F"&amp;$S3113)="OCS (No Label)","OCS_Conversion_RM",IF(LEFT(INDIRECT("$F"&amp;$S3113),3)="OCS","OCS_RM",IF(RIGHT(INDIRECT("$F"&amp;$S3113),10)="conversion","GOTS_RM_conversion",IF((LEFT(INDIRECT("$F"&amp;$S3113),4))="GOTS","GOTS_RM","Responsible_RM"))))))),"DELETERM")</f>
        <v>#VALUE!</v>
      </c>
      <c r="AF3113" t="e" cm="1">
        <f t="array" aca="1" ref="AF3113" ca="1">IF($S3113="","",INDIRECT("$Z"&amp;$S3113))</f>
        <v>#VALUE!</v>
      </c>
      <c r="AG3113" t="str">
        <f t="shared" si="974"/>
        <v/>
      </c>
      <c r="AH3113" t="str" cm="1">
        <f t="array" aca="1" ref="AH3113" ca="1">IFERROR(INDIRECT("$ag"&amp;S3113),"")</f>
        <v/>
      </c>
      <c r="AI3113" t="e" cm="1">
        <f t="array" aca="1" ref="AI3113" ca="1">INDIRECT("O"&amp;S3113)</f>
        <v>#VALUE!</v>
      </c>
      <c r="AJ3113" t="str">
        <f t="shared" si="975"/>
        <v/>
      </c>
    </row>
    <row r="3114" spans="1:36" ht="16.5" customHeight="1">
      <c r="A3114" s="129"/>
      <c r="B3114" s="134"/>
      <c r="C3114" s="135"/>
      <c r="D3114" s="146"/>
      <c r="E3114" s="146"/>
      <c r="F3114" s="135"/>
      <c r="G3114" s="147"/>
      <c r="H3114" s="147"/>
      <c r="I3114" s="147"/>
      <c r="J3114" s="147"/>
      <c r="K3114" s="38"/>
      <c r="L3114" s="143"/>
      <c r="M3114" s="143"/>
      <c r="N3114" s="61"/>
      <c r="O3114" s="314"/>
      <c r="Q3114" t="str">
        <f t="shared" si="970"/>
        <v/>
      </c>
      <c r="S3114" t="e">
        <f t="shared" ca="1" si="979"/>
        <v>#VALUE!</v>
      </c>
      <c r="T3114" t="e">
        <f t="shared" ca="1" si="976"/>
        <v>#VALUE!</v>
      </c>
      <c r="U3114">
        <f t="shared" si="980"/>
        <v>3048</v>
      </c>
      <c r="V3114">
        <v>254.25000000002001</v>
      </c>
      <c r="W3114">
        <f t="shared" si="983"/>
        <v>254</v>
      </c>
      <c r="X3114" t="str" cm="1">
        <f t="array" aca="1" ref="X3114" ca="1">IFERROR(INDEX('PC&amp;PD'!$A$1:$AS$19,ROW('PC&amp;PD'!$A$19),MATCH(INDIRECT(T3114),'PC&amp;PD'!$A$1:$AS$1,0)),"")</f>
        <v/>
      </c>
      <c r="AA3114" t="str">
        <f t="shared" si="971"/>
        <v/>
      </c>
      <c r="AB3114" t="str">
        <f t="shared" si="972"/>
        <v/>
      </c>
      <c r="AC3114" t="e">
        <f t="shared" ca="1" si="973"/>
        <v>#VALUE!</v>
      </c>
      <c r="AD3114" t="str" cm="1">
        <f t="array" aca="1" ref="AD3114" ca="1">IFERROR(IF((LEFT(INDIRECT("$F"&amp;$S3114),4))="GOTS",IF($G3114="Organic","GOTS_Organic_raw",(IF($G3114="Responsible","GOTS_Responsible",(IF($G3114="No Attribute (Conventional)","GOTS_conventional",(IF($G3114="Recycled Pre/Post-Consumer","GOTS_pre_post",(IF($G3114="In-Conversion","GOTS_in_conversion",(IF($G3114="Sustainably Sourced","Sustainably_sourced",(IF($G3114="Recycled pre-consumer organic","GOTS_recycled_organic",""))))))))))))),IF($G3114="Organic","Organic",(IF($G3114="Responsible","Responsible",(IF($G3114="No Attribute (Conventional)","No_Attribute_Conventional",(IF($G3114="Recycled Pre/Post-Consumer","Recycled_Pre_Post_Consumer",(IF($G3114="In-Conversion","In_Conversion",(IF($G3114="Recycled Pre-Consumer","Recycled_Pre_Consumer",(IF($G3114="Recycled Post-Consumer","Recycled_Post_Consumer",(IF($G3114="Sustainably Sourced","Sustainably_sourced",(IF($G3114="Recycled pre-consumer organic","GOTS_recycled_organic","")))))))))))))))))),"")</f>
        <v/>
      </c>
      <c r="AE3114" t="e" cm="1">
        <f t="array" aca="1" ref="AE3114" ca="1">IF($I3114="",IF(INDIRECT("$F"&amp;$S3114)="","",IF(LEFT(INDIRECT("$F"&amp;$S3114),3)="GRS","GRS_RCS_RM",IF((LEFT(INDIRECT("$F"&amp;$S3114),3))="RCS","GRS_RCS_RM",IF(INDIRECT("$F"&amp;$S3114)="OCS (No Label)","OCS_Conversion_RM",IF(LEFT(INDIRECT("$F"&amp;$S3114),3)="OCS","OCS_RM",IF(RIGHT(INDIRECT("$F"&amp;$S3114),10)="conversion","GOTS_RM_conversion",IF((LEFT(INDIRECT("$F"&amp;$S3114),4))="GOTS","GOTS_RM","Responsible_RM"))))))),"DELETERM")</f>
        <v>#VALUE!</v>
      </c>
      <c r="AF3114" t="e" cm="1">
        <f t="array" aca="1" ref="AF3114" ca="1">IF($S3114="","",INDIRECT("$Z"&amp;$S3114))</f>
        <v>#VALUE!</v>
      </c>
      <c r="AG3114" t="str">
        <f t="shared" si="974"/>
        <v/>
      </c>
      <c r="AH3114" t="str" cm="1">
        <f t="array" aca="1" ref="AH3114" ca="1">IFERROR(INDIRECT("$ag"&amp;S3114),"")</f>
        <v/>
      </c>
      <c r="AI3114" t="e" cm="1">
        <f t="array" aca="1" ref="AI3114" ca="1">INDIRECT("O"&amp;S3114)</f>
        <v>#VALUE!</v>
      </c>
      <c r="AJ3114" t="str">
        <f t="shared" si="975"/>
        <v/>
      </c>
    </row>
    <row r="3115" spans="1:36" ht="16.5" customHeight="1">
      <c r="A3115" s="129"/>
      <c r="B3115" s="134"/>
      <c r="C3115" s="135"/>
      <c r="D3115" s="146"/>
      <c r="E3115" s="146"/>
      <c r="F3115" s="135"/>
      <c r="G3115" s="147"/>
      <c r="H3115" s="147"/>
      <c r="I3115" s="147"/>
      <c r="J3115" s="147"/>
      <c r="K3115" s="38"/>
      <c r="L3115" s="143"/>
      <c r="M3115" s="143"/>
      <c r="N3115" s="61"/>
      <c r="O3115" s="314"/>
      <c r="Q3115" t="str">
        <f t="shared" si="970"/>
        <v/>
      </c>
      <c r="S3115" t="e">
        <f t="shared" ca="1" si="979"/>
        <v>#VALUE!</v>
      </c>
      <c r="T3115" t="e">
        <f t="shared" ca="1" si="976"/>
        <v>#VALUE!</v>
      </c>
      <c r="U3115">
        <f t="shared" si="980"/>
        <v>3048</v>
      </c>
      <c r="V3115">
        <v>254.33333333335301</v>
      </c>
      <c r="W3115">
        <f t="shared" si="983"/>
        <v>254</v>
      </c>
      <c r="X3115" t="str" cm="1">
        <f t="array" aca="1" ref="X3115" ca="1">IFERROR(INDEX('PC&amp;PD'!$A$1:$AS$19,ROW('PC&amp;PD'!$A$19),MATCH(INDIRECT(T3115),'PC&amp;PD'!$A$1:$AS$1,0)),"")</f>
        <v/>
      </c>
      <c r="AA3115" t="str">
        <f t="shared" si="971"/>
        <v/>
      </c>
      <c r="AB3115" t="str">
        <f t="shared" si="972"/>
        <v/>
      </c>
      <c r="AC3115" t="e">
        <f t="shared" ca="1" si="973"/>
        <v>#VALUE!</v>
      </c>
      <c r="AD3115" t="str" cm="1">
        <f t="array" aca="1" ref="AD3115" ca="1">IFERROR(IF((LEFT(INDIRECT("$F"&amp;$S3115),4))="GOTS",IF($G3115="Organic","GOTS_Organic_raw",(IF($G3115="Responsible","GOTS_Responsible",(IF($G3115="No Attribute (Conventional)","GOTS_conventional",(IF($G3115="Recycled Pre/Post-Consumer","GOTS_pre_post",(IF($G3115="In-Conversion","GOTS_in_conversion",(IF($G3115="Sustainably Sourced","Sustainably_sourced",(IF($G3115="Recycled pre-consumer organic","GOTS_recycled_organic",""))))))))))))),IF($G3115="Organic","Organic",(IF($G3115="Responsible","Responsible",(IF($G3115="No Attribute (Conventional)","No_Attribute_Conventional",(IF($G3115="Recycled Pre/Post-Consumer","Recycled_Pre_Post_Consumer",(IF($G3115="In-Conversion","In_Conversion",(IF($G3115="Recycled Pre-Consumer","Recycled_Pre_Consumer",(IF($G3115="Recycled Post-Consumer","Recycled_Post_Consumer",(IF($G3115="Sustainably Sourced","Sustainably_sourced",(IF($G3115="Recycled pre-consumer organic","GOTS_recycled_organic","")))))))))))))))))),"")</f>
        <v/>
      </c>
      <c r="AE3115" t="e" cm="1">
        <f t="array" aca="1" ref="AE3115" ca="1">IF($I3115="",IF(INDIRECT("$F"&amp;$S3115)="","",IF(LEFT(INDIRECT("$F"&amp;$S3115),3)="GRS","GRS_RCS_RM",IF((LEFT(INDIRECT("$F"&amp;$S3115),3))="RCS","GRS_RCS_RM",IF(INDIRECT("$F"&amp;$S3115)="OCS (No Label)","OCS_Conversion_RM",IF(LEFT(INDIRECT("$F"&amp;$S3115),3)="OCS","OCS_RM",IF(RIGHT(INDIRECT("$F"&amp;$S3115),10)="conversion","GOTS_RM_conversion",IF((LEFT(INDIRECT("$F"&amp;$S3115),4))="GOTS","GOTS_RM","Responsible_RM"))))))),"DELETERM")</f>
        <v>#VALUE!</v>
      </c>
      <c r="AF3115" t="e" cm="1">
        <f t="array" aca="1" ref="AF3115" ca="1">IF($S3115="","",INDIRECT("$Z"&amp;$S3115))</f>
        <v>#VALUE!</v>
      </c>
      <c r="AG3115" t="str">
        <f t="shared" si="974"/>
        <v/>
      </c>
      <c r="AH3115" t="str" cm="1">
        <f t="array" aca="1" ref="AH3115" ca="1">IFERROR(INDIRECT("$ag"&amp;S3115),"")</f>
        <v/>
      </c>
      <c r="AI3115" t="e" cm="1">
        <f t="array" aca="1" ref="AI3115" ca="1">INDIRECT("O"&amp;S3115)</f>
        <v>#VALUE!</v>
      </c>
      <c r="AJ3115" t="str">
        <f t="shared" si="975"/>
        <v/>
      </c>
    </row>
    <row r="3116" spans="1:36" ht="16.5" customHeight="1">
      <c r="A3116" s="129"/>
      <c r="B3116" s="134"/>
      <c r="C3116" s="135"/>
      <c r="D3116" s="146"/>
      <c r="E3116" s="146"/>
      <c r="F3116" s="135"/>
      <c r="G3116" s="147"/>
      <c r="H3116" s="147"/>
      <c r="I3116" s="147"/>
      <c r="J3116" s="147"/>
      <c r="K3116" s="38"/>
      <c r="L3116" s="143"/>
      <c r="M3116" s="143"/>
      <c r="N3116" s="61"/>
      <c r="O3116" s="314"/>
      <c r="Q3116" t="str">
        <f t="shared" si="970"/>
        <v/>
      </c>
      <c r="S3116" t="e">
        <f t="shared" ca="1" si="979"/>
        <v>#VALUE!</v>
      </c>
      <c r="T3116" t="e">
        <f t="shared" ca="1" si="976"/>
        <v>#VALUE!</v>
      </c>
      <c r="U3116">
        <f t="shared" si="980"/>
        <v>3048</v>
      </c>
      <c r="V3116">
        <v>254.41666666668701</v>
      </c>
      <c r="W3116">
        <f t="shared" si="983"/>
        <v>254</v>
      </c>
      <c r="X3116" t="str" cm="1">
        <f t="array" aca="1" ref="X3116" ca="1">IFERROR(INDEX('PC&amp;PD'!$A$1:$AS$19,ROW('PC&amp;PD'!$A$19),MATCH(INDIRECT(T3116),'PC&amp;PD'!$A$1:$AS$1,0)),"")</f>
        <v/>
      </c>
      <c r="AA3116" t="str">
        <f t="shared" si="971"/>
        <v/>
      </c>
      <c r="AB3116" t="str">
        <f t="shared" si="972"/>
        <v/>
      </c>
      <c r="AC3116" t="e">
        <f t="shared" ca="1" si="973"/>
        <v>#VALUE!</v>
      </c>
      <c r="AD3116" t="str" cm="1">
        <f t="array" aca="1" ref="AD3116" ca="1">IFERROR(IF((LEFT(INDIRECT("$F"&amp;$S3116),4))="GOTS",IF($G3116="Organic","GOTS_Organic_raw",(IF($G3116="Responsible","GOTS_Responsible",(IF($G3116="No Attribute (Conventional)","GOTS_conventional",(IF($G3116="Recycled Pre/Post-Consumer","GOTS_pre_post",(IF($G3116="In-Conversion","GOTS_in_conversion",(IF($G3116="Sustainably Sourced","Sustainably_sourced",(IF($G3116="Recycled pre-consumer organic","GOTS_recycled_organic",""))))))))))))),IF($G3116="Organic","Organic",(IF($G3116="Responsible","Responsible",(IF($G3116="No Attribute (Conventional)","No_Attribute_Conventional",(IF($G3116="Recycled Pre/Post-Consumer","Recycled_Pre_Post_Consumer",(IF($G3116="In-Conversion","In_Conversion",(IF($G3116="Recycled Pre-Consumer","Recycled_Pre_Consumer",(IF($G3116="Recycled Post-Consumer","Recycled_Post_Consumer",(IF($G3116="Sustainably Sourced","Sustainably_sourced",(IF($G3116="Recycled pre-consumer organic","GOTS_recycled_organic","")))))))))))))))))),"")</f>
        <v/>
      </c>
      <c r="AE3116" t="e" cm="1">
        <f t="array" aca="1" ref="AE3116" ca="1">IF($I3116="",IF(INDIRECT("$F"&amp;$S3116)="","",IF(LEFT(INDIRECT("$F"&amp;$S3116),3)="GRS","GRS_RCS_RM",IF((LEFT(INDIRECT("$F"&amp;$S3116),3))="RCS","GRS_RCS_RM",IF(INDIRECT("$F"&amp;$S3116)="OCS (No Label)","OCS_Conversion_RM",IF(LEFT(INDIRECT("$F"&amp;$S3116),3)="OCS","OCS_RM",IF(RIGHT(INDIRECT("$F"&amp;$S3116),10)="conversion","GOTS_RM_conversion",IF((LEFT(INDIRECT("$F"&amp;$S3116),4))="GOTS","GOTS_RM","Responsible_RM"))))))),"DELETERM")</f>
        <v>#VALUE!</v>
      </c>
      <c r="AF3116" t="e" cm="1">
        <f t="array" aca="1" ref="AF3116" ca="1">IF($S3116="","",INDIRECT("$Z"&amp;$S3116))</f>
        <v>#VALUE!</v>
      </c>
      <c r="AG3116" t="str">
        <f t="shared" si="974"/>
        <v/>
      </c>
      <c r="AH3116" t="str" cm="1">
        <f t="array" aca="1" ref="AH3116" ca="1">IFERROR(INDIRECT("$ag"&amp;S3116),"")</f>
        <v/>
      </c>
      <c r="AI3116" t="e" cm="1">
        <f t="array" aca="1" ref="AI3116" ca="1">INDIRECT("O"&amp;S3116)</f>
        <v>#VALUE!</v>
      </c>
      <c r="AJ3116" t="str">
        <f t="shared" si="975"/>
        <v/>
      </c>
    </row>
    <row r="3117" spans="1:36" ht="16.5" customHeight="1">
      <c r="A3117" s="130"/>
      <c r="B3117" s="136"/>
      <c r="C3117" s="137"/>
      <c r="D3117" s="146"/>
      <c r="E3117" s="146"/>
      <c r="F3117" s="137"/>
      <c r="G3117" s="147"/>
      <c r="H3117" s="147"/>
      <c r="I3117" s="147"/>
      <c r="J3117" s="147"/>
      <c r="K3117" s="38"/>
      <c r="L3117" s="144"/>
      <c r="M3117" s="144"/>
      <c r="N3117" s="61"/>
      <c r="O3117" s="314"/>
      <c r="Q3117" t="str">
        <f t="shared" si="970"/>
        <v/>
      </c>
      <c r="S3117" t="e">
        <f t="shared" ca="1" si="979"/>
        <v>#VALUE!</v>
      </c>
      <c r="T3117" t="e">
        <f t="shared" ca="1" si="976"/>
        <v>#VALUE!</v>
      </c>
      <c r="U3117">
        <f t="shared" si="980"/>
        <v>3048</v>
      </c>
      <c r="V3117">
        <v>254.50000000002001</v>
      </c>
      <c r="W3117">
        <f t="shared" si="983"/>
        <v>254</v>
      </c>
      <c r="X3117" t="str" cm="1">
        <f t="array" aca="1" ref="X3117" ca="1">IFERROR(INDEX('PC&amp;PD'!$A$1:$AS$19,ROW('PC&amp;PD'!$A$19),MATCH(INDIRECT(T3117),'PC&amp;PD'!$A$1:$AS$1,0)),"")</f>
        <v/>
      </c>
      <c r="AA3117" t="str">
        <f t="shared" si="971"/>
        <v/>
      </c>
      <c r="AB3117" t="str">
        <f t="shared" si="972"/>
        <v/>
      </c>
      <c r="AC3117" t="e">
        <f t="shared" ca="1" si="973"/>
        <v>#VALUE!</v>
      </c>
      <c r="AD3117" t="str" cm="1">
        <f t="array" aca="1" ref="AD3117" ca="1">IFERROR(IF((LEFT(INDIRECT("$F"&amp;$S3117),4))="GOTS",IF($G3117="Organic","GOTS_Organic_raw",(IF($G3117="Responsible","GOTS_Responsible",(IF($G3117="No Attribute (Conventional)","GOTS_conventional",(IF($G3117="Recycled Pre/Post-Consumer","GOTS_pre_post",(IF($G3117="In-Conversion","GOTS_in_conversion",(IF($G3117="Sustainably Sourced","Sustainably_sourced",(IF($G3117="Recycled pre-consumer organic","GOTS_recycled_organic",""))))))))))))),IF($G3117="Organic","Organic",(IF($G3117="Responsible","Responsible",(IF($G3117="No Attribute (Conventional)","No_Attribute_Conventional",(IF($G3117="Recycled Pre/Post-Consumer","Recycled_Pre_Post_Consumer",(IF($G3117="In-Conversion","In_Conversion",(IF($G3117="Recycled Pre-Consumer","Recycled_Pre_Consumer",(IF($G3117="Recycled Post-Consumer","Recycled_Post_Consumer",(IF($G3117="Sustainably Sourced","Sustainably_sourced",(IF($G3117="Recycled pre-consumer organic","GOTS_recycled_organic","")))))))))))))))))),"")</f>
        <v/>
      </c>
      <c r="AE3117" t="e" cm="1">
        <f t="array" aca="1" ref="AE3117" ca="1">IF($I3117="",IF(INDIRECT("$F"&amp;$S3117)="","",IF(LEFT(INDIRECT("$F"&amp;$S3117),3)="GRS","GRS_RCS_RM",IF((LEFT(INDIRECT("$F"&amp;$S3117),3))="RCS","GRS_RCS_RM",IF(INDIRECT("$F"&amp;$S3117)="OCS (No Label)","OCS_Conversion_RM",IF(LEFT(INDIRECT("$F"&amp;$S3117),3)="OCS","OCS_RM",IF(RIGHT(INDIRECT("$F"&amp;$S3117),10)="conversion","GOTS_RM_conversion",IF((LEFT(INDIRECT("$F"&amp;$S3117),4))="GOTS","GOTS_RM","Responsible_RM"))))))),"DELETERM")</f>
        <v>#VALUE!</v>
      </c>
      <c r="AF3117" t="e" cm="1">
        <f t="array" aca="1" ref="AF3117" ca="1">IF($S3117="","",INDIRECT("$Z"&amp;$S3117))</f>
        <v>#VALUE!</v>
      </c>
      <c r="AG3117" t="str">
        <f t="shared" si="974"/>
        <v/>
      </c>
      <c r="AH3117" t="str" cm="1">
        <f t="array" aca="1" ref="AH3117" ca="1">IFERROR(INDIRECT("$ag"&amp;S3117),"")</f>
        <v/>
      </c>
      <c r="AI3117" t="e" cm="1">
        <f t="array" aca="1" ref="AI3117" ca="1">INDIRECT("O"&amp;S3117)</f>
        <v>#VALUE!</v>
      </c>
      <c r="AJ3117" t="str">
        <f t="shared" si="975"/>
        <v/>
      </c>
    </row>
    <row r="3118" spans="1:36" ht="16.5" customHeight="1">
      <c r="A3118" s="130"/>
      <c r="B3118" s="136"/>
      <c r="C3118" s="137"/>
      <c r="D3118" s="146"/>
      <c r="E3118" s="146"/>
      <c r="F3118" s="137"/>
      <c r="G3118" s="147"/>
      <c r="H3118" s="147"/>
      <c r="I3118" s="147"/>
      <c r="J3118" s="147"/>
      <c r="K3118" s="38"/>
      <c r="L3118" s="144"/>
      <c r="M3118" s="144"/>
      <c r="N3118" s="61"/>
      <c r="O3118" s="314"/>
      <c r="Q3118" t="str">
        <f t="shared" si="970"/>
        <v/>
      </c>
      <c r="S3118" t="e">
        <f t="shared" ca="1" si="979"/>
        <v>#VALUE!</v>
      </c>
      <c r="T3118" t="e">
        <f t="shared" ca="1" si="976"/>
        <v>#VALUE!</v>
      </c>
      <c r="U3118">
        <f t="shared" si="980"/>
        <v>3048</v>
      </c>
      <c r="V3118">
        <v>254.58333333335301</v>
      </c>
      <c r="W3118">
        <f t="shared" si="983"/>
        <v>254</v>
      </c>
      <c r="X3118" t="str" cm="1">
        <f t="array" aca="1" ref="X3118" ca="1">IFERROR(INDEX('PC&amp;PD'!$A$1:$AS$19,ROW('PC&amp;PD'!$A$19),MATCH(INDIRECT(T3118),'PC&amp;PD'!$A$1:$AS$1,0)),"")</f>
        <v/>
      </c>
      <c r="AA3118" t="str">
        <f t="shared" si="971"/>
        <v/>
      </c>
      <c r="AB3118" t="str">
        <f t="shared" si="972"/>
        <v/>
      </c>
      <c r="AC3118" t="e">
        <f t="shared" ca="1" si="973"/>
        <v>#VALUE!</v>
      </c>
      <c r="AD3118" t="str" cm="1">
        <f t="array" aca="1" ref="AD3118" ca="1">IFERROR(IF((LEFT(INDIRECT("$F"&amp;$S3118),4))="GOTS",IF($G3118="Organic","GOTS_Organic_raw",(IF($G3118="Responsible","GOTS_Responsible",(IF($G3118="No Attribute (Conventional)","GOTS_conventional",(IF($G3118="Recycled Pre/Post-Consumer","GOTS_pre_post",(IF($G3118="In-Conversion","GOTS_in_conversion",(IF($G3118="Sustainably Sourced","Sustainably_sourced",(IF($G3118="Recycled pre-consumer organic","GOTS_recycled_organic",""))))))))))))),IF($G3118="Organic","Organic",(IF($G3118="Responsible","Responsible",(IF($G3118="No Attribute (Conventional)","No_Attribute_Conventional",(IF($G3118="Recycled Pre/Post-Consumer","Recycled_Pre_Post_Consumer",(IF($G3118="In-Conversion","In_Conversion",(IF($G3118="Recycled Pre-Consumer","Recycled_Pre_Consumer",(IF($G3118="Recycled Post-Consumer","Recycled_Post_Consumer",(IF($G3118="Sustainably Sourced","Sustainably_sourced",(IF($G3118="Recycled pre-consumer organic","GOTS_recycled_organic","")))))))))))))))))),"")</f>
        <v/>
      </c>
      <c r="AE3118" t="e" cm="1">
        <f t="array" aca="1" ref="AE3118" ca="1">IF($I3118="",IF(INDIRECT("$F"&amp;$S3118)="","",IF(LEFT(INDIRECT("$F"&amp;$S3118),3)="GRS","GRS_RCS_RM",IF((LEFT(INDIRECT("$F"&amp;$S3118),3))="RCS","GRS_RCS_RM",IF(INDIRECT("$F"&amp;$S3118)="OCS (No Label)","OCS_Conversion_RM",IF(LEFT(INDIRECT("$F"&amp;$S3118),3)="OCS","OCS_RM",IF(RIGHT(INDIRECT("$F"&amp;$S3118),10)="conversion","GOTS_RM_conversion",IF((LEFT(INDIRECT("$F"&amp;$S3118),4))="GOTS","GOTS_RM","Responsible_RM"))))))),"DELETERM")</f>
        <v>#VALUE!</v>
      </c>
      <c r="AF3118" t="e" cm="1">
        <f t="array" aca="1" ref="AF3118" ca="1">IF($S3118="","",INDIRECT("$Z"&amp;$S3118))</f>
        <v>#VALUE!</v>
      </c>
      <c r="AG3118" t="str">
        <f t="shared" si="974"/>
        <v/>
      </c>
      <c r="AH3118" t="str" cm="1">
        <f t="array" aca="1" ref="AH3118" ca="1">IFERROR(INDIRECT("$ag"&amp;S3118),"")</f>
        <v/>
      </c>
      <c r="AI3118" t="e" cm="1">
        <f t="array" aca="1" ref="AI3118" ca="1">INDIRECT("O"&amp;S3118)</f>
        <v>#VALUE!</v>
      </c>
      <c r="AJ3118" t="str">
        <f t="shared" si="975"/>
        <v/>
      </c>
    </row>
    <row r="3119" spans="1:36" ht="16.5" customHeight="1">
      <c r="A3119" s="130"/>
      <c r="B3119" s="136"/>
      <c r="C3119" s="137"/>
      <c r="D3119" s="146"/>
      <c r="E3119" s="146"/>
      <c r="F3119" s="137"/>
      <c r="G3119" s="147"/>
      <c r="H3119" s="147"/>
      <c r="I3119" s="147"/>
      <c r="J3119" s="147"/>
      <c r="K3119" s="38"/>
      <c r="L3119" s="144"/>
      <c r="M3119" s="144"/>
      <c r="N3119" s="61"/>
      <c r="O3119" s="314"/>
      <c r="Q3119" t="str">
        <f t="shared" si="970"/>
        <v/>
      </c>
      <c r="S3119" t="e">
        <f t="shared" ca="1" si="979"/>
        <v>#VALUE!</v>
      </c>
      <c r="T3119" t="e">
        <f t="shared" ca="1" si="976"/>
        <v>#VALUE!</v>
      </c>
      <c r="U3119">
        <f t="shared" si="980"/>
        <v>3048</v>
      </c>
      <c r="V3119">
        <v>254.66666666668701</v>
      </c>
      <c r="W3119">
        <f t="shared" si="983"/>
        <v>254</v>
      </c>
      <c r="X3119" t="str" cm="1">
        <f t="array" aca="1" ref="X3119" ca="1">IFERROR(INDEX('PC&amp;PD'!$A$1:$AS$19,ROW('PC&amp;PD'!$A$19),MATCH(INDIRECT(T3119),'PC&amp;PD'!$A$1:$AS$1,0)),"")</f>
        <v/>
      </c>
      <c r="AA3119" t="str">
        <f t="shared" si="971"/>
        <v/>
      </c>
      <c r="AB3119" t="str">
        <f t="shared" si="972"/>
        <v/>
      </c>
      <c r="AC3119" t="e">
        <f t="shared" ca="1" si="973"/>
        <v>#VALUE!</v>
      </c>
      <c r="AD3119" t="str" cm="1">
        <f t="array" aca="1" ref="AD3119" ca="1">IFERROR(IF((LEFT(INDIRECT("$F"&amp;$S3119),4))="GOTS",IF($G3119="Organic","GOTS_Organic_raw",(IF($G3119="Responsible","GOTS_Responsible",(IF($G3119="No Attribute (Conventional)","GOTS_conventional",(IF($G3119="Recycled Pre/Post-Consumer","GOTS_pre_post",(IF($G3119="In-Conversion","GOTS_in_conversion",(IF($G3119="Sustainably Sourced","Sustainably_sourced",(IF($G3119="Recycled pre-consumer organic","GOTS_recycled_organic",""))))))))))))),IF($G3119="Organic","Organic",(IF($G3119="Responsible","Responsible",(IF($G3119="No Attribute (Conventional)","No_Attribute_Conventional",(IF($G3119="Recycled Pre/Post-Consumer","Recycled_Pre_Post_Consumer",(IF($G3119="In-Conversion","In_Conversion",(IF($G3119="Recycled Pre-Consumer","Recycled_Pre_Consumer",(IF($G3119="Recycled Post-Consumer","Recycled_Post_Consumer",(IF($G3119="Sustainably Sourced","Sustainably_sourced",(IF($G3119="Recycled pre-consumer organic","GOTS_recycled_organic","")))))))))))))))))),"")</f>
        <v/>
      </c>
      <c r="AE3119" t="e" cm="1">
        <f t="array" aca="1" ref="AE3119" ca="1">IF($I3119="",IF(INDIRECT("$F"&amp;$S3119)="","",IF(LEFT(INDIRECT("$F"&amp;$S3119),3)="GRS","GRS_RCS_RM",IF((LEFT(INDIRECT("$F"&amp;$S3119),3))="RCS","GRS_RCS_RM",IF(INDIRECT("$F"&amp;$S3119)="OCS (No Label)","OCS_Conversion_RM",IF(LEFT(INDIRECT("$F"&amp;$S3119),3)="OCS","OCS_RM",IF(RIGHT(INDIRECT("$F"&amp;$S3119),10)="conversion","GOTS_RM_conversion",IF((LEFT(INDIRECT("$F"&amp;$S3119),4))="GOTS","GOTS_RM","Responsible_RM"))))))),"DELETERM")</f>
        <v>#VALUE!</v>
      </c>
      <c r="AF3119" t="e" cm="1">
        <f t="array" aca="1" ref="AF3119" ca="1">IF($S3119="","",INDIRECT("$Z"&amp;$S3119))</f>
        <v>#VALUE!</v>
      </c>
      <c r="AG3119" t="str">
        <f t="shared" si="974"/>
        <v/>
      </c>
      <c r="AH3119" t="str" cm="1">
        <f t="array" aca="1" ref="AH3119" ca="1">IFERROR(INDIRECT("$ag"&amp;S3119),"")</f>
        <v/>
      </c>
      <c r="AI3119" t="e" cm="1">
        <f t="array" aca="1" ref="AI3119" ca="1">INDIRECT("O"&amp;S3119)</f>
        <v>#VALUE!</v>
      </c>
      <c r="AJ3119" t="str">
        <f t="shared" si="975"/>
        <v/>
      </c>
    </row>
    <row r="3120" spans="1:36" ht="16.5" customHeight="1">
      <c r="A3120" s="130"/>
      <c r="B3120" s="136"/>
      <c r="C3120" s="137"/>
      <c r="D3120" s="146"/>
      <c r="E3120" s="146"/>
      <c r="F3120" s="137"/>
      <c r="G3120" s="147"/>
      <c r="H3120" s="147"/>
      <c r="I3120" s="147"/>
      <c r="J3120" s="147"/>
      <c r="K3120" s="38"/>
      <c r="L3120" s="144"/>
      <c r="M3120" s="144"/>
      <c r="N3120" s="61"/>
      <c r="O3120" s="314"/>
      <c r="Q3120" t="str">
        <f t="shared" si="970"/>
        <v/>
      </c>
      <c r="S3120" t="e">
        <f t="shared" ca="1" si="979"/>
        <v>#VALUE!</v>
      </c>
      <c r="T3120" t="e">
        <f t="shared" ca="1" si="976"/>
        <v>#VALUE!</v>
      </c>
      <c r="U3120">
        <f t="shared" si="980"/>
        <v>3048</v>
      </c>
      <c r="V3120">
        <v>254.75000000002001</v>
      </c>
      <c r="W3120">
        <f t="shared" si="983"/>
        <v>254</v>
      </c>
      <c r="X3120" t="str" cm="1">
        <f t="array" aca="1" ref="X3120" ca="1">IFERROR(INDEX('PC&amp;PD'!$A$1:$AS$19,ROW('PC&amp;PD'!$A$19),MATCH(INDIRECT(T3120),'PC&amp;PD'!$A$1:$AS$1,0)),"")</f>
        <v/>
      </c>
      <c r="AA3120" t="str">
        <f t="shared" si="971"/>
        <v/>
      </c>
      <c r="AB3120" t="str">
        <f t="shared" si="972"/>
        <v/>
      </c>
      <c r="AC3120" t="e">
        <f t="shared" ca="1" si="973"/>
        <v>#VALUE!</v>
      </c>
      <c r="AD3120" t="str" cm="1">
        <f t="array" aca="1" ref="AD3120" ca="1">IFERROR(IF((LEFT(INDIRECT("$F"&amp;$S3120),4))="GOTS",IF($G3120="Organic","GOTS_Organic_raw",(IF($G3120="Responsible","GOTS_Responsible",(IF($G3120="No Attribute (Conventional)","GOTS_conventional",(IF($G3120="Recycled Pre/Post-Consumer","GOTS_pre_post",(IF($G3120="In-Conversion","GOTS_in_conversion",(IF($G3120="Sustainably Sourced","Sustainably_sourced",(IF($G3120="Recycled pre-consumer organic","GOTS_recycled_organic",""))))))))))))),IF($G3120="Organic","Organic",(IF($G3120="Responsible","Responsible",(IF($G3120="No Attribute (Conventional)","No_Attribute_Conventional",(IF($G3120="Recycled Pre/Post-Consumer","Recycled_Pre_Post_Consumer",(IF($G3120="In-Conversion","In_Conversion",(IF($G3120="Recycled Pre-Consumer","Recycled_Pre_Consumer",(IF($G3120="Recycled Post-Consumer","Recycled_Post_Consumer",(IF($G3120="Sustainably Sourced","Sustainably_sourced",(IF($G3120="Recycled pre-consumer organic","GOTS_recycled_organic","")))))))))))))))))),"")</f>
        <v/>
      </c>
      <c r="AE3120" t="e" cm="1">
        <f t="array" aca="1" ref="AE3120" ca="1">IF($I3120="",IF(INDIRECT("$F"&amp;$S3120)="","",IF(LEFT(INDIRECT("$F"&amp;$S3120),3)="GRS","GRS_RCS_RM",IF((LEFT(INDIRECT("$F"&amp;$S3120),3))="RCS","GRS_RCS_RM",IF(INDIRECT("$F"&amp;$S3120)="OCS (No Label)","OCS_Conversion_RM",IF(LEFT(INDIRECT("$F"&amp;$S3120),3)="OCS","OCS_RM",IF(RIGHT(INDIRECT("$F"&amp;$S3120),10)="conversion","GOTS_RM_conversion",IF((LEFT(INDIRECT("$F"&amp;$S3120),4))="GOTS","GOTS_RM","Responsible_RM"))))))),"DELETERM")</f>
        <v>#VALUE!</v>
      </c>
      <c r="AF3120" t="e" cm="1">
        <f t="array" aca="1" ref="AF3120" ca="1">IF($S3120="","",INDIRECT("$Z"&amp;$S3120))</f>
        <v>#VALUE!</v>
      </c>
      <c r="AG3120" t="str">
        <f t="shared" si="974"/>
        <v/>
      </c>
      <c r="AH3120" t="str" cm="1">
        <f t="array" aca="1" ref="AH3120" ca="1">IFERROR(INDIRECT("$ag"&amp;S3120),"")</f>
        <v/>
      </c>
      <c r="AI3120" t="e" cm="1">
        <f t="array" aca="1" ref="AI3120" ca="1">INDIRECT("O"&amp;S3120)</f>
        <v>#VALUE!</v>
      </c>
      <c r="AJ3120" t="str">
        <f t="shared" si="975"/>
        <v/>
      </c>
    </row>
    <row r="3121" spans="1:36" ht="16.5" customHeight="1">
      <c r="A3121" s="130"/>
      <c r="B3121" s="136"/>
      <c r="C3121" s="137"/>
      <c r="D3121" s="146"/>
      <c r="E3121" s="146"/>
      <c r="F3121" s="137"/>
      <c r="G3121" s="147"/>
      <c r="H3121" s="147"/>
      <c r="I3121" s="147"/>
      <c r="J3121" s="147"/>
      <c r="K3121" s="38"/>
      <c r="L3121" s="144"/>
      <c r="M3121" s="144"/>
      <c r="N3121" s="61"/>
      <c r="O3121" s="314"/>
      <c r="Q3121" t="str">
        <f t="shared" si="970"/>
        <v/>
      </c>
      <c r="S3121" t="e">
        <f t="shared" ca="1" si="979"/>
        <v>#VALUE!</v>
      </c>
      <c r="T3121" t="e">
        <f t="shared" ca="1" si="976"/>
        <v>#VALUE!</v>
      </c>
      <c r="U3121">
        <f t="shared" si="980"/>
        <v>3048</v>
      </c>
      <c r="V3121">
        <v>254.83333333335301</v>
      </c>
      <c r="W3121">
        <f t="shared" si="983"/>
        <v>254</v>
      </c>
      <c r="X3121" t="str" cm="1">
        <f t="array" aca="1" ref="X3121" ca="1">IFERROR(INDEX('PC&amp;PD'!$A$1:$AS$19,ROW('PC&amp;PD'!$A$19),MATCH(INDIRECT(T3121),'PC&amp;PD'!$A$1:$AS$1,0)),"")</f>
        <v/>
      </c>
      <c r="AA3121" t="str">
        <f t="shared" si="971"/>
        <v/>
      </c>
      <c r="AB3121" t="str">
        <f t="shared" si="972"/>
        <v/>
      </c>
      <c r="AC3121" t="e">
        <f t="shared" ca="1" si="973"/>
        <v>#VALUE!</v>
      </c>
      <c r="AD3121" t="str" cm="1">
        <f t="array" aca="1" ref="AD3121" ca="1">IFERROR(IF((LEFT(INDIRECT("$F"&amp;$S3121),4))="GOTS",IF($G3121="Organic","GOTS_Organic_raw",(IF($G3121="Responsible","GOTS_Responsible",(IF($G3121="No Attribute (Conventional)","GOTS_conventional",(IF($G3121="Recycled Pre/Post-Consumer","GOTS_pre_post",(IF($G3121="In-Conversion","GOTS_in_conversion",(IF($G3121="Sustainably Sourced","Sustainably_sourced",(IF($G3121="Recycled pre-consumer organic","GOTS_recycled_organic",""))))))))))))),IF($G3121="Organic","Organic",(IF($G3121="Responsible","Responsible",(IF($G3121="No Attribute (Conventional)","No_Attribute_Conventional",(IF($G3121="Recycled Pre/Post-Consumer","Recycled_Pre_Post_Consumer",(IF($G3121="In-Conversion","In_Conversion",(IF($G3121="Recycled Pre-Consumer","Recycled_Pre_Consumer",(IF($G3121="Recycled Post-Consumer","Recycled_Post_Consumer",(IF($G3121="Sustainably Sourced","Sustainably_sourced",(IF($G3121="Recycled pre-consumer organic","GOTS_recycled_organic","")))))))))))))))))),"")</f>
        <v/>
      </c>
      <c r="AE3121" t="e" cm="1">
        <f t="array" aca="1" ref="AE3121" ca="1">IF($I3121="",IF(INDIRECT("$F"&amp;$S3121)="","",IF(LEFT(INDIRECT("$F"&amp;$S3121),3)="GRS","GRS_RCS_RM",IF((LEFT(INDIRECT("$F"&amp;$S3121),3))="RCS","GRS_RCS_RM",IF(INDIRECT("$F"&amp;$S3121)="OCS (No Label)","OCS_Conversion_RM",IF(LEFT(INDIRECT("$F"&amp;$S3121),3)="OCS","OCS_RM",IF(RIGHT(INDIRECT("$F"&amp;$S3121),10)="conversion","GOTS_RM_conversion",IF((LEFT(INDIRECT("$F"&amp;$S3121),4))="GOTS","GOTS_RM","Responsible_RM"))))))),"DELETERM")</f>
        <v>#VALUE!</v>
      </c>
      <c r="AF3121" t="e" cm="1">
        <f t="array" aca="1" ref="AF3121" ca="1">IF($S3121="","",INDIRECT("$Z"&amp;$S3121))</f>
        <v>#VALUE!</v>
      </c>
      <c r="AG3121" t="str">
        <f t="shared" si="974"/>
        <v/>
      </c>
      <c r="AH3121" t="str" cm="1">
        <f t="array" aca="1" ref="AH3121" ca="1">IFERROR(INDIRECT("$ag"&amp;S3121),"")</f>
        <v/>
      </c>
      <c r="AI3121" t="e" cm="1">
        <f t="array" aca="1" ref="AI3121" ca="1">INDIRECT("O"&amp;S3121)</f>
        <v>#VALUE!</v>
      </c>
      <c r="AJ3121" t="str">
        <f t="shared" si="975"/>
        <v/>
      </c>
    </row>
    <row r="3122" spans="1:36" ht="16.5" customHeight="1" thickBot="1">
      <c r="A3122" s="131"/>
      <c r="B3122" s="138"/>
      <c r="C3122" s="139"/>
      <c r="D3122" s="148"/>
      <c r="E3122" s="148"/>
      <c r="F3122" s="139"/>
      <c r="G3122" s="149"/>
      <c r="H3122" s="149"/>
      <c r="I3122" s="149"/>
      <c r="J3122" s="149"/>
      <c r="K3122" s="39"/>
      <c r="L3122" s="145"/>
      <c r="M3122" s="145"/>
      <c r="N3122" s="62"/>
      <c r="O3122" s="315"/>
      <c r="Q3122" t="str">
        <f t="shared" si="970"/>
        <v/>
      </c>
      <c r="S3122" t="e">
        <f t="shared" ca="1" si="979"/>
        <v>#VALUE!</v>
      </c>
      <c r="T3122" t="e">
        <f t="shared" ca="1" si="976"/>
        <v>#VALUE!</v>
      </c>
      <c r="U3122">
        <f t="shared" si="980"/>
        <v>3048</v>
      </c>
      <c r="V3122">
        <v>254.91666666668701</v>
      </c>
      <c r="W3122">
        <f t="shared" si="983"/>
        <v>254</v>
      </c>
      <c r="X3122" t="str" cm="1">
        <f t="array" aca="1" ref="X3122" ca="1">IFERROR(INDEX('PC&amp;PD'!$A$1:$AS$19,ROW('PC&amp;PD'!$A$19),MATCH(INDIRECT(T3122),'PC&amp;PD'!$A$1:$AS$1,0)),"")</f>
        <v/>
      </c>
      <c r="AA3122" t="str">
        <f t="shared" si="971"/>
        <v/>
      </c>
      <c r="AB3122" t="str">
        <f t="shared" si="972"/>
        <v/>
      </c>
      <c r="AC3122" t="e">
        <f t="shared" ca="1" si="973"/>
        <v>#VALUE!</v>
      </c>
      <c r="AD3122" t="str" cm="1">
        <f t="array" aca="1" ref="AD3122" ca="1">IFERROR(IF((LEFT(INDIRECT("$F"&amp;$S3122),4))="GOTS",IF($G3122="Organic","GOTS_Organic_raw",(IF($G3122="Responsible","GOTS_Responsible",(IF($G3122="No Attribute (Conventional)","GOTS_conventional",(IF($G3122="Recycled Pre/Post-Consumer","GOTS_pre_post",(IF($G3122="In-Conversion","GOTS_in_conversion",(IF($G3122="Sustainably Sourced","Sustainably_sourced",(IF($G3122="Recycled pre-consumer organic","GOTS_recycled_organic",""))))))))))))),IF($G3122="Organic","Organic",(IF($G3122="Responsible","Responsible",(IF($G3122="No Attribute (Conventional)","No_Attribute_Conventional",(IF($G3122="Recycled Pre/Post-Consumer","Recycled_Pre_Post_Consumer",(IF($G3122="In-Conversion","In_Conversion",(IF($G3122="Recycled Pre-Consumer","Recycled_Pre_Consumer",(IF($G3122="Recycled Post-Consumer","Recycled_Post_Consumer",(IF($G3122="Sustainably Sourced","Sustainably_sourced",(IF($G3122="Recycled pre-consumer organic","GOTS_recycled_organic","")))))))))))))))))),"")</f>
        <v/>
      </c>
      <c r="AE3122" t="e" cm="1">
        <f t="array" aca="1" ref="AE3122" ca="1">IF($I3122="",IF(INDIRECT("$F"&amp;$S3122)="","",IF(LEFT(INDIRECT("$F"&amp;$S3122),3)="GRS","GRS_RCS_RM",IF((LEFT(INDIRECT("$F"&amp;$S3122),3))="RCS","GRS_RCS_RM",IF(INDIRECT("$F"&amp;$S3122)="OCS (No Label)","OCS_Conversion_RM",IF(LEFT(INDIRECT("$F"&amp;$S3122),3)="OCS","OCS_RM",IF(RIGHT(INDIRECT("$F"&amp;$S3122),10)="conversion","GOTS_RM_conversion",IF((LEFT(INDIRECT("$F"&amp;$S3122),4))="GOTS","GOTS_RM","Responsible_RM"))))))),"DELETERM")</f>
        <v>#VALUE!</v>
      </c>
      <c r="AF3122" t="e" cm="1">
        <f t="array" aca="1" ref="AF3122" ca="1">IF($S3122="","",INDIRECT("$Z"&amp;$S3122))</f>
        <v>#VALUE!</v>
      </c>
      <c r="AG3122" t="str">
        <f t="shared" si="974"/>
        <v/>
      </c>
      <c r="AH3122" t="str" cm="1">
        <f t="array" aca="1" ref="AH3122" ca="1">IFERROR(INDIRECT("$ag"&amp;S3122),"")</f>
        <v/>
      </c>
      <c r="AI3122" t="e" cm="1">
        <f t="array" aca="1" ref="AI3122" ca="1">INDIRECT("O"&amp;S3122)</f>
        <v>#VALUE!</v>
      </c>
      <c r="AJ3122" t="str">
        <f t="shared" si="975"/>
        <v/>
      </c>
    </row>
    <row r="3123" spans="1:36" ht="16.5" customHeight="1">
      <c r="A3123" s="128" t="str">
        <f>IF(B3123="","",COUNTA($B$63:$B3123))</f>
        <v/>
      </c>
      <c r="B3123" s="132"/>
      <c r="C3123" s="133"/>
      <c r="D3123" s="140"/>
      <c r="E3123" s="140"/>
      <c r="F3123" s="133"/>
      <c r="G3123" s="141"/>
      <c r="H3123" s="141"/>
      <c r="I3123" s="141"/>
      <c r="J3123" s="141"/>
      <c r="K3123" s="37"/>
      <c r="L3123" s="142" t="str">
        <f>IF(R3123="","",LEFT(R3123,LEN(R3123)-2))</f>
        <v/>
      </c>
      <c r="M3123" s="142"/>
      <c r="N3123" s="60"/>
      <c r="O3123" s="313"/>
      <c r="Q3123" t="str">
        <f t="shared" si="970"/>
        <v/>
      </c>
      <c r="R3123" t="str">
        <f t="shared" ref="R3123" si="988">CONCATENATE($Q3123,Q3124,Q3125,Q3126,Q3127,Q3128,$Q3129,$Q3130,$Q3131,$Q3132,$Q3133,$Q3134)</f>
        <v/>
      </c>
      <c r="S3123" t="e">
        <f t="shared" ca="1" si="979"/>
        <v>#VALUE!</v>
      </c>
      <c r="T3123" t="e">
        <f t="shared" ca="1" si="976"/>
        <v>#VALUE!</v>
      </c>
      <c r="U3123">
        <f t="shared" si="980"/>
        <v>3060</v>
      </c>
      <c r="V3123">
        <v>255.00000000002001</v>
      </c>
      <c r="W3123">
        <f t="shared" si="983"/>
        <v>255</v>
      </c>
      <c r="X3123" t="str" cm="1">
        <f t="array" aca="1" ref="X3123" ca="1">IFERROR(INDEX('PC&amp;PD'!$A$1:$AS$19,ROW('PC&amp;PD'!$A$19),MATCH(INDIRECT(T3123),'PC&amp;PD'!$A$1:$AS$1,0)),"")</f>
        <v/>
      </c>
      <c r="Z3123" t="str">
        <f t="shared" ref="Z3123" si="989">IFERROR(IF($F3123="OCS 100","OCS (OCS 100)",IF($F3123="OCS Blended","OCS (OCS Blended)",IF($F3123="OCS (No Label)","OCS (No Label)",IF($F3123="RCS 100","RCS (RCS 100)",IF($F3123="RCS Blended","RCS (RCS Blended)",IF($F3123="GRS","GRS (GRS)",IF($F3123="GRS (No Label)", "GRS (No Label)",IF($F3123="RDS","RDS (RDS)",IF($F3123="RWS","RWS (RWS)",IF($F3123="RAS","RAS (RAS)",IF($F3123="RMS","RMS (RMS)",IF($F3123="GOTS Organic","GOTS (Organic)",IF($F3123="GOTS Made with organic","GOTS (Made with Organic)",IF($F3123="GOTS Organic - in conversion","GOTS (Organic - In Conversion)",IF($F3123="GOTS Made with organic - in conversion","GOTS (Made with Organic - In Conversion)",""))))))))))))))),"")</f>
        <v/>
      </c>
      <c r="AA3123" t="str">
        <f t="shared" si="971"/>
        <v/>
      </c>
      <c r="AB3123" t="str">
        <f t="shared" si="972"/>
        <v/>
      </c>
      <c r="AC3123" t="e">
        <f t="shared" ca="1" si="973"/>
        <v>#VALUE!</v>
      </c>
      <c r="AD3123" t="str" cm="1">
        <f t="array" aca="1" ref="AD3123" ca="1">IFERROR(IF((LEFT(INDIRECT("$F"&amp;$S3123),4))="GOTS",IF($G3123="Organic","GOTS_Organic_raw",(IF($G3123="Responsible","GOTS_Responsible",(IF($G3123="No Attribute (Conventional)","GOTS_conventional",(IF($G3123="Recycled Pre/Post-Consumer","GOTS_pre_post",(IF($G3123="In-Conversion","GOTS_in_conversion",(IF($G3123="Sustainably Sourced","Sustainably_sourced",(IF($G3123="Recycled pre-consumer organic","GOTS_recycled_organic",""))))))))))))),IF($G3123="Organic","Organic",(IF($G3123="Responsible","Responsible",(IF($G3123="No Attribute (Conventional)","No_Attribute_Conventional",(IF($G3123="Recycled Pre/Post-Consumer","Recycled_Pre_Post_Consumer",(IF($G3123="In-Conversion","In_Conversion",(IF($G3123="Recycled Pre-Consumer","Recycled_Pre_Consumer",(IF($G3123="Recycled Post-Consumer","Recycled_Post_Consumer",(IF($G3123="Sustainably Sourced","Sustainably_sourced",(IF($G3123="Recycled pre-consumer organic","GOTS_recycled_organic","")))))))))))))))))),"")</f>
        <v/>
      </c>
      <c r="AE3123" t="e" cm="1">
        <f t="array" aca="1" ref="AE3123" ca="1">IF($I3123="",IF(INDIRECT("$F"&amp;$S3123)="","",IF(LEFT(INDIRECT("$F"&amp;$S3123),3)="GRS","GRS_RCS_RM",IF((LEFT(INDIRECT("$F"&amp;$S3123),3))="RCS","GRS_RCS_RM",IF(INDIRECT("$F"&amp;$S3123)="OCS (No Label)","OCS_Conversion_RM",IF(LEFT(INDIRECT("$F"&amp;$S3123),3)="OCS","OCS_RM",IF(RIGHT(INDIRECT("$F"&amp;$S3123),10)="conversion","GOTS_RM_conversion",IF((LEFT(INDIRECT("$F"&amp;$S3123),4))="GOTS","GOTS_RM","Responsible_RM"))))))),"DELETERM")</f>
        <v>#VALUE!</v>
      </c>
      <c r="AF3123" t="e" cm="1">
        <f t="array" aca="1" ref="AF3123" ca="1">IF($S3123="","",INDIRECT("$Z"&amp;$S3123))</f>
        <v>#VALUE!</v>
      </c>
      <c r="AG3123" t="str">
        <f t="shared" si="974"/>
        <v/>
      </c>
      <c r="AH3123" t="str" cm="1">
        <f t="array" aca="1" ref="AH3123" ca="1">IFERROR(INDIRECT("$ag"&amp;S3123),"")</f>
        <v/>
      </c>
      <c r="AI3123" t="e" cm="1">
        <f t="array" aca="1" ref="AI3123" ca="1">INDIRECT("O"&amp;S3123)</f>
        <v>#VALUE!</v>
      </c>
      <c r="AJ3123" t="str">
        <f t="shared" si="975"/>
        <v/>
      </c>
    </row>
    <row r="3124" spans="1:36" ht="16.5" customHeight="1">
      <c r="A3124" s="129"/>
      <c r="B3124" s="134"/>
      <c r="C3124" s="135"/>
      <c r="D3124" s="146"/>
      <c r="E3124" s="146"/>
      <c r="F3124" s="135"/>
      <c r="G3124" s="147"/>
      <c r="H3124" s="147"/>
      <c r="I3124" s="147"/>
      <c r="J3124" s="147"/>
      <c r="K3124" s="38"/>
      <c r="L3124" s="143"/>
      <c r="M3124" s="143"/>
      <c r="N3124" s="61"/>
      <c r="O3124" s="314"/>
      <c r="Q3124" t="str">
        <f t="shared" si="970"/>
        <v/>
      </c>
      <c r="S3124" t="e">
        <f t="shared" ca="1" si="979"/>
        <v>#VALUE!</v>
      </c>
      <c r="T3124" t="e">
        <f t="shared" ca="1" si="976"/>
        <v>#VALUE!</v>
      </c>
      <c r="U3124">
        <f t="shared" si="980"/>
        <v>3060</v>
      </c>
      <c r="V3124">
        <v>255.08333333335301</v>
      </c>
      <c r="W3124">
        <f t="shared" si="983"/>
        <v>255</v>
      </c>
      <c r="X3124" t="str" cm="1">
        <f t="array" aca="1" ref="X3124" ca="1">IFERROR(INDEX('PC&amp;PD'!$A$1:$AS$19,ROW('PC&amp;PD'!$A$19),MATCH(INDIRECT(T3124),'PC&amp;PD'!$A$1:$AS$1,0)),"")</f>
        <v/>
      </c>
      <c r="AA3124" t="str">
        <f t="shared" si="971"/>
        <v/>
      </c>
      <c r="AB3124" t="str">
        <f t="shared" si="972"/>
        <v/>
      </c>
      <c r="AC3124" t="e">
        <f t="shared" ca="1" si="973"/>
        <v>#VALUE!</v>
      </c>
      <c r="AD3124" t="str" cm="1">
        <f t="array" aca="1" ref="AD3124" ca="1">IFERROR(IF((LEFT(INDIRECT("$F"&amp;$S3124),4))="GOTS",IF($G3124="Organic","GOTS_Organic_raw",(IF($G3124="Responsible","GOTS_Responsible",(IF($G3124="No Attribute (Conventional)","GOTS_conventional",(IF($G3124="Recycled Pre/Post-Consumer","GOTS_pre_post",(IF($G3124="In-Conversion","GOTS_in_conversion",(IF($G3124="Sustainably Sourced","Sustainably_sourced",(IF($G3124="Recycled pre-consumer organic","GOTS_recycled_organic",""))))))))))))),IF($G3124="Organic","Organic",(IF($G3124="Responsible","Responsible",(IF($G3124="No Attribute (Conventional)","No_Attribute_Conventional",(IF($G3124="Recycled Pre/Post-Consumer","Recycled_Pre_Post_Consumer",(IF($G3124="In-Conversion","In_Conversion",(IF($G3124="Recycled Pre-Consumer","Recycled_Pre_Consumer",(IF($G3124="Recycled Post-Consumer","Recycled_Post_Consumer",(IF($G3124="Sustainably Sourced","Sustainably_sourced",(IF($G3124="Recycled pre-consumer organic","GOTS_recycled_organic","")))))))))))))))))),"")</f>
        <v/>
      </c>
      <c r="AE3124" t="e" cm="1">
        <f t="array" aca="1" ref="AE3124" ca="1">IF($I3124="",IF(INDIRECT("$F"&amp;$S3124)="","",IF(LEFT(INDIRECT("$F"&amp;$S3124),3)="GRS","GRS_RCS_RM",IF((LEFT(INDIRECT("$F"&amp;$S3124),3))="RCS","GRS_RCS_RM",IF(INDIRECT("$F"&amp;$S3124)="OCS (No Label)","OCS_Conversion_RM",IF(LEFT(INDIRECT("$F"&amp;$S3124),3)="OCS","OCS_RM",IF(RIGHT(INDIRECT("$F"&amp;$S3124),10)="conversion","GOTS_RM_conversion",IF((LEFT(INDIRECT("$F"&amp;$S3124),4))="GOTS","GOTS_RM","Responsible_RM"))))))),"DELETERM")</f>
        <v>#VALUE!</v>
      </c>
      <c r="AF3124" t="e" cm="1">
        <f t="array" aca="1" ref="AF3124" ca="1">IF($S3124="","",INDIRECT("$Z"&amp;$S3124))</f>
        <v>#VALUE!</v>
      </c>
      <c r="AG3124" t="str">
        <f t="shared" si="974"/>
        <v/>
      </c>
      <c r="AH3124" t="str" cm="1">
        <f t="array" aca="1" ref="AH3124" ca="1">IFERROR(INDIRECT("$ag"&amp;S3124),"")</f>
        <v/>
      </c>
      <c r="AI3124" t="e" cm="1">
        <f t="array" aca="1" ref="AI3124" ca="1">INDIRECT("O"&amp;S3124)</f>
        <v>#VALUE!</v>
      </c>
      <c r="AJ3124" t="str">
        <f t="shared" si="975"/>
        <v/>
      </c>
    </row>
    <row r="3125" spans="1:36" ht="16.5" customHeight="1">
      <c r="A3125" s="129"/>
      <c r="B3125" s="134"/>
      <c r="C3125" s="135"/>
      <c r="D3125" s="146"/>
      <c r="E3125" s="146"/>
      <c r="F3125" s="135"/>
      <c r="G3125" s="147"/>
      <c r="H3125" s="147"/>
      <c r="I3125" s="147"/>
      <c r="J3125" s="147"/>
      <c r="K3125" s="38"/>
      <c r="L3125" s="143"/>
      <c r="M3125" s="143"/>
      <c r="N3125" s="61"/>
      <c r="O3125" s="314"/>
      <c r="Q3125" t="str">
        <f t="shared" si="970"/>
        <v/>
      </c>
      <c r="S3125" t="e">
        <f t="shared" ca="1" si="979"/>
        <v>#VALUE!</v>
      </c>
      <c r="T3125" t="e">
        <f t="shared" ca="1" si="976"/>
        <v>#VALUE!</v>
      </c>
      <c r="U3125">
        <f t="shared" si="980"/>
        <v>3060</v>
      </c>
      <c r="V3125">
        <v>255.16666666668701</v>
      </c>
      <c r="W3125">
        <f t="shared" si="983"/>
        <v>255</v>
      </c>
      <c r="X3125" t="str" cm="1">
        <f t="array" aca="1" ref="X3125" ca="1">IFERROR(INDEX('PC&amp;PD'!$A$1:$AS$19,ROW('PC&amp;PD'!$A$19),MATCH(INDIRECT(T3125),'PC&amp;PD'!$A$1:$AS$1,0)),"")</f>
        <v/>
      </c>
      <c r="AA3125" t="str">
        <f t="shared" si="971"/>
        <v/>
      </c>
      <c r="AB3125" t="str">
        <f t="shared" si="972"/>
        <v/>
      </c>
      <c r="AC3125" t="e">
        <f t="shared" ca="1" si="973"/>
        <v>#VALUE!</v>
      </c>
      <c r="AD3125" t="str" cm="1">
        <f t="array" aca="1" ref="AD3125" ca="1">IFERROR(IF((LEFT(INDIRECT("$F"&amp;$S3125),4))="GOTS",IF($G3125="Organic","GOTS_Organic_raw",(IF($G3125="Responsible","GOTS_Responsible",(IF($G3125="No Attribute (Conventional)","GOTS_conventional",(IF($G3125="Recycled Pre/Post-Consumer","GOTS_pre_post",(IF($G3125="In-Conversion","GOTS_in_conversion",(IF($G3125="Sustainably Sourced","Sustainably_sourced",(IF($G3125="Recycled pre-consumer organic","GOTS_recycled_organic",""))))))))))))),IF($G3125="Organic","Organic",(IF($G3125="Responsible","Responsible",(IF($G3125="No Attribute (Conventional)","No_Attribute_Conventional",(IF($G3125="Recycled Pre/Post-Consumer","Recycled_Pre_Post_Consumer",(IF($G3125="In-Conversion","In_Conversion",(IF($G3125="Recycled Pre-Consumer","Recycled_Pre_Consumer",(IF($G3125="Recycled Post-Consumer","Recycled_Post_Consumer",(IF($G3125="Sustainably Sourced","Sustainably_sourced",(IF($G3125="Recycled pre-consumer organic","GOTS_recycled_organic","")))))))))))))))))),"")</f>
        <v/>
      </c>
      <c r="AE3125" t="e" cm="1">
        <f t="array" aca="1" ref="AE3125" ca="1">IF($I3125="",IF(INDIRECT("$F"&amp;$S3125)="","",IF(LEFT(INDIRECT("$F"&amp;$S3125),3)="GRS","GRS_RCS_RM",IF((LEFT(INDIRECT("$F"&amp;$S3125),3))="RCS","GRS_RCS_RM",IF(INDIRECT("$F"&amp;$S3125)="OCS (No Label)","OCS_Conversion_RM",IF(LEFT(INDIRECT("$F"&amp;$S3125),3)="OCS","OCS_RM",IF(RIGHT(INDIRECT("$F"&amp;$S3125),10)="conversion","GOTS_RM_conversion",IF((LEFT(INDIRECT("$F"&amp;$S3125),4))="GOTS","GOTS_RM","Responsible_RM"))))))),"DELETERM")</f>
        <v>#VALUE!</v>
      </c>
      <c r="AF3125" t="e" cm="1">
        <f t="array" aca="1" ref="AF3125" ca="1">IF($S3125="","",INDIRECT("$Z"&amp;$S3125))</f>
        <v>#VALUE!</v>
      </c>
      <c r="AG3125" t="str">
        <f t="shared" si="974"/>
        <v/>
      </c>
      <c r="AH3125" t="str" cm="1">
        <f t="array" aca="1" ref="AH3125" ca="1">IFERROR(INDIRECT("$ag"&amp;S3125),"")</f>
        <v/>
      </c>
      <c r="AI3125" t="e" cm="1">
        <f t="array" aca="1" ref="AI3125" ca="1">INDIRECT("O"&amp;S3125)</f>
        <v>#VALUE!</v>
      </c>
      <c r="AJ3125" t="str">
        <f t="shared" si="975"/>
        <v/>
      </c>
    </row>
    <row r="3126" spans="1:36" ht="16.5" customHeight="1">
      <c r="A3126" s="129"/>
      <c r="B3126" s="134"/>
      <c r="C3126" s="135"/>
      <c r="D3126" s="146"/>
      <c r="E3126" s="146"/>
      <c r="F3126" s="135"/>
      <c r="G3126" s="147"/>
      <c r="H3126" s="147"/>
      <c r="I3126" s="147"/>
      <c r="J3126" s="147"/>
      <c r="K3126" s="38"/>
      <c r="L3126" s="143"/>
      <c r="M3126" s="143"/>
      <c r="N3126" s="61"/>
      <c r="O3126" s="314"/>
      <c r="Q3126" t="str">
        <f t="shared" si="970"/>
        <v/>
      </c>
      <c r="S3126" t="e">
        <f t="shared" ca="1" si="979"/>
        <v>#VALUE!</v>
      </c>
      <c r="T3126" t="e">
        <f t="shared" ca="1" si="976"/>
        <v>#VALUE!</v>
      </c>
      <c r="U3126">
        <f t="shared" si="980"/>
        <v>3060</v>
      </c>
      <c r="V3126">
        <v>255.25000000002001</v>
      </c>
      <c r="W3126">
        <f t="shared" si="983"/>
        <v>255</v>
      </c>
      <c r="X3126" t="str" cm="1">
        <f t="array" aca="1" ref="X3126" ca="1">IFERROR(INDEX('PC&amp;PD'!$A$1:$AS$19,ROW('PC&amp;PD'!$A$19),MATCH(INDIRECT(T3126),'PC&amp;PD'!$A$1:$AS$1,0)),"")</f>
        <v/>
      </c>
      <c r="AA3126" t="str">
        <f t="shared" si="971"/>
        <v/>
      </c>
      <c r="AB3126" t="str">
        <f t="shared" si="972"/>
        <v/>
      </c>
      <c r="AC3126" t="e">
        <f t="shared" ca="1" si="973"/>
        <v>#VALUE!</v>
      </c>
      <c r="AD3126" t="str" cm="1">
        <f t="array" aca="1" ref="AD3126" ca="1">IFERROR(IF((LEFT(INDIRECT("$F"&amp;$S3126),4))="GOTS",IF($G3126="Organic","GOTS_Organic_raw",(IF($G3126="Responsible","GOTS_Responsible",(IF($G3126="No Attribute (Conventional)","GOTS_conventional",(IF($G3126="Recycled Pre/Post-Consumer","GOTS_pre_post",(IF($G3126="In-Conversion","GOTS_in_conversion",(IF($G3126="Sustainably Sourced","Sustainably_sourced",(IF($G3126="Recycled pre-consumer organic","GOTS_recycled_organic",""))))))))))))),IF($G3126="Organic","Organic",(IF($G3126="Responsible","Responsible",(IF($G3126="No Attribute (Conventional)","No_Attribute_Conventional",(IF($G3126="Recycled Pre/Post-Consumer","Recycled_Pre_Post_Consumer",(IF($G3126="In-Conversion","In_Conversion",(IF($G3126="Recycled Pre-Consumer","Recycled_Pre_Consumer",(IF($G3126="Recycled Post-Consumer","Recycled_Post_Consumer",(IF($G3126="Sustainably Sourced","Sustainably_sourced",(IF($G3126="Recycled pre-consumer organic","GOTS_recycled_organic","")))))))))))))))))),"")</f>
        <v/>
      </c>
      <c r="AE3126" t="e" cm="1">
        <f t="array" aca="1" ref="AE3126" ca="1">IF($I3126="",IF(INDIRECT("$F"&amp;$S3126)="","",IF(LEFT(INDIRECT("$F"&amp;$S3126),3)="GRS","GRS_RCS_RM",IF((LEFT(INDIRECT("$F"&amp;$S3126),3))="RCS","GRS_RCS_RM",IF(INDIRECT("$F"&amp;$S3126)="OCS (No Label)","OCS_Conversion_RM",IF(LEFT(INDIRECT("$F"&amp;$S3126),3)="OCS","OCS_RM",IF(RIGHT(INDIRECT("$F"&amp;$S3126),10)="conversion","GOTS_RM_conversion",IF((LEFT(INDIRECT("$F"&amp;$S3126),4))="GOTS","GOTS_RM","Responsible_RM"))))))),"DELETERM")</f>
        <v>#VALUE!</v>
      </c>
      <c r="AF3126" t="e" cm="1">
        <f t="array" aca="1" ref="AF3126" ca="1">IF($S3126="","",INDIRECT("$Z"&amp;$S3126))</f>
        <v>#VALUE!</v>
      </c>
      <c r="AG3126" t="str">
        <f t="shared" si="974"/>
        <v/>
      </c>
      <c r="AH3126" t="str" cm="1">
        <f t="array" aca="1" ref="AH3126" ca="1">IFERROR(INDIRECT("$ag"&amp;S3126),"")</f>
        <v/>
      </c>
      <c r="AI3126" t="e" cm="1">
        <f t="array" aca="1" ref="AI3126" ca="1">INDIRECT("O"&amp;S3126)</f>
        <v>#VALUE!</v>
      </c>
      <c r="AJ3126" t="str">
        <f t="shared" si="975"/>
        <v/>
      </c>
    </row>
    <row r="3127" spans="1:36" ht="16.5" customHeight="1">
      <c r="A3127" s="129"/>
      <c r="B3127" s="134"/>
      <c r="C3127" s="135"/>
      <c r="D3127" s="146"/>
      <c r="E3127" s="146"/>
      <c r="F3127" s="135"/>
      <c r="G3127" s="147"/>
      <c r="H3127" s="147"/>
      <c r="I3127" s="147"/>
      <c r="J3127" s="147"/>
      <c r="K3127" s="38"/>
      <c r="L3127" s="143"/>
      <c r="M3127" s="143"/>
      <c r="N3127" s="61"/>
      <c r="O3127" s="314"/>
      <c r="Q3127" t="str">
        <f t="shared" si="970"/>
        <v/>
      </c>
      <c r="S3127" t="e">
        <f t="shared" ca="1" si="979"/>
        <v>#VALUE!</v>
      </c>
      <c r="T3127" t="e">
        <f t="shared" ca="1" si="976"/>
        <v>#VALUE!</v>
      </c>
      <c r="U3127">
        <f t="shared" si="980"/>
        <v>3060</v>
      </c>
      <c r="V3127">
        <v>255.33333333335301</v>
      </c>
      <c r="W3127">
        <f t="shared" si="983"/>
        <v>255</v>
      </c>
      <c r="X3127" t="str" cm="1">
        <f t="array" aca="1" ref="X3127" ca="1">IFERROR(INDEX('PC&amp;PD'!$A$1:$AS$19,ROW('PC&amp;PD'!$A$19),MATCH(INDIRECT(T3127),'PC&amp;PD'!$A$1:$AS$1,0)),"")</f>
        <v/>
      </c>
      <c r="AA3127" t="str">
        <f t="shared" si="971"/>
        <v/>
      </c>
      <c r="AB3127" t="str">
        <f t="shared" si="972"/>
        <v/>
      </c>
      <c r="AC3127" t="e">
        <f t="shared" ca="1" si="973"/>
        <v>#VALUE!</v>
      </c>
      <c r="AD3127" t="str" cm="1">
        <f t="array" aca="1" ref="AD3127" ca="1">IFERROR(IF((LEFT(INDIRECT("$F"&amp;$S3127),4))="GOTS",IF($G3127="Organic","GOTS_Organic_raw",(IF($G3127="Responsible","GOTS_Responsible",(IF($G3127="No Attribute (Conventional)","GOTS_conventional",(IF($G3127="Recycled Pre/Post-Consumer","GOTS_pre_post",(IF($G3127="In-Conversion","GOTS_in_conversion",(IF($G3127="Sustainably Sourced","Sustainably_sourced",(IF($G3127="Recycled pre-consumer organic","GOTS_recycled_organic",""))))))))))))),IF($G3127="Organic","Organic",(IF($G3127="Responsible","Responsible",(IF($G3127="No Attribute (Conventional)","No_Attribute_Conventional",(IF($G3127="Recycled Pre/Post-Consumer","Recycled_Pre_Post_Consumer",(IF($G3127="In-Conversion","In_Conversion",(IF($G3127="Recycled Pre-Consumer","Recycled_Pre_Consumer",(IF($G3127="Recycled Post-Consumer","Recycled_Post_Consumer",(IF($G3127="Sustainably Sourced","Sustainably_sourced",(IF($G3127="Recycled pre-consumer organic","GOTS_recycled_organic","")))))))))))))))))),"")</f>
        <v/>
      </c>
      <c r="AE3127" t="e" cm="1">
        <f t="array" aca="1" ref="AE3127" ca="1">IF($I3127="",IF(INDIRECT("$F"&amp;$S3127)="","",IF(LEFT(INDIRECT("$F"&amp;$S3127),3)="GRS","GRS_RCS_RM",IF((LEFT(INDIRECT("$F"&amp;$S3127),3))="RCS","GRS_RCS_RM",IF(INDIRECT("$F"&amp;$S3127)="OCS (No Label)","OCS_Conversion_RM",IF(LEFT(INDIRECT("$F"&amp;$S3127),3)="OCS","OCS_RM",IF(RIGHT(INDIRECT("$F"&amp;$S3127),10)="conversion","GOTS_RM_conversion",IF((LEFT(INDIRECT("$F"&amp;$S3127),4))="GOTS","GOTS_RM","Responsible_RM"))))))),"DELETERM")</f>
        <v>#VALUE!</v>
      </c>
      <c r="AF3127" t="e" cm="1">
        <f t="array" aca="1" ref="AF3127" ca="1">IF($S3127="","",INDIRECT("$Z"&amp;$S3127))</f>
        <v>#VALUE!</v>
      </c>
      <c r="AG3127" t="str">
        <f t="shared" si="974"/>
        <v/>
      </c>
      <c r="AH3127" t="str" cm="1">
        <f t="array" aca="1" ref="AH3127" ca="1">IFERROR(INDIRECT("$ag"&amp;S3127),"")</f>
        <v/>
      </c>
      <c r="AI3127" t="e" cm="1">
        <f t="array" aca="1" ref="AI3127" ca="1">INDIRECT("O"&amp;S3127)</f>
        <v>#VALUE!</v>
      </c>
      <c r="AJ3127" t="str">
        <f t="shared" si="975"/>
        <v/>
      </c>
    </row>
    <row r="3128" spans="1:36" ht="16.5" customHeight="1">
      <c r="A3128" s="129"/>
      <c r="B3128" s="134"/>
      <c r="C3128" s="135"/>
      <c r="D3128" s="146"/>
      <c r="E3128" s="146"/>
      <c r="F3128" s="135"/>
      <c r="G3128" s="147"/>
      <c r="H3128" s="147"/>
      <c r="I3128" s="147"/>
      <c r="J3128" s="147"/>
      <c r="K3128" s="38"/>
      <c r="L3128" s="143"/>
      <c r="M3128" s="143"/>
      <c r="N3128" s="61"/>
      <c r="O3128" s="314"/>
      <c r="Q3128" t="str">
        <f t="shared" si="970"/>
        <v/>
      </c>
      <c r="S3128" t="e">
        <f t="shared" ca="1" si="979"/>
        <v>#VALUE!</v>
      </c>
      <c r="T3128" t="e">
        <f t="shared" ca="1" si="976"/>
        <v>#VALUE!</v>
      </c>
      <c r="U3128">
        <f t="shared" si="980"/>
        <v>3060</v>
      </c>
      <c r="V3128">
        <v>255.41666666668701</v>
      </c>
      <c r="W3128">
        <f t="shared" si="983"/>
        <v>255</v>
      </c>
      <c r="X3128" t="str" cm="1">
        <f t="array" aca="1" ref="X3128" ca="1">IFERROR(INDEX('PC&amp;PD'!$A$1:$AS$19,ROW('PC&amp;PD'!$A$19),MATCH(INDIRECT(T3128),'PC&amp;PD'!$A$1:$AS$1,0)),"")</f>
        <v/>
      </c>
      <c r="AA3128" t="str">
        <f t="shared" si="971"/>
        <v/>
      </c>
      <c r="AB3128" t="str">
        <f t="shared" si="972"/>
        <v/>
      </c>
      <c r="AC3128" t="e">
        <f t="shared" ca="1" si="973"/>
        <v>#VALUE!</v>
      </c>
      <c r="AD3128" t="str" cm="1">
        <f t="array" aca="1" ref="AD3128" ca="1">IFERROR(IF((LEFT(INDIRECT("$F"&amp;$S3128),4))="GOTS",IF($G3128="Organic","GOTS_Organic_raw",(IF($G3128="Responsible","GOTS_Responsible",(IF($G3128="No Attribute (Conventional)","GOTS_conventional",(IF($G3128="Recycled Pre/Post-Consumer","GOTS_pre_post",(IF($G3128="In-Conversion","GOTS_in_conversion",(IF($G3128="Sustainably Sourced","Sustainably_sourced",(IF($G3128="Recycled pre-consumer organic","GOTS_recycled_organic",""))))))))))))),IF($G3128="Organic","Organic",(IF($G3128="Responsible","Responsible",(IF($G3128="No Attribute (Conventional)","No_Attribute_Conventional",(IF($G3128="Recycled Pre/Post-Consumer","Recycled_Pre_Post_Consumer",(IF($G3128="In-Conversion","In_Conversion",(IF($G3128="Recycled Pre-Consumer","Recycled_Pre_Consumer",(IF($G3128="Recycled Post-Consumer","Recycled_Post_Consumer",(IF($G3128="Sustainably Sourced","Sustainably_sourced",(IF($G3128="Recycled pre-consumer organic","GOTS_recycled_organic","")))))))))))))))))),"")</f>
        <v/>
      </c>
      <c r="AE3128" t="e" cm="1">
        <f t="array" aca="1" ref="AE3128" ca="1">IF($I3128="",IF(INDIRECT("$F"&amp;$S3128)="","",IF(LEFT(INDIRECT("$F"&amp;$S3128),3)="GRS","GRS_RCS_RM",IF((LEFT(INDIRECT("$F"&amp;$S3128),3))="RCS","GRS_RCS_RM",IF(INDIRECT("$F"&amp;$S3128)="OCS (No Label)","OCS_Conversion_RM",IF(LEFT(INDIRECT("$F"&amp;$S3128),3)="OCS","OCS_RM",IF(RIGHT(INDIRECT("$F"&amp;$S3128),10)="conversion","GOTS_RM_conversion",IF((LEFT(INDIRECT("$F"&amp;$S3128),4))="GOTS","GOTS_RM","Responsible_RM"))))))),"DELETERM")</f>
        <v>#VALUE!</v>
      </c>
      <c r="AF3128" t="e" cm="1">
        <f t="array" aca="1" ref="AF3128" ca="1">IF($S3128="","",INDIRECT("$Z"&amp;$S3128))</f>
        <v>#VALUE!</v>
      </c>
      <c r="AG3128" t="str">
        <f t="shared" si="974"/>
        <v/>
      </c>
      <c r="AH3128" t="str" cm="1">
        <f t="array" aca="1" ref="AH3128" ca="1">IFERROR(INDIRECT("$ag"&amp;S3128),"")</f>
        <v/>
      </c>
      <c r="AI3128" t="e" cm="1">
        <f t="array" aca="1" ref="AI3128" ca="1">INDIRECT("O"&amp;S3128)</f>
        <v>#VALUE!</v>
      </c>
      <c r="AJ3128" t="str">
        <f t="shared" si="975"/>
        <v/>
      </c>
    </row>
    <row r="3129" spans="1:36" ht="16.5" customHeight="1">
      <c r="A3129" s="130"/>
      <c r="B3129" s="136"/>
      <c r="C3129" s="137"/>
      <c r="D3129" s="146"/>
      <c r="E3129" s="146"/>
      <c r="F3129" s="137"/>
      <c r="G3129" s="147"/>
      <c r="H3129" s="147"/>
      <c r="I3129" s="147"/>
      <c r="J3129" s="147"/>
      <c r="K3129" s="38"/>
      <c r="L3129" s="144"/>
      <c r="M3129" s="144"/>
      <c r="N3129" s="61"/>
      <c r="O3129" s="314"/>
      <c r="Q3129" t="str">
        <f t="shared" si="970"/>
        <v/>
      </c>
      <c r="S3129" t="e">
        <f t="shared" ca="1" si="979"/>
        <v>#VALUE!</v>
      </c>
      <c r="T3129" t="e">
        <f t="shared" ca="1" si="976"/>
        <v>#VALUE!</v>
      </c>
      <c r="U3129">
        <f t="shared" si="980"/>
        <v>3060</v>
      </c>
      <c r="V3129">
        <v>255.50000000002001</v>
      </c>
      <c r="W3129">
        <f t="shared" si="983"/>
        <v>255</v>
      </c>
      <c r="X3129" t="str" cm="1">
        <f t="array" aca="1" ref="X3129" ca="1">IFERROR(INDEX('PC&amp;PD'!$A$1:$AS$19,ROW('PC&amp;PD'!$A$19),MATCH(INDIRECT(T3129),'PC&amp;PD'!$A$1:$AS$1,0)),"")</f>
        <v/>
      </c>
      <c r="AA3129" t="str">
        <f t="shared" si="971"/>
        <v/>
      </c>
      <c r="AB3129" t="str">
        <f t="shared" si="972"/>
        <v/>
      </c>
      <c r="AC3129" t="e">
        <f t="shared" ca="1" si="973"/>
        <v>#VALUE!</v>
      </c>
      <c r="AD3129" t="str" cm="1">
        <f t="array" aca="1" ref="AD3129" ca="1">IFERROR(IF((LEFT(INDIRECT("$F"&amp;$S3129),4))="GOTS",IF($G3129="Organic","GOTS_Organic_raw",(IF($G3129="Responsible","GOTS_Responsible",(IF($G3129="No Attribute (Conventional)","GOTS_conventional",(IF($G3129="Recycled Pre/Post-Consumer","GOTS_pre_post",(IF($G3129="In-Conversion","GOTS_in_conversion",(IF($G3129="Sustainably Sourced","Sustainably_sourced",(IF($G3129="Recycled pre-consumer organic","GOTS_recycled_organic",""))))))))))))),IF($G3129="Organic","Organic",(IF($G3129="Responsible","Responsible",(IF($G3129="No Attribute (Conventional)","No_Attribute_Conventional",(IF($G3129="Recycled Pre/Post-Consumer","Recycled_Pre_Post_Consumer",(IF($G3129="In-Conversion","In_Conversion",(IF($G3129="Recycled Pre-Consumer","Recycled_Pre_Consumer",(IF($G3129="Recycled Post-Consumer","Recycled_Post_Consumer",(IF($G3129="Sustainably Sourced","Sustainably_sourced",(IF($G3129="Recycled pre-consumer organic","GOTS_recycled_organic","")))))))))))))))))),"")</f>
        <v/>
      </c>
      <c r="AE3129" t="e" cm="1">
        <f t="array" aca="1" ref="AE3129" ca="1">IF($I3129="",IF(INDIRECT("$F"&amp;$S3129)="","",IF(LEFT(INDIRECT("$F"&amp;$S3129),3)="GRS","GRS_RCS_RM",IF((LEFT(INDIRECT("$F"&amp;$S3129),3))="RCS","GRS_RCS_RM",IF(INDIRECT("$F"&amp;$S3129)="OCS (No Label)","OCS_Conversion_RM",IF(LEFT(INDIRECT("$F"&amp;$S3129),3)="OCS","OCS_RM",IF(RIGHT(INDIRECT("$F"&amp;$S3129),10)="conversion","GOTS_RM_conversion",IF((LEFT(INDIRECT("$F"&amp;$S3129),4))="GOTS","GOTS_RM","Responsible_RM"))))))),"DELETERM")</f>
        <v>#VALUE!</v>
      </c>
      <c r="AF3129" t="e" cm="1">
        <f t="array" aca="1" ref="AF3129" ca="1">IF($S3129="","",INDIRECT("$Z"&amp;$S3129))</f>
        <v>#VALUE!</v>
      </c>
      <c r="AG3129" t="str">
        <f t="shared" si="974"/>
        <v/>
      </c>
      <c r="AH3129" t="str" cm="1">
        <f t="array" aca="1" ref="AH3129" ca="1">IFERROR(INDIRECT("$ag"&amp;S3129),"")</f>
        <v/>
      </c>
      <c r="AI3129" t="e" cm="1">
        <f t="array" aca="1" ref="AI3129" ca="1">INDIRECT("O"&amp;S3129)</f>
        <v>#VALUE!</v>
      </c>
      <c r="AJ3129" t="str">
        <f t="shared" si="975"/>
        <v/>
      </c>
    </row>
    <row r="3130" spans="1:36" ht="16.5" customHeight="1">
      <c r="A3130" s="130"/>
      <c r="B3130" s="136"/>
      <c r="C3130" s="137"/>
      <c r="D3130" s="146"/>
      <c r="E3130" s="146"/>
      <c r="F3130" s="137"/>
      <c r="G3130" s="147"/>
      <c r="H3130" s="147"/>
      <c r="I3130" s="147"/>
      <c r="J3130" s="147"/>
      <c r="K3130" s="38"/>
      <c r="L3130" s="144"/>
      <c r="M3130" s="144"/>
      <c r="N3130" s="61"/>
      <c r="O3130" s="314"/>
      <c r="Q3130" t="str">
        <f t="shared" si="970"/>
        <v/>
      </c>
      <c r="S3130" t="e">
        <f t="shared" ca="1" si="979"/>
        <v>#VALUE!</v>
      </c>
      <c r="T3130" t="e">
        <f t="shared" ca="1" si="976"/>
        <v>#VALUE!</v>
      </c>
      <c r="U3130">
        <f t="shared" si="980"/>
        <v>3060</v>
      </c>
      <c r="V3130">
        <v>255.58333333335301</v>
      </c>
      <c r="W3130">
        <f t="shared" si="983"/>
        <v>255</v>
      </c>
      <c r="X3130" t="str" cm="1">
        <f t="array" aca="1" ref="X3130" ca="1">IFERROR(INDEX('PC&amp;PD'!$A$1:$AS$19,ROW('PC&amp;PD'!$A$19),MATCH(INDIRECT(T3130),'PC&amp;PD'!$A$1:$AS$1,0)),"")</f>
        <v/>
      </c>
      <c r="AA3130" t="str">
        <f t="shared" si="971"/>
        <v/>
      </c>
      <c r="AB3130" t="str">
        <f t="shared" si="972"/>
        <v/>
      </c>
      <c r="AC3130" t="e">
        <f t="shared" ca="1" si="973"/>
        <v>#VALUE!</v>
      </c>
      <c r="AD3130" t="str" cm="1">
        <f t="array" aca="1" ref="AD3130" ca="1">IFERROR(IF((LEFT(INDIRECT("$F"&amp;$S3130),4))="GOTS",IF($G3130="Organic","GOTS_Organic_raw",(IF($G3130="Responsible","GOTS_Responsible",(IF($G3130="No Attribute (Conventional)","GOTS_conventional",(IF($G3130="Recycled Pre/Post-Consumer","GOTS_pre_post",(IF($G3130="In-Conversion","GOTS_in_conversion",(IF($G3130="Sustainably Sourced","Sustainably_sourced",(IF($G3130="Recycled pre-consumer organic","GOTS_recycled_organic",""))))))))))))),IF($G3130="Organic","Organic",(IF($G3130="Responsible","Responsible",(IF($G3130="No Attribute (Conventional)","No_Attribute_Conventional",(IF($G3130="Recycled Pre/Post-Consumer","Recycled_Pre_Post_Consumer",(IF($G3130="In-Conversion","In_Conversion",(IF($G3130="Recycled Pre-Consumer","Recycled_Pre_Consumer",(IF($G3130="Recycled Post-Consumer","Recycled_Post_Consumer",(IF($G3130="Sustainably Sourced","Sustainably_sourced",(IF($G3130="Recycled pre-consumer organic","GOTS_recycled_organic","")))))))))))))))))),"")</f>
        <v/>
      </c>
      <c r="AE3130" t="e" cm="1">
        <f t="array" aca="1" ref="AE3130" ca="1">IF($I3130="",IF(INDIRECT("$F"&amp;$S3130)="","",IF(LEFT(INDIRECT("$F"&amp;$S3130),3)="GRS","GRS_RCS_RM",IF((LEFT(INDIRECT("$F"&amp;$S3130),3))="RCS","GRS_RCS_RM",IF(INDIRECT("$F"&amp;$S3130)="OCS (No Label)","OCS_Conversion_RM",IF(LEFT(INDIRECT("$F"&amp;$S3130),3)="OCS","OCS_RM",IF(RIGHT(INDIRECT("$F"&amp;$S3130),10)="conversion","GOTS_RM_conversion",IF((LEFT(INDIRECT("$F"&amp;$S3130),4))="GOTS","GOTS_RM","Responsible_RM"))))))),"DELETERM")</f>
        <v>#VALUE!</v>
      </c>
      <c r="AF3130" t="e" cm="1">
        <f t="array" aca="1" ref="AF3130" ca="1">IF($S3130="","",INDIRECT("$Z"&amp;$S3130))</f>
        <v>#VALUE!</v>
      </c>
      <c r="AG3130" t="str">
        <f t="shared" si="974"/>
        <v/>
      </c>
      <c r="AH3130" t="str" cm="1">
        <f t="array" aca="1" ref="AH3130" ca="1">IFERROR(INDIRECT("$ag"&amp;S3130),"")</f>
        <v/>
      </c>
      <c r="AI3130" t="e" cm="1">
        <f t="array" aca="1" ref="AI3130" ca="1">INDIRECT("O"&amp;S3130)</f>
        <v>#VALUE!</v>
      </c>
      <c r="AJ3130" t="str">
        <f t="shared" si="975"/>
        <v/>
      </c>
    </row>
    <row r="3131" spans="1:36" ht="16.5" customHeight="1">
      <c r="A3131" s="130"/>
      <c r="B3131" s="136"/>
      <c r="C3131" s="137"/>
      <c r="D3131" s="146"/>
      <c r="E3131" s="146"/>
      <c r="F3131" s="137"/>
      <c r="G3131" s="147"/>
      <c r="H3131" s="147"/>
      <c r="I3131" s="147"/>
      <c r="J3131" s="147"/>
      <c r="K3131" s="38"/>
      <c r="L3131" s="144"/>
      <c r="M3131" s="144"/>
      <c r="N3131" s="61"/>
      <c r="O3131" s="314"/>
      <c r="Q3131" t="str">
        <f t="shared" si="970"/>
        <v/>
      </c>
      <c r="S3131" t="e">
        <f t="shared" ca="1" si="979"/>
        <v>#VALUE!</v>
      </c>
      <c r="T3131" t="e">
        <f t="shared" ca="1" si="976"/>
        <v>#VALUE!</v>
      </c>
      <c r="U3131">
        <f t="shared" si="980"/>
        <v>3060</v>
      </c>
      <c r="V3131">
        <v>255.66666666668701</v>
      </c>
      <c r="W3131">
        <f t="shared" si="983"/>
        <v>255</v>
      </c>
      <c r="X3131" t="str" cm="1">
        <f t="array" aca="1" ref="X3131" ca="1">IFERROR(INDEX('PC&amp;PD'!$A$1:$AS$19,ROW('PC&amp;PD'!$A$19),MATCH(INDIRECT(T3131),'PC&amp;PD'!$A$1:$AS$1,0)),"")</f>
        <v/>
      </c>
      <c r="AA3131" t="str">
        <f t="shared" si="971"/>
        <v/>
      </c>
      <c r="AB3131" t="str">
        <f t="shared" si="972"/>
        <v/>
      </c>
      <c r="AC3131" t="e">
        <f t="shared" ca="1" si="973"/>
        <v>#VALUE!</v>
      </c>
      <c r="AD3131" t="str" cm="1">
        <f t="array" aca="1" ref="AD3131" ca="1">IFERROR(IF((LEFT(INDIRECT("$F"&amp;$S3131),4))="GOTS",IF($G3131="Organic","GOTS_Organic_raw",(IF($G3131="Responsible","GOTS_Responsible",(IF($G3131="No Attribute (Conventional)","GOTS_conventional",(IF($G3131="Recycled Pre/Post-Consumer","GOTS_pre_post",(IF($G3131="In-Conversion","GOTS_in_conversion",(IF($G3131="Sustainably Sourced","Sustainably_sourced",(IF($G3131="Recycled pre-consumer organic","GOTS_recycled_organic",""))))))))))))),IF($G3131="Organic","Organic",(IF($G3131="Responsible","Responsible",(IF($G3131="No Attribute (Conventional)","No_Attribute_Conventional",(IF($G3131="Recycled Pre/Post-Consumer","Recycled_Pre_Post_Consumer",(IF($G3131="In-Conversion","In_Conversion",(IF($G3131="Recycled Pre-Consumer","Recycled_Pre_Consumer",(IF($G3131="Recycled Post-Consumer","Recycled_Post_Consumer",(IF($G3131="Sustainably Sourced","Sustainably_sourced",(IF($G3131="Recycled pre-consumer organic","GOTS_recycled_organic","")))))))))))))))))),"")</f>
        <v/>
      </c>
      <c r="AE3131" t="e" cm="1">
        <f t="array" aca="1" ref="AE3131" ca="1">IF($I3131="",IF(INDIRECT("$F"&amp;$S3131)="","",IF(LEFT(INDIRECT("$F"&amp;$S3131),3)="GRS","GRS_RCS_RM",IF((LEFT(INDIRECT("$F"&amp;$S3131),3))="RCS","GRS_RCS_RM",IF(INDIRECT("$F"&amp;$S3131)="OCS (No Label)","OCS_Conversion_RM",IF(LEFT(INDIRECT("$F"&amp;$S3131),3)="OCS","OCS_RM",IF(RIGHT(INDIRECT("$F"&amp;$S3131),10)="conversion","GOTS_RM_conversion",IF((LEFT(INDIRECT("$F"&amp;$S3131),4))="GOTS","GOTS_RM","Responsible_RM"))))))),"DELETERM")</f>
        <v>#VALUE!</v>
      </c>
      <c r="AF3131" t="e" cm="1">
        <f t="array" aca="1" ref="AF3131" ca="1">IF($S3131="","",INDIRECT("$Z"&amp;$S3131))</f>
        <v>#VALUE!</v>
      </c>
      <c r="AG3131" t="str">
        <f t="shared" si="974"/>
        <v/>
      </c>
      <c r="AH3131" t="str" cm="1">
        <f t="array" aca="1" ref="AH3131" ca="1">IFERROR(INDIRECT("$ag"&amp;S3131),"")</f>
        <v/>
      </c>
      <c r="AI3131" t="e" cm="1">
        <f t="array" aca="1" ref="AI3131" ca="1">INDIRECT("O"&amp;S3131)</f>
        <v>#VALUE!</v>
      </c>
      <c r="AJ3131" t="str">
        <f t="shared" si="975"/>
        <v/>
      </c>
    </row>
    <row r="3132" spans="1:36" ht="16.5" customHeight="1">
      <c r="A3132" s="130"/>
      <c r="B3132" s="136"/>
      <c r="C3132" s="137"/>
      <c r="D3132" s="146"/>
      <c r="E3132" s="146"/>
      <c r="F3132" s="137"/>
      <c r="G3132" s="147"/>
      <c r="H3132" s="147"/>
      <c r="I3132" s="147"/>
      <c r="J3132" s="147"/>
      <c r="K3132" s="38"/>
      <c r="L3132" s="144"/>
      <c r="M3132" s="144"/>
      <c r="N3132" s="61"/>
      <c r="O3132" s="314"/>
      <c r="Q3132" t="str">
        <f t="shared" si="970"/>
        <v/>
      </c>
      <c r="S3132" t="e">
        <f t="shared" ca="1" si="979"/>
        <v>#VALUE!</v>
      </c>
      <c r="T3132" t="e">
        <f t="shared" ca="1" si="976"/>
        <v>#VALUE!</v>
      </c>
      <c r="U3132">
        <f t="shared" si="980"/>
        <v>3060</v>
      </c>
      <c r="V3132">
        <v>255.75000000002001</v>
      </c>
      <c r="W3132">
        <f t="shared" si="983"/>
        <v>255</v>
      </c>
      <c r="X3132" t="str" cm="1">
        <f t="array" aca="1" ref="X3132" ca="1">IFERROR(INDEX('PC&amp;PD'!$A$1:$AS$19,ROW('PC&amp;PD'!$A$19),MATCH(INDIRECT(T3132),'PC&amp;PD'!$A$1:$AS$1,0)),"")</f>
        <v/>
      </c>
      <c r="AA3132" t="str">
        <f t="shared" si="971"/>
        <v/>
      </c>
      <c r="AB3132" t="str">
        <f t="shared" si="972"/>
        <v/>
      </c>
      <c r="AC3132" t="e">
        <f t="shared" ca="1" si="973"/>
        <v>#VALUE!</v>
      </c>
      <c r="AD3132" t="str" cm="1">
        <f t="array" aca="1" ref="AD3132" ca="1">IFERROR(IF((LEFT(INDIRECT("$F"&amp;$S3132),4))="GOTS",IF($G3132="Organic","GOTS_Organic_raw",(IF($G3132="Responsible","GOTS_Responsible",(IF($G3132="No Attribute (Conventional)","GOTS_conventional",(IF($G3132="Recycled Pre/Post-Consumer","GOTS_pre_post",(IF($G3132="In-Conversion","GOTS_in_conversion",(IF($G3132="Sustainably Sourced","Sustainably_sourced",(IF($G3132="Recycled pre-consumer organic","GOTS_recycled_organic",""))))))))))))),IF($G3132="Organic","Organic",(IF($G3132="Responsible","Responsible",(IF($G3132="No Attribute (Conventional)","No_Attribute_Conventional",(IF($G3132="Recycled Pre/Post-Consumer","Recycled_Pre_Post_Consumer",(IF($G3132="In-Conversion","In_Conversion",(IF($G3132="Recycled Pre-Consumer","Recycled_Pre_Consumer",(IF($G3132="Recycled Post-Consumer","Recycled_Post_Consumer",(IF($G3132="Sustainably Sourced","Sustainably_sourced",(IF($G3132="Recycled pre-consumer organic","GOTS_recycled_organic","")))))))))))))))))),"")</f>
        <v/>
      </c>
      <c r="AE3132" t="e" cm="1">
        <f t="array" aca="1" ref="AE3132" ca="1">IF($I3132="",IF(INDIRECT("$F"&amp;$S3132)="","",IF(LEFT(INDIRECT("$F"&amp;$S3132),3)="GRS","GRS_RCS_RM",IF((LEFT(INDIRECT("$F"&amp;$S3132),3))="RCS","GRS_RCS_RM",IF(INDIRECT("$F"&amp;$S3132)="OCS (No Label)","OCS_Conversion_RM",IF(LEFT(INDIRECT("$F"&amp;$S3132),3)="OCS","OCS_RM",IF(RIGHT(INDIRECT("$F"&amp;$S3132),10)="conversion","GOTS_RM_conversion",IF((LEFT(INDIRECT("$F"&amp;$S3132),4))="GOTS","GOTS_RM","Responsible_RM"))))))),"DELETERM")</f>
        <v>#VALUE!</v>
      </c>
      <c r="AF3132" t="e" cm="1">
        <f t="array" aca="1" ref="AF3132" ca="1">IF($S3132="","",INDIRECT("$Z"&amp;$S3132))</f>
        <v>#VALUE!</v>
      </c>
      <c r="AG3132" t="str">
        <f t="shared" si="974"/>
        <v/>
      </c>
      <c r="AH3132" t="str" cm="1">
        <f t="array" aca="1" ref="AH3132" ca="1">IFERROR(INDIRECT("$ag"&amp;S3132),"")</f>
        <v/>
      </c>
      <c r="AI3132" t="e" cm="1">
        <f t="array" aca="1" ref="AI3132" ca="1">INDIRECT("O"&amp;S3132)</f>
        <v>#VALUE!</v>
      </c>
      <c r="AJ3132" t="str">
        <f t="shared" si="975"/>
        <v/>
      </c>
    </row>
    <row r="3133" spans="1:36" ht="16.5" customHeight="1">
      <c r="A3133" s="130"/>
      <c r="B3133" s="136"/>
      <c r="C3133" s="137"/>
      <c r="D3133" s="146"/>
      <c r="E3133" s="146"/>
      <c r="F3133" s="137"/>
      <c r="G3133" s="147"/>
      <c r="H3133" s="147"/>
      <c r="I3133" s="147"/>
      <c r="J3133" s="147"/>
      <c r="K3133" s="38"/>
      <c r="L3133" s="144"/>
      <c r="M3133" s="144"/>
      <c r="N3133" s="61"/>
      <c r="O3133" s="314"/>
      <c r="Q3133" t="str">
        <f t="shared" si="970"/>
        <v/>
      </c>
      <c r="S3133" t="e">
        <f t="shared" ca="1" si="979"/>
        <v>#VALUE!</v>
      </c>
      <c r="T3133" t="e">
        <f t="shared" ca="1" si="976"/>
        <v>#VALUE!</v>
      </c>
      <c r="U3133">
        <f t="shared" si="980"/>
        <v>3060</v>
      </c>
      <c r="V3133">
        <v>255.83333333335301</v>
      </c>
      <c r="W3133">
        <f t="shared" si="983"/>
        <v>255</v>
      </c>
      <c r="X3133" t="str" cm="1">
        <f t="array" aca="1" ref="X3133" ca="1">IFERROR(INDEX('PC&amp;PD'!$A$1:$AS$19,ROW('PC&amp;PD'!$A$19),MATCH(INDIRECT(T3133),'PC&amp;PD'!$A$1:$AS$1,0)),"")</f>
        <v/>
      </c>
      <c r="AA3133" t="str">
        <f t="shared" si="971"/>
        <v/>
      </c>
      <c r="AB3133" t="str">
        <f t="shared" si="972"/>
        <v/>
      </c>
      <c r="AC3133" t="e">
        <f t="shared" ca="1" si="973"/>
        <v>#VALUE!</v>
      </c>
      <c r="AD3133" t="str" cm="1">
        <f t="array" aca="1" ref="AD3133" ca="1">IFERROR(IF((LEFT(INDIRECT("$F"&amp;$S3133),4))="GOTS",IF($G3133="Organic","GOTS_Organic_raw",(IF($G3133="Responsible","GOTS_Responsible",(IF($G3133="No Attribute (Conventional)","GOTS_conventional",(IF($G3133="Recycled Pre/Post-Consumer","GOTS_pre_post",(IF($G3133="In-Conversion","GOTS_in_conversion",(IF($G3133="Sustainably Sourced","Sustainably_sourced",(IF($G3133="Recycled pre-consumer organic","GOTS_recycled_organic",""))))))))))))),IF($G3133="Organic","Organic",(IF($G3133="Responsible","Responsible",(IF($G3133="No Attribute (Conventional)","No_Attribute_Conventional",(IF($G3133="Recycled Pre/Post-Consumer","Recycled_Pre_Post_Consumer",(IF($G3133="In-Conversion","In_Conversion",(IF($G3133="Recycled Pre-Consumer","Recycled_Pre_Consumer",(IF($G3133="Recycled Post-Consumer","Recycled_Post_Consumer",(IF($G3133="Sustainably Sourced","Sustainably_sourced",(IF($G3133="Recycled pre-consumer organic","GOTS_recycled_organic","")))))))))))))))))),"")</f>
        <v/>
      </c>
      <c r="AE3133" t="e" cm="1">
        <f t="array" aca="1" ref="AE3133" ca="1">IF($I3133="",IF(INDIRECT("$F"&amp;$S3133)="","",IF(LEFT(INDIRECT("$F"&amp;$S3133),3)="GRS","GRS_RCS_RM",IF((LEFT(INDIRECT("$F"&amp;$S3133),3))="RCS","GRS_RCS_RM",IF(INDIRECT("$F"&amp;$S3133)="OCS (No Label)","OCS_Conversion_RM",IF(LEFT(INDIRECT("$F"&amp;$S3133),3)="OCS","OCS_RM",IF(RIGHT(INDIRECT("$F"&amp;$S3133),10)="conversion","GOTS_RM_conversion",IF((LEFT(INDIRECT("$F"&amp;$S3133),4))="GOTS","GOTS_RM","Responsible_RM"))))))),"DELETERM")</f>
        <v>#VALUE!</v>
      </c>
      <c r="AF3133" t="e" cm="1">
        <f t="array" aca="1" ref="AF3133" ca="1">IF($S3133="","",INDIRECT("$Z"&amp;$S3133))</f>
        <v>#VALUE!</v>
      </c>
      <c r="AG3133" t="str">
        <f t="shared" si="974"/>
        <v/>
      </c>
      <c r="AH3133" t="str" cm="1">
        <f t="array" aca="1" ref="AH3133" ca="1">IFERROR(INDIRECT("$ag"&amp;S3133),"")</f>
        <v/>
      </c>
      <c r="AI3133" t="e" cm="1">
        <f t="array" aca="1" ref="AI3133" ca="1">INDIRECT("O"&amp;S3133)</f>
        <v>#VALUE!</v>
      </c>
      <c r="AJ3133" t="str">
        <f t="shared" si="975"/>
        <v/>
      </c>
    </row>
    <row r="3134" spans="1:36" ht="16.5" customHeight="1" thickBot="1">
      <c r="A3134" s="131"/>
      <c r="B3134" s="138"/>
      <c r="C3134" s="139"/>
      <c r="D3134" s="148"/>
      <c r="E3134" s="148"/>
      <c r="F3134" s="139"/>
      <c r="G3134" s="149"/>
      <c r="H3134" s="149"/>
      <c r="I3134" s="149"/>
      <c r="J3134" s="149"/>
      <c r="K3134" s="39"/>
      <c r="L3134" s="145"/>
      <c r="M3134" s="145"/>
      <c r="N3134" s="62"/>
      <c r="O3134" s="315"/>
      <c r="Q3134" t="str">
        <f t="shared" si="970"/>
        <v/>
      </c>
      <c r="S3134" t="e">
        <f t="shared" ca="1" si="979"/>
        <v>#VALUE!</v>
      </c>
      <c r="T3134" t="e">
        <f t="shared" ca="1" si="976"/>
        <v>#VALUE!</v>
      </c>
      <c r="U3134">
        <f t="shared" si="980"/>
        <v>3060</v>
      </c>
      <c r="V3134">
        <v>255.91666666668701</v>
      </c>
      <c r="W3134">
        <f t="shared" si="983"/>
        <v>255</v>
      </c>
      <c r="X3134" t="str" cm="1">
        <f t="array" aca="1" ref="X3134" ca="1">IFERROR(INDEX('PC&amp;PD'!$A$1:$AS$19,ROW('PC&amp;PD'!$A$19),MATCH(INDIRECT(T3134),'PC&amp;PD'!$A$1:$AS$1,0)),"")</f>
        <v/>
      </c>
      <c r="AA3134" t="str">
        <f t="shared" si="971"/>
        <v/>
      </c>
      <c r="AB3134" t="str">
        <f t="shared" si="972"/>
        <v/>
      </c>
      <c r="AC3134" t="e">
        <f t="shared" ca="1" si="973"/>
        <v>#VALUE!</v>
      </c>
      <c r="AD3134" t="str" cm="1">
        <f t="array" aca="1" ref="AD3134" ca="1">IFERROR(IF((LEFT(INDIRECT("$F"&amp;$S3134),4))="GOTS",IF($G3134="Organic","GOTS_Organic_raw",(IF($G3134="Responsible","GOTS_Responsible",(IF($G3134="No Attribute (Conventional)","GOTS_conventional",(IF($G3134="Recycled Pre/Post-Consumer","GOTS_pre_post",(IF($G3134="In-Conversion","GOTS_in_conversion",(IF($G3134="Sustainably Sourced","Sustainably_sourced",(IF($G3134="Recycled pre-consumer organic","GOTS_recycled_organic",""))))))))))))),IF($G3134="Organic","Organic",(IF($G3134="Responsible","Responsible",(IF($G3134="No Attribute (Conventional)","No_Attribute_Conventional",(IF($G3134="Recycled Pre/Post-Consumer","Recycled_Pre_Post_Consumer",(IF($G3134="In-Conversion","In_Conversion",(IF($G3134="Recycled Pre-Consumer","Recycled_Pre_Consumer",(IF($G3134="Recycled Post-Consumer","Recycled_Post_Consumer",(IF($G3134="Sustainably Sourced","Sustainably_sourced",(IF($G3134="Recycled pre-consumer organic","GOTS_recycled_organic","")))))))))))))))))),"")</f>
        <v/>
      </c>
      <c r="AE3134" t="e" cm="1">
        <f t="array" aca="1" ref="AE3134" ca="1">IF($I3134="",IF(INDIRECT("$F"&amp;$S3134)="","",IF(LEFT(INDIRECT("$F"&amp;$S3134),3)="GRS","GRS_RCS_RM",IF((LEFT(INDIRECT("$F"&amp;$S3134),3))="RCS","GRS_RCS_RM",IF(INDIRECT("$F"&amp;$S3134)="OCS (No Label)","OCS_Conversion_RM",IF(LEFT(INDIRECT("$F"&amp;$S3134),3)="OCS","OCS_RM",IF(RIGHT(INDIRECT("$F"&amp;$S3134),10)="conversion","GOTS_RM_conversion",IF((LEFT(INDIRECT("$F"&amp;$S3134),4))="GOTS","GOTS_RM","Responsible_RM"))))))),"DELETERM")</f>
        <v>#VALUE!</v>
      </c>
      <c r="AF3134" t="e" cm="1">
        <f t="array" aca="1" ref="AF3134" ca="1">IF($S3134="","",INDIRECT("$Z"&amp;$S3134))</f>
        <v>#VALUE!</v>
      </c>
      <c r="AG3134" t="str">
        <f t="shared" si="974"/>
        <v/>
      </c>
      <c r="AH3134" t="str" cm="1">
        <f t="array" aca="1" ref="AH3134" ca="1">IFERROR(INDIRECT("$ag"&amp;S3134),"")</f>
        <v/>
      </c>
      <c r="AI3134" t="e" cm="1">
        <f t="array" aca="1" ref="AI3134" ca="1">INDIRECT("O"&amp;S3134)</f>
        <v>#VALUE!</v>
      </c>
      <c r="AJ3134" t="str">
        <f t="shared" si="975"/>
        <v/>
      </c>
    </row>
    <row r="3135" spans="1:36" ht="16.5" customHeight="1">
      <c r="A3135" s="128" t="str">
        <f>IF(B3135="","",COUNTA($B$63:$B3135))</f>
        <v/>
      </c>
      <c r="B3135" s="132"/>
      <c r="C3135" s="133"/>
      <c r="D3135" s="140"/>
      <c r="E3135" s="140"/>
      <c r="F3135" s="133"/>
      <c r="G3135" s="141"/>
      <c r="H3135" s="141"/>
      <c r="I3135" s="141"/>
      <c r="J3135" s="141"/>
      <c r="K3135" s="37"/>
      <c r="L3135" s="142" t="str">
        <f>IF(R3135="","",LEFT(R3135,LEN(R3135)-2))</f>
        <v/>
      </c>
      <c r="M3135" s="142"/>
      <c r="N3135" s="60"/>
      <c r="O3135" s="313"/>
      <c r="Q3135" t="str">
        <f t="shared" si="970"/>
        <v/>
      </c>
      <c r="R3135" t="str">
        <f t="shared" ref="R3135" si="990">CONCATENATE($Q3135,Q3136,Q3137,Q3138,Q3139,Q3140,$Q3141,$Q3142,$Q3143,$Q3144,$Q3145,$Q3146)</f>
        <v/>
      </c>
      <c r="S3135" t="e">
        <f t="shared" ca="1" si="979"/>
        <v>#VALUE!</v>
      </c>
      <c r="T3135" t="e">
        <f t="shared" ca="1" si="976"/>
        <v>#VALUE!</v>
      </c>
      <c r="U3135">
        <f t="shared" si="980"/>
        <v>3072</v>
      </c>
      <c r="V3135">
        <v>256.00000000002001</v>
      </c>
      <c r="W3135">
        <f t="shared" si="983"/>
        <v>256</v>
      </c>
      <c r="X3135" t="str" cm="1">
        <f t="array" aca="1" ref="X3135" ca="1">IFERROR(INDEX('PC&amp;PD'!$A$1:$AS$19,ROW('PC&amp;PD'!$A$19),MATCH(INDIRECT(T3135),'PC&amp;PD'!$A$1:$AS$1,0)),"")</f>
        <v/>
      </c>
      <c r="Z3135" t="str">
        <f t="shared" ref="Z3135" si="991">IFERROR(IF($F3135="OCS 100","OCS (OCS 100)",IF($F3135="OCS Blended","OCS (OCS Blended)",IF($F3135="OCS (No Label)","OCS (No Label)",IF($F3135="RCS 100","RCS (RCS 100)",IF($F3135="RCS Blended","RCS (RCS Blended)",IF($F3135="GRS","GRS (GRS)",IF($F3135="GRS (No Label)", "GRS (No Label)",IF($F3135="RDS","RDS (RDS)",IF($F3135="RWS","RWS (RWS)",IF($F3135="RAS","RAS (RAS)",IF($F3135="RMS","RMS (RMS)",IF($F3135="GOTS Organic","GOTS (Organic)",IF($F3135="GOTS Made with organic","GOTS (Made with Organic)",IF($F3135="GOTS Organic - in conversion","GOTS (Organic - In Conversion)",IF($F3135="GOTS Made with organic - in conversion","GOTS (Made with Organic - In Conversion)",""))))))))))))))),"")</f>
        <v/>
      </c>
      <c r="AA3135" t="str">
        <f t="shared" si="971"/>
        <v/>
      </c>
      <c r="AB3135" t="str">
        <f t="shared" si="972"/>
        <v/>
      </c>
      <c r="AC3135" t="e">
        <f t="shared" ca="1" si="973"/>
        <v>#VALUE!</v>
      </c>
      <c r="AD3135" t="str" cm="1">
        <f t="array" aca="1" ref="AD3135" ca="1">IFERROR(IF((LEFT(INDIRECT("$F"&amp;$S3135),4))="GOTS",IF($G3135="Organic","GOTS_Organic_raw",(IF($G3135="Responsible","GOTS_Responsible",(IF($G3135="No Attribute (Conventional)","GOTS_conventional",(IF($G3135="Recycled Pre/Post-Consumer","GOTS_pre_post",(IF($G3135="In-Conversion","GOTS_in_conversion",(IF($G3135="Sustainably Sourced","Sustainably_sourced",(IF($G3135="Recycled pre-consumer organic","GOTS_recycled_organic",""))))))))))))),IF($G3135="Organic","Organic",(IF($G3135="Responsible","Responsible",(IF($G3135="No Attribute (Conventional)","No_Attribute_Conventional",(IF($G3135="Recycled Pre/Post-Consumer","Recycled_Pre_Post_Consumer",(IF($G3135="In-Conversion","In_Conversion",(IF($G3135="Recycled Pre-Consumer","Recycled_Pre_Consumer",(IF($G3135="Recycled Post-Consumer","Recycled_Post_Consumer",(IF($G3135="Sustainably Sourced","Sustainably_sourced",(IF($G3135="Recycled pre-consumer organic","GOTS_recycled_organic","")))))))))))))))))),"")</f>
        <v/>
      </c>
      <c r="AE3135" t="e" cm="1">
        <f t="array" aca="1" ref="AE3135" ca="1">IF($I3135="",IF(INDIRECT("$F"&amp;$S3135)="","",IF(LEFT(INDIRECT("$F"&amp;$S3135),3)="GRS","GRS_RCS_RM",IF((LEFT(INDIRECT("$F"&amp;$S3135),3))="RCS","GRS_RCS_RM",IF(INDIRECT("$F"&amp;$S3135)="OCS (No Label)","OCS_Conversion_RM",IF(LEFT(INDIRECT("$F"&amp;$S3135),3)="OCS","OCS_RM",IF(RIGHT(INDIRECT("$F"&amp;$S3135),10)="conversion","GOTS_RM_conversion",IF((LEFT(INDIRECT("$F"&amp;$S3135),4))="GOTS","GOTS_RM","Responsible_RM"))))))),"DELETERM")</f>
        <v>#VALUE!</v>
      </c>
      <c r="AF3135" t="e" cm="1">
        <f t="array" aca="1" ref="AF3135" ca="1">IF($S3135="","",INDIRECT("$Z"&amp;$S3135))</f>
        <v>#VALUE!</v>
      </c>
      <c r="AG3135" t="str">
        <f t="shared" si="974"/>
        <v/>
      </c>
      <c r="AH3135" t="str" cm="1">
        <f t="array" aca="1" ref="AH3135" ca="1">IFERROR(INDIRECT("$ag"&amp;S3135),"")</f>
        <v/>
      </c>
      <c r="AI3135" t="e" cm="1">
        <f t="array" aca="1" ref="AI3135" ca="1">INDIRECT("O"&amp;S3135)</f>
        <v>#VALUE!</v>
      </c>
      <c r="AJ3135" t="str">
        <f t="shared" si="975"/>
        <v/>
      </c>
    </row>
    <row r="3136" spans="1:36" ht="16.5" customHeight="1">
      <c r="A3136" s="129"/>
      <c r="B3136" s="134"/>
      <c r="C3136" s="135"/>
      <c r="D3136" s="146"/>
      <c r="E3136" s="146"/>
      <c r="F3136" s="135"/>
      <c r="G3136" s="147"/>
      <c r="H3136" s="147"/>
      <c r="I3136" s="147"/>
      <c r="J3136" s="147"/>
      <c r="K3136" s="38"/>
      <c r="L3136" s="143"/>
      <c r="M3136" s="143"/>
      <c r="N3136" s="61"/>
      <c r="O3136" s="314"/>
      <c r="Q3136" t="str">
        <f t="shared" ref="Q3136:Q3199" si="992">IF(G3136="No Attribute (Conventional)",IF(OR($G3136="",$I3136="",$K3136=""),"",CONCATENATE($K3136," ",$AA3136," ",$I3136," + ")),IF(OR($G3136="",$I3136="",$K3136=""),"",CONCATENATE($K3136," ",$G3136," ",$I3136," + ")))</f>
        <v/>
      </c>
      <c r="S3136" t="e">
        <f t="shared" ca="1" si="979"/>
        <v>#VALUE!</v>
      </c>
      <c r="T3136" t="e">
        <f t="shared" ca="1" si="976"/>
        <v>#VALUE!</v>
      </c>
      <c r="U3136">
        <f t="shared" si="980"/>
        <v>3072</v>
      </c>
      <c r="V3136">
        <v>256.08333333335298</v>
      </c>
      <c r="W3136">
        <f t="shared" si="983"/>
        <v>256</v>
      </c>
      <c r="X3136" t="str" cm="1">
        <f t="array" aca="1" ref="X3136" ca="1">IFERROR(INDEX('PC&amp;PD'!$A$1:$AS$19,ROW('PC&amp;PD'!$A$19),MATCH(INDIRECT(T3136),'PC&amp;PD'!$A$1:$AS$1,0)),"")</f>
        <v/>
      </c>
      <c r="AA3136" t="str">
        <f t="shared" ref="AA3136:AA3199" si="993">IFERROR(IF(G3136="","",IF(G3136="No Attribute (Conventional)","",G3136)),"")</f>
        <v/>
      </c>
      <c r="AB3136" t="str">
        <f t="shared" ref="AB3136:AB3199" si="994">IFERROR(IF($F3136="OCS 100", "OCS_100",IF($F3136="OCS Blended", "OCS_Blended",IF($F3136="OCS (No Label)", "OCS_No_Label",IF($F3136="RCS 100", "RCS_100",IF($F3136="RCS Blended","RCS_Blended",IF($F3136="GRS","GRS",IF($F3136="GRS (No Label)", "GRS_No_Label",IF($F3136="RDS","RDS",IF($F3136="RWS","RWS",IF($F3136="RMS","RMS",IF($F3136="GOTS Organic","GOTS_Organic",IF($F3136="GOTS Made with organic","GOTS_Made_with_organic",IF($F3136="GOTS Organic - in conversion","GOTS_Organic_in_Conversion",IF($F3136="GOTS Made with organic - in conversion","GOTS_Made_with_Organic_in_Conversion",IF($F3136="RAS","RAS",IF($F3136="Rcs (No Label)","RCS_No_Label",IF($F3136="RWS (No Label)","RWS_No_Label",IF($F3136="RMS (No Label)","RMS_No_Label",IF($F3136="RAS (No Label)","RAS_No_Label",IF($F3136="RDS (No Label)","RDS_No_Label","")))))))))))))))))))),"")</f>
        <v/>
      </c>
      <c r="AC3136" t="e">
        <f t="shared" ref="AC3136:AC3199" ca="1" si="995">"$AB"&amp;S3136</f>
        <v>#VALUE!</v>
      </c>
      <c r="AD3136" t="str" cm="1">
        <f t="array" aca="1" ref="AD3136" ca="1">IFERROR(IF((LEFT(INDIRECT("$F"&amp;$S3136),4))="GOTS",IF($G3136="Organic","GOTS_Organic_raw",(IF($G3136="Responsible","GOTS_Responsible",(IF($G3136="No Attribute (Conventional)","GOTS_conventional",(IF($G3136="Recycled Pre/Post-Consumer","GOTS_pre_post",(IF($G3136="In-Conversion","GOTS_in_conversion",(IF($G3136="Sustainably Sourced","Sustainably_sourced",(IF($G3136="Recycled pre-consumer organic","GOTS_recycled_organic",""))))))))))))),IF($G3136="Organic","Organic",(IF($G3136="Responsible","Responsible",(IF($G3136="No Attribute (Conventional)","No_Attribute_Conventional",(IF($G3136="Recycled Pre/Post-Consumer","Recycled_Pre_Post_Consumer",(IF($G3136="In-Conversion","In_Conversion",(IF($G3136="Recycled Pre-Consumer","Recycled_Pre_Consumer",(IF($G3136="Recycled Post-Consumer","Recycled_Post_Consumer",(IF($G3136="Sustainably Sourced","Sustainably_sourced",(IF($G3136="Recycled pre-consumer organic","GOTS_recycled_organic","")))))))))))))))))),"")</f>
        <v/>
      </c>
      <c r="AE3136" t="e" cm="1">
        <f t="array" aca="1" ref="AE3136" ca="1">IF($I3136="",IF(INDIRECT("$F"&amp;$S3136)="","",IF(LEFT(INDIRECT("$F"&amp;$S3136),3)="GRS","GRS_RCS_RM",IF((LEFT(INDIRECT("$F"&amp;$S3136),3))="RCS","GRS_RCS_RM",IF(INDIRECT("$F"&amp;$S3136)="OCS (No Label)","OCS_Conversion_RM",IF(LEFT(INDIRECT("$F"&amp;$S3136),3)="OCS","OCS_RM",IF(RIGHT(INDIRECT("$F"&amp;$S3136),10)="conversion","GOTS_RM_conversion",IF((LEFT(INDIRECT("$F"&amp;$S3136),4))="GOTS","GOTS_RM","Responsible_RM"))))))),"DELETERM")</f>
        <v>#VALUE!</v>
      </c>
      <c r="AF3136" t="e" cm="1">
        <f t="array" aca="1" ref="AF3136" ca="1">IF($S3136="","",INDIRECT("$Z"&amp;$S3136))</f>
        <v>#VALUE!</v>
      </c>
      <c r="AG3136" t="str">
        <f t="shared" ref="AG3136:AG3199" si="996">IF(AND(AJ3136="",AJ3137="",AJ3138="",AJ3139="",AJ3140="",AJ3141="",AJ3142="",AJ3143="",AJ3144="",AJ3145="",AJ3146="",AJ3147=""),"",CONCATENATE(AJ3136, AJ3137, AJ3138, AJ3139,AJ3140, AJ3141, AJ3142, AJ3143, AJ3144, AJ3145, AJ3146,AJ3147))</f>
        <v/>
      </c>
      <c r="AH3136" t="str" cm="1">
        <f t="array" aca="1" ref="AH3136" ca="1">IFERROR(INDIRECT("$ag"&amp;S3136),"")</f>
        <v/>
      </c>
      <c r="AI3136" t="e" cm="1">
        <f t="array" aca="1" ref="AI3136" ca="1">INDIRECT("O"&amp;S3136)</f>
        <v>#VALUE!</v>
      </c>
      <c r="AJ3136" t="str">
        <f t="shared" ref="AJ3136:AJ3199" si="997">IF(OR(Y3136="",Y3136=0),"",Y3136&amp;", ")</f>
        <v/>
      </c>
    </row>
    <row r="3137" spans="1:36" ht="16.5" customHeight="1">
      <c r="A3137" s="129"/>
      <c r="B3137" s="134"/>
      <c r="C3137" s="135"/>
      <c r="D3137" s="146"/>
      <c r="E3137" s="146"/>
      <c r="F3137" s="135"/>
      <c r="G3137" s="147"/>
      <c r="H3137" s="147"/>
      <c r="I3137" s="147"/>
      <c r="J3137" s="147"/>
      <c r="K3137" s="38"/>
      <c r="L3137" s="143"/>
      <c r="M3137" s="143"/>
      <c r="N3137" s="61"/>
      <c r="O3137" s="314"/>
      <c r="Q3137" t="str">
        <f t="shared" si="992"/>
        <v/>
      </c>
      <c r="S3137" t="e">
        <f t="shared" ca="1" si="979"/>
        <v>#VALUE!</v>
      </c>
      <c r="T3137" t="e">
        <f t="shared" ca="1" si="976"/>
        <v>#VALUE!</v>
      </c>
      <c r="U3137">
        <f t="shared" si="980"/>
        <v>3072</v>
      </c>
      <c r="V3137">
        <v>256.16666666668698</v>
      </c>
      <c r="W3137">
        <f t="shared" si="983"/>
        <v>256</v>
      </c>
      <c r="X3137" t="str" cm="1">
        <f t="array" aca="1" ref="X3137" ca="1">IFERROR(INDEX('PC&amp;PD'!$A$1:$AS$19,ROW('PC&amp;PD'!$A$19),MATCH(INDIRECT(T3137),'PC&amp;PD'!$A$1:$AS$1,0)),"")</f>
        <v/>
      </c>
      <c r="AA3137" t="str">
        <f t="shared" si="993"/>
        <v/>
      </c>
      <c r="AB3137" t="str">
        <f t="shared" si="994"/>
        <v/>
      </c>
      <c r="AC3137" t="e">
        <f t="shared" ca="1" si="995"/>
        <v>#VALUE!</v>
      </c>
      <c r="AD3137" t="str" cm="1">
        <f t="array" aca="1" ref="AD3137" ca="1">IFERROR(IF((LEFT(INDIRECT("$F"&amp;$S3137),4))="GOTS",IF($G3137="Organic","GOTS_Organic_raw",(IF($G3137="Responsible","GOTS_Responsible",(IF($G3137="No Attribute (Conventional)","GOTS_conventional",(IF($G3137="Recycled Pre/Post-Consumer","GOTS_pre_post",(IF($G3137="In-Conversion","GOTS_in_conversion",(IF($G3137="Sustainably Sourced","Sustainably_sourced",(IF($G3137="Recycled pre-consumer organic","GOTS_recycled_organic",""))))))))))))),IF($G3137="Organic","Organic",(IF($G3137="Responsible","Responsible",(IF($G3137="No Attribute (Conventional)","No_Attribute_Conventional",(IF($G3137="Recycled Pre/Post-Consumer","Recycled_Pre_Post_Consumer",(IF($G3137="In-Conversion","In_Conversion",(IF($G3137="Recycled Pre-Consumer","Recycled_Pre_Consumer",(IF($G3137="Recycled Post-Consumer","Recycled_Post_Consumer",(IF($G3137="Sustainably Sourced","Sustainably_sourced",(IF($G3137="Recycled pre-consumer organic","GOTS_recycled_organic","")))))))))))))))))),"")</f>
        <v/>
      </c>
      <c r="AE3137" t="e" cm="1">
        <f t="array" aca="1" ref="AE3137" ca="1">IF($I3137="",IF(INDIRECT("$F"&amp;$S3137)="","",IF(LEFT(INDIRECT("$F"&amp;$S3137),3)="GRS","GRS_RCS_RM",IF((LEFT(INDIRECT("$F"&amp;$S3137),3))="RCS","GRS_RCS_RM",IF(INDIRECT("$F"&amp;$S3137)="OCS (No Label)","OCS_Conversion_RM",IF(LEFT(INDIRECT("$F"&amp;$S3137),3)="OCS","OCS_RM",IF(RIGHT(INDIRECT("$F"&amp;$S3137),10)="conversion","GOTS_RM_conversion",IF((LEFT(INDIRECT("$F"&amp;$S3137),4))="GOTS","GOTS_RM","Responsible_RM"))))))),"DELETERM")</f>
        <v>#VALUE!</v>
      </c>
      <c r="AF3137" t="e" cm="1">
        <f t="array" aca="1" ref="AF3137" ca="1">IF($S3137="","",INDIRECT("$Z"&amp;$S3137))</f>
        <v>#VALUE!</v>
      </c>
      <c r="AG3137" t="str">
        <f t="shared" si="996"/>
        <v/>
      </c>
      <c r="AH3137" t="str" cm="1">
        <f t="array" aca="1" ref="AH3137" ca="1">IFERROR(INDIRECT("$ag"&amp;S3137),"")</f>
        <v/>
      </c>
      <c r="AI3137" t="e" cm="1">
        <f t="array" aca="1" ref="AI3137" ca="1">INDIRECT("O"&amp;S3137)</f>
        <v>#VALUE!</v>
      </c>
      <c r="AJ3137" t="str">
        <f t="shared" si="997"/>
        <v/>
      </c>
    </row>
    <row r="3138" spans="1:36" ht="16.5" customHeight="1">
      <c r="A3138" s="129"/>
      <c r="B3138" s="134"/>
      <c r="C3138" s="135"/>
      <c r="D3138" s="146"/>
      <c r="E3138" s="146"/>
      <c r="F3138" s="135"/>
      <c r="G3138" s="147"/>
      <c r="H3138" s="147"/>
      <c r="I3138" s="147"/>
      <c r="J3138" s="147"/>
      <c r="K3138" s="38"/>
      <c r="L3138" s="143"/>
      <c r="M3138" s="143"/>
      <c r="N3138" s="61"/>
      <c r="O3138" s="314"/>
      <c r="Q3138" t="str">
        <f t="shared" si="992"/>
        <v/>
      </c>
      <c r="S3138" t="e">
        <f t="shared" ca="1" si="979"/>
        <v>#VALUE!</v>
      </c>
      <c r="T3138" t="e">
        <f t="shared" ref="T3138:T3201" ca="1" si="998">"$B"&amp;S3138</f>
        <v>#VALUE!</v>
      </c>
      <c r="U3138">
        <f t="shared" si="980"/>
        <v>3072</v>
      </c>
      <c r="V3138">
        <v>256.25000000002001</v>
      </c>
      <c r="W3138">
        <f t="shared" si="983"/>
        <v>256</v>
      </c>
      <c r="X3138" t="str" cm="1">
        <f t="array" aca="1" ref="X3138" ca="1">IFERROR(INDEX('PC&amp;PD'!$A$1:$AS$19,ROW('PC&amp;PD'!$A$19),MATCH(INDIRECT(T3138),'PC&amp;PD'!$A$1:$AS$1,0)),"")</f>
        <v/>
      </c>
      <c r="AA3138" t="str">
        <f t="shared" si="993"/>
        <v/>
      </c>
      <c r="AB3138" t="str">
        <f t="shared" si="994"/>
        <v/>
      </c>
      <c r="AC3138" t="e">
        <f t="shared" ca="1" si="995"/>
        <v>#VALUE!</v>
      </c>
      <c r="AD3138" t="str" cm="1">
        <f t="array" aca="1" ref="AD3138" ca="1">IFERROR(IF((LEFT(INDIRECT("$F"&amp;$S3138),4))="GOTS",IF($G3138="Organic","GOTS_Organic_raw",(IF($G3138="Responsible","GOTS_Responsible",(IF($G3138="No Attribute (Conventional)","GOTS_conventional",(IF($G3138="Recycled Pre/Post-Consumer","GOTS_pre_post",(IF($G3138="In-Conversion","GOTS_in_conversion",(IF($G3138="Sustainably Sourced","Sustainably_sourced",(IF($G3138="Recycled pre-consumer organic","GOTS_recycled_organic",""))))))))))))),IF($G3138="Organic","Organic",(IF($G3138="Responsible","Responsible",(IF($G3138="No Attribute (Conventional)","No_Attribute_Conventional",(IF($G3138="Recycled Pre/Post-Consumer","Recycled_Pre_Post_Consumer",(IF($G3138="In-Conversion","In_Conversion",(IF($G3138="Recycled Pre-Consumer","Recycled_Pre_Consumer",(IF($G3138="Recycled Post-Consumer","Recycled_Post_Consumer",(IF($G3138="Sustainably Sourced","Sustainably_sourced",(IF($G3138="Recycled pre-consumer organic","GOTS_recycled_organic","")))))))))))))))))),"")</f>
        <v/>
      </c>
      <c r="AE3138" t="e" cm="1">
        <f t="array" aca="1" ref="AE3138" ca="1">IF($I3138="",IF(INDIRECT("$F"&amp;$S3138)="","",IF(LEFT(INDIRECT("$F"&amp;$S3138),3)="GRS","GRS_RCS_RM",IF((LEFT(INDIRECT("$F"&amp;$S3138),3))="RCS","GRS_RCS_RM",IF(INDIRECT("$F"&amp;$S3138)="OCS (No Label)","OCS_Conversion_RM",IF(LEFT(INDIRECT("$F"&amp;$S3138),3)="OCS","OCS_RM",IF(RIGHT(INDIRECT("$F"&amp;$S3138),10)="conversion","GOTS_RM_conversion",IF((LEFT(INDIRECT("$F"&amp;$S3138),4))="GOTS","GOTS_RM","Responsible_RM"))))))),"DELETERM")</f>
        <v>#VALUE!</v>
      </c>
      <c r="AF3138" t="e" cm="1">
        <f t="array" aca="1" ref="AF3138" ca="1">IF($S3138="","",INDIRECT("$Z"&amp;$S3138))</f>
        <v>#VALUE!</v>
      </c>
      <c r="AG3138" t="str">
        <f t="shared" si="996"/>
        <v/>
      </c>
      <c r="AH3138" t="str" cm="1">
        <f t="array" aca="1" ref="AH3138" ca="1">IFERROR(INDIRECT("$ag"&amp;S3138),"")</f>
        <v/>
      </c>
      <c r="AI3138" t="e" cm="1">
        <f t="array" aca="1" ref="AI3138" ca="1">INDIRECT("O"&amp;S3138)</f>
        <v>#VALUE!</v>
      </c>
      <c r="AJ3138" t="str">
        <f t="shared" si="997"/>
        <v/>
      </c>
    </row>
    <row r="3139" spans="1:36" ht="16.5" customHeight="1">
      <c r="A3139" s="129"/>
      <c r="B3139" s="134"/>
      <c r="C3139" s="135"/>
      <c r="D3139" s="146"/>
      <c r="E3139" s="146"/>
      <c r="F3139" s="135"/>
      <c r="G3139" s="147"/>
      <c r="H3139" s="147"/>
      <c r="I3139" s="147"/>
      <c r="J3139" s="147"/>
      <c r="K3139" s="38"/>
      <c r="L3139" s="143"/>
      <c r="M3139" s="143"/>
      <c r="N3139" s="61"/>
      <c r="O3139" s="314"/>
      <c r="Q3139" t="str">
        <f t="shared" si="992"/>
        <v/>
      </c>
      <c r="S3139" t="e">
        <f t="shared" ca="1" si="979"/>
        <v>#VALUE!</v>
      </c>
      <c r="T3139" t="e">
        <f t="shared" ca="1" si="998"/>
        <v>#VALUE!</v>
      </c>
      <c r="U3139">
        <f t="shared" si="980"/>
        <v>3072</v>
      </c>
      <c r="V3139">
        <v>256.33333333335401</v>
      </c>
      <c r="W3139">
        <f t="shared" si="983"/>
        <v>256</v>
      </c>
      <c r="X3139" t="str" cm="1">
        <f t="array" aca="1" ref="X3139" ca="1">IFERROR(INDEX('PC&amp;PD'!$A$1:$AS$19,ROW('PC&amp;PD'!$A$19),MATCH(INDIRECT(T3139),'PC&amp;PD'!$A$1:$AS$1,0)),"")</f>
        <v/>
      </c>
      <c r="AA3139" t="str">
        <f t="shared" si="993"/>
        <v/>
      </c>
      <c r="AB3139" t="str">
        <f t="shared" si="994"/>
        <v/>
      </c>
      <c r="AC3139" t="e">
        <f t="shared" ca="1" si="995"/>
        <v>#VALUE!</v>
      </c>
      <c r="AD3139" t="str" cm="1">
        <f t="array" aca="1" ref="AD3139" ca="1">IFERROR(IF((LEFT(INDIRECT("$F"&amp;$S3139),4))="GOTS",IF($G3139="Organic","GOTS_Organic_raw",(IF($G3139="Responsible","GOTS_Responsible",(IF($G3139="No Attribute (Conventional)","GOTS_conventional",(IF($G3139="Recycled Pre/Post-Consumer","GOTS_pre_post",(IF($G3139="In-Conversion","GOTS_in_conversion",(IF($G3139="Sustainably Sourced","Sustainably_sourced",(IF($G3139="Recycled pre-consumer organic","GOTS_recycled_organic",""))))))))))))),IF($G3139="Organic","Organic",(IF($G3139="Responsible","Responsible",(IF($G3139="No Attribute (Conventional)","No_Attribute_Conventional",(IF($G3139="Recycled Pre/Post-Consumer","Recycled_Pre_Post_Consumer",(IF($G3139="In-Conversion","In_Conversion",(IF($G3139="Recycled Pre-Consumer","Recycled_Pre_Consumer",(IF($G3139="Recycled Post-Consumer","Recycled_Post_Consumer",(IF($G3139="Sustainably Sourced","Sustainably_sourced",(IF($G3139="Recycled pre-consumer organic","GOTS_recycled_organic","")))))))))))))))))),"")</f>
        <v/>
      </c>
      <c r="AE3139" t="e" cm="1">
        <f t="array" aca="1" ref="AE3139" ca="1">IF($I3139="",IF(INDIRECT("$F"&amp;$S3139)="","",IF(LEFT(INDIRECT("$F"&amp;$S3139),3)="GRS","GRS_RCS_RM",IF((LEFT(INDIRECT("$F"&amp;$S3139),3))="RCS","GRS_RCS_RM",IF(INDIRECT("$F"&amp;$S3139)="OCS (No Label)","OCS_Conversion_RM",IF(LEFT(INDIRECT("$F"&amp;$S3139),3)="OCS","OCS_RM",IF(RIGHT(INDIRECT("$F"&amp;$S3139),10)="conversion","GOTS_RM_conversion",IF((LEFT(INDIRECT("$F"&amp;$S3139),4))="GOTS","GOTS_RM","Responsible_RM"))))))),"DELETERM")</f>
        <v>#VALUE!</v>
      </c>
      <c r="AF3139" t="e" cm="1">
        <f t="array" aca="1" ref="AF3139" ca="1">IF($S3139="","",INDIRECT("$Z"&amp;$S3139))</f>
        <v>#VALUE!</v>
      </c>
      <c r="AG3139" t="str">
        <f t="shared" si="996"/>
        <v/>
      </c>
      <c r="AH3139" t="str" cm="1">
        <f t="array" aca="1" ref="AH3139" ca="1">IFERROR(INDIRECT("$ag"&amp;S3139),"")</f>
        <v/>
      </c>
      <c r="AI3139" t="e" cm="1">
        <f t="array" aca="1" ref="AI3139" ca="1">INDIRECT("O"&amp;S3139)</f>
        <v>#VALUE!</v>
      </c>
      <c r="AJ3139" t="str">
        <f t="shared" si="997"/>
        <v/>
      </c>
    </row>
    <row r="3140" spans="1:36" ht="16.5" customHeight="1">
      <c r="A3140" s="129"/>
      <c r="B3140" s="134"/>
      <c r="C3140" s="135"/>
      <c r="D3140" s="146"/>
      <c r="E3140" s="146"/>
      <c r="F3140" s="135"/>
      <c r="G3140" s="147"/>
      <c r="H3140" s="147"/>
      <c r="I3140" s="147"/>
      <c r="J3140" s="147"/>
      <c r="K3140" s="38"/>
      <c r="L3140" s="143"/>
      <c r="M3140" s="143"/>
      <c r="N3140" s="61"/>
      <c r="O3140" s="314"/>
      <c r="Q3140" t="str">
        <f t="shared" si="992"/>
        <v/>
      </c>
      <c r="S3140" t="e">
        <f t="shared" ca="1" si="979"/>
        <v>#VALUE!</v>
      </c>
      <c r="T3140" t="e">
        <f t="shared" ca="1" si="998"/>
        <v>#VALUE!</v>
      </c>
      <c r="U3140">
        <f t="shared" si="980"/>
        <v>3072</v>
      </c>
      <c r="V3140">
        <v>256.41666666668698</v>
      </c>
      <c r="W3140">
        <f t="shared" si="983"/>
        <v>256</v>
      </c>
      <c r="X3140" t="str" cm="1">
        <f t="array" aca="1" ref="X3140" ca="1">IFERROR(INDEX('PC&amp;PD'!$A$1:$AS$19,ROW('PC&amp;PD'!$A$19),MATCH(INDIRECT(T3140),'PC&amp;PD'!$A$1:$AS$1,0)),"")</f>
        <v/>
      </c>
      <c r="AA3140" t="str">
        <f t="shared" si="993"/>
        <v/>
      </c>
      <c r="AB3140" t="str">
        <f t="shared" si="994"/>
        <v/>
      </c>
      <c r="AC3140" t="e">
        <f t="shared" ca="1" si="995"/>
        <v>#VALUE!</v>
      </c>
      <c r="AD3140" t="str" cm="1">
        <f t="array" aca="1" ref="AD3140" ca="1">IFERROR(IF((LEFT(INDIRECT("$F"&amp;$S3140),4))="GOTS",IF($G3140="Organic","GOTS_Organic_raw",(IF($G3140="Responsible","GOTS_Responsible",(IF($G3140="No Attribute (Conventional)","GOTS_conventional",(IF($G3140="Recycled Pre/Post-Consumer","GOTS_pre_post",(IF($G3140="In-Conversion","GOTS_in_conversion",(IF($G3140="Sustainably Sourced","Sustainably_sourced",(IF($G3140="Recycled pre-consumer organic","GOTS_recycled_organic",""))))))))))))),IF($G3140="Organic","Organic",(IF($G3140="Responsible","Responsible",(IF($G3140="No Attribute (Conventional)","No_Attribute_Conventional",(IF($G3140="Recycled Pre/Post-Consumer","Recycled_Pre_Post_Consumer",(IF($G3140="In-Conversion","In_Conversion",(IF($G3140="Recycled Pre-Consumer","Recycled_Pre_Consumer",(IF($G3140="Recycled Post-Consumer","Recycled_Post_Consumer",(IF($G3140="Sustainably Sourced","Sustainably_sourced",(IF($G3140="Recycled pre-consumer organic","GOTS_recycled_organic","")))))))))))))))))),"")</f>
        <v/>
      </c>
      <c r="AE3140" t="e" cm="1">
        <f t="array" aca="1" ref="AE3140" ca="1">IF($I3140="",IF(INDIRECT("$F"&amp;$S3140)="","",IF(LEFT(INDIRECT("$F"&amp;$S3140),3)="GRS","GRS_RCS_RM",IF((LEFT(INDIRECT("$F"&amp;$S3140),3))="RCS","GRS_RCS_RM",IF(INDIRECT("$F"&amp;$S3140)="OCS (No Label)","OCS_Conversion_RM",IF(LEFT(INDIRECT("$F"&amp;$S3140),3)="OCS","OCS_RM",IF(RIGHT(INDIRECT("$F"&amp;$S3140),10)="conversion","GOTS_RM_conversion",IF((LEFT(INDIRECT("$F"&amp;$S3140),4))="GOTS","GOTS_RM","Responsible_RM"))))))),"DELETERM")</f>
        <v>#VALUE!</v>
      </c>
      <c r="AF3140" t="e" cm="1">
        <f t="array" aca="1" ref="AF3140" ca="1">IF($S3140="","",INDIRECT("$Z"&amp;$S3140))</f>
        <v>#VALUE!</v>
      </c>
      <c r="AG3140" t="str">
        <f t="shared" si="996"/>
        <v/>
      </c>
      <c r="AH3140" t="str" cm="1">
        <f t="array" aca="1" ref="AH3140" ca="1">IFERROR(INDIRECT("$ag"&amp;S3140),"")</f>
        <v/>
      </c>
      <c r="AI3140" t="e" cm="1">
        <f t="array" aca="1" ref="AI3140" ca="1">INDIRECT("O"&amp;S3140)</f>
        <v>#VALUE!</v>
      </c>
      <c r="AJ3140" t="str">
        <f t="shared" si="997"/>
        <v/>
      </c>
    </row>
    <row r="3141" spans="1:36" ht="16.5" customHeight="1">
      <c r="A3141" s="130"/>
      <c r="B3141" s="136"/>
      <c r="C3141" s="137"/>
      <c r="D3141" s="146"/>
      <c r="E3141" s="146"/>
      <c r="F3141" s="137"/>
      <c r="G3141" s="147"/>
      <c r="H3141" s="147"/>
      <c r="I3141" s="147"/>
      <c r="J3141" s="147"/>
      <c r="K3141" s="38"/>
      <c r="L3141" s="144"/>
      <c r="M3141" s="144"/>
      <c r="N3141" s="61"/>
      <c r="O3141" s="314"/>
      <c r="Q3141" t="str">
        <f t="shared" si="992"/>
        <v/>
      </c>
      <c r="S3141" t="e">
        <f t="shared" ca="1" si="979"/>
        <v>#VALUE!</v>
      </c>
      <c r="T3141" t="e">
        <f t="shared" ca="1" si="998"/>
        <v>#VALUE!</v>
      </c>
      <c r="U3141">
        <f t="shared" si="980"/>
        <v>3072</v>
      </c>
      <c r="V3141">
        <v>256.50000000002001</v>
      </c>
      <c r="W3141">
        <f t="shared" si="983"/>
        <v>256</v>
      </c>
      <c r="X3141" t="str" cm="1">
        <f t="array" aca="1" ref="X3141" ca="1">IFERROR(INDEX('PC&amp;PD'!$A$1:$AS$19,ROW('PC&amp;PD'!$A$19),MATCH(INDIRECT(T3141),'PC&amp;PD'!$A$1:$AS$1,0)),"")</f>
        <v/>
      </c>
      <c r="AA3141" t="str">
        <f t="shared" si="993"/>
        <v/>
      </c>
      <c r="AB3141" t="str">
        <f t="shared" si="994"/>
        <v/>
      </c>
      <c r="AC3141" t="e">
        <f t="shared" ca="1" si="995"/>
        <v>#VALUE!</v>
      </c>
      <c r="AD3141" t="str" cm="1">
        <f t="array" aca="1" ref="AD3141" ca="1">IFERROR(IF((LEFT(INDIRECT("$F"&amp;$S3141),4))="GOTS",IF($G3141="Organic","GOTS_Organic_raw",(IF($G3141="Responsible","GOTS_Responsible",(IF($G3141="No Attribute (Conventional)","GOTS_conventional",(IF($G3141="Recycled Pre/Post-Consumer","GOTS_pre_post",(IF($G3141="In-Conversion","GOTS_in_conversion",(IF($G3141="Sustainably Sourced","Sustainably_sourced",(IF($G3141="Recycled pre-consumer organic","GOTS_recycled_organic",""))))))))))))),IF($G3141="Organic","Organic",(IF($G3141="Responsible","Responsible",(IF($G3141="No Attribute (Conventional)","No_Attribute_Conventional",(IF($G3141="Recycled Pre/Post-Consumer","Recycled_Pre_Post_Consumer",(IF($G3141="In-Conversion","In_Conversion",(IF($G3141="Recycled Pre-Consumer","Recycled_Pre_Consumer",(IF($G3141="Recycled Post-Consumer","Recycled_Post_Consumer",(IF($G3141="Sustainably Sourced","Sustainably_sourced",(IF($G3141="Recycled pre-consumer organic","GOTS_recycled_organic","")))))))))))))))))),"")</f>
        <v/>
      </c>
      <c r="AE3141" t="e" cm="1">
        <f t="array" aca="1" ref="AE3141" ca="1">IF($I3141="",IF(INDIRECT("$F"&amp;$S3141)="","",IF(LEFT(INDIRECT("$F"&amp;$S3141),3)="GRS","GRS_RCS_RM",IF((LEFT(INDIRECT("$F"&amp;$S3141),3))="RCS","GRS_RCS_RM",IF(INDIRECT("$F"&amp;$S3141)="OCS (No Label)","OCS_Conversion_RM",IF(LEFT(INDIRECT("$F"&amp;$S3141),3)="OCS","OCS_RM",IF(RIGHT(INDIRECT("$F"&amp;$S3141),10)="conversion","GOTS_RM_conversion",IF((LEFT(INDIRECT("$F"&amp;$S3141),4))="GOTS","GOTS_RM","Responsible_RM"))))))),"DELETERM")</f>
        <v>#VALUE!</v>
      </c>
      <c r="AF3141" t="e" cm="1">
        <f t="array" aca="1" ref="AF3141" ca="1">IF($S3141="","",INDIRECT("$Z"&amp;$S3141))</f>
        <v>#VALUE!</v>
      </c>
      <c r="AG3141" t="str">
        <f t="shared" si="996"/>
        <v/>
      </c>
      <c r="AH3141" t="str" cm="1">
        <f t="array" aca="1" ref="AH3141" ca="1">IFERROR(INDIRECT("$ag"&amp;S3141),"")</f>
        <v/>
      </c>
      <c r="AI3141" t="e" cm="1">
        <f t="array" aca="1" ref="AI3141" ca="1">INDIRECT("O"&amp;S3141)</f>
        <v>#VALUE!</v>
      </c>
      <c r="AJ3141" t="str">
        <f t="shared" si="997"/>
        <v/>
      </c>
    </row>
    <row r="3142" spans="1:36" ht="16.5" customHeight="1">
      <c r="A3142" s="130"/>
      <c r="B3142" s="136"/>
      <c r="C3142" s="137"/>
      <c r="D3142" s="146"/>
      <c r="E3142" s="146"/>
      <c r="F3142" s="137"/>
      <c r="G3142" s="147"/>
      <c r="H3142" s="147"/>
      <c r="I3142" s="147"/>
      <c r="J3142" s="147"/>
      <c r="K3142" s="38"/>
      <c r="L3142" s="144"/>
      <c r="M3142" s="144"/>
      <c r="N3142" s="61"/>
      <c r="O3142" s="314"/>
      <c r="Q3142" t="str">
        <f t="shared" si="992"/>
        <v/>
      </c>
      <c r="S3142" t="e">
        <f t="shared" ca="1" si="979"/>
        <v>#VALUE!</v>
      </c>
      <c r="T3142" t="e">
        <f t="shared" ca="1" si="998"/>
        <v>#VALUE!</v>
      </c>
      <c r="U3142">
        <f t="shared" si="980"/>
        <v>3072</v>
      </c>
      <c r="V3142">
        <v>256.58333333335401</v>
      </c>
      <c r="W3142">
        <f t="shared" si="983"/>
        <v>256</v>
      </c>
      <c r="X3142" t="str" cm="1">
        <f t="array" aca="1" ref="X3142" ca="1">IFERROR(INDEX('PC&amp;PD'!$A$1:$AS$19,ROW('PC&amp;PD'!$A$19),MATCH(INDIRECT(T3142),'PC&amp;PD'!$A$1:$AS$1,0)),"")</f>
        <v/>
      </c>
      <c r="AA3142" t="str">
        <f t="shared" si="993"/>
        <v/>
      </c>
      <c r="AB3142" t="str">
        <f t="shared" si="994"/>
        <v/>
      </c>
      <c r="AC3142" t="e">
        <f t="shared" ca="1" si="995"/>
        <v>#VALUE!</v>
      </c>
      <c r="AD3142" t="str" cm="1">
        <f t="array" aca="1" ref="AD3142" ca="1">IFERROR(IF((LEFT(INDIRECT("$F"&amp;$S3142),4))="GOTS",IF($G3142="Organic","GOTS_Organic_raw",(IF($G3142="Responsible","GOTS_Responsible",(IF($G3142="No Attribute (Conventional)","GOTS_conventional",(IF($G3142="Recycled Pre/Post-Consumer","GOTS_pre_post",(IF($G3142="In-Conversion","GOTS_in_conversion",(IF($G3142="Sustainably Sourced","Sustainably_sourced",(IF($G3142="Recycled pre-consumer organic","GOTS_recycled_organic",""))))))))))))),IF($G3142="Organic","Organic",(IF($G3142="Responsible","Responsible",(IF($G3142="No Attribute (Conventional)","No_Attribute_Conventional",(IF($G3142="Recycled Pre/Post-Consumer","Recycled_Pre_Post_Consumer",(IF($G3142="In-Conversion","In_Conversion",(IF($G3142="Recycled Pre-Consumer","Recycled_Pre_Consumer",(IF($G3142="Recycled Post-Consumer","Recycled_Post_Consumer",(IF($G3142="Sustainably Sourced","Sustainably_sourced",(IF($G3142="Recycled pre-consumer organic","GOTS_recycled_organic","")))))))))))))))))),"")</f>
        <v/>
      </c>
      <c r="AE3142" t="e" cm="1">
        <f t="array" aca="1" ref="AE3142" ca="1">IF($I3142="",IF(INDIRECT("$F"&amp;$S3142)="","",IF(LEFT(INDIRECT("$F"&amp;$S3142),3)="GRS","GRS_RCS_RM",IF((LEFT(INDIRECT("$F"&amp;$S3142),3))="RCS","GRS_RCS_RM",IF(INDIRECT("$F"&amp;$S3142)="OCS (No Label)","OCS_Conversion_RM",IF(LEFT(INDIRECT("$F"&amp;$S3142),3)="OCS","OCS_RM",IF(RIGHT(INDIRECT("$F"&amp;$S3142),10)="conversion","GOTS_RM_conversion",IF((LEFT(INDIRECT("$F"&amp;$S3142),4))="GOTS","GOTS_RM","Responsible_RM"))))))),"DELETERM")</f>
        <v>#VALUE!</v>
      </c>
      <c r="AF3142" t="e" cm="1">
        <f t="array" aca="1" ref="AF3142" ca="1">IF($S3142="","",INDIRECT("$Z"&amp;$S3142))</f>
        <v>#VALUE!</v>
      </c>
      <c r="AG3142" t="str">
        <f t="shared" si="996"/>
        <v/>
      </c>
      <c r="AH3142" t="str" cm="1">
        <f t="array" aca="1" ref="AH3142" ca="1">IFERROR(INDIRECT("$ag"&amp;S3142),"")</f>
        <v/>
      </c>
      <c r="AI3142" t="e" cm="1">
        <f t="array" aca="1" ref="AI3142" ca="1">INDIRECT("O"&amp;S3142)</f>
        <v>#VALUE!</v>
      </c>
      <c r="AJ3142" t="str">
        <f t="shared" si="997"/>
        <v/>
      </c>
    </row>
    <row r="3143" spans="1:36" ht="16.5" customHeight="1">
      <c r="A3143" s="130"/>
      <c r="B3143" s="136"/>
      <c r="C3143" s="137"/>
      <c r="D3143" s="146"/>
      <c r="E3143" s="146"/>
      <c r="F3143" s="137"/>
      <c r="G3143" s="147"/>
      <c r="H3143" s="147"/>
      <c r="I3143" s="147"/>
      <c r="J3143" s="147"/>
      <c r="K3143" s="38"/>
      <c r="L3143" s="144"/>
      <c r="M3143" s="144"/>
      <c r="N3143" s="61"/>
      <c r="O3143" s="314"/>
      <c r="Q3143" t="str">
        <f t="shared" si="992"/>
        <v/>
      </c>
      <c r="S3143" t="e">
        <f t="shared" ca="1" si="979"/>
        <v>#VALUE!</v>
      </c>
      <c r="T3143" t="e">
        <f t="shared" ca="1" si="998"/>
        <v>#VALUE!</v>
      </c>
      <c r="U3143">
        <f t="shared" si="980"/>
        <v>3072</v>
      </c>
      <c r="V3143">
        <v>256.66666666668698</v>
      </c>
      <c r="W3143">
        <f t="shared" si="983"/>
        <v>256</v>
      </c>
      <c r="X3143" t="str" cm="1">
        <f t="array" aca="1" ref="X3143" ca="1">IFERROR(INDEX('PC&amp;PD'!$A$1:$AS$19,ROW('PC&amp;PD'!$A$19),MATCH(INDIRECT(T3143),'PC&amp;PD'!$A$1:$AS$1,0)),"")</f>
        <v/>
      </c>
      <c r="AA3143" t="str">
        <f t="shared" si="993"/>
        <v/>
      </c>
      <c r="AB3143" t="str">
        <f t="shared" si="994"/>
        <v/>
      </c>
      <c r="AC3143" t="e">
        <f t="shared" ca="1" si="995"/>
        <v>#VALUE!</v>
      </c>
      <c r="AD3143" t="str" cm="1">
        <f t="array" aca="1" ref="AD3143" ca="1">IFERROR(IF((LEFT(INDIRECT("$F"&amp;$S3143),4))="GOTS",IF($G3143="Organic","GOTS_Organic_raw",(IF($G3143="Responsible","GOTS_Responsible",(IF($G3143="No Attribute (Conventional)","GOTS_conventional",(IF($G3143="Recycled Pre/Post-Consumer","GOTS_pre_post",(IF($G3143="In-Conversion","GOTS_in_conversion",(IF($G3143="Sustainably Sourced","Sustainably_sourced",(IF($G3143="Recycled pre-consumer organic","GOTS_recycled_organic",""))))))))))))),IF($G3143="Organic","Organic",(IF($G3143="Responsible","Responsible",(IF($G3143="No Attribute (Conventional)","No_Attribute_Conventional",(IF($G3143="Recycled Pre/Post-Consumer","Recycled_Pre_Post_Consumer",(IF($G3143="In-Conversion","In_Conversion",(IF($G3143="Recycled Pre-Consumer","Recycled_Pre_Consumer",(IF($G3143="Recycled Post-Consumer","Recycled_Post_Consumer",(IF($G3143="Sustainably Sourced","Sustainably_sourced",(IF($G3143="Recycled pre-consumer organic","GOTS_recycled_organic","")))))))))))))))))),"")</f>
        <v/>
      </c>
      <c r="AE3143" t="e" cm="1">
        <f t="array" aca="1" ref="AE3143" ca="1">IF($I3143="",IF(INDIRECT("$F"&amp;$S3143)="","",IF(LEFT(INDIRECT("$F"&amp;$S3143),3)="GRS","GRS_RCS_RM",IF((LEFT(INDIRECT("$F"&amp;$S3143),3))="RCS","GRS_RCS_RM",IF(INDIRECT("$F"&amp;$S3143)="OCS (No Label)","OCS_Conversion_RM",IF(LEFT(INDIRECT("$F"&amp;$S3143),3)="OCS","OCS_RM",IF(RIGHT(INDIRECT("$F"&amp;$S3143),10)="conversion","GOTS_RM_conversion",IF((LEFT(INDIRECT("$F"&amp;$S3143),4))="GOTS","GOTS_RM","Responsible_RM"))))))),"DELETERM")</f>
        <v>#VALUE!</v>
      </c>
      <c r="AF3143" t="e" cm="1">
        <f t="array" aca="1" ref="AF3143" ca="1">IF($S3143="","",INDIRECT("$Z"&amp;$S3143))</f>
        <v>#VALUE!</v>
      </c>
      <c r="AG3143" t="str">
        <f t="shared" si="996"/>
        <v/>
      </c>
      <c r="AH3143" t="str" cm="1">
        <f t="array" aca="1" ref="AH3143" ca="1">IFERROR(INDIRECT("$ag"&amp;S3143),"")</f>
        <v/>
      </c>
      <c r="AI3143" t="e" cm="1">
        <f t="array" aca="1" ref="AI3143" ca="1">INDIRECT("O"&amp;S3143)</f>
        <v>#VALUE!</v>
      </c>
      <c r="AJ3143" t="str">
        <f t="shared" si="997"/>
        <v/>
      </c>
    </row>
    <row r="3144" spans="1:36" ht="16.5" customHeight="1">
      <c r="A3144" s="130"/>
      <c r="B3144" s="136"/>
      <c r="C3144" s="137"/>
      <c r="D3144" s="146"/>
      <c r="E3144" s="146"/>
      <c r="F3144" s="137"/>
      <c r="G3144" s="147"/>
      <c r="H3144" s="147"/>
      <c r="I3144" s="147"/>
      <c r="J3144" s="147"/>
      <c r="K3144" s="38"/>
      <c r="L3144" s="144"/>
      <c r="M3144" s="144"/>
      <c r="N3144" s="61"/>
      <c r="O3144" s="314"/>
      <c r="Q3144" t="str">
        <f t="shared" si="992"/>
        <v/>
      </c>
      <c r="S3144" t="e">
        <f t="shared" ca="1" si="979"/>
        <v>#VALUE!</v>
      </c>
      <c r="T3144" t="e">
        <f t="shared" ca="1" si="998"/>
        <v>#VALUE!</v>
      </c>
      <c r="U3144">
        <f t="shared" si="980"/>
        <v>3072</v>
      </c>
      <c r="V3144">
        <v>256.75000000002001</v>
      </c>
      <c r="W3144">
        <f t="shared" si="983"/>
        <v>256</v>
      </c>
      <c r="X3144" t="str" cm="1">
        <f t="array" aca="1" ref="X3144" ca="1">IFERROR(INDEX('PC&amp;PD'!$A$1:$AS$19,ROW('PC&amp;PD'!$A$19),MATCH(INDIRECT(T3144),'PC&amp;PD'!$A$1:$AS$1,0)),"")</f>
        <v/>
      </c>
      <c r="AA3144" t="str">
        <f t="shared" si="993"/>
        <v/>
      </c>
      <c r="AB3144" t="str">
        <f t="shared" si="994"/>
        <v/>
      </c>
      <c r="AC3144" t="e">
        <f t="shared" ca="1" si="995"/>
        <v>#VALUE!</v>
      </c>
      <c r="AD3144" t="str" cm="1">
        <f t="array" aca="1" ref="AD3144" ca="1">IFERROR(IF((LEFT(INDIRECT("$F"&amp;$S3144),4))="GOTS",IF($G3144="Organic","GOTS_Organic_raw",(IF($G3144="Responsible","GOTS_Responsible",(IF($G3144="No Attribute (Conventional)","GOTS_conventional",(IF($G3144="Recycled Pre/Post-Consumer","GOTS_pre_post",(IF($G3144="In-Conversion","GOTS_in_conversion",(IF($G3144="Sustainably Sourced","Sustainably_sourced",(IF($G3144="Recycled pre-consumer organic","GOTS_recycled_organic",""))))))))))))),IF($G3144="Organic","Organic",(IF($G3144="Responsible","Responsible",(IF($G3144="No Attribute (Conventional)","No_Attribute_Conventional",(IF($G3144="Recycled Pre/Post-Consumer","Recycled_Pre_Post_Consumer",(IF($G3144="In-Conversion","In_Conversion",(IF($G3144="Recycled Pre-Consumer","Recycled_Pre_Consumer",(IF($G3144="Recycled Post-Consumer","Recycled_Post_Consumer",(IF($G3144="Sustainably Sourced","Sustainably_sourced",(IF($G3144="Recycled pre-consumer organic","GOTS_recycled_organic","")))))))))))))))))),"")</f>
        <v/>
      </c>
      <c r="AE3144" t="e" cm="1">
        <f t="array" aca="1" ref="AE3144" ca="1">IF($I3144="",IF(INDIRECT("$F"&amp;$S3144)="","",IF(LEFT(INDIRECT("$F"&amp;$S3144),3)="GRS","GRS_RCS_RM",IF((LEFT(INDIRECT("$F"&amp;$S3144),3))="RCS","GRS_RCS_RM",IF(INDIRECT("$F"&amp;$S3144)="OCS (No Label)","OCS_Conversion_RM",IF(LEFT(INDIRECT("$F"&amp;$S3144),3)="OCS","OCS_RM",IF(RIGHT(INDIRECT("$F"&amp;$S3144),10)="conversion","GOTS_RM_conversion",IF((LEFT(INDIRECT("$F"&amp;$S3144),4))="GOTS","GOTS_RM","Responsible_RM"))))))),"DELETERM")</f>
        <v>#VALUE!</v>
      </c>
      <c r="AF3144" t="e" cm="1">
        <f t="array" aca="1" ref="AF3144" ca="1">IF($S3144="","",INDIRECT("$Z"&amp;$S3144))</f>
        <v>#VALUE!</v>
      </c>
      <c r="AG3144" t="str">
        <f t="shared" si="996"/>
        <v/>
      </c>
      <c r="AH3144" t="str" cm="1">
        <f t="array" aca="1" ref="AH3144" ca="1">IFERROR(INDIRECT("$ag"&amp;S3144),"")</f>
        <v/>
      </c>
      <c r="AI3144" t="e" cm="1">
        <f t="array" aca="1" ref="AI3144" ca="1">INDIRECT("O"&amp;S3144)</f>
        <v>#VALUE!</v>
      </c>
      <c r="AJ3144" t="str">
        <f t="shared" si="997"/>
        <v/>
      </c>
    </row>
    <row r="3145" spans="1:36" ht="16.5" customHeight="1">
      <c r="A3145" s="130"/>
      <c r="B3145" s="136"/>
      <c r="C3145" s="137"/>
      <c r="D3145" s="146"/>
      <c r="E3145" s="146"/>
      <c r="F3145" s="137"/>
      <c r="G3145" s="147"/>
      <c r="H3145" s="147"/>
      <c r="I3145" s="147"/>
      <c r="J3145" s="147"/>
      <c r="K3145" s="38"/>
      <c r="L3145" s="144"/>
      <c r="M3145" s="144"/>
      <c r="N3145" s="61"/>
      <c r="O3145" s="314"/>
      <c r="Q3145" t="str">
        <f t="shared" si="992"/>
        <v/>
      </c>
      <c r="S3145" t="e">
        <f t="shared" ca="1" si="979"/>
        <v>#VALUE!</v>
      </c>
      <c r="T3145" t="e">
        <f t="shared" ca="1" si="998"/>
        <v>#VALUE!</v>
      </c>
      <c r="U3145">
        <f t="shared" si="980"/>
        <v>3072</v>
      </c>
      <c r="V3145">
        <v>256.83333333335401</v>
      </c>
      <c r="W3145">
        <f t="shared" si="983"/>
        <v>256</v>
      </c>
      <c r="X3145" t="str" cm="1">
        <f t="array" aca="1" ref="X3145" ca="1">IFERROR(INDEX('PC&amp;PD'!$A$1:$AS$19,ROW('PC&amp;PD'!$A$19),MATCH(INDIRECT(T3145),'PC&amp;PD'!$A$1:$AS$1,0)),"")</f>
        <v/>
      </c>
      <c r="AA3145" t="str">
        <f t="shared" si="993"/>
        <v/>
      </c>
      <c r="AB3145" t="str">
        <f t="shared" si="994"/>
        <v/>
      </c>
      <c r="AC3145" t="e">
        <f t="shared" ca="1" si="995"/>
        <v>#VALUE!</v>
      </c>
      <c r="AD3145" t="str" cm="1">
        <f t="array" aca="1" ref="AD3145" ca="1">IFERROR(IF((LEFT(INDIRECT("$F"&amp;$S3145),4))="GOTS",IF($G3145="Organic","GOTS_Organic_raw",(IF($G3145="Responsible","GOTS_Responsible",(IF($G3145="No Attribute (Conventional)","GOTS_conventional",(IF($G3145="Recycled Pre/Post-Consumer","GOTS_pre_post",(IF($G3145="In-Conversion","GOTS_in_conversion",(IF($G3145="Sustainably Sourced","Sustainably_sourced",(IF($G3145="Recycled pre-consumer organic","GOTS_recycled_organic",""))))))))))))),IF($G3145="Organic","Organic",(IF($G3145="Responsible","Responsible",(IF($G3145="No Attribute (Conventional)","No_Attribute_Conventional",(IF($G3145="Recycled Pre/Post-Consumer","Recycled_Pre_Post_Consumer",(IF($G3145="In-Conversion","In_Conversion",(IF($G3145="Recycled Pre-Consumer","Recycled_Pre_Consumer",(IF($G3145="Recycled Post-Consumer","Recycled_Post_Consumer",(IF($G3145="Sustainably Sourced","Sustainably_sourced",(IF($G3145="Recycled pre-consumer organic","GOTS_recycled_organic","")))))))))))))))))),"")</f>
        <v/>
      </c>
      <c r="AE3145" t="e" cm="1">
        <f t="array" aca="1" ref="AE3145" ca="1">IF($I3145="",IF(INDIRECT("$F"&amp;$S3145)="","",IF(LEFT(INDIRECT("$F"&amp;$S3145),3)="GRS","GRS_RCS_RM",IF((LEFT(INDIRECT("$F"&amp;$S3145),3))="RCS","GRS_RCS_RM",IF(INDIRECT("$F"&amp;$S3145)="OCS (No Label)","OCS_Conversion_RM",IF(LEFT(INDIRECT("$F"&amp;$S3145),3)="OCS","OCS_RM",IF(RIGHT(INDIRECT("$F"&amp;$S3145),10)="conversion","GOTS_RM_conversion",IF((LEFT(INDIRECT("$F"&amp;$S3145),4))="GOTS","GOTS_RM","Responsible_RM"))))))),"DELETERM")</f>
        <v>#VALUE!</v>
      </c>
      <c r="AF3145" t="e" cm="1">
        <f t="array" aca="1" ref="AF3145" ca="1">IF($S3145="","",INDIRECT("$Z"&amp;$S3145))</f>
        <v>#VALUE!</v>
      </c>
      <c r="AG3145" t="str">
        <f t="shared" si="996"/>
        <v/>
      </c>
      <c r="AH3145" t="str" cm="1">
        <f t="array" aca="1" ref="AH3145" ca="1">IFERROR(INDIRECT("$ag"&amp;S3145),"")</f>
        <v/>
      </c>
      <c r="AI3145" t="e" cm="1">
        <f t="array" aca="1" ref="AI3145" ca="1">INDIRECT("O"&amp;S3145)</f>
        <v>#VALUE!</v>
      </c>
      <c r="AJ3145" t="str">
        <f t="shared" si="997"/>
        <v/>
      </c>
    </row>
    <row r="3146" spans="1:36" ht="16.5" customHeight="1" thickBot="1">
      <c r="A3146" s="131"/>
      <c r="B3146" s="138"/>
      <c r="C3146" s="139"/>
      <c r="D3146" s="148"/>
      <c r="E3146" s="148"/>
      <c r="F3146" s="139"/>
      <c r="G3146" s="149"/>
      <c r="H3146" s="149"/>
      <c r="I3146" s="149"/>
      <c r="J3146" s="149"/>
      <c r="K3146" s="39"/>
      <c r="L3146" s="145"/>
      <c r="M3146" s="145"/>
      <c r="N3146" s="62"/>
      <c r="O3146" s="315"/>
      <c r="Q3146" t="str">
        <f t="shared" si="992"/>
        <v/>
      </c>
      <c r="S3146" t="e">
        <f t="shared" ca="1" si="979"/>
        <v>#VALUE!</v>
      </c>
      <c r="T3146" t="e">
        <f t="shared" ca="1" si="998"/>
        <v>#VALUE!</v>
      </c>
      <c r="U3146">
        <f t="shared" si="980"/>
        <v>3072</v>
      </c>
      <c r="V3146">
        <v>256.91666666668698</v>
      </c>
      <c r="W3146">
        <f t="shared" si="983"/>
        <v>256</v>
      </c>
      <c r="X3146" t="str" cm="1">
        <f t="array" aca="1" ref="X3146" ca="1">IFERROR(INDEX('PC&amp;PD'!$A$1:$AS$19,ROW('PC&amp;PD'!$A$19),MATCH(INDIRECT(T3146),'PC&amp;PD'!$A$1:$AS$1,0)),"")</f>
        <v/>
      </c>
      <c r="AA3146" t="str">
        <f t="shared" si="993"/>
        <v/>
      </c>
      <c r="AB3146" t="str">
        <f t="shared" si="994"/>
        <v/>
      </c>
      <c r="AC3146" t="e">
        <f t="shared" ca="1" si="995"/>
        <v>#VALUE!</v>
      </c>
      <c r="AD3146" t="str" cm="1">
        <f t="array" aca="1" ref="AD3146" ca="1">IFERROR(IF((LEFT(INDIRECT("$F"&amp;$S3146),4))="GOTS",IF($G3146="Organic","GOTS_Organic_raw",(IF($G3146="Responsible","GOTS_Responsible",(IF($G3146="No Attribute (Conventional)","GOTS_conventional",(IF($G3146="Recycled Pre/Post-Consumer","GOTS_pre_post",(IF($G3146="In-Conversion","GOTS_in_conversion",(IF($G3146="Sustainably Sourced","Sustainably_sourced",(IF($G3146="Recycled pre-consumer organic","GOTS_recycled_organic",""))))))))))))),IF($G3146="Organic","Organic",(IF($G3146="Responsible","Responsible",(IF($G3146="No Attribute (Conventional)","No_Attribute_Conventional",(IF($G3146="Recycled Pre/Post-Consumer","Recycled_Pre_Post_Consumer",(IF($G3146="In-Conversion","In_Conversion",(IF($G3146="Recycled Pre-Consumer","Recycled_Pre_Consumer",(IF($G3146="Recycled Post-Consumer","Recycled_Post_Consumer",(IF($G3146="Sustainably Sourced","Sustainably_sourced",(IF($G3146="Recycled pre-consumer organic","GOTS_recycled_organic","")))))))))))))))))),"")</f>
        <v/>
      </c>
      <c r="AE3146" t="e" cm="1">
        <f t="array" aca="1" ref="AE3146" ca="1">IF($I3146="",IF(INDIRECT("$F"&amp;$S3146)="","",IF(LEFT(INDIRECT("$F"&amp;$S3146),3)="GRS","GRS_RCS_RM",IF((LEFT(INDIRECT("$F"&amp;$S3146),3))="RCS","GRS_RCS_RM",IF(INDIRECT("$F"&amp;$S3146)="OCS (No Label)","OCS_Conversion_RM",IF(LEFT(INDIRECT("$F"&amp;$S3146),3)="OCS","OCS_RM",IF(RIGHT(INDIRECT("$F"&amp;$S3146),10)="conversion","GOTS_RM_conversion",IF((LEFT(INDIRECT("$F"&amp;$S3146),4))="GOTS","GOTS_RM","Responsible_RM"))))))),"DELETERM")</f>
        <v>#VALUE!</v>
      </c>
      <c r="AF3146" t="e" cm="1">
        <f t="array" aca="1" ref="AF3146" ca="1">IF($S3146="","",INDIRECT("$Z"&amp;$S3146))</f>
        <v>#VALUE!</v>
      </c>
      <c r="AG3146" t="str">
        <f t="shared" si="996"/>
        <v/>
      </c>
      <c r="AH3146" t="str" cm="1">
        <f t="array" aca="1" ref="AH3146" ca="1">IFERROR(INDIRECT("$ag"&amp;S3146),"")</f>
        <v/>
      </c>
      <c r="AI3146" t="e" cm="1">
        <f t="array" aca="1" ref="AI3146" ca="1">INDIRECT("O"&amp;S3146)</f>
        <v>#VALUE!</v>
      </c>
      <c r="AJ3146" t="str">
        <f t="shared" si="997"/>
        <v/>
      </c>
    </row>
    <row r="3147" spans="1:36" ht="16.5" customHeight="1">
      <c r="A3147" s="128" t="str">
        <f>IF(B3147="","",COUNTA($B$63:$B3147))</f>
        <v/>
      </c>
      <c r="B3147" s="132"/>
      <c r="C3147" s="133"/>
      <c r="D3147" s="140"/>
      <c r="E3147" s="140"/>
      <c r="F3147" s="133"/>
      <c r="G3147" s="141"/>
      <c r="H3147" s="141"/>
      <c r="I3147" s="141"/>
      <c r="J3147" s="141"/>
      <c r="K3147" s="37"/>
      <c r="L3147" s="142" t="str">
        <f>IF(R3147="","",LEFT(R3147,LEN(R3147)-2))</f>
        <v/>
      </c>
      <c r="M3147" s="142"/>
      <c r="N3147" s="60"/>
      <c r="O3147" s="313"/>
      <c r="Q3147" t="str">
        <f t="shared" si="992"/>
        <v/>
      </c>
      <c r="R3147" t="str">
        <f t="shared" ref="R3147" si="999">CONCATENATE($Q3147,Q3148,Q3149,Q3150,Q3151,Q3152,$Q3153,$Q3154,$Q3155,$Q3156,$Q3157,$Q3158)</f>
        <v/>
      </c>
      <c r="S3147" t="e">
        <f t="shared" ca="1" si="979"/>
        <v>#VALUE!</v>
      </c>
      <c r="T3147" t="e">
        <f t="shared" ca="1" si="998"/>
        <v>#VALUE!</v>
      </c>
      <c r="U3147">
        <f t="shared" si="980"/>
        <v>3084</v>
      </c>
      <c r="V3147">
        <v>257.00000000002001</v>
      </c>
      <c r="W3147">
        <f t="shared" si="983"/>
        <v>257</v>
      </c>
      <c r="X3147" t="str" cm="1">
        <f t="array" aca="1" ref="X3147" ca="1">IFERROR(INDEX('PC&amp;PD'!$A$1:$AS$19,ROW('PC&amp;PD'!$A$19),MATCH(INDIRECT(T3147),'PC&amp;PD'!$A$1:$AS$1,0)),"")</f>
        <v/>
      </c>
      <c r="Z3147" t="str">
        <f t="shared" ref="Z3147" si="1000">IFERROR(IF($F3147="OCS 100","OCS (OCS 100)",IF($F3147="OCS Blended","OCS (OCS Blended)",IF($F3147="OCS (No Label)","OCS (No Label)",IF($F3147="RCS 100","RCS (RCS 100)",IF($F3147="RCS Blended","RCS (RCS Blended)",IF($F3147="GRS","GRS (GRS)",IF($F3147="GRS (No Label)", "GRS (No Label)",IF($F3147="RDS","RDS (RDS)",IF($F3147="RWS","RWS (RWS)",IF($F3147="RAS","RAS (RAS)",IF($F3147="RMS","RMS (RMS)",IF($F3147="GOTS Organic","GOTS (Organic)",IF($F3147="GOTS Made with organic","GOTS (Made with Organic)",IF($F3147="GOTS Organic - in conversion","GOTS (Organic - In Conversion)",IF($F3147="GOTS Made with organic - in conversion","GOTS (Made with Organic - In Conversion)",""))))))))))))))),"")</f>
        <v/>
      </c>
      <c r="AA3147" t="str">
        <f t="shared" si="993"/>
        <v/>
      </c>
      <c r="AB3147" t="str">
        <f t="shared" si="994"/>
        <v/>
      </c>
      <c r="AC3147" t="e">
        <f t="shared" ca="1" si="995"/>
        <v>#VALUE!</v>
      </c>
      <c r="AD3147" t="str" cm="1">
        <f t="array" aca="1" ref="AD3147" ca="1">IFERROR(IF((LEFT(INDIRECT("$F"&amp;$S3147),4))="GOTS",IF($G3147="Organic","GOTS_Organic_raw",(IF($G3147="Responsible","GOTS_Responsible",(IF($G3147="No Attribute (Conventional)","GOTS_conventional",(IF($G3147="Recycled Pre/Post-Consumer","GOTS_pre_post",(IF($G3147="In-Conversion","GOTS_in_conversion",(IF($G3147="Sustainably Sourced","Sustainably_sourced",(IF($G3147="Recycled pre-consumer organic","GOTS_recycled_organic",""))))))))))))),IF($G3147="Organic","Organic",(IF($G3147="Responsible","Responsible",(IF($G3147="No Attribute (Conventional)","No_Attribute_Conventional",(IF($G3147="Recycled Pre/Post-Consumer","Recycled_Pre_Post_Consumer",(IF($G3147="In-Conversion","In_Conversion",(IF($G3147="Recycled Pre-Consumer","Recycled_Pre_Consumer",(IF($G3147="Recycled Post-Consumer","Recycled_Post_Consumer",(IF($G3147="Sustainably Sourced","Sustainably_sourced",(IF($G3147="Recycled pre-consumer organic","GOTS_recycled_organic","")))))))))))))))))),"")</f>
        <v/>
      </c>
      <c r="AE3147" t="e" cm="1">
        <f t="array" aca="1" ref="AE3147" ca="1">IF($I3147="",IF(INDIRECT("$F"&amp;$S3147)="","",IF(LEFT(INDIRECT("$F"&amp;$S3147),3)="GRS","GRS_RCS_RM",IF((LEFT(INDIRECT("$F"&amp;$S3147),3))="RCS","GRS_RCS_RM",IF(INDIRECT("$F"&amp;$S3147)="OCS (No Label)","OCS_Conversion_RM",IF(LEFT(INDIRECT("$F"&amp;$S3147),3)="OCS","OCS_RM",IF(RIGHT(INDIRECT("$F"&amp;$S3147),10)="conversion","GOTS_RM_conversion",IF((LEFT(INDIRECT("$F"&amp;$S3147),4))="GOTS","GOTS_RM","Responsible_RM"))))))),"DELETERM")</f>
        <v>#VALUE!</v>
      </c>
      <c r="AF3147" t="e" cm="1">
        <f t="array" aca="1" ref="AF3147" ca="1">IF($S3147="","",INDIRECT("$Z"&amp;$S3147))</f>
        <v>#VALUE!</v>
      </c>
      <c r="AG3147" t="str">
        <f t="shared" si="996"/>
        <v/>
      </c>
      <c r="AH3147" t="str" cm="1">
        <f t="array" aca="1" ref="AH3147" ca="1">IFERROR(INDIRECT("$ag"&amp;S3147),"")</f>
        <v/>
      </c>
      <c r="AI3147" t="e" cm="1">
        <f t="array" aca="1" ref="AI3147" ca="1">INDIRECT("O"&amp;S3147)</f>
        <v>#VALUE!</v>
      </c>
      <c r="AJ3147" t="str">
        <f t="shared" si="997"/>
        <v/>
      </c>
    </row>
    <row r="3148" spans="1:36" ht="16.5" customHeight="1">
      <c r="A3148" s="129"/>
      <c r="B3148" s="134"/>
      <c r="C3148" s="135"/>
      <c r="D3148" s="146"/>
      <c r="E3148" s="146"/>
      <c r="F3148" s="135"/>
      <c r="G3148" s="147"/>
      <c r="H3148" s="147"/>
      <c r="I3148" s="147"/>
      <c r="J3148" s="147"/>
      <c r="K3148" s="38"/>
      <c r="L3148" s="143"/>
      <c r="M3148" s="143"/>
      <c r="N3148" s="61"/>
      <c r="O3148" s="314"/>
      <c r="Q3148" t="str">
        <f t="shared" si="992"/>
        <v/>
      </c>
      <c r="S3148" t="e">
        <f t="shared" ref="S3148:S3211" ca="1" si="1001">IF(INDIRECT("A"&amp;$S$63+$U3148)&lt;&gt;"",$S$63+$U3148,"")</f>
        <v>#VALUE!</v>
      </c>
      <c r="T3148" t="e">
        <f t="shared" ca="1" si="998"/>
        <v>#VALUE!</v>
      </c>
      <c r="U3148">
        <f t="shared" ref="U3148:U3211" si="1002">(12*W3148)</f>
        <v>3084</v>
      </c>
      <c r="V3148">
        <v>257.08333333335401</v>
      </c>
      <c r="W3148">
        <f t="shared" si="983"/>
        <v>257</v>
      </c>
      <c r="X3148" t="str" cm="1">
        <f t="array" aca="1" ref="X3148" ca="1">IFERROR(INDEX('PC&amp;PD'!$A$1:$AS$19,ROW('PC&amp;PD'!$A$19),MATCH(INDIRECT(T3148),'PC&amp;PD'!$A$1:$AS$1,0)),"")</f>
        <v/>
      </c>
      <c r="AA3148" t="str">
        <f t="shared" si="993"/>
        <v/>
      </c>
      <c r="AB3148" t="str">
        <f t="shared" si="994"/>
        <v/>
      </c>
      <c r="AC3148" t="e">
        <f t="shared" ca="1" si="995"/>
        <v>#VALUE!</v>
      </c>
      <c r="AD3148" t="str" cm="1">
        <f t="array" aca="1" ref="AD3148" ca="1">IFERROR(IF((LEFT(INDIRECT("$F"&amp;$S3148),4))="GOTS",IF($G3148="Organic","GOTS_Organic_raw",(IF($G3148="Responsible","GOTS_Responsible",(IF($G3148="No Attribute (Conventional)","GOTS_conventional",(IF($G3148="Recycled Pre/Post-Consumer","GOTS_pre_post",(IF($G3148="In-Conversion","GOTS_in_conversion",(IF($G3148="Sustainably Sourced","Sustainably_sourced",(IF($G3148="Recycled pre-consumer organic","GOTS_recycled_organic",""))))))))))))),IF($G3148="Organic","Organic",(IF($G3148="Responsible","Responsible",(IF($G3148="No Attribute (Conventional)","No_Attribute_Conventional",(IF($G3148="Recycled Pre/Post-Consumer","Recycled_Pre_Post_Consumer",(IF($G3148="In-Conversion","In_Conversion",(IF($G3148="Recycled Pre-Consumer","Recycled_Pre_Consumer",(IF($G3148="Recycled Post-Consumer","Recycled_Post_Consumer",(IF($G3148="Sustainably Sourced","Sustainably_sourced",(IF($G3148="Recycled pre-consumer organic","GOTS_recycled_organic","")))))))))))))))))),"")</f>
        <v/>
      </c>
      <c r="AE3148" t="e" cm="1">
        <f t="array" aca="1" ref="AE3148" ca="1">IF($I3148="",IF(INDIRECT("$F"&amp;$S3148)="","",IF(LEFT(INDIRECT("$F"&amp;$S3148),3)="GRS","GRS_RCS_RM",IF((LEFT(INDIRECT("$F"&amp;$S3148),3))="RCS","GRS_RCS_RM",IF(INDIRECT("$F"&amp;$S3148)="OCS (No Label)","OCS_Conversion_RM",IF(LEFT(INDIRECT("$F"&amp;$S3148),3)="OCS","OCS_RM",IF(RIGHT(INDIRECT("$F"&amp;$S3148),10)="conversion","GOTS_RM_conversion",IF((LEFT(INDIRECT("$F"&amp;$S3148),4))="GOTS","GOTS_RM","Responsible_RM"))))))),"DELETERM")</f>
        <v>#VALUE!</v>
      </c>
      <c r="AF3148" t="e" cm="1">
        <f t="array" aca="1" ref="AF3148" ca="1">IF($S3148="","",INDIRECT("$Z"&amp;$S3148))</f>
        <v>#VALUE!</v>
      </c>
      <c r="AG3148" t="str">
        <f t="shared" si="996"/>
        <v/>
      </c>
      <c r="AH3148" t="str" cm="1">
        <f t="array" aca="1" ref="AH3148" ca="1">IFERROR(INDIRECT("$ag"&amp;S3148),"")</f>
        <v/>
      </c>
      <c r="AI3148" t="e" cm="1">
        <f t="array" aca="1" ref="AI3148" ca="1">INDIRECT("O"&amp;S3148)</f>
        <v>#VALUE!</v>
      </c>
      <c r="AJ3148" t="str">
        <f t="shared" si="997"/>
        <v/>
      </c>
    </row>
    <row r="3149" spans="1:36" ht="16.5" customHeight="1">
      <c r="A3149" s="129"/>
      <c r="B3149" s="134"/>
      <c r="C3149" s="135"/>
      <c r="D3149" s="146"/>
      <c r="E3149" s="146"/>
      <c r="F3149" s="135"/>
      <c r="G3149" s="147"/>
      <c r="H3149" s="147"/>
      <c r="I3149" s="147"/>
      <c r="J3149" s="147"/>
      <c r="K3149" s="38"/>
      <c r="L3149" s="143"/>
      <c r="M3149" s="143"/>
      <c r="N3149" s="61"/>
      <c r="O3149" s="314"/>
      <c r="Q3149" t="str">
        <f t="shared" si="992"/>
        <v/>
      </c>
      <c r="S3149" t="e">
        <f t="shared" ca="1" si="1001"/>
        <v>#VALUE!</v>
      </c>
      <c r="T3149" t="e">
        <f t="shared" ca="1" si="998"/>
        <v>#VALUE!</v>
      </c>
      <c r="U3149">
        <f t="shared" si="1002"/>
        <v>3084</v>
      </c>
      <c r="V3149">
        <v>257.16666666668698</v>
      </c>
      <c r="W3149">
        <f t="shared" si="983"/>
        <v>257</v>
      </c>
      <c r="X3149" t="str" cm="1">
        <f t="array" aca="1" ref="X3149" ca="1">IFERROR(INDEX('PC&amp;PD'!$A$1:$AS$19,ROW('PC&amp;PD'!$A$19),MATCH(INDIRECT(T3149),'PC&amp;PD'!$A$1:$AS$1,0)),"")</f>
        <v/>
      </c>
      <c r="AA3149" t="str">
        <f t="shared" si="993"/>
        <v/>
      </c>
      <c r="AB3149" t="str">
        <f t="shared" si="994"/>
        <v/>
      </c>
      <c r="AC3149" t="e">
        <f t="shared" ca="1" si="995"/>
        <v>#VALUE!</v>
      </c>
      <c r="AD3149" t="str" cm="1">
        <f t="array" aca="1" ref="AD3149" ca="1">IFERROR(IF((LEFT(INDIRECT("$F"&amp;$S3149),4))="GOTS",IF($G3149="Organic","GOTS_Organic_raw",(IF($G3149="Responsible","GOTS_Responsible",(IF($G3149="No Attribute (Conventional)","GOTS_conventional",(IF($G3149="Recycled Pre/Post-Consumer","GOTS_pre_post",(IF($G3149="In-Conversion","GOTS_in_conversion",(IF($G3149="Sustainably Sourced","Sustainably_sourced",(IF($G3149="Recycled pre-consumer organic","GOTS_recycled_organic",""))))))))))))),IF($G3149="Organic","Organic",(IF($G3149="Responsible","Responsible",(IF($G3149="No Attribute (Conventional)","No_Attribute_Conventional",(IF($G3149="Recycled Pre/Post-Consumer","Recycled_Pre_Post_Consumer",(IF($G3149="In-Conversion","In_Conversion",(IF($G3149="Recycled Pre-Consumer","Recycled_Pre_Consumer",(IF($G3149="Recycled Post-Consumer","Recycled_Post_Consumer",(IF($G3149="Sustainably Sourced","Sustainably_sourced",(IF($G3149="Recycled pre-consumer organic","GOTS_recycled_organic","")))))))))))))))))),"")</f>
        <v/>
      </c>
      <c r="AE3149" t="e" cm="1">
        <f t="array" aca="1" ref="AE3149" ca="1">IF($I3149="",IF(INDIRECT("$F"&amp;$S3149)="","",IF(LEFT(INDIRECT("$F"&amp;$S3149),3)="GRS","GRS_RCS_RM",IF((LEFT(INDIRECT("$F"&amp;$S3149),3))="RCS","GRS_RCS_RM",IF(INDIRECT("$F"&amp;$S3149)="OCS (No Label)","OCS_Conversion_RM",IF(LEFT(INDIRECT("$F"&amp;$S3149),3)="OCS","OCS_RM",IF(RIGHT(INDIRECT("$F"&amp;$S3149),10)="conversion","GOTS_RM_conversion",IF((LEFT(INDIRECT("$F"&amp;$S3149),4))="GOTS","GOTS_RM","Responsible_RM"))))))),"DELETERM")</f>
        <v>#VALUE!</v>
      </c>
      <c r="AF3149" t="e" cm="1">
        <f t="array" aca="1" ref="AF3149" ca="1">IF($S3149="","",INDIRECT("$Z"&amp;$S3149))</f>
        <v>#VALUE!</v>
      </c>
      <c r="AG3149" t="str">
        <f t="shared" si="996"/>
        <v/>
      </c>
      <c r="AH3149" t="str" cm="1">
        <f t="array" aca="1" ref="AH3149" ca="1">IFERROR(INDIRECT("$ag"&amp;S3149),"")</f>
        <v/>
      </c>
      <c r="AI3149" t="e" cm="1">
        <f t="array" aca="1" ref="AI3149" ca="1">INDIRECT("O"&amp;S3149)</f>
        <v>#VALUE!</v>
      </c>
      <c r="AJ3149" t="str">
        <f t="shared" si="997"/>
        <v/>
      </c>
    </row>
    <row r="3150" spans="1:36" ht="16.5" customHeight="1">
      <c r="A3150" s="129"/>
      <c r="B3150" s="134"/>
      <c r="C3150" s="135"/>
      <c r="D3150" s="146"/>
      <c r="E3150" s="146"/>
      <c r="F3150" s="135"/>
      <c r="G3150" s="147"/>
      <c r="H3150" s="147"/>
      <c r="I3150" s="147"/>
      <c r="J3150" s="147"/>
      <c r="K3150" s="38"/>
      <c r="L3150" s="143"/>
      <c r="M3150" s="143"/>
      <c r="N3150" s="61"/>
      <c r="O3150" s="314"/>
      <c r="Q3150" t="str">
        <f t="shared" si="992"/>
        <v/>
      </c>
      <c r="S3150" t="e">
        <f t="shared" ca="1" si="1001"/>
        <v>#VALUE!</v>
      </c>
      <c r="T3150" t="e">
        <f t="shared" ca="1" si="998"/>
        <v>#VALUE!</v>
      </c>
      <c r="U3150">
        <f t="shared" si="1002"/>
        <v>3084</v>
      </c>
      <c r="V3150">
        <v>257.25000000002001</v>
      </c>
      <c r="W3150">
        <f t="shared" si="983"/>
        <v>257</v>
      </c>
      <c r="X3150" t="str" cm="1">
        <f t="array" aca="1" ref="X3150" ca="1">IFERROR(INDEX('PC&amp;PD'!$A$1:$AS$19,ROW('PC&amp;PD'!$A$19),MATCH(INDIRECT(T3150),'PC&amp;PD'!$A$1:$AS$1,0)),"")</f>
        <v/>
      </c>
      <c r="AA3150" t="str">
        <f t="shared" si="993"/>
        <v/>
      </c>
      <c r="AB3150" t="str">
        <f t="shared" si="994"/>
        <v/>
      </c>
      <c r="AC3150" t="e">
        <f t="shared" ca="1" si="995"/>
        <v>#VALUE!</v>
      </c>
      <c r="AD3150" t="str" cm="1">
        <f t="array" aca="1" ref="AD3150" ca="1">IFERROR(IF((LEFT(INDIRECT("$F"&amp;$S3150),4))="GOTS",IF($G3150="Organic","GOTS_Organic_raw",(IF($G3150="Responsible","GOTS_Responsible",(IF($G3150="No Attribute (Conventional)","GOTS_conventional",(IF($G3150="Recycled Pre/Post-Consumer","GOTS_pre_post",(IF($G3150="In-Conversion","GOTS_in_conversion",(IF($G3150="Sustainably Sourced","Sustainably_sourced",(IF($G3150="Recycled pre-consumer organic","GOTS_recycled_organic",""))))))))))))),IF($G3150="Organic","Organic",(IF($G3150="Responsible","Responsible",(IF($G3150="No Attribute (Conventional)","No_Attribute_Conventional",(IF($G3150="Recycled Pre/Post-Consumer","Recycled_Pre_Post_Consumer",(IF($G3150="In-Conversion","In_Conversion",(IF($G3150="Recycled Pre-Consumer","Recycled_Pre_Consumer",(IF($G3150="Recycled Post-Consumer","Recycled_Post_Consumer",(IF($G3150="Sustainably Sourced","Sustainably_sourced",(IF($G3150="Recycled pre-consumer organic","GOTS_recycled_organic","")))))))))))))))))),"")</f>
        <v/>
      </c>
      <c r="AE3150" t="e" cm="1">
        <f t="array" aca="1" ref="AE3150" ca="1">IF($I3150="",IF(INDIRECT("$F"&amp;$S3150)="","",IF(LEFT(INDIRECT("$F"&amp;$S3150),3)="GRS","GRS_RCS_RM",IF((LEFT(INDIRECT("$F"&amp;$S3150),3))="RCS","GRS_RCS_RM",IF(INDIRECT("$F"&amp;$S3150)="OCS (No Label)","OCS_Conversion_RM",IF(LEFT(INDIRECT("$F"&amp;$S3150),3)="OCS","OCS_RM",IF(RIGHT(INDIRECT("$F"&amp;$S3150),10)="conversion","GOTS_RM_conversion",IF((LEFT(INDIRECT("$F"&amp;$S3150),4))="GOTS","GOTS_RM","Responsible_RM"))))))),"DELETERM")</f>
        <v>#VALUE!</v>
      </c>
      <c r="AF3150" t="e" cm="1">
        <f t="array" aca="1" ref="AF3150" ca="1">IF($S3150="","",INDIRECT("$Z"&amp;$S3150))</f>
        <v>#VALUE!</v>
      </c>
      <c r="AG3150" t="str">
        <f t="shared" si="996"/>
        <v/>
      </c>
      <c r="AH3150" t="str" cm="1">
        <f t="array" aca="1" ref="AH3150" ca="1">IFERROR(INDIRECT("$ag"&amp;S3150),"")</f>
        <v/>
      </c>
      <c r="AI3150" t="e" cm="1">
        <f t="array" aca="1" ref="AI3150" ca="1">INDIRECT("O"&amp;S3150)</f>
        <v>#VALUE!</v>
      </c>
      <c r="AJ3150" t="str">
        <f t="shared" si="997"/>
        <v/>
      </c>
    </row>
    <row r="3151" spans="1:36" ht="16.5" customHeight="1">
      <c r="A3151" s="129"/>
      <c r="B3151" s="134"/>
      <c r="C3151" s="135"/>
      <c r="D3151" s="146"/>
      <c r="E3151" s="146"/>
      <c r="F3151" s="135"/>
      <c r="G3151" s="147"/>
      <c r="H3151" s="147"/>
      <c r="I3151" s="147"/>
      <c r="J3151" s="147"/>
      <c r="K3151" s="38"/>
      <c r="L3151" s="143"/>
      <c r="M3151" s="143"/>
      <c r="N3151" s="61"/>
      <c r="O3151" s="314"/>
      <c r="Q3151" t="str">
        <f t="shared" si="992"/>
        <v/>
      </c>
      <c r="S3151" t="e">
        <f t="shared" ca="1" si="1001"/>
        <v>#VALUE!</v>
      </c>
      <c r="T3151" t="e">
        <f t="shared" ca="1" si="998"/>
        <v>#VALUE!</v>
      </c>
      <c r="U3151">
        <f t="shared" si="1002"/>
        <v>3084</v>
      </c>
      <c r="V3151">
        <v>257.33333333335401</v>
      </c>
      <c r="W3151">
        <f t="shared" si="983"/>
        <v>257</v>
      </c>
      <c r="X3151" t="str" cm="1">
        <f t="array" aca="1" ref="X3151" ca="1">IFERROR(INDEX('PC&amp;PD'!$A$1:$AS$19,ROW('PC&amp;PD'!$A$19),MATCH(INDIRECT(T3151),'PC&amp;PD'!$A$1:$AS$1,0)),"")</f>
        <v/>
      </c>
      <c r="AA3151" t="str">
        <f t="shared" si="993"/>
        <v/>
      </c>
      <c r="AB3151" t="str">
        <f t="shared" si="994"/>
        <v/>
      </c>
      <c r="AC3151" t="e">
        <f t="shared" ca="1" si="995"/>
        <v>#VALUE!</v>
      </c>
      <c r="AD3151" t="str" cm="1">
        <f t="array" aca="1" ref="AD3151" ca="1">IFERROR(IF((LEFT(INDIRECT("$F"&amp;$S3151),4))="GOTS",IF($G3151="Organic","GOTS_Organic_raw",(IF($G3151="Responsible","GOTS_Responsible",(IF($G3151="No Attribute (Conventional)","GOTS_conventional",(IF($G3151="Recycled Pre/Post-Consumer","GOTS_pre_post",(IF($G3151="In-Conversion","GOTS_in_conversion",(IF($G3151="Sustainably Sourced","Sustainably_sourced",(IF($G3151="Recycled pre-consumer organic","GOTS_recycled_organic",""))))))))))))),IF($G3151="Organic","Organic",(IF($G3151="Responsible","Responsible",(IF($G3151="No Attribute (Conventional)","No_Attribute_Conventional",(IF($G3151="Recycled Pre/Post-Consumer","Recycled_Pre_Post_Consumer",(IF($G3151="In-Conversion","In_Conversion",(IF($G3151="Recycled Pre-Consumer","Recycled_Pre_Consumer",(IF($G3151="Recycled Post-Consumer","Recycled_Post_Consumer",(IF($G3151="Sustainably Sourced","Sustainably_sourced",(IF($G3151="Recycled pre-consumer organic","GOTS_recycled_organic","")))))))))))))))))),"")</f>
        <v/>
      </c>
      <c r="AE3151" t="e" cm="1">
        <f t="array" aca="1" ref="AE3151" ca="1">IF($I3151="",IF(INDIRECT("$F"&amp;$S3151)="","",IF(LEFT(INDIRECT("$F"&amp;$S3151),3)="GRS","GRS_RCS_RM",IF((LEFT(INDIRECT("$F"&amp;$S3151),3))="RCS","GRS_RCS_RM",IF(INDIRECT("$F"&amp;$S3151)="OCS (No Label)","OCS_Conversion_RM",IF(LEFT(INDIRECT("$F"&amp;$S3151),3)="OCS","OCS_RM",IF(RIGHT(INDIRECT("$F"&amp;$S3151),10)="conversion","GOTS_RM_conversion",IF((LEFT(INDIRECT("$F"&amp;$S3151),4))="GOTS","GOTS_RM","Responsible_RM"))))))),"DELETERM")</f>
        <v>#VALUE!</v>
      </c>
      <c r="AF3151" t="e" cm="1">
        <f t="array" aca="1" ref="AF3151" ca="1">IF($S3151="","",INDIRECT("$Z"&amp;$S3151))</f>
        <v>#VALUE!</v>
      </c>
      <c r="AG3151" t="str">
        <f t="shared" si="996"/>
        <v/>
      </c>
      <c r="AH3151" t="str" cm="1">
        <f t="array" aca="1" ref="AH3151" ca="1">IFERROR(INDIRECT("$ag"&amp;S3151),"")</f>
        <v/>
      </c>
      <c r="AI3151" t="e" cm="1">
        <f t="array" aca="1" ref="AI3151" ca="1">INDIRECT("O"&amp;S3151)</f>
        <v>#VALUE!</v>
      </c>
      <c r="AJ3151" t="str">
        <f t="shared" si="997"/>
        <v/>
      </c>
    </row>
    <row r="3152" spans="1:36" ht="16.5" customHeight="1">
      <c r="A3152" s="129"/>
      <c r="B3152" s="134"/>
      <c r="C3152" s="135"/>
      <c r="D3152" s="146"/>
      <c r="E3152" s="146"/>
      <c r="F3152" s="135"/>
      <c r="G3152" s="147"/>
      <c r="H3152" s="147"/>
      <c r="I3152" s="147"/>
      <c r="J3152" s="147"/>
      <c r="K3152" s="38"/>
      <c r="L3152" s="143"/>
      <c r="M3152" s="143"/>
      <c r="N3152" s="61"/>
      <c r="O3152" s="314"/>
      <c r="Q3152" t="str">
        <f t="shared" si="992"/>
        <v/>
      </c>
      <c r="S3152" t="e">
        <f t="shared" ca="1" si="1001"/>
        <v>#VALUE!</v>
      </c>
      <c r="T3152" t="e">
        <f t="shared" ca="1" si="998"/>
        <v>#VALUE!</v>
      </c>
      <c r="U3152">
        <f t="shared" si="1002"/>
        <v>3084</v>
      </c>
      <c r="V3152">
        <v>257.41666666668698</v>
      </c>
      <c r="W3152">
        <f t="shared" si="983"/>
        <v>257</v>
      </c>
      <c r="X3152" t="str" cm="1">
        <f t="array" aca="1" ref="X3152" ca="1">IFERROR(INDEX('PC&amp;PD'!$A$1:$AS$19,ROW('PC&amp;PD'!$A$19),MATCH(INDIRECT(T3152),'PC&amp;PD'!$A$1:$AS$1,0)),"")</f>
        <v/>
      </c>
      <c r="AA3152" t="str">
        <f t="shared" si="993"/>
        <v/>
      </c>
      <c r="AB3152" t="str">
        <f t="shared" si="994"/>
        <v/>
      </c>
      <c r="AC3152" t="e">
        <f t="shared" ca="1" si="995"/>
        <v>#VALUE!</v>
      </c>
      <c r="AD3152" t="str" cm="1">
        <f t="array" aca="1" ref="AD3152" ca="1">IFERROR(IF((LEFT(INDIRECT("$F"&amp;$S3152),4))="GOTS",IF($G3152="Organic","GOTS_Organic_raw",(IF($G3152="Responsible","GOTS_Responsible",(IF($G3152="No Attribute (Conventional)","GOTS_conventional",(IF($G3152="Recycled Pre/Post-Consumer","GOTS_pre_post",(IF($G3152="In-Conversion","GOTS_in_conversion",(IF($G3152="Sustainably Sourced","Sustainably_sourced",(IF($G3152="Recycled pre-consumer organic","GOTS_recycled_organic",""))))))))))))),IF($G3152="Organic","Organic",(IF($G3152="Responsible","Responsible",(IF($G3152="No Attribute (Conventional)","No_Attribute_Conventional",(IF($G3152="Recycled Pre/Post-Consumer","Recycled_Pre_Post_Consumer",(IF($G3152="In-Conversion","In_Conversion",(IF($G3152="Recycled Pre-Consumer","Recycled_Pre_Consumer",(IF($G3152="Recycled Post-Consumer","Recycled_Post_Consumer",(IF($G3152="Sustainably Sourced","Sustainably_sourced",(IF($G3152="Recycled pre-consumer organic","GOTS_recycled_organic","")))))))))))))))))),"")</f>
        <v/>
      </c>
      <c r="AE3152" t="e" cm="1">
        <f t="array" aca="1" ref="AE3152" ca="1">IF($I3152="",IF(INDIRECT("$F"&amp;$S3152)="","",IF(LEFT(INDIRECT("$F"&amp;$S3152),3)="GRS","GRS_RCS_RM",IF((LEFT(INDIRECT("$F"&amp;$S3152),3))="RCS","GRS_RCS_RM",IF(INDIRECT("$F"&amp;$S3152)="OCS (No Label)","OCS_Conversion_RM",IF(LEFT(INDIRECT("$F"&amp;$S3152),3)="OCS","OCS_RM",IF(RIGHT(INDIRECT("$F"&amp;$S3152),10)="conversion","GOTS_RM_conversion",IF((LEFT(INDIRECT("$F"&amp;$S3152),4))="GOTS","GOTS_RM","Responsible_RM"))))))),"DELETERM")</f>
        <v>#VALUE!</v>
      </c>
      <c r="AF3152" t="e" cm="1">
        <f t="array" aca="1" ref="AF3152" ca="1">IF($S3152="","",INDIRECT("$Z"&amp;$S3152))</f>
        <v>#VALUE!</v>
      </c>
      <c r="AG3152" t="str">
        <f t="shared" si="996"/>
        <v/>
      </c>
      <c r="AH3152" t="str" cm="1">
        <f t="array" aca="1" ref="AH3152" ca="1">IFERROR(INDIRECT("$ag"&amp;S3152),"")</f>
        <v/>
      </c>
      <c r="AI3152" t="e" cm="1">
        <f t="array" aca="1" ref="AI3152" ca="1">INDIRECT("O"&amp;S3152)</f>
        <v>#VALUE!</v>
      </c>
      <c r="AJ3152" t="str">
        <f t="shared" si="997"/>
        <v/>
      </c>
    </row>
    <row r="3153" spans="1:36" ht="16.5" customHeight="1">
      <c r="A3153" s="130"/>
      <c r="B3153" s="136"/>
      <c r="C3153" s="137"/>
      <c r="D3153" s="146"/>
      <c r="E3153" s="146"/>
      <c r="F3153" s="137"/>
      <c r="G3153" s="147"/>
      <c r="H3153" s="147"/>
      <c r="I3153" s="147"/>
      <c r="J3153" s="147"/>
      <c r="K3153" s="38"/>
      <c r="L3153" s="144"/>
      <c r="M3153" s="144"/>
      <c r="N3153" s="61"/>
      <c r="O3153" s="314"/>
      <c r="Q3153" t="str">
        <f t="shared" si="992"/>
        <v/>
      </c>
      <c r="S3153" t="e">
        <f t="shared" ca="1" si="1001"/>
        <v>#VALUE!</v>
      </c>
      <c r="T3153" t="e">
        <f t="shared" ca="1" si="998"/>
        <v>#VALUE!</v>
      </c>
      <c r="U3153">
        <f t="shared" si="1002"/>
        <v>3084</v>
      </c>
      <c r="V3153">
        <v>257.50000000002001</v>
      </c>
      <c r="W3153">
        <f t="shared" si="983"/>
        <v>257</v>
      </c>
      <c r="X3153" t="str" cm="1">
        <f t="array" aca="1" ref="X3153" ca="1">IFERROR(INDEX('PC&amp;PD'!$A$1:$AS$19,ROW('PC&amp;PD'!$A$19),MATCH(INDIRECT(T3153),'PC&amp;PD'!$A$1:$AS$1,0)),"")</f>
        <v/>
      </c>
      <c r="AA3153" t="str">
        <f t="shared" si="993"/>
        <v/>
      </c>
      <c r="AB3153" t="str">
        <f t="shared" si="994"/>
        <v/>
      </c>
      <c r="AC3153" t="e">
        <f t="shared" ca="1" si="995"/>
        <v>#VALUE!</v>
      </c>
      <c r="AD3153" t="str" cm="1">
        <f t="array" aca="1" ref="AD3153" ca="1">IFERROR(IF((LEFT(INDIRECT("$F"&amp;$S3153),4))="GOTS",IF($G3153="Organic","GOTS_Organic_raw",(IF($G3153="Responsible","GOTS_Responsible",(IF($G3153="No Attribute (Conventional)","GOTS_conventional",(IF($G3153="Recycled Pre/Post-Consumer","GOTS_pre_post",(IF($G3153="In-Conversion","GOTS_in_conversion",(IF($G3153="Sustainably Sourced","Sustainably_sourced",(IF($G3153="Recycled pre-consumer organic","GOTS_recycled_organic",""))))))))))))),IF($G3153="Organic","Organic",(IF($G3153="Responsible","Responsible",(IF($G3153="No Attribute (Conventional)","No_Attribute_Conventional",(IF($G3153="Recycled Pre/Post-Consumer","Recycled_Pre_Post_Consumer",(IF($G3153="In-Conversion","In_Conversion",(IF($G3153="Recycled Pre-Consumer","Recycled_Pre_Consumer",(IF($G3153="Recycled Post-Consumer","Recycled_Post_Consumer",(IF($G3153="Sustainably Sourced","Sustainably_sourced",(IF($G3153="Recycled pre-consumer organic","GOTS_recycled_organic","")))))))))))))))))),"")</f>
        <v/>
      </c>
      <c r="AE3153" t="e" cm="1">
        <f t="array" aca="1" ref="AE3153" ca="1">IF($I3153="",IF(INDIRECT("$F"&amp;$S3153)="","",IF(LEFT(INDIRECT("$F"&amp;$S3153),3)="GRS","GRS_RCS_RM",IF((LEFT(INDIRECT("$F"&amp;$S3153),3))="RCS","GRS_RCS_RM",IF(INDIRECT("$F"&amp;$S3153)="OCS (No Label)","OCS_Conversion_RM",IF(LEFT(INDIRECT("$F"&amp;$S3153),3)="OCS","OCS_RM",IF(RIGHT(INDIRECT("$F"&amp;$S3153),10)="conversion","GOTS_RM_conversion",IF((LEFT(INDIRECT("$F"&amp;$S3153),4))="GOTS","GOTS_RM","Responsible_RM"))))))),"DELETERM")</f>
        <v>#VALUE!</v>
      </c>
      <c r="AF3153" t="e" cm="1">
        <f t="array" aca="1" ref="AF3153" ca="1">IF($S3153="","",INDIRECT("$Z"&amp;$S3153))</f>
        <v>#VALUE!</v>
      </c>
      <c r="AG3153" t="str">
        <f t="shared" si="996"/>
        <v/>
      </c>
      <c r="AH3153" t="str" cm="1">
        <f t="array" aca="1" ref="AH3153" ca="1">IFERROR(INDIRECT("$ag"&amp;S3153),"")</f>
        <v/>
      </c>
      <c r="AI3153" t="e" cm="1">
        <f t="array" aca="1" ref="AI3153" ca="1">INDIRECT("O"&amp;S3153)</f>
        <v>#VALUE!</v>
      </c>
      <c r="AJ3153" t="str">
        <f t="shared" si="997"/>
        <v/>
      </c>
    </row>
    <row r="3154" spans="1:36" ht="16.5" customHeight="1">
      <c r="A3154" s="130"/>
      <c r="B3154" s="136"/>
      <c r="C3154" s="137"/>
      <c r="D3154" s="146"/>
      <c r="E3154" s="146"/>
      <c r="F3154" s="137"/>
      <c r="G3154" s="147"/>
      <c r="H3154" s="147"/>
      <c r="I3154" s="147"/>
      <c r="J3154" s="147"/>
      <c r="K3154" s="38"/>
      <c r="L3154" s="144"/>
      <c r="M3154" s="144"/>
      <c r="N3154" s="61"/>
      <c r="O3154" s="314"/>
      <c r="Q3154" t="str">
        <f t="shared" si="992"/>
        <v/>
      </c>
      <c r="S3154" t="e">
        <f t="shared" ca="1" si="1001"/>
        <v>#VALUE!</v>
      </c>
      <c r="T3154" t="e">
        <f t="shared" ca="1" si="998"/>
        <v>#VALUE!</v>
      </c>
      <c r="U3154">
        <f t="shared" si="1002"/>
        <v>3084</v>
      </c>
      <c r="V3154">
        <v>257.58333333335401</v>
      </c>
      <c r="W3154">
        <f t="shared" si="983"/>
        <v>257</v>
      </c>
      <c r="X3154" t="str" cm="1">
        <f t="array" aca="1" ref="X3154" ca="1">IFERROR(INDEX('PC&amp;PD'!$A$1:$AS$19,ROW('PC&amp;PD'!$A$19),MATCH(INDIRECT(T3154),'PC&amp;PD'!$A$1:$AS$1,0)),"")</f>
        <v/>
      </c>
      <c r="AA3154" t="str">
        <f t="shared" si="993"/>
        <v/>
      </c>
      <c r="AB3154" t="str">
        <f t="shared" si="994"/>
        <v/>
      </c>
      <c r="AC3154" t="e">
        <f t="shared" ca="1" si="995"/>
        <v>#VALUE!</v>
      </c>
      <c r="AD3154" t="str" cm="1">
        <f t="array" aca="1" ref="AD3154" ca="1">IFERROR(IF((LEFT(INDIRECT("$F"&amp;$S3154),4))="GOTS",IF($G3154="Organic","GOTS_Organic_raw",(IF($G3154="Responsible","GOTS_Responsible",(IF($G3154="No Attribute (Conventional)","GOTS_conventional",(IF($G3154="Recycled Pre/Post-Consumer","GOTS_pre_post",(IF($G3154="In-Conversion","GOTS_in_conversion",(IF($G3154="Sustainably Sourced","Sustainably_sourced",(IF($G3154="Recycled pre-consumer organic","GOTS_recycled_organic",""))))))))))))),IF($G3154="Organic","Organic",(IF($G3154="Responsible","Responsible",(IF($G3154="No Attribute (Conventional)","No_Attribute_Conventional",(IF($G3154="Recycled Pre/Post-Consumer","Recycled_Pre_Post_Consumer",(IF($G3154="In-Conversion","In_Conversion",(IF($G3154="Recycled Pre-Consumer","Recycled_Pre_Consumer",(IF($G3154="Recycled Post-Consumer","Recycled_Post_Consumer",(IF($G3154="Sustainably Sourced","Sustainably_sourced",(IF($G3154="Recycled pre-consumer organic","GOTS_recycled_organic","")))))))))))))))))),"")</f>
        <v/>
      </c>
      <c r="AE3154" t="e" cm="1">
        <f t="array" aca="1" ref="AE3154" ca="1">IF($I3154="",IF(INDIRECT("$F"&amp;$S3154)="","",IF(LEFT(INDIRECT("$F"&amp;$S3154),3)="GRS","GRS_RCS_RM",IF((LEFT(INDIRECT("$F"&amp;$S3154),3))="RCS","GRS_RCS_RM",IF(INDIRECT("$F"&amp;$S3154)="OCS (No Label)","OCS_Conversion_RM",IF(LEFT(INDIRECT("$F"&amp;$S3154),3)="OCS","OCS_RM",IF(RIGHT(INDIRECT("$F"&amp;$S3154),10)="conversion","GOTS_RM_conversion",IF((LEFT(INDIRECT("$F"&amp;$S3154),4))="GOTS","GOTS_RM","Responsible_RM"))))))),"DELETERM")</f>
        <v>#VALUE!</v>
      </c>
      <c r="AF3154" t="e" cm="1">
        <f t="array" aca="1" ref="AF3154" ca="1">IF($S3154="","",INDIRECT("$Z"&amp;$S3154))</f>
        <v>#VALUE!</v>
      </c>
      <c r="AG3154" t="str">
        <f t="shared" si="996"/>
        <v/>
      </c>
      <c r="AH3154" t="str" cm="1">
        <f t="array" aca="1" ref="AH3154" ca="1">IFERROR(INDIRECT("$ag"&amp;S3154),"")</f>
        <v/>
      </c>
      <c r="AI3154" t="e" cm="1">
        <f t="array" aca="1" ref="AI3154" ca="1">INDIRECT("O"&amp;S3154)</f>
        <v>#VALUE!</v>
      </c>
      <c r="AJ3154" t="str">
        <f t="shared" si="997"/>
        <v/>
      </c>
    </row>
    <row r="3155" spans="1:36" ht="16.5" customHeight="1">
      <c r="A3155" s="130"/>
      <c r="B3155" s="136"/>
      <c r="C3155" s="137"/>
      <c r="D3155" s="146"/>
      <c r="E3155" s="146"/>
      <c r="F3155" s="137"/>
      <c r="G3155" s="147"/>
      <c r="H3155" s="147"/>
      <c r="I3155" s="147"/>
      <c r="J3155" s="147"/>
      <c r="K3155" s="38"/>
      <c r="L3155" s="144"/>
      <c r="M3155" s="144"/>
      <c r="N3155" s="61"/>
      <c r="O3155" s="314"/>
      <c r="Q3155" t="str">
        <f t="shared" si="992"/>
        <v/>
      </c>
      <c r="S3155" t="e">
        <f t="shared" ca="1" si="1001"/>
        <v>#VALUE!</v>
      </c>
      <c r="T3155" t="e">
        <f t="shared" ca="1" si="998"/>
        <v>#VALUE!</v>
      </c>
      <c r="U3155">
        <f t="shared" si="1002"/>
        <v>3084</v>
      </c>
      <c r="V3155">
        <v>257.66666666668698</v>
      </c>
      <c r="W3155">
        <f t="shared" si="983"/>
        <v>257</v>
      </c>
      <c r="X3155" t="str" cm="1">
        <f t="array" aca="1" ref="X3155" ca="1">IFERROR(INDEX('PC&amp;PD'!$A$1:$AS$19,ROW('PC&amp;PD'!$A$19),MATCH(INDIRECT(T3155),'PC&amp;PD'!$A$1:$AS$1,0)),"")</f>
        <v/>
      </c>
      <c r="AA3155" t="str">
        <f t="shared" si="993"/>
        <v/>
      </c>
      <c r="AB3155" t="str">
        <f t="shared" si="994"/>
        <v/>
      </c>
      <c r="AC3155" t="e">
        <f t="shared" ca="1" si="995"/>
        <v>#VALUE!</v>
      </c>
      <c r="AD3155" t="str" cm="1">
        <f t="array" aca="1" ref="AD3155" ca="1">IFERROR(IF((LEFT(INDIRECT("$F"&amp;$S3155),4))="GOTS",IF($G3155="Organic","GOTS_Organic_raw",(IF($G3155="Responsible","GOTS_Responsible",(IF($G3155="No Attribute (Conventional)","GOTS_conventional",(IF($G3155="Recycled Pre/Post-Consumer","GOTS_pre_post",(IF($G3155="In-Conversion","GOTS_in_conversion",(IF($G3155="Sustainably Sourced","Sustainably_sourced",(IF($G3155="Recycled pre-consumer organic","GOTS_recycled_organic",""))))))))))))),IF($G3155="Organic","Organic",(IF($G3155="Responsible","Responsible",(IF($G3155="No Attribute (Conventional)","No_Attribute_Conventional",(IF($G3155="Recycled Pre/Post-Consumer","Recycled_Pre_Post_Consumer",(IF($G3155="In-Conversion","In_Conversion",(IF($G3155="Recycled Pre-Consumer","Recycled_Pre_Consumer",(IF($G3155="Recycled Post-Consumer","Recycled_Post_Consumer",(IF($G3155="Sustainably Sourced","Sustainably_sourced",(IF($G3155="Recycled pre-consumer organic","GOTS_recycled_organic","")))))))))))))))))),"")</f>
        <v/>
      </c>
      <c r="AE3155" t="e" cm="1">
        <f t="array" aca="1" ref="AE3155" ca="1">IF($I3155="",IF(INDIRECT("$F"&amp;$S3155)="","",IF(LEFT(INDIRECT("$F"&amp;$S3155),3)="GRS","GRS_RCS_RM",IF((LEFT(INDIRECT("$F"&amp;$S3155),3))="RCS","GRS_RCS_RM",IF(INDIRECT("$F"&amp;$S3155)="OCS (No Label)","OCS_Conversion_RM",IF(LEFT(INDIRECT("$F"&amp;$S3155),3)="OCS","OCS_RM",IF(RIGHT(INDIRECT("$F"&amp;$S3155),10)="conversion","GOTS_RM_conversion",IF((LEFT(INDIRECT("$F"&amp;$S3155),4))="GOTS","GOTS_RM","Responsible_RM"))))))),"DELETERM")</f>
        <v>#VALUE!</v>
      </c>
      <c r="AF3155" t="e" cm="1">
        <f t="array" aca="1" ref="AF3155" ca="1">IF($S3155="","",INDIRECT("$Z"&amp;$S3155))</f>
        <v>#VALUE!</v>
      </c>
      <c r="AG3155" t="str">
        <f t="shared" si="996"/>
        <v/>
      </c>
      <c r="AH3155" t="str" cm="1">
        <f t="array" aca="1" ref="AH3155" ca="1">IFERROR(INDIRECT("$ag"&amp;S3155),"")</f>
        <v/>
      </c>
      <c r="AI3155" t="e" cm="1">
        <f t="array" aca="1" ref="AI3155" ca="1">INDIRECT("O"&amp;S3155)</f>
        <v>#VALUE!</v>
      </c>
      <c r="AJ3155" t="str">
        <f t="shared" si="997"/>
        <v/>
      </c>
    </row>
    <row r="3156" spans="1:36" ht="16.5" customHeight="1">
      <c r="A3156" s="130"/>
      <c r="B3156" s="136"/>
      <c r="C3156" s="137"/>
      <c r="D3156" s="146"/>
      <c r="E3156" s="146"/>
      <c r="F3156" s="137"/>
      <c r="G3156" s="147"/>
      <c r="H3156" s="147"/>
      <c r="I3156" s="147"/>
      <c r="J3156" s="147"/>
      <c r="K3156" s="38"/>
      <c r="L3156" s="144"/>
      <c r="M3156" s="144"/>
      <c r="N3156" s="61"/>
      <c r="O3156" s="314"/>
      <c r="Q3156" t="str">
        <f t="shared" si="992"/>
        <v/>
      </c>
      <c r="S3156" t="e">
        <f t="shared" ca="1" si="1001"/>
        <v>#VALUE!</v>
      </c>
      <c r="T3156" t="e">
        <f t="shared" ca="1" si="998"/>
        <v>#VALUE!</v>
      </c>
      <c r="U3156">
        <f t="shared" si="1002"/>
        <v>3084</v>
      </c>
      <c r="V3156">
        <v>257.75000000002001</v>
      </c>
      <c r="W3156">
        <f t="shared" si="983"/>
        <v>257</v>
      </c>
      <c r="X3156" t="str" cm="1">
        <f t="array" aca="1" ref="X3156" ca="1">IFERROR(INDEX('PC&amp;PD'!$A$1:$AS$19,ROW('PC&amp;PD'!$A$19),MATCH(INDIRECT(T3156),'PC&amp;PD'!$A$1:$AS$1,0)),"")</f>
        <v/>
      </c>
      <c r="AA3156" t="str">
        <f t="shared" si="993"/>
        <v/>
      </c>
      <c r="AB3156" t="str">
        <f t="shared" si="994"/>
        <v/>
      </c>
      <c r="AC3156" t="e">
        <f t="shared" ca="1" si="995"/>
        <v>#VALUE!</v>
      </c>
      <c r="AD3156" t="str" cm="1">
        <f t="array" aca="1" ref="AD3156" ca="1">IFERROR(IF((LEFT(INDIRECT("$F"&amp;$S3156),4))="GOTS",IF($G3156="Organic","GOTS_Organic_raw",(IF($G3156="Responsible","GOTS_Responsible",(IF($G3156="No Attribute (Conventional)","GOTS_conventional",(IF($G3156="Recycled Pre/Post-Consumer","GOTS_pre_post",(IF($G3156="In-Conversion","GOTS_in_conversion",(IF($G3156="Sustainably Sourced","Sustainably_sourced",(IF($G3156="Recycled pre-consumer organic","GOTS_recycled_organic",""))))))))))))),IF($G3156="Organic","Organic",(IF($G3156="Responsible","Responsible",(IF($G3156="No Attribute (Conventional)","No_Attribute_Conventional",(IF($G3156="Recycled Pre/Post-Consumer","Recycled_Pre_Post_Consumer",(IF($G3156="In-Conversion","In_Conversion",(IF($G3156="Recycled Pre-Consumer","Recycled_Pre_Consumer",(IF($G3156="Recycled Post-Consumer","Recycled_Post_Consumer",(IF($G3156="Sustainably Sourced","Sustainably_sourced",(IF($G3156="Recycled pre-consumer organic","GOTS_recycled_organic","")))))))))))))))))),"")</f>
        <v/>
      </c>
      <c r="AE3156" t="e" cm="1">
        <f t="array" aca="1" ref="AE3156" ca="1">IF($I3156="",IF(INDIRECT("$F"&amp;$S3156)="","",IF(LEFT(INDIRECT("$F"&amp;$S3156),3)="GRS","GRS_RCS_RM",IF((LEFT(INDIRECT("$F"&amp;$S3156),3))="RCS","GRS_RCS_RM",IF(INDIRECT("$F"&amp;$S3156)="OCS (No Label)","OCS_Conversion_RM",IF(LEFT(INDIRECT("$F"&amp;$S3156),3)="OCS","OCS_RM",IF(RIGHT(INDIRECT("$F"&amp;$S3156),10)="conversion","GOTS_RM_conversion",IF((LEFT(INDIRECT("$F"&amp;$S3156),4))="GOTS","GOTS_RM","Responsible_RM"))))))),"DELETERM")</f>
        <v>#VALUE!</v>
      </c>
      <c r="AF3156" t="e" cm="1">
        <f t="array" aca="1" ref="AF3156" ca="1">IF($S3156="","",INDIRECT("$Z"&amp;$S3156))</f>
        <v>#VALUE!</v>
      </c>
      <c r="AG3156" t="str">
        <f t="shared" si="996"/>
        <v/>
      </c>
      <c r="AH3156" t="str" cm="1">
        <f t="array" aca="1" ref="AH3156" ca="1">IFERROR(INDIRECT("$ag"&amp;S3156),"")</f>
        <v/>
      </c>
      <c r="AI3156" t="e" cm="1">
        <f t="array" aca="1" ref="AI3156" ca="1">INDIRECT("O"&amp;S3156)</f>
        <v>#VALUE!</v>
      </c>
      <c r="AJ3156" t="str">
        <f t="shared" si="997"/>
        <v/>
      </c>
    </row>
    <row r="3157" spans="1:36" ht="16.5" customHeight="1">
      <c r="A3157" s="130"/>
      <c r="B3157" s="136"/>
      <c r="C3157" s="137"/>
      <c r="D3157" s="146"/>
      <c r="E3157" s="146"/>
      <c r="F3157" s="137"/>
      <c r="G3157" s="147"/>
      <c r="H3157" s="147"/>
      <c r="I3157" s="147"/>
      <c r="J3157" s="147"/>
      <c r="K3157" s="38"/>
      <c r="L3157" s="144"/>
      <c r="M3157" s="144"/>
      <c r="N3157" s="61"/>
      <c r="O3157" s="314"/>
      <c r="Q3157" t="str">
        <f t="shared" si="992"/>
        <v/>
      </c>
      <c r="S3157" t="e">
        <f t="shared" ca="1" si="1001"/>
        <v>#VALUE!</v>
      </c>
      <c r="T3157" t="e">
        <f t="shared" ca="1" si="998"/>
        <v>#VALUE!</v>
      </c>
      <c r="U3157">
        <f t="shared" si="1002"/>
        <v>3084</v>
      </c>
      <c r="V3157">
        <v>257.83333333335401</v>
      </c>
      <c r="W3157">
        <f t="shared" si="983"/>
        <v>257</v>
      </c>
      <c r="X3157" t="str" cm="1">
        <f t="array" aca="1" ref="X3157" ca="1">IFERROR(INDEX('PC&amp;PD'!$A$1:$AS$19,ROW('PC&amp;PD'!$A$19),MATCH(INDIRECT(T3157),'PC&amp;PD'!$A$1:$AS$1,0)),"")</f>
        <v/>
      </c>
      <c r="AA3157" t="str">
        <f t="shared" si="993"/>
        <v/>
      </c>
      <c r="AB3157" t="str">
        <f t="shared" si="994"/>
        <v/>
      </c>
      <c r="AC3157" t="e">
        <f t="shared" ca="1" si="995"/>
        <v>#VALUE!</v>
      </c>
      <c r="AD3157" t="str" cm="1">
        <f t="array" aca="1" ref="AD3157" ca="1">IFERROR(IF((LEFT(INDIRECT("$F"&amp;$S3157),4))="GOTS",IF($G3157="Organic","GOTS_Organic_raw",(IF($G3157="Responsible","GOTS_Responsible",(IF($G3157="No Attribute (Conventional)","GOTS_conventional",(IF($G3157="Recycled Pre/Post-Consumer","GOTS_pre_post",(IF($G3157="In-Conversion","GOTS_in_conversion",(IF($G3157="Sustainably Sourced","Sustainably_sourced",(IF($G3157="Recycled pre-consumer organic","GOTS_recycled_organic",""))))))))))))),IF($G3157="Organic","Organic",(IF($G3157="Responsible","Responsible",(IF($G3157="No Attribute (Conventional)","No_Attribute_Conventional",(IF($G3157="Recycled Pre/Post-Consumer","Recycled_Pre_Post_Consumer",(IF($G3157="In-Conversion","In_Conversion",(IF($G3157="Recycled Pre-Consumer","Recycled_Pre_Consumer",(IF($G3157="Recycled Post-Consumer","Recycled_Post_Consumer",(IF($G3157="Sustainably Sourced","Sustainably_sourced",(IF($G3157="Recycled pre-consumer organic","GOTS_recycled_organic","")))))))))))))))))),"")</f>
        <v/>
      </c>
      <c r="AE3157" t="e" cm="1">
        <f t="array" aca="1" ref="AE3157" ca="1">IF($I3157="",IF(INDIRECT("$F"&amp;$S3157)="","",IF(LEFT(INDIRECT("$F"&amp;$S3157),3)="GRS","GRS_RCS_RM",IF((LEFT(INDIRECT("$F"&amp;$S3157),3))="RCS","GRS_RCS_RM",IF(INDIRECT("$F"&amp;$S3157)="OCS (No Label)","OCS_Conversion_RM",IF(LEFT(INDIRECT("$F"&amp;$S3157),3)="OCS","OCS_RM",IF(RIGHT(INDIRECT("$F"&amp;$S3157),10)="conversion","GOTS_RM_conversion",IF((LEFT(INDIRECT("$F"&amp;$S3157),4))="GOTS","GOTS_RM","Responsible_RM"))))))),"DELETERM")</f>
        <v>#VALUE!</v>
      </c>
      <c r="AF3157" t="e" cm="1">
        <f t="array" aca="1" ref="AF3157" ca="1">IF($S3157="","",INDIRECT("$Z"&amp;$S3157))</f>
        <v>#VALUE!</v>
      </c>
      <c r="AG3157" t="str">
        <f t="shared" si="996"/>
        <v/>
      </c>
      <c r="AH3157" t="str" cm="1">
        <f t="array" aca="1" ref="AH3157" ca="1">IFERROR(INDIRECT("$ag"&amp;S3157),"")</f>
        <v/>
      </c>
      <c r="AI3157" t="e" cm="1">
        <f t="array" aca="1" ref="AI3157" ca="1">INDIRECT("O"&amp;S3157)</f>
        <v>#VALUE!</v>
      </c>
      <c r="AJ3157" t="str">
        <f t="shared" si="997"/>
        <v/>
      </c>
    </row>
    <row r="3158" spans="1:36" ht="16.5" customHeight="1" thickBot="1">
      <c r="A3158" s="131"/>
      <c r="B3158" s="138"/>
      <c r="C3158" s="139"/>
      <c r="D3158" s="148"/>
      <c r="E3158" s="148"/>
      <c r="F3158" s="139"/>
      <c r="G3158" s="149"/>
      <c r="H3158" s="149"/>
      <c r="I3158" s="149"/>
      <c r="J3158" s="149"/>
      <c r="K3158" s="39"/>
      <c r="L3158" s="145"/>
      <c r="M3158" s="145"/>
      <c r="N3158" s="62"/>
      <c r="O3158" s="315"/>
      <c r="Q3158" t="str">
        <f t="shared" si="992"/>
        <v/>
      </c>
      <c r="S3158" t="e">
        <f t="shared" ca="1" si="1001"/>
        <v>#VALUE!</v>
      </c>
      <c r="T3158" t="e">
        <f t="shared" ca="1" si="998"/>
        <v>#VALUE!</v>
      </c>
      <c r="U3158">
        <f t="shared" si="1002"/>
        <v>3084</v>
      </c>
      <c r="V3158">
        <v>257.91666666668698</v>
      </c>
      <c r="W3158">
        <f t="shared" ref="W3158:W3221" si="1003">ROUNDDOWN(V3158,0)</f>
        <v>257</v>
      </c>
      <c r="X3158" t="str" cm="1">
        <f t="array" aca="1" ref="X3158" ca="1">IFERROR(INDEX('PC&amp;PD'!$A$1:$AS$19,ROW('PC&amp;PD'!$A$19),MATCH(INDIRECT(T3158),'PC&amp;PD'!$A$1:$AS$1,0)),"")</f>
        <v/>
      </c>
      <c r="AA3158" t="str">
        <f t="shared" si="993"/>
        <v/>
      </c>
      <c r="AB3158" t="str">
        <f t="shared" si="994"/>
        <v/>
      </c>
      <c r="AC3158" t="e">
        <f t="shared" ca="1" si="995"/>
        <v>#VALUE!</v>
      </c>
      <c r="AD3158" t="str" cm="1">
        <f t="array" aca="1" ref="AD3158" ca="1">IFERROR(IF((LEFT(INDIRECT("$F"&amp;$S3158),4))="GOTS",IF($G3158="Organic","GOTS_Organic_raw",(IF($G3158="Responsible","GOTS_Responsible",(IF($G3158="No Attribute (Conventional)","GOTS_conventional",(IF($G3158="Recycled Pre/Post-Consumer","GOTS_pre_post",(IF($G3158="In-Conversion","GOTS_in_conversion",(IF($G3158="Sustainably Sourced","Sustainably_sourced",(IF($G3158="Recycled pre-consumer organic","GOTS_recycled_organic",""))))))))))))),IF($G3158="Organic","Organic",(IF($G3158="Responsible","Responsible",(IF($G3158="No Attribute (Conventional)","No_Attribute_Conventional",(IF($G3158="Recycled Pre/Post-Consumer","Recycled_Pre_Post_Consumer",(IF($G3158="In-Conversion","In_Conversion",(IF($G3158="Recycled Pre-Consumer","Recycled_Pre_Consumer",(IF($G3158="Recycled Post-Consumer","Recycled_Post_Consumer",(IF($G3158="Sustainably Sourced","Sustainably_sourced",(IF($G3158="Recycled pre-consumer organic","GOTS_recycled_organic","")))))))))))))))))),"")</f>
        <v/>
      </c>
      <c r="AE3158" t="e" cm="1">
        <f t="array" aca="1" ref="AE3158" ca="1">IF($I3158="",IF(INDIRECT("$F"&amp;$S3158)="","",IF(LEFT(INDIRECT("$F"&amp;$S3158),3)="GRS","GRS_RCS_RM",IF((LEFT(INDIRECT("$F"&amp;$S3158),3))="RCS","GRS_RCS_RM",IF(INDIRECT("$F"&amp;$S3158)="OCS (No Label)","OCS_Conversion_RM",IF(LEFT(INDIRECT("$F"&amp;$S3158),3)="OCS","OCS_RM",IF(RIGHT(INDIRECT("$F"&amp;$S3158),10)="conversion","GOTS_RM_conversion",IF((LEFT(INDIRECT("$F"&amp;$S3158),4))="GOTS","GOTS_RM","Responsible_RM"))))))),"DELETERM")</f>
        <v>#VALUE!</v>
      </c>
      <c r="AF3158" t="e" cm="1">
        <f t="array" aca="1" ref="AF3158" ca="1">IF($S3158="","",INDIRECT("$Z"&amp;$S3158))</f>
        <v>#VALUE!</v>
      </c>
      <c r="AG3158" t="str">
        <f t="shared" si="996"/>
        <v/>
      </c>
      <c r="AH3158" t="str" cm="1">
        <f t="array" aca="1" ref="AH3158" ca="1">IFERROR(INDIRECT("$ag"&amp;S3158),"")</f>
        <v/>
      </c>
      <c r="AI3158" t="e" cm="1">
        <f t="array" aca="1" ref="AI3158" ca="1">INDIRECT("O"&amp;S3158)</f>
        <v>#VALUE!</v>
      </c>
      <c r="AJ3158" t="str">
        <f t="shared" si="997"/>
        <v/>
      </c>
    </row>
    <row r="3159" spans="1:36" ht="16.5" customHeight="1">
      <c r="A3159" s="128" t="str">
        <f>IF(B3159="","",COUNTA($B$63:$B3159))</f>
        <v/>
      </c>
      <c r="B3159" s="132"/>
      <c r="C3159" s="133"/>
      <c r="D3159" s="140"/>
      <c r="E3159" s="140"/>
      <c r="F3159" s="133"/>
      <c r="G3159" s="141"/>
      <c r="H3159" s="141"/>
      <c r="I3159" s="141"/>
      <c r="J3159" s="141"/>
      <c r="K3159" s="37"/>
      <c r="L3159" s="142" t="str">
        <f>IF(R3159="","",LEFT(R3159,LEN(R3159)-2))</f>
        <v/>
      </c>
      <c r="M3159" s="142"/>
      <c r="N3159" s="60"/>
      <c r="O3159" s="313"/>
      <c r="Q3159" t="str">
        <f t="shared" si="992"/>
        <v/>
      </c>
      <c r="R3159" t="str">
        <f t="shared" ref="R3159" si="1004">CONCATENATE($Q3159,Q3160,Q3161,Q3162,Q3163,Q3164,$Q3165,$Q3166,$Q3167,$Q3168,$Q3169,$Q3170)</f>
        <v/>
      </c>
      <c r="S3159" t="e">
        <f t="shared" ca="1" si="1001"/>
        <v>#VALUE!</v>
      </c>
      <c r="T3159" t="e">
        <f t="shared" ca="1" si="998"/>
        <v>#VALUE!</v>
      </c>
      <c r="U3159">
        <f t="shared" si="1002"/>
        <v>3096</v>
      </c>
      <c r="V3159">
        <v>258.00000000002001</v>
      </c>
      <c r="W3159">
        <f t="shared" si="1003"/>
        <v>258</v>
      </c>
      <c r="X3159" t="str" cm="1">
        <f t="array" aca="1" ref="X3159" ca="1">IFERROR(INDEX('PC&amp;PD'!$A$1:$AS$19,ROW('PC&amp;PD'!$A$19),MATCH(INDIRECT(T3159),'PC&amp;PD'!$A$1:$AS$1,0)),"")</f>
        <v/>
      </c>
      <c r="Z3159" t="str">
        <f t="shared" ref="Z3159" si="1005">IFERROR(IF($F3159="OCS 100","OCS (OCS 100)",IF($F3159="OCS Blended","OCS (OCS Blended)",IF($F3159="OCS (No Label)","OCS (No Label)",IF($F3159="RCS 100","RCS (RCS 100)",IF($F3159="RCS Blended","RCS (RCS Blended)",IF($F3159="GRS","GRS (GRS)",IF($F3159="GRS (No Label)", "GRS (No Label)",IF($F3159="RDS","RDS (RDS)",IF($F3159="RWS","RWS (RWS)",IF($F3159="RAS","RAS (RAS)",IF($F3159="RMS","RMS (RMS)",IF($F3159="GOTS Organic","GOTS (Organic)",IF($F3159="GOTS Made with organic","GOTS (Made with Organic)",IF($F3159="GOTS Organic - in conversion","GOTS (Organic - In Conversion)",IF($F3159="GOTS Made with organic - in conversion","GOTS (Made with Organic - In Conversion)",""))))))))))))))),"")</f>
        <v/>
      </c>
      <c r="AA3159" t="str">
        <f t="shared" si="993"/>
        <v/>
      </c>
      <c r="AB3159" t="str">
        <f t="shared" si="994"/>
        <v/>
      </c>
      <c r="AC3159" t="e">
        <f t="shared" ca="1" si="995"/>
        <v>#VALUE!</v>
      </c>
      <c r="AD3159" t="str" cm="1">
        <f t="array" aca="1" ref="AD3159" ca="1">IFERROR(IF((LEFT(INDIRECT("$F"&amp;$S3159),4))="GOTS",IF($G3159="Organic","GOTS_Organic_raw",(IF($G3159="Responsible","GOTS_Responsible",(IF($G3159="No Attribute (Conventional)","GOTS_conventional",(IF($G3159="Recycled Pre/Post-Consumer","GOTS_pre_post",(IF($G3159="In-Conversion","GOTS_in_conversion",(IF($G3159="Sustainably Sourced","Sustainably_sourced",(IF($G3159="Recycled pre-consumer organic","GOTS_recycled_organic",""))))))))))))),IF($G3159="Organic","Organic",(IF($G3159="Responsible","Responsible",(IF($G3159="No Attribute (Conventional)","No_Attribute_Conventional",(IF($G3159="Recycled Pre/Post-Consumer","Recycled_Pre_Post_Consumer",(IF($G3159="In-Conversion","In_Conversion",(IF($G3159="Recycled Pre-Consumer","Recycled_Pre_Consumer",(IF($G3159="Recycled Post-Consumer","Recycled_Post_Consumer",(IF($G3159="Sustainably Sourced","Sustainably_sourced",(IF($G3159="Recycled pre-consumer organic","GOTS_recycled_organic","")))))))))))))))))),"")</f>
        <v/>
      </c>
      <c r="AE3159" t="e" cm="1">
        <f t="array" aca="1" ref="AE3159" ca="1">IF($I3159="",IF(INDIRECT("$F"&amp;$S3159)="","",IF(LEFT(INDIRECT("$F"&amp;$S3159),3)="GRS","GRS_RCS_RM",IF((LEFT(INDIRECT("$F"&amp;$S3159),3))="RCS","GRS_RCS_RM",IF(INDIRECT("$F"&amp;$S3159)="OCS (No Label)","OCS_Conversion_RM",IF(LEFT(INDIRECT("$F"&amp;$S3159),3)="OCS","OCS_RM",IF(RIGHT(INDIRECT("$F"&amp;$S3159),10)="conversion","GOTS_RM_conversion",IF((LEFT(INDIRECT("$F"&amp;$S3159),4))="GOTS","GOTS_RM","Responsible_RM"))))))),"DELETERM")</f>
        <v>#VALUE!</v>
      </c>
      <c r="AF3159" t="e" cm="1">
        <f t="array" aca="1" ref="AF3159" ca="1">IF($S3159="","",INDIRECT("$Z"&amp;$S3159))</f>
        <v>#VALUE!</v>
      </c>
      <c r="AG3159" t="str">
        <f t="shared" si="996"/>
        <v/>
      </c>
      <c r="AH3159" t="str" cm="1">
        <f t="array" aca="1" ref="AH3159" ca="1">IFERROR(INDIRECT("$ag"&amp;S3159),"")</f>
        <v/>
      </c>
      <c r="AI3159" t="e" cm="1">
        <f t="array" aca="1" ref="AI3159" ca="1">INDIRECT("O"&amp;S3159)</f>
        <v>#VALUE!</v>
      </c>
      <c r="AJ3159" t="str">
        <f t="shared" si="997"/>
        <v/>
      </c>
    </row>
    <row r="3160" spans="1:36" ht="16.5" customHeight="1">
      <c r="A3160" s="129"/>
      <c r="B3160" s="134"/>
      <c r="C3160" s="135"/>
      <c r="D3160" s="146"/>
      <c r="E3160" s="146"/>
      <c r="F3160" s="135"/>
      <c r="G3160" s="147"/>
      <c r="H3160" s="147"/>
      <c r="I3160" s="147"/>
      <c r="J3160" s="147"/>
      <c r="K3160" s="38"/>
      <c r="L3160" s="143"/>
      <c r="M3160" s="143"/>
      <c r="N3160" s="61"/>
      <c r="O3160" s="314"/>
      <c r="Q3160" t="str">
        <f t="shared" si="992"/>
        <v/>
      </c>
      <c r="S3160" t="e">
        <f t="shared" ca="1" si="1001"/>
        <v>#VALUE!</v>
      </c>
      <c r="T3160" t="e">
        <f t="shared" ca="1" si="998"/>
        <v>#VALUE!</v>
      </c>
      <c r="U3160">
        <f t="shared" si="1002"/>
        <v>3096</v>
      </c>
      <c r="V3160">
        <v>258.08333333335401</v>
      </c>
      <c r="W3160">
        <f t="shared" si="1003"/>
        <v>258</v>
      </c>
      <c r="X3160" t="str" cm="1">
        <f t="array" aca="1" ref="X3160" ca="1">IFERROR(INDEX('PC&amp;PD'!$A$1:$AS$19,ROW('PC&amp;PD'!$A$19),MATCH(INDIRECT(T3160),'PC&amp;PD'!$A$1:$AS$1,0)),"")</f>
        <v/>
      </c>
      <c r="AA3160" t="str">
        <f t="shared" si="993"/>
        <v/>
      </c>
      <c r="AB3160" t="str">
        <f t="shared" si="994"/>
        <v/>
      </c>
      <c r="AC3160" t="e">
        <f t="shared" ca="1" si="995"/>
        <v>#VALUE!</v>
      </c>
      <c r="AD3160" t="str" cm="1">
        <f t="array" aca="1" ref="AD3160" ca="1">IFERROR(IF((LEFT(INDIRECT("$F"&amp;$S3160),4))="GOTS",IF($G3160="Organic","GOTS_Organic_raw",(IF($G3160="Responsible","GOTS_Responsible",(IF($G3160="No Attribute (Conventional)","GOTS_conventional",(IF($G3160="Recycled Pre/Post-Consumer","GOTS_pre_post",(IF($G3160="In-Conversion","GOTS_in_conversion",(IF($G3160="Sustainably Sourced","Sustainably_sourced",(IF($G3160="Recycled pre-consumer organic","GOTS_recycled_organic",""))))))))))))),IF($G3160="Organic","Organic",(IF($G3160="Responsible","Responsible",(IF($G3160="No Attribute (Conventional)","No_Attribute_Conventional",(IF($G3160="Recycled Pre/Post-Consumer","Recycled_Pre_Post_Consumer",(IF($G3160="In-Conversion","In_Conversion",(IF($G3160="Recycled Pre-Consumer","Recycled_Pre_Consumer",(IF($G3160="Recycled Post-Consumer","Recycled_Post_Consumer",(IF($G3160="Sustainably Sourced","Sustainably_sourced",(IF($G3160="Recycled pre-consumer organic","GOTS_recycled_organic","")))))))))))))))))),"")</f>
        <v/>
      </c>
      <c r="AE3160" t="e" cm="1">
        <f t="array" aca="1" ref="AE3160" ca="1">IF($I3160="",IF(INDIRECT("$F"&amp;$S3160)="","",IF(LEFT(INDIRECT("$F"&amp;$S3160),3)="GRS","GRS_RCS_RM",IF((LEFT(INDIRECT("$F"&amp;$S3160),3))="RCS","GRS_RCS_RM",IF(INDIRECT("$F"&amp;$S3160)="OCS (No Label)","OCS_Conversion_RM",IF(LEFT(INDIRECT("$F"&amp;$S3160),3)="OCS","OCS_RM",IF(RIGHT(INDIRECT("$F"&amp;$S3160),10)="conversion","GOTS_RM_conversion",IF((LEFT(INDIRECT("$F"&amp;$S3160),4))="GOTS","GOTS_RM","Responsible_RM"))))))),"DELETERM")</f>
        <v>#VALUE!</v>
      </c>
      <c r="AF3160" t="e" cm="1">
        <f t="array" aca="1" ref="AF3160" ca="1">IF($S3160="","",INDIRECT("$Z"&amp;$S3160))</f>
        <v>#VALUE!</v>
      </c>
      <c r="AG3160" t="str">
        <f t="shared" si="996"/>
        <v/>
      </c>
      <c r="AH3160" t="str" cm="1">
        <f t="array" aca="1" ref="AH3160" ca="1">IFERROR(INDIRECT("$ag"&amp;S3160),"")</f>
        <v/>
      </c>
      <c r="AI3160" t="e" cm="1">
        <f t="array" aca="1" ref="AI3160" ca="1">INDIRECT("O"&amp;S3160)</f>
        <v>#VALUE!</v>
      </c>
      <c r="AJ3160" t="str">
        <f t="shared" si="997"/>
        <v/>
      </c>
    </row>
    <row r="3161" spans="1:36" ht="16.5" customHeight="1">
      <c r="A3161" s="129"/>
      <c r="B3161" s="134"/>
      <c r="C3161" s="135"/>
      <c r="D3161" s="146"/>
      <c r="E3161" s="146"/>
      <c r="F3161" s="135"/>
      <c r="G3161" s="147"/>
      <c r="H3161" s="147"/>
      <c r="I3161" s="147"/>
      <c r="J3161" s="147"/>
      <c r="K3161" s="38"/>
      <c r="L3161" s="143"/>
      <c r="M3161" s="143"/>
      <c r="N3161" s="61"/>
      <c r="O3161" s="314"/>
      <c r="Q3161" t="str">
        <f t="shared" si="992"/>
        <v/>
      </c>
      <c r="S3161" t="e">
        <f t="shared" ca="1" si="1001"/>
        <v>#VALUE!</v>
      </c>
      <c r="T3161" t="e">
        <f t="shared" ca="1" si="998"/>
        <v>#VALUE!</v>
      </c>
      <c r="U3161">
        <f t="shared" si="1002"/>
        <v>3096</v>
      </c>
      <c r="V3161">
        <v>258.16666666668698</v>
      </c>
      <c r="W3161">
        <f t="shared" si="1003"/>
        <v>258</v>
      </c>
      <c r="X3161" t="str" cm="1">
        <f t="array" aca="1" ref="X3161" ca="1">IFERROR(INDEX('PC&amp;PD'!$A$1:$AS$19,ROW('PC&amp;PD'!$A$19),MATCH(INDIRECT(T3161),'PC&amp;PD'!$A$1:$AS$1,0)),"")</f>
        <v/>
      </c>
      <c r="AA3161" t="str">
        <f t="shared" si="993"/>
        <v/>
      </c>
      <c r="AB3161" t="str">
        <f t="shared" si="994"/>
        <v/>
      </c>
      <c r="AC3161" t="e">
        <f t="shared" ca="1" si="995"/>
        <v>#VALUE!</v>
      </c>
      <c r="AD3161" t="str" cm="1">
        <f t="array" aca="1" ref="AD3161" ca="1">IFERROR(IF((LEFT(INDIRECT("$F"&amp;$S3161),4))="GOTS",IF($G3161="Organic","GOTS_Organic_raw",(IF($G3161="Responsible","GOTS_Responsible",(IF($G3161="No Attribute (Conventional)","GOTS_conventional",(IF($G3161="Recycled Pre/Post-Consumer","GOTS_pre_post",(IF($G3161="In-Conversion","GOTS_in_conversion",(IF($G3161="Sustainably Sourced","Sustainably_sourced",(IF($G3161="Recycled pre-consumer organic","GOTS_recycled_organic",""))))))))))))),IF($G3161="Organic","Organic",(IF($G3161="Responsible","Responsible",(IF($G3161="No Attribute (Conventional)","No_Attribute_Conventional",(IF($G3161="Recycled Pre/Post-Consumer","Recycled_Pre_Post_Consumer",(IF($G3161="In-Conversion","In_Conversion",(IF($G3161="Recycled Pre-Consumer","Recycled_Pre_Consumer",(IF($G3161="Recycled Post-Consumer","Recycled_Post_Consumer",(IF($G3161="Sustainably Sourced","Sustainably_sourced",(IF($G3161="Recycled pre-consumer organic","GOTS_recycled_organic","")))))))))))))))))),"")</f>
        <v/>
      </c>
      <c r="AE3161" t="e" cm="1">
        <f t="array" aca="1" ref="AE3161" ca="1">IF($I3161="",IF(INDIRECT("$F"&amp;$S3161)="","",IF(LEFT(INDIRECT("$F"&amp;$S3161),3)="GRS","GRS_RCS_RM",IF((LEFT(INDIRECT("$F"&amp;$S3161),3))="RCS","GRS_RCS_RM",IF(INDIRECT("$F"&amp;$S3161)="OCS (No Label)","OCS_Conversion_RM",IF(LEFT(INDIRECT("$F"&amp;$S3161),3)="OCS","OCS_RM",IF(RIGHT(INDIRECT("$F"&amp;$S3161),10)="conversion","GOTS_RM_conversion",IF((LEFT(INDIRECT("$F"&amp;$S3161),4))="GOTS","GOTS_RM","Responsible_RM"))))))),"DELETERM")</f>
        <v>#VALUE!</v>
      </c>
      <c r="AF3161" t="e" cm="1">
        <f t="array" aca="1" ref="AF3161" ca="1">IF($S3161="","",INDIRECT("$Z"&amp;$S3161))</f>
        <v>#VALUE!</v>
      </c>
      <c r="AG3161" t="str">
        <f t="shared" si="996"/>
        <v/>
      </c>
      <c r="AH3161" t="str" cm="1">
        <f t="array" aca="1" ref="AH3161" ca="1">IFERROR(INDIRECT("$ag"&amp;S3161),"")</f>
        <v/>
      </c>
      <c r="AI3161" t="e" cm="1">
        <f t="array" aca="1" ref="AI3161" ca="1">INDIRECT("O"&amp;S3161)</f>
        <v>#VALUE!</v>
      </c>
      <c r="AJ3161" t="str">
        <f t="shared" si="997"/>
        <v/>
      </c>
    </row>
    <row r="3162" spans="1:36" ht="16.5" customHeight="1">
      <c r="A3162" s="129"/>
      <c r="B3162" s="134"/>
      <c r="C3162" s="135"/>
      <c r="D3162" s="146"/>
      <c r="E3162" s="146"/>
      <c r="F3162" s="135"/>
      <c r="G3162" s="147"/>
      <c r="H3162" s="147"/>
      <c r="I3162" s="147"/>
      <c r="J3162" s="147"/>
      <c r="K3162" s="38"/>
      <c r="L3162" s="143"/>
      <c r="M3162" s="143"/>
      <c r="N3162" s="61"/>
      <c r="O3162" s="314"/>
      <c r="Q3162" t="str">
        <f t="shared" si="992"/>
        <v/>
      </c>
      <c r="S3162" t="e">
        <f t="shared" ca="1" si="1001"/>
        <v>#VALUE!</v>
      </c>
      <c r="T3162" t="e">
        <f t="shared" ca="1" si="998"/>
        <v>#VALUE!</v>
      </c>
      <c r="U3162">
        <f t="shared" si="1002"/>
        <v>3096</v>
      </c>
      <c r="V3162">
        <v>258.25000000002001</v>
      </c>
      <c r="W3162">
        <f t="shared" si="1003"/>
        <v>258</v>
      </c>
      <c r="X3162" t="str" cm="1">
        <f t="array" aca="1" ref="X3162" ca="1">IFERROR(INDEX('PC&amp;PD'!$A$1:$AS$19,ROW('PC&amp;PD'!$A$19),MATCH(INDIRECT(T3162),'PC&amp;PD'!$A$1:$AS$1,0)),"")</f>
        <v/>
      </c>
      <c r="AA3162" t="str">
        <f t="shared" si="993"/>
        <v/>
      </c>
      <c r="AB3162" t="str">
        <f t="shared" si="994"/>
        <v/>
      </c>
      <c r="AC3162" t="e">
        <f t="shared" ca="1" si="995"/>
        <v>#VALUE!</v>
      </c>
      <c r="AD3162" t="str" cm="1">
        <f t="array" aca="1" ref="AD3162" ca="1">IFERROR(IF((LEFT(INDIRECT("$F"&amp;$S3162),4))="GOTS",IF($G3162="Organic","GOTS_Organic_raw",(IF($G3162="Responsible","GOTS_Responsible",(IF($G3162="No Attribute (Conventional)","GOTS_conventional",(IF($G3162="Recycled Pre/Post-Consumer","GOTS_pre_post",(IF($G3162="In-Conversion","GOTS_in_conversion",(IF($G3162="Sustainably Sourced","Sustainably_sourced",(IF($G3162="Recycled pre-consumer organic","GOTS_recycled_organic",""))))))))))))),IF($G3162="Organic","Organic",(IF($G3162="Responsible","Responsible",(IF($G3162="No Attribute (Conventional)","No_Attribute_Conventional",(IF($G3162="Recycled Pre/Post-Consumer","Recycled_Pre_Post_Consumer",(IF($G3162="In-Conversion","In_Conversion",(IF($G3162="Recycled Pre-Consumer","Recycled_Pre_Consumer",(IF($G3162="Recycled Post-Consumer","Recycled_Post_Consumer",(IF($G3162="Sustainably Sourced","Sustainably_sourced",(IF($G3162="Recycled pre-consumer organic","GOTS_recycled_organic","")))))))))))))))))),"")</f>
        <v/>
      </c>
      <c r="AE3162" t="e" cm="1">
        <f t="array" aca="1" ref="AE3162" ca="1">IF($I3162="",IF(INDIRECT("$F"&amp;$S3162)="","",IF(LEFT(INDIRECT("$F"&amp;$S3162),3)="GRS","GRS_RCS_RM",IF((LEFT(INDIRECT("$F"&amp;$S3162),3))="RCS","GRS_RCS_RM",IF(INDIRECT("$F"&amp;$S3162)="OCS (No Label)","OCS_Conversion_RM",IF(LEFT(INDIRECT("$F"&amp;$S3162),3)="OCS","OCS_RM",IF(RIGHT(INDIRECT("$F"&amp;$S3162),10)="conversion","GOTS_RM_conversion",IF((LEFT(INDIRECT("$F"&amp;$S3162),4))="GOTS","GOTS_RM","Responsible_RM"))))))),"DELETERM")</f>
        <v>#VALUE!</v>
      </c>
      <c r="AF3162" t="e" cm="1">
        <f t="array" aca="1" ref="AF3162" ca="1">IF($S3162="","",INDIRECT("$Z"&amp;$S3162))</f>
        <v>#VALUE!</v>
      </c>
      <c r="AG3162" t="str">
        <f t="shared" si="996"/>
        <v/>
      </c>
      <c r="AH3162" t="str" cm="1">
        <f t="array" aca="1" ref="AH3162" ca="1">IFERROR(INDIRECT("$ag"&amp;S3162),"")</f>
        <v/>
      </c>
      <c r="AI3162" t="e" cm="1">
        <f t="array" aca="1" ref="AI3162" ca="1">INDIRECT("O"&amp;S3162)</f>
        <v>#VALUE!</v>
      </c>
      <c r="AJ3162" t="str">
        <f t="shared" si="997"/>
        <v/>
      </c>
    </row>
    <row r="3163" spans="1:36" ht="16.5" customHeight="1">
      <c r="A3163" s="129"/>
      <c r="B3163" s="134"/>
      <c r="C3163" s="135"/>
      <c r="D3163" s="146"/>
      <c r="E3163" s="146"/>
      <c r="F3163" s="135"/>
      <c r="G3163" s="147"/>
      <c r="H3163" s="147"/>
      <c r="I3163" s="147"/>
      <c r="J3163" s="147"/>
      <c r="K3163" s="38"/>
      <c r="L3163" s="143"/>
      <c r="M3163" s="143"/>
      <c r="N3163" s="61"/>
      <c r="O3163" s="314"/>
      <c r="Q3163" t="str">
        <f t="shared" si="992"/>
        <v/>
      </c>
      <c r="S3163" t="e">
        <f t="shared" ca="1" si="1001"/>
        <v>#VALUE!</v>
      </c>
      <c r="T3163" t="e">
        <f t="shared" ca="1" si="998"/>
        <v>#VALUE!</v>
      </c>
      <c r="U3163">
        <f t="shared" si="1002"/>
        <v>3096</v>
      </c>
      <c r="V3163">
        <v>258.33333333335401</v>
      </c>
      <c r="W3163">
        <f t="shared" si="1003"/>
        <v>258</v>
      </c>
      <c r="X3163" t="str" cm="1">
        <f t="array" aca="1" ref="X3163" ca="1">IFERROR(INDEX('PC&amp;PD'!$A$1:$AS$19,ROW('PC&amp;PD'!$A$19),MATCH(INDIRECT(T3163),'PC&amp;PD'!$A$1:$AS$1,0)),"")</f>
        <v/>
      </c>
      <c r="AA3163" t="str">
        <f t="shared" si="993"/>
        <v/>
      </c>
      <c r="AB3163" t="str">
        <f t="shared" si="994"/>
        <v/>
      </c>
      <c r="AC3163" t="e">
        <f t="shared" ca="1" si="995"/>
        <v>#VALUE!</v>
      </c>
      <c r="AD3163" t="str" cm="1">
        <f t="array" aca="1" ref="AD3163" ca="1">IFERROR(IF((LEFT(INDIRECT("$F"&amp;$S3163),4))="GOTS",IF($G3163="Organic","GOTS_Organic_raw",(IF($G3163="Responsible","GOTS_Responsible",(IF($G3163="No Attribute (Conventional)","GOTS_conventional",(IF($G3163="Recycled Pre/Post-Consumer","GOTS_pre_post",(IF($G3163="In-Conversion","GOTS_in_conversion",(IF($G3163="Sustainably Sourced","Sustainably_sourced",(IF($G3163="Recycled pre-consumer organic","GOTS_recycled_organic",""))))))))))))),IF($G3163="Organic","Organic",(IF($G3163="Responsible","Responsible",(IF($G3163="No Attribute (Conventional)","No_Attribute_Conventional",(IF($G3163="Recycled Pre/Post-Consumer","Recycled_Pre_Post_Consumer",(IF($G3163="In-Conversion","In_Conversion",(IF($G3163="Recycled Pre-Consumer","Recycled_Pre_Consumer",(IF($G3163="Recycled Post-Consumer","Recycled_Post_Consumer",(IF($G3163="Sustainably Sourced","Sustainably_sourced",(IF($G3163="Recycled pre-consumer organic","GOTS_recycled_organic","")))))))))))))))))),"")</f>
        <v/>
      </c>
      <c r="AE3163" t="e" cm="1">
        <f t="array" aca="1" ref="AE3163" ca="1">IF($I3163="",IF(INDIRECT("$F"&amp;$S3163)="","",IF(LEFT(INDIRECT("$F"&amp;$S3163),3)="GRS","GRS_RCS_RM",IF((LEFT(INDIRECT("$F"&amp;$S3163),3))="RCS","GRS_RCS_RM",IF(INDIRECT("$F"&amp;$S3163)="OCS (No Label)","OCS_Conversion_RM",IF(LEFT(INDIRECT("$F"&amp;$S3163),3)="OCS","OCS_RM",IF(RIGHT(INDIRECT("$F"&amp;$S3163),10)="conversion","GOTS_RM_conversion",IF((LEFT(INDIRECT("$F"&amp;$S3163),4))="GOTS","GOTS_RM","Responsible_RM"))))))),"DELETERM")</f>
        <v>#VALUE!</v>
      </c>
      <c r="AF3163" t="e" cm="1">
        <f t="array" aca="1" ref="AF3163" ca="1">IF($S3163="","",INDIRECT("$Z"&amp;$S3163))</f>
        <v>#VALUE!</v>
      </c>
      <c r="AG3163" t="str">
        <f t="shared" si="996"/>
        <v/>
      </c>
      <c r="AH3163" t="str" cm="1">
        <f t="array" aca="1" ref="AH3163" ca="1">IFERROR(INDIRECT("$ag"&amp;S3163),"")</f>
        <v/>
      </c>
      <c r="AI3163" t="e" cm="1">
        <f t="array" aca="1" ref="AI3163" ca="1">INDIRECT("O"&amp;S3163)</f>
        <v>#VALUE!</v>
      </c>
      <c r="AJ3163" t="str">
        <f t="shared" si="997"/>
        <v/>
      </c>
    </row>
    <row r="3164" spans="1:36" ht="16.5" customHeight="1">
      <c r="A3164" s="129"/>
      <c r="B3164" s="134"/>
      <c r="C3164" s="135"/>
      <c r="D3164" s="146"/>
      <c r="E3164" s="146"/>
      <c r="F3164" s="135"/>
      <c r="G3164" s="147"/>
      <c r="H3164" s="147"/>
      <c r="I3164" s="147"/>
      <c r="J3164" s="147"/>
      <c r="K3164" s="38"/>
      <c r="L3164" s="143"/>
      <c r="M3164" s="143"/>
      <c r="N3164" s="61"/>
      <c r="O3164" s="314"/>
      <c r="Q3164" t="str">
        <f t="shared" si="992"/>
        <v/>
      </c>
      <c r="S3164" t="e">
        <f t="shared" ca="1" si="1001"/>
        <v>#VALUE!</v>
      </c>
      <c r="T3164" t="e">
        <f t="shared" ca="1" si="998"/>
        <v>#VALUE!</v>
      </c>
      <c r="U3164">
        <f t="shared" si="1002"/>
        <v>3096</v>
      </c>
      <c r="V3164">
        <v>258.41666666668698</v>
      </c>
      <c r="W3164">
        <f t="shared" si="1003"/>
        <v>258</v>
      </c>
      <c r="X3164" t="str" cm="1">
        <f t="array" aca="1" ref="X3164" ca="1">IFERROR(INDEX('PC&amp;PD'!$A$1:$AS$19,ROW('PC&amp;PD'!$A$19),MATCH(INDIRECT(T3164),'PC&amp;PD'!$A$1:$AS$1,0)),"")</f>
        <v/>
      </c>
      <c r="AA3164" t="str">
        <f t="shared" si="993"/>
        <v/>
      </c>
      <c r="AB3164" t="str">
        <f t="shared" si="994"/>
        <v/>
      </c>
      <c r="AC3164" t="e">
        <f t="shared" ca="1" si="995"/>
        <v>#VALUE!</v>
      </c>
      <c r="AD3164" t="str" cm="1">
        <f t="array" aca="1" ref="AD3164" ca="1">IFERROR(IF((LEFT(INDIRECT("$F"&amp;$S3164),4))="GOTS",IF($G3164="Organic","GOTS_Organic_raw",(IF($G3164="Responsible","GOTS_Responsible",(IF($G3164="No Attribute (Conventional)","GOTS_conventional",(IF($G3164="Recycled Pre/Post-Consumer","GOTS_pre_post",(IF($G3164="In-Conversion","GOTS_in_conversion",(IF($G3164="Sustainably Sourced","Sustainably_sourced",(IF($G3164="Recycled pre-consumer organic","GOTS_recycled_organic",""))))))))))))),IF($G3164="Organic","Organic",(IF($G3164="Responsible","Responsible",(IF($G3164="No Attribute (Conventional)","No_Attribute_Conventional",(IF($G3164="Recycled Pre/Post-Consumer","Recycled_Pre_Post_Consumer",(IF($G3164="In-Conversion","In_Conversion",(IF($G3164="Recycled Pre-Consumer","Recycled_Pre_Consumer",(IF($G3164="Recycled Post-Consumer","Recycled_Post_Consumer",(IF($G3164="Sustainably Sourced","Sustainably_sourced",(IF($G3164="Recycled pre-consumer organic","GOTS_recycled_organic","")))))))))))))))))),"")</f>
        <v/>
      </c>
      <c r="AE3164" t="e" cm="1">
        <f t="array" aca="1" ref="AE3164" ca="1">IF($I3164="",IF(INDIRECT("$F"&amp;$S3164)="","",IF(LEFT(INDIRECT("$F"&amp;$S3164),3)="GRS","GRS_RCS_RM",IF((LEFT(INDIRECT("$F"&amp;$S3164),3))="RCS","GRS_RCS_RM",IF(INDIRECT("$F"&amp;$S3164)="OCS (No Label)","OCS_Conversion_RM",IF(LEFT(INDIRECT("$F"&amp;$S3164),3)="OCS","OCS_RM",IF(RIGHT(INDIRECT("$F"&amp;$S3164),10)="conversion","GOTS_RM_conversion",IF((LEFT(INDIRECT("$F"&amp;$S3164),4))="GOTS","GOTS_RM","Responsible_RM"))))))),"DELETERM")</f>
        <v>#VALUE!</v>
      </c>
      <c r="AF3164" t="e" cm="1">
        <f t="array" aca="1" ref="AF3164" ca="1">IF($S3164="","",INDIRECT("$Z"&amp;$S3164))</f>
        <v>#VALUE!</v>
      </c>
      <c r="AG3164" t="str">
        <f t="shared" si="996"/>
        <v/>
      </c>
      <c r="AH3164" t="str" cm="1">
        <f t="array" aca="1" ref="AH3164" ca="1">IFERROR(INDIRECT("$ag"&amp;S3164),"")</f>
        <v/>
      </c>
      <c r="AI3164" t="e" cm="1">
        <f t="array" aca="1" ref="AI3164" ca="1">INDIRECT("O"&amp;S3164)</f>
        <v>#VALUE!</v>
      </c>
      <c r="AJ3164" t="str">
        <f t="shared" si="997"/>
        <v/>
      </c>
    </row>
    <row r="3165" spans="1:36" ht="16.5" customHeight="1">
      <c r="A3165" s="130"/>
      <c r="B3165" s="136"/>
      <c r="C3165" s="137"/>
      <c r="D3165" s="146"/>
      <c r="E3165" s="146"/>
      <c r="F3165" s="137"/>
      <c r="G3165" s="147"/>
      <c r="H3165" s="147"/>
      <c r="I3165" s="147"/>
      <c r="J3165" s="147"/>
      <c r="K3165" s="38"/>
      <c r="L3165" s="144"/>
      <c r="M3165" s="144"/>
      <c r="N3165" s="61"/>
      <c r="O3165" s="314"/>
      <c r="Q3165" t="str">
        <f t="shared" si="992"/>
        <v/>
      </c>
      <c r="S3165" t="e">
        <f t="shared" ca="1" si="1001"/>
        <v>#VALUE!</v>
      </c>
      <c r="T3165" t="e">
        <f t="shared" ca="1" si="998"/>
        <v>#VALUE!</v>
      </c>
      <c r="U3165">
        <f t="shared" si="1002"/>
        <v>3096</v>
      </c>
      <c r="V3165">
        <v>258.50000000002001</v>
      </c>
      <c r="W3165">
        <f t="shared" si="1003"/>
        <v>258</v>
      </c>
      <c r="X3165" t="str" cm="1">
        <f t="array" aca="1" ref="X3165" ca="1">IFERROR(INDEX('PC&amp;PD'!$A$1:$AS$19,ROW('PC&amp;PD'!$A$19),MATCH(INDIRECT(T3165),'PC&amp;PD'!$A$1:$AS$1,0)),"")</f>
        <v/>
      </c>
      <c r="AA3165" t="str">
        <f t="shared" si="993"/>
        <v/>
      </c>
      <c r="AB3165" t="str">
        <f t="shared" si="994"/>
        <v/>
      </c>
      <c r="AC3165" t="e">
        <f t="shared" ca="1" si="995"/>
        <v>#VALUE!</v>
      </c>
      <c r="AD3165" t="str" cm="1">
        <f t="array" aca="1" ref="AD3165" ca="1">IFERROR(IF((LEFT(INDIRECT("$F"&amp;$S3165),4))="GOTS",IF($G3165="Organic","GOTS_Organic_raw",(IF($G3165="Responsible","GOTS_Responsible",(IF($G3165="No Attribute (Conventional)","GOTS_conventional",(IF($G3165="Recycled Pre/Post-Consumer","GOTS_pre_post",(IF($G3165="In-Conversion","GOTS_in_conversion",(IF($G3165="Sustainably Sourced","Sustainably_sourced",(IF($G3165="Recycled pre-consumer organic","GOTS_recycled_organic",""))))))))))))),IF($G3165="Organic","Organic",(IF($G3165="Responsible","Responsible",(IF($G3165="No Attribute (Conventional)","No_Attribute_Conventional",(IF($G3165="Recycled Pre/Post-Consumer","Recycled_Pre_Post_Consumer",(IF($G3165="In-Conversion","In_Conversion",(IF($G3165="Recycled Pre-Consumer","Recycled_Pre_Consumer",(IF($G3165="Recycled Post-Consumer","Recycled_Post_Consumer",(IF($G3165="Sustainably Sourced","Sustainably_sourced",(IF($G3165="Recycled pre-consumer organic","GOTS_recycled_organic","")))))))))))))))))),"")</f>
        <v/>
      </c>
      <c r="AE3165" t="e" cm="1">
        <f t="array" aca="1" ref="AE3165" ca="1">IF($I3165="",IF(INDIRECT("$F"&amp;$S3165)="","",IF(LEFT(INDIRECT("$F"&amp;$S3165),3)="GRS","GRS_RCS_RM",IF((LEFT(INDIRECT("$F"&amp;$S3165),3))="RCS","GRS_RCS_RM",IF(INDIRECT("$F"&amp;$S3165)="OCS (No Label)","OCS_Conversion_RM",IF(LEFT(INDIRECT("$F"&amp;$S3165),3)="OCS","OCS_RM",IF(RIGHT(INDIRECT("$F"&amp;$S3165),10)="conversion","GOTS_RM_conversion",IF((LEFT(INDIRECT("$F"&amp;$S3165),4))="GOTS","GOTS_RM","Responsible_RM"))))))),"DELETERM")</f>
        <v>#VALUE!</v>
      </c>
      <c r="AF3165" t="e" cm="1">
        <f t="array" aca="1" ref="AF3165" ca="1">IF($S3165="","",INDIRECT("$Z"&amp;$S3165))</f>
        <v>#VALUE!</v>
      </c>
      <c r="AG3165" t="str">
        <f t="shared" si="996"/>
        <v/>
      </c>
      <c r="AH3165" t="str" cm="1">
        <f t="array" aca="1" ref="AH3165" ca="1">IFERROR(INDIRECT("$ag"&amp;S3165),"")</f>
        <v/>
      </c>
      <c r="AI3165" t="e" cm="1">
        <f t="array" aca="1" ref="AI3165" ca="1">INDIRECT("O"&amp;S3165)</f>
        <v>#VALUE!</v>
      </c>
      <c r="AJ3165" t="str">
        <f t="shared" si="997"/>
        <v/>
      </c>
    </row>
    <row r="3166" spans="1:36" ht="16.5" customHeight="1">
      <c r="A3166" s="130"/>
      <c r="B3166" s="136"/>
      <c r="C3166" s="137"/>
      <c r="D3166" s="146"/>
      <c r="E3166" s="146"/>
      <c r="F3166" s="137"/>
      <c r="G3166" s="147"/>
      <c r="H3166" s="147"/>
      <c r="I3166" s="147"/>
      <c r="J3166" s="147"/>
      <c r="K3166" s="38"/>
      <c r="L3166" s="144"/>
      <c r="M3166" s="144"/>
      <c r="N3166" s="61"/>
      <c r="O3166" s="314"/>
      <c r="Q3166" t="str">
        <f t="shared" si="992"/>
        <v/>
      </c>
      <c r="S3166" t="e">
        <f t="shared" ca="1" si="1001"/>
        <v>#VALUE!</v>
      </c>
      <c r="T3166" t="e">
        <f t="shared" ca="1" si="998"/>
        <v>#VALUE!</v>
      </c>
      <c r="U3166">
        <f t="shared" si="1002"/>
        <v>3096</v>
      </c>
      <c r="V3166">
        <v>258.58333333335401</v>
      </c>
      <c r="W3166">
        <f t="shared" si="1003"/>
        <v>258</v>
      </c>
      <c r="X3166" t="str" cm="1">
        <f t="array" aca="1" ref="X3166" ca="1">IFERROR(INDEX('PC&amp;PD'!$A$1:$AS$19,ROW('PC&amp;PD'!$A$19),MATCH(INDIRECT(T3166),'PC&amp;PD'!$A$1:$AS$1,0)),"")</f>
        <v/>
      </c>
      <c r="AA3166" t="str">
        <f t="shared" si="993"/>
        <v/>
      </c>
      <c r="AB3166" t="str">
        <f t="shared" si="994"/>
        <v/>
      </c>
      <c r="AC3166" t="e">
        <f t="shared" ca="1" si="995"/>
        <v>#VALUE!</v>
      </c>
      <c r="AD3166" t="str" cm="1">
        <f t="array" aca="1" ref="AD3166" ca="1">IFERROR(IF((LEFT(INDIRECT("$F"&amp;$S3166),4))="GOTS",IF($G3166="Organic","GOTS_Organic_raw",(IF($G3166="Responsible","GOTS_Responsible",(IF($G3166="No Attribute (Conventional)","GOTS_conventional",(IF($G3166="Recycled Pre/Post-Consumer","GOTS_pre_post",(IF($G3166="In-Conversion","GOTS_in_conversion",(IF($G3166="Sustainably Sourced","Sustainably_sourced",(IF($G3166="Recycled pre-consumer organic","GOTS_recycled_organic",""))))))))))))),IF($G3166="Organic","Organic",(IF($G3166="Responsible","Responsible",(IF($G3166="No Attribute (Conventional)","No_Attribute_Conventional",(IF($G3166="Recycled Pre/Post-Consumer","Recycled_Pre_Post_Consumer",(IF($G3166="In-Conversion","In_Conversion",(IF($G3166="Recycled Pre-Consumer","Recycled_Pre_Consumer",(IF($G3166="Recycled Post-Consumer","Recycled_Post_Consumer",(IF($G3166="Sustainably Sourced","Sustainably_sourced",(IF($G3166="Recycled pre-consumer organic","GOTS_recycled_organic","")))))))))))))))))),"")</f>
        <v/>
      </c>
      <c r="AE3166" t="e" cm="1">
        <f t="array" aca="1" ref="AE3166" ca="1">IF($I3166="",IF(INDIRECT("$F"&amp;$S3166)="","",IF(LEFT(INDIRECT("$F"&amp;$S3166),3)="GRS","GRS_RCS_RM",IF((LEFT(INDIRECT("$F"&amp;$S3166),3))="RCS","GRS_RCS_RM",IF(INDIRECT("$F"&amp;$S3166)="OCS (No Label)","OCS_Conversion_RM",IF(LEFT(INDIRECT("$F"&amp;$S3166),3)="OCS","OCS_RM",IF(RIGHT(INDIRECT("$F"&amp;$S3166),10)="conversion","GOTS_RM_conversion",IF((LEFT(INDIRECT("$F"&amp;$S3166),4))="GOTS","GOTS_RM","Responsible_RM"))))))),"DELETERM")</f>
        <v>#VALUE!</v>
      </c>
      <c r="AF3166" t="e" cm="1">
        <f t="array" aca="1" ref="AF3166" ca="1">IF($S3166="","",INDIRECT("$Z"&amp;$S3166))</f>
        <v>#VALUE!</v>
      </c>
      <c r="AG3166" t="str">
        <f t="shared" si="996"/>
        <v/>
      </c>
      <c r="AH3166" t="str" cm="1">
        <f t="array" aca="1" ref="AH3166" ca="1">IFERROR(INDIRECT("$ag"&amp;S3166),"")</f>
        <v/>
      </c>
      <c r="AI3166" t="e" cm="1">
        <f t="array" aca="1" ref="AI3166" ca="1">INDIRECT("O"&amp;S3166)</f>
        <v>#VALUE!</v>
      </c>
      <c r="AJ3166" t="str">
        <f t="shared" si="997"/>
        <v/>
      </c>
    </row>
    <row r="3167" spans="1:36" ht="16.5" customHeight="1">
      <c r="A3167" s="130"/>
      <c r="B3167" s="136"/>
      <c r="C3167" s="137"/>
      <c r="D3167" s="146"/>
      <c r="E3167" s="146"/>
      <c r="F3167" s="137"/>
      <c r="G3167" s="147"/>
      <c r="H3167" s="147"/>
      <c r="I3167" s="147"/>
      <c r="J3167" s="147"/>
      <c r="K3167" s="38"/>
      <c r="L3167" s="144"/>
      <c r="M3167" s="144"/>
      <c r="N3167" s="61"/>
      <c r="O3167" s="314"/>
      <c r="Q3167" t="str">
        <f t="shared" si="992"/>
        <v/>
      </c>
      <c r="S3167" t="e">
        <f t="shared" ca="1" si="1001"/>
        <v>#VALUE!</v>
      </c>
      <c r="T3167" t="e">
        <f t="shared" ca="1" si="998"/>
        <v>#VALUE!</v>
      </c>
      <c r="U3167">
        <f t="shared" si="1002"/>
        <v>3096</v>
      </c>
      <c r="V3167">
        <v>258.66666666668698</v>
      </c>
      <c r="W3167">
        <f t="shared" si="1003"/>
        <v>258</v>
      </c>
      <c r="X3167" t="str" cm="1">
        <f t="array" aca="1" ref="X3167" ca="1">IFERROR(INDEX('PC&amp;PD'!$A$1:$AS$19,ROW('PC&amp;PD'!$A$19),MATCH(INDIRECT(T3167),'PC&amp;PD'!$A$1:$AS$1,0)),"")</f>
        <v/>
      </c>
      <c r="AA3167" t="str">
        <f t="shared" si="993"/>
        <v/>
      </c>
      <c r="AB3167" t="str">
        <f t="shared" si="994"/>
        <v/>
      </c>
      <c r="AC3167" t="e">
        <f t="shared" ca="1" si="995"/>
        <v>#VALUE!</v>
      </c>
      <c r="AD3167" t="str" cm="1">
        <f t="array" aca="1" ref="AD3167" ca="1">IFERROR(IF((LEFT(INDIRECT("$F"&amp;$S3167),4))="GOTS",IF($G3167="Organic","GOTS_Organic_raw",(IF($G3167="Responsible","GOTS_Responsible",(IF($G3167="No Attribute (Conventional)","GOTS_conventional",(IF($G3167="Recycled Pre/Post-Consumer","GOTS_pre_post",(IF($G3167="In-Conversion","GOTS_in_conversion",(IF($G3167="Sustainably Sourced","Sustainably_sourced",(IF($G3167="Recycled pre-consumer organic","GOTS_recycled_organic",""))))))))))))),IF($G3167="Organic","Organic",(IF($G3167="Responsible","Responsible",(IF($G3167="No Attribute (Conventional)","No_Attribute_Conventional",(IF($G3167="Recycled Pre/Post-Consumer","Recycled_Pre_Post_Consumer",(IF($G3167="In-Conversion","In_Conversion",(IF($G3167="Recycled Pre-Consumer","Recycled_Pre_Consumer",(IF($G3167="Recycled Post-Consumer","Recycled_Post_Consumer",(IF($G3167="Sustainably Sourced","Sustainably_sourced",(IF($G3167="Recycled pre-consumer organic","GOTS_recycled_organic","")))))))))))))))))),"")</f>
        <v/>
      </c>
      <c r="AE3167" t="e" cm="1">
        <f t="array" aca="1" ref="AE3167" ca="1">IF($I3167="",IF(INDIRECT("$F"&amp;$S3167)="","",IF(LEFT(INDIRECT("$F"&amp;$S3167),3)="GRS","GRS_RCS_RM",IF((LEFT(INDIRECT("$F"&amp;$S3167),3))="RCS","GRS_RCS_RM",IF(INDIRECT("$F"&amp;$S3167)="OCS (No Label)","OCS_Conversion_RM",IF(LEFT(INDIRECT("$F"&amp;$S3167),3)="OCS","OCS_RM",IF(RIGHT(INDIRECT("$F"&amp;$S3167),10)="conversion","GOTS_RM_conversion",IF((LEFT(INDIRECT("$F"&amp;$S3167),4))="GOTS","GOTS_RM","Responsible_RM"))))))),"DELETERM")</f>
        <v>#VALUE!</v>
      </c>
      <c r="AF3167" t="e" cm="1">
        <f t="array" aca="1" ref="AF3167" ca="1">IF($S3167="","",INDIRECT("$Z"&amp;$S3167))</f>
        <v>#VALUE!</v>
      </c>
      <c r="AG3167" t="str">
        <f t="shared" si="996"/>
        <v/>
      </c>
      <c r="AH3167" t="str" cm="1">
        <f t="array" aca="1" ref="AH3167" ca="1">IFERROR(INDIRECT("$ag"&amp;S3167),"")</f>
        <v/>
      </c>
      <c r="AI3167" t="e" cm="1">
        <f t="array" aca="1" ref="AI3167" ca="1">INDIRECT("O"&amp;S3167)</f>
        <v>#VALUE!</v>
      </c>
      <c r="AJ3167" t="str">
        <f t="shared" si="997"/>
        <v/>
      </c>
    </row>
    <row r="3168" spans="1:36" ht="16.5" customHeight="1">
      <c r="A3168" s="130"/>
      <c r="B3168" s="136"/>
      <c r="C3168" s="137"/>
      <c r="D3168" s="146"/>
      <c r="E3168" s="146"/>
      <c r="F3168" s="137"/>
      <c r="G3168" s="147"/>
      <c r="H3168" s="147"/>
      <c r="I3168" s="147"/>
      <c r="J3168" s="147"/>
      <c r="K3168" s="38"/>
      <c r="L3168" s="144"/>
      <c r="M3168" s="144"/>
      <c r="N3168" s="61"/>
      <c r="O3168" s="314"/>
      <c r="Q3168" t="str">
        <f t="shared" si="992"/>
        <v/>
      </c>
      <c r="S3168" t="e">
        <f t="shared" ca="1" si="1001"/>
        <v>#VALUE!</v>
      </c>
      <c r="T3168" t="e">
        <f t="shared" ca="1" si="998"/>
        <v>#VALUE!</v>
      </c>
      <c r="U3168">
        <f t="shared" si="1002"/>
        <v>3096</v>
      </c>
      <c r="V3168">
        <v>258.75000000002001</v>
      </c>
      <c r="W3168">
        <f t="shared" si="1003"/>
        <v>258</v>
      </c>
      <c r="X3168" t="str" cm="1">
        <f t="array" aca="1" ref="X3168" ca="1">IFERROR(INDEX('PC&amp;PD'!$A$1:$AS$19,ROW('PC&amp;PD'!$A$19),MATCH(INDIRECT(T3168),'PC&amp;PD'!$A$1:$AS$1,0)),"")</f>
        <v/>
      </c>
      <c r="AA3168" t="str">
        <f t="shared" si="993"/>
        <v/>
      </c>
      <c r="AB3168" t="str">
        <f t="shared" si="994"/>
        <v/>
      </c>
      <c r="AC3168" t="e">
        <f t="shared" ca="1" si="995"/>
        <v>#VALUE!</v>
      </c>
      <c r="AD3168" t="str" cm="1">
        <f t="array" aca="1" ref="AD3168" ca="1">IFERROR(IF((LEFT(INDIRECT("$F"&amp;$S3168),4))="GOTS",IF($G3168="Organic","GOTS_Organic_raw",(IF($G3168="Responsible","GOTS_Responsible",(IF($G3168="No Attribute (Conventional)","GOTS_conventional",(IF($G3168="Recycled Pre/Post-Consumer","GOTS_pre_post",(IF($G3168="In-Conversion","GOTS_in_conversion",(IF($G3168="Sustainably Sourced","Sustainably_sourced",(IF($G3168="Recycled pre-consumer organic","GOTS_recycled_organic",""))))))))))))),IF($G3168="Organic","Organic",(IF($G3168="Responsible","Responsible",(IF($G3168="No Attribute (Conventional)","No_Attribute_Conventional",(IF($G3168="Recycled Pre/Post-Consumer","Recycled_Pre_Post_Consumer",(IF($G3168="In-Conversion","In_Conversion",(IF($G3168="Recycled Pre-Consumer","Recycled_Pre_Consumer",(IF($G3168="Recycled Post-Consumer","Recycled_Post_Consumer",(IF($G3168="Sustainably Sourced","Sustainably_sourced",(IF($G3168="Recycled pre-consumer organic","GOTS_recycled_organic","")))))))))))))))))),"")</f>
        <v/>
      </c>
      <c r="AE3168" t="e" cm="1">
        <f t="array" aca="1" ref="AE3168" ca="1">IF($I3168="",IF(INDIRECT("$F"&amp;$S3168)="","",IF(LEFT(INDIRECT("$F"&amp;$S3168),3)="GRS","GRS_RCS_RM",IF((LEFT(INDIRECT("$F"&amp;$S3168),3))="RCS","GRS_RCS_RM",IF(INDIRECT("$F"&amp;$S3168)="OCS (No Label)","OCS_Conversion_RM",IF(LEFT(INDIRECT("$F"&amp;$S3168),3)="OCS","OCS_RM",IF(RIGHT(INDIRECT("$F"&amp;$S3168),10)="conversion","GOTS_RM_conversion",IF((LEFT(INDIRECT("$F"&amp;$S3168),4))="GOTS","GOTS_RM","Responsible_RM"))))))),"DELETERM")</f>
        <v>#VALUE!</v>
      </c>
      <c r="AF3168" t="e" cm="1">
        <f t="array" aca="1" ref="AF3168" ca="1">IF($S3168="","",INDIRECT("$Z"&amp;$S3168))</f>
        <v>#VALUE!</v>
      </c>
      <c r="AG3168" t="str">
        <f t="shared" si="996"/>
        <v/>
      </c>
      <c r="AH3168" t="str" cm="1">
        <f t="array" aca="1" ref="AH3168" ca="1">IFERROR(INDIRECT("$ag"&amp;S3168),"")</f>
        <v/>
      </c>
      <c r="AI3168" t="e" cm="1">
        <f t="array" aca="1" ref="AI3168" ca="1">INDIRECT("O"&amp;S3168)</f>
        <v>#VALUE!</v>
      </c>
      <c r="AJ3168" t="str">
        <f t="shared" si="997"/>
        <v/>
      </c>
    </row>
    <row r="3169" spans="1:36" ht="16.5" customHeight="1">
      <c r="A3169" s="130"/>
      <c r="B3169" s="136"/>
      <c r="C3169" s="137"/>
      <c r="D3169" s="146"/>
      <c r="E3169" s="146"/>
      <c r="F3169" s="137"/>
      <c r="G3169" s="147"/>
      <c r="H3169" s="147"/>
      <c r="I3169" s="147"/>
      <c r="J3169" s="147"/>
      <c r="K3169" s="38"/>
      <c r="L3169" s="144"/>
      <c r="M3169" s="144"/>
      <c r="N3169" s="61"/>
      <c r="O3169" s="314"/>
      <c r="Q3169" t="str">
        <f t="shared" si="992"/>
        <v/>
      </c>
      <c r="S3169" t="e">
        <f t="shared" ca="1" si="1001"/>
        <v>#VALUE!</v>
      </c>
      <c r="T3169" t="e">
        <f t="shared" ca="1" si="998"/>
        <v>#VALUE!</v>
      </c>
      <c r="U3169">
        <f t="shared" si="1002"/>
        <v>3096</v>
      </c>
      <c r="V3169">
        <v>258.83333333335401</v>
      </c>
      <c r="W3169">
        <f t="shared" si="1003"/>
        <v>258</v>
      </c>
      <c r="X3169" t="str" cm="1">
        <f t="array" aca="1" ref="X3169" ca="1">IFERROR(INDEX('PC&amp;PD'!$A$1:$AS$19,ROW('PC&amp;PD'!$A$19),MATCH(INDIRECT(T3169),'PC&amp;PD'!$A$1:$AS$1,0)),"")</f>
        <v/>
      </c>
      <c r="AA3169" t="str">
        <f t="shared" si="993"/>
        <v/>
      </c>
      <c r="AB3169" t="str">
        <f t="shared" si="994"/>
        <v/>
      </c>
      <c r="AC3169" t="e">
        <f t="shared" ca="1" si="995"/>
        <v>#VALUE!</v>
      </c>
      <c r="AD3169" t="str" cm="1">
        <f t="array" aca="1" ref="AD3169" ca="1">IFERROR(IF((LEFT(INDIRECT("$F"&amp;$S3169),4))="GOTS",IF($G3169="Organic","GOTS_Organic_raw",(IF($G3169="Responsible","GOTS_Responsible",(IF($G3169="No Attribute (Conventional)","GOTS_conventional",(IF($G3169="Recycled Pre/Post-Consumer","GOTS_pre_post",(IF($G3169="In-Conversion","GOTS_in_conversion",(IF($G3169="Sustainably Sourced","Sustainably_sourced",(IF($G3169="Recycled pre-consumer organic","GOTS_recycled_organic",""))))))))))))),IF($G3169="Organic","Organic",(IF($G3169="Responsible","Responsible",(IF($G3169="No Attribute (Conventional)","No_Attribute_Conventional",(IF($G3169="Recycled Pre/Post-Consumer","Recycled_Pre_Post_Consumer",(IF($G3169="In-Conversion","In_Conversion",(IF($G3169="Recycled Pre-Consumer","Recycled_Pre_Consumer",(IF($G3169="Recycled Post-Consumer","Recycled_Post_Consumer",(IF($G3169="Sustainably Sourced","Sustainably_sourced",(IF($G3169="Recycled pre-consumer organic","GOTS_recycled_organic","")))))))))))))))))),"")</f>
        <v/>
      </c>
      <c r="AE3169" t="e" cm="1">
        <f t="array" aca="1" ref="AE3169" ca="1">IF($I3169="",IF(INDIRECT("$F"&amp;$S3169)="","",IF(LEFT(INDIRECT("$F"&amp;$S3169),3)="GRS","GRS_RCS_RM",IF((LEFT(INDIRECT("$F"&amp;$S3169),3))="RCS","GRS_RCS_RM",IF(INDIRECT("$F"&amp;$S3169)="OCS (No Label)","OCS_Conversion_RM",IF(LEFT(INDIRECT("$F"&amp;$S3169),3)="OCS","OCS_RM",IF(RIGHT(INDIRECT("$F"&amp;$S3169),10)="conversion","GOTS_RM_conversion",IF((LEFT(INDIRECT("$F"&amp;$S3169),4))="GOTS","GOTS_RM","Responsible_RM"))))))),"DELETERM")</f>
        <v>#VALUE!</v>
      </c>
      <c r="AF3169" t="e" cm="1">
        <f t="array" aca="1" ref="AF3169" ca="1">IF($S3169="","",INDIRECT("$Z"&amp;$S3169))</f>
        <v>#VALUE!</v>
      </c>
      <c r="AG3169" t="str">
        <f t="shared" si="996"/>
        <v/>
      </c>
      <c r="AH3169" t="str" cm="1">
        <f t="array" aca="1" ref="AH3169" ca="1">IFERROR(INDIRECT("$ag"&amp;S3169),"")</f>
        <v/>
      </c>
      <c r="AI3169" t="e" cm="1">
        <f t="array" aca="1" ref="AI3169" ca="1">INDIRECT("O"&amp;S3169)</f>
        <v>#VALUE!</v>
      </c>
      <c r="AJ3169" t="str">
        <f t="shared" si="997"/>
        <v/>
      </c>
    </row>
    <row r="3170" spans="1:36" ht="16.5" customHeight="1" thickBot="1">
      <c r="A3170" s="131"/>
      <c r="B3170" s="138"/>
      <c r="C3170" s="139"/>
      <c r="D3170" s="148"/>
      <c r="E3170" s="148"/>
      <c r="F3170" s="139"/>
      <c r="G3170" s="149"/>
      <c r="H3170" s="149"/>
      <c r="I3170" s="149"/>
      <c r="J3170" s="149"/>
      <c r="K3170" s="39"/>
      <c r="L3170" s="145"/>
      <c r="M3170" s="145"/>
      <c r="N3170" s="62"/>
      <c r="O3170" s="315"/>
      <c r="Q3170" t="str">
        <f t="shared" si="992"/>
        <v/>
      </c>
      <c r="S3170" t="e">
        <f t="shared" ca="1" si="1001"/>
        <v>#VALUE!</v>
      </c>
      <c r="T3170" t="e">
        <f t="shared" ca="1" si="998"/>
        <v>#VALUE!</v>
      </c>
      <c r="U3170">
        <f t="shared" si="1002"/>
        <v>3096</v>
      </c>
      <c r="V3170">
        <v>258.91666666668698</v>
      </c>
      <c r="W3170">
        <f t="shared" si="1003"/>
        <v>258</v>
      </c>
      <c r="X3170" t="str" cm="1">
        <f t="array" aca="1" ref="X3170" ca="1">IFERROR(INDEX('PC&amp;PD'!$A$1:$AS$19,ROW('PC&amp;PD'!$A$19),MATCH(INDIRECT(T3170),'PC&amp;PD'!$A$1:$AS$1,0)),"")</f>
        <v/>
      </c>
      <c r="AA3170" t="str">
        <f t="shared" si="993"/>
        <v/>
      </c>
      <c r="AB3170" t="str">
        <f t="shared" si="994"/>
        <v/>
      </c>
      <c r="AC3170" t="e">
        <f t="shared" ca="1" si="995"/>
        <v>#VALUE!</v>
      </c>
      <c r="AD3170" t="str" cm="1">
        <f t="array" aca="1" ref="AD3170" ca="1">IFERROR(IF((LEFT(INDIRECT("$F"&amp;$S3170),4))="GOTS",IF($G3170="Organic","GOTS_Organic_raw",(IF($G3170="Responsible","GOTS_Responsible",(IF($G3170="No Attribute (Conventional)","GOTS_conventional",(IF($G3170="Recycled Pre/Post-Consumer","GOTS_pre_post",(IF($G3170="In-Conversion","GOTS_in_conversion",(IF($G3170="Sustainably Sourced","Sustainably_sourced",(IF($G3170="Recycled pre-consumer organic","GOTS_recycled_organic",""))))))))))))),IF($G3170="Organic","Organic",(IF($G3170="Responsible","Responsible",(IF($G3170="No Attribute (Conventional)","No_Attribute_Conventional",(IF($G3170="Recycled Pre/Post-Consumer","Recycled_Pre_Post_Consumer",(IF($G3170="In-Conversion","In_Conversion",(IF($G3170="Recycled Pre-Consumer","Recycled_Pre_Consumer",(IF($G3170="Recycled Post-Consumer","Recycled_Post_Consumer",(IF($G3170="Sustainably Sourced","Sustainably_sourced",(IF($G3170="Recycled pre-consumer organic","GOTS_recycled_organic","")))))))))))))))))),"")</f>
        <v/>
      </c>
      <c r="AE3170" t="e" cm="1">
        <f t="array" aca="1" ref="AE3170" ca="1">IF($I3170="",IF(INDIRECT("$F"&amp;$S3170)="","",IF(LEFT(INDIRECT("$F"&amp;$S3170),3)="GRS","GRS_RCS_RM",IF((LEFT(INDIRECT("$F"&amp;$S3170),3))="RCS","GRS_RCS_RM",IF(INDIRECT("$F"&amp;$S3170)="OCS (No Label)","OCS_Conversion_RM",IF(LEFT(INDIRECT("$F"&amp;$S3170),3)="OCS","OCS_RM",IF(RIGHT(INDIRECT("$F"&amp;$S3170),10)="conversion","GOTS_RM_conversion",IF((LEFT(INDIRECT("$F"&amp;$S3170),4))="GOTS","GOTS_RM","Responsible_RM"))))))),"DELETERM")</f>
        <v>#VALUE!</v>
      </c>
      <c r="AF3170" t="e" cm="1">
        <f t="array" aca="1" ref="AF3170" ca="1">IF($S3170="","",INDIRECT("$Z"&amp;$S3170))</f>
        <v>#VALUE!</v>
      </c>
      <c r="AG3170" t="str">
        <f t="shared" si="996"/>
        <v/>
      </c>
      <c r="AH3170" t="str" cm="1">
        <f t="array" aca="1" ref="AH3170" ca="1">IFERROR(INDIRECT("$ag"&amp;S3170),"")</f>
        <v/>
      </c>
      <c r="AI3170" t="e" cm="1">
        <f t="array" aca="1" ref="AI3170" ca="1">INDIRECT("O"&amp;S3170)</f>
        <v>#VALUE!</v>
      </c>
      <c r="AJ3170" t="str">
        <f t="shared" si="997"/>
        <v/>
      </c>
    </row>
    <row r="3171" spans="1:36" ht="16.5" customHeight="1">
      <c r="A3171" s="128" t="str">
        <f>IF(B3171="","",COUNTA($B$63:$B3171))</f>
        <v/>
      </c>
      <c r="B3171" s="132"/>
      <c r="C3171" s="133"/>
      <c r="D3171" s="140"/>
      <c r="E3171" s="140"/>
      <c r="F3171" s="133"/>
      <c r="G3171" s="141"/>
      <c r="H3171" s="141"/>
      <c r="I3171" s="141"/>
      <c r="J3171" s="141"/>
      <c r="K3171" s="37"/>
      <c r="L3171" s="142" t="str">
        <f>IF(R3171="","",LEFT(R3171,LEN(R3171)-2))</f>
        <v/>
      </c>
      <c r="M3171" s="142"/>
      <c r="N3171" s="60"/>
      <c r="O3171" s="313"/>
      <c r="Q3171" t="str">
        <f t="shared" si="992"/>
        <v/>
      </c>
      <c r="R3171" t="str">
        <f t="shared" ref="R3171" si="1006">CONCATENATE($Q3171,Q3172,Q3173,Q3174,Q3175,Q3176,$Q3177,$Q3178,$Q3179,$Q3180,$Q3181,$Q3182)</f>
        <v/>
      </c>
      <c r="S3171" t="e">
        <f t="shared" ca="1" si="1001"/>
        <v>#VALUE!</v>
      </c>
      <c r="T3171" t="e">
        <f t="shared" ca="1" si="998"/>
        <v>#VALUE!</v>
      </c>
      <c r="U3171">
        <f t="shared" si="1002"/>
        <v>3108</v>
      </c>
      <c r="V3171">
        <v>259.00000000002001</v>
      </c>
      <c r="W3171">
        <f t="shared" si="1003"/>
        <v>259</v>
      </c>
      <c r="X3171" t="str" cm="1">
        <f t="array" aca="1" ref="X3171" ca="1">IFERROR(INDEX('PC&amp;PD'!$A$1:$AS$19,ROW('PC&amp;PD'!$A$19),MATCH(INDIRECT(T3171),'PC&amp;PD'!$A$1:$AS$1,0)),"")</f>
        <v/>
      </c>
      <c r="Z3171" t="str">
        <f t="shared" ref="Z3171" si="1007">IFERROR(IF($F3171="OCS 100","OCS (OCS 100)",IF($F3171="OCS Blended","OCS (OCS Blended)",IF($F3171="OCS (No Label)","OCS (No Label)",IF($F3171="RCS 100","RCS (RCS 100)",IF($F3171="RCS Blended","RCS (RCS Blended)",IF($F3171="GRS","GRS (GRS)",IF($F3171="GRS (No Label)", "GRS (No Label)",IF($F3171="RDS","RDS (RDS)",IF($F3171="RWS","RWS (RWS)",IF($F3171="RAS","RAS (RAS)",IF($F3171="RMS","RMS (RMS)",IF($F3171="GOTS Organic","GOTS (Organic)",IF($F3171="GOTS Made with organic","GOTS (Made with Organic)",IF($F3171="GOTS Organic - in conversion","GOTS (Organic - In Conversion)",IF($F3171="GOTS Made with organic - in conversion","GOTS (Made with Organic - In Conversion)",""))))))))))))))),"")</f>
        <v/>
      </c>
      <c r="AA3171" t="str">
        <f t="shared" si="993"/>
        <v/>
      </c>
      <c r="AB3171" t="str">
        <f t="shared" si="994"/>
        <v/>
      </c>
      <c r="AC3171" t="e">
        <f t="shared" ca="1" si="995"/>
        <v>#VALUE!</v>
      </c>
      <c r="AD3171" t="str" cm="1">
        <f t="array" aca="1" ref="AD3171" ca="1">IFERROR(IF((LEFT(INDIRECT("$F"&amp;$S3171),4))="GOTS",IF($G3171="Organic","GOTS_Organic_raw",(IF($G3171="Responsible","GOTS_Responsible",(IF($G3171="No Attribute (Conventional)","GOTS_conventional",(IF($G3171="Recycled Pre/Post-Consumer","GOTS_pre_post",(IF($G3171="In-Conversion","GOTS_in_conversion",(IF($G3171="Sustainably Sourced","Sustainably_sourced",(IF($G3171="Recycled pre-consumer organic","GOTS_recycled_organic",""))))))))))))),IF($G3171="Organic","Organic",(IF($G3171="Responsible","Responsible",(IF($G3171="No Attribute (Conventional)","No_Attribute_Conventional",(IF($G3171="Recycled Pre/Post-Consumer","Recycled_Pre_Post_Consumer",(IF($G3171="In-Conversion","In_Conversion",(IF($G3171="Recycled Pre-Consumer","Recycled_Pre_Consumer",(IF($G3171="Recycled Post-Consumer","Recycled_Post_Consumer",(IF($G3171="Sustainably Sourced","Sustainably_sourced",(IF($G3171="Recycled pre-consumer organic","GOTS_recycled_organic","")))))))))))))))))),"")</f>
        <v/>
      </c>
      <c r="AE3171" t="e" cm="1">
        <f t="array" aca="1" ref="AE3171" ca="1">IF($I3171="",IF(INDIRECT("$F"&amp;$S3171)="","",IF(LEFT(INDIRECT("$F"&amp;$S3171),3)="GRS","GRS_RCS_RM",IF((LEFT(INDIRECT("$F"&amp;$S3171),3))="RCS","GRS_RCS_RM",IF(INDIRECT("$F"&amp;$S3171)="OCS (No Label)","OCS_Conversion_RM",IF(LEFT(INDIRECT("$F"&amp;$S3171),3)="OCS","OCS_RM",IF(RIGHT(INDIRECT("$F"&amp;$S3171),10)="conversion","GOTS_RM_conversion",IF((LEFT(INDIRECT("$F"&amp;$S3171),4))="GOTS","GOTS_RM","Responsible_RM"))))))),"DELETERM")</f>
        <v>#VALUE!</v>
      </c>
      <c r="AF3171" t="e" cm="1">
        <f t="array" aca="1" ref="AF3171" ca="1">IF($S3171="","",INDIRECT("$Z"&amp;$S3171))</f>
        <v>#VALUE!</v>
      </c>
      <c r="AG3171" t="str">
        <f t="shared" si="996"/>
        <v/>
      </c>
      <c r="AH3171" t="str" cm="1">
        <f t="array" aca="1" ref="AH3171" ca="1">IFERROR(INDIRECT("$ag"&amp;S3171),"")</f>
        <v/>
      </c>
      <c r="AI3171" t="e" cm="1">
        <f t="array" aca="1" ref="AI3171" ca="1">INDIRECT("O"&amp;S3171)</f>
        <v>#VALUE!</v>
      </c>
      <c r="AJ3171" t="str">
        <f t="shared" si="997"/>
        <v/>
      </c>
    </row>
    <row r="3172" spans="1:36" ht="16.5" customHeight="1">
      <c r="A3172" s="129"/>
      <c r="B3172" s="134"/>
      <c r="C3172" s="135"/>
      <c r="D3172" s="146"/>
      <c r="E3172" s="146"/>
      <c r="F3172" s="135"/>
      <c r="G3172" s="147"/>
      <c r="H3172" s="147"/>
      <c r="I3172" s="147"/>
      <c r="J3172" s="147"/>
      <c r="K3172" s="38"/>
      <c r="L3172" s="143"/>
      <c r="M3172" s="143"/>
      <c r="N3172" s="61"/>
      <c r="O3172" s="314"/>
      <c r="Q3172" t="str">
        <f t="shared" si="992"/>
        <v/>
      </c>
      <c r="S3172" t="e">
        <f t="shared" ca="1" si="1001"/>
        <v>#VALUE!</v>
      </c>
      <c r="T3172" t="e">
        <f t="shared" ca="1" si="998"/>
        <v>#VALUE!</v>
      </c>
      <c r="U3172">
        <f t="shared" si="1002"/>
        <v>3108</v>
      </c>
      <c r="V3172">
        <v>259.08333333335401</v>
      </c>
      <c r="W3172">
        <f t="shared" si="1003"/>
        <v>259</v>
      </c>
      <c r="X3172" t="str" cm="1">
        <f t="array" aca="1" ref="X3172" ca="1">IFERROR(INDEX('PC&amp;PD'!$A$1:$AS$19,ROW('PC&amp;PD'!$A$19),MATCH(INDIRECT(T3172),'PC&amp;PD'!$A$1:$AS$1,0)),"")</f>
        <v/>
      </c>
      <c r="AA3172" t="str">
        <f t="shared" si="993"/>
        <v/>
      </c>
      <c r="AB3172" t="str">
        <f t="shared" si="994"/>
        <v/>
      </c>
      <c r="AC3172" t="e">
        <f t="shared" ca="1" si="995"/>
        <v>#VALUE!</v>
      </c>
      <c r="AD3172" t="str" cm="1">
        <f t="array" aca="1" ref="AD3172" ca="1">IFERROR(IF((LEFT(INDIRECT("$F"&amp;$S3172),4))="GOTS",IF($G3172="Organic","GOTS_Organic_raw",(IF($G3172="Responsible","GOTS_Responsible",(IF($G3172="No Attribute (Conventional)","GOTS_conventional",(IF($G3172="Recycled Pre/Post-Consumer","GOTS_pre_post",(IF($G3172="In-Conversion","GOTS_in_conversion",(IF($G3172="Sustainably Sourced","Sustainably_sourced",(IF($G3172="Recycled pre-consumer organic","GOTS_recycled_organic",""))))))))))))),IF($G3172="Organic","Organic",(IF($G3172="Responsible","Responsible",(IF($G3172="No Attribute (Conventional)","No_Attribute_Conventional",(IF($G3172="Recycled Pre/Post-Consumer","Recycled_Pre_Post_Consumer",(IF($G3172="In-Conversion","In_Conversion",(IF($G3172="Recycled Pre-Consumer","Recycled_Pre_Consumer",(IF($G3172="Recycled Post-Consumer","Recycled_Post_Consumer",(IF($G3172="Sustainably Sourced","Sustainably_sourced",(IF($G3172="Recycled pre-consumer organic","GOTS_recycled_organic","")))))))))))))))))),"")</f>
        <v/>
      </c>
      <c r="AE3172" t="e" cm="1">
        <f t="array" aca="1" ref="AE3172" ca="1">IF($I3172="",IF(INDIRECT("$F"&amp;$S3172)="","",IF(LEFT(INDIRECT("$F"&amp;$S3172),3)="GRS","GRS_RCS_RM",IF((LEFT(INDIRECT("$F"&amp;$S3172),3))="RCS","GRS_RCS_RM",IF(INDIRECT("$F"&amp;$S3172)="OCS (No Label)","OCS_Conversion_RM",IF(LEFT(INDIRECT("$F"&amp;$S3172),3)="OCS","OCS_RM",IF(RIGHT(INDIRECT("$F"&amp;$S3172),10)="conversion","GOTS_RM_conversion",IF((LEFT(INDIRECT("$F"&amp;$S3172),4))="GOTS","GOTS_RM","Responsible_RM"))))))),"DELETERM")</f>
        <v>#VALUE!</v>
      </c>
      <c r="AF3172" t="e" cm="1">
        <f t="array" aca="1" ref="AF3172" ca="1">IF($S3172="","",INDIRECT("$Z"&amp;$S3172))</f>
        <v>#VALUE!</v>
      </c>
      <c r="AG3172" t="str">
        <f t="shared" si="996"/>
        <v/>
      </c>
      <c r="AH3172" t="str" cm="1">
        <f t="array" aca="1" ref="AH3172" ca="1">IFERROR(INDIRECT("$ag"&amp;S3172),"")</f>
        <v/>
      </c>
      <c r="AI3172" t="e" cm="1">
        <f t="array" aca="1" ref="AI3172" ca="1">INDIRECT("O"&amp;S3172)</f>
        <v>#VALUE!</v>
      </c>
      <c r="AJ3172" t="str">
        <f t="shared" si="997"/>
        <v/>
      </c>
    </row>
    <row r="3173" spans="1:36" ht="16.5" customHeight="1">
      <c r="A3173" s="129"/>
      <c r="B3173" s="134"/>
      <c r="C3173" s="135"/>
      <c r="D3173" s="146"/>
      <c r="E3173" s="146"/>
      <c r="F3173" s="135"/>
      <c r="G3173" s="147"/>
      <c r="H3173" s="147"/>
      <c r="I3173" s="147"/>
      <c r="J3173" s="147"/>
      <c r="K3173" s="38"/>
      <c r="L3173" s="143"/>
      <c r="M3173" s="143"/>
      <c r="N3173" s="61"/>
      <c r="O3173" s="314"/>
      <c r="Q3173" t="str">
        <f t="shared" si="992"/>
        <v/>
      </c>
      <c r="S3173" t="e">
        <f t="shared" ca="1" si="1001"/>
        <v>#VALUE!</v>
      </c>
      <c r="T3173" t="e">
        <f t="shared" ca="1" si="998"/>
        <v>#VALUE!</v>
      </c>
      <c r="U3173">
        <f t="shared" si="1002"/>
        <v>3108</v>
      </c>
      <c r="V3173">
        <v>259.16666666668698</v>
      </c>
      <c r="W3173">
        <f t="shared" si="1003"/>
        <v>259</v>
      </c>
      <c r="X3173" t="str" cm="1">
        <f t="array" aca="1" ref="X3173" ca="1">IFERROR(INDEX('PC&amp;PD'!$A$1:$AS$19,ROW('PC&amp;PD'!$A$19),MATCH(INDIRECT(T3173),'PC&amp;PD'!$A$1:$AS$1,0)),"")</f>
        <v/>
      </c>
      <c r="AA3173" t="str">
        <f t="shared" si="993"/>
        <v/>
      </c>
      <c r="AB3173" t="str">
        <f t="shared" si="994"/>
        <v/>
      </c>
      <c r="AC3173" t="e">
        <f t="shared" ca="1" si="995"/>
        <v>#VALUE!</v>
      </c>
      <c r="AD3173" t="str" cm="1">
        <f t="array" aca="1" ref="AD3173" ca="1">IFERROR(IF((LEFT(INDIRECT("$F"&amp;$S3173),4))="GOTS",IF($G3173="Organic","GOTS_Organic_raw",(IF($G3173="Responsible","GOTS_Responsible",(IF($G3173="No Attribute (Conventional)","GOTS_conventional",(IF($G3173="Recycled Pre/Post-Consumer","GOTS_pre_post",(IF($G3173="In-Conversion","GOTS_in_conversion",(IF($G3173="Sustainably Sourced","Sustainably_sourced",(IF($G3173="Recycled pre-consumer organic","GOTS_recycled_organic",""))))))))))))),IF($G3173="Organic","Organic",(IF($G3173="Responsible","Responsible",(IF($G3173="No Attribute (Conventional)","No_Attribute_Conventional",(IF($G3173="Recycled Pre/Post-Consumer","Recycled_Pre_Post_Consumer",(IF($G3173="In-Conversion","In_Conversion",(IF($G3173="Recycled Pre-Consumer","Recycled_Pre_Consumer",(IF($G3173="Recycled Post-Consumer","Recycled_Post_Consumer",(IF($G3173="Sustainably Sourced","Sustainably_sourced",(IF($G3173="Recycled pre-consumer organic","GOTS_recycled_organic","")))))))))))))))))),"")</f>
        <v/>
      </c>
      <c r="AE3173" t="e" cm="1">
        <f t="array" aca="1" ref="AE3173" ca="1">IF($I3173="",IF(INDIRECT("$F"&amp;$S3173)="","",IF(LEFT(INDIRECT("$F"&amp;$S3173),3)="GRS","GRS_RCS_RM",IF((LEFT(INDIRECT("$F"&amp;$S3173),3))="RCS","GRS_RCS_RM",IF(INDIRECT("$F"&amp;$S3173)="OCS (No Label)","OCS_Conversion_RM",IF(LEFT(INDIRECT("$F"&amp;$S3173),3)="OCS","OCS_RM",IF(RIGHT(INDIRECT("$F"&amp;$S3173),10)="conversion","GOTS_RM_conversion",IF((LEFT(INDIRECT("$F"&amp;$S3173),4))="GOTS","GOTS_RM","Responsible_RM"))))))),"DELETERM")</f>
        <v>#VALUE!</v>
      </c>
      <c r="AF3173" t="e" cm="1">
        <f t="array" aca="1" ref="AF3173" ca="1">IF($S3173="","",INDIRECT("$Z"&amp;$S3173))</f>
        <v>#VALUE!</v>
      </c>
      <c r="AG3173" t="str">
        <f t="shared" si="996"/>
        <v/>
      </c>
      <c r="AH3173" t="str" cm="1">
        <f t="array" aca="1" ref="AH3173" ca="1">IFERROR(INDIRECT("$ag"&amp;S3173),"")</f>
        <v/>
      </c>
      <c r="AI3173" t="e" cm="1">
        <f t="array" aca="1" ref="AI3173" ca="1">INDIRECT("O"&amp;S3173)</f>
        <v>#VALUE!</v>
      </c>
      <c r="AJ3173" t="str">
        <f t="shared" si="997"/>
        <v/>
      </c>
    </row>
    <row r="3174" spans="1:36" ht="16.5" customHeight="1">
      <c r="A3174" s="129"/>
      <c r="B3174" s="134"/>
      <c r="C3174" s="135"/>
      <c r="D3174" s="146"/>
      <c r="E3174" s="146"/>
      <c r="F3174" s="135"/>
      <c r="G3174" s="147"/>
      <c r="H3174" s="147"/>
      <c r="I3174" s="147"/>
      <c r="J3174" s="147"/>
      <c r="K3174" s="38"/>
      <c r="L3174" s="143"/>
      <c r="M3174" s="143"/>
      <c r="N3174" s="61"/>
      <c r="O3174" s="314"/>
      <c r="Q3174" t="str">
        <f t="shared" si="992"/>
        <v/>
      </c>
      <c r="S3174" t="e">
        <f t="shared" ca="1" si="1001"/>
        <v>#VALUE!</v>
      </c>
      <c r="T3174" t="e">
        <f t="shared" ca="1" si="998"/>
        <v>#VALUE!</v>
      </c>
      <c r="U3174">
        <f t="shared" si="1002"/>
        <v>3108</v>
      </c>
      <c r="V3174">
        <v>259.25000000002001</v>
      </c>
      <c r="W3174">
        <f t="shared" si="1003"/>
        <v>259</v>
      </c>
      <c r="X3174" t="str" cm="1">
        <f t="array" aca="1" ref="X3174" ca="1">IFERROR(INDEX('PC&amp;PD'!$A$1:$AS$19,ROW('PC&amp;PD'!$A$19),MATCH(INDIRECT(T3174),'PC&amp;PD'!$A$1:$AS$1,0)),"")</f>
        <v/>
      </c>
      <c r="AA3174" t="str">
        <f t="shared" si="993"/>
        <v/>
      </c>
      <c r="AB3174" t="str">
        <f t="shared" si="994"/>
        <v/>
      </c>
      <c r="AC3174" t="e">
        <f t="shared" ca="1" si="995"/>
        <v>#VALUE!</v>
      </c>
      <c r="AD3174" t="str" cm="1">
        <f t="array" aca="1" ref="AD3174" ca="1">IFERROR(IF((LEFT(INDIRECT("$F"&amp;$S3174),4))="GOTS",IF($G3174="Organic","GOTS_Organic_raw",(IF($G3174="Responsible","GOTS_Responsible",(IF($G3174="No Attribute (Conventional)","GOTS_conventional",(IF($G3174="Recycled Pre/Post-Consumer","GOTS_pre_post",(IF($G3174="In-Conversion","GOTS_in_conversion",(IF($G3174="Sustainably Sourced","Sustainably_sourced",(IF($G3174="Recycled pre-consumer organic","GOTS_recycled_organic",""))))))))))))),IF($G3174="Organic","Organic",(IF($G3174="Responsible","Responsible",(IF($G3174="No Attribute (Conventional)","No_Attribute_Conventional",(IF($G3174="Recycled Pre/Post-Consumer","Recycled_Pre_Post_Consumer",(IF($G3174="In-Conversion","In_Conversion",(IF($G3174="Recycled Pre-Consumer","Recycled_Pre_Consumer",(IF($G3174="Recycled Post-Consumer","Recycled_Post_Consumer",(IF($G3174="Sustainably Sourced","Sustainably_sourced",(IF($G3174="Recycled pre-consumer organic","GOTS_recycled_organic","")))))))))))))))))),"")</f>
        <v/>
      </c>
      <c r="AE3174" t="e" cm="1">
        <f t="array" aca="1" ref="AE3174" ca="1">IF($I3174="",IF(INDIRECT("$F"&amp;$S3174)="","",IF(LEFT(INDIRECT("$F"&amp;$S3174),3)="GRS","GRS_RCS_RM",IF((LEFT(INDIRECT("$F"&amp;$S3174),3))="RCS","GRS_RCS_RM",IF(INDIRECT("$F"&amp;$S3174)="OCS (No Label)","OCS_Conversion_RM",IF(LEFT(INDIRECT("$F"&amp;$S3174),3)="OCS","OCS_RM",IF(RIGHT(INDIRECT("$F"&amp;$S3174),10)="conversion","GOTS_RM_conversion",IF((LEFT(INDIRECT("$F"&amp;$S3174),4))="GOTS","GOTS_RM","Responsible_RM"))))))),"DELETERM")</f>
        <v>#VALUE!</v>
      </c>
      <c r="AF3174" t="e" cm="1">
        <f t="array" aca="1" ref="AF3174" ca="1">IF($S3174="","",INDIRECT("$Z"&amp;$S3174))</f>
        <v>#VALUE!</v>
      </c>
      <c r="AG3174" t="str">
        <f t="shared" si="996"/>
        <v/>
      </c>
      <c r="AH3174" t="str" cm="1">
        <f t="array" aca="1" ref="AH3174" ca="1">IFERROR(INDIRECT("$ag"&amp;S3174),"")</f>
        <v/>
      </c>
      <c r="AI3174" t="e" cm="1">
        <f t="array" aca="1" ref="AI3174" ca="1">INDIRECT("O"&amp;S3174)</f>
        <v>#VALUE!</v>
      </c>
      <c r="AJ3174" t="str">
        <f t="shared" si="997"/>
        <v/>
      </c>
    </row>
    <row r="3175" spans="1:36" ht="16.5" customHeight="1">
      <c r="A3175" s="129"/>
      <c r="B3175" s="134"/>
      <c r="C3175" s="135"/>
      <c r="D3175" s="146"/>
      <c r="E3175" s="146"/>
      <c r="F3175" s="135"/>
      <c r="G3175" s="147"/>
      <c r="H3175" s="147"/>
      <c r="I3175" s="147"/>
      <c r="J3175" s="147"/>
      <c r="K3175" s="38"/>
      <c r="L3175" s="143"/>
      <c r="M3175" s="143"/>
      <c r="N3175" s="61"/>
      <c r="O3175" s="314"/>
      <c r="Q3175" t="str">
        <f t="shared" si="992"/>
        <v/>
      </c>
      <c r="S3175" t="e">
        <f t="shared" ca="1" si="1001"/>
        <v>#VALUE!</v>
      </c>
      <c r="T3175" t="e">
        <f t="shared" ca="1" si="998"/>
        <v>#VALUE!</v>
      </c>
      <c r="U3175">
        <f t="shared" si="1002"/>
        <v>3108</v>
      </c>
      <c r="V3175">
        <v>259.33333333335401</v>
      </c>
      <c r="W3175">
        <f t="shared" si="1003"/>
        <v>259</v>
      </c>
      <c r="X3175" t="str" cm="1">
        <f t="array" aca="1" ref="X3175" ca="1">IFERROR(INDEX('PC&amp;PD'!$A$1:$AS$19,ROW('PC&amp;PD'!$A$19),MATCH(INDIRECT(T3175),'PC&amp;PD'!$A$1:$AS$1,0)),"")</f>
        <v/>
      </c>
      <c r="AA3175" t="str">
        <f t="shared" si="993"/>
        <v/>
      </c>
      <c r="AB3175" t="str">
        <f t="shared" si="994"/>
        <v/>
      </c>
      <c r="AC3175" t="e">
        <f t="shared" ca="1" si="995"/>
        <v>#VALUE!</v>
      </c>
      <c r="AD3175" t="str" cm="1">
        <f t="array" aca="1" ref="AD3175" ca="1">IFERROR(IF((LEFT(INDIRECT("$F"&amp;$S3175),4))="GOTS",IF($G3175="Organic","GOTS_Organic_raw",(IF($G3175="Responsible","GOTS_Responsible",(IF($G3175="No Attribute (Conventional)","GOTS_conventional",(IF($G3175="Recycled Pre/Post-Consumer","GOTS_pre_post",(IF($G3175="In-Conversion","GOTS_in_conversion",(IF($G3175="Sustainably Sourced","Sustainably_sourced",(IF($G3175="Recycled pre-consumer organic","GOTS_recycled_organic",""))))))))))))),IF($G3175="Organic","Organic",(IF($G3175="Responsible","Responsible",(IF($G3175="No Attribute (Conventional)","No_Attribute_Conventional",(IF($G3175="Recycled Pre/Post-Consumer","Recycled_Pre_Post_Consumer",(IF($G3175="In-Conversion","In_Conversion",(IF($G3175="Recycled Pre-Consumer","Recycled_Pre_Consumer",(IF($G3175="Recycled Post-Consumer","Recycled_Post_Consumer",(IF($G3175="Sustainably Sourced","Sustainably_sourced",(IF($G3175="Recycled pre-consumer organic","GOTS_recycled_organic","")))))))))))))))))),"")</f>
        <v/>
      </c>
      <c r="AE3175" t="e" cm="1">
        <f t="array" aca="1" ref="AE3175" ca="1">IF($I3175="",IF(INDIRECT("$F"&amp;$S3175)="","",IF(LEFT(INDIRECT("$F"&amp;$S3175),3)="GRS","GRS_RCS_RM",IF((LEFT(INDIRECT("$F"&amp;$S3175),3))="RCS","GRS_RCS_RM",IF(INDIRECT("$F"&amp;$S3175)="OCS (No Label)","OCS_Conversion_RM",IF(LEFT(INDIRECT("$F"&amp;$S3175),3)="OCS","OCS_RM",IF(RIGHT(INDIRECT("$F"&amp;$S3175),10)="conversion","GOTS_RM_conversion",IF((LEFT(INDIRECT("$F"&amp;$S3175),4))="GOTS","GOTS_RM","Responsible_RM"))))))),"DELETERM")</f>
        <v>#VALUE!</v>
      </c>
      <c r="AF3175" t="e" cm="1">
        <f t="array" aca="1" ref="AF3175" ca="1">IF($S3175="","",INDIRECT("$Z"&amp;$S3175))</f>
        <v>#VALUE!</v>
      </c>
      <c r="AG3175" t="str">
        <f t="shared" si="996"/>
        <v/>
      </c>
      <c r="AH3175" t="str" cm="1">
        <f t="array" aca="1" ref="AH3175" ca="1">IFERROR(INDIRECT("$ag"&amp;S3175),"")</f>
        <v/>
      </c>
      <c r="AI3175" t="e" cm="1">
        <f t="array" aca="1" ref="AI3175" ca="1">INDIRECT("O"&amp;S3175)</f>
        <v>#VALUE!</v>
      </c>
      <c r="AJ3175" t="str">
        <f t="shared" si="997"/>
        <v/>
      </c>
    </row>
    <row r="3176" spans="1:36" ht="16.5" customHeight="1">
      <c r="A3176" s="129"/>
      <c r="B3176" s="134"/>
      <c r="C3176" s="135"/>
      <c r="D3176" s="146"/>
      <c r="E3176" s="146"/>
      <c r="F3176" s="135"/>
      <c r="G3176" s="147"/>
      <c r="H3176" s="147"/>
      <c r="I3176" s="147"/>
      <c r="J3176" s="147"/>
      <c r="K3176" s="38"/>
      <c r="L3176" s="143"/>
      <c r="M3176" s="143"/>
      <c r="N3176" s="61"/>
      <c r="O3176" s="314"/>
      <c r="Q3176" t="str">
        <f t="shared" si="992"/>
        <v/>
      </c>
      <c r="S3176" t="e">
        <f t="shared" ca="1" si="1001"/>
        <v>#VALUE!</v>
      </c>
      <c r="T3176" t="e">
        <f t="shared" ca="1" si="998"/>
        <v>#VALUE!</v>
      </c>
      <c r="U3176">
        <f t="shared" si="1002"/>
        <v>3108</v>
      </c>
      <c r="V3176">
        <v>259.41666666668698</v>
      </c>
      <c r="W3176">
        <f t="shared" si="1003"/>
        <v>259</v>
      </c>
      <c r="X3176" t="str" cm="1">
        <f t="array" aca="1" ref="X3176" ca="1">IFERROR(INDEX('PC&amp;PD'!$A$1:$AS$19,ROW('PC&amp;PD'!$A$19),MATCH(INDIRECT(T3176),'PC&amp;PD'!$A$1:$AS$1,0)),"")</f>
        <v/>
      </c>
      <c r="AA3176" t="str">
        <f t="shared" si="993"/>
        <v/>
      </c>
      <c r="AB3176" t="str">
        <f t="shared" si="994"/>
        <v/>
      </c>
      <c r="AC3176" t="e">
        <f t="shared" ca="1" si="995"/>
        <v>#VALUE!</v>
      </c>
      <c r="AD3176" t="str" cm="1">
        <f t="array" aca="1" ref="AD3176" ca="1">IFERROR(IF((LEFT(INDIRECT("$F"&amp;$S3176),4))="GOTS",IF($G3176="Organic","GOTS_Organic_raw",(IF($G3176="Responsible","GOTS_Responsible",(IF($G3176="No Attribute (Conventional)","GOTS_conventional",(IF($G3176="Recycled Pre/Post-Consumer","GOTS_pre_post",(IF($G3176="In-Conversion","GOTS_in_conversion",(IF($G3176="Sustainably Sourced","Sustainably_sourced",(IF($G3176="Recycled pre-consumer organic","GOTS_recycled_organic",""))))))))))))),IF($G3176="Organic","Organic",(IF($G3176="Responsible","Responsible",(IF($G3176="No Attribute (Conventional)","No_Attribute_Conventional",(IF($G3176="Recycled Pre/Post-Consumer","Recycled_Pre_Post_Consumer",(IF($G3176="In-Conversion","In_Conversion",(IF($G3176="Recycled Pre-Consumer","Recycled_Pre_Consumer",(IF($G3176="Recycled Post-Consumer","Recycled_Post_Consumer",(IF($G3176="Sustainably Sourced","Sustainably_sourced",(IF($G3176="Recycled pre-consumer organic","GOTS_recycled_organic","")))))))))))))))))),"")</f>
        <v/>
      </c>
      <c r="AE3176" t="e" cm="1">
        <f t="array" aca="1" ref="AE3176" ca="1">IF($I3176="",IF(INDIRECT("$F"&amp;$S3176)="","",IF(LEFT(INDIRECT("$F"&amp;$S3176),3)="GRS","GRS_RCS_RM",IF((LEFT(INDIRECT("$F"&amp;$S3176),3))="RCS","GRS_RCS_RM",IF(INDIRECT("$F"&amp;$S3176)="OCS (No Label)","OCS_Conversion_RM",IF(LEFT(INDIRECT("$F"&amp;$S3176),3)="OCS","OCS_RM",IF(RIGHT(INDIRECT("$F"&amp;$S3176),10)="conversion","GOTS_RM_conversion",IF((LEFT(INDIRECT("$F"&amp;$S3176),4))="GOTS","GOTS_RM","Responsible_RM"))))))),"DELETERM")</f>
        <v>#VALUE!</v>
      </c>
      <c r="AF3176" t="e" cm="1">
        <f t="array" aca="1" ref="AF3176" ca="1">IF($S3176="","",INDIRECT("$Z"&amp;$S3176))</f>
        <v>#VALUE!</v>
      </c>
      <c r="AG3176" t="str">
        <f t="shared" si="996"/>
        <v/>
      </c>
      <c r="AH3176" t="str" cm="1">
        <f t="array" aca="1" ref="AH3176" ca="1">IFERROR(INDIRECT("$ag"&amp;S3176),"")</f>
        <v/>
      </c>
      <c r="AI3176" t="e" cm="1">
        <f t="array" aca="1" ref="AI3176" ca="1">INDIRECT("O"&amp;S3176)</f>
        <v>#VALUE!</v>
      </c>
      <c r="AJ3176" t="str">
        <f t="shared" si="997"/>
        <v/>
      </c>
    </row>
    <row r="3177" spans="1:36" ht="16.5" customHeight="1">
      <c r="A3177" s="130"/>
      <c r="B3177" s="136"/>
      <c r="C3177" s="137"/>
      <c r="D3177" s="146"/>
      <c r="E3177" s="146"/>
      <c r="F3177" s="137"/>
      <c r="G3177" s="147"/>
      <c r="H3177" s="147"/>
      <c r="I3177" s="147"/>
      <c r="J3177" s="147"/>
      <c r="K3177" s="38"/>
      <c r="L3177" s="144"/>
      <c r="M3177" s="144"/>
      <c r="N3177" s="61"/>
      <c r="O3177" s="314"/>
      <c r="Q3177" t="str">
        <f t="shared" si="992"/>
        <v/>
      </c>
      <c r="S3177" t="e">
        <f t="shared" ca="1" si="1001"/>
        <v>#VALUE!</v>
      </c>
      <c r="T3177" t="e">
        <f t="shared" ca="1" si="998"/>
        <v>#VALUE!</v>
      </c>
      <c r="U3177">
        <f t="shared" si="1002"/>
        <v>3108</v>
      </c>
      <c r="V3177">
        <v>259.50000000002001</v>
      </c>
      <c r="W3177">
        <f t="shared" si="1003"/>
        <v>259</v>
      </c>
      <c r="X3177" t="str" cm="1">
        <f t="array" aca="1" ref="X3177" ca="1">IFERROR(INDEX('PC&amp;PD'!$A$1:$AS$19,ROW('PC&amp;PD'!$A$19),MATCH(INDIRECT(T3177),'PC&amp;PD'!$A$1:$AS$1,0)),"")</f>
        <v/>
      </c>
      <c r="AA3177" t="str">
        <f t="shared" si="993"/>
        <v/>
      </c>
      <c r="AB3177" t="str">
        <f t="shared" si="994"/>
        <v/>
      </c>
      <c r="AC3177" t="e">
        <f t="shared" ca="1" si="995"/>
        <v>#VALUE!</v>
      </c>
      <c r="AD3177" t="str" cm="1">
        <f t="array" aca="1" ref="AD3177" ca="1">IFERROR(IF((LEFT(INDIRECT("$F"&amp;$S3177),4))="GOTS",IF($G3177="Organic","GOTS_Organic_raw",(IF($G3177="Responsible","GOTS_Responsible",(IF($G3177="No Attribute (Conventional)","GOTS_conventional",(IF($G3177="Recycled Pre/Post-Consumer","GOTS_pre_post",(IF($G3177="In-Conversion","GOTS_in_conversion",(IF($G3177="Sustainably Sourced","Sustainably_sourced",(IF($G3177="Recycled pre-consumer organic","GOTS_recycled_organic",""))))))))))))),IF($G3177="Organic","Organic",(IF($G3177="Responsible","Responsible",(IF($G3177="No Attribute (Conventional)","No_Attribute_Conventional",(IF($G3177="Recycled Pre/Post-Consumer","Recycled_Pre_Post_Consumer",(IF($G3177="In-Conversion","In_Conversion",(IF($G3177="Recycled Pre-Consumer","Recycled_Pre_Consumer",(IF($G3177="Recycled Post-Consumer","Recycled_Post_Consumer",(IF($G3177="Sustainably Sourced","Sustainably_sourced",(IF($G3177="Recycled pre-consumer organic","GOTS_recycled_organic","")))))))))))))))))),"")</f>
        <v/>
      </c>
      <c r="AE3177" t="e" cm="1">
        <f t="array" aca="1" ref="AE3177" ca="1">IF($I3177="",IF(INDIRECT("$F"&amp;$S3177)="","",IF(LEFT(INDIRECT("$F"&amp;$S3177),3)="GRS","GRS_RCS_RM",IF((LEFT(INDIRECT("$F"&amp;$S3177),3))="RCS","GRS_RCS_RM",IF(INDIRECT("$F"&amp;$S3177)="OCS (No Label)","OCS_Conversion_RM",IF(LEFT(INDIRECT("$F"&amp;$S3177),3)="OCS","OCS_RM",IF(RIGHT(INDIRECT("$F"&amp;$S3177),10)="conversion","GOTS_RM_conversion",IF((LEFT(INDIRECT("$F"&amp;$S3177),4))="GOTS","GOTS_RM","Responsible_RM"))))))),"DELETERM")</f>
        <v>#VALUE!</v>
      </c>
      <c r="AF3177" t="e" cm="1">
        <f t="array" aca="1" ref="AF3177" ca="1">IF($S3177="","",INDIRECT("$Z"&amp;$S3177))</f>
        <v>#VALUE!</v>
      </c>
      <c r="AG3177" t="str">
        <f t="shared" si="996"/>
        <v/>
      </c>
      <c r="AH3177" t="str" cm="1">
        <f t="array" aca="1" ref="AH3177" ca="1">IFERROR(INDIRECT("$ag"&amp;S3177),"")</f>
        <v/>
      </c>
      <c r="AI3177" t="e" cm="1">
        <f t="array" aca="1" ref="AI3177" ca="1">INDIRECT("O"&amp;S3177)</f>
        <v>#VALUE!</v>
      </c>
      <c r="AJ3177" t="str">
        <f t="shared" si="997"/>
        <v/>
      </c>
    </row>
    <row r="3178" spans="1:36" ht="16.5" customHeight="1">
      <c r="A3178" s="130"/>
      <c r="B3178" s="136"/>
      <c r="C3178" s="137"/>
      <c r="D3178" s="146"/>
      <c r="E3178" s="146"/>
      <c r="F3178" s="137"/>
      <c r="G3178" s="147"/>
      <c r="H3178" s="147"/>
      <c r="I3178" s="147"/>
      <c r="J3178" s="147"/>
      <c r="K3178" s="38"/>
      <c r="L3178" s="144"/>
      <c r="M3178" s="144"/>
      <c r="N3178" s="61"/>
      <c r="O3178" s="314"/>
      <c r="Q3178" t="str">
        <f t="shared" si="992"/>
        <v/>
      </c>
      <c r="S3178" t="e">
        <f t="shared" ca="1" si="1001"/>
        <v>#VALUE!</v>
      </c>
      <c r="T3178" t="e">
        <f t="shared" ca="1" si="998"/>
        <v>#VALUE!</v>
      </c>
      <c r="U3178">
        <f t="shared" si="1002"/>
        <v>3108</v>
      </c>
      <c r="V3178">
        <v>259.58333333335401</v>
      </c>
      <c r="W3178">
        <f t="shared" si="1003"/>
        <v>259</v>
      </c>
      <c r="X3178" t="str" cm="1">
        <f t="array" aca="1" ref="X3178" ca="1">IFERROR(INDEX('PC&amp;PD'!$A$1:$AS$19,ROW('PC&amp;PD'!$A$19),MATCH(INDIRECT(T3178),'PC&amp;PD'!$A$1:$AS$1,0)),"")</f>
        <v/>
      </c>
      <c r="AA3178" t="str">
        <f t="shared" si="993"/>
        <v/>
      </c>
      <c r="AB3178" t="str">
        <f t="shared" si="994"/>
        <v/>
      </c>
      <c r="AC3178" t="e">
        <f t="shared" ca="1" si="995"/>
        <v>#VALUE!</v>
      </c>
      <c r="AD3178" t="str" cm="1">
        <f t="array" aca="1" ref="AD3178" ca="1">IFERROR(IF((LEFT(INDIRECT("$F"&amp;$S3178),4))="GOTS",IF($G3178="Organic","GOTS_Organic_raw",(IF($G3178="Responsible","GOTS_Responsible",(IF($G3178="No Attribute (Conventional)","GOTS_conventional",(IF($G3178="Recycled Pre/Post-Consumer","GOTS_pre_post",(IF($G3178="In-Conversion","GOTS_in_conversion",(IF($G3178="Sustainably Sourced","Sustainably_sourced",(IF($G3178="Recycled pre-consumer organic","GOTS_recycled_organic",""))))))))))))),IF($G3178="Organic","Organic",(IF($G3178="Responsible","Responsible",(IF($G3178="No Attribute (Conventional)","No_Attribute_Conventional",(IF($G3178="Recycled Pre/Post-Consumer","Recycled_Pre_Post_Consumer",(IF($G3178="In-Conversion","In_Conversion",(IF($G3178="Recycled Pre-Consumer","Recycled_Pre_Consumer",(IF($G3178="Recycled Post-Consumer","Recycled_Post_Consumer",(IF($G3178="Sustainably Sourced","Sustainably_sourced",(IF($G3178="Recycled pre-consumer organic","GOTS_recycled_organic","")))))))))))))))))),"")</f>
        <v/>
      </c>
      <c r="AE3178" t="e" cm="1">
        <f t="array" aca="1" ref="AE3178" ca="1">IF($I3178="",IF(INDIRECT("$F"&amp;$S3178)="","",IF(LEFT(INDIRECT("$F"&amp;$S3178),3)="GRS","GRS_RCS_RM",IF((LEFT(INDIRECT("$F"&amp;$S3178),3))="RCS","GRS_RCS_RM",IF(INDIRECT("$F"&amp;$S3178)="OCS (No Label)","OCS_Conversion_RM",IF(LEFT(INDIRECT("$F"&amp;$S3178),3)="OCS","OCS_RM",IF(RIGHT(INDIRECT("$F"&amp;$S3178),10)="conversion","GOTS_RM_conversion",IF((LEFT(INDIRECT("$F"&amp;$S3178),4))="GOTS","GOTS_RM","Responsible_RM"))))))),"DELETERM")</f>
        <v>#VALUE!</v>
      </c>
      <c r="AF3178" t="e" cm="1">
        <f t="array" aca="1" ref="AF3178" ca="1">IF($S3178="","",INDIRECT("$Z"&amp;$S3178))</f>
        <v>#VALUE!</v>
      </c>
      <c r="AG3178" t="str">
        <f t="shared" si="996"/>
        <v/>
      </c>
      <c r="AH3178" t="str" cm="1">
        <f t="array" aca="1" ref="AH3178" ca="1">IFERROR(INDIRECT("$ag"&amp;S3178),"")</f>
        <v/>
      </c>
      <c r="AI3178" t="e" cm="1">
        <f t="array" aca="1" ref="AI3178" ca="1">INDIRECT("O"&amp;S3178)</f>
        <v>#VALUE!</v>
      </c>
      <c r="AJ3178" t="str">
        <f t="shared" si="997"/>
        <v/>
      </c>
    </row>
    <row r="3179" spans="1:36" ht="16.5" customHeight="1">
      <c r="A3179" s="130"/>
      <c r="B3179" s="136"/>
      <c r="C3179" s="137"/>
      <c r="D3179" s="146"/>
      <c r="E3179" s="146"/>
      <c r="F3179" s="137"/>
      <c r="G3179" s="147"/>
      <c r="H3179" s="147"/>
      <c r="I3179" s="147"/>
      <c r="J3179" s="147"/>
      <c r="K3179" s="38"/>
      <c r="L3179" s="144"/>
      <c r="M3179" s="144"/>
      <c r="N3179" s="61"/>
      <c r="O3179" s="314"/>
      <c r="Q3179" t="str">
        <f t="shared" si="992"/>
        <v/>
      </c>
      <c r="S3179" t="e">
        <f t="shared" ca="1" si="1001"/>
        <v>#VALUE!</v>
      </c>
      <c r="T3179" t="e">
        <f t="shared" ca="1" si="998"/>
        <v>#VALUE!</v>
      </c>
      <c r="U3179">
        <f t="shared" si="1002"/>
        <v>3108</v>
      </c>
      <c r="V3179">
        <v>259.66666666668698</v>
      </c>
      <c r="W3179">
        <f t="shared" si="1003"/>
        <v>259</v>
      </c>
      <c r="X3179" t="str" cm="1">
        <f t="array" aca="1" ref="X3179" ca="1">IFERROR(INDEX('PC&amp;PD'!$A$1:$AS$19,ROW('PC&amp;PD'!$A$19),MATCH(INDIRECT(T3179),'PC&amp;PD'!$A$1:$AS$1,0)),"")</f>
        <v/>
      </c>
      <c r="AA3179" t="str">
        <f t="shared" si="993"/>
        <v/>
      </c>
      <c r="AB3179" t="str">
        <f t="shared" si="994"/>
        <v/>
      </c>
      <c r="AC3179" t="e">
        <f t="shared" ca="1" si="995"/>
        <v>#VALUE!</v>
      </c>
      <c r="AD3179" t="str" cm="1">
        <f t="array" aca="1" ref="AD3179" ca="1">IFERROR(IF((LEFT(INDIRECT("$F"&amp;$S3179),4))="GOTS",IF($G3179="Organic","GOTS_Organic_raw",(IF($G3179="Responsible","GOTS_Responsible",(IF($G3179="No Attribute (Conventional)","GOTS_conventional",(IF($G3179="Recycled Pre/Post-Consumer","GOTS_pre_post",(IF($G3179="In-Conversion","GOTS_in_conversion",(IF($G3179="Sustainably Sourced","Sustainably_sourced",(IF($G3179="Recycled pre-consumer organic","GOTS_recycled_organic",""))))))))))))),IF($G3179="Organic","Organic",(IF($G3179="Responsible","Responsible",(IF($G3179="No Attribute (Conventional)","No_Attribute_Conventional",(IF($G3179="Recycled Pre/Post-Consumer","Recycled_Pre_Post_Consumer",(IF($G3179="In-Conversion","In_Conversion",(IF($G3179="Recycled Pre-Consumer","Recycled_Pre_Consumer",(IF($G3179="Recycled Post-Consumer","Recycled_Post_Consumer",(IF($G3179="Sustainably Sourced","Sustainably_sourced",(IF($G3179="Recycled pre-consumer organic","GOTS_recycled_organic","")))))))))))))))))),"")</f>
        <v/>
      </c>
      <c r="AE3179" t="e" cm="1">
        <f t="array" aca="1" ref="AE3179" ca="1">IF($I3179="",IF(INDIRECT("$F"&amp;$S3179)="","",IF(LEFT(INDIRECT("$F"&amp;$S3179),3)="GRS","GRS_RCS_RM",IF((LEFT(INDIRECT("$F"&amp;$S3179),3))="RCS","GRS_RCS_RM",IF(INDIRECT("$F"&amp;$S3179)="OCS (No Label)","OCS_Conversion_RM",IF(LEFT(INDIRECT("$F"&amp;$S3179),3)="OCS","OCS_RM",IF(RIGHT(INDIRECT("$F"&amp;$S3179),10)="conversion","GOTS_RM_conversion",IF((LEFT(INDIRECT("$F"&amp;$S3179),4))="GOTS","GOTS_RM","Responsible_RM"))))))),"DELETERM")</f>
        <v>#VALUE!</v>
      </c>
      <c r="AF3179" t="e" cm="1">
        <f t="array" aca="1" ref="AF3179" ca="1">IF($S3179="","",INDIRECT("$Z"&amp;$S3179))</f>
        <v>#VALUE!</v>
      </c>
      <c r="AG3179" t="str">
        <f t="shared" si="996"/>
        <v/>
      </c>
      <c r="AH3179" t="str" cm="1">
        <f t="array" aca="1" ref="AH3179" ca="1">IFERROR(INDIRECT("$ag"&amp;S3179),"")</f>
        <v/>
      </c>
      <c r="AI3179" t="e" cm="1">
        <f t="array" aca="1" ref="AI3179" ca="1">INDIRECT("O"&amp;S3179)</f>
        <v>#VALUE!</v>
      </c>
      <c r="AJ3179" t="str">
        <f t="shared" si="997"/>
        <v/>
      </c>
    </row>
    <row r="3180" spans="1:36" ht="16.5" customHeight="1">
      <c r="A3180" s="130"/>
      <c r="B3180" s="136"/>
      <c r="C3180" s="137"/>
      <c r="D3180" s="146"/>
      <c r="E3180" s="146"/>
      <c r="F3180" s="137"/>
      <c r="G3180" s="147"/>
      <c r="H3180" s="147"/>
      <c r="I3180" s="147"/>
      <c r="J3180" s="147"/>
      <c r="K3180" s="38"/>
      <c r="L3180" s="144"/>
      <c r="M3180" s="144"/>
      <c r="N3180" s="61"/>
      <c r="O3180" s="314"/>
      <c r="Q3180" t="str">
        <f t="shared" si="992"/>
        <v/>
      </c>
      <c r="S3180" t="e">
        <f t="shared" ca="1" si="1001"/>
        <v>#VALUE!</v>
      </c>
      <c r="T3180" t="e">
        <f t="shared" ca="1" si="998"/>
        <v>#VALUE!</v>
      </c>
      <c r="U3180">
        <f t="shared" si="1002"/>
        <v>3108</v>
      </c>
      <c r="V3180">
        <v>259.75000000002001</v>
      </c>
      <c r="W3180">
        <f t="shared" si="1003"/>
        <v>259</v>
      </c>
      <c r="X3180" t="str" cm="1">
        <f t="array" aca="1" ref="X3180" ca="1">IFERROR(INDEX('PC&amp;PD'!$A$1:$AS$19,ROW('PC&amp;PD'!$A$19),MATCH(INDIRECT(T3180),'PC&amp;PD'!$A$1:$AS$1,0)),"")</f>
        <v/>
      </c>
      <c r="AA3180" t="str">
        <f t="shared" si="993"/>
        <v/>
      </c>
      <c r="AB3180" t="str">
        <f t="shared" si="994"/>
        <v/>
      </c>
      <c r="AC3180" t="e">
        <f t="shared" ca="1" si="995"/>
        <v>#VALUE!</v>
      </c>
      <c r="AD3180" t="str" cm="1">
        <f t="array" aca="1" ref="AD3180" ca="1">IFERROR(IF((LEFT(INDIRECT("$F"&amp;$S3180),4))="GOTS",IF($G3180="Organic","GOTS_Organic_raw",(IF($G3180="Responsible","GOTS_Responsible",(IF($G3180="No Attribute (Conventional)","GOTS_conventional",(IF($G3180="Recycled Pre/Post-Consumer","GOTS_pre_post",(IF($G3180="In-Conversion","GOTS_in_conversion",(IF($G3180="Sustainably Sourced","Sustainably_sourced",(IF($G3180="Recycled pre-consumer organic","GOTS_recycled_organic",""))))))))))))),IF($G3180="Organic","Organic",(IF($G3180="Responsible","Responsible",(IF($G3180="No Attribute (Conventional)","No_Attribute_Conventional",(IF($G3180="Recycled Pre/Post-Consumer","Recycled_Pre_Post_Consumer",(IF($G3180="In-Conversion","In_Conversion",(IF($G3180="Recycled Pre-Consumer","Recycled_Pre_Consumer",(IF($G3180="Recycled Post-Consumer","Recycled_Post_Consumer",(IF($G3180="Sustainably Sourced","Sustainably_sourced",(IF($G3180="Recycled pre-consumer organic","GOTS_recycled_organic","")))))))))))))))))),"")</f>
        <v/>
      </c>
      <c r="AE3180" t="e" cm="1">
        <f t="array" aca="1" ref="AE3180" ca="1">IF($I3180="",IF(INDIRECT("$F"&amp;$S3180)="","",IF(LEFT(INDIRECT("$F"&amp;$S3180),3)="GRS","GRS_RCS_RM",IF((LEFT(INDIRECT("$F"&amp;$S3180),3))="RCS","GRS_RCS_RM",IF(INDIRECT("$F"&amp;$S3180)="OCS (No Label)","OCS_Conversion_RM",IF(LEFT(INDIRECT("$F"&amp;$S3180),3)="OCS","OCS_RM",IF(RIGHT(INDIRECT("$F"&amp;$S3180),10)="conversion","GOTS_RM_conversion",IF((LEFT(INDIRECT("$F"&amp;$S3180),4))="GOTS","GOTS_RM","Responsible_RM"))))))),"DELETERM")</f>
        <v>#VALUE!</v>
      </c>
      <c r="AF3180" t="e" cm="1">
        <f t="array" aca="1" ref="AF3180" ca="1">IF($S3180="","",INDIRECT("$Z"&amp;$S3180))</f>
        <v>#VALUE!</v>
      </c>
      <c r="AG3180" t="str">
        <f t="shared" si="996"/>
        <v/>
      </c>
      <c r="AH3180" t="str" cm="1">
        <f t="array" aca="1" ref="AH3180" ca="1">IFERROR(INDIRECT("$ag"&amp;S3180),"")</f>
        <v/>
      </c>
      <c r="AI3180" t="e" cm="1">
        <f t="array" aca="1" ref="AI3180" ca="1">INDIRECT("O"&amp;S3180)</f>
        <v>#VALUE!</v>
      </c>
      <c r="AJ3180" t="str">
        <f t="shared" si="997"/>
        <v/>
      </c>
    </row>
    <row r="3181" spans="1:36" ht="16.5" customHeight="1">
      <c r="A3181" s="130"/>
      <c r="B3181" s="136"/>
      <c r="C3181" s="137"/>
      <c r="D3181" s="146"/>
      <c r="E3181" s="146"/>
      <c r="F3181" s="137"/>
      <c r="G3181" s="147"/>
      <c r="H3181" s="147"/>
      <c r="I3181" s="147"/>
      <c r="J3181" s="147"/>
      <c r="K3181" s="38"/>
      <c r="L3181" s="144"/>
      <c r="M3181" s="144"/>
      <c r="N3181" s="61"/>
      <c r="O3181" s="314"/>
      <c r="Q3181" t="str">
        <f t="shared" si="992"/>
        <v/>
      </c>
      <c r="S3181" t="e">
        <f t="shared" ca="1" si="1001"/>
        <v>#VALUE!</v>
      </c>
      <c r="T3181" t="e">
        <f t="shared" ca="1" si="998"/>
        <v>#VALUE!</v>
      </c>
      <c r="U3181">
        <f t="shared" si="1002"/>
        <v>3108</v>
      </c>
      <c r="V3181">
        <v>259.83333333335401</v>
      </c>
      <c r="W3181">
        <f t="shared" si="1003"/>
        <v>259</v>
      </c>
      <c r="X3181" t="str" cm="1">
        <f t="array" aca="1" ref="X3181" ca="1">IFERROR(INDEX('PC&amp;PD'!$A$1:$AS$19,ROW('PC&amp;PD'!$A$19),MATCH(INDIRECT(T3181),'PC&amp;PD'!$A$1:$AS$1,0)),"")</f>
        <v/>
      </c>
      <c r="AA3181" t="str">
        <f t="shared" si="993"/>
        <v/>
      </c>
      <c r="AB3181" t="str">
        <f t="shared" si="994"/>
        <v/>
      </c>
      <c r="AC3181" t="e">
        <f t="shared" ca="1" si="995"/>
        <v>#VALUE!</v>
      </c>
      <c r="AD3181" t="str" cm="1">
        <f t="array" aca="1" ref="AD3181" ca="1">IFERROR(IF((LEFT(INDIRECT("$F"&amp;$S3181),4))="GOTS",IF($G3181="Organic","GOTS_Organic_raw",(IF($G3181="Responsible","GOTS_Responsible",(IF($G3181="No Attribute (Conventional)","GOTS_conventional",(IF($G3181="Recycled Pre/Post-Consumer","GOTS_pre_post",(IF($G3181="In-Conversion","GOTS_in_conversion",(IF($G3181="Sustainably Sourced","Sustainably_sourced",(IF($G3181="Recycled pre-consumer organic","GOTS_recycled_organic",""))))))))))))),IF($G3181="Organic","Organic",(IF($G3181="Responsible","Responsible",(IF($G3181="No Attribute (Conventional)","No_Attribute_Conventional",(IF($G3181="Recycled Pre/Post-Consumer","Recycled_Pre_Post_Consumer",(IF($G3181="In-Conversion","In_Conversion",(IF($G3181="Recycled Pre-Consumer","Recycled_Pre_Consumer",(IF($G3181="Recycled Post-Consumer","Recycled_Post_Consumer",(IF($G3181="Sustainably Sourced","Sustainably_sourced",(IF($G3181="Recycled pre-consumer organic","GOTS_recycled_organic","")))))))))))))))))),"")</f>
        <v/>
      </c>
      <c r="AE3181" t="e" cm="1">
        <f t="array" aca="1" ref="AE3181" ca="1">IF($I3181="",IF(INDIRECT("$F"&amp;$S3181)="","",IF(LEFT(INDIRECT("$F"&amp;$S3181),3)="GRS","GRS_RCS_RM",IF((LEFT(INDIRECT("$F"&amp;$S3181),3))="RCS","GRS_RCS_RM",IF(INDIRECT("$F"&amp;$S3181)="OCS (No Label)","OCS_Conversion_RM",IF(LEFT(INDIRECT("$F"&amp;$S3181),3)="OCS","OCS_RM",IF(RIGHT(INDIRECT("$F"&amp;$S3181),10)="conversion","GOTS_RM_conversion",IF((LEFT(INDIRECT("$F"&amp;$S3181),4))="GOTS","GOTS_RM","Responsible_RM"))))))),"DELETERM")</f>
        <v>#VALUE!</v>
      </c>
      <c r="AF3181" t="e" cm="1">
        <f t="array" aca="1" ref="AF3181" ca="1">IF($S3181="","",INDIRECT("$Z"&amp;$S3181))</f>
        <v>#VALUE!</v>
      </c>
      <c r="AG3181" t="str">
        <f t="shared" si="996"/>
        <v/>
      </c>
      <c r="AH3181" t="str" cm="1">
        <f t="array" aca="1" ref="AH3181" ca="1">IFERROR(INDIRECT("$ag"&amp;S3181),"")</f>
        <v/>
      </c>
      <c r="AI3181" t="e" cm="1">
        <f t="array" aca="1" ref="AI3181" ca="1">INDIRECT("O"&amp;S3181)</f>
        <v>#VALUE!</v>
      </c>
      <c r="AJ3181" t="str">
        <f t="shared" si="997"/>
        <v/>
      </c>
    </row>
    <row r="3182" spans="1:36" ht="16.5" customHeight="1" thickBot="1">
      <c r="A3182" s="131"/>
      <c r="B3182" s="138"/>
      <c r="C3182" s="139"/>
      <c r="D3182" s="148"/>
      <c r="E3182" s="148"/>
      <c r="F3182" s="139"/>
      <c r="G3182" s="149"/>
      <c r="H3182" s="149"/>
      <c r="I3182" s="149"/>
      <c r="J3182" s="149"/>
      <c r="K3182" s="39"/>
      <c r="L3182" s="145"/>
      <c r="M3182" s="145"/>
      <c r="N3182" s="62"/>
      <c r="O3182" s="315"/>
      <c r="Q3182" t="str">
        <f t="shared" si="992"/>
        <v/>
      </c>
      <c r="S3182" t="e">
        <f t="shared" ca="1" si="1001"/>
        <v>#VALUE!</v>
      </c>
      <c r="T3182" t="e">
        <f t="shared" ca="1" si="998"/>
        <v>#VALUE!</v>
      </c>
      <c r="U3182">
        <f t="shared" si="1002"/>
        <v>3108</v>
      </c>
      <c r="V3182">
        <v>259.91666666668698</v>
      </c>
      <c r="W3182">
        <f t="shared" si="1003"/>
        <v>259</v>
      </c>
      <c r="X3182" t="str" cm="1">
        <f t="array" aca="1" ref="X3182" ca="1">IFERROR(INDEX('PC&amp;PD'!$A$1:$AS$19,ROW('PC&amp;PD'!$A$19),MATCH(INDIRECT(T3182),'PC&amp;PD'!$A$1:$AS$1,0)),"")</f>
        <v/>
      </c>
      <c r="AA3182" t="str">
        <f t="shared" si="993"/>
        <v/>
      </c>
      <c r="AB3182" t="str">
        <f t="shared" si="994"/>
        <v/>
      </c>
      <c r="AC3182" t="e">
        <f t="shared" ca="1" si="995"/>
        <v>#VALUE!</v>
      </c>
      <c r="AD3182" t="str" cm="1">
        <f t="array" aca="1" ref="AD3182" ca="1">IFERROR(IF((LEFT(INDIRECT("$F"&amp;$S3182),4))="GOTS",IF($G3182="Organic","GOTS_Organic_raw",(IF($G3182="Responsible","GOTS_Responsible",(IF($G3182="No Attribute (Conventional)","GOTS_conventional",(IF($G3182="Recycled Pre/Post-Consumer","GOTS_pre_post",(IF($G3182="In-Conversion","GOTS_in_conversion",(IF($G3182="Sustainably Sourced","Sustainably_sourced",(IF($G3182="Recycled pre-consumer organic","GOTS_recycled_organic",""))))))))))))),IF($G3182="Organic","Organic",(IF($G3182="Responsible","Responsible",(IF($G3182="No Attribute (Conventional)","No_Attribute_Conventional",(IF($G3182="Recycled Pre/Post-Consumer","Recycled_Pre_Post_Consumer",(IF($G3182="In-Conversion","In_Conversion",(IF($G3182="Recycled Pre-Consumer","Recycled_Pre_Consumer",(IF($G3182="Recycled Post-Consumer","Recycled_Post_Consumer",(IF($G3182="Sustainably Sourced","Sustainably_sourced",(IF($G3182="Recycled pre-consumer organic","GOTS_recycled_organic","")))))))))))))))))),"")</f>
        <v/>
      </c>
      <c r="AE3182" t="e" cm="1">
        <f t="array" aca="1" ref="AE3182" ca="1">IF($I3182="",IF(INDIRECT("$F"&amp;$S3182)="","",IF(LEFT(INDIRECT("$F"&amp;$S3182),3)="GRS","GRS_RCS_RM",IF((LEFT(INDIRECT("$F"&amp;$S3182),3))="RCS","GRS_RCS_RM",IF(INDIRECT("$F"&amp;$S3182)="OCS (No Label)","OCS_Conversion_RM",IF(LEFT(INDIRECT("$F"&amp;$S3182),3)="OCS","OCS_RM",IF(RIGHT(INDIRECT("$F"&amp;$S3182),10)="conversion","GOTS_RM_conversion",IF((LEFT(INDIRECT("$F"&amp;$S3182),4))="GOTS","GOTS_RM","Responsible_RM"))))))),"DELETERM")</f>
        <v>#VALUE!</v>
      </c>
      <c r="AF3182" t="e" cm="1">
        <f t="array" aca="1" ref="AF3182" ca="1">IF($S3182="","",INDIRECT("$Z"&amp;$S3182))</f>
        <v>#VALUE!</v>
      </c>
      <c r="AG3182" t="str">
        <f t="shared" si="996"/>
        <v/>
      </c>
      <c r="AH3182" t="str" cm="1">
        <f t="array" aca="1" ref="AH3182" ca="1">IFERROR(INDIRECT("$ag"&amp;S3182),"")</f>
        <v/>
      </c>
      <c r="AI3182" t="e" cm="1">
        <f t="array" aca="1" ref="AI3182" ca="1">INDIRECT("O"&amp;S3182)</f>
        <v>#VALUE!</v>
      </c>
      <c r="AJ3182" t="str">
        <f t="shared" si="997"/>
        <v/>
      </c>
    </row>
    <row r="3183" spans="1:36" ht="16.5" customHeight="1">
      <c r="A3183" s="128" t="str">
        <f>IF(B3183="","",COUNTA($B$63:$B3183))</f>
        <v/>
      </c>
      <c r="B3183" s="132"/>
      <c r="C3183" s="133"/>
      <c r="D3183" s="140"/>
      <c r="E3183" s="140"/>
      <c r="F3183" s="133"/>
      <c r="G3183" s="141"/>
      <c r="H3183" s="141"/>
      <c r="I3183" s="141"/>
      <c r="J3183" s="141"/>
      <c r="K3183" s="37"/>
      <c r="L3183" s="142" t="str">
        <f>IF(R3183="","",LEFT(R3183,LEN(R3183)-2))</f>
        <v/>
      </c>
      <c r="M3183" s="142"/>
      <c r="N3183" s="60"/>
      <c r="O3183" s="313"/>
      <c r="Q3183" t="str">
        <f t="shared" si="992"/>
        <v/>
      </c>
      <c r="R3183" t="str">
        <f t="shared" ref="R3183" si="1008">CONCATENATE($Q3183,Q3184,Q3185,Q3186,Q3187,Q3188,$Q3189,$Q3190,$Q3191,$Q3192,$Q3193,$Q3194)</f>
        <v/>
      </c>
      <c r="S3183" t="e">
        <f t="shared" ca="1" si="1001"/>
        <v>#VALUE!</v>
      </c>
      <c r="T3183" t="e">
        <f t="shared" ca="1" si="998"/>
        <v>#VALUE!</v>
      </c>
      <c r="U3183">
        <f t="shared" si="1002"/>
        <v>3120</v>
      </c>
      <c r="V3183">
        <v>260.00000000002001</v>
      </c>
      <c r="W3183">
        <f t="shared" si="1003"/>
        <v>260</v>
      </c>
      <c r="X3183" t="str" cm="1">
        <f t="array" aca="1" ref="X3183" ca="1">IFERROR(INDEX('PC&amp;PD'!$A$1:$AS$19,ROW('PC&amp;PD'!$A$19),MATCH(INDIRECT(T3183),'PC&amp;PD'!$A$1:$AS$1,0)),"")</f>
        <v/>
      </c>
      <c r="Z3183" t="str">
        <f t="shared" ref="Z3183" si="1009">IFERROR(IF($F3183="OCS 100","OCS (OCS 100)",IF($F3183="OCS Blended","OCS (OCS Blended)",IF($F3183="OCS (No Label)","OCS (No Label)",IF($F3183="RCS 100","RCS (RCS 100)",IF($F3183="RCS Blended","RCS (RCS Blended)",IF($F3183="GRS","GRS (GRS)",IF($F3183="GRS (No Label)", "GRS (No Label)",IF($F3183="RDS","RDS (RDS)",IF($F3183="RWS","RWS (RWS)",IF($F3183="RAS","RAS (RAS)",IF($F3183="RMS","RMS (RMS)",IF($F3183="GOTS Organic","GOTS (Organic)",IF($F3183="GOTS Made with organic","GOTS (Made with Organic)",IF($F3183="GOTS Organic - in conversion","GOTS (Organic - In Conversion)",IF($F3183="GOTS Made with organic - in conversion","GOTS (Made with Organic - In Conversion)",""))))))))))))))),"")</f>
        <v/>
      </c>
      <c r="AA3183" t="str">
        <f t="shared" si="993"/>
        <v/>
      </c>
      <c r="AB3183" t="str">
        <f t="shared" si="994"/>
        <v/>
      </c>
      <c r="AC3183" t="e">
        <f t="shared" ca="1" si="995"/>
        <v>#VALUE!</v>
      </c>
      <c r="AD3183" t="str" cm="1">
        <f t="array" aca="1" ref="AD3183" ca="1">IFERROR(IF((LEFT(INDIRECT("$F"&amp;$S3183),4))="GOTS",IF($G3183="Organic","GOTS_Organic_raw",(IF($G3183="Responsible","GOTS_Responsible",(IF($G3183="No Attribute (Conventional)","GOTS_conventional",(IF($G3183="Recycled Pre/Post-Consumer","GOTS_pre_post",(IF($G3183="In-Conversion","GOTS_in_conversion",(IF($G3183="Sustainably Sourced","Sustainably_sourced",(IF($G3183="Recycled pre-consumer organic","GOTS_recycled_organic",""))))))))))))),IF($G3183="Organic","Organic",(IF($G3183="Responsible","Responsible",(IF($G3183="No Attribute (Conventional)","No_Attribute_Conventional",(IF($G3183="Recycled Pre/Post-Consumer","Recycled_Pre_Post_Consumer",(IF($G3183="In-Conversion","In_Conversion",(IF($G3183="Recycled Pre-Consumer","Recycled_Pre_Consumer",(IF($G3183="Recycled Post-Consumer","Recycled_Post_Consumer",(IF($G3183="Sustainably Sourced","Sustainably_sourced",(IF($G3183="Recycled pre-consumer organic","GOTS_recycled_organic","")))))))))))))))))),"")</f>
        <v/>
      </c>
      <c r="AE3183" t="e" cm="1">
        <f t="array" aca="1" ref="AE3183" ca="1">IF($I3183="",IF(INDIRECT("$F"&amp;$S3183)="","",IF(LEFT(INDIRECT("$F"&amp;$S3183),3)="GRS","GRS_RCS_RM",IF((LEFT(INDIRECT("$F"&amp;$S3183),3))="RCS","GRS_RCS_RM",IF(INDIRECT("$F"&amp;$S3183)="OCS (No Label)","OCS_Conversion_RM",IF(LEFT(INDIRECT("$F"&amp;$S3183),3)="OCS","OCS_RM",IF(RIGHT(INDIRECT("$F"&amp;$S3183),10)="conversion","GOTS_RM_conversion",IF((LEFT(INDIRECT("$F"&amp;$S3183),4))="GOTS","GOTS_RM","Responsible_RM"))))))),"DELETERM")</f>
        <v>#VALUE!</v>
      </c>
      <c r="AF3183" t="e" cm="1">
        <f t="array" aca="1" ref="AF3183" ca="1">IF($S3183="","",INDIRECT("$Z"&amp;$S3183))</f>
        <v>#VALUE!</v>
      </c>
      <c r="AG3183" t="str">
        <f t="shared" si="996"/>
        <v/>
      </c>
      <c r="AH3183" t="str" cm="1">
        <f t="array" aca="1" ref="AH3183" ca="1">IFERROR(INDIRECT("$ag"&amp;S3183),"")</f>
        <v/>
      </c>
      <c r="AI3183" t="e" cm="1">
        <f t="array" aca="1" ref="AI3183" ca="1">INDIRECT("O"&amp;S3183)</f>
        <v>#VALUE!</v>
      </c>
      <c r="AJ3183" t="str">
        <f t="shared" si="997"/>
        <v/>
      </c>
    </row>
    <row r="3184" spans="1:36" ht="16.5" customHeight="1">
      <c r="A3184" s="129"/>
      <c r="B3184" s="134"/>
      <c r="C3184" s="135"/>
      <c r="D3184" s="146"/>
      <c r="E3184" s="146"/>
      <c r="F3184" s="135"/>
      <c r="G3184" s="147"/>
      <c r="H3184" s="147"/>
      <c r="I3184" s="147"/>
      <c r="J3184" s="147"/>
      <c r="K3184" s="38"/>
      <c r="L3184" s="143"/>
      <c r="M3184" s="143"/>
      <c r="N3184" s="61"/>
      <c r="O3184" s="314"/>
      <c r="Q3184" t="str">
        <f t="shared" si="992"/>
        <v/>
      </c>
      <c r="S3184" t="e">
        <f t="shared" ca="1" si="1001"/>
        <v>#VALUE!</v>
      </c>
      <c r="T3184" t="e">
        <f t="shared" ca="1" si="998"/>
        <v>#VALUE!</v>
      </c>
      <c r="U3184">
        <f t="shared" si="1002"/>
        <v>3120</v>
      </c>
      <c r="V3184">
        <v>260.08333333335401</v>
      </c>
      <c r="W3184">
        <f t="shared" si="1003"/>
        <v>260</v>
      </c>
      <c r="X3184" t="str" cm="1">
        <f t="array" aca="1" ref="X3184" ca="1">IFERROR(INDEX('PC&amp;PD'!$A$1:$AS$19,ROW('PC&amp;PD'!$A$19),MATCH(INDIRECT(T3184),'PC&amp;PD'!$A$1:$AS$1,0)),"")</f>
        <v/>
      </c>
      <c r="AA3184" t="str">
        <f t="shared" si="993"/>
        <v/>
      </c>
      <c r="AB3184" t="str">
        <f t="shared" si="994"/>
        <v/>
      </c>
      <c r="AC3184" t="e">
        <f t="shared" ca="1" si="995"/>
        <v>#VALUE!</v>
      </c>
      <c r="AD3184" t="str" cm="1">
        <f t="array" aca="1" ref="AD3184" ca="1">IFERROR(IF((LEFT(INDIRECT("$F"&amp;$S3184),4))="GOTS",IF($G3184="Organic","GOTS_Organic_raw",(IF($G3184="Responsible","GOTS_Responsible",(IF($G3184="No Attribute (Conventional)","GOTS_conventional",(IF($G3184="Recycled Pre/Post-Consumer","GOTS_pre_post",(IF($G3184="In-Conversion","GOTS_in_conversion",(IF($G3184="Sustainably Sourced","Sustainably_sourced",(IF($G3184="Recycled pre-consumer organic","GOTS_recycled_organic",""))))))))))))),IF($G3184="Organic","Organic",(IF($G3184="Responsible","Responsible",(IF($G3184="No Attribute (Conventional)","No_Attribute_Conventional",(IF($G3184="Recycled Pre/Post-Consumer","Recycled_Pre_Post_Consumer",(IF($G3184="In-Conversion","In_Conversion",(IF($G3184="Recycled Pre-Consumer","Recycled_Pre_Consumer",(IF($G3184="Recycled Post-Consumer","Recycled_Post_Consumer",(IF($G3184="Sustainably Sourced","Sustainably_sourced",(IF($G3184="Recycled pre-consumer organic","GOTS_recycled_organic","")))))))))))))))))),"")</f>
        <v/>
      </c>
      <c r="AE3184" t="e" cm="1">
        <f t="array" aca="1" ref="AE3184" ca="1">IF($I3184="",IF(INDIRECT("$F"&amp;$S3184)="","",IF(LEFT(INDIRECT("$F"&amp;$S3184),3)="GRS","GRS_RCS_RM",IF((LEFT(INDIRECT("$F"&amp;$S3184),3))="RCS","GRS_RCS_RM",IF(INDIRECT("$F"&amp;$S3184)="OCS (No Label)","OCS_Conversion_RM",IF(LEFT(INDIRECT("$F"&amp;$S3184),3)="OCS","OCS_RM",IF(RIGHT(INDIRECT("$F"&amp;$S3184),10)="conversion","GOTS_RM_conversion",IF((LEFT(INDIRECT("$F"&amp;$S3184),4))="GOTS","GOTS_RM","Responsible_RM"))))))),"DELETERM")</f>
        <v>#VALUE!</v>
      </c>
      <c r="AF3184" t="e" cm="1">
        <f t="array" aca="1" ref="AF3184" ca="1">IF($S3184="","",INDIRECT("$Z"&amp;$S3184))</f>
        <v>#VALUE!</v>
      </c>
      <c r="AG3184" t="str">
        <f t="shared" si="996"/>
        <v/>
      </c>
      <c r="AH3184" t="str" cm="1">
        <f t="array" aca="1" ref="AH3184" ca="1">IFERROR(INDIRECT("$ag"&amp;S3184),"")</f>
        <v/>
      </c>
      <c r="AI3184" t="e" cm="1">
        <f t="array" aca="1" ref="AI3184" ca="1">INDIRECT("O"&amp;S3184)</f>
        <v>#VALUE!</v>
      </c>
      <c r="AJ3184" t="str">
        <f t="shared" si="997"/>
        <v/>
      </c>
    </row>
    <row r="3185" spans="1:36" ht="16.5" customHeight="1">
      <c r="A3185" s="129"/>
      <c r="B3185" s="134"/>
      <c r="C3185" s="135"/>
      <c r="D3185" s="146"/>
      <c r="E3185" s="146"/>
      <c r="F3185" s="135"/>
      <c r="G3185" s="147"/>
      <c r="H3185" s="147"/>
      <c r="I3185" s="147"/>
      <c r="J3185" s="147"/>
      <c r="K3185" s="38"/>
      <c r="L3185" s="143"/>
      <c r="M3185" s="143"/>
      <c r="N3185" s="61"/>
      <c r="O3185" s="314"/>
      <c r="Q3185" t="str">
        <f t="shared" si="992"/>
        <v/>
      </c>
      <c r="S3185" t="e">
        <f t="shared" ca="1" si="1001"/>
        <v>#VALUE!</v>
      </c>
      <c r="T3185" t="e">
        <f t="shared" ca="1" si="998"/>
        <v>#VALUE!</v>
      </c>
      <c r="U3185">
        <f t="shared" si="1002"/>
        <v>3120</v>
      </c>
      <c r="V3185">
        <v>260.16666666668698</v>
      </c>
      <c r="W3185">
        <f t="shared" si="1003"/>
        <v>260</v>
      </c>
      <c r="X3185" t="str" cm="1">
        <f t="array" aca="1" ref="X3185" ca="1">IFERROR(INDEX('PC&amp;PD'!$A$1:$AS$19,ROW('PC&amp;PD'!$A$19),MATCH(INDIRECT(T3185),'PC&amp;PD'!$A$1:$AS$1,0)),"")</f>
        <v/>
      </c>
      <c r="AA3185" t="str">
        <f t="shared" si="993"/>
        <v/>
      </c>
      <c r="AB3185" t="str">
        <f t="shared" si="994"/>
        <v/>
      </c>
      <c r="AC3185" t="e">
        <f t="shared" ca="1" si="995"/>
        <v>#VALUE!</v>
      </c>
      <c r="AD3185" t="str" cm="1">
        <f t="array" aca="1" ref="AD3185" ca="1">IFERROR(IF((LEFT(INDIRECT("$F"&amp;$S3185),4))="GOTS",IF($G3185="Organic","GOTS_Organic_raw",(IF($G3185="Responsible","GOTS_Responsible",(IF($G3185="No Attribute (Conventional)","GOTS_conventional",(IF($G3185="Recycled Pre/Post-Consumer","GOTS_pre_post",(IF($G3185="In-Conversion","GOTS_in_conversion",(IF($G3185="Sustainably Sourced","Sustainably_sourced",(IF($G3185="Recycled pre-consumer organic","GOTS_recycled_organic",""))))))))))))),IF($G3185="Organic","Organic",(IF($G3185="Responsible","Responsible",(IF($G3185="No Attribute (Conventional)","No_Attribute_Conventional",(IF($G3185="Recycled Pre/Post-Consumer","Recycled_Pre_Post_Consumer",(IF($G3185="In-Conversion","In_Conversion",(IF($G3185="Recycled Pre-Consumer","Recycled_Pre_Consumer",(IF($G3185="Recycled Post-Consumer","Recycled_Post_Consumer",(IF($G3185="Sustainably Sourced","Sustainably_sourced",(IF($G3185="Recycled pre-consumer organic","GOTS_recycled_organic","")))))))))))))))))),"")</f>
        <v/>
      </c>
      <c r="AE3185" t="e" cm="1">
        <f t="array" aca="1" ref="AE3185" ca="1">IF($I3185="",IF(INDIRECT("$F"&amp;$S3185)="","",IF(LEFT(INDIRECT("$F"&amp;$S3185),3)="GRS","GRS_RCS_RM",IF((LEFT(INDIRECT("$F"&amp;$S3185),3))="RCS","GRS_RCS_RM",IF(INDIRECT("$F"&amp;$S3185)="OCS (No Label)","OCS_Conversion_RM",IF(LEFT(INDIRECT("$F"&amp;$S3185),3)="OCS","OCS_RM",IF(RIGHT(INDIRECT("$F"&amp;$S3185),10)="conversion","GOTS_RM_conversion",IF((LEFT(INDIRECT("$F"&amp;$S3185),4))="GOTS","GOTS_RM","Responsible_RM"))))))),"DELETERM")</f>
        <v>#VALUE!</v>
      </c>
      <c r="AF3185" t="e" cm="1">
        <f t="array" aca="1" ref="AF3185" ca="1">IF($S3185="","",INDIRECT("$Z"&amp;$S3185))</f>
        <v>#VALUE!</v>
      </c>
      <c r="AG3185" t="str">
        <f t="shared" si="996"/>
        <v/>
      </c>
      <c r="AH3185" t="str" cm="1">
        <f t="array" aca="1" ref="AH3185" ca="1">IFERROR(INDIRECT("$ag"&amp;S3185),"")</f>
        <v/>
      </c>
      <c r="AI3185" t="e" cm="1">
        <f t="array" aca="1" ref="AI3185" ca="1">INDIRECT("O"&amp;S3185)</f>
        <v>#VALUE!</v>
      </c>
      <c r="AJ3185" t="str">
        <f t="shared" si="997"/>
        <v/>
      </c>
    </row>
    <row r="3186" spans="1:36" ht="16.5" customHeight="1">
      <c r="A3186" s="129"/>
      <c r="B3186" s="134"/>
      <c r="C3186" s="135"/>
      <c r="D3186" s="146"/>
      <c r="E3186" s="146"/>
      <c r="F3186" s="135"/>
      <c r="G3186" s="147"/>
      <c r="H3186" s="147"/>
      <c r="I3186" s="147"/>
      <c r="J3186" s="147"/>
      <c r="K3186" s="38"/>
      <c r="L3186" s="143"/>
      <c r="M3186" s="143"/>
      <c r="N3186" s="61"/>
      <c r="O3186" s="314"/>
      <c r="Q3186" t="str">
        <f t="shared" si="992"/>
        <v/>
      </c>
      <c r="S3186" t="e">
        <f t="shared" ca="1" si="1001"/>
        <v>#VALUE!</v>
      </c>
      <c r="T3186" t="e">
        <f t="shared" ca="1" si="998"/>
        <v>#VALUE!</v>
      </c>
      <c r="U3186">
        <f t="shared" si="1002"/>
        <v>3120</v>
      </c>
      <c r="V3186">
        <v>260.25000000002098</v>
      </c>
      <c r="W3186">
        <f t="shared" si="1003"/>
        <v>260</v>
      </c>
      <c r="X3186" t="str" cm="1">
        <f t="array" aca="1" ref="X3186" ca="1">IFERROR(INDEX('PC&amp;PD'!$A$1:$AS$19,ROW('PC&amp;PD'!$A$19),MATCH(INDIRECT(T3186),'PC&amp;PD'!$A$1:$AS$1,0)),"")</f>
        <v/>
      </c>
      <c r="AA3186" t="str">
        <f t="shared" si="993"/>
        <v/>
      </c>
      <c r="AB3186" t="str">
        <f t="shared" si="994"/>
        <v/>
      </c>
      <c r="AC3186" t="e">
        <f t="shared" ca="1" si="995"/>
        <v>#VALUE!</v>
      </c>
      <c r="AD3186" t="str" cm="1">
        <f t="array" aca="1" ref="AD3186" ca="1">IFERROR(IF((LEFT(INDIRECT("$F"&amp;$S3186),4))="GOTS",IF($G3186="Organic","GOTS_Organic_raw",(IF($G3186="Responsible","GOTS_Responsible",(IF($G3186="No Attribute (Conventional)","GOTS_conventional",(IF($G3186="Recycled Pre/Post-Consumer","GOTS_pre_post",(IF($G3186="In-Conversion","GOTS_in_conversion",(IF($G3186="Sustainably Sourced","Sustainably_sourced",(IF($G3186="Recycled pre-consumer organic","GOTS_recycled_organic",""))))))))))))),IF($G3186="Organic","Organic",(IF($G3186="Responsible","Responsible",(IF($G3186="No Attribute (Conventional)","No_Attribute_Conventional",(IF($G3186="Recycled Pre/Post-Consumer","Recycled_Pre_Post_Consumer",(IF($G3186="In-Conversion","In_Conversion",(IF($G3186="Recycled Pre-Consumer","Recycled_Pre_Consumer",(IF($G3186="Recycled Post-Consumer","Recycled_Post_Consumer",(IF($G3186="Sustainably Sourced","Sustainably_sourced",(IF($G3186="Recycled pre-consumer organic","GOTS_recycled_organic","")))))))))))))))))),"")</f>
        <v/>
      </c>
      <c r="AE3186" t="e" cm="1">
        <f t="array" aca="1" ref="AE3186" ca="1">IF($I3186="",IF(INDIRECT("$F"&amp;$S3186)="","",IF(LEFT(INDIRECT("$F"&amp;$S3186),3)="GRS","GRS_RCS_RM",IF((LEFT(INDIRECT("$F"&amp;$S3186),3))="RCS","GRS_RCS_RM",IF(INDIRECT("$F"&amp;$S3186)="OCS (No Label)","OCS_Conversion_RM",IF(LEFT(INDIRECT("$F"&amp;$S3186),3)="OCS","OCS_RM",IF(RIGHT(INDIRECT("$F"&amp;$S3186),10)="conversion","GOTS_RM_conversion",IF((LEFT(INDIRECT("$F"&amp;$S3186),4))="GOTS","GOTS_RM","Responsible_RM"))))))),"DELETERM")</f>
        <v>#VALUE!</v>
      </c>
      <c r="AF3186" t="e" cm="1">
        <f t="array" aca="1" ref="AF3186" ca="1">IF($S3186="","",INDIRECT("$Z"&amp;$S3186))</f>
        <v>#VALUE!</v>
      </c>
      <c r="AG3186" t="str">
        <f t="shared" si="996"/>
        <v/>
      </c>
      <c r="AH3186" t="str" cm="1">
        <f t="array" aca="1" ref="AH3186" ca="1">IFERROR(INDIRECT("$ag"&amp;S3186),"")</f>
        <v/>
      </c>
      <c r="AI3186" t="e" cm="1">
        <f t="array" aca="1" ref="AI3186" ca="1">INDIRECT("O"&amp;S3186)</f>
        <v>#VALUE!</v>
      </c>
      <c r="AJ3186" t="str">
        <f t="shared" si="997"/>
        <v/>
      </c>
    </row>
    <row r="3187" spans="1:36" ht="16.5" customHeight="1">
      <c r="A3187" s="129"/>
      <c r="B3187" s="134"/>
      <c r="C3187" s="135"/>
      <c r="D3187" s="146"/>
      <c r="E3187" s="146"/>
      <c r="F3187" s="135"/>
      <c r="G3187" s="147"/>
      <c r="H3187" s="147"/>
      <c r="I3187" s="147"/>
      <c r="J3187" s="147"/>
      <c r="K3187" s="38"/>
      <c r="L3187" s="143"/>
      <c r="M3187" s="143"/>
      <c r="N3187" s="61"/>
      <c r="O3187" s="314"/>
      <c r="Q3187" t="str">
        <f t="shared" si="992"/>
        <v/>
      </c>
      <c r="S3187" t="e">
        <f t="shared" ca="1" si="1001"/>
        <v>#VALUE!</v>
      </c>
      <c r="T3187" t="e">
        <f t="shared" ca="1" si="998"/>
        <v>#VALUE!</v>
      </c>
      <c r="U3187">
        <f t="shared" si="1002"/>
        <v>3120</v>
      </c>
      <c r="V3187">
        <v>260.33333333335401</v>
      </c>
      <c r="W3187">
        <f t="shared" si="1003"/>
        <v>260</v>
      </c>
      <c r="X3187" t="str" cm="1">
        <f t="array" aca="1" ref="X3187" ca="1">IFERROR(INDEX('PC&amp;PD'!$A$1:$AS$19,ROW('PC&amp;PD'!$A$19),MATCH(INDIRECT(T3187),'PC&amp;PD'!$A$1:$AS$1,0)),"")</f>
        <v/>
      </c>
      <c r="AA3187" t="str">
        <f t="shared" si="993"/>
        <v/>
      </c>
      <c r="AB3187" t="str">
        <f t="shared" si="994"/>
        <v/>
      </c>
      <c r="AC3187" t="e">
        <f t="shared" ca="1" si="995"/>
        <v>#VALUE!</v>
      </c>
      <c r="AD3187" t="str" cm="1">
        <f t="array" aca="1" ref="AD3187" ca="1">IFERROR(IF((LEFT(INDIRECT("$F"&amp;$S3187),4))="GOTS",IF($G3187="Organic","GOTS_Organic_raw",(IF($G3187="Responsible","GOTS_Responsible",(IF($G3187="No Attribute (Conventional)","GOTS_conventional",(IF($G3187="Recycled Pre/Post-Consumer","GOTS_pre_post",(IF($G3187="In-Conversion","GOTS_in_conversion",(IF($G3187="Sustainably Sourced","Sustainably_sourced",(IF($G3187="Recycled pre-consumer organic","GOTS_recycled_organic",""))))))))))))),IF($G3187="Organic","Organic",(IF($G3187="Responsible","Responsible",(IF($G3187="No Attribute (Conventional)","No_Attribute_Conventional",(IF($G3187="Recycled Pre/Post-Consumer","Recycled_Pre_Post_Consumer",(IF($G3187="In-Conversion","In_Conversion",(IF($G3187="Recycled Pre-Consumer","Recycled_Pre_Consumer",(IF($G3187="Recycled Post-Consumer","Recycled_Post_Consumer",(IF($G3187="Sustainably Sourced","Sustainably_sourced",(IF($G3187="Recycled pre-consumer organic","GOTS_recycled_organic","")))))))))))))))))),"")</f>
        <v/>
      </c>
      <c r="AE3187" t="e" cm="1">
        <f t="array" aca="1" ref="AE3187" ca="1">IF($I3187="",IF(INDIRECT("$F"&amp;$S3187)="","",IF(LEFT(INDIRECT("$F"&amp;$S3187),3)="GRS","GRS_RCS_RM",IF((LEFT(INDIRECT("$F"&amp;$S3187),3))="RCS","GRS_RCS_RM",IF(INDIRECT("$F"&amp;$S3187)="OCS (No Label)","OCS_Conversion_RM",IF(LEFT(INDIRECT("$F"&amp;$S3187),3)="OCS","OCS_RM",IF(RIGHT(INDIRECT("$F"&amp;$S3187),10)="conversion","GOTS_RM_conversion",IF((LEFT(INDIRECT("$F"&amp;$S3187),4))="GOTS","GOTS_RM","Responsible_RM"))))))),"DELETERM")</f>
        <v>#VALUE!</v>
      </c>
      <c r="AF3187" t="e" cm="1">
        <f t="array" aca="1" ref="AF3187" ca="1">IF($S3187="","",INDIRECT("$Z"&amp;$S3187))</f>
        <v>#VALUE!</v>
      </c>
      <c r="AG3187" t="str">
        <f t="shared" si="996"/>
        <v/>
      </c>
      <c r="AH3187" t="str" cm="1">
        <f t="array" aca="1" ref="AH3187" ca="1">IFERROR(INDIRECT("$ag"&amp;S3187),"")</f>
        <v/>
      </c>
      <c r="AI3187" t="e" cm="1">
        <f t="array" aca="1" ref="AI3187" ca="1">INDIRECT("O"&amp;S3187)</f>
        <v>#VALUE!</v>
      </c>
      <c r="AJ3187" t="str">
        <f t="shared" si="997"/>
        <v/>
      </c>
    </row>
    <row r="3188" spans="1:36" ht="16.5" customHeight="1">
      <c r="A3188" s="129"/>
      <c r="B3188" s="134"/>
      <c r="C3188" s="135"/>
      <c r="D3188" s="146"/>
      <c r="E3188" s="146"/>
      <c r="F3188" s="135"/>
      <c r="G3188" s="147"/>
      <c r="H3188" s="147"/>
      <c r="I3188" s="147"/>
      <c r="J3188" s="147"/>
      <c r="K3188" s="38"/>
      <c r="L3188" s="143"/>
      <c r="M3188" s="143"/>
      <c r="N3188" s="61"/>
      <c r="O3188" s="314"/>
      <c r="Q3188" t="str">
        <f t="shared" si="992"/>
        <v/>
      </c>
      <c r="S3188" t="e">
        <f t="shared" ca="1" si="1001"/>
        <v>#VALUE!</v>
      </c>
      <c r="T3188" t="e">
        <f t="shared" ca="1" si="998"/>
        <v>#VALUE!</v>
      </c>
      <c r="U3188">
        <f t="shared" si="1002"/>
        <v>3120</v>
      </c>
      <c r="V3188">
        <v>260.41666666668698</v>
      </c>
      <c r="W3188">
        <f t="shared" si="1003"/>
        <v>260</v>
      </c>
      <c r="X3188" t="str" cm="1">
        <f t="array" aca="1" ref="X3188" ca="1">IFERROR(INDEX('PC&amp;PD'!$A$1:$AS$19,ROW('PC&amp;PD'!$A$19),MATCH(INDIRECT(T3188),'PC&amp;PD'!$A$1:$AS$1,0)),"")</f>
        <v/>
      </c>
      <c r="AA3188" t="str">
        <f t="shared" si="993"/>
        <v/>
      </c>
      <c r="AB3188" t="str">
        <f t="shared" si="994"/>
        <v/>
      </c>
      <c r="AC3188" t="e">
        <f t="shared" ca="1" si="995"/>
        <v>#VALUE!</v>
      </c>
      <c r="AD3188" t="str" cm="1">
        <f t="array" aca="1" ref="AD3188" ca="1">IFERROR(IF((LEFT(INDIRECT("$F"&amp;$S3188),4))="GOTS",IF($G3188="Organic","GOTS_Organic_raw",(IF($G3188="Responsible","GOTS_Responsible",(IF($G3188="No Attribute (Conventional)","GOTS_conventional",(IF($G3188="Recycled Pre/Post-Consumer","GOTS_pre_post",(IF($G3188="In-Conversion","GOTS_in_conversion",(IF($G3188="Sustainably Sourced","Sustainably_sourced",(IF($G3188="Recycled pre-consumer organic","GOTS_recycled_organic",""))))))))))))),IF($G3188="Organic","Organic",(IF($G3188="Responsible","Responsible",(IF($G3188="No Attribute (Conventional)","No_Attribute_Conventional",(IF($G3188="Recycled Pre/Post-Consumer","Recycled_Pre_Post_Consumer",(IF($G3188="In-Conversion","In_Conversion",(IF($G3188="Recycled Pre-Consumer","Recycled_Pre_Consumer",(IF($G3188="Recycled Post-Consumer","Recycled_Post_Consumer",(IF($G3188="Sustainably Sourced","Sustainably_sourced",(IF($G3188="Recycled pre-consumer organic","GOTS_recycled_organic","")))))))))))))))))),"")</f>
        <v/>
      </c>
      <c r="AE3188" t="e" cm="1">
        <f t="array" aca="1" ref="AE3188" ca="1">IF($I3188="",IF(INDIRECT("$F"&amp;$S3188)="","",IF(LEFT(INDIRECT("$F"&amp;$S3188),3)="GRS","GRS_RCS_RM",IF((LEFT(INDIRECT("$F"&amp;$S3188),3))="RCS","GRS_RCS_RM",IF(INDIRECT("$F"&amp;$S3188)="OCS (No Label)","OCS_Conversion_RM",IF(LEFT(INDIRECT("$F"&amp;$S3188),3)="OCS","OCS_RM",IF(RIGHT(INDIRECT("$F"&amp;$S3188),10)="conversion","GOTS_RM_conversion",IF((LEFT(INDIRECT("$F"&amp;$S3188),4))="GOTS","GOTS_RM","Responsible_RM"))))))),"DELETERM")</f>
        <v>#VALUE!</v>
      </c>
      <c r="AF3188" t="e" cm="1">
        <f t="array" aca="1" ref="AF3188" ca="1">IF($S3188="","",INDIRECT("$Z"&amp;$S3188))</f>
        <v>#VALUE!</v>
      </c>
      <c r="AG3188" t="str">
        <f t="shared" si="996"/>
        <v/>
      </c>
      <c r="AH3188" t="str" cm="1">
        <f t="array" aca="1" ref="AH3188" ca="1">IFERROR(INDIRECT("$ag"&amp;S3188),"")</f>
        <v/>
      </c>
      <c r="AI3188" t="e" cm="1">
        <f t="array" aca="1" ref="AI3188" ca="1">INDIRECT("O"&amp;S3188)</f>
        <v>#VALUE!</v>
      </c>
      <c r="AJ3188" t="str">
        <f t="shared" si="997"/>
        <v/>
      </c>
    </row>
    <row r="3189" spans="1:36" ht="16.5" customHeight="1">
      <c r="A3189" s="130"/>
      <c r="B3189" s="136"/>
      <c r="C3189" s="137"/>
      <c r="D3189" s="146"/>
      <c r="E3189" s="146"/>
      <c r="F3189" s="137"/>
      <c r="G3189" s="147"/>
      <c r="H3189" s="147"/>
      <c r="I3189" s="147"/>
      <c r="J3189" s="147"/>
      <c r="K3189" s="38"/>
      <c r="L3189" s="144"/>
      <c r="M3189" s="144"/>
      <c r="N3189" s="61"/>
      <c r="O3189" s="314"/>
      <c r="Q3189" t="str">
        <f t="shared" si="992"/>
        <v/>
      </c>
      <c r="S3189" t="e">
        <f t="shared" ca="1" si="1001"/>
        <v>#VALUE!</v>
      </c>
      <c r="T3189" t="e">
        <f t="shared" ca="1" si="998"/>
        <v>#VALUE!</v>
      </c>
      <c r="U3189">
        <f t="shared" si="1002"/>
        <v>3120</v>
      </c>
      <c r="V3189">
        <v>260.50000000002098</v>
      </c>
      <c r="W3189">
        <f t="shared" si="1003"/>
        <v>260</v>
      </c>
      <c r="X3189" t="str" cm="1">
        <f t="array" aca="1" ref="X3189" ca="1">IFERROR(INDEX('PC&amp;PD'!$A$1:$AS$19,ROW('PC&amp;PD'!$A$19),MATCH(INDIRECT(T3189),'PC&amp;PD'!$A$1:$AS$1,0)),"")</f>
        <v/>
      </c>
      <c r="AA3189" t="str">
        <f t="shared" si="993"/>
        <v/>
      </c>
      <c r="AB3189" t="str">
        <f t="shared" si="994"/>
        <v/>
      </c>
      <c r="AC3189" t="e">
        <f t="shared" ca="1" si="995"/>
        <v>#VALUE!</v>
      </c>
      <c r="AD3189" t="str" cm="1">
        <f t="array" aca="1" ref="AD3189" ca="1">IFERROR(IF((LEFT(INDIRECT("$F"&amp;$S3189),4))="GOTS",IF($G3189="Organic","GOTS_Organic_raw",(IF($G3189="Responsible","GOTS_Responsible",(IF($G3189="No Attribute (Conventional)","GOTS_conventional",(IF($G3189="Recycled Pre/Post-Consumer","GOTS_pre_post",(IF($G3189="In-Conversion","GOTS_in_conversion",(IF($G3189="Sustainably Sourced","Sustainably_sourced",(IF($G3189="Recycled pre-consumer organic","GOTS_recycled_organic",""))))))))))))),IF($G3189="Organic","Organic",(IF($G3189="Responsible","Responsible",(IF($G3189="No Attribute (Conventional)","No_Attribute_Conventional",(IF($G3189="Recycled Pre/Post-Consumer","Recycled_Pre_Post_Consumer",(IF($G3189="In-Conversion","In_Conversion",(IF($G3189="Recycled Pre-Consumer","Recycled_Pre_Consumer",(IF($G3189="Recycled Post-Consumer","Recycled_Post_Consumer",(IF($G3189="Sustainably Sourced","Sustainably_sourced",(IF($G3189="Recycled pre-consumer organic","GOTS_recycled_organic","")))))))))))))))))),"")</f>
        <v/>
      </c>
      <c r="AE3189" t="e" cm="1">
        <f t="array" aca="1" ref="AE3189" ca="1">IF($I3189="",IF(INDIRECT("$F"&amp;$S3189)="","",IF(LEFT(INDIRECT("$F"&amp;$S3189),3)="GRS","GRS_RCS_RM",IF((LEFT(INDIRECT("$F"&amp;$S3189),3))="RCS","GRS_RCS_RM",IF(INDIRECT("$F"&amp;$S3189)="OCS (No Label)","OCS_Conversion_RM",IF(LEFT(INDIRECT("$F"&amp;$S3189),3)="OCS","OCS_RM",IF(RIGHT(INDIRECT("$F"&amp;$S3189),10)="conversion","GOTS_RM_conversion",IF((LEFT(INDIRECT("$F"&amp;$S3189),4))="GOTS","GOTS_RM","Responsible_RM"))))))),"DELETERM")</f>
        <v>#VALUE!</v>
      </c>
      <c r="AF3189" t="e" cm="1">
        <f t="array" aca="1" ref="AF3189" ca="1">IF($S3189="","",INDIRECT("$Z"&amp;$S3189))</f>
        <v>#VALUE!</v>
      </c>
      <c r="AG3189" t="str">
        <f t="shared" si="996"/>
        <v/>
      </c>
      <c r="AH3189" t="str" cm="1">
        <f t="array" aca="1" ref="AH3189" ca="1">IFERROR(INDIRECT("$ag"&amp;S3189),"")</f>
        <v/>
      </c>
      <c r="AI3189" t="e" cm="1">
        <f t="array" aca="1" ref="AI3189" ca="1">INDIRECT("O"&amp;S3189)</f>
        <v>#VALUE!</v>
      </c>
      <c r="AJ3189" t="str">
        <f t="shared" si="997"/>
        <v/>
      </c>
    </row>
    <row r="3190" spans="1:36" ht="16.5" customHeight="1">
      <c r="A3190" s="130"/>
      <c r="B3190" s="136"/>
      <c r="C3190" s="137"/>
      <c r="D3190" s="146"/>
      <c r="E3190" s="146"/>
      <c r="F3190" s="137"/>
      <c r="G3190" s="147"/>
      <c r="H3190" s="147"/>
      <c r="I3190" s="147"/>
      <c r="J3190" s="147"/>
      <c r="K3190" s="38"/>
      <c r="L3190" s="144"/>
      <c r="M3190" s="144"/>
      <c r="N3190" s="61"/>
      <c r="O3190" s="314"/>
      <c r="Q3190" t="str">
        <f t="shared" si="992"/>
        <v/>
      </c>
      <c r="S3190" t="e">
        <f t="shared" ca="1" si="1001"/>
        <v>#VALUE!</v>
      </c>
      <c r="T3190" t="e">
        <f t="shared" ca="1" si="998"/>
        <v>#VALUE!</v>
      </c>
      <c r="U3190">
        <f t="shared" si="1002"/>
        <v>3120</v>
      </c>
      <c r="V3190">
        <v>260.58333333335401</v>
      </c>
      <c r="W3190">
        <f t="shared" si="1003"/>
        <v>260</v>
      </c>
      <c r="X3190" t="str" cm="1">
        <f t="array" aca="1" ref="X3190" ca="1">IFERROR(INDEX('PC&amp;PD'!$A$1:$AS$19,ROW('PC&amp;PD'!$A$19),MATCH(INDIRECT(T3190),'PC&amp;PD'!$A$1:$AS$1,0)),"")</f>
        <v/>
      </c>
      <c r="AA3190" t="str">
        <f t="shared" si="993"/>
        <v/>
      </c>
      <c r="AB3190" t="str">
        <f t="shared" si="994"/>
        <v/>
      </c>
      <c r="AC3190" t="e">
        <f t="shared" ca="1" si="995"/>
        <v>#VALUE!</v>
      </c>
      <c r="AD3190" t="str" cm="1">
        <f t="array" aca="1" ref="AD3190" ca="1">IFERROR(IF((LEFT(INDIRECT("$F"&amp;$S3190),4))="GOTS",IF($G3190="Organic","GOTS_Organic_raw",(IF($G3190="Responsible","GOTS_Responsible",(IF($G3190="No Attribute (Conventional)","GOTS_conventional",(IF($G3190="Recycled Pre/Post-Consumer","GOTS_pre_post",(IF($G3190="In-Conversion","GOTS_in_conversion",(IF($G3190="Sustainably Sourced","Sustainably_sourced",(IF($G3190="Recycled pre-consumer organic","GOTS_recycled_organic",""))))))))))))),IF($G3190="Organic","Organic",(IF($G3190="Responsible","Responsible",(IF($G3190="No Attribute (Conventional)","No_Attribute_Conventional",(IF($G3190="Recycled Pre/Post-Consumer","Recycled_Pre_Post_Consumer",(IF($G3190="In-Conversion","In_Conversion",(IF($G3190="Recycled Pre-Consumer","Recycled_Pre_Consumer",(IF($G3190="Recycled Post-Consumer","Recycled_Post_Consumer",(IF($G3190="Sustainably Sourced","Sustainably_sourced",(IF($G3190="Recycled pre-consumer organic","GOTS_recycled_organic","")))))))))))))))))),"")</f>
        <v/>
      </c>
      <c r="AE3190" t="e" cm="1">
        <f t="array" aca="1" ref="AE3190" ca="1">IF($I3190="",IF(INDIRECT("$F"&amp;$S3190)="","",IF(LEFT(INDIRECT("$F"&amp;$S3190),3)="GRS","GRS_RCS_RM",IF((LEFT(INDIRECT("$F"&amp;$S3190),3))="RCS","GRS_RCS_RM",IF(INDIRECT("$F"&amp;$S3190)="OCS (No Label)","OCS_Conversion_RM",IF(LEFT(INDIRECT("$F"&amp;$S3190),3)="OCS","OCS_RM",IF(RIGHT(INDIRECT("$F"&amp;$S3190),10)="conversion","GOTS_RM_conversion",IF((LEFT(INDIRECT("$F"&amp;$S3190),4))="GOTS","GOTS_RM","Responsible_RM"))))))),"DELETERM")</f>
        <v>#VALUE!</v>
      </c>
      <c r="AF3190" t="e" cm="1">
        <f t="array" aca="1" ref="AF3190" ca="1">IF($S3190="","",INDIRECT("$Z"&amp;$S3190))</f>
        <v>#VALUE!</v>
      </c>
      <c r="AG3190" t="str">
        <f t="shared" si="996"/>
        <v/>
      </c>
      <c r="AH3190" t="str" cm="1">
        <f t="array" aca="1" ref="AH3190" ca="1">IFERROR(INDIRECT("$ag"&amp;S3190),"")</f>
        <v/>
      </c>
      <c r="AI3190" t="e" cm="1">
        <f t="array" aca="1" ref="AI3190" ca="1">INDIRECT("O"&amp;S3190)</f>
        <v>#VALUE!</v>
      </c>
      <c r="AJ3190" t="str">
        <f t="shared" si="997"/>
        <v/>
      </c>
    </row>
    <row r="3191" spans="1:36" ht="16.5" customHeight="1">
      <c r="A3191" s="130"/>
      <c r="B3191" s="136"/>
      <c r="C3191" s="137"/>
      <c r="D3191" s="146"/>
      <c r="E3191" s="146"/>
      <c r="F3191" s="137"/>
      <c r="G3191" s="147"/>
      <c r="H3191" s="147"/>
      <c r="I3191" s="147"/>
      <c r="J3191" s="147"/>
      <c r="K3191" s="38"/>
      <c r="L3191" s="144"/>
      <c r="M3191" s="144"/>
      <c r="N3191" s="61"/>
      <c r="O3191" s="314"/>
      <c r="Q3191" t="str">
        <f t="shared" si="992"/>
        <v/>
      </c>
      <c r="S3191" t="e">
        <f t="shared" ca="1" si="1001"/>
        <v>#VALUE!</v>
      </c>
      <c r="T3191" t="e">
        <f t="shared" ca="1" si="998"/>
        <v>#VALUE!</v>
      </c>
      <c r="U3191">
        <f t="shared" si="1002"/>
        <v>3120</v>
      </c>
      <c r="V3191">
        <v>260.66666666668698</v>
      </c>
      <c r="W3191">
        <f t="shared" si="1003"/>
        <v>260</v>
      </c>
      <c r="X3191" t="str" cm="1">
        <f t="array" aca="1" ref="X3191" ca="1">IFERROR(INDEX('PC&amp;PD'!$A$1:$AS$19,ROW('PC&amp;PD'!$A$19),MATCH(INDIRECT(T3191),'PC&amp;PD'!$A$1:$AS$1,0)),"")</f>
        <v/>
      </c>
      <c r="AA3191" t="str">
        <f t="shared" si="993"/>
        <v/>
      </c>
      <c r="AB3191" t="str">
        <f t="shared" si="994"/>
        <v/>
      </c>
      <c r="AC3191" t="e">
        <f t="shared" ca="1" si="995"/>
        <v>#VALUE!</v>
      </c>
      <c r="AD3191" t="str" cm="1">
        <f t="array" aca="1" ref="AD3191" ca="1">IFERROR(IF((LEFT(INDIRECT("$F"&amp;$S3191),4))="GOTS",IF($G3191="Organic","GOTS_Organic_raw",(IF($G3191="Responsible","GOTS_Responsible",(IF($G3191="No Attribute (Conventional)","GOTS_conventional",(IF($G3191="Recycled Pre/Post-Consumer","GOTS_pre_post",(IF($G3191="In-Conversion","GOTS_in_conversion",(IF($G3191="Sustainably Sourced","Sustainably_sourced",(IF($G3191="Recycled pre-consumer organic","GOTS_recycled_organic",""))))))))))))),IF($G3191="Organic","Organic",(IF($G3191="Responsible","Responsible",(IF($G3191="No Attribute (Conventional)","No_Attribute_Conventional",(IF($G3191="Recycled Pre/Post-Consumer","Recycled_Pre_Post_Consumer",(IF($G3191="In-Conversion","In_Conversion",(IF($G3191="Recycled Pre-Consumer","Recycled_Pre_Consumer",(IF($G3191="Recycled Post-Consumer","Recycled_Post_Consumer",(IF($G3191="Sustainably Sourced","Sustainably_sourced",(IF($G3191="Recycled pre-consumer organic","GOTS_recycled_organic","")))))))))))))))))),"")</f>
        <v/>
      </c>
      <c r="AE3191" t="e" cm="1">
        <f t="array" aca="1" ref="AE3191" ca="1">IF($I3191="",IF(INDIRECT("$F"&amp;$S3191)="","",IF(LEFT(INDIRECT("$F"&amp;$S3191),3)="GRS","GRS_RCS_RM",IF((LEFT(INDIRECT("$F"&amp;$S3191),3))="RCS","GRS_RCS_RM",IF(INDIRECT("$F"&amp;$S3191)="OCS (No Label)","OCS_Conversion_RM",IF(LEFT(INDIRECT("$F"&amp;$S3191),3)="OCS","OCS_RM",IF(RIGHT(INDIRECT("$F"&amp;$S3191),10)="conversion","GOTS_RM_conversion",IF((LEFT(INDIRECT("$F"&amp;$S3191),4))="GOTS","GOTS_RM","Responsible_RM"))))))),"DELETERM")</f>
        <v>#VALUE!</v>
      </c>
      <c r="AF3191" t="e" cm="1">
        <f t="array" aca="1" ref="AF3191" ca="1">IF($S3191="","",INDIRECT("$Z"&amp;$S3191))</f>
        <v>#VALUE!</v>
      </c>
      <c r="AG3191" t="str">
        <f t="shared" si="996"/>
        <v/>
      </c>
      <c r="AH3191" t="str" cm="1">
        <f t="array" aca="1" ref="AH3191" ca="1">IFERROR(INDIRECT("$ag"&amp;S3191),"")</f>
        <v/>
      </c>
      <c r="AI3191" t="e" cm="1">
        <f t="array" aca="1" ref="AI3191" ca="1">INDIRECT("O"&amp;S3191)</f>
        <v>#VALUE!</v>
      </c>
      <c r="AJ3191" t="str">
        <f t="shared" si="997"/>
        <v/>
      </c>
    </row>
    <row r="3192" spans="1:36" ht="16.5" customHeight="1">
      <c r="A3192" s="130"/>
      <c r="B3192" s="136"/>
      <c r="C3192" s="137"/>
      <c r="D3192" s="146"/>
      <c r="E3192" s="146"/>
      <c r="F3192" s="137"/>
      <c r="G3192" s="147"/>
      <c r="H3192" s="147"/>
      <c r="I3192" s="147"/>
      <c r="J3192" s="147"/>
      <c r="K3192" s="38"/>
      <c r="L3192" s="144"/>
      <c r="M3192" s="144"/>
      <c r="N3192" s="61"/>
      <c r="O3192" s="314"/>
      <c r="Q3192" t="str">
        <f t="shared" si="992"/>
        <v/>
      </c>
      <c r="S3192" t="e">
        <f t="shared" ca="1" si="1001"/>
        <v>#VALUE!</v>
      </c>
      <c r="T3192" t="e">
        <f t="shared" ca="1" si="998"/>
        <v>#VALUE!</v>
      </c>
      <c r="U3192">
        <f t="shared" si="1002"/>
        <v>3120</v>
      </c>
      <c r="V3192">
        <v>260.75000000002098</v>
      </c>
      <c r="W3192">
        <f t="shared" si="1003"/>
        <v>260</v>
      </c>
      <c r="X3192" t="str" cm="1">
        <f t="array" aca="1" ref="X3192" ca="1">IFERROR(INDEX('PC&amp;PD'!$A$1:$AS$19,ROW('PC&amp;PD'!$A$19),MATCH(INDIRECT(T3192),'PC&amp;PD'!$A$1:$AS$1,0)),"")</f>
        <v/>
      </c>
      <c r="AA3192" t="str">
        <f t="shared" si="993"/>
        <v/>
      </c>
      <c r="AB3192" t="str">
        <f t="shared" si="994"/>
        <v/>
      </c>
      <c r="AC3192" t="e">
        <f t="shared" ca="1" si="995"/>
        <v>#VALUE!</v>
      </c>
      <c r="AD3192" t="str" cm="1">
        <f t="array" aca="1" ref="AD3192" ca="1">IFERROR(IF((LEFT(INDIRECT("$F"&amp;$S3192),4))="GOTS",IF($G3192="Organic","GOTS_Organic_raw",(IF($G3192="Responsible","GOTS_Responsible",(IF($G3192="No Attribute (Conventional)","GOTS_conventional",(IF($G3192="Recycled Pre/Post-Consumer","GOTS_pre_post",(IF($G3192="In-Conversion","GOTS_in_conversion",(IF($G3192="Sustainably Sourced","Sustainably_sourced",(IF($G3192="Recycled pre-consumer organic","GOTS_recycled_organic",""))))))))))))),IF($G3192="Organic","Organic",(IF($G3192="Responsible","Responsible",(IF($G3192="No Attribute (Conventional)","No_Attribute_Conventional",(IF($G3192="Recycled Pre/Post-Consumer","Recycled_Pre_Post_Consumer",(IF($G3192="In-Conversion","In_Conversion",(IF($G3192="Recycled Pre-Consumer","Recycled_Pre_Consumer",(IF($G3192="Recycled Post-Consumer","Recycled_Post_Consumer",(IF($G3192="Sustainably Sourced","Sustainably_sourced",(IF($G3192="Recycled pre-consumer organic","GOTS_recycled_organic","")))))))))))))))))),"")</f>
        <v/>
      </c>
      <c r="AE3192" t="e" cm="1">
        <f t="array" aca="1" ref="AE3192" ca="1">IF($I3192="",IF(INDIRECT("$F"&amp;$S3192)="","",IF(LEFT(INDIRECT("$F"&amp;$S3192),3)="GRS","GRS_RCS_RM",IF((LEFT(INDIRECT("$F"&amp;$S3192),3))="RCS","GRS_RCS_RM",IF(INDIRECT("$F"&amp;$S3192)="OCS (No Label)","OCS_Conversion_RM",IF(LEFT(INDIRECT("$F"&amp;$S3192),3)="OCS","OCS_RM",IF(RIGHT(INDIRECT("$F"&amp;$S3192),10)="conversion","GOTS_RM_conversion",IF((LEFT(INDIRECT("$F"&amp;$S3192),4))="GOTS","GOTS_RM","Responsible_RM"))))))),"DELETERM")</f>
        <v>#VALUE!</v>
      </c>
      <c r="AF3192" t="e" cm="1">
        <f t="array" aca="1" ref="AF3192" ca="1">IF($S3192="","",INDIRECT("$Z"&amp;$S3192))</f>
        <v>#VALUE!</v>
      </c>
      <c r="AG3192" t="str">
        <f t="shared" si="996"/>
        <v/>
      </c>
      <c r="AH3192" t="str" cm="1">
        <f t="array" aca="1" ref="AH3192" ca="1">IFERROR(INDIRECT("$ag"&amp;S3192),"")</f>
        <v/>
      </c>
      <c r="AI3192" t="e" cm="1">
        <f t="array" aca="1" ref="AI3192" ca="1">INDIRECT("O"&amp;S3192)</f>
        <v>#VALUE!</v>
      </c>
      <c r="AJ3192" t="str">
        <f t="shared" si="997"/>
        <v/>
      </c>
    </row>
    <row r="3193" spans="1:36" ht="16.5" customHeight="1">
      <c r="A3193" s="130"/>
      <c r="B3193" s="136"/>
      <c r="C3193" s="137"/>
      <c r="D3193" s="146"/>
      <c r="E3193" s="146"/>
      <c r="F3193" s="137"/>
      <c r="G3193" s="147"/>
      <c r="H3193" s="147"/>
      <c r="I3193" s="147"/>
      <c r="J3193" s="147"/>
      <c r="K3193" s="38"/>
      <c r="L3193" s="144"/>
      <c r="M3193" s="144"/>
      <c r="N3193" s="61"/>
      <c r="O3193" s="314"/>
      <c r="Q3193" t="str">
        <f t="shared" si="992"/>
        <v/>
      </c>
      <c r="S3193" t="e">
        <f t="shared" ca="1" si="1001"/>
        <v>#VALUE!</v>
      </c>
      <c r="T3193" t="e">
        <f t="shared" ca="1" si="998"/>
        <v>#VALUE!</v>
      </c>
      <c r="U3193">
        <f t="shared" si="1002"/>
        <v>3120</v>
      </c>
      <c r="V3193">
        <v>260.83333333335401</v>
      </c>
      <c r="W3193">
        <f t="shared" si="1003"/>
        <v>260</v>
      </c>
      <c r="X3193" t="str" cm="1">
        <f t="array" aca="1" ref="X3193" ca="1">IFERROR(INDEX('PC&amp;PD'!$A$1:$AS$19,ROW('PC&amp;PD'!$A$19),MATCH(INDIRECT(T3193),'PC&amp;PD'!$A$1:$AS$1,0)),"")</f>
        <v/>
      </c>
      <c r="AA3193" t="str">
        <f t="shared" si="993"/>
        <v/>
      </c>
      <c r="AB3193" t="str">
        <f t="shared" si="994"/>
        <v/>
      </c>
      <c r="AC3193" t="e">
        <f t="shared" ca="1" si="995"/>
        <v>#VALUE!</v>
      </c>
      <c r="AD3193" t="str" cm="1">
        <f t="array" aca="1" ref="AD3193" ca="1">IFERROR(IF((LEFT(INDIRECT("$F"&amp;$S3193),4))="GOTS",IF($G3193="Organic","GOTS_Organic_raw",(IF($G3193="Responsible","GOTS_Responsible",(IF($G3193="No Attribute (Conventional)","GOTS_conventional",(IF($G3193="Recycled Pre/Post-Consumer","GOTS_pre_post",(IF($G3193="In-Conversion","GOTS_in_conversion",(IF($G3193="Sustainably Sourced","Sustainably_sourced",(IF($G3193="Recycled pre-consumer organic","GOTS_recycled_organic",""))))))))))))),IF($G3193="Organic","Organic",(IF($G3193="Responsible","Responsible",(IF($G3193="No Attribute (Conventional)","No_Attribute_Conventional",(IF($G3193="Recycled Pre/Post-Consumer","Recycled_Pre_Post_Consumer",(IF($G3193="In-Conversion","In_Conversion",(IF($G3193="Recycled Pre-Consumer","Recycled_Pre_Consumer",(IF($G3193="Recycled Post-Consumer","Recycled_Post_Consumer",(IF($G3193="Sustainably Sourced","Sustainably_sourced",(IF($G3193="Recycled pre-consumer organic","GOTS_recycled_organic","")))))))))))))))))),"")</f>
        <v/>
      </c>
      <c r="AE3193" t="e" cm="1">
        <f t="array" aca="1" ref="AE3193" ca="1">IF($I3193="",IF(INDIRECT("$F"&amp;$S3193)="","",IF(LEFT(INDIRECT("$F"&amp;$S3193),3)="GRS","GRS_RCS_RM",IF((LEFT(INDIRECT("$F"&amp;$S3193),3))="RCS","GRS_RCS_RM",IF(INDIRECT("$F"&amp;$S3193)="OCS (No Label)","OCS_Conversion_RM",IF(LEFT(INDIRECT("$F"&amp;$S3193),3)="OCS","OCS_RM",IF(RIGHT(INDIRECT("$F"&amp;$S3193),10)="conversion","GOTS_RM_conversion",IF((LEFT(INDIRECT("$F"&amp;$S3193),4))="GOTS","GOTS_RM","Responsible_RM"))))))),"DELETERM")</f>
        <v>#VALUE!</v>
      </c>
      <c r="AF3193" t="e" cm="1">
        <f t="array" aca="1" ref="AF3193" ca="1">IF($S3193="","",INDIRECT("$Z"&amp;$S3193))</f>
        <v>#VALUE!</v>
      </c>
      <c r="AG3193" t="str">
        <f t="shared" si="996"/>
        <v/>
      </c>
      <c r="AH3193" t="str" cm="1">
        <f t="array" aca="1" ref="AH3193" ca="1">IFERROR(INDIRECT("$ag"&amp;S3193),"")</f>
        <v/>
      </c>
      <c r="AI3193" t="e" cm="1">
        <f t="array" aca="1" ref="AI3193" ca="1">INDIRECT("O"&amp;S3193)</f>
        <v>#VALUE!</v>
      </c>
      <c r="AJ3193" t="str">
        <f t="shared" si="997"/>
        <v/>
      </c>
    </row>
    <row r="3194" spans="1:36" ht="16.5" customHeight="1" thickBot="1">
      <c r="A3194" s="131"/>
      <c r="B3194" s="138"/>
      <c r="C3194" s="139"/>
      <c r="D3194" s="148"/>
      <c r="E3194" s="148"/>
      <c r="F3194" s="139"/>
      <c r="G3194" s="149"/>
      <c r="H3194" s="149"/>
      <c r="I3194" s="149"/>
      <c r="J3194" s="149"/>
      <c r="K3194" s="39"/>
      <c r="L3194" s="145"/>
      <c r="M3194" s="145"/>
      <c r="N3194" s="62"/>
      <c r="O3194" s="315"/>
      <c r="Q3194" t="str">
        <f t="shared" si="992"/>
        <v/>
      </c>
      <c r="S3194" t="e">
        <f t="shared" ca="1" si="1001"/>
        <v>#VALUE!</v>
      </c>
      <c r="T3194" t="e">
        <f t="shared" ca="1" si="998"/>
        <v>#VALUE!</v>
      </c>
      <c r="U3194">
        <f t="shared" si="1002"/>
        <v>3120</v>
      </c>
      <c r="V3194">
        <v>260.91666666668698</v>
      </c>
      <c r="W3194">
        <f t="shared" si="1003"/>
        <v>260</v>
      </c>
      <c r="X3194" t="str" cm="1">
        <f t="array" aca="1" ref="X3194" ca="1">IFERROR(INDEX('PC&amp;PD'!$A$1:$AS$19,ROW('PC&amp;PD'!$A$19),MATCH(INDIRECT(T3194),'PC&amp;PD'!$A$1:$AS$1,0)),"")</f>
        <v/>
      </c>
      <c r="AA3194" t="str">
        <f t="shared" si="993"/>
        <v/>
      </c>
      <c r="AB3194" t="str">
        <f t="shared" si="994"/>
        <v/>
      </c>
      <c r="AC3194" t="e">
        <f t="shared" ca="1" si="995"/>
        <v>#VALUE!</v>
      </c>
      <c r="AD3194" t="str" cm="1">
        <f t="array" aca="1" ref="AD3194" ca="1">IFERROR(IF((LEFT(INDIRECT("$F"&amp;$S3194),4))="GOTS",IF($G3194="Organic","GOTS_Organic_raw",(IF($G3194="Responsible","GOTS_Responsible",(IF($G3194="No Attribute (Conventional)","GOTS_conventional",(IF($G3194="Recycled Pre/Post-Consumer","GOTS_pre_post",(IF($G3194="In-Conversion","GOTS_in_conversion",(IF($G3194="Sustainably Sourced","Sustainably_sourced",(IF($G3194="Recycled pre-consumer organic","GOTS_recycled_organic",""))))))))))))),IF($G3194="Organic","Organic",(IF($G3194="Responsible","Responsible",(IF($G3194="No Attribute (Conventional)","No_Attribute_Conventional",(IF($G3194="Recycled Pre/Post-Consumer","Recycled_Pre_Post_Consumer",(IF($G3194="In-Conversion","In_Conversion",(IF($G3194="Recycled Pre-Consumer","Recycled_Pre_Consumer",(IF($G3194="Recycled Post-Consumer","Recycled_Post_Consumer",(IF($G3194="Sustainably Sourced","Sustainably_sourced",(IF($G3194="Recycled pre-consumer organic","GOTS_recycled_organic","")))))))))))))))))),"")</f>
        <v/>
      </c>
      <c r="AE3194" t="e" cm="1">
        <f t="array" aca="1" ref="AE3194" ca="1">IF($I3194="",IF(INDIRECT("$F"&amp;$S3194)="","",IF(LEFT(INDIRECT("$F"&amp;$S3194),3)="GRS","GRS_RCS_RM",IF((LEFT(INDIRECT("$F"&amp;$S3194),3))="RCS","GRS_RCS_RM",IF(INDIRECT("$F"&amp;$S3194)="OCS (No Label)","OCS_Conversion_RM",IF(LEFT(INDIRECT("$F"&amp;$S3194),3)="OCS","OCS_RM",IF(RIGHT(INDIRECT("$F"&amp;$S3194),10)="conversion","GOTS_RM_conversion",IF((LEFT(INDIRECT("$F"&amp;$S3194),4))="GOTS","GOTS_RM","Responsible_RM"))))))),"DELETERM")</f>
        <v>#VALUE!</v>
      </c>
      <c r="AF3194" t="e" cm="1">
        <f t="array" aca="1" ref="AF3194" ca="1">IF($S3194="","",INDIRECT("$Z"&amp;$S3194))</f>
        <v>#VALUE!</v>
      </c>
      <c r="AG3194" t="str">
        <f t="shared" si="996"/>
        <v/>
      </c>
      <c r="AH3194" t="str" cm="1">
        <f t="array" aca="1" ref="AH3194" ca="1">IFERROR(INDIRECT("$ag"&amp;S3194),"")</f>
        <v/>
      </c>
      <c r="AI3194" t="e" cm="1">
        <f t="array" aca="1" ref="AI3194" ca="1">INDIRECT("O"&amp;S3194)</f>
        <v>#VALUE!</v>
      </c>
      <c r="AJ3194" t="str">
        <f t="shared" si="997"/>
        <v/>
      </c>
    </row>
    <row r="3195" spans="1:36" ht="16.5" customHeight="1">
      <c r="A3195" s="128" t="str">
        <f>IF(B3195="","",COUNTA($B$63:$B3195))</f>
        <v/>
      </c>
      <c r="B3195" s="132"/>
      <c r="C3195" s="133"/>
      <c r="D3195" s="140"/>
      <c r="E3195" s="140"/>
      <c r="F3195" s="133"/>
      <c r="G3195" s="141"/>
      <c r="H3195" s="141"/>
      <c r="I3195" s="141"/>
      <c r="J3195" s="141"/>
      <c r="K3195" s="37"/>
      <c r="L3195" s="142" t="str">
        <f>IF(R3195="","",LEFT(R3195,LEN(R3195)-2))</f>
        <v/>
      </c>
      <c r="M3195" s="142"/>
      <c r="N3195" s="60"/>
      <c r="O3195" s="313"/>
      <c r="Q3195" t="str">
        <f t="shared" si="992"/>
        <v/>
      </c>
      <c r="R3195" t="str">
        <f t="shared" ref="R3195" si="1010">CONCATENATE($Q3195,Q3196,Q3197,Q3198,Q3199,Q3200,$Q3201,$Q3202,$Q3203,$Q3204,$Q3205,$Q3206)</f>
        <v/>
      </c>
      <c r="S3195" t="e">
        <f t="shared" ca="1" si="1001"/>
        <v>#VALUE!</v>
      </c>
      <c r="T3195" t="e">
        <f t="shared" ca="1" si="998"/>
        <v>#VALUE!</v>
      </c>
      <c r="U3195">
        <f t="shared" si="1002"/>
        <v>3132</v>
      </c>
      <c r="V3195">
        <v>261.00000000002098</v>
      </c>
      <c r="W3195">
        <f t="shared" si="1003"/>
        <v>261</v>
      </c>
      <c r="X3195" t="str" cm="1">
        <f t="array" aca="1" ref="X3195" ca="1">IFERROR(INDEX('PC&amp;PD'!$A$1:$AS$19,ROW('PC&amp;PD'!$A$19),MATCH(INDIRECT(T3195),'PC&amp;PD'!$A$1:$AS$1,0)),"")</f>
        <v/>
      </c>
      <c r="Z3195" t="str">
        <f t="shared" ref="Z3195" si="1011">IFERROR(IF($F3195="OCS 100","OCS (OCS 100)",IF($F3195="OCS Blended","OCS (OCS Blended)",IF($F3195="OCS (No Label)","OCS (No Label)",IF($F3195="RCS 100","RCS (RCS 100)",IF($F3195="RCS Blended","RCS (RCS Blended)",IF($F3195="GRS","GRS (GRS)",IF($F3195="GRS (No Label)", "GRS (No Label)",IF($F3195="RDS","RDS (RDS)",IF($F3195="RWS","RWS (RWS)",IF($F3195="RAS","RAS (RAS)",IF($F3195="RMS","RMS (RMS)",IF($F3195="GOTS Organic","GOTS (Organic)",IF($F3195="GOTS Made with organic","GOTS (Made with Organic)",IF($F3195="GOTS Organic - in conversion","GOTS (Organic - In Conversion)",IF($F3195="GOTS Made with organic - in conversion","GOTS (Made with Organic - In Conversion)",""))))))))))))))),"")</f>
        <v/>
      </c>
      <c r="AA3195" t="str">
        <f t="shared" si="993"/>
        <v/>
      </c>
      <c r="AB3195" t="str">
        <f t="shared" si="994"/>
        <v/>
      </c>
      <c r="AC3195" t="e">
        <f t="shared" ca="1" si="995"/>
        <v>#VALUE!</v>
      </c>
      <c r="AD3195" t="str" cm="1">
        <f t="array" aca="1" ref="AD3195" ca="1">IFERROR(IF((LEFT(INDIRECT("$F"&amp;$S3195),4))="GOTS",IF($G3195="Organic","GOTS_Organic_raw",(IF($G3195="Responsible","GOTS_Responsible",(IF($G3195="No Attribute (Conventional)","GOTS_conventional",(IF($G3195="Recycled Pre/Post-Consumer","GOTS_pre_post",(IF($G3195="In-Conversion","GOTS_in_conversion",(IF($G3195="Sustainably Sourced","Sustainably_sourced",(IF($G3195="Recycled pre-consumer organic","GOTS_recycled_organic",""))))))))))))),IF($G3195="Organic","Organic",(IF($G3195="Responsible","Responsible",(IF($G3195="No Attribute (Conventional)","No_Attribute_Conventional",(IF($G3195="Recycled Pre/Post-Consumer","Recycled_Pre_Post_Consumer",(IF($G3195="In-Conversion","In_Conversion",(IF($G3195="Recycled Pre-Consumer","Recycled_Pre_Consumer",(IF($G3195="Recycled Post-Consumer","Recycled_Post_Consumer",(IF($G3195="Sustainably Sourced","Sustainably_sourced",(IF($G3195="Recycled pre-consumer organic","GOTS_recycled_organic","")))))))))))))))))),"")</f>
        <v/>
      </c>
      <c r="AE3195" t="e" cm="1">
        <f t="array" aca="1" ref="AE3195" ca="1">IF($I3195="",IF(INDIRECT("$F"&amp;$S3195)="","",IF(LEFT(INDIRECT("$F"&amp;$S3195),3)="GRS","GRS_RCS_RM",IF((LEFT(INDIRECT("$F"&amp;$S3195),3))="RCS","GRS_RCS_RM",IF(INDIRECT("$F"&amp;$S3195)="OCS (No Label)","OCS_Conversion_RM",IF(LEFT(INDIRECT("$F"&amp;$S3195),3)="OCS","OCS_RM",IF(RIGHT(INDIRECT("$F"&amp;$S3195),10)="conversion","GOTS_RM_conversion",IF((LEFT(INDIRECT("$F"&amp;$S3195),4))="GOTS","GOTS_RM","Responsible_RM"))))))),"DELETERM")</f>
        <v>#VALUE!</v>
      </c>
      <c r="AF3195" t="e" cm="1">
        <f t="array" aca="1" ref="AF3195" ca="1">IF($S3195="","",INDIRECT("$Z"&amp;$S3195))</f>
        <v>#VALUE!</v>
      </c>
      <c r="AG3195" t="str">
        <f t="shared" si="996"/>
        <v/>
      </c>
      <c r="AH3195" t="str" cm="1">
        <f t="array" aca="1" ref="AH3195" ca="1">IFERROR(INDIRECT("$ag"&amp;S3195),"")</f>
        <v/>
      </c>
      <c r="AI3195" t="e" cm="1">
        <f t="array" aca="1" ref="AI3195" ca="1">INDIRECT("O"&amp;S3195)</f>
        <v>#VALUE!</v>
      </c>
      <c r="AJ3195" t="str">
        <f t="shared" si="997"/>
        <v/>
      </c>
    </row>
    <row r="3196" spans="1:36" ht="16.5" customHeight="1">
      <c r="A3196" s="129"/>
      <c r="B3196" s="134"/>
      <c r="C3196" s="135"/>
      <c r="D3196" s="146"/>
      <c r="E3196" s="146"/>
      <c r="F3196" s="135"/>
      <c r="G3196" s="147"/>
      <c r="H3196" s="147"/>
      <c r="I3196" s="147"/>
      <c r="J3196" s="147"/>
      <c r="K3196" s="38"/>
      <c r="L3196" s="143"/>
      <c r="M3196" s="143"/>
      <c r="N3196" s="61"/>
      <c r="O3196" s="314"/>
      <c r="Q3196" t="str">
        <f t="shared" si="992"/>
        <v/>
      </c>
      <c r="S3196" t="e">
        <f t="shared" ca="1" si="1001"/>
        <v>#VALUE!</v>
      </c>
      <c r="T3196" t="e">
        <f t="shared" ca="1" si="998"/>
        <v>#VALUE!</v>
      </c>
      <c r="U3196">
        <f t="shared" si="1002"/>
        <v>3132</v>
      </c>
      <c r="V3196">
        <v>261.08333333335401</v>
      </c>
      <c r="W3196">
        <f t="shared" si="1003"/>
        <v>261</v>
      </c>
      <c r="X3196" t="str" cm="1">
        <f t="array" aca="1" ref="X3196" ca="1">IFERROR(INDEX('PC&amp;PD'!$A$1:$AS$19,ROW('PC&amp;PD'!$A$19),MATCH(INDIRECT(T3196),'PC&amp;PD'!$A$1:$AS$1,0)),"")</f>
        <v/>
      </c>
      <c r="AA3196" t="str">
        <f t="shared" si="993"/>
        <v/>
      </c>
      <c r="AB3196" t="str">
        <f t="shared" si="994"/>
        <v/>
      </c>
      <c r="AC3196" t="e">
        <f t="shared" ca="1" si="995"/>
        <v>#VALUE!</v>
      </c>
      <c r="AD3196" t="str" cm="1">
        <f t="array" aca="1" ref="AD3196" ca="1">IFERROR(IF((LEFT(INDIRECT("$F"&amp;$S3196),4))="GOTS",IF($G3196="Organic","GOTS_Organic_raw",(IF($G3196="Responsible","GOTS_Responsible",(IF($G3196="No Attribute (Conventional)","GOTS_conventional",(IF($G3196="Recycled Pre/Post-Consumer","GOTS_pre_post",(IF($G3196="In-Conversion","GOTS_in_conversion",(IF($G3196="Sustainably Sourced","Sustainably_sourced",(IF($G3196="Recycled pre-consumer organic","GOTS_recycled_organic",""))))))))))))),IF($G3196="Organic","Organic",(IF($G3196="Responsible","Responsible",(IF($G3196="No Attribute (Conventional)","No_Attribute_Conventional",(IF($G3196="Recycled Pre/Post-Consumer","Recycled_Pre_Post_Consumer",(IF($G3196="In-Conversion","In_Conversion",(IF($G3196="Recycled Pre-Consumer","Recycled_Pre_Consumer",(IF($G3196="Recycled Post-Consumer","Recycled_Post_Consumer",(IF($G3196="Sustainably Sourced","Sustainably_sourced",(IF($G3196="Recycled pre-consumer organic","GOTS_recycled_organic","")))))))))))))))))),"")</f>
        <v/>
      </c>
      <c r="AE3196" t="e" cm="1">
        <f t="array" aca="1" ref="AE3196" ca="1">IF($I3196="",IF(INDIRECT("$F"&amp;$S3196)="","",IF(LEFT(INDIRECT("$F"&amp;$S3196),3)="GRS","GRS_RCS_RM",IF((LEFT(INDIRECT("$F"&amp;$S3196),3))="RCS","GRS_RCS_RM",IF(INDIRECT("$F"&amp;$S3196)="OCS (No Label)","OCS_Conversion_RM",IF(LEFT(INDIRECT("$F"&amp;$S3196),3)="OCS","OCS_RM",IF(RIGHT(INDIRECT("$F"&amp;$S3196),10)="conversion","GOTS_RM_conversion",IF((LEFT(INDIRECT("$F"&amp;$S3196),4))="GOTS","GOTS_RM","Responsible_RM"))))))),"DELETERM")</f>
        <v>#VALUE!</v>
      </c>
      <c r="AF3196" t="e" cm="1">
        <f t="array" aca="1" ref="AF3196" ca="1">IF($S3196="","",INDIRECT("$Z"&amp;$S3196))</f>
        <v>#VALUE!</v>
      </c>
      <c r="AG3196" t="str">
        <f t="shared" si="996"/>
        <v/>
      </c>
      <c r="AH3196" t="str" cm="1">
        <f t="array" aca="1" ref="AH3196" ca="1">IFERROR(INDIRECT("$ag"&amp;S3196),"")</f>
        <v/>
      </c>
      <c r="AI3196" t="e" cm="1">
        <f t="array" aca="1" ref="AI3196" ca="1">INDIRECT("O"&amp;S3196)</f>
        <v>#VALUE!</v>
      </c>
      <c r="AJ3196" t="str">
        <f t="shared" si="997"/>
        <v/>
      </c>
    </row>
    <row r="3197" spans="1:36" ht="16.5" customHeight="1">
      <c r="A3197" s="129"/>
      <c r="B3197" s="134"/>
      <c r="C3197" s="135"/>
      <c r="D3197" s="146"/>
      <c r="E3197" s="146"/>
      <c r="F3197" s="135"/>
      <c r="G3197" s="147"/>
      <c r="H3197" s="147"/>
      <c r="I3197" s="147"/>
      <c r="J3197" s="147"/>
      <c r="K3197" s="38"/>
      <c r="L3197" s="143"/>
      <c r="M3197" s="143"/>
      <c r="N3197" s="61"/>
      <c r="O3197" s="314"/>
      <c r="Q3197" t="str">
        <f t="shared" si="992"/>
        <v/>
      </c>
      <c r="S3197" t="e">
        <f t="shared" ca="1" si="1001"/>
        <v>#VALUE!</v>
      </c>
      <c r="T3197" t="e">
        <f t="shared" ca="1" si="998"/>
        <v>#VALUE!</v>
      </c>
      <c r="U3197">
        <f t="shared" si="1002"/>
        <v>3132</v>
      </c>
      <c r="V3197">
        <v>261.16666666668698</v>
      </c>
      <c r="W3197">
        <f t="shared" si="1003"/>
        <v>261</v>
      </c>
      <c r="X3197" t="str" cm="1">
        <f t="array" aca="1" ref="X3197" ca="1">IFERROR(INDEX('PC&amp;PD'!$A$1:$AS$19,ROW('PC&amp;PD'!$A$19),MATCH(INDIRECT(T3197),'PC&amp;PD'!$A$1:$AS$1,0)),"")</f>
        <v/>
      </c>
      <c r="AA3197" t="str">
        <f t="shared" si="993"/>
        <v/>
      </c>
      <c r="AB3197" t="str">
        <f t="shared" si="994"/>
        <v/>
      </c>
      <c r="AC3197" t="e">
        <f t="shared" ca="1" si="995"/>
        <v>#VALUE!</v>
      </c>
      <c r="AD3197" t="str" cm="1">
        <f t="array" aca="1" ref="AD3197" ca="1">IFERROR(IF((LEFT(INDIRECT("$F"&amp;$S3197),4))="GOTS",IF($G3197="Organic","GOTS_Organic_raw",(IF($G3197="Responsible","GOTS_Responsible",(IF($G3197="No Attribute (Conventional)","GOTS_conventional",(IF($G3197="Recycled Pre/Post-Consumer","GOTS_pre_post",(IF($G3197="In-Conversion","GOTS_in_conversion",(IF($G3197="Sustainably Sourced","Sustainably_sourced",(IF($G3197="Recycled pre-consumer organic","GOTS_recycled_organic",""))))))))))))),IF($G3197="Organic","Organic",(IF($G3197="Responsible","Responsible",(IF($G3197="No Attribute (Conventional)","No_Attribute_Conventional",(IF($G3197="Recycled Pre/Post-Consumer","Recycled_Pre_Post_Consumer",(IF($G3197="In-Conversion","In_Conversion",(IF($G3197="Recycled Pre-Consumer","Recycled_Pre_Consumer",(IF($G3197="Recycled Post-Consumer","Recycled_Post_Consumer",(IF($G3197="Sustainably Sourced","Sustainably_sourced",(IF($G3197="Recycled pre-consumer organic","GOTS_recycled_organic","")))))))))))))))))),"")</f>
        <v/>
      </c>
      <c r="AE3197" t="e" cm="1">
        <f t="array" aca="1" ref="AE3197" ca="1">IF($I3197="",IF(INDIRECT("$F"&amp;$S3197)="","",IF(LEFT(INDIRECT("$F"&amp;$S3197),3)="GRS","GRS_RCS_RM",IF((LEFT(INDIRECT("$F"&amp;$S3197),3))="RCS","GRS_RCS_RM",IF(INDIRECT("$F"&amp;$S3197)="OCS (No Label)","OCS_Conversion_RM",IF(LEFT(INDIRECT("$F"&amp;$S3197),3)="OCS","OCS_RM",IF(RIGHT(INDIRECT("$F"&amp;$S3197),10)="conversion","GOTS_RM_conversion",IF((LEFT(INDIRECT("$F"&amp;$S3197),4))="GOTS","GOTS_RM","Responsible_RM"))))))),"DELETERM")</f>
        <v>#VALUE!</v>
      </c>
      <c r="AF3197" t="e" cm="1">
        <f t="array" aca="1" ref="AF3197" ca="1">IF($S3197="","",INDIRECT("$Z"&amp;$S3197))</f>
        <v>#VALUE!</v>
      </c>
      <c r="AG3197" t="str">
        <f t="shared" si="996"/>
        <v/>
      </c>
      <c r="AH3197" t="str" cm="1">
        <f t="array" aca="1" ref="AH3197" ca="1">IFERROR(INDIRECT("$ag"&amp;S3197),"")</f>
        <v/>
      </c>
      <c r="AI3197" t="e" cm="1">
        <f t="array" aca="1" ref="AI3197" ca="1">INDIRECT("O"&amp;S3197)</f>
        <v>#VALUE!</v>
      </c>
      <c r="AJ3197" t="str">
        <f t="shared" si="997"/>
        <v/>
      </c>
    </row>
    <row r="3198" spans="1:36" ht="16.5" customHeight="1">
      <c r="A3198" s="129"/>
      <c r="B3198" s="134"/>
      <c r="C3198" s="135"/>
      <c r="D3198" s="146"/>
      <c r="E3198" s="146"/>
      <c r="F3198" s="135"/>
      <c r="G3198" s="147"/>
      <c r="H3198" s="147"/>
      <c r="I3198" s="147"/>
      <c r="J3198" s="147"/>
      <c r="K3198" s="38"/>
      <c r="L3198" s="143"/>
      <c r="M3198" s="143"/>
      <c r="N3198" s="61"/>
      <c r="O3198" s="314"/>
      <c r="Q3198" t="str">
        <f t="shared" si="992"/>
        <v/>
      </c>
      <c r="S3198" t="e">
        <f t="shared" ca="1" si="1001"/>
        <v>#VALUE!</v>
      </c>
      <c r="T3198" t="e">
        <f t="shared" ca="1" si="998"/>
        <v>#VALUE!</v>
      </c>
      <c r="U3198">
        <f t="shared" si="1002"/>
        <v>3132</v>
      </c>
      <c r="V3198">
        <v>261.25000000002098</v>
      </c>
      <c r="W3198">
        <f t="shared" si="1003"/>
        <v>261</v>
      </c>
      <c r="X3198" t="str" cm="1">
        <f t="array" aca="1" ref="X3198" ca="1">IFERROR(INDEX('PC&amp;PD'!$A$1:$AS$19,ROW('PC&amp;PD'!$A$19),MATCH(INDIRECT(T3198),'PC&amp;PD'!$A$1:$AS$1,0)),"")</f>
        <v/>
      </c>
      <c r="AA3198" t="str">
        <f t="shared" si="993"/>
        <v/>
      </c>
      <c r="AB3198" t="str">
        <f t="shared" si="994"/>
        <v/>
      </c>
      <c r="AC3198" t="e">
        <f t="shared" ca="1" si="995"/>
        <v>#VALUE!</v>
      </c>
      <c r="AD3198" t="str" cm="1">
        <f t="array" aca="1" ref="AD3198" ca="1">IFERROR(IF((LEFT(INDIRECT("$F"&amp;$S3198),4))="GOTS",IF($G3198="Organic","GOTS_Organic_raw",(IF($G3198="Responsible","GOTS_Responsible",(IF($G3198="No Attribute (Conventional)","GOTS_conventional",(IF($G3198="Recycled Pre/Post-Consumer","GOTS_pre_post",(IF($G3198="In-Conversion","GOTS_in_conversion",(IF($G3198="Sustainably Sourced","Sustainably_sourced",(IF($G3198="Recycled pre-consumer organic","GOTS_recycled_organic",""))))))))))))),IF($G3198="Organic","Organic",(IF($G3198="Responsible","Responsible",(IF($G3198="No Attribute (Conventional)","No_Attribute_Conventional",(IF($G3198="Recycled Pre/Post-Consumer","Recycled_Pre_Post_Consumer",(IF($G3198="In-Conversion","In_Conversion",(IF($G3198="Recycled Pre-Consumer","Recycled_Pre_Consumer",(IF($G3198="Recycled Post-Consumer","Recycled_Post_Consumer",(IF($G3198="Sustainably Sourced","Sustainably_sourced",(IF($G3198="Recycled pre-consumer organic","GOTS_recycled_organic","")))))))))))))))))),"")</f>
        <v/>
      </c>
      <c r="AE3198" t="e" cm="1">
        <f t="array" aca="1" ref="AE3198" ca="1">IF($I3198="",IF(INDIRECT("$F"&amp;$S3198)="","",IF(LEFT(INDIRECT("$F"&amp;$S3198),3)="GRS","GRS_RCS_RM",IF((LEFT(INDIRECT("$F"&amp;$S3198),3))="RCS","GRS_RCS_RM",IF(INDIRECT("$F"&amp;$S3198)="OCS (No Label)","OCS_Conversion_RM",IF(LEFT(INDIRECT("$F"&amp;$S3198),3)="OCS","OCS_RM",IF(RIGHT(INDIRECT("$F"&amp;$S3198),10)="conversion","GOTS_RM_conversion",IF((LEFT(INDIRECT("$F"&amp;$S3198),4))="GOTS","GOTS_RM","Responsible_RM"))))))),"DELETERM")</f>
        <v>#VALUE!</v>
      </c>
      <c r="AF3198" t="e" cm="1">
        <f t="array" aca="1" ref="AF3198" ca="1">IF($S3198="","",INDIRECT("$Z"&amp;$S3198))</f>
        <v>#VALUE!</v>
      </c>
      <c r="AG3198" t="str">
        <f t="shared" si="996"/>
        <v/>
      </c>
      <c r="AH3198" t="str" cm="1">
        <f t="array" aca="1" ref="AH3198" ca="1">IFERROR(INDIRECT("$ag"&amp;S3198),"")</f>
        <v/>
      </c>
      <c r="AI3198" t="e" cm="1">
        <f t="array" aca="1" ref="AI3198" ca="1">INDIRECT("O"&amp;S3198)</f>
        <v>#VALUE!</v>
      </c>
      <c r="AJ3198" t="str">
        <f t="shared" si="997"/>
        <v/>
      </c>
    </row>
    <row r="3199" spans="1:36" ht="16.5" customHeight="1">
      <c r="A3199" s="129"/>
      <c r="B3199" s="134"/>
      <c r="C3199" s="135"/>
      <c r="D3199" s="146"/>
      <c r="E3199" s="146"/>
      <c r="F3199" s="135"/>
      <c r="G3199" s="147"/>
      <c r="H3199" s="147"/>
      <c r="I3199" s="147"/>
      <c r="J3199" s="147"/>
      <c r="K3199" s="38"/>
      <c r="L3199" s="143"/>
      <c r="M3199" s="143"/>
      <c r="N3199" s="61"/>
      <c r="O3199" s="314"/>
      <c r="Q3199" t="str">
        <f t="shared" si="992"/>
        <v/>
      </c>
      <c r="S3199" t="e">
        <f t="shared" ca="1" si="1001"/>
        <v>#VALUE!</v>
      </c>
      <c r="T3199" t="e">
        <f t="shared" ca="1" si="998"/>
        <v>#VALUE!</v>
      </c>
      <c r="U3199">
        <f t="shared" si="1002"/>
        <v>3132</v>
      </c>
      <c r="V3199">
        <v>261.33333333335401</v>
      </c>
      <c r="W3199">
        <f t="shared" si="1003"/>
        <v>261</v>
      </c>
      <c r="X3199" t="str" cm="1">
        <f t="array" aca="1" ref="X3199" ca="1">IFERROR(INDEX('PC&amp;PD'!$A$1:$AS$19,ROW('PC&amp;PD'!$A$19),MATCH(INDIRECT(T3199),'PC&amp;PD'!$A$1:$AS$1,0)),"")</f>
        <v/>
      </c>
      <c r="AA3199" t="str">
        <f t="shared" si="993"/>
        <v/>
      </c>
      <c r="AB3199" t="str">
        <f t="shared" si="994"/>
        <v/>
      </c>
      <c r="AC3199" t="e">
        <f t="shared" ca="1" si="995"/>
        <v>#VALUE!</v>
      </c>
      <c r="AD3199" t="str" cm="1">
        <f t="array" aca="1" ref="AD3199" ca="1">IFERROR(IF((LEFT(INDIRECT("$F"&amp;$S3199),4))="GOTS",IF($G3199="Organic","GOTS_Organic_raw",(IF($G3199="Responsible","GOTS_Responsible",(IF($G3199="No Attribute (Conventional)","GOTS_conventional",(IF($G3199="Recycled Pre/Post-Consumer","GOTS_pre_post",(IF($G3199="In-Conversion","GOTS_in_conversion",(IF($G3199="Sustainably Sourced","Sustainably_sourced",(IF($G3199="Recycled pre-consumer organic","GOTS_recycled_organic",""))))))))))))),IF($G3199="Organic","Organic",(IF($G3199="Responsible","Responsible",(IF($G3199="No Attribute (Conventional)","No_Attribute_Conventional",(IF($G3199="Recycled Pre/Post-Consumer","Recycled_Pre_Post_Consumer",(IF($G3199="In-Conversion","In_Conversion",(IF($G3199="Recycled Pre-Consumer","Recycled_Pre_Consumer",(IF($G3199="Recycled Post-Consumer","Recycled_Post_Consumer",(IF($G3199="Sustainably Sourced","Sustainably_sourced",(IF($G3199="Recycled pre-consumer organic","GOTS_recycled_organic","")))))))))))))))))),"")</f>
        <v/>
      </c>
      <c r="AE3199" t="e" cm="1">
        <f t="array" aca="1" ref="AE3199" ca="1">IF($I3199="",IF(INDIRECT("$F"&amp;$S3199)="","",IF(LEFT(INDIRECT("$F"&amp;$S3199),3)="GRS","GRS_RCS_RM",IF((LEFT(INDIRECT("$F"&amp;$S3199),3))="RCS","GRS_RCS_RM",IF(INDIRECT("$F"&amp;$S3199)="OCS (No Label)","OCS_Conversion_RM",IF(LEFT(INDIRECT("$F"&amp;$S3199),3)="OCS","OCS_RM",IF(RIGHT(INDIRECT("$F"&amp;$S3199),10)="conversion","GOTS_RM_conversion",IF((LEFT(INDIRECT("$F"&amp;$S3199),4))="GOTS","GOTS_RM","Responsible_RM"))))))),"DELETERM")</f>
        <v>#VALUE!</v>
      </c>
      <c r="AF3199" t="e" cm="1">
        <f t="array" aca="1" ref="AF3199" ca="1">IF($S3199="","",INDIRECT("$Z"&amp;$S3199))</f>
        <v>#VALUE!</v>
      </c>
      <c r="AG3199" t="str">
        <f t="shared" si="996"/>
        <v/>
      </c>
      <c r="AH3199" t="str" cm="1">
        <f t="array" aca="1" ref="AH3199" ca="1">IFERROR(INDIRECT("$ag"&amp;S3199),"")</f>
        <v/>
      </c>
      <c r="AI3199" t="e" cm="1">
        <f t="array" aca="1" ref="AI3199" ca="1">INDIRECT("O"&amp;S3199)</f>
        <v>#VALUE!</v>
      </c>
      <c r="AJ3199" t="str">
        <f t="shared" si="997"/>
        <v/>
      </c>
    </row>
    <row r="3200" spans="1:36" ht="16.5" customHeight="1">
      <c r="A3200" s="129"/>
      <c r="B3200" s="134"/>
      <c r="C3200" s="135"/>
      <c r="D3200" s="146"/>
      <c r="E3200" s="146"/>
      <c r="F3200" s="135"/>
      <c r="G3200" s="147"/>
      <c r="H3200" s="147"/>
      <c r="I3200" s="147"/>
      <c r="J3200" s="147"/>
      <c r="K3200" s="38"/>
      <c r="L3200" s="143"/>
      <c r="M3200" s="143"/>
      <c r="N3200" s="61"/>
      <c r="O3200" s="314"/>
      <c r="Q3200" t="str">
        <f t="shared" ref="Q3200:Q3263" si="1012">IF(G3200="No Attribute (Conventional)",IF(OR($G3200="",$I3200="",$K3200=""),"",CONCATENATE($K3200," ",$AA3200," ",$I3200," + ")),IF(OR($G3200="",$I3200="",$K3200=""),"",CONCATENATE($K3200," ",$G3200," ",$I3200," + ")))</f>
        <v/>
      </c>
      <c r="S3200" t="e">
        <f t="shared" ca="1" si="1001"/>
        <v>#VALUE!</v>
      </c>
      <c r="T3200" t="e">
        <f t="shared" ca="1" si="998"/>
        <v>#VALUE!</v>
      </c>
      <c r="U3200">
        <f t="shared" si="1002"/>
        <v>3132</v>
      </c>
      <c r="V3200">
        <v>261.41666666668698</v>
      </c>
      <c r="W3200">
        <f t="shared" si="1003"/>
        <v>261</v>
      </c>
      <c r="X3200" t="str" cm="1">
        <f t="array" aca="1" ref="X3200" ca="1">IFERROR(INDEX('PC&amp;PD'!$A$1:$AS$19,ROW('PC&amp;PD'!$A$19),MATCH(INDIRECT(T3200),'PC&amp;PD'!$A$1:$AS$1,0)),"")</f>
        <v/>
      </c>
      <c r="AA3200" t="str">
        <f t="shared" ref="AA3200:AA3263" si="1013">IFERROR(IF(G3200="","",IF(G3200="No Attribute (Conventional)","",G3200)),"")</f>
        <v/>
      </c>
      <c r="AB3200" t="str">
        <f t="shared" ref="AB3200:AB3263" si="1014">IFERROR(IF($F3200="OCS 100", "OCS_100",IF($F3200="OCS Blended", "OCS_Blended",IF($F3200="OCS (No Label)", "OCS_No_Label",IF($F3200="RCS 100", "RCS_100",IF($F3200="RCS Blended","RCS_Blended",IF($F3200="GRS","GRS",IF($F3200="GRS (No Label)", "GRS_No_Label",IF($F3200="RDS","RDS",IF($F3200="RWS","RWS",IF($F3200="RMS","RMS",IF($F3200="GOTS Organic","GOTS_Organic",IF($F3200="GOTS Made with organic","GOTS_Made_with_organic",IF($F3200="GOTS Organic - in conversion","GOTS_Organic_in_Conversion",IF($F3200="GOTS Made with organic - in conversion","GOTS_Made_with_Organic_in_Conversion",IF($F3200="RAS","RAS",IF($F3200="Rcs (No Label)","RCS_No_Label",IF($F3200="RWS (No Label)","RWS_No_Label",IF($F3200="RMS (No Label)","RMS_No_Label",IF($F3200="RAS (No Label)","RAS_No_Label",IF($F3200="RDS (No Label)","RDS_No_Label","")))))))))))))))))))),"")</f>
        <v/>
      </c>
      <c r="AC3200" t="e">
        <f t="shared" ref="AC3200:AC3263" ca="1" si="1015">"$AB"&amp;S3200</f>
        <v>#VALUE!</v>
      </c>
      <c r="AD3200" t="str" cm="1">
        <f t="array" aca="1" ref="AD3200" ca="1">IFERROR(IF((LEFT(INDIRECT("$F"&amp;$S3200),4))="GOTS",IF($G3200="Organic","GOTS_Organic_raw",(IF($G3200="Responsible","GOTS_Responsible",(IF($G3200="No Attribute (Conventional)","GOTS_conventional",(IF($G3200="Recycled Pre/Post-Consumer","GOTS_pre_post",(IF($G3200="In-Conversion","GOTS_in_conversion",(IF($G3200="Sustainably Sourced","Sustainably_sourced",(IF($G3200="Recycled pre-consumer organic","GOTS_recycled_organic",""))))))))))))),IF($G3200="Organic","Organic",(IF($G3200="Responsible","Responsible",(IF($G3200="No Attribute (Conventional)","No_Attribute_Conventional",(IF($G3200="Recycled Pre/Post-Consumer","Recycled_Pre_Post_Consumer",(IF($G3200="In-Conversion","In_Conversion",(IF($G3200="Recycled Pre-Consumer","Recycled_Pre_Consumer",(IF($G3200="Recycled Post-Consumer","Recycled_Post_Consumer",(IF($G3200="Sustainably Sourced","Sustainably_sourced",(IF($G3200="Recycled pre-consumer organic","GOTS_recycled_organic","")))))))))))))))))),"")</f>
        <v/>
      </c>
      <c r="AE3200" t="e" cm="1">
        <f t="array" aca="1" ref="AE3200" ca="1">IF($I3200="",IF(INDIRECT("$F"&amp;$S3200)="","",IF(LEFT(INDIRECT("$F"&amp;$S3200),3)="GRS","GRS_RCS_RM",IF((LEFT(INDIRECT("$F"&amp;$S3200),3))="RCS","GRS_RCS_RM",IF(INDIRECT("$F"&amp;$S3200)="OCS (No Label)","OCS_Conversion_RM",IF(LEFT(INDIRECT("$F"&amp;$S3200),3)="OCS","OCS_RM",IF(RIGHT(INDIRECT("$F"&amp;$S3200),10)="conversion","GOTS_RM_conversion",IF((LEFT(INDIRECT("$F"&amp;$S3200),4))="GOTS","GOTS_RM","Responsible_RM"))))))),"DELETERM")</f>
        <v>#VALUE!</v>
      </c>
      <c r="AF3200" t="e" cm="1">
        <f t="array" aca="1" ref="AF3200" ca="1">IF($S3200="","",INDIRECT("$Z"&amp;$S3200))</f>
        <v>#VALUE!</v>
      </c>
      <c r="AG3200" t="str">
        <f t="shared" ref="AG3200:AG3263" si="1016">IF(AND(AJ3200="",AJ3201="",AJ3202="",AJ3203="",AJ3204="",AJ3205="",AJ3206="",AJ3207="",AJ3208="",AJ3209="",AJ3210="",AJ3211=""),"",CONCATENATE(AJ3200, AJ3201, AJ3202, AJ3203,AJ3204, AJ3205, AJ3206, AJ3207, AJ3208, AJ3209, AJ3210,AJ3211))</f>
        <v/>
      </c>
      <c r="AH3200" t="str" cm="1">
        <f t="array" aca="1" ref="AH3200" ca="1">IFERROR(INDIRECT("$ag"&amp;S3200),"")</f>
        <v/>
      </c>
      <c r="AI3200" t="e" cm="1">
        <f t="array" aca="1" ref="AI3200" ca="1">INDIRECT("O"&amp;S3200)</f>
        <v>#VALUE!</v>
      </c>
      <c r="AJ3200" t="str">
        <f t="shared" ref="AJ3200:AJ3263" si="1017">IF(OR(Y3200="",Y3200=0),"",Y3200&amp;", ")</f>
        <v/>
      </c>
    </row>
    <row r="3201" spans="1:36" ht="16.5" customHeight="1">
      <c r="A3201" s="130"/>
      <c r="B3201" s="136"/>
      <c r="C3201" s="137"/>
      <c r="D3201" s="146"/>
      <c r="E3201" s="146"/>
      <c r="F3201" s="137"/>
      <c r="G3201" s="147"/>
      <c r="H3201" s="147"/>
      <c r="I3201" s="147"/>
      <c r="J3201" s="147"/>
      <c r="K3201" s="38"/>
      <c r="L3201" s="144"/>
      <c r="M3201" s="144"/>
      <c r="N3201" s="61"/>
      <c r="O3201" s="314"/>
      <c r="Q3201" t="str">
        <f t="shared" si="1012"/>
        <v/>
      </c>
      <c r="S3201" t="e">
        <f t="shared" ca="1" si="1001"/>
        <v>#VALUE!</v>
      </c>
      <c r="T3201" t="e">
        <f t="shared" ca="1" si="998"/>
        <v>#VALUE!</v>
      </c>
      <c r="U3201">
        <f t="shared" si="1002"/>
        <v>3132</v>
      </c>
      <c r="V3201">
        <v>261.50000000002098</v>
      </c>
      <c r="W3201">
        <f t="shared" si="1003"/>
        <v>261</v>
      </c>
      <c r="X3201" t="str" cm="1">
        <f t="array" aca="1" ref="X3201" ca="1">IFERROR(INDEX('PC&amp;PD'!$A$1:$AS$19,ROW('PC&amp;PD'!$A$19),MATCH(INDIRECT(T3201),'PC&amp;PD'!$A$1:$AS$1,0)),"")</f>
        <v/>
      </c>
      <c r="AA3201" t="str">
        <f t="shared" si="1013"/>
        <v/>
      </c>
      <c r="AB3201" t="str">
        <f t="shared" si="1014"/>
        <v/>
      </c>
      <c r="AC3201" t="e">
        <f t="shared" ca="1" si="1015"/>
        <v>#VALUE!</v>
      </c>
      <c r="AD3201" t="str" cm="1">
        <f t="array" aca="1" ref="AD3201" ca="1">IFERROR(IF((LEFT(INDIRECT("$F"&amp;$S3201),4))="GOTS",IF($G3201="Organic","GOTS_Organic_raw",(IF($G3201="Responsible","GOTS_Responsible",(IF($G3201="No Attribute (Conventional)","GOTS_conventional",(IF($G3201="Recycled Pre/Post-Consumer","GOTS_pre_post",(IF($G3201="In-Conversion","GOTS_in_conversion",(IF($G3201="Sustainably Sourced","Sustainably_sourced",(IF($G3201="Recycled pre-consumer organic","GOTS_recycled_organic",""))))))))))))),IF($G3201="Organic","Organic",(IF($G3201="Responsible","Responsible",(IF($G3201="No Attribute (Conventional)","No_Attribute_Conventional",(IF($G3201="Recycled Pre/Post-Consumer","Recycled_Pre_Post_Consumer",(IF($G3201="In-Conversion","In_Conversion",(IF($G3201="Recycled Pre-Consumer","Recycled_Pre_Consumer",(IF($G3201="Recycled Post-Consumer","Recycled_Post_Consumer",(IF($G3201="Sustainably Sourced","Sustainably_sourced",(IF($G3201="Recycled pre-consumer organic","GOTS_recycled_organic","")))))))))))))))))),"")</f>
        <v/>
      </c>
      <c r="AE3201" t="e" cm="1">
        <f t="array" aca="1" ref="AE3201" ca="1">IF($I3201="",IF(INDIRECT("$F"&amp;$S3201)="","",IF(LEFT(INDIRECT("$F"&amp;$S3201),3)="GRS","GRS_RCS_RM",IF((LEFT(INDIRECT("$F"&amp;$S3201),3))="RCS","GRS_RCS_RM",IF(INDIRECT("$F"&amp;$S3201)="OCS (No Label)","OCS_Conversion_RM",IF(LEFT(INDIRECT("$F"&amp;$S3201),3)="OCS","OCS_RM",IF(RIGHT(INDIRECT("$F"&amp;$S3201),10)="conversion","GOTS_RM_conversion",IF((LEFT(INDIRECT("$F"&amp;$S3201),4))="GOTS","GOTS_RM","Responsible_RM"))))))),"DELETERM")</f>
        <v>#VALUE!</v>
      </c>
      <c r="AF3201" t="e" cm="1">
        <f t="array" aca="1" ref="AF3201" ca="1">IF($S3201="","",INDIRECT("$Z"&amp;$S3201))</f>
        <v>#VALUE!</v>
      </c>
      <c r="AG3201" t="str">
        <f t="shared" si="1016"/>
        <v/>
      </c>
      <c r="AH3201" t="str" cm="1">
        <f t="array" aca="1" ref="AH3201" ca="1">IFERROR(INDIRECT("$ag"&amp;S3201),"")</f>
        <v/>
      </c>
      <c r="AI3201" t="e" cm="1">
        <f t="array" aca="1" ref="AI3201" ca="1">INDIRECT("O"&amp;S3201)</f>
        <v>#VALUE!</v>
      </c>
      <c r="AJ3201" t="str">
        <f t="shared" si="1017"/>
        <v/>
      </c>
    </row>
    <row r="3202" spans="1:36" ht="16.5" customHeight="1">
      <c r="A3202" s="130"/>
      <c r="B3202" s="136"/>
      <c r="C3202" s="137"/>
      <c r="D3202" s="146"/>
      <c r="E3202" s="146"/>
      <c r="F3202" s="137"/>
      <c r="G3202" s="147"/>
      <c r="H3202" s="147"/>
      <c r="I3202" s="147"/>
      <c r="J3202" s="147"/>
      <c r="K3202" s="38"/>
      <c r="L3202" s="144"/>
      <c r="M3202" s="144"/>
      <c r="N3202" s="61"/>
      <c r="O3202" s="314"/>
      <c r="Q3202" t="str">
        <f t="shared" si="1012"/>
        <v/>
      </c>
      <c r="S3202" t="e">
        <f t="shared" ca="1" si="1001"/>
        <v>#VALUE!</v>
      </c>
      <c r="T3202" t="e">
        <f t="shared" ref="T3202:T3265" ca="1" si="1018">"$B"&amp;S3202</f>
        <v>#VALUE!</v>
      </c>
      <c r="U3202">
        <f t="shared" si="1002"/>
        <v>3132</v>
      </c>
      <c r="V3202">
        <v>261.58333333335401</v>
      </c>
      <c r="W3202">
        <f t="shared" si="1003"/>
        <v>261</v>
      </c>
      <c r="X3202" t="str" cm="1">
        <f t="array" aca="1" ref="X3202" ca="1">IFERROR(INDEX('PC&amp;PD'!$A$1:$AS$19,ROW('PC&amp;PD'!$A$19),MATCH(INDIRECT(T3202),'PC&amp;PD'!$A$1:$AS$1,0)),"")</f>
        <v/>
      </c>
      <c r="AA3202" t="str">
        <f t="shared" si="1013"/>
        <v/>
      </c>
      <c r="AB3202" t="str">
        <f t="shared" si="1014"/>
        <v/>
      </c>
      <c r="AC3202" t="e">
        <f t="shared" ca="1" si="1015"/>
        <v>#VALUE!</v>
      </c>
      <c r="AD3202" t="str" cm="1">
        <f t="array" aca="1" ref="AD3202" ca="1">IFERROR(IF((LEFT(INDIRECT("$F"&amp;$S3202),4))="GOTS",IF($G3202="Organic","GOTS_Organic_raw",(IF($G3202="Responsible","GOTS_Responsible",(IF($G3202="No Attribute (Conventional)","GOTS_conventional",(IF($G3202="Recycled Pre/Post-Consumer","GOTS_pre_post",(IF($G3202="In-Conversion","GOTS_in_conversion",(IF($G3202="Sustainably Sourced","Sustainably_sourced",(IF($G3202="Recycled pre-consumer organic","GOTS_recycled_organic",""))))))))))))),IF($G3202="Organic","Organic",(IF($G3202="Responsible","Responsible",(IF($G3202="No Attribute (Conventional)","No_Attribute_Conventional",(IF($G3202="Recycled Pre/Post-Consumer","Recycled_Pre_Post_Consumer",(IF($G3202="In-Conversion","In_Conversion",(IF($G3202="Recycled Pre-Consumer","Recycled_Pre_Consumer",(IF($G3202="Recycled Post-Consumer","Recycled_Post_Consumer",(IF($G3202="Sustainably Sourced","Sustainably_sourced",(IF($G3202="Recycled pre-consumer organic","GOTS_recycled_organic","")))))))))))))))))),"")</f>
        <v/>
      </c>
      <c r="AE3202" t="e" cm="1">
        <f t="array" aca="1" ref="AE3202" ca="1">IF($I3202="",IF(INDIRECT("$F"&amp;$S3202)="","",IF(LEFT(INDIRECT("$F"&amp;$S3202),3)="GRS","GRS_RCS_RM",IF((LEFT(INDIRECT("$F"&amp;$S3202),3))="RCS","GRS_RCS_RM",IF(INDIRECT("$F"&amp;$S3202)="OCS (No Label)","OCS_Conversion_RM",IF(LEFT(INDIRECT("$F"&amp;$S3202),3)="OCS","OCS_RM",IF(RIGHT(INDIRECT("$F"&amp;$S3202),10)="conversion","GOTS_RM_conversion",IF((LEFT(INDIRECT("$F"&amp;$S3202),4))="GOTS","GOTS_RM","Responsible_RM"))))))),"DELETERM")</f>
        <v>#VALUE!</v>
      </c>
      <c r="AF3202" t="e" cm="1">
        <f t="array" aca="1" ref="AF3202" ca="1">IF($S3202="","",INDIRECT("$Z"&amp;$S3202))</f>
        <v>#VALUE!</v>
      </c>
      <c r="AG3202" t="str">
        <f t="shared" si="1016"/>
        <v/>
      </c>
      <c r="AH3202" t="str" cm="1">
        <f t="array" aca="1" ref="AH3202" ca="1">IFERROR(INDIRECT("$ag"&amp;S3202),"")</f>
        <v/>
      </c>
      <c r="AI3202" t="e" cm="1">
        <f t="array" aca="1" ref="AI3202" ca="1">INDIRECT("O"&amp;S3202)</f>
        <v>#VALUE!</v>
      </c>
      <c r="AJ3202" t="str">
        <f t="shared" si="1017"/>
        <v/>
      </c>
    </row>
    <row r="3203" spans="1:36" ht="16.5" customHeight="1">
      <c r="A3203" s="130"/>
      <c r="B3203" s="136"/>
      <c r="C3203" s="137"/>
      <c r="D3203" s="146"/>
      <c r="E3203" s="146"/>
      <c r="F3203" s="137"/>
      <c r="G3203" s="147"/>
      <c r="H3203" s="147"/>
      <c r="I3203" s="147"/>
      <c r="J3203" s="147"/>
      <c r="K3203" s="38"/>
      <c r="L3203" s="144"/>
      <c r="M3203" s="144"/>
      <c r="N3203" s="61"/>
      <c r="O3203" s="314"/>
      <c r="Q3203" t="str">
        <f t="shared" si="1012"/>
        <v/>
      </c>
      <c r="S3203" t="e">
        <f t="shared" ca="1" si="1001"/>
        <v>#VALUE!</v>
      </c>
      <c r="T3203" t="e">
        <f t="shared" ca="1" si="1018"/>
        <v>#VALUE!</v>
      </c>
      <c r="U3203">
        <f t="shared" si="1002"/>
        <v>3132</v>
      </c>
      <c r="V3203">
        <v>261.66666666668698</v>
      </c>
      <c r="W3203">
        <f t="shared" si="1003"/>
        <v>261</v>
      </c>
      <c r="X3203" t="str" cm="1">
        <f t="array" aca="1" ref="X3203" ca="1">IFERROR(INDEX('PC&amp;PD'!$A$1:$AS$19,ROW('PC&amp;PD'!$A$19),MATCH(INDIRECT(T3203),'PC&amp;PD'!$A$1:$AS$1,0)),"")</f>
        <v/>
      </c>
      <c r="AA3203" t="str">
        <f t="shared" si="1013"/>
        <v/>
      </c>
      <c r="AB3203" t="str">
        <f t="shared" si="1014"/>
        <v/>
      </c>
      <c r="AC3203" t="e">
        <f t="shared" ca="1" si="1015"/>
        <v>#VALUE!</v>
      </c>
      <c r="AD3203" t="str" cm="1">
        <f t="array" aca="1" ref="AD3203" ca="1">IFERROR(IF((LEFT(INDIRECT("$F"&amp;$S3203),4))="GOTS",IF($G3203="Organic","GOTS_Organic_raw",(IF($G3203="Responsible","GOTS_Responsible",(IF($G3203="No Attribute (Conventional)","GOTS_conventional",(IF($G3203="Recycled Pre/Post-Consumer","GOTS_pre_post",(IF($G3203="In-Conversion","GOTS_in_conversion",(IF($G3203="Sustainably Sourced","Sustainably_sourced",(IF($G3203="Recycled pre-consumer organic","GOTS_recycled_organic",""))))))))))))),IF($G3203="Organic","Organic",(IF($G3203="Responsible","Responsible",(IF($G3203="No Attribute (Conventional)","No_Attribute_Conventional",(IF($G3203="Recycled Pre/Post-Consumer","Recycled_Pre_Post_Consumer",(IF($G3203="In-Conversion","In_Conversion",(IF($G3203="Recycled Pre-Consumer","Recycled_Pre_Consumer",(IF($G3203="Recycled Post-Consumer","Recycled_Post_Consumer",(IF($G3203="Sustainably Sourced","Sustainably_sourced",(IF($G3203="Recycled pre-consumer organic","GOTS_recycled_organic","")))))))))))))))))),"")</f>
        <v/>
      </c>
      <c r="AE3203" t="e" cm="1">
        <f t="array" aca="1" ref="AE3203" ca="1">IF($I3203="",IF(INDIRECT("$F"&amp;$S3203)="","",IF(LEFT(INDIRECT("$F"&amp;$S3203),3)="GRS","GRS_RCS_RM",IF((LEFT(INDIRECT("$F"&amp;$S3203),3))="RCS","GRS_RCS_RM",IF(INDIRECT("$F"&amp;$S3203)="OCS (No Label)","OCS_Conversion_RM",IF(LEFT(INDIRECT("$F"&amp;$S3203),3)="OCS","OCS_RM",IF(RIGHT(INDIRECT("$F"&amp;$S3203),10)="conversion","GOTS_RM_conversion",IF((LEFT(INDIRECT("$F"&amp;$S3203),4))="GOTS","GOTS_RM","Responsible_RM"))))))),"DELETERM")</f>
        <v>#VALUE!</v>
      </c>
      <c r="AF3203" t="e" cm="1">
        <f t="array" aca="1" ref="AF3203" ca="1">IF($S3203="","",INDIRECT("$Z"&amp;$S3203))</f>
        <v>#VALUE!</v>
      </c>
      <c r="AG3203" t="str">
        <f t="shared" si="1016"/>
        <v/>
      </c>
      <c r="AH3203" t="str" cm="1">
        <f t="array" aca="1" ref="AH3203" ca="1">IFERROR(INDIRECT("$ag"&amp;S3203),"")</f>
        <v/>
      </c>
      <c r="AI3203" t="e" cm="1">
        <f t="array" aca="1" ref="AI3203" ca="1">INDIRECT("O"&amp;S3203)</f>
        <v>#VALUE!</v>
      </c>
      <c r="AJ3203" t="str">
        <f t="shared" si="1017"/>
        <v/>
      </c>
    </row>
    <row r="3204" spans="1:36" ht="16.5" customHeight="1">
      <c r="A3204" s="130"/>
      <c r="B3204" s="136"/>
      <c r="C3204" s="137"/>
      <c r="D3204" s="146"/>
      <c r="E3204" s="146"/>
      <c r="F3204" s="137"/>
      <c r="G3204" s="147"/>
      <c r="H3204" s="147"/>
      <c r="I3204" s="147"/>
      <c r="J3204" s="147"/>
      <c r="K3204" s="38"/>
      <c r="L3204" s="144"/>
      <c r="M3204" s="144"/>
      <c r="N3204" s="61"/>
      <c r="O3204" s="314"/>
      <c r="Q3204" t="str">
        <f t="shared" si="1012"/>
        <v/>
      </c>
      <c r="S3204" t="e">
        <f t="shared" ca="1" si="1001"/>
        <v>#VALUE!</v>
      </c>
      <c r="T3204" t="e">
        <f t="shared" ca="1" si="1018"/>
        <v>#VALUE!</v>
      </c>
      <c r="U3204">
        <f t="shared" si="1002"/>
        <v>3132</v>
      </c>
      <c r="V3204">
        <v>261.75000000002098</v>
      </c>
      <c r="W3204">
        <f t="shared" si="1003"/>
        <v>261</v>
      </c>
      <c r="X3204" t="str" cm="1">
        <f t="array" aca="1" ref="X3204" ca="1">IFERROR(INDEX('PC&amp;PD'!$A$1:$AS$19,ROW('PC&amp;PD'!$A$19),MATCH(INDIRECT(T3204),'PC&amp;PD'!$A$1:$AS$1,0)),"")</f>
        <v/>
      </c>
      <c r="AA3204" t="str">
        <f t="shared" si="1013"/>
        <v/>
      </c>
      <c r="AB3204" t="str">
        <f t="shared" si="1014"/>
        <v/>
      </c>
      <c r="AC3204" t="e">
        <f t="shared" ca="1" si="1015"/>
        <v>#VALUE!</v>
      </c>
      <c r="AD3204" t="str" cm="1">
        <f t="array" aca="1" ref="AD3204" ca="1">IFERROR(IF((LEFT(INDIRECT("$F"&amp;$S3204),4))="GOTS",IF($G3204="Organic","GOTS_Organic_raw",(IF($G3204="Responsible","GOTS_Responsible",(IF($G3204="No Attribute (Conventional)","GOTS_conventional",(IF($G3204="Recycled Pre/Post-Consumer","GOTS_pre_post",(IF($G3204="In-Conversion","GOTS_in_conversion",(IF($G3204="Sustainably Sourced","Sustainably_sourced",(IF($G3204="Recycled pre-consumer organic","GOTS_recycled_organic",""))))))))))))),IF($G3204="Organic","Organic",(IF($G3204="Responsible","Responsible",(IF($G3204="No Attribute (Conventional)","No_Attribute_Conventional",(IF($G3204="Recycled Pre/Post-Consumer","Recycled_Pre_Post_Consumer",(IF($G3204="In-Conversion","In_Conversion",(IF($G3204="Recycled Pre-Consumer","Recycled_Pre_Consumer",(IF($G3204="Recycled Post-Consumer","Recycled_Post_Consumer",(IF($G3204="Sustainably Sourced","Sustainably_sourced",(IF($G3204="Recycled pre-consumer organic","GOTS_recycled_organic","")))))))))))))))))),"")</f>
        <v/>
      </c>
      <c r="AE3204" t="e" cm="1">
        <f t="array" aca="1" ref="AE3204" ca="1">IF($I3204="",IF(INDIRECT("$F"&amp;$S3204)="","",IF(LEFT(INDIRECT("$F"&amp;$S3204),3)="GRS","GRS_RCS_RM",IF((LEFT(INDIRECT("$F"&amp;$S3204),3))="RCS","GRS_RCS_RM",IF(INDIRECT("$F"&amp;$S3204)="OCS (No Label)","OCS_Conversion_RM",IF(LEFT(INDIRECT("$F"&amp;$S3204),3)="OCS","OCS_RM",IF(RIGHT(INDIRECT("$F"&amp;$S3204),10)="conversion","GOTS_RM_conversion",IF((LEFT(INDIRECT("$F"&amp;$S3204),4))="GOTS","GOTS_RM","Responsible_RM"))))))),"DELETERM")</f>
        <v>#VALUE!</v>
      </c>
      <c r="AF3204" t="e" cm="1">
        <f t="array" aca="1" ref="AF3204" ca="1">IF($S3204="","",INDIRECT("$Z"&amp;$S3204))</f>
        <v>#VALUE!</v>
      </c>
      <c r="AG3204" t="str">
        <f t="shared" si="1016"/>
        <v/>
      </c>
      <c r="AH3204" t="str" cm="1">
        <f t="array" aca="1" ref="AH3204" ca="1">IFERROR(INDIRECT("$ag"&amp;S3204),"")</f>
        <v/>
      </c>
      <c r="AI3204" t="e" cm="1">
        <f t="array" aca="1" ref="AI3204" ca="1">INDIRECT("O"&amp;S3204)</f>
        <v>#VALUE!</v>
      </c>
      <c r="AJ3204" t="str">
        <f t="shared" si="1017"/>
        <v/>
      </c>
    </row>
    <row r="3205" spans="1:36" ht="16.5" customHeight="1">
      <c r="A3205" s="130"/>
      <c r="B3205" s="136"/>
      <c r="C3205" s="137"/>
      <c r="D3205" s="146"/>
      <c r="E3205" s="146"/>
      <c r="F3205" s="137"/>
      <c r="G3205" s="147"/>
      <c r="H3205" s="147"/>
      <c r="I3205" s="147"/>
      <c r="J3205" s="147"/>
      <c r="K3205" s="38"/>
      <c r="L3205" s="144"/>
      <c r="M3205" s="144"/>
      <c r="N3205" s="61"/>
      <c r="O3205" s="314"/>
      <c r="Q3205" t="str">
        <f t="shared" si="1012"/>
        <v/>
      </c>
      <c r="S3205" t="e">
        <f t="shared" ca="1" si="1001"/>
        <v>#VALUE!</v>
      </c>
      <c r="T3205" t="e">
        <f t="shared" ca="1" si="1018"/>
        <v>#VALUE!</v>
      </c>
      <c r="U3205">
        <f t="shared" si="1002"/>
        <v>3132</v>
      </c>
      <c r="V3205">
        <v>261.83333333335401</v>
      </c>
      <c r="W3205">
        <f t="shared" si="1003"/>
        <v>261</v>
      </c>
      <c r="X3205" t="str" cm="1">
        <f t="array" aca="1" ref="X3205" ca="1">IFERROR(INDEX('PC&amp;PD'!$A$1:$AS$19,ROW('PC&amp;PD'!$A$19),MATCH(INDIRECT(T3205),'PC&amp;PD'!$A$1:$AS$1,0)),"")</f>
        <v/>
      </c>
      <c r="AA3205" t="str">
        <f t="shared" si="1013"/>
        <v/>
      </c>
      <c r="AB3205" t="str">
        <f t="shared" si="1014"/>
        <v/>
      </c>
      <c r="AC3205" t="e">
        <f t="shared" ca="1" si="1015"/>
        <v>#VALUE!</v>
      </c>
      <c r="AD3205" t="str" cm="1">
        <f t="array" aca="1" ref="AD3205" ca="1">IFERROR(IF((LEFT(INDIRECT("$F"&amp;$S3205),4))="GOTS",IF($G3205="Organic","GOTS_Organic_raw",(IF($G3205="Responsible","GOTS_Responsible",(IF($G3205="No Attribute (Conventional)","GOTS_conventional",(IF($G3205="Recycled Pre/Post-Consumer","GOTS_pre_post",(IF($G3205="In-Conversion","GOTS_in_conversion",(IF($G3205="Sustainably Sourced","Sustainably_sourced",(IF($G3205="Recycled pre-consumer organic","GOTS_recycled_organic",""))))))))))))),IF($G3205="Organic","Organic",(IF($G3205="Responsible","Responsible",(IF($G3205="No Attribute (Conventional)","No_Attribute_Conventional",(IF($G3205="Recycled Pre/Post-Consumer","Recycled_Pre_Post_Consumer",(IF($G3205="In-Conversion","In_Conversion",(IF($G3205="Recycled Pre-Consumer","Recycled_Pre_Consumer",(IF($G3205="Recycled Post-Consumer","Recycled_Post_Consumer",(IF($G3205="Sustainably Sourced","Sustainably_sourced",(IF($G3205="Recycled pre-consumer organic","GOTS_recycled_organic","")))))))))))))))))),"")</f>
        <v/>
      </c>
      <c r="AE3205" t="e" cm="1">
        <f t="array" aca="1" ref="AE3205" ca="1">IF($I3205="",IF(INDIRECT("$F"&amp;$S3205)="","",IF(LEFT(INDIRECT("$F"&amp;$S3205),3)="GRS","GRS_RCS_RM",IF((LEFT(INDIRECT("$F"&amp;$S3205),3))="RCS","GRS_RCS_RM",IF(INDIRECT("$F"&amp;$S3205)="OCS (No Label)","OCS_Conversion_RM",IF(LEFT(INDIRECT("$F"&amp;$S3205),3)="OCS","OCS_RM",IF(RIGHT(INDIRECT("$F"&amp;$S3205),10)="conversion","GOTS_RM_conversion",IF((LEFT(INDIRECT("$F"&amp;$S3205),4))="GOTS","GOTS_RM","Responsible_RM"))))))),"DELETERM")</f>
        <v>#VALUE!</v>
      </c>
      <c r="AF3205" t="e" cm="1">
        <f t="array" aca="1" ref="AF3205" ca="1">IF($S3205="","",INDIRECT("$Z"&amp;$S3205))</f>
        <v>#VALUE!</v>
      </c>
      <c r="AG3205" t="str">
        <f t="shared" si="1016"/>
        <v/>
      </c>
      <c r="AH3205" t="str" cm="1">
        <f t="array" aca="1" ref="AH3205" ca="1">IFERROR(INDIRECT("$ag"&amp;S3205),"")</f>
        <v/>
      </c>
      <c r="AI3205" t="e" cm="1">
        <f t="array" aca="1" ref="AI3205" ca="1">INDIRECT("O"&amp;S3205)</f>
        <v>#VALUE!</v>
      </c>
      <c r="AJ3205" t="str">
        <f t="shared" si="1017"/>
        <v/>
      </c>
    </row>
    <row r="3206" spans="1:36" ht="16.5" customHeight="1" thickBot="1">
      <c r="A3206" s="131"/>
      <c r="B3206" s="138"/>
      <c r="C3206" s="139"/>
      <c r="D3206" s="148"/>
      <c r="E3206" s="148"/>
      <c r="F3206" s="139"/>
      <c r="G3206" s="149"/>
      <c r="H3206" s="149"/>
      <c r="I3206" s="149"/>
      <c r="J3206" s="149"/>
      <c r="K3206" s="39"/>
      <c r="L3206" s="145"/>
      <c r="M3206" s="145"/>
      <c r="N3206" s="62"/>
      <c r="O3206" s="315"/>
      <c r="Q3206" t="str">
        <f t="shared" si="1012"/>
        <v/>
      </c>
      <c r="S3206" t="e">
        <f t="shared" ca="1" si="1001"/>
        <v>#VALUE!</v>
      </c>
      <c r="T3206" t="e">
        <f t="shared" ca="1" si="1018"/>
        <v>#VALUE!</v>
      </c>
      <c r="U3206">
        <f t="shared" si="1002"/>
        <v>3132</v>
      </c>
      <c r="V3206">
        <v>261.91666666668698</v>
      </c>
      <c r="W3206">
        <f t="shared" si="1003"/>
        <v>261</v>
      </c>
      <c r="X3206" t="str" cm="1">
        <f t="array" aca="1" ref="X3206" ca="1">IFERROR(INDEX('PC&amp;PD'!$A$1:$AS$19,ROW('PC&amp;PD'!$A$19),MATCH(INDIRECT(T3206),'PC&amp;PD'!$A$1:$AS$1,0)),"")</f>
        <v/>
      </c>
      <c r="AA3206" t="str">
        <f t="shared" si="1013"/>
        <v/>
      </c>
      <c r="AB3206" t="str">
        <f t="shared" si="1014"/>
        <v/>
      </c>
      <c r="AC3206" t="e">
        <f t="shared" ca="1" si="1015"/>
        <v>#VALUE!</v>
      </c>
      <c r="AD3206" t="str" cm="1">
        <f t="array" aca="1" ref="AD3206" ca="1">IFERROR(IF((LEFT(INDIRECT("$F"&amp;$S3206),4))="GOTS",IF($G3206="Organic","GOTS_Organic_raw",(IF($G3206="Responsible","GOTS_Responsible",(IF($G3206="No Attribute (Conventional)","GOTS_conventional",(IF($G3206="Recycled Pre/Post-Consumer","GOTS_pre_post",(IF($G3206="In-Conversion","GOTS_in_conversion",(IF($G3206="Sustainably Sourced","Sustainably_sourced",(IF($G3206="Recycled pre-consumer organic","GOTS_recycled_organic",""))))))))))))),IF($G3206="Organic","Organic",(IF($G3206="Responsible","Responsible",(IF($G3206="No Attribute (Conventional)","No_Attribute_Conventional",(IF($G3206="Recycled Pre/Post-Consumer","Recycled_Pre_Post_Consumer",(IF($G3206="In-Conversion","In_Conversion",(IF($G3206="Recycled Pre-Consumer","Recycled_Pre_Consumer",(IF($G3206="Recycled Post-Consumer","Recycled_Post_Consumer",(IF($G3206="Sustainably Sourced","Sustainably_sourced",(IF($G3206="Recycled pre-consumer organic","GOTS_recycled_organic","")))))))))))))))))),"")</f>
        <v/>
      </c>
      <c r="AE3206" t="e" cm="1">
        <f t="array" aca="1" ref="AE3206" ca="1">IF($I3206="",IF(INDIRECT("$F"&amp;$S3206)="","",IF(LEFT(INDIRECT("$F"&amp;$S3206),3)="GRS","GRS_RCS_RM",IF((LEFT(INDIRECT("$F"&amp;$S3206),3))="RCS","GRS_RCS_RM",IF(INDIRECT("$F"&amp;$S3206)="OCS (No Label)","OCS_Conversion_RM",IF(LEFT(INDIRECT("$F"&amp;$S3206),3)="OCS","OCS_RM",IF(RIGHT(INDIRECT("$F"&amp;$S3206),10)="conversion","GOTS_RM_conversion",IF((LEFT(INDIRECT("$F"&amp;$S3206),4))="GOTS","GOTS_RM","Responsible_RM"))))))),"DELETERM")</f>
        <v>#VALUE!</v>
      </c>
      <c r="AF3206" t="e" cm="1">
        <f t="array" aca="1" ref="AF3206" ca="1">IF($S3206="","",INDIRECT("$Z"&amp;$S3206))</f>
        <v>#VALUE!</v>
      </c>
      <c r="AG3206" t="str">
        <f t="shared" si="1016"/>
        <v/>
      </c>
      <c r="AH3206" t="str" cm="1">
        <f t="array" aca="1" ref="AH3206" ca="1">IFERROR(INDIRECT("$ag"&amp;S3206),"")</f>
        <v/>
      </c>
      <c r="AI3206" t="e" cm="1">
        <f t="array" aca="1" ref="AI3206" ca="1">INDIRECT("O"&amp;S3206)</f>
        <v>#VALUE!</v>
      </c>
      <c r="AJ3206" t="str">
        <f t="shared" si="1017"/>
        <v/>
      </c>
    </row>
    <row r="3207" spans="1:36" ht="16.5" customHeight="1">
      <c r="A3207" s="128" t="str">
        <f>IF(B3207="","",COUNTA($B$63:$B3207))</f>
        <v/>
      </c>
      <c r="B3207" s="132"/>
      <c r="C3207" s="133"/>
      <c r="D3207" s="140"/>
      <c r="E3207" s="140"/>
      <c r="F3207" s="133"/>
      <c r="G3207" s="141"/>
      <c r="H3207" s="141"/>
      <c r="I3207" s="141"/>
      <c r="J3207" s="141"/>
      <c r="K3207" s="37"/>
      <c r="L3207" s="142" t="str">
        <f>IF(R3207="","",LEFT(R3207,LEN(R3207)-2))</f>
        <v/>
      </c>
      <c r="M3207" s="142"/>
      <c r="N3207" s="60"/>
      <c r="O3207" s="313"/>
      <c r="Q3207" t="str">
        <f t="shared" si="1012"/>
        <v/>
      </c>
      <c r="R3207" t="str">
        <f t="shared" ref="R3207" si="1019">CONCATENATE($Q3207,Q3208,Q3209,Q3210,Q3211,Q3212,$Q3213,$Q3214,$Q3215,$Q3216,$Q3217,$Q3218)</f>
        <v/>
      </c>
      <c r="S3207" t="e">
        <f t="shared" ca="1" si="1001"/>
        <v>#VALUE!</v>
      </c>
      <c r="T3207" t="e">
        <f t="shared" ca="1" si="1018"/>
        <v>#VALUE!</v>
      </c>
      <c r="U3207">
        <f t="shared" si="1002"/>
        <v>3144</v>
      </c>
      <c r="V3207">
        <v>262.00000000002098</v>
      </c>
      <c r="W3207">
        <f t="shared" si="1003"/>
        <v>262</v>
      </c>
      <c r="X3207" t="str" cm="1">
        <f t="array" aca="1" ref="X3207" ca="1">IFERROR(INDEX('PC&amp;PD'!$A$1:$AS$19,ROW('PC&amp;PD'!$A$19),MATCH(INDIRECT(T3207),'PC&amp;PD'!$A$1:$AS$1,0)),"")</f>
        <v/>
      </c>
      <c r="Z3207" t="str">
        <f t="shared" ref="Z3207" si="1020">IFERROR(IF($F3207="OCS 100","OCS (OCS 100)",IF($F3207="OCS Blended","OCS (OCS Blended)",IF($F3207="OCS (No Label)","OCS (No Label)",IF($F3207="RCS 100","RCS (RCS 100)",IF($F3207="RCS Blended","RCS (RCS Blended)",IF($F3207="GRS","GRS (GRS)",IF($F3207="GRS (No Label)", "GRS (No Label)",IF($F3207="RDS","RDS (RDS)",IF($F3207="RWS","RWS (RWS)",IF($F3207="RAS","RAS (RAS)",IF($F3207="RMS","RMS (RMS)",IF($F3207="GOTS Organic","GOTS (Organic)",IF($F3207="GOTS Made with organic","GOTS (Made with Organic)",IF($F3207="GOTS Organic - in conversion","GOTS (Organic - In Conversion)",IF($F3207="GOTS Made with organic - in conversion","GOTS (Made with Organic - In Conversion)",""))))))))))))))),"")</f>
        <v/>
      </c>
      <c r="AA3207" t="str">
        <f t="shared" si="1013"/>
        <v/>
      </c>
      <c r="AB3207" t="str">
        <f t="shared" si="1014"/>
        <v/>
      </c>
      <c r="AC3207" t="e">
        <f t="shared" ca="1" si="1015"/>
        <v>#VALUE!</v>
      </c>
      <c r="AD3207" t="str" cm="1">
        <f t="array" aca="1" ref="AD3207" ca="1">IFERROR(IF((LEFT(INDIRECT("$F"&amp;$S3207),4))="GOTS",IF($G3207="Organic","GOTS_Organic_raw",(IF($G3207="Responsible","GOTS_Responsible",(IF($G3207="No Attribute (Conventional)","GOTS_conventional",(IF($G3207="Recycled Pre/Post-Consumer","GOTS_pre_post",(IF($G3207="In-Conversion","GOTS_in_conversion",(IF($G3207="Sustainably Sourced","Sustainably_sourced",(IF($G3207="Recycled pre-consumer organic","GOTS_recycled_organic",""))))))))))))),IF($G3207="Organic","Organic",(IF($G3207="Responsible","Responsible",(IF($G3207="No Attribute (Conventional)","No_Attribute_Conventional",(IF($G3207="Recycled Pre/Post-Consumer","Recycled_Pre_Post_Consumer",(IF($G3207="In-Conversion","In_Conversion",(IF($G3207="Recycled Pre-Consumer","Recycled_Pre_Consumer",(IF($G3207="Recycled Post-Consumer","Recycled_Post_Consumer",(IF($G3207="Sustainably Sourced","Sustainably_sourced",(IF($G3207="Recycled pre-consumer organic","GOTS_recycled_organic","")))))))))))))))))),"")</f>
        <v/>
      </c>
      <c r="AE3207" t="e" cm="1">
        <f t="array" aca="1" ref="AE3207" ca="1">IF($I3207="",IF(INDIRECT("$F"&amp;$S3207)="","",IF(LEFT(INDIRECT("$F"&amp;$S3207),3)="GRS","GRS_RCS_RM",IF((LEFT(INDIRECT("$F"&amp;$S3207),3))="RCS","GRS_RCS_RM",IF(INDIRECT("$F"&amp;$S3207)="OCS (No Label)","OCS_Conversion_RM",IF(LEFT(INDIRECT("$F"&amp;$S3207),3)="OCS","OCS_RM",IF(RIGHT(INDIRECT("$F"&amp;$S3207),10)="conversion","GOTS_RM_conversion",IF((LEFT(INDIRECT("$F"&amp;$S3207),4))="GOTS","GOTS_RM","Responsible_RM"))))))),"DELETERM")</f>
        <v>#VALUE!</v>
      </c>
      <c r="AF3207" t="e" cm="1">
        <f t="array" aca="1" ref="AF3207" ca="1">IF($S3207="","",INDIRECT("$Z"&amp;$S3207))</f>
        <v>#VALUE!</v>
      </c>
      <c r="AG3207" t="str">
        <f t="shared" si="1016"/>
        <v/>
      </c>
      <c r="AH3207" t="str" cm="1">
        <f t="array" aca="1" ref="AH3207" ca="1">IFERROR(INDIRECT("$ag"&amp;S3207),"")</f>
        <v/>
      </c>
      <c r="AI3207" t="e" cm="1">
        <f t="array" aca="1" ref="AI3207" ca="1">INDIRECT("O"&amp;S3207)</f>
        <v>#VALUE!</v>
      </c>
      <c r="AJ3207" t="str">
        <f t="shared" si="1017"/>
        <v/>
      </c>
    </row>
    <row r="3208" spans="1:36" ht="16.5" customHeight="1">
      <c r="A3208" s="129"/>
      <c r="B3208" s="134"/>
      <c r="C3208" s="135"/>
      <c r="D3208" s="146"/>
      <c r="E3208" s="146"/>
      <c r="F3208" s="135"/>
      <c r="G3208" s="147"/>
      <c r="H3208" s="147"/>
      <c r="I3208" s="147"/>
      <c r="J3208" s="147"/>
      <c r="K3208" s="38"/>
      <c r="L3208" s="143"/>
      <c r="M3208" s="143"/>
      <c r="N3208" s="61"/>
      <c r="O3208" s="314"/>
      <c r="Q3208" t="str">
        <f t="shared" si="1012"/>
        <v/>
      </c>
      <c r="S3208" t="e">
        <f t="shared" ca="1" si="1001"/>
        <v>#VALUE!</v>
      </c>
      <c r="T3208" t="e">
        <f t="shared" ca="1" si="1018"/>
        <v>#VALUE!</v>
      </c>
      <c r="U3208">
        <f t="shared" si="1002"/>
        <v>3144</v>
      </c>
      <c r="V3208">
        <v>262.08333333335401</v>
      </c>
      <c r="W3208">
        <f t="shared" si="1003"/>
        <v>262</v>
      </c>
      <c r="X3208" t="str" cm="1">
        <f t="array" aca="1" ref="X3208" ca="1">IFERROR(INDEX('PC&amp;PD'!$A$1:$AS$19,ROW('PC&amp;PD'!$A$19),MATCH(INDIRECT(T3208),'PC&amp;PD'!$A$1:$AS$1,0)),"")</f>
        <v/>
      </c>
      <c r="AA3208" t="str">
        <f t="shared" si="1013"/>
        <v/>
      </c>
      <c r="AB3208" t="str">
        <f t="shared" si="1014"/>
        <v/>
      </c>
      <c r="AC3208" t="e">
        <f t="shared" ca="1" si="1015"/>
        <v>#VALUE!</v>
      </c>
      <c r="AD3208" t="str" cm="1">
        <f t="array" aca="1" ref="AD3208" ca="1">IFERROR(IF((LEFT(INDIRECT("$F"&amp;$S3208),4))="GOTS",IF($G3208="Organic","GOTS_Organic_raw",(IF($G3208="Responsible","GOTS_Responsible",(IF($G3208="No Attribute (Conventional)","GOTS_conventional",(IF($G3208="Recycled Pre/Post-Consumer","GOTS_pre_post",(IF($G3208="In-Conversion","GOTS_in_conversion",(IF($G3208="Sustainably Sourced","Sustainably_sourced",(IF($G3208="Recycled pre-consumer organic","GOTS_recycled_organic",""))))))))))))),IF($G3208="Organic","Organic",(IF($G3208="Responsible","Responsible",(IF($G3208="No Attribute (Conventional)","No_Attribute_Conventional",(IF($G3208="Recycled Pre/Post-Consumer","Recycled_Pre_Post_Consumer",(IF($G3208="In-Conversion","In_Conversion",(IF($G3208="Recycled Pre-Consumer","Recycled_Pre_Consumer",(IF($G3208="Recycled Post-Consumer","Recycled_Post_Consumer",(IF($G3208="Sustainably Sourced","Sustainably_sourced",(IF($G3208="Recycled pre-consumer organic","GOTS_recycled_organic","")))))))))))))))))),"")</f>
        <v/>
      </c>
      <c r="AE3208" t="e" cm="1">
        <f t="array" aca="1" ref="AE3208" ca="1">IF($I3208="",IF(INDIRECT("$F"&amp;$S3208)="","",IF(LEFT(INDIRECT("$F"&amp;$S3208),3)="GRS","GRS_RCS_RM",IF((LEFT(INDIRECT("$F"&amp;$S3208),3))="RCS","GRS_RCS_RM",IF(INDIRECT("$F"&amp;$S3208)="OCS (No Label)","OCS_Conversion_RM",IF(LEFT(INDIRECT("$F"&amp;$S3208),3)="OCS","OCS_RM",IF(RIGHT(INDIRECT("$F"&amp;$S3208),10)="conversion","GOTS_RM_conversion",IF((LEFT(INDIRECT("$F"&amp;$S3208),4))="GOTS","GOTS_RM","Responsible_RM"))))))),"DELETERM")</f>
        <v>#VALUE!</v>
      </c>
      <c r="AF3208" t="e" cm="1">
        <f t="array" aca="1" ref="AF3208" ca="1">IF($S3208="","",INDIRECT("$Z"&amp;$S3208))</f>
        <v>#VALUE!</v>
      </c>
      <c r="AG3208" t="str">
        <f t="shared" si="1016"/>
        <v/>
      </c>
      <c r="AH3208" t="str" cm="1">
        <f t="array" aca="1" ref="AH3208" ca="1">IFERROR(INDIRECT("$ag"&amp;S3208),"")</f>
        <v/>
      </c>
      <c r="AI3208" t="e" cm="1">
        <f t="array" aca="1" ref="AI3208" ca="1">INDIRECT("O"&amp;S3208)</f>
        <v>#VALUE!</v>
      </c>
      <c r="AJ3208" t="str">
        <f t="shared" si="1017"/>
        <v/>
      </c>
    </row>
    <row r="3209" spans="1:36" ht="16.5" customHeight="1">
      <c r="A3209" s="129"/>
      <c r="B3209" s="134"/>
      <c r="C3209" s="135"/>
      <c r="D3209" s="146"/>
      <c r="E3209" s="146"/>
      <c r="F3209" s="135"/>
      <c r="G3209" s="147"/>
      <c r="H3209" s="147"/>
      <c r="I3209" s="147"/>
      <c r="J3209" s="147"/>
      <c r="K3209" s="38"/>
      <c r="L3209" s="143"/>
      <c r="M3209" s="143"/>
      <c r="N3209" s="61"/>
      <c r="O3209" s="314"/>
      <c r="Q3209" t="str">
        <f t="shared" si="1012"/>
        <v/>
      </c>
      <c r="S3209" t="e">
        <f t="shared" ca="1" si="1001"/>
        <v>#VALUE!</v>
      </c>
      <c r="T3209" t="e">
        <f t="shared" ca="1" si="1018"/>
        <v>#VALUE!</v>
      </c>
      <c r="U3209">
        <f t="shared" si="1002"/>
        <v>3144</v>
      </c>
      <c r="V3209">
        <v>262.16666666668698</v>
      </c>
      <c r="W3209">
        <f t="shared" si="1003"/>
        <v>262</v>
      </c>
      <c r="X3209" t="str" cm="1">
        <f t="array" aca="1" ref="X3209" ca="1">IFERROR(INDEX('PC&amp;PD'!$A$1:$AS$19,ROW('PC&amp;PD'!$A$19),MATCH(INDIRECT(T3209),'PC&amp;PD'!$A$1:$AS$1,0)),"")</f>
        <v/>
      </c>
      <c r="AA3209" t="str">
        <f t="shared" si="1013"/>
        <v/>
      </c>
      <c r="AB3209" t="str">
        <f t="shared" si="1014"/>
        <v/>
      </c>
      <c r="AC3209" t="e">
        <f t="shared" ca="1" si="1015"/>
        <v>#VALUE!</v>
      </c>
      <c r="AD3209" t="str" cm="1">
        <f t="array" aca="1" ref="AD3209" ca="1">IFERROR(IF((LEFT(INDIRECT("$F"&amp;$S3209),4))="GOTS",IF($G3209="Organic","GOTS_Organic_raw",(IF($G3209="Responsible","GOTS_Responsible",(IF($G3209="No Attribute (Conventional)","GOTS_conventional",(IF($G3209="Recycled Pre/Post-Consumer","GOTS_pre_post",(IF($G3209="In-Conversion","GOTS_in_conversion",(IF($G3209="Sustainably Sourced","Sustainably_sourced",(IF($G3209="Recycled pre-consumer organic","GOTS_recycled_organic",""))))))))))))),IF($G3209="Organic","Organic",(IF($G3209="Responsible","Responsible",(IF($G3209="No Attribute (Conventional)","No_Attribute_Conventional",(IF($G3209="Recycled Pre/Post-Consumer","Recycled_Pre_Post_Consumer",(IF($G3209="In-Conversion","In_Conversion",(IF($G3209="Recycled Pre-Consumer","Recycled_Pre_Consumer",(IF($G3209="Recycled Post-Consumer","Recycled_Post_Consumer",(IF($G3209="Sustainably Sourced","Sustainably_sourced",(IF($G3209="Recycled pre-consumer organic","GOTS_recycled_organic","")))))))))))))))))),"")</f>
        <v/>
      </c>
      <c r="AE3209" t="e" cm="1">
        <f t="array" aca="1" ref="AE3209" ca="1">IF($I3209="",IF(INDIRECT("$F"&amp;$S3209)="","",IF(LEFT(INDIRECT("$F"&amp;$S3209),3)="GRS","GRS_RCS_RM",IF((LEFT(INDIRECT("$F"&amp;$S3209),3))="RCS","GRS_RCS_RM",IF(INDIRECT("$F"&amp;$S3209)="OCS (No Label)","OCS_Conversion_RM",IF(LEFT(INDIRECT("$F"&amp;$S3209),3)="OCS","OCS_RM",IF(RIGHT(INDIRECT("$F"&amp;$S3209),10)="conversion","GOTS_RM_conversion",IF((LEFT(INDIRECT("$F"&amp;$S3209),4))="GOTS","GOTS_RM","Responsible_RM"))))))),"DELETERM")</f>
        <v>#VALUE!</v>
      </c>
      <c r="AF3209" t="e" cm="1">
        <f t="array" aca="1" ref="AF3209" ca="1">IF($S3209="","",INDIRECT("$Z"&amp;$S3209))</f>
        <v>#VALUE!</v>
      </c>
      <c r="AG3209" t="str">
        <f t="shared" si="1016"/>
        <v/>
      </c>
      <c r="AH3209" t="str" cm="1">
        <f t="array" aca="1" ref="AH3209" ca="1">IFERROR(INDIRECT("$ag"&amp;S3209),"")</f>
        <v/>
      </c>
      <c r="AI3209" t="e" cm="1">
        <f t="array" aca="1" ref="AI3209" ca="1">INDIRECT("O"&amp;S3209)</f>
        <v>#VALUE!</v>
      </c>
      <c r="AJ3209" t="str">
        <f t="shared" si="1017"/>
        <v/>
      </c>
    </row>
    <row r="3210" spans="1:36" ht="16.5" customHeight="1">
      <c r="A3210" s="129"/>
      <c r="B3210" s="134"/>
      <c r="C3210" s="135"/>
      <c r="D3210" s="146"/>
      <c r="E3210" s="146"/>
      <c r="F3210" s="135"/>
      <c r="G3210" s="147"/>
      <c r="H3210" s="147"/>
      <c r="I3210" s="147"/>
      <c r="J3210" s="147"/>
      <c r="K3210" s="38"/>
      <c r="L3210" s="143"/>
      <c r="M3210" s="143"/>
      <c r="N3210" s="61"/>
      <c r="O3210" s="314"/>
      <c r="Q3210" t="str">
        <f t="shared" si="1012"/>
        <v/>
      </c>
      <c r="S3210" t="e">
        <f t="shared" ca="1" si="1001"/>
        <v>#VALUE!</v>
      </c>
      <c r="T3210" t="e">
        <f t="shared" ca="1" si="1018"/>
        <v>#VALUE!</v>
      </c>
      <c r="U3210">
        <f t="shared" si="1002"/>
        <v>3144</v>
      </c>
      <c r="V3210">
        <v>262.25000000002098</v>
      </c>
      <c r="W3210">
        <f t="shared" si="1003"/>
        <v>262</v>
      </c>
      <c r="X3210" t="str" cm="1">
        <f t="array" aca="1" ref="X3210" ca="1">IFERROR(INDEX('PC&amp;PD'!$A$1:$AS$19,ROW('PC&amp;PD'!$A$19),MATCH(INDIRECT(T3210),'PC&amp;PD'!$A$1:$AS$1,0)),"")</f>
        <v/>
      </c>
      <c r="AA3210" t="str">
        <f t="shared" si="1013"/>
        <v/>
      </c>
      <c r="AB3210" t="str">
        <f t="shared" si="1014"/>
        <v/>
      </c>
      <c r="AC3210" t="e">
        <f t="shared" ca="1" si="1015"/>
        <v>#VALUE!</v>
      </c>
      <c r="AD3210" t="str" cm="1">
        <f t="array" aca="1" ref="AD3210" ca="1">IFERROR(IF((LEFT(INDIRECT("$F"&amp;$S3210),4))="GOTS",IF($G3210="Organic","GOTS_Organic_raw",(IF($G3210="Responsible","GOTS_Responsible",(IF($G3210="No Attribute (Conventional)","GOTS_conventional",(IF($G3210="Recycled Pre/Post-Consumer","GOTS_pre_post",(IF($G3210="In-Conversion","GOTS_in_conversion",(IF($G3210="Sustainably Sourced","Sustainably_sourced",(IF($G3210="Recycled pre-consumer organic","GOTS_recycled_organic",""))))))))))))),IF($G3210="Organic","Organic",(IF($G3210="Responsible","Responsible",(IF($G3210="No Attribute (Conventional)","No_Attribute_Conventional",(IF($G3210="Recycled Pre/Post-Consumer","Recycled_Pre_Post_Consumer",(IF($G3210="In-Conversion","In_Conversion",(IF($G3210="Recycled Pre-Consumer","Recycled_Pre_Consumer",(IF($G3210="Recycled Post-Consumer","Recycled_Post_Consumer",(IF($G3210="Sustainably Sourced","Sustainably_sourced",(IF($G3210="Recycled pre-consumer organic","GOTS_recycled_organic","")))))))))))))))))),"")</f>
        <v/>
      </c>
      <c r="AE3210" t="e" cm="1">
        <f t="array" aca="1" ref="AE3210" ca="1">IF($I3210="",IF(INDIRECT("$F"&amp;$S3210)="","",IF(LEFT(INDIRECT("$F"&amp;$S3210),3)="GRS","GRS_RCS_RM",IF((LEFT(INDIRECT("$F"&amp;$S3210),3))="RCS","GRS_RCS_RM",IF(INDIRECT("$F"&amp;$S3210)="OCS (No Label)","OCS_Conversion_RM",IF(LEFT(INDIRECT("$F"&amp;$S3210),3)="OCS","OCS_RM",IF(RIGHT(INDIRECT("$F"&amp;$S3210),10)="conversion","GOTS_RM_conversion",IF((LEFT(INDIRECT("$F"&amp;$S3210),4))="GOTS","GOTS_RM","Responsible_RM"))))))),"DELETERM")</f>
        <v>#VALUE!</v>
      </c>
      <c r="AF3210" t="e" cm="1">
        <f t="array" aca="1" ref="AF3210" ca="1">IF($S3210="","",INDIRECT("$Z"&amp;$S3210))</f>
        <v>#VALUE!</v>
      </c>
      <c r="AG3210" t="str">
        <f t="shared" si="1016"/>
        <v/>
      </c>
      <c r="AH3210" t="str" cm="1">
        <f t="array" aca="1" ref="AH3210" ca="1">IFERROR(INDIRECT("$ag"&amp;S3210),"")</f>
        <v/>
      </c>
      <c r="AI3210" t="e" cm="1">
        <f t="array" aca="1" ref="AI3210" ca="1">INDIRECT("O"&amp;S3210)</f>
        <v>#VALUE!</v>
      </c>
      <c r="AJ3210" t="str">
        <f t="shared" si="1017"/>
        <v/>
      </c>
    </row>
    <row r="3211" spans="1:36" ht="16.5" customHeight="1">
      <c r="A3211" s="129"/>
      <c r="B3211" s="134"/>
      <c r="C3211" s="135"/>
      <c r="D3211" s="146"/>
      <c r="E3211" s="146"/>
      <c r="F3211" s="135"/>
      <c r="G3211" s="147"/>
      <c r="H3211" s="147"/>
      <c r="I3211" s="147"/>
      <c r="J3211" s="147"/>
      <c r="K3211" s="38"/>
      <c r="L3211" s="143"/>
      <c r="M3211" s="143"/>
      <c r="N3211" s="61"/>
      <c r="O3211" s="314"/>
      <c r="Q3211" t="str">
        <f t="shared" si="1012"/>
        <v/>
      </c>
      <c r="S3211" t="e">
        <f t="shared" ca="1" si="1001"/>
        <v>#VALUE!</v>
      </c>
      <c r="T3211" t="e">
        <f t="shared" ca="1" si="1018"/>
        <v>#VALUE!</v>
      </c>
      <c r="U3211">
        <f t="shared" si="1002"/>
        <v>3144</v>
      </c>
      <c r="V3211">
        <v>262.33333333335401</v>
      </c>
      <c r="W3211">
        <f t="shared" si="1003"/>
        <v>262</v>
      </c>
      <c r="X3211" t="str" cm="1">
        <f t="array" aca="1" ref="X3211" ca="1">IFERROR(INDEX('PC&amp;PD'!$A$1:$AS$19,ROW('PC&amp;PD'!$A$19),MATCH(INDIRECT(T3211),'PC&amp;PD'!$A$1:$AS$1,0)),"")</f>
        <v/>
      </c>
      <c r="AA3211" t="str">
        <f t="shared" si="1013"/>
        <v/>
      </c>
      <c r="AB3211" t="str">
        <f t="shared" si="1014"/>
        <v/>
      </c>
      <c r="AC3211" t="e">
        <f t="shared" ca="1" si="1015"/>
        <v>#VALUE!</v>
      </c>
      <c r="AD3211" t="str" cm="1">
        <f t="array" aca="1" ref="AD3211" ca="1">IFERROR(IF((LEFT(INDIRECT("$F"&amp;$S3211),4))="GOTS",IF($G3211="Organic","GOTS_Organic_raw",(IF($G3211="Responsible","GOTS_Responsible",(IF($G3211="No Attribute (Conventional)","GOTS_conventional",(IF($G3211="Recycled Pre/Post-Consumer","GOTS_pre_post",(IF($G3211="In-Conversion","GOTS_in_conversion",(IF($G3211="Sustainably Sourced","Sustainably_sourced",(IF($G3211="Recycled pre-consumer organic","GOTS_recycled_organic",""))))))))))))),IF($G3211="Organic","Organic",(IF($G3211="Responsible","Responsible",(IF($G3211="No Attribute (Conventional)","No_Attribute_Conventional",(IF($G3211="Recycled Pre/Post-Consumer","Recycled_Pre_Post_Consumer",(IF($G3211="In-Conversion","In_Conversion",(IF($G3211="Recycled Pre-Consumer","Recycled_Pre_Consumer",(IF($G3211="Recycled Post-Consumer","Recycled_Post_Consumer",(IF($G3211="Sustainably Sourced","Sustainably_sourced",(IF($G3211="Recycled pre-consumer organic","GOTS_recycled_organic","")))))))))))))))))),"")</f>
        <v/>
      </c>
      <c r="AE3211" t="e" cm="1">
        <f t="array" aca="1" ref="AE3211" ca="1">IF($I3211="",IF(INDIRECT("$F"&amp;$S3211)="","",IF(LEFT(INDIRECT("$F"&amp;$S3211),3)="GRS","GRS_RCS_RM",IF((LEFT(INDIRECT("$F"&amp;$S3211),3))="RCS","GRS_RCS_RM",IF(INDIRECT("$F"&amp;$S3211)="OCS (No Label)","OCS_Conversion_RM",IF(LEFT(INDIRECT("$F"&amp;$S3211),3)="OCS","OCS_RM",IF(RIGHT(INDIRECT("$F"&amp;$S3211),10)="conversion","GOTS_RM_conversion",IF((LEFT(INDIRECT("$F"&amp;$S3211),4))="GOTS","GOTS_RM","Responsible_RM"))))))),"DELETERM")</f>
        <v>#VALUE!</v>
      </c>
      <c r="AF3211" t="e" cm="1">
        <f t="array" aca="1" ref="AF3211" ca="1">IF($S3211="","",INDIRECT("$Z"&amp;$S3211))</f>
        <v>#VALUE!</v>
      </c>
      <c r="AG3211" t="str">
        <f t="shared" si="1016"/>
        <v/>
      </c>
      <c r="AH3211" t="str" cm="1">
        <f t="array" aca="1" ref="AH3211" ca="1">IFERROR(INDIRECT("$ag"&amp;S3211),"")</f>
        <v/>
      </c>
      <c r="AI3211" t="e" cm="1">
        <f t="array" aca="1" ref="AI3211" ca="1">INDIRECT("O"&amp;S3211)</f>
        <v>#VALUE!</v>
      </c>
      <c r="AJ3211" t="str">
        <f t="shared" si="1017"/>
        <v/>
      </c>
    </row>
    <row r="3212" spans="1:36" ht="16.5" customHeight="1">
      <c r="A3212" s="129"/>
      <c r="B3212" s="134"/>
      <c r="C3212" s="135"/>
      <c r="D3212" s="146"/>
      <c r="E3212" s="146"/>
      <c r="F3212" s="135"/>
      <c r="G3212" s="147"/>
      <c r="H3212" s="147"/>
      <c r="I3212" s="147"/>
      <c r="J3212" s="147"/>
      <c r="K3212" s="38"/>
      <c r="L3212" s="143"/>
      <c r="M3212" s="143"/>
      <c r="N3212" s="61"/>
      <c r="O3212" s="314"/>
      <c r="Q3212" t="str">
        <f t="shared" si="1012"/>
        <v/>
      </c>
      <c r="S3212" t="e">
        <f t="shared" ref="S3212:S3275" ca="1" si="1021">IF(INDIRECT("A"&amp;$S$63+$U3212)&lt;&gt;"",$S$63+$U3212,"")</f>
        <v>#VALUE!</v>
      </c>
      <c r="T3212" t="e">
        <f t="shared" ca="1" si="1018"/>
        <v>#VALUE!</v>
      </c>
      <c r="U3212">
        <f t="shared" ref="U3212:U3275" si="1022">(12*W3212)</f>
        <v>3144</v>
      </c>
      <c r="V3212">
        <v>262.41666666668698</v>
      </c>
      <c r="W3212">
        <f t="shared" si="1003"/>
        <v>262</v>
      </c>
      <c r="X3212" t="str" cm="1">
        <f t="array" aca="1" ref="X3212" ca="1">IFERROR(INDEX('PC&amp;PD'!$A$1:$AS$19,ROW('PC&amp;PD'!$A$19),MATCH(INDIRECT(T3212),'PC&amp;PD'!$A$1:$AS$1,0)),"")</f>
        <v/>
      </c>
      <c r="AA3212" t="str">
        <f t="shared" si="1013"/>
        <v/>
      </c>
      <c r="AB3212" t="str">
        <f t="shared" si="1014"/>
        <v/>
      </c>
      <c r="AC3212" t="e">
        <f t="shared" ca="1" si="1015"/>
        <v>#VALUE!</v>
      </c>
      <c r="AD3212" t="str" cm="1">
        <f t="array" aca="1" ref="AD3212" ca="1">IFERROR(IF((LEFT(INDIRECT("$F"&amp;$S3212),4))="GOTS",IF($G3212="Organic","GOTS_Organic_raw",(IF($G3212="Responsible","GOTS_Responsible",(IF($G3212="No Attribute (Conventional)","GOTS_conventional",(IF($G3212="Recycled Pre/Post-Consumer","GOTS_pre_post",(IF($G3212="In-Conversion","GOTS_in_conversion",(IF($G3212="Sustainably Sourced","Sustainably_sourced",(IF($G3212="Recycled pre-consumer organic","GOTS_recycled_organic",""))))))))))))),IF($G3212="Organic","Organic",(IF($G3212="Responsible","Responsible",(IF($G3212="No Attribute (Conventional)","No_Attribute_Conventional",(IF($G3212="Recycled Pre/Post-Consumer","Recycled_Pre_Post_Consumer",(IF($G3212="In-Conversion","In_Conversion",(IF($G3212="Recycled Pre-Consumer","Recycled_Pre_Consumer",(IF($G3212="Recycled Post-Consumer","Recycled_Post_Consumer",(IF($G3212="Sustainably Sourced","Sustainably_sourced",(IF($G3212="Recycled pre-consumer organic","GOTS_recycled_organic","")))))))))))))))))),"")</f>
        <v/>
      </c>
      <c r="AE3212" t="e" cm="1">
        <f t="array" aca="1" ref="AE3212" ca="1">IF($I3212="",IF(INDIRECT("$F"&amp;$S3212)="","",IF(LEFT(INDIRECT("$F"&amp;$S3212),3)="GRS","GRS_RCS_RM",IF((LEFT(INDIRECT("$F"&amp;$S3212),3))="RCS","GRS_RCS_RM",IF(INDIRECT("$F"&amp;$S3212)="OCS (No Label)","OCS_Conversion_RM",IF(LEFT(INDIRECT("$F"&amp;$S3212),3)="OCS","OCS_RM",IF(RIGHT(INDIRECT("$F"&amp;$S3212),10)="conversion","GOTS_RM_conversion",IF((LEFT(INDIRECT("$F"&amp;$S3212),4))="GOTS","GOTS_RM","Responsible_RM"))))))),"DELETERM")</f>
        <v>#VALUE!</v>
      </c>
      <c r="AF3212" t="e" cm="1">
        <f t="array" aca="1" ref="AF3212" ca="1">IF($S3212="","",INDIRECT("$Z"&amp;$S3212))</f>
        <v>#VALUE!</v>
      </c>
      <c r="AG3212" t="str">
        <f t="shared" si="1016"/>
        <v/>
      </c>
      <c r="AH3212" t="str" cm="1">
        <f t="array" aca="1" ref="AH3212" ca="1">IFERROR(INDIRECT("$ag"&amp;S3212),"")</f>
        <v/>
      </c>
      <c r="AI3212" t="e" cm="1">
        <f t="array" aca="1" ref="AI3212" ca="1">INDIRECT("O"&amp;S3212)</f>
        <v>#VALUE!</v>
      </c>
      <c r="AJ3212" t="str">
        <f t="shared" si="1017"/>
        <v/>
      </c>
    </row>
    <row r="3213" spans="1:36" ht="16.5" customHeight="1">
      <c r="A3213" s="130"/>
      <c r="B3213" s="136"/>
      <c r="C3213" s="137"/>
      <c r="D3213" s="146"/>
      <c r="E3213" s="146"/>
      <c r="F3213" s="137"/>
      <c r="G3213" s="147"/>
      <c r="H3213" s="147"/>
      <c r="I3213" s="147"/>
      <c r="J3213" s="147"/>
      <c r="K3213" s="38"/>
      <c r="L3213" s="144"/>
      <c r="M3213" s="144"/>
      <c r="N3213" s="61"/>
      <c r="O3213" s="314"/>
      <c r="Q3213" t="str">
        <f t="shared" si="1012"/>
        <v/>
      </c>
      <c r="S3213" t="e">
        <f t="shared" ca="1" si="1021"/>
        <v>#VALUE!</v>
      </c>
      <c r="T3213" t="e">
        <f t="shared" ca="1" si="1018"/>
        <v>#VALUE!</v>
      </c>
      <c r="U3213">
        <f t="shared" si="1022"/>
        <v>3144</v>
      </c>
      <c r="V3213">
        <v>262.50000000002098</v>
      </c>
      <c r="W3213">
        <f t="shared" si="1003"/>
        <v>262</v>
      </c>
      <c r="X3213" t="str" cm="1">
        <f t="array" aca="1" ref="X3213" ca="1">IFERROR(INDEX('PC&amp;PD'!$A$1:$AS$19,ROW('PC&amp;PD'!$A$19),MATCH(INDIRECT(T3213),'PC&amp;PD'!$A$1:$AS$1,0)),"")</f>
        <v/>
      </c>
      <c r="AA3213" t="str">
        <f t="shared" si="1013"/>
        <v/>
      </c>
      <c r="AB3213" t="str">
        <f t="shared" si="1014"/>
        <v/>
      </c>
      <c r="AC3213" t="e">
        <f t="shared" ca="1" si="1015"/>
        <v>#VALUE!</v>
      </c>
      <c r="AD3213" t="str" cm="1">
        <f t="array" aca="1" ref="AD3213" ca="1">IFERROR(IF((LEFT(INDIRECT("$F"&amp;$S3213),4))="GOTS",IF($G3213="Organic","GOTS_Organic_raw",(IF($G3213="Responsible","GOTS_Responsible",(IF($G3213="No Attribute (Conventional)","GOTS_conventional",(IF($G3213="Recycled Pre/Post-Consumer","GOTS_pre_post",(IF($G3213="In-Conversion","GOTS_in_conversion",(IF($G3213="Sustainably Sourced","Sustainably_sourced",(IF($G3213="Recycled pre-consumer organic","GOTS_recycled_organic",""))))))))))))),IF($G3213="Organic","Organic",(IF($G3213="Responsible","Responsible",(IF($G3213="No Attribute (Conventional)","No_Attribute_Conventional",(IF($G3213="Recycled Pre/Post-Consumer","Recycled_Pre_Post_Consumer",(IF($G3213="In-Conversion","In_Conversion",(IF($G3213="Recycled Pre-Consumer","Recycled_Pre_Consumer",(IF($G3213="Recycled Post-Consumer","Recycled_Post_Consumer",(IF($G3213="Sustainably Sourced","Sustainably_sourced",(IF($G3213="Recycled pre-consumer organic","GOTS_recycled_organic","")))))))))))))))))),"")</f>
        <v/>
      </c>
      <c r="AE3213" t="e" cm="1">
        <f t="array" aca="1" ref="AE3213" ca="1">IF($I3213="",IF(INDIRECT("$F"&amp;$S3213)="","",IF(LEFT(INDIRECT("$F"&amp;$S3213),3)="GRS","GRS_RCS_RM",IF((LEFT(INDIRECT("$F"&amp;$S3213),3))="RCS","GRS_RCS_RM",IF(INDIRECT("$F"&amp;$S3213)="OCS (No Label)","OCS_Conversion_RM",IF(LEFT(INDIRECT("$F"&amp;$S3213),3)="OCS","OCS_RM",IF(RIGHT(INDIRECT("$F"&amp;$S3213),10)="conversion","GOTS_RM_conversion",IF((LEFT(INDIRECT("$F"&amp;$S3213),4))="GOTS","GOTS_RM","Responsible_RM"))))))),"DELETERM")</f>
        <v>#VALUE!</v>
      </c>
      <c r="AF3213" t="e" cm="1">
        <f t="array" aca="1" ref="AF3213" ca="1">IF($S3213="","",INDIRECT("$Z"&amp;$S3213))</f>
        <v>#VALUE!</v>
      </c>
      <c r="AG3213" t="str">
        <f t="shared" si="1016"/>
        <v/>
      </c>
      <c r="AH3213" t="str" cm="1">
        <f t="array" aca="1" ref="AH3213" ca="1">IFERROR(INDIRECT("$ag"&amp;S3213),"")</f>
        <v/>
      </c>
      <c r="AI3213" t="e" cm="1">
        <f t="array" aca="1" ref="AI3213" ca="1">INDIRECT("O"&amp;S3213)</f>
        <v>#VALUE!</v>
      </c>
      <c r="AJ3213" t="str">
        <f t="shared" si="1017"/>
        <v/>
      </c>
    </row>
    <row r="3214" spans="1:36" ht="16.5" customHeight="1">
      <c r="A3214" s="130"/>
      <c r="B3214" s="136"/>
      <c r="C3214" s="137"/>
      <c r="D3214" s="146"/>
      <c r="E3214" s="146"/>
      <c r="F3214" s="137"/>
      <c r="G3214" s="147"/>
      <c r="H3214" s="147"/>
      <c r="I3214" s="147"/>
      <c r="J3214" s="147"/>
      <c r="K3214" s="38"/>
      <c r="L3214" s="144"/>
      <c r="M3214" s="144"/>
      <c r="N3214" s="61"/>
      <c r="O3214" s="314"/>
      <c r="Q3214" t="str">
        <f t="shared" si="1012"/>
        <v/>
      </c>
      <c r="S3214" t="e">
        <f t="shared" ca="1" si="1021"/>
        <v>#VALUE!</v>
      </c>
      <c r="T3214" t="e">
        <f t="shared" ca="1" si="1018"/>
        <v>#VALUE!</v>
      </c>
      <c r="U3214">
        <f t="shared" si="1022"/>
        <v>3144</v>
      </c>
      <c r="V3214">
        <v>262.58333333335401</v>
      </c>
      <c r="W3214">
        <f t="shared" si="1003"/>
        <v>262</v>
      </c>
      <c r="X3214" t="str" cm="1">
        <f t="array" aca="1" ref="X3214" ca="1">IFERROR(INDEX('PC&amp;PD'!$A$1:$AS$19,ROW('PC&amp;PD'!$A$19),MATCH(INDIRECT(T3214),'PC&amp;PD'!$A$1:$AS$1,0)),"")</f>
        <v/>
      </c>
      <c r="AA3214" t="str">
        <f t="shared" si="1013"/>
        <v/>
      </c>
      <c r="AB3214" t="str">
        <f t="shared" si="1014"/>
        <v/>
      </c>
      <c r="AC3214" t="e">
        <f t="shared" ca="1" si="1015"/>
        <v>#VALUE!</v>
      </c>
      <c r="AD3214" t="str" cm="1">
        <f t="array" aca="1" ref="AD3214" ca="1">IFERROR(IF((LEFT(INDIRECT("$F"&amp;$S3214),4))="GOTS",IF($G3214="Organic","GOTS_Organic_raw",(IF($G3214="Responsible","GOTS_Responsible",(IF($G3214="No Attribute (Conventional)","GOTS_conventional",(IF($G3214="Recycled Pre/Post-Consumer","GOTS_pre_post",(IF($G3214="In-Conversion","GOTS_in_conversion",(IF($G3214="Sustainably Sourced","Sustainably_sourced",(IF($G3214="Recycled pre-consumer organic","GOTS_recycled_organic",""))))))))))))),IF($G3214="Organic","Organic",(IF($G3214="Responsible","Responsible",(IF($G3214="No Attribute (Conventional)","No_Attribute_Conventional",(IF($G3214="Recycled Pre/Post-Consumer","Recycled_Pre_Post_Consumer",(IF($G3214="In-Conversion","In_Conversion",(IF($G3214="Recycled Pre-Consumer","Recycled_Pre_Consumer",(IF($G3214="Recycled Post-Consumer","Recycled_Post_Consumer",(IF($G3214="Sustainably Sourced","Sustainably_sourced",(IF($G3214="Recycled pre-consumer organic","GOTS_recycled_organic","")))))))))))))))))),"")</f>
        <v/>
      </c>
      <c r="AE3214" t="e" cm="1">
        <f t="array" aca="1" ref="AE3214" ca="1">IF($I3214="",IF(INDIRECT("$F"&amp;$S3214)="","",IF(LEFT(INDIRECT("$F"&amp;$S3214),3)="GRS","GRS_RCS_RM",IF((LEFT(INDIRECT("$F"&amp;$S3214),3))="RCS","GRS_RCS_RM",IF(INDIRECT("$F"&amp;$S3214)="OCS (No Label)","OCS_Conversion_RM",IF(LEFT(INDIRECT("$F"&amp;$S3214),3)="OCS","OCS_RM",IF(RIGHT(INDIRECT("$F"&amp;$S3214),10)="conversion","GOTS_RM_conversion",IF((LEFT(INDIRECT("$F"&amp;$S3214),4))="GOTS","GOTS_RM","Responsible_RM"))))))),"DELETERM")</f>
        <v>#VALUE!</v>
      </c>
      <c r="AF3214" t="e" cm="1">
        <f t="array" aca="1" ref="AF3214" ca="1">IF($S3214="","",INDIRECT("$Z"&amp;$S3214))</f>
        <v>#VALUE!</v>
      </c>
      <c r="AG3214" t="str">
        <f t="shared" si="1016"/>
        <v/>
      </c>
      <c r="AH3214" t="str" cm="1">
        <f t="array" aca="1" ref="AH3214" ca="1">IFERROR(INDIRECT("$ag"&amp;S3214),"")</f>
        <v/>
      </c>
      <c r="AI3214" t="e" cm="1">
        <f t="array" aca="1" ref="AI3214" ca="1">INDIRECT("O"&amp;S3214)</f>
        <v>#VALUE!</v>
      </c>
      <c r="AJ3214" t="str">
        <f t="shared" si="1017"/>
        <v/>
      </c>
    </row>
    <row r="3215" spans="1:36" ht="16.5" customHeight="1">
      <c r="A3215" s="130"/>
      <c r="B3215" s="136"/>
      <c r="C3215" s="137"/>
      <c r="D3215" s="146"/>
      <c r="E3215" s="146"/>
      <c r="F3215" s="137"/>
      <c r="G3215" s="147"/>
      <c r="H3215" s="147"/>
      <c r="I3215" s="147"/>
      <c r="J3215" s="147"/>
      <c r="K3215" s="38"/>
      <c r="L3215" s="144"/>
      <c r="M3215" s="144"/>
      <c r="N3215" s="61"/>
      <c r="O3215" s="314"/>
      <c r="Q3215" t="str">
        <f t="shared" si="1012"/>
        <v/>
      </c>
      <c r="S3215" t="e">
        <f t="shared" ca="1" si="1021"/>
        <v>#VALUE!</v>
      </c>
      <c r="T3215" t="e">
        <f t="shared" ca="1" si="1018"/>
        <v>#VALUE!</v>
      </c>
      <c r="U3215">
        <f t="shared" si="1022"/>
        <v>3144</v>
      </c>
      <c r="V3215">
        <v>262.66666666668698</v>
      </c>
      <c r="W3215">
        <f t="shared" si="1003"/>
        <v>262</v>
      </c>
      <c r="X3215" t="str" cm="1">
        <f t="array" aca="1" ref="X3215" ca="1">IFERROR(INDEX('PC&amp;PD'!$A$1:$AS$19,ROW('PC&amp;PD'!$A$19),MATCH(INDIRECT(T3215),'PC&amp;PD'!$A$1:$AS$1,0)),"")</f>
        <v/>
      </c>
      <c r="AA3215" t="str">
        <f t="shared" si="1013"/>
        <v/>
      </c>
      <c r="AB3215" t="str">
        <f t="shared" si="1014"/>
        <v/>
      </c>
      <c r="AC3215" t="e">
        <f t="shared" ca="1" si="1015"/>
        <v>#VALUE!</v>
      </c>
      <c r="AD3215" t="str" cm="1">
        <f t="array" aca="1" ref="AD3215" ca="1">IFERROR(IF((LEFT(INDIRECT("$F"&amp;$S3215),4))="GOTS",IF($G3215="Organic","GOTS_Organic_raw",(IF($G3215="Responsible","GOTS_Responsible",(IF($G3215="No Attribute (Conventional)","GOTS_conventional",(IF($G3215="Recycled Pre/Post-Consumer","GOTS_pre_post",(IF($G3215="In-Conversion","GOTS_in_conversion",(IF($G3215="Sustainably Sourced","Sustainably_sourced",(IF($G3215="Recycled pre-consumer organic","GOTS_recycled_organic",""))))))))))))),IF($G3215="Organic","Organic",(IF($G3215="Responsible","Responsible",(IF($G3215="No Attribute (Conventional)","No_Attribute_Conventional",(IF($G3215="Recycled Pre/Post-Consumer","Recycled_Pre_Post_Consumer",(IF($G3215="In-Conversion","In_Conversion",(IF($G3215="Recycled Pre-Consumer","Recycled_Pre_Consumer",(IF($G3215="Recycled Post-Consumer","Recycled_Post_Consumer",(IF($G3215="Sustainably Sourced","Sustainably_sourced",(IF($G3215="Recycled pre-consumer organic","GOTS_recycled_organic","")))))))))))))))))),"")</f>
        <v/>
      </c>
      <c r="AE3215" t="e" cm="1">
        <f t="array" aca="1" ref="AE3215" ca="1">IF($I3215="",IF(INDIRECT("$F"&amp;$S3215)="","",IF(LEFT(INDIRECT("$F"&amp;$S3215),3)="GRS","GRS_RCS_RM",IF((LEFT(INDIRECT("$F"&amp;$S3215),3))="RCS","GRS_RCS_RM",IF(INDIRECT("$F"&amp;$S3215)="OCS (No Label)","OCS_Conversion_RM",IF(LEFT(INDIRECT("$F"&amp;$S3215),3)="OCS","OCS_RM",IF(RIGHT(INDIRECT("$F"&amp;$S3215),10)="conversion","GOTS_RM_conversion",IF((LEFT(INDIRECT("$F"&amp;$S3215),4))="GOTS","GOTS_RM","Responsible_RM"))))))),"DELETERM")</f>
        <v>#VALUE!</v>
      </c>
      <c r="AF3215" t="e" cm="1">
        <f t="array" aca="1" ref="AF3215" ca="1">IF($S3215="","",INDIRECT("$Z"&amp;$S3215))</f>
        <v>#VALUE!</v>
      </c>
      <c r="AG3215" t="str">
        <f t="shared" si="1016"/>
        <v/>
      </c>
      <c r="AH3215" t="str" cm="1">
        <f t="array" aca="1" ref="AH3215" ca="1">IFERROR(INDIRECT("$ag"&amp;S3215),"")</f>
        <v/>
      </c>
      <c r="AI3215" t="e" cm="1">
        <f t="array" aca="1" ref="AI3215" ca="1">INDIRECT("O"&amp;S3215)</f>
        <v>#VALUE!</v>
      </c>
      <c r="AJ3215" t="str">
        <f t="shared" si="1017"/>
        <v/>
      </c>
    </row>
    <row r="3216" spans="1:36" ht="16.5" customHeight="1">
      <c r="A3216" s="130"/>
      <c r="B3216" s="136"/>
      <c r="C3216" s="137"/>
      <c r="D3216" s="146"/>
      <c r="E3216" s="146"/>
      <c r="F3216" s="137"/>
      <c r="G3216" s="147"/>
      <c r="H3216" s="147"/>
      <c r="I3216" s="147"/>
      <c r="J3216" s="147"/>
      <c r="K3216" s="38"/>
      <c r="L3216" s="144"/>
      <c r="M3216" s="144"/>
      <c r="N3216" s="61"/>
      <c r="O3216" s="314"/>
      <c r="Q3216" t="str">
        <f t="shared" si="1012"/>
        <v/>
      </c>
      <c r="S3216" t="e">
        <f t="shared" ca="1" si="1021"/>
        <v>#VALUE!</v>
      </c>
      <c r="T3216" t="e">
        <f t="shared" ca="1" si="1018"/>
        <v>#VALUE!</v>
      </c>
      <c r="U3216">
        <f t="shared" si="1022"/>
        <v>3144</v>
      </c>
      <c r="V3216">
        <v>262.75000000002098</v>
      </c>
      <c r="W3216">
        <f t="shared" si="1003"/>
        <v>262</v>
      </c>
      <c r="X3216" t="str" cm="1">
        <f t="array" aca="1" ref="X3216" ca="1">IFERROR(INDEX('PC&amp;PD'!$A$1:$AS$19,ROW('PC&amp;PD'!$A$19),MATCH(INDIRECT(T3216),'PC&amp;PD'!$A$1:$AS$1,0)),"")</f>
        <v/>
      </c>
      <c r="AA3216" t="str">
        <f t="shared" si="1013"/>
        <v/>
      </c>
      <c r="AB3216" t="str">
        <f t="shared" si="1014"/>
        <v/>
      </c>
      <c r="AC3216" t="e">
        <f t="shared" ca="1" si="1015"/>
        <v>#VALUE!</v>
      </c>
      <c r="AD3216" t="str" cm="1">
        <f t="array" aca="1" ref="AD3216" ca="1">IFERROR(IF((LEFT(INDIRECT("$F"&amp;$S3216),4))="GOTS",IF($G3216="Organic","GOTS_Organic_raw",(IF($G3216="Responsible","GOTS_Responsible",(IF($G3216="No Attribute (Conventional)","GOTS_conventional",(IF($G3216="Recycled Pre/Post-Consumer","GOTS_pre_post",(IF($G3216="In-Conversion","GOTS_in_conversion",(IF($G3216="Sustainably Sourced","Sustainably_sourced",(IF($G3216="Recycled pre-consumer organic","GOTS_recycled_organic",""))))))))))))),IF($G3216="Organic","Organic",(IF($G3216="Responsible","Responsible",(IF($G3216="No Attribute (Conventional)","No_Attribute_Conventional",(IF($G3216="Recycled Pre/Post-Consumer","Recycled_Pre_Post_Consumer",(IF($G3216="In-Conversion","In_Conversion",(IF($G3216="Recycled Pre-Consumer","Recycled_Pre_Consumer",(IF($G3216="Recycled Post-Consumer","Recycled_Post_Consumer",(IF($G3216="Sustainably Sourced","Sustainably_sourced",(IF($G3216="Recycled pre-consumer organic","GOTS_recycled_organic","")))))))))))))))))),"")</f>
        <v/>
      </c>
      <c r="AE3216" t="e" cm="1">
        <f t="array" aca="1" ref="AE3216" ca="1">IF($I3216="",IF(INDIRECT("$F"&amp;$S3216)="","",IF(LEFT(INDIRECT("$F"&amp;$S3216),3)="GRS","GRS_RCS_RM",IF((LEFT(INDIRECT("$F"&amp;$S3216),3))="RCS","GRS_RCS_RM",IF(INDIRECT("$F"&amp;$S3216)="OCS (No Label)","OCS_Conversion_RM",IF(LEFT(INDIRECT("$F"&amp;$S3216),3)="OCS","OCS_RM",IF(RIGHT(INDIRECT("$F"&amp;$S3216),10)="conversion","GOTS_RM_conversion",IF((LEFT(INDIRECT("$F"&amp;$S3216),4))="GOTS","GOTS_RM","Responsible_RM"))))))),"DELETERM")</f>
        <v>#VALUE!</v>
      </c>
      <c r="AF3216" t="e" cm="1">
        <f t="array" aca="1" ref="AF3216" ca="1">IF($S3216="","",INDIRECT("$Z"&amp;$S3216))</f>
        <v>#VALUE!</v>
      </c>
      <c r="AG3216" t="str">
        <f t="shared" si="1016"/>
        <v/>
      </c>
      <c r="AH3216" t="str" cm="1">
        <f t="array" aca="1" ref="AH3216" ca="1">IFERROR(INDIRECT("$ag"&amp;S3216),"")</f>
        <v/>
      </c>
      <c r="AI3216" t="e" cm="1">
        <f t="array" aca="1" ref="AI3216" ca="1">INDIRECT("O"&amp;S3216)</f>
        <v>#VALUE!</v>
      </c>
      <c r="AJ3216" t="str">
        <f t="shared" si="1017"/>
        <v/>
      </c>
    </row>
    <row r="3217" spans="1:36" ht="16.5" customHeight="1">
      <c r="A3217" s="130"/>
      <c r="B3217" s="136"/>
      <c r="C3217" s="137"/>
      <c r="D3217" s="146"/>
      <c r="E3217" s="146"/>
      <c r="F3217" s="137"/>
      <c r="G3217" s="147"/>
      <c r="H3217" s="147"/>
      <c r="I3217" s="147"/>
      <c r="J3217" s="147"/>
      <c r="K3217" s="38"/>
      <c r="L3217" s="144"/>
      <c r="M3217" s="144"/>
      <c r="N3217" s="61"/>
      <c r="O3217" s="314"/>
      <c r="Q3217" t="str">
        <f t="shared" si="1012"/>
        <v/>
      </c>
      <c r="S3217" t="e">
        <f t="shared" ca="1" si="1021"/>
        <v>#VALUE!</v>
      </c>
      <c r="T3217" t="e">
        <f t="shared" ca="1" si="1018"/>
        <v>#VALUE!</v>
      </c>
      <c r="U3217">
        <f t="shared" si="1022"/>
        <v>3144</v>
      </c>
      <c r="V3217">
        <v>262.83333333335401</v>
      </c>
      <c r="W3217">
        <f t="shared" si="1003"/>
        <v>262</v>
      </c>
      <c r="X3217" t="str" cm="1">
        <f t="array" aca="1" ref="X3217" ca="1">IFERROR(INDEX('PC&amp;PD'!$A$1:$AS$19,ROW('PC&amp;PD'!$A$19),MATCH(INDIRECT(T3217),'PC&amp;PD'!$A$1:$AS$1,0)),"")</f>
        <v/>
      </c>
      <c r="AA3217" t="str">
        <f t="shared" si="1013"/>
        <v/>
      </c>
      <c r="AB3217" t="str">
        <f t="shared" si="1014"/>
        <v/>
      </c>
      <c r="AC3217" t="e">
        <f t="shared" ca="1" si="1015"/>
        <v>#VALUE!</v>
      </c>
      <c r="AD3217" t="str" cm="1">
        <f t="array" aca="1" ref="AD3217" ca="1">IFERROR(IF((LEFT(INDIRECT("$F"&amp;$S3217),4))="GOTS",IF($G3217="Organic","GOTS_Organic_raw",(IF($G3217="Responsible","GOTS_Responsible",(IF($G3217="No Attribute (Conventional)","GOTS_conventional",(IF($G3217="Recycled Pre/Post-Consumer","GOTS_pre_post",(IF($G3217="In-Conversion","GOTS_in_conversion",(IF($G3217="Sustainably Sourced","Sustainably_sourced",(IF($G3217="Recycled pre-consumer organic","GOTS_recycled_organic",""))))))))))))),IF($G3217="Organic","Organic",(IF($G3217="Responsible","Responsible",(IF($G3217="No Attribute (Conventional)","No_Attribute_Conventional",(IF($G3217="Recycled Pre/Post-Consumer","Recycled_Pre_Post_Consumer",(IF($G3217="In-Conversion","In_Conversion",(IF($G3217="Recycled Pre-Consumer","Recycled_Pre_Consumer",(IF($G3217="Recycled Post-Consumer","Recycled_Post_Consumer",(IF($G3217="Sustainably Sourced","Sustainably_sourced",(IF($G3217="Recycled pre-consumer organic","GOTS_recycled_organic","")))))))))))))))))),"")</f>
        <v/>
      </c>
      <c r="AE3217" t="e" cm="1">
        <f t="array" aca="1" ref="AE3217" ca="1">IF($I3217="",IF(INDIRECT("$F"&amp;$S3217)="","",IF(LEFT(INDIRECT("$F"&amp;$S3217),3)="GRS","GRS_RCS_RM",IF((LEFT(INDIRECT("$F"&amp;$S3217),3))="RCS","GRS_RCS_RM",IF(INDIRECT("$F"&amp;$S3217)="OCS (No Label)","OCS_Conversion_RM",IF(LEFT(INDIRECT("$F"&amp;$S3217),3)="OCS","OCS_RM",IF(RIGHT(INDIRECT("$F"&amp;$S3217),10)="conversion","GOTS_RM_conversion",IF((LEFT(INDIRECT("$F"&amp;$S3217),4))="GOTS","GOTS_RM","Responsible_RM"))))))),"DELETERM")</f>
        <v>#VALUE!</v>
      </c>
      <c r="AF3217" t="e" cm="1">
        <f t="array" aca="1" ref="AF3217" ca="1">IF($S3217="","",INDIRECT("$Z"&amp;$S3217))</f>
        <v>#VALUE!</v>
      </c>
      <c r="AG3217" t="str">
        <f t="shared" si="1016"/>
        <v/>
      </c>
      <c r="AH3217" t="str" cm="1">
        <f t="array" aca="1" ref="AH3217" ca="1">IFERROR(INDIRECT("$ag"&amp;S3217),"")</f>
        <v/>
      </c>
      <c r="AI3217" t="e" cm="1">
        <f t="array" aca="1" ref="AI3217" ca="1">INDIRECT("O"&amp;S3217)</f>
        <v>#VALUE!</v>
      </c>
      <c r="AJ3217" t="str">
        <f t="shared" si="1017"/>
        <v/>
      </c>
    </row>
    <row r="3218" spans="1:36" ht="16.5" customHeight="1" thickBot="1">
      <c r="A3218" s="131"/>
      <c r="B3218" s="138"/>
      <c r="C3218" s="139"/>
      <c r="D3218" s="148"/>
      <c r="E3218" s="148"/>
      <c r="F3218" s="139"/>
      <c r="G3218" s="149"/>
      <c r="H3218" s="149"/>
      <c r="I3218" s="149"/>
      <c r="J3218" s="149"/>
      <c r="K3218" s="39"/>
      <c r="L3218" s="145"/>
      <c r="M3218" s="145"/>
      <c r="N3218" s="62"/>
      <c r="O3218" s="315"/>
      <c r="Q3218" t="str">
        <f t="shared" si="1012"/>
        <v/>
      </c>
      <c r="S3218" t="e">
        <f t="shared" ca="1" si="1021"/>
        <v>#VALUE!</v>
      </c>
      <c r="T3218" t="e">
        <f t="shared" ca="1" si="1018"/>
        <v>#VALUE!</v>
      </c>
      <c r="U3218">
        <f t="shared" si="1022"/>
        <v>3144</v>
      </c>
      <c r="V3218">
        <v>262.91666666668698</v>
      </c>
      <c r="W3218">
        <f t="shared" si="1003"/>
        <v>262</v>
      </c>
      <c r="X3218" t="str" cm="1">
        <f t="array" aca="1" ref="X3218" ca="1">IFERROR(INDEX('PC&amp;PD'!$A$1:$AS$19,ROW('PC&amp;PD'!$A$19),MATCH(INDIRECT(T3218),'PC&amp;PD'!$A$1:$AS$1,0)),"")</f>
        <v/>
      </c>
      <c r="AA3218" t="str">
        <f t="shared" si="1013"/>
        <v/>
      </c>
      <c r="AB3218" t="str">
        <f t="shared" si="1014"/>
        <v/>
      </c>
      <c r="AC3218" t="e">
        <f t="shared" ca="1" si="1015"/>
        <v>#VALUE!</v>
      </c>
      <c r="AD3218" t="str" cm="1">
        <f t="array" aca="1" ref="AD3218" ca="1">IFERROR(IF((LEFT(INDIRECT("$F"&amp;$S3218),4))="GOTS",IF($G3218="Organic","GOTS_Organic_raw",(IF($G3218="Responsible","GOTS_Responsible",(IF($G3218="No Attribute (Conventional)","GOTS_conventional",(IF($G3218="Recycled Pre/Post-Consumer","GOTS_pre_post",(IF($G3218="In-Conversion","GOTS_in_conversion",(IF($G3218="Sustainably Sourced","Sustainably_sourced",(IF($G3218="Recycled pre-consumer organic","GOTS_recycled_organic",""))))))))))))),IF($G3218="Organic","Organic",(IF($G3218="Responsible","Responsible",(IF($G3218="No Attribute (Conventional)","No_Attribute_Conventional",(IF($G3218="Recycled Pre/Post-Consumer","Recycled_Pre_Post_Consumer",(IF($G3218="In-Conversion","In_Conversion",(IF($G3218="Recycled Pre-Consumer","Recycled_Pre_Consumer",(IF($G3218="Recycled Post-Consumer","Recycled_Post_Consumer",(IF($G3218="Sustainably Sourced","Sustainably_sourced",(IF($G3218="Recycled pre-consumer organic","GOTS_recycled_organic","")))))))))))))))))),"")</f>
        <v/>
      </c>
      <c r="AE3218" t="e" cm="1">
        <f t="array" aca="1" ref="AE3218" ca="1">IF($I3218="",IF(INDIRECT("$F"&amp;$S3218)="","",IF(LEFT(INDIRECT("$F"&amp;$S3218),3)="GRS","GRS_RCS_RM",IF((LEFT(INDIRECT("$F"&amp;$S3218),3))="RCS","GRS_RCS_RM",IF(INDIRECT("$F"&amp;$S3218)="OCS (No Label)","OCS_Conversion_RM",IF(LEFT(INDIRECT("$F"&amp;$S3218),3)="OCS","OCS_RM",IF(RIGHT(INDIRECT("$F"&amp;$S3218),10)="conversion","GOTS_RM_conversion",IF((LEFT(INDIRECT("$F"&amp;$S3218),4))="GOTS","GOTS_RM","Responsible_RM"))))))),"DELETERM")</f>
        <v>#VALUE!</v>
      </c>
      <c r="AF3218" t="e" cm="1">
        <f t="array" aca="1" ref="AF3218" ca="1">IF($S3218="","",INDIRECT("$Z"&amp;$S3218))</f>
        <v>#VALUE!</v>
      </c>
      <c r="AG3218" t="str">
        <f t="shared" si="1016"/>
        <v/>
      </c>
      <c r="AH3218" t="str" cm="1">
        <f t="array" aca="1" ref="AH3218" ca="1">IFERROR(INDIRECT("$ag"&amp;S3218),"")</f>
        <v/>
      </c>
      <c r="AI3218" t="e" cm="1">
        <f t="array" aca="1" ref="AI3218" ca="1">INDIRECT("O"&amp;S3218)</f>
        <v>#VALUE!</v>
      </c>
      <c r="AJ3218" t="str">
        <f t="shared" si="1017"/>
        <v/>
      </c>
    </row>
    <row r="3219" spans="1:36" ht="16.5" customHeight="1">
      <c r="A3219" s="128" t="str">
        <f>IF(B3219="","",COUNTA($B$63:$B3219))</f>
        <v/>
      </c>
      <c r="B3219" s="132"/>
      <c r="C3219" s="133"/>
      <c r="D3219" s="140"/>
      <c r="E3219" s="140"/>
      <c r="F3219" s="133"/>
      <c r="G3219" s="141"/>
      <c r="H3219" s="141"/>
      <c r="I3219" s="141"/>
      <c r="J3219" s="141"/>
      <c r="K3219" s="37"/>
      <c r="L3219" s="142" t="str">
        <f>IF(R3219="","",LEFT(R3219,LEN(R3219)-2))</f>
        <v/>
      </c>
      <c r="M3219" s="142"/>
      <c r="N3219" s="60"/>
      <c r="O3219" s="313"/>
      <c r="Q3219" t="str">
        <f t="shared" si="1012"/>
        <v/>
      </c>
      <c r="R3219" t="str">
        <f t="shared" ref="R3219" si="1023">CONCATENATE($Q3219,Q3220,Q3221,Q3222,Q3223,Q3224,$Q3225,$Q3226,$Q3227,$Q3228,$Q3229,$Q3230)</f>
        <v/>
      </c>
      <c r="S3219" t="e">
        <f t="shared" ca="1" si="1021"/>
        <v>#VALUE!</v>
      </c>
      <c r="T3219" t="e">
        <f t="shared" ca="1" si="1018"/>
        <v>#VALUE!</v>
      </c>
      <c r="U3219">
        <f t="shared" si="1022"/>
        <v>3156</v>
      </c>
      <c r="V3219">
        <v>263.00000000002098</v>
      </c>
      <c r="W3219">
        <f t="shared" si="1003"/>
        <v>263</v>
      </c>
      <c r="X3219" t="str" cm="1">
        <f t="array" aca="1" ref="X3219" ca="1">IFERROR(INDEX('PC&amp;PD'!$A$1:$AS$19,ROW('PC&amp;PD'!$A$19),MATCH(INDIRECT(T3219),'PC&amp;PD'!$A$1:$AS$1,0)),"")</f>
        <v/>
      </c>
      <c r="Z3219" t="str">
        <f t="shared" ref="Z3219" si="1024">IFERROR(IF($F3219="OCS 100","OCS (OCS 100)",IF($F3219="OCS Blended","OCS (OCS Blended)",IF($F3219="OCS (No Label)","OCS (No Label)",IF($F3219="RCS 100","RCS (RCS 100)",IF($F3219="RCS Blended","RCS (RCS Blended)",IF($F3219="GRS","GRS (GRS)",IF($F3219="GRS (No Label)", "GRS (No Label)",IF($F3219="RDS","RDS (RDS)",IF($F3219="RWS","RWS (RWS)",IF($F3219="RAS","RAS (RAS)",IF($F3219="RMS","RMS (RMS)",IF($F3219="GOTS Organic","GOTS (Organic)",IF($F3219="GOTS Made with organic","GOTS (Made with Organic)",IF($F3219="GOTS Organic - in conversion","GOTS (Organic - In Conversion)",IF($F3219="GOTS Made with organic - in conversion","GOTS (Made with Organic - In Conversion)",""))))))))))))))),"")</f>
        <v/>
      </c>
      <c r="AA3219" t="str">
        <f t="shared" si="1013"/>
        <v/>
      </c>
      <c r="AB3219" t="str">
        <f t="shared" si="1014"/>
        <v/>
      </c>
      <c r="AC3219" t="e">
        <f t="shared" ca="1" si="1015"/>
        <v>#VALUE!</v>
      </c>
      <c r="AD3219" t="str" cm="1">
        <f t="array" aca="1" ref="AD3219" ca="1">IFERROR(IF((LEFT(INDIRECT("$F"&amp;$S3219),4))="GOTS",IF($G3219="Organic","GOTS_Organic_raw",(IF($G3219="Responsible","GOTS_Responsible",(IF($G3219="No Attribute (Conventional)","GOTS_conventional",(IF($G3219="Recycled Pre/Post-Consumer","GOTS_pre_post",(IF($G3219="In-Conversion","GOTS_in_conversion",(IF($G3219="Sustainably Sourced","Sustainably_sourced",(IF($G3219="Recycled pre-consumer organic","GOTS_recycled_organic",""))))))))))))),IF($G3219="Organic","Organic",(IF($G3219="Responsible","Responsible",(IF($G3219="No Attribute (Conventional)","No_Attribute_Conventional",(IF($G3219="Recycled Pre/Post-Consumer","Recycled_Pre_Post_Consumer",(IF($G3219="In-Conversion","In_Conversion",(IF($G3219="Recycled Pre-Consumer","Recycled_Pre_Consumer",(IF($G3219="Recycled Post-Consumer","Recycled_Post_Consumer",(IF($G3219="Sustainably Sourced","Sustainably_sourced",(IF($G3219="Recycled pre-consumer organic","GOTS_recycled_organic","")))))))))))))))))),"")</f>
        <v/>
      </c>
      <c r="AE3219" t="e" cm="1">
        <f t="array" aca="1" ref="AE3219" ca="1">IF($I3219="",IF(INDIRECT("$F"&amp;$S3219)="","",IF(LEFT(INDIRECT("$F"&amp;$S3219),3)="GRS","GRS_RCS_RM",IF((LEFT(INDIRECT("$F"&amp;$S3219),3))="RCS","GRS_RCS_RM",IF(INDIRECT("$F"&amp;$S3219)="OCS (No Label)","OCS_Conversion_RM",IF(LEFT(INDIRECT("$F"&amp;$S3219),3)="OCS","OCS_RM",IF(RIGHT(INDIRECT("$F"&amp;$S3219),10)="conversion","GOTS_RM_conversion",IF((LEFT(INDIRECT("$F"&amp;$S3219),4))="GOTS","GOTS_RM","Responsible_RM"))))))),"DELETERM")</f>
        <v>#VALUE!</v>
      </c>
      <c r="AF3219" t="e" cm="1">
        <f t="array" aca="1" ref="AF3219" ca="1">IF($S3219="","",INDIRECT("$Z"&amp;$S3219))</f>
        <v>#VALUE!</v>
      </c>
      <c r="AG3219" t="str">
        <f t="shared" si="1016"/>
        <v/>
      </c>
      <c r="AH3219" t="str" cm="1">
        <f t="array" aca="1" ref="AH3219" ca="1">IFERROR(INDIRECT("$ag"&amp;S3219),"")</f>
        <v/>
      </c>
      <c r="AI3219" t="e" cm="1">
        <f t="array" aca="1" ref="AI3219" ca="1">INDIRECT("O"&amp;S3219)</f>
        <v>#VALUE!</v>
      </c>
      <c r="AJ3219" t="str">
        <f t="shared" si="1017"/>
        <v/>
      </c>
    </row>
    <row r="3220" spans="1:36" ht="16.5" customHeight="1">
      <c r="A3220" s="129"/>
      <c r="B3220" s="134"/>
      <c r="C3220" s="135"/>
      <c r="D3220" s="146"/>
      <c r="E3220" s="146"/>
      <c r="F3220" s="135"/>
      <c r="G3220" s="147"/>
      <c r="H3220" s="147"/>
      <c r="I3220" s="147"/>
      <c r="J3220" s="147"/>
      <c r="K3220" s="38"/>
      <c r="L3220" s="143"/>
      <c r="M3220" s="143"/>
      <c r="N3220" s="61"/>
      <c r="O3220" s="314"/>
      <c r="Q3220" t="str">
        <f t="shared" si="1012"/>
        <v/>
      </c>
      <c r="S3220" t="e">
        <f t="shared" ca="1" si="1021"/>
        <v>#VALUE!</v>
      </c>
      <c r="T3220" t="e">
        <f t="shared" ca="1" si="1018"/>
        <v>#VALUE!</v>
      </c>
      <c r="U3220">
        <f t="shared" si="1022"/>
        <v>3156</v>
      </c>
      <c r="V3220">
        <v>263.08333333335401</v>
      </c>
      <c r="W3220">
        <f t="shared" si="1003"/>
        <v>263</v>
      </c>
      <c r="X3220" t="str" cm="1">
        <f t="array" aca="1" ref="X3220" ca="1">IFERROR(INDEX('PC&amp;PD'!$A$1:$AS$19,ROW('PC&amp;PD'!$A$19),MATCH(INDIRECT(T3220),'PC&amp;PD'!$A$1:$AS$1,0)),"")</f>
        <v/>
      </c>
      <c r="AA3220" t="str">
        <f t="shared" si="1013"/>
        <v/>
      </c>
      <c r="AB3220" t="str">
        <f t="shared" si="1014"/>
        <v/>
      </c>
      <c r="AC3220" t="e">
        <f t="shared" ca="1" si="1015"/>
        <v>#VALUE!</v>
      </c>
      <c r="AD3220" t="str" cm="1">
        <f t="array" aca="1" ref="AD3220" ca="1">IFERROR(IF((LEFT(INDIRECT("$F"&amp;$S3220),4))="GOTS",IF($G3220="Organic","GOTS_Organic_raw",(IF($G3220="Responsible","GOTS_Responsible",(IF($G3220="No Attribute (Conventional)","GOTS_conventional",(IF($G3220="Recycled Pre/Post-Consumer","GOTS_pre_post",(IF($G3220="In-Conversion","GOTS_in_conversion",(IF($G3220="Sustainably Sourced","Sustainably_sourced",(IF($G3220="Recycled pre-consumer organic","GOTS_recycled_organic",""))))))))))))),IF($G3220="Organic","Organic",(IF($G3220="Responsible","Responsible",(IF($G3220="No Attribute (Conventional)","No_Attribute_Conventional",(IF($G3220="Recycled Pre/Post-Consumer","Recycled_Pre_Post_Consumer",(IF($G3220="In-Conversion","In_Conversion",(IF($G3220="Recycled Pre-Consumer","Recycled_Pre_Consumer",(IF($G3220="Recycled Post-Consumer","Recycled_Post_Consumer",(IF($G3220="Sustainably Sourced","Sustainably_sourced",(IF($G3220="Recycled pre-consumer organic","GOTS_recycled_organic","")))))))))))))))))),"")</f>
        <v/>
      </c>
      <c r="AE3220" t="e" cm="1">
        <f t="array" aca="1" ref="AE3220" ca="1">IF($I3220="",IF(INDIRECT("$F"&amp;$S3220)="","",IF(LEFT(INDIRECT("$F"&amp;$S3220),3)="GRS","GRS_RCS_RM",IF((LEFT(INDIRECT("$F"&amp;$S3220),3))="RCS","GRS_RCS_RM",IF(INDIRECT("$F"&amp;$S3220)="OCS (No Label)","OCS_Conversion_RM",IF(LEFT(INDIRECT("$F"&amp;$S3220),3)="OCS","OCS_RM",IF(RIGHT(INDIRECT("$F"&amp;$S3220),10)="conversion","GOTS_RM_conversion",IF((LEFT(INDIRECT("$F"&amp;$S3220),4))="GOTS","GOTS_RM","Responsible_RM"))))))),"DELETERM")</f>
        <v>#VALUE!</v>
      </c>
      <c r="AF3220" t="e" cm="1">
        <f t="array" aca="1" ref="AF3220" ca="1">IF($S3220="","",INDIRECT("$Z"&amp;$S3220))</f>
        <v>#VALUE!</v>
      </c>
      <c r="AG3220" t="str">
        <f t="shared" si="1016"/>
        <v/>
      </c>
      <c r="AH3220" t="str" cm="1">
        <f t="array" aca="1" ref="AH3220" ca="1">IFERROR(INDIRECT("$ag"&amp;S3220),"")</f>
        <v/>
      </c>
      <c r="AI3220" t="e" cm="1">
        <f t="array" aca="1" ref="AI3220" ca="1">INDIRECT("O"&amp;S3220)</f>
        <v>#VALUE!</v>
      </c>
      <c r="AJ3220" t="str">
        <f t="shared" si="1017"/>
        <v/>
      </c>
    </row>
    <row r="3221" spans="1:36" ht="16.5" customHeight="1">
      <c r="A3221" s="129"/>
      <c r="B3221" s="134"/>
      <c r="C3221" s="135"/>
      <c r="D3221" s="146"/>
      <c r="E3221" s="146"/>
      <c r="F3221" s="135"/>
      <c r="G3221" s="147"/>
      <c r="H3221" s="147"/>
      <c r="I3221" s="147"/>
      <c r="J3221" s="147"/>
      <c r="K3221" s="38"/>
      <c r="L3221" s="143"/>
      <c r="M3221" s="143"/>
      <c r="N3221" s="61"/>
      <c r="O3221" s="314"/>
      <c r="Q3221" t="str">
        <f t="shared" si="1012"/>
        <v/>
      </c>
      <c r="S3221" t="e">
        <f t="shared" ca="1" si="1021"/>
        <v>#VALUE!</v>
      </c>
      <c r="T3221" t="e">
        <f t="shared" ca="1" si="1018"/>
        <v>#VALUE!</v>
      </c>
      <c r="U3221">
        <f t="shared" si="1022"/>
        <v>3156</v>
      </c>
      <c r="V3221">
        <v>263.16666666668698</v>
      </c>
      <c r="W3221">
        <f t="shared" si="1003"/>
        <v>263</v>
      </c>
      <c r="X3221" t="str" cm="1">
        <f t="array" aca="1" ref="X3221" ca="1">IFERROR(INDEX('PC&amp;PD'!$A$1:$AS$19,ROW('PC&amp;PD'!$A$19),MATCH(INDIRECT(T3221),'PC&amp;PD'!$A$1:$AS$1,0)),"")</f>
        <v/>
      </c>
      <c r="AA3221" t="str">
        <f t="shared" si="1013"/>
        <v/>
      </c>
      <c r="AB3221" t="str">
        <f t="shared" si="1014"/>
        <v/>
      </c>
      <c r="AC3221" t="e">
        <f t="shared" ca="1" si="1015"/>
        <v>#VALUE!</v>
      </c>
      <c r="AD3221" t="str" cm="1">
        <f t="array" aca="1" ref="AD3221" ca="1">IFERROR(IF((LEFT(INDIRECT("$F"&amp;$S3221),4))="GOTS",IF($G3221="Organic","GOTS_Organic_raw",(IF($G3221="Responsible","GOTS_Responsible",(IF($G3221="No Attribute (Conventional)","GOTS_conventional",(IF($G3221="Recycled Pre/Post-Consumer","GOTS_pre_post",(IF($G3221="In-Conversion","GOTS_in_conversion",(IF($G3221="Sustainably Sourced","Sustainably_sourced",(IF($G3221="Recycled pre-consumer organic","GOTS_recycled_organic",""))))))))))))),IF($G3221="Organic","Organic",(IF($G3221="Responsible","Responsible",(IF($G3221="No Attribute (Conventional)","No_Attribute_Conventional",(IF($G3221="Recycled Pre/Post-Consumer","Recycled_Pre_Post_Consumer",(IF($G3221="In-Conversion","In_Conversion",(IF($G3221="Recycled Pre-Consumer","Recycled_Pre_Consumer",(IF($G3221="Recycled Post-Consumer","Recycled_Post_Consumer",(IF($G3221="Sustainably Sourced","Sustainably_sourced",(IF($G3221="Recycled pre-consumer organic","GOTS_recycled_organic","")))))))))))))))))),"")</f>
        <v/>
      </c>
      <c r="AE3221" t="e" cm="1">
        <f t="array" aca="1" ref="AE3221" ca="1">IF($I3221="",IF(INDIRECT("$F"&amp;$S3221)="","",IF(LEFT(INDIRECT("$F"&amp;$S3221),3)="GRS","GRS_RCS_RM",IF((LEFT(INDIRECT("$F"&amp;$S3221),3))="RCS","GRS_RCS_RM",IF(INDIRECT("$F"&amp;$S3221)="OCS (No Label)","OCS_Conversion_RM",IF(LEFT(INDIRECT("$F"&amp;$S3221),3)="OCS","OCS_RM",IF(RIGHT(INDIRECT("$F"&amp;$S3221),10)="conversion","GOTS_RM_conversion",IF((LEFT(INDIRECT("$F"&amp;$S3221),4))="GOTS","GOTS_RM","Responsible_RM"))))))),"DELETERM")</f>
        <v>#VALUE!</v>
      </c>
      <c r="AF3221" t="e" cm="1">
        <f t="array" aca="1" ref="AF3221" ca="1">IF($S3221="","",INDIRECT("$Z"&amp;$S3221))</f>
        <v>#VALUE!</v>
      </c>
      <c r="AG3221" t="str">
        <f t="shared" si="1016"/>
        <v/>
      </c>
      <c r="AH3221" t="str" cm="1">
        <f t="array" aca="1" ref="AH3221" ca="1">IFERROR(INDIRECT("$ag"&amp;S3221),"")</f>
        <v/>
      </c>
      <c r="AI3221" t="e" cm="1">
        <f t="array" aca="1" ref="AI3221" ca="1">INDIRECT("O"&amp;S3221)</f>
        <v>#VALUE!</v>
      </c>
      <c r="AJ3221" t="str">
        <f t="shared" si="1017"/>
        <v/>
      </c>
    </row>
    <row r="3222" spans="1:36" ht="16.5" customHeight="1">
      <c r="A3222" s="129"/>
      <c r="B3222" s="134"/>
      <c r="C3222" s="135"/>
      <c r="D3222" s="146"/>
      <c r="E3222" s="146"/>
      <c r="F3222" s="135"/>
      <c r="G3222" s="147"/>
      <c r="H3222" s="147"/>
      <c r="I3222" s="147"/>
      <c r="J3222" s="147"/>
      <c r="K3222" s="38"/>
      <c r="L3222" s="143"/>
      <c r="M3222" s="143"/>
      <c r="N3222" s="61"/>
      <c r="O3222" s="314"/>
      <c r="Q3222" t="str">
        <f t="shared" si="1012"/>
        <v/>
      </c>
      <c r="S3222" t="e">
        <f t="shared" ca="1" si="1021"/>
        <v>#VALUE!</v>
      </c>
      <c r="T3222" t="e">
        <f t="shared" ca="1" si="1018"/>
        <v>#VALUE!</v>
      </c>
      <c r="U3222">
        <f t="shared" si="1022"/>
        <v>3156</v>
      </c>
      <c r="V3222">
        <v>263.25000000002098</v>
      </c>
      <c r="W3222">
        <f t="shared" ref="W3222:W3285" si="1025">ROUNDDOWN(V3222,0)</f>
        <v>263</v>
      </c>
      <c r="X3222" t="str" cm="1">
        <f t="array" aca="1" ref="X3222" ca="1">IFERROR(INDEX('PC&amp;PD'!$A$1:$AS$19,ROW('PC&amp;PD'!$A$19),MATCH(INDIRECT(T3222),'PC&amp;PD'!$A$1:$AS$1,0)),"")</f>
        <v/>
      </c>
      <c r="AA3222" t="str">
        <f t="shared" si="1013"/>
        <v/>
      </c>
      <c r="AB3222" t="str">
        <f t="shared" si="1014"/>
        <v/>
      </c>
      <c r="AC3222" t="e">
        <f t="shared" ca="1" si="1015"/>
        <v>#VALUE!</v>
      </c>
      <c r="AD3222" t="str" cm="1">
        <f t="array" aca="1" ref="AD3222" ca="1">IFERROR(IF((LEFT(INDIRECT("$F"&amp;$S3222),4))="GOTS",IF($G3222="Organic","GOTS_Organic_raw",(IF($G3222="Responsible","GOTS_Responsible",(IF($G3222="No Attribute (Conventional)","GOTS_conventional",(IF($G3222="Recycled Pre/Post-Consumer","GOTS_pre_post",(IF($G3222="In-Conversion","GOTS_in_conversion",(IF($G3222="Sustainably Sourced","Sustainably_sourced",(IF($G3222="Recycled pre-consumer organic","GOTS_recycled_organic",""))))))))))))),IF($G3222="Organic","Organic",(IF($G3222="Responsible","Responsible",(IF($G3222="No Attribute (Conventional)","No_Attribute_Conventional",(IF($G3222="Recycled Pre/Post-Consumer","Recycled_Pre_Post_Consumer",(IF($G3222="In-Conversion","In_Conversion",(IF($G3222="Recycled Pre-Consumer","Recycled_Pre_Consumer",(IF($G3222="Recycled Post-Consumer","Recycled_Post_Consumer",(IF($G3222="Sustainably Sourced","Sustainably_sourced",(IF($G3222="Recycled pre-consumer organic","GOTS_recycled_organic","")))))))))))))))))),"")</f>
        <v/>
      </c>
      <c r="AE3222" t="e" cm="1">
        <f t="array" aca="1" ref="AE3222" ca="1">IF($I3222="",IF(INDIRECT("$F"&amp;$S3222)="","",IF(LEFT(INDIRECT("$F"&amp;$S3222),3)="GRS","GRS_RCS_RM",IF((LEFT(INDIRECT("$F"&amp;$S3222),3))="RCS","GRS_RCS_RM",IF(INDIRECT("$F"&amp;$S3222)="OCS (No Label)","OCS_Conversion_RM",IF(LEFT(INDIRECT("$F"&amp;$S3222),3)="OCS","OCS_RM",IF(RIGHT(INDIRECT("$F"&amp;$S3222),10)="conversion","GOTS_RM_conversion",IF((LEFT(INDIRECT("$F"&amp;$S3222),4))="GOTS","GOTS_RM","Responsible_RM"))))))),"DELETERM")</f>
        <v>#VALUE!</v>
      </c>
      <c r="AF3222" t="e" cm="1">
        <f t="array" aca="1" ref="AF3222" ca="1">IF($S3222="","",INDIRECT("$Z"&amp;$S3222))</f>
        <v>#VALUE!</v>
      </c>
      <c r="AG3222" t="str">
        <f t="shared" si="1016"/>
        <v/>
      </c>
      <c r="AH3222" t="str" cm="1">
        <f t="array" aca="1" ref="AH3222" ca="1">IFERROR(INDIRECT("$ag"&amp;S3222),"")</f>
        <v/>
      </c>
      <c r="AI3222" t="e" cm="1">
        <f t="array" aca="1" ref="AI3222" ca="1">INDIRECT("O"&amp;S3222)</f>
        <v>#VALUE!</v>
      </c>
      <c r="AJ3222" t="str">
        <f t="shared" si="1017"/>
        <v/>
      </c>
    </row>
    <row r="3223" spans="1:36" ht="16.5" customHeight="1">
      <c r="A3223" s="129"/>
      <c r="B3223" s="134"/>
      <c r="C3223" s="135"/>
      <c r="D3223" s="146"/>
      <c r="E3223" s="146"/>
      <c r="F3223" s="135"/>
      <c r="G3223" s="147"/>
      <c r="H3223" s="147"/>
      <c r="I3223" s="147"/>
      <c r="J3223" s="147"/>
      <c r="K3223" s="38"/>
      <c r="L3223" s="143"/>
      <c r="M3223" s="143"/>
      <c r="N3223" s="61"/>
      <c r="O3223" s="314"/>
      <c r="Q3223" t="str">
        <f t="shared" si="1012"/>
        <v/>
      </c>
      <c r="S3223" t="e">
        <f t="shared" ca="1" si="1021"/>
        <v>#VALUE!</v>
      </c>
      <c r="T3223" t="e">
        <f t="shared" ca="1" si="1018"/>
        <v>#VALUE!</v>
      </c>
      <c r="U3223">
        <f t="shared" si="1022"/>
        <v>3156</v>
      </c>
      <c r="V3223">
        <v>263.33333333335401</v>
      </c>
      <c r="W3223">
        <f t="shared" si="1025"/>
        <v>263</v>
      </c>
      <c r="X3223" t="str" cm="1">
        <f t="array" aca="1" ref="X3223" ca="1">IFERROR(INDEX('PC&amp;PD'!$A$1:$AS$19,ROW('PC&amp;PD'!$A$19),MATCH(INDIRECT(T3223),'PC&amp;PD'!$A$1:$AS$1,0)),"")</f>
        <v/>
      </c>
      <c r="AA3223" t="str">
        <f t="shared" si="1013"/>
        <v/>
      </c>
      <c r="AB3223" t="str">
        <f t="shared" si="1014"/>
        <v/>
      </c>
      <c r="AC3223" t="e">
        <f t="shared" ca="1" si="1015"/>
        <v>#VALUE!</v>
      </c>
      <c r="AD3223" t="str" cm="1">
        <f t="array" aca="1" ref="AD3223" ca="1">IFERROR(IF((LEFT(INDIRECT("$F"&amp;$S3223),4))="GOTS",IF($G3223="Organic","GOTS_Organic_raw",(IF($G3223="Responsible","GOTS_Responsible",(IF($G3223="No Attribute (Conventional)","GOTS_conventional",(IF($G3223="Recycled Pre/Post-Consumer","GOTS_pre_post",(IF($G3223="In-Conversion","GOTS_in_conversion",(IF($G3223="Sustainably Sourced","Sustainably_sourced",(IF($G3223="Recycled pre-consumer organic","GOTS_recycled_organic",""))))))))))))),IF($G3223="Organic","Organic",(IF($G3223="Responsible","Responsible",(IF($G3223="No Attribute (Conventional)","No_Attribute_Conventional",(IF($G3223="Recycled Pre/Post-Consumer","Recycled_Pre_Post_Consumer",(IF($G3223="In-Conversion","In_Conversion",(IF($G3223="Recycled Pre-Consumer","Recycled_Pre_Consumer",(IF($G3223="Recycled Post-Consumer","Recycled_Post_Consumer",(IF($G3223="Sustainably Sourced","Sustainably_sourced",(IF($G3223="Recycled pre-consumer organic","GOTS_recycled_organic","")))))))))))))))))),"")</f>
        <v/>
      </c>
      <c r="AE3223" t="e" cm="1">
        <f t="array" aca="1" ref="AE3223" ca="1">IF($I3223="",IF(INDIRECT("$F"&amp;$S3223)="","",IF(LEFT(INDIRECT("$F"&amp;$S3223),3)="GRS","GRS_RCS_RM",IF((LEFT(INDIRECT("$F"&amp;$S3223),3))="RCS","GRS_RCS_RM",IF(INDIRECT("$F"&amp;$S3223)="OCS (No Label)","OCS_Conversion_RM",IF(LEFT(INDIRECT("$F"&amp;$S3223),3)="OCS","OCS_RM",IF(RIGHT(INDIRECT("$F"&amp;$S3223),10)="conversion","GOTS_RM_conversion",IF((LEFT(INDIRECT("$F"&amp;$S3223),4))="GOTS","GOTS_RM","Responsible_RM"))))))),"DELETERM")</f>
        <v>#VALUE!</v>
      </c>
      <c r="AF3223" t="e" cm="1">
        <f t="array" aca="1" ref="AF3223" ca="1">IF($S3223="","",INDIRECT("$Z"&amp;$S3223))</f>
        <v>#VALUE!</v>
      </c>
      <c r="AG3223" t="str">
        <f t="shared" si="1016"/>
        <v/>
      </c>
      <c r="AH3223" t="str" cm="1">
        <f t="array" aca="1" ref="AH3223" ca="1">IFERROR(INDIRECT("$ag"&amp;S3223),"")</f>
        <v/>
      </c>
      <c r="AI3223" t="e" cm="1">
        <f t="array" aca="1" ref="AI3223" ca="1">INDIRECT("O"&amp;S3223)</f>
        <v>#VALUE!</v>
      </c>
      <c r="AJ3223" t="str">
        <f t="shared" si="1017"/>
        <v/>
      </c>
    </row>
    <row r="3224" spans="1:36" ht="16.5" customHeight="1">
      <c r="A3224" s="129"/>
      <c r="B3224" s="134"/>
      <c r="C3224" s="135"/>
      <c r="D3224" s="146"/>
      <c r="E3224" s="146"/>
      <c r="F3224" s="135"/>
      <c r="G3224" s="147"/>
      <c r="H3224" s="147"/>
      <c r="I3224" s="147"/>
      <c r="J3224" s="147"/>
      <c r="K3224" s="38"/>
      <c r="L3224" s="143"/>
      <c r="M3224" s="143"/>
      <c r="N3224" s="61"/>
      <c r="O3224" s="314"/>
      <c r="Q3224" t="str">
        <f t="shared" si="1012"/>
        <v/>
      </c>
      <c r="S3224" t="e">
        <f t="shared" ca="1" si="1021"/>
        <v>#VALUE!</v>
      </c>
      <c r="T3224" t="e">
        <f t="shared" ca="1" si="1018"/>
        <v>#VALUE!</v>
      </c>
      <c r="U3224">
        <f t="shared" si="1022"/>
        <v>3156</v>
      </c>
      <c r="V3224">
        <v>263.41666666668698</v>
      </c>
      <c r="W3224">
        <f t="shared" si="1025"/>
        <v>263</v>
      </c>
      <c r="X3224" t="str" cm="1">
        <f t="array" aca="1" ref="X3224" ca="1">IFERROR(INDEX('PC&amp;PD'!$A$1:$AS$19,ROW('PC&amp;PD'!$A$19),MATCH(INDIRECT(T3224),'PC&amp;PD'!$A$1:$AS$1,0)),"")</f>
        <v/>
      </c>
      <c r="AA3224" t="str">
        <f t="shared" si="1013"/>
        <v/>
      </c>
      <c r="AB3224" t="str">
        <f t="shared" si="1014"/>
        <v/>
      </c>
      <c r="AC3224" t="e">
        <f t="shared" ca="1" si="1015"/>
        <v>#VALUE!</v>
      </c>
      <c r="AD3224" t="str" cm="1">
        <f t="array" aca="1" ref="AD3224" ca="1">IFERROR(IF((LEFT(INDIRECT("$F"&amp;$S3224),4))="GOTS",IF($G3224="Organic","GOTS_Organic_raw",(IF($G3224="Responsible","GOTS_Responsible",(IF($G3224="No Attribute (Conventional)","GOTS_conventional",(IF($G3224="Recycled Pre/Post-Consumer","GOTS_pre_post",(IF($G3224="In-Conversion","GOTS_in_conversion",(IF($G3224="Sustainably Sourced","Sustainably_sourced",(IF($G3224="Recycled pre-consumer organic","GOTS_recycled_organic",""))))))))))))),IF($G3224="Organic","Organic",(IF($G3224="Responsible","Responsible",(IF($G3224="No Attribute (Conventional)","No_Attribute_Conventional",(IF($G3224="Recycled Pre/Post-Consumer","Recycled_Pre_Post_Consumer",(IF($G3224="In-Conversion","In_Conversion",(IF($G3224="Recycled Pre-Consumer","Recycled_Pre_Consumer",(IF($G3224="Recycled Post-Consumer","Recycled_Post_Consumer",(IF($G3224="Sustainably Sourced","Sustainably_sourced",(IF($G3224="Recycled pre-consumer organic","GOTS_recycled_organic","")))))))))))))))))),"")</f>
        <v/>
      </c>
      <c r="AE3224" t="e" cm="1">
        <f t="array" aca="1" ref="AE3224" ca="1">IF($I3224="",IF(INDIRECT("$F"&amp;$S3224)="","",IF(LEFT(INDIRECT("$F"&amp;$S3224),3)="GRS","GRS_RCS_RM",IF((LEFT(INDIRECT("$F"&amp;$S3224),3))="RCS","GRS_RCS_RM",IF(INDIRECT("$F"&amp;$S3224)="OCS (No Label)","OCS_Conversion_RM",IF(LEFT(INDIRECT("$F"&amp;$S3224),3)="OCS","OCS_RM",IF(RIGHT(INDIRECT("$F"&amp;$S3224),10)="conversion","GOTS_RM_conversion",IF((LEFT(INDIRECT("$F"&amp;$S3224),4))="GOTS","GOTS_RM","Responsible_RM"))))))),"DELETERM")</f>
        <v>#VALUE!</v>
      </c>
      <c r="AF3224" t="e" cm="1">
        <f t="array" aca="1" ref="AF3224" ca="1">IF($S3224="","",INDIRECT("$Z"&amp;$S3224))</f>
        <v>#VALUE!</v>
      </c>
      <c r="AG3224" t="str">
        <f t="shared" si="1016"/>
        <v/>
      </c>
      <c r="AH3224" t="str" cm="1">
        <f t="array" aca="1" ref="AH3224" ca="1">IFERROR(INDIRECT("$ag"&amp;S3224),"")</f>
        <v/>
      </c>
      <c r="AI3224" t="e" cm="1">
        <f t="array" aca="1" ref="AI3224" ca="1">INDIRECT("O"&amp;S3224)</f>
        <v>#VALUE!</v>
      </c>
      <c r="AJ3224" t="str">
        <f t="shared" si="1017"/>
        <v/>
      </c>
    </row>
    <row r="3225" spans="1:36" ht="16.5" customHeight="1">
      <c r="A3225" s="130"/>
      <c r="B3225" s="136"/>
      <c r="C3225" s="137"/>
      <c r="D3225" s="146"/>
      <c r="E3225" s="146"/>
      <c r="F3225" s="137"/>
      <c r="G3225" s="147"/>
      <c r="H3225" s="147"/>
      <c r="I3225" s="147"/>
      <c r="J3225" s="147"/>
      <c r="K3225" s="38"/>
      <c r="L3225" s="144"/>
      <c r="M3225" s="144"/>
      <c r="N3225" s="61"/>
      <c r="O3225" s="314"/>
      <c r="Q3225" t="str">
        <f t="shared" si="1012"/>
        <v/>
      </c>
      <c r="S3225" t="e">
        <f t="shared" ca="1" si="1021"/>
        <v>#VALUE!</v>
      </c>
      <c r="T3225" t="e">
        <f t="shared" ca="1" si="1018"/>
        <v>#VALUE!</v>
      </c>
      <c r="U3225">
        <f t="shared" si="1022"/>
        <v>3156</v>
      </c>
      <c r="V3225">
        <v>263.50000000002098</v>
      </c>
      <c r="W3225">
        <f t="shared" si="1025"/>
        <v>263</v>
      </c>
      <c r="X3225" t="str" cm="1">
        <f t="array" aca="1" ref="X3225" ca="1">IFERROR(INDEX('PC&amp;PD'!$A$1:$AS$19,ROW('PC&amp;PD'!$A$19),MATCH(INDIRECT(T3225),'PC&amp;PD'!$A$1:$AS$1,0)),"")</f>
        <v/>
      </c>
      <c r="AA3225" t="str">
        <f t="shared" si="1013"/>
        <v/>
      </c>
      <c r="AB3225" t="str">
        <f t="shared" si="1014"/>
        <v/>
      </c>
      <c r="AC3225" t="e">
        <f t="shared" ca="1" si="1015"/>
        <v>#VALUE!</v>
      </c>
      <c r="AD3225" t="str" cm="1">
        <f t="array" aca="1" ref="AD3225" ca="1">IFERROR(IF((LEFT(INDIRECT("$F"&amp;$S3225),4))="GOTS",IF($G3225="Organic","GOTS_Organic_raw",(IF($G3225="Responsible","GOTS_Responsible",(IF($G3225="No Attribute (Conventional)","GOTS_conventional",(IF($G3225="Recycled Pre/Post-Consumer","GOTS_pre_post",(IF($G3225="In-Conversion","GOTS_in_conversion",(IF($G3225="Sustainably Sourced","Sustainably_sourced",(IF($G3225="Recycled pre-consumer organic","GOTS_recycled_organic",""))))))))))))),IF($G3225="Organic","Organic",(IF($G3225="Responsible","Responsible",(IF($G3225="No Attribute (Conventional)","No_Attribute_Conventional",(IF($G3225="Recycled Pre/Post-Consumer","Recycled_Pre_Post_Consumer",(IF($G3225="In-Conversion","In_Conversion",(IF($G3225="Recycled Pre-Consumer","Recycled_Pre_Consumer",(IF($G3225="Recycled Post-Consumer","Recycled_Post_Consumer",(IF($G3225="Sustainably Sourced","Sustainably_sourced",(IF($G3225="Recycled pre-consumer organic","GOTS_recycled_organic","")))))))))))))))))),"")</f>
        <v/>
      </c>
      <c r="AE3225" t="e" cm="1">
        <f t="array" aca="1" ref="AE3225" ca="1">IF($I3225="",IF(INDIRECT("$F"&amp;$S3225)="","",IF(LEFT(INDIRECT("$F"&amp;$S3225),3)="GRS","GRS_RCS_RM",IF((LEFT(INDIRECT("$F"&amp;$S3225),3))="RCS","GRS_RCS_RM",IF(INDIRECT("$F"&amp;$S3225)="OCS (No Label)","OCS_Conversion_RM",IF(LEFT(INDIRECT("$F"&amp;$S3225),3)="OCS","OCS_RM",IF(RIGHT(INDIRECT("$F"&amp;$S3225),10)="conversion","GOTS_RM_conversion",IF((LEFT(INDIRECT("$F"&amp;$S3225),4))="GOTS","GOTS_RM","Responsible_RM"))))))),"DELETERM")</f>
        <v>#VALUE!</v>
      </c>
      <c r="AF3225" t="e" cm="1">
        <f t="array" aca="1" ref="AF3225" ca="1">IF($S3225="","",INDIRECT("$Z"&amp;$S3225))</f>
        <v>#VALUE!</v>
      </c>
      <c r="AG3225" t="str">
        <f t="shared" si="1016"/>
        <v/>
      </c>
      <c r="AH3225" t="str" cm="1">
        <f t="array" aca="1" ref="AH3225" ca="1">IFERROR(INDIRECT("$ag"&amp;S3225),"")</f>
        <v/>
      </c>
      <c r="AI3225" t="e" cm="1">
        <f t="array" aca="1" ref="AI3225" ca="1">INDIRECT("O"&amp;S3225)</f>
        <v>#VALUE!</v>
      </c>
      <c r="AJ3225" t="str">
        <f t="shared" si="1017"/>
        <v/>
      </c>
    </row>
    <row r="3226" spans="1:36" ht="16.5" customHeight="1">
      <c r="A3226" s="130"/>
      <c r="B3226" s="136"/>
      <c r="C3226" s="137"/>
      <c r="D3226" s="146"/>
      <c r="E3226" s="146"/>
      <c r="F3226" s="137"/>
      <c r="G3226" s="147"/>
      <c r="H3226" s="147"/>
      <c r="I3226" s="147"/>
      <c r="J3226" s="147"/>
      <c r="K3226" s="38"/>
      <c r="L3226" s="144"/>
      <c r="M3226" s="144"/>
      <c r="N3226" s="61"/>
      <c r="O3226" s="314"/>
      <c r="Q3226" t="str">
        <f t="shared" si="1012"/>
        <v/>
      </c>
      <c r="S3226" t="e">
        <f t="shared" ca="1" si="1021"/>
        <v>#VALUE!</v>
      </c>
      <c r="T3226" t="e">
        <f t="shared" ca="1" si="1018"/>
        <v>#VALUE!</v>
      </c>
      <c r="U3226">
        <f t="shared" si="1022"/>
        <v>3156</v>
      </c>
      <c r="V3226">
        <v>263.58333333335401</v>
      </c>
      <c r="W3226">
        <f t="shared" si="1025"/>
        <v>263</v>
      </c>
      <c r="X3226" t="str" cm="1">
        <f t="array" aca="1" ref="X3226" ca="1">IFERROR(INDEX('PC&amp;PD'!$A$1:$AS$19,ROW('PC&amp;PD'!$A$19),MATCH(INDIRECT(T3226),'PC&amp;PD'!$A$1:$AS$1,0)),"")</f>
        <v/>
      </c>
      <c r="AA3226" t="str">
        <f t="shared" si="1013"/>
        <v/>
      </c>
      <c r="AB3226" t="str">
        <f t="shared" si="1014"/>
        <v/>
      </c>
      <c r="AC3226" t="e">
        <f t="shared" ca="1" si="1015"/>
        <v>#VALUE!</v>
      </c>
      <c r="AD3226" t="str" cm="1">
        <f t="array" aca="1" ref="AD3226" ca="1">IFERROR(IF((LEFT(INDIRECT("$F"&amp;$S3226),4))="GOTS",IF($G3226="Organic","GOTS_Organic_raw",(IF($G3226="Responsible","GOTS_Responsible",(IF($G3226="No Attribute (Conventional)","GOTS_conventional",(IF($G3226="Recycled Pre/Post-Consumer","GOTS_pre_post",(IF($G3226="In-Conversion","GOTS_in_conversion",(IF($G3226="Sustainably Sourced","Sustainably_sourced",(IF($G3226="Recycled pre-consumer organic","GOTS_recycled_organic",""))))))))))))),IF($G3226="Organic","Organic",(IF($G3226="Responsible","Responsible",(IF($G3226="No Attribute (Conventional)","No_Attribute_Conventional",(IF($G3226="Recycled Pre/Post-Consumer","Recycled_Pre_Post_Consumer",(IF($G3226="In-Conversion","In_Conversion",(IF($G3226="Recycled Pre-Consumer","Recycled_Pre_Consumer",(IF($G3226="Recycled Post-Consumer","Recycled_Post_Consumer",(IF($G3226="Sustainably Sourced","Sustainably_sourced",(IF($G3226="Recycled pre-consumer organic","GOTS_recycled_organic","")))))))))))))))))),"")</f>
        <v/>
      </c>
      <c r="AE3226" t="e" cm="1">
        <f t="array" aca="1" ref="AE3226" ca="1">IF($I3226="",IF(INDIRECT("$F"&amp;$S3226)="","",IF(LEFT(INDIRECT("$F"&amp;$S3226),3)="GRS","GRS_RCS_RM",IF((LEFT(INDIRECT("$F"&amp;$S3226),3))="RCS","GRS_RCS_RM",IF(INDIRECT("$F"&amp;$S3226)="OCS (No Label)","OCS_Conversion_RM",IF(LEFT(INDIRECT("$F"&amp;$S3226),3)="OCS","OCS_RM",IF(RIGHT(INDIRECT("$F"&amp;$S3226),10)="conversion","GOTS_RM_conversion",IF((LEFT(INDIRECT("$F"&amp;$S3226),4))="GOTS","GOTS_RM","Responsible_RM"))))))),"DELETERM")</f>
        <v>#VALUE!</v>
      </c>
      <c r="AF3226" t="e" cm="1">
        <f t="array" aca="1" ref="AF3226" ca="1">IF($S3226="","",INDIRECT("$Z"&amp;$S3226))</f>
        <v>#VALUE!</v>
      </c>
      <c r="AG3226" t="str">
        <f t="shared" si="1016"/>
        <v/>
      </c>
      <c r="AH3226" t="str" cm="1">
        <f t="array" aca="1" ref="AH3226" ca="1">IFERROR(INDIRECT("$ag"&amp;S3226),"")</f>
        <v/>
      </c>
      <c r="AI3226" t="e" cm="1">
        <f t="array" aca="1" ref="AI3226" ca="1">INDIRECT("O"&amp;S3226)</f>
        <v>#VALUE!</v>
      </c>
      <c r="AJ3226" t="str">
        <f t="shared" si="1017"/>
        <v/>
      </c>
    </row>
    <row r="3227" spans="1:36" ht="16.5" customHeight="1">
      <c r="A3227" s="130"/>
      <c r="B3227" s="136"/>
      <c r="C3227" s="137"/>
      <c r="D3227" s="146"/>
      <c r="E3227" s="146"/>
      <c r="F3227" s="137"/>
      <c r="G3227" s="147"/>
      <c r="H3227" s="147"/>
      <c r="I3227" s="147"/>
      <c r="J3227" s="147"/>
      <c r="K3227" s="38"/>
      <c r="L3227" s="144"/>
      <c r="M3227" s="144"/>
      <c r="N3227" s="61"/>
      <c r="O3227" s="314"/>
      <c r="Q3227" t="str">
        <f t="shared" si="1012"/>
        <v/>
      </c>
      <c r="S3227" t="e">
        <f t="shared" ca="1" si="1021"/>
        <v>#VALUE!</v>
      </c>
      <c r="T3227" t="e">
        <f t="shared" ca="1" si="1018"/>
        <v>#VALUE!</v>
      </c>
      <c r="U3227">
        <f t="shared" si="1022"/>
        <v>3156</v>
      </c>
      <c r="V3227">
        <v>263.66666666668698</v>
      </c>
      <c r="W3227">
        <f t="shared" si="1025"/>
        <v>263</v>
      </c>
      <c r="X3227" t="str" cm="1">
        <f t="array" aca="1" ref="X3227" ca="1">IFERROR(INDEX('PC&amp;PD'!$A$1:$AS$19,ROW('PC&amp;PD'!$A$19),MATCH(INDIRECT(T3227),'PC&amp;PD'!$A$1:$AS$1,0)),"")</f>
        <v/>
      </c>
      <c r="AA3227" t="str">
        <f t="shared" si="1013"/>
        <v/>
      </c>
      <c r="AB3227" t="str">
        <f t="shared" si="1014"/>
        <v/>
      </c>
      <c r="AC3227" t="e">
        <f t="shared" ca="1" si="1015"/>
        <v>#VALUE!</v>
      </c>
      <c r="AD3227" t="str" cm="1">
        <f t="array" aca="1" ref="AD3227" ca="1">IFERROR(IF((LEFT(INDIRECT("$F"&amp;$S3227),4))="GOTS",IF($G3227="Organic","GOTS_Organic_raw",(IF($G3227="Responsible","GOTS_Responsible",(IF($G3227="No Attribute (Conventional)","GOTS_conventional",(IF($G3227="Recycled Pre/Post-Consumer","GOTS_pre_post",(IF($G3227="In-Conversion","GOTS_in_conversion",(IF($G3227="Sustainably Sourced","Sustainably_sourced",(IF($G3227="Recycled pre-consumer organic","GOTS_recycled_organic",""))))))))))))),IF($G3227="Organic","Organic",(IF($G3227="Responsible","Responsible",(IF($G3227="No Attribute (Conventional)","No_Attribute_Conventional",(IF($G3227="Recycled Pre/Post-Consumer","Recycled_Pre_Post_Consumer",(IF($G3227="In-Conversion","In_Conversion",(IF($G3227="Recycled Pre-Consumer","Recycled_Pre_Consumer",(IF($G3227="Recycled Post-Consumer","Recycled_Post_Consumer",(IF($G3227="Sustainably Sourced","Sustainably_sourced",(IF($G3227="Recycled pre-consumer organic","GOTS_recycled_organic","")))))))))))))))))),"")</f>
        <v/>
      </c>
      <c r="AE3227" t="e" cm="1">
        <f t="array" aca="1" ref="AE3227" ca="1">IF($I3227="",IF(INDIRECT("$F"&amp;$S3227)="","",IF(LEFT(INDIRECT("$F"&amp;$S3227),3)="GRS","GRS_RCS_RM",IF((LEFT(INDIRECT("$F"&amp;$S3227),3))="RCS","GRS_RCS_RM",IF(INDIRECT("$F"&amp;$S3227)="OCS (No Label)","OCS_Conversion_RM",IF(LEFT(INDIRECT("$F"&amp;$S3227),3)="OCS","OCS_RM",IF(RIGHT(INDIRECT("$F"&amp;$S3227),10)="conversion","GOTS_RM_conversion",IF((LEFT(INDIRECT("$F"&amp;$S3227),4))="GOTS","GOTS_RM","Responsible_RM"))))))),"DELETERM")</f>
        <v>#VALUE!</v>
      </c>
      <c r="AF3227" t="e" cm="1">
        <f t="array" aca="1" ref="AF3227" ca="1">IF($S3227="","",INDIRECT("$Z"&amp;$S3227))</f>
        <v>#VALUE!</v>
      </c>
      <c r="AG3227" t="str">
        <f t="shared" si="1016"/>
        <v/>
      </c>
      <c r="AH3227" t="str" cm="1">
        <f t="array" aca="1" ref="AH3227" ca="1">IFERROR(INDIRECT("$ag"&amp;S3227),"")</f>
        <v/>
      </c>
      <c r="AI3227" t="e" cm="1">
        <f t="array" aca="1" ref="AI3227" ca="1">INDIRECT("O"&amp;S3227)</f>
        <v>#VALUE!</v>
      </c>
      <c r="AJ3227" t="str">
        <f t="shared" si="1017"/>
        <v/>
      </c>
    </row>
    <row r="3228" spans="1:36" ht="16.5" customHeight="1">
      <c r="A3228" s="130"/>
      <c r="B3228" s="136"/>
      <c r="C3228" s="137"/>
      <c r="D3228" s="146"/>
      <c r="E3228" s="146"/>
      <c r="F3228" s="137"/>
      <c r="G3228" s="147"/>
      <c r="H3228" s="147"/>
      <c r="I3228" s="147"/>
      <c r="J3228" s="147"/>
      <c r="K3228" s="38"/>
      <c r="L3228" s="144"/>
      <c r="M3228" s="144"/>
      <c r="N3228" s="61"/>
      <c r="O3228" s="314"/>
      <c r="Q3228" t="str">
        <f t="shared" si="1012"/>
        <v/>
      </c>
      <c r="S3228" t="e">
        <f t="shared" ca="1" si="1021"/>
        <v>#VALUE!</v>
      </c>
      <c r="T3228" t="e">
        <f t="shared" ca="1" si="1018"/>
        <v>#VALUE!</v>
      </c>
      <c r="U3228">
        <f t="shared" si="1022"/>
        <v>3156</v>
      </c>
      <c r="V3228">
        <v>263.75000000002098</v>
      </c>
      <c r="W3228">
        <f t="shared" si="1025"/>
        <v>263</v>
      </c>
      <c r="X3228" t="str" cm="1">
        <f t="array" aca="1" ref="X3228" ca="1">IFERROR(INDEX('PC&amp;PD'!$A$1:$AS$19,ROW('PC&amp;PD'!$A$19),MATCH(INDIRECT(T3228),'PC&amp;PD'!$A$1:$AS$1,0)),"")</f>
        <v/>
      </c>
      <c r="AA3228" t="str">
        <f t="shared" si="1013"/>
        <v/>
      </c>
      <c r="AB3228" t="str">
        <f t="shared" si="1014"/>
        <v/>
      </c>
      <c r="AC3228" t="e">
        <f t="shared" ca="1" si="1015"/>
        <v>#VALUE!</v>
      </c>
      <c r="AD3228" t="str" cm="1">
        <f t="array" aca="1" ref="AD3228" ca="1">IFERROR(IF((LEFT(INDIRECT("$F"&amp;$S3228),4))="GOTS",IF($G3228="Organic","GOTS_Organic_raw",(IF($G3228="Responsible","GOTS_Responsible",(IF($G3228="No Attribute (Conventional)","GOTS_conventional",(IF($G3228="Recycled Pre/Post-Consumer","GOTS_pre_post",(IF($G3228="In-Conversion","GOTS_in_conversion",(IF($G3228="Sustainably Sourced","Sustainably_sourced",(IF($G3228="Recycled pre-consumer organic","GOTS_recycled_organic",""))))))))))))),IF($G3228="Organic","Organic",(IF($G3228="Responsible","Responsible",(IF($G3228="No Attribute (Conventional)","No_Attribute_Conventional",(IF($G3228="Recycled Pre/Post-Consumer","Recycled_Pre_Post_Consumer",(IF($G3228="In-Conversion","In_Conversion",(IF($G3228="Recycled Pre-Consumer","Recycled_Pre_Consumer",(IF($G3228="Recycled Post-Consumer","Recycled_Post_Consumer",(IF($G3228="Sustainably Sourced","Sustainably_sourced",(IF($G3228="Recycled pre-consumer organic","GOTS_recycled_organic","")))))))))))))))))),"")</f>
        <v/>
      </c>
      <c r="AE3228" t="e" cm="1">
        <f t="array" aca="1" ref="AE3228" ca="1">IF($I3228="",IF(INDIRECT("$F"&amp;$S3228)="","",IF(LEFT(INDIRECT("$F"&amp;$S3228),3)="GRS","GRS_RCS_RM",IF((LEFT(INDIRECT("$F"&amp;$S3228),3))="RCS","GRS_RCS_RM",IF(INDIRECT("$F"&amp;$S3228)="OCS (No Label)","OCS_Conversion_RM",IF(LEFT(INDIRECT("$F"&amp;$S3228),3)="OCS","OCS_RM",IF(RIGHT(INDIRECT("$F"&amp;$S3228),10)="conversion","GOTS_RM_conversion",IF((LEFT(INDIRECT("$F"&amp;$S3228),4))="GOTS","GOTS_RM","Responsible_RM"))))))),"DELETERM")</f>
        <v>#VALUE!</v>
      </c>
      <c r="AF3228" t="e" cm="1">
        <f t="array" aca="1" ref="AF3228" ca="1">IF($S3228="","",INDIRECT("$Z"&amp;$S3228))</f>
        <v>#VALUE!</v>
      </c>
      <c r="AG3228" t="str">
        <f t="shared" si="1016"/>
        <v/>
      </c>
      <c r="AH3228" t="str" cm="1">
        <f t="array" aca="1" ref="AH3228" ca="1">IFERROR(INDIRECT("$ag"&amp;S3228),"")</f>
        <v/>
      </c>
      <c r="AI3228" t="e" cm="1">
        <f t="array" aca="1" ref="AI3228" ca="1">INDIRECT("O"&amp;S3228)</f>
        <v>#VALUE!</v>
      </c>
      <c r="AJ3228" t="str">
        <f t="shared" si="1017"/>
        <v/>
      </c>
    </row>
    <row r="3229" spans="1:36" ht="16.5" customHeight="1">
      <c r="A3229" s="130"/>
      <c r="B3229" s="136"/>
      <c r="C3229" s="137"/>
      <c r="D3229" s="146"/>
      <c r="E3229" s="146"/>
      <c r="F3229" s="137"/>
      <c r="G3229" s="147"/>
      <c r="H3229" s="147"/>
      <c r="I3229" s="147"/>
      <c r="J3229" s="147"/>
      <c r="K3229" s="38"/>
      <c r="L3229" s="144"/>
      <c r="M3229" s="144"/>
      <c r="N3229" s="61"/>
      <c r="O3229" s="314"/>
      <c r="Q3229" t="str">
        <f t="shared" si="1012"/>
        <v/>
      </c>
      <c r="S3229" t="e">
        <f t="shared" ca="1" si="1021"/>
        <v>#VALUE!</v>
      </c>
      <c r="T3229" t="e">
        <f t="shared" ca="1" si="1018"/>
        <v>#VALUE!</v>
      </c>
      <c r="U3229">
        <f t="shared" si="1022"/>
        <v>3156</v>
      </c>
      <c r="V3229">
        <v>263.83333333335401</v>
      </c>
      <c r="W3229">
        <f t="shared" si="1025"/>
        <v>263</v>
      </c>
      <c r="X3229" t="str" cm="1">
        <f t="array" aca="1" ref="X3229" ca="1">IFERROR(INDEX('PC&amp;PD'!$A$1:$AS$19,ROW('PC&amp;PD'!$A$19),MATCH(INDIRECT(T3229),'PC&amp;PD'!$A$1:$AS$1,0)),"")</f>
        <v/>
      </c>
      <c r="AA3229" t="str">
        <f t="shared" si="1013"/>
        <v/>
      </c>
      <c r="AB3229" t="str">
        <f t="shared" si="1014"/>
        <v/>
      </c>
      <c r="AC3229" t="e">
        <f t="shared" ca="1" si="1015"/>
        <v>#VALUE!</v>
      </c>
      <c r="AD3229" t="str" cm="1">
        <f t="array" aca="1" ref="AD3229" ca="1">IFERROR(IF((LEFT(INDIRECT("$F"&amp;$S3229),4))="GOTS",IF($G3229="Organic","GOTS_Organic_raw",(IF($G3229="Responsible","GOTS_Responsible",(IF($G3229="No Attribute (Conventional)","GOTS_conventional",(IF($G3229="Recycled Pre/Post-Consumer","GOTS_pre_post",(IF($G3229="In-Conversion","GOTS_in_conversion",(IF($G3229="Sustainably Sourced","Sustainably_sourced",(IF($G3229="Recycled pre-consumer organic","GOTS_recycled_organic",""))))))))))))),IF($G3229="Organic","Organic",(IF($G3229="Responsible","Responsible",(IF($G3229="No Attribute (Conventional)","No_Attribute_Conventional",(IF($G3229="Recycled Pre/Post-Consumer","Recycled_Pre_Post_Consumer",(IF($G3229="In-Conversion","In_Conversion",(IF($G3229="Recycled Pre-Consumer","Recycled_Pre_Consumer",(IF($G3229="Recycled Post-Consumer","Recycled_Post_Consumer",(IF($G3229="Sustainably Sourced","Sustainably_sourced",(IF($G3229="Recycled pre-consumer organic","GOTS_recycled_organic","")))))))))))))))))),"")</f>
        <v/>
      </c>
      <c r="AE3229" t="e" cm="1">
        <f t="array" aca="1" ref="AE3229" ca="1">IF($I3229="",IF(INDIRECT("$F"&amp;$S3229)="","",IF(LEFT(INDIRECT("$F"&amp;$S3229),3)="GRS","GRS_RCS_RM",IF((LEFT(INDIRECT("$F"&amp;$S3229),3))="RCS","GRS_RCS_RM",IF(INDIRECT("$F"&amp;$S3229)="OCS (No Label)","OCS_Conversion_RM",IF(LEFT(INDIRECT("$F"&amp;$S3229),3)="OCS","OCS_RM",IF(RIGHT(INDIRECT("$F"&amp;$S3229),10)="conversion","GOTS_RM_conversion",IF((LEFT(INDIRECT("$F"&amp;$S3229),4))="GOTS","GOTS_RM","Responsible_RM"))))))),"DELETERM")</f>
        <v>#VALUE!</v>
      </c>
      <c r="AF3229" t="e" cm="1">
        <f t="array" aca="1" ref="AF3229" ca="1">IF($S3229="","",INDIRECT("$Z"&amp;$S3229))</f>
        <v>#VALUE!</v>
      </c>
      <c r="AG3229" t="str">
        <f t="shared" si="1016"/>
        <v/>
      </c>
      <c r="AH3229" t="str" cm="1">
        <f t="array" aca="1" ref="AH3229" ca="1">IFERROR(INDIRECT("$ag"&amp;S3229),"")</f>
        <v/>
      </c>
      <c r="AI3229" t="e" cm="1">
        <f t="array" aca="1" ref="AI3229" ca="1">INDIRECT("O"&amp;S3229)</f>
        <v>#VALUE!</v>
      </c>
      <c r="AJ3229" t="str">
        <f t="shared" si="1017"/>
        <v/>
      </c>
    </row>
    <row r="3230" spans="1:36" ht="16.5" customHeight="1" thickBot="1">
      <c r="A3230" s="131"/>
      <c r="B3230" s="138"/>
      <c r="C3230" s="139"/>
      <c r="D3230" s="148"/>
      <c r="E3230" s="148"/>
      <c r="F3230" s="139"/>
      <c r="G3230" s="149"/>
      <c r="H3230" s="149"/>
      <c r="I3230" s="149"/>
      <c r="J3230" s="149"/>
      <c r="K3230" s="39"/>
      <c r="L3230" s="145"/>
      <c r="M3230" s="145"/>
      <c r="N3230" s="62"/>
      <c r="O3230" s="315"/>
      <c r="Q3230" t="str">
        <f t="shared" si="1012"/>
        <v/>
      </c>
      <c r="S3230" t="e">
        <f t="shared" ca="1" si="1021"/>
        <v>#VALUE!</v>
      </c>
      <c r="T3230" t="e">
        <f t="shared" ca="1" si="1018"/>
        <v>#VALUE!</v>
      </c>
      <c r="U3230">
        <f t="shared" si="1022"/>
        <v>3156</v>
      </c>
      <c r="V3230">
        <v>263.91666666668698</v>
      </c>
      <c r="W3230">
        <f t="shared" si="1025"/>
        <v>263</v>
      </c>
      <c r="X3230" t="str" cm="1">
        <f t="array" aca="1" ref="X3230" ca="1">IFERROR(INDEX('PC&amp;PD'!$A$1:$AS$19,ROW('PC&amp;PD'!$A$19),MATCH(INDIRECT(T3230),'PC&amp;PD'!$A$1:$AS$1,0)),"")</f>
        <v/>
      </c>
      <c r="AA3230" t="str">
        <f t="shared" si="1013"/>
        <v/>
      </c>
      <c r="AB3230" t="str">
        <f t="shared" si="1014"/>
        <v/>
      </c>
      <c r="AC3230" t="e">
        <f t="shared" ca="1" si="1015"/>
        <v>#VALUE!</v>
      </c>
      <c r="AD3230" t="str" cm="1">
        <f t="array" aca="1" ref="AD3230" ca="1">IFERROR(IF((LEFT(INDIRECT("$F"&amp;$S3230),4))="GOTS",IF($G3230="Organic","GOTS_Organic_raw",(IF($G3230="Responsible","GOTS_Responsible",(IF($G3230="No Attribute (Conventional)","GOTS_conventional",(IF($G3230="Recycled Pre/Post-Consumer","GOTS_pre_post",(IF($G3230="In-Conversion","GOTS_in_conversion",(IF($G3230="Sustainably Sourced","Sustainably_sourced",(IF($G3230="Recycled pre-consumer organic","GOTS_recycled_organic",""))))))))))))),IF($G3230="Organic","Organic",(IF($G3230="Responsible","Responsible",(IF($G3230="No Attribute (Conventional)","No_Attribute_Conventional",(IF($G3230="Recycled Pre/Post-Consumer","Recycled_Pre_Post_Consumer",(IF($G3230="In-Conversion","In_Conversion",(IF($G3230="Recycled Pre-Consumer","Recycled_Pre_Consumer",(IF($G3230="Recycled Post-Consumer","Recycled_Post_Consumer",(IF($G3230="Sustainably Sourced","Sustainably_sourced",(IF($G3230="Recycled pre-consumer organic","GOTS_recycled_organic","")))))))))))))))))),"")</f>
        <v/>
      </c>
      <c r="AE3230" t="e" cm="1">
        <f t="array" aca="1" ref="AE3230" ca="1">IF($I3230="",IF(INDIRECT("$F"&amp;$S3230)="","",IF(LEFT(INDIRECT("$F"&amp;$S3230),3)="GRS","GRS_RCS_RM",IF((LEFT(INDIRECT("$F"&amp;$S3230),3))="RCS","GRS_RCS_RM",IF(INDIRECT("$F"&amp;$S3230)="OCS (No Label)","OCS_Conversion_RM",IF(LEFT(INDIRECT("$F"&amp;$S3230),3)="OCS","OCS_RM",IF(RIGHT(INDIRECT("$F"&amp;$S3230),10)="conversion","GOTS_RM_conversion",IF((LEFT(INDIRECT("$F"&amp;$S3230),4))="GOTS","GOTS_RM","Responsible_RM"))))))),"DELETERM")</f>
        <v>#VALUE!</v>
      </c>
      <c r="AF3230" t="e" cm="1">
        <f t="array" aca="1" ref="AF3230" ca="1">IF($S3230="","",INDIRECT("$Z"&amp;$S3230))</f>
        <v>#VALUE!</v>
      </c>
      <c r="AG3230" t="str">
        <f t="shared" si="1016"/>
        <v/>
      </c>
      <c r="AH3230" t="str" cm="1">
        <f t="array" aca="1" ref="AH3230" ca="1">IFERROR(INDIRECT("$ag"&amp;S3230),"")</f>
        <v/>
      </c>
      <c r="AI3230" t="e" cm="1">
        <f t="array" aca="1" ref="AI3230" ca="1">INDIRECT("O"&amp;S3230)</f>
        <v>#VALUE!</v>
      </c>
      <c r="AJ3230" t="str">
        <f t="shared" si="1017"/>
        <v/>
      </c>
    </row>
    <row r="3231" spans="1:36" ht="16.5" customHeight="1">
      <c r="A3231" s="128" t="str">
        <f>IF(B3231="","",COUNTA($B$63:$B3231))</f>
        <v/>
      </c>
      <c r="B3231" s="132"/>
      <c r="C3231" s="133"/>
      <c r="D3231" s="140"/>
      <c r="E3231" s="140"/>
      <c r="F3231" s="133"/>
      <c r="G3231" s="141"/>
      <c r="H3231" s="141"/>
      <c r="I3231" s="141"/>
      <c r="J3231" s="141"/>
      <c r="K3231" s="37"/>
      <c r="L3231" s="142" t="str">
        <f>IF(R3231="","",LEFT(R3231,LEN(R3231)-2))</f>
        <v/>
      </c>
      <c r="M3231" s="142"/>
      <c r="N3231" s="60"/>
      <c r="O3231" s="313"/>
      <c r="Q3231" t="str">
        <f t="shared" si="1012"/>
        <v/>
      </c>
      <c r="R3231" t="str">
        <f t="shared" ref="R3231" si="1026">CONCATENATE($Q3231,Q3232,Q3233,Q3234,Q3235,Q3236,$Q3237,$Q3238,$Q3239,$Q3240,$Q3241,$Q3242)</f>
        <v/>
      </c>
      <c r="S3231" t="e">
        <f t="shared" ca="1" si="1021"/>
        <v>#VALUE!</v>
      </c>
      <c r="T3231" t="e">
        <f t="shared" ca="1" si="1018"/>
        <v>#VALUE!</v>
      </c>
      <c r="U3231">
        <f t="shared" si="1022"/>
        <v>3168</v>
      </c>
      <c r="V3231">
        <v>264.00000000002098</v>
      </c>
      <c r="W3231">
        <f t="shared" si="1025"/>
        <v>264</v>
      </c>
      <c r="X3231" t="str" cm="1">
        <f t="array" aca="1" ref="X3231" ca="1">IFERROR(INDEX('PC&amp;PD'!$A$1:$AS$19,ROW('PC&amp;PD'!$A$19),MATCH(INDIRECT(T3231),'PC&amp;PD'!$A$1:$AS$1,0)),"")</f>
        <v/>
      </c>
      <c r="Z3231" t="str">
        <f t="shared" ref="Z3231" si="1027">IFERROR(IF($F3231="OCS 100","OCS (OCS 100)",IF($F3231="OCS Blended","OCS (OCS Blended)",IF($F3231="OCS (No Label)","OCS (No Label)",IF($F3231="RCS 100","RCS (RCS 100)",IF($F3231="RCS Blended","RCS (RCS Blended)",IF($F3231="GRS","GRS (GRS)",IF($F3231="GRS (No Label)", "GRS (No Label)",IF($F3231="RDS","RDS (RDS)",IF($F3231="RWS","RWS (RWS)",IF($F3231="RAS","RAS (RAS)",IF($F3231="RMS","RMS (RMS)",IF($F3231="GOTS Organic","GOTS (Organic)",IF($F3231="GOTS Made with organic","GOTS (Made with Organic)",IF($F3231="GOTS Organic - in conversion","GOTS (Organic - In Conversion)",IF($F3231="GOTS Made with organic - in conversion","GOTS (Made with Organic - In Conversion)",""))))))))))))))),"")</f>
        <v/>
      </c>
      <c r="AA3231" t="str">
        <f t="shared" si="1013"/>
        <v/>
      </c>
      <c r="AB3231" t="str">
        <f t="shared" si="1014"/>
        <v/>
      </c>
      <c r="AC3231" t="e">
        <f t="shared" ca="1" si="1015"/>
        <v>#VALUE!</v>
      </c>
      <c r="AD3231" t="str" cm="1">
        <f t="array" aca="1" ref="AD3231" ca="1">IFERROR(IF((LEFT(INDIRECT("$F"&amp;$S3231),4))="GOTS",IF($G3231="Organic","GOTS_Organic_raw",(IF($G3231="Responsible","GOTS_Responsible",(IF($G3231="No Attribute (Conventional)","GOTS_conventional",(IF($G3231="Recycled Pre/Post-Consumer","GOTS_pre_post",(IF($G3231="In-Conversion","GOTS_in_conversion",(IF($G3231="Sustainably Sourced","Sustainably_sourced",(IF($G3231="Recycled pre-consumer organic","GOTS_recycled_organic",""))))))))))))),IF($G3231="Organic","Organic",(IF($G3231="Responsible","Responsible",(IF($G3231="No Attribute (Conventional)","No_Attribute_Conventional",(IF($G3231="Recycled Pre/Post-Consumer","Recycled_Pre_Post_Consumer",(IF($G3231="In-Conversion","In_Conversion",(IF($G3231="Recycled Pre-Consumer","Recycled_Pre_Consumer",(IF($G3231="Recycled Post-Consumer","Recycled_Post_Consumer",(IF($G3231="Sustainably Sourced","Sustainably_sourced",(IF($G3231="Recycled pre-consumer organic","GOTS_recycled_organic","")))))))))))))))))),"")</f>
        <v/>
      </c>
      <c r="AE3231" t="e" cm="1">
        <f t="array" aca="1" ref="AE3231" ca="1">IF($I3231="",IF(INDIRECT("$F"&amp;$S3231)="","",IF(LEFT(INDIRECT("$F"&amp;$S3231),3)="GRS","GRS_RCS_RM",IF((LEFT(INDIRECT("$F"&amp;$S3231),3))="RCS","GRS_RCS_RM",IF(INDIRECT("$F"&amp;$S3231)="OCS (No Label)","OCS_Conversion_RM",IF(LEFT(INDIRECT("$F"&amp;$S3231),3)="OCS","OCS_RM",IF(RIGHT(INDIRECT("$F"&amp;$S3231),10)="conversion","GOTS_RM_conversion",IF((LEFT(INDIRECT("$F"&amp;$S3231),4))="GOTS","GOTS_RM","Responsible_RM"))))))),"DELETERM")</f>
        <v>#VALUE!</v>
      </c>
      <c r="AF3231" t="e" cm="1">
        <f t="array" aca="1" ref="AF3231" ca="1">IF($S3231="","",INDIRECT("$Z"&amp;$S3231))</f>
        <v>#VALUE!</v>
      </c>
      <c r="AG3231" t="str">
        <f t="shared" si="1016"/>
        <v/>
      </c>
      <c r="AH3231" t="str" cm="1">
        <f t="array" aca="1" ref="AH3231" ca="1">IFERROR(INDIRECT("$ag"&amp;S3231),"")</f>
        <v/>
      </c>
      <c r="AI3231" t="e" cm="1">
        <f t="array" aca="1" ref="AI3231" ca="1">INDIRECT("O"&amp;S3231)</f>
        <v>#VALUE!</v>
      </c>
      <c r="AJ3231" t="str">
        <f t="shared" si="1017"/>
        <v/>
      </c>
    </row>
    <row r="3232" spans="1:36" ht="16.5" customHeight="1">
      <c r="A3232" s="129"/>
      <c r="B3232" s="134"/>
      <c r="C3232" s="135"/>
      <c r="D3232" s="146"/>
      <c r="E3232" s="146"/>
      <c r="F3232" s="135"/>
      <c r="G3232" s="147"/>
      <c r="H3232" s="147"/>
      <c r="I3232" s="147"/>
      <c r="J3232" s="147"/>
      <c r="K3232" s="38"/>
      <c r="L3232" s="143"/>
      <c r="M3232" s="143"/>
      <c r="N3232" s="61"/>
      <c r="O3232" s="314"/>
      <c r="Q3232" t="str">
        <f t="shared" si="1012"/>
        <v/>
      </c>
      <c r="S3232" t="e">
        <f t="shared" ca="1" si="1021"/>
        <v>#VALUE!</v>
      </c>
      <c r="T3232" t="e">
        <f t="shared" ca="1" si="1018"/>
        <v>#VALUE!</v>
      </c>
      <c r="U3232">
        <f t="shared" si="1022"/>
        <v>3168</v>
      </c>
      <c r="V3232">
        <v>264.08333333335401</v>
      </c>
      <c r="W3232">
        <f t="shared" si="1025"/>
        <v>264</v>
      </c>
      <c r="X3232" t="str" cm="1">
        <f t="array" aca="1" ref="X3232" ca="1">IFERROR(INDEX('PC&amp;PD'!$A$1:$AS$19,ROW('PC&amp;PD'!$A$19),MATCH(INDIRECT(T3232),'PC&amp;PD'!$A$1:$AS$1,0)),"")</f>
        <v/>
      </c>
      <c r="AA3232" t="str">
        <f t="shared" si="1013"/>
        <v/>
      </c>
      <c r="AB3232" t="str">
        <f t="shared" si="1014"/>
        <v/>
      </c>
      <c r="AC3232" t="e">
        <f t="shared" ca="1" si="1015"/>
        <v>#VALUE!</v>
      </c>
      <c r="AD3232" t="str" cm="1">
        <f t="array" aca="1" ref="AD3232" ca="1">IFERROR(IF((LEFT(INDIRECT("$F"&amp;$S3232),4))="GOTS",IF($G3232="Organic","GOTS_Organic_raw",(IF($G3232="Responsible","GOTS_Responsible",(IF($G3232="No Attribute (Conventional)","GOTS_conventional",(IF($G3232="Recycled Pre/Post-Consumer","GOTS_pre_post",(IF($G3232="In-Conversion","GOTS_in_conversion",(IF($G3232="Sustainably Sourced","Sustainably_sourced",(IF($G3232="Recycled pre-consumer organic","GOTS_recycled_organic",""))))))))))))),IF($G3232="Organic","Organic",(IF($G3232="Responsible","Responsible",(IF($G3232="No Attribute (Conventional)","No_Attribute_Conventional",(IF($G3232="Recycled Pre/Post-Consumer","Recycled_Pre_Post_Consumer",(IF($G3232="In-Conversion","In_Conversion",(IF($G3232="Recycled Pre-Consumer","Recycled_Pre_Consumer",(IF($G3232="Recycled Post-Consumer","Recycled_Post_Consumer",(IF($G3232="Sustainably Sourced","Sustainably_sourced",(IF($G3232="Recycled pre-consumer organic","GOTS_recycled_organic","")))))))))))))))))),"")</f>
        <v/>
      </c>
      <c r="AE3232" t="e" cm="1">
        <f t="array" aca="1" ref="AE3232" ca="1">IF($I3232="",IF(INDIRECT("$F"&amp;$S3232)="","",IF(LEFT(INDIRECT("$F"&amp;$S3232),3)="GRS","GRS_RCS_RM",IF((LEFT(INDIRECT("$F"&amp;$S3232),3))="RCS","GRS_RCS_RM",IF(INDIRECT("$F"&amp;$S3232)="OCS (No Label)","OCS_Conversion_RM",IF(LEFT(INDIRECT("$F"&amp;$S3232),3)="OCS","OCS_RM",IF(RIGHT(INDIRECT("$F"&amp;$S3232),10)="conversion","GOTS_RM_conversion",IF((LEFT(INDIRECT("$F"&amp;$S3232),4))="GOTS","GOTS_RM","Responsible_RM"))))))),"DELETERM")</f>
        <v>#VALUE!</v>
      </c>
      <c r="AF3232" t="e" cm="1">
        <f t="array" aca="1" ref="AF3232" ca="1">IF($S3232="","",INDIRECT("$Z"&amp;$S3232))</f>
        <v>#VALUE!</v>
      </c>
      <c r="AG3232" t="str">
        <f t="shared" si="1016"/>
        <v/>
      </c>
      <c r="AH3232" t="str" cm="1">
        <f t="array" aca="1" ref="AH3232" ca="1">IFERROR(INDIRECT("$ag"&amp;S3232),"")</f>
        <v/>
      </c>
      <c r="AI3232" t="e" cm="1">
        <f t="array" aca="1" ref="AI3232" ca="1">INDIRECT("O"&amp;S3232)</f>
        <v>#VALUE!</v>
      </c>
      <c r="AJ3232" t="str">
        <f t="shared" si="1017"/>
        <v/>
      </c>
    </row>
    <row r="3233" spans="1:36" ht="16.5" customHeight="1">
      <c r="A3233" s="129"/>
      <c r="B3233" s="134"/>
      <c r="C3233" s="135"/>
      <c r="D3233" s="146"/>
      <c r="E3233" s="146"/>
      <c r="F3233" s="135"/>
      <c r="G3233" s="147"/>
      <c r="H3233" s="147"/>
      <c r="I3233" s="147"/>
      <c r="J3233" s="147"/>
      <c r="K3233" s="38"/>
      <c r="L3233" s="143"/>
      <c r="M3233" s="143"/>
      <c r="N3233" s="61"/>
      <c r="O3233" s="314"/>
      <c r="Q3233" t="str">
        <f t="shared" si="1012"/>
        <v/>
      </c>
      <c r="S3233" t="e">
        <f t="shared" ca="1" si="1021"/>
        <v>#VALUE!</v>
      </c>
      <c r="T3233" t="e">
        <f t="shared" ca="1" si="1018"/>
        <v>#VALUE!</v>
      </c>
      <c r="U3233">
        <f t="shared" si="1022"/>
        <v>3168</v>
      </c>
      <c r="V3233">
        <v>264.16666666668698</v>
      </c>
      <c r="W3233">
        <f t="shared" si="1025"/>
        <v>264</v>
      </c>
      <c r="X3233" t="str" cm="1">
        <f t="array" aca="1" ref="X3233" ca="1">IFERROR(INDEX('PC&amp;PD'!$A$1:$AS$19,ROW('PC&amp;PD'!$A$19),MATCH(INDIRECT(T3233),'PC&amp;PD'!$A$1:$AS$1,0)),"")</f>
        <v/>
      </c>
      <c r="AA3233" t="str">
        <f t="shared" si="1013"/>
        <v/>
      </c>
      <c r="AB3233" t="str">
        <f t="shared" si="1014"/>
        <v/>
      </c>
      <c r="AC3233" t="e">
        <f t="shared" ca="1" si="1015"/>
        <v>#VALUE!</v>
      </c>
      <c r="AD3233" t="str" cm="1">
        <f t="array" aca="1" ref="AD3233" ca="1">IFERROR(IF((LEFT(INDIRECT("$F"&amp;$S3233),4))="GOTS",IF($G3233="Organic","GOTS_Organic_raw",(IF($G3233="Responsible","GOTS_Responsible",(IF($G3233="No Attribute (Conventional)","GOTS_conventional",(IF($G3233="Recycled Pre/Post-Consumer","GOTS_pre_post",(IF($G3233="In-Conversion","GOTS_in_conversion",(IF($G3233="Sustainably Sourced","Sustainably_sourced",(IF($G3233="Recycled pre-consumer organic","GOTS_recycled_organic",""))))))))))))),IF($G3233="Organic","Organic",(IF($G3233="Responsible","Responsible",(IF($G3233="No Attribute (Conventional)","No_Attribute_Conventional",(IF($G3233="Recycled Pre/Post-Consumer","Recycled_Pre_Post_Consumer",(IF($G3233="In-Conversion","In_Conversion",(IF($G3233="Recycled Pre-Consumer","Recycled_Pre_Consumer",(IF($G3233="Recycled Post-Consumer","Recycled_Post_Consumer",(IF($G3233="Sustainably Sourced","Sustainably_sourced",(IF($G3233="Recycled pre-consumer organic","GOTS_recycled_organic","")))))))))))))))))),"")</f>
        <v/>
      </c>
      <c r="AE3233" t="e" cm="1">
        <f t="array" aca="1" ref="AE3233" ca="1">IF($I3233="",IF(INDIRECT("$F"&amp;$S3233)="","",IF(LEFT(INDIRECT("$F"&amp;$S3233),3)="GRS","GRS_RCS_RM",IF((LEFT(INDIRECT("$F"&amp;$S3233),3))="RCS","GRS_RCS_RM",IF(INDIRECT("$F"&amp;$S3233)="OCS (No Label)","OCS_Conversion_RM",IF(LEFT(INDIRECT("$F"&amp;$S3233),3)="OCS","OCS_RM",IF(RIGHT(INDIRECT("$F"&amp;$S3233),10)="conversion","GOTS_RM_conversion",IF((LEFT(INDIRECT("$F"&amp;$S3233),4))="GOTS","GOTS_RM","Responsible_RM"))))))),"DELETERM")</f>
        <v>#VALUE!</v>
      </c>
      <c r="AF3233" t="e" cm="1">
        <f t="array" aca="1" ref="AF3233" ca="1">IF($S3233="","",INDIRECT("$Z"&amp;$S3233))</f>
        <v>#VALUE!</v>
      </c>
      <c r="AG3233" t="str">
        <f t="shared" si="1016"/>
        <v/>
      </c>
      <c r="AH3233" t="str" cm="1">
        <f t="array" aca="1" ref="AH3233" ca="1">IFERROR(INDIRECT("$ag"&amp;S3233),"")</f>
        <v/>
      </c>
      <c r="AI3233" t="e" cm="1">
        <f t="array" aca="1" ref="AI3233" ca="1">INDIRECT("O"&amp;S3233)</f>
        <v>#VALUE!</v>
      </c>
      <c r="AJ3233" t="str">
        <f t="shared" si="1017"/>
        <v/>
      </c>
    </row>
    <row r="3234" spans="1:36" ht="16.5" customHeight="1">
      <c r="A3234" s="129"/>
      <c r="B3234" s="134"/>
      <c r="C3234" s="135"/>
      <c r="D3234" s="146"/>
      <c r="E3234" s="146"/>
      <c r="F3234" s="135"/>
      <c r="G3234" s="147"/>
      <c r="H3234" s="147"/>
      <c r="I3234" s="147"/>
      <c r="J3234" s="147"/>
      <c r="K3234" s="38"/>
      <c r="L3234" s="143"/>
      <c r="M3234" s="143"/>
      <c r="N3234" s="61"/>
      <c r="O3234" s="314"/>
      <c r="Q3234" t="str">
        <f t="shared" si="1012"/>
        <v/>
      </c>
      <c r="S3234" t="e">
        <f t="shared" ca="1" si="1021"/>
        <v>#VALUE!</v>
      </c>
      <c r="T3234" t="e">
        <f t="shared" ca="1" si="1018"/>
        <v>#VALUE!</v>
      </c>
      <c r="U3234">
        <f t="shared" si="1022"/>
        <v>3168</v>
      </c>
      <c r="V3234">
        <v>264.25000000002098</v>
      </c>
      <c r="W3234">
        <f t="shared" si="1025"/>
        <v>264</v>
      </c>
      <c r="X3234" t="str" cm="1">
        <f t="array" aca="1" ref="X3234" ca="1">IFERROR(INDEX('PC&amp;PD'!$A$1:$AS$19,ROW('PC&amp;PD'!$A$19),MATCH(INDIRECT(T3234),'PC&amp;PD'!$A$1:$AS$1,0)),"")</f>
        <v/>
      </c>
      <c r="AA3234" t="str">
        <f t="shared" si="1013"/>
        <v/>
      </c>
      <c r="AB3234" t="str">
        <f t="shared" si="1014"/>
        <v/>
      </c>
      <c r="AC3234" t="e">
        <f t="shared" ca="1" si="1015"/>
        <v>#VALUE!</v>
      </c>
      <c r="AD3234" t="str" cm="1">
        <f t="array" aca="1" ref="AD3234" ca="1">IFERROR(IF((LEFT(INDIRECT("$F"&amp;$S3234),4))="GOTS",IF($G3234="Organic","GOTS_Organic_raw",(IF($G3234="Responsible","GOTS_Responsible",(IF($G3234="No Attribute (Conventional)","GOTS_conventional",(IF($G3234="Recycled Pre/Post-Consumer","GOTS_pre_post",(IF($G3234="In-Conversion","GOTS_in_conversion",(IF($G3234="Sustainably Sourced","Sustainably_sourced",(IF($G3234="Recycled pre-consumer organic","GOTS_recycled_organic",""))))))))))))),IF($G3234="Organic","Organic",(IF($G3234="Responsible","Responsible",(IF($G3234="No Attribute (Conventional)","No_Attribute_Conventional",(IF($G3234="Recycled Pre/Post-Consumer","Recycled_Pre_Post_Consumer",(IF($G3234="In-Conversion","In_Conversion",(IF($G3234="Recycled Pre-Consumer","Recycled_Pre_Consumer",(IF($G3234="Recycled Post-Consumer","Recycled_Post_Consumer",(IF($G3234="Sustainably Sourced","Sustainably_sourced",(IF($G3234="Recycled pre-consumer organic","GOTS_recycled_organic","")))))))))))))))))),"")</f>
        <v/>
      </c>
      <c r="AE3234" t="e" cm="1">
        <f t="array" aca="1" ref="AE3234" ca="1">IF($I3234="",IF(INDIRECT("$F"&amp;$S3234)="","",IF(LEFT(INDIRECT("$F"&amp;$S3234),3)="GRS","GRS_RCS_RM",IF((LEFT(INDIRECT("$F"&amp;$S3234),3))="RCS","GRS_RCS_RM",IF(INDIRECT("$F"&amp;$S3234)="OCS (No Label)","OCS_Conversion_RM",IF(LEFT(INDIRECT("$F"&amp;$S3234),3)="OCS","OCS_RM",IF(RIGHT(INDIRECT("$F"&amp;$S3234),10)="conversion","GOTS_RM_conversion",IF((LEFT(INDIRECT("$F"&amp;$S3234),4))="GOTS","GOTS_RM","Responsible_RM"))))))),"DELETERM")</f>
        <v>#VALUE!</v>
      </c>
      <c r="AF3234" t="e" cm="1">
        <f t="array" aca="1" ref="AF3234" ca="1">IF($S3234="","",INDIRECT("$Z"&amp;$S3234))</f>
        <v>#VALUE!</v>
      </c>
      <c r="AG3234" t="str">
        <f t="shared" si="1016"/>
        <v/>
      </c>
      <c r="AH3234" t="str" cm="1">
        <f t="array" aca="1" ref="AH3234" ca="1">IFERROR(INDIRECT("$ag"&amp;S3234),"")</f>
        <v/>
      </c>
      <c r="AI3234" t="e" cm="1">
        <f t="array" aca="1" ref="AI3234" ca="1">INDIRECT("O"&amp;S3234)</f>
        <v>#VALUE!</v>
      </c>
      <c r="AJ3234" t="str">
        <f t="shared" si="1017"/>
        <v/>
      </c>
    </row>
    <row r="3235" spans="1:36" ht="16.5" customHeight="1">
      <c r="A3235" s="129"/>
      <c r="B3235" s="134"/>
      <c r="C3235" s="135"/>
      <c r="D3235" s="146"/>
      <c r="E3235" s="146"/>
      <c r="F3235" s="135"/>
      <c r="G3235" s="147"/>
      <c r="H3235" s="147"/>
      <c r="I3235" s="147"/>
      <c r="J3235" s="147"/>
      <c r="K3235" s="38"/>
      <c r="L3235" s="143"/>
      <c r="M3235" s="143"/>
      <c r="N3235" s="61"/>
      <c r="O3235" s="314"/>
      <c r="Q3235" t="str">
        <f t="shared" si="1012"/>
        <v/>
      </c>
      <c r="S3235" t="e">
        <f t="shared" ca="1" si="1021"/>
        <v>#VALUE!</v>
      </c>
      <c r="T3235" t="e">
        <f t="shared" ca="1" si="1018"/>
        <v>#VALUE!</v>
      </c>
      <c r="U3235">
        <f t="shared" si="1022"/>
        <v>3168</v>
      </c>
      <c r="V3235">
        <v>264.33333333335401</v>
      </c>
      <c r="W3235">
        <f t="shared" si="1025"/>
        <v>264</v>
      </c>
      <c r="X3235" t="str" cm="1">
        <f t="array" aca="1" ref="X3235" ca="1">IFERROR(INDEX('PC&amp;PD'!$A$1:$AS$19,ROW('PC&amp;PD'!$A$19),MATCH(INDIRECT(T3235),'PC&amp;PD'!$A$1:$AS$1,0)),"")</f>
        <v/>
      </c>
      <c r="AA3235" t="str">
        <f t="shared" si="1013"/>
        <v/>
      </c>
      <c r="AB3235" t="str">
        <f t="shared" si="1014"/>
        <v/>
      </c>
      <c r="AC3235" t="e">
        <f t="shared" ca="1" si="1015"/>
        <v>#VALUE!</v>
      </c>
      <c r="AD3235" t="str" cm="1">
        <f t="array" aca="1" ref="AD3235" ca="1">IFERROR(IF((LEFT(INDIRECT("$F"&amp;$S3235),4))="GOTS",IF($G3235="Organic","GOTS_Organic_raw",(IF($G3235="Responsible","GOTS_Responsible",(IF($G3235="No Attribute (Conventional)","GOTS_conventional",(IF($G3235="Recycled Pre/Post-Consumer","GOTS_pre_post",(IF($G3235="In-Conversion","GOTS_in_conversion",(IF($G3235="Sustainably Sourced","Sustainably_sourced",(IF($G3235="Recycled pre-consumer organic","GOTS_recycled_organic",""))))))))))))),IF($G3235="Organic","Organic",(IF($G3235="Responsible","Responsible",(IF($G3235="No Attribute (Conventional)","No_Attribute_Conventional",(IF($G3235="Recycled Pre/Post-Consumer","Recycled_Pre_Post_Consumer",(IF($G3235="In-Conversion","In_Conversion",(IF($G3235="Recycled Pre-Consumer","Recycled_Pre_Consumer",(IF($G3235="Recycled Post-Consumer","Recycled_Post_Consumer",(IF($G3235="Sustainably Sourced","Sustainably_sourced",(IF($G3235="Recycled pre-consumer organic","GOTS_recycled_organic","")))))))))))))))))),"")</f>
        <v/>
      </c>
      <c r="AE3235" t="e" cm="1">
        <f t="array" aca="1" ref="AE3235" ca="1">IF($I3235="",IF(INDIRECT("$F"&amp;$S3235)="","",IF(LEFT(INDIRECT("$F"&amp;$S3235),3)="GRS","GRS_RCS_RM",IF((LEFT(INDIRECT("$F"&amp;$S3235),3))="RCS","GRS_RCS_RM",IF(INDIRECT("$F"&amp;$S3235)="OCS (No Label)","OCS_Conversion_RM",IF(LEFT(INDIRECT("$F"&amp;$S3235),3)="OCS","OCS_RM",IF(RIGHT(INDIRECT("$F"&amp;$S3235),10)="conversion","GOTS_RM_conversion",IF((LEFT(INDIRECT("$F"&amp;$S3235),4))="GOTS","GOTS_RM","Responsible_RM"))))))),"DELETERM")</f>
        <v>#VALUE!</v>
      </c>
      <c r="AF3235" t="e" cm="1">
        <f t="array" aca="1" ref="AF3235" ca="1">IF($S3235="","",INDIRECT("$Z"&amp;$S3235))</f>
        <v>#VALUE!</v>
      </c>
      <c r="AG3235" t="str">
        <f t="shared" si="1016"/>
        <v/>
      </c>
      <c r="AH3235" t="str" cm="1">
        <f t="array" aca="1" ref="AH3235" ca="1">IFERROR(INDIRECT("$ag"&amp;S3235),"")</f>
        <v/>
      </c>
      <c r="AI3235" t="e" cm="1">
        <f t="array" aca="1" ref="AI3235" ca="1">INDIRECT("O"&amp;S3235)</f>
        <v>#VALUE!</v>
      </c>
      <c r="AJ3235" t="str">
        <f t="shared" si="1017"/>
        <v/>
      </c>
    </row>
    <row r="3236" spans="1:36" ht="16.5" customHeight="1">
      <c r="A3236" s="129"/>
      <c r="B3236" s="134"/>
      <c r="C3236" s="135"/>
      <c r="D3236" s="146"/>
      <c r="E3236" s="146"/>
      <c r="F3236" s="135"/>
      <c r="G3236" s="147"/>
      <c r="H3236" s="147"/>
      <c r="I3236" s="147"/>
      <c r="J3236" s="147"/>
      <c r="K3236" s="38"/>
      <c r="L3236" s="143"/>
      <c r="M3236" s="143"/>
      <c r="N3236" s="61"/>
      <c r="O3236" s="314"/>
      <c r="Q3236" t="str">
        <f t="shared" si="1012"/>
        <v/>
      </c>
      <c r="S3236" t="e">
        <f t="shared" ca="1" si="1021"/>
        <v>#VALUE!</v>
      </c>
      <c r="T3236" t="e">
        <f t="shared" ca="1" si="1018"/>
        <v>#VALUE!</v>
      </c>
      <c r="U3236">
        <f t="shared" si="1022"/>
        <v>3168</v>
      </c>
      <c r="V3236">
        <v>264.41666666668698</v>
      </c>
      <c r="W3236">
        <f t="shared" si="1025"/>
        <v>264</v>
      </c>
      <c r="X3236" t="str" cm="1">
        <f t="array" aca="1" ref="X3236" ca="1">IFERROR(INDEX('PC&amp;PD'!$A$1:$AS$19,ROW('PC&amp;PD'!$A$19),MATCH(INDIRECT(T3236),'PC&amp;PD'!$A$1:$AS$1,0)),"")</f>
        <v/>
      </c>
      <c r="AA3236" t="str">
        <f t="shared" si="1013"/>
        <v/>
      </c>
      <c r="AB3236" t="str">
        <f t="shared" si="1014"/>
        <v/>
      </c>
      <c r="AC3236" t="e">
        <f t="shared" ca="1" si="1015"/>
        <v>#VALUE!</v>
      </c>
      <c r="AD3236" t="str" cm="1">
        <f t="array" aca="1" ref="AD3236" ca="1">IFERROR(IF((LEFT(INDIRECT("$F"&amp;$S3236),4))="GOTS",IF($G3236="Organic","GOTS_Organic_raw",(IF($G3236="Responsible","GOTS_Responsible",(IF($G3236="No Attribute (Conventional)","GOTS_conventional",(IF($G3236="Recycled Pre/Post-Consumer","GOTS_pre_post",(IF($G3236="In-Conversion","GOTS_in_conversion",(IF($G3236="Sustainably Sourced","Sustainably_sourced",(IF($G3236="Recycled pre-consumer organic","GOTS_recycled_organic",""))))))))))))),IF($G3236="Organic","Organic",(IF($G3236="Responsible","Responsible",(IF($G3236="No Attribute (Conventional)","No_Attribute_Conventional",(IF($G3236="Recycled Pre/Post-Consumer","Recycled_Pre_Post_Consumer",(IF($G3236="In-Conversion","In_Conversion",(IF($G3236="Recycled Pre-Consumer","Recycled_Pre_Consumer",(IF($G3236="Recycled Post-Consumer","Recycled_Post_Consumer",(IF($G3236="Sustainably Sourced","Sustainably_sourced",(IF($G3236="Recycled pre-consumer organic","GOTS_recycled_organic","")))))))))))))))))),"")</f>
        <v/>
      </c>
      <c r="AE3236" t="e" cm="1">
        <f t="array" aca="1" ref="AE3236" ca="1">IF($I3236="",IF(INDIRECT("$F"&amp;$S3236)="","",IF(LEFT(INDIRECT("$F"&amp;$S3236),3)="GRS","GRS_RCS_RM",IF((LEFT(INDIRECT("$F"&amp;$S3236),3))="RCS","GRS_RCS_RM",IF(INDIRECT("$F"&amp;$S3236)="OCS (No Label)","OCS_Conversion_RM",IF(LEFT(INDIRECT("$F"&amp;$S3236),3)="OCS","OCS_RM",IF(RIGHT(INDIRECT("$F"&amp;$S3236),10)="conversion","GOTS_RM_conversion",IF((LEFT(INDIRECT("$F"&amp;$S3236),4))="GOTS","GOTS_RM","Responsible_RM"))))))),"DELETERM")</f>
        <v>#VALUE!</v>
      </c>
      <c r="AF3236" t="e" cm="1">
        <f t="array" aca="1" ref="AF3236" ca="1">IF($S3236="","",INDIRECT("$Z"&amp;$S3236))</f>
        <v>#VALUE!</v>
      </c>
      <c r="AG3236" t="str">
        <f t="shared" si="1016"/>
        <v/>
      </c>
      <c r="AH3236" t="str" cm="1">
        <f t="array" aca="1" ref="AH3236" ca="1">IFERROR(INDIRECT("$ag"&amp;S3236),"")</f>
        <v/>
      </c>
      <c r="AI3236" t="e" cm="1">
        <f t="array" aca="1" ref="AI3236" ca="1">INDIRECT("O"&amp;S3236)</f>
        <v>#VALUE!</v>
      </c>
      <c r="AJ3236" t="str">
        <f t="shared" si="1017"/>
        <v/>
      </c>
    </row>
    <row r="3237" spans="1:36" ht="16.5" customHeight="1">
      <c r="A3237" s="130"/>
      <c r="B3237" s="136"/>
      <c r="C3237" s="137"/>
      <c r="D3237" s="146"/>
      <c r="E3237" s="146"/>
      <c r="F3237" s="137"/>
      <c r="G3237" s="147"/>
      <c r="H3237" s="147"/>
      <c r="I3237" s="147"/>
      <c r="J3237" s="147"/>
      <c r="K3237" s="38"/>
      <c r="L3237" s="144"/>
      <c r="M3237" s="144"/>
      <c r="N3237" s="61"/>
      <c r="O3237" s="314"/>
      <c r="Q3237" t="str">
        <f t="shared" si="1012"/>
        <v/>
      </c>
      <c r="S3237" t="e">
        <f t="shared" ca="1" si="1021"/>
        <v>#VALUE!</v>
      </c>
      <c r="T3237" t="e">
        <f t="shared" ca="1" si="1018"/>
        <v>#VALUE!</v>
      </c>
      <c r="U3237">
        <f t="shared" si="1022"/>
        <v>3168</v>
      </c>
      <c r="V3237">
        <v>264.50000000002098</v>
      </c>
      <c r="W3237">
        <f t="shared" si="1025"/>
        <v>264</v>
      </c>
      <c r="X3237" t="str" cm="1">
        <f t="array" aca="1" ref="X3237" ca="1">IFERROR(INDEX('PC&amp;PD'!$A$1:$AS$19,ROW('PC&amp;PD'!$A$19),MATCH(INDIRECT(T3237),'PC&amp;PD'!$A$1:$AS$1,0)),"")</f>
        <v/>
      </c>
      <c r="AA3237" t="str">
        <f t="shared" si="1013"/>
        <v/>
      </c>
      <c r="AB3237" t="str">
        <f t="shared" si="1014"/>
        <v/>
      </c>
      <c r="AC3237" t="e">
        <f t="shared" ca="1" si="1015"/>
        <v>#VALUE!</v>
      </c>
      <c r="AD3237" t="str" cm="1">
        <f t="array" aca="1" ref="AD3237" ca="1">IFERROR(IF((LEFT(INDIRECT("$F"&amp;$S3237),4))="GOTS",IF($G3237="Organic","GOTS_Organic_raw",(IF($G3237="Responsible","GOTS_Responsible",(IF($G3237="No Attribute (Conventional)","GOTS_conventional",(IF($G3237="Recycled Pre/Post-Consumer","GOTS_pre_post",(IF($G3237="In-Conversion","GOTS_in_conversion",(IF($G3237="Sustainably Sourced","Sustainably_sourced",(IF($G3237="Recycled pre-consumer organic","GOTS_recycled_organic",""))))))))))))),IF($G3237="Organic","Organic",(IF($G3237="Responsible","Responsible",(IF($G3237="No Attribute (Conventional)","No_Attribute_Conventional",(IF($G3237="Recycled Pre/Post-Consumer","Recycled_Pre_Post_Consumer",(IF($G3237="In-Conversion","In_Conversion",(IF($G3237="Recycled Pre-Consumer","Recycled_Pre_Consumer",(IF($G3237="Recycled Post-Consumer","Recycled_Post_Consumer",(IF($G3237="Sustainably Sourced","Sustainably_sourced",(IF($G3237="Recycled pre-consumer organic","GOTS_recycled_organic","")))))))))))))))))),"")</f>
        <v/>
      </c>
      <c r="AE3237" t="e" cm="1">
        <f t="array" aca="1" ref="AE3237" ca="1">IF($I3237="",IF(INDIRECT("$F"&amp;$S3237)="","",IF(LEFT(INDIRECT("$F"&amp;$S3237),3)="GRS","GRS_RCS_RM",IF((LEFT(INDIRECT("$F"&amp;$S3237),3))="RCS","GRS_RCS_RM",IF(INDIRECT("$F"&amp;$S3237)="OCS (No Label)","OCS_Conversion_RM",IF(LEFT(INDIRECT("$F"&amp;$S3237),3)="OCS","OCS_RM",IF(RIGHT(INDIRECT("$F"&amp;$S3237),10)="conversion","GOTS_RM_conversion",IF((LEFT(INDIRECT("$F"&amp;$S3237),4))="GOTS","GOTS_RM","Responsible_RM"))))))),"DELETERM")</f>
        <v>#VALUE!</v>
      </c>
      <c r="AF3237" t="e" cm="1">
        <f t="array" aca="1" ref="AF3237" ca="1">IF($S3237="","",INDIRECT("$Z"&amp;$S3237))</f>
        <v>#VALUE!</v>
      </c>
      <c r="AG3237" t="str">
        <f t="shared" si="1016"/>
        <v/>
      </c>
      <c r="AH3237" t="str" cm="1">
        <f t="array" aca="1" ref="AH3237" ca="1">IFERROR(INDIRECT("$ag"&amp;S3237),"")</f>
        <v/>
      </c>
      <c r="AI3237" t="e" cm="1">
        <f t="array" aca="1" ref="AI3237" ca="1">INDIRECT("O"&amp;S3237)</f>
        <v>#VALUE!</v>
      </c>
      <c r="AJ3237" t="str">
        <f t="shared" si="1017"/>
        <v/>
      </c>
    </row>
    <row r="3238" spans="1:36" ht="16.5" customHeight="1">
      <c r="A3238" s="130"/>
      <c r="B3238" s="136"/>
      <c r="C3238" s="137"/>
      <c r="D3238" s="146"/>
      <c r="E3238" s="146"/>
      <c r="F3238" s="137"/>
      <c r="G3238" s="147"/>
      <c r="H3238" s="147"/>
      <c r="I3238" s="147"/>
      <c r="J3238" s="147"/>
      <c r="K3238" s="38"/>
      <c r="L3238" s="144"/>
      <c r="M3238" s="144"/>
      <c r="N3238" s="61"/>
      <c r="O3238" s="314"/>
      <c r="Q3238" t="str">
        <f t="shared" si="1012"/>
        <v/>
      </c>
      <c r="S3238" t="e">
        <f t="shared" ca="1" si="1021"/>
        <v>#VALUE!</v>
      </c>
      <c r="T3238" t="e">
        <f t="shared" ca="1" si="1018"/>
        <v>#VALUE!</v>
      </c>
      <c r="U3238">
        <f t="shared" si="1022"/>
        <v>3168</v>
      </c>
      <c r="V3238">
        <v>264.58333333335401</v>
      </c>
      <c r="W3238">
        <f t="shared" si="1025"/>
        <v>264</v>
      </c>
      <c r="X3238" t="str" cm="1">
        <f t="array" aca="1" ref="X3238" ca="1">IFERROR(INDEX('PC&amp;PD'!$A$1:$AS$19,ROW('PC&amp;PD'!$A$19),MATCH(INDIRECT(T3238),'PC&amp;PD'!$A$1:$AS$1,0)),"")</f>
        <v/>
      </c>
      <c r="AA3238" t="str">
        <f t="shared" si="1013"/>
        <v/>
      </c>
      <c r="AB3238" t="str">
        <f t="shared" si="1014"/>
        <v/>
      </c>
      <c r="AC3238" t="e">
        <f t="shared" ca="1" si="1015"/>
        <v>#VALUE!</v>
      </c>
      <c r="AD3238" t="str" cm="1">
        <f t="array" aca="1" ref="AD3238" ca="1">IFERROR(IF((LEFT(INDIRECT("$F"&amp;$S3238),4))="GOTS",IF($G3238="Organic","GOTS_Organic_raw",(IF($G3238="Responsible","GOTS_Responsible",(IF($G3238="No Attribute (Conventional)","GOTS_conventional",(IF($G3238="Recycled Pre/Post-Consumer","GOTS_pre_post",(IF($G3238="In-Conversion","GOTS_in_conversion",(IF($G3238="Sustainably Sourced","Sustainably_sourced",(IF($G3238="Recycled pre-consumer organic","GOTS_recycled_organic",""))))))))))))),IF($G3238="Organic","Organic",(IF($G3238="Responsible","Responsible",(IF($G3238="No Attribute (Conventional)","No_Attribute_Conventional",(IF($G3238="Recycled Pre/Post-Consumer","Recycled_Pre_Post_Consumer",(IF($G3238="In-Conversion","In_Conversion",(IF($G3238="Recycled Pre-Consumer","Recycled_Pre_Consumer",(IF($G3238="Recycled Post-Consumer","Recycled_Post_Consumer",(IF($G3238="Sustainably Sourced","Sustainably_sourced",(IF($G3238="Recycled pre-consumer organic","GOTS_recycled_organic","")))))))))))))))))),"")</f>
        <v/>
      </c>
      <c r="AE3238" t="e" cm="1">
        <f t="array" aca="1" ref="AE3238" ca="1">IF($I3238="",IF(INDIRECT("$F"&amp;$S3238)="","",IF(LEFT(INDIRECT("$F"&amp;$S3238),3)="GRS","GRS_RCS_RM",IF((LEFT(INDIRECT("$F"&amp;$S3238),3))="RCS","GRS_RCS_RM",IF(INDIRECT("$F"&amp;$S3238)="OCS (No Label)","OCS_Conversion_RM",IF(LEFT(INDIRECT("$F"&amp;$S3238),3)="OCS","OCS_RM",IF(RIGHT(INDIRECT("$F"&amp;$S3238),10)="conversion","GOTS_RM_conversion",IF((LEFT(INDIRECT("$F"&amp;$S3238),4))="GOTS","GOTS_RM","Responsible_RM"))))))),"DELETERM")</f>
        <v>#VALUE!</v>
      </c>
      <c r="AF3238" t="e" cm="1">
        <f t="array" aca="1" ref="AF3238" ca="1">IF($S3238="","",INDIRECT("$Z"&amp;$S3238))</f>
        <v>#VALUE!</v>
      </c>
      <c r="AG3238" t="str">
        <f t="shared" si="1016"/>
        <v/>
      </c>
      <c r="AH3238" t="str" cm="1">
        <f t="array" aca="1" ref="AH3238" ca="1">IFERROR(INDIRECT("$ag"&amp;S3238),"")</f>
        <v/>
      </c>
      <c r="AI3238" t="e" cm="1">
        <f t="array" aca="1" ref="AI3238" ca="1">INDIRECT("O"&amp;S3238)</f>
        <v>#VALUE!</v>
      </c>
      <c r="AJ3238" t="str">
        <f t="shared" si="1017"/>
        <v/>
      </c>
    </row>
    <row r="3239" spans="1:36" ht="16.5" customHeight="1">
      <c r="A3239" s="130"/>
      <c r="B3239" s="136"/>
      <c r="C3239" s="137"/>
      <c r="D3239" s="146"/>
      <c r="E3239" s="146"/>
      <c r="F3239" s="137"/>
      <c r="G3239" s="147"/>
      <c r="H3239" s="147"/>
      <c r="I3239" s="147"/>
      <c r="J3239" s="147"/>
      <c r="K3239" s="38"/>
      <c r="L3239" s="144"/>
      <c r="M3239" s="144"/>
      <c r="N3239" s="61"/>
      <c r="O3239" s="314"/>
      <c r="Q3239" t="str">
        <f t="shared" si="1012"/>
        <v/>
      </c>
      <c r="S3239" t="e">
        <f t="shared" ca="1" si="1021"/>
        <v>#VALUE!</v>
      </c>
      <c r="T3239" t="e">
        <f t="shared" ca="1" si="1018"/>
        <v>#VALUE!</v>
      </c>
      <c r="U3239">
        <f t="shared" si="1022"/>
        <v>3168</v>
      </c>
      <c r="V3239">
        <v>264.66666666668698</v>
      </c>
      <c r="W3239">
        <f t="shared" si="1025"/>
        <v>264</v>
      </c>
      <c r="X3239" t="str" cm="1">
        <f t="array" aca="1" ref="X3239" ca="1">IFERROR(INDEX('PC&amp;PD'!$A$1:$AS$19,ROW('PC&amp;PD'!$A$19),MATCH(INDIRECT(T3239),'PC&amp;PD'!$A$1:$AS$1,0)),"")</f>
        <v/>
      </c>
      <c r="AA3239" t="str">
        <f t="shared" si="1013"/>
        <v/>
      </c>
      <c r="AB3239" t="str">
        <f t="shared" si="1014"/>
        <v/>
      </c>
      <c r="AC3239" t="e">
        <f t="shared" ca="1" si="1015"/>
        <v>#VALUE!</v>
      </c>
      <c r="AD3239" t="str" cm="1">
        <f t="array" aca="1" ref="AD3239" ca="1">IFERROR(IF((LEFT(INDIRECT("$F"&amp;$S3239),4))="GOTS",IF($G3239="Organic","GOTS_Organic_raw",(IF($G3239="Responsible","GOTS_Responsible",(IF($G3239="No Attribute (Conventional)","GOTS_conventional",(IF($G3239="Recycled Pre/Post-Consumer","GOTS_pre_post",(IF($G3239="In-Conversion","GOTS_in_conversion",(IF($G3239="Sustainably Sourced","Sustainably_sourced",(IF($G3239="Recycled pre-consumer organic","GOTS_recycled_organic",""))))))))))))),IF($G3239="Organic","Organic",(IF($G3239="Responsible","Responsible",(IF($G3239="No Attribute (Conventional)","No_Attribute_Conventional",(IF($G3239="Recycled Pre/Post-Consumer","Recycled_Pre_Post_Consumer",(IF($G3239="In-Conversion","In_Conversion",(IF($G3239="Recycled Pre-Consumer","Recycled_Pre_Consumer",(IF($G3239="Recycled Post-Consumer","Recycled_Post_Consumer",(IF($G3239="Sustainably Sourced","Sustainably_sourced",(IF($G3239="Recycled pre-consumer organic","GOTS_recycled_organic","")))))))))))))))))),"")</f>
        <v/>
      </c>
      <c r="AE3239" t="e" cm="1">
        <f t="array" aca="1" ref="AE3239" ca="1">IF($I3239="",IF(INDIRECT("$F"&amp;$S3239)="","",IF(LEFT(INDIRECT("$F"&amp;$S3239),3)="GRS","GRS_RCS_RM",IF((LEFT(INDIRECT("$F"&amp;$S3239),3))="RCS","GRS_RCS_RM",IF(INDIRECT("$F"&amp;$S3239)="OCS (No Label)","OCS_Conversion_RM",IF(LEFT(INDIRECT("$F"&amp;$S3239),3)="OCS","OCS_RM",IF(RIGHT(INDIRECT("$F"&amp;$S3239),10)="conversion","GOTS_RM_conversion",IF((LEFT(INDIRECT("$F"&amp;$S3239),4))="GOTS","GOTS_RM","Responsible_RM"))))))),"DELETERM")</f>
        <v>#VALUE!</v>
      </c>
      <c r="AF3239" t="e" cm="1">
        <f t="array" aca="1" ref="AF3239" ca="1">IF($S3239="","",INDIRECT("$Z"&amp;$S3239))</f>
        <v>#VALUE!</v>
      </c>
      <c r="AG3239" t="str">
        <f t="shared" si="1016"/>
        <v/>
      </c>
      <c r="AH3239" t="str" cm="1">
        <f t="array" aca="1" ref="AH3239" ca="1">IFERROR(INDIRECT("$ag"&amp;S3239),"")</f>
        <v/>
      </c>
      <c r="AI3239" t="e" cm="1">
        <f t="array" aca="1" ref="AI3239" ca="1">INDIRECT("O"&amp;S3239)</f>
        <v>#VALUE!</v>
      </c>
      <c r="AJ3239" t="str">
        <f t="shared" si="1017"/>
        <v/>
      </c>
    </row>
    <row r="3240" spans="1:36" ht="16.5" customHeight="1">
      <c r="A3240" s="130"/>
      <c r="B3240" s="136"/>
      <c r="C3240" s="137"/>
      <c r="D3240" s="146"/>
      <c r="E3240" s="146"/>
      <c r="F3240" s="137"/>
      <c r="G3240" s="147"/>
      <c r="H3240" s="147"/>
      <c r="I3240" s="147"/>
      <c r="J3240" s="147"/>
      <c r="K3240" s="38"/>
      <c r="L3240" s="144"/>
      <c r="M3240" s="144"/>
      <c r="N3240" s="61"/>
      <c r="O3240" s="314"/>
      <c r="Q3240" t="str">
        <f t="shared" si="1012"/>
        <v/>
      </c>
      <c r="S3240" t="e">
        <f t="shared" ca="1" si="1021"/>
        <v>#VALUE!</v>
      </c>
      <c r="T3240" t="e">
        <f t="shared" ca="1" si="1018"/>
        <v>#VALUE!</v>
      </c>
      <c r="U3240">
        <f t="shared" si="1022"/>
        <v>3168</v>
      </c>
      <c r="V3240">
        <v>264.75000000002098</v>
      </c>
      <c r="W3240">
        <f t="shared" si="1025"/>
        <v>264</v>
      </c>
      <c r="X3240" t="str" cm="1">
        <f t="array" aca="1" ref="X3240" ca="1">IFERROR(INDEX('PC&amp;PD'!$A$1:$AS$19,ROW('PC&amp;PD'!$A$19),MATCH(INDIRECT(T3240),'PC&amp;PD'!$A$1:$AS$1,0)),"")</f>
        <v/>
      </c>
      <c r="AA3240" t="str">
        <f t="shared" si="1013"/>
        <v/>
      </c>
      <c r="AB3240" t="str">
        <f t="shared" si="1014"/>
        <v/>
      </c>
      <c r="AC3240" t="e">
        <f t="shared" ca="1" si="1015"/>
        <v>#VALUE!</v>
      </c>
      <c r="AD3240" t="str" cm="1">
        <f t="array" aca="1" ref="AD3240" ca="1">IFERROR(IF((LEFT(INDIRECT("$F"&amp;$S3240),4))="GOTS",IF($G3240="Organic","GOTS_Organic_raw",(IF($G3240="Responsible","GOTS_Responsible",(IF($G3240="No Attribute (Conventional)","GOTS_conventional",(IF($G3240="Recycled Pre/Post-Consumer","GOTS_pre_post",(IF($G3240="In-Conversion","GOTS_in_conversion",(IF($G3240="Sustainably Sourced","Sustainably_sourced",(IF($G3240="Recycled pre-consumer organic","GOTS_recycled_organic",""))))))))))))),IF($G3240="Organic","Organic",(IF($G3240="Responsible","Responsible",(IF($G3240="No Attribute (Conventional)","No_Attribute_Conventional",(IF($G3240="Recycled Pre/Post-Consumer","Recycled_Pre_Post_Consumer",(IF($G3240="In-Conversion","In_Conversion",(IF($G3240="Recycled Pre-Consumer","Recycled_Pre_Consumer",(IF($G3240="Recycled Post-Consumer","Recycled_Post_Consumer",(IF($G3240="Sustainably Sourced","Sustainably_sourced",(IF($G3240="Recycled pre-consumer organic","GOTS_recycled_organic","")))))))))))))))))),"")</f>
        <v/>
      </c>
      <c r="AE3240" t="e" cm="1">
        <f t="array" aca="1" ref="AE3240" ca="1">IF($I3240="",IF(INDIRECT("$F"&amp;$S3240)="","",IF(LEFT(INDIRECT("$F"&amp;$S3240),3)="GRS","GRS_RCS_RM",IF((LEFT(INDIRECT("$F"&amp;$S3240),3))="RCS","GRS_RCS_RM",IF(INDIRECT("$F"&amp;$S3240)="OCS (No Label)","OCS_Conversion_RM",IF(LEFT(INDIRECT("$F"&amp;$S3240),3)="OCS","OCS_RM",IF(RIGHT(INDIRECT("$F"&amp;$S3240),10)="conversion","GOTS_RM_conversion",IF((LEFT(INDIRECT("$F"&amp;$S3240),4))="GOTS","GOTS_RM","Responsible_RM"))))))),"DELETERM")</f>
        <v>#VALUE!</v>
      </c>
      <c r="AF3240" t="e" cm="1">
        <f t="array" aca="1" ref="AF3240" ca="1">IF($S3240="","",INDIRECT("$Z"&amp;$S3240))</f>
        <v>#VALUE!</v>
      </c>
      <c r="AG3240" t="str">
        <f t="shared" si="1016"/>
        <v/>
      </c>
      <c r="AH3240" t="str" cm="1">
        <f t="array" aca="1" ref="AH3240" ca="1">IFERROR(INDIRECT("$ag"&amp;S3240),"")</f>
        <v/>
      </c>
      <c r="AI3240" t="e" cm="1">
        <f t="array" aca="1" ref="AI3240" ca="1">INDIRECT("O"&amp;S3240)</f>
        <v>#VALUE!</v>
      </c>
      <c r="AJ3240" t="str">
        <f t="shared" si="1017"/>
        <v/>
      </c>
    </row>
    <row r="3241" spans="1:36" ht="16.5" customHeight="1">
      <c r="A3241" s="130"/>
      <c r="B3241" s="136"/>
      <c r="C3241" s="137"/>
      <c r="D3241" s="146"/>
      <c r="E3241" s="146"/>
      <c r="F3241" s="137"/>
      <c r="G3241" s="147"/>
      <c r="H3241" s="147"/>
      <c r="I3241" s="147"/>
      <c r="J3241" s="147"/>
      <c r="K3241" s="38"/>
      <c r="L3241" s="144"/>
      <c r="M3241" s="144"/>
      <c r="N3241" s="61"/>
      <c r="O3241" s="314"/>
      <c r="Q3241" t="str">
        <f t="shared" si="1012"/>
        <v/>
      </c>
      <c r="S3241" t="e">
        <f t="shared" ca="1" si="1021"/>
        <v>#VALUE!</v>
      </c>
      <c r="T3241" t="e">
        <f t="shared" ca="1" si="1018"/>
        <v>#VALUE!</v>
      </c>
      <c r="U3241">
        <f t="shared" si="1022"/>
        <v>3168</v>
      </c>
      <c r="V3241">
        <v>264.83333333335401</v>
      </c>
      <c r="W3241">
        <f t="shared" si="1025"/>
        <v>264</v>
      </c>
      <c r="X3241" t="str" cm="1">
        <f t="array" aca="1" ref="X3241" ca="1">IFERROR(INDEX('PC&amp;PD'!$A$1:$AS$19,ROW('PC&amp;PD'!$A$19),MATCH(INDIRECT(T3241),'PC&amp;PD'!$A$1:$AS$1,0)),"")</f>
        <v/>
      </c>
      <c r="AA3241" t="str">
        <f t="shared" si="1013"/>
        <v/>
      </c>
      <c r="AB3241" t="str">
        <f t="shared" si="1014"/>
        <v/>
      </c>
      <c r="AC3241" t="e">
        <f t="shared" ca="1" si="1015"/>
        <v>#VALUE!</v>
      </c>
      <c r="AD3241" t="str" cm="1">
        <f t="array" aca="1" ref="AD3241" ca="1">IFERROR(IF((LEFT(INDIRECT("$F"&amp;$S3241),4))="GOTS",IF($G3241="Organic","GOTS_Organic_raw",(IF($G3241="Responsible","GOTS_Responsible",(IF($G3241="No Attribute (Conventional)","GOTS_conventional",(IF($G3241="Recycled Pre/Post-Consumer","GOTS_pre_post",(IF($G3241="In-Conversion","GOTS_in_conversion",(IF($G3241="Sustainably Sourced","Sustainably_sourced",(IF($G3241="Recycled pre-consumer organic","GOTS_recycled_organic",""))))))))))))),IF($G3241="Organic","Organic",(IF($G3241="Responsible","Responsible",(IF($G3241="No Attribute (Conventional)","No_Attribute_Conventional",(IF($G3241="Recycled Pre/Post-Consumer","Recycled_Pre_Post_Consumer",(IF($G3241="In-Conversion","In_Conversion",(IF($G3241="Recycled Pre-Consumer","Recycled_Pre_Consumer",(IF($G3241="Recycled Post-Consumer","Recycled_Post_Consumer",(IF($G3241="Sustainably Sourced","Sustainably_sourced",(IF($G3241="Recycled pre-consumer organic","GOTS_recycled_organic","")))))))))))))))))),"")</f>
        <v/>
      </c>
      <c r="AE3241" t="e" cm="1">
        <f t="array" aca="1" ref="AE3241" ca="1">IF($I3241="",IF(INDIRECT("$F"&amp;$S3241)="","",IF(LEFT(INDIRECT("$F"&amp;$S3241),3)="GRS","GRS_RCS_RM",IF((LEFT(INDIRECT("$F"&amp;$S3241),3))="RCS","GRS_RCS_RM",IF(INDIRECT("$F"&amp;$S3241)="OCS (No Label)","OCS_Conversion_RM",IF(LEFT(INDIRECT("$F"&amp;$S3241),3)="OCS","OCS_RM",IF(RIGHT(INDIRECT("$F"&amp;$S3241),10)="conversion","GOTS_RM_conversion",IF((LEFT(INDIRECT("$F"&amp;$S3241),4))="GOTS","GOTS_RM","Responsible_RM"))))))),"DELETERM")</f>
        <v>#VALUE!</v>
      </c>
      <c r="AF3241" t="e" cm="1">
        <f t="array" aca="1" ref="AF3241" ca="1">IF($S3241="","",INDIRECT("$Z"&amp;$S3241))</f>
        <v>#VALUE!</v>
      </c>
      <c r="AG3241" t="str">
        <f t="shared" si="1016"/>
        <v/>
      </c>
      <c r="AH3241" t="str" cm="1">
        <f t="array" aca="1" ref="AH3241" ca="1">IFERROR(INDIRECT("$ag"&amp;S3241),"")</f>
        <v/>
      </c>
      <c r="AI3241" t="e" cm="1">
        <f t="array" aca="1" ref="AI3241" ca="1">INDIRECT("O"&amp;S3241)</f>
        <v>#VALUE!</v>
      </c>
      <c r="AJ3241" t="str">
        <f t="shared" si="1017"/>
        <v/>
      </c>
    </row>
    <row r="3242" spans="1:36" ht="16.5" customHeight="1" thickBot="1">
      <c r="A3242" s="131"/>
      <c r="B3242" s="138"/>
      <c r="C3242" s="139"/>
      <c r="D3242" s="148"/>
      <c r="E3242" s="148"/>
      <c r="F3242" s="139"/>
      <c r="G3242" s="149"/>
      <c r="H3242" s="149"/>
      <c r="I3242" s="149"/>
      <c r="J3242" s="149"/>
      <c r="K3242" s="39"/>
      <c r="L3242" s="145"/>
      <c r="M3242" s="145"/>
      <c r="N3242" s="62"/>
      <c r="O3242" s="315"/>
      <c r="Q3242" t="str">
        <f t="shared" si="1012"/>
        <v/>
      </c>
      <c r="S3242" t="e">
        <f t="shared" ca="1" si="1021"/>
        <v>#VALUE!</v>
      </c>
      <c r="T3242" t="e">
        <f t="shared" ca="1" si="1018"/>
        <v>#VALUE!</v>
      </c>
      <c r="U3242">
        <f t="shared" si="1022"/>
        <v>3168</v>
      </c>
      <c r="V3242">
        <v>264.916666666688</v>
      </c>
      <c r="W3242">
        <f t="shared" si="1025"/>
        <v>264</v>
      </c>
      <c r="X3242" t="str" cm="1">
        <f t="array" aca="1" ref="X3242" ca="1">IFERROR(INDEX('PC&amp;PD'!$A$1:$AS$19,ROW('PC&amp;PD'!$A$19),MATCH(INDIRECT(T3242),'PC&amp;PD'!$A$1:$AS$1,0)),"")</f>
        <v/>
      </c>
      <c r="AA3242" t="str">
        <f t="shared" si="1013"/>
        <v/>
      </c>
      <c r="AB3242" t="str">
        <f t="shared" si="1014"/>
        <v/>
      </c>
      <c r="AC3242" t="e">
        <f t="shared" ca="1" si="1015"/>
        <v>#VALUE!</v>
      </c>
      <c r="AD3242" t="str" cm="1">
        <f t="array" aca="1" ref="AD3242" ca="1">IFERROR(IF((LEFT(INDIRECT("$F"&amp;$S3242),4))="GOTS",IF($G3242="Organic","GOTS_Organic_raw",(IF($G3242="Responsible","GOTS_Responsible",(IF($G3242="No Attribute (Conventional)","GOTS_conventional",(IF($G3242="Recycled Pre/Post-Consumer","GOTS_pre_post",(IF($G3242="In-Conversion","GOTS_in_conversion",(IF($G3242="Sustainably Sourced","Sustainably_sourced",(IF($G3242="Recycled pre-consumer organic","GOTS_recycled_organic",""))))))))))))),IF($G3242="Organic","Organic",(IF($G3242="Responsible","Responsible",(IF($G3242="No Attribute (Conventional)","No_Attribute_Conventional",(IF($G3242="Recycled Pre/Post-Consumer","Recycled_Pre_Post_Consumer",(IF($G3242="In-Conversion","In_Conversion",(IF($G3242="Recycled Pre-Consumer","Recycled_Pre_Consumer",(IF($G3242="Recycled Post-Consumer","Recycled_Post_Consumer",(IF($G3242="Sustainably Sourced","Sustainably_sourced",(IF($G3242="Recycled pre-consumer organic","GOTS_recycled_organic","")))))))))))))))))),"")</f>
        <v/>
      </c>
      <c r="AE3242" t="e" cm="1">
        <f t="array" aca="1" ref="AE3242" ca="1">IF($I3242="",IF(INDIRECT("$F"&amp;$S3242)="","",IF(LEFT(INDIRECT("$F"&amp;$S3242),3)="GRS","GRS_RCS_RM",IF((LEFT(INDIRECT("$F"&amp;$S3242),3))="RCS","GRS_RCS_RM",IF(INDIRECT("$F"&amp;$S3242)="OCS (No Label)","OCS_Conversion_RM",IF(LEFT(INDIRECT("$F"&amp;$S3242),3)="OCS","OCS_RM",IF(RIGHT(INDIRECT("$F"&amp;$S3242),10)="conversion","GOTS_RM_conversion",IF((LEFT(INDIRECT("$F"&amp;$S3242),4))="GOTS","GOTS_RM","Responsible_RM"))))))),"DELETERM")</f>
        <v>#VALUE!</v>
      </c>
      <c r="AF3242" t="e" cm="1">
        <f t="array" aca="1" ref="AF3242" ca="1">IF($S3242="","",INDIRECT("$Z"&amp;$S3242))</f>
        <v>#VALUE!</v>
      </c>
      <c r="AG3242" t="str">
        <f t="shared" si="1016"/>
        <v/>
      </c>
      <c r="AH3242" t="str" cm="1">
        <f t="array" aca="1" ref="AH3242" ca="1">IFERROR(INDIRECT("$ag"&amp;S3242),"")</f>
        <v/>
      </c>
      <c r="AI3242" t="e" cm="1">
        <f t="array" aca="1" ref="AI3242" ca="1">INDIRECT("O"&amp;S3242)</f>
        <v>#VALUE!</v>
      </c>
      <c r="AJ3242" t="str">
        <f t="shared" si="1017"/>
        <v/>
      </c>
    </row>
    <row r="3243" spans="1:36" ht="16.5" customHeight="1">
      <c r="A3243" s="128" t="str">
        <f>IF(B3243="","",COUNTA($B$63:$B3243))</f>
        <v/>
      </c>
      <c r="B3243" s="132"/>
      <c r="C3243" s="133"/>
      <c r="D3243" s="140"/>
      <c r="E3243" s="140"/>
      <c r="F3243" s="133"/>
      <c r="G3243" s="141"/>
      <c r="H3243" s="141"/>
      <c r="I3243" s="141"/>
      <c r="J3243" s="141"/>
      <c r="K3243" s="37"/>
      <c r="L3243" s="142" t="str">
        <f>IF(R3243="","",LEFT(R3243,LEN(R3243)-2))</f>
        <v/>
      </c>
      <c r="M3243" s="142"/>
      <c r="N3243" s="60"/>
      <c r="O3243" s="313"/>
      <c r="Q3243" t="str">
        <f t="shared" si="1012"/>
        <v/>
      </c>
      <c r="R3243" t="str">
        <f t="shared" ref="R3243" si="1028">CONCATENATE($Q3243,Q3244,Q3245,Q3246,Q3247,Q3248,$Q3249,$Q3250,$Q3251,$Q3252,$Q3253,$Q3254)</f>
        <v/>
      </c>
      <c r="S3243" t="e">
        <f t="shared" ca="1" si="1021"/>
        <v>#VALUE!</v>
      </c>
      <c r="T3243" t="e">
        <f t="shared" ca="1" si="1018"/>
        <v>#VALUE!</v>
      </c>
      <c r="U3243">
        <f t="shared" si="1022"/>
        <v>3180</v>
      </c>
      <c r="V3243">
        <v>265.00000000002098</v>
      </c>
      <c r="W3243">
        <f t="shared" si="1025"/>
        <v>265</v>
      </c>
      <c r="X3243" t="str" cm="1">
        <f t="array" aca="1" ref="X3243" ca="1">IFERROR(INDEX('PC&amp;PD'!$A$1:$AS$19,ROW('PC&amp;PD'!$A$19),MATCH(INDIRECT(T3243),'PC&amp;PD'!$A$1:$AS$1,0)),"")</f>
        <v/>
      </c>
      <c r="Z3243" t="str">
        <f t="shared" ref="Z3243" si="1029">IFERROR(IF($F3243="OCS 100","OCS (OCS 100)",IF($F3243="OCS Blended","OCS (OCS Blended)",IF($F3243="OCS (No Label)","OCS (No Label)",IF($F3243="RCS 100","RCS (RCS 100)",IF($F3243="RCS Blended","RCS (RCS Blended)",IF($F3243="GRS","GRS (GRS)",IF($F3243="GRS (No Label)", "GRS (No Label)",IF($F3243="RDS","RDS (RDS)",IF($F3243="RWS","RWS (RWS)",IF($F3243="RAS","RAS (RAS)",IF($F3243="RMS","RMS (RMS)",IF($F3243="GOTS Organic","GOTS (Organic)",IF($F3243="GOTS Made with organic","GOTS (Made with Organic)",IF($F3243="GOTS Organic - in conversion","GOTS (Organic - In Conversion)",IF($F3243="GOTS Made with organic - in conversion","GOTS (Made with Organic - In Conversion)",""))))))))))))))),"")</f>
        <v/>
      </c>
      <c r="AA3243" t="str">
        <f t="shared" si="1013"/>
        <v/>
      </c>
      <c r="AB3243" t="str">
        <f t="shared" si="1014"/>
        <v/>
      </c>
      <c r="AC3243" t="e">
        <f t="shared" ca="1" si="1015"/>
        <v>#VALUE!</v>
      </c>
      <c r="AD3243" t="str" cm="1">
        <f t="array" aca="1" ref="AD3243" ca="1">IFERROR(IF((LEFT(INDIRECT("$F"&amp;$S3243),4))="GOTS",IF($G3243="Organic","GOTS_Organic_raw",(IF($G3243="Responsible","GOTS_Responsible",(IF($G3243="No Attribute (Conventional)","GOTS_conventional",(IF($G3243="Recycled Pre/Post-Consumer","GOTS_pre_post",(IF($G3243="In-Conversion","GOTS_in_conversion",(IF($G3243="Sustainably Sourced","Sustainably_sourced",(IF($G3243="Recycled pre-consumer organic","GOTS_recycled_organic",""))))))))))))),IF($G3243="Organic","Organic",(IF($G3243="Responsible","Responsible",(IF($G3243="No Attribute (Conventional)","No_Attribute_Conventional",(IF($G3243="Recycled Pre/Post-Consumer","Recycled_Pre_Post_Consumer",(IF($G3243="In-Conversion","In_Conversion",(IF($G3243="Recycled Pre-Consumer","Recycled_Pre_Consumer",(IF($G3243="Recycled Post-Consumer","Recycled_Post_Consumer",(IF($G3243="Sustainably Sourced","Sustainably_sourced",(IF($G3243="Recycled pre-consumer organic","GOTS_recycled_organic","")))))))))))))))))),"")</f>
        <v/>
      </c>
      <c r="AE3243" t="e" cm="1">
        <f t="array" aca="1" ref="AE3243" ca="1">IF($I3243="",IF(INDIRECT("$F"&amp;$S3243)="","",IF(LEFT(INDIRECT("$F"&amp;$S3243),3)="GRS","GRS_RCS_RM",IF((LEFT(INDIRECT("$F"&amp;$S3243),3))="RCS","GRS_RCS_RM",IF(INDIRECT("$F"&amp;$S3243)="OCS (No Label)","OCS_Conversion_RM",IF(LEFT(INDIRECT("$F"&amp;$S3243),3)="OCS","OCS_RM",IF(RIGHT(INDIRECT("$F"&amp;$S3243),10)="conversion","GOTS_RM_conversion",IF((LEFT(INDIRECT("$F"&amp;$S3243),4))="GOTS","GOTS_RM","Responsible_RM"))))))),"DELETERM")</f>
        <v>#VALUE!</v>
      </c>
      <c r="AF3243" t="e" cm="1">
        <f t="array" aca="1" ref="AF3243" ca="1">IF($S3243="","",INDIRECT("$Z"&amp;$S3243))</f>
        <v>#VALUE!</v>
      </c>
      <c r="AG3243" t="str">
        <f t="shared" si="1016"/>
        <v/>
      </c>
      <c r="AH3243" t="str" cm="1">
        <f t="array" aca="1" ref="AH3243" ca="1">IFERROR(INDIRECT("$ag"&amp;S3243),"")</f>
        <v/>
      </c>
      <c r="AI3243" t="e" cm="1">
        <f t="array" aca="1" ref="AI3243" ca="1">INDIRECT("O"&amp;S3243)</f>
        <v>#VALUE!</v>
      </c>
      <c r="AJ3243" t="str">
        <f t="shared" si="1017"/>
        <v/>
      </c>
    </row>
    <row r="3244" spans="1:36" ht="16.5" customHeight="1">
      <c r="A3244" s="129"/>
      <c r="B3244" s="134"/>
      <c r="C3244" s="135"/>
      <c r="D3244" s="146"/>
      <c r="E3244" s="146"/>
      <c r="F3244" s="135"/>
      <c r="G3244" s="147"/>
      <c r="H3244" s="147"/>
      <c r="I3244" s="147"/>
      <c r="J3244" s="147"/>
      <c r="K3244" s="38"/>
      <c r="L3244" s="143"/>
      <c r="M3244" s="143"/>
      <c r="N3244" s="61"/>
      <c r="O3244" s="314"/>
      <c r="Q3244" t="str">
        <f t="shared" si="1012"/>
        <v/>
      </c>
      <c r="S3244" t="e">
        <f t="shared" ca="1" si="1021"/>
        <v>#VALUE!</v>
      </c>
      <c r="T3244" t="e">
        <f t="shared" ca="1" si="1018"/>
        <v>#VALUE!</v>
      </c>
      <c r="U3244">
        <f t="shared" si="1022"/>
        <v>3180</v>
      </c>
      <c r="V3244">
        <v>265.08333333335401</v>
      </c>
      <c r="W3244">
        <f t="shared" si="1025"/>
        <v>265</v>
      </c>
      <c r="X3244" t="str" cm="1">
        <f t="array" aca="1" ref="X3244" ca="1">IFERROR(INDEX('PC&amp;PD'!$A$1:$AS$19,ROW('PC&amp;PD'!$A$19),MATCH(INDIRECT(T3244),'PC&amp;PD'!$A$1:$AS$1,0)),"")</f>
        <v/>
      </c>
      <c r="AA3244" t="str">
        <f t="shared" si="1013"/>
        <v/>
      </c>
      <c r="AB3244" t="str">
        <f t="shared" si="1014"/>
        <v/>
      </c>
      <c r="AC3244" t="e">
        <f t="shared" ca="1" si="1015"/>
        <v>#VALUE!</v>
      </c>
      <c r="AD3244" t="str" cm="1">
        <f t="array" aca="1" ref="AD3244" ca="1">IFERROR(IF((LEFT(INDIRECT("$F"&amp;$S3244),4))="GOTS",IF($G3244="Organic","GOTS_Organic_raw",(IF($G3244="Responsible","GOTS_Responsible",(IF($G3244="No Attribute (Conventional)","GOTS_conventional",(IF($G3244="Recycled Pre/Post-Consumer","GOTS_pre_post",(IF($G3244="In-Conversion","GOTS_in_conversion",(IF($G3244="Sustainably Sourced","Sustainably_sourced",(IF($G3244="Recycled pre-consumer organic","GOTS_recycled_organic",""))))))))))))),IF($G3244="Organic","Organic",(IF($G3244="Responsible","Responsible",(IF($G3244="No Attribute (Conventional)","No_Attribute_Conventional",(IF($G3244="Recycled Pre/Post-Consumer","Recycled_Pre_Post_Consumer",(IF($G3244="In-Conversion","In_Conversion",(IF($G3244="Recycled Pre-Consumer","Recycled_Pre_Consumer",(IF($G3244="Recycled Post-Consumer","Recycled_Post_Consumer",(IF($G3244="Sustainably Sourced","Sustainably_sourced",(IF($G3244="Recycled pre-consumer organic","GOTS_recycled_organic","")))))))))))))))))),"")</f>
        <v/>
      </c>
      <c r="AE3244" t="e" cm="1">
        <f t="array" aca="1" ref="AE3244" ca="1">IF($I3244="",IF(INDIRECT("$F"&amp;$S3244)="","",IF(LEFT(INDIRECT("$F"&amp;$S3244),3)="GRS","GRS_RCS_RM",IF((LEFT(INDIRECT("$F"&amp;$S3244),3))="RCS","GRS_RCS_RM",IF(INDIRECT("$F"&amp;$S3244)="OCS (No Label)","OCS_Conversion_RM",IF(LEFT(INDIRECT("$F"&amp;$S3244),3)="OCS","OCS_RM",IF(RIGHT(INDIRECT("$F"&amp;$S3244),10)="conversion","GOTS_RM_conversion",IF((LEFT(INDIRECT("$F"&amp;$S3244),4))="GOTS","GOTS_RM","Responsible_RM"))))))),"DELETERM")</f>
        <v>#VALUE!</v>
      </c>
      <c r="AF3244" t="e" cm="1">
        <f t="array" aca="1" ref="AF3244" ca="1">IF($S3244="","",INDIRECT("$Z"&amp;$S3244))</f>
        <v>#VALUE!</v>
      </c>
      <c r="AG3244" t="str">
        <f t="shared" si="1016"/>
        <v/>
      </c>
      <c r="AH3244" t="str" cm="1">
        <f t="array" aca="1" ref="AH3244" ca="1">IFERROR(INDIRECT("$ag"&amp;S3244),"")</f>
        <v/>
      </c>
      <c r="AI3244" t="e" cm="1">
        <f t="array" aca="1" ref="AI3244" ca="1">INDIRECT("O"&amp;S3244)</f>
        <v>#VALUE!</v>
      </c>
      <c r="AJ3244" t="str">
        <f t="shared" si="1017"/>
        <v/>
      </c>
    </row>
    <row r="3245" spans="1:36" ht="16.5" customHeight="1">
      <c r="A3245" s="129"/>
      <c r="B3245" s="134"/>
      <c r="C3245" s="135"/>
      <c r="D3245" s="146"/>
      <c r="E3245" s="146"/>
      <c r="F3245" s="135"/>
      <c r="G3245" s="147"/>
      <c r="H3245" s="147"/>
      <c r="I3245" s="147"/>
      <c r="J3245" s="147"/>
      <c r="K3245" s="38"/>
      <c r="L3245" s="143"/>
      <c r="M3245" s="143"/>
      <c r="N3245" s="61"/>
      <c r="O3245" s="314"/>
      <c r="Q3245" t="str">
        <f t="shared" si="1012"/>
        <v/>
      </c>
      <c r="S3245" t="e">
        <f t="shared" ca="1" si="1021"/>
        <v>#VALUE!</v>
      </c>
      <c r="T3245" t="e">
        <f t="shared" ca="1" si="1018"/>
        <v>#VALUE!</v>
      </c>
      <c r="U3245">
        <f t="shared" si="1022"/>
        <v>3180</v>
      </c>
      <c r="V3245">
        <v>265.166666666688</v>
      </c>
      <c r="W3245">
        <f t="shared" si="1025"/>
        <v>265</v>
      </c>
      <c r="X3245" t="str" cm="1">
        <f t="array" aca="1" ref="X3245" ca="1">IFERROR(INDEX('PC&amp;PD'!$A$1:$AS$19,ROW('PC&amp;PD'!$A$19),MATCH(INDIRECT(T3245),'PC&amp;PD'!$A$1:$AS$1,0)),"")</f>
        <v/>
      </c>
      <c r="AA3245" t="str">
        <f t="shared" si="1013"/>
        <v/>
      </c>
      <c r="AB3245" t="str">
        <f t="shared" si="1014"/>
        <v/>
      </c>
      <c r="AC3245" t="e">
        <f t="shared" ca="1" si="1015"/>
        <v>#VALUE!</v>
      </c>
      <c r="AD3245" t="str" cm="1">
        <f t="array" aca="1" ref="AD3245" ca="1">IFERROR(IF((LEFT(INDIRECT("$F"&amp;$S3245),4))="GOTS",IF($G3245="Organic","GOTS_Organic_raw",(IF($G3245="Responsible","GOTS_Responsible",(IF($G3245="No Attribute (Conventional)","GOTS_conventional",(IF($G3245="Recycled Pre/Post-Consumer","GOTS_pre_post",(IF($G3245="In-Conversion","GOTS_in_conversion",(IF($G3245="Sustainably Sourced","Sustainably_sourced",(IF($G3245="Recycled pre-consumer organic","GOTS_recycled_organic",""))))))))))))),IF($G3245="Organic","Organic",(IF($G3245="Responsible","Responsible",(IF($G3245="No Attribute (Conventional)","No_Attribute_Conventional",(IF($G3245="Recycled Pre/Post-Consumer","Recycled_Pre_Post_Consumer",(IF($G3245="In-Conversion","In_Conversion",(IF($G3245="Recycled Pre-Consumer","Recycled_Pre_Consumer",(IF($G3245="Recycled Post-Consumer","Recycled_Post_Consumer",(IF($G3245="Sustainably Sourced","Sustainably_sourced",(IF($G3245="Recycled pre-consumer organic","GOTS_recycled_organic","")))))))))))))))))),"")</f>
        <v/>
      </c>
      <c r="AE3245" t="e" cm="1">
        <f t="array" aca="1" ref="AE3245" ca="1">IF($I3245="",IF(INDIRECT("$F"&amp;$S3245)="","",IF(LEFT(INDIRECT("$F"&amp;$S3245),3)="GRS","GRS_RCS_RM",IF((LEFT(INDIRECT("$F"&amp;$S3245),3))="RCS","GRS_RCS_RM",IF(INDIRECT("$F"&amp;$S3245)="OCS (No Label)","OCS_Conversion_RM",IF(LEFT(INDIRECT("$F"&amp;$S3245),3)="OCS","OCS_RM",IF(RIGHT(INDIRECT("$F"&amp;$S3245),10)="conversion","GOTS_RM_conversion",IF((LEFT(INDIRECT("$F"&amp;$S3245),4))="GOTS","GOTS_RM","Responsible_RM"))))))),"DELETERM")</f>
        <v>#VALUE!</v>
      </c>
      <c r="AF3245" t="e" cm="1">
        <f t="array" aca="1" ref="AF3245" ca="1">IF($S3245="","",INDIRECT("$Z"&amp;$S3245))</f>
        <v>#VALUE!</v>
      </c>
      <c r="AG3245" t="str">
        <f t="shared" si="1016"/>
        <v/>
      </c>
      <c r="AH3245" t="str" cm="1">
        <f t="array" aca="1" ref="AH3245" ca="1">IFERROR(INDIRECT("$ag"&amp;S3245),"")</f>
        <v/>
      </c>
      <c r="AI3245" t="e" cm="1">
        <f t="array" aca="1" ref="AI3245" ca="1">INDIRECT("O"&amp;S3245)</f>
        <v>#VALUE!</v>
      </c>
      <c r="AJ3245" t="str">
        <f t="shared" si="1017"/>
        <v/>
      </c>
    </row>
    <row r="3246" spans="1:36" ht="16.5" customHeight="1">
      <c r="A3246" s="129"/>
      <c r="B3246" s="134"/>
      <c r="C3246" s="135"/>
      <c r="D3246" s="146"/>
      <c r="E3246" s="146"/>
      <c r="F3246" s="135"/>
      <c r="G3246" s="147"/>
      <c r="H3246" s="147"/>
      <c r="I3246" s="147"/>
      <c r="J3246" s="147"/>
      <c r="K3246" s="38"/>
      <c r="L3246" s="143"/>
      <c r="M3246" s="143"/>
      <c r="N3246" s="61"/>
      <c r="O3246" s="314"/>
      <c r="Q3246" t="str">
        <f t="shared" si="1012"/>
        <v/>
      </c>
      <c r="S3246" t="e">
        <f t="shared" ca="1" si="1021"/>
        <v>#VALUE!</v>
      </c>
      <c r="T3246" t="e">
        <f t="shared" ca="1" si="1018"/>
        <v>#VALUE!</v>
      </c>
      <c r="U3246">
        <f t="shared" si="1022"/>
        <v>3180</v>
      </c>
      <c r="V3246">
        <v>265.25000000002098</v>
      </c>
      <c r="W3246">
        <f t="shared" si="1025"/>
        <v>265</v>
      </c>
      <c r="X3246" t="str" cm="1">
        <f t="array" aca="1" ref="X3246" ca="1">IFERROR(INDEX('PC&amp;PD'!$A$1:$AS$19,ROW('PC&amp;PD'!$A$19),MATCH(INDIRECT(T3246),'PC&amp;PD'!$A$1:$AS$1,0)),"")</f>
        <v/>
      </c>
      <c r="AA3246" t="str">
        <f t="shared" si="1013"/>
        <v/>
      </c>
      <c r="AB3246" t="str">
        <f t="shared" si="1014"/>
        <v/>
      </c>
      <c r="AC3246" t="e">
        <f t="shared" ca="1" si="1015"/>
        <v>#VALUE!</v>
      </c>
      <c r="AD3246" t="str" cm="1">
        <f t="array" aca="1" ref="AD3246" ca="1">IFERROR(IF((LEFT(INDIRECT("$F"&amp;$S3246),4))="GOTS",IF($G3246="Organic","GOTS_Organic_raw",(IF($G3246="Responsible","GOTS_Responsible",(IF($G3246="No Attribute (Conventional)","GOTS_conventional",(IF($G3246="Recycled Pre/Post-Consumer","GOTS_pre_post",(IF($G3246="In-Conversion","GOTS_in_conversion",(IF($G3246="Sustainably Sourced","Sustainably_sourced",(IF($G3246="Recycled pre-consumer organic","GOTS_recycled_organic",""))))))))))))),IF($G3246="Organic","Organic",(IF($G3246="Responsible","Responsible",(IF($G3246="No Attribute (Conventional)","No_Attribute_Conventional",(IF($G3246="Recycled Pre/Post-Consumer","Recycled_Pre_Post_Consumer",(IF($G3246="In-Conversion","In_Conversion",(IF($G3246="Recycled Pre-Consumer","Recycled_Pre_Consumer",(IF($G3246="Recycled Post-Consumer","Recycled_Post_Consumer",(IF($G3246="Sustainably Sourced","Sustainably_sourced",(IF($G3246="Recycled pre-consumer organic","GOTS_recycled_organic","")))))))))))))))))),"")</f>
        <v/>
      </c>
      <c r="AE3246" t="e" cm="1">
        <f t="array" aca="1" ref="AE3246" ca="1">IF($I3246="",IF(INDIRECT("$F"&amp;$S3246)="","",IF(LEFT(INDIRECT("$F"&amp;$S3246),3)="GRS","GRS_RCS_RM",IF((LEFT(INDIRECT("$F"&amp;$S3246),3))="RCS","GRS_RCS_RM",IF(INDIRECT("$F"&amp;$S3246)="OCS (No Label)","OCS_Conversion_RM",IF(LEFT(INDIRECT("$F"&amp;$S3246),3)="OCS","OCS_RM",IF(RIGHT(INDIRECT("$F"&amp;$S3246),10)="conversion","GOTS_RM_conversion",IF((LEFT(INDIRECT("$F"&amp;$S3246),4))="GOTS","GOTS_RM","Responsible_RM"))))))),"DELETERM")</f>
        <v>#VALUE!</v>
      </c>
      <c r="AF3246" t="e" cm="1">
        <f t="array" aca="1" ref="AF3246" ca="1">IF($S3246="","",INDIRECT("$Z"&amp;$S3246))</f>
        <v>#VALUE!</v>
      </c>
      <c r="AG3246" t="str">
        <f t="shared" si="1016"/>
        <v/>
      </c>
      <c r="AH3246" t="str" cm="1">
        <f t="array" aca="1" ref="AH3246" ca="1">IFERROR(INDIRECT("$ag"&amp;S3246),"")</f>
        <v/>
      </c>
      <c r="AI3246" t="e" cm="1">
        <f t="array" aca="1" ref="AI3246" ca="1">INDIRECT("O"&amp;S3246)</f>
        <v>#VALUE!</v>
      </c>
      <c r="AJ3246" t="str">
        <f t="shared" si="1017"/>
        <v/>
      </c>
    </row>
    <row r="3247" spans="1:36" ht="16.5" customHeight="1">
      <c r="A3247" s="129"/>
      <c r="B3247" s="134"/>
      <c r="C3247" s="135"/>
      <c r="D3247" s="146"/>
      <c r="E3247" s="146"/>
      <c r="F3247" s="135"/>
      <c r="G3247" s="147"/>
      <c r="H3247" s="147"/>
      <c r="I3247" s="147"/>
      <c r="J3247" s="147"/>
      <c r="K3247" s="38"/>
      <c r="L3247" s="143"/>
      <c r="M3247" s="143"/>
      <c r="N3247" s="61"/>
      <c r="O3247" s="314"/>
      <c r="Q3247" t="str">
        <f t="shared" si="1012"/>
        <v/>
      </c>
      <c r="S3247" t="e">
        <f t="shared" ca="1" si="1021"/>
        <v>#VALUE!</v>
      </c>
      <c r="T3247" t="e">
        <f t="shared" ca="1" si="1018"/>
        <v>#VALUE!</v>
      </c>
      <c r="U3247">
        <f t="shared" si="1022"/>
        <v>3180</v>
      </c>
      <c r="V3247">
        <v>265.33333333335401</v>
      </c>
      <c r="W3247">
        <f t="shared" si="1025"/>
        <v>265</v>
      </c>
      <c r="X3247" t="str" cm="1">
        <f t="array" aca="1" ref="X3247" ca="1">IFERROR(INDEX('PC&amp;PD'!$A$1:$AS$19,ROW('PC&amp;PD'!$A$19),MATCH(INDIRECT(T3247),'PC&amp;PD'!$A$1:$AS$1,0)),"")</f>
        <v/>
      </c>
      <c r="AA3247" t="str">
        <f t="shared" si="1013"/>
        <v/>
      </c>
      <c r="AB3247" t="str">
        <f t="shared" si="1014"/>
        <v/>
      </c>
      <c r="AC3247" t="e">
        <f t="shared" ca="1" si="1015"/>
        <v>#VALUE!</v>
      </c>
      <c r="AD3247" t="str" cm="1">
        <f t="array" aca="1" ref="AD3247" ca="1">IFERROR(IF((LEFT(INDIRECT("$F"&amp;$S3247),4))="GOTS",IF($G3247="Organic","GOTS_Organic_raw",(IF($G3247="Responsible","GOTS_Responsible",(IF($G3247="No Attribute (Conventional)","GOTS_conventional",(IF($G3247="Recycled Pre/Post-Consumer","GOTS_pre_post",(IF($G3247="In-Conversion","GOTS_in_conversion",(IF($G3247="Sustainably Sourced","Sustainably_sourced",(IF($G3247="Recycled pre-consumer organic","GOTS_recycled_organic",""))))))))))))),IF($G3247="Organic","Organic",(IF($G3247="Responsible","Responsible",(IF($G3247="No Attribute (Conventional)","No_Attribute_Conventional",(IF($G3247="Recycled Pre/Post-Consumer","Recycled_Pre_Post_Consumer",(IF($G3247="In-Conversion","In_Conversion",(IF($G3247="Recycled Pre-Consumer","Recycled_Pre_Consumer",(IF($G3247="Recycled Post-Consumer","Recycled_Post_Consumer",(IF($G3247="Sustainably Sourced","Sustainably_sourced",(IF($G3247="Recycled pre-consumer organic","GOTS_recycled_organic","")))))))))))))))))),"")</f>
        <v/>
      </c>
      <c r="AE3247" t="e" cm="1">
        <f t="array" aca="1" ref="AE3247" ca="1">IF($I3247="",IF(INDIRECT("$F"&amp;$S3247)="","",IF(LEFT(INDIRECT("$F"&amp;$S3247),3)="GRS","GRS_RCS_RM",IF((LEFT(INDIRECT("$F"&amp;$S3247),3))="RCS","GRS_RCS_RM",IF(INDIRECT("$F"&amp;$S3247)="OCS (No Label)","OCS_Conversion_RM",IF(LEFT(INDIRECT("$F"&amp;$S3247),3)="OCS","OCS_RM",IF(RIGHT(INDIRECT("$F"&amp;$S3247),10)="conversion","GOTS_RM_conversion",IF((LEFT(INDIRECT("$F"&amp;$S3247),4))="GOTS","GOTS_RM","Responsible_RM"))))))),"DELETERM")</f>
        <v>#VALUE!</v>
      </c>
      <c r="AF3247" t="e" cm="1">
        <f t="array" aca="1" ref="AF3247" ca="1">IF($S3247="","",INDIRECT("$Z"&amp;$S3247))</f>
        <v>#VALUE!</v>
      </c>
      <c r="AG3247" t="str">
        <f t="shared" si="1016"/>
        <v/>
      </c>
      <c r="AH3247" t="str" cm="1">
        <f t="array" aca="1" ref="AH3247" ca="1">IFERROR(INDIRECT("$ag"&amp;S3247),"")</f>
        <v/>
      </c>
      <c r="AI3247" t="e" cm="1">
        <f t="array" aca="1" ref="AI3247" ca="1">INDIRECT("O"&amp;S3247)</f>
        <v>#VALUE!</v>
      </c>
      <c r="AJ3247" t="str">
        <f t="shared" si="1017"/>
        <v/>
      </c>
    </row>
    <row r="3248" spans="1:36" ht="16.5" customHeight="1">
      <c r="A3248" s="129"/>
      <c r="B3248" s="134"/>
      <c r="C3248" s="135"/>
      <c r="D3248" s="146"/>
      <c r="E3248" s="146"/>
      <c r="F3248" s="135"/>
      <c r="G3248" s="147"/>
      <c r="H3248" s="147"/>
      <c r="I3248" s="147"/>
      <c r="J3248" s="147"/>
      <c r="K3248" s="38"/>
      <c r="L3248" s="143"/>
      <c r="M3248" s="143"/>
      <c r="N3248" s="61"/>
      <c r="O3248" s="314"/>
      <c r="Q3248" t="str">
        <f t="shared" si="1012"/>
        <v/>
      </c>
      <c r="S3248" t="e">
        <f t="shared" ca="1" si="1021"/>
        <v>#VALUE!</v>
      </c>
      <c r="T3248" t="e">
        <f t="shared" ca="1" si="1018"/>
        <v>#VALUE!</v>
      </c>
      <c r="U3248">
        <f t="shared" si="1022"/>
        <v>3180</v>
      </c>
      <c r="V3248">
        <v>265.416666666688</v>
      </c>
      <c r="W3248">
        <f t="shared" si="1025"/>
        <v>265</v>
      </c>
      <c r="X3248" t="str" cm="1">
        <f t="array" aca="1" ref="X3248" ca="1">IFERROR(INDEX('PC&amp;PD'!$A$1:$AS$19,ROW('PC&amp;PD'!$A$19),MATCH(INDIRECT(T3248),'PC&amp;PD'!$A$1:$AS$1,0)),"")</f>
        <v/>
      </c>
      <c r="AA3248" t="str">
        <f t="shared" si="1013"/>
        <v/>
      </c>
      <c r="AB3248" t="str">
        <f t="shared" si="1014"/>
        <v/>
      </c>
      <c r="AC3248" t="e">
        <f t="shared" ca="1" si="1015"/>
        <v>#VALUE!</v>
      </c>
      <c r="AD3248" t="str" cm="1">
        <f t="array" aca="1" ref="AD3248" ca="1">IFERROR(IF((LEFT(INDIRECT("$F"&amp;$S3248),4))="GOTS",IF($G3248="Organic","GOTS_Organic_raw",(IF($G3248="Responsible","GOTS_Responsible",(IF($G3248="No Attribute (Conventional)","GOTS_conventional",(IF($G3248="Recycled Pre/Post-Consumer","GOTS_pre_post",(IF($G3248="In-Conversion","GOTS_in_conversion",(IF($G3248="Sustainably Sourced","Sustainably_sourced",(IF($G3248="Recycled pre-consumer organic","GOTS_recycled_organic",""))))))))))))),IF($G3248="Organic","Organic",(IF($G3248="Responsible","Responsible",(IF($G3248="No Attribute (Conventional)","No_Attribute_Conventional",(IF($G3248="Recycled Pre/Post-Consumer","Recycled_Pre_Post_Consumer",(IF($G3248="In-Conversion","In_Conversion",(IF($G3248="Recycled Pre-Consumer","Recycled_Pre_Consumer",(IF($G3248="Recycled Post-Consumer","Recycled_Post_Consumer",(IF($G3248="Sustainably Sourced","Sustainably_sourced",(IF($G3248="Recycled pre-consumer organic","GOTS_recycled_organic","")))))))))))))))))),"")</f>
        <v/>
      </c>
      <c r="AE3248" t="e" cm="1">
        <f t="array" aca="1" ref="AE3248" ca="1">IF($I3248="",IF(INDIRECT("$F"&amp;$S3248)="","",IF(LEFT(INDIRECT("$F"&amp;$S3248),3)="GRS","GRS_RCS_RM",IF((LEFT(INDIRECT("$F"&amp;$S3248),3))="RCS","GRS_RCS_RM",IF(INDIRECT("$F"&amp;$S3248)="OCS (No Label)","OCS_Conversion_RM",IF(LEFT(INDIRECT("$F"&amp;$S3248),3)="OCS","OCS_RM",IF(RIGHT(INDIRECT("$F"&amp;$S3248),10)="conversion","GOTS_RM_conversion",IF((LEFT(INDIRECT("$F"&amp;$S3248),4))="GOTS","GOTS_RM","Responsible_RM"))))))),"DELETERM")</f>
        <v>#VALUE!</v>
      </c>
      <c r="AF3248" t="e" cm="1">
        <f t="array" aca="1" ref="AF3248" ca="1">IF($S3248="","",INDIRECT("$Z"&amp;$S3248))</f>
        <v>#VALUE!</v>
      </c>
      <c r="AG3248" t="str">
        <f t="shared" si="1016"/>
        <v/>
      </c>
      <c r="AH3248" t="str" cm="1">
        <f t="array" aca="1" ref="AH3248" ca="1">IFERROR(INDIRECT("$ag"&amp;S3248),"")</f>
        <v/>
      </c>
      <c r="AI3248" t="e" cm="1">
        <f t="array" aca="1" ref="AI3248" ca="1">INDIRECT("O"&amp;S3248)</f>
        <v>#VALUE!</v>
      </c>
      <c r="AJ3248" t="str">
        <f t="shared" si="1017"/>
        <v/>
      </c>
    </row>
    <row r="3249" spans="1:36" ht="16.5" customHeight="1">
      <c r="A3249" s="130"/>
      <c r="B3249" s="136"/>
      <c r="C3249" s="137"/>
      <c r="D3249" s="146"/>
      <c r="E3249" s="146"/>
      <c r="F3249" s="137"/>
      <c r="G3249" s="147"/>
      <c r="H3249" s="147"/>
      <c r="I3249" s="147"/>
      <c r="J3249" s="147"/>
      <c r="K3249" s="38"/>
      <c r="L3249" s="144"/>
      <c r="M3249" s="144"/>
      <c r="N3249" s="61"/>
      <c r="O3249" s="314"/>
      <c r="Q3249" t="str">
        <f t="shared" si="1012"/>
        <v/>
      </c>
      <c r="S3249" t="e">
        <f t="shared" ca="1" si="1021"/>
        <v>#VALUE!</v>
      </c>
      <c r="T3249" t="e">
        <f t="shared" ca="1" si="1018"/>
        <v>#VALUE!</v>
      </c>
      <c r="U3249">
        <f t="shared" si="1022"/>
        <v>3180</v>
      </c>
      <c r="V3249">
        <v>265.50000000002098</v>
      </c>
      <c r="W3249">
        <f t="shared" si="1025"/>
        <v>265</v>
      </c>
      <c r="X3249" t="str" cm="1">
        <f t="array" aca="1" ref="X3249" ca="1">IFERROR(INDEX('PC&amp;PD'!$A$1:$AS$19,ROW('PC&amp;PD'!$A$19),MATCH(INDIRECT(T3249),'PC&amp;PD'!$A$1:$AS$1,0)),"")</f>
        <v/>
      </c>
      <c r="AA3249" t="str">
        <f t="shared" si="1013"/>
        <v/>
      </c>
      <c r="AB3249" t="str">
        <f t="shared" si="1014"/>
        <v/>
      </c>
      <c r="AC3249" t="e">
        <f t="shared" ca="1" si="1015"/>
        <v>#VALUE!</v>
      </c>
      <c r="AD3249" t="str" cm="1">
        <f t="array" aca="1" ref="AD3249" ca="1">IFERROR(IF((LEFT(INDIRECT("$F"&amp;$S3249),4))="GOTS",IF($G3249="Organic","GOTS_Organic_raw",(IF($G3249="Responsible","GOTS_Responsible",(IF($G3249="No Attribute (Conventional)","GOTS_conventional",(IF($G3249="Recycled Pre/Post-Consumer","GOTS_pre_post",(IF($G3249="In-Conversion","GOTS_in_conversion",(IF($G3249="Sustainably Sourced","Sustainably_sourced",(IF($G3249="Recycled pre-consumer organic","GOTS_recycled_organic",""))))))))))))),IF($G3249="Organic","Organic",(IF($G3249="Responsible","Responsible",(IF($G3249="No Attribute (Conventional)","No_Attribute_Conventional",(IF($G3249="Recycled Pre/Post-Consumer","Recycled_Pre_Post_Consumer",(IF($G3249="In-Conversion","In_Conversion",(IF($G3249="Recycled Pre-Consumer","Recycled_Pre_Consumer",(IF($G3249="Recycled Post-Consumer","Recycled_Post_Consumer",(IF($G3249="Sustainably Sourced","Sustainably_sourced",(IF($G3249="Recycled pre-consumer organic","GOTS_recycled_organic","")))))))))))))))))),"")</f>
        <v/>
      </c>
      <c r="AE3249" t="e" cm="1">
        <f t="array" aca="1" ref="AE3249" ca="1">IF($I3249="",IF(INDIRECT("$F"&amp;$S3249)="","",IF(LEFT(INDIRECT("$F"&amp;$S3249),3)="GRS","GRS_RCS_RM",IF((LEFT(INDIRECT("$F"&amp;$S3249),3))="RCS","GRS_RCS_RM",IF(INDIRECT("$F"&amp;$S3249)="OCS (No Label)","OCS_Conversion_RM",IF(LEFT(INDIRECT("$F"&amp;$S3249),3)="OCS","OCS_RM",IF(RIGHT(INDIRECT("$F"&amp;$S3249),10)="conversion","GOTS_RM_conversion",IF((LEFT(INDIRECT("$F"&amp;$S3249),4))="GOTS","GOTS_RM","Responsible_RM"))))))),"DELETERM")</f>
        <v>#VALUE!</v>
      </c>
      <c r="AF3249" t="e" cm="1">
        <f t="array" aca="1" ref="AF3249" ca="1">IF($S3249="","",INDIRECT("$Z"&amp;$S3249))</f>
        <v>#VALUE!</v>
      </c>
      <c r="AG3249" t="str">
        <f t="shared" si="1016"/>
        <v/>
      </c>
      <c r="AH3249" t="str" cm="1">
        <f t="array" aca="1" ref="AH3249" ca="1">IFERROR(INDIRECT("$ag"&amp;S3249),"")</f>
        <v/>
      </c>
      <c r="AI3249" t="e" cm="1">
        <f t="array" aca="1" ref="AI3249" ca="1">INDIRECT("O"&amp;S3249)</f>
        <v>#VALUE!</v>
      </c>
      <c r="AJ3249" t="str">
        <f t="shared" si="1017"/>
        <v/>
      </c>
    </row>
    <row r="3250" spans="1:36" ht="16.5" customHeight="1">
      <c r="A3250" s="130"/>
      <c r="B3250" s="136"/>
      <c r="C3250" s="137"/>
      <c r="D3250" s="146"/>
      <c r="E3250" s="146"/>
      <c r="F3250" s="137"/>
      <c r="G3250" s="147"/>
      <c r="H3250" s="147"/>
      <c r="I3250" s="147"/>
      <c r="J3250" s="147"/>
      <c r="K3250" s="38"/>
      <c r="L3250" s="144"/>
      <c r="M3250" s="144"/>
      <c r="N3250" s="61"/>
      <c r="O3250" s="314"/>
      <c r="Q3250" t="str">
        <f t="shared" si="1012"/>
        <v/>
      </c>
      <c r="S3250" t="e">
        <f t="shared" ca="1" si="1021"/>
        <v>#VALUE!</v>
      </c>
      <c r="T3250" t="e">
        <f t="shared" ca="1" si="1018"/>
        <v>#VALUE!</v>
      </c>
      <c r="U3250">
        <f t="shared" si="1022"/>
        <v>3180</v>
      </c>
      <c r="V3250">
        <v>265.58333333335401</v>
      </c>
      <c r="W3250">
        <f t="shared" si="1025"/>
        <v>265</v>
      </c>
      <c r="X3250" t="str" cm="1">
        <f t="array" aca="1" ref="X3250" ca="1">IFERROR(INDEX('PC&amp;PD'!$A$1:$AS$19,ROW('PC&amp;PD'!$A$19),MATCH(INDIRECT(T3250),'PC&amp;PD'!$A$1:$AS$1,0)),"")</f>
        <v/>
      </c>
      <c r="AA3250" t="str">
        <f t="shared" si="1013"/>
        <v/>
      </c>
      <c r="AB3250" t="str">
        <f t="shared" si="1014"/>
        <v/>
      </c>
      <c r="AC3250" t="e">
        <f t="shared" ca="1" si="1015"/>
        <v>#VALUE!</v>
      </c>
      <c r="AD3250" t="str" cm="1">
        <f t="array" aca="1" ref="AD3250" ca="1">IFERROR(IF((LEFT(INDIRECT("$F"&amp;$S3250),4))="GOTS",IF($G3250="Organic","GOTS_Organic_raw",(IF($G3250="Responsible","GOTS_Responsible",(IF($G3250="No Attribute (Conventional)","GOTS_conventional",(IF($G3250="Recycled Pre/Post-Consumer","GOTS_pre_post",(IF($G3250="In-Conversion","GOTS_in_conversion",(IF($G3250="Sustainably Sourced","Sustainably_sourced",(IF($G3250="Recycled pre-consumer organic","GOTS_recycled_organic",""))))))))))))),IF($G3250="Organic","Organic",(IF($G3250="Responsible","Responsible",(IF($G3250="No Attribute (Conventional)","No_Attribute_Conventional",(IF($G3250="Recycled Pre/Post-Consumer","Recycled_Pre_Post_Consumer",(IF($G3250="In-Conversion","In_Conversion",(IF($G3250="Recycled Pre-Consumer","Recycled_Pre_Consumer",(IF($G3250="Recycled Post-Consumer","Recycled_Post_Consumer",(IF($G3250="Sustainably Sourced","Sustainably_sourced",(IF($G3250="Recycled pre-consumer organic","GOTS_recycled_organic","")))))))))))))))))),"")</f>
        <v/>
      </c>
      <c r="AE3250" t="e" cm="1">
        <f t="array" aca="1" ref="AE3250" ca="1">IF($I3250="",IF(INDIRECT("$F"&amp;$S3250)="","",IF(LEFT(INDIRECT("$F"&amp;$S3250),3)="GRS","GRS_RCS_RM",IF((LEFT(INDIRECT("$F"&amp;$S3250),3))="RCS","GRS_RCS_RM",IF(INDIRECT("$F"&amp;$S3250)="OCS (No Label)","OCS_Conversion_RM",IF(LEFT(INDIRECT("$F"&amp;$S3250),3)="OCS","OCS_RM",IF(RIGHT(INDIRECT("$F"&amp;$S3250),10)="conversion","GOTS_RM_conversion",IF((LEFT(INDIRECT("$F"&amp;$S3250),4))="GOTS","GOTS_RM","Responsible_RM"))))))),"DELETERM")</f>
        <v>#VALUE!</v>
      </c>
      <c r="AF3250" t="e" cm="1">
        <f t="array" aca="1" ref="AF3250" ca="1">IF($S3250="","",INDIRECT("$Z"&amp;$S3250))</f>
        <v>#VALUE!</v>
      </c>
      <c r="AG3250" t="str">
        <f t="shared" si="1016"/>
        <v/>
      </c>
      <c r="AH3250" t="str" cm="1">
        <f t="array" aca="1" ref="AH3250" ca="1">IFERROR(INDIRECT("$ag"&amp;S3250),"")</f>
        <v/>
      </c>
      <c r="AI3250" t="e" cm="1">
        <f t="array" aca="1" ref="AI3250" ca="1">INDIRECT("O"&amp;S3250)</f>
        <v>#VALUE!</v>
      </c>
      <c r="AJ3250" t="str">
        <f t="shared" si="1017"/>
        <v/>
      </c>
    </row>
    <row r="3251" spans="1:36" ht="16.5" customHeight="1">
      <c r="A3251" s="130"/>
      <c r="B3251" s="136"/>
      <c r="C3251" s="137"/>
      <c r="D3251" s="146"/>
      <c r="E3251" s="146"/>
      <c r="F3251" s="137"/>
      <c r="G3251" s="147"/>
      <c r="H3251" s="147"/>
      <c r="I3251" s="147"/>
      <c r="J3251" s="147"/>
      <c r="K3251" s="38"/>
      <c r="L3251" s="144"/>
      <c r="M3251" s="144"/>
      <c r="N3251" s="61"/>
      <c r="O3251" s="314"/>
      <c r="Q3251" t="str">
        <f t="shared" si="1012"/>
        <v/>
      </c>
      <c r="S3251" t="e">
        <f t="shared" ca="1" si="1021"/>
        <v>#VALUE!</v>
      </c>
      <c r="T3251" t="e">
        <f t="shared" ca="1" si="1018"/>
        <v>#VALUE!</v>
      </c>
      <c r="U3251">
        <f t="shared" si="1022"/>
        <v>3180</v>
      </c>
      <c r="V3251">
        <v>265.666666666688</v>
      </c>
      <c r="W3251">
        <f t="shared" si="1025"/>
        <v>265</v>
      </c>
      <c r="X3251" t="str" cm="1">
        <f t="array" aca="1" ref="X3251" ca="1">IFERROR(INDEX('PC&amp;PD'!$A$1:$AS$19,ROW('PC&amp;PD'!$A$19),MATCH(INDIRECT(T3251),'PC&amp;PD'!$A$1:$AS$1,0)),"")</f>
        <v/>
      </c>
      <c r="AA3251" t="str">
        <f t="shared" si="1013"/>
        <v/>
      </c>
      <c r="AB3251" t="str">
        <f t="shared" si="1014"/>
        <v/>
      </c>
      <c r="AC3251" t="e">
        <f t="shared" ca="1" si="1015"/>
        <v>#VALUE!</v>
      </c>
      <c r="AD3251" t="str" cm="1">
        <f t="array" aca="1" ref="AD3251" ca="1">IFERROR(IF((LEFT(INDIRECT("$F"&amp;$S3251),4))="GOTS",IF($G3251="Organic","GOTS_Organic_raw",(IF($G3251="Responsible","GOTS_Responsible",(IF($G3251="No Attribute (Conventional)","GOTS_conventional",(IF($G3251="Recycled Pre/Post-Consumer","GOTS_pre_post",(IF($G3251="In-Conversion","GOTS_in_conversion",(IF($G3251="Sustainably Sourced","Sustainably_sourced",(IF($G3251="Recycled pre-consumer organic","GOTS_recycled_organic",""))))))))))))),IF($G3251="Organic","Organic",(IF($G3251="Responsible","Responsible",(IF($G3251="No Attribute (Conventional)","No_Attribute_Conventional",(IF($G3251="Recycled Pre/Post-Consumer","Recycled_Pre_Post_Consumer",(IF($G3251="In-Conversion","In_Conversion",(IF($G3251="Recycled Pre-Consumer","Recycled_Pre_Consumer",(IF($G3251="Recycled Post-Consumer","Recycled_Post_Consumer",(IF($G3251="Sustainably Sourced","Sustainably_sourced",(IF($G3251="Recycled pre-consumer organic","GOTS_recycled_organic","")))))))))))))))))),"")</f>
        <v/>
      </c>
      <c r="AE3251" t="e" cm="1">
        <f t="array" aca="1" ref="AE3251" ca="1">IF($I3251="",IF(INDIRECT("$F"&amp;$S3251)="","",IF(LEFT(INDIRECT("$F"&amp;$S3251),3)="GRS","GRS_RCS_RM",IF((LEFT(INDIRECT("$F"&amp;$S3251),3))="RCS","GRS_RCS_RM",IF(INDIRECT("$F"&amp;$S3251)="OCS (No Label)","OCS_Conversion_RM",IF(LEFT(INDIRECT("$F"&amp;$S3251),3)="OCS","OCS_RM",IF(RIGHT(INDIRECT("$F"&amp;$S3251),10)="conversion","GOTS_RM_conversion",IF((LEFT(INDIRECT("$F"&amp;$S3251),4))="GOTS","GOTS_RM","Responsible_RM"))))))),"DELETERM")</f>
        <v>#VALUE!</v>
      </c>
      <c r="AF3251" t="e" cm="1">
        <f t="array" aca="1" ref="AF3251" ca="1">IF($S3251="","",INDIRECT("$Z"&amp;$S3251))</f>
        <v>#VALUE!</v>
      </c>
      <c r="AG3251" t="str">
        <f t="shared" si="1016"/>
        <v/>
      </c>
      <c r="AH3251" t="str" cm="1">
        <f t="array" aca="1" ref="AH3251" ca="1">IFERROR(INDIRECT("$ag"&amp;S3251),"")</f>
        <v/>
      </c>
      <c r="AI3251" t="e" cm="1">
        <f t="array" aca="1" ref="AI3251" ca="1">INDIRECT("O"&amp;S3251)</f>
        <v>#VALUE!</v>
      </c>
      <c r="AJ3251" t="str">
        <f t="shared" si="1017"/>
        <v/>
      </c>
    </row>
    <row r="3252" spans="1:36" ht="16.5" customHeight="1">
      <c r="A3252" s="130"/>
      <c r="B3252" s="136"/>
      <c r="C3252" s="137"/>
      <c r="D3252" s="146"/>
      <c r="E3252" s="146"/>
      <c r="F3252" s="137"/>
      <c r="G3252" s="147"/>
      <c r="H3252" s="147"/>
      <c r="I3252" s="147"/>
      <c r="J3252" s="147"/>
      <c r="K3252" s="38"/>
      <c r="L3252" s="144"/>
      <c r="M3252" s="144"/>
      <c r="N3252" s="61"/>
      <c r="O3252" s="314"/>
      <c r="Q3252" t="str">
        <f t="shared" si="1012"/>
        <v/>
      </c>
      <c r="S3252" t="e">
        <f t="shared" ca="1" si="1021"/>
        <v>#VALUE!</v>
      </c>
      <c r="T3252" t="e">
        <f t="shared" ca="1" si="1018"/>
        <v>#VALUE!</v>
      </c>
      <c r="U3252">
        <f t="shared" si="1022"/>
        <v>3180</v>
      </c>
      <c r="V3252">
        <v>265.75000000002098</v>
      </c>
      <c r="W3252">
        <f t="shared" si="1025"/>
        <v>265</v>
      </c>
      <c r="X3252" t="str" cm="1">
        <f t="array" aca="1" ref="X3252" ca="1">IFERROR(INDEX('PC&amp;PD'!$A$1:$AS$19,ROW('PC&amp;PD'!$A$19),MATCH(INDIRECT(T3252),'PC&amp;PD'!$A$1:$AS$1,0)),"")</f>
        <v/>
      </c>
      <c r="AA3252" t="str">
        <f t="shared" si="1013"/>
        <v/>
      </c>
      <c r="AB3252" t="str">
        <f t="shared" si="1014"/>
        <v/>
      </c>
      <c r="AC3252" t="e">
        <f t="shared" ca="1" si="1015"/>
        <v>#VALUE!</v>
      </c>
      <c r="AD3252" t="str" cm="1">
        <f t="array" aca="1" ref="AD3252" ca="1">IFERROR(IF((LEFT(INDIRECT("$F"&amp;$S3252),4))="GOTS",IF($G3252="Organic","GOTS_Organic_raw",(IF($G3252="Responsible","GOTS_Responsible",(IF($G3252="No Attribute (Conventional)","GOTS_conventional",(IF($G3252="Recycled Pre/Post-Consumer","GOTS_pre_post",(IF($G3252="In-Conversion","GOTS_in_conversion",(IF($G3252="Sustainably Sourced","Sustainably_sourced",(IF($G3252="Recycled pre-consumer organic","GOTS_recycled_organic",""))))))))))))),IF($G3252="Organic","Organic",(IF($G3252="Responsible","Responsible",(IF($G3252="No Attribute (Conventional)","No_Attribute_Conventional",(IF($G3252="Recycled Pre/Post-Consumer","Recycled_Pre_Post_Consumer",(IF($G3252="In-Conversion","In_Conversion",(IF($G3252="Recycled Pre-Consumer","Recycled_Pre_Consumer",(IF($G3252="Recycled Post-Consumer","Recycled_Post_Consumer",(IF($G3252="Sustainably Sourced","Sustainably_sourced",(IF($G3252="Recycled pre-consumer organic","GOTS_recycled_organic","")))))))))))))))))),"")</f>
        <v/>
      </c>
      <c r="AE3252" t="e" cm="1">
        <f t="array" aca="1" ref="AE3252" ca="1">IF($I3252="",IF(INDIRECT("$F"&amp;$S3252)="","",IF(LEFT(INDIRECT("$F"&amp;$S3252),3)="GRS","GRS_RCS_RM",IF((LEFT(INDIRECT("$F"&amp;$S3252),3))="RCS","GRS_RCS_RM",IF(INDIRECT("$F"&amp;$S3252)="OCS (No Label)","OCS_Conversion_RM",IF(LEFT(INDIRECT("$F"&amp;$S3252),3)="OCS","OCS_RM",IF(RIGHT(INDIRECT("$F"&amp;$S3252),10)="conversion","GOTS_RM_conversion",IF((LEFT(INDIRECT("$F"&amp;$S3252),4))="GOTS","GOTS_RM","Responsible_RM"))))))),"DELETERM")</f>
        <v>#VALUE!</v>
      </c>
      <c r="AF3252" t="e" cm="1">
        <f t="array" aca="1" ref="AF3252" ca="1">IF($S3252="","",INDIRECT("$Z"&amp;$S3252))</f>
        <v>#VALUE!</v>
      </c>
      <c r="AG3252" t="str">
        <f t="shared" si="1016"/>
        <v/>
      </c>
      <c r="AH3252" t="str" cm="1">
        <f t="array" aca="1" ref="AH3252" ca="1">IFERROR(INDIRECT("$ag"&amp;S3252),"")</f>
        <v/>
      </c>
      <c r="AI3252" t="e" cm="1">
        <f t="array" aca="1" ref="AI3252" ca="1">INDIRECT("O"&amp;S3252)</f>
        <v>#VALUE!</v>
      </c>
      <c r="AJ3252" t="str">
        <f t="shared" si="1017"/>
        <v/>
      </c>
    </row>
    <row r="3253" spans="1:36" ht="16.5" customHeight="1">
      <c r="A3253" s="130"/>
      <c r="B3253" s="136"/>
      <c r="C3253" s="137"/>
      <c r="D3253" s="146"/>
      <c r="E3253" s="146"/>
      <c r="F3253" s="137"/>
      <c r="G3253" s="147"/>
      <c r="H3253" s="147"/>
      <c r="I3253" s="147"/>
      <c r="J3253" s="147"/>
      <c r="K3253" s="38"/>
      <c r="L3253" s="144"/>
      <c r="M3253" s="144"/>
      <c r="N3253" s="61"/>
      <c r="O3253" s="314"/>
      <c r="Q3253" t="str">
        <f t="shared" si="1012"/>
        <v/>
      </c>
      <c r="S3253" t="e">
        <f t="shared" ca="1" si="1021"/>
        <v>#VALUE!</v>
      </c>
      <c r="T3253" t="e">
        <f t="shared" ca="1" si="1018"/>
        <v>#VALUE!</v>
      </c>
      <c r="U3253">
        <f t="shared" si="1022"/>
        <v>3180</v>
      </c>
      <c r="V3253">
        <v>265.83333333335401</v>
      </c>
      <c r="W3253">
        <f t="shared" si="1025"/>
        <v>265</v>
      </c>
      <c r="X3253" t="str" cm="1">
        <f t="array" aca="1" ref="X3253" ca="1">IFERROR(INDEX('PC&amp;PD'!$A$1:$AS$19,ROW('PC&amp;PD'!$A$19),MATCH(INDIRECT(T3253),'PC&amp;PD'!$A$1:$AS$1,0)),"")</f>
        <v/>
      </c>
      <c r="AA3253" t="str">
        <f t="shared" si="1013"/>
        <v/>
      </c>
      <c r="AB3253" t="str">
        <f t="shared" si="1014"/>
        <v/>
      </c>
      <c r="AC3253" t="e">
        <f t="shared" ca="1" si="1015"/>
        <v>#VALUE!</v>
      </c>
      <c r="AD3253" t="str" cm="1">
        <f t="array" aca="1" ref="AD3253" ca="1">IFERROR(IF((LEFT(INDIRECT("$F"&amp;$S3253),4))="GOTS",IF($G3253="Organic","GOTS_Organic_raw",(IF($G3253="Responsible","GOTS_Responsible",(IF($G3253="No Attribute (Conventional)","GOTS_conventional",(IF($G3253="Recycled Pre/Post-Consumer","GOTS_pre_post",(IF($G3253="In-Conversion","GOTS_in_conversion",(IF($G3253="Sustainably Sourced","Sustainably_sourced",(IF($G3253="Recycled pre-consumer organic","GOTS_recycled_organic",""))))))))))))),IF($G3253="Organic","Organic",(IF($G3253="Responsible","Responsible",(IF($G3253="No Attribute (Conventional)","No_Attribute_Conventional",(IF($G3253="Recycled Pre/Post-Consumer","Recycled_Pre_Post_Consumer",(IF($G3253="In-Conversion","In_Conversion",(IF($G3253="Recycled Pre-Consumer","Recycled_Pre_Consumer",(IF($G3253="Recycled Post-Consumer","Recycled_Post_Consumer",(IF($G3253="Sustainably Sourced","Sustainably_sourced",(IF($G3253="Recycled pre-consumer organic","GOTS_recycled_organic","")))))))))))))))))),"")</f>
        <v/>
      </c>
      <c r="AE3253" t="e" cm="1">
        <f t="array" aca="1" ref="AE3253" ca="1">IF($I3253="",IF(INDIRECT("$F"&amp;$S3253)="","",IF(LEFT(INDIRECT("$F"&amp;$S3253),3)="GRS","GRS_RCS_RM",IF((LEFT(INDIRECT("$F"&amp;$S3253),3))="RCS","GRS_RCS_RM",IF(INDIRECT("$F"&amp;$S3253)="OCS (No Label)","OCS_Conversion_RM",IF(LEFT(INDIRECT("$F"&amp;$S3253),3)="OCS","OCS_RM",IF(RIGHT(INDIRECT("$F"&amp;$S3253),10)="conversion","GOTS_RM_conversion",IF((LEFT(INDIRECT("$F"&amp;$S3253),4))="GOTS","GOTS_RM","Responsible_RM"))))))),"DELETERM")</f>
        <v>#VALUE!</v>
      </c>
      <c r="AF3253" t="e" cm="1">
        <f t="array" aca="1" ref="AF3253" ca="1">IF($S3253="","",INDIRECT("$Z"&amp;$S3253))</f>
        <v>#VALUE!</v>
      </c>
      <c r="AG3253" t="str">
        <f t="shared" si="1016"/>
        <v/>
      </c>
      <c r="AH3253" t="str" cm="1">
        <f t="array" aca="1" ref="AH3253" ca="1">IFERROR(INDIRECT("$ag"&amp;S3253),"")</f>
        <v/>
      </c>
      <c r="AI3253" t="e" cm="1">
        <f t="array" aca="1" ref="AI3253" ca="1">INDIRECT("O"&amp;S3253)</f>
        <v>#VALUE!</v>
      </c>
      <c r="AJ3253" t="str">
        <f t="shared" si="1017"/>
        <v/>
      </c>
    </row>
    <row r="3254" spans="1:36" ht="16.5" customHeight="1" thickBot="1">
      <c r="A3254" s="131"/>
      <c r="B3254" s="138"/>
      <c r="C3254" s="139"/>
      <c r="D3254" s="148"/>
      <c r="E3254" s="148"/>
      <c r="F3254" s="139"/>
      <c r="G3254" s="149"/>
      <c r="H3254" s="149"/>
      <c r="I3254" s="149"/>
      <c r="J3254" s="149"/>
      <c r="K3254" s="39"/>
      <c r="L3254" s="145"/>
      <c r="M3254" s="145"/>
      <c r="N3254" s="62"/>
      <c r="O3254" s="315"/>
      <c r="Q3254" t="str">
        <f t="shared" si="1012"/>
        <v/>
      </c>
      <c r="S3254" t="e">
        <f t="shared" ca="1" si="1021"/>
        <v>#VALUE!</v>
      </c>
      <c r="T3254" t="e">
        <f t="shared" ca="1" si="1018"/>
        <v>#VALUE!</v>
      </c>
      <c r="U3254">
        <f t="shared" si="1022"/>
        <v>3180</v>
      </c>
      <c r="V3254">
        <v>265.916666666688</v>
      </c>
      <c r="W3254">
        <f t="shared" si="1025"/>
        <v>265</v>
      </c>
      <c r="X3254" t="str" cm="1">
        <f t="array" aca="1" ref="X3254" ca="1">IFERROR(INDEX('PC&amp;PD'!$A$1:$AS$19,ROW('PC&amp;PD'!$A$19),MATCH(INDIRECT(T3254),'PC&amp;PD'!$A$1:$AS$1,0)),"")</f>
        <v/>
      </c>
      <c r="AA3254" t="str">
        <f t="shared" si="1013"/>
        <v/>
      </c>
      <c r="AB3254" t="str">
        <f t="shared" si="1014"/>
        <v/>
      </c>
      <c r="AC3254" t="e">
        <f t="shared" ca="1" si="1015"/>
        <v>#VALUE!</v>
      </c>
      <c r="AD3254" t="str" cm="1">
        <f t="array" aca="1" ref="AD3254" ca="1">IFERROR(IF((LEFT(INDIRECT("$F"&amp;$S3254),4))="GOTS",IF($G3254="Organic","GOTS_Organic_raw",(IF($G3254="Responsible","GOTS_Responsible",(IF($G3254="No Attribute (Conventional)","GOTS_conventional",(IF($G3254="Recycled Pre/Post-Consumer","GOTS_pre_post",(IF($G3254="In-Conversion","GOTS_in_conversion",(IF($G3254="Sustainably Sourced","Sustainably_sourced",(IF($G3254="Recycled pre-consumer organic","GOTS_recycled_organic",""))))))))))))),IF($G3254="Organic","Organic",(IF($G3254="Responsible","Responsible",(IF($G3254="No Attribute (Conventional)","No_Attribute_Conventional",(IF($G3254="Recycled Pre/Post-Consumer","Recycled_Pre_Post_Consumer",(IF($G3254="In-Conversion","In_Conversion",(IF($G3254="Recycled Pre-Consumer","Recycled_Pre_Consumer",(IF($G3254="Recycled Post-Consumer","Recycled_Post_Consumer",(IF($G3254="Sustainably Sourced","Sustainably_sourced",(IF($G3254="Recycled pre-consumer organic","GOTS_recycled_organic","")))))))))))))))))),"")</f>
        <v/>
      </c>
      <c r="AE3254" t="e" cm="1">
        <f t="array" aca="1" ref="AE3254" ca="1">IF($I3254="",IF(INDIRECT("$F"&amp;$S3254)="","",IF(LEFT(INDIRECT("$F"&amp;$S3254),3)="GRS","GRS_RCS_RM",IF((LEFT(INDIRECT("$F"&amp;$S3254),3))="RCS","GRS_RCS_RM",IF(INDIRECT("$F"&amp;$S3254)="OCS (No Label)","OCS_Conversion_RM",IF(LEFT(INDIRECT("$F"&amp;$S3254),3)="OCS","OCS_RM",IF(RIGHT(INDIRECT("$F"&amp;$S3254),10)="conversion","GOTS_RM_conversion",IF((LEFT(INDIRECT("$F"&amp;$S3254),4))="GOTS","GOTS_RM","Responsible_RM"))))))),"DELETERM")</f>
        <v>#VALUE!</v>
      </c>
      <c r="AF3254" t="e" cm="1">
        <f t="array" aca="1" ref="AF3254" ca="1">IF($S3254="","",INDIRECT("$Z"&amp;$S3254))</f>
        <v>#VALUE!</v>
      </c>
      <c r="AG3254" t="str">
        <f t="shared" si="1016"/>
        <v/>
      </c>
      <c r="AH3254" t="str" cm="1">
        <f t="array" aca="1" ref="AH3254" ca="1">IFERROR(INDIRECT("$ag"&amp;S3254),"")</f>
        <v/>
      </c>
      <c r="AI3254" t="e" cm="1">
        <f t="array" aca="1" ref="AI3254" ca="1">INDIRECT("O"&amp;S3254)</f>
        <v>#VALUE!</v>
      </c>
      <c r="AJ3254" t="str">
        <f t="shared" si="1017"/>
        <v/>
      </c>
    </row>
    <row r="3255" spans="1:36" ht="16.5" customHeight="1">
      <c r="A3255" s="128" t="str">
        <f>IF(B3255="","",COUNTA($B$63:$B3255))</f>
        <v/>
      </c>
      <c r="B3255" s="132"/>
      <c r="C3255" s="133"/>
      <c r="D3255" s="140"/>
      <c r="E3255" s="140"/>
      <c r="F3255" s="133"/>
      <c r="G3255" s="141"/>
      <c r="H3255" s="141"/>
      <c r="I3255" s="141"/>
      <c r="J3255" s="141"/>
      <c r="K3255" s="37"/>
      <c r="L3255" s="142" t="str">
        <f>IF(R3255="","",LEFT(R3255,LEN(R3255)-2))</f>
        <v/>
      </c>
      <c r="M3255" s="142"/>
      <c r="N3255" s="60"/>
      <c r="O3255" s="313"/>
      <c r="Q3255" t="str">
        <f t="shared" si="1012"/>
        <v/>
      </c>
      <c r="R3255" t="str">
        <f t="shared" ref="R3255" si="1030">CONCATENATE($Q3255,Q3256,Q3257,Q3258,Q3259,Q3260,$Q3261,$Q3262,$Q3263,$Q3264,$Q3265,$Q3266)</f>
        <v/>
      </c>
      <c r="S3255" t="e">
        <f t="shared" ca="1" si="1021"/>
        <v>#VALUE!</v>
      </c>
      <c r="T3255" t="e">
        <f t="shared" ca="1" si="1018"/>
        <v>#VALUE!</v>
      </c>
      <c r="U3255">
        <f t="shared" si="1022"/>
        <v>3192</v>
      </c>
      <c r="V3255">
        <v>266.00000000002098</v>
      </c>
      <c r="W3255">
        <f t="shared" si="1025"/>
        <v>266</v>
      </c>
      <c r="X3255" t="str" cm="1">
        <f t="array" aca="1" ref="X3255" ca="1">IFERROR(INDEX('PC&amp;PD'!$A$1:$AS$19,ROW('PC&amp;PD'!$A$19),MATCH(INDIRECT(T3255),'PC&amp;PD'!$A$1:$AS$1,0)),"")</f>
        <v/>
      </c>
      <c r="Z3255" t="str">
        <f t="shared" ref="Z3255" si="1031">IFERROR(IF($F3255="OCS 100","OCS (OCS 100)",IF($F3255="OCS Blended","OCS (OCS Blended)",IF($F3255="OCS (No Label)","OCS (No Label)",IF($F3255="RCS 100","RCS (RCS 100)",IF($F3255="RCS Blended","RCS (RCS Blended)",IF($F3255="GRS","GRS (GRS)",IF($F3255="GRS (No Label)", "GRS (No Label)",IF($F3255="RDS","RDS (RDS)",IF($F3255="RWS","RWS (RWS)",IF($F3255="RAS","RAS (RAS)",IF($F3255="RMS","RMS (RMS)",IF($F3255="GOTS Organic","GOTS (Organic)",IF($F3255="GOTS Made with organic","GOTS (Made with Organic)",IF($F3255="GOTS Organic - in conversion","GOTS (Organic - In Conversion)",IF($F3255="GOTS Made with organic - in conversion","GOTS (Made with Organic - In Conversion)",""))))))))))))))),"")</f>
        <v/>
      </c>
      <c r="AA3255" t="str">
        <f t="shared" si="1013"/>
        <v/>
      </c>
      <c r="AB3255" t="str">
        <f t="shared" si="1014"/>
        <v/>
      </c>
      <c r="AC3255" t="e">
        <f t="shared" ca="1" si="1015"/>
        <v>#VALUE!</v>
      </c>
      <c r="AD3255" t="str" cm="1">
        <f t="array" aca="1" ref="AD3255" ca="1">IFERROR(IF((LEFT(INDIRECT("$F"&amp;$S3255),4))="GOTS",IF($G3255="Organic","GOTS_Organic_raw",(IF($G3255="Responsible","GOTS_Responsible",(IF($G3255="No Attribute (Conventional)","GOTS_conventional",(IF($G3255="Recycled Pre/Post-Consumer","GOTS_pre_post",(IF($G3255="In-Conversion","GOTS_in_conversion",(IF($G3255="Sustainably Sourced","Sustainably_sourced",(IF($G3255="Recycled pre-consumer organic","GOTS_recycled_organic",""))))))))))))),IF($G3255="Organic","Organic",(IF($G3255="Responsible","Responsible",(IF($G3255="No Attribute (Conventional)","No_Attribute_Conventional",(IF($G3255="Recycled Pre/Post-Consumer","Recycled_Pre_Post_Consumer",(IF($G3255="In-Conversion","In_Conversion",(IF($G3255="Recycled Pre-Consumer","Recycled_Pre_Consumer",(IF($G3255="Recycled Post-Consumer","Recycled_Post_Consumer",(IF($G3255="Sustainably Sourced","Sustainably_sourced",(IF($G3255="Recycled pre-consumer organic","GOTS_recycled_organic","")))))))))))))))))),"")</f>
        <v/>
      </c>
      <c r="AE3255" t="e" cm="1">
        <f t="array" aca="1" ref="AE3255" ca="1">IF($I3255="",IF(INDIRECT("$F"&amp;$S3255)="","",IF(LEFT(INDIRECT("$F"&amp;$S3255),3)="GRS","GRS_RCS_RM",IF((LEFT(INDIRECT("$F"&amp;$S3255),3))="RCS","GRS_RCS_RM",IF(INDIRECT("$F"&amp;$S3255)="OCS (No Label)","OCS_Conversion_RM",IF(LEFT(INDIRECT("$F"&amp;$S3255),3)="OCS","OCS_RM",IF(RIGHT(INDIRECT("$F"&amp;$S3255),10)="conversion","GOTS_RM_conversion",IF((LEFT(INDIRECT("$F"&amp;$S3255),4))="GOTS","GOTS_RM","Responsible_RM"))))))),"DELETERM")</f>
        <v>#VALUE!</v>
      </c>
      <c r="AF3255" t="e" cm="1">
        <f t="array" aca="1" ref="AF3255" ca="1">IF($S3255="","",INDIRECT("$Z"&amp;$S3255))</f>
        <v>#VALUE!</v>
      </c>
      <c r="AG3255" t="str">
        <f t="shared" si="1016"/>
        <v/>
      </c>
      <c r="AH3255" t="str" cm="1">
        <f t="array" aca="1" ref="AH3255" ca="1">IFERROR(INDIRECT("$ag"&amp;S3255),"")</f>
        <v/>
      </c>
      <c r="AI3255" t="e" cm="1">
        <f t="array" aca="1" ref="AI3255" ca="1">INDIRECT("O"&amp;S3255)</f>
        <v>#VALUE!</v>
      </c>
      <c r="AJ3255" t="str">
        <f t="shared" si="1017"/>
        <v/>
      </c>
    </row>
    <row r="3256" spans="1:36" ht="16.5" customHeight="1">
      <c r="A3256" s="129"/>
      <c r="B3256" s="134"/>
      <c r="C3256" s="135"/>
      <c r="D3256" s="146"/>
      <c r="E3256" s="146"/>
      <c r="F3256" s="135"/>
      <c r="G3256" s="147"/>
      <c r="H3256" s="147"/>
      <c r="I3256" s="147"/>
      <c r="J3256" s="147"/>
      <c r="K3256" s="38"/>
      <c r="L3256" s="143"/>
      <c r="M3256" s="143"/>
      <c r="N3256" s="61"/>
      <c r="O3256" s="314"/>
      <c r="Q3256" t="str">
        <f t="shared" si="1012"/>
        <v/>
      </c>
      <c r="S3256" t="e">
        <f t="shared" ca="1" si="1021"/>
        <v>#VALUE!</v>
      </c>
      <c r="T3256" t="e">
        <f t="shared" ca="1" si="1018"/>
        <v>#VALUE!</v>
      </c>
      <c r="U3256">
        <f t="shared" si="1022"/>
        <v>3192</v>
      </c>
      <c r="V3256">
        <v>266.08333333335401</v>
      </c>
      <c r="W3256">
        <f t="shared" si="1025"/>
        <v>266</v>
      </c>
      <c r="X3256" t="str" cm="1">
        <f t="array" aca="1" ref="X3256" ca="1">IFERROR(INDEX('PC&amp;PD'!$A$1:$AS$19,ROW('PC&amp;PD'!$A$19),MATCH(INDIRECT(T3256),'PC&amp;PD'!$A$1:$AS$1,0)),"")</f>
        <v/>
      </c>
      <c r="AA3256" t="str">
        <f t="shared" si="1013"/>
        <v/>
      </c>
      <c r="AB3256" t="str">
        <f t="shared" si="1014"/>
        <v/>
      </c>
      <c r="AC3256" t="e">
        <f t="shared" ca="1" si="1015"/>
        <v>#VALUE!</v>
      </c>
      <c r="AD3256" t="str" cm="1">
        <f t="array" aca="1" ref="AD3256" ca="1">IFERROR(IF((LEFT(INDIRECT("$F"&amp;$S3256),4))="GOTS",IF($G3256="Organic","GOTS_Organic_raw",(IF($G3256="Responsible","GOTS_Responsible",(IF($G3256="No Attribute (Conventional)","GOTS_conventional",(IF($G3256="Recycled Pre/Post-Consumer","GOTS_pre_post",(IF($G3256="In-Conversion","GOTS_in_conversion",(IF($G3256="Sustainably Sourced","Sustainably_sourced",(IF($G3256="Recycled pre-consumer organic","GOTS_recycled_organic",""))))))))))))),IF($G3256="Organic","Organic",(IF($G3256="Responsible","Responsible",(IF($G3256="No Attribute (Conventional)","No_Attribute_Conventional",(IF($G3256="Recycled Pre/Post-Consumer","Recycled_Pre_Post_Consumer",(IF($G3256="In-Conversion","In_Conversion",(IF($G3256="Recycled Pre-Consumer","Recycled_Pre_Consumer",(IF($G3256="Recycled Post-Consumer","Recycled_Post_Consumer",(IF($G3256="Sustainably Sourced","Sustainably_sourced",(IF($G3256="Recycled pre-consumer organic","GOTS_recycled_organic","")))))))))))))))))),"")</f>
        <v/>
      </c>
      <c r="AE3256" t="e" cm="1">
        <f t="array" aca="1" ref="AE3256" ca="1">IF($I3256="",IF(INDIRECT("$F"&amp;$S3256)="","",IF(LEFT(INDIRECT("$F"&amp;$S3256),3)="GRS","GRS_RCS_RM",IF((LEFT(INDIRECT("$F"&amp;$S3256),3))="RCS","GRS_RCS_RM",IF(INDIRECT("$F"&amp;$S3256)="OCS (No Label)","OCS_Conversion_RM",IF(LEFT(INDIRECT("$F"&amp;$S3256),3)="OCS","OCS_RM",IF(RIGHT(INDIRECT("$F"&amp;$S3256),10)="conversion","GOTS_RM_conversion",IF((LEFT(INDIRECT("$F"&amp;$S3256),4))="GOTS","GOTS_RM","Responsible_RM"))))))),"DELETERM")</f>
        <v>#VALUE!</v>
      </c>
      <c r="AF3256" t="e" cm="1">
        <f t="array" aca="1" ref="AF3256" ca="1">IF($S3256="","",INDIRECT("$Z"&amp;$S3256))</f>
        <v>#VALUE!</v>
      </c>
      <c r="AG3256" t="str">
        <f t="shared" si="1016"/>
        <v/>
      </c>
      <c r="AH3256" t="str" cm="1">
        <f t="array" aca="1" ref="AH3256" ca="1">IFERROR(INDIRECT("$ag"&amp;S3256),"")</f>
        <v/>
      </c>
      <c r="AI3256" t="e" cm="1">
        <f t="array" aca="1" ref="AI3256" ca="1">INDIRECT("O"&amp;S3256)</f>
        <v>#VALUE!</v>
      </c>
      <c r="AJ3256" t="str">
        <f t="shared" si="1017"/>
        <v/>
      </c>
    </row>
    <row r="3257" spans="1:36" ht="16.5" customHeight="1">
      <c r="A3257" s="129"/>
      <c r="B3257" s="134"/>
      <c r="C3257" s="135"/>
      <c r="D3257" s="146"/>
      <c r="E3257" s="146"/>
      <c r="F3257" s="135"/>
      <c r="G3257" s="147"/>
      <c r="H3257" s="147"/>
      <c r="I3257" s="147"/>
      <c r="J3257" s="147"/>
      <c r="K3257" s="38"/>
      <c r="L3257" s="143"/>
      <c r="M3257" s="143"/>
      <c r="N3257" s="61"/>
      <c r="O3257" s="314"/>
      <c r="Q3257" t="str">
        <f t="shared" si="1012"/>
        <v/>
      </c>
      <c r="S3257" t="e">
        <f t="shared" ca="1" si="1021"/>
        <v>#VALUE!</v>
      </c>
      <c r="T3257" t="e">
        <f t="shared" ca="1" si="1018"/>
        <v>#VALUE!</v>
      </c>
      <c r="U3257">
        <f t="shared" si="1022"/>
        <v>3192</v>
      </c>
      <c r="V3257">
        <v>266.166666666688</v>
      </c>
      <c r="W3257">
        <f t="shared" si="1025"/>
        <v>266</v>
      </c>
      <c r="X3257" t="str" cm="1">
        <f t="array" aca="1" ref="X3257" ca="1">IFERROR(INDEX('PC&amp;PD'!$A$1:$AS$19,ROW('PC&amp;PD'!$A$19),MATCH(INDIRECT(T3257),'PC&amp;PD'!$A$1:$AS$1,0)),"")</f>
        <v/>
      </c>
      <c r="AA3257" t="str">
        <f t="shared" si="1013"/>
        <v/>
      </c>
      <c r="AB3257" t="str">
        <f t="shared" si="1014"/>
        <v/>
      </c>
      <c r="AC3257" t="e">
        <f t="shared" ca="1" si="1015"/>
        <v>#VALUE!</v>
      </c>
      <c r="AD3257" t="str" cm="1">
        <f t="array" aca="1" ref="AD3257" ca="1">IFERROR(IF((LEFT(INDIRECT("$F"&amp;$S3257),4))="GOTS",IF($G3257="Organic","GOTS_Organic_raw",(IF($G3257="Responsible","GOTS_Responsible",(IF($G3257="No Attribute (Conventional)","GOTS_conventional",(IF($G3257="Recycled Pre/Post-Consumer","GOTS_pre_post",(IF($G3257="In-Conversion","GOTS_in_conversion",(IF($G3257="Sustainably Sourced","Sustainably_sourced",(IF($G3257="Recycled pre-consumer organic","GOTS_recycled_organic",""))))))))))))),IF($G3257="Organic","Organic",(IF($G3257="Responsible","Responsible",(IF($G3257="No Attribute (Conventional)","No_Attribute_Conventional",(IF($G3257="Recycled Pre/Post-Consumer","Recycled_Pre_Post_Consumer",(IF($G3257="In-Conversion","In_Conversion",(IF($G3257="Recycled Pre-Consumer","Recycled_Pre_Consumer",(IF($G3257="Recycled Post-Consumer","Recycled_Post_Consumer",(IF($G3257="Sustainably Sourced","Sustainably_sourced",(IF($G3257="Recycled pre-consumer organic","GOTS_recycled_organic","")))))))))))))))))),"")</f>
        <v/>
      </c>
      <c r="AE3257" t="e" cm="1">
        <f t="array" aca="1" ref="AE3257" ca="1">IF($I3257="",IF(INDIRECT("$F"&amp;$S3257)="","",IF(LEFT(INDIRECT("$F"&amp;$S3257),3)="GRS","GRS_RCS_RM",IF((LEFT(INDIRECT("$F"&amp;$S3257),3))="RCS","GRS_RCS_RM",IF(INDIRECT("$F"&amp;$S3257)="OCS (No Label)","OCS_Conversion_RM",IF(LEFT(INDIRECT("$F"&amp;$S3257),3)="OCS","OCS_RM",IF(RIGHT(INDIRECT("$F"&amp;$S3257),10)="conversion","GOTS_RM_conversion",IF((LEFT(INDIRECT("$F"&amp;$S3257),4))="GOTS","GOTS_RM","Responsible_RM"))))))),"DELETERM")</f>
        <v>#VALUE!</v>
      </c>
      <c r="AF3257" t="e" cm="1">
        <f t="array" aca="1" ref="AF3257" ca="1">IF($S3257="","",INDIRECT("$Z"&amp;$S3257))</f>
        <v>#VALUE!</v>
      </c>
      <c r="AG3257" t="str">
        <f t="shared" si="1016"/>
        <v/>
      </c>
      <c r="AH3257" t="str" cm="1">
        <f t="array" aca="1" ref="AH3257" ca="1">IFERROR(INDIRECT("$ag"&amp;S3257),"")</f>
        <v/>
      </c>
      <c r="AI3257" t="e" cm="1">
        <f t="array" aca="1" ref="AI3257" ca="1">INDIRECT("O"&amp;S3257)</f>
        <v>#VALUE!</v>
      </c>
      <c r="AJ3257" t="str">
        <f t="shared" si="1017"/>
        <v/>
      </c>
    </row>
    <row r="3258" spans="1:36" ht="16.5" customHeight="1">
      <c r="A3258" s="129"/>
      <c r="B3258" s="134"/>
      <c r="C3258" s="135"/>
      <c r="D3258" s="146"/>
      <c r="E3258" s="146"/>
      <c r="F3258" s="135"/>
      <c r="G3258" s="147"/>
      <c r="H3258" s="147"/>
      <c r="I3258" s="147"/>
      <c r="J3258" s="147"/>
      <c r="K3258" s="38"/>
      <c r="L3258" s="143"/>
      <c r="M3258" s="143"/>
      <c r="N3258" s="61"/>
      <c r="O3258" s="314"/>
      <c r="Q3258" t="str">
        <f t="shared" si="1012"/>
        <v/>
      </c>
      <c r="S3258" t="e">
        <f t="shared" ca="1" si="1021"/>
        <v>#VALUE!</v>
      </c>
      <c r="T3258" t="e">
        <f t="shared" ca="1" si="1018"/>
        <v>#VALUE!</v>
      </c>
      <c r="U3258">
        <f t="shared" si="1022"/>
        <v>3192</v>
      </c>
      <c r="V3258">
        <v>266.25000000002098</v>
      </c>
      <c r="W3258">
        <f t="shared" si="1025"/>
        <v>266</v>
      </c>
      <c r="X3258" t="str" cm="1">
        <f t="array" aca="1" ref="X3258" ca="1">IFERROR(INDEX('PC&amp;PD'!$A$1:$AS$19,ROW('PC&amp;PD'!$A$19),MATCH(INDIRECT(T3258),'PC&amp;PD'!$A$1:$AS$1,0)),"")</f>
        <v/>
      </c>
      <c r="AA3258" t="str">
        <f t="shared" si="1013"/>
        <v/>
      </c>
      <c r="AB3258" t="str">
        <f t="shared" si="1014"/>
        <v/>
      </c>
      <c r="AC3258" t="e">
        <f t="shared" ca="1" si="1015"/>
        <v>#VALUE!</v>
      </c>
      <c r="AD3258" t="str" cm="1">
        <f t="array" aca="1" ref="AD3258" ca="1">IFERROR(IF((LEFT(INDIRECT("$F"&amp;$S3258),4))="GOTS",IF($G3258="Organic","GOTS_Organic_raw",(IF($G3258="Responsible","GOTS_Responsible",(IF($G3258="No Attribute (Conventional)","GOTS_conventional",(IF($G3258="Recycled Pre/Post-Consumer","GOTS_pre_post",(IF($G3258="In-Conversion","GOTS_in_conversion",(IF($G3258="Sustainably Sourced","Sustainably_sourced",(IF($G3258="Recycled pre-consumer organic","GOTS_recycled_organic",""))))))))))))),IF($G3258="Organic","Organic",(IF($G3258="Responsible","Responsible",(IF($G3258="No Attribute (Conventional)","No_Attribute_Conventional",(IF($G3258="Recycled Pre/Post-Consumer","Recycled_Pre_Post_Consumer",(IF($G3258="In-Conversion","In_Conversion",(IF($G3258="Recycled Pre-Consumer","Recycled_Pre_Consumer",(IF($G3258="Recycled Post-Consumer","Recycled_Post_Consumer",(IF($G3258="Sustainably Sourced","Sustainably_sourced",(IF($G3258="Recycled pre-consumer organic","GOTS_recycled_organic","")))))))))))))))))),"")</f>
        <v/>
      </c>
      <c r="AE3258" t="e" cm="1">
        <f t="array" aca="1" ref="AE3258" ca="1">IF($I3258="",IF(INDIRECT("$F"&amp;$S3258)="","",IF(LEFT(INDIRECT("$F"&amp;$S3258),3)="GRS","GRS_RCS_RM",IF((LEFT(INDIRECT("$F"&amp;$S3258),3))="RCS","GRS_RCS_RM",IF(INDIRECT("$F"&amp;$S3258)="OCS (No Label)","OCS_Conversion_RM",IF(LEFT(INDIRECT("$F"&amp;$S3258),3)="OCS","OCS_RM",IF(RIGHT(INDIRECT("$F"&amp;$S3258),10)="conversion","GOTS_RM_conversion",IF((LEFT(INDIRECT("$F"&amp;$S3258),4))="GOTS","GOTS_RM","Responsible_RM"))))))),"DELETERM")</f>
        <v>#VALUE!</v>
      </c>
      <c r="AF3258" t="e" cm="1">
        <f t="array" aca="1" ref="AF3258" ca="1">IF($S3258="","",INDIRECT("$Z"&amp;$S3258))</f>
        <v>#VALUE!</v>
      </c>
      <c r="AG3258" t="str">
        <f t="shared" si="1016"/>
        <v/>
      </c>
      <c r="AH3258" t="str" cm="1">
        <f t="array" aca="1" ref="AH3258" ca="1">IFERROR(INDIRECT("$ag"&amp;S3258),"")</f>
        <v/>
      </c>
      <c r="AI3258" t="e" cm="1">
        <f t="array" aca="1" ref="AI3258" ca="1">INDIRECT("O"&amp;S3258)</f>
        <v>#VALUE!</v>
      </c>
      <c r="AJ3258" t="str">
        <f t="shared" si="1017"/>
        <v/>
      </c>
    </row>
    <row r="3259" spans="1:36" ht="16.5" customHeight="1">
      <c r="A3259" s="129"/>
      <c r="B3259" s="134"/>
      <c r="C3259" s="135"/>
      <c r="D3259" s="146"/>
      <c r="E3259" s="146"/>
      <c r="F3259" s="135"/>
      <c r="G3259" s="147"/>
      <c r="H3259" s="147"/>
      <c r="I3259" s="147"/>
      <c r="J3259" s="147"/>
      <c r="K3259" s="38"/>
      <c r="L3259" s="143"/>
      <c r="M3259" s="143"/>
      <c r="N3259" s="61"/>
      <c r="O3259" s="314"/>
      <c r="Q3259" t="str">
        <f t="shared" si="1012"/>
        <v/>
      </c>
      <c r="S3259" t="e">
        <f t="shared" ca="1" si="1021"/>
        <v>#VALUE!</v>
      </c>
      <c r="T3259" t="e">
        <f t="shared" ca="1" si="1018"/>
        <v>#VALUE!</v>
      </c>
      <c r="U3259">
        <f t="shared" si="1022"/>
        <v>3192</v>
      </c>
      <c r="V3259">
        <v>266.33333333335401</v>
      </c>
      <c r="W3259">
        <f t="shared" si="1025"/>
        <v>266</v>
      </c>
      <c r="X3259" t="str" cm="1">
        <f t="array" aca="1" ref="X3259" ca="1">IFERROR(INDEX('PC&amp;PD'!$A$1:$AS$19,ROW('PC&amp;PD'!$A$19),MATCH(INDIRECT(T3259),'PC&amp;PD'!$A$1:$AS$1,0)),"")</f>
        <v/>
      </c>
      <c r="AA3259" t="str">
        <f t="shared" si="1013"/>
        <v/>
      </c>
      <c r="AB3259" t="str">
        <f t="shared" si="1014"/>
        <v/>
      </c>
      <c r="AC3259" t="e">
        <f t="shared" ca="1" si="1015"/>
        <v>#VALUE!</v>
      </c>
      <c r="AD3259" t="str" cm="1">
        <f t="array" aca="1" ref="AD3259" ca="1">IFERROR(IF((LEFT(INDIRECT("$F"&amp;$S3259),4))="GOTS",IF($G3259="Organic","GOTS_Organic_raw",(IF($G3259="Responsible","GOTS_Responsible",(IF($G3259="No Attribute (Conventional)","GOTS_conventional",(IF($G3259="Recycled Pre/Post-Consumer","GOTS_pre_post",(IF($G3259="In-Conversion","GOTS_in_conversion",(IF($G3259="Sustainably Sourced","Sustainably_sourced",(IF($G3259="Recycled pre-consumer organic","GOTS_recycled_organic",""))))))))))))),IF($G3259="Organic","Organic",(IF($G3259="Responsible","Responsible",(IF($G3259="No Attribute (Conventional)","No_Attribute_Conventional",(IF($G3259="Recycled Pre/Post-Consumer","Recycled_Pre_Post_Consumer",(IF($G3259="In-Conversion","In_Conversion",(IF($G3259="Recycled Pre-Consumer","Recycled_Pre_Consumer",(IF($G3259="Recycled Post-Consumer","Recycled_Post_Consumer",(IF($G3259="Sustainably Sourced","Sustainably_sourced",(IF($G3259="Recycled pre-consumer organic","GOTS_recycled_organic","")))))))))))))))))),"")</f>
        <v/>
      </c>
      <c r="AE3259" t="e" cm="1">
        <f t="array" aca="1" ref="AE3259" ca="1">IF($I3259="",IF(INDIRECT("$F"&amp;$S3259)="","",IF(LEFT(INDIRECT("$F"&amp;$S3259),3)="GRS","GRS_RCS_RM",IF((LEFT(INDIRECT("$F"&amp;$S3259),3))="RCS","GRS_RCS_RM",IF(INDIRECT("$F"&amp;$S3259)="OCS (No Label)","OCS_Conversion_RM",IF(LEFT(INDIRECT("$F"&amp;$S3259),3)="OCS","OCS_RM",IF(RIGHT(INDIRECT("$F"&amp;$S3259),10)="conversion","GOTS_RM_conversion",IF((LEFT(INDIRECT("$F"&amp;$S3259),4))="GOTS","GOTS_RM","Responsible_RM"))))))),"DELETERM")</f>
        <v>#VALUE!</v>
      </c>
      <c r="AF3259" t="e" cm="1">
        <f t="array" aca="1" ref="AF3259" ca="1">IF($S3259="","",INDIRECT("$Z"&amp;$S3259))</f>
        <v>#VALUE!</v>
      </c>
      <c r="AG3259" t="str">
        <f t="shared" si="1016"/>
        <v/>
      </c>
      <c r="AH3259" t="str" cm="1">
        <f t="array" aca="1" ref="AH3259" ca="1">IFERROR(INDIRECT("$ag"&amp;S3259),"")</f>
        <v/>
      </c>
      <c r="AI3259" t="e" cm="1">
        <f t="array" aca="1" ref="AI3259" ca="1">INDIRECT("O"&amp;S3259)</f>
        <v>#VALUE!</v>
      </c>
      <c r="AJ3259" t="str">
        <f t="shared" si="1017"/>
        <v/>
      </c>
    </row>
    <row r="3260" spans="1:36" ht="16.5" customHeight="1">
      <c r="A3260" s="129"/>
      <c r="B3260" s="134"/>
      <c r="C3260" s="135"/>
      <c r="D3260" s="146"/>
      <c r="E3260" s="146"/>
      <c r="F3260" s="135"/>
      <c r="G3260" s="147"/>
      <c r="H3260" s="147"/>
      <c r="I3260" s="147"/>
      <c r="J3260" s="147"/>
      <c r="K3260" s="38"/>
      <c r="L3260" s="143"/>
      <c r="M3260" s="143"/>
      <c r="N3260" s="61"/>
      <c r="O3260" s="314"/>
      <c r="Q3260" t="str">
        <f t="shared" si="1012"/>
        <v/>
      </c>
      <c r="S3260" t="e">
        <f t="shared" ca="1" si="1021"/>
        <v>#VALUE!</v>
      </c>
      <c r="T3260" t="e">
        <f t="shared" ca="1" si="1018"/>
        <v>#VALUE!</v>
      </c>
      <c r="U3260">
        <f t="shared" si="1022"/>
        <v>3192</v>
      </c>
      <c r="V3260">
        <v>266.416666666688</v>
      </c>
      <c r="W3260">
        <f t="shared" si="1025"/>
        <v>266</v>
      </c>
      <c r="X3260" t="str" cm="1">
        <f t="array" aca="1" ref="X3260" ca="1">IFERROR(INDEX('PC&amp;PD'!$A$1:$AS$19,ROW('PC&amp;PD'!$A$19),MATCH(INDIRECT(T3260),'PC&amp;PD'!$A$1:$AS$1,0)),"")</f>
        <v/>
      </c>
      <c r="AA3260" t="str">
        <f t="shared" si="1013"/>
        <v/>
      </c>
      <c r="AB3260" t="str">
        <f t="shared" si="1014"/>
        <v/>
      </c>
      <c r="AC3260" t="e">
        <f t="shared" ca="1" si="1015"/>
        <v>#VALUE!</v>
      </c>
      <c r="AD3260" t="str" cm="1">
        <f t="array" aca="1" ref="AD3260" ca="1">IFERROR(IF((LEFT(INDIRECT("$F"&amp;$S3260),4))="GOTS",IF($G3260="Organic","GOTS_Organic_raw",(IF($G3260="Responsible","GOTS_Responsible",(IF($G3260="No Attribute (Conventional)","GOTS_conventional",(IF($G3260="Recycled Pre/Post-Consumer","GOTS_pre_post",(IF($G3260="In-Conversion","GOTS_in_conversion",(IF($G3260="Sustainably Sourced","Sustainably_sourced",(IF($G3260="Recycled pre-consumer organic","GOTS_recycled_organic",""))))))))))))),IF($G3260="Organic","Organic",(IF($G3260="Responsible","Responsible",(IF($G3260="No Attribute (Conventional)","No_Attribute_Conventional",(IF($G3260="Recycled Pre/Post-Consumer","Recycled_Pre_Post_Consumer",(IF($G3260="In-Conversion","In_Conversion",(IF($G3260="Recycled Pre-Consumer","Recycled_Pre_Consumer",(IF($G3260="Recycled Post-Consumer","Recycled_Post_Consumer",(IF($G3260="Sustainably Sourced","Sustainably_sourced",(IF($G3260="Recycled pre-consumer organic","GOTS_recycled_organic","")))))))))))))))))),"")</f>
        <v/>
      </c>
      <c r="AE3260" t="e" cm="1">
        <f t="array" aca="1" ref="AE3260" ca="1">IF($I3260="",IF(INDIRECT("$F"&amp;$S3260)="","",IF(LEFT(INDIRECT("$F"&amp;$S3260),3)="GRS","GRS_RCS_RM",IF((LEFT(INDIRECT("$F"&amp;$S3260),3))="RCS","GRS_RCS_RM",IF(INDIRECT("$F"&amp;$S3260)="OCS (No Label)","OCS_Conversion_RM",IF(LEFT(INDIRECT("$F"&amp;$S3260),3)="OCS","OCS_RM",IF(RIGHT(INDIRECT("$F"&amp;$S3260),10)="conversion","GOTS_RM_conversion",IF((LEFT(INDIRECT("$F"&amp;$S3260),4))="GOTS","GOTS_RM","Responsible_RM"))))))),"DELETERM")</f>
        <v>#VALUE!</v>
      </c>
      <c r="AF3260" t="e" cm="1">
        <f t="array" aca="1" ref="AF3260" ca="1">IF($S3260="","",INDIRECT("$Z"&amp;$S3260))</f>
        <v>#VALUE!</v>
      </c>
      <c r="AG3260" t="str">
        <f t="shared" si="1016"/>
        <v/>
      </c>
      <c r="AH3260" t="str" cm="1">
        <f t="array" aca="1" ref="AH3260" ca="1">IFERROR(INDIRECT("$ag"&amp;S3260),"")</f>
        <v/>
      </c>
      <c r="AI3260" t="e" cm="1">
        <f t="array" aca="1" ref="AI3260" ca="1">INDIRECT("O"&amp;S3260)</f>
        <v>#VALUE!</v>
      </c>
      <c r="AJ3260" t="str">
        <f t="shared" si="1017"/>
        <v/>
      </c>
    </row>
    <row r="3261" spans="1:36" ht="16.5" customHeight="1">
      <c r="A3261" s="130"/>
      <c r="B3261" s="136"/>
      <c r="C3261" s="137"/>
      <c r="D3261" s="146"/>
      <c r="E3261" s="146"/>
      <c r="F3261" s="137"/>
      <c r="G3261" s="147"/>
      <c r="H3261" s="147"/>
      <c r="I3261" s="147"/>
      <c r="J3261" s="147"/>
      <c r="K3261" s="38"/>
      <c r="L3261" s="144"/>
      <c r="M3261" s="144"/>
      <c r="N3261" s="61"/>
      <c r="O3261" s="314"/>
      <c r="Q3261" t="str">
        <f t="shared" si="1012"/>
        <v/>
      </c>
      <c r="S3261" t="e">
        <f t="shared" ca="1" si="1021"/>
        <v>#VALUE!</v>
      </c>
      <c r="T3261" t="e">
        <f t="shared" ca="1" si="1018"/>
        <v>#VALUE!</v>
      </c>
      <c r="U3261">
        <f t="shared" si="1022"/>
        <v>3192</v>
      </c>
      <c r="V3261">
        <v>266.50000000002098</v>
      </c>
      <c r="W3261">
        <f t="shared" si="1025"/>
        <v>266</v>
      </c>
      <c r="X3261" t="str" cm="1">
        <f t="array" aca="1" ref="X3261" ca="1">IFERROR(INDEX('PC&amp;PD'!$A$1:$AS$19,ROW('PC&amp;PD'!$A$19),MATCH(INDIRECT(T3261),'PC&amp;PD'!$A$1:$AS$1,0)),"")</f>
        <v/>
      </c>
      <c r="AA3261" t="str">
        <f t="shared" si="1013"/>
        <v/>
      </c>
      <c r="AB3261" t="str">
        <f t="shared" si="1014"/>
        <v/>
      </c>
      <c r="AC3261" t="e">
        <f t="shared" ca="1" si="1015"/>
        <v>#VALUE!</v>
      </c>
      <c r="AD3261" t="str" cm="1">
        <f t="array" aca="1" ref="AD3261" ca="1">IFERROR(IF((LEFT(INDIRECT("$F"&amp;$S3261),4))="GOTS",IF($G3261="Organic","GOTS_Organic_raw",(IF($G3261="Responsible","GOTS_Responsible",(IF($G3261="No Attribute (Conventional)","GOTS_conventional",(IF($G3261="Recycled Pre/Post-Consumer","GOTS_pre_post",(IF($G3261="In-Conversion","GOTS_in_conversion",(IF($G3261="Sustainably Sourced","Sustainably_sourced",(IF($G3261="Recycled pre-consumer organic","GOTS_recycled_organic",""))))))))))))),IF($G3261="Organic","Organic",(IF($G3261="Responsible","Responsible",(IF($G3261="No Attribute (Conventional)","No_Attribute_Conventional",(IF($G3261="Recycled Pre/Post-Consumer","Recycled_Pre_Post_Consumer",(IF($G3261="In-Conversion","In_Conversion",(IF($G3261="Recycled Pre-Consumer","Recycled_Pre_Consumer",(IF($G3261="Recycled Post-Consumer","Recycled_Post_Consumer",(IF($G3261="Sustainably Sourced","Sustainably_sourced",(IF($G3261="Recycled pre-consumer organic","GOTS_recycled_organic","")))))))))))))))))),"")</f>
        <v/>
      </c>
      <c r="AE3261" t="e" cm="1">
        <f t="array" aca="1" ref="AE3261" ca="1">IF($I3261="",IF(INDIRECT("$F"&amp;$S3261)="","",IF(LEFT(INDIRECT("$F"&amp;$S3261),3)="GRS","GRS_RCS_RM",IF((LEFT(INDIRECT("$F"&amp;$S3261),3))="RCS","GRS_RCS_RM",IF(INDIRECT("$F"&amp;$S3261)="OCS (No Label)","OCS_Conversion_RM",IF(LEFT(INDIRECT("$F"&amp;$S3261),3)="OCS","OCS_RM",IF(RIGHT(INDIRECT("$F"&amp;$S3261),10)="conversion","GOTS_RM_conversion",IF((LEFT(INDIRECT("$F"&amp;$S3261),4))="GOTS","GOTS_RM","Responsible_RM"))))))),"DELETERM")</f>
        <v>#VALUE!</v>
      </c>
      <c r="AF3261" t="e" cm="1">
        <f t="array" aca="1" ref="AF3261" ca="1">IF($S3261="","",INDIRECT("$Z"&amp;$S3261))</f>
        <v>#VALUE!</v>
      </c>
      <c r="AG3261" t="str">
        <f t="shared" si="1016"/>
        <v/>
      </c>
      <c r="AH3261" t="str" cm="1">
        <f t="array" aca="1" ref="AH3261" ca="1">IFERROR(INDIRECT("$ag"&amp;S3261),"")</f>
        <v/>
      </c>
      <c r="AI3261" t="e" cm="1">
        <f t="array" aca="1" ref="AI3261" ca="1">INDIRECT("O"&amp;S3261)</f>
        <v>#VALUE!</v>
      </c>
      <c r="AJ3261" t="str">
        <f t="shared" si="1017"/>
        <v/>
      </c>
    </row>
    <row r="3262" spans="1:36" ht="16.5" customHeight="1">
      <c r="A3262" s="130"/>
      <c r="B3262" s="136"/>
      <c r="C3262" s="137"/>
      <c r="D3262" s="146"/>
      <c r="E3262" s="146"/>
      <c r="F3262" s="137"/>
      <c r="G3262" s="147"/>
      <c r="H3262" s="147"/>
      <c r="I3262" s="147"/>
      <c r="J3262" s="147"/>
      <c r="K3262" s="38"/>
      <c r="L3262" s="144"/>
      <c r="M3262" s="144"/>
      <c r="N3262" s="61"/>
      <c r="O3262" s="314"/>
      <c r="Q3262" t="str">
        <f t="shared" si="1012"/>
        <v/>
      </c>
      <c r="S3262" t="e">
        <f t="shared" ca="1" si="1021"/>
        <v>#VALUE!</v>
      </c>
      <c r="T3262" t="e">
        <f t="shared" ca="1" si="1018"/>
        <v>#VALUE!</v>
      </c>
      <c r="U3262">
        <f t="shared" si="1022"/>
        <v>3192</v>
      </c>
      <c r="V3262">
        <v>266.58333333335401</v>
      </c>
      <c r="W3262">
        <f t="shared" si="1025"/>
        <v>266</v>
      </c>
      <c r="X3262" t="str" cm="1">
        <f t="array" aca="1" ref="X3262" ca="1">IFERROR(INDEX('PC&amp;PD'!$A$1:$AS$19,ROW('PC&amp;PD'!$A$19),MATCH(INDIRECT(T3262),'PC&amp;PD'!$A$1:$AS$1,0)),"")</f>
        <v/>
      </c>
      <c r="AA3262" t="str">
        <f t="shared" si="1013"/>
        <v/>
      </c>
      <c r="AB3262" t="str">
        <f t="shared" si="1014"/>
        <v/>
      </c>
      <c r="AC3262" t="e">
        <f t="shared" ca="1" si="1015"/>
        <v>#VALUE!</v>
      </c>
      <c r="AD3262" t="str" cm="1">
        <f t="array" aca="1" ref="AD3262" ca="1">IFERROR(IF((LEFT(INDIRECT("$F"&amp;$S3262),4))="GOTS",IF($G3262="Organic","GOTS_Organic_raw",(IF($G3262="Responsible","GOTS_Responsible",(IF($G3262="No Attribute (Conventional)","GOTS_conventional",(IF($G3262="Recycled Pre/Post-Consumer","GOTS_pre_post",(IF($G3262="In-Conversion","GOTS_in_conversion",(IF($G3262="Sustainably Sourced","Sustainably_sourced",(IF($G3262="Recycled pre-consumer organic","GOTS_recycled_organic",""))))))))))))),IF($G3262="Organic","Organic",(IF($G3262="Responsible","Responsible",(IF($G3262="No Attribute (Conventional)","No_Attribute_Conventional",(IF($G3262="Recycled Pre/Post-Consumer","Recycled_Pre_Post_Consumer",(IF($G3262="In-Conversion","In_Conversion",(IF($G3262="Recycled Pre-Consumer","Recycled_Pre_Consumer",(IF($G3262="Recycled Post-Consumer","Recycled_Post_Consumer",(IF($G3262="Sustainably Sourced","Sustainably_sourced",(IF($G3262="Recycled pre-consumer organic","GOTS_recycled_organic","")))))))))))))))))),"")</f>
        <v/>
      </c>
      <c r="AE3262" t="e" cm="1">
        <f t="array" aca="1" ref="AE3262" ca="1">IF($I3262="",IF(INDIRECT("$F"&amp;$S3262)="","",IF(LEFT(INDIRECT("$F"&amp;$S3262),3)="GRS","GRS_RCS_RM",IF((LEFT(INDIRECT("$F"&amp;$S3262),3))="RCS","GRS_RCS_RM",IF(INDIRECT("$F"&amp;$S3262)="OCS (No Label)","OCS_Conversion_RM",IF(LEFT(INDIRECT("$F"&amp;$S3262),3)="OCS","OCS_RM",IF(RIGHT(INDIRECT("$F"&amp;$S3262),10)="conversion","GOTS_RM_conversion",IF((LEFT(INDIRECT("$F"&amp;$S3262),4))="GOTS","GOTS_RM","Responsible_RM"))))))),"DELETERM")</f>
        <v>#VALUE!</v>
      </c>
      <c r="AF3262" t="e" cm="1">
        <f t="array" aca="1" ref="AF3262" ca="1">IF($S3262="","",INDIRECT("$Z"&amp;$S3262))</f>
        <v>#VALUE!</v>
      </c>
      <c r="AG3262" t="str">
        <f t="shared" si="1016"/>
        <v/>
      </c>
      <c r="AH3262" t="str" cm="1">
        <f t="array" aca="1" ref="AH3262" ca="1">IFERROR(INDIRECT("$ag"&amp;S3262),"")</f>
        <v/>
      </c>
      <c r="AI3262" t="e" cm="1">
        <f t="array" aca="1" ref="AI3262" ca="1">INDIRECT("O"&amp;S3262)</f>
        <v>#VALUE!</v>
      </c>
      <c r="AJ3262" t="str">
        <f t="shared" si="1017"/>
        <v/>
      </c>
    </row>
    <row r="3263" spans="1:36" ht="16.5" customHeight="1">
      <c r="A3263" s="130"/>
      <c r="B3263" s="136"/>
      <c r="C3263" s="137"/>
      <c r="D3263" s="146"/>
      <c r="E3263" s="146"/>
      <c r="F3263" s="137"/>
      <c r="G3263" s="147"/>
      <c r="H3263" s="147"/>
      <c r="I3263" s="147"/>
      <c r="J3263" s="147"/>
      <c r="K3263" s="38"/>
      <c r="L3263" s="144"/>
      <c r="M3263" s="144"/>
      <c r="N3263" s="61"/>
      <c r="O3263" s="314"/>
      <c r="Q3263" t="str">
        <f t="shared" si="1012"/>
        <v/>
      </c>
      <c r="S3263" t="e">
        <f t="shared" ca="1" si="1021"/>
        <v>#VALUE!</v>
      </c>
      <c r="T3263" t="e">
        <f t="shared" ca="1" si="1018"/>
        <v>#VALUE!</v>
      </c>
      <c r="U3263">
        <f t="shared" si="1022"/>
        <v>3192</v>
      </c>
      <c r="V3263">
        <v>266.666666666688</v>
      </c>
      <c r="W3263">
        <f t="shared" si="1025"/>
        <v>266</v>
      </c>
      <c r="X3263" t="str" cm="1">
        <f t="array" aca="1" ref="X3263" ca="1">IFERROR(INDEX('PC&amp;PD'!$A$1:$AS$19,ROW('PC&amp;PD'!$A$19),MATCH(INDIRECT(T3263),'PC&amp;PD'!$A$1:$AS$1,0)),"")</f>
        <v/>
      </c>
      <c r="AA3263" t="str">
        <f t="shared" si="1013"/>
        <v/>
      </c>
      <c r="AB3263" t="str">
        <f t="shared" si="1014"/>
        <v/>
      </c>
      <c r="AC3263" t="e">
        <f t="shared" ca="1" si="1015"/>
        <v>#VALUE!</v>
      </c>
      <c r="AD3263" t="str" cm="1">
        <f t="array" aca="1" ref="AD3263" ca="1">IFERROR(IF((LEFT(INDIRECT("$F"&amp;$S3263),4))="GOTS",IF($G3263="Organic","GOTS_Organic_raw",(IF($G3263="Responsible","GOTS_Responsible",(IF($G3263="No Attribute (Conventional)","GOTS_conventional",(IF($G3263="Recycled Pre/Post-Consumer","GOTS_pre_post",(IF($G3263="In-Conversion","GOTS_in_conversion",(IF($G3263="Sustainably Sourced","Sustainably_sourced",(IF($G3263="Recycled pre-consumer organic","GOTS_recycled_organic",""))))))))))))),IF($G3263="Organic","Organic",(IF($G3263="Responsible","Responsible",(IF($G3263="No Attribute (Conventional)","No_Attribute_Conventional",(IF($G3263="Recycled Pre/Post-Consumer","Recycled_Pre_Post_Consumer",(IF($G3263="In-Conversion","In_Conversion",(IF($G3263="Recycled Pre-Consumer","Recycled_Pre_Consumer",(IF($G3263="Recycled Post-Consumer","Recycled_Post_Consumer",(IF($G3263="Sustainably Sourced","Sustainably_sourced",(IF($G3263="Recycled pre-consumer organic","GOTS_recycled_organic","")))))))))))))))))),"")</f>
        <v/>
      </c>
      <c r="AE3263" t="e" cm="1">
        <f t="array" aca="1" ref="AE3263" ca="1">IF($I3263="",IF(INDIRECT("$F"&amp;$S3263)="","",IF(LEFT(INDIRECT("$F"&amp;$S3263),3)="GRS","GRS_RCS_RM",IF((LEFT(INDIRECT("$F"&amp;$S3263),3))="RCS","GRS_RCS_RM",IF(INDIRECT("$F"&amp;$S3263)="OCS (No Label)","OCS_Conversion_RM",IF(LEFT(INDIRECT("$F"&amp;$S3263),3)="OCS","OCS_RM",IF(RIGHT(INDIRECT("$F"&amp;$S3263),10)="conversion","GOTS_RM_conversion",IF((LEFT(INDIRECT("$F"&amp;$S3263),4))="GOTS","GOTS_RM","Responsible_RM"))))))),"DELETERM")</f>
        <v>#VALUE!</v>
      </c>
      <c r="AF3263" t="e" cm="1">
        <f t="array" aca="1" ref="AF3263" ca="1">IF($S3263="","",INDIRECT("$Z"&amp;$S3263))</f>
        <v>#VALUE!</v>
      </c>
      <c r="AG3263" t="str">
        <f t="shared" si="1016"/>
        <v/>
      </c>
      <c r="AH3263" t="str" cm="1">
        <f t="array" aca="1" ref="AH3263" ca="1">IFERROR(INDIRECT("$ag"&amp;S3263),"")</f>
        <v/>
      </c>
      <c r="AI3263" t="e" cm="1">
        <f t="array" aca="1" ref="AI3263" ca="1">INDIRECT("O"&amp;S3263)</f>
        <v>#VALUE!</v>
      </c>
      <c r="AJ3263" t="str">
        <f t="shared" si="1017"/>
        <v/>
      </c>
    </row>
    <row r="3264" spans="1:36" ht="16.5" customHeight="1">
      <c r="A3264" s="130"/>
      <c r="B3264" s="136"/>
      <c r="C3264" s="137"/>
      <c r="D3264" s="146"/>
      <c r="E3264" s="146"/>
      <c r="F3264" s="137"/>
      <c r="G3264" s="147"/>
      <c r="H3264" s="147"/>
      <c r="I3264" s="147"/>
      <c r="J3264" s="147"/>
      <c r="K3264" s="38"/>
      <c r="L3264" s="144"/>
      <c r="M3264" s="144"/>
      <c r="N3264" s="61"/>
      <c r="O3264" s="314"/>
      <c r="Q3264" t="str">
        <f t="shared" ref="Q3264:Q3327" si="1032">IF(G3264="No Attribute (Conventional)",IF(OR($G3264="",$I3264="",$K3264=""),"",CONCATENATE($K3264," ",$AA3264," ",$I3264," + ")),IF(OR($G3264="",$I3264="",$K3264=""),"",CONCATENATE($K3264," ",$G3264," ",$I3264," + ")))</f>
        <v/>
      </c>
      <c r="S3264" t="e">
        <f t="shared" ca="1" si="1021"/>
        <v>#VALUE!</v>
      </c>
      <c r="T3264" t="e">
        <f t="shared" ca="1" si="1018"/>
        <v>#VALUE!</v>
      </c>
      <c r="U3264">
        <f t="shared" si="1022"/>
        <v>3192</v>
      </c>
      <c r="V3264">
        <v>266.75000000002098</v>
      </c>
      <c r="W3264">
        <f t="shared" si="1025"/>
        <v>266</v>
      </c>
      <c r="X3264" t="str" cm="1">
        <f t="array" aca="1" ref="X3264" ca="1">IFERROR(INDEX('PC&amp;PD'!$A$1:$AS$19,ROW('PC&amp;PD'!$A$19),MATCH(INDIRECT(T3264),'PC&amp;PD'!$A$1:$AS$1,0)),"")</f>
        <v/>
      </c>
      <c r="AA3264" t="str">
        <f t="shared" ref="AA3264:AA3327" si="1033">IFERROR(IF(G3264="","",IF(G3264="No Attribute (Conventional)","",G3264)),"")</f>
        <v/>
      </c>
      <c r="AB3264" t="str">
        <f t="shared" ref="AB3264:AB3327" si="1034">IFERROR(IF($F3264="OCS 100", "OCS_100",IF($F3264="OCS Blended", "OCS_Blended",IF($F3264="OCS (No Label)", "OCS_No_Label",IF($F3264="RCS 100", "RCS_100",IF($F3264="RCS Blended","RCS_Blended",IF($F3264="GRS","GRS",IF($F3264="GRS (No Label)", "GRS_No_Label",IF($F3264="RDS","RDS",IF($F3264="RWS","RWS",IF($F3264="RMS","RMS",IF($F3264="GOTS Organic","GOTS_Organic",IF($F3264="GOTS Made with organic","GOTS_Made_with_organic",IF($F3264="GOTS Organic - in conversion","GOTS_Organic_in_Conversion",IF($F3264="GOTS Made with organic - in conversion","GOTS_Made_with_Organic_in_Conversion",IF($F3264="RAS","RAS",IF($F3264="Rcs (No Label)","RCS_No_Label",IF($F3264="RWS (No Label)","RWS_No_Label",IF($F3264="RMS (No Label)","RMS_No_Label",IF($F3264="RAS (No Label)","RAS_No_Label",IF($F3264="RDS (No Label)","RDS_No_Label","")))))))))))))))))))),"")</f>
        <v/>
      </c>
      <c r="AC3264" t="e">
        <f t="shared" ref="AC3264:AC3327" ca="1" si="1035">"$AB"&amp;S3264</f>
        <v>#VALUE!</v>
      </c>
      <c r="AD3264" t="str" cm="1">
        <f t="array" aca="1" ref="AD3264" ca="1">IFERROR(IF((LEFT(INDIRECT("$F"&amp;$S3264),4))="GOTS",IF($G3264="Organic","GOTS_Organic_raw",(IF($G3264="Responsible","GOTS_Responsible",(IF($G3264="No Attribute (Conventional)","GOTS_conventional",(IF($G3264="Recycled Pre/Post-Consumer","GOTS_pre_post",(IF($G3264="In-Conversion","GOTS_in_conversion",(IF($G3264="Sustainably Sourced","Sustainably_sourced",(IF($G3264="Recycled pre-consumer organic","GOTS_recycled_organic",""))))))))))))),IF($G3264="Organic","Organic",(IF($G3264="Responsible","Responsible",(IF($G3264="No Attribute (Conventional)","No_Attribute_Conventional",(IF($G3264="Recycled Pre/Post-Consumer","Recycled_Pre_Post_Consumer",(IF($G3264="In-Conversion","In_Conversion",(IF($G3264="Recycled Pre-Consumer","Recycled_Pre_Consumer",(IF($G3264="Recycled Post-Consumer","Recycled_Post_Consumer",(IF($G3264="Sustainably Sourced","Sustainably_sourced",(IF($G3264="Recycled pre-consumer organic","GOTS_recycled_organic","")))))))))))))))))),"")</f>
        <v/>
      </c>
      <c r="AE3264" t="e" cm="1">
        <f t="array" aca="1" ref="AE3264" ca="1">IF($I3264="",IF(INDIRECT("$F"&amp;$S3264)="","",IF(LEFT(INDIRECT("$F"&amp;$S3264),3)="GRS","GRS_RCS_RM",IF((LEFT(INDIRECT("$F"&amp;$S3264),3))="RCS","GRS_RCS_RM",IF(INDIRECT("$F"&amp;$S3264)="OCS (No Label)","OCS_Conversion_RM",IF(LEFT(INDIRECT("$F"&amp;$S3264),3)="OCS","OCS_RM",IF(RIGHT(INDIRECT("$F"&amp;$S3264),10)="conversion","GOTS_RM_conversion",IF((LEFT(INDIRECT("$F"&amp;$S3264),4))="GOTS","GOTS_RM","Responsible_RM"))))))),"DELETERM")</f>
        <v>#VALUE!</v>
      </c>
      <c r="AF3264" t="e" cm="1">
        <f t="array" aca="1" ref="AF3264" ca="1">IF($S3264="","",INDIRECT("$Z"&amp;$S3264))</f>
        <v>#VALUE!</v>
      </c>
      <c r="AG3264" t="str">
        <f t="shared" ref="AG3264:AG3327" si="1036">IF(AND(AJ3264="",AJ3265="",AJ3266="",AJ3267="",AJ3268="",AJ3269="",AJ3270="",AJ3271="",AJ3272="",AJ3273="",AJ3274="",AJ3275=""),"",CONCATENATE(AJ3264, AJ3265, AJ3266, AJ3267,AJ3268, AJ3269, AJ3270, AJ3271, AJ3272, AJ3273, AJ3274,AJ3275))</f>
        <v/>
      </c>
      <c r="AH3264" t="str" cm="1">
        <f t="array" aca="1" ref="AH3264" ca="1">IFERROR(INDIRECT("$ag"&amp;S3264),"")</f>
        <v/>
      </c>
      <c r="AI3264" t="e" cm="1">
        <f t="array" aca="1" ref="AI3264" ca="1">INDIRECT("O"&amp;S3264)</f>
        <v>#VALUE!</v>
      </c>
      <c r="AJ3264" t="str">
        <f t="shared" ref="AJ3264:AJ3327" si="1037">IF(OR(Y3264="",Y3264=0),"",Y3264&amp;", ")</f>
        <v/>
      </c>
    </row>
    <row r="3265" spans="1:36" ht="16.5" customHeight="1">
      <c r="A3265" s="130"/>
      <c r="B3265" s="136"/>
      <c r="C3265" s="137"/>
      <c r="D3265" s="146"/>
      <c r="E3265" s="146"/>
      <c r="F3265" s="137"/>
      <c r="G3265" s="147"/>
      <c r="H3265" s="147"/>
      <c r="I3265" s="147"/>
      <c r="J3265" s="147"/>
      <c r="K3265" s="38"/>
      <c r="L3265" s="144"/>
      <c r="M3265" s="144"/>
      <c r="N3265" s="61"/>
      <c r="O3265" s="314"/>
      <c r="Q3265" t="str">
        <f t="shared" si="1032"/>
        <v/>
      </c>
      <c r="S3265" t="e">
        <f t="shared" ca="1" si="1021"/>
        <v>#VALUE!</v>
      </c>
      <c r="T3265" t="e">
        <f t="shared" ca="1" si="1018"/>
        <v>#VALUE!</v>
      </c>
      <c r="U3265">
        <f t="shared" si="1022"/>
        <v>3192</v>
      </c>
      <c r="V3265">
        <v>266.83333333335401</v>
      </c>
      <c r="W3265">
        <f t="shared" si="1025"/>
        <v>266</v>
      </c>
      <c r="X3265" t="str" cm="1">
        <f t="array" aca="1" ref="X3265" ca="1">IFERROR(INDEX('PC&amp;PD'!$A$1:$AS$19,ROW('PC&amp;PD'!$A$19),MATCH(INDIRECT(T3265),'PC&amp;PD'!$A$1:$AS$1,0)),"")</f>
        <v/>
      </c>
      <c r="AA3265" t="str">
        <f t="shared" si="1033"/>
        <v/>
      </c>
      <c r="AB3265" t="str">
        <f t="shared" si="1034"/>
        <v/>
      </c>
      <c r="AC3265" t="e">
        <f t="shared" ca="1" si="1035"/>
        <v>#VALUE!</v>
      </c>
      <c r="AD3265" t="str" cm="1">
        <f t="array" aca="1" ref="AD3265" ca="1">IFERROR(IF((LEFT(INDIRECT("$F"&amp;$S3265),4))="GOTS",IF($G3265="Organic","GOTS_Organic_raw",(IF($G3265="Responsible","GOTS_Responsible",(IF($G3265="No Attribute (Conventional)","GOTS_conventional",(IF($G3265="Recycled Pre/Post-Consumer","GOTS_pre_post",(IF($G3265="In-Conversion","GOTS_in_conversion",(IF($G3265="Sustainably Sourced","Sustainably_sourced",(IF($G3265="Recycled pre-consumer organic","GOTS_recycled_organic",""))))))))))))),IF($G3265="Organic","Organic",(IF($G3265="Responsible","Responsible",(IF($G3265="No Attribute (Conventional)","No_Attribute_Conventional",(IF($G3265="Recycled Pre/Post-Consumer","Recycled_Pre_Post_Consumer",(IF($G3265="In-Conversion","In_Conversion",(IF($G3265="Recycled Pre-Consumer","Recycled_Pre_Consumer",(IF($G3265="Recycled Post-Consumer","Recycled_Post_Consumer",(IF($G3265="Sustainably Sourced","Sustainably_sourced",(IF($G3265="Recycled pre-consumer organic","GOTS_recycled_organic","")))))))))))))))))),"")</f>
        <v/>
      </c>
      <c r="AE3265" t="e" cm="1">
        <f t="array" aca="1" ref="AE3265" ca="1">IF($I3265="",IF(INDIRECT("$F"&amp;$S3265)="","",IF(LEFT(INDIRECT("$F"&amp;$S3265),3)="GRS","GRS_RCS_RM",IF((LEFT(INDIRECT("$F"&amp;$S3265),3))="RCS","GRS_RCS_RM",IF(INDIRECT("$F"&amp;$S3265)="OCS (No Label)","OCS_Conversion_RM",IF(LEFT(INDIRECT("$F"&amp;$S3265),3)="OCS","OCS_RM",IF(RIGHT(INDIRECT("$F"&amp;$S3265),10)="conversion","GOTS_RM_conversion",IF((LEFT(INDIRECT("$F"&amp;$S3265),4))="GOTS","GOTS_RM","Responsible_RM"))))))),"DELETERM")</f>
        <v>#VALUE!</v>
      </c>
      <c r="AF3265" t="e" cm="1">
        <f t="array" aca="1" ref="AF3265" ca="1">IF($S3265="","",INDIRECT("$Z"&amp;$S3265))</f>
        <v>#VALUE!</v>
      </c>
      <c r="AG3265" t="str">
        <f t="shared" si="1036"/>
        <v/>
      </c>
      <c r="AH3265" t="str" cm="1">
        <f t="array" aca="1" ref="AH3265" ca="1">IFERROR(INDIRECT("$ag"&amp;S3265),"")</f>
        <v/>
      </c>
      <c r="AI3265" t="e" cm="1">
        <f t="array" aca="1" ref="AI3265" ca="1">INDIRECT("O"&amp;S3265)</f>
        <v>#VALUE!</v>
      </c>
      <c r="AJ3265" t="str">
        <f t="shared" si="1037"/>
        <v/>
      </c>
    </row>
    <row r="3266" spans="1:36" ht="16.5" customHeight="1" thickBot="1">
      <c r="A3266" s="131"/>
      <c r="B3266" s="138"/>
      <c r="C3266" s="139"/>
      <c r="D3266" s="148"/>
      <c r="E3266" s="148"/>
      <c r="F3266" s="139"/>
      <c r="G3266" s="149"/>
      <c r="H3266" s="149"/>
      <c r="I3266" s="149"/>
      <c r="J3266" s="149"/>
      <c r="K3266" s="39"/>
      <c r="L3266" s="145"/>
      <c r="M3266" s="145"/>
      <c r="N3266" s="62"/>
      <c r="O3266" s="315"/>
      <c r="Q3266" t="str">
        <f t="shared" si="1032"/>
        <v/>
      </c>
      <c r="S3266" t="e">
        <f t="shared" ca="1" si="1021"/>
        <v>#VALUE!</v>
      </c>
      <c r="T3266" t="e">
        <f t="shared" ref="T3266:T3329" ca="1" si="1038">"$B"&amp;S3266</f>
        <v>#VALUE!</v>
      </c>
      <c r="U3266">
        <f t="shared" si="1022"/>
        <v>3192</v>
      </c>
      <c r="V3266">
        <v>266.916666666688</v>
      </c>
      <c r="W3266">
        <f t="shared" si="1025"/>
        <v>266</v>
      </c>
      <c r="X3266" t="str" cm="1">
        <f t="array" aca="1" ref="X3266" ca="1">IFERROR(INDEX('PC&amp;PD'!$A$1:$AS$19,ROW('PC&amp;PD'!$A$19),MATCH(INDIRECT(T3266),'PC&amp;PD'!$A$1:$AS$1,0)),"")</f>
        <v/>
      </c>
      <c r="AA3266" t="str">
        <f t="shared" si="1033"/>
        <v/>
      </c>
      <c r="AB3266" t="str">
        <f t="shared" si="1034"/>
        <v/>
      </c>
      <c r="AC3266" t="e">
        <f t="shared" ca="1" si="1035"/>
        <v>#VALUE!</v>
      </c>
      <c r="AD3266" t="str" cm="1">
        <f t="array" aca="1" ref="AD3266" ca="1">IFERROR(IF((LEFT(INDIRECT("$F"&amp;$S3266),4))="GOTS",IF($G3266="Organic","GOTS_Organic_raw",(IF($G3266="Responsible","GOTS_Responsible",(IF($G3266="No Attribute (Conventional)","GOTS_conventional",(IF($G3266="Recycled Pre/Post-Consumer","GOTS_pre_post",(IF($G3266="In-Conversion","GOTS_in_conversion",(IF($G3266="Sustainably Sourced","Sustainably_sourced",(IF($G3266="Recycled pre-consumer organic","GOTS_recycled_organic",""))))))))))))),IF($G3266="Organic","Organic",(IF($G3266="Responsible","Responsible",(IF($G3266="No Attribute (Conventional)","No_Attribute_Conventional",(IF($G3266="Recycled Pre/Post-Consumer","Recycled_Pre_Post_Consumer",(IF($G3266="In-Conversion","In_Conversion",(IF($G3266="Recycled Pre-Consumer","Recycled_Pre_Consumer",(IF($G3266="Recycled Post-Consumer","Recycled_Post_Consumer",(IF($G3266="Sustainably Sourced","Sustainably_sourced",(IF($G3266="Recycled pre-consumer organic","GOTS_recycled_organic","")))))))))))))))))),"")</f>
        <v/>
      </c>
      <c r="AE3266" t="e" cm="1">
        <f t="array" aca="1" ref="AE3266" ca="1">IF($I3266="",IF(INDIRECT("$F"&amp;$S3266)="","",IF(LEFT(INDIRECT("$F"&amp;$S3266),3)="GRS","GRS_RCS_RM",IF((LEFT(INDIRECT("$F"&amp;$S3266),3))="RCS","GRS_RCS_RM",IF(INDIRECT("$F"&amp;$S3266)="OCS (No Label)","OCS_Conversion_RM",IF(LEFT(INDIRECT("$F"&amp;$S3266),3)="OCS","OCS_RM",IF(RIGHT(INDIRECT("$F"&amp;$S3266),10)="conversion","GOTS_RM_conversion",IF((LEFT(INDIRECT("$F"&amp;$S3266),4))="GOTS","GOTS_RM","Responsible_RM"))))))),"DELETERM")</f>
        <v>#VALUE!</v>
      </c>
      <c r="AF3266" t="e" cm="1">
        <f t="array" aca="1" ref="AF3266" ca="1">IF($S3266="","",INDIRECT("$Z"&amp;$S3266))</f>
        <v>#VALUE!</v>
      </c>
      <c r="AG3266" t="str">
        <f t="shared" si="1036"/>
        <v/>
      </c>
      <c r="AH3266" t="str" cm="1">
        <f t="array" aca="1" ref="AH3266" ca="1">IFERROR(INDIRECT("$ag"&amp;S3266),"")</f>
        <v/>
      </c>
      <c r="AI3266" t="e" cm="1">
        <f t="array" aca="1" ref="AI3266" ca="1">INDIRECT("O"&amp;S3266)</f>
        <v>#VALUE!</v>
      </c>
      <c r="AJ3266" t="str">
        <f t="shared" si="1037"/>
        <v/>
      </c>
    </row>
    <row r="3267" spans="1:36" ht="16.5" customHeight="1">
      <c r="A3267" s="128" t="str">
        <f>IF(B3267="","",COUNTA($B$63:$B3267))</f>
        <v/>
      </c>
      <c r="B3267" s="132"/>
      <c r="C3267" s="133"/>
      <c r="D3267" s="140"/>
      <c r="E3267" s="140"/>
      <c r="F3267" s="133"/>
      <c r="G3267" s="141"/>
      <c r="H3267" s="141"/>
      <c r="I3267" s="141"/>
      <c r="J3267" s="141"/>
      <c r="K3267" s="37"/>
      <c r="L3267" s="142" t="str">
        <f>IF(R3267="","",LEFT(R3267,LEN(R3267)-2))</f>
        <v/>
      </c>
      <c r="M3267" s="142"/>
      <c r="N3267" s="60"/>
      <c r="O3267" s="313"/>
      <c r="Q3267" t="str">
        <f t="shared" si="1032"/>
        <v/>
      </c>
      <c r="R3267" t="str">
        <f t="shared" ref="R3267" si="1039">CONCATENATE($Q3267,Q3268,Q3269,Q3270,Q3271,Q3272,$Q3273,$Q3274,$Q3275,$Q3276,$Q3277,$Q3278)</f>
        <v/>
      </c>
      <c r="S3267" t="e">
        <f t="shared" ca="1" si="1021"/>
        <v>#VALUE!</v>
      </c>
      <c r="T3267" t="e">
        <f t="shared" ca="1" si="1038"/>
        <v>#VALUE!</v>
      </c>
      <c r="U3267">
        <f t="shared" si="1022"/>
        <v>3204</v>
      </c>
      <c r="V3267">
        <v>267.00000000002098</v>
      </c>
      <c r="W3267">
        <f t="shared" si="1025"/>
        <v>267</v>
      </c>
      <c r="X3267" t="str" cm="1">
        <f t="array" aca="1" ref="X3267" ca="1">IFERROR(INDEX('PC&amp;PD'!$A$1:$AS$19,ROW('PC&amp;PD'!$A$19),MATCH(INDIRECT(T3267),'PC&amp;PD'!$A$1:$AS$1,0)),"")</f>
        <v/>
      </c>
      <c r="Z3267" t="str">
        <f t="shared" ref="Z3267" si="1040">IFERROR(IF($F3267="OCS 100","OCS (OCS 100)",IF($F3267="OCS Blended","OCS (OCS Blended)",IF($F3267="OCS (No Label)","OCS (No Label)",IF($F3267="RCS 100","RCS (RCS 100)",IF($F3267="RCS Blended","RCS (RCS Blended)",IF($F3267="GRS","GRS (GRS)",IF($F3267="GRS (No Label)", "GRS (No Label)",IF($F3267="RDS","RDS (RDS)",IF($F3267="RWS","RWS (RWS)",IF($F3267="RAS","RAS (RAS)",IF($F3267="RMS","RMS (RMS)",IF($F3267="GOTS Organic","GOTS (Organic)",IF($F3267="GOTS Made with organic","GOTS (Made with Organic)",IF($F3267="GOTS Organic - in conversion","GOTS (Organic - In Conversion)",IF($F3267="GOTS Made with organic - in conversion","GOTS (Made with Organic - In Conversion)",""))))))))))))))),"")</f>
        <v/>
      </c>
      <c r="AA3267" t="str">
        <f t="shared" si="1033"/>
        <v/>
      </c>
      <c r="AB3267" t="str">
        <f t="shared" si="1034"/>
        <v/>
      </c>
      <c r="AC3267" t="e">
        <f t="shared" ca="1" si="1035"/>
        <v>#VALUE!</v>
      </c>
      <c r="AD3267" t="str" cm="1">
        <f t="array" aca="1" ref="AD3267" ca="1">IFERROR(IF((LEFT(INDIRECT("$F"&amp;$S3267),4))="GOTS",IF($G3267="Organic","GOTS_Organic_raw",(IF($G3267="Responsible","GOTS_Responsible",(IF($G3267="No Attribute (Conventional)","GOTS_conventional",(IF($G3267="Recycled Pre/Post-Consumer","GOTS_pre_post",(IF($G3267="In-Conversion","GOTS_in_conversion",(IF($G3267="Sustainably Sourced","Sustainably_sourced",(IF($G3267="Recycled pre-consumer organic","GOTS_recycled_organic",""))))))))))))),IF($G3267="Organic","Organic",(IF($G3267="Responsible","Responsible",(IF($G3267="No Attribute (Conventional)","No_Attribute_Conventional",(IF($G3267="Recycled Pre/Post-Consumer","Recycled_Pre_Post_Consumer",(IF($G3267="In-Conversion","In_Conversion",(IF($G3267="Recycled Pre-Consumer","Recycled_Pre_Consumer",(IF($G3267="Recycled Post-Consumer","Recycled_Post_Consumer",(IF($G3267="Sustainably Sourced","Sustainably_sourced",(IF($G3267="Recycled pre-consumer organic","GOTS_recycled_organic","")))))))))))))))))),"")</f>
        <v/>
      </c>
      <c r="AE3267" t="e" cm="1">
        <f t="array" aca="1" ref="AE3267" ca="1">IF($I3267="",IF(INDIRECT("$F"&amp;$S3267)="","",IF(LEFT(INDIRECT("$F"&amp;$S3267),3)="GRS","GRS_RCS_RM",IF((LEFT(INDIRECT("$F"&amp;$S3267),3))="RCS","GRS_RCS_RM",IF(INDIRECT("$F"&amp;$S3267)="OCS (No Label)","OCS_Conversion_RM",IF(LEFT(INDIRECT("$F"&amp;$S3267),3)="OCS","OCS_RM",IF(RIGHT(INDIRECT("$F"&amp;$S3267),10)="conversion","GOTS_RM_conversion",IF((LEFT(INDIRECT("$F"&amp;$S3267),4))="GOTS","GOTS_RM","Responsible_RM"))))))),"DELETERM")</f>
        <v>#VALUE!</v>
      </c>
      <c r="AF3267" t="e" cm="1">
        <f t="array" aca="1" ref="AF3267" ca="1">IF($S3267="","",INDIRECT("$Z"&amp;$S3267))</f>
        <v>#VALUE!</v>
      </c>
      <c r="AG3267" t="str">
        <f t="shared" si="1036"/>
        <v/>
      </c>
      <c r="AH3267" t="str" cm="1">
        <f t="array" aca="1" ref="AH3267" ca="1">IFERROR(INDIRECT("$ag"&amp;S3267),"")</f>
        <v/>
      </c>
      <c r="AI3267" t="e" cm="1">
        <f t="array" aca="1" ref="AI3267" ca="1">INDIRECT("O"&amp;S3267)</f>
        <v>#VALUE!</v>
      </c>
      <c r="AJ3267" t="str">
        <f t="shared" si="1037"/>
        <v/>
      </c>
    </row>
    <row r="3268" spans="1:36" ht="16.5" customHeight="1">
      <c r="A3268" s="129"/>
      <c r="B3268" s="134"/>
      <c r="C3268" s="135"/>
      <c r="D3268" s="146"/>
      <c r="E3268" s="146"/>
      <c r="F3268" s="135"/>
      <c r="G3268" s="147"/>
      <c r="H3268" s="147"/>
      <c r="I3268" s="147"/>
      <c r="J3268" s="147"/>
      <c r="K3268" s="38"/>
      <c r="L3268" s="143"/>
      <c r="M3268" s="143"/>
      <c r="N3268" s="61"/>
      <c r="O3268" s="314"/>
      <c r="Q3268" t="str">
        <f t="shared" si="1032"/>
        <v/>
      </c>
      <c r="S3268" t="e">
        <f t="shared" ca="1" si="1021"/>
        <v>#VALUE!</v>
      </c>
      <c r="T3268" t="e">
        <f t="shared" ca="1" si="1038"/>
        <v>#VALUE!</v>
      </c>
      <c r="U3268">
        <f t="shared" si="1022"/>
        <v>3204</v>
      </c>
      <c r="V3268">
        <v>267.08333333335401</v>
      </c>
      <c r="W3268">
        <f t="shared" si="1025"/>
        <v>267</v>
      </c>
      <c r="X3268" t="str" cm="1">
        <f t="array" aca="1" ref="X3268" ca="1">IFERROR(INDEX('PC&amp;PD'!$A$1:$AS$19,ROW('PC&amp;PD'!$A$19),MATCH(INDIRECT(T3268),'PC&amp;PD'!$A$1:$AS$1,0)),"")</f>
        <v/>
      </c>
      <c r="AA3268" t="str">
        <f t="shared" si="1033"/>
        <v/>
      </c>
      <c r="AB3268" t="str">
        <f t="shared" si="1034"/>
        <v/>
      </c>
      <c r="AC3268" t="e">
        <f t="shared" ca="1" si="1035"/>
        <v>#VALUE!</v>
      </c>
      <c r="AD3268" t="str" cm="1">
        <f t="array" aca="1" ref="AD3268" ca="1">IFERROR(IF((LEFT(INDIRECT("$F"&amp;$S3268),4))="GOTS",IF($G3268="Organic","GOTS_Organic_raw",(IF($G3268="Responsible","GOTS_Responsible",(IF($G3268="No Attribute (Conventional)","GOTS_conventional",(IF($G3268="Recycled Pre/Post-Consumer","GOTS_pre_post",(IF($G3268="In-Conversion","GOTS_in_conversion",(IF($G3268="Sustainably Sourced","Sustainably_sourced",(IF($G3268="Recycled pre-consumer organic","GOTS_recycled_organic",""))))))))))))),IF($G3268="Organic","Organic",(IF($G3268="Responsible","Responsible",(IF($G3268="No Attribute (Conventional)","No_Attribute_Conventional",(IF($G3268="Recycled Pre/Post-Consumer","Recycled_Pre_Post_Consumer",(IF($G3268="In-Conversion","In_Conversion",(IF($G3268="Recycled Pre-Consumer","Recycled_Pre_Consumer",(IF($G3268="Recycled Post-Consumer","Recycled_Post_Consumer",(IF($G3268="Sustainably Sourced","Sustainably_sourced",(IF($G3268="Recycled pre-consumer organic","GOTS_recycled_organic","")))))))))))))))))),"")</f>
        <v/>
      </c>
      <c r="AE3268" t="e" cm="1">
        <f t="array" aca="1" ref="AE3268" ca="1">IF($I3268="",IF(INDIRECT("$F"&amp;$S3268)="","",IF(LEFT(INDIRECT("$F"&amp;$S3268),3)="GRS","GRS_RCS_RM",IF((LEFT(INDIRECT("$F"&amp;$S3268),3))="RCS","GRS_RCS_RM",IF(INDIRECT("$F"&amp;$S3268)="OCS (No Label)","OCS_Conversion_RM",IF(LEFT(INDIRECT("$F"&amp;$S3268),3)="OCS","OCS_RM",IF(RIGHT(INDIRECT("$F"&amp;$S3268),10)="conversion","GOTS_RM_conversion",IF((LEFT(INDIRECT("$F"&amp;$S3268),4))="GOTS","GOTS_RM","Responsible_RM"))))))),"DELETERM")</f>
        <v>#VALUE!</v>
      </c>
      <c r="AF3268" t="e" cm="1">
        <f t="array" aca="1" ref="AF3268" ca="1">IF($S3268="","",INDIRECT("$Z"&amp;$S3268))</f>
        <v>#VALUE!</v>
      </c>
      <c r="AG3268" t="str">
        <f t="shared" si="1036"/>
        <v/>
      </c>
      <c r="AH3268" t="str" cm="1">
        <f t="array" aca="1" ref="AH3268" ca="1">IFERROR(INDIRECT("$ag"&amp;S3268),"")</f>
        <v/>
      </c>
      <c r="AI3268" t="e" cm="1">
        <f t="array" aca="1" ref="AI3268" ca="1">INDIRECT("O"&amp;S3268)</f>
        <v>#VALUE!</v>
      </c>
      <c r="AJ3268" t="str">
        <f t="shared" si="1037"/>
        <v/>
      </c>
    </row>
    <row r="3269" spans="1:36" ht="16.5" customHeight="1">
      <c r="A3269" s="129"/>
      <c r="B3269" s="134"/>
      <c r="C3269" s="135"/>
      <c r="D3269" s="146"/>
      <c r="E3269" s="146"/>
      <c r="F3269" s="135"/>
      <c r="G3269" s="147"/>
      <c r="H3269" s="147"/>
      <c r="I3269" s="147"/>
      <c r="J3269" s="147"/>
      <c r="K3269" s="38"/>
      <c r="L3269" s="143"/>
      <c r="M3269" s="143"/>
      <c r="N3269" s="61"/>
      <c r="O3269" s="314"/>
      <c r="Q3269" t="str">
        <f t="shared" si="1032"/>
        <v/>
      </c>
      <c r="S3269" t="e">
        <f t="shared" ca="1" si="1021"/>
        <v>#VALUE!</v>
      </c>
      <c r="T3269" t="e">
        <f t="shared" ca="1" si="1038"/>
        <v>#VALUE!</v>
      </c>
      <c r="U3269">
        <f t="shared" si="1022"/>
        <v>3204</v>
      </c>
      <c r="V3269">
        <v>267.166666666688</v>
      </c>
      <c r="W3269">
        <f t="shared" si="1025"/>
        <v>267</v>
      </c>
      <c r="X3269" t="str" cm="1">
        <f t="array" aca="1" ref="X3269" ca="1">IFERROR(INDEX('PC&amp;PD'!$A$1:$AS$19,ROW('PC&amp;PD'!$A$19),MATCH(INDIRECT(T3269),'PC&amp;PD'!$A$1:$AS$1,0)),"")</f>
        <v/>
      </c>
      <c r="AA3269" t="str">
        <f t="shared" si="1033"/>
        <v/>
      </c>
      <c r="AB3269" t="str">
        <f t="shared" si="1034"/>
        <v/>
      </c>
      <c r="AC3269" t="e">
        <f t="shared" ca="1" si="1035"/>
        <v>#VALUE!</v>
      </c>
      <c r="AD3269" t="str" cm="1">
        <f t="array" aca="1" ref="AD3269" ca="1">IFERROR(IF((LEFT(INDIRECT("$F"&amp;$S3269),4))="GOTS",IF($G3269="Organic","GOTS_Organic_raw",(IF($G3269="Responsible","GOTS_Responsible",(IF($G3269="No Attribute (Conventional)","GOTS_conventional",(IF($G3269="Recycled Pre/Post-Consumer","GOTS_pre_post",(IF($G3269="In-Conversion","GOTS_in_conversion",(IF($G3269="Sustainably Sourced","Sustainably_sourced",(IF($G3269="Recycled pre-consumer organic","GOTS_recycled_organic",""))))))))))))),IF($G3269="Organic","Organic",(IF($G3269="Responsible","Responsible",(IF($G3269="No Attribute (Conventional)","No_Attribute_Conventional",(IF($G3269="Recycled Pre/Post-Consumer","Recycled_Pre_Post_Consumer",(IF($G3269="In-Conversion","In_Conversion",(IF($G3269="Recycled Pre-Consumer","Recycled_Pre_Consumer",(IF($G3269="Recycled Post-Consumer","Recycled_Post_Consumer",(IF($G3269="Sustainably Sourced","Sustainably_sourced",(IF($G3269="Recycled pre-consumer organic","GOTS_recycled_organic","")))))))))))))))))),"")</f>
        <v/>
      </c>
      <c r="AE3269" t="e" cm="1">
        <f t="array" aca="1" ref="AE3269" ca="1">IF($I3269="",IF(INDIRECT("$F"&amp;$S3269)="","",IF(LEFT(INDIRECT("$F"&amp;$S3269),3)="GRS","GRS_RCS_RM",IF((LEFT(INDIRECT("$F"&amp;$S3269),3))="RCS","GRS_RCS_RM",IF(INDIRECT("$F"&amp;$S3269)="OCS (No Label)","OCS_Conversion_RM",IF(LEFT(INDIRECT("$F"&amp;$S3269),3)="OCS","OCS_RM",IF(RIGHT(INDIRECT("$F"&amp;$S3269),10)="conversion","GOTS_RM_conversion",IF((LEFT(INDIRECT("$F"&amp;$S3269),4))="GOTS","GOTS_RM","Responsible_RM"))))))),"DELETERM")</f>
        <v>#VALUE!</v>
      </c>
      <c r="AF3269" t="e" cm="1">
        <f t="array" aca="1" ref="AF3269" ca="1">IF($S3269="","",INDIRECT("$Z"&amp;$S3269))</f>
        <v>#VALUE!</v>
      </c>
      <c r="AG3269" t="str">
        <f t="shared" si="1036"/>
        <v/>
      </c>
      <c r="AH3269" t="str" cm="1">
        <f t="array" aca="1" ref="AH3269" ca="1">IFERROR(INDIRECT("$ag"&amp;S3269),"")</f>
        <v/>
      </c>
      <c r="AI3269" t="e" cm="1">
        <f t="array" aca="1" ref="AI3269" ca="1">INDIRECT("O"&amp;S3269)</f>
        <v>#VALUE!</v>
      </c>
      <c r="AJ3269" t="str">
        <f t="shared" si="1037"/>
        <v/>
      </c>
    </row>
    <row r="3270" spans="1:36" ht="16.5" customHeight="1">
      <c r="A3270" s="129"/>
      <c r="B3270" s="134"/>
      <c r="C3270" s="135"/>
      <c r="D3270" s="146"/>
      <c r="E3270" s="146"/>
      <c r="F3270" s="135"/>
      <c r="G3270" s="147"/>
      <c r="H3270" s="147"/>
      <c r="I3270" s="147"/>
      <c r="J3270" s="147"/>
      <c r="K3270" s="38"/>
      <c r="L3270" s="143"/>
      <c r="M3270" s="143"/>
      <c r="N3270" s="61"/>
      <c r="O3270" s="314"/>
      <c r="Q3270" t="str">
        <f t="shared" si="1032"/>
        <v/>
      </c>
      <c r="S3270" t="e">
        <f t="shared" ca="1" si="1021"/>
        <v>#VALUE!</v>
      </c>
      <c r="T3270" t="e">
        <f t="shared" ca="1" si="1038"/>
        <v>#VALUE!</v>
      </c>
      <c r="U3270">
        <f t="shared" si="1022"/>
        <v>3204</v>
      </c>
      <c r="V3270">
        <v>267.25000000002098</v>
      </c>
      <c r="W3270">
        <f t="shared" si="1025"/>
        <v>267</v>
      </c>
      <c r="X3270" t="str" cm="1">
        <f t="array" aca="1" ref="X3270" ca="1">IFERROR(INDEX('PC&amp;PD'!$A$1:$AS$19,ROW('PC&amp;PD'!$A$19),MATCH(INDIRECT(T3270),'PC&amp;PD'!$A$1:$AS$1,0)),"")</f>
        <v/>
      </c>
      <c r="AA3270" t="str">
        <f t="shared" si="1033"/>
        <v/>
      </c>
      <c r="AB3270" t="str">
        <f t="shared" si="1034"/>
        <v/>
      </c>
      <c r="AC3270" t="e">
        <f t="shared" ca="1" si="1035"/>
        <v>#VALUE!</v>
      </c>
      <c r="AD3270" t="str" cm="1">
        <f t="array" aca="1" ref="AD3270" ca="1">IFERROR(IF((LEFT(INDIRECT("$F"&amp;$S3270),4))="GOTS",IF($G3270="Organic","GOTS_Organic_raw",(IF($G3270="Responsible","GOTS_Responsible",(IF($G3270="No Attribute (Conventional)","GOTS_conventional",(IF($G3270="Recycled Pre/Post-Consumer","GOTS_pre_post",(IF($G3270="In-Conversion","GOTS_in_conversion",(IF($G3270="Sustainably Sourced","Sustainably_sourced",(IF($G3270="Recycled pre-consumer organic","GOTS_recycled_organic",""))))))))))))),IF($G3270="Organic","Organic",(IF($G3270="Responsible","Responsible",(IF($G3270="No Attribute (Conventional)","No_Attribute_Conventional",(IF($G3270="Recycled Pre/Post-Consumer","Recycled_Pre_Post_Consumer",(IF($G3270="In-Conversion","In_Conversion",(IF($G3270="Recycled Pre-Consumer","Recycled_Pre_Consumer",(IF($G3270="Recycled Post-Consumer","Recycled_Post_Consumer",(IF($G3270="Sustainably Sourced","Sustainably_sourced",(IF($G3270="Recycled pre-consumer organic","GOTS_recycled_organic","")))))))))))))))))),"")</f>
        <v/>
      </c>
      <c r="AE3270" t="e" cm="1">
        <f t="array" aca="1" ref="AE3270" ca="1">IF($I3270="",IF(INDIRECT("$F"&amp;$S3270)="","",IF(LEFT(INDIRECT("$F"&amp;$S3270),3)="GRS","GRS_RCS_RM",IF((LEFT(INDIRECT("$F"&amp;$S3270),3))="RCS","GRS_RCS_RM",IF(INDIRECT("$F"&amp;$S3270)="OCS (No Label)","OCS_Conversion_RM",IF(LEFT(INDIRECT("$F"&amp;$S3270),3)="OCS","OCS_RM",IF(RIGHT(INDIRECT("$F"&amp;$S3270),10)="conversion","GOTS_RM_conversion",IF((LEFT(INDIRECT("$F"&amp;$S3270),4))="GOTS","GOTS_RM","Responsible_RM"))))))),"DELETERM")</f>
        <v>#VALUE!</v>
      </c>
      <c r="AF3270" t="e" cm="1">
        <f t="array" aca="1" ref="AF3270" ca="1">IF($S3270="","",INDIRECT("$Z"&amp;$S3270))</f>
        <v>#VALUE!</v>
      </c>
      <c r="AG3270" t="str">
        <f t="shared" si="1036"/>
        <v/>
      </c>
      <c r="AH3270" t="str" cm="1">
        <f t="array" aca="1" ref="AH3270" ca="1">IFERROR(INDIRECT("$ag"&amp;S3270),"")</f>
        <v/>
      </c>
      <c r="AI3270" t="e" cm="1">
        <f t="array" aca="1" ref="AI3270" ca="1">INDIRECT("O"&amp;S3270)</f>
        <v>#VALUE!</v>
      </c>
      <c r="AJ3270" t="str">
        <f t="shared" si="1037"/>
        <v/>
      </c>
    </row>
    <row r="3271" spans="1:36" ht="16.5" customHeight="1">
      <c r="A3271" s="129"/>
      <c r="B3271" s="134"/>
      <c r="C3271" s="135"/>
      <c r="D3271" s="146"/>
      <c r="E3271" s="146"/>
      <c r="F3271" s="135"/>
      <c r="G3271" s="147"/>
      <c r="H3271" s="147"/>
      <c r="I3271" s="147"/>
      <c r="J3271" s="147"/>
      <c r="K3271" s="38"/>
      <c r="L3271" s="143"/>
      <c r="M3271" s="143"/>
      <c r="N3271" s="61"/>
      <c r="O3271" s="314"/>
      <c r="Q3271" t="str">
        <f t="shared" si="1032"/>
        <v/>
      </c>
      <c r="S3271" t="e">
        <f t="shared" ca="1" si="1021"/>
        <v>#VALUE!</v>
      </c>
      <c r="T3271" t="e">
        <f t="shared" ca="1" si="1038"/>
        <v>#VALUE!</v>
      </c>
      <c r="U3271">
        <f t="shared" si="1022"/>
        <v>3204</v>
      </c>
      <c r="V3271">
        <v>267.33333333335401</v>
      </c>
      <c r="W3271">
        <f t="shared" si="1025"/>
        <v>267</v>
      </c>
      <c r="X3271" t="str" cm="1">
        <f t="array" aca="1" ref="X3271" ca="1">IFERROR(INDEX('PC&amp;PD'!$A$1:$AS$19,ROW('PC&amp;PD'!$A$19),MATCH(INDIRECT(T3271),'PC&amp;PD'!$A$1:$AS$1,0)),"")</f>
        <v/>
      </c>
      <c r="AA3271" t="str">
        <f t="shared" si="1033"/>
        <v/>
      </c>
      <c r="AB3271" t="str">
        <f t="shared" si="1034"/>
        <v/>
      </c>
      <c r="AC3271" t="e">
        <f t="shared" ca="1" si="1035"/>
        <v>#VALUE!</v>
      </c>
      <c r="AD3271" t="str" cm="1">
        <f t="array" aca="1" ref="AD3271" ca="1">IFERROR(IF((LEFT(INDIRECT("$F"&amp;$S3271),4))="GOTS",IF($G3271="Organic","GOTS_Organic_raw",(IF($G3271="Responsible","GOTS_Responsible",(IF($G3271="No Attribute (Conventional)","GOTS_conventional",(IF($G3271="Recycled Pre/Post-Consumer","GOTS_pre_post",(IF($G3271="In-Conversion","GOTS_in_conversion",(IF($G3271="Sustainably Sourced","Sustainably_sourced",(IF($G3271="Recycled pre-consumer organic","GOTS_recycled_organic",""))))))))))))),IF($G3271="Organic","Organic",(IF($G3271="Responsible","Responsible",(IF($G3271="No Attribute (Conventional)","No_Attribute_Conventional",(IF($G3271="Recycled Pre/Post-Consumer","Recycled_Pre_Post_Consumer",(IF($G3271="In-Conversion","In_Conversion",(IF($G3271="Recycled Pre-Consumer","Recycled_Pre_Consumer",(IF($G3271="Recycled Post-Consumer","Recycled_Post_Consumer",(IF($G3271="Sustainably Sourced","Sustainably_sourced",(IF($G3271="Recycled pre-consumer organic","GOTS_recycled_organic","")))))))))))))))))),"")</f>
        <v/>
      </c>
      <c r="AE3271" t="e" cm="1">
        <f t="array" aca="1" ref="AE3271" ca="1">IF($I3271="",IF(INDIRECT("$F"&amp;$S3271)="","",IF(LEFT(INDIRECT("$F"&amp;$S3271),3)="GRS","GRS_RCS_RM",IF((LEFT(INDIRECT("$F"&amp;$S3271),3))="RCS","GRS_RCS_RM",IF(INDIRECT("$F"&amp;$S3271)="OCS (No Label)","OCS_Conversion_RM",IF(LEFT(INDIRECT("$F"&amp;$S3271),3)="OCS","OCS_RM",IF(RIGHT(INDIRECT("$F"&amp;$S3271),10)="conversion","GOTS_RM_conversion",IF((LEFT(INDIRECT("$F"&amp;$S3271),4))="GOTS","GOTS_RM","Responsible_RM"))))))),"DELETERM")</f>
        <v>#VALUE!</v>
      </c>
      <c r="AF3271" t="e" cm="1">
        <f t="array" aca="1" ref="AF3271" ca="1">IF($S3271="","",INDIRECT("$Z"&amp;$S3271))</f>
        <v>#VALUE!</v>
      </c>
      <c r="AG3271" t="str">
        <f t="shared" si="1036"/>
        <v/>
      </c>
      <c r="AH3271" t="str" cm="1">
        <f t="array" aca="1" ref="AH3271" ca="1">IFERROR(INDIRECT("$ag"&amp;S3271),"")</f>
        <v/>
      </c>
      <c r="AI3271" t="e" cm="1">
        <f t="array" aca="1" ref="AI3271" ca="1">INDIRECT("O"&amp;S3271)</f>
        <v>#VALUE!</v>
      </c>
      <c r="AJ3271" t="str">
        <f t="shared" si="1037"/>
        <v/>
      </c>
    </row>
    <row r="3272" spans="1:36" ht="16.5" customHeight="1">
      <c r="A3272" s="129"/>
      <c r="B3272" s="134"/>
      <c r="C3272" s="135"/>
      <c r="D3272" s="146"/>
      <c r="E3272" s="146"/>
      <c r="F3272" s="135"/>
      <c r="G3272" s="147"/>
      <c r="H3272" s="147"/>
      <c r="I3272" s="147"/>
      <c r="J3272" s="147"/>
      <c r="K3272" s="38"/>
      <c r="L3272" s="143"/>
      <c r="M3272" s="143"/>
      <c r="N3272" s="61"/>
      <c r="O3272" s="314"/>
      <c r="Q3272" t="str">
        <f t="shared" si="1032"/>
        <v/>
      </c>
      <c r="S3272" t="e">
        <f t="shared" ca="1" si="1021"/>
        <v>#VALUE!</v>
      </c>
      <c r="T3272" t="e">
        <f t="shared" ca="1" si="1038"/>
        <v>#VALUE!</v>
      </c>
      <c r="U3272">
        <f t="shared" si="1022"/>
        <v>3204</v>
      </c>
      <c r="V3272">
        <v>267.416666666688</v>
      </c>
      <c r="W3272">
        <f t="shared" si="1025"/>
        <v>267</v>
      </c>
      <c r="X3272" t="str" cm="1">
        <f t="array" aca="1" ref="X3272" ca="1">IFERROR(INDEX('PC&amp;PD'!$A$1:$AS$19,ROW('PC&amp;PD'!$A$19),MATCH(INDIRECT(T3272),'PC&amp;PD'!$A$1:$AS$1,0)),"")</f>
        <v/>
      </c>
      <c r="AA3272" t="str">
        <f t="shared" si="1033"/>
        <v/>
      </c>
      <c r="AB3272" t="str">
        <f t="shared" si="1034"/>
        <v/>
      </c>
      <c r="AC3272" t="e">
        <f t="shared" ca="1" si="1035"/>
        <v>#VALUE!</v>
      </c>
      <c r="AD3272" t="str" cm="1">
        <f t="array" aca="1" ref="AD3272" ca="1">IFERROR(IF((LEFT(INDIRECT("$F"&amp;$S3272),4))="GOTS",IF($G3272="Organic","GOTS_Organic_raw",(IF($G3272="Responsible","GOTS_Responsible",(IF($G3272="No Attribute (Conventional)","GOTS_conventional",(IF($G3272="Recycled Pre/Post-Consumer","GOTS_pre_post",(IF($G3272="In-Conversion","GOTS_in_conversion",(IF($G3272="Sustainably Sourced","Sustainably_sourced",(IF($G3272="Recycled pre-consumer organic","GOTS_recycled_organic",""))))))))))))),IF($G3272="Organic","Organic",(IF($G3272="Responsible","Responsible",(IF($G3272="No Attribute (Conventional)","No_Attribute_Conventional",(IF($G3272="Recycled Pre/Post-Consumer","Recycled_Pre_Post_Consumer",(IF($G3272="In-Conversion","In_Conversion",(IF($G3272="Recycled Pre-Consumer","Recycled_Pre_Consumer",(IF($G3272="Recycled Post-Consumer","Recycled_Post_Consumer",(IF($G3272="Sustainably Sourced","Sustainably_sourced",(IF($G3272="Recycled pre-consumer organic","GOTS_recycled_organic","")))))))))))))))))),"")</f>
        <v/>
      </c>
      <c r="AE3272" t="e" cm="1">
        <f t="array" aca="1" ref="AE3272" ca="1">IF($I3272="",IF(INDIRECT("$F"&amp;$S3272)="","",IF(LEFT(INDIRECT("$F"&amp;$S3272),3)="GRS","GRS_RCS_RM",IF((LEFT(INDIRECT("$F"&amp;$S3272),3))="RCS","GRS_RCS_RM",IF(INDIRECT("$F"&amp;$S3272)="OCS (No Label)","OCS_Conversion_RM",IF(LEFT(INDIRECT("$F"&amp;$S3272),3)="OCS","OCS_RM",IF(RIGHT(INDIRECT("$F"&amp;$S3272),10)="conversion","GOTS_RM_conversion",IF((LEFT(INDIRECT("$F"&amp;$S3272),4))="GOTS","GOTS_RM","Responsible_RM"))))))),"DELETERM")</f>
        <v>#VALUE!</v>
      </c>
      <c r="AF3272" t="e" cm="1">
        <f t="array" aca="1" ref="AF3272" ca="1">IF($S3272="","",INDIRECT("$Z"&amp;$S3272))</f>
        <v>#VALUE!</v>
      </c>
      <c r="AG3272" t="str">
        <f t="shared" si="1036"/>
        <v/>
      </c>
      <c r="AH3272" t="str" cm="1">
        <f t="array" aca="1" ref="AH3272" ca="1">IFERROR(INDIRECT("$ag"&amp;S3272),"")</f>
        <v/>
      </c>
      <c r="AI3272" t="e" cm="1">
        <f t="array" aca="1" ref="AI3272" ca="1">INDIRECT("O"&amp;S3272)</f>
        <v>#VALUE!</v>
      </c>
      <c r="AJ3272" t="str">
        <f t="shared" si="1037"/>
        <v/>
      </c>
    </row>
    <row r="3273" spans="1:36" ht="16.5" customHeight="1">
      <c r="A3273" s="130"/>
      <c r="B3273" s="136"/>
      <c r="C3273" s="137"/>
      <c r="D3273" s="146"/>
      <c r="E3273" s="146"/>
      <c r="F3273" s="137"/>
      <c r="G3273" s="147"/>
      <c r="H3273" s="147"/>
      <c r="I3273" s="147"/>
      <c r="J3273" s="147"/>
      <c r="K3273" s="38"/>
      <c r="L3273" s="144"/>
      <c r="M3273" s="144"/>
      <c r="N3273" s="61"/>
      <c r="O3273" s="314"/>
      <c r="Q3273" t="str">
        <f t="shared" si="1032"/>
        <v/>
      </c>
      <c r="S3273" t="e">
        <f t="shared" ca="1" si="1021"/>
        <v>#VALUE!</v>
      </c>
      <c r="T3273" t="e">
        <f t="shared" ca="1" si="1038"/>
        <v>#VALUE!</v>
      </c>
      <c r="U3273">
        <f t="shared" si="1022"/>
        <v>3204</v>
      </c>
      <c r="V3273">
        <v>267.50000000002098</v>
      </c>
      <c r="W3273">
        <f t="shared" si="1025"/>
        <v>267</v>
      </c>
      <c r="X3273" t="str" cm="1">
        <f t="array" aca="1" ref="X3273" ca="1">IFERROR(INDEX('PC&amp;PD'!$A$1:$AS$19,ROW('PC&amp;PD'!$A$19),MATCH(INDIRECT(T3273),'PC&amp;PD'!$A$1:$AS$1,0)),"")</f>
        <v/>
      </c>
      <c r="AA3273" t="str">
        <f t="shared" si="1033"/>
        <v/>
      </c>
      <c r="AB3273" t="str">
        <f t="shared" si="1034"/>
        <v/>
      </c>
      <c r="AC3273" t="e">
        <f t="shared" ca="1" si="1035"/>
        <v>#VALUE!</v>
      </c>
      <c r="AD3273" t="str" cm="1">
        <f t="array" aca="1" ref="AD3273" ca="1">IFERROR(IF((LEFT(INDIRECT("$F"&amp;$S3273),4))="GOTS",IF($G3273="Organic","GOTS_Organic_raw",(IF($G3273="Responsible","GOTS_Responsible",(IF($G3273="No Attribute (Conventional)","GOTS_conventional",(IF($G3273="Recycled Pre/Post-Consumer","GOTS_pre_post",(IF($G3273="In-Conversion","GOTS_in_conversion",(IF($G3273="Sustainably Sourced","Sustainably_sourced",(IF($G3273="Recycled pre-consumer organic","GOTS_recycled_organic",""))))))))))))),IF($G3273="Organic","Organic",(IF($G3273="Responsible","Responsible",(IF($G3273="No Attribute (Conventional)","No_Attribute_Conventional",(IF($G3273="Recycled Pre/Post-Consumer","Recycled_Pre_Post_Consumer",(IF($G3273="In-Conversion","In_Conversion",(IF($G3273="Recycled Pre-Consumer","Recycled_Pre_Consumer",(IF($G3273="Recycled Post-Consumer","Recycled_Post_Consumer",(IF($G3273="Sustainably Sourced","Sustainably_sourced",(IF($G3273="Recycled pre-consumer organic","GOTS_recycled_organic","")))))))))))))))))),"")</f>
        <v/>
      </c>
      <c r="AE3273" t="e" cm="1">
        <f t="array" aca="1" ref="AE3273" ca="1">IF($I3273="",IF(INDIRECT("$F"&amp;$S3273)="","",IF(LEFT(INDIRECT("$F"&amp;$S3273),3)="GRS","GRS_RCS_RM",IF((LEFT(INDIRECT("$F"&amp;$S3273),3))="RCS","GRS_RCS_RM",IF(INDIRECT("$F"&amp;$S3273)="OCS (No Label)","OCS_Conversion_RM",IF(LEFT(INDIRECT("$F"&amp;$S3273),3)="OCS","OCS_RM",IF(RIGHT(INDIRECT("$F"&amp;$S3273),10)="conversion","GOTS_RM_conversion",IF((LEFT(INDIRECT("$F"&amp;$S3273),4))="GOTS","GOTS_RM","Responsible_RM"))))))),"DELETERM")</f>
        <v>#VALUE!</v>
      </c>
      <c r="AF3273" t="e" cm="1">
        <f t="array" aca="1" ref="AF3273" ca="1">IF($S3273="","",INDIRECT("$Z"&amp;$S3273))</f>
        <v>#VALUE!</v>
      </c>
      <c r="AG3273" t="str">
        <f t="shared" si="1036"/>
        <v/>
      </c>
      <c r="AH3273" t="str" cm="1">
        <f t="array" aca="1" ref="AH3273" ca="1">IFERROR(INDIRECT("$ag"&amp;S3273),"")</f>
        <v/>
      </c>
      <c r="AI3273" t="e" cm="1">
        <f t="array" aca="1" ref="AI3273" ca="1">INDIRECT("O"&amp;S3273)</f>
        <v>#VALUE!</v>
      </c>
      <c r="AJ3273" t="str">
        <f t="shared" si="1037"/>
        <v/>
      </c>
    </row>
    <row r="3274" spans="1:36" ht="16.5" customHeight="1">
      <c r="A3274" s="130"/>
      <c r="B3274" s="136"/>
      <c r="C3274" s="137"/>
      <c r="D3274" s="146"/>
      <c r="E3274" s="146"/>
      <c r="F3274" s="137"/>
      <c r="G3274" s="147"/>
      <c r="H3274" s="147"/>
      <c r="I3274" s="147"/>
      <c r="J3274" s="147"/>
      <c r="K3274" s="38"/>
      <c r="L3274" s="144"/>
      <c r="M3274" s="144"/>
      <c r="N3274" s="61"/>
      <c r="O3274" s="314"/>
      <c r="Q3274" t="str">
        <f t="shared" si="1032"/>
        <v/>
      </c>
      <c r="S3274" t="e">
        <f t="shared" ca="1" si="1021"/>
        <v>#VALUE!</v>
      </c>
      <c r="T3274" t="e">
        <f t="shared" ca="1" si="1038"/>
        <v>#VALUE!</v>
      </c>
      <c r="U3274">
        <f t="shared" si="1022"/>
        <v>3204</v>
      </c>
      <c r="V3274">
        <v>267.58333333335401</v>
      </c>
      <c r="W3274">
        <f t="shared" si="1025"/>
        <v>267</v>
      </c>
      <c r="X3274" t="str" cm="1">
        <f t="array" aca="1" ref="X3274" ca="1">IFERROR(INDEX('PC&amp;PD'!$A$1:$AS$19,ROW('PC&amp;PD'!$A$19),MATCH(INDIRECT(T3274),'PC&amp;PD'!$A$1:$AS$1,0)),"")</f>
        <v/>
      </c>
      <c r="AA3274" t="str">
        <f t="shared" si="1033"/>
        <v/>
      </c>
      <c r="AB3274" t="str">
        <f t="shared" si="1034"/>
        <v/>
      </c>
      <c r="AC3274" t="e">
        <f t="shared" ca="1" si="1035"/>
        <v>#VALUE!</v>
      </c>
      <c r="AD3274" t="str" cm="1">
        <f t="array" aca="1" ref="AD3274" ca="1">IFERROR(IF((LEFT(INDIRECT("$F"&amp;$S3274),4))="GOTS",IF($G3274="Organic","GOTS_Organic_raw",(IF($G3274="Responsible","GOTS_Responsible",(IF($G3274="No Attribute (Conventional)","GOTS_conventional",(IF($G3274="Recycled Pre/Post-Consumer","GOTS_pre_post",(IF($G3274="In-Conversion","GOTS_in_conversion",(IF($G3274="Sustainably Sourced","Sustainably_sourced",(IF($G3274="Recycled pre-consumer organic","GOTS_recycled_organic",""))))))))))))),IF($G3274="Organic","Organic",(IF($G3274="Responsible","Responsible",(IF($G3274="No Attribute (Conventional)","No_Attribute_Conventional",(IF($G3274="Recycled Pre/Post-Consumer","Recycled_Pre_Post_Consumer",(IF($G3274="In-Conversion","In_Conversion",(IF($G3274="Recycled Pre-Consumer","Recycled_Pre_Consumer",(IF($G3274="Recycled Post-Consumer","Recycled_Post_Consumer",(IF($G3274="Sustainably Sourced","Sustainably_sourced",(IF($G3274="Recycled pre-consumer organic","GOTS_recycled_organic","")))))))))))))))))),"")</f>
        <v/>
      </c>
      <c r="AE3274" t="e" cm="1">
        <f t="array" aca="1" ref="AE3274" ca="1">IF($I3274="",IF(INDIRECT("$F"&amp;$S3274)="","",IF(LEFT(INDIRECT("$F"&amp;$S3274),3)="GRS","GRS_RCS_RM",IF((LEFT(INDIRECT("$F"&amp;$S3274),3))="RCS","GRS_RCS_RM",IF(INDIRECT("$F"&amp;$S3274)="OCS (No Label)","OCS_Conversion_RM",IF(LEFT(INDIRECT("$F"&amp;$S3274),3)="OCS","OCS_RM",IF(RIGHT(INDIRECT("$F"&amp;$S3274),10)="conversion","GOTS_RM_conversion",IF((LEFT(INDIRECT("$F"&amp;$S3274),4))="GOTS","GOTS_RM","Responsible_RM"))))))),"DELETERM")</f>
        <v>#VALUE!</v>
      </c>
      <c r="AF3274" t="e" cm="1">
        <f t="array" aca="1" ref="AF3274" ca="1">IF($S3274="","",INDIRECT("$Z"&amp;$S3274))</f>
        <v>#VALUE!</v>
      </c>
      <c r="AG3274" t="str">
        <f t="shared" si="1036"/>
        <v/>
      </c>
      <c r="AH3274" t="str" cm="1">
        <f t="array" aca="1" ref="AH3274" ca="1">IFERROR(INDIRECT("$ag"&amp;S3274),"")</f>
        <v/>
      </c>
      <c r="AI3274" t="e" cm="1">
        <f t="array" aca="1" ref="AI3274" ca="1">INDIRECT("O"&amp;S3274)</f>
        <v>#VALUE!</v>
      </c>
      <c r="AJ3274" t="str">
        <f t="shared" si="1037"/>
        <v/>
      </c>
    </row>
    <row r="3275" spans="1:36" ht="16.5" customHeight="1">
      <c r="A3275" s="130"/>
      <c r="B3275" s="136"/>
      <c r="C3275" s="137"/>
      <c r="D3275" s="146"/>
      <c r="E3275" s="146"/>
      <c r="F3275" s="137"/>
      <c r="G3275" s="147"/>
      <c r="H3275" s="147"/>
      <c r="I3275" s="147"/>
      <c r="J3275" s="147"/>
      <c r="K3275" s="38"/>
      <c r="L3275" s="144"/>
      <c r="M3275" s="144"/>
      <c r="N3275" s="61"/>
      <c r="O3275" s="314"/>
      <c r="Q3275" t="str">
        <f t="shared" si="1032"/>
        <v/>
      </c>
      <c r="S3275" t="e">
        <f t="shared" ca="1" si="1021"/>
        <v>#VALUE!</v>
      </c>
      <c r="T3275" t="e">
        <f t="shared" ca="1" si="1038"/>
        <v>#VALUE!</v>
      </c>
      <c r="U3275">
        <f t="shared" si="1022"/>
        <v>3204</v>
      </c>
      <c r="V3275">
        <v>267.666666666688</v>
      </c>
      <c r="W3275">
        <f t="shared" si="1025"/>
        <v>267</v>
      </c>
      <c r="X3275" t="str" cm="1">
        <f t="array" aca="1" ref="X3275" ca="1">IFERROR(INDEX('PC&amp;PD'!$A$1:$AS$19,ROW('PC&amp;PD'!$A$19),MATCH(INDIRECT(T3275),'PC&amp;PD'!$A$1:$AS$1,0)),"")</f>
        <v/>
      </c>
      <c r="AA3275" t="str">
        <f t="shared" si="1033"/>
        <v/>
      </c>
      <c r="AB3275" t="str">
        <f t="shared" si="1034"/>
        <v/>
      </c>
      <c r="AC3275" t="e">
        <f t="shared" ca="1" si="1035"/>
        <v>#VALUE!</v>
      </c>
      <c r="AD3275" t="str" cm="1">
        <f t="array" aca="1" ref="AD3275" ca="1">IFERROR(IF((LEFT(INDIRECT("$F"&amp;$S3275),4))="GOTS",IF($G3275="Organic","GOTS_Organic_raw",(IF($G3275="Responsible","GOTS_Responsible",(IF($G3275="No Attribute (Conventional)","GOTS_conventional",(IF($G3275="Recycled Pre/Post-Consumer","GOTS_pre_post",(IF($G3275="In-Conversion","GOTS_in_conversion",(IF($G3275="Sustainably Sourced","Sustainably_sourced",(IF($G3275="Recycled pre-consumer organic","GOTS_recycled_organic",""))))))))))))),IF($G3275="Organic","Organic",(IF($G3275="Responsible","Responsible",(IF($G3275="No Attribute (Conventional)","No_Attribute_Conventional",(IF($G3275="Recycled Pre/Post-Consumer","Recycled_Pre_Post_Consumer",(IF($G3275="In-Conversion","In_Conversion",(IF($G3275="Recycled Pre-Consumer","Recycled_Pre_Consumer",(IF($G3275="Recycled Post-Consumer","Recycled_Post_Consumer",(IF($G3275="Sustainably Sourced","Sustainably_sourced",(IF($G3275="Recycled pre-consumer organic","GOTS_recycled_organic","")))))))))))))))))),"")</f>
        <v/>
      </c>
      <c r="AE3275" t="e" cm="1">
        <f t="array" aca="1" ref="AE3275" ca="1">IF($I3275="",IF(INDIRECT("$F"&amp;$S3275)="","",IF(LEFT(INDIRECT("$F"&amp;$S3275),3)="GRS","GRS_RCS_RM",IF((LEFT(INDIRECT("$F"&amp;$S3275),3))="RCS","GRS_RCS_RM",IF(INDIRECT("$F"&amp;$S3275)="OCS (No Label)","OCS_Conversion_RM",IF(LEFT(INDIRECT("$F"&amp;$S3275),3)="OCS","OCS_RM",IF(RIGHT(INDIRECT("$F"&amp;$S3275),10)="conversion","GOTS_RM_conversion",IF((LEFT(INDIRECT("$F"&amp;$S3275),4))="GOTS","GOTS_RM","Responsible_RM"))))))),"DELETERM")</f>
        <v>#VALUE!</v>
      </c>
      <c r="AF3275" t="e" cm="1">
        <f t="array" aca="1" ref="AF3275" ca="1">IF($S3275="","",INDIRECT("$Z"&amp;$S3275))</f>
        <v>#VALUE!</v>
      </c>
      <c r="AG3275" t="str">
        <f t="shared" si="1036"/>
        <v/>
      </c>
      <c r="AH3275" t="str" cm="1">
        <f t="array" aca="1" ref="AH3275" ca="1">IFERROR(INDIRECT("$ag"&amp;S3275),"")</f>
        <v/>
      </c>
      <c r="AI3275" t="e" cm="1">
        <f t="array" aca="1" ref="AI3275" ca="1">INDIRECT("O"&amp;S3275)</f>
        <v>#VALUE!</v>
      </c>
      <c r="AJ3275" t="str">
        <f t="shared" si="1037"/>
        <v/>
      </c>
    </row>
    <row r="3276" spans="1:36" ht="16.5" customHeight="1">
      <c r="A3276" s="130"/>
      <c r="B3276" s="136"/>
      <c r="C3276" s="137"/>
      <c r="D3276" s="146"/>
      <c r="E3276" s="146"/>
      <c r="F3276" s="137"/>
      <c r="G3276" s="147"/>
      <c r="H3276" s="147"/>
      <c r="I3276" s="147"/>
      <c r="J3276" s="147"/>
      <c r="K3276" s="38"/>
      <c r="L3276" s="144"/>
      <c r="M3276" s="144"/>
      <c r="N3276" s="61"/>
      <c r="O3276" s="314"/>
      <c r="Q3276" t="str">
        <f t="shared" si="1032"/>
        <v/>
      </c>
      <c r="S3276" t="e">
        <f t="shared" ref="S3276:S3339" ca="1" si="1041">IF(INDIRECT("A"&amp;$S$63+$U3276)&lt;&gt;"",$S$63+$U3276,"")</f>
        <v>#VALUE!</v>
      </c>
      <c r="T3276" t="e">
        <f t="shared" ca="1" si="1038"/>
        <v>#VALUE!</v>
      </c>
      <c r="U3276">
        <f t="shared" ref="U3276:U3339" si="1042">(12*W3276)</f>
        <v>3204</v>
      </c>
      <c r="V3276">
        <v>267.75000000002098</v>
      </c>
      <c r="W3276">
        <f t="shared" si="1025"/>
        <v>267</v>
      </c>
      <c r="X3276" t="str" cm="1">
        <f t="array" aca="1" ref="X3276" ca="1">IFERROR(INDEX('PC&amp;PD'!$A$1:$AS$19,ROW('PC&amp;PD'!$A$19),MATCH(INDIRECT(T3276),'PC&amp;PD'!$A$1:$AS$1,0)),"")</f>
        <v/>
      </c>
      <c r="AA3276" t="str">
        <f t="shared" si="1033"/>
        <v/>
      </c>
      <c r="AB3276" t="str">
        <f t="shared" si="1034"/>
        <v/>
      </c>
      <c r="AC3276" t="e">
        <f t="shared" ca="1" si="1035"/>
        <v>#VALUE!</v>
      </c>
      <c r="AD3276" t="str" cm="1">
        <f t="array" aca="1" ref="AD3276" ca="1">IFERROR(IF((LEFT(INDIRECT("$F"&amp;$S3276),4))="GOTS",IF($G3276="Organic","GOTS_Organic_raw",(IF($G3276="Responsible","GOTS_Responsible",(IF($G3276="No Attribute (Conventional)","GOTS_conventional",(IF($G3276="Recycled Pre/Post-Consumer","GOTS_pre_post",(IF($G3276="In-Conversion","GOTS_in_conversion",(IF($G3276="Sustainably Sourced","Sustainably_sourced",(IF($G3276="Recycled pre-consumer organic","GOTS_recycled_organic",""))))))))))))),IF($G3276="Organic","Organic",(IF($G3276="Responsible","Responsible",(IF($G3276="No Attribute (Conventional)","No_Attribute_Conventional",(IF($G3276="Recycled Pre/Post-Consumer","Recycled_Pre_Post_Consumer",(IF($G3276="In-Conversion","In_Conversion",(IF($G3276="Recycled Pre-Consumer","Recycled_Pre_Consumer",(IF($G3276="Recycled Post-Consumer","Recycled_Post_Consumer",(IF($G3276="Sustainably Sourced","Sustainably_sourced",(IF($G3276="Recycled pre-consumer organic","GOTS_recycled_organic","")))))))))))))))))),"")</f>
        <v/>
      </c>
      <c r="AE3276" t="e" cm="1">
        <f t="array" aca="1" ref="AE3276" ca="1">IF($I3276="",IF(INDIRECT("$F"&amp;$S3276)="","",IF(LEFT(INDIRECT("$F"&amp;$S3276),3)="GRS","GRS_RCS_RM",IF((LEFT(INDIRECT("$F"&amp;$S3276),3))="RCS","GRS_RCS_RM",IF(INDIRECT("$F"&amp;$S3276)="OCS (No Label)","OCS_Conversion_RM",IF(LEFT(INDIRECT("$F"&amp;$S3276),3)="OCS","OCS_RM",IF(RIGHT(INDIRECT("$F"&amp;$S3276),10)="conversion","GOTS_RM_conversion",IF((LEFT(INDIRECT("$F"&amp;$S3276),4))="GOTS","GOTS_RM","Responsible_RM"))))))),"DELETERM")</f>
        <v>#VALUE!</v>
      </c>
      <c r="AF3276" t="e" cm="1">
        <f t="array" aca="1" ref="AF3276" ca="1">IF($S3276="","",INDIRECT("$Z"&amp;$S3276))</f>
        <v>#VALUE!</v>
      </c>
      <c r="AG3276" t="str">
        <f t="shared" si="1036"/>
        <v/>
      </c>
      <c r="AH3276" t="str" cm="1">
        <f t="array" aca="1" ref="AH3276" ca="1">IFERROR(INDIRECT("$ag"&amp;S3276),"")</f>
        <v/>
      </c>
      <c r="AI3276" t="e" cm="1">
        <f t="array" aca="1" ref="AI3276" ca="1">INDIRECT("O"&amp;S3276)</f>
        <v>#VALUE!</v>
      </c>
      <c r="AJ3276" t="str">
        <f t="shared" si="1037"/>
        <v/>
      </c>
    </row>
    <row r="3277" spans="1:36" ht="16.5" customHeight="1">
      <c r="A3277" s="130"/>
      <c r="B3277" s="136"/>
      <c r="C3277" s="137"/>
      <c r="D3277" s="146"/>
      <c r="E3277" s="146"/>
      <c r="F3277" s="137"/>
      <c r="G3277" s="147"/>
      <c r="H3277" s="147"/>
      <c r="I3277" s="147"/>
      <c r="J3277" s="147"/>
      <c r="K3277" s="38"/>
      <c r="L3277" s="144"/>
      <c r="M3277" s="144"/>
      <c r="N3277" s="61"/>
      <c r="O3277" s="314"/>
      <c r="Q3277" t="str">
        <f t="shared" si="1032"/>
        <v/>
      </c>
      <c r="S3277" t="e">
        <f t="shared" ca="1" si="1041"/>
        <v>#VALUE!</v>
      </c>
      <c r="T3277" t="e">
        <f t="shared" ca="1" si="1038"/>
        <v>#VALUE!</v>
      </c>
      <c r="U3277">
        <f t="shared" si="1042"/>
        <v>3204</v>
      </c>
      <c r="V3277">
        <v>267.83333333335401</v>
      </c>
      <c r="W3277">
        <f t="shared" si="1025"/>
        <v>267</v>
      </c>
      <c r="X3277" t="str" cm="1">
        <f t="array" aca="1" ref="X3277" ca="1">IFERROR(INDEX('PC&amp;PD'!$A$1:$AS$19,ROW('PC&amp;PD'!$A$19),MATCH(INDIRECT(T3277),'PC&amp;PD'!$A$1:$AS$1,0)),"")</f>
        <v/>
      </c>
      <c r="AA3277" t="str">
        <f t="shared" si="1033"/>
        <v/>
      </c>
      <c r="AB3277" t="str">
        <f t="shared" si="1034"/>
        <v/>
      </c>
      <c r="AC3277" t="e">
        <f t="shared" ca="1" si="1035"/>
        <v>#VALUE!</v>
      </c>
      <c r="AD3277" t="str" cm="1">
        <f t="array" aca="1" ref="AD3277" ca="1">IFERROR(IF((LEFT(INDIRECT("$F"&amp;$S3277),4))="GOTS",IF($G3277="Organic","GOTS_Organic_raw",(IF($G3277="Responsible","GOTS_Responsible",(IF($G3277="No Attribute (Conventional)","GOTS_conventional",(IF($G3277="Recycled Pre/Post-Consumer","GOTS_pre_post",(IF($G3277="In-Conversion","GOTS_in_conversion",(IF($G3277="Sustainably Sourced","Sustainably_sourced",(IF($G3277="Recycled pre-consumer organic","GOTS_recycled_organic",""))))))))))))),IF($G3277="Organic","Organic",(IF($G3277="Responsible","Responsible",(IF($G3277="No Attribute (Conventional)","No_Attribute_Conventional",(IF($G3277="Recycled Pre/Post-Consumer","Recycled_Pre_Post_Consumer",(IF($G3277="In-Conversion","In_Conversion",(IF($G3277="Recycled Pre-Consumer","Recycled_Pre_Consumer",(IF($G3277="Recycled Post-Consumer","Recycled_Post_Consumer",(IF($G3277="Sustainably Sourced","Sustainably_sourced",(IF($G3277="Recycled pre-consumer organic","GOTS_recycled_organic","")))))))))))))))))),"")</f>
        <v/>
      </c>
      <c r="AE3277" t="e" cm="1">
        <f t="array" aca="1" ref="AE3277" ca="1">IF($I3277="",IF(INDIRECT("$F"&amp;$S3277)="","",IF(LEFT(INDIRECT("$F"&amp;$S3277),3)="GRS","GRS_RCS_RM",IF((LEFT(INDIRECT("$F"&amp;$S3277),3))="RCS","GRS_RCS_RM",IF(INDIRECT("$F"&amp;$S3277)="OCS (No Label)","OCS_Conversion_RM",IF(LEFT(INDIRECT("$F"&amp;$S3277),3)="OCS","OCS_RM",IF(RIGHT(INDIRECT("$F"&amp;$S3277),10)="conversion","GOTS_RM_conversion",IF((LEFT(INDIRECT("$F"&amp;$S3277),4))="GOTS","GOTS_RM","Responsible_RM"))))))),"DELETERM")</f>
        <v>#VALUE!</v>
      </c>
      <c r="AF3277" t="e" cm="1">
        <f t="array" aca="1" ref="AF3277" ca="1">IF($S3277="","",INDIRECT("$Z"&amp;$S3277))</f>
        <v>#VALUE!</v>
      </c>
      <c r="AG3277" t="str">
        <f t="shared" si="1036"/>
        <v/>
      </c>
      <c r="AH3277" t="str" cm="1">
        <f t="array" aca="1" ref="AH3277" ca="1">IFERROR(INDIRECT("$ag"&amp;S3277),"")</f>
        <v/>
      </c>
      <c r="AI3277" t="e" cm="1">
        <f t="array" aca="1" ref="AI3277" ca="1">INDIRECT("O"&amp;S3277)</f>
        <v>#VALUE!</v>
      </c>
      <c r="AJ3277" t="str">
        <f t="shared" si="1037"/>
        <v/>
      </c>
    </row>
    <row r="3278" spans="1:36" ht="16.5" customHeight="1" thickBot="1">
      <c r="A3278" s="131"/>
      <c r="B3278" s="138"/>
      <c r="C3278" s="139"/>
      <c r="D3278" s="148"/>
      <c r="E3278" s="148"/>
      <c r="F3278" s="139"/>
      <c r="G3278" s="149"/>
      <c r="H3278" s="149"/>
      <c r="I3278" s="149"/>
      <c r="J3278" s="149"/>
      <c r="K3278" s="39"/>
      <c r="L3278" s="145"/>
      <c r="M3278" s="145"/>
      <c r="N3278" s="62"/>
      <c r="O3278" s="315"/>
      <c r="Q3278" t="str">
        <f t="shared" si="1032"/>
        <v/>
      </c>
      <c r="S3278" t="e">
        <f t="shared" ca="1" si="1041"/>
        <v>#VALUE!</v>
      </c>
      <c r="T3278" t="e">
        <f t="shared" ca="1" si="1038"/>
        <v>#VALUE!</v>
      </c>
      <c r="U3278">
        <f t="shared" si="1042"/>
        <v>3204</v>
      </c>
      <c r="V3278">
        <v>267.916666666688</v>
      </c>
      <c r="W3278">
        <f t="shared" si="1025"/>
        <v>267</v>
      </c>
      <c r="X3278" t="str" cm="1">
        <f t="array" aca="1" ref="X3278" ca="1">IFERROR(INDEX('PC&amp;PD'!$A$1:$AS$19,ROW('PC&amp;PD'!$A$19),MATCH(INDIRECT(T3278),'PC&amp;PD'!$A$1:$AS$1,0)),"")</f>
        <v/>
      </c>
      <c r="AA3278" t="str">
        <f t="shared" si="1033"/>
        <v/>
      </c>
      <c r="AB3278" t="str">
        <f t="shared" si="1034"/>
        <v/>
      </c>
      <c r="AC3278" t="e">
        <f t="shared" ca="1" si="1035"/>
        <v>#VALUE!</v>
      </c>
      <c r="AD3278" t="str" cm="1">
        <f t="array" aca="1" ref="AD3278" ca="1">IFERROR(IF((LEFT(INDIRECT("$F"&amp;$S3278),4))="GOTS",IF($G3278="Organic","GOTS_Organic_raw",(IF($G3278="Responsible","GOTS_Responsible",(IF($G3278="No Attribute (Conventional)","GOTS_conventional",(IF($G3278="Recycled Pre/Post-Consumer","GOTS_pre_post",(IF($G3278="In-Conversion","GOTS_in_conversion",(IF($G3278="Sustainably Sourced","Sustainably_sourced",(IF($G3278="Recycled pre-consumer organic","GOTS_recycled_organic",""))))))))))))),IF($G3278="Organic","Organic",(IF($G3278="Responsible","Responsible",(IF($G3278="No Attribute (Conventional)","No_Attribute_Conventional",(IF($G3278="Recycled Pre/Post-Consumer","Recycled_Pre_Post_Consumer",(IF($G3278="In-Conversion","In_Conversion",(IF($G3278="Recycled Pre-Consumer","Recycled_Pre_Consumer",(IF($G3278="Recycled Post-Consumer","Recycled_Post_Consumer",(IF($G3278="Sustainably Sourced","Sustainably_sourced",(IF($G3278="Recycled pre-consumer organic","GOTS_recycled_organic","")))))))))))))))))),"")</f>
        <v/>
      </c>
      <c r="AE3278" t="e" cm="1">
        <f t="array" aca="1" ref="AE3278" ca="1">IF($I3278="",IF(INDIRECT("$F"&amp;$S3278)="","",IF(LEFT(INDIRECT("$F"&amp;$S3278),3)="GRS","GRS_RCS_RM",IF((LEFT(INDIRECT("$F"&amp;$S3278),3))="RCS","GRS_RCS_RM",IF(INDIRECT("$F"&amp;$S3278)="OCS (No Label)","OCS_Conversion_RM",IF(LEFT(INDIRECT("$F"&amp;$S3278),3)="OCS","OCS_RM",IF(RIGHT(INDIRECT("$F"&amp;$S3278),10)="conversion","GOTS_RM_conversion",IF((LEFT(INDIRECT("$F"&amp;$S3278),4))="GOTS","GOTS_RM","Responsible_RM"))))))),"DELETERM")</f>
        <v>#VALUE!</v>
      </c>
      <c r="AF3278" t="e" cm="1">
        <f t="array" aca="1" ref="AF3278" ca="1">IF($S3278="","",INDIRECT("$Z"&amp;$S3278))</f>
        <v>#VALUE!</v>
      </c>
      <c r="AG3278" t="str">
        <f t="shared" si="1036"/>
        <v/>
      </c>
      <c r="AH3278" t="str" cm="1">
        <f t="array" aca="1" ref="AH3278" ca="1">IFERROR(INDIRECT("$ag"&amp;S3278),"")</f>
        <v/>
      </c>
      <c r="AI3278" t="e" cm="1">
        <f t="array" aca="1" ref="AI3278" ca="1">INDIRECT("O"&amp;S3278)</f>
        <v>#VALUE!</v>
      </c>
      <c r="AJ3278" t="str">
        <f t="shared" si="1037"/>
        <v/>
      </c>
    </row>
    <row r="3279" spans="1:36" ht="16.5" customHeight="1">
      <c r="A3279" s="128" t="str">
        <f>IF(B3279="","",COUNTA($B$63:$B3279))</f>
        <v/>
      </c>
      <c r="B3279" s="132"/>
      <c r="C3279" s="133"/>
      <c r="D3279" s="140"/>
      <c r="E3279" s="140"/>
      <c r="F3279" s="133"/>
      <c r="G3279" s="141"/>
      <c r="H3279" s="141"/>
      <c r="I3279" s="141"/>
      <c r="J3279" s="141"/>
      <c r="K3279" s="37"/>
      <c r="L3279" s="142" t="str">
        <f>IF(R3279="","",LEFT(R3279,LEN(R3279)-2))</f>
        <v/>
      </c>
      <c r="M3279" s="142"/>
      <c r="N3279" s="60"/>
      <c r="O3279" s="313"/>
      <c r="Q3279" t="str">
        <f t="shared" si="1032"/>
        <v/>
      </c>
      <c r="R3279" t="str">
        <f t="shared" ref="R3279" si="1043">CONCATENATE($Q3279,Q3280,Q3281,Q3282,Q3283,Q3284,$Q3285,$Q3286,$Q3287,$Q3288,$Q3289,$Q3290)</f>
        <v/>
      </c>
      <c r="S3279" t="e">
        <f t="shared" ca="1" si="1041"/>
        <v>#VALUE!</v>
      </c>
      <c r="T3279" t="e">
        <f t="shared" ca="1" si="1038"/>
        <v>#VALUE!</v>
      </c>
      <c r="U3279">
        <f t="shared" si="1042"/>
        <v>3216</v>
      </c>
      <c r="V3279">
        <v>268.00000000002098</v>
      </c>
      <c r="W3279">
        <f t="shared" si="1025"/>
        <v>268</v>
      </c>
      <c r="X3279" t="str" cm="1">
        <f t="array" aca="1" ref="X3279" ca="1">IFERROR(INDEX('PC&amp;PD'!$A$1:$AS$19,ROW('PC&amp;PD'!$A$19),MATCH(INDIRECT(T3279),'PC&amp;PD'!$A$1:$AS$1,0)),"")</f>
        <v/>
      </c>
      <c r="Z3279" t="str">
        <f t="shared" ref="Z3279" si="1044">IFERROR(IF($F3279="OCS 100","OCS (OCS 100)",IF($F3279="OCS Blended","OCS (OCS Blended)",IF($F3279="OCS (No Label)","OCS (No Label)",IF($F3279="RCS 100","RCS (RCS 100)",IF($F3279="RCS Blended","RCS (RCS Blended)",IF($F3279="GRS","GRS (GRS)",IF($F3279="GRS (No Label)", "GRS (No Label)",IF($F3279="RDS","RDS (RDS)",IF($F3279="RWS","RWS (RWS)",IF($F3279="RAS","RAS (RAS)",IF($F3279="RMS","RMS (RMS)",IF($F3279="GOTS Organic","GOTS (Organic)",IF($F3279="GOTS Made with organic","GOTS (Made with Organic)",IF($F3279="GOTS Organic - in conversion","GOTS (Organic - In Conversion)",IF($F3279="GOTS Made with organic - in conversion","GOTS (Made with Organic - In Conversion)",""))))))))))))))),"")</f>
        <v/>
      </c>
      <c r="AA3279" t="str">
        <f t="shared" si="1033"/>
        <v/>
      </c>
      <c r="AB3279" t="str">
        <f t="shared" si="1034"/>
        <v/>
      </c>
      <c r="AC3279" t="e">
        <f t="shared" ca="1" si="1035"/>
        <v>#VALUE!</v>
      </c>
      <c r="AD3279" t="str" cm="1">
        <f t="array" aca="1" ref="AD3279" ca="1">IFERROR(IF((LEFT(INDIRECT("$F"&amp;$S3279),4))="GOTS",IF($G3279="Organic","GOTS_Organic_raw",(IF($G3279="Responsible","GOTS_Responsible",(IF($G3279="No Attribute (Conventional)","GOTS_conventional",(IF($G3279="Recycled Pre/Post-Consumer","GOTS_pre_post",(IF($G3279="In-Conversion","GOTS_in_conversion",(IF($G3279="Sustainably Sourced","Sustainably_sourced",(IF($G3279="Recycled pre-consumer organic","GOTS_recycled_organic",""))))))))))))),IF($G3279="Organic","Organic",(IF($G3279="Responsible","Responsible",(IF($G3279="No Attribute (Conventional)","No_Attribute_Conventional",(IF($G3279="Recycled Pre/Post-Consumer","Recycled_Pre_Post_Consumer",(IF($G3279="In-Conversion","In_Conversion",(IF($G3279="Recycled Pre-Consumer","Recycled_Pre_Consumer",(IF($G3279="Recycled Post-Consumer","Recycled_Post_Consumer",(IF($G3279="Sustainably Sourced","Sustainably_sourced",(IF($G3279="Recycled pre-consumer organic","GOTS_recycled_organic","")))))))))))))))))),"")</f>
        <v/>
      </c>
      <c r="AE3279" t="e" cm="1">
        <f t="array" aca="1" ref="AE3279" ca="1">IF($I3279="",IF(INDIRECT("$F"&amp;$S3279)="","",IF(LEFT(INDIRECT("$F"&amp;$S3279),3)="GRS","GRS_RCS_RM",IF((LEFT(INDIRECT("$F"&amp;$S3279),3))="RCS","GRS_RCS_RM",IF(INDIRECT("$F"&amp;$S3279)="OCS (No Label)","OCS_Conversion_RM",IF(LEFT(INDIRECT("$F"&amp;$S3279),3)="OCS","OCS_RM",IF(RIGHT(INDIRECT("$F"&amp;$S3279),10)="conversion","GOTS_RM_conversion",IF((LEFT(INDIRECT("$F"&amp;$S3279),4))="GOTS","GOTS_RM","Responsible_RM"))))))),"DELETERM")</f>
        <v>#VALUE!</v>
      </c>
      <c r="AF3279" t="e" cm="1">
        <f t="array" aca="1" ref="AF3279" ca="1">IF($S3279="","",INDIRECT("$Z"&amp;$S3279))</f>
        <v>#VALUE!</v>
      </c>
      <c r="AG3279" t="str">
        <f t="shared" si="1036"/>
        <v/>
      </c>
      <c r="AH3279" t="str" cm="1">
        <f t="array" aca="1" ref="AH3279" ca="1">IFERROR(INDIRECT("$ag"&amp;S3279),"")</f>
        <v/>
      </c>
      <c r="AI3279" t="e" cm="1">
        <f t="array" aca="1" ref="AI3279" ca="1">INDIRECT("O"&amp;S3279)</f>
        <v>#VALUE!</v>
      </c>
      <c r="AJ3279" t="str">
        <f t="shared" si="1037"/>
        <v/>
      </c>
    </row>
    <row r="3280" spans="1:36" ht="16.5" customHeight="1">
      <c r="A3280" s="129"/>
      <c r="B3280" s="134"/>
      <c r="C3280" s="135"/>
      <c r="D3280" s="146"/>
      <c r="E3280" s="146"/>
      <c r="F3280" s="135"/>
      <c r="G3280" s="147"/>
      <c r="H3280" s="147"/>
      <c r="I3280" s="147"/>
      <c r="J3280" s="147"/>
      <c r="K3280" s="38"/>
      <c r="L3280" s="143"/>
      <c r="M3280" s="143"/>
      <c r="N3280" s="61"/>
      <c r="O3280" s="314"/>
      <c r="Q3280" t="str">
        <f t="shared" si="1032"/>
        <v/>
      </c>
      <c r="S3280" t="e">
        <f t="shared" ca="1" si="1041"/>
        <v>#VALUE!</v>
      </c>
      <c r="T3280" t="e">
        <f t="shared" ca="1" si="1038"/>
        <v>#VALUE!</v>
      </c>
      <c r="U3280">
        <f t="shared" si="1042"/>
        <v>3216</v>
      </c>
      <c r="V3280">
        <v>268.08333333335401</v>
      </c>
      <c r="W3280">
        <f t="shared" si="1025"/>
        <v>268</v>
      </c>
      <c r="X3280" t="str" cm="1">
        <f t="array" aca="1" ref="X3280" ca="1">IFERROR(INDEX('PC&amp;PD'!$A$1:$AS$19,ROW('PC&amp;PD'!$A$19),MATCH(INDIRECT(T3280),'PC&amp;PD'!$A$1:$AS$1,0)),"")</f>
        <v/>
      </c>
      <c r="AA3280" t="str">
        <f t="shared" si="1033"/>
        <v/>
      </c>
      <c r="AB3280" t="str">
        <f t="shared" si="1034"/>
        <v/>
      </c>
      <c r="AC3280" t="e">
        <f t="shared" ca="1" si="1035"/>
        <v>#VALUE!</v>
      </c>
      <c r="AD3280" t="str" cm="1">
        <f t="array" aca="1" ref="AD3280" ca="1">IFERROR(IF((LEFT(INDIRECT("$F"&amp;$S3280),4))="GOTS",IF($G3280="Organic","GOTS_Organic_raw",(IF($G3280="Responsible","GOTS_Responsible",(IF($G3280="No Attribute (Conventional)","GOTS_conventional",(IF($G3280="Recycled Pre/Post-Consumer","GOTS_pre_post",(IF($G3280="In-Conversion","GOTS_in_conversion",(IF($G3280="Sustainably Sourced","Sustainably_sourced",(IF($G3280="Recycled pre-consumer organic","GOTS_recycled_organic",""))))))))))))),IF($G3280="Organic","Organic",(IF($G3280="Responsible","Responsible",(IF($G3280="No Attribute (Conventional)","No_Attribute_Conventional",(IF($G3280="Recycled Pre/Post-Consumer","Recycled_Pre_Post_Consumer",(IF($G3280="In-Conversion","In_Conversion",(IF($G3280="Recycled Pre-Consumer","Recycled_Pre_Consumer",(IF($G3280="Recycled Post-Consumer","Recycled_Post_Consumer",(IF($G3280="Sustainably Sourced","Sustainably_sourced",(IF($G3280="Recycled pre-consumer organic","GOTS_recycled_organic","")))))))))))))))))),"")</f>
        <v/>
      </c>
      <c r="AE3280" t="e" cm="1">
        <f t="array" aca="1" ref="AE3280" ca="1">IF($I3280="",IF(INDIRECT("$F"&amp;$S3280)="","",IF(LEFT(INDIRECT("$F"&amp;$S3280),3)="GRS","GRS_RCS_RM",IF((LEFT(INDIRECT("$F"&amp;$S3280),3))="RCS","GRS_RCS_RM",IF(INDIRECT("$F"&amp;$S3280)="OCS (No Label)","OCS_Conversion_RM",IF(LEFT(INDIRECT("$F"&amp;$S3280),3)="OCS","OCS_RM",IF(RIGHT(INDIRECT("$F"&amp;$S3280),10)="conversion","GOTS_RM_conversion",IF((LEFT(INDIRECT("$F"&amp;$S3280),4))="GOTS","GOTS_RM","Responsible_RM"))))))),"DELETERM")</f>
        <v>#VALUE!</v>
      </c>
      <c r="AF3280" t="e" cm="1">
        <f t="array" aca="1" ref="AF3280" ca="1">IF($S3280="","",INDIRECT("$Z"&amp;$S3280))</f>
        <v>#VALUE!</v>
      </c>
      <c r="AG3280" t="str">
        <f t="shared" si="1036"/>
        <v/>
      </c>
      <c r="AH3280" t="str" cm="1">
        <f t="array" aca="1" ref="AH3280" ca="1">IFERROR(INDIRECT("$ag"&amp;S3280),"")</f>
        <v/>
      </c>
      <c r="AI3280" t="e" cm="1">
        <f t="array" aca="1" ref="AI3280" ca="1">INDIRECT("O"&amp;S3280)</f>
        <v>#VALUE!</v>
      </c>
      <c r="AJ3280" t="str">
        <f t="shared" si="1037"/>
        <v/>
      </c>
    </row>
    <row r="3281" spans="1:36" ht="16.5" customHeight="1">
      <c r="A3281" s="129"/>
      <c r="B3281" s="134"/>
      <c r="C3281" s="135"/>
      <c r="D3281" s="146"/>
      <c r="E3281" s="146"/>
      <c r="F3281" s="135"/>
      <c r="G3281" s="147"/>
      <c r="H3281" s="147"/>
      <c r="I3281" s="147"/>
      <c r="J3281" s="147"/>
      <c r="K3281" s="38"/>
      <c r="L3281" s="143"/>
      <c r="M3281" s="143"/>
      <c r="N3281" s="61"/>
      <c r="O3281" s="314"/>
      <c r="Q3281" t="str">
        <f t="shared" si="1032"/>
        <v/>
      </c>
      <c r="S3281" t="e">
        <f t="shared" ca="1" si="1041"/>
        <v>#VALUE!</v>
      </c>
      <c r="T3281" t="e">
        <f t="shared" ca="1" si="1038"/>
        <v>#VALUE!</v>
      </c>
      <c r="U3281">
        <f t="shared" si="1042"/>
        <v>3216</v>
      </c>
      <c r="V3281">
        <v>268.166666666688</v>
      </c>
      <c r="W3281">
        <f t="shared" si="1025"/>
        <v>268</v>
      </c>
      <c r="X3281" t="str" cm="1">
        <f t="array" aca="1" ref="X3281" ca="1">IFERROR(INDEX('PC&amp;PD'!$A$1:$AS$19,ROW('PC&amp;PD'!$A$19),MATCH(INDIRECT(T3281),'PC&amp;PD'!$A$1:$AS$1,0)),"")</f>
        <v/>
      </c>
      <c r="AA3281" t="str">
        <f t="shared" si="1033"/>
        <v/>
      </c>
      <c r="AB3281" t="str">
        <f t="shared" si="1034"/>
        <v/>
      </c>
      <c r="AC3281" t="e">
        <f t="shared" ca="1" si="1035"/>
        <v>#VALUE!</v>
      </c>
      <c r="AD3281" t="str" cm="1">
        <f t="array" aca="1" ref="AD3281" ca="1">IFERROR(IF((LEFT(INDIRECT("$F"&amp;$S3281),4))="GOTS",IF($G3281="Organic","GOTS_Organic_raw",(IF($G3281="Responsible","GOTS_Responsible",(IF($G3281="No Attribute (Conventional)","GOTS_conventional",(IF($G3281="Recycled Pre/Post-Consumer","GOTS_pre_post",(IF($G3281="In-Conversion","GOTS_in_conversion",(IF($G3281="Sustainably Sourced","Sustainably_sourced",(IF($G3281="Recycled pre-consumer organic","GOTS_recycled_organic",""))))))))))))),IF($G3281="Organic","Organic",(IF($G3281="Responsible","Responsible",(IF($G3281="No Attribute (Conventional)","No_Attribute_Conventional",(IF($G3281="Recycled Pre/Post-Consumer","Recycled_Pre_Post_Consumer",(IF($G3281="In-Conversion","In_Conversion",(IF($G3281="Recycled Pre-Consumer","Recycled_Pre_Consumer",(IF($G3281="Recycled Post-Consumer","Recycled_Post_Consumer",(IF($G3281="Sustainably Sourced","Sustainably_sourced",(IF($G3281="Recycled pre-consumer organic","GOTS_recycled_organic","")))))))))))))))))),"")</f>
        <v/>
      </c>
      <c r="AE3281" t="e" cm="1">
        <f t="array" aca="1" ref="AE3281" ca="1">IF($I3281="",IF(INDIRECT("$F"&amp;$S3281)="","",IF(LEFT(INDIRECT("$F"&amp;$S3281),3)="GRS","GRS_RCS_RM",IF((LEFT(INDIRECT("$F"&amp;$S3281),3))="RCS","GRS_RCS_RM",IF(INDIRECT("$F"&amp;$S3281)="OCS (No Label)","OCS_Conversion_RM",IF(LEFT(INDIRECT("$F"&amp;$S3281),3)="OCS","OCS_RM",IF(RIGHT(INDIRECT("$F"&amp;$S3281),10)="conversion","GOTS_RM_conversion",IF((LEFT(INDIRECT("$F"&amp;$S3281),4))="GOTS","GOTS_RM","Responsible_RM"))))))),"DELETERM")</f>
        <v>#VALUE!</v>
      </c>
      <c r="AF3281" t="e" cm="1">
        <f t="array" aca="1" ref="AF3281" ca="1">IF($S3281="","",INDIRECT("$Z"&amp;$S3281))</f>
        <v>#VALUE!</v>
      </c>
      <c r="AG3281" t="str">
        <f t="shared" si="1036"/>
        <v/>
      </c>
      <c r="AH3281" t="str" cm="1">
        <f t="array" aca="1" ref="AH3281" ca="1">IFERROR(INDIRECT("$ag"&amp;S3281),"")</f>
        <v/>
      </c>
      <c r="AI3281" t="e" cm="1">
        <f t="array" aca="1" ref="AI3281" ca="1">INDIRECT("O"&amp;S3281)</f>
        <v>#VALUE!</v>
      </c>
      <c r="AJ3281" t="str">
        <f t="shared" si="1037"/>
        <v/>
      </c>
    </row>
    <row r="3282" spans="1:36" ht="16.5" customHeight="1">
      <c r="A3282" s="129"/>
      <c r="B3282" s="134"/>
      <c r="C3282" s="135"/>
      <c r="D3282" s="146"/>
      <c r="E3282" s="146"/>
      <c r="F3282" s="135"/>
      <c r="G3282" s="147"/>
      <c r="H3282" s="147"/>
      <c r="I3282" s="147"/>
      <c r="J3282" s="147"/>
      <c r="K3282" s="38"/>
      <c r="L3282" s="143"/>
      <c r="M3282" s="143"/>
      <c r="N3282" s="61"/>
      <c r="O3282" s="314"/>
      <c r="Q3282" t="str">
        <f t="shared" si="1032"/>
        <v/>
      </c>
      <c r="S3282" t="e">
        <f t="shared" ca="1" si="1041"/>
        <v>#VALUE!</v>
      </c>
      <c r="T3282" t="e">
        <f t="shared" ca="1" si="1038"/>
        <v>#VALUE!</v>
      </c>
      <c r="U3282">
        <f t="shared" si="1042"/>
        <v>3216</v>
      </c>
      <c r="V3282">
        <v>268.25000000002098</v>
      </c>
      <c r="W3282">
        <f t="shared" si="1025"/>
        <v>268</v>
      </c>
      <c r="X3282" t="str" cm="1">
        <f t="array" aca="1" ref="X3282" ca="1">IFERROR(INDEX('PC&amp;PD'!$A$1:$AS$19,ROW('PC&amp;PD'!$A$19),MATCH(INDIRECT(T3282),'PC&amp;PD'!$A$1:$AS$1,0)),"")</f>
        <v/>
      </c>
      <c r="AA3282" t="str">
        <f t="shared" si="1033"/>
        <v/>
      </c>
      <c r="AB3282" t="str">
        <f t="shared" si="1034"/>
        <v/>
      </c>
      <c r="AC3282" t="e">
        <f t="shared" ca="1" si="1035"/>
        <v>#VALUE!</v>
      </c>
      <c r="AD3282" t="str" cm="1">
        <f t="array" aca="1" ref="AD3282" ca="1">IFERROR(IF((LEFT(INDIRECT("$F"&amp;$S3282),4))="GOTS",IF($G3282="Organic","GOTS_Organic_raw",(IF($G3282="Responsible","GOTS_Responsible",(IF($G3282="No Attribute (Conventional)","GOTS_conventional",(IF($G3282="Recycled Pre/Post-Consumer","GOTS_pre_post",(IF($G3282="In-Conversion","GOTS_in_conversion",(IF($G3282="Sustainably Sourced","Sustainably_sourced",(IF($G3282="Recycled pre-consumer organic","GOTS_recycled_organic",""))))))))))))),IF($G3282="Organic","Organic",(IF($G3282="Responsible","Responsible",(IF($G3282="No Attribute (Conventional)","No_Attribute_Conventional",(IF($G3282="Recycled Pre/Post-Consumer","Recycled_Pre_Post_Consumer",(IF($G3282="In-Conversion","In_Conversion",(IF($G3282="Recycled Pre-Consumer","Recycled_Pre_Consumer",(IF($G3282="Recycled Post-Consumer","Recycled_Post_Consumer",(IF($G3282="Sustainably Sourced","Sustainably_sourced",(IF($G3282="Recycled pre-consumer organic","GOTS_recycled_organic","")))))))))))))))))),"")</f>
        <v/>
      </c>
      <c r="AE3282" t="e" cm="1">
        <f t="array" aca="1" ref="AE3282" ca="1">IF($I3282="",IF(INDIRECT("$F"&amp;$S3282)="","",IF(LEFT(INDIRECT("$F"&amp;$S3282),3)="GRS","GRS_RCS_RM",IF((LEFT(INDIRECT("$F"&amp;$S3282),3))="RCS","GRS_RCS_RM",IF(INDIRECT("$F"&amp;$S3282)="OCS (No Label)","OCS_Conversion_RM",IF(LEFT(INDIRECT("$F"&amp;$S3282),3)="OCS","OCS_RM",IF(RIGHT(INDIRECT("$F"&amp;$S3282),10)="conversion","GOTS_RM_conversion",IF((LEFT(INDIRECT("$F"&amp;$S3282),4))="GOTS","GOTS_RM","Responsible_RM"))))))),"DELETERM")</f>
        <v>#VALUE!</v>
      </c>
      <c r="AF3282" t="e" cm="1">
        <f t="array" aca="1" ref="AF3282" ca="1">IF($S3282="","",INDIRECT("$Z"&amp;$S3282))</f>
        <v>#VALUE!</v>
      </c>
      <c r="AG3282" t="str">
        <f t="shared" si="1036"/>
        <v/>
      </c>
      <c r="AH3282" t="str" cm="1">
        <f t="array" aca="1" ref="AH3282" ca="1">IFERROR(INDIRECT("$ag"&amp;S3282),"")</f>
        <v/>
      </c>
      <c r="AI3282" t="e" cm="1">
        <f t="array" aca="1" ref="AI3282" ca="1">INDIRECT("O"&amp;S3282)</f>
        <v>#VALUE!</v>
      </c>
      <c r="AJ3282" t="str">
        <f t="shared" si="1037"/>
        <v/>
      </c>
    </row>
    <row r="3283" spans="1:36" ht="16.5" customHeight="1">
      <c r="A3283" s="129"/>
      <c r="B3283" s="134"/>
      <c r="C3283" s="135"/>
      <c r="D3283" s="146"/>
      <c r="E3283" s="146"/>
      <c r="F3283" s="135"/>
      <c r="G3283" s="147"/>
      <c r="H3283" s="147"/>
      <c r="I3283" s="147"/>
      <c r="J3283" s="147"/>
      <c r="K3283" s="38"/>
      <c r="L3283" s="143"/>
      <c r="M3283" s="143"/>
      <c r="N3283" s="61"/>
      <c r="O3283" s="314"/>
      <c r="Q3283" t="str">
        <f t="shared" si="1032"/>
        <v/>
      </c>
      <c r="S3283" t="e">
        <f t="shared" ca="1" si="1041"/>
        <v>#VALUE!</v>
      </c>
      <c r="T3283" t="e">
        <f t="shared" ca="1" si="1038"/>
        <v>#VALUE!</v>
      </c>
      <c r="U3283">
        <f t="shared" si="1042"/>
        <v>3216</v>
      </c>
      <c r="V3283">
        <v>268.33333333335401</v>
      </c>
      <c r="W3283">
        <f t="shared" si="1025"/>
        <v>268</v>
      </c>
      <c r="X3283" t="str" cm="1">
        <f t="array" aca="1" ref="X3283" ca="1">IFERROR(INDEX('PC&amp;PD'!$A$1:$AS$19,ROW('PC&amp;PD'!$A$19),MATCH(INDIRECT(T3283),'PC&amp;PD'!$A$1:$AS$1,0)),"")</f>
        <v/>
      </c>
      <c r="AA3283" t="str">
        <f t="shared" si="1033"/>
        <v/>
      </c>
      <c r="AB3283" t="str">
        <f t="shared" si="1034"/>
        <v/>
      </c>
      <c r="AC3283" t="e">
        <f t="shared" ca="1" si="1035"/>
        <v>#VALUE!</v>
      </c>
      <c r="AD3283" t="str" cm="1">
        <f t="array" aca="1" ref="AD3283" ca="1">IFERROR(IF((LEFT(INDIRECT("$F"&amp;$S3283),4))="GOTS",IF($G3283="Organic","GOTS_Organic_raw",(IF($G3283="Responsible","GOTS_Responsible",(IF($G3283="No Attribute (Conventional)","GOTS_conventional",(IF($G3283="Recycled Pre/Post-Consumer","GOTS_pre_post",(IF($G3283="In-Conversion","GOTS_in_conversion",(IF($G3283="Sustainably Sourced","Sustainably_sourced",(IF($G3283="Recycled pre-consumer organic","GOTS_recycled_organic",""))))))))))))),IF($G3283="Organic","Organic",(IF($G3283="Responsible","Responsible",(IF($G3283="No Attribute (Conventional)","No_Attribute_Conventional",(IF($G3283="Recycled Pre/Post-Consumer","Recycled_Pre_Post_Consumer",(IF($G3283="In-Conversion","In_Conversion",(IF($G3283="Recycled Pre-Consumer","Recycled_Pre_Consumer",(IF($G3283="Recycled Post-Consumer","Recycled_Post_Consumer",(IF($G3283="Sustainably Sourced","Sustainably_sourced",(IF($G3283="Recycled pre-consumer organic","GOTS_recycled_organic","")))))))))))))))))),"")</f>
        <v/>
      </c>
      <c r="AE3283" t="e" cm="1">
        <f t="array" aca="1" ref="AE3283" ca="1">IF($I3283="",IF(INDIRECT("$F"&amp;$S3283)="","",IF(LEFT(INDIRECT("$F"&amp;$S3283),3)="GRS","GRS_RCS_RM",IF((LEFT(INDIRECT("$F"&amp;$S3283),3))="RCS","GRS_RCS_RM",IF(INDIRECT("$F"&amp;$S3283)="OCS (No Label)","OCS_Conversion_RM",IF(LEFT(INDIRECT("$F"&amp;$S3283),3)="OCS","OCS_RM",IF(RIGHT(INDIRECT("$F"&amp;$S3283),10)="conversion","GOTS_RM_conversion",IF((LEFT(INDIRECT("$F"&amp;$S3283),4))="GOTS","GOTS_RM","Responsible_RM"))))))),"DELETERM")</f>
        <v>#VALUE!</v>
      </c>
      <c r="AF3283" t="e" cm="1">
        <f t="array" aca="1" ref="AF3283" ca="1">IF($S3283="","",INDIRECT("$Z"&amp;$S3283))</f>
        <v>#VALUE!</v>
      </c>
      <c r="AG3283" t="str">
        <f t="shared" si="1036"/>
        <v/>
      </c>
      <c r="AH3283" t="str" cm="1">
        <f t="array" aca="1" ref="AH3283" ca="1">IFERROR(INDIRECT("$ag"&amp;S3283),"")</f>
        <v/>
      </c>
      <c r="AI3283" t="e" cm="1">
        <f t="array" aca="1" ref="AI3283" ca="1">INDIRECT("O"&amp;S3283)</f>
        <v>#VALUE!</v>
      </c>
      <c r="AJ3283" t="str">
        <f t="shared" si="1037"/>
        <v/>
      </c>
    </row>
    <row r="3284" spans="1:36" ht="16.5" customHeight="1">
      <c r="A3284" s="129"/>
      <c r="B3284" s="134"/>
      <c r="C3284" s="135"/>
      <c r="D3284" s="146"/>
      <c r="E3284" s="146"/>
      <c r="F3284" s="135"/>
      <c r="G3284" s="147"/>
      <c r="H3284" s="147"/>
      <c r="I3284" s="147"/>
      <c r="J3284" s="147"/>
      <c r="K3284" s="38"/>
      <c r="L3284" s="143"/>
      <c r="M3284" s="143"/>
      <c r="N3284" s="61"/>
      <c r="O3284" s="314"/>
      <c r="Q3284" t="str">
        <f t="shared" si="1032"/>
        <v/>
      </c>
      <c r="S3284" t="e">
        <f t="shared" ca="1" si="1041"/>
        <v>#VALUE!</v>
      </c>
      <c r="T3284" t="e">
        <f t="shared" ca="1" si="1038"/>
        <v>#VALUE!</v>
      </c>
      <c r="U3284">
        <f t="shared" si="1042"/>
        <v>3216</v>
      </c>
      <c r="V3284">
        <v>268.416666666688</v>
      </c>
      <c r="W3284">
        <f t="shared" si="1025"/>
        <v>268</v>
      </c>
      <c r="X3284" t="str" cm="1">
        <f t="array" aca="1" ref="X3284" ca="1">IFERROR(INDEX('PC&amp;PD'!$A$1:$AS$19,ROW('PC&amp;PD'!$A$19),MATCH(INDIRECT(T3284),'PC&amp;PD'!$A$1:$AS$1,0)),"")</f>
        <v/>
      </c>
      <c r="AA3284" t="str">
        <f t="shared" si="1033"/>
        <v/>
      </c>
      <c r="AB3284" t="str">
        <f t="shared" si="1034"/>
        <v/>
      </c>
      <c r="AC3284" t="e">
        <f t="shared" ca="1" si="1035"/>
        <v>#VALUE!</v>
      </c>
      <c r="AD3284" t="str" cm="1">
        <f t="array" aca="1" ref="AD3284" ca="1">IFERROR(IF((LEFT(INDIRECT("$F"&amp;$S3284),4))="GOTS",IF($G3284="Organic","GOTS_Organic_raw",(IF($G3284="Responsible","GOTS_Responsible",(IF($G3284="No Attribute (Conventional)","GOTS_conventional",(IF($G3284="Recycled Pre/Post-Consumer","GOTS_pre_post",(IF($G3284="In-Conversion","GOTS_in_conversion",(IF($G3284="Sustainably Sourced","Sustainably_sourced",(IF($G3284="Recycled pre-consumer organic","GOTS_recycled_organic",""))))))))))))),IF($G3284="Organic","Organic",(IF($G3284="Responsible","Responsible",(IF($G3284="No Attribute (Conventional)","No_Attribute_Conventional",(IF($G3284="Recycled Pre/Post-Consumer","Recycled_Pre_Post_Consumer",(IF($G3284="In-Conversion","In_Conversion",(IF($G3284="Recycled Pre-Consumer","Recycled_Pre_Consumer",(IF($G3284="Recycled Post-Consumer","Recycled_Post_Consumer",(IF($G3284="Sustainably Sourced","Sustainably_sourced",(IF($G3284="Recycled pre-consumer organic","GOTS_recycled_organic","")))))))))))))))))),"")</f>
        <v/>
      </c>
      <c r="AE3284" t="e" cm="1">
        <f t="array" aca="1" ref="AE3284" ca="1">IF($I3284="",IF(INDIRECT("$F"&amp;$S3284)="","",IF(LEFT(INDIRECT("$F"&amp;$S3284),3)="GRS","GRS_RCS_RM",IF((LEFT(INDIRECT("$F"&amp;$S3284),3))="RCS","GRS_RCS_RM",IF(INDIRECT("$F"&amp;$S3284)="OCS (No Label)","OCS_Conversion_RM",IF(LEFT(INDIRECT("$F"&amp;$S3284),3)="OCS","OCS_RM",IF(RIGHT(INDIRECT("$F"&amp;$S3284),10)="conversion","GOTS_RM_conversion",IF((LEFT(INDIRECT("$F"&amp;$S3284),4))="GOTS","GOTS_RM","Responsible_RM"))))))),"DELETERM")</f>
        <v>#VALUE!</v>
      </c>
      <c r="AF3284" t="e" cm="1">
        <f t="array" aca="1" ref="AF3284" ca="1">IF($S3284="","",INDIRECT("$Z"&amp;$S3284))</f>
        <v>#VALUE!</v>
      </c>
      <c r="AG3284" t="str">
        <f t="shared" si="1036"/>
        <v/>
      </c>
      <c r="AH3284" t="str" cm="1">
        <f t="array" aca="1" ref="AH3284" ca="1">IFERROR(INDIRECT("$ag"&amp;S3284),"")</f>
        <v/>
      </c>
      <c r="AI3284" t="e" cm="1">
        <f t="array" aca="1" ref="AI3284" ca="1">INDIRECT("O"&amp;S3284)</f>
        <v>#VALUE!</v>
      </c>
      <c r="AJ3284" t="str">
        <f t="shared" si="1037"/>
        <v/>
      </c>
    </row>
    <row r="3285" spans="1:36" ht="16.5" customHeight="1">
      <c r="A3285" s="130"/>
      <c r="B3285" s="136"/>
      <c r="C3285" s="137"/>
      <c r="D3285" s="146"/>
      <c r="E3285" s="146"/>
      <c r="F3285" s="137"/>
      <c r="G3285" s="147"/>
      <c r="H3285" s="147"/>
      <c r="I3285" s="147"/>
      <c r="J3285" s="147"/>
      <c r="K3285" s="38"/>
      <c r="L3285" s="144"/>
      <c r="M3285" s="144"/>
      <c r="N3285" s="61"/>
      <c r="O3285" s="314"/>
      <c r="Q3285" t="str">
        <f t="shared" si="1032"/>
        <v/>
      </c>
      <c r="S3285" t="e">
        <f t="shared" ca="1" si="1041"/>
        <v>#VALUE!</v>
      </c>
      <c r="T3285" t="e">
        <f t="shared" ca="1" si="1038"/>
        <v>#VALUE!</v>
      </c>
      <c r="U3285">
        <f t="shared" si="1042"/>
        <v>3216</v>
      </c>
      <c r="V3285">
        <v>268.50000000002098</v>
      </c>
      <c r="W3285">
        <f t="shared" si="1025"/>
        <v>268</v>
      </c>
      <c r="X3285" t="str" cm="1">
        <f t="array" aca="1" ref="X3285" ca="1">IFERROR(INDEX('PC&amp;PD'!$A$1:$AS$19,ROW('PC&amp;PD'!$A$19),MATCH(INDIRECT(T3285),'PC&amp;PD'!$A$1:$AS$1,0)),"")</f>
        <v/>
      </c>
      <c r="AA3285" t="str">
        <f t="shared" si="1033"/>
        <v/>
      </c>
      <c r="AB3285" t="str">
        <f t="shared" si="1034"/>
        <v/>
      </c>
      <c r="AC3285" t="e">
        <f t="shared" ca="1" si="1035"/>
        <v>#VALUE!</v>
      </c>
      <c r="AD3285" t="str" cm="1">
        <f t="array" aca="1" ref="AD3285" ca="1">IFERROR(IF((LEFT(INDIRECT("$F"&amp;$S3285),4))="GOTS",IF($G3285="Organic","GOTS_Organic_raw",(IF($G3285="Responsible","GOTS_Responsible",(IF($G3285="No Attribute (Conventional)","GOTS_conventional",(IF($G3285="Recycled Pre/Post-Consumer","GOTS_pre_post",(IF($G3285="In-Conversion","GOTS_in_conversion",(IF($G3285="Sustainably Sourced","Sustainably_sourced",(IF($G3285="Recycled pre-consumer organic","GOTS_recycled_organic",""))))))))))))),IF($G3285="Organic","Organic",(IF($G3285="Responsible","Responsible",(IF($G3285="No Attribute (Conventional)","No_Attribute_Conventional",(IF($G3285="Recycled Pre/Post-Consumer","Recycled_Pre_Post_Consumer",(IF($G3285="In-Conversion","In_Conversion",(IF($G3285="Recycled Pre-Consumer","Recycled_Pre_Consumer",(IF($G3285="Recycled Post-Consumer","Recycled_Post_Consumer",(IF($G3285="Sustainably Sourced","Sustainably_sourced",(IF($G3285="Recycled pre-consumer organic","GOTS_recycled_organic","")))))))))))))))))),"")</f>
        <v/>
      </c>
      <c r="AE3285" t="e" cm="1">
        <f t="array" aca="1" ref="AE3285" ca="1">IF($I3285="",IF(INDIRECT("$F"&amp;$S3285)="","",IF(LEFT(INDIRECT("$F"&amp;$S3285),3)="GRS","GRS_RCS_RM",IF((LEFT(INDIRECT("$F"&amp;$S3285),3))="RCS","GRS_RCS_RM",IF(INDIRECT("$F"&amp;$S3285)="OCS (No Label)","OCS_Conversion_RM",IF(LEFT(INDIRECT("$F"&amp;$S3285),3)="OCS","OCS_RM",IF(RIGHT(INDIRECT("$F"&amp;$S3285),10)="conversion","GOTS_RM_conversion",IF((LEFT(INDIRECT("$F"&amp;$S3285),4))="GOTS","GOTS_RM","Responsible_RM"))))))),"DELETERM")</f>
        <v>#VALUE!</v>
      </c>
      <c r="AF3285" t="e" cm="1">
        <f t="array" aca="1" ref="AF3285" ca="1">IF($S3285="","",INDIRECT("$Z"&amp;$S3285))</f>
        <v>#VALUE!</v>
      </c>
      <c r="AG3285" t="str">
        <f t="shared" si="1036"/>
        <v/>
      </c>
      <c r="AH3285" t="str" cm="1">
        <f t="array" aca="1" ref="AH3285" ca="1">IFERROR(INDIRECT("$ag"&amp;S3285),"")</f>
        <v/>
      </c>
      <c r="AI3285" t="e" cm="1">
        <f t="array" aca="1" ref="AI3285" ca="1">INDIRECT("O"&amp;S3285)</f>
        <v>#VALUE!</v>
      </c>
      <c r="AJ3285" t="str">
        <f t="shared" si="1037"/>
        <v/>
      </c>
    </row>
    <row r="3286" spans="1:36" ht="16.5" customHeight="1">
      <c r="A3286" s="130"/>
      <c r="B3286" s="136"/>
      <c r="C3286" s="137"/>
      <c r="D3286" s="146"/>
      <c r="E3286" s="146"/>
      <c r="F3286" s="137"/>
      <c r="G3286" s="147"/>
      <c r="H3286" s="147"/>
      <c r="I3286" s="147"/>
      <c r="J3286" s="147"/>
      <c r="K3286" s="38"/>
      <c r="L3286" s="144"/>
      <c r="M3286" s="144"/>
      <c r="N3286" s="61"/>
      <c r="O3286" s="314"/>
      <c r="Q3286" t="str">
        <f t="shared" si="1032"/>
        <v/>
      </c>
      <c r="S3286" t="e">
        <f t="shared" ca="1" si="1041"/>
        <v>#VALUE!</v>
      </c>
      <c r="T3286" t="e">
        <f t="shared" ca="1" si="1038"/>
        <v>#VALUE!</v>
      </c>
      <c r="U3286">
        <f t="shared" si="1042"/>
        <v>3216</v>
      </c>
      <c r="V3286">
        <v>268.58333333335401</v>
      </c>
      <c r="W3286">
        <f t="shared" ref="W3286:W3349" si="1045">ROUNDDOWN(V3286,0)</f>
        <v>268</v>
      </c>
      <c r="X3286" t="str" cm="1">
        <f t="array" aca="1" ref="X3286" ca="1">IFERROR(INDEX('PC&amp;PD'!$A$1:$AS$19,ROW('PC&amp;PD'!$A$19),MATCH(INDIRECT(T3286),'PC&amp;PD'!$A$1:$AS$1,0)),"")</f>
        <v/>
      </c>
      <c r="AA3286" t="str">
        <f t="shared" si="1033"/>
        <v/>
      </c>
      <c r="AB3286" t="str">
        <f t="shared" si="1034"/>
        <v/>
      </c>
      <c r="AC3286" t="e">
        <f t="shared" ca="1" si="1035"/>
        <v>#VALUE!</v>
      </c>
      <c r="AD3286" t="str" cm="1">
        <f t="array" aca="1" ref="AD3286" ca="1">IFERROR(IF((LEFT(INDIRECT("$F"&amp;$S3286),4))="GOTS",IF($G3286="Organic","GOTS_Organic_raw",(IF($G3286="Responsible","GOTS_Responsible",(IF($G3286="No Attribute (Conventional)","GOTS_conventional",(IF($G3286="Recycled Pre/Post-Consumer","GOTS_pre_post",(IF($G3286="In-Conversion","GOTS_in_conversion",(IF($G3286="Sustainably Sourced","Sustainably_sourced",(IF($G3286="Recycled pre-consumer organic","GOTS_recycled_organic",""))))))))))))),IF($G3286="Organic","Organic",(IF($G3286="Responsible","Responsible",(IF($G3286="No Attribute (Conventional)","No_Attribute_Conventional",(IF($G3286="Recycled Pre/Post-Consumer","Recycled_Pre_Post_Consumer",(IF($G3286="In-Conversion","In_Conversion",(IF($G3286="Recycled Pre-Consumer","Recycled_Pre_Consumer",(IF($G3286="Recycled Post-Consumer","Recycled_Post_Consumer",(IF($G3286="Sustainably Sourced","Sustainably_sourced",(IF($G3286="Recycled pre-consumer organic","GOTS_recycled_organic","")))))))))))))))))),"")</f>
        <v/>
      </c>
      <c r="AE3286" t="e" cm="1">
        <f t="array" aca="1" ref="AE3286" ca="1">IF($I3286="",IF(INDIRECT("$F"&amp;$S3286)="","",IF(LEFT(INDIRECT("$F"&amp;$S3286),3)="GRS","GRS_RCS_RM",IF((LEFT(INDIRECT("$F"&amp;$S3286),3))="RCS","GRS_RCS_RM",IF(INDIRECT("$F"&amp;$S3286)="OCS (No Label)","OCS_Conversion_RM",IF(LEFT(INDIRECT("$F"&amp;$S3286),3)="OCS","OCS_RM",IF(RIGHT(INDIRECT("$F"&amp;$S3286),10)="conversion","GOTS_RM_conversion",IF((LEFT(INDIRECT("$F"&amp;$S3286),4))="GOTS","GOTS_RM","Responsible_RM"))))))),"DELETERM")</f>
        <v>#VALUE!</v>
      </c>
      <c r="AF3286" t="e" cm="1">
        <f t="array" aca="1" ref="AF3286" ca="1">IF($S3286="","",INDIRECT("$Z"&amp;$S3286))</f>
        <v>#VALUE!</v>
      </c>
      <c r="AG3286" t="str">
        <f t="shared" si="1036"/>
        <v/>
      </c>
      <c r="AH3286" t="str" cm="1">
        <f t="array" aca="1" ref="AH3286" ca="1">IFERROR(INDIRECT("$ag"&amp;S3286),"")</f>
        <v/>
      </c>
      <c r="AI3286" t="e" cm="1">
        <f t="array" aca="1" ref="AI3286" ca="1">INDIRECT("O"&amp;S3286)</f>
        <v>#VALUE!</v>
      </c>
      <c r="AJ3286" t="str">
        <f t="shared" si="1037"/>
        <v/>
      </c>
    </row>
    <row r="3287" spans="1:36" ht="16.5" customHeight="1">
      <c r="A3287" s="130"/>
      <c r="B3287" s="136"/>
      <c r="C3287" s="137"/>
      <c r="D3287" s="146"/>
      <c r="E3287" s="146"/>
      <c r="F3287" s="137"/>
      <c r="G3287" s="147"/>
      <c r="H3287" s="147"/>
      <c r="I3287" s="147"/>
      <c r="J3287" s="147"/>
      <c r="K3287" s="38"/>
      <c r="L3287" s="144"/>
      <c r="M3287" s="144"/>
      <c r="N3287" s="61"/>
      <c r="O3287" s="314"/>
      <c r="Q3287" t="str">
        <f t="shared" si="1032"/>
        <v/>
      </c>
      <c r="S3287" t="e">
        <f t="shared" ca="1" si="1041"/>
        <v>#VALUE!</v>
      </c>
      <c r="T3287" t="e">
        <f t="shared" ca="1" si="1038"/>
        <v>#VALUE!</v>
      </c>
      <c r="U3287">
        <f t="shared" si="1042"/>
        <v>3216</v>
      </c>
      <c r="V3287">
        <v>268.666666666688</v>
      </c>
      <c r="W3287">
        <f t="shared" si="1045"/>
        <v>268</v>
      </c>
      <c r="X3287" t="str" cm="1">
        <f t="array" aca="1" ref="X3287" ca="1">IFERROR(INDEX('PC&amp;PD'!$A$1:$AS$19,ROW('PC&amp;PD'!$A$19),MATCH(INDIRECT(T3287),'PC&amp;PD'!$A$1:$AS$1,0)),"")</f>
        <v/>
      </c>
      <c r="AA3287" t="str">
        <f t="shared" si="1033"/>
        <v/>
      </c>
      <c r="AB3287" t="str">
        <f t="shared" si="1034"/>
        <v/>
      </c>
      <c r="AC3287" t="e">
        <f t="shared" ca="1" si="1035"/>
        <v>#VALUE!</v>
      </c>
      <c r="AD3287" t="str" cm="1">
        <f t="array" aca="1" ref="AD3287" ca="1">IFERROR(IF((LEFT(INDIRECT("$F"&amp;$S3287),4))="GOTS",IF($G3287="Organic","GOTS_Organic_raw",(IF($G3287="Responsible","GOTS_Responsible",(IF($G3287="No Attribute (Conventional)","GOTS_conventional",(IF($G3287="Recycled Pre/Post-Consumer","GOTS_pre_post",(IF($G3287="In-Conversion","GOTS_in_conversion",(IF($G3287="Sustainably Sourced","Sustainably_sourced",(IF($G3287="Recycled pre-consumer organic","GOTS_recycled_organic",""))))))))))))),IF($G3287="Organic","Organic",(IF($G3287="Responsible","Responsible",(IF($G3287="No Attribute (Conventional)","No_Attribute_Conventional",(IF($G3287="Recycled Pre/Post-Consumer","Recycled_Pre_Post_Consumer",(IF($G3287="In-Conversion","In_Conversion",(IF($G3287="Recycled Pre-Consumer","Recycled_Pre_Consumer",(IF($G3287="Recycled Post-Consumer","Recycled_Post_Consumer",(IF($G3287="Sustainably Sourced","Sustainably_sourced",(IF($G3287="Recycled pre-consumer organic","GOTS_recycled_organic","")))))))))))))))))),"")</f>
        <v/>
      </c>
      <c r="AE3287" t="e" cm="1">
        <f t="array" aca="1" ref="AE3287" ca="1">IF($I3287="",IF(INDIRECT("$F"&amp;$S3287)="","",IF(LEFT(INDIRECT("$F"&amp;$S3287),3)="GRS","GRS_RCS_RM",IF((LEFT(INDIRECT("$F"&amp;$S3287),3))="RCS","GRS_RCS_RM",IF(INDIRECT("$F"&amp;$S3287)="OCS (No Label)","OCS_Conversion_RM",IF(LEFT(INDIRECT("$F"&amp;$S3287),3)="OCS","OCS_RM",IF(RIGHT(INDIRECT("$F"&amp;$S3287),10)="conversion","GOTS_RM_conversion",IF((LEFT(INDIRECT("$F"&amp;$S3287),4))="GOTS","GOTS_RM","Responsible_RM"))))))),"DELETERM")</f>
        <v>#VALUE!</v>
      </c>
      <c r="AF3287" t="e" cm="1">
        <f t="array" aca="1" ref="AF3287" ca="1">IF($S3287="","",INDIRECT("$Z"&amp;$S3287))</f>
        <v>#VALUE!</v>
      </c>
      <c r="AG3287" t="str">
        <f t="shared" si="1036"/>
        <v/>
      </c>
      <c r="AH3287" t="str" cm="1">
        <f t="array" aca="1" ref="AH3287" ca="1">IFERROR(INDIRECT("$ag"&amp;S3287),"")</f>
        <v/>
      </c>
      <c r="AI3287" t="e" cm="1">
        <f t="array" aca="1" ref="AI3287" ca="1">INDIRECT("O"&amp;S3287)</f>
        <v>#VALUE!</v>
      </c>
      <c r="AJ3287" t="str">
        <f t="shared" si="1037"/>
        <v/>
      </c>
    </row>
    <row r="3288" spans="1:36" ht="16.5" customHeight="1">
      <c r="A3288" s="130"/>
      <c r="B3288" s="136"/>
      <c r="C3288" s="137"/>
      <c r="D3288" s="146"/>
      <c r="E3288" s="146"/>
      <c r="F3288" s="137"/>
      <c r="G3288" s="147"/>
      <c r="H3288" s="147"/>
      <c r="I3288" s="147"/>
      <c r="J3288" s="147"/>
      <c r="K3288" s="38"/>
      <c r="L3288" s="144"/>
      <c r="M3288" s="144"/>
      <c r="N3288" s="61"/>
      <c r="O3288" s="314"/>
      <c r="Q3288" t="str">
        <f t="shared" si="1032"/>
        <v/>
      </c>
      <c r="S3288" t="e">
        <f t="shared" ca="1" si="1041"/>
        <v>#VALUE!</v>
      </c>
      <c r="T3288" t="e">
        <f t="shared" ca="1" si="1038"/>
        <v>#VALUE!</v>
      </c>
      <c r="U3288">
        <f t="shared" si="1042"/>
        <v>3216</v>
      </c>
      <c r="V3288">
        <v>268.75000000002098</v>
      </c>
      <c r="W3288">
        <f t="shared" si="1045"/>
        <v>268</v>
      </c>
      <c r="X3288" t="str" cm="1">
        <f t="array" aca="1" ref="X3288" ca="1">IFERROR(INDEX('PC&amp;PD'!$A$1:$AS$19,ROW('PC&amp;PD'!$A$19),MATCH(INDIRECT(T3288),'PC&amp;PD'!$A$1:$AS$1,0)),"")</f>
        <v/>
      </c>
      <c r="AA3288" t="str">
        <f t="shared" si="1033"/>
        <v/>
      </c>
      <c r="AB3288" t="str">
        <f t="shared" si="1034"/>
        <v/>
      </c>
      <c r="AC3288" t="e">
        <f t="shared" ca="1" si="1035"/>
        <v>#VALUE!</v>
      </c>
      <c r="AD3288" t="str" cm="1">
        <f t="array" aca="1" ref="AD3288" ca="1">IFERROR(IF((LEFT(INDIRECT("$F"&amp;$S3288),4))="GOTS",IF($G3288="Organic","GOTS_Organic_raw",(IF($G3288="Responsible","GOTS_Responsible",(IF($G3288="No Attribute (Conventional)","GOTS_conventional",(IF($G3288="Recycled Pre/Post-Consumer","GOTS_pre_post",(IF($G3288="In-Conversion","GOTS_in_conversion",(IF($G3288="Sustainably Sourced","Sustainably_sourced",(IF($G3288="Recycled pre-consumer organic","GOTS_recycled_organic",""))))))))))))),IF($G3288="Organic","Organic",(IF($G3288="Responsible","Responsible",(IF($G3288="No Attribute (Conventional)","No_Attribute_Conventional",(IF($G3288="Recycled Pre/Post-Consumer","Recycled_Pre_Post_Consumer",(IF($G3288="In-Conversion","In_Conversion",(IF($G3288="Recycled Pre-Consumer","Recycled_Pre_Consumer",(IF($G3288="Recycled Post-Consumer","Recycled_Post_Consumer",(IF($G3288="Sustainably Sourced","Sustainably_sourced",(IF($G3288="Recycled pre-consumer organic","GOTS_recycled_organic","")))))))))))))))))),"")</f>
        <v/>
      </c>
      <c r="AE3288" t="e" cm="1">
        <f t="array" aca="1" ref="AE3288" ca="1">IF($I3288="",IF(INDIRECT("$F"&amp;$S3288)="","",IF(LEFT(INDIRECT("$F"&amp;$S3288),3)="GRS","GRS_RCS_RM",IF((LEFT(INDIRECT("$F"&amp;$S3288),3))="RCS","GRS_RCS_RM",IF(INDIRECT("$F"&amp;$S3288)="OCS (No Label)","OCS_Conversion_RM",IF(LEFT(INDIRECT("$F"&amp;$S3288),3)="OCS","OCS_RM",IF(RIGHT(INDIRECT("$F"&amp;$S3288),10)="conversion","GOTS_RM_conversion",IF((LEFT(INDIRECT("$F"&amp;$S3288),4))="GOTS","GOTS_RM","Responsible_RM"))))))),"DELETERM")</f>
        <v>#VALUE!</v>
      </c>
      <c r="AF3288" t="e" cm="1">
        <f t="array" aca="1" ref="AF3288" ca="1">IF($S3288="","",INDIRECT("$Z"&amp;$S3288))</f>
        <v>#VALUE!</v>
      </c>
      <c r="AG3288" t="str">
        <f t="shared" si="1036"/>
        <v/>
      </c>
      <c r="AH3288" t="str" cm="1">
        <f t="array" aca="1" ref="AH3288" ca="1">IFERROR(INDIRECT("$ag"&amp;S3288),"")</f>
        <v/>
      </c>
      <c r="AI3288" t="e" cm="1">
        <f t="array" aca="1" ref="AI3288" ca="1">INDIRECT("O"&amp;S3288)</f>
        <v>#VALUE!</v>
      </c>
      <c r="AJ3288" t="str">
        <f t="shared" si="1037"/>
        <v/>
      </c>
    </row>
    <row r="3289" spans="1:36" ht="16.5" customHeight="1">
      <c r="A3289" s="130"/>
      <c r="B3289" s="136"/>
      <c r="C3289" s="137"/>
      <c r="D3289" s="146"/>
      <c r="E3289" s="146"/>
      <c r="F3289" s="137"/>
      <c r="G3289" s="147"/>
      <c r="H3289" s="147"/>
      <c r="I3289" s="147"/>
      <c r="J3289" s="147"/>
      <c r="K3289" s="38"/>
      <c r="L3289" s="144"/>
      <c r="M3289" s="144"/>
      <c r="N3289" s="61"/>
      <c r="O3289" s="314"/>
      <c r="Q3289" t="str">
        <f t="shared" si="1032"/>
        <v/>
      </c>
      <c r="S3289" t="e">
        <f t="shared" ca="1" si="1041"/>
        <v>#VALUE!</v>
      </c>
      <c r="T3289" t="e">
        <f t="shared" ca="1" si="1038"/>
        <v>#VALUE!</v>
      </c>
      <c r="U3289">
        <f t="shared" si="1042"/>
        <v>3216</v>
      </c>
      <c r="V3289">
        <v>268.83333333335497</v>
      </c>
      <c r="W3289">
        <f t="shared" si="1045"/>
        <v>268</v>
      </c>
      <c r="X3289" t="str" cm="1">
        <f t="array" aca="1" ref="X3289" ca="1">IFERROR(INDEX('PC&amp;PD'!$A$1:$AS$19,ROW('PC&amp;PD'!$A$19),MATCH(INDIRECT(T3289),'PC&amp;PD'!$A$1:$AS$1,0)),"")</f>
        <v/>
      </c>
      <c r="AA3289" t="str">
        <f t="shared" si="1033"/>
        <v/>
      </c>
      <c r="AB3289" t="str">
        <f t="shared" si="1034"/>
        <v/>
      </c>
      <c r="AC3289" t="e">
        <f t="shared" ca="1" si="1035"/>
        <v>#VALUE!</v>
      </c>
      <c r="AD3289" t="str" cm="1">
        <f t="array" aca="1" ref="AD3289" ca="1">IFERROR(IF((LEFT(INDIRECT("$F"&amp;$S3289),4))="GOTS",IF($G3289="Organic","GOTS_Organic_raw",(IF($G3289="Responsible","GOTS_Responsible",(IF($G3289="No Attribute (Conventional)","GOTS_conventional",(IF($G3289="Recycled Pre/Post-Consumer","GOTS_pre_post",(IF($G3289="In-Conversion","GOTS_in_conversion",(IF($G3289="Sustainably Sourced","Sustainably_sourced",(IF($G3289="Recycled pre-consumer organic","GOTS_recycled_organic",""))))))))))))),IF($G3289="Organic","Organic",(IF($G3289="Responsible","Responsible",(IF($G3289="No Attribute (Conventional)","No_Attribute_Conventional",(IF($G3289="Recycled Pre/Post-Consumer","Recycled_Pre_Post_Consumer",(IF($G3289="In-Conversion","In_Conversion",(IF($G3289="Recycled Pre-Consumer","Recycled_Pre_Consumer",(IF($G3289="Recycled Post-Consumer","Recycled_Post_Consumer",(IF($G3289="Sustainably Sourced","Sustainably_sourced",(IF($G3289="Recycled pre-consumer organic","GOTS_recycled_organic","")))))))))))))))))),"")</f>
        <v/>
      </c>
      <c r="AE3289" t="e" cm="1">
        <f t="array" aca="1" ref="AE3289" ca="1">IF($I3289="",IF(INDIRECT("$F"&amp;$S3289)="","",IF(LEFT(INDIRECT("$F"&amp;$S3289),3)="GRS","GRS_RCS_RM",IF((LEFT(INDIRECT("$F"&amp;$S3289),3))="RCS","GRS_RCS_RM",IF(INDIRECT("$F"&amp;$S3289)="OCS (No Label)","OCS_Conversion_RM",IF(LEFT(INDIRECT("$F"&amp;$S3289),3)="OCS","OCS_RM",IF(RIGHT(INDIRECT("$F"&amp;$S3289),10)="conversion","GOTS_RM_conversion",IF((LEFT(INDIRECT("$F"&amp;$S3289),4))="GOTS","GOTS_RM","Responsible_RM"))))))),"DELETERM")</f>
        <v>#VALUE!</v>
      </c>
      <c r="AF3289" t="e" cm="1">
        <f t="array" aca="1" ref="AF3289" ca="1">IF($S3289="","",INDIRECT("$Z"&amp;$S3289))</f>
        <v>#VALUE!</v>
      </c>
      <c r="AG3289" t="str">
        <f t="shared" si="1036"/>
        <v/>
      </c>
      <c r="AH3289" t="str" cm="1">
        <f t="array" aca="1" ref="AH3289" ca="1">IFERROR(INDIRECT("$ag"&amp;S3289),"")</f>
        <v/>
      </c>
      <c r="AI3289" t="e" cm="1">
        <f t="array" aca="1" ref="AI3289" ca="1">INDIRECT("O"&amp;S3289)</f>
        <v>#VALUE!</v>
      </c>
      <c r="AJ3289" t="str">
        <f t="shared" si="1037"/>
        <v/>
      </c>
    </row>
    <row r="3290" spans="1:36" ht="16.5" customHeight="1" thickBot="1">
      <c r="A3290" s="131"/>
      <c r="B3290" s="138"/>
      <c r="C3290" s="139"/>
      <c r="D3290" s="148"/>
      <c r="E3290" s="148"/>
      <c r="F3290" s="139"/>
      <c r="G3290" s="149"/>
      <c r="H3290" s="149"/>
      <c r="I3290" s="149"/>
      <c r="J3290" s="149"/>
      <c r="K3290" s="39"/>
      <c r="L3290" s="145"/>
      <c r="M3290" s="145"/>
      <c r="N3290" s="62"/>
      <c r="O3290" s="315"/>
      <c r="Q3290" t="str">
        <f t="shared" si="1032"/>
        <v/>
      </c>
      <c r="S3290" t="e">
        <f t="shared" ca="1" si="1041"/>
        <v>#VALUE!</v>
      </c>
      <c r="T3290" t="e">
        <f t="shared" ca="1" si="1038"/>
        <v>#VALUE!</v>
      </c>
      <c r="U3290">
        <f t="shared" si="1042"/>
        <v>3216</v>
      </c>
      <c r="V3290">
        <v>268.916666666688</v>
      </c>
      <c r="W3290">
        <f t="shared" si="1045"/>
        <v>268</v>
      </c>
      <c r="X3290" t="str" cm="1">
        <f t="array" aca="1" ref="X3290" ca="1">IFERROR(INDEX('PC&amp;PD'!$A$1:$AS$19,ROW('PC&amp;PD'!$A$19),MATCH(INDIRECT(T3290),'PC&amp;PD'!$A$1:$AS$1,0)),"")</f>
        <v/>
      </c>
      <c r="AA3290" t="str">
        <f t="shared" si="1033"/>
        <v/>
      </c>
      <c r="AB3290" t="str">
        <f t="shared" si="1034"/>
        <v/>
      </c>
      <c r="AC3290" t="e">
        <f t="shared" ca="1" si="1035"/>
        <v>#VALUE!</v>
      </c>
      <c r="AD3290" t="str" cm="1">
        <f t="array" aca="1" ref="AD3290" ca="1">IFERROR(IF((LEFT(INDIRECT("$F"&amp;$S3290),4))="GOTS",IF($G3290="Organic","GOTS_Organic_raw",(IF($G3290="Responsible","GOTS_Responsible",(IF($G3290="No Attribute (Conventional)","GOTS_conventional",(IF($G3290="Recycled Pre/Post-Consumer","GOTS_pre_post",(IF($G3290="In-Conversion","GOTS_in_conversion",(IF($G3290="Sustainably Sourced","Sustainably_sourced",(IF($G3290="Recycled pre-consumer organic","GOTS_recycled_organic",""))))))))))))),IF($G3290="Organic","Organic",(IF($G3290="Responsible","Responsible",(IF($G3290="No Attribute (Conventional)","No_Attribute_Conventional",(IF($G3290="Recycled Pre/Post-Consumer","Recycled_Pre_Post_Consumer",(IF($G3290="In-Conversion","In_Conversion",(IF($G3290="Recycled Pre-Consumer","Recycled_Pre_Consumer",(IF($G3290="Recycled Post-Consumer","Recycled_Post_Consumer",(IF($G3290="Sustainably Sourced","Sustainably_sourced",(IF($G3290="Recycled pre-consumer organic","GOTS_recycled_organic","")))))))))))))))))),"")</f>
        <v/>
      </c>
      <c r="AE3290" t="e" cm="1">
        <f t="array" aca="1" ref="AE3290" ca="1">IF($I3290="",IF(INDIRECT("$F"&amp;$S3290)="","",IF(LEFT(INDIRECT("$F"&amp;$S3290),3)="GRS","GRS_RCS_RM",IF((LEFT(INDIRECT("$F"&amp;$S3290),3))="RCS","GRS_RCS_RM",IF(INDIRECT("$F"&amp;$S3290)="OCS (No Label)","OCS_Conversion_RM",IF(LEFT(INDIRECT("$F"&amp;$S3290),3)="OCS","OCS_RM",IF(RIGHT(INDIRECT("$F"&amp;$S3290),10)="conversion","GOTS_RM_conversion",IF((LEFT(INDIRECT("$F"&amp;$S3290),4))="GOTS","GOTS_RM","Responsible_RM"))))))),"DELETERM")</f>
        <v>#VALUE!</v>
      </c>
      <c r="AF3290" t="e" cm="1">
        <f t="array" aca="1" ref="AF3290" ca="1">IF($S3290="","",INDIRECT("$Z"&amp;$S3290))</f>
        <v>#VALUE!</v>
      </c>
      <c r="AG3290" t="str">
        <f t="shared" si="1036"/>
        <v/>
      </c>
      <c r="AH3290" t="str" cm="1">
        <f t="array" aca="1" ref="AH3290" ca="1">IFERROR(INDIRECT("$ag"&amp;S3290),"")</f>
        <v/>
      </c>
      <c r="AI3290" t="e" cm="1">
        <f t="array" aca="1" ref="AI3290" ca="1">INDIRECT("O"&amp;S3290)</f>
        <v>#VALUE!</v>
      </c>
      <c r="AJ3290" t="str">
        <f t="shared" si="1037"/>
        <v/>
      </c>
    </row>
    <row r="3291" spans="1:36" ht="16.5" customHeight="1">
      <c r="A3291" s="128" t="str">
        <f>IF(B3291="","",COUNTA($B$63:$B3291))</f>
        <v/>
      </c>
      <c r="B3291" s="132"/>
      <c r="C3291" s="133"/>
      <c r="D3291" s="140"/>
      <c r="E3291" s="140"/>
      <c r="F3291" s="133"/>
      <c r="G3291" s="141"/>
      <c r="H3291" s="141"/>
      <c r="I3291" s="141"/>
      <c r="J3291" s="141"/>
      <c r="K3291" s="37"/>
      <c r="L3291" s="142" t="str">
        <f>IF(R3291="","",LEFT(R3291,LEN(R3291)-2))</f>
        <v/>
      </c>
      <c r="M3291" s="142"/>
      <c r="N3291" s="60"/>
      <c r="O3291" s="313"/>
      <c r="Q3291" t="str">
        <f t="shared" si="1032"/>
        <v/>
      </c>
      <c r="R3291" t="str">
        <f t="shared" ref="R3291" si="1046">CONCATENATE($Q3291,Q3292,Q3293,Q3294,Q3295,Q3296,$Q3297,$Q3298,$Q3299,$Q3300,$Q3301,$Q3302)</f>
        <v/>
      </c>
      <c r="S3291" t="e">
        <f t="shared" ca="1" si="1041"/>
        <v>#VALUE!</v>
      </c>
      <c r="T3291" t="e">
        <f t="shared" ca="1" si="1038"/>
        <v>#VALUE!</v>
      </c>
      <c r="U3291">
        <f t="shared" si="1042"/>
        <v>3228</v>
      </c>
      <c r="V3291">
        <v>269.00000000002098</v>
      </c>
      <c r="W3291">
        <f t="shared" si="1045"/>
        <v>269</v>
      </c>
      <c r="X3291" t="str" cm="1">
        <f t="array" aca="1" ref="X3291" ca="1">IFERROR(INDEX('PC&amp;PD'!$A$1:$AS$19,ROW('PC&amp;PD'!$A$19),MATCH(INDIRECT(T3291),'PC&amp;PD'!$A$1:$AS$1,0)),"")</f>
        <v/>
      </c>
      <c r="Z3291" t="str">
        <f t="shared" ref="Z3291" si="1047">IFERROR(IF($F3291="OCS 100","OCS (OCS 100)",IF($F3291="OCS Blended","OCS (OCS Blended)",IF($F3291="OCS (No Label)","OCS (No Label)",IF($F3291="RCS 100","RCS (RCS 100)",IF($F3291="RCS Blended","RCS (RCS Blended)",IF($F3291="GRS","GRS (GRS)",IF($F3291="GRS (No Label)", "GRS (No Label)",IF($F3291="RDS","RDS (RDS)",IF($F3291="RWS","RWS (RWS)",IF($F3291="RAS","RAS (RAS)",IF($F3291="RMS","RMS (RMS)",IF($F3291="GOTS Organic","GOTS (Organic)",IF($F3291="GOTS Made with organic","GOTS (Made with Organic)",IF($F3291="GOTS Organic - in conversion","GOTS (Organic - In Conversion)",IF($F3291="GOTS Made with organic - in conversion","GOTS (Made with Organic - In Conversion)",""))))))))))))))),"")</f>
        <v/>
      </c>
      <c r="AA3291" t="str">
        <f t="shared" si="1033"/>
        <v/>
      </c>
      <c r="AB3291" t="str">
        <f t="shared" si="1034"/>
        <v/>
      </c>
      <c r="AC3291" t="e">
        <f t="shared" ca="1" si="1035"/>
        <v>#VALUE!</v>
      </c>
      <c r="AD3291" t="str" cm="1">
        <f t="array" aca="1" ref="AD3291" ca="1">IFERROR(IF((LEFT(INDIRECT("$F"&amp;$S3291),4))="GOTS",IF($G3291="Organic","GOTS_Organic_raw",(IF($G3291="Responsible","GOTS_Responsible",(IF($G3291="No Attribute (Conventional)","GOTS_conventional",(IF($G3291="Recycled Pre/Post-Consumer","GOTS_pre_post",(IF($G3291="In-Conversion","GOTS_in_conversion",(IF($G3291="Sustainably Sourced","Sustainably_sourced",(IF($G3291="Recycled pre-consumer organic","GOTS_recycled_organic",""))))))))))))),IF($G3291="Organic","Organic",(IF($G3291="Responsible","Responsible",(IF($G3291="No Attribute (Conventional)","No_Attribute_Conventional",(IF($G3291="Recycled Pre/Post-Consumer","Recycled_Pre_Post_Consumer",(IF($G3291="In-Conversion","In_Conversion",(IF($G3291="Recycled Pre-Consumer","Recycled_Pre_Consumer",(IF($G3291="Recycled Post-Consumer","Recycled_Post_Consumer",(IF($G3291="Sustainably Sourced","Sustainably_sourced",(IF($G3291="Recycled pre-consumer organic","GOTS_recycled_organic","")))))))))))))))))),"")</f>
        <v/>
      </c>
      <c r="AE3291" t="e" cm="1">
        <f t="array" aca="1" ref="AE3291" ca="1">IF($I3291="",IF(INDIRECT("$F"&amp;$S3291)="","",IF(LEFT(INDIRECT("$F"&amp;$S3291),3)="GRS","GRS_RCS_RM",IF((LEFT(INDIRECT("$F"&amp;$S3291),3))="RCS","GRS_RCS_RM",IF(INDIRECT("$F"&amp;$S3291)="OCS (No Label)","OCS_Conversion_RM",IF(LEFT(INDIRECT("$F"&amp;$S3291),3)="OCS","OCS_RM",IF(RIGHT(INDIRECT("$F"&amp;$S3291),10)="conversion","GOTS_RM_conversion",IF((LEFT(INDIRECT("$F"&amp;$S3291),4))="GOTS","GOTS_RM","Responsible_RM"))))))),"DELETERM")</f>
        <v>#VALUE!</v>
      </c>
      <c r="AF3291" t="e" cm="1">
        <f t="array" aca="1" ref="AF3291" ca="1">IF($S3291="","",INDIRECT("$Z"&amp;$S3291))</f>
        <v>#VALUE!</v>
      </c>
      <c r="AG3291" t="str">
        <f t="shared" si="1036"/>
        <v/>
      </c>
      <c r="AH3291" t="str" cm="1">
        <f t="array" aca="1" ref="AH3291" ca="1">IFERROR(INDIRECT("$ag"&amp;S3291),"")</f>
        <v/>
      </c>
      <c r="AI3291" t="e" cm="1">
        <f t="array" aca="1" ref="AI3291" ca="1">INDIRECT("O"&amp;S3291)</f>
        <v>#VALUE!</v>
      </c>
      <c r="AJ3291" t="str">
        <f t="shared" si="1037"/>
        <v/>
      </c>
    </row>
    <row r="3292" spans="1:36" ht="16.5" customHeight="1">
      <c r="A3292" s="129"/>
      <c r="B3292" s="134"/>
      <c r="C3292" s="135"/>
      <c r="D3292" s="146"/>
      <c r="E3292" s="146"/>
      <c r="F3292" s="135"/>
      <c r="G3292" s="147"/>
      <c r="H3292" s="147"/>
      <c r="I3292" s="147"/>
      <c r="J3292" s="147"/>
      <c r="K3292" s="38"/>
      <c r="L3292" s="143"/>
      <c r="M3292" s="143"/>
      <c r="N3292" s="61"/>
      <c r="O3292" s="314"/>
      <c r="Q3292" t="str">
        <f t="shared" si="1032"/>
        <v/>
      </c>
      <c r="S3292" t="e">
        <f t="shared" ca="1" si="1041"/>
        <v>#VALUE!</v>
      </c>
      <c r="T3292" t="e">
        <f t="shared" ca="1" si="1038"/>
        <v>#VALUE!</v>
      </c>
      <c r="U3292">
        <f t="shared" si="1042"/>
        <v>3228</v>
      </c>
      <c r="V3292">
        <v>269.08333333335497</v>
      </c>
      <c r="W3292">
        <f t="shared" si="1045"/>
        <v>269</v>
      </c>
      <c r="X3292" t="str" cm="1">
        <f t="array" aca="1" ref="X3292" ca="1">IFERROR(INDEX('PC&amp;PD'!$A$1:$AS$19,ROW('PC&amp;PD'!$A$19),MATCH(INDIRECT(T3292),'PC&amp;PD'!$A$1:$AS$1,0)),"")</f>
        <v/>
      </c>
      <c r="AA3292" t="str">
        <f t="shared" si="1033"/>
        <v/>
      </c>
      <c r="AB3292" t="str">
        <f t="shared" si="1034"/>
        <v/>
      </c>
      <c r="AC3292" t="e">
        <f t="shared" ca="1" si="1035"/>
        <v>#VALUE!</v>
      </c>
      <c r="AD3292" t="str" cm="1">
        <f t="array" aca="1" ref="AD3292" ca="1">IFERROR(IF((LEFT(INDIRECT("$F"&amp;$S3292),4))="GOTS",IF($G3292="Organic","GOTS_Organic_raw",(IF($G3292="Responsible","GOTS_Responsible",(IF($G3292="No Attribute (Conventional)","GOTS_conventional",(IF($G3292="Recycled Pre/Post-Consumer","GOTS_pre_post",(IF($G3292="In-Conversion","GOTS_in_conversion",(IF($G3292="Sustainably Sourced","Sustainably_sourced",(IF($G3292="Recycled pre-consumer organic","GOTS_recycled_organic",""))))))))))))),IF($G3292="Organic","Organic",(IF($G3292="Responsible","Responsible",(IF($G3292="No Attribute (Conventional)","No_Attribute_Conventional",(IF($G3292="Recycled Pre/Post-Consumer","Recycled_Pre_Post_Consumer",(IF($G3292="In-Conversion","In_Conversion",(IF($G3292="Recycled Pre-Consumer","Recycled_Pre_Consumer",(IF($G3292="Recycled Post-Consumer","Recycled_Post_Consumer",(IF($G3292="Sustainably Sourced","Sustainably_sourced",(IF($G3292="Recycled pre-consumer organic","GOTS_recycled_organic","")))))))))))))))))),"")</f>
        <v/>
      </c>
      <c r="AE3292" t="e" cm="1">
        <f t="array" aca="1" ref="AE3292" ca="1">IF($I3292="",IF(INDIRECT("$F"&amp;$S3292)="","",IF(LEFT(INDIRECT("$F"&amp;$S3292),3)="GRS","GRS_RCS_RM",IF((LEFT(INDIRECT("$F"&amp;$S3292),3))="RCS","GRS_RCS_RM",IF(INDIRECT("$F"&amp;$S3292)="OCS (No Label)","OCS_Conversion_RM",IF(LEFT(INDIRECT("$F"&amp;$S3292),3)="OCS","OCS_RM",IF(RIGHT(INDIRECT("$F"&amp;$S3292),10)="conversion","GOTS_RM_conversion",IF((LEFT(INDIRECT("$F"&amp;$S3292),4))="GOTS","GOTS_RM","Responsible_RM"))))))),"DELETERM")</f>
        <v>#VALUE!</v>
      </c>
      <c r="AF3292" t="e" cm="1">
        <f t="array" aca="1" ref="AF3292" ca="1">IF($S3292="","",INDIRECT("$Z"&amp;$S3292))</f>
        <v>#VALUE!</v>
      </c>
      <c r="AG3292" t="str">
        <f t="shared" si="1036"/>
        <v/>
      </c>
      <c r="AH3292" t="str" cm="1">
        <f t="array" aca="1" ref="AH3292" ca="1">IFERROR(INDIRECT("$ag"&amp;S3292),"")</f>
        <v/>
      </c>
      <c r="AI3292" t="e" cm="1">
        <f t="array" aca="1" ref="AI3292" ca="1">INDIRECT("O"&amp;S3292)</f>
        <v>#VALUE!</v>
      </c>
      <c r="AJ3292" t="str">
        <f t="shared" si="1037"/>
        <v/>
      </c>
    </row>
    <row r="3293" spans="1:36" ht="16.5" customHeight="1">
      <c r="A3293" s="129"/>
      <c r="B3293" s="134"/>
      <c r="C3293" s="135"/>
      <c r="D3293" s="146"/>
      <c r="E3293" s="146"/>
      <c r="F3293" s="135"/>
      <c r="G3293" s="147"/>
      <c r="H3293" s="147"/>
      <c r="I3293" s="147"/>
      <c r="J3293" s="147"/>
      <c r="K3293" s="38"/>
      <c r="L3293" s="143"/>
      <c r="M3293" s="143"/>
      <c r="N3293" s="61"/>
      <c r="O3293" s="314"/>
      <c r="Q3293" t="str">
        <f t="shared" si="1032"/>
        <v/>
      </c>
      <c r="S3293" t="e">
        <f t="shared" ca="1" si="1041"/>
        <v>#VALUE!</v>
      </c>
      <c r="T3293" t="e">
        <f t="shared" ca="1" si="1038"/>
        <v>#VALUE!</v>
      </c>
      <c r="U3293">
        <f t="shared" si="1042"/>
        <v>3228</v>
      </c>
      <c r="V3293">
        <v>269.166666666688</v>
      </c>
      <c r="W3293">
        <f t="shared" si="1045"/>
        <v>269</v>
      </c>
      <c r="X3293" t="str" cm="1">
        <f t="array" aca="1" ref="X3293" ca="1">IFERROR(INDEX('PC&amp;PD'!$A$1:$AS$19,ROW('PC&amp;PD'!$A$19),MATCH(INDIRECT(T3293),'PC&amp;PD'!$A$1:$AS$1,0)),"")</f>
        <v/>
      </c>
      <c r="AA3293" t="str">
        <f t="shared" si="1033"/>
        <v/>
      </c>
      <c r="AB3293" t="str">
        <f t="shared" si="1034"/>
        <v/>
      </c>
      <c r="AC3293" t="e">
        <f t="shared" ca="1" si="1035"/>
        <v>#VALUE!</v>
      </c>
      <c r="AD3293" t="str" cm="1">
        <f t="array" aca="1" ref="AD3293" ca="1">IFERROR(IF((LEFT(INDIRECT("$F"&amp;$S3293),4))="GOTS",IF($G3293="Organic","GOTS_Organic_raw",(IF($G3293="Responsible","GOTS_Responsible",(IF($G3293="No Attribute (Conventional)","GOTS_conventional",(IF($G3293="Recycled Pre/Post-Consumer","GOTS_pre_post",(IF($G3293="In-Conversion","GOTS_in_conversion",(IF($G3293="Sustainably Sourced","Sustainably_sourced",(IF($G3293="Recycled pre-consumer organic","GOTS_recycled_organic",""))))))))))))),IF($G3293="Organic","Organic",(IF($G3293="Responsible","Responsible",(IF($G3293="No Attribute (Conventional)","No_Attribute_Conventional",(IF($G3293="Recycled Pre/Post-Consumer","Recycled_Pre_Post_Consumer",(IF($G3293="In-Conversion","In_Conversion",(IF($G3293="Recycled Pre-Consumer","Recycled_Pre_Consumer",(IF($G3293="Recycled Post-Consumer","Recycled_Post_Consumer",(IF($G3293="Sustainably Sourced","Sustainably_sourced",(IF($G3293="Recycled pre-consumer organic","GOTS_recycled_organic","")))))))))))))))))),"")</f>
        <v/>
      </c>
      <c r="AE3293" t="e" cm="1">
        <f t="array" aca="1" ref="AE3293" ca="1">IF($I3293="",IF(INDIRECT("$F"&amp;$S3293)="","",IF(LEFT(INDIRECT("$F"&amp;$S3293),3)="GRS","GRS_RCS_RM",IF((LEFT(INDIRECT("$F"&amp;$S3293),3))="RCS","GRS_RCS_RM",IF(INDIRECT("$F"&amp;$S3293)="OCS (No Label)","OCS_Conversion_RM",IF(LEFT(INDIRECT("$F"&amp;$S3293),3)="OCS","OCS_RM",IF(RIGHT(INDIRECT("$F"&amp;$S3293),10)="conversion","GOTS_RM_conversion",IF((LEFT(INDIRECT("$F"&amp;$S3293),4))="GOTS","GOTS_RM","Responsible_RM"))))))),"DELETERM")</f>
        <v>#VALUE!</v>
      </c>
      <c r="AF3293" t="e" cm="1">
        <f t="array" aca="1" ref="AF3293" ca="1">IF($S3293="","",INDIRECT("$Z"&amp;$S3293))</f>
        <v>#VALUE!</v>
      </c>
      <c r="AG3293" t="str">
        <f t="shared" si="1036"/>
        <v/>
      </c>
      <c r="AH3293" t="str" cm="1">
        <f t="array" aca="1" ref="AH3293" ca="1">IFERROR(INDIRECT("$ag"&amp;S3293),"")</f>
        <v/>
      </c>
      <c r="AI3293" t="e" cm="1">
        <f t="array" aca="1" ref="AI3293" ca="1">INDIRECT("O"&amp;S3293)</f>
        <v>#VALUE!</v>
      </c>
      <c r="AJ3293" t="str">
        <f t="shared" si="1037"/>
        <v/>
      </c>
    </row>
    <row r="3294" spans="1:36" ht="16.5" customHeight="1">
      <c r="A3294" s="129"/>
      <c r="B3294" s="134"/>
      <c r="C3294" s="135"/>
      <c r="D3294" s="146"/>
      <c r="E3294" s="146"/>
      <c r="F3294" s="135"/>
      <c r="G3294" s="147"/>
      <c r="H3294" s="147"/>
      <c r="I3294" s="147"/>
      <c r="J3294" s="147"/>
      <c r="K3294" s="38"/>
      <c r="L3294" s="143"/>
      <c r="M3294" s="143"/>
      <c r="N3294" s="61"/>
      <c r="O3294" s="314"/>
      <c r="Q3294" t="str">
        <f t="shared" si="1032"/>
        <v/>
      </c>
      <c r="S3294" t="e">
        <f t="shared" ca="1" si="1041"/>
        <v>#VALUE!</v>
      </c>
      <c r="T3294" t="e">
        <f t="shared" ca="1" si="1038"/>
        <v>#VALUE!</v>
      </c>
      <c r="U3294">
        <f t="shared" si="1042"/>
        <v>3228</v>
      </c>
      <c r="V3294">
        <v>269.25000000002098</v>
      </c>
      <c r="W3294">
        <f t="shared" si="1045"/>
        <v>269</v>
      </c>
      <c r="X3294" t="str" cm="1">
        <f t="array" aca="1" ref="X3294" ca="1">IFERROR(INDEX('PC&amp;PD'!$A$1:$AS$19,ROW('PC&amp;PD'!$A$19),MATCH(INDIRECT(T3294),'PC&amp;PD'!$A$1:$AS$1,0)),"")</f>
        <v/>
      </c>
      <c r="AA3294" t="str">
        <f t="shared" si="1033"/>
        <v/>
      </c>
      <c r="AB3294" t="str">
        <f t="shared" si="1034"/>
        <v/>
      </c>
      <c r="AC3294" t="e">
        <f t="shared" ca="1" si="1035"/>
        <v>#VALUE!</v>
      </c>
      <c r="AD3294" t="str" cm="1">
        <f t="array" aca="1" ref="AD3294" ca="1">IFERROR(IF((LEFT(INDIRECT("$F"&amp;$S3294),4))="GOTS",IF($G3294="Organic","GOTS_Organic_raw",(IF($G3294="Responsible","GOTS_Responsible",(IF($G3294="No Attribute (Conventional)","GOTS_conventional",(IF($G3294="Recycled Pre/Post-Consumer","GOTS_pre_post",(IF($G3294="In-Conversion","GOTS_in_conversion",(IF($G3294="Sustainably Sourced","Sustainably_sourced",(IF($G3294="Recycled pre-consumer organic","GOTS_recycled_organic",""))))))))))))),IF($G3294="Organic","Organic",(IF($G3294="Responsible","Responsible",(IF($G3294="No Attribute (Conventional)","No_Attribute_Conventional",(IF($G3294="Recycled Pre/Post-Consumer","Recycled_Pre_Post_Consumer",(IF($G3294="In-Conversion","In_Conversion",(IF($G3294="Recycled Pre-Consumer","Recycled_Pre_Consumer",(IF($G3294="Recycled Post-Consumer","Recycled_Post_Consumer",(IF($G3294="Sustainably Sourced","Sustainably_sourced",(IF($G3294="Recycled pre-consumer organic","GOTS_recycled_organic","")))))))))))))))))),"")</f>
        <v/>
      </c>
      <c r="AE3294" t="e" cm="1">
        <f t="array" aca="1" ref="AE3294" ca="1">IF($I3294="",IF(INDIRECT("$F"&amp;$S3294)="","",IF(LEFT(INDIRECT("$F"&amp;$S3294),3)="GRS","GRS_RCS_RM",IF((LEFT(INDIRECT("$F"&amp;$S3294),3))="RCS","GRS_RCS_RM",IF(INDIRECT("$F"&amp;$S3294)="OCS (No Label)","OCS_Conversion_RM",IF(LEFT(INDIRECT("$F"&amp;$S3294),3)="OCS","OCS_RM",IF(RIGHT(INDIRECT("$F"&amp;$S3294),10)="conversion","GOTS_RM_conversion",IF((LEFT(INDIRECT("$F"&amp;$S3294),4))="GOTS","GOTS_RM","Responsible_RM"))))))),"DELETERM")</f>
        <v>#VALUE!</v>
      </c>
      <c r="AF3294" t="e" cm="1">
        <f t="array" aca="1" ref="AF3294" ca="1">IF($S3294="","",INDIRECT("$Z"&amp;$S3294))</f>
        <v>#VALUE!</v>
      </c>
      <c r="AG3294" t="str">
        <f t="shared" si="1036"/>
        <v/>
      </c>
      <c r="AH3294" t="str" cm="1">
        <f t="array" aca="1" ref="AH3294" ca="1">IFERROR(INDIRECT("$ag"&amp;S3294),"")</f>
        <v/>
      </c>
      <c r="AI3294" t="e" cm="1">
        <f t="array" aca="1" ref="AI3294" ca="1">INDIRECT("O"&amp;S3294)</f>
        <v>#VALUE!</v>
      </c>
      <c r="AJ3294" t="str">
        <f t="shared" si="1037"/>
        <v/>
      </c>
    </row>
    <row r="3295" spans="1:36" ht="16.5" customHeight="1">
      <c r="A3295" s="129"/>
      <c r="B3295" s="134"/>
      <c r="C3295" s="135"/>
      <c r="D3295" s="146"/>
      <c r="E3295" s="146"/>
      <c r="F3295" s="135"/>
      <c r="G3295" s="147"/>
      <c r="H3295" s="147"/>
      <c r="I3295" s="147"/>
      <c r="J3295" s="147"/>
      <c r="K3295" s="38"/>
      <c r="L3295" s="143"/>
      <c r="M3295" s="143"/>
      <c r="N3295" s="61"/>
      <c r="O3295" s="314"/>
      <c r="Q3295" t="str">
        <f t="shared" si="1032"/>
        <v/>
      </c>
      <c r="S3295" t="e">
        <f t="shared" ca="1" si="1041"/>
        <v>#VALUE!</v>
      </c>
      <c r="T3295" t="e">
        <f t="shared" ca="1" si="1038"/>
        <v>#VALUE!</v>
      </c>
      <c r="U3295">
        <f t="shared" si="1042"/>
        <v>3228</v>
      </c>
      <c r="V3295">
        <v>269.33333333335497</v>
      </c>
      <c r="W3295">
        <f t="shared" si="1045"/>
        <v>269</v>
      </c>
      <c r="X3295" t="str" cm="1">
        <f t="array" aca="1" ref="X3295" ca="1">IFERROR(INDEX('PC&amp;PD'!$A$1:$AS$19,ROW('PC&amp;PD'!$A$19),MATCH(INDIRECT(T3295),'PC&amp;PD'!$A$1:$AS$1,0)),"")</f>
        <v/>
      </c>
      <c r="AA3295" t="str">
        <f t="shared" si="1033"/>
        <v/>
      </c>
      <c r="AB3295" t="str">
        <f t="shared" si="1034"/>
        <v/>
      </c>
      <c r="AC3295" t="e">
        <f t="shared" ca="1" si="1035"/>
        <v>#VALUE!</v>
      </c>
      <c r="AD3295" t="str" cm="1">
        <f t="array" aca="1" ref="AD3295" ca="1">IFERROR(IF((LEFT(INDIRECT("$F"&amp;$S3295),4))="GOTS",IF($G3295="Organic","GOTS_Organic_raw",(IF($G3295="Responsible","GOTS_Responsible",(IF($G3295="No Attribute (Conventional)","GOTS_conventional",(IF($G3295="Recycled Pre/Post-Consumer","GOTS_pre_post",(IF($G3295="In-Conversion","GOTS_in_conversion",(IF($G3295="Sustainably Sourced","Sustainably_sourced",(IF($G3295="Recycled pre-consumer organic","GOTS_recycled_organic",""))))))))))))),IF($G3295="Organic","Organic",(IF($G3295="Responsible","Responsible",(IF($G3295="No Attribute (Conventional)","No_Attribute_Conventional",(IF($G3295="Recycled Pre/Post-Consumer","Recycled_Pre_Post_Consumer",(IF($G3295="In-Conversion","In_Conversion",(IF($G3295="Recycled Pre-Consumer","Recycled_Pre_Consumer",(IF($G3295="Recycled Post-Consumer","Recycled_Post_Consumer",(IF($G3295="Sustainably Sourced","Sustainably_sourced",(IF($G3295="Recycled pre-consumer organic","GOTS_recycled_organic","")))))))))))))))))),"")</f>
        <v/>
      </c>
      <c r="AE3295" t="e" cm="1">
        <f t="array" aca="1" ref="AE3295" ca="1">IF($I3295="",IF(INDIRECT("$F"&amp;$S3295)="","",IF(LEFT(INDIRECT("$F"&amp;$S3295),3)="GRS","GRS_RCS_RM",IF((LEFT(INDIRECT("$F"&amp;$S3295),3))="RCS","GRS_RCS_RM",IF(INDIRECT("$F"&amp;$S3295)="OCS (No Label)","OCS_Conversion_RM",IF(LEFT(INDIRECT("$F"&amp;$S3295),3)="OCS","OCS_RM",IF(RIGHT(INDIRECT("$F"&amp;$S3295),10)="conversion","GOTS_RM_conversion",IF((LEFT(INDIRECT("$F"&amp;$S3295),4))="GOTS","GOTS_RM","Responsible_RM"))))))),"DELETERM")</f>
        <v>#VALUE!</v>
      </c>
      <c r="AF3295" t="e" cm="1">
        <f t="array" aca="1" ref="AF3295" ca="1">IF($S3295="","",INDIRECT("$Z"&amp;$S3295))</f>
        <v>#VALUE!</v>
      </c>
      <c r="AG3295" t="str">
        <f t="shared" si="1036"/>
        <v/>
      </c>
      <c r="AH3295" t="str" cm="1">
        <f t="array" aca="1" ref="AH3295" ca="1">IFERROR(INDIRECT("$ag"&amp;S3295),"")</f>
        <v/>
      </c>
      <c r="AI3295" t="e" cm="1">
        <f t="array" aca="1" ref="AI3295" ca="1">INDIRECT("O"&amp;S3295)</f>
        <v>#VALUE!</v>
      </c>
      <c r="AJ3295" t="str">
        <f t="shared" si="1037"/>
        <v/>
      </c>
    </row>
    <row r="3296" spans="1:36" ht="16.5" customHeight="1">
      <c r="A3296" s="129"/>
      <c r="B3296" s="134"/>
      <c r="C3296" s="135"/>
      <c r="D3296" s="146"/>
      <c r="E3296" s="146"/>
      <c r="F3296" s="135"/>
      <c r="G3296" s="147"/>
      <c r="H3296" s="147"/>
      <c r="I3296" s="147"/>
      <c r="J3296" s="147"/>
      <c r="K3296" s="38"/>
      <c r="L3296" s="143"/>
      <c r="M3296" s="143"/>
      <c r="N3296" s="61"/>
      <c r="O3296" s="314"/>
      <c r="Q3296" t="str">
        <f t="shared" si="1032"/>
        <v/>
      </c>
      <c r="S3296" t="e">
        <f t="shared" ca="1" si="1041"/>
        <v>#VALUE!</v>
      </c>
      <c r="T3296" t="e">
        <f t="shared" ca="1" si="1038"/>
        <v>#VALUE!</v>
      </c>
      <c r="U3296">
        <f t="shared" si="1042"/>
        <v>3228</v>
      </c>
      <c r="V3296">
        <v>269.416666666688</v>
      </c>
      <c r="W3296">
        <f t="shared" si="1045"/>
        <v>269</v>
      </c>
      <c r="X3296" t="str" cm="1">
        <f t="array" aca="1" ref="X3296" ca="1">IFERROR(INDEX('PC&amp;PD'!$A$1:$AS$19,ROW('PC&amp;PD'!$A$19),MATCH(INDIRECT(T3296),'PC&amp;PD'!$A$1:$AS$1,0)),"")</f>
        <v/>
      </c>
      <c r="AA3296" t="str">
        <f t="shared" si="1033"/>
        <v/>
      </c>
      <c r="AB3296" t="str">
        <f t="shared" si="1034"/>
        <v/>
      </c>
      <c r="AC3296" t="e">
        <f t="shared" ca="1" si="1035"/>
        <v>#VALUE!</v>
      </c>
      <c r="AD3296" t="str" cm="1">
        <f t="array" aca="1" ref="AD3296" ca="1">IFERROR(IF((LEFT(INDIRECT("$F"&amp;$S3296),4))="GOTS",IF($G3296="Organic","GOTS_Organic_raw",(IF($G3296="Responsible","GOTS_Responsible",(IF($G3296="No Attribute (Conventional)","GOTS_conventional",(IF($G3296="Recycled Pre/Post-Consumer","GOTS_pre_post",(IF($G3296="In-Conversion","GOTS_in_conversion",(IF($G3296="Sustainably Sourced","Sustainably_sourced",(IF($G3296="Recycled pre-consumer organic","GOTS_recycled_organic",""))))))))))))),IF($G3296="Organic","Organic",(IF($G3296="Responsible","Responsible",(IF($G3296="No Attribute (Conventional)","No_Attribute_Conventional",(IF($G3296="Recycled Pre/Post-Consumer","Recycled_Pre_Post_Consumer",(IF($G3296="In-Conversion","In_Conversion",(IF($G3296="Recycled Pre-Consumer","Recycled_Pre_Consumer",(IF($G3296="Recycled Post-Consumer","Recycled_Post_Consumer",(IF($G3296="Sustainably Sourced","Sustainably_sourced",(IF($G3296="Recycled pre-consumer organic","GOTS_recycled_organic","")))))))))))))))))),"")</f>
        <v/>
      </c>
      <c r="AE3296" t="e" cm="1">
        <f t="array" aca="1" ref="AE3296" ca="1">IF($I3296="",IF(INDIRECT("$F"&amp;$S3296)="","",IF(LEFT(INDIRECT("$F"&amp;$S3296),3)="GRS","GRS_RCS_RM",IF((LEFT(INDIRECT("$F"&amp;$S3296),3))="RCS","GRS_RCS_RM",IF(INDIRECT("$F"&amp;$S3296)="OCS (No Label)","OCS_Conversion_RM",IF(LEFT(INDIRECT("$F"&amp;$S3296),3)="OCS","OCS_RM",IF(RIGHT(INDIRECT("$F"&amp;$S3296),10)="conversion","GOTS_RM_conversion",IF((LEFT(INDIRECT("$F"&amp;$S3296),4))="GOTS","GOTS_RM","Responsible_RM"))))))),"DELETERM")</f>
        <v>#VALUE!</v>
      </c>
      <c r="AF3296" t="e" cm="1">
        <f t="array" aca="1" ref="AF3296" ca="1">IF($S3296="","",INDIRECT("$Z"&amp;$S3296))</f>
        <v>#VALUE!</v>
      </c>
      <c r="AG3296" t="str">
        <f t="shared" si="1036"/>
        <v/>
      </c>
      <c r="AH3296" t="str" cm="1">
        <f t="array" aca="1" ref="AH3296" ca="1">IFERROR(INDIRECT("$ag"&amp;S3296),"")</f>
        <v/>
      </c>
      <c r="AI3296" t="e" cm="1">
        <f t="array" aca="1" ref="AI3296" ca="1">INDIRECT("O"&amp;S3296)</f>
        <v>#VALUE!</v>
      </c>
      <c r="AJ3296" t="str">
        <f t="shared" si="1037"/>
        <v/>
      </c>
    </row>
    <row r="3297" spans="1:36" ht="16.5" customHeight="1">
      <c r="A3297" s="130"/>
      <c r="B3297" s="136"/>
      <c r="C3297" s="137"/>
      <c r="D3297" s="146"/>
      <c r="E3297" s="146"/>
      <c r="F3297" s="137"/>
      <c r="G3297" s="147"/>
      <c r="H3297" s="147"/>
      <c r="I3297" s="147"/>
      <c r="J3297" s="147"/>
      <c r="K3297" s="38"/>
      <c r="L3297" s="144"/>
      <c r="M3297" s="144"/>
      <c r="N3297" s="61"/>
      <c r="O3297" s="314"/>
      <c r="Q3297" t="str">
        <f t="shared" si="1032"/>
        <v/>
      </c>
      <c r="S3297" t="e">
        <f t="shared" ca="1" si="1041"/>
        <v>#VALUE!</v>
      </c>
      <c r="T3297" t="e">
        <f t="shared" ca="1" si="1038"/>
        <v>#VALUE!</v>
      </c>
      <c r="U3297">
        <f t="shared" si="1042"/>
        <v>3228</v>
      </c>
      <c r="V3297">
        <v>269.50000000002098</v>
      </c>
      <c r="W3297">
        <f t="shared" si="1045"/>
        <v>269</v>
      </c>
      <c r="X3297" t="str" cm="1">
        <f t="array" aca="1" ref="X3297" ca="1">IFERROR(INDEX('PC&amp;PD'!$A$1:$AS$19,ROW('PC&amp;PD'!$A$19),MATCH(INDIRECT(T3297),'PC&amp;PD'!$A$1:$AS$1,0)),"")</f>
        <v/>
      </c>
      <c r="AA3297" t="str">
        <f t="shared" si="1033"/>
        <v/>
      </c>
      <c r="AB3297" t="str">
        <f t="shared" si="1034"/>
        <v/>
      </c>
      <c r="AC3297" t="e">
        <f t="shared" ca="1" si="1035"/>
        <v>#VALUE!</v>
      </c>
      <c r="AD3297" t="str" cm="1">
        <f t="array" aca="1" ref="AD3297" ca="1">IFERROR(IF((LEFT(INDIRECT("$F"&amp;$S3297),4))="GOTS",IF($G3297="Organic","GOTS_Organic_raw",(IF($G3297="Responsible","GOTS_Responsible",(IF($G3297="No Attribute (Conventional)","GOTS_conventional",(IF($G3297="Recycled Pre/Post-Consumer","GOTS_pre_post",(IF($G3297="In-Conversion","GOTS_in_conversion",(IF($G3297="Sustainably Sourced","Sustainably_sourced",(IF($G3297="Recycled pre-consumer organic","GOTS_recycled_organic",""))))))))))))),IF($G3297="Organic","Organic",(IF($G3297="Responsible","Responsible",(IF($G3297="No Attribute (Conventional)","No_Attribute_Conventional",(IF($G3297="Recycled Pre/Post-Consumer","Recycled_Pre_Post_Consumer",(IF($G3297="In-Conversion","In_Conversion",(IF($G3297="Recycled Pre-Consumer","Recycled_Pre_Consumer",(IF($G3297="Recycled Post-Consumer","Recycled_Post_Consumer",(IF($G3297="Sustainably Sourced","Sustainably_sourced",(IF($G3297="Recycled pre-consumer organic","GOTS_recycled_organic","")))))))))))))))))),"")</f>
        <v/>
      </c>
      <c r="AE3297" t="e" cm="1">
        <f t="array" aca="1" ref="AE3297" ca="1">IF($I3297="",IF(INDIRECT("$F"&amp;$S3297)="","",IF(LEFT(INDIRECT("$F"&amp;$S3297),3)="GRS","GRS_RCS_RM",IF((LEFT(INDIRECT("$F"&amp;$S3297),3))="RCS","GRS_RCS_RM",IF(INDIRECT("$F"&amp;$S3297)="OCS (No Label)","OCS_Conversion_RM",IF(LEFT(INDIRECT("$F"&amp;$S3297),3)="OCS","OCS_RM",IF(RIGHT(INDIRECT("$F"&amp;$S3297),10)="conversion","GOTS_RM_conversion",IF((LEFT(INDIRECT("$F"&amp;$S3297),4))="GOTS","GOTS_RM","Responsible_RM"))))))),"DELETERM")</f>
        <v>#VALUE!</v>
      </c>
      <c r="AF3297" t="e" cm="1">
        <f t="array" aca="1" ref="AF3297" ca="1">IF($S3297="","",INDIRECT("$Z"&amp;$S3297))</f>
        <v>#VALUE!</v>
      </c>
      <c r="AG3297" t="str">
        <f t="shared" si="1036"/>
        <v/>
      </c>
      <c r="AH3297" t="str" cm="1">
        <f t="array" aca="1" ref="AH3297" ca="1">IFERROR(INDIRECT("$ag"&amp;S3297),"")</f>
        <v/>
      </c>
      <c r="AI3297" t="e" cm="1">
        <f t="array" aca="1" ref="AI3297" ca="1">INDIRECT("O"&amp;S3297)</f>
        <v>#VALUE!</v>
      </c>
      <c r="AJ3297" t="str">
        <f t="shared" si="1037"/>
        <v/>
      </c>
    </row>
    <row r="3298" spans="1:36" ht="16.5" customHeight="1">
      <c r="A3298" s="130"/>
      <c r="B3298" s="136"/>
      <c r="C3298" s="137"/>
      <c r="D3298" s="146"/>
      <c r="E3298" s="146"/>
      <c r="F3298" s="137"/>
      <c r="G3298" s="147"/>
      <c r="H3298" s="147"/>
      <c r="I3298" s="147"/>
      <c r="J3298" s="147"/>
      <c r="K3298" s="38"/>
      <c r="L3298" s="144"/>
      <c r="M3298" s="144"/>
      <c r="N3298" s="61"/>
      <c r="O3298" s="314"/>
      <c r="Q3298" t="str">
        <f t="shared" si="1032"/>
        <v/>
      </c>
      <c r="S3298" t="e">
        <f t="shared" ca="1" si="1041"/>
        <v>#VALUE!</v>
      </c>
      <c r="T3298" t="e">
        <f t="shared" ca="1" si="1038"/>
        <v>#VALUE!</v>
      </c>
      <c r="U3298">
        <f t="shared" si="1042"/>
        <v>3228</v>
      </c>
      <c r="V3298">
        <v>269.58333333335497</v>
      </c>
      <c r="W3298">
        <f t="shared" si="1045"/>
        <v>269</v>
      </c>
      <c r="X3298" t="str" cm="1">
        <f t="array" aca="1" ref="X3298" ca="1">IFERROR(INDEX('PC&amp;PD'!$A$1:$AS$19,ROW('PC&amp;PD'!$A$19),MATCH(INDIRECT(T3298),'PC&amp;PD'!$A$1:$AS$1,0)),"")</f>
        <v/>
      </c>
      <c r="AA3298" t="str">
        <f t="shared" si="1033"/>
        <v/>
      </c>
      <c r="AB3298" t="str">
        <f t="shared" si="1034"/>
        <v/>
      </c>
      <c r="AC3298" t="e">
        <f t="shared" ca="1" si="1035"/>
        <v>#VALUE!</v>
      </c>
      <c r="AD3298" t="str" cm="1">
        <f t="array" aca="1" ref="AD3298" ca="1">IFERROR(IF((LEFT(INDIRECT("$F"&amp;$S3298),4))="GOTS",IF($G3298="Organic","GOTS_Organic_raw",(IF($G3298="Responsible","GOTS_Responsible",(IF($G3298="No Attribute (Conventional)","GOTS_conventional",(IF($G3298="Recycled Pre/Post-Consumer","GOTS_pre_post",(IF($G3298="In-Conversion","GOTS_in_conversion",(IF($G3298="Sustainably Sourced","Sustainably_sourced",(IF($G3298="Recycled pre-consumer organic","GOTS_recycled_organic",""))))))))))))),IF($G3298="Organic","Organic",(IF($G3298="Responsible","Responsible",(IF($G3298="No Attribute (Conventional)","No_Attribute_Conventional",(IF($G3298="Recycled Pre/Post-Consumer","Recycled_Pre_Post_Consumer",(IF($G3298="In-Conversion","In_Conversion",(IF($G3298="Recycled Pre-Consumer","Recycled_Pre_Consumer",(IF($G3298="Recycled Post-Consumer","Recycled_Post_Consumer",(IF($G3298="Sustainably Sourced","Sustainably_sourced",(IF($G3298="Recycled pre-consumer organic","GOTS_recycled_organic","")))))))))))))))))),"")</f>
        <v/>
      </c>
      <c r="AE3298" t="e" cm="1">
        <f t="array" aca="1" ref="AE3298" ca="1">IF($I3298="",IF(INDIRECT("$F"&amp;$S3298)="","",IF(LEFT(INDIRECT("$F"&amp;$S3298),3)="GRS","GRS_RCS_RM",IF((LEFT(INDIRECT("$F"&amp;$S3298),3))="RCS","GRS_RCS_RM",IF(INDIRECT("$F"&amp;$S3298)="OCS (No Label)","OCS_Conversion_RM",IF(LEFT(INDIRECT("$F"&amp;$S3298),3)="OCS","OCS_RM",IF(RIGHT(INDIRECT("$F"&amp;$S3298),10)="conversion","GOTS_RM_conversion",IF((LEFT(INDIRECT("$F"&amp;$S3298),4))="GOTS","GOTS_RM","Responsible_RM"))))))),"DELETERM")</f>
        <v>#VALUE!</v>
      </c>
      <c r="AF3298" t="e" cm="1">
        <f t="array" aca="1" ref="AF3298" ca="1">IF($S3298="","",INDIRECT("$Z"&amp;$S3298))</f>
        <v>#VALUE!</v>
      </c>
      <c r="AG3298" t="str">
        <f t="shared" si="1036"/>
        <v/>
      </c>
      <c r="AH3298" t="str" cm="1">
        <f t="array" aca="1" ref="AH3298" ca="1">IFERROR(INDIRECT("$ag"&amp;S3298),"")</f>
        <v/>
      </c>
      <c r="AI3298" t="e" cm="1">
        <f t="array" aca="1" ref="AI3298" ca="1">INDIRECT("O"&amp;S3298)</f>
        <v>#VALUE!</v>
      </c>
      <c r="AJ3298" t="str">
        <f t="shared" si="1037"/>
        <v/>
      </c>
    </row>
    <row r="3299" spans="1:36" ht="16.5" customHeight="1">
      <c r="A3299" s="130"/>
      <c r="B3299" s="136"/>
      <c r="C3299" s="137"/>
      <c r="D3299" s="146"/>
      <c r="E3299" s="146"/>
      <c r="F3299" s="137"/>
      <c r="G3299" s="147"/>
      <c r="H3299" s="147"/>
      <c r="I3299" s="147"/>
      <c r="J3299" s="147"/>
      <c r="K3299" s="38"/>
      <c r="L3299" s="144"/>
      <c r="M3299" s="144"/>
      <c r="N3299" s="61"/>
      <c r="O3299" s="314"/>
      <c r="Q3299" t="str">
        <f t="shared" si="1032"/>
        <v/>
      </c>
      <c r="S3299" t="e">
        <f t="shared" ca="1" si="1041"/>
        <v>#VALUE!</v>
      </c>
      <c r="T3299" t="e">
        <f t="shared" ca="1" si="1038"/>
        <v>#VALUE!</v>
      </c>
      <c r="U3299">
        <f t="shared" si="1042"/>
        <v>3228</v>
      </c>
      <c r="V3299">
        <v>269.666666666688</v>
      </c>
      <c r="W3299">
        <f t="shared" si="1045"/>
        <v>269</v>
      </c>
      <c r="X3299" t="str" cm="1">
        <f t="array" aca="1" ref="X3299" ca="1">IFERROR(INDEX('PC&amp;PD'!$A$1:$AS$19,ROW('PC&amp;PD'!$A$19),MATCH(INDIRECT(T3299),'PC&amp;PD'!$A$1:$AS$1,0)),"")</f>
        <v/>
      </c>
      <c r="AA3299" t="str">
        <f t="shared" si="1033"/>
        <v/>
      </c>
      <c r="AB3299" t="str">
        <f t="shared" si="1034"/>
        <v/>
      </c>
      <c r="AC3299" t="e">
        <f t="shared" ca="1" si="1035"/>
        <v>#VALUE!</v>
      </c>
      <c r="AD3299" t="str" cm="1">
        <f t="array" aca="1" ref="AD3299" ca="1">IFERROR(IF((LEFT(INDIRECT("$F"&amp;$S3299),4))="GOTS",IF($G3299="Organic","GOTS_Organic_raw",(IF($G3299="Responsible","GOTS_Responsible",(IF($G3299="No Attribute (Conventional)","GOTS_conventional",(IF($G3299="Recycled Pre/Post-Consumer","GOTS_pre_post",(IF($G3299="In-Conversion","GOTS_in_conversion",(IF($G3299="Sustainably Sourced","Sustainably_sourced",(IF($G3299="Recycled pre-consumer organic","GOTS_recycled_organic",""))))))))))))),IF($G3299="Organic","Organic",(IF($G3299="Responsible","Responsible",(IF($G3299="No Attribute (Conventional)","No_Attribute_Conventional",(IF($G3299="Recycled Pre/Post-Consumer","Recycled_Pre_Post_Consumer",(IF($G3299="In-Conversion","In_Conversion",(IF($G3299="Recycled Pre-Consumer","Recycled_Pre_Consumer",(IF($G3299="Recycled Post-Consumer","Recycled_Post_Consumer",(IF($G3299="Sustainably Sourced","Sustainably_sourced",(IF($G3299="Recycled pre-consumer organic","GOTS_recycled_organic","")))))))))))))))))),"")</f>
        <v/>
      </c>
      <c r="AE3299" t="e" cm="1">
        <f t="array" aca="1" ref="AE3299" ca="1">IF($I3299="",IF(INDIRECT("$F"&amp;$S3299)="","",IF(LEFT(INDIRECT("$F"&amp;$S3299),3)="GRS","GRS_RCS_RM",IF((LEFT(INDIRECT("$F"&amp;$S3299),3))="RCS","GRS_RCS_RM",IF(INDIRECT("$F"&amp;$S3299)="OCS (No Label)","OCS_Conversion_RM",IF(LEFT(INDIRECT("$F"&amp;$S3299),3)="OCS","OCS_RM",IF(RIGHT(INDIRECT("$F"&amp;$S3299),10)="conversion","GOTS_RM_conversion",IF((LEFT(INDIRECT("$F"&amp;$S3299),4))="GOTS","GOTS_RM","Responsible_RM"))))))),"DELETERM")</f>
        <v>#VALUE!</v>
      </c>
      <c r="AF3299" t="e" cm="1">
        <f t="array" aca="1" ref="AF3299" ca="1">IF($S3299="","",INDIRECT("$Z"&amp;$S3299))</f>
        <v>#VALUE!</v>
      </c>
      <c r="AG3299" t="str">
        <f t="shared" si="1036"/>
        <v/>
      </c>
      <c r="AH3299" t="str" cm="1">
        <f t="array" aca="1" ref="AH3299" ca="1">IFERROR(INDIRECT("$ag"&amp;S3299),"")</f>
        <v/>
      </c>
      <c r="AI3299" t="e" cm="1">
        <f t="array" aca="1" ref="AI3299" ca="1">INDIRECT("O"&amp;S3299)</f>
        <v>#VALUE!</v>
      </c>
      <c r="AJ3299" t="str">
        <f t="shared" si="1037"/>
        <v/>
      </c>
    </row>
    <row r="3300" spans="1:36" ht="16.5" customHeight="1">
      <c r="A3300" s="130"/>
      <c r="B3300" s="136"/>
      <c r="C3300" s="137"/>
      <c r="D3300" s="146"/>
      <c r="E3300" s="146"/>
      <c r="F3300" s="137"/>
      <c r="G3300" s="147"/>
      <c r="H3300" s="147"/>
      <c r="I3300" s="147"/>
      <c r="J3300" s="147"/>
      <c r="K3300" s="38"/>
      <c r="L3300" s="144"/>
      <c r="M3300" s="144"/>
      <c r="N3300" s="61"/>
      <c r="O3300" s="314"/>
      <c r="Q3300" t="str">
        <f t="shared" si="1032"/>
        <v/>
      </c>
      <c r="S3300" t="e">
        <f t="shared" ca="1" si="1041"/>
        <v>#VALUE!</v>
      </c>
      <c r="T3300" t="e">
        <f t="shared" ca="1" si="1038"/>
        <v>#VALUE!</v>
      </c>
      <c r="U3300">
        <f t="shared" si="1042"/>
        <v>3228</v>
      </c>
      <c r="V3300">
        <v>269.75000000002098</v>
      </c>
      <c r="W3300">
        <f t="shared" si="1045"/>
        <v>269</v>
      </c>
      <c r="X3300" t="str" cm="1">
        <f t="array" aca="1" ref="X3300" ca="1">IFERROR(INDEX('PC&amp;PD'!$A$1:$AS$19,ROW('PC&amp;PD'!$A$19),MATCH(INDIRECT(T3300),'PC&amp;PD'!$A$1:$AS$1,0)),"")</f>
        <v/>
      </c>
      <c r="AA3300" t="str">
        <f t="shared" si="1033"/>
        <v/>
      </c>
      <c r="AB3300" t="str">
        <f t="shared" si="1034"/>
        <v/>
      </c>
      <c r="AC3300" t="e">
        <f t="shared" ca="1" si="1035"/>
        <v>#VALUE!</v>
      </c>
      <c r="AD3300" t="str" cm="1">
        <f t="array" aca="1" ref="AD3300" ca="1">IFERROR(IF((LEFT(INDIRECT("$F"&amp;$S3300),4))="GOTS",IF($G3300="Organic","GOTS_Organic_raw",(IF($G3300="Responsible","GOTS_Responsible",(IF($G3300="No Attribute (Conventional)","GOTS_conventional",(IF($G3300="Recycled Pre/Post-Consumer","GOTS_pre_post",(IF($G3300="In-Conversion","GOTS_in_conversion",(IF($G3300="Sustainably Sourced","Sustainably_sourced",(IF($G3300="Recycled pre-consumer organic","GOTS_recycled_organic",""))))))))))))),IF($G3300="Organic","Organic",(IF($G3300="Responsible","Responsible",(IF($G3300="No Attribute (Conventional)","No_Attribute_Conventional",(IF($G3300="Recycled Pre/Post-Consumer","Recycled_Pre_Post_Consumer",(IF($G3300="In-Conversion","In_Conversion",(IF($G3300="Recycled Pre-Consumer","Recycled_Pre_Consumer",(IF($G3300="Recycled Post-Consumer","Recycled_Post_Consumer",(IF($G3300="Sustainably Sourced","Sustainably_sourced",(IF($G3300="Recycled pre-consumer organic","GOTS_recycled_organic","")))))))))))))))))),"")</f>
        <v/>
      </c>
      <c r="AE3300" t="e" cm="1">
        <f t="array" aca="1" ref="AE3300" ca="1">IF($I3300="",IF(INDIRECT("$F"&amp;$S3300)="","",IF(LEFT(INDIRECT("$F"&amp;$S3300),3)="GRS","GRS_RCS_RM",IF((LEFT(INDIRECT("$F"&amp;$S3300),3))="RCS","GRS_RCS_RM",IF(INDIRECT("$F"&amp;$S3300)="OCS (No Label)","OCS_Conversion_RM",IF(LEFT(INDIRECT("$F"&amp;$S3300),3)="OCS","OCS_RM",IF(RIGHT(INDIRECT("$F"&amp;$S3300),10)="conversion","GOTS_RM_conversion",IF((LEFT(INDIRECT("$F"&amp;$S3300),4))="GOTS","GOTS_RM","Responsible_RM"))))))),"DELETERM")</f>
        <v>#VALUE!</v>
      </c>
      <c r="AF3300" t="e" cm="1">
        <f t="array" aca="1" ref="AF3300" ca="1">IF($S3300="","",INDIRECT("$Z"&amp;$S3300))</f>
        <v>#VALUE!</v>
      </c>
      <c r="AG3300" t="str">
        <f t="shared" si="1036"/>
        <v/>
      </c>
      <c r="AH3300" t="str" cm="1">
        <f t="array" aca="1" ref="AH3300" ca="1">IFERROR(INDIRECT("$ag"&amp;S3300),"")</f>
        <v/>
      </c>
      <c r="AI3300" t="e" cm="1">
        <f t="array" aca="1" ref="AI3300" ca="1">INDIRECT("O"&amp;S3300)</f>
        <v>#VALUE!</v>
      </c>
      <c r="AJ3300" t="str">
        <f t="shared" si="1037"/>
        <v/>
      </c>
    </row>
    <row r="3301" spans="1:36" ht="16.5" customHeight="1">
      <c r="A3301" s="130"/>
      <c r="B3301" s="136"/>
      <c r="C3301" s="137"/>
      <c r="D3301" s="146"/>
      <c r="E3301" s="146"/>
      <c r="F3301" s="137"/>
      <c r="G3301" s="147"/>
      <c r="H3301" s="147"/>
      <c r="I3301" s="147"/>
      <c r="J3301" s="147"/>
      <c r="K3301" s="38"/>
      <c r="L3301" s="144"/>
      <c r="M3301" s="144"/>
      <c r="N3301" s="61"/>
      <c r="O3301" s="314"/>
      <c r="Q3301" t="str">
        <f t="shared" si="1032"/>
        <v/>
      </c>
      <c r="S3301" t="e">
        <f t="shared" ca="1" si="1041"/>
        <v>#VALUE!</v>
      </c>
      <c r="T3301" t="e">
        <f t="shared" ca="1" si="1038"/>
        <v>#VALUE!</v>
      </c>
      <c r="U3301">
        <f t="shared" si="1042"/>
        <v>3228</v>
      </c>
      <c r="V3301">
        <v>269.83333333335497</v>
      </c>
      <c r="W3301">
        <f t="shared" si="1045"/>
        <v>269</v>
      </c>
      <c r="X3301" t="str" cm="1">
        <f t="array" aca="1" ref="X3301" ca="1">IFERROR(INDEX('PC&amp;PD'!$A$1:$AS$19,ROW('PC&amp;PD'!$A$19),MATCH(INDIRECT(T3301),'PC&amp;PD'!$A$1:$AS$1,0)),"")</f>
        <v/>
      </c>
      <c r="AA3301" t="str">
        <f t="shared" si="1033"/>
        <v/>
      </c>
      <c r="AB3301" t="str">
        <f t="shared" si="1034"/>
        <v/>
      </c>
      <c r="AC3301" t="e">
        <f t="shared" ca="1" si="1035"/>
        <v>#VALUE!</v>
      </c>
      <c r="AD3301" t="str" cm="1">
        <f t="array" aca="1" ref="AD3301" ca="1">IFERROR(IF((LEFT(INDIRECT("$F"&amp;$S3301),4))="GOTS",IF($G3301="Organic","GOTS_Organic_raw",(IF($G3301="Responsible","GOTS_Responsible",(IF($G3301="No Attribute (Conventional)","GOTS_conventional",(IF($G3301="Recycled Pre/Post-Consumer","GOTS_pre_post",(IF($G3301="In-Conversion","GOTS_in_conversion",(IF($G3301="Sustainably Sourced","Sustainably_sourced",(IF($G3301="Recycled pre-consumer organic","GOTS_recycled_organic",""))))))))))))),IF($G3301="Organic","Organic",(IF($G3301="Responsible","Responsible",(IF($G3301="No Attribute (Conventional)","No_Attribute_Conventional",(IF($G3301="Recycled Pre/Post-Consumer","Recycled_Pre_Post_Consumer",(IF($G3301="In-Conversion","In_Conversion",(IF($G3301="Recycled Pre-Consumer","Recycled_Pre_Consumer",(IF($G3301="Recycled Post-Consumer","Recycled_Post_Consumer",(IF($G3301="Sustainably Sourced","Sustainably_sourced",(IF($G3301="Recycled pre-consumer organic","GOTS_recycled_organic","")))))))))))))))))),"")</f>
        <v/>
      </c>
      <c r="AE3301" t="e" cm="1">
        <f t="array" aca="1" ref="AE3301" ca="1">IF($I3301="",IF(INDIRECT("$F"&amp;$S3301)="","",IF(LEFT(INDIRECT("$F"&amp;$S3301),3)="GRS","GRS_RCS_RM",IF((LEFT(INDIRECT("$F"&amp;$S3301),3))="RCS","GRS_RCS_RM",IF(INDIRECT("$F"&amp;$S3301)="OCS (No Label)","OCS_Conversion_RM",IF(LEFT(INDIRECT("$F"&amp;$S3301),3)="OCS","OCS_RM",IF(RIGHT(INDIRECT("$F"&amp;$S3301),10)="conversion","GOTS_RM_conversion",IF((LEFT(INDIRECT("$F"&amp;$S3301),4))="GOTS","GOTS_RM","Responsible_RM"))))))),"DELETERM")</f>
        <v>#VALUE!</v>
      </c>
      <c r="AF3301" t="e" cm="1">
        <f t="array" aca="1" ref="AF3301" ca="1">IF($S3301="","",INDIRECT("$Z"&amp;$S3301))</f>
        <v>#VALUE!</v>
      </c>
      <c r="AG3301" t="str">
        <f t="shared" si="1036"/>
        <v/>
      </c>
      <c r="AH3301" t="str" cm="1">
        <f t="array" aca="1" ref="AH3301" ca="1">IFERROR(INDIRECT("$ag"&amp;S3301),"")</f>
        <v/>
      </c>
      <c r="AI3301" t="e" cm="1">
        <f t="array" aca="1" ref="AI3301" ca="1">INDIRECT("O"&amp;S3301)</f>
        <v>#VALUE!</v>
      </c>
      <c r="AJ3301" t="str">
        <f t="shared" si="1037"/>
        <v/>
      </c>
    </row>
    <row r="3302" spans="1:36" ht="16.5" customHeight="1" thickBot="1">
      <c r="A3302" s="131"/>
      <c r="B3302" s="138"/>
      <c r="C3302" s="139"/>
      <c r="D3302" s="148"/>
      <c r="E3302" s="148"/>
      <c r="F3302" s="139"/>
      <c r="G3302" s="149"/>
      <c r="H3302" s="149"/>
      <c r="I3302" s="149"/>
      <c r="J3302" s="149"/>
      <c r="K3302" s="39"/>
      <c r="L3302" s="145"/>
      <c r="M3302" s="145"/>
      <c r="N3302" s="62"/>
      <c r="O3302" s="315"/>
      <c r="Q3302" t="str">
        <f t="shared" si="1032"/>
        <v/>
      </c>
      <c r="S3302" t="e">
        <f t="shared" ca="1" si="1041"/>
        <v>#VALUE!</v>
      </c>
      <c r="T3302" t="e">
        <f t="shared" ca="1" si="1038"/>
        <v>#VALUE!</v>
      </c>
      <c r="U3302">
        <f t="shared" si="1042"/>
        <v>3228</v>
      </c>
      <c r="V3302">
        <v>269.916666666688</v>
      </c>
      <c r="W3302">
        <f t="shared" si="1045"/>
        <v>269</v>
      </c>
      <c r="X3302" t="str" cm="1">
        <f t="array" aca="1" ref="X3302" ca="1">IFERROR(INDEX('PC&amp;PD'!$A$1:$AS$19,ROW('PC&amp;PD'!$A$19),MATCH(INDIRECT(T3302),'PC&amp;PD'!$A$1:$AS$1,0)),"")</f>
        <v/>
      </c>
      <c r="AA3302" t="str">
        <f t="shared" si="1033"/>
        <v/>
      </c>
      <c r="AB3302" t="str">
        <f t="shared" si="1034"/>
        <v/>
      </c>
      <c r="AC3302" t="e">
        <f t="shared" ca="1" si="1035"/>
        <v>#VALUE!</v>
      </c>
      <c r="AD3302" t="str" cm="1">
        <f t="array" aca="1" ref="AD3302" ca="1">IFERROR(IF((LEFT(INDIRECT("$F"&amp;$S3302),4))="GOTS",IF($G3302="Organic","GOTS_Organic_raw",(IF($G3302="Responsible","GOTS_Responsible",(IF($G3302="No Attribute (Conventional)","GOTS_conventional",(IF($G3302="Recycled Pre/Post-Consumer","GOTS_pre_post",(IF($G3302="In-Conversion","GOTS_in_conversion",(IF($G3302="Sustainably Sourced","Sustainably_sourced",(IF($G3302="Recycled pre-consumer organic","GOTS_recycled_organic",""))))))))))))),IF($G3302="Organic","Organic",(IF($G3302="Responsible","Responsible",(IF($G3302="No Attribute (Conventional)","No_Attribute_Conventional",(IF($G3302="Recycled Pre/Post-Consumer","Recycled_Pre_Post_Consumer",(IF($G3302="In-Conversion","In_Conversion",(IF($G3302="Recycled Pre-Consumer","Recycled_Pre_Consumer",(IF($G3302="Recycled Post-Consumer","Recycled_Post_Consumer",(IF($G3302="Sustainably Sourced","Sustainably_sourced",(IF($G3302="Recycled pre-consumer organic","GOTS_recycled_organic","")))))))))))))))))),"")</f>
        <v/>
      </c>
      <c r="AE3302" t="e" cm="1">
        <f t="array" aca="1" ref="AE3302" ca="1">IF($I3302="",IF(INDIRECT("$F"&amp;$S3302)="","",IF(LEFT(INDIRECT("$F"&amp;$S3302),3)="GRS","GRS_RCS_RM",IF((LEFT(INDIRECT("$F"&amp;$S3302),3))="RCS","GRS_RCS_RM",IF(INDIRECT("$F"&amp;$S3302)="OCS (No Label)","OCS_Conversion_RM",IF(LEFT(INDIRECT("$F"&amp;$S3302),3)="OCS","OCS_RM",IF(RIGHT(INDIRECT("$F"&amp;$S3302),10)="conversion","GOTS_RM_conversion",IF((LEFT(INDIRECT("$F"&amp;$S3302),4))="GOTS","GOTS_RM","Responsible_RM"))))))),"DELETERM")</f>
        <v>#VALUE!</v>
      </c>
      <c r="AF3302" t="e" cm="1">
        <f t="array" aca="1" ref="AF3302" ca="1">IF($S3302="","",INDIRECT("$Z"&amp;$S3302))</f>
        <v>#VALUE!</v>
      </c>
      <c r="AG3302" t="str">
        <f t="shared" si="1036"/>
        <v/>
      </c>
      <c r="AH3302" t="str" cm="1">
        <f t="array" aca="1" ref="AH3302" ca="1">IFERROR(INDIRECT("$ag"&amp;S3302),"")</f>
        <v/>
      </c>
      <c r="AI3302" t="e" cm="1">
        <f t="array" aca="1" ref="AI3302" ca="1">INDIRECT("O"&amp;S3302)</f>
        <v>#VALUE!</v>
      </c>
      <c r="AJ3302" t="str">
        <f t="shared" si="1037"/>
        <v/>
      </c>
    </row>
    <row r="3303" spans="1:36" ht="16.5" customHeight="1">
      <c r="A3303" s="128" t="str">
        <f>IF(B3303="","",COUNTA($B$63:$B3303))</f>
        <v/>
      </c>
      <c r="B3303" s="132"/>
      <c r="C3303" s="133"/>
      <c r="D3303" s="140"/>
      <c r="E3303" s="140"/>
      <c r="F3303" s="133"/>
      <c r="G3303" s="141"/>
      <c r="H3303" s="141"/>
      <c r="I3303" s="141"/>
      <c r="J3303" s="141"/>
      <c r="K3303" s="37"/>
      <c r="L3303" s="142" t="str">
        <f>IF(R3303="","",LEFT(R3303,LEN(R3303)-2))</f>
        <v/>
      </c>
      <c r="M3303" s="142"/>
      <c r="N3303" s="60"/>
      <c r="O3303" s="313"/>
      <c r="Q3303" t="str">
        <f t="shared" si="1032"/>
        <v/>
      </c>
      <c r="R3303" t="str">
        <f t="shared" ref="R3303" si="1048">CONCATENATE($Q3303,Q3304,Q3305,Q3306,Q3307,Q3308,$Q3309,$Q3310,$Q3311,$Q3312,$Q3313,$Q3314)</f>
        <v/>
      </c>
      <c r="S3303" t="e">
        <f t="shared" ca="1" si="1041"/>
        <v>#VALUE!</v>
      </c>
      <c r="T3303" t="e">
        <f t="shared" ca="1" si="1038"/>
        <v>#VALUE!</v>
      </c>
      <c r="U3303">
        <f t="shared" si="1042"/>
        <v>3240</v>
      </c>
      <c r="V3303">
        <v>270.00000000002098</v>
      </c>
      <c r="W3303">
        <f t="shared" si="1045"/>
        <v>270</v>
      </c>
      <c r="X3303" t="str" cm="1">
        <f t="array" aca="1" ref="X3303" ca="1">IFERROR(INDEX('PC&amp;PD'!$A$1:$AS$19,ROW('PC&amp;PD'!$A$19),MATCH(INDIRECT(T3303),'PC&amp;PD'!$A$1:$AS$1,0)),"")</f>
        <v/>
      </c>
      <c r="Z3303" t="str">
        <f t="shared" ref="Z3303" si="1049">IFERROR(IF($F3303="OCS 100","OCS (OCS 100)",IF($F3303="OCS Blended","OCS (OCS Blended)",IF($F3303="OCS (No Label)","OCS (No Label)",IF($F3303="RCS 100","RCS (RCS 100)",IF($F3303="RCS Blended","RCS (RCS Blended)",IF($F3303="GRS","GRS (GRS)",IF($F3303="GRS (No Label)", "GRS (No Label)",IF($F3303="RDS","RDS (RDS)",IF($F3303="RWS","RWS (RWS)",IF($F3303="RAS","RAS (RAS)",IF($F3303="RMS","RMS (RMS)",IF($F3303="GOTS Organic","GOTS (Organic)",IF($F3303="GOTS Made with organic","GOTS (Made with Organic)",IF($F3303="GOTS Organic - in conversion","GOTS (Organic - In Conversion)",IF($F3303="GOTS Made with organic - in conversion","GOTS (Made with Organic - In Conversion)",""))))))))))))))),"")</f>
        <v/>
      </c>
      <c r="AA3303" t="str">
        <f t="shared" si="1033"/>
        <v/>
      </c>
      <c r="AB3303" t="str">
        <f t="shared" si="1034"/>
        <v/>
      </c>
      <c r="AC3303" t="e">
        <f t="shared" ca="1" si="1035"/>
        <v>#VALUE!</v>
      </c>
      <c r="AD3303" t="str" cm="1">
        <f t="array" aca="1" ref="AD3303" ca="1">IFERROR(IF((LEFT(INDIRECT("$F"&amp;$S3303),4))="GOTS",IF($G3303="Organic","GOTS_Organic_raw",(IF($G3303="Responsible","GOTS_Responsible",(IF($G3303="No Attribute (Conventional)","GOTS_conventional",(IF($G3303="Recycled Pre/Post-Consumer","GOTS_pre_post",(IF($G3303="In-Conversion","GOTS_in_conversion",(IF($G3303="Sustainably Sourced","Sustainably_sourced",(IF($G3303="Recycled pre-consumer organic","GOTS_recycled_organic",""))))))))))))),IF($G3303="Organic","Organic",(IF($G3303="Responsible","Responsible",(IF($G3303="No Attribute (Conventional)","No_Attribute_Conventional",(IF($G3303="Recycled Pre/Post-Consumer","Recycled_Pre_Post_Consumer",(IF($G3303="In-Conversion","In_Conversion",(IF($G3303="Recycled Pre-Consumer","Recycled_Pre_Consumer",(IF($G3303="Recycled Post-Consumer","Recycled_Post_Consumer",(IF($G3303="Sustainably Sourced","Sustainably_sourced",(IF($G3303="Recycled pre-consumer organic","GOTS_recycled_organic","")))))))))))))))))),"")</f>
        <v/>
      </c>
      <c r="AE3303" t="e" cm="1">
        <f t="array" aca="1" ref="AE3303" ca="1">IF($I3303="",IF(INDIRECT("$F"&amp;$S3303)="","",IF(LEFT(INDIRECT("$F"&amp;$S3303),3)="GRS","GRS_RCS_RM",IF((LEFT(INDIRECT("$F"&amp;$S3303),3))="RCS","GRS_RCS_RM",IF(INDIRECT("$F"&amp;$S3303)="OCS (No Label)","OCS_Conversion_RM",IF(LEFT(INDIRECT("$F"&amp;$S3303),3)="OCS","OCS_RM",IF(RIGHT(INDIRECT("$F"&amp;$S3303),10)="conversion","GOTS_RM_conversion",IF((LEFT(INDIRECT("$F"&amp;$S3303),4))="GOTS","GOTS_RM","Responsible_RM"))))))),"DELETERM")</f>
        <v>#VALUE!</v>
      </c>
      <c r="AF3303" t="e" cm="1">
        <f t="array" aca="1" ref="AF3303" ca="1">IF($S3303="","",INDIRECT("$Z"&amp;$S3303))</f>
        <v>#VALUE!</v>
      </c>
      <c r="AG3303" t="str">
        <f t="shared" si="1036"/>
        <v/>
      </c>
      <c r="AH3303" t="str" cm="1">
        <f t="array" aca="1" ref="AH3303" ca="1">IFERROR(INDIRECT("$ag"&amp;S3303),"")</f>
        <v/>
      </c>
      <c r="AI3303" t="e" cm="1">
        <f t="array" aca="1" ref="AI3303" ca="1">INDIRECT("O"&amp;S3303)</f>
        <v>#VALUE!</v>
      </c>
      <c r="AJ3303" t="str">
        <f t="shared" si="1037"/>
        <v/>
      </c>
    </row>
    <row r="3304" spans="1:36" ht="16.5" customHeight="1">
      <c r="A3304" s="129"/>
      <c r="B3304" s="134"/>
      <c r="C3304" s="135"/>
      <c r="D3304" s="146"/>
      <c r="E3304" s="146"/>
      <c r="F3304" s="135"/>
      <c r="G3304" s="147"/>
      <c r="H3304" s="147"/>
      <c r="I3304" s="147"/>
      <c r="J3304" s="147"/>
      <c r="K3304" s="38"/>
      <c r="L3304" s="143"/>
      <c r="M3304" s="143"/>
      <c r="N3304" s="61"/>
      <c r="O3304" s="314"/>
      <c r="Q3304" t="str">
        <f t="shared" si="1032"/>
        <v/>
      </c>
      <c r="S3304" t="e">
        <f t="shared" ca="1" si="1041"/>
        <v>#VALUE!</v>
      </c>
      <c r="T3304" t="e">
        <f t="shared" ca="1" si="1038"/>
        <v>#VALUE!</v>
      </c>
      <c r="U3304">
        <f t="shared" si="1042"/>
        <v>3240</v>
      </c>
      <c r="V3304">
        <v>270.08333333335497</v>
      </c>
      <c r="W3304">
        <f t="shared" si="1045"/>
        <v>270</v>
      </c>
      <c r="X3304" t="str" cm="1">
        <f t="array" aca="1" ref="X3304" ca="1">IFERROR(INDEX('PC&amp;PD'!$A$1:$AS$19,ROW('PC&amp;PD'!$A$19),MATCH(INDIRECT(T3304),'PC&amp;PD'!$A$1:$AS$1,0)),"")</f>
        <v/>
      </c>
      <c r="AA3304" t="str">
        <f t="shared" si="1033"/>
        <v/>
      </c>
      <c r="AB3304" t="str">
        <f t="shared" si="1034"/>
        <v/>
      </c>
      <c r="AC3304" t="e">
        <f t="shared" ca="1" si="1035"/>
        <v>#VALUE!</v>
      </c>
      <c r="AD3304" t="str" cm="1">
        <f t="array" aca="1" ref="AD3304" ca="1">IFERROR(IF((LEFT(INDIRECT("$F"&amp;$S3304),4))="GOTS",IF($G3304="Organic","GOTS_Organic_raw",(IF($G3304="Responsible","GOTS_Responsible",(IF($G3304="No Attribute (Conventional)","GOTS_conventional",(IF($G3304="Recycled Pre/Post-Consumer","GOTS_pre_post",(IF($G3304="In-Conversion","GOTS_in_conversion",(IF($G3304="Sustainably Sourced","Sustainably_sourced",(IF($G3304="Recycled pre-consumer organic","GOTS_recycled_organic",""))))))))))))),IF($G3304="Organic","Organic",(IF($G3304="Responsible","Responsible",(IF($G3304="No Attribute (Conventional)","No_Attribute_Conventional",(IF($G3304="Recycled Pre/Post-Consumer","Recycled_Pre_Post_Consumer",(IF($G3304="In-Conversion","In_Conversion",(IF($G3304="Recycled Pre-Consumer","Recycled_Pre_Consumer",(IF($G3304="Recycled Post-Consumer","Recycled_Post_Consumer",(IF($G3304="Sustainably Sourced","Sustainably_sourced",(IF($G3304="Recycled pre-consumer organic","GOTS_recycled_organic","")))))))))))))))))),"")</f>
        <v/>
      </c>
      <c r="AE3304" t="e" cm="1">
        <f t="array" aca="1" ref="AE3304" ca="1">IF($I3304="",IF(INDIRECT("$F"&amp;$S3304)="","",IF(LEFT(INDIRECT("$F"&amp;$S3304),3)="GRS","GRS_RCS_RM",IF((LEFT(INDIRECT("$F"&amp;$S3304),3))="RCS","GRS_RCS_RM",IF(INDIRECT("$F"&amp;$S3304)="OCS (No Label)","OCS_Conversion_RM",IF(LEFT(INDIRECT("$F"&amp;$S3304),3)="OCS","OCS_RM",IF(RIGHT(INDIRECT("$F"&amp;$S3304),10)="conversion","GOTS_RM_conversion",IF((LEFT(INDIRECT("$F"&amp;$S3304),4))="GOTS","GOTS_RM","Responsible_RM"))))))),"DELETERM")</f>
        <v>#VALUE!</v>
      </c>
      <c r="AF3304" t="e" cm="1">
        <f t="array" aca="1" ref="AF3304" ca="1">IF($S3304="","",INDIRECT("$Z"&amp;$S3304))</f>
        <v>#VALUE!</v>
      </c>
      <c r="AG3304" t="str">
        <f t="shared" si="1036"/>
        <v/>
      </c>
      <c r="AH3304" t="str" cm="1">
        <f t="array" aca="1" ref="AH3304" ca="1">IFERROR(INDIRECT("$ag"&amp;S3304),"")</f>
        <v/>
      </c>
      <c r="AI3304" t="e" cm="1">
        <f t="array" aca="1" ref="AI3304" ca="1">INDIRECT("O"&amp;S3304)</f>
        <v>#VALUE!</v>
      </c>
      <c r="AJ3304" t="str">
        <f t="shared" si="1037"/>
        <v/>
      </c>
    </row>
    <row r="3305" spans="1:36" ht="16.5" customHeight="1">
      <c r="A3305" s="129"/>
      <c r="B3305" s="134"/>
      <c r="C3305" s="135"/>
      <c r="D3305" s="146"/>
      <c r="E3305" s="146"/>
      <c r="F3305" s="135"/>
      <c r="G3305" s="147"/>
      <c r="H3305" s="147"/>
      <c r="I3305" s="147"/>
      <c r="J3305" s="147"/>
      <c r="K3305" s="38"/>
      <c r="L3305" s="143"/>
      <c r="M3305" s="143"/>
      <c r="N3305" s="61"/>
      <c r="O3305" s="314"/>
      <c r="Q3305" t="str">
        <f t="shared" si="1032"/>
        <v/>
      </c>
      <c r="S3305" t="e">
        <f t="shared" ca="1" si="1041"/>
        <v>#VALUE!</v>
      </c>
      <c r="T3305" t="e">
        <f t="shared" ca="1" si="1038"/>
        <v>#VALUE!</v>
      </c>
      <c r="U3305">
        <f t="shared" si="1042"/>
        <v>3240</v>
      </c>
      <c r="V3305">
        <v>270.166666666688</v>
      </c>
      <c r="W3305">
        <f t="shared" si="1045"/>
        <v>270</v>
      </c>
      <c r="X3305" t="str" cm="1">
        <f t="array" aca="1" ref="X3305" ca="1">IFERROR(INDEX('PC&amp;PD'!$A$1:$AS$19,ROW('PC&amp;PD'!$A$19),MATCH(INDIRECT(T3305),'PC&amp;PD'!$A$1:$AS$1,0)),"")</f>
        <v/>
      </c>
      <c r="AA3305" t="str">
        <f t="shared" si="1033"/>
        <v/>
      </c>
      <c r="AB3305" t="str">
        <f t="shared" si="1034"/>
        <v/>
      </c>
      <c r="AC3305" t="e">
        <f t="shared" ca="1" si="1035"/>
        <v>#VALUE!</v>
      </c>
      <c r="AD3305" t="str" cm="1">
        <f t="array" aca="1" ref="AD3305" ca="1">IFERROR(IF((LEFT(INDIRECT("$F"&amp;$S3305),4))="GOTS",IF($G3305="Organic","GOTS_Organic_raw",(IF($G3305="Responsible","GOTS_Responsible",(IF($G3305="No Attribute (Conventional)","GOTS_conventional",(IF($G3305="Recycled Pre/Post-Consumer","GOTS_pre_post",(IF($G3305="In-Conversion","GOTS_in_conversion",(IF($G3305="Sustainably Sourced","Sustainably_sourced",(IF($G3305="Recycled pre-consumer organic","GOTS_recycled_organic",""))))))))))))),IF($G3305="Organic","Organic",(IF($G3305="Responsible","Responsible",(IF($G3305="No Attribute (Conventional)","No_Attribute_Conventional",(IF($G3305="Recycled Pre/Post-Consumer","Recycled_Pre_Post_Consumer",(IF($G3305="In-Conversion","In_Conversion",(IF($G3305="Recycled Pre-Consumer","Recycled_Pre_Consumer",(IF($G3305="Recycled Post-Consumer","Recycled_Post_Consumer",(IF($G3305="Sustainably Sourced","Sustainably_sourced",(IF($G3305="Recycled pre-consumer organic","GOTS_recycled_organic","")))))))))))))))))),"")</f>
        <v/>
      </c>
      <c r="AE3305" t="e" cm="1">
        <f t="array" aca="1" ref="AE3305" ca="1">IF($I3305="",IF(INDIRECT("$F"&amp;$S3305)="","",IF(LEFT(INDIRECT("$F"&amp;$S3305),3)="GRS","GRS_RCS_RM",IF((LEFT(INDIRECT("$F"&amp;$S3305),3))="RCS","GRS_RCS_RM",IF(INDIRECT("$F"&amp;$S3305)="OCS (No Label)","OCS_Conversion_RM",IF(LEFT(INDIRECT("$F"&amp;$S3305),3)="OCS","OCS_RM",IF(RIGHT(INDIRECT("$F"&amp;$S3305),10)="conversion","GOTS_RM_conversion",IF((LEFT(INDIRECT("$F"&amp;$S3305),4))="GOTS","GOTS_RM","Responsible_RM"))))))),"DELETERM")</f>
        <v>#VALUE!</v>
      </c>
      <c r="AF3305" t="e" cm="1">
        <f t="array" aca="1" ref="AF3305" ca="1">IF($S3305="","",INDIRECT("$Z"&amp;$S3305))</f>
        <v>#VALUE!</v>
      </c>
      <c r="AG3305" t="str">
        <f t="shared" si="1036"/>
        <v/>
      </c>
      <c r="AH3305" t="str" cm="1">
        <f t="array" aca="1" ref="AH3305" ca="1">IFERROR(INDIRECT("$ag"&amp;S3305),"")</f>
        <v/>
      </c>
      <c r="AI3305" t="e" cm="1">
        <f t="array" aca="1" ref="AI3305" ca="1">INDIRECT("O"&amp;S3305)</f>
        <v>#VALUE!</v>
      </c>
      <c r="AJ3305" t="str">
        <f t="shared" si="1037"/>
        <v/>
      </c>
    </row>
    <row r="3306" spans="1:36" ht="16.5" customHeight="1">
      <c r="A3306" s="129"/>
      <c r="B3306" s="134"/>
      <c r="C3306" s="135"/>
      <c r="D3306" s="146"/>
      <c r="E3306" s="146"/>
      <c r="F3306" s="135"/>
      <c r="G3306" s="147"/>
      <c r="H3306" s="147"/>
      <c r="I3306" s="147"/>
      <c r="J3306" s="147"/>
      <c r="K3306" s="38"/>
      <c r="L3306" s="143"/>
      <c r="M3306" s="143"/>
      <c r="N3306" s="61"/>
      <c r="O3306" s="314"/>
      <c r="Q3306" t="str">
        <f t="shared" si="1032"/>
        <v/>
      </c>
      <c r="S3306" t="e">
        <f t="shared" ca="1" si="1041"/>
        <v>#VALUE!</v>
      </c>
      <c r="T3306" t="e">
        <f t="shared" ca="1" si="1038"/>
        <v>#VALUE!</v>
      </c>
      <c r="U3306">
        <f t="shared" si="1042"/>
        <v>3240</v>
      </c>
      <c r="V3306">
        <v>270.25000000002098</v>
      </c>
      <c r="W3306">
        <f t="shared" si="1045"/>
        <v>270</v>
      </c>
      <c r="X3306" t="str" cm="1">
        <f t="array" aca="1" ref="X3306" ca="1">IFERROR(INDEX('PC&amp;PD'!$A$1:$AS$19,ROW('PC&amp;PD'!$A$19),MATCH(INDIRECT(T3306),'PC&amp;PD'!$A$1:$AS$1,0)),"")</f>
        <v/>
      </c>
      <c r="AA3306" t="str">
        <f t="shared" si="1033"/>
        <v/>
      </c>
      <c r="AB3306" t="str">
        <f t="shared" si="1034"/>
        <v/>
      </c>
      <c r="AC3306" t="e">
        <f t="shared" ca="1" si="1035"/>
        <v>#VALUE!</v>
      </c>
      <c r="AD3306" t="str" cm="1">
        <f t="array" aca="1" ref="AD3306" ca="1">IFERROR(IF((LEFT(INDIRECT("$F"&amp;$S3306),4))="GOTS",IF($G3306="Organic","GOTS_Organic_raw",(IF($G3306="Responsible","GOTS_Responsible",(IF($G3306="No Attribute (Conventional)","GOTS_conventional",(IF($G3306="Recycled Pre/Post-Consumer","GOTS_pre_post",(IF($G3306="In-Conversion","GOTS_in_conversion",(IF($G3306="Sustainably Sourced","Sustainably_sourced",(IF($G3306="Recycled pre-consumer organic","GOTS_recycled_organic",""))))))))))))),IF($G3306="Organic","Organic",(IF($G3306="Responsible","Responsible",(IF($G3306="No Attribute (Conventional)","No_Attribute_Conventional",(IF($G3306="Recycled Pre/Post-Consumer","Recycled_Pre_Post_Consumer",(IF($G3306="In-Conversion","In_Conversion",(IF($G3306="Recycled Pre-Consumer","Recycled_Pre_Consumer",(IF($G3306="Recycled Post-Consumer","Recycled_Post_Consumer",(IF($G3306="Sustainably Sourced","Sustainably_sourced",(IF($G3306="Recycled pre-consumer organic","GOTS_recycled_organic","")))))))))))))))))),"")</f>
        <v/>
      </c>
      <c r="AE3306" t="e" cm="1">
        <f t="array" aca="1" ref="AE3306" ca="1">IF($I3306="",IF(INDIRECT("$F"&amp;$S3306)="","",IF(LEFT(INDIRECT("$F"&amp;$S3306),3)="GRS","GRS_RCS_RM",IF((LEFT(INDIRECT("$F"&amp;$S3306),3))="RCS","GRS_RCS_RM",IF(INDIRECT("$F"&amp;$S3306)="OCS (No Label)","OCS_Conversion_RM",IF(LEFT(INDIRECT("$F"&amp;$S3306),3)="OCS","OCS_RM",IF(RIGHT(INDIRECT("$F"&amp;$S3306),10)="conversion","GOTS_RM_conversion",IF((LEFT(INDIRECT("$F"&amp;$S3306),4))="GOTS","GOTS_RM","Responsible_RM"))))))),"DELETERM")</f>
        <v>#VALUE!</v>
      </c>
      <c r="AF3306" t="e" cm="1">
        <f t="array" aca="1" ref="AF3306" ca="1">IF($S3306="","",INDIRECT("$Z"&amp;$S3306))</f>
        <v>#VALUE!</v>
      </c>
      <c r="AG3306" t="str">
        <f t="shared" si="1036"/>
        <v/>
      </c>
      <c r="AH3306" t="str" cm="1">
        <f t="array" aca="1" ref="AH3306" ca="1">IFERROR(INDIRECT("$ag"&amp;S3306),"")</f>
        <v/>
      </c>
      <c r="AI3306" t="e" cm="1">
        <f t="array" aca="1" ref="AI3306" ca="1">INDIRECT("O"&amp;S3306)</f>
        <v>#VALUE!</v>
      </c>
      <c r="AJ3306" t="str">
        <f t="shared" si="1037"/>
        <v/>
      </c>
    </row>
    <row r="3307" spans="1:36" ht="16.5" customHeight="1">
      <c r="A3307" s="129"/>
      <c r="B3307" s="134"/>
      <c r="C3307" s="135"/>
      <c r="D3307" s="146"/>
      <c r="E3307" s="146"/>
      <c r="F3307" s="135"/>
      <c r="G3307" s="147"/>
      <c r="H3307" s="147"/>
      <c r="I3307" s="147"/>
      <c r="J3307" s="147"/>
      <c r="K3307" s="38"/>
      <c r="L3307" s="143"/>
      <c r="M3307" s="143"/>
      <c r="N3307" s="61"/>
      <c r="O3307" s="314"/>
      <c r="Q3307" t="str">
        <f t="shared" si="1032"/>
        <v/>
      </c>
      <c r="S3307" t="e">
        <f t="shared" ca="1" si="1041"/>
        <v>#VALUE!</v>
      </c>
      <c r="T3307" t="e">
        <f t="shared" ca="1" si="1038"/>
        <v>#VALUE!</v>
      </c>
      <c r="U3307">
        <f t="shared" si="1042"/>
        <v>3240</v>
      </c>
      <c r="V3307">
        <v>270.33333333335497</v>
      </c>
      <c r="W3307">
        <f t="shared" si="1045"/>
        <v>270</v>
      </c>
      <c r="X3307" t="str" cm="1">
        <f t="array" aca="1" ref="X3307" ca="1">IFERROR(INDEX('PC&amp;PD'!$A$1:$AS$19,ROW('PC&amp;PD'!$A$19),MATCH(INDIRECT(T3307),'PC&amp;PD'!$A$1:$AS$1,0)),"")</f>
        <v/>
      </c>
      <c r="AA3307" t="str">
        <f t="shared" si="1033"/>
        <v/>
      </c>
      <c r="AB3307" t="str">
        <f t="shared" si="1034"/>
        <v/>
      </c>
      <c r="AC3307" t="e">
        <f t="shared" ca="1" si="1035"/>
        <v>#VALUE!</v>
      </c>
      <c r="AD3307" t="str" cm="1">
        <f t="array" aca="1" ref="AD3307" ca="1">IFERROR(IF((LEFT(INDIRECT("$F"&amp;$S3307),4))="GOTS",IF($G3307="Organic","GOTS_Organic_raw",(IF($G3307="Responsible","GOTS_Responsible",(IF($G3307="No Attribute (Conventional)","GOTS_conventional",(IF($G3307="Recycled Pre/Post-Consumer","GOTS_pre_post",(IF($G3307="In-Conversion","GOTS_in_conversion",(IF($G3307="Sustainably Sourced","Sustainably_sourced",(IF($G3307="Recycled pre-consumer organic","GOTS_recycled_organic",""))))))))))))),IF($G3307="Organic","Organic",(IF($G3307="Responsible","Responsible",(IF($G3307="No Attribute (Conventional)","No_Attribute_Conventional",(IF($G3307="Recycled Pre/Post-Consumer","Recycled_Pre_Post_Consumer",(IF($G3307="In-Conversion","In_Conversion",(IF($G3307="Recycled Pre-Consumer","Recycled_Pre_Consumer",(IF($G3307="Recycled Post-Consumer","Recycled_Post_Consumer",(IF($G3307="Sustainably Sourced","Sustainably_sourced",(IF($G3307="Recycled pre-consumer organic","GOTS_recycled_organic","")))))))))))))))))),"")</f>
        <v/>
      </c>
      <c r="AE3307" t="e" cm="1">
        <f t="array" aca="1" ref="AE3307" ca="1">IF($I3307="",IF(INDIRECT("$F"&amp;$S3307)="","",IF(LEFT(INDIRECT("$F"&amp;$S3307),3)="GRS","GRS_RCS_RM",IF((LEFT(INDIRECT("$F"&amp;$S3307),3))="RCS","GRS_RCS_RM",IF(INDIRECT("$F"&amp;$S3307)="OCS (No Label)","OCS_Conversion_RM",IF(LEFT(INDIRECT("$F"&amp;$S3307),3)="OCS","OCS_RM",IF(RIGHT(INDIRECT("$F"&amp;$S3307),10)="conversion","GOTS_RM_conversion",IF((LEFT(INDIRECT("$F"&amp;$S3307),4))="GOTS","GOTS_RM","Responsible_RM"))))))),"DELETERM")</f>
        <v>#VALUE!</v>
      </c>
      <c r="AF3307" t="e" cm="1">
        <f t="array" aca="1" ref="AF3307" ca="1">IF($S3307="","",INDIRECT("$Z"&amp;$S3307))</f>
        <v>#VALUE!</v>
      </c>
      <c r="AG3307" t="str">
        <f t="shared" si="1036"/>
        <v/>
      </c>
      <c r="AH3307" t="str" cm="1">
        <f t="array" aca="1" ref="AH3307" ca="1">IFERROR(INDIRECT("$ag"&amp;S3307),"")</f>
        <v/>
      </c>
      <c r="AI3307" t="e" cm="1">
        <f t="array" aca="1" ref="AI3307" ca="1">INDIRECT("O"&amp;S3307)</f>
        <v>#VALUE!</v>
      </c>
      <c r="AJ3307" t="str">
        <f t="shared" si="1037"/>
        <v/>
      </c>
    </row>
    <row r="3308" spans="1:36" ht="16.5" customHeight="1">
      <c r="A3308" s="129"/>
      <c r="B3308" s="134"/>
      <c r="C3308" s="135"/>
      <c r="D3308" s="146"/>
      <c r="E3308" s="146"/>
      <c r="F3308" s="135"/>
      <c r="G3308" s="147"/>
      <c r="H3308" s="147"/>
      <c r="I3308" s="147"/>
      <c r="J3308" s="147"/>
      <c r="K3308" s="38"/>
      <c r="L3308" s="143"/>
      <c r="M3308" s="143"/>
      <c r="N3308" s="61"/>
      <c r="O3308" s="314"/>
      <c r="Q3308" t="str">
        <f t="shared" si="1032"/>
        <v/>
      </c>
      <c r="S3308" t="e">
        <f t="shared" ca="1" si="1041"/>
        <v>#VALUE!</v>
      </c>
      <c r="T3308" t="e">
        <f t="shared" ca="1" si="1038"/>
        <v>#VALUE!</v>
      </c>
      <c r="U3308">
        <f t="shared" si="1042"/>
        <v>3240</v>
      </c>
      <c r="V3308">
        <v>270.416666666688</v>
      </c>
      <c r="W3308">
        <f t="shared" si="1045"/>
        <v>270</v>
      </c>
      <c r="X3308" t="str" cm="1">
        <f t="array" aca="1" ref="X3308" ca="1">IFERROR(INDEX('PC&amp;PD'!$A$1:$AS$19,ROW('PC&amp;PD'!$A$19),MATCH(INDIRECT(T3308),'PC&amp;PD'!$A$1:$AS$1,0)),"")</f>
        <v/>
      </c>
      <c r="AA3308" t="str">
        <f t="shared" si="1033"/>
        <v/>
      </c>
      <c r="AB3308" t="str">
        <f t="shared" si="1034"/>
        <v/>
      </c>
      <c r="AC3308" t="e">
        <f t="shared" ca="1" si="1035"/>
        <v>#VALUE!</v>
      </c>
      <c r="AD3308" t="str" cm="1">
        <f t="array" aca="1" ref="AD3308" ca="1">IFERROR(IF((LEFT(INDIRECT("$F"&amp;$S3308),4))="GOTS",IF($G3308="Organic","GOTS_Organic_raw",(IF($G3308="Responsible","GOTS_Responsible",(IF($G3308="No Attribute (Conventional)","GOTS_conventional",(IF($G3308="Recycled Pre/Post-Consumer","GOTS_pre_post",(IF($G3308="In-Conversion","GOTS_in_conversion",(IF($G3308="Sustainably Sourced","Sustainably_sourced",(IF($G3308="Recycled pre-consumer organic","GOTS_recycled_organic",""))))))))))))),IF($G3308="Organic","Organic",(IF($G3308="Responsible","Responsible",(IF($G3308="No Attribute (Conventional)","No_Attribute_Conventional",(IF($G3308="Recycled Pre/Post-Consumer","Recycled_Pre_Post_Consumer",(IF($G3308="In-Conversion","In_Conversion",(IF($G3308="Recycled Pre-Consumer","Recycled_Pre_Consumer",(IF($G3308="Recycled Post-Consumer","Recycled_Post_Consumer",(IF($G3308="Sustainably Sourced","Sustainably_sourced",(IF($G3308="Recycled pre-consumer organic","GOTS_recycled_organic","")))))))))))))))))),"")</f>
        <v/>
      </c>
      <c r="AE3308" t="e" cm="1">
        <f t="array" aca="1" ref="AE3308" ca="1">IF($I3308="",IF(INDIRECT("$F"&amp;$S3308)="","",IF(LEFT(INDIRECT("$F"&amp;$S3308),3)="GRS","GRS_RCS_RM",IF((LEFT(INDIRECT("$F"&amp;$S3308),3))="RCS","GRS_RCS_RM",IF(INDIRECT("$F"&amp;$S3308)="OCS (No Label)","OCS_Conversion_RM",IF(LEFT(INDIRECT("$F"&amp;$S3308),3)="OCS","OCS_RM",IF(RIGHT(INDIRECT("$F"&amp;$S3308),10)="conversion","GOTS_RM_conversion",IF((LEFT(INDIRECT("$F"&amp;$S3308),4))="GOTS","GOTS_RM","Responsible_RM"))))))),"DELETERM")</f>
        <v>#VALUE!</v>
      </c>
      <c r="AF3308" t="e" cm="1">
        <f t="array" aca="1" ref="AF3308" ca="1">IF($S3308="","",INDIRECT("$Z"&amp;$S3308))</f>
        <v>#VALUE!</v>
      </c>
      <c r="AG3308" t="str">
        <f t="shared" si="1036"/>
        <v/>
      </c>
      <c r="AH3308" t="str" cm="1">
        <f t="array" aca="1" ref="AH3308" ca="1">IFERROR(INDIRECT("$ag"&amp;S3308),"")</f>
        <v/>
      </c>
      <c r="AI3308" t="e" cm="1">
        <f t="array" aca="1" ref="AI3308" ca="1">INDIRECT("O"&amp;S3308)</f>
        <v>#VALUE!</v>
      </c>
      <c r="AJ3308" t="str">
        <f t="shared" si="1037"/>
        <v/>
      </c>
    </row>
    <row r="3309" spans="1:36" ht="16.5" customHeight="1">
      <c r="A3309" s="130"/>
      <c r="B3309" s="136"/>
      <c r="C3309" s="137"/>
      <c r="D3309" s="146"/>
      <c r="E3309" s="146"/>
      <c r="F3309" s="137"/>
      <c r="G3309" s="147"/>
      <c r="H3309" s="147"/>
      <c r="I3309" s="147"/>
      <c r="J3309" s="147"/>
      <c r="K3309" s="38"/>
      <c r="L3309" s="144"/>
      <c r="M3309" s="144"/>
      <c r="N3309" s="61"/>
      <c r="O3309" s="314"/>
      <c r="Q3309" t="str">
        <f t="shared" si="1032"/>
        <v/>
      </c>
      <c r="S3309" t="e">
        <f t="shared" ca="1" si="1041"/>
        <v>#VALUE!</v>
      </c>
      <c r="T3309" t="e">
        <f t="shared" ca="1" si="1038"/>
        <v>#VALUE!</v>
      </c>
      <c r="U3309">
        <f t="shared" si="1042"/>
        <v>3240</v>
      </c>
      <c r="V3309">
        <v>270.50000000002098</v>
      </c>
      <c r="W3309">
        <f t="shared" si="1045"/>
        <v>270</v>
      </c>
      <c r="X3309" t="str" cm="1">
        <f t="array" aca="1" ref="X3309" ca="1">IFERROR(INDEX('PC&amp;PD'!$A$1:$AS$19,ROW('PC&amp;PD'!$A$19),MATCH(INDIRECT(T3309),'PC&amp;PD'!$A$1:$AS$1,0)),"")</f>
        <v/>
      </c>
      <c r="AA3309" t="str">
        <f t="shared" si="1033"/>
        <v/>
      </c>
      <c r="AB3309" t="str">
        <f t="shared" si="1034"/>
        <v/>
      </c>
      <c r="AC3309" t="e">
        <f t="shared" ca="1" si="1035"/>
        <v>#VALUE!</v>
      </c>
      <c r="AD3309" t="str" cm="1">
        <f t="array" aca="1" ref="AD3309" ca="1">IFERROR(IF((LEFT(INDIRECT("$F"&amp;$S3309),4))="GOTS",IF($G3309="Organic","GOTS_Organic_raw",(IF($G3309="Responsible","GOTS_Responsible",(IF($G3309="No Attribute (Conventional)","GOTS_conventional",(IF($G3309="Recycled Pre/Post-Consumer","GOTS_pre_post",(IF($G3309="In-Conversion","GOTS_in_conversion",(IF($G3309="Sustainably Sourced","Sustainably_sourced",(IF($G3309="Recycled pre-consumer organic","GOTS_recycled_organic",""))))))))))))),IF($G3309="Organic","Organic",(IF($G3309="Responsible","Responsible",(IF($G3309="No Attribute (Conventional)","No_Attribute_Conventional",(IF($G3309="Recycled Pre/Post-Consumer","Recycled_Pre_Post_Consumer",(IF($G3309="In-Conversion","In_Conversion",(IF($G3309="Recycled Pre-Consumer","Recycled_Pre_Consumer",(IF($G3309="Recycled Post-Consumer","Recycled_Post_Consumer",(IF($G3309="Sustainably Sourced","Sustainably_sourced",(IF($G3309="Recycled pre-consumer organic","GOTS_recycled_organic","")))))))))))))))))),"")</f>
        <v/>
      </c>
      <c r="AE3309" t="e" cm="1">
        <f t="array" aca="1" ref="AE3309" ca="1">IF($I3309="",IF(INDIRECT("$F"&amp;$S3309)="","",IF(LEFT(INDIRECT("$F"&amp;$S3309),3)="GRS","GRS_RCS_RM",IF((LEFT(INDIRECT("$F"&amp;$S3309),3))="RCS","GRS_RCS_RM",IF(INDIRECT("$F"&amp;$S3309)="OCS (No Label)","OCS_Conversion_RM",IF(LEFT(INDIRECT("$F"&amp;$S3309),3)="OCS","OCS_RM",IF(RIGHT(INDIRECT("$F"&amp;$S3309),10)="conversion","GOTS_RM_conversion",IF((LEFT(INDIRECT("$F"&amp;$S3309),4))="GOTS","GOTS_RM","Responsible_RM"))))))),"DELETERM")</f>
        <v>#VALUE!</v>
      </c>
      <c r="AF3309" t="e" cm="1">
        <f t="array" aca="1" ref="AF3309" ca="1">IF($S3309="","",INDIRECT("$Z"&amp;$S3309))</f>
        <v>#VALUE!</v>
      </c>
      <c r="AG3309" t="str">
        <f t="shared" si="1036"/>
        <v/>
      </c>
      <c r="AH3309" t="str" cm="1">
        <f t="array" aca="1" ref="AH3309" ca="1">IFERROR(INDIRECT("$ag"&amp;S3309),"")</f>
        <v/>
      </c>
      <c r="AI3309" t="e" cm="1">
        <f t="array" aca="1" ref="AI3309" ca="1">INDIRECT("O"&amp;S3309)</f>
        <v>#VALUE!</v>
      </c>
      <c r="AJ3309" t="str">
        <f t="shared" si="1037"/>
        <v/>
      </c>
    </row>
    <row r="3310" spans="1:36" ht="16.5" customHeight="1">
      <c r="A3310" s="130"/>
      <c r="B3310" s="136"/>
      <c r="C3310" s="137"/>
      <c r="D3310" s="146"/>
      <c r="E3310" s="146"/>
      <c r="F3310" s="137"/>
      <c r="G3310" s="147"/>
      <c r="H3310" s="147"/>
      <c r="I3310" s="147"/>
      <c r="J3310" s="147"/>
      <c r="K3310" s="38"/>
      <c r="L3310" s="144"/>
      <c r="M3310" s="144"/>
      <c r="N3310" s="61"/>
      <c r="O3310" s="314"/>
      <c r="Q3310" t="str">
        <f t="shared" si="1032"/>
        <v/>
      </c>
      <c r="S3310" t="e">
        <f t="shared" ca="1" si="1041"/>
        <v>#VALUE!</v>
      </c>
      <c r="T3310" t="e">
        <f t="shared" ca="1" si="1038"/>
        <v>#VALUE!</v>
      </c>
      <c r="U3310">
        <f t="shared" si="1042"/>
        <v>3240</v>
      </c>
      <c r="V3310">
        <v>270.58333333335497</v>
      </c>
      <c r="W3310">
        <f t="shared" si="1045"/>
        <v>270</v>
      </c>
      <c r="X3310" t="str" cm="1">
        <f t="array" aca="1" ref="X3310" ca="1">IFERROR(INDEX('PC&amp;PD'!$A$1:$AS$19,ROW('PC&amp;PD'!$A$19),MATCH(INDIRECT(T3310),'PC&amp;PD'!$A$1:$AS$1,0)),"")</f>
        <v/>
      </c>
      <c r="AA3310" t="str">
        <f t="shared" si="1033"/>
        <v/>
      </c>
      <c r="AB3310" t="str">
        <f t="shared" si="1034"/>
        <v/>
      </c>
      <c r="AC3310" t="e">
        <f t="shared" ca="1" si="1035"/>
        <v>#VALUE!</v>
      </c>
      <c r="AD3310" t="str" cm="1">
        <f t="array" aca="1" ref="AD3310" ca="1">IFERROR(IF((LEFT(INDIRECT("$F"&amp;$S3310),4))="GOTS",IF($G3310="Organic","GOTS_Organic_raw",(IF($G3310="Responsible","GOTS_Responsible",(IF($G3310="No Attribute (Conventional)","GOTS_conventional",(IF($G3310="Recycled Pre/Post-Consumer","GOTS_pre_post",(IF($G3310="In-Conversion","GOTS_in_conversion",(IF($G3310="Sustainably Sourced","Sustainably_sourced",(IF($G3310="Recycled pre-consumer organic","GOTS_recycled_organic",""))))))))))))),IF($G3310="Organic","Organic",(IF($G3310="Responsible","Responsible",(IF($G3310="No Attribute (Conventional)","No_Attribute_Conventional",(IF($G3310="Recycled Pre/Post-Consumer","Recycled_Pre_Post_Consumer",(IF($G3310="In-Conversion","In_Conversion",(IF($G3310="Recycled Pre-Consumer","Recycled_Pre_Consumer",(IF($G3310="Recycled Post-Consumer","Recycled_Post_Consumer",(IF($G3310="Sustainably Sourced","Sustainably_sourced",(IF($G3310="Recycled pre-consumer organic","GOTS_recycled_organic","")))))))))))))))))),"")</f>
        <v/>
      </c>
      <c r="AE3310" t="e" cm="1">
        <f t="array" aca="1" ref="AE3310" ca="1">IF($I3310="",IF(INDIRECT("$F"&amp;$S3310)="","",IF(LEFT(INDIRECT("$F"&amp;$S3310),3)="GRS","GRS_RCS_RM",IF((LEFT(INDIRECT("$F"&amp;$S3310),3))="RCS","GRS_RCS_RM",IF(INDIRECT("$F"&amp;$S3310)="OCS (No Label)","OCS_Conversion_RM",IF(LEFT(INDIRECT("$F"&amp;$S3310),3)="OCS","OCS_RM",IF(RIGHT(INDIRECT("$F"&amp;$S3310),10)="conversion","GOTS_RM_conversion",IF((LEFT(INDIRECT("$F"&amp;$S3310),4))="GOTS","GOTS_RM","Responsible_RM"))))))),"DELETERM")</f>
        <v>#VALUE!</v>
      </c>
      <c r="AF3310" t="e" cm="1">
        <f t="array" aca="1" ref="AF3310" ca="1">IF($S3310="","",INDIRECT("$Z"&amp;$S3310))</f>
        <v>#VALUE!</v>
      </c>
      <c r="AG3310" t="str">
        <f t="shared" si="1036"/>
        <v/>
      </c>
      <c r="AH3310" t="str" cm="1">
        <f t="array" aca="1" ref="AH3310" ca="1">IFERROR(INDIRECT("$ag"&amp;S3310),"")</f>
        <v/>
      </c>
      <c r="AI3310" t="e" cm="1">
        <f t="array" aca="1" ref="AI3310" ca="1">INDIRECT("O"&amp;S3310)</f>
        <v>#VALUE!</v>
      </c>
      <c r="AJ3310" t="str">
        <f t="shared" si="1037"/>
        <v/>
      </c>
    </row>
    <row r="3311" spans="1:36" ht="16.5" customHeight="1">
      <c r="A3311" s="130"/>
      <c r="B3311" s="136"/>
      <c r="C3311" s="137"/>
      <c r="D3311" s="146"/>
      <c r="E3311" s="146"/>
      <c r="F3311" s="137"/>
      <c r="G3311" s="147"/>
      <c r="H3311" s="147"/>
      <c r="I3311" s="147"/>
      <c r="J3311" s="147"/>
      <c r="K3311" s="38"/>
      <c r="L3311" s="144"/>
      <c r="M3311" s="144"/>
      <c r="N3311" s="61"/>
      <c r="O3311" s="314"/>
      <c r="Q3311" t="str">
        <f t="shared" si="1032"/>
        <v/>
      </c>
      <c r="S3311" t="e">
        <f t="shared" ca="1" si="1041"/>
        <v>#VALUE!</v>
      </c>
      <c r="T3311" t="e">
        <f t="shared" ca="1" si="1038"/>
        <v>#VALUE!</v>
      </c>
      <c r="U3311">
        <f t="shared" si="1042"/>
        <v>3240</v>
      </c>
      <c r="V3311">
        <v>270.666666666688</v>
      </c>
      <c r="W3311">
        <f t="shared" si="1045"/>
        <v>270</v>
      </c>
      <c r="X3311" t="str" cm="1">
        <f t="array" aca="1" ref="X3311" ca="1">IFERROR(INDEX('PC&amp;PD'!$A$1:$AS$19,ROW('PC&amp;PD'!$A$19),MATCH(INDIRECT(T3311),'PC&amp;PD'!$A$1:$AS$1,0)),"")</f>
        <v/>
      </c>
      <c r="AA3311" t="str">
        <f t="shared" si="1033"/>
        <v/>
      </c>
      <c r="AB3311" t="str">
        <f t="shared" si="1034"/>
        <v/>
      </c>
      <c r="AC3311" t="e">
        <f t="shared" ca="1" si="1035"/>
        <v>#VALUE!</v>
      </c>
      <c r="AD3311" t="str" cm="1">
        <f t="array" aca="1" ref="AD3311" ca="1">IFERROR(IF((LEFT(INDIRECT("$F"&amp;$S3311),4))="GOTS",IF($G3311="Organic","GOTS_Organic_raw",(IF($G3311="Responsible","GOTS_Responsible",(IF($G3311="No Attribute (Conventional)","GOTS_conventional",(IF($G3311="Recycled Pre/Post-Consumer","GOTS_pre_post",(IF($G3311="In-Conversion","GOTS_in_conversion",(IF($G3311="Sustainably Sourced","Sustainably_sourced",(IF($G3311="Recycled pre-consumer organic","GOTS_recycled_organic",""))))))))))))),IF($G3311="Organic","Organic",(IF($G3311="Responsible","Responsible",(IF($G3311="No Attribute (Conventional)","No_Attribute_Conventional",(IF($G3311="Recycled Pre/Post-Consumer","Recycled_Pre_Post_Consumer",(IF($G3311="In-Conversion","In_Conversion",(IF($G3311="Recycled Pre-Consumer","Recycled_Pre_Consumer",(IF($G3311="Recycled Post-Consumer","Recycled_Post_Consumer",(IF($G3311="Sustainably Sourced","Sustainably_sourced",(IF($G3311="Recycled pre-consumer organic","GOTS_recycled_organic","")))))))))))))))))),"")</f>
        <v/>
      </c>
      <c r="AE3311" t="e" cm="1">
        <f t="array" aca="1" ref="AE3311" ca="1">IF($I3311="",IF(INDIRECT("$F"&amp;$S3311)="","",IF(LEFT(INDIRECT("$F"&amp;$S3311),3)="GRS","GRS_RCS_RM",IF((LEFT(INDIRECT("$F"&amp;$S3311),3))="RCS","GRS_RCS_RM",IF(INDIRECT("$F"&amp;$S3311)="OCS (No Label)","OCS_Conversion_RM",IF(LEFT(INDIRECT("$F"&amp;$S3311),3)="OCS","OCS_RM",IF(RIGHT(INDIRECT("$F"&amp;$S3311),10)="conversion","GOTS_RM_conversion",IF((LEFT(INDIRECT("$F"&amp;$S3311),4))="GOTS","GOTS_RM","Responsible_RM"))))))),"DELETERM")</f>
        <v>#VALUE!</v>
      </c>
      <c r="AF3311" t="e" cm="1">
        <f t="array" aca="1" ref="AF3311" ca="1">IF($S3311="","",INDIRECT("$Z"&amp;$S3311))</f>
        <v>#VALUE!</v>
      </c>
      <c r="AG3311" t="str">
        <f t="shared" si="1036"/>
        <v/>
      </c>
      <c r="AH3311" t="str" cm="1">
        <f t="array" aca="1" ref="AH3311" ca="1">IFERROR(INDIRECT("$ag"&amp;S3311),"")</f>
        <v/>
      </c>
      <c r="AI3311" t="e" cm="1">
        <f t="array" aca="1" ref="AI3311" ca="1">INDIRECT("O"&amp;S3311)</f>
        <v>#VALUE!</v>
      </c>
      <c r="AJ3311" t="str">
        <f t="shared" si="1037"/>
        <v/>
      </c>
    </row>
    <row r="3312" spans="1:36" ht="16.5" customHeight="1">
      <c r="A3312" s="130"/>
      <c r="B3312" s="136"/>
      <c r="C3312" s="137"/>
      <c r="D3312" s="146"/>
      <c r="E3312" s="146"/>
      <c r="F3312" s="137"/>
      <c r="G3312" s="147"/>
      <c r="H3312" s="147"/>
      <c r="I3312" s="147"/>
      <c r="J3312" s="147"/>
      <c r="K3312" s="38"/>
      <c r="L3312" s="144"/>
      <c r="M3312" s="144"/>
      <c r="N3312" s="61"/>
      <c r="O3312" s="314"/>
      <c r="Q3312" t="str">
        <f t="shared" si="1032"/>
        <v/>
      </c>
      <c r="S3312" t="e">
        <f t="shared" ca="1" si="1041"/>
        <v>#VALUE!</v>
      </c>
      <c r="T3312" t="e">
        <f t="shared" ca="1" si="1038"/>
        <v>#VALUE!</v>
      </c>
      <c r="U3312">
        <f t="shared" si="1042"/>
        <v>3240</v>
      </c>
      <c r="V3312">
        <v>270.75000000002098</v>
      </c>
      <c r="W3312">
        <f t="shared" si="1045"/>
        <v>270</v>
      </c>
      <c r="X3312" t="str" cm="1">
        <f t="array" aca="1" ref="X3312" ca="1">IFERROR(INDEX('PC&amp;PD'!$A$1:$AS$19,ROW('PC&amp;PD'!$A$19),MATCH(INDIRECT(T3312),'PC&amp;PD'!$A$1:$AS$1,0)),"")</f>
        <v/>
      </c>
      <c r="AA3312" t="str">
        <f t="shared" si="1033"/>
        <v/>
      </c>
      <c r="AB3312" t="str">
        <f t="shared" si="1034"/>
        <v/>
      </c>
      <c r="AC3312" t="e">
        <f t="shared" ca="1" si="1035"/>
        <v>#VALUE!</v>
      </c>
      <c r="AD3312" t="str" cm="1">
        <f t="array" aca="1" ref="AD3312" ca="1">IFERROR(IF((LEFT(INDIRECT("$F"&amp;$S3312),4))="GOTS",IF($G3312="Organic","GOTS_Organic_raw",(IF($G3312="Responsible","GOTS_Responsible",(IF($G3312="No Attribute (Conventional)","GOTS_conventional",(IF($G3312="Recycled Pre/Post-Consumer","GOTS_pre_post",(IF($G3312="In-Conversion","GOTS_in_conversion",(IF($G3312="Sustainably Sourced","Sustainably_sourced",(IF($G3312="Recycled pre-consumer organic","GOTS_recycled_organic",""))))))))))))),IF($G3312="Organic","Organic",(IF($G3312="Responsible","Responsible",(IF($G3312="No Attribute (Conventional)","No_Attribute_Conventional",(IF($G3312="Recycled Pre/Post-Consumer","Recycled_Pre_Post_Consumer",(IF($G3312="In-Conversion","In_Conversion",(IF($G3312="Recycled Pre-Consumer","Recycled_Pre_Consumer",(IF($G3312="Recycled Post-Consumer","Recycled_Post_Consumer",(IF($G3312="Sustainably Sourced","Sustainably_sourced",(IF($G3312="Recycled pre-consumer organic","GOTS_recycled_organic","")))))))))))))))))),"")</f>
        <v/>
      </c>
      <c r="AE3312" t="e" cm="1">
        <f t="array" aca="1" ref="AE3312" ca="1">IF($I3312="",IF(INDIRECT("$F"&amp;$S3312)="","",IF(LEFT(INDIRECT("$F"&amp;$S3312),3)="GRS","GRS_RCS_RM",IF((LEFT(INDIRECT("$F"&amp;$S3312),3))="RCS","GRS_RCS_RM",IF(INDIRECT("$F"&amp;$S3312)="OCS (No Label)","OCS_Conversion_RM",IF(LEFT(INDIRECT("$F"&amp;$S3312),3)="OCS","OCS_RM",IF(RIGHT(INDIRECT("$F"&amp;$S3312),10)="conversion","GOTS_RM_conversion",IF((LEFT(INDIRECT("$F"&amp;$S3312),4))="GOTS","GOTS_RM","Responsible_RM"))))))),"DELETERM")</f>
        <v>#VALUE!</v>
      </c>
      <c r="AF3312" t="e" cm="1">
        <f t="array" aca="1" ref="AF3312" ca="1">IF($S3312="","",INDIRECT("$Z"&amp;$S3312))</f>
        <v>#VALUE!</v>
      </c>
      <c r="AG3312" t="str">
        <f t="shared" si="1036"/>
        <v/>
      </c>
      <c r="AH3312" t="str" cm="1">
        <f t="array" aca="1" ref="AH3312" ca="1">IFERROR(INDIRECT("$ag"&amp;S3312),"")</f>
        <v/>
      </c>
      <c r="AI3312" t="e" cm="1">
        <f t="array" aca="1" ref="AI3312" ca="1">INDIRECT("O"&amp;S3312)</f>
        <v>#VALUE!</v>
      </c>
      <c r="AJ3312" t="str">
        <f t="shared" si="1037"/>
        <v/>
      </c>
    </row>
    <row r="3313" spans="1:36" ht="16.5" customHeight="1">
      <c r="A3313" s="130"/>
      <c r="B3313" s="136"/>
      <c r="C3313" s="137"/>
      <c r="D3313" s="146"/>
      <c r="E3313" s="146"/>
      <c r="F3313" s="137"/>
      <c r="G3313" s="147"/>
      <c r="H3313" s="147"/>
      <c r="I3313" s="147"/>
      <c r="J3313" s="147"/>
      <c r="K3313" s="38"/>
      <c r="L3313" s="144"/>
      <c r="M3313" s="144"/>
      <c r="N3313" s="61"/>
      <c r="O3313" s="314"/>
      <c r="Q3313" t="str">
        <f t="shared" si="1032"/>
        <v/>
      </c>
      <c r="S3313" t="e">
        <f t="shared" ca="1" si="1041"/>
        <v>#VALUE!</v>
      </c>
      <c r="T3313" t="e">
        <f t="shared" ca="1" si="1038"/>
        <v>#VALUE!</v>
      </c>
      <c r="U3313">
        <f t="shared" si="1042"/>
        <v>3240</v>
      </c>
      <c r="V3313">
        <v>270.83333333335497</v>
      </c>
      <c r="W3313">
        <f t="shared" si="1045"/>
        <v>270</v>
      </c>
      <c r="X3313" t="str" cm="1">
        <f t="array" aca="1" ref="X3313" ca="1">IFERROR(INDEX('PC&amp;PD'!$A$1:$AS$19,ROW('PC&amp;PD'!$A$19),MATCH(INDIRECT(T3313),'PC&amp;PD'!$A$1:$AS$1,0)),"")</f>
        <v/>
      </c>
      <c r="AA3313" t="str">
        <f t="shared" si="1033"/>
        <v/>
      </c>
      <c r="AB3313" t="str">
        <f t="shared" si="1034"/>
        <v/>
      </c>
      <c r="AC3313" t="e">
        <f t="shared" ca="1" si="1035"/>
        <v>#VALUE!</v>
      </c>
      <c r="AD3313" t="str" cm="1">
        <f t="array" aca="1" ref="AD3313" ca="1">IFERROR(IF((LEFT(INDIRECT("$F"&amp;$S3313),4))="GOTS",IF($G3313="Organic","GOTS_Organic_raw",(IF($G3313="Responsible","GOTS_Responsible",(IF($G3313="No Attribute (Conventional)","GOTS_conventional",(IF($G3313="Recycled Pre/Post-Consumer","GOTS_pre_post",(IF($G3313="In-Conversion","GOTS_in_conversion",(IF($G3313="Sustainably Sourced","Sustainably_sourced",(IF($G3313="Recycled pre-consumer organic","GOTS_recycled_organic",""))))))))))))),IF($G3313="Organic","Organic",(IF($G3313="Responsible","Responsible",(IF($G3313="No Attribute (Conventional)","No_Attribute_Conventional",(IF($G3313="Recycled Pre/Post-Consumer","Recycled_Pre_Post_Consumer",(IF($G3313="In-Conversion","In_Conversion",(IF($G3313="Recycled Pre-Consumer","Recycled_Pre_Consumer",(IF($G3313="Recycled Post-Consumer","Recycled_Post_Consumer",(IF($G3313="Sustainably Sourced","Sustainably_sourced",(IF($G3313="Recycled pre-consumer organic","GOTS_recycled_organic","")))))))))))))))))),"")</f>
        <v/>
      </c>
      <c r="AE3313" t="e" cm="1">
        <f t="array" aca="1" ref="AE3313" ca="1">IF($I3313="",IF(INDIRECT("$F"&amp;$S3313)="","",IF(LEFT(INDIRECT("$F"&amp;$S3313),3)="GRS","GRS_RCS_RM",IF((LEFT(INDIRECT("$F"&amp;$S3313),3))="RCS","GRS_RCS_RM",IF(INDIRECT("$F"&amp;$S3313)="OCS (No Label)","OCS_Conversion_RM",IF(LEFT(INDIRECT("$F"&amp;$S3313),3)="OCS","OCS_RM",IF(RIGHT(INDIRECT("$F"&amp;$S3313),10)="conversion","GOTS_RM_conversion",IF((LEFT(INDIRECT("$F"&amp;$S3313),4))="GOTS","GOTS_RM","Responsible_RM"))))))),"DELETERM")</f>
        <v>#VALUE!</v>
      </c>
      <c r="AF3313" t="e" cm="1">
        <f t="array" aca="1" ref="AF3313" ca="1">IF($S3313="","",INDIRECT("$Z"&amp;$S3313))</f>
        <v>#VALUE!</v>
      </c>
      <c r="AG3313" t="str">
        <f t="shared" si="1036"/>
        <v/>
      </c>
      <c r="AH3313" t="str" cm="1">
        <f t="array" aca="1" ref="AH3313" ca="1">IFERROR(INDIRECT("$ag"&amp;S3313),"")</f>
        <v/>
      </c>
      <c r="AI3313" t="e" cm="1">
        <f t="array" aca="1" ref="AI3313" ca="1">INDIRECT("O"&amp;S3313)</f>
        <v>#VALUE!</v>
      </c>
      <c r="AJ3313" t="str">
        <f t="shared" si="1037"/>
        <v/>
      </c>
    </row>
    <row r="3314" spans="1:36" ht="16.5" customHeight="1" thickBot="1">
      <c r="A3314" s="131"/>
      <c r="B3314" s="138"/>
      <c r="C3314" s="139"/>
      <c r="D3314" s="148"/>
      <c r="E3314" s="148"/>
      <c r="F3314" s="139"/>
      <c r="G3314" s="149"/>
      <c r="H3314" s="149"/>
      <c r="I3314" s="149"/>
      <c r="J3314" s="149"/>
      <c r="K3314" s="39"/>
      <c r="L3314" s="145"/>
      <c r="M3314" s="145"/>
      <c r="N3314" s="62"/>
      <c r="O3314" s="315"/>
      <c r="Q3314" t="str">
        <f t="shared" si="1032"/>
        <v/>
      </c>
      <c r="S3314" t="e">
        <f t="shared" ca="1" si="1041"/>
        <v>#VALUE!</v>
      </c>
      <c r="T3314" t="e">
        <f t="shared" ca="1" si="1038"/>
        <v>#VALUE!</v>
      </c>
      <c r="U3314">
        <f t="shared" si="1042"/>
        <v>3240</v>
      </c>
      <c r="V3314">
        <v>270.916666666688</v>
      </c>
      <c r="W3314">
        <f t="shared" si="1045"/>
        <v>270</v>
      </c>
      <c r="X3314" t="str" cm="1">
        <f t="array" aca="1" ref="X3314" ca="1">IFERROR(INDEX('PC&amp;PD'!$A$1:$AS$19,ROW('PC&amp;PD'!$A$19),MATCH(INDIRECT(T3314),'PC&amp;PD'!$A$1:$AS$1,0)),"")</f>
        <v/>
      </c>
      <c r="AA3314" t="str">
        <f t="shared" si="1033"/>
        <v/>
      </c>
      <c r="AB3314" t="str">
        <f t="shared" si="1034"/>
        <v/>
      </c>
      <c r="AC3314" t="e">
        <f t="shared" ca="1" si="1035"/>
        <v>#VALUE!</v>
      </c>
      <c r="AD3314" t="str" cm="1">
        <f t="array" aca="1" ref="AD3314" ca="1">IFERROR(IF((LEFT(INDIRECT("$F"&amp;$S3314),4))="GOTS",IF($G3314="Organic","GOTS_Organic_raw",(IF($G3314="Responsible","GOTS_Responsible",(IF($G3314="No Attribute (Conventional)","GOTS_conventional",(IF($G3314="Recycled Pre/Post-Consumer","GOTS_pre_post",(IF($G3314="In-Conversion","GOTS_in_conversion",(IF($G3314="Sustainably Sourced","Sustainably_sourced",(IF($G3314="Recycled pre-consumer organic","GOTS_recycled_organic",""))))))))))))),IF($G3314="Organic","Organic",(IF($G3314="Responsible","Responsible",(IF($G3314="No Attribute (Conventional)","No_Attribute_Conventional",(IF($G3314="Recycled Pre/Post-Consumer","Recycled_Pre_Post_Consumer",(IF($G3314="In-Conversion","In_Conversion",(IF($G3314="Recycled Pre-Consumer","Recycled_Pre_Consumer",(IF($G3314="Recycled Post-Consumer","Recycled_Post_Consumer",(IF($G3314="Sustainably Sourced","Sustainably_sourced",(IF($G3314="Recycled pre-consumer organic","GOTS_recycled_organic","")))))))))))))))))),"")</f>
        <v/>
      </c>
      <c r="AE3314" t="e" cm="1">
        <f t="array" aca="1" ref="AE3314" ca="1">IF($I3314="",IF(INDIRECT("$F"&amp;$S3314)="","",IF(LEFT(INDIRECT("$F"&amp;$S3314),3)="GRS","GRS_RCS_RM",IF((LEFT(INDIRECT("$F"&amp;$S3314),3))="RCS","GRS_RCS_RM",IF(INDIRECT("$F"&amp;$S3314)="OCS (No Label)","OCS_Conversion_RM",IF(LEFT(INDIRECT("$F"&amp;$S3314),3)="OCS","OCS_RM",IF(RIGHT(INDIRECT("$F"&amp;$S3314),10)="conversion","GOTS_RM_conversion",IF((LEFT(INDIRECT("$F"&amp;$S3314),4))="GOTS","GOTS_RM","Responsible_RM"))))))),"DELETERM")</f>
        <v>#VALUE!</v>
      </c>
      <c r="AF3314" t="e" cm="1">
        <f t="array" aca="1" ref="AF3314" ca="1">IF($S3314="","",INDIRECT("$Z"&amp;$S3314))</f>
        <v>#VALUE!</v>
      </c>
      <c r="AG3314" t="str">
        <f t="shared" si="1036"/>
        <v/>
      </c>
      <c r="AH3314" t="str" cm="1">
        <f t="array" aca="1" ref="AH3314" ca="1">IFERROR(INDIRECT("$ag"&amp;S3314),"")</f>
        <v/>
      </c>
      <c r="AI3314" t="e" cm="1">
        <f t="array" aca="1" ref="AI3314" ca="1">INDIRECT("O"&amp;S3314)</f>
        <v>#VALUE!</v>
      </c>
      <c r="AJ3314" t="str">
        <f t="shared" si="1037"/>
        <v/>
      </c>
    </row>
    <row r="3315" spans="1:36" ht="16.5" customHeight="1">
      <c r="A3315" s="128" t="str">
        <f>IF(B3315="","",COUNTA($B$63:$B3315))</f>
        <v/>
      </c>
      <c r="B3315" s="132"/>
      <c r="C3315" s="133"/>
      <c r="D3315" s="140"/>
      <c r="E3315" s="140"/>
      <c r="F3315" s="133"/>
      <c r="G3315" s="141"/>
      <c r="H3315" s="141"/>
      <c r="I3315" s="141"/>
      <c r="J3315" s="141"/>
      <c r="K3315" s="37"/>
      <c r="L3315" s="142" t="str">
        <f>IF(R3315="","",LEFT(R3315,LEN(R3315)-2))</f>
        <v/>
      </c>
      <c r="M3315" s="142"/>
      <c r="N3315" s="60"/>
      <c r="O3315" s="313"/>
      <c r="Q3315" t="str">
        <f t="shared" si="1032"/>
        <v/>
      </c>
      <c r="R3315" t="str">
        <f t="shared" ref="R3315" si="1050">CONCATENATE($Q3315,Q3316,Q3317,Q3318,Q3319,Q3320,$Q3321,$Q3322,$Q3323,$Q3324,$Q3325,$Q3326)</f>
        <v/>
      </c>
      <c r="S3315" t="e">
        <f t="shared" ca="1" si="1041"/>
        <v>#VALUE!</v>
      </c>
      <c r="T3315" t="e">
        <f t="shared" ca="1" si="1038"/>
        <v>#VALUE!</v>
      </c>
      <c r="U3315">
        <f t="shared" si="1042"/>
        <v>3252</v>
      </c>
      <c r="V3315">
        <v>271.00000000002098</v>
      </c>
      <c r="W3315">
        <f t="shared" si="1045"/>
        <v>271</v>
      </c>
      <c r="X3315" t="str" cm="1">
        <f t="array" aca="1" ref="X3315" ca="1">IFERROR(INDEX('PC&amp;PD'!$A$1:$AS$19,ROW('PC&amp;PD'!$A$19),MATCH(INDIRECT(T3315),'PC&amp;PD'!$A$1:$AS$1,0)),"")</f>
        <v/>
      </c>
      <c r="Z3315" t="str">
        <f t="shared" ref="Z3315" si="1051">IFERROR(IF($F3315="OCS 100","OCS (OCS 100)",IF($F3315="OCS Blended","OCS (OCS Blended)",IF($F3315="OCS (No Label)","OCS (No Label)",IF($F3315="RCS 100","RCS (RCS 100)",IF($F3315="RCS Blended","RCS (RCS Blended)",IF($F3315="GRS","GRS (GRS)",IF($F3315="GRS (No Label)", "GRS (No Label)",IF($F3315="RDS","RDS (RDS)",IF($F3315="RWS","RWS (RWS)",IF($F3315="RAS","RAS (RAS)",IF($F3315="RMS","RMS (RMS)",IF($F3315="GOTS Organic","GOTS (Organic)",IF($F3315="GOTS Made with organic","GOTS (Made with Organic)",IF($F3315="GOTS Organic - in conversion","GOTS (Organic - In Conversion)",IF($F3315="GOTS Made with organic - in conversion","GOTS (Made with Organic - In Conversion)",""))))))))))))))),"")</f>
        <v/>
      </c>
      <c r="AA3315" t="str">
        <f t="shared" si="1033"/>
        <v/>
      </c>
      <c r="AB3315" t="str">
        <f t="shared" si="1034"/>
        <v/>
      </c>
      <c r="AC3315" t="e">
        <f t="shared" ca="1" si="1035"/>
        <v>#VALUE!</v>
      </c>
      <c r="AD3315" t="str" cm="1">
        <f t="array" aca="1" ref="AD3315" ca="1">IFERROR(IF((LEFT(INDIRECT("$F"&amp;$S3315),4))="GOTS",IF($G3315="Organic","GOTS_Organic_raw",(IF($G3315="Responsible","GOTS_Responsible",(IF($G3315="No Attribute (Conventional)","GOTS_conventional",(IF($G3315="Recycled Pre/Post-Consumer","GOTS_pre_post",(IF($G3315="In-Conversion","GOTS_in_conversion",(IF($G3315="Sustainably Sourced","Sustainably_sourced",(IF($G3315="Recycled pre-consumer organic","GOTS_recycled_organic",""))))))))))))),IF($G3315="Organic","Organic",(IF($G3315="Responsible","Responsible",(IF($G3315="No Attribute (Conventional)","No_Attribute_Conventional",(IF($G3315="Recycled Pre/Post-Consumer","Recycled_Pre_Post_Consumer",(IF($G3315="In-Conversion","In_Conversion",(IF($G3315="Recycled Pre-Consumer","Recycled_Pre_Consumer",(IF($G3315="Recycled Post-Consumer","Recycled_Post_Consumer",(IF($G3315="Sustainably Sourced","Sustainably_sourced",(IF($G3315="Recycled pre-consumer organic","GOTS_recycled_organic","")))))))))))))))))),"")</f>
        <v/>
      </c>
      <c r="AE3315" t="e" cm="1">
        <f t="array" aca="1" ref="AE3315" ca="1">IF($I3315="",IF(INDIRECT("$F"&amp;$S3315)="","",IF(LEFT(INDIRECT("$F"&amp;$S3315),3)="GRS","GRS_RCS_RM",IF((LEFT(INDIRECT("$F"&amp;$S3315),3))="RCS","GRS_RCS_RM",IF(INDIRECT("$F"&amp;$S3315)="OCS (No Label)","OCS_Conversion_RM",IF(LEFT(INDIRECT("$F"&amp;$S3315),3)="OCS","OCS_RM",IF(RIGHT(INDIRECT("$F"&amp;$S3315),10)="conversion","GOTS_RM_conversion",IF((LEFT(INDIRECT("$F"&amp;$S3315),4))="GOTS","GOTS_RM","Responsible_RM"))))))),"DELETERM")</f>
        <v>#VALUE!</v>
      </c>
      <c r="AF3315" t="e" cm="1">
        <f t="array" aca="1" ref="AF3315" ca="1">IF($S3315="","",INDIRECT("$Z"&amp;$S3315))</f>
        <v>#VALUE!</v>
      </c>
      <c r="AG3315" t="str">
        <f t="shared" si="1036"/>
        <v/>
      </c>
      <c r="AH3315" t="str" cm="1">
        <f t="array" aca="1" ref="AH3315" ca="1">IFERROR(INDIRECT("$ag"&amp;S3315),"")</f>
        <v/>
      </c>
      <c r="AI3315" t="e" cm="1">
        <f t="array" aca="1" ref="AI3315" ca="1">INDIRECT("O"&amp;S3315)</f>
        <v>#VALUE!</v>
      </c>
      <c r="AJ3315" t="str">
        <f t="shared" si="1037"/>
        <v/>
      </c>
    </row>
    <row r="3316" spans="1:36" ht="16.5" customHeight="1">
      <c r="A3316" s="129"/>
      <c r="B3316" s="134"/>
      <c r="C3316" s="135"/>
      <c r="D3316" s="146"/>
      <c r="E3316" s="146"/>
      <c r="F3316" s="135"/>
      <c r="G3316" s="147"/>
      <c r="H3316" s="147"/>
      <c r="I3316" s="147"/>
      <c r="J3316" s="147"/>
      <c r="K3316" s="38"/>
      <c r="L3316" s="143"/>
      <c r="M3316" s="143"/>
      <c r="N3316" s="61"/>
      <c r="O3316" s="314"/>
      <c r="Q3316" t="str">
        <f t="shared" si="1032"/>
        <v/>
      </c>
      <c r="S3316" t="e">
        <f t="shared" ca="1" si="1041"/>
        <v>#VALUE!</v>
      </c>
      <c r="T3316" t="e">
        <f t="shared" ca="1" si="1038"/>
        <v>#VALUE!</v>
      </c>
      <c r="U3316">
        <f t="shared" si="1042"/>
        <v>3252</v>
      </c>
      <c r="V3316">
        <v>271.08333333335497</v>
      </c>
      <c r="W3316">
        <f t="shared" si="1045"/>
        <v>271</v>
      </c>
      <c r="X3316" t="str" cm="1">
        <f t="array" aca="1" ref="X3316" ca="1">IFERROR(INDEX('PC&amp;PD'!$A$1:$AS$19,ROW('PC&amp;PD'!$A$19),MATCH(INDIRECT(T3316),'PC&amp;PD'!$A$1:$AS$1,0)),"")</f>
        <v/>
      </c>
      <c r="AA3316" t="str">
        <f t="shared" si="1033"/>
        <v/>
      </c>
      <c r="AB3316" t="str">
        <f t="shared" si="1034"/>
        <v/>
      </c>
      <c r="AC3316" t="e">
        <f t="shared" ca="1" si="1035"/>
        <v>#VALUE!</v>
      </c>
      <c r="AD3316" t="str" cm="1">
        <f t="array" aca="1" ref="AD3316" ca="1">IFERROR(IF((LEFT(INDIRECT("$F"&amp;$S3316),4))="GOTS",IF($G3316="Organic","GOTS_Organic_raw",(IF($G3316="Responsible","GOTS_Responsible",(IF($G3316="No Attribute (Conventional)","GOTS_conventional",(IF($G3316="Recycled Pre/Post-Consumer","GOTS_pre_post",(IF($G3316="In-Conversion","GOTS_in_conversion",(IF($G3316="Sustainably Sourced","Sustainably_sourced",(IF($G3316="Recycled pre-consumer organic","GOTS_recycled_organic",""))))))))))))),IF($G3316="Organic","Organic",(IF($G3316="Responsible","Responsible",(IF($G3316="No Attribute (Conventional)","No_Attribute_Conventional",(IF($G3316="Recycled Pre/Post-Consumer","Recycled_Pre_Post_Consumer",(IF($G3316="In-Conversion","In_Conversion",(IF($G3316="Recycled Pre-Consumer","Recycled_Pre_Consumer",(IF($G3316="Recycled Post-Consumer","Recycled_Post_Consumer",(IF($G3316="Sustainably Sourced","Sustainably_sourced",(IF($G3316="Recycled pre-consumer organic","GOTS_recycled_organic","")))))))))))))))))),"")</f>
        <v/>
      </c>
      <c r="AE3316" t="e" cm="1">
        <f t="array" aca="1" ref="AE3316" ca="1">IF($I3316="",IF(INDIRECT("$F"&amp;$S3316)="","",IF(LEFT(INDIRECT("$F"&amp;$S3316),3)="GRS","GRS_RCS_RM",IF((LEFT(INDIRECT("$F"&amp;$S3316),3))="RCS","GRS_RCS_RM",IF(INDIRECT("$F"&amp;$S3316)="OCS (No Label)","OCS_Conversion_RM",IF(LEFT(INDIRECT("$F"&amp;$S3316),3)="OCS","OCS_RM",IF(RIGHT(INDIRECT("$F"&amp;$S3316),10)="conversion","GOTS_RM_conversion",IF((LEFT(INDIRECT("$F"&amp;$S3316),4))="GOTS","GOTS_RM","Responsible_RM"))))))),"DELETERM")</f>
        <v>#VALUE!</v>
      </c>
      <c r="AF3316" t="e" cm="1">
        <f t="array" aca="1" ref="AF3316" ca="1">IF($S3316="","",INDIRECT("$Z"&amp;$S3316))</f>
        <v>#VALUE!</v>
      </c>
      <c r="AG3316" t="str">
        <f t="shared" si="1036"/>
        <v/>
      </c>
      <c r="AH3316" t="str" cm="1">
        <f t="array" aca="1" ref="AH3316" ca="1">IFERROR(INDIRECT("$ag"&amp;S3316),"")</f>
        <v/>
      </c>
      <c r="AI3316" t="e" cm="1">
        <f t="array" aca="1" ref="AI3316" ca="1">INDIRECT("O"&amp;S3316)</f>
        <v>#VALUE!</v>
      </c>
      <c r="AJ3316" t="str">
        <f t="shared" si="1037"/>
        <v/>
      </c>
    </row>
    <row r="3317" spans="1:36" ht="16.5" customHeight="1">
      <c r="A3317" s="129"/>
      <c r="B3317" s="134"/>
      <c r="C3317" s="135"/>
      <c r="D3317" s="146"/>
      <c r="E3317" s="146"/>
      <c r="F3317" s="135"/>
      <c r="G3317" s="147"/>
      <c r="H3317" s="147"/>
      <c r="I3317" s="147"/>
      <c r="J3317" s="147"/>
      <c r="K3317" s="38"/>
      <c r="L3317" s="143"/>
      <c r="M3317" s="143"/>
      <c r="N3317" s="61"/>
      <c r="O3317" s="314"/>
      <c r="Q3317" t="str">
        <f t="shared" si="1032"/>
        <v/>
      </c>
      <c r="S3317" t="e">
        <f t="shared" ca="1" si="1041"/>
        <v>#VALUE!</v>
      </c>
      <c r="T3317" t="e">
        <f t="shared" ca="1" si="1038"/>
        <v>#VALUE!</v>
      </c>
      <c r="U3317">
        <f t="shared" si="1042"/>
        <v>3252</v>
      </c>
      <c r="V3317">
        <v>271.166666666688</v>
      </c>
      <c r="W3317">
        <f t="shared" si="1045"/>
        <v>271</v>
      </c>
      <c r="X3317" t="str" cm="1">
        <f t="array" aca="1" ref="X3317" ca="1">IFERROR(INDEX('PC&amp;PD'!$A$1:$AS$19,ROW('PC&amp;PD'!$A$19),MATCH(INDIRECT(T3317),'PC&amp;PD'!$A$1:$AS$1,0)),"")</f>
        <v/>
      </c>
      <c r="AA3317" t="str">
        <f t="shared" si="1033"/>
        <v/>
      </c>
      <c r="AB3317" t="str">
        <f t="shared" si="1034"/>
        <v/>
      </c>
      <c r="AC3317" t="e">
        <f t="shared" ca="1" si="1035"/>
        <v>#VALUE!</v>
      </c>
      <c r="AD3317" t="str" cm="1">
        <f t="array" aca="1" ref="AD3317" ca="1">IFERROR(IF((LEFT(INDIRECT("$F"&amp;$S3317),4))="GOTS",IF($G3317="Organic","GOTS_Organic_raw",(IF($G3317="Responsible","GOTS_Responsible",(IF($G3317="No Attribute (Conventional)","GOTS_conventional",(IF($G3317="Recycled Pre/Post-Consumer","GOTS_pre_post",(IF($G3317="In-Conversion","GOTS_in_conversion",(IF($G3317="Sustainably Sourced","Sustainably_sourced",(IF($G3317="Recycled pre-consumer organic","GOTS_recycled_organic",""))))))))))))),IF($G3317="Organic","Organic",(IF($G3317="Responsible","Responsible",(IF($G3317="No Attribute (Conventional)","No_Attribute_Conventional",(IF($G3317="Recycled Pre/Post-Consumer","Recycled_Pre_Post_Consumer",(IF($G3317="In-Conversion","In_Conversion",(IF($G3317="Recycled Pre-Consumer","Recycled_Pre_Consumer",(IF($G3317="Recycled Post-Consumer","Recycled_Post_Consumer",(IF($G3317="Sustainably Sourced","Sustainably_sourced",(IF($G3317="Recycled pre-consumer organic","GOTS_recycled_organic","")))))))))))))))))),"")</f>
        <v/>
      </c>
      <c r="AE3317" t="e" cm="1">
        <f t="array" aca="1" ref="AE3317" ca="1">IF($I3317="",IF(INDIRECT("$F"&amp;$S3317)="","",IF(LEFT(INDIRECT("$F"&amp;$S3317),3)="GRS","GRS_RCS_RM",IF((LEFT(INDIRECT("$F"&amp;$S3317),3))="RCS","GRS_RCS_RM",IF(INDIRECT("$F"&amp;$S3317)="OCS (No Label)","OCS_Conversion_RM",IF(LEFT(INDIRECT("$F"&amp;$S3317),3)="OCS","OCS_RM",IF(RIGHT(INDIRECT("$F"&amp;$S3317),10)="conversion","GOTS_RM_conversion",IF((LEFT(INDIRECT("$F"&amp;$S3317),4))="GOTS","GOTS_RM","Responsible_RM"))))))),"DELETERM")</f>
        <v>#VALUE!</v>
      </c>
      <c r="AF3317" t="e" cm="1">
        <f t="array" aca="1" ref="AF3317" ca="1">IF($S3317="","",INDIRECT("$Z"&amp;$S3317))</f>
        <v>#VALUE!</v>
      </c>
      <c r="AG3317" t="str">
        <f t="shared" si="1036"/>
        <v/>
      </c>
      <c r="AH3317" t="str" cm="1">
        <f t="array" aca="1" ref="AH3317" ca="1">IFERROR(INDIRECT("$ag"&amp;S3317),"")</f>
        <v/>
      </c>
      <c r="AI3317" t="e" cm="1">
        <f t="array" aca="1" ref="AI3317" ca="1">INDIRECT("O"&amp;S3317)</f>
        <v>#VALUE!</v>
      </c>
      <c r="AJ3317" t="str">
        <f t="shared" si="1037"/>
        <v/>
      </c>
    </row>
    <row r="3318" spans="1:36" ht="16.5" customHeight="1">
      <c r="A3318" s="129"/>
      <c r="B3318" s="134"/>
      <c r="C3318" s="135"/>
      <c r="D3318" s="146"/>
      <c r="E3318" s="146"/>
      <c r="F3318" s="135"/>
      <c r="G3318" s="147"/>
      <c r="H3318" s="147"/>
      <c r="I3318" s="147"/>
      <c r="J3318" s="147"/>
      <c r="K3318" s="38"/>
      <c r="L3318" s="143"/>
      <c r="M3318" s="143"/>
      <c r="N3318" s="61"/>
      <c r="O3318" s="314"/>
      <c r="Q3318" t="str">
        <f t="shared" si="1032"/>
        <v/>
      </c>
      <c r="S3318" t="e">
        <f t="shared" ca="1" si="1041"/>
        <v>#VALUE!</v>
      </c>
      <c r="T3318" t="e">
        <f t="shared" ca="1" si="1038"/>
        <v>#VALUE!</v>
      </c>
      <c r="U3318">
        <f t="shared" si="1042"/>
        <v>3252</v>
      </c>
      <c r="V3318">
        <v>271.25000000002098</v>
      </c>
      <c r="W3318">
        <f t="shared" si="1045"/>
        <v>271</v>
      </c>
      <c r="X3318" t="str" cm="1">
        <f t="array" aca="1" ref="X3318" ca="1">IFERROR(INDEX('PC&amp;PD'!$A$1:$AS$19,ROW('PC&amp;PD'!$A$19),MATCH(INDIRECT(T3318),'PC&amp;PD'!$A$1:$AS$1,0)),"")</f>
        <v/>
      </c>
      <c r="AA3318" t="str">
        <f t="shared" si="1033"/>
        <v/>
      </c>
      <c r="AB3318" t="str">
        <f t="shared" si="1034"/>
        <v/>
      </c>
      <c r="AC3318" t="e">
        <f t="shared" ca="1" si="1035"/>
        <v>#VALUE!</v>
      </c>
      <c r="AD3318" t="str" cm="1">
        <f t="array" aca="1" ref="AD3318" ca="1">IFERROR(IF((LEFT(INDIRECT("$F"&amp;$S3318),4))="GOTS",IF($G3318="Organic","GOTS_Organic_raw",(IF($G3318="Responsible","GOTS_Responsible",(IF($G3318="No Attribute (Conventional)","GOTS_conventional",(IF($G3318="Recycled Pre/Post-Consumer","GOTS_pre_post",(IF($G3318="In-Conversion","GOTS_in_conversion",(IF($G3318="Sustainably Sourced","Sustainably_sourced",(IF($G3318="Recycled pre-consumer organic","GOTS_recycled_organic",""))))))))))))),IF($G3318="Organic","Organic",(IF($G3318="Responsible","Responsible",(IF($G3318="No Attribute (Conventional)","No_Attribute_Conventional",(IF($G3318="Recycled Pre/Post-Consumer","Recycled_Pre_Post_Consumer",(IF($G3318="In-Conversion","In_Conversion",(IF($G3318="Recycled Pre-Consumer","Recycled_Pre_Consumer",(IF($G3318="Recycled Post-Consumer","Recycled_Post_Consumer",(IF($G3318="Sustainably Sourced","Sustainably_sourced",(IF($G3318="Recycled pre-consumer organic","GOTS_recycled_organic","")))))))))))))))))),"")</f>
        <v/>
      </c>
      <c r="AE3318" t="e" cm="1">
        <f t="array" aca="1" ref="AE3318" ca="1">IF($I3318="",IF(INDIRECT("$F"&amp;$S3318)="","",IF(LEFT(INDIRECT("$F"&amp;$S3318),3)="GRS","GRS_RCS_RM",IF((LEFT(INDIRECT("$F"&amp;$S3318),3))="RCS","GRS_RCS_RM",IF(INDIRECT("$F"&amp;$S3318)="OCS (No Label)","OCS_Conversion_RM",IF(LEFT(INDIRECT("$F"&amp;$S3318),3)="OCS","OCS_RM",IF(RIGHT(INDIRECT("$F"&amp;$S3318),10)="conversion","GOTS_RM_conversion",IF((LEFT(INDIRECT("$F"&amp;$S3318),4))="GOTS","GOTS_RM","Responsible_RM"))))))),"DELETERM")</f>
        <v>#VALUE!</v>
      </c>
      <c r="AF3318" t="e" cm="1">
        <f t="array" aca="1" ref="AF3318" ca="1">IF($S3318="","",INDIRECT("$Z"&amp;$S3318))</f>
        <v>#VALUE!</v>
      </c>
      <c r="AG3318" t="str">
        <f t="shared" si="1036"/>
        <v/>
      </c>
      <c r="AH3318" t="str" cm="1">
        <f t="array" aca="1" ref="AH3318" ca="1">IFERROR(INDIRECT("$ag"&amp;S3318),"")</f>
        <v/>
      </c>
      <c r="AI3318" t="e" cm="1">
        <f t="array" aca="1" ref="AI3318" ca="1">INDIRECT("O"&amp;S3318)</f>
        <v>#VALUE!</v>
      </c>
      <c r="AJ3318" t="str">
        <f t="shared" si="1037"/>
        <v/>
      </c>
    </row>
    <row r="3319" spans="1:36" ht="16.5" customHeight="1">
      <c r="A3319" s="129"/>
      <c r="B3319" s="134"/>
      <c r="C3319" s="135"/>
      <c r="D3319" s="146"/>
      <c r="E3319" s="146"/>
      <c r="F3319" s="135"/>
      <c r="G3319" s="147"/>
      <c r="H3319" s="147"/>
      <c r="I3319" s="147"/>
      <c r="J3319" s="147"/>
      <c r="K3319" s="38"/>
      <c r="L3319" s="143"/>
      <c r="M3319" s="143"/>
      <c r="N3319" s="61"/>
      <c r="O3319" s="314"/>
      <c r="Q3319" t="str">
        <f t="shared" si="1032"/>
        <v/>
      </c>
      <c r="S3319" t="e">
        <f t="shared" ca="1" si="1041"/>
        <v>#VALUE!</v>
      </c>
      <c r="T3319" t="e">
        <f t="shared" ca="1" si="1038"/>
        <v>#VALUE!</v>
      </c>
      <c r="U3319">
        <f t="shared" si="1042"/>
        <v>3252</v>
      </c>
      <c r="V3319">
        <v>271.33333333335497</v>
      </c>
      <c r="W3319">
        <f t="shared" si="1045"/>
        <v>271</v>
      </c>
      <c r="X3319" t="str" cm="1">
        <f t="array" aca="1" ref="X3319" ca="1">IFERROR(INDEX('PC&amp;PD'!$A$1:$AS$19,ROW('PC&amp;PD'!$A$19),MATCH(INDIRECT(T3319),'PC&amp;PD'!$A$1:$AS$1,0)),"")</f>
        <v/>
      </c>
      <c r="AA3319" t="str">
        <f t="shared" si="1033"/>
        <v/>
      </c>
      <c r="AB3319" t="str">
        <f t="shared" si="1034"/>
        <v/>
      </c>
      <c r="AC3319" t="e">
        <f t="shared" ca="1" si="1035"/>
        <v>#VALUE!</v>
      </c>
      <c r="AD3319" t="str" cm="1">
        <f t="array" aca="1" ref="AD3319" ca="1">IFERROR(IF((LEFT(INDIRECT("$F"&amp;$S3319),4))="GOTS",IF($G3319="Organic","GOTS_Organic_raw",(IF($G3319="Responsible","GOTS_Responsible",(IF($G3319="No Attribute (Conventional)","GOTS_conventional",(IF($G3319="Recycled Pre/Post-Consumer","GOTS_pre_post",(IF($G3319="In-Conversion","GOTS_in_conversion",(IF($G3319="Sustainably Sourced","Sustainably_sourced",(IF($G3319="Recycled pre-consumer organic","GOTS_recycled_organic",""))))))))))))),IF($G3319="Organic","Organic",(IF($G3319="Responsible","Responsible",(IF($G3319="No Attribute (Conventional)","No_Attribute_Conventional",(IF($G3319="Recycled Pre/Post-Consumer","Recycled_Pre_Post_Consumer",(IF($G3319="In-Conversion","In_Conversion",(IF($G3319="Recycled Pre-Consumer","Recycled_Pre_Consumer",(IF($G3319="Recycled Post-Consumer","Recycled_Post_Consumer",(IF($G3319="Sustainably Sourced","Sustainably_sourced",(IF($G3319="Recycled pre-consumer organic","GOTS_recycled_organic","")))))))))))))))))),"")</f>
        <v/>
      </c>
      <c r="AE3319" t="e" cm="1">
        <f t="array" aca="1" ref="AE3319" ca="1">IF($I3319="",IF(INDIRECT("$F"&amp;$S3319)="","",IF(LEFT(INDIRECT("$F"&amp;$S3319),3)="GRS","GRS_RCS_RM",IF((LEFT(INDIRECT("$F"&amp;$S3319),3))="RCS","GRS_RCS_RM",IF(INDIRECT("$F"&amp;$S3319)="OCS (No Label)","OCS_Conversion_RM",IF(LEFT(INDIRECT("$F"&amp;$S3319),3)="OCS","OCS_RM",IF(RIGHT(INDIRECT("$F"&amp;$S3319),10)="conversion","GOTS_RM_conversion",IF((LEFT(INDIRECT("$F"&amp;$S3319),4))="GOTS","GOTS_RM","Responsible_RM"))))))),"DELETERM")</f>
        <v>#VALUE!</v>
      </c>
      <c r="AF3319" t="e" cm="1">
        <f t="array" aca="1" ref="AF3319" ca="1">IF($S3319="","",INDIRECT("$Z"&amp;$S3319))</f>
        <v>#VALUE!</v>
      </c>
      <c r="AG3319" t="str">
        <f t="shared" si="1036"/>
        <v/>
      </c>
      <c r="AH3319" t="str" cm="1">
        <f t="array" aca="1" ref="AH3319" ca="1">IFERROR(INDIRECT("$ag"&amp;S3319),"")</f>
        <v/>
      </c>
      <c r="AI3319" t="e" cm="1">
        <f t="array" aca="1" ref="AI3319" ca="1">INDIRECT("O"&amp;S3319)</f>
        <v>#VALUE!</v>
      </c>
      <c r="AJ3319" t="str">
        <f t="shared" si="1037"/>
        <v/>
      </c>
    </row>
    <row r="3320" spans="1:36" ht="16.5" customHeight="1">
      <c r="A3320" s="129"/>
      <c r="B3320" s="134"/>
      <c r="C3320" s="135"/>
      <c r="D3320" s="146"/>
      <c r="E3320" s="146"/>
      <c r="F3320" s="135"/>
      <c r="G3320" s="147"/>
      <c r="H3320" s="147"/>
      <c r="I3320" s="147"/>
      <c r="J3320" s="147"/>
      <c r="K3320" s="38"/>
      <c r="L3320" s="143"/>
      <c r="M3320" s="143"/>
      <c r="N3320" s="61"/>
      <c r="O3320" s="314"/>
      <c r="Q3320" t="str">
        <f t="shared" si="1032"/>
        <v/>
      </c>
      <c r="S3320" t="e">
        <f t="shared" ca="1" si="1041"/>
        <v>#VALUE!</v>
      </c>
      <c r="T3320" t="e">
        <f t="shared" ca="1" si="1038"/>
        <v>#VALUE!</v>
      </c>
      <c r="U3320">
        <f t="shared" si="1042"/>
        <v>3252</v>
      </c>
      <c r="V3320">
        <v>271.416666666688</v>
      </c>
      <c r="W3320">
        <f t="shared" si="1045"/>
        <v>271</v>
      </c>
      <c r="X3320" t="str" cm="1">
        <f t="array" aca="1" ref="X3320" ca="1">IFERROR(INDEX('PC&amp;PD'!$A$1:$AS$19,ROW('PC&amp;PD'!$A$19),MATCH(INDIRECT(T3320),'PC&amp;PD'!$A$1:$AS$1,0)),"")</f>
        <v/>
      </c>
      <c r="AA3320" t="str">
        <f t="shared" si="1033"/>
        <v/>
      </c>
      <c r="AB3320" t="str">
        <f t="shared" si="1034"/>
        <v/>
      </c>
      <c r="AC3320" t="e">
        <f t="shared" ca="1" si="1035"/>
        <v>#VALUE!</v>
      </c>
      <c r="AD3320" t="str" cm="1">
        <f t="array" aca="1" ref="AD3320" ca="1">IFERROR(IF((LEFT(INDIRECT("$F"&amp;$S3320),4))="GOTS",IF($G3320="Organic","GOTS_Organic_raw",(IF($G3320="Responsible","GOTS_Responsible",(IF($G3320="No Attribute (Conventional)","GOTS_conventional",(IF($G3320="Recycled Pre/Post-Consumer","GOTS_pre_post",(IF($G3320="In-Conversion","GOTS_in_conversion",(IF($G3320="Sustainably Sourced","Sustainably_sourced",(IF($G3320="Recycled pre-consumer organic","GOTS_recycled_organic",""))))))))))))),IF($G3320="Organic","Organic",(IF($G3320="Responsible","Responsible",(IF($G3320="No Attribute (Conventional)","No_Attribute_Conventional",(IF($G3320="Recycled Pre/Post-Consumer","Recycled_Pre_Post_Consumer",(IF($G3320="In-Conversion","In_Conversion",(IF($G3320="Recycled Pre-Consumer","Recycled_Pre_Consumer",(IF($G3320="Recycled Post-Consumer","Recycled_Post_Consumer",(IF($G3320="Sustainably Sourced","Sustainably_sourced",(IF($G3320="Recycled pre-consumer organic","GOTS_recycled_organic","")))))))))))))))))),"")</f>
        <v/>
      </c>
      <c r="AE3320" t="e" cm="1">
        <f t="array" aca="1" ref="AE3320" ca="1">IF($I3320="",IF(INDIRECT("$F"&amp;$S3320)="","",IF(LEFT(INDIRECT("$F"&amp;$S3320),3)="GRS","GRS_RCS_RM",IF((LEFT(INDIRECT("$F"&amp;$S3320),3))="RCS","GRS_RCS_RM",IF(INDIRECT("$F"&amp;$S3320)="OCS (No Label)","OCS_Conversion_RM",IF(LEFT(INDIRECT("$F"&amp;$S3320),3)="OCS","OCS_RM",IF(RIGHT(INDIRECT("$F"&amp;$S3320),10)="conversion","GOTS_RM_conversion",IF((LEFT(INDIRECT("$F"&amp;$S3320),4))="GOTS","GOTS_RM","Responsible_RM"))))))),"DELETERM")</f>
        <v>#VALUE!</v>
      </c>
      <c r="AF3320" t="e" cm="1">
        <f t="array" aca="1" ref="AF3320" ca="1">IF($S3320="","",INDIRECT("$Z"&amp;$S3320))</f>
        <v>#VALUE!</v>
      </c>
      <c r="AG3320" t="str">
        <f t="shared" si="1036"/>
        <v/>
      </c>
      <c r="AH3320" t="str" cm="1">
        <f t="array" aca="1" ref="AH3320" ca="1">IFERROR(INDIRECT("$ag"&amp;S3320),"")</f>
        <v/>
      </c>
      <c r="AI3320" t="e" cm="1">
        <f t="array" aca="1" ref="AI3320" ca="1">INDIRECT("O"&amp;S3320)</f>
        <v>#VALUE!</v>
      </c>
      <c r="AJ3320" t="str">
        <f t="shared" si="1037"/>
        <v/>
      </c>
    </row>
    <row r="3321" spans="1:36" ht="16.5" customHeight="1">
      <c r="A3321" s="130"/>
      <c r="B3321" s="136"/>
      <c r="C3321" s="137"/>
      <c r="D3321" s="146"/>
      <c r="E3321" s="146"/>
      <c r="F3321" s="137"/>
      <c r="G3321" s="147"/>
      <c r="H3321" s="147"/>
      <c r="I3321" s="147"/>
      <c r="J3321" s="147"/>
      <c r="K3321" s="38"/>
      <c r="L3321" s="144"/>
      <c r="M3321" s="144"/>
      <c r="N3321" s="61"/>
      <c r="O3321" s="314"/>
      <c r="Q3321" t="str">
        <f t="shared" si="1032"/>
        <v/>
      </c>
      <c r="S3321" t="e">
        <f t="shared" ca="1" si="1041"/>
        <v>#VALUE!</v>
      </c>
      <c r="T3321" t="e">
        <f t="shared" ca="1" si="1038"/>
        <v>#VALUE!</v>
      </c>
      <c r="U3321">
        <f t="shared" si="1042"/>
        <v>3252</v>
      </c>
      <c r="V3321">
        <v>271.50000000002098</v>
      </c>
      <c r="W3321">
        <f t="shared" si="1045"/>
        <v>271</v>
      </c>
      <c r="X3321" t="str" cm="1">
        <f t="array" aca="1" ref="X3321" ca="1">IFERROR(INDEX('PC&amp;PD'!$A$1:$AS$19,ROW('PC&amp;PD'!$A$19),MATCH(INDIRECT(T3321),'PC&amp;PD'!$A$1:$AS$1,0)),"")</f>
        <v/>
      </c>
      <c r="AA3321" t="str">
        <f t="shared" si="1033"/>
        <v/>
      </c>
      <c r="AB3321" t="str">
        <f t="shared" si="1034"/>
        <v/>
      </c>
      <c r="AC3321" t="e">
        <f t="shared" ca="1" si="1035"/>
        <v>#VALUE!</v>
      </c>
      <c r="AD3321" t="str" cm="1">
        <f t="array" aca="1" ref="AD3321" ca="1">IFERROR(IF((LEFT(INDIRECT("$F"&amp;$S3321),4))="GOTS",IF($G3321="Organic","GOTS_Organic_raw",(IF($G3321="Responsible","GOTS_Responsible",(IF($G3321="No Attribute (Conventional)","GOTS_conventional",(IF($G3321="Recycled Pre/Post-Consumer","GOTS_pre_post",(IF($G3321="In-Conversion","GOTS_in_conversion",(IF($G3321="Sustainably Sourced","Sustainably_sourced",(IF($G3321="Recycled pre-consumer organic","GOTS_recycled_organic",""))))))))))))),IF($G3321="Organic","Organic",(IF($G3321="Responsible","Responsible",(IF($G3321="No Attribute (Conventional)","No_Attribute_Conventional",(IF($G3321="Recycled Pre/Post-Consumer","Recycled_Pre_Post_Consumer",(IF($G3321="In-Conversion","In_Conversion",(IF($G3321="Recycled Pre-Consumer","Recycled_Pre_Consumer",(IF($G3321="Recycled Post-Consumer","Recycled_Post_Consumer",(IF($G3321="Sustainably Sourced","Sustainably_sourced",(IF($G3321="Recycled pre-consumer organic","GOTS_recycled_organic","")))))))))))))))))),"")</f>
        <v/>
      </c>
      <c r="AE3321" t="e" cm="1">
        <f t="array" aca="1" ref="AE3321" ca="1">IF($I3321="",IF(INDIRECT("$F"&amp;$S3321)="","",IF(LEFT(INDIRECT("$F"&amp;$S3321),3)="GRS","GRS_RCS_RM",IF((LEFT(INDIRECT("$F"&amp;$S3321),3))="RCS","GRS_RCS_RM",IF(INDIRECT("$F"&amp;$S3321)="OCS (No Label)","OCS_Conversion_RM",IF(LEFT(INDIRECT("$F"&amp;$S3321),3)="OCS","OCS_RM",IF(RIGHT(INDIRECT("$F"&amp;$S3321),10)="conversion","GOTS_RM_conversion",IF((LEFT(INDIRECT("$F"&amp;$S3321),4))="GOTS","GOTS_RM","Responsible_RM"))))))),"DELETERM")</f>
        <v>#VALUE!</v>
      </c>
      <c r="AF3321" t="e" cm="1">
        <f t="array" aca="1" ref="AF3321" ca="1">IF($S3321="","",INDIRECT("$Z"&amp;$S3321))</f>
        <v>#VALUE!</v>
      </c>
      <c r="AG3321" t="str">
        <f t="shared" si="1036"/>
        <v/>
      </c>
      <c r="AH3321" t="str" cm="1">
        <f t="array" aca="1" ref="AH3321" ca="1">IFERROR(INDIRECT("$ag"&amp;S3321),"")</f>
        <v/>
      </c>
      <c r="AI3321" t="e" cm="1">
        <f t="array" aca="1" ref="AI3321" ca="1">INDIRECT("O"&amp;S3321)</f>
        <v>#VALUE!</v>
      </c>
      <c r="AJ3321" t="str">
        <f t="shared" si="1037"/>
        <v/>
      </c>
    </row>
    <row r="3322" spans="1:36" ht="16.5" customHeight="1">
      <c r="A3322" s="130"/>
      <c r="B3322" s="136"/>
      <c r="C3322" s="137"/>
      <c r="D3322" s="146"/>
      <c r="E3322" s="146"/>
      <c r="F3322" s="137"/>
      <c r="G3322" s="147"/>
      <c r="H3322" s="147"/>
      <c r="I3322" s="147"/>
      <c r="J3322" s="147"/>
      <c r="K3322" s="38"/>
      <c r="L3322" s="144"/>
      <c r="M3322" s="144"/>
      <c r="N3322" s="61"/>
      <c r="O3322" s="314"/>
      <c r="Q3322" t="str">
        <f t="shared" si="1032"/>
        <v/>
      </c>
      <c r="S3322" t="e">
        <f t="shared" ca="1" si="1041"/>
        <v>#VALUE!</v>
      </c>
      <c r="T3322" t="e">
        <f t="shared" ca="1" si="1038"/>
        <v>#VALUE!</v>
      </c>
      <c r="U3322">
        <f t="shared" si="1042"/>
        <v>3252</v>
      </c>
      <c r="V3322">
        <v>271.58333333335497</v>
      </c>
      <c r="W3322">
        <f t="shared" si="1045"/>
        <v>271</v>
      </c>
      <c r="X3322" t="str" cm="1">
        <f t="array" aca="1" ref="X3322" ca="1">IFERROR(INDEX('PC&amp;PD'!$A$1:$AS$19,ROW('PC&amp;PD'!$A$19),MATCH(INDIRECT(T3322),'PC&amp;PD'!$A$1:$AS$1,0)),"")</f>
        <v/>
      </c>
      <c r="AA3322" t="str">
        <f t="shared" si="1033"/>
        <v/>
      </c>
      <c r="AB3322" t="str">
        <f t="shared" si="1034"/>
        <v/>
      </c>
      <c r="AC3322" t="e">
        <f t="shared" ca="1" si="1035"/>
        <v>#VALUE!</v>
      </c>
      <c r="AD3322" t="str" cm="1">
        <f t="array" aca="1" ref="AD3322" ca="1">IFERROR(IF((LEFT(INDIRECT("$F"&amp;$S3322),4))="GOTS",IF($G3322="Organic","GOTS_Organic_raw",(IF($G3322="Responsible","GOTS_Responsible",(IF($G3322="No Attribute (Conventional)","GOTS_conventional",(IF($G3322="Recycled Pre/Post-Consumer","GOTS_pre_post",(IF($G3322="In-Conversion","GOTS_in_conversion",(IF($G3322="Sustainably Sourced","Sustainably_sourced",(IF($G3322="Recycled pre-consumer organic","GOTS_recycled_organic",""))))))))))))),IF($G3322="Organic","Organic",(IF($G3322="Responsible","Responsible",(IF($G3322="No Attribute (Conventional)","No_Attribute_Conventional",(IF($G3322="Recycled Pre/Post-Consumer","Recycled_Pre_Post_Consumer",(IF($G3322="In-Conversion","In_Conversion",(IF($G3322="Recycled Pre-Consumer","Recycled_Pre_Consumer",(IF($G3322="Recycled Post-Consumer","Recycled_Post_Consumer",(IF($G3322="Sustainably Sourced","Sustainably_sourced",(IF($G3322="Recycled pre-consumer organic","GOTS_recycled_organic","")))))))))))))))))),"")</f>
        <v/>
      </c>
      <c r="AE3322" t="e" cm="1">
        <f t="array" aca="1" ref="AE3322" ca="1">IF($I3322="",IF(INDIRECT("$F"&amp;$S3322)="","",IF(LEFT(INDIRECT("$F"&amp;$S3322),3)="GRS","GRS_RCS_RM",IF((LEFT(INDIRECT("$F"&amp;$S3322),3))="RCS","GRS_RCS_RM",IF(INDIRECT("$F"&amp;$S3322)="OCS (No Label)","OCS_Conversion_RM",IF(LEFT(INDIRECT("$F"&amp;$S3322),3)="OCS","OCS_RM",IF(RIGHT(INDIRECT("$F"&amp;$S3322),10)="conversion","GOTS_RM_conversion",IF((LEFT(INDIRECT("$F"&amp;$S3322),4))="GOTS","GOTS_RM","Responsible_RM"))))))),"DELETERM")</f>
        <v>#VALUE!</v>
      </c>
      <c r="AF3322" t="e" cm="1">
        <f t="array" aca="1" ref="AF3322" ca="1">IF($S3322="","",INDIRECT("$Z"&amp;$S3322))</f>
        <v>#VALUE!</v>
      </c>
      <c r="AG3322" t="str">
        <f t="shared" si="1036"/>
        <v/>
      </c>
      <c r="AH3322" t="str" cm="1">
        <f t="array" aca="1" ref="AH3322" ca="1">IFERROR(INDIRECT("$ag"&amp;S3322),"")</f>
        <v/>
      </c>
      <c r="AI3322" t="e" cm="1">
        <f t="array" aca="1" ref="AI3322" ca="1">INDIRECT("O"&amp;S3322)</f>
        <v>#VALUE!</v>
      </c>
      <c r="AJ3322" t="str">
        <f t="shared" si="1037"/>
        <v/>
      </c>
    </row>
    <row r="3323" spans="1:36" ht="16.5" customHeight="1">
      <c r="A3323" s="130"/>
      <c r="B3323" s="136"/>
      <c r="C3323" s="137"/>
      <c r="D3323" s="146"/>
      <c r="E3323" s="146"/>
      <c r="F3323" s="137"/>
      <c r="G3323" s="147"/>
      <c r="H3323" s="147"/>
      <c r="I3323" s="147"/>
      <c r="J3323" s="147"/>
      <c r="K3323" s="38"/>
      <c r="L3323" s="144"/>
      <c r="M3323" s="144"/>
      <c r="N3323" s="61"/>
      <c r="O3323" s="314"/>
      <c r="Q3323" t="str">
        <f t="shared" si="1032"/>
        <v/>
      </c>
      <c r="S3323" t="e">
        <f t="shared" ca="1" si="1041"/>
        <v>#VALUE!</v>
      </c>
      <c r="T3323" t="e">
        <f t="shared" ca="1" si="1038"/>
        <v>#VALUE!</v>
      </c>
      <c r="U3323">
        <f t="shared" si="1042"/>
        <v>3252</v>
      </c>
      <c r="V3323">
        <v>271.666666666688</v>
      </c>
      <c r="W3323">
        <f t="shared" si="1045"/>
        <v>271</v>
      </c>
      <c r="X3323" t="str" cm="1">
        <f t="array" aca="1" ref="X3323" ca="1">IFERROR(INDEX('PC&amp;PD'!$A$1:$AS$19,ROW('PC&amp;PD'!$A$19),MATCH(INDIRECT(T3323),'PC&amp;PD'!$A$1:$AS$1,0)),"")</f>
        <v/>
      </c>
      <c r="AA3323" t="str">
        <f t="shared" si="1033"/>
        <v/>
      </c>
      <c r="AB3323" t="str">
        <f t="shared" si="1034"/>
        <v/>
      </c>
      <c r="AC3323" t="e">
        <f t="shared" ca="1" si="1035"/>
        <v>#VALUE!</v>
      </c>
      <c r="AD3323" t="str" cm="1">
        <f t="array" aca="1" ref="AD3323" ca="1">IFERROR(IF((LEFT(INDIRECT("$F"&amp;$S3323),4))="GOTS",IF($G3323="Organic","GOTS_Organic_raw",(IF($G3323="Responsible","GOTS_Responsible",(IF($G3323="No Attribute (Conventional)","GOTS_conventional",(IF($G3323="Recycled Pre/Post-Consumer","GOTS_pre_post",(IF($G3323="In-Conversion","GOTS_in_conversion",(IF($G3323="Sustainably Sourced","Sustainably_sourced",(IF($G3323="Recycled pre-consumer organic","GOTS_recycled_organic",""))))))))))))),IF($G3323="Organic","Organic",(IF($G3323="Responsible","Responsible",(IF($G3323="No Attribute (Conventional)","No_Attribute_Conventional",(IF($G3323="Recycled Pre/Post-Consumer","Recycled_Pre_Post_Consumer",(IF($G3323="In-Conversion","In_Conversion",(IF($G3323="Recycled Pre-Consumer","Recycled_Pre_Consumer",(IF($G3323="Recycled Post-Consumer","Recycled_Post_Consumer",(IF($G3323="Sustainably Sourced","Sustainably_sourced",(IF($G3323="Recycled pre-consumer organic","GOTS_recycled_organic","")))))))))))))))))),"")</f>
        <v/>
      </c>
      <c r="AE3323" t="e" cm="1">
        <f t="array" aca="1" ref="AE3323" ca="1">IF($I3323="",IF(INDIRECT("$F"&amp;$S3323)="","",IF(LEFT(INDIRECT("$F"&amp;$S3323),3)="GRS","GRS_RCS_RM",IF((LEFT(INDIRECT("$F"&amp;$S3323),3))="RCS","GRS_RCS_RM",IF(INDIRECT("$F"&amp;$S3323)="OCS (No Label)","OCS_Conversion_RM",IF(LEFT(INDIRECT("$F"&amp;$S3323),3)="OCS","OCS_RM",IF(RIGHT(INDIRECT("$F"&amp;$S3323),10)="conversion","GOTS_RM_conversion",IF((LEFT(INDIRECT("$F"&amp;$S3323),4))="GOTS","GOTS_RM","Responsible_RM"))))))),"DELETERM")</f>
        <v>#VALUE!</v>
      </c>
      <c r="AF3323" t="e" cm="1">
        <f t="array" aca="1" ref="AF3323" ca="1">IF($S3323="","",INDIRECT("$Z"&amp;$S3323))</f>
        <v>#VALUE!</v>
      </c>
      <c r="AG3323" t="str">
        <f t="shared" si="1036"/>
        <v/>
      </c>
      <c r="AH3323" t="str" cm="1">
        <f t="array" aca="1" ref="AH3323" ca="1">IFERROR(INDIRECT("$ag"&amp;S3323),"")</f>
        <v/>
      </c>
      <c r="AI3323" t="e" cm="1">
        <f t="array" aca="1" ref="AI3323" ca="1">INDIRECT("O"&amp;S3323)</f>
        <v>#VALUE!</v>
      </c>
      <c r="AJ3323" t="str">
        <f t="shared" si="1037"/>
        <v/>
      </c>
    </row>
    <row r="3324" spans="1:36" ht="16.5" customHeight="1">
      <c r="A3324" s="130"/>
      <c r="B3324" s="136"/>
      <c r="C3324" s="137"/>
      <c r="D3324" s="146"/>
      <c r="E3324" s="146"/>
      <c r="F3324" s="137"/>
      <c r="G3324" s="147"/>
      <c r="H3324" s="147"/>
      <c r="I3324" s="147"/>
      <c r="J3324" s="147"/>
      <c r="K3324" s="38"/>
      <c r="L3324" s="144"/>
      <c r="M3324" s="144"/>
      <c r="N3324" s="61"/>
      <c r="O3324" s="314"/>
      <c r="Q3324" t="str">
        <f t="shared" si="1032"/>
        <v/>
      </c>
      <c r="S3324" t="e">
        <f t="shared" ca="1" si="1041"/>
        <v>#VALUE!</v>
      </c>
      <c r="T3324" t="e">
        <f t="shared" ca="1" si="1038"/>
        <v>#VALUE!</v>
      </c>
      <c r="U3324">
        <f t="shared" si="1042"/>
        <v>3252</v>
      </c>
      <c r="V3324">
        <v>271.75000000002098</v>
      </c>
      <c r="W3324">
        <f t="shared" si="1045"/>
        <v>271</v>
      </c>
      <c r="X3324" t="str" cm="1">
        <f t="array" aca="1" ref="X3324" ca="1">IFERROR(INDEX('PC&amp;PD'!$A$1:$AS$19,ROW('PC&amp;PD'!$A$19),MATCH(INDIRECT(T3324),'PC&amp;PD'!$A$1:$AS$1,0)),"")</f>
        <v/>
      </c>
      <c r="AA3324" t="str">
        <f t="shared" si="1033"/>
        <v/>
      </c>
      <c r="AB3324" t="str">
        <f t="shared" si="1034"/>
        <v/>
      </c>
      <c r="AC3324" t="e">
        <f t="shared" ca="1" si="1035"/>
        <v>#VALUE!</v>
      </c>
      <c r="AD3324" t="str" cm="1">
        <f t="array" aca="1" ref="AD3324" ca="1">IFERROR(IF((LEFT(INDIRECT("$F"&amp;$S3324),4))="GOTS",IF($G3324="Organic","GOTS_Organic_raw",(IF($G3324="Responsible","GOTS_Responsible",(IF($G3324="No Attribute (Conventional)","GOTS_conventional",(IF($G3324="Recycled Pre/Post-Consumer","GOTS_pre_post",(IF($G3324="In-Conversion","GOTS_in_conversion",(IF($G3324="Sustainably Sourced","Sustainably_sourced",(IF($G3324="Recycled pre-consumer organic","GOTS_recycled_organic",""))))))))))))),IF($G3324="Organic","Organic",(IF($G3324="Responsible","Responsible",(IF($G3324="No Attribute (Conventional)","No_Attribute_Conventional",(IF($G3324="Recycled Pre/Post-Consumer","Recycled_Pre_Post_Consumer",(IF($G3324="In-Conversion","In_Conversion",(IF($G3324="Recycled Pre-Consumer","Recycled_Pre_Consumer",(IF($G3324="Recycled Post-Consumer","Recycled_Post_Consumer",(IF($G3324="Sustainably Sourced","Sustainably_sourced",(IF($G3324="Recycled pre-consumer organic","GOTS_recycled_organic","")))))))))))))))))),"")</f>
        <v/>
      </c>
      <c r="AE3324" t="e" cm="1">
        <f t="array" aca="1" ref="AE3324" ca="1">IF($I3324="",IF(INDIRECT("$F"&amp;$S3324)="","",IF(LEFT(INDIRECT("$F"&amp;$S3324),3)="GRS","GRS_RCS_RM",IF((LEFT(INDIRECT("$F"&amp;$S3324),3))="RCS","GRS_RCS_RM",IF(INDIRECT("$F"&amp;$S3324)="OCS (No Label)","OCS_Conversion_RM",IF(LEFT(INDIRECT("$F"&amp;$S3324),3)="OCS","OCS_RM",IF(RIGHT(INDIRECT("$F"&amp;$S3324),10)="conversion","GOTS_RM_conversion",IF((LEFT(INDIRECT("$F"&amp;$S3324),4))="GOTS","GOTS_RM","Responsible_RM"))))))),"DELETERM")</f>
        <v>#VALUE!</v>
      </c>
      <c r="AF3324" t="e" cm="1">
        <f t="array" aca="1" ref="AF3324" ca="1">IF($S3324="","",INDIRECT("$Z"&amp;$S3324))</f>
        <v>#VALUE!</v>
      </c>
      <c r="AG3324" t="str">
        <f t="shared" si="1036"/>
        <v/>
      </c>
      <c r="AH3324" t="str" cm="1">
        <f t="array" aca="1" ref="AH3324" ca="1">IFERROR(INDIRECT("$ag"&amp;S3324),"")</f>
        <v/>
      </c>
      <c r="AI3324" t="e" cm="1">
        <f t="array" aca="1" ref="AI3324" ca="1">INDIRECT("O"&amp;S3324)</f>
        <v>#VALUE!</v>
      </c>
      <c r="AJ3324" t="str">
        <f t="shared" si="1037"/>
        <v/>
      </c>
    </row>
    <row r="3325" spans="1:36" ht="16.5" customHeight="1">
      <c r="A3325" s="130"/>
      <c r="B3325" s="136"/>
      <c r="C3325" s="137"/>
      <c r="D3325" s="146"/>
      <c r="E3325" s="146"/>
      <c r="F3325" s="137"/>
      <c r="G3325" s="147"/>
      <c r="H3325" s="147"/>
      <c r="I3325" s="147"/>
      <c r="J3325" s="147"/>
      <c r="K3325" s="38"/>
      <c r="L3325" s="144"/>
      <c r="M3325" s="144"/>
      <c r="N3325" s="61"/>
      <c r="O3325" s="314"/>
      <c r="Q3325" t="str">
        <f t="shared" si="1032"/>
        <v/>
      </c>
      <c r="S3325" t="e">
        <f t="shared" ca="1" si="1041"/>
        <v>#VALUE!</v>
      </c>
      <c r="T3325" t="e">
        <f t="shared" ca="1" si="1038"/>
        <v>#VALUE!</v>
      </c>
      <c r="U3325">
        <f t="shared" si="1042"/>
        <v>3252</v>
      </c>
      <c r="V3325">
        <v>271.83333333335497</v>
      </c>
      <c r="W3325">
        <f t="shared" si="1045"/>
        <v>271</v>
      </c>
      <c r="X3325" t="str" cm="1">
        <f t="array" aca="1" ref="X3325" ca="1">IFERROR(INDEX('PC&amp;PD'!$A$1:$AS$19,ROW('PC&amp;PD'!$A$19),MATCH(INDIRECT(T3325),'PC&amp;PD'!$A$1:$AS$1,0)),"")</f>
        <v/>
      </c>
      <c r="AA3325" t="str">
        <f t="shared" si="1033"/>
        <v/>
      </c>
      <c r="AB3325" t="str">
        <f t="shared" si="1034"/>
        <v/>
      </c>
      <c r="AC3325" t="e">
        <f t="shared" ca="1" si="1035"/>
        <v>#VALUE!</v>
      </c>
      <c r="AD3325" t="str" cm="1">
        <f t="array" aca="1" ref="AD3325" ca="1">IFERROR(IF((LEFT(INDIRECT("$F"&amp;$S3325),4))="GOTS",IF($G3325="Organic","GOTS_Organic_raw",(IF($G3325="Responsible","GOTS_Responsible",(IF($G3325="No Attribute (Conventional)","GOTS_conventional",(IF($G3325="Recycled Pre/Post-Consumer","GOTS_pre_post",(IF($G3325="In-Conversion","GOTS_in_conversion",(IF($G3325="Sustainably Sourced","Sustainably_sourced",(IF($G3325="Recycled pre-consumer organic","GOTS_recycled_organic",""))))))))))))),IF($G3325="Organic","Organic",(IF($G3325="Responsible","Responsible",(IF($G3325="No Attribute (Conventional)","No_Attribute_Conventional",(IF($G3325="Recycled Pre/Post-Consumer","Recycled_Pre_Post_Consumer",(IF($G3325="In-Conversion","In_Conversion",(IF($G3325="Recycled Pre-Consumer","Recycled_Pre_Consumer",(IF($G3325="Recycled Post-Consumer","Recycled_Post_Consumer",(IF($G3325="Sustainably Sourced","Sustainably_sourced",(IF($G3325="Recycled pre-consumer organic","GOTS_recycled_organic","")))))))))))))))))),"")</f>
        <v/>
      </c>
      <c r="AE3325" t="e" cm="1">
        <f t="array" aca="1" ref="AE3325" ca="1">IF($I3325="",IF(INDIRECT("$F"&amp;$S3325)="","",IF(LEFT(INDIRECT("$F"&amp;$S3325),3)="GRS","GRS_RCS_RM",IF((LEFT(INDIRECT("$F"&amp;$S3325),3))="RCS","GRS_RCS_RM",IF(INDIRECT("$F"&amp;$S3325)="OCS (No Label)","OCS_Conversion_RM",IF(LEFT(INDIRECT("$F"&amp;$S3325),3)="OCS","OCS_RM",IF(RIGHT(INDIRECT("$F"&amp;$S3325),10)="conversion","GOTS_RM_conversion",IF((LEFT(INDIRECT("$F"&amp;$S3325),4))="GOTS","GOTS_RM","Responsible_RM"))))))),"DELETERM")</f>
        <v>#VALUE!</v>
      </c>
      <c r="AF3325" t="e" cm="1">
        <f t="array" aca="1" ref="AF3325" ca="1">IF($S3325="","",INDIRECT("$Z"&amp;$S3325))</f>
        <v>#VALUE!</v>
      </c>
      <c r="AG3325" t="str">
        <f t="shared" si="1036"/>
        <v/>
      </c>
      <c r="AH3325" t="str" cm="1">
        <f t="array" aca="1" ref="AH3325" ca="1">IFERROR(INDIRECT("$ag"&amp;S3325),"")</f>
        <v/>
      </c>
      <c r="AI3325" t="e" cm="1">
        <f t="array" aca="1" ref="AI3325" ca="1">INDIRECT("O"&amp;S3325)</f>
        <v>#VALUE!</v>
      </c>
      <c r="AJ3325" t="str">
        <f t="shared" si="1037"/>
        <v/>
      </c>
    </row>
    <row r="3326" spans="1:36" ht="16.5" customHeight="1" thickBot="1">
      <c r="A3326" s="131"/>
      <c r="B3326" s="138"/>
      <c r="C3326" s="139"/>
      <c r="D3326" s="148"/>
      <c r="E3326" s="148"/>
      <c r="F3326" s="139"/>
      <c r="G3326" s="149"/>
      <c r="H3326" s="149"/>
      <c r="I3326" s="149"/>
      <c r="J3326" s="149"/>
      <c r="K3326" s="39"/>
      <c r="L3326" s="145"/>
      <c r="M3326" s="145"/>
      <c r="N3326" s="62"/>
      <c r="O3326" s="315"/>
      <c r="Q3326" t="str">
        <f t="shared" si="1032"/>
        <v/>
      </c>
      <c r="S3326" t="e">
        <f t="shared" ca="1" si="1041"/>
        <v>#VALUE!</v>
      </c>
      <c r="T3326" t="e">
        <f t="shared" ca="1" si="1038"/>
        <v>#VALUE!</v>
      </c>
      <c r="U3326">
        <f t="shared" si="1042"/>
        <v>3252</v>
      </c>
      <c r="V3326">
        <v>271.916666666688</v>
      </c>
      <c r="W3326">
        <f t="shared" si="1045"/>
        <v>271</v>
      </c>
      <c r="X3326" t="str" cm="1">
        <f t="array" aca="1" ref="X3326" ca="1">IFERROR(INDEX('PC&amp;PD'!$A$1:$AS$19,ROW('PC&amp;PD'!$A$19),MATCH(INDIRECT(T3326),'PC&amp;PD'!$A$1:$AS$1,0)),"")</f>
        <v/>
      </c>
      <c r="AA3326" t="str">
        <f t="shared" si="1033"/>
        <v/>
      </c>
      <c r="AB3326" t="str">
        <f t="shared" si="1034"/>
        <v/>
      </c>
      <c r="AC3326" t="e">
        <f t="shared" ca="1" si="1035"/>
        <v>#VALUE!</v>
      </c>
      <c r="AD3326" t="str" cm="1">
        <f t="array" aca="1" ref="AD3326" ca="1">IFERROR(IF((LEFT(INDIRECT("$F"&amp;$S3326),4))="GOTS",IF($G3326="Organic","GOTS_Organic_raw",(IF($G3326="Responsible","GOTS_Responsible",(IF($G3326="No Attribute (Conventional)","GOTS_conventional",(IF($G3326="Recycled Pre/Post-Consumer","GOTS_pre_post",(IF($G3326="In-Conversion","GOTS_in_conversion",(IF($G3326="Sustainably Sourced","Sustainably_sourced",(IF($G3326="Recycled pre-consumer organic","GOTS_recycled_organic",""))))))))))))),IF($G3326="Organic","Organic",(IF($G3326="Responsible","Responsible",(IF($G3326="No Attribute (Conventional)","No_Attribute_Conventional",(IF($G3326="Recycled Pre/Post-Consumer","Recycled_Pre_Post_Consumer",(IF($G3326="In-Conversion","In_Conversion",(IF($G3326="Recycled Pre-Consumer","Recycled_Pre_Consumer",(IF($G3326="Recycled Post-Consumer","Recycled_Post_Consumer",(IF($G3326="Sustainably Sourced","Sustainably_sourced",(IF($G3326="Recycled pre-consumer organic","GOTS_recycled_organic","")))))))))))))))))),"")</f>
        <v/>
      </c>
      <c r="AE3326" t="e" cm="1">
        <f t="array" aca="1" ref="AE3326" ca="1">IF($I3326="",IF(INDIRECT("$F"&amp;$S3326)="","",IF(LEFT(INDIRECT("$F"&amp;$S3326),3)="GRS","GRS_RCS_RM",IF((LEFT(INDIRECT("$F"&amp;$S3326),3))="RCS","GRS_RCS_RM",IF(INDIRECT("$F"&amp;$S3326)="OCS (No Label)","OCS_Conversion_RM",IF(LEFT(INDIRECT("$F"&amp;$S3326),3)="OCS","OCS_RM",IF(RIGHT(INDIRECT("$F"&amp;$S3326),10)="conversion","GOTS_RM_conversion",IF((LEFT(INDIRECT("$F"&amp;$S3326),4))="GOTS","GOTS_RM","Responsible_RM"))))))),"DELETERM")</f>
        <v>#VALUE!</v>
      </c>
      <c r="AF3326" t="e" cm="1">
        <f t="array" aca="1" ref="AF3326" ca="1">IF($S3326="","",INDIRECT("$Z"&amp;$S3326))</f>
        <v>#VALUE!</v>
      </c>
      <c r="AG3326" t="str">
        <f t="shared" si="1036"/>
        <v/>
      </c>
      <c r="AH3326" t="str" cm="1">
        <f t="array" aca="1" ref="AH3326" ca="1">IFERROR(INDIRECT("$ag"&amp;S3326),"")</f>
        <v/>
      </c>
      <c r="AI3326" t="e" cm="1">
        <f t="array" aca="1" ref="AI3326" ca="1">INDIRECT("O"&amp;S3326)</f>
        <v>#VALUE!</v>
      </c>
      <c r="AJ3326" t="str">
        <f t="shared" si="1037"/>
        <v/>
      </c>
    </row>
    <row r="3327" spans="1:36" ht="16.5" customHeight="1">
      <c r="A3327" s="128" t="str">
        <f>IF(B3327="","",COUNTA($B$63:$B3327))</f>
        <v/>
      </c>
      <c r="B3327" s="132"/>
      <c r="C3327" s="133"/>
      <c r="D3327" s="140"/>
      <c r="E3327" s="140"/>
      <c r="F3327" s="133"/>
      <c r="G3327" s="141"/>
      <c r="H3327" s="141"/>
      <c r="I3327" s="141"/>
      <c r="J3327" s="141"/>
      <c r="K3327" s="37"/>
      <c r="L3327" s="142" t="str">
        <f>IF(R3327="","",LEFT(R3327,LEN(R3327)-2))</f>
        <v/>
      </c>
      <c r="M3327" s="142"/>
      <c r="N3327" s="60"/>
      <c r="O3327" s="313"/>
      <c r="Q3327" t="str">
        <f t="shared" si="1032"/>
        <v/>
      </c>
      <c r="R3327" t="str">
        <f t="shared" ref="R3327" si="1052">CONCATENATE($Q3327,Q3328,Q3329,Q3330,Q3331,Q3332,$Q3333,$Q3334,$Q3335,$Q3336,$Q3337,$Q3338)</f>
        <v/>
      </c>
      <c r="S3327" t="e">
        <f t="shared" ca="1" si="1041"/>
        <v>#VALUE!</v>
      </c>
      <c r="T3327" t="e">
        <f t="shared" ca="1" si="1038"/>
        <v>#VALUE!</v>
      </c>
      <c r="U3327">
        <f t="shared" si="1042"/>
        <v>3264</v>
      </c>
      <c r="V3327">
        <v>272.00000000002098</v>
      </c>
      <c r="W3327">
        <f t="shared" si="1045"/>
        <v>272</v>
      </c>
      <c r="X3327" t="str" cm="1">
        <f t="array" aca="1" ref="X3327" ca="1">IFERROR(INDEX('PC&amp;PD'!$A$1:$AS$19,ROW('PC&amp;PD'!$A$19),MATCH(INDIRECT(T3327),'PC&amp;PD'!$A$1:$AS$1,0)),"")</f>
        <v/>
      </c>
      <c r="Z3327" t="str">
        <f t="shared" ref="Z3327" si="1053">IFERROR(IF($F3327="OCS 100","OCS (OCS 100)",IF($F3327="OCS Blended","OCS (OCS Blended)",IF($F3327="OCS (No Label)","OCS (No Label)",IF($F3327="RCS 100","RCS (RCS 100)",IF($F3327="RCS Blended","RCS (RCS Blended)",IF($F3327="GRS","GRS (GRS)",IF($F3327="GRS (No Label)", "GRS (No Label)",IF($F3327="RDS","RDS (RDS)",IF($F3327="RWS","RWS (RWS)",IF($F3327="RAS","RAS (RAS)",IF($F3327="RMS","RMS (RMS)",IF($F3327="GOTS Organic","GOTS (Organic)",IF($F3327="GOTS Made with organic","GOTS (Made with Organic)",IF($F3327="GOTS Organic - in conversion","GOTS (Organic - In Conversion)",IF($F3327="GOTS Made with organic - in conversion","GOTS (Made with Organic - In Conversion)",""))))))))))))))),"")</f>
        <v/>
      </c>
      <c r="AA3327" t="str">
        <f t="shared" si="1033"/>
        <v/>
      </c>
      <c r="AB3327" t="str">
        <f t="shared" si="1034"/>
        <v/>
      </c>
      <c r="AC3327" t="e">
        <f t="shared" ca="1" si="1035"/>
        <v>#VALUE!</v>
      </c>
      <c r="AD3327" t="str" cm="1">
        <f t="array" aca="1" ref="AD3327" ca="1">IFERROR(IF((LEFT(INDIRECT("$F"&amp;$S3327),4))="GOTS",IF($G3327="Organic","GOTS_Organic_raw",(IF($G3327="Responsible","GOTS_Responsible",(IF($G3327="No Attribute (Conventional)","GOTS_conventional",(IF($G3327="Recycled Pre/Post-Consumer","GOTS_pre_post",(IF($G3327="In-Conversion","GOTS_in_conversion",(IF($G3327="Sustainably Sourced","Sustainably_sourced",(IF($G3327="Recycled pre-consumer organic","GOTS_recycled_organic",""))))))))))))),IF($G3327="Organic","Organic",(IF($G3327="Responsible","Responsible",(IF($G3327="No Attribute (Conventional)","No_Attribute_Conventional",(IF($G3327="Recycled Pre/Post-Consumer","Recycled_Pre_Post_Consumer",(IF($G3327="In-Conversion","In_Conversion",(IF($G3327="Recycled Pre-Consumer","Recycled_Pre_Consumer",(IF($G3327="Recycled Post-Consumer","Recycled_Post_Consumer",(IF($G3327="Sustainably Sourced","Sustainably_sourced",(IF($G3327="Recycled pre-consumer organic","GOTS_recycled_organic","")))))))))))))))))),"")</f>
        <v/>
      </c>
      <c r="AE3327" t="e" cm="1">
        <f t="array" aca="1" ref="AE3327" ca="1">IF($I3327="",IF(INDIRECT("$F"&amp;$S3327)="","",IF(LEFT(INDIRECT("$F"&amp;$S3327),3)="GRS","GRS_RCS_RM",IF((LEFT(INDIRECT("$F"&amp;$S3327),3))="RCS","GRS_RCS_RM",IF(INDIRECT("$F"&amp;$S3327)="OCS (No Label)","OCS_Conversion_RM",IF(LEFT(INDIRECT("$F"&amp;$S3327),3)="OCS","OCS_RM",IF(RIGHT(INDIRECT("$F"&amp;$S3327),10)="conversion","GOTS_RM_conversion",IF((LEFT(INDIRECT("$F"&amp;$S3327),4))="GOTS","GOTS_RM","Responsible_RM"))))))),"DELETERM")</f>
        <v>#VALUE!</v>
      </c>
      <c r="AF3327" t="e" cm="1">
        <f t="array" aca="1" ref="AF3327" ca="1">IF($S3327="","",INDIRECT("$Z"&amp;$S3327))</f>
        <v>#VALUE!</v>
      </c>
      <c r="AG3327" t="str">
        <f t="shared" si="1036"/>
        <v/>
      </c>
      <c r="AH3327" t="str" cm="1">
        <f t="array" aca="1" ref="AH3327" ca="1">IFERROR(INDIRECT("$ag"&amp;S3327),"")</f>
        <v/>
      </c>
      <c r="AI3327" t="e" cm="1">
        <f t="array" aca="1" ref="AI3327" ca="1">INDIRECT("O"&amp;S3327)</f>
        <v>#VALUE!</v>
      </c>
      <c r="AJ3327" t="str">
        <f t="shared" si="1037"/>
        <v/>
      </c>
    </row>
    <row r="3328" spans="1:36" ht="16.5" customHeight="1">
      <c r="A3328" s="129"/>
      <c r="B3328" s="134"/>
      <c r="C3328" s="135"/>
      <c r="D3328" s="146"/>
      <c r="E3328" s="146"/>
      <c r="F3328" s="135"/>
      <c r="G3328" s="147"/>
      <c r="H3328" s="147"/>
      <c r="I3328" s="147"/>
      <c r="J3328" s="147"/>
      <c r="K3328" s="38"/>
      <c r="L3328" s="143"/>
      <c r="M3328" s="143"/>
      <c r="N3328" s="61"/>
      <c r="O3328" s="314"/>
      <c r="Q3328" t="str">
        <f t="shared" ref="Q3328:Q3391" si="1054">IF(G3328="No Attribute (Conventional)",IF(OR($G3328="",$I3328="",$K3328=""),"",CONCATENATE($K3328," ",$AA3328," ",$I3328," + ")),IF(OR($G3328="",$I3328="",$K3328=""),"",CONCATENATE($K3328," ",$G3328," ",$I3328," + ")))</f>
        <v/>
      </c>
      <c r="S3328" t="e">
        <f t="shared" ca="1" si="1041"/>
        <v>#VALUE!</v>
      </c>
      <c r="T3328" t="e">
        <f t="shared" ca="1" si="1038"/>
        <v>#VALUE!</v>
      </c>
      <c r="U3328">
        <f t="shared" si="1042"/>
        <v>3264</v>
      </c>
      <c r="V3328">
        <v>272.08333333335497</v>
      </c>
      <c r="W3328">
        <f t="shared" si="1045"/>
        <v>272</v>
      </c>
      <c r="X3328" t="str" cm="1">
        <f t="array" aca="1" ref="X3328" ca="1">IFERROR(INDEX('PC&amp;PD'!$A$1:$AS$19,ROW('PC&amp;PD'!$A$19),MATCH(INDIRECT(T3328),'PC&amp;PD'!$A$1:$AS$1,0)),"")</f>
        <v/>
      </c>
      <c r="AA3328" t="str">
        <f t="shared" ref="AA3328:AA3391" si="1055">IFERROR(IF(G3328="","",IF(G3328="No Attribute (Conventional)","",G3328)),"")</f>
        <v/>
      </c>
      <c r="AB3328" t="str">
        <f t="shared" ref="AB3328:AB3391" si="1056">IFERROR(IF($F3328="OCS 100", "OCS_100",IF($F3328="OCS Blended", "OCS_Blended",IF($F3328="OCS (No Label)", "OCS_No_Label",IF($F3328="RCS 100", "RCS_100",IF($F3328="RCS Blended","RCS_Blended",IF($F3328="GRS","GRS",IF($F3328="GRS (No Label)", "GRS_No_Label",IF($F3328="RDS","RDS",IF($F3328="RWS","RWS",IF($F3328="RMS","RMS",IF($F3328="GOTS Organic","GOTS_Organic",IF($F3328="GOTS Made with organic","GOTS_Made_with_organic",IF($F3328="GOTS Organic - in conversion","GOTS_Organic_in_Conversion",IF($F3328="GOTS Made with organic - in conversion","GOTS_Made_with_Organic_in_Conversion",IF($F3328="RAS","RAS",IF($F3328="Rcs (No Label)","RCS_No_Label",IF($F3328="RWS (No Label)","RWS_No_Label",IF($F3328="RMS (No Label)","RMS_No_Label",IF($F3328="RAS (No Label)","RAS_No_Label",IF($F3328="RDS (No Label)","RDS_No_Label","")))))))))))))))))))),"")</f>
        <v/>
      </c>
      <c r="AC3328" t="e">
        <f t="shared" ref="AC3328:AC3391" ca="1" si="1057">"$AB"&amp;S3328</f>
        <v>#VALUE!</v>
      </c>
      <c r="AD3328" t="str" cm="1">
        <f t="array" aca="1" ref="AD3328" ca="1">IFERROR(IF((LEFT(INDIRECT("$F"&amp;$S3328),4))="GOTS",IF($G3328="Organic","GOTS_Organic_raw",(IF($G3328="Responsible","GOTS_Responsible",(IF($G3328="No Attribute (Conventional)","GOTS_conventional",(IF($G3328="Recycled Pre/Post-Consumer","GOTS_pre_post",(IF($G3328="In-Conversion","GOTS_in_conversion",(IF($G3328="Sustainably Sourced","Sustainably_sourced",(IF($G3328="Recycled pre-consumer organic","GOTS_recycled_organic",""))))))))))))),IF($G3328="Organic","Organic",(IF($G3328="Responsible","Responsible",(IF($G3328="No Attribute (Conventional)","No_Attribute_Conventional",(IF($G3328="Recycled Pre/Post-Consumer","Recycled_Pre_Post_Consumer",(IF($G3328="In-Conversion","In_Conversion",(IF($G3328="Recycled Pre-Consumer","Recycled_Pre_Consumer",(IF($G3328="Recycled Post-Consumer","Recycled_Post_Consumer",(IF($G3328="Sustainably Sourced","Sustainably_sourced",(IF($G3328="Recycled pre-consumer organic","GOTS_recycled_organic","")))))))))))))))))),"")</f>
        <v/>
      </c>
      <c r="AE3328" t="e" cm="1">
        <f t="array" aca="1" ref="AE3328" ca="1">IF($I3328="",IF(INDIRECT("$F"&amp;$S3328)="","",IF(LEFT(INDIRECT("$F"&amp;$S3328),3)="GRS","GRS_RCS_RM",IF((LEFT(INDIRECT("$F"&amp;$S3328),3))="RCS","GRS_RCS_RM",IF(INDIRECT("$F"&amp;$S3328)="OCS (No Label)","OCS_Conversion_RM",IF(LEFT(INDIRECT("$F"&amp;$S3328),3)="OCS","OCS_RM",IF(RIGHT(INDIRECT("$F"&amp;$S3328),10)="conversion","GOTS_RM_conversion",IF((LEFT(INDIRECT("$F"&amp;$S3328),4))="GOTS","GOTS_RM","Responsible_RM"))))))),"DELETERM")</f>
        <v>#VALUE!</v>
      </c>
      <c r="AF3328" t="e" cm="1">
        <f t="array" aca="1" ref="AF3328" ca="1">IF($S3328="","",INDIRECT("$Z"&amp;$S3328))</f>
        <v>#VALUE!</v>
      </c>
      <c r="AG3328" t="str">
        <f t="shared" ref="AG3328:AG3391" si="1058">IF(AND(AJ3328="",AJ3329="",AJ3330="",AJ3331="",AJ3332="",AJ3333="",AJ3334="",AJ3335="",AJ3336="",AJ3337="",AJ3338="",AJ3339=""),"",CONCATENATE(AJ3328, AJ3329, AJ3330, AJ3331,AJ3332, AJ3333, AJ3334, AJ3335, AJ3336, AJ3337, AJ3338,AJ3339))</f>
        <v/>
      </c>
      <c r="AH3328" t="str" cm="1">
        <f t="array" aca="1" ref="AH3328" ca="1">IFERROR(INDIRECT("$ag"&amp;S3328),"")</f>
        <v/>
      </c>
      <c r="AI3328" t="e" cm="1">
        <f t="array" aca="1" ref="AI3328" ca="1">INDIRECT("O"&amp;S3328)</f>
        <v>#VALUE!</v>
      </c>
      <c r="AJ3328" t="str">
        <f t="shared" ref="AJ3328:AJ3391" si="1059">IF(OR(Y3328="",Y3328=0),"",Y3328&amp;", ")</f>
        <v/>
      </c>
    </row>
    <row r="3329" spans="1:36" ht="16.5" customHeight="1">
      <c r="A3329" s="129"/>
      <c r="B3329" s="134"/>
      <c r="C3329" s="135"/>
      <c r="D3329" s="146"/>
      <c r="E3329" s="146"/>
      <c r="F3329" s="135"/>
      <c r="G3329" s="147"/>
      <c r="H3329" s="147"/>
      <c r="I3329" s="147"/>
      <c r="J3329" s="147"/>
      <c r="K3329" s="38"/>
      <c r="L3329" s="143"/>
      <c r="M3329" s="143"/>
      <c r="N3329" s="61"/>
      <c r="O3329" s="314"/>
      <c r="Q3329" t="str">
        <f t="shared" si="1054"/>
        <v/>
      </c>
      <c r="S3329" t="e">
        <f t="shared" ca="1" si="1041"/>
        <v>#VALUE!</v>
      </c>
      <c r="T3329" t="e">
        <f t="shared" ca="1" si="1038"/>
        <v>#VALUE!</v>
      </c>
      <c r="U3329">
        <f t="shared" si="1042"/>
        <v>3264</v>
      </c>
      <c r="V3329">
        <v>272.166666666688</v>
      </c>
      <c r="W3329">
        <f t="shared" si="1045"/>
        <v>272</v>
      </c>
      <c r="X3329" t="str" cm="1">
        <f t="array" aca="1" ref="X3329" ca="1">IFERROR(INDEX('PC&amp;PD'!$A$1:$AS$19,ROW('PC&amp;PD'!$A$19),MATCH(INDIRECT(T3329),'PC&amp;PD'!$A$1:$AS$1,0)),"")</f>
        <v/>
      </c>
      <c r="AA3329" t="str">
        <f t="shared" si="1055"/>
        <v/>
      </c>
      <c r="AB3329" t="str">
        <f t="shared" si="1056"/>
        <v/>
      </c>
      <c r="AC3329" t="e">
        <f t="shared" ca="1" si="1057"/>
        <v>#VALUE!</v>
      </c>
      <c r="AD3329" t="str" cm="1">
        <f t="array" aca="1" ref="AD3329" ca="1">IFERROR(IF((LEFT(INDIRECT("$F"&amp;$S3329),4))="GOTS",IF($G3329="Organic","GOTS_Organic_raw",(IF($G3329="Responsible","GOTS_Responsible",(IF($G3329="No Attribute (Conventional)","GOTS_conventional",(IF($G3329="Recycled Pre/Post-Consumer","GOTS_pre_post",(IF($G3329="In-Conversion","GOTS_in_conversion",(IF($G3329="Sustainably Sourced","Sustainably_sourced",(IF($G3329="Recycled pre-consumer organic","GOTS_recycled_organic",""))))))))))))),IF($G3329="Organic","Organic",(IF($G3329="Responsible","Responsible",(IF($G3329="No Attribute (Conventional)","No_Attribute_Conventional",(IF($G3329="Recycled Pre/Post-Consumer","Recycled_Pre_Post_Consumer",(IF($G3329="In-Conversion","In_Conversion",(IF($G3329="Recycled Pre-Consumer","Recycled_Pre_Consumer",(IF($G3329="Recycled Post-Consumer","Recycled_Post_Consumer",(IF($G3329="Sustainably Sourced","Sustainably_sourced",(IF($G3329="Recycled pre-consumer organic","GOTS_recycled_organic","")))))))))))))))))),"")</f>
        <v/>
      </c>
      <c r="AE3329" t="e" cm="1">
        <f t="array" aca="1" ref="AE3329" ca="1">IF($I3329="",IF(INDIRECT("$F"&amp;$S3329)="","",IF(LEFT(INDIRECT("$F"&amp;$S3329),3)="GRS","GRS_RCS_RM",IF((LEFT(INDIRECT("$F"&amp;$S3329),3))="RCS","GRS_RCS_RM",IF(INDIRECT("$F"&amp;$S3329)="OCS (No Label)","OCS_Conversion_RM",IF(LEFT(INDIRECT("$F"&amp;$S3329),3)="OCS","OCS_RM",IF(RIGHT(INDIRECT("$F"&amp;$S3329),10)="conversion","GOTS_RM_conversion",IF((LEFT(INDIRECT("$F"&amp;$S3329),4))="GOTS","GOTS_RM","Responsible_RM"))))))),"DELETERM")</f>
        <v>#VALUE!</v>
      </c>
      <c r="AF3329" t="e" cm="1">
        <f t="array" aca="1" ref="AF3329" ca="1">IF($S3329="","",INDIRECT("$Z"&amp;$S3329))</f>
        <v>#VALUE!</v>
      </c>
      <c r="AG3329" t="str">
        <f t="shared" si="1058"/>
        <v/>
      </c>
      <c r="AH3329" t="str" cm="1">
        <f t="array" aca="1" ref="AH3329" ca="1">IFERROR(INDIRECT("$ag"&amp;S3329),"")</f>
        <v/>
      </c>
      <c r="AI3329" t="e" cm="1">
        <f t="array" aca="1" ref="AI3329" ca="1">INDIRECT("O"&amp;S3329)</f>
        <v>#VALUE!</v>
      </c>
      <c r="AJ3329" t="str">
        <f t="shared" si="1059"/>
        <v/>
      </c>
    </row>
    <row r="3330" spans="1:36" ht="16.5" customHeight="1">
      <c r="A3330" s="129"/>
      <c r="B3330" s="134"/>
      <c r="C3330" s="135"/>
      <c r="D3330" s="146"/>
      <c r="E3330" s="146"/>
      <c r="F3330" s="135"/>
      <c r="G3330" s="147"/>
      <c r="H3330" s="147"/>
      <c r="I3330" s="147"/>
      <c r="J3330" s="147"/>
      <c r="K3330" s="38"/>
      <c r="L3330" s="143"/>
      <c r="M3330" s="143"/>
      <c r="N3330" s="61"/>
      <c r="O3330" s="314"/>
      <c r="Q3330" t="str">
        <f t="shared" si="1054"/>
        <v/>
      </c>
      <c r="S3330" t="e">
        <f t="shared" ca="1" si="1041"/>
        <v>#VALUE!</v>
      </c>
      <c r="T3330" t="e">
        <f t="shared" ref="T3330:T3393" ca="1" si="1060">"$B"&amp;S3330</f>
        <v>#VALUE!</v>
      </c>
      <c r="U3330">
        <f t="shared" si="1042"/>
        <v>3264</v>
      </c>
      <c r="V3330">
        <v>272.25000000002098</v>
      </c>
      <c r="W3330">
        <f t="shared" si="1045"/>
        <v>272</v>
      </c>
      <c r="X3330" t="str" cm="1">
        <f t="array" aca="1" ref="X3330" ca="1">IFERROR(INDEX('PC&amp;PD'!$A$1:$AS$19,ROW('PC&amp;PD'!$A$19),MATCH(INDIRECT(T3330),'PC&amp;PD'!$A$1:$AS$1,0)),"")</f>
        <v/>
      </c>
      <c r="AA3330" t="str">
        <f t="shared" si="1055"/>
        <v/>
      </c>
      <c r="AB3330" t="str">
        <f t="shared" si="1056"/>
        <v/>
      </c>
      <c r="AC3330" t="e">
        <f t="shared" ca="1" si="1057"/>
        <v>#VALUE!</v>
      </c>
      <c r="AD3330" t="str" cm="1">
        <f t="array" aca="1" ref="AD3330" ca="1">IFERROR(IF((LEFT(INDIRECT("$F"&amp;$S3330),4))="GOTS",IF($G3330="Organic","GOTS_Organic_raw",(IF($G3330="Responsible","GOTS_Responsible",(IF($G3330="No Attribute (Conventional)","GOTS_conventional",(IF($G3330="Recycled Pre/Post-Consumer","GOTS_pre_post",(IF($G3330="In-Conversion","GOTS_in_conversion",(IF($G3330="Sustainably Sourced","Sustainably_sourced",(IF($G3330="Recycled pre-consumer organic","GOTS_recycled_organic",""))))))))))))),IF($G3330="Organic","Organic",(IF($G3330="Responsible","Responsible",(IF($G3330="No Attribute (Conventional)","No_Attribute_Conventional",(IF($G3330="Recycled Pre/Post-Consumer","Recycled_Pre_Post_Consumer",(IF($G3330="In-Conversion","In_Conversion",(IF($G3330="Recycled Pre-Consumer","Recycled_Pre_Consumer",(IF($G3330="Recycled Post-Consumer","Recycled_Post_Consumer",(IF($G3330="Sustainably Sourced","Sustainably_sourced",(IF($G3330="Recycled pre-consumer organic","GOTS_recycled_organic","")))))))))))))))))),"")</f>
        <v/>
      </c>
      <c r="AE3330" t="e" cm="1">
        <f t="array" aca="1" ref="AE3330" ca="1">IF($I3330="",IF(INDIRECT("$F"&amp;$S3330)="","",IF(LEFT(INDIRECT("$F"&amp;$S3330),3)="GRS","GRS_RCS_RM",IF((LEFT(INDIRECT("$F"&amp;$S3330),3))="RCS","GRS_RCS_RM",IF(INDIRECT("$F"&amp;$S3330)="OCS (No Label)","OCS_Conversion_RM",IF(LEFT(INDIRECT("$F"&amp;$S3330),3)="OCS","OCS_RM",IF(RIGHT(INDIRECT("$F"&amp;$S3330),10)="conversion","GOTS_RM_conversion",IF((LEFT(INDIRECT("$F"&amp;$S3330),4))="GOTS","GOTS_RM","Responsible_RM"))))))),"DELETERM")</f>
        <v>#VALUE!</v>
      </c>
      <c r="AF3330" t="e" cm="1">
        <f t="array" aca="1" ref="AF3330" ca="1">IF($S3330="","",INDIRECT("$Z"&amp;$S3330))</f>
        <v>#VALUE!</v>
      </c>
      <c r="AG3330" t="str">
        <f t="shared" si="1058"/>
        <v/>
      </c>
      <c r="AH3330" t="str" cm="1">
        <f t="array" aca="1" ref="AH3330" ca="1">IFERROR(INDIRECT("$ag"&amp;S3330),"")</f>
        <v/>
      </c>
      <c r="AI3330" t="e" cm="1">
        <f t="array" aca="1" ref="AI3330" ca="1">INDIRECT("O"&amp;S3330)</f>
        <v>#VALUE!</v>
      </c>
      <c r="AJ3330" t="str">
        <f t="shared" si="1059"/>
        <v/>
      </c>
    </row>
    <row r="3331" spans="1:36" ht="16.5" customHeight="1">
      <c r="A3331" s="129"/>
      <c r="B3331" s="134"/>
      <c r="C3331" s="135"/>
      <c r="D3331" s="146"/>
      <c r="E3331" s="146"/>
      <c r="F3331" s="135"/>
      <c r="G3331" s="147"/>
      <c r="H3331" s="147"/>
      <c r="I3331" s="147"/>
      <c r="J3331" s="147"/>
      <c r="K3331" s="38"/>
      <c r="L3331" s="143"/>
      <c r="M3331" s="143"/>
      <c r="N3331" s="61"/>
      <c r="O3331" s="314"/>
      <c r="Q3331" t="str">
        <f t="shared" si="1054"/>
        <v/>
      </c>
      <c r="S3331" t="e">
        <f t="shared" ca="1" si="1041"/>
        <v>#VALUE!</v>
      </c>
      <c r="T3331" t="e">
        <f t="shared" ca="1" si="1060"/>
        <v>#VALUE!</v>
      </c>
      <c r="U3331">
        <f t="shared" si="1042"/>
        <v>3264</v>
      </c>
      <c r="V3331">
        <v>272.33333333335497</v>
      </c>
      <c r="W3331">
        <f t="shared" si="1045"/>
        <v>272</v>
      </c>
      <c r="X3331" t="str" cm="1">
        <f t="array" aca="1" ref="X3331" ca="1">IFERROR(INDEX('PC&amp;PD'!$A$1:$AS$19,ROW('PC&amp;PD'!$A$19),MATCH(INDIRECT(T3331),'PC&amp;PD'!$A$1:$AS$1,0)),"")</f>
        <v/>
      </c>
      <c r="AA3331" t="str">
        <f t="shared" si="1055"/>
        <v/>
      </c>
      <c r="AB3331" t="str">
        <f t="shared" si="1056"/>
        <v/>
      </c>
      <c r="AC3331" t="e">
        <f t="shared" ca="1" si="1057"/>
        <v>#VALUE!</v>
      </c>
      <c r="AD3331" t="str" cm="1">
        <f t="array" aca="1" ref="AD3331" ca="1">IFERROR(IF((LEFT(INDIRECT("$F"&amp;$S3331),4))="GOTS",IF($G3331="Organic","GOTS_Organic_raw",(IF($G3331="Responsible","GOTS_Responsible",(IF($G3331="No Attribute (Conventional)","GOTS_conventional",(IF($G3331="Recycled Pre/Post-Consumer","GOTS_pre_post",(IF($G3331="In-Conversion","GOTS_in_conversion",(IF($G3331="Sustainably Sourced","Sustainably_sourced",(IF($G3331="Recycled pre-consumer organic","GOTS_recycled_organic",""))))))))))))),IF($G3331="Organic","Organic",(IF($G3331="Responsible","Responsible",(IF($G3331="No Attribute (Conventional)","No_Attribute_Conventional",(IF($G3331="Recycled Pre/Post-Consumer","Recycled_Pre_Post_Consumer",(IF($G3331="In-Conversion","In_Conversion",(IF($G3331="Recycled Pre-Consumer","Recycled_Pre_Consumer",(IF($G3331="Recycled Post-Consumer","Recycled_Post_Consumer",(IF($G3331="Sustainably Sourced","Sustainably_sourced",(IF($G3331="Recycled pre-consumer organic","GOTS_recycled_organic","")))))))))))))))))),"")</f>
        <v/>
      </c>
      <c r="AE3331" t="e" cm="1">
        <f t="array" aca="1" ref="AE3331" ca="1">IF($I3331="",IF(INDIRECT("$F"&amp;$S3331)="","",IF(LEFT(INDIRECT("$F"&amp;$S3331),3)="GRS","GRS_RCS_RM",IF((LEFT(INDIRECT("$F"&amp;$S3331),3))="RCS","GRS_RCS_RM",IF(INDIRECT("$F"&amp;$S3331)="OCS (No Label)","OCS_Conversion_RM",IF(LEFT(INDIRECT("$F"&amp;$S3331),3)="OCS","OCS_RM",IF(RIGHT(INDIRECT("$F"&amp;$S3331),10)="conversion","GOTS_RM_conversion",IF((LEFT(INDIRECT("$F"&amp;$S3331),4))="GOTS","GOTS_RM","Responsible_RM"))))))),"DELETERM")</f>
        <v>#VALUE!</v>
      </c>
      <c r="AF3331" t="e" cm="1">
        <f t="array" aca="1" ref="AF3331" ca="1">IF($S3331="","",INDIRECT("$Z"&amp;$S3331))</f>
        <v>#VALUE!</v>
      </c>
      <c r="AG3331" t="str">
        <f t="shared" si="1058"/>
        <v/>
      </c>
      <c r="AH3331" t="str" cm="1">
        <f t="array" aca="1" ref="AH3331" ca="1">IFERROR(INDIRECT("$ag"&amp;S3331),"")</f>
        <v/>
      </c>
      <c r="AI3331" t="e" cm="1">
        <f t="array" aca="1" ref="AI3331" ca="1">INDIRECT("O"&amp;S3331)</f>
        <v>#VALUE!</v>
      </c>
      <c r="AJ3331" t="str">
        <f t="shared" si="1059"/>
        <v/>
      </c>
    </row>
    <row r="3332" spans="1:36" ht="16.5" customHeight="1">
      <c r="A3332" s="129"/>
      <c r="B3332" s="134"/>
      <c r="C3332" s="135"/>
      <c r="D3332" s="146"/>
      <c r="E3332" s="146"/>
      <c r="F3332" s="135"/>
      <c r="G3332" s="147"/>
      <c r="H3332" s="147"/>
      <c r="I3332" s="147"/>
      <c r="J3332" s="147"/>
      <c r="K3332" s="38"/>
      <c r="L3332" s="143"/>
      <c r="M3332" s="143"/>
      <c r="N3332" s="61"/>
      <c r="O3332" s="314"/>
      <c r="Q3332" t="str">
        <f t="shared" si="1054"/>
        <v/>
      </c>
      <c r="S3332" t="e">
        <f t="shared" ca="1" si="1041"/>
        <v>#VALUE!</v>
      </c>
      <c r="T3332" t="e">
        <f t="shared" ca="1" si="1060"/>
        <v>#VALUE!</v>
      </c>
      <c r="U3332">
        <f t="shared" si="1042"/>
        <v>3264</v>
      </c>
      <c r="V3332">
        <v>272.416666666688</v>
      </c>
      <c r="W3332">
        <f t="shared" si="1045"/>
        <v>272</v>
      </c>
      <c r="X3332" t="str" cm="1">
        <f t="array" aca="1" ref="X3332" ca="1">IFERROR(INDEX('PC&amp;PD'!$A$1:$AS$19,ROW('PC&amp;PD'!$A$19),MATCH(INDIRECT(T3332),'PC&amp;PD'!$A$1:$AS$1,0)),"")</f>
        <v/>
      </c>
      <c r="AA3332" t="str">
        <f t="shared" si="1055"/>
        <v/>
      </c>
      <c r="AB3332" t="str">
        <f t="shared" si="1056"/>
        <v/>
      </c>
      <c r="AC3332" t="e">
        <f t="shared" ca="1" si="1057"/>
        <v>#VALUE!</v>
      </c>
      <c r="AD3332" t="str" cm="1">
        <f t="array" aca="1" ref="AD3332" ca="1">IFERROR(IF((LEFT(INDIRECT("$F"&amp;$S3332),4))="GOTS",IF($G3332="Organic","GOTS_Organic_raw",(IF($G3332="Responsible","GOTS_Responsible",(IF($G3332="No Attribute (Conventional)","GOTS_conventional",(IF($G3332="Recycled Pre/Post-Consumer","GOTS_pre_post",(IF($G3332="In-Conversion","GOTS_in_conversion",(IF($G3332="Sustainably Sourced","Sustainably_sourced",(IF($G3332="Recycled pre-consumer organic","GOTS_recycled_organic",""))))))))))))),IF($G3332="Organic","Organic",(IF($G3332="Responsible","Responsible",(IF($G3332="No Attribute (Conventional)","No_Attribute_Conventional",(IF($G3332="Recycled Pre/Post-Consumer","Recycled_Pre_Post_Consumer",(IF($G3332="In-Conversion","In_Conversion",(IF($G3332="Recycled Pre-Consumer","Recycled_Pre_Consumer",(IF($G3332="Recycled Post-Consumer","Recycled_Post_Consumer",(IF($G3332="Sustainably Sourced","Sustainably_sourced",(IF($G3332="Recycled pre-consumer organic","GOTS_recycled_organic","")))))))))))))))))),"")</f>
        <v/>
      </c>
      <c r="AE3332" t="e" cm="1">
        <f t="array" aca="1" ref="AE3332" ca="1">IF($I3332="",IF(INDIRECT("$F"&amp;$S3332)="","",IF(LEFT(INDIRECT("$F"&amp;$S3332),3)="GRS","GRS_RCS_RM",IF((LEFT(INDIRECT("$F"&amp;$S3332),3))="RCS","GRS_RCS_RM",IF(INDIRECT("$F"&amp;$S3332)="OCS (No Label)","OCS_Conversion_RM",IF(LEFT(INDIRECT("$F"&amp;$S3332),3)="OCS","OCS_RM",IF(RIGHT(INDIRECT("$F"&amp;$S3332),10)="conversion","GOTS_RM_conversion",IF((LEFT(INDIRECT("$F"&amp;$S3332),4))="GOTS","GOTS_RM","Responsible_RM"))))))),"DELETERM")</f>
        <v>#VALUE!</v>
      </c>
      <c r="AF3332" t="e" cm="1">
        <f t="array" aca="1" ref="AF3332" ca="1">IF($S3332="","",INDIRECT("$Z"&amp;$S3332))</f>
        <v>#VALUE!</v>
      </c>
      <c r="AG3332" t="str">
        <f t="shared" si="1058"/>
        <v/>
      </c>
      <c r="AH3332" t="str" cm="1">
        <f t="array" aca="1" ref="AH3332" ca="1">IFERROR(INDIRECT("$ag"&amp;S3332),"")</f>
        <v/>
      </c>
      <c r="AI3332" t="e" cm="1">
        <f t="array" aca="1" ref="AI3332" ca="1">INDIRECT("O"&amp;S3332)</f>
        <v>#VALUE!</v>
      </c>
      <c r="AJ3332" t="str">
        <f t="shared" si="1059"/>
        <v/>
      </c>
    </row>
    <row r="3333" spans="1:36" ht="16.5" customHeight="1">
      <c r="A3333" s="130"/>
      <c r="B3333" s="136"/>
      <c r="C3333" s="137"/>
      <c r="D3333" s="146"/>
      <c r="E3333" s="146"/>
      <c r="F3333" s="137"/>
      <c r="G3333" s="147"/>
      <c r="H3333" s="147"/>
      <c r="I3333" s="147"/>
      <c r="J3333" s="147"/>
      <c r="K3333" s="38"/>
      <c r="L3333" s="144"/>
      <c r="M3333" s="144"/>
      <c r="N3333" s="61"/>
      <c r="O3333" s="314"/>
      <c r="Q3333" t="str">
        <f t="shared" si="1054"/>
        <v/>
      </c>
      <c r="S3333" t="e">
        <f t="shared" ca="1" si="1041"/>
        <v>#VALUE!</v>
      </c>
      <c r="T3333" t="e">
        <f t="shared" ca="1" si="1060"/>
        <v>#VALUE!</v>
      </c>
      <c r="U3333">
        <f t="shared" si="1042"/>
        <v>3264</v>
      </c>
      <c r="V3333">
        <v>272.50000000002098</v>
      </c>
      <c r="W3333">
        <f t="shared" si="1045"/>
        <v>272</v>
      </c>
      <c r="X3333" t="str" cm="1">
        <f t="array" aca="1" ref="X3333" ca="1">IFERROR(INDEX('PC&amp;PD'!$A$1:$AS$19,ROW('PC&amp;PD'!$A$19),MATCH(INDIRECT(T3333),'PC&amp;PD'!$A$1:$AS$1,0)),"")</f>
        <v/>
      </c>
      <c r="AA3333" t="str">
        <f t="shared" si="1055"/>
        <v/>
      </c>
      <c r="AB3333" t="str">
        <f t="shared" si="1056"/>
        <v/>
      </c>
      <c r="AC3333" t="e">
        <f t="shared" ca="1" si="1057"/>
        <v>#VALUE!</v>
      </c>
      <c r="AD3333" t="str" cm="1">
        <f t="array" aca="1" ref="AD3333" ca="1">IFERROR(IF((LEFT(INDIRECT("$F"&amp;$S3333),4))="GOTS",IF($G3333="Organic","GOTS_Organic_raw",(IF($G3333="Responsible","GOTS_Responsible",(IF($G3333="No Attribute (Conventional)","GOTS_conventional",(IF($G3333="Recycled Pre/Post-Consumer","GOTS_pre_post",(IF($G3333="In-Conversion","GOTS_in_conversion",(IF($G3333="Sustainably Sourced","Sustainably_sourced",(IF($G3333="Recycled pre-consumer organic","GOTS_recycled_organic",""))))))))))))),IF($G3333="Organic","Organic",(IF($G3333="Responsible","Responsible",(IF($G3333="No Attribute (Conventional)","No_Attribute_Conventional",(IF($G3333="Recycled Pre/Post-Consumer","Recycled_Pre_Post_Consumer",(IF($G3333="In-Conversion","In_Conversion",(IF($G3333="Recycled Pre-Consumer","Recycled_Pre_Consumer",(IF($G3333="Recycled Post-Consumer","Recycled_Post_Consumer",(IF($G3333="Sustainably Sourced","Sustainably_sourced",(IF($G3333="Recycled pre-consumer organic","GOTS_recycled_organic","")))))))))))))))))),"")</f>
        <v/>
      </c>
      <c r="AE3333" t="e" cm="1">
        <f t="array" aca="1" ref="AE3333" ca="1">IF($I3333="",IF(INDIRECT("$F"&amp;$S3333)="","",IF(LEFT(INDIRECT("$F"&amp;$S3333),3)="GRS","GRS_RCS_RM",IF((LEFT(INDIRECT("$F"&amp;$S3333),3))="RCS","GRS_RCS_RM",IF(INDIRECT("$F"&amp;$S3333)="OCS (No Label)","OCS_Conversion_RM",IF(LEFT(INDIRECT("$F"&amp;$S3333),3)="OCS","OCS_RM",IF(RIGHT(INDIRECT("$F"&amp;$S3333),10)="conversion","GOTS_RM_conversion",IF((LEFT(INDIRECT("$F"&amp;$S3333),4))="GOTS","GOTS_RM","Responsible_RM"))))))),"DELETERM")</f>
        <v>#VALUE!</v>
      </c>
      <c r="AF3333" t="e" cm="1">
        <f t="array" aca="1" ref="AF3333" ca="1">IF($S3333="","",INDIRECT("$Z"&amp;$S3333))</f>
        <v>#VALUE!</v>
      </c>
      <c r="AG3333" t="str">
        <f t="shared" si="1058"/>
        <v/>
      </c>
      <c r="AH3333" t="str" cm="1">
        <f t="array" aca="1" ref="AH3333" ca="1">IFERROR(INDIRECT("$ag"&amp;S3333),"")</f>
        <v/>
      </c>
      <c r="AI3333" t="e" cm="1">
        <f t="array" aca="1" ref="AI3333" ca="1">INDIRECT("O"&amp;S3333)</f>
        <v>#VALUE!</v>
      </c>
      <c r="AJ3333" t="str">
        <f t="shared" si="1059"/>
        <v/>
      </c>
    </row>
    <row r="3334" spans="1:36" ht="16.5" customHeight="1">
      <c r="A3334" s="130"/>
      <c r="B3334" s="136"/>
      <c r="C3334" s="137"/>
      <c r="D3334" s="146"/>
      <c r="E3334" s="146"/>
      <c r="F3334" s="137"/>
      <c r="G3334" s="147"/>
      <c r="H3334" s="147"/>
      <c r="I3334" s="147"/>
      <c r="J3334" s="147"/>
      <c r="K3334" s="38"/>
      <c r="L3334" s="144"/>
      <c r="M3334" s="144"/>
      <c r="N3334" s="61"/>
      <c r="O3334" s="314"/>
      <c r="Q3334" t="str">
        <f t="shared" si="1054"/>
        <v/>
      </c>
      <c r="S3334" t="e">
        <f t="shared" ca="1" si="1041"/>
        <v>#VALUE!</v>
      </c>
      <c r="T3334" t="e">
        <f t="shared" ca="1" si="1060"/>
        <v>#VALUE!</v>
      </c>
      <c r="U3334">
        <f t="shared" si="1042"/>
        <v>3264</v>
      </c>
      <c r="V3334">
        <v>272.58333333335497</v>
      </c>
      <c r="W3334">
        <f t="shared" si="1045"/>
        <v>272</v>
      </c>
      <c r="X3334" t="str" cm="1">
        <f t="array" aca="1" ref="X3334" ca="1">IFERROR(INDEX('PC&amp;PD'!$A$1:$AS$19,ROW('PC&amp;PD'!$A$19),MATCH(INDIRECT(T3334),'PC&amp;PD'!$A$1:$AS$1,0)),"")</f>
        <v/>
      </c>
      <c r="AA3334" t="str">
        <f t="shared" si="1055"/>
        <v/>
      </c>
      <c r="AB3334" t="str">
        <f t="shared" si="1056"/>
        <v/>
      </c>
      <c r="AC3334" t="e">
        <f t="shared" ca="1" si="1057"/>
        <v>#VALUE!</v>
      </c>
      <c r="AD3334" t="str" cm="1">
        <f t="array" aca="1" ref="AD3334" ca="1">IFERROR(IF((LEFT(INDIRECT("$F"&amp;$S3334),4))="GOTS",IF($G3334="Organic","GOTS_Organic_raw",(IF($G3334="Responsible","GOTS_Responsible",(IF($G3334="No Attribute (Conventional)","GOTS_conventional",(IF($G3334="Recycled Pre/Post-Consumer","GOTS_pre_post",(IF($G3334="In-Conversion","GOTS_in_conversion",(IF($G3334="Sustainably Sourced","Sustainably_sourced",(IF($G3334="Recycled pre-consumer organic","GOTS_recycled_organic",""))))))))))))),IF($G3334="Organic","Organic",(IF($G3334="Responsible","Responsible",(IF($G3334="No Attribute (Conventional)","No_Attribute_Conventional",(IF($G3334="Recycled Pre/Post-Consumer","Recycled_Pre_Post_Consumer",(IF($G3334="In-Conversion","In_Conversion",(IF($G3334="Recycled Pre-Consumer","Recycled_Pre_Consumer",(IF($G3334="Recycled Post-Consumer","Recycled_Post_Consumer",(IF($G3334="Sustainably Sourced","Sustainably_sourced",(IF($G3334="Recycled pre-consumer organic","GOTS_recycled_organic","")))))))))))))))))),"")</f>
        <v/>
      </c>
      <c r="AE3334" t="e" cm="1">
        <f t="array" aca="1" ref="AE3334" ca="1">IF($I3334="",IF(INDIRECT("$F"&amp;$S3334)="","",IF(LEFT(INDIRECT("$F"&amp;$S3334),3)="GRS","GRS_RCS_RM",IF((LEFT(INDIRECT("$F"&amp;$S3334),3))="RCS","GRS_RCS_RM",IF(INDIRECT("$F"&amp;$S3334)="OCS (No Label)","OCS_Conversion_RM",IF(LEFT(INDIRECT("$F"&amp;$S3334),3)="OCS","OCS_RM",IF(RIGHT(INDIRECT("$F"&amp;$S3334),10)="conversion","GOTS_RM_conversion",IF((LEFT(INDIRECT("$F"&amp;$S3334),4))="GOTS","GOTS_RM","Responsible_RM"))))))),"DELETERM")</f>
        <v>#VALUE!</v>
      </c>
      <c r="AF3334" t="e" cm="1">
        <f t="array" aca="1" ref="AF3334" ca="1">IF($S3334="","",INDIRECT("$Z"&amp;$S3334))</f>
        <v>#VALUE!</v>
      </c>
      <c r="AG3334" t="str">
        <f t="shared" si="1058"/>
        <v/>
      </c>
      <c r="AH3334" t="str" cm="1">
        <f t="array" aca="1" ref="AH3334" ca="1">IFERROR(INDIRECT("$ag"&amp;S3334),"")</f>
        <v/>
      </c>
      <c r="AI3334" t="e" cm="1">
        <f t="array" aca="1" ref="AI3334" ca="1">INDIRECT("O"&amp;S3334)</f>
        <v>#VALUE!</v>
      </c>
      <c r="AJ3334" t="str">
        <f t="shared" si="1059"/>
        <v/>
      </c>
    </row>
    <row r="3335" spans="1:36" ht="16.5" customHeight="1">
      <c r="A3335" s="130"/>
      <c r="B3335" s="136"/>
      <c r="C3335" s="137"/>
      <c r="D3335" s="146"/>
      <c r="E3335" s="146"/>
      <c r="F3335" s="137"/>
      <c r="G3335" s="147"/>
      <c r="H3335" s="147"/>
      <c r="I3335" s="147"/>
      <c r="J3335" s="147"/>
      <c r="K3335" s="38"/>
      <c r="L3335" s="144"/>
      <c r="M3335" s="144"/>
      <c r="N3335" s="61"/>
      <c r="O3335" s="314"/>
      <c r="Q3335" t="str">
        <f t="shared" si="1054"/>
        <v/>
      </c>
      <c r="S3335" t="e">
        <f t="shared" ca="1" si="1041"/>
        <v>#VALUE!</v>
      </c>
      <c r="T3335" t="e">
        <f t="shared" ca="1" si="1060"/>
        <v>#VALUE!</v>
      </c>
      <c r="U3335">
        <f t="shared" si="1042"/>
        <v>3264</v>
      </c>
      <c r="V3335">
        <v>272.666666666688</v>
      </c>
      <c r="W3335">
        <f t="shared" si="1045"/>
        <v>272</v>
      </c>
      <c r="X3335" t="str" cm="1">
        <f t="array" aca="1" ref="X3335" ca="1">IFERROR(INDEX('PC&amp;PD'!$A$1:$AS$19,ROW('PC&amp;PD'!$A$19),MATCH(INDIRECT(T3335),'PC&amp;PD'!$A$1:$AS$1,0)),"")</f>
        <v/>
      </c>
      <c r="AA3335" t="str">
        <f t="shared" si="1055"/>
        <v/>
      </c>
      <c r="AB3335" t="str">
        <f t="shared" si="1056"/>
        <v/>
      </c>
      <c r="AC3335" t="e">
        <f t="shared" ca="1" si="1057"/>
        <v>#VALUE!</v>
      </c>
      <c r="AD3335" t="str" cm="1">
        <f t="array" aca="1" ref="AD3335" ca="1">IFERROR(IF((LEFT(INDIRECT("$F"&amp;$S3335),4))="GOTS",IF($G3335="Organic","GOTS_Organic_raw",(IF($G3335="Responsible","GOTS_Responsible",(IF($G3335="No Attribute (Conventional)","GOTS_conventional",(IF($G3335="Recycled Pre/Post-Consumer","GOTS_pre_post",(IF($G3335="In-Conversion","GOTS_in_conversion",(IF($G3335="Sustainably Sourced","Sustainably_sourced",(IF($G3335="Recycled pre-consumer organic","GOTS_recycled_organic",""))))))))))))),IF($G3335="Organic","Organic",(IF($G3335="Responsible","Responsible",(IF($G3335="No Attribute (Conventional)","No_Attribute_Conventional",(IF($G3335="Recycled Pre/Post-Consumer","Recycled_Pre_Post_Consumer",(IF($G3335="In-Conversion","In_Conversion",(IF($G3335="Recycled Pre-Consumer","Recycled_Pre_Consumer",(IF($G3335="Recycled Post-Consumer","Recycled_Post_Consumer",(IF($G3335="Sustainably Sourced","Sustainably_sourced",(IF($G3335="Recycled pre-consumer organic","GOTS_recycled_organic","")))))))))))))))))),"")</f>
        <v/>
      </c>
      <c r="AE3335" t="e" cm="1">
        <f t="array" aca="1" ref="AE3335" ca="1">IF($I3335="",IF(INDIRECT("$F"&amp;$S3335)="","",IF(LEFT(INDIRECT("$F"&amp;$S3335),3)="GRS","GRS_RCS_RM",IF((LEFT(INDIRECT("$F"&amp;$S3335),3))="RCS","GRS_RCS_RM",IF(INDIRECT("$F"&amp;$S3335)="OCS (No Label)","OCS_Conversion_RM",IF(LEFT(INDIRECT("$F"&amp;$S3335),3)="OCS","OCS_RM",IF(RIGHT(INDIRECT("$F"&amp;$S3335),10)="conversion","GOTS_RM_conversion",IF((LEFT(INDIRECT("$F"&amp;$S3335),4))="GOTS","GOTS_RM","Responsible_RM"))))))),"DELETERM")</f>
        <v>#VALUE!</v>
      </c>
      <c r="AF3335" t="e" cm="1">
        <f t="array" aca="1" ref="AF3335" ca="1">IF($S3335="","",INDIRECT("$Z"&amp;$S3335))</f>
        <v>#VALUE!</v>
      </c>
      <c r="AG3335" t="str">
        <f t="shared" si="1058"/>
        <v/>
      </c>
      <c r="AH3335" t="str" cm="1">
        <f t="array" aca="1" ref="AH3335" ca="1">IFERROR(INDIRECT("$ag"&amp;S3335),"")</f>
        <v/>
      </c>
      <c r="AI3335" t="e" cm="1">
        <f t="array" aca="1" ref="AI3335" ca="1">INDIRECT("O"&amp;S3335)</f>
        <v>#VALUE!</v>
      </c>
      <c r="AJ3335" t="str">
        <f t="shared" si="1059"/>
        <v/>
      </c>
    </row>
    <row r="3336" spans="1:36" ht="16.5" customHeight="1">
      <c r="A3336" s="130"/>
      <c r="B3336" s="136"/>
      <c r="C3336" s="137"/>
      <c r="D3336" s="146"/>
      <c r="E3336" s="146"/>
      <c r="F3336" s="137"/>
      <c r="G3336" s="147"/>
      <c r="H3336" s="147"/>
      <c r="I3336" s="147"/>
      <c r="J3336" s="147"/>
      <c r="K3336" s="38"/>
      <c r="L3336" s="144"/>
      <c r="M3336" s="144"/>
      <c r="N3336" s="61"/>
      <c r="O3336" s="314"/>
      <c r="Q3336" t="str">
        <f t="shared" si="1054"/>
        <v/>
      </c>
      <c r="S3336" t="e">
        <f t="shared" ca="1" si="1041"/>
        <v>#VALUE!</v>
      </c>
      <c r="T3336" t="e">
        <f t="shared" ca="1" si="1060"/>
        <v>#VALUE!</v>
      </c>
      <c r="U3336">
        <f t="shared" si="1042"/>
        <v>3264</v>
      </c>
      <c r="V3336">
        <v>272.75000000002098</v>
      </c>
      <c r="W3336">
        <f t="shared" si="1045"/>
        <v>272</v>
      </c>
      <c r="X3336" t="str" cm="1">
        <f t="array" aca="1" ref="X3336" ca="1">IFERROR(INDEX('PC&amp;PD'!$A$1:$AS$19,ROW('PC&amp;PD'!$A$19),MATCH(INDIRECT(T3336),'PC&amp;PD'!$A$1:$AS$1,0)),"")</f>
        <v/>
      </c>
      <c r="AA3336" t="str">
        <f t="shared" si="1055"/>
        <v/>
      </c>
      <c r="AB3336" t="str">
        <f t="shared" si="1056"/>
        <v/>
      </c>
      <c r="AC3336" t="e">
        <f t="shared" ca="1" si="1057"/>
        <v>#VALUE!</v>
      </c>
      <c r="AD3336" t="str" cm="1">
        <f t="array" aca="1" ref="AD3336" ca="1">IFERROR(IF((LEFT(INDIRECT("$F"&amp;$S3336),4))="GOTS",IF($G3336="Organic","GOTS_Organic_raw",(IF($G3336="Responsible","GOTS_Responsible",(IF($G3336="No Attribute (Conventional)","GOTS_conventional",(IF($G3336="Recycled Pre/Post-Consumer","GOTS_pre_post",(IF($G3336="In-Conversion","GOTS_in_conversion",(IF($G3336="Sustainably Sourced","Sustainably_sourced",(IF($G3336="Recycled pre-consumer organic","GOTS_recycled_organic",""))))))))))))),IF($G3336="Organic","Organic",(IF($G3336="Responsible","Responsible",(IF($G3336="No Attribute (Conventional)","No_Attribute_Conventional",(IF($G3336="Recycled Pre/Post-Consumer","Recycled_Pre_Post_Consumer",(IF($G3336="In-Conversion","In_Conversion",(IF($G3336="Recycled Pre-Consumer","Recycled_Pre_Consumer",(IF($G3336="Recycled Post-Consumer","Recycled_Post_Consumer",(IF($G3336="Sustainably Sourced","Sustainably_sourced",(IF($G3336="Recycled pre-consumer organic","GOTS_recycled_organic","")))))))))))))))))),"")</f>
        <v/>
      </c>
      <c r="AE3336" t="e" cm="1">
        <f t="array" aca="1" ref="AE3336" ca="1">IF($I3336="",IF(INDIRECT("$F"&amp;$S3336)="","",IF(LEFT(INDIRECT("$F"&amp;$S3336),3)="GRS","GRS_RCS_RM",IF((LEFT(INDIRECT("$F"&amp;$S3336),3))="RCS","GRS_RCS_RM",IF(INDIRECT("$F"&amp;$S3336)="OCS (No Label)","OCS_Conversion_RM",IF(LEFT(INDIRECT("$F"&amp;$S3336),3)="OCS","OCS_RM",IF(RIGHT(INDIRECT("$F"&amp;$S3336),10)="conversion","GOTS_RM_conversion",IF((LEFT(INDIRECT("$F"&amp;$S3336),4))="GOTS","GOTS_RM","Responsible_RM"))))))),"DELETERM")</f>
        <v>#VALUE!</v>
      </c>
      <c r="AF3336" t="e" cm="1">
        <f t="array" aca="1" ref="AF3336" ca="1">IF($S3336="","",INDIRECT("$Z"&amp;$S3336))</f>
        <v>#VALUE!</v>
      </c>
      <c r="AG3336" t="str">
        <f t="shared" si="1058"/>
        <v/>
      </c>
      <c r="AH3336" t="str" cm="1">
        <f t="array" aca="1" ref="AH3336" ca="1">IFERROR(INDIRECT("$ag"&amp;S3336),"")</f>
        <v/>
      </c>
      <c r="AI3336" t="e" cm="1">
        <f t="array" aca="1" ref="AI3336" ca="1">INDIRECT("O"&amp;S3336)</f>
        <v>#VALUE!</v>
      </c>
      <c r="AJ3336" t="str">
        <f t="shared" si="1059"/>
        <v/>
      </c>
    </row>
    <row r="3337" spans="1:36" ht="16.5" customHeight="1">
      <c r="A3337" s="130"/>
      <c r="B3337" s="136"/>
      <c r="C3337" s="137"/>
      <c r="D3337" s="146"/>
      <c r="E3337" s="146"/>
      <c r="F3337" s="137"/>
      <c r="G3337" s="147"/>
      <c r="H3337" s="147"/>
      <c r="I3337" s="147"/>
      <c r="J3337" s="147"/>
      <c r="K3337" s="38"/>
      <c r="L3337" s="144"/>
      <c r="M3337" s="144"/>
      <c r="N3337" s="61"/>
      <c r="O3337" s="314"/>
      <c r="Q3337" t="str">
        <f t="shared" si="1054"/>
        <v/>
      </c>
      <c r="S3337" t="e">
        <f t="shared" ca="1" si="1041"/>
        <v>#VALUE!</v>
      </c>
      <c r="T3337" t="e">
        <f t="shared" ca="1" si="1060"/>
        <v>#VALUE!</v>
      </c>
      <c r="U3337">
        <f t="shared" si="1042"/>
        <v>3264</v>
      </c>
      <c r="V3337">
        <v>272.83333333335497</v>
      </c>
      <c r="W3337">
        <f t="shared" si="1045"/>
        <v>272</v>
      </c>
      <c r="X3337" t="str" cm="1">
        <f t="array" aca="1" ref="X3337" ca="1">IFERROR(INDEX('PC&amp;PD'!$A$1:$AS$19,ROW('PC&amp;PD'!$A$19),MATCH(INDIRECT(T3337),'PC&amp;PD'!$A$1:$AS$1,0)),"")</f>
        <v/>
      </c>
      <c r="AA3337" t="str">
        <f t="shared" si="1055"/>
        <v/>
      </c>
      <c r="AB3337" t="str">
        <f t="shared" si="1056"/>
        <v/>
      </c>
      <c r="AC3337" t="e">
        <f t="shared" ca="1" si="1057"/>
        <v>#VALUE!</v>
      </c>
      <c r="AD3337" t="str" cm="1">
        <f t="array" aca="1" ref="AD3337" ca="1">IFERROR(IF((LEFT(INDIRECT("$F"&amp;$S3337),4))="GOTS",IF($G3337="Organic","GOTS_Organic_raw",(IF($G3337="Responsible","GOTS_Responsible",(IF($G3337="No Attribute (Conventional)","GOTS_conventional",(IF($G3337="Recycled Pre/Post-Consumer","GOTS_pre_post",(IF($G3337="In-Conversion","GOTS_in_conversion",(IF($G3337="Sustainably Sourced","Sustainably_sourced",(IF($G3337="Recycled pre-consumer organic","GOTS_recycled_organic",""))))))))))))),IF($G3337="Organic","Organic",(IF($G3337="Responsible","Responsible",(IF($G3337="No Attribute (Conventional)","No_Attribute_Conventional",(IF($G3337="Recycled Pre/Post-Consumer","Recycled_Pre_Post_Consumer",(IF($G3337="In-Conversion","In_Conversion",(IF($G3337="Recycled Pre-Consumer","Recycled_Pre_Consumer",(IF($G3337="Recycled Post-Consumer","Recycled_Post_Consumer",(IF($G3337="Sustainably Sourced","Sustainably_sourced",(IF($G3337="Recycled pre-consumer organic","GOTS_recycled_organic","")))))))))))))))))),"")</f>
        <v/>
      </c>
      <c r="AE3337" t="e" cm="1">
        <f t="array" aca="1" ref="AE3337" ca="1">IF($I3337="",IF(INDIRECT("$F"&amp;$S3337)="","",IF(LEFT(INDIRECT("$F"&amp;$S3337),3)="GRS","GRS_RCS_RM",IF((LEFT(INDIRECT("$F"&amp;$S3337),3))="RCS","GRS_RCS_RM",IF(INDIRECT("$F"&amp;$S3337)="OCS (No Label)","OCS_Conversion_RM",IF(LEFT(INDIRECT("$F"&amp;$S3337),3)="OCS","OCS_RM",IF(RIGHT(INDIRECT("$F"&amp;$S3337),10)="conversion","GOTS_RM_conversion",IF((LEFT(INDIRECT("$F"&amp;$S3337),4))="GOTS","GOTS_RM","Responsible_RM"))))))),"DELETERM")</f>
        <v>#VALUE!</v>
      </c>
      <c r="AF3337" t="e" cm="1">
        <f t="array" aca="1" ref="AF3337" ca="1">IF($S3337="","",INDIRECT("$Z"&amp;$S3337))</f>
        <v>#VALUE!</v>
      </c>
      <c r="AG3337" t="str">
        <f t="shared" si="1058"/>
        <v/>
      </c>
      <c r="AH3337" t="str" cm="1">
        <f t="array" aca="1" ref="AH3337" ca="1">IFERROR(INDIRECT("$ag"&amp;S3337),"")</f>
        <v/>
      </c>
      <c r="AI3337" t="e" cm="1">
        <f t="array" aca="1" ref="AI3337" ca="1">INDIRECT("O"&amp;S3337)</f>
        <v>#VALUE!</v>
      </c>
      <c r="AJ3337" t="str">
        <f t="shared" si="1059"/>
        <v/>
      </c>
    </row>
    <row r="3338" spans="1:36" ht="16.5" customHeight="1" thickBot="1">
      <c r="A3338" s="131"/>
      <c r="B3338" s="138"/>
      <c r="C3338" s="139"/>
      <c r="D3338" s="148"/>
      <c r="E3338" s="148"/>
      <c r="F3338" s="139"/>
      <c r="G3338" s="149"/>
      <c r="H3338" s="149"/>
      <c r="I3338" s="149"/>
      <c r="J3338" s="149"/>
      <c r="K3338" s="39"/>
      <c r="L3338" s="145"/>
      <c r="M3338" s="145"/>
      <c r="N3338" s="62"/>
      <c r="O3338" s="315"/>
      <c r="Q3338" t="str">
        <f t="shared" si="1054"/>
        <v/>
      </c>
      <c r="S3338" t="e">
        <f t="shared" ca="1" si="1041"/>
        <v>#VALUE!</v>
      </c>
      <c r="T3338" t="e">
        <f t="shared" ca="1" si="1060"/>
        <v>#VALUE!</v>
      </c>
      <c r="U3338">
        <f t="shared" si="1042"/>
        <v>3264</v>
      </c>
      <c r="V3338">
        <v>272.916666666688</v>
      </c>
      <c r="W3338">
        <f t="shared" si="1045"/>
        <v>272</v>
      </c>
      <c r="X3338" t="str" cm="1">
        <f t="array" aca="1" ref="X3338" ca="1">IFERROR(INDEX('PC&amp;PD'!$A$1:$AS$19,ROW('PC&amp;PD'!$A$19),MATCH(INDIRECT(T3338),'PC&amp;PD'!$A$1:$AS$1,0)),"")</f>
        <v/>
      </c>
      <c r="AA3338" t="str">
        <f t="shared" si="1055"/>
        <v/>
      </c>
      <c r="AB3338" t="str">
        <f t="shared" si="1056"/>
        <v/>
      </c>
      <c r="AC3338" t="e">
        <f t="shared" ca="1" si="1057"/>
        <v>#VALUE!</v>
      </c>
      <c r="AD3338" t="str" cm="1">
        <f t="array" aca="1" ref="AD3338" ca="1">IFERROR(IF((LEFT(INDIRECT("$F"&amp;$S3338),4))="GOTS",IF($G3338="Organic","GOTS_Organic_raw",(IF($G3338="Responsible","GOTS_Responsible",(IF($G3338="No Attribute (Conventional)","GOTS_conventional",(IF($G3338="Recycled Pre/Post-Consumer","GOTS_pre_post",(IF($G3338="In-Conversion","GOTS_in_conversion",(IF($G3338="Sustainably Sourced","Sustainably_sourced",(IF($G3338="Recycled pre-consumer organic","GOTS_recycled_organic",""))))))))))))),IF($G3338="Organic","Organic",(IF($G3338="Responsible","Responsible",(IF($G3338="No Attribute (Conventional)","No_Attribute_Conventional",(IF($G3338="Recycled Pre/Post-Consumer","Recycled_Pre_Post_Consumer",(IF($G3338="In-Conversion","In_Conversion",(IF($G3338="Recycled Pre-Consumer","Recycled_Pre_Consumer",(IF($G3338="Recycled Post-Consumer","Recycled_Post_Consumer",(IF($G3338="Sustainably Sourced","Sustainably_sourced",(IF($G3338="Recycled pre-consumer organic","GOTS_recycled_organic","")))))))))))))))))),"")</f>
        <v/>
      </c>
      <c r="AE3338" t="e" cm="1">
        <f t="array" aca="1" ref="AE3338" ca="1">IF($I3338="",IF(INDIRECT("$F"&amp;$S3338)="","",IF(LEFT(INDIRECT("$F"&amp;$S3338),3)="GRS","GRS_RCS_RM",IF((LEFT(INDIRECT("$F"&amp;$S3338),3))="RCS","GRS_RCS_RM",IF(INDIRECT("$F"&amp;$S3338)="OCS (No Label)","OCS_Conversion_RM",IF(LEFT(INDIRECT("$F"&amp;$S3338),3)="OCS","OCS_RM",IF(RIGHT(INDIRECT("$F"&amp;$S3338),10)="conversion","GOTS_RM_conversion",IF((LEFT(INDIRECT("$F"&amp;$S3338),4))="GOTS","GOTS_RM","Responsible_RM"))))))),"DELETERM")</f>
        <v>#VALUE!</v>
      </c>
      <c r="AF3338" t="e" cm="1">
        <f t="array" aca="1" ref="AF3338" ca="1">IF($S3338="","",INDIRECT("$Z"&amp;$S3338))</f>
        <v>#VALUE!</v>
      </c>
      <c r="AG3338" t="str">
        <f t="shared" si="1058"/>
        <v/>
      </c>
      <c r="AH3338" t="str" cm="1">
        <f t="array" aca="1" ref="AH3338" ca="1">IFERROR(INDIRECT("$ag"&amp;S3338),"")</f>
        <v/>
      </c>
      <c r="AI3338" t="e" cm="1">
        <f t="array" aca="1" ref="AI3338" ca="1">INDIRECT("O"&amp;S3338)</f>
        <v>#VALUE!</v>
      </c>
      <c r="AJ3338" t="str">
        <f t="shared" si="1059"/>
        <v/>
      </c>
    </row>
    <row r="3339" spans="1:36" ht="16.5" customHeight="1">
      <c r="A3339" s="128" t="str">
        <f>IF(B3339="","",COUNTA($B$63:$B3339))</f>
        <v/>
      </c>
      <c r="B3339" s="132"/>
      <c r="C3339" s="133"/>
      <c r="D3339" s="140"/>
      <c r="E3339" s="140"/>
      <c r="F3339" s="133"/>
      <c r="G3339" s="141"/>
      <c r="H3339" s="141"/>
      <c r="I3339" s="141"/>
      <c r="J3339" s="141"/>
      <c r="K3339" s="37"/>
      <c r="L3339" s="142" t="str">
        <f>IF(R3339="","",LEFT(R3339,LEN(R3339)-2))</f>
        <v/>
      </c>
      <c r="M3339" s="142"/>
      <c r="N3339" s="60"/>
      <c r="O3339" s="313"/>
      <c r="Q3339" t="str">
        <f t="shared" si="1054"/>
        <v/>
      </c>
      <c r="R3339" t="str">
        <f t="shared" ref="R3339" si="1061">CONCATENATE($Q3339,Q3340,Q3341,Q3342,Q3343,Q3344,$Q3345,$Q3346,$Q3347,$Q3348,$Q3349,$Q3350)</f>
        <v/>
      </c>
      <c r="S3339" t="e">
        <f t="shared" ca="1" si="1041"/>
        <v>#VALUE!</v>
      </c>
      <c r="T3339" t="e">
        <f t="shared" ca="1" si="1060"/>
        <v>#VALUE!</v>
      </c>
      <c r="U3339">
        <f t="shared" si="1042"/>
        <v>3276</v>
      </c>
      <c r="V3339">
        <v>273.00000000002098</v>
      </c>
      <c r="W3339">
        <f t="shared" si="1045"/>
        <v>273</v>
      </c>
      <c r="X3339" t="str" cm="1">
        <f t="array" aca="1" ref="X3339" ca="1">IFERROR(INDEX('PC&amp;PD'!$A$1:$AS$19,ROW('PC&amp;PD'!$A$19),MATCH(INDIRECT(T3339),'PC&amp;PD'!$A$1:$AS$1,0)),"")</f>
        <v/>
      </c>
      <c r="Z3339" t="str">
        <f t="shared" ref="Z3339" si="1062">IFERROR(IF($F3339="OCS 100","OCS (OCS 100)",IF($F3339="OCS Blended","OCS (OCS Blended)",IF($F3339="OCS (No Label)","OCS (No Label)",IF($F3339="RCS 100","RCS (RCS 100)",IF($F3339="RCS Blended","RCS (RCS Blended)",IF($F3339="GRS","GRS (GRS)",IF($F3339="GRS (No Label)", "GRS (No Label)",IF($F3339="RDS","RDS (RDS)",IF($F3339="RWS","RWS (RWS)",IF($F3339="RAS","RAS (RAS)",IF($F3339="RMS","RMS (RMS)",IF($F3339="GOTS Organic","GOTS (Organic)",IF($F3339="GOTS Made with organic","GOTS (Made with Organic)",IF($F3339="GOTS Organic - in conversion","GOTS (Organic - In Conversion)",IF($F3339="GOTS Made with organic - in conversion","GOTS (Made with Organic - In Conversion)",""))))))))))))))),"")</f>
        <v/>
      </c>
      <c r="AA3339" t="str">
        <f t="shared" si="1055"/>
        <v/>
      </c>
      <c r="AB3339" t="str">
        <f t="shared" si="1056"/>
        <v/>
      </c>
      <c r="AC3339" t="e">
        <f t="shared" ca="1" si="1057"/>
        <v>#VALUE!</v>
      </c>
      <c r="AD3339" t="str" cm="1">
        <f t="array" aca="1" ref="AD3339" ca="1">IFERROR(IF((LEFT(INDIRECT("$F"&amp;$S3339),4))="GOTS",IF($G3339="Organic","GOTS_Organic_raw",(IF($G3339="Responsible","GOTS_Responsible",(IF($G3339="No Attribute (Conventional)","GOTS_conventional",(IF($G3339="Recycled Pre/Post-Consumer","GOTS_pre_post",(IF($G3339="In-Conversion","GOTS_in_conversion",(IF($G3339="Sustainably Sourced","Sustainably_sourced",(IF($G3339="Recycled pre-consumer organic","GOTS_recycled_organic",""))))))))))))),IF($G3339="Organic","Organic",(IF($G3339="Responsible","Responsible",(IF($G3339="No Attribute (Conventional)","No_Attribute_Conventional",(IF($G3339="Recycled Pre/Post-Consumer","Recycled_Pre_Post_Consumer",(IF($G3339="In-Conversion","In_Conversion",(IF($G3339="Recycled Pre-Consumer","Recycled_Pre_Consumer",(IF($G3339="Recycled Post-Consumer","Recycled_Post_Consumer",(IF($G3339="Sustainably Sourced","Sustainably_sourced",(IF($G3339="Recycled pre-consumer organic","GOTS_recycled_organic","")))))))))))))))))),"")</f>
        <v/>
      </c>
      <c r="AE3339" t="e" cm="1">
        <f t="array" aca="1" ref="AE3339" ca="1">IF($I3339="",IF(INDIRECT("$F"&amp;$S3339)="","",IF(LEFT(INDIRECT("$F"&amp;$S3339),3)="GRS","GRS_RCS_RM",IF((LEFT(INDIRECT("$F"&amp;$S3339),3))="RCS","GRS_RCS_RM",IF(INDIRECT("$F"&amp;$S3339)="OCS (No Label)","OCS_Conversion_RM",IF(LEFT(INDIRECT("$F"&amp;$S3339),3)="OCS","OCS_RM",IF(RIGHT(INDIRECT("$F"&amp;$S3339),10)="conversion","GOTS_RM_conversion",IF((LEFT(INDIRECT("$F"&amp;$S3339),4))="GOTS","GOTS_RM","Responsible_RM"))))))),"DELETERM")</f>
        <v>#VALUE!</v>
      </c>
      <c r="AF3339" t="e" cm="1">
        <f t="array" aca="1" ref="AF3339" ca="1">IF($S3339="","",INDIRECT("$Z"&amp;$S3339))</f>
        <v>#VALUE!</v>
      </c>
      <c r="AG3339" t="str">
        <f t="shared" si="1058"/>
        <v/>
      </c>
      <c r="AH3339" t="str" cm="1">
        <f t="array" aca="1" ref="AH3339" ca="1">IFERROR(INDIRECT("$ag"&amp;S3339),"")</f>
        <v/>
      </c>
      <c r="AI3339" t="e" cm="1">
        <f t="array" aca="1" ref="AI3339" ca="1">INDIRECT("O"&amp;S3339)</f>
        <v>#VALUE!</v>
      </c>
      <c r="AJ3339" t="str">
        <f t="shared" si="1059"/>
        <v/>
      </c>
    </row>
    <row r="3340" spans="1:36" ht="16.5" customHeight="1">
      <c r="A3340" s="129"/>
      <c r="B3340" s="134"/>
      <c r="C3340" s="135"/>
      <c r="D3340" s="146"/>
      <c r="E3340" s="146"/>
      <c r="F3340" s="135"/>
      <c r="G3340" s="147"/>
      <c r="H3340" s="147"/>
      <c r="I3340" s="147"/>
      <c r="J3340" s="147"/>
      <c r="K3340" s="38"/>
      <c r="L3340" s="143"/>
      <c r="M3340" s="143"/>
      <c r="N3340" s="61"/>
      <c r="O3340" s="314"/>
      <c r="Q3340" t="str">
        <f t="shared" si="1054"/>
        <v/>
      </c>
      <c r="S3340" t="e">
        <f t="shared" ref="S3340:S3403" ca="1" si="1063">IF(INDIRECT("A"&amp;$S$63+$U3340)&lt;&gt;"",$S$63+$U3340,"")</f>
        <v>#VALUE!</v>
      </c>
      <c r="T3340" t="e">
        <f t="shared" ca="1" si="1060"/>
        <v>#VALUE!</v>
      </c>
      <c r="U3340">
        <f t="shared" ref="U3340:U3403" si="1064">(12*W3340)</f>
        <v>3276</v>
      </c>
      <c r="V3340">
        <v>273.08333333335497</v>
      </c>
      <c r="W3340">
        <f t="shared" si="1045"/>
        <v>273</v>
      </c>
      <c r="X3340" t="str" cm="1">
        <f t="array" aca="1" ref="X3340" ca="1">IFERROR(INDEX('PC&amp;PD'!$A$1:$AS$19,ROW('PC&amp;PD'!$A$19),MATCH(INDIRECT(T3340),'PC&amp;PD'!$A$1:$AS$1,0)),"")</f>
        <v/>
      </c>
      <c r="AA3340" t="str">
        <f t="shared" si="1055"/>
        <v/>
      </c>
      <c r="AB3340" t="str">
        <f t="shared" si="1056"/>
        <v/>
      </c>
      <c r="AC3340" t="e">
        <f t="shared" ca="1" si="1057"/>
        <v>#VALUE!</v>
      </c>
      <c r="AD3340" t="str" cm="1">
        <f t="array" aca="1" ref="AD3340" ca="1">IFERROR(IF((LEFT(INDIRECT("$F"&amp;$S3340),4))="GOTS",IF($G3340="Organic","GOTS_Organic_raw",(IF($G3340="Responsible","GOTS_Responsible",(IF($G3340="No Attribute (Conventional)","GOTS_conventional",(IF($G3340="Recycled Pre/Post-Consumer","GOTS_pre_post",(IF($G3340="In-Conversion","GOTS_in_conversion",(IF($G3340="Sustainably Sourced","Sustainably_sourced",(IF($G3340="Recycled pre-consumer organic","GOTS_recycled_organic",""))))))))))))),IF($G3340="Organic","Organic",(IF($G3340="Responsible","Responsible",(IF($G3340="No Attribute (Conventional)","No_Attribute_Conventional",(IF($G3340="Recycled Pre/Post-Consumer","Recycled_Pre_Post_Consumer",(IF($G3340="In-Conversion","In_Conversion",(IF($G3340="Recycled Pre-Consumer","Recycled_Pre_Consumer",(IF($G3340="Recycled Post-Consumer","Recycled_Post_Consumer",(IF($G3340="Sustainably Sourced","Sustainably_sourced",(IF($G3340="Recycled pre-consumer organic","GOTS_recycled_organic","")))))))))))))))))),"")</f>
        <v/>
      </c>
      <c r="AE3340" t="e" cm="1">
        <f t="array" aca="1" ref="AE3340" ca="1">IF($I3340="",IF(INDIRECT("$F"&amp;$S3340)="","",IF(LEFT(INDIRECT("$F"&amp;$S3340),3)="GRS","GRS_RCS_RM",IF((LEFT(INDIRECT("$F"&amp;$S3340),3))="RCS","GRS_RCS_RM",IF(INDIRECT("$F"&amp;$S3340)="OCS (No Label)","OCS_Conversion_RM",IF(LEFT(INDIRECT("$F"&amp;$S3340),3)="OCS","OCS_RM",IF(RIGHT(INDIRECT("$F"&amp;$S3340),10)="conversion","GOTS_RM_conversion",IF((LEFT(INDIRECT("$F"&amp;$S3340),4))="GOTS","GOTS_RM","Responsible_RM"))))))),"DELETERM")</f>
        <v>#VALUE!</v>
      </c>
      <c r="AF3340" t="e" cm="1">
        <f t="array" aca="1" ref="AF3340" ca="1">IF($S3340="","",INDIRECT("$Z"&amp;$S3340))</f>
        <v>#VALUE!</v>
      </c>
      <c r="AG3340" t="str">
        <f t="shared" si="1058"/>
        <v/>
      </c>
      <c r="AH3340" t="str" cm="1">
        <f t="array" aca="1" ref="AH3340" ca="1">IFERROR(INDIRECT("$ag"&amp;S3340),"")</f>
        <v/>
      </c>
      <c r="AI3340" t="e" cm="1">
        <f t="array" aca="1" ref="AI3340" ca="1">INDIRECT("O"&amp;S3340)</f>
        <v>#VALUE!</v>
      </c>
      <c r="AJ3340" t="str">
        <f t="shared" si="1059"/>
        <v/>
      </c>
    </row>
    <row r="3341" spans="1:36" ht="16.5" customHeight="1">
      <c r="A3341" s="129"/>
      <c r="B3341" s="134"/>
      <c r="C3341" s="135"/>
      <c r="D3341" s="146"/>
      <c r="E3341" s="146"/>
      <c r="F3341" s="135"/>
      <c r="G3341" s="147"/>
      <c r="H3341" s="147"/>
      <c r="I3341" s="147"/>
      <c r="J3341" s="147"/>
      <c r="K3341" s="38"/>
      <c r="L3341" s="143"/>
      <c r="M3341" s="143"/>
      <c r="N3341" s="61"/>
      <c r="O3341" s="314"/>
      <c r="Q3341" t="str">
        <f t="shared" si="1054"/>
        <v/>
      </c>
      <c r="S3341" t="e">
        <f t="shared" ca="1" si="1063"/>
        <v>#VALUE!</v>
      </c>
      <c r="T3341" t="e">
        <f t="shared" ca="1" si="1060"/>
        <v>#VALUE!</v>
      </c>
      <c r="U3341">
        <f t="shared" si="1064"/>
        <v>3276</v>
      </c>
      <c r="V3341">
        <v>273.166666666688</v>
      </c>
      <c r="W3341">
        <f t="shared" si="1045"/>
        <v>273</v>
      </c>
      <c r="X3341" t="str" cm="1">
        <f t="array" aca="1" ref="X3341" ca="1">IFERROR(INDEX('PC&amp;PD'!$A$1:$AS$19,ROW('PC&amp;PD'!$A$19),MATCH(INDIRECT(T3341),'PC&amp;PD'!$A$1:$AS$1,0)),"")</f>
        <v/>
      </c>
      <c r="AA3341" t="str">
        <f t="shared" si="1055"/>
        <v/>
      </c>
      <c r="AB3341" t="str">
        <f t="shared" si="1056"/>
        <v/>
      </c>
      <c r="AC3341" t="e">
        <f t="shared" ca="1" si="1057"/>
        <v>#VALUE!</v>
      </c>
      <c r="AD3341" t="str" cm="1">
        <f t="array" aca="1" ref="AD3341" ca="1">IFERROR(IF((LEFT(INDIRECT("$F"&amp;$S3341),4))="GOTS",IF($G3341="Organic","GOTS_Organic_raw",(IF($G3341="Responsible","GOTS_Responsible",(IF($G3341="No Attribute (Conventional)","GOTS_conventional",(IF($G3341="Recycled Pre/Post-Consumer","GOTS_pre_post",(IF($G3341="In-Conversion","GOTS_in_conversion",(IF($G3341="Sustainably Sourced","Sustainably_sourced",(IF($G3341="Recycled pre-consumer organic","GOTS_recycled_organic",""))))))))))))),IF($G3341="Organic","Organic",(IF($G3341="Responsible","Responsible",(IF($G3341="No Attribute (Conventional)","No_Attribute_Conventional",(IF($G3341="Recycled Pre/Post-Consumer","Recycled_Pre_Post_Consumer",(IF($G3341="In-Conversion","In_Conversion",(IF($G3341="Recycled Pre-Consumer","Recycled_Pre_Consumer",(IF($G3341="Recycled Post-Consumer","Recycled_Post_Consumer",(IF($G3341="Sustainably Sourced","Sustainably_sourced",(IF($G3341="Recycled pre-consumer organic","GOTS_recycled_organic","")))))))))))))))))),"")</f>
        <v/>
      </c>
      <c r="AE3341" t="e" cm="1">
        <f t="array" aca="1" ref="AE3341" ca="1">IF($I3341="",IF(INDIRECT("$F"&amp;$S3341)="","",IF(LEFT(INDIRECT("$F"&amp;$S3341),3)="GRS","GRS_RCS_RM",IF((LEFT(INDIRECT("$F"&amp;$S3341),3))="RCS","GRS_RCS_RM",IF(INDIRECT("$F"&amp;$S3341)="OCS (No Label)","OCS_Conversion_RM",IF(LEFT(INDIRECT("$F"&amp;$S3341),3)="OCS","OCS_RM",IF(RIGHT(INDIRECT("$F"&amp;$S3341),10)="conversion","GOTS_RM_conversion",IF((LEFT(INDIRECT("$F"&amp;$S3341),4))="GOTS","GOTS_RM","Responsible_RM"))))))),"DELETERM")</f>
        <v>#VALUE!</v>
      </c>
      <c r="AF3341" t="e" cm="1">
        <f t="array" aca="1" ref="AF3341" ca="1">IF($S3341="","",INDIRECT("$Z"&amp;$S3341))</f>
        <v>#VALUE!</v>
      </c>
      <c r="AG3341" t="str">
        <f t="shared" si="1058"/>
        <v/>
      </c>
      <c r="AH3341" t="str" cm="1">
        <f t="array" aca="1" ref="AH3341" ca="1">IFERROR(INDIRECT("$ag"&amp;S3341),"")</f>
        <v/>
      </c>
      <c r="AI3341" t="e" cm="1">
        <f t="array" aca="1" ref="AI3341" ca="1">INDIRECT("O"&amp;S3341)</f>
        <v>#VALUE!</v>
      </c>
      <c r="AJ3341" t="str">
        <f t="shared" si="1059"/>
        <v/>
      </c>
    </row>
    <row r="3342" spans="1:36" ht="16.5" customHeight="1">
      <c r="A3342" s="129"/>
      <c r="B3342" s="134"/>
      <c r="C3342" s="135"/>
      <c r="D3342" s="146"/>
      <c r="E3342" s="146"/>
      <c r="F3342" s="135"/>
      <c r="G3342" s="147"/>
      <c r="H3342" s="147"/>
      <c r="I3342" s="147"/>
      <c r="J3342" s="147"/>
      <c r="K3342" s="38"/>
      <c r="L3342" s="143"/>
      <c r="M3342" s="143"/>
      <c r="N3342" s="61"/>
      <c r="O3342" s="314"/>
      <c r="Q3342" t="str">
        <f t="shared" si="1054"/>
        <v/>
      </c>
      <c r="S3342" t="e">
        <f t="shared" ca="1" si="1063"/>
        <v>#VALUE!</v>
      </c>
      <c r="T3342" t="e">
        <f t="shared" ca="1" si="1060"/>
        <v>#VALUE!</v>
      </c>
      <c r="U3342">
        <f t="shared" si="1064"/>
        <v>3276</v>
      </c>
      <c r="V3342">
        <v>273.250000000022</v>
      </c>
      <c r="W3342">
        <f t="shared" si="1045"/>
        <v>273</v>
      </c>
      <c r="X3342" t="str" cm="1">
        <f t="array" aca="1" ref="X3342" ca="1">IFERROR(INDEX('PC&amp;PD'!$A$1:$AS$19,ROW('PC&amp;PD'!$A$19),MATCH(INDIRECT(T3342),'PC&amp;PD'!$A$1:$AS$1,0)),"")</f>
        <v/>
      </c>
      <c r="AA3342" t="str">
        <f t="shared" si="1055"/>
        <v/>
      </c>
      <c r="AB3342" t="str">
        <f t="shared" si="1056"/>
        <v/>
      </c>
      <c r="AC3342" t="e">
        <f t="shared" ca="1" si="1057"/>
        <v>#VALUE!</v>
      </c>
      <c r="AD3342" t="str" cm="1">
        <f t="array" aca="1" ref="AD3342" ca="1">IFERROR(IF((LEFT(INDIRECT("$F"&amp;$S3342),4))="GOTS",IF($G3342="Organic","GOTS_Organic_raw",(IF($G3342="Responsible","GOTS_Responsible",(IF($G3342="No Attribute (Conventional)","GOTS_conventional",(IF($G3342="Recycled Pre/Post-Consumer","GOTS_pre_post",(IF($G3342="In-Conversion","GOTS_in_conversion",(IF($G3342="Sustainably Sourced","Sustainably_sourced",(IF($G3342="Recycled pre-consumer organic","GOTS_recycled_organic",""))))))))))))),IF($G3342="Organic","Organic",(IF($G3342="Responsible","Responsible",(IF($G3342="No Attribute (Conventional)","No_Attribute_Conventional",(IF($G3342="Recycled Pre/Post-Consumer","Recycled_Pre_Post_Consumer",(IF($G3342="In-Conversion","In_Conversion",(IF($G3342="Recycled Pre-Consumer","Recycled_Pre_Consumer",(IF($G3342="Recycled Post-Consumer","Recycled_Post_Consumer",(IF($G3342="Sustainably Sourced","Sustainably_sourced",(IF($G3342="Recycled pre-consumer organic","GOTS_recycled_organic","")))))))))))))))))),"")</f>
        <v/>
      </c>
      <c r="AE3342" t="e" cm="1">
        <f t="array" aca="1" ref="AE3342" ca="1">IF($I3342="",IF(INDIRECT("$F"&amp;$S3342)="","",IF(LEFT(INDIRECT("$F"&amp;$S3342),3)="GRS","GRS_RCS_RM",IF((LEFT(INDIRECT("$F"&amp;$S3342),3))="RCS","GRS_RCS_RM",IF(INDIRECT("$F"&amp;$S3342)="OCS (No Label)","OCS_Conversion_RM",IF(LEFT(INDIRECT("$F"&amp;$S3342),3)="OCS","OCS_RM",IF(RIGHT(INDIRECT("$F"&amp;$S3342),10)="conversion","GOTS_RM_conversion",IF((LEFT(INDIRECT("$F"&amp;$S3342),4))="GOTS","GOTS_RM","Responsible_RM"))))))),"DELETERM")</f>
        <v>#VALUE!</v>
      </c>
      <c r="AF3342" t="e" cm="1">
        <f t="array" aca="1" ref="AF3342" ca="1">IF($S3342="","",INDIRECT("$Z"&amp;$S3342))</f>
        <v>#VALUE!</v>
      </c>
      <c r="AG3342" t="str">
        <f t="shared" si="1058"/>
        <v/>
      </c>
      <c r="AH3342" t="str" cm="1">
        <f t="array" aca="1" ref="AH3342" ca="1">IFERROR(INDIRECT("$ag"&amp;S3342),"")</f>
        <v/>
      </c>
      <c r="AI3342" t="e" cm="1">
        <f t="array" aca="1" ref="AI3342" ca="1">INDIRECT("O"&amp;S3342)</f>
        <v>#VALUE!</v>
      </c>
      <c r="AJ3342" t="str">
        <f t="shared" si="1059"/>
        <v/>
      </c>
    </row>
    <row r="3343" spans="1:36" ht="16.5" customHeight="1">
      <c r="A3343" s="129"/>
      <c r="B3343" s="134"/>
      <c r="C3343" s="135"/>
      <c r="D3343" s="146"/>
      <c r="E3343" s="146"/>
      <c r="F3343" s="135"/>
      <c r="G3343" s="147"/>
      <c r="H3343" s="147"/>
      <c r="I3343" s="147"/>
      <c r="J3343" s="147"/>
      <c r="K3343" s="38"/>
      <c r="L3343" s="143"/>
      <c r="M3343" s="143"/>
      <c r="N3343" s="61"/>
      <c r="O3343" s="314"/>
      <c r="Q3343" t="str">
        <f t="shared" si="1054"/>
        <v/>
      </c>
      <c r="S3343" t="e">
        <f t="shared" ca="1" si="1063"/>
        <v>#VALUE!</v>
      </c>
      <c r="T3343" t="e">
        <f t="shared" ca="1" si="1060"/>
        <v>#VALUE!</v>
      </c>
      <c r="U3343">
        <f t="shared" si="1064"/>
        <v>3276</v>
      </c>
      <c r="V3343">
        <v>273.33333333335497</v>
      </c>
      <c r="W3343">
        <f t="shared" si="1045"/>
        <v>273</v>
      </c>
      <c r="X3343" t="str" cm="1">
        <f t="array" aca="1" ref="X3343" ca="1">IFERROR(INDEX('PC&amp;PD'!$A$1:$AS$19,ROW('PC&amp;PD'!$A$19),MATCH(INDIRECT(T3343),'PC&amp;PD'!$A$1:$AS$1,0)),"")</f>
        <v/>
      </c>
      <c r="AA3343" t="str">
        <f t="shared" si="1055"/>
        <v/>
      </c>
      <c r="AB3343" t="str">
        <f t="shared" si="1056"/>
        <v/>
      </c>
      <c r="AC3343" t="e">
        <f t="shared" ca="1" si="1057"/>
        <v>#VALUE!</v>
      </c>
      <c r="AD3343" t="str" cm="1">
        <f t="array" aca="1" ref="AD3343" ca="1">IFERROR(IF((LEFT(INDIRECT("$F"&amp;$S3343),4))="GOTS",IF($G3343="Organic","GOTS_Organic_raw",(IF($G3343="Responsible","GOTS_Responsible",(IF($G3343="No Attribute (Conventional)","GOTS_conventional",(IF($G3343="Recycled Pre/Post-Consumer","GOTS_pre_post",(IF($G3343="In-Conversion","GOTS_in_conversion",(IF($G3343="Sustainably Sourced","Sustainably_sourced",(IF($G3343="Recycled pre-consumer organic","GOTS_recycled_organic",""))))))))))))),IF($G3343="Organic","Organic",(IF($G3343="Responsible","Responsible",(IF($G3343="No Attribute (Conventional)","No_Attribute_Conventional",(IF($G3343="Recycled Pre/Post-Consumer","Recycled_Pre_Post_Consumer",(IF($G3343="In-Conversion","In_Conversion",(IF($G3343="Recycled Pre-Consumer","Recycled_Pre_Consumer",(IF($G3343="Recycled Post-Consumer","Recycled_Post_Consumer",(IF($G3343="Sustainably Sourced","Sustainably_sourced",(IF($G3343="Recycled pre-consumer organic","GOTS_recycled_organic","")))))))))))))))))),"")</f>
        <v/>
      </c>
      <c r="AE3343" t="e" cm="1">
        <f t="array" aca="1" ref="AE3343" ca="1">IF($I3343="",IF(INDIRECT("$F"&amp;$S3343)="","",IF(LEFT(INDIRECT("$F"&amp;$S3343),3)="GRS","GRS_RCS_RM",IF((LEFT(INDIRECT("$F"&amp;$S3343),3))="RCS","GRS_RCS_RM",IF(INDIRECT("$F"&amp;$S3343)="OCS (No Label)","OCS_Conversion_RM",IF(LEFT(INDIRECT("$F"&amp;$S3343),3)="OCS","OCS_RM",IF(RIGHT(INDIRECT("$F"&amp;$S3343),10)="conversion","GOTS_RM_conversion",IF((LEFT(INDIRECT("$F"&amp;$S3343),4))="GOTS","GOTS_RM","Responsible_RM"))))))),"DELETERM")</f>
        <v>#VALUE!</v>
      </c>
      <c r="AF3343" t="e" cm="1">
        <f t="array" aca="1" ref="AF3343" ca="1">IF($S3343="","",INDIRECT("$Z"&amp;$S3343))</f>
        <v>#VALUE!</v>
      </c>
      <c r="AG3343" t="str">
        <f t="shared" si="1058"/>
        <v/>
      </c>
      <c r="AH3343" t="str" cm="1">
        <f t="array" aca="1" ref="AH3343" ca="1">IFERROR(INDIRECT("$ag"&amp;S3343),"")</f>
        <v/>
      </c>
      <c r="AI3343" t="e" cm="1">
        <f t="array" aca="1" ref="AI3343" ca="1">INDIRECT("O"&amp;S3343)</f>
        <v>#VALUE!</v>
      </c>
      <c r="AJ3343" t="str">
        <f t="shared" si="1059"/>
        <v/>
      </c>
    </row>
    <row r="3344" spans="1:36" ht="16.5" customHeight="1">
      <c r="A3344" s="129"/>
      <c r="B3344" s="134"/>
      <c r="C3344" s="135"/>
      <c r="D3344" s="146"/>
      <c r="E3344" s="146"/>
      <c r="F3344" s="135"/>
      <c r="G3344" s="147"/>
      <c r="H3344" s="147"/>
      <c r="I3344" s="147"/>
      <c r="J3344" s="147"/>
      <c r="K3344" s="38"/>
      <c r="L3344" s="143"/>
      <c r="M3344" s="143"/>
      <c r="N3344" s="61"/>
      <c r="O3344" s="314"/>
      <c r="Q3344" t="str">
        <f t="shared" si="1054"/>
        <v/>
      </c>
      <c r="S3344" t="e">
        <f t="shared" ca="1" si="1063"/>
        <v>#VALUE!</v>
      </c>
      <c r="T3344" t="e">
        <f t="shared" ca="1" si="1060"/>
        <v>#VALUE!</v>
      </c>
      <c r="U3344">
        <f t="shared" si="1064"/>
        <v>3276</v>
      </c>
      <c r="V3344">
        <v>273.416666666688</v>
      </c>
      <c r="W3344">
        <f t="shared" si="1045"/>
        <v>273</v>
      </c>
      <c r="X3344" t="str" cm="1">
        <f t="array" aca="1" ref="X3344" ca="1">IFERROR(INDEX('PC&amp;PD'!$A$1:$AS$19,ROW('PC&amp;PD'!$A$19),MATCH(INDIRECT(T3344),'PC&amp;PD'!$A$1:$AS$1,0)),"")</f>
        <v/>
      </c>
      <c r="AA3344" t="str">
        <f t="shared" si="1055"/>
        <v/>
      </c>
      <c r="AB3344" t="str">
        <f t="shared" si="1056"/>
        <v/>
      </c>
      <c r="AC3344" t="e">
        <f t="shared" ca="1" si="1057"/>
        <v>#VALUE!</v>
      </c>
      <c r="AD3344" t="str" cm="1">
        <f t="array" aca="1" ref="AD3344" ca="1">IFERROR(IF((LEFT(INDIRECT("$F"&amp;$S3344),4))="GOTS",IF($G3344="Organic","GOTS_Organic_raw",(IF($G3344="Responsible","GOTS_Responsible",(IF($G3344="No Attribute (Conventional)","GOTS_conventional",(IF($G3344="Recycled Pre/Post-Consumer","GOTS_pre_post",(IF($G3344="In-Conversion","GOTS_in_conversion",(IF($G3344="Sustainably Sourced","Sustainably_sourced",(IF($G3344="Recycled pre-consumer organic","GOTS_recycled_organic",""))))))))))))),IF($G3344="Organic","Organic",(IF($G3344="Responsible","Responsible",(IF($G3344="No Attribute (Conventional)","No_Attribute_Conventional",(IF($G3344="Recycled Pre/Post-Consumer","Recycled_Pre_Post_Consumer",(IF($G3344="In-Conversion","In_Conversion",(IF($G3344="Recycled Pre-Consumer","Recycled_Pre_Consumer",(IF($G3344="Recycled Post-Consumer","Recycled_Post_Consumer",(IF($G3344="Sustainably Sourced","Sustainably_sourced",(IF($G3344="Recycled pre-consumer organic","GOTS_recycled_organic","")))))))))))))))))),"")</f>
        <v/>
      </c>
      <c r="AE3344" t="e" cm="1">
        <f t="array" aca="1" ref="AE3344" ca="1">IF($I3344="",IF(INDIRECT("$F"&amp;$S3344)="","",IF(LEFT(INDIRECT("$F"&amp;$S3344),3)="GRS","GRS_RCS_RM",IF((LEFT(INDIRECT("$F"&amp;$S3344),3))="RCS","GRS_RCS_RM",IF(INDIRECT("$F"&amp;$S3344)="OCS (No Label)","OCS_Conversion_RM",IF(LEFT(INDIRECT("$F"&amp;$S3344),3)="OCS","OCS_RM",IF(RIGHT(INDIRECT("$F"&amp;$S3344),10)="conversion","GOTS_RM_conversion",IF((LEFT(INDIRECT("$F"&amp;$S3344),4))="GOTS","GOTS_RM","Responsible_RM"))))))),"DELETERM")</f>
        <v>#VALUE!</v>
      </c>
      <c r="AF3344" t="e" cm="1">
        <f t="array" aca="1" ref="AF3344" ca="1">IF($S3344="","",INDIRECT("$Z"&amp;$S3344))</f>
        <v>#VALUE!</v>
      </c>
      <c r="AG3344" t="str">
        <f t="shared" si="1058"/>
        <v/>
      </c>
      <c r="AH3344" t="str" cm="1">
        <f t="array" aca="1" ref="AH3344" ca="1">IFERROR(INDIRECT("$ag"&amp;S3344),"")</f>
        <v/>
      </c>
      <c r="AI3344" t="e" cm="1">
        <f t="array" aca="1" ref="AI3344" ca="1">INDIRECT("O"&amp;S3344)</f>
        <v>#VALUE!</v>
      </c>
      <c r="AJ3344" t="str">
        <f t="shared" si="1059"/>
        <v/>
      </c>
    </row>
    <row r="3345" spans="1:36" ht="16.5" customHeight="1">
      <c r="A3345" s="130"/>
      <c r="B3345" s="136"/>
      <c r="C3345" s="137"/>
      <c r="D3345" s="146"/>
      <c r="E3345" s="146"/>
      <c r="F3345" s="137"/>
      <c r="G3345" s="147"/>
      <c r="H3345" s="147"/>
      <c r="I3345" s="147"/>
      <c r="J3345" s="147"/>
      <c r="K3345" s="38"/>
      <c r="L3345" s="144"/>
      <c r="M3345" s="144"/>
      <c r="N3345" s="61"/>
      <c r="O3345" s="314"/>
      <c r="Q3345" t="str">
        <f t="shared" si="1054"/>
        <v/>
      </c>
      <c r="S3345" t="e">
        <f t="shared" ca="1" si="1063"/>
        <v>#VALUE!</v>
      </c>
      <c r="T3345" t="e">
        <f t="shared" ca="1" si="1060"/>
        <v>#VALUE!</v>
      </c>
      <c r="U3345">
        <f t="shared" si="1064"/>
        <v>3276</v>
      </c>
      <c r="V3345">
        <v>273.500000000022</v>
      </c>
      <c r="W3345">
        <f t="shared" si="1045"/>
        <v>273</v>
      </c>
      <c r="X3345" t="str" cm="1">
        <f t="array" aca="1" ref="X3345" ca="1">IFERROR(INDEX('PC&amp;PD'!$A$1:$AS$19,ROW('PC&amp;PD'!$A$19),MATCH(INDIRECT(T3345),'PC&amp;PD'!$A$1:$AS$1,0)),"")</f>
        <v/>
      </c>
      <c r="AA3345" t="str">
        <f t="shared" si="1055"/>
        <v/>
      </c>
      <c r="AB3345" t="str">
        <f t="shared" si="1056"/>
        <v/>
      </c>
      <c r="AC3345" t="e">
        <f t="shared" ca="1" si="1057"/>
        <v>#VALUE!</v>
      </c>
      <c r="AD3345" t="str" cm="1">
        <f t="array" aca="1" ref="AD3345" ca="1">IFERROR(IF((LEFT(INDIRECT("$F"&amp;$S3345),4))="GOTS",IF($G3345="Organic","GOTS_Organic_raw",(IF($G3345="Responsible","GOTS_Responsible",(IF($G3345="No Attribute (Conventional)","GOTS_conventional",(IF($G3345="Recycled Pre/Post-Consumer","GOTS_pre_post",(IF($G3345="In-Conversion","GOTS_in_conversion",(IF($G3345="Sustainably Sourced","Sustainably_sourced",(IF($G3345="Recycled pre-consumer organic","GOTS_recycled_organic",""))))))))))))),IF($G3345="Organic","Organic",(IF($G3345="Responsible","Responsible",(IF($G3345="No Attribute (Conventional)","No_Attribute_Conventional",(IF($G3345="Recycled Pre/Post-Consumer","Recycled_Pre_Post_Consumer",(IF($G3345="In-Conversion","In_Conversion",(IF($G3345="Recycled Pre-Consumer","Recycled_Pre_Consumer",(IF($G3345="Recycled Post-Consumer","Recycled_Post_Consumer",(IF($G3345="Sustainably Sourced","Sustainably_sourced",(IF($G3345="Recycled pre-consumer organic","GOTS_recycled_organic","")))))))))))))))))),"")</f>
        <v/>
      </c>
      <c r="AE3345" t="e" cm="1">
        <f t="array" aca="1" ref="AE3345" ca="1">IF($I3345="",IF(INDIRECT("$F"&amp;$S3345)="","",IF(LEFT(INDIRECT("$F"&amp;$S3345),3)="GRS","GRS_RCS_RM",IF((LEFT(INDIRECT("$F"&amp;$S3345),3))="RCS","GRS_RCS_RM",IF(INDIRECT("$F"&amp;$S3345)="OCS (No Label)","OCS_Conversion_RM",IF(LEFT(INDIRECT("$F"&amp;$S3345),3)="OCS","OCS_RM",IF(RIGHT(INDIRECT("$F"&amp;$S3345),10)="conversion","GOTS_RM_conversion",IF((LEFT(INDIRECT("$F"&amp;$S3345),4))="GOTS","GOTS_RM","Responsible_RM"))))))),"DELETERM")</f>
        <v>#VALUE!</v>
      </c>
      <c r="AF3345" t="e" cm="1">
        <f t="array" aca="1" ref="AF3345" ca="1">IF($S3345="","",INDIRECT("$Z"&amp;$S3345))</f>
        <v>#VALUE!</v>
      </c>
      <c r="AG3345" t="str">
        <f t="shared" si="1058"/>
        <v/>
      </c>
      <c r="AH3345" t="str" cm="1">
        <f t="array" aca="1" ref="AH3345" ca="1">IFERROR(INDIRECT("$ag"&amp;S3345),"")</f>
        <v/>
      </c>
      <c r="AI3345" t="e" cm="1">
        <f t="array" aca="1" ref="AI3345" ca="1">INDIRECT("O"&amp;S3345)</f>
        <v>#VALUE!</v>
      </c>
      <c r="AJ3345" t="str">
        <f t="shared" si="1059"/>
        <v/>
      </c>
    </row>
    <row r="3346" spans="1:36" ht="16.5" customHeight="1">
      <c r="A3346" s="130"/>
      <c r="B3346" s="136"/>
      <c r="C3346" s="137"/>
      <c r="D3346" s="146"/>
      <c r="E3346" s="146"/>
      <c r="F3346" s="137"/>
      <c r="G3346" s="147"/>
      <c r="H3346" s="147"/>
      <c r="I3346" s="147"/>
      <c r="J3346" s="147"/>
      <c r="K3346" s="38"/>
      <c r="L3346" s="144"/>
      <c r="M3346" s="144"/>
      <c r="N3346" s="61"/>
      <c r="O3346" s="314"/>
      <c r="Q3346" t="str">
        <f t="shared" si="1054"/>
        <v/>
      </c>
      <c r="S3346" t="e">
        <f t="shared" ca="1" si="1063"/>
        <v>#VALUE!</v>
      </c>
      <c r="T3346" t="e">
        <f t="shared" ca="1" si="1060"/>
        <v>#VALUE!</v>
      </c>
      <c r="U3346">
        <f t="shared" si="1064"/>
        <v>3276</v>
      </c>
      <c r="V3346">
        <v>273.58333333335497</v>
      </c>
      <c r="W3346">
        <f t="shared" si="1045"/>
        <v>273</v>
      </c>
      <c r="X3346" t="str" cm="1">
        <f t="array" aca="1" ref="X3346" ca="1">IFERROR(INDEX('PC&amp;PD'!$A$1:$AS$19,ROW('PC&amp;PD'!$A$19),MATCH(INDIRECT(T3346),'PC&amp;PD'!$A$1:$AS$1,0)),"")</f>
        <v/>
      </c>
      <c r="AA3346" t="str">
        <f t="shared" si="1055"/>
        <v/>
      </c>
      <c r="AB3346" t="str">
        <f t="shared" si="1056"/>
        <v/>
      </c>
      <c r="AC3346" t="e">
        <f t="shared" ca="1" si="1057"/>
        <v>#VALUE!</v>
      </c>
      <c r="AD3346" t="str" cm="1">
        <f t="array" aca="1" ref="AD3346" ca="1">IFERROR(IF((LEFT(INDIRECT("$F"&amp;$S3346),4))="GOTS",IF($G3346="Organic","GOTS_Organic_raw",(IF($G3346="Responsible","GOTS_Responsible",(IF($G3346="No Attribute (Conventional)","GOTS_conventional",(IF($G3346="Recycled Pre/Post-Consumer","GOTS_pre_post",(IF($G3346="In-Conversion","GOTS_in_conversion",(IF($G3346="Sustainably Sourced","Sustainably_sourced",(IF($G3346="Recycled pre-consumer organic","GOTS_recycled_organic",""))))))))))))),IF($G3346="Organic","Organic",(IF($G3346="Responsible","Responsible",(IF($G3346="No Attribute (Conventional)","No_Attribute_Conventional",(IF($G3346="Recycled Pre/Post-Consumer","Recycled_Pre_Post_Consumer",(IF($G3346="In-Conversion","In_Conversion",(IF($G3346="Recycled Pre-Consumer","Recycled_Pre_Consumer",(IF($G3346="Recycled Post-Consumer","Recycled_Post_Consumer",(IF($G3346="Sustainably Sourced","Sustainably_sourced",(IF($G3346="Recycled pre-consumer organic","GOTS_recycled_organic","")))))))))))))))))),"")</f>
        <v/>
      </c>
      <c r="AE3346" t="e" cm="1">
        <f t="array" aca="1" ref="AE3346" ca="1">IF($I3346="",IF(INDIRECT("$F"&amp;$S3346)="","",IF(LEFT(INDIRECT("$F"&amp;$S3346),3)="GRS","GRS_RCS_RM",IF((LEFT(INDIRECT("$F"&amp;$S3346),3))="RCS","GRS_RCS_RM",IF(INDIRECT("$F"&amp;$S3346)="OCS (No Label)","OCS_Conversion_RM",IF(LEFT(INDIRECT("$F"&amp;$S3346),3)="OCS","OCS_RM",IF(RIGHT(INDIRECT("$F"&amp;$S3346),10)="conversion","GOTS_RM_conversion",IF((LEFT(INDIRECT("$F"&amp;$S3346),4))="GOTS","GOTS_RM","Responsible_RM"))))))),"DELETERM")</f>
        <v>#VALUE!</v>
      </c>
      <c r="AF3346" t="e" cm="1">
        <f t="array" aca="1" ref="AF3346" ca="1">IF($S3346="","",INDIRECT("$Z"&amp;$S3346))</f>
        <v>#VALUE!</v>
      </c>
      <c r="AG3346" t="str">
        <f t="shared" si="1058"/>
        <v/>
      </c>
      <c r="AH3346" t="str" cm="1">
        <f t="array" aca="1" ref="AH3346" ca="1">IFERROR(INDIRECT("$ag"&amp;S3346),"")</f>
        <v/>
      </c>
      <c r="AI3346" t="e" cm="1">
        <f t="array" aca="1" ref="AI3346" ca="1">INDIRECT("O"&amp;S3346)</f>
        <v>#VALUE!</v>
      </c>
      <c r="AJ3346" t="str">
        <f t="shared" si="1059"/>
        <v/>
      </c>
    </row>
    <row r="3347" spans="1:36" ht="16.5" customHeight="1">
      <c r="A3347" s="130"/>
      <c r="B3347" s="136"/>
      <c r="C3347" s="137"/>
      <c r="D3347" s="146"/>
      <c r="E3347" s="146"/>
      <c r="F3347" s="137"/>
      <c r="G3347" s="147"/>
      <c r="H3347" s="147"/>
      <c r="I3347" s="147"/>
      <c r="J3347" s="147"/>
      <c r="K3347" s="38"/>
      <c r="L3347" s="144"/>
      <c r="M3347" s="144"/>
      <c r="N3347" s="61"/>
      <c r="O3347" s="314"/>
      <c r="Q3347" t="str">
        <f t="shared" si="1054"/>
        <v/>
      </c>
      <c r="S3347" t="e">
        <f t="shared" ca="1" si="1063"/>
        <v>#VALUE!</v>
      </c>
      <c r="T3347" t="e">
        <f t="shared" ca="1" si="1060"/>
        <v>#VALUE!</v>
      </c>
      <c r="U3347">
        <f t="shared" si="1064"/>
        <v>3276</v>
      </c>
      <c r="V3347">
        <v>273.666666666688</v>
      </c>
      <c r="W3347">
        <f t="shared" si="1045"/>
        <v>273</v>
      </c>
      <c r="X3347" t="str" cm="1">
        <f t="array" aca="1" ref="X3347" ca="1">IFERROR(INDEX('PC&amp;PD'!$A$1:$AS$19,ROW('PC&amp;PD'!$A$19),MATCH(INDIRECT(T3347),'PC&amp;PD'!$A$1:$AS$1,0)),"")</f>
        <v/>
      </c>
      <c r="AA3347" t="str">
        <f t="shared" si="1055"/>
        <v/>
      </c>
      <c r="AB3347" t="str">
        <f t="shared" si="1056"/>
        <v/>
      </c>
      <c r="AC3347" t="e">
        <f t="shared" ca="1" si="1057"/>
        <v>#VALUE!</v>
      </c>
      <c r="AD3347" t="str" cm="1">
        <f t="array" aca="1" ref="AD3347" ca="1">IFERROR(IF((LEFT(INDIRECT("$F"&amp;$S3347),4))="GOTS",IF($G3347="Organic","GOTS_Organic_raw",(IF($G3347="Responsible","GOTS_Responsible",(IF($G3347="No Attribute (Conventional)","GOTS_conventional",(IF($G3347="Recycled Pre/Post-Consumer","GOTS_pre_post",(IF($G3347="In-Conversion","GOTS_in_conversion",(IF($G3347="Sustainably Sourced","Sustainably_sourced",(IF($G3347="Recycled pre-consumer organic","GOTS_recycled_organic",""))))))))))))),IF($G3347="Organic","Organic",(IF($G3347="Responsible","Responsible",(IF($G3347="No Attribute (Conventional)","No_Attribute_Conventional",(IF($G3347="Recycled Pre/Post-Consumer","Recycled_Pre_Post_Consumer",(IF($G3347="In-Conversion","In_Conversion",(IF($G3347="Recycled Pre-Consumer","Recycled_Pre_Consumer",(IF($G3347="Recycled Post-Consumer","Recycled_Post_Consumer",(IF($G3347="Sustainably Sourced","Sustainably_sourced",(IF($G3347="Recycled pre-consumer organic","GOTS_recycled_organic","")))))))))))))))))),"")</f>
        <v/>
      </c>
      <c r="AE3347" t="e" cm="1">
        <f t="array" aca="1" ref="AE3347" ca="1">IF($I3347="",IF(INDIRECT("$F"&amp;$S3347)="","",IF(LEFT(INDIRECT("$F"&amp;$S3347),3)="GRS","GRS_RCS_RM",IF((LEFT(INDIRECT("$F"&amp;$S3347),3))="RCS","GRS_RCS_RM",IF(INDIRECT("$F"&amp;$S3347)="OCS (No Label)","OCS_Conversion_RM",IF(LEFT(INDIRECT("$F"&amp;$S3347),3)="OCS","OCS_RM",IF(RIGHT(INDIRECT("$F"&amp;$S3347),10)="conversion","GOTS_RM_conversion",IF((LEFT(INDIRECT("$F"&amp;$S3347),4))="GOTS","GOTS_RM","Responsible_RM"))))))),"DELETERM")</f>
        <v>#VALUE!</v>
      </c>
      <c r="AF3347" t="e" cm="1">
        <f t="array" aca="1" ref="AF3347" ca="1">IF($S3347="","",INDIRECT("$Z"&amp;$S3347))</f>
        <v>#VALUE!</v>
      </c>
      <c r="AG3347" t="str">
        <f t="shared" si="1058"/>
        <v/>
      </c>
      <c r="AH3347" t="str" cm="1">
        <f t="array" aca="1" ref="AH3347" ca="1">IFERROR(INDIRECT("$ag"&amp;S3347),"")</f>
        <v/>
      </c>
      <c r="AI3347" t="e" cm="1">
        <f t="array" aca="1" ref="AI3347" ca="1">INDIRECT("O"&amp;S3347)</f>
        <v>#VALUE!</v>
      </c>
      <c r="AJ3347" t="str">
        <f t="shared" si="1059"/>
        <v/>
      </c>
    </row>
    <row r="3348" spans="1:36" ht="16.5" customHeight="1">
      <c r="A3348" s="130"/>
      <c r="B3348" s="136"/>
      <c r="C3348" s="137"/>
      <c r="D3348" s="146"/>
      <c r="E3348" s="146"/>
      <c r="F3348" s="137"/>
      <c r="G3348" s="147"/>
      <c r="H3348" s="147"/>
      <c r="I3348" s="147"/>
      <c r="J3348" s="147"/>
      <c r="K3348" s="38"/>
      <c r="L3348" s="144"/>
      <c r="M3348" s="144"/>
      <c r="N3348" s="61"/>
      <c r="O3348" s="314"/>
      <c r="Q3348" t="str">
        <f t="shared" si="1054"/>
        <v/>
      </c>
      <c r="S3348" t="e">
        <f t="shared" ca="1" si="1063"/>
        <v>#VALUE!</v>
      </c>
      <c r="T3348" t="e">
        <f t="shared" ca="1" si="1060"/>
        <v>#VALUE!</v>
      </c>
      <c r="U3348">
        <f t="shared" si="1064"/>
        <v>3276</v>
      </c>
      <c r="V3348">
        <v>273.750000000022</v>
      </c>
      <c r="W3348">
        <f t="shared" si="1045"/>
        <v>273</v>
      </c>
      <c r="X3348" t="str" cm="1">
        <f t="array" aca="1" ref="X3348" ca="1">IFERROR(INDEX('PC&amp;PD'!$A$1:$AS$19,ROW('PC&amp;PD'!$A$19),MATCH(INDIRECT(T3348),'PC&amp;PD'!$A$1:$AS$1,0)),"")</f>
        <v/>
      </c>
      <c r="AA3348" t="str">
        <f t="shared" si="1055"/>
        <v/>
      </c>
      <c r="AB3348" t="str">
        <f t="shared" si="1056"/>
        <v/>
      </c>
      <c r="AC3348" t="e">
        <f t="shared" ca="1" si="1057"/>
        <v>#VALUE!</v>
      </c>
      <c r="AD3348" t="str" cm="1">
        <f t="array" aca="1" ref="AD3348" ca="1">IFERROR(IF((LEFT(INDIRECT("$F"&amp;$S3348),4))="GOTS",IF($G3348="Organic","GOTS_Organic_raw",(IF($G3348="Responsible","GOTS_Responsible",(IF($G3348="No Attribute (Conventional)","GOTS_conventional",(IF($G3348="Recycled Pre/Post-Consumer","GOTS_pre_post",(IF($G3348="In-Conversion","GOTS_in_conversion",(IF($G3348="Sustainably Sourced","Sustainably_sourced",(IF($G3348="Recycled pre-consumer organic","GOTS_recycled_organic",""))))))))))))),IF($G3348="Organic","Organic",(IF($G3348="Responsible","Responsible",(IF($G3348="No Attribute (Conventional)","No_Attribute_Conventional",(IF($G3348="Recycled Pre/Post-Consumer","Recycled_Pre_Post_Consumer",(IF($G3348="In-Conversion","In_Conversion",(IF($G3348="Recycled Pre-Consumer","Recycled_Pre_Consumer",(IF($G3348="Recycled Post-Consumer","Recycled_Post_Consumer",(IF($G3348="Sustainably Sourced","Sustainably_sourced",(IF($G3348="Recycled pre-consumer organic","GOTS_recycled_organic","")))))))))))))))))),"")</f>
        <v/>
      </c>
      <c r="AE3348" t="e" cm="1">
        <f t="array" aca="1" ref="AE3348" ca="1">IF($I3348="",IF(INDIRECT("$F"&amp;$S3348)="","",IF(LEFT(INDIRECT("$F"&amp;$S3348),3)="GRS","GRS_RCS_RM",IF((LEFT(INDIRECT("$F"&amp;$S3348),3))="RCS","GRS_RCS_RM",IF(INDIRECT("$F"&amp;$S3348)="OCS (No Label)","OCS_Conversion_RM",IF(LEFT(INDIRECT("$F"&amp;$S3348),3)="OCS","OCS_RM",IF(RIGHT(INDIRECT("$F"&amp;$S3348),10)="conversion","GOTS_RM_conversion",IF((LEFT(INDIRECT("$F"&amp;$S3348),4))="GOTS","GOTS_RM","Responsible_RM"))))))),"DELETERM")</f>
        <v>#VALUE!</v>
      </c>
      <c r="AF3348" t="e" cm="1">
        <f t="array" aca="1" ref="AF3348" ca="1">IF($S3348="","",INDIRECT("$Z"&amp;$S3348))</f>
        <v>#VALUE!</v>
      </c>
      <c r="AG3348" t="str">
        <f t="shared" si="1058"/>
        <v/>
      </c>
      <c r="AH3348" t="str" cm="1">
        <f t="array" aca="1" ref="AH3348" ca="1">IFERROR(INDIRECT("$ag"&amp;S3348),"")</f>
        <v/>
      </c>
      <c r="AI3348" t="e" cm="1">
        <f t="array" aca="1" ref="AI3348" ca="1">INDIRECT("O"&amp;S3348)</f>
        <v>#VALUE!</v>
      </c>
      <c r="AJ3348" t="str">
        <f t="shared" si="1059"/>
        <v/>
      </c>
    </row>
    <row r="3349" spans="1:36" ht="16.5" customHeight="1">
      <c r="A3349" s="130"/>
      <c r="B3349" s="136"/>
      <c r="C3349" s="137"/>
      <c r="D3349" s="146"/>
      <c r="E3349" s="146"/>
      <c r="F3349" s="137"/>
      <c r="G3349" s="147"/>
      <c r="H3349" s="147"/>
      <c r="I3349" s="147"/>
      <c r="J3349" s="147"/>
      <c r="K3349" s="38"/>
      <c r="L3349" s="144"/>
      <c r="M3349" s="144"/>
      <c r="N3349" s="61"/>
      <c r="O3349" s="314"/>
      <c r="Q3349" t="str">
        <f t="shared" si="1054"/>
        <v/>
      </c>
      <c r="S3349" t="e">
        <f t="shared" ca="1" si="1063"/>
        <v>#VALUE!</v>
      </c>
      <c r="T3349" t="e">
        <f t="shared" ca="1" si="1060"/>
        <v>#VALUE!</v>
      </c>
      <c r="U3349">
        <f t="shared" si="1064"/>
        <v>3276</v>
      </c>
      <c r="V3349">
        <v>273.83333333335497</v>
      </c>
      <c r="W3349">
        <f t="shared" si="1045"/>
        <v>273</v>
      </c>
      <c r="X3349" t="str" cm="1">
        <f t="array" aca="1" ref="X3349" ca="1">IFERROR(INDEX('PC&amp;PD'!$A$1:$AS$19,ROW('PC&amp;PD'!$A$19),MATCH(INDIRECT(T3349),'PC&amp;PD'!$A$1:$AS$1,0)),"")</f>
        <v/>
      </c>
      <c r="AA3349" t="str">
        <f t="shared" si="1055"/>
        <v/>
      </c>
      <c r="AB3349" t="str">
        <f t="shared" si="1056"/>
        <v/>
      </c>
      <c r="AC3349" t="e">
        <f t="shared" ca="1" si="1057"/>
        <v>#VALUE!</v>
      </c>
      <c r="AD3349" t="str" cm="1">
        <f t="array" aca="1" ref="AD3349" ca="1">IFERROR(IF((LEFT(INDIRECT("$F"&amp;$S3349),4))="GOTS",IF($G3349="Organic","GOTS_Organic_raw",(IF($G3349="Responsible","GOTS_Responsible",(IF($G3349="No Attribute (Conventional)","GOTS_conventional",(IF($G3349="Recycled Pre/Post-Consumer","GOTS_pre_post",(IF($G3349="In-Conversion","GOTS_in_conversion",(IF($G3349="Sustainably Sourced","Sustainably_sourced",(IF($G3349="Recycled pre-consumer organic","GOTS_recycled_organic",""))))))))))))),IF($G3349="Organic","Organic",(IF($G3349="Responsible","Responsible",(IF($G3349="No Attribute (Conventional)","No_Attribute_Conventional",(IF($G3349="Recycled Pre/Post-Consumer","Recycled_Pre_Post_Consumer",(IF($G3349="In-Conversion","In_Conversion",(IF($G3349="Recycled Pre-Consumer","Recycled_Pre_Consumer",(IF($G3349="Recycled Post-Consumer","Recycled_Post_Consumer",(IF($G3349="Sustainably Sourced","Sustainably_sourced",(IF($G3349="Recycled pre-consumer organic","GOTS_recycled_organic","")))))))))))))))))),"")</f>
        <v/>
      </c>
      <c r="AE3349" t="e" cm="1">
        <f t="array" aca="1" ref="AE3349" ca="1">IF($I3349="",IF(INDIRECT("$F"&amp;$S3349)="","",IF(LEFT(INDIRECT("$F"&amp;$S3349),3)="GRS","GRS_RCS_RM",IF((LEFT(INDIRECT("$F"&amp;$S3349),3))="RCS","GRS_RCS_RM",IF(INDIRECT("$F"&amp;$S3349)="OCS (No Label)","OCS_Conversion_RM",IF(LEFT(INDIRECT("$F"&amp;$S3349),3)="OCS","OCS_RM",IF(RIGHT(INDIRECT("$F"&amp;$S3349),10)="conversion","GOTS_RM_conversion",IF((LEFT(INDIRECT("$F"&amp;$S3349),4))="GOTS","GOTS_RM","Responsible_RM"))))))),"DELETERM")</f>
        <v>#VALUE!</v>
      </c>
      <c r="AF3349" t="e" cm="1">
        <f t="array" aca="1" ref="AF3349" ca="1">IF($S3349="","",INDIRECT("$Z"&amp;$S3349))</f>
        <v>#VALUE!</v>
      </c>
      <c r="AG3349" t="str">
        <f t="shared" si="1058"/>
        <v/>
      </c>
      <c r="AH3349" t="str" cm="1">
        <f t="array" aca="1" ref="AH3349" ca="1">IFERROR(INDIRECT("$ag"&amp;S3349),"")</f>
        <v/>
      </c>
      <c r="AI3349" t="e" cm="1">
        <f t="array" aca="1" ref="AI3349" ca="1">INDIRECT("O"&amp;S3349)</f>
        <v>#VALUE!</v>
      </c>
      <c r="AJ3349" t="str">
        <f t="shared" si="1059"/>
        <v/>
      </c>
    </row>
    <row r="3350" spans="1:36" ht="16.5" customHeight="1" thickBot="1">
      <c r="A3350" s="131"/>
      <c r="B3350" s="138"/>
      <c r="C3350" s="139"/>
      <c r="D3350" s="148"/>
      <c r="E3350" s="148"/>
      <c r="F3350" s="139"/>
      <c r="G3350" s="149"/>
      <c r="H3350" s="149"/>
      <c r="I3350" s="149"/>
      <c r="J3350" s="149"/>
      <c r="K3350" s="39"/>
      <c r="L3350" s="145"/>
      <c r="M3350" s="145"/>
      <c r="N3350" s="62"/>
      <c r="O3350" s="315"/>
      <c r="Q3350" t="str">
        <f t="shared" si="1054"/>
        <v/>
      </c>
      <c r="S3350" t="e">
        <f t="shared" ca="1" si="1063"/>
        <v>#VALUE!</v>
      </c>
      <c r="T3350" t="e">
        <f t="shared" ca="1" si="1060"/>
        <v>#VALUE!</v>
      </c>
      <c r="U3350">
        <f t="shared" si="1064"/>
        <v>3276</v>
      </c>
      <c r="V3350">
        <v>273.916666666688</v>
      </c>
      <c r="W3350">
        <f t="shared" ref="W3350:W3413" si="1065">ROUNDDOWN(V3350,0)</f>
        <v>273</v>
      </c>
      <c r="X3350" t="str" cm="1">
        <f t="array" aca="1" ref="X3350" ca="1">IFERROR(INDEX('PC&amp;PD'!$A$1:$AS$19,ROW('PC&amp;PD'!$A$19),MATCH(INDIRECT(T3350),'PC&amp;PD'!$A$1:$AS$1,0)),"")</f>
        <v/>
      </c>
      <c r="AA3350" t="str">
        <f t="shared" si="1055"/>
        <v/>
      </c>
      <c r="AB3350" t="str">
        <f t="shared" si="1056"/>
        <v/>
      </c>
      <c r="AC3350" t="e">
        <f t="shared" ca="1" si="1057"/>
        <v>#VALUE!</v>
      </c>
      <c r="AD3350" t="str" cm="1">
        <f t="array" aca="1" ref="AD3350" ca="1">IFERROR(IF((LEFT(INDIRECT("$F"&amp;$S3350),4))="GOTS",IF($G3350="Organic","GOTS_Organic_raw",(IF($G3350="Responsible","GOTS_Responsible",(IF($G3350="No Attribute (Conventional)","GOTS_conventional",(IF($G3350="Recycled Pre/Post-Consumer","GOTS_pre_post",(IF($G3350="In-Conversion","GOTS_in_conversion",(IF($G3350="Sustainably Sourced","Sustainably_sourced",(IF($G3350="Recycled pre-consumer organic","GOTS_recycled_organic",""))))))))))))),IF($G3350="Organic","Organic",(IF($G3350="Responsible","Responsible",(IF($G3350="No Attribute (Conventional)","No_Attribute_Conventional",(IF($G3350="Recycled Pre/Post-Consumer","Recycled_Pre_Post_Consumer",(IF($G3350="In-Conversion","In_Conversion",(IF($G3350="Recycled Pre-Consumer","Recycled_Pre_Consumer",(IF($G3350="Recycled Post-Consumer","Recycled_Post_Consumer",(IF($G3350="Sustainably Sourced","Sustainably_sourced",(IF($G3350="Recycled pre-consumer organic","GOTS_recycled_organic","")))))))))))))))))),"")</f>
        <v/>
      </c>
      <c r="AE3350" t="e" cm="1">
        <f t="array" aca="1" ref="AE3350" ca="1">IF($I3350="",IF(INDIRECT("$F"&amp;$S3350)="","",IF(LEFT(INDIRECT("$F"&amp;$S3350),3)="GRS","GRS_RCS_RM",IF((LEFT(INDIRECT("$F"&amp;$S3350),3))="RCS","GRS_RCS_RM",IF(INDIRECT("$F"&amp;$S3350)="OCS (No Label)","OCS_Conversion_RM",IF(LEFT(INDIRECT("$F"&amp;$S3350),3)="OCS","OCS_RM",IF(RIGHT(INDIRECT("$F"&amp;$S3350),10)="conversion","GOTS_RM_conversion",IF((LEFT(INDIRECT("$F"&amp;$S3350),4))="GOTS","GOTS_RM","Responsible_RM"))))))),"DELETERM")</f>
        <v>#VALUE!</v>
      </c>
      <c r="AF3350" t="e" cm="1">
        <f t="array" aca="1" ref="AF3350" ca="1">IF($S3350="","",INDIRECT("$Z"&amp;$S3350))</f>
        <v>#VALUE!</v>
      </c>
      <c r="AG3350" t="str">
        <f t="shared" si="1058"/>
        <v/>
      </c>
      <c r="AH3350" t="str" cm="1">
        <f t="array" aca="1" ref="AH3350" ca="1">IFERROR(INDIRECT("$ag"&amp;S3350),"")</f>
        <v/>
      </c>
      <c r="AI3350" t="e" cm="1">
        <f t="array" aca="1" ref="AI3350" ca="1">INDIRECT("O"&amp;S3350)</f>
        <v>#VALUE!</v>
      </c>
      <c r="AJ3350" t="str">
        <f t="shared" si="1059"/>
        <v/>
      </c>
    </row>
    <row r="3351" spans="1:36" ht="16.5" customHeight="1">
      <c r="A3351" s="128" t="str">
        <f>IF(B3351="","",COUNTA($B$63:$B3351))</f>
        <v/>
      </c>
      <c r="B3351" s="132"/>
      <c r="C3351" s="133"/>
      <c r="D3351" s="140"/>
      <c r="E3351" s="140"/>
      <c r="F3351" s="133"/>
      <c r="G3351" s="141"/>
      <c r="H3351" s="141"/>
      <c r="I3351" s="141"/>
      <c r="J3351" s="141"/>
      <c r="K3351" s="37"/>
      <c r="L3351" s="142" t="str">
        <f>IF(R3351="","",LEFT(R3351,LEN(R3351)-2))</f>
        <v/>
      </c>
      <c r="M3351" s="142"/>
      <c r="N3351" s="60"/>
      <c r="O3351" s="313"/>
      <c r="Q3351" t="str">
        <f t="shared" si="1054"/>
        <v/>
      </c>
      <c r="R3351" t="str">
        <f t="shared" ref="R3351" si="1066">CONCATENATE($Q3351,Q3352,Q3353,Q3354,Q3355,Q3356,$Q3357,$Q3358,$Q3359,$Q3360,$Q3361,$Q3362)</f>
        <v/>
      </c>
      <c r="S3351" t="e">
        <f t="shared" ca="1" si="1063"/>
        <v>#VALUE!</v>
      </c>
      <c r="T3351" t="e">
        <f t="shared" ca="1" si="1060"/>
        <v>#VALUE!</v>
      </c>
      <c r="U3351">
        <f t="shared" si="1064"/>
        <v>3288</v>
      </c>
      <c r="V3351">
        <v>274.000000000022</v>
      </c>
      <c r="W3351">
        <f t="shared" si="1065"/>
        <v>274</v>
      </c>
      <c r="X3351" t="str" cm="1">
        <f t="array" aca="1" ref="X3351" ca="1">IFERROR(INDEX('PC&amp;PD'!$A$1:$AS$19,ROW('PC&amp;PD'!$A$19),MATCH(INDIRECT(T3351),'PC&amp;PD'!$A$1:$AS$1,0)),"")</f>
        <v/>
      </c>
      <c r="Z3351" t="str">
        <f t="shared" ref="Z3351" si="1067">IFERROR(IF($F3351="OCS 100","OCS (OCS 100)",IF($F3351="OCS Blended","OCS (OCS Blended)",IF($F3351="OCS (No Label)","OCS (No Label)",IF($F3351="RCS 100","RCS (RCS 100)",IF($F3351="RCS Blended","RCS (RCS Blended)",IF($F3351="GRS","GRS (GRS)",IF($F3351="GRS (No Label)", "GRS (No Label)",IF($F3351="RDS","RDS (RDS)",IF($F3351="RWS","RWS (RWS)",IF($F3351="RAS","RAS (RAS)",IF($F3351="RMS","RMS (RMS)",IF($F3351="GOTS Organic","GOTS (Organic)",IF($F3351="GOTS Made with organic","GOTS (Made with Organic)",IF($F3351="GOTS Organic - in conversion","GOTS (Organic - In Conversion)",IF($F3351="GOTS Made with organic - in conversion","GOTS (Made with Organic - In Conversion)",""))))))))))))))),"")</f>
        <v/>
      </c>
      <c r="AA3351" t="str">
        <f t="shared" si="1055"/>
        <v/>
      </c>
      <c r="AB3351" t="str">
        <f t="shared" si="1056"/>
        <v/>
      </c>
      <c r="AC3351" t="e">
        <f t="shared" ca="1" si="1057"/>
        <v>#VALUE!</v>
      </c>
      <c r="AD3351" t="str" cm="1">
        <f t="array" aca="1" ref="AD3351" ca="1">IFERROR(IF((LEFT(INDIRECT("$F"&amp;$S3351),4))="GOTS",IF($G3351="Organic","GOTS_Organic_raw",(IF($G3351="Responsible","GOTS_Responsible",(IF($G3351="No Attribute (Conventional)","GOTS_conventional",(IF($G3351="Recycled Pre/Post-Consumer","GOTS_pre_post",(IF($G3351="In-Conversion","GOTS_in_conversion",(IF($G3351="Sustainably Sourced","Sustainably_sourced",(IF($G3351="Recycled pre-consumer organic","GOTS_recycled_organic",""))))))))))))),IF($G3351="Organic","Organic",(IF($G3351="Responsible","Responsible",(IF($G3351="No Attribute (Conventional)","No_Attribute_Conventional",(IF($G3351="Recycled Pre/Post-Consumer","Recycled_Pre_Post_Consumer",(IF($G3351="In-Conversion","In_Conversion",(IF($G3351="Recycled Pre-Consumer","Recycled_Pre_Consumer",(IF($G3351="Recycled Post-Consumer","Recycled_Post_Consumer",(IF($G3351="Sustainably Sourced","Sustainably_sourced",(IF($G3351="Recycled pre-consumer organic","GOTS_recycled_organic","")))))))))))))))))),"")</f>
        <v/>
      </c>
      <c r="AE3351" t="e" cm="1">
        <f t="array" aca="1" ref="AE3351" ca="1">IF($I3351="",IF(INDIRECT("$F"&amp;$S3351)="","",IF(LEFT(INDIRECT("$F"&amp;$S3351),3)="GRS","GRS_RCS_RM",IF((LEFT(INDIRECT("$F"&amp;$S3351),3))="RCS","GRS_RCS_RM",IF(INDIRECT("$F"&amp;$S3351)="OCS (No Label)","OCS_Conversion_RM",IF(LEFT(INDIRECT("$F"&amp;$S3351),3)="OCS","OCS_RM",IF(RIGHT(INDIRECT("$F"&amp;$S3351),10)="conversion","GOTS_RM_conversion",IF((LEFT(INDIRECT("$F"&amp;$S3351),4))="GOTS","GOTS_RM","Responsible_RM"))))))),"DELETERM")</f>
        <v>#VALUE!</v>
      </c>
      <c r="AF3351" t="e" cm="1">
        <f t="array" aca="1" ref="AF3351" ca="1">IF($S3351="","",INDIRECT("$Z"&amp;$S3351))</f>
        <v>#VALUE!</v>
      </c>
      <c r="AG3351" t="str">
        <f t="shared" si="1058"/>
        <v/>
      </c>
      <c r="AH3351" t="str" cm="1">
        <f t="array" aca="1" ref="AH3351" ca="1">IFERROR(INDIRECT("$ag"&amp;S3351),"")</f>
        <v/>
      </c>
      <c r="AI3351" t="e" cm="1">
        <f t="array" aca="1" ref="AI3351" ca="1">INDIRECT("O"&amp;S3351)</f>
        <v>#VALUE!</v>
      </c>
      <c r="AJ3351" t="str">
        <f t="shared" si="1059"/>
        <v/>
      </c>
    </row>
    <row r="3352" spans="1:36" ht="16.5" customHeight="1">
      <c r="A3352" s="129"/>
      <c r="B3352" s="134"/>
      <c r="C3352" s="135"/>
      <c r="D3352" s="146"/>
      <c r="E3352" s="146"/>
      <c r="F3352" s="135"/>
      <c r="G3352" s="147"/>
      <c r="H3352" s="147"/>
      <c r="I3352" s="147"/>
      <c r="J3352" s="147"/>
      <c r="K3352" s="38"/>
      <c r="L3352" s="143"/>
      <c r="M3352" s="143"/>
      <c r="N3352" s="61"/>
      <c r="O3352" s="314"/>
      <c r="Q3352" t="str">
        <f t="shared" si="1054"/>
        <v/>
      </c>
      <c r="S3352" t="e">
        <f t="shared" ca="1" si="1063"/>
        <v>#VALUE!</v>
      </c>
      <c r="T3352" t="e">
        <f t="shared" ca="1" si="1060"/>
        <v>#VALUE!</v>
      </c>
      <c r="U3352">
        <f t="shared" si="1064"/>
        <v>3288</v>
      </c>
      <c r="V3352">
        <v>274.08333333335497</v>
      </c>
      <c r="W3352">
        <f t="shared" si="1065"/>
        <v>274</v>
      </c>
      <c r="X3352" t="str" cm="1">
        <f t="array" aca="1" ref="X3352" ca="1">IFERROR(INDEX('PC&amp;PD'!$A$1:$AS$19,ROW('PC&amp;PD'!$A$19),MATCH(INDIRECT(T3352),'PC&amp;PD'!$A$1:$AS$1,0)),"")</f>
        <v/>
      </c>
      <c r="AA3352" t="str">
        <f t="shared" si="1055"/>
        <v/>
      </c>
      <c r="AB3352" t="str">
        <f t="shared" si="1056"/>
        <v/>
      </c>
      <c r="AC3352" t="e">
        <f t="shared" ca="1" si="1057"/>
        <v>#VALUE!</v>
      </c>
      <c r="AD3352" t="str" cm="1">
        <f t="array" aca="1" ref="AD3352" ca="1">IFERROR(IF((LEFT(INDIRECT("$F"&amp;$S3352),4))="GOTS",IF($G3352="Organic","GOTS_Organic_raw",(IF($G3352="Responsible","GOTS_Responsible",(IF($G3352="No Attribute (Conventional)","GOTS_conventional",(IF($G3352="Recycled Pre/Post-Consumer","GOTS_pre_post",(IF($G3352="In-Conversion","GOTS_in_conversion",(IF($G3352="Sustainably Sourced","Sustainably_sourced",(IF($G3352="Recycled pre-consumer organic","GOTS_recycled_organic",""))))))))))))),IF($G3352="Organic","Organic",(IF($G3352="Responsible","Responsible",(IF($G3352="No Attribute (Conventional)","No_Attribute_Conventional",(IF($G3352="Recycled Pre/Post-Consumer","Recycled_Pre_Post_Consumer",(IF($G3352="In-Conversion","In_Conversion",(IF($G3352="Recycled Pre-Consumer","Recycled_Pre_Consumer",(IF($G3352="Recycled Post-Consumer","Recycled_Post_Consumer",(IF($G3352="Sustainably Sourced","Sustainably_sourced",(IF($G3352="Recycled pre-consumer organic","GOTS_recycled_organic","")))))))))))))))))),"")</f>
        <v/>
      </c>
      <c r="AE3352" t="e" cm="1">
        <f t="array" aca="1" ref="AE3352" ca="1">IF($I3352="",IF(INDIRECT("$F"&amp;$S3352)="","",IF(LEFT(INDIRECT("$F"&amp;$S3352),3)="GRS","GRS_RCS_RM",IF((LEFT(INDIRECT("$F"&amp;$S3352),3))="RCS","GRS_RCS_RM",IF(INDIRECT("$F"&amp;$S3352)="OCS (No Label)","OCS_Conversion_RM",IF(LEFT(INDIRECT("$F"&amp;$S3352),3)="OCS","OCS_RM",IF(RIGHT(INDIRECT("$F"&amp;$S3352),10)="conversion","GOTS_RM_conversion",IF((LEFT(INDIRECT("$F"&amp;$S3352),4))="GOTS","GOTS_RM","Responsible_RM"))))))),"DELETERM")</f>
        <v>#VALUE!</v>
      </c>
      <c r="AF3352" t="e" cm="1">
        <f t="array" aca="1" ref="AF3352" ca="1">IF($S3352="","",INDIRECT("$Z"&amp;$S3352))</f>
        <v>#VALUE!</v>
      </c>
      <c r="AG3352" t="str">
        <f t="shared" si="1058"/>
        <v/>
      </c>
      <c r="AH3352" t="str" cm="1">
        <f t="array" aca="1" ref="AH3352" ca="1">IFERROR(INDIRECT("$ag"&amp;S3352),"")</f>
        <v/>
      </c>
      <c r="AI3352" t="e" cm="1">
        <f t="array" aca="1" ref="AI3352" ca="1">INDIRECT("O"&amp;S3352)</f>
        <v>#VALUE!</v>
      </c>
      <c r="AJ3352" t="str">
        <f t="shared" si="1059"/>
        <v/>
      </c>
    </row>
    <row r="3353" spans="1:36" ht="16.5" customHeight="1">
      <c r="A3353" s="129"/>
      <c r="B3353" s="134"/>
      <c r="C3353" s="135"/>
      <c r="D3353" s="146"/>
      <c r="E3353" s="146"/>
      <c r="F3353" s="135"/>
      <c r="G3353" s="147"/>
      <c r="H3353" s="147"/>
      <c r="I3353" s="147"/>
      <c r="J3353" s="147"/>
      <c r="K3353" s="38"/>
      <c r="L3353" s="143"/>
      <c r="M3353" s="143"/>
      <c r="N3353" s="61"/>
      <c r="O3353" s="314"/>
      <c r="Q3353" t="str">
        <f t="shared" si="1054"/>
        <v/>
      </c>
      <c r="S3353" t="e">
        <f t="shared" ca="1" si="1063"/>
        <v>#VALUE!</v>
      </c>
      <c r="T3353" t="e">
        <f t="shared" ca="1" si="1060"/>
        <v>#VALUE!</v>
      </c>
      <c r="U3353">
        <f t="shared" si="1064"/>
        <v>3288</v>
      </c>
      <c r="V3353">
        <v>274.166666666688</v>
      </c>
      <c r="W3353">
        <f t="shared" si="1065"/>
        <v>274</v>
      </c>
      <c r="X3353" t="str" cm="1">
        <f t="array" aca="1" ref="X3353" ca="1">IFERROR(INDEX('PC&amp;PD'!$A$1:$AS$19,ROW('PC&amp;PD'!$A$19),MATCH(INDIRECT(T3353),'PC&amp;PD'!$A$1:$AS$1,0)),"")</f>
        <v/>
      </c>
      <c r="AA3353" t="str">
        <f t="shared" si="1055"/>
        <v/>
      </c>
      <c r="AB3353" t="str">
        <f t="shared" si="1056"/>
        <v/>
      </c>
      <c r="AC3353" t="e">
        <f t="shared" ca="1" si="1057"/>
        <v>#VALUE!</v>
      </c>
      <c r="AD3353" t="str" cm="1">
        <f t="array" aca="1" ref="AD3353" ca="1">IFERROR(IF((LEFT(INDIRECT("$F"&amp;$S3353),4))="GOTS",IF($G3353="Organic","GOTS_Organic_raw",(IF($G3353="Responsible","GOTS_Responsible",(IF($G3353="No Attribute (Conventional)","GOTS_conventional",(IF($G3353="Recycled Pre/Post-Consumer","GOTS_pre_post",(IF($G3353="In-Conversion","GOTS_in_conversion",(IF($G3353="Sustainably Sourced","Sustainably_sourced",(IF($G3353="Recycled pre-consumer organic","GOTS_recycled_organic",""))))))))))))),IF($G3353="Organic","Organic",(IF($G3353="Responsible","Responsible",(IF($G3353="No Attribute (Conventional)","No_Attribute_Conventional",(IF($G3353="Recycled Pre/Post-Consumer","Recycled_Pre_Post_Consumer",(IF($G3353="In-Conversion","In_Conversion",(IF($G3353="Recycled Pre-Consumer","Recycled_Pre_Consumer",(IF($G3353="Recycled Post-Consumer","Recycled_Post_Consumer",(IF($G3353="Sustainably Sourced","Sustainably_sourced",(IF($G3353="Recycled pre-consumer organic","GOTS_recycled_organic","")))))))))))))))))),"")</f>
        <v/>
      </c>
      <c r="AE3353" t="e" cm="1">
        <f t="array" aca="1" ref="AE3353" ca="1">IF($I3353="",IF(INDIRECT("$F"&amp;$S3353)="","",IF(LEFT(INDIRECT("$F"&amp;$S3353),3)="GRS","GRS_RCS_RM",IF((LEFT(INDIRECT("$F"&amp;$S3353),3))="RCS","GRS_RCS_RM",IF(INDIRECT("$F"&amp;$S3353)="OCS (No Label)","OCS_Conversion_RM",IF(LEFT(INDIRECT("$F"&amp;$S3353),3)="OCS","OCS_RM",IF(RIGHT(INDIRECT("$F"&amp;$S3353),10)="conversion","GOTS_RM_conversion",IF((LEFT(INDIRECT("$F"&amp;$S3353),4))="GOTS","GOTS_RM","Responsible_RM"))))))),"DELETERM")</f>
        <v>#VALUE!</v>
      </c>
      <c r="AF3353" t="e" cm="1">
        <f t="array" aca="1" ref="AF3353" ca="1">IF($S3353="","",INDIRECT("$Z"&amp;$S3353))</f>
        <v>#VALUE!</v>
      </c>
      <c r="AG3353" t="str">
        <f t="shared" si="1058"/>
        <v/>
      </c>
      <c r="AH3353" t="str" cm="1">
        <f t="array" aca="1" ref="AH3353" ca="1">IFERROR(INDIRECT("$ag"&amp;S3353),"")</f>
        <v/>
      </c>
      <c r="AI3353" t="e" cm="1">
        <f t="array" aca="1" ref="AI3353" ca="1">INDIRECT("O"&amp;S3353)</f>
        <v>#VALUE!</v>
      </c>
      <c r="AJ3353" t="str">
        <f t="shared" si="1059"/>
        <v/>
      </c>
    </row>
    <row r="3354" spans="1:36" ht="16.5" customHeight="1">
      <c r="A3354" s="129"/>
      <c r="B3354" s="134"/>
      <c r="C3354" s="135"/>
      <c r="D3354" s="146"/>
      <c r="E3354" s="146"/>
      <c r="F3354" s="135"/>
      <c r="G3354" s="147"/>
      <c r="H3354" s="147"/>
      <c r="I3354" s="147"/>
      <c r="J3354" s="147"/>
      <c r="K3354" s="38"/>
      <c r="L3354" s="143"/>
      <c r="M3354" s="143"/>
      <c r="N3354" s="61"/>
      <c r="O3354" s="314"/>
      <c r="Q3354" t="str">
        <f t="shared" si="1054"/>
        <v/>
      </c>
      <c r="S3354" t="e">
        <f t="shared" ca="1" si="1063"/>
        <v>#VALUE!</v>
      </c>
      <c r="T3354" t="e">
        <f t="shared" ca="1" si="1060"/>
        <v>#VALUE!</v>
      </c>
      <c r="U3354">
        <f t="shared" si="1064"/>
        <v>3288</v>
      </c>
      <c r="V3354">
        <v>274.250000000022</v>
      </c>
      <c r="W3354">
        <f t="shared" si="1065"/>
        <v>274</v>
      </c>
      <c r="X3354" t="str" cm="1">
        <f t="array" aca="1" ref="X3354" ca="1">IFERROR(INDEX('PC&amp;PD'!$A$1:$AS$19,ROW('PC&amp;PD'!$A$19),MATCH(INDIRECT(T3354),'PC&amp;PD'!$A$1:$AS$1,0)),"")</f>
        <v/>
      </c>
      <c r="AA3354" t="str">
        <f t="shared" si="1055"/>
        <v/>
      </c>
      <c r="AB3354" t="str">
        <f t="shared" si="1056"/>
        <v/>
      </c>
      <c r="AC3354" t="e">
        <f t="shared" ca="1" si="1057"/>
        <v>#VALUE!</v>
      </c>
      <c r="AD3354" t="str" cm="1">
        <f t="array" aca="1" ref="AD3354" ca="1">IFERROR(IF((LEFT(INDIRECT("$F"&amp;$S3354),4))="GOTS",IF($G3354="Organic","GOTS_Organic_raw",(IF($G3354="Responsible","GOTS_Responsible",(IF($G3354="No Attribute (Conventional)","GOTS_conventional",(IF($G3354="Recycled Pre/Post-Consumer","GOTS_pre_post",(IF($G3354="In-Conversion","GOTS_in_conversion",(IF($G3354="Sustainably Sourced","Sustainably_sourced",(IF($G3354="Recycled pre-consumer organic","GOTS_recycled_organic",""))))))))))))),IF($G3354="Organic","Organic",(IF($G3354="Responsible","Responsible",(IF($G3354="No Attribute (Conventional)","No_Attribute_Conventional",(IF($G3354="Recycled Pre/Post-Consumer","Recycled_Pre_Post_Consumer",(IF($G3354="In-Conversion","In_Conversion",(IF($G3354="Recycled Pre-Consumer","Recycled_Pre_Consumer",(IF($G3354="Recycled Post-Consumer","Recycled_Post_Consumer",(IF($G3354="Sustainably Sourced","Sustainably_sourced",(IF($G3354="Recycled pre-consumer organic","GOTS_recycled_organic","")))))))))))))))))),"")</f>
        <v/>
      </c>
      <c r="AE3354" t="e" cm="1">
        <f t="array" aca="1" ref="AE3354" ca="1">IF($I3354="",IF(INDIRECT("$F"&amp;$S3354)="","",IF(LEFT(INDIRECT("$F"&amp;$S3354),3)="GRS","GRS_RCS_RM",IF((LEFT(INDIRECT("$F"&amp;$S3354),3))="RCS","GRS_RCS_RM",IF(INDIRECT("$F"&amp;$S3354)="OCS (No Label)","OCS_Conversion_RM",IF(LEFT(INDIRECT("$F"&amp;$S3354),3)="OCS","OCS_RM",IF(RIGHT(INDIRECT("$F"&amp;$S3354),10)="conversion","GOTS_RM_conversion",IF((LEFT(INDIRECT("$F"&amp;$S3354),4))="GOTS","GOTS_RM","Responsible_RM"))))))),"DELETERM")</f>
        <v>#VALUE!</v>
      </c>
      <c r="AF3354" t="e" cm="1">
        <f t="array" aca="1" ref="AF3354" ca="1">IF($S3354="","",INDIRECT("$Z"&amp;$S3354))</f>
        <v>#VALUE!</v>
      </c>
      <c r="AG3354" t="str">
        <f t="shared" si="1058"/>
        <v/>
      </c>
      <c r="AH3354" t="str" cm="1">
        <f t="array" aca="1" ref="AH3354" ca="1">IFERROR(INDIRECT("$ag"&amp;S3354),"")</f>
        <v/>
      </c>
      <c r="AI3354" t="e" cm="1">
        <f t="array" aca="1" ref="AI3354" ca="1">INDIRECT("O"&amp;S3354)</f>
        <v>#VALUE!</v>
      </c>
      <c r="AJ3354" t="str">
        <f t="shared" si="1059"/>
        <v/>
      </c>
    </row>
    <row r="3355" spans="1:36" ht="16.5" customHeight="1">
      <c r="A3355" s="129"/>
      <c r="B3355" s="134"/>
      <c r="C3355" s="135"/>
      <c r="D3355" s="146"/>
      <c r="E3355" s="146"/>
      <c r="F3355" s="135"/>
      <c r="G3355" s="147"/>
      <c r="H3355" s="147"/>
      <c r="I3355" s="147"/>
      <c r="J3355" s="147"/>
      <c r="K3355" s="38"/>
      <c r="L3355" s="143"/>
      <c r="M3355" s="143"/>
      <c r="N3355" s="61"/>
      <c r="O3355" s="314"/>
      <c r="Q3355" t="str">
        <f t="shared" si="1054"/>
        <v/>
      </c>
      <c r="S3355" t="e">
        <f t="shared" ca="1" si="1063"/>
        <v>#VALUE!</v>
      </c>
      <c r="T3355" t="e">
        <f t="shared" ca="1" si="1060"/>
        <v>#VALUE!</v>
      </c>
      <c r="U3355">
        <f t="shared" si="1064"/>
        <v>3288</v>
      </c>
      <c r="V3355">
        <v>274.33333333335497</v>
      </c>
      <c r="W3355">
        <f t="shared" si="1065"/>
        <v>274</v>
      </c>
      <c r="X3355" t="str" cm="1">
        <f t="array" aca="1" ref="X3355" ca="1">IFERROR(INDEX('PC&amp;PD'!$A$1:$AS$19,ROW('PC&amp;PD'!$A$19),MATCH(INDIRECT(T3355),'PC&amp;PD'!$A$1:$AS$1,0)),"")</f>
        <v/>
      </c>
      <c r="AA3355" t="str">
        <f t="shared" si="1055"/>
        <v/>
      </c>
      <c r="AB3355" t="str">
        <f t="shared" si="1056"/>
        <v/>
      </c>
      <c r="AC3355" t="e">
        <f t="shared" ca="1" si="1057"/>
        <v>#VALUE!</v>
      </c>
      <c r="AD3355" t="str" cm="1">
        <f t="array" aca="1" ref="AD3355" ca="1">IFERROR(IF((LEFT(INDIRECT("$F"&amp;$S3355),4))="GOTS",IF($G3355="Organic","GOTS_Organic_raw",(IF($G3355="Responsible","GOTS_Responsible",(IF($G3355="No Attribute (Conventional)","GOTS_conventional",(IF($G3355="Recycled Pre/Post-Consumer","GOTS_pre_post",(IF($G3355="In-Conversion","GOTS_in_conversion",(IF($G3355="Sustainably Sourced","Sustainably_sourced",(IF($G3355="Recycled pre-consumer organic","GOTS_recycled_organic",""))))))))))))),IF($G3355="Organic","Organic",(IF($G3355="Responsible","Responsible",(IF($G3355="No Attribute (Conventional)","No_Attribute_Conventional",(IF($G3355="Recycled Pre/Post-Consumer","Recycled_Pre_Post_Consumer",(IF($G3355="In-Conversion","In_Conversion",(IF($G3355="Recycled Pre-Consumer","Recycled_Pre_Consumer",(IF($G3355="Recycled Post-Consumer","Recycled_Post_Consumer",(IF($G3355="Sustainably Sourced","Sustainably_sourced",(IF($G3355="Recycled pre-consumer organic","GOTS_recycled_organic","")))))))))))))))))),"")</f>
        <v/>
      </c>
      <c r="AE3355" t="e" cm="1">
        <f t="array" aca="1" ref="AE3355" ca="1">IF($I3355="",IF(INDIRECT("$F"&amp;$S3355)="","",IF(LEFT(INDIRECT("$F"&amp;$S3355),3)="GRS","GRS_RCS_RM",IF((LEFT(INDIRECT("$F"&amp;$S3355),3))="RCS","GRS_RCS_RM",IF(INDIRECT("$F"&amp;$S3355)="OCS (No Label)","OCS_Conversion_RM",IF(LEFT(INDIRECT("$F"&amp;$S3355),3)="OCS","OCS_RM",IF(RIGHT(INDIRECT("$F"&amp;$S3355),10)="conversion","GOTS_RM_conversion",IF((LEFT(INDIRECT("$F"&amp;$S3355),4))="GOTS","GOTS_RM","Responsible_RM"))))))),"DELETERM")</f>
        <v>#VALUE!</v>
      </c>
      <c r="AF3355" t="e" cm="1">
        <f t="array" aca="1" ref="AF3355" ca="1">IF($S3355="","",INDIRECT("$Z"&amp;$S3355))</f>
        <v>#VALUE!</v>
      </c>
      <c r="AG3355" t="str">
        <f t="shared" si="1058"/>
        <v/>
      </c>
      <c r="AH3355" t="str" cm="1">
        <f t="array" aca="1" ref="AH3355" ca="1">IFERROR(INDIRECT("$ag"&amp;S3355),"")</f>
        <v/>
      </c>
      <c r="AI3355" t="e" cm="1">
        <f t="array" aca="1" ref="AI3355" ca="1">INDIRECT("O"&amp;S3355)</f>
        <v>#VALUE!</v>
      </c>
      <c r="AJ3355" t="str">
        <f t="shared" si="1059"/>
        <v/>
      </c>
    </row>
    <row r="3356" spans="1:36" ht="16.5" customHeight="1">
      <c r="A3356" s="129"/>
      <c r="B3356" s="134"/>
      <c r="C3356" s="135"/>
      <c r="D3356" s="146"/>
      <c r="E3356" s="146"/>
      <c r="F3356" s="135"/>
      <c r="G3356" s="147"/>
      <c r="H3356" s="147"/>
      <c r="I3356" s="147"/>
      <c r="J3356" s="147"/>
      <c r="K3356" s="38"/>
      <c r="L3356" s="143"/>
      <c r="M3356" s="143"/>
      <c r="N3356" s="61"/>
      <c r="O3356" s="314"/>
      <c r="Q3356" t="str">
        <f t="shared" si="1054"/>
        <v/>
      </c>
      <c r="S3356" t="e">
        <f t="shared" ca="1" si="1063"/>
        <v>#VALUE!</v>
      </c>
      <c r="T3356" t="e">
        <f t="shared" ca="1" si="1060"/>
        <v>#VALUE!</v>
      </c>
      <c r="U3356">
        <f t="shared" si="1064"/>
        <v>3288</v>
      </c>
      <c r="V3356">
        <v>274.416666666688</v>
      </c>
      <c r="W3356">
        <f t="shared" si="1065"/>
        <v>274</v>
      </c>
      <c r="X3356" t="str" cm="1">
        <f t="array" aca="1" ref="X3356" ca="1">IFERROR(INDEX('PC&amp;PD'!$A$1:$AS$19,ROW('PC&amp;PD'!$A$19),MATCH(INDIRECT(T3356),'PC&amp;PD'!$A$1:$AS$1,0)),"")</f>
        <v/>
      </c>
      <c r="AA3356" t="str">
        <f t="shared" si="1055"/>
        <v/>
      </c>
      <c r="AB3356" t="str">
        <f t="shared" si="1056"/>
        <v/>
      </c>
      <c r="AC3356" t="e">
        <f t="shared" ca="1" si="1057"/>
        <v>#VALUE!</v>
      </c>
      <c r="AD3356" t="str" cm="1">
        <f t="array" aca="1" ref="AD3356" ca="1">IFERROR(IF((LEFT(INDIRECT("$F"&amp;$S3356),4))="GOTS",IF($G3356="Organic","GOTS_Organic_raw",(IF($G3356="Responsible","GOTS_Responsible",(IF($G3356="No Attribute (Conventional)","GOTS_conventional",(IF($G3356="Recycled Pre/Post-Consumer","GOTS_pre_post",(IF($G3356="In-Conversion","GOTS_in_conversion",(IF($G3356="Sustainably Sourced","Sustainably_sourced",(IF($G3356="Recycled pre-consumer organic","GOTS_recycled_organic",""))))))))))))),IF($G3356="Organic","Organic",(IF($G3356="Responsible","Responsible",(IF($G3356="No Attribute (Conventional)","No_Attribute_Conventional",(IF($G3356="Recycled Pre/Post-Consumer","Recycled_Pre_Post_Consumer",(IF($G3356="In-Conversion","In_Conversion",(IF($G3356="Recycled Pre-Consumer","Recycled_Pre_Consumer",(IF($G3356="Recycled Post-Consumer","Recycled_Post_Consumer",(IF($G3356="Sustainably Sourced","Sustainably_sourced",(IF($G3356="Recycled pre-consumer organic","GOTS_recycled_organic","")))))))))))))))))),"")</f>
        <v/>
      </c>
      <c r="AE3356" t="e" cm="1">
        <f t="array" aca="1" ref="AE3356" ca="1">IF($I3356="",IF(INDIRECT("$F"&amp;$S3356)="","",IF(LEFT(INDIRECT("$F"&amp;$S3356),3)="GRS","GRS_RCS_RM",IF((LEFT(INDIRECT("$F"&amp;$S3356),3))="RCS","GRS_RCS_RM",IF(INDIRECT("$F"&amp;$S3356)="OCS (No Label)","OCS_Conversion_RM",IF(LEFT(INDIRECT("$F"&amp;$S3356),3)="OCS","OCS_RM",IF(RIGHT(INDIRECT("$F"&amp;$S3356),10)="conversion","GOTS_RM_conversion",IF((LEFT(INDIRECT("$F"&amp;$S3356),4))="GOTS","GOTS_RM","Responsible_RM"))))))),"DELETERM")</f>
        <v>#VALUE!</v>
      </c>
      <c r="AF3356" t="e" cm="1">
        <f t="array" aca="1" ref="AF3356" ca="1">IF($S3356="","",INDIRECT("$Z"&amp;$S3356))</f>
        <v>#VALUE!</v>
      </c>
      <c r="AG3356" t="str">
        <f t="shared" si="1058"/>
        <v/>
      </c>
      <c r="AH3356" t="str" cm="1">
        <f t="array" aca="1" ref="AH3356" ca="1">IFERROR(INDIRECT("$ag"&amp;S3356),"")</f>
        <v/>
      </c>
      <c r="AI3356" t="e" cm="1">
        <f t="array" aca="1" ref="AI3356" ca="1">INDIRECT("O"&amp;S3356)</f>
        <v>#VALUE!</v>
      </c>
      <c r="AJ3356" t="str">
        <f t="shared" si="1059"/>
        <v/>
      </c>
    </row>
    <row r="3357" spans="1:36" ht="16.5" customHeight="1">
      <c r="A3357" s="130"/>
      <c r="B3357" s="136"/>
      <c r="C3357" s="137"/>
      <c r="D3357" s="146"/>
      <c r="E3357" s="146"/>
      <c r="F3357" s="137"/>
      <c r="G3357" s="147"/>
      <c r="H3357" s="147"/>
      <c r="I3357" s="147"/>
      <c r="J3357" s="147"/>
      <c r="K3357" s="38"/>
      <c r="L3357" s="144"/>
      <c r="M3357" s="144"/>
      <c r="N3357" s="61"/>
      <c r="O3357" s="314"/>
      <c r="Q3357" t="str">
        <f t="shared" si="1054"/>
        <v/>
      </c>
      <c r="S3357" t="e">
        <f t="shared" ca="1" si="1063"/>
        <v>#VALUE!</v>
      </c>
      <c r="T3357" t="e">
        <f t="shared" ca="1" si="1060"/>
        <v>#VALUE!</v>
      </c>
      <c r="U3357">
        <f t="shared" si="1064"/>
        <v>3288</v>
      </c>
      <c r="V3357">
        <v>274.500000000022</v>
      </c>
      <c r="W3357">
        <f t="shared" si="1065"/>
        <v>274</v>
      </c>
      <c r="X3357" t="str" cm="1">
        <f t="array" aca="1" ref="X3357" ca="1">IFERROR(INDEX('PC&amp;PD'!$A$1:$AS$19,ROW('PC&amp;PD'!$A$19),MATCH(INDIRECT(T3357),'PC&amp;PD'!$A$1:$AS$1,0)),"")</f>
        <v/>
      </c>
      <c r="AA3357" t="str">
        <f t="shared" si="1055"/>
        <v/>
      </c>
      <c r="AB3357" t="str">
        <f t="shared" si="1056"/>
        <v/>
      </c>
      <c r="AC3357" t="e">
        <f t="shared" ca="1" si="1057"/>
        <v>#VALUE!</v>
      </c>
      <c r="AD3357" t="str" cm="1">
        <f t="array" aca="1" ref="AD3357" ca="1">IFERROR(IF((LEFT(INDIRECT("$F"&amp;$S3357),4))="GOTS",IF($G3357="Organic","GOTS_Organic_raw",(IF($G3357="Responsible","GOTS_Responsible",(IF($G3357="No Attribute (Conventional)","GOTS_conventional",(IF($G3357="Recycled Pre/Post-Consumer","GOTS_pre_post",(IF($G3357="In-Conversion","GOTS_in_conversion",(IF($G3357="Sustainably Sourced","Sustainably_sourced",(IF($G3357="Recycled pre-consumer organic","GOTS_recycled_organic",""))))))))))))),IF($G3357="Organic","Organic",(IF($G3357="Responsible","Responsible",(IF($G3357="No Attribute (Conventional)","No_Attribute_Conventional",(IF($G3357="Recycled Pre/Post-Consumer","Recycled_Pre_Post_Consumer",(IF($G3357="In-Conversion","In_Conversion",(IF($G3357="Recycled Pre-Consumer","Recycled_Pre_Consumer",(IF($G3357="Recycled Post-Consumer","Recycled_Post_Consumer",(IF($G3357="Sustainably Sourced","Sustainably_sourced",(IF($G3357="Recycled pre-consumer organic","GOTS_recycled_organic","")))))))))))))))))),"")</f>
        <v/>
      </c>
      <c r="AE3357" t="e" cm="1">
        <f t="array" aca="1" ref="AE3357" ca="1">IF($I3357="",IF(INDIRECT("$F"&amp;$S3357)="","",IF(LEFT(INDIRECT("$F"&amp;$S3357),3)="GRS","GRS_RCS_RM",IF((LEFT(INDIRECT("$F"&amp;$S3357),3))="RCS","GRS_RCS_RM",IF(INDIRECT("$F"&amp;$S3357)="OCS (No Label)","OCS_Conversion_RM",IF(LEFT(INDIRECT("$F"&amp;$S3357),3)="OCS","OCS_RM",IF(RIGHT(INDIRECT("$F"&amp;$S3357),10)="conversion","GOTS_RM_conversion",IF((LEFT(INDIRECT("$F"&amp;$S3357),4))="GOTS","GOTS_RM","Responsible_RM"))))))),"DELETERM")</f>
        <v>#VALUE!</v>
      </c>
      <c r="AF3357" t="e" cm="1">
        <f t="array" aca="1" ref="AF3357" ca="1">IF($S3357="","",INDIRECT("$Z"&amp;$S3357))</f>
        <v>#VALUE!</v>
      </c>
      <c r="AG3357" t="str">
        <f t="shared" si="1058"/>
        <v/>
      </c>
      <c r="AH3357" t="str" cm="1">
        <f t="array" aca="1" ref="AH3357" ca="1">IFERROR(INDIRECT("$ag"&amp;S3357),"")</f>
        <v/>
      </c>
      <c r="AI3357" t="e" cm="1">
        <f t="array" aca="1" ref="AI3357" ca="1">INDIRECT("O"&amp;S3357)</f>
        <v>#VALUE!</v>
      </c>
      <c r="AJ3357" t="str">
        <f t="shared" si="1059"/>
        <v/>
      </c>
    </row>
    <row r="3358" spans="1:36" ht="16.5" customHeight="1">
      <c r="A3358" s="130"/>
      <c r="B3358" s="136"/>
      <c r="C3358" s="137"/>
      <c r="D3358" s="146"/>
      <c r="E3358" s="146"/>
      <c r="F3358" s="137"/>
      <c r="G3358" s="147"/>
      <c r="H3358" s="147"/>
      <c r="I3358" s="147"/>
      <c r="J3358" s="147"/>
      <c r="K3358" s="38"/>
      <c r="L3358" s="144"/>
      <c r="M3358" s="144"/>
      <c r="N3358" s="61"/>
      <c r="O3358" s="314"/>
      <c r="Q3358" t="str">
        <f t="shared" si="1054"/>
        <v/>
      </c>
      <c r="S3358" t="e">
        <f t="shared" ca="1" si="1063"/>
        <v>#VALUE!</v>
      </c>
      <c r="T3358" t="e">
        <f t="shared" ca="1" si="1060"/>
        <v>#VALUE!</v>
      </c>
      <c r="U3358">
        <f t="shared" si="1064"/>
        <v>3288</v>
      </c>
      <c r="V3358">
        <v>274.58333333335497</v>
      </c>
      <c r="W3358">
        <f t="shared" si="1065"/>
        <v>274</v>
      </c>
      <c r="X3358" t="str" cm="1">
        <f t="array" aca="1" ref="X3358" ca="1">IFERROR(INDEX('PC&amp;PD'!$A$1:$AS$19,ROW('PC&amp;PD'!$A$19),MATCH(INDIRECT(T3358),'PC&amp;PD'!$A$1:$AS$1,0)),"")</f>
        <v/>
      </c>
      <c r="AA3358" t="str">
        <f t="shared" si="1055"/>
        <v/>
      </c>
      <c r="AB3358" t="str">
        <f t="shared" si="1056"/>
        <v/>
      </c>
      <c r="AC3358" t="e">
        <f t="shared" ca="1" si="1057"/>
        <v>#VALUE!</v>
      </c>
      <c r="AD3358" t="str" cm="1">
        <f t="array" aca="1" ref="AD3358" ca="1">IFERROR(IF((LEFT(INDIRECT("$F"&amp;$S3358),4))="GOTS",IF($G3358="Organic","GOTS_Organic_raw",(IF($G3358="Responsible","GOTS_Responsible",(IF($G3358="No Attribute (Conventional)","GOTS_conventional",(IF($G3358="Recycled Pre/Post-Consumer","GOTS_pre_post",(IF($G3358="In-Conversion","GOTS_in_conversion",(IF($G3358="Sustainably Sourced","Sustainably_sourced",(IF($G3358="Recycled pre-consumer organic","GOTS_recycled_organic",""))))))))))))),IF($G3358="Organic","Organic",(IF($G3358="Responsible","Responsible",(IF($G3358="No Attribute (Conventional)","No_Attribute_Conventional",(IF($G3358="Recycled Pre/Post-Consumer","Recycled_Pre_Post_Consumer",(IF($G3358="In-Conversion","In_Conversion",(IF($G3358="Recycled Pre-Consumer","Recycled_Pre_Consumer",(IF($G3358="Recycled Post-Consumer","Recycled_Post_Consumer",(IF($G3358="Sustainably Sourced","Sustainably_sourced",(IF($G3358="Recycled pre-consumer organic","GOTS_recycled_organic","")))))))))))))))))),"")</f>
        <v/>
      </c>
      <c r="AE3358" t="e" cm="1">
        <f t="array" aca="1" ref="AE3358" ca="1">IF($I3358="",IF(INDIRECT("$F"&amp;$S3358)="","",IF(LEFT(INDIRECT("$F"&amp;$S3358),3)="GRS","GRS_RCS_RM",IF((LEFT(INDIRECT("$F"&amp;$S3358),3))="RCS","GRS_RCS_RM",IF(INDIRECT("$F"&amp;$S3358)="OCS (No Label)","OCS_Conversion_RM",IF(LEFT(INDIRECT("$F"&amp;$S3358),3)="OCS","OCS_RM",IF(RIGHT(INDIRECT("$F"&amp;$S3358),10)="conversion","GOTS_RM_conversion",IF((LEFT(INDIRECT("$F"&amp;$S3358),4))="GOTS","GOTS_RM","Responsible_RM"))))))),"DELETERM")</f>
        <v>#VALUE!</v>
      </c>
      <c r="AF3358" t="e" cm="1">
        <f t="array" aca="1" ref="AF3358" ca="1">IF($S3358="","",INDIRECT("$Z"&amp;$S3358))</f>
        <v>#VALUE!</v>
      </c>
      <c r="AG3358" t="str">
        <f t="shared" si="1058"/>
        <v/>
      </c>
      <c r="AH3358" t="str" cm="1">
        <f t="array" aca="1" ref="AH3358" ca="1">IFERROR(INDIRECT("$ag"&amp;S3358),"")</f>
        <v/>
      </c>
      <c r="AI3358" t="e" cm="1">
        <f t="array" aca="1" ref="AI3358" ca="1">INDIRECT("O"&amp;S3358)</f>
        <v>#VALUE!</v>
      </c>
      <c r="AJ3358" t="str">
        <f t="shared" si="1059"/>
        <v/>
      </c>
    </row>
    <row r="3359" spans="1:36" ht="16.5" customHeight="1">
      <c r="A3359" s="130"/>
      <c r="B3359" s="136"/>
      <c r="C3359" s="137"/>
      <c r="D3359" s="146"/>
      <c r="E3359" s="146"/>
      <c r="F3359" s="137"/>
      <c r="G3359" s="147"/>
      <c r="H3359" s="147"/>
      <c r="I3359" s="147"/>
      <c r="J3359" s="147"/>
      <c r="K3359" s="38"/>
      <c r="L3359" s="144"/>
      <c r="M3359" s="144"/>
      <c r="N3359" s="61"/>
      <c r="O3359" s="314"/>
      <c r="Q3359" t="str">
        <f t="shared" si="1054"/>
        <v/>
      </c>
      <c r="S3359" t="e">
        <f t="shared" ca="1" si="1063"/>
        <v>#VALUE!</v>
      </c>
      <c r="T3359" t="e">
        <f t="shared" ca="1" si="1060"/>
        <v>#VALUE!</v>
      </c>
      <c r="U3359">
        <f t="shared" si="1064"/>
        <v>3288</v>
      </c>
      <c r="V3359">
        <v>274.666666666688</v>
      </c>
      <c r="W3359">
        <f t="shared" si="1065"/>
        <v>274</v>
      </c>
      <c r="X3359" t="str" cm="1">
        <f t="array" aca="1" ref="X3359" ca="1">IFERROR(INDEX('PC&amp;PD'!$A$1:$AS$19,ROW('PC&amp;PD'!$A$19),MATCH(INDIRECT(T3359),'PC&amp;PD'!$A$1:$AS$1,0)),"")</f>
        <v/>
      </c>
      <c r="AA3359" t="str">
        <f t="shared" si="1055"/>
        <v/>
      </c>
      <c r="AB3359" t="str">
        <f t="shared" si="1056"/>
        <v/>
      </c>
      <c r="AC3359" t="e">
        <f t="shared" ca="1" si="1057"/>
        <v>#VALUE!</v>
      </c>
      <c r="AD3359" t="str" cm="1">
        <f t="array" aca="1" ref="AD3359" ca="1">IFERROR(IF((LEFT(INDIRECT("$F"&amp;$S3359),4))="GOTS",IF($G3359="Organic","GOTS_Organic_raw",(IF($G3359="Responsible","GOTS_Responsible",(IF($G3359="No Attribute (Conventional)","GOTS_conventional",(IF($G3359="Recycled Pre/Post-Consumer","GOTS_pre_post",(IF($G3359="In-Conversion","GOTS_in_conversion",(IF($G3359="Sustainably Sourced","Sustainably_sourced",(IF($G3359="Recycled pre-consumer organic","GOTS_recycled_organic",""))))))))))))),IF($G3359="Organic","Organic",(IF($G3359="Responsible","Responsible",(IF($G3359="No Attribute (Conventional)","No_Attribute_Conventional",(IF($G3359="Recycled Pre/Post-Consumer","Recycled_Pre_Post_Consumer",(IF($G3359="In-Conversion","In_Conversion",(IF($G3359="Recycled Pre-Consumer","Recycled_Pre_Consumer",(IF($G3359="Recycled Post-Consumer","Recycled_Post_Consumer",(IF($G3359="Sustainably Sourced","Sustainably_sourced",(IF($G3359="Recycled pre-consumer organic","GOTS_recycled_organic","")))))))))))))))))),"")</f>
        <v/>
      </c>
      <c r="AE3359" t="e" cm="1">
        <f t="array" aca="1" ref="AE3359" ca="1">IF($I3359="",IF(INDIRECT("$F"&amp;$S3359)="","",IF(LEFT(INDIRECT("$F"&amp;$S3359),3)="GRS","GRS_RCS_RM",IF((LEFT(INDIRECT("$F"&amp;$S3359),3))="RCS","GRS_RCS_RM",IF(INDIRECT("$F"&amp;$S3359)="OCS (No Label)","OCS_Conversion_RM",IF(LEFT(INDIRECT("$F"&amp;$S3359),3)="OCS","OCS_RM",IF(RIGHT(INDIRECT("$F"&amp;$S3359),10)="conversion","GOTS_RM_conversion",IF((LEFT(INDIRECT("$F"&amp;$S3359),4))="GOTS","GOTS_RM","Responsible_RM"))))))),"DELETERM")</f>
        <v>#VALUE!</v>
      </c>
      <c r="AF3359" t="e" cm="1">
        <f t="array" aca="1" ref="AF3359" ca="1">IF($S3359="","",INDIRECT("$Z"&amp;$S3359))</f>
        <v>#VALUE!</v>
      </c>
      <c r="AG3359" t="str">
        <f t="shared" si="1058"/>
        <v/>
      </c>
      <c r="AH3359" t="str" cm="1">
        <f t="array" aca="1" ref="AH3359" ca="1">IFERROR(INDIRECT("$ag"&amp;S3359),"")</f>
        <v/>
      </c>
      <c r="AI3359" t="e" cm="1">
        <f t="array" aca="1" ref="AI3359" ca="1">INDIRECT("O"&amp;S3359)</f>
        <v>#VALUE!</v>
      </c>
      <c r="AJ3359" t="str">
        <f t="shared" si="1059"/>
        <v/>
      </c>
    </row>
    <row r="3360" spans="1:36" ht="16.5" customHeight="1">
      <c r="A3360" s="130"/>
      <c r="B3360" s="136"/>
      <c r="C3360" s="137"/>
      <c r="D3360" s="146"/>
      <c r="E3360" s="146"/>
      <c r="F3360" s="137"/>
      <c r="G3360" s="147"/>
      <c r="H3360" s="147"/>
      <c r="I3360" s="147"/>
      <c r="J3360" s="147"/>
      <c r="K3360" s="38"/>
      <c r="L3360" s="144"/>
      <c r="M3360" s="144"/>
      <c r="N3360" s="61"/>
      <c r="O3360" s="314"/>
      <c r="Q3360" t="str">
        <f t="shared" si="1054"/>
        <v/>
      </c>
      <c r="S3360" t="e">
        <f t="shared" ca="1" si="1063"/>
        <v>#VALUE!</v>
      </c>
      <c r="T3360" t="e">
        <f t="shared" ca="1" si="1060"/>
        <v>#VALUE!</v>
      </c>
      <c r="U3360">
        <f t="shared" si="1064"/>
        <v>3288</v>
      </c>
      <c r="V3360">
        <v>274.750000000022</v>
      </c>
      <c r="W3360">
        <f t="shared" si="1065"/>
        <v>274</v>
      </c>
      <c r="X3360" t="str" cm="1">
        <f t="array" aca="1" ref="X3360" ca="1">IFERROR(INDEX('PC&amp;PD'!$A$1:$AS$19,ROW('PC&amp;PD'!$A$19),MATCH(INDIRECT(T3360),'PC&amp;PD'!$A$1:$AS$1,0)),"")</f>
        <v/>
      </c>
      <c r="AA3360" t="str">
        <f t="shared" si="1055"/>
        <v/>
      </c>
      <c r="AB3360" t="str">
        <f t="shared" si="1056"/>
        <v/>
      </c>
      <c r="AC3360" t="e">
        <f t="shared" ca="1" si="1057"/>
        <v>#VALUE!</v>
      </c>
      <c r="AD3360" t="str" cm="1">
        <f t="array" aca="1" ref="AD3360" ca="1">IFERROR(IF((LEFT(INDIRECT("$F"&amp;$S3360),4))="GOTS",IF($G3360="Organic","GOTS_Organic_raw",(IF($G3360="Responsible","GOTS_Responsible",(IF($G3360="No Attribute (Conventional)","GOTS_conventional",(IF($G3360="Recycled Pre/Post-Consumer","GOTS_pre_post",(IF($G3360="In-Conversion","GOTS_in_conversion",(IF($G3360="Sustainably Sourced","Sustainably_sourced",(IF($G3360="Recycled pre-consumer organic","GOTS_recycled_organic",""))))))))))))),IF($G3360="Organic","Organic",(IF($G3360="Responsible","Responsible",(IF($G3360="No Attribute (Conventional)","No_Attribute_Conventional",(IF($G3360="Recycled Pre/Post-Consumer","Recycled_Pre_Post_Consumer",(IF($G3360="In-Conversion","In_Conversion",(IF($G3360="Recycled Pre-Consumer","Recycled_Pre_Consumer",(IF($G3360="Recycled Post-Consumer","Recycled_Post_Consumer",(IF($G3360="Sustainably Sourced","Sustainably_sourced",(IF($G3360="Recycled pre-consumer organic","GOTS_recycled_organic","")))))))))))))))))),"")</f>
        <v/>
      </c>
      <c r="AE3360" t="e" cm="1">
        <f t="array" aca="1" ref="AE3360" ca="1">IF($I3360="",IF(INDIRECT("$F"&amp;$S3360)="","",IF(LEFT(INDIRECT("$F"&amp;$S3360),3)="GRS","GRS_RCS_RM",IF((LEFT(INDIRECT("$F"&amp;$S3360),3))="RCS","GRS_RCS_RM",IF(INDIRECT("$F"&amp;$S3360)="OCS (No Label)","OCS_Conversion_RM",IF(LEFT(INDIRECT("$F"&amp;$S3360),3)="OCS","OCS_RM",IF(RIGHT(INDIRECT("$F"&amp;$S3360),10)="conversion","GOTS_RM_conversion",IF((LEFT(INDIRECT("$F"&amp;$S3360),4))="GOTS","GOTS_RM","Responsible_RM"))))))),"DELETERM")</f>
        <v>#VALUE!</v>
      </c>
      <c r="AF3360" t="e" cm="1">
        <f t="array" aca="1" ref="AF3360" ca="1">IF($S3360="","",INDIRECT("$Z"&amp;$S3360))</f>
        <v>#VALUE!</v>
      </c>
      <c r="AG3360" t="str">
        <f t="shared" si="1058"/>
        <v/>
      </c>
      <c r="AH3360" t="str" cm="1">
        <f t="array" aca="1" ref="AH3360" ca="1">IFERROR(INDIRECT("$ag"&amp;S3360),"")</f>
        <v/>
      </c>
      <c r="AI3360" t="e" cm="1">
        <f t="array" aca="1" ref="AI3360" ca="1">INDIRECT("O"&amp;S3360)</f>
        <v>#VALUE!</v>
      </c>
      <c r="AJ3360" t="str">
        <f t="shared" si="1059"/>
        <v/>
      </c>
    </row>
    <row r="3361" spans="1:36" ht="16.5" customHeight="1">
      <c r="A3361" s="130"/>
      <c r="B3361" s="136"/>
      <c r="C3361" s="137"/>
      <c r="D3361" s="146"/>
      <c r="E3361" s="146"/>
      <c r="F3361" s="137"/>
      <c r="G3361" s="147"/>
      <c r="H3361" s="147"/>
      <c r="I3361" s="147"/>
      <c r="J3361" s="147"/>
      <c r="K3361" s="38"/>
      <c r="L3361" s="144"/>
      <c r="M3361" s="144"/>
      <c r="N3361" s="61"/>
      <c r="O3361" s="314"/>
      <c r="Q3361" t="str">
        <f t="shared" si="1054"/>
        <v/>
      </c>
      <c r="S3361" t="e">
        <f t="shared" ca="1" si="1063"/>
        <v>#VALUE!</v>
      </c>
      <c r="T3361" t="e">
        <f t="shared" ca="1" si="1060"/>
        <v>#VALUE!</v>
      </c>
      <c r="U3361">
        <f t="shared" si="1064"/>
        <v>3288</v>
      </c>
      <c r="V3361">
        <v>274.83333333335497</v>
      </c>
      <c r="W3361">
        <f t="shared" si="1065"/>
        <v>274</v>
      </c>
      <c r="X3361" t="str" cm="1">
        <f t="array" aca="1" ref="X3361" ca="1">IFERROR(INDEX('PC&amp;PD'!$A$1:$AS$19,ROW('PC&amp;PD'!$A$19),MATCH(INDIRECT(T3361),'PC&amp;PD'!$A$1:$AS$1,0)),"")</f>
        <v/>
      </c>
      <c r="AA3361" t="str">
        <f t="shared" si="1055"/>
        <v/>
      </c>
      <c r="AB3361" t="str">
        <f t="shared" si="1056"/>
        <v/>
      </c>
      <c r="AC3361" t="e">
        <f t="shared" ca="1" si="1057"/>
        <v>#VALUE!</v>
      </c>
      <c r="AD3361" t="str" cm="1">
        <f t="array" aca="1" ref="AD3361" ca="1">IFERROR(IF((LEFT(INDIRECT("$F"&amp;$S3361),4))="GOTS",IF($G3361="Organic","GOTS_Organic_raw",(IF($G3361="Responsible","GOTS_Responsible",(IF($G3361="No Attribute (Conventional)","GOTS_conventional",(IF($G3361="Recycled Pre/Post-Consumer","GOTS_pre_post",(IF($G3361="In-Conversion","GOTS_in_conversion",(IF($G3361="Sustainably Sourced","Sustainably_sourced",(IF($G3361="Recycled pre-consumer organic","GOTS_recycled_organic",""))))))))))))),IF($G3361="Organic","Organic",(IF($G3361="Responsible","Responsible",(IF($G3361="No Attribute (Conventional)","No_Attribute_Conventional",(IF($G3361="Recycled Pre/Post-Consumer","Recycled_Pre_Post_Consumer",(IF($G3361="In-Conversion","In_Conversion",(IF($G3361="Recycled Pre-Consumer","Recycled_Pre_Consumer",(IF($G3361="Recycled Post-Consumer","Recycled_Post_Consumer",(IF($G3361="Sustainably Sourced","Sustainably_sourced",(IF($G3361="Recycled pre-consumer organic","GOTS_recycled_organic","")))))))))))))))))),"")</f>
        <v/>
      </c>
      <c r="AE3361" t="e" cm="1">
        <f t="array" aca="1" ref="AE3361" ca="1">IF($I3361="",IF(INDIRECT("$F"&amp;$S3361)="","",IF(LEFT(INDIRECT("$F"&amp;$S3361),3)="GRS","GRS_RCS_RM",IF((LEFT(INDIRECT("$F"&amp;$S3361),3))="RCS","GRS_RCS_RM",IF(INDIRECT("$F"&amp;$S3361)="OCS (No Label)","OCS_Conversion_RM",IF(LEFT(INDIRECT("$F"&amp;$S3361),3)="OCS","OCS_RM",IF(RIGHT(INDIRECT("$F"&amp;$S3361),10)="conversion","GOTS_RM_conversion",IF((LEFT(INDIRECT("$F"&amp;$S3361),4))="GOTS","GOTS_RM","Responsible_RM"))))))),"DELETERM")</f>
        <v>#VALUE!</v>
      </c>
      <c r="AF3361" t="e" cm="1">
        <f t="array" aca="1" ref="AF3361" ca="1">IF($S3361="","",INDIRECT("$Z"&amp;$S3361))</f>
        <v>#VALUE!</v>
      </c>
      <c r="AG3361" t="str">
        <f t="shared" si="1058"/>
        <v/>
      </c>
      <c r="AH3361" t="str" cm="1">
        <f t="array" aca="1" ref="AH3361" ca="1">IFERROR(INDIRECT("$ag"&amp;S3361),"")</f>
        <v/>
      </c>
      <c r="AI3361" t="e" cm="1">
        <f t="array" aca="1" ref="AI3361" ca="1">INDIRECT("O"&amp;S3361)</f>
        <v>#VALUE!</v>
      </c>
      <c r="AJ3361" t="str">
        <f t="shared" si="1059"/>
        <v/>
      </c>
    </row>
    <row r="3362" spans="1:36" ht="16.5" customHeight="1" thickBot="1">
      <c r="A3362" s="131"/>
      <c r="B3362" s="138"/>
      <c r="C3362" s="139"/>
      <c r="D3362" s="148"/>
      <c r="E3362" s="148"/>
      <c r="F3362" s="139"/>
      <c r="G3362" s="149"/>
      <c r="H3362" s="149"/>
      <c r="I3362" s="149"/>
      <c r="J3362" s="149"/>
      <c r="K3362" s="39"/>
      <c r="L3362" s="145"/>
      <c r="M3362" s="145"/>
      <c r="N3362" s="62"/>
      <c r="O3362" s="315"/>
      <c r="Q3362" t="str">
        <f t="shared" si="1054"/>
        <v/>
      </c>
      <c r="S3362" t="e">
        <f t="shared" ca="1" si="1063"/>
        <v>#VALUE!</v>
      </c>
      <c r="T3362" t="e">
        <f t="shared" ca="1" si="1060"/>
        <v>#VALUE!</v>
      </c>
      <c r="U3362">
        <f t="shared" si="1064"/>
        <v>3288</v>
      </c>
      <c r="V3362">
        <v>274.916666666688</v>
      </c>
      <c r="W3362">
        <f t="shared" si="1065"/>
        <v>274</v>
      </c>
      <c r="X3362" t="str" cm="1">
        <f t="array" aca="1" ref="X3362" ca="1">IFERROR(INDEX('PC&amp;PD'!$A$1:$AS$19,ROW('PC&amp;PD'!$A$19),MATCH(INDIRECT(T3362),'PC&amp;PD'!$A$1:$AS$1,0)),"")</f>
        <v/>
      </c>
      <c r="AA3362" t="str">
        <f t="shared" si="1055"/>
        <v/>
      </c>
      <c r="AB3362" t="str">
        <f t="shared" si="1056"/>
        <v/>
      </c>
      <c r="AC3362" t="e">
        <f t="shared" ca="1" si="1057"/>
        <v>#VALUE!</v>
      </c>
      <c r="AD3362" t="str" cm="1">
        <f t="array" aca="1" ref="AD3362" ca="1">IFERROR(IF((LEFT(INDIRECT("$F"&amp;$S3362),4))="GOTS",IF($G3362="Organic","GOTS_Organic_raw",(IF($G3362="Responsible","GOTS_Responsible",(IF($G3362="No Attribute (Conventional)","GOTS_conventional",(IF($G3362="Recycled Pre/Post-Consumer","GOTS_pre_post",(IF($G3362="In-Conversion","GOTS_in_conversion",(IF($G3362="Sustainably Sourced","Sustainably_sourced",(IF($G3362="Recycled pre-consumer organic","GOTS_recycled_organic",""))))))))))))),IF($G3362="Organic","Organic",(IF($G3362="Responsible","Responsible",(IF($G3362="No Attribute (Conventional)","No_Attribute_Conventional",(IF($G3362="Recycled Pre/Post-Consumer","Recycled_Pre_Post_Consumer",(IF($G3362="In-Conversion","In_Conversion",(IF($G3362="Recycled Pre-Consumer","Recycled_Pre_Consumer",(IF($G3362="Recycled Post-Consumer","Recycled_Post_Consumer",(IF($G3362="Sustainably Sourced","Sustainably_sourced",(IF($G3362="Recycled pre-consumer organic","GOTS_recycled_organic","")))))))))))))))))),"")</f>
        <v/>
      </c>
      <c r="AE3362" t="e" cm="1">
        <f t="array" aca="1" ref="AE3362" ca="1">IF($I3362="",IF(INDIRECT("$F"&amp;$S3362)="","",IF(LEFT(INDIRECT("$F"&amp;$S3362),3)="GRS","GRS_RCS_RM",IF((LEFT(INDIRECT("$F"&amp;$S3362),3))="RCS","GRS_RCS_RM",IF(INDIRECT("$F"&amp;$S3362)="OCS (No Label)","OCS_Conversion_RM",IF(LEFT(INDIRECT("$F"&amp;$S3362),3)="OCS","OCS_RM",IF(RIGHT(INDIRECT("$F"&amp;$S3362),10)="conversion","GOTS_RM_conversion",IF((LEFT(INDIRECT("$F"&amp;$S3362),4))="GOTS","GOTS_RM","Responsible_RM"))))))),"DELETERM")</f>
        <v>#VALUE!</v>
      </c>
      <c r="AF3362" t="e" cm="1">
        <f t="array" aca="1" ref="AF3362" ca="1">IF($S3362="","",INDIRECT("$Z"&amp;$S3362))</f>
        <v>#VALUE!</v>
      </c>
      <c r="AG3362" t="str">
        <f t="shared" si="1058"/>
        <v/>
      </c>
      <c r="AH3362" t="str" cm="1">
        <f t="array" aca="1" ref="AH3362" ca="1">IFERROR(INDIRECT("$ag"&amp;S3362),"")</f>
        <v/>
      </c>
      <c r="AI3362" t="e" cm="1">
        <f t="array" aca="1" ref="AI3362" ca="1">INDIRECT("O"&amp;S3362)</f>
        <v>#VALUE!</v>
      </c>
      <c r="AJ3362" t="str">
        <f t="shared" si="1059"/>
        <v/>
      </c>
    </row>
    <row r="3363" spans="1:36" ht="16.5" customHeight="1">
      <c r="A3363" s="128" t="str">
        <f>IF(B3363="","",COUNTA($B$63:$B3363))</f>
        <v/>
      </c>
      <c r="B3363" s="132"/>
      <c r="C3363" s="133"/>
      <c r="D3363" s="140"/>
      <c r="E3363" s="140"/>
      <c r="F3363" s="133"/>
      <c r="G3363" s="141"/>
      <c r="H3363" s="141"/>
      <c r="I3363" s="141"/>
      <c r="J3363" s="141"/>
      <c r="K3363" s="37"/>
      <c r="L3363" s="142" t="str">
        <f>IF(R3363="","",LEFT(R3363,LEN(R3363)-2))</f>
        <v/>
      </c>
      <c r="M3363" s="142"/>
      <c r="N3363" s="60"/>
      <c r="O3363" s="313"/>
      <c r="Q3363" t="str">
        <f t="shared" si="1054"/>
        <v/>
      </c>
      <c r="R3363" t="str">
        <f t="shared" ref="R3363" si="1068">CONCATENATE($Q3363,Q3364,Q3365,Q3366,Q3367,Q3368,$Q3369,$Q3370,$Q3371,$Q3372,$Q3373,$Q3374)</f>
        <v/>
      </c>
      <c r="S3363" t="e">
        <f t="shared" ca="1" si="1063"/>
        <v>#VALUE!</v>
      </c>
      <c r="T3363" t="e">
        <f t="shared" ca="1" si="1060"/>
        <v>#VALUE!</v>
      </c>
      <c r="U3363">
        <f t="shared" si="1064"/>
        <v>3300</v>
      </c>
      <c r="V3363">
        <v>275.000000000022</v>
      </c>
      <c r="W3363">
        <f t="shared" si="1065"/>
        <v>275</v>
      </c>
      <c r="X3363" t="str" cm="1">
        <f t="array" aca="1" ref="X3363" ca="1">IFERROR(INDEX('PC&amp;PD'!$A$1:$AS$19,ROW('PC&amp;PD'!$A$19),MATCH(INDIRECT(T3363),'PC&amp;PD'!$A$1:$AS$1,0)),"")</f>
        <v/>
      </c>
      <c r="Z3363" t="str">
        <f t="shared" ref="Z3363" si="1069">IFERROR(IF($F3363="OCS 100","OCS (OCS 100)",IF($F3363="OCS Blended","OCS (OCS Blended)",IF($F3363="OCS (No Label)","OCS (No Label)",IF($F3363="RCS 100","RCS (RCS 100)",IF($F3363="RCS Blended","RCS (RCS Blended)",IF($F3363="GRS","GRS (GRS)",IF($F3363="GRS (No Label)", "GRS (No Label)",IF($F3363="RDS","RDS (RDS)",IF($F3363="RWS","RWS (RWS)",IF($F3363="RAS","RAS (RAS)",IF($F3363="RMS","RMS (RMS)",IF($F3363="GOTS Organic","GOTS (Organic)",IF($F3363="GOTS Made with organic","GOTS (Made with Organic)",IF($F3363="GOTS Organic - in conversion","GOTS (Organic - In Conversion)",IF($F3363="GOTS Made with organic - in conversion","GOTS (Made with Organic - In Conversion)",""))))))))))))))),"")</f>
        <v/>
      </c>
      <c r="AA3363" t="str">
        <f t="shared" si="1055"/>
        <v/>
      </c>
      <c r="AB3363" t="str">
        <f t="shared" si="1056"/>
        <v/>
      </c>
      <c r="AC3363" t="e">
        <f t="shared" ca="1" si="1057"/>
        <v>#VALUE!</v>
      </c>
      <c r="AD3363" t="str" cm="1">
        <f t="array" aca="1" ref="AD3363" ca="1">IFERROR(IF((LEFT(INDIRECT("$F"&amp;$S3363),4))="GOTS",IF($G3363="Organic","GOTS_Organic_raw",(IF($G3363="Responsible","GOTS_Responsible",(IF($G3363="No Attribute (Conventional)","GOTS_conventional",(IF($G3363="Recycled Pre/Post-Consumer","GOTS_pre_post",(IF($G3363="In-Conversion","GOTS_in_conversion",(IF($G3363="Sustainably Sourced","Sustainably_sourced",(IF($G3363="Recycled pre-consumer organic","GOTS_recycled_organic",""))))))))))))),IF($G3363="Organic","Organic",(IF($G3363="Responsible","Responsible",(IF($G3363="No Attribute (Conventional)","No_Attribute_Conventional",(IF($G3363="Recycled Pre/Post-Consumer","Recycled_Pre_Post_Consumer",(IF($G3363="In-Conversion","In_Conversion",(IF($G3363="Recycled Pre-Consumer","Recycled_Pre_Consumer",(IF($G3363="Recycled Post-Consumer","Recycled_Post_Consumer",(IF($G3363="Sustainably Sourced","Sustainably_sourced",(IF($G3363="Recycled pre-consumer organic","GOTS_recycled_organic","")))))))))))))))))),"")</f>
        <v/>
      </c>
      <c r="AE3363" t="e" cm="1">
        <f t="array" aca="1" ref="AE3363" ca="1">IF($I3363="",IF(INDIRECT("$F"&amp;$S3363)="","",IF(LEFT(INDIRECT("$F"&amp;$S3363),3)="GRS","GRS_RCS_RM",IF((LEFT(INDIRECT("$F"&amp;$S3363),3))="RCS","GRS_RCS_RM",IF(INDIRECT("$F"&amp;$S3363)="OCS (No Label)","OCS_Conversion_RM",IF(LEFT(INDIRECT("$F"&amp;$S3363),3)="OCS","OCS_RM",IF(RIGHT(INDIRECT("$F"&amp;$S3363),10)="conversion","GOTS_RM_conversion",IF((LEFT(INDIRECT("$F"&amp;$S3363),4))="GOTS","GOTS_RM","Responsible_RM"))))))),"DELETERM")</f>
        <v>#VALUE!</v>
      </c>
      <c r="AF3363" t="e" cm="1">
        <f t="array" aca="1" ref="AF3363" ca="1">IF($S3363="","",INDIRECT("$Z"&amp;$S3363))</f>
        <v>#VALUE!</v>
      </c>
      <c r="AG3363" t="str">
        <f t="shared" si="1058"/>
        <v/>
      </c>
      <c r="AH3363" t="str" cm="1">
        <f t="array" aca="1" ref="AH3363" ca="1">IFERROR(INDIRECT("$ag"&amp;S3363),"")</f>
        <v/>
      </c>
      <c r="AI3363" t="e" cm="1">
        <f t="array" aca="1" ref="AI3363" ca="1">INDIRECT("O"&amp;S3363)</f>
        <v>#VALUE!</v>
      </c>
      <c r="AJ3363" t="str">
        <f t="shared" si="1059"/>
        <v/>
      </c>
    </row>
    <row r="3364" spans="1:36" ht="16.5" customHeight="1">
      <c r="A3364" s="129"/>
      <c r="B3364" s="134"/>
      <c r="C3364" s="135"/>
      <c r="D3364" s="146"/>
      <c r="E3364" s="146"/>
      <c r="F3364" s="135"/>
      <c r="G3364" s="147"/>
      <c r="H3364" s="147"/>
      <c r="I3364" s="147"/>
      <c r="J3364" s="147"/>
      <c r="K3364" s="38"/>
      <c r="L3364" s="143"/>
      <c r="M3364" s="143"/>
      <c r="N3364" s="61"/>
      <c r="O3364" s="314"/>
      <c r="Q3364" t="str">
        <f t="shared" si="1054"/>
        <v/>
      </c>
      <c r="S3364" t="e">
        <f t="shared" ca="1" si="1063"/>
        <v>#VALUE!</v>
      </c>
      <c r="T3364" t="e">
        <f t="shared" ca="1" si="1060"/>
        <v>#VALUE!</v>
      </c>
      <c r="U3364">
        <f t="shared" si="1064"/>
        <v>3300</v>
      </c>
      <c r="V3364">
        <v>275.08333333335497</v>
      </c>
      <c r="W3364">
        <f t="shared" si="1065"/>
        <v>275</v>
      </c>
      <c r="X3364" t="str" cm="1">
        <f t="array" aca="1" ref="X3364" ca="1">IFERROR(INDEX('PC&amp;PD'!$A$1:$AS$19,ROW('PC&amp;PD'!$A$19),MATCH(INDIRECT(T3364),'PC&amp;PD'!$A$1:$AS$1,0)),"")</f>
        <v/>
      </c>
      <c r="AA3364" t="str">
        <f t="shared" si="1055"/>
        <v/>
      </c>
      <c r="AB3364" t="str">
        <f t="shared" si="1056"/>
        <v/>
      </c>
      <c r="AC3364" t="e">
        <f t="shared" ca="1" si="1057"/>
        <v>#VALUE!</v>
      </c>
      <c r="AD3364" t="str" cm="1">
        <f t="array" aca="1" ref="AD3364" ca="1">IFERROR(IF((LEFT(INDIRECT("$F"&amp;$S3364),4))="GOTS",IF($G3364="Organic","GOTS_Organic_raw",(IF($G3364="Responsible","GOTS_Responsible",(IF($G3364="No Attribute (Conventional)","GOTS_conventional",(IF($G3364="Recycled Pre/Post-Consumer","GOTS_pre_post",(IF($G3364="In-Conversion","GOTS_in_conversion",(IF($G3364="Sustainably Sourced","Sustainably_sourced",(IF($G3364="Recycled pre-consumer organic","GOTS_recycled_organic",""))))))))))))),IF($G3364="Organic","Organic",(IF($G3364="Responsible","Responsible",(IF($G3364="No Attribute (Conventional)","No_Attribute_Conventional",(IF($G3364="Recycled Pre/Post-Consumer","Recycled_Pre_Post_Consumer",(IF($G3364="In-Conversion","In_Conversion",(IF($G3364="Recycled Pre-Consumer","Recycled_Pre_Consumer",(IF($G3364="Recycled Post-Consumer","Recycled_Post_Consumer",(IF($G3364="Sustainably Sourced","Sustainably_sourced",(IF($G3364="Recycled pre-consumer organic","GOTS_recycled_organic","")))))))))))))))))),"")</f>
        <v/>
      </c>
      <c r="AE3364" t="e" cm="1">
        <f t="array" aca="1" ref="AE3364" ca="1">IF($I3364="",IF(INDIRECT("$F"&amp;$S3364)="","",IF(LEFT(INDIRECT("$F"&amp;$S3364),3)="GRS","GRS_RCS_RM",IF((LEFT(INDIRECT("$F"&amp;$S3364),3))="RCS","GRS_RCS_RM",IF(INDIRECT("$F"&amp;$S3364)="OCS (No Label)","OCS_Conversion_RM",IF(LEFT(INDIRECT("$F"&amp;$S3364),3)="OCS","OCS_RM",IF(RIGHT(INDIRECT("$F"&amp;$S3364),10)="conversion","GOTS_RM_conversion",IF((LEFT(INDIRECT("$F"&amp;$S3364),4))="GOTS","GOTS_RM","Responsible_RM"))))))),"DELETERM")</f>
        <v>#VALUE!</v>
      </c>
      <c r="AF3364" t="e" cm="1">
        <f t="array" aca="1" ref="AF3364" ca="1">IF($S3364="","",INDIRECT("$Z"&amp;$S3364))</f>
        <v>#VALUE!</v>
      </c>
      <c r="AG3364" t="str">
        <f t="shared" si="1058"/>
        <v/>
      </c>
      <c r="AH3364" t="str" cm="1">
        <f t="array" aca="1" ref="AH3364" ca="1">IFERROR(INDIRECT("$ag"&amp;S3364),"")</f>
        <v/>
      </c>
      <c r="AI3364" t="e" cm="1">
        <f t="array" aca="1" ref="AI3364" ca="1">INDIRECT("O"&amp;S3364)</f>
        <v>#VALUE!</v>
      </c>
      <c r="AJ3364" t="str">
        <f t="shared" si="1059"/>
        <v/>
      </c>
    </row>
    <row r="3365" spans="1:36" ht="16.5" customHeight="1">
      <c r="A3365" s="129"/>
      <c r="B3365" s="134"/>
      <c r="C3365" s="135"/>
      <c r="D3365" s="146"/>
      <c r="E3365" s="146"/>
      <c r="F3365" s="135"/>
      <c r="G3365" s="147"/>
      <c r="H3365" s="147"/>
      <c r="I3365" s="147"/>
      <c r="J3365" s="147"/>
      <c r="K3365" s="38"/>
      <c r="L3365" s="143"/>
      <c r="M3365" s="143"/>
      <c r="N3365" s="61"/>
      <c r="O3365" s="314"/>
      <c r="Q3365" t="str">
        <f t="shared" si="1054"/>
        <v/>
      </c>
      <c r="S3365" t="e">
        <f t="shared" ca="1" si="1063"/>
        <v>#VALUE!</v>
      </c>
      <c r="T3365" t="e">
        <f t="shared" ca="1" si="1060"/>
        <v>#VALUE!</v>
      </c>
      <c r="U3365">
        <f t="shared" si="1064"/>
        <v>3300</v>
      </c>
      <c r="V3365">
        <v>275.166666666688</v>
      </c>
      <c r="W3365">
        <f t="shared" si="1065"/>
        <v>275</v>
      </c>
      <c r="X3365" t="str" cm="1">
        <f t="array" aca="1" ref="X3365" ca="1">IFERROR(INDEX('PC&amp;PD'!$A$1:$AS$19,ROW('PC&amp;PD'!$A$19),MATCH(INDIRECT(T3365),'PC&amp;PD'!$A$1:$AS$1,0)),"")</f>
        <v/>
      </c>
      <c r="AA3365" t="str">
        <f t="shared" si="1055"/>
        <v/>
      </c>
      <c r="AB3365" t="str">
        <f t="shared" si="1056"/>
        <v/>
      </c>
      <c r="AC3365" t="e">
        <f t="shared" ca="1" si="1057"/>
        <v>#VALUE!</v>
      </c>
      <c r="AD3365" t="str" cm="1">
        <f t="array" aca="1" ref="AD3365" ca="1">IFERROR(IF((LEFT(INDIRECT("$F"&amp;$S3365),4))="GOTS",IF($G3365="Organic","GOTS_Organic_raw",(IF($G3365="Responsible","GOTS_Responsible",(IF($G3365="No Attribute (Conventional)","GOTS_conventional",(IF($G3365="Recycled Pre/Post-Consumer","GOTS_pre_post",(IF($G3365="In-Conversion","GOTS_in_conversion",(IF($G3365="Sustainably Sourced","Sustainably_sourced",(IF($G3365="Recycled pre-consumer organic","GOTS_recycled_organic",""))))))))))))),IF($G3365="Organic","Organic",(IF($G3365="Responsible","Responsible",(IF($G3365="No Attribute (Conventional)","No_Attribute_Conventional",(IF($G3365="Recycled Pre/Post-Consumer","Recycled_Pre_Post_Consumer",(IF($G3365="In-Conversion","In_Conversion",(IF($G3365="Recycled Pre-Consumer","Recycled_Pre_Consumer",(IF($G3365="Recycled Post-Consumer","Recycled_Post_Consumer",(IF($G3365="Sustainably Sourced","Sustainably_sourced",(IF($G3365="Recycled pre-consumer organic","GOTS_recycled_organic","")))))))))))))))))),"")</f>
        <v/>
      </c>
      <c r="AE3365" t="e" cm="1">
        <f t="array" aca="1" ref="AE3365" ca="1">IF($I3365="",IF(INDIRECT("$F"&amp;$S3365)="","",IF(LEFT(INDIRECT("$F"&amp;$S3365),3)="GRS","GRS_RCS_RM",IF((LEFT(INDIRECT("$F"&amp;$S3365),3))="RCS","GRS_RCS_RM",IF(INDIRECT("$F"&amp;$S3365)="OCS (No Label)","OCS_Conversion_RM",IF(LEFT(INDIRECT("$F"&amp;$S3365),3)="OCS","OCS_RM",IF(RIGHT(INDIRECT("$F"&amp;$S3365),10)="conversion","GOTS_RM_conversion",IF((LEFT(INDIRECT("$F"&amp;$S3365),4))="GOTS","GOTS_RM","Responsible_RM"))))))),"DELETERM")</f>
        <v>#VALUE!</v>
      </c>
      <c r="AF3365" t="e" cm="1">
        <f t="array" aca="1" ref="AF3365" ca="1">IF($S3365="","",INDIRECT("$Z"&amp;$S3365))</f>
        <v>#VALUE!</v>
      </c>
      <c r="AG3365" t="str">
        <f t="shared" si="1058"/>
        <v/>
      </c>
      <c r="AH3365" t="str" cm="1">
        <f t="array" aca="1" ref="AH3365" ca="1">IFERROR(INDIRECT("$ag"&amp;S3365),"")</f>
        <v/>
      </c>
      <c r="AI3365" t="e" cm="1">
        <f t="array" aca="1" ref="AI3365" ca="1">INDIRECT("O"&amp;S3365)</f>
        <v>#VALUE!</v>
      </c>
      <c r="AJ3365" t="str">
        <f t="shared" si="1059"/>
        <v/>
      </c>
    </row>
    <row r="3366" spans="1:36" ht="16.5" customHeight="1">
      <c r="A3366" s="129"/>
      <c r="B3366" s="134"/>
      <c r="C3366" s="135"/>
      <c r="D3366" s="146"/>
      <c r="E3366" s="146"/>
      <c r="F3366" s="135"/>
      <c r="G3366" s="147"/>
      <c r="H3366" s="147"/>
      <c r="I3366" s="147"/>
      <c r="J3366" s="147"/>
      <c r="K3366" s="38"/>
      <c r="L3366" s="143"/>
      <c r="M3366" s="143"/>
      <c r="N3366" s="61"/>
      <c r="O3366" s="314"/>
      <c r="Q3366" t="str">
        <f t="shared" si="1054"/>
        <v/>
      </c>
      <c r="S3366" t="e">
        <f t="shared" ca="1" si="1063"/>
        <v>#VALUE!</v>
      </c>
      <c r="T3366" t="e">
        <f t="shared" ca="1" si="1060"/>
        <v>#VALUE!</v>
      </c>
      <c r="U3366">
        <f t="shared" si="1064"/>
        <v>3300</v>
      </c>
      <c r="V3366">
        <v>275.250000000022</v>
      </c>
      <c r="W3366">
        <f t="shared" si="1065"/>
        <v>275</v>
      </c>
      <c r="X3366" t="str" cm="1">
        <f t="array" aca="1" ref="X3366" ca="1">IFERROR(INDEX('PC&amp;PD'!$A$1:$AS$19,ROW('PC&amp;PD'!$A$19),MATCH(INDIRECT(T3366),'PC&amp;PD'!$A$1:$AS$1,0)),"")</f>
        <v/>
      </c>
      <c r="AA3366" t="str">
        <f t="shared" si="1055"/>
        <v/>
      </c>
      <c r="AB3366" t="str">
        <f t="shared" si="1056"/>
        <v/>
      </c>
      <c r="AC3366" t="e">
        <f t="shared" ca="1" si="1057"/>
        <v>#VALUE!</v>
      </c>
      <c r="AD3366" t="str" cm="1">
        <f t="array" aca="1" ref="AD3366" ca="1">IFERROR(IF((LEFT(INDIRECT("$F"&amp;$S3366),4))="GOTS",IF($G3366="Organic","GOTS_Organic_raw",(IF($G3366="Responsible","GOTS_Responsible",(IF($G3366="No Attribute (Conventional)","GOTS_conventional",(IF($G3366="Recycled Pre/Post-Consumer","GOTS_pre_post",(IF($G3366="In-Conversion","GOTS_in_conversion",(IF($G3366="Sustainably Sourced","Sustainably_sourced",(IF($G3366="Recycled pre-consumer organic","GOTS_recycled_organic",""))))))))))))),IF($G3366="Organic","Organic",(IF($G3366="Responsible","Responsible",(IF($G3366="No Attribute (Conventional)","No_Attribute_Conventional",(IF($G3366="Recycled Pre/Post-Consumer","Recycled_Pre_Post_Consumer",(IF($G3366="In-Conversion","In_Conversion",(IF($G3366="Recycled Pre-Consumer","Recycled_Pre_Consumer",(IF($G3366="Recycled Post-Consumer","Recycled_Post_Consumer",(IF($G3366="Sustainably Sourced","Sustainably_sourced",(IF($G3366="Recycled pre-consumer organic","GOTS_recycled_organic","")))))))))))))))))),"")</f>
        <v/>
      </c>
      <c r="AE3366" t="e" cm="1">
        <f t="array" aca="1" ref="AE3366" ca="1">IF($I3366="",IF(INDIRECT("$F"&amp;$S3366)="","",IF(LEFT(INDIRECT("$F"&amp;$S3366),3)="GRS","GRS_RCS_RM",IF((LEFT(INDIRECT("$F"&amp;$S3366),3))="RCS","GRS_RCS_RM",IF(INDIRECT("$F"&amp;$S3366)="OCS (No Label)","OCS_Conversion_RM",IF(LEFT(INDIRECT("$F"&amp;$S3366),3)="OCS","OCS_RM",IF(RIGHT(INDIRECT("$F"&amp;$S3366),10)="conversion","GOTS_RM_conversion",IF((LEFT(INDIRECT("$F"&amp;$S3366),4))="GOTS","GOTS_RM","Responsible_RM"))))))),"DELETERM")</f>
        <v>#VALUE!</v>
      </c>
      <c r="AF3366" t="e" cm="1">
        <f t="array" aca="1" ref="AF3366" ca="1">IF($S3366="","",INDIRECT("$Z"&amp;$S3366))</f>
        <v>#VALUE!</v>
      </c>
      <c r="AG3366" t="str">
        <f t="shared" si="1058"/>
        <v/>
      </c>
      <c r="AH3366" t="str" cm="1">
        <f t="array" aca="1" ref="AH3366" ca="1">IFERROR(INDIRECT("$ag"&amp;S3366),"")</f>
        <v/>
      </c>
      <c r="AI3366" t="e" cm="1">
        <f t="array" aca="1" ref="AI3366" ca="1">INDIRECT("O"&amp;S3366)</f>
        <v>#VALUE!</v>
      </c>
      <c r="AJ3366" t="str">
        <f t="shared" si="1059"/>
        <v/>
      </c>
    </row>
    <row r="3367" spans="1:36" ht="16.5" customHeight="1">
      <c r="A3367" s="129"/>
      <c r="B3367" s="134"/>
      <c r="C3367" s="135"/>
      <c r="D3367" s="146"/>
      <c r="E3367" s="146"/>
      <c r="F3367" s="135"/>
      <c r="G3367" s="147"/>
      <c r="H3367" s="147"/>
      <c r="I3367" s="147"/>
      <c r="J3367" s="147"/>
      <c r="K3367" s="38"/>
      <c r="L3367" s="143"/>
      <c r="M3367" s="143"/>
      <c r="N3367" s="61"/>
      <c r="O3367" s="314"/>
      <c r="Q3367" t="str">
        <f t="shared" si="1054"/>
        <v/>
      </c>
      <c r="S3367" t="e">
        <f t="shared" ca="1" si="1063"/>
        <v>#VALUE!</v>
      </c>
      <c r="T3367" t="e">
        <f t="shared" ca="1" si="1060"/>
        <v>#VALUE!</v>
      </c>
      <c r="U3367">
        <f t="shared" si="1064"/>
        <v>3300</v>
      </c>
      <c r="V3367">
        <v>275.33333333335497</v>
      </c>
      <c r="W3367">
        <f t="shared" si="1065"/>
        <v>275</v>
      </c>
      <c r="X3367" t="str" cm="1">
        <f t="array" aca="1" ref="X3367" ca="1">IFERROR(INDEX('PC&amp;PD'!$A$1:$AS$19,ROW('PC&amp;PD'!$A$19),MATCH(INDIRECT(T3367),'PC&amp;PD'!$A$1:$AS$1,0)),"")</f>
        <v/>
      </c>
      <c r="AA3367" t="str">
        <f t="shared" si="1055"/>
        <v/>
      </c>
      <c r="AB3367" t="str">
        <f t="shared" si="1056"/>
        <v/>
      </c>
      <c r="AC3367" t="e">
        <f t="shared" ca="1" si="1057"/>
        <v>#VALUE!</v>
      </c>
      <c r="AD3367" t="str" cm="1">
        <f t="array" aca="1" ref="AD3367" ca="1">IFERROR(IF((LEFT(INDIRECT("$F"&amp;$S3367),4))="GOTS",IF($G3367="Organic","GOTS_Organic_raw",(IF($G3367="Responsible","GOTS_Responsible",(IF($G3367="No Attribute (Conventional)","GOTS_conventional",(IF($G3367="Recycled Pre/Post-Consumer","GOTS_pre_post",(IF($G3367="In-Conversion","GOTS_in_conversion",(IF($G3367="Sustainably Sourced","Sustainably_sourced",(IF($G3367="Recycled pre-consumer organic","GOTS_recycled_organic",""))))))))))))),IF($G3367="Organic","Organic",(IF($G3367="Responsible","Responsible",(IF($G3367="No Attribute (Conventional)","No_Attribute_Conventional",(IF($G3367="Recycled Pre/Post-Consumer","Recycled_Pre_Post_Consumer",(IF($G3367="In-Conversion","In_Conversion",(IF($G3367="Recycled Pre-Consumer","Recycled_Pre_Consumer",(IF($G3367="Recycled Post-Consumer","Recycled_Post_Consumer",(IF($G3367="Sustainably Sourced","Sustainably_sourced",(IF($G3367="Recycled pre-consumer organic","GOTS_recycled_organic","")))))))))))))))))),"")</f>
        <v/>
      </c>
      <c r="AE3367" t="e" cm="1">
        <f t="array" aca="1" ref="AE3367" ca="1">IF($I3367="",IF(INDIRECT("$F"&amp;$S3367)="","",IF(LEFT(INDIRECT("$F"&amp;$S3367),3)="GRS","GRS_RCS_RM",IF((LEFT(INDIRECT("$F"&amp;$S3367),3))="RCS","GRS_RCS_RM",IF(INDIRECT("$F"&amp;$S3367)="OCS (No Label)","OCS_Conversion_RM",IF(LEFT(INDIRECT("$F"&amp;$S3367),3)="OCS","OCS_RM",IF(RIGHT(INDIRECT("$F"&amp;$S3367),10)="conversion","GOTS_RM_conversion",IF((LEFT(INDIRECT("$F"&amp;$S3367),4))="GOTS","GOTS_RM","Responsible_RM"))))))),"DELETERM")</f>
        <v>#VALUE!</v>
      </c>
      <c r="AF3367" t="e" cm="1">
        <f t="array" aca="1" ref="AF3367" ca="1">IF($S3367="","",INDIRECT("$Z"&amp;$S3367))</f>
        <v>#VALUE!</v>
      </c>
      <c r="AG3367" t="str">
        <f t="shared" si="1058"/>
        <v/>
      </c>
      <c r="AH3367" t="str" cm="1">
        <f t="array" aca="1" ref="AH3367" ca="1">IFERROR(INDIRECT("$ag"&amp;S3367),"")</f>
        <v/>
      </c>
      <c r="AI3367" t="e" cm="1">
        <f t="array" aca="1" ref="AI3367" ca="1">INDIRECT("O"&amp;S3367)</f>
        <v>#VALUE!</v>
      </c>
      <c r="AJ3367" t="str">
        <f t="shared" si="1059"/>
        <v/>
      </c>
    </row>
    <row r="3368" spans="1:36" ht="16.5" customHeight="1">
      <c r="A3368" s="129"/>
      <c r="B3368" s="134"/>
      <c r="C3368" s="135"/>
      <c r="D3368" s="146"/>
      <c r="E3368" s="146"/>
      <c r="F3368" s="135"/>
      <c r="G3368" s="147"/>
      <c r="H3368" s="147"/>
      <c r="I3368" s="147"/>
      <c r="J3368" s="147"/>
      <c r="K3368" s="38"/>
      <c r="L3368" s="143"/>
      <c r="M3368" s="143"/>
      <c r="N3368" s="61"/>
      <c r="O3368" s="314"/>
      <c r="Q3368" t="str">
        <f t="shared" si="1054"/>
        <v/>
      </c>
      <c r="S3368" t="e">
        <f t="shared" ca="1" si="1063"/>
        <v>#VALUE!</v>
      </c>
      <c r="T3368" t="e">
        <f t="shared" ca="1" si="1060"/>
        <v>#VALUE!</v>
      </c>
      <c r="U3368">
        <f t="shared" si="1064"/>
        <v>3300</v>
      </c>
      <c r="V3368">
        <v>275.416666666688</v>
      </c>
      <c r="W3368">
        <f t="shared" si="1065"/>
        <v>275</v>
      </c>
      <c r="X3368" t="str" cm="1">
        <f t="array" aca="1" ref="X3368" ca="1">IFERROR(INDEX('PC&amp;PD'!$A$1:$AS$19,ROW('PC&amp;PD'!$A$19),MATCH(INDIRECT(T3368),'PC&amp;PD'!$A$1:$AS$1,0)),"")</f>
        <v/>
      </c>
      <c r="AA3368" t="str">
        <f t="shared" si="1055"/>
        <v/>
      </c>
      <c r="AB3368" t="str">
        <f t="shared" si="1056"/>
        <v/>
      </c>
      <c r="AC3368" t="e">
        <f t="shared" ca="1" si="1057"/>
        <v>#VALUE!</v>
      </c>
      <c r="AD3368" t="str" cm="1">
        <f t="array" aca="1" ref="AD3368" ca="1">IFERROR(IF((LEFT(INDIRECT("$F"&amp;$S3368),4))="GOTS",IF($G3368="Organic","GOTS_Organic_raw",(IF($G3368="Responsible","GOTS_Responsible",(IF($G3368="No Attribute (Conventional)","GOTS_conventional",(IF($G3368="Recycled Pre/Post-Consumer","GOTS_pre_post",(IF($G3368="In-Conversion","GOTS_in_conversion",(IF($G3368="Sustainably Sourced","Sustainably_sourced",(IF($G3368="Recycled pre-consumer organic","GOTS_recycled_organic",""))))))))))))),IF($G3368="Organic","Organic",(IF($G3368="Responsible","Responsible",(IF($G3368="No Attribute (Conventional)","No_Attribute_Conventional",(IF($G3368="Recycled Pre/Post-Consumer","Recycled_Pre_Post_Consumer",(IF($G3368="In-Conversion","In_Conversion",(IF($G3368="Recycled Pre-Consumer","Recycled_Pre_Consumer",(IF($G3368="Recycled Post-Consumer","Recycled_Post_Consumer",(IF($G3368="Sustainably Sourced","Sustainably_sourced",(IF($G3368="Recycled pre-consumer organic","GOTS_recycled_organic","")))))))))))))))))),"")</f>
        <v/>
      </c>
      <c r="AE3368" t="e" cm="1">
        <f t="array" aca="1" ref="AE3368" ca="1">IF($I3368="",IF(INDIRECT("$F"&amp;$S3368)="","",IF(LEFT(INDIRECT("$F"&amp;$S3368),3)="GRS","GRS_RCS_RM",IF((LEFT(INDIRECT("$F"&amp;$S3368),3))="RCS","GRS_RCS_RM",IF(INDIRECT("$F"&amp;$S3368)="OCS (No Label)","OCS_Conversion_RM",IF(LEFT(INDIRECT("$F"&amp;$S3368),3)="OCS","OCS_RM",IF(RIGHT(INDIRECT("$F"&amp;$S3368),10)="conversion","GOTS_RM_conversion",IF((LEFT(INDIRECT("$F"&amp;$S3368),4))="GOTS","GOTS_RM","Responsible_RM"))))))),"DELETERM")</f>
        <v>#VALUE!</v>
      </c>
      <c r="AF3368" t="e" cm="1">
        <f t="array" aca="1" ref="AF3368" ca="1">IF($S3368="","",INDIRECT("$Z"&amp;$S3368))</f>
        <v>#VALUE!</v>
      </c>
      <c r="AG3368" t="str">
        <f t="shared" si="1058"/>
        <v/>
      </c>
      <c r="AH3368" t="str" cm="1">
        <f t="array" aca="1" ref="AH3368" ca="1">IFERROR(INDIRECT("$ag"&amp;S3368),"")</f>
        <v/>
      </c>
      <c r="AI3368" t="e" cm="1">
        <f t="array" aca="1" ref="AI3368" ca="1">INDIRECT("O"&amp;S3368)</f>
        <v>#VALUE!</v>
      </c>
      <c r="AJ3368" t="str">
        <f t="shared" si="1059"/>
        <v/>
      </c>
    </row>
    <row r="3369" spans="1:36" ht="16.5" customHeight="1">
      <c r="A3369" s="130"/>
      <c r="B3369" s="136"/>
      <c r="C3369" s="137"/>
      <c r="D3369" s="146"/>
      <c r="E3369" s="146"/>
      <c r="F3369" s="137"/>
      <c r="G3369" s="147"/>
      <c r="H3369" s="147"/>
      <c r="I3369" s="147"/>
      <c r="J3369" s="147"/>
      <c r="K3369" s="38"/>
      <c r="L3369" s="144"/>
      <c r="M3369" s="144"/>
      <c r="N3369" s="61"/>
      <c r="O3369" s="314"/>
      <c r="Q3369" t="str">
        <f t="shared" si="1054"/>
        <v/>
      </c>
      <c r="S3369" t="e">
        <f t="shared" ca="1" si="1063"/>
        <v>#VALUE!</v>
      </c>
      <c r="T3369" t="e">
        <f t="shared" ca="1" si="1060"/>
        <v>#VALUE!</v>
      </c>
      <c r="U3369">
        <f t="shared" si="1064"/>
        <v>3300</v>
      </c>
      <c r="V3369">
        <v>275.500000000022</v>
      </c>
      <c r="W3369">
        <f t="shared" si="1065"/>
        <v>275</v>
      </c>
      <c r="X3369" t="str" cm="1">
        <f t="array" aca="1" ref="X3369" ca="1">IFERROR(INDEX('PC&amp;PD'!$A$1:$AS$19,ROW('PC&amp;PD'!$A$19),MATCH(INDIRECT(T3369),'PC&amp;PD'!$A$1:$AS$1,0)),"")</f>
        <v/>
      </c>
      <c r="AA3369" t="str">
        <f t="shared" si="1055"/>
        <v/>
      </c>
      <c r="AB3369" t="str">
        <f t="shared" si="1056"/>
        <v/>
      </c>
      <c r="AC3369" t="e">
        <f t="shared" ca="1" si="1057"/>
        <v>#VALUE!</v>
      </c>
      <c r="AD3369" t="str" cm="1">
        <f t="array" aca="1" ref="AD3369" ca="1">IFERROR(IF((LEFT(INDIRECT("$F"&amp;$S3369),4))="GOTS",IF($G3369="Organic","GOTS_Organic_raw",(IF($G3369="Responsible","GOTS_Responsible",(IF($G3369="No Attribute (Conventional)","GOTS_conventional",(IF($G3369="Recycled Pre/Post-Consumer","GOTS_pre_post",(IF($G3369="In-Conversion","GOTS_in_conversion",(IF($G3369="Sustainably Sourced","Sustainably_sourced",(IF($G3369="Recycled pre-consumer organic","GOTS_recycled_organic",""))))))))))))),IF($G3369="Organic","Organic",(IF($G3369="Responsible","Responsible",(IF($G3369="No Attribute (Conventional)","No_Attribute_Conventional",(IF($G3369="Recycled Pre/Post-Consumer","Recycled_Pre_Post_Consumer",(IF($G3369="In-Conversion","In_Conversion",(IF($G3369="Recycled Pre-Consumer","Recycled_Pre_Consumer",(IF($G3369="Recycled Post-Consumer","Recycled_Post_Consumer",(IF($G3369="Sustainably Sourced","Sustainably_sourced",(IF($G3369="Recycled pre-consumer organic","GOTS_recycled_organic","")))))))))))))))))),"")</f>
        <v/>
      </c>
      <c r="AE3369" t="e" cm="1">
        <f t="array" aca="1" ref="AE3369" ca="1">IF($I3369="",IF(INDIRECT("$F"&amp;$S3369)="","",IF(LEFT(INDIRECT("$F"&amp;$S3369),3)="GRS","GRS_RCS_RM",IF((LEFT(INDIRECT("$F"&amp;$S3369),3))="RCS","GRS_RCS_RM",IF(INDIRECT("$F"&amp;$S3369)="OCS (No Label)","OCS_Conversion_RM",IF(LEFT(INDIRECT("$F"&amp;$S3369),3)="OCS","OCS_RM",IF(RIGHT(INDIRECT("$F"&amp;$S3369),10)="conversion","GOTS_RM_conversion",IF((LEFT(INDIRECT("$F"&amp;$S3369),4))="GOTS","GOTS_RM","Responsible_RM"))))))),"DELETERM")</f>
        <v>#VALUE!</v>
      </c>
      <c r="AF3369" t="e" cm="1">
        <f t="array" aca="1" ref="AF3369" ca="1">IF($S3369="","",INDIRECT("$Z"&amp;$S3369))</f>
        <v>#VALUE!</v>
      </c>
      <c r="AG3369" t="str">
        <f t="shared" si="1058"/>
        <v/>
      </c>
      <c r="AH3369" t="str" cm="1">
        <f t="array" aca="1" ref="AH3369" ca="1">IFERROR(INDIRECT("$ag"&amp;S3369),"")</f>
        <v/>
      </c>
      <c r="AI3369" t="e" cm="1">
        <f t="array" aca="1" ref="AI3369" ca="1">INDIRECT("O"&amp;S3369)</f>
        <v>#VALUE!</v>
      </c>
      <c r="AJ3369" t="str">
        <f t="shared" si="1059"/>
        <v/>
      </c>
    </row>
    <row r="3370" spans="1:36" ht="16.5" customHeight="1">
      <c r="A3370" s="130"/>
      <c r="B3370" s="136"/>
      <c r="C3370" s="137"/>
      <c r="D3370" s="146"/>
      <c r="E3370" s="146"/>
      <c r="F3370" s="137"/>
      <c r="G3370" s="147"/>
      <c r="H3370" s="147"/>
      <c r="I3370" s="147"/>
      <c r="J3370" s="147"/>
      <c r="K3370" s="38"/>
      <c r="L3370" s="144"/>
      <c r="M3370" s="144"/>
      <c r="N3370" s="61"/>
      <c r="O3370" s="314"/>
      <c r="Q3370" t="str">
        <f t="shared" si="1054"/>
        <v/>
      </c>
      <c r="S3370" t="e">
        <f t="shared" ca="1" si="1063"/>
        <v>#VALUE!</v>
      </c>
      <c r="T3370" t="e">
        <f t="shared" ca="1" si="1060"/>
        <v>#VALUE!</v>
      </c>
      <c r="U3370">
        <f t="shared" si="1064"/>
        <v>3300</v>
      </c>
      <c r="V3370">
        <v>275.58333333335497</v>
      </c>
      <c r="W3370">
        <f t="shared" si="1065"/>
        <v>275</v>
      </c>
      <c r="X3370" t="str" cm="1">
        <f t="array" aca="1" ref="X3370" ca="1">IFERROR(INDEX('PC&amp;PD'!$A$1:$AS$19,ROW('PC&amp;PD'!$A$19),MATCH(INDIRECT(T3370),'PC&amp;PD'!$A$1:$AS$1,0)),"")</f>
        <v/>
      </c>
      <c r="AA3370" t="str">
        <f t="shared" si="1055"/>
        <v/>
      </c>
      <c r="AB3370" t="str">
        <f t="shared" si="1056"/>
        <v/>
      </c>
      <c r="AC3370" t="e">
        <f t="shared" ca="1" si="1057"/>
        <v>#VALUE!</v>
      </c>
      <c r="AD3370" t="str" cm="1">
        <f t="array" aca="1" ref="AD3370" ca="1">IFERROR(IF((LEFT(INDIRECT("$F"&amp;$S3370),4))="GOTS",IF($G3370="Organic","GOTS_Organic_raw",(IF($G3370="Responsible","GOTS_Responsible",(IF($G3370="No Attribute (Conventional)","GOTS_conventional",(IF($G3370="Recycled Pre/Post-Consumer","GOTS_pre_post",(IF($G3370="In-Conversion","GOTS_in_conversion",(IF($G3370="Sustainably Sourced","Sustainably_sourced",(IF($G3370="Recycled pre-consumer organic","GOTS_recycled_organic",""))))))))))))),IF($G3370="Organic","Organic",(IF($G3370="Responsible","Responsible",(IF($G3370="No Attribute (Conventional)","No_Attribute_Conventional",(IF($G3370="Recycled Pre/Post-Consumer","Recycled_Pre_Post_Consumer",(IF($G3370="In-Conversion","In_Conversion",(IF($G3370="Recycled Pre-Consumer","Recycled_Pre_Consumer",(IF($G3370="Recycled Post-Consumer","Recycled_Post_Consumer",(IF($G3370="Sustainably Sourced","Sustainably_sourced",(IF($G3370="Recycled pre-consumer organic","GOTS_recycled_organic","")))))))))))))))))),"")</f>
        <v/>
      </c>
      <c r="AE3370" t="e" cm="1">
        <f t="array" aca="1" ref="AE3370" ca="1">IF($I3370="",IF(INDIRECT("$F"&amp;$S3370)="","",IF(LEFT(INDIRECT("$F"&amp;$S3370),3)="GRS","GRS_RCS_RM",IF((LEFT(INDIRECT("$F"&amp;$S3370),3))="RCS","GRS_RCS_RM",IF(INDIRECT("$F"&amp;$S3370)="OCS (No Label)","OCS_Conversion_RM",IF(LEFT(INDIRECT("$F"&amp;$S3370),3)="OCS","OCS_RM",IF(RIGHT(INDIRECT("$F"&amp;$S3370),10)="conversion","GOTS_RM_conversion",IF((LEFT(INDIRECT("$F"&amp;$S3370),4))="GOTS","GOTS_RM","Responsible_RM"))))))),"DELETERM")</f>
        <v>#VALUE!</v>
      </c>
      <c r="AF3370" t="e" cm="1">
        <f t="array" aca="1" ref="AF3370" ca="1">IF($S3370="","",INDIRECT("$Z"&amp;$S3370))</f>
        <v>#VALUE!</v>
      </c>
      <c r="AG3370" t="str">
        <f t="shared" si="1058"/>
        <v/>
      </c>
      <c r="AH3370" t="str" cm="1">
        <f t="array" aca="1" ref="AH3370" ca="1">IFERROR(INDIRECT("$ag"&amp;S3370),"")</f>
        <v/>
      </c>
      <c r="AI3370" t="e" cm="1">
        <f t="array" aca="1" ref="AI3370" ca="1">INDIRECT("O"&amp;S3370)</f>
        <v>#VALUE!</v>
      </c>
      <c r="AJ3370" t="str">
        <f t="shared" si="1059"/>
        <v/>
      </c>
    </row>
    <row r="3371" spans="1:36" ht="16.5" customHeight="1">
      <c r="A3371" s="130"/>
      <c r="B3371" s="136"/>
      <c r="C3371" s="137"/>
      <c r="D3371" s="146"/>
      <c r="E3371" s="146"/>
      <c r="F3371" s="137"/>
      <c r="G3371" s="147"/>
      <c r="H3371" s="147"/>
      <c r="I3371" s="147"/>
      <c r="J3371" s="147"/>
      <c r="K3371" s="38"/>
      <c r="L3371" s="144"/>
      <c r="M3371" s="144"/>
      <c r="N3371" s="61"/>
      <c r="O3371" s="314"/>
      <c r="Q3371" t="str">
        <f t="shared" si="1054"/>
        <v/>
      </c>
      <c r="S3371" t="e">
        <f t="shared" ca="1" si="1063"/>
        <v>#VALUE!</v>
      </c>
      <c r="T3371" t="e">
        <f t="shared" ca="1" si="1060"/>
        <v>#VALUE!</v>
      </c>
      <c r="U3371">
        <f t="shared" si="1064"/>
        <v>3300</v>
      </c>
      <c r="V3371">
        <v>275.666666666688</v>
      </c>
      <c r="W3371">
        <f t="shared" si="1065"/>
        <v>275</v>
      </c>
      <c r="X3371" t="str" cm="1">
        <f t="array" aca="1" ref="X3371" ca="1">IFERROR(INDEX('PC&amp;PD'!$A$1:$AS$19,ROW('PC&amp;PD'!$A$19),MATCH(INDIRECT(T3371),'PC&amp;PD'!$A$1:$AS$1,0)),"")</f>
        <v/>
      </c>
      <c r="AA3371" t="str">
        <f t="shared" si="1055"/>
        <v/>
      </c>
      <c r="AB3371" t="str">
        <f t="shared" si="1056"/>
        <v/>
      </c>
      <c r="AC3371" t="e">
        <f t="shared" ca="1" si="1057"/>
        <v>#VALUE!</v>
      </c>
      <c r="AD3371" t="str" cm="1">
        <f t="array" aca="1" ref="AD3371" ca="1">IFERROR(IF((LEFT(INDIRECT("$F"&amp;$S3371),4))="GOTS",IF($G3371="Organic","GOTS_Organic_raw",(IF($G3371="Responsible","GOTS_Responsible",(IF($G3371="No Attribute (Conventional)","GOTS_conventional",(IF($G3371="Recycled Pre/Post-Consumer","GOTS_pre_post",(IF($G3371="In-Conversion","GOTS_in_conversion",(IF($G3371="Sustainably Sourced","Sustainably_sourced",(IF($G3371="Recycled pre-consumer organic","GOTS_recycled_organic",""))))))))))))),IF($G3371="Organic","Organic",(IF($G3371="Responsible","Responsible",(IF($G3371="No Attribute (Conventional)","No_Attribute_Conventional",(IF($G3371="Recycled Pre/Post-Consumer","Recycled_Pre_Post_Consumer",(IF($G3371="In-Conversion","In_Conversion",(IF($G3371="Recycled Pre-Consumer","Recycled_Pre_Consumer",(IF($G3371="Recycled Post-Consumer","Recycled_Post_Consumer",(IF($G3371="Sustainably Sourced","Sustainably_sourced",(IF($G3371="Recycled pre-consumer organic","GOTS_recycled_organic","")))))))))))))))))),"")</f>
        <v/>
      </c>
      <c r="AE3371" t="e" cm="1">
        <f t="array" aca="1" ref="AE3371" ca="1">IF($I3371="",IF(INDIRECT("$F"&amp;$S3371)="","",IF(LEFT(INDIRECT("$F"&amp;$S3371),3)="GRS","GRS_RCS_RM",IF((LEFT(INDIRECT("$F"&amp;$S3371),3))="RCS","GRS_RCS_RM",IF(INDIRECT("$F"&amp;$S3371)="OCS (No Label)","OCS_Conversion_RM",IF(LEFT(INDIRECT("$F"&amp;$S3371),3)="OCS","OCS_RM",IF(RIGHT(INDIRECT("$F"&amp;$S3371),10)="conversion","GOTS_RM_conversion",IF((LEFT(INDIRECT("$F"&amp;$S3371),4))="GOTS","GOTS_RM","Responsible_RM"))))))),"DELETERM")</f>
        <v>#VALUE!</v>
      </c>
      <c r="AF3371" t="e" cm="1">
        <f t="array" aca="1" ref="AF3371" ca="1">IF($S3371="","",INDIRECT("$Z"&amp;$S3371))</f>
        <v>#VALUE!</v>
      </c>
      <c r="AG3371" t="str">
        <f t="shared" si="1058"/>
        <v/>
      </c>
      <c r="AH3371" t="str" cm="1">
        <f t="array" aca="1" ref="AH3371" ca="1">IFERROR(INDIRECT("$ag"&amp;S3371),"")</f>
        <v/>
      </c>
      <c r="AI3371" t="e" cm="1">
        <f t="array" aca="1" ref="AI3371" ca="1">INDIRECT("O"&amp;S3371)</f>
        <v>#VALUE!</v>
      </c>
      <c r="AJ3371" t="str">
        <f t="shared" si="1059"/>
        <v/>
      </c>
    </row>
    <row r="3372" spans="1:36" ht="16.5" customHeight="1">
      <c r="A3372" s="130"/>
      <c r="B3372" s="136"/>
      <c r="C3372" s="137"/>
      <c r="D3372" s="146"/>
      <c r="E3372" s="146"/>
      <c r="F3372" s="137"/>
      <c r="G3372" s="147"/>
      <c r="H3372" s="147"/>
      <c r="I3372" s="147"/>
      <c r="J3372" s="147"/>
      <c r="K3372" s="38"/>
      <c r="L3372" s="144"/>
      <c r="M3372" s="144"/>
      <c r="N3372" s="61"/>
      <c r="O3372" s="314"/>
      <c r="Q3372" t="str">
        <f t="shared" si="1054"/>
        <v/>
      </c>
      <c r="S3372" t="e">
        <f t="shared" ca="1" si="1063"/>
        <v>#VALUE!</v>
      </c>
      <c r="T3372" t="e">
        <f t="shared" ca="1" si="1060"/>
        <v>#VALUE!</v>
      </c>
      <c r="U3372">
        <f t="shared" si="1064"/>
        <v>3300</v>
      </c>
      <c r="V3372">
        <v>275.750000000022</v>
      </c>
      <c r="W3372">
        <f t="shared" si="1065"/>
        <v>275</v>
      </c>
      <c r="X3372" t="str" cm="1">
        <f t="array" aca="1" ref="X3372" ca="1">IFERROR(INDEX('PC&amp;PD'!$A$1:$AS$19,ROW('PC&amp;PD'!$A$19),MATCH(INDIRECT(T3372),'PC&amp;PD'!$A$1:$AS$1,0)),"")</f>
        <v/>
      </c>
      <c r="AA3372" t="str">
        <f t="shared" si="1055"/>
        <v/>
      </c>
      <c r="AB3372" t="str">
        <f t="shared" si="1056"/>
        <v/>
      </c>
      <c r="AC3372" t="e">
        <f t="shared" ca="1" si="1057"/>
        <v>#VALUE!</v>
      </c>
      <c r="AD3372" t="str" cm="1">
        <f t="array" aca="1" ref="AD3372" ca="1">IFERROR(IF((LEFT(INDIRECT("$F"&amp;$S3372),4))="GOTS",IF($G3372="Organic","GOTS_Organic_raw",(IF($G3372="Responsible","GOTS_Responsible",(IF($G3372="No Attribute (Conventional)","GOTS_conventional",(IF($G3372="Recycled Pre/Post-Consumer","GOTS_pre_post",(IF($G3372="In-Conversion","GOTS_in_conversion",(IF($G3372="Sustainably Sourced","Sustainably_sourced",(IF($G3372="Recycled pre-consumer organic","GOTS_recycled_organic",""))))))))))))),IF($G3372="Organic","Organic",(IF($G3372="Responsible","Responsible",(IF($G3372="No Attribute (Conventional)","No_Attribute_Conventional",(IF($G3372="Recycled Pre/Post-Consumer","Recycled_Pre_Post_Consumer",(IF($G3372="In-Conversion","In_Conversion",(IF($G3372="Recycled Pre-Consumer","Recycled_Pre_Consumer",(IF($G3372="Recycled Post-Consumer","Recycled_Post_Consumer",(IF($G3372="Sustainably Sourced","Sustainably_sourced",(IF($G3372="Recycled pre-consumer organic","GOTS_recycled_organic","")))))))))))))))))),"")</f>
        <v/>
      </c>
      <c r="AE3372" t="e" cm="1">
        <f t="array" aca="1" ref="AE3372" ca="1">IF($I3372="",IF(INDIRECT("$F"&amp;$S3372)="","",IF(LEFT(INDIRECT("$F"&amp;$S3372),3)="GRS","GRS_RCS_RM",IF((LEFT(INDIRECT("$F"&amp;$S3372),3))="RCS","GRS_RCS_RM",IF(INDIRECT("$F"&amp;$S3372)="OCS (No Label)","OCS_Conversion_RM",IF(LEFT(INDIRECT("$F"&amp;$S3372),3)="OCS","OCS_RM",IF(RIGHT(INDIRECT("$F"&amp;$S3372),10)="conversion","GOTS_RM_conversion",IF((LEFT(INDIRECT("$F"&amp;$S3372),4))="GOTS","GOTS_RM","Responsible_RM"))))))),"DELETERM")</f>
        <v>#VALUE!</v>
      </c>
      <c r="AF3372" t="e" cm="1">
        <f t="array" aca="1" ref="AF3372" ca="1">IF($S3372="","",INDIRECT("$Z"&amp;$S3372))</f>
        <v>#VALUE!</v>
      </c>
      <c r="AG3372" t="str">
        <f t="shared" si="1058"/>
        <v/>
      </c>
      <c r="AH3372" t="str" cm="1">
        <f t="array" aca="1" ref="AH3372" ca="1">IFERROR(INDIRECT("$ag"&amp;S3372),"")</f>
        <v/>
      </c>
      <c r="AI3372" t="e" cm="1">
        <f t="array" aca="1" ref="AI3372" ca="1">INDIRECT("O"&amp;S3372)</f>
        <v>#VALUE!</v>
      </c>
      <c r="AJ3372" t="str">
        <f t="shared" si="1059"/>
        <v/>
      </c>
    </row>
    <row r="3373" spans="1:36" ht="16.5" customHeight="1">
      <c r="A3373" s="130"/>
      <c r="B3373" s="136"/>
      <c r="C3373" s="137"/>
      <c r="D3373" s="146"/>
      <c r="E3373" s="146"/>
      <c r="F3373" s="137"/>
      <c r="G3373" s="147"/>
      <c r="H3373" s="147"/>
      <c r="I3373" s="147"/>
      <c r="J3373" s="147"/>
      <c r="K3373" s="38"/>
      <c r="L3373" s="144"/>
      <c r="M3373" s="144"/>
      <c r="N3373" s="61"/>
      <c r="O3373" s="314"/>
      <c r="Q3373" t="str">
        <f t="shared" si="1054"/>
        <v/>
      </c>
      <c r="S3373" t="e">
        <f t="shared" ca="1" si="1063"/>
        <v>#VALUE!</v>
      </c>
      <c r="T3373" t="e">
        <f t="shared" ca="1" si="1060"/>
        <v>#VALUE!</v>
      </c>
      <c r="U3373">
        <f t="shared" si="1064"/>
        <v>3300</v>
      </c>
      <c r="V3373">
        <v>275.83333333335497</v>
      </c>
      <c r="W3373">
        <f t="shared" si="1065"/>
        <v>275</v>
      </c>
      <c r="X3373" t="str" cm="1">
        <f t="array" aca="1" ref="X3373" ca="1">IFERROR(INDEX('PC&amp;PD'!$A$1:$AS$19,ROW('PC&amp;PD'!$A$19),MATCH(INDIRECT(T3373),'PC&amp;PD'!$A$1:$AS$1,0)),"")</f>
        <v/>
      </c>
      <c r="AA3373" t="str">
        <f t="shared" si="1055"/>
        <v/>
      </c>
      <c r="AB3373" t="str">
        <f t="shared" si="1056"/>
        <v/>
      </c>
      <c r="AC3373" t="e">
        <f t="shared" ca="1" si="1057"/>
        <v>#VALUE!</v>
      </c>
      <c r="AD3373" t="str" cm="1">
        <f t="array" aca="1" ref="AD3373" ca="1">IFERROR(IF((LEFT(INDIRECT("$F"&amp;$S3373),4))="GOTS",IF($G3373="Organic","GOTS_Organic_raw",(IF($G3373="Responsible","GOTS_Responsible",(IF($G3373="No Attribute (Conventional)","GOTS_conventional",(IF($G3373="Recycled Pre/Post-Consumer","GOTS_pre_post",(IF($G3373="In-Conversion","GOTS_in_conversion",(IF($G3373="Sustainably Sourced","Sustainably_sourced",(IF($G3373="Recycled pre-consumer organic","GOTS_recycled_organic",""))))))))))))),IF($G3373="Organic","Organic",(IF($G3373="Responsible","Responsible",(IF($G3373="No Attribute (Conventional)","No_Attribute_Conventional",(IF($G3373="Recycled Pre/Post-Consumer","Recycled_Pre_Post_Consumer",(IF($G3373="In-Conversion","In_Conversion",(IF($G3373="Recycled Pre-Consumer","Recycled_Pre_Consumer",(IF($G3373="Recycled Post-Consumer","Recycled_Post_Consumer",(IF($G3373="Sustainably Sourced","Sustainably_sourced",(IF($G3373="Recycled pre-consumer organic","GOTS_recycled_organic","")))))))))))))))))),"")</f>
        <v/>
      </c>
      <c r="AE3373" t="e" cm="1">
        <f t="array" aca="1" ref="AE3373" ca="1">IF($I3373="",IF(INDIRECT("$F"&amp;$S3373)="","",IF(LEFT(INDIRECT("$F"&amp;$S3373),3)="GRS","GRS_RCS_RM",IF((LEFT(INDIRECT("$F"&amp;$S3373),3))="RCS","GRS_RCS_RM",IF(INDIRECT("$F"&amp;$S3373)="OCS (No Label)","OCS_Conversion_RM",IF(LEFT(INDIRECT("$F"&amp;$S3373),3)="OCS","OCS_RM",IF(RIGHT(INDIRECT("$F"&amp;$S3373),10)="conversion","GOTS_RM_conversion",IF((LEFT(INDIRECT("$F"&amp;$S3373),4))="GOTS","GOTS_RM","Responsible_RM"))))))),"DELETERM")</f>
        <v>#VALUE!</v>
      </c>
      <c r="AF3373" t="e" cm="1">
        <f t="array" aca="1" ref="AF3373" ca="1">IF($S3373="","",INDIRECT("$Z"&amp;$S3373))</f>
        <v>#VALUE!</v>
      </c>
      <c r="AG3373" t="str">
        <f t="shared" si="1058"/>
        <v/>
      </c>
      <c r="AH3373" t="str" cm="1">
        <f t="array" aca="1" ref="AH3373" ca="1">IFERROR(INDIRECT("$ag"&amp;S3373),"")</f>
        <v/>
      </c>
      <c r="AI3373" t="e" cm="1">
        <f t="array" aca="1" ref="AI3373" ca="1">INDIRECT("O"&amp;S3373)</f>
        <v>#VALUE!</v>
      </c>
      <c r="AJ3373" t="str">
        <f t="shared" si="1059"/>
        <v/>
      </c>
    </row>
    <row r="3374" spans="1:36" ht="16.5" customHeight="1" thickBot="1">
      <c r="A3374" s="131"/>
      <c r="B3374" s="138"/>
      <c r="C3374" s="139"/>
      <c r="D3374" s="148"/>
      <c r="E3374" s="148"/>
      <c r="F3374" s="139"/>
      <c r="G3374" s="149"/>
      <c r="H3374" s="149"/>
      <c r="I3374" s="149"/>
      <c r="J3374" s="149"/>
      <c r="K3374" s="39"/>
      <c r="L3374" s="145"/>
      <c r="M3374" s="145"/>
      <c r="N3374" s="62"/>
      <c r="O3374" s="315"/>
      <c r="Q3374" t="str">
        <f t="shared" si="1054"/>
        <v/>
      </c>
      <c r="S3374" t="e">
        <f t="shared" ca="1" si="1063"/>
        <v>#VALUE!</v>
      </c>
      <c r="T3374" t="e">
        <f t="shared" ca="1" si="1060"/>
        <v>#VALUE!</v>
      </c>
      <c r="U3374">
        <f t="shared" si="1064"/>
        <v>3300</v>
      </c>
      <c r="V3374">
        <v>275.916666666688</v>
      </c>
      <c r="W3374">
        <f t="shared" si="1065"/>
        <v>275</v>
      </c>
      <c r="X3374" t="str" cm="1">
        <f t="array" aca="1" ref="X3374" ca="1">IFERROR(INDEX('PC&amp;PD'!$A$1:$AS$19,ROW('PC&amp;PD'!$A$19),MATCH(INDIRECT(T3374),'PC&amp;PD'!$A$1:$AS$1,0)),"")</f>
        <v/>
      </c>
      <c r="AA3374" t="str">
        <f t="shared" si="1055"/>
        <v/>
      </c>
      <c r="AB3374" t="str">
        <f t="shared" si="1056"/>
        <v/>
      </c>
      <c r="AC3374" t="e">
        <f t="shared" ca="1" si="1057"/>
        <v>#VALUE!</v>
      </c>
      <c r="AD3374" t="str" cm="1">
        <f t="array" aca="1" ref="AD3374" ca="1">IFERROR(IF((LEFT(INDIRECT("$F"&amp;$S3374),4))="GOTS",IF($G3374="Organic","GOTS_Organic_raw",(IF($G3374="Responsible","GOTS_Responsible",(IF($G3374="No Attribute (Conventional)","GOTS_conventional",(IF($G3374="Recycled Pre/Post-Consumer","GOTS_pre_post",(IF($G3374="In-Conversion","GOTS_in_conversion",(IF($G3374="Sustainably Sourced","Sustainably_sourced",(IF($G3374="Recycled pre-consumer organic","GOTS_recycled_organic",""))))))))))))),IF($G3374="Organic","Organic",(IF($G3374="Responsible","Responsible",(IF($G3374="No Attribute (Conventional)","No_Attribute_Conventional",(IF($G3374="Recycled Pre/Post-Consumer","Recycled_Pre_Post_Consumer",(IF($G3374="In-Conversion","In_Conversion",(IF($G3374="Recycled Pre-Consumer","Recycled_Pre_Consumer",(IF($G3374="Recycled Post-Consumer","Recycled_Post_Consumer",(IF($G3374="Sustainably Sourced","Sustainably_sourced",(IF($G3374="Recycled pre-consumer organic","GOTS_recycled_organic","")))))))))))))))))),"")</f>
        <v/>
      </c>
      <c r="AE3374" t="e" cm="1">
        <f t="array" aca="1" ref="AE3374" ca="1">IF($I3374="",IF(INDIRECT("$F"&amp;$S3374)="","",IF(LEFT(INDIRECT("$F"&amp;$S3374),3)="GRS","GRS_RCS_RM",IF((LEFT(INDIRECT("$F"&amp;$S3374),3))="RCS","GRS_RCS_RM",IF(INDIRECT("$F"&amp;$S3374)="OCS (No Label)","OCS_Conversion_RM",IF(LEFT(INDIRECT("$F"&amp;$S3374),3)="OCS","OCS_RM",IF(RIGHT(INDIRECT("$F"&amp;$S3374),10)="conversion","GOTS_RM_conversion",IF((LEFT(INDIRECT("$F"&amp;$S3374),4))="GOTS","GOTS_RM","Responsible_RM"))))))),"DELETERM")</f>
        <v>#VALUE!</v>
      </c>
      <c r="AF3374" t="e" cm="1">
        <f t="array" aca="1" ref="AF3374" ca="1">IF($S3374="","",INDIRECT("$Z"&amp;$S3374))</f>
        <v>#VALUE!</v>
      </c>
      <c r="AG3374" t="str">
        <f t="shared" si="1058"/>
        <v/>
      </c>
      <c r="AH3374" t="str" cm="1">
        <f t="array" aca="1" ref="AH3374" ca="1">IFERROR(INDIRECT("$ag"&amp;S3374),"")</f>
        <v/>
      </c>
      <c r="AI3374" t="e" cm="1">
        <f t="array" aca="1" ref="AI3374" ca="1">INDIRECT("O"&amp;S3374)</f>
        <v>#VALUE!</v>
      </c>
      <c r="AJ3374" t="str">
        <f t="shared" si="1059"/>
        <v/>
      </c>
    </row>
    <row r="3375" spans="1:36" ht="16.5" customHeight="1">
      <c r="A3375" s="128" t="str">
        <f>IF(B3375="","",COUNTA($B$63:$B3375))</f>
        <v/>
      </c>
      <c r="B3375" s="132"/>
      <c r="C3375" s="133"/>
      <c r="D3375" s="140"/>
      <c r="E3375" s="140"/>
      <c r="F3375" s="133"/>
      <c r="G3375" s="141"/>
      <c r="H3375" s="141"/>
      <c r="I3375" s="141"/>
      <c r="J3375" s="141"/>
      <c r="K3375" s="37"/>
      <c r="L3375" s="142" t="str">
        <f>IF(R3375="","",LEFT(R3375,LEN(R3375)-2))</f>
        <v/>
      </c>
      <c r="M3375" s="142"/>
      <c r="N3375" s="60"/>
      <c r="O3375" s="313"/>
      <c r="Q3375" t="str">
        <f t="shared" si="1054"/>
        <v/>
      </c>
      <c r="R3375" t="str">
        <f t="shared" ref="R3375" si="1070">CONCATENATE($Q3375,Q3376,Q3377,Q3378,Q3379,Q3380,$Q3381,$Q3382,$Q3383,$Q3384,$Q3385,$Q3386)</f>
        <v/>
      </c>
      <c r="S3375" t="e">
        <f t="shared" ca="1" si="1063"/>
        <v>#VALUE!</v>
      </c>
      <c r="T3375" t="e">
        <f t="shared" ca="1" si="1060"/>
        <v>#VALUE!</v>
      </c>
      <c r="U3375">
        <f t="shared" si="1064"/>
        <v>3312</v>
      </c>
      <c r="V3375">
        <v>276.000000000022</v>
      </c>
      <c r="W3375">
        <f t="shared" si="1065"/>
        <v>276</v>
      </c>
      <c r="X3375" t="str" cm="1">
        <f t="array" aca="1" ref="X3375" ca="1">IFERROR(INDEX('PC&amp;PD'!$A$1:$AS$19,ROW('PC&amp;PD'!$A$19),MATCH(INDIRECT(T3375),'PC&amp;PD'!$A$1:$AS$1,0)),"")</f>
        <v/>
      </c>
      <c r="Z3375" t="str">
        <f t="shared" ref="Z3375" si="1071">IFERROR(IF($F3375="OCS 100","OCS (OCS 100)",IF($F3375="OCS Blended","OCS (OCS Blended)",IF($F3375="OCS (No Label)","OCS (No Label)",IF($F3375="RCS 100","RCS (RCS 100)",IF($F3375="RCS Blended","RCS (RCS Blended)",IF($F3375="GRS","GRS (GRS)",IF($F3375="GRS (No Label)", "GRS (No Label)",IF($F3375="RDS","RDS (RDS)",IF($F3375="RWS","RWS (RWS)",IF($F3375="RAS","RAS (RAS)",IF($F3375="RMS","RMS (RMS)",IF($F3375="GOTS Organic","GOTS (Organic)",IF($F3375="GOTS Made with organic","GOTS (Made with Organic)",IF($F3375="GOTS Organic - in conversion","GOTS (Organic - In Conversion)",IF($F3375="GOTS Made with organic - in conversion","GOTS (Made with Organic - In Conversion)",""))))))))))))))),"")</f>
        <v/>
      </c>
      <c r="AA3375" t="str">
        <f t="shared" si="1055"/>
        <v/>
      </c>
      <c r="AB3375" t="str">
        <f t="shared" si="1056"/>
        <v/>
      </c>
      <c r="AC3375" t="e">
        <f t="shared" ca="1" si="1057"/>
        <v>#VALUE!</v>
      </c>
      <c r="AD3375" t="str" cm="1">
        <f t="array" aca="1" ref="AD3375" ca="1">IFERROR(IF((LEFT(INDIRECT("$F"&amp;$S3375),4))="GOTS",IF($G3375="Organic","GOTS_Organic_raw",(IF($G3375="Responsible","GOTS_Responsible",(IF($G3375="No Attribute (Conventional)","GOTS_conventional",(IF($G3375="Recycled Pre/Post-Consumer","GOTS_pre_post",(IF($G3375="In-Conversion","GOTS_in_conversion",(IF($G3375="Sustainably Sourced","Sustainably_sourced",(IF($G3375="Recycled pre-consumer organic","GOTS_recycled_organic",""))))))))))))),IF($G3375="Organic","Organic",(IF($G3375="Responsible","Responsible",(IF($G3375="No Attribute (Conventional)","No_Attribute_Conventional",(IF($G3375="Recycled Pre/Post-Consumer","Recycled_Pre_Post_Consumer",(IF($G3375="In-Conversion","In_Conversion",(IF($G3375="Recycled Pre-Consumer","Recycled_Pre_Consumer",(IF($G3375="Recycled Post-Consumer","Recycled_Post_Consumer",(IF($G3375="Sustainably Sourced","Sustainably_sourced",(IF($G3375="Recycled pre-consumer organic","GOTS_recycled_organic","")))))))))))))))))),"")</f>
        <v/>
      </c>
      <c r="AE3375" t="e" cm="1">
        <f t="array" aca="1" ref="AE3375" ca="1">IF($I3375="",IF(INDIRECT("$F"&amp;$S3375)="","",IF(LEFT(INDIRECT("$F"&amp;$S3375),3)="GRS","GRS_RCS_RM",IF((LEFT(INDIRECT("$F"&amp;$S3375),3))="RCS","GRS_RCS_RM",IF(INDIRECT("$F"&amp;$S3375)="OCS (No Label)","OCS_Conversion_RM",IF(LEFT(INDIRECT("$F"&amp;$S3375),3)="OCS","OCS_RM",IF(RIGHT(INDIRECT("$F"&amp;$S3375),10)="conversion","GOTS_RM_conversion",IF((LEFT(INDIRECT("$F"&amp;$S3375),4))="GOTS","GOTS_RM","Responsible_RM"))))))),"DELETERM")</f>
        <v>#VALUE!</v>
      </c>
      <c r="AF3375" t="e" cm="1">
        <f t="array" aca="1" ref="AF3375" ca="1">IF($S3375="","",INDIRECT("$Z"&amp;$S3375))</f>
        <v>#VALUE!</v>
      </c>
      <c r="AG3375" t="str">
        <f t="shared" si="1058"/>
        <v/>
      </c>
      <c r="AH3375" t="str" cm="1">
        <f t="array" aca="1" ref="AH3375" ca="1">IFERROR(INDIRECT("$ag"&amp;S3375),"")</f>
        <v/>
      </c>
      <c r="AI3375" t="e" cm="1">
        <f t="array" aca="1" ref="AI3375" ca="1">INDIRECT("O"&amp;S3375)</f>
        <v>#VALUE!</v>
      </c>
      <c r="AJ3375" t="str">
        <f t="shared" si="1059"/>
        <v/>
      </c>
    </row>
    <row r="3376" spans="1:36" ht="16.5" customHeight="1">
      <c r="A3376" s="129"/>
      <c r="B3376" s="134"/>
      <c r="C3376" s="135"/>
      <c r="D3376" s="146"/>
      <c r="E3376" s="146"/>
      <c r="F3376" s="135"/>
      <c r="G3376" s="147"/>
      <c r="H3376" s="147"/>
      <c r="I3376" s="147"/>
      <c r="J3376" s="147"/>
      <c r="K3376" s="38"/>
      <c r="L3376" s="143"/>
      <c r="M3376" s="143"/>
      <c r="N3376" s="61"/>
      <c r="O3376" s="314"/>
      <c r="Q3376" t="str">
        <f t="shared" si="1054"/>
        <v/>
      </c>
      <c r="S3376" t="e">
        <f t="shared" ca="1" si="1063"/>
        <v>#VALUE!</v>
      </c>
      <c r="T3376" t="e">
        <f t="shared" ca="1" si="1060"/>
        <v>#VALUE!</v>
      </c>
      <c r="U3376">
        <f t="shared" si="1064"/>
        <v>3312</v>
      </c>
      <c r="V3376">
        <v>276.08333333335497</v>
      </c>
      <c r="W3376">
        <f t="shared" si="1065"/>
        <v>276</v>
      </c>
      <c r="X3376" t="str" cm="1">
        <f t="array" aca="1" ref="X3376" ca="1">IFERROR(INDEX('PC&amp;PD'!$A$1:$AS$19,ROW('PC&amp;PD'!$A$19),MATCH(INDIRECT(T3376),'PC&amp;PD'!$A$1:$AS$1,0)),"")</f>
        <v/>
      </c>
      <c r="AA3376" t="str">
        <f t="shared" si="1055"/>
        <v/>
      </c>
      <c r="AB3376" t="str">
        <f t="shared" si="1056"/>
        <v/>
      </c>
      <c r="AC3376" t="e">
        <f t="shared" ca="1" si="1057"/>
        <v>#VALUE!</v>
      </c>
      <c r="AD3376" t="str" cm="1">
        <f t="array" aca="1" ref="AD3376" ca="1">IFERROR(IF((LEFT(INDIRECT("$F"&amp;$S3376),4))="GOTS",IF($G3376="Organic","GOTS_Organic_raw",(IF($G3376="Responsible","GOTS_Responsible",(IF($G3376="No Attribute (Conventional)","GOTS_conventional",(IF($G3376="Recycled Pre/Post-Consumer","GOTS_pre_post",(IF($G3376="In-Conversion","GOTS_in_conversion",(IF($G3376="Sustainably Sourced","Sustainably_sourced",(IF($G3376="Recycled pre-consumer organic","GOTS_recycled_organic",""))))))))))))),IF($G3376="Organic","Organic",(IF($G3376="Responsible","Responsible",(IF($G3376="No Attribute (Conventional)","No_Attribute_Conventional",(IF($G3376="Recycled Pre/Post-Consumer","Recycled_Pre_Post_Consumer",(IF($G3376="In-Conversion","In_Conversion",(IF($G3376="Recycled Pre-Consumer","Recycled_Pre_Consumer",(IF($G3376="Recycled Post-Consumer","Recycled_Post_Consumer",(IF($G3376="Sustainably Sourced","Sustainably_sourced",(IF($G3376="Recycled pre-consumer organic","GOTS_recycled_organic","")))))))))))))))))),"")</f>
        <v/>
      </c>
      <c r="AE3376" t="e" cm="1">
        <f t="array" aca="1" ref="AE3376" ca="1">IF($I3376="",IF(INDIRECT("$F"&amp;$S3376)="","",IF(LEFT(INDIRECT("$F"&amp;$S3376),3)="GRS","GRS_RCS_RM",IF((LEFT(INDIRECT("$F"&amp;$S3376),3))="RCS","GRS_RCS_RM",IF(INDIRECT("$F"&amp;$S3376)="OCS (No Label)","OCS_Conversion_RM",IF(LEFT(INDIRECT("$F"&amp;$S3376),3)="OCS","OCS_RM",IF(RIGHT(INDIRECT("$F"&amp;$S3376),10)="conversion","GOTS_RM_conversion",IF((LEFT(INDIRECT("$F"&amp;$S3376),4))="GOTS","GOTS_RM","Responsible_RM"))))))),"DELETERM")</f>
        <v>#VALUE!</v>
      </c>
      <c r="AF3376" t="e" cm="1">
        <f t="array" aca="1" ref="AF3376" ca="1">IF($S3376="","",INDIRECT("$Z"&amp;$S3376))</f>
        <v>#VALUE!</v>
      </c>
      <c r="AG3376" t="str">
        <f t="shared" si="1058"/>
        <v/>
      </c>
      <c r="AH3376" t="str" cm="1">
        <f t="array" aca="1" ref="AH3376" ca="1">IFERROR(INDIRECT("$ag"&amp;S3376),"")</f>
        <v/>
      </c>
      <c r="AI3376" t="e" cm="1">
        <f t="array" aca="1" ref="AI3376" ca="1">INDIRECT("O"&amp;S3376)</f>
        <v>#VALUE!</v>
      </c>
      <c r="AJ3376" t="str">
        <f t="shared" si="1059"/>
        <v/>
      </c>
    </row>
    <row r="3377" spans="1:36" ht="16.5" customHeight="1">
      <c r="A3377" s="129"/>
      <c r="B3377" s="134"/>
      <c r="C3377" s="135"/>
      <c r="D3377" s="146"/>
      <c r="E3377" s="146"/>
      <c r="F3377" s="135"/>
      <c r="G3377" s="147"/>
      <c r="H3377" s="147"/>
      <c r="I3377" s="147"/>
      <c r="J3377" s="147"/>
      <c r="K3377" s="38"/>
      <c r="L3377" s="143"/>
      <c r="M3377" s="143"/>
      <c r="N3377" s="61"/>
      <c r="O3377" s="314"/>
      <c r="Q3377" t="str">
        <f t="shared" si="1054"/>
        <v/>
      </c>
      <c r="S3377" t="e">
        <f t="shared" ca="1" si="1063"/>
        <v>#VALUE!</v>
      </c>
      <c r="T3377" t="e">
        <f t="shared" ca="1" si="1060"/>
        <v>#VALUE!</v>
      </c>
      <c r="U3377">
        <f t="shared" si="1064"/>
        <v>3312</v>
      </c>
      <c r="V3377">
        <v>276.166666666688</v>
      </c>
      <c r="W3377">
        <f t="shared" si="1065"/>
        <v>276</v>
      </c>
      <c r="X3377" t="str" cm="1">
        <f t="array" aca="1" ref="X3377" ca="1">IFERROR(INDEX('PC&amp;PD'!$A$1:$AS$19,ROW('PC&amp;PD'!$A$19),MATCH(INDIRECT(T3377),'PC&amp;PD'!$A$1:$AS$1,0)),"")</f>
        <v/>
      </c>
      <c r="AA3377" t="str">
        <f t="shared" si="1055"/>
        <v/>
      </c>
      <c r="AB3377" t="str">
        <f t="shared" si="1056"/>
        <v/>
      </c>
      <c r="AC3377" t="e">
        <f t="shared" ca="1" si="1057"/>
        <v>#VALUE!</v>
      </c>
      <c r="AD3377" t="str" cm="1">
        <f t="array" aca="1" ref="AD3377" ca="1">IFERROR(IF((LEFT(INDIRECT("$F"&amp;$S3377),4))="GOTS",IF($G3377="Organic","GOTS_Organic_raw",(IF($G3377="Responsible","GOTS_Responsible",(IF($G3377="No Attribute (Conventional)","GOTS_conventional",(IF($G3377="Recycled Pre/Post-Consumer","GOTS_pre_post",(IF($G3377="In-Conversion","GOTS_in_conversion",(IF($G3377="Sustainably Sourced","Sustainably_sourced",(IF($G3377="Recycled pre-consumer organic","GOTS_recycled_organic",""))))))))))))),IF($G3377="Organic","Organic",(IF($G3377="Responsible","Responsible",(IF($G3377="No Attribute (Conventional)","No_Attribute_Conventional",(IF($G3377="Recycled Pre/Post-Consumer","Recycled_Pre_Post_Consumer",(IF($G3377="In-Conversion","In_Conversion",(IF($G3377="Recycled Pre-Consumer","Recycled_Pre_Consumer",(IF($G3377="Recycled Post-Consumer","Recycled_Post_Consumer",(IF($G3377="Sustainably Sourced","Sustainably_sourced",(IF($G3377="Recycled pre-consumer organic","GOTS_recycled_organic","")))))))))))))))))),"")</f>
        <v/>
      </c>
      <c r="AE3377" t="e" cm="1">
        <f t="array" aca="1" ref="AE3377" ca="1">IF($I3377="",IF(INDIRECT("$F"&amp;$S3377)="","",IF(LEFT(INDIRECT("$F"&amp;$S3377),3)="GRS","GRS_RCS_RM",IF((LEFT(INDIRECT("$F"&amp;$S3377),3))="RCS","GRS_RCS_RM",IF(INDIRECT("$F"&amp;$S3377)="OCS (No Label)","OCS_Conversion_RM",IF(LEFT(INDIRECT("$F"&amp;$S3377),3)="OCS","OCS_RM",IF(RIGHT(INDIRECT("$F"&amp;$S3377),10)="conversion","GOTS_RM_conversion",IF((LEFT(INDIRECT("$F"&amp;$S3377),4))="GOTS","GOTS_RM","Responsible_RM"))))))),"DELETERM")</f>
        <v>#VALUE!</v>
      </c>
      <c r="AF3377" t="e" cm="1">
        <f t="array" aca="1" ref="AF3377" ca="1">IF($S3377="","",INDIRECT("$Z"&amp;$S3377))</f>
        <v>#VALUE!</v>
      </c>
      <c r="AG3377" t="str">
        <f t="shared" si="1058"/>
        <v/>
      </c>
      <c r="AH3377" t="str" cm="1">
        <f t="array" aca="1" ref="AH3377" ca="1">IFERROR(INDIRECT("$ag"&amp;S3377),"")</f>
        <v/>
      </c>
      <c r="AI3377" t="e" cm="1">
        <f t="array" aca="1" ref="AI3377" ca="1">INDIRECT("O"&amp;S3377)</f>
        <v>#VALUE!</v>
      </c>
      <c r="AJ3377" t="str">
        <f t="shared" si="1059"/>
        <v/>
      </c>
    </row>
    <row r="3378" spans="1:36" ht="16.5" customHeight="1">
      <c r="A3378" s="129"/>
      <c r="B3378" s="134"/>
      <c r="C3378" s="135"/>
      <c r="D3378" s="146"/>
      <c r="E3378" s="146"/>
      <c r="F3378" s="135"/>
      <c r="G3378" s="147"/>
      <c r="H3378" s="147"/>
      <c r="I3378" s="147"/>
      <c r="J3378" s="147"/>
      <c r="K3378" s="38"/>
      <c r="L3378" s="143"/>
      <c r="M3378" s="143"/>
      <c r="N3378" s="61"/>
      <c r="O3378" s="314"/>
      <c r="Q3378" t="str">
        <f t="shared" si="1054"/>
        <v/>
      </c>
      <c r="S3378" t="e">
        <f t="shared" ca="1" si="1063"/>
        <v>#VALUE!</v>
      </c>
      <c r="T3378" t="e">
        <f t="shared" ca="1" si="1060"/>
        <v>#VALUE!</v>
      </c>
      <c r="U3378">
        <f t="shared" si="1064"/>
        <v>3312</v>
      </c>
      <c r="V3378">
        <v>276.250000000022</v>
      </c>
      <c r="W3378">
        <f t="shared" si="1065"/>
        <v>276</v>
      </c>
      <c r="X3378" t="str" cm="1">
        <f t="array" aca="1" ref="X3378" ca="1">IFERROR(INDEX('PC&amp;PD'!$A$1:$AS$19,ROW('PC&amp;PD'!$A$19),MATCH(INDIRECT(T3378),'PC&amp;PD'!$A$1:$AS$1,0)),"")</f>
        <v/>
      </c>
      <c r="AA3378" t="str">
        <f t="shared" si="1055"/>
        <v/>
      </c>
      <c r="AB3378" t="str">
        <f t="shared" si="1056"/>
        <v/>
      </c>
      <c r="AC3378" t="e">
        <f t="shared" ca="1" si="1057"/>
        <v>#VALUE!</v>
      </c>
      <c r="AD3378" t="str" cm="1">
        <f t="array" aca="1" ref="AD3378" ca="1">IFERROR(IF((LEFT(INDIRECT("$F"&amp;$S3378),4))="GOTS",IF($G3378="Organic","GOTS_Organic_raw",(IF($G3378="Responsible","GOTS_Responsible",(IF($G3378="No Attribute (Conventional)","GOTS_conventional",(IF($G3378="Recycled Pre/Post-Consumer","GOTS_pre_post",(IF($G3378="In-Conversion","GOTS_in_conversion",(IF($G3378="Sustainably Sourced","Sustainably_sourced",(IF($G3378="Recycled pre-consumer organic","GOTS_recycled_organic",""))))))))))))),IF($G3378="Organic","Organic",(IF($G3378="Responsible","Responsible",(IF($G3378="No Attribute (Conventional)","No_Attribute_Conventional",(IF($G3378="Recycled Pre/Post-Consumer","Recycled_Pre_Post_Consumer",(IF($G3378="In-Conversion","In_Conversion",(IF($G3378="Recycled Pre-Consumer","Recycled_Pre_Consumer",(IF($G3378="Recycled Post-Consumer","Recycled_Post_Consumer",(IF($G3378="Sustainably Sourced","Sustainably_sourced",(IF($G3378="Recycled pre-consumer organic","GOTS_recycled_organic","")))))))))))))))))),"")</f>
        <v/>
      </c>
      <c r="AE3378" t="e" cm="1">
        <f t="array" aca="1" ref="AE3378" ca="1">IF($I3378="",IF(INDIRECT("$F"&amp;$S3378)="","",IF(LEFT(INDIRECT("$F"&amp;$S3378),3)="GRS","GRS_RCS_RM",IF((LEFT(INDIRECT("$F"&amp;$S3378),3))="RCS","GRS_RCS_RM",IF(INDIRECT("$F"&amp;$S3378)="OCS (No Label)","OCS_Conversion_RM",IF(LEFT(INDIRECT("$F"&amp;$S3378),3)="OCS","OCS_RM",IF(RIGHT(INDIRECT("$F"&amp;$S3378),10)="conversion","GOTS_RM_conversion",IF((LEFT(INDIRECT("$F"&amp;$S3378),4))="GOTS","GOTS_RM","Responsible_RM"))))))),"DELETERM")</f>
        <v>#VALUE!</v>
      </c>
      <c r="AF3378" t="e" cm="1">
        <f t="array" aca="1" ref="AF3378" ca="1">IF($S3378="","",INDIRECT("$Z"&amp;$S3378))</f>
        <v>#VALUE!</v>
      </c>
      <c r="AG3378" t="str">
        <f t="shared" si="1058"/>
        <v/>
      </c>
      <c r="AH3378" t="str" cm="1">
        <f t="array" aca="1" ref="AH3378" ca="1">IFERROR(INDIRECT("$ag"&amp;S3378),"")</f>
        <v/>
      </c>
      <c r="AI3378" t="e" cm="1">
        <f t="array" aca="1" ref="AI3378" ca="1">INDIRECT("O"&amp;S3378)</f>
        <v>#VALUE!</v>
      </c>
      <c r="AJ3378" t="str">
        <f t="shared" si="1059"/>
        <v/>
      </c>
    </row>
    <row r="3379" spans="1:36" ht="16.5" customHeight="1">
      <c r="A3379" s="129"/>
      <c r="B3379" s="134"/>
      <c r="C3379" s="135"/>
      <c r="D3379" s="146"/>
      <c r="E3379" s="146"/>
      <c r="F3379" s="135"/>
      <c r="G3379" s="147"/>
      <c r="H3379" s="147"/>
      <c r="I3379" s="147"/>
      <c r="J3379" s="147"/>
      <c r="K3379" s="38"/>
      <c r="L3379" s="143"/>
      <c r="M3379" s="143"/>
      <c r="N3379" s="61"/>
      <c r="O3379" s="314"/>
      <c r="Q3379" t="str">
        <f t="shared" si="1054"/>
        <v/>
      </c>
      <c r="S3379" t="e">
        <f t="shared" ca="1" si="1063"/>
        <v>#VALUE!</v>
      </c>
      <c r="T3379" t="e">
        <f t="shared" ca="1" si="1060"/>
        <v>#VALUE!</v>
      </c>
      <c r="U3379">
        <f t="shared" si="1064"/>
        <v>3312</v>
      </c>
      <c r="V3379">
        <v>276.33333333335497</v>
      </c>
      <c r="W3379">
        <f t="shared" si="1065"/>
        <v>276</v>
      </c>
      <c r="X3379" t="str" cm="1">
        <f t="array" aca="1" ref="X3379" ca="1">IFERROR(INDEX('PC&amp;PD'!$A$1:$AS$19,ROW('PC&amp;PD'!$A$19),MATCH(INDIRECT(T3379),'PC&amp;PD'!$A$1:$AS$1,0)),"")</f>
        <v/>
      </c>
      <c r="AA3379" t="str">
        <f t="shared" si="1055"/>
        <v/>
      </c>
      <c r="AB3379" t="str">
        <f t="shared" si="1056"/>
        <v/>
      </c>
      <c r="AC3379" t="e">
        <f t="shared" ca="1" si="1057"/>
        <v>#VALUE!</v>
      </c>
      <c r="AD3379" t="str" cm="1">
        <f t="array" aca="1" ref="AD3379" ca="1">IFERROR(IF((LEFT(INDIRECT("$F"&amp;$S3379),4))="GOTS",IF($G3379="Organic","GOTS_Organic_raw",(IF($G3379="Responsible","GOTS_Responsible",(IF($G3379="No Attribute (Conventional)","GOTS_conventional",(IF($G3379="Recycled Pre/Post-Consumer","GOTS_pre_post",(IF($G3379="In-Conversion","GOTS_in_conversion",(IF($G3379="Sustainably Sourced","Sustainably_sourced",(IF($G3379="Recycled pre-consumer organic","GOTS_recycled_organic",""))))))))))))),IF($G3379="Organic","Organic",(IF($G3379="Responsible","Responsible",(IF($G3379="No Attribute (Conventional)","No_Attribute_Conventional",(IF($G3379="Recycled Pre/Post-Consumer","Recycled_Pre_Post_Consumer",(IF($G3379="In-Conversion","In_Conversion",(IF($G3379="Recycled Pre-Consumer","Recycled_Pre_Consumer",(IF($G3379="Recycled Post-Consumer","Recycled_Post_Consumer",(IF($G3379="Sustainably Sourced","Sustainably_sourced",(IF($G3379="Recycled pre-consumer organic","GOTS_recycled_organic","")))))))))))))))))),"")</f>
        <v/>
      </c>
      <c r="AE3379" t="e" cm="1">
        <f t="array" aca="1" ref="AE3379" ca="1">IF($I3379="",IF(INDIRECT("$F"&amp;$S3379)="","",IF(LEFT(INDIRECT("$F"&amp;$S3379),3)="GRS","GRS_RCS_RM",IF((LEFT(INDIRECT("$F"&amp;$S3379),3))="RCS","GRS_RCS_RM",IF(INDIRECT("$F"&amp;$S3379)="OCS (No Label)","OCS_Conversion_RM",IF(LEFT(INDIRECT("$F"&amp;$S3379),3)="OCS","OCS_RM",IF(RIGHT(INDIRECT("$F"&amp;$S3379),10)="conversion","GOTS_RM_conversion",IF((LEFT(INDIRECT("$F"&amp;$S3379),4))="GOTS","GOTS_RM","Responsible_RM"))))))),"DELETERM")</f>
        <v>#VALUE!</v>
      </c>
      <c r="AF3379" t="e" cm="1">
        <f t="array" aca="1" ref="AF3379" ca="1">IF($S3379="","",INDIRECT("$Z"&amp;$S3379))</f>
        <v>#VALUE!</v>
      </c>
      <c r="AG3379" t="str">
        <f t="shared" si="1058"/>
        <v/>
      </c>
      <c r="AH3379" t="str" cm="1">
        <f t="array" aca="1" ref="AH3379" ca="1">IFERROR(INDIRECT("$ag"&amp;S3379),"")</f>
        <v/>
      </c>
      <c r="AI3379" t="e" cm="1">
        <f t="array" aca="1" ref="AI3379" ca="1">INDIRECT("O"&amp;S3379)</f>
        <v>#VALUE!</v>
      </c>
      <c r="AJ3379" t="str">
        <f t="shared" si="1059"/>
        <v/>
      </c>
    </row>
    <row r="3380" spans="1:36" ht="16.5" customHeight="1">
      <c r="A3380" s="129"/>
      <c r="B3380" s="134"/>
      <c r="C3380" s="135"/>
      <c r="D3380" s="146"/>
      <c r="E3380" s="146"/>
      <c r="F3380" s="135"/>
      <c r="G3380" s="147"/>
      <c r="H3380" s="147"/>
      <c r="I3380" s="147"/>
      <c r="J3380" s="147"/>
      <c r="K3380" s="38"/>
      <c r="L3380" s="143"/>
      <c r="M3380" s="143"/>
      <c r="N3380" s="61"/>
      <c r="O3380" s="314"/>
      <c r="Q3380" t="str">
        <f t="shared" si="1054"/>
        <v/>
      </c>
      <c r="S3380" t="e">
        <f t="shared" ca="1" si="1063"/>
        <v>#VALUE!</v>
      </c>
      <c r="T3380" t="e">
        <f t="shared" ca="1" si="1060"/>
        <v>#VALUE!</v>
      </c>
      <c r="U3380">
        <f t="shared" si="1064"/>
        <v>3312</v>
      </c>
      <c r="V3380">
        <v>276.416666666688</v>
      </c>
      <c r="W3380">
        <f t="shared" si="1065"/>
        <v>276</v>
      </c>
      <c r="X3380" t="str" cm="1">
        <f t="array" aca="1" ref="X3380" ca="1">IFERROR(INDEX('PC&amp;PD'!$A$1:$AS$19,ROW('PC&amp;PD'!$A$19),MATCH(INDIRECT(T3380),'PC&amp;PD'!$A$1:$AS$1,0)),"")</f>
        <v/>
      </c>
      <c r="AA3380" t="str">
        <f t="shared" si="1055"/>
        <v/>
      </c>
      <c r="AB3380" t="str">
        <f t="shared" si="1056"/>
        <v/>
      </c>
      <c r="AC3380" t="e">
        <f t="shared" ca="1" si="1057"/>
        <v>#VALUE!</v>
      </c>
      <c r="AD3380" t="str" cm="1">
        <f t="array" aca="1" ref="AD3380" ca="1">IFERROR(IF((LEFT(INDIRECT("$F"&amp;$S3380),4))="GOTS",IF($G3380="Organic","GOTS_Organic_raw",(IF($G3380="Responsible","GOTS_Responsible",(IF($G3380="No Attribute (Conventional)","GOTS_conventional",(IF($G3380="Recycled Pre/Post-Consumer","GOTS_pre_post",(IF($G3380="In-Conversion","GOTS_in_conversion",(IF($G3380="Sustainably Sourced","Sustainably_sourced",(IF($G3380="Recycled pre-consumer organic","GOTS_recycled_organic",""))))))))))))),IF($G3380="Organic","Organic",(IF($G3380="Responsible","Responsible",(IF($G3380="No Attribute (Conventional)","No_Attribute_Conventional",(IF($G3380="Recycled Pre/Post-Consumer","Recycled_Pre_Post_Consumer",(IF($G3380="In-Conversion","In_Conversion",(IF($G3380="Recycled Pre-Consumer","Recycled_Pre_Consumer",(IF($G3380="Recycled Post-Consumer","Recycled_Post_Consumer",(IF($G3380="Sustainably Sourced","Sustainably_sourced",(IF($G3380="Recycled pre-consumer organic","GOTS_recycled_organic","")))))))))))))))))),"")</f>
        <v/>
      </c>
      <c r="AE3380" t="e" cm="1">
        <f t="array" aca="1" ref="AE3380" ca="1">IF($I3380="",IF(INDIRECT("$F"&amp;$S3380)="","",IF(LEFT(INDIRECT("$F"&amp;$S3380),3)="GRS","GRS_RCS_RM",IF((LEFT(INDIRECT("$F"&amp;$S3380),3))="RCS","GRS_RCS_RM",IF(INDIRECT("$F"&amp;$S3380)="OCS (No Label)","OCS_Conversion_RM",IF(LEFT(INDIRECT("$F"&amp;$S3380),3)="OCS","OCS_RM",IF(RIGHT(INDIRECT("$F"&amp;$S3380),10)="conversion","GOTS_RM_conversion",IF((LEFT(INDIRECT("$F"&amp;$S3380),4))="GOTS","GOTS_RM","Responsible_RM"))))))),"DELETERM")</f>
        <v>#VALUE!</v>
      </c>
      <c r="AF3380" t="e" cm="1">
        <f t="array" aca="1" ref="AF3380" ca="1">IF($S3380="","",INDIRECT("$Z"&amp;$S3380))</f>
        <v>#VALUE!</v>
      </c>
      <c r="AG3380" t="str">
        <f t="shared" si="1058"/>
        <v/>
      </c>
      <c r="AH3380" t="str" cm="1">
        <f t="array" aca="1" ref="AH3380" ca="1">IFERROR(INDIRECT("$ag"&amp;S3380),"")</f>
        <v/>
      </c>
      <c r="AI3380" t="e" cm="1">
        <f t="array" aca="1" ref="AI3380" ca="1">INDIRECT("O"&amp;S3380)</f>
        <v>#VALUE!</v>
      </c>
      <c r="AJ3380" t="str">
        <f t="shared" si="1059"/>
        <v/>
      </c>
    </row>
    <row r="3381" spans="1:36" ht="16.5" customHeight="1">
      <c r="A3381" s="130"/>
      <c r="B3381" s="136"/>
      <c r="C3381" s="137"/>
      <c r="D3381" s="146"/>
      <c r="E3381" s="146"/>
      <c r="F3381" s="137"/>
      <c r="G3381" s="147"/>
      <c r="H3381" s="147"/>
      <c r="I3381" s="147"/>
      <c r="J3381" s="147"/>
      <c r="K3381" s="38"/>
      <c r="L3381" s="144"/>
      <c r="M3381" s="144"/>
      <c r="N3381" s="61"/>
      <c r="O3381" s="314"/>
      <c r="Q3381" t="str">
        <f t="shared" si="1054"/>
        <v/>
      </c>
      <c r="S3381" t="e">
        <f t="shared" ca="1" si="1063"/>
        <v>#VALUE!</v>
      </c>
      <c r="T3381" t="e">
        <f t="shared" ca="1" si="1060"/>
        <v>#VALUE!</v>
      </c>
      <c r="U3381">
        <f t="shared" si="1064"/>
        <v>3312</v>
      </c>
      <c r="V3381">
        <v>276.500000000022</v>
      </c>
      <c r="W3381">
        <f t="shared" si="1065"/>
        <v>276</v>
      </c>
      <c r="X3381" t="str" cm="1">
        <f t="array" aca="1" ref="X3381" ca="1">IFERROR(INDEX('PC&amp;PD'!$A$1:$AS$19,ROW('PC&amp;PD'!$A$19),MATCH(INDIRECT(T3381),'PC&amp;PD'!$A$1:$AS$1,0)),"")</f>
        <v/>
      </c>
      <c r="AA3381" t="str">
        <f t="shared" si="1055"/>
        <v/>
      </c>
      <c r="AB3381" t="str">
        <f t="shared" si="1056"/>
        <v/>
      </c>
      <c r="AC3381" t="e">
        <f t="shared" ca="1" si="1057"/>
        <v>#VALUE!</v>
      </c>
      <c r="AD3381" t="str" cm="1">
        <f t="array" aca="1" ref="AD3381" ca="1">IFERROR(IF((LEFT(INDIRECT("$F"&amp;$S3381),4))="GOTS",IF($G3381="Organic","GOTS_Organic_raw",(IF($G3381="Responsible","GOTS_Responsible",(IF($G3381="No Attribute (Conventional)","GOTS_conventional",(IF($G3381="Recycled Pre/Post-Consumer","GOTS_pre_post",(IF($G3381="In-Conversion","GOTS_in_conversion",(IF($G3381="Sustainably Sourced","Sustainably_sourced",(IF($G3381="Recycled pre-consumer organic","GOTS_recycled_organic",""))))))))))))),IF($G3381="Organic","Organic",(IF($G3381="Responsible","Responsible",(IF($G3381="No Attribute (Conventional)","No_Attribute_Conventional",(IF($G3381="Recycled Pre/Post-Consumer","Recycled_Pre_Post_Consumer",(IF($G3381="In-Conversion","In_Conversion",(IF($G3381="Recycled Pre-Consumer","Recycled_Pre_Consumer",(IF($G3381="Recycled Post-Consumer","Recycled_Post_Consumer",(IF($G3381="Sustainably Sourced","Sustainably_sourced",(IF($G3381="Recycled pre-consumer organic","GOTS_recycled_organic","")))))))))))))))))),"")</f>
        <v/>
      </c>
      <c r="AE3381" t="e" cm="1">
        <f t="array" aca="1" ref="AE3381" ca="1">IF($I3381="",IF(INDIRECT("$F"&amp;$S3381)="","",IF(LEFT(INDIRECT("$F"&amp;$S3381),3)="GRS","GRS_RCS_RM",IF((LEFT(INDIRECT("$F"&amp;$S3381),3))="RCS","GRS_RCS_RM",IF(INDIRECT("$F"&amp;$S3381)="OCS (No Label)","OCS_Conversion_RM",IF(LEFT(INDIRECT("$F"&amp;$S3381),3)="OCS","OCS_RM",IF(RIGHT(INDIRECT("$F"&amp;$S3381),10)="conversion","GOTS_RM_conversion",IF((LEFT(INDIRECT("$F"&amp;$S3381),4))="GOTS","GOTS_RM","Responsible_RM"))))))),"DELETERM")</f>
        <v>#VALUE!</v>
      </c>
      <c r="AF3381" t="e" cm="1">
        <f t="array" aca="1" ref="AF3381" ca="1">IF($S3381="","",INDIRECT("$Z"&amp;$S3381))</f>
        <v>#VALUE!</v>
      </c>
      <c r="AG3381" t="str">
        <f t="shared" si="1058"/>
        <v/>
      </c>
      <c r="AH3381" t="str" cm="1">
        <f t="array" aca="1" ref="AH3381" ca="1">IFERROR(INDIRECT("$ag"&amp;S3381),"")</f>
        <v/>
      </c>
      <c r="AI3381" t="e" cm="1">
        <f t="array" aca="1" ref="AI3381" ca="1">INDIRECT("O"&amp;S3381)</f>
        <v>#VALUE!</v>
      </c>
      <c r="AJ3381" t="str">
        <f t="shared" si="1059"/>
        <v/>
      </c>
    </row>
    <row r="3382" spans="1:36" ht="16.5" customHeight="1">
      <c r="A3382" s="130"/>
      <c r="B3382" s="136"/>
      <c r="C3382" s="137"/>
      <c r="D3382" s="146"/>
      <c r="E3382" s="146"/>
      <c r="F3382" s="137"/>
      <c r="G3382" s="147"/>
      <c r="H3382" s="147"/>
      <c r="I3382" s="147"/>
      <c r="J3382" s="147"/>
      <c r="K3382" s="38"/>
      <c r="L3382" s="144"/>
      <c r="M3382" s="144"/>
      <c r="N3382" s="61"/>
      <c r="O3382" s="314"/>
      <c r="Q3382" t="str">
        <f t="shared" si="1054"/>
        <v/>
      </c>
      <c r="S3382" t="e">
        <f t="shared" ca="1" si="1063"/>
        <v>#VALUE!</v>
      </c>
      <c r="T3382" t="e">
        <f t="shared" ca="1" si="1060"/>
        <v>#VALUE!</v>
      </c>
      <c r="U3382">
        <f t="shared" si="1064"/>
        <v>3312</v>
      </c>
      <c r="V3382">
        <v>276.58333333335497</v>
      </c>
      <c r="W3382">
        <f t="shared" si="1065"/>
        <v>276</v>
      </c>
      <c r="X3382" t="str" cm="1">
        <f t="array" aca="1" ref="X3382" ca="1">IFERROR(INDEX('PC&amp;PD'!$A$1:$AS$19,ROW('PC&amp;PD'!$A$19),MATCH(INDIRECT(T3382),'PC&amp;PD'!$A$1:$AS$1,0)),"")</f>
        <v/>
      </c>
      <c r="AA3382" t="str">
        <f t="shared" si="1055"/>
        <v/>
      </c>
      <c r="AB3382" t="str">
        <f t="shared" si="1056"/>
        <v/>
      </c>
      <c r="AC3382" t="e">
        <f t="shared" ca="1" si="1057"/>
        <v>#VALUE!</v>
      </c>
      <c r="AD3382" t="str" cm="1">
        <f t="array" aca="1" ref="AD3382" ca="1">IFERROR(IF((LEFT(INDIRECT("$F"&amp;$S3382),4))="GOTS",IF($G3382="Organic","GOTS_Organic_raw",(IF($G3382="Responsible","GOTS_Responsible",(IF($G3382="No Attribute (Conventional)","GOTS_conventional",(IF($G3382="Recycled Pre/Post-Consumer","GOTS_pre_post",(IF($G3382="In-Conversion","GOTS_in_conversion",(IF($G3382="Sustainably Sourced","Sustainably_sourced",(IF($G3382="Recycled pre-consumer organic","GOTS_recycled_organic",""))))))))))))),IF($G3382="Organic","Organic",(IF($G3382="Responsible","Responsible",(IF($G3382="No Attribute (Conventional)","No_Attribute_Conventional",(IF($G3382="Recycled Pre/Post-Consumer","Recycled_Pre_Post_Consumer",(IF($G3382="In-Conversion","In_Conversion",(IF($G3382="Recycled Pre-Consumer","Recycled_Pre_Consumer",(IF($G3382="Recycled Post-Consumer","Recycled_Post_Consumer",(IF($G3382="Sustainably Sourced","Sustainably_sourced",(IF($G3382="Recycled pre-consumer organic","GOTS_recycled_organic","")))))))))))))))))),"")</f>
        <v/>
      </c>
      <c r="AE3382" t="e" cm="1">
        <f t="array" aca="1" ref="AE3382" ca="1">IF($I3382="",IF(INDIRECT("$F"&amp;$S3382)="","",IF(LEFT(INDIRECT("$F"&amp;$S3382),3)="GRS","GRS_RCS_RM",IF((LEFT(INDIRECT("$F"&amp;$S3382),3))="RCS","GRS_RCS_RM",IF(INDIRECT("$F"&amp;$S3382)="OCS (No Label)","OCS_Conversion_RM",IF(LEFT(INDIRECT("$F"&amp;$S3382),3)="OCS","OCS_RM",IF(RIGHT(INDIRECT("$F"&amp;$S3382),10)="conversion","GOTS_RM_conversion",IF((LEFT(INDIRECT("$F"&amp;$S3382),4))="GOTS","GOTS_RM","Responsible_RM"))))))),"DELETERM")</f>
        <v>#VALUE!</v>
      </c>
      <c r="AF3382" t="e" cm="1">
        <f t="array" aca="1" ref="AF3382" ca="1">IF($S3382="","",INDIRECT("$Z"&amp;$S3382))</f>
        <v>#VALUE!</v>
      </c>
      <c r="AG3382" t="str">
        <f t="shared" si="1058"/>
        <v/>
      </c>
      <c r="AH3382" t="str" cm="1">
        <f t="array" aca="1" ref="AH3382" ca="1">IFERROR(INDIRECT("$ag"&amp;S3382),"")</f>
        <v/>
      </c>
      <c r="AI3382" t="e" cm="1">
        <f t="array" aca="1" ref="AI3382" ca="1">INDIRECT("O"&amp;S3382)</f>
        <v>#VALUE!</v>
      </c>
      <c r="AJ3382" t="str">
        <f t="shared" si="1059"/>
        <v/>
      </c>
    </row>
    <row r="3383" spans="1:36" ht="16.5" customHeight="1">
      <c r="A3383" s="130"/>
      <c r="B3383" s="136"/>
      <c r="C3383" s="137"/>
      <c r="D3383" s="146"/>
      <c r="E3383" s="146"/>
      <c r="F3383" s="137"/>
      <c r="G3383" s="147"/>
      <c r="H3383" s="147"/>
      <c r="I3383" s="147"/>
      <c r="J3383" s="147"/>
      <c r="K3383" s="38"/>
      <c r="L3383" s="144"/>
      <c r="M3383" s="144"/>
      <c r="N3383" s="61"/>
      <c r="O3383" s="314"/>
      <c r="Q3383" t="str">
        <f t="shared" si="1054"/>
        <v/>
      </c>
      <c r="S3383" t="e">
        <f t="shared" ca="1" si="1063"/>
        <v>#VALUE!</v>
      </c>
      <c r="T3383" t="e">
        <f t="shared" ca="1" si="1060"/>
        <v>#VALUE!</v>
      </c>
      <c r="U3383">
        <f t="shared" si="1064"/>
        <v>3312</v>
      </c>
      <c r="V3383">
        <v>276.666666666688</v>
      </c>
      <c r="W3383">
        <f t="shared" si="1065"/>
        <v>276</v>
      </c>
      <c r="X3383" t="str" cm="1">
        <f t="array" aca="1" ref="X3383" ca="1">IFERROR(INDEX('PC&amp;PD'!$A$1:$AS$19,ROW('PC&amp;PD'!$A$19),MATCH(INDIRECT(T3383),'PC&amp;PD'!$A$1:$AS$1,0)),"")</f>
        <v/>
      </c>
      <c r="AA3383" t="str">
        <f t="shared" si="1055"/>
        <v/>
      </c>
      <c r="AB3383" t="str">
        <f t="shared" si="1056"/>
        <v/>
      </c>
      <c r="AC3383" t="e">
        <f t="shared" ca="1" si="1057"/>
        <v>#VALUE!</v>
      </c>
      <c r="AD3383" t="str" cm="1">
        <f t="array" aca="1" ref="AD3383" ca="1">IFERROR(IF((LEFT(INDIRECT("$F"&amp;$S3383),4))="GOTS",IF($G3383="Organic","GOTS_Organic_raw",(IF($G3383="Responsible","GOTS_Responsible",(IF($G3383="No Attribute (Conventional)","GOTS_conventional",(IF($G3383="Recycled Pre/Post-Consumer","GOTS_pre_post",(IF($G3383="In-Conversion","GOTS_in_conversion",(IF($G3383="Sustainably Sourced","Sustainably_sourced",(IF($G3383="Recycled pre-consumer organic","GOTS_recycled_organic",""))))))))))))),IF($G3383="Organic","Organic",(IF($G3383="Responsible","Responsible",(IF($G3383="No Attribute (Conventional)","No_Attribute_Conventional",(IF($G3383="Recycled Pre/Post-Consumer","Recycled_Pre_Post_Consumer",(IF($G3383="In-Conversion","In_Conversion",(IF($G3383="Recycled Pre-Consumer","Recycled_Pre_Consumer",(IF($G3383="Recycled Post-Consumer","Recycled_Post_Consumer",(IF($G3383="Sustainably Sourced","Sustainably_sourced",(IF($G3383="Recycled pre-consumer organic","GOTS_recycled_organic","")))))))))))))))))),"")</f>
        <v/>
      </c>
      <c r="AE3383" t="e" cm="1">
        <f t="array" aca="1" ref="AE3383" ca="1">IF($I3383="",IF(INDIRECT("$F"&amp;$S3383)="","",IF(LEFT(INDIRECT("$F"&amp;$S3383),3)="GRS","GRS_RCS_RM",IF((LEFT(INDIRECT("$F"&amp;$S3383),3))="RCS","GRS_RCS_RM",IF(INDIRECT("$F"&amp;$S3383)="OCS (No Label)","OCS_Conversion_RM",IF(LEFT(INDIRECT("$F"&amp;$S3383),3)="OCS","OCS_RM",IF(RIGHT(INDIRECT("$F"&amp;$S3383),10)="conversion","GOTS_RM_conversion",IF((LEFT(INDIRECT("$F"&amp;$S3383),4))="GOTS","GOTS_RM","Responsible_RM"))))))),"DELETERM")</f>
        <v>#VALUE!</v>
      </c>
      <c r="AF3383" t="e" cm="1">
        <f t="array" aca="1" ref="AF3383" ca="1">IF($S3383="","",INDIRECT("$Z"&amp;$S3383))</f>
        <v>#VALUE!</v>
      </c>
      <c r="AG3383" t="str">
        <f t="shared" si="1058"/>
        <v/>
      </c>
      <c r="AH3383" t="str" cm="1">
        <f t="array" aca="1" ref="AH3383" ca="1">IFERROR(INDIRECT("$ag"&amp;S3383),"")</f>
        <v/>
      </c>
      <c r="AI3383" t="e" cm="1">
        <f t="array" aca="1" ref="AI3383" ca="1">INDIRECT("O"&amp;S3383)</f>
        <v>#VALUE!</v>
      </c>
      <c r="AJ3383" t="str">
        <f t="shared" si="1059"/>
        <v/>
      </c>
    </row>
    <row r="3384" spans="1:36" ht="16.5" customHeight="1">
      <c r="A3384" s="130"/>
      <c r="B3384" s="136"/>
      <c r="C3384" s="137"/>
      <c r="D3384" s="146"/>
      <c r="E3384" s="146"/>
      <c r="F3384" s="137"/>
      <c r="G3384" s="147"/>
      <c r="H3384" s="147"/>
      <c r="I3384" s="147"/>
      <c r="J3384" s="147"/>
      <c r="K3384" s="38"/>
      <c r="L3384" s="144"/>
      <c r="M3384" s="144"/>
      <c r="N3384" s="61"/>
      <c r="O3384" s="314"/>
      <c r="Q3384" t="str">
        <f t="shared" si="1054"/>
        <v/>
      </c>
      <c r="S3384" t="e">
        <f t="shared" ca="1" si="1063"/>
        <v>#VALUE!</v>
      </c>
      <c r="T3384" t="e">
        <f t="shared" ca="1" si="1060"/>
        <v>#VALUE!</v>
      </c>
      <c r="U3384">
        <f t="shared" si="1064"/>
        <v>3312</v>
      </c>
      <c r="V3384">
        <v>276.750000000022</v>
      </c>
      <c r="W3384">
        <f t="shared" si="1065"/>
        <v>276</v>
      </c>
      <c r="X3384" t="str" cm="1">
        <f t="array" aca="1" ref="X3384" ca="1">IFERROR(INDEX('PC&amp;PD'!$A$1:$AS$19,ROW('PC&amp;PD'!$A$19),MATCH(INDIRECT(T3384),'PC&amp;PD'!$A$1:$AS$1,0)),"")</f>
        <v/>
      </c>
      <c r="AA3384" t="str">
        <f t="shared" si="1055"/>
        <v/>
      </c>
      <c r="AB3384" t="str">
        <f t="shared" si="1056"/>
        <v/>
      </c>
      <c r="AC3384" t="e">
        <f t="shared" ca="1" si="1057"/>
        <v>#VALUE!</v>
      </c>
      <c r="AD3384" t="str" cm="1">
        <f t="array" aca="1" ref="AD3384" ca="1">IFERROR(IF((LEFT(INDIRECT("$F"&amp;$S3384),4))="GOTS",IF($G3384="Organic","GOTS_Organic_raw",(IF($G3384="Responsible","GOTS_Responsible",(IF($G3384="No Attribute (Conventional)","GOTS_conventional",(IF($G3384="Recycled Pre/Post-Consumer","GOTS_pre_post",(IF($G3384="In-Conversion","GOTS_in_conversion",(IF($G3384="Sustainably Sourced","Sustainably_sourced",(IF($G3384="Recycled pre-consumer organic","GOTS_recycled_organic",""))))))))))))),IF($G3384="Organic","Organic",(IF($G3384="Responsible","Responsible",(IF($G3384="No Attribute (Conventional)","No_Attribute_Conventional",(IF($G3384="Recycled Pre/Post-Consumer","Recycled_Pre_Post_Consumer",(IF($G3384="In-Conversion","In_Conversion",(IF($G3384="Recycled Pre-Consumer","Recycled_Pre_Consumer",(IF($G3384="Recycled Post-Consumer","Recycled_Post_Consumer",(IF($G3384="Sustainably Sourced","Sustainably_sourced",(IF($G3384="Recycled pre-consumer organic","GOTS_recycled_organic","")))))))))))))))))),"")</f>
        <v/>
      </c>
      <c r="AE3384" t="e" cm="1">
        <f t="array" aca="1" ref="AE3384" ca="1">IF($I3384="",IF(INDIRECT("$F"&amp;$S3384)="","",IF(LEFT(INDIRECT("$F"&amp;$S3384),3)="GRS","GRS_RCS_RM",IF((LEFT(INDIRECT("$F"&amp;$S3384),3))="RCS","GRS_RCS_RM",IF(INDIRECT("$F"&amp;$S3384)="OCS (No Label)","OCS_Conversion_RM",IF(LEFT(INDIRECT("$F"&amp;$S3384),3)="OCS","OCS_RM",IF(RIGHT(INDIRECT("$F"&amp;$S3384),10)="conversion","GOTS_RM_conversion",IF((LEFT(INDIRECT("$F"&amp;$S3384),4))="GOTS","GOTS_RM","Responsible_RM"))))))),"DELETERM")</f>
        <v>#VALUE!</v>
      </c>
      <c r="AF3384" t="e" cm="1">
        <f t="array" aca="1" ref="AF3384" ca="1">IF($S3384="","",INDIRECT("$Z"&amp;$S3384))</f>
        <v>#VALUE!</v>
      </c>
      <c r="AG3384" t="str">
        <f t="shared" si="1058"/>
        <v/>
      </c>
      <c r="AH3384" t="str" cm="1">
        <f t="array" aca="1" ref="AH3384" ca="1">IFERROR(INDIRECT("$ag"&amp;S3384),"")</f>
        <v/>
      </c>
      <c r="AI3384" t="e" cm="1">
        <f t="array" aca="1" ref="AI3384" ca="1">INDIRECT("O"&amp;S3384)</f>
        <v>#VALUE!</v>
      </c>
      <c r="AJ3384" t="str">
        <f t="shared" si="1059"/>
        <v/>
      </c>
    </row>
    <row r="3385" spans="1:36" ht="16.5" customHeight="1">
      <c r="A3385" s="130"/>
      <c r="B3385" s="136"/>
      <c r="C3385" s="137"/>
      <c r="D3385" s="146"/>
      <c r="E3385" s="146"/>
      <c r="F3385" s="137"/>
      <c r="G3385" s="147"/>
      <c r="H3385" s="147"/>
      <c r="I3385" s="147"/>
      <c r="J3385" s="147"/>
      <c r="K3385" s="38"/>
      <c r="L3385" s="144"/>
      <c r="M3385" s="144"/>
      <c r="N3385" s="61"/>
      <c r="O3385" s="314"/>
      <c r="Q3385" t="str">
        <f t="shared" si="1054"/>
        <v/>
      </c>
      <c r="S3385" t="e">
        <f t="shared" ca="1" si="1063"/>
        <v>#VALUE!</v>
      </c>
      <c r="T3385" t="e">
        <f t="shared" ca="1" si="1060"/>
        <v>#VALUE!</v>
      </c>
      <c r="U3385">
        <f t="shared" si="1064"/>
        <v>3312</v>
      </c>
      <c r="V3385">
        <v>276.83333333335497</v>
      </c>
      <c r="W3385">
        <f t="shared" si="1065"/>
        <v>276</v>
      </c>
      <c r="X3385" t="str" cm="1">
        <f t="array" aca="1" ref="X3385" ca="1">IFERROR(INDEX('PC&amp;PD'!$A$1:$AS$19,ROW('PC&amp;PD'!$A$19),MATCH(INDIRECT(T3385),'PC&amp;PD'!$A$1:$AS$1,0)),"")</f>
        <v/>
      </c>
      <c r="AA3385" t="str">
        <f t="shared" si="1055"/>
        <v/>
      </c>
      <c r="AB3385" t="str">
        <f t="shared" si="1056"/>
        <v/>
      </c>
      <c r="AC3385" t="e">
        <f t="shared" ca="1" si="1057"/>
        <v>#VALUE!</v>
      </c>
      <c r="AD3385" t="str" cm="1">
        <f t="array" aca="1" ref="AD3385" ca="1">IFERROR(IF((LEFT(INDIRECT("$F"&amp;$S3385),4))="GOTS",IF($G3385="Organic","GOTS_Organic_raw",(IF($G3385="Responsible","GOTS_Responsible",(IF($G3385="No Attribute (Conventional)","GOTS_conventional",(IF($G3385="Recycled Pre/Post-Consumer","GOTS_pre_post",(IF($G3385="In-Conversion","GOTS_in_conversion",(IF($G3385="Sustainably Sourced","Sustainably_sourced",(IF($G3385="Recycled pre-consumer organic","GOTS_recycled_organic",""))))))))))))),IF($G3385="Organic","Organic",(IF($G3385="Responsible","Responsible",(IF($G3385="No Attribute (Conventional)","No_Attribute_Conventional",(IF($G3385="Recycled Pre/Post-Consumer","Recycled_Pre_Post_Consumer",(IF($G3385="In-Conversion","In_Conversion",(IF($G3385="Recycled Pre-Consumer","Recycled_Pre_Consumer",(IF($G3385="Recycled Post-Consumer","Recycled_Post_Consumer",(IF($G3385="Sustainably Sourced","Sustainably_sourced",(IF($G3385="Recycled pre-consumer organic","GOTS_recycled_organic","")))))))))))))))))),"")</f>
        <v/>
      </c>
      <c r="AE3385" t="e" cm="1">
        <f t="array" aca="1" ref="AE3385" ca="1">IF($I3385="",IF(INDIRECT("$F"&amp;$S3385)="","",IF(LEFT(INDIRECT("$F"&amp;$S3385),3)="GRS","GRS_RCS_RM",IF((LEFT(INDIRECT("$F"&amp;$S3385),3))="RCS","GRS_RCS_RM",IF(INDIRECT("$F"&amp;$S3385)="OCS (No Label)","OCS_Conversion_RM",IF(LEFT(INDIRECT("$F"&amp;$S3385),3)="OCS","OCS_RM",IF(RIGHT(INDIRECT("$F"&amp;$S3385),10)="conversion","GOTS_RM_conversion",IF((LEFT(INDIRECT("$F"&amp;$S3385),4))="GOTS","GOTS_RM","Responsible_RM"))))))),"DELETERM")</f>
        <v>#VALUE!</v>
      </c>
      <c r="AF3385" t="e" cm="1">
        <f t="array" aca="1" ref="AF3385" ca="1">IF($S3385="","",INDIRECT("$Z"&amp;$S3385))</f>
        <v>#VALUE!</v>
      </c>
      <c r="AG3385" t="str">
        <f t="shared" si="1058"/>
        <v/>
      </c>
      <c r="AH3385" t="str" cm="1">
        <f t="array" aca="1" ref="AH3385" ca="1">IFERROR(INDIRECT("$ag"&amp;S3385),"")</f>
        <v/>
      </c>
      <c r="AI3385" t="e" cm="1">
        <f t="array" aca="1" ref="AI3385" ca="1">INDIRECT("O"&amp;S3385)</f>
        <v>#VALUE!</v>
      </c>
      <c r="AJ3385" t="str">
        <f t="shared" si="1059"/>
        <v/>
      </c>
    </row>
    <row r="3386" spans="1:36" ht="16.5" customHeight="1" thickBot="1">
      <c r="A3386" s="131"/>
      <c r="B3386" s="138"/>
      <c r="C3386" s="139"/>
      <c r="D3386" s="148"/>
      <c r="E3386" s="148"/>
      <c r="F3386" s="139"/>
      <c r="G3386" s="149"/>
      <c r="H3386" s="149"/>
      <c r="I3386" s="149"/>
      <c r="J3386" s="149"/>
      <c r="K3386" s="39"/>
      <c r="L3386" s="145"/>
      <c r="M3386" s="145"/>
      <c r="N3386" s="62"/>
      <c r="O3386" s="315"/>
      <c r="Q3386" t="str">
        <f t="shared" si="1054"/>
        <v/>
      </c>
      <c r="S3386" t="e">
        <f t="shared" ca="1" si="1063"/>
        <v>#VALUE!</v>
      </c>
      <c r="T3386" t="e">
        <f t="shared" ca="1" si="1060"/>
        <v>#VALUE!</v>
      </c>
      <c r="U3386">
        <f t="shared" si="1064"/>
        <v>3312</v>
      </c>
      <c r="V3386">
        <v>276.916666666688</v>
      </c>
      <c r="W3386">
        <f t="shared" si="1065"/>
        <v>276</v>
      </c>
      <c r="X3386" t="str" cm="1">
        <f t="array" aca="1" ref="X3386" ca="1">IFERROR(INDEX('PC&amp;PD'!$A$1:$AS$19,ROW('PC&amp;PD'!$A$19),MATCH(INDIRECT(T3386),'PC&amp;PD'!$A$1:$AS$1,0)),"")</f>
        <v/>
      </c>
      <c r="AA3386" t="str">
        <f t="shared" si="1055"/>
        <v/>
      </c>
      <c r="AB3386" t="str">
        <f t="shared" si="1056"/>
        <v/>
      </c>
      <c r="AC3386" t="e">
        <f t="shared" ca="1" si="1057"/>
        <v>#VALUE!</v>
      </c>
      <c r="AD3386" t="str" cm="1">
        <f t="array" aca="1" ref="AD3386" ca="1">IFERROR(IF((LEFT(INDIRECT("$F"&amp;$S3386),4))="GOTS",IF($G3386="Organic","GOTS_Organic_raw",(IF($G3386="Responsible","GOTS_Responsible",(IF($G3386="No Attribute (Conventional)","GOTS_conventional",(IF($G3386="Recycled Pre/Post-Consumer","GOTS_pre_post",(IF($G3386="In-Conversion","GOTS_in_conversion",(IF($G3386="Sustainably Sourced","Sustainably_sourced",(IF($G3386="Recycled pre-consumer organic","GOTS_recycled_organic",""))))))))))))),IF($G3386="Organic","Organic",(IF($G3386="Responsible","Responsible",(IF($G3386="No Attribute (Conventional)","No_Attribute_Conventional",(IF($G3386="Recycled Pre/Post-Consumer","Recycled_Pre_Post_Consumer",(IF($G3386="In-Conversion","In_Conversion",(IF($G3386="Recycled Pre-Consumer","Recycled_Pre_Consumer",(IF($G3386="Recycled Post-Consumer","Recycled_Post_Consumer",(IF($G3386="Sustainably Sourced","Sustainably_sourced",(IF($G3386="Recycled pre-consumer organic","GOTS_recycled_organic","")))))))))))))))))),"")</f>
        <v/>
      </c>
      <c r="AE3386" t="e" cm="1">
        <f t="array" aca="1" ref="AE3386" ca="1">IF($I3386="",IF(INDIRECT("$F"&amp;$S3386)="","",IF(LEFT(INDIRECT("$F"&amp;$S3386),3)="GRS","GRS_RCS_RM",IF((LEFT(INDIRECT("$F"&amp;$S3386),3))="RCS","GRS_RCS_RM",IF(INDIRECT("$F"&amp;$S3386)="OCS (No Label)","OCS_Conversion_RM",IF(LEFT(INDIRECT("$F"&amp;$S3386),3)="OCS","OCS_RM",IF(RIGHT(INDIRECT("$F"&amp;$S3386),10)="conversion","GOTS_RM_conversion",IF((LEFT(INDIRECT("$F"&amp;$S3386),4))="GOTS","GOTS_RM","Responsible_RM"))))))),"DELETERM")</f>
        <v>#VALUE!</v>
      </c>
      <c r="AF3386" t="e" cm="1">
        <f t="array" aca="1" ref="AF3386" ca="1">IF($S3386="","",INDIRECT("$Z"&amp;$S3386))</f>
        <v>#VALUE!</v>
      </c>
      <c r="AG3386" t="str">
        <f t="shared" si="1058"/>
        <v/>
      </c>
      <c r="AH3386" t="str" cm="1">
        <f t="array" aca="1" ref="AH3386" ca="1">IFERROR(INDIRECT("$ag"&amp;S3386),"")</f>
        <v/>
      </c>
      <c r="AI3386" t="e" cm="1">
        <f t="array" aca="1" ref="AI3386" ca="1">INDIRECT("O"&amp;S3386)</f>
        <v>#VALUE!</v>
      </c>
      <c r="AJ3386" t="str">
        <f t="shared" si="1059"/>
        <v/>
      </c>
    </row>
    <row r="3387" spans="1:36" ht="16.5" customHeight="1">
      <c r="A3387" s="128" t="str">
        <f>IF(B3387="","",COUNTA($B$63:$B3387))</f>
        <v/>
      </c>
      <c r="B3387" s="132"/>
      <c r="C3387" s="133"/>
      <c r="D3387" s="140"/>
      <c r="E3387" s="140"/>
      <c r="F3387" s="133"/>
      <c r="G3387" s="141"/>
      <c r="H3387" s="141"/>
      <c r="I3387" s="141"/>
      <c r="J3387" s="141"/>
      <c r="K3387" s="37"/>
      <c r="L3387" s="142" t="str">
        <f>IF(R3387="","",LEFT(R3387,LEN(R3387)-2))</f>
        <v/>
      </c>
      <c r="M3387" s="142"/>
      <c r="N3387" s="60"/>
      <c r="O3387" s="313"/>
      <c r="Q3387" t="str">
        <f t="shared" si="1054"/>
        <v/>
      </c>
      <c r="R3387" t="str">
        <f t="shared" ref="R3387" si="1072">CONCATENATE($Q3387,Q3388,Q3389,Q3390,Q3391,Q3392,$Q3393,$Q3394,$Q3395,$Q3396,$Q3397,$Q3398)</f>
        <v/>
      </c>
      <c r="S3387" t="e">
        <f t="shared" ca="1" si="1063"/>
        <v>#VALUE!</v>
      </c>
      <c r="T3387" t="e">
        <f t="shared" ca="1" si="1060"/>
        <v>#VALUE!</v>
      </c>
      <c r="U3387">
        <f t="shared" si="1064"/>
        <v>3324</v>
      </c>
      <c r="V3387">
        <v>277.000000000022</v>
      </c>
      <c r="W3387">
        <f t="shared" si="1065"/>
        <v>277</v>
      </c>
      <c r="X3387" t="str" cm="1">
        <f t="array" aca="1" ref="X3387" ca="1">IFERROR(INDEX('PC&amp;PD'!$A$1:$AS$19,ROW('PC&amp;PD'!$A$19),MATCH(INDIRECT(T3387),'PC&amp;PD'!$A$1:$AS$1,0)),"")</f>
        <v/>
      </c>
      <c r="Z3387" t="str">
        <f t="shared" ref="Z3387" si="1073">IFERROR(IF($F3387="OCS 100","OCS (OCS 100)",IF($F3387="OCS Blended","OCS (OCS Blended)",IF($F3387="OCS (No Label)","OCS (No Label)",IF($F3387="RCS 100","RCS (RCS 100)",IF($F3387="RCS Blended","RCS (RCS Blended)",IF($F3387="GRS","GRS (GRS)",IF($F3387="GRS (No Label)", "GRS (No Label)",IF($F3387="RDS","RDS (RDS)",IF($F3387="RWS","RWS (RWS)",IF($F3387="RAS","RAS (RAS)",IF($F3387="RMS","RMS (RMS)",IF($F3387="GOTS Organic","GOTS (Organic)",IF($F3387="GOTS Made with organic","GOTS (Made with Organic)",IF($F3387="GOTS Organic - in conversion","GOTS (Organic - In Conversion)",IF($F3387="GOTS Made with organic - in conversion","GOTS (Made with Organic - In Conversion)",""))))))))))))))),"")</f>
        <v/>
      </c>
      <c r="AA3387" t="str">
        <f t="shared" si="1055"/>
        <v/>
      </c>
      <c r="AB3387" t="str">
        <f t="shared" si="1056"/>
        <v/>
      </c>
      <c r="AC3387" t="e">
        <f t="shared" ca="1" si="1057"/>
        <v>#VALUE!</v>
      </c>
      <c r="AD3387" t="str" cm="1">
        <f t="array" aca="1" ref="AD3387" ca="1">IFERROR(IF((LEFT(INDIRECT("$F"&amp;$S3387),4))="GOTS",IF($G3387="Organic","GOTS_Organic_raw",(IF($G3387="Responsible","GOTS_Responsible",(IF($G3387="No Attribute (Conventional)","GOTS_conventional",(IF($G3387="Recycled Pre/Post-Consumer","GOTS_pre_post",(IF($G3387="In-Conversion","GOTS_in_conversion",(IF($G3387="Sustainably Sourced","Sustainably_sourced",(IF($G3387="Recycled pre-consumer organic","GOTS_recycled_organic",""))))))))))))),IF($G3387="Organic","Organic",(IF($G3387="Responsible","Responsible",(IF($G3387="No Attribute (Conventional)","No_Attribute_Conventional",(IF($G3387="Recycled Pre/Post-Consumer","Recycled_Pre_Post_Consumer",(IF($G3387="In-Conversion","In_Conversion",(IF($G3387="Recycled Pre-Consumer","Recycled_Pre_Consumer",(IF($G3387="Recycled Post-Consumer","Recycled_Post_Consumer",(IF($G3387="Sustainably Sourced","Sustainably_sourced",(IF($G3387="Recycled pre-consumer organic","GOTS_recycled_organic","")))))))))))))))))),"")</f>
        <v/>
      </c>
      <c r="AE3387" t="e" cm="1">
        <f t="array" aca="1" ref="AE3387" ca="1">IF($I3387="",IF(INDIRECT("$F"&amp;$S3387)="","",IF(LEFT(INDIRECT("$F"&amp;$S3387),3)="GRS","GRS_RCS_RM",IF((LEFT(INDIRECT("$F"&amp;$S3387),3))="RCS","GRS_RCS_RM",IF(INDIRECT("$F"&amp;$S3387)="OCS (No Label)","OCS_Conversion_RM",IF(LEFT(INDIRECT("$F"&amp;$S3387),3)="OCS","OCS_RM",IF(RIGHT(INDIRECT("$F"&amp;$S3387),10)="conversion","GOTS_RM_conversion",IF((LEFT(INDIRECT("$F"&amp;$S3387),4))="GOTS","GOTS_RM","Responsible_RM"))))))),"DELETERM")</f>
        <v>#VALUE!</v>
      </c>
      <c r="AF3387" t="e" cm="1">
        <f t="array" aca="1" ref="AF3387" ca="1">IF($S3387="","",INDIRECT("$Z"&amp;$S3387))</f>
        <v>#VALUE!</v>
      </c>
      <c r="AG3387" t="str">
        <f t="shared" si="1058"/>
        <v/>
      </c>
      <c r="AH3387" t="str" cm="1">
        <f t="array" aca="1" ref="AH3387" ca="1">IFERROR(INDIRECT("$ag"&amp;S3387),"")</f>
        <v/>
      </c>
      <c r="AI3387" t="e" cm="1">
        <f t="array" aca="1" ref="AI3387" ca="1">INDIRECT("O"&amp;S3387)</f>
        <v>#VALUE!</v>
      </c>
      <c r="AJ3387" t="str">
        <f t="shared" si="1059"/>
        <v/>
      </c>
    </row>
    <row r="3388" spans="1:36" ht="16.5" customHeight="1">
      <c r="A3388" s="129"/>
      <c r="B3388" s="134"/>
      <c r="C3388" s="135"/>
      <c r="D3388" s="146"/>
      <c r="E3388" s="146"/>
      <c r="F3388" s="135"/>
      <c r="G3388" s="147"/>
      <c r="H3388" s="147"/>
      <c r="I3388" s="147"/>
      <c r="J3388" s="147"/>
      <c r="K3388" s="38"/>
      <c r="L3388" s="143"/>
      <c r="M3388" s="143"/>
      <c r="N3388" s="61"/>
      <c r="O3388" s="314"/>
      <c r="Q3388" t="str">
        <f t="shared" si="1054"/>
        <v/>
      </c>
      <c r="S3388" t="e">
        <f t="shared" ca="1" si="1063"/>
        <v>#VALUE!</v>
      </c>
      <c r="T3388" t="e">
        <f t="shared" ca="1" si="1060"/>
        <v>#VALUE!</v>
      </c>
      <c r="U3388">
        <f t="shared" si="1064"/>
        <v>3324</v>
      </c>
      <c r="V3388">
        <v>277.08333333335497</v>
      </c>
      <c r="W3388">
        <f t="shared" si="1065"/>
        <v>277</v>
      </c>
      <c r="X3388" t="str" cm="1">
        <f t="array" aca="1" ref="X3388" ca="1">IFERROR(INDEX('PC&amp;PD'!$A$1:$AS$19,ROW('PC&amp;PD'!$A$19),MATCH(INDIRECT(T3388),'PC&amp;PD'!$A$1:$AS$1,0)),"")</f>
        <v/>
      </c>
      <c r="AA3388" t="str">
        <f t="shared" si="1055"/>
        <v/>
      </c>
      <c r="AB3388" t="str">
        <f t="shared" si="1056"/>
        <v/>
      </c>
      <c r="AC3388" t="e">
        <f t="shared" ca="1" si="1057"/>
        <v>#VALUE!</v>
      </c>
      <c r="AD3388" t="str" cm="1">
        <f t="array" aca="1" ref="AD3388" ca="1">IFERROR(IF((LEFT(INDIRECT("$F"&amp;$S3388),4))="GOTS",IF($G3388="Organic","GOTS_Organic_raw",(IF($G3388="Responsible","GOTS_Responsible",(IF($G3388="No Attribute (Conventional)","GOTS_conventional",(IF($G3388="Recycled Pre/Post-Consumer","GOTS_pre_post",(IF($G3388="In-Conversion","GOTS_in_conversion",(IF($G3388="Sustainably Sourced","Sustainably_sourced",(IF($G3388="Recycled pre-consumer organic","GOTS_recycled_organic",""))))))))))))),IF($G3388="Organic","Organic",(IF($G3388="Responsible","Responsible",(IF($G3388="No Attribute (Conventional)","No_Attribute_Conventional",(IF($G3388="Recycled Pre/Post-Consumer","Recycled_Pre_Post_Consumer",(IF($G3388="In-Conversion","In_Conversion",(IF($G3388="Recycled Pre-Consumer","Recycled_Pre_Consumer",(IF($G3388="Recycled Post-Consumer","Recycled_Post_Consumer",(IF($G3388="Sustainably Sourced","Sustainably_sourced",(IF($G3388="Recycled pre-consumer organic","GOTS_recycled_organic","")))))))))))))))))),"")</f>
        <v/>
      </c>
      <c r="AE3388" t="e" cm="1">
        <f t="array" aca="1" ref="AE3388" ca="1">IF($I3388="",IF(INDIRECT("$F"&amp;$S3388)="","",IF(LEFT(INDIRECT("$F"&amp;$S3388),3)="GRS","GRS_RCS_RM",IF((LEFT(INDIRECT("$F"&amp;$S3388),3))="RCS","GRS_RCS_RM",IF(INDIRECT("$F"&amp;$S3388)="OCS (No Label)","OCS_Conversion_RM",IF(LEFT(INDIRECT("$F"&amp;$S3388),3)="OCS","OCS_RM",IF(RIGHT(INDIRECT("$F"&amp;$S3388),10)="conversion","GOTS_RM_conversion",IF((LEFT(INDIRECT("$F"&amp;$S3388),4))="GOTS","GOTS_RM","Responsible_RM"))))))),"DELETERM")</f>
        <v>#VALUE!</v>
      </c>
      <c r="AF3388" t="e" cm="1">
        <f t="array" aca="1" ref="AF3388" ca="1">IF($S3388="","",INDIRECT("$Z"&amp;$S3388))</f>
        <v>#VALUE!</v>
      </c>
      <c r="AG3388" t="str">
        <f t="shared" si="1058"/>
        <v/>
      </c>
      <c r="AH3388" t="str" cm="1">
        <f t="array" aca="1" ref="AH3388" ca="1">IFERROR(INDIRECT("$ag"&amp;S3388),"")</f>
        <v/>
      </c>
      <c r="AI3388" t="e" cm="1">
        <f t="array" aca="1" ref="AI3388" ca="1">INDIRECT("O"&amp;S3388)</f>
        <v>#VALUE!</v>
      </c>
      <c r="AJ3388" t="str">
        <f t="shared" si="1059"/>
        <v/>
      </c>
    </row>
    <row r="3389" spans="1:36" ht="16.5" customHeight="1">
      <c r="A3389" s="129"/>
      <c r="B3389" s="134"/>
      <c r="C3389" s="135"/>
      <c r="D3389" s="146"/>
      <c r="E3389" s="146"/>
      <c r="F3389" s="135"/>
      <c r="G3389" s="147"/>
      <c r="H3389" s="147"/>
      <c r="I3389" s="147"/>
      <c r="J3389" s="147"/>
      <c r="K3389" s="38"/>
      <c r="L3389" s="143"/>
      <c r="M3389" s="143"/>
      <c r="N3389" s="61"/>
      <c r="O3389" s="314"/>
      <c r="Q3389" t="str">
        <f t="shared" si="1054"/>
        <v/>
      </c>
      <c r="S3389" t="e">
        <f t="shared" ca="1" si="1063"/>
        <v>#VALUE!</v>
      </c>
      <c r="T3389" t="e">
        <f t="shared" ca="1" si="1060"/>
        <v>#VALUE!</v>
      </c>
      <c r="U3389">
        <f t="shared" si="1064"/>
        <v>3324</v>
      </c>
      <c r="V3389">
        <v>277.16666666668903</v>
      </c>
      <c r="W3389">
        <f t="shared" si="1065"/>
        <v>277</v>
      </c>
      <c r="X3389" t="str" cm="1">
        <f t="array" aca="1" ref="X3389" ca="1">IFERROR(INDEX('PC&amp;PD'!$A$1:$AS$19,ROW('PC&amp;PD'!$A$19),MATCH(INDIRECT(T3389),'PC&amp;PD'!$A$1:$AS$1,0)),"")</f>
        <v/>
      </c>
      <c r="AA3389" t="str">
        <f t="shared" si="1055"/>
        <v/>
      </c>
      <c r="AB3389" t="str">
        <f t="shared" si="1056"/>
        <v/>
      </c>
      <c r="AC3389" t="e">
        <f t="shared" ca="1" si="1057"/>
        <v>#VALUE!</v>
      </c>
      <c r="AD3389" t="str" cm="1">
        <f t="array" aca="1" ref="AD3389" ca="1">IFERROR(IF((LEFT(INDIRECT("$F"&amp;$S3389),4))="GOTS",IF($G3389="Organic","GOTS_Organic_raw",(IF($G3389="Responsible","GOTS_Responsible",(IF($G3389="No Attribute (Conventional)","GOTS_conventional",(IF($G3389="Recycled Pre/Post-Consumer","GOTS_pre_post",(IF($G3389="In-Conversion","GOTS_in_conversion",(IF($G3389="Sustainably Sourced","Sustainably_sourced",(IF($G3389="Recycled pre-consumer organic","GOTS_recycled_organic",""))))))))))))),IF($G3389="Organic","Organic",(IF($G3389="Responsible","Responsible",(IF($G3389="No Attribute (Conventional)","No_Attribute_Conventional",(IF($G3389="Recycled Pre/Post-Consumer","Recycled_Pre_Post_Consumer",(IF($G3389="In-Conversion","In_Conversion",(IF($G3389="Recycled Pre-Consumer","Recycled_Pre_Consumer",(IF($G3389="Recycled Post-Consumer","Recycled_Post_Consumer",(IF($G3389="Sustainably Sourced","Sustainably_sourced",(IF($G3389="Recycled pre-consumer organic","GOTS_recycled_organic","")))))))))))))))))),"")</f>
        <v/>
      </c>
      <c r="AE3389" t="e" cm="1">
        <f t="array" aca="1" ref="AE3389" ca="1">IF($I3389="",IF(INDIRECT("$F"&amp;$S3389)="","",IF(LEFT(INDIRECT("$F"&amp;$S3389),3)="GRS","GRS_RCS_RM",IF((LEFT(INDIRECT("$F"&amp;$S3389),3))="RCS","GRS_RCS_RM",IF(INDIRECT("$F"&amp;$S3389)="OCS (No Label)","OCS_Conversion_RM",IF(LEFT(INDIRECT("$F"&amp;$S3389),3)="OCS","OCS_RM",IF(RIGHT(INDIRECT("$F"&amp;$S3389),10)="conversion","GOTS_RM_conversion",IF((LEFT(INDIRECT("$F"&amp;$S3389),4))="GOTS","GOTS_RM","Responsible_RM"))))))),"DELETERM")</f>
        <v>#VALUE!</v>
      </c>
      <c r="AF3389" t="e" cm="1">
        <f t="array" aca="1" ref="AF3389" ca="1">IF($S3389="","",INDIRECT("$Z"&amp;$S3389))</f>
        <v>#VALUE!</v>
      </c>
      <c r="AG3389" t="str">
        <f t="shared" si="1058"/>
        <v/>
      </c>
      <c r="AH3389" t="str" cm="1">
        <f t="array" aca="1" ref="AH3389" ca="1">IFERROR(INDIRECT("$ag"&amp;S3389),"")</f>
        <v/>
      </c>
      <c r="AI3389" t="e" cm="1">
        <f t="array" aca="1" ref="AI3389" ca="1">INDIRECT("O"&amp;S3389)</f>
        <v>#VALUE!</v>
      </c>
      <c r="AJ3389" t="str">
        <f t="shared" si="1059"/>
        <v/>
      </c>
    </row>
    <row r="3390" spans="1:36" ht="16.5" customHeight="1">
      <c r="A3390" s="129"/>
      <c r="B3390" s="134"/>
      <c r="C3390" s="135"/>
      <c r="D3390" s="146"/>
      <c r="E3390" s="146"/>
      <c r="F3390" s="135"/>
      <c r="G3390" s="147"/>
      <c r="H3390" s="147"/>
      <c r="I3390" s="147"/>
      <c r="J3390" s="147"/>
      <c r="K3390" s="38"/>
      <c r="L3390" s="143"/>
      <c r="M3390" s="143"/>
      <c r="N3390" s="61"/>
      <c r="O3390" s="314"/>
      <c r="Q3390" t="str">
        <f t="shared" si="1054"/>
        <v/>
      </c>
      <c r="S3390" t="e">
        <f t="shared" ca="1" si="1063"/>
        <v>#VALUE!</v>
      </c>
      <c r="T3390" t="e">
        <f t="shared" ca="1" si="1060"/>
        <v>#VALUE!</v>
      </c>
      <c r="U3390">
        <f t="shared" si="1064"/>
        <v>3324</v>
      </c>
      <c r="V3390">
        <v>277.250000000022</v>
      </c>
      <c r="W3390">
        <f t="shared" si="1065"/>
        <v>277</v>
      </c>
      <c r="X3390" t="str" cm="1">
        <f t="array" aca="1" ref="X3390" ca="1">IFERROR(INDEX('PC&amp;PD'!$A$1:$AS$19,ROW('PC&amp;PD'!$A$19),MATCH(INDIRECT(T3390),'PC&amp;PD'!$A$1:$AS$1,0)),"")</f>
        <v/>
      </c>
      <c r="AA3390" t="str">
        <f t="shared" si="1055"/>
        <v/>
      </c>
      <c r="AB3390" t="str">
        <f t="shared" si="1056"/>
        <v/>
      </c>
      <c r="AC3390" t="e">
        <f t="shared" ca="1" si="1057"/>
        <v>#VALUE!</v>
      </c>
      <c r="AD3390" t="str" cm="1">
        <f t="array" aca="1" ref="AD3390" ca="1">IFERROR(IF((LEFT(INDIRECT("$F"&amp;$S3390),4))="GOTS",IF($G3390="Organic","GOTS_Organic_raw",(IF($G3390="Responsible","GOTS_Responsible",(IF($G3390="No Attribute (Conventional)","GOTS_conventional",(IF($G3390="Recycled Pre/Post-Consumer","GOTS_pre_post",(IF($G3390="In-Conversion","GOTS_in_conversion",(IF($G3390="Sustainably Sourced","Sustainably_sourced",(IF($G3390="Recycled pre-consumer organic","GOTS_recycled_organic",""))))))))))))),IF($G3390="Organic","Organic",(IF($G3390="Responsible","Responsible",(IF($G3390="No Attribute (Conventional)","No_Attribute_Conventional",(IF($G3390="Recycled Pre/Post-Consumer","Recycled_Pre_Post_Consumer",(IF($G3390="In-Conversion","In_Conversion",(IF($G3390="Recycled Pre-Consumer","Recycled_Pre_Consumer",(IF($G3390="Recycled Post-Consumer","Recycled_Post_Consumer",(IF($G3390="Sustainably Sourced","Sustainably_sourced",(IF($G3390="Recycled pre-consumer organic","GOTS_recycled_organic","")))))))))))))))))),"")</f>
        <v/>
      </c>
      <c r="AE3390" t="e" cm="1">
        <f t="array" aca="1" ref="AE3390" ca="1">IF($I3390="",IF(INDIRECT("$F"&amp;$S3390)="","",IF(LEFT(INDIRECT("$F"&amp;$S3390),3)="GRS","GRS_RCS_RM",IF((LEFT(INDIRECT("$F"&amp;$S3390),3))="RCS","GRS_RCS_RM",IF(INDIRECT("$F"&amp;$S3390)="OCS (No Label)","OCS_Conversion_RM",IF(LEFT(INDIRECT("$F"&amp;$S3390),3)="OCS","OCS_RM",IF(RIGHT(INDIRECT("$F"&amp;$S3390),10)="conversion","GOTS_RM_conversion",IF((LEFT(INDIRECT("$F"&amp;$S3390),4))="GOTS","GOTS_RM","Responsible_RM"))))))),"DELETERM")</f>
        <v>#VALUE!</v>
      </c>
      <c r="AF3390" t="e" cm="1">
        <f t="array" aca="1" ref="AF3390" ca="1">IF($S3390="","",INDIRECT("$Z"&amp;$S3390))</f>
        <v>#VALUE!</v>
      </c>
      <c r="AG3390" t="str">
        <f t="shared" si="1058"/>
        <v/>
      </c>
      <c r="AH3390" t="str" cm="1">
        <f t="array" aca="1" ref="AH3390" ca="1">IFERROR(INDIRECT("$ag"&amp;S3390),"")</f>
        <v/>
      </c>
      <c r="AI3390" t="e" cm="1">
        <f t="array" aca="1" ref="AI3390" ca="1">INDIRECT("O"&amp;S3390)</f>
        <v>#VALUE!</v>
      </c>
      <c r="AJ3390" t="str">
        <f t="shared" si="1059"/>
        <v/>
      </c>
    </row>
    <row r="3391" spans="1:36" ht="16.5" customHeight="1">
      <c r="A3391" s="129"/>
      <c r="B3391" s="134"/>
      <c r="C3391" s="135"/>
      <c r="D3391" s="146"/>
      <c r="E3391" s="146"/>
      <c r="F3391" s="135"/>
      <c r="G3391" s="147"/>
      <c r="H3391" s="147"/>
      <c r="I3391" s="147"/>
      <c r="J3391" s="147"/>
      <c r="K3391" s="38"/>
      <c r="L3391" s="143"/>
      <c r="M3391" s="143"/>
      <c r="N3391" s="61"/>
      <c r="O3391" s="314"/>
      <c r="Q3391" t="str">
        <f t="shared" si="1054"/>
        <v/>
      </c>
      <c r="S3391" t="e">
        <f t="shared" ca="1" si="1063"/>
        <v>#VALUE!</v>
      </c>
      <c r="T3391" t="e">
        <f t="shared" ca="1" si="1060"/>
        <v>#VALUE!</v>
      </c>
      <c r="U3391">
        <f t="shared" si="1064"/>
        <v>3324</v>
      </c>
      <c r="V3391">
        <v>277.33333333335497</v>
      </c>
      <c r="W3391">
        <f t="shared" si="1065"/>
        <v>277</v>
      </c>
      <c r="X3391" t="str" cm="1">
        <f t="array" aca="1" ref="X3391" ca="1">IFERROR(INDEX('PC&amp;PD'!$A$1:$AS$19,ROW('PC&amp;PD'!$A$19),MATCH(INDIRECT(T3391),'PC&amp;PD'!$A$1:$AS$1,0)),"")</f>
        <v/>
      </c>
      <c r="AA3391" t="str">
        <f t="shared" si="1055"/>
        <v/>
      </c>
      <c r="AB3391" t="str">
        <f t="shared" si="1056"/>
        <v/>
      </c>
      <c r="AC3391" t="e">
        <f t="shared" ca="1" si="1057"/>
        <v>#VALUE!</v>
      </c>
      <c r="AD3391" t="str" cm="1">
        <f t="array" aca="1" ref="AD3391" ca="1">IFERROR(IF((LEFT(INDIRECT("$F"&amp;$S3391),4))="GOTS",IF($G3391="Organic","GOTS_Organic_raw",(IF($G3391="Responsible","GOTS_Responsible",(IF($G3391="No Attribute (Conventional)","GOTS_conventional",(IF($G3391="Recycled Pre/Post-Consumer","GOTS_pre_post",(IF($G3391="In-Conversion","GOTS_in_conversion",(IF($G3391="Sustainably Sourced","Sustainably_sourced",(IF($G3391="Recycled pre-consumer organic","GOTS_recycled_organic",""))))))))))))),IF($G3391="Organic","Organic",(IF($G3391="Responsible","Responsible",(IF($G3391="No Attribute (Conventional)","No_Attribute_Conventional",(IF($G3391="Recycled Pre/Post-Consumer","Recycled_Pre_Post_Consumer",(IF($G3391="In-Conversion","In_Conversion",(IF($G3391="Recycled Pre-Consumer","Recycled_Pre_Consumer",(IF($G3391="Recycled Post-Consumer","Recycled_Post_Consumer",(IF($G3391="Sustainably Sourced","Sustainably_sourced",(IF($G3391="Recycled pre-consumer organic","GOTS_recycled_organic","")))))))))))))))))),"")</f>
        <v/>
      </c>
      <c r="AE3391" t="e" cm="1">
        <f t="array" aca="1" ref="AE3391" ca="1">IF($I3391="",IF(INDIRECT("$F"&amp;$S3391)="","",IF(LEFT(INDIRECT("$F"&amp;$S3391),3)="GRS","GRS_RCS_RM",IF((LEFT(INDIRECT("$F"&amp;$S3391),3))="RCS","GRS_RCS_RM",IF(INDIRECT("$F"&amp;$S3391)="OCS (No Label)","OCS_Conversion_RM",IF(LEFT(INDIRECT("$F"&amp;$S3391),3)="OCS","OCS_RM",IF(RIGHT(INDIRECT("$F"&amp;$S3391),10)="conversion","GOTS_RM_conversion",IF((LEFT(INDIRECT("$F"&amp;$S3391),4))="GOTS","GOTS_RM","Responsible_RM"))))))),"DELETERM")</f>
        <v>#VALUE!</v>
      </c>
      <c r="AF3391" t="e" cm="1">
        <f t="array" aca="1" ref="AF3391" ca="1">IF($S3391="","",INDIRECT("$Z"&amp;$S3391))</f>
        <v>#VALUE!</v>
      </c>
      <c r="AG3391" t="str">
        <f t="shared" si="1058"/>
        <v/>
      </c>
      <c r="AH3391" t="str" cm="1">
        <f t="array" aca="1" ref="AH3391" ca="1">IFERROR(INDIRECT("$ag"&amp;S3391),"")</f>
        <v/>
      </c>
      <c r="AI3391" t="e" cm="1">
        <f t="array" aca="1" ref="AI3391" ca="1">INDIRECT("O"&amp;S3391)</f>
        <v>#VALUE!</v>
      </c>
      <c r="AJ3391" t="str">
        <f t="shared" si="1059"/>
        <v/>
      </c>
    </row>
    <row r="3392" spans="1:36" ht="16.5" customHeight="1">
      <c r="A3392" s="129"/>
      <c r="B3392" s="134"/>
      <c r="C3392" s="135"/>
      <c r="D3392" s="146"/>
      <c r="E3392" s="146"/>
      <c r="F3392" s="135"/>
      <c r="G3392" s="147"/>
      <c r="H3392" s="147"/>
      <c r="I3392" s="147"/>
      <c r="J3392" s="147"/>
      <c r="K3392" s="38"/>
      <c r="L3392" s="143"/>
      <c r="M3392" s="143"/>
      <c r="N3392" s="61"/>
      <c r="O3392" s="314"/>
      <c r="Q3392" t="str">
        <f t="shared" ref="Q3392:Q3455" si="1074">IF(G3392="No Attribute (Conventional)",IF(OR($G3392="",$I3392="",$K3392=""),"",CONCATENATE($K3392," ",$AA3392," ",$I3392," + ")),IF(OR($G3392="",$I3392="",$K3392=""),"",CONCATENATE($K3392," ",$G3392," ",$I3392," + ")))</f>
        <v/>
      </c>
      <c r="S3392" t="e">
        <f t="shared" ca="1" si="1063"/>
        <v>#VALUE!</v>
      </c>
      <c r="T3392" t="e">
        <f t="shared" ca="1" si="1060"/>
        <v>#VALUE!</v>
      </c>
      <c r="U3392">
        <f t="shared" si="1064"/>
        <v>3324</v>
      </c>
      <c r="V3392">
        <v>277.41666666668903</v>
      </c>
      <c r="W3392">
        <f t="shared" si="1065"/>
        <v>277</v>
      </c>
      <c r="X3392" t="str" cm="1">
        <f t="array" aca="1" ref="X3392" ca="1">IFERROR(INDEX('PC&amp;PD'!$A$1:$AS$19,ROW('PC&amp;PD'!$A$19),MATCH(INDIRECT(T3392),'PC&amp;PD'!$A$1:$AS$1,0)),"")</f>
        <v/>
      </c>
      <c r="AA3392" t="str">
        <f t="shared" ref="AA3392:AA3455" si="1075">IFERROR(IF(G3392="","",IF(G3392="No Attribute (Conventional)","",G3392)),"")</f>
        <v/>
      </c>
      <c r="AB3392" t="str">
        <f t="shared" ref="AB3392:AB3455" si="1076">IFERROR(IF($F3392="OCS 100", "OCS_100",IF($F3392="OCS Blended", "OCS_Blended",IF($F3392="OCS (No Label)", "OCS_No_Label",IF($F3392="RCS 100", "RCS_100",IF($F3392="RCS Blended","RCS_Blended",IF($F3392="GRS","GRS",IF($F3392="GRS (No Label)", "GRS_No_Label",IF($F3392="RDS","RDS",IF($F3392="RWS","RWS",IF($F3392="RMS","RMS",IF($F3392="GOTS Organic","GOTS_Organic",IF($F3392="GOTS Made with organic","GOTS_Made_with_organic",IF($F3392="GOTS Organic - in conversion","GOTS_Organic_in_Conversion",IF($F3392="GOTS Made with organic - in conversion","GOTS_Made_with_Organic_in_Conversion",IF($F3392="RAS","RAS",IF($F3392="Rcs (No Label)","RCS_No_Label",IF($F3392="RWS (No Label)","RWS_No_Label",IF($F3392="RMS (No Label)","RMS_No_Label",IF($F3392="RAS (No Label)","RAS_No_Label",IF($F3392="RDS (No Label)","RDS_No_Label","")))))))))))))))))))),"")</f>
        <v/>
      </c>
      <c r="AC3392" t="e">
        <f t="shared" ref="AC3392:AC3455" ca="1" si="1077">"$AB"&amp;S3392</f>
        <v>#VALUE!</v>
      </c>
      <c r="AD3392" t="str" cm="1">
        <f t="array" aca="1" ref="AD3392" ca="1">IFERROR(IF((LEFT(INDIRECT("$F"&amp;$S3392),4))="GOTS",IF($G3392="Organic","GOTS_Organic_raw",(IF($G3392="Responsible","GOTS_Responsible",(IF($G3392="No Attribute (Conventional)","GOTS_conventional",(IF($G3392="Recycled Pre/Post-Consumer","GOTS_pre_post",(IF($G3392="In-Conversion","GOTS_in_conversion",(IF($G3392="Sustainably Sourced","Sustainably_sourced",(IF($G3392="Recycled pre-consumer organic","GOTS_recycled_organic",""))))))))))))),IF($G3392="Organic","Organic",(IF($G3392="Responsible","Responsible",(IF($G3392="No Attribute (Conventional)","No_Attribute_Conventional",(IF($G3392="Recycled Pre/Post-Consumer","Recycled_Pre_Post_Consumer",(IF($G3392="In-Conversion","In_Conversion",(IF($G3392="Recycled Pre-Consumer","Recycled_Pre_Consumer",(IF($G3392="Recycled Post-Consumer","Recycled_Post_Consumer",(IF($G3392="Sustainably Sourced","Sustainably_sourced",(IF($G3392="Recycled pre-consumer organic","GOTS_recycled_organic","")))))))))))))))))),"")</f>
        <v/>
      </c>
      <c r="AE3392" t="e" cm="1">
        <f t="array" aca="1" ref="AE3392" ca="1">IF($I3392="",IF(INDIRECT("$F"&amp;$S3392)="","",IF(LEFT(INDIRECT("$F"&amp;$S3392),3)="GRS","GRS_RCS_RM",IF((LEFT(INDIRECT("$F"&amp;$S3392),3))="RCS","GRS_RCS_RM",IF(INDIRECT("$F"&amp;$S3392)="OCS (No Label)","OCS_Conversion_RM",IF(LEFT(INDIRECT("$F"&amp;$S3392),3)="OCS","OCS_RM",IF(RIGHT(INDIRECT("$F"&amp;$S3392),10)="conversion","GOTS_RM_conversion",IF((LEFT(INDIRECT("$F"&amp;$S3392),4))="GOTS","GOTS_RM","Responsible_RM"))))))),"DELETERM")</f>
        <v>#VALUE!</v>
      </c>
      <c r="AF3392" t="e" cm="1">
        <f t="array" aca="1" ref="AF3392" ca="1">IF($S3392="","",INDIRECT("$Z"&amp;$S3392))</f>
        <v>#VALUE!</v>
      </c>
      <c r="AG3392" t="str">
        <f t="shared" ref="AG3392:AG3455" si="1078">IF(AND(AJ3392="",AJ3393="",AJ3394="",AJ3395="",AJ3396="",AJ3397="",AJ3398="",AJ3399="",AJ3400="",AJ3401="",AJ3402="",AJ3403=""),"",CONCATENATE(AJ3392, AJ3393, AJ3394, AJ3395,AJ3396, AJ3397, AJ3398, AJ3399, AJ3400, AJ3401, AJ3402,AJ3403))</f>
        <v/>
      </c>
      <c r="AH3392" t="str" cm="1">
        <f t="array" aca="1" ref="AH3392" ca="1">IFERROR(INDIRECT("$ag"&amp;S3392),"")</f>
        <v/>
      </c>
      <c r="AI3392" t="e" cm="1">
        <f t="array" aca="1" ref="AI3392" ca="1">INDIRECT("O"&amp;S3392)</f>
        <v>#VALUE!</v>
      </c>
      <c r="AJ3392" t="str">
        <f t="shared" ref="AJ3392:AJ3455" si="1079">IF(OR(Y3392="",Y3392=0),"",Y3392&amp;", ")</f>
        <v/>
      </c>
    </row>
    <row r="3393" spans="1:36" ht="16.5" customHeight="1">
      <c r="A3393" s="130"/>
      <c r="B3393" s="136"/>
      <c r="C3393" s="137"/>
      <c r="D3393" s="146"/>
      <c r="E3393" s="146"/>
      <c r="F3393" s="137"/>
      <c r="G3393" s="147"/>
      <c r="H3393" s="147"/>
      <c r="I3393" s="147"/>
      <c r="J3393" s="147"/>
      <c r="K3393" s="38"/>
      <c r="L3393" s="144"/>
      <c r="M3393" s="144"/>
      <c r="N3393" s="61"/>
      <c r="O3393" s="314"/>
      <c r="Q3393" t="str">
        <f t="shared" si="1074"/>
        <v/>
      </c>
      <c r="S3393" t="e">
        <f t="shared" ca="1" si="1063"/>
        <v>#VALUE!</v>
      </c>
      <c r="T3393" t="e">
        <f t="shared" ca="1" si="1060"/>
        <v>#VALUE!</v>
      </c>
      <c r="U3393">
        <f t="shared" si="1064"/>
        <v>3324</v>
      </c>
      <c r="V3393">
        <v>277.500000000022</v>
      </c>
      <c r="W3393">
        <f t="shared" si="1065"/>
        <v>277</v>
      </c>
      <c r="X3393" t="str" cm="1">
        <f t="array" aca="1" ref="X3393" ca="1">IFERROR(INDEX('PC&amp;PD'!$A$1:$AS$19,ROW('PC&amp;PD'!$A$19),MATCH(INDIRECT(T3393),'PC&amp;PD'!$A$1:$AS$1,0)),"")</f>
        <v/>
      </c>
      <c r="AA3393" t="str">
        <f t="shared" si="1075"/>
        <v/>
      </c>
      <c r="AB3393" t="str">
        <f t="shared" si="1076"/>
        <v/>
      </c>
      <c r="AC3393" t="e">
        <f t="shared" ca="1" si="1077"/>
        <v>#VALUE!</v>
      </c>
      <c r="AD3393" t="str" cm="1">
        <f t="array" aca="1" ref="AD3393" ca="1">IFERROR(IF((LEFT(INDIRECT("$F"&amp;$S3393),4))="GOTS",IF($G3393="Organic","GOTS_Organic_raw",(IF($G3393="Responsible","GOTS_Responsible",(IF($G3393="No Attribute (Conventional)","GOTS_conventional",(IF($G3393="Recycled Pre/Post-Consumer","GOTS_pre_post",(IF($G3393="In-Conversion","GOTS_in_conversion",(IF($G3393="Sustainably Sourced","Sustainably_sourced",(IF($G3393="Recycled pre-consumer organic","GOTS_recycled_organic",""))))))))))))),IF($G3393="Organic","Organic",(IF($G3393="Responsible","Responsible",(IF($G3393="No Attribute (Conventional)","No_Attribute_Conventional",(IF($G3393="Recycled Pre/Post-Consumer","Recycled_Pre_Post_Consumer",(IF($G3393="In-Conversion","In_Conversion",(IF($G3393="Recycled Pre-Consumer","Recycled_Pre_Consumer",(IF($G3393="Recycled Post-Consumer","Recycled_Post_Consumer",(IF($G3393="Sustainably Sourced","Sustainably_sourced",(IF($G3393="Recycled pre-consumer organic","GOTS_recycled_organic","")))))))))))))))))),"")</f>
        <v/>
      </c>
      <c r="AE3393" t="e" cm="1">
        <f t="array" aca="1" ref="AE3393" ca="1">IF($I3393="",IF(INDIRECT("$F"&amp;$S3393)="","",IF(LEFT(INDIRECT("$F"&amp;$S3393),3)="GRS","GRS_RCS_RM",IF((LEFT(INDIRECT("$F"&amp;$S3393),3))="RCS","GRS_RCS_RM",IF(INDIRECT("$F"&amp;$S3393)="OCS (No Label)","OCS_Conversion_RM",IF(LEFT(INDIRECT("$F"&amp;$S3393),3)="OCS","OCS_RM",IF(RIGHT(INDIRECT("$F"&amp;$S3393),10)="conversion","GOTS_RM_conversion",IF((LEFT(INDIRECT("$F"&amp;$S3393),4))="GOTS","GOTS_RM","Responsible_RM"))))))),"DELETERM")</f>
        <v>#VALUE!</v>
      </c>
      <c r="AF3393" t="e" cm="1">
        <f t="array" aca="1" ref="AF3393" ca="1">IF($S3393="","",INDIRECT("$Z"&amp;$S3393))</f>
        <v>#VALUE!</v>
      </c>
      <c r="AG3393" t="str">
        <f t="shared" si="1078"/>
        <v/>
      </c>
      <c r="AH3393" t="str" cm="1">
        <f t="array" aca="1" ref="AH3393" ca="1">IFERROR(INDIRECT("$ag"&amp;S3393),"")</f>
        <v/>
      </c>
      <c r="AI3393" t="e" cm="1">
        <f t="array" aca="1" ref="AI3393" ca="1">INDIRECT("O"&amp;S3393)</f>
        <v>#VALUE!</v>
      </c>
      <c r="AJ3393" t="str">
        <f t="shared" si="1079"/>
        <v/>
      </c>
    </row>
    <row r="3394" spans="1:36" ht="16.5" customHeight="1">
      <c r="A3394" s="130"/>
      <c r="B3394" s="136"/>
      <c r="C3394" s="137"/>
      <c r="D3394" s="146"/>
      <c r="E3394" s="146"/>
      <c r="F3394" s="137"/>
      <c r="G3394" s="147"/>
      <c r="H3394" s="147"/>
      <c r="I3394" s="147"/>
      <c r="J3394" s="147"/>
      <c r="K3394" s="38"/>
      <c r="L3394" s="144"/>
      <c r="M3394" s="144"/>
      <c r="N3394" s="61"/>
      <c r="O3394" s="314"/>
      <c r="Q3394" t="str">
        <f t="shared" si="1074"/>
        <v/>
      </c>
      <c r="S3394" t="e">
        <f t="shared" ca="1" si="1063"/>
        <v>#VALUE!</v>
      </c>
      <c r="T3394" t="e">
        <f t="shared" ref="T3394:T3457" ca="1" si="1080">"$B"&amp;S3394</f>
        <v>#VALUE!</v>
      </c>
      <c r="U3394">
        <f t="shared" si="1064"/>
        <v>3324</v>
      </c>
      <c r="V3394">
        <v>277.58333333335497</v>
      </c>
      <c r="W3394">
        <f t="shared" si="1065"/>
        <v>277</v>
      </c>
      <c r="X3394" t="str" cm="1">
        <f t="array" aca="1" ref="X3394" ca="1">IFERROR(INDEX('PC&amp;PD'!$A$1:$AS$19,ROW('PC&amp;PD'!$A$19),MATCH(INDIRECT(T3394),'PC&amp;PD'!$A$1:$AS$1,0)),"")</f>
        <v/>
      </c>
      <c r="AA3394" t="str">
        <f t="shared" si="1075"/>
        <v/>
      </c>
      <c r="AB3394" t="str">
        <f t="shared" si="1076"/>
        <v/>
      </c>
      <c r="AC3394" t="e">
        <f t="shared" ca="1" si="1077"/>
        <v>#VALUE!</v>
      </c>
      <c r="AD3394" t="str" cm="1">
        <f t="array" aca="1" ref="AD3394" ca="1">IFERROR(IF((LEFT(INDIRECT("$F"&amp;$S3394),4))="GOTS",IF($G3394="Organic","GOTS_Organic_raw",(IF($G3394="Responsible","GOTS_Responsible",(IF($G3394="No Attribute (Conventional)","GOTS_conventional",(IF($G3394="Recycled Pre/Post-Consumer","GOTS_pre_post",(IF($G3394="In-Conversion","GOTS_in_conversion",(IF($G3394="Sustainably Sourced","Sustainably_sourced",(IF($G3394="Recycled pre-consumer organic","GOTS_recycled_organic",""))))))))))))),IF($G3394="Organic","Organic",(IF($G3394="Responsible","Responsible",(IF($G3394="No Attribute (Conventional)","No_Attribute_Conventional",(IF($G3394="Recycled Pre/Post-Consumer","Recycled_Pre_Post_Consumer",(IF($G3394="In-Conversion","In_Conversion",(IF($G3394="Recycled Pre-Consumer","Recycled_Pre_Consumer",(IF($G3394="Recycled Post-Consumer","Recycled_Post_Consumer",(IF($G3394="Sustainably Sourced","Sustainably_sourced",(IF($G3394="Recycled pre-consumer organic","GOTS_recycled_organic","")))))))))))))))))),"")</f>
        <v/>
      </c>
      <c r="AE3394" t="e" cm="1">
        <f t="array" aca="1" ref="AE3394" ca="1">IF($I3394="",IF(INDIRECT("$F"&amp;$S3394)="","",IF(LEFT(INDIRECT("$F"&amp;$S3394),3)="GRS","GRS_RCS_RM",IF((LEFT(INDIRECT("$F"&amp;$S3394),3))="RCS","GRS_RCS_RM",IF(INDIRECT("$F"&amp;$S3394)="OCS (No Label)","OCS_Conversion_RM",IF(LEFT(INDIRECT("$F"&amp;$S3394),3)="OCS","OCS_RM",IF(RIGHT(INDIRECT("$F"&amp;$S3394),10)="conversion","GOTS_RM_conversion",IF((LEFT(INDIRECT("$F"&amp;$S3394),4))="GOTS","GOTS_RM","Responsible_RM"))))))),"DELETERM")</f>
        <v>#VALUE!</v>
      </c>
      <c r="AF3394" t="e" cm="1">
        <f t="array" aca="1" ref="AF3394" ca="1">IF($S3394="","",INDIRECT("$Z"&amp;$S3394))</f>
        <v>#VALUE!</v>
      </c>
      <c r="AG3394" t="str">
        <f t="shared" si="1078"/>
        <v/>
      </c>
      <c r="AH3394" t="str" cm="1">
        <f t="array" aca="1" ref="AH3394" ca="1">IFERROR(INDIRECT("$ag"&amp;S3394),"")</f>
        <v/>
      </c>
      <c r="AI3394" t="e" cm="1">
        <f t="array" aca="1" ref="AI3394" ca="1">INDIRECT("O"&amp;S3394)</f>
        <v>#VALUE!</v>
      </c>
      <c r="AJ3394" t="str">
        <f t="shared" si="1079"/>
        <v/>
      </c>
    </row>
    <row r="3395" spans="1:36" ht="16.5" customHeight="1">
      <c r="A3395" s="130"/>
      <c r="B3395" s="136"/>
      <c r="C3395" s="137"/>
      <c r="D3395" s="146"/>
      <c r="E3395" s="146"/>
      <c r="F3395" s="137"/>
      <c r="G3395" s="147"/>
      <c r="H3395" s="147"/>
      <c r="I3395" s="147"/>
      <c r="J3395" s="147"/>
      <c r="K3395" s="38"/>
      <c r="L3395" s="144"/>
      <c r="M3395" s="144"/>
      <c r="N3395" s="61"/>
      <c r="O3395" s="314"/>
      <c r="Q3395" t="str">
        <f t="shared" si="1074"/>
        <v/>
      </c>
      <c r="S3395" t="e">
        <f t="shared" ca="1" si="1063"/>
        <v>#VALUE!</v>
      </c>
      <c r="T3395" t="e">
        <f t="shared" ca="1" si="1080"/>
        <v>#VALUE!</v>
      </c>
      <c r="U3395">
        <f t="shared" si="1064"/>
        <v>3324</v>
      </c>
      <c r="V3395">
        <v>277.66666666668903</v>
      </c>
      <c r="W3395">
        <f t="shared" si="1065"/>
        <v>277</v>
      </c>
      <c r="X3395" t="str" cm="1">
        <f t="array" aca="1" ref="X3395" ca="1">IFERROR(INDEX('PC&amp;PD'!$A$1:$AS$19,ROW('PC&amp;PD'!$A$19),MATCH(INDIRECT(T3395),'PC&amp;PD'!$A$1:$AS$1,0)),"")</f>
        <v/>
      </c>
      <c r="AA3395" t="str">
        <f t="shared" si="1075"/>
        <v/>
      </c>
      <c r="AB3395" t="str">
        <f t="shared" si="1076"/>
        <v/>
      </c>
      <c r="AC3395" t="e">
        <f t="shared" ca="1" si="1077"/>
        <v>#VALUE!</v>
      </c>
      <c r="AD3395" t="str" cm="1">
        <f t="array" aca="1" ref="AD3395" ca="1">IFERROR(IF((LEFT(INDIRECT("$F"&amp;$S3395),4))="GOTS",IF($G3395="Organic","GOTS_Organic_raw",(IF($G3395="Responsible","GOTS_Responsible",(IF($G3395="No Attribute (Conventional)","GOTS_conventional",(IF($G3395="Recycled Pre/Post-Consumer","GOTS_pre_post",(IF($G3395="In-Conversion","GOTS_in_conversion",(IF($G3395="Sustainably Sourced","Sustainably_sourced",(IF($G3395="Recycled pre-consumer organic","GOTS_recycled_organic",""))))))))))))),IF($G3395="Organic","Organic",(IF($G3395="Responsible","Responsible",(IF($G3395="No Attribute (Conventional)","No_Attribute_Conventional",(IF($G3395="Recycled Pre/Post-Consumer","Recycled_Pre_Post_Consumer",(IF($G3395="In-Conversion","In_Conversion",(IF($G3395="Recycled Pre-Consumer","Recycled_Pre_Consumer",(IF($G3395="Recycled Post-Consumer","Recycled_Post_Consumer",(IF($G3395="Sustainably Sourced","Sustainably_sourced",(IF($G3395="Recycled pre-consumer organic","GOTS_recycled_organic","")))))))))))))))))),"")</f>
        <v/>
      </c>
      <c r="AE3395" t="e" cm="1">
        <f t="array" aca="1" ref="AE3395" ca="1">IF($I3395="",IF(INDIRECT("$F"&amp;$S3395)="","",IF(LEFT(INDIRECT("$F"&amp;$S3395),3)="GRS","GRS_RCS_RM",IF((LEFT(INDIRECT("$F"&amp;$S3395),3))="RCS","GRS_RCS_RM",IF(INDIRECT("$F"&amp;$S3395)="OCS (No Label)","OCS_Conversion_RM",IF(LEFT(INDIRECT("$F"&amp;$S3395),3)="OCS","OCS_RM",IF(RIGHT(INDIRECT("$F"&amp;$S3395),10)="conversion","GOTS_RM_conversion",IF((LEFT(INDIRECT("$F"&amp;$S3395),4))="GOTS","GOTS_RM","Responsible_RM"))))))),"DELETERM")</f>
        <v>#VALUE!</v>
      </c>
      <c r="AF3395" t="e" cm="1">
        <f t="array" aca="1" ref="AF3395" ca="1">IF($S3395="","",INDIRECT("$Z"&amp;$S3395))</f>
        <v>#VALUE!</v>
      </c>
      <c r="AG3395" t="str">
        <f t="shared" si="1078"/>
        <v/>
      </c>
      <c r="AH3395" t="str" cm="1">
        <f t="array" aca="1" ref="AH3395" ca="1">IFERROR(INDIRECT("$ag"&amp;S3395),"")</f>
        <v/>
      </c>
      <c r="AI3395" t="e" cm="1">
        <f t="array" aca="1" ref="AI3395" ca="1">INDIRECT("O"&amp;S3395)</f>
        <v>#VALUE!</v>
      </c>
      <c r="AJ3395" t="str">
        <f t="shared" si="1079"/>
        <v/>
      </c>
    </row>
    <row r="3396" spans="1:36" ht="16.5" customHeight="1">
      <c r="A3396" s="130"/>
      <c r="B3396" s="136"/>
      <c r="C3396" s="137"/>
      <c r="D3396" s="146"/>
      <c r="E3396" s="146"/>
      <c r="F3396" s="137"/>
      <c r="G3396" s="147"/>
      <c r="H3396" s="147"/>
      <c r="I3396" s="147"/>
      <c r="J3396" s="147"/>
      <c r="K3396" s="38"/>
      <c r="L3396" s="144"/>
      <c r="M3396" s="144"/>
      <c r="N3396" s="61"/>
      <c r="O3396" s="314"/>
      <c r="Q3396" t="str">
        <f t="shared" si="1074"/>
        <v/>
      </c>
      <c r="S3396" t="e">
        <f t="shared" ca="1" si="1063"/>
        <v>#VALUE!</v>
      </c>
      <c r="T3396" t="e">
        <f t="shared" ca="1" si="1080"/>
        <v>#VALUE!</v>
      </c>
      <c r="U3396">
        <f t="shared" si="1064"/>
        <v>3324</v>
      </c>
      <c r="V3396">
        <v>277.750000000022</v>
      </c>
      <c r="W3396">
        <f t="shared" si="1065"/>
        <v>277</v>
      </c>
      <c r="X3396" t="str" cm="1">
        <f t="array" aca="1" ref="X3396" ca="1">IFERROR(INDEX('PC&amp;PD'!$A$1:$AS$19,ROW('PC&amp;PD'!$A$19),MATCH(INDIRECT(T3396),'PC&amp;PD'!$A$1:$AS$1,0)),"")</f>
        <v/>
      </c>
      <c r="AA3396" t="str">
        <f t="shared" si="1075"/>
        <v/>
      </c>
      <c r="AB3396" t="str">
        <f t="shared" si="1076"/>
        <v/>
      </c>
      <c r="AC3396" t="e">
        <f t="shared" ca="1" si="1077"/>
        <v>#VALUE!</v>
      </c>
      <c r="AD3396" t="str" cm="1">
        <f t="array" aca="1" ref="AD3396" ca="1">IFERROR(IF((LEFT(INDIRECT("$F"&amp;$S3396),4))="GOTS",IF($G3396="Organic","GOTS_Organic_raw",(IF($G3396="Responsible","GOTS_Responsible",(IF($G3396="No Attribute (Conventional)","GOTS_conventional",(IF($G3396="Recycled Pre/Post-Consumer","GOTS_pre_post",(IF($G3396="In-Conversion","GOTS_in_conversion",(IF($G3396="Sustainably Sourced","Sustainably_sourced",(IF($G3396="Recycled pre-consumer organic","GOTS_recycled_organic",""))))))))))))),IF($G3396="Organic","Organic",(IF($G3396="Responsible","Responsible",(IF($G3396="No Attribute (Conventional)","No_Attribute_Conventional",(IF($G3396="Recycled Pre/Post-Consumer","Recycled_Pre_Post_Consumer",(IF($G3396="In-Conversion","In_Conversion",(IF($G3396="Recycled Pre-Consumer","Recycled_Pre_Consumer",(IF($G3396="Recycled Post-Consumer","Recycled_Post_Consumer",(IF($G3396="Sustainably Sourced","Sustainably_sourced",(IF($G3396="Recycled pre-consumer organic","GOTS_recycled_organic","")))))))))))))))))),"")</f>
        <v/>
      </c>
      <c r="AE3396" t="e" cm="1">
        <f t="array" aca="1" ref="AE3396" ca="1">IF($I3396="",IF(INDIRECT("$F"&amp;$S3396)="","",IF(LEFT(INDIRECT("$F"&amp;$S3396),3)="GRS","GRS_RCS_RM",IF((LEFT(INDIRECT("$F"&amp;$S3396),3))="RCS","GRS_RCS_RM",IF(INDIRECT("$F"&amp;$S3396)="OCS (No Label)","OCS_Conversion_RM",IF(LEFT(INDIRECT("$F"&amp;$S3396),3)="OCS","OCS_RM",IF(RIGHT(INDIRECT("$F"&amp;$S3396),10)="conversion","GOTS_RM_conversion",IF((LEFT(INDIRECT("$F"&amp;$S3396),4))="GOTS","GOTS_RM","Responsible_RM"))))))),"DELETERM")</f>
        <v>#VALUE!</v>
      </c>
      <c r="AF3396" t="e" cm="1">
        <f t="array" aca="1" ref="AF3396" ca="1">IF($S3396="","",INDIRECT("$Z"&amp;$S3396))</f>
        <v>#VALUE!</v>
      </c>
      <c r="AG3396" t="str">
        <f t="shared" si="1078"/>
        <v/>
      </c>
      <c r="AH3396" t="str" cm="1">
        <f t="array" aca="1" ref="AH3396" ca="1">IFERROR(INDIRECT("$ag"&amp;S3396),"")</f>
        <v/>
      </c>
      <c r="AI3396" t="e" cm="1">
        <f t="array" aca="1" ref="AI3396" ca="1">INDIRECT("O"&amp;S3396)</f>
        <v>#VALUE!</v>
      </c>
      <c r="AJ3396" t="str">
        <f t="shared" si="1079"/>
        <v/>
      </c>
    </row>
    <row r="3397" spans="1:36" ht="16.5" customHeight="1">
      <c r="A3397" s="130"/>
      <c r="B3397" s="136"/>
      <c r="C3397" s="137"/>
      <c r="D3397" s="146"/>
      <c r="E3397" s="146"/>
      <c r="F3397" s="137"/>
      <c r="G3397" s="147"/>
      <c r="H3397" s="147"/>
      <c r="I3397" s="147"/>
      <c r="J3397" s="147"/>
      <c r="K3397" s="38"/>
      <c r="L3397" s="144"/>
      <c r="M3397" s="144"/>
      <c r="N3397" s="61"/>
      <c r="O3397" s="314"/>
      <c r="Q3397" t="str">
        <f t="shared" si="1074"/>
        <v/>
      </c>
      <c r="S3397" t="e">
        <f t="shared" ca="1" si="1063"/>
        <v>#VALUE!</v>
      </c>
      <c r="T3397" t="e">
        <f t="shared" ca="1" si="1080"/>
        <v>#VALUE!</v>
      </c>
      <c r="U3397">
        <f t="shared" si="1064"/>
        <v>3324</v>
      </c>
      <c r="V3397">
        <v>277.83333333335497</v>
      </c>
      <c r="W3397">
        <f t="shared" si="1065"/>
        <v>277</v>
      </c>
      <c r="X3397" t="str" cm="1">
        <f t="array" aca="1" ref="X3397" ca="1">IFERROR(INDEX('PC&amp;PD'!$A$1:$AS$19,ROW('PC&amp;PD'!$A$19),MATCH(INDIRECT(T3397),'PC&amp;PD'!$A$1:$AS$1,0)),"")</f>
        <v/>
      </c>
      <c r="AA3397" t="str">
        <f t="shared" si="1075"/>
        <v/>
      </c>
      <c r="AB3397" t="str">
        <f t="shared" si="1076"/>
        <v/>
      </c>
      <c r="AC3397" t="e">
        <f t="shared" ca="1" si="1077"/>
        <v>#VALUE!</v>
      </c>
      <c r="AD3397" t="str" cm="1">
        <f t="array" aca="1" ref="AD3397" ca="1">IFERROR(IF((LEFT(INDIRECT("$F"&amp;$S3397),4))="GOTS",IF($G3397="Organic","GOTS_Organic_raw",(IF($G3397="Responsible","GOTS_Responsible",(IF($G3397="No Attribute (Conventional)","GOTS_conventional",(IF($G3397="Recycled Pre/Post-Consumer","GOTS_pre_post",(IF($G3397="In-Conversion","GOTS_in_conversion",(IF($G3397="Sustainably Sourced","Sustainably_sourced",(IF($G3397="Recycled pre-consumer organic","GOTS_recycled_organic",""))))))))))))),IF($G3397="Organic","Organic",(IF($G3397="Responsible","Responsible",(IF($G3397="No Attribute (Conventional)","No_Attribute_Conventional",(IF($G3397="Recycled Pre/Post-Consumer","Recycled_Pre_Post_Consumer",(IF($G3397="In-Conversion","In_Conversion",(IF($G3397="Recycled Pre-Consumer","Recycled_Pre_Consumer",(IF($G3397="Recycled Post-Consumer","Recycled_Post_Consumer",(IF($G3397="Sustainably Sourced","Sustainably_sourced",(IF($G3397="Recycled pre-consumer organic","GOTS_recycled_organic","")))))))))))))))))),"")</f>
        <v/>
      </c>
      <c r="AE3397" t="e" cm="1">
        <f t="array" aca="1" ref="AE3397" ca="1">IF($I3397="",IF(INDIRECT("$F"&amp;$S3397)="","",IF(LEFT(INDIRECT("$F"&amp;$S3397),3)="GRS","GRS_RCS_RM",IF((LEFT(INDIRECT("$F"&amp;$S3397),3))="RCS","GRS_RCS_RM",IF(INDIRECT("$F"&amp;$S3397)="OCS (No Label)","OCS_Conversion_RM",IF(LEFT(INDIRECT("$F"&amp;$S3397),3)="OCS","OCS_RM",IF(RIGHT(INDIRECT("$F"&amp;$S3397),10)="conversion","GOTS_RM_conversion",IF((LEFT(INDIRECT("$F"&amp;$S3397),4))="GOTS","GOTS_RM","Responsible_RM"))))))),"DELETERM")</f>
        <v>#VALUE!</v>
      </c>
      <c r="AF3397" t="e" cm="1">
        <f t="array" aca="1" ref="AF3397" ca="1">IF($S3397="","",INDIRECT("$Z"&amp;$S3397))</f>
        <v>#VALUE!</v>
      </c>
      <c r="AG3397" t="str">
        <f t="shared" si="1078"/>
        <v/>
      </c>
      <c r="AH3397" t="str" cm="1">
        <f t="array" aca="1" ref="AH3397" ca="1">IFERROR(INDIRECT("$ag"&amp;S3397),"")</f>
        <v/>
      </c>
      <c r="AI3397" t="e" cm="1">
        <f t="array" aca="1" ref="AI3397" ca="1">INDIRECT("O"&amp;S3397)</f>
        <v>#VALUE!</v>
      </c>
      <c r="AJ3397" t="str">
        <f t="shared" si="1079"/>
        <v/>
      </c>
    </row>
    <row r="3398" spans="1:36" ht="16.5" customHeight="1" thickBot="1">
      <c r="A3398" s="131"/>
      <c r="B3398" s="138"/>
      <c r="C3398" s="139"/>
      <c r="D3398" s="148"/>
      <c r="E3398" s="148"/>
      <c r="F3398" s="139"/>
      <c r="G3398" s="149"/>
      <c r="H3398" s="149"/>
      <c r="I3398" s="149"/>
      <c r="J3398" s="149"/>
      <c r="K3398" s="39"/>
      <c r="L3398" s="145"/>
      <c r="M3398" s="145"/>
      <c r="N3398" s="62"/>
      <c r="O3398" s="315"/>
      <c r="Q3398" t="str">
        <f t="shared" si="1074"/>
        <v/>
      </c>
      <c r="S3398" t="e">
        <f t="shared" ca="1" si="1063"/>
        <v>#VALUE!</v>
      </c>
      <c r="T3398" t="e">
        <f t="shared" ca="1" si="1080"/>
        <v>#VALUE!</v>
      </c>
      <c r="U3398">
        <f t="shared" si="1064"/>
        <v>3324</v>
      </c>
      <c r="V3398">
        <v>277.91666666668903</v>
      </c>
      <c r="W3398">
        <f t="shared" si="1065"/>
        <v>277</v>
      </c>
      <c r="X3398" t="str" cm="1">
        <f t="array" aca="1" ref="X3398" ca="1">IFERROR(INDEX('PC&amp;PD'!$A$1:$AS$19,ROW('PC&amp;PD'!$A$19),MATCH(INDIRECT(T3398),'PC&amp;PD'!$A$1:$AS$1,0)),"")</f>
        <v/>
      </c>
      <c r="AA3398" t="str">
        <f t="shared" si="1075"/>
        <v/>
      </c>
      <c r="AB3398" t="str">
        <f t="shared" si="1076"/>
        <v/>
      </c>
      <c r="AC3398" t="e">
        <f t="shared" ca="1" si="1077"/>
        <v>#VALUE!</v>
      </c>
      <c r="AD3398" t="str" cm="1">
        <f t="array" aca="1" ref="AD3398" ca="1">IFERROR(IF((LEFT(INDIRECT("$F"&amp;$S3398),4))="GOTS",IF($G3398="Organic","GOTS_Organic_raw",(IF($G3398="Responsible","GOTS_Responsible",(IF($G3398="No Attribute (Conventional)","GOTS_conventional",(IF($G3398="Recycled Pre/Post-Consumer","GOTS_pre_post",(IF($G3398="In-Conversion","GOTS_in_conversion",(IF($G3398="Sustainably Sourced","Sustainably_sourced",(IF($G3398="Recycled pre-consumer organic","GOTS_recycled_organic",""))))))))))))),IF($G3398="Organic","Organic",(IF($G3398="Responsible","Responsible",(IF($G3398="No Attribute (Conventional)","No_Attribute_Conventional",(IF($G3398="Recycled Pre/Post-Consumer","Recycled_Pre_Post_Consumer",(IF($G3398="In-Conversion","In_Conversion",(IF($G3398="Recycled Pre-Consumer","Recycled_Pre_Consumer",(IF($G3398="Recycled Post-Consumer","Recycled_Post_Consumer",(IF($G3398="Sustainably Sourced","Sustainably_sourced",(IF($G3398="Recycled pre-consumer organic","GOTS_recycled_organic","")))))))))))))))))),"")</f>
        <v/>
      </c>
      <c r="AE3398" t="e" cm="1">
        <f t="array" aca="1" ref="AE3398" ca="1">IF($I3398="",IF(INDIRECT("$F"&amp;$S3398)="","",IF(LEFT(INDIRECT("$F"&amp;$S3398),3)="GRS","GRS_RCS_RM",IF((LEFT(INDIRECT("$F"&amp;$S3398),3))="RCS","GRS_RCS_RM",IF(INDIRECT("$F"&amp;$S3398)="OCS (No Label)","OCS_Conversion_RM",IF(LEFT(INDIRECT("$F"&amp;$S3398),3)="OCS","OCS_RM",IF(RIGHT(INDIRECT("$F"&amp;$S3398),10)="conversion","GOTS_RM_conversion",IF((LEFT(INDIRECT("$F"&amp;$S3398),4))="GOTS","GOTS_RM","Responsible_RM"))))))),"DELETERM")</f>
        <v>#VALUE!</v>
      </c>
      <c r="AF3398" t="e" cm="1">
        <f t="array" aca="1" ref="AF3398" ca="1">IF($S3398="","",INDIRECT("$Z"&amp;$S3398))</f>
        <v>#VALUE!</v>
      </c>
      <c r="AG3398" t="str">
        <f t="shared" si="1078"/>
        <v/>
      </c>
      <c r="AH3398" t="str" cm="1">
        <f t="array" aca="1" ref="AH3398" ca="1">IFERROR(INDIRECT("$ag"&amp;S3398),"")</f>
        <v/>
      </c>
      <c r="AI3398" t="e" cm="1">
        <f t="array" aca="1" ref="AI3398" ca="1">INDIRECT("O"&amp;S3398)</f>
        <v>#VALUE!</v>
      </c>
      <c r="AJ3398" t="str">
        <f t="shared" si="1079"/>
        <v/>
      </c>
    </row>
    <row r="3399" spans="1:36" ht="16.5" customHeight="1">
      <c r="A3399" s="128" t="str">
        <f>IF(B3399="","",COUNTA($B$63:$B3399))</f>
        <v/>
      </c>
      <c r="B3399" s="132"/>
      <c r="C3399" s="133"/>
      <c r="D3399" s="140"/>
      <c r="E3399" s="140"/>
      <c r="F3399" s="133"/>
      <c r="G3399" s="141"/>
      <c r="H3399" s="141"/>
      <c r="I3399" s="141"/>
      <c r="J3399" s="141"/>
      <c r="K3399" s="37"/>
      <c r="L3399" s="142" t="str">
        <f>IF(R3399="","",LEFT(R3399,LEN(R3399)-2))</f>
        <v/>
      </c>
      <c r="M3399" s="142"/>
      <c r="N3399" s="60"/>
      <c r="O3399" s="313"/>
      <c r="Q3399" t="str">
        <f t="shared" si="1074"/>
        <v/>
      </c>
      <c r="R3399" t="str">
        <f t="shared" ref="R3399" si="1081">CONCATENATE($Q3399,Q3400,Q3401,Q3402,Q3403,Q3404,$Q3405,$Q3406,$Q3407,$Q3408,$Q3409,$Q3410)</f>
        <v/>
      </c>
      <c r="S3399" t="e">
        <f t="shared" ca="1" si="1063"/>
        <v>#VALUE!</v>
      </c>
      <c r="T3399" t="e">
        <f t="shared" ca="1" si="1080"/>
        <v>#VALUE!</v>
      </c>
      <c r="U3399">
        <f t="shared" si="1064"/>
        <v>3336</v>
      </c>
      <c r="V3399">
        <v>278.000000000022</v>
      </c>
      <c r="W3399">
        <f t="shared" si="1065"/>
        <v>278</v>
      </c>
      <c r="X3399" t="str" cm="1">
        <f t="array" aca="1" ref="X3399" ca="1">IFERROR(INDEX('PC&amp;PD'!$A$1:$AS$19,ROW('PC&amp;PD'!$A$19),MATCH(INDIRECT(T3399),'PC&amp;PD'!$A$1:$AS$1,0)),"")</f>
        <v/>
      </c>
      <c r="Z3399" t="str">
        <f t="shared" ref="Z3399" si="1082">IFERROR(IF($F3399="OCS 100","OCS (OCS 100)",IF($F3399="OCS Blended","OCS (OCS Blended)",IF($F3399="OCS (No Label)","OCS (No Label)",IF($F3399="RCS 100","RCS (RCS 100)",IF($F3399="RCS Blended","RCS (RCS Blended)",IF($F3399="GRS","GRS (GRS)",IF($F3399="GRS (No Label)", "GRS (No Label)",IF($F3399="RDS","RDS (RDS)",IF($F3399="RWS","RWS (RWS)",IF($F3399="RAS","RAS (RAS)",IF($F3399="RMS","RMS (RMS)",IF($F3399="GOTS Organic","GOTS (Organic)",IF($F3399="GOTS Made with organic","GOTS (Made with Organic)",IF($F3399="GOTS Organic - in conversion","GOTS (Organic - In Conversion)",IF($F3399="GOTS Made with organic - in conversion","GOTS (Made with Organic - In Conversion)",""))))))))))))))),"")</f>
        <v/>
      </c>
      <c r="AA3399" t="str">
        <f t="shared" si="1075"/>
        <v/>
      </c>
      <c r="AB3399" t="str">
        <f t="shared" si="1076"/>
        <v/>
      </c>
      <c r="AC3399" t="e">
        <f t="shared" ca="1" si="1077"/>
        <v>#VALUE!</v>
      </c>
      <c r="AD3399" t="str" cm="1">
        <f t="array" aca="1" ref="AD3399" ca="1">IFERROR(IF((LEFT(INDIRECT("$F"&amp;$S3399),4))="GOTS",IF($G3399="Organic","GOTS_Organic_raw",(IF($G3399="Responsible","GOTS_Responsible",(IF($G3399="No Attribute (Conventional)","GOTS_conventional",(IF($G3399="Recycled Pre/Post-Consumer","GOTS_pre_post",(IF($G3399="In-Conversion","GOTS_in_conversion",(IF($G3399="Sustainably Sourced","Sustainably_sourced",(IF($G3399="Recycled pre-consumer organic","GOTS_recycled_organic",""))))))))))))),IF($G3399="Organic","Organic",(IF($G3399="Responsible","Responsible",(IF($G3399="No Attribute (Conventional)","No_Attribute_Conventional",(IF($G3399="Recycled Pre/Post-Consumer","Recycled_Pre_Post_Consumer",(IF($G3399="In-Conversion","In_Conversion",(IF($G3399="Recycled Pre-Consumer","Recycled_Pre_Consumer",(IF($G3399="Recycled Post-Consumer","Recycled_Post_Consumer",(IF($G3399="Sustainably Sourced","Sustainably_sourced",(IF($G3399="Recycled pre-consumer organic","GOTS_recycled_organic","")))))))))))))))))),"")</f>
        <v/>
      </c>
      <c r="AE3399" t="e" cm="1">
        <f t="array" aca="1" ref="AE3399" ca="1">IF($I3399="",IF(INDIRECT("$F"&amp;$S3399)="","",IF(LEFT(INDIRECT("$F"&amp;$S3399),3)="GRS","GRS_RCS_RM",IF((LEFT(INDIRECT("$F"&amp;$S3399),3))="RCS","GRS_RCS_RM",IF(INDIRECT("$F"&amp;$S3399)="OCS (No Label)","OCS_Conversion_RM",IF(LEFT(INDIRECT("$F"&amp;$S3399),3)="OCS","OCS_RM",IF(RIGHT(INDIRECT("$F"&amp;$S3399),10)="conversion","GOTS_RM_conversion",IF((LEFT(INDIRECT("$F"&amp;$S3399),4))="GOTS","GOTS_RM","Responsible_RM"))))))),"DELETERM")</f>
        <v>#VALUE!</v>
      </c>
      <c r="AF3399" t="e" cm="1">
        <f t="array" aca="1" ref="AF3399" ca="1">IF($S3399="","",INDIRECT("$Z"&amp;$S3399))</f>
        <v>#VALUE!</v>
      </c>
      <c r="AG3399" t="str">
        <f t="shared" si="1078"/>
        <v/>
      </c>
      <c r="AH3399" t="str" cm="1">
        <f t="array" aca="1" ref="AH3399" ca="1">IFERROR(INDIRECT("$ag"&amp;S3399),"")</f>
        <v/>
      </c>
      <c r="AI3399" t="e" cm="1">
        <f t="array" aca="1" ref="AI3399" ca="1">INDIRECT("O"&amp;S3399)</f>
        <v>#VALUE!</v>
      </c>
      <c r="AJ3399" t="str">
        <f t="shared" si="1079"/>
        <v/>
      </c>
    </row>
    <row r="3400" spans="1:36" ht="16.5" customHeight="1">
      <c r="A3400" s="129"/>
      <c r="B3400" s="134"/>
      <c r="C3400" s="135"/>
      <c r="D3400" s="146"/>
      <c r="E3400" s="146"/>
      <c r="F3400" s="135"/>
      <c r="G3400" s="147"/>
      <c r="H3400" s="147"/>
      <c r="I3400" s="147"/>
      <c r="J3400" s="147"/>
      <c r="K3400" s="38"/>
      <c r="L3400" s="143"/>
      <c r="M3400" s="143"/>
      <c r="N3400" s="61"/>
      <c r="O3400" s="314"/>
      <c r="Q3400" t="str">
        <f t="shared" si="1074"/>
        <v/>
      </c>
      <c r="S3400" t="e">
        <f t="shared" ca="1" si="1063"/>
        <v>#VALUE!</v>
      </c>
      <c r="T3400" t="e">
        <f t="shared" ca="1" si="1080"/>
        <v>#VALUE!</v>
      </c>
      <c r="U3400">
        <f t="shared" si="1064"/>
        <v>3336</v>
      </c>
      <c r="V3400">
        <v>278.08333333335497</v>
      </c>
      <c r="W3400">
        <f t="shared" si="1065"/>
        <v>278</v>
      </c>
      <c r="X3400" t="str" cm="1">
        <f t="array" aca="1" ref="X3400" ca="1">IFERROR(INDEX('PC&amp;PD'!$A$1:$AS$19,ROW('PC&amp;PD'!$A$19),MATCH(INDIRECT(T3400),'PC&amp;PD'!$A$1:$AS$1,0)),"")</f>
        <v/>
      </c>
      <c r="AA3400" t="str">
        <f t="shared" si="1075"/>
        <v/>
      </c>
      <c r="AB3400" t="str">
        <f t="shared" si="1076"/>
        <v/>
      </c>
      <c r="AC3400" t="e">
        <f t="shared" ca="1" si="1077"/>
        <v>#VALUE!</v>
      </c>
      <c r="AD3400" t="str" cm="1">
        <f t="array" aca="1" ref="AD3400" ca="1">IFERROR(IF((LEFT(INDIRECT("$F"&amp;$S3400),4))="GOTS",IF($G3400="Organic","GOTS_Organic_raw",(IF($G3400="Responsible","GOTS_Responsible",(IF($G3400="No Attribute (Conventional)","GOTS_conventional",(IF($G3400="Recycled Pre/Post-Consumer","GOTS_pre_post",(IF($G3400="In-Conversion","GOTS_in_conversion",(IF($G3400="Sustainably Sourced","Sustainably_sourced",(IF($G3400="Recycled pre-consumer organic","GOTS_recycled_organic",""))))))))))))),IF($G3400="Organic","Organic",(IF($G3400="Responsible","Responsible",(IF($G3400="No Attribute (Conventional)","No_Attribute_Conventional",(IF($G3400="Recycled Pre/Post-Consumer","Recycled_Pre_Post_Consumer",(IF($G3400="In-Conversion","In_Conversion",(IF($G3400="Recycled Pre-Consumer","Recycled_Pre_Consumer",(IF($G3400="Recycled Post-Consumer","Recycled_Post_Consumer",(IF($G3400="Sustainably Sourced","Sustainably_sourced",(IF($G3400="Recycled pre-consumer organic","GOTS_recycled_organic","")))))))))))))))))),"")</f>
        <v/>
      </c>
      <c r="AE3400" t="e" cm="1">
        <f t="array" aca="1" ref="AE3400" ca="1">IF($I3400="",IF(INDIRECT("$F"&amp;$S3400)="","",IF(LEFT(INDIRECT("$F"&amp;$S3400),3)="GRS","GRS_RCS_RM",IF((LEFT(INDIRECT("$F"&amp;$S3400),3))="RCS","GRS_RCS_RM",IF(INDIRECT("$F"&amp;$S3400)="OCS (No Label)","OCS_Conversion_RM",IF(LEFT(INDIRECT("$F"&amp;$S3400),3)="OCS","OCS_RM",IF(RIGHT(INDIRECT("$F"&amp;$S3400),10)="conversion","GOTS_RM_conversion",IF((LEFT(INDIRECT("$F"&amp;$S3400),4))="GOTS","GOTS_RM","Responsible_RM"))))))),"DELETERM")</f>
        <v>#VALUE!</v>
      </c>
      <c r="AF3400" t="e" cm="1">
        <f t="array" aca="1" ref="AF3400" ca="1">IF($S3400="","",INDIRECT("$Z"&amp;$S3400))</f>
        <v>#VALUE!</v>
      </c>
      <c r="AG3400" t="str">
        <f t="shared" si="1078"/>
        <v/>
      </c>
      <c r="AH3400" t="str" cm="1">
        <f t="array" aca="1" ref="AH3400" ca="1">IFERROR(INDIRECT("$ag"&amp;S3400),"")</f>
        <v/>
      </c>
      <c r="AI3400" t="e" cm="1">
        <f t="array" aca="1" ref="AI3400" ca="1">INDIRECT("O"&amp;S3400)</f>
        <v>#VALUE!</v>
      </c>
      <c r="AJ3400" t="str">
        <f t="shared" si="1079"/>
        <v/>
      </c>
    </row>
    <row r="3401" spans="1:36" ht="16.5" customHeight="1">
      <c r="A3401" s="129"/>
      <c r="B3401" s="134"/>
      <c r="C3401" s="135"/>
      <c r="D3401" s="146"/>
      <c r="E3401" s="146"/>
      <c r="F3401" s="135"/>
      <c r="G3401" s="147"/>
      <c r="H3401" s="147"/>
      <c r="I3401" s="147"/>
      <c r="J3401" s="147"/>
      <c r="K3401" s="38"/>
      <c r="L3401" s="143"/>
      <c r="M3401" s="143"/>
      <c r="N3401" s="61"/>
      <c r="O3401" s="314"/>
      <c r="Q3401" t="str">
        <f t="shared" si="1074"/>
        <v/>
      </c>
      <c r="S3401" t="e">
        <f t="shared" ca="1" si="1063"/>
        <v>#VALUE!</v>
      </c>
      <c r="T3401" t="e">
        <f t="shared" ca="1" si="1080"/>
        <v>#VALUE!</v>
      </c>
      <c r="U3401">
        <f t="shared" si="1064"/>
        <v>3336</v>
      </c>
      <c r="V3401">
        <v>278.16666666668903</v>
      </c>
      <c r="W3401">
        <f t="shared" si="1065"/>
        <v>278</v>
      </c>
      <c r="X3401" t="str" cm="1">
        <f t="array" aca="1" ref="X3401" ca="1">IFERROR(INDEX('PC&amp;PD'!$A$1:$AS$19,ROW('PC&amp;PD'!$A$19),MATCH(INDIRECT(T3401),'PC&amp;PD'!$A$1:$AS$1,0)),"")</f>
        <v/>
      </c>
      <c r="AA3401" t="str">
        <f t="shared" si="1075"/>
        <v/>
      </c>
      <c r="AB3401" t="str">
        <f t="shared" si="1076"/>
        <v/>
      </c>
      <c r="AC3401" t="e">
        <f t="shared" ca="1" si="1077"/>
        <v>#VALUE!</v>
      </c>
      <c r="AD3401" t="str" cm="1">
        <f t="array" aca="1" ref="AD3401" ca="1">IFERROR(IF((LEFT(INDIRECT("$F"&amp;$S3401),4))="GOTS",IF($G3401="Organic","GOTS_Organic_raw",(IF($G3401="Responsible","GOTS_Responsible",(IF($G3401="No Attribute (Conventional)","GOTS_conventional",(IF($G3401="Recycled Pre/Post-Consumer","GOTS_pre_post",(IF($G3401="In-Conversion","GOTS_in_conversion",(IF($G3401="Sustainably Sourced","Sustainably_sourced",(IF($G3401="Recycled pre-consumer organic","GOTS_recycled_organic",""))))))))))))),IF($G3401="Organic","Organic",(IF($G3401="Responsible","Responsible",(IF($G3401="No Attribute (Conventional)","No_Attribute_Conventional",(IF($G3401="Recycled Pre/Post-Consumer","Recycled_Pre_Post_Consumer",(IF($G3401="In-Conversion","In_Conversion",(IF($G3401="Recycled Pre-Consumer","Recycled_Pre_Consumer",(IF($G3401="Recycled Post-Consumer","Recycled_Post_Consumer",(IF($G3401="Sustainably Sourced","Sustainably_sourced",(IF($G3401="Recycled pre-consumer organic","GOTS_recycled_organic","")))))))))))))))))),"")</f>
        <v/>
      </c>
      <c r="AE3401" t="e" cm="1">
        <f t="array" aca="1" ref="AE3401" ca="1">IF($I3401="",IF(INDIRECT("$F"&amp;$S3401)="","",IF(LEFT(INDIRECT("$F"&amp;$S3401),3)="GRS","GRS_RCS_RM",IF((LEFT(INDIRECT("$F"&amp;$S3401),3))="RCS","GRS_RCS_RM",IF(INDIRECT("$F"&amp;$S3401)="OCS (No Label)","OCS_Conversion_RM",IF(LEFT(INDIRECT("$F"&amp;$S3401),3)="OCS","OCS_RM",IF(RIGHT(INDIRECT("$F"&amp;$S3401),10)="conversion","GOTS_RM_conversion",IF((LEFT(INDIRECT("$F"&amp;$S3401),4))="GOTS","GOTS_RM","Responsible_RM"))))))),"DELETERM")</f>
        <v>#VALUE!</v>
      </c>
      <c r="AF3401" t="e" cm="1">
        <f t="array" aca="1" ref="AF3401" ca="1">IF($S3401="","",INDIRECT("$Z"&amp;$S3401))</f>
        <v>#VALUE!</v>
      </c>
      <c r="AG3401" t="str">
        <f t="shared" si="1078"/>
        <v/>
      </c>
      <c r="AH3401" t="str" cm="1">
        <f t="array" aca="1" ref="AH3401" ca="1">IFERROR(INDIRECT("$ag"&amp;S3401),"")</f>
        <v/>
      </c>
      <c r="AI3401" t="e" cm="1">
        <f t="array" aca="1" ref="AI3401" ca="1">INDIRECT("O"&amp;S3401)</f>
        <v>#VALUE!</v>
      </c>
      <c r="AJ3401" t="str">
        <f t="shared" si="1079"/>
        <v/>
      </c>
    </row>
    <row r="3402" spans="1:36" ht="16.5" customHeight="1">
      <c r="A3402" s="129"/>
      <c r="B3402" s="134"/>
      <c r="C3402" s="135"/>
      <c r="D3402" s="146"/>
      <c r="E3402" s="146"/>
      <c r="F3402" s="135"/>
      <c r="G3402" s="147"/>
      <c r="H3402" s="147"/>
      <c r="I3402" s="147"/>
      <c r="J3402" s="147"/>
      <c r="K3402" s="38"/>
      <c r="L3402" s="143"/>
      <c r="M3402" s="143"/>
      <c r="N3402" s="61"/>
      <c r="O3402" s="314"/>
      <c r="Q3402" t="str">
        <f t="shared" si="1074"/>
        <v/>
      </c>
      <c r="S3402" t="e">
        <f t="shared" ca="1" si="1063"/>
        <v>#VALUE!</v>
      </c>
      <c r="T3402" t="e">
        <f t="shared" ca="1" si="1080"/>
        <v>#VALUE!</v>
      </c>
      <c r="U3402">
        <f t="shared" si="1064"/>
        <v>3336</v>
      </c>
      <c r="V3402">
        <v>278.250000000022</v>
      </c>
      <c r="W3402">
        <f t="shared" si="1065"/>
        <v>278</v>
      </c>
      <c r="X3402" t="str" cm="1">
        <f t="array" aca="1" ref="X3402" ca="1">IFERROR(INDEX('PC&amp;PD'!$A$1:$AS$19,ROW('PC&amp;PD'!$A$19),MATCH(INDIRECT(T3402),'PC&amp;PD'!$A$1:$AS$1,0)),"")</f>
        <v/>
      </c>
      <c r="AA3402" t="str">
        <f t="shared" si="1075"/>
        <v/>
      </c>
      <c r="AB3402" t="str">
        <f t="shared" si="1076"/>
        <v/>
      </c>
      <c r="AC3402" t="e">
        <f t="shared" ca="1" si="1077"/>
        <v>#VALUE!</v>
      </c>
      <c r="AD3402" t="str" cm="1">
        <f t="array" aca="1" ref="AD3402" ca="1">IFERROR(IF((LEFT(INDIRECT("$F"&amp;$S3402),4))="GOTS",IF($G3402="Organic","GOTS_Organic_raw",(IF($G3402="Responsible","GOTS_Responsible",(IF($G3402="No Attribute (Conventional)","GOTS_conventional",(IF($G3402="Recycled Pre/Post-Consumer","GOTS_pre_post",(IF($G3402="In-Conversion","GOTS_in_conversion",(IF($G3402="Sustainably Sourced","Sustainably_sourced",(IF($G3402="Recycled pre-consumer organic","GOTS_recycled_organic",""))))))))))))),IF($G3402="Organic","Organic",(IF($G3402="Responsible","Responsible",(IF($G3402="No Attribute (Conventional)","No_Attribute_Conventional",(IF($G3402="Recycled Pre/Post-Consumer","Recycled_Pre_Post_Consumer",(IF($G3402="In-Conversion","In_Conversion",(IF($G3402="Recycled Pre-Consumer","Recycled_Pre_Consumer",(IF($G3402="Recycled Post-Consumer","Recycled_Post_Consumer",(IF($G3402="Sustainably Sourced","Sustainably_sourced",(IF($G3402="Recycled pre-consumer organic","GOTS_recycled_organic","")))))))))))))))))),"")</f>
        <v/>
      </c>
      <c r="AE3402" t="e" cm="1">
        <f t="array" aca="1" ref="AE3402" ca="1">IF($I3402="",IF(INDIRECT("$F"&amp;$S3402)="","",IF(LEFT(INDIRECT("$F"&amp;$S3402),3)="GRS","GRS_RCS_RM",IF((LEFT(INDIRECT("$F"&amp;$S3402),3))="RCS","GRS_RCS_RM",IF(INDIRECT("$F"&amp;$S3402)="OCS (No Label)","OCS_Conversion_RM",IF(LEFT(INDIRECT("$F"&amp;$S3402),3)="OCS","OCS_RM",IF(RIGHT(INDIRECT("$F"&amp;$S3402),10)="conversion","GOTS_RM_conversion",IF((LEFT(INDIRECT("$F"&amp;$S3402),4))="GOTS","GOTS_RM","Responsible_RM"))))))),"DELETERM")</f>
        <v>#VALUE!</v>
      </c>
      <c r="AF3402" t="e" cm="1">
        <f t="array" aca="1" ref="AF3402" ca="1">IF($S3402="","",INDIRECT("$Z"&amp;$S3402))</f>
        <v>#VALUE!</v>
      </c>
      <c r="AG3402" t="str">
        <f t="shared" si="1078"/>
        <v/>
      </c>
      <c r="AH3402" t="str" cm="1">
        <f t="array" aca="1" ref="AH3402" ca="1">IFERROR(INDIRECT("$ag"&amp;S3402),"")</f>
        <v/>
      </c>
      <c r="AI3402" t="e" cm="1">
        <f t="array" aca="1" ref="AI3402" ca="1">INDIRECT("O"&amp;S3402)</f>
        <v>#VALUE!</v>
      </c>
      <c r="AJ3402" t="str">
        <f t="shared" si="1079"/>
        <v/>
      </c>
    </row>
    <row r="3403" spans="1:36" ht="16.5" customHeight="1">
      <c r="A3403" s="129"/>
      <c r="B3403" s="134"/>
      <c r="C3403" s="135"/>
      <c r="D3403" s="146"/>
      <c r="E3403" s="146"/>
      <c r="F3403" s="135"/>
      <c r="G3403" s="147"/>
      <c r="H3403" s="147"/>
      <c r="I3403" s="147"/>
      <c r="J3403" s="147"/>
      <c r="K3403" s="38"/>
      <c r="L3403" s="143"/>
      <c r="M3403" s="143"/>
      <c r="N3403" s="61"/>
      <c r="O3403" s="314"/>
      <c r="Q3403" t="str">
        <f t="shared" si="1074"/>
        <v/>
      </c>
      <c r="S3403" t="e">
        <f t="shared" ca="1" si="1063"/>
        <v>#VALUE!</v>
      </c>
      <c r="T3403" t="e">
        <f t="shared" ca="1" si="1080"/>
        <v>#VALUE!</v>
      </c>
      <c r="U3403">
        <f t="shared" si="1064"/>
        <v>3336</v>
      </c>
      <c r="V3403">
        <v>278.33333333335497</v>
      </c>
      <c r="W3403">
        <f t="shared" si="1065"/>
        <v>278</v>
      </c>
      <c r="X3403" t="str" cm="1">
        <f t="array" aca="1" ref="X3403" ca="1">IFERROR(INDEX('PC&amp;PD'!$A$1:$AS$19,ROW('PC&amp;PD'!$A$19),MATCH(INDIRECT(T3403),'PC&amp;PD'!$A$1:$AS$1,0)),"")</f>
        <v/>
      </c>
      <c r="AA3403" t="str">
        <f t="shared" si="1075"/>
        <v/>
      </c>
      <c r="AB3403" t="str">
        <f t="shared" si="1076"/>
        <v/>
      </c>
      <c r="AC3403" t="e">
        <f t="shared" ca="1" si="1077"/>
        <v>#VALUE!</v>
      </c>
      <c r="AD3403" t="str" cm="1">
        <f t="array" aca="1" ref="AD3403" ca="1">IFERROR(IF((LEFT(INDIRECT("$F"&amp;$S3403),4))="GOTS",IF($G3403="Organic","GOTS_Organic_raw",(IF($G3403="Responsible","GOTS_Responsible",(IF($G3403="No Attribute (Conventional)","GOTS_conventional",(IF($G3403="Recycled Pre/Post-Consumer","GOTS_pre_post",(IF($G3403="In-Conversion","GOTS_in_conversion",(IF($G3403="Sustainably Sourced","Sustainably_sourced",(IF($G3403="Recycled pre-consumer organic","GOTS_recycled_organic",""))))))))))))),IF($G3403="Organic","Organic",(IF($G3403="Responsible","Responsible",(IF($G3403="No Attribute (Conventional)","No_Attribute_Conventional",(IF($G3403="Recycled Pre/Post-Consumer","Recycled_Pre_Post_Consumer",(IF($G3403="In-Conversion","In_Conversion",(IF($G3403="Recycled Pre-Consumer","Recycled_Pre_Consumer",(IF($G3403="Recycled Post-Consumer","Recycled_Post_Consumer",(IF($G3403="Sustainably Sourced","Sustainably_sourced",(IF($G3403="Recycled pre-consumer organic","GOTS_recycled_organic","")))))))))))))))))),"")</f>
        <v/>
      </c>
      <c r="AE3403" t="e" cm="1">
        <f t="array" aca="1" ref="AE3403" ca="1">IF($I3403="",IF(INDIRECT("$F"&amp;$S3403)="","",IF(LEFT(INDIRECT("$F"&amp;$S3403),3)="GRS","GRS_RCS_RM",IF((LEFT(INDIRECT("$F"&amp;$S3403),3))="RCS","GRS_RCS_RM",IF(INDIRECT("$F"&amp;$S3403)="OCS (No Label)","OCS_Conversion_RM",IF(LEFT(INDIRECT("$F"&amp;$S3403),3)="OCS","OCS_RM",IF(RIGHT(INDIRECT("$F"&amp;$S3403),10)="conversion","GOTS_RM_conversion",IF((LEFT(INDIRECT("$F"&amp;$S3403),4))="GOTS","GOTS_RM","Responsible_RM"))))))),"DELETERM")</f>
        <v>#VALUE!</v>
      </c>
      <c r="AF3403" t="e" cm="1">
        <f t="array" aca="1" ref="AF3403" ca="1">IF($S3403="","",INDIRECT("$Z"&amp;$S3403))</f>
        <v>#VALUE!</v>
      </c>
      <c r="AG3403" t="str">
        <f t="shared" si="1078"/>
        <v/>
      </c>
      <c r="AH3403" t="str" cm="1">
        <f t="array" aca="1" ref="AH3403" ca="1">IFERROR(INDIRECT("$ag"&amp;S3403),"")</f>
        <v/>
      </c>
      <c r="AI3403" t="e" cm="1">
        <f t="array" aca="1" ref="AI3403" ca="1">INDIRECT("O"&amp;S3403)</f>
        <v>#VALUE!</v>
      </c>
      <c r="AJ3403" t="str">
        <f t="shared" si="1079"/>
        <v/>
      </c>
    </row>
    <row r="3404" spans="1:36" ht="16.5" customHeight="1">
      <c r="A3404" s="129"/>
      <c r="B3404" s="134"/>
      <c r="C3404" s="135"/>
      <c r="D3404" s="146"/>
      <c r="E3404" s="146"/>
      <c r="F3404" s="135"/>
      <c r="G3404" s="147"/>
      <c r="H3404" s="147"/>
      <c r="I3404" s="147"/>
      <c r="J3404" s="147"/>
      <c r="K3404" s="38"/>
      <c r="L3404" s="143"/>
      <c r="M3404" s="143"/>
      <c r="N3404" s="61"/>
      <c r="O3404" s="314"/>
      <c r="Q3404" t="str">
        <f t="shared" si="1074"/>
        <v/>
      </c>
      <c r="S3404" t="e">
        <f t="shared" ref="S3404:S3467" ca="1" si="1083">IF(INDIRECT("A"&amp;$S$63+$U3404)&lt;&gt;"",$S$63+$U3404,"")</f>
        <v>#VALUE!</v>
      </c>
      <c r="T3404" t="e">
        <f t="shared" ca="1" si="1080"/>
        <v>#VALUE!</v>
      </c>
      <c r="U3404">
        <f t="shared" ref="U3404:U3467" si="1084">(12*W3404)</f>
        <v>3336</v>
      </c>
      <c r="V3404">
        <v>278.41666666668903</v>
      </c>
      <c r="W3404">
        <f t="shared" si="1065"/>
        <v>278</v>
      </c>
      <c r="X3404" t="str" cm="1">
        <f t="array" aca="1" ref="X3404" ca="1">IFERROR(INDEX('PC&amp;PD'!$A$1:$AS$19,ROW('PC&amp;PD'!$A$19),MATCH(INDIRECT(T3404),'PC&amp;PD'!$A$1:$AS$1,0)),"")</f>
        <v/>
      </c>
      <c r="AA3404" t="str">
        <f t="shared" si="1075"/>
        <v/>
      </c>
      <c r="AB3404" t="str">
        <f t="shared" si="1076"/>
        <v/>
      </c>
      <c r="AC3404" t="e">
        <f t="shared" ca="1" si="1077"/>
        <v>#VALUE!</v>
      </c>
      <c r="AD3404" t="str" cm="1">
        <f t="array" aca="1" ref="AD3404" ca="1">IFERROR(IF((LEFT(INDIRECT("$F"&amp;$S3404),4))="GOTS",IF($G3404="Organic","GOTS_Organic_raw",(IF($G3404="Responsible","GOTS_Responsible",(IF($G3404="No Attribute (Conventional)","GOTS_conventional",(IF($G3404="Recycled Pre/Post-Consumer","GOTS_pre_post",(IF($G3404="In-Conversion","GOTS_in_conversion",(IF($G3404="Sustainably Sourced","Sustainably_sourced",(IF($G3404="Recycled pre-consumer organic","GOTS_recycled_organic",""))))))))))))),IF($G3404="Organic","Organic",(IF($G3404="Responsible","Responsible",(IF($G3404="No Attribute (Conventional)","No_Attribute_Conventional",(IF($G3404="Recycled Pre/Post-Consumer","Recycled_Pre_Post_Consumer",(IF($G3404="In-Conversion","In_Conversion",(IF($G3404="Recycled Pre-Consumer","Recycled_Pre_Consumer",(IF($G3404="Recycled Post-Consumer","Recycled_Post_Consumer",(IF($G3404="Sustainably Sourced","Sustainably_sourced",(IF($G3404="Recycled pre-consumer organic","GOTS_recycled_organic","")))))))))))))))))),"")</f>
        <v/>
      </c>
      <c r="AE3404" t="e" cm="1">
        <f t="array" aca="1" ref="AE3404" ca="1">IF($I3404="",IF(INDIRECT("$F"&amp;$S3404)="","",IF(LEFT(INDIRECT("$F"&amp;$S3404),3)="GRS","GRS_RCS_RM",IF((LEFT(INDIRECT("$F"&amp;$S3404),3))="RCS","GRS_RCS_RM",IF(INDIRECT("$F"&amp;$S3404)="OCS (No Label)","OCS_Conversion_RM",IF(LEFT(INDIRECT("$F"&amp;$S3404),3)="OCS","OCS_RM",IF(RIGHT(INDIRECT("$F"&amp;$S3404),10)="conversion","GOTS_RM_conversion",IF((LEFT(INDIRECT("$F"&amp;$S3404),4))="GOTS","GOTS_RM","Responsible_RM"))))))),"DELETERM")</f>
        <v>#VALUE!</v>
      </c>
      <c r="AF3404" t="e" cm="1">
        <f t="array" aca="1" ref="AF3404" ca="1">IF($S3404="","",INDIRECT("$Z"&amp;$S3404))</f>
        <v>#VALUE!</v>
      </c>
      <c r="AG3404" t="str">
        <f t="shared" si="1078"/>
        <v/>
      </c>
      <c r="AH3404" t="str" cm="1">
        <f t="array" aca="1" ref="AH3404" ca="1">IFERROR(INDIRECT("$ag"&amp;S3404),"")</f>
        <v/>
      </c>
      <c r="AI3404" t="e" cm="1">
        <f t="array" aca="1" ref="AI3404" ca="1">INDIRECT("O"&amp;S3404)</f>
        <v>#VALUE!</v>
      </c>
      <c r="AJ3404" t="str">
        <f t="shared" si="1079"/>
        <v/>
      </c>
    </row>
    <row r="3405" spans="1:36" ht="16.5" customHeight="1">
      <c r="A3405" s="130"/>
      <c r="B3405" s="136"/>
      <c r="C3405" s="137"/>
      <c r="D3405" s="146"/>
      <c r="E3405" s="146"/>
      <c r="F3405" s="137"/>
      <c r="G3405" s="147"/>
      <c r="H3405" s="147"/>
      <c r="I3405" s="147"/>
      <c r="J3405" s="147"/>
      <c r="K3405" s="38"/>
      <c r="L3405" s="144"/>
      <c r="M3405" s="144"/>
      <c r="N3405" s="61"/>
      <c r="O3405" s="314"/>
      <c r="Q3405" t="str">
        <f t="shared" si="1074"/>
        <v/>
      </c>
      <c r="S3405" t="e">
        <f t="shared" ca="1" si="1083"/>
        <v>#VALUE!</v>
      </c>
      <c r="T3405" t="e">
        <f t="shared" ca="1" si="1080"/>
        <v>#VALUE!</v>
      </c>
      <c r="U3405">
        <f t="shared" si="1084"/>
        <v>3336</v>
      </c>
      <c r="V3405">
        <v>278.500000000022</v>
      </c>
      <c r="W3405">
        <f t="shared" si="1065"/>
        <v>278</v>
      </c>
      <c r="X3405" t="str" cm="1">
        <f t="array" aca="1" ref="X3405" ca="1">IFERROR(INDEX('PC&amp;PD'!$A$1:$AS$19,ROW('PC&amp;PD'!$A$19),MATCH(INDIRECT(T3405),'PC&amp;PD'!$A$1:$AS$1,0)),"")</f>
        <v/>
      </c>
      <c r="AA3405" t="str">
        <f t="shared" si="1075"/>
        <v/>
      </c>
      <c r="AB3405" t="str">
        <f t="shared" si="1076"/>
        <v/>
      </c>
      <c r="AC3405" t="e">
        <f t="shared" ca="1" si="1077"/>
        <v>#VALUE!</v>
      </c>
      <c r="AD3405" t="str" cm="1">
        <f t="array" aca="1" ref="AD3405" ca="1">IFERROR(IF((LEFT(INDIRECT("$F"&amp;$S3405),4))="GOTS",IF($G3405="Organic","GOTS_Organic_raw",(IF($G3405="Responsible","GOTS_Responsible",(IF($G3405="No Attribute (Conventional)","GOTS_conventional",(IF($G3405="Recycled Pre/Post-Consumer","GOTS_pre_post",(IF($G3405="In-Conversion","GOTS_in_conversion",(IF($G3405="Sustainably Sourced","Sustainably_sourced",(IF($G3405="Recycled pre-consumer organic","GOTS_recycled_organic",""))))))))))))),IF($G3405="Organic","Organic",(IF($G3405="Responsible","Responsible",(IF($G3405="No Attribute (Conventional)","No_Attribute_Conventional",(IF($G3405="Recycled Pre/Post-Consumer","Recycled_Pre_Post_Consumer",(IF($G3405="In-Conversion","In_Conversion",(IF($G3405="Recycled Pre-Consumer","Recycled_Pre_Consumer",(IF($G3405="Recycled Post-Consumer","Recycled_Post_Consumer",(IF($G3405="Sustainably Sourced","Sustainably_sourced",(IF($G3405="Recycled pre-consumer organic","GOTS_recycled_organic","")))))))))))))))))),"")</f>
        <v/>
      </c>
      <c r="AE3405" t="e" cm="1">
        <f t="array" aca="1" ref="AE3405" ca="1">IF($I3405="",IF(INDIRECT("$F"&amp;$S3405)="","",IF(LEFT(INDIRECT("$F"&amp;$S3405),3)="GRS","GRS_RCS_RM",IF((LEFT(INDIRECT("$F"&amp;$S3405),3))="RCS","GRS_RCS_RM",IF(INDIRECT("$F"&amp;$S3405)="OCS (No Label)","OCS_Conversion_RM",IF(LEFT(INDIRECT("$F"&amp;$S3405),3)="OCS","OCS_RM",IF(RIGHT(INDIRECT("$F"&amp;$S3405),10)="conversion","GOTS_RM_conversion",IF((LEFT(INDIRECT("$F"&amp;$S3405),4))="GOTS","GOTS_RM","Responsible_RM"))))))),"DELETERM")</f>
        <v>#VALUE!</v>
      </c>
      <c r="AF3405" t="e" cm="1">
        <f t="array" aca="1" ref="AF3405" ca="1">IF($S3405="","",INDIRECT("$Z"&amp;$S3405))</f>
        <v>#VALUE!</v>
      </c>
      <c r="AG3405" t="str">
        <f t="shared" si="1078"/>
        <v/>
      </c>
      <c r="AH3405" t="str" cm="1">
        <f t="array" aca="1" ref="AH3405" ca="1">IFERROR(INDIRECT("$ag"&amp;S3405),"")</f>
        <v/>
      </c>
      <c r="AI3405" t="e" cm="1">
        <f t="array" aca="1" ref="AI3405" ca="1">INDIRECT("O"&amp;S3405)</f>
        <v>#VALUE!</v>
      </c>
      <c r="AJ3405" t="str">
        <f t="shared" si="1079"/>
        <v/>
      </c>
    </row>
    <row r="3406" spans="1:36" ht="16.5" customHeight="1">
      <c r="A3406" s="130"/>
      <c r="B3406" s="136"/>
      <c r="C3406" s="137"/>
      <c r="D3406" s="146"/>
      <c r="E3406" s="146"/>
      <c r="F3406" s="137"/>
      <c r="G3406" s="147"/>
      <c r="H3406" s="147"/>
      <c r="I3406" s="147"/>
      <c r="J3406" s="147"/>
      <c r="K3406" s="38"/>
      <c r="L3406" s="144"/>
      <c r="M3406" s="144"/>
      <c r="N3406" s="61"/>
      <c r="O3406" s="314"/>
      <c r="Q3406" t="str">
        <f t="shared" si="1074"/>
        <v/>
      </c>
      <c r="S3406" t="e">
        <f t="shared" ca="1" si="1083"/>
        <v>#VALUE!</v>
      </c>
      <c r="T3406" t="e">
        <f t="shared" ca="1" si="1080"/>
        <v>#VALUE!</v>
      </c>
      <c r="U3406">
        <f t="shared" si="1084"/>
        <v>3336</v>
      </c>
      <c r="V3406">
        <v>278.58333333335497</v>
      </c>
      <c r="W3406">
        <f t="shared" si="1065"/>
        <v>278</v>
      </c>
      <c r="X3406" t="str" cm="1">
        <f t="array" aca="1" ref="X3406" ca="1">IFERROR(INDEX('PC&amp;PD'!$A$1:$AS$19,ROW('PC&amp;PD'!$A$19),MATCH(INDIRECT(T3406),'PC&amp;PD'!$A$1:$AS$1,0)),"")</f>
        <v/>
      </c>
      <c r="AA3406" t="str">
        <f t="shared" si="1075"/>
        <v/>
      </c>
      <c r="AB3406" t="str">
        <f t="shared" si="1076"/>
        <v/>
      </c>
      <c r="AC3406" t="e">
        <f t="shared" ca="1" si="1077"/>
        <v>#VALUE!</v>
      </c>
      <c r="AD3406" t="str" cm="1">
        <f t="array" aca="1" ref="AD3406" ca="1">IFERROR(IF((LEFT(INDIRECT("$F"&amp;$S3406),4))="GOTS",IF($G3406="Organic","GOTS_Organic_raw",(IF($G3406="Responsible","GOTS_Responsible",(IF($G3406="No Attribute (Conventional)","GOTS_conventional",(IF($G3406="Recycled Pre/Post-Consumer","GOTS_pre_post",(IF($G3406="In-Conversion","GOTS_in_conversion",(IF($G3406="Sustainably Sourced","Sustainably_sourced",(IF($G3406="Recycled pre-consumer organic","GOTS_recycled_organic",""))))))))))))),IF($G3406="Organic","Organic",(IF($G3406="Responsible","Responsible",(IF($G3406="No Attribute (Conventional)","No_Attribute_Conventional",(IF($G3406="Recycled Pre/Post-Consumer","Recycled_Pre_Post_Consumer",(IF($G3406="In-Conversion","In_Conversion",(IF($G3406="Recycled Pre-Consumer","Recycled_Pre_Consumer",(IF($G3406="Recycled Post-Consumer","Recycled_Post_Consumer",(IF($G3406="Sustainably Sourced","Sustainably_sourced",(IF($G3406="Recycled pre-consumer organic","GOTS_recycled_organic","")))))))))))))))))),"")</f>
        <v/>
      </c>
      <c r="AE3406" t="e" cm="1">
        <f t="array" aca="1" ref="AE3406" ca="1">IF($I3406="",IF(INDIRECT("$F"&amp;$S3406)="","",IF(LEFT(INDIRECT("$F"&amp;$S3406),3)="GRS","GRS_RCS_RM",IF((LEFT(INDIRECT("$F"&amp;$S3406),3))="RCS","GRS_RCS_RM",IF(INDIRECT("$F"&amp;$S3406)="OCS (No Label)","OCS_Conversion_RM",IF(LEFT(INDIRECT("$F"&amp;$S3406),3)="OCS","OCS_RM",IF(RIGHT(INDIRECT("$F"&amp;$S3406),10)="conversion","GOTS_RM_conversion",IF((LEFT(INDIRECT("$F"&amp;$S3406),4))="GOTS","GOTS_RM","Responsible_RM"))))))),"DELETERM")</f>
        <v>#VALUE!</v>
      </c>
      <c r="AF3406" t="e" cm="1">
        <f t="array" aca="1" ref="AF3406" ca="1">IF($S3406="","",INDIRECT("$Z"&amp;$S3406))</f>
        <v>#VALUE!</v>
      </c>
      <c r="AG3406" t="str">
        <f t="shared" si="1078"/>
        <v/>
      </c>
      <c r="AH3406" t="str" cm="1">
        <f t="array" aca="1" ref="AH3406" ca="1">IFERROR(INDIRECT("$ag"&amp;S3406),"")</f>
        <v/>
      </c>
      <c r="AI3406" t="e" cm="1">
        <f t="array" aca="1" ref="AI3406" ca="1">INDIRECT("O"&amp;S3406)</f>
        <v>#VALUE!</v>
      </c>
      <c r="AJ3406" t="str">
        <f t="shared" si="1079"/>
        <v/>
      </c>
    </row>
    <row r="3407" spans="1:36" ht="16.5" customHeight="1">
      <c r="A3407" s="130"/>
      <c r="B3407" s="136"/>
      <c r="C3407" s="137"/>
      <c r="D3407" s="146"/>
      <c r="E3407" s="146"/>
      <c r="F3407" s="137"/>
      <c r="G3407" s="147"/>
      <c r="H3407" s="147"/>
      <c r="I3407" s="147"/>
      <c r="J3407" s="147"/>
      <c r="K3407" s="38"/>
      <c r="L3407" s="144"/>
      <c r="M3407" s="144"/>
      <c r="N3407" s="61"/>
      <c r="O3407" s="314"/>
      <c r="Q3407" t="str">
        <f t="shared" si="1074"/>
        <v/>
      </c>
      <c r="S3407" t="e">
        <f t="shared" ca="1" si="1083"/>
        <v>#VALUE!</v>
      </c>
      <c r="T3407" t="e">
        <f t="shared" ca="1" si="1080"/>
        <v>#VALUE!</v>
      </c>
      <c r="U3407">
        <f t="shared" si="1084"/>
        <v>3336</v>
      </c>
      <c r="V3407">
        <v>278.66666666668903</v>
      </c>
      <c r="W3407">
        <f t="shared" si="1065"/>
        <v>278</v>
      </c>
      <c r="X3407" t="str" cm="1">
        <f t="array" aca="1" ref="X3407" ca="1">IFERROR(INDEX('PC&amp;PD'!$A$1:$AS$19,ROW('PC&amp;PD'!$A$19),MATCH(INDIRECT(T3407),'PC&amp;PD'!$A$1:$AS$1,0)),"")</f>
        <v/>
      </c>
      <c r="AA3407" t="str">
        <f t="shared" si="1075"/>
        <v/>
      </c>
      <c r="AB3407" t="str">
        <f t="shared" si="1076"/>
        <v/>
      </c>
      <c r="AC3407" t="e">
        <f t="shared" ca="1" si="1077"/>
        <v>#VALUE!</v>
      </c>
      <c r="AD3407" t="str" cm="1">
        <f t="array" aca="1" ref="AD3407" ca="1">IFERROR(IF((LEFT(INDIRECT("$F"&amp;$S3407),4))="GOTS",IF($G3407="Organic","GOTS_Organic_raw",(IF($G3407="Responsible","GOTS_Responsible",(IF($G3407="No Attribute (Conventional)","GOTS_conventional",(IF($G3407="Recycled Pre/Post-Consumer","GOTS_pre_post",(IF($G3407="In-Conversion","GOTS_in_conversion",(IF($G3407="Sustainably Sourced","Sustainably_sourced",(IF($G3407="Recycled pre-consumer organic","GOTS_recycled_organic",""))))))))))))),IF($G3407="Organic","Organic",(IF($G3407="Responsible","Responsible",(IF($G3407="No Attribute (Conventional)","No_Attribute_Conventional",(IF($G3407="Recycled Pre/Post-Consumer","Recycled_Pre_Post_Consumer",(IF($G3407="In-Conversion","In_Conversion",(IF($G3407="Recycled Pre-Consumer","Recycled_Pre_Consumer",(IF($G3407="Recycled Post-Consumer","Recycled_Post_Consumer",(IF($G3407="Sustainably Sourced","Sustainably_sourced",(IF($G3407="Recycled pre-consumer organic","GOTS_recycled_organic","")))))))))))))))))),"")</f>
        <v/>
      </c>
      <c r="AE3407" t="e" cm="1">
        <f t="array" aca="1" ref="AE3407" ca="1">IF($I3407="",IF(INDIRECT("$F"&amp;$S3407)="","",IF(LEFT(INDIRECT("$F"&amp;$S3407),3)="GRS","GRS_RCS_RM",IF((LEFT(INDIRECT("$F"&amp;$S3407),3))="RCS","GRS_RCS_RM",IF(INDIRECT("$F"&amp;$S3407)="OCS (No Label)","OCS_Conversion_RM",IF(LEFT(INDIRECT("$F"&amp;$S3407),3)="OCS","OCS_RM",IF(RIGHT(INDIRECT("$F"&amp;$S3407),10)="conversion","GOTS_RM_conversion",IF((LEFT(INDIRECT("$F"&amp;$S3407),4))="GOTS","GOTS_RM","Responsible_RM"))))))),"DELETERM")</f>
        <v>#VALUE!</v>
      </c>
      <c r="AF3407" t="e" cm="1">
        <f t="array" aca="1" ref="AF3407" ca="1">IF($S3407="","",INDIRECT("$Z"&amp;$S3407))</f>
        <v>#VALUE!</v>
      </c>
      <c r="AG3407" t="str">
        <f t="shared" si="1078"/>
        <v/>
      </c>
      <c r="AH3407" t="str" cm="1">
        <f t="array" aca="1" ref="AH3407" ca="1">IFERROR(INDIRECT("$ag"&amp;S3407),"")</f>
        <v/>
      </c>
      <c r="AI3407" t="e" cm="1">
        <f t="array" aca="1" ref="AI3407" ca="1">INDIRECT("O"&amp;S3407)</f>
        <v>#VALUE!</v>
      </c>
      <c r="AJ3407" t="str">
        <f t="shared" si="1079"/>
        <v/>
      </c>
    </row>
    <row r="3408" spans="1:36" ht="16.5" customHeight="1">
      <c r="A3408" s="130"/>
      <c r="B3408" s="136"/>
      <c r="C3408" s="137"/>
      <c r="D3408" s="146"/>
      <c r="E3408" s="146"/>
      <c r="F3408" s="137"/>
      <c r="G3408" s="147"/>
      <c r="H3408" s="147"/>
      <c r="I3408" s="147"/>
      <c r="J3408" s="147"/>
      <c r="K3408" s="38"/>
      <c r="L3408" s="144"/>
      <c r="M3408" s="144"/>
      <c r="N3408" s="61"/>
      <c r="O3408" s="314"/>
      <c r="Q3408" t="str">
        <f t="shared" si="1074"/>
        <v/>
      </c>
      <c r="S3408" t="e">
        <f t="shared" ca="1" si="1083"/>
        <v>#VALUE!</v>
      </c>
      <c r="T3408" t="e">
        <f t="shared" ca="1" si="1080"/>
        <v>#VALUE!</v>
      </c>
      <c r="U3408">
        <f t="shared" si="1084"/>
        <v>3336</v>
      </c>
      <c r="V3408">
        <v>278.750000000022</v>
      </c>
      <c r="W3408">
        <f t="shared" si="1065"/>
        <v>278</v>
      </c>
      <c r="X3408" t="str" cm="1">
        <f t="array" aca="1" ref="X3408" ca="1">IFERROR(INDEX('PC&amp;PD'!$A$1:$AS$19,ROW('PC&amp;PD'!$A$19),MATCH(INDIRECT(T3408),'PC&amp;PD'!$A$1:$AS$1,0)),"")</f>
        <v/>
      </c>
      <c r="AA3408" t="str">
        <f t="shared" si="1075"/>
        <v/>
      </c>
      <c r="AB3408" t="str">
        <f t="shared" si="1076"/>
        <v/>
      </c>
      <c r="AC3408" t="e">
        <f t="shared" ca="1" si="1077"/>
        <v>#VALUE!</v>
      </c>
      <c r="AD3408" t="str" cm="1">
        <f t="array" aca="1" ref="AD3408" ca="1">IFERROR(IF((LEFT(INDIRECT("$F"&amp;$S3408),4))="GOTS",IF($G3408="Organic","GOTS_Organic_raw",(IF($G3408="Responsible","GOTS_Responsible",(IF($G3408="No Attribute (Conventional)","GOTS_conventional",(IF($G3408="Recycled Pre/Post-Consumer","GOTS_pre_post",(IF($G3408="In-Conversion","GOTS_in_conversion",(IF($G3408="Sustainably Sourced","Sustainably_sourced",(IF($G3408="Recycled pre-consumer organic","GOTS_recycled_organic",""))))))))))))),IF($G3408="Organic","Organic",(IF($G3408="Responsible","Responsible",(IF($G3408="No Attribute (Conventional)","No_Attribute_Conventional",(IF($G3408="Recycled Pre/Post-Consumer","Recycled_Pre_Post_Consumer",(IF($G3408="In-Conversion","In_Conversion",(IF($G3408="Recycled Pre-Consumer","Recycled_Pre_Consumer",(IF($G3408="Recycled Post-Consumer","Recycled_Post_Consumer",(IF($G3408="Sustainably Sourced","Sustainably_sourced",(IF($G3408="Recycled pre-consumer organic","GOTS_recycled_organic","")))))))))))))))))),"")</f>
        <v/>
      </c>
      <c r="AE3408" t="e" cm="1">
        <f t="array" aca="1" ref="AE3408" ca="1">IF($I3408="",IF(INDIRECT("$F"&amp;$S3408)="","",IF(LEFT(INDIRECT("$F"&amp;$S3408),3)="GRS","GRS_RCS_RM",IF((LEFT(INDIRECT("$F"&amp;$S3408),3))="RCS","GRS_RCS_RM",IF(INDIRECT("$F"&amp;$S3408)="OCS (No Label)","OCS_Conversion_RM",IF(LEFT(INDIRECT("$F"&amp;$S3408),3)="OCS","OCS_RM",IF(RIGHT(INDIRECT("$F"&amp;$S3408),10)="conversion","GOTS_RM_conversion",IF((LEFT(INDIRECT("$F"&amp;$S3408),4))="GOTS","GOTS_RM","Responsible_RM"))))))),"DELETERM")</f>
        <v>#VALUE!</v>
      </c>
      <c r="AF3408" t="e" cm="1">
        <f t="array" aca="1" ref="AF3408" ca="1">IF($S3408="","",INDIRECT("$Z"&amp;$S3408))</f>
        <v>#VALUE!</v>
      </c>
      <c r="AG3408" t="str">
        <f t="shared" si="1078"/>
        <v/>
      </c>
      <c r="AH3408" t="str" cm="1">
        <f t="array" aca="1" ref="AH3408" ca="1">IFERROR(INDIRECT("$ag"&amp;S3408),"")</f>
        <v/>
      </c>
      <c r="AI3408" t="e" cm="1">
        <f t="array" aca="1" ref="AI3408" ca="1">INDIRECT("O"&amp;S3408)</f>
        <v>#VALUE!</v>
      </c>
      <c r="AJ3408" t="str">
        <f t="shared" si="1079"/>
        <v/>
      </c>
    </row>
    <row r="3409" spans="1:36" ht="16.5" customHeight="1">
      <c r="A3409" s="130"/>
      <c r="B3409" s="136"/>
      <c r="C3409" s="137"/>
      <c r="D3409" s="146"/>
      <c r="E3409" s="146"/>
      <c r="F3409" s="137"/>
      <c r="G3409" s="147"/>
      <c r="H3409" s="147"/>
      <c r="I3409" s="147"/>
      <c r="J3409" s="147"/>
      <c r="K3409" s="38"/>
      <c r="L3409" s="144"/>
      <c r="M3409" s="144"/>
      <c r="N3409" s="61"/>
      <c r="O3409" s="314"/>
      <c r="Q3409" t="str">
        <f t="shared" si="1074"/>
        <v/>
      </c>
      <c r="S3409" t="e">
        <f t="shared" ca="1" si="1083"/>
        <v>#VALUE!</v>
      </c>
      <c r="T3409" t="e">
        <f t="shared" ca="1" si="1080"/>
        <v>#VALUE!</v>
      </c>
      <c r="U3409">
        <f t="shared" si="1084"/>
        <v>3336</v>
      </c>
      <c r="V3409">
        <v>278.83333333335497</v>
      </c>
      <c r="W3409">
        <f t="shared" si="1065"/>
        <v>278</v>
      </c>
      <c r="X3409" t="str" cm="1">
        <f t="array" aca="1" ref="X3409" ca="1">IFERROR(INDEX('PC&amp;PD'!$A$1:$AS$19,ROW('PC&amp;PD'!$A$19),MATCH(INDIRECT(T3409),'PC&amp;PD'!$A$1:$AS$1,0)),"")</f>
        <v/>
      </c>
      <c r="AA3409" t="str">
        <f t="shared" si="1075"/>
        <v/>
      </c>
      <c r="AB3409" t="str">
        <f t="shared" si="1076"/>
        <v/>
      </c>
      <c r="AC3409" t="e">
        <f t="shared" ca="1" si="1077"/>
        <v>#VALUE!</v>
      </c>
      <c r="AD3409" t="str" cm="1">
        <f t="array" aca="1" ref="AD3409" ca="1">IFERROR(IF((LEFT(INDIRECT("$F"&amp;$S3409),4))="GOTS",IF($G3409="Organic","GOTS_Organic_raw",(IF($G3409="Responsible","GOTS_Responsible",(IF($G3409="No Attribute (Conventional)","GOTS_conventional",(IF($G3409="Recycled Pre/Post-Consumer","GOTS_pre_post",(IF($G3409="In-Conversion","GOTS_in_conversion",(IF($G3409="Sustainably Sourced","Sustainably_sourced",(IF($G3409="Recycled pre-consumer organic","GOTS_recycled_organic",""))))))))))))),IF($G3409="Organic","Organic",(IF($G3409="Responsible","Responsible",(IF($G3409="No Attribute (Conventional)","No_Attribute_Conventional",(IF($G3409="Recycled Pre/Post-Consumer","Recycled_Pre_Post_Consumer",(IF($G3409="In-Conversion","In_Conversion",(IF($G3409="Recycled Pre-Consumer","Recycled_Pre_Consumer",(IF($G3409="Recycled Post-Consumer","Recycled_Post_Consumer",(IF($G3409="Sustainably Sourced","Sustainably_sourced",(IF($G3409="Recycled pre-consumer organic","GOTS_recycled_organic","")))))))))))))))))),"")</f>
        <v/>
      </c>
      <c r="AE3409" t="e" cm="1">
        <f t="array" aca="1" ref="AE3409" ca="1">IF($I3409="",IF(INDIRECT("$F"&amp;$S3409)="","",IF(LEFT(INDIRECT("$F"&amp;$S3409),3)="GRS","GRS_RCS_RM",IF((LEFT(INDIRECT("$F"&amp;$S3409),3))="RCS","GRS_RCS_RM",IF(INDIRECT("$F"&amp;$S3409)="OCS (No Label)","OCS_Conversion_RM",IF(LEFT(INDIRECT("$F"&amp;$S3409),3)="OCS","OCS_RM",IF(RIGHT(INDIRECT("$F"&amp;$S3409),10)="conversion","GOTS_RM_conversion",IF((LEFT(INDIRECT("$F"&amp;$S3409),4))="GOTS","GOTS_RM","Responsible_RM"))))))),"DELETERM")</f>
        <v>#VALUE!</v>
      </c>
      <c r="AF3409" t="e" cm="1">
        <f t="array" aca="1" ref="AF3409" ca="1">IF($S3409="","",INDIRECT("$Z"&amp;$S3409))</f>
        <v>#VALUE!</v>
      </c>
      <c r="AG3409" t="str">
        <f t="shared" si="1078"/>
        <v/>
      </c>
      <c r="AH3409" t="str" cm="1">
        <f t="array" aca="1" ref="AH3409" ca="1">IFERROR(INDIRECT("$ag"&amp;S3409),"")</f>
        <v/>
      </c>
      <c r="AI3409" t="e" cm="1">
        <f t="array" aca="1" ref="AI3409" ca="1">INDIRECT("O"&amp;S3409)</f>
        <v>#VALUE!</v>
      </c>
      <c r="AJ3409" t="str">
        <f t="shared" si="1079"/>
        <v/>
      </c>
    </row>
    <row r="3410" spans="1:36" ht="16.5" customHeight="1" thickBot="1">
      <c r="A3410" s="131"/>
      <c r="B3410" s="138"/>
      <c r="C3410" s="139"/>
      <c r="D3410" s="148"/>
      <c r="E3410" s="148"/>
      <c r="F3410" s="139"/>
      <c r="G3410" s="149"/>
      <c r="H3410" s="149"/>
      <c r="I3410" s="149"/>
      <c r="J3410" s="149"/>
      <c r="K3410" s="39"/>
      <c r="L3410" s="145"/>
      <c r="M3410" s="145"/>
      <c r="N3410" s="62"/>
      <c r="O3410" s="315"/>
      <c r="Q3410" t="str">
        <f t="shared" si="1074"/>
        <v/>
      </c>
      <c r="S3410" t="e">
        <f t="shared" ca="1" si="1083"/>
        <v>#VALUE!</v>
      </c>
      <c r="T3410" t="e">
        <f t="shared" ca="1" si="1080"/>
        <v>#VALUE!</v>
      </c>
      <c r="U3410">
        <f t="shared" si="1084"/>
        <v>3336</v>
      </c>
      <c r="V3410">
        <v>278.91666666668903</v>
      </c>
      <c r="W3410">
        <f t="shared" si="1065"/>
        <v>278</v>
      </c>
      <c r="X3410" t="str" cm="1">
        <f t="array" aca="1" ref="X3410" ca="1">IFERROR(INDEX('PC&amp;PD'!$A$1:$AS$19,ROW('PC&amp;PD'!$A$19),MATCH(INDIRECT(T3410),'PC&amp;PD'!$A$1:$AS$1,0)),"")</f>
        <v/>
      </c>
      <c r="AA3410" t="str">
        <f t="shared" si="1075"/>
        <v/>
      </c>
      <c r="AB3410" t="str">
        <f t="shared" si="1076"/>
        <v/>
      </c>
      <c r="AC3410" t="e">
        <f t="shared" ca="1" si="1077"/>
        <v>#VALUE!</v>
      </c>
      <c r="AD3410" t="str" cm="1">
        <f t="array" aca="1" ref="AD3410" ca="1">IFERROR(IF((LEFT(INDIRECT("$F"&amp;$S3410),4))="GOTS",IF($G3410="Organic","GOTS_Organic_raw",(IF($G3410="Responsible","GOTS_Responsible",(IF($G3410="No Attribute (Conventional)","GOTS_conventional",(IF($G3410="Recycled Pre/Post-Consumer","GOTS_pre_post",(IF($G3410="In-Conversion","GOTS_in_conversion",(IF($G3410="Sustainably Sourced","Sustainably_sourced",(IF($G3410="Recycled pre-consumer organic","GOTS_recycled_organic",""))))))))))))),IF($G3410="Organic","Organic",(IF($G3410="Responsible","Responsible",(IF($G3410="No Attribute (Conventional)","No_Attribute_Conventional",(IF($G3410="Recycled Pre/Post-Consumer","Recycled_Pre_Post_Consumer",(IF($G3410="In-Conversion","In_Conversion",(IF($G3410="Recycled Pre-Consumer","Recycled_Pre_Consumer",(IF($G3410="Recycled Post-Consumer","Recycled_Post_Consumer",(IF($G3410="Sustainably Sourced","Sustainably_sourced",(IF($G3410="Recycled pre-consumer organic","GOTS_recycled_organic","")))))))))))))))))),"")</f>
        <v/>
      </c>
      <c r="AE3410" t="e" cm="1">
        <f t="array" aca="1" ref="AE3410" ca="1">IF($I3410="",IF(INDIRECT("$F"&amp;$S3410)="","",IF(LEFT(INDIRECT("$F"&amp;$S3410),3)="GRS","GRS_RCS_RM",IF((LEFT(INDIRECT("$F"&amp;$S3410),3))="RCS","GRS_RCS_RM",IF(INDIRECT("$F"&amp;$S3410)="OCS (No Label)","OCS_Conversion_RM",IF(LEFT(INDIRECT("$F"&amp;$S3410),3)="OCS","OCS_RM",IF(RIGHT(INDIRECT("$F"&amp;$S3410),10)="conversion","GOTS_RM_conversion",IF((LEFT(INDIRECT("$F"&amp;$S3410),4))="GOTS","GOTS_RM","Responsible_RM"))))))),"DELETERM")</f>
        <v>#VALUE!</v>
      </c>
      <c r="AF3410" t="e" cm="1">
        <f t="array" aca="1" ref="AF3410" ca="1">IF($S3410="","",INDIRECT("$Z"&amp;$S3410))</f>
        <v>#VALUE!</v>
      </c>
      <c r="AG3410" t="str">
        <f t="shared" si="1078"/>
        <v/>
      </c>
      <c r="AH3410" t="str" cm="1">
        <f t="array" aca="1" ref="AH3410" ca="1">IFERROR(INDIRECT("$ag"&amp;S3410),"")</f>
        <v/>
      </c>
      <c r="AI3410" t="e" cm="1">
        <f t="array" aca="1" ref="AI3410" ca="1">INDIRECT("O"&amp;S3410)</f>
        <v>#VALUE!</v>
      </c>
      <c r="AJ3410" t="str">
        <f t="shared" si="1079"/>
        <v/>
      </c>
    </row>
    <row r="3411" spans="1:36" ht="16.5" customHeight="1">
      <c r="A3411" s="128" t="str">
        <f>IF(B3411="","",COUNTA($B$63:$B3411))</f>
        <v/>
      </c>
      <c r="B3411" s="132"/>
      <c r="C3411" s="133"/>
      <c r="D3411" s="140"/>
      <c r="E3411" s="140"/>
      <c r="F3411" s="133"/>
      <c r="G3411" s="141"/>
      <c r="H3411" s="141"/>
      <c r="I3411" s="141"/>
      <c r="J3411" s="141"/>
      <c r="K3411" s="37"/>
      <c r="L3411" s="142" t="str">
        <f>IF(R3411="","",LEFT(R3411,LEN(R3411)-2))</f>
        <v/>
      </c>
      <c r="M3411" s="142"/>
      <c r="N3411" s="60"/>
      <c r="O3411" s="313"/>
      <c r="Q3411" t="str">
        <f t="shared" si="1074"/>
        <v/>
      </c>
      <c r="R3411" t="str">
        <f t="shared" ref="R3411" si="1085">CONCATENATE($Q3411,Q3412,Q3413,Q3414,Q3415,Q3416,$Q3417,$Q3418,$Q3419,$Q3420,$Q3421,$Q3422)</f>
        <v/>
      </c>
      <c r="S3411" t="e">
        <f t="shared" ca="1" si="1083"/>
        <v>#VALUE!</v>
      </c>
      <c r="T3411" t="e">
        <f t="shared" ca="1" si="1080"/>
        <v>#VALUE!</v>
      </c>
      <c r="U3411">
        <f t="shared" si="1084"/>
        <v>3348</v>
      </c>
      <c r="V3411">
        <v>279.000000000022</v>
      </c>
      <c r="W3411">
        <f t="shared" si="1065"/>
        <v>279</v>
      </c>
      <c r="X3411" t="str" cm="1">
        <f t="array" aca="1" ref="X3411" ca="1">IFERROR(INDEX('PC&amp;PD'!$A$1:$AS$19,ROW('PC&amp;PD'!$A$19),MATCH(INDIRECT(T3411),'PC&amp;PD'!$A$1:$AS$1,0)),"")</f>
        <v/>
      </c>
      <c r="Z3411" t="str">
        <f t="shared" ref="Z3411" si="1086">IFERROR(IF($F3411="OCS 100","OCS (OCS 100)",IF($F3411="OCS Blended","OCS (OCS Blended)",IF($F3411="OCS (No Label)","OCS (No Label)",IF($F3411="RCS 100","RCS (RCS 100)",IF($F3411="RCS Blended","RCS (RCS Blended)",IF($F3411="GRS","GRS (GRS)",IF($F3411="GRS (No Label)", "GRS (No Label)",IF($F3411="RDS","RDS (RDS)",IF($F3411="RWS","RWS (RWS)",IF($F3411="RAS","RAS (RAS)",IF($F3411="RMS","RMS (RMS)",IF($F3411="GOTS Organic","GOTS (Organic)",IF($F3411="GOTS Made with organic","GOTS (Made with Organic)",IF($F3411="GOTS Organic - in conversion","GOTS (Organic - In Conversion)",IF($F3411="GOTS Made with organic - in conversion","GOTS (Made with Organic - In Conversion)",""))))))))))))))),"")</f>
        <v/>
      </c>
      <c r="AA3411" t="str">
        <f t="shared" si="1075"/>
        <v/>
      </c>
      <c r="AB3411" t="str">
        <f t="shared" si="1076"/>
        <v/>
      </c>
      <c r="AC3411" t="e">
        <f t="shared" ca="1" si="1077"/>
        <v>#VALUE!</v>
      </c>
      <c r="AD3411" t="str" cm="1">
        <f t="array" aca="1" ref="AD3411" ca="1">IFERROR(IF((LEFT(INDIRECT("$F"&amp;$S3411),4))="GOTS",IF($G3411="Organic","GOTS_Organic_raw",(IF($G3411="Responsible","GOTS_Responsible",(IF($G3411="No Attribute (Conventional)","GOTS_conventional",(IF($G3411="Recycled Pre/Post-Consumer","GOTS_pre_post",(IF($G3411="In-Conversion","GOTS_in_conversion",(IF($G3411="Sustainably Sourced","Sustainably_sourced",(IF($G3411="Recycled pre-consumer organic","GOTS_recycled_organic",""))))))))))))),IF($G3411="Organic","Organic",(IF($G3411="Responsible","Responsible",(IF($G3411="No Attribute (Conventional)","No_Attribute_Conventional",(IF($G3411="Recycled Pre/Post-Consumer","Recycled_Pre_Post_Consumer",(IF($G3411="In-Conversion","In_Conversion",(IF($G3411="Recycled Pre-Consumer","Recycled_Pre_Consumer",(IF($G3411="Recycled Post-Consumer","Recycled_Post_Consumer",(IF($G3411="Sustainably Sourced","Sustainably_sourced",(IF($G3411="Recycled pre-consumer organic","GOTS_recycled_organic","")))))))))))))))))),"")</f>
        <v/>
      </c>
      <c r="AE3411" t="e" cm="1">
        <f t="array" aca="1" ref="AE3411" ca="1">IF($I3411="",IF(INDIRECT("$F"&amp;$S3411)="","",IF(LEFT(INDIRECT("$F"&amp;$S3411),3)="GRS","GRS_RCS_RM",IF((LEFT(INDIRECT("$F"&amp;$S3411),3))="RCS","GRS_RCS_RM",IF(INDIRECT("$F"&amp;$S3411)="OCS (No Label)","OCS_Conversion_RM",IF(LEFT(INDIRECT("$F"&amp;$S3411),3)="OCS","OCS_RM",IF(RIGHT(INDIRECT("$F"&amp;$S3411),10)="conversion","GOTS_RM_conversion",IF((LEFT(INDIRECT("$F"&amp;$S3411),4))="GOTS","GOTS_RM","Responsible_RM"))))))),"DELETERM")</f>
        <v>#VALUE!</v>
      </c>
      <c r="AF3411" t="e" cm="1">
        <f t="array" aca="1" ref="AF3411" ca="1">IF($S3411="","",INDIRECT("$Z"&amp;$S3411))</f>
        <v>#VALUE!</v>
      </c>
      <c r="AG3411" t="str">
        <f t="shared" si="1078"/>
        <v/>
      </c>
      <c r="AH3411" t="str" cm="1">
        <f t="array" aca="1" ref="AH3411" ca="1">IFERROR(INDIRECT("$ag"&amp;S3411),"")</f>
        <v/>
      </c>
      <c r="AI3411" t="e" cm="1">
        <f t="array" aca="1" ref="AI3411" ca="1">INDIRECT("O"&amp;S3411)</f>
        <v>#VALUE!</v>
      </c>
      <c r="AJ3411" t="str">
        <f t="shared" si="1079"/>
        <v/>
      </c>
    </row>
    <row r="3412" spans="1:36" ht="16.5" customHeight="1">
      <c r="A3412" s="129"/>
      <c r="B3412" s="134"/>
      <c r="C3412" s="135"/>
      <c r="D3412" s="146"/>
      <c r="E3412" s="146"/>
      <c r="F3412" s="135"/>
      <c r="G3412" s="147"/>
      <c r="H3412" s="147"/>
      <c r="I3412" s="147"/>
      <c r="J3412" s="147"/>
      <c r="K3412" s="38"/>
      <c r="L3412" s="143"/>
      <c r="M3412" s="143"/>
      <c r="N3412" s="61"/>
      <c r="O3412" s="314"/>
      <c r="Q3412" t="str">
        <f t="shared" si="1074"/>
        <v/>
      </c>
      <c r="S3412" t="e">
        <f t="shared" ca="1" si="1083"/>
        <v>#VALUE!</v>
      </c>
      <c r="T3412" t="e">
        <f t="shared" ca="1" si="1080"/>
        <v>#VALUE!</v>
      </c>
      <c r="U3412">
        <f t="shared" si="1084"/>
        <v>3348</v>
      </c>
      <c r="V3412">
        <v>279.08333333335497</v>
      </c>
      <c r="W3412">
        <f t="shared" si="1065"/>
        <v>279</v>
      </c>
      <c r="X3412" t="str" cm="1">
        <f t="array" aca="1" ref="X3412" ca="1">IFERROR(INDEX('PC&amp;PD'!$A$1:$AS$19,ROW('PC&amp;PD'!$A$19),MATCH(INDIRECT(T3412),'PC&amp;PD'!$A$1:$AS$1,0)),"")</f>
        <v/>
      </c>
      <c r="AA3412" t="str">
        <f t="shared" si="1075"/>
        <v/>
      </c>
      <c r="AB3412" t="str">
        <f t="shared" si="1076"/>
        <v/>
      </c>
      <c r="AC3412" t="e">
        <f t="shared" ca="1" si="1077"/>
        <v>#VALUE!</v>
      </c>
      <c r="AD3412" t="str" cm="1">
        <f t="array" aca="1" ref="AD3412" ca="1">IFERROR(IF((LEFT(INDIRECT("$F"&amp;$S3412),4))="GOTS",IF($G3412="Organic","GOTS_Organic_raw",(IF($G3412="Responsible","GOTS_Responsible",(IF($G3412="No Attribute (Conventional)","GOTS_conventional",(IF($G3412="Recycled Pre/Post-Consumer","GOTS_pre_post",(IF($G3412="In-Conversion","GOTS_in_conversion",(IF($G3412="Sustainably Sourced","Sustainably_sourced",(IF($G3412="Recycled pre-consumer organic","GOTS_recycled_organic",""))))))))))))),IF($G3412="Organic","Organic",(IF($G3412="Responsible","Responsible",(IF($G3412="No Attribute (Conventional)","No_Attribute_Conventional",(IF($G3412="Recycled Pre/Post-Consumer","Recycled_Pre_Post_Consumer",(IF($G3412="In-Conversion","In_Conversion",(IF($G3412="Recycled Pre-Consumer","Recycled_Pre_Consumer",(IF($G3412="Recycled Post-Consumer","Recycled_Post_Consumer",(IF($G3412="Sustainably Sourced","Sustainably_sourced",(IF($G3412="Recycled pre-consumer organic","GOTS_recycled_organic","")))))))))))))))))),"")</f>
        <v/>
      </c>
      <c r="AE3412" t="e" cm="1">
        <f t="array" aca="1" ref="AE3412" ca="1">IF($I3412="",IF(INDIRECT("$F"&amp;$S3412)="","",IF(LEFT(INDIRECT("$F"&amp;$S3412),3)="GRS","GRS_RCS_RM",IF((LEFT(INDIRECT("$F"&amp;$S3412),3))="RCS","GRS_RCS_RM",IF(INDIRECT("$F"&amp;$S3412)="OCS (No Label)","OCS_Conversion_RM",IF(LEFT(INDIRECT("$F"&amp;$S3412),3)="OCS","OCS_RM",IF(RIGHT(INDIRECT("$F"&amp;$S3412),10)="conversion","GOTS_RM_conversion",IF((LEFT(INDIRECT("$F"&amp;$S3412),4))="GOTS","GOTS_RM","Responsible_RM"))))))),"DELETERM")</f>
        <v>#VALUE!</v>
      </c>
      <c r="AF3412" t="e" cm="1">
        <f t="array" aca="1" ref="AF3412" ca="1">IF($S3412="","",INDIRECT("$Z"&amp;$S3412))</f>
        <v>#VALUE!</v>
      </c>
      <c r="AG3412" t="str">
        <f t="shared" si="1078"/>
        <v/>
      </c>
      <c r="AH3412" t="str" cm="1">
        <f t="array" aca="1" ref="AH3412" ca="1">IFERROR(INDIRECT("$ag"&amp;S3412),"")</f>
        <v/>
      </c>
      <c r="AI3412" t="e" cm="1">
        <f t="array" aca="1" ref="AI3412" ca="1">INDIRECT("O"&amp;S3412)</f>
        <v>#VALUE!</v>
      </c>
      <c r="AJ3412" t="str">
        <f t="shared" si="1079"/>
        <v/>
      </c>
    </row>
    <row r="3413" spans="1:36" ht="16.5" customHeight="1">
      <c r="A3413" s="129"/>
      <c r="B3413" s="134"/>
      <c r="C3413" s="135"/>
      <c r="D3413" s="146"/>
      <c r="E3413" s="146"/>
      <c r="F3413" s="135"/>
      <c r="G3413" s="147"/>
      <c r="H3413" s="147"/>
      <c r="I3413" s="147"/>
      <c r="J3413" s="147"/>
      <c r="K3413" s="38"/>
      <c r="L3413" s="143"/>
      <c r="M3413" s="143"/>
      <c r="N3413" s="61"/>
      <c r="O3413" s="314"/>
      <c r="Q3413" t="str">
        <f t="shared" si="1074"/>
        <v/>
      </c>
      <c r="S3413" t="e">
        <f t="shared" ca="1" si="1083"/>
        <v>#VALUE!</v>
      </c>
      <c r="T3413" t="e">
        <f t="shared" ca="1" si="1080"/>
        <v>#VALUE!</v>
      </c>
      <c r="U3413">
        <f t="shared" si="1084"/>
        <v>3348</v>
      </c>
      <c r="V3413">
        <v>279.16666666668903</v>
      </c>
      <c r="W3413">
        <f t="shared" si="1065"/>
        <v>279</v>
      </c>
      <c r="X3413" t="str" cm="1">
        <f t="array" aca="1" ref="X3413" ca="1">IFERROR(INDEX('PC&amp;PD'!$A$1:$AS$19,ROW('PC&amp;PD'!$A$19),MATCH(INDIRECT(T3413),'PC&amp;PD'!$A$1:$AS$1,0)),"")</f>
        <v/>
      </c>
      <c r="AA3413" t="str">
        <f t="shared" si="1075"/>
        <v/>
      </c>
      <c r="AB3413" t="str">
        <f t="shared" si="1076"/>
        <v/>
      </c>
      <c r="AC3413" t="e">
        <f t="shared" ca="1" si="1077"/>
        <v>#VALUE!</v>
      </c>
      <c r="AD3413" t="str" cm="1">
        <f t="array" aca="1" ref="AD3413" ca="1">IFERROR(IF((LEFT(INDIRECT("$F"&amp;$S3413),4))="GOTS",IF($G3413="Organic","GOTS_Organic_raw",(IF($G3413="Responsible","GOTS_Responsible",(IF($G3413="No Attribute (Conventional)","GOTS_conventional",(IF($G3413="Recycled Pre/Post-Consumer","GOTS_pre_post",(IF($G3413="In-Conversion","GOTS_in_conversion",(IF($G3413="Sustainably Sourced","Sustainably_sourced",(IF($G3413="Recycled pre-consumer organic","GOTS_recycled_organic",""))))))))))))),IF($G3413="Organic","Organic",(IF($G3413="Responsible","Responsible",(IF($G3413="No Attribute (Conventional)","No_Attribute_Conventional",(IF($G3413="Recycled Pre/Post-Consumer","Recycled_Pre_Post_Consumer",(IF($G3413="In-Conversion","In_Conversion",(IF($G3413="Recycled Pre-Consumer","Recycled_Pre_Consumer",(IF($G3413="Recycled Post-Consumer","Recycled_Post_Consumer",(IF($G3413="Sustainably Sourced","Sustainably_sourced",(IF($G3413="Recycled pre-consumer organic","GOTS_recycled_organic","")))))))))))))))))),"")</f>
        <v/>
      </c>
      <c r="AE3413" t="e" cm="1">
        <f t="array" aca="1" ref="AE3413" ca="1">IF($I3413="",IF(INDIRECT("$F"&amp;$S3413)="","",IF(LEFT(INDIRECT("$F"&amp;$S3413),3)="GRS","GRS_RCS_RM",IF((LEFT(INDIRECT("$F"&amp;$S3413),3))="RCS","GRS_RCS_RM",IF(INDIRECT("$F"&amp;$S3413)="OCS (No Label)","OCS_Conversion_RM",IF(LEFT(INDIRECT("$F"&amp;$S3413),3)="OCS","OCS_RM",IF(RIGHT(INDIRECT("$F"&amp;$S3413),10)="conversion","GOTS_RM_conversion",IF((LEFT(INDIRECT("$F"&amp;$S3413),4))="GOTS","GOTS_RM","Responsible_RM"))))))),"DELETERM")</f>
        <v>#VALUE!</v>
      </c>
      <c r="AF3413" t="e" cm="1">
        <f t="array" aca="1" ref="AF3413" ca="1">IF($S3413="","",INDIRECT("$Z"&amp;$S3413))</f>
        <v>#VALUE!</v>
      </c>
      <c r="AG3413" t="str">
        <f t="shared" si="1078"/>
        <v/>
      </c>
      <c r="AH3413" t="str" cm="1">
        <f t="array" aca="1" ref="AH3413" ca="1">IFERROR(INDIRECT("$ag"&amp;S3413),"")</f>
        <v/>
      </c>
      <c r="AI3413" t="e" cm="1">
        <f t="array" aca="1" ref="AI3413" ca="1">INDIRECT("O"&amp;S3413)</f>
        <v>#VALUE!</v>
      </c>
      <c r="AJ3413" t="str">
        <f t="shared" si="1079"/>
        <v/>
      </c>
    </row>
    <row r="3414" spans="1:36" ht="16.5" customHeight="1">
      <c r="A3414" s="129"/>
      <c r="B3414" s="134"/>
      <c r="C3414" s="135"/>
      <c r="D3414" s="146"/>
      <c r="E3414" s="146"/>
      <c r="F3414" s="135"/>
      <c r="G3414" s="147"/>
      <c r="H3414" s="147"/>
      <c r="I3414" s="147"/>
      <c r="J3414" s="147"/>
      <c r="K3414" s="38"/>
      <c r="L3414" s="143"/>
      <c r="M3414" s="143"/>
      <c r="N3414" s="61"/>
      <c r="O3414" s="314"/>
      <c r="Q3414" t="str">
        <f t="shared" si="1074"/>
        <v/>
      </c>
      <c r="S3414" t="e">
        <f t="shared" ca="1" si="1083"/>
        <v>#VALUE!</v>
      </c>
      <c r="T3414" t="e">
        <f t="shared" ca="1" si="1080"/>
        <v>#VALUE!</v>
      </c>
      <c r="U3414">
        <f t="shared" si="1084"/>
        <v>3348</v>
      </c>
      <c r="V3414">
        <v>279.250000000022</v>
      </c>
      <c r="W3414">
        <f t="shared" ref="W3414:W3477" si="1087">ROUNDDOWN(V3414,0)</f>
        <v>279</v>
      </c>
      <c r="X3414" t="str" cm="1">
        <f t="array" aca="1" ref="X3414" ca="1">IFERROR(INDEX('PC&amp;PD'!$A$1:$AS$19,ROW('PC&amp;PD'!$A$19),MATCH(INDIRECT(T3414),'PC&amp;PD'!$A$1:$AS$1,0)),"")</f>
        <v/>
      </c>
      <c r="AA3414" t="str">
        <f t="shared" si="1075"/>
        <v/>
      </c>
      <c r="AB3414" t="str">
        <f t="shared" si="1076"/>
        <v/>
      </c>
      <c r="AC3414" t="e">
        <f t="shared" ca="1" si="1077"/>
        <v>#VALUE!</v>
      </c>
      <c r="AD3414" t="str" cm="1">
        <f t="array" aca="1" ref="AD3414" ca="1">IFERROR(IF((LEFT(INDIRECT("$F"&amp;$S3414),4))="GOTS",IF($G3414="Organic","GOTS_Organic_raw",(IF($G3414="Responsible","GOTS_Responsible",(IF($G3414="No Attribute (Conventional)","GOTS_conventional",(IF($G3414="Recycled Pre/Post-Consumer","GOTS_pre_post",(IF($G3414="In-Conversion","GOTS_in_conversion",(IF($G3414="Sustainably Sourced","Sustainably_sourced",(IF($G3414="Recycled pre-consumer organic","GOTS_recycled_organic",""))))))))))))),IF($G3414="Organic","Organic",(IF($G3414="Responsible","Responsible",(IF($G3414="No Attribute (Conventional)","No_Attribute_Conventional",(IF($G3414="Recycled Pre/Post-Consumer","Recycled_Pre_Post_Consumer",(IF($G3414="In-Conversion","In_Conversion",(IF($G3414="Recycled Pre-Consumer","Recycled_Pre_Consumer",(IF($G3414="Recycled Post-Consumer","Recycled_Post_Consumer",(IF($G3414="Sustainably Sourced","Sustainably_sourced",(IF($G3414="Recycled pre-consumer organic","GOTS_recycled_organic","")))))))))))))))))),"")</f>
        <v/>
      </c>
      <c r="AE3414" t="e" cm="1">
        <f t="array" aca="1" ref="AE3414" ca="1">IF($I3414="",IF(INDIRECT("$F"&amp;$S3414)="","",IF(LEFT(INDIRECT("$F"&amp;$S3414),3)="GRS","GRS_RCS_RM",IF((LEFT(INDIRECT("$F"&amp;$S3414),3))="RCS","GRS_RCS_RM",IF(INDIRECT("$F"&amp;$S3414)="OCS (No Label)","OCS_Conversion_RM",IF(LEFT(INDIRECT("$F"&amp;$S3414),3)="OCS","OCS_RM",IF(RIGHT(INDIRECT("$F"&amp;$S3414),10)="conversion","GOTS_RM_conversion",IF((LEFT(INDIRECT("$F"&amp;$S3414),4))="GOTS","GOTS_RM","Responsible_RM"))))))),"DELETERM")</f>
        <v>#VALUE!</v>
      </c>
      <c r="AF3414" t="e" cm="1">
        <f t="array" aca="1" ref="AF3414" ca="1">IF($S3414="","",INDIRECT("$Z"&amp;$S3414))</f>
        <v>#VALUE!</v>
      </c>
      <c r="AG3414" t="str">
        <f t="shared" si="1078"/>
        <v/>
      </c>
      <c r="AH3414" t="str" cm="1">
        <f t="array" aca="1" ref="AH3414" ca="1">IFERROR(INDIRECT("$ag"&amp;S3414),"")</f>
        <v/>
      </c>
      <c r="AI3414" t="e" cm="1">
        <f t="array" aca="1" ref="AI3414" ca="1">INDIRECT("O"&amp;S3414)</f>
        <v>#VALUE!</v>
      </c>
      <c r="AJ3414" t="str">
        <f t="shared" si="1079"/>
        <v/>
      </c>
    </row>
    <row r="3415" spans="1:36" ht="16.5" customHeight="1">
      <c r="A3415" s="129"/>
      <c r="B3415" s="134"/>
      <c r="C3415" s="135"/>
      <c r="D3415" s="146"/>
      <c r="E3415" s="146"/>
      <c r="F3415" s="135"/>
      <c r="G3415" s="147"/>
      <c r="H3415" s="147"/>
      <c r="I3415" s="147"/>
      <c r="J3415" s="147"/>
      <c r="K3415" s="38"/>
      <c r="L3415" s="143"/>
      <c r="M3415" s="143"/>
      <c r="N3415" s="61"/>
      <c r="O3415" s="314"/>
      <c r="Q3415" t="str">
        <f t="shared" si="1074"/>
        <v/>
      </c>
      <c r="S3415" t="e">
        <f t="shared" ca="1" si="1083"/>
        <v>#VALUE!</v>
      </c>
      <c r="T3415" t="e">
        <f t="shared" ca="1" si="1080"/>
        <v>#VALUE!</v>
      </c>
      <c r="U3415">
        <f t="shared" si="1084"/>
        <v>3348</v>
      </c>
      <c r="V3415">
        <v>279.33333333335497</v>
      </c>
      <c r="W3415">
        <f t="shared" si="1087"/>
        <v>279</v>
      </c>
      <c r="X3415" t="str" cm="1">
        <f t="array" aca="1" ref="X3415" ca="1">IFERROR(INDEX('PC&amp;PD'!$A$1:$AS$19,ROW('PC&amp;PD'!$A$19),MATCH(INDIRECT(T3415),'PC&amp;PD'!$A$1:$AS$1,0)),"")</f>
        <v/>
      </c>
      <c r="AA3415" t="str">
        <f t="shared" si="1075"/>
        <v/>
      </c>
      <c r="AB3415" t="str">
        <f t="shared" si="1076"/>
        <v/>
      </c>
      <c r="AC3415" t="e">
        <f t="shared" ca="1" si="1077"/>
        <v>#VALUE!</v>
      </c>
      <c r="AD3415" t="str" cm="1">
        <f t="array" aca="1" ref="AD3415" ca="1">IFERROR(IF((LEFT(INDIRECT("$F"&amp;$S3415),4))="GOTS",IF($G3415="Organic","GOTS_Organic_raw",(IF($G3415="Responsible","GOTS_Responsible",(IF($G3415="No Attribute (Conventional)","GOTS_conventional",(IF($G3415="Recycled Pre/Post-Consumer","GOTS_pre_post",(IF($G3415="In-Conversion","GOTS_in_conversion",(IF($G3415="Sustainably Sourced","Sustainably_sourced",(IF($G3415="Recycled pre-consumer organic","GOTS_recycled_organic",""))))))))))))),IF($G3415="Organic","Organic",(IF($G3415="Responsible","Responsible",(IF($G3415="No Attribute (Conventional)","No_Attribute_Conventional",(IF($G3415="Recycled Pre/Post-Consumer","Recycled_Pre_Post_Consumer",(IF($G3415="In-Conversion","In_Conversion",(IF($G3415="Recycled Pre-Consumer","Recycled_Pre_Consumer",(IF($G3415="Recycled Post-Consumer","Recycled_Post_Consumer",(IF($G3415="Sustainably Sourced","Sustainably_sourced",(IF($G3415="Recycled pre-consumer organic","GOTS_recycled_organic","")))))))))))))))))),"")</f>
        <v/>
      </c>
      <c r="AE3415" t="e" cm="1">
        <f t="array" aca="1" ref="AE3415" ca="1">IF($I3415="",IF(INDIRECT("$F"&amp;$S3415)="","",IF(LEFT(INDIRECT("$F"&amp;$S3415),3)="GRS","GRS_RCS_RM",IF((LEFT(INDIRECT("$F"&amp;$S3415),3))="RCS","GRS_RCS_RM",IF(INDIRECT("$F"&amp;$S3415)="OCS (No Label)","OCS_Conversion_RM",IF(LEFT(INDIRECT("$F"&amp;$S3415),3)="OCS","OCS_RM",IF(RIGHT(INDIRECT("$F"&amp;$S3415),10)="conversion","GOTS_RM_conversion",IF((LEFT(INDIRECT("$F"&amp;$S3415),4))="GOTS","GOTS_RM","Responsible_RM"))))))),"DELETERM")</f>
        <v>#VALUE!</v>
      </c>
      <c r="AF3415" t="e" cm="1">
        <f t="array" aca="1" ref="AF3415" ca="1">IF($S3415="","",INDIRECT("$Z"&amp;$S3415))</f>
        <v>#VALUE!</v>
      </c>
      <c r="AG3415" t="str">
        <f t="shared" si="1078"/>
        <v/>
      </c>
      <c r="AH3415" t="str" cm="1">
        <f t="array" aca="1" ref="AH3415" ca="1">IFERROR(INDIRECT("$ag"&amp;S3415),"")</f>
        <v/>
      </c>
      <c r="AI3415" t="e" cm="1">
        <f t="array" aca="1" ref="AI3415" ca="1">INDIRECT("O"&amp;S3415)</f>
        <v>#VALUE!</v>
      </c>
      <c r="AJ3415" t="str">
        <f t="shared" si="1079"/>
        <v/>
      </c>
    </row>
    <row r="3416" spans="1:36" ht="16.5" customHeight="1">
      <c r="A3416" s="129"/>
      <c r="B3416" s="134"/>
      <c r="C3416" s="135"/>
      <c r="D3416" s="146"/>
      <c r="E3416" s="146"/>
      <c r="F3416" s="135"/>
      <c r="G3416" s="147"/>
      <c r="H3416" s="147"/>
      <c r="I3416" s="147"/>
      <c r="J3416" s="147"/>
      <c r="K3416" s="38"/>
      <c r="L3416" s="143"/>
      <c r="M3416" s="143"/>
      <c r="N3416" s="61"/>
      <c r="O3416" s="314"/>
      <c r="Q3416" t="str">
        <f t="shared" si="1074"/>
        <v/>
      </c>
      <c r="S3416" t="e">
        <f t="shared" ca="1" si="1083"/>
        <v>#VALUE!</v>
      </c>
      <c r="T3416" t="e">
        <f t="shared" ca="1" si="1080"/>
        <v>#VALUE!</v>
      </c>
      <c r="U3416">
        <f t="shared" si="1084"/>
        <v>3348</v>
      </c>
      <c r="V3416">
        <v>279.41666666668903</v>
      </c>
      <c r="W3416">
        <f t="shared" si="1087"/>
        <v>279</v>
      </c>
      <c r="X3416" t="str" cm="1">
        <f t="array" aca="1" ref="X3416" ca="1">IFERROR(INDEX('PC&amp;PD'!$A$1:$AS$19,ROW('PC&amp;PD'!$A$19),MATCH(INDIRECT(T3416),'PC&amp;PD'!$A$1:$AS$1,0)),"")</f>
        <v/>
      </c>
      <c r="AA3416" t="str">
        <f t="shared" si="1075"/>
        <v/>
      </c>
      <c r="AB3416" t="str">
        <f t="shared" si="1076"/>
        <v/>
      </c>
      <c r="AC3416" t="e">
        <f t="shared" ca="1" si="1077"/>
        <v>#VALUE!</v>
      </c>
      <c r="AD3416" t="str" cm="1">
        <f t="array" aca="1" ref="AD3416" ca="1">IFERROR(IF((LEFT(INDIRECT("$F"&amp;$S3416),4))="GOTS",IF($G3416="Organic","GOTS_Organic_raw",(IF($G3416="Responsible","GOTS_Responsible",(IF($G3416="No Attribute (Conventional)","GOTS_conventional",(IF($G3416="Recycled Pre/Post-Consumer","GOTS_pre_post",(IF($G3416="In-Conversion","GOTS_in_conversion",(IF($G3416="Sustainably Sourced","Sustainably_sourced",(IF($G3416="Recycled pre-consumer organic","GOTS_recycled_organic",""))))))))))))),IF($G3416="Organic","Organic",(IF($G3416="Responsible","Responsible",(IF($G3416="No Attribute (Conventional)","No_Attribute_Conventional",(IF($G3416="Recycled Pre/Post-Consumer","Recycled_Pre_Post_Consumer",(IF($G3416="In-Conversion","In_Conversion",(IF($G3416="Recycled Pre-Consumer","Recycled_Pre_Consumer",(IF($G3416="Recycled Post-Consumer","Recycled_Post_Consumer",(IF($G3416="Sustainably Sourced","Sustainably_sourced",(IF($G3416="Recycled pre-consumer organic","GOTS_recycled_organic","")))))))))))))))))),"")</f>
        <v/>
      </c>
      <c r="AE3416" t="e" cm="1">
        <f t="array" aca="1" ref="AE3416" ca="1">IF($I3416="",IF(INDIRECT("$F"&amp;$S3416)="","",IF(LEFT(INDIRECT("$F"&amp;$S3416),3)="GRS","GRS_RCS_RM",IF((LEFT(INDIRECT("$F"&amp;$S3416),3))="RCS","GRS_RCS_RM",IF(INDIRECT("$F"&amp;$S3416)="OCS (No Label)","OCS_Conversion_RM",IF(LEFT(INDIRECT("$F"&amp;$S3416),3)="OCS","OCS_RM",IF(RIGHT(INDIRECT("$F"&amp;$S3416),10)="conversion","GOTS_RM_conversion",IF((LEFT(INDIRECT("$F"&amp;$S3416),4))="GOTS","GOTS_RM","Responsible_RM"))))))),"DELETERM")</f>
        <v>#VALUE!</v>
      </c>
      <c r="AF3416" t="e" cm="1">
        <f t="array" aca="1" ref="AF3416" ca="1">IF($S3416="","",INDIRECT("$Z"&amp;$S3416))</f>
        <v>#VALUE!</v>
      </c>
      <c r="AG3416" t="str">
        <f t="shared" si="1078"/>
        <v/>
      </c>
      <c r="AH3416" t="str" cm="1">
        <f t="array" aca="1" ref="AH3416" ca="1">IFERROR(INDIRECT("$ag"&amp;S3416),"")</f>
        <v/>
      </c>
      <c r="AI3416" t="e" cm="1">
        <f t="array" aca="1" ref="AI3416" ca="1">INDIRECT("O"&amp;S3416)</f>
        <v>#VALUE!</v>
      </c>
      <c r="AJ3416" t="str">
        <f t="shared" si="1079"/>
        <v/>
      </c>
    </row>
    <row r="3417" spans="1:36" ht="16.5" customHeight="1">
      <c r="A3417" s="130"/>
      <c r="B3417" s="136"/>
      <c r="C3417" s="137"/>
      <c r="D3417" s="146"/>
      <c r="E3417" s="146"/>
      <c r="F3417" s="137"/>
      <c r="G3417" s="147"/>
      <c r="H3417" s="147"/>
      <c r="I3417" s="147"/>
      <c r="J3417" s="147"/>
      <c r="K3417" s="38"/>
      <c r="L3417" s="144"/>
      <c r="M3417" s="144"/>
      <c r="N3417" s="61"/>
      <c r="O3417" s="314"/>
      <c r="Q3417" t="str">
        <f t="shared" si="1074"/>
        <v/>
      </c>
      <c r="S3417" t="e">
        <f t="shared" ca="1" si="1083"/>
        <v>#VALUE!</v>
      </c>
      <c r="T3417" t="e">
        <f t="shared" ca="1" si="1080"/>
        <v>#VALUE!</v>
      </c>
      <c r="U3417">
        <f t="shared" si="1084"/>
        <v>3348</v>
      </c>
      <c r="V3417">
        <v>279.500000000022</v>
      </c>
      <c r="W3417">
        <f t="shared" si="1087"/>
        <v>279</v>
      </c>
      <c r="X3417" t="str" cm="1">
        <f t="array" aca="1" ref="X3417" ca="1">IFERROR(INDEX('PC&amp;PD'!$A$1:$AS$19,ROW('PC&amp;PD'!$A$19),MATCH(INDIRECT(T3417),'PC&amp;PD'!$A$1:$AS$1,0)),"")</f>
        <v/>
      </c>
      <c r="AA3417" t="str">
        <f t="shared" si="1075"/>
        <v/>
      </c>
      <c r="AB3417" t="str">
        <f t="shared" si="1076"/>
        <v/>
      </c>
      <c r="AC3417" t="e">
        <f t="shared" ca="1" si="1077"/>
        <v>#VALUE!</v>
      </c>
      <c r="AD3417" t="str" cm="1">
        <f t="array" aca="1" ref="AD3417" ca="1">IFERROR(IF((LEFT(INDIRECT("$F"&amp;$S3417),4))="GOTS",IF($G3417="Organic","GOTS_Organic_raw",(IF($G3417="Responsible","GOTS_Responsible",(IF($G3417="No Attribute (Conventional)","GOTS_conventional",(IF($G3417="Recycled Pre/Post-Consumer","GOTS_pre_post",(IF($G3417="In-Conversion","GOTS_in_conversion",(IF($G3417="Sustainably Sourced","Sustainably_sourced",(IF($G3417="Recycled pre-consumer organic","GOTS_recycled_organic",""))))))))))))),IF($G3417="Organic","Organic",(IF($G3417="Responsible","Responsible",(IF($G3417="No Attribute (Conventional)","No_Attribute_Conventional",(IF($G3417="Recycled Pre/Post-Consumer","Recycled_Pre_Post_Consumer",(IF($G3417="In-Conversion","In_Conversion",(IF($G3417="Recycled Pre-Consumer","Recycled_Pre_Consumer",(IF($G3417="Recycled Post-Consumer","Recycled_Post_Consumer",(IF($G3417="Sustainably Sourced","Sustainably_sourced",(IF($G3417="Recycled pre-consumer organic","GOTS_recycled_organic","")))))))))))))))))),"")</f>
        <v/>
      </c>
      <c r="AE3417" t="e" cm="1">
        <f t="array" aca="1" ref="AE3417" ca="1">IF($I3417="",IF(INDIRECT("$F"&amp;$S3417)="","",IF(LEFT(INDIRECT("$F"&amp;$S3417),3)="GRS","GRS_RCS_RM",IF((LEFT(INDIRECT("$F"&amp;$S3417),3))="RCS","GRS_RCS_RM",IF(INDIRECT("$F"&amp;$S3417)="OCS (No Label)","OCS_Conversion_RM",IF(LEFT(INDIRECT("$F"&amp;$S3417),3)="OCS","OCS_RM",IF(RIGHT(INDIRECT("$F"&amp;$S3417),10)="conversion","GOTS_RM_conversion",IF((LEFT(INDIRECT("$F"&amp;$S3417),4))="GOTS","GOTS_RM","Responsible_RM"))))))),"DELETERM")</f>
        <v>#VALUE!</v>
      </c>
      <c r="AF3417" t="e" cm="1">
        <f t="array" aca="1" ref="AF3417" ca="1">IF($S3417="","",INDIRECT("$Z"&amp;$S3417))</f>
        <v>#VALUE!</v>
      </c>
      <c r="AG3417" t="str">
        <f t="shared" si="1078"/>
        <v/>
      </c>
      <c r="AH3417" t="str" cm="1">
        <f t="array" aca="1" ref="AH3417" ca="1">IFERROR(INDIRECT("$ag"&amp;S3417),"")</f>
        <v/>
      </c>
      <c r="AI3417" t="e" cm="1">
        <f t="array" aca="1" ref="AI3417" ca="1">INDIRECT("O"&amp;S3417)</f>
        <v>#VALUE!</v>
      </c>
      <c r="AJ3417" t="str">
        <f t="shared" si="1079"/>
        <v/>
      </c>
    </row>
    <row r="3418" spans="1:36" ht="16.5" customHeight="1">
      <c r="A3418" s="130"/>
      <c r="B3418" s="136"/>
      <c r="C3418" s="137"/>
      <c r="D3418" s="146"/>
      <c r="E3418" s="146"/>
      <c r="F3418" s="137"/>
      <c r="G3418" s="147"/>
      <c r="H3418" s="147"/>
      <c r="I3418" s="147"/>
      <c r="J3418" s="147"/>
      <c r="K3418" s="38"/>
      <c r="L3418" s="144"/>
      <c r="M3418" s="144"/>
      <c r="N3418" s="61"/>
      <c r="O3418" s="314"/>
      <c r="Q3418" t="str">
        <f t="shared" si="1074"/>
        <v/>
      </c>
      <c r="S3418" t="e">
        <f t="shared" ca="1" si="1083"/>
        <v>#VALUE!</v>
      </c>
      <c r="T3418" t="e">
        <f t="shared" ca="1" si="1080"/>
        <v>#VALUE!</v>
      </c>
      <c r="U3418">
        <f t="shared" si="1084"/>
        <v>3348</v>
      </c>
      <c r="V3418">
        <v>279.58333333335497</v>
      </c>
      <c r="W3418">
        <f t="shared" si="1087"/>
        <v>279</v>
      </c>
      <c r="X3418" t="str" cm="1">
        <f t="array" aca="1" ref="X3418" ca="1">IFERROR(INDEX('PC&amp;PD'!$A$1:$AS$19,ROW('PC&amp;PD'!$A$19),MATCH(INDIRECT(T3418),'PC&amp;PD'!$A$1:$AS$1,0)),"")</f>
        <v/>
      </c>
      <c r="AA3418" t="str">
        <f t="shared" si="1075"/>
        <v/>
      </c>
      <c r="AB3418" t="str">
        <f t="shared" si="1076"/>
        <v/>
      </c>
      <c r="AC3418" t="e">
        <f t="shared" ca="1" si="1077"/>
        <v>#VALUE!</v>
      </c>
      <c r="AD3418" t="str" cm="1">
        <f t="array" aca="1" ref="AD3418" ca="1">IFERROR(IF((LEFT(INDIRECT("$F"&amp;$S3418),4))="GOTS",IF($G3418="Organic","GOTS_Organic_raw",(IF($G3418="Responsible","GOTS_Responsible",(IF($G3418="No Attribute (Conventional)","GOTS_conventional",(IF($G3418="Recycled Pre/Post-Consumer","GOTS_pre_post",(IF($G3418="In-Conversion","GOTS_in_conversion",(IF($G3418="Sustainably Sourced","Sustainably_sourced",(IF($G3418="Recycled pre-consumer organic","GOTS_recycled_organic",""))))))))))))),IF($G3418="Organic","Organic",(IF($G3418="Responsible","Responsible",(IF($G3418="No Attribute (Conventional)","No_Attribute_Conventional",(IF($G3418="Recycled Pre/Post-Consumer","Recycled_Pre_Post_Consumer",(IF($G3418="In-Conversion","In_Conversion",(IF($G3418="Recycled Pre-Consumer","Recycled_Pre_Consumer",(IF($G3418="Recycled Post-Consumer","Recycled_Post_Consumer",(IF($G3418="Sustainably Sourced","Sustainably_sourced",(IF($G3418="Recycled pre-consumer organic","GOTS_recycled_organic","")))))))))))))))))),"")</f>
        <v/>
      </c>
      <c r="AE3418" t="e" cm="1">
        <f t="array" aca="1" ref="AE3418" ca="1">IF($I3418="",IF(INDIRECT("$F"&amp;$S3418)="","",IF(LEFT(INDIRECT("$F"&amp;$S3418),3)="GRS","GRS_RCS_RM",IF((LEFT(INDIRECT("$F"&amp;$S3418),3))="RCS","GRS_RCS_RM",IF(INDIRECT("$F"&amp;$S3418)="OCS (No Label)","OCS_Conversion_RM",IF(LEFT(INDIRECT("$F"&amp;$S3418),3)="OCS","OCS_RM",IF(RIGHT(INDIRECT("$F"&amp;$S3418),10)="conversion","GOTS_RM_conversion",IF((LEFT(INDIRECT("$F"&amp;$S3418),4))="GOTS","GOTS_RM","Responsible_RM"))))))),"DELETERM")</f>
        <v>#VALUE!</v>
      </c>
      <c r="AF3418" t="e" cm="1">
        <f t="array" aca="1" ref="AF3418" ca="1">IF($S3418="","",INDIRECT("$Z"&amp;$S3418))</f>
        <v>#VALUE!</v>
      </c>
      <c r="AG3418" t="str">
        <f t="shared" si="1078"/>
        <v/>
      </c>
      <c r="AH3418" t="str" cm="1">
        <f t="array" aca="1" ref="AH3418" ca="1">IFERROR(INDIRECT("$ag"&amp;S3418),"")</f>
        <v/>
      </c>
      <c r="AI3418" t="e" cm="1">
        <f t="array" aca="1" ref="AI3418" ca="1">INDIRECT("O"&amp;S3418)</f>
        <v>#VALUE!</v>
      </c>
      <c r="AJ3418" t="str">
        <f t="shared" si="1079"/>
        <v/>
      </c>
    </row>
    <row r="3419" spans="1:36" ht="16.5" customHeight="1">
      <c r="A3419" s="130"/>
      <c r="B3419" s="136"/>
      <c r="C3419" s="137"/>
      <c r="D3419" s="146"/>
      <c r="E3419" s="146"/>
      <c r="F3419" s="137"/>
      <c r="G3419" s="147"/>
      <c r="H3419" s="147"/>
      <c r="I3419" s="147"/>
      <c r="J3419" s="147"/>
      <c r="K3419" s="38"/>
      <c r="L3419" s="144"/>
      <c r="M3419" s="144"/>
      <c r="N3419" s="61"/>
      <c r="O3419" s="314"/>
      <c r="Q3419" t="str">
        <f t="shared" si="1074"/>
        <v/>
      </c>
      <c r="S3419" t="e">
        <f t="shared" ca="1" si="1083"/>
        <v>#VALUE!</v>
      </c>
      <c r="T3419" t="e">
        <f t="shared" ca="1" si="1080"/>
        <v>#VALUE!</v>
      </c>
      <c r="U3419">
        <f t="shared" si="1084"/>
        <v>3348</v>
      </c>
      <c r="V3419">
        <v>279.66666666668903</v>
      </c>
      <c r="W3419">
        <f t="shared" si="1087"/>
        <v>279</v>
      </c>
      <c r="X3419" t="str" cm="1">
        <f t="array" aca="1" ref="X3419" ca="1">IFERROR(INDEX('PC&amp;PD'!$A$1:$AS$19,ROW('PC&amp;PD'!$A$19),MATCH(INDIRECT(T3419),'PC&amp;PD'!$A$1:$AS$1,0)),"")</f>
        <v/>
      </c>
      <c r="AA3419" t="str">
        <f t="shared" si="1075"/>
        <v/>
      </c>
      <c r="AB3419" t="str">
        <f t="shared" si="1076"/>
        <v/>
      </c>
      <c r="AC3419" t="e">
        <f t="shared" ca="1" si="1077"/>
        <v>#VALUE!</v>
      </c>
      <c r="AD3419" t="str" cm="1">
        <f t="array" aca="1" ref="AD3419" ca="1">IFERROR(IF((LEFT(INDIRECT("$F"&amp;$S3419),4))="GOTS",IF($G3419="Organic","GOTS_Organic_raw",(IF($G3419="Responsible","GOTS_Responsible",(IF($G3419="No Attribute (Conventional)","GOTS_conventional",(IF($G3419="Recycled Pre/Post-Consumer","GOTS_pre_post",(IF($G3419="In-Conversion","GOTS_in_conversion",(IF($G3419="Sustainably Sourced","Sustainably_sourced",(IF($G3419="Recycled pre-consumer organic","GOTS_recycled_organic",""))))))))))))),IF($G3419="Organic","Organic",(IF($G3419="Responsible","Responsible",(IF($G3419="No Attribute (Conventional)","No_Attribute_Conventional",(IF($G3419="Recycled Pre/Post-Consumer","Recycled_Pre_Post_Consumer",(IF($G3419="In-Conversion","In_Conversion",(IF($G3419="Recycled Pre-Consumer","Recycled_Pre_Consumer",(IF($G3419="Recycled Post-Consumer","Recycled_Post_Consumer",(IF($G3419="Sustainably Sourced","Sustainably_sourced",(IF($G3419="Recycled pre-consumer organic","GOTS_recycled_organic","")))))))))))))))))),"")</f>
        <v/>
      </c>
      <c r="AE3419" t="e" cm="1">
        <f t="array" aca="1" ref="AE3419" ca="1">IF($I3419="",IF(INDIRECT("$F"&amp;$S3419)="","",IF(LEFT(INDIRECT("$F"&amp;$S3419),3)="GRS","GRS_RCS_RM",IF((LEFT(INDIRECT("$F"&amp;$S3419),3))="RCS","GRS_RCS_RM",IF(INDIRECT("$F"&amp;$S3419)="OCS (No Label)","OCS_Conversion_RM",IF(LEFT(INDIRECT("$F"&amp;$S3419),3)="OCS","OCS_RM",IF(RIGHT(INDIRECT("$F"&amp;$S3419),10)="conversion","GOTS_RM_conversion",IF((LEFT(INDIRECT("$F"&amp;$S3419),4))="GOTS","GOTS_RM","Responsible_RM"))))))),"DELETERM")</f>
        <v>#VALUE!</v>
      </c>
      <c r="AF3419" t="e" cm="1">
        <f t="array" aca="1" ref="AF3419" ca="1">IF($S3419="","",INDIRECT("$Z"&amp;$S3419))</f>
        <v>#VALUE!</v>
      </c>
      <c r="AG3419" t="str">
        <f t="shared" si="1078"/>
        <v/>
      </c>
      <c r="AH3419" t="str" cm="1">
        <f t="array" aca="1" ref="AH3419" ca="1">IFERROR(INDIRECT("$ag"&amp;S3419),"")</f>
        <v/>
      </c>
      <c r="AI3419" t="e" cm="1">
        <f t="array" aca="1" ref="AI3419" ca="1">INDIRECT("O"&amp;S3419)</f>
        <v>#VALUE!</v>
      </c>
      <c r="AJ3419" t="str">
        <f t="shared" si="1079"/>
        <v/>
      </c>
    </row>
    <row r="3420" spans="1:36" ht="16.5" customHeight="1">
      <c r="A3420" s="130"/>
      <c r="B3420" s="136"/>
      <c r="C3420" s="137"/>
      <c r="D3420" s="146"/>
      <c r="E3420" s="146"/>
      <c r="F3420" s="137"/>
      <c r="G3420" s="147"/>
      <c r="H3420" s="147"/>
      <c r="I3420" s="147"/>
      <c r="J3420" s="147"/>
      <c r="K3420" s="38"/>
      <c r="L3420" s="144"/>
      <c r="M3420" s="144"/>
      <c r="N3420" s="61"/>
      <c r="O3420" s="314"/>
      <c r="Q3420" t="str">
        <f t="shared" si="1074"/>
        <v/>
      </c>
      <c r="S3420" t="e">
        <f t="shared" ca="1" si="1083"/>
        <v>#VALUE!</v>
      </c>
      <c r="T3420" t="e">
        <f t="shared" ca="1" si="1080"/>
        <v>#VALUE!</v>
      </c>
      <c r="U3420">
        <f t="shared" si="1084"/>
        <v>3348</v>
      </c>
      <c r="V3420">
        <v>279.750000000022</v>
      </c>
      <c r="W3420">
        <f t="shared" si="1087"/>
        <v>279</v>
      </c>
      <c r="X3420" t="str" cm="1">
        <f t="array" aca="1" ref="X3420" ca="1">IFERROR(INDEX('PC&amp;PD'!$A$1:$AS$19,ROW('PC&amp;PD'!$A$19),MATCH(INDIRECT(T3420),'PC&amp;PD'!$A$1:$AS$1,0)),"")</f>
        <v/>
      </c>
      <c r="AA3420" t="str">
        <f t="shared" si="1075"/>
        <v/>
      </c>
      <c r="AB3420" t="str">
        <f t="shared" si="1076"/>
        <v/>
      </c>
      <c r="AC3420" t="e">
        <f t="shared" ca="1" si="1077"/>
        <v>#VALUE!</v>
      </c>
      <c r="AD3420" t="str" cm="1">
        <f t="array" aca="1" ref="AD3420" ca="1">IFERROR(IF((LEFT(INDIRECT("$F"&amp;$S3420),4))="GOTS",IF($G3420="Organic","GOTS_Organic_raw",(IF($G3420="Responsible","GOTS_Responsible",(IF($G3420="No Attribute (Conventional)","GOTS_conventional",(IF($G3420="Recycled Pre/Post-Consumer","GOTS_pre_post",(IF($G3420="In-Conversion","GOTS_in_conversion",(IF($G3420="Sustainably Sourced","Sustainably_sourced",(IF($G3420="Recycled pre-consumer organic","GOTS_recycled_organic",""))))))))))))),IF($G3420="Organic","Organic",(IF($G3420="Responsible","Responsible",(IF($G3420="No Attribute (Conventional)","No_Attribute_Conventional",(IF($G3420="Recycled Pre/Post-Consumer","Recycled_Pre_Post_Consumer",(IF($G3420="In-Conversion","In_Conversion",(IF($G3420="Recycled Pre-Consumer","Recycled_Pre_Consumer",(IF($G3420="Recycled Post-Consumer","Recycled_Post_Consumer",(IF($G3420="Sustainably Sourced","Sustainably_sourced",(IF($G3420="Recycled pre-consumer organic","GOTS_recycled_organic","")))))))))))))))))),"")</f>
        <v/>
      </c>
      <c r="AE3420" t="e" cm="1">
        <f t="array" aca="1" ref="AE3420" ca="1">IF($I3420="",IF(INDIRECT("$F"&amp;$S3420)="","",IF(LEFT(INDIRECT("$F"&amp;$S3420),3)="GRS","GRS_RCS_RM",IF((LEFT(INDIRECT("$F"&amp;$S3420),3))="RCS","GRS_RCS_RM",IF(INDIRECT("$F"&amp;$S3420)="OCS (No Label)","OCS_Conversion_RM",IF(LEFT(INDIRECT("$F"&amp;$S3420),3)="OCS","OCS_RM",IF(RIGHT(INDIRECT("$F"&amp;$S3420),10)="conversion","GOTS_RM_conversion",IF((LEFT(INDIRECT("$F"&amp;$S3420),4))="GOTS","GOTS_RM","Responsible_RM"))))))),"DELETERM")</f>
        <v>#VALUE!</v>
      </c>
      <c r="AF3420" t="e" cm="1">
        <f t="array" aca="1" ref="AF3420" ca="1">IF($S3420="","",INDIRECT("$Z"&amp;$S3420))</f>
        <v>#VALUE!</v>
      </c>
      <c r="AG3420" t="str">
        <f t="shared" si="1078"/>
        <v/>
      </c>
      <c r="AH3420" t="str" cm="1">
        <f t="array" aca="1" ref="AH3420" ca="1">IFERROR(INDIRECT("$ag"&amp;S3420),"")</f>
        <v/>
      </c>
      <c r="AI3420" t="e" cm="1">
        <f t="array" aca="1" ref="AI3420" ca="1">INDIRECT("O"&amp;S3420)</f>
        <v>#VALUE!</v>
      </c>
      <c r="AJ3420" t="str">
        <f t="shared" si="1079"/>
        <v/>
      </c>
    </row>
    <row r="3421" spans="1:36" ht="16.5" customHeight="1">
      <c r="A3421" s="130"/>
      <c r="B3421" s="136"/>
      <c r="C3421" s="137"/>
      <c r="D3421" s="146"/>
      <c r="E3421" s="146"/>
      <c r="F3421" s="137"/>
      <c r="G3421" s="147"/>
      <c r="H3421" s="147"/>
      <c r="I3421" s="147"/>
      <c r="J3421" s="147"/>
      <c r="K3421" s="38"/>
      <c r="L3421" s="144"/>
      <c r="M3421" s="144"/>
      <c r="N3421" s="61"/>
      <c r="O3421" s="314"/>
      <c r="Q3421" t="str">
        <f t="shared" si="1074"/>
        <v/>
      </c>
      <c r="S3421" t="e">
        <f t="shared" ca="1" si="1083"/>
        <v>#VALUE!</v>
      </c>
      <c r="T3421" t="e">
        <f t="shared" ca="1" si="1080"/>
        <v>#VALUE!</v>
      </c>
      <c r="U3421">
        <f t="shared" si="1084"/>
        <v>3348</v>
      </c>
      <c r="V3421">
        <v>279.83333333335497</v>
      </c>
      <c r="W3421">
        <f t="shared" si="1087"/>
        <v>279</v>
      </c>
      <c r="X3421" t="str" cm="1">
        <f t="array" aca="1" ref="X3421" ca="1">IFERROR(INDEX('PC&amp;PD'!$A$1:$AS$19,ROW('PC&amp;PD'!$A$19),MATCH(INDIRECT(T3421),'PC&amp;PD'!$A$1:$AS$1,0)),"")</f>
        <v/>
      </c>
      <c r="AA3421" t="str">
        <f t="shared" si="1075"/>
        <v/>
      </c>
      <c r="AB3421" t="str">
        <f t="shared" si="1076"/>
        <v/>
      </c>
      <c r="AC3421" t="e">
        <f t="shared" ca="1" si="1077"/>
        <v>#VALUE!</v>
      </c>
      <c r="AD3421" t="str" cm="1">
        <f t="array" aca="1" ref="AD3421" ca="1">IFERROR(IF((LEFT(INDIRECT("$F"&amp;$S3421),4))="GOTS",IF($G3421="Organic","GOTS_Organic_raw",(IF($G3421="Responsible","GOTS_Responsible",(IF($G3421="No Attribute (Conventional)","GOTS_conventional",(IF($G3421="Recycled Pre/Post-Consumer","GOTS_pre_post",(IF($G3421="In-Conversion","GOTS_in_conversion",(IF($G3421="Sustainably Sourced","Sustainably_sourced",(IF($G3421="Recycled pre-consumer organic","GOTS_recycled_organic",""))))))))))))),IF($G3421="Organic","Organic",(IF($G3421="Responsible","Responsible",(IF($G3421="No Attribute (Conventional)","No_Attribute_Conventional",(IF($G3421="Recycled Pre/Post-Consumer","Recycled_Pre_Post_Consumer",(IF($G3421="In-Conversion","In_Conversion",(IF($G3421="Recycled Pre-Consumer","Recycled_Pre_Consumer",(IF($G3421="Recycled Post-Consumer","Recycled_Post_Consumer",(IF($G3421="Sustainably Sourced","Sustainably_sourced",(IF($G3421="Recycled pre-consumer organic","GOTS_recycled_organic","")))))))))))))))))),"")</f>
        <v/>
      </c>
      <c r="AE3421" t="e" cm="1">
        <f t="array" aca="1" ref="AE3421" ca="1">IF($I3421="",IF(INDIRECT("$F"&amp;$S3421)="","",IF(LEFT(INDIRECT("$F"&amp;$S3421),3)="GRS","GRS_RCS_RM",IF((LEFT(INDIRECT("$F"&amp;$S3421),3))="RCS","GRS_RCS_RM",IF(INDIRECT("$F"&amp;$S3421)="OCS (No Label)","OCS_Conversion_RM",IF(LEFT(INDIRECT("$F"&amp;$S3421),3)="OCS","OCS_RM",IF(RIGHT(INDIRECT("$F"&amp;$S3421),10)="conversion","GOTS_RM_conversion",IF((LEFT(INDIRECT("$F"&amp;$S3421),4))="GOTS","GOTS_RM","Responsible_RM"))))))),"DELETERM")</f>
        <v>#VALUE!</v>
      </c>
      <c r="AF3421" t="e" cm="1">
        <f t="array" aca="1" ref="AF3421" ca="1">IF($S3421="","",INDIRECT("$Z"&amp;$S3421))</f>
        <v>#VALUE!</v>
      </c>
      <c r="AG3421" t="str">
        <f t="shared" si="1078"/>
        <v/>
      </c>
      <c r="AH3421" t="str" cm="1">
        <f t="array" aca="1" ref="AH3421" ca="1">IFERROR(INDIRECT("$ag"&amp;S3421),"")</f>
        <v/>
      </c>
      <c r="AI3421" t="e" cm="1">
        <f t="array" aca="1" ref="AI3421" ca="1">INDIRECT("O"&amp;S3421)</f>
        <v>#VALUE!</v>
      </c>
      <c r="AJ3421" t="str">
        <f t="shared" si="1079"/>
        <v/>
      </c>
    </row>
    <row r="3422" spans="1:36" ht="16.5" customHeight="1" thickBot="1">
      <c r="A3422" s="131"/>
      <c r="B3422" s="138"/>
      <c r="C3422" s="139"/>
      <c r="D3422" s="148"/>
      <c r="E3422" s="148"/>
      <c r="F3422" s="139"/>
      <c r="G3422" s="149"/>
      <c r="H3422" s="149"/>
      <c r="I3422" s="149"/>
      <c r="J3422" s="149"/>
      <c r="K3422" s="39"/>
      <c r="L3422" s="145"/>
      <c r="M3422" s="145"/>
      <c r="N3422" s="62"/>
      <c r="O3422" s="315"/>
      <c r="Q3422" t="str">
        <f t="shared" si="1074"/>
        <v/>
      </c>
      <c r="S3422" t="e">
        <f t="shared" ca="1" si="1083"/>
        <v>#VALUE!</v>
      </c>
      <c r="T3422" t="e">
        <f t="shared" ca="1" si="1080"/>
        <v>#VALUE!</v>
      </c>
      <c r="U3422">
        <f t="shared" si="1084"/>
        <v>3348</v>
      </c>
      <c r="V3422">
        <v>279.91666666668903</v>
      </c>
      <c r="W3422">
        <f t="shared" si="1087"/>
        <v>279</v>
      </c>
      <c r="X3422" t="str" cm="1">
        <f t="array" aca="1" ref="X3422" ca="1">IFERROR(INDEX('PC&amp;PD'!$A$1:$AS$19,ROW('PC&amp;PD'!$A$19),MATCH(INDIRECT(T3422),'PC&amp;PD'!$A$1:$AS$1,0)),"")</f>
        <v/>
      </c>
      <c r="AA3422" t="str">
        <f t="shared" si="1075"/>
        <v/>
      </c>
      <c r="AB3422" t="str">
        <f t="shared" si="1076"/>
        <v/>
      </c>
      <c r="AC3422" t="e">
        <f t="shared" ca="1" si="1077"/>
        <v>#VALUE!</v>
      </c>
      <c r="AD3422" t="str" cm="1">
        <f t="array" aca="1" ref="AD3422" ca="1">IFERROR(IF((LEFT(INDIRECT("$F"&amp;$S3422),4))="GOTS",IF($G3422="Organic","GOTS_Organic_raw",(IF($G3422="Responsible","GOTS_Responsible",(IF($G3422="No Attribute (Conventional)","GOTS_conventional",(IF($G3422="Recycled Pre/Post-Consumer","GOTS_pre_post",(IF($G3422="In-Conversion","GOTS_in_conversion",(IF($G3422="Sustainably Sourced","Sustainably_sourced",(IF($G3422="Recycled pre-consumer organic","GOTS_recycled_organic",""))))))))))))),IF($G3422="Organic","Organic",(IF($G3422="Responsible","Responsible",(IF($G3422="No Attribute (Conventional)","No_Attribute_Conventional",(IF($G3422="Recycled Pre/Post-Consumer","Recycled_Pre_Post_Consumer",(IF($G3422="In-Conversion","In_Conversion",(IF($G3422="Recycled Pre-Consumer","Recycled_Pre_Consumer",(IF($G3422="Recycled Post-Consumer","Recycled_Post_Consumer",(IF($G3422="Sustainably Sourced","Sustainably_sourced",(IF($G3422="Recycled pre-consumer organic","GOTS_recycled_organic","")))))))))))))))))),"")</f>
        <v/>
      </c>
      <c r="AE3422" t="e" cm="1">
        <f t="array" aca="1" ref="AE3422" ca="1">IF($I3422="",IF(INDIRECT("$F"&amp;$S3422)="","",IF(LEFT(INDIRECT("$F"&amp;$S3422),3)="GRS","GRS_RCS_RM",IF((LEFT(INDIRECT("$F"&amp;$S3422),3))="RCS","GRS_RCS_RM",IF(INDIRECT("$F"&amp;$S3422)="OCS (No Label)","OCS_Conversion_RM",IF(LEFT(INDIRECT("$F"&amp;$S3422),3)="OCS","OCS_RM",IF(RIGHT(INDIRECT("$F"&amp;$S3422),10)="conversion","GOTS_RM_conversion",IF((LEFT(INDIRECT("$F"&amp;$S3422),4))="GOTS","GOTS_RM","Responsible_RM"))))))),"DELETERM")</f>
        <v>#VALUE!</v>
      </c>
      <c r="AF3422" t="e" cm="1">
        <f t="array" aca="1" ref="AF3422" ca="1">IF($S3422="","",INDIRECT("$Z"&amp;$S3422))</f>
        <v>#VALUE!</v>
      </c>
      <c r="AG3422" t="str">
        <f t="shared" si="1078"/>
        <v/>
      </c>
      <c r="AH3422" t="str" cm="1">
        <f t="array" aca="1" ref="AH3422" ca="1">IFERROR(INDIRECT("$ag"&amp;S3422),"")</f>
        <v/>
      </c>
      <c r="AI3422" t="e" cm="1">
        <f t="array" aca="1" ref="AI3422" ca="1">INDIRECT("O"&amp;S3422)</f>
        <v>#VALUE!</v>
      </c>
      <c r="AJ3422" t="str">
        <f t="shared" si="1079"/>
        <v/>
      </c>
    </row>
    <row r="3423" spans="1:36" ht="16.5" customHeight="1">
      <c r="A3423" s="128" t="str">
        <f>IF(B3423="","",COUNTA($B$63:$B3423))</f>
        <v/>
      </c>
      <c r="B3423" s="132"/>
      <c r="C3423" s="133"/>
      <c r="D3423" s="140"/>
      <c r="E3423" s="140"/>
      <c r="F3423" s="133"/>
      <c r="G3423" s="141"/>
      <c r="H3423" s="141"/>
      <c r="I3423" s="141"/>
      <c r="J3423" s="141"/>
      <c r="K3423" s="37"/>
      <c r="L3423" s="142" t="str">
        <f>IF(R3423="","",LEFT(R3423,LEN(R3423)-2))</f>
        <v/>
      </c>
      <c r="M3423" s="142"/>
      <c r="N3423" s="60"/>
      <c r="O3423" s="313"/>
      <c r="Q3423" t="str">
        <f t="shared" si="1074"/>
        <v/>
      </c>
      <c r="R3423" t="str">
        <f t="shared" ref="R3423" si="1088">CONCATENATE($Q3423,Q3424,Q3425,Q3426,Q3427,Q3428,$Q3429,$Q3430,$Q3431,$Q3432,$Q3433,$Q3434)</f>
        <v/>
      </c>
      <c r="S3423" t="e">
        <f t="shared" ca="1" si="1083"/>
        <v>#VALUE!</v>
      </c>
      <c r="T3423" t="e">
        <f t="shared" ca="1" si="1080"/>
        <v>#VALUE!</v>
      </c>
      <c r="U3423">
        <f t="shared" si="1084"/>
        <v>3360</v>
      </c>
      <c r="V3423">
        <v>280.000000000022</v>
      </c>
      <c r="W3423">
        <f t="shared" si="1087"/>
        <v>280</v>
      </c>
      <c r="X3423" t="str" cm="1">
        <f t="array" aca="1" ref="X3423" ca="1">IFERROR(INDEX('PC&amp;PD'!$A$1:$AS$19,ROW('PC&amp;PD'!$A$19),MATCH(INDIRECT(T3423),'PC&amp;PD'!$A$1:$AS$1,0)),"")</f>
        <v/>
      </c>
      <c r="Z3423" t="str">
        <f t="shared" ref="Z3423" si="1089">IFERROR(IF($F3423="OCS 100","OCS (OCS 100)",IF($F3423="OCS Blended","OCS (OCS Blended)",IF($F3423="OCS (No Label)","OCS (No Label)",IF($F3423="RCS 100","RCS (RCS 100)",IF($F3423="RCS Blended","RCS (RCS Blended)",IF($F3423="GRS","GRS (GRS)",IF($F3423="GRS (No Label)", "GRS (No Label)",IF($F3423="RDS","RDS (RDS)",IF($F3423="RWS","RWS (RWS)",IF($F3423="RAS","RAS (RAS)",IF($F3423="RMS","RMS (RMS)",IF($F3423="GOTS Organic","GOTS (Organic)",IF($F3423="GOTS Made with organic","GOTS (Made with Organic)",IF($F3423="GOTS Organic - in conversion","GOTS (Organic - In Conversion)",IF($F3423="GOTS Made with organic - in conversion","GOTS (Made with Organic - In Conversion)",""))))))))))))))),"")</f>
        <v/>
      </c>
      <c r="AA3423" t="str">
        <f t="shared" si="1075"/>
        <v/>
      </c>
      <c r="AB3423" t="str">
        <f t="shared" si="1076"/>
        <v/>
      </c>
      <c r="AC3423" t="e">
        <f t="shared" ca="1" si="1077"/>
        <v>#VALUE!</v>
      </c>
      <c r="AD3423" t="str" cm="1">
        <f t="array" aca="1" ref="AD3423" ca="1">IFERROR(IF((LEFT(INDIRECT("$F"&amp;$S3423),4))="GOTS",IF($G3423="Organic","GOTS_Organic_raw",(IF($G3423="Responsible","GOTS_Responsible",(IF($G3423="No Attribute (Conventional)","GOTS_conventional",(IF($G3423="Recycled Pre/Post-Consumer","GOTS_pre_post",(IF($G3423="In-Conversion","GOTS_in_conversion",(IF($G3423="Sustainably Sourced","Sustainably_sourced",(IF($G3423="Recycled pre-consumer organic","GOTS_recycled_organic",""))))))))))))),IF($G3423="Organic","Organic",(IF($G3423="Responsible","Responsible",(IF($G3423="No Attribute (Conventional)","No_Attribute_Conventional",(IF($G3423="Recycled Pre/Post-Consumer","Recycled_Pre_Post_Consumer",(IF($G3423="In-Conversion","In_Conversion",(IF($G3423="Recycled Pre-Consumer","Recycled_Pre_Consumer",(IF($G3423="Recycled Post-Consumer","Recycled_Post_Consumer",(IF($G3423="Sustainably Sourced","Sustainably_sourced",(IF($G3423="Recycled pre-consumer organic","GOTS_recycled_organic","")))))))))))))))))),"")</f>
        <v/>
      </c>
      <c r="AE3423" t="e" cm="1">
        <f t="array" aca="1" ref="AE3423" ca="1">IF($I3423="",IF(INDIRECT("$F"&amp;$S3423)="","",IF(LEFT(INDIRECT("$F"&amp;$S3423),3)="GRS","GRS_RCS_RM",IF((LEFT(INDIRECT("$F"&amp;$S3423),3))="RCS","GRS_RCS_RM",IF(INDIRECT("$F"&amp;$S3423)="OCS (No Label)","OCS_Conversion_RM",IF(LEFT(INDIRECT("$F"&amp;$S3423),3)="OCS","OCS_RM",IF(RIGHT(INDIRECT("$F"&amp;$S3423),10)="conversion","GOTS_RM_conversion",IF((LEFT(INDIRECT("$F"&amp;$S3423),4))="GOTS","GOTS_RM","Responsible_RM"))))))),"DELETERM")</f>
        <v>#VALUE!</v>
      </c>
      <c r="AF3423" t="e" cm="1">
        <f t="array" aca="1" ref="AF3423" ca="1">IF($S3423="","",INDIRECT("$Z"&amp;$S3423))</f>
        <v>#VALUE!</v>
      </c>
      <c r="AG3423" t="str">
        <f t="shared" si="1078"/>
        <v/>
      </c>
      <c r="AH3423" t="str" cm="1">
        <f t="array" aca="1" ref="AH3423" ca="1">IFERROR(INDIRECT("$ag"&amp;S3423),"")</f>
        <v/>
      </c>
      <c r="AI3423" t="e" cm="1">
        <f t="array" aca="1" ref="AI3423" ca="1">INDIRECT("O"&amp;S3423)</f>
        <v>#VALUE!</v>
      </c>
      <c r="AJ3423" t="str">
        <f t="shared" si="1079"/>
        <v/>
      </c>
    </row>
    <row r="3424" spans="1:36" ht="16.5" customHeight="1">
      <c r="A3424" s="129"/>
      <c r="B3424" s="134"/>
      <c r="C3424" s="135"/>
      <c r="D3424" s="146"/>
      <c r="E3424" s="146"/>
      <c r="F3424" s="135"/>
      <c r="G3424" s="147"/>
      <c r="H3424" s="147"/>
      <c r="I3424" s="147"/>
      <c r="J3424" s="147"/>
      <c r="K3424" s="38"/>
      <c r="L3424" s="143"/>
      <c r="M3424" s="143"/>
      <c r="N3424" s="61"/>
      <c r="O3424" s="314"/>
      <c r="Q3424" t="str">
        <f t="shared" si="1074"/>
        <v/>
      </c>
      <c r="S3424" t="e">
        <f t="shared" ca="1" si="1083"/>
        <v>#VALUE!</v>
      </c>
      <c r="T3424" t="e">
        <f t="shared" ca="1" si="1080"/>
        <v>#VALUE!</v>
      </c>
      <c r="U3424">
        <f t="shared" si="1084"/>
        <v>3360</v>
      </c>
      <c r="V3424">
        <v>280.08333333335497</v>
      </c>
      <c r="W3424">
        <f t="shared" si="1087"/>
        <v>280</v>
      </c>
      <c r="X3424" t="str" cm="1">
        <f t="array" aca="1" ref="X3424" ca="1">IFERROR(INDEX('PC&amp;PD'!$A$1:$AS$19,ROW('PC&amp;PD'!$A$19),MATCH(INDIRECT(T3424),'PC&amp;PD'!$A$1:$AS$1,0)),"")</f>
        <v/>
      </c>
      <c r="AA3424" t="str">
        <f t="shared" si="1075"/>
        <v/>
      </c>
      <c r="AB3424" t="str">
        <f t="shared" si="1076"/>
        <v/>
      </c>
      <c r="AC3424" t="e">
        <f t="shared" ca="1" si="1077"/>
        <v>#VALUE!</v>
      </c>
      <c r="AD3424" t="str" cm="1">
        <f t="array" aca="1" ref="AD3424" ca="1">IFERROR(IF((LEFT(INDIRECT("$F"&amp;$S3424),4))="GOTS",IF($G3424="Organic","GOTS_Organic_raw",(IF($G3424="Responsible","GOTS_Responsible",(IF($G3424="No Attribute (Conventional)","GOTS_conventional",(IF($G3424="Recycled Pre/Post-Consumer","GOTS_pre_post",(IF($G3424="In-Conversion","GOTS_in_conversion",(IF($G3424="Sustainably Sourced","Sustainably_sourced",(IF($G3424="Recycled pre-consumer organic","GOTS_recycled_organic",""))))))))))))),IF($G3424="Organic","Organic",(IF($G3424="Responsible","Responsible",(IF($G3424="No Attribute (Conventional)","No_Attribute_Conventional",(IF($G3424="Recycled Pre/Post-Consumer","Recycled_Pre_Post_Consumer",(IF($G3424="In-Conversion","In_Conversion",(IF($G3424="Recycled Pre-Consumer","Recycled_Pre_Consumer",(IF($G3424="Recycled Post-Consumer","Recycled_Post_Consumer",(IF($G3424="Sustainably Sourced","Sustainably_sourced",(IF($G3424="Recycled pre-consumer organic","GOTS_recycled_organic","")))))))))))))))))),"")</f>
        <v/>
      </c>
      <c r="AE3424" t="e" cm="1">
        <f t="array" aca="1" ref="AE3424" ca="1">IF($I3424="",IF(INDIRECT("$F"&amp;$S3424)="","",IF(LEFT(INDIRECT("$F"&amp;$S3424),3)="GRS","GRS_RCS_RM",IF((LEFT(INDIRECT("$F"&amp;$S3424),3))="RCS","GRS_RCS_RM",IF(INDIRECT("$F"&amp;$S3424)="OCS (No Label)","OCS_Conversion_RM",IF(LEFT(INDIRECT("$F"&amp;$S3424),3)="OCS","OCS_RM",IF(RIGHT(INDIRECT("$F"&amp;$S3424),10)="conversion","GOTS_RM_conversion",IF((LEFT(INDIRECT("$F"&amp;$S3424),4))="GOTS","GOTS_RM","Responsible_RM"))))))),"DELETERM")</f>
        <v>#VALUE!</v>
      </c>
      <c r="AF3424" t="e" cm="1">
        <f t="array" aca="1" ref="AF3424" ca="1">IF($S3424="","",INDIRECT("$Z"&amp;$S3424))</f>
        <v>#VALUE!</v>
      </c>
      <c r="AG3424" t="str">
        <f t="shared" si="1078"/>
        <v/>
      </c>
      <c r="AH3424" t="str" cm="1">
        <f t="array" aca="1" ref="AH3424" ca="1">IFERROR(INDIRECT("$ag"&amp;S3424),"")</f>
        <v/>
      </c>
      <c r="AI3424" t="e" cm="1">
        <f t="array" aca="1" ref="AI3424" ca="1">INDIRECT("O"&amp;S3424)</f>
        <v>#VALUE!</v>
      </c>
      <c r="AJ3424" t="str">
        <f t="shared" si="1079"/>
        <v/>
      </c>
    </row>
    <row r="3425" spans="1:36" ht="16.5" customHeight="1">
      <c r="A3425" s="129"/>
      <c r="B3425" s="134"/>
      <c r="C3425" s="135"/>
      <c r="D3425" s="146"/>
      <c r="E3425" s="146"/>
      <c r="F3425" s="135"/>
      <c r="G3425" s="147"/>
      <c r="H3425" s="147"/>
      <c r="I3425" s="147"/>
      <c r="J3425" s="147"/>
      <c r="K3425" s="38"/>
      <c r="L3425" s="143"/>
      <c r="M3425" s="143"/>
      <c r="N3425" s="61"/>
      <c r="O3425" s="314"/>
      <c r="Q3425" t="str">
        <f t="shared" si="1074"/>
        <v/>
      </c>
      <c r="S3425" t="e">
        <f t="shared" ca="1" si="1083"/>
        <v>#VALUE!</v>
      </c>
      <c r="T3425" t="e">
        <f t="shared" ca="1" si="1080"/>
        <v>#VALUE!</v>
      </c>
      <c r="U3425">
        <f t="shared" si="1084"/>
        <v>3360</v>
      </c>
      <c r="V3425">
        <v>280.16666666668903</v>
      </c>
      <c r="W3425">
        <f t="shared" si="1087"/>
        <v>280</v>
      </c>
      <c r="X3425" t="str" cm="1">
        <f t="array" aca="1" ref="X3425" ca="1">IFERROR(INDEX('PC&amp;PD'!$A$1:$AS$19,ROW('PC&amp;PD'!$A$19),MATCH(INDIRECT(T3425),'PC&amp;PD'!$A$1:$AS$1,0)),"")</f>
        <v/>
      </c>
      <c r="AA3425" t="str">
        <f t="shared" si="1075"/>
        <v/>
      </c>
      <c r="AB3425" t="str">
        <f t="shared" si="1076"/>
        <v/>
      </c>
      <c r="AC3425" t="e">
        <f t="shared" ca="1" si="1077"/>
        <v>#VALUE!</v>
      </c>
      <c r="AD3425" t="str" cm="1">
        <f t="array" aca="1" ref="AD3425" ca="1">IFERROR(IF((LEFT(INDIRECT("$F"&amp;$S3425),4))="GOTS",IF($G3425="Organic","GOTS_Organic_raw",(IF($G3425="Responsible","GOTS_Responsible",(IF($G3425="No Attribute (Conventional)","GOTS_conventional",(IF($G3425="Recycled Pre/Post-Consumer","GOTS_pre_post",(IF($G3425="In-Conversion","GOTS_in_conversion",(IF($G3425="Sustainably Sourced","Sustainably_sourced",(IF($G3425="Recycled pre-consumer organic","GOTS_recycled_organic",""))))))))))))),IF($G3425="Organic","Organic",(IF($G3425="Responsible","Responsible",(IF($G3425="No Attribute (Conventional)","No_Attribute_Conventional",(IF($G3425="Recycled Pre/Post-Consumer","Recycled_Pre_Post_Consumer",(IF($G3425="In-Conversion","In_Conversion",(IF($G3425="Recycled Pre-Consumer","Recycled_Pre_Consumer",(IF($G3425="Recycled Post-Consumer","Recycled_Post_Consumer",(IF($G3425="Sustainably Sourced","Sustainably_sourced",(IF($G3425="Recycled pre-consumer organic","GOTS_recycled_organic","")))))))))))))))))),"")</f>
        <v/>
      </c>
      <c r="AE3425" t="e" cm="1">
        <f t="array" aca="1" ref="AE3425" ca="1">IF($I3425="",IF(INDIRECT("$F"&amp;$S3425)="","",IF(LEFT(INDIRECT("$F"&amp;$S3425),3)="GRS","GRS_RCS_RM",IF((LEFT(INDIRECT("$F"&amp;$S3425),3))="RCS","GRS_RCS_RM",IF(INDIRECT("$F"&amp;$S3425)="OCS (No Label)","OCS_Conversion_RM",IF(LEFT(INDIRECT("$F"&amp;$S3425),3)="OCS","OCS_RM",IF(RIGHT(INDIRECT("$F"&amp;$S3425),10)="conversion","GOTS_RM_conversion",IF((LEFT(INDIRECT("$F"&amp;$S3425),4))="GOTS","GOTS_RM","Responsible_RM"))))))),"DELETERM")</f>
        <v>#VALUE!</v>
      </c>
      <c r="AF3425" t="e" cm="1">
        <f t="array" aca="1" ref="AF3425" ca="1">IF($S3425="","",INDIRECT("$Z"&amp;$S3425))</f>
        <v>#VALUE!</v>
      </c>
      <c r="AG3425" t="str">
        <f t="shared" si="1078"/>
        <v/>
      </c>
      <c r="AH3425" t="str" cm="1">
        <f t="array" aca="1" ref="AH3425" ca="1">IFERROR(INDIRECT("$ag"&amp;S3425),"")</f>
        <v/>
      </c>
      <c r="AI3425" t="e" cm="1">
        <f t="array" aca="1" ref="AI3425" ca="1">INDIRECT("O"&amp;S3425)</f>
        <v>#VALUE!</v>
      </c>
      <c r="AJ3425" t="str">
        <f t="shared" si="1079"/>
        <v/>
      </c>
    </row>
    <row r="3426" spans="1:36" ht="16.5" customHeight="1">
      <c r="A3426" s="129"/>
      <c r="B3426" s="134"/>
      <c r="C3426" s="135"/>
      <c r="D3426" s="146"/>
      <c r="E3426" s="146"/>
      <c r="F3426" s="135"/>
      <c r="G3426" s="147"/>
      <c r="H3426" s="147"/>
      <c r="I3426" s="147"/>
      <c r="J3426" s="147"/>
      <c r="K3426" s="38"/>
      <c r="L3426" s="143"/>
      <c r="M3426" s="143"/>
      <c r="N3426" s="61"/>
      <c r="O3426" s="314"/>
      <c r="Q3426" t="str">
        <f t="shared" si="1074"/>
        <v/>
      </c>
      <c r="S3426" t="e">
        <f t="shared" ca="1" si="1083"/>
        <v>#VALUE!</v>
      </c>
      <c r="T3426" t="e">
        <f t="shared" ca="1" si="1080"/>
        <v>#VALUE!</v>
      </c>
      <c r="U3426">
        <f t="shared" si="1084"/>
        <v>3360</v>
      </c>
      <c r="V3426">
        <v>280.250000000022</v>
      </c>
      <c r="W3426">
        <f t="shared" si="1087"/>
        <v>280</v>
      </c>
      <c r="X3426" t="str" cm="1">
        <f t="array" aca="1" ref="X3426" ca="1">IFERROR(INDEX('PC&amp;PD'!$A$1:$AS$19,ROW('PC&amp;PD'!$A$19),MATCH(INDIRECT(T3426),'PC&amp;PD'!$A$1:$AS$1,0)),"")</f>
        <v/>
      </c>
      <c r="AA3426" t="str">
        <f t="shared" si="1075"/>
        <v/>
      </c>
      <c r="AB3426" t="str">
        <f t="shared" si="1076"/>
        <v/>
      </c>
      <c r="AC3426" t="e">
        <f t="shared" ca="1" si="1077"/>
        <v>#VALUE!</v>
      </c>
      <c r="AD3426" t="str" cm="1">
        <f t="array" aca="1" ref="AD3426" ca="1">IFERROR(IF((LEFT(INDIRECT("$F"&amp;$S3426),4))="GOTS",IF($G3426="Organic","GOTS_Organic_raw",(IF($G3426="Responsible","GOTS_Responsible",(IF($G3426="No Attribute (Conventional)","GOTS_conventional",(IF($G3426="Recycled Pre/Post-Consumer","GOTS_pre_post",(IF($G3426="In-Conversion","GOTS_in_conversion",(IF($G3426="Sustainably Sourced","Sustainably_sourced",(IF($G3426="Recycled pre-consumer organic","GOTS_recycled_organic",""))))))))))))),IF($G3426="Organic","Organic",(IF($G3426="Responsible","Responsible",(IF($G3426="No Attribute (Conventional)","No_Attribute_Conventional",(IF($G3426="Recycled Pre/Post-Consumer","Recycled_Pre_Post_Consumer",(IF($G3426="In-Conversion","In_Conversion",(IF($G3426="Recycled Pre-Consumer","Recycled_Pre_Consumer",(IF($G3426="Recycled Post-Consumer","Recycled_Post_Consumer",(IF($G3426="Sustainably Sourced","Sustainably_sourced",(IF($G3426="Recycled pre-consumer organic","GOTS_recycled_organic","")))))))))))))))))),"")</f>
        <v/>
      </c>
      <c r="AE3426" t="e" cm="1">
        <f t="array" aca="1" ref="AE3426" ca="1">IF($I3426="",IF(INDIRECT("$F"&amp;$S3426)="","",IF(LEFT(INDIRECT("$F"&amp;$S3426),3)="GRS","GRS_RCS_RM",IF((LEFT(INDIRECT("$F"&amp;$S3426),3))="RCS","GRS_RCS_RM",IF(INDIRECT("$F"&amp;$S3426)="OCS (No Label)","OCS_Conversion_RM",IF(LEFT(INDIRECT("$F"&amp;$S3426),3)="OCS","OCS_RM",IF(RIGHT(INDIRECT("$F"&amp;$S3426),10)="conversion","GOTS_RM_conversion",IF((LEFT(INDIRECT("$F"&amp;$S3426),4))="GOTS","GOTS_RM","Responsible_RM"))))))),"DELETERM")</f>
        <v>#VALUE!</v>
      </c>
      <c r="AF3426" t="e" cm="1">
        <f t="array" aca="1" ref="AF3426" ca="1">IF($S3426="","",INDIRECT("$Z"&amp;$S3426))</f>
        <v>#VALUE!</v>
      </c>
      <c r="AG3426" t="str">
        <f t="shared" si="1078"/>
        <v/>
      </c>
      <c r="AH3426" t="str" cm="1">
        <f t="array" aca="1" ref="AH3426" ca="1">IFERROR(INDIRECT("$ag"&amp;S3426),"")</f>
        <v/>
      </c>
      <c r="AI3426" t="e" cm="1">
        <f t="array" aca="1" ref="AI3426" ca="1">INDIRECT("O"&amp;S3426)</f>
        <v>#VALUE!</v>
      </c>
      <c r="AJ3426" t="str">
        <f t="shared" si="1079"/>
        <v/>
      </c>
    </row>
    <row r="3427" spans="1:36" ht="16.5" customHeight="1">
      <c r="A3427" s="129"/>
      <c r="B3427" s="134"/>
      <c r="C3427" s="135"/>
      <c r="D3427" s="146"/>
      <c r="E3427" s="146"/>
      <c r="F3427" s="135"/>
      <c r="G3427" s="147"/>
      <c r="H3427" s="147"/>
      <c r="I3427" s="147"/>
      <c r="J3427" s="147"/>
      <c r="K3427" s="38"/>
      <c r="L3427" s="143"/>
      <c r="M3427" s="143"/>
      <c r="N3427" s="61"/>
      <c r="O3427" s="314"/>
      <c r="Q3427" t="str">
        <f t="shared" si="1074"/>
        <v/>
      </c>
      <c r="S3427" t="e">
        <f t="shared" ca="1" si="1083"/>
        <v>#VALUE!</v>
      </c>
      <c r="T3427" t="e">
        <f t="shared" ca="1" si="1080"/>
        <v>#VALUE!</v>
      </c>
      <c r="U3427">
        <f t="shared" si="1084"/>
        <v>3360</v>
      </c>
      <c r="V3427">
        <v>280.33333333335497</v>
      </c>
      <c r="W3427">
        <f t="shared" si="1087"/>
        <v>280</v>
      </c>
      <c r="X3427" t="str" cm="1">
        <f t="array" aca="1" ref="X3427" ca="1">IFERROR(INDEX('PC&amp;PD'!$A$1:$AS$19,ROW('PC&amp;PD'!$A$19),MATCH(INDIRECT(T3427),'PC&amp;PD'!$A$1:$AS$1,0)),"")</f>
        <v/>
      </c>
      <c r="AA3427" t="str">
        <f t="shared" si="1075"/>
        <v/>
      </c>
      <c r="AB3427" t="str">
        <f t="shared" si="1076"/>
        <v/>
      </c>
      <c r="AC3427" t="e">
        <f t="shared" ca="1" si="1077"/>
        <v>#VALUE!</v>
      </c>
      <c r="AD3427" t="str" cm="1">
        <f t="array" aca="1" ref="AD3427" ca="1">IFERROR(IF((LEFT(INDIRECT("$F"&amp;$S3427),4))="GOTS",IF($G3427="Organic","GOTS_Organic_raw",(IF($G3427="Responsible","GOTS_Responsible",(IF($G3427="No Attribute (Conventional)","GOTS_conventional",(IF($G3427="Recycled Pre/Post-Consumer","GOTS_pre_post",(IF($G3427="In-Conversion","GOTS_in_conversion",(IF($G3427="Sustainably Sourced","Sustainably_sourced",(IF($G3427="Recycled pre-consumer organic","GOTS_recycled_organic",""))))))))))))),IF($G3427="Organic","Organic",(IF($G3427="Responsible","Responsible",(IF($G3427="No Attribute (Conventional)","No_Attribute_Conventional",(IF($G3427="Recycled Pre/Post-Consumer","Recycled_Pre_Post_Consumer",(IF($G3427="In-Conversion","In_Conversion",(IF($G3427="Recycled Pre-Consumer","Recycled_Pre_Consumer",(IF($G3427="Recycled Post-Consumer","Recycled_Post_Consumer",(IF($G3427="Sustainably Sourced","Sustainably_sourced",(IF($G3427="Recycled pre-consumer organic","GOTS_recycled_organic","")))))))))))))))))),"")</f>
        <v/>
      </c>
      <c r="AE3427" t="e" cm="1">
        <f t="array" aca="1" ref="AE3427" ca="1">IF($I3427="",IF(INDIRECT("$F"&amp;$S3427)="","",IF(LEFT(INDIRECT("$F"&amp;$S3427),3)="GRS","GRS_RCS_RM",IF((LEFT(INDIRECT("$F"&amp;$S3427),3))="RCS","GRS_RCS_RM",IF(INDIRECT("$F"&amp;$S3427)="OCS (No Label)","OCS_Conversion_RM",IF(LEFT(INDIRECT("$F"&amp;$S3427),3)="OCS","OCS_RM",IF(RIGHT(INDIRECT("$F"&amp;$S3427),10)="conversion","GOTS_RM_conversion",IF((LEFT(INDIRECT("$F"&amp;$S3427),4))="GOTS","GOTS_RM","Responsible_RM"))))))),"DELETERM")</f>
        <v>#VALUE!</v>
      </c>
      <c r="AF3427" t="e" cm="1">
        <f t="array" aca="1" ref="AF3427" ca="1">IF($S3427="","",INDIRECT("$Z"&amp;$S3427))</f>
        <v>#VALUE!</v>
      </c>
      <c r="AG3427" t="str">
        <f t="shared" si="1078"/>
        <v/>
      </c>
      <c r="AH3427" t="str" cm="1">
        <f t="array" aca="1" ref="AH3427" ca="1">IFERROR(INDIRECT("$ag"&amp;S3427),"")</f>
        <v/>
      </c>
      <c r="AI3427" t="e" cm="1">
        <f t="array" aca="1" ref="AI3427" ca="1">INDIRECT("O"&amp;S3427)</f>
        <v>#VALUE!</v>
      </c>
      <c r="AJ3427" t="str">
        <f t="shared" si="1079"/>
        <v/>
      </c>
    </row>
    <row r="3428" spans="1:36" ht="16.5" customHeight="1">
      <c r="A3428" s="129"/>
      <c r="B3428" s="134"/>
      <c r="C3428" s="135"/>
      <c r="D3428" s="146"/>
      <c r="E3428" s="146"/>
      <c r="F3428" s="135"/>
      <c r="G3428" s="147"/>
      <c r="H3428" s="147"/>
      <c r="I3428" s="147"/>
      <c r="J3428" s="147"/>
      <c r="K3428" s="38"/>
      <c r="L3428" s="143"/>
      <c r="M3428" s="143"/>
      <c r="N3428" s="61"/>
      <c r="O3428" s="314"/>
      <c r="Q3428" t="str">
        <f t="shared" si="1074"/>
        <v/>
      </c>
      <c r="S3428" t="e">
        <f t="shared" ca="1" si="1083"/>
        <v>#VALUE!</v>
      </c>
      <c r="T3428" t="e">
        <f t="shared" ca="1" si="1080"/>
        <v>#VALUE!</v>
      </c>
      <c r="U3428">
        <f t="shared" si="1084"/>
        <v>3360</v>
      </c>
      <c r="V3428">
        <v>280.41666666668903</v>
      </c>
      <c r="W3428">
        <f t="shared" si="1087"/>
        <v>280</v>
      </c>
      <c r="X3428" t="str" cm="1">
        <f t="array" aca="1" ref="X3428" ca="1">IFERROR(INDEX('PC&amp;PD'!$A$1:$AS$19,ROW('PC&amp;PD'!$A$19),MATCH(INDIRECT(T3428),'PC&amp;PD'!$A$1:$AS$1,0)),"")</f>
        <v/>
      </c>
      <c r="AA3428" t="str">
        <f t="shared" si="1075"/>
        <v/>
      </c>
      <c r="AB3428" t="str">
        <f t="shared" si="1076"/>
        <v/>
      </c>
      <c r="AC3428" t="e">
        <f t="shared" ca="1" si="1077"/>
        <v>#VALUE!</v>
      </c>
      <c r="AD3428" t="str" cm="1">
        <f t="array" aca="1" ref="AD3428" ca="1">IFERROR(IF((LEFT(INDIRECT("$F"&amp;$S3428),4))="GOTS",IF($G3428="Organic","GOTS_Organic_raw",(IF($G3428="Responsible","GOTS_Responsible",(IF($G3428="No Attribute (Conventional)","GOTS_conventional",(IF($G3428="Recycled Pre/Post-Consumer","GOTS_pre_post",(IF($G3428="In-Conversion","GOTS_in_conversion",(IF($G3428="Sustainably Sourced","Sustainably_sourced",(IF($G3428="Recycled pre-consumer organic","GOTS_recycled_organic",""))))))))))))),IF($G3428="Organic","Organic",(IF($G3428="Responsible","Responsible",(IF($G3428="No Attribute (Conventional)","No_Attribute_Conventional",(IF($G3428="Recycled Pre/Post-Consumer","Recycled_Pre_Post_Consumer",(IF($G3428="In-Conversion","In_Conversion",(IF($G3428="Recycled Pre-Consumer","Recycled_Pre_Consumer",(IF($G3428="Recycled Post-Consumer","Recycled_Post_Consumer",(IF($G3428="Sustainably Sourced","Sustainably_sourced",(IF($G3428="Recycled pre-consumer organic","GOTS_recycled_organic","")))))))))))))))))),"")</f>
        <v/>
      </c>
      <c r="AE3428" t="e" cm="1">
        <f t="array" aca="1" ref="AE3428" ca="1">IF($I3428="",IF(INDIRECT("$F"&amp;$S3428)="","",IF(LEFT(INDIRECT("$F"&amp;$S3428),3)="GRS","GRS_RCS_RM",IF((LEFT(INDIRECT("$F"&amp;$S3428),3))="RCS","GRS_RCS_RM",IF(INDIRECT("$F"&amp;$S3428)="OCS (No Label)","OCS_Conversion_RM",IF(LEFT(INDIRECT("$F"&amp;$S3428),3)="OCS","OCS_RM",IF(RIGHT(INDIRECT("$F"&amp;$S3428),10)="conversion","GOTS_RM_conversion",IF((LEFT(INDIRECT("$F"&amp;$S3428),4))="GOTS","GOTS_RM","Responsible_RM"))))))),"DELETERM")</f>
        <v>#VALUE!</v>
      </c>
      <c r="AF3428" t="e" cm="1">
        <f t="array" aca="1" ref="AF3428" ca="1">IF($S3428="","",INDIRECT("$Z"&amp;$S3428))</f>
        <v>#VALUE!</v>
      </c>
      <c r="AG3428" t="str">
        <f t="shared" si="1078"/>
        <v/>
      </c>
      <c r="AH3428" t="str" cm="1">
        <f t="array" aca="1" ref="AH3428" ca="1">IFERROR(INDIRECT("$ag"&amp;S3428),"")</f>
        <v/>
      </c>
      <c r="AI3428" t="e" cm="1">
        <f t="array" aca="1" ref="AI3428" ca="1">INDIRECT("O"&amp;S3428)</f>
        <v>#VALUE!</v>
      </c>
      <c r="AJ3428" t="str">
        <f t="shared" si="1079"/>
        <v/>
      </c>
    </row>
    <row r="3429" spans="1:36" ht="16.5" customHeight="1">
      <c r="A3429" s="130"/>
      <c r="B3429" s="136"/>
      <c r="C3429" s="137"/>
      <c r="D3429" s="146"/>
      <c r="E3429" s="146"/>
      <c r="F3429" s="137"/>
      <c r="G3429" s="147"/>
      <c r="H3429" s="147"/>
      <c r="I3429" s="147"/>
      <c r="J3429" s="147"/>
      <c r="K3429" s="38"/>
      <c r="L3429" s="144"/>
      <c r="M3429" s="144"/>
      <c r="N3429" s="61"/>
      <c r="O3429" s="314"/>
      <c r="Q3429" t="str">
        <f t="shared" si="1074"/>
        <v/>
      </c>
      <c r="S3429" t="e">
        <f t="shared" ca="1" si="1083"/>
        <v>#VALUE!</v>
      </c>
      <c r="T3429" t="e">
        <f t="shared" ca="1" si="1080"/>
        <v>#VALUE!</v>
      </c>
      <c r="U3429">
        <f t="shared" si="1084"/>
        <v>3360</v>
      </c>
      <c r="V3429">
        <v>280.500000000022</v>
      </c>
      <c r="W3429">
        <f t="shared" si="1087"/>
        <v>280</v>
      </c>
      <c r="X3429" t="str" cm="1">
        <f t="array" aca="1" ref="X3429" ca="1">IFERROR(INDEX('PC&amp;PD'!$A$1:$AS$19,ROW('PC&amp;PD'!$A$19),MATCH(INDIRECT(T3429),'PC&amp;PD'!$A$1:$AS$1,0)),"")</f>
        <v/>
      </c>
      <c r="AA3429" t="str">
        <f t="shared" si="1075"/>
        <v/>
      </c>
      <c r="AB3429" t="str">
        <f t="shared" si="1076"/>
        <v/>
      </c>
      <c r="AC3429" t="e">
        <f t="shared" ca="1" si="1077"/>
        <v>#VALUE!</v>
      </c>
      <c r="AD3429" t="str" cm="1">
        <f t="array" aca="1" ref="AD3429" ca="1">IFERROR(IF((LEFT(INDIRECT("$F"&amp;$S3429),4))="GOTS",IF($G3429="Organic","GOTS_Organic_raw",(IF($G3429="Responsible","GOTS_Responsible",(IF($G3429="No Attribute (Conventional)","GOTS_conventional",(IF($G3429="Recycled Pre/Post-Consumer","GOTS_pre_post",(IF($G3429="In-Conversion","GOTS_in_conversion",(IF($G3429="Sustainably Sourced","Sustainably_sourced",(IF($G3429="Recycled pre-consumer organic","GOTS_recycled_organic",""))))))))))))),IF($G3429="Organic","Organic",(IF($G3429="Responsible","Responsible",(IF($G3429="No Attribute (Conventional)","No_Attribute_Conventional",(IF($G3429="Recycled Pre/Post-Consumer","Recycled_Pre_Post_Consumer",(IF($G3429="In-Conversion","In_Conversion",(IF($G3429="Recycled Pre-Consumer","Recycled_Pre_Consumer",(IF($G3429="Recycled Post-Consumer","Recycled_Post_Consumer",(IF($G3429="Sustainably Sourced","Sustainably_sourced",(IF($G3429="Recycled pre-consumer organic","GOTS_recycled_organic","")))))))))))))))))),"")</f>
        <v/>
      </c>
      <c r="AE3429" t="e" cm="1">
        <f t="array" aca="1" ref="AE3429" ca="1">IF($I3429="",IF(INDIRECT("$F"&amp;$S3429)="","",IF(LEFT(INDIRECT("$F"&amp;$S3429),3)="GRS","GRS_RCS_RM",IF((LEFT(INDIRECT("$F"&amp;$S3429),3))="RCS","GRS_RCS_RM",IF(INDIRECT("$F"&amp;$S3429)="OCS (No Label)","OCS_Conversion_RM",IF(LEFT(INDIRECT("$F"&amp;$S3429),3)="OCS","OCS_RM",IF(RIGHT(INDIRECT("$F"&amp;$S3429),10)="conversion","GOTS_RM_conversion",IF((LEFT(INDIRECT("$F"&amp;$S3429),4))="GOTS","GOTS_RM","Responsible_RM"))))))),"DELETERM")</f>
        <v>#VALUE!</v>
      </c>
      <c r="AF3429" t="e" cm="1">
        <f t="array" aca="1" ref="AF3429" ca="1">IF($S3429="","",INDIRECT("$Z"&amp;$S3429))</f>
        <v>#VALUE!</v>
      </c>
      <c r="AG3429" t="str">
        <f t="shared" si="1078"/>
        <v/>
      </c>
      <c r="AH3429" t="str" cm="1">
        <f t="array" aca="1" ref="AH3429" ca="1">IFERROR(INDIRECT("$ag"&amp;S3429),"")</f>
        <v/>
      </c>
      <c r="AI3429" t="e" cm="1">
        <f t="array" aca="1" ref="AI3429" ca="1">INDIRECT("O"&amp;S3429)</f>
        <v>#VALUE!</v>
      </c>
      <c r="AJ3429" t="str">
        <f t="shared" si="1079"/>
        <v/>
      </c>
    </row>
    <row r="3430" spans="1:36" ht="16.5" customHeight="1">
      <c r="A3430" s="130"/>
      <c r="B3430" s="136"/>
      <c r="C3430" s="137"/>
      <c r="D3430" s="146"/>
      <c r="E3430" s="146"/>
      <c r="F3430" s="137"/>
      <c r="G3430" s="147"/>
      <c r="H3430" s="147"/>
      <c r="I3430" s="147"/>
      <c r="J3430" s="147"/>
      <c r="K3430" s="38"/>
      <c r="L3430" s="144"/>
      <c r="M3430" s="144"/>
      <c r="N3430" s="61"/>
      <c r="O3430" s="314"/>
      <c r="Q3430" t="str">
        <f t="shared" si="1074"/>
        <v/>
      </c>
      <c r="S3430" t="e">
        <f t="shared" ca="1" si="1083"/>
        <v>#VALUE!</v>
      </c>
      <c r="T3430" t="e">
        <f t="shared" ca="1" si="1080"/>
        <v>#VALUE!</v>
      </c>
      <c r="U3430">
        <f t="shared" si="1084"/>
        <v>3360</v>
      </c>
      <c r="V3430">
        <v>280.58333333335497</v>
      </c>
      <c r="W3430">
        <f t="shared" si="1087"/>
        <v>280</v>
      </c>
      <c r="X3430" t="str" cm="1">
        <f t="array" aca="1" ref="X3430" ca="1">IFERROR(INDEX('PC&amp;PD'!$A$1:$AS$19,ROW('PC&amp;PD'!$A$19),MATCH(INDIRECT(T3430),'PC&amp;PD'!$A$1:$AS$1,0)),"")</f>
        <v/>
      </c>
      <c r="AA3430" t="str">
        <f t="shared" si="1075"/>
        <v/>
      </c>
      <c r="AB3430" t="str">
        <f t="shared" si="1076"/>
        <v/>
      </c>
      <c r="AC3430" t="e">
        <f t="shared" ca="1" si="1077"/>
        <v>#VALUE!</v>
      </c>
      <c r="AD3430" t="str" cm="1">
        <f t="array" aca="1" ref="AD3430" ca="1">IFERROR(IF((LEFT(INDIRECT("$F"&amp;$S3430),4))="GOTS",IF($G3430="Organic","GOTS_Organic_raw",(IF($G3430="Responsible","GOTS_Responsible",(IF($G3430="No Attribute (Conventional)","GOTS_conventional",(IF($G3430="Recycled Pre/Post-Consumer","GOTS_pre_post",(IF($G3430="In-Conversion","GOTS_in_conversion",(IF($G3430="Sustainably Sourced","Sustainably_sourced",(IF($G3430="Recycled pre-consumer organic","GOTS_recycled_organic",""))))))))))))),IF($G3430="Organic","Organic",(IF($G3430="Responsible","Responsible",(IF($G3430="No Attribute (Conventional)","No_Attribute_Conventional",(IF($G3430="Recycled Pre/Post-Consumer","Recycled_Pre_Post_Consumer",(IF($G3430="In-Conversion","In_Conversion",(IF($G3430="Recycled Pre-Consumer","Recycled_Pre_Consumer",(IF($G3430="Recycled Post-Consumer","Recycled_Post_Consumer",(IF($G3430="Sustainably Sourced","Sustainably_sourced",(IF($G3430="Recycled pre-consumer organic","GOTS_recycled_organic","")))))))))))))))))),"")</f>
        <v/>
      </c>
      <c r="AE3430" t="e" cm="1">
        <f t="array" aca="1" ref="AE3430" ca="1">IF($I3430="",IF(INDIRECT("$F"&amp;$S3430)="","",IF(LEFT(INDIRECT("$F"&amp;$S3430),3)="GRS","GRS_RCS_RM",IF((LEFT(INDIRECT("$F"&amp;$S3430),3))="RCS","GRS_RCS_RM",IF(INDIRECT("$F"&amp;$S3430)="OCS (No Label)","OCS_Conversion_RM",IF(LEFT(INDIRECT("$F"&amp;$S3430),3)="OCS","OCS_RM",IF(RIGHT(INDIRECT("$F"&amp;$S3430),10)="conversion","GOTS_RM_conversion",IF((LEFT(INDIRECT("$F"&amp;$S3430),4))="GOTS","GOTS_RM","Responsible_RM"))))))),"DELETERM")</f>
        <v>#VALUE!</v>
      </c>
      <c r="AF3430" t="e" cm="1">
        <f t="array" aca="1" ref="AF3430" ca="1">IF($S3430="","",INDIRECT("$Z"&amp;$S3430))</f>
        <v>#VALUE!</v>
      </c>
      <c r="AG3430" t="str">
        <f t="shared" si="1078"/>
        <v/>
      </c>
      <c r="AH3430" t="str" cm="1">
        <f t="array" aca="1" ref="AH3430" ca="1">IFERROR(INDIRECT("$ag"&amp;S3430),"")</f>
        <v/>
      </c>
      <c r="AI3430" t="e" cm="1">
        <f t="array" aca="1" ref="AI3430" ca="1">INDIRECT("O"&amp;S3430)</f>
        <v>#VALUE!</v>
      </c>
      <c r="AJ3430" t="str">
        <f t="shared" si="1079"/>
        <v/>
      </c>
    </row>
    <row r="3431" spans="1:36" ht="16.5" customHeight="1">
      <c r="A3431" s="130"/>
      <c r="B3431" s="136"/>
      <c r="C3431" s="137"/>
      <c r="D3431" s="146"/>
      <c r="E3431" s="146"/>
      <c r="F3431" s="137"/>
      <c r="G3431" s="147"/>
      <c r="H3431" s="147"/>
      <c r="I3431" s="147"/>
      <c r="J3431" s="147"/>
      <c r="K3431" s="38"/>
      <c r="L3431" s="144"/>
      <c r="M3431" s="144"/>
      <c r="N3431" s="61"/>
      <c r="O3431" s="314"/>
      <c r="Q3431" t="str">
        <f t="shared" si="1074"/>
        <v/>
      </c>
      <c r="S3431" t="e">
        <f t="shared" ca="1" si="1083"/>
        <v>#VALUE!</v>
      </c>
      <c r="T3431" t="e">
        <f t="shared" ca="1" si="1080"/>
        <v>#VALUE!</v>
      </c>
      <c r="U3431">
        <f t="shared" si="1084"/>
        <v>3360</v>
      </c>
      <c r="V3431">
        <v>280.66666666668903</v>
      </c>
      <c r="W3431">
        <f t="shared" si="1087"/>
        <v>280</v>
      </c>
      <c r="X3431" t="str" cm="1">
        <f t="array" aca="1" ref="X3431" ca="1">IFERROR(INDEX('PC&amp;PD'!$A$1:$AS$19,ROW('PC&amp;PD'!$A$19),MATCH(INDIRECT(T3431),'PC&amp;PD'!$A$1:$AS$1,0)),"")</f>
        <v/>
      </c>
      <c r="AA3431" t="str">
        <f t="shared" si="1075"/>
        <v/>
      </c>
      <c r="AB3431" t="str">
        <f t="shared" si="1076"/>
        <v/>
      </c>
      <c r="AC3431" t="e">
        <f t="shared" ca="1" si="1077"/>
        <v>#VALUE!</v>
      </c>
      <c r="AD3431" t="str" cm="1">
        <f t="array" aca="1" ref="AD3431" ca="1">IFERROR(IF((LEFT(INDIRECT("$F"&amp;$S3431),4))="GOTS",IF($G3431="Organic","GOTS_Organic_raw",(IF($G3431="Responsible","GOTS_Responsible",(IF($G3431="No Attribute (Conventional)","GOTS_conventional",(IF($G3431="Recycled Pre/Post-Consumer","GOTS_pre_post",(IF($G3431="In-Conversion","GOTS_in_conversion",(IF($G3431="Sustainably Sourced","Sustainably_sourced",(IF($G3431="Recycled pre-consumer organic","GOTS_recycled_organic",""))))))))))))),IF($G3431="Organic","Organic",(IF($G3431="Responsible","Responsible",(IF($G3431="No Attribute (Conventional)","No_Attribute_Conventional",(IF($G3431="Recycled Pre/Post-Consumer","Recycled_Pre_Post_Consumer",(IF($G3431="In-Conversion","In_Conversion",(IF($G3431="Recycled Pre-Consumer","Recycled_Pre_Consumer",(IF($G3431="Recycled Post-Consumer","Recycled_Post_Consumer",(IF($G3431="Sustainably Sourced","Sustainably_sourced",(IF($G3431="Recycled pre-consumer organic","GOTS_recycled_organic","")))))))))))))))))),"")</f>
        <v/>
      </c>
      <c r="AE3431" t="e" cm="1">
        <f t="array" aca="1" ref="AE3431" ca="1">IF($I3431="",IF(INDIRECT("$F"&amp;$S3431)="","",IF(LEFT(INDIRECT("$F"&amp;$S3431),3)="GRS","GRS_RCS_RM",IF((LEFT(INDIRECT("$F"&amp;$S3431),3))="RCS","GRS_RCS_RM",IF(INDIRECT("$F"&amp;$S3431)="OCS (No Label)","OCS_Conversion_RM",IF(LEFT(INDIRECT("$F"&amp;$S3431),3)="OCS","OCS_RM",IF(RIGHT(INDIRECT("$F"&amp;$S3431),10)="conversion","GOTS_RM_conversion",IF((LEFT(INDIRECT("$F"&amp;$S3431),4))="GOTS","GOTS_RM","Responsible_RM"))))))),"DELETERM")</f>
        <v>#VALUE!</v>
      </c>
      <c r="AF3431" t="e" cm="1">
        <f t="array" aca="1" ref="AF3431" ca="1">IF($S3431="","",INDIRECT("$Z"&amp;$S3431))</f>
        <v>#VALUE!</v>
      </c>
      <c r="AG3431" t="str">
        <f t="shared" si="1078"/>
        <v/>
      </c>
      <c r="AH3431" t="str" cm="1">
        <f t="array" aca="1" ref="AH3431" ca="1">IFERROR(INDIRECT("$ag"&amp;S3431),"")</f>
        <v/>
      </c>
      <c r="AI3431" t="e" cm="1">
        <f t="array" aca="1" ref="AI3431" ca="1">INDIRECT("O"&amp;S3431)</f>
        <v>#VALUE!</v>
      </c>
      <c r="AJ3431" t="str">
        <f t="shared" si="1079"/>
        <v/>
      </c>
    </row>
    <row r="3432" spans="1:36" ht="16.5" customHeight="1">
      <c r="A3432" s="130"/>
      <c r="B3432" s="136"/>
      <c r="C3432" s="137"/>
      <c r="D3432" s="146"/>
      <c r="E3432" s="146"/>
      <c r="F3432" s="137"/>
      <c r="G3432" s="147"/>
      <c r="H3432" s="147"/>
      <c r="I3432" s="147"/>
      <c r="J3432" s="147"/>
      <c r="K3432" s="38"/>
      <c r="L3432" s="144"/>
      <c r="M3432" s="144"/>
      <c r="N3432" s="61"/>
      <c r="O3432" s="314"/>
      <c r="Q3432" t="str">
        <f t="shared" si="1074"/>
        <v/>
      </c>
      <c r="S3432" t="e">
        <f t="shared" ca="1" si="1083"/>
        <v>#VALUE!</v>
      </c>
      <c r="T3432" t="e">
        <f t="shared" ca="1" si="1080"/>
        <v>#VALUE!</v>
      </c>
      <c r="U3432">
        <f t="shared" si="1084"/>
        <v>3360</v>
      </c>
      <c r="V3432">
        <v>280.750000000022</v>
      </c>
      <c r="W3432">
        <f t="shared" si="1087"/>
        <v>280</v>
      </c>
      <c r="X3432" t="str" cm="1">
        <f t="array" aca="1" ref="X3432" ca="1">IFERROR(INDEX('PC&amp;PD'!$A$1:$AS$19,ROW('PC&amp;PD'!$A$19),MATCH(INDIRECT(T3432),'PC&amp;PD'!$A$1:$AS$1,0)),"")</f>
        <v/>
      </c>
      <c r="AA3432" t="str">
        <f t="shared" si="1075"/>
        <v/>
      </c>
      <c r="AB3432" t="str">
        <f t="shared" si="1076"/>
        <v/>
      </c>
      <c r="AC3432" t="e">
        <f t="shared" ca="1" si="1077"/>
        <v>#VALUE!</v>
      </c>
      <c r="AD3432" t="str" cm="1">
        <f t="array" aca="1" ref="AD3432" ca="1">IFERROR(IF((LEFT(INDIRECT("$F"&amp;$S3432),4))="GOTS",IF($G3432="Organic","GOTS_Organic_raw",(IF($G3432="Responsible","GOTS_Responsible",(IF($G3432="No Attribute (Conventional)","GOTS_conventional",(IF($G3432="Recycled Pre/Post-Consumer","GOTS_pre_post",(IF($G3432="In-Conversion","GOTS_in_conversion",(IF($G3432="Sustainably Sourced","Sustainably_sourced",(IF($G3432="Recycled pre-consumer organic","GOTS_recycled_organic",""))))))))))))),IF($G3432="Organic","Organic",(IF($G3432="Responsible","Responsible",(IF($G3432="No Attribute (Conventional)","No_Attribute_Conventional",(IF($G3432="Recycled Pre/Post-Consumer","Recycled_Pre_Post_Consumer",(IF($G3432="In-Conversion","In_Conversion",(IF($G3432="Recycled Pre-Consumer","Recycled_Pre_Consumer",(IF($G3432="Recycled Post-Consumer","Recycled_Post_Consumer",(IF($G3432="Sustainably Sourced","Sustainably_sourced",(IF($G3432="Recycled pre-consumer organic","GOTS_recycled_organic","")))))))))))))))))),"")</f>
        <v/>
      </c>
      <c r="AE3432" t="e" cm="1">
        <f t="array" aca="1" ref="AE3432" ca="1">IF($I3432="",IF(INDIRECT("$F"&amp;$S3432)="","",IF(LEFT(INDIRECT("$F"&amp;$S3432),3)="GRS","GRS_RCS_RM",IF((LEFT(INDIRECT("$F"&amp;$S3432),3))="RCS","GRS_RCS_RM",IF(INDIRECT("$F"&amp;$S3432)="OCS (No Label)","OCS_Conversion_RM",IF(LEFT(INDIRECT("$F"&amp;$S3432),3)="OCS","OCS_RM",IF(RIGHT(INDIRECT("$F"&amp;$S3432),10)="conversion","GOTS_RM_conversion",IF((LEFT(INDIRECT("$F"&amp;$S3432),4))="GOTS","GOTS_RM","Responsible_RM"))))))),"DELETERM")</f>
        <v>#VALUE!</v>
      </c>
      <c r="AF3432" t="e" cm="1">
        <f t="array" aca="1" ref="AF3432" ca="1">IF($S3432="","",INDIRECT("$Z"&amp;$S3432))</f>
        <v>#VALUE!</v>
      </c>
      <c r="AG3432" t="str">
        <f t="shared" si="1078"/>
        <v/>
      </c>
      <c r="AH3432" t="str" cm="1">
        <f t="array" aca="1" ref="AH3432" ca="1">IFERROR(INDIRECT("$ag"&amp;S3432),"")</f>
        <v/>
      </c>
      <c r="AI3432" t="e" cm="1">
        <f t="array" aca="1" ref="AI3432" ca="1">INDIRECT("O"&amp;S3432)</f>
        <v>#VALUE!</v>
      </c>
      <c r="AJ3432" t="str">
        <f t="shared" si="1079"/>
        <v/>
      </c>
    </row>
    <row r="3433" spans="1:36" ht="16.5" customHeight="1">
      <c r="A3433" s="130"/>
      <c r="B3433" s="136"/>
      <c r="C3433" s="137"/>
      <c r="D3433" s="146"/>
      <c r="E3433" s="146"/>
      <c r="F3433" s="137"/>
      <c r="G3433" s="147"/>
      <c r="H3433" s="147"/>
      <c r="I3433" s="147"/>
      <c r="J3433" s="147"/>
      <c r="K3433" s="38"/>
      <c r="L3433" s="144"/>
      <c r="M3433" s="144"/>
      <c r="N3433" s="61"/>
      <c r="O3433" s="314"/>
      <c r="Q3433" t="str">
        <f t="shared" si="1074"/>
        <v/>
      </c>
      <c r="S3433" t="e">
        <f t="shared" ca="1" si="1083"/>
        <v>#VALUE!</v>
      </c>
      <c r="T3433" t="e">
        <f t="shared" ca="1" si="1080"/>
        <v>#VALUE!</v>
      </c>
      <c r="U3433">
        <f t="shared" si="1084"/>
        <v>3360</v>
      </c>
      <c r="V3433">
        <v>280.83333333335497</v>
      </c>
      <c r="W3433">
        <f t="shared" si="1087"/>
        <v>280</v>
      </c>
      <c r="X3433" t="str" cm="1">
        <f t="array" aca="1" ref="X3433" ca="1">IFERROR(INDEX('PC&amp;PD'!$A$1:$AS$19,ROW('PC&amp;PD'!$A$19),MATCH(INDIRECT(T3433),'PC&amp;PD'!$A$1:$AS$1,0)),"")</f>
        <v/>
      </c>
      <c r="AA3433" t="str">
        <f t="shared" si="1075"/>
        <v/>
      </c>
      <c r="AB3433" t="str">
        <f t="shared" si="1076"/>
        <v/>
      </c>
      <c r="AC3433" t="e">
        <f t="shared" ca="1" si="1077"/>
        <v>#VALUE!</v>
      </c>
      <c r="AD3433" t="str" cm="1">
        <f t="array" aca="1" ref="AD3433" ca="1">IFERROR(IF((LEFT(INDIRECT("$F"&amp;$S3433),4))="GOTS",IF($G3433="Organic","GOTS_Organic_raw",(IF($G3433="Responsible","GOTS_Responsible",(IF($G3433="No Attribute (Conventional)","GOTS_conventional",(IF($G3433="Recycled Pre/Post-Consumer","GOTS_pre_post",(IF($G3433="In-Conversion","GOTS_in_conversion",(IF($G3433="Sustainably Sourced","Sustainably_sourced",(IF($G3433="Recycled pre-consumer organic","GOTS_recycled_organic",""))))))))))))),IF($G3433="Organic","Organic",(IF($G3433="Responsible","Responsible",(IF($G3433="No Attribute (Conventional)","No_Attribute_Conventional",(IF($G3433="Recycled Pre/Post-Consumer","Recycled_Pre_Post_Consumer",(IF($G3433="In-Conversion","In_Conversion",(IF($G3433="Recycled Pre-Consumer","Recycled_Pre_Consumer",(IF($G3433="Recycled Post-Consumer","Recycled_Post_Consumer",(IF($G3433="Sustainably Sourced","Sustainably_sourced",(IF($G3433="Recycled pre-consumer organic","GOTS_recycled_organic","")))))))))))))))))),"")</f>
        <v/>
      </c>
      <c r="AE3433" t="e" cm="1">
        <f t="array" aca="1" ref="AE3433" ca="1">IF($I3433="",IF(INDIRECT("$F"&amp;$S3433)="","",IF(LEFT(INDIRECT("$F"&amp;$S3433),3)="GRS","GRS_RCS_RM",IF((LEFT(INDIRECT("$F"&amp;$S3433),3))="RCS","GRS_RCS_RM",IF(INDIRECT("$F"&amp;$S3433)="OCS (No Label)","OCS_Conversion_RM",IF(LEFT(INDIRECT("$F"&amp;$S3433),3)="OCS","OCS_RM",IF(RIGHT(INDIRECT("$F"&amp;$S3433),10)="conversion","GOTS_RM_conversion",IF((LEFT(INDIRECT("$F"&amp;$S3433),4))="GOTS","GOTS_RM","Responsible_RM"))))))),"DELETERM")</f>
        <v>#VALUE!</v>
      </c>
      <c r="AF3433" t="e" cm="1">
        <f t="array" aca="1" ref="AF3433" ca="1">IF($S3433="","",INDIRECT("$Z"&amp;$S3433))</f>
        <v>#VALUE!</v>
      </c>
      <c r="AG3433" t="str">
        <f t="shared" si="1078"/>
        <v/>
      </c>
      <c r="AH3433" t="str" cm="1">
        <f t="array" aca="1" ref="AH3433" ca="1">IFERROR(INDIRECT("$ag"&amp;S3433),"")</f>
        <v/>
      </c>
      <c r="AI3433" t="e" cm="1">
        <f t="array" aca="1" ref="AI3433" ca="1">INDIRECT("O"&amp;S3433)</f>
        <v>#VALUE!</v>
      </c>
      <c r="AJ3433" t="str">
        <f t="shared" si="1079"/>
        <v/>
      </c>
    </row>
    <row r="3434" spans="1:36" ht="16.5" customHeight="1" thickBot="1">
      <c r="A3434" s="131"/>
      <c r="B3434" s="138"/>
      <c r="C3434" s="139"/>
      <c r="D3434" s="148"/>
      <c r="E3434" s="148"/>
      <c r="F3434" s="139"/>
      <c r="G3434" s="149"/>
      <c r="H3434" s="149"/>
      <c r="I3434" s="149"/>
      <c r="J3434" s="149"/>
      <c r="K3434" s="39"/>
      <c r="L3434" s="145"/>
      <c r="M3434" s="145"/>
      <c r="N3434" s="62"/>
      <c r="O3434" s="315"/>
      <c r="Q3434" t="str">
        <f t="shared" si="1074"/>
        <v/>
      </c>
      <c r="S3434" t="e">
        <f t="shared" ca="1" si="1083"/>
        <v>#VALUE!</v>
      </c>
      <c r="T3434" t="e">
        <f t="shared" ca="1" si="1080"/>
        <v>#VALUE!</v>
      </c>
      <c r="U3434">
        <f t="shared" si="1084"/>
        <v>3360</v>
      </c>
      <c r="V3434">
        <v>280.91666666668903</v>
      </c>
      <c r="W3434">
        <f t="shared" si="1087"/>
        <v>280</v>
      </c>
      <c r="X3434" t="str" cm="1">
        <f t="array" aca="1" ref="X3434" ca="1">IFERROR(INDEX('PC&amp;PD'!$A$1:$AS$19,ROW('PC&amp;PD'!$A$19),MATCH(INDIRECT(T3434),'PC&amp;PD'!$A$1:$AS$1,0)),"")</f>
        <v/>
      </c>
      <c r="AA3434" t="str">
        <f t="shared" si="1075"/>
        <v/>
      </c>
      <c r="AB3434" t="str">
        <f t="shared" si="1076"/>
        <v/>
      </c>
      <c r="AC3434" t="e">
        <f t="shared" ca="1" si="1077"/>
        <v>#VALUE!</v>
      </c>
      <c r="AD3434" t="str" cm="1">
        <f t="array" aca="1" ref="AD3434" ca="1">IFERROR(IF((LEFT(INDIRECT("$F"&amp;$S3434),4))="GOTS",IF($G3434="Organic","GOTS_Organic_raw",(IF($G3434="Responsible","GOTS_Responsible",(IF($G3434="No Attribute (Conventional)","GOTS_conventional",(IF($G3434="Recycled Pre/Post-Consumer","GOTS_pre_post",(IF($G3434="In-Conversion","GOTS_in_conversion",(IF($G3434="Sustainably Sourced","Sustainably_sourced",(IF($G3434="Recycled pre-consumer organic","GOTS_recycled_organic",""))))))))))))),IF($G3434="Organic","Organic",(IF($G3434="Responsible","Responsible",(IF($G3434="No Attribute (Conventional)","No_Attribute_Conventional",(IF($G3434="Recycled Pre/Post-Consumer","Recycled_Pre_Post_Consumer",(IF($G3434="In-Conversion","In_Conversion",(IF($G3434="Recycled Pre-Consumer","Recycled_Pre_Consumer",(IF($G3434="Recycled Post-Consumer","Recycled_Post_Consumer",(IF($G3434="Sustainably Sourced","Sustainably_sourced",(IF($G3434="Recycled pre-consumer organic","GOTS_recycled_organic","")))))))))))))))))),"")</f>
        <v/>
      </c>
      <c r="AE3434" t="e" cm="1">
        <f t="array" aca="1" ref="AE3434" ca="1">IF($I3434="",IF(INDIRECT("$F"&amp;$S3434)="","",IF(LEFT(INDIRECT("$F"&amp;$S3434),3)="GRS","GRS_RCS_RM",IF((LEFT(INDIRECT("$F"&amp;$S3434),3))="RCS","GRS_RCS_RM",IF(INDIRECT("$F"&amp;$S3434)="OCS (No Label)","OCS_Conversion_RM",IF(LEFT(INDIRECT("$F"&amp;$S3434),3)="OCS","OCS_RM",IF(RIGHT(INDIRECT("$F"&amp;$S3434),10)="conversion","GOTS_RM_conversion",IF((LEFT(INDIRECT("$F"&amp;$S3434),4))="GOTS","GOTS_RM","Responsible_RM"))))))),"DELETERM")</f>
        <v>#VALUE!</v>
      </c>
      <c r="AF3434" t="e" cm="1">
        <f t="array" aca="1" ref="AF3434" ca="1">IF($S3434="","",INDIRECT("$Z"&amp;$S3434))</f>
        <v>#VALUE!</v>
      </c>
      <c r="AG3434" t="str">
        <f t="shared" si="1078"/>
        <v/>
      </c>
      <c r="AH3434" t="str" cm="1">
        <f t="array" aca="1" ref="AH3434" ca="1">IFERROR(INDIRECT("$ag"&amp;S3434),"")</f>
        <v/>
      </c>
      <c r="AI3434" t="e" cm="1">
        <f t="array" aca="1" ref="AI3434" ca="1">INDIRECT("O"&amp;S3434)</f>
        <v>#VALUE!</v>
      </c>
      <c r="AJ3434" t="str">
        <f t="shared" si="1079"/>
        <v/>
      </c>
    </row>
    <row r="3435" spans="1:36" ht="16.5" customHeight="1">
      <c r="A3435" s="128" t="str">
        <f>IF(B3435="","",COUNTA($B$63:$B3435))</f>
        <v/>
      </c>
      <c r="B3435" s="132"/>
      <c r="C3435" s="133"/>
      <c r="D3435" s="140"/>
      <c r="E3435" s="140"/>
      <c r="F3435" s="133"/>
      <c r="G3435" s="141"/>
      <c r="H3435" s="141"/>
      <c r="I3435" s="141"/>
      <c r="J3435" s="141"/>
      <c r="K3435" s="37"/>
      <c r="L3435" s="142" t="str">
        <f>IF(R3435="","",LEFT(R3435,LEN(R3435)-2))</f>
        <v/>
      </c>
      <c r="M3435" s="142"/>
      <c r="N3435" s="60"/>
      <c r="O3435" s="313"/>
      <c r="Q3435" t="str">
        <f t="shared" si="1074"/>
        <v/>
      </c>
      <c r="R3435" t="str">
        <f t="shared" ref="R3435" si="1090">CONCATENATE($Q3435,Q3436,Q3437,Q3438,Q3439,Q3440,$Q3441,$Q3442,$Q3443,$Q3444,$Q3445,$Q3446)</f>
        <v/>
      </c>
      <c r="S3435" t="e">
        <f t="shared" ca="1" si="1083"/>
        <v>#VALUE!</v>
      </c>
      <c r="T3435" t="e">
        <f t="shared" ca="1" si="1080"/>
        <v>#VALUE!</v>
      </c>
      <c r="U3435">
        <f t="shared" si="1084"/>
        <v>3372</v>
      </c>
      <c r="V3435">
        <v>281.000000000022</v>
      </c>
      <c r="W3435">
        <f t="shared" si="1087"/>
        <v>281</v>
      </c>
      <c r="X3435" t="str" cm="1">
        <f t="array" aca="1" ref="X3435" ca="1">IFERROR(INDEX('PC&amp;PD'!$A$1:$AS$19,ROW('PC&amp;PD'!$A$19),MATCH(INDIRECT(T3435),'PC&amp;PD'!$A$1:$AS$1,0)),"")</f>
        <v/>
      </c>
      <c r="Z3435" t="str">
        <f t="shared" ref="Z3435" si="1091">IFERROR(IF($F3435="OCS 100","OCS (OCS 100)",IF($F3435="OCS Blended","OCS (OCS Blended)",IF($F3435="OCS (No Label)","OCS (No Label)",IF($F3435="RCS 100","RCS (RCS 100)",IF($F3435="RCS Blended","RCS (RCS Blended)",IF($F3435="GRS","GRS (GRS)",IF($F3435="GRS (No Label)", "GRS (No Label)",IF($F3435="RDS","RDS (RDS)",IF($F3435="RWS","RWS (RWS)",IF($F3435="RAS","RAS (RAS)",IF($F3435="RMS","RMS (RMS)",IF($F3435="GOTS Organic","GOTS (Organic)",IF($F3435="GOTS Made with organic","GOTS (Made with Organic)",IF($F3435="GOTS Organic - in conversion","GOTS (Organic - In Conversion)",IF($F3435="GOTS Made with organic - in conversion","GOTS (Made with Organic - In Conversion)",""))))))))))))))),"")</f>
        <v/>
      </c>
      <c r="AA3435" t="str">
        <f t="shared" si="1075"/>
        <v/>
      </c>
      <c r="AB3435" t="str">
        <f t="shared" si="1076"/>
        <v/>
      </c>
      <c r="AC3435" t="e">
        <f t="shared" ca="1" si="1077"/>
        <v>#VALUE!</v>
      </c>
      <c r="AD3435" t="str" cm="1">
        <f t="array" aca="1" ref="AD3435" ca="1">IFERROR(IF((LEFT(INDIRECT("$F"&amp;$S3435),4))="GOTS",IF($G3435="Organic","GOTS_Organic_raw",(IF($G3435="Responsible","GOTS_Responsible",(IF($G3435="No Attribute (Conventional)","GOTS_conventional",(IF($G3435="Recycled Pre/Post-Consumer","GOTS_pre_post",(IF($G3435="In-Conversion","GOTS_in_conversion",(IF($G3435="Sustainably Sourced","Sustainably_sourced",(IF($G3435="Recycled pre-consumer organic","GOTS_recycled_organic",""))))))))))))),IF($G3435="Organic","Organic",(IF($G3435="Responsible","Responsible",(IF($G3435="No Attribute (Conventional)","No_Attribute_Conventional",(IF($G3435="Recycled Pre/Post-Consumer","Recycled_Pre_Post_Consumer",(IF($G3435="In-Conversion","In_Conversion",(IF($G3435="Recycled Pre-Consumer","Recycled_Pre_Consumer",(IF($G3435="Recycled Post-Consumer","Recycled_Post_Consumer",(IF($G3435="Sustainably Sourced","Sustainably_sourced",(IF($G3435="Recycled pre-consumer organic","GOTS_recycled_organic","")))))))))))))))))),"")</f>
        <v/>
      </c>
      <c r="AE3435" t="e" cm="1">
        <f t="array" aca="1" ref="AE3435" ca="1">IF($I3435="",IF(INDIRECT("$F"&amp;$S3435)="","",IF(LEFT(INDIRECT("$F"&amp;$S3435),3)="GRS","GRS_RCS_RM",IF((LEFT(INDIRECT("$F"&amp;$S3435),3))="RCS","GRS_RCS_RM",IF(INDIRECT("$F"&amp;$S3435)="OCS (No Label)","OCS_Conversion_RM",IF(LEFT(INDIRECT("$F"&amp;$S3435),3)="OCS","OCS_RM",IF(RIGHT(INDIRECT("$F"&amp;$S3435),10)="conversion","GOTS_RM_conversion",IF((LEFT(INDIRECT("$F"&amp;$S3435),4))="GOTS","GOTS_RM","Responsible_RM"))))))),"DELETERM")</f>
        <v>#VALUE!</v>
      </c>
      <c r="AF3435" t="e" cm="1">
        <f t="array" aca="1" ref="AF3435" ca="1">IF($S3435="","",INDIRECT("$Z"&amp;$S3435))</f>
        <v>#VALUE!</v>
      </c>
      <c r="AG3435" t="str">
        <f t="shared" si="1078"/>
        <v/>
      </c>
      <c r="AH3435" t="str" cm="1">
        <f t="array" aca="1" ref="AH3435" ca="1">IFERROR(INDIRECT("$ag"&amp;S3435),"")</f>
        <v/>
      </c>
      <c r="AI3435" t="e" cm="1">
        <f t="array" aca="1" ref="AI3435" ca="1">INDIRECT("O"&amp;S3435)</f>
        <v>#VALUE!</v>
      </c>
      <c r="AJ3435" t="str">
        <f t="shared" si="1079"/>
        <v/>
      </c>
    </row>
    <row r="3436" spans="1:36" ht="16.5" customHeight="1">
      <c r="A3436" s="129"/>
      <c r="B3436" s="134"/>
      <c r="C3436" s="135"/>
      <c r="D3436" s="146"/>
      <c r="E3436" s="146"/>
      <c r="F3436" s="135"/>
      <c r="G3436" s="147"/>
      <c r="H3436" s="147"/>
      <c r="I3436" s="147"/>
      <c r="J3436" s="147"/>
      <c r="K3436" s="38"/>
      <c r="L3436" s="143"/>
      <c r="M3436" s="143"/>
      <c r="N3436" s="61"/>
      <c r="O3436" s="314"/>
      <c r="Q3436" t="str">
        <f t="shared" si="1074"/>
        <v/>
      </c>
      <c r="S3436" t="e">
        <f t="shared" ca="1" si="1083"/>
        <v>#VALUE!</v>
      </c>
      <c r="T3436" t="e">
        <f t="shared" ca="1" si="1080"/>
        <v>#VALUE!</v>
      </c>
      <c r="U3436">
        <f t="shared" si="1084"/>
        <v>3372</v>
      </c>
      <c r="V3436">
        <v>281.08333333335497</v>
      </c>
      <c r="W3436">
        <f t="shared" si="1087"/>
        <v>281</v>
      </c>
      <c r="X3436" t="str" cm="1">
        <f t="array" aca="1" ref="X3436" ca="1">IFERROR(INDEX('PC&amp;PD'!$A$1:$AS$19,ROW('PC&amp;PD'!$A$19),MATCH(INDIRECT(T3436),'PC&amp;PD'!$A$1:$AS$1,0)),"")</f>
        <v/>
      </c>
      <c r="AA3436" t="str">
        <f t="shared" si="1075"/>
        <v/>
      </c>
      <c r="AB3436" t="str">
        <f t="shared" si="1076"/>
        <v/>
      </c>
      <c r="AC3436" t="e">
        <f t="shared" ca="1" si="1077"/>
        <v>#VALUE!</v>
      </c>
      <c r="AD3436" t="str" cm="1">
        <f t="array" aca="1" ref="AD3436" ca="1">IFERROR(IF((LEFT(INDIRECT("$F"&amp;$S3436),4))="GOTS",IF($G3436="Organic","GOTS_Organic_raw",(IF($G3436="Responsible","GOTS_Responsible",(IF($G3436="No Attribute (Conventional)","GOTS_conventional",(IF($G3436="Recycled Pre/Post-Consumer","GOTS_pre_post",(IF($G3436="In-Conversion","GOTS_in_conversion",(IF($G3436="Sustainably Sourced","Sustainably_sourced",(IF($G3436="Recycled pre-consumer organic","GOTS_recycled_organic",""))))))))))))),IF($G3436="Organic","Organic",(IF($G3436="Responsible","Responsible",(IF($G3436="No Attribute (Conventional)","No_Attribute_Conventional",(IF($G3436="Recycled Pre/Post-Consumer","Recycled_Pre_Post_Consumer",(IF($G3436="In-Conversion","In_Conversion",(IF($G3436="Recycled Pre-Consumer","Recycled_Pre_Consumer",(IF($G3436="Recycled Post-Consumer","Recycled_Post_Consumer",(IF($G3436="Sustainably Sourced","Sustainably_sourced",(IF($G3436="Recycled pre-consumer organic","GOTS_recycled_organic","")))))))))))))))))),"")</f>
        <v/>
      </c>
      <c r="AE3436" t="e" cm="1">
        <f t="array" aca="1" ref="AE3436" ca="1">IF($I3436="",IF(INDIRECT("$F"&amp;$S3436)="","",IF(LEFT(INDIRECT("$F"&amp;$S3436),3)="GRS","GRS_RCS_RM",IF((LEFT(INDIRECT("$F"&amp;$S3436),3))="RCS","GRS_RCS_RM",IF(INDIRECT("$F"&amp;$S3436)="OCS (No Label)","OCS_Conversion_RM",IF(LEFT(INDIRECT("$F"&amp;$S3436),3)="OCS","OCS_RM",IF(RIGHT(INDIRECT("$F"&amp;$S3436),10)="conversion","GOTS_RM_conversion",IF((LEFT(INDIRECT("$F"&amp;$S3436),4))="GOTS","GOTS_RM","Responsible_RM"))))))),"DELETERM")</f>
        <v>#VALUE!</v>
      </c>
      <c r="AF3436" t="e" cm="1">
        <f t="array" aca="1" ref="AF3436" ca="1">IF($S3436="","",INDIRECT("$Z"&amp;$S3436))</f>
        <v>#VALUE!</v>
      </c>
      <c r="AG3436" t="str">
        <f t="shared" si="1078"/>
        <v/>
      </c>
      <c r="AH3436" t="str" cm="1">
        <f t="array" aca="1" ref="AH3436" ca="1">IFERROR(INDIRECT("$ag"&amp;S3436),"")</f>
        <v/>
      </c>
      <c r="AI3436" t="e" cm="1">
        <f t="array" aca="1" ref="AI3436" ca="1">INDIRECT("O"&amp;S3436)</f>
        <v>#VALUE!</v>
      </c>
      <c r="AJ3436" t="str">
        <f t="shared" si="1079"/>
        <v/>
      </c>
    </row>
    <row r="3437" spans="1:36" ht="16.5" customHeight="1">
      <c r="A3437" s="129"/>
      <c r="B3437" s="134"/>
      <c r="C3437" s="135"/>
      <c r="D3437" s="146"/>
      <c r="E3437" s="146"/>
      <c r="F3437" s="135"/>
      <c r="G3437" s="147"/>
      <c r="H3437" s="147"/>
      <c r="I3437" s="147"/>
      <c r="J3437" s="147"/>
      <c r="K3437" s="38"/>
      <c r="L3437" s="143"/>
      <c r="M3437" s="143"/>
      <c r="N3437" s="61"/>
      <c r="O3437" s="314"/>
      <c r="Q3437" t="str">
        <f t="shared" si="1074"/>
        <v/>
      </c>
      <c r="S3437" t="e">
        <f t="shared" ca="1" si="1083"/>
        <v>#VALUE!</v>
      </c>
      <c r="T3437" t="e">
        <f t="shared" ca="1" si="1080"/>
        <v>#VALUE!</v>
      </c>
      <c r="U3437">
        <f t="shared" si="1084"/>
        <v>3372</v>
      </c>
      <c r="V3437">
        <v>281.16666666668903</v>
      </c>
      <c r="W3437">
        <f t="shared" si="1087"/>
        <v>281</v>
      </c>
      <c r="X3437" t="str" cm="1">
        <f t="array" aca="1" ref="X3437" ca="1">IFERROR(INDEX('PC&amp;PD'!$A$1:$AS$19,ROW('PC&amp;PD'!$A$19),MATCH(INDIRECT(T3437),'PC&amp;PD'!$A$1:$AS$1,0)),"")</f>
        <v/>
      </c>
      <c r="AA3437" t="str">
        <f t="shared" si="1075"/>
        <v/>
      </c>
      <c r="AB3437" t="str">
        <f t="shared" si="1076"/>
        <v/>
      </c>
      <c r="AC3437" t="e">
        <f t="shared" ca="1" si="1077"/>
        <v>#VALUE!</v>
      </c>
      <c r="AD3437" t="str" cm="1">
        <f t="array" aca="1" ref="AD3437" ca="1">IFERROR(IF((LEFT(INDIRECT("$F"&amp;$S3437),4))="GOTS",IF($G3437="Organic","GOTS_Organic_raw",(IF($G3437="Responsible","GOTS_Responsible",(IF($G3437="No Attribute (Conventional)","GOTS_conventional",(IF($G3437="Recycled Pre/Post-Consumer","GOTS_pre_post",(IF($G3437="In-Conversion","GOTS_in_conversion",(IF($G3437="Sustainably Sourced","Sustainably_sourced",(IF($G3437="Recycled pre-consumer organic","GOTS_recycled_organic",""))))))))))))),IF($G3437="Organic","Organic",(IF($G3437="Responsible","Responsible",(IF($G3437="No Attribute (Conventional)","No_Attribute_Conventional",(IF($G3437="Recycled Pre/Post-Consumer","Recycled_Pre_Post_Consumer",(IF($G3437="In-Conversion","In_Conversion",(IF($G3437="Recycled Pre-Consumer","Recycled_Pre_Consumer",(IF($G3437="Recycled Post-Consumer","Recycled_Post_Consumer",(IF($G3437="Sustainably Sourced","Sustainably_sourced",(IF($G3437="Recycled pre-consumer organic","GOTS_recycled_organic","")))))))))))))))))),"")</f>
        <v/>
      </c>
      <c r="AE3437" t="e" cm="1">
        <f t="array" aca="1" ref="AE3437" ca="1">IF($I3437="",IF(INDIRECT("$F"&amp;$S3437)="","",IF(LEFT(INDIRECT("$F"&amp;$S3437),3)="GRS","GRS_RCS_RM",IF((LEFT(INDIRECT("$F"&amp;$S3437),3))="RCS","GRS_RCS_RM",IF(INDIRECT("$F"&amp;$S3437)="OCS (No Label)","OCS_Conversion_RM",IF(LEFT(INDIRECT("$F"&amp;$S3437),3)="OCS","OCS_RM",IF(RIGHT(INDIRECT("$F"&amp;$S3437),10)="conversion","GOTS_RM_conversion",IF((LEFT(INDIRECT("$F"&amp;$S3437),4))="GOTS","GOTS_RM","Responsible_RM"))))))),"DELETERM")</f>
        <v>#VALUE!</v>
      </c>
      <c r="AF3437" t="e" cm="1">
        <f t="array" aca="1" ref="AF3437" ca="1">IF($S3437="","",INDIRECT("$Z"&amp;$S3437))</f>
        <v>#VALUE!</v>
      </c>
      <c r="AG3437" t="str">
        <f t="shared" si="1078"/>
        <v/>
      </c>
      <c r="AH3437" t="str" cm="1">
        <f t="array" aca="1" ref="AH3437" ca="1">IFERROR(INDIRECT("$ag"&amp;S3437),"")</f>
        <v/>
      </c>
      <c r="AI3437" t="e" cm="1">
        <f t="array" aca="1" ref="AI3437" ca="1">INDIRECT("O"&amp;S3437)</f>
        <v>#VALUE!</v>
      </c>
      <c r="AJ3437" t="str">
        <f t="shared" si="1079"/>
        <v/>
      </c>
    </row>
    <row r="3438" spans="1:36" ht="16.5" customHeight="1">
      <c r="A3438" s="129"/>
      <c r="B3438" s="134"/>
      <c r="C3438" s="135"/>
      <c r="D3438" s="146"/>
      <c r="E3438" s="146"/>
      <c r="F3438" s="135"/>
      <c r="G3438" s="147"/>
      <c r="H3438" s="147"/>
      <c r="I3438" s="147"/>
      <c r="J3438" s="147"/>
      <c r="K3438" s="38"/>
      <c r="L3438" s="143"/>
      <c r="M3438" s="143"/>
      <c r="N3438" s="61"/>
      <c r="O3438" s="314"/>
      <c r="Q3438" t="str">
        <f t="shared" si="1074"/>
        <v/>
      </c>
      <c r="S3438" t="e">
        <f t="shared" ca="1" si="1083"/>
        <v>#VALUE!</v>
      </c>
      <c r="T3438" t="e">
        <f t="shared" ca="1" si="1080"/>
        <v>#VALUE!</v>
      </c>
      <c r="U3438">
        <f t="shared" si="1084"/>
        <v>3372</v>
      </c>
      <c r="V3438">
        <v>281.250000000022</v>
      </c>
      <c r="W3438">
        <f t="shared" si="1087"/>
        <v>281</v>
      </c>
      <c r="X3438" t="str" cm="1">
        <f t="array" aca="1" ref="X3438" ca="1">IFERROR(INDEX('PC&amp;PD'!$A$1:$AS$19,ROW('PC&amp;PD'!$A$19),MATCH(INDIRECT(T3438),'PC&amp;PD'!$A$1:$AS$1,0)),"")</f>
        <v/>
      </c>
      <c r="AA3438" t="str">
        <f t="shared" si="1075"/>
        <v/>
      </c>
      <c r="AB3438" t="str">
        <f t="shared" si="1076"/>
        <v/>
      </c>
      <c r="AC3438" t="e">
        <f t="shared" ca="1" si="1077"/>
        <v>#VALUE!</v>
      </c>
      <c r="AD3438" t="str" cm="1">
        <f t="array" aca="1" ref="AD3438" ca="1">IFERROR(IF((LEFT(INDIRECT("$F"&amp;$S3438),4))="GOTS",IF($G3438="Organic","GOTS_Organic_raw",(IF($G3438="Responsible","GOTS_Responsible",(IF($G3438="No Attribute (Conventional)","GOTS_conventional",(IF($G3438="Recycled Pre/Post-Consumer","GOTS_pre_post",(IF($G3438="In-Conversion","GOTS_in_conversion",(IF($G3438="Sustainably Sourced","Sustainably_sourced",(IF($G3438="Recycled pre-consumer organic","GOTS_recycled_organic",""))))))))))))),IF($G3438="Organic","Organic",(IF($G3438="Responsible","Responsible",(IF($G3438="No Attribute (Conventional)","No_Attribute_Conventional",(IF($G3438="Recycled Pre/Post-Consumer","Recycled_Pre_Post_Consumer",(IF($G3438="In-Conversion","In_Conversion",(IF($G3438="Recycled Pre-Consumer","Recycled_Pre_Consumer",(IF($G3438="Recycled Post-Consumer","Recycled_Post_Consumer",(IF($G3438="Sustainably Sourced","Sustainably_sourced",(IF($G3438="Recycled pre-consumer organic","GOTS_recycled_organic","")))))))))))))))))),"")</f>
        <v/>
      </c>
      <c r="AE3438" t="e" cm="1">
        <f t="array" aca="1" ref="AE3438" ca="1">IF($I3438="",IF(INDIRECT("$F"&amp;$S3438)="","",IF(LEFT(INDIRECT("$F"&amp;$S3438),3)="GRS","GRS_RCS_RM",IF((LEFT(INDIRECT("$F"&amp;$S3438),3))="RCS","GRS_RCS_RM",IF(INDIRECT("$F"&amp;$S3438)="OCS (No Label)","OCS_Conversion_RM",IF(LEFT(INDIRECT("$F"&amp;$S3438),3)="OCS","OCS_RM",IF(RIGHT(INDIRECT("$F"&amp;$S3438),10)="conversion","GOTS_RM_conversion",IF((LEFT(INDIRECT("$F"&amp;$S3438),4))="GOTS","GOTS_RM","Responsible_RM"))))))),"DELETERM")</f>
        <v>#VALUE!</v>
      </c>
      <c r="AF3438" t="e" cm="1">
        <f t="array" aca="1" ref="AF3438" ca="1">IF($S3438="","",INDIRECT("$Z"&amp;$S3438))</f>
        <v>#VALUE!</v>
      </c>
      <c r="AG3438" t="str">
        <f t="shared" si="1078"/>
        <v/>
      </c>
      <c r="AH3438" t="str" cm="1">
        <f t="array" aca="1" ref="AH3438" ca="1">IFERROR(INDIRECT("$ag"&amp;S3438),"")</f>
        <v/>
      </c>
      <c r="AI3438" t="e" cm="1">
        <f t="array" aca="1" ref="AI3438" ca="1">INDIRECT("O"&amp;S3438)</f>
        <v>#VALUE!</v>
      </c>
      <c r="AJ3438" t="str">
        <f t="shared" si="1079"/>
        <v/>
      </c>
    </row>
    <row r="3439" spans="1:36" ht="16.5" customHeight="1">
      <c r="A3439" s="129"/>
      <c r="B3439" s="134"/>
      <c r="C3439" s="135"/>
      <c r="D3439" s="146"/>
      <c r="E3439" s="146"/>
      <c r="F3439" s="135"/>
      <c r="G3439" s="147"/>
      <c r="H3439" s="147"/>
      <c r="I3439" s="147"/>
      <c r="J3439" s="147"/>
      <c r="K3439" s="38"/>
      <c r="L3439" s="143"/>
      <c r="M3439" s="143"/>
      <c r="N3439" s="61"/>
      <c r="O3439" s="314"/>
      <c r="Q3439" t="str">
        <f t="shared" si="1074"/>
        <v/>
      </c>
      <c r="S3439" t="e">
        <f t="shared" ca="1" si="1083"/>
        <v>#VALUE!</v>
      </c>
      <c r="T3439" t="e">
        <f t="shared" ca="1" si="1080"/>
        <v>#VALUE!</v>
      </c>
      <c r="U3439">
        <f t="shared" si="1084"/>
        <v>3372</v>
      </c>
      <c r="V3439">
        <v>281.33333333335497</v>
      </c>
      <c r="W3439">
        <f t="shared" si="1087"/>
        <v>281</v>
      </c>
      <c r="X3439" t="str" cm="1">
        <f t="array" aca="1" ref="X3439" ca="1">IFERROR(INDEX('PC&amp;PD'!$A$1:$AS$19,ROW('PC&amp;PD'!$A$19),MATCH(INDIRECT(T3439),'PC&amp;PD'!$A$1:$AS$1,0)),"")</f>
        <v/>
      </c>
      <c r="AA3439" t="str">
        <f t="shared" si="1075"/>
        <v/>
      </c>
      <c r="AB3439" t="str">
        <f t="shared" si="1076"/>
        <v/>
      </c>
      <c r="AC3439" t="e">
        <f t="shared" ca="1" si="1077"/>
        <v>#VALUE!</v>
      </c>
      <c r="AD3439" t="str" cm="1">
        <f t="array" aca="1" ref="AD3439" ca="1">IFERROR(IF((LEFT(INDIRECT("$F"&amp;$S3439),4))="GOTS",IF($G3439="Organic","GOTS_Organic_raw",(IF($G3439="Responsible","GOTS_Responsible",(IF($G3439="No Attribute (Conventional)","GOTS_conventional",(IF($G3439="Recycled Pre/Post-Consumer","GOTS_pre_post",(IF($G3439="In-Conversion","GOTS_in_conversion",(IF($G3439="Sustainably Sourced","Sustainably_sourced",(IF($G3439="Recycled pre-consumer organic","GOTS_recycled_organic",""))))))))))))),IF($G3439="Organic","Organic",(IF($G3439="Responsible","Responsible",(IF($G3439="No Attribute (Conventional)","No_Attribute_Conventional",(IF($G3439="Recycled Pre/Post-Consumer","Recycled_Pre_Post_Consumer",(IF($G3439="In-Conversion","In_Conversion",(IF($G3439="Recycled Pre-Consumer","Recycled_Pre_Consumer",(IF($G3439="Recycled Post-Consumer","Recycled_Post_Consumer",(IF($G3439="Sustainably Sourced","Sustainably_sourced",(IF($G3439="Recycled pre-consumer organic","GOTS_recycled_organic","")))))))))))))))))),"")</f>
        <v/>
      </c>
      <c r="AE3439" t="e" cm="1">
        <f t="array" aca="1" ref="AE3439" ca="1">IF($I3439="",IF(INDIRECT("$F"&amp;$S3439)="","",IF(LEFT(INDIRECT("$F"&amp;$S3439),3)="GRS","GRS_RCS_RM",IF((LEFT(INDIRECT("$F"&amp;$S3439),3))="RCS","GRS_RCS_RM",IF(INDIRECT("$F"&amp;$S3439)="OCS (No Label)","OCS_Conversion_RM",IF(LEFT(INDIRECT("$F"&amp;$S3439),3)="OCS","OCS_RM",IF(RIGHT(INDIRECT("$F"&amp;$S3439),10)="conversion","GOTS_RM_conversion",IF((LEFT(INDIRECT("$F"&amp;$S3439),4))="GOTS","GOTS_RM","Responsible_RM"))))))),"DELETERM")</f>
        <v>#VALUE!</v>
      </c>
      <c r="AF3439" t="e" cm="1">
        <f t="array" aca="1" ref="AF3439" ca="1">IF($S3439="","",INDIRECT("$Z"&amp;$S3439))</f>
        <v>#VALUE!</v>
      </c>
      <c r="AG3439" t="str">
        <f t="shared" si="1078"/>
        <v/>
      </c>
      <c r="AH3439" t="str" cm="1">
        <f t="array" aca="1" ref="AH3439" ca="1">IFERROR(INDIRECT("$ag"&amp;S3439),"")</f>
        <v/>
      </c>
      <c r="AI3439" t="e" cm="1">
        <f t="array" aca="1" ref="AI3439" ca="1">INDIRECT("O"&amp;S3439)</f>
        <v>#VALUE!</v>
      </c>
      <c r="AJ3439" t="str">
        <f t="shared" si="1079"/>
        <v/>
      </c>
    </row>
    <row r="3440" spans="1:36" ht="16.5" customHeight="1">
      <c r="A3440" s="129"/>
      <c r="B3440" s="134"/>
      <c r="C3440" s="135"/>
      <c r="D3440" s="146"/>
      <c r="E3440" s="146"/>
      <c r="F3440" s="135"/>
      <c r="G3440" s="147"/>
      <c r="H3440" s="147"/>
      <c r="I3440" s="147"/>
      <c r="J3440" s="147"/>
      <c r="K3440" s="38"/>
      <c r="L3440" s="143"/>
      <c r="M3440" s="143"/>
      <c r="N3440" s="61"/>
      <c r="O3440" s="314"/>
      <c r="Q3440" t="str">
        <f t="shared" si="1074"/>
        <v/>
      </c>
      <c r="S3440" t="e">
        <f t="shared" ca="1" si="1083"/>
        <v>#VALUE!</v>
      </c>
      <c r="T3440" t="e">
        <f t="shared" ca="1" si="1080"/>
        <v>#VALUE!</v>
      </c>
      <c r="U3440">
        <f t="shared" si="1084"/>
        <v>3372</v>
      </c>
      <c r="V3440">
        <v>281.41666666668903</v>
      </c>
      <c r="W3440">
        <f t="shared" si="1087"/>
        <v>281</v>
      </c>
      <c r="X3440" t="str" cm="1">
        <f t="array" aca="1" ref="X3440" ca="1">IFERROR(INDEX('PC&amp;PD'!$A$1:$AS$19,ROW('PC&amp;PD'!$A$19),MATCH(INDIRECT(T3440),'PC&amp;PD'!$A$1:$AS$1,0)),"")</f>
        <v/>
      </c>
      <c r="AA3440" t="str">
        <f t="shared" si="1075"/>
        <v/>
      </c>
      <c r="AB3440" t="str">
        <f t="shared" si="1076"/>
        <v/>
      </c>
      <c r="AC3440" t="e">
        <f t="shared" ca="1" si="1077"/>
        <v>#VALUE!</v>
      </c>
      <c r="AD3440" t="str" cm="1">
        <f t="array" aca="1" ref="AD3440" ca="1">IFERROR(IF((LEFT(INDIRECT("$F"&amp;$S3440),4))="GOTS",IF($G3440="Organic","GOTS_Organic_raw",(IF($G3440="Responsible","GOTS_Responsible",(IF($G3440="No Attribute (Conventional)","GOTS_conventional",(IF($G3440="Recycled Pre/Post-Consumer","GOTS_pre_post",(IF($G3440="In-Conversion","GOTS_in_conversion",(IF($G3440="Sustainably Sourced","Sustainably_sourced",(IF($G3440="Recycled pre-consumer organic","GOTS_recycled_organic",""))))))))))))),IF($G3440="Organic","Organic",(IF($G3440="Responsible","Responsible",(IF($G3440="No Attribute (Conventional)","No_Attribute_Conventional",(IF($G3440="Recycled Pre/Post-Consumer","Recycled_Pre_Post_Consumer",(IF($G3440="In-Conversion","In_Conversion",(IF($G3440="Recycled Pre-Consumer","Recycled_Pre_Consumer",(IF($G3440="Recycled Post-Consumer","Recycled_Post_Consumer",(IF($G3440="Sustainably Sourced","Sustainably_sourced",(IF($G3440="Recycled pre-consumer organic","GOTS_recycled_organic","")))))))))))))))))),"")</f>
        <v/>
      </c>
      <c r="AE3440" t="e" cm="1">
        <f t="array" aca="1" ref="AE3440" ca="1">IF($I3440="",IF(INDIRECT("$F"&amp;$S3440)="","",IF(LEFT(INDIRECT("$F"&amp;$S3440),3)="GRS","GRS_RCS_RM",IF((LEFT(INDIRECT("$F"&amp;$S3440),3))="RCS","GRS_RCS_RM",IF(INDIRECT("$F"&amp;$S3440)="OCS (No Label)","OCS_Conversion_RM",IF(LEFT(INDIRECT("$F"&amp;$S3440),3)="OCS","OCS_RM",IF(RIGHT(INDIRECT("$F"&amp;$S3440),10)="conversion","GOTS_RM_conversion",IF((LEFT(INDIRECT("$F"&amp;$S3440),4))="GOTS","GOTS_RM","Responsible_RM"))))))),"DELETERM")</f>
        <v>#VALUE!</v>
      </c>
      <c r="AF3440" t="e" cm="1">
        <f t="array" aca="1" ref="AF3440" ca="1">IF($S3440="","",INDIRECT("$Z"&amp;$S3440))</f>
        <v>#VALUE!</v>
      </c>
      <c r="AG3440" t="str">
        <f t="shared" si="1078"/>
        <v/>
      </c>
      <c r="AH3440" t="str" cm="1">
        <f t="array" aca="1" ref="AH3440" ca="1">IFERROR(INDIRECT("$ag"&amp;S3440),"")</f>
        <v/>
      </c>
      <c r="AI3440" t="e" cm="1">
        <f t="array" aca="1" ref="AI3440" ca="1">INDIRECT("O"&amp;S3440)</f>
        <v>#VALUE!</v>
      </c>
      <c r="AJ3440" t="str">
        <f t="shared" si="1079"/>
        <v/>
      </c>
    </row>
    <row r="3441" spans="1:36" ht="16.5" customHeight="1">
      <c r="A3441" s="130"/>
      <c r="B3441" s="136"/>
      <c r="C3441" s="137"/>
      <c r="D3441" s="146"/>
      <c r="E3441" s="146"/>
      <c r="F3441" s="137"/>
      <c r="G3441" s="147"/>
      <c r="H3441" s="147"/>
      <c r="I3441" s="147"/>
      <c r="J3441" s="147"/>
      <c r="K3441" s="38"/>
      <c r="L3441" s="144"/>
      <c r="M3441" s="144"/>
      <c r="N3441" s="61"/>
      <c r="O3441" s="314"/>
      <c r="Q3441" t="str">
        <f t="shared" si="1074"/>
        <v/>
      </c>
      <c r="S3441" t="e">
        <f t="shared" ca="1" si="1083"/>
        <v>#VALUE!</v>
      </c>
      <c r="T3441" t="e">
        <f t="shared" ca="1" si="1080"/>
        <v>#VALUE!</v>
      </c>
      <c r="U3441">
        <f t="shared" si="1084"/>
        <v>3372</v>
      </c>
      <c r="V3441">
        <v>281.500000000022</v>
      </c>
      <c r="W3441">
        <f t="shared" si="1087"/>
        <v>281</v>
      </c>
      <c r="X3441" t="str" cm="1">
        <f t="array" aca="1" ref="X3441" ca="1">IFERROR(INDEX('PC&amp;PD'!$A$1:$AS$19,ROW('PC&amp;PD'!$A$19),MATCH(INDIRECT(T3441),'PC&amp;PD'!$A$1:$AS$1,0)),"")</f>
        <v/>
      </c>
      <c r="AA3441" t="str">
        <f t="shared" si="1075"/>
        <v/>
      </c>
      <c r="AB3441" t="str">
        <f t="shared" si="1076"/>
        <v/>
      </c>
      <c r="AC3441" t="e">
        <f t="shared" ca="1" si="1077"/>
        <v>#VALUE!</v>
      </c>
      <c r="AD3441" t="str" cm="1">
        <f t="array" aca="1" ref="AD3441" ca="1">IFERROR(IF((LEFT(INDIRECT("$F"&amp;$S3441),4))="GOTS",IF($G3441="Organic","GOTS_Organic_raw",(IF($G3441="Responsible","GOTS_Responsible",(IF($G3441="No Attribute (Conventional)","GOTS_conventional",(IF($G3441="Recycled Pre/Post-Consumer","GOTS_pre_post",(IF($G3441="In-Conversion","GOTS_in_conversion",(IF($G3441="Sustainably Sourced","Sustainably_sourced",(IF($G3441="Recycled pre-consumer organic","GOTS_recycled_organic",""))))))))))))),IF($G3441="Organic","Organic",(IF($G3441="Responsible","Responsible",(IF($G3441="No Attribute (Conventional)","No_Attribute_Conventional",(IF($G3441="Recycled Pre/Post-Consumer","Recycled_Pre_Post_Consumer",(IF($G3441="In-Conversion","In_Conversion",(IF($G3441="Recycled Pre-Consumer","Recycled_Pre_Consumer",(IF($G3441="Recycled Post-Consumer","Recycled_Post_Consumer",(IF($G3441="Sustainably Sourced","Sustainably_sourced",(IF($G3441="Recycled pre-consumer organic","GOTS_recycled_organic","")))))))))))))))))),"")</f>
        <v/>
      </c>
      <c r="AE3441" t="e" cm="1">
        <f t="array" aca="1" ref="AE3441" ca="1">IF($I3441="",IF(INDIRECT("$F"&amp;$S3441)="","",IF(LEFT(INDIRECT("$F"&amp;$S3441),3)="GRS","GRS_RCS_RM",IF((LEFT(INDIRECT("$F"&amp;$S3441),3))="RCS","GRS_RCS_RM",IF(INDIRECT("$F"&amp;$S3441)="OCS (No Label)","OCS_Conversion_RM",IF(LEFT(INDIRECT("$F"&amp;$S3441),3)="OCS","OCS_RM",IF(RIGHT(INDIRECT("$F"&amp;$S3441),10)="conversion","GOTS_RM_conversion",IF((LEFT(INDIRECT("$F"&amp;$S3441),4))="GOTS","GOTS_RM","Responsible_RM"))))))),"DELETERM")</f>
        <v>#VALUE!</v>
      </c>
      <c r="AF3441" t="e" cm="1">
        <f t="array" aca="1" ref="AF3441" ca="1">IF($S3441="","",INDIRECT("$Z"&amp;$S3441))</f>
        <v>#VALUE!</v>
      </c>
      <c r="AG3441" t="str">
        <f t="shared" si="1078"/>
        <v/>
      </c>
      <c r="AH3441" t="str" cm="1">
        <f t="array" aca="1" ref="AH3441" ca="1">IFERROR(INDIRECT("$ag"&amp;S3441),"")</f>
        <v/>
      </c>
      <c r="AI3441" t="e" cm="1">
        <f t="array" aca="1" ref="AI3441" ca="1">INDIRECT("O"&amp;S3441)</f>
        <v>#VALUE!</v>
      </c>
      <c r="AJ3441" t="str">
        <f t="shared" si="1079"/>
        <v/>
      </c>
    </row>
    <row r="3442" spans="1:36" ht="16.5" customHeight="1">
      <c r="A3442" s="130"/>
      <c r="B3442" s="136"/>
      <c r="C3442" s="137"/>
      <c r="D3442" s="146"/>
      <c r="E3442" s="146"/>
      <c r="F3442" s="137"/>
      <c r="G3442" s="147"/>
      <c r="H3442" s="147"/>
      <c r="I3442" s="147"/>
      <c r="J3442" s="147"/>
      <c r="K3442" s="38"/>
      <c r="L3442" s="144"/>
      <c r="M3442" s="144"/>
      <c r="N3442" s="61"/>
      <c r="O3442" s="314"/>
      <c r="Q3442" t="str">
        <f t="shared" si="1074"/>
        <v/>
      </c>
      <c r="S3442" t="e">
        <f t="shared" ca="1" si="1083"/>
        <v>#VALUE!</v>
      </c>
      <c r="T3442" t="e">
        <f t="shared" ca="1" si="1080"/>
        <v>#VALUE!</v>
      </c>
      <c r="U3442">
        <f t="shared" si="1084"/>
        <v>3372</v>
      </c>
      <c r="V3442">
        <v>281.58333333335599</v>
      </c>
      <c r="W3442">
        <f t="shared" si="1087"/>
        <v>281</v>
      </c>
      <c r="X3442" t="str" cm="1">
        <f t="array" aca="1" ref="X3442" ca="1">IFERROR(INDEX('PC&amp;PD'!$A$1:$AS$19,ROW('PC&amp;PD'!$A$19),MATCH(INDIRECT(T3442),'PC&amp;PD'!$A$1:$AS$1,0)),"")</f>
        <v/>
      </c>
      <c r="AA3442" t="str">
        <f t="shared" si="1075"/>
        <v/>
      </c>
      <c r="AB3442" t="str">
        <f t="shared" si="1076"/>
        <v/>
      </c>
      <c r="AC3442" t="e">
        <f t="shared" ca="1" si="1077"/>
        <v>#VALUE!</v>
      </c>
      <c r="AD3442" t="str" cm="1">
        <f t="array" aca="1" ref="AD3442" ca="1">IFERROR(IF((LEFT(INDIRECT("$F"&amp;$S3442),4))="GOTS",IF($G3442="Organic","GOTS_Organic_raw",(IF($G3442="Responsible","GOTS_Responsible",(IF($G3442="No Attribute (Conventional)","GOTS_conventional",(IF($G3442="Recycled Pre/Post-Consumer","GOTS_pre_post",(IF($G3442="In-Conversion","GOTS_in_conversion",(IF($G3442="Sustainably Sourced","Sustainably_sourced",(IF($G3442="Recycled pre-consumer organic","GOTS_recycled_organic",""))))))))))))),IF($G3442="Organic","Organic",(IF($G3442="Responsible","Responsible",(IF($G3442="No Attribute (Conventional)","No_Attribute_Conventional",(IF($G3442="Recycled Pre/Post-Consumer","Recycled_Pre_Post_Consumer",(IF($G3442="In-Conversion","In_Conversion",(IF($G3442="Recycled Pre-Consumer","Recycled_Pre_Consumer",(IF($G3442="Recycled Post-Consumer","Recycled_Post_Consumer",(IF($G3442="Sustainably Sourced","Sustainably_sourced",(IF($G3442="Recycled pre-consumer organic","GOTS_recycled_organic","")))))))))))))))))),"")</f>
        <v/>
      </c>
      <c r="AE3442" t="e" cm="1">
        <f t="array" aca="1" ref="AE3442" ca="1">IF($I3442="",IF(INDIRECT("$F"&amp;$S3442)="","",IF(LEFT(INDIRECT("$F"&amp;$S3442),3)="GRS","GRS_RCS_RM",IF((LEFT(INDIRECT("$F"&amp;$S3442),3))="RCS","GRS_RCS_RM",IF(INDIRECT("$F"&amp;$S3442)="OCS (No Label)","OCS_Conversion_RM",IF(LEFT(INDIRECT("$F"&amp;$S3442),3)="OCS","OCS_RM",IF(RIGHT(INDIRECT("$F"&amp;$S3442),10)="conversion","GOTS_RM_conversion",IF((LEFT(INDIRECT("$F"&amp;$S3442),4))="GOTS","GOTS_RM","Responsible_RM"))))))),"DELETERM")</f>
        <v>#VALUE!</v>
      </c>
      <c r="AF3442" t="e" cm="1">
        <f t="array" aca="1" ref="AF3442" ca="1">IF($S3442="","",INDIRECT("$Z"&amp;$S3442))</f>
        <v>#VALUE!</v>
      </c>
      <c r="AG3442" t="str">
        <f t="shared" si="1078"/>
        <v/>
      </c>
      <c r="AH3442" t="str" cm="1">
        <f t="array" aca="1" ref="AH3442" ca="1">IFERROR(INDIRECT("$ag"&amp;S3442),"")</f>
        <v/>
      </c>
      <c r="AI3442" t="e" cm="1">
        <f t="array" aca="1" ref="AI3442" ca="1">INDIRECT("O"&amp;S3442)</f>
        <v>#VALUE!</v>
      </c>
      <c r="AJ3442" t="str">
        <f t="shared" si="1079"/>
        <v/>
      </c>
    </row>
    <row r="3443" spans="1:36" ht="16.5" customHeight="1">
      <c r="A3443" s="130"/>
      <c r="B3443" s="136"/>
      <c r="C3443" s="137"/>
      <c r="D3443" s="146"/>
      <c r="E3443" s="146"/>
      <c r="F3443" s="137"/>
      <c r="G3443" s="147"/>
      <c r="H3443" s="147"/>
      <c r="I3443" s="147"/>
      <c r="J3443" s="147"/>
      <c r="K3443" s="38"/>
      <c r="L3443" s="144"/>
      <c r="M3443" s="144"/>
      <c r="N3443" s="61"/>
      <c r="O3443" s="314"/>
      <c r="Q3443" t="str">
        <f t="shared" si="1074"/>
        <v/>
      </c>
      <c r="S3443" t="e">
        <f t="shared" ca="1" si="1083"/>
        <v>#VALUE!</v>
      </c>
      <c r="T3443" t="e">
        <f t="shared" ca="1" si="1080"/>
        <v>#VALUE!</v>
      </c>
      <c r="U3443">
        <f t="shared" si="1084"/>
        <v>3372</v>
      </c>
      <c r="V3443">
        <v>281.66666666668903</v>
      </c>
      <c r="W3443">
        <f t="shared" si="1087"/>
        <v>281</v>
      </c>
      <c r="X3443" t="str" cm="1">
        <f t="array" aca="1" ref="X3443" ca="1">IFERROR(INDEX('PC&amp;PD'!$A$1:$AS$19,ROW('PC&amp;PD'!$A$19),MATCH(INDIRECT(T3443),'PC&amp;PD'!$A$1:$AS$1,0)),"")</f>
        <v/>
      </c>
      <c r="AA3443" t="str">
        <f t="shared" si="1075"/>
        <v/>
      </c>
      <c r="AB3443" t="str">
        <f t="shared" si="1076"/>
        <v/>
      </c>
      <c r="AC3443" t="e">
        <f t="shared" ca="1" si="1077"/>
        <v>#VALUE!</v>
      </c>
      <c r="AD3443" t="str" cm="1">
        <f t="array" aca="1" ref="AD3443" ca="1">IFERROR(IF((LEFT(INDIRECT("$F"&amp;$S3443),4))="GOTS",IF($G3443="Organic","GOTS_Organic_raw",(IF($G3443="Responsible","GOTS_Responsible",(IF($G3443="No Attribute (Conventional)","GOTS_conventional",(IF($G3443="Recycled Pre/Post-Consumer","GOTS_pre_post",(IF($G3443="In-Conversion","GOTS_in_conversion",(IF($G3443="Sustainably Sourced","Sustainably_sourced",(IF($G3443="Recycled pre-consumer organic","GOTS_recycled_organic",""))))))))))))),IF($G3443="Organic","Organic",(IF($G3443="Responsible","Responsible",(IF($G3443="No Attribute (Conventional)","No_Attribute_Conventional",(IF($G3443="Recycled Pre/Post-Consumer","Recycled_Pre_Post_Consumer",(IF($G3443="In-Conversion","In_Conversion",(IF($G3443="Recycled Pre-Consumer","Recycled_Pre_Consumer",(IF($G3443="Recycled Post-Consumer","Recycled_Post_Consumer",(IF($G3443="Sustainably Sourced","Sustainably_sourced",(IF($G3443="Recycled pre-consumer organic","GOTS_recycled_organic","")))))))))))))))))),"")</f>
        <v/>
      </c>
      <c r="AE3443" t="e" cm="1">
        <f t="array" aca="1" ref="AE3443" ca="1">IF($I3443="",IF(INDIRECT("$F"&amp;$S3443)="","",IF(LEFT(INDIRECT("$F"&amp;$S3443),3)="GRS","GRS_RCS_RM",IF((LEFT(INDIRECT("$F"&amp;$S3443),3))="RCS","GRS_RCS_RM",IF(INDIRECT("$F"&amp;$S3443)="OCS (No Label)","OCS_Conversion_RM",IF(LEFT(INDIRECT("$F"&amp;$S3443),3)="OCS","OCS_RM",IF(RIGHT(INDIRECT("$F"&amp;$S3443),10)="conversion","GOTS_RM_conversion",IF((LEFT(INDIRECT("$F"&amp;$S3443),4))="GOTS","GOTS_RM","Responsible_RM"))))))),"DELETERM")</f>
        <v>#VALUE!</v>
      </c>
      <c r="AF3443" t="e" cm="1">
        <f t="array" aca="1" ref="AF3443" ca="1">IF($S3443="","",INDIRECT("$Z"&amp;$S3443))</f>
        <v>#VALUE!</v>
      </c>
      <c r="AG3443" t="str">
        <f t="shared" si="1078"/>
        <v/>
      </c>
      <c r="AH3443" t="str" cm="1">
        <f t="array" aca="1" ref="AH3443" ca="1">IFERROR(INDIRECT("$ag"&amp;S3443),"")</f>
        <v/>
      </c>
      <c r="AI3443" t="e" cm="1">
        <f t="array" aca="1" ref="AI3443" ca="1">INDIRECT("O"&amp;S3443)</f>
        <v>#VALUE!</v>
      </c>
      <c r="AJ3443" t="str">
        <f t="shared" si="1079"/>
        <v/>
      </c>
    </row>
    <row r="3444" spans="1:36" ht="16.5" customHeight="1">
      <c r="A3444" s="130"/>
      <c r="B3444" s="136"/>
      <c r="C3444" s="137"/>
      <c r="D3444" s="146"/>
      <c r="E3444" s="146"/>
      <c r="F3444" s="137"/>
      <c r="G3444" s="147"/>
      <c r="H3444" s="147"/>
      <c r="I3444" s="147"/>
      <c r="J3444" s="147"/>
      <c r="K3444" s="38"/>
      <c r="L3444" s="144"/>
      <c r="M3444" s="144"/>
      <c r="N3444" s="61"/>
      <c r="O3444" s="314"/>
      <c r="Q3444" t="str">
        <f t="shared" si="1074"/>
        <v/>
      </c>
      <c r="S3444" t="e">
        <f t="shared" ca="1" si="1083"/>
        <v>#VALUE!</v>
      </c>
      <c r="T3444" t="e">
        <f t="shared" ca="1" si="1080"/>
        <v>#VALUE!</v>
      </c>
      <c r="U3444">
        <f t="shared" si="1084"/>
        <v>3372</v>
      </c>
      <c r="V3444">
        <v>281.750000000022</v>
      </c>
      <c r="W3444">
        <f t="shared" si="1087"/>
        <v>281</v>
      </c>
      <c r="X3444" t="str" cm="1">
        <f t="array" aca="1" ref="X3444" ca="1">IFERROR(INDEX('PC&amp;PD'!$A$1:$AS$19,ROW('PC&amp;PD'!$A$19),MATCH(INDIRECT(T3444),'PC&amp;PD'!$A$1:$AS$1,0)),"")</f>
        <v/>
      </c>
      <c r="AA3444" t="str">
        <f t="shared" si="1075"/>
        <v/>
      </c>
      <c r="AB3444" t="str">
        <f t="shared" si="1076"/>
        <v/>
      </c>
      <c r="AC3444" t="e">
        <f t="shared" ca="1" si="1077"/>
        <v>#VALUE!</v>
      </c>
      <c r="AD3444" t="str" cm="1">
        <f t="array" aca="1" ref="AD3444" ca="1">IFERROR(IF((LEFT(INDIRECT("$F"&amp;$S3444),4))="GOTS",IF($G3444="Organic","GOTS_Organic_raw",(IF($G3444="Responsible","GOTS_Responsible",(IF($G3444="No Attribute (Conventional)","GOTS_conventional",(IF($G3444="Recycled Pre/Post-Consumer","GOTS_pre_post",(IF($G3444="In-Conversion","GOTS_in_conversion",(IF($G3444="Sustainably Sourced","Sustainably_sourced",(IF($G3444="Recycled pre-consumer organic","GOTS_recycled_organic",""))))))))))))),IF($G3444="Organic","Organic",(IF($G3444="Responsible","Responsible",(IF($G3444="No Attribute (Conventional)","No_Attribute_Conventional",(IF($G3444="Recycled Pre/Post-Consumer","Recycled_Pre_Post_Consumer",(IF($G3444="In-Conversion","In_Conversion",(IF($G3444="Recycled Pre-Consumer","Recycled_Pre_Consumer",(IF($G3444="Recycled Post-Consumer","Recycled_Post_Consumer",(IF($G3444="Sustainably Sourced","Sustainably_sourced",(IF($G3444="Recycled pre-consumer organic","GOTS_recycled_organic","")))))))))))))))))),"")</f>
        <v/>
      </c>
      <c r="AE3444" t="e" cm="1">
        <f t="array" aca="1" ref="AE3444" ca="1">IF($I3444="",IF(INDIRECT("$F"&amp;$S3444)="","",IF(LEFT(INDIRECT("$F"&amp;$S3444),3)="GRS","GRS_RCS_RM",IF((LEFT(INDIRECT("$F"&amp;$S3444),3))="RCS","GRS_RCS_RM",IF(INDIRECT("$F"&amp;$S3444)="OCS (No Label)","OCS_Conversion_RM",IF(LEFT(INDIRECT("$F"&amp;$S3444),3)="OCS","OCS_RM",IF(RIGHT(INDIRECT("$F"&amp;$S3444),10)="conversion","GOTS_RM_conversion",IF((LEFT(INDIRECT("$F"&amp;$S3444),4))="GOTS","GOTS_RM","Responsible_RM"))))))),"DELETERM")</f>
        <v>#VALUE!</v>
      </c>
      <c r="AF3444" t="e" cm="1">
        <f t="array" aca="1" ref="AF3444" ca="1">IF($S3444="","",INDIRECT("$Z"&amp;$S3444))</f>
        <v>#VALUE!</v>
      </c>
      <c r="AG3444" t="str">
        <f t="shared" si="1078"/>
        <v/>
      </c>
      <c r="AH3444" t="str" cm="1">
        <f t="array" aca="1" ref="AH3444" ca="1">IFERROR(INDIRECT("$ag"&amp;S3444),"")</f>
        <v/>
      </c>
      <c r="AI3444" t="e" cm="1">
        <f t="array" aca="1" ref="AI3444" ca="1">INDIRECT("O"&amp;S3444)</f>
        <v>#VALUE!</v>
      </c>
      <c r="AJ3444" t="str">
        <f t="shared" si="1079"/>
        <v/>
      </c>
    </row>
    <row r="3445" spans="1:36" ht="16.5" customHeight="1">
      <c r="A3445" s="130"/>
      <c r="B3445" s="136"/>
      <c r="C3445" s="137"/>
      <c r="D3445" s="146"/>
      <c r="E3445" s="146"/>
      <c r="F3445" s="137"/>
      <c r="G3445" s="147"/>
      <c r="H3445" s="147"/>
      <c r="I3445" s="147"/>
      <c r="J3445" s="147"/>
      <c r="K3445" s="38"/>
      <c r="L3445" s="144"/>
      <c r="M3445" s="144"/>
      <c r="N3445" s="61"/>
      <c r="O3445" s="314"/>
      <c r="Q3445" t="str">
        <f t="shared" si="1074"/>
        <v/>
      </c>
      <c r="S3445" t="e">
        <f t="shared" ca="1" si="1083"/>
        <v>#VALUE!</v>
      </c>
      <c r="T3445" t="e">
        <f t="shared" ca="1" si="1080"/>
        <v>#VALUE!</v>
      </c>
      <c r="U3445">
        <f t="shared" si="1084"/>
        <v>3372</v>
      </c>
      <c r="V3445">
        <v>281.83333333335599</v>
      </c>
      <c r="W3445">
        <f t="shared" si="1087"/>
        <v>281</v>
      </c>
      <c r="X3445" t="str" cm="1">
        <f t="array" aca="1" ref="X3445" ca="1">IFERROR(INDEX('PC&amp;PD'!$A$1:$AS$19,ROW('PC&amp;PD'!$A$19),MATCH(INDIRECT(T3445),'PC&amp;PD'!$A$1:$AS$1,0)),"")</f>
        <v/>
      </c>
      <c r="AA3445" t="str">
        <f t="shared" si="1075"/>
        <v/>
      </c>
      <c r="AB3445" t="str">
        <f t="shared" si="1076"/>
        <v/>
      </c>
      <c r="AC3445" t="e">
        <f t="shared" ca="1" si="1077"/>
        <v>#VALUE!</v>
      </c>
      <c r="AD3445" t="str" cm="1">
        <f t="array" aca="1" ref="AD3445" ca="1">IFERROR(IF((LEFT(INDIRECT("$F"&amp;$S3445),4))="GOTS",IF($G3445="Organic","GOTS_Organic_raw",(IF($G3445="Responsible","GOTS_Responsible",(IF($G3445="No Attribute (Conventional)","GOTS_conventional",(IF($G3445="Recycled Pre/Post-Consumer","GOTS_pre_post",(IF($G3445="In-Conversion","GOTS_in_conversion",(IF($G3445="Sustainably Sourced","Sustainably_sourced",(IF($G3445="Recycled pre-consumer organic","GOTS_recycled_organic",""))))))))))))),IF($G3445="Organic","Organic",(IF($G3445="Responsible","Responsible",(IF($G3445="No Attribute (Conventional)","No_Attribute_Conventional",(IF($G3445="Recycled Pre/Post-Consumer","Recycled_Pre_Post_Consumer",(IF($G3445="In-Conversion","In_Conversion",(IF($G3445="Recycled Pre-Consumer","Recycled_Pre_Consumer",(IF($G3445="Recycled Post-Consumer","Recycled_Post_Consumer",(IF($G3445="Sustainably Sourced","Sustainably_sourced",(IF($G3445="Recycled pre-consumer organic","GOTS_recycled_organic","")))))))))))))))))),"")</f>
        <v/>
      </c>
      <c r="AE3445" t="e" cm="1">
        <f t="array" aca="1" ref="AE3445" ca="1">IF($I3445="",IF(INDIRECT("$F"&amp;$S3445)="","",IF(LEFT(INDIRECT("$F"&amp;$S3445),3)="GRS","GRS_RCS_RM",IF((LEFT(INDIRECT("$F"&amp;$S3445),3))="RCS","GRS_RCS_RM",IF(INDIRECT("$F"&amp;$S3445)="OCS (No Label)","OCS_Conversion_RM",IF(LEFT(INDIRECT("$F"&amp;$S3445),3)="OCS","OCS_RM",IF(RIGHT(INDIRECT("$F"&amp;$S3445),10)="conversion","GOTS_RM_conversion",IF((LEFT(INDIRECT("$F"&amp;$S3445),4))="GOTS","GOTS_RM","Responsible_RM"))))))),"DELETERM")</f>
        <v>#VALUE!</v>
      </c>
      <c r="AF3445" t="e" cm="1">
        <f t="array" aca="1" ref="AF3445" ca="1">IF($S3445="","",INDIRECT("$Z"&amp;$S3445))</f>
        <v>#VALUE!</v>
      </c>
      <c r="AG3445" t="str">
        <f t="shared" si="1078"/>
        <v/>
      </c>
      <c r="AH3445" t="str" cm="1">
        <f t="array" aca="1" ref="AH3445" ca="1">IFERROR(INDIRECT("$ag"&amp;S3445),"")</f>
        <v/>
      </c>
      <c r="AI3445" t="e" cm="1">
        <f t="array" aca="1" ref="AI3445" ca="1">INDIRECT("O"&amp;S3445)</f>
        <v>#VALUE!</v>
      </c>
      <c r="AJ3445" t="str">
        <f t="shared" si="1079"/>
        <v/>
      </c>
    </row>
    <row r="3446" spans="1:36" ht="16.5" customHeight="1" thickBot="1">
      <c r="A3446" s="131"/>
      <c r="B3446" s="138"/>
      <c r="C3446" s="139"/>
      <c r="D3446" s="148"/>
      <c r="E3446" s="148"/>
      <c r="F3446" s="139"/>
      <c r="G3446" s="149"/>
      <c r="H3446" s="149"/>
      <c r="I3446" s="149"/>
      <c r="J3446" s="149"/>
      <c r="K3446" s="39"/>
      <c r="L3446" s="145"/>
      <c r="M3446" s="145"/>
      <c r="N3446" s="62"/>
      <c r="O3446" s="315"/>
      <c r="Q3446" t="str">
        <f t="shared" si="1074"/>
        <v/>
      </c>
      <c r="S3446" t="e">
        <f t="shared" ca="1" si="1083"/>
        <v>#VALUE!</v>
      </c>
      <c r="T3446" t="e">
        <f t="shared" ca="1" si="1080"/>
        <v>#VALUE!</v>
      </c>
      <c r="U3446">
        <f t="shared" si="1084"/>
        <v>3372</v>
      </c>
      <c r="V3446">
        <v>281.91666666668903</v>
      </c>
      <c r="W3446">
        <f t="shared" si="1087"/>
        <v>281</v>
      </c>
      <c r="X3446" t="str" cm="1">
        <f t="array" aca="1" ref="X3446" ca="1">IFERROR(INDEX('PC&amp;PD'!$A$1:$AS$19,ROW('PC&amp;PD'!$A$19),MATCH(INDIRECT(T3446),'PC&amp;PD'!$A$1:$AS$1,0)),"")</f>
        <v/>
      </c>
      <c r="AA3446" t="str">
        <f t="shared" si="1075"/>
        <v/>
      </c>
      <c r="AB3446" t="str">
        <f t="shared" si="1076"/>
        <v/>
      </c>
      <c r="AC3446" t="e">
        <f t="shared" ca="1" si="1077"/>
        <v>#VALUE!</v>
      </c>
      <c r="AD3446" t="str" cm="1">
        <f t="array" aca="1" ref="AD3446" ca="1">IFERROR(IF((LEFT(INDIRECT("$F"&amp;$S3446),4))="GOTS",IF($G3446="Organic","GOTS_Organic_raw",(IF($G3446="Responsible","GOTS_Responsible",(IF($G3446="No Attribute (Conventional)","GOTS_conventional",(IF($G3446="Recycled Pre/Post-Consumer","GOTS_pre_post",(IF($G3446="In-Conversion","GOTS_in_conversion",(IF($G3446="Sustainably Sourced","Sustainably_sourced",(IF($G3446="Recycled pre-consumer organic","GOTS_recycled_organic",""))))))))))))),IF($G3446="Organic","Organic",(IF($G3446="Responsible","Responsible",(IF($G3446="No Attribute (Conventional)","No_Attribute_Conventional",(IF($G3446="Recycled Pre/Post-Consumer","Recycled_Pre_Post_Consumer",(IF($G3446="In-Conversion","In_Conversion",(IF($G3446="Recycled Pre-Consumer","Recycled_Pre_Consumer",(IF($G3446="Recycled Post-Consumer","Recycled_Post_Consumer",(IF($G3446="Sustainably Sourced","Sustainably_sourced",(IF($G3446="Recycled pre-consumer organic","GOTS_recycled_organic","")))))))))))))))))),"")</f>
        <v/>
      </c>
      <c r="AE3446" t="e" cm="1">
        <f t="array" aca="1" ref="AE3446" ca="1">IF($I3446="",IF(INDIRECT("$F"&amp;$S3446)="","",IF(LEFT(INDIRECT("$F"&amp;$S3446),3)="GRS","GRS_RCS_RM",IF((LEFT(INDIRECT("$F"&amp;$S3446),3))="RCS","GRS_RCS_RM",IF(INDIRECT("$F"&amp;$S3446)="OCS (No Label)","OCS_Conversion_RM",IF(LEFT(INDIRECT("$F"&amp;$S3446),3)="OCS","OCS_RM",IF(RIGHT(INDIRECT("$F"&amp;$S3446),10)="conversion","GOTS_RM_conversion",IF((LEFT(INDIRECT("$F"&amp;$S3446),4))="GOTS","GOTS_RM","Responsible_RM"))))))),"DELETERM")</f>
        <v>#VALUE!</v>
      </c>
      <c r="AF3446" t="e" cm="1">
        <f t="array" aca="1" ref="AF3446" ca="1">IF($S3446="","",INDIRECT("$Z"&amp;$S3446))</f>
        <v>#VALUE!</v>
      </c>
      <c r="AG3446" t="str">
        <f t="shared" si="1078"/>
        <v/>
      </c>
      <c r="AH3446" t="str" cm="1">
        <f t="array" aca="1" ref="AH3446" ca="1">IFERROR(INDIRECT("$ag"&amp;S3446),"")</f>
        <v/>
      </c>
      <c r="AI3446" t="e" cm="1">
        <f t="array" aca="1" ref="AI3446" ca="1">INDIRECT("O"&amp;S3446)</f>
        <v>#VALUE!</v>
      </c>
      <c r="AJ3446" t="str">
        <f t="shared" si="1079"/>
        <v/>
      </c>
    </row>
    <row r="3447" spans="1:36" ht="16.5" customHeight="1">
      <c r="A3447" s="128" t="str">
        <f>IF(B3447="","",COUNTA($B$63:$B3447))</f>
        <v/>
      </c>
      <c r="B3447" s="132"/>
      <c r="C3447" s="133"/>
      <c r="D3447" s="140"/>
      <c r="E3447" s="140"/>
      <c r="F3447" s="133"/>
      <c r="G3447" s="141"/>
      <c r="H3447" s="141"/>
      <c r="I3447" s="141"/>
      <c r="J3447" s="141"/>
      <c r="K3447" s="37"/>
      <c r="L3447" s="142" t="str">
        <f>IF(R3447="","",LEFT(R3447,LEN(R3447)-2))</f>
        <v/>
      </c>
      <c r="M3447" s="142"/>
      <c r="N3447" s="60"/>
      <c r="O3447" s="313"/>
      <c r="Q3447" t="str">
        <f t="shared" si="1074"/>
        <v/>
      </c>
      <c r="R3447" t="str">
        <f t="shared" ref="R3447" si="1092">CONCATENATE($Q3447,Q3448,Q3449,Q3450,Q3451,Q3452,$Q3453,$Q3454,$Q3455,$Q3456,$Q3457,$Q3458)</f>
        <v/>
      </c>
      <c r="S3447" t="e">
        <f t="shared" ca="1" si="1083"/>
        <v>#VALUE!</v>
      </c>
      <c r="T3447" t="e">
        <f t="shared" ca="1" si="1080"/>
        <v>#VALUE!</v>
      </c>
      <c r="U3447">
        <f t="shared" si="1084"/>
        <v>3384</v>
      </c>
      <c r="V3447">
        <v>282.000000000022</v>
      </c>
      <c r="W3447">
        <f t="shared" si="1087"/>
        <v>282</v>
      </c>
      <c r="X3447" t="str" cm="1">
        <f t="array" aca="1" ref="X3447" ca="1">IFERROR(INDEX('PC&amp;PD'!$A$1:$AS$19,ROW('PC&amp;PD'!$A$19),MATCH(INDIRECT(T3447),'PC&amp;PD'!$A$1:$AS$1,0)),"")</f>
        <v/>
      </c>
      <c r="Z3447" t="str">
        <f t="shared" ref="Z3447" si="1093">IFERROR(IF($F3447="OCS 100","OCS (OCS 100)",IF($F3447="OCS Blended","OCS (OCS Blended)",IF($F3447="OCS (No Label)","OCS (No Label)",IF($F3447="RCS 100","RCS (RCS 100)",IF($F3447="RCS Blended","RCS (RCS Blended)",IF($F3447="GRS","GRS (GRS)",IF($F3447="GRS (No Label)", "GRS (No Label)",IF($F3447="RDS","RDS (RDS)",IF($F3447="RWS","RWS (RWS)",IF($F3447="RAS","RAS (RAS)",IF($F3447="RMS","RMS (RMS)",IF($F3447="GOTS Organic","GOTS (Organic)",IF($F3447="GOTS Made with organic","GOTS (Made with Organic)",IF($F3447="GOTS Organic - in conversion","GOTS (Organic - In Conversion)",IF($F3447="GOTS Made with organic - in conversion","GOTS (Made with Organic - In Conversion)",""))))))))))))))),"")</f>
        <v/>
      </c>
      <c r="AA3447" t="str">
        <f t="shared" si="1075"/>
        <v/>
      </c>
      <c r="AB3447" t="str">
        <f t="shared" si="1076"/>
        <v/>
      </c>
      <c r="AC3447" t="e">
        <f t="shared" ca="1" si="1077"/>
        <v>#VALUE!</v>
      </c>
      <c r="AD3447" t="str" cm="1">
        <f t="array" aca="1" ref="AD3447" ca="1">IFERROR(IF((LEFT(INDIRECT("$F"&amp;$S3447),4))="GOTS",IF($G3447="Organic","GOTS_Organic_raw",(IF($G3447="Responsible","GOTS_Responsible",(IF($G3447="No Attribute (Conventional)","GOTS_conventional",(IF($G3447="Recycled Pre/Post-Consumer","GOTS_pre_post",(IF($G3447="In-Conversion","GOTS_in_conversion",(IF($G3447="Sustainably Sourced","Sustainably_sourced",(IF($G3447="Recycled pre-consumer organic","GOTS_recycled_organic",""))))))))))))),IF($G3447="Organic","Organic",(IF($G3447="Responsible","Responsible",(IF($G3447="No Attribute (Conventional)","No_Attribute_Conventional",(IF($G3447="Recycled Pre/Post-Consumer","Recycled_Pre_Post_Consumer",(IF($G3447="In-Conversion","In_Conversion",(IF($G3447="Recycled Pre-Consumer","Recycled_Pre_Consumer",(IF($G3447="Recycled Post-Consumer","Recycled_Post_Consumer",(IF($G3447="Sustainably Sourced","Sustainably_sourced",(IF($G3447="Recycled pre-consumer organic","GOTS_recycled_organic","")))))))))))))))))),"")</f>
        <v/>
      </c>
      <c r="AE3447" t="e" cm="1">
        <f t="array" aca="1" ref="AE3447" ca="1">IF($I3447="",IF(INDIRECT("$F"&amp;$S3447)="","",IF(LEFT(INDIRECT("$F"&amp;$S3447),3)="GRS","GRS_RCS_RM",IF((LEFT(INDIRECT("$F"&amp;$S3447),3))="RCS","GRS_RCS_RM",IF(INDIRECT("$F"&amp;$S3447)="OCS (No Label)","OCS_Conversion_RM",IF(LEFT(INDIRECT("$F"&amp;$S3447),3)="OCS","OCS_RM",IF(RIGHT(INDIRECT("$F"&amp;$S3447),10)="conversion","GOTS_RM_conversion",IF((LEFT(INDIRECT("$F"&amp;$S3447),4))="GOTS","GOTS_RM","Responsible_RM"))))))),"DELETERM")</f>
        <v>#VALUE!</v>
      </c>
      <c r="AF3447" t="e" cm="1">
        <f t="array" aca="1" ref="AF3447" ca="1">IF($S3447="","",INDIRECT("$Z"&amp;$S3447))</f>
        <v>#VALUE!</v>
      </c>
      <c r="AG3447" t="str">
        <f t="shared" si="1078"/>
        <v/>
      </c>
      <c r="AH3447" t="str" cm="1">
        <f t="array" aca="1" ref="AH3447" ca="1">IFERROR(INDIRECT("$ag"&amp;S3447),"")</f>
        <v/>
      </c>
      <c r="AI3447" t="e" cm="1">
        <f t="array" aca="1" ref="AI3447" ca="1">INDIRECT("O"&amp;S3447)</f>
        <v>#VALUE!</v>
      </c>
      <c r="AJ3447" t="str">
        <f t="shared" si="1079"/>
        <v/>
      </c>
    </row>
    <row r="3448" spans="1:36" ht="16.5" customHeight="1">
      <c r="A3448" s="129"/>
      <c r="B3448" s="134"/>
      <c r="C3448" s="135"/>
      <c r="D3448" s="146"/>
      <c r="E3448" s="146"/>
      <c r="F3448" s="135"/>
      <c r="G3448" s="147"/>
      <c r="H3448" s="147"/>
      <c r="I3448" s="147"/>
      <c r="J3448" s="147"/>
      <c r="K3448" s="38"/>
      <c r="L3448" s="143"/>
      <c r="M3448" s="143"/>
      <c r="N3448" s="61"/>
      <c r="O3448" s="314"/>
      <c r="Q3448" t="str">
        <f t="shared" si="1074"/>
        <v/>
      </c>
      <c r="S3448" t="e">
        <f t="shared" ca="1" si="1083"/>
        <v>#VALUE!</v>
      </c>
      <c r="T3448" t="e">
        <f t="shared" ca="1" si="1080"/>
        <v>#VALUE!</v>
      </c>
      <c r="U3448">
        <f t="shared" si="1084"/>
        <v>3384</v>
      </c>
      <c r="V3448">
        <v>282.08333333335599</v>
      </c>
      <c r="W3448">
        <f t="shared" si="1087"/>
        <v>282</v>
      </c>
      <c r="X3448" t="str" cm="1">
        <f t="array" aca="1" ref="X3448" ca="1">IFERROR(INDEX('PC&amp;PD'!$A$1:$AS$19,ROW('PC&amp;PD'!$A$19),MATCH(INDIRECT(T3448),'PC&amp;PD'!$A$1:$AS$1,0)),"")</f>
        <v/>
      </c>
      <c r="AA3448" t="str">
        <f t="shared" si="1075"/>
        <v/>
      </c>
      <c r="AB3448" t="str">
        <f t="shared" si="1076"/>
        <v/>
      </c>
      <c r="AC3448" t="e">
        <f t="shared" ca="1" si="1077"/>
        <v>#VALUE!</v>
      </c>
      <c r="AD3448" t="str" cm="1">
        <f t="array" aca="1" ref="AD3448" ca="1">IFERROR(IF((LEFT(INDIRECT("$F"&amp;$S3448),4))="GOTS",IF($G3448="Organic","GOTS_Organic_raw",(IF($G3448="Responsible","GOTS_Responsible",(IF($G3448="No Attribute (Conventional)","GOTS_conventional",(IF($G3448="Recycled Pre/Post-Consumer","GOTS_pre_post",(IF($G3448="In-Conversion","GOTS_in_conversion",(IF($G3448="Sustainably Sourced","Sustainably_sourced",(IF($G3448="Recycled pre-consumer organic","GOTS_recycled_organic",""))))))))))))),IF($G3448="Organic","Organic",(IF($G3448="Responsible","Responsible",(IF($G3448="No Attribute (Conventional)","No_Attribute_Conventional",(IF($G3448="Recycled Pre/Post-Consumer","Recycled_Pre_Post_Consumer",(IF($G3448="In-Conversion","In_Conversion",(IF($G3448="Recycled Pre-Consumer","Recycled_Pre_Consumer",(IF($G3448="Recycled Post-Consumer","Recycled_Post_Consumer",(IF($G3448="Sustainably Sourced","Sustainably_sourced",(IF($G3448="Recycled pre-consumer organic","GOTS_recycled_organic","")))))))))))))))))),"")</f>
        <v/>
      </c>
      <c r="AE3448" t="e" cm="1">
        <f t="array" aca="1" ref="AE3448" ca="1">IF($I3448="",IF(INDIRECT("$F"&amp;$S3448)="","",IF(LEFT(INDIRECT("$F"&amp;$S3448),3)="GRS","GRS_RCS_RM",IF((LEFT(INDIRECT("$F"&amp;$S3448),3))="RCS","GRS_RCS_RM",IF(INDIRECT("$F"&amp;$S3448)="OCS (No Label)","OCS_Conversion_RM",IF(LEFT(INDIRECT("$F"&amp;$S3448),3)="OCS","OCS_RM",IF(RIGHT(INDIRECT("$F"&amp;$S3448),10)="conversion","GOTS_RM_conversion",IF((LEFT(INDIRECT("$F"&amp;$S3448),4))="GOTS","GOTS_RM","Responsible_RM"))))))),"DELETERM")</f>
        <v>#VALUE!</v>
      </c>
      <c r="AF3448" t="e" cm="1">
        <f t="array" aca="1" ref="AF3448" ca="1">IF($S3448="","",INDIRECT("$Z"&amp;$S3448))</f>
        <v>#VALUE!</v>
      </c>
      <c r="AG3448" t="str">
        <f t="shared" si="1078"/>
        <v/>
      </c>
      <c r="AH3448" t="str" cm="1">
        <f t="array" aca="1" ref="AH3448" ca="1">IFERROR(INDIRECT("$ag"&amp;S3448),"")</f>
        <v/>
      </c>
      <c r="AI3448" t="e" cm="1">
        <f t="array" aca="1" ref="AI3448" ca="1">INDIRECT("O"&amp;S3448)</f>
        <v>#VALUE!</v>
      </c>
      <c r="AJ3448" t="str">
        <f t="shared" si="1079"/>
        <v/>
      </c>
    </row>
    <row r="3449" spans="1:36" ht="16.5" customHeight="1">
      <c r="A3449" s="129"/>
      <c r="B3449" s="134"/>
      <c r="C3449" s="135"/>
      <c r="D3449" s="146"/>
      <c r="E3449" s="146"/>
      <c r="F3449" s="135"/>
      <c r="G3449" s="147"/>
      <c r="H3449" s="147"/>
      <c r="I3449" s="147"/>
      <c r="J3449" s="147"/>
      <c r="K3449" s="38"/>
      <c r="L3449" s="143"/>
      <c r="M3449" s="143"/>
      <c r="N3449" s="61"/>
      <c r="O3449" s="314"/>
      <c r="Q3449" t="str">
        <f t="shared" si="1074"/>
        <v/>
      </c>
      <c r="S3449" t="e">
        <f t="shared" ca="1" si="1083"/>
        <v>#VALUE!</v>
      </c>
      <c r="T3449" t="e">
        <f t="shared" ca="1" si="1080"/>
        <v>#VALUE!</v>
      </c>
      <c r="U3449">
        <f t="shared" si="1084"/>
        <v>3384</v>
      </c>
      <c r="V3449">
        <v>282.16666666668903</v>
      </c>
      <c r="W3449">
        <f t="shared" si="1087"/>
        <v>282</v>
      </c>
      <c r="X3449" t="str" cm="1">
        <f t="array" aca="1" ref="X3449" ca="1">IFERROR(INDEX('PC&amp;PD'!$A$1:$AS$19,ROW('PC&amp;PD'!$A$19),MATCH(INDIRECT(T3449),'PC&amp;PD'!$A$1:$AS$1,0)),"")</f>
        <v/>
      </c>
      <c r="AA3449" t="str">
        <f t="shared" si="1075"/>
        <v/>
      </c>
      <c r="AB3449" t="str">
        <f t="shared" si="1076"/>
        <v/>
      </c>
      <c r="AC3449" t="e">
        <f t="shared" ca="1" si="1077"/>
        <v>#VALUE!</v>
      </c>
      <c r="AD3449" t="str" cm="1">
        <f t="array" aca="1" ref="AD3449" ca="1">IFERROR(IF((LEFT(INDIRECT("$F"&amp;$S3449),4))="GOTS",IF($G3449="Organic","GOTS_Organic_raw",(IF($G3449="Responsible","GOTS_Responsible",(IF($G3449="No Attribute (Conventional)","GOTS_conventional",(IF($G3449="Recycled Pre/Post-Consumer","GOTS_pre_post",(IF($G3449="In-Conversion","GOTS_in_conversion",(IF($G3449="Sustainably Sourced","Sustainably_sourced",(IF($G3449="Recycled pre-consumer organic","GOTS_recycled_organic",""))))))))))))),IF($G3449="Organic","Organic",(IF($G3449="Responsible","Responsible",(IF($G3449="No Attribute (Conventional)","No_Attribute_Conventional",(IF($G3449="Recycled Pre/Post-Consumer","Recycled_Pre_Post_Consumer",(IF($G3449="In-Conversion","In_Conversion",(IF($G3449="Recycled Pre-Consumer","Recycled_Pre_Consumer",(IF($G3449="Recycled Post-Consumer","Recycled_Post_Consumer",(IF($G3449="Sustainably Sourced","Sustainably_sourced",(IF($G3449="Recycled pre-consumer organic","GOTS_recycled_organic","")))))))))))))))))),"")</f>
        <v/>
      </c>
      <c r="AE3449" t="e" cm="1">
        <f t="array" aca="1" ref="AE3449" ca="1">IF($I3449="",IF(INDIRECT("$F"&amp;$S3449)="","",IF(LEFT(INDIRECT("$F"&amp;$S3449),3)="GRS","GRS_RCS_RM",IF((LEFT(INDIRECT("$F"&amp;$S3449),3))="RCS","GRS_RCS_RM",IF(INDIRECT("$F"&amp;$S3449)="OCS (No Label)","OCS_Conversion_RM",IF(LEFT(INDIRECT("$F"&amp;$S3449),3)="OCS","OCS_RM",IF(RIGHT(INDIRECT("$F"&amp;$S3449),10)="conversion","GOTS_RM_conversion",IF((LEFT(INDIRECT("$F"&amp;$S3449),4))="GOTS","GOTS_RM","Responsible_RM"))))))),"DELETERM")</f>
        <v>#VALUE!</v>
      </c>
      <c r="AF3449" t="e" cm="1">
        <f t="array" aca="1" ref="AF3449" ca="1">IF($S3449="","",INDIRECT("$Z"&amp;$S3449))</f>
        <v>#VALUE!</v>
      </c>
      <c r="AG3449" t="str">
        <f t="shared" si="1078"/>
        <v/>
      </c>
      <c r="AH3449" t="str" cm="1">
        <f t="array" aca="1" ref="AH3449" ca="1">IFERROR(INDIRECT("$ag"&amp;S3449),"")</f>
        <v/>
      </c>
      <c r="AI3449" t="e" cm="1">
        <f t="array" aca="1" ref="AI3449" ca="1">INDIRECT("O"&amp;S3449)</f>
        <v>#VALUE!</v>
      </c>
      <c r="AJ3449" t="str">
        <f t="shared" si="1079"/>
        <v/>
      </c>
    </row>
    <row r="3450" spans="1:36" ht="16.5" customHeight="1">
      <c r="A3450" s="129"/>
      <c r="B3450" s="134"/>
      <c r="C3450" s="135"/>
      <c r="D3450" s="146"/>
      <c r="E3450" s="146"/>
      <c r="F3450" s="135"/>
      <c r="G3450" s="147"/>
      <c r="H3450" s="147"/>
      <c r="I3450" s="147"/>
      <c r="J3450" s="147"/>
      <c r="K3450" s="38"/>
      <c r="L3450" s="143"/>
      <c r="M3450" s="143"/>
      <c r="N3450" s="61"/>
      <c r="O3450" s="314"/>
      <c r="Q3450" t="str">
        <f t="shared" si="1074"/>
        <v/>
      </c>
      <c r="S3450" t="e">
        <f t="shared" ca="1" si="1083"/>
        <v>#VALUE!</v>
      </c>
      <c r="T3450" t="e">
        <f t="shared" ca="1" si="1080"/>
        <v>#VALUE!</v>
      </c>
      <c r="U3450">
        <f t="shared" si="1084"/>
        <v>3384</v>
      </c>
      <c r="V3450">
        <v>282.250000000022</v>
      </c>
      <c r="W3450">
        <f t="shared" si="1087"/>
        <v>282</v>
      </c>
      <c r="X3450" t="str" cm="1">
        <f t="array" aca="1" ref="X3450" ca="1">IFERROR(INDEX('PC&amp;PD'!$A$1:$AS$19,ROW('PC&amp;PD'!$A$19),MATCH(INDIRECT(T3450),'PC&amp;PD'!$A$1:$AS$1,0)),"")</f>
        <v/>
      </c>
      <c r="AA3450" t="str">
        <f t="shared" si="1075"/>
        <v/>
      </c>
      <c r="AB3450" t="str">
        <f t="shared" si="1076"/>
        <v/>
      </c>
      <c r="AC3450" t="e">
        <f t="shared" ca="1" si="1077"/>
        <v>#VALUE!</v>
      </c>
      <c r="AD3450" t="str" cm="1">
        <f t="array" aca="1" ref="AD3450" ca="1">IFERROR(IF((LEFT(INDIRECT("$F"&amp;$S3450),4))="GOTS",IF($G3450="Organic","GOTS_Organic_raw",(IF($G3450="Responsible","GOTS_Responsible",(IF($G3450="No Attribute (Conventional)","GOTS_conventional",(IF($G3450="Recycled Pre/Post-Consumer","GOTS_pre_post",(IF($G3450="In-Conversion","GOTS_in_conversion",(IF($G3450="Sustainably Sourced","Sustainably_sourced",(IF($G3450="Recycled pre-consumer organic","GOTS_recycled_organic",""))))))))))))),IF($G3450="Organic","Organic",(IF($G3450="Responsible","Responsible",(IF($G3450="No Attribute (Conventional)","No_Attribute_Conventional",(IF($G3450="Recycled Pre/Post-Consumer","Recycled_Pre_Post_Consumer",(IF($G3450="In-Conversion","In_Conversion",(IF($G3450="Recycled Pre-Consumer","Recycled_Pre_Consumer",(IF($G3450="Recycled Post-Consumer","Recycled_Post_Consumer",(IF($G3450="Sustainably Sourced","Sustainably_sourced",(IF($G3450="Recycled pre-consumer organic","GOTS_recycled_organic","")))))))))))))))))),"")</f>
        <v/>
      </c>
      <c r="AE3450" t="e" cm="1">
        <f t="array" aca="1" ref="AE3450" ca="1">IF($I3450="",IF(INDIRECT("$F"&amp;$S3450)="","",IF(LEFT(INDIRECT("$F"&amp;$S3450),3)="GRS","GRS_RCS_RM",IF((LEFT(INDIRECT("$F"&amp;$S3450),3))="RCS","GRS_RCS_RM",IF(INDIRECT("$F"&amp;$S3450)="OCS (No Label)","OCS_Conversion_RM",IF(LEFT(INDIRECT("$F"&amp;$S3450),3)="OCS","OCS_RM",IF(RIGHT(INDIRECT("$F"&amp;$S3450),10)="conversion","GOTS_RM_conversion",IF((LEFT(INDIRECT("$F"&amp;$S3450),4))="GOTS","GOTS_RM","Responsible_RM"))))))),"DELETERM")</f>
        <v>#VALUE!</v>
      </c>
      <c r="AF3450" t="e" cm="1">
        <f t="array" aca="1" ref="AF3450" ca="1">IF($S3450="","",INDIRECT("$Z"&amp;$S3450))</f>
        <v>#VALUE!</v>
      </c>
      <c r="AG3450" t="str">
        <f t="shared" si="1078"/>
        <v/>
      </c>
      <c r="AH3450" t="str" cm="1">
        <f t="array" aca="1" ref="AH3450" ca="1">IFERROR(INDIRECT("$ag"&amp;S3450),"")</f>
        <v/>
      </c>
      <c r="AI3450" t="e" cm="1">
        <f t="array" aca="1" ref="AI3450" ca="1">INDIRECT("O"&amp;S3450)</f>
        <v>#VALUE!</v>
      </c>
      <c r="AJ3450" t="str">
        <f t="shared" si="1079"/>
        <v/>
      </c>
    </row>
    <row r="3451" spans="1:36" ht="16.5" customHeight="1">
      <c r="A3451" s="129"/>
      <c r="B3451" s="134"/>
      <c r="C3451" s="135"/>
      <c r="D3451" s="146"/>
      <c r="E3451" s="146"/>
      <c r="F3451" s="135"/>
      <c r="G3451" s="147"/>
      <c r="H3451" s="147"/>
      <c r="I3451" s="147"/>
      <c r="J3451" s="147"/>
      <c r="K3451" s="38"/>
      <c r="L3451" s="143"/>
      <c r="M3451" s="143"/>
      <c r="N3451" s="61"/>
      <c r="O3451" s="314"/>
      <c r="Q3451" t="str">
        <f t="shared" si="1074"/>
        <v/>
      </c>
      <c r="S3451" t="e">
        <f t="shared" ca="1" si="1083"/>
        <v>#VALUE!</v>
      </c>
      <c r="T3451" t="e">
        <f t="shared" ca="1" si="1080"/>
        <v>#VALUE!</v>
      </c>
      <c r="U3451">
        <f t="shared" si="1084"/>
        <v>3384</v>
      </c>
      <c r="V3451">
        <v>282.33333333335599</v>
      </c>
      <c r="W3451">
        <f t="shared" si="1087"/>
        <v>282</v>
      </c>
      <c r="X3451" t="str" cm="1">
        <f t="array" aca="1" ref="X3451" ca="1">IFERROR(INDEX('PC&amp;PD'!$A$1:$AS$19,ROW('PC&amp;PD'!$A$19),MATCH(INDIRECT(T3451),'PC&amp;PD'!$A$1:$AS$1,0)),"")</f>
        <v/>
      </c>
      <c r="AA3451" t="str">
        <f t="shared" si="1075"/>
        <v/>
      </c>
      <c r="AB3451" t="str">
        <f t="shared" si="1076"/>
        <v/>
      </c>
      <c r="AC3451" t="e">
        <f t="shared" ca="1" si="1077"/>
        <v>#VALUE!</v>
      </c>
      <c r="AD3451" t="str" cm="1">
        <f t="array" aca="1" ref="AD3451" ca="1">IFERROR(IF((LEFT(INDIRECT("$F"&amp;$S3451),4))="GOTS",IF($G3451="Organic","GOTS_Organic_raw",(IF($G3451="Responsible","GOTS_Responsible",(IF($G3451="No Attribute (Conventional)","GOTS_conventional",(IF($G3451="Recycled Pre/Post-Consumer","GOTS_pre_post",(IF($G3451="In-Conversion","GOTS_in_conversion",(IF($G3451="Sustainably Sourced","Sustainably_sourced",(IF($G3451="Recycled pre-consumer organic","GOTS_recycled_organic",""))))))))))))),IF($G3451="Organic","Organic",(IF($G3451="Responsible","Responsible",(IF($G3451="No Attribute (Conventional)","No_Attribute_Conventional",(IF($G3451="Recycled Pre/Post-Consumer","Recycled_Pre_Post_Consumer",(IF($G3451="In-Conversion","In_Conversion",(IF($G3451="Recycled Pre-Consumer","Recycled_Pre_Consumer",(IF($G3451="Recycled Post-Consumer","Recycled_Post_Consumer",(IF($G3451="Sustainably Sourced","Sustainably_sourced",(IF($G3451="Recycled pre-consumer organic","GOTS_recycled_organic","")))))))))))))))))),"")</f>
        <v/>
      </c>
      <c r="AE3451" t="e" cm="1">
        <f t="array" aca="1" ref="AE3451" ca="1">IF($I3451="",IF(INDIRECT("$F"&amp;$S3451)="","",IF(LEFT(INDIRECT("$F"&amp;$S3451),3)="GRS","GRS_RCS_RM",IF((LEFT(INDIRECT("$F"&amp;$S3451),3))="RCS","GRS_RCS_RM",IF(INDIRECT("$F"&amp;$S3451)="OCS (No Label)","OCS_Conversion_RM",IF(LEFT(INDIRECT("$F"&amp;$S3451),3)="OCS","OCS_RM",IF(RIGHT(INDIRECT("$F"&amp;$S3451),10)="conversion","GOTS_RM_conversion",IF((LEFT(INDIRECT("$F"&amp;$S3451),4))="GOTS","GOTS_RM","Responsible_RM"))))))),"DELETERM")</f>
        <v>#VALUE!</v>
      </c>
      <c r="AF3451" t="e" cm="1">
        <f t="array" aca="1" ref="AF3451" ca="1">IF($S3451="","",INDIRECT("$Z"&amp;$S3451))</f>
        <v>#VALUE!</v>
      </c>
      <c r="AG3451" t="str">
        <f t="shared" si="1078"/>
        <v/>
      </c>
      <c r="AH3451" t="str" cm="1">
        <f t="array" aca="1" ref="AH3451" ca="1">IFERROR(INDIRECT("$ag"&amp;S3451),"")</f>
        <v/>
      </c>
      <c r="AI3451" t="e" cm="1">
        <f t="array" aca="1" ref="AI3451" ca="1">INDIRECT("O"&amp;S3451)</f>
        <v>#VALUE!</v>
      </c>
      <c r="AJ3451" t="str">
        <f t="shared" si="1079"/>
        <v/>
      </c>
    </row>
    <row r="3452" spans="1:36" ht="16.5" customHeight="1">
      <c r="A3452" s="129"/>
      <c r="B3452" s="134"/>
      <c r="C3452" s="135"/>
      <c r="D3452" s="146"/>
      <c r="E3452" s="146"/>
      <c r="F3452" s="135"/>
      <c r="G3452" s="147"/>
      <c r="H3452" s="147"/>
      <c r="I3452" s="147"/>
      <c r="J3452" s="147"/>
      <c r="K3452" s="38"/>
      <c r="L3452" s="143"/>
      <c r="M3452" s="143"/>
      <c r="N3452" s="61"/>
      <c r="O3452" s="314"/>
      <c r="Q3452" t="str">
        <f t="shared" si="1074"/>
        <v/>
      </c>
      <c r="S3452" t="e">
        <f t="shared" ca="1" si="1083"/>
        <v>#VALUE!</v>
      </c>
      <c r="T3452" t="e">
        <f t="shared" ca="1" si="1080"/>
        <v>#VALUE!</v>
      </c>
      <c r="U3452">
        <f t="shared" si="1084"/>
        <v>3384</v>
      </c>
      <c r="V3452">
        <v>282.41666666668903</v>
      </c>
      <c r="W3452">
        <f t="shared" si="1087"/>
        <v>282</v>
      </c>
      <c r="X3452" t="str" cm="1">
        <f t="array" aca="1" ref="X3452" ca="1">IFERROR(INDEX('PC&amp;PD'!$A$1:$AS$19,ROW('PC&amp;PD'!$A$19),MATCH(INDIRECT(T3452),'PC&amp;PD'!$A$1:$AS$1,0)),"")</f>
        <v/>
      </c>
      <c r="AA3452" t="str">
        <f t="shared" si="1075"/>
        <v/>
      </c>
      <c r="AB3452" t="str">
        <f t="shared" si="1076"/>
        <v/>
      </c>
      <c r="AC3452" t="e">
        <f t="shared" ca="1" si="1077"/>
        <v>#VALUE!</v>
      </c>
      <c r="AD3452" t="str" cm="1">
        <f t="array" aca="1" ref="AD3452" ca="1">IFERROR(IF((LEFT(INDIRECT("$F"&amp;$S3452),4))="GOTS",IF($G3452="Organic","GOTS_Organic_raw",(IF($G3452="Responsible","GOTS_Responsible",(IF($G3452="No Attribute (Conventional)","GOTS_conventional",(IF($G3452="Recycled Pre/Post-Consumer","GOTS_pre_post",(IF($G3452="In-Conversion","GOTS_in_conversion",(IF($G3452="Sustainably Sourced","Sustainably_sourced",(IF($G3452="Recycled pre-consumer organic","GOTS_recycled_organic",""))))))))))))),IF($G3452="Organic","Organic",(IF($G3452="Responsible","Responsible",(IF($G3452="No Attribute (Conventional)","No_Attribute_Conventional",(IF($G3452="Recycled Pre/Post-Consumer","Recycled_Pre_Post_Consumer",(IF($G3452="In-Conversion","In_Conversion",(IF($G3452="Recycled Pre-Consumer","Recycled_Pre_Consumer",(IF($G3452="Recycled Post-Consumer","Recycled_Post_Consumer",(IF($G3452="Sustainably Sourced","Sustainably_sourced",(IF($G3452="Recycled pre-consumer organic","GOTS_recycled_organic","")))))))))))))))))),"")</f>
        <v/>
      </c>
      <c r="AE3452" t="e" cm="1">
        <f t="array" aca="1" ref="AE3452" ca="1">IF($I3452="",IF(INDIRECT("$F"&amp;$S3452)="","",IF(LEFT(INDIRECT("$F"&amp;$S3452),3)="GRS","GRS_RCS_RM",IF((LEFT(INDIRECT("$F"&amp;$S3452),3))="RCS","GRS_RCS_RM",IF(INDIRECT("$F"&amp;$S3452)="OCS (No Label)","OCS_Conversion_RM",IF(LEFT(INDIRECT("$F"&amp;$S3452),3)="OCS","OCS_RM",IF(RIGHT(INDIRECT("$F"&amp;$S3452),10)="conversion","GOTS_RM_conversion",IF((LEFT(INDIRECT("$F"&amp;$S3452),4))="GOTS","GOTS_RM","Responsible_RM"))))))),"DELETERM")</f>
        <v>#VALUE!</v>
      </c>
      <c r="AF3452" t="e" cm="1">
        <f t="array" aca="1" ref="AF3452" ca="1">IF($S3452="","",INDIRECT("$Z"&amp;$S3452))</f>
        <v>#VALUE!</v>
      </c>
      <c r="AG3452" t="str">
        <f t="shared" si="1078"/>
        <v/>
      </c>
      <c r="AH3452" t="str" cm="1">
        <f t="array" aca="1" ref="AH3452" ca="1">IFERROR(INDIRECT("$ag"&amp;S3452),"")</f>
        <v/>
      </c>
      <c r="AI3452" t="e" cm="1">
        <f t="array" aca="1" ref="AI3452" ca="1">INDIRECT("O"&amp;S3452)</f>
        <v>#VALUE!</v>
      </c>
      <c r="AJ3452" t="str">
        <f t="shared" si="1079"/>
        <v/>
      </c>
    </row>
    <row r="3453" spans="1:36" ht="16.5" customHeight="1">
      <c r="A3453" s="130"/>
      <c r="B3453" s="136"/>
      <c r="C3453" s="137"/>
      <c r="D3453" s="146"/>
      <c r="E3453" s="146"/>
      <c r="F3453" s="137"/>
      <c r="G3453" s="147"/>
      <c r="H3453" s="147"/>
      <c r="I3453" s="147"/>
      <c r="J3453" s="147"/>
      <c r="K3453" s="38"/>
      <c r="L3453" s="144"/>
      <c r="M3453" s="144"/>
      <c r="N3453" s="61"/>
      <c r="O3453" s="314"/>
      <c r="Q3453" t="str">
        <f t="shared" si="1074"/>
        <v/>
      </c>
      <c r="S3453" t="e">
        <f t="shared" ca="1" si="1083"/>
        <v>#VALUE!</v>
      </c>
      <c r="T3453" t="e">
        <f t="shared" ca="1" si="1080"/>
        <v>#VALUE!</v>
      </c>
      <c r="U3453">
        <f t="shared" si="1084"/>
        <v>3384</v>
      </c>
      <c r="V3453">
        <v>282.500000000022</v>
      </c>
      <c r="W3453">
        <f t="shared" si="1087"/>
        <v>282</v>
      </c>
      <c r="X3453" t="str" cm="1">
        <f t="array" aca="1" ref="X3453" ca="1">IFERROR(INDEX('PC&amp;PD'!$A$1:$AS$19,ROW('PC&amp;PD'!$A$19),MATCH(INDIRECT(T3453),'PC&amp;PD'!$A$1:$AS$1,0)),"")</f>
        <v/>
      </c>
      <c r="AA3453" t="str">
        <f t="shared" si="1075"/>
        <v/>
      </c>
      <c r="AB3453" t="str">
        <f t="shared" si="1076"/>
        <v/>
      </c>
      <c r="AC3453" t="e">
        <f t="shared" ca="1" si="1077"/>
        <v>#VALUE!</v>
      </c>
      <c r="AD3453" t="str" cm="1">
        <f t="array" aca="1" ref="AD3453" ca="1">IFERROR(IF((LEFT(INDIRECT("$F"&amp;$S3453),4))="GOTS",IF($G3453="Organic","GOTS_Organic_raw",(IF($G3453="Responsible","GOTS_Responsible",(IF($G3453="No Attribute (Conventional)","GOTS_conventional",(IF($G3453="Recycled Pre/Post-Consumer","GOTS_pre_post",(IF($G3453="In-Conversion","GOTS_in_conversion",(IF($G3453="Sustainably Sourced","Sustainably_sourced",(IF($G3453="Recycled pre-consumer organic","GOTS_recycled_organic",""))))))))))))),IF($G3453="Organic","Organic",(IF($G3453="Responsible","Responsible",(IF($G3453="No Attribute (Conventional)","No_Attribute_Conventional",(IF($G3453="Recycled Pre/Post-Consumer","Recycled_Pre_Post_Consumer",(IF($G3453="In-Conversion","In_Conversion",(IF($G3453="Recycled Pre-Consumer","Recycled_Pre_Consumer",(IF($G3453="Recycled Post-Consumer","Recycled_Post_Consumer",(IF($G3453="Sustainably Sourced","Sustainably_sourced",(IF($G3453="Recycled pre-consumer organic","GOTS_recycled_organic","")))))))))))))))))),"")</f>
        <v/>
      </c>
      <c r="AE3453" t="e" cm="1">
        <f t="array" aca="1" ref="AE3453" ca="1">IF($I3453="",IF(INDIRECT("$F"&amp;$S3453)="","",IF(LEFT(INDIRECT("$F"&amp;$S3453),3)="GRS","GRS_RCS_RM",IF((LEFT(INDIRECT("$F"&amp;$S3453),3))="RCS","GRS_RCS_RM",IF(INDIRECT("$F"&amp;$S3453)="OCS (No Label)","OCS_Conversion_RM",IF(LEFT(INDIRECT("$F"&amp;$S3453),3)="OCS","OCS_RM",IF(RIGHT(INDIRECT("$F"&amp;$S3453),10)="conversion","GOTS_RM_conversion",IF((LEFT(INDIRECT("$F"&amp;$S3453),4))="GOTS","GOTS_RM","Responsible_RM"))))))),"DELETERM")</f>
        <v>#VALUE!</v>
      </c>
      <c r="AF3453" t="e" cm="1">
        <f t="array" aca="1" ref="AF3453" ca="1">IF($S3453="","",INDIRECT("$Z"&amp;$S3453))</f>
        <v>#VALUE!</v>
      </c>
      <c r="AG3453" t="str">
        <f t="shared" si="1078"/>
        <v/>
      </c>
      <c r="AH3453" t="str" cm="1">
        <f t="array" aca="1" ref="AH3453" ca="1">IFERROR(INDIRECT("$ag"&amp;S3453),"")</f>
        <v/>
      </c>
      <c r="AI3453" t="e" cm="1">
        <f t="array" aca="1" ref="AI3453" ca="1">INDIRECT("O"&amp;S3453)</f>
        <v>#VALUE!</v>
      </c>
      <c r="AJ3453" t="str">
        <f t="shared" si="1079"/>
        <v/>
      </c>
    </row>
    <row r="3454" spans="1:36" ht="16.5" customHeight="1">
      <c r="A3454" s="130"/>
      <c r="B3454" s="136"/>
      <c r="C3454" s="137"/>
      <c r="D3454" s="146"/>
      <c r="E3454" s="146"/>
      <c r="F3454" s="137"/>
      <c r="G3454" s="147"/>
      <c r="H3454" s="147"/>
      <c r="I3454" s="147"/>
      <c r="J3454" s="147"/>
      <c r="K3454" s="38"/>
      <c r="L3454" s="144"/>
      <c r="M3454" s="144"/>
      <c r="N3454" s="61"/>
      <c r="O3454" s="314"/>
      <c r="Q3454" t="str">
        <f t="shared" si="1074"/>
        <v/>
      </c>
      <c r="S3454" t="e">
        <f t="shared" ca="1" si="1083"/>
        <v>#VALUE!</v>
      </c>
      <c r="T3454" t="e">
        <f t="shared" ca="1" si="1080"/>
        <v>#VALUE!</v>
      </c>
      <c r="U3454">
        <f t="shared" si="1084"/>
        <v>3384</v>
      </c>
      <c r="V3454">
        <v>282.58333333335599</v>
      </c>
      <c r="W3454">
        <f t="shared" si="1087"/>
        <v>282</v>
      </c>
      <c r="X3454" t="str" cm="1">
        <f t="array" aca="1" ref="X3454" ca="1">IFERROR(INDEX('PC&amp;PD'!$A$1:$AS$19,ROW('PC&amp;PD'!$A$19),MATCH(INDIRECT(T3454),'PC&amp;PD'!$A$1:$AS$1,0)),"")</f>
        <v/>
      </c>
      <c r="AA3454" t="str">
        <f t="shared" si="1075"/>
        <v/>
      </c>
      <c r="AB3454" t="str">
        <f t="shared" si="1076"/>
        <v/>
      </c>
      <c r="AC3454" t="e">
        <f t="shared" ca="1" si="1077"/>
        <v>#VALUE!</v>
      </c>
      <c r="AD3454" t="str" cm="1">
        <f t="array" aca="1" ref="AD3454" ca="1">IFERROR(IF((LEFT(INDIRECT("$F"&amp;$S3454),4))="GOTS",IF($G3454="Organic","GOTS_Organic_raw",(IF($G3454="Responsible","GOTS_Responsible",(IF($G3454="No Attribute (Conventional)","GOTS_conventional",(IF($G3454="Recycled Pre/Post-Consumer","GOTS_pre_post",(IF($G3454="In-Conversion","GOTS_in_conversion",(IF($G3454="Sustainably Sourced","Sustainably_sourced",(IF($G3454="Recycled pre-consumer organic","GOTS_recycled_organic",""))))))))))))),IF($G3454="Organic","Organic",(IF($G3454="Responsible","Responsible",(IF($G3454="No Attribute (Conventional)","No_Attribute_Conventional",(IF($G3454="Recycled Pre/Post-Consumer","Recycled_Pre_Post_Consumer",(IF($G3454="In-Conversion","In_Conversion",(IF($G3454="Recycled Pre-Consumer","Recycled_Pre_Consumer",(IF($G3454="Recycled Post-Consumer","Recycled_Post_Consumer",(IF($G3454="Sustainably Sourced","Sustainably_sourced",(IF($G3454="Recycled pre-consumer organic","GOTS_recycled_organic","")))))))))))))))))),"")</f>
        <v/>
      </c>
      <c r="AE3454" t="e" cm="1">
        <f t="array" aca="1" ref="AE3454" ca="1">IF($I3454="",IF(INDIRECT("$F"&amp;$S3454)="","",IF(LEFT(INDIRECT("$F"&amp;$S3454),3)="GRS","GRS_RCS_RM",IF((LEFT(INDIRECT("$F"&amp;$S3454),3))="RCS","GRS_RCS_RM",IF(INDIRECT("$F"&amp;$S3454)="OCS (No Label)","OCS_Conversion_RM",IF(LEFT(INDIRECT("$F"&amp;$S3454),3)="OCS","OCS_RM",IF(RIGHT(INDIRECT("$F"&amp;$S3454),10)="conversion","GOTS_RM_conversion",IF((LEFT(INDIRECT("$F"&amp;$S3454),4))="GOTS","GOTS_RM","Responsible_RM"))))))),"DELETERM")</f>
        <v>#VALUE!</v>
      </c>
      <c r="AF3454" t="e" cm="1">
        <f t="array" aca="1" ref="AF3454" ca="1">IF($S3454="","",INDIRECT("$Z"&amp;$S3454))</f>
        <v>#VALUE!</v>
      </c>
      <c r="AG3454" t="str">
        <f t="shared" si="1078"/>
        <v/>
      </c>
      <c r="AH3454" t="str" cm="1">
        <f t="array" aca="1" ref="AH3454" ca="1">IFERROR(INDIRECT("$ag"&amp;S3454),"")</f>
        <v/>
      </c>
      <c r="AI3454" t="e" cm="1">
        <f t="array" aca="1" ref="AI3454" ca="1">INDIRECT("O"&amp;S3454)</f>
        <v>#VALUE!</v>
      </c>
      <c r="AJ3454" t="str">
        <f t="shared" si="1079"/>
        <v/>
      </c>
    </row>
    <row r="3455" spans="1:36" ht="16.5" customHeight="1">
      <c r="A3455" s="130"/>
      <c r="B3455" s="136"/>
      <c r="C3455" s="137"/>
      <c r="D3455" s="146"/>
      <c r="E3455" s="146"/>
      <c r="F3455" s="137"/>
      <c r="G3455" s="147"/>
      <c r="H3455" s="147"/>
      <c r="I3455" s="147"/>
      <c r="J3455" s="147"/>
      <c r="K3455" s="38"/>
      <c r="L3455" s="144"/>
      <c r="M3455" s="144"/>
      <c r="N3455" s="61"/>
      <c r="O3455" s="314"/>
      <c r="Q3455" t="str">
        <f t="shared" si="1074"/>
        <v/>
      </c>
      <c r="S3455" t="e">
        <f t="shared" ca="1" si="1083"/>
        <v>#VALUE!</v>
      </c>
      <c r="T3455" t="e">
        <f t="shared" ca="1" si="1080"/>
        <v>#VALUE!</v>
      </c>
      <c r="U3455">
        <f t="shared" si="1084"/>
        <v>3384</v>
      </c>
      <c r="V3455">
        <v>282.66666666668903</v>
      </c>
      <c r="W3455">
        <f t="shared" si="1087"/>
        <v>282</v>
      </c>
      <c r="X3455" t="str" cm="1">
        <f t="array" aca="1" ref="X3455" ca="1">IFERROR(INDEX('PC&amp;PD'!$A$1:$AS$19,ROW('PC&amp;PD'!$A$19),MATCH(INDIRECT(T3455),'PC&amp;PD'!$A$1:$AS$1,0)),"")</f>
        <v/>
      </c>
      <c r="AA3455" t="str">
        <f t="shared" si="1075"/>
        <v/>
      </c>
      <c r="AB3455" t="str">
        <f t="shared" si="1076"/>
        <v/>
      </c>
      <c r="AC3455" t="e">
        <f t="shared" ca="1" si="1077"/>
        <v>#VALUE!</v>
      </c>
      <c r="AD3455" t="str" cm="1">
        <f t="array" aca="1" ref="AD3455" ca="1">IFERROR(IF((LEFT(INDIRECT("$F"&amp;$S3455),4))="GOTS",IF($G3455="Organic","GOTS_Organic_raw",(IF($G3455="Responsible","GOTS_Responsible",(IF($G3455="No Attribute (Conventional)","GOTS_conventional",(IF($G3455="Recycled Pre/Post-Consumer","GOTS_pre_post",(IF($G3455="In-Conversion","GOTS_in_conversion",(IF($G3455="Sustainably Sourced","Sustainably_sourced",(IF($G3455="Recycled pre-consumer organic","GOTS_recycled_organic",""))))))))))))),IF($G3455="Organic","Organic",(IF($G3455="Responsible","Responsible",(IF($G3455="No Attribute (Conventional)","No_Attribute_Conventional",(IF($G3455="Recycled Pre/Post-Consumer","Recycled_Pre_Post_Consumer",(IF($G3455="In-Conversion","In_Conversion",(IF($G3455="Recycled Pre-Consumer","Recycled_Pre_Consumer",(IF($G3455="Recycled Post-Consumer","Recycled_Post_Consumer",(IF($G3455="Sustainably Sourced","Sustainably_sourced",(IF($G3455="Recycled pre-consumer organic","GOTS_recycled_organic","")))))))))))))))))),"")</f>
        <v/>
      </c>
      <c r="AE3455" t="e" cm="1">
        <f t="array" aca="1" ref="AE3455" ca="1">IF($I3455="",IF(INDIRECT("$F"&amp;$S3455)="","",IF(LEFT(INDIRECT("$F"&amp;$S3455),3)="GRS","GRS_RCS_RM",IF((LEFT(INDIRECT("$F"&amp;$S3455),3))="RCS","GRS_RCS_RM",IF(INDIRECT("$F"&amp;$S3455)="OCS (No Label)","OCS_Conversion_RM",IF(LEFT(INDIRECT("$F"&amp;$S3455),3)="OCS","OCS_RM",IF(RIGHT(INDIRECT("$F"&amp;$S3455),10)="conversion","GOTS_RM_conversion",IF((LEFT(INDIRECT("$F"&amp;$S3455),4))="GOTS","GOTS_RM","Responsible_RM"))))))),"DELETERM")</f>
        <v>#VALUE!</v>
      </c>
      <c r="AF3455" t="e" cm="1">
        <f t="array" aca="1" ref="AF3455" ca="1">IF($S3455="","",INDIRECT("$Z"&amp;$S3455))</f>
        <v>#VALUE!</v>
      </c>
      <c r="AG3455" t="str">
        <f t="shared" si="1078"/>
        <v/>
      </c>
      <c r="AH3455" t="str" cm="1">
        <f t="array" aca="1" ref="AH3455" ca="1">IFERROR(INDIRECT("$ag"&amp;S3455),"")</f>
        <v/>
      </c>
      <c r="AI3455" t="e" cm="1">
        <f t="array" aca="1" ref="AI3455" ca="1">INDIRECT("O"&amp;S3455)</f>
        <v>#VALUE!</v>
      </c>
      <c r="AJ3455" t="str">
        <f t="shared" si="1079"/>
        <v/>
      </c>
    </row>
    <row r="3456" spans="1:36" ht="16.5" customHeight="1">
      <c r="A3456" s="130"/>
      <c r="B3456" s="136"/>
      <c r="C3456" s="137"/>
      <c r="D3456" s="146"/>
      <c r="E3456" s="146"/>
      <c r="F3456" s="137"/>
      <c r="G3456" s="147"/>
      <c r="H3456" s="147"/>
      <c r="I3456" s="147"/>
      <c r="J3456" s="147"/>
      <c r="K3456" s="38"/>
      <c r="L3456" s="144"/>
      <c r="M3456" s="144"/>
      <c r="N3456" s="61"/>
      <c r="O3456" s="314"/>
      <c r="Q3456" t="str">
        <f t="shared" ref="Q3456:Q3519" si="1094">IF(G3456="No Attribute (Conventional)",IF(OR($G3456="",$I3456="",$K3456=""),"",CONCATENATE($K3456," ",$AA3456," ",$I3456," + ")),IF(OR($G3456="",$I3456="",$K3456=""),"",CONCATENATE($K3456," ",$G3456," ",$I3456," + ")))</f>
        <v/>
      </c>
      <c r="S3456" t="e">
        <f t="shared" ca="1" si="1083"/>
        <v>#VALUE!</v>
      </c>
      <c r="T3456" t="e">
        <f t="shared" ca="1" si="1080"/>
        <v>#VALUE!</v>
      </c>
      <c r="U3456">
        <f t="shared" si="1084"/>
        <v>3384</v>
      </c>
      <c r="V3456">
        <v>282.750000000022</v>
      </c>
      <c r="W3456">
        <f t="shared" si="1087"/>
        <v>282</v>
      </c>
      <c r="X3456" t="str" cm="1">
        <f t="array" aca="1" ref="X3456" ca="1">IFERROR(INDEX('PC&amp;PD'!$A$1:$AS$19,ROW('PC&amp;PD'!$A$19),MATCH(INDIRECT(T3456),'PC&amp;PD'!$A$1:$AS$1,0)),"")</f>
        <v/>
      </c>
      <c r="AA3456" t="str">
        <f t="shared" ref="AA3456:AA3519" si="1095">IFERROR(IF(G3456="","",IF(G3456="No Attribute (Conventional)","",G3456)),"")</f>
        <v/>
      </c>
      <c r="AB3456" t="str">
        <f t="shared" ref="AB3456:AB3519" si="1096">IFERROR(IF($F3456="OCS 100", "OCS_100",IF($F3456="OCS Blended", "OCS_Blended",IF($F3456="OCS (No Label)", "OCS_No_Label",IF($F3456="RCS 100", "RCS_100",IF($F3456="RCS Blended","RCS_Blended",IF($F3456="GRS","GRS",IF($F3456="GRS (No Label)", "GRS_No_Label",IF($F3456="RDS","RDS",IF($F3456="RWS","RWS",IF($F3456="RMS","RMS",IF($F3456="GOTS Organic","GOTS_Organic",IF($F3456="GOTS Made with organic","GOTS_Made_with_organic",IF($F3456="GOTS Organic - in conversion","GOTS_Organic_in_Conversion",IF($F3456="GOTS Made with organic - in conversion","GOTS_Made_with_Organic_in_Conversion",IF($F3456="RAS","RAS",IF($F3456="Rcs (No Label)","RCS_No_Label",IF($F3456="RWS (No Label)","RWS_No_Label",IF($F3456="RMS (No Label)","RMS_No_Label",IF($F3456="RAS (No Label)","RAS_No_Label",IF($F3456="RDS (No Label)","RDS_No_Label","")))))))))))))))))))),"")</f>
        <v/>
      </c>
      <c r="AC3456" t="e">
        <f t="shared" ref="AC3456:AC3519" ca="1" si="1097">"$AB"&amp;S3456</f>
        <v>#VALUE!</v>
      </c>
      <c r="AD3456" t="str" cm="1">
        <f t="array" aca="1" ref="AD3456" ca="1">IFERROR(IF((LEFT(INDIRECT("$F"&amp;$S3456),4))="GOTS",IF($G3456="Organic","GOTS_Organic_raw",(IF($G3456="Responsible","GOTS_Responsible",(IF($G3456="No Attribute (Conventional)","GOTS_conventional",(IF($G3456="Recycled Pre/Post-Consumer","GOTS_pre_post",(IF($G3456="In-Conversion","GOTS_in_conversion",(IF($G3456="Sustainably Sourced","Sustainably_sourced",(IF($G3456="Recycled pre-consumer organic","GOTS_recycled_organic",""))))))))))))),IF($G3456="Organic","Organic",(IF($G3456="Responsible","Responsible",(IF($G3456="No Attribute (Conventional)","No_Attribute_Conventional",(IF($G3456="Recycled Pre/Post-Consumer","Recycled_Pre_Post_Consumer",(IF($G3456="In-Conversion","In_Conversion",(IF($G3456="Recycled Pre-Consumer","Recycled_Pre_Consumer",(IF($G3456="Recycled Post-Consumer","Recycled_Post_Consumer",(IF($G3456="Sustainably Sourced","Sustainably_sourced",(IF($G3456="Recycled pre-consumer organic","GOTS_recycled_organic","")))))))))))))))))),"")</f>
        <v/>
      </c>
      <c r="AE3456" t="e" cm="1">
        <f t="array" aca="1" ref="AE3456" ca="1">IF($I3456="",IF(INDIRECT("$F"&amp;$S3456)="","",IF(LEFT(INDIRECT("$F"&amp;$S3456),3)="GRS","GRS_RCS_RM",IF((LEFT(INDIRECT("$F"&amp;$S3456),3))="RCS","GRS_RCS_RM",IF(INDIRECT("$F"&amp;$S3456)="OCS (No Label)","OCS_Conversion_RM",IF(LEFT(INDIRECT("$F"&amp;$S3456),3)="OCS","OCS_RM",IF(RIGHT(INDIRECT("$F"&amp;$S3456),10)="conversion","GOTS_RM_conversion",IF((LEFT(INDIRECT("$F"&amp;$S3456),4))="GOTS","GOTS_RM","Responsible_RM"))))))),"DELETERM")</f>
        <v>#VALUE!</v>
      </c>
      <c r="AF3456" t="e" cm="1">
        <f t="array" aca="1" ref="AF3456" ca="1">IF($S3456="","",INDIRECT("$Z"&amp;$S3456))</f>
        <v>#VALUE!</v>
      </c>
      <c r="AG3456" t="str">
        <f t="shared" ref="AG3456:AG3519" si="1098">IF(AND(AJ3456="",AJ3457="",AJ3458="",AJ3459="",AJ3460="",AJ3461="",AJ3462="",AJ3463="",AJ3464="",AJ3465="",AJ3466="",AJ3467=""),"",CONCATENATE(AJ3456, AJ3457, AJ3458, AJ3459,AJ3460, AJ3461, AJ3462, AJ3463, AJ3464, AJ3465, AJ3466,AJ3467))</f>
        <v/>
      </c>
      <c r="AH3456" t="str" cm="1">
        <f t="array" aca="1" ref="AH3456" ca="1">IFERROR(INDIRECT("$ag"&amp;S3456),"")</f>
        <v/>
      </c>
      <c r="AI3456" t="e" cm="1">
        <f t="array" aca="1" ref="AI3456" ca="1">INDIRECT("O"&amp;S3456)</f>
        <v>#VALUE!</v>
      </c>
      <c r="AJ3456" t="str">
        <f t="shared" ref="AJ3456:AJ3519" si="1099">IF(OR(Y3456="",Y3456=0),"",Y3456&amp;", ")</f>
        <v/>
      </c>
    </row>
    <row r="3457" spans="1:36" ht="16.5" customHeight="1">
      <c r="A3457" s="130"/>
      <c r="B3457" s="136"/>
      <c r="C3457" s="137"/>
      <c r="D3457" s="146"/>
      <c r="E3457" s="146"/>
      <c r="F3457" s="137"/>
      <c r="G3457" s="147"/>
      <c r="H3457" s="147"/>
      <c r="I3457" s="147"/>
      <c r="J3457" s="147"/>
      <c r="K3457" s="38"/>
      <c r="L3457" s="144"/>
      <c r="M3457" s="144"/>
      <c r="N3457" s="61"/>
      <c r="O3457" s="314"/>
      <c r="Q3457" t="str">
        <f t="shared" si="1094"/>
        <v/>
      </c>
      <c r="S3457" t="e">
        <f t="shared" ca="1" si="1083"/>
        <v>#VALUE!</v>
      </c>
      <c r="T3457" t="e">
        <f t="shared" ca="1" si="1080"/>
        <v>#VALUE!</v>
      </c>
      <c r="U3457">
        <f t="shared" si="1084"/>
        <v>3384</v>
      </c>
      <c r="V3457">
        <v>282.83333333335599</v>
      </c>
      <c r="W3457">
        <f t="shared" si="1087"/>
        <v>282</v>
      </c>
      <c r="X3457" t="str" cm="1">
        <f t="array" aca="1" ref="X3457" ca="1">IFERROR(INDEX('PC&amp;PD'!$A$1:$AS$19,ROW('PC&amp;PD'!$A$19),MATCH(INDIRECT(T3457),'PC&amp;PD'!$A$1:$AS$1,0)),"")</f>
        <v/>
      </c>
      <c r="AA3457" t="str">
        <f t="shared" si="1095"/>
        <v/>
      </c>
      <c r="AB3457" t="str">
        <f t="shared" si="1096"/>
        <v/>
      </c>
      <c r="AC3457" t="e">
        <f t="shared" ca="1" si="1097"/>
        <v>#VALUE!</v>
      </c>
      <c r="AD3457" t="str" cm="1">
        <f t="array" aca="1" ref="AD3457" ca="1">IFERROR(IF((LEFT(INDIRECT("$F"&amp;$S3457),4))="GOTS",IF($G3457="Organic","GOTS_Organic_raw",(IF($G3457="Responsible","GOTS_Responsible",(IF($G3457="No Attribute (Conventional)","GOTS_conventional",(IF($G3457="Recycled Pre/Post-Consumer","GOTS_pre_post",(IF($G3457="In-Conversion","GOTS_in_conversion",(IF($G3457="Sustainably Sourced","Sustainably_sourced",(IF($G3457="Recycled pre-consumer organic","GOTS_recycled_organic",""))))))))))))),IF($G3457="Organic","Organic",(IF($G3457="Responsible","Responsible",(IF($G3457="No Attribute (Conventional)","No_Attribute_Conventional",(IF($G3457="Recycled Pre/Post-Consumer","Recycled_Pre_Post_Consumer",(IF($G3457="In-Conversion","In_Conversion",(IF($G3457="Recycled Pre-Consumer","Recycled_Pre_Consumer",(IF($G3457="Recycled Post-Consumer","Recycled_Post_Consumer",(IF($G3457="Sustainably Sourced","Sustainably_sourced",(IF($G3457="Recycled pre-consumer organic","GOTS_recycled_organic","")))))))))))))))))),"")</f>
        <v/>
      </c>
      <c r="AE3457" t="e" cm="1">
        <f t="array" aca="1" ref="AE3457" ca="1">IF($I3457="",IF(INDIRECT("$F"&amp;$S3457)="","",IF(LEFT(INDIRECT("$F"&amp;$S3457),3)="GRS","GRS_RCS_RM",IF((LEFT(INDIRECT("$F"&amp;$S3457),3))="RCS","GRS_RCS_RM",IF(INDIRECT("$F"&amp;$S3457)="OCS (No Label)","OCS_Conversion_RM",IF(LEFT(INDIRECT("$F"&amp;$S3457),3)="OCS","OCS_RM",IF(RIGHT(INDIRECT("$F"&amp;$S3457),10)="conversion","GOTS_RM_conversion",IF((LEFT(INDIRECT("$F"&amp;$S3457),4))="GOTS","GOTS_RM","Responsible_RM"))))))),"DELETERM")</f>
        <v>#VALUE!</v>
      </c>
      <c r="AF3457" t="e" cm="1">
        <f t="array" aca="1" ref="AF3457" ca="1">IF($S3457="","",INDIRECT("$Z"&amp;$S3457))</f>
        <v>#VALUE!</v>
      </c>
      <c r="AG3457" t="str">
        <f t="shared" si="1098"/>
        <v/>
      </c>
      <c r="AH3457" t="str" cm="1">
        <f t="array" aca="1" ref="AH3457" ca="1">IFERROR(INDIRECT("$ag"&amp;S3457),"")</f>
        <v/>
      </c>
      <c r="AI3457" t="e" cm="1">
        <f t="array" aca="1" ref="AI3457" ca="1">INDIRECT("O"&amp;S3457)</f>
        <v>#VALUE!</v>
      </c>
      <c r="AJ3457" t="str">
        <f t="shared" si="1099"/>
        <v/>
      </c>
    </row>
    <row r="3458" spans="1:36" ht="16.5" customHeight="1" thickBot="1">
      <c r="A3458" s="131"/>
      <c r="B3458" s="138"/>
      <c r="C3458" s="139"/>
      <c r="D3458" s="148"/>
      <c r="E3458" s="148"/>
      <c r="F3458" s="139"/>
      <c r="G3458" s="149"/>
      <c r="H3458" s="149"/>
      <c r="I3458" s="149"/>
      <c r="J3458" s="149"/>
      <c r="K3458" s="39"/>
      <c r="L3458" s="145"/>
      <c r="M3458" s="145"/>
      <c r="N3458" s="62"/>
      <c r="O3458" s="315"/>
      <c r="Q3458" t="str">
        <f t="shared" si="1094"/>
        <v/>
      </c>
      <c r="S3458" t="e">
        <f t="shared" ca="1" si="1083"/>
        <v>#VALUE!</v>
      </c>
      <c r="T3458" t="e">
        <f t="shared" ref="T3458:T3521" ca="1" si="1100">"$B"&amp;S3458</f>
        <v>#VALUE!</v>
      </c>
      <c r="U3458">
        <f t="shared" si="1084"/>
        <v>3384</v>
      </c>
      <c r="V3458">
        <v>282.91666666668903</v>
      </c>
      <c r="W3458">
        <f t="shared" si="1087"/>
        <v>282</v>
      </c>
      <c r="X3458" t="str" cm="1">
        <f t="array" aca="1" ref="X3458" ca="1">IFERROR(INDEX('PC&amp;PD'!$A$1:$AS$19,ROW('PC&amp;PD'!$A$19),MATCH(INDIRECT(T3458),'PC&amp;PD'!$A$1:$AS$1,0)),"")</f>
        <v/>
      </c>
      <c r="AA3458" t="str">
        <f t="shared" si="1095"/>
        <v/>
      </c>
      <c r="AB3458" t="str">
        <f t="shared" si="1096"/>
        <v/>
      </c>
      <c r="AC3458" t="e">
        <f t="shared" ca="1" si="1097"/>
        <v>#VALUE!</v>
      </c>
      <c r="AD3458" t="str" cm="1">
        <f t="array" aca="1" ref="AD3458" ca="1">IFERROR(IF((LEFT(INDIRECT("$F"&amp;$S3458),4))="GOTS",IF($G3458="Organic","GOTS_Organic_raw",(IF($G3458="Responsible","GOTS_Responsible",(IF($G3458="No Attribute (Conventional)","GOTS_conventional",(IF($G3458="Recycled Pre/Post-Consumer","GOTS_pre_post",(IF($G3458="In-Conversion","GOTS_in_conversion",(IF($G3458="Sustainably Sourced","Sustainably_sourced",(IF($G3458="Recycled pre-consumer organic","GOTS_recycled_organic",""))))))))))))),IF($G3458="Organic","Organic",(IF($G3458="Responsible","Responsible",(IF($G3458="No Attribute (Conventional)","No_Attribute_Conventional",(IF($G3458="Recycled Pre/Post-Consumer","Recycled_Pre_Post_Consumer",(IF($G3458="In-Conversion","In_Conversion",(IF($G3458="Recycled Pre-Consumer","Recycled_Pre_Consumer",(IF($G3458="Recycled Post-Consumer","Recycled_Post_Consumer",(IF($G3458="Sustainably Sourced","Sustainably_sourced",(IF($G3458="Recycled pre-consumer organic","GOTS_recycled_organic","")))))))))))))))))),"")</f>
        <v/>
      </c>
      <c r="AE3458" t="e" cm="1">
        <f t="array" aca="1" ref="AE3458" ca="1">IF($I3458="",IF(INDIRECT("$F"&amp;$S3458)="","",IF(LEFT(INDIRECT("$F"&amp;$S3458),3)="GRS","GRS_RCS_RM",IF((LEFT(INDIRECT("$F"&amp;$S3458),3))="RCS","GRS_RCS_RM",IF(INDIRECT("$F"&amp;$S3458)="OCS (No Label)","OCS_Conversion_RM",IF(LEFT(INDIRECT("$F"&amp;$S3458),3)="OCS","OCS_RM",IF(RIGHT(INDIRECT("$F"&amp;$S3458),10)="conversion","GOTS_RM_conversion",IF((LEFT(INDIRECT("$F"&amp;$S3458),4))="GOTS","GOTS_RM","Responsible_RM"))))))),"DELETERM")</f>
        <v>#VALUE!</v>
      </c>
      <c r="AF3458" t="e" cm="1">
        <f t="array" aca="1" ref="AF3458" ca="1">IF($S3458="","",INDIRECT("$Z"&amp;$S3458))</f>
        <v>#VALUE!</v>
      </c>
      <c r="AG3458" t="str">
        <f t="shared" si="1098"/>
        <v/>
      </c>
      <c r="AH3458" t="str" cm="1">
        <f t="array" aca="1" ref="AH3458" ca="1">IFERROR(INDIRECT("$ag"&amp;S3458),"")</f>
        <v/>
      </c>
      <c r="AI3458" t="e" cm="1">
        <f t="array" aca="1" ref="AI3458" ca="1">INDIRECT("O"&amp;S3458)</f>
        <v>#VALUE!</v>
      </c>
      <c r="AJ3458" t="str">
        <f t="shared" si="1099"/>
        <v/>
      </c>
    </row>
    <row r="3459" spans="1:36" ht="16.5" customHeight="1">
      <c r="A3459" s="128" t="str">
        <f>IF(B3459="","",COUNTA($B$63:$B3459))</f>
        <v/>
      </c>
      <c r="B3459" s="132"/>
      <c r="C3459" s="133"/>
      <c r="D3459" s="140"/>
      <c r="E3459" s="140"/>
      <c r="F3459" s="133"/>
      <c r="G3459" s="141"/>
      <c r="H3459" s="141"/>
      <c r="I3459" s="141"/>
      <c r="J3459" s="141"/>
      <c r="K3459" s="37"/>
      <c r="L3459" s="142" t="str">
        <f>IF(R3459="","",LEFT(R3459,LEN(R3459)-2))</f>
        <v/>
      </c>
      <c r="M3459" s="142"/>
      <c r="N3459" s="60"/>
      <c r="O3459" s="313"/>
      <c r="Q3459" t="str">
        <f t="shared" si="1094"/>
        <v/>
      </c>
      <c r="R3459" t="str">
        <f t="shared" ref="R3459" si="1101">CONCATENATE($Q3459,Q3460,Q3461,Q3462,Q3463,Q3464,$Q3465,$Q3466,$Q3467,$Q3468,$Q3469,$Q3470)</f>
        <v/>
      </c>
      <c r="S3459" t="e">
        <f t="shared" ca="1" si="1083"/>
        <v>#VALUE!</v>
      </c>
      <c r="T3459" t="e">
        <f t="shared" ca="1" si="1100"/>
        <v>#VALUE!</v>
      </c>
      <c r="U3459">
        <f t="shared" si="1084"/>
        <v>3396</v>
      </c>
      <c r="V3459">
        <v>283.000000000022</v>
      </c>
      <c r="W3459">
        <f t="shared" si="1087"/>
        <v>283</v>
      </c>
      <c r="X3459" t="str" cm="1">
        <f t="array" aca="1" ref="X3459" ca="1">IFERROR(INDEX('PC&amp;PD'!$A$1:$AS$19,ROW('PC&amp;PD'!$A$19),MATCH(INDIRECT(T3459),'PC&amp;PD'!$A$1:$AS$1,0)),"")</f>
        <v/>
      </c>
      <c r="Z3459" t="str">
        <f t="shared" ref="Z3459" si="1102">IFERROR(IF($F3459="OCS 100","OCS (OCS 100)",IF($F3459="OCS Blended","OCS (OCS Blended)",IF($F3459="OCS (No Label)","OCS (No Label)",IF($F3459="RCS 100","RCS (RCS 100)",IF($F3459="RCS Blended","RCS (RCS Blended)",IF($F3459="GRS","GRS (GRS)",IF($F3459="GRS (No Label)", "GRS (No Label)",IF($F3459="RDS","RDS (RDS)",IF($F3459="RWS","RWS (RWS)",IF($F3459="RAS","RAS (RAS)",IF($F3459="RMS","RMS (RMS)",IF($F3459="GOTS Organic","GOTS (Organic)",IF($F3459="GOTS Made with organic","GOTS (Made with Organic)",IF($F3459="GOTS Organic - in conversion","GOTS (Organic - In Conversion)",IF($F3459="GOTS Made with organic - in conversion","GOTS (Made with Organic - In Conversion)",""))))))))))))))),"")</f>
        <v/>
      </c>
      <c r="AA3459" t="str">
        <f t="shared" si="1095"/>
        <v/>
      </c>
      <c r="AB3459" t="str">
        <f t="shared" si="1096"/>
        <v/>
      </c>
      <c r="AC3459" t="e">
        <f t="shared" ca="1" si="1097"/>
        <v>#VALUE!</v>
      </c>
      <c r="AD3459" t="str" cm="1">
        <f t="array" aca="1" ref="AD3459" ca="1">IFERROR(IF((LEFT(INDIRECT("$F"&amp;$S3459),4))="GOTS",IF($G3459="Organic","GOTS_Organic_raw",(IF($G3459="Responsible","GOTS_Responsible",(IF($G3459="No Attribute (Conventional)","GOTS_conventional",(IF($G3459="Recycled Pre/Post-Consumer","GOTS_pre_post",(IF($G3459="In-Conversion","GOTS_in_conversion",(IF($G3459="Sustainably Sourced","Sustainably_sourced",(IF($G3459="Recycled pre-consumer organic","GOTS_recycled_organic",""))))))))))))),IF($G3459="Organic","Organic",(IF($G3459="Responsible","Responsible",(IF($G3459="No Attribute (Conventional)","No_Attribute_Conventional",(IF($G3459="Recycled Pre/Post-Consumer","Recycled_Pre_Post_Consumer",(IF($G3459="In-Conversion","In_Conversion",(IF($G3459="Recycled Pre-Consumer","Recycled_Pre_Consumer",(IF($G3459="Recycled Post-Consumer","Recycled_Post_Consumer",(IF($G3459="Sustainably Sourced","Sustainably_sourced",(IF($G3459="Recycled pre-consumer organic","GOTS_recycled_organic","")))))))))))))))))),"")</f>
        <v/>
      </c>
      <c r="AE3459" t="e" cm="1">
        <f t="array" aca="1" ref="AE3459" ca="1">IF($I3459="",IF(INDIRECT("$F"&amp;$S3459)="","",IF(LEFT(INDIRECT("$F"&amp;$S3459),3)="GRS","GRS_RCS_RM",IF((LEFT(INDIRECT("$F"&amp;$S3459),3))="RCS","GRS_RCS_RM",IF(INDIRECT("$F"&amp;$S3459)="OCS (No Label)","OCS_Conversion_RM",IF(LEFT(INDIRECT("$F"&amp;$S3459),3)="OCS","OCS_RM",IF(RIGHT(INDIRECT("$F"&amp;$S3459),10)="conversion","GOTS_RM_conversion",IF((LEFT(INDIRECT("$F"&amp;$S3459),4))="GOTS","GOTS_RM","Responsible_RM"))))))),"DELETERM")</f>
        <v>#VALUE!</v>
      </c>
      <c r="AF3459" t="e" cm="1">
        <f t="array" aca="1" ref="AF3459" ca="1">IF($S3459="","",INDIRECT("$Z"&amp;$S3459))</f>
        <v>#VALUE!</v>
      </c>
      <c r="AG3459" t="str">
        <f t="shared" si="1098"/>
        <v/>
      </c>
      <c r="AH3459" t="str" cm="1">
        <f t="array" aca="1" ref="AH3459" ca="1">IFERROR(INDIRECT("$ag"&amp;S3459),"")</f>
        <v/>
      </c>
      <c r="AI3459" t="e" cm="1">
        <f t="array" aca="1" ref="AI3459" ca="1">INDIRECT("O"&amp;S3459)</f>
        <v>#VALUE!</v>
      </c>
      <c r="AJ3459" t="str">
        <f t="shared" si="1099"/>
        <v/>
      </c>
    </row>
    <row r="3460" spans="1:36" ht="16.5" customHeight="1">
      <c r="A3460" s="129"/>
      <c r="B3460" s="134"/>
      <c r="C3460" s="135"/>
      <c r="D3460" s="146"/>
      <c r="E3460" s="146"/>
      <c r="F3460" s="135"/>
      <c r="G3460" s="147"/>
      <c r="H3460" s="147"/>
      <c r="I3460" s="147"/>
      <c r="J3460" s="147"/>
      <c r="K3460" s="38"/>
      <c r="L3460" s="143"/>
      <c r="M3460" s="143"/>
      <c r="N3460" s="61"/>
      <c r="O3460" s="314"/>
      <c r="Q3460" t="str">
        <f t="shared" si="1094"/>
        <v/>
      </c>
      <c r="S3460" t="e">
        <f t="shared" ca="1" si="1083"/>
        <v>#VALUE!</v>
      </c>
      <c r="T3460" t="e">
        <f t="shared" ca="1" si="1100"/>
        <v>#VALUE!</v>
      </c>
      <c r="U3460">
        <f t="shared" si="1084"/>
        <v>3396</v>
      </c>
      <c r="V3460">
        <v>283.08333333335599</v>
      </c>
      <c r="W3460">
        <f t="shared" si="1087"/>
        <v>283</v>
      </c>
      <c r="X3460" t="str" cm="1">
        <f t="array" aca="1" ref="X3460" ca="1">IFERROR(INDEX('PC&amp;PD'!$A$1:$AS$19,ROW('PC&amp;PD'!$A$19),MATCH(INDIRECT(T3460),'PC&amp;PD'!$A$1:$AS$1,0)),"")</f>
        <v/>
      </c>
      <c r="AA3460" t="str">
        <f t="shared" si="1095"/>
        <v/>
      </c>
      <c r="AB3460" t="str">
        <f t="shared" si="1096"/>
        <v/>
      </c>
      <c r="AC3460" t="e">
        <f t="shared" ca="1" si="1097"/>
        <v>#VALUE!</v>
      </c>
      <c r="AD3460" t="str" cm="1">
        <f t="array" aca="1" ref="AD3460" ca="1">IFERROR(IF((LEFT(INDIRECT("$F"&amp;$S3460),4))="GOTS",IF($G3460="Organic","GOTS_Organic_raw",(IF($G3460="Responsible","GOTS_Responsible",(IF($G3460="No Attribute (Conventional)","GOTS_conventional",(IF($G3460="Recycled Pre/Post-Consumer","GOTS_pre_post",(IF($G3460="In-Conversion","GOTS_in_conversion",(IF($G3460="Sustainably Sourced","Sustainably_sourced",(IF($G3460="Recycled pre-consumer organic","GOTS_recycled_organic",""))))))))))))),IF($G3460="Organic","Organic",(IF($G3460="Responsible","Responsible",(IF($G3460="No Attribute (Conventional)","No_Attribute_Conventional",(IF($G3460="Recycled Pre/Post-Consumer","Recycled_Pre_Post_Consumer",(IF($G3460="In-Conversion","In_Conversion",(IF($G3460="Recycled Pre-Consumer","Recycled_Pre_Consumer",(IF($G3460="Recycled Post-Consumer","Recycled_Post_Consumer",(IF($G3460="Sustainably Sourced","Sustainably_sourced",(IF($G3460="Recycled pre-consumer organic","GOTS_recycled_organic","")))))))))))))))))),"")</f>
        <v/>
      </c>
      <c r="AE3460" t="e" cm="1">
        <f t="array" aca="1" ref="AE3460" ca="1">IF($I3460="",IF(INDIRECT("$F"&amp;$S3460)="","",IF(LEFT(INDIRECT("$F"&amp;$S3460),3)="GRS","GRS_RCS_RM",IF((LEFT(INDIRECT("$F"&amp;$S3460),3))="RCS","GRS_RCS_RM",IF(INDIRECT("$F"&amp;$S3460)="OCS (No Label)","OCS_Conversion_RM",IF(LEFT(INDIRECT("$F"&amp;$S3460),3)="OCS","OCS_RM",IF(RIGHT(INDIRECT("$F"&amp;$S3460),10)="conversion","GOTS_RM_conversion",IF((LEFT(INDIRECT("$F"&amp;$S3460),4))="GOTS","GOTS_RM","Responsible_RM"))))))),"DELETERM")</f>
        <v>#VALUE!</v>
      </c>
      <c r="AF3460" t="e" cm="1">
        <f t="array" aca="1" ref="AF3460" ca="1">IF($S3460="","",INDIRECT("$Z"&amp;$S3460))</f>
        <v>#VALUE!</v>
      </c>
      <c r="AG3460" t="str">
        <f t="shared" si="1098"/>
        <v/>
      </c>
      <c r="AH3460" t="str" cm="1">
        <f t="array" aca="1" ref="AH3460" ca="1">IFERROR(INDIRECT("$ag"&amp;S3460),"")</f>
        <v/>
      </c>
      <c r="AI3460" t="e" cm="1">
        <f t="array" aca="1" ref="AI3460" ca="1">INDIRECT("O"&amp;S3460)</f>
        <v>#VALUE!</v>
      </c>
      <c r="AJ3460" t="str">
        <f t="shared" si="1099"/>
        <v/>
      </c>
    </row>
    <row r="3461" spans="1:36" ht="16.5" customHeight="1">
      <c r="A3461" s="129"/>
      <c r="B3461" s="134"/>
      <c r="C3461" s="135"/>
      <c r="D3461" s="146"/>
      <c r="E3461" s="146"/>
      <c r="F3461" s="135"/>
      <c r="G3461" s="147"/>
      <c r="H3461" s="147"/>
      <c r="I3461" s="147"/>
      <c r="J3461" s="147"/>
      <c r="K3461" s="38"/>
      <c r="L3461" s="143"/>
      <c r="M3461" s="143"/>
      <c r="N3461" s="61"/>
      <c r="O3461" s="314"/>
      <c r="Q3461" t="str">
        <f t="shared" si="1094"/>
        <v/>
      </c>
      <c r="S3461" t="e">
        <f t="shared" ca="1" si="1083"/>
        <v>#VALUE!</v>
      </c>
      <c r="T3461" t="e">
        <f t="shared" ca="1" si="1100"/>
        <v>#VALUE!</v>
      </c>
      <c r="U3461">
        <f t="shared" si="1084"/>
        <v>3396</v>
      </c>
      <c r="V3461">
        <v>283.16666666668903</v>
      </c>
      <c r="W3461">
        <f t="shared" si="1087"/>
        <v>283</v>
      </c>
      <c r="X3461" t="str" cm="1">
        <f t="array" aca="1" ref="X3461" ca="1">IFERROR(INDEX('PC&amp;PD'!$A$1:$AS$19,ROW('PC&amp;PD'!$A$19),MATCH(INDIRECT(T3461),'PC&amp;PD'!$A$1:$AS$1,0)),"")</f>
        <v/>
      </c>
      <c r="AA3461" t="str">
        <f t="shared" si="1095"/>
        <v/>
      </c>
      <c r="AB3461" t="str">
        <f t="shared" si="1096"/>
        <v/>
      </c>
      <c r="AC3461" t="e">
        <f t="shared" ca="1" si="1097"/>
        <v>#VALUE!</v>
      </c>
      <c r="AD3461" t="str" cm="1">
        <f t="array" aca="1" ref="AD3461" ca="1">IFERROR(IF((LEFT(INDIRECT("$F"&amp;$S3461),4))="GOTS",IF($G3461="Organic","GOTS_Organic_raw",(IF($G3461="Responsible","GOTS_Responsible",(IF($G3461="No Attribute (Conventional)","GOTS_conventional",(IF($G3461="Recycled Pre/Post-Consumer","GOTS_pre_post",(IF($G3461="In-Conversion","GOTS_in_conversion",(IF($G3461="Sustainably Sourced","Sustainably_sourced",(IF($G3461="Recycled pre-consumer organic","GOTS_recycled_organic",""))))))))))))),IF($G3461="Organic","Organic",(IF($G3461="Responsible","Responsible",(IF($G3461="No Attribute (Conventional)","No_Attribute_Conventional",(IF($G3461="Recycled Pre/Post-Consumer","Recycled_Pre_Post_Consumer",(IF($G3461="In-Conversion","In_Conversion",(IF($G3461="Recycled Pre-Consumer","Recycled_Pre_Consumer",(IF($G3461="Recycled Post-Consumer","Recycled_Post_Consumer",(IF($G3461="Sustainably Sourced","Sustainably_sourced",(IF($G3461="Recycled pre-consumer organic","GOTS_recycled_organic","")))))))))))))))))),"")</f>
        <v/>
      </c>
      <c r="AE3461" t="e" cm="1">
        <f t="array" aca="1" ref="AE3461" ca="1">IF($I3461="",IF(INDIRECT("$F"&amp;$S3461)="","",IF(LEFT(INDIRECT("$F"&amp;$S3461),3)="GRS","GRS_RCS_RM",IF((LEFT(INDIRECT("$F"&amp;$S3461),3))="RCS","GRS_RCS_RM",IF(INDIRECT("$F"&amp;$S3461)="OCS (No Label)","OCS_Conversion_RM",IF(LEFT(INDIRECT("$F"&amp;$S3461),3)="OCS","OCS_RM",IF(RIGHT(INDIRECT("$F"&amp;$S3461),10)="conversion","GOTS_RM_conversion",IF((LEFT(INDIRECT("$F"&amp;$S3461),4))="GOTS","GOTS_RM","Responsible_RM"))))))),"DELETERM")</f>
        <v>#VALUE!</v>
      </c>
      <c r="AF3461" t="e" cm="1">
        <f t="array" aca="1" ref="AF3461" ca="1">IF($S3461="","",INDIRECT("$Z"&amp;$S3461))</f>
        <v>#VALUE!</v>
      </c>
      <c r="AG3461" t="str">
        <f t="shared" si="1098"/>
        <v/>
      </c>
      <c r="AH3461" t="str" cm="1">
        <f t="array" aca="1" ref="AH3461" ca="1">IFERROR(INDIRECT("$ag"&amp;S3461),"")</f>
        <v/>
      </c>
      <c r="AI3461" t="e" cm="1">
        <f t="array" aca="1" ref="AI3461" ca="1">INDIRECT("O"&amp;S3461)</f>
        <v>#VALUE!</v>
      </c>
      <c r="AJ3461" t="str">
        <f t="shared" si="1099"/>
        <v/>
      </c>
    </row>
    <row r="3462" spans="1:36" ht="16.5" customHeight="1">
      <c r="A3462" s="129"/>
      <c r="B3462" s="134"/>
      <c r="C3462" s="135"/>
      <c r="D3462" s="146"/>
      <c r="E3462" s="146"/>
      <c r="F3462" s="135"/>
      <c r="G3462" s="147"/>
      <c r="H3462" s="147"/>
      <c r="I3462" s="147"/>
      <c r="J3462" s="147"/>
      <c r="K3462" s="38"/>
      <c r="L3462" s="143"/>
      <c r="M3462" s="143"/>
      <c r="N3462" s="61"/>
      <c r="O3462" s="314"/>
      <c r="Q3462" t="str">
        <f t="shared" si="1094"/>
        <v/>
      </c>
      <c r="S3462" t="e">
        <f t="shared" ca="1" si="1083"/>
        <v>#VALUE!</v>
      </c>
      <c r="T3462" t="e">
        <f t="shared" ca="1" si="1100"/>
        <v>#VALUE!</v>
      </c>
      <c r="U3462">
        <f t="shared" si="1084"/>
        <v>3396</v>
      </c>
      <c r="V3462">
        <v>283.250000000022</v>
      </c>
      <c r="W3462">
        <f t="shared" si="1087"/>
        <v>283</v>
      </c>
      <c r="X3462" t="str" cm="1">
        <f t="array" aca="1" ref="X3462" ca="1">IFERROR(INDEX('PC&amp;PD'!$A$1:$AS$19,ROW('PC&amp;PD'!$A$19),MATCH(INDIRECT(T3462),'PC&amp;PD'!$A$1:$AS$1,0)),"")</f>
        <v/>
      </c>
      <c r="AA3462" t="str">
        <f t="shared" si="1095"/>
        <v/>
      </c>
      <c r="AB3462" t="str">
        <f t="shared" si="1096"/>
        <v/>
      </c>
      <c r="AC3462" t="e">
        <f t="shared" ca="1" si="1097"/>
        <v>#VALUE!</v>
      </c>
      <c r="AD3462" t="str" cm="1">
        <f t="array" aca="1" ref="AD3462" ca="1">IFERROR(IF((LEFT(INDIRECT("$F"&amp;$S3462),4))="GOTS",IF($G3462="Organic","GOTS_Organic_raw",(IF($G3462="Responsible","GOTS_Responsible",(IF($G3462="No Attribute (Conventional)","GOTS_conventional",(IF($G3462="Recycled Pre/Post-Consumer","GOTS_pre_post",(IF($G3462="In-Conversion","GOTS_in_conversion",(IF($G3462="Sustainably Sourced","Sustainably_sourced",(IF($G3462="Recycled pre-consumer organic","GOTS_recycled_organic",""))))))))))))),IF($G3462="Organic","Organic",(IF($G3462="Responsible","Responsible",(IF($G3462="No Attribute (Conventional)","No_Attribute_Conventional",(IF($G3462="Recycled Pre/Post-Consumer","Recycled_Pre_Post_Consumer",(IF($G3462="In-Conversion","In_Conversion",(IF($G3462="Recycled Pre-Consumer","Recycled_Pre_Consumer",(IF($G3462="Recycled Post-Consumer","Recycled_Post_Consumer",(IF($G3462="Sustainably Sourced","Sustainably_sourced",(IF($G3462="Recycled pre-consumer organic","GOTS_recycled_organic","")))))))))))))))))),"")</f>
        <v/>
      </c>
      <c r="AE3462" t="e" cm="1">
        <f t="array" aca="1" ref="AE3462" ca="1">IF($I3462="",IF(INDIRECT("$F"&amp;$S3462)="","",IF(LEFT(INDIRECT("$F"&amp;$S3462),3)="GRS","GRS_RCS_RM",IF((LEFT(INDIRECT("$F"&amp;$S3462),3))="RCS","GRS_RCS_RM",IF(INDIRECT("$F"&amp;$S3462)="OCS (No Label)","OCS_Conversion_RM",IF(LEFT(INDIRECT("$F"&amp;$S3462),3)="OCS","OCS_RM",IF(RIGHT(INDIRECT("$F"&amp;$S3462),10)="conversion","GOTS_RM_conversion",IF((LEFT(INDIRECT("$F"&amp;$S3462),4))="GOTS","GOTS_RM","Responsible_RM"))))))),"DELETERM")</f>
        <v>#VALUE!</v>
      </c>
      <c r="AF3462" t="e" cm="1">
        <f t="array" aca="1" ref="AF3462" ca="1">IF($S3462="","",INDIRECT("$Z"&amp;$S3462))</f>
        <v>#VALUE!</v>
      </c>
      <c r="AG3462" t="str">
        <f t="shared" si="1098"/>
        <v/>
      </c>
      <c r="AH3462" t="str" cm="1">
        <f t="array" aca="1" ref="AH3462" ca="1">IFERROR(INDIRECT("$ag"&amp;S3462),"")</f>
        <v/>
      </c>
      <c r="AI3462" t="e" cm="1">
        <f t="array" aca="1" ref="AI3462" ca="1">INDIRECT("O"&amp;S3462)</f>
        <v>#VALUE!</v>
      </c>
      <c r="AJ3462" t="str">
        <f t="shared" si="1099"/>
        <v/>
      </c>
    </row>
    <row r="3463" spans="1:36" ht="16.5" customHeight="1">
      <c r="A3463" s="129"/>
      <c r="B3463" s="134"/>
      <c r="C3463" s="135"/>
      <c r="D3463" s="146"/>
      <c r="E3463" s="146"/>
      <c r="F3463" s="135"/>
      <c r="G3463" s="147"/>
      <c r="H3463" s="147"/>
      <c r="I3463" s="147"/>
      <c r="J3463" s="147"/>
      <c r="K3463" s="38"/>
      <c r="L3463" s="143"/>
      <c r="M3463" s="143"/>
      <c r="N3463" s="61"/>
      <c r="O3463" s="314"/>
      <c r="Q3463" t="str">
        <f t="shared" si="1094"/>
        <v/>
      </c>
      <c r="S3463" t="e">
        <f t="shared" ca="1" si="1083"/>
        <v>#VALUE!</v>
      </c>
      <c r="T3463" t="e">
        <f t="shared" ca="1" si="1100"/>
        <v>#VALUE!</v>
      </c>
      <c r="U3463">
        <f t="shared" si="1084"/>
        <v>3396</v>
      </c>
      <c r="V3463">
        <v>283.33333333335599</v>
      </c>
      <c r="W3463">
        <f t="shared" si="1087"/>
        <v>283</v>
      </c>
      <c r="X3463" t="str" cm="1">
        <f t="array" aca="1" ref="X3463" ca="1">IFERROR(INDEX('PC&amp;PD'!$A$1:$AS$19,ROW('PC&amp;PD'!$A$19),MATCH(INDIRECT(T3463),'PC&amp;PD'!$A$1:$AS$1,0)),"")</f>
        <v/>
      </c>
      <c r="AA3463" t="str">
        <f t="shared" si="1095"/>
        <v/>
      </c>
      <c r="AB3463" t="str">
        <f t="shared" si="1096"/>
        <v/>
      </c>
      <c r="AC3463" t="e">
        <f t="shared" ca="1" si="1097"/>
        <v>#VALUE!</v>
      </c>
      <c r="AD3463" t="str" cm="1">
        <f t="array" aca="1" ref="AD3463" ca="1">IFERROR(IF((LEFT(INDIRECT("$F"&amp;$S3463),4))="GOTS",IF($G3463="Organic","GOTS_Organic_raw",(IF($G3463="Responsible","GOTS_Responsible",(IF($G3463="No Attribute (Conventional)","GOTS_conventional",(IF($G3463="Recycled Pre/Post-Consumer","GOTS_pre_post",(IF($G3463="In-Conversion","GOTS_in_conversion",(IF($G3463="Sustainably Sourced","Sustainably_sourced",(IF($G3463="Recycled pre-consumer organic","GOTS_recycled_organic",""))))))))))))),IF($G3463="Organic","Organic",(IF($G3463="Responsible","Responsible",(IF($G3463="No Attribute (Conventional)","No_Attribute_Conventional",(IF($G3463="Recycled Pre/Post-Consumer","Recycled_Pre_Post_Consumer",(IF($G3463="In-Conversion","In_Conversion",(IF($G3463="Recycled Pre-Consumer","Recycled_Pre_Consumer",(IF($G3463="Recycled Post-Consumer","Recycled_Post_Consumer",(IF($G3463="Sustainably Sourced","Sustainably_sourced",(IF($G3463="Recycled pre-consumer organic","GOTS_recycled_organic","")))))))))))))))))),"")</f>
        <v/>
      </c>
      <c r="AE3463" t="e" cm="1">
        <f t="array" aca="1" ref="AE3463" ca="1">IF($I3463="",IF(INDIRECT("$F"&amp;$S3463)="","",IF(LEFT(INDIRECT("$F"&amp;$S3463),3)="GRS","GRS_RCS_RM",IF((LEFT(INDIRECT("$F"&amp;$S3463),3))="RCS","GRS_RCS_RM",IF(INDIRECT("$F"&amp;$S3463)="OCS (No Label)","OCS_Conversion_RM",IF(LEFT(INDIRECT("$F"&amp;$S3463),3)="OCS","OCS_RM",IF(RIGHT(INDIRECT("$F"&amp;$S3463),10)="conversion","GOTS_RM_conversion",IF((LEFT(INDIRECT("$F"&amp;$S3463),4))="GOTS","GOTS_RM","Responsible_RM"))))))),"DELETERM")</f>
        <v>#VALUE!</v>
      </c>
      <c r="AF3463" t="e" cm="1">
        <f t="array" aca="1" ref="AF3463" ca="1">IF($S3463="","",INDIRECT("$Z"&amp;$S3463))</f>
        <v>#VALUE!</v>
      </c>
      <c r="AG3463" t="str">
        <f t="shared" si="1098"/>
        <v/>
      </c>
      <c r="AH3463" t="str" cm="1">
        <f t="array" aca="1" ref="AH3463" ca="1">IFERROR(INDIRECT("$ag"&amp;S3463),"")</f>
        <v/>
      </c>
      <c r="AI3463" t="e" cm="1">
        <f t="array" aca="1" ref="AI3463" ca="1">INDIRECT("O"&amp;S3463)</f>
        <v>#VALUE!</v>
      </c>
      <c r="AJ3463" t="str">
        <f t="shared" si="1099"/>
        <v/>
      </c>
    </row>
    <row r="3464" spans="1:36" ht="16.5" customHeight="1">
      <c r="A3464" s="129"/>
      <c r="B3464" s="134"/>
      <c r="C3464" s="135"/>
      <c r="D3464" s="146"/>
      <c r="E3464" s="146"/>
      <c r="F3464" s="135"/>
      <c r="G3464" s="147"/>
      <c r="H3464" s="147"/>
      <c r="I3464" s="147"/>
      <c r="J3464" s="147"/>
      <c r="K3464" s="38"/>
      <c r="L3464" s="143"/>
      <c r="M3464" s="143"/>
      <c r="N3464" s="61"/>
      <c r="O3464" s="314"/>
      <c r="Q3464" t="str">
        <f t="shared" si="1094"/>
        <v/>
      </c>
      <c r="S3464" t="e">
        <f t="shared" ca="1" si="1083"/>
        <v>#VALUE!</v>
      </c>
      <c r="T3464" t="e">
        <f t="shared" ca="1" si="1100"/>
        <v>#VALUE!</v>
      </c>
      <c r="U3464">
        <f t="shared" si="1084"/>
        <v>3396</v>
      </c>
      <c r="V3464">
        <v>283.41666666668903</v>
      </c>
      <c r="W3464">
        <f t="shared" si="1087"/>
        <v>283</v>
      </c>
      <c r="X3464" t="str" cm="1">
        <f t="array" aca="1" ref="X3464" ca="1">IFERROR(INDEX('PC&amp;PD'!$A$1:$AS$19,ROW('PC&amp;PD'!$A$19),MATCH(INDIRECT(T3464),'PC&amp;PD'!$A$1:$AS$1,0)),"")</f>
        <v/>
      </c>
      <c r="AA3464" t="str">
        <f t="shared" si="1095"/>
        <v/>
      </c>
      <c r="AB3464" t="str">
        <f t="shared" si="1096"/>
        <v/>
      </c>
      <c r="AC3464" t="e">
        <f t="shared" ca="1" si="1097"/>
        <v>#VALUE!</v>
      </c>
      <c r="AD3464" t="str" cm="1">
        <f t="array" aca="1" ref="AD3464" ca="1">IFERROR(IF((LEFT(INDIRECT("$F"&amp;$S3464),4))="GOTS",IF($G3464="Organic","GOTS_Organic_raw",(IF($G3464="Responsible","GOTS_Responsible",(IF($G3464="No Attribute (Conventional)","GOTS_conventional",(IF($G3464="Recycled Pre/Post-Consumer","GOTS_pre_post",(IF($G3464="In-Conversion","GOTS_in_conversion",(IF($G3464="Sustainably Sourced","Sustainably_sourced",(IF($G3464="Recycled pre-consumer organic","GOTS_recycled_organic",""))))))))))))),IF($G3464="Organic","Organic",(IF($G3464="Responsible","Responsible",(IF($G3464="No Attribute (Conventional)","No_Attribute_Conventional",(IF($G3464="Recycled Pre/Post-Consumer","Recycled_Pre_Post_Consumer",(IF($G3464="In-Conversion","In_Conversion",(IF($G3464="Recycled Pre-Consumer","Recycled_Pre_Consumer",(IF($G3464="Recycled Post-Consumer","Recycled_Post_Consumer",(IF($G3464="Sustainably Sourced","Sustainably_sourced",(IF($G3464="Recycled pre-consumer organic","GOTS_recycled_organic","")))))))))))))))))),"")</f>
        <v/>
      </c>
      <c r="AE3464" t="e" cm="1">
        <f t="array" aca="1" ref="AE3464" ca="1">IF($I3464="",IF(INDIRECT("$F"&amp;$S3464)="","",IF(LEFT(INDIRECT("$F"&amp;$S3464),3)="GRS","GRS_RCS_RM",IF((LEFT(INDIRECT("$F"&amp;$S3464),3))="RCS","GRS_RCS_RM",IF(INDIRECT("$F"&amp;$S3464)="OCS (No Label)","OCS_Conversion_RM",IF(LEFT(INDIRECT("$F"&amp;$S3464),3)="OCS","OCS_RM",IF(RIGHT(INDIRECT("$F"&amp;$S3464),10)="conversion","GOTS_RM_conversion",IF((LEFT(INDIRECT("$F"&amp;$S3464),4))="GOTS","GOTS_RM","Responsible_RM"))))))),"DELETERM")</f>
        <v>#VALUE!</v>
      </c>
      <c r="AF3464" t="e" cm="1">
        <f t="array" aca="1" ref="AF3464" ca="1">IF($S3464="","",INDIRECT("$Z"&amp;$S3464))</f>
        <v>#VALUE!</v>
      </c>
      <c r="AG3464" t="str">
        <f t="shared" si="1098"/>
        <v/>
      </c>
      <c r="AH3464" t="str" cm="1">
        <f t="array" aca="1" ref="AH3464" ca="1">IFERROR(INDIRECT("$ag"&amp;S3464),"")</f>
        <v/>
      </c>
      <c r="AI3464" t="e" cm="1">
        <f t="array" aca="1" ref="AI3464" ca="1">INDIRECT("O"&amp;S3464)</f>
        <v>#VALUE!</v>
      </c>
      <c r="AJ3464" t="str">
        <f t="shared" si="1099"/>
        <v/>
      </c>
    </row>
    <row r="3465" spans="1:36" ht="16.5" customHeight="1">
      <c r="A3465" s="130"/>
      <c r="B3465" s="136"/>
      <c r="C3465" s="137"/>
      <c r="D3465" s="146"/>
      <c r="E3465" s="146"/>
      <c r="F3465" s="137"/>
      <c r="G3465" s="147"/>
      <c r="H3465" s="147"/>
      <c r="I3465" s="147"/>
      <c r="J3465" s="147"/>
      <c r="K3465" s="38"/>
      <c r="L3465" s="144"/>
      <c r="M3465" s="144"/>
      <c r="N3465" s="61"/>
      <c r="O3465" s="314"/>
      <c r="Q3465" t="str">
        <f t="shared" si="1094"/>
        <v/>
      </c>
      <c r="S3465" t="e">
        <f t="shared" ca="1" si="1083"/>
        <v>#VALUE!</v>
      </c>
      <c r="T3465" t="e">
        <f t="shared" ca="1" si="1100"/>
        <v>#VALUE!</v>
      </c>
      <c r="U3465">
        <f t="shared" si="1084"/>
        <v>3396</v>
      </c>
      <c r="V3465">
        <v>283.500000000022</v>
      </c>
      <c r="W3465">
        <f t="shared" si="1087"/>
        <v>283</v>
      </c>
      <c r="X3465" t="str" cm="1">
        <f t="array" aca="1" ref="X3465" ca="1">IFERROR(INDEX('PC&amp;PD'!$A$1:$AS$19,ROW('PC&amp;PD'!$A$19),MATCH(INDIRECT(T3465),'PC&amp;PD'!$A$1:$AS$1,0)),"")</f>
        <v/>
      </c>
      <c r="AA3465" t="str">
        <f t="shared" si="1095"/>
        <v/>
      </c>
      <c r="AB3465" t="str">
        <f t="shared" si="1096"/>
        <v/>
      </c>
      <c r="AC3465" t="e">
        <f t="shared" ca="1" si="1097"/>
        <v>#VALUE!</v>
      </c>
      <c r="AD3465" t="str" cm="1">
        <f t="array" aca="1" ref="AD3465" ca="1">IFERROR(IF((LEFT(INDIRECT("$F"&amp;$S3465),4))="GOTS",IF($G3465="Organic","GOTS_Organic_raw",(IF($G3465="Responsible","GOTS_Responsible",(IF($G3465="No Attribute (Conventional)","GOTS_conventional",(IF($G3465="Recycled Pre/Post-Consumer","GOTS_pre_post",(IF($G3465="In-Conversion","GOTS_in_conversion",(IF($G3465="Sustainably Sourced","Sustainably_sourced",(IF($G3465="Recycled pre-consumer organic","GOTS_recycled_organic",""))))))))))))),IF($G3465="Organic","Organic",(IF($G3465="Responsible","Responsible",(IF($G3465="No Attribute (Conventional)","No_Attribute_Conventional",(IF($G3465="Recycled Pre/Post-Consumer","Recycled_Pre_Post_Consumer",(IF($G3465="In-Conversion","In_Conversion",(IF($G3465="Recycled Pre-Consumer","Recycled_Pre_Consumer",(IF($G3465="Recycled Post-Consumer","Recycled_Post_Consumer",(IF($G3465="Sustainably Sourced","Sustainably_sourced",(IF($G3465="Recycled pre-consumer organic","GOTS_recycled_organic","")))))))))))))))))),"")</f>
        <v/>
      </c>
      <c r="AE3465" t="e" cm="1">
        <f t="array" aca="1" ref="AE3465" ca="1">IF($I3465="",IF(INDIRECT("$F"&amp;$S3465)="","",IF(LEFT(INDIRECT("$F"&amp;$S3465),3)="GRS","GRS_RCS_RM",IF((LEFT(INDIRECT("$F"&amp;$S3465),3))="RCS","GRS_RCS_RM",IF(INDIRECT("$F"&amp;$S3465)="OCS (No Label)","OCS_Conversion_RM",IF(LEFT(INDIRECT("$F"&amp;$S3465),3)="OCS","OCS_RM",IF(RIGHT(INDIRECT("$F"&amp;$S3465),10)="conversion","GOTS_RM_conversion",IF((LEFT(INDIRECT("$F"&amp;$S3465),4))="GOTS","GOTS_RM","Responsible_RM"))))))),"DELETERM")</f>
        <v>#VALUE!</v>
      </c>
      <c r="AF3465" t="e" cm="1">
        <f t="array" aca="1" ref="AF3465" ca="1">IF($S3465="","",INDIRECT("$Z"&amp;$S3465))</f>
        <v>#VALUE!</v>
      </c>
      <c r="AG3465" t="str">
        <f t="shared" si="1098"/>
        <v/>
      </c>
      <c r="AH3465" t="str" cm="1">
        <f t="array" aca="1" ref="AH3465" ca="1">IFERROR(INDIRECT("$ag"&amp;S3465),"")</f>
        <v/>
      </c>
      <c r="AI3465" t="e" cm="1">
        <f t="array" aca="1" ref="AI3465" ca="1">INDIRECT("O"&amp;S3465)</f>
        <v>#VALUE!</v>
      </c>
      <c r="AJ3465" t="str">
        <f t="shared" si="1099"/>
        <v/>
      </c>
    </row>
    <row r="3466" spans="1:36" ht="16.5" customHeight="1">
      <c r="A3466" s="130"/>
      <c r="B3466" s="136"/>
      <c r="C3466" s="137"/>
      <c r="D3466" s="146"/>
      <c r="E3466" s="146"/>
      <c r="F3466" s="137"/>
      <c r="G3466" s="147"/>
      <c r="H3466" s="147"/>
      <c r="I3466" s="147"/>
      <c r="J3466" s="147"/>
      <c r="K3466" s="38"/>
      <c r="L3466" s="144"/>
      <c r="M3466" s="144"/>
      <c r="N3466" s="61"/>
      <c r="O3466" s="314"/>
      <c r="Q3466" t="str">
        <f t="shared" si="1094"/>
        <v/>
      </c>
      <c r="S3466" t="e">
        <f t="shared" ca="1" si="1083"/>
        <v>#VALUE!</v>
      </c>
      <c r="T3466" t="e">
        <f t="shared" ca="1" si="1100"/>
        <v>#VALUE!</v>
      </c>
      <c r="U3466">
        <f t="shared" si="1084"/>
        <v>3396</v>
      </c>
      <c r="V3466">
        <v>283.58333333335599</v>
      </c>
      <c r="W3466">
        <f t="shared" si="1087"/>
        <v>283</v>
      </c>
      <c r="X3466" t="str" cm="1">
        <f t="array" aca="1" ref="X3466" ca="1">IFERROR(INDEX('PC&amp;PD'!$A$1:$AS$19,ROW('PC&amp;PD'!$A$19),MATCH(INDIRECT(T3466),'PC&amp;PD'!$A$1:$AS$1,0)),"")</f>
        <v/>
      </c>
      <c r="AA3466" t="str">
        <f t="shared" si="1095"/>
        <v/>
      </c>
      <c r="AB3466" t="str">
        <f t="shared" si="1096"/>
        <v/>
      </c>
      <c r="AC3466" t="e">
        <f t="shared" ca="1" si="1097"/>
        <v>#VALUE!</v>
      </c>
      <c r="AD3466" t="str" cm="1">
        <f t="array" aca="1" ref="AD3466" ca="1">IFERROR(IF((LEFT(INDIRECT("$F"&amp;$S3466),4))="GOTS",IF($G3466="Organic","GOTS_Organic_raw",(IF($G3466="Responsible","GOTS_Responsible",(IF($G3466="No Attribute (Conventional)","GOTS_conventional",(IF($G3466="Recycled Pre/Post-Consumer","GOTS_pre_post",(IF($G3466="In-Conversion","GOTS_in_conversion",(IF($G3466="Sustainably Sourced","Sustainably_sourced",(IF($G3466="Recycled pre-consumer organic","GOTS_recycled_organic",""))))))))))))),IF($G3466="Organic","Organic",(IF($G3466="Responsible","Responsible",(IF($G3466="No Attribute (Conventional)","No_Attribute_Conventional",(IF($G3466="Recycled Pre/Post-Consumer","Recycled_Pre_Post_Consumer",(IF($G3466="In-Conversion","In_Conversion",(IF($G3466="Recycled Pre-Consumer","Recycled_Pre_Consumer",(IF($G3466="Recycled Post-Consumer","Recycled_Post_Consumer",(IF($G3466="Sustainably Sourced","Sustainably_sourced",(IF($G3466="Recycled pre-consumer organic","GOTS_recycled_organic","")))))))))))))))))),"")</f>
        <v/>
      </c>
      <c r="AE3466" t="e" cm="1">
        <f t="array" aca="1" ref="AE3466" ca="1">IF($I3466="",IF(INDIRECT("$F"&amp;$S3466)="","",IF(LEFT(INDIRECT("$F"&amp;$S3466),3)="GRS","GRS_RCS_RM",IF((LEFT(INDIRECT("$F"&amp;$S3466),3))="RCS","GRS_RCS_RM",IF(INDIRECT("$F"&amp;$S3466)="OCS (No Label)","OCS_Conversion_RM",IF(LEFT(INDIRECT("$F"&amp;$S3466),3)="OCS","OCS_RM",IF(RIGHT(INDIRECT("$F"&amp;$S3466),10)="conversion","GOTS_RM_conversion",IF((LEFT(INDIRECT("$F"&amp;$S3466),4))="GOTS","GOTS_RM","Responsible_RM"))))))),"DELETERM")</f>
        <v>#VALUE!</v>
      </c>
      <c r="AF3466" t="e" cm="1">
        <f t="array" aca="1" ref="AF3466" ca="1">IF($S3466="","",INDIRECT("$Z"&amp;$S3466))</f>
        <v>#VALUE!</v>
      </c>
      <c r="AG3466" t="str">
        <f t="shared" si="1098"/>
        <v/>
      </c>
      <c r="AH3466" t="str" cm="1">
        <f t="array" aca="1" ref="AH3466" ca="1">IFERROR(INDIRECT("$ag"&amp;S3466),"")</f>
        <v/>
      </c>
      <c r="AI3466" t="e" cm="1">
        <f t="array" aca="1" ref="AI3466" ca="1">INDIRECT("O"&amp;S3466)</f>
        <v>#VALUE!</v>
      </c>
      <c r="AJ3466" t="str">
        <f t="shared" si="1099"/>
        <v/>
      </c>
    </row>
    <row r="3467" spans="1:36" ht="16.5" customHeight="1">
      <c r="A3467" s="130"/>
      <c r="B3467" s="136"/>
      <c r="C3467" s="137"/>
      <c r="D3467" s="146"/>
      <c r="E3467" s="146"/>
      <c r="F3467" s="137"/>
      <c r="G3467" s="147"/>
      <c r="H3467" s="147"/>
      <c r="I3467" s="147"/>
      <c r="J3467" s="147"/>
      <c r="K3467" s="38"/>
      <c r="L3467" s="144"/>
      <c r="M3467" s="144"/>
      <c r="N3467" s="61"/>
      <c r="O3467" s="314"/>
      <c r="Q3467" t="str">
        <f t="shared" si="1094"/>
        <v/>
      </c>
      <c r="S3467" t="e">
        <f t="shared" ca="1" si="1083"/>
        <v>#VALUE!</v>
      </c>
      <c r="T3467" t="e">
        <f t="shared" ca="1" si="1100"/>
        <v>#VALUE!</v>
      </c>
      <c r="U3467">
        <f t="shared" si="1084"/>
        <v>3396</v>
      </c>
      <c r="V3467">
        <v>283.66666666668903</v>
      </c>
      <c r="W3467">
        <f t="shared" si="1087"/>
        <v>283</v>
      </c>
      <c r="X3467" t="str" cm="1">
        <f t="array" aca="1" ref="X3467" ca="1">IFERROR(INDEX('PC&amp;PD'!$A$1:$AS$19,ROW('PC&amp;PD'!$A$19),MATCH(INDIRECT(T3467),'PC&amp;PD'!$A$1:$AS$1,0)),"")</f>
        <v/>
      </c>
      <c r="AA3467" t="str">
        <f t="shared" si="1095"/>
        <v/>
      </c>
      <c r="AB3467" t="str">
        <f t="shared" si="1096"/>
        <v/>
      </c>
      <c r="AC3467" t="e">
        <f t="shared" ca="1" si="1097"/>
        <v>#VALUE!</v>
      </c>
      <c r="AD3467" t="str" cm="1">
        <f t="array" aca="1" ref="AD3467" ca="1">IFERROR(IF((LEFT(INDIRECT("$F"&amp;$S3467),4))="GOTS",IF($G3467="Organic","GOTS_Organic_raw",(IF($G3467="Responsible","GOTS_Responsible",(IF($G3467="No Attribute (Conventional)","GOTS_conventional",(IF($G3467="Recycled Pre/Post-Consumer","GOTS_pre_post",(IF($G3467="In-Conversion","GOTS_in_conversion",(IF($G3467="Sustainably Sourced","Sustainably_sourced",(IF($G3467="Recycled pre-consumer organic","GOTS_recycled_organic",""))))))))))))),IF($G3467="Organic","Organic",(IF($G3467="Responsible","Responsible",(IF($G3467="No Attribute (Conventional)","No_Attribute_Conventional",(IF($G3467="Recycled Pre/Post-Consumer","Recycled_Pre_Post_Consumer",(IF($G3467="In-Conversion","In_Conversion",(IF($G3467="Recycled Pre-Consumer","Recycled_Pre_Consumer",(IF($G3467="Recycled Post-Consumer","Recycled_Post_Consumer",(IF($G3467="Sustainably Sourced","Sustainably_sourced",(IF($G3467="Recycled pre-consumer organic","GOTS_recycled_organic","")))))))))))))))))),"")</f>
        <v/>
      </c>
      <c r="AE3467" t="e" cm="1">
        <f t="array" aca="1" ref="AE3467" ca="1">IF($I3467="",IF(INDIRECT("$F"&amp;$S3467)="","",IF(LEFT(INDIRECT("$F"&amp;$S3467),3)="GRS","GRS_RCS_RM",IF((LEFT(INDIRECT("$F"&amp;$S3467),3))="RCS","GRS_RCS_RM",IF(INDIRECT("$F"&amp;$S3467)="OCS (No Label)","OCS_Conversion_RM",IF(LEFT(INDIRECT("$F"&amp;$S3467),3)="OCS","OCS_RM",IF(RIGHT(INDIRECT("$F"&amp;$S3467),10)="conversion","GOTS_RM_conversion",IF((LEFT(INDIRECT("$F"&amp;$S3467),4))="GOTS","GOTS_RM","Responsible_RM"))))))),"DELETERM")</f>
        <v>#VALUE!</v>
      </c>
      <c r="AF3467" t="e" cm="1">
        <f t="array" aca="1" ref="AF3467" ca="1">IF($S3467="","",INDIRECT("$Z"&amp;$S3467))</f>
        <v>#VALUE!</v>
      </c>
      <c r="AG3467" t="str">
        <f t="shared" si="1098"/>
        <v/>
      </c>
      <c r="AH3467" t="str" cm="1">
        <f t="array" aca="1" ref="AH3467" ca="1">IFERROR(INDIRECT("$ag"&amp;S3467),"")</f>
        <v/>
      </c>
      <c r="AI3467" t="e" cm="1">
        <f t="array" aca="1" ref="AI3467" ca="1">INDIRECT("O"&amp;S3467)</f>
        <v>#VALUE!</v>
      </c>
      <c r="AJ3467" t="str">
        <f t="shared" si="1099"/>
        <v/>
      </c>
    </row>
    <row r="3468" spans="1:36" ht="16.5" customHeight="1">
      <c r="A3468" s="130"/>
      <c r="B3468" s="136"/>
      <c r="C3468" s="137"/>
      <c r="D3468" s="146"/>
      <c r="E3468" s="146"/>
      <c r="F3468" s="137"/>
      <c r="G3468" s="147"/>
      <c r="H3468" s="147"/>
      <c r="I3468" s="147"/>
      <c r="J3468" s="147"/>
      <c r="K3468" s="38"/>
      <c r="L3468" s="144"/>
      <c r="M3468" s="144"/>
      <c r="N3468" s="61"/>
      <c r="O3468" s="314"/>
      <c r="Q3468" t="str">
        <f t="shared" si="1094"/>
        <v/>
      </c>
      <c r="S3468" t="e">
        <f t="shared" ref="S3468:S3530" ca="1" si="1103">IF(INDIRECT("A"&amp;$S$63+$U3468)&lt;&gt;"",$S$63+$U3468,"")</f>
        <v>#VALUE!</v>
      </c>
      <c r="T3468" t="e">
        <f t="shared" ca="1" si="1100"/>
        <v>#VALUE!</v>
      </c>
      <c r="U3468">
        <f t="shared" ref="U3468:U3530" si="1104">(12*W3468)</f>
        <v>3396</v>
      </c>
      <c r="V3468">
        <v>283.750000000022</v>
      </c>
      <c r="W3468">
        <f t="shared" si="1087"/>
        <v>283</v>
      </c>
      <c r="X3468" t="str" cm="1">
        <f t="array" aca="1" ref="X3468" ca="1">IFERROR(INDEX('PC&amp;PD'!$A$1:$AS$19,ROW('PC&amp;PD'!$A$19),MATCH(INDIRECT(T3468),'PC&amp;PD'!$A$1:$AS$1,0)),"")</f>
        <v/>
      </c>
      <c r="AA3468" t="str">
        <f t="shared" si="1095"/>
        <v/>
      </c>
      <c r="AB3468" t="str">
        <f t="shared" si="1096"/>
        <v/>
      </c>
      <c r="AC3468" t="e">
        <f t="shared" ca="1" si="1097"/>
        <v>#VALUE!</v>
      </c>
      <c r="AD3468" t="str" cm="1">
        <f t="array" aca="1" ref="AD3468" ca="1">IFERROR(IF((LEFT(INDIRECT("$F"&amp;$S3468),4))="GOTS",IF($G3468="Organic","GOTS_Organic_raw",(IF($G3468="Responsible","GOTS_Responsible",(IF($G3468="No Attribute (Conventional)","GOTS_conventional",(IF($G3468="Recycled Pre/Post-Consumer","GOTS_pre_post",(IF($G3468="In-Conversion","GOTS_in_conversion",(IF($G3468="Sustainably Sourced","Sustainably_sourced",(IF($G3468="Recycled pre-consumer organic","GOTS_recycled_organic",""))))))))))))),IF($G3468="Organic","Organic",(IF($G3468="Responsible","Responsible",(IF($G3468="No Attribute (Conventional)","No_Attribute_Conventional",(IF($G3468="Recycled Pre/Post-Consumer","Recycled_Pre_Post_Consumer",(IF($G3468="In-Conversion","In_Conversion",(IF($G3468="Recycled Pre-Consumer","Recycled_Pre_Consumer",(IF($G3468="Recycled Post-Consumer","Recycled_Post_Consumer",(IF($G3468="Sustainably Sourced","Sustainably_sourced",(IF($G3468="Recycled pre-consumer organic","GOTS_recycled_organic","")))))))))))))))))),"")</f>
        <v/>
      </c>
      <c r="AE3468" t="e" cm="1">
        <f t="array" aca="1" ref="AE3468" ca="1">IF($I3468="",IF(INDIRECT("$F"&amp;$S3468)="","",IF(LEFT(INDIRECT("$F"&amp;$S3468),3)="GRS","GRS_RCS_RM",IF((LEFT(INDIRECT("$F"&amp;$S3468),3))="RCS","GRS_RCS_RM",IF(INDIRECT("$F"&amp;$S3468)="OCS (No Label)","OCS_Conversion_RM",IF(LEFT(INDIRECT("$F"&amp;$S3468),3)="OCS","OCS_RM",IF(RIGHT(INDIRECT("$F"&amp;$S3468),10)="conversion","GOTS_RM_conversion",IF((LEFT(INDIRECT("$F"&amp;$S3468),4))="GOTS","GOTS_RM","Responsible_RM"))))))),"DELETERM")</f>
        <v>#VALUE!</v>
      </c>
      <c r="AF3468" t="e" cm="1">
        <f t="array" aca="1" ref="AF3468" ca="1">IF($S3468="","",INDIRECT("$Z"&amp;$S3468))</f>
        <v>#VALUE!</v>
      </c>
      <c r="AG3468" t="str">
        <f t="shared" si="1098"/>
        <v/>
      </c>
      <c r="AH3468" t="str" cm="1">
        <f t="array" aca="1" ref="AH3468" ca="1">IFERROR(INDIRECT("$ag"&amp;S3468),"")</f>
        <v/>
      </c>
      <c r="AI3468" t="e" cm="1">
        <f t="array" aca="1" ref="AI3468" ca="1">INDIRECT("O"&amp;S3468)</f>
        <v>#VALUE!</v>
      </c>
      <c r="AJ3468" t="str">
        <f t="shared" si="1099"/>
        <v/>
      </c>
    </row>
    <row r="3469" spans="1:36" ht="16.5" customHeight="1">
      <c r="A3469" s="130"/>
      <c r="B3469" s="136"/>
      <c r="C3469" s="137"/>
      <c r="D3469" s="146"/>
      <c r="E3469" s="146"/>
      <c r="F3469" s="137"/>
      <c r="G3469" s="147"/>
      <c r="H3469" s="147"/>
      <c r="I3469" s="147"/>
      <c r="J3469" s="147"/>
      <c r="K3469" s="38"/>
      <c r="L3469" s="144"/>
      <c r="M3469" s="144"/>
      <c r="N3469" s="61"/>
      <c r="O3469" s="314"/>
      <c r="Q3469" t="str">
        <f t="shared" si="1094"/>
        <v/>
      </c>
      <c r="S3469" t="e">
        <f t="shared" ca="1" si="1103"/>
        <v>#VALUE!</v>
      </c>
      <c r="T3469" t="e">
        <f t="shared" ca="1" si="1100"/>
        <v>#VALUE!</v>
      </c>
      <c r="U3469">
        <f t="shared" si="1104"/>
        <v>3396</v>
      </c>
      <c r="V3469">
        <v>283.83333333335599</v>
      </c>
      <c r="W3469">
        <f t="shared" si="1087"/>
        <v>283</v>
      </c>
      <c r="X3469" t="str" cm="1">
        <f t="array" aca="1" ref="X3469" ca="1">IFERROR(INDEX('PC&amp;PD'!$A$1:$AS$19,ROW('PC&amp;PD'!$A$19),MATCH(INDIRECT(T3469),'PC&amp;PD'!$A$1:$AS$1,0)),"")</f>
        <v/>
      </c>
      <c r="AA3469" t="str">
        <f t="shared" si="1095"/>
        <v/>
      </c>
      <c r="AB3469" t="str">
        <f t="shared" si="1096"/>
        <v/>
      </c>
      <c r="AC3469" t="e">
        <f t="shared" ca="1" si="1097"/>
        <v>#VALUE!</v>
      </c>
      <c r="AD3469" t="str" cm="1">
        <f t="array" aca="1" ref="AD3469" ca="1">IFERROR(IF((LEFT(INDIRECT("$F"&amp;$S3469),4))="GOTS",IF($G3469="Organic","GOTS_Organic_raw",(IF($G3469="Responsible","GOTS_Responsible",(IF($G3469="No Attribute (Conventional)","GOTS_conventional",(IF($G3469="Recycled Pre/Post-Consumer","GOTS_pre_post",(IF($G3469="In-Conversion","GOTS_in_conversion",(IF($G3469="Sustainably Sourced","Sustainably_sourced",(IF($G3469="Recycled pre-consumer organic","GOTS_recycled_organic",""))))))))))))),IF($G3469="Organic","Organic",(IF($G3469="Responsible","Responsible",(IF($G3469="No Attribute (Conventional)","No_Attribute_Conventional",(IF($G3469="Recycled Pre/Post-Consumer","Recycled_Pre_Post_Consumer",(IF($G3469="In-Conversion","In_Conversion",(IF($G3469="Recycled Pre-Consumer","Recycled_Pre_Consumer",(IF($G3469="Recycled Post-Consumer","Recycled_Post_Consumer",(IF($G3469="Sustainably Sourced","Sustainably_sourced",(IF($G3469="Recycled pre-consumer organic","GOTS_recycled_organic","")))))))))))))))))),"")</f>
        <v/>
      </c>
      <c r="AE3469" t="e" cm="1">
        <f t="array" aca="1" ref="AE3469" ca="1">IF($I3469="",IF(INDIRECT("$F"&amp;$S3469)="","",IF(LEFT(INDIRECT("$F"&amp;$S3469),3)="GRS","GRS_RCS_RM",IF((LEFT(INDIRECT("$F"&amp;$S3469),3))="RCS","GRS_RCS_RM",IF(INDIRECT("$F"&amp;$S3469)="OCS (No Label)","OCS_Conversion_RM",IF(LEFT(INDIRECT("$F"&amp;$S3469),3)="OCS","OCS_RM",IF(RIGHT(INDIRECT("$F"&amp;$S3469),10)="conversion","GOTS_RM_conversion",IF((LEFT(INDIRECT("$F"&amp;$S3469),4))="GOTS","GOTS_RM","Responsible_RM"))))))),"DELETERM")</f>
        <v>#VALUE!</v>
      </c>
      <c r="AF3469" t="e" cm="1">
        <f t="array" aca="1" ref="AF3469" ca="1">IF($S3469="","",INDIRECT("$Z"&amp;$S3469))</f>
        <v>#VALUE!</v>
      </c>
      <c r="AG3469" t="str">
        <f t="shared" si="1098"/>
        <v/>
      </c>
      <c r="AH3469" t="str" cm="1">
        <f t="array" aca="1" ref="AH3469" ca="1">IFERROR(INDIRECT("$ag"&amp;S3469),"")</f>
        <v/>
      </c>
      <c r="AI3469" t="e" cm="1">
        <f t="array" aca="1" ref="AI3469" ca="1">INDIRECT("O"&amp;S3469)</f>
        <v>#VALUE!</v>
      </c>
      <c r="AJ3469" t="str">
        <f t="shared" si="1099"/>
        <v/>
      </c>
    </row>
    <row r="3470" spans="1:36" ht="16.5" customHeight="1" thickBot="1">
      <c r="A3470" s="131"/>
      <c r="B3470" s="138"/>
      <c r="C3470" s="139"/>
      <c r="D3470" s="148"/>
      <c r="E3470" s="148"/>
      <c r="F3470" s="139"/>
      <c r="G3470" s="149"/>
      <c r="H3470" s="149"/>
      <c r="I3470" s="149"/>
      <c r="J3470" s="149"/>
      <c r="K3470" s="39"/>
      <c r="L3470" s="145"/>
      <c r="M3470" s="145"/>
      <c r="N3470" s="62"/>
      <c r="O3470" s="315"/>
      <c r="Q3470" t="str">
        <f t="shared" si="1094"/>
        <v/>
      </c>
      <c r="S3470" t="e">
        <f t="shared" ca="1" si="1103"/>
        <v>#VALUE!</v>
      </c>
      <c r="T3470" t="e">
        <f t="shared" ca="1" si="1100"/>
        <v>#VALUE!</v>
      </c>
      <c r="U3470">
        <f t="shared" si="1104"/>
        <v>3396</v>
      </c>
      <c r="V3470">
        <v>283.91666666668903</v>
      </c>
      <c r="W3470">
        <f t="shared" si="1087"/>
        <v>283</v>
      </c>
      <c r="X3470" t="str" cm="1">
        <f t="array" aca="1" ref="X3470" ca="1">IFERROR(INDEX('PC&amp;PD'!$A$1:$AS$19,ROW('PC&amp;PD'!$A$19),MATCH(INDIRECT(T3470),'PC&amp;PD'!$A$1:$AS$1,0)),"")</f>
        <v/>
      </c>
      <c r="AA3470" t="str">
        <f t="shared" si="1095"/>
        <v/>
      </c>
      <c r="AB3470" t="str">
        <f t="shared" si="1096"/>
        <v/>
      </c>
      <c r="AC3470" t="e">
        <f t="shared" ca="1" si="1097"/>
        <v>#VALUE!</v>
      </c>
      <c r="AD3470" t="str" cm="1">
        <f t="array" aca="1" ref="AD3470" ca="1">IFERROR(IF((LEFT(INDIRECT("$F"&amp;$S3470),4))="GOTS",IF($G3470="Organic","GOTS_Organic_raw",(IF($G3470="Responsible","GOTS_Responsible",(IF($G3470="No Attribute (Conventional)","GOTS_conventional",(IF($G3470="Recycled Pre/Post-Consumer","GOTS_pre_post",(IF($G3470="In-Conversion","GOTS_in_conversion",(IF($G3470="Sustainably Sourced","Sustainably_sourced",(IF($G3470="Recycled pre-consumer organic","GOTS_recycled_organic",""))))))))))))),IF($G3470="Organic","Organic",(IF($G3470="Responsible","Responsible",(IF($G3470="No Attribute (Conventional)","No_Attribute_Conventional",(IF($G3470="Recycled Pre/Post-Consumer","Recycled_Pre_Post_Consumer",(IF($G3470="In-Conversion","In_Conversion",(IF($G3470="Recycled Pre-Consumer","Recycled_Pre_Consumer",(IF($G3470="Recycled Post-Consumer","Recycled_Post_Consumer",(IF($G3470="Sustainably Sourced","Sustainably_sourced",(IF($G3470="Recycled pre-consumer organic","GOTS_recycled_organic","")))))))))))))))))),"")</f>
        <v/>
      </c>
      <c r="AE3470" t="e" cm="1">
        <f t="array" aca="1" ref="AE3470" ca="1">IF($I3470="",IF(INDIRECT("$F"&amp;$S3470)="","",IF(LEFT(INDIRECT("$F"&amp;$S3470),3)="GRS","GRS_RCS_RM",IF((LEFT(INDIRECT("$F"&amp;$S3470),3))="RCS","GRS_RCS_RM",IF(INDIRECT("$F"&amp;$S3470)="OCS (No Label)","OCS_Conversion_RM",IF(LEFT(INDIRECT("$F"&amp;$S3470),3)="OCS","OCS_RM",IF(RIGHT(INDIRECT("$F"&amp;$S3470),10)="conversion","GOTS_RM_conversion",IF((LEFT(INDIRECT("$F"&amp;$S3470),4))="GOTS","GOTS_RM","Responsible_RM"))))))),"DELETERM")</f>
        <v>#VALUE!</v>
      </c>
      <c r="AF3470" t="e" cm="1">
        <f t="array" aca="1" ref="AF3470" ca="1">IF($S3470="","",INDIRECT("$Z"&amp;$S3470))</f>
        <v>#VALUE!</v>
      </c>
      <c r="AG3470" t="str">
        <f t="shared" si="1098"/>
        <v/>
      </c>
      <c r="AH3470" t="str" cm="1">
        <f t="array" aca="1" ref="AH3470" ca="1">IFERROR(INDIRECT("$ag"&amp;S3470),"")</f>
        <v/>
      </c>
      <c r="AI3470" t="e" cm="1">
        <f t="array" aca="1" ref="AI3470" ca="1">INDIRECT("O"&amp;S3470)</f>
        <v>#VALUE!</v>
      </c>
      <c r="AJ3470" t="str">
        <f t="shared" si="1099"/>
        <v/>
      </c>
    </row>
    <row r="3471" spans="1:36" ht="16.5" customHeight="1">
      <c r="A3471" s="128" t="str">
        <f>IF(B3471="","",COUNTA($B$63:$B3471))</f>
        <v/>
      </c>
      <c r="B3471" s="132"/>
      <c r="C3471" s="133"/>
      <c r="D3471" s="140"/>
      <c r="E3471" s="140"/>
      <c r="F3471" s="133"/>
      <c r="G3471" s="141"/>
      <c r="H3471" s="141"/>
      <c r="I3471" s="141"/>
      <c r="J3471" s="141"/>
      <c r="K3471" s="37"/>
      <c r="L3471" s="142" t="str">
        <f>IF(R3471="","",LEFT(R3471,LEN(R3471)-2))</f>
        <v/>
      </c>
      <c r="M3471" s="142"/>
      <c r="N3471" s="60"/>
      <c r="O3471" s="313"/>
      <c r="Q3471" t="str">
        <f t="shared" si="1094"/>
        <v/>
      </c>
      <c r="R3471" t="str">
        <f t="shared" ref="R3471" si="1105">CONCATENATE($Q3471,Q3472,Q3473,Q3474,Q3475,Q3476,$Q3477,$Q3478,$Q3479,$Q3480,$Q3481,$Q3482)</f>
        <v/>
      </c>
      <c r="S3471" t="e">
        <f t="shared" ca="1" si="1103"/>
        <v>#VALUE!</v>
      </c>
      <c r="T3471" t="e">
        <f t="shared" ca="1" si="1100"/>
        <v>#VALUE!</v>
      </c>
      <c r="U3471">
        <f t="shared" si="1104"/>
        <v>3408</v>
      </c>
      <c r="V3471">
        <v>284.000000000022</v>
      </c>
      <c r="W3471">
        <f t="shared" si="1087"/>
        <v>284</v>
      </c>
      <c r="X3471" t="str" cm="1">
        <f t="array" aca="1" ref="X3471" ca="1">IFERROR(INDEX('PC&amp;PD'!$A$1:$AS$19,ROW('PC&amp;PD'!$A$19),MATCH(INDIRECT(T3471),'PC&amp;PD'!$A$1:$AS$1,0)),"")</f>
        <v/>
      </c>
      <c r="Z3471" t="str">
        <f t="shared" ref="Z3471" si="1106">IFERROR(IF($F3471="OCS 100","OCS (OCS 100)",IF($F3471="OCS Blended","OCS (OCS Blended)",IF($F3471="OCS (No Label)","OCS (No Label)",IF($F3471="RCS 100","RCS (RCS 100)",IF($F3471="RCS Blended","RCS (RCS Blended)",IF($F3471="GRS","GRS (GRS)",IF($F3471="GRS (No Label)", "GRS (No Label)",IF($F3471="RDS","RDS (RDS)",IF($F3471="RWS","RWS (RWS)",IF($F3471="RAS","RAS (RAS)",IF($F3471="RMS","RMS (RMS)",IF($F3471="GOTS Organic","GOTS (Organic)",IF($F3471="GOTS Made with organic","GOTS (Made with Organic)",IF($F3471="GOTS Organic - in conversion","GOTS (Organic - In Conversion)",IF($F3471="GOTS Made with organic - in conversion","GOTS (Made with Organic - In Conversion)",""))))))))))))))),"")</f>
        <v/>
      </c>
      <c r="AA3471" t="str">
        <f t="shared" si="1095"/>
        <v/>
      </c>
      <c r="AB3471" t="str">
        <f t="shared" si="1096"/>
        <v/>
      </c>
      <c r="AC3471" t="e">
        <f t="shared" ca="1" si="1097"/>
        <v>#VALUE!</v>
      </c>
      <c r="AD3471" t="str" cm="1">
        <f t="array" aca="1" ref="AD3471" ca="1">IFERROR(IF((LEFT(INDIRECT("$F"&amp;$S3471),4))="GOTS",IF($G3471="Organic","GOTS_Organic_raw",(IF($G3471="Responsible","GOTS_Responsible",(IF($G3471="No Attribute (Conventional)","GOTS_conventional",(IF($G3471="Recycled Pre/Post-Consumer","GOTS_pre_post",(IF($G3471="In-Conversion","GOTS_in_conversion",(IF($G3471="Sustainably Sourced","Sustainably_sourced",(IF($G3471="Recycled pre-consumer organic","GOTS_recycled_organic",""))))))))))))),IF($G3471="Organic","Organic",(IF($G3471="Responsible","Responsible",(IF($G3471="No Attribute (Conventional)","No_Attribute_Conventional",(IF($G3471="Recycled Pre/Post-Consumer","Recycled_Pre_Post_Consumer",(IF($G3471="In-Conversion","In_Conversion",(IF($G3471="Recycled Pre-Consumer","Recycled_Pre_Consumer",(IF($G3471="Recycled Post-Consumer","Recycled_Post_Consumer",(IF($G3471="Sustainably Sourced","Sustainably_sourced",(IF($G3471="Recycled pre-consumer organic","GOTS_recycled_organic","")))))))))))))))))),"")</f>
        <v/>
      </c>
      <c r="AE3471" t="e" cm="1">
        <f t="array" aca="1" ref="AE3471" ca="1">IF($I3471="",IF(INDIRECT("$F"&amp;$S3471)="","",IF(LEFT(INDIRECT("$F"&amp;$S3471),3)="GRS","GRS_RCS_RM",IF((LEFT(INDIRECT("$F"&amp;$S3471),3))="RCS","GRS_RCS_RM",IF(INDIRECT("$F"&amp;$S3471)="OCS (No Label)","OCS_Conversion_RM",IF(LEFT(INDIRECT("$F"&amp;$S3471),3)="OCS","OCS_RM",IF(RIGHT(INDIRECT("$F"&amp;$S3471),10)="conversion","GOTS_RM_conversion",IF((LEFT(INDIRECT("$F"&amp;$S3471),4))="GOTS","GOTS_RM","Responsible_RM"))))))),"DELETERM")</f>
        <v>#VALUE!</v>
      </c>
      <c r="AF3471" t="e" cm="1">
        <f t="array" aca="1" ref="AF3471" ca="1">IF($S3471="","",INDIRECT("$Z"&amp;$S3471))</f>
        <v>#VALUE!</v>
      </c>
      <c r="AG3471" t="str">
        <f t="shared" si="1098"/>
        <v/>
      </c>
      <c r="AH3471" t="str" cm="1">
        <f t="array" aca="1" ref="AH3471" ca="1">IFERROR(INDIRECT("$ag"&amp;S3471),"")</f>
        <v/>
      </c>
      <c r="AI3471" t="e" cm="1">
        <f t="array" aca="1" ref="AI3471" ca="1">INDIRECT("O"&amp;S3471)</f>
        <v>#VALUE!</v>
      </c>
      <c r="AJ3471" t="str">
        <f t="shared" si="1099"/>
        <v/>
      </c>
    </row>
    <row r="3472" spans="1:36" ht="16.5" customHeight="1">
      <c r="A3472" s="129"/>
      <c r="B3472" s="134"/>
      <c r="C3472" s="135"/>
      <c r="D3472" s="146"/>
      <c r="E3472" s="146"/>
      <c r="F3472" s="135"/>
      <c r="G3472" s="147"/>
      <c r="H3472" s="147"/>
      <c r="I3472" s="147"/>
      <c r="J3472" s="147"/>
      <c r="K3472" s="38"/>
      <c r="L3472" s="143"/>
      <c r="M3472" s="143"/>
      <c r="N3472" s="61"/>
      <c r="O3472" s="314"/>
      <c r="Q3472" t="str">
        <f t="shared" si="1094"/>
        <v/>
      </c>
      <c r="S3472" t="e">
        <f t="shared" ca="1" si="1103"/>
        <v>#VALUE!</v>
      </c>
      <c r="T3472" t="e">
        <f t="shared" ca="1" si="1100"/>
        <v>#VALUE!</v>
      </c>
      <c r="U3472">
        <f t="shared" si="1104"/>
        <v>3408</v>
      </c>
      <c r="V3472">
        <v>284.08333333335599</v>
      </c>
      <c r="W3472">
        <f t="shared" si="1087"/>
        <v>284</v>
      </c>
      <c r="X3472" t="str" cm="1">
        <f t="array" aca="1" ref="X3472" ca="1">IFERROR(INDEX('PC&amp;PD'!$A$1:$AS$19,ROW('PC&amp;PD'!$A$19),MATCH(INDIRECT(T3472),'PC&amp;PD'!$A$1:$AS$1,0)),"")</f>
        <v/>
      </c>
      <c r="AA3472" t="str">
        <f t="shared" si="1095"/>
        <v/>
      </c>
      <c r="AB3472" t="str">
        <f t="shared" si="1096"/>
        <v/>
      </c>
      <c r="AC3472" t="e">
        <f t="shared" ca="1" si="1097"/>
        <v>#VALUE!</v>
      </c>
      <c r="AD3472" t="str" cm="1">
        <f t="array" aca="1" ref="AD3472" ca="1">IFERROR(IF((LEFT(INDIRECT("$F"&amp;$S3472),4))="GOTS",IF($G3472="Organic","GOTS_Organic_raw",(IF($G3472="Responsible","GOTS_Responsible",(IF($G3472="No Attribute (Conventional)","GOTS_conventional",(IF($G3472="Recycled Pre/Post-Consumer","GOTS_pre_post",(IF($G3472="In-Conversion","GOTS_in_conversion",(IF($G3472="Sustainably Sourced","Sustainably_sourced",(IF($G3472="Recycled pre-consumer organic","GOTS_recycled_organic",""))))))))))))),IF($G3472="Organic","Organic",(IF($G3472="Responsible","Responsible",(IF($G3472="No Attribute (Conventional)","No_Attribute_Conventional",(IF($G3472="Recycled Pre/Post-Consumer","Recycled_Pre_Post_Consumer",(IF($G3472="In-Conversion","In_Conversion",(IF($G3472="Recycled Pre-Consumer","Recycled_Pre_Consumer",(IF($G3472="Recycled Post-Consumer","Recycled_Post_Consumer",(IF($G3472="Sustainably Sourced","Sustainably_sourced",(IF($G3472="Recycled pre-consumer organic","GOTS_recycled_organic","")))))))))))))))))),"")</f>
        <v/>
      </c>
      <c r="AE3472" t="e" cm="1">
        <f t="array" aca="1" ref="AE3472" ca="1">IF($I3472="",IF(INDIRECT("$F"&amp;$S3472)="","",IF(LEFT(INDIRECT("$F"&amp;$S3472),3)="GRS","GRS_RCS_RM",IF((LEFT(INDIRECT("$F"&amp;$S3472),3))="RCS","GRS_RCS_RM",IF(INDIRECT("$F"&amp;$S3472)="OCS (No Label)","OCS_Conversion_RM",IF(LEFT(INDIRECT("$F"&amp;$S3472),3)="OCS","OCS_RM",IF(RIGHT(INDIRECT("$F"&amp;$S3472),10)="conversion","GOTS_RM_conversion",IF((LEFT(INDIRECT("$F"&amp;$S3472),4))="GOTS","GOTS_RM","Responsible_RM"))))))),"DELETERM")</f>
        <v>#VALUE!</v>
      </c>
      <c r="AF3472" t="e" cm="1">
        <f t="array" aca="1" ref="AF3472" ca="1">IF($S3472="","",INDIRECT("$Z"&amp;$S3472))</f>
        <v>#VALUE!</v>
      </c>
      <c r="AG3472" t="str">
        <f t="shared" si="1098"/>
        <v/>
      </c>
      <c r="AH3472" t="str" cm="1">
        <f t="array" aca="1" ref="AH3472" ca="1">IFERROR(INDIRECT("$ag"&amp;S3472),"")</f>
        <v/>
      </c>
      <c r="AI3472" t="e" cm="1">
        <f t="array" aca="1" ref="AI3472" ca="1">INDIRECT("O"&amp;S3472)</f>
        <v>#VALUE!</v>
      </c>
      <c r="AJ3472" t="str">
        <f t="shared" si="1099"/>
        <v/>
      </c>
    </row>
    <row r="3473" spans="1:36" ht="16.5" customHeight="1">
      <c r="A3473" s="129"/>
      <c r="B3473" s="134"/>
      <c r="C3473" s="135"/>
      <c r="D3473" s="146"/>
      <c r="E3473" s="146"/>
      <c r="F3473" s="135"/>
      <c r="G3473" s="147"/>
      <c r="H3473" s="147"/>
      <c r="I3473" s="147"/>
      <c r="J3473" s="147"/>
      <c r="K3473" s="38"/>
      <c r="L3473" s="143"/>
      <c r="M3473" s="143"/>
      <c r="N3473" s="61"/>
      <c r="O3473" s="314"/>
      <c r="Q3473" t="str">
        <f t="shared" si="1094"/>
        <v/>
      </c>
      <c r="S3473" t="e">
        <f t="shared" ca="1" si="1103"/>
        <v>#VALUE!</v>
      </c>
      <c r="T3473" t="e">
        <f t="shared" ca="1" si="1100"/>
        <v>#VALUE!</v>
      </c>
      <c r="U3473">
        <f t="shared" si="1104"/>
        <v>3408</v>
      </c>
      <c r="V3473">
        <v>284.16666666668903</v>
      </c>
      <c r="W3473">
        <f t="shared" si="1087"/>
        <v>284</v>
      </c>
      <c r="X3473" t="str" cm="1">
        <f t="array" aca="1" ref="X3473" ca="1">IFERROR(INDEX('PC&amp;PD'!$A$1:$AS$19,ROW('PC&amp;PD'!$A$19),MATCH(INDIRECT(T3473),'PC&amp;PD'!$A$1:$AS$1,0)),"")</f>
        <v/>
      </c>
      <c r="AA3473" t="str">
        <f t="shared" si="1095"/>
        <v/>
      </c>
      <c r="AB3473" t="str">
        <f t="shared" si="1096"/>
        <v/>
      </c>
      <c r="AC3473" t="e">
        <f t="shared" ca="1" si="1097"/>
        <v>#VALUE!</v>
      </c>
      <c r="AD3473" t="str" cm="1">
        <f t="array" aca="1" ref="AD3473" ca="1">IFERROR(IF((LEFT(INDIRECT("$F"&amp;$S3473),4))="GOTS",IF($G3473="Organic","GOTS_Organic_raw",(IF($G3473="Responsible","GOTS_Responsible",(IF($G3473="No Attribute (Conventional)","GOTS_conventional",(IF($G3473="Recycled Pre/Post-Consumer","GOTS_pre_post",(IF($G3473="In-Conversion","GOTS_in_conversion",(IF($G3473="Sustainably Sourced","Sustainably_sourced",(IF($G3473="Recycled pre-consumer organic","GOTS_recycled_organic",""))))))))))))),IF($G3473="Organic","Organic",(IF($G3473="Responsible","Responsible",(IF($G3473="No Attribute (Conventional)","No_Attribute_Conventional",(IF($G3473="Recycled Pre/Post-Consumer","Recycled_Pre_Post_Consumer",(IF($G3473="In-Conversion","In_Conversion",(IF($G3473="Recycled Pre-Consumer","Recycled_Pre_Consumer",(IF($G3473="Recycled Post-Consumer","Recycled_Post_Consumer",(IF($G3473="Sustainably Sourced","Sustainably_sourced",(IF($G3473="Recycled pre-consumer organic","GOTS_recycled_organic","")))))))))))))))))),"")</f>
        <v/>
      </c>
      <c r="AE3473" t="e" cm="1">
        <f t="array" aca="1" ref="AE3473" ca="1">IF($I3473="",IF(INDIRECT("$F"&amp;$S3473)="","",IF(LEFT(INDIRECT("$F"&amp;$S3473),3)="GRS","GRS_RCS_RM",IF((LEFT(INDIRECT("$F"&amp;$S3473),3))="RCS","GRS_RCS_RM",IF(INDIRECT("$F"&amp;$S3473)="OCS (No Label)","OCS_Conversion_RM",IF(LEFT(INDIRECT("$F"&amp;$S3473),3)="OCS","OCS_RM",IF(RIGHT(INDIRECT("$F"&amp;$S3473),10)="conversion","GOTS_RM_conversion",IF((LEFT(INDIRECT("$F"&amp;$S3473),4))="GOTS","GOTS_RM","Responsible_RM"))))))),"DELETERM")</f>
        <v>#VALUE!</v>
      </c>
      <c r="AF3473" t="e" cm="1">
        <f t="array" aca="1" ref="AF3473" ca="1">IF($S3473="","",INDIRECT("$Z"&amp;$S3473))</f>
        <v>#VALUE!</v>
      </c>
      <c r="AG3473" t="str">
        <f t="shared" si="1098"/>
        <v/>
      </c>
      <c r="AH3473" t="str" cm="1">
        <f t="array" aca="1" ref="AH3473" ca="1">IFERROR(INDIRECT("$ag"&amp;S3473),"")</f>
        <v/>
      </c>
      <c r="AI3473" t="e" cm="1">
        <f t="array" aca="1" ref="AI3473" ca="1">INDIRECT("O"&amp;S3473)</f>
        <v>#VALUE!</v>
      </c>
      <c r="AJ3473" t="str">
        <f t="shared" si="1099"/>
        <v/>
      </c>
    </row>
    <row r="3474" spans="1:36" ht="16.5" customHeight="1">
      <c r="A3474" s="129"/>
      <c r="B3474" s="134"/>
      <c r="C3474" s="135"/>
      <c r="D3474" s="146"/>
      <c r="E3474" s="146"/>
      <c r="F3474" s="135"/>
      <c r="G3474" s="147"/>
      <c r="H3474" s="147"/>
      <c r="I3474" s="147"/>
      <c r="J3474" s="147"/>
      <c r="K3474" s="38"/>
      <c r="L3474" s="143"/>
      <c r="M3474" s="143"/>
      <c r="N3474" s="61"/>
      <c r="O3474" s="314"/>
      <c r="Q3474" t="str">
        <f t="shared" si="1094"/>
        <v/>
      </c>
      <c r="S3474" t="e">
        <f t="shared" ca="1" si="1103"/>
        <v>#VALUE!</v>
      </c>
      <c r="T3474" t="e">
        <f t="shared" ca="1" si="1100"/>
        <v>#VALUE!</v>
      </c>
      <c r="U3474">
        <f t="shared" si="1104"/>
        <v>3408</v>
      </c>
      <c r="V3474">
        <v>284.250000000022</v>
      </c>
      <c r="W3474">
        <f t="shared" si="1087"/>
        <v>284</v>
      </c>
      <c r="X3474" t="str" cm="1">
        <f t="array" aca="1" ref="X3474" ca="1">IFERROR(INDEX('PC&amp;PD'!$A$1:$AS$19,ROW('PC&amp;PD'!$A$19),MATCH(INDIRECT(T3474),'PC&amp;PD'!$A$1:$AS$1,0)),"")</f>
        <v/>
      </c>
      <c r="AA3474" t="str">
        <f t="shared" si="1095"/>
        <v/>
      </c>
      <c r="AB3474" t="str">
        <f t="shared" si="1096"/>
        <v/>
      </c>
      <c r="AC3474" t="e">
        <f t="shared" ca="1" si="1097"/>
        <v>#VALUE!</v>
      </c>
      <c r="AD3474" t="str" cm="1">
        <f t="array" aca="1" ref="AD3474" ca="1">IFERROR(IF((LEFT(INDIRECT("$F"&amp;$S3474),4))="GOTS",IF($G3474="Organic","GOTS_Organic_raw",(IF($G3474="Responsible","GOTS_Responsible",(IF($G3474="No Attribute (Conventional)","GOTS_conventional",(IF($G3474="Recycled Pre/Post-Consumer","GOTS_pre_post",(IF($G3474="In-Conversion","GOTS_in_conversion",(IF($G3474="Sustainably Sourced","Sustainably_sourced",(IF($G3474="Recycled pre-consumer organic","GOTS_recycled_organic",""))))))))))))),IF($G3474="Organic","Organic",(IF($G3474="Responsible","Responsible",(IF($G3474="No Attribute (Conventional)","No_Attribute_Conventional",(IF($G3474="Recycled Pre/Post-Consumer","Recycled_Pre_Post_Consumer",(IF($G3474="In-Conversion","In_Conversion",(IF($G3474="Recycled Pre-Consumer","Recycled_Pre_Consumer",(IF($G3474="Recycled Post-Consumer","Recycled_Post_Consumer",(IF($G3474="Sustainably Sourced","Sustainably_sourced",(IF($G3474="Recycled pre-consumer organic","GOTS_recycled_organic","")))))))))))))))))),"")</f>
        <v/>
      </c>
      <c r="AE3474" t="e" cm="1">
        <f t="array" aca="1" ref="AE3474" ca="1">IF($I3474="",IF(INDIRECT("$F"&amp;$S3474)="","",IF(LEFT(INDIRECT("$F"&amp;$S3474),3)="GRS","GRS_RCS_RM",IF((LEFT(INDIRECT("$F"&amp;$S3474),3))="RCS","GRS_RCS_RM",IF(INDIRECT("$F"&amp;$S3474)="OCS (No Label)","OCS_Conversion_RM",IF(LEFT(INDIRECT("$F"&amp;$S3474),3)="OCS","OCS_RM",IF(RIGHT(INDIRECT("$F"&amp;$S3474),10)="conversion","GOTS_RM_conversion",IF((LEFT(INDIRECT("$F"&amp;$S3474),4))="GOTS","GOTS_RM","Responsible_RM"))))))),"DELETERM")</f>
        <v>#VALUE!</v>
      </c>
      <c r="AF3474" t="e" cm="1">
        <f t="array" aca="1" ref="AF3474" ca="1">IF($S3474="","",INDIRECT("$Z"&amp;$S3474))</f>
        <v>#VALUE!</v>
      </c>
      <c r="AG3474" t="str">
        <f t="shared" si="1098"/>
        <v/>
      </c>
      <c r="AH3474" t="str" cm="1">
        <f t="array" aca="1" ref="AH3474" ca="1">IFERROR(INDIRECT("$ag"&amp;S3474),"")</f>
        <v/>
      </c>
      <c r="AI3474" t="e" cm="1">
        <f t="array" aca="1" ref="AI3474" ca="1">INDIRECT("O"&amp;S3474)</f>
        <v>#VALUE!</v>
      </c>
      <c r="AJ3474" t="str">
        <f t="shared" si="1099"/>
        <v/>
      </c>
    </row>
    <row r="3475" spans="1:36" ht="16.5" customHeight="1">
      <c r="A3475" s="129"/>
      <c r="B3475" s="134"/>
      <c r="C3475" s="135"/>
      <c r="D3475" s="146"/>
      <c r="E3475" s="146"/>
      <c r="F3475" s="135"/>
      <c r="G3475" s="147"/>
      <c r="H3475" s="147"/>
      <c r="I3475" s="147"/>
      <c r="J3475" s="147"/>
      <c r="K3475" s="38"/>
      <c r="L3475" s="143"/>
      <c r="M3475" s="143"/>
      <c r="N3475" s="61"/>
      <c r="O3475" s="314"/>
      <c r="Q3475" t="str">
        <f t="shared" si="1094"/>
        <v/>
      </c>
      <c r="S3475" t="e">
        <f t="shared" ca="1" si="1103"/>
        <v>#VALUE!</v>
      </c>
      <c r="T3475" t="e">
        <f t="shared" ca="1" si="1100"/>
        <v>#VALUE!</v>
      </c>
      <c r="U3475">
        <f t="shared" si="1104"/>
        <v>3408</v>
      </c>
      <c r="V3475">
        <v>284.33333333335599</v>
      </c>
      <c r="W3475">
        <f t="shared" si="1087"/>
        <v>284</v>
      </c>
      <c r="X3475" t="str" cm="1">
        <f t="array" aca="1" ref="X3475" ca="1">IFERROR(INDEX('PC&amp;PD'!$A$1:$AS$19,ROW('PC&amp;PD'!$A$19),MATCH(INDIRECT(T3475),'PC&amp;PD'!$A$1:$AS$1,0)),"")</f>
        <v/>
      </c>
      <c r="AA3475" t="str">
        <f t="shared" si="1095"/>
        <v/>
      </c>
      <c r="AB3475" t="str">
        <f t="shared" si="1096"/>
        <v/>
      </c>
      <c r="AC3475" t="e">
        <f t="shared" ca="1" si="1097"/>
        <v>#VALUE!</v>
      </c>
      <c r="AD3475" t="str" cm="1">
        <f t="array" aca="1" ref="AD3475" ca="1">IFERROR(IF((LEFT(INDIRECT("$F"&amp;$S3475),4))="GOTS",IF($G3475="Organic","GOTS_Organic_raw",(IF($G3475="Responsible","GOTS_Responsible",(IF($G3475="No Attribute (Conventional)","GOTS_conventional",(IF($G3475="Recycled Pre/Post-Consumer","GOTS_pre_post",(IF($G3475="In-Conversion","GOTS_in_conversion",(IF($G3475="Sustainably Sourced","Sustainably_sourced",(IF($G3475="Recycled pre-consumer organic","GOTS_recycled_organic",""))))))))))))),IF($G3475="Organic","Organic",(IF($G3475="Responsible","Responsible",(IF($G3475="No Attribute (Conventional)","No_Attribute_Conventional",(IF($G3475="Recycled Pre/Post-Consumer","Recycled_Pre_Post_Consumer",(IF($G3475="In-Conversion","In_Conversion",(IF($G3475="Recycled Pre-Consumer","Recycled_Pre_Consumer",(IF($G3475="Recycled Post-Consumer","Recycled_Post_Consumer",(IF($G3475="Sustainably Sourced","Sustainably_sourced",(IF($G3475="Recycled pre-consumer organic","GOTS_recycled_organic","")))))))))))))))))),"")</f>
        <v/>
      </c>
      <c r="AE3475" t="e" cm="1">
        <f t="array" aca="1" ref="AE3475" ca="1">IF($I3475="",IF(INDIRECT("$F"&amp;$S3475)="","",IF(LEFT(INDIRECT("$F"&amp;$S3475),3)="GRS","GRS_RCS_RM",IF((LEFT(INDIRECT("$F"&amp;$S3475),3))="RCS","GRS_RCS_RM",IF(INDIRECT("$F"&amp;$S3475)="OCS (No Label)","OCS_Conversion_RM",IF(LEFT(INDIRECT("$F"&amp;$S3475),3)="OCS","OCS_RM",IF(RIGHT(INDIRECT("$F"&amp;$S3475),10)="conversion","GOTS_RM_conversion",IF((LEFT(INDIRECT("$F"&amp;$S3475),4))="GOTS","GOTS_RM","Responsible_RM"))))))),"DELETERM")</f>
        <v>#VALUE!</v>
      </c>
      <c r="AF3475" t="e" cm="1">
        <f t="array" aca="1" ref="AF3475" ca="1">IF($S3475="","",INDIRECT("$Z"&amp;$S3475))</f>
        <v>#VALUE!</v>
      </c>
      <c r="AG3475" t="str">
        <f t="shared" si="1098"/>
        <v/>
      </c>
      <c r="AH3475" t="str" cm="1">
        <f t="array" aca="1" ref="AH3475" ca="1">IFERROR(INDIRECT("$ag"&amp;S3475),"")</f>
        <v/>
      </c>
      <c r="AI3475" t="e" cm="1">
        <f t="array" aca="1" ref="AI3475" ca="1">INDIRECT("O"&amp;S3475)</f>
        <v>#VALUE!</v>
      </c>
      <c r="AJ3475" t="str">
        <f t="shared" si="1099"/>
        <v/>
      </c>
    </row>
    <row r="3476" spans="1:36" ht="16.5" customHeight="1">
      <c r="A3476" s="129"/>
      <c r="B3476" s="134"/>
      <c r="C3476" s="135"/>
      <c r="D3476" s="146"/>
      <c r="E3476" s="146"/>
      <c r="F3476" s="135"/>
      <c r="G3476" s="147"/>
      <c r="H3476" s="147"/>
      <c r="I3476" s="147"/>
      <c r="J3476" s="147"/>
      <c r="K3476" s="38"/>
      <c r="L3476" s="143"/>
      <c r="M3476" s="143"/>
      <c r="N3476" s="61"/>
      <c r="O3476" s="314"/>
      <c r="Q3476" t="str">
        <f t="shared" si="1094"/>
        <v/>
      </c>
      <c r="S3476" t="e">
        <f t="shared" ca="1" si="1103"/>
        <v>#VALUE!</v>
      </c>
      <c r="T3476" t="e">
        <f t="shared" ca="1" si="1100"/>
        <v>#VALUE!</v>
      </c>
      <c r="U3476">
        <f t="shared" si="1104"/>
        <v>3408</v>
      </c>
      <c r="V3476">
        <v>284.41666666668903</v>
      </c>
      <c r="W3476">
        <f t="shared" si="1087"/>
        <v>284</v>
      </c>
      <c r="X3476" t="str" cm="1">
        <f t="array" aca="1" ref="X3476" ca="1">IFERROR(INDEX('PC&amp;PD'!$A$1:$AS$19,ROW('PC&amp;PD'!$A$19),MATCH(INDIRECT(T3476),'PC&amp;PD'!$A$1:$AS$1,0)),"")</f>
        <v/>
      </c>
      <c r="AA3476" t="str">
        <f t="shared" si="1095"/>
        <v/>
      </c>
      <c r="AB3476" t="str">
        <f t="shared" si="1096"/>
        <v/>
      </c>
      <c r="AC3476" t="e">
        <f t="shared" ca="1" si="1097"/>
        <v>#VALUE!</v>
      </c>
      <c r="AD3476" t="str" cm="1">
        <f t="array" aca="1" ref="AD3476" ca="1">IFERROR(IF((LEFT(INDIRECT("$F"&amp;$S3476),4))="GOTS",IF($G3476="Organic","GOTS_Organic_raw",(IF($G3476="Responsible","GOTS_Responsible",(IF($G3476="No Attribute (Conventional)","GOTS_conventional",(IF($G3476="Recycled Pre/Post-Consumer","GOTS_pre_post",(IF($G3476="In-Conversion","GOTS_in_conversion",(IF($G3476="Sustainably Sourced","Sustainably_sourced",(IF($G3476="Recycled pre-consumer organic","GOTS_recycled_organic",""))))))))))))),IF($G3476="Organic","Organic",(IF($G3476="Responsible","Responsible",(IF($G3476="No Attribute (Conventional)","No_Attribute_Conventional",(IF($G3476="Recycled Pre/Post-Consumer","Recycled_Pre_Post_Consumer",(IF($G3476="In-Conversion","In_Conversion",(IF($G3476="Recycled Pre-Consumer","Recycled_Pre_Consumer",(IF($G3476="Recycled Post-Consumer","Recycled_Post_Consumer",(IF($G3476="Sustainably Sourced","Sustainably_sourced",(IF($G3476="Recycled pre-consumer organic","GOTS_recycled_organic","")))))))))))))))))),"")</f>
        <v/>
      </c>
      <c r="AE3476" t="e" cm="1">
        <f t="array" aca="1" ref="AE3476" ca="1">IF($I3476="",IF(INDIRECT("$F"&amp;$S3476)="","",IF(LEFT(INDIRECT("$F"&amp;$S3476),3)="GRS","GRS_RCS_RM",IF((LEFT(INDIRECT("$F"&amp;$S3476),3))="RCS","GRS_RCS_RM",IF(INDIRECT("$F"&amp;$S3476)="OCS (No Label)","OCS_Conversion_RM",IF(LEFT(INDIRECT("$F"&amp;$S3476),3)="OCS","OCS_RM",IF(RIGHT(INDIRECT("$F"&amp;$S3476),10)="conversion","GOTS_RM_conversion",IF((LEFT(INDIRECT("$F"&amp;$S3476),4))="GOTS","GOTS_RM","Responsible_RM"))))))),"DELETERM")</f>
        <v>#VALUE!</v>
      </c>
      <c r="AF3476" t="e" cm="1">
        <f t="array" aca="1" ref="AF3476" ca="1">IF($S3476="","",INDIRECT("$Z"&amp;$S3476))</f>
        <v>#VALUE!</v>
      </c>
      <c r="AG3476" t="str">
        <f t="shared" si="1098"/>
        <v/>
      </c>
      <c r="AH3476" t="str" cm="1">
        <f t="array" aca="1" ref="AH3476" ca="1">IFERROR(INDIRECT("$ag"&amp;S3476),"")</f>
        <v/>
      </c>
      <c r="AI3476" t="e" cm="1">
        <f t="array" aca="1" ref="AI3476" ca="1">INDIRECT("O"&amp;S3476)</f>
        <v>#VALUE!</v>
      </c>
      <c r="AJ3476" t="str">
        <f t="shared" si="1099"/>
        <v/>
      </c>
    </row>
    <row r="3477" spans="1:36" ht="16.5" customHeight="1">
      <c r="A3477" s="130"/>
      <c r="B3477" s="136"/>
      <c r="C3477" s="137"/>
      <c r="D3477" s="146"/>
      <c r="E3477" s="146"/>
      <c r="F3477" s="137"/>
      <c r="G3477" s="147"/>
      <c r="H3477" s="147"/>
      <c r="I3477" s="147"/>
      <c r="J3477" s="147"/>
      <c r="K3477" s="38"/>
      <c r="L3477" s="144"/>
      <c r="M3477" s="144"/>
      <c r="N3477" s="61"/>
      <c r="O3477" s="314"/>
      <c r="Q3477" t="str">
        <f t="shared" si="1094"/>
        <v/>
      </c>
      <c r="S3477" t="e">
        <f t="shared" ca="1" si="1103"/>
        <v>#VALUE!</v>
      </c>
      <c r="T3477" t="e">
        <f t="shared" ca="1" si="1100"/>
        <v>#VALUE!</v>
      </c>
      <c r="U3477">
        <f t="shared" si="1104"/>
        <v>3408</v>
      </c>
      <c r="V3477">
        <v>284.500000000022</v>
      </c>
      <c r="W3477">
        <f t="shared" si="1087"/>
        <v>284</v>
      </c>
      <c r="X3477" t="str" cm="1">
        <f t="array" aca="1" ref="X3477" ca="1">IFERROR(INDEX('PC&amp;PD'!$A$1:$AS$19,ROW('PC&amp;PD'!$A$19),MATCH(INDIRECT(T3477),'PC&amp;PD'!$A$1:$AS$1,0)),"")</f>
        <v/>
      </c>
      <c r="AA3477" t="str">
        <f t="shared" si="1095"/>
        <v/>
      </c>
      <c r="AB3477" t="str">
        <f t="shared" si="1096"/>
        <v/>
      </c>
      <c r="AC3477" t="e">
        <f t="shared" ca="1" si="1097"/>
        <v>#VALUE!</v>
      </c>
      <c r="AD3477" t="str" cm="1">
        <f t="array" aca="1" ref="AD3477" ca="1">IFERROR(IF((LEFT(INDIRECT("$F"&amp;$S3477),4))="GOTS",IF($G3477="Organic","GOTS_Organic_raw",(IF($G3477="Responsible","GOTS_Responsible",(IF($G3477="No Attribute (Conventional)","GOTS_conventional",(IF($G3477="Recycled Pre/Post-Consumer","GOTS_pre_post",(IF($G3477="In-Conversion","GOTS_in_conversion",(IF($G3477="Sustainably Sourced","Sustainably_sourced",(IF($G3477="Recycled pre-consumer organic","GOTS_recycled_organic",""))))))))))))),IF($G3477="Organic","Organic",(IF($G3477="Responsible","Responsible",(IF($G3477="No Attribute (Conventional)","No_Attribute_Conventional",(IF($G3477="Recycled Pre/Post-Consumer","Recycled_Pre_Post_Consumer",(IF($G3477="In-Conversion","In_Conversion",(IF($G3477="Recycled Pre-Consumer","Recycled_Pre_Consumer",(IF($G3477="Recycled Post-Consumer","Recycled_Post_Consumer",(IF($G3477="Sustainably Sourced","Sustainably_sourced",(IF($G3477="Recycled pre-consumer organic","GOTS_recycled_organic","")))))))))))))))))),"")</f>
        <v/>
      </c>
      <c r="AE3477" t="e" cm="1">
        <f t="array" aca="1" ref="AE3477" ca="1">IF($I3477="",IF(INDIRECT("$F"&amp;$S3477)="","",IF(LEFT(INDIRECT("$F"&amp;$S3477),3)="GRS","GRS_RCS_RM",IF((LEFT(INDIRECT("$F"&amp;$S3477),3))="RCS","GRS_RCS_RM",IF(INDIRECT("$F"&amp;$S3477)="OCS (No Label)","OCS_Conversion_RM",IF(LEFT(INDIRECT("$F"&amp;$S3477),3)="OCS","OCS_RM",IF(RIGHT(INDIRECT("$F"&amp;$S3477),10)="conversion","GOTS_RM_conversion",IF((LEFT(INDIRECT("$F"&amp;$S3477),4))="GOTS","GOTS_RM","Responsible_RM"))))))),"DELETERM")</f>
        <v>#VALUE!</v>
      </c>
      <c r="AF3477" t="e" cm="1">
        <f t="array" aca="1" ref="AF3477" ca="1">IF($S3477="","",INDIRECT("$Z"&amp;$S3477))</f>
        <v>#VALUE!</v>
      </c>
      <c r="AG3477" t="str">
        <f t="shared" si="1098"/>
        <v/>
      </c>
      <c r="AH3477" t="str" cm="1">
        <f t="array" aca="1" ref="AH3477" ca="1">IFERROR(INDIRECT("$ag"&amp;S3477),"")</f>
        <v/>
      </c>
      <c r="AI3477" t="e" cm="1">
        <f t="array" aca="1" ref="AI3477" ca="1">INDIRECT("O"&amp;S3477)</f>
        <v>#VALUE!</v>
      </c>
      <c r="AJ3477" t="str">
        <f t="shared" si="1099"/>
        <v/>
      </c>
    </row>
    <row r="3478" spans="1:36" ht="16.5" customHeight="1">
      <c r="A3478" s="130"/>
      <c r="B3478" s="136"/>
      <c r="C3478" s="137"/>
      <c r="D3478" s="146"/>
      <c r="E3478" s="146"/>
      <c r="F3478" s="137"/>
      <c r="G3478" s="147"/>
      <c r="H3478" s="147"/>
      <c r="I3478" s="147"/>
      <c r="J3478" s="147"/>
      <c r="K3478" s="38"/>
      <c r="L3478" s="144"/>
      <c r="M3478" s="144"/>
      <c r="N3478" s="61"/>
      <c r="O3478" s="314"/>
      <c r="Q3478" t="str">
        <f t="shared" si="1094"/>
        <v/>
      </c>
      <c r="S3478" t="e">
        <f t="shared" ca="1" si="1103"/>
        <v>#VALUE!</v>
      </c>
      <c r="T3478" t="e">
        <f t="shared" ca="1" si="1100"/>
        <v>#VALUE!</v>
      </c>
      <c r="U3478">
        <f t="shared" si="1104"/>
        <v>3408</v>
      </c>
      <c r="V3478">
        <v>284.58333333335599</v>
      </c>
      <c r="W3478">
        <f t="shared" ref="W3478:W3530" si="1107">ROUNDDOWN(V3478,0)</f>
        <v>284</v>
      </c>
      <c r="X3478" t="str" cm="1">
        <f t="array" aca="1" ref="X3478" ca="1">IFERROR(INDEX('PC&amp;PD'!$A$1:$AS$19,ROW('PC&amp;PD'!$A$19),MATCH(INDIRECT(T3478),'PC&amp;PD'!$A$1:$AS$1,0)),"")</f>
        <v/>
      </c>
      <c r="AA3478" t="str">
        <f t="shared" si="1095"/>
        <v/>
      </c>
      <c r="AB3478" t="str">
        <f t="shared" si="1096"/>
        <v/>
      </c>
      <c r="AC3478" t="e">
        <f t="shared" ca="1" si="1097"/>
        <v>#VALUE!</v>
      </c>
      <c r="AD3478" t="str" cm="1">
        <f t="array" aca="1" ref="AD3478" ca="1">IFERROR(IF((LEFT(INDIRECT("$F"&amp;$S3478),4))="GOTS",IF($G3478="Organic","GOTS_Organic_raw",(IF($G3478="Responsible","GOTS_Responsible",(IF($G3478="No Attribute (Conventional)","GOTS_conventional",(IF($G3478="Recycled Pre/Post-Consumer","GOTS_pre_post",(IF($G3478="In-Conversion","GOTS_in_conversion",(IF($G3478="Sustainably Sourced","Sustainably_sourced",(IF($G3478="Recycled pre-consumer organic","GOTS_recycled_organic",""))))))))))))),IF($G3478="Organic","Organic",(IF($G3478="Responsible","Responsible",(IF($G3478="No Attribute (Conventional)","No_Attribute_Conventional",(IF($G3478="Recycled Pre/Post-Consumer","Recycled_Pre_Post_Consumer",(IF($G3478="In-Conversion","In_Conversion",(IF($G3478="Recycled Pre-Consumer","Recycled_Pre_Consumer",(IF($G3478="Recycled Post-Consumer","Recycled_Post_Consumer",(IF($G3478="Sustainably Sourced","Sustainably_sourced",(IF($G3478="Recycled pre-consumer organic","GOTS_recycled_organic","")))))))))))))))))),"")</f>
        <v/>
      </c>
      <c r="AE3478" t="e" cm="1">
        <f t="array" aca="1" ref="AE3478" ca="1">IF($I3478="",IF(INDIRECT("$F"&amp;$S3478)="","",IF(LEFT(INDIRECT("$F"&amp;$S3478),3)="GRS","GRS_RCS_RM",IF((LEFT(INDIRECT("$F"&amp;$S3478),3))="RCS","GRS_RCS_RM",IF(INDIRECT("$F"&amp;$S3478)="OCS (No Label)","OCS_Conversion_RM",IF(LEFT(INDIRECT("$F"&amp;$S3478),3)="OCS","OCS_RM",IF(RIGHT(INDIRECT("$F"&amp;$S3478),10)="conversion","GOTS_RM_conversion",IF((LEFT(INDIRECT("$F"&amp;$S3478),4))="GOTS","GOTS_RM","Responsible_RM"))))))),"DELETERM")</f>
        <v>#VALUE!</v>
      </c>
      <c r="AF3478" t="e" cm="1">
        <f t="array" aca="1" ref="AF3478" ca="1">IF($S3478="","",INDIRECT("$Z"&amp;$S3478))</f>
        <v>#VALUE!</v>
      </c>
      <c r="AG3478" t="str">
        <f t="shared" si="1098"/>
        <v/>
      </c>
      <c r="AH3478" t="str" cm="1">
        <f t="array" aca="1" ref="AH3478" ca="1">IFERROR(INDIRECT("$ag"&amp;S3478),"")</f>
        <v/>
      </c>
      <c r="AI3478" t="e" cm="1">
        <f t="array" aca="1" ref="AI3478" ca="1">INDIRECT("O"&amp;S3478)</f>
        <v>#VALUE!</v>
      </c>
      <c r="AJ3478" t="str">
        <f t="shared" si="1099"/>
        <v/>
      </c>
    </row>
    <row r="3479" spans="1:36" ht="16.5" customHeight="1">
      <c r="A3479" s="130"/>
      <c r="B3479" s="136"/>
      <c r="C3479" s="137"/>
      <c r="D3479" s="146"/>
      <c r="E3479" s="146"/>
      <c r="F3479" s="137"/>
      <c r="G3479" s="147"/>
      <c r="H3479" s="147"/>
      <c r="I3479" s="147"/>
      <c r="J3479" s="147"/>
      <c r="K3479" s="38"/>
      <c r="L3479" s="144"/>
      <c r="M3479" s="144"/>
      <c r="N3479" s="61"/>
      <c r="O3479" s="314"/>
      <c r="Q3479" t="str">
        <f t="shared" si="1094"/>
        <v/>
      </c>
      <c r="S3479" t="e">
        <f t="shared" ca="1" si="1103"/>
        <v>#VALUE!</v>
      </c>
      <c r="T3479" t="e">
        <f t="shared" ca="1" si="1100"/>
        <v>#VALUE!</v>
      </c>
      <c r="U3479">
        <f t="shared" si="1104"/>
        <v>3408</v>
      </c>
      <c r="V3479">
        <v>284.66666666668903</v>
      </c>
      <c r="W3479">
        <f t="shared" si="1107"/>
        <v>284</v>
      </c>
      <c r="X3479" t="str" cm="1">
        <f t="array" aca="1" ref="X3479" ca="1">IFERROR(INDEX('PC&amp;PD'!$A$1:$AS$19,ROW('PC&amp;PD'!$A$19),MATCH(INDIRECT(T3479),'PC&amp;PD'!$A$1:$AS$1,0)),"")</f>
        <v/>
      </c>
      <c r="AA3479" t="str">
        <f t="shared" si="1095"/>
        <v/>
      </c>
      <c r="AB3479" t="str">
        <f t="shared" si="1096"/>
        <v/>
      </c>
      <c r="AC3479" t="e">
        <f t="shared" ca="1" si="1097"/>
        <v>#VALUE!</v>
      </c>
      <c r="AD3479" t="str" cm="1">
        <f t="array" aca="1" ref="AD3479" ca="1">IFERROR(IF((LEFT(INDIRECT("$F"&amp;$S3479),4))="GOTS",IF($G3479="Organic","GOTS_Organic_raw",(IF($G3479="Responsible","GOTS_Responsible",(IF($G3479="No Attribute (Conventional)","GOTS_conventional",(IF($G3479="Recycled Pre/Post-Consumer","GOTS_pre_post",(IF($G3479="In-Conversion","GOTS_in_conversion",(IF($G3479="Sustainably Sourced","Sustainably_sourced",(IF($G3479="Recycled pre-consumer organic","GOTS_recycled_organic",""))))))))))))),IF($G3479="Organic","Organic",(IF($G3479="Responsible","Responsible",(IF($G3479="No Attribute (Conventional)","No_Attribute_Conventional",(IF($G3479="Recycled Pre/Post-Consumer","Recycled_Pre_Post_Consumer",(IF($G3479="In-Conversion","In_Conversion",(IF($G3479="Recycled Pre-Consumer","Recycled_Pre_Consumer",(IF($G3479="Recycled Post-Consumer","Recycled_Post_Consumer",(IF($G3479="Sustainably Sourced","Sustainably_sourced",(IF($G3479="Recycled pre-consumer organic","GOTS_recycled_organic","")))))))))))))))))),"")</f>
        <v/>
      </c>
      <c r="AE3479" t="e" cm="1">
        <f t="array" aca="1" ref="AE3479" ca="1">IF($I3479="",IF(INDIRECT("$F"&amp;$S3479)="","",IF(LEFT(INDIRECT("$F"&amp;$S3479),3)="GRS","GRS_RCS_RM",IF((LEFT(INDIRECT("$F"&amp;$S3479),3))="RCS","GRS_RCS_RM",IF(INDIRECT("$F"&amp;$S3479)="OCS (No Label)","OCS_Conversion_RM",IF(LEFT(INDIRECT("$F"&amp;$S3479),3)="OCS","OCS_RM",IF(RIGHT(INDIRECT("$F"&amp;$S3479),10)="conversion","GOTS_RM_conversion",IF((LEFT(INDIRECT("$F"&amp;$S3479),4))="GOTS","GOTS_RM","Responsible_RM"))))))),"DELETERM")</f>
        <v>#VALUE!</v>
      </c>
      <c r="AF3479" t="e" cm="1">
        <f t="array" aca="1" ref="AF3479" ca="1">IF($S3479="","",INDIRECT("$Z"&amp;$S3479))</f>
        <v>#VALUE!</v>
      </c>
      <c r="AG3479" t="str">
        <f t="shared" si="1098"/>
        <v/>
      </c>
      <c r="AH3479" t="str" cm="1">
        <f t="array" aca="1" ref="AH3479" ca="1">IFERROR(INDIRECT("$ag"&amp;S3479),"")</f>
        <v/>
      </c>
      <c r="AI3479" t="e" cm="1">
        <f t="array" aca="1" ref="AI3479" ca="1">INDIRECT("O"&amp;S3479)</f>
        <v>#VALUE!</v>
      </c>
      <c r="AJ3479" t="str">
        <f t="shared" si="1099"/>
        <v/>
      </c>
    </row>
    <row r="3480" spans="1:36" ht="16.5" customHeight="1">
      <c r="A3480" s="130"/>
      <c r="B3480" s="136"/>
      <c r="C3480" s="137"/>
      <c r="D3480" s="146"/>
      <c r="E3480" s="146"/>
      <c r="F3480" s="137"/>
      <c r="G3480" s="147"/>
      <c r="H3480" s="147"/>
      <c r="I3480" s="147"/>
      <c r="J3480" s="147"/>
      <c r="K3480" s="38"/>
      <c r="L3480" s="144"/>
      <c r="M3480" s="144"/>
      <c r="N3480" s="61"/>
      <c r="O3480" s="314"/>
      <c r="Q3480" t="str">
        <f t="shared" si="1094"/>
        <v/>
      </c>
      <c r="S3480" t="e">
        <f t="shared" ca="1" si="1103"/>
        <v>#VALUE!</v>
      </c>
      <c r="T3480" t="e">
        <f t="shared" ca="1" si="1100"/>
        <v>#VALUE!</v>
      </c>
      <c r="U3480">
        <f t="shared" si="1104"/>
        <v>3408</v>
      </c>
      <c r="V3480">
        <v>284.750000000022</v>
      </c>
      <c r="W3480">
        <f t="shared" si="1107"/>
        <v>284</v>
      </c>
      <c r="X3480" t="str" cm="1">
        <f t="array" aca="1" ref="X3480" ca="1">IFERROR(INDEX('PC&amp;PD'!$A$1:$AS$19,ROW('PC&amp;PD'!$A$19),MATCH(INDIRECT(T3480),'PC&amp;PD'!$A$1:$AS$1,0)),"")</f>
        <v/>
      </c>
      <c r="AA3480" t="str">
        <f t="shared" si="1095"/>
        <v/>
      </c>
      <c r="AB3480" t="str">
        <f t="shared" si="1096"/>
        <v/>
      </c>
      <c r="AC3480" t="e">
        <f t="shared" ca="1" si="1097"/>
        <v>#VALUE!</v>
      </c>
      <c r="AD3480" t="str" cm="1">
        <f t="array" aca="1" ref="AD3480" ca="1">IFERROR(IF((LEFT(INDIRECT("$F"&amp;$S3480),4))="GOTS",IF($G3480="Organic","GOTS_Organic_raw",(IF($G3480="Responsible","GOTS_Responsible",(IF($G3480="No Attribute (Conventional)","GOTS_conventional",(IF($G3480="Recycled Pre/Post-Consumer","GOTS_pre_post",(IF($G3480="In-Conversion","GOTS_in_conversion",(IF($G3480="Sustainably Sourced","Sustainably_sourced",(IF($G3480="Recycled pre-consumer organic","GOTS_recycled_organic",""))))))))))))),IF($G3480="Organic","Organic",(IF($G3480="Responsible","Responsible",(IF($G3480="No Attribute (Conventional)","No_Attribute_Conventional",(IF($G3480="Recycled Pre/Post-Consumer","Recycled_Pre_Post_Consumer",(IF($G3480="In-Conversion","In_Conversion",(IF($G3480="Recycled Pre-Consumer","Recycled_Pre_Consumer",(IF($G3480="Recycled Post-Consumer","Recycled_Post_Consumer",(IF($G3480="Sustainably Sourced","Sustainably_sourced",(IF($G3480="Recycled pre-consumer organic","GOTS_recycled_organic","")))))))))))))))))),"")</f>
        <v/>
      </c>
      <c r="AE3480" t="e" cm="1">
        <f t="array" aca="1" ref="AE3480" ca="1">IF($I3480="",IF(INDIRECT("$F"&amp;$S3480)="","",IF(LEFT(INDIRECT("$F"&amp;$S3480),3)="GRS","GRS_RCS_RM",IF((LEFT(INDIRECT("$F"&amp;$S3480),3))="RCS","GRS_RCS_RM",IF(INDIRECT("$F"&amp;$S3480)="OCS (No Label)","OCS_Conversion_RM",IF(LEFT(INDIRECT("$F"&amp;$S3480),3)="OCS","OCS_RM",IF(RIGHT(INDIRECT("$F"&amp;$S3480),10)="conversion","GOTS_RM_conversion",IF((LEFT(INDIRECT("$F"&amp;$S3480),4))="GOTS","GOTS_RM","Responsible_RM"))))))),"DELETERM")</f>
        <v>#VALUE!</v>
      </c>
      <c r="AF3480" t="e" cm="1">
        <f t="array" aca="1" ref="AF3480" ca="1">IF($S3480="","",INDIRECT("$Z"&amp;$S3480))</f>
        <v>#VALUE!</v>
      </c>
      <c r="AG3480" t="str">
        <f t="shared" si="1098"/>
        <v/>
      </c>
      <c r="AH3480" t="str" cm="1">
        <f t="array" aca="1" ref="AH3480" ca="1">IFERROR(INDIRECT("$ag"&amp;S3480),"")</f>
        <v/>
      </c>
      <c r="AI3480" t="e" cm="1">
        <f t="array" aca="1" ref="AI3480" ca="1">INDIRECT("O"&amp;S3480)</f>
        <v>#VALUE!</v>
      </c>
      <c r="AJ3480" t="str">
        <f t="shared" si="1099"/>
        <v/>
      </c>
    </row>
    <row r="3481" spans="1:36" ht="16.5" customHeight="1">
      <c r="A3481" s="130"/>
      <c r="B3481" s="136"/>
      <c r="C3481" s="137"/>
      <c r="D3481" s="146"/>
      <c r="E3481" s="146"/>
      <c r="F3481" s="137"/>
      <c r="G3481" s="147"/>
      <c r="H3481" s="147"/>
      <c r="I3481" s="147"/>
      <c r="J3481" s="147"/>
      <c r="K3481" s="38"/>
      <c r="L3481" s="144"/>
      <c r="M3481" s="144"/>
      <c r="N3481" s="61"/>
      <c r="O3481" s="314"/>
      <c r="Q3481" t="str">
        <f t="shared" si="1094"/>
        <v/>
      </c>
      <c r="S3481" t="e">
        <f t="shared" ca="1" si="1103"/>
        <v>#VALUE!</v>
      </c>
      <c r="T3481" t="e">
        <f t="shared" ca="1" si="1100"/>
        <v>#VALUE!</v>
      </c>
      <c r="U3481">
        <f t="shared" si="1104"/>
        <v>3408</v>
      </c>
      <c r="V3481">
        <v>284.83333333335599</v>
      </c>
      <c r="W3481">
        <f t="shared" si="1107"/>
        <v>284</v>
      </c>
      <c r="X3481" t="str" cm="1">
        <f t="array" aca="1" ref="X3481" ca="1">IFERROR(INDEX('PC&amp;PD'!$A$1:$AS$19,ROW('PC&amp;PD'!$A$19),MATCH(INDIRECT(T3481),'PC&amp;PD'!$A$1:$AS$1,0)),"")</f>
        <v/>
      </c>
      <c r="AA3481" t="str">
        <f t="shared" si="1095"/>
        <v/>
      </c>
      <c r="AB3481" t="str">
        <f t="shared" si="1096"/>
        <v/>
      </c>
      <c r="AC3481" t="e">
        <f t="shared" ca="1" si="1097"/>
        <v>#VALUE!</v>
      </c>
      <c r="AD3481" t="str" cm="1">
        <f t="array" aca="1" ref="AD3481" ca="1">IFERROR(IF((LEFT(INDIRECT("$F"&amp;$S3481),4))="GOTS",IF($G3481="Organic","GOTS_Organic_raw",(IF($G3481="Responsible","GOTS_Responsible",(IF($G3481="No Attribute (Conventional)","GOTS_conventional",(IF($G3481="Recycled Pre/Post-Consumer","GOTS_pre_post",(IF($G3481="In-Conversion","GOTS_in_conversion",(IF($G3481="Sustainably Sourced","Sustainably_sourced",(IF($G3481="Recycled pre-consumer organic","GOTS_recycled_organic",""))))))))))))),IF($G3481="Organic","Organic",(IF($G3481="Responsible","Responsible",(IF($G3481="No Attribute (Conventional)","No_Attribute_Conventional",(IF($G3481="Recycled Pre/Post-Consumer","Recycled_Pre_Post_Consumer",(IF($G3481="In-Conversion","In_Conversion",(IF($G3481="Recycled Pre-Consumer","Recycled_Pre_Consumer",(IF($G3481="Recycled Post-Consumer","Recycled_Post_Consumer",(IF($G3481="Sustainably Sourced","Sustainably_sourced",(IF($G3481="Recycled pre-consumer organic","GOTS_recycled_organic","")))))))))))))))))),"")</f>
        <v/>
      </c>
      <c r="AE3481" t="e" cm="1">
        <f t="array" aca="1" ref="AE3481" ca="1">IF($I3481="",IF(INDIRECT("$F"&amp;$S3481)="","",IF(LEFT(INDIRECT("$F"&amp;$S3481),3)="GRS","GRS_RCS_RM",IF((LEFT(INDIRECT("$F"&amp;$S3481),3))="RCS","GRS_RCS_RM",IF(INDIRECT("$F"&amp;$S3481)="OCS (No Label)","OCS_Conversion_RM",IF(LEFT(INDIRECT("$F"&amp;$S3481),3)="OCS","OCS_RM",IF(RIGHT(INDIRECT("$F"&amp;$S3481),10)="conversion","GOTS_RM_conversion",IF((LEFT(INDIRECT("$F"&amp;$S3481),4))="GOTS","GOTS_RM","Responsible_RM"))))))),"DELETERM")</f>
        <v>#VALUE!</v>
      </c>
      <c r="AF3481" t="e" cm="1">
        <f t="array" aca="1" ref="AF3481" ca="1">IF($S3481="","",INDIRECT("$Z"&amp;$S3481))</f>
        <v>#VALUE!</v>
      </c>
      <c r="AG3481" t="str">
        <f t="shared" si="1098"/>
        <v/>
      </c>
      <c r="AH3481" t="str" cm="1">
        <f t="array" aca="1" ref="AH3481" ca="1">IFERROR(INDIRECT("$ag"&amp;S3481),"")</f>
        <v/>
      </c>
      <c r="AI3481" t="e" cm="1">
        <f t="array" aca="1" ref="AI3481" ca="1">INDIRECT("O"&amp;S3481)</f>
        <v>#VALUE!</v>
      </c>
      <c r="AJ3481" t="str">
        <f t="shared" si="1099"/>
        <v/>
      </c>
    </row>
    <row r="3482" spans="1:36" ht="16.5" customHeight="1" thickBot="1">
      <c r="A3482" s="131"/>
      <c r="B3482" s="138"/>
      <c r="C3482" s="139"/>
      <c r="D3482" s="148"/>
      <c r="E3482" s="148"/>
      <c r="F3482" s="139"/>
      <c r="G3482" s="149"/>
      <c r="H3482" s="149"/>
      <c r="I3482" s="149"/>
      <c r="J3482" s="149"/>
      <c r="K3482" s="39"/>
      <c r="L3482" s="145"/>
      <c r="M3482" s="145"/>
      <c r="N3482" s="62"/>
      <c r="O3482" s="315"/>
      <c r="Q3482" t="str">
        <f t="shared" si="1094"/>
        <v/>
      </c>
      <c r="S3482" t="e">
        <f t="shared" ca="1" si="1103"/>
        <v>#VALUE!</v>
      </c>
      <c r="T3482" t="e">
        <f t="shared" ca="1" si="1100"/>
        <v>#VALUE!</v>
      </c>
      <c r="U3482">
        <f t="shared" si="1104"/>
        <v>3408</v>
      </c>
      <c r="V3482">
        <v>284.91666666668903</v>
      </c>
      <c r="W3482">
        <f t="shared" si="1107"/>
        <v>284</v>
      </c>
      <c r="X3482" t="str" cm="1">
        <f t="array" aca="1" ref="X3482" ca="1">IFERROR(INDEX('PC&amp;PD'!$A$1:$AS$19,ROW('PC&amp;PD'!$A$19),MATCH(INDIRECT(T3482),'PC&amp;PD'!$A$1:$AS$1,0)),"")</f>
        <v/>
      </c>
      <c r="AA3482" t="str">
        <f t="shared" si="1095"/>
        <v/>
      </c>
      <c r="AB3482" t="str">
        <f t="shared" si="1096"/>
        <v/>
      </c>
      <c r="AC3482" t="e">
        <f t="shared" ca="1" si="1097"/>
        <v>#VALUE!</v>
      </c>
      <c r="AD3482" t="str" cm="1">
        <f t="array" aca="1" ref="AD3482" ca="1">IFERROR(IF((LEFT(INDIRECT("$F"&amp;$S3482),4))="GOTS",IF($G3482="Organic","GOTS_Organic_raw",(IF($G3482="Responsible","GOTS_Responsible",(IF($G3482="No Attribute (Conventional)","GOTS_conventional",(IF($G3482="Recycled Pre/Post-Consumer","GOTS_pre_post",(IF($G3482="In-Conversion","GOTS_in_conversion",(IF($G3482="Sustainably Sourced","Sustainably_sourced",(IF($G3482="Recycled pre-consumer organic","GOTS_recycled_organic",""))))))))))))),IF($G3482="Organic","Organic",(IF($G3482="Responsible","Responsible",(IF($G3482="No Attribute (Conventional)","No_Attribute_Conventional",(IF($G3482="Recycled Pre/Post-Consumer","Recycled_Pre_Post_Consumer",(IF($G3482="In-Conversion","In_Conversion",(IF($G3482="Recycled Pre-Consumer","Recycled_Pre_Consumer",(IF($G3482="Recycled Post-Consumer","Recycled_Post_Consumer",(IF($G3482="Sustainably Sourced","Sustainably_sourced",(IF($G3482="Recycled pre-consumer organic","GOTS_recycled_organic","")))))))))))))))))),"")</f>
        <v/>
      </c>
      <c r="AE3482" t="e" cm="1">
        <f t="array" aca="1" ref="AE3482" ca="1">IF($I3482="",IF(INDIRECT("$F"&amp;$S3482)="","",IF(LEFT(INDIRECT("$F"&amp;$S3482),3)="GRS","GRS_RCS_RM",IF((LEFT(INDIRECT("$F"&amp;$S3482),3))="RCS","GRS_RCS_RM",IF(INDIRECT("$F"&amp;$S3482)="OCS (No Label)","OCS_Conversion_RM",IF(LEFT(INDIRECT("$F"&amp;$S3482),3)="OCS","OCS_RM",IF(RIGHT(INDIRECT("$F"&amp;$S3482),10)="conversion","GOTS_RM_conversion",IF((LEFT(INDIRECT("$F"&amp;$S3482),4))="GOTS","GOTS_RM","Responsible_RM"))))))),"DELETERM")</f>
        <v>#VALUE!</v>
      </c>
      <c r="AF3482" t="e" cm="1">
        <f t="array" aca="1" ref="AF3482" ca="1">IF($S3482="","",INDIRECT("$Z"&amp;$S3482))</f>
        <v>#VALUE!</v>
      </c>
      <c r="AG3482" t="str">
        <f t="shared" si="1098"/>
        <v/>
      </c>
      <c r="AH3482" t="str" cm="1">
        <f t="array" aca="1" ref="AH3482" ca="1">IFERROR(INDIRECT("$ag"&amp;S3482),"")</f>
        <v/>
      </c>
      <c r="AI3482" t="e" cm="1">
        <f t="array" aca="1" ref="AI3482" ca="1">INDIRECT("O"&amp;S3482)</f>
        <v>#VALUE!</v>
      </c>
      <c r="AJ3482" t="str">
        <f t="shared" si="1099"/>
        <v/>
      </c>
    </row>
    <row r="3483" spans="1:36" ht="16.5" customHeight="1">
      <c r="A3483" s="128" t="str">
        <f>IF(B3483="","",COUNTA($B$63:$B3483))</f>
        <v/>
      </c>
      <c r="B3483" s="132"/>
      <c r="C3483" s="133"/>
      <c r="D3483" s="140"/>
      <c r="E3483" s="140"/>
      <c r="F3483" s="133"/>
      <c r="G3483" s="141"/>
      <c r="H3483" s="141"/>
      <c r="I3483" s="141"/>
      <c r="J3483" s="141"/>
      <c r="K3483" s="37"/>
      <c r="L3483" s="142" t="str">
        <f>IF(R3483="","",LEFT(R3483,LEN(R3483)-2))</f>
        <v/>
      </c>
      <c r="M3483" s="142"/>
      <c r="N3483" s="60"/>
      <c r="O3483" s="313"/>
      <c r="Q3483" t="str">
        <f t="shared" si="1094"/>
        <v/>
      </c>
      <c r="R3483" t="str">
        <f t="shared" ref="R3483" si="1108">CONCATENATE($Q3483,Q3484,Q3485,Q3486,Q3487,Q3488,$Q3489,$Q3490,$Q3491,$Q3492,$Q3493,$Q3494)</f>
        <v/>
      </c>
      <c r="S3483" t="e">
        <f t="shared" ca="1" si="1103"/>
        <v>#VALUE!</v>
      </c>
      <c r="T3483" t="e">
        <f t="shared" ca="1" si="1100"/>
        <v>#VALUE!</v>
      </c>
      <c r="U3483">
        <f t="shared" si="1104"/>
        <v>3420</v>
      </c>
      <c r="V3483">
        <v>285.000000000022</v>
      </c>
      <c r="W3483">
        <f t="shared" si="1107"/>
        <v>285</v>
      </c>
      <c r="X3483" t="str" cm="1">
        <f t="array" aca="1" ref="X3483" ca="1">IFERROR(INDEX('PC&amp;PD'!$A$1:$AS$19,ROW('PC&amp;PD'!$A$19),MATCH(INDIRECT(T3483),'PC&amp;PD'!$A$1:$AS$1,0)),"")</f>
        <v/>
      </c>
      <c r="Z3483" t="str">
        <f t="shared" ref="Z3483" si="1109">IFERROR(IF($F3483="OCS 100","OCS (OCS 100)",IF($F3483="OCS Blended","OCS (OCS Blended)",IF($F3483="OCS (No Label)","OCS (No Label)",IF($F3483="RCS 100","RCS (RCS 100)",IF($F3483="RCS Blended","RCS (RCS Blended)",IF($F3483="GRS","GRS (GRS)",IF($F3483="GRS (No Label)", "GRS (No Label)",IF($F3483="RDS","RDS (RDS)",IF($F3483="RWS","RWS (RWS)",IF($F3483="RAS","RAS (RAS)",IF($F3483="RMS","RMS (RMS)",IF($F3483="GOTS Organic","GOTS (Organic)",IF($F3483="GOTS Made with organic","GOTS (Made with Organic)",IF($F3483="GOTS Organic - in conversion","GOTS (Organic - In Conversion)",IF($F3483="GOTS Made with organic - in conversion","GOTS (Made with Organic - In Conversion)",""))))))))))))))),"")</f>
        <v/>
      </c>
      <c r="AA3483" t="str">
        <f t="shared" si="1095"/>
        <v/>
      </c>
      <c r="AB3483" t="str">
        <f t="shared" si="1096"/>
        <v/>
      </c>
      <c r="AC3483" t="e">
        <f t="shared" ca="1" si="1097"/>
        <v>#VALUE!</v>
      </c>
      <c r="AD3483" t="str" cm="1">
        <f t="array" aca="1" ref="AD3483" ca="1">IFERROR(IF((LEFT(INDIRECT("$F"&amp;$S3483),4))="GOTS",IF($G3483="Organic","GOTS_Organic_raw",(IF($G3483="Responsible","GOTS_Responsible",(IF($G3483="No Attribute (Conventional)","GOTS_conventional",(IF($G3483="Recycled Pre/Post-Consumer","GOTS_pre_post",(IF($G3483="In-Conversion","GOTS_in_conversion",(IF($G3483="Sustainably Sourced","Sustainably_sourced",(IF($G3483="Recycled pre-consumer organic","GOTS_recycled_organic",""))))))))))))),IF($G3483="Organic","Organic",(IF($G3483="Responsible","Responsible",(IF($G3483="No Attribute (Conventional)","No_Attribute_Conventional",(IF($G3483="Recycled Pre/Post-Consumer","Recycled_Pre_Post_Consumer",(IF($G3483="In-Conversion","In_Conversion",(IF($G3483="Recycled Pre-Consumer","Recycled_Pre_Consumer",(IF($G3483="Recycled Post-Consumer","Recycled_Post_Consumer",(IF($G3483="Sustainably Sourced","Sustainably_sourced",(IF($G3483="Recycled pre-consumer organic","GOTS_recycled_organic","")))))))))))))))))),"")</f>
        <v/>
      </c>
      <c r="AE3483" t="e" cm="1">
        <f t="array" aca="1" ref="AE3483" ca="1">IF($I3483="",IF(INDIRECT("$F"&amp;$S3483)="","",IF(LEFT(INDIRECT("$F"&amp;$S3483),3)="GRS","GRS_RCS_RM",IF((LEFT(INDIRECT("$F"&amp;$S3483),3))="RCS","GRS_RCS_RM",IF(INDIRECT("$F"&amp;$S3483)="OCS (No Label)","OCS_Conversion_RM",IF(LEFT(INDIRECT("$F"&amp;$S3483),3)="OCS","OCS_RM",IF(RIGHT(INDIRECT("$F"&amp;$S3483),10)="conversion","GOTS_RM_conversion",IF((LEFT(INDIRECT("$F"&amp;$S3483),4))="GOTS","GOTS_RM","Responsible_RM"))))))),"DELETERM")</f>
        <v>#VALUE!</v>
      </c>
      <c r="AF3483" t="e" cm="1">
        <f t="array" aca="1" ref="AF3483" ca="1">IF($S3483="","",INDIRECT("$Z"&amp;$S3483))</f>
        <v>#VALUE!</v>
      </c>
      <c r="AG3483" t="str">
        <f t="shared" si="1098"/>
        <v/>
      </c>
      <c r="AH3483" t="str" cm="1">
        <f t="array" aca="1" ref="AH3483" ca="1">IFERROR(INDIRECT("$ag"&amp;S3483),"")</f>
        <v/>
      </c>
      <c r="AI3483" t="e" cm="1">
        <f t="array" aca="1" ref="AI3483" ca="1">INDIRECT("O"&amp;S3483)</f>
        <v>#VALUE!</v>
      </c>
      <c r="AJ3483" t="str">
        <f t="shared" si="1099"/>
        <v/>
      </c>
    </row>
    <row r="3484" spans="1:36" ht="16.5" customHeight="1">
      <c r="A3484" s="129"/>
      <c r="B3484" s="134"/>
      <c r="C3484" s="135"/>
      <c r="D3484" s="146"/>
      <c r="E3484" s="146"/>
      <c r="F3484" s="135"/>
      <c r="G3484" s="147"/>
      <c r="H3484" s="147"/>
      <c r="I3484" s="147"/>
      <c r="J3484" s="147"/>
      <c r="K3484" s="38"/>
      <c r="L3484" s="143"/>
      <c r="M3484" s="143"/>
      <c r="N3484" s="61"/>
      <c r="O3484" s="314"/>
      <c r="Q3484" t="str">
        <f t="shared" si="1094"/>
        <v/>
      </c>
      <c r="S3484" t="e">
        <f t="shared" ca="1" si="1103"/>
        <v>#VALUE!</v>
      </c>
      <c r="T3484" t="e">
        <f t="shared" ca="1" si="1100"/>
        <v>#VALUE!</v>
      </c>
      <c r="U3484">
        <f t="shared" si="1104"/>
        <v>3420</v>
      </c>
      <c r="V3484">
        <v>285.08333333335599</v>
      </c>
      <c r="W3484">
        <f t="shared" si="1107"/>
        <v>285</v>
      </c>
      <c r="X3484" t="str" cm="1">
        <f t="array" aca="1" ref="X3484" ca="1">IFERROR(INDEX('PC&amp;PD'!$A$1:$AS$19,ROW('PC&amp;PD'!$A$19),MATCH(INDIRECT(T3484),'PC&amp;PD'!$A$1:$AS$1,0)),"")</f>
        <v/>
      </c>
      <c r="AA3484" t="str">
        <f t="shared" si="1095"/>
        <v/>
      </c>
      <c r="AB3484" t="str">
        <f t="shared" si="1096"/>
        <v/>
      </c>
      <c r="AC3484" t="e">
        <f t="shared" ca="1" si="1097"/>
        <v>#VALUE!</v>
      </c>
      <c r="AD3484" t="str" cm="1">
        <f t="array" aca="1" ref="AD3484" ca="1">IFERROR(IF((LEFT(INDIRECT("$F"&amp;$S3484),4))="GOTS",IF($G3484="Organic","GOTS_Organic_raw",(IF($G3484="Responsible","GOTS_Responsible",(IF($G3484="No Attribute (Conventional)","GOTS_conventional",(IF($G3484="Recycled Pre/Post-Consumer","GOTS_pre_post",(IF($G3484="In-Conversion","GOTS_in_conversion",(IF($G3484="Sustainably Sourced","Sustainably_sourced",(IF($G3484="Recycled pre-consumer organic","GOTS_recycled_organic",""))))))))))))),IF($G3484="Organic","Organic",(IF($G3484="Responsible","Responsible",(IF($G3484="No Attribute (Conventional)","No_Attribute_Conventional",(IF($G3484="Recycled Pre/Post-Consumer","Recycled_Pre_Post_Consumer",(IF($G3484="In-Conversion","In_Conversion",(IF($G3484="Recycled Pre-Consumer","Recycled_Pre_Consumer",(IF($G3484="Recycled Post-Consumer","Recycled_Post_Consumer",(IF($G3484="Sustainably Sourced","Sustainably_sourced",(IF($G3484="Recycled pre-consumer organic","GOTS_recycled_organic","")))))))))))))))))),"")</f>
        <v/>
      </c>
      <c r="AE3484" t="e" cm="1">
        <f t="array" aca="1" ref="AE3484" ca="1">IF($I3484="",IF(INDIRECT("$F"&amp;$S3484)="","",IF(LEFT(INDIRECT("$F"&amp;$S3484),3)="GRS","GRS_RCS_RM",IF((LEFT(INDIRECT("$F"&amp;$S3484),3))="RCS","GRS_RCS_RM",IF(INDIRECT("$F"&amp;$S3484)="OCS (No Label)","OCS_Conversion_RM",IF(LEFT(INDIRECT("$F"&amp;$S3484),3)="OCS","OCS_RM",IF(RIGHT(INDIRECT("$F"&amp;$S3484),10)="conversion","GOTS_RM_conversion",IF((LEFT(INDIRECT("$F"&amp;$S3484),4))="GOTS","GOTS_RM","Responsible_RM"))))))),"DELETERM")</f>
        <v>#VALUE!</v>
      </c>
      <c r="AF3484" t="e" cm="1">
        <f t="array" aca="1" ref="AF3484" ca="1">IF($S3484="","",INDIRECT("$Z"&amp;$S3484))</f>
        <v>#VALUE!</v>
      </c>
      <c r="AG3484" t="str">
        <f t="shared" si="1098"/>
        <v/>
      </c>
      <c r="AH3484" t="str" cm="1">
        <f t="array" aca="1" ref="AH3484" ca="1">IFERROR(INDIRECT("$ag"&amp;S3484),"")</f>
        <v/>
      </c>
      <c r="AI3484" t="e" cm="1">
        <f t="array" aca="1" ref="AI3484" ca="1">INDIRECT("O"&amp;S3484)</f>
        <v>#VALUE!</v>
      </c>
      <c r="AJ3484" t="str">
        <f t="shared" si="1099"/>
        <v/>
      </c>
    </row>
    <row r="3485" spans="1:36" ht="16.5" customHeight="1">
      <c r="A3485" s="129"/>
      <c r="B3485" s="134"/>
      <c r="C3485" s="135"/>
      <c r="D3485" s="146"/>
      <c r="E3485" s="146"/>
      <c r="F3485" s="135"/>
      <c r="G3485" s="147"/>
      <c r="H3485" s="147"/>
      <c r="I3485" s="147"/>
      <c r="J3485" s="147"/>
      <c r="K3485" s="38"/>
      <c r="L3485" s="143"/>
      <c r="M3485" s="143"/>
      <c r="N3485" s="61"/>
      <c r="O3485" s="314"/>
      <c r="Q3485" t="str">
        <f t="shared" si="1094"/>
        <v/>
      </c>
      <c r="S3485" t="e">
        <f t="shared" ca="1" si="1103"/>
        <v>#VALUE!</v>
      </c>
      <c r="T3485" t="e">
        <f t="shared" ca="1" si="1100"/>
        <v>#VALUE!</v>
      </c>
      <c r="U3485">
        <f t="shared" si="1104"/>
        <v>3420</v>
      </c>
      <c r="V3485">
        <v>285.16666666668903</v>
      </c>
      <c r="W3485">
        <f t="shared" si="1107"/>
        <v>285</v>
      </c>
      <c r="X3485" t="str" cm="1">
        <f t="array" aca="1" ref="X3485" ca="1">IFERROR(INDEX('PC&amp;PD'!$A$1:$AS$19,ROW('PC&amp;PD'!$A$19),MATCH(INDIRECT(T3485),'PC&amp;PD'!$A$1:$AS$1,0)),"")</f>
        <v/>
      </c>
      <c r="AA3485" t="str">
        <f t="shared" si="1095"/>
        <v/>
      </c>
      <c r="AB3485" t="str">
        <f t="shared" si="1096"/>
        <v/>
      </c>
      <c r="AC3485" t="e">
        <f t="shared" ca="1" si="1097"/>
        <v>#VALUE!</v>
      </c>
      <c r="AD3485" t="str" cm="1">
        <f t="array" aca="1" ref="AD3485" ca="1">IFERROR(IF((LEFT(INDIRECT("$F"&amp;$S3485),4))="GOTS",IF($G3485="Organic","GOTS_Organic_raw",(IF($G3485="Responsible","GOTS_Responsible",(IF($G3485="No Attribute (Conventional)","GOTS_conventional",(IF($G3485="Recycled Pre/Post-Consumer","GOTS_pre_post",(IF($G3485="In-Conversion","GOTS_in_conversion",(IF($G3485="Sustainably Sourced","Sustainably_sourced",(IF($G3485="Recycled pre-consumer organic","GOTS_recycled_organic",""))))))))))))),IF($G3485="Organic","Organic",(IF($G3485="Responsible","Responsible",(IF($G3485="No Attribute (Conventional)","No_Attribute_Conventional",(IF($G3485="Recycled Pre/Post-Consumer","Recycled_Pre_Post_Consumer",(IF($G3485="In-Conversion","In_Conversion",(IF($G3485="Recycled Pre-Consumer","Recycled_Pre_Consumer",(IF($G3485="Recycled Post-Consumer","Recycled_Post_Consumer",(IF($G3485="Sustainably Sourced","Sustainably_sourced",(IF($G3485="Recycled pre-consumer organic","GOTS_recycled_organic","")))))))))))))))))),"")</f>
        <v/>
      </c>
      <c r="AE3485" t="e" cm="1">
        <f t="array" aca="1" ref="AE3485" ca="1">IF($I3485="",IF(INDIRECT("$F"&amp;$S3485)="","",IF(LEFT(INDIRECT("$F"&amp;$S3485),3)="GRS","GRS_RCS_RM",IF((LEFT(INDIRECT("$F"&amp;$S3485),3))="RCS","GRS_RCS_RM",IF(INDIRECT("$F"&amp;$S3485)="OCS (No Label)","OCS_Conversion_RM",IF(LEFT(INDIRECT("$F"&amp;$S3485),3)="OCS","OCS_RM",IF(RIGHT(INDIRECT("$F"&amp;$S3485),10)="conversion","GOTS_RM_conversion",IF((LEFT(INDIRECT("$F"&amp;$S3485),4))="GOTS","GOTS_RM","Responsible_RM"))))))),"DELETERM")</f>
        <v>#VALUE!</v>
      </c>
      <c r="AF3485" t="e" cm="1">
        <f t="array" aca="1" ref="AF3485" ca="1">IF($S3485="","",INDIRECT("$Z"&amp;$S3485))</f>
        <v>#VALUE!</v>
      </c>
      <c r="AG3485" t="str">
        <f t="shared" si="1098"/>
        <v/>
      </c>
      <c r="AH3485" t="str" cm="1">
        <f t="array" aca="1" ref="AH3485" ca="1">IFERROR(INDIRECT("$ag"&amp;S3485),"")</f>
        <v/>
      </c>
      <c r="AI3485" t="e" cm="1">
        <f t="array" aca="1" ref="AI3485" ca="1">INDIRECT("O"&amp;S3485)</f>
        <v>#VALUE!</v>
      </c>
      <c r="AJ3485" t="str">
        <f t="shared" si="1099"/>
        <v/>
      </c>
    </row>
    <row r="3486" spans="1:36" ht="16.5" customHeight="1">
      <c r="A3486" s="129"/>
      <c r="B3486" s="134"/>
      <c r="C3486" s="135"/>
      <c r="D3486" s="146"/>
      <c r="E3486" s="146"/>
      <c r="F3486" s="135"/>
      <c r="G3486" s="147"/>
      <c r="H3486" s="147"/>
      <c r="I3486" s="147"/>
      <c r="J3486" s="147"/>
      <c r="K3486" s="38"/>
      <c r="L3486" s="143"/>
      <c r="M3486" s="143"/>
      <c r="N3486" s="61"/>
      <c r="O3486" s="314"/>
      <c r="Q3486" t="str">
        <f t="shared" si="1094"/>
        <v/>
      </c>
      <c r="S3486" t="e">
        <f t="shared" ca="1" si="1103"/>
        <v>#VALUE!</v>
      </c>
      <c r="T3486" t="e">
        <f t="shared" ca="1" si="1100"/>
        <v>#VALUE!</v>
      </c>
      <c r="U3486">
        <f t="shared" si="1104"/>
        <v>3420</v>
      </c>
      <c r="V3486">
        <v>285.250000000022</v>
      </c>
      <c r="W3486">
        <f t="shared" si="1107"/>
        <v>285</v>
      </c>
      <c r="X3486" t="str" cm="1">
        <f t="array" aca="1" ref="X3486" ca="1">IFERROR(INDEX('PC&amp;PD'!$A$1:$AS$19,ROW('PC&amp;PD'!$A$19),MATCH(INDIRECT(T3486),'PC&amp;PD'!$A$1:$AS$1,0)),"")</f>
        <v/>
      </c>
      <c r="AA3486" t="str">
        <f t="shared" si="1095"/>
        <v/>
      </c>
      <c r="AB3486" t="str">
        <f t="shared" si="1096"/>
        <v/>
      </c>
      <c r="AC3486" t="e">
        <f t="shared" ca="1" si="1097"/>
        <v>#VALUE!</v>
      </c>
      <c r="AD3486" t="str" cm="1">
        <f t="array" aca="1" ref="AD3486" ca="1">IFERROR(IF((LEFT(INDIRECT("$F"&amp;$S3486),4))="GOTS",IF($G3486="Organic","GOTS_Organic_raw",(IF($G3486="Responsible","GOTS_Responsible",(IF($G3486="No Attribute (Conventional)","GOTS_conventional",(IF($G3486="Recycled Pre/Post-Consumer","GOTS_pre_post",(IF($G3486="In-Conversion","GOTS_in_conversion",(IF($G3486="Sustainably Sourced","Sustainably_sourced",(IF($G3486="Recycled pre-consumer organic","GOTS_recycled_organic",""))))))))))))),IF($G3486="Organic","Organic",(IF($G3486="Responsible","Responsible",(IF($G3486="No Attribute (Conventional)","No_Attribute_Conventional",(IF($G3486="Recycled Pre/Post-Consumer","Recycled_Pre_Post_Consumer",(IF($G3486="In-Conversion","In_Conversion",(IF($G3486="Recycled Pre-Consumer","Recycled_Pre_Consumer",(IF($G3486="Recycled Post-Consumer","Recycled_Post_Consumer",(IF($G3486="Sustainably Sourced","Sustainably_sourced",(IF($G3486="Recycled pre-consumer organic","GOTS_recycled_organic","")))))))))))))))))),"")</f>
        <v/>
      </c>
      <c r="AE3486" t="e" cm="1">
        <f t="array" aca="1" ref="AE3486" ca="1">IF($I3486="",IF(INDIRECT("$F"&amp;$S3486)="","",IF(LEFT(INDIRECT("$F"&amp;$S3486),3)="GRS","GRS_RCS_RM",IF((LEFT(INDIRECT("$F"&amp;$S3486),3))="RCS","GRS_RCS_RM",IF(INDIRECT("$F"&amp;$S3486)="OCS (No Label)","OCS_Conversion_RM",IF(LEFT(INDIRECT("$F"&amp;$S3486),3)="OCS","OCS_RM",IF(RIGHT(INDIRECT("$F"&amp;$S3486),10)="conversion","GOTS_RM_conversion",IF((LEFT(INDIRECT("$F"&amp;$S3486),4))="GOTS","GOTS_RM","Responsible_RM"))))))),"DELETERM")</f>
        <v>#VALUE!</v>
      </c>
      <c r="AF3486" t="e" cm="1">
        <f t="array" aca="1" ref="AF3486" ca="1">IF($S3486="","",INDIRECT("$Z"&amp;$S3486))</f>
        <v>#VALUE!</v>
      </c>
      <c r="AG3486" t="str">
        <f t="shared" si="1098"/>
        <v/>
      </c>
      <c r="AH3486" t="str" cm="1">
        <f t="array" aca="1" ref="AH3486" ca="1">IFERROR(INDIRECT("$ag"&amp;S3486),"")</f>
        <v/>
      </c>
      <c r="AI3486" t="e" cm="1">
        <f t="array" aca="1" ref="AI3486" ca="1">INDIRECT("O"&amp;S3486)</f>
        <v>#VALUE!</v>
      </c>
      <c r="AJ3486" t="str">
        <f t="shared" si="1099"/>
        <v/>
      </c>
    </row>
    <row r="3487" spans="1:36" ht="16.5" customHeight="1">
      <c r="A3487" s="129"/>
      <c r="B3487" s="134"/>
      <c r="C3487" s="135"/>
      <c r="D3487" s="146"/>
      <c r="E3487" s="146"/>
      <c r="F3487" s="135"/>
      <c r="G3487" s="147"/>
      <c r="H3487" s="147"/>
      <c r="I3487" s="147"/>
      <c r="J3487" s="147"/>
      <c r="K3487" s="38"/>
      <c r="L3487" s="143"/>
      <c r="M3487" s="143"/>
      <c r="N3487" s="61"/>
      <c r="O3487" s="314"/>
      <c r="Q3487" t="str">
        <f t="shared" si="1094"/>
        <v/>
      </c>
      <c r="S3487" t="e">
        <f t="shared" ca="1" si="1103"/>
        <v>#VALUE!</v>
      </c>
      <c r="T3487" t="e">
        <f t="shared" ca="1" si="1100"/>
        <v>#VALUE!</v>
      </c>
      <c r="U3487">
        <f t="shared" si="1104"/>
        <v>3420</v>
      </c>
      <c r="V3487">
        <v>285.33333333335599</v>
      </c>
      <c r="W3487">
        <f t="shared" si="1107"/>
        <v>285</v>
      </c>
      <c r="X3487" t="str" cm="1">
        <f t="array" aca="1" ref="X3487" ca="1">IFERROR(INDEX('PC&amp;PD'!$A$1:$AS$19,ROW('PC&amp;PD'!$A$19),MATCH(INDIRECT(T3487),'PC&amp;PD'!$A$1:$AS$1,0)),"")</f>
        <v/>
      </c>
      <c r="AA3487" t="str">
        <f t="shared" si="1095"/>
        <v/>
      </c>
      <c r="AB3487" t="str">
        <f t="shared" si="1096"/>
        <v/>
      </c>
      <c r="AC3487" t="e">
        <f t="shared" ca="1" si="1097"/>
        <v>#VALUE!</v>
      </c>
      <c r="AD3487" t="str" cm="1">
        <f t="array" aca="1" ref="AD3487" ca="1">IFERROR(IF((LEFT(INDIRECT("$F"&amp;$S3487),4))="GOTS",IF($G3487="Organic","GOTS_Organic_raw",(IF($G3487="Responsible","GOTS_Responsible",(IF($G3487="No Attribute (Conventional)","GOTS_conventional",(IF($G3487="Recycled Pre/Post-Consumer","GOTS_pre_post",(IF($G3487="In-Conversion","GOTS_in_conversion",(IF($G3487="Sustainably Sourced","Sustainably_sourced",(IF($G3487="Recycled pre-consumer organic","GOTS_recycled_organic",""))))))))))))),IF($G3487="Organic","Organic",(IF($G3487="Responsible","Responsible",(IF($G3487="No Attribute (Conventional)","No_Attribute_Conventional",(IF($G3487="Recycled Pre/Post-Consumer","Recycled_Pre_Post_Consumer",(IF($G3487="In-Conversion","In_Conversion",(IF($G3487="Recycled Pre-Consumer","Recycled_Pre_Consumer",(IF($G3487="Recycled Post-Consumer","Recycled_Post_Consumer",(IF($G3487="Sustainably Sourced","Sustainably_sourced",(IF($G3487="Recycled pre-consumer organic","GOTS_recycled_organic","")))))))))))))))))),"")</f>
        <v/>
      </c>
      <c r="AE3487" t="e" cm="1">
        <f t="array" aca="1" ref="AE3487" ca="1">IF($I3487="",IF(INDIRECT("$F"&amp;$S3487)="","",IF(LEFT(INDIRECT("$F"&amp;$S3487),3)="GRS","GRS_RCS_RM",IF((LEFT(INDIRECT("$F"&amp;$S3487),3))="RCS","GRS_RCS_RM",IF(INDIRECT("$F"&amp;$S3487)="OCS (No Label)","OCS_Conversion_RM",IF(LEFT(INDIRECT("$F"&amp;$S3487),3)="OCS","OCS_RM",IF(RIGHT(INDIRECT("$F"&amp;$S3487),10)="conversion","GOTS_RM_conversion",IF((LEFT(INDIRECT("$F"&amp;$S3487),4))="GOTS","GOTS_RM","Responsible_RM"))))))),"DELETERM")</f>
        <v>#VALUE!</v>
      </c>
      <c r="AF3487" t="e" cm="1">
        <f t="array" aca="1" ref="AF3487" ca="1">IF($S3487="","",INDIRECT("$Z"&amp;$S3487))</f>
        <v>#VALUE!</v>
      </c>
      <c r="AG3487" t="str">
        <f t="shared" si="1098"/>
        <v/>
      </c>
      <c r="AH3487" t="str" cm="1">
        <f t="array" aca="1" ref="AH3487" ca="1">IFERROR(INDIRECT("$ag"&amp;S3487),"")</f>
        <v/>
      </c>
      <c r="AI3487" t="e" cm="1">
        <f t="array" aca="1" ref="AI3487" ca="1">INDIRECT("O"&amp;S3487)</f>
        <v>#VALUE!</v>
      </c>
      <c r="AJ3487" t="str">
        <f t="shared" si="1099"/>
        <v/>
      </c>
    </row>
    <row r="3488" spans="1:36" ht="16.5" customHeight="1">
      <c r="A3488" s="129"/>
      <c r="B3488" s="134"/>
      <c r="C3488" s="135"/>
      <c r="D3488" s="146"/>
      <c r="E3488" s="146"/>
      <c r="F3488" s="135"/>
      <c r="G3488" s="147"/>
      <c r="H3488" s="147"/>
      <c r="I3488" s="147"/>
      <c r="J3488" s="147"/>
      <c r="K3488" s="38"/>
      <c r="L3488" s="143"/>
      <c r="M3488" s="143"/>
      <c r="N3488" s="61"/>
      <c r="O3488" s="314"/>
      <c r="Q3488" t="str">
        <f t="shared" si="1094"/>
        <v/>
      </c>
      <c r="S3488" t="e">
        <f t="shared" ca="1" si="1103"/>
        <v>#VALUE!</v>
      </c>
      <c r="T3488" t="e">
        <f t="shared" ca="1" si="1100"/>
        <v>#VALUE!</v>
      </c>
      <c r="U3488">
        <f t="shared" si="1104"/>
        <v>3420</v>
      </c>
      <c r="V3488">
        <v>285.41666666668903</v>
      </c>
      <c r="W3488">
        <f t="shared" si="1107"/>
        <v>285</v>
      </c>
      <c r="X3488" t="str" cm="1">
        <f t="array" aca="1" ref="X3488" ca="1">IFERROR(INDEX('PC&amp;PD'!$A$1:$AS$19,ROW('PC&amp;PD'!$A$19),MATCH(INDIRECT(T3488),'PC&amp;PD'!$A$1:$AS$1,0)),"")</f>
        <v/>
      </c>
      <c r="AA3488" t="str">
        <f t="shared" si="1095"/>
        <v/>
      </c>
      <c r="AB3488" t="str">
        <f t="shared" si="1096"/>
        <v/>
      </c>
      <c r="AC3488" t="e">
        <f t="shared" ca="1" si="1097"/>
        <v>#VALUE!</v>
      </c>
      <c r="AD3488" t="str" cm="1">
        <f t="array" aca="1" ref="AD3488" ca="1">IFERROR(IF((LEFT(INDIRECT("$F"&amp;$S3488),4))="GOTS",IF($G3488="Organic","GOTS_Organic_raw",(IF($G3488="Responsible","GOTS_Responsible",(IF($G3488="No Attribute (Conventional)","GOTS_conventional",(IF($G3488="Recycled Pre/Post-Consumer","GOTS_pre_post",(IF($G3488="In-Conversion","GOTS_in_conversion",(IF($G3488="Sustainably Sourced","Sustainably_sourced",(IF($G3488="Recycled pre-consumer organic","GOTS_recycled_organic",""))))))))))))),IF($G3488="Organic","Organic",(IF($G3488="Responsible","Responsible",(IF($G3488="No Attribute (Conventional)","No_Attribute_Conventional",(IF($G3488="Recycled Pre/Post-Consumer","Recycled_Pre_Post_Consumer",(IF($G3488="In-Conversion","In_Conversion",(IF($G3488="Recycled Pre-Consumer","Recycled_Pre_Consumer",(IF($G3488="Recycled Post-Consumer","Recycled_Post_Consumer",(IF($G3488="Sustainably Sourced","Sustainably_sourced",(IF($G3488="Recycled pre-consumer organic","GOTS_recycled_organic","")))))))))))))))))),"")</f>
        <v/>
      </c>
      <c r="AE3488" t="e" cm="1">
        <f t="array" aca="1" ref="AE3488" ca="1">IF($I3488="",IF(INDIRECT("$F"&amp;$S3488)="","",IF(LEFT(INDIRECT("$F"&amp;$S3488),3)="GRS","GRS_RCS_RM",IF((LEFT(INDIRECT("$F"&amp;$S3488),3))="RCS","GRS_RCS_RM",IF(INDIRECT("$F"&amp;$S3488)="OCS (No Label)","OCS_Conversion_RM",IF(LEFT(INDIRECT("$F"&amp;$S3488),3)="OCS","OCS_RM",IF(RIGHT(INDIRECT("$F"&amp;$S3488),10)="conversion","GOTS_RM_conversion",IF((LEFT(INDIRECT("$F"&amp;$S3488),4))="GOTS","GOTS_RM","Responsible_RM"))))))),"DELETERM")</f>
        <v>#VALUE!</v>
      </c>
      <c r="AF3488" t="e" cm="1">
        <f t="array" aca="1" ref="AF3488" ca="1">IF($S3488="","",INDIRECT("$Z"&amp;$S3488))</f>
        <v>#VALUE!</v>
      </c>
      <c r="AG3488" t="str">
        <f t="shared" si="1098"/>
        <v/>
      </c>
      <c r="AH3488" t="str" cm="1">
        <f t="array" aca="1" ref="AH3488" ca="1">IFERROR(INDIRECT("$ag"&amp;S3488),"")</f>
        <v/>
      </c>
      <c r="AI3488" t="e" cm="1">
        <f t="array" aca="1" ref="AI3488" ca="1">INDIRECT("O"&amp;S3488)</f>
        <v>#VALUE!</v>
      </c>
      <c r="AJ3488" t="str">
        <f t="shared" si="1099"/>
        <v/>
      </c>
    </row>
    <row r="3489" spans="1:36" ht="16.5" customHeight="1">
      <c r="A3489" s="130"/>
      <c r="B3489" s="136"/>
      <c r="C3489" s="137"/>
      <c r="D3489" s="146"/>
      <c r="E3489" s="146"/>
      <c r="F3489" s="137"/>
      <c r="G3489" s="147"/>
      <c r="H3489" s="147"/>
      <c r="I3489" s="147"/>
      <c r="J3489" s="147"/>
      <c r="K3489" s="38"/>
      <c r="L3489" s="144"/>
      <c r="M3489" s="144"/>
      <c r="N3489" s="61"/>
      <c r="O3489" s="314"/>
      <c r="Q3489" t="str">
        <f t="shared" si="1094"/>
        <v/>
      </c>
      <c r="S3489" t="e">
        <f t="shared" ca="1" si="1103"/>
        <v>#VALUE!</v>
      </c>
      <c r="T3489" t="e">
        <f t="shared" ca="1" si="1100"/>
        <v>#VALUE!</v>
      </c>
      <c r="U3489">
        <f t="shared" si="1104"/>
        <v>3420</v>
      </c>
      <c r="V3489">
        <v>285.50000000002302</v>
      </c>
      <c r="W3489">
        <f t="shared" si="1107"/>
        <v>285</v>
      </c>
      <c r="X3489" t="str" cm="1">
        <f t="array" aca="1" ref="X3489" ca="1">IFERROR(INDEX('PC&amp;PD'!$A$1:$AS$19,ROW('PC&amp;PD'!$A$19),MATCH(INDIRECT(T3489),'PC&amp;PD'!$A$1:$AS$1,0)),"")</f>
        <v/>
      </c>
      <c r="AA3489" t="str">
        <f t="shared" si="1095"/>
        <v/>
      </c>
      <c r="AB3489" t="str">
        <f t="shared" si="1096"/>
        <v/>
      </c>
      <c r="AC3489" t="e">
        <f t="shared" ca="1" si="1097"/>
        <v>#VALUE!</v>
      </c>
      <c r="AD3489" t="str" cm="1">
        <f t="array" aca="1" ref="AD3489" ca="1">IFERROR(IF((LEFT(INDIRECT("$F"&amp;$S3489),4))="GOTS",IF($G3489="Organic","GOTS_Organic_raw",(IF($G3489="Responsible","GOTS_Responsible",(IF($G3489="No Attribute (Conventional)","GOTS_conventional",(IF($G3489="Recycled Pre/Post-Consumer","GOTS_pre_post",(IF($G3489="In-Conversion","GOTS_in_conversion",(IF($G3489="Sustainably Sourced","Sustainably_sourced",(IF($G3489="Recycled pre-consumer organic","GOTS_recycled_organic",""))))))))))))),IF($G3489="Organic","Organic",(IF($G3489="Responsible","Responsible",(IF($G3489="No Attribute (Conventional)","No_Attribute_Conventional",(IF($G3489="Recycled Pre/Post-Consumer","Recycled_Pre_Post_Consumer",(IF($G3489="In-Conversion","In_Conversion",(IF($G3489="Recycled Pre-Consumer","Recycled_Pre_Consumer",(IF($G3489="Recycled Post-Consumer","Recycled_Post_Consumer",(IF($G3489="Sustainably Sourced","Sustainably_sourced",(IF($G3489="Recycled pre-consumer organic","GOTS_recycled_organic","")))))))))))))))))),"")</f>
        <v/>
      </c>
      <c r="AE3489" t="e" cm="1">
        <f t="array" aca="1" ref="AE3489" ca="1">IF($I3489="",IF(INDIRECT("$F"&amp;$S3489)="","",IF(LEFT(INDIRECT("$F"&amp;$S3489),3)="GRS","GRS_RCS_RM",IF((LEFT(INDIRECT("$F"&amp;$S3489),3))="RCS","GRS_RCS_RM",IF(INDIRECT("$F"&amp;$S3489)="OCS (No Label)","OCS_Conversion_RM",IF(LEFT(INDIRECT("$F"&amp;$S3489),3)="OCS","OCS_RM",IF(RIGHT(INDIRECT("$F"&amp;$S3489),10)="conversion","GOTS_RM_conversion",IF((LEFT(INDIRECT("$F"&amp;$S3489),4))="GOTS","GOTS_RM","Responsible_RM"))))))),"DELETERM")</f>
        <v>#VALUE!</v>
      </c>
      <c r="AF3489" t="e" cm="1">
        <f t="array" aca="1" ref="AF3489" ca="1">IF($S3489="","",INDIRECT("$Z"&amp;$S3489))</f>
        <v>#VALUE!</v>
      </c>
      <c r="AG3489" t="str">
        <f t="shared" si="1098"/>
        <v/>
      </c>
      <c r="AH3489" t="str" cm="1">
        <f t="array" aca="1" ref="AH3489" ca="1">IFERROR(INDIRECT("$ag"&amp;S3489),"")</f>
        <v/>
      </c>
      <c r="AI3489" t="e" cm="1">
        <f t="array" aca="1" ref="AI3489" ca="1">INDIRECT("O"&amp;S3489)</f>
        <v>#VALUE!</v>
      </c>
      <c r="AJ3489" t="str">
        <f t="shared" si="1099"/>
        <v/>
      </c>
    </row>
    <row r="3490" spans="1:36" ht="16.5" customHeight="1">
      <c r="A3490" s="130"/>
      <c r="B3490" s="136"/>
      <c r="C3490" s="137"/>
      <c r="D3490" s="146"/>
      <c r="E3490" s="146"/>
      <c r="F3490" s="137"/>
      <c r="G3490" s="147"/>
      <c r="H3490" s="147"/>
      <c r="I3490" s="147"/>
      <c r="J3490" s="147"/>
      <c r="K3490" s="38"/>
      <c r="L3490" s="144"/>
      <c r="M3490" s="144"/>
      <c r="N3490" s="61"/>
      <c r="O3490" s="314"/>
      <c r="Q3490" t="str">
        <f t="shared" si="1094"/>
        <v/>
      </c>
      <c r="S3490" t="e">
        <f t="shared" ca="1" si="1103"/>
        <v>#VALUE!</v>
      </c>
      <c r="T3490" t="e">
        <f t="shared" ca="1" si="1100"/>
        <v>#VALUE!</v>
      </c>
      <c r="U3490">
        <f t="shared" si="1104"/>
        <v>3420</v>
      </c>
      <c r="V3490">
        <v>285.58333333335599</v>
      </c>
      <c r="W3490">
        <f t="shared" si="1107"/>
        <v>285</v>
      </c>
      <c r="X3490" t="str" cm="1">
        <f t="array" aca="1" ref="X3490" ca="1">IFERROR(INDEX('PC&amp;PD'!$A$1:$AS$19,ROW('PC&amp;PD'!$A$19),MATCH(INDIRECT(T3490),'PC&amp;PD'!$A$1:$AS$1,0)),"")</f>
        <v/>
      </c>
      <c r="AA3490" t="str">
        <f t="shared" si="1095"/>
        <v/>
      </c>
      <c r="AB3490" t="str">
        <f t="shared" si="1096"/>
        <v/>
      </c>
      <c r="AC3490" t="e">
        <f t="shared" ca="1" si="1097"/>
        <v>#VALUE!</v>
      </c>
      <c r="AD3490" t="str" cm="1">
        <f t="array" aca="1" ref="AD3490" ca="1">IFERROR(IF((LEFT(INDIRECT("$F"&amp;$S3490),4))="GOTS",IF($G3490="Organic","GOTS_Organic_raw",(IF($G3490="Responsible","GOTS_Responsible",(IF($G3490="No Attribute (Conventional)","GOTS_conventional",(IF($G3490="Recycled Pre/Post-Consumer","GOTS_pre_post",(IF($G3490="In-Conversion","GOTS_in_conversion",(IF($G3490="Sustainably Sourced","Sustainably_sourced",(IF($G3490="Recycled pre-consumer organic","GOTS_recycled_organic",""))))))))))))),IF($G3490="Organic","Organic",(IF($G3490="Responsible","Responsible",(IF($G3490="No Attribute (Conventional)","No_Attribute_Conventional",(IF($G3490="Recycled Pre/Post-Consumer","Recycled_Pre_Post_Consumer",(IF($G3490="In-Conversion","In_Conversion",(IF($G3490="Recycled Pre-Consumer","Recycled_Pre_Consumer",(IF($G3490="Recycled Post-Consumer","Recycled_Post_Consumer",(IF($G3490="Sustainably Sourced","Sustainably_sourced",(IF($G3490="Recycled pre-consumer organic","GOTS_recycled_organic","")))))))))))))))))),"")</f>
        <v/>
      </c>
      <c r="AE3490" t="e" cm="1">
        <f t="array" aca="1" ref="AE3490" ca="1">IF($I3490="",IF(INDIRECT("$F"&amp;$S3490)="","",IF(LEFT(INDIRECT("$F"&amp;$S3490),3)="GRS","GRS_RCS_RM",IF((LEFT(INDIRECT("$F"&amp;$S3490),3))="RCS","GRS_RCS_RM",IF(INDIRECT("$F"&amp;$S3490)="OCS (No Label)","OCS_Conversion_RM",IF(LEFT(INDIRECT("$F"&amp;$S3490),3)="OCS","OCS_RM",IF(RIGHT(INDIRECT("$F"&amp;$S3490),10)="conversion","GOTS_RM_conversion",IF((LEFT(INDIRECT("$F"&amp;$S3490),4))="GOTS","GOTS_RM","Responsible_RM"))))))),"DELETERM")</f>
        <v>#VALUE!</v>
      </c>
      <c r="AF3490" t="e" cm="1">
        <f t="array" aca="1" ref="AF3490" ca="1">IF($S3490="","",INDIRECT("$Z"&amp;$S3490))</f>
        <v>#VALUE!</v>
      </c>
      <c r="AG3490" t="str">
        <f t="shared" si="1098"/>
        <v/>
      </c>
      <c r="AH3490" t="str" cm="1">
        <f t="array" aca="1" ref="AH3490" ca="1">IFERROR(INDIRECT("$ag"&amp;S3490),"")</f>
        <v/>
      </c>
      <c r="AI3490" t="e" cm="1">
        <f t="array" aca="1" ref="AI3490" ca="1">INDIRECT("O"&amp;S3490)</f>
        <v>#VALUE!</v>
      </c>
      <c r="AJ3490" t="str">
        <f t="shared" si="1099"/>
        <v/>
      </c>
    </row>
    <row r="3491" spans="1:36" ht="16.5" customHeight="1">
      <c r="A3491" s="130"/>
      <c r="B3491" s="136"/>
      <c r="C3491" s="137"/>
      <c r="D3491" s="146"/>
      <c r="E3491" s="146"/>
      <c r="F3491" s="137"/>
      <c r="G3491" s="147"/>
      <c r="H3491" s="147"/>
      <c r="I3491" s="147"/>
      <c r="J3491" s="147"/>
      <c r="K3491" s="38"/>
      <c r="L3491" s="144"/>
      <c r="M3491" s="144"/>
      <c r="N3491" s="61"/>
      <c r="O3491" s="314"/>
      <c r="Q3491" t="str">
        <f t="shared" si="1094"/>
        <v/>
      </c>
      <c r="S3491" t="e">
        <f t="shared" ca="1" si="1103"/>
        <v>#VALUE!</v>
      </c>
      <c r="T3491" t="e">
        <f t="shared" ca="1" si="1100"/>
        <v>#VALUE!</v>
      </c>
      <c r="U3491">
        <f t="shared" si="1104"/>
        <v>3420</v>
      </c>
      <c r="V3491">
        <v>285.66666666668903</v>
      </c>
      <c r="W3491">
        <f t="shared" si="1107"/>
        <v>285</v>
      </c>
      <c r="X3491" t="str" cm="1">
        <f t="array" aca="1" ref="X3491" ca="1">IFERROR(INDEX('PC&amp;PD'!$A$1:$AS$19,ROW('PC&amp;PD'!$A$19),MATCH(INDIRECT(T3491),'PC&amp;PD'!$A$1:$AS$1,0)),"")</f>
        <v/>
      </c>
      <c r="AA3491" t="str">
        <f t="shared" si="1095"/>
        <v/>
      </c>
      <c r="AB3491" t="str">
        <f t="shared" si="1096"/>
        <v/>
      </c>
      <c r="AC3491" t="e">
        <f t="shared" ca="1" si="1097"/>
        <v>#VALUE!</v>
      </c>
      <c r="AD3491" t="str" cm="1">
        <f t="array" aca="1" ref="AD3491" ca="1">IFERROR(IF((LEFT(INDIRECT("$F"&amp;$S3491),4))="GOTS",IF($G3491="Organic","GOTS_Organic_raw",(IF($G3491="Responsible","GOTS_Responsible",(IF($G3491="No Attribute (Conventional)","GOTS_conventional",(IF($G3491="Recycled Pre/Post-Consumer","GOTS_pre_post",(IF($G3491="In-Conversion","GOTS_in_conversion",(IF($G3491="Sustainably Sourced","Sustainably_sourced",(IF($G3491="Recycled pre-consumer organic","GOTS_recycled_organic",""))))))))))))),IF($G3491="Organic","Organic",(IF($G3491="Responsible","Responsible",(IF($G3491="No Attribute (Conventional)","No_Attribute_Conventional",(IF($G3491="Recycled Pre/Post-Consumer","Recycled_Pre_Post_Consumer",(IF($G3491="In-Conversion","In_Conversion",(IF($G3491="Recycled Pre-Consumer","Recycled_Pre_Consumer",(IF($G3491="Recycled Post-Consumer","Recycled_Post_Consumer",(IF($G3491="Sustainably Sourced","Sustainably_sourced",(IF($G3491="Recycled pre-consumer organic","GOTS_recycled_organic","")))))))))))))))))),"")</f>
        <v/>
      </c>
      <c r="AE3491" t="e" cm="1">
        <f t="array" aca="1" ref="AE3491" ca="1">IF($I3491="",IF(INDIRECT("$F"&amp;$S3491)="","",IF(LEFT(INDIRECT("$F"&amp;$S3491),3)="GRS","GRS_RCS_RM",IF((LEFT(INDIRECT("$F"&amp;$S3491),3))="RCS","GRS_RCS_RM",IF(INDIRECT("$F"&amp;$S3491)="OCS (No Label)","OCS_Conversion_RM",IF(LEFT(INDIRECT("$F"&amp;$S3491),3)="OCS","OCS_RM",IF(RIGHT(INDIRECT("$F"&amp;$S3491),10)="conversion","GOTS_RM_conversion",IF((LEFT(INDIRECT("$F"&amp;$S3491),4))="GOTS","GOTS_RM","Responsible_RM"))))))),"DELETERM")</f>
        <v>#VALUE!</v>
      </c>
      <c r="AF3491" t="e" cm="1">
        <f t="array" aca="1" ref="AF3491" ca="1">IF($S3491="","",INDIRECT("$Z"&amp;$S3491))</f>
        <v>#VALUE!</v>
      </c>
      <c r="AG3491" t="str">
        <f t="shared" si="1098"/>
        <v/>
      </c>
      <c r="AH3491" t="str" cm="1">
        <f t="array" aca="1" ref="AH3491" ca="1">IFERROR(INDIRECT("$ag"&amp;S3491),"")</f>
        <v/>
      </c>
      <c r="AI3491" t="e" cm="1">
        <f t="array" aca="1" ref="AI3491" ca="1">INDIRECT("O"&amp;S3491)</f>
        <v>#VALUE!</v>
      </c>
      <c r="AJ3491" t="str">
        <f t="shared" si="1099"/>
        <v/>
      </c>
    </row>
    <row r="3492" spans="1:36" ht="16.5" customHeight="1">
      <c r="A3492" s="130"/>
      <c r="B3492" s="136"/>
      <c r="C3492" s="137"/>
      <c r="D3492" s="146"/>
      <c r="E3492" s="146"/>
      <c r="F3492" s="137"/>
      <c r="G3492" s="147"/>
      <c r="H3492" s="147"/>
      <c r="I3492" s="147"/>
      <c r="J3492" s="147"/>
      <c r="K3492" s="38"/>
      <c r="L3492" s="144"/>
      <c r="M3492" s="144"/>
      <c r="N3492" s="61"/>
      <c r="O3492" s="314"/>
      <c r="Q3492" t="str">
        <f t="shared" si="1094"/>
        <v/>
      </c>
      <c r="S3492" t="e">
        <f t="shared" ca="1" si="1103"/>
        <v>#VALUE!</v>
      </c>
      <c r="T3492" t="e">
        <f t="shared" ca="1" si="1100"/>
        <v>#VALUE!</v>
      </c>
      <c r="U3492">
        <f t="shared" si="1104"/>
        <v>3420</v>
      </c>
      <c r="V3492">
        <v>285.75000000002302</v>
      </c>
      <c r="W3492">
        <f t="shared" si="1107"/>
        <v>285</v>
      </c>
      <c r="X3492" t="str" cm="1">
        <f t="array" aca="1" ref="X3492" ca="1">IFERROR(INDEX('PC&amp;PD'!$A$1:$AS$19,ROW('PC&amp;PD'!$A$19),MATCH(INDIRECT(T3492),'PC&amp;PD'!$A$1:$AS$1,0)),"")</f>
        <v/>
      </c>
      <c r="AA3492" t="str">
        <f t="shared" si="1095"/>
        <v/>
      </c>
      <c r="AB3492" t="str">
        <f t="shared" si="1096"/>
        <v/>
      </c>
      <c r="AC3492" t="e">
        <f t="shared" ca="1" si="1097"/>
        <v>#VALUE!</v>
      </c>
      <c r="AD3492" t="str" cm="1">
        <f t="array" aca="1" ref="AD3492" ca="1">IFERROR(IF((LEFT(INDIRECT("$F"&amp;$S3492),4))="GOTS",IF($G3492="Organic","GOTS_Organic_raw",(IF($G3492="Responsible","GOTS_Responsible",(IF($G3492="No Attribute (Conventional)","GOTS_conventional",(IF($G3492="Recycled Pre/Post-Consumer","GOTS_pre_post",(IF($G3492="In-Conversion","GOTS_in_conversion",(IF($G3492="Sustainably Sourced","Sustainably_sourced",(IF($G3492="Recycled pre-consumer organic","GOTS_recycled_organic",""))))))))))))),IF($G3492="Organic","Organic",(IF($G3492="Responsible","Responsible",(IF($G3492="No Attribute (Conventional)","No_Attribute_Conventional",(IF($G3492="Recycled Pre/Post-Consumer","Recycled_Pre_Post_Consumer",(IF($G3492="In-Conversion","In_Conversion",(IF($G3492="Recycled Pre-Consumer","Recycled_Pre_Consumer",(IF($G3492="Recycled Post-Consumer","Recycled_Post_Consumer",(IF($G3492="Sustainably Sourced","Sustainably_sourced",(IF($G3492="Recycled pre-consumer organic","GOTS_recycled_organic","")))))))))))))))))),"")</f>
        <v/>
      </c>
      <c r="AE3492" t="e" cm="1">
        <f t="array" aca="1" ref="AE3492" ca="1">IF($I3492="",IF(INDIRECT("$F"&amp;$S3492)="","",IF(LEFT(INDIRECT("$F"&amp;$S3492),3)="GRS","GRS_RCS_RM",IF((LEFT(INDIRECT("$F"&amp;$S3492),3))="RCS","GRS_RCS_RM",IF(INDIRECT("$F"&amp;$S3492)="OCS (No Label)","OCS_Conversion_RM",IF(LEFT(INDIRECT("$F"&amp;$S3492),3)="OCS","OCS_RM",IF(RIGHT(INDIRECT("$F"&amp;$S3492),10)="conversion","GOTS_RM_conversion",IF((LEFT(INDIRECT("$F"&amp;$S3492),4))="GOTS","GOTS_RM","Responsible_RM"))))))),"DELETERM")</f>
        <v>#VALUE!</v>
      </c>
      <c r="AF3492" t="e" cm="1">
        <f t="array" aca="1" ref="AF3492" ca="1">IF($S3492="","",INDIRECT("$Z"&amp;$S3492))</f>
        <v>#VALUE!</v>
      </c>
      <c r="AG3492" t="str">
        <f t="shared" si="1098"/>
        <v/>
      </c>
      <c r="AH3492" t="str" cm="1">
        <f t="array" aca="1" ref="AH3492" ca="1">IFERROR(INDIRECT("$ag"&amp;S3492),"")</f>
        <v/>
      </c>
      <c r="AI3492" t="e" cm="1">
        <f t="array" aca="1" ref="AI3492" ca="1">INDIRECT("O"&amp;S3492)</f>
        <v>#VALUE!</v>
      </c>
      <c r="AJ3492" t="str">
        <f t="shared" si="1099"/>
        <v/>
      </c>
    </row>
    <row r="3493" spans="1:36" ht="16.5" customHeight="1">
      <c r="A3493" s="130"/>
      <c r="B3493" s="136"/>
      <c r="C3493" s="137"/>
      <c r="D3493" s="146"/>
      <c r="E3493" s="146"/>
      <c r="F3493" s="137"/>
      <c r="G3493" s="147"/>
      <c r="H3493" s="147"/>
      <c r="I3493" s="147"/>
      <c r="J3493" s="147"/>
      <c r="K3493" s="38"/>
      <c r="L3493" s="144"/>
      <c r="M3493" s="144"/>
      <c r="N3493" s="61"/>
      <c r="O3493" s="314"/>
      <c r="Q3493" t="str">
        <f t="shared" si="1094"/>
        <v/>
      </c>
      <c r="S3493" t="e">
        <f t="shared" ca="1" si="1103"/>
        <v>#VALUE!</v>
      </c>
      <c r="T3493" t="e">
        <f t="shared" ca="1" si="1100"/>
        <v>#VALUE!</v>
      </c>
      <c r="U3493">
        <f t="shared" si="1104"/>
        <v>3420</v>
      </c>
      <c r="V3493">
        <v>285.83333333335599</v>
      </c>
      <c r="W3493">
        <f t="shared" si="1107"/>
        <v>285</v>
      </c>
      <c r="X3493" t="str" cm="1">
        <f t="array" aca="1" ref="X3493" ca="1">IFERROR(INDEX('PC&amp;PD'!$A$1:$AS$19,ROW('PC&amp;PD'!$A$19),MATCH(INDIRECT(T3493),'PC&amp;PD'!$A$1:$AS$1,0)),"")</f>
        <v/>
      </c>
      <c r="AA3493" t="str">
        <f t="shared" si="1095"/>
        <v/>
      </c>
      <c r="AB3493" t="str">
        <f t="shared" si="1096"/>
        <v/>
      </c>
      <c r="AC3493" t="e">
        <f t="shared" ca="1" si="1097"/>
        <v>#VALUE!</v>
      </c>
      <c r="AD3493" t="str" cm="1">
        <f t="array" aca="1" ref="AD3493" ca="1">IFERROR(IF((LEFT(INDIRECT("$F"&amp;$S3493),4))="GOTS",IF($G3493="Organic","GOTS_Organic_raw",(IF($G3493="Responsible","GOTS_Responsible",(IF($G3493="No Attribute (Conventional)","GOTS_conventional",(IF($G3493="Recycled Pre/Post-Consumer","GOTS_pre_post",(IF($G3493="In-Conversion","GOTS_in_conversion",(IF($G3493="Sustainably Sourced","Sustainably_sourced",(IF($G3493="Recycled pre-consumer organic","GOTS_recycled_organic",""))))))))))))),IF($G3493="Organic","Organic",(IF($G3493="Responsible","Responsible",(IF($G3493="No Attribute (Conventional)","No_Attribute_Conventional",(IF($G3493="Recycled Pre/Post-Consumer","Recycled_Pre_Post_Consumer",(IF($G3493="In-Conversion","In_Conversion",(IF($G3493="Recycled Pre-Consumer","Recycled_Pre_Consumer",(IF($G3493="Recycled Post-Consumer","Recycled_Post_Consumer",(IF($G3493="Sustainably Sourced","Sustainably_sourced",(IF($G3493="Recycled pre-consumer organic","GOTS_recycled_organic","")))))))))))))))))),"")</f>
        <v/>
      </c>
      <c r="AE3493" t="e" cm="1">
        <f t="array" aca="1" ref="AE3493" ca="1">IF($I3493="",IF(INDIRECT("$F"&amp;$S3493)="","",IF(LEFT(INDIRECT("$F"&amp;$S3493),3)="GRS","GRS_RCS_RM",IF((LEFT(INDIRECT("$F"&amp;$S3493),3))="RCS","GRS_RCS_RM",IF(INDIRECT("$F"&amp;$S3493)="OCS (No Label)","OCS_Conversion_RM",IF(LEFT(INDIRECT("$F"&amp;$S3493),3)="OCS","OCS_RM",IF(RIGHT(INDIRECT("$F"&amp;$S3493),10)="conversion","GOTS_RM_conversion",IF((LEFT(INDIRECT("$F"&amp;$S3493),4))="GOTS","GOTS_RM","Responsible_RM"))))))),"DELETERM")</f>
        <v>#VALUE!</v>
      </c>
      <c r="AF3493" t="e" cm="1">
        <f t="array" aca="1" ref="AF3493" ca="1">IF($S3493="","",INDIRECT("$Z"&amp;$S3493))</f>
        <v>#VALUE!</v>
      </c>
      <c r="AG3493" t="str">
        <f t="shared" si="1098"/>
        <v/>
      </c>
      <c r="AH3493" t="str" cm="1">
        <f t="array" aca="1" ref="AH3493" ca="1">IFERROR(INDIRECT("$ag"&amp;S3493),"")</f>
        <v/>
      </c>
      <c r="AI3493" t="e" cm="1">
        <f t="array" aca="1" ref="AI3493" ca="1">INDIRECT("O"&amp;S3493)</f>
        <v>#VALUE!</v>
      </c>
      <c r="AJ3493" t="str">
        <f t="shared" si="1099"/>
        <v/>
      </c>
    </row>
    <row r="3494" spans="1:36" ht="16.5" customHeight="1" thickBot="1">
      <c r="A3494" s="131"/>
      <c r="B3494" s="138"/>
      <c r="C3494" s="139"/>
      <c r="D3494" s="148"/>
      <c r="E3494" s="148"/>
      <c r="F3494" s="139"/>
      <c r="G3494" s="149"/>
      <c r="H3494" s="149"/>
      <c r="I3494" s="149"/>
      <c r="J3494" s="149"/>
      <c r="K3494" s="39"/>
      <c r="L3494" s="145"/>
      <c r="M3494" s="145"/>
      <c r="N3494" s="62"/>
      <c r="O3494" s="315"/>
      <c r="Q3494" t="str">
        <f t="shared" si="1094"/>
        <v/>
      </c>
      <c r="S3494" t="e">
        <f t="shared" ca="1" si="1103"/>
        <v>#VALUE!</v>
      </c>
      <c r="T3494" t="e">
        <f t="shared" ca="1" si="1100"/>
        <v>#VALUE!</v>
      </c>
      <c r="U3494">
        <f t="shared" si="1104"/>
        <v>3420</v>
      </c>
      <c r="V3494">
        <v>285.91666666668903</v>
      </c>
      <c r="W3494">
        <f t="shared" si="1107"/>
        <v>285</v>
      </c>
      <c r="X3494" t="str" cm="1">
        <f t="array" aca="1" ref="X3494" ca="1">IFERROR(INDEX('PC&amp;PD'!$A$1:$AS$19,ROW('PC&amp;PD'!$A$19),MATCH(INDIRECT(T3494),'PC&amp;PD'!$A$1:$AS$1,0)),"")</f>
        <v/>
      </c>
      <c r="AA3494" t="str">
        <f t="shared" si="1095"/>
        <v/>
      </c>
      <c r="AB3494" t="str">
        <f t="shared" si="1096"/>
        <v/>
      </c>
      <c r="AC3494" t="e">
        <f t="shared" ca="1" si="1097"/>
        <v>#VALUE!</v>
      </c>
      <c r="AD3494" t="str" cm="1">
        <f t="array" aca="1" ref="AD3494" ca="1">IFERROR(IF((LEFT(INDIRECT("$F"&amp;$S3494),4))="GOTS",IF($G3494="Organic","GOTS_Organic_raw",(IF($G3494="Responsible","GOTS_Responsible",(IF($G3494="No Attribute (Conventional)","GOTS_conventional",(IF($G3494="Recycled Pre/Post-Consumer","GOTS_pre_post",(IF($G3494="In-Conversion","GOTS_in_conversion",(IF($G3494="Sustainably Sourced","Sustainably_sourced",(IF($G3494="Recycled pre-consumer organic","GOTS_recycled_organic",""))))))))))))),IF($G3494="Organic","Organic",(IF($G3494="Responsible","Responsible",(IF($G3494="No Attribute (Conventional)","No_Attribute_Conventional",(IF($G3494="Recycled Pre/Post-Consumer","Recycled_Pre_Post_Consumer",(IF($G3494="In-Conversion","In_Conversion",(IF($G3494="Recycled Pre-Consumer","Recycled_Pre_Consumer",(IF($G3494="Recycled Post-Consumer","Recycled_Post_Consumer",(IF($G3494="Sustainably Sourced","Sustainably_sourced",(IF($G3494="Recycled pre-consumer organic","GOTS_recycled_organic","")))))))))))))))))),"")</f>
        <v/>
      </c>
      <c r="AE3494" t="e" cm="1">
        <f t="array" aca="1" ref="AE3494" ca="1">IF($I3494="",IF(INDIRECT("$F"&amp;$S3494)="","",IF(LEFT(INDIRECT("$F"&amp;$S3494),3)="GRS","GRS_RCS_RM",IF((LEFT(INDIRECT("$F"&amp;$S3494),3))="RCS","GRS_RCS_RM",IF(INDIRECT("$F"&amp;$S3494)="OCS (No Label)","OCS_Conversion_RM",IF(LEFT(INDIRECT("$F"&amp;$S3494),3)="OCS","OCS_RM",IF(RIGHT(INDIRECT("$F"&amp;$S3494),10)="conversion","GOTS_RM_conversion",IF((LEFT(INDIRECT("$F"&amp;$S3494),4))="GOTS","GOTS_RM","Responsible_RM"))))))),"DELETERM")</f>
        <v>#VALUE!</v>
      </c>
      <c r="AF3494" t="e" cm="1">
        <f t="array" aca="1" ref="AF3494" ca="1">IF($S3494="","",INDIRECT("$Z"&amp;$S3494))</f>
        <v>#VALUE!</v>
      </c>
      <c r="AG3494" t="str">
        <f t="shared" si="1098"/>
        <v/>
      </c>
      <c r="AH3494" t="str" cm="1">
        <f t="array" aca="1" ref="AH3494" ca="1">IFERROR(INDIRECT("$ag"&amp;S3494),"")</f>
        <v/>
      </c>
      <c r="AI3494" t="e" cm="1">
        <f t="array" aca="1" ref="AI3494" ca="1">INDIRECT("O"&amp;S3494)</f>
        <v>#VALUE!</v>
      </c>
      <c r="AJ3494" t="str">
        <f t="shared" si="1099"/>
        <v/>
      </c>
    </row>
    <row r="3495" spans="1:36" ht="16.5" customHeight="1">
      <c r="A3495" s="128" t="str">
        <f>IF(B3495="","",COUNTA($B$63:$B3495))</f>
        <v/>
      </c>
      <c r="B3495" s="132"/>
      <c r="C3495" s="133"/>
      <c r="D3495" s="140"/>
      <c r="E3495" s="140"/>
      <c r="F3495" s="133"/>
      <c r="G3495" s="141"/>
      <c r="H3495" s="141"/>
      <c r="I3495" s="141"/>
      <c r="J3495" s="141"/>
      <c r="K3495" s="37"/>
      <c r="L3495" s="142" t="str">
        <f>IF(R3495="","",LEFT(R3495,LEN(R3495)-2))</f>
        <v/>
      </c>
      <c r="M3495" s="142"/>
      <c r="N3495" s="60"/>
      <c r="O3495" s="313"/>
      <c r="Q3495" t="str">
        <f t="shared" si="1094"/>
        <v/>
      </c>
      <c r="R3495" t="str">
        <f t="shared" ref="R3495" si="1110">CONCATENATE($Q3495,Q3496,Q3497,Q3498,Q3499,Q3500,$Q3501,$Q3502,$Q3503,$Q3504,$Q3505,$Q3506)</f>
        <v/>
      </c>
      <c r="S3495" t="e">
        <f t="shared" ca="1" si="1103"/>
        <v>#VALUE!</v>
      </c>
      <c r="T3495" t="e">
        <f t="shared" ca="1" si="1100"/>
        <v>#VALUE!</v>
      </c>
      <c r="U3495">
        <f t="shared" si="1104"/>
        <v>3432</v>
      </c>
      <c r="V3495">
        <v>286.00000000002302</v>
      </c>
      <c r="W3495">
        <f t="shared" si="1107"/>
        <v>286</v>
      </c>
      <c r="X3495" t="str" cm="1">
        <f t="array" aca="1" ref="X3495" ca="1">IFERROR(INDEX('PC&amp;PD'!$A$1:$AS$19,ROW('PC&amp;PD'!$A$19),MATCH(INDIRECT(T3495),'PC&amp;PD'!$A$1:$AS$1,0)),"")</f>
        <v/>
      </c>
      <c r="Z3495" t="str">
        <f t="shared" ref="Z3495" si="1111">IFERROR(IF($F3495="OCS 100","OCS (OCS 100)",IF($F3495="OCS Blended","OCS (OCS Blended)",IF($F3495="OCS (No Label)","OCS (No Label)",IF($F3495="RCS 100","RCS (RCS 100)",IF($F3495="RCS Blended","RCS (RCS Blended)",IF($F3495="GRS","GRS (GRS)",IF($F3495="GRS (No Label)", "GRS (No Label)",IF($F3495="RDS","RDS (RDS)",IF($F3495="RWS","RWS (RWS)",IF($F3495="RAS","RAS (RAS)",IF($F3495="RMS","RMS (RMS)",IF($F3495="GOTS Organic","GOTS (Organic)",IF($F3495="GOTS Made with organic","GOTS (Made with Organic)",IF($F3495="GOTS Organic - in conversion","GOTS (Organic - In Conversion)",IF($F3495="GOTS Made with organic - in conversion","GOTS (Made with Organic - In Conversion)",""))))))))))))))),"")</f>
        <v/>
      </c>
      <c r="AA3495" t="str">
        <f t="shared" si="1095"/>
        <v/>
      </c>
      <c r="AB3495" t="str">
        <f t="shared" si="1096"/>
        <v/>
      </c>
      <c r="AC3495" t="e">
        <f t="shared" ca="1" si="1097"/>
        <v>#VALUE!</v>
      </c>
      <c r="AD3495" t="str" cm="1">
        <f t="array" aca="1" ref="AD3495" ca="1">IFERROR(IF((LEFT(INDIRECT("$F"&amp;$S3495),4))="GOTS",IF($G3495="Organic","GOTS_Organic_raw",(IF($G3495="Responsible","GOTS_Responsible",(IF($G3495="No Attribute (Conventional)","GOTS_conventional",(IF($G3495="Recycled Pre/Post-Consumer","GOTS_pre_post",(IF($G3495="In-Conversion","GOTS_in_conversion",(IF($G3495="Sustainably Sourced","Sustainably_sourced",(IF($G3495="Recycled pre-consumer organic","GOTS_recycled_organic",""))))))))))))),IF($G3495="Organic","Organic",(IF($G3495="Responsible","Responsible",(IF($G3495="No Attribute (Conventional)","No_Attribute_Conventional",(IF($G3495="Recycled Pre/Post-Consumer","Recycled_Pre_Post_Consumer",(IF($G3495="In-Conversion","In_Conversion",(IF($G3495="Recycled Pre-Consumer","Recycled_Pre_Consumer",(IF($G3495="Recycled Post-Consumer","Recycled_Post_Consumer",(IF($G3495="Sustainably Sourced","Sustainably_sourced",(IF($G3495="Recycled pre-consumer organic","GOTS_recycled_organic","")))))))))))))))))),"")</f>
        <v/>
      </c>
      <c r="AE3495" t="e" cm="1">
        <f t="array" aca="1" ref="AE3495" ca="1">IF($I3495="",IF(INDIRECT("$F"&amp;$S3495)="","",IF(LEFT(INDIRECT("$F"&amp;$S3495),3)="GRS","GRS_RCS_RM",IF((LEFT(INDIRECT("$F"&amp;$S3495),3))="RCS","GRS_RCS_RM",IF(INDIRECT("$F"&amp;$S3495)="OCS (No Label)","OCS_Conversion_RM",IF(LEFT(INDIRECT("$F"&amp;$S3495),3)="OCS","OCS_RM",IF(RIGHT(INDIRECT("$F"&amp;$S3495),10)="conversion","GOTS_RM_conversion",IF((LEFT(INDIRECT("$F"&amp;$S3495),4))="GOTS","GOTS_RM","Responsible_RM"))))))),"DELETERM")</f>
        <v>#VALUE!</v>
      </c>
      <c r="AF3495" t="e" cm="1">
        <f t="array" aca="1" ref="AF3495" ca="1">IF($S3495="","",INDIRECT("$Z"&amp;$S3495))</f>
        <v>#VALUE!</v>
      </c>
      <c r="AG3495" t="str">
        <f t="shared" si="1098"/>
        <v/>
      </c>
      <c r="AH3495" t="str" cm="1">
        <f t="array" aca="1" ref="AH3495" ca="1">IFERROR(INDIRECT("$ag"&amp;S3495),"")</f>
        <v/>
      </c>
      <c r="AI3495" t="e" cm="1">
        <f t="array" aca="1" ref="AI3495" ca="1">INDIRECT("O"&amp;S3495)</f>
        <v>#VALUE!</v>
      </c>
      <c r="AJ3495" t="str">
        <f t="shared" si="1099"/>
        <v/>
      </c>
    </row>
    <row r="3496" spans="1:36" ht="16.5" customHeight="1">
      <c r="A3496" s="129"/>
      <c r="B3496" s="134"/>
      <c r="C3496" s="135"/>
      <c r="D3496" s="146"/>
      <c r="E3496" s="146"/>
      <c r="F3496" s="135"/>
      <c r="G3496" s="147"/>
      <c r="H3496" s="147"/>
      <c r="I3496" s="147"/>
      <c r="J3496" s="147"/>
      <c r="K3496" s="38"/>
      <c r="L3496" s="143"/>
      <c r="M3496" s="143"/>
      <c r="N3496" s="61"/>
      <c r="O3496" s="314"/>
      <c r="Q3496" t="str">
        <f t="shared" si="1094"/>
        <v/>
      </c>
      <c r="S3496" t="e">
        <f t="shared" ca="1" si="1103"/>
        <v>#VALUE!</v>
      </c>
      <c r="T3496" t="e">
        <f t="shared" ca="1" si="1100"/>
        <v>#VALUE!</v>
      </c>
      <c r="U3496">
        <f t="shared" si="1104"/>
        <v>3432</v>
      </c>
      <c r="V3496">
        <v>286.08333333335599</v>
      </c>
      <c r="W3496">
        <f t="shared" si="1107"/>
        <v>286</v>
      </c>
      <c r="X3496" t="str" cm="1">
        <f t="array" aca="1" ref="X3496" ca="1">IFERROR(INDEX('PC&amp;PD'!$A$1:$AS$19,ROW('PC&amp;PD'!$A$19),MATCH(INDIRECT(T3496),'PC&amp;PD'!$A$1:$AS$1,0)),"")</f>
        <v/>
      </c>
      <c r="AA3496" t="str">
        <f t="shared" si="1095"/>
        <v/>
      </c>
      <c r="AB3496" t="str">
        <f t="shared" si="1096"/>
        <v/>
      </c>
      <c r="AC3496" t="e">
        <f t="shared" ca="1" si="1097"/>
        <v>#VALUE!</v>
      </c>
      <c r="AD3496" t="str" cm="1">
        <f t="array" aca="1" ref="AD3496" ca="1">IFERROR(IF((LEFT(INDIRECT("$F"&amp;$S3496),4))="GOTS",IF($G3496="Organic","GOTS_Organic_raw",(IF($G3496="Responsible","GOTS_Responsible",(IF($G3496="No Attribute (Conventional)","GOTS_conventional",(IF($G3496="Recycled Pre/Post-Consumer","GOTS_pre_post",(IF($G3496="In-Conversion","GOTS_in_conversion",(IF($G3496="Sustainably Sourced","Sustainably_sourced",(IF($G3496="Recycled pre-consumer organic","GOTS_recycled_organic",""))))))))))))),IF($G3496="Organic","Organic",(IF($G3496="Responsible","Responsible",(IF($G3496="No Attribute (Conventional)","No_Attribute_Conventional",(IF($G3496="Recycled Pre/Post-Consumer","Recycled_Pre_Post_Consumer",(IF($G3496="In-Conversion","In_Conversion",(IF($G3496="Recycled Pre-Consumer","Recycled_Pre_Consumer",(IF($G3496="Recycled Post-Consumer","Recycled_Post_Consumer",(IF($G3496="Sustainably Sourced","Sustainably_sourced",(IF($G3496="Recycled pre-consumer organic","GOTS_recycled_organic","")))))))))))))))))),"")</f>
        <v/>
      </c>
      <c r="AE3496" t="e" cm="1">
        <f t="array" aca="1" ref="AE3496" ca="1">IF($I3496="",IF(INDIRECT("$F"&amp;$S3496)="","",IF(LEFT(INDIRECT("$F"&amp;$S3496),3)="GRS","GRS_RCS_RM",IF((LEFT(INDIRECT("$F"&amp;$S3496),3))="RCS","GRS_RCS_RM",IF(INDIRECT("$F"&amp;$S3496)="OCS (No Label)","OCS_Conversion_RM",IF(LEFT(INDIRECT("$F"&amp;$S3496),3)="OCS","OCS_RM",IF(RIGHT(INDIRECT("$F"&amp;$S3496),10)="conversion","GOTS_RM_conversion",IF((LEFT(INDIRECT("$F"&amp;$S3496),4))="GOTS","GOTS_RM","Responsible_RM"))))))),"DELETERM")</f>
        <v>#VALUE!</v>
      </c>
      <c r="AF3496" t="e" cm="1">
        <f t="array" aca="1" ref="AF3496" ca="1">IF($S3496="","",INDIRECT("$Z"&amp;$S3496))</f>
        <v>#VALUE!</v>
      </c>
      <c r="AG3496" t="str">
        <f t="shared" si="1098"/>
        <v/>
      </c>
      <c r="AH3496" t="str" cm="1">
        <f t="array" aca="1" ref="AH3496" ca="1">IFERROR(INDIRECT("$ag"&amp;S3496),"")</f>
        <v/>
      </c>
      <c r="AI3496" t="e" cm="1">
        <f t="array" aca="1" ref="AI3496" ca="1">INDIRECT("O"&amp;S3496)</f>
        <v>#VALUE!</v>
      </c>
      <c r="AJ3496" t="str">
        <f t="shared" si="1099"/>
        <v/>
      </c>
    </row>
    <row r="3497" spans="1:36" ht="16.5" customHeight="1">
      <c r="A3497" s="129"/>
      <c r="B3497" s="134"/>
      <c r="C3497" s="135"/>
      <c r="D3497" s="146"/>
      <c r="E3497" s="146"/>
      <c r="F3497" s="135"/>
      <c r="G3497" s="147"/>
      <c r="H3497" s="147"/>
      <c r="I3497" s="147"/>
      <c r="J3497" s="147"/>
      <c r="K3497" s="38"/>
      <c r="L3497" s="143"/>
      <c r="M3497" s="143"/>
      <c r="N3497" s="61"/>
      <c r="O3497" s="314"/>
      <c r="Q3497" t="str">
        <f t="shared" si="1094"/>
        <v/>
      </c>
      <c r="S3497" t="e">
        <f t="shared" ca="1" si="1103"/>
        <v>#VALUE!</v>
      </c>
      <c r="T3497" t="e">
        <f t="shared" ca="1" si="1100"/>
        <v>#VALUE!</v>
      </c>
      <c r="U3497">
        <f t="shared" si="1104"/>
        <v>3432</v>
      </c>
      <c r="V3497">
        <v>286.16666666668903</v>
      </c>
      <c r="W3497">
        <f t="shared" si="1107"/>
        <v>286</v>
      </c>
      <c r="X3497" t="str" cm="1">
        <f t="array" aca="1" ref="X3497" ca="1">IFERROR(INDEX('PC&amp;PD'!$A$1:$AS$19,ROW('PC&amp;PD'!$A$19),MATCH(INDIRECT(T3497),'PC&amp;PD'!$A$1:$AS$1,0)),"")</f>
        <v/>
      </c>
      <c r="AA3497" t="str">
        <f t="shared" si="1095"/>
        <v/>
      </c>
      <c r="AB3497" t="str">
        <f t="shared" si="1096"/>
        <v/>
      </c>
      <c r="AC3497" t="e">
        <f t="shared" ca="1" si="1097"/>
        <v>#VALUE!</v>
      </c>
      <c r="AD3497" t="str" cm="1">
        <f t="array" aca="1" ref="AD3497" ca="1">IFERROR(IF((LEFT(INDIRECT("$F"&amp;$S3497),4))="GOTS",IF($G3497="Organic","GOTS_Organic_raw",(IF($G3497="Responsible","GOTS_Responsible",(IF($G3497="No Attribute (Conventional)","GOTS_conventional",(IF($G3497="Recycled Pre/Post-Consumer","GOTS_pre_post",(IF($G3497="In-Conversion","GOTS_in_conversion",(IF($G3497="Sustainably Sourced","Sustainably_sourced",(IF($G3497="Recycled pre-consumer organic","GOTS_recycled_organic",""))))))))))))),IF($G3497="Organic","Organic",(IF($G3497="Responsible","Responsible",(IF($G3497="No Attribute (Conventional)","No_Attribute_Conventional",(IF($G3497="Recycled Pre/Post-Consumer","Recycled_Pre_Post_Consumer",(IF($G3497="In-Conversion","In_Conversion",(IF($G3497="Recycled Pre-Consumer","Recycled_Pre_Consumer",(IF($G3497="Recycled Post-Consumer","Recycled_Post_Consumer",(IF($G3497="Sustainably Sourced","Sustainably_sourced",(IF($G3497="Recycled pre-consumer organic","GOTS_recycled_organic","")))))))))))))))))),"")</f>
        <v/>
      </c>
      <c r="AE3497" t="e" cm="1">
        <f t="array" aca="1" ref="AE3497" ca="1">IF($I3497="",IF(INDIRECT("$F"&amp;$S3497)="","",IF(LEFT(INDIRECT("$F"&amp;$S3497),3)="GRS","GRS_RCS_RM",IF((LEFT(INDIRECT("$F"&amp;$S3497),3))="RCS","GRS_RCS_RM",IF(INDIRECT("$F"&amp;$S3497)="OCS (No Label)","OCS_Conversion_RM",IF(LEFT(INDIRECT("$F"&amp;$S3497),3)="OCS","OCS_RM",IF(RIGHT(INDIRECT("$F"&amp;$S3497),10)="conversion","GOTS_RM_conversion",IF((LEFT(INDIRECT("$F"&amp;$S3497),4))="GOTS","GOTS_RM","Responsible_RM"))))))),"DELETERM")</f>
        <v>#VALUE!</v>
      </c>
      <c r="AF3497" t="e" cm="1">
        <f t="array" aca="1" ref="AF3497" ca="1">IF($S3497="","",INDIRECT("$Z"&amp;$S3497))</f>
        <v>#VALUE!</v>
      </c>
      <c r="AG3497" t="str">
        <f t="shared" si="1098"/>
        <v/>
      </c>
      <c r="AH3497" t="str" cm="1">
        <f t="array" aca="1" ref="AH3497" ca="1">IFERROR(INDIRECT("$ag"&amp;S3497),"")</f>
        <v/>
      </c>
      <c r="AI3497" t="e" cm="1">
        <f t="array" aca="1" ref="AI3497" ca="1">INDIRECT("O"&amp;S3497)</f>
        <v>#VALUE!</v>
      </c>
      <c r="AJ3497" t="str">
        <f t="shared" si="1099"/>
        <v/>
      </c>
    </row>
    <row r="3498" spans="1:36" ht="16.5" customHeight="1">
      <c r="A3498" s="129"/>
      <c r="B3498" s="134"/>
      <c r="C3498" s="135"/>
      <c r="D3498" s="146"/>
      <c r="E3498" s="146"/>
      <c r="F3498" s="135"/>
      <c r="G3498" s="147"/>
      <c r="H3498" s="147"/>
      <c r="I3498" s="147"/>
      <c r="J3498" s="147"/>
      <c r="K3498" s="38"/>
      <c r="L3498" s="143"/>
      <c r="M3498" s="143"/>
      <c r="N3498" s="61"/>
      <c r="O3498" s="314"/>
      <c r="Q3498" t="str">
        <f t="shared" si="1094"/>
        <v/>
      </c>
      <c r="S3498" t="e">
        <f t="shared" ca="1" si="1103"/>
        <v>#VALUE!</v>
      </c>
      <c r="T3498" t="e">
        <f t="shared" ca="1" si="1100"/>
        <v>#VALUE!</v>
      </c>
      <c r="U3498">
        <f t="shared" si="1104"/>
        <v>3432</v>
      </c>
      <c r="V3498">
        <v>286.25000000002302</v>
      </c>
      <c r="W3498">
        <f t="shared" si="1107"/>
        <v>286</v>
      </c>
      <c r="X3498" t="str" cm="1">
        <f t="array" aca="1" ref="X3498" ca="1">IFERROR(INDEX('PC&amp;PD'!$A$1:$AS$19,ROW('PC&amp;PD'!$A$19),MATCH(INDIRECT(T3498),'PC&amp;PD'!$A$1:$AS$1,0)),"")</f>
        <v/>
      </c>
      <c r="AA3498" t="str">
        <f t="shared" si="1095"/>
        <v/>
      </c>
      <c r="AB3498" t="str">
        <f t="shared" si="1096"/>
        <v/>
      </c>
      <c r="AC3498" t="e">
        <f t="shared" ca="1" si="1097"/>
        <v>#VALUE!</v>
      </c>
      <c r="AD3498" t="str" cm="1">
        <f t="array" aca="1" ref="AD3498" ca="1">IFERROR(IF((LEFT(INDIRECT("$F"&amp;$S3498),4))="GOTS",IF($G3498="Organic","GOTS_Organic_raw",(IF($G3498="Responsible","GOTS_Responsible",(IF($G3498="No Attribute (Conventional)","GOTS_conventional",(IF($G3498="Recycled Pre/Post-Consumer","GOTS_pre_post",(IF($G3498="In-Conversion","GOTS_in_conversion",(IF($G3498="Sustainably Sourced","Sustainably_sourced",(IF($G3498="Recycled pre-consumer organic","GOTS_recycled_organic",""))))))))))))),IF($G3498="Organic","Organic",(IF($G3498="Responsible","Responsible",(IF($G3498="No Attribute (Conventional)","No_Attribute_Conventional",(IF($G3498="Recycled Pre/Post-Consumer","Recycled_Pre_Post_Consumer",(IF($G3498="In-Conversion","In_Conversion",(IF($G3498="Recycled Pre-Consumer","Recycled_Pre_Consumer",(IF($G3498="Recycled Post-Consumer","Recycled_Post_Consumer",(IF($G3498="Sustainably Sourced","Sustainably_sourced",(IF($G3498="Recycled pre-consumer organic","GOTS_recycled_organic","")))))))))))))))))),"")</f>
        <v/>
      </c>
      <c r="AE3498" t="e" cm="1">
        <f t="array" aca="1" ref="AE3498" ca="1">IF($I3498="",IF(INDIRECT("$F"&amp;$S3498)="","",IF(LEFT(INDIRECT("$F"&amp;$S3498),3)="GRS","GRS_RCS_RM",IF((LEFT(INDIRECT("$F"&amp;$S3498),3))="RCS","GRS_RCS_RM",IF(INDIRECT("$F"&amp;$S3498)="OCS (No Label)","OCS_Conversion_RM",IF(LEFT(INDIRECT("$F"&amp;$S3498),3)="OCS","OCS_RM",IF(RIGHT(INDIRECT("$F"&amp;$S3498),10)="conversion","GOTS_RM_conversion",IF((LEFT(INDIRECT("$F"&amp;$S3498),4))="GOTS","GOTS_RM","Responsible_RM"))))))),"DELETERM")</f>
        <v>#VALUE!</v>
      </c>
      <c r="AF3498" t="e" cm="1">
        <f t="array" aca="1" ref="AF3498" ca="1">IF($S3498="","",INDIRECT("$Z"&amp;$S3498))</f>
        <v>#VALUE!</v>
      </c>
      <c r="AG3498" t="str">
        <f t="shared" si="1098"/>
        <v/>
      </c>
      <c r="AH3498" t="str" cm="1">
        <f t="array" aca="1" ref="AH3498" ca="1">IFERROR(INDIRECT("$ag"&amp;S3498),"")</f>
        <v/>
      </c>
      <c r="AI3498" t="e" cm="1">
        <f t="array" aca="1" ref="AI3498" ca="1">INDIRECT("O"&amp;S3498)</f>
        <v>#VALUE!</v>
      </c>
      <c r="AJ3498" t="str">
        <f t="shared" si="1099"/>
        <v/>
      </c>
    </row>
    <row r="3499" spans="1:36" ht="16.5" customHeight="1">
      <c r="A3499" s="129"/>
      <c r="B3499" s="134"/>
      <c r="C3499" s="135"/>
      <c r="D3499" s="146"/>
      <c r="E3499" s="146"/>
      <c r="F3499" s="135"/>
      <c r="G3499" s="147"/>
      <c r="H3499" s="147"/>
      <c r="I3499" s="147"/>
      <c r="J3499" s="147"/>
      <c r="K3499" s="38"/>
      <c r="L3499" s="143"/>
      <c r="M3499" s="143"/>
      <c r="N3499" s="61"/>
      <c r="O3499" s="314"/>
      <c r="Q3499" t="str">
        <f t="shared" si="1094"/>
        <v/>
      </c>
      <c r="S3499" t="e">
        <f t="shared" ca="1" si="1103"/>
        <v>#VALUE!</v>
      </c>
      <c r="T3499" t="e">
        <f t="shared" ca="1" si="1100"/>
        <v>#VALUE!</v>
      </c>
      <c r="U3499">
        <f t="shared" si="1104"/>
        <v>3432</v>
      </c>
      <c r="V3499">
        <v>286.33333333335599</v>
      </c>
      <c r="W3499">
        <f t="shared" si="1107"/>
        <v>286</v>
      </c>
      <c r="X3499" t="str" cm="1">
        <f t="array" aca="1" ref="X3499" ca="1">IFERROR(INDEX('PC&amp;PD'!$A$1:$AS$19,ROW('PC&amp;PD'!$A$19),MATCH(INDIRECT(T3499),'PC&amp;PD'!$A$1:$AS$1,0)),"")</f>
        <v/>
      </c>
      <c r="AA3499" t="str">
        <f t="shared" si="1095"/>
        <v/>
      </c>
      <c r="AB3499" t="str">
        <f t="shared" si="1096"/>
        <v/>
      </c>
      <c r="AC3499" t="e">
        <f t="shared" ca="1" si="1097"/>
        <v>#VALUE!</v>
      </c>
      <c r="AD3499" t="str" cm="1">
        <f t="array" aca="1" ref="AD3499" ca="1">IFERROR(IF((LEFT(INDIRECT("$F"&amp;$S3499),4))="GOTS",IF($G3499="Organic","GOTS_Organic_raw",(IF($G3499="Responsible","GOTS_Responsible",(IF($G3499="No Attribute (Conventional)","GOTS_conventional",(IF($G3499="Recycled Pre/Post-Consumer","GOTS_pre_post",(IF($G3499="In-Conversion","GOTS_in_conversion",(IF($G3499="Sustainably Sourced","Sustainably_sourced",(IF($G3499="Recycled pre-consumer organic","GOTS_recycled_organic",""))))))))))))),IF($G3499="Organic","Organic",(IF($G3499="Responsible","Responsible",(IF($G3499="No Attribute (Conventional)","No_Attribute_Conventional",(IF($G3499="Recycled Pre/Post-Consumer","Recycled_Pre_Post_Consumer",(IF($G3499="In-Conversion","In_Conversion",(IF($G3499="Recycled Pre-Consumer","Recycled_Pre_Consumer",(IF($G3499="Recycled Post-Consumer","Recycled_Post_Consumer",(IF($G3499="Sustainably Sourced","Sustainably_sourced",(IF($G3499="Recycled pre-consumer organic","GOTS_recycled_organic","")))))))))))))))))),"")</f>
        <v/>
      </c>
      <c r="AE3499" t="e" cm="1">
        <f t="array" aca="1" ref="AE3499" ca="1">IF($I3499="",IF(INDIRECT("$F"&amp;$S3499)="","",IF(LEFT(INDIRECT("$F"&amp;$S3499),3)="GRS","GRS_RCS_RM",IF((LEFT(INDIRECT("$F"&amp;$S3499),3))="RCS","GRS_RCS_RM",IF(INDIRECT("$F"&amp;$S3499)="OCS (No Label)","OCS_Conversion_RM",IF(LEFT(INDIRECT("$F"&amp;$S3499),3)="OCS","OCS_RM",IF(RIGHT(INDIRECT("$F"&amp;$S3499),10)="conversion","GOTS_RM_conversion",IF((LEFT(INDIRECT("$F"&amp;$S3499),4))="GOTS","GOTS_RM","Responsible_RM"))))))),"DELETERM")</f>
        <v>#VALUE!</v>
      </c>
      <c r="AF3499" t="e" cm="1">
        <f t="array" aca="1" ref="AF3499" ca="1">IF($S3499="","",INDIRECT("$Z"&amp;$S3499))</f>
        <v>#VALUE!</v>
      </c>
      <c r="AG3499" t="str">
        <f t="shared" si="1098"/>
        <v/>
      </c>
      <c r="AH3499" t="str" cm="1">
        <f t="array" aca="1" ref="AH3499" ca="1">IFERROR(INDIRECT("$ag"&amp;S3499),"")</f>
        <v/>
      </c>
      <c r="AI3499" t="e" cm="1">
        <f t="array" aca="1" ref="AI3499" ca="1">INDIRECT("O"&amp;S3499)</f>
        <v>#VALUE!</v>
      </c>
      <c r="AJ3499" t="str">
        <f t="shared" si="1099"/>
        <v/>
      </c>
    </row>
    <row r="3500" spans="1:36" ht="16.5" customHeight="1">
      <c r="A3500" s="129"/>
      <c r="B3500" s="134"/>
      <c r="C3500" s="135"/>
      <c r="D3500" s="146"/>
      <c r="E3500" s="146"/>
      <c r="F3500" s="135"/>
      <c r="G3500" s="147"/>
      <c r="H3500" s="147"/>
      <c r="I3500" s="147"/>
      <c r="J3500" s="147"/>
      <c r="K3500" s="38"/>
      <c r="L3500" s="143"/>
      <c r="M3500" s="143"/>
      <c r="N3500" s="61"/>
      <c r="O3500" s="314"/>
      <c r="Q3500" t="str">
        <f t="shared" si="1094"/>
        <v/>
      </c>
      <c r="S3500" t="e">
        <f t="shared" ca="1" si="1103"/>
        <v>#VALUE!</v>
      </c>
      <c r="T3500" t="e">
        <f t="shared" ca="1" si="1100"/>
        <v>#VALUE!</v>
      </c>
      <c r="U3500">
        <f t="shared" si="1104"/>
        <v>3432</v>
      </c>
      <c r="V3500">
        <v>286.41666666668903</v>
      </c>
      <c r="W3500">
        <f t="shared" si="1107"/>
        <v>286</v>
      </c>
      <c r="X3500" t="str" cm="1">
        <f t="array" aca="1" ref="X3500" ca="1">IFERROR(INDEX('PC&amp;PD'!$A$1:$AS$19,ROW('PC&amp;PD'!$A$19),MATCH(INDIRECT(T3500),'PC&amp;PD'!$A$1:$AS$1,0)),"")</f>
        <v/>
      </c>
      <c r="AA3500" t="str">
        <f t="shared" si="1095"/>
        <v/>
      </c>
      <c r="AB3500" t="str">
        <f t="shared" si="1096"/>
        <v/>
      </c>
      <c r="AC3500" t="e">
        <f t="shared" ca="1" si="1097"/>
        <v>#VALUE!</v>
      </c>
      <c r="AD3500" t="str" cm="1">
        <f t="array" aca="1" ref="AD3500" ca="1">IFERROR(IF((LEFT(INDIRECT("$F"&amp;$S3500),4))="GOTS",IF($G3500="Organic","GOTS_Organic_raw",(IF($G3500="Responsible","GOTS_Responsible",(IF($G3500="No Attribute (Conventional)","GOTS_conventional",(IF($G3500="Recycled Pre/Post-Consumer","GOTS_pre_post",(IF($G3500="In-Conversion","GOTS_in_conversion",(IF($G3500="Sustainably Sourced","Sustainably_sourced",(IF($G3500="Recycled pre-consumer organic","GOTS_recycled_organic",""))))))))))))),IF($G3500="Organic","Organic",(IF($G3500="Responsible","Responsible",(IF($G3500="No Attribute (Conventional)","No_Attribute_Conventional",(IF($G3500="Recycled Pre/Post-Consumer","Recycled_Pre_Post_Consumer",(IF($G3500="In-Conversion","In_Conversion",(IF($G3500="Recycled Pre-Consumer","Recycled_Pre_Consumer",(IF($G3500="Recycled Post-Consumer","Recycled_Post_Consumer",(IF($G3500="Sustainably Sourced","Sustainably_sourced",(IF($G3500="Recycled pre-consumer organic","GOTS_recycled_organic","")))))))))))))))))),"")</f>
        <v/>
      </c>
      <c r="AE3500" t="e" cm="1">
        <f t="array" aca="1" ref="AE3500" ca="1">IF($I3500="",IF(INDIRECT("$F"&amp;$S3500)="","",IF(LEFT(INDIRECT("$F"&amp;$S3500),3)="GRS","GRS_RCS_RM",IF((LEFT(INDIRECT("$F"&amp;$S3500),3))="RCS","GRS_RCS_RM",IF(INDIRECT("$F"&amp;$S3500)="OCS (No Label)","OCS_Conversion_RM",IF(LEFT(INDIRECT("$F"&amp;$S3500),3)="OCS","OCS_RM",IF(RIGHT(INDIRECT("$F"&amp;$S3500),10)="conversion","GOTS_RM_conversion",IF((LEFT(INDIRECT("$F"&amp;$S3500),4))="GOTS","GOTS_RM","Responsible_RM"))))))),"DELETERM")</f>
        <v>#VALUE!</v>
      </c>
      <c r="AF3500" t="e" cm="1">
        <f t="array" aca="1" ref="AF3500" ca="1">IF($S3500="","",INDIRECT("$Z"&amp;$S3500))</f>
        <v>#VALUE!</v>
      </c>
      <c r="AG3500" t="str">
        <f t="shared" si="1098"/>
        <v/>
      </c>
      <c r="AH3500" t="str" cm="1">
        <f t="array" aca="1" ref="AH3500" ca="1">IFERROR(INDIRECT("$ag"&amp;S3500),"")</f>
        <v/>
      </c>
      <c r="AI3500" t="e" cm="1">
        <f t="array" aca="1" ref="AI3500" ca="1">INDIRECT("O"&amp;S3500)</f>
        <v>#VALUE!</v>
      </c>
      <c r="AJ3500" t="str">
        <f t="shared" si="1099"/>
        <v/>
      </c>
    </row>
    <row r="3501" spans="1:36" ht="16.5" customHeight="1">
      <c r="A3501" s="130"/>
      <c r="B3501" s="136"/>
      <c r="C3501" s="137"/>
      <c r="D3501" s="146"/>
      <c r="E3501" s="146"/>
      <c r="F3501" s="137"/>
      <c r="G3501" s="147"/>
      <c r="H3501" s="147"/>
      <c r="I3501" s="147"/>
      <c r="J3501" s="147"/>
      <c r="K3501" s="38"/>
      <c r="L3501" s="144"/>
      <c r="M3501" s="144"/>
      <c r="N3501" s="61"/>
      <c r="O3501" s="314"/>
      <c r="Q3501" t="str">
        <f t="shared" si="1094"/>
        <v/>
      </c>
      <c r="S3501" t="e">
        <f t="shared" ca="1" si="1103"/>
        <v>#VALUE!</v>
      </c>
      <c r="T3501" t="e">
        <f t="shared" ca="1" si="1100"/>
        <v>#VALUE!</v>
      </c>
      <c r="U3501">
        <f t="shared" si="1104"/>
        <v>3432</v>
      </c>
      <c r="V3501">
        <v>286.50000000002302</v>
      </c>
      <c r="W3501">
        <f t="shared" si="1107"/>
        <v>286</v>
      </c>
      <c r="X3501" t="str" cm="1">
        <f t="array" aca="1" ref="X3501" ca="1">IFERROR(INDEX('PC&amp;PD'!$A$1:$AS$19,ROW('PC&amp;PD'!$A$19),MATCH(INDIRECT(T3501),'PC&amp;PD'!$A$1:$AS$1,0)),"")</f>
        <v/>
      </c>
      <c r="AA3501" t="str">
        <f t="shared" si="1095"/>
        <v/>
      </c>
      <c r="AB3501" t="str">
        <f t="shared" si="1096"/>
        <v/>
      </c>
      <c r="AC3501" t="e">
        <f t="shared" ca="1" si="1097"/>
        <v>#VALUE!</v>
      </c>
      <c r="AD3501" t="str" cm="1">
        <f t="array" aca="1" ref="AD3501" ca="1">IFERROR(IF((LEFT(INDIRECT("$F"&amp;$S3501),4))="GOTS",IF($G3501="Organic","GOTS_Organic_raw",(IF($G3501="Responsible","GOTS_Responsible",(IF($G3501="No Attribute (Conventional)","GOTS_conventional",(IF($G3501="Recycled Pre/Post-Consumer","GOTS_pre_post",(IF($G3501="In-Conversion","GOTS_in_conversion",(IF($G3501="Sustainably Sourced","Sustainably_sourced",(IF($G3501="Recycled pre-consumer organic","GOTS_recycled_organic",""))))))))))))),IF($G3501="Organic","Organic",(IF($G3501="Responsible","Responsible",(IF($G3501="No Attribute (Conventional)","No_Attribute_Conventional",(IF($G3501="Recycled Pre/Post-Consumer","Recycled_Pre_Post_Consumer",(IF($G3501="In-Conversion","In_Conversion",(IF($G3501="Recycled Pre-Consumer","Recycled_Pre_Consumer",(IF($G3501="Recycled Post-Consumer","Recycled_Post_Consumer",(IF($G3501="Sustainably Sourced","Sustainably_sourced",(IF($G3501="Recycled pre-consumer organic","GOTS_recycled_organic","")))))))))))))))))),"")</f>
        <v/>
      </c>
      <c r="AE3501" t="e" cm="1">
        <f t="array" aca="1" ref="AE3501" ca="1">IF($I3501="",IF(INDIRECT("$F"&amp;$S3501)="","",IF(LEFT(INDIRECT("$F"&amp;$S3501),3)="GRS","GRS_RCS_RM",IF((LEFT(INDIRECT("$F"&amp;$S3501),3))="RCS","GRS_RCS_RM",IF(INDIRECT("$F"&amp;$S3501)="OCS (No Label)","OCS_Conversion_RM",IF(LEFT(INDIRECT("$F"&amp;$S3501),3)="OCS","OCS_RM",IF(RIGHT(INDIRECT("$F"&amp;$S3501),10)="conversion","GOTS_RM_conversion",IF((LEFT(INDIRECT("$F"&amp;$S3501),4))="GOTS","GOTS_RM","Responsible_RM"))))))),"DELETERM")</f>
        <v>#VALUE!</v>
      </c>
      <c r="AF3501" t="e" cm="1">
        <f t="array" aca="1" ref="AF3501" ca="1">IF($S3501="","",INDIRECT("$Z"&amp;$S3501))</f>
        <v>#VALUE!</v>
      </c>
      <c r="AG3501" t="str">
        <f t="shared" si="1098"/>
        <v/>
      </c>
      <c r="AH3501" t="str" cm="1">
        <f t="array" aca="1" ref="AH3501" ca="1">IFERROR(INDIRECT("$ag"&amp;S3501),"")</f>
        <v/>
      </c>
      <c r="AI3501" t="e" cm="1">
        <f t="array" aca="1" ref="AI3501" ca="1">INDIRECT("O"&amp;S3501)</f>
        <v>#VALUE!</v>
      </c>
      <c r="AJ3501" t="str">
        <f t="shared" si="1099"/>
        <v/>
      </c>
    </row>
    <row r="3502" spans="1:36" ht="16.5" customHeight="1">
      <c r="A3502" s="130"/>
      <c r="B3502" s="136"/>
      <c r="C3502" s="137"/>
      <c r="D3502" s="146"/>
      <c r="E3502" s="146"/>
      <c r="F3502" s="137"/>
      <c r="G3502" s="147"/>
      <c r="H3502" s="147"/>
      <c r="I3502" s="147"/>
      <c r="J3502" s="147"/>
      <c r="K3502" s="38"/>
      <c r="L3502" s="144"/>
      <c r="M3502" s="144"/>
      <c r="N3502" s="61"/>
      <c r="O3502" s="314"/>
      <c r="Q3502" t="str">
        <f t="shared" si="1094"/>
        <v/>
      </c>
      <c r="S3502" t="e">
        <f t="shared" ca="1" si="1103"/>
        <v>#VALUE!</v>
      </c>
      <c r="T3502" t="e">
        <f t="shared" ca="1" si="1100"/>
        <v>#VALUE!</v>
      </c>
      <c r="U3502">
        <f t="shared" si="1104"/>
        <v>3432</v>
      </c>
      <c r="V3502">
        <v>286.58333333335599</v>
      </c>
      <c r="W3502">
        <f t="shared" si="1107"/>
        <v>286</v>
      </c>
      <c r="X3502" t="str" cm="1">
        <f t="array" aca="1" ref="X3502" ca="1">IFERROR(INDEX('PC&amp;PD'!$A$1:$AS$19,ROW('PC&amp;PD'!$A$19),MATCH(INDIRECT(T3502),'PC&amp;PD'!$A$1:$AS$1,0)),"")</f>
        <v/>
      </c>
      <c r="AA3502" t="str">
        <f t="shared" si="1095"/>
        <v/>
      </c>
      <c r="AB3502" t="str">
        <f t="shared" si="1096"/>
        <v/>
      </c>
      <c r="AC3502" t="e">
        <f t="shared" ca="1" si="1097"/>
        <v>#VALUE!</v>
      </c>
      <c r="AD3502" t="str" cm="1">
        <f t="array" aca="1" ref="AD3502" ca="1">IFERROR(IF((LEFT(INDIRECT("$F"&amp;$S3502),4))="GOTS",IF($G3502="Organic","GOTS_Organic_raw",(IF($G3502="Responsible","GOTS_Responsible",(IF($G3502="No Attribute (Conventional)","GOTS_conventional",(IF($G3502="Recycled Pre/Post-Consumer","GOTS_pre_post",(IF($G3502="In-Conversion","GOTS_in_conversion",(IF($G3502="Sustainably Sourced","Sustainably_sourced",(IF($G3502="Recycled pre-consumer organic","GOTS_recycled_organic",""))))))))))))),IF($G3502="Organic","Organic",(IF($G3502="Responsible","Responsible",(IF($G3502="No Attribute (Conventional)","No_Attribute_Conventional",(IF($G3502="Recycled Pre/Post-Consumer","Recycled_Pre_Post_Consumer",(IF($G3502="In-Conversion","In_Conversion",(IF($G3502="Recycled Pre-Consumer","Recycled_Pre_Consumer",(IF($G3502="Recycled Post-Consumer","Recycled_Post_Consumer",(IF($G3502="Sustainably Sourced","Sustainably_sourced",(IF($G3502="Recycled pre-consumer organic","GOTS_recycled_organic","")))))))))))))))))),"")</f>
        <v/>
      </c>
      <c r="AE3502" t="e" cm="1">
        <f t="array" aca="1" ref="AE3502" ca="1">IF($I3502="",IF(INDIRECT("$F"&amp;$S3502)="","",IF(LEFT(INDIRECT("$F"&amp;$S3502),3)="GRS","GRS_RCS_RM",IF((LEFT(INDIRECT("$F"&amp;$S3502),3))="RCS","GRS_RCS_RM",IF(INDIRECT("$F"&amp;$S3502)="OCS (No Label)","OCS_Conversion_RM",IF(LEFT(INDIRECT("$F"&amp;$S3502),3)="OCS","OCS_RM",IF(RIGHT(INDIRECT("$F"&amp;$S3502),10)="conversion","GOTS_RM_conversion",IF((LEFT(INDIRECT("$F"&amp;$S3502),4))="GOTS","GOTS_RM","Responsible_RM"))))))),"DELETERM")</f>
        <v>#VALUE!</v>
      </c>
      <c r="AF3502" t="e" cm="1">
        <f t="array" aca="1" ref="AF3502" ca="1">IF($S3502="","",INDIRECT("$Z"&amp;$S3502))</f>
        <v>#VALUE!</v>
      </c>
      <c r="AG3502" t="str">
        <f t="shared" si="1098"/>
        <v/>
      </c>
      <c r="AH3502" t="str" cm="1">
        <f t="array" aca="1" ref="AH3502" ca="1">IFERROR(INDIRECT("$ag"&amp;S3502),"")</f>
        <v/>
      </c>
      <c r="AI3502" t="e" cm="1">
        <f t="array" aca="1" ref="AI3502" ca="1">INDIRECT("O"&amp;S3502)</f>
        <v>#VALUE!</v>
      </c>
      <c r="AJ3502" t="str">
        <f t="shared" si="1099"/>
        <v/>
      </c>
    </row>
    <row r="3503" spans="1:36" ht="16.5" customHeight="1">
      <c r="A3503" s="130"/>
      <c r="B3503" s="136"/>
      <c r="C3503" s="137"/>
      <c r="D3503" s="146"/>
      <c r="E3503" s="146"/>
      <c r="F3503" s="137"/>
      <c r="G3503" s="147"/>
      <c r="H3503" s="147"/>
      <c r="I3503" s="147"/>
      <c r="J3503" s="147"/>
      <c r="K3503" s="38"/>
      <c r="L3503" s="144"/>
      <c r="M3503" s="144"/>
      <c r="N3503" s="61"/>
      <c r="O3503" s="314"/>
      <c r="Q3503" t="str">
        <f t="shared" si="1094"/>
        <v/>
      </c>
      <c r="S3503" t="e">
        <f t="shared" ca="1" si="1103"/>
        <v>#VALUE!</v>
      </c>
      <c r="T3503" t="e">
        <f t="shared" ca="1" si="1100"/>
        <v>#VALUE!</v>
      </c>
      <c r="U3503">
        <f t="shared" si="1104"/>
        <v>3432</v>
      </c>
      <c r="V3503">
        <v>286.66666666668903</v>
      </c>
      <c r="W3503">
        <f t="shared" si="1107"/>
        <v>286</v>
      </c>
      <c r="X3503" t="str" cm="1">
        <f t="array" aca="1" ref="X3503" ca="1">IFERROR(INDEX('PC&amp;PD'!$A$1:$AS$19,ROW('PC&amp;PD'!$A$19),MATCH(INDIRECT(T3503),'PC&amp;PD'!$A$1:$AS$1,0)),"")</f>
        <v/>
      </c>
      <c r="AA3503" t="str">
        <f t="shared" si="1095"/>
        <v/>
      </c>
      <c r="AB3503" t="str">
        <f t="shared" si="1096"/>
        <v/>
      </c>
      <c r="AC3503" t="e">
        <f t="shared" ca="1" si="1097"/>
        <v>#VALUE!</v>
      </c>
      <c r="AD3503" t="str" cm="1">
        <f t="array" aca="1" ref="AD3503" ca="1">IFERROR(IF((LEFT(INDIRECT("$F"&amp;$S3503),4))="GOTS",IF($G3503="Organic","GOTS_Organic_raw",(IF($G3503="Responsible","GOTS_Responsible",(IF($G3503="No Attribute (Conventional)","GOTS_conventional",(IF($G3503="Recycled Pre/Post-Consumer","GOTS_pre_post",(IF($G3503="In-Conversion","GOTS_in_conversion",(IF($G3503="Sustainably Sourced","Sustainably_sourced",(IF($G3503="Recycled pre-consumer organic","GOTS_recycled_organic",""))))))))))))),IF($G3503="Organic","Organic",(IF($G3503="Responsible","Responsible",(IF($G3503="No Attribute (Conventional)","No_Attribute_Conventional",(IF($G3503="Recycled Pre/Post-Consumer","Recycled_Pre_Post_Consumer",(IF($G3503="In-Conversion","In_Conversion",(IF($G3503="Recycled Pre-Consumer","Recycled_Pre_Consumer",(IF($G3503="Recycled Post-Consumer","Recycled_Post_Consumer",(IF($G3503="Sustainably Sourced","Sustainably_sourced",(IF($G3503="Recycled pre-consumer organic","GOTS_recycled_organic","")))))))))))))))))),"")</f>
        <v/>
      </c>
      <c r="AE3503" t="e" cm="1">
        <f t="array" aca="1" ref="AE3503" ca="1">IF($I3503="",IF(INDIRECT("$F"&amp;$S3503)="","",IF(LEFT(INDIRECT("$F"&amp;$S3503),3)="GRS","GRS_RCS_RM",IF((LEFT(INDIRECT("$F"&amp;$S3503),3))="RCS","GRS_RCS_RM",IF(INDIRECT("$F"&amp;$S3503)="OCS (No Label)","OCS_Conversion_RM",IF(LEFT(INDIRECT("$F"&amp;$S3503),3)="OCS","OCS_RM",IF(RIGHT(INDIRECT("$F"&amp;$S3503),10)="conversion","GOTS_RM_conversion",IF((LEFT(INDIRECT("$F"&amp;$S3503),4))="GOTS","GOTS_RM","Responsible_RM"))))))),"DELETERM")</f>
        <v>#VALUE!</v>
      </c>
      <c r="AF3503" t="e" cm="1">
        <f t="array" aca="1" ref="AF3503" ca="1">IF($S3503="","",INDIRECT("$Z"&amp;$S3503))</f>
        <v>#VALUE!</v>
      </c>
      <c r="AG3503" t="str">
        <f t="shared" si="1098"/>
        <v/>
      </c>
      <c r="AH3503" t="str" cm="1">
        <f t="array" aca="1" ref="AH3503" ca="1">IFERROR(INDIRECT("$ag"&amp;S3503),"")</f>
        <v/>
      </c>
      <c r="AI3503" t="e" cm="1">
        <f t="array" aca="1" ref="AI3503" ca="1">INDIRECT("O"&amp;S3503)</f>
        <v>#VALUE!</v>
      </c>
      <c r="AJ3503" t="str">
        <f t="shared" si="1099"/>
        <v/>
      </c>
    </row>
    <row r="3504" spans="1:36" ht="16.5" customHeight="1">
      <c r="A3504" s="130"/>
      <c r="B3504" s="136"/>
      <c r="C3504" s="137"/>
      <c r="D3504" s="146"/>
      <c r="E3504" s="146"/>
      <c r="F3504" s="137"/>
      <c r="G3504" s="147"/>
      <c r="H3504" s="147"/>
      <c r="I3504" s="147"/>
      <c r="J3504" s="147"/>
      <c r="K3504" s="38"/>
      <c r="L3504" s="144"/>
      <c r="M3504" s="144"/>
      <c r="N3504" s="61"/>
      <c r="O3504" s="314"/>
      <c r="Q3504" t="str">
        <f t="shared" si="1094"/>
        <v/>
      </c>
      <c r="S3504" t="e">
        <f t="shared" ca="1" si="1103"/>
        <v>#VALUE!</v>
      </c>
      <c r="T3504" t="e">
        <f t="shared" ca="1" si="1100"/>
        <v>#VALUE!</v>
      </c>
      <c r="U3504">
        <f t="shared" si="1104"/>
        <v>3432</v>
      </c>
      <c r="V3504">
        <v>286.75000000002302</v>
      </c>
      <c r="W3504">
        <f t="shared" si="1107"/>
        <v>286</v>
      </c>
      <c r="X3504" t="str" cm="1">
        <f t="array" aca="1" ref="X3504" ca="1">IFERROR(INDEX('PC&amp;PD'!$A$1:$AS$19,ROW('PC&amp;PD'!$A$19),MATCH(INDIRECT(T3504),'PC&amp;PD'!$A$1:$AS$1,0)),"")</f>
        <v/>
      </c>
      <c r="AA3504" t="str">
        <f t="shared" si="1095"/>
        <v/>
      </c>
      <c r="AB3504" t="str">
        <f t="shared" si="1096"/>
        <v/>
      </c>
      <c r="AC3504" t="e">
        <f t="shared" ca="1" si="1097"/>
        <v>#VALUE!</v>
      </c>
      <c r="AD3504" t="str" cm="1">
        <f t="array" aca="1" ref="AD3504" ca="1">IFERROR(IF((LEFT(INDIRECT("$F"&amp;$S3504),4))="GOTS",IF($G3504="Organic","GOTS_Organic_raw",(IF($G3504="Responsible","GOTS_Responsible",(IF($G3504="No Attribute (Conventional)","GOTS_conventional",(IF($G3504="Recycled Pre/Post-Consumer","GOTS_pre_post",(IF($G3504="In-Conversion","GOTS_in_conversion",(IF($G3504="Sustainably Sourced","Sustainably_sourced",(IF($G3504="Recycled pre-consumer organic","GOTS_recycled_organic",""))))))))))))),IF($G3504="Organic","Organic",(IF($G3504="Responsible","Responsible",(IF($G3504="No Attribute (Conventional)","No_Attribute_Conventional",(IF($G3504="Recycled Pre/Post-Consumer","Recycled_Pre_Post_Consumer",(IF($G3504="In-Conversion","In_Conversion",(IF($G3504="Recycled Pre-Consumer","Recycled_Pre_Consumer",(IF($G3504="Recycled Post-Consumer","Recycled_Post_Consumer",(IF($G3504="Sustainably Sourced","Sustainably_sourced",(IF($G3504="Recycled pre-consumer organic","GOTS_recycled_organic","")))))))))))))))))),"")</f>
        <v/>
      </c>
      <c r="AE3504" t="e" cm="1">
        <f t="array" aca="1" ref="AE3504" ca="1">IF($I3504="",IF(INDIRECT("$F"&amp;$S3504)="","",IF(LEFT(INDIRECT("$F"&amp;$S3504),3)="GRS","GRS_RCS_RM",IF((LEFT(INDIRECT("$F"&amp;$S3504),3))="RCS","GRS_RCS_RM",IF(INDIRECT("$F"&amp;$S3504)="OCS (No Label)","OCS_Conversion_RM",IF(LEFT(INDIRECT("$F"&amp;$S3504),3)="OCS","OCS_RM",IF(RIGHT(INDIRECT("$F"&amp;$S3504),10)="conversion","GOTS_RM_conversion",IF((LEFT(INDIRECT("$F"&amp;$S3504),4))="GOTS","GOTS_RM","Responsible_RM"))))))),"DELETERM")</f>
        <v>#VALUE!</v>
      </c>
      <c r="AF3504" t="e" cm="1">
        <f t="array" aca="1" ref="AF3504" ca="1">IF($S3504="","",INDIRECT("$Z"&amp;$S3504))</f>
        <v>#VALUE!</v>
      </c>
      <c r="AG3504" t="str">
        <f t="shared" si="1098"/>
        <v/>
      </c>
      <c r="AH3504" t="str" cm="1">
        <f t="array" aca="1" ref="AH3504" ca="1">IFERROR(INDIRECT("$ag"&amp;S3504),"")</f>
        <v/>
      </c>
      <c r="AI3504" t="e" cm="1">
        <f t="array" aca="1" ref="AI3504" ca="1">INDIRECT("O"&amp;S3504)</f>
        <v>#VALUE!</v>
      </c>
      <c r="AJ3504" t="str">
        <f t="shared" si="1099"/>
        <v/>
      </c>
    </row>
    <row r="3505" spans="1:36" ht="16.5" customHeight="1">
      <c r="A3505" s="130"/>
      <c r="B3505" s="136"/>
      <c r="C3505" s="137"/>
      <c r="D3505" s="146"/>
      <c r="E3505" s="146"/>
      <c r="F3505" s="137"/>
      <c r="G3505" s="147"/>
      <c r="H3505" s="147"/>
      <c r="I3505" s="147"/>
      <c r="J3505" s="147"/>
      <c r="K3505" s="38"/>
      <c r="L3505" s="144"/>
      <c r="M3505" s="144"/>
      <c r="N3505" s="61"/>
      <c r="O3505" s="314"/>
      <c r="Q3505" t="str">
        <f t="shared" si="1094"/>
        <v/>
      </c>
      <c r="S3505" t="e">
        <f t="shared" ca="1" si="1103"/>
        <v>#VALUE!</v>
      </c>
      <c r="T3505" t="e">
        <f t="shared" ca="1" si="1100"/>
        <v>#VALUE!</v>
      </c>
      <c r="U3505">
        <f t="shared" si="1104"/>
        <v>3432</v>
      </c>
      <c r="V3505">
        <v>286.83333333335599</v>
      </c>
      <c r="W3505">
        <f t="shared" si="1107"/>
        <v>286</v>
      </c>
      <c r="X3505" t="str" cm="1">
        <f t="array" aca="1" ref="X3505" ca="1">IFERROR(INDEX('PC&amp;PD'!$A$1:$AS$19,ROW('PC&amp;PD'!$A$19),MATCH(INDIRECT(T3505),'PC&amp;PD'!$A$1:$AS$1,0)),"")</f>
        <v/>
      </c>
      <c r="AA3505" t="str">
        <f t="shared" si="1095"/>
        <v/>
      </c>
      <c r="AB3505" t="str">
        <f t="shared" si="1096"/>
        <v/>
      </c>
      <c r="AC3505" t="e">
        <f t="shared" ca="1" si="1097"/>
        <v>#VALUE!</v>
      </c>
      <c r="AD3505" t="str" cm="1">
        <f t="array" aca="1" ref="AD3505" ca="1">IFERROR(IF((LEFT(INDIRECT("$F"&amp;$S3505),4))="GOTS",IF($G3505="Organic","GOTS_Organic_raw",(IF($G3505="Responsible","GOTS_Responsible",(IF($G3505="No Attribute (Conventional)","GOTS_conventional",(IF($G3505="Recycled Pre/Post-Consumer","GOTS_pre_post",(IF($G3505="In-Conversion","GOTS_in_conversion",(IF($G3505="Sustainably Sourced","Sustainably_sourced",(IF($G3505="Recycled pre-consumer organic","GOTS_recycled_organic",""))))))))))))),IF($G3505="Organic","Organic",(IF($G3505="Responsible","Responsible",(IF($G3505="No Attribute (Conventional)","No_Attribute_Conventional",(IF($G3505="Recycled Pre/Post-Consumer","Recycled_Pre_Post_Consumer",(IF($G3505="In-Conversion","In_Conversion",(IF($G3505="Recycled Pre-Consumer","Recycled_Pre_Consumer",(IF($G3505="Recycled Post-Consumer","Recycled_Post_Consumer",(IF($G3505="Sustainably Sourced","Sustainably_sourced",(IF($G3505="Recycled pre-consumer organic","GOTS_recycled_organic","")))))))))))))))))),"")</f>
        <v/>
      </c>
      <c r="AE3505" t="e" cm="1">
        <f t="array" aca="1" ref="AE3505" ca="1">IF($I3505="",IF(INDIRECT("$F"&amp;$S3505)="","",IF(LEFT(INDIRECT("$F"&amp;$S3505),3)="GRS","GRS_RCS_RM",IF((LEFT(INDIRECT("$F"&amp;$S3505),3))="RCS","GRS_RCS_RM",IF(INDIRECT("$F"&amp;$S3505)="OCS (No Label)","OCS_Conversion_RM",IF(LEFT(INDIRECT("$F"&amp;$S3505),3)="OCS","OCS_RM",IF(RIGHT(INDIRECT("$F"&amp;$S3505),10)="conversion","GOTS_RM_conversion",IF((LEFT(INDIRECT("$F"&amp;$S3505),4))="GOTS","GOTS_RM","Responsible_RM"))))))),"DELETERM")</f>
        <v>#VALUE!</v>
      </c>
      <c r="AF3505" t="e" cm="1">
        <f t="array" aca="1" ref="AF3505" ca="1">IF($S3505="","",INDIRECT("$Z"&amp;$S3505))</f>
        <v>#VALUE!</v>
      </c>
      <c r="AG3505" t="str">
        <f t="shared" si="1098"/>
        <v/>
      </c>
      <c r="AH3505" t="str" cm="1">
        <f t="array" aca="1" ref="AH3505" ca="1">IFERROR(INDIRECT("$ag"&amp;S3505),"")</f>
        <v/>
      </c>
      <c r="AI3505" t="e" cm="1">
        <f t="array" aca="1" ref="AI3505" ca="1">INDIRECT("O"&amp;S3505)</f>
        <v>#VALUE!</v>
      </c>
      <c r="AJ3505" t="str">
        <f t="shared" si="1099"/>
        <v/>
      </c>
    </row>
    <row r="3506" spans="1:36" ht="16.5" customHeight="1" thickBot="1">
      <c r="A3506" s="131"/>
      <c r="B3506" s="138"/>
      <c r="C3506" s="139"/>
      <c r="D3506" s="148"/>
      <c r="E3506" s="148"/>
      <c r="F3506" s="139"/>
      <c r="G3506" s="149"/>
      <c r="H3506" s="149"/>
      <c r="I3506" s="149"/>
      <c r="J3506" s="149"/>
      <c r="K3506" s="39"/>
      <c r="L3506" s="145"/>
      <c r="M3506" s="145"/>
      <c r="N3506" s="62"/>
      <c r="O3506" s="315"/>
      <c r="Q3506" t="str">
        <f t="shared" si="1094"/>
        <v/>
      </c>
      <c r="S3506" t="e">
        <f t="shared" ca="1" si="1103"/>
        <v>#VALUE!</v>
      </c>
      <c r="T3506" t="e">
        <f t="shared" ca="1" si="1100"/>
        <v>#VALUE!</v>
      </c>
      <c r="U3506">
        <f t="shared" si="1104"/>
        <v>3432</v>
      </c>
      <c r="V3506">
        <v>286.91666666668903</v>
      </c>
      <c r="W3506">
        <f t="shared" si="1107"/>
        <v>286</v>
      </c>
      <c r="X3506" t="str" cm="1">
        <f t="array" aca="1" ref="X3506" ca="1">IFERROR(INDEX('PC&amp;PD'!$A$1:$AS$19,ROW('PC&amp;PD'!$A$19),MATCH(INDIRECT(T3506),'PC&amp;PD'!$A$1:$AS$1,0)),"")</f>
        <v/>
      </c>
      <c r="AA3506" t="str">
        <f t="shared" si="1095"/>
        <v/>
      </c>
      <c r="AB3506" t="str">
        <f t="shared" si="1096"/>
        <v/>
      </c>
      <c r="AC3506" t="e">
        <f t="shared" ca="1" si="1097"/>
        <v>#VALUE!</v>
      </c>
      <c r="AD3506" t="str" cm="1">
        <f t="array" aca="1" ref="AD3506" ca="1">IFERROR(IF((LEFT(INDIRECT("$F"&amp;$S3506),4))="GOTS",IF($G3506="Organic","GOTS_Organic_raw",(IF($G3506="Responsible","GOTS_Responsible",(IF($G3506="No Attribute (Conventional)","GOTS_conventional",(IF($G3506="Recycled Pre/Post-Consumer","GOTS_pre_post",(IF($G3506="In-Conversion","GOTS_in_conversion",(IF($G3506="Sustainably Sourced","Sustainably_sourced",(IF($G3506="Recycled pre-consumer organic","GOTS_recycled_organic",""))))))))))))),IF($G3506="Organic","Organic",(IF($G3506="Responsible","Responsible",(IF($G3506="No Attribute (Conventional)","No_Attribute_Conventional",(IF($G3506="Recycled Pre/Post-Consumer","Recycled_Pre_Post_Consumer",(IF($G3506="In-Conversion","In_Conversion",(IF($G3506="Recycled Pre-Consumer","Recycled_Pre_Consumer",(IF($G3506="Recycled Post-Consumer","Recycled_Post_Consumer",(IF($G3506="Sustainably Sourced","Sustainably_sourced",(IF($G3506="Recycled pre-consumer organic","GOTS_recycled_organic","")))))))))))))))))),"")</f>
        <v/>
      </c>
      <c r="AE3506" t="e" cm="1">
        <f t="array" aca="1" ref="AE3506" ca="1">IF($I3506="",IF(INDIRECT("$F"&amp;$S3506)="","",IF(LEFT(INDIRECT("$F"&amp;$S3506),3)="GRS","GRS_RCS_RM",IF((LEFT(INDIRECT("$F"&amp;$S3506),3))="RCS","GRS_RCS_RM",IF(INDIRECT("$F"&amp;$S3506)="OCS (No Label)","OCS_Conversion_RM",IF(LEFT(INDIRECT("$F"&amp;$S3506),3)="OCS","OCS_RM",IF(RIGHT(INDIRECT("$F"&amp;$S3506),10)="conversion","GOTS_RM_conversion",IF((LEFT(INDIRECT("$F"&amp;$S3506),4))="GOTS","GOTS_RM","Responsible_RM"))))))),"DELETERM")</f>
        <v>#VALUE!</v>
      </c>
      <c r="AF3506" t="e" cm="1">
        <f t="array" aca="1" ref="AF3506" ca="1">IF($S3506="","",INDIRECT("$Z"&amp;$S3506))</f>
        <v>#VALUE!</v>
      </c>
      <c r="AG3506" t="str">
        <f t="shared" si="1098"/>
        <v/>
      </c>
      <c r="AH3506" t="str" cm="1">
        <f t="array" aca="1" ref="AH3506" ca="1">IFERROR(INDIRECT("$ag"&amp;S3506),"")</f>
        <v/>
      </c>
      <c r="AI3506" t="e" cm="1">
        <f t="array" aca="1" ref="AI3506" ca="1">INDIRECT("O"&amp;S3506)</f>
        <v>#VALUE!</v>
      </c>
      <c r="AJ3506" t="str">
        <f t="shared" si="1099"/>
        <v/>
      </c>
    </row>
    <row r="3507" spans="1:36" ht="16.5" customHeight="1">
      <c r="A3507" s="128" t="str">
        <f>IF(B3507="","",COUNTA($B$63:$B3507))</f>
        <v/>
      </c>
      <c r="B3507" s="132"/>
      <c r="C3507" s="133"/>
      <c r="D3507" s="140"/>
      <c r="E3507" s="140"/>
      <c r="F3507" s="133"/>
      <c r="G3507" s="141"/>
      <c r="H3507" s="141"/>
      <c r="I3507" s="141"/>
      <c r="J3507" s="141"/>
      <c r="K3507" s="37"/>
      <c r="L3507" s="142" t="str">
        <f>IF(R3507="","",LEFT(R3507,LEN(R3507)-2))</f>
        <v/>
      </c>
      <c r="M3507" s="142"/>
      <c r="N3507" s="60"/>
      <c r="O3507" s="313"/>
      <c r="Q3507" t="str">
        <f t="shared" si="1094"/>
        <v/>
      </c>
      <c r="R3507" t="str">
        <f t="shared" ref="R3507" si="1112">CONCATENATE($Q3507,Q3508,Q3509,Q3510,Q3511,Q3512,$Q3513,$Q3514,$Q3515,$Q3516,$Q3517,$Q3518)</f>
        <v/>
      </c>
      <c r="S3507" t="e">
        <f t="shared" ca="1" si="1103"/>
        <v>#VALUE!</v>
      </c>
      <c r="T3507" t="e">
        <f t="shared" ca="1" si="1100"/>
        <v>#VALUE!</v>
      </c>
      <c r="U3507">
        <f t="shared" si="1104"/>
        <v>3444</v>
      </c>
      <c r="V3507">
        <v>287.00000000002302</v>
      </c>
      <c r="W3507">
        <f t="shared" si="1107"/>
        <v>287</v>
      </c>
      <c r="X3507" t="str" cm="1">
        <f t="array" aca="1" ref="X3507" ca="1">IFERROR(INDEX('PC&amp;PD'!$A$1:$AS$19,ROW('PC&amp;PD'!$A$19),MATCH(INDIRECT(T3507),'PC&amp;PD'!$A$1:$AS$1,0)),"")</f>
        <v/>
      </c>
      <c r="Z3507" t="str">
        <f t="shared" ref="Z3507" si="1113">IFERROR(IF($F3507="OCS 100","OCS (OCS 100)",IF($F3507="OCS Blended","OCS (OCS Blended)",IF($F3507="OCS (No Label)","OCS (No Label)",IF($F3507="RCS 100","RCS (RCS 100)",IF($F3507="RCS Blended","RCS (RCS Blended)",IF($F3507="GRS","GRS (GRS)",IF($F3507="GRS (No Label)", "GRS (No Label)",IF($F3507="RDS","RDS (RDS)",IF($F3507="RWS","RWS (RWS)",IF($F3507="RAS","RAS (RAS)",IF($F3507="RMS","RMS (RMS)",IF($F3507="GOTS Organic","GOTS (Organic)",IF($F3507="GOTS Made with organic","GOTS (Made with Organic)",IF($F3507="GOTS Organic - in conversion","GOTS (Organic - In Conversion)",IF($F3507="GOTS Made with organic - in conversion","GOTS (Made with Organic - In Conversion)",""))))))))))))))),"")</f>
        <v/>
      </c>
      <c r="AA3507" t="str">
        <f t="shared" si="1095"/>
        <v/>
      </c>
      <c r="AB3507" t="str">
        <f t="shared" si="1096"/>
        <v/>
      </c>
      <c r="AC3507" t="e">
        <f t="shared" ca="1" si="1097"/>
        <v>#VALUE!</v>
      </c>
      <c r="AD3507" t="str" cm="1">
        <f t="array" aca="1" ref="AD3507" ca="1">IFERROR(IF((LEFT(INDIRECT("$F"&amp;$S3507),4))="GOTS",IF($G3507="Organic","GOTS_Organic_raw",(IF($G3507="Responsible","GOTS_Responsible",(IF($G3507="No Attribute (Conventional)","GOTS_conventional",(IF($G3507="Recycled Pre/Post-Consumer","GOTS_pre_post",(IF($G3507="In-Conversion","GOTS_in_conversion",(IF($G3507="Sustainably Sourced","Sustainably_sourced",(IF($G3507="Recycled pre-consumer organic","GOTS_recycled_organic",""))))))))))))),IF($G3507="Organic","Organic",(IF($G3507="Responsible","Responsible",(IF($G3507="No Attribute (Conventional)","No_Attribute_Conventional",(IF($G3507="Recycled Pre/Post-Consumer","Recycled_Pre_Post_Consumer",(IF($G3507="In-Conversion","In_Conversion",(IF($G3507="Recycled Pre-Consumer","Recycled_Pre_Consumer",(IF($G3507="Recycled Post-Consumer","Recycled_Post_Consumer",(IF($G3507="Sustainably Sourced","Sustainably_sourced",(IF($G3507="Recycled pre-consumer organic","GOTS_recycled_organic","")))))))))))))))))),"")</f>
        <v/>
      </c>
      <c r="AE3507" t="e" cm="1">
        <f t="array" aca="1" ref="AE3507" ca="1">IF($I3507="",IF(INDIRECT("$F"&amp;$S3507)="","",IF(LEFT(INDIRECT("$F"&amp;$S3507),3)="GRS","GRS_RCS_RM",IF((LEFT(INDIRECT("$F"&amp;$S3507),3))="RCS","GRS_RCS_RM",IF(INDIRECT("$F"&amp;$S3507)="OCS (No Label)","OCS_Conversion_RM",IF(LEFT(INDIRECT("$F"&amp;$S3507),3)="OCS","OCS_RM",IF(RIGHT(INDIRECT("$F"&amp;$S3507),10)="conversion","GOTS_RM_conversion",IF((LEFT(INDIRECT("$F"&amp;$S3507),4))="GOTS","GOTS_RM","Responsible_RM"))))))),"DELETERM")</f>
        <v>#VALUE!</v>
      </c>
      <c r="AF3507" t="e" cm="1">
        <f t="array" aca="1" ref="AF3507" ca="1">IF($S3507="","",INDIRECT("$Z"&amp;$S3507))</f>
        <v>#VALUE!</v>
      </c>
      <c r="AG3507" t="str">
        <f t="shared" si="1098"/>
        <v/>
      </c>
      <c r="AH3507" t="str" cm="1">
        <f t="array" aca="1" ref="AH3507" ca="1">IFERROR(INDIRECT("$ag"&amp;S3507),"")</f>
        <v/>
      </c>
      <c r="AI3507" t="e" cm="1">
        <f t="array" aca="1" ref="AI3507" ca="1">INDIRECT("O"&amp;S3507)</f>
        <v>#VALUE!</v>
      </c>
      <c r="AJ3507" t="str">
        <f t="shared" si="1099"/>
        <v/>
      </c>
    </row>
    <row r="3508" spans="1:36" ht="16.5" customHeight="1">
      <c r="A3508" s="129"/>
      <c r="B3508" s="134"/>
      <c r="C3508" s="135"/>
      <c r="D3508" s="146"/>
      <c r="E3508" s="146"/>
      <c r="F3508" s="135"/>
      <c r="G3508" s="147"/>
      <c r="H3508" s="147"/>
      <c r="I3508" s="147"/>
      <c r="J3508" s="147"/>
      <c r="K3508" s="38"/>
      <c r="L3508" s="143"/>
      <c r="M3508" s="143"/>
      <c r="N3508" s="61"/>
      <c r="O3508" s="314"/>
      <c r="Q3508" t="str">
        <f t="shared" si="1094"/>
        <v/>
      </c>
      <c r="S3508" t="e">
        <f t="shared" ca="1" si="1103"/>
        <v>#VALUE!</v>
      </c>
      <c r="T3508" t="e">
        <f t="shared" ca="1" si="1100"/>
        <v>#VALUE!</v>
      </c>
      <c r="U3508">
        <f t="shared" si="1104"/>
        <v>3444</v>
      </c>
      <c r="V3508">
        <v>287.08333333335599</v>
      </c>
      <c r="W3508">
        <f t="shared" si="1107"/>
        <v>287</v>
      </c>
      <c r="X3508" t="str" cm="1">
        <f t="array" aca="1" ref="X3508" ca="1">IFERROR(INDEX('PC&amp;PD'!$A$1:$AS$19,ROW('PC&amp;PD'!$A$19),MATCH(INDIRECT(T3508),'PC&amp;PD'!$A$1:$AS$1,0)),"")</f>
        <v/>
      </c>
      <c r="AA3508" t="str">
        <f t="shared" si="1095"/>
        <v/>
      </c>
      <c r="AB3508" t="str">
        <f t="shared" si="1096"/>
        <v/>
      </c>
      <c r="AC3508" t="e">
        <f t="shared" ca="1" si="1097"/>
        <v>#VALUE!</v>
      </c>
      <c r="AD3508" t="str" cm="1">
        <f t="array" aca="1" ref="AD3508" ca="1">IFERROR(IF((LEFT(INDIRECT("$F"&amp;$S3508),4))="GOTS",IF($G3508="Organic","GOTS_Organic_raw",(IF($G3508="Responsible","GOTS_Responsible",(IF($G3508="No Attribute (Conventional)","GOTS_conventional",(IF($G3508="Recycled Pre/Post-Consumer","GOTS_pre_post",(IF($G3508="In-Conversion","GOTS_in_conversion",(IF($G3508="Sustainably Sourced","Sustainably_sourced",(IF($G3508="Recycled pre-consumer organic","GOTS_recycled_organic",""))))))))))))),IF($G3508="Organic","Organic",(IF($G3508="Responsible","Responsible",(IF($G3508="No Attribute (Conventional)","No_Attribute_Conventional",(IF($G3508="Recycled Pre/Post-Consumer","Recycled_Pre_Post_Consumer",(IF($G3508="In-Conversion","In_Conversion",(IF($G3508="Recycled Pre-Consumer","Recycled_Pre_Consumer",(IF($G3508="Recycled Post-Consumer","Recycled_Post_Consumer",(IF($G3508="Sustainably Sourced","Sustainably_sourced",(IF($G3508="Recycled pre-consumer organic","GOTS_recycled_organic","")))))))))))))))))),"")</f>
        <v/>
      </c>
      <c r="AE3508" t="e" cm="1">
        <f t="array" aca="1" ref="AE3508" ca="1">IF($I3508="",IF(INDIRECT("$F"&amp;$S3508)="","",IF(LEFT(INDIRECT("$F"&amp;$S3508),3)="GRS","GRS_RCS_RM",IF((LEFT(INDIRECT("$F"&amp;$S3508),3))="RCS","GRS_RCS_RM",IF(INDIRECT("$F"&amp;$S3508)="OCS (No Label)","OCS_Conversion_RM",IF(LEFT(INDIRECT("$F"&amp;$S3508),3)="OCS","OCS_RM",IF(RIGHT(INDIRECT("$F"&amp;$S3508),10)="conversion","GOTS_RM_conversion",IF((LEFT(INDIRECT("$F"&amp;$S3508),4))="GOTS","GOTS_RM","Responsible_RM"))))))),"DELETERM")</f>
        <v>#VALUE!</v>
      </c>
      <c r="AF3508" t="e" cm="1">
        <f t="array" aca="1" ref="AF3508" ca="1">IF($S3508="","",INDIRECT("$Z"&amp;$S3508))</f>
        <v>#VALUE!</v>
      </c>
      <c r="AG3508" t="str">
        <f t="shared" si="1098"/>
        <v/>
      </c>
      <c r="AH3508" t="str" cm="1">
        <f t="array" aca="1" ref="AH3508" ca="1">IFERROR(INDIRECT("$ag"&amp;S3508),"")</f>
        <v/>
      </c>
      <c r="AI3508" t="e" cm="1">
        <f t="array" aca="1" ref="AI3508" ca="1">INDIRECT("O"&amp;S3508)</f>
        <v>#VALUE!</v>
      </c>
      <c r="AJ3508" t="str">
        <f t="shared" si="1099"/>
        <v/>
      </c>
    </row>
    <row r="3509" spans="1:36" ht="16.5" customHeight="1">
      <c r="A3509" s="129"/>
      <c r="B3509" s="134"/>
      <c r="C3509" s="135"/>
      <c r="D3509" s="146"/>
      <c r="E3509" s="146"/>
      <c r="F3509" s="135"/>
      <c r="G3509" s="147"/>
      <c r="H3509" s="147"/>
      <c r="I3509" s="147"/>
      <c r="J3509" s="147"/>
      <c r="K3509" s="38"/>
      <c r="L3509" s="143"/>
      <c r="M3509" s="143"/>
      <c r="N3509" s="61"/>
      <c r="O3509" s="314"/>
      <c r="Q3509" t="str">
        <f t="shared" si="1094"/>
        <v/>
      </c>
      <c r="S3509" t="e">
        <f t="shared" ca="1" si="1103"/>
        <v>#VALUE!</v>
      </c>
      <c r="T3509" t="e">
        <f t="shared" ca="1" si="1100"/>
        <v>#VALUE!</v>
      </c>
      <c r="U3509">
        <f t="shared" si="1104"/>
        <v>3444</v>
      </c>
      <c r="V3509">
        <v>287.16666666668903</v>
      </c>
      <c r="W3509">
        <f t="shared" si="1107"/>
        <v>287</v>
      </c>
      <c r="X3509" t="str" cm="1">
        <f t="array" aca="1" ref="X3509" ca="1">IFERROR(INDEX('PC&amp;PD'!$A$1:$AS$19,ROW('PC&amp;PD'!$A$19),MATCH(INDIRECT(T3509),'PC&amp;PD'!$A$1:$AS$1,0)),"")</f>
        <v/>
      </c>
      <c r="AA3509" t="str">
        <f t="shared" si="1095"/>
        <v/>
      </c>
      <c r="AB3509" t="str">
        <f t="shared" si="1096"/>
        <v/>
      </c>
      <c r="AC3509" t="e">
        <f t="shared" ca="1" si="1097"/>
        <v>#VALUE!</v>
      </c>
      <c r="AD3509" t="str" cm="1">
        <f t="array" aca="1" ref="AD3509" ca="1">IFERROR(IF((LEFT(INDIRECT("$F"&amp;$S3509),4))="GOTS",IF($G3509="Organic","GOTS_Organic_raw",(IF($G3509="Responsible","GOTS_Responsible",(IF($G3509="No Attribute (Conventional)","GOTS_conventional",(IF($G3509="Recycled Pre/Post-Consumer","GOTS_pre_post",(IF($G3509="In-Conversion","GOTS_in_conversion",(IF($G3509="Sustainably Sourced","Sustainably_sourced",(IF($G3509="Recycled pre-consumer organic","GOTS_recycled_organic",""))))))))))))),IF($G3509="Organic","Organic",(IF($G3509="Responsible","Responsible",(IF($G3509="No Attribute (Conventional)","No_Attribute_Conventional",(IF($G3509="Recycled Pre/Post-Consumer","Recycled_Pre_Post_Consumer",(IF($G3509="In-Conversion","In_Conversion",(IF($G3509="Recycled Pre-Consumer","Recycled_Pre_Consumer",(IF($G3509="Recycled Post-Consumer","Recycled_Post_Consumer",(IF($G3509="Sustainably Sourced","Sustainably_sourced",(IF($G3509="Recycled pre-consumer organic","GOTS_recycled_organic","")))))))))))))))))),"")</f>
        <v/>
      </c>
      <c r="AE3509" t="e" cm="1">
        <f t="array" aca="1" ref="AE3509" ca="1">IF($I3509="",IF(INDIRECT("$F"&amp;$S3509)="","",IF(LEFT(INDIRECT("$F"&amp;$S3509),3)="GRS","GRS_RCS_RM",IF((LEFT(INDIRECT("$F"&amp;$S3509),3))="RCS","GRS_RCS_RM",IF(INDIRECT("$F"&amp;$S3509)="OCS (No Label)","OCS_Conversion_RM",IF(LEFT(INDIRECT("$F"&amp;$S3509),3)="OCS","OCS_RM",IF(RIGHT(INDIRECT("$F"&amp;$S3509),10)="conversion","GOTS_RM_conversion",IF((LEFT(INDIRECT("$F"&amp;$S3509),4))="GOTS","GOTS_RM","Responsible_RM"))))))),"DELETERM")</f>
        <v>#VALUE!</v>
      </c>
      <c r="AF3509" t="e" cm="1">
        <f t="array" aca="1" ref="AF3509" ca="1">IF($S3509="","",INDIRECT("$Z"&amp;$S3509))</f>
        <v>#VALUE!</v>
      </c>
      <c r="AG3509" t="str">
        <f t="shared" si="1098"/>
        <v/>
      </c>
      <c r="AH3509" t="str" cm="1">
        <f t="array" aca="1" ref="AH3509" ca="1">IFERROR(INDIRECT("$ag"&amp;S3509),"")</f>
        <v/>
      </c>
      <c r="AI3509" t="e" cm="1">
        <f t="array" aca="1" ref="AI3509" ca="1">INDIRECT("O"&amp;S3509)</f>
        <v>#VALUE!</v>
      </c>
      <c r="AJ3509" t="str">
        <f t="shared" si="1099"/>
        <v/>
      </c>
    </row>
    <row r="3510" spans="1:36" ht="16.5" customHeight="1">
      <c r="A3510" s="129"/>
      <c r="B3510" s="134"/>
      <c r="C3510" s="135"/>
      <c r="D3510" s="146"/>
      <c r="E3510" s="146"/>
      <c r="F3510" s="135"/>
      <c r="G3510" s="147"/>
      <c r="H3510" s="147"/>
      <c r="I3510" s="147"/>
      <c r="J3510" s="147"/>
      <c r="K3510" s="38"/>
      <c r="L3510" s="143"/>
      <c r="M3510" s="143"/>
      <c r="N3510" s="61"/>
      <c r="O3510" s="314"/>
      <c r="Q3510" t="str">
        <f t="shared" si="1094"/>
        <v/>
      </c>
      <c r="S3510" t="e">
        <f t="shared" ca="1" si="1103"/>
        <v>#VALUE!</v>
      </c>
      <c r="T3510" t="e">
        <f t="shared" ca="1" si="1100"/>
        <v>#VALUE!</v>
      </c>
      <c r="U3510">
        <f t="shared" si="1104"/>
        <v>3444</v>
      </c>
      <c r="V3510">
        <v>287.25000000002302</v>
      </c>
      <c r="W3510">
        <f t="shared" si="1107"/>
        <v>287</v>
      </c>
      <c r="X3510" t="str" cm="1">
        <f t="array" aca="1" ref="X3510" ca="1">IFERROR(INDEX('PC&amp;PD'!$A$1:$AS$19,ROW('PC&amp;PD'!$A$19),MATCH(INDIRECT(T3510),'PC&amp;PD'!$A$1:$AS$1,0)),"")</f>
        <v/>
      </c>
      <c r="AA3510" t="str">
        <f t="shared" si="1095"/>
        <v/>
      </c>
      <c r="AB3510" t="str">
        <f t="shared" si="1096"/>
        <v/>
      </c>
      <c r="AC3510" t="e">
        <f t="shared" ca="1" si="1097"/>
        <v>#VALUE!</v>
      </c>
      <c r="AD3510" t="str" cm="1">
        <f t="array" aca="1" ref="AD3510" ca="1">IFERROR(IF((LEFT(INDIRECT("$F"&amp;$S3510),4))="GOTS",IF($G3510="Organic","GOTS_Organic_raw",(IF($G3510="Responsible","GOTS_Responsible",(IF($G3510="No Attribute (Conventional)","GOTS_conventional",(IF($G3510="Recycled Pre/Post-Consumer","GOTS_pre_post",(IF($G3510="In-Conversion","GOTS_in_conversion",(IF($G3510="Sustainably Sourced","Sustainably_sourced",(IF($G3510="Recycled pre-consumer organic","GOTS_recycled_organic",""))))))))))))),IF($G3510="Organic","Organic",(IF($G3510="Responsible","Responsible",(IF($G3510="No Attribute (Conventional)","No_Attribute_Conventional",(IF($G3510="Recycled Pre/Post-Consumer","Recycled_Pre_Post_Consumer",(IF($G3510="In-Conversion","In_Conversion",(IF($G3510="Recycled Pre-Consumer","Recycled_Pre_Consumer",(IF($G3510="Recycled Post-Consumer","Recycled_Post_Consumer",(IF($G3510="Sustainably Sourced","Sustainably_sourced",(IF($G3510="Recycled pre-consumer organic","GOTS_recycled_organic","")))))))))))))))))),"")</f>
        <v/>
      </c>
      <c r="AE3510" t="e" cm="1">
        <f t="array" aca="1" ref="AE3510" ca="1">IF($I3510="",IF(INDIRECT("$F"&amp;$S3510)="","",IF(LEFT(INDIRECT("$F"&amp;$S3510),3)="GRS","GRS_RCS_RM",IF((LEFT(INDIRECT("$F"&amp;$S3510),3))="RCS","GRS_RCS_RM",IF(INDIRECT("$F"&amp;$S3510)="OCS (No Label)","OCS_Conversion_RM",IF(LEFT(INDIRECT("$F"&amp;$S3510),3)="OCS","OCS_RM",IF(RIGHT(INDIRECT("$F"&amp;$S3510),10)="conversion","GOTS_RM_conversion",IF((LEFT(INDIRECT("$F"&amp;$S3510),4))="GOTS","GOTS_RM","Responsible_RM"))))))),"DELETERM")</f>
        <v>#VALUE!</v>
      </c>
      <c r="AF3510" t="e" cm="1">
        <f t="array" aca="1" ref="AF3510" ca="1">IF($S3510="","",INDIRECT("$Z"&amp;$S3510))</f>
        <v>#VALUE!</v>
      </c>
      <c r="AG3510" t="str">
        <f t="shared" si="1098"/>
        <v/>
      </c>
      <c r="AH3510" t="str" cm="1">
        <f t="array" aca="1" ref="AH3510" ca="1">IFERROR(INDIRECT("$ag"&amp;S3510),"")</f>
        <v/>
      </c>
      <c r="AI3510" t="e" cm="1">
        <f t="array" aca="1" ref="AI3510" ca="1">INDIRECT("O"&amp;S3510)</f>
        <v>#VALUE!</v>
      </c>
      <c r="AJ3510" t="str">
        <f t="shared" si="1099"/>
        <v/>
      </c>
    </row>
    <row r="3511" spans="1:36" ht="16.5" customHeight="1">
      <c r="A3511" s="129"/>
      <c r="B3511" s="134"/>
      <c r="C3511" s="135"/>
      <c r="D3511" s="146"/>
      <c r="E3511" s="146"/>
      <c r="F3511" s="135"/>
      <c r="G3511" s="147"/>
      <c r="H3511" s="147"/>
      <c r="I3511" s="147"/>
      <c r="J3511" s="147"/>
      <c r="K3511" s="38"/>
      <c r="L3511" s="143"/>
      <c r="M3511" s="143"/>
      <c r="N3511" s="61"/>
      <c r="O3511" s="314"/>
      <c r="Q3511" t="str">
        <f t="shared" si="1094"/>
        <v/>
      </c>
      <c r="S3511" t="e">
        <f t="shared" ca="1" si="1103"/>
        <v>#VALUE!</v>
      </c>
      <c r="T3511" t="e">
        <f t="shared" ca="1" si="1100"/>
        <v>#VALUE!</v>
      </c>
      <c r="U3511">
        <f t="shared" si="1104"/>
        <v>3444</v>
      </c>
      <c r="V3511">
        <v>287.33333333335599</v>
      </c>
      <c r="W3511">
        <f t="shared" si="1107"/>
        <v>287</v>
      </c>
      <c r="X3511" t="str" cm="1">
        <f t="array" aca="1" ref="X3511" ca="1">IFERROR(INDEX('PC&amp;PD'!$A$1:$AS$19,ROW('PC&amp;PD'!$A$19),MATCH(INDIRECT(T3511),'PC&amp;PD'!$A$1:$AS$1,0)),"")</f>
        <v/>
      </c>
      <c r="AA3511" t="str">
        <f t="shared" si="1095"/>
        <v/>
      </c>
      <c r="AB3511" t="str">
        <f t="shared" si="1096"/>
        <v/>
      </c>
      <c r="AC3511" t="e">
        <f t="shared" ca="1" si="1097"/>
        <v>#VALUE!</v>
      </c>
      <c r="AD3511" t="str" cm="1">
        <f t="array" aca="1" ref="AD3511" ca="1">IFERROR(IF((LEFT(INDIRECT("$F"&amp;$S3511),4))="GOTS",IF($G3511="Organic","GOTS_Organic_raw",(IF($G3511="Responsible","GOTS_Responsible",(IF($G3511="No Attribute (Conventional)","GOTS_conventional",(IF($G3511="Recycled Pre/Post-Consumer","GOTS_pre_post",(IF($G3511="In-Conversion","GOTS_in_conversion",(IF($G3511="Sustainably Sourced","Sustainably_sourced",(IF($G3511="Recycled pre-consumer organic","GOTS_recycled_organic",""))))))))))))),IF($G3511="Organic","Organic",(IF($G3511="Responsible","Responsible",(IF($G3511="No Attribute (Conventional)","No_Attribute_Conventional",(IF($G3511="Recycled Pre/Post-Consumer","Recycled_Pre_Post_Consumer",(IF($G3511="In-Conversion","In_Conversion",(IF($G3511="Recycled Pre-Consumer","Recycled_Pre_Consumer",(IF($G3511="Recycled Post-Consumer","Recycled_Post_Consumer",(IF($G3511="Sustainably Sourced","Sustainably_sourced",(IF($G3511="Recycled pre-consumer organic","GOTS_recycled_organic","")))))))))))))))))),"")</f>
        <v/>
      </c>
      <c r="AE3511" t="e" cm="1">
        <f t="array" aca="1" ref="AE3511" ca="1">IF($I3511="",IF(INDIRECT("$F"&amp;$S3511)="","",IF(LEFT(INDIRECT("$F"&amp;$S3511),3)="GRS","GRS_RCS_RM",IF((LEFT(INDIRECT("$F"&amp;$S3511),3))="RCS","GRS_RCS_RM",IF(INDIRECT("$F"&amp;$S3511)="OCS (No Label)","OCS_Conversion_RM",IF(LEFT(INDIRECT("$F"&amp;$S3511),3)="OCS","OCS_RM",IF(RIGHT(INDIRECT("$F"&amp;$S3511),10)="conversion","GOTS_RM_conversion",IF((LEFT(INDIRECT("$F"&amp;$S3511),4))="GOTS","GOTS_RM","Responsible_RM"))))))),"DELETERM")</f>
        <v>#VALUE!</v>
      </c>
      <c r="AF3511" t="e" cm="1">
        <f t="array" aca="1" ref="AF3511" ca="1">IF($S3511="","",INDIRECT("$Z"&amp;$S3511))</f>
        <v>#VALUE!</v>
      </c>
      <c r="AG3511" t="str">
        <f t="shared" si="1098"/>
        <v/>
      </c>
      <c r="AH3511" t="str" cm="1">
        <f t="array" aca="1" ref="AH3511" ca="1">IFERROR(INDIRECT("$ag"&amp;S3511),"")</f>
        <v/>
      </c>
      <c r="AI3511" t="e" cm="1">
        <f t="array" aca="1" ref="AI3511" ca="1">INDIRECT("O"&amp;S3511)</f>
        <v>#VALUE!</v>
      </c>
      <c r="AJ3511" t="str">
        <f t="shared" si="1099"/>
        <v/>
      </c>
    </row>
    <row r="3512" spans="1:36" ht="16.5" customHeight="1">
      <c r="A3512" s="129"/>
      <c r="B3512" s="134"/>
      <c r="C3512" s="135"/>
      <c r="D3512" s="146"/>
      <c r="E3512" s="146"/>
      <c r="F3512" s="135"/>
      <c r="G3512" s="147"/>
      <c r="H3512" s="147"/>
      <c r="I3512" s="147"/>
      <c r="J3512" s="147"/>
      <c r="K3512" s="38"/>
      <c r="L3512" s="143"/>
      <c r="M3512" s="143"/>
      <c r="N3512" s="61"/>
      <c r="O3512" s="314"/>
      <c r="Q3512" t="str">
        <f t="shared" si="1094"/>
        <v/>
      </c>
      <c r="S3512" t="e">
        <f t="shared" ca="1" si="1103"/>
        <v>#VALUE!</v>
      </c>
      <c r="T3512" t="e">
        <f t="shared" ca="1" si="1100"/>
        <v>#VALUE!</v>
      </c>
      <c r="U3512">
        <f t="shared" si="1104"/>
        <v>3444</v>
      </c>
      <c r="V3512">
        <v>287.41666666668903</v>
      </c>
      <c r="W3512">
        <f t="shared" si="1107"/>
        <v>287</v>
      </c>
      <c r="X3512" t="str" cm="1">
        <f t="array" aca="1" ref="X3512" ca="1">IFERROR(INDEX('PC&amp;PD'!$A$1:$AS$19,ROW('PC&amp;PD'!$A$19),MATCH(INDIRECT(T3512),'PC&amp;PD'!$A$1:$AS$1,0)),"")</f>
        <v/>
      </c>
      <c r="AA3512" t="str">
        <f t="shared" si="1095"/>
        <v/>
      </c>
      <c r="AB3512" t="str">
        <f t="shared" si="1096"/>
        <v/>
      </c>
      <c r="AC3512" t="e">
        <f t="shared" ca="1" si="1097"/>
        <v>#VALUE!</v>
      </c>
      <c r="AD3512" t="str" cm="1">
        <f t="array" aca="1" ref="AD3512" ca="1">IFERROR(IF((LEFT(INDIRECT("$F"&amp;$S3512),4))="GOTS",IF($G3512="Organic","GOTS_Organic_raw",(IF($G3512="Responsible","GOTS_Responsible",(IF($G3512="No Attribute (Conventional)","GOTS_conventional",(IF($G3512="Recycled Pre/Post-Consumer","GOTS_pre_post",(IF($G3512="In-Conversion","GOTS_in_conversion",(IF($G3512="Sustainably Sourced","Sustainably_sourced",(IF($G3512="Recycled pre-consumer organic","GOTS_recycled_organic",""))))))))))))),IF($G3512="Organic","Organic",(IF($G3512="Responsible","Responsible",(IF($G3512="No Attribute (Conventional)","No_Attribute_Conventional",(IF($G3512="Recycled Pre/Post-Consumer","Recycled_Pre_Post_Consumer",(IF($G3512="In-Conversion","In_Conversion",(IF($G3512="Recycled Pre-Consumer","Recycled_Pre_Consumer",(IF($G3512="Recycled Post-Consumer","Recycled_Post_Consumer",(IF($G3512="Sustainably Sourced","Sustainably_sourced",(IF($G3512="Recycled pre-consumer organic","GOTS_recycled_organic","")))))))))))))))))),"")</f>
        <v/>
      </c>
      <c r="AE3512" t="e" cm="1">
        <f t="array" aca="1" ref="AE3512" ca="1">IF($I3512="",IF(INDIRECT("$F"&amp;$S3512)="","",IF(LEFT(INDIRECT("$F"&amp;$S3512),3)="GRS","GRS_RCS_RM",IF((LEFT(INDIRECT("$F"&amp;$S3512),3))="RCS","GRS_RCS_RM",IF(INDIRECT("$F"&amp;$S3512)="OCS (No Label)","OCS_Conversion_RM",IF(LEFT(INDIRECT("$F"&amp;$S3512),3)="OCS","OCS_RM",IF(RIGHT(INDIRECT("$F"&amp;$S3512),10)="conversion","GOTS_RM_conversion",IF((LEFT(INDIRECT("$F"&amp;$S3512),4))="GOTS","GOTS_RM","Responsible_RM"))))))),"DELETERM")</f>
        <v>#VALUE!</v>
      </c>
      <c r="AF3512" t="e" cm="1">
        <f t="array" aca="1" ref="AF3512" ca="1">IF($S3512="","",INDIRECT("$Z"&amp;$S3512))</f>
        <v>#VALUE!</v>
      </c>
      <c r="AG3512" t="str">
        <f t="shared" si="1098"/>
        <v/>
      </c>
      <c r="AH3512" t="str" cm="1">
        <f t="array" aca="1" ref="AH3512" ca="1">IFERROR(INDIRECT("$ag"&amp;S3512),"")</f>
        <v/>
      </c>
      <c r="AI3512" t="e" cm="1">
        <f t="array" aca="1" ref="AI3512" ca="1">INDIRECT("O"&amp;S3512)</f>
        <v>#VALUE!</v>
      </c>
      <c r="AJ3512" t="str">
        <f t="shared" si="1099"/>
        <v/>
      </c>
    </row>
    <row r="3513" spans="1:36" ht="16.5" customHeight="1">
      <c r="A3513" s="130"/>
      <c r="B3513" s="136"/>
      <c r="C3513" s="137"/>
      <c r="D3513" s="146"/>
      <c r="E3513" s="146"/>
      <c r="F3513" s="137"/>
      <c r="G3513" s="147"/>
      <c r="H3513" s="147"/>
      <c r="I3513" s="147"/>
      <c r="J3513" s="147"/>
      <c r="K3513" s="38"/>
      <c r="L3513" s="144"/>
      <c r="M3513" s="144"/>
      <c r="N3513" s="61"/>
      <c r="O3513" s="314"/>
      <c r="Q3513" t="str">
        <f t="shared" si="1094"/>
        <v/>
      </c>
      <c r="S3513" t="e">
        <f t="shared" ca="1" si="1103"/>
        <v>#VALUE!</v>
      </c>
      <c r="T3513" t="e">
        <f t="shared" ca="1" si="1100"/>
        <v>#VALUE!</v>
      </c>
      <c r="U3513">
        <f t="shared" si="1104"/>
        <v>3444</v>
      </c>
      <c r="V3513">
        <v>287.50000000002302</v>
      </c>
      <c r="W3513">
        <f t="shared" si="1107"/>
        <v>287</v>
      </c>
      <c r="X3513" t="str" cm="1">
        <f t="array" aca="1" ref="X3513" ca="1">IFERROR(INDEX('PC&amp;PD'!$A$1:$AS$19,ROW('PC&amp;PD'!$A$19),MATCH(INDIRECT(T3513),'PC&amp;PD'!$A$1:$AS$1,0)),"")</f>
        <v/>
      </c>
      <c r="AA3513" t="str">
        <f t="shared" si="1095"/>
        <v/>
      </c>
      <c r="AB3513" t="str">
        <f t="shared" si="1096"/>
        <v/>
      </c>
      <c r="AC3513" t="e">
        <f t="shared" ca="1" si="1097"/>
        <v>#VALUE!</v>
      </c>
      <c r="AD3513" t="str" cm="1">
        <f t="array" aca="1" ref="AD3513" ca="1">IFERROR(IF((LEFT(INDIRECT("$F"&amp;$S3513),4))="GOTS",IF($G3513="Organic","GOTS_Organic_raw",(IF($G3513="Responsible","GOTS_Responsible",(IF($G3513="No Attribute (Conventional)","GOTS_conventional",(IF($G3513="Recycled Pre/Post-Consumer","GOTS_pre_post",(IF($G3513="In-Conversion","GOTS_in_conversion",(IF($G3513="Sustainably Sourced","Sustainably_sourced",(IF($G3513="Recycled pre-consumer organic","GOTS_recycled_organic",""))))))))))))),IF($G3513="Organic","Organic",(IF($G3513="Responsible","Responsible",(IF($G3513="No Attribute (Conventional)","No_Attribute_Conventional",(IF($G3513="Recycled Pre/Post-Consumer","Recycled_Pre_Post_Consumer",(IF($G3513="In-Conversion","In_Conversion",(IF($G3513="Recycled Pre-Consumer","Recycled_Pre_Consumer",(IF($G3513="Recycled Post-Consumer","Recycled_Post_Consumer",(IF($G3513="Sustainably Sourced","Sustainably_sourced",(IF($G3513="Recycled pre-consumer organic","GOTS_recycled_organic","")))))))))))))))))),"")</f>
        <v/>
      </c>
      <c r="AE3513" t="e" cm="1">
        <f t="array" aca="1" ref="AE3513" ca="1">IF($I3513="",IF(INDIRECT("$F"&amp;$S3513)="","",IF(LEFT(INDIRECT("$F"&amp;$S3513),3)="GRS","GRS_RCS_RM",IF((LEFT(INDIRECT("$F"&amp;$S3513),3))="RCS","GRS_RCS_RM",IF(INDIRECT("$F"&amp;$S3513)="OCS (No Label)","OCS_Conversion_RM",IF(LEFT(INDIRECT("$F"&amp;$S3513),3)="OCS","OCS_RM",IF(RIGHT(INDIRECT("$F"&amp;$S3513),10)="conversion","GOTS_RM_conversion",IF((LEFT(INDIRECT("$F"&amp;$S3513),4))="GOTS","GOTS_RM","Responsible_RM"))))))),"DELETERM")</f>
        <v>#VALUE!</v>
      </c>
      <c r="AF3513" t="e" cm="1">
        <f t="array" aca="1" ref="AF3513" ca="1">IF($S3513="","",INDIRECT("$Z"&amp;$S3513))</f>
        <v>#VALUE!</v>
      </c>
      <c r="AG3513" t="str">
        <f t="shared" si="1098"/>
        <v/>
      </c>
      <c r="AH3513" t="str" cm="1">
        <f t="array" aca="1" ref="AH3513" ca="1">IFERROR(INDIRECT("$ag"&amp;S3513),"")</f>
        <v/>
      </c>
      <c r="AI3513" t="e" cm="1">
        <f t="array" aca="1" ref="AI3513" ca="1">INDIRECT("O"&amp;S3513)</f>
        <v>#VALUE!</v>
      </c>
      <c r="AJ3513" t="str">
        <f t="shared" si="1099"/>
        <v/>
      </c>
    </row>
    <row r="3514" spans="1:36" ht="16.5" customHeight="1">
      <c r="A3514" s="130"/>
      <c r="B3514" s="136"/>
      <c r="C3514" s="137"/>
      <c r="D3514" s="146"/>
      <c r="E3514" s="146"/>
      <c r="F3514" s="137"/>
      <c r="G3514" s="147"/>
      <c r="H3514" s="147"/>
      <c r="I3514" s="147"/>
      <c r="J3514" s="147"/>
      <c r="K3514" s="38"/>
      <c r="L3514" s="144"/>
      <c r="M3514" s="144"/>
      <c r="N3514" s="61"/>
      <c r="O3514" s="314"/>
      <c r="Q3514" t="str">
        <f t="shared" si="1094"/>
        <v/>
      </c>
      <c r="S3514" t="e">
        <f t="shared" ca="1" si="1103"/>
        <v>#VALUE!</v>
      </c>
      <c r="T3514" t="e">
        <f t="shared" ca="1" si="1100"/>
        <v>#VALUE!</v>
      </c>
      <c r="U3514">
        <f t="shared" si="1104"/>
        <v>3444</v>
      </c>
      <c r="V3514">
        <v>287.58333333335599</v>
      </c>
      <c r="W3514">
        <f t="shared" si="1107"/>
        <v>287</v>
      </c>
      <c r="X3514" t="str" cm="1">
        <f t="array" aca="1" ref="X3514" ca="1">IFERROR(INDEX('PC&amp;PD'!$A$1:$AS$19,ROW('PC&amp;PD'!$A$19),MATCH(INDIRECT(T3514),'PC&amp;PD'!$A$1:$AS$1,0)),"")</f>
        <v/>
      </c>
      <c r="AA3514" t="str">
        <f t="shared" si="1095"/>
        <v/>
      </c>
      <c r="AB3514" t="str">
        <f t="shared" si="1096"/>
        <v/>
      </c>
      <c r="AC3514" t="e">
        <f t="shared" ca="1" si="1097"/>
        <v>#VALUE!</v>
      </c>
      <c r="AD3514" t="str" cm="1">
        <f t="array" aca="1" ref="AD3514" ca="1">IFERROR(IF((LEFT(INDIRECT("$F"&amp;$S3514),4))="GOTS",IF($G3514="Organic","GOTS_Organic_raw",(IF($G3514="Responsible","GOTS_Responsible",(IF($G3514="No Attribute (Conventional)","GOTS_conventional",(IF($G3514="Recycled Pre/Post-Consumer","GOTS_pre_post",(IF($G3514="In-Conversion","GOTS_in_conversion",(IF($G3514="Sustainably Sourced","Sustainably_sourced",(IF($G3514="Recycled pre-consumer organic","GOTS_recycled_organic",""))))))))))))),IF($G3514="Organic","Organic",(IF($G3514="Responsible","Responsible",(IF($G3514="No Attribute (Conventional)","No_Attribute_Conventional",(IF($G3514="Recycled Pre/Post-Consumer","Recycled_Pre_Post_Consumer",(IF($G3514="In-Conversion","In_Conversion",(IF($G3514="Recycled Pre-Consumer","Recycled_Pre_Consumer",(IF($G3514="Recycled Post-Consumer","Recycled_Post_Consumer",(IF($G3514="Sustainably Sourced","Sustainably_sourced",(IF($G3514="Recycled pre-consumer organic","GOTS_recycled_organic","")))))))))))))))))),"")</f>
        <v/>
      </c>
      <c r="AE3514" t="e" cm="1">
        <f t="array" aca="1" ref="AE3514" ca="1">IF($I3514="",IF(INDIRECT("$F"&amp;$S3514)="","",IF(LEFT(INDIRECT("$F"&amp;$S3514),3)="GRS","GRS_RCS_RM",IF((LEFT(INDIRECT("$F"&amp;$S3514),3))="RCS","GRS_RCS_RM",IF(INDIRECT("$F"&amp;$S3514)="OCS (No Label)","OCS_Conversion_RM",IF(LEFT(INDIRECT("$F"&amp;$S3514),3)="OCS","OCS_RM",IF(RIGHT(INDIRECT("$F"&amp;$S3514),10)="conversion","GOTS_RM_conversion",IF((LEFT(INDIRECT("$F"&amp;$S3514),4))="GOTS","GOTS_RM","Responsible_RM"))))))),"DELETERM")</f>
        <v>#VALUE!</v>
      </c>
      <c r="AF3514" t="e" cm="1">
        <f t="array" aca="1" ref="AF3514" ca="1">IF($S3514="","",INDIRECT("$Z"&amp;$S3514))</f>
        <v>#VALUE!</v>
      </c>
      <c r="AG3514" t="str">
        <f t="shared" si="1098"/>
        <v/>
      </c>
      <c r="AH3514" t="str" cm="1">
        <f t="array" aca="1" ref="AH3514" ca="1">IFERROR(INDIRECT("$ag"&amp;S3514),"")</f>
        <v/>
      </c>
      <c r="AI3514" t="e" cm="1">
        <f t="array" aca="1" ref="AI3514" ca="1">INDIRECT("O"&amp;S3514)</f>
        <v>#VALUE!</v>
      </c>
      <c r="AJ3514" t="str">
        <f t="shared" si="1099"/>
        <v/>
      </c>
    </row>
    <row r="3515" spans="1:36" ht="16.5" customHeight="1">
      <c r="A3515" s="130"/>
      <c r="B3515" s="136"/>
      <c r="C3515" s="137"/>
      <c r="D3515" s="146"/>
      <c r="E3515" s="146"/>
      <c r="F3515" s="137"/>
      <c r="G3515" s="147"/>
      <c r="H3515" s="147"/>
      <c r="I3515" s="147"/>
      <c r="J3515" s="147"/>
      <c r="K3515" s="38"/>
      <c r="L3515" s="144"/>
      <c r="M3515" s="144"/>
      <c r="N3515" s="61"/>
      <c r="O3515" s="314"/>
      <c r="Q3515" t="str">
        <f t="shared" si="1094"/>
        <v/>
      </c>
      <c r="S3515" t="e">
        <f t="shared" ca="1" si="1103"/>
        <v>#VALUE!</v>
      </c>
      <c r="T3515" t="e">
        <f t="shared" ca="1" si="1100"/>
        <v>#VALUE!</v>
      </c>
      <c r="U3515">
        <f t="shared" si="1104"/>
        <v>3444</v>
      </c>
      <c r="V3515">
        <v>287.66666666668903</v>
      </c>
      <c r="W3515">
        <f t="shared" si="1107"/>
        <v>287</v>
      </c>
      <c r="X3515" t="str" cm="1">
        <f t="array" aca="1" ref="X3515" ca="1">IFERROR(INDEX('PC&amp;PD'!$A$1:$AS$19,ROW('PC&amp;PD'!$A$19),MATCH(INDIRECT(T3515),'PC&amp;PD'!$A$1:$AS$1,0)),"")</f>
        <v/>
      </c>
      <c r="AA3515" t="str">
        <f t="shared" si="1095"/>
        <v/>
      </c>
      <c r="AB3515" t="str">
        <f t="shared" si="1096"/>
        <v/>
      </c>
      <c r="AC3515" t="e">
        <f t="shared" ca="1" si="1097"/>
        <v>#VALUE!</v>
      </c>
      <c r="AD3515" t="str" cm="1">
        <f t="array" aca="1" ref="AD3515" ca="1">IFERROR(IF((LEFT(INDIRECT("$F"&amp;$S3515),4))="GOTS",IF($G3515="Organic","GOTS_Organic_raw",(IF($G3515="Responsible","GOTS_Responsible",(IF($G3515="No Attribute (Conventional)","GOTS_conventional",(IF($G3515="Recycled Pre/Post-Consumer","GOTS_pre_post",(IF($G3515="In-Conversion","GOTS_in_conversion",(IF($G3515="Sustainably Sourced","Sustainably_sourced",(IF($G3515="Recycled pre-consumer organic","GOTS_recycled_organic",""))))))))))))),IF($G3515="Organic","Organic",(IF($G3515="Responsible","Responsible",(IF($G3515="No Attribute (Conventional)","No_Attribute_Conventional",(IF($G3515="Recycled Pre/Post-Consumer","Recycled_Pre_Post_Consumer",(IF($G3515="In-Conversion","In_Conversion",(IF($G3515="Recycled Pre-Consumer","Recycled_Pre_Consumer",(IF($G3515="Recycled Post-Consumer","Recycled_Post_Consumer",(IF($G3515="Sustainably Sourced","Sustainably_sourced",(IF($G3515="Recycled pre-consumer organic","GOTS_recycled_organic","")))))))))))))))))),"")</f>
        <v/>
      </c>
      <c r="AE3515" t="e" cm="1">
        <f t="array" aca="1" ref="AE3515" ca="1">IF($I3515="",IF(INDIRECT("$F"&amp;$S3515)="","",IF(LEFT(INDIRECT("$F"&amp;$S3515),3)="GRS","GRS_RCS_RM",IF((LEFT(INDIRECT("$F"&amp;$S3515),3))="RCS","GRS_RCS_RM",IF(INDIRECT("$F"&amp;$S3515)="OCS (No Label)","OCS_Conversion_RM",IF(LEFT(INDIRECT("$F"&amp;$S3515),3)="OCS","OCS_RM",IF(RIGHT(INDIRECT("$F"&amp;$S3515),10)="conversion","GOTS_RM_conversion",IF((LEFT(INDIRECT("$F"&amp;$S3515),4))="GOTS","GOTS_RM","Responsible_RM"))))))),"DELETERM")</f>
        <v>#VALUE!</v>
      </c>
      <c r="AF3515" t="e" cm="1">
        <f t="array" aca="1" ref="AF3515" ca="1">IF($S3515="","",INDIRECT("$Z"&amp;$S3515))</f>
        <v>#VALUE!</v>
      </c>
      <c r="AG3515" t="str">
        <f t="shared" si="1098"/>
        <v/>
      </c>
      <c r="AH3515" t="str" cm="1">
        <f t="array" aca="1" ref="AH3515" ca="1">IFERROR(INDIRECT("$ag"&amp;S3515),"")</f>
        <v/>
      </c>
      <c r="AI3515" t="e" cm="1">
        <f t="array" aca="1" ref="AI3515" ca="1">INDIRECT("O"&amp;S3515)</f>
        <v>#VALUE!</v>
      </c>
      <c r="AJ3515" t="str">
        <f t="shared" si="1099"/>
        <v/>
      </c>
    </row>
    <row r="3516" spans="1:36" ht="16.5" customHeight="1">
      <c r="A3516" s="130"/>
      <c r="B3516" s="136"/>
      <c r="C3516" s="137"/>
      <c r="D3516" s="146"/>
      <c r="E3516" s="146"/>
      <c r="F3516" s="137"/>
      <c r="G3516" s="147"/>
      <c r="H3516" s="147"/>
      <c r="I3516" s="147"/>
      <c r="J3516" s="147"/>
      <c r="K3516" s="38"/>
      <c r="L3516" s="144"/>
      <c r="M3516" s="144"/>
      <c r="N3516" s="61"/>
      <c r="O3516" s="314"/>
      <c r="Q3516" t="str">
        <f t="shared" si="1094"/>
        <v/>
      </c>
      <c r="S3516" t="e">
        <f t="shared" ca="1" si="1103"/>
        <v>#VALUE!</v>
      </c>
      <c r="T3516" t="e">
        <f t="shared" ca="1" si="1100"/>
        <v>#VALUE!</v>
      </c>
      <c r="U3516">
        <f t="shared" si="1104"/>
        <v>3444</v>
      </c>
      <c r="V3516">
        <v>287.75000000002302</v>
      </c>
      <c r="W3516">
        <f t="shared" si="1107"/>
        <v>287</v>
      </c>
      <c r="X3516" t="str" cm="1">
        <f t="array" aca="1" ref="X3516" ca="1">IFERROR(INDEX('PC&amp;PD'!$A$1:$AS$19,ROW('PC&amp;PD'!$A$19),MATCH(INDIRECT(T3516),'PC&amp;PD'!$A$1:$AS$1,0)),"")</f>
        <v/>
      </c>
      <c r="AA3516" t="str">
        <f t="shared" si="1095"/>
        <v/>
      </c>
      <c r="AB3516" t="str">
        <f t="shared" si="1096"/>
        <v/>
      </c>
      <c r="AC3516" t="e">
        <f t="shared" ca="1" si="1097"/>
        <v>#VALUE!</v>
      </c>
      <c r="AD3516" t="str" cm="1">
        <f t="array" aca="1" ref="AD3516" ca="1">IFERROR(IF((LEFT(INDIRECT("$F"&amp;$S3516),4))="GOTS",IF($G3516="Organic","GOTS_Organic_raw",(IF($G3516="Responsible","GOTS_Responsible",(IF($G3516="No Attribute (Conventional)","GOTS_conventional",(IF($G3516="Recycled Pre/Post-Consumer","GOTS_pre_post",(IF($G3516="In-Conversion","GOTS_in_conversion",(IF($G3516="Sustainably Sourced","Sustainably_sourced",(IF($G3516="Recycled pre-consumer organic","GOTS_recycled_organic",""))))))))))))),IF($G3516="Organic","Organic",(IF($G3516="Responsible","Responsible",(IF($G3516="No Attribute (Conventional)","No_Attribute_Conventional",(IF($G3516="Recycled Pre/Post-Consumer","Recycled_Pre_Post_Consumer",(IF($G3516="In-Conversion","In_Conversion",(IF($G3516="Recycled Pre-Consumer","Recycled_Pre_Consumer",(IF($G3516="Recycled Post-Consumer","Recycled_Post_Consumer",(IF($G3516="Sustainably Sourced","Sustainably_sourced",(IF($G3516="Recycled pre-consumer organic","GOTS_recycled_organic","")))))))))))))))))),"")</f>
        <v/>
      </c>
      <c r="AE3516" t="e" cm="1">
        <f t="array" aca="1" ref="AE3516" ca="1">IF($I3516="",IF(INDIRECT("$F"&amp;$S3516)="","",IF(LEFT(INDIRECT("$F"&amp;$S3516),3)="GRS","GRS_RCS_RM",IF((LEFT(INDIRECT("$F"&amp;$S3516),3))="RCS","GRS_RCS_RM",IF(INDIRECT("$F"&amp;$S3516)="OCS (No Label)","OCS_Conversion_RM",IF(LEFT(INDIRECT("$F"&amp;$S3516),3)="OCS","OCS_RM",IF(RIGHT(INDIRECT("$F"&amp;$S3516),10)="conversion","GOTS_RM_conversion",IF((LEFT(INDIRECT("$F"&amp;$S3516),4))="GOTS","GOTS_RM","Responsible_RM"))))))),"DELETERM")</f>
        <v>#VALUE!</v>
      </c>
      <c r="AF3516" t="e" cm="1">
        <f t="array" aca="1" ref="AF3516" ca="1">IF($S3516="","",INDIRECT("$Z"&amp;$S3516))</f>
        <v>#VALUE!</v>
      </c>
      <c r="AG3516" t="str">
        <f t="shared" si="1098"/>
        <v/>
      </c>
      <c r="AH3516" t="str" cm="1">
        <f t="array" aca="1" ref="AH3516" ca="1">IFERROR(INDIRECT("$ag"&amp;S3516),"")</f>
        <v/>
      </c>
      <c r="AI3516" t="e" cm="1">
        <f t="array" aca="1" ref="AI3516" ca="1">INDIRECT("O"&amp;S3516)</f>
        <v>#VALUE!</v>
      </c>
      <c r="AJ3516" t="str">
        <f t="shared" si="1099"/>
        <v/>
      </c>
    </row>
    <row r="3517" spans="1:36" ht="16.5" customHeight="1">
      <c r="A3517" s="130"/>
      <c r="B3517" s="136"/>
      <c r="C3517" s="137"/>
      <c r="D3517" s="146"/>
      <c r="E3517" s="146"/>
      <c r="F3517" s="137"/>
      <c r="G3517" s="147"/>
      <c r="H3517" s="147"/>
      <c r="I3517" s="147"/>
      <c r="J3517" s="147"/>
      <c r="K3517" s="38"/>
      <c r="L3517" s="144"/>
      <c r="M3517" s="144"/>
      <c r="N3517" s="61"/>
      <c r="O3517" s="314"/>
      <c r="Q3517" t="str">
        <f t="shared" si="1094"/>
        <v/>
      </c>
      <c r="S3517" t="e">
        <f t="shared" ca="1" si="1103"/>
        <v>#VALUE!</v>
      </c>
      <c r="T3517" t="e">
        <f t="shared" ca="1" si="1100"/>
        <v>#VALUE!</v>
      </c>
      <c r="U3517">
        <f t="shared" si="1104"/>
        <v>3444</v>
      </c>
      <c r="V3517">
        <v>287.83333333335599</v>
      </c>
      <c r="W3517">
        <f t="shared" si="1107"/>
        <v>287</v>
      </c>
      <c r="X3517" t="str" cm="1">
        <f t="array" aca="1" ref="X3517" ca="1">IFERROR(INDEX('PC&amp;PD'!$A$1:$AS$19,ROW('PC&amp;PD'!$A$19),MATCH(INDIRECT(T3517),'PC&amp;PD'!$A$1:$AS$1,0)),"")</f>
        <v/>
      </c>
      <c r="AA3517" t="str">
        <f t="shared" si="1095"/>
        <v/>
      </c>
      <c r="AB3517" t="str">
        <f t="shared" si="1096"/>
        <v/>
      </c>
      <c r="AC3517" t="e">
        <f t="shared" ca="1" si="1097"/>
        <v>#VALUE!</v>
      </c>
      <c r="AD3517" t="str" cm="1">
        <f t="array" aca="1" ref="AD3517" ca="1">IFERROR(IF((LEFT(INDIRECT("$F"&amp;$S3517),4))="GOTS",IF($G3517="Organic","GOTS_Organic_raw",(IF($G3517="Responsible","GOTS_Responsible",(IF($G3517="No Attribute (Conventional)","GOTS_conventional",(IF($G3517="Recycled Pre/Post-Consumer","GOTS_pre_post",(IF($G3517="In-Conversion","GOTS_in_conversion",(IF($G3517="Sustainably Sourced","Sustainably_sourced",(IF($G3517="Recycled pre-consumer organic","GOTS_recycled_organic",""))))))))))))),IF($G3517="Organic","Organic",(IF($G3517="Responsible","Responsible",(IF($G3517="No Attribute (Conventional)","No_Attribute_Conventional",(IF($G3517="Recycled Pre/Post-Consumer","Recycled_Pre_Post_Consumer",(IF($G3517="In-Conversion","In_Conversion",(IF($G3517="Recycled Pre-Consumer","Recycled_Pre_Consumer",(IF($G3517="Recycled Post-Consumer","Recycled_Post_Consumer",(IF($G3517="Sustainably Sourced","Sustainably_sourced",(IF($G3517="Recycled pre-consumer organic","GOTS_recycled_organic","")))))))))))))))))),"")</f>
        <v/>
      </c>
      <c r="AE3517" t="e" cm="1">
        <f t="array" aca="1" ref="AE3517" ca="1">IF($I3517="",IF(INDIRECT("$F"&amp;$S3517)="","",IF(LEFT(INDIRECT("$F"&amp;$S3517),3)="GRS","GRS_RCS_RM",IF((LEFT(INDIRECT("$F"&amp;$S3517),3))="RCS","GRS_RCS_RM",IF(INDIRECT("$F"&amp;$S3517)="OCS (No Label)","OCS_Conversion_RM",IF(LEFT(INDIRECT("$F"&amp;$S3517),3)="OCS","OCS_RM",IF(RIGHT(INDIRECT("$F"&amp;$S3517),10)="conversion","GOTS_RM_conversion",IF((LEFT(INDIRECT("$F"&amp;$S3517),4))="GOTS","GOTS_RM","Responsible_RM"))))))),"DELETERM")</f>
        <v>#VALUE!</v>
      </c>
      <c r="AF3517" t="e" cm="1">
        <f t="array" aca="1" ref="AF3517" ca="1">IF($S3517="","",INDIRECT("$Z"&amp;$S3517))</f>
        <v>#VALUE!</v>
      </c>
      <c r="AG3517" t="str">
        <f t="shared" si="1098"/>
        <v/>
      </c>
      <c r="AH3517" t="str" cm="1">
        <f t="array" aca="1" ref="AH3517" ca="1">IFERROR(INDIRECT("$ag"&amp;S3517),"")</f>
        <v/>
      </c>
      <c r="AI3517" t="e" cm="1">
        <f t="array" aca="1" ref="AI3517" ca="1">INDIRECT("O"&amp;S3517)</f>
        <v>#VALUE!</v>
      </c>
      <c r="AJ3517" t="str">
        <f t="shared" si="1099"/>
        <v/>
      </c>
    </row>
    <row r="3518" spans="1:36" ht="16.5" customHeight="1" thickBot="1">
      <c r="A3518" s="131"/>
      <c r="B3518" s="138"/>
      <c r="C3518" s="139"/>
      <c r="D3518" s="148"/>
      <c r="E3518" s="148"/>
      <c r="F3518" s="139"/>
      <c r="G3518" s="149"/>
      <c r="H3518" s="149"/>
      <c r="I3518" s="149"/>
      <c r="J3518" s="149"/>
      <c r="K3518" s="39"/>
      <c r="L3518" s="145"/>
      <c r="M3518" s="145"/>
      <c r="N3518" s="62"/>
      <c r="O3518" s="315"/>
      <c r="Q3518" t="str">
        <f t="shared" si="1094"/>
        <v/>
      </c>
      <c r="S3518" t="e">
        <f t="shared" ca="1" si="1103"/>
        <v>#VALUE!</v>
      </c>
      <c r="T3518" t="e">
        <f t="shared" ca="1" si="1100"/>
        <v>#VALUE!</v>
      </c>
      <c r="U3518">
        <f t="shared" si="1104"/>
        <v>3444</v>
      </c>
      <c r="V3518">
        <v>287.91666666668903</v>
      </c>
      <c r="W3518">
        <f t="shared" si="1107"/>
        <v>287</v>
      </c>
      <c r="X3518" t="str" cm="1">
        <f t="array" aca="1" ref="X3518" ca="1">IFERROR(INDEX('PC&amp;PD'!$A$1:$AS$19,ROW('PC&amp;PD'!$A$19),MATCH(INDIRECT(T3518),'PC&amp;PD'!$A$1:$AS$1,0)),"")</f>
        <v/>
      </c>
      <c r="AA3518" t="str">
        <f t="shared" si="1095"/>
        <v/>
      </c>
      <c r="AB3518" t="str">
        <f t="shared" si="1096"/>
        <v/>
      </c>
      <c r="AC3518" t="e">
        <f t="shared" ca="1" si="1097"/>
        <v>#VALUE!</v>
      </c>
      <c r="AD3518" t="str" cm="1">
        <f t="array" aca="1" ref="AD3518" ca="1">IFERROR(IF((LEFT(INDIRECT("$F"&amp;$S3518),4))="GOTS",IF($G3518="Organic","GOTS_Organic_raw",(IF($G3518="Responsible","GOTS_Responsible",(IF($G3518="No Attribute (Conventional)","GOTS_conventional",(IF($G3518="Recycled Pre/Post-Consumer","GOTS_pre_post",(IF($G3518="In-Conversion","GOTS_in_conversion",(IF($G3518="Sustainably Sourced","Sustainably_sourced",(IF($G3518="Recycled pre-consumer organic","GOTS_recycled_organic",""))))))))))))),IF($G3518="Organic","Organic",(IF($G3518="Responsible","Responsible",(IF($G3518="No Attribute (Conventional)","No_Attribute_Conventional",(IF($G3518="Recycled Pre/Post-Consumer","Recycled_Pre_Post_Consumer",(IF($G3518="In-Conversion","In_Conversion",(IF($G3518="Recycled Pre-Consumer","Recycled_Pre_Consumer",(IF($G3518="Recycled Post-Consumer","Recycled_Post_Consumer",(IF($G3518="Sustainably Sourced","Sustainably_sourced",(IF($G3518="Recycled pre-consumer organic","GOTS_recycled_organic","")))))))))))))))))),"")</f>
        <v/>
      </c>
      <c r="AE3518" t="e" cm="1">
        <f t="array" aca="1" ref="AE3518" ca="1">IF($I3518="",IF(INDIRECT("$F"&amp;$S3518)="","",IF(LEFT(INDIRECT("$F"&amp;$S3518),3)="GRS","GRS_RCS_RM",IF((LEFT(INDIRECT("$F"&amp;$S3518),3))="RCS","GRS_RCS_RM",IF(INDIRECT("$F"&amp;$S3518)="OCS (No Label)","OCS_Conversion_RM",IF(LEFT(INDIRECT("$F"&amp;$S3518),3)="OCS","OCS_RM",IF(RIGHT(INDIRECT("$F"&amp;$S3518),10)="conversion","GOTS_RM_conversion",IF((LEFT(INDIRECT("$F"&amp;$S3518),4))="GOTS","GOTS_RM","Responsible_RM"))))))),"DELETERM")</f>
        <v>#VALUE!</v>
      </c>
      <c r="AF3518" t="e" cm="1">
        <f t="array" aca="1" ref="AF3518" ca="1">IF($S3518="","",INDIRECT("$Z"&amp;$S3518))</f>
        <v>#VALUE!</v>
      </c>
      <c r="AG3518" t="str">
        <f t="shared" si="1098"/>
        <v/>
      </c>
      <c r="AH3518" t="str" cm="1">
        <f t="array" aca="1" ref="AH3518" ca="1">IFERROR(INDIRECT("$ag"&amp;S3518),"")</f>
        <v/>
      </c>
      <c r="AI3518" t="e" cm="1">
        <f t="array" aca="1" ref="AI3518" ca="1">INDIRECT("O"&amp;S3518)</f>
        <v>#VALUE!</v>
      </c>
      <c r="AJ3518" t="str">
        <f t="shared" si="1099"/>
        <v/>
      </c>
    </row>
    <row r="3519" spans="1:36" ht="16.5" customHeight="1">
      <c r="A3519" s="128" t="str">
        <f>IF(B3519="","",COUNTA($B$63:$B3519))</f>
        <v/>
      </c>
      <c r="B3519" s="132"/>
      <c r="C3519" s="133"/>
      <c r="D3519" s="140"/>
      <c r="E3519" s="140"/>
      <c r="F3519" s="133"/>
      <c r="G3519" s="141"/>
      <c r="H3519" s="141"/>
      <c r="I3519" s="141"/>
      <c r="J3519" s="141"/>
      <c r="K3519" s="37"/>
      <c r="L3519" s="142" t="str">
        <f>IF(R3519="","",LEFT(R3519,LEN(R3519)-2))</f>
        <v/>
      </c>
      <c r="M3519" s="142"/>
      <c r="N3519" s="60"/>
      <c r="O3519" s="313"/>
      <c r="Q3519" t="str">
        <f t="shared" si="1094"/>
        <v/>
      </c>
      <c r="R3519" t="str">
        <f t="shared" ref="R3519" si="1114">CONCATENATE($Q3519,Q3520,Q3521,Q3522,Q3523,Q3524,$Q3525,$Q3526,$Q3527,$Q3528,$Q3529,$Q3530)</f>
        <v/>
      </c>
      <c r="S3519" t="e">
        <f t="shared" ca="1" si="1103"/>
        <v>#VALUE!</v>
      </c>
      <c r="T3519" t="e">
        <f t="shared" ca="1" si="1100"/>
        <v>#VALUE!</v>
      </c>
      <c r="U3519">
        <f t="shared" si="1104"/>
        <v>3456</v>
      </c>
      <c r="V3519">
        <v>288.00000000002302</v>
      </c>
      <c r="W3519">
        <f t="shared" si="1107"/>
        <v>288</v>
      </c>
      <c r="X3519" t="str" cm="1">
        <f t="array" aca="1" ref="X3519" ca="1">IFERROR(INDEX('PC&amp;PD'!$A$1:$AS$19,ROW('PC&amp;PD'!$A$19),MATCH(INDIRECT(T3519),'PC&amp;PD'!$A$1:$AS$1,0)),"")</f>
        <v/>
      </c>
      <c r="Z3519" t="str">
        <f t="shared" ref="Z3519" si="1115">IFERROR(IF($F3519="OCS 100","OCS (OCS 100)",IF($F3519="OCS Blended","OCS (OCS Blended)",IF($F3519="OCS (No Label)","OCS (No Label)",IF($F3519="RCS 100","RCS (RCS 100)",IF($F3519="RCS Blended","RCS (RCS Blended)",IF($F3519="GRS","GRS (GRS)",IF($F3519="GRS (No Label)", "GRS (No Label)",IF($F3519="RDS","RDS (RDS)",IF($F3519="RWS","RWS (RWS)",IF($F3519="RAS","RAS (RAS)",IF($F3519="RMS","RMS (RMS)",IF($F3519="GOTS Organic","GOTS (Organic)",IF($F3519="GOTS Made with organic","GOTS (Made with Organic)",IF($F3519="GOTS Organic - in conversion","GOTS (Organic - In Conversion)",IF($F3519="GOTS Made with organic - in conversion","GOTS (Made with Organic - In Conversion)",""))))))))))))))),"")</f>
        <v/>
      </c>
      <c r="AA3519" t="str">
        <f t="shared" si="1095"/>
        <v/>
      </c>
      <c r="AB3519" t="str">
        <f t="shared" si="1096"/>
        <v/>
      </c>
      <c r="AC3519" t="e">
        <f t="shared" ca="1" si="1097"/>
        <v>#VALUE!</v>
      </c>
      <c r="AD3519" t="str" cm="1">
        <f t="array" aca="1" ref="AD3519" ca="1">IFERROR(IF((LEFT(INDIRECT("$F"&amp;$S3519),4))="GOTS",IF($G3519="Organic","GOTS_Organic_raw",(IF($G3519="Responsible","GOTS_Responsible",(IF($G3519="No Attribute (Conventional)","GOTS_conventional",(IF($G3519="Recycled Pre/Post-Consumer","GOTS_pre_post",(IF($G3519="In-Conversion","GOTS_in_conversion",(IF($G3519="Sustainably Sourced","Sustainably_sourced",(IF($G3519="Recycled pre-consumer organic","GOTS_recycled_organic",""))))))))))))),IF($G3519="Organic","Organic",(IF($G3519="Responsible","Responsible",(IF($G3519="No Attribute (Conventional)","No_Attribute_Conventional",(IF($G3519="Recycled Pre/Post-Consumer","Recycled_Pre_Post_Consumer",(IF($G3519="In-Conversion","In_Conversion",(IF($G3519="Recycled Pre-Consumer","Recycled_Pre_Consumer",(IF($G3519="Recycled Post-Consumer","Recycled_Post_Consumer",(IF($G3519="Sustainably Sourced","Sustainably_sourced",(IF($G3519="Recycled pre-consumer organic","GOTS_recycled_organic","")))))))))))))))))),"")</f>
        <v/>
      </c>
      <c r="AE3519" t="e" cm="1">
        <f t="array" aca="1" ref="AE3519" ca="1">IF($I3519="",IF(INDIRECT("$F"&amp;$S3519)="","",IF(LEFT(INDIRECT("$F"&amp;$S3519),3)="GRS","GRS_RCS_RM",IF((LEFT(INDIRECT("$F"&amp;$S3519),3))="RCS","GRS_RCS_RM",IF(INDIRECT("$F"&amp;$S3519)="OCS (No Label)","OCS_Conversion_RM",IF(LEFT(INDIRECT("$F"&amp;$S3519),3)="OCS","OCS_RM",IF(RIGHT(INDIRECT("$F"&amp;$S3519),10)="conversion","GOTS_RM_conversion",IF((LEFT(INDIRECT("$F"&amp;$S3519),4))="GOTS","GOTS_RM","Responsible_RM"))))))),"DELETERM")</f>
        <v>#VALUE!</v>
      </c>
      <c r="AF3519" t="e" cm="1">
        <f t="array" aca="1" ref="AF3519" ca="1">IF($S3519="","",INDIRECT("$Z"&amp;$S3519))</f>
        <v>#VALUE!</v>
      </c>
      <c r="AG3519" t="str">
        <f t="shared" si="1098"/>
        <v/>
      </c>
      <c r="AH3519" t="str" cm="1">
        <f t="array" aca="1" ref="AH3519" ca="1">IFERROR(INDIRECT("$ag"&amp;S3519),"")</f>
        <v/>
      </c>
      <c r="AI3519" t="e" cm="1">
        <f t="array" aca="1" ref="AI3519" ca="1">INDIRECT("O"&amp;S3519)</f>
        <v>#VALUE!</v>
      </c>
      <c r="AJ3519" t="str">
        <f t="shared" si="1099"/>
        <v/>
      </c>
    </row>
    <row r="3520" spans="1:36" ht="16.5" customHeight="1">
      <c r="A3520" s="129"/>
      <c r="B3520" s="134"/>
      <c r="C3520" s="135"/>
      <c r="D3520" s="146"/>
      <c r="E3520" s="146"/>
      <c r="F3520" s="135"/>
      <c r="G3520" s="147"/>
      <c r="H3520" s="147"/>
      <c r="I3520" s="147"/>
      <c r="J3520" s="147"/>
      <c r="K3520" s="38"/>
      <c r="L3520" s="143"/>
      <c r="M3520" s="143"/>
      <c r="N3520" s="61"/>
      <c r="O3520" s="314"/>
      <c r="Q3520" t="str">
        <f t="shared" ref="Q3520:Q3530" si="1116">IF(G3520="No Attribute (Conventional)",IF(OR($G3520="",$I3520="",$K3520=""),"",CONCATENATE($K3520," ",$AA3520," ",$I3520," + ")),IF(OR($G3520="",$I3520="",$K3520=""),"",CONCATENATE($K3520," ",$G3520," ",$I3520," + ")))</f>
        <v/>
      </c>
      <c r="S3520" t="e">
        <f t="shared" ca="1" si="1103"/>
        <v>#VALUE!</v>
      </c>
      <c r="T3520" t="e">
        <f t="shared" ca="1" si="1100"/>
        <v>#VALUE!</v>
      </c>
      <c r="U3520">
        <f t="shared" si="1104"/>
        <v>3456</v>
      </c>
      <c r="V3520">
        <v>288.08333333335599</v>
      </c>
      <c r="W3520">
        <f t="shared" si="1107"/>
        <v>288</v>
      </c>
      <c r="X3520" t="str" cm="1">
        <f t="array" aca="1" ref="X3520" ca="1">IFERROR(INDEX('PC&amp;PD'!$A$1:$AS$19,ROW('PC&amp;PD'!$A$19),MATCH(INDIRECT(T3520),'PC&amp;PD'!$A$1:$AS$1,0)),"")</f>
        <v/>
      </c>
      <c r="AA3520" t="str">
        <f t="shared" ref="AA3520:AA3530" si="1117">IFERROR(IF(G3520="","",IF(G3520="No Attribute (Conventional)","",G3520)),"")</f>
        <v/>
      </c>
      <c r="AB3520" t="str">
        <f t="shared" ref="AB3520:AB3530" si="1118">IFERROR(IF($F3520="OCS 100", "OCS_100",IF($F3520="OCS Blended", "OCS_Blended",IF($F3520="OCS (No Label)", "OCS_No_Label",IF($F3520="RCS 100", "RCS_100",IF($F3520="RCS Blended","RCS_Blended",IF($F3520="GRS","GRS",IF($F3520="GRS (No Label)", "GRS_No_Label",IF($F3520="RDS","RDS",IF($F3520="RWS","RWS",IF($F3520="RMS","RMS",IF($F3520="GOTS Organic","GOTS_Organic",IF($F3520="GOTS Made with organic","GOTS_Made_with_organic",IF($F3520="GOTS Organic - in conversion","GOTS_Organic_in_Conversion",IF($F3520="GOTS Made with organic - in conversion","GOTS_Made_with_Organic_in_Conversion",IF($F3520="RAS","RAS",IF($F3520="Rcs (No Label)","RCS_No_Label",IF($F3520="RWS (No Label)","RWS_No_Label",IF($F3520="RMS (No Label)","RMS_No_Label",IF($F3520="RAS (No Label)","RAS_No_Label",IF($F3520="RDS (No Label)","RDS_No_Label","")))))))))))))))))))),"")</f>
        <v/>
      </c>
      <c r="AC3520" t="e">
        <f t="shared" ref="AC3520:AC3530" ca="1" si="1119">"$AB"&amp;S3520</f>
        <v>#VALUE!</v>
      </c>
      <c r="AD3520" t="str" cm="1">
        <f t="array" aca="1" ref="AD3520" ca="1">IFERROR(IF((LEFT(INDIRECT("$F"&amp;$S3520),4))="GOTS",IF($G3520="Organic","GOTS_Organic_raw",(IF($G3520="Responsible","GOTS_Responsible",(IF($G3520="No Attribute (Conventional)","GOTS_conventional",(IF($G3520="Recycled Pre/Post-Consumer","GOTS_pre_post",(IF($G3520="In-Conversion","GOTS_in_conversion",(IF($G3520="Sustainably Sourced","Sustainably_sourced",(IF($G3520="Recycled pre-consumer organic","GOTS_recycled_organic",""))))))))))))),IF($G3520="Organic","Organic",(IF($G3520="Responsible","Responsible",(IF($G3520="No Attribute (Conventional)","No_Attribute_Conventional",(IF($G3520="Recycled Pre/Post-Consumer","Recycled_Pre_Post_Consumer",(IF($G3520="In-Conversion","In_Conversion",(IF($G3520="Recycled Pre-Consumer","Recycled_Pre_Consumer",(IF($G3520="Recycled Post-Consumer","Recycled_Post_Consumer",(IF($G3520="Sustainably Sourced","Sustainably_sourced",(IF($G3520="Recycled pre-consumer organic","GOTS_recycled_organic","")))))))))))))))))),"")</f>
        <v/>
      </c>
      <c r="AE3520" t="e" cm="1">
        <f t="array" aca="1" ref="AE3520" ca="1">IF($I3520="",IF(INDIRECT("$F"&amp;$S3520)="","",IF(LEFT(INDIRECT("$F"&amp;$S3520),3)="GRS","GRS_RCS_RM",IF((LEFT(INDIRECT("$F"&amp;$S3520),3))="RCS","GRS_RCS_RM",IF(INDIRECT("$F"&amp;$S3520)="OCS (No Label)","OCS_Conversion_RM",IF(LEFT(INDIRECT("$F"&amp;$S3520),3)="OCS","OCS_RM",IF(RIGHT(INDIRECT("$F"&amp;$S3520),10)="conversion","GOTS_RM_conversion",IF((LEFT(INDIRECT("$F"&amp;$S3520),4))="GOTS","GOTS_RM","Responsible_RM"))))))),"DELETERM")</f>
        <v>#VALUE!</v>
      </c>
      <c r="AF3520" t="e" cm="1">
        <f t="array" aca="1" ref="AF3520" ca="1">IF($S3520="","",INDIRECT("$Z"&amp;$S3520))</f>
        <v>#VALUE!</v>
      </c>
      <c r="AG3520" t="str">
        <f t="shared" ref="AG3520:AG3530" si="1120">IF(AND(AJ3520="",AJ3521="",AJ3522="",AJ3523="",AJ3524="",AJ3525="",AJ3526="",AJ3527="",AJ3528="",AJ3529="",AJ3530="",AJ3531=""),"",CONCATENATE(AJ3520, AJ3521, AJ3522, AJ3523,AJ3524, AJ3525, AJ3526, AJ3527, AJ3528, AJ3529, AJ3530,AJ3531))</f>
        <v/>
      </c>
      <c r="AH3520" t="str" cm="1">
        <f t="array" aca="1" ref="AH3520" ca="1">IFERROR(INDIRECT("$ag"&amp;S3520),"")</f>
        <v/>
      </c>
      <c r="AI3520" t="e" cm="1">
        <f t="array" aca="1" ref="AI3520" ca="1">INDIRECT("O"&amp;S3520)</f>
        <v>#VALUE!</v>
      </c>
      <c r="AJ3520" t="str">
        <f t="shared" ref="AJ3520:AJ3530" si="1121">IF(OR(Y3520="",Y3520=0),"",Y3520&amp;", ")</f>
        <v/>
      </c>
    </row>
    <row r="3521" spans="1:36" ht="16.5" customHeight="1">
      <c r="A3521" s="129"/>
      <c r="B3521" s="134"/>
      <c r="C3521" s="135"/>
      <c r="D3521" s="146"/>
      <c r="E3521" s="146"/>
      <c r="F3521" s="135"/>
      <c r="G3521" s="147"/>
      <c r="H3521" s="147"/>
      <c r="I3521" s="147"/>
      <c r="J3521" s="147"/>
      <c r="K3521" s="38"/>
      <c r="L3521" s="143"/>
      <c r="M3521" s="143"/>
      <c r="N3521" s="61"/>
      <c r="O3521" s="314"/>
      <c r="Q3521" t="str">
        <f t="shared" si="1116"/>
        <v/>
      </c>
      <c r="S3521" t="e">
        <f t="shared" ca="1" si="1103"/>
        <v>#VALUE!</v>
      </c>
      <c r="T3521" t="e">
        <f t="shared" ca="1" si="1100"/>
        <v>#VALUE!</v>
      </c>
      <c r="U3521">
        <f t="shared" si="1104"/>
        <v>3456</v>
      </c>
      <c r="V3521">
        <v>288.16666666668903</v>
      </c>
      <c r="W3521">
        <f t="shared" si="1107"/>
        <v>288</v>
      </c>
      <c r="X3521" t="str" cm="1">
        <f t="array" aca="1" ref="X3521" ca="1">IFERROR(INDEX('PC&amp;PD'!$A$1:$AS$19,ROW('PC&amp;PD'!$A$19),MATCH(INDIRECT(T3521),'PC&amp;PD'!$A$1:$AS$1,0)),"")</f>
        <v/>
      </c>
      <c r="AA3521" t="str">
        <f t="shared" si="1117"/>
        <v/>
      </c>
      <c r="AB3521" t="str">
        <f t="shared" si="1118"/>
        <v/>
      </c>
      <c r="AC3521" t="e">
        <f t="shared" ca="1" si="1119"/>
        <v>#VALUE!</v>
      </c>
      <c r="AD3521" t="str" cm="1">
        <f t="array" aca="1" ref="AD3521" ca="1">IFERROR(IF((LEFT(INDIRECT("$F"&amp;$S3521),4))="GOTS",IF($G3521="Organic","GOTS_Organic_raw",(IF($G3521="Responsible","GOTS_Responsible",(IF($G3521="No Attribute (Conventional)","GOTS_conventional",(IF($G3521="Recycled Pre/Post-Consumer","GOTS_pre_post",(IF($G3521="In-Conversion","GOTS_in_conversion",(IF($G3521="Sustainably Sourced","Sustainably_sourced",(IF($G3521="Recycled pre-consumer organic","GOTS_recycled_organic",""))))))))))))),IF($G3521="Organic","Organic",(IF($G3521="Responsible","Responsible",(IF($G3521="No Attribute (Conventional)","No_Attribute_Conventional",(IF($G3521="Recycled Pre/Post-Consumer","Recycled_Pre_Post_Consumer",(IF($G3521="In-Conversion","In_Conversion",(IF($G3521="Recycled Pre-Consumer","Recycled_Pre_Consumer",(IF($G3521="Recycled Post-Consumer","Recycled_Post_Consumer",(IF($G3521="Sustainably Sourced","Sustainably_sourced",(IF($G3521="Recycled pre-consumer organic","GOTS_recycled_organic","")))))))))))))))))),"")</f>
        <v/>
      </c>
      <c r="AE3521" t="e" cm="1">
        <f t="array" aca="1" ref="AE3521" ca="1">IF($I3521="",IF(INDIRECT("$F"&amp;$S3521)="","",IF(LEFT(INDIRECT("$F"&amp;$S3521),3)="GRS","GRS_RCS_RM",IF((LEFT(INDIRECT("$F"&amp;$S3521),3))="RCS","GRS_RCS_RM",IF(INDIRECT("$F"&amp;$S3521)="OCS (No Label)","OCS_Conversion_RM",IF(LEFT(INDIRECT("$F"&amp;$S3521),3)="OCS","OCS_RM",IF(RIGHT(INDIRECT("$F"&amp;$S3521),10)="conversion","GOTS_RM_conversion",IF((LEFT(INDIRECT("$F"&amp;$S3521),4))="GOTS","GOTS_RM","Responsible_RM"))))))),"DELETERM")</f>
        <v>#VALUE!</v>
      </c>
      <c r="AF3521" t="e" cm="1">
        <f t="array" aca="1" ref="AF3521" ca="1">IF($S3521="","",INDIRECT("$Z"&amp;$S3521))</f>
        <v>#VALUE!</v>
      </c>
      <c r="AG3521" t="str">
        <f t="shared" si="1120"/>
        <v/>
      </c>
      <c r="AH3521" t="str" cm="1">
        <f t="array" aca="1" ref="AH3521" ca="1">IFERROR(INDIRECT("$ag"&amp;S3521),"")</f>
        <v/>
      </c>
      <c r="AI3521" t="e" cm="1">
        <f t="array" aca="1" ref="AI3521" ca="1">INDIRECT("O"&amp;S3521)</f>
        <v>#VALUE!</v>
      </c>
      <c r="AJ3521" t="str">
        <f t="shared" si="1121"/>
        <v/>
      </c>
    </row>
    <row r="3522" spans="1:36" ht="16.5" customHeight="1">
      <c r="A3522" s="129"/>
      <c r="B3522" s="134"/>
      <c r="C3522" s="135"/>
      <c r="D3522" s="146"/>
      <c r="E3522" s="146"/>
      <c r="F3522" s="135"/>
      <c r="G3522" s="147"/>
      <c r="H3522" s="147"/>
      <c r="I3522" s="147"/>
      <c r="J3522" s="147"/>
      <c r="K3522" s="38"/>
      <c r="L3522" s="143"/>
      <c r="M3522" s="143"/>
      <c r="N3522" s="61"/>
      <c r="O3522" s="314"/>
      <c r="Q3522" t="str">
        <f t="shared" si="1116"/>
        <v/>
      </c>
      <c r="S3522" t="e">
        <f t="shared" ca="1" si="1103"/>
        <v>#VALUE!</v>
      </c>
      <c r="T3522" t="e">
        <f t="shared" ref="T3522:T3530" ca="1" si="1122">"$B"&amp;S3522</f>
        <v>#VALUE!</v>
      </c>
      <c r="U3522">
        <f t="shared" si="1104"/>
        <v>3456</v>
      </c>
      <c r="V3522">
        <v>288.25000000002302</v>
      </c>
      <c r="W3522">
        <f t="shared" si="1107"/>
        <v>288</v>
      </c>
      <c r="X3522" t="str" cm="1">
        <f t="array" aca="1" ref="X3522" ca="1">IFERROR(INDEX('PC&amp;PD'!$A$1:$AS$19,ROW('PC&amp;PD'!$A$19),MATCH(INDIRECT(T3522),'PC&amp;PD'!$A$1:$AS$1,0)),"")</f>
        <v/>
      </c>
      <c r="AA3522" t="str">
        <f t="shared" si="1117"/>
        <v/>
      </c>
      <c r="AB3522" t="str">
        <f t="shared" si="1118"/>
        <v/>
      </c>
      <c r="AC3522" t="e">
        <f t="shared" ca="1" si="1119"/>
        <v>#VALUE!</v>
      </c>
      <c r="AD3522" t="str" cm="1">
        <f t="array" aca="1" ref="AD3522" ca="1">IFERROR(IF((LEFT(INDIRECT("$F"&amp;$S3522),4))="GOTS",IF($G3522="Organic","GOTS_Organic_raw",(IF($G3522="Responsible","GOTS_Responsible",(IF($G3522="No Attribute (Conventional)","GOTS_conventional",(IF($G3522="Recycled Pre/Post-Consumer","GOTS_pre_post",(IF($G3522="In-Conversion","GOTS_in_conversion",(IF($G3522="Sustainably Sourced","Sustainably_sourced",(IF($G3522="Recycled pre-consumer organic","GOTS_recycled_organic",""))))))))))))),IF($G3522="Organic","Organic",(IF($G3522="Responsible","Responsible",(IF($G3522="No Attribute (Conventional)","No_Attribute_Conventional",(IF($G3522="Recycled Pre/Post-Consumer","Recycled_Pre_Post_Consumer",(IF($G3522="In-Conversion","In_Conversion",(IF($G3522="Recycled Pre-Consumer","Recycled_Pre_Consumer",(IF($G3522="Recycled Post-Consumer","Recycled_Post_Consumer",(IF($G3522="Sustainably Sourced","Sustainably_sourced",(IF($G3522="Recycled pre-consumer organic","GOTS_recycled_organic","")))))))))))))))))),"")</f>
        <v/>
      </c>
      <c r="AE3522" t="e" cm="1">
        <f t="array" aca="1" ref="AE3522" ca="1">IF($I3522="",IF(INDIRECT("$F"&amp;$S3522)="","",IF(LEFT(INDIRECT("$F"&amp;$S3522),3)="GRS","GRS_RCS_RM",IF((LEFT(INDIRECT("$F"&amp;$S3522),3))="RCS","GRS_RCS_RM",IF(INDIRECT("$F"&amp;$S3522)="OCS (No Label)","OCS_Conversion_RM",IF(LEFT(INDIRECT("$F"&amp;$S3522),3)="OCS","OCS_RM",IF(RIGHT(INDIRECT("$F"&amp;$S3522),10)="conversion","GOTS_RM_conversion",IF((LEFT(INDIRECT("$F"&amp;$S3522),4))="GOTS","GOTS_RM","Responsible_RM"))))))),"DELETERM")</f>
        <v>#VALUE!</v>
      </c>
      <c r="AF3522" t="e" cm="1">
        <f t="array" aca="1" ref="AF3522" ca="1">IF($S3522="","",INDIRECT("$Z"&amp;$S3522))</f>
        <v>#VALUE!</v>
      </c>
      <c r="AG3522" t="str">
        <f t="shared" si="1120"/>
        <v/>
      </c>
      <c r="AH3522" t="str" cm="1">
        <f t="array" aca="1" ref="AH3522" ca="1">IFERROR(INDIRECT("$ag"&amp;S3522),"")</f>
        <v/>
      </c>
      <c r="AI3522" t="e" cm="1">
        <f t="array" aca="1" ref="AI3522" ca="1">INDIRECT("O"&amp;S3522)</f>
        <v>#VALUE!</v>
      </c>
      <c r="AJ3522" t="str">
        <f t="shared" si="1121"/>
        <v/>
      </c>
    </row>
    <row r="3523" spans="1:36" ht="16.5" customHeight="1">
      <c r="A3523" s="129"/>
      <c r="B3523" s="134"/>
      <c r="C3523" s="135"/>
      <c r="D3523" s="146"/>
      <c r="E3523" s="146"/>
      <c r="F3523" s="135"/>
      <c r="G3523" s="147"/>
      <c r="H3523" s="147"/>
      <c r="I3523" s="147"/>
      <c r="J3523" s="147"/>
      <c r="K3523" s="38"/>
      <c r="L3523" s="143"/>
      <c r="M3523" s="143"/>
      <c r="N3523" s="61"/>
      <c r="O3523" s="314"/>
      <c r="Q3523" t="str">
        <f t="shared" si="1116"/>
        <v/>
      </c>
      <c r="S3523" t="e">
        <f t="shared" ca="1" si="1103"/>
        <v>#VALUE!</v>
      </c>
      <c r="T3523" t="e">
        <f t="shared" ca="1" si="1122"/>
        <v>#VALUE!</v>
      </c>
      <c r="U3523">
        <f t="shared" si="1104"/>
        <v>3456</v>
      </c>
      <c r="V3523">
        <v>288.33333333335599</v>
      </c>
      <c r="W3523">
        <f t="shared" si="1107"/>
        <v>288</v>
      </c>
      <c r="X3523" t="str" cm="1">
        <f t="array" aca="1" ref="X3523" ca="1">IFERROR(INDEX('PC&amp;PD'!$A$1:$AS$19,ROW('PC&amp;PD'!$A$19),MATCH(INDIRECT(T3523),'PC&amp;PD'!$A$1:$AS$1,0)),"")</f>
        <v/>
      </c>
      <c r="AA3523" t="str">
        <f t="shared" si="1117"/>
        <v/>
      </c>
      <c r="AB3523" t="str">
        <f t="shared" si="1118"/>
        <v/>
      </c>
      <c r="AC3523" t="e">
        <f t="shared" ca="1" si="1119"/>
        <v>#VALUE!</v>
      </c>
      <c r="AD3523" t="str" cm="1">
        <f t="array" aca="1" ref="AD3523" ca="1">IFERROR(IF((LEFT(INDIRECT("$F"&amp;$S3523),4))="GOTS",IF($G3523="Organic","GOTS_Organic_raw",(IF($G3523="Responsible","GOTS_Responsible",(IF($G3523="No Attribute (Conventional)","GOTS_conventional",(IF($G3523="Recycled Pre/Post-Consumer","GOTS_pre_post",(IF($G3523="In-Conversion","GOTS_in_conversion",(IF($G3523="Sustainably Sourced","Sustainably_sourced",(IF($G3523="Recycled pre-consumer organic","GOTS_recycled_organic",""))))))))))))),IF($G3523="Organic","Organic",(IF($G3523="Responsible","Responsible",(IF($G3523="No Attribute (Conventional)","No_Attribute_Conventional",(IF($G3523="Recycled Pre/Post-Consumer","Recycled_Pre_Post_Consumer",(IF($G3523="In-Conversion","In_Conversion",(IF($G3523="Recycled Pre-Consumer","Recycled_Pre_Consumer",(IF($G3523="Recycled Post-Consumer","Recycled_Post_Consumer",(IF($G3523="Sustainably Sourced","Sustainably_sourced",(IF($G3523="Recycled pre-consumer organic","GOTS_recycled_organic","")))))))))))))))))),"")</f>
        <v/>
      </c>
      <c r="AE3523" t="e" cm="1">
        <f t="array" aca="1" ref="AE3523" ca="1">IF($I3523="",IF(INDIRECT("$F"&amp;$S3523)="","",IF(LEFT(INDIRECT("$F"&amp;$S3523),3)="GRS","GRS_RCS_RM",IF((LEFT(INDIRECT("$F"&amp;$S3523),3))="RCS","GRS_RCS_RM",IF(INDIRECT("$F"&amp;$S3523)="OCS (No Label)","OCS_Conversion_RM",IF(LEFT(INDIRECT("$F"&amp;$S3523),3)="OCS","OCS_RM",IF(RIGHT(INDIRECT("$F"&amp;$S3523),10)="conversion","GOTS_RM_conversion",IF((LEFT(INDIRECT("$F"&amp;$S3523),4))="GOTS","GOTS_RM","Responsible_RM"))))))),"DELETERM")</f>
        <v>#VALUE!</v>
      </c>
      <c r="AF3523" t="e" cm="1">
        <f t="array" aca="1" ref="AF3523" ca="1">IF($S3523="","",INDIRECT("$Z"&amp;$S3523))</f>
        <v>#VALUE!</v>
      </c>
      <c r="AG3523" t="str">
        <f t="shared" si="1120"/>
        <v/>
      </c>
      <c r="AH3523" t="str" cm="1">
        <f t="array" aca="1" ref="AH3523" ca="1">IFERROR(INDIRECT("$ag"&amp;S3523),"")</f>
        <v/>
      </c>
      <c r="AI3523" t="e" cm="1">
        <f t="array" aca="1" ref="AI3523" ca="1">INDIRECT("O"&amp;S3523)</f>
        <v>#VALUE!</v>
      </c>
      <c r="AJ3523" t="str">
        <f t="shared" si="1121"/>
        <v/>
      </c>
    </row>
    <row r="3524" spans="1:36" ht="16.5" customHeight="1">
      <c r="A3524" s="129"/>
      <c r="B3524" s="134"/>
      <c r="C3524" s="135"/>
      <c r="D3524" s="146"/>
      <c r="E3524" s="146"/>
      <c r="F3524" s="135"/>
      <c r="G3524" s="147"/>
      <c r="H3524" s="147"/>
      <c r="I3524" s="147"/>
      <c r="J3524" s="147"/>
      <c r="K3524" s="38"/>
      <c r="L3524" s="143"/>
      <c r="M3524" s="143"/>
      <c r="N3524" s="61"/>
      <c r="O3524" s="314"/>
      <c r="Q3524" t="str">
        <f t="shared" si="1116"/>
        <v/>
      </c>
      <c r="S3524" t="e">
        <f t="shared" ca="1" si="1103"/>
        <v>#VALUE!</v>
      </c>
      <c r="T3524" t="e">
        <f t="shared" ca="1" si="1122"/>
        <v>#VALUE!</v>
      </c>
      <c r="U3524">
        <f t="shared" si="1104"/>
        <v>3456</v>
      </c>
      <c r="V3524">
        <v>288.41666666668903</v>
      </c>
      <c r="W3524">
        <f t="shared" si="1107"/>
        <v>288</v>
      </c>
      <c r="X3524" t="str" cm="1">
        <f t="array" aca="1" ref="X3524" ca="1">IFERROR(INDEX('PC&amp;PD'!$A$1:$AS$19,ROW('PC&amp;PD'!$A$19),MATCH(INDIRECT(T3524),'PC&amp;PD'!$A$1:$AS$1,0)),"")</f>
        <v/>
      </c>
      <c r="AA3524" t="str">
        <f t="shared" si="1117"/>
        <v/>
      </c>
      <c r="AB3524" t="str">
        <f t="shared" si="1118"/>
        <v/>
      </c>
      <c r="AC3524" t="e">
        <f t="shared" ca="1" si="1119"/>
        <v>#VALUE!</v>
      </c>
      <c r="AD3524" t="str" cm="1">
        <f t="array" aca="1" ref="AD3524" ca="1">IFERROR(IF((LEFT(INDIRECT("$F"&amp;$S3524),4))="GOTS",IF($G3524="Organic","GOTS_Organic_raw",(IF($G3524="Responsible","GOTS_Responsible",(IF($G3524="No Attribute (Conventional)","GOTS_conventional",(IF($G3524="Recycled Pre/Post-Consumer","GOTS_pre_post",(IF($G3524="In-Conversion","GOTS_in_conversion",(IF($G3524="Sustainably Sourced","Sustainably_sourced",(IF($G3524="Recycled pre-consumer organic","GOTS_recycled_organic",""))))))))))))),IF($G3524="Organic","Organic",(IF($G3524="Responsible","Responsible",(IF($G3524="No Attribute (Conventional)","No_Attribute_Conventional",(IF($G3524="Recycled Pre/Post-Consumer","Recycled_Pre_Post_Consumer",(IF($G3524="In-Conversion","In_Conversion",(IF($G3524="Recycled Pre-Consumer","Recycled_Pre_Consumer",(IF($G3524="Recycled Post-Consumer","Recycled_Post_Consumer",(IF($G3524="Sustainably Sourced","Sustainably_sourced",(IF($G3524="Recycled pre-consumer organic","GOTS_recycled_organic","")))))))))))))))))),"")</f>
        <v/>
      </c>
      <c r="AE3524" t="e" cm="1">
        <f t="array" aca="1" ref="AE3524" ca="1">IF($I3524="",IF(INDIRECT("$F"&amp;$S3524)="","",IF(LEFT(INDIRECT("$F"&amp;$S3524),3)="GRS","GRS_RCS_RM",IF((LEFT(INDIRECT("$F"&amp;$S3524),3))="RCS","GRS_RCS_RM",IF(INDIRECT("$F"&amp;$S3524)="OCS (No Label)","OCS_Conversion_RM",IF(LEFT(INDIRECT("$F"&amp;$S3524),3)="OCS","OCS_RM",IF(RIGHT(INDIRECT("$F"&amp;$S3524),10)="conversion","GOTS_RM_conversion",IF((LEFT(INDIRECT("$F"&amp;$S3524),4))="GOTS","GOTS_RM","Responsible_RM"))))))),"DELETERM")</f>
        <v>#VALUE!</v>
      </c>
      <c r="AF3524" t="e" cm="1">
        <f t="array" aca="1" ref="AF3524" ca="1">IF($S3524="","",INDIRECT("$Z"&amp;$S3524))</f>
        <v>#VALUE!</v>
      </c>
      <c r="AG3524" t="str">
        <f t="shared" si="1120"/>
        <v/>
      </c>
      <c r="AH3524" t="str" cm="1">
        <f t="array" aca="1" ref="AH3524" ca="1">IFERROR(INDIRECT("$ag"&amp;S3524),"")</f>
        <v/>
      </c>
      <c r="AI3524" t="e" cm="1">
        <f t="array" aca="1" ref="AI3524" ca="1">INDIRECT("O"&amp;S3524)</f>
        <v>#VALUE!</v>
      </c>
      <c r="AJ3524" t="str">
        <f t="shared" si="1121"/>
        <v/>
      </c>
    </row>
    <row r="3525" spans="1:36" ht="16.5" customHeight="1">
      <c r="A3525" s="130"/>
      <c r="B3525" s="136"/>
      <c r="C3525" s="137"/>
      <c r="D3525" s="146"/>
      <c r="E3525" s="146"/>
      <c r="F3525" s="137"/>
      <c r="G3525" s="147"/>
      <c r="H3525" s="147"/>
      <c r="I3525" s="147"/>
      <c r="J3525" s="147"/>
      <c r="K3525" s="38"/>
      <c r="L3525" s="144"/>
      <c r="M3525" s="144"/>
      <c r="N3525" s="61"/>
      <c r="O3525" s="314"/>
      <c r="Q3525" t="str">
        <f t="shared" si="1116"/>
        <v/>
      </c>
      <c r="S3525" t="e">
        <f t="shared" ca="1" si="1103"/>
        <v>#VALUE!</v>
      </c>
      <c r="T3525" t="e">
        <f t="shared" ca="1" si="1122"/>
        <v>#VALUE!</v>
      </c>
      <c r="U3525">
        <f t="shared" si="1104"/>
        <v>3456</v>
      </c>
      <c r="V3525">
        <v>288.50000000002302</v>
      </c>
      <c r="W3525">
        <f t="shared" si="1107"/>
        <v>288</v>
      </c>
      <c r="X3525" t="str" cm="1">
        <f t="array" aca="1" ref="X3525" ca="1">IFERROR(INDEX('PC&amp;PD'!$A$1:$AS$19,ROW('PC&amp;PD'!$A$19),MATCH(INDIRECT(T3525),'PC&amp;PD'!$A$1:$AS$1,0)),"")</f>
        <v/>
      </c>
      <c r="AA3525" t="str">
        <f t="shared" si="1117"/>
        <v/>
      </c>
      <c r="AB3525" t="str">
        <f t="shared" si="1118"/>
        <v/>
      </c>
      <c r="AC3525" t="e">
        <f t="shared" ca="1" si="1119"/>
        <v>#VALUE!</v>
      </c>
      <c r="AD3525" t="str" cm="1">
        <f t="array" aca="1" ref="AD3525" ca="1">IFERROR(IF((LEFT(INDIRECT("$F"&amp;$S3525),4))="GOTS",IF($G3525="Organic","GOTS_Organic_raw",(IF($G3525="Responsible","GOTS_Responsible",(IF($G3525="No Attribute (Conventional)","GOTS_conventional",(IF($G3525="Recycled Pre/Post-Consumer","GOTS_pre_post",(IF($G3525="In-Conversion","GOTS_in_conversion",(IF($G3525="Sustainably Sourced","Sustainably_sourced",(IF($G3525="Recycled pre-consumer organic","GOTS_recycled_organic",""))))))))))))),IF($G3525="Organic","Organic",(IF($G3525="Responsible","Responsible",(IF($G3525="No Attribute (Conventional)","No_Attribute_Conventional",(IF($G3525="Recycled Pre/Post-Consumer","Recycled_Pre_Post_Consumer",(IF($G3525="In-Conversion","In_Conversion",(IF($G3525="Recycled Pre-Consumer","Recycled_Pre_Consumer",(IF($G3525="Recycled Post-Consumer","Recycled_Post_Consumer",(IF($G3525="Sustainably Sourced","Sustainably_sourced",(IF($G3525="Recycled pre-consumer organic","GOTS_recycled_organic","")))))))))))))))))),"")</f>
        <v/>
      </c>
      <c r="AE3525" t="e" cm="1">
        <f t="array" aca="1" ref="AE3525" ca="1">IF($I3525="",IF(INDIRECT("$F"&amp;$S3525)="","",IF(LEFT(INDIRECT("$F"&amp;$S3525),3)="GRS","GRS_RCS_RM",IF((LEFT(INDIRECT("$F"&amp;$S3525),3))="RCS","GRS_RCS_RM",IF(INDIRECT("$F"&amp;$S3525)="OCS (No Label)","OCS_Conversion_RM",IF(LEFT(INDIRECT("$F"&amp;$S3525),3)="OCS","OCS_RM",IF(RIGHT(INDIRECT("$F"&amp;$S3525),10)="conversion","GOTS_RM_conversion",IF((LEFT(INDIRECT("$F"&amp;$S3525),4))="GOTS","GOTS_RM","Responsible_RM"))))))),"DELETERM")</f>
        <v>#VALUE!</v>
      </c>
      <c r="AF3525" t="e" cm="1">
        <f t="array" aca="1" ref="AF3525" ca="1">IF($S3525="","",INDIRECT("$Z"&amp;$S3525))</f>
        <v>#VALUE!</v>
      </c>
      <c r="AG3525" t="str">
        <f t="shared" si="1120"/>
        <v/>
      </c>
      <c r="AH3525" t="str" cm="1">
        <f t="array" aca="1" ref="AH3525" ca="1">IFERROR(INDIRECT("$ag"&amp;S3525),"")</f>
        <v/>
      </c>
      <c r="AI3525" t="e" cm="1">
        <f t="array" aca="1" ref="AI3525" ca="1">INDIRECT("O"&amp;S3525)</f>
        <v>#VALUE!</v>
      </c>
      <c r="AJ3525" t="str">
        <f t="shared" si="1121"/>
        <v/>
      </c>
    </row>
    <row r="3526" spans="1:36" ht="16.5" customHeight="1">
      <c r="A3526" s="130"/>
      <c r="B3526" s="136"/>
      <c r="C3526" s="137"/>
      <c r="D3526" s="146"/>
      <c r="E3526" s="146"/>
      <c r="F3526" s="137"/>
      <c r="G3526" s="147"/>
      <c r="H3526" s="147"/>
      <c r="I3526" s="147"/>
      <c r="J3526" s="147"/>
      <c r="K3526" s="38"/>
      <c r="L3526" s="144"/>
      <c r="M3526" s="144"/>
      <c r="N3526" s="61"/>
      <c r="O3526" s="314"/>
      <c r="Q3526" t="str">
        <f t="shared" si="1116"/>
        <v/>
      </c>
      <c r="S3526" t="e">
        <f t="shared" ca="1" si="1103"/>
        <v>#VALUE!</v>
      </c>
      <c r="T3526" t="e">
        <f t="shared" ca="1" si="1122"/>
        <v>#VALUE!</v>
      </c>
      <c r="U3526">
        <f t="shared" si="1104"/>
        <v>3456</v>
      </c>
      <c r="V3526">
        <v>288.58333333335599</v>
      </c>
      <c r="W3526">
        <f t="shared" si="1107"/>
        <v>288</v>
      </c>
      <c r="X3526" t="str" cm="1">
        <f t="array" aca="1" ref="X3526" ca="1">IFERROR(INDEX('PC&amp;PD'!$A$1:$AS$19,ROW('PC&amp;PD'!$A$19),MATCH(INDIRECT(T3526),'PC&amp;PD'!$A$1:$AS$1,0)),"")</f>
        <v/>
      </c>
      <c r="AA3526" t="str">
        <f t="shared" si="1117"/>
        <v/>
      </c>
      <c r="AB3526" t="str">
        <f t="shared" si="1118"/>
        <v/>
      </c>
      <c r="AC3526" t="e">
        <f t="shared" ca="1" si="1119"/>
        <v>#VALUE!</v>
      </c>
      <c r="AD3526" t="str" cm="1">
        <f t="array" aca="1" ref="AD3526" ca="1">IFERROR(IF((LEFT(INDIRECT("$F"&amp;$S3526),4))="GOTS",IF($G3526="Organic","GOTS_Organic_raw",(IF($G3526="Responsible","GOTS_Responsible",(IF($G3526="No Attribute (Conventional)","GOTS_conventional",(IF($G3526="Recycled Pre/Post-Consumer","GOTS_pre_post",(IF($G3526="In-Conversion","GOTS_in_conversion",(IF($G3526="Sustainably Sourced","Sustainably_sourced",(IF($G3526="Recycled pre-consumer organic","GOTS_recycled_organic",""))))))))))))),IF($G3526="Organic","Organic",(IF($G3526="Responsible","Responsible",(IF($G3526="No Attribute (Conventional)","No_Attribute_Conventional",(IF($G3526="Recycled Pre/Post-Consumer","Recycled_Pre_Post_Consumer",(IF($G3526="In-Conversion","In_Conversion",(IF($G3526="Recycled Pre-Consumer","Recycled_Pre_Consumer",(IF($G3526="Recycled Post-Consumer","Recycled_Post_Consumer",(IF($G3526="Sustainably Sourced","Sustainably_sourced",(IF($G3526="Recycled pre-consumer organic","GOTS_recycled_organic","")))))))))))))))))),"")</f>
        <v/>
      </c>
      <c r="AE3526" t="e" cm="1">
        <f t="array" aca="1" ref="AE3526" ca="1">IF($I3526="",IF(INDIRECT("$F"&amp;$S3526)="","",IF(LEFT(INDIRECT("$F"&amp;$S3526),3)="GRS","GRS_RCS_RM",IF((LEFT(INDIRECT("$F"&amp;$S3526),3))="RCS","GRS_RCS_RM",IF(INDIRECT("$F"&amp;$S3526)="OCS (No Label)","OCS_Conversion_RM",IF(LEFT(INDIRECT("$F"&amp;$S3526),3)="OCS","OCS_RM",IF(RIGHT(INDIRECT("$F"&amp;$S3526),10)="conversion","GOTS_RM_conversion",IF((LEFT(INDIRECT("$F"&amp;$S3526),4))="GOTS","GOTS_RM","Responsible_RM"))))))),"DELETERM")</f>
        <v>#VALUE!</v>
      </c>
      <c r="AF3526" t="e" cm="1">
        <f t="array" aca="1" ref="AF3526" ca="1">IF($S3526="","",INDIRECT("$Z"&amp;$S3526))</f>
        <v>#VALUE!</v>
      </c>
      <c r="AG3526" t="str">
        <f t="shared" si="1120"/>
        <v/>
      </c>
      <c r="AH3526" t="str" cm="1">
        <f t="array" aca="1" ref="AH3526" ca="1">IFERROR(INDIRECT("$ag"&amp;S3526),"")</f>
        <v/>
      </c>
      <c r="AI3526" t="e" cm="1">
        <f t="array" aca="1" ref="AI3526" ca="1">INDIRECT("O"&amp;S3526)</f>
        <v>#VALUE!</v>
      </c>
      <c r="AJ3526" t="str">
        <f t="shared" si="1121"/>
        <v/>
      </c>
    </row>
    <row r="3527" spans="1:36" ht="16.5" customHeight="1">
      <c r="A3527" s="130"/>
      <c r="B3527" s="136"/>
      <c r="C3527" s="137"/>
      <c r="D3527" s="146"/>
      <c r="E3527" s="146"/>
      <c r="F3527" s="137"/>
      <c r="G3527" s="147"/>
      <c r="H3527" s="147"/>
      <c r="I3527" s="147"/>
      <c r="J3527" s="147"/>
      <c r="K3527" s="38"/>
      <c r="L3527" s="144"/>
      <c r="M3527" s="144"/>
      <c r="N3527" s="61"/>
      <c r="O3527" s="314"/>
      <c r="Q3527" t="str">
        <f t="shared" si="1116"/>
        <v/>
      </c>
      <c r="S3527" t="e">
        <f t="shared" ca="1" si="1103"/>
        <v>#VALUE!</v>
      </c>
      <c r="T3527" t="e">
        <f t="shared" ca="1" si="1122"/>
        <v>#VALUE!</v>
      </c>
      <c r="U3527">
        <f t="shared" si="1104"/>
        <v>3456</v>
      </c>
      <c r="V3527">
        <v>288.66666666668903</v>
      </c>
      <c r="W3527">
        <f t="shared" si="1107"/>
        <v>288</v>
      </c>
      <c r="X3527" t="str" cm="1">
        <f t="array" aca="1" ref="X3527" ca="1">IFERROR(INDEX('PC&amp;PD'!$A$1:$AS$19,ROW('PC&amp;PD'!$A$19),MATCH(INDIRECT(T3527),'PC&amp;PD'!$A$1:$AS$1,0)),"")</f>
        <v/>
      </c>
      <c r="AA3527" t="str">
        <f t="shared" si="1117"/>
        <v/>
      </c>
      <c r="AB3527" t="str">
        <f t="shared" si="1118"/>
        <v/>
      </c>
      <c r="AC3527" t="e">
        <f t="shared" ca="1" si="1119"/>
        <v>#VALUE!</v>
      </c>
      <c r="AD3527" t="str" cm="1">
        <f t="array" aca="1" ref="AD3527" ca="1">IFERROR(IF((LEFT(INDIRECT("$F"&amp;$S3527),4))="GOTS",IF($G3527="Organic","GOTS_Organic_raw",(IF($G3527="Responsible","GOTS_Responsible",(IF($G3527="No Attribute (Conventional)","GOTS_conventional",(IF($G3527="Recycled Pre/Post-Consumer","GOTS_pre_post",(IF($G3527="In-Conversion","GOTS_in_conversion",(IF($G3527="Sustainably Sourced","Sustainably_sourced",(IF($G3527="Recycled pre-consumer organic","GOTS_recycled_organic",""))))))))))))),IF($G3527="Organic","Organic",(IF($G3527="Responsible","Responsible",(IF($G3527="No Attribute (Conventional)","No_Attribute_Conventional",(IF($G3527="Recycled Pre/Post-Consumer","Recycled_Pre_Post_Consumer",(IF($G3527="In-Conversion","In_Conversion",(IF($G3527="Recycled Pre-Consumer","Recycled_Pre_Consumer",(IF($G3527="Recycled Post-Consumer","Recycled_Post_Consumer",(IF($G3527="Sustainably Sourced","Sustainably_sourced",(IF($G3527="Recycled pre-consumer organic","GOTS_recycled_organic","")))))))))))))))))),"")</f>
        <v/>
      </c>
      <c r="AE3527" t="e" cm="1">
        <f t="array" aca="1" ref="AE3527" ca="1">IF($I3527="",IF(INDIRECT("$F"&amp;$S3527)="","",IF(LEFT(INDIRECT("$F"&amp;$S3527),3)="GRS","GRS_RCS_RM",IF((LEFT(INDIRECT("$F"&amp;$S3527),3))="RCS","GRS_RCS_RM",IF(INDIRECT("$F"&amp;$S3527)="OCS (No Label)","OCS_Conversion_RM",IF(LEFT(INDIRECT("$F"&amp;$S3527),3)="OCS","OCS_RM",IF(RIGHT(INDIRECT("$F"&amp;$S3527),10)="conversion","GOTS_RM_conversion",IF((LEFT(INDIRECT("$F"&amp;$S3527),4))="GOTS","GOTS_RM","Responsible_RM"))))))),"DELETERM")</f>
        <v>#VALUE!</v>
      </c>
      <c r="AF3527" t="e" cm="1">
        <f t="array" aca="1" ref="AF3527" ca="1">IF($S3527="","",INDIRECT("$Z"&amp;$S3527))</f>
        <v>#VALUE!</v>
      </c>
      <c r="AG3527" t="str">
        <f t="shared" si="1120"/>
        <v/>
      </c>
      <c r="AH3527" t="str" cm="1">
        <f t="array" aca="1" ref="AH3527" ca="1">IFERROR(INDIRECT("$ag"&amp;S3527),"")</f>
        <v/>
      </c>
      <c r="AI3527" t="e" cm="1">
        <f t="array" aca="1" ref="AI3527" ca="1">INDIRECT("O"&amp;S3527)</f>
        <v>#VALUE!</v>
      </c>
      <c r="AJ3527" t="str">
        <f t="shared" si="1121"/>
        <v/>
      </c>
    </row>
    <row r="3528" spans="1:36" ht="16.5" customHeight="1">
      <c r="A3528" s="130"/>
      <c r="B3528" s="136"/>
      <c r="C3528" s="137"/>
      <c r="D3528" s="146"/>
      <c r="E3528" s="146"/>
      <c r="F3528" s="137"/>
      <c r="G3528" s="147"/>
      <c r="H3528" s="147"/>
      <c r="I3528" s="147"/>
      <c r="J3528" s="147"/>
      <c r="K3528" s="38"/>
      <c r="L3528" s="144"/>
      <c r="M3528" s="144"/>
      <c r="N3528" s="61"/>
      <c r="O3528" s="314"/>
      <c r="Q3528" t="str">
        <f t="shared" si="1116"/>
        <v/>
      </c>
      <c r="S3528" t="e">
        <f t="shared" ca="1" si="1103"/>
        <v>#VALUE!</v>
      </c>
      <c r="T3528" t="e">
        <f t="shared" ca="1" si="1122"/>
        <v>#VALUE!</v>
      </c>
      <c r="U3528">
        <f t="shared" si="1104"/>
        <v>3456</v>
      </c>
      <c r="V3528">
        <v>288.75000000002302</v>
      </c>
      <c r="W3528">
        <f t="shared" si="1107"/>
        <v>288</v>
      </c>
      <c r="X3528" t="str" cm="1">
        <f t="array" aca="1" ref="X3528" ca="1">IFERROR(INDEX('PC&amp;PD'!$A$1:$AS$19,ROW('PC&amp;PD'!$A$19),MATCH(INDIRECT(T3528),'PC&amp;PD'!$A$1:$AS$1,0)),"")</f>
        <v/>
      </c>
      <c r="AA3528" t="str">
        <f t="shared" si="1117"/>
        <v/>
      </c>
      <c r="AB3528" t="str">
        <f t="shared" si="1118"/>
        <v/>
      </c>
      <c r="AC3528" t="e">
        <f t="shared" ca="1" si="1119"/>
        <v>#VALUE!</v>
      </c>
      <c r="AD3528" t="str" cm="1">
        <f t="array" aca="1" ref="AD3528" ca="1">IFERROR(IF((LEFT(INDIRECT("$F"&amp;$S3528),4))="GOTS",IF($G3528="Organic","GOTS_Organic_raw",(IF($G3528="Responsible","GOTS_Responsible",(IF($G3528="No Attribute (Conventional)","GOTS_conventional",(IF($G3528="Recycled Pre/Post-Consumer","GOTS_pre_post",(IF($G3528="In-Conversion","GOTS_in_conversion",(IF($G3528="Sustainably Sourced","Sustainably_sourced",(IF($G3528="Recycled pre-consumer organic","GOTS_recycled_organic",""))))))))))))),IF($G3528="Organic","Organic",(IF($G3528="Responsible","Responsible",(IF($G3528="No Attribute (Conventional)","No_Attribute_Conventional",(IF($G3528="Recycled Pre/Post-Consumer","Recycled_Pre_Post_Consumer",(IF($G3528="In-Conversion","In_Conversion",(IF($G3528="Recycled Pre-Consumer","Recycled_Pre_Consumer",(IF($G3528="Recycled Post-Consumer","Recycled_Post_Consumer",(IF($G3528="Sustainably Sourced","Sustainably_sourced",(IF($G3528="Recycled pre-consumer organic","GOTS_recycled_organic","")))))))))))))))))),"")</f>
        <v/>
      </c>
      <c r="AE3528" t="e" cm="1">
        <f t="array" aca="1" ref="AE3528" ca="1">IF($I3528="",IF(INDIRECT("$F"&amp;$S3528)="","",IF(LEFT(INDIRECT("$F"&amp;$S3528),3)="GRS","GRS_RCS_RM",IF((LEFT(INDIRECT("$F"&amp;$S3528),3))="RCS","GRS_RCS_RM",IF(INDIRECT("$F"&amp;$S3528)="OCS (No Label)","OCS_Conversion_RM",IF(LEFT(INDIRECT("$F"&amp;$S3528),3)="OCS","OCS_RM",IF(RIGHT(INDIRECT("$F"&amp;$S3528),10)="conversion","GOTS_RM_conversion",IF((LEFT(INDIRECT("$F"&amp;$S3528),4))="GOTS","GOTS_RM","Responsible_RM"))))))),"DELETERM")</f>
        <v>#VALUE!</v>
      </c>
      <c r="AF3528" t="e" cm="1">
        <f t="array" aca="1" ref="AF3528" ca="1">IF($S3528="","",INDIRECT("$Z"&amp;$S3528))</f>
        <v>#VALUE!</v>
      </c>
      <c r="AG3528" t="str">
        <f t="shared" si="1120"/>
        <v/>
      </c>
      <c r="AH3528" t="str" cm="1">
        <f t="array" aca="1" ref="AH3528" ca="1">IFERROR(INDIRECT("$ag"&amp;S3528),"")</f>
        <v/>
      </c>
      <c r="AI3528" t="e" cm="1">
        <f t="array" aca="1" ref="AI3528" ca="1">INDIRECT("O"&amp;S3528)</f>
        <v>#VALUE!</v>
      </c>
      <c r="AJ3528" t="str">
        <f t="shared" si="1121"/>
        <v/>
      </c>
    </row>
    <row r="3529" spans="1:36" ht="16.5" customHeight="1">
      <c r="A3529" s="130"/>
      <c r="B3529" s="136"/>
      <c r="C3529" s="137"/>
      <c r="D3529" s="146"/>
      <c r="E3529" s="146"/>
      <c r="F3529" s="137"/>
      <c r="G3529" s="147"/>
      <c r="H3529" s="147"/>
      <c r="I3529" s="147"/>
      <c r="J3529" s="147"/>
      <c r="K3529" s="38"/>
      <c r="L3529" s="144"/>
      <c r="M3529" s="144"/>
      <c r="N3529" s="61"/>
      <c r="O3529" s="314"/>
      <c r="Q3529" t="str">
        <f t="shared" si="1116"/>
        <v/>
      </c>
      <c r="S3529" t="e">
        <f t="shared" ca="1" si="1103"/>
        <v>#VALUE!</v>
      </c>
      <c r="T3529" t="e">
        <f t="shared" ca="1" si="1122"/>
        <v>#VALUE!</v>
      </c>
      <c r="U3529">
        <f t="shared" si="1104"/>
        <v>3456</v>
      </c>
      <c r="V3529">
        <v>288.83333333335599</v>
      </c>
      <c r="W3529">
        <f t="shared" si="1107"/>
        <v>288</v>
      </c>
      <c r="X3529" t="str" cm="1">
        <f t="array" aca="1" ref="X3529" ca="1">IFERROR(INDEX('PC&amp;PD'!$A$1:$AS$19,ROW('PC&amp;PD'!$A$19),MATCH(INDIRECT(T3529),'PC&amp;PD'!$A$1:$AS$1,0)),"")</f>
        <v/>
      </c>
      <c r="AA3529" t="str">
        <f t="shared" si="1117"/>
        <v/>
      </c>
      <c r="AB3529" t="str">
        <f t="shared" si="1118"/>
        <v/>
      </c>
      <c r="AC3529" t="e">
        <f t="shared" ca="1" si="1119"/>
        <v>#VALUE!</v>
      </c>
      <c r="AD3529" t="str" cm="1">
        <f t="array" aca="1" ref="AD3529" ca="1">IFERROR(IF((LEFT(INDIRECT("$F"&amp;$S3529),4))="GOTS",IF($G3529="Organic","GOTS_Organic_raw",(IF($G3529="Responsible","GOTS_Responsible",(IF($G3529="No Attribute (Conventional)","GOTS_conventional",(IF($G3529="Recycled Pre/Post-Consumer","GOTS_pre_post",(IF($G3529="In-Conversion","GOTS_in_conversion",(IF($G3529="Sustainably Sourced","Sustainably_sourced",(IF($G3529="Recycled pre-consumer organic","GOTS_recycled_organic",""))))))))))))),IF($G3529="Organic","Organic",(IF($G3529="Responsible","Responsible",(IF($G3529="No Attribute (Conventional)","No_Attribute_Conventional",(IF($G3529="Recycled Pre/Post-Consumer","Recycled_Pre_Post_Consumer",(IF($G3529="In-Conversion","In_Conversion",(IF($G3529="Recycled Pre-Consumer","Recycled_Pre_Consumer",(IF($G3529="Recycled Post-Consumer","Recycled_Post_Consumer",(IF($G3529="Sustainably Sourced","Sustainably_sourced",(IF($G3529="Recycled pre-consumer organic","GOTS_recycled_organic","")))))))))))))))))),"")</f>
        <v/>
      </c>
      <c r="AE3529" t="e" cm="1">
        <f t="array" aca="1" ref="AE3529" ca="1">IF($I3529="",IF(INDIRECT("$F"&amp;$S3529)="","",IF(LEFT(INDIRECT("$F"&amp;$S3529),3)="GRS","GRS_RCS_RM",IF((LEFT(INDIRECT("$F"&amp;$S3529),3))="RCS","GRS_RCS_RM",IF(INDIRECT("$F"&amp;$S3529)="OCS (No Label)","OCS_Conversion_RM",IF(LEFT(INDIRECT("$F"&amp;$S3529),3)="OCS","OCS_RM",IF(RIGHT(INDIRECT("$F"&amp;$S3529),10)="conversion","GOTS_RM_conversion",IF((LEFT(INDIRECT("$F"&amp;$S3529),4))="GOTS","GOTS_RM","Responsible_RM"))))))),"DELETERM")</f>
        <v>#VALUE!</v>
      </c>
      <c r="AF3529" t="e" cm="1">
        <f t="array" aca="1" ref="AF3529" ca="1">IF($S3529="","",INDIRECT("$Z"&amp;$S3529))</f>
        <v>#VALUE!</v>
      </c>
      <c r="AG3529" t="str">
        <f t="shared" si="1120"/>
        <v/>
      </c>
      <c r="AH3529" t="str" cm="1">
        <f t="array" aca="1" ref="AH3529" ca="1">IFERROR(INDIRECT("$ag"&amp;S3529),"")</f>
        <v/>
      </c>
      <c r="AI3529" t="e" cm="1">
        <f t="array" aca="1" ref="AI3529" ca="1">INDIRECT("O"&amp;S3529)</f>
        <v>#VALUE!</v>
      </c>
      <c r="AJ3529" t="str">
        <f t="shared" si="1121"/>
        <v/>
      </c>
    </row>
    <row r="3530" spans="1:36" ht="16.5" customHeight="1" thickBot="1">
      <c r="A3530" s="131"/>
      <c r="B3530" s="138"/>
      <c r="C3530" s="139"/>
      <c r="D3530" s="148"/>
      <c r="E3530" s="148"/>
      <c r="F3530" s="139"/>
      <c r="G3530" s="149"/>
      <c r="H3530" s="149"/>
      <c r="I3530" s="149"/>
      <c r="J3530" s="149"/>
      <c r="K3530" s="39"/>
      <c r="L3530" s="145"/>
      <c r="M3530" s="145"/>
      <c r="N3530" s="62"/>
      <c r="O3530" s="315"/>
      <c r="Q3530" t="str">
        <f t="shared" si="1116"/>
        <v/>
      </c>
      <c r="S3530" t="e">
        <f t="shared" ca="1" si="1103"/>
        <v>#VALUE!</v>
      </c>
      <c r="T3530" t="e">
        <f t="shared" ca="1" si="1122"/>
        <v>#VALUE!</v>
      </c>
      <c r="U3530">
        <f t="shared" si="1104"/>
        <v>3456</v>
      </c>
      <c r="V3530">
        <v>288.91666666668903</v>
      </c>
      <c r="W3530">
        <f t="shared" si="1107"/>
        <v>288</v>
      </c>
      <c r="X3530" t="str" cm="1">
        <f t="array" aca="1" ref="X3530" ca="1">IFERROR(INDEX('PC&amp;PD'!$A$1:$AS$19,ROW('PC&amp;PD'!$A$19),MATCH(INDIRECT(T3530),'PC&amp;PD'!$A$1:$AS$1,0)),"")</f>
        <v/>
      </c>
      <c r="AA3530" t="str">
        <f t="shared" si="1117"/>
        <v/>
      </c>
      <c r="AB3530" t="str">
        <f t="shared" si="1118"/>
        <v/>
      </c>
      <c r="AC3530" t="e">
        <f t="shared" ca="1" si="1119"/>
        <v>#VALUE!</v>
      </c>
      <c r="AD3530" t="str" cm="1">
        <f t="array" aca="1" ref="AD3530" ca="1">IFERROR(IF((LEFT(INDIRECT("$F"&amp;$S3530),4))="GOTS",IF($G3530="Organic","GOTS_Organic_raw",(IF($G3530="Responsible","GOTS_Responsible",(IF($G3530="No Attribute (Conventional)","GOTS_conventional",(IF($G3530="Recycled Pre/Post-Consumer","GOTS_pre_post",(IF($G3530="In-Conversion","GOTS_in_conversion",(IF($G3530="Sustainably Sourced","Sustainably_sourced",(IF($G3530="Recycled pre-consumer organic","GOTS_recycled_organic",""))))))))))))),IF($G3530="Organic","Organic",(IF($G3530="Responsible","Responsible",(IF($G3530="No Attribute (Conventional)","No_Attribute_Conventional",(IF($G3530="Recycled Pre/Post-Consumer","Recycled_Pre_Post_Consumer",(IF($G3530="In-Conversion","In_Conversion",(IF($G3530="Recycled Pre-Consumer","Recycled_Pre_Consumer",(IF($G3530="Recycled Post-Consumer","Recycled_Post_Consumer",(IF($G3530="Sustainably Sourced","Sustainably_sourced",(IF($G3530="Recycled pre-consumer organic","GOTS_recycled_organic","")))))))))))))))))),"")</f>
        <v/>
      </c>
      <c r="AE3530" t="e" cm="1">
        <f t="array" aca="1" ref="AE3530" ca="1">IF($I3530="",IF(INDIRECT("$F"&amp;$S3530)="","",IF(LEFT(INDIRECT("$F"&amp;$S3530),3)="GRS","GRS_RCS_RM",IF((LEFT(INDIRECT("$F"&amp;$S3530),3))="RCS","GRS_RCS_RM",IF(INDIRECT("$F"&amp;$S3530)="OCS (No Label)","OCS_Conversion_RM",IF(LEFT(INDIRECT("$F"&amp;$S3530),3)="OCS","OCS_RM",IF(RIGHT(INDIRECT("$F"&amp;$S3530),10)="conversion","GOTS_RM_conversion",IF((LEFT(INDIRECT("$F"&amp;$S3530),4))="GOTS","GOTS_RM","Responsible_RM"))))))),"DELETERM")</f>
        <v>#VALUE!</v>
      </c>
      <c r="AF3530" t="e" cm="1">
        <f t="array" aca="1" ref="AF3530" ca="1">IF($S3530="","",INDIRECT("$Z"&amp;$S3530))</f>
        <v>#VALUE!</v>
      </c>
      <c r="AG3530" t="str">
        <f t="shared" si="1120"/>
        <v/>
      </c>
      <c r="AH3530" t="str" cm="1">
        <f t="array" aca="1" ref="AH3530" ca="1">IFERROR(INDIRECT("$ag"&amp;S3530),"")</f>
        <v/>
      </c>
      <c r="AI3530" t="e" cm="1">
        <f t="array" aca="1" ref="AI3530" ca="1">INDIRECT("O"&amp;S3530)</f>
        <v>#VALUE!</v>
      </c>
      <c r="AJ3530" t="str">
        <f t="shared" si="1121"/>
        <v/>
      </c>
    </row>
  </sheetData>
  <sheetProtection algorithmName="SHA-512" hashValue="K3Ae47iK+YzLdwc2FRUQNR/Sh2hF7L+tP8sESW2FcpwRkmxtxFqJ1baRZh2pxwMVWXo2qiZTVwmd+7JyE5dEFQ==" saltValue="Uirr4rzoxJoazZMVcdXh4A==" spinCount="100000" sheet="1" formatCells="0" formatRows="0"/>
  <mergeCells count="11978">
    <mergeCell ref="O2631:O2642"/>
    <mergeCell ref="O2643:O2654"/>
    <mergeCell ref="O3471:O3482"/>
    <mergeCell ref="O3483:O3494"/>
    <mergeCell ref="O3495:O3506"/>
    <mergeCell ref="O3507:O3518"/>
    <mergeCell ref="O3519:O3530"/>
    <mergeCell ref="O2715:O2726"/>
    <mergeCell ref="O2727:O2738"/>
    <mergeCell ref="O2739:O2750"/>
    <mergeCell ref="O2751:O2762"/>
    <mergeCell ref="O2763:O2774"/>
    <mergeCell ref="O2775:O2786"/>
    <mergeCell ref="O2787:O2798"/>
    <mergeCell ref="O2799:O2810"/>
    <mergeCell ref="O2811:O2822"/>
    <mergeCell ref="O2823:O2834"/>
    <mergeCell ref="O2835:O2846"/>
    <mergeCell ref="O2847:O2858"/>
    <mergeCell ref="O2859:O2870"/>
    <mergeCell ref="O2871:O2882"/>
    <mergeCell ref="O2883:O2894"/>
    <mergeCell ref="O2895:O2906"/>
    <mergeCell ref="O2907:O2918"/>
    <mergeCell ref="O2919:O2930"/>
    <mergeCell ref="O2931:O2942"/>
    <mergeCell ref="O2943:O2954"/>
    <mergeCell ref="O2955:O2966"/>
    <mergeCell ref="O2967:O2978"/>
    <mergeCell ref="O2979:O2990"/>
    <mergeCell ref="O2991:O3002"/>
    <mergeCell ref="O3003:O3014"/>
    <mergeCell ref="O3015:O3026"/>
    <mergeCell ref="O3027:O3038"/>
    <mergeCell ref="O3039:O3050"/>
    <mergeCell ref="O3051:O3062"/>
    <mergeCell ref="O3063:O3074"/>
    <mergeCell ref="O3075:O3086"/>
    <mergeCell ref="O3087:O3098"/>
    <mergeCell ref="O3099:O3110"/>
    <mergeCell ref="O3135:O3146"/>
    <mergeCell ref="O3171:O3182"/>
    <mergeCell ref="O3183:O3194"/>
    <mergeCell ref="O3195:O3206"/>
    <mergeCell ref="O3207:O3218"/>
    <mergeCell ref="O3219:O3230"/>
    <mergeCell ref="O3231:O3242"/>
    <mergeCell ref="O3243:O3254"/>
    <mergeCell ref="O3255:O3266"/>
    <mergeCell ref="O3267:O3278"/>
    <mergeCell ref="O3279:O3290"/>
    <mergeCell ref="O3291:O3302"/>
    <mergeCell ref="O3303:O3314"/>
    <mergeCell ref="O3315:O3326"/>
    <mergeCell ref="O3327:O3338"/>
    <mergeCell ref="O3339:O3350"/>
    <mergeCell ref="O3351:O3362"/>
    <mergeCell ref="O3363:O3374"/>
    <mergeCell ref="O3375:O3386"/>
    <mergeCell ref="O3387:O3398"/>
    <mergeCell ref="O3399:O3410"/>
    <mergeCell ref="O3411:O3422"/>
    <mergeCell ref="O3423:O3434"/>
    <mergeCell ref="O3435:O3446"/>
    <mergeCell ref="O3447:O3458"/>
    <mergeCell ref="O3459:O3470"/>
    <mergeCell ref="O2655:O2666"/>
    <mergeCell ref="O1863:O1874"/>
    <mergeCell ref="O1875:O1886"/>
    <mergeCell ref="O1887:O1898"/>
    <mergeCell ref="O1899:O1910"/>
    <mergeCell ref="O1911:O1922"/>
    <mergeCell ref="O1923:O1934"/>
    <mergeCell ref="O1935:O1946"/>
    <mergeCell ref="O1947:O1958"/>
    <mergeCell ref="O1959:O1970"/>
    <mergeCell ref="O1971:O1982"/>
    <mergeCell ref="O1983:O1994"/>
    <mergeCell ref="O1995:O2006"/>
    <mergeCell ref="O2007:O2018"/>
    <mergeCell ref="O2019:O2030"/>
    <mergeCell ref="O2031:O2042"/>
    <mergeCell ref="O2043:O2054"/>
    <mergeCell ref="O2055:O2066"/>
    <mergeCell ref="O2067:O2078"/>
    <mergeCell ref="O2079:O2090"/>
    <mergeCell ref="O2091:O2102"/>
    <mergeCell ref="O2103:O2114"/>
    <mergeCell ref="O2115:O2126"/>
    <mergeCell ref="O2127:O2138"/>
    <mergeCell ref="O2139:O2150"/>
    <mergeCell ref="O2151:O2162"/>
    <mergeCell ref="O2163:O2174"/>
    <mergeCell ref="O2175:O2186"/>
    <mergeCell ref="O2187:O2198"/>
    <mergeCell ref="O2199:O2210"/>
    <mergeCell ref="O2211:O2222"/>
    <mergeCell ref="O2223:O2234"/>
    <mergeCell ref="O2235:O2246"/>
    <mergeCell ref="O2247:O2258"/>
    <mergeCell ref="O2271:O2282"/>
    <mergeCell ref="O2283:O2294"/>
    <mergeCell ref="O2295:O2306"/>
    <mergeCell ref="O2307:O2318"/>
    <mergeCell ref="O2319:O2330"/>
    <mergeCell ref="O2331:O2342"/>
    <mergeCell ref="O2343:O2354"/>
    <mergeCell ref="O2355:O2366"/>
    <mergeCell ref="O2367:O2378"/>
    <mergeCell ref="O2379:O2390"/>
    <mergeCell ref="O2391:O2402"/>
    <mergeCell ref="O2403:O2414"/>
    <mergeCell ref="O2415:O2426"/>
    <mergeCell ref="O2427:O2438"/>
    <mergeCell ref="O2439:O2450"/>
    <mergeCell ref="O2451:O2462"/>
    <mergeCell ref="O2463:O2474"/>
    <mergeCell ref="O2475:O2486"/>
    <mergeCell ref="O2487:O2498"/>
    <mergeCell ref="O2499:O2510"/>
    <mergeCell ref="O2511:O2522"/>
    <mergeCell ref="O2523:O2534"/>
    <mergeCell ref="O2535:O2546"/>
    <mergeCell ref="O2547:O2558"/>
    <mergeCell ref="O2559:O2570"/>
    <mergeCell ref="O2571:O2582"/>
    <mergeCell ref="O2583:O2594"/>
    <mergeCell ref="O2595:O2606"/>
    <mergeCell ref="O2607:O2618"/>
    <mergeCell ref="O2619:O2630"/>
    <mergeCell ref="O1323:O1334"/>
    <mergeCell ref="O1335:O1346"/>
    <mergeCell ref="O1347:O1358"/>
    <mergeCell ref="O1359:O1370"/>
    <mergeCell ref="O1371:O1382"/>
    <mergeCell ref="O1383:O1394"/>
    <mergeCell ref="O1395:O1406"/>
    <mergeCell ref="O1407:O1418"/>
    <mergeCell ref="O1419:O1430"/>
    <mergeCell ref="O1431:O1442"/>
    <mergeCell ref="O1443:O1454"/>
    <mergeCell ref="O1455:O1466"/>
    <mergeCell ref="O1467:O1478"/>
    <mergeCell ref="O1479:O1490"/>
    <mergeCell ref="O1491:O1502"/>
    <mergeCell ref="O1503:O1514"/>
    <mergeCell ref="O1515:O1526"/>
    <mergeCell ref="O1527:O1538"/>
    <mergeCell ref="O1539:O1550"/>
    <mergeCell ref="O1551:O1562"/>
    <mergeCell ref="O1563:O1574"/>
    <mergeCell ref="O1575:O1586"/>
    <mergeCell ref="O1587:O1598"/>
    <mergeCell ref="O1599:O1610"/>
    <mergeCell ref="O1611:O1622"/>
    <mergeCell ref="O1623:O1634"/>
    <mergeCell ref="O1635:O1646"/>
    <mergeCell ref="O1647:O1658"/>
    <mergeCell ref="O1659:O1670"/>
    <mergeCell ref="O1671:O1682"/>
    <mergeCell ref="O1683:O1694"/>
    <mergeCell ref="O1695:O1706"/>
    <mergeCell ref="O1707:O1718"/>
    <mergeCell ref="O1827:O1838"/>
    <mergeCell ref="O1839:O1850"/>
    <mergeCell ref="O1851:O1862"/>
    <mergeCell ref="O1755:O1766"/>
    <mergeCell ref="O903:O914"/>
    <mergeCell ref="O915:O926"/>
    <mergeCell ref="O927:O938"/>
    <mergeCell ref="O939:O950"/>
    <mergeCell ref="O951:O962"/>
    <mergeCell ref="O963:O974"/>
    <mergeCell ref="O975:O986"/>
    <mergeCell ref="O987:O998"/>
    <mergeCell ref="O999:O1010"/>
    <mergeCell ref="O1011:O1022"/>
    <mergeCell ref="O1023:O1034"/>
    <mergeCell ref="O1035:O1046"/>
    <mergeCell ref="O1047:O1058"/>
    <mergeCell ref="O1059:O1070"/>
    <mergeCell ref="O1071:O1082"/>
    <mergeCell ref="O1083:O1094"/>
    <mergeCell ref="O1095:O1106"/>
    <mergeCell ref="O1107:O1118"/>
    <mergeCell ref="O1119:O1130"/>
    <mergeCell ref="O1131:O1142"/>
    <mergeCell ref="O1143:O1154"/>
    <mergeCell ref="O1155:O1166"/>
    <mergeCell ref="O1167:O1178"/>
    <mergeCell ref="O1179:O1190"/>
    <mergeCell ref="O1191:O1202"/>
    <mergeCell ref="O1203:O1214"/>
    <mergeCell ref="O1215:O1226"/>
    <mergeCell ref="O1227:O1238"/>
    <mergeCell ref="O1239:O1250"/>
    <mergeCell ref="O1251:O1262"/>
    <mergeCell ref="O1263:O1274"/>
    <mergeCell ref="O1275:O1286"/>
    <mergeCell ref="O1287:O1298"/>
    <mergeCell ref="O459:O470"/>
    <mergeCell ref="O471:O482"/>
    <mergeCell ref="O483:O494"/>
    <mergeCell ref="O495:O506"/>
    <mergeCell ref="O507:O518"/>
    <mergeCell ref="O519:O530"/>
    <mergeCell ref="O531:O542"/>
    <mergeCell ref="O543:O554"/>
    <mergeCell ref="O555:O566"/>
    <mergeCell ref="O567:O578"/>
    <mergeCell ref="O579:O590"/>
    <mergeCell ref="O591:O602"/>
    <mergeCell ref="O603:O614"/>
    <mergeCell ref="O615:O626"/>
    <mergeCell ref="O627:O638"/>
    <mergeCell ref="O639:O650"/>
    <mergeCell ref="O651:O662"/>
    <mergeCell ref="O663:O674"/>
    <mergeCell ref="O675:O686"/>
    <mergeCell ref="O687:O698"/>
    <mergeCell ref="O699:O710"/>
    <mergeCell ref="O711:O722"/>
    <mergeCell ref="O723:O734"/>
    <mergeCell ref="O735:O746"/>
    <mergeCell ref="O747:O758"/>
    <mergeCell ref="O759:O770"/>
    <mergeCell ref="O771:O782"/>
    <mergeCell ref="O783:O794"/>
    <mergeCell ref="O795:O806"/>
    <mergeCell ref="O807:O818"/>
    <mergeCell ref="O819:O830"/>
    <mergeCell ref="O831:O842"/>
    <mergeCell ref="O843:O854"/>
    <mergeCell ref="D454:E454"/>
    <mergeCell ref="D415:E415"/>
    <mergeCell ref="D416:E416"/>
    <mergeCell ref="D417:E417"/>
    <mergeCell ref="D418:E418"/>
    <mergeCell ref="D419:E419"/>
    <mergeCell ref="D420:E420"/>
    <mergeCell ref="D421:E421"/>
    <mergeCell ref="D422:E422"/>
    <mergeCell ref="D423:E423"/>
    <mergeCell ref="D424:E424"/>
    <mergeCell ref="D425:E425"/>
    <mergeCell ref="D426:E426"/>
    <mergeCell ref="D427:E427"/>
    <mergeCell ref="D428:E428"/>
    <mergeCell ref="D429:E429"/>
    <mergeCell ref="D430:E430"/>
    <mergeCell ref="D431:E431"/>
    <mergeCell ref="D432:E432"/>
    <mergeCell ref="D433:E433"/>
    <mergeCell ref="D434:E434"/>
    <mergeCell ref="D409:E409"/>
    <mergeCell ref="D410:E410"/>
    <mergeCell ref="D411:E411"/>
    <mergeCell ref="O63:O74"/>
    <mergeCell ref="O75:O86"/>
    <mergeCell ref="O87:O98"/>
    <mergeCell ref="O99:O110"/>
    <mergeCell ref="O111:O122"/>
    <mergeCell ref="O123:O134"/>
    <mergeCell ref="O135:O146"/>
    <mergeCell ref="O147:O158"/>
    <mergeCell ref="O159:O170"/>
    <mergeCell ref="O171:O182"/>
    <mergeCell ref="O183:O194"/>
    <mergeCell ref="O195:O206"/>
    <mergeCell ref="O207:O218"/>
    <mergeCell ref="O219:O230"/>
    <mergeCell ref="O231:O242"/>
    <mergeCell ref="O243:O254"/>
    <mergeCell ref="O255:O266"/>
    <mergeCell ref="O267:O278"/>
    <mergeCell ref="O279:O290"/>
    <mergeCell ref="O291:O302"/>
    <mergeCell ref="O303:O314"/>
    <mergeCell ref="O315:O326"/>
    <mergeCell ref="O327:O338"/>
    <mergeCell ref="O339:O350"/>
    <mergeCell ref="O351:O362"/>
    <mergeCell ref="O363:O374"/>
    <mergeCell ref="O375:O386"/>
    <mergeCell ref="O387:O398"/>
    <mergeCell ref="O399:O410"/>
    <mergeCell ref="O411:O422"/>
    <mergeCell ref="O423:O434"/>
    <mergeCell ref="O435:O446"/>
    <mergeCell ref="O447:O458"/>
    <mergeCell ref="D407:E407"/>
    <mergeCell ref="D408:E408"/>
    <mergeCell ref="D353:E353"/>
    <mergeCell ref="D371:E371"/>
    <mergeCell ref="D372:E372"/>
    <mergeCell ref="D373:E373"/>
    <mergeCell ref="D374:E374"/>
    <mergeCell ref="D440:E440"/>
    <mergeCell ref="D441:E441"/>
    <mergeCell ref="D442:E442"/>
    <mergeCell ref="A17:D17"/>
    <mergeCell ref="A43:A44"/>
    <mergeCell ref="B43:I44"/>
    <mergeCell ref="J43:L43"/>
    <mergeCell ref="M43:O43"/>
    <mergeCell ref="J44:O44"/>
    <mergeCell ref="B399:C410"/>
    <mergeCell ref="B411:C422"/>
    <mergeCell ref="D435:E435"/>
    <mergeCell ref="D436:E436"/>
    <mergeCell ref="D437:E437"/>
    <mergeCell ref="D438:E438"/>
    <mergeCell ref="D439:E439"/>
    <mergeCell ref="B423:C434"/>
    <mergeCell ref="B435:C446"/>
    <mergeCell ref="D363:E363"/>
    <mergeCell ref="D364:E364"/>
    <mergeCell ref="D331:E331"/>
    <mergeCell ref="D395:E395"/>
    <mergeCell ref="D396:E396"/>
    <mergeCell ref="D397:E397"/>
    <mergeCell ref="D398:E398"/>
    <mergeCell ref="D399:E399"/>
    <mergeCell ref="D400:E400"/>
    <mergeCell ref="D401:E401"/>
    <mergeCell ref="D402:E402"/>
    <mergeCell ref="D403:E403"/>
    <mergeCell ref="D404:E404"/>
    <mergeCell ref="D405:E405"/>
    <mergeCell ref="D406:E406"/>
    <mergeCell ref="D443:E443"/>
    <mergeCell ref="D444:E444"/>
    <mergeCell ref="D445:E445"/>
    <mergeCell ref="D446:E446"/>
    <mergeCell ref="B58:O58"/>
    <mergeCell ref="A61:O61"/>
    <mergeCell ref="A51:O57"/>
    <mergeCell ref="D354:E354"/>
    <mergeCell ref="D332:E332"/>
    <mergeCell ref="D333:E333"/>
    <mergeCell ref="D334:E334"/>
    <mergeCell ref="D412:E412"/>
    <mergeCell ref="D413:E413"/>
    <mergeCell ref="D414:E414"/>
    <mergeCell ref="D375:E375"/>
    <mergeCell ref="D376:E376"/>
    <mergeCell ref="D377:E377"/>
    <mergeCell ref="D378:E378"/>
    <mergeCell ref="D379:E379"/>
    <mergeCell ref="D380:E380"/>
    <mergeCell ref="D381:E381"/>
    <mergeCell ref="D382:E382"/>
    <mergeCell ref="D383:E383"/>
    <mergeCell ref="D384:E384"/>
    <mergeCell ref="D385:E385"/>
    <mergeCell ref="D386:E386"/>
    <mergeCell ref="D387:E387"/>
    <mergeCell ref="D388:E388"/>
    <mergeCell ref="D389:E389"/>
    <mergeCell ref="D390:E390"/>
    <mergeCell ref="D391:E391"/>
    <mergeCell ref="A867:A878"/>
    <mergeCell ref="A975:A986"/>
    <mergeCell ref="A1083:A1094"/>
    <mergeCell ref="A1191:A1202"/>
    <mergeCell ref="A1299:A1310"/>
    <mergeCell ref="A1407:A1418"/>
    <mergeCell ref="A1515:A1526"/>
    <mergeCell ref="A1623:A1634"/>
    <mergeCell ref="A1731:A1742"/>
    <mergeCell ref="A1839:A1850"/>
    <mergeCell ref="A1947:A1958"/>
    <mergeCell ref="A2055:A2066"/>
    <mergeCell ref="A2163:A2174"/>
    <mergeCell ref="A2271:A2282"/>
    <mergeCell ref="A2379:A2390"/>
    <mergeCell ref="A2487:A2498"/>
    <mergeCell ref="A2595:A2606"/>
    <mergeCell ref="A2703:A2714"/>
    <mergeCell ref="A2811:A2822"/>
    <mergeCell ref="A2919:A2930"/>
    <mergeCell ref="A3027:A3038"/>
    <mergeCell ref="A3135:A3146"/>
    <mergeCell ref="A3243:A3254"/>
    <mergeCell ref="A3351:A3362"/>
    <mergeCell ref="A3459:A3470"/>
    <mergeCell ref="D3471:E3471"/>
    <mergeCell ref="D3472:E3472"/>
    <mergeCell ref="D3473:E3473"/>
    <mergeCell ref="D3474:E3474"/>
    <mergeCell ref="D3463:E3463"/>
    <mergeCell ref="D3464:E3464"/>
    <mergeCell ref="D3465:E3465"/>
    <mergeCell ref="D3466:E3466"/>
    <mergeCell ref="D3467:E3467"/>
    <mergeCell ref="D3453:E3453"/>
    <mergeCell ref="D3454:E3454"/>
    <mergeCell ref="D3455:E3455"/>
    <mergeCell ref="D3456:E3456"/>
    <mergeCell ref="D3457:E3457"/>
    <mergeCell ref="D3458:E3458"/>
    <mergeCell ref="D3440:E3440"/>
    <mergeCell ref="D3441:E3441"/>
    <mergeCell ref="D3409:E3409"/>
    <mergeCell ref="D3427:E3427"/>
    <mergeCell ref="D3411:E3411"/>
    <mergeCell ref="D3395:E3395"/>
    <mergeCell ref="D3396:E3396"/>
    <mergeCell ref="D3397:E3397"/>
    <mergeCell ref="D3398:E3398"/>
    <mergeCell ref="D3399:E3399"/>
    <mergeCell ref="D3400:E3400"/>
    <mergeCell ref="D3401:E3401"/>
    <mergeCell ref="D3363:E3363"/>
    <mergeCell ref="D3364:E3364"/>
    <mergeCell ref="D3365:E3365"/>
    <mergeCell ref="D3366:E3366"/>
    <mergeCell ref="D3367:E3367"/>
    <mergeCell ref="D3368:E3368"/>
    <mergeCell ref="D3369:E3369"/>
    <mergeCell ref="D3370:E3370"/>
    <mergeCell ref="D3357:E3357"/>
    <mergeCell ref="D3358:E3358"/>
    <mergeCell ref="D3340:E3340"/>
    <mergeCell ref="D3341:E3341"/>
    <mergeCell ref="D3483:E3483"/>
    <mergeCell ref="D3484:E3484"/>
    <mergeCell ref="D3475:E3475"/>
    <mergeCell ref="D3476:E3476"/>
    <mergeCell ref="D3477:E3477"/>
    <mergeCell ref="D3478:E3478"/>
    <mergeCell ref="D3479:E3479"/>
    <mergeCell ref="D3480:E3480"/>
    <mergeCell ref="D3481:E3481"/>
    <mergeCell ref="D3482:E3482"/>
    <mergeCell ref="D3413:E3413"/>
    <mergeCell ref="D3414:E3414"/>
    <mergeCell ref="D3415:E3415"/>
    <mergeCell ref="D3416:E3416"/>
    <mergeCell ref="D3417:E3417"/>
    <mergeCell ref="D3418:E3418"/>
    <mergeCell ref="D3419:E3419"/>
    <mergeCell ref="D3420:E3420"/>
    <mergeCell ref="D3468:E3468"/>
    <mergeCell ref="D3469:E3469"/>
    <mergeCell ref="D3470:E3470"/>
    <mergeCell ref="D3459:E3459"/>
    <mergeCell ref="D3460:E3460"/>
    <mergeCell ref="D3461:E3461"/>
    <mergeCell ref="D3445:E3445"/>
    <mergeCell ref="D3446:E3446"/>
    <mergeCell ref="D3447:E3447"/>
    <mergeCell ref="D3448:E3448"/>
    <mergeCell ref="D3449:E3449"/>
    <mergeCell ref="D3450:E3450"/>
    <mergeCell ref="D3451:E3451"/>
    <mergeCell ref="I3449:J3449"/>
    <mergeCell ref="D3425:E3425"/>
    <mergeCell ref="D3426:E3426"/>
    <mergeCell ref="D3444:E3444"/>
    <mergeCell ref="D3462:E3462"/>
    <mergeCell ref="D3452:E3452"/>
    <mergeCell ref="D3442:E3442"/>
    <mergeCell ref="D3443:E3443"/>
    <mergeCell ref="G3435:H3435"/>
    <mergeCell ref="I3435:J3435"/>
    <mergeCell ref="G3436:H3436"/>
    <mergeCell ref="I3436:J3436"/>
    <mergeCell ref="G3437:H3437"/>
    <mergeCell ref="I3437:J3437"/>
    <mergeCell ref="G3438:H3438"/>
    <mergeCell ref="I3438:J3438"/>
    <mergeCell ref="G3439:H3439"/>
    <mergeCell ref="I3439:J3439"/>
    <mergeCell ref="G3440:H3440"/>
    <mergeCell ref="I3440:J3440"/>
    <mergeCell ref="D3433:E3433"/>
    <mergeCell ref="D3434:E3434"/>
    <mergeCell ref="D3435:E3435"/>
    <mergeCell ref="D3436:E3436"/>
    <mergeCell ref="D3437:E3437"/>
    <mergeCell ref="D3438:E3438"/>
    <mergeCell ref="D3439:E3439"/>
    <mergeCell ref="D3421:E3421"/>
    <mergeCell ref="D3422:E3422"/>
    <mergeCell ref="D3423:E3423"/>
    <mergeCell ref="D3424:E3424"/>
    <mergeCell ref="G3434:H3434"/>
    <mergeCell ref="I3434:J3434"/>
    <mergeCell ref="D3402:E3402"/>
    <mergeCell ref="D3403:E3403"/>
    <mergeCell ref="D3404:E3404"/>
    <mergeCell ref="D3405:E3405"/>
    <mergeCell ref="D3406:E3406"/>
    <mergeCell ref="D3407:E3407"/>
    <mergeCell ref="D3408:E3408"/>
    <mergeCell ref="D3412:E3412"/>
    <mergeCell ref="D3428:E3428"/>
    <mergeCell ref="D3429:E3429"/>
    <mergeCell ref="D3430:E3430"/>
    <mergeCell ref="D3431:E3431"/>
    <mergeCell ref="D3432:E3432"/>
    <mergeCell ref="I3390:J3390"/>
    <mergeCell ref="D3389:E3389"/>
    <mergeCell ref="D3371:E3371"/>
    <mergeCell ref="D3372:E3372"/>
    <mergeCell ref="D3373:E3373"/>
    <mergeCell ref="D3374:E3374"/>
    <mergeCell ref="G3385:H3385"/>
    <mergeCell ref="I3385:J3385"/>
    <mergeCell ref="G3386:H3386"/>
    <mergeCell ref="I3386:J3386"/>
    <mergeCell ref="G3387:H3387"/>
    <mergeCell ref="I3387:J3387"/>
    <mergeCell ref="G3388:H3388"/>
    <mergeCell ref="I3388:J3388"/>
    <mergeCell ref="D3383:E3383"/>
    <mergeCell ref="D3384:E3384"/>
    <mergeCell ref="D3385:E3385"/>
    <mergeCell ref="D3386:E3386"/>
    <mergeCell ref="D3387:E3387"/>
    <mergeCell ref="D3388:E3388"/>
    <mergeCell ref="D3410:E3410"/>
    <mergeCell ref="G3393:H3393"/>
    <mergeCell ref="I3393:J3393"/>
    <mergeCell ref="G3394:H3394"/>
    <mergeCell ref="I3394:J3394"/>
    <mergeCell ref="D3394:E3394"/>
    <mergeCell ref="G3391:H3391"/>
    <mergeCell ref="I3391:J3391"/>
    <mergeCell ref="G3392:H3392"/>
    <mergeCell ref="I3392:J3392"/>
    <mergeCell ref="D3390:E3390"/>
    <mergeCell ref="D3391:E3391"/>
    <mergeCell ref="D3392:E3392"/>
    <mergeCell ref="D3393:E3393"/>
    <mergeCell ref="G3389:H3389"/>
    <mergeCell ref="I3389:J3389"/>
    <mergeCell ref="G3390:H3390"/>
    <mergeCell ref="I3377:J3377"/>
    <mergeCell ref="G3378:H3378"/>
    <mergeCell ref="I3378:J3378"/>
    <mergeCell ref="G3379:H3379"/>
    <mergeCell ref="I3379:J3379"/>
    <mergeCell ref="G3380:H3380"/>
    <mergeCell ref="I3380:J3380"/>
    <mergeCell ref="G3381:H3381"/>
    <mergeCell ref="D3375:E3375"/>
    <mergeCell ref="D3376:E3376"/>
    <mergeCell ref="D3377:E3377"/>
    <mergeCell ref="D3378:E3378"/>
    <mergeCell ref="D3379:E3379"/>
    <mergeCell ref="D3380:E3380"/>
    <mergeCell ref="D3381:E3381"/>
    <mergeCell ref="D3382:E3382"/>
    <mergeCell ref="D3359:E3359"/>
    <mergeCell ref="D3360:E3360"/>
    <mergeCell ref="D3361:E3361"/>
    <mergeCell ref="D3345:E3345"/>
    <mergeCell ref="D3346:E3346"/>
    <mergeCell ref="D3347:E3347"/>
    <mergeCell ref="D3348:E3348"/>
    <mergeCell ref="D3349:E3349"/>
    <mergeCell ref="D3350:E3350"/>
    <mergeCell ref="D3351:E3351"/>
    <mergeCell ref="D3325:E3325"/>
    <mergeCell ref="D3326:E3326"/>
    <mergeCell ref="D3327:E3327"/>
    <mergeCell ref="D3328:E3328"/>
    <mergeCell ref="D3329:E3329"/>
    <mergeCell ref="D3330:E3330"/>
    <mergeCell ref="D3331:E3331"/>
    <mergeCell ref="D3332:E3332"/>
    <mergeCell ref="D3344:E3344"/>
    <mergeCell ref="G3341:H3341"/>
    <mergeCell ref="I3341:J3341"/>
    <mergeCell ref="G3342:H3342"/>
    <mergeCell ref="I3342:J3342"/>
    <mergeCell ref="G3343:H3343"/>
    <mergeCell ref="I3343:J3343"/>
    <mergeCell ref="G3344:H3344"/>
    <mergeCell ref="I3344:J3344"/>
    <mergeCell ref="D3333:E3333"/>
    <mergeCell ref="D3334:E3334"/>
    <mergeCell ref="G3354:H3354"/>
    <mergeCell ref="I3354:J3354"/>
    <mergeCell ref="G3355:H3355"/>
    <mergeCell ref="I3355:J3355"/>
    <mergeCell ref="G3356:H3356"/>
    <mergeCell ref="I3356:J3356"/>
    <mergeCell ref="G3357:H3357"/>
    <mergeCell ref="I3357:J3357"/>
    <mergeCell ref="G3358:H3358"/>
    <mergeCell ref="I3358:J3358"/>
    <mergeCell ref="G3359:H3359"/>
    <mergeCell ref="I3359:J3359"/>
    <mergeCell ref="G3360:H3360"/>
    <mergeCell ref="I3360:J3360"/>
    <mergeCell ref="D3362:E3362"/>
    <mergeCell ref="D3352:E3352"/>
    <mergeCell ref="D3353:E3353"/>
    <mergeCell ref="D3354:E3354"/>
    <mergeCell ref="D3355:E3355"/>
    <mergeCell ref="D3356:E3356"/>
    <mergeCell ref="D3342:E3342"/>
    <mergeCell ref="D3343:E3343"/>
    <mergeCell ref="G3335:H3335"/>
    <mergeCell ref="I3335:J3335"/>
    <mergeCell ref="G3336:H3336"/>
    <mergeCell ref="I3336:J3336"/>
    <mergeCell ref="G3337:H3337"/>
    <mergeCell ref="I3337:J3337"/>
    <mergeCell ref="G3338:H3338"/>
    <mergeCell ref="I3338:J3338"/>
    <mergeCell ref="G3339:H3339"/>
    <mergeCell ref="I3339:J3339"/>
    <mergeCell ref="G3340:H3340"/>
    <mergeCell ref="D3335:E3335"/>
    <mergeCell ref="D3336:E3336"/>
    <mergeCell ref="D3337:E3337"/>
    <mergeCell ref="D3338:E3338"/>
    <mergeCell ref="D3339:E3339"/>
    <mergeCell ref="G3345:H3345"/>
    <mergeCell ref="I3345:J3345"/>
    <mergeCell ref="G3346:H3346"/>
    <mergeCell ref="I3346:J3346"/>
    <mergeCell ref="G3347:H3347"/>
    <mergeCell ref="I3347:J3347"/>
    <mergeCell ref="G3348:H3348"/>
    <mergeCell ref="I3348:J3348"/>
    <mergeCell ref="G3349:H3349"/>
    <mergeCell ref="I3349:J3349"/>
    <mergeCell ref="G3350:H3350"/>
    <mergeCell ref="I3350:J3350"/>
    <mergeCell ref="G3351:H3351"/>
    <mergeCell ref="I3351:J3351"/>
    <mergeCell ref="G3352:H3352"/>
    <mergeCell ref="I3352:J3352"/>
    <mergeCell ref="G3353:H3353"/>
    <mergeCell ref="I3353:J3353"/>
    <mergeCell ref="D3321:E3321"/>
    <mergeCell ref="D3322:E3322"/>
    <mergeCell ref="D3323:E3323"/>
    <mergeCell ref="D3324:E3324"/>
    <mergeCell ref="D3313:E3313"/>
    <mergeCell ref="D3314:E3314"/>
    <mergeCell ref="D3315:E3315"/>
    <mergeCell ref="D3316:E3316"/>
    <mergeCell ref="D3317:E3317"/>
    <mergeCell ref="D3318:E3318"/>
    <mergeCell ref="D3319:E3319"/>
    <mergeCell ref="D3320:E3320"/>
    <mergeCell ref="G3334:H3334"/>
    <mergeCell ref="I3334:J3334"/>
    <mergeCell ref="I3329:J3329"/>
    <mergeCell ref="G3330:H3330"/>
    <mergeCell ref="I3330:J3330"/>
    <mergeCell ref="G3331:H3331"/>
    <mergeCell ref="I3331:J3331"/>
    <mergeCell ref="G3332:H3332"/>
    <mergeCell ref="I3332:J3332"/>
    <mergeCell ref="G3333:H3333"/>
    <mergeCell ref="I3340:J3340"/>
    <mergeCell ref="D3309:E3309"/>
    <mergeCell ref="D3310:E3310"/>
    <mergeCell ref="D3311:E3311"/>
    <mergeCell ref="D3295:E3295"/>
    <mergeCell ref="D3296:E3296"/>
    <mergeCell ref="D3297:E3297"/>
    <mergeCell ref="D3298:E3298"/>
    <mergeCell ref="D3299:E3299"/>
    <mergeCell ref="D3300:E3300"/>
    <mergeCell ref="D3301:E3301"/>
    <mergeCell ref="D3275:E3275"/>
    <mergeCell ref="D3276:E3276"/>
    <mergeCell ref="D3277:E3277"/>
    <mergeCell ref="D3278:E3278"/>
    <mergeCell ref="D3279:E3279"/>
    <mergeCell ref="D3280:E3280"/>
    <mergeCell ref="D3281:E3281"/>
    <mergeCell ref="D3282:E3282"/>
    <mergeCell ref="D3294:E3294"/>
    <mergeCell ref="G3291:H3291"/>
    <mergeCell ref="I3291:J3291"/>
    <mergeCell ref="G3292:H3292"/>
    <mergeCell ref="I3292:J3292"/>
    <mergeCell ref="G3293:H3293"/>
    <mergeCell ref="I3293:J3293"/>
    <mergeCell ref="G3294:H3294"/>
    <mergeCell ref="I3294:J3294"/>
    <mergeCell ref="D3312:E3312"/>
    <mergeCell ref="D3302:E3302"/>
    <mergeCell ref="D3303:E3303"/>
    <mergeCell ref="D3304:E3304"/>
    <mergeCell ref="D3305:E3305"/>
    <mergeCell ref="D3306:E3306"/>
    <mergeCell ref="D3307:E3307"/>
    <mergeCell ref="D3308:E3308"/>
    <mergeCell ref="D3290:E3290"/>
    <mergeCell ref="D3291:E3291"/>
    <mergeCell ref="D3292:E3292"/>
    <mergeCell ref="D3293:E3293"/>
    <mergeCell ref="G3285:H3285"/>
    <mergeCell ref="I3285:J3285"/>
    <mergeCell ref="G3286:H3286"/>
    <mergeCell ref="I3286:J3286"/>
    <mergeCell ref="G3287:H3287"/>
    <mergeCell ref="I3287:J3287"/>
    <mergeCell ref="G3288:H3288"/>
    <mergeCell ref="I3288:J3288"/>
    <mergeCell ref="G3289:H3289"/>
    <mergeCell ref="I3289:J3289"/>
    <mergeCell ref="G3290:H3290"/>
    <mergeCell ref="I3290:J3290"/>
    <mergeCell ref="D3283:E3283"/>
    <mergeCell ref="D3284:E3284"/>
    <mergeCell ref="D3285:E3285"/>
    <mergeCell ref="D3286:E3286"/>
    <mergeCell ref="D3287:E3287"/>
    <mergeCell ref="D3288:E3288"/>
    <mergeCell ref="D3289:E3289"/>
    <mergeCell ref="G3275:H3275"/>
    <mergeCell ref="I3275:J3275"/>
    <mergeCell ref="G3276:H3276"/>
    <mergeCell ref="I3276:J3276"/>
    <mergeCell ref="G3277:H3277"/>
    <mergeCell ref="I3277:J3277"/>
    <mergeCell ref="G3283:H3283"/>
    <mergeCell ref="I3283:J3283"/>
    <mergeCell ref="G3284:H3284"/>
    <mergeCell ref="I3284:J3284"/>
    <mergeCell ref="G3281:H3281"/>
    <mergeCell ref="I3281:J3281"/>
    <mergeCell ref="D3251:E3251"/>
    <mergeCell ref="D3225:E3225"/>
    <mergeCell ref="D3226:E3226"/>
    <mergeCell ref="D3227:E3227"/>
    <mergeCell ref="D3228:E3228"/>
    <mergeCell ref="D3229:E3229"/>
    <mergeCell ref="D3230:E3230"/>
    <mergeCell ref="D3231:E3231"/>
    <mergeCell ref="D3232:E3232"/>
    <mergeCell ref="D3244:E3244"/>
    <mergeCell ref="G3241:H3241"/>
    <mergeCell ref="I3241:J3241"/>
    <mergeCell ref="G3242:H3242"/>
    <mergeCell ref="I3242:J3242"/>
    <mergeCell ref="G3243:H3243"/>
    <mergeCell ref="I3243:J3243"/>
    <mergeCell ref="G3244:H3244"/>
    <mergeCell ref="I3244:J3244"/>
    <mergeCell ref="D3233:E3233"/>
    <mergeCell ref="D3234:E3234"/>
    <mergeCell ref="I3229:J3229"/>
    <mergeCell ref="G3230:H3230"/>
    <mergeCell ref="I3230:J3230"/>
    <mergeCell ref="G3231:H3231"/>
    <mergeCell ref="I3231:J3231"/>
    <mergeCell ref="G3232:H3232"/>
    <mergeCell ref="I3232:J3232"/>
    <mergeCell ref="G3233:H3233"/>
    <mergeCell ref="I3233:J3233"/>
    <mergeCell ref="G3234:H3234"/>
    <mergeCell ref="I3234:J3234"/>
    <mergeCell ref="D3262:E3262"/>
    <mergeCell ref="D3252:E3252"/>
    <mergeCell ref="D3253:E3253"/>
    <mergeCell ref="D3254:E3254"/>
    <mergeCell ref="D3255:E3255"/>
    <mergeCell ref="D3256:E3256"/>
    <mergeCell ref="D3257:E3257"/>
    <mergeCell ref="D3258:E3258"/>
    <mergeCell ref="D3240:E3240"/>
    <mergeCell ref="D3241:E3241"/>
    <mergeCell ref="D3242:E3242"/>
    <mergeCell ref="D3243:E3243"/>
    <mergeCell ref="G3235:H3235"/>
    <mergeCell ref="I3235:J3235"/>
    <mergeCell ref="G3236:H3236"/>
    <mergeCell ref="I3236:J3236"/>
    <mergeCell ref="G3237:H3237"/>
    <mergeCell ref="I3237:J3237"/>
    <mergeCell ref="G3238:H3238"/>
    <mergeCell ref="I3238:J3238"/>
    <mergeCell ref="G3239:H3239"/>
    <mergeCell ref="I3239:J3239"/>
    <mergeCell ref="G3240:H3240"/>
    <mergeCell ref="I3240:J3240"/>
    <mergeCell ref="D3235:E3235"/>
    <mergeCell ref="D3271:E3271"/>
    <mergeCell ref="D3272:E3272"/>
    <mergeCell ref="D3259:E3259"/>
    <mergeCell ref="D3260:E3260"/>
    <mergeCell ref="D3261:E3261"/>
    <mergeCell ref="D3245:E3245"/>
    <mergeCell ref="D3246:E3246"/>
    <mergeCell ref="D3247:E3247"/>
    <mergeCell ref="D3248:E3248"/>
    <mergeCell ref="D3249:E3249"/>
    <mergeCell ref="D3250:E3250"/>
    <mergeCell ref="D3224:E3224"/>
    <mergeCell ref="D3213:E3213"/>
    <mergeCell ref="D3214:E3214"/>
    <mergeCell ref="D3215:E3215"/>
    <mergeCell ref="D3216:E3216"/>
    <mergeCell ref="D3217:E3217"/>
    <mergeCell ref="D3218:E3218"/>
    <mergeCell ref="D3219:E3219"/>
    <mergeCell ref="D3220:E3220"/>
    <mergeCell ref="D3209:E3209"/>
    <mergeCell ref="D3210:E3210"/>
    <mergeCell ref="D3211:E3211"/>
    <mergeCell ref="D3195:E3195"/>
    <mergeCell ref="D3196:E3196"/>
    <mergeCell ref="D3197:E3197"/>
    <mergeCell ref="D3198:E3198"/>
    <mergeCell ref="D3199:E3199"/>
    <mergeCell ref="D3200:E3200"/>
    <mergeCell ref="D3201:E3201"/>
    <mergeCell ref="G3195:H3195"/>
    <mergeCell ref="G3248:H3248"/>
    <mergeCell ref="G3251:H3251"/>
    <mergeCell ref="G3282:H3282"/>
    <mergeCell ref="I3282:J3282"/>
    <mergeCell ref="D3273:E3273"/>
    <mergeCell ref="D3274:E3274"/>
    <mergeCell ref="D3263:E3263"/>
    <mergeCell ref="D3264:E3264"/>
    <mergeCell ref="D3265:E3265"/>
    <mergeCell ref="D3266:E3266"/>
    <mergeCell ref="D3267:E3267"/>
    <mergeCell ref="D3268:E3268"/>
    <mergeCell ref="D3269:E3269"/>
    <mergeCell ref="D3270:E3270"/>
    <mergeCell ref="I3264:J3264"/>
    <mergeCell ref="G3265:H3265"/>
    <mergeCell ref="I3265:J3265"/>
    <mergeCell ref="G3266:H3266"/>
    <mergeCell ref="I3266:J3266"/>
    <mergeCell ref="G3267:H3267"/>
    <mergeCell ref="I3267:J3267"/>
    <mergeCell ref="G3268:H3268"/>
    <mergeCell ref="I3268:J3268"/>
    <mergeCell ref="G3269:H3269"/>
    <mergeCell ref="I3269:J3269"/>
    <mergeCell ref="G3270:H3270"/>
    <mergeCell ref="I3270:J3270"/>
    <mergeCell ref="G3271:H3271"/>
    <mergeCell ref="I3271:J3271"/>
    <mergeCell ref="G3272:H3272"/>
    <mergeCell ref="I3272:J3272"/>
    <mergeCell ref="G3273:H3273"/>
    <mergeCell ref="I3273:J3273"/>
    <mergeCell ref="G3274:H3274"/>
    <mergeCell ref="I3274:J3274"/>
    <mergeCell ref="I3197:J3197"/>
    <mergeCell ref="G3198:H3198"/>
    <mergeCell ref="I3198:J3198"/>
    <mergeCell ref="G3199:H3199"/>
    <mergeCell ref="I3199:J3199"/>
    <mergeCell ref="G3200:H3200"/>
    <mergeCell ref="I3200:J3200"/>
    <mergeCell ref="G3201:H3201"/>
    <mergeCell ref="I3201:J3201"/>
    <mergeCell ref="G3202:H3202"/>
    <mergeCell ref="I3202:J3202"/>
    <mergeCell ref="G3203:H3203"/>
    <mergeCell ref="I3203:J3203"/>
    <mergeCell ref="G3204:H3204"/>
    <mergeCell ref="I3204:J3204"/>
    <mergeCell ref="G3205:H3205"/>
    <mergeCell ref="I3205:J3205"/>
    <mergeCell ref="G3206:H3206"/>
    <mergeCell ref="I3206:J3206"/>
    <mergeCell ref="G3207:H3207"/>
    <mergeCell ref="I3207:J3207"/>
    <mergeCell ref="G3208:H3208"/>
    <mergeCell ref="I3208:J3208"/>
    <mergeCell ref="G3245:H3245"/>
    <mergeCell ref="I3245:J3245"/>
    <mergeCell ref="G3246:H3246"/>
    <mergeCell ref="I3246:J3246"/>
    <mergeCell ref="G3247:H3247"/>
    <mergeCell ref="I3247:J3247"/>
    <mergeCell ref="D3236:E3236"/>
    <mergeCell ref="D3237:E3237"/>
    <mergeCell ref="D3238:E3238"/>
    <mergeCell ref="D3239:E3239"/>
    <mergeCell ref="I3248:J3248"/>
    <mergeCell ref="G3249:H3249"/>
    <mergeCell ref="I3249:J3249"/>
    <mergeCell ref="G3250:H3250"/>
    <mergeCell ref="I3250:J3250"/>
    <mergeCell ref="G3188:H3188"/>
    <mergeCell ref="I3188:J3188"/>
    <mergeCell ref="G3189:H3189"/>
    <mergeCell ref="I3189:J3189"/>
    <mergeCell ref="G3190:H3190"/>
    <mergeCell ref="I3190:J3190"/>
    <mergeCell ref="D3183:E3183"/>
    <mergeCell ref="D3184:E3184"/>
    <mergeCell ref="D3185:E3185"/>
    <mergeCell ref="D3186:E3186"/>
    <mergeCell ref="D3187:E3187"/>
    <mergeCell ref="D3188:E3188"/>
    <mergeCell ref="D3189:E3189"/>
    <mergeCell ref="D3221:E3221"/>
    <mergeCell ref="D3222:E3222"/>
    <mergeCell ref="D3223:E3223"/>
    <mergeCell ref="D3194:E3194"/>
    <mergeCell ref="G3191:H3191"/>
    <mergeCell ref="I3191:J3191"/>
    <mergeCell ref="G3192:H3192"/>
    <mergeCell ref="I3192:J3192"/>
    <mergeCell ref="G3193:H3193"/>
    <mergeCell ref="I3193:J3193"/>
    <mergeCell ref="G3194:H3194"/>
    <mergeCell ref="I3194:J3194"/>
    <mergeCell ref="D3212:E3212"/>
    <mergeCell ref="D3202:E3202"/>
    <mergeCell ref="D3203:E3203"/>
    <mergeCell ref="D3204:E3204"/>
    <mergeCell ref="D3205:E3205"/>
    <mergeCell ref="D3206:E3206"/>
    <mergeCell ref="D3207:E3207"/>
    <mergeCell ref="D3208:E3208"/>
    <mergeCell ref="D3190:E3190"/>
    <mergeCell ref="D3191:E3191"/>
    <mergeCell ref="D3192:E3192"/>
    <mergeCell ref="D3193:E3193"/>
    <mergeCell ref="G3185:H3185"/>
    <mergeCell ref="I3185:J3185"/>
    <mergeCell ref="G3186:H3186"/>
    <mergeCell ref="I3186:J3186"/>
    <mergeCell ref="G3187:H3187"/>
    <mergeCell ref="I3187:J3187"/>
    <mergeCell ref="G3209:H3209"/>
    <mergeCell ref="I3209:J3209"/>
    <mergeCell ref="G3210:H3210"/>
    <mergeCell ref="I3210:J3210"/>
    <mergeCell ref="G3211:H3211"/>
    <mergeCell ref="I3211:J3211"/>
    <mergeCell ref="G3212:H3212"/>
    <mergeCell ref="I3212:J3212"/>
    <mergeCell ref="G3213:H3213"/>
    <mergeCell ref="I3213:J3213"/>
    <mergeCell ref="G3214:H3214"/>
    <mergeCell ref="I3214:J3214"/>
    <mergeCell ref="I3195:J3195"/>
    <mergeCell ref="G3196:H3196"/>
    <mergeCell ref="I3196:J3196"/>
    <mergeCell ref="G3197:H3197"/>
    <mergeCell ref="D3171:E3171"/>
    <mergeCell ref="D3172:E3172"/>
    <mergeCell ref="D3173:E3173"/>
    <mergeCell ref="D3174:E3174"/>
    <mergeCell ref="D3163:E3163"/>
    <mergeCell ref="D3164:E3164"/>
    <mergeCell ref="D3165:E3165"/>
    <mergeCell ref="D3166:E3166"/>
    <mergeCell ref="D3167:E3167"/>
    <mergeCell ref="D3168:E3168"/>
    <mergeCell ref="D3169:E3169"/>
    <mergeCell ref="D3170:E3170"/>
    <mergeCell ref="G3182:H3182"/>
    <mergeCell ref="I3182:J3182"/>
    <mergeCell ref="G3183:H3183"/>
    <mergeCell ref="I3183:J3183"/>
    <mergeCell ref="G3184:H3184"/>
    <mergeCell ref="I3184:J3184"/>
    <mergeCell ref="G3178:H3178"/>
    <mergeCell ref="I3178:J3178"/>
    <mergeCell ref="G3179:H3179"/>
    <mergeCell ref="I3179:J3179"/>
    <mergeCell ref="G3180:H3180"/>
    <mergeCell ref="I3180:J3180"/>
    <mergeCell ref="G3181:H3181"/>
    <mergeCell ref="I3181:J3181"/>
    <mergeCell ref="D3175:E3175"/>
    <mergeCell ref="D3176:E3176"/>
    <mergeCell ref="D3177:E3177"/>
    <mergeCell ref="D3178:E3178"/>
    <mergeCell ref="D3179:E3179"/>
    <mergeCell ref="D3180:E3180"/>
    <mergeCell ref="D3181:E3181"/>
    <mergeCell ref="D3182:E3182"/>
    <mergeCell ref="G3168:H3168"/>
    <mergeCell ref="I3168:J3168"/>
    <mergeCell ref="G3169:H3169"/>
    <mergeCell ref="I3169:J3169"/>
    <mergeCell ref="G3170:H3170"/>
    <mergeCell ref="I3170:J3170"/>
    <mergeCell ref="G3171:H3171"/>
    <mergeCell ref="I3171:J3171"/>
    <mergeCell ref="G3172:H3172"/>
    <mergeCell ref="I3172:J3172"/>
    <mergeCell ref="G3173:H3173"/>
    <mergeCell ref="I3173:J3173"/>
    <mergeCell ref="G3174:H3174"/>
    <mergeCell ref="I3174:J3174"/>
    <mergeCell ref="G3175:H3175"/>
    <mergeCell ref="I3175:J3175"/>
    <mergeCell ref="G3176:H3176"/>
    <mergeCell ref="I3176:J3176"/>
    <mergeCell ref="G3177:H3177"/>
    <mergeCell ref="I3177:J3177"/>
    <mergeCell ref="D3159:E3159"/>
    <mergeCell ref="D3160:E3160"/>
    <mergeCell ref="D3161:E3161"/>
    <mergeCell ref="D3145:E3145"/>
    <mergeCell ref="D3146:E3146"/>
    <mergeCell ref="D3147:E3147"/>
    <mergeCell ref="D3148:E3148"/>
    <mergeCell ref="D3149:E3149"/>
    <mergeCell ref="D3150:E3150"/>
    <mergeCell ref="D3151:E3151"/>
    <mergeCell ref="D3125:E3125"/>
    <mergeCell ref="D3126:E3126"/>
    <mergeCell ref="D3127:E3127"/>
    <mergeCell ref="D3128:E3128"/>
    <mergeCell ref="D3129:E3129"/>
    <mergeCell ref="D3130:E3130"/>
    <mergeCell ref="D3131:E3131"/>
    <mergeCell ref="D3132:E3132"/>
    <mergeCell ref="D3144:E3144"/>
    <mergeCell ref="G3141:H3141"/>
    <mergeCell ref="I3141:J3141"/>
    <mergeCell ref="G3142:H3142"/>
    <mergeCell ref="I3142:J3142"/>
    <mergeCell ref="G3143:H3143"/>
    <mergeCell ref="I3143:J3143"/>
    <mergeCell ref="G3144:H3144"/>
    <mergeCell ref="I3144:J3144"/>
    <mergeCell ref="D3133:E3133"/>
    <mergeCell ref="D3134:E3134"/>
    <mergeCell ref="G3154:H3154"/>
    <mergeCell ref="I3154:J3154"/>
    <mergeCell ref="G3155:H3155"/>
    <mergeCell ref="I3155:J3155"/>
    <mergeCell ref="G3156:H3156"/>
    <mergeCell ref="I3156:J3156"/>
    <mergeCell ref="G3157:H3157"/>
    <mergeCell ref="I3157:J3157"/>
    <mergeCell ref="G3158:H3158"/>
    <mergeCell ref="D3094:E3094"/>
    <mergeCell ref="G3091:H3091"/>
    <mergeCell ref="I3091:J3091"/>
    <mergeCell ref="G3092:H3092"/>
    <mergeCell ref="I3092:J3092"/>
    <mergeCell ref="G3093:H3093"/>
    <mergeCell ref="I3093:J3093"/>
    <mergeCell ref="G3094:H3094"/>
    <mergeCell ref="I3094:J3094"/>
    <mergeCell ref="D3083:E3083"/>
    <mergeCell ref="D3084:E3084"/>
    <mergeCell ref="D3102:E3102"/>
    <mergeCell ref="D3103:E3103"/>
    <mergeCell ref="D3104:E3104"/>
    <mergeCell ref="D3105:E3105"/>
    <mergeCell ref="D3106:E3106"/>
    <mergeCell ref="D3107:E3107"/>
    <mergeCell ref="D3108:E3108"/>
    <mergeCell ref="D3090:E3090"/>
    <mergeCell ref="D3091:E3091"/>
    <mergeCell ref="D3092:E3092"/>
    <mergeCell ref="D3093:E3093"/>
    <mergeCell ref="G3085:H3085"/>
    <mergeCell ref="I3085:J3085"/>
    <mergeCell ref="G3086:H3086"/>
    <mergeCell ref="I3086:J3086"/>
    <mergeCell ref="G3087:H3087"/>
    <mergeCell ref="I3087:J3087"/>
    <mergeCell ref="G3088:H3088"/>
    <mergeCell ref="D3162:E3162"/>
    <mergeCell ref="D3152:E3152"/>
    <mergeCell ref="D3153:E3153"/>
    <mergeCell ref="D3154:E3154"/>
    <mergeCell ref="D3155:E3155"/>
    <mergeCell ref="D3156:E3156"/>
    <mergeCell ref="D3157:E3157"/>
    <mergeCell ref="D3158:E3158"/>
    <mergeCell ref="D3140:E3140"/>
    <mergeCell ref="D3141:E3141"/>
    <mergeCell ref="D3142:E3142"/>
    <mergeCell ref="D3143:E3143"/>
    <mergeCell ref="G3135:H3135"/>
    <mergeCell ref="I3135:J3135"/>
    <mergeCell ref="G3136:H3136"/>
    <mergeCell ref="I3136:J3136"/>
    <mergeCell ref="G3137:H3137"/>
    <mergeCell ref="I3137:J3137"/>
    <mergeCell ref="G3138:H3138"/>
    <mergeCell ref="I3138:J3138"/>
    <mergeCell ref="G3139:H3139"/>
    <mergeCell ref="I3139:J3139"/>
    <mergeCell ref="G3140:H3140"/>
    <mergeCell ref="I3140:J3140"/>
    <mergeCell ref="D3135:E3135"/>
    <mergeCell ref="D3136:E3136"/>
    <mergeCell ref="D3137:E3137"/>
    <mergeCell ref="D3138:E3138"/>
    <mergeCell ref="D3139:E3139"/>
    <mergeCell ref="G3145:H3145"/>
    <mergeCell ref="I3145:J3145"/>
    <mergeCell ref="G3146:H3146"/>
    <mergeCell ref="I3146:J3146"/>
    <mergeCell ref="G3147:H3147"/>
    <mergeCell ref="I3147:J3147"/>
    <mergeCell ref="D3085:E3085"/>
    <mergeCell ref="D3086:E3086"/>
    <mergeCell ref="D3087:E3087"/>
    <mergeCell ref="D3088:E3088"/>
    <mergeCell ref="D3089:E3089"/>
    <mergeCell ref="G3095:H3095"/>
    <mergeCell ref="I3095:J3095"/>
    <mergeCell ref="G3096:H3096"/>
    <mergeCell ref="I3096:J3096"/>
    <mergeCell ref="G3097:H3097"/>
    <mergeCell ref="I3097:J3097"/>
    <mergeCell ref="G3098:H3098"/>
    <mergeCell ref="I3098:J3098"/>
    <mergeCell ref="G3099:H3099"/>
    <mergeCell ref="I3099:J3099"/>
    <mergeCell ref="G3100:H3100"/>
    <mergeCell ref="I3100:J3100"/>
    <mergeCell ref="G3101:H3101"/>
    <mergeCell ref="I3101:J3101"/>
    <mergeCell ref="G3102:H3102"/>
    <mergeCell ref="I3102:J3102"/>
    <mergeCell ref="G3103:H3103"/>
    <mergeCell ref="I3103:J3103"/>
    <mergeCell ref="G3104:H3104"/>
    <mergeCell ref="I3104:J3104"/>
    <mergeCell ref="G3105:H3105"/>
    <mergeCell ref="D3071:E3071"/>
    <mergeCell ref="D3072:E3072"/>
    <mergeCell ref="D3073:E3073"/>
    <mergeCell ref="D3074:E3074"/>
    <mergeCell ref="O3147:O3158"/>
    <mergeCell ref="O3159:O3170"/>
    <mergeCell ref="D3121:E3121"/>
    <mergeCell ref="D3122:E3122"/>
    <mergeCell ref="D3123:E3123"/>
    <mergeCell ref="D3124:E3124"/>
    <mergeCell ref="D3113:E3113"/>
    <mergeCell ref="D3114:E3114"/>
    <mergeCell ref="D3115:E3115"/>
    <mergeCell ref="D3116:E3116"/>
    <mergeCell ref="D3117:E3117"/>
    <mergeCell ref="D3118:E3118"/>
    <mergeCell ref="D3119:E3119"/>
    <mergeCell ref="D3120:E3120"/>
    <mergeCell ref="D3109:E3109"/>
    <mergeCell ref="D3110:E3110"/>
    <mergeCell ref="D3111:E3111"/>
    <mergeCell ref="D3112:E3112"/>
    <mergeCell ref="O3111:O3122"/>
    <mergeCell ref="O3123:O3134"/>
    <mergeCell ref="D3095:E3095"/>
    <mergeCell ref="D3096:E3096"/>
    <mergeCell ref="D3097:E3097"/>
    <mergeCell ref="D3098:E3098"/>
    <mergeCell ref="D3099:E3099"/>
    <mergeCell ref="D3100:E3100"/>
    <mergeCell ref="D3101:E3101"/>
    <mergeCell ref="D3075:E3075"/>
    <mergeCell ref="D3076:E3076"/>
    <mergeCell ref="D3077:E3077"/>
    <mergeCell ref="D3078:E3078"/>
    <mergeCell ref="D3079:E3079"/>
    <mergeCell ref="D3080:E3080"/>
    <mergeCell ref="D3081:E3081"/>
    <mergeCell ref="D3063:E3063"/>
    <mergeCell ref="D3064:E3064"/>
    <mergeCell ref="D3065:E3065"/>
    <mergeCell ref="D3066:E3066"/>
    <mergeCell ref="D3067:E3067"/>
    <mergeCell ref="D3068:E3068"/>
    <mergeCell ref="D3069:E3069"/>
    <mergeCell ref="D3070:E3070"/>
    <mergeCell ref="G3082:H3082"/>
    <mergeCell ref="I3082:J3082"/>
    <mergeCell ref="G3083:H3083"/>
    <mergeCell ref="I3083:J3083"/>
    <mergeCell ref="G3084:H3084"/>
    <mergeCell ref="I3084:J3084"/>
    <mergeCell ref="G3071:H3071"/>
    <mergeCell ref="I3071:J3071"/>
    <mergeCell ref="G3072:H3072"/>
    <mergeCell ref="I3072:J3072"/>
    <mergeCell ref="G3073:H3073"/>
    <mergeCell ref="I3073:J3073"/>
    <mergeCell ref="G3074:H3074"/>
    <mergeCell ref="I3074:J3074"/>
    <mergeCell ref="G3075:H3075"/>
    <mergeCell ref="I3075:J3075"/>
    <mergeCell ref="G3076:H3076"/>
    <mergeCell ref="I3076:J3076"/>
    <mergeCell ref="G3077:H3077"/>
    <mergeCell ref="I3077:J3077"/>
    <mergeCell ref="G3078:H3078"/>
    <mergeCell ref="I3078:J3078"/>
    <mergeCell ref="G3079:H3079"/>
    <mergeCell ref="I3079:J3079"/>
    <mergeCell ref="G3080:H3080"/>
    <mergeCell ref="I3080:J3080"/>
    <mergeCell ref="G3081:H3081"/>
    <mergeCell ref="I3081:J3081"/>
    <mergeCell ref="D3082:E3082"/>
    <mergeCell ref="D3059:E3059"/>
    <mergeCell ref="D3060:E3060"/>
    <mergeCell ref="D3061:E3061"/>
    <mergeCell ref="D3045:E3045"/>
    <mergeCell ref="D3046:E3046"/>
    <mergeCell ref="D3047:E3047"/>
    <mergeCell ref="D3048:E3048"/>
    <mergeCell ref="D3049:E3049"/>
    <mergeCell ref="D3050:E3050"/>
    <mergeCell ref="D3051:E3051"/>
    <mergeCell ref="D3025:E3025"/>
    <mergeCell ref="D3026:E3026"/>
    <mergeCell ref="D3027:E3027"/>
    <mergeCell ref="D3028:E3028"/>
    <mergeCell ref="D3029:E3029"/>
    <mergeCell ref="D3030:E3030"/>
    <mergeCell ref="D3031:E3031"/>
    <mergeCell ref="D3032:E3032"/>
    <mergeCell ref="D3044:E3044"/>
    <mergeCell ref="G3041:H3041"/>
    <mergeCell ref="I3041:J3041"/>
    <mergeCell ref="G3042:H3042"/>
    <mergeCell ref="I3042:J3042"/>
    <mergeCell ref="G3043:H3043"/>
    <mergeCell ref="I3043:J3043"/>
    <mergeCell ref="G3044:H3044"/>
    <mergeCell ref="I3044:J3044"/>
    <mergeCell ref="D3033:E3033"/>
    <mergeCell ref="D3034:E3034"/>
    <mergeCell ref="G3027:H3027"/>
    <mergeCell ref="I3027:J3027"/>
    <mergeCell ref="G3028:H3028"/>
    <mergeCell ref="I3028:J3028"/>
    <mergeCell ref="G3029:H3029"/>
    <mergeCell ref="I3029:J3029"/>
    <mergeCell ref="G3030:H3030"/>
    <mergeCell ref="I3030:J3030"/>
    <mergeCell ref="G3031:H3031"/>
    <mergeCell ref="I3031:J3031"/>
    <mergeCell ref="G3032:H3032"/>
    <mergeCell ref="I3032:J3032"/>
    <mergeCell ref="G3033:H3033"/>
    <mergeCell ref="I3033:J3033"/>
    <mergeCell ref="D3062:E3062"/>
    <mergeCell ref="D3052:E3052"/>
    <mergeCell ref="D3053:E3053"/>
    <mergeCell ref="D3054:E3054"/>
    <mergeCell ref="D3055:E3055"/>
    <mergeCell ref="D3056:E3056"/>
    <mergeCell ref="D3057:E3057"/>
    <mergeCell ref="D3058:E3058"/>
    <mergeCell ref="D3040:E3040"/>
    <mergeCell ref="D3041:E3041"/>
    <mergeCell ref="D3042:E3042"/>
    <mergeCell ref="D3043:E3043"/>
    <mergeCell ref="G3035:H3035"/>
    <mergeCell ref="I3035:J3035"/>
    <mergeCell ref="G3036:H3036"/>
    <mergeCell ref="I3036:J3036"/>
    <mergeCell ref="G3037:H3037"/>
    <mergeCell ref="I3037:J3037"/>
    <mergeCell ref="G3038:H3038"/>
    <mergeCell ref="I3038:J3038"/>
    <mergeCell ref="G3039:H3039"/>
    <mergeCell ref="I3039:J3039"/>
    <mergeCell ref="G3040:H3040"/>
    <mergeCell ref="I3040:J3040"/>
    <mergeCell ref="D3035:E3035"/>
    <mergeCell ref="D3036:E3036"/>
    <mergeCell ref="D3037:E3037"/>
    <mergeCell ref="D3038:E3038"/>
    <mergeCell ref="D3039:E3039"/>
    <mergeCell ref="G3045:H3045"/>
    <mergeCell ref="I3045:J3045"/>
    <mergeCell ref="G3046:H3046"/>
    <mergeCell ref="I3046:J3046"/>
    <mergeCell ref="G3047:H3047"/>
    <mergeCell ref="I3047:J3047"/>
    <mergeCell ref="G3048:H3048"/>
    <mergeCell ref="I3048:J3048"/>
    <mergeCell ref="G3049:H3049"/>
    <mergeCell ref="I3049:J3049"/>
    <mergeCell ref="G3050:H3050"/>
    <mergeCell ref="I3050:J3050"/>
    <mergeCell ref="G3051:H3051"/>
    <mergeCell ref="I3051:J3051"/>
    <mergeCell ref="G3052:H3052"/>
    <mergeCell ref="I3052:J3052"/>
    <mergeCell ref="G3053:H3053"/>
    <mergeCell ref="I3053:J3053"/>
    <mergeCell ref="G3054:H3054"/>
    <mergeCell ref="I3054:J3054"/>
    <mergeCell ref="G3055:H3055"/>
    <mergeCell ref="I3055:J3055"/>
    <mergeCell ref="G3056:H3056"/>
    <mergeCell ref="I3056:J3056"/>
    <mergeCell ref="G3057:H3057"/>
    <mergeCell ref="I3057:J3057"/>
    <mergeCell ref="G3058:H3058"/>
    <mergeCell ref="I3058:J3058"/>
    <mergeCell ref="G3059:H3059"/>
    <mergeCell ref="I3059:J3059"/>
    <mergeCell ref="G3060:H3060"/>
    <mergeCell ref="I3060:J3060"/>
    <mergeCell ref="G3061:H3061"/>
    <mergeCell ref="I3061:J3061"/>
    <mergeCell ref="G3062:H3062"/>
    <mergeCell ref="G2988:H2988"/>
    <mergeCell ref="I2988:J2988"/>
    <mergeCell ref="G2989:H2989"/>
    <mergeCell ref="I2989:J2989"/>
    <mergeCell ref="G2990:H2990"/>
    <mergeCell ref="I2990:J2990"/>
    <mergeCell ref="D2983:E2983"/>
    <mergeCell ref="D2984:E2984"/>
    <mergeCell ref="D2985:E2985"/>
    <mergeCell ref="D2986:E2986"/>
    <mergeCell ref="D2987:E2987"/>
    <mergeCell ref="D2988:E2988"/>
    <mergeCell ref="D3021:E3021"/>
    <mergeCell ref="D3022:E3022"/>
    <mergeCell ref="D3023:E3023"/>
    <mergeCell ref="D3024:E3024"/>
    <mergeCell ref="D3013:E3013"/>
    <mergeCell ref="D3014:E3014"/>
    <mergeCell ref="D3015:E3015"/>
    <mergeCell ref="D3016:E3016"/>
    <mergeCell ref="D3017:E3017"/>
    <mergeCell ref="D3018:E3018"/>
    <mergeCell ref="D3019:E3019"/>
    <mergeCell ref="D3020:E3020"/>
    <mergeCell ref="D3009:E3009"/>
    <mergeCell ref="D3010:E3010"/>
    <mergeCell ref="D3011:E3011"/>
    <mergeCell ref="D2995:E2995"/>
    <mergeCell ref="D2996:E2996"/>
    <mergeCell ref="D2997:E2997"/>
    <mergeCell ref="D2998:E2998"/>
    <mergeCell ref="D2999:E2999"/>
    <mergeCell ref="D2994:E2994"/>
    <mergeCell ref="G2991:H2991"/>
    <mergeCell ref="I2991:J2991"/>
    <mergeCell ref="G2992:H2992"/>
    <mergeCell ref="I2992:J2992"/>
    <mergeCell ref="G2993:H2993"/>
    <mergeCell ref="I2993:J2993"/>
    <mergeCell ref="G2994:H2994"/>
    <mergeCell ref="I2994:J2994"/>
    <mergeCell ref="D3012:E3012"/>
    <mergeCell ref="D3002:E3002"/>
    <mergeCell ref="D3003:E3003"/>
    <mergeCell ref="D3004:E3004"/>
    <mergeCell ref="D3005:E3005"/>
    <mergeCell ref="D3006:E3006"/>
    <mergeCell ref="D3007:E3007"/>
    <mergeCell ref="D3008:E3008"/>
    <mergeCell ref="D2990:E2990"/>
    <mergeCell ref="D2991:E2991"/>
    <mergeCell ref="D2992:E2992"/>
    <mergeCell ref="D2993:E2993"/>
    <mergeCell ref="D3000:E3000"/>
    <mergeCell ref="D3001:E3001"/>
    <mergeCell ref="D2989:E2989"/>
    <mergeCell ref="D2971:E2971"/>
    <mergeCell ref="D2972:E2972"/>
    <mergeCell ref="D2973:E2973"/>
    <mergeCell ref="D2974:E2974"/>
    <mergeCell ref="D2963:E2963"/>
    <mergeCell ref="D2964:E2964"/>
    <mergeCell ref="D2965:E2965"/>
    <mergeCell ref="D2966:E2966"/>
    <mergeCell ref="D2967:E2967"/>
    <mergeCell ref="D2968:E2968"/>
    <mergeCell ref="D2969:E2969"/>
    <mergeCell ref="D2970:E2970"/>
    <mergeCell ref="G2984:H2984"/>
    <mergeCell ref="I2984:J2984"/>
    <mergeCell ref="G2973:H2973"/>
    <mergeCell ref="I2973:J2973"/>
    <mergeCell ref="G2974:H2974"/>
    <mergeCell ref="I2974:J2974"/>
    <mergeCell ref="G2975:H2975"/>
    <mergeCell ref="I2975:J2975"/>
    <mergeCell ref="G2976:H2976"/>
    <mergeCell ref="I2976:J2976"/>
    <mergeCell ref="G2977:H2977"/>
    <mergeCell ref="I2977:J2977"/>
    <mergeCell ref="G2978:H2978"/>
    <mergeCell ref="I2978:J2978"/>
    <mergeCell ref="G2979:H2979"/>
    <mergeCell ref="I2979:J2979"/>
    <mergeCell ref="G2980:H2980"/>
    <mergeCell ref="I2980:J2980"/>
    <mergeCell ref="G2981:H2981"/>
    <mergeCell ref="I2981:J2981"/>
    <mergeCell ref="G2982:H2982"/>
    <mergeCell ref="I2982:J2982"/>
    <mergeCell ref="G2983:H2983"/>
    <mergeCell ref="I2983:J2983"/>
    <mergeCell ref="D2975:E2975"/>
    <mergeCell ref="D2976:E2976"/>
    <mergeCell ref="D2977:E2977"/>
    <mergeCell ref="D2978:E2978"/>
    <mergeCell ref="D2979:E2979"/>
    <mergeCell ref="D2980:E2980"/>
    <mergeCell ref="D2981:E2981"/>
    <mergeCell ref="D2982:E2982"/>
    <mergeCell ref="D2959:E2959"/>
    <mergeCell ref="D2960:E2960"/>
    <mergeCell ref="D2961:E2961"/>
    <mergeCell ref="D2945:E2945"/>
    <mergeCell ref="D2946:E2946"/>
    <mergeCell ref="D2947:E2947"/>
    <mergeCell ref="D2948:E2948"/>
    <mergeCell ref="D2949:E2949"/>
    <mergeCell ref="D2950:E2950"/>
    <mergeCell ref="D2951:E2951"/>
    <mergeCell ref="D2925:E2925"/>
    <mergeCell ref="D2926:E2926"/>
    <mergeCell ref="D2927:E2927"/>
    <mergeCell ref="D2928:E2928"/>
    <mergeCell ref="D2929:E2929"/>
    <mergeCell ref="D2930:E2930"/>
    <mergeCell ref="D2931:E2931"/>
    <mergeCell ref="D2932:E2932"/>
    <mergeCell ref="D2944:E2944"/>
    <mergeCell ref="G2941:H2941"/>
    <mergeCell ref="I2941:J2941"/>
    <mergeCell ref="G2942:H2942"/>
    <mergeCell ref="I2942:J2942"/>
    <mergeCell ref="G2943:H2943"/>
    <mergeCell ref="I2943:J2943"/>
    <mergeCell ref="G2944:H2944"/>
    <mergeCell ref="I2944:J2944"/>
    <mergeCell ref="D2933:E2933"/>
    <mergeCell ref="D2934:E2934"/>
    <mergeCell ref="G2925:H2925"/>
    <mergeCell ref="I2925:J2925"/>
    <mergeCell ref="G2926:H2926"/>
    <mergeCell ref="I2926:J2926"/>
    <mergeCell ref="G2927:H2927"/>
    <mergeCell ref="I2927:J2927"/>
    <mergeCell ref="G2928:H2928"/>
    <mergeCell ref="I2928:J2928"/>
    <mergeCell ref="G2929:H2929"/>
    <mergeCell ref="I2929:J2929"/>
    <mergeCell ref="G2930:H2930"/>
    <mergeCell ref="I2930:J2930"/>
    <mergeCell ref="G2931:H2931"/>
    <mergeCell ref="I2931:J2931"/>
    <mergeCell ref="G2932:H2932"/>
    <mergeCell ref="I2932:J2932"/>
    <mergeCell ref="G2933:H2933"/>
    <mergeCell ref="I2933:J2933"/>
    <mergeCell ref="G2934:H2934"/>
    <mergeCell ref="I2934:J2934"/>
    <mergeCell ref="D2962:E2962"/>
    <mergeCell ref="D2952:E2952"/>
    <mergeCell ref="D2953:E2953"/>
    <mergeCell ref="D2954:E2954"/>
    <mergeCell ref="D2955:E2955"/>
    <mergeCell ref="D2956:E2956"/>
    <mergeCell ref="D2957:E2957"/>
    <mergeCell ref="D2958:E2958"/>
    <mergeCell ref="D2940:E2940"/>
    <mergeCell ref="D2941:E2941"/>
    <mergeCell ref="D2942:E2942"/>
    <mergeCell ref="D2943:E2943"/>
    <mergeCell ref="G2935:H2935"/>
    <mergeCell ref="I2935:J2935"/>
    <mergeCell ref="G2936:H2936"/>
    <mergeCell ref="I2936:J2936"/>
    <mergeCell ref="G2937:H2937"/>
    <mergeCell ref="I2937:J2937"/>
    <mergeCell ref="G2938:H2938"/>
    <mergeCell ref="I2938:J2938"/>
    <mergeCell ref="G2939:H2939"/>
    <mergeCell ref="I2939:J2939"/>
    <mergeCell ref="G2940:H2940"/>
    <mergeCell ref="I2940:J2940"/>
    <mergeCell ref="D2935:E2935"/>
    <mergeCell ref="D2936:E2936"/>
    <mergeCell ref="D2937:E2937"/>
    <mergeCell ref="D2938:E2938"/>
    <mergeCell ref="D2939:E2939"/>
    <mergeCell ref="G2945:H2945"/>
    <mergeCell ref="I2945:J2945"/>
    <mergeCell ref="G2946:H2946"/>
    <mergeCell ref="I2946:J2946"/>
    <mergeCell ref="G2947:H2947"/>
    <mergeCell ref="I2947:J2947"/>
    <mergeCell ref="G2948:H2948"/>
    <mergeCell ref="I2948:J2948"/>
    <mergeCell ref="G2949:H2949"/>
    <mergeCell ref="I2949:J2949"/>
    <mergeCell ref="G2950:H2950"/>
    <mergeCell ref="I2950:J2950"/>
    <mergeCell ref="G2951:H2951"/>
    <mergeCell ref="I2951:J2951"/>
    <mergeCell ref="G2952:H2952"/>
    <mergeCell ref="I2952:J2952"/>
    <mergeCell ref="G2953:H2953"/>
    <mergeCell ref="I2953:J2953"/>
    <mergeCell ref="G2954:H2954"/>
    <mergeCell ref="I2954:J2954"/>
    <mergeCell ref="G2955:H2955"/>
    <mergeCell ref="I2955:J2955"/>
    <mergeCell ref="G2956:H2956"/>
    <mergeCell ref="I2956:J2956"/>
    <mergeCell ref="G2957:H2957"/>
    <mergeCell ref="I2957:J2957"/>
    <mergeCell ref="G2958:H2958"/>
    <mergeCell ref="I2958:J2958"/>
    <mergeCell ref="G2959:H2959"/>
    <mergeCell ref="I2959:J2959"/>
    <mergeCell ref="G2960:H2960"/>
    <mergeCell ref="I2960:J2960"/>
    <mergeCell ref="G2961:H2961"/>
    <mergeCell ref="I2961:J2961"/>
    <mergeCell ref="G2962:H2962"/>
    <mergeCell ref="D2921:E2921"/>
    <mergeCell ref="D2922:E2922"/>
    <mergeCell ref="D2923:E2923"/>
    <mergeCell ref="D2924:E2924"/>
    <mergeCell ref="D2913:E2913"/>
    <mergeCell ref="D2914:E2914"/>
    <mergeCell ref="D2915:E2915"/>
    <mergeCell ref="D2916:E2916"/>
    <mergeCell ref="D2917:E2917"/>
    <mergeCell ref="D2918:E2918"/>
    <mergeCell ref="D2919:E2919"/>
    <mergeCell ref="D2920:E2920"/>
    <mergeCell ref="D2909:E2909"/>
    <mergeCell ref="D2910:E2910"/>
    <mergeCell ref="D2911:E2911"/>
    <mergeCell ref="D2895:E2895"/>
    <mergeCell ref="D2896:E2896"/>
    <mergeCell ref="D2897:E2897"/>
    <mergeCell ref="D2898:E2898"/>
    <mergeCell ref="D2899:E2899"/>
    <mergeCell ref="D2900:E2900"/>
    <mergeCell ref="D2901:E2901"/>
    <mergeCell ref="G2919:H2919"/>
    <mergeCell ref="I2919:J2919"/>
    <mergeCell ref="G2920:H2920"/>
    <mergeCell ref="I2920:J2920"/>
    <mergeCell ref="G2921:H2921"/>
    <mergeCell ref="I2921:J2921"/>
    <mergeCell ref="G2922:H2922"/>
    <mergeCell ref="I2922:J2922"/>
    <mergeCell ref="G2923:H2923"/>
    <mergeCell ref="I2923:J2923"/>
    <mergeCell ref="G2924:H2924"/>
    <mergeCell ref="I2924:J2924"/>
    <mergeCell ref="G2909:H2909"/>
    <mergeCell ref="I2909:J2909"/>
    <mergeCell ref="G2910:H2910"/>
    <mergeCell ref="I2910:J2910"/>
    <mergeCell ref="D2894:E2894"/>
    <mergeCell ref="G2891:H2891"/>
    <mergeCell ref="I2891:J2891"/>
    <mergeCell ref="G2892:H2892"/>
    <mergeCell ref="I2892:J2892"/>
    <mergeCell ref="G2893:H2893"/>
    <mergeCell ref="I2893:J2893"/>
    <mergeCell ref="G2894:H2894"/>
    <mergeCell ref="I2894:J2894"/>
    <mergeCell ref="D2912:E2912"/>
    <mergeCell ref="D2902:E2902"/>
    <mergeCell ref="D2903:E2903"/>
    <mergeCell ref="D2904:E2904"/>
    <mergeCell ref="D2905:E2905"/>
    <mergeCell ref="D2906:E2906"/>
    <mergeCell ref="D2907:E2907"/>
    <mergeCell ref="D2908:E2908"/>
    <mergeCell ref="D2890:E2890"/>
    <mergeCell ref="D2891:E2891"/>
    <mergeCell ref="D2892:E2892"/>
    <mergeCell ref="D2893:E2893"/>
    <mergeCell ref="G2889:H2889"/>
    <mergeCell ref="I2889:J2889"/>
    <mergeCell ref="G2890:H2890"/>
    <mergeCell ref="I2890:J2890"/>
    <mergeCell ref="D2883:E2883"/>
    <mergeCell ref="D2884:E2884"/>
    <mergeCell ref="D2885:E2885"/>
    <mergeCell ref="D2886:E2886"/>
    <mergeCell ref="D2887:E2887"/>
    <mergeCell ref="D2888:E2888"/>
    <mergeCell ref="D2889:E2889"/>
    <mergeCell ref="D2871:E2871"/>
    <mergeCell ref="D2872:E2872"/>
    <mergeCell ref="D2873:E2873"/>
    <mergeCell ref="D2874:E2874"/>
    <mergeCell ref="G2895:H2895"/>
    <mergeCell ref="I2895:J2895"/>
    <mergeCell ref="G2896:H2896"/>
    <mergeCell ref="I2896:J2896"/>
    <mergeCell ref="G2897:H2897"/>
    <mergeCell ref="I2897:J2897"/>
    <mergeCell ref="G2898:H2898"/>
    <mergeCell ref="I2898:J2898"/>
    <mergeCell ref="G2899:H2899"/>
    <mergeCell ref="I2899:J2899"/>
    <mergeCell ref="G2900:H2900"/>
    <mergeCell ref="I2900:J2900"/>
    <mergeCell ref="G2901:H2901"/>
    <mergeCell ref="I2901:J2901"/>
    <mergeCell ref="G2902:H2902"/>
    <mergeCell ref="I2902:J2902"/>
    <mergeCell ref="G2903:H2903"/>
    <mergeCell ref="I2903:J2903"/>
    <mergeCell ref="G2904:H2904"/>
    <mergeCell ref="I2904:J2904"/>
    <mergeCell ref="G2905:H2905"/>
    <mergeCell ref="I2905:J2905"/>
    <mergeCell ref="G2906:H2906"/>
    <mergeCell ref="I2906:J2906"/>
    <mergeCell ref="G2907:H2907"/>
    <mergeCell ref="I2907:J2907"/>
    <mergeCell ref="G2908:H2908"/>
    <mergeCell ref="I2908:J2908"/>
    <mergeCell ref="D2863:E2863"/>
    <mergeCell ref="D2864:E2864"/>
    <mergeCell ref="D2865:E2865"/>
    <mergeCell ref="D2866:E2866"/>
    <mergeCell ref="D2867:E2867"/>
    <mergeCell ref="D2868:E2868"/>
    <mergeCell ref="D2869:E2869"/>
    <mergeCell ref="D2870:E2870"/>
    <mergeCell ref="I2863:J2863"/>
    <mergeCell ref="G2864:H2864"/>
    <mergeCell ref="I2864:J2864"/>
    <mergeCell ref="G2863:H2863"/>
    <mergeCell ref="D2875:E2875"/>
    <mergeCell ref="D2876:E2876"/>
    <mergeCell ref="D2877:E2877"/>
    <mergeCell ref="D2878:E2878"/>
    <mergeCell ref="D2879:E2879"/>
    <mergeCell ref="D2880:E2880"/>
    <mergeCell ref="D2881:E2881"/>
    <mergeCell ref="D2882:E2882"/>
    <mergeCell ref="G2885:H2885"/>
    <mergeCell ref="I2885:J2885"/>
    <mergeCell ref="G2886:H2886"/>
    <mergeCell ref="I2886:J2886"/>
    <mergeCell ref="G2887:H2887"/>
    <mergeCell ref="I2887:J2887"/>
    <mergeCell ref="G2888:H2888"/>
    <mergeCell ref="I2888:J2888"/>
    <mergeCell ref="D2849:E2849"/>
    <mergeCell ref="D2850:E2850"/>
    <mergeCell ref="D2851:E2851"/>
    <mergeCell ref="D2825:E2825"/>
    <mergeCell ref="D2826:E2826"/>
    <mergeCell ref="D2827:E2827"/>
    <mergeCell ref="D2828:E2828"/>
    <mergeCell ref="D2829:E2829"/>
    <mergeCell ref="D2830:E2830"/>
    <mergeCell ref="D2831:E2831"/>
    <mergeCell ref="D2832:E2832"/>
    <mergeCell ref="D2844:E2844"/>
    <mergeCell ref="G2841:H2841"/>
    <mergeCell ref="I2841:J2841"/>
    <mergeCell ref="G2842:H2842"/>
    <mergeCell ref="I2842:J2842"/>
    <mergeCell ref="G2843:H2843"/>
    <mergeCell ref="I2843:J2843"/>
    <mergeCell ref="G2844:H2844"/>
    <mergeCell ref="I2844:J2844"/>
    <mergeCell ref="D2833:E2833"/>
    <mergeCell ref="D2834:E2834"/>
    <mergeCell ref="G2825:H2825"/>
    <mergeCell ref="I2825:J2825"/>
    <mergeCell ref="G2826:H2826"/>
    <mergeCell ref="I2826:J2826"/>
    <mergeCell ref="G2827:H2827"/>
    <mergeCell ref="I2827:J2827"/>
    <mergeCell ref="G2828:H2828"/>
    <mergeCell ref="I2828:J2828"/>
    <mergeCell ref="G2829:H2829"/>
    <mergeCell ref="I2829:J2829"/>
    <mergeCell ref="G2830:H2830"/>
    <mergeCell ref="I2830:J2830"/>
    <mergeCell ref="G2831:H2831"/>
    <mergeCell ref="I2831:J2831"/>
    <mergeCell ref="D2862:E2862"/>
    <mergeCell ref="D2852:E2852"/>
    <mergeCell ref="D2853:E2853"/>
    <mergeCell ref="D2854:E2854"/>
    <mergeCell ref="D2855:E2855"/>
    <mergeCell ref="D2856:E2856"/>
    <mergeCell ref="D2857:E2857"/>
    <mergeCell ref="D2858:E2858"/>
    <mergeCell ref="D2840:E2840"/>
    <mergeCell ref="D2841:E2841"/>
    <mergeCell ref="D2842:E2842"/>
    <mergeCell ref="D2843:E2843"/>
    <mergeCell ref="G2835:H2835"/>
    <mergeCell ref="I2835:J2835"/>
    <mergeCell ref="G2836:H2836"/>
    <mergeCell ref="I2836:J2836"/>
    <mergeCell ref="G2837:H2837"/>
    <mergeCell ref="I2837:J2837"/>
    <mergeCell ref="G2838:H2838"/>
    <mergeCell ref="I2838:J2838"/>
    <mergeCell ref="G2839:H2839"/>
    <mergeCell ref="I2839:J2839"/>
    <mergeCell ref="G2840:H2840"/>
    <mergeCell ref="I2840:J2840"/>
    <mergeCell ref="D2835:E2835"/>
    <mergeCell ref="D2836:E2836"/>
    <mergeCell ref="D2837:E2837"/>
    <mergeCell ref="D2838:E2838"/>
    <mergeCell ref="D2839:E2839"/>
    <mergeCell ref="I2860:J2860"/>
    <mergeCell ref="G2861:H2861"/>
    <mergeCell ref="I2861:J2861"/>
    <mergeCell ref="G2862:H2862"/>
    <mergeCell ref="I2862:J2862"/>
    <mergeCell ref="D2859:E2859"/>
    <mergeCell ref="D2860:E2860"/>
    <mergeCell ref="D2861:E2861"/>
    <mergeCell ref="D2845:E2845"/>
    <mergeCell ref="D2846:E2846"/>
    <mergeCell ref="D2847:E2847"/>
    <mergeCell ref="D2848:E2848"/>
    <mergeCell ref="D2821:E2821"/>
    <mergeCell ref="D2822:E2822"/>
    <mergeCell ref="D2823:E2823"/>
    <mergeCell ref="D2824:E2824"/>
    <mergeCell ref="D2813:E2813"/>
    <mergeCell ref="D2814:E2814"/>
    <mergeCell ref="D2815:E2815"/>
    <mergeCell ref="D2816:E2816"/>
    <mergeCell ref="D2817:E2817"/>
    <mergeCell ref="D2818:E2818"/>
    <mergeCell ref="D2819:E2819"/>
    <mergeCell ref="D2820:E2820"/>
    <mergeCell ref="D2809:E2809"/>
    <mergeCell ref="D2810:E2810"/>
    <mergeCell ref="D2811:E2811"/>
    <mergeCell ref="D2795:E2795"/>
    <mergeCell ref="D2796:E2796"/>
    <mergeCell ref="D2797:E2797"/>
    <mergeCell ref="D2798:E2798"/>
    <mergeCell ref="D2799:E2799"/>
    <mergeCell ref="D2800:E2800"/>
    <mergeCell ref="D2801:E2801"/>
    <mergeCell ref="G2815:H2815"/>
    <mergeCell ref="I2815:J2815"/>
    <mergeCell ref="G2816:H2816"/>
    <mergeCell ref="I2816:J2816"/>
    <mergeCell ref="G2817:H2817"/>
    <mergeCell ref="I2817:J2817"/>
    <mergeCell ref="G2818:H2818"/>
    <mergeCell ref="I2818:J2818"/>
    <mergeCell ref="G2819:H2819"/>
    <mergeCell ref="I2819:J2819"/>
    <mergeCell ref="G2820:H2820"/>
    <mergeCell ref="I2820:J2820"/>
    <mergeCell ref="G2821:H2821"/>
    <mergeCell ref="I2821:J2821"/>
    <mergeCell ref="G2822:H2822"/>
    <mergeCell ref="I2822:J2822"/>
    <mergeCell ref="G2823:H2823"/>
    <mergeCell ref="I2823:J2823"/>
    <mergeCell ref="G2824:H2824"/>
    <mergeCell ref="I2824:J2824"/>
    <mergeCell ref="G2814:H2814"/>
    <mergeCell ref="I2814:J2814"/>
    <mergeCell ref="D2794:E2794"/>
    <mergeCell ref="G2791:H2791"/>
    <mergeCell ref="I2791:J2791"/>
    <mergeCell ref="G2792:H2792"/>
    <mergeCell ref="I2792:J2792"/>
    <mergeCell ref="G2793:H2793"/>
    <mergeCell ref="I2793:J2793"/>
    <mergeCell ref="G2794:H2794"/>
    <mergeCell ref="I2794:J2794"/>
    <mergeCell ref="D2812:E2812"/>
    <mergeCell ref="D2802:E2802"/>
    <mergeCell ref="D2803:E2803"/>
    <mergeCell ref="D2804:E2804"/>
    <mergeCell ref="D2805:E2805"/>
    <mergeCell ref="D2806:E2806"/>
    <mergeCell ref="D2807:E2807"/>
    <mergeCell ref="D2808:E2808"/>
    <mergeCell ref="D2790:E2790"/>
    <mergeCell ref="D2791:E2791"/>
    <mergeCell ref="D2792:E2792"/>
    <mergeCell ref="D2793:E2793"/>
    <mergeCell ref="G2789:H2789"/>
    <mergeCell ref="I2789:J2789"/>
    <mergeCell ref="G2790:H2790"/>
    <mergeCell ref="I2790:J2790"/>
    <mergeCell ref="D2783:E2783"/>
    <mergeCell ref="D2784:E2784"/>
    <mergeCell ref="D2785:E2785"/>
    <mergeCell ref="D2786:E2786"/>
    <mergeCell ref="D2787:E2787"/>
    <mergeCell ref="D2788:E2788"/>
    <mergeCell ref="D2789:E2789"/>
    <mergeCell ref="D2771:E2771"/>
    <mergeCell ref="D2772:E2772"/>
    <mergeCell ref="D2773:E2773"/>
    <mergeCell ref="D2774:E2774"/>
    <mergeCell ref="D2763:E2763"/>
    <mergeCell ref="D2764:E2764"/>
    <mergeCell ref="D2765:E2765"/>
    <mergeCell ref="D2766:E2766"/>
    <mergeCell ref="D2767:E2767"/>
    <mergeCell ref="D2768:E2768"/>
    <mergeCell ref="D2769:E2769"/>
    <mergeCell ref="D2770:E2770"/>
    <mergeCell ref="G2763:H2763"/>
    <mergeCell ref="I2763:J2763"/>
    <mergeCell ref="G2764:H2764"/>
    <mergeCell ref="I2764:J2764"/>
    <mergeCell ref="D2775:E2775"/>
    <mergeCell ref="D2776:E2776"/>
    <mergeCell ref="D2777:E2777"/>
    <mergeCell ref="D2778:E2778"/>
    <mergeCell ref="D2779:E2779"/>
    <mergeCell ref="D2780:E2780"/>
    <mergeCell ref="D2781:E2781"/>
    <mergeCell ref="D2782:E2782"/>
    <mergeCell ref="G2785:H2785"/>
    <mergeCell ref="I2785:J2785"/>
    <mergeCell ref="G2786:H2786"/>
    <mergeCell ref="I2786:J2786"/>
    <mergeCell ref="G2787:H2787"/>
    <mergeCell ref="I2787:J2787"/>
    <mergeCell ref="G2788:H2788"/>
    <mergeCell ref="I2788:J2788"/>
    <mergeCell ref="D2759:E2759"/>
    <mergeCell ref="D2760:E2760"/>
    <mergeCell ref="D2761:E2761"/>
    <mergeCell ref="D2745:E2745"/>
    <mergeCell ref="D2746:E2746"/>
    <mergeCell ref="D2747:E2747"/>
    <mergeCell ref="D2748:E2748"/>
    <mergeCell ref="D2749:E2749"/>
    <mergeCell ref="D2750:E2750"/>
    <mergeCell ref="D2751:E2751"/>
    <mergeCell ref="D2762:E2762"/>
    <mergeCell ref="D2757:E2757"/>
    <mergeCell ref="D2758:E2758"/>
    <mergeCell ref="G2762:H2762"/>
    <mergeCell ref="I2762:J2762"/>
    <mergeCell ref="I2747:J2747"/>
    <mergeCell ref="G2748:H2748"/>
    <mergeCell ref="I2748:J2748"/>
    <mergeCell ref="G2749:H2749"/>
    <mergeCell ref="I2749:J2749"/>
    <mergeCell ref="G2750:H2750"/>
    <mergeCell ref="I2750:J2750"/>
    <mergeCell ref="G2751:H2751"/>
    <mergeCell ref="I2751:J2751"/>
    <mergeCell ref="G2752:H2752"/>
    <mergeCell ref="I2752:J2752"/>
    <mergeCell ref="I2780:J2780"/>
    <mergeCell ref="G2781:H2781"/>
    <mergeCell ref="I2781:J2781"/>
    <mergeCell ref="G2782:H2782"/>
    <mergeCell ref="I2782:J2782"/>
    <mergeCell ref="G2783:H2783"/>
    <mergeCell ref="I2783:J2783"/>
    <mergeCell ref="G2784:H2784"/>
    <mergeCell ref="I2784:J2784"/>
    <mergeCell ref="G2753:H2753"/>
    <mergeCell ref="I2753:J2753"/>
    <mergeCell ref="G2754:H2754"/>
    <mergeCell ref="I2754:J2754"/>
    <mergeCell ref="G2755:H2755"/>
    <mergeCell ref="I2755:J2755"/>
    <mergeCell ref="G2756:H2756"/>
    <mergeCell ref="I2756:J2756"/>
    <mergeCell ref="D2752:E2752"/>
    <mergeCell ref="D2753:E2753"/>
    <mergeCell ref="D2754:E2754"/>
    <mergeCell ref="D2755:E2755"/>
    <mergeCell ref="D2756:E2756"/>
    <mergeCell ref="D2740:E2740"/>
    <mergeCell ref="D2741:E2741"/>
    <mergeCell ref="D2742:E2742"/>
    <mergeCell ref="D2743:E2743"/>
    <mergeCell ref="G2735:H2735"/>
    <mergeCell ref="I2735:J2735"/>
    <mergeCell ref="G2736:H2736"/>
    <mergeCell ref="I2736:J2736"/>
    <mergeCell ref="G2737:H2737"/>
    <mergeCell ref="I2737:J2737"/>
    <mergeCell ref="G2738:H2738"/>
    <mergeCell ref="I2738:J2738"/>
    <mergeCell ref="G2739:H2739"/>
    <mergeCell ref="I2739:J2739"/>
    <mergeCell ref="G2740:H2740"/>
    <mergeCell ref="I2740:J2740"/>
    <mergeCell ref="D2735:E2735"/>
    <mergeCell ref="D2736:E2736"/>
    <mergeCell ref="D2737:E2737"/>
    <mergeCell ref="D2738:E2738"/>
    <mergeCell ref="D2739:E2739"/>
    <mergeCell ref="G2745:H2745"/>
    <mergeCell ref="I2745:J2745"/>
    <mergeCell ref="G2746:H2746"/>
    <mergeCell ref="I2746:J2746"/>
    <mergeCell ref="G2747:H2747"/>
    <mergeCell ref="G2713:H2713"/>
    <mergeCell ref="G2715:H2715"/>
    <mergeCell ref="I2715:J2715"/>
    <mergeCell ref="G2716:H2716"/>
    <mergeCell ref="I2716:J2716"/>
    <mergeCell ref="G2717:H2717"/>
    <mergeCell ref="I2717:J2717"/>
    <mergeCell ref="G2718:H2718"/>
    <mergeCell ref="I2718:J2718"/>
    <mergeCell ref="G2719:H2719"/>
    <mergeCell ref="I2719:J2719"/>
    <mergeCell ref="G2720:H2720"/>
    <mergeCell ref="I2720:J2720"/>
    <mergeCell ref="G2721:H2721"/>
    <mergeCell ref="I2721:J2721"/>
    <mergeCell ref="G2722:H2722"/>
    <mergeCell ref="I2722:J2722"/>
    <mergeCell ref="G2723:H2723"/>
    <mergeCell ref="I2723:J2723"/>
    <mergeCell ref="G2724:H2724"/>
    <mergeCell ref="I2724:J2724"/>
    <mergeCell ref="D2725:E2725"/>
    <mergeCell ref="D2726:E2726"/>
    <mergeCell ref="D2727:E2727"/>
    <mergeCell ref="D2728:E2728"/>
    <mergeCell ref="D2729:E2729"/>
    <mergeCell ref="D2730:E2730"/>
    <mergeCell ref="D2731:E2731"/>
    <mergeCell ref="D2732:E2732"/>
    <mergeCell ref="D2744:E2744"/>
    <mergeCell ref="G2741:H2741"/>
    <mergeCell ref="I2741:J2741"/>
    <mergeCell ref="G2742:H2742"/>
    <mergeCell ref="I2742:J2742"/>
    <mergeCell ref="G2743:H2743"/>
    <mergeCell ref="I2743:J2743"/>
    <mergeCell ref="G2744:H2744"/>
    <mergeCell ref="I2744:J2744"/>
    <mergeCell ref="D2733:E2733"/>
    <mergeCell ref="D2734:E2734"/>
    <mergeCell ref="G2732:H2732"/>
    <mergeCell ref="I2732:J2732"/>
    <mergeCell ref="G2733:H2733"/>
    <mergeCell ref="I2733:J2733"/>
    <mergeCell ref="G2734:H2734"/>
    <mergeCell ref="I2734:J2734"/>
    <mergeCell ref="G2725:H2725"/>
    <mergeCell ref="I2725:J2725"/>
    <mergeCell ref="G2726:H2726"/>
    <mergeCell ref="I2726:J2726"/>
    <mergeCell ref="G2727:H2727"/>
    <mergeCell ref="I2727:J2727"/>
    <mergeCell ref="G2728:H2728"/>
    <mergeCell ref="I2728:J2728"/>
    <mergeCell ref="G2729:H2729"/>
    <mergeCell ref="I2729:J2729"/>
    <mergeCell ref="G2730:H2730"/>
    <mergeCell ref="I2730:J2730"/>
    <mergeCell ref="G2731:H2731"/>
    <mergeCell ref="I2731:J2731"/>
    <mergeCell ref="D2712:E2712"/>
    <mergeCell ref="D2702:E2702"/>
    <mergeCell ref="D2703:E2703"/>
    <mergeCell ref="D2704:E2704"/>
    <mergeCell ref="D2705:E2705"/>
    <mergeCell ref="D2706:E2706"/>
    <mergeCell ref="D2707:E2707"/>
    <mergeCell ref="D2708:E2708"/>
    <mergeCell ref="D2690:E2690"/>
    <mergeCell ref="D2691:E2691"/>
    <mergeCell ref="D2692:E2692"/>
    <mergeCell ref="D2693:E2693"/>
    <mergeCell ref="G2685:H2685"/>
    <mergeCell ref="I2685:J2685"/>
    <mergeCell ref="G2686:H2686"/>
    <mergeCell ref="I2686:J2686"/>
    <mergeCell ref="G2687:H2687"/>
    <mergeCell ref="I2687:J2687"/>
    <mergeCell ref="G2688:H2688"/>
    <mergeCell ref="I2688:J2688"/>
    <mergeCell ref="G2689:H2689"/>
    <mergeCell ref="I2689:J2689"/>
    <mergeCell ref="G2690:H2690"/>
    <mergeCell ref="I2690:J2690"/>
    <mergeCell ref="D2721:E2721"/>
    <mergeCell ref="D2722:E2722"/>
    <mergeCell ref="D2723:E2723"/>
    <mergeCell ref="D2724:E2724"/>
    <mergeCell ref="D2713:E2713"/>
    <mergeCell ref="D2714:E2714"/>
    <mergeCell ref="D2715:E2715"/>
    <mergeCell ref="D2716:E2716"/>
    <mergeCell ref="D2717:E2717"/>
    <mergeCell ref="D2718:E2718"/>
    <mergeCell ref="D2719:E2719"/>
    <mergeCell ref="D2720:E2720"/>
    <mergeCell ref="D2709:E2709"/>
    <mergeCell ref="D2710:E2710"/>
    <mergeCell ref="D2711:E2711"/>
    <mergeCell ref="D2695:E2695"/>
    <mergeCell ref="D2696:E2696"/>
    <mergeCell ref="D2697:E2697"/>
    <mergeCell ref="D2698:E2698"/>
    <mergeCell ref="D2699:E2699"/>
    <mergeCell ref="D2700:E2700"/>
    <mergeCell ref="D2701:E2701"/>
    <mergeCell ref="G2703:H2703"/>
    <mergeCell ref="I2703:J2703"/>
    <mergeCell ref="G2704:H2704"/>
    <mergeCell ref="I2704:J2704"/>
    <mergeCell ref="G2705:H2705"/>
    <mergeCell ref="I2705:J2705"/>
    <mergeCell ref="G2706:H2706"/>
    <mergeCell ref="I2706:J2706"/>
    <mergeCell ref="G2707:H2707"/>
    <mergeCell ref="I2707:J2707"/>
    <mergeCell ref="G2708:H2708"/>
    <mergeCell ref="I2708:J2708"/>
    <mergeCell ref="G2709:H2709"/>
    <mergeCell ref="I2709:J2709"/>
    <mergeCell ref="G2710:H2710"/>
    <mergeCell ref="I2710:J2710"/>
    <mergeCell ref="G2711:H2711"/>
    <mergeCell ref="I2711:J2711"/>
    <mergeCell ref="O2667:O2678"/>
    <mergeCell ref="O2679:O2690"/>
    <mergeCell ref="O2691:O2702"/>
    <mergeCell ref="O2703:O2714"/>
    <mergeCell ref="D2633:E2633"/>
    <mergeCell ref="D2634:E2634"/>
    <mergeCell ref="I2633:J2633"/>
    <mergeCell ref="G2634:H2634"/>
    <mergeCell ref="I2634:J2634"/>
    <mergeCell ref="G2630:H2630"/>
    <mergeCell ref="I2630:J2630"/>
    <mergeCell ref="G2631:H2631"/>
    <mergeCell ref="I2631:J2631"/>
    <mergeCell ref="G2632:H2632"/>
    <mergeCell ref="I2632:J2632"/>
    <mergeCell ref="G2633:H2633"/>
    <mergeCell ref="D2683:E2683"/>
    <mergeCell ref="D2684:E2684"/>
    <mergeCell ref="D2685:E2685"/>
    <mergeCell ref="D2686:E2686"/>
    <mergeCell ref="D2687:E2687"/>
    <mergeCell ref="D2688:E2688"/>
    <mergeCell ref="D2689:E2689"/>
    <mergeCell ref="D2671:E2671"/>
    <mergeCell ref="D2672:E2672"/>
    <mergeCell ref="D2673:E2673"/>
    <mergeCell ref="D2674:E2674"/>
    <mergeCell ref="D2663:E2663"/>
    <mergeCell ref="D2664:E2664"/>
    <mergeCell ref="D2665:E2665"/>
    <mergeCell ref="D2666:E2666"/>
    <mergeCell ref="D2667:E2667"/>
    <mergeCell ref="D2668:E2668"/>
    <mergeCell ref="D2669:E2669"/>
    <mergeCell ref="D2670:E2670"/>
    <mergeCell ref="G2663:H2663"/>
    <mergeCell ref="I2663:J2663"/>
    <mergeCell ref="G2664:H2664"/>
    <mergeCell ref="I2664:J2664"/>
    <mergeCell ref="D2675:E2675"/>
    <mergeCell ref="D2676:E2676"/>
    <mergeCell ref="D2677:E2677"/>
    <mergeCell ref="D2678:E2678"/>
    <mergeCell ref="D2647:E2647"/>
    <mergeCell ref="D2648:E2648"/>
    <mergeCell ref="D2649:E2649"/>
    <mergeCell ref="D2650:E2650"/>
    <mergeCell ref="D2651:E2651"/>
    <mergeCell ref="G2654:H2654"/>
    <mergeCell ref="I2654:J2654"/>
    <mergeCell ref="G2655:H2655"/>
    <mergeCell ref="I2655:J2655"/>
    <mergeCell ref="G2656:H2656"/>
    <mergeCell ref="I2656:J2656"/>
    <mergeCell ref="G2657:H2657"/>
    <mergeCell ref="I2657:J2657"/>
    <mergeCell ref="G2658:H2658"/>
    <mergeCell ref="I2658:J2658"/>
    <mergeCell ref="D2679:E2679"/>
    <mergeCell ref="D2680:E2680"/>
    <mergeCell ref="D2681:E2681"/>
    <mergeCell ref="D2682:E2682"/>
    <mergeCell ref="D2694:E2694"/>
    <mergeCell ref="G2691:H2691"/>
    <mergeCell ref="D2625:E2625"/>
    <mergeCell ref="D2626:E2626"/>
    <mergeCell ref="D2627:E2627"/>
    <mergeCell ref="D2628:E2628"/>
    <mergeCell ref="D2629:E2629"/>
    <mergeCell ref="D2630:E2630"/>
    <mergeCell ref="D2631:E2631"/>
    <mergeCell ref="D2632:E2632"/>
    <mergeCell ref="D2644:E2644"/>
    <mergeCell ref="G2641:H2641"/>
    <mergeCell ref="I2641:J2641"/>
    <mergeCell ref="G2642:H2642"/>
    <mergeCell ref="I2642:J2642"/>
    <mergeCell ref="G2643:H2643"/>
    <mergeCell ref="I2643:J2643"/>
    <mergeCell ref="G2644:H2644"/>
    <mergeCell ref="I2644:J2644"/>
    <mergeCell ref="D2662:E2662"/>
    <mergeCell ref="D2652:E2652"/>
    <mergeCell ref="D2653:E2653"/>
    <mergeCell ref="D2654:E2654"/>
    <mergeCell ref="D2655:E2655"/>
    <mergeCell ref="D2656:E2656"/>
    <mergeCell ref="D2657:E2657"/>
    <mergeCell ref="D2658:E2658"/>
    <mergeCell ref="D2640:E2640"/>
    <mergeCell ref="D2641:E2641"/>
    <mergeCell ref="D2642:E2642"/>
    <mergeCell ref="D2643:E2643"/>
    <mergeCell ref="G2635:H2635"/>
    <mergeCell ref="I2635:J2635"/>
    <mergeCell ref="G2636:H2636"/>
    <mergeCell ref="I2636:J2636"/>
    <mergeCell ref="G2637:H2637"/>
    <mergeCell ref="I2637:J2637"/>
    <mergeCell ref="G2638:H2638"/>
    <mergeCell ref="I2638:J2638"/>
    <mergeCell ref="G2639:H2639"/>
    <mergeCell ref="I2639:J2639"/>
    <mergeCell ref="G2640:H2640"/>
    <mergeCell ref="I2640:J2640"/>
    <mergeCell ref="D2635:E2635"/>
    <mergeCell ref="D2636:E2636"/>
    <mergeCell ref="D2637:E2637"/>
    <mergeCell ref="D2638:E2638"/>
    <mergeCell ref="D2639:E2639"/>
    <mergeCell ref="G2659:H2659"/>
    <mergeCell ref="I2659:J2659"/>
    <mergeCell ref="G2660:H2660"/>
    <mergeCell ref="I2660:J2660"/>
    <mergeCell ref="G2661:H2661"/>
    <mergeCell ref="I2661:J2661"/>
    <mergeCell ref="G2662:H2662"/>
    <mergeCell ref="I2662:J2662"/>
    <mergeCell ref="D2659:E2659"/>
    <mergeCell ref="D2660:E2660"/>
    <mergeCell ref="D2661:E2661"/>
    <mergeCell ref="D2645:E2645"/>
    <mergeCell ref="D2646:E2646"/>
    <mergeCell ref="I2651:J2651"/>
    <mergeCell ref="G2652:H2652"/>
    <mergeCell ref="I2652:J2652"/>
    <mergeCell ref="G2653:H2653"/>
    <mergeCell ref="I2653:J2653"/>
    <mergeCell ref="D2621:E2621"/>
    <mergeCell ref="D2622:E2622"/>
    <mergeCell ref="D2623:E2623"/>
    <mergeCell ref="D2624:E2624"/>
    <mergeCell ref="D2613:E2613"/>
    <mergeCell ref="D2614:E2614"/>
    <mergeCell ref="D2615:E2615"/>
    <mergeCell ref="D2616:E2616"/>
    <mergeCell ref="D2617:E2617"/>
    <mergeCell ref="D2618:E2618"/>
    <mergeCell ref="D2619:E2619"/>
    <mergeCell ref="D2620:E2620"/>
    <mergeCell ref="D2609:E2609"/>
    <mergeCell ref="D2610:E2610"/>
    <mergeCell ref="D2611:E2611"/>
    <mergeCell ref="D2595:E2595"/>
    <mergeCell ref="D2596:E2596"/>
    <mergeCell ref="D2597:E2597"/>
    <mergeCell ref="D2598:E2598"/>
    <mergeCell ref="D2599:E2599"/>
    <mergeCell ref="D2600:E2600"/>
    <mergeCell ref="D2601:E2601"/>
    <mergeCell ref="G2595:H2595"/>
    <mergeCell ref="I2595:J2595"/>
    <mergeCell ref="G2596:H2596"/>
    <mergeCell ref="I2596:J2596"/>
    <mergeCell ref="G2597:H2597"/>
    <mergeCell ref="I2597:J2597"/>
    <mergeCell ref="G2598:H2598"/>
    <mergeCell ref="I2598:J2598"/>
    <mergeCell ref="G2599:H2599"/>
    <mergeCell ref="I2599:J2599"/>
    <mergeCell ref="G2600:H2600"/>
    <mergeCell ref="I2600:J2600"/>
    <mergeCell ref="G2601:H2601"/>
    <mergeCell ref="I2601:J2601"/>
    <mergeCell ref="G2602:H2602"/>
    <mergeCell ref="I2602:J2602"/>
    <mergeCell ref="G2603:H2603"/>
    <mergeCell ref="I2603:J2603"/>
    <mergeCell ref="G2604:H2604"/>
    <mergeCell ref="I2604:J2604"/>
    <mergeCell ref="G2613:H2613"/>
    <mergeCell ref="I2613:J2613"/>
    <mergeCell ref="G2614:H2614"/>
    <mergeCell ref="I2614:J2614"/>
    <mergeCell ref="G2615:H2615"/>
    <mergeCell ref="I2615:J2615"/>
    <mergeCell ref="G2616:H2616"/>
    <mergeCell ref="I2616:J2616"/>
    <mergeCell ref="G2617:H2617"/>
    <mergeCell ref="I2617:J2617"/>
    <mergeCell ref="G2618:H2618"/>
    <mergeCell ref="I2618:J2618"/>
    <mergeCell ref="G2619:H2619"/>
    <mergeCell ref="I2619:J2619"/>
    <mergeCell ref="G2620:H2620"/>
    <mergeCell ref="I2620:J2620"/>
    <mergeCell ref="G2621:H2621"/>
    <mergeCell ref="I2621:J2621"/>
    <mergeCell ref="G2622:H2622"/>
    <mergeCell ref="I2622:J2622"/>
    <mergeCell ref="G2623:H2623"/>
    <mergeCell ref="I2623:J2623"/>
    <mergeCell ref="D2594:E2594"/>
    <mergeCell ref="G2591:H2591"/>
    <mergeCell ref="I2591:J2591"/>
    <mergeCell ref="G2592:H2592"/>
    <mergeCell ref="I2592:J2592"/>
    <mergeCell ref="G2593:H2593"/>
    <mergeCell ref="I2593:J2593"/>
    <mergeCell ref="G2594:H2594"/>
    <mergeCell ref="I2594:J2594"/>
    <mergeCell ref="D2612:E2612"/>
    <mergeCell ref="D2602:E2602"/>
    <mergeCell ref="D2603:E2603"/>
    <mergeCell ref="D2604:E2604"/>
    <mergeCell ref="D2605:E2605"/>
    <mergeCell ref="D2606:E2606"/>
    <mergeCell ref="D2607:E2607"/>
    <mergeCell ref="D2608:E2608"/>
    <mergeCell ref="D2590:E2590"/>
    <mergeCell ref="D2591:E2591"/>
    <mergeCell ref="D2592:E2592"/>
    <mergeCell ref="D2593:E2593"/>
    <mergeCell ref="G2589:H2589"/>
    <mergeCell ref="I2589:J2589"/>
    <mergeCell ref="G2590:H2590"/>
    <mergeCell ref="I2590:J2590"/>
    <mergeCell ref="G2605:H2605"/>
    <mergeCell ref="I2605:J2605"/>
    <mergeCell ref="G2606:H2606"/>
    <mergeCell ref="I2606:J2606"/>
    <mergeCell ref="G2607:H2607"/>
    <mergeCell ref="I2607:J2607"/>
    <mergeCell ref="G2608:H2608"/>
    <mergeCell ref="I2608:J2608"/>
    <mergeCell ref="G2609:H2609"/>
    <mergeCell ref="I2609:J2609"/>
    <mergeCell ref="G2610:H2610"/>
    <mergeCell ref="I2610:J2610"/>
    <mergeCell ref="G2611:H2611"/>
    <mergeCell ref="I2611:J2611"/>
    <mergeCell ref="G2612:H2612"/>
    <mergeCell ref="I2612:J2612"/>
    <mergeCell ref="D2583:E2583"/>
    <mergeCell ref="D2584:E2584"/>
    <mergeCell ref="D2585:E2585"/>
    <mergeCell ref="D2586:E2586"/>
    <mergeCell ref="D2587:E2587"/>
    <mergeCell ref="D2588:E2588"/>
    <mergeCell ref="D2589:E2589"/>
    <mergeCell ref="D2571:E2571"/>
    <mergeCell ref="D2572:E2572"/>
    <mergeCell ref="D2573:E2573"/>
    <mergeCell ref="D2574:E2574"/>
    <mergeCell ref="D2563:E2563"/>
    <mergeCell ref="D2564:E2564"/>
    <mergeCell ref="D2565:E2565"/>
    <mergeCell ref="D2566:E2566"/>
    <mergeCell ref="D2567:E2567"/>
    <mergeCell ref="D2568:E2568"/>
    <mergeCell ref="D2569:E2569"/>
    <mergeCell ref="D2570:E2570"/>
    <mergeCell ref="G2563:H2563"/>
    <mergeCell ref="I2563:J2563"/>
    <mergeCell ref="G2564:H2564"/>
    <mergeCell ref="I2564:J2564"/>
    <mergeCell ref="D2575:E2575"/>
    <mergeCell ref="D2576:E2576"/>
    <mergeCell ref="D2577:E2577"/>
    <mergeCell ref="D2578:E2578"/>
    <mergeCell ref="D2579:E2579"/>
    <mergeCell ref="D2580:E2580"/>
    <mergeCell ref="D2581:E2581"/>
    <mergeCell ref="D2582:E2582"/>
    <mergeCell ref="G2585:H2585"/>
    <mergeCell ref="I2585:J2585"/>
    <mergeCell ref="G2586:H2586"/>
    <mergeCell ref="I2586:J2586"/>
    <mergeCell ref="G2587:H2587"/>
    <mergeCell ref="I2587:J2587"/>
    <mergeCell ref="G2588:H2588"/>
    <mergeCell ref="I2588:J2588"/>
    <mergeCell ref="D2550:E2550"/>
    <mergeCell ref="D2551:E2551"/>
    <mergeCell ref="D2525:E2525"/>
    <mergeCell ref="D2526:E2526"/>
    <mergeCell ref="D2527:E2527"/>
    <mergeCell ref="D2528:E2528"/>
    <mergeCell ref="D2529:E2529"/>
    <mergeCell ref="D2530:E2530"/>
    <mergeCell ref="D2531:E2531"/>
    <mergeCell ref="D2532:E2532"/>
    <mergeCell ref="D2544:E2544"/>
    <mergeCell ref="G2541:H2541"/>
    <mergeCell ref="I2541:J2541"/>
    <mergeCell ref="G2542:H2542"/>
    <mergeCell ref="I2542:J2542"/>
    <mergeCell ref="G2543:H2543"/>
    <mergeCell ref="I2543:J2543"/>
    <mergeCell ref="G2544:H2544"/>
    <mergeCell ref="I2544:J2544"/>
    <mergeCell ref="D2533:E2533"/>
    <mergeCell ref="D2534:E2534"/>
    <mergeCell ref="G2532:H2532"/>
    <mergeCell ref="I2532:J2532"/>
    <mergeCell ref="G2533:H2533"/>
    <mergeCell ref="I2533:J2533"/>
    <mergeCell ref="G2534:H2534"/>
    <mergeCell ref="I2534:J2534"/>
    <mergeCell ref="G2530:H2530"/>
    <mergeCell ref="I2530:J2530"/>
    <mergeCell ref="G2531:H2531"/>
    <mergeCell ref="I2531:J2531"/>
    <mergeCell ref="D2562:E2562"/>
    <mergeCell ref="D2552:E2552"/>
    <mergeCell ref="D2553:E2553"/>
    <mergeCell ref="D2554:E2554"/>
    <mergeCell ref="D2555:E2555"/>
    <mergeCell ref="D2556:E2556"/>
    <mergeCell ref="D2557:E2557"/>
    <mergeCell ref="D2558:E2558"/>
    <mergeCell ref="D2540:E2540"/>
    <mergeCell ref="D2541:E2541"/>
    <mergeCell ref="D2542:E2542"/>
    <mergeCell ref="D2543:E2543"/>
    <mergeCell ref="G2535:H2535"/>
    <mergeCell ref="I2535:J2535"/>
    <mergeCell ref="G2536:H2536"/>
    <mergeCell ref="I2536:J2536"/>
    <mergeCell ref="G2537:H2537"/>
    <mergeCell ref="I2537:J2537"/>
    <mergeCell ref="G2538:H2538"/>
    <mergeCell ref="I2538:J2538"/>
    <mergeCell ref="G2539:H2539"/>
    <mergeCell ref="I2539:J2539"/>
    <mergeCell ref="G2540:H2540"/>
    <mergeCell ref="I2540:J2540"/>
    <mergeCell ref="D2535:E2535"/>
    <mergeCell ref="D2536:E2536"/>
    <mergeCell ref="D2537:E2537"/>
    <mergeCell ref="D2538:E2538"/>
    <mergeCell ref="D2539:E2539"/>
    <mergeCell ref="I2561:J2561"/>
    <mergeCell ref="G2562:H2562"/>
    <mergeCell ref="I2562:J2562"/>
    <mergeCell ref="D2559:E2559"/>
    <mergeCell ref="D2560:E2560"/>
    <mergeCell ref="D2561:E2561"/>
    <mergeCell ref="D2545:E2545"/>
    <mergeCell ref="D2546:E2546"/>
    <mergeCell ref="D2547:E2547"/>
    <mergeCell ref="D2548:E2548"/>
    <mergeCell ref="D2549:E2549"/>
    <mergeCell ref="D2521:E2521"/>
    <mergeCell ref="D2522:E2522"/>
    <mergeCell ref="D2523:E2523"/>
    <mergeCell ref="D2524:E2524"/>
    <mergeCell ref="D2513:E2513"/>
    <mergeCell ref="D2514:E2514"/>
    <mergeCell ref="D2515:E2515"/>
    <mergeCell ref="D2516:E2516"/>
    <mergeCell ref="D2517:E2517"/>
    <mergeCell ref="D2518:E2518"/>
    <mergeCell ref="D2519:E2519"/>
    <mergeCell ref="D2520:E2520"/>
    <mergeCell ref="D2509:E2509"/>
    <mergeCell ref="D2510:E2510"/>
    <mergeCell ref="D2511:E2511"/>
    <mergeCell ref="D2495:E2495"/>
    <mergeCell ref="D2496:E2496"/>
    <mergeCell ref="D2497:E2497"/>
    <mergeCell ref="D2498:E2498"/>
    <mergeCell ref="D2499:E2499"/>
    <mergeCell ref="D2500:E2500"/>
    <mergeCell ref="D2501:E2501"/>
    <mergeCell ref="G2495:H2495"/>
    <mergeCell ref="I2495:J2495"/>
    <mergeCell ref="G2496:H2496"/>
    <mergeCell ref="I2496:J2496"/>
    <mergeCell ref="G2497:H2497"/>
    <mergeCell ref="I2497:J2497"/>
    <mergeCell ref="G2498:H2498"/>
    <mergeCell ref="I2498:J2498"/>
    <mergeCell ref="G2499:H2499"/>
    <mergeCell ref="I2499:J2499"/>
    <mergeCell ref="G2500:H2500"/>
    <mergeCell ref="I2500:J2500"/>
    <mergeCell ref="G2501:H2501"/>
    <mergeCell ref="I2501:J2501"/>
    <mergeCell ref="G2502:H2502"/>
    <mergeCell ref="I2502:J2502"/>
    <mergeCell ref="G2503:H2503"/>
    <mergeCell ref="I2503:J2503"/>
    <mergeCell ref="G2504:H2504"/>
    <mergeCell ref="I2504:J2504"/>
    <mergeCell ref="G2519:H2519"/>
    <mergeCell ref="I2519:J2519"/>
    <mergeCell ref="G2520:H2520"/>
    <mergeCell ref="I2520:J2520"/>
    <mergeCell ref="G2521:H2521"/>
    <mergeCell ref="I2521:J2521"/>
    <mergeCell ref="G2522:H2522"/>
    <mergeCell ref="I2522:J2522"/>
    <mergeCell ref="G2523:H2523"/>
    <mergeCell ref="I2523:J2523"/>
    <mergeCell ref="G2524:H2524"/>
    <mergeCell ref="I2524:J2524"/>
    <mergeCell ref="G2525:H2525"/>
    <mergeCell ref="I2525:J2525"/>
    <mergeCell ref="G2526:H2526"/>
    <mergeCell ref="D2494:E2494"/>
    <mergeCell ref="G2491:H2491"/>
    <mergeCell ref="I2491:J2491"/>
    <mergeCell ref="G2492:H2492"/>
    <mergeCell ref="I2492:J2492"/>
    <mergeCell ref="G2493:H2493"/>
    <mergeCell ref="I2493:J2493"/>
    <mergeCell ref="G2494:H2494"/>
    <mergeCell ref="I2494:J2494"/>
    <mergeCell ref="D2512:E2512"/>
    <mergeCell ref="D2502:E2502"/>
    <mergeCell ref="D2503:E2503"/>
    <mergeCell ref="D2504:E2504"/>
    <mergeCell ref="D2505:E2505"/>
    <mergeCell ref="D2506:E2506"/>
    <mergeCell ref="D2507:E2507"/>
    <mergeCell ref="D2508:E2508"/>
    <mergeCell ref="D2490:E2490"/>
    <mergeCell ref="D2491:E2491"/>
    <mergeCell ref="D2492:E2492"/>
    <mergeCell ref="D2493:E2493"/>
    <mergeCell ref="G2489:H2489"/>
    <mergeCell ref="I2489:J2489"/>
    <mergeCell ref="G2490:H2490"/>
    <mergeCell ref="I2490:J2490"/>
    <mergeCell ref="G2505:H2505"/>
    <mergeCell ref="I2505:J2505"/>
    <mergeCell ref="G2506:H2506"/>
    <mergeCell ref="I2506:J2506"/>
    <mergeCell ref="G2507:H2507"/>
    <mergeCell ref="I2507:J2507"/>
    <mergeCell ref="G2508:H2508"/>
    <mergeCell ref="I2508:J2508"/>
    <mergeCell ref="G2509:H2509"/>
    <mergeCell ref="I2509:J2509"/>
    <mergeCell ref="G2510:H2510"/>
    <mergeCell ref="I2510:J2510"/>
    <mergeCell ref="G2511:H2511"/>
    <mergeCell ref="I2511:J2511"/>
    <mergeCell ref="G2512:H2512"/>
    <mergeCell ref="I2512:J2512"/>
    <mergeCell ref="D2483:E2483"/>
    <mergeCell ref="D2484:E2484"/>
    <mergeCell ref="D2485:E2485"/>
    <mergeCell ref="D2486:E2486"/>
    <mergeCell ref="D2487:E2487"/>
    <mergeCell ref="D2488:E2488"/>
    <mergeCell ref="D2489:E2489"/>
    <mergeCell ref="D2471:E2471"/>
    <mergeCell ref="D2472:E2472"/>
    <mergeCell ref="D2473:E2473"/>
    <mergeCell ref="D2474:E2474"/>
    <mergeCell ref="D2463:E2463"/>
    <mergeCell ref="D2464:E2464"/>
    <mergeCell ref="D2465:E2465"/>
    <mergeCell ref="D2466:E2466"/>
    <mergeCell ref="D2467:E2467"/>
    <mergeCell ref="D2468:E2468"/>
    <mergeCell ref="D2469:E2469"/>
    <mergeCell ref="D2470:E2470"/>
    <mergeCell ref="G2463:H2463"/>
    <mergeCell ref="I2463:J2463"/>
    <mergeCell ref="G2464:H2464"/>
    <mergeCell ref="I2464:J2464"/>
    <mergeCell ref="D2475:E2475"/>
    <mergeCell ref="D2476:E2476"/>
    <mergeCell ref="D2477:E2477"/>
    <mergeCell ref="D2478:E2478"/>
    <mergeCell ref="D2479:E2479"/>
    <mergeCell ref="D2480:E2480"/>
    <mergeCell ref="D2481:E2481"/>
    <mergeCell ref="D2482:E2482"/>
    <mergeCell ref="G2485:H2485"/>
    <mergeCell ref="I2485:J2485"/>
    <mergeCell ref="G2486:H2486"/>
    <mergeCell ref="I2486:J2486"/>
    <mergeCell ref="G2487:H2487"/>
    <mergeCell ref="I2487:J2487"/>
    <mergeCell ref="G2488:H2488"/>
    <mergeCell ref="I2488:J2488"/>
    <mergeCell ref="I2479:J2479"/>
    <mergeCell ref="G2480:H2480"/>
    <mergeCell ref="I2480:J2480"/>
    <mergeCell ref="G2481:H2481"/>
    <mergeCell ref="I2481:J2481"/>
    <mergeCell ref="G2482:H2482"/>
    <mergeCell ref="I2482:J2482"/>
    <mergeCell ref="G2483:H2483"/>
    <mergeCell ref="I2483:J2483"/>
    <mergeCell ref="G2484:H2484"/>
    <mergeCell ref="I2484:J2484"/>
    <mergeCell ref="D2450:E2450"/>
    <mergeCell ref="D2451:E2451"/>
    <mergeCell ref="D2425:E2425"/>
    <mergeCell ref="D2426:E2426"/>
    <mergeCell ref="D2427:E2427"/>
    <mergeCell ref="D2428:E2428"/>
    <mergeCell ref="D2429:E2429"/>
    <mergeCell ref="D2430:E2430"/>
    <mergeCell ref="D2431:E2431"/>
    <mergeCell ref="D2432:E2432"/>
    <mergeCell ref="D2444:E2444"/>
    <mergeCell ref="G2441:H2441"/>
    <mergeCell ref="I2441:J2441"/>
    <mergeCell ref="G2442:H2442"/>
    <mergeCell ref="I2442:J2442"/>
    <mergeCell ref="G2443:H2443"/>
    <mergeCell ref="I2443:J2443"/>
    <mergeCell ref="G2444:H2444"/>
    <mergeCell ref="I2444:J2444"/>
    <mergeCell ref="D2433:E2433"/>
    <mergeCell ref="D2434:E2434"/>
    <mergeCell ref="G2432:H2432"/>
    <mergeCell ref="I2432:J2432"/>
    <mergeCell ref="G2433:H2433"/>
    <mergeCell ref="I2433:J2433"/>
    <mergeCell ref="G2434:H2434"/>
    <mergeCell ref="I2434:J2434"/>
    <mergeCell ref="G2430:H2430"/>
    <mergeCell ref="I2430:J2430"/>
    <mergeCell ref="G2431:H2431"/>
    <mergeCell ref="I2431:J2431"/>
    <mergeCell ref="D2462:E2462"/>
    <mergeCell ref="D2452:E2452"/>
    <mergeCell ref="D2453:E2453"/>
    <mergeCell ref="D2454:E2454"/>
    <mergeCell ref="D2455:E2455"/>
    <mergeCell ref="D2456:E2456"/>
    <mergeCell ref="D2457:E2457"/>
    <mergeCell ref="D2458:E2458"/>
    <mergeCell ref="D2440:E2440"/>
    <mergeCell ref="D2441:E2441"/>
    <mergeCell ref="D2442:E2442"/>
    <mergeCell ref="D2443:E2443"/>
    <mergeCell ref="G2435:H2435"/>
    <mergeCell ref="I2435:J2435"/>
    <mergeCell ref="G2436:H2436"/>
    <mergeCell ref="I2436:J2436"/>
    <mergeCell ref="G2437:H2437"/>
    <mergeCell ref="I2437:J2437"/>
    <mergeCell ref="G2438:H2438"/>
    <mergeCell ref="I2438:J2438"/>
    <mergeCell ref="G2439:H2439"/>
    <mergeCell ref="I2439:J2439"/>
    <mergeCell ref="G2440:H2440"/>
    <mergeCell ref="I2440:J2440"/>
    <mergeCell ref="D2435:E2435"/>
    <mergeCell ref="D2436:E2436"/>
    <mergeCell ref="D2437:E2437"/>
    <mergeCell ref="D2438:E2438"/>
    <mergeCell ref="D2439:E2439"/>
    <mergeCell ref="I2461:J2461"/>
    <mergeCell ref="G2462:H2462"/>
    <mergeCell ref="I2462:J2462"/>
    <mergeCell ref="D2459:E2459"/>
    <mergeCell ref="D2460:E2460"/>
    <mergeCell ref="D2461:E2461"/>
    <mergeCell ref="D2445:E2445"/>
    <mergeCell ref="D2446:E2446"/>
    <mergeCell ref="D2447:E2447"/>
    <mergeCell ref="D2448:E2448"/>
    <mergeCell ref="D2449:E2449"/>
    <mergeCell ref="D2421:E2421"/>
    <mergeCell ref="D2422:E2422"/>
    <mergeCell ref="D2423:E2423"/>
    <mergeCell ref="D2424:E2424"/>
    <mergeCell ref="D2413:E2413"/>
    <mergeCell ref="D2414:E2414"/>
    <mergeCell ref="D2415:E2415"/>
    <mergeCell ref="D2416:E2416"/>
    <mergeCell ref="D2417:E2417"/>
    <mergeCell ref="D2418:E2418"/>
    <mergeCell ref="D2419:E2419"/>
    <mergeCell ref="D2420:E2420"/>
    <mergeCell ref="D2409:E2409"/>
    <mergeCell ref="D2410:E2410"/>
    <mergeCell ref="D2411:E2411"/>
    <mergeCell ref="D2395:E2395"/>
    <mergeCell ref="D2396:E2396"/>
    <mergeCell ref="D2397:E2397"/>
    <mergeCell ref="D2398:E2398"/>
    <mergeCell ref="D2399:E2399"/>
    <mergeCell ref="D2400:E2400"/>
    <mergeCell ref="D2401:E2401"/>
    <mergeCell ref="G2395:H2395"/>
    <mergeCell ref="I2395:J2395"/>
    <mergeCell ref="G2396:H2396"/>
    <mergeCell ref="I2396:J2396"/>
    <mergeCell ref="G2397:H2397"/>
    <mergeCell ref="I2397:J2397"/>
    <mergeCell ref="G2398:H2398"/>
    <mergeCell ref="I2398:J2398"/>
    <mergeCell ref="G2399:H2399"/>
    <mergeCell ref="I2399:J2399"/>
    <mergeCell ref="G2400:H2400"/>
    <mergeCell ref="I2400:J2400"/>
    <mergeCell ref="G2401:H2401"/>
    <mergeCell ref="I2401:J2401"/>
    <mergeCell ref="G2402:H2402"/>
    <mergeCell ref="I2402:J2402"/>
    <mergeCell ref="G2403:H2403"/>
    <mergeCell ref="I2403:J2403"/>
    <mergeCell ref="G2404:H2404"/>
    <mergeCell ref="I2404:J2404"/>
    <mergeCell ref="G2428:H2428"/>
    <mergeCell ref="I2428:J2428"/>
    <mergeCell ref="G2429:H2429"/>
    <mergeCell ref="I2429:J2429"/>
    <mergeCell ref="G2445:H2445"/>
    <mergeCell ref="I2445:J2445"/>
    <mergeCell ref="G2446:H2446"/>
    <mergeCell ref="I2446:J2446"/>
    <mergeCell ref="G2447:H2447"/>
    <mergeCell ref="I2447:J2447"/>
    <mergeCell ref="G2448:H2448"/>
    <mergeCell ref="I2448:J2448"/>
    <mergeCell ref="G2449:H2449"/>
    <mergeCell ref="I2449:J2449"/>
    <mergeCell ref="G2450:H2450"/>
    <mergeCell ref="D2394:E2394"/>
    <mergeCell ref="G2391:H2391"/>
    <mergeCell ref="I2391:J2391"/>
    <mergeCell ref="G2392:H2392"/>
    <mergeCell ref="I2392:J2392"/>
    <mergeCell ref="G2393:H2393"/>
    <mergeCell ref="I2393:J2393"/>
    <mergeCell ref="G2394:H2394"/>
    <mergeCell ref="I2394:J2394"/>
    <mergeCell ref="D2412:E2412"/>
    <mergeCell ref="D2402:E2402"/>
    <mergeCell ref="D2403:E2403"/>
    <mergeCell ref="D2404:E2404"/>
    <mergeCell ref="D2405:E2405"/>
    <mergeCell ref="D2406:E2406"/>
    <mergeCell ref="D2407:E2407"/>
    <mergeCell ref="D2408:E2408"/>
    <mergeCell ref="D2390:E2390"/>
    <mergeCell ref="D2391:E2391"/>
    <mergeCell ref="D2392:E2392"/>
    <mergeCell ref="D2393:E2393"/>
    <mergeCell ref="G2389:H2389"/>
    <mergeCell ref="I2389:J2389"/>
    <mergeCell ref="G2390:H2390"/>
    <mergeCell ref="I2390:J2390"/>
    <mergeCell ref="G2405:H2405"/>
    <mergeCell ref="I2405:J2405"/>
    <mergeCell ref="G2406:H2406"/>
    <mergeCell ref="I2406:J2406"/>
    <mergeCell ref="G2407:H2407"/>
    <mergeCell ref="I2407:J2407"/>
    <mergeCell ref="G2408:H2408"/>
    <mergeCell ref="I2408:J2408"/>
    <mergeCell ref="G2409:H2409"/>
    <mergeCell ref="I2409:J2409"/>
    <mergeCell ref="G2410:H2410"/>
    <mergeCell ref="I2410:J2410"/>
    <mergeCell ref="G2411:H2411"/>
    <mergeCell ref="I2411:J2411"/>
    <mergeCell ref="G2412:H2412"/>
    <mergeCell ref="I2412:J2412"/>
    <mergeCell ref="D2383:E2383"/>
    <mergeCell ref="D2384:E2384"/>
    <mergeCell ref="D2385:E2385"/>
    <mergeCell ref="D2386:E2386"/>
    <mergeCell ref="D2387:E2387"/>
    <mergeCell ref="D2388:E2388"/>
    <mergeCell ref="D2389:E2389"/>
    <mergeCell ref="D2371:E2371"/>
    <mergeCell ref="D2372:E2372"/>
    <mergeCell ref="D2373:E2373"/>
    <mergeCell ref="D2374:E2374"/>
    <mergeCell ref="D2363:E2363"/>
    <mergeCell ref="D2364:E2364"/>
    <mergeCell ref="D2365:E2365"/>
    <mergeCell ref="D2366:E2366"/>
    <mergeCell ref="D2367:E2367"/>
    <mergeCell ref="D2368:E2368"/>
    <mergeCell ref="D2369:E2369"/>
    <mergeCell ref="D2370:E2370"/>
    <mergeCell ref="G2363:H2363"/>
    <mergeCell ref="I2363:J2363"/>
    <mergeCell ref="G2364:H2364"/>
    <mergeCell ref="I2364:J2364"/>
    <mergeCell ref="D2375:E2375"/>
    <mergeCell ref="D2376:E2376"/>
    <mergeCell ref="D2377:E2377"/>
    <mergeCell ref="D2378:E2378"/>
    <mergeCell ref="D2379:E2379"/>
    <mergeCell ref="D2380:E2380"/>
    <mergeCell ref="D2381:E2381"/>
    <mergeCell ref="D2382:E2382"/>
    <mergeCell ref="G2385:H2385"/>
    <mergeCell ref="I2385:J2385"/>
    <mergeCell ref="G2386:H2386"/>
    <mergeCell ref="I2386:J2386"/>
    <mergeCell ref="G2387:H2387"/>
    <mergeCell ref="I2387:J2387"/>
    <mergeCell ref="G2388:H2388"/>
    <mergeCell ref="I2388:J2388"/>
    <mergeCell ref="G2381:H2381"/>
    <mergeCell ref="I2381:J2381"/>
    <mergeCell ref="G2382:H2382"/>
    <mergeCell ref="I2382:J2382"/>
    <mergeCell ref="G2383:H2383"/>
    <mergeCell ref="I2383:J2383"/>
    <mergeCell ref="G2384:H2384"/>
    <mergeCell ref="I2384:J2384"/>
    <mergeCell ref="D2350:E2350"/>
    <mergeCell ref="D2351:E2351"/>
    <mergeCell ref="D2325:E2325"/>
    <mergeCell ref="D2326:E2326"/>
    <mergeCell ref="D2327:E2327"/>
    <mergeCell ref="D2328:E2328"/>
    <mergeCell ref="D2329:E2329"/>
    <mergeCell ref="D2330:E2330"/>
    <mergeCell ref="D2331:E2331"/>
    <mergeCell ref="D2332:E2332"/>
    <mergeCell ref="D2344:E2344"/>
    <mergeCell ref="G2341:H2341"/>
    <mergeCell ref="I2341:J2341"/>
    <mergeCell ref="G2342:H2342"/>
    <mergeCell ref="I2342:J2342"/>
    <mergeCell ref="G2343:H2343"/>
    <mergeCell ref="I2343:J2343"/>
    <mergeCell ref="G2344:H2344"/>
    <mergeCell ref="I2344:J2344"/>
    <mergeCell ref="D2333:E2333"/>
    <mergeCell ref="D2334:E2334"/>
    <mergeCell ref="G2332:H2332"/>
    <mergeCell ref="I2332:J2332"/>
    <mergeCell ref="G2333:H2333"/>
    <mergeCell ref="I2333:J2333"/>
    <mergeCell ref="G2334:H2334"/>
    <mergeCell ref="I2334:J2334"/>
    <mergeCell ref="D2362:E2362"/>
    <mergeCell ref="D2352:E2352"/>
    <mergeCell ref="D2353:E2353"/>
    <mergeCell ref="D2354:E2354"/>
    <mergeCell ref="D2355:E2355"/>
    <mergeCell ref="D2356:E2356"/>
    <mergeCell ref="D2357:E2357"/>
    <mergeCell ref="D2358:E2358"/>
    <mergeCell ref="D2340:E2340"/>
    <mergeCell ref="D2341:E2341"/>
    <mergeCell ref="D2342:E2342"/>
    <mergeCell ref="D2343:E2343"/>
    <mergeCell ref="G2335:H2335"/>
    <mergeCell ref="I2335:J2335"/>
    <mergeCell ref="G2336:H2336"/>
    <mergeCell ref="I2336:J2336"/>
    <mergeCell ref="G2337:H2337"/>
    <mergeCell ref="I2337:J2337"/>
    <mergeCell ref="G2338:H2338"/>
    <mergeCell ref="I2338:J2338"/>
    <mergeCell ref="G2339:H2339"/>
    <mergeCell ref="I2339:J2339"/>
    <mergeCell ref="G2340:H2340"/>
    <mergeCell ref="I2340:J2340"/>
    <mergeCell ref="D2335:E2335"/>
    <mergeCell ref="D2336:E2336"/>
    <mergeCell ref="D2337:E2337"/>
    <mergeCell ref="D2338:E2338"/>
    <mergeCell ref="D2339:E2339"/>
    <mergeCell ref="G2362:H2362"/>
    <mergeCell ref="I2362:J2362"/>
    <mergeCell ref="D2359:E2359"/>
    <mergeCell ref="D2360:E2360"/>
    <mergeCell ref="D2361:E2361"/>
    <mergeCell ref="D2345:E2345"/>
    <mergeCell ref="D2346:E2346"/>
    <mergeCell ref="D2347:E2347"/>
    <mergeCell ref="D2348:E2348"/>
    <mergeCell ref="D2349:E2349"/>
    <mergeCell ref="D2321:E2321"/>
    <mergeCell ref="D2322:E2322"/>
    <mergeCell ref="D2323:E2323"/>
    <mergeCell ref="D2324:E2324"/>
    <mergeCell ref="D2313:E2313"/>
    <mergeCell ref="D2314:E2314"/>
    <mergeCell ref="D2315:E2315"/>
    <mergeCell ref="D2316:E2316"/>
    <mergeCell ref="D2317:E2317"/>
    <mergeCell ref="D2318:E2318"/>
    <mergeCell ref="D2319:E2319"/>
    <mergeCell ref="D2320:E2320"/>
    <mergeCell ref="D2309:E2309"/>
    <mergeCell ref="D2310:E2310"/>
    <mergeCell ref="D2311:E2311"/>
    <mergeCell ref="D2295:E2295"/>
    <mergeCell ref="D2296:E2296"/>
    <mergeCell ref="D2297:E2297"/>
    <mergeCell ref="D2298:E2298"/>
    <mergeCell ref="D2299:E2299"/>
    <mergeCell ref="D2300:E2300"/>
    <mergeCell ref="D2301:E2301"/>
    <mergeCell ref="G2295:H2295"/>
    <mergeCell ref="I2295:J2295"/>
    <mergeCell ref="G2296:H2296"/>
    <mergeCell ref="I2296:J2296"/>
    <mergeCell ref="G2297:H2297"/>
    <mergeCell ref="I2297:J2297"/>
    <mergeCell ref="G2298:H2298"/>
    <mergeCell ref="I2298:J2298"/>
    <mergeCell ref="G2299:H2299"/>
    <mergeCell ref="I2299:J2299"/>
    <mergeCell ref="G2300:H2300"/>
    <mergeCell ref="I2300:J2300"/>
    <mergeCell ref="G2301:H2301"/>
    <mergeCell ref="I2301:J2301"/>
    <mergeCell ref="G2302:H2302"/>
    <mergeCell ref="I2302:J2302"/>
    <mergeCell ref="G2303:H2303"/>
    <mergeCell ref="I2303:J2303"/>
    <mergeCell ref="G2304:H2304"/>
    <mergeCell ref="I2304:J2304"/>
    <mergeCell ref="G2305:H2305"/>
    <mergeCell ref="G2311:H2311"/>
    <mergeCell ref="I2311:J2311"/>
    <mergeCell ref="G2312:H2312"/>
    <mergeCell ref="I2312:J2312"/>
    <mergeCell ref="G2313:H2313"/>
    <mergeCell ref="I2313:J2313"/>
    <mergeCell ref="G2314:H2314"/>
    <mergeCell ref="I2314:J2314"/>
    <mergeCell ref="I2315:J2315"/>
    <mergeCell ref="G2316:H2316"/>
    <mergeCell ref="I2316:J2316"/>
    <mergeCell ref="G2317:H2317"/>
    <mergeCell ref="I2317:J2317"/>
    <mergeCell ref="G2318:H2318"/>
    <mergeCell ref="I2318:J2318"/>
    <mergeCell ref="G2319:H2319"/>
    <mergeCell ref="I2319:J2319"/>
    <mergeCell ref="G2320:H2320"/>
    <mergeCell ref="I2320:J2320"/>
    <mergeCell ref="D2282:E2282"/>
    <mergeCell ref="D2294:E2294"/>
    <mergeCell ref="G2291:H2291"/>
    <mergeCell ref="I2291:J2291"/>
    <mergeCell ref="G2292:H2292"/>
    <mergeCell ref="I2292:J2292"/>
    <mergeCell ref="G2293:H2293"/>
    <mergeCell ref="I2293:J2293"/>
    <mergeCell ref="G2294:H2294"/>
    <mergeCell ref="I2294:J2294"/>
    <mergeCell ref="D2312:E2312"/>
    <mergeCell ref="D2302:E2302"/>
    <mergeCell ref="D2303:E2303"/>
    <mergeCell ref="D2304:E2304"/>
    <mergeCell ref="D2305:E2305"/>
    <mergeCell ref="D2306:E2306"/>
    <mergeCell ref="D2307:E2307"/>
    <mergeCell ref="D2308:E2308"/>
    <mergeCell ref="D2290:E2290"/>
    <mergeCell ref="D2291:E2291"/>
    <mergeCell ref="D2292:E2292"/>
    <mergeCell ref="D2293:E2293"/>
    <mergeCell ref="G2285:H2285"/>
    <mergeCell ref="I2285:J2285"/>
    <mergeCell ref="G2286:H2286"/>
    <mergeCell ref="I2286:J2286"/>
    <mergeCell ref="G2287:H2287"/>
    <mergeCell ref="I2287:J2287"/>
    <mergeCell ref="G2288:H2288"/>
    <mergeCell ref="I2288:J2288"/>
    <mergeCell ref="G2289:H2289"/>
    <mergeCell ref="I2289:J2289"/>
    <mergeCell ref="G2290:H2290"/>
    <mergeCell ref="I2290:J2290"/>
    <mergeCell ref="D2283:E2283"/>
    <mergeCell ref="D2284:E2284"/>
    <mergeCell ref="D2285:E2285"/>
    <mergeCell ref="D2286:E2286"/>
    <mergeCell ref="D2287:E2287"/>
    <mergeCell ref="D2288:E2288"/>
    <mergeCell ref="D2289:E2289"/>
    <mergeCell ref="G2282:H2282"/>
    <mergeCell ref="I2282:J2282"/>
    <mergeCell ref="G2283:H2283"/>
    <mergeCell ref="I2283:J2283"/>
    <mergeCell ref="G2284:H2284"/>
    <mergeCell ref="I2305:J2305"/>
    <mergeCell ref="G2306:H2306"/>
    <mergeCell ref="I2306:J2306"/>
    <mergeCell ref="G2307:H2307"/>
    <mergeCell ref="I2307:J2307"/>
    <mergeCell ref="G2308:H2308"/>
    <mergeCell ref="I2308:J2308"/>
    <mergeCell ref="G2309:H2309"/>
    <mergeCell ref="I2309:J2309"/>
    <mergeCell ref="G2310:H2310"/>
    <mergeCell ref="I2310:J2310"/>
    <mergeCell ref="I2284:J2284"/>
    <mergeCell ref="D2271:E2271"/>
    <mergeCell ref="D2272:E2272"/>
    <mergeCell ref="D2273:E2273"/>
    <mergeCell ref="D2274:E2274"/>
    <mergeCell ref="D2263:E2263"/>
    <mergeCell ref="D2264:E2264"/>
    <mergeCell ref="D2265:E2265"/>
    <mergeCell ref="D2266:E2266"/>
    <mergeCell ref="D2267:E2267"/>
    <mergeCell ref="D2268:E2268"/>
    <mergeCell ref="D2269:E2269"/>
    <mergeCell ref="D2270:E2270"/>
    <mergeCell ref="G2271:H2271"/>
    <mergeCell ref="I2271:J2271"/>
    <mergeCell ref="G2272:H2272"/>
    <mergeCell ref="I2272:J2272"/>
    <mergeCell ref="G2273:H2273"/>
    <mergeCell ref="I2273:J2273"/>
    <mergeCell ref="G2274:H2274"/>
    <mergeCell ref="I2274:J2274"/>
    <mergeCell ref="G2275:H2275"/>
    <mergeCell ref="I2275:J2275"/>
    <mergeCell ref="G2276:H2276"/>
    <mergeCell ref="I2276:J2276"/>
    <mergeCell ref="G2277:H2277"/>
    <mergeCell ref="I2277:J2277"/>
    <mergeCell ref="G2278:H2278"/>
    <mergeCell ref="I2278:J2278"/>
    <mergeCell ref="G2279:H2279"/>
    <mergeCell ref="I2279:J2279"/>
    <mergeCell ref="G2280:H2280"/>
    <mergeCell ref="I2280:J2280"/>
    <mergeCell ref="G2281:H2281"/>
    <mergeCell ref="I2281:J2281"/>
    <mergeCell ref="D2275:E2275"/>
    <mergeCell ref="D2276:E2276"/>
    <mergeCell ref="D2277:E2277"/>
    <mergeCell ref="D2278:E2278"/>
    <mergeCell ref="D2279:E2279"/>
    <mergeCell ref="D2280:E2280"/>
    <mergeCell ref="D2281:E2281"/>
    <mergeCell ref="D2251:E2251"/>
    <mergeCell ref="D2225:E2225"/>
    <mergeCell ref="D2226:E2226"/>
    <mergeCell ref="D2227:E2227"/>
    <mergeCell ref="D2228:E2228"/>
    <mergeCell ref="D2229:E2229"/>
    <mergeCell ref="D2230:E2230"/>
    <mergeCell ref="D2231:E2231"/>
    <mergeCell ref="D2232:E2232"/>
    <mergeCell ref="D2244:E2244"/>
    <mergeCell ref="G2241:H2241"/>
    <mergeCell ref="I2241:J2241"/>
    <mergeCell ref="G2242:H2242"/>
    <mergeCell ref="I2242:J2242"/>
    <mergeCell ref="G2243:H2243"/>
    <mergeCell ref="I2243:J2243"/>
    <mergeCell ref="G2244:H2244"/>
    <mergeCell ref="I2244:J2244"/>
    <mergeCell ref="D2233:E2233"/>
    <mergeCell ref="D2234:E2234"/>
    <mergeCell ref="G2232:H2232"/>
    <mergeCell ref="I2232:J2232"/>
    <mergeCell ref="G2233:H2233"/>
    <mergeCell ref="I2233:J2233"/>
    <mergeCell ref="G2234:H2234"/>
    <mergeCell ref="I2234:J2234"/>
    <mergeCell ref="O2259:O2270"/>
    <mergeCell ref="D2262:E2262"/>
    <mergeCell ref="D2252:E2252"/>
    <mergeCell ref="D2253:E2253"/>
    <mergeCell ref="D2254:E2254"/>
    <mergeCell ref="D2255:E2255"/>
    <mergeCell ref="D2256:E2256"/>
    <mergeCell ref="D2257:E2257"/>
    <mergeCell ref="D2258:E2258"/>
    <mergeCell ref="D2240:E2240"/>
    <mergeCell ref="D2241:E2241"/>
    <mergeCell ref="D2242:E2242"/>
    <mergeCell ref="D2243:E2243"/>
    <mergeCell ref="G2235:H2235"/>
    <mergeCell ref="I2235:J2235"/>
    <mergeCell ref="G2236:H2236"/>
    <mergeCell ref="I2236:J2236"/>
    <mergeCell ref="G2237:H2237"/>
    <mergeCell ref="I2237:J2237"/>
    <mergeCell ref="G2238:H2238"/>
    <mergeCell ref="I2238:J2238"/>
    <mergeCell ref="G2239:H2239"/>
    <mergeCell ref="I2239:J2239"/>
    <mergeCell ref="G2240:H2240"/>
    <mergeCell ref="I2240:J2240"/>
    <mergeCell ref="D2235:E2235"/>
    <mergeCell ref="D2236:E2236"/>
    <mergeCell ref="D2237:E2237"/>
    <mergeCell ref="D2238:E2238"/>
    <mergeCell ref="D2239:E2239"/>
    <mergeCell ref="D2259:E2259"/>
    <mergeCell ref="D2260:E2260"/>
    <mergeCell ref="D2261:E2261"/>
    <mergeCell ref="D2245:E2245"/>
    <mergeCell ref="D2246:E2246"/>
    <mergeCell ref="D2247:E2247"/>
    <mergeCell ref="D2248:E2248"/>
    <mergeCell ref="D2249:E2249"/>
    <mergeCell ref="D2250:E2250"/>
    <mergeCell ref="D2221:E2221"/>
    <mergeCell ref="D2222:E2222"/>
    <mergeCell ref="D2223:E2223"/>
    <mergeCell ref="D2224:E2224"/>
    <mergeCell ref="D2213:E2213"/>
    <mergeCell ref="D2214:E2214"/>
    <mergeCell ref="D2215:E2215"/>
    <mergeCell ref="D2216:E2216"/>
    <mergeCell ref="D2217:E2217"/>
    <mergeCell ref="D2218:E2218"/>
    <mergeCell ref="D2219:E2219"/>
    <mergeCell ref="D2220:E2220"/>
    <mergeCell ref="D2209:E2209"/>
    <mergeCell ref="D2210:E2210"/>
    <mergeCell ref="D2211:E2211"/>
    <mergeCell ref="D2195:E2195"/>
    <mergeCell ref="D2196:E2196"/>
    <mergeCell ref="D2197:E2197"/>
    <mergeCell ref="D2198:E2198"/>
    <mergeCell ref="D2199:E2199"/>
    <mergeCell ref="D2200:E2200"/>
    <mergeCell ref="D2201:E2201"/>
    <mergeCell ref="I2213:J2213"/>
    <mergeCell ref="G2214:H2214"/>
    <mergeCell ref="I2214:J2214"/>
    <mergeCell ref="G2210:H2210"/>
    <mergeCell ref="I2210:J2210"/>
    <mergeCell ref="G2211:H2211"/>
    <mergeCell ref="I2211:J2211"/>
    <mergeCell ref="G2212:H2212"/>
    <mergeCell ref="G2213:H2213"/>
    <mergeCell ref="D2194:E2194"/>
    <mergeCell ref="I2221:J2221"/>
    <mergeCell ref="G2222:H2222"/>
    <mergeCell ref="I2222:J2222"/>
    <mergeCell ref="G2223:H2223"/>
    <mergeCell ref="I2223:J2223"/>
    <mergeCell ref="G2224:H2224"/>
    <mergeCell ref="I2224:J2224"/>
    <mergeCell ref="G2225:H2225"/>
    <mergeCell ref="I2225:J2225"/>
    <mergeCell ref="G2226:H2226"/>
    <mergeCell ref="I2226:J2226"/>
    <mergeCell ref="G2227:H2227"/>
    <mergeCell ref="I2227:J2227"/>
    <mergeCell ref="G2228:H2228"/>
    <mergeCell ref="I2228:J2228"/>
    <mergeCell ref="G2229:H2229"/>
    <mergeCell ref="I2229:J2229"/>
    <mergeCell ref="G2230:H2230"/>
    <mergeCell ref="I2230:J2230"/>
    <mergeCell ref="G2231:H2231"/>
    <mergeCell ref="I2231:J2231"/>
    <mergeCell ref="G2205:H2205"/>
    <mergeCell ref="I2205:J2205"/>
    <mergeCell ref="G2206:H2206"/>
    <mergeCell ref="I2206:J2206"/>
    <mergeCell ref="G2207:H2207"/>
    <mergeCell ref="I2207:J2207"/>
    <mergeCell ref="G2208:H2208"/>
    <mergeCell ref="I2208:J2208"/>
    <mergeCell ref="G2209:H2209"/>
    <mergeCell ref="I2209:J2209"/>
    <mergeCell ref="D2212:E2212"/>
    <mergeCell ref="D2202:E2202"/>
    <mergeCell ref="D2203:E2203"/>
    <mergeCell ref="D2204:E2204"/>
    <mergeCell ref="D2205:E2205"/>
    <mergeCell ref="D2206:E2206"/>
    <mergeCell ref="D2207:E2207"/>
    <mergeCell ref="D2208:E2208"/>
    <mergeCell ref="D2190:E2190"/>
    <mergeCell ref="D2191:E2191"/>
    <mergeCell ref="D2192:E2192"/>
    <mergeCell ref="D2193:E2193"/>
    <mergeCell ref="I2212:J2212"/>
    <mergeCell ref="G2189:H2189"/>
    <mergeCell ref="I2189:J2189"/>
    <mergeCell ref="G2190:H2190"/>
    <mergeCell ref="I2190:J2190"/>
    <mergeCell ref="D2184:E2184"/>
    <mergeCell ref="D2185:E2185"/>
    <mergeCell ref="D2186:E2186"/>
    <mergeCell ref="D2187:E2187"/>
    <mergeCell ref="D2188:E2188"/>
    <mergeCell ref="D2189:E2189"/>
    <mergeCell ref="D2171:E2171"/>
    <mergeCell ref="D2172:E2172"/>
    <mergeCell ref="D2173:E2173"/>
    <mergeCell ref="D2174:E2174"/>
    <mergeCell ref="G2178:H2178"/>
    <mergeCell ref="D2183:E2183"/>
    <mergeCell ref="D2178:E2178"/>
    <mergeCell ref="D2179:E2179"/>
    <mergeCell ref="D2180:E2180"/>
    <mergeCell ref="D2181:E2181"/>
    <mergeCell ref="D2182:E2182"/>
    <mergeCell ref="G2184:H2184"/>
    <mergeCell ref="I2184:J2184"/>
    <mergeCell ref="G2195:H2195"/>
    <mergeCell ref="I2195:J2195"/>
    <mergeCell ref="G2196:H2196"/>
    <mergeCell ref="I2196:J2196"/>
    <mergeCell ref="G2197:H2197"/>
    <mergeCell ref="I2197:J2197"/>
    <mergeCell ref="G2198:H2198"/>
    <mergeCell ref="I2198:J2198"/>
    <mergeCell ref="G2199:H2199"/>
    <mergeCell ref="I2199:J2199"/>
    <mergeCell ref="G2200:H2200"/>
    <mergeCell ref="I2200:J2200"/>
    <mergeCell ref="G2201:H2201"/>
    <mergeCell ref="I2201:J2201"/>
    <mergeCell ref="G2202:H2202"/>
    <mergeCell ref="I2202:J2202"/>
    <mergeCell ref="G2203:H2203"/>
    <mergeCell ref="I2203:J2203"/>
    <mergeCell ref="G2204:H2204"/>
    <mergeCell ref="I2204:J2204"/>
    <mergeCell ref="D2169:E2169"/>
    <mergeCell ref="D2170:E2170"/>
    <mergeCell ref="G2165:H2165"/>
    <mergeCell ref="I2165:J2165"/>
    <mergeCell ref="G2166:H2166"/>
    <mergeCell ref="I2166:J2166"/>
    <mergeCell ref="G2167:H2167"/>
    <mergeCell ref="I2167:J2167"/>
    <mergeCell ref="G2168:H2168"/>
    <mergeCell ref="I2168:J2168"/>
    <mergeCell ref="G2169:H2169"/>
    <mergeCell ref="I2169:J2169"/>
    <mergeCell ref="G2170:H2170"/>
    <mergeCell ref="I2170:J2170"/>
    <mergeCell ref="G2171:H2171"/>
    <mergeCell ref="I2171:J2171"/>
    <mergeCell ref="G2172:H2172"/>
    <mergeCell ref="I2172:J2172"/>
    <mergeCell ref="G2173:H2173"/>
    <mergeCell ref="I2173:J2173"/>
    <mergeCell ref="G2174:H2174"/>
    <mergeCell ref="I2174:J2174"/>
    <mergeCell ref="G2175:H2175"/>
    <mergeCell ref="I2175:J2175"/>
    <mergeCell ref="G2176:H2176"/>
    <mergeCell ref="I2176:J2176"/>
    <mergeCell ref="G2177:H2177"/>
    <mergeCell ref="I2177:J2177"/>
    <mergeCell ref="D2175:E2175"/>
    <mergeCell ref="D2176:E2176"/>
    <mergeCell ref="D2177:E2177"/>
    <mergeCell ref="G2191:H2191"/>
    <mergeCell ref="I2191:J2191"/>
    <mergeCell ref="G2185:H2185"/>
    <mergeCell ref="I2185:J2185"/>
    <mergeCell ref="G2186:H2186"/>
    <mergeCell ref="I2186:J2186"/>
    <mergeCell ref="G2187:H2187"/>
    <mergeCell ref="I2187:J2187"/>
    <mergeCell ref="G2188:H2188"/>
    <mergeCell ref="I2188:J2188"/>
    <mergeCell ref="D2162:E2162"/>
    <mergeCell ref="D2152:E2152"/>
    <mergeCell ref="D2153:E2153"/>
    <mergeCell ref="D2154:E2154"/>
    <mergeCell ref="D2155:E2155"/>
    <mergeCell ref="D2156:E2156"/>
    <mergeCell ref="D2157:E2157"/>
    <mergeCell ref="D2158:E2158"/>
    <mergeCell ref="D2136:E2136"/>
    <mergeCell ref="D2137:E2137"/>
    <mergeCell ref="D2138:E2138"/>
    <mergeCell ref="D2139:E2139"/>
    <mergeCell ref="D2159:E2159"/>
    <mergeCell ref="D2160:E2160"/>
    <mergeCell ref="D2151:E2151"/>
    <mergeCell ref="G2162:H2162"/>
    <mergeCell ref="I2162:J2162"/>
    <mergeCell ref="G2163:H2163"/>
    <mergeCell ref="I2163:J2163"/>
    <mergeCell ref="G2164:H2164"/>
    <mergeCell ref="I2164:J2164"/>
    <mergeCell ref="G2182:H2182"/>
    <mergeCell ref="I2182:J2182"/>
    <mergeCell ref="G2183:H2183"/>
    <mergeCell ref="I2183:J2183"/>
    <mergeCell ref="D2125:E2125"/>
    <mergeCell ref="D2126:E2126"/>
    <mergeCell ref="D2127:E2127"/>
    <mergeCell ref="D2128:E2128"/>
    <mergeCell ref="D2129:E2129"/>
    <mergeCell ref="D2130:E2130"/>
    <mergeCell ref="D2131:E2131"/>
    <mergeCell ref="D2132:E2132"/>
    <mergeCell ref="D2144:E2144"/>
    <mergeCell ref="G2141:H2141"/>
    <mergeCell ref="I2141:J2141"/>
    <mergeCell ref="G2142:H2142"/>
    <mergeCell ref="I2142:J2142"/>
    <mergeCell ref="G2143:H2143"/>
    <mergeCell ref="I2143:J2143"/>
    <mergeCell ref="G2144:H2144"/>
    <mergeCell ref="I2144:J2144"/>
    <mergeCell ref="D2161:E2161"/>
    <mergeCell ref="D2145:E2145"/>
    <mergeCell ref="D2146:E2146"/>
    <mergeCell ref="D2147:E2147"/>
    <mergeCell ref="D2148:E2148"/>
    <mergeCell ref="D2149:E2149"/>
    <mergeCell ref="D2150:E2150"/>
    <mergeCell ref="D2133:E2133"/>
    <mergeCell ref="D2134:E2134"/>
    <mergeCell ref="I2178:J2178"/>
    <mergeCell ref="G2179:H2179"/>
    <mergeCell ref="I2179:J2179"/>
    <mergeCell ref="G2180:H2180"/>
    <mergeCell ref="I2180:J2180"/>
    <mergeCell ref="G2181:H2181"/>
    <mergeCell ref="I2181:J2181"/>
    <mergeCell ref="D2163:E2163"/>
    <mergeCell ref="D2164:E2164"/>
    <mergeCell ref="D2165:E2165"/>
    <mergeCell ref="D2166:E2166"/>
    <mergeCell ref="D2167:E2167"/>
    <mergeCell ref="D2168:E2168"/>
    <mergeCell ref="D2121:E2121"/>
    <mergeCell ref="D2122:E2122"/>
    <mergeCell ref="D2123:E2123"/>
    <mergeCell ref="D2124:E2124"/>
    <mergeCell ref="D2113:E2113"/>
    <mergeCell ref="D2114:E2114"/>
    <mergeCell ref="D2115:E2115"/>
    <mergeCell ref="D2116:E2116"/>
    <mergeCell ref="D2117:E2117"/>
    <mergeCell ref="D2118:E2118"/>
    <mergeCell ref="D2119:E2119"/>
    <mergeCell ref="D2120:E2120"/>
    <mergeCell ref="I2159:J2159"/>
    <mergeCell ref="G2160:H2160"/>
    <mergeCell ref="I2160:J2160"/>
    <mergeCell ref="G2161:H2161"/>
    <mergeCell ref="I2161:J2161"/>
    <mergeCell ref="D2140:E2140"/>
    <mergeCell ref="D2141:E2141"/>
    <mergeCell ref="D2142:E2142"/>
    <mergeCell ref="D2143:E2143"/>
    <mergeCell ref="G2135:H2135"/>
    <mergeCell ref="I2135:J2135"/>
    <mergeCell ref="G2136:H2136"/>
    <mergeCell ref="I2136:J2136"/>
    <mergeCell ref="G2137:H2137"/>
    <mergeCell ref="I2137:J2137"/>
    <mergeCell ref="G2138:H2138"/>
    <mergeCell ref="I2138:J2138"/>
    <mergeCell ref="G2139:H2139"/>
    <mergeCell ref="I2139:J2139"/>
    <mergeCell ref="G2140:H2140"/>
    <mergeCell ref="I2140:J2140"/>
    <mergeCell ref="D2135:E2135"/>
    <mergeCell ref="G2115:H2115"/>
    <mergeCell ref="I2115:J2115"/>
    <mergeCell ref="G2116:H2116"/>
    <mergeCell ref="I2116:J2116"/>
    <mergeCell ref="G2117:H2117"/>
    <mergeCell ref="I2117:J2117"/>
    <mergeCell ref="G2118:H2118"/>
    <mergeCell ref="I2118:J2118"/>
    <mergeCell ref="G2119:H2119"/>
    <mergeCell ref="I2119:J2119"/>
    <mergeCell ref="G2120:H2120"/>
    <mergeCell ref="I2120:J2120"/>
    <mergeCell ref="G2121:H2121"/>
    <mergeCell ref="G2128:H2128"/>
    <mergeCell ref="I2128:J2128"/>
    <mergeCell ref="G2129:H2129"/>
    <mergeCell ref="I2129:J2129"/>
    <mergeCell ref="G2130:H2130"/>
    <mergeCell ref="I2130:J2130"/>
    <mergeCell ref="G2131:H2131"/>
    <mergeCell ref="I2131:J2131"/>
    <mergeCell ref="G2132:H2132"/>
    <mergeCell ref="I2132:J2132"/>
    <mergeCell ref="G2133:H2133"/>
    <mergeCell ref="I2133:J2133"/>
    <mergeCell ref="G2134:H2134"/>
    <mergeCell ref="I2134:J2134"/>
    <mergeCell ref="D2109:E2109"/>
    <mergeCell ref="D2110:E2110"/>
    <mergeCell ref="D2111:E2111"/>
    <mergeCell ref="D2095:E2095"/>
    <mergeCell ref="D2096:E2096"/>
    <mergeCell ref="D2097:E2097"/>
    <mergeCell ref="D2098:E2098"/>
    <mergeCell ref="D2099:E2099"/>
    <mergeCell ref="D2100:E2100"/>
    <mergeCell ref="D2101:E2101"/>
    <mergeCell ref="G2112:H2112"/>
    <mergeCell ref="I2112:J2112"/>
    <mergeCell ref="G2113:H2113"/>
    <mergeCell ref="I2113:J2113"/>
    <mergeCell ref="G2114:H2114"/>
    <mergeCell ref="I2114:J2114"/>
    <mergeCell ref="G2103:H2103"/>
    <mergeCell ref="I2103:J2103"/>
    <mergeCell ref="G2104:H2104"/>
    <mergeCell ref="I2104:J2104"/>
    <mergeCell ref="G2105:H2105"/>
    <mergeCell ref="I2105:J2105"/>
    <mergeCell ref="G2106:H2106"/>
    <mergeCell ref="I2106:J2106"/>
    <mergeCell ref="G2107:H2107"/>
    <mergeCell ref="I2107:J2107"/>
    <mergeCell ref="G2108:H2108"/>
    <mergeCell ref="I2108:J2108"/>
    <mergeCell ref="G2109:H2109"/>
    <mergeCell ref="I2109:J2109"/>
    <mergeCell ref="G2110:H2110"/>
    <mergeCell ref="I2110:J2110"/>
    <mergeCell ref="G2111:H2111"/>
    <mergeCell ref="I2111:J2111"/>
    <mergeCell ref="D2075:E2075"/>
    <mergeCell ref="D2076:E2076"/>
    <mergeCell ref="D2077:E2077"/>
    <mergeCell ref="D2078:E2078"/>
    <mergeCell ref="D2079:E2079"/>
    <mergeCell ref="D2080:E2080"/>
    <mergeCell ref="D2081:E2081"/>
    <mergeCell ref="D2082:E2082"/>
    <mergeCell ref="D2094:E2094"/>
    <mergeCell ref="G2091:H2091"/>
    <mergeCell ref="I2091:J2091"/>
    <mergeCell ref="G2092:H2092"/>
    <mergeCell ref="I2092:J2092"/>
    <mergeCell ref="G2093:H2093"/>
    <mergeCell ref="I2093:J2093"/>
    <mergeCell ref="G2094:H2094"/>
    <mergeCell ref="I2094:J2094"/>
    <mergeCell ref="D2112:E2112"/>
    <mergeCell ref="D2102:E2102"/>
    <mergeCell ref="D2103:E2103"/>
    <mergeCell ref="D2104:E2104"/>
    <mergeCell ref="D2105:E2105"/>
    <mergeCell ref="D2106:E2106"/>
    <mergeCell ref="D2107:E2107"/>
    <mergeCell ref="D2108:E2108"/>
    <mergeCell ref="D2090:E2090"/>
    <mergeCell ref="D2091:E2091"/>
    <mergeCell ref="D2092:E2092"/>
    <mergeCell ref="D2093:E2093"/>
    <mergeCell ref="G2085:H2085"/>
    <mergeCell ref="I2085:J2085"/>
    <mergeCell ref="G2086:H2086"/>
    <mergeCell ref="I2086:J2086"/>
    <mergeCell ref="G2087:H2087"/>
    <mergeCell ref="I2087:J2087"/>
    <mergeCell ref="G2088:H2088"/>
    <mergeCell ref="I2088:J2088"/>
    <mergeCell ref="G2089:H2089"/>
    <mergeCell ref="I2089:J2089"/>
    <mergeCell ref="G2090:H2090"/>
    <mergeCell ref="I2090:J2090"/>
    <mergeCell ref="D2083:E2083"/>
    <mergeCell ref="D2084:E2084"/>
    <mergeCell ref="D2085:E2085"/>
    <mergeCell ref="D2086:E2086"/>
    <mergeCell ref="D2087:E2087"/>
    <mergeCell ref="D2088:E2088"/>
    <mergeCell ref="D2089:E2089"/>
    <mergeCell ref="G2075:H2075"/>
    <mergeCell ref="I2075:J2075"/>
    <mergeCell ref="G2076:H2076"/>
    <mergeCell ref="I2076:J2076"/>
    <mergeCell ref="G2077:H2077"/>
    <mergeCell ref="I2077:J2077"/>
    <mergeCell ref="G2078:H2078"/>
    <mergeCell ref="I2078:J2078"/>
    <mergeCell ref="G2079:H2079"/>
    <mergeCell ref="I2079:J2079"/>
    <mergeCell ref="G2080:H2080"/>
    <mergeCell ref="I2080:J2080"/>
    <mergeCell ref="G2081:H2081"/>
    <mergeCell ref="I2081:J2081"/>
    <mergeCell ref="G2082:H2082"/>
    <mergeCell ref="I2082:J2082"/>
    <mergeCell ref="D2071:E2071"/>
    <mergeCell ref="D2072:E2072"/>
    <mergeCell ref="D2073:E2073"/>
    <mergeCell ref="D2074:E2074"/>
    <mergeCell ref="D2063:E2063"/>
    <mergeCell ref="D2064:E2064"/>
    <mergeCell ref="D2065:E2065"/>
    <mergeCell ref="D2066:E2066"/>
    <mergeCell ref="D2067:E2067"/>
    <mergeCell ref="D2068:E2068"/>
    <mergeCell ref="D2069:E2069"/>
    <mergeCell ref="D2070:E2070"/>
    <mergeCell ref="G2063:H2063"/>
    <mergeCell ref="I2063:J2063"/>
    <mergeCell ref="G2064:H2064"/>
    <mergeCell ref="I2064:J2064"/>
    <mergeCell ref="G2065:H2065"/>
    <mergeCell ref="I2065:J2065"/>
    <mergeCell ref="G2066:H2066"/>
    <mergeCell ref="I2066:J2066"/>
    <mergeCell ref="G2067:H2067"/>
    <mergeCell ref="I2067:J2067"/>
    <mergeCell ref="G2068:H2068"/>
    <mergeCell ref="I2068:J2068"/>
    <mergeCell ref="G2069:H2069"/>
    <mergeCell ref="I2069:J2069"/>
    <mergeCell ref="G2070:H2070"/>
    <mergeCell ref="I2070:J2070"/>
    <mergeCell ref="G2071:H2071"/>
    <mergeCell ref="I2071:J2071"/>
    <mergeCell ref="G2072:H2072"/>
    <mergeCell ref="I2072:J2072"/>
    <mergeCell ref="G2073:H2073"/>
    <mergeCell ref="I2073:J2073"/>
    <mergeCell ref="G2074:H2074"/>
    <mergeCell ref="I2074:J2074"/>
    <mergeCell ref="D2025:E2025"/>
    <mergeCell ref="D2026:E2026"/>
    <mergeCell ref="D2027:E2027"/>
    <mergeCell ref="D2028:E2028"/>
    <mergeCell ref="D2029:E2029"/>
    <mergeCell ref="D2030:E2030"/>
    <mergeCell ref="D2031:E2031"/>
    <mergeCell ref="D2032:E2032"/>
    <mergeCell ref="D2044:E2044"/>
    <mergeCell ref="G2041:H2041"/>
    <mergeCell ref="I2041:J2041"/>
    <mergeCell ref="G2042:H2042"/>
    <mergeCell ref="I2042:J2042"/>
    <mergeCell ref="G2043:H2043"/>
    <mergeCell ref="I2043:J2043"/>
    <mergeCell ref="G2044:H2044"/>
    <mergeCell ref="I2044:J2044"/>
    <mergeCell ref="D2033:E2033"/>
    <mergeCell ref="D2034:E2034"/>
    <mergeCell ref="G2032:H2032"/>
    <mergeCell ref="I2032:J2032"/>
    <mergeCell ref="G2033:H2033"/>
    <mergeCell ref="I2033:J2033"/>
    <mergeCell ref="G2034:H2034"/>
    <mergeCell ref="I2034:J2034"/>
    <mergeCell ref="G2025:H2025"/>
    <mergeCell ref="I2025:J2025"/>
    <mergeCell ref="G2026:H2026"/>
    <mergeCell ref="I2026:J2026"/>
    <mergeCell ref="G2027:H2027"/>
    <mergeCell ref="I2027:J2027"/>
    <mergeCell ref="G2028:H2028"/>
    <mergeCell ref="I2028:J2028"/>
    <mergeCell ref="G2029:H2029"/>
    <mergeCell ref="I2029:J2029"/>
    <mergeCell ref="G2030:H2030"/>
    <mergeCell ref="I2030:J2030"/>
    <mergeCell ref="G2031:H2031"/>
    <mergeCell ref="I2031:J2031"/>
    <mergeCell ref="D2062:E2062"/>
    <mergeCell ref="D2052:E2052"/>
    <mergeCell ref="D2053:E2053"/>
    <mergeCell ref="D2054:E2054"/>
    <mergeCell ref="D2055:E2055"/>
    <mergeCell ref="D2056:E2056"/>
    <mergeCell ref="D2057:E2057"/>
    <mergeCell ref="D2058:E2058"/>
    <mergeCell ref="D2040:E2040"/>
    <mergeCell ref="D2041:E2041"/>
    <mergeCell ref="D2042:E2042"/>
    <mergeCell ref="D2043:E2043"/>
    <mergeCell ref="G2035:H2035"/>
    <mergeCell ref="I2035:J2035"/>
    <mergeCell ref="G2036:H2036"/>
    <mergeCell ref="I2036:J2036"/>
    <mergeCell ref="G2037:H2037"/>
    <mergeCell ref="I2037:J2037"/>
    <mergeCell ref="G2038:H2038"/>
    <mergeCell ref="I2038:J2038"/>
    <mergeCell ref="G2039:H2039"/>
    <mergeCell ref="I2039:J2039"/>
    <mergeCell ref="G2040:H2040"/>
    <mergeCell ref="I2040:J2040"/>
    <mergeCell ref="D2035:E2035"/>
    <mergeCell ref="D2036:E2036"/>
    <mergeCell ref="D2037:E2037"/>
    <mergeCell ref="D2038:E2038"/>
    <mergeCell ref="D2039:E2039"/>
    <mergeCell ref="G2055:H2055"/>
    <mergeCell ref="I2055:J2055"/>
    <mergeCell ref="G2056:H2056"/>
    <mergeCell ref="I2056:J2056"/>
    <mergeCell ref="G2057:H2057"/>
    <mergeCell ref="I2057:J2057"/>
    <mergeCell ref="G2058:H2058"/>
    <mergeCell ref="I2058:J2058"/>
    <mergeCell ref="G2059:H2059"/>
    <mergeCell ref="I2059:J2059"/>
    <mergeCell ref="G2060:H2060"/>
    <mergeCell ref="I2060:J2060"/>
    <mergeCell ref="G2061:H2061"/>
    <mergeCell ref="I2061:J2061"/>
    <mergeCell ref="G2062:H2062"/>
    <mergeCell ref="I2062:J2062"/>
    <mergeCell ref="D2059:E2059"/>
    <mergeCell ref="D2060:E2060"/>
    <mergeCell ref="D2061:E2061"/>
    <mergeCell ref="D2045:E2045"/>
    <mergeCell ref="D2046:E2046"/>
    <mergeCell ref="D2047:E2047"/>
    <mergeCell ref="D2048:E2048"/>
    <mergeCell ref="D2049:E2049"/>
    <mergeCell ref="D2050:E2050"/>
    <mergeCell ref="D2051:E2051"/>
    <mergeCell ref="D2021:E2021"/>
    <mergeCell ref="D2022:E2022"/>
    <mergeCell ref="D2023:E2023"/>
    <mergeCell ref="D2024:E2024"/>
    <mergeCell ref="D2013:E2013"/>
    <mergeCell ref="D2014:E2014"/>
    <mergeCell ref="D2015:E2015"/>
    <mergeCell ref="D2016:E2016"/>
    <mergeCell ref="D2017:E2017"/>
    <mergeCell ref="D2018:E2018"/>
    <mergeCell ref="D2019:E2019"/>
    <mergeCell ref="D2020:E2020"/>
    <mergeCell ref="D2009:E2009"/>
    <mergeCell ref="D2010:E2010"/>
    <mergeCell ref="D2011:E2011"/>
    <mergeCell ref="D1995:E1995"/>
    <mergeCell ref="D1996:E1996"/>
    <mergeCell ref="D1997:E1997"/>
    <mergeCell ref="D1998:E1998"/>
    <mergeCell ref="D1999:E1999"/>
    <mergeCell ref="D2000:E2000"/>
    <mergeCell ref="D2001:E2001"/>
    <mergeCell ref="I1999:J1999"/>
    <mergeCell ref="G2000:H2000"/>
    <mergeCell ref="I2000:J2000"/>
    <mergeCell ref="G2001:H2001"/>
    <mergeCell ref="I2001:J2001"/>
    <mergeCell ref="G2002:H2002"/>
    <mergeCell ref="I2002:J2002"/>
    <mergeCell ref="G2003:H2003"/>
    <mergeCell ref="I2003:J2003"/>
    <mergeCell ref="G2004:H2004"/>
    <mergeCell ref="I2004:J2004"/>
    <mergeCell ref="G2005:H2005"/>
    <mergeCell ref="I2005:J2005"/>
    <mergeCell ref="G2006:H2006"/>
    <mergeCell ref="I2006:J2006"/>
    <mergeCell ref="G2007:H2007"/>
    <mergeCell ref="I2007:J2007"/>
    <mergeCell ref="G2008:H2008"/>
    <mergeCell ref="I2008:J2008"/>
    <mergeCell ref="G2009:H2009"/>
    <mergeCell ref="I2009:J2009"/>
    <mergeCell ref="G2013:H2013"/>
    <mergeCell ref="I2013:J2013"/>
    <mergeCell ref="G2014:H2014"/>
    <mergeCell ref="I2014:J2014"/>
    <mergeCell ref="D1994:E1994"/>
    <mergeCell ref="G1991:H1991"/>
    <mergeCell ref="I1991:J1991"/>
    <mergeCell ref="G1992:H1992"/>
    <mergeCell ref="I1992:J1992"/>
    <mergeCell ref="G1993:H1993"/>
    <mergeCell ref="I1993:J1993"/>
    <mergeCell ref="G1994:H1994"/>
    <mergeCell ref="I1994:J1994"/>
    <mergeCell ref="D2012:E2012"/>
    <mergeCell ref="D2002:E2002"/>
    <mergeCell ref="D2003:E2003"/>
    <mergeCell ref="D2004:E2004"/>
    <mergeCell ref="D2005:E2005"/>
    <mergeCell ref="D2006:E2006"/>
    <mergeCell ref="D2007:E2007"/>
    <mergeCell ref="D2008:E2008"/>
    <mergeCell ref="D1990:E1990"/>
    <mergeCell ref="D1991:E1991"/>
    <mergeCell ref="D1992:E1992"/>
    <mergeCell ref="D1993:E1993"/>
    <mergeCell ref="G1989:H1989"/>
    <mergeCell ref="I1989:J1989"/>
    <mergeCell ref="G1990:H1990"/>
    <mergeCell ref="I1990:J1990"/>
    <mergeCell ref="G2010:H2010"/>
    <mergeCell ref="I2010:J2010"/>
    <mergeCell ref="G2011:H2011"/>
    <mergeCell ref="I2011:J2011"/>
    <mergeCell ref="G2012:H2012"/>
    <mergeCell ref="I2012:J2012"/>
    <mergeCell ref="D1983:E1983"/>
    <mergeCell ref="D1984:E1984"/>
    <mergeCell ref="D1985:E1985"/>
    <mergeCell ref="D1986:E1986"/>
    <mergeCell ref="D1987:E1987"/>
    <mergeCell ref="D1988:E1988"/>
    <mergeCell ref="D1989:E1989"/>
    <mergeCell ref="D1971:E1971"/>
    <mergeCell ref="D1972:E1972"/>
    <mergeCell ref="D1973:E1973"/>
    <mergeCell ref="D1974:E1974"/>
    <mergeCell ref="D1963:E1963"/>
    <mergeCell ref="D1964:E1964"/>
    <mergeCell ref="D1965:E1965"/>
    <mergeCell ref="D1966:E1966"/>
    <mergeCell ref="D1967:E1967"/>
    <mergeCell ref="D1968:E1968"/>
    <mergeCell ref="D1969:E1969"/>
    <mergeCell ref="D1970:E1970"/>
    <mergeCell ref="G1964:H1964"/>
    <mergeCell ref="I1964:J1964"/>
    <mergeCell ref="D1975:E1975"/>
    <mergeCell ref="D1976:E1976"/>
    <mergeCell ref="D1977:E1977"/>
    <mergeCell ref="D1978:E1978"/>
    <mergeCell ref="D1979:E1979"/>
    <mergeCell ref="D1980:E1980"/>
    <mergeCell ref="D1981:E1981"/>
    <mergeCell ref="D1982:E1982"/>
    <mergeCell ref="G1985:H1985"/>
    <mergeCell ref="I1985:J1985"/>
    <mergeCell ref="G1986:H1986"/>
    <mergeCell ref="I1986:J1986"/>
    <mergeCell ref="G1987:H1987"/>
    <mergeCell ref="I1987:J1987"/>
    <mergeCell ref="G1988:H1988"/>
    <mergeCell ref="I1988:J1988"/>
    <mergeCell ref="G1963:H1963"/>
    <mergeCell ref="D1951:E1951"/>
    <mergeCell ref="D1925:E1925"/>
    <mergeCell ref="D1926:E1926"/>
    <mergeCell ref="D1927:E1927"/>
    <mergeCell ref="D1928:E1928"/>
    <mergeCell ref="D1929:E1929"/>
    <mergeCell ref="D1930:E1930"/>
    <mergeCell ref="D1931:E1931"/>
    <mergeCell ref="D1932:E1932"/>
    <mergeCell ref="D1944:E1944"/>
    <mergeCell ref="G1941:H1941"/>
    <mergeCell ref="I1941:J1941"/>
    <mergeCell ref="G1942:H1942"/>
    <mergeCell ref="I1942:J1942"/>
    <mergeCell ref="G1943:H1943"/>
    <mergeCell ref="I1943:J1943"/>
    <mergeCell ref="G1944:H1944"/>
    <mergeCell ref="I1944:J1944"/>
    <mergeCell ref="D1933:E1933"/>
    <mergeCell ref="D1934:E1934"/>
    <mergeCell ref="I1929:J1929"/>
    <mergeCell ref="G1930:H1930"/>
    <mergeCell ref="I1930:J1930"/>
    <mergeCell ref="G1931:H1931"/>
    <mergeCell ref="I1931:J1931"/>
    <mergeCell ref="G1932:H1932"/>
    <mergeCell ref="I1932:J1932"/>
    <mergeCell ref="G1933:H1933"/>
    <mergeCell ref="I1933:J1933"/>
    <mergeCell ref="G1934:H1934"/>
    <mergeCell ref="I1934:J1934"/>
    <mergeCell ref="D1962:E1962"/>
    <mergeCell ref="D1952:E1952"/>
    <mergeCell ref="D1953:E1953"/>
    <mergeCell ref="D1954:E1954"/>
    <mergeCell ref="D1955:E1955"/>
    <mergeCell ref="D1956:E1956"/>
    <mergeCell ref="D1957:E1957"/>
    <mergeCell ref="D1958:E1958"/>
    <mergeCell ref="D1940:E1940"/>
    <mergeCell ref="D1941:E1941"/>
    <mergeCell ref="D1942:E1942"/>
    <mergeCell ref="D1943:E1943"/>
    <mergeCell ref="G1935:H1935"/>
    <mergeCell ref="I1935:J1935"/>
    <mergeCell ref="G1936:H1936"/>
    <mergeCell ref="I1936:J1936"/>
    <mergeCell ref="G1937:H1937"/>
    <mergeCell ref="I1937:J1937"/>
    <mergeCell ref="G1938:H1938"/>
    <mergeCell ref="I1938:J1938"/>
    <mergeCell ref="G1939:H1939"/>
    <mergeCell ref="I1939:J1939"/>
    <mergeCell ref="G1940:H1940"/>
    <mergeCell ref="I1940:J1940"/>
    <mergeCell ref="D1935:E1935"/>
    <mergeCell ref="D1936:E1936"/>
    <mergeCell ref="D1937:E1937"/>
    <mergeCell ref="D1938:E1938"/>
    <mergeCell ref="D1939:E1939"/>
    <mergeCell ref="D1959:E1959"/>
    <mergeCell ref="D1960:E1960"/>
    <mergeCell ref="D1961:E1961"/>
    <mergeCell ref="D1945:E1945"/>
    <mergeCell ref="D1946:E1946"/>
    <mergeCell ref="D1947:E1947"/>
    <mergeCell ref="D1948:E1948"/>
    <mergeCell ref="D1949:E1949"/>
    <mergeCell ref="D1950:E1950"/>
    <mergeCell ref="D1924:E1924"/>
    <mergeCell ref="D1913:E1913"/>
    <mergeCell ref="D1914:E1914"/>
    <mergeCell ref="D1915:E1915"/>
    <mergeCell ref="D1916:E1916"/>
    <mergeCell ref="D1917:E1917"/>
    <mergeCell ref="D1918:E1918"/>
    <mergeCell ref="D1919:E1919"/>
    <mergeCell ref="D1920:E1920"/>
    <mergeCell ref="D1909:E1909"/>
    <mergeCell ref="D1910:E1910"/>
    <mergeCell ref="D1911:E1911"/>
    <mergeCell ref="D1895:E1895"/>
    <mergeCell ref="D1896:E1896"/>
    <mergeCell ref="D1897:E1897"/>
    <mergeCell ref="D1898:E1898"/>
    <mergeCell ref="D1899:E1899"/>
    <mergeCell ref="D1900:E1900"/>
    <mergeCell ref="D1901:E1901"/>
    <mergeCell ref="G1895:H1895"/>
    <mergeCell ref="I1895:J1895"/>
    <mergeCell ref="G1896:H1896"/>
    <mergeCell ref="I1896:J1896"/>
    <mergeCell ref="G1897:H1897"/>
    <mergeCell ref="I1897:J1897"/>
    <mergeCell ref="G1898:H1898"/>
    <mergeCell ref="I1898:J1898"/>
    <mergeCell ref="G1899:H1899"/>
    <mergeCell ref="I1899:J1899"/>
    <mergeCell ref="G1900:H1900"/>
    <mergeCell ref="I1900:J1900"/>
    <mergeCell ref="G1901:H1901"/>
    <mergeCell ref="I1901:J1901"/>
    <mergeCell ref="G1902:H1902"/>
    <mergeCell ref="I1902:J1902"/>
    <mergeCell ref="G1903:H1903"/>
    <mergeCell ref="I1903:J1903"/>
    <mergeCell ref="G1904:H1904"/>
    <mergeCell ref="I1904:J1904"/>
    <mergeCell ref="G1905:H1905"/>
    <mergeCell ref="I1905:J1905"/>
    <mergeCell ref="G1906:H1906"/>
    <mergeCell ref="I1906:J1906"/>
    <mergeCell ref="G1907:H1907"/>
    <mergeCell ref="I1907:J1907"/>
    <mergeCell ref="G1908:H1908"/>
    <mergeCell ref="I1908:J1908"/>
    <mergeCell ref="G1888:H1888"/>
    <mergeCell ref="I1888:J1888"/>
    <mergeCell ref="G1889:H1889"/>
    <mergeCell ref="I1889:J1889"/>
    <mergeCell ref="G1890:H1890"/>
    <mergeCell ref="I1890:J1890"/>
    <mergeCell ref="D1883:E1883"/>
    <mergeCell ref="D1884:E1884"/>
    <mergeCell ref="D1885:E1885"/>
    <mergeCell ref="D1886:E1886"/>
    <mergeCell ref="D1887:E1887"/>
    <mergeCell ref="D1888:E1888"/>
    <mergeCell ref="D1889:E1889"/>
    <mergeCell ref="D1921:E1921"/>
    <mergeCell ref="D1922:E1922"/>
    <mergeCell ref="D1923:E1923"/>
    <mergeCell ref="D1894:E1894"/>
    <mergeCell ref="G1891:H1891"/>
    <mergeCell ref="I1891:J1891"/>
    <mergeCell ref="G1892:H1892"/>
    <mergeCell ref="I1892:J1892"/>
    <mergeCell ref="G1893:H1893"/>
    <mergeCell ref="I1893:J1893"/>
    <mergeCell ref="G1894:H1894"/>
    <mergeCell ref="I1894:J1894"/>
    <mergeCell ref="D1912:E1912"/>
    <mergeCell ref="D1902:E1902"/>
    <mergeCell ref="D1903:E1903"/>
    <mergeCell ref="D1904:E1904"/>
    <mergeCell ref="D1905:E1905"/>
    <mergeCell ref="D1906:E1906"/>
    <mergeCell ref="D1907:E1907"/>
    <mergeCell ref="D1908:E1908"/>
    <mergeCell ref="D1890:E1890"/>
    <mergeCell ref="D1891:E1891"/>
    <mergeCell ref="D1892:E1892"/>
    <mergeCell ref="D1893:E1893"/>
    <mergeCell ref="G1885:H1885"/>
    <mergeCell ref="I1885:J1885"/>
    <mergeCell ref="G1886:H1886"/>
    <mergeCell ref="I1886:J1886"/>
    <mergeCell ref="G1887:H1887"/>
    <mergeCell ref="I1887:J1887"/>
    <mergeCell ref="G1909:H1909"/>
    <mergeCell ref="I1909:J1909"/>
    <mergeCell ref="G1910:H1910"/>
    <mergeCell ref="I1910:J1910"/>
    <mergeCell ref="G1911:H1911"/>
    <mergeCell ref="I1911:J1911"/>
    <mergeCell ref="G1912:H1912"/>
    <mergeCell ref="I1912:J1912"/>
    <mergeCell ref="G1913:H1913"/>
    <mergeCell ref="I1913:J1913"/>
    <mergeCell ref="G1914:H1914"/>
    <mergeCell ref="I1914:J1914"/>
    <mergeCell ref="G1882:H1882"/>
    <mergeCell ref="I1882:J1882"/>
    <mergeCell ref="G1883:H1883"/>
    <mergeCell ref="I1883:J1883"/>
    <mergeCell ref="G1884:H1884"/>
    <mergeCell ref="I1884:J1884"/>
    <mergeCell ref="G1878:H1878"/>
    <mergeCell ref="I1878:J1878"/>
    <mergeCell ref="G1879:H1879"/>
    <mergeCell ref="I1879:J1879"/>
    <mergeCell ref="G1880:H1880"/>
    <mergeCell ref="I1880:J1880"/>
    <mergeCell ref="G1881:H1881"/>
    <mergeCell ref="I1881:J1881"/>
    <mergeCell ref="D1875:E1875"/>
    <mergeCell ref="D1876:E1876"/>
    <mergeCell ref="D1877:E1877"/>
    <mergeCell ref="D1878:E1878"/>
    <mergeCell ref="D1879:E1879"/>
    <mergeCell ref="D1880:E1880"/>
    <mergeCell ref="D1881:E1881"/>
    <mergeCell ref="D1882:E1882"/>
    <mergeCell ref="G1868:H1868"/>
    <mergeCell ref="I1868:J1868"/>
    <mergeCell ref="G1869:H1869"/>
    <mergeCell ref="I1869:J1869"/>
    <mergeCell ref="G1870:H1870"/>
    <mergeCell ref="I1870:J1870"/>
    <mergeCell ref="G1871:H1871"/>
    <mergeCell ref="I1871:J1871"/>
    <mergeCell ref="G1872:H1872"/>
    <mergeCell ref="I1872:J1872"/>
    <mergeCell ref="G1873:H1873"/>
    <mergeCell ref="I1873:J1873"/>
    <mergeCell ref="G1874:H1874"/>
    <mergeCell ref="I1874:J1874"/>
    <mergeCell ref="G1875:H1875"/>
    <mergeCell ref="I1875:J1875"/>
    <mergeCell ref="G1876:H1876"/>
    <mergeCell ref="I1876:J1876"/>
    <mergeCell ref="G1877:H1877"/>
    <mergeCell ref="I1877:J1877"/>
    <mergeCell ref="D1871:E1871"/>
    <mergeCell ref="D1872:E1872"/>
    <mergeCell ref="D1873:E1873"/>
    <mergeCell ref="D1874:E1874"/>
    <mergeCell ref="D1863:E1863"/>
    <mergeCell ref="D1864:E1864"/>
    <mergeCell ref="D1865:E1865"/>
    <mergeCell ref="D1866:E1866"/>
    <mergeCell ref="D1867:E1867"/>
    <mergeCell ref="D1868:E1868"/>
    <mergeCell ref="D1869:E1869"/>
    <mergeCell ref="D1870:E1870"/>
    <mergeCell ref="D1862:E1862"/>
    <mergeCell ref="D1852:E1852"/>
    <mergeCell ref="D1853:E1853"/>
    <mergeCell ref="D1854:E1854"/>
    <mergeCell ref="D1855:E1855"/>
    <mergeCell ref="D1856:E1856"/>
    <mergeCell ref="D1857:E1857"/>
    <mergeCell ref="D1858:E1858"/>
    <mergeCell ref="D1840:E1840"/>
    <mergeCell ref="D1841:E1841"/>
    <mergeCell ref="D1842:E1842"/>
    <mergeCell ref="D1843:E1843"/>
    <mergeCell ref="G1835:H1835"/>
    <mergeCell ref="I1835:J1835"/>
    <mergeCell ref="G1836:H1836"/>
    <mergeCell ref="I1836:J1836"/>
    <mergeCell ref="G1837:H1837"/>
    <mergeCell ref="I1837:J1837"/>
    <mergeCell ref="G1838:H1838"/>
    <mergeCell ref="I1838:J1838"/>
    <mergeCell ref="G1839:H1839"/>
    <mergeCell ref="I1839:J1839"/>
    <mergeCell ref="G1840:H1840"/>
    <mergeCell ref="I1840:J1840"/>
    <mergeCell ref="D1835:E1835"/>
    <mergeCell ref="D1836:E1836"/>
    <mergeCell ref="D1837:E1837"/>
    <mergeCell ref="D1838:E1838"/>
    <mergeCell ref="D1839:E1839"/>
    <mergeCell ref="G1845:H1845"/>
    <mergeCell ref="I1845:J1845"/>
    <mergeCell ref="G1846:H1846"/>
    <mergeCell ref="I1846:J1846"/>
    <mergeCell ref="G1847:H1847"/>
    <mergeCell ref="I1847:J1847"/>
    <mergeCell ref="G1848:H1848"/>
    <mergeCell ref="I1848:J1848"/>
    <mergeCell ref="G1849:H1849"/>
    <mergeCell ref="I1849:J1849"/>
    <mergeCell ref="G1850:H1850"/>
    <mergeCell ref="I1850:J1850"/>
    <mergeCell ref="G1851:H1851"/>
    <mergeCell ref="D1859:E1859"/>
    <mergeCell ref="D1860:E1860"/>
    <mergeCell ref="D1861:E1861"/>
    <mergeCell ref="D1845:E1845"/>
    <mergeCell ref="D1846:E1846"/>
    <mergeCell ref="D1847:E1847"/>
    <mergeCell ref="D1848:E1848"/>
    <mergeCell ref="D1849:E1849"/>
    <mergeCell ref="D1850:E1850"/>
    <mergeCell ref="D1851:E1851"/>
    <mergeCell ref="D1821:E1821"/>
    <mergeCell ref="D1822:E1822"/>
    <mergeCell ref="D1823:E1823"/>
    <mergeCell ref="D1824:E1824"/>
    <mergeCell ref="I1831:J1831"/>
    <mergeCell ref="G1832:H1832"/>
    <mergeCell ref="I1832:J1832"/>
    <mergeCell ref="G1833:H1833"/>
    <mergeCell ref="I1833:J1833"/>
    <mergeCell ref="G1834:H1834"/>
    <mergeCell ref="I1834:J1834"/>
    <mergeCell ref="I1858:J1858"/>
    <mergeCell ref="G1859:H1859"/>
    <mergeCell ref="I1859:J1859"/>
    <mergeCell ref="G1860:H1860"/>
    <mergeCell ref="I1860:J1860"/>
    <mergeCell ref="D1825:E1825"/>
    <mergeCell ref="D1826:E1826"/>
    <mergeCell ref="D1827:E1827"/>
    <mergeCell ref="D1828:E1828"/>
    <mergeCell ref="D1829:E1829"/>
    <mergeCell ref="D1830:E1830"/>
    <mergeCell ref="D1831:E1831"/>
    <mergeCell ref="D1832:E1832"/>
    <mergeCell ref="D1844:E1844"/>
    <mergeCell ref="G1841:H1841"/>
    <mergeCell ref="I1841:J1841"/>
    <mergeCell ref="G1842:H1842"/>
    <mergeCell ref="I1842:J1842"/>
    <mergeCell ref="G1843:H1843"/>
    <mergeCell ref="I1843:J1843"/>
    <mergeCell ref="G1844:H1844"/>
    <mergeCell ref="I1844:J1844"/>
    <mergeCell ref="D1833:E1833"/>
    <mergeCell ref="D1834:E1834"/>
    <mergeCell ref="G1854:H1854"/>
    <mergeCell ref="I1854:J1854"/>
    <mergeCell ref="G1855:H1855"/>
    <mergeCell ref="I1855:J1855"/>
    <mergeCell ref="G1856:H1856"/>
    <mergeCell ref="I1856:J1856"/>
    <mergeCell ref="G1857:H1857"/>
    <mergeCell ref="I1857:J1857"/>
    <mergeCell ref="G1858:H1858"/>
    <mergeCell ref="D1813:E1813"/>
    <mergeCell ref="D1814:E1814"/>
    <mergeCell ref="D1815:E1815"/>
    <mergeCell ref="D1816:E1816"/>
    <mergeCell ref="D1817:E1817"/>
    <mergeCell ref="D1818:E1818"/>
    <mergeCell ref="D1819:E1819"/>
    <mergeCell ref="D1820:E1820"/>
    <mergeCell ref="D1809:E1809"/>
    <mergeCell ref="D1810:E1810"/>
    <mergeCell ref="D1811:E1811"/>
    <mergeCell ref="D1812:E1812"/>
    <mergeCell ref="O1803:O1814"/>
    <mergeCell ref="O1815:O1826"/>
    <mergeCell ref="D1795:E1795"/>
    <mergeCell ref="D1796:E1796"/>
    <mergeCell ref="D1797:E1797"/>
    <mergeCell ref="D1798:E1798"/>
    <mergeCell ref="D1799:E1799"/>
    <mergeCell ref="D1800:E1800"/>
    <mergeCell ref="D1801:E1801"/>
    <mergeCell ref="D1775:E1775"/>
    <mergeCell ref="D1776:E1776"/>
    <mergeCell ref="D1777:E1777"/>
    <mergeCell ref="D1778:E1778"/>
    <mergeCell ref="D1779:E1779"/>
    <mergeCell ref="D1780:E1780"/>
    <mergeCell ref="D1781:E1781"/>
    <mergeCell ref="D1782:E1782"/>
    <mergeCell ref="D1794:E1794"/>
    <mergeCell ref="G1791:H1791"/>
    <mergeCell ref="I1791:J1791"/>
    <mergeCell ref="G1792:H1792"/>
    <mergeCell ref="I1792:J1792"/>
    <mergeCell ref="G1793:H1793"/>
    <mergeCell ref="I1793:J1793"/>
    <mergeCell ref="G1794:H1794"/>
    <mergeCell ref="I1794:J1794"/>
    <mergeCell ref="D1783:E1783"/>
    <mergeCell ref="D1784:E1784"/>
    <mergeCell ref="G1775:H1775"/>
    <mergeCell ref="I1775:J1775"/>
    <mergeCell ref="G1776:H1776"/>
    <mergeCell ref="I1776:J1776"/>
    <mergeCell ref="G1777:H1777"/>
    <mergeCell ref="I1777:J1777"/>
    <mergeCell ref="I1781:J1781"/>
    <mergeCell ref="O1767:O1778"/>
    <mergeCell ref="O1779:O1790"/>
    <mergeCell ref="O1791:O1802"/>
    <mergeCell ref="D1802:E1802"/>
    <mergeCell ref="D1803:E1803"/>
    <mergeCell ref="D1804:E1804"/>
    <mergeCell ref="D1805:E1805"/>
    <mergeCell ref="D1806:E1806"/>
    <mergeCell ref="D1807:E1807"/>
    <mergeCell ref="D1808:E1808"/>
    <mergeCell ref="G1781:H1781"/>
    <mergeCell ref="I1805:J1805"/>
    <mergeCell ref="D1790:E1790"/>
    <mergeCell ref="D1791:E1791"/>
    <mergeCell ref="D1792:E1792"/>
    <mergeCell ref="D1793:E1793"/>
    <mergeCell ref="G1785:H1785"/>
    <mergeCell ref="D1785:E1785"/>
    <mergeCell ref="D1786:E1786"/>
    <mergeCell ref="D1787:E1787"/>
    <mergeCell ref="D1788:E1788"/>
    <mergeCell ref="D1789:E1789"/>
    <mergeCell ref="G1795:H1795"/>
    <mergeCell ref="I1795:J1795"/>
    <mergeCell ref="G1796:H1796"/>
    <mergeCell ref="I1796:J1796"/>
    <mergeCell ref="G1797:H1797"/>
    <mergeCell ref="I1797:J1797"/>
    <mergeCell ref="G1798:H1798"/>
    <mergeCell ref="I1798:J1798"/>
    <mergeCell ref="G1799:H1799"/>
    <mergeCell ref="I1799:J1799"/>
    <mergeCell ref="G1800:H1800"/>
    <mergeCell ref="I1800:J1800"/>
    <mergeCell ref="D1771:E1771"/>
    <mergeCell ref="D1772:E1772"/>
    <mergeCell ref="D1773:E1773"/>
    <mergeCell ref="D1774:E1774"/>
    <mergeCell ref="D1763:E1763"/>
    <mergeCell ref="D1764:E1764"/>
    <mergeCell ref="D1765:E1765"/>
    <mergeCell ref="D1766:E1766"/>
    <mergeCell ref="D1767:E1767"/>
    <mergeCell ref="D1768:E1768"/>
    <mergeCell ref="D1769:E1769"/>
    <mergeCell ref="D1770:E1770"/>
    <mergeCell ref="I1764:J1764"/>
    <mergeCell ref="G1765:H1765"/>
    <mergeCell ref="I1765:J1765"/>
    <mergeCell ref="G1766:H1766"/>
    <mergeCell ref="I1766:J1766"/>
    <mergeCell ref="G1767:H1767"/>
    <mergeCell ref="I1767:J1767"/>
    <mergeCell ref="G1768:H1768"/>
    <mergeCell ref="I1768:J1768"/>
    <mergeCell ref="G1769:H1769"/>
    <mergeCell ref="I1769:J1769"/>
    <mergeCell ref="G1770:H1770"/>
    <mergeCell ref="I1770:J1770"/>
    <mergeCell ref="G1771:H1771"/>
    <mergeCell ref="I1771:J1771"/>
    <mergeCell ref="G1772:H1772"/>
    <mergeCell ref="I1772:J1772"/>
    <mergeCell ref="G1773:H1773"/>
    <mergeCell ref="I1773:J1773"/>
    <mergeCell ref="G1774:H1774"/>
    <mergeCell ref="I1774:J1774"/>
    <mergeCell ref="D1751:E1751"/>
    <mergeCell ref="D1725:E1725"/>
    <mergeCell ref="D1726:E1726"/>
    <mergeCell ref="D1727:E1727"/>
    <mergeCell ref="D1728:E1728"/>
    <mergeCell ref="D1729:E1729"/>
    <mergeCell ref="D1730:E1730"/>
    <mergeCell ref="D1731:E1731"/>
    <mergeCell ref="D1732:E1732"/>
    <mergeCell ref="D1744:E1744"/>
    <mergeCell ref="G1741:H1741"/>
    <mergeCell ref="I1741:J1741"/>
    <mergeCell ref="G1742:H1742"/>
    <mergeCell ref="I1742:J1742"/>
    <mergeCell ref="G1743:H1743"/>
    <mergeCell ref="I1743:J1743"/>
    <mergeCell ref="G1744:H1744"/>
    <mergeCell ref="I1744:J1744"/>
    <mergeCell ref="D1733:E1733"/>
    <mergeCell ref="D1734:E1734"/>
    <mergeCell ref="I1729:J1729"/>
    <mergeCell ref="G1730:H1730"/>
    <mergeCell ref="I1730:J1730"/>
    <mergeCell ref="G1731:H1731"/>
    <mergeCell ref="I1731:J1731"/>
    <mergeCell ref="G1732:H1732"/>
    <mergeCell ref="I1732:J1732"/>
    <mergeCell ref="G1733:H1733"/>
    <mergeCell ref="I1733:J1733"/>
    <mergeCell ref="G1734:H1734"/>
    <mergeCell ref="I1734:J1734"/>
    <mergeCell ref="O1719:O1730"/>
    <mergeCell ref="O1731:O1742"/>
    <mergeCell ref="O1743:O1754"/>
    <mergeCell ref="D1724:E1724"/>
    <mergeCell ref="D1762:E1762"/>
    <mergeCell ref="D1752:E1752"/>
    <mergeCell ref="D1753:E1753"/>
    <mergeCell ref="D1754:E1754"/>
    <mergeCell ref="D1755:E1755"/>
    <mergeCell ref="D1756:E1756"/>
    <mergeCell ref="D1757:E1757"/>
    <mergeCell ref="D1758:E1758"/>
    <mergeCell ref="D1740:E1740"/>
    <mergeCell ref="D1741:E1741"/>
    <mergeCell ref="D1742:E1742"/>
    <mergeCell ref="D1743:E1743"/>
    <mergeCell ref="G1735:H1735"/>
    <mergeCell ref="I1735:J1735"/>
    <mergeCell ref="G1736:H1736"/>
    <mergeCell ref="I1736:J1736"/>
    <mergeCell ref="G1737:H1737"/>
    <mergeCell ref="I1737:J1737"/>
    <mergeCell ref="G1738:H1738"/>
    <mergeCell ref="I1738:J1738"/>
    <mergeCell ref="G1739:H1739"/>
    <mergeCell ref="I1739:J1739"/>
    <mergeCell ref="G1740:H1740"/>
    <mergeCell ref="I1740:J1740"/>
    <mergeCell ref="D1735:E1735"/>
    <mergeCell ref="D1736:E1736"/>
    <mergeCell ref="D1737:E1737"/>
    <mergeCell ref="D1738:E1738"/>
    <mergeCell ref="D1739:E1739"/>
    <mergeCell ref="D1759:E1759"/>
    <mergeCell ref="D1760:E1760"/>
    <mergeCell ref="D1761:E1761"/>
    <mergeCell ref="D1745:E1745"/>
    <mergeCell ref="D1746:E1746"/>
    <mergeCell ref="D1747:E1747"/>
    <mergeCell ref="D1748:E1748"/>
    <mergeCell ref="D1749:E1749"/>
    <mergeCell ref="D1750:E1750"/>
    <mergeCell ref="G1745:H1745"/>
    <mergeCell ref="I1745:J1745"/>
    <mergeCell ref="G1746:H1746"/>
    <mergeCell ref="I1746:J1746"/>
    <mergeCell ref="G1747:H1747"/>
    <mergeCell ref="I1747:J1747"/>
    <mergeCell ref="G1748:H1748"/>
    <mergeCell ref="I1748:J1748"/>
    <mergeCell ref="G1749:H1749"/>
    <mergeCell ref="I1749:J1749"/>
    <mergeCell ref="G1750:H1750"/>
    <mergeCell ref="I1750:J1750"/>
    <mergeCell ref="G1751:H1751"/>
    <mergeCell ref="I1751:J1751"/>
    <mergeCell ref="G1752:H1752"/>
    <mergeCell ref="I1752:J1752"/>
    <mergeCell ref="G1753:H1753"/>
    <mergeCell ref="I1753:J1753"/>
    <mergeCell ref="G1754:H1754"/>
    <mergeCell ref="I1754:J1754"/>
    <mergeCell ref="G1755:H1755"/>
    <mergeCell ref="I1755:J1755"/>
    <mergeCell ref="G1756:H1756"/>
    <mergeCell ref="I1756:J1756"/>
    <mergeCell ref="G1757:H1757"/>
    <mergeCell ref="I1757:J1757"/>
    <mergeCell ref="D1710:E1710"/>
    <mergeCell ref="D1711:E1711"/>
    <mergeCell ref="D1695:E1695"/>
    <mergeCell ref="D1696:E1696"/>
    <mergeCell ref="D1697:E1697"/>
    <mergeCell ref="D1698:E1698"/>
    <mergeCell ref="D1699:E1699"/>
    <mergeCell ref="D1700:E1700"/>
    <mergeCell ref="D1701:E1701"/>
    <mergeCell ref="G1695:H1695"/>
    <mergeCell ref="I1695:J1695"/>
    <mergeCell ref="G1696:H1696"/>
    <mergeCell ref="I1696:J1696"/>
    <mergeCell ref="G1697:H1697"/>
    <mergeCell ref="I1697:J1697"/>
    <mergeCell ref="G1698:H1698"/>
    <mergeCell ref="I1698:J1698"/>
    <mergeCell ref="G1699:H1699"/>
    <mergeCell ref="I1699:J1699"/>
    <mergeCell ref="G1700:H1700"/>
    <mergeCell ref="I1700:J1700"/>
    <mergeCell ref="G1701:H1701"/>
    <mergeCell ref="I1701:J1701"/>
    <mergeCell ref="G1702:H1702"/>
    <mergeCell ref="I1702:J1702"/>
    <mergeCell ref="G1703:H1703"/>
    <mergeCell ref="I1703:J1703"/>
    <mergeCell ref="G1704:H1704"/>
    <mergeCell ref="I1704:J1704"/>
    <mergeCell ref="G1705:H1705"/>
    <mergeCell ref="I1705:J1705"/>
    <mergeCell ref="G1706:H1706"/>
    <mergeCell ref="I1706:J1706"/>
    <mergeCell ref="G1707:H1707"/>
    <mergeCell ref="I1707:J1707"/>
    <mergeCell ref="G1708:H1708"/>
    <mergeCell ref="I1708:J1708"/>
    <mergeCell ref="G1688:H1688"/>
    <mergeCell ref="I1688:J1688"/>
    <mergeCell ref="G1689:H1689"/>
    <mergeCell ref="I1689:J1689"/>
    <mergeCell ref="G1690:H1690"/>
    <mergeCell ref="I1690:J1690"/>
    <mergeCell ref="D1683:E1683"/>
    <mergeCell ref="D1684:E1684"/>
    <mergeCell ref="D1685:E1685"/>
    <mergeCell ref="D1686:E1686"/>
    <mergeCell ref="D1687:E1687"/>
    <mergeCell ref="D1688:E1688"/>
    <mergeCell ref="D1689:E1689"/>
    <mergeCell ref="D1721:E1721"/>
    <mergeCell ref="D1722:E1722"/>
    <mergeCell ref="D1723:E1723"/>
    <mergeCell ref="D1694:E1694"/>
    <mergeCell ref="G1691:H1691"/>
    <mergeCell ref="I1691:J1691"/>
    <mergeCell ref="G1692:H1692"/>
    <mergeCell ref="I1692:J1692"/>
    <mergeCell ref="G1693:H1693"/>
    <mergeCell ref="I1693:J1693"/>
    <mergeCell ref="G1694:H1694"/>
    <mergeCell ref="I1694:J1694"/>
    <mergeCell ref="D1712:E1712"/>
    <mergeCell ref="D1702:E1702"/>
    <mergeCell ref="D1703:E1703"/>
    <mergeCell ref="D1704:E1704"/>
    <mergeCell ref="D1705:E1705"/>
    <mergeCell ref="D1706:E1706"/>
    <mergeCell ref="D1707:E1707"/>
    <mergeCell ref="D1708:E1708"/>
    <mergeCell ref="D1690:E1690"/>
    <mergeCell ref="D1691:E1691"/>
    <mergeCell ref="D1692:E1692"/>
    <mergeCell ref="D1693:E1693"/>
    <mergeCell ref="G1685:H1685"/>
    <mergeCell ref="I1685:J1685"/>
    <mergeCell ref="G1686:H1686"/>
    <mergeCell ref="I1686:J1686"/>
    <mergeCell ref="G1687:H1687"/>
    <mergeCell ref="I1687:J1687"/>
    <mergeCell ref="G1709:H1709"/>
    <mergeCell ref="I1709:J1709"/>
    <mergeCell ref="G1710:H1710"/>
    <mergeCell ref="I1710:J1710"/>
    <mergeCell ref="G1711:H1711"/>
    <mergeCell ref="I1711:J1711"/>
    <mergeCell ref="G1712:H1712"/>
    <mergeCell ref="I1712:J1712"/>
    <mergeCell ref="G1713:H1713"/>
    <mergeCell ref="I1713:J1713"/>
    <mergeCell ref="G1714:H1714"/>
    <mergeCell ref="I1714:J1714"/>
    <mergeCell ref="D1713:E1713"/>
    <mergeCell ref="D1714:E1714"/>
    <mergeCell ref="D1715:E1715"/>
    <mergeCell ref="D1716:E1716"/>
    <mergeCell ref="D1717:E1717"/>
    <mergeCell ref="D1718:E1718"/>
    <mergeCell ref="D1719:E1719"/>
    <mergeCell ref="D1720:E1720"/>
    <mergeCell ref="D1709:E1709"/>
    <mergeCell ref="D1671:E1671"/>
    <mergeCell ref="D1672:E1672"/>
    <mergeCell ref="D1673:E1673"/>
    <mergeCell ref="D1674:E1674"/>
    <mergeCell ref="D1663:E1663"/>
    <mergeCell ref="D1664:E1664"/>
    <mergeCell ref="D1665:E1665"/>
    <mergeCell ref="D1666:E1666"/>
    <mergeCell ref="D1667:E1667"/>
    <mergeCell ref="D1668:E1668"/>
    <mergeCell ref="D1669:E1669"/>
    <mergeCell ref="D1670:E1670"/>
    <mergeCell ref="G1682:H1682"/>
    <mergeCell ref="I1682:J1682"/>
    <mergeCell ref="G1683:H1683"/>
    <mergeCell ref="I1683:J1683"/>
    <mergeCell ref="G1684:H1684"/>
    <mergeCell ref="I1684:J1684"/>
    <mergeCell ref="G1678:H1678"/>
    <mergeCell ref="I1678:J1678"/>
    <mergeCell ref="G1679:H1679"/>
    <mergeCell ref="I1679:J1679"/>
    <mergeCell ref="G1680:H1680"/>
    <mergeCell ref="I1680:J1680"/>
    <mergeCell ref="G1681:H1681"/>
    <mergeCell ref="I1681:J1681"/>
    <mergeCell ref="D1675:E1675"/>
    <mergeCell ref="D1676:E1676"/>
    <mergeCell ref="D1677:E1677"/>
    <mergeCell ref="D1678:E1678"/>
    <mergeCell ref="D1679:E1679"/>
    <mergeCell ref="D1680:E1680"/>
    <mergeCell ref="D1681:E1681"/>
    <mergeCell ref="D1682:E1682"/>
    <mergeCell ref="G1675:H1675"/>
    <mergeCell ref="I1675:J1675"/>
    <mergeCell ref="G1676:H1676"/>
    <mergeCell ref="I1676:J1676"/>
    <mergeCell ref="G1677:H1677"/>
    <mergeCell ref="I1677:J1677"/>
    <mergeCell ref="G1663:H1663"/>
    <mergeCell ref="I1663:J1663"/>
    <mergeCell ref="G1664:H1664"/>
    <mergeCell ref="I1664:J1664"/>
    <mergeCell ref="G1665:H1665"/>
    <mergeCell ref="I1665:J1665"/>
    <mergeCell ref="G1666:H1666"/>
    <mergeCell ref="I1666:J1666"/>
    <mergeCell ref="G1667:H1667"/>
    <mergeCell ref="I1667:J1667"/>
    <mergeCell ref="G1668:H1668"/>
    <mergeCell ref="I1668:J1668"/>
    <mergeCell ref="G1669:H1669"/>
    <mergeCell ref="I1669:J1669"/>
    <mergeCell ref="G1670:H1670"/>
    <mergeCell ref="I1670:J1670"/>
    <mergeCell ref="G1671:H1671"/>
    <mergeCell ref="I1671:J1671"/>
    <mergeCell ref="G1672:H1672"/>
    <mergeCell ref="I1672:J1672"/>
    <mergeCell ref="G1673:H1673"/>
    <mergeCell ref="I1673:J1673"/>
    <mergeCell ref="G1674:H1674"/>
    <mergeCell ref="I1674:J1674"/>
    <mergeCell ref="D1625:E1625"/>
    <mergeCell ref="D1626:E1626"/>
    <mergeCell ref="D1627:E1627"/>
    <mergeCell ref="D1628:E1628"/>
    <mergeCell ref="D1629:E1629"/>
    <mergeCell ref="D1630:E1630"/>
    <mergeCell ref="D1631:E1631"/>
    <mergeCell ref="D1632:E1632"/>
    <mergeCell ref="D1644:E1644"/>
    <mergeCell ref="G1641:H1641"/>
    <mergeCell ref="I1641:J1641"/>
    <mergeCell ref="G1642:H1642"/>
    <mergeCell ref="I1642:J1642"/>
    <mergeCell ref="G1643:H1643"/>
    <mergeCell ref="I1643:J1643"/>
    <mergeCell ref="G1644:H1644"/>
    <mergeCell ref="I1644:J1644"/>
    <mergeCell ref="D1633:E1633"/>
    <mergeCell ref="D1634:E1634"/>
    <mergeCell ref="G1654:H1654"/>
    <mergeCell ref="I1654:J1654"/>
    <mergeCell ref="G1655:H1655"/>
    <mergeCell ref="I1655:J1655"/>
    <mergeCell ref="G1656:H1656"/>
    <mergeCell ref="I1656:J1656"/>
    <mergeCell ref="G1657:H1657"/>
    <mergeCell ref="I1657:J1657"/>
    <mergeCell ref="G1658:H1658"/>
    <mergeCell ref="I1658:J1658"/>
    <mergeCell ref="G1659:H1659"/>
    <mergeCell ref="I1659:J1659"/>
    <mergeCell ref="G1660:H1660"/>
    <mergeCell ref="I1660:J1660"/>
    <mergeCell ref="G1633:H1633"/>
    <mergeCell ref="D1662:E1662"/>
    <mergeCell ref="D1652:E1652"/>
    <mergeCell ref="D1653:E1653"/>
    <mergeCell ref="D1654:E1654"/>
    <mergeCell ref="D1655:E1655"/>
    <mergeCell ref="D1656:E1656"/>
    <mergeCell ref="D1657:E1657"/>
    <mergeCell ref="D1658:E1658"/>
    <mergeCell ref="D1640:E1640"/>
    <mergeCell ref="D1641:E1641"/>
    <mergeCell ref="D1642:E1642"/>
    <mergeCell ref="D1643:E1643"/>
    <mergeCell ref="G1635:H1635"/>
    <mergeCell ref="I1635:J1635"/>
    <mergeCell ref="G1636:H1636"/>
    <mergeCell ref="I1636:J1636"/>
    <mergeCell ref="G1637:H1637"/>
    <mergeCell ref="I1637:J1637"/>
    <mergeCell ref="G1638:H1638"/>
    <mergeCell ref="I1638:J1638"/>
    <mergeCell ref="G1639:H1639"/>
    <mergeCell ref="I1639:J1639"/>
    <mergeCell ref="G1640:H1640"/>
    <mergeCell ref="I1640:J1640"/>
    <mergeCell ref="D1635:E1635"/>
    <mergeCell ref="D1636:E1636"/>
    <mergeCell ref="D1637:E1637"/>
    <mergeCell ref="D1638:E1638"/>
    <mergeCell ref="D1639:E1639"/>
    <mergeCell ref="G1645:H1645"/>
    <mergeCell ref="I1645:J1645"/>
    <mergeCell ref="G1646:H1646"/>
    <mergeCell ref="I1646:J1646"/>
    <mergeCell ref="G1647:H1647"/>
    <mergeCell ref="I1647:J1647"/>
    <mergeCell ref="G1648:H1648"/>
    <mergeCell ref="I1648:J1648"/>
    <mergeCell ref="G1649:H1649"/>
    <mergeCell ref="I1649:J1649"/>
    <mergeCell ref="G1650:H1650"/>
    <mergeCell ref="I1650:J1650"/>
    <mergeCell ref="G1651:H1651"/>
    <mergeCell ref="I1651:J1651"/>
    <mergeCell ref="G1652:H1652"/>
    <mergeCell ref="I1652:J1652"/>
    <mergeCell ref="G1653:H1653"/>
    <mergeCell ref="I1653:J1653"/>
    <mergeCell ref="D1659:E1659"/>
    <mergeCell ref="D1660:E1660"/>
    <mergeCell ref="D1661:E1661"/>
    <mergeCell ref="D1645:E1645"/>
    <mergeCell ref="D1646:E1646"/>
    <mergeCell ref="D1647:E1647"/>
    <mergeCell ref="D1648:E1648"/>
    <mergeCell ref="D1649:E1649"/>
    <mergeCell ref="D1650:E1650"/>
    <mergeCell ref="D1651:E1651"/>
    <mergeCell ref="G1661:H1661"/>
    <mergeCell ref="I1661:J1661"/>
    <mergeCell ref="G1662:H1662"/>
    <mergeCell ref="I1662:J1662"/>
    <mergeCell ref="D1621:E1621"/>
    <mergeCell ref="D1622:E1622"/>
    <mergeCell ref="D1623:E1623"/>
    <mergeCell ref="D1624:E1624"/>
    <mergeCell ref="D1613:E1613"/>
    <mergeCell ref="D1614:E1614"/>
    <mergeCell ref="D1615:E1615"/>
    <mergeCell ref="D1616:E1616"/>
    <mergeCell ref="D1617:E1617"/>
    <mergeCell ref="D1618:E1618"/>
    <mergeCell ref="D1619:E1619"/>
    <mergeCell ref="D1620:E1620"/>
    <mergeCell ref="D1609:E1609"/>
    <mergeCell ref="D1610:E1610"/>
    <mergeCell ref="D1611:E1611"/>
    <mergeCell ref="I1633:J1633"/>
    <mergeCell ref="G1634:H1634"/>
    <mergeCell ref="I1634:J1634"/>
    <mergeCell ref="G1610:H1610"/>
    <mergeCell ref="I1610:J1610"/>
    <mergeCell ref="G1611:H1611"/>
    <mergeCell ref="I1611:J1611"/>
    <mergeCell ref="G1612:H1612"/>
    <mergeCell ref="I1612:J1612"/>
    <mergeCell ref="G1613:H1613"/>
    <mergeCell ref="D1595:E1595"/>
    <mergeCell ref="D1596:E1596"/>
    <mergeCell ref="D1597:E1597"/>
    <mergeCell ref="D1598:E1598"/>
    <mergeCell ref="D1599:E1599"/>
    <mergeCell ref="D1600:E1600"/>
    <mergeCell ref="D1601:E1601"/>
    <mergeCell ref="I1613:J1613"/>
    <mergeCell ref="G1614:H1614"/>
    <mergeCell ref="I1614:J1614"/>
    <mergeCell ref="G1623:H1623"/>
    <mergeCell ref="I1623:J1623"/>
    <mergeCell ref="G1624:H1624"/>
    <mergeCell ref="I1624:J1624"/>
    <mergeCell ref="G1625:H1625"/>
    <mergeCell ref="I1625:J1625"/>
    <mergeCell ref="G1626:H1626"/>
    <mergeCell ref="I1626:J1626"/>
    <mergeCell ref="G1627:H1627"/>
    <mergeCell ref="I1627:J1627"/>
    <mergeCell ref="G1628:H1628"/>
    <mergeCell ref="I1628:J1628"/>
    <mergeCell ref="G1629:H1629"/>
    <mergeCell ref="I1629:J1629"/>
    <mergeCell ref="G1630:H1630"/>
    <mergeCell ref="I1630:J1630"/>
    <mergeCell ref="G1631:H1631"/>
    <mergeCell ref="I1631:J1631"/>
    <mergeCell ref="G1632:H1632"/>
    <mergeCell ref="I1632:J1632"/>
    <mergeCell ref="G1603:H1603"/>
    <mergeCell ref="I1603:J1603"/>
    <mergeCell ref="G1604:H1604"/>
    <mergeCell ref="I1604:J1604"/>
    <mergeCell ref="G1605:H1605"/>
    <mergeCell ref="I1605:J1605"/>
    <mergeCell ref="G1606:H1606"/>
    <mergeCell ref="I1606:J1606"/>
    <mergeCell ref="G1607:H1607"/>
    <mergeCell ref="D1594:E1594"/>
    <mergeCell ref="G1591:H1591"/>
    <mergeCell ref="I1591:J1591"/>
    <mergeCell ref="G1592:H1592"/>
    <mergeCell ref="I1592:J1592"/>
    <mergeCell ref="G1593:H1593"/>
    <mergeCell ref="I1593:J1593"/>
    <mergeCell ref="G1594:H1594"/>
    <mergeCell ref="I1594:J1594"/>
    <mergeCell ref="D1612:E1612"/>
    <mergeCell ref="D1602:E1602"/>
    <mergeCell ref="D1603:E1603"/>
    <mergeCell ref="D1604:E1604"/>
    <mergeCell ref="D1605:E1605"/>
    <mergeCell ref="D1606:E1606"/>
    <mergeCell ref="D1607:E1607"/>
    <mergeCell ref="D1608:E1608"/>
    <mergeCell ref="D1590:E1590"/>
    <mergeCell ref="D1591:E1591"/>
    <mergeCell ref="D1592:E1592"/>
    <mergeCell ref="D1593:E1593"/>
    <mergeCell ref="G1585:H1585"/>
    <mergeCell ref="I1585:J1585"/>
    <mergeCell ref="G1586:H1586"/>
    <mergeCell ref="I1586:J1586"/>
    <mergeCell ref="G1587:H1587"/>
    <mergeCell ref="I1587:J1587"/>
    <mergeCell ref="G1588:H1588"/>
    <mergeCell ref="I1588:J1588"/>
    <mergeCell ref="G1589:H1589"/>
    <mergeCell ref="I1589:J1589"/>
    <mergeCell ref="G1590:H1590"/>
    <mergeCell ref="I1590:J1590"/>
    <mergeCell ref="D1585:E1585"/>
    <mergeCell ref="D1586:E1586"/>
    <mergeCell ref="D1587:E1587"/>
    <mergeCell ref="D1588:E1588"/>
    <mergeCell ref="D1589:E1589"/>
    <mergeCell ref="G1595:H1595"/>
    <mergeCell ref="I1595:J1595"/>
    <mergeCell ref="G1596:H1596"/>
    <mergeCell ref="I1596:J1596"/>
    <mergeCell ref="G1597:H1597"/>
    <mergeCell ref="I1597:J1597"/>
    <mergeCell ref="G1598:H1598"/>
    <mergeCell ref="I1598:J1598"/>
    <mergeCell ref="G1599:H1599"/>
    <mergeCell ref="I1599:J1599"/>
    <mergeCell ref="G1600:H1600"/>
    <mergeCell ref="I1600:J1600"/>
    <mergeCell ref="G1601:H1601"/>
    <mergeCell ref="I1601:J1601"/>
    <mergeCell ref="G1602:H1602"/>
    <mergeCell ref="I1602:J1602"/>
    <mergeCell ref="I1607:J1607"/>
    <mergeCell ref="G1608:H1608"/>
    <mergeCell ref="I1608:J1608"/>
    <mergeCell ref="G1609:H1609"/>
    <mergeCell ref="I1609:J1609"/>
    <mergeCell ref="D1571:E1571"/>
    <mergeCell ref="D1572:E1572"/>
    <mergeCell ref="D1573:E1573"/>
    <mergeCell ref="D1574:E1574"/>
    <mergeCell ref="G1581:H1581"/>
    <mergeCell ref="I1581:J1581"/>
    <mergeCell ref="G1582:H1582"/>
    <mergeCell ref="I1582:J1582"/>
    <mergeCell ref="G1583:H1583"/>
    <mergeCell ref="I1583:J1583"/>
    <mergeCell ref="G1584:H1584"/>
    <mergeCell ref="I1584:J1584"/>
    <mergeCell ref="D1563:E1563"/>
    <mergeCell ref="D1564:E1564"/>
    <mergeCell ref="D1565:E1565"/>
    <mergeCell ref="D1566:E1566"/>
    <mergeCell ref="D1567:E1567"/>
    <mergeCell ref="D1568:E1568"/>
    <mergeCell ref="D1569:E1569"/>
    <mergeCell ref="D1570:E1570"/>
    <mergeCell ref="I1571:J1571"/>
    <mergeCell ref="G1572:H1572"/>
    <mergeCell ref="I1572:J1572"/>
    <mergeCell ref="G1573:H1573"/>
    <mergeCell ref="I1573:J1573"/>
    <mergeCell ref="G1574:H1574"/>
    <mergeCell ref="I1574:J1574"/>
    <mergeCell ref="G1575:H1575"/>
    <mergeCell ref="I1575:J1575"/>
    <mergeCell ref="G1576:H1576"/>
    <mergeCell ref="I1576:J1576"/>
    <mergeCell ref="G1577:H1577"/>
    <mergeCell ref="I1577:J1577"/>
    <mergeCell ref="G1578:H1578"/>
    <mergeCell ref="I1578:J1578"/>
    <mergeCell ref="G1579:H1579"/>
    <mergeCell ref="I1579:J1579"/>
    <mergeCell ref="G1580:H1580"/>
    <mergeCell ref="I1580:J1580"/>
    <mergeCell ref="I1563:J1563"/>
    <mergeCell ref="G1564:H1564"/>
    <mergeCell ref="I1564:J1564"/>
    <mergeCell ref="G1563:H1563"/>
    <mergeCell ref="D1575:E1575"/>
    <mergeCell ref="D1576:E1576"/>
    <mergeCell ref="D1577:E1577"/>
    <mergeCell ref="D1578:E1578"/>
    <mergeCell ref="D1579:E1579"/>
    <mergeCell ref="D1580:E1580"/>
    <mergeCell ref="D1581:E1581"/>
    <mergeCell ref="D1582:E1582"/>
    <mergeCell ref="D1583:E1583"/>
    <mergeCell ref="D1584:E1584"/>
    <mergeCell ref="D1525:E1525"/>
    <mergeCell ref="D1526:E1526"/>
    <mergeCell ref="D1527:E1527"/>
    <mergeCell ref="D1528:E1528"/>
    <mergeCell ref="D1529:E1529"/>
    <mergeCell ref="D1530:E1530"/>
    <mergeCell ref="D1531:E1531"/>
    <mergeCell ref="D1532:E1532"/>
    <mergeCell ref="D1544:E1544"/>
    <mergeCell ref="G1541:H1541"/>
    <mergeCell ref="I1541:J1541"/>
    <mergeCell ref="G1542:H1542"/>
    <mergeCell ref="I1542:J1542"/>
    <mergeCell ref="G1543:H1543"/>
    <mergeCell ref="I1543:J1543"/>
    <mergeCell ref="G1544:H1544"/>
    <mergeCell ref="I1544:J1544"/>
    <mergeCell ref="D1533:E1533"/>
    <mergeCell ref="D1534:E1534"/>
    <mergeCell ref="G1556:H1556"/>
    <mergeCell ref="I1556:J1556"/>
    <mergeCell ref="G1557:H1557"/>
    <mergeCell ref="I1557:J1557"/>
    <mergeCell ref="G1558:H1558"/>
    <mergeCell ref="I1558:J1558"/>
    <mergeCell ref="G1559:H1559"/>
    <mergeCell ref="I1559:J1559"/>
    <mergeCell ref="G1560:H1560"/>
    <mergeCell ref="I1560:J1560"/>
    <mergeCell ref="G1561:H1561"/>
    <mergeCell ref="I1561:J1561"/>
    <mergeCell ref="G1530:H1530"/>
    <mergeCell ref="I1530:J1530"/>
    <mergeCell ref="G1531:H1531"/>
    <mergeCell ref="G1525:H1525"/>
    <mergeCell ref="I1525:J1525"/>
    <mergeCell ref="G1526:H1526"/>
    <mergeCell ref="I1526:J1526"/>
    <mergeCell ref="G1527:H1527"/>
    <mergeCell ref="I1527:J1527"/>
    <mergeCell ref="G1528:H1528"/>
    <mergeCell ref="I1528:J1528"/>
    <mergeCell ref="G1529:H1529"/>
    <mergeCell ref="I1529:J1529"/>
    <mergeCell ref="I1531:J1531"/>
    <mergeCell ref="G1532:H1532"/>
    <mergeCell ref="I1532:J1532"/>
    <mergeCell ref="G1533:H1533"/>
    <mergeCell ref="I1533:J1533"/>
    <mergeCell ref="G1534:H1534"/>
    <mergeCell ref="I1534:J1534"/>
    <mergeCell ref="D1562:E1562"/>
    <mergeCell ref="D1552:E1552"/>
    <mergeCell ref="D1553:E1553"/>
    <mergeCell ref="D1554:E1554"/>
    <mergeCell ref="D1555:E1555"/>
    <mergeCell ref="D1556:E1556"/>
    <mergeCell ref="D1557:E1557"/>
    <mergeCell ref="D1558:E1558"/>
    <mergeCell ref="D1540:E1540"/>
    <mergeCell ref="D1541:E1541"/>
    <mergeCell ref="D1542:E1542"/>
    <mergeCell ref="D1543:E1543"/>
    <mergeCell ref="G1535:H1535"/>
    <mergeCell ref="I1535:J1535"/>
    <mergeCell ref="G1536:H1536"/>
    <mergeCell ref="I1536:J1536"/>
    <mergeCell ref="G1537:H1537"/>
    <mergeCell ref="I1537:J1537"/>
    <mergeCell ref="G1538:H1538"/>
    <mergeCell ref="I1538:J1538"/>
    <mergeCell ref="G1539:H1539"/>
    <mergeCell ref="I1539:J1539"/>
    <mergeCell ref="G1540:H1540"/>
    <mergeCell ref="I1540:J1540"/>
    <mergeCell ref="D1535:E1535"/>
    <mergeCell ref="D1536:E1536"/>
    <mergeCell ref="D1537:E1537"/>
    <mergeCell ref="D1538:E1538"/>
    <mergeCell ref="D1539:E1539"/>
    <mergeCell ref="G1547:H1547"/>
    <mergeCell ref="I1547:J1547"/>
    <mergeCell ref="G1548:H1548"/>
    <mergeCell ref="I1548:J1548"/>
    <mergeCell ref="G1549:H1549"/>
    <mergeCell ref="I1549:J1549"/>
    <mergeCell ref="G1550:H1550"/>
    <mergeCell ref="I1550:J1550"/>
    <mergeCell ref="G1551:H1551"/>
    <mergeCell ref="I1551:J1551"/>
    <mergeCell ref="G1552:H1552"/>
    <mergeCell ref="I1552:J1552"/>
    <mergeCell ref="G1553:H1553"/>
    <mergeCell ref="I1553:J1553"/>
    <mergeCell ref="G1554:H1554"/>
    <mergeCell ref="I1554:J1554"/>
    <mergeCell ref="G1555:H1555"/>
    <mergeCell ref="I1555:J1555"/>
    <mergeCell ref="G1545:H1545"/>
    <mergeCell ref="I1545:J1545"/>
    <mergeCell ref="G1546:H1546"/>
    <mergeCell ref="I1546:J1546"/>
    <mergeCell ref="G1562:H1562"/>
    <mergeCell ref="I1562:J1562"/>
    <mergeCell ref="D1559:E1559"/>
    <mergeCell ref="D1560:E1560"/>
    <mergeCell ref="D1561:E1561"/>
    <mergeCell ref="D1545:E1545"/>
    <mergeCell ref="D1546:E1546"/>
    <mergeCell ref="D1547:E1547"/>
    <mergeCell ref="D1548:E1548"/>
    <mergeCell ref="D1549:E1549"/>
    <mergeCell ref="D1550:E1550"/>
    <mergeCell ref="D1551:E1551"/>
    <mergeCell ref="D1521:E1521"/>
    <mergeCell ref="D1522:E1522"/>
    <mergeCell ref="D1523:E1523"/>
    <mergeCell ref="D1524:E1524"/>
    <mergeCell ref="D1513:E1513"/>
    <mergeCell ref="D1514:E1514"/>
    <mergeCell ref="D1515:E1515"/>
    <mergeCell ref="D1516:E1516"/>
    <mergeCell ref="D1517:E1517"/>
    <mergeCell ref="D1518:E1518"/>
    <mergeCell ref="D1519:E1519"/>
    <mergeCell ref="D1520:E1520"/>
    <mergeCell ref="D1509:E1509"/>
    <mergeCell ref="D1510:E1510"/>
    <mergeCell ref="D1511:E1511"/>
    <mergeCell ref="D1495:E1495"/>
    <mergeCell ref="D1496:E1496"/>
    <mergeCell ref="D1497:E1497"/>
    <mergeCell ref="D1498:E1498"/>
    <mergeCell ref="D1499:E1499"/>
    <mergeCell ref="D1500:E1500"/>
    <mergeCell ref="D1501:E1501"/>
    <mergeCell ref="I1509:J1509"/>
    <mergeCell ref="G1510:H1510"/>
    <mergeCell ref="I1510:J1510"/>
    <mergeCell ref="G1511:H1511"/>
    <mergeCell ref="I1511:J1511"/>
    <mergeCell ref="G1512:H1512"/>
    <mergeCell ref="I1512:J1512"/>
    <mergeCell ref="G1513:H1513"/>
    <mergeCell ref="I1513:J1513"/>
    <mergeCell ref="G1514:H1514"/>
    <mergeCell ref="I1514:J1514"/>
    <mergeCell ref="D1512:E1512"/>
    <mergeCell ref="D1502:E1502"/>
    <mergeCell ref="D1503:E1503"/>
    <mergeCell ref="D1504:E1504"/>
    <mergeCell ref="D1505:E1505"/>
    <mergeCell ref="D1506:E1506"/>
    <mergeCell ref="D1507:E1507"/>
    <mergeCell ref="D1508:E1508"/>
    <mergeCell ref="G1515:H1515"/>
    <mergeCell ref="I1515:J1515"/>
    <mergeCell ref="G1516:H1516"/>
    <mergeCell ref="I1516:J1516"/>
    <mergeCell ref="G1517:H1517"/>
    <mergeCell ref="I1517:J1517"/>
    <mergeCell ref="G1518:H1518"/>
    <mergeCell ref="I1518:J1518"/>
    <mergeCell ref="G1519:H1519"/>
    <mergeCell ref="I1519:J1519"/>
    <mergeCell ref="G1520:H1520"/>
    <mergeCell ref="I1520:J1520"/>
    <mergeCell ref="G1521:H1521"/>
    <mergeCell ref="I1521:J1521"/>
    <mergeCell ref="G1522:H1522"/>
    <mergeCell ref="I1522:J1522"/>
    <mergeCell ref="G1523:H1523"/>
    <mergeCell ref="I1523:J1523"/>
    <mergeCell ref="G1524:H1524"/>
    <mergeCell ref="I1524:J1524"/>
    <mergeCell ref="D1490:E1490"/>
    <mergeCell ref="D1491:E1491"/>
    <mergeCell ref="D1492:E1492"/>
    <mergeCell ref="D1493:E1493"/>
    <mergeCell ref="G1485:H1485"/>
    <mergeCell ref="I1485:J1485"/>
    <mergeCell ref="G1486:H1486"/>
    <mergeCell ref="I1486:J1486"/>
    <mergeCell ref="G1487:H1487"/>
    <mergeCell ref="I1487:J1487"/>
    <mergeCell ref="G1488:H1488"/>
    <mergeCell ref="I1488:J1488"/>
    <mergeCell ref="G1489:H1489"/>
    <mergeCell ref="I1489:J1489"/>
    <mergeCell ref="G1490:H1490"/>
    <mergeCell ref="I1490:J1490"/>
    <mergeCell ref="G1472:H1472"/>
    <mergeCell ref="I1472:J1472"/>
    <mergeCell ref="G1473:H1473"/>
    <mergeCell ref="I1473:J1473"/>
    <mergeCell ref="G1474:H1474"/>
    <mergeCell ref="I1474:J1474"/>
    <mergeCell ref="G1475:H1475"/>
    <mergeCell ref="I1475:J1475"/>
    <mergeCell ref="G1476:H1476"/>
    <mergeCell ref="D1475:E1475"/>
    <mergeCell ref="D1476:E1476"/>
    <mergeCell ref="D1477:E1477"/>
    <mergeCell ref="D1478:E1478"/>
    <mergeCell ref="D1479:E1479"/>
    <mergeCell ref="D1480:E1480"/>
    <mergeCell ref="D1481:E1481"/>
    <mergeCell ref="D1482:E1482"/>
    <mergeCell ref="I1476:J1476"/>
    <mergeCell ref="G1477:H1477"/>
    <mergeCell ref="I1477:J1477"/>
    <mergeCell ref="G1478:H1478"/>
    <mergeCell ref="I1478:J1478"/>
    <mergeCell ref="G1479:H1479"/>
    <mergeCell ref="I1479:J1479"/>
    <mergeCell ref="G1480:H1480"/>
    <mergeCell ref="I1480:J1480"/>
    <mergeCell ref="G1481:H1481"/>
    <mergeCell ref="I1481:J1481"/>
    <mergeCell ref="G1482:H1482"/>
    <mergeCell ref="I1482:J1482"/>
    <mergeCell ref="G1483:H1483"/>
    <mergeCell ref="I1483:J1483"/>
    <mergeCell ref="G1484:H1484"/>
    <mergeCell ref="I1484:J1484"/>
    <mergeCell ref="D1494:E1494"/>
    <mergeCell ref="G1491:H1491"/>
    <mergeCell ref="I1491:J1491"/>
    <mergeCell ref="G1492:H1492"/>
    <mergeCell ref="I1492:J1492"/>
    <mergeCell ref="G1493:H1493"/>
    <mergeCell ref="I1493:J1493"/>
    <mergeCell ref="G1494:H1494"/>
    <mergeCell ref="I1494:J1494"/>
    <mergeCell ref="I1427:J1427"/>
    <mergeCell ref="G1428:H1428"/>
    <mergeCell ref="I1428:J1428"/>
    <mergeCell ref="G1429:H1429"/>
    <mergeCell ref="I1429:J1429"/>
    <mergeCell ref="G1430:H1430"/>
    <mergeCell ref="I1430:J1430"/>
    <mergeCell ref="G1431:H1431"/>
    <mergeCell ref="I1431:J1431"/>
    <mergeCell ref="D1483:E1483"/>
    <mergeCell ref="D1484:E1484"/>
    <mergeCell ref="D1485:E1485"/>
    <mergeCell ref="D1486:E1486"/>
    <mergeCell ref="D1487:E1487"/>
    <mergeCell ref="D1488:E1488"/>
    <mergeCell ref="D1489:E1489"/>
    <mergeCell ref="D1471:E1471"/>
    <mergeCell ref="D1472:E1472"/>
    <mergeCell ref="D1473:E1473"/>
    <mergeCell ref="D1474:E1474"/>
    <mergeCell ref="D1463:E1463"/>
    <mergeCell ref="D1464:E1464"/>
    <mergeCell ref="D1465:E1465"/>
    <mergeCell ref="D1466:E1466"/>
    <mergeCell ref="D1467:E1467"/>
    <mergeCell ref="D1468:E1468"/>
    <mergeCell ref="D1469:E1469"/>
    <mergeCell ref="D1470:E1470"/>
    <mergeCell ref="G1463:H1463"/>
    <mergeCell ref="I1463:J1463"/>
    <mergeCell ref="G1464:H1464"/>
    <mergeCell ref="I1464:J1464"/>
    <mergeCell ref="G1465:H1465"/>
    <mergeCell ref="I1465:J1465"/>
    <mergeCell ref="G1466:H1466"/>
    <mergeCell ref="I1466:J1466"/>
    <mergeCell ref="G1467:H1467"/>
    <mergeCell ref="I1467:J1467"/>
    <mergeCell ref="G1468:H1468"/>
    <mergeCell ref="I1468:J1468"/>
    <mergeCell ref="G1469:H1469"/>
    <mergeCell ref="I1469:J1469"/>
    <mergeCell ref="G1470:H1470"/>
    <mergeCell ref="I1470:J1470"/>
    <mergeCell ref="G1471:H1471"/>
    <mergeCell ref="I1471:J1471"/>
    <mergeCell ref="D1447:E1447"/>
    <mergeCell ref="D1448:E1448"/>
    <mergeCell ref="D1449:E1449"/>
    <mergeCell ref="D1450:E1450"/>
    <mergeCell ref="D1451:E1451"/>
    <mergeCell ref="G1450:H1450"/>
    <mergeCell ref="I1450:J1450"/>
    <mergeCell ref="G1451:H1451"/>
    <mergeCell ref="I1451:J1451"/>
    <mergeCell ref="D1425:E1425"/>
    <mergeCell ref="D1426:E1426"/>
    <mergeCell ref="D1427:E1427"/>
    <mergeCell ref="D1428:E1428"/>
    <mergeCell ref="D1429:E1429"/>
    <mergeCell ref="D1430:E1430"/>
    <mergeCell ref="D1431:E1431"/>
    <mergeCell ref="D1432:E1432"/>
    <mergeCell ref="D1444:E1444"/>
    <mergeCell ref="G1441:H1441"/>
    <mergeCell ref="I1441:J1441"/>
    <mergeCell ref="G1442:H1442"/>
    <mergeCell ref="I1442:J1442"/>
    <mergeCell ref="G1443:H1443"/>
    <mergeCell ref="I1443:J1443"/>
    <mergeCell ref="G1444:H1444"/>
    <mergeCell ref="I1444:J1444"/>
    <mergeCell ref="G1432:H1432"/>
    <mergeCell ref="I1432:J1432"/>
    <mergeCell ref="G1433:H1433"/>
    <mergeCell ref="I1433:J1433"/>
    <mergeCell ref="G1434:H1434"/>
    <mergeCell ref="I1434:J1434"/>
    <mergeCell ref="G1445:H1445"/>
    <mergeCell ref="I1445:J1445"/>
    <mergeCell ref="G1446:H1446"/>
    <mergeCell ref="I1446:J1446"/>
    <mergeCell ref="G1447:H1447"/>
    <mergeCell ref="I1447:J1447"/>
    <mergeCell ref="G1448:H1448"/>
    <mergeCell ref="I1448:J1448"/>
    <mergeCell ref="G1449:H1449"/>
    <mergeCell ref="I1449:J1449"/>
    <mergeCell ref="D1433:E1433"/>
    <mergeCell ref="D1434:E1434"/>
    <mergeCell ref="G1425:H1425"/>
    <mergeCell ref="I1425:J1425"/>
    <mergeCell ref="G1426:H1426"/>
    <mergeCell ref="I1426:J1426"/>
    <mergeCell ref="G1427:H1427"/>
    <mergeCell ref="D1462:E1462"/>
    <mergeCell ref="D1452:E1452"/>
    <mergeCell ref="D1453:E1453"/>
    <mergeCell ref="D1454:E1454"/>
    <mergeCell ref="D1455:E1455"/>
    <mergeCell ref="D1456:E1456"/>
    <mergeCell ref="D1457:E1457"/>
    <mergeCell ref="D1458:E1458"/>
    <mergeCell ref="D1440:E1440"/>
    <mergeCell ref="D1441:E1441"/>
    <mergeCell ref="D1442:E1442"/>
    <mergeCell ref="D1443:E1443"/>
    <mergeCell ref="G1435:H1435"/>
    <mergeCell ref="I1435:J1435"/>
    <mergeCell ref="G1436:H1436"/>
    <mergeCell ref="I1436:J1436"/>
    <mergeCell ref="G1437:H1437"/>
    <mergeCell ref="I1437:J1437"/>
    <mergeCell ref="G1438:H1438"/>
    <mergeCell ref="I1438:J1438"/>
    <mergeCell ref="G1439:H1439"/>
    <mergeCell ref="I1439:J1439"/>
    <mergeCell ref="G1440:H1440"/>
    <mergeCell ref="I1440:J1440"/>
    <mergeCell ref="D1435:E1435"/>
    <mergeCell ref="D1436:E1436"/>
    <mergeCell ref="D1437:E1437"/>
    <mergeCell ref="D1438:E1438"/>
    <mergeCell ref="D1439:E1439"/>
    <mergeCell ref="G1462:H1462"/>
    <mergeCell ref="I1462:J1462"/>
    <mergeCell ref="G1459:H1459"/>
    <mergeCell ref="I1459:J1459"/>
    <mergeCell ref="G1460:H1460"/>
    <mergeCell ref="I1460:J1460"/>
    <mergeCell ref="G1461:H1461"/>
    <mergeCell ref="I1461:J1461"/>
    <mergeCell ref="D1459:E1459"/>
    <mergeCell ref="D1460:E1460"/>
    <mergeCell ref="D1461:E1461"/>
    <mergeCell ref="D1445:E1445"/>
    <mergeCell ref="D1446:E1446"/>
    <mergeCell ref="G1452:H1452"/>
    <mergeCell ref="I1452:J1452"/>
    <mergeCell ref="G1453:H1453"/>
    <mergeCell ref="I1453:J1453"/>
    <mergeCell ref="G1454:H1454"/>
    <mergeCell ref="I1454:J1454"/>
    <mergeCell ref="G1455:H1455"/>
    <mergeCell ref="I1455:J1455"/>
    <mergeCell ref="G1456:H1456"/>
    <mergeCell ref="I1456:J1456"/>
    <mergeCell ref="G1457:H1457"/>
    <mergeCell ref="I1457:J1457"/>
    <mergeCell ref="G1458:H1458"/>
    <mergeCell ref="I1458:J1458"/>
    <mergeCell ref="D1421:E1421"/>
    <mergeCell ref="D1422:E1422"/>
    <mergeCell ref="D1423:E1423"/>
    <mergeCell ref="D1424:E1424"/>
    <mergeCell ref="D1413:E1413"/>
    <mergeCell ref="D1414:E1414"/>
    <mergeCell ref="D1415:E1415"/>
    <mergeCell ref="D1416:E1416"/>
    <mergeCell ref="D1417:E1417"/>
    <mergeCell ref="D1418:E1418"/>
    <mergeCell ref="D1419:E1419"/>
    <mergeCell ref="D1420:E1420"/>
    <mergeCell ref="D1409:E1409"/>
    <mergeCell ref="D1410:E1410"/>
    <mergeCell ref="D1411:E1411"/>
    <mergeCell ref="D1395:E1395"/>
    <mergeCell ref="D1396:E1396"/>
    <mergeCell ref="D1397:E1397"/>
    <mergeCell ref="D1398:E1398"/>
    <mergeCell ref="D1399:E1399"/>
    <mergeCell ref="D1400:E1400"/>
    <mergeCell ref="D1401:E1401"/>
    <mergeCell ref="G1415:H1415"/>
    <mergeCell ref="I1415:J1415"/>
    <mergeCell ref="G1416:H1416"/>
    <mergeCell ref="I1416:J1416"/>
    <mergeCell ref="G1417:H1417"/>
    <mergeCell ref="I1417:J1417"/>
    <mergeCell ref="G1418:H1418"/>
    <mergeCell ref="I1418:J1418"/>
    <mergeCell ref="G1419:H1419"/>
    <mergeCell ref="I1419:J1419"/>
    <mergeCell ref="G1420:H1420"/>
    <mergeCell ref="I1420:J1420"/>
    <mergeCell ref="G1421:H1421"/>
    <mergeCell ref="I1421:J1421"/>
    <mergeCell ref="G1422:H1422"/>
    <mergeCell ref="I1422:J1422"/>
    <mergeCell ref="G1423:H1423"/>
    <mergeCell ref="I1423:J1423"/>
    <mergeCell ref="G1424:H1424"/>
    <mergeCell ref="I1424:J1424"/>
    <mergeCell ref="G1414:H1414"/>
    <mergeCell ref="I1414:J1414"/>
    <mergeCell ref="G1413:H1413"/>
    <mergeCell ref="I1413:J1413"/>
    <mergeCell ref="D1394:E1394"/>
    <mergeCell ref="G1391:H1391"/>
    <mergeCell ref="I1391:J1391"/>
    <mergeCell ref="G1392:H1392"/>
    <mergeCell ref="I1392:J1392"/>
    <mergeCell ref="G1393:H1393"/>
    <mergeCell ref="I1393:J1393"/>
    <mergeCell ref="G1394:H1394"/>
    <mergeCell ref="I1394:J1394"/>
    <mergeCell ref="D1412:E1412"/>
    <mergeCell ref="D1402:E1402"/>
    <mergeCell ref="D1403:E1403"/>
    <mergeCell ref="D1404:E1404"/>
    <mergeCell ref="D1405:E1405"/>
    <mergeCell ref="D1406:E1406"/>
    <mergeCell ref="D1407:E1407"/>
    <mergeCell ref="D1408:E1408"/>
    <mergeCell ref="D1390:E1390"/>
    <mergeCell ref="D1391:E1391"/>
    <mergeCell ref="D1392:E1392"/>
    <mergeCell ref="D1393:E1393"/>
    <mergeCell ref="G1389:H1389"/>
    <mergeCell ref="I1389:J1389"/>
    <mergeCell ref="G1390:H1390"/>
    <mergeCell ref="I1390:J1390"/>
    <mergeCell ref="D1383:E1383"/>
    <mergeCell ref="D1384:E1384"/>
    <mergeCell ref="D1385:E1385"/>
    <mergeCell ref="D1386:E1386"/>
    <mergeCell ref="D1387:E1387"/>
    <mergeCell ref="D1388:E1388"/>
    <mergeCell ref="D1389:E1389"/>
    <mergeCell ref="D1371:E1371"/>
    <mergeCell ref="D1372:E1372"/>
    <mergeCell ref="D1373:E1373"/>
    <mergeCell ref="D1374:E1374"/>
    <mergeCell ref="G1412:H1412"/>
    <mergeCell ref="I1412:J1412"/>
    <mergeCell ref="D1363:E1363"/>
    <mergeCell ref="D1364:E1364"/>
    <mergeCell ref="D1365:E1365"/>
    <mergeCell ref="D1366:E1366"/>
    <mergeCell ref="D1367:E1367"/>
    <mergeCell ref="D1368:E1368"/>
    <mergeCell ref="D1369:E1369"/>
    <mergeCell ref="D1370:E1370"/>
    <mergeCell ref="G1364:H1364"/>
    <mergeCell ref="I1364:J1364"/>
    <mergeCell ref="D1375:E1375"/>
    <mergeCell ref="D1376:E1376"/>
    <mergeCell ref="D1377:E1377"/>
    <mergeCell ref="D1378:E1378"/>
    <mergeCell ref="D1379:E1379"/>
    <mergeCell ref="D1380:E1380"/>
    <mergeCell ref="D1381:E1381"/>
    <mergeCell ref="D1382:E1382"/>
    <mergeCell ref="G1385:H1385"/>
    <mergeCell ref="I1385:J1385"/>
    <mergeCell ref="G1386:H1386"/>
    <mergeCell ref="I1386:J1386"/>
    <mergeCell ref="G1387:H1387"/>
    <mergeCell ref="I1387:J1387"/>
    <mergeCell ref="G1388:H1388"/>
    <mergeCell ref="I1388:J1388"/>
    <mergeCell ref="D1359:E1359"/>
    <mergeCell ref="D1360:E1360"/>
    <mergeCell ref="D1361:E1361"/>
    <mergeCell ref="D1345:E1345"/>
    <mergeCell ref="D1346:E1346"/>
    <mergeCell ref="D1347:E1347"/>
    <mergeCell ref="D1348:E1348"/>
    <mergeCell ref="D1349:E1349"/>
    <mergeCell ref="D1350:E1350"/>
    <mergeCell ref="D1351:E1351"/>
    <mergeCell ref="D1362:E1362"/>
    <mergeCell ref="I1348:J1348"/>
    <mergeCell ref="G1349:H1349"/>
    <mergeCell ref="I1349:J1349"/>
    <mergeCell ref="G1350:H1350"/>
    <mergeCell ref="I1350:J1350"/>
    <mergeCell ref="G1351:H1351"/>
    <mergeCell ref="I1351:J1351"/>
    <mergeCell ref="G1352:H1352"/>
    <mergeCell ref="I1352:J1352"/>
    <mergeCell ref="G1353:H1353"/>
    <mergeCell ref="I1353:J1353"/>
    <mergeCell ref="G1354:H1354"/>
    <mergeCell ref="I1354:J1354"/>
    <mergeCell ref="G1355:H1355"/>
    <mergeCell ref="I1355:J1355"/>
    <mergeCell ref="G1356:H1356"/>
    <mergeCell ref="G1380:H1380"/>
    <mergeCell ref="I1380:J1380"/>
    <mergeCell ref="G1381:H1381"/>
    <mergeCell ref="I1381:J1381"/>
    <mergeCell ref="G1382:H1382"/>
    <mergeCell ref="I1382:J1382"/>
    <mergeCell ref="G1383:H1383"/>
    <mergeCell ref="I1383:J1383"/>
    <mergeCell ref="G1384:H1384"/>
    <mergeCell ref="I1384:J1384"/>
    <mergeCell ref="D1325:E1325"/>
    <mergeCell ref="D1326:E1326"/>
    <mergeCell ref="D1327:E1327"/>
    <mergeCell ref="D1328:E1328"/>
    <mergeCell ref="D1329:E1329"/>
    <mergeCell ref="D1330:E1330"/>
    <mergeCell ref="D1331:E1331"/>
    <mergeCell ref="D1332:E1332"/>
    <mergeCell ref="D1344:E1344"/>
    <mergeCell ref="G1341:H1341"/>
    <mergeCell ref="I1341:J1341"/>
    <mergeCell ref="G1342:H1342"/>
    <mergeCell ref="I1342:J1342"/>
    <mergeCell ref="G1343:H1343"/>
    <mergeCell ref="I1343:J1343"/>
    <mergeCell ref="G1344:H1344"/>
    <mergeCell ref="I1344:J1344"/>
    <mergeCell ref="D1333:E1333"/>
    <mergeCell ref="D1334:E1334"/>
    <mergeCell ref="G1332:H1332"/>
    <mergeCell ref="I1332:J1332"/>
    <mergeCell ref="G1333:H1333"/>
    <mergeCell ref="I1333:J1333"/>
    <mergeCell ref="G1334:H1334"/>
    <mergeCell ref="I1334:J1334"/>
    <mergeCell ref="I1356:J1356"/>
    <mergeCell ref="G1357:H1357"/>
    <mergeCell ref="I1357:J1357"/>
    <mergeCell ref="G1358:H1358"/>
    <mergeCell ref="I1358:J1358"/>
    <mergeCell ref="G1359:H1359"/>
    <mergeCell ref="I1359:J1359"/>
    <mergeCell ref="G1360:H1360"/>
    <mergeCell ref="I1360:J1360"/>
    <mergeCell ref="D1352:E1352"/>
    <mergeCell ref="D1353:E1353"/>
    <mergeCell ref="D1354:E1354"/>
    <mergeCell ref="D1355:E1355"/>
    <mergeCell ref="D1356:E1356"/>
    <mergeCell ref="D1357:E1357"/>
    <mergeCell ref="D1358:E1358"/>
    <mergeCell ref="D1340:E1340"/>
    <mergeCell ref="D1341:E1341"/>
    <mergeCell ref="D1342:E1342"/>
    <mergeCell ref="D1343:E1343"/>
    <mergeCell ref="G1335:H1335"/>
    <mergeCell ref="I1335:J1335"/>
    <mergeCell ref="G1336:H1336"/>
    <mergeCell ref="I1336:J1336"/>
    <mergeCell ref="G1337:H1337"/>
    <mergeCell ref="I1337:J1337"/>
    <mergeCell ref="G1338:H1338"/>
    <mergeCell ref="I1338:J1338"/>
    <mergeCell ref="G1339:H1339"/>
    <mergeCell ref="I1339:J1339"/>
    <mergeCell ref="G1340:H1340"/>
    <mergeCell ref="I1340:J1340"/>
    <mergeCell ref="D1335:E1335"/>
    <mergeCell ref="D1336:E1336"/>
    <mergeCell ref="D1337:E1337"/>
    <mergeCell ref="D1338:E1338"/>
    <mergeCell ref="D1339:E1339"/>
    <mergeCell ref="I1347:J1347"/>
    <mergeCell ref="G1348:H1348"/>
    <mergeCell ref="D1323:E1323"/>
    <mergeCell ref="D1324:E1324"/>
    <mergeCell ref="D1313:E1313"/>
    <mergeCell ref="D1314:E1314"/>
    <mergeCell ref="D1315:E1315"/>
    <mergeCell ref="D1316:E1316"/>
    <mergeCell ref="D1317:E1317"/>
    <mergeCell ref="D1318:E1318"/>
    <mergeCell ref="D1319:E1319"/>
    <mergeCell ref="D1320:E1320"/>
    <mergeCell ref="D1309:E1309"/>
    <mergeCell ref="D1310:E1310"/>
    <mergeCell ref="D1311:E1311"/>
    <mergeCell ref="D1295:E1295"/>
    <mergeCell ref="D1296:E1296"/>
    <mergeCell ref="D1297:E1297"/>
    <mergeCell ref="D1298:E1298"/>
    <mergeCell ref="D1299:E1299"/>
    <mergeCell ref="D1300:E1300"/>
    <mergeCell ref="D1301:E1301"/>
    <mergeCell ref="G1299:H1299"/>
    <mergeCell ref="I1299:J1299"/>
    <mergeCell ref="G1300:H1300"/>
    <mergeCell ref="I1300:J1300"/>
    <mergeCell ref="G1301:H1301"/>
    <mergeCell ref="I1301:J1301"/>
    <mergeCell ref="G1302:H1302"/>
    <mergeCell ref="I1302:J1302"/>
    <mergeCell ref="G1303:H1303"/>
    <mergeCell ref="I1303:J1303"/>
    <mergeCell ref="G1304:H1304"/>
    <mergeCell ref="I1304:J1304"/>
    <mergeCell ref="G1305:H1305"/>
    <mergeCell ref="I1305:J1305"/>
    <mergeCell ref="G1306:H1306"/>
    <mergeCell ref="I1306:J1306"/>
    <mergeCell ref="G1307:H1307"/>
    <mergeCell ref="I1307:J1307"/>
    <mergeCell ref="G1308:H1308"/>
    <mergeCell ref="I1308:J1308"/>
    <mergeCell ref="G1309:H1309"/>
    <mergeCell ref="G1313:H1313"/>
    <mergeCell ref="G1323:H1323"/>
    <mergeCell ref="I1323:J1323"/>
    <mergeCell ref="G1324:H1324"/>
    <mergeCell ref="I1324:J1324"/>
    <mergeCell ref="D1294:E1294"/>
    <mergeCell ref="G1291:H1291"/>
    <mergeCell ref="I1291:J1291"/>
    <mergeCell ref="G1292:H1292"/>
    <mergeCell ref="I1292:J1292"/>
    <mergeCell ref="G1293:H1293"/>
    <mergeCell ref="I1293:J1293"/>
    <mergeCell ref="G1294:H1294"/>
    <mergeCell ref="I1294:J1294"/>
    <mergeCell ref="D1312:E1312"/>
    <mergeCell ref="D1302:E1302"/>
    <mergeCell ref="D1303:E1303"/>
    <mergeCell ref="D1304:E1304"/>
    <mergeCell ref="D1305:E1305"/>
    <mergeCell ref="D1306:E1306"/>
    <mergeCell ref="D1307:E1307"/>
    <mergeCell ref="D1308:E1308"/>
    <mergeCell ref="D1290:E1290"/>
    <mergeCell ref="D1291:E1291"/>
    <mergeCell ref="D1292:E1292"/>
    <mergeCell ref="D1293:E1293"/>
    <mergeCell ref="G1289:H1289"/>
    <mergeCell ref="I1289:J1289"/>
    <mergeCell ref="G1290:H1290"/>
    <mergeCell ref="I1290:J1290"/>
    <mergeCell ref="I1309:J1309"/>
    <mergeCell ref="G1310:H1310"/>
    <mergeCell ref="I1310:J1310"/>
    <mergeCell ref="G1311:H1311"/>
    <mergeCell ref="I1311:J1311"/>
    <mergeCell ref="G1312:H1312"/>
    <mergeCell ref="I1312:J1312"/>
    <mergeCell ref="O1299:O1310"/>
    <mergeCell ref="O1311:O1322"/>
    <mergeCell ref="G1315:H1315"/>
    <mergeCell ref="I1315:J1315"/>
    <mergeCell ref="G1316:H1316"/>
    <mergeCell ref="I1316:J1316"/>
    <mergeCell ref="G1317:H1317"/>
    <mergeCell ref="I1317:J1317"/>
    <mergeCell ref="G1318:H1318"/>
    <mergeCell ref="I1318:J1318"/>
    <mergeCell ref="G1319:H1319"/>
    <mergeCell ref="I1319:J1319"/>
    <mergeCell ref="G1320:H1320"/>
    <mergeCell ref="I1320:J1320"/>
    <mergeCell ref="G1321:H1321"/>
    <mergeCell ref="I1321:J1321"/>
    <mergeCell ref="G1322:H1322"/>
    <mergeCell ref="I1322:J1322"/>
    <mergeCell ref="D1321:E1321"/>
    <mergeCell ref="D1322:E1322"/>
    <mergeCell ref="I1313:J1313"/>
    <mergeCell ref="G1314:H1314"/>
    <mergeCell ref="I1314:J1314"/>
    <mergeCell ref="D1287:E1287"/>
    <mergeCell ref="D1288:E1288"/>
    <mergeCell ref="D1289:E1289"/>
    <mergeCell ref="D1271:E1271"/>
    <mergeCell ref="D1272:E1272"/>
    <mergeCell ref="D1273:E1273"/>
    <mergeCell ref="D1274:E1274"/>
    <mergeCell ref="D1263:E1263"/>
    <mergeCell ref="D1264:E1264"/>
    <mergeCell ref="D1265:E1265"/>
    <mergeCell ref="D1266:E1266"/>
    <mergeCell ref="D1267:E1267"/>
    <mergeCell ref="D1268:E1268"/>
    <mergeCell ref="D1269:E1269"/>
    <mergeCell ref="D1270:E1270"/>
    <mergeCell ref="G1263:H1263"/>
    <mergeCell ref="I1263:J1263"/>
    <mergeCell ref="G1264:H1264"/>
    <mergeCell ref="I1264:J1264"/>
    <mergeCell ref="D1275:E1275"/>
    <mergeCell ref="D1276:E1276"/>
    <mergeCell ref="D1277:E1277"/>
    <mergeCell ref="D1278:E1278"/>
    <mergeCell ref="D1279:E1279"/>
    <mergeCell ref="D1280:E1280"/>
    <mergeCell ref="D1281:E1281"/>
    <mergeCell ref="D1282:E1282"/>
    <mergeCell ref="G1285:H1285"/>
    <mergeCell ref="I1285:J1285"/>
    <mergeCell ref="G1286:H1286"/>
    <mergeCell ref="I1286:J1286"/>
    <mergeCell ref="G1287:H1287"/>
    <mergeCell ref="I1287:J1287"/>
    <mergeCell ref="G1288:H1288"/>
    <mergeCell ref="I1288:J1288"/>
    <mergeCell ref="G1265:H1265"/>
    <mergeCell ref="I1265:J1265"/>
    <mergeCell ref="G1266:H1266"/>
    <mergeCell ref="I1266:J1266"/>
    <mergeCell ref="G1267:H1267"/>
    <mergeCell ref="I1267:J1267"/>
    <mergeCell ref="G1268:H1268"/>
    <mergeCell ref="I1268:J1268"/>
    <mergeCell ref="G1269:H1269"/>
    <mergeCell ref="I1269:J1269"/>
    <mergeCell ref="G1270:H1270"/>
    <mergeCell ref="I1270:J1270"/>
    <mergeCell ref="G1271:H1271"/>
    <mergeCell ref="I1271:J1271"/>
    <mergeCell ref="G1272:H1272"/>
    <mergeCell ref="I1272:J1272"/>
    <mergeCell ref="G1273:H1273"/>
    <mergeCell ref="I1273:J1273"/>
    <mergeCell ref="G1274:H1274"/>
    <mergeCell ref="I1274:J1274"/>
    <mergeCell ref="G1275:H1275"/>
    <mergeCell ref="I1275:J1275"/>
    <mergeCell ref="G1276:H1276"/>
    <mergeCell ref="I1276:J1276"/>
    <mergeCell ref="G1277:H1277"/>
    <mergeCell ref="I1277:J1277"/>
    <mergeCell ref="G1278:H1278"/>
    <mergeCell ref="I1278:J1278"/>
    <mergeCell ref="G1279:H1279"/>
    <mergeCell ref="D1283:E1283"/>
    <mergeCell ref="D1284:E1284"/>
    <mergeCell ref="D1285:E1285"/>
    <mergeCell ref="D1286:E1286"/>
    <mergeCell ref="D1262:E1262"/>
    <mergeCell ref="D1252:E1252"/>
    <mergeCell ref="D1253:E1253"/>
    <mergeCell ref="D1254:E1254"/>
    <mergeCell ref="D1255:E1255"/>
    <mergeCell ref="D1256:E1256"/>
    <mergeCell ref="D1257:E1257"/>
    <mergeCell ref="D1258:E1258"/>
    <mergeCell ref="D1240:E1240"/>
    <mergeCell ref="D1241:E1241"/>
    <mergeCell ref="D1242:E1242"/>
    <mergeCell ref="D1243:E1243"/>
    <mergeCell ref="G1235:H1235"/>
    <mergeCell ref="I1235:J1235"/>
    <mergeCell ref="G1236:H1236"/>
    <mergeCell ref="I1236:J1236"/>
    <mergeCell ref="G1237:H1237"/>
    <mergeCell ref="I1237:J1237"/>
    <mergeCell ref="G1238:H1238"/>
    <mergeCell ref="I1238:J1238"/>
    <mergeCell ref="G1239:H1239"/>
    <mergeCell ref="I1239:J1239"/>
    <mergeCell ref="G1240:H1240"/>
    <mergeCell ref="I1240:J1240"/>
    <mergeCell ref="D1235:E1235"/>
    <mergeCell ref="D1236:E1236"/>
    <mergeCell ref="D1237:E1237"/>
    <mergeCell ref="D1238:E1238"/>
    <mergeCell ref="D1239:E1239"/>
    <mergeCell ref="G1259:H1259"/>
    <mergeCell ref="I1259:J1259"/>
    <mergeCell ref="G1260:H1260"/>
    <mergeCell ref="I1260:J1260"/>
    <mergeCell ref="G1261:H1261"/>
    <mergeCell ref="I1261:J1261"/>
    <mergeCell ref="G1262:H1262"/>
    <mergeCell ref="I1262:J1262"/>
    <mergeCell ref="D1259:E1259"/>
    <mergeCell ref="D1260:E1260"/>
    <mergeCell ref="D1261:E1261"/>
    <mergeCell ref="D1245:E1245"/>
    <mergeCell ref="D1246:E1246"/>
    <mergeCell ref="I1251:J1251"/>
    <mergeCell ref="G1252:H1252"/>
    <mergeCell ref="I1252:J1252"/>
    <mergeCell ref="G1253:H1253"/>
    <mergeCell ref="I1253:J1253"/>
    <mergeCell ref="G1254:H1254"/>
    <mergeCell ref="I1254:J1254"/>
    <mergeCell ref="G1255:H1255"/>
    <mergeCell ref="I1255:J1255"/>
    <mergeCell ref="G1256:H1256"/>
    <mergeCell ref="I1256:J1256"/>
    <mergeCell ref="G1257:H1257"/>
    <mergeCell ref="I1257:J1257"/>
    <mergeCell ref="G1258:H1258"/>
    <mergeCell ref="I1258:J1258"/>
    <mergeCell ref="D1247:E1247"/>
    <mergeCell ref="D1248:E1248"/>
    <mergeCell ref="D1249:E1249"/>
    <mergeCell ref="D1250:E1250"/>
    <mergeCell ref="D1251:E1251"/>
    <mergeCell ref="D1221:E1221"/>
    <mergeCell ref="D1222:E1222"/>
    <mergeCell ref="D1223:E1223"/>
    <mergeCell ref="D1224:E1224"/>
    <mergeCell ref="G1221:H1221"/>
    <mergeCell ref="I1221:J1221"/>
    <mergeCell ref="G1222:H1222"/>
    <mergeCell ref="I1222:J1222"/>
    <mergeCell ref="G1223:H1223"/>
    <mergeCell ref="I1223:J1223"/>
    <mergeCell ref="G1224:H1224"/>
    <mergeCell ref="I1224:J1224"/>
    <mergeCell ref="G1225:H1225"/>
    <mergeCell ref="I1225:J1225"/>
    <mergeCell ref="G1226:H1226"/>
    <mergeCell ref="I1226:J1226"/>
    <mergeCell ref="G1227:H1227"/>
    <mergeCell ref="I1227:J1227"/>
    <mergeCell ref="G1228:H1228"/>
    <mergeCell ref="I1228:J1228"/>
    <mergeCell ref="G1229:H1229"/>
    <mergeCell ref="I1229:J1229"/>
    <mergeCell ref="D1225:E1225"/>
    <mergeCell ref="D1226:E1226"/>
    <mergeCell ref="D1227:E1227"/>
    <mergeCell ref="D1228:E1228"/>
    <mergeCell ref="D1229:E1229"/>
    <mergeCell ref="D1230:E1230"/>
    <mergeCell ref="D1231:E1231"/>
    <mergeCell ref="D1232:E1232"/>
    <mergeCell ref="D1244:E1244"/>
    <mergeCell ref="G1241:H1241"/>
    <mergeCell ref="I1241:J1241"/>
    <mergeCell ref="G1242:H1242"/>
    <mergeCell ref="I1242:J1242"/>
    <mergeCell ref="G1243:H1243"/>
    <mergeCell ref="I1243:J1243"/>
    <mergeCell ref="G1244:H1244"/>
    <mergeCell ref="I1244:J1244"/>
    <mergeCell ref="D1233:E1233"/>
    <mergeCell ref="D1234:E1234"/>
    <mergeCell ref="I1233:J1233"/>
    <mergeCell ref="G1234:H1234"/>
    <mergeCell ref="I1234:J1234"/>
    <mergeCell ref="G1230:H1230"/>
    <mergeCell ref="I1230:J1230"/>
    <mergeCell ref="G1231:H1231"/>
    <mergeCell ref="I1231:J1231"/>
    <mergeCell ref="G1232:H1232"/>
    <mergeCell ref="I1232:J1232"/>
    <mergeCell ref="G1233:H1233"/>
    <mergeCell ref="D1213:E1213"/>
    <mergeCell ref="D1214:E1214"/>
    <mergeCell ref="D1215:E1215"/>
    <mergeCell ref="D1216:E1216"/>
    <mergeCell ref="D1217:E1217"/>
    <mergeCell ref="D1218:E1218"/>
    <mergeCell ref="D1219:E1219"/>
    <mergeCell ref="D1220:E1220"/>
    <mergeCell ref="D1209:E1209"/>
    <mergeCell ref="D1210:E1210"/>
    <mergeCell ref="D1211:E1211"/>
    <mergeCell ref="D1195:E1195"/>
    <mergeCell ref="D1196:E1196"/>
    <mergeCell ref="D1197:E1197"/>
    <mergeCell ref="D1198:E1198"/>
    <mergeCell ref="D1199:E1199"/>
    <mergeCell ref="D1200:E1200"/>
    <mergeCell ref="D1201:E1201"/>
    <mergeCell ref="G1195:H1195"/>
    <mergeCell ref="I1195:J1195"/>
    <mergeCell ref="G1196:H1196"/>
    <mergeCell ref="I1196:J1196"/>
    <mergeCell ref="G1197:H1197"/>
    <mergeCell ref="I1197:J1197"/>
    <mergeCell ref="G1198:H1198"/>
    <mergeCell ref="I1198:J1198"/>
    <mergeCell ref="G1199:H1199"/>
    <mergeCell ref="I1199:J1199"/>
    <mergeCell ref="G1200:H1200"/>
    <mergeCell ref="I1200:J1200"/>
    <mergeCell ref="G1201:H1201"/>
    <mergeCell ref="I1201:J1201"/>
    <mergeCell ref="G1202:H1202"/>
    <mergeCell ref="I1202:J1202"/>
    <mergeCell ref="G1203:H1203"/>
    <mergeCell ref="I1203:J1203"/>
    <mergeCell ref="G1204:H1204"/>
    <mergeCell ref="I1204:J1204"/>
    <mergeCell ref="G1213:H1213"/>
    <mergeCell ref="I1213:J1213"/>
    <mergeCell ref="G1214:H1214"/>
    <mergeCell ref="I1214:J1214"/>
    <mergeCell ref="G1215:H1215"/>
    <mergeCell ref="I1215:J1215"/>
    <mergeCell ref="G1216:H1216"/>
    <mergeCell ref="I1216:J1216"/>
    <mergeCell ref="G1217:H1217"/>
    <mergeCell ref="I1217:J1217"/>
    <mergeCell ref="G1218:H1218"/>
    <mergeCell ref="I1218:J1218"/>
    <mergeCell ref="G1219:H1219"/>
    <mergeCell ref="I1219:J1219"/>
    <mergeCell ref="G1220:H1220"/>
    <mergeCell ref="I1220:J1220"/>
    <mergeCell ref="D1194:E1194"/>
    <mergeCell ref="G1191:H1191"/>
    <mergeCell ref="I1191:J1191"/>
    <mergeCell ref="G1192:H1192"/>
    <mergeCell ref="I1192:J1192"/>
    <mergeCell ref="G1193:H1193"/>
    <mergeCell ref="I1193:J1193"/>
    <mergeCell ref="G1194:H1194"/>
    <mergeCell ref="I1194:J1194"/>
    <mergeCell ref="D1212:E1212"/>
    <mergeCell ref="D1202:E1202"/>
    <mergeCell ref="D1203:E1203"/>
    <mergeCell ref="D1204:E1204"/>
    <mergeCell ref="D1205:E1205"/>
    <mergeCell ref="D1206:E1206"/>
    <mergeCell ref="D1207:E1207"/>
    <mergeCell ref="D1208:E1208"/>
    <mergeCell ref="D1190:E1190"/>
    <mergeCell ref="D1191:E1191"/>
    <mergeCell ref="D1192:E1192"/>
    <mergeCell ref="D1193:E1193"/>
    <mergeCell ref="G1189:H1189"/>
    <mergeCell ref="I1189:J1189"/>
    <mergeCell ref="G1190:H1190"/>
    <mergeCell ref="I1190:J1190"/>
    <mergeCell ref="G1205:H1205"/>
    <mergeCell ref="I1205:J1205"/>
    <mergeCell ref="G1206:H1206"/>
    <mergeCell ref="I1206:J1206"/>
    <mergeCell ref="G1207:H1207"/>
    <mergeCell ref="I1207:J1207"/>
    <mergeCell ref="G1208:H1208"/>
    <mergeCell ref="I1208:J1208"/>
    <mergeCell ref="G1209:H1209"/>
    <mergeCell ref="I1209:J1209"/>
    <mergeCell ref="G1210:H1210"/>
    <mergeCell ref="I1210:J1210"/>
    <mergeCell ref="G1211:H1211"/>
    <mergeCell ref="I1211:J1211"/>
    <mergeCell ref="G1212:H1212"/>
    <mergeCell ref="I1212:J1212"/>
    <mergeCell ref="D1183:E1183"/>
    <mergeCell ref="D1184:E1184"/>
    <mergeCell ref="D1185:E1185"/>
    <mergeCell ref="D1186:E1186"/>
    <mergeCell ref="D1187:E1187"/>
    <mergeCell ref="D1188:E1188"/>
    <mergeCell ref="D1189:E1189"/>
    <mergeCell ref="D1171:E1171"/>
    <mergeCell ref="D1172:E1172"/>
    <mergeCell ref="D1173:E1173"/>
    <mergeCell ref="D1174:E1174"/>
    <mergeCell ref="D1163:E1163"/>
    <mergeCell ref="D1164:E1164"/>
    <mergeCell ref="D1165:E1165"/>
    <mergeCell ref="D1166:E1166"/>
    <mergeCell ref="D1167:E1167"/>
    <mergeCell ref="D1168:E1168"/>
    <mergeCell ref="D1169:E1169"/>
    <mergeCell ref="D1170:E1170"/>
    <mergeCell ref="G1163:H1163"/>
    <mergeCell ref="I1163:J1163"/>
    <mergeCell ref="G1164:H1164"/>
    <mergeCell ref="I1164:J1164"/>
    <mergeCell ref="D1175:E1175"/>
    <mergeCell ref="D1176:E1176"/>
    <mergeCell ref="D1177:E1177"/>
    <mergeCell ref="D1178:E1178"/>
    <mergeCell ref="D1179:E1179"/>
    <mergeCell ref="D1180:E1180"/>
    <mergeCell ref="D1181:E1181"/>
    <mergeCell ref="D1182:E1182"/>
    <mergeCell ref="G1185:H1185"/>
    <mergeCell ref="I1185:J1185"/>
    <mergeCell ref="G1186:H1186"/>
    <mergeCell ref="I1186:J1186"/>
    <mergeCell ref="G1187:H1187"/>
    <mergeCell ref="I1187:J1187"/>
    <mergeCell ref="G1188:H1188"/>
    <mergeCell ref="I1188:J1188"/>
    <mergeCell ref="D1150:E1150"/>
    <mergeCell ref="D1151:E1151"/>
    <mergeCell ref="D1125:E1125"/>
    <mergeCell ref="D1126:E1126"/>
    <mergeCell ref="D1127:E1127"/>
    <mergeCell ref="D1128:E1128"/>
    <mergeCell ref="D1129:E1129"/>
    <mergeCell ref="D1130:E1130"/>
    <mergeCell ref="D1131:E1131"/>
    <mergeCell ref="D1132:E1132"/>
    <mergeCell ref="D1144:E1144"/>
    <mergeCell ref="G1141:H1141"/>
    <mergeCell ref="I1141:J1141"/>
    <mergeCell ref="G1142:H1142"/>
    <mergeCell ref="I1142:J1142"/>
    <mergeCell ref="G1143:H1143"/>
    <mergeCell ref="I1143:J1143"/>
    <mergeCell ref="G1144:H1144"/>
    <mergeCell ref="I1144:J1144"/>
    <mergeCell ref="D1133:E1133"/>
    <mergeCell ref="D1134:E1134"/>
    <mergeCell ref="G1132:H1132"/>
    <mergeCell ref="I1132:J1132"/>
    <mergeCell ref="G1133:H1133"/>
    <mergeCell ref="I1133:J1133"/>
    <mergeCell ref="G1134:H1134"/>
    <mergeCell ref="I1134:J1134"/>
    <mergeCell ref="G1130:H1130"/>
    <mergeCell ref="I1130:J1130"/>
    <mergeCell ref="G1131:H1131"/>
    <mergeCell ref="I1131:J1131"/>
    <mergeCell ref="D1162:E1162"/>
    <mergeCell ref="D1152:E1152"/>
    <mergeCell ref="D1153:E1153"/>
    <mergeCell ref="D1154:E1154"/>
    <mergeCell ref="D1155:E1155"/>
    <mergeCell ref="D1156:E1156"/>
    <mergeCell ref="D1157:E1157"/>
    <mergeCell ref="D1158:E1158"/>
    <mergeCell ref="D1140:E1140"/>
    <mergeCell ref="D1141:E1141"/>
    <mergeCell ref="D1142:E1142"/>
    <mergeCell ref="D1143:E1143"/>
    <mergeCell ref="G1135:H1135"/>
    <mergeCell ref="I1135:J1135"/>
    <mergeCell ref="G1136:H1136"/>
    <mergeCell ref="I1136:J1136"/>
    <mergeCell ref="G1137:H1137"/>
    <mergeCell ref="I1137:J1137"/>
    <mergeCell ref="G1138:H1138"/>
    <mergeCell ref="I1138:J1138"/>
    <mergeCell ref="G1139:H1139"/>
    <mergeCell ref="I1139:J1139"/>
    <mergeCell ref="G1140:H1140"/>
    <mergeCell ref="I1140:J1140"/>
    <mergeCell ref="D1135:E1135"/>
    <mergeCell ref="D1136:E1136"/>
    <mergeCell ref="D1137:E1137"/>
    <mergeCell ref="D1138:E1138"/>
    <mergeCell ref="D1139:E1139"/>
    <mergeCell ref="I1161:J1161"/>
    <mergeCell ref="G1162:H1162"/>
    <mergeCell ref="I1162:J1162"/>
    <mergeCell ref="D1159:E1159"/>
    <mergeCell ref="D1160:E1160"/>
    <mergeCell ref="D1161:E1161"/>
    <mergeCell ref="D1145:E1145"/>
    <mergeCell ref="D1146:E1146"/>
    <mergeCell ref="D1147:E1147"/>
    <mergeCell ref="D1148:E1148"/>
    <mergeCell ref="D1149:E1149"/>
    <mergeCell ref="D1121:E1121"/>
    <mergeCell ref="D1122:E1122"/>
    <mergeCell ref="D1123:E1123"/>
    <mergeCell ref="D1124:E1124"/>
    <mergeCell ref="D1113:E1113"/>
    <mergeCell ref="D1114:E1114"/>
    <mergeCell ref="D1115:E1115"/>
    <mergeCell ref="D1116:E1116"/>
    <mergeCell ref="D1117:E1117"/>
    <mergeCell ref="D1118:E1118"/>
    <mergeCell ref="D1119:E1119"/>
    <mergeCell ref="D1120:E1120"/>
    <mergeCell ref="D1109:E1109"/>
    <mergeCell ref="D1110:E1110"/>
    <mergeCell ref="D1111:E1111"/>
    <mergeCell ref="D1095:E1095"/>
    <mergeCell ref="D1096:E1096"/>
    <mergeCell ref="D1097:E1097"/>
    <mergeCell ref="D1098:E1098"/>
    <mergeCell ref="D1099:E1099"/>
    <mergeCell ref="D1100:E1100"/>
    <mergeCell ref="D1101:E1101"/>
    <mergeCell ref="G1095:H1095"/>
    <mergeCell ref="I1095:J1095"/>
    <mergeCell ref="G1096:H1096"/>
    <mergeCell ref="I1096:J1096"/>
    <mergeCell ref="G1097:H1097"/>
    <mergeCell ref="I1097:J1097"/>
    <mergeCell ref="G1098:H1098"/>
    <mergeCell ref="I1098:J1098"/>
    <mergeCell ref="G1099:H1099"/>
    <mergeCell ref="I1099:J1099"/>
    <mergeCell ref="G1100:H1100"/>
    <mergeCell ref="I1100:J1100"/>
    <mergeCell ref="G1101:H1101"/>
    <mergeCell ref="I1101:J1101"/>
    <mergeCell ref="G1102:H1102"/>
    <mergeCell ref="I1102:J1102"/>
    <mergeCell ref="G1103:H1103"/>
    <mergeCell ref="I1103:J1103"/>
    <mergeCell ref="G1104:H1104"/>
    <mergeCell ref="I1104:J1104"/>
    <mergeCell ref="G1105:H1105"/>
    <mergeCell ref="G1113:H1113"/>
    <mergeCell ref="I1113:J1113"/>
    <mergeCell ref="G1114:H1114"/>
    <mergeCell ref="I1114:J1114"/>
    <mergeCell ref="G1115:H1115"/>
    <mergeCell ref="I1115:J1115"/>
    <mergeCell ref="G1116:H1116"/>
    <mergeCell ref="I1116:J1116"/>
    <mergeCell ref="G1117:H1117"/>
    <mergeCell ref="I1117:J1117"/>
    <mergeCell ref="G1118:H1118"/>
    <mergeCell ref="I1118:J1118"/>
    <mergeCell ref="G1119:H1119"/>
    <mergeCell ref="I1119:J1119"/>
    <mergeCell ref="D1094:E1094"/>
    <mergeCell ref="G1091:H1091"/>
    <mergeCell ref="I1091:J1091"/>
    <mergeCell ref="G1092:H1092"/>
    <mergeCell ref="I1092:J1092"/>
    <mergeCell ref="G1093:H1093"/>
    <mergeCell ref="I1093:J1093"/>
    <mergeCell ref="G1094:H1094"/>
    <mergeCell ref="I1094:J1094"/>
    <mergeCell ref="D1112:E1112"/>
    <mergeCell ref="D1102:E1102"/>
    <mergeCell ref="D1103:E1103"/>
    <mergeCell ref="D1104:E1104"/>
    <mergeCell ref="D1105:E1105"/>
    <mergeCell ref="D1106:E1106"/>
    <mergeCell ref="D1107:E1107"/>
    <mergeCell ref="D1108:E1108"/>
    <mergeCell ref="D1090:E1090"/>
    <mergeCell ref="D1091:E1091"/>
    <mergeCell ref="D1092:E1092"/>
    <mergeCell ref="D1093:E1093"/>
    <mergeCell ref="G1089:H1089"/>
    <mergeCell ref="I1089:J1089"/>
    <mergeCell ref="G1090:H1090"/>
    <mergeCell ref="I1090:J1090"/>
    <mergeCell ref="I1105:J1105"/>
    <mergeCell ref="G1106:H1106"/>
    <mergeCell ref="I1106:J1106"/>
    <mergeCell ref="G1107:H1107"/>
    <mergeCell ref="I1107:J1107"/>
    <mergeCell ref="G1108:H1108"/>
    <mergeCell ref="I1108:J1108"/>
    <mergeCell ref="G1109:H1109"/>
    <mergeCell ref="I1109:J1109"/>
    <mergeCell ref="G1110:H1110"/>
    <mergeCell ref="I1110:J1110"/>
    <mergeCell ref="G1111:H1111"/>
    <mergeCell ref="I1111:J1111"/>
    <mergeCell ref="G1112:H1112"/>
    <mergeCell ref="I1112:J1112"/>
    <mergeCell ref="D1083:E1083"/>
    <mergeCell ref="D1084:E1084"/>
    <mergeCell ref="D1085:E1085"/>
    <mergeCell ref="D1086:E1086"/>
    <mergeCell ref="D1087:E1087"/>
    <mergeCell ref="D1088:E1088"/>
    <mergeCell ref="D1089:E1089"/>
    <mergeCell ref="D1071:E1071"/>
    <mergeCell ref="D1072:E1072"/>
    <mergeCell ref="D1073:E1073"/>
    <mergeCell ref="D1074:E1074"/>
    <mergeCell ref="D1063:E1063"/>
    <mergeCell ref="D1064:E1064"/>
    <mergeCell ref="D1065:E1065"/>
    <mergeCell ref="D1066:E1066"/>
    <mergeCell ref="D1067:E1067"/>
    <mergeCell ref="D1068:E1068"/>
    <mergeCell ref="D1069:E1069"/>
    <mergeCell ref="D1070:E1070"/>
    <mergeCell ref="I1063:J1063"/>
    <mergeCell ref="G1064:H1064"/>
    <mergeCell ref="I1064:J1064"/>
    <mergeCell ref="D1075:E1075"/>
    <mergeCell ref="D1076:E1076"/>
    <mergeCell ref="D1077:E1077"/>
    <mergeCell ref="D1078:E1078"/>
    <mergeCell ref="D1079:E1079"/>
    <mergeCell ref="D1080:E1080"/>
    <mergeCell ref="D1081:E1081"/>
    <mergeCell ref="D1082:E1082"/>
    <mergeCell ref="G1085:H1085"/>
    <mergeCell ref="I1085:J1085"/>
    <mergeCell ref="G1086:H1086"/>
    <mergeCell ref="I1086:J1086"/>
    <mergeCell ref="G1087:H1087"/>
    <mergeCell ref="I1087:J1087"/>
    <mergeCell ref="G1088:H1088"/>
    <mergeCell ref="I1088:J1088"/>
    <mergeCell ref="D1051:E1051"/>
    <mergeCell ref="D1025:E1025"/>
    <mergeCell ref="D1026:E1026"/>
    <mergeCell ref="D1027:E1027"/>
    <mergeCell ref="D1028:E1028"/>
    <mergeCell ref="D1029:E1029"/>
    <mergeCell ref="D1030:E1030"/>
    <mergeCell ref="D1031:E1031"/>
    <mergeCell ref="D1032:E1032"/>
    <mergeCell ref="D1044:E1044"/>
    <mergeCell ref="G1041:H1041"/>
    <mergeCell ref="I1041:J1041"/>
    <mergeCell ref="G1042:H1042"/>
    <mergeCell ref="I1042:J1042"/>
    <mergeCell ref="G1043:H1043"/>
    <mergeCell ref="I1043:J1043"/>
    <mergeCell ref="G1044:H1044"/>
    <mergeCell ref="I1044:J1044"/>
    <mergeCell ref="D1033:E1033"/>
    <mergeCell ref="D1034:E1034"/>
    <mergeCell ref="G1032:H1032"/>
    <mergeCell ref="I1032:J1032"/>
    <mergeCell ref="G1033:H1033"/>
    <mergeCell ref="I1033:J1033"/>
    <mergeCell ref="G1034:H1034"/>
    <mergeCell ref="I1034:J1034"/>
    <mergeCell ref="D1062:E1062"/>
    <mergeCell ref="D1052:E1052"/>
    <mergeCell ref="D1053:E1053"/>
    <mergeCell ref="D1054:E1054"/>
    <mergeCell ref="D1055:E1055"/>
    <mergeCell ref="D1056:E1056"/>
    <mergeCell ref="D1057:E1057"/>
    <mergeCell ref="D1058:E1058"/>
    <mergeCell ref="D1040:E1040"/>
    <mergeCell ref="D1041:E1041"/>
    <mergeCell ref="D1042:E1042"/>
    <mergeCell ref="D1043:E1043"/>
    <mergeCell ref="G1035:H1035"/>
    <mergeCell ref="I1035:J1035"/>
    <mergeCell ref="G1036:H1036"/>
    <mergeCell ref="I1036:J1036"/>
    <mergeCell ref="G1037:H1037"/>
    <mergeCell ref="I1037:J1037"/>
    <mergeCell ref="G1038:H1038"/>
    <mergeCell ref="I1038:J1038"/>
    <mergeCell ref="G1039:H1039"/>
    <mergeCell ref="I1039:J1039"/>
    <mergeCell ref="G1040:H1040"/>
    <mergeCell ref="I1040:J1040"/>
    <mergeCell ref="D1035:E1035"/>
    <mergeCell ref="D1036:E1036"/>
    <mergeCell ref="D1037:E1037"/>
    <mergeCell ref="D1038:E1038"/>
    <mergeCell ref="D1039:E1039"/>
    <mergeCell ref="D1059:E1059"/>
    <mergeCell ref="D1060:E1060"/>
    <mergeCell ref="D1061:E1061"/>
    <mergeCell ref="D1045:E1045"/>
    <mergeCell ref="D1046:E1046"/>
    <mergeCell ref="D1047:E1047"/>
    <mergeCell ref="D1048:E1048"/>
    <mergeCell ref="D1049:E1049"/>
    <mergeCell ref="D1050:E1050"/>
    <mergeCell ref="D1024:E1024"/>
    <mergeCell ref="D1013:E1013"/>
    <mergeCell ref="D1014:E1014"/>
    <mergeCell ref="D1015:E1015"/>
    <mergeCell ref="D1016:E1016"/>
    <mergeCell ref="D1017:E1017"/>
    <mergeCell ref="D1018:E1018"/>
    <mergeCell ref="D1019:E1019"/>
    <mergeCell ref="D1020:E1020"/>
    <mergeCell ref="D1009:E1009"/>
    <mergeCell ref="D1010:E1010"/>
    <mergeCell ref="D1011:E1011"/>
    <mergeCell ref="D995:E995"/>
    <mergeCell ref="D996:E996"/>
    <mergeCell ref="D997:E997"/>
    <mergeCell ref="D998:E998"/>
    <mergeCell ref="D999:E999"/>
    <mergeCell ref="D1000:E1000"/>
    <mergeCell ref="D1001:E1001"/>
    <mergeCell ref="G1010:H1010"/>
    <mergeCell ref="I1010:J1010"/>
    <mergeCell ref="G1011:H1011"/>
    <mergeCell ref="I1011:J1011"/>
    <mergeCell ref="G1012:H1012"/>
    <mergeCell ref="I1012:J1012"/>
    <mergeCell ref="G1013:H1013"/>
    <mergeCell ref="I1013:J1013"/>
    <mergeCell ref="G1014:H1014"/>
    <mergeCell ref="I1014:J1014"/>
    <mergeCell ref="G1015:H1015"/>
    <mergeCell ref="I1015:J1015"/>
    <mergeCell ref="G1016:H1016"/>
    <mergeCell ref="I1016:J1016"/>
    <mergeCell ref="G1017:H1017"/>
    <mergeCell ref="I1017:J1017"/>
    <mergeCell ref="G1018:H1018"/>
    <mergeCell ref="I1018:J1018"/>
    <mergeCell ref="G1019:H1019"/>
    <mergeCell ref="I1019:J1019"/>
    <mergeCell ref="G1020:H1020"/>
    <mergeCell ref="I1020:J1020"/>
    <mergeCell ref="G1021:H1021"/>
    <mergeCell ref="I1021:J1021"/>
    <mergeCell ref="G1022:H1022"/>
    <mergeCell ref="I1022:J1022"/>
    <mergeCell ref="G1023:H1023"/>
    <mergeCell ref="I1023:J1023"/>
    <mergeCell ref="G1024:H1024"/>
    <mergeCell ref="I1024:J1024"/>
    <mergeCell ref="D994:E994"/>
    <mergeCell ref="G991:H991"/>
    <mergeCell ref="I991:J991"/>
    <mergeCell ref="G992:H992"/>
    <mergeCell ref="I992:J992"/>
    <mergeCell ref="G993:H993"/>
    <mergeCell ref="I993:J993"/>
    <mergeCell ref="G994:H994"/>
    <mergeCell ref="I994:J994"/>
    <mergeCell ref="D1012:E1012"/>
    <mergeCell ref="D1002:E1002"/>
    <mergeCell ref="D1003:E1003"/>
    <mergeCell ref="D1004:E1004"/>
    <mergeCell ref="D1005:E1005"/>
    <mergeCell ref="D1006:E1006"/>
    <mergeCell ref="D1007:E1007"/>
    <mergeCell ref="D1008:E1008"/>
    <mergeCell ref="D1021:E1021"/>
    <mergeCell ref="D1022:E1022"/>
    <mergeCell ref="D1023:E1023"/>
    <mergeCell ref="G995:H995"/>
    <mergeCell ref="I995:J995"/>
    <mergeCell ref="G996:H996"/>
    <mergeCell ref="I996:J996"/>
    <mergeCell ref="G997:H997"/>
    <mergeCell ref="I997:J997"/>
    <mergeCell ref="G998:H998"/>
    <mergeCell ref="I998:J998"/>
    <mergeCell ref="G999:H999"/>
    <mergeCell ref="I999:J999"/>
    <mergeCell ref="G1000:H1000"/>
    <mergeCell ref="I1000:J1000"/>
    <mergeCell ref="G1001:H1001"/>
    <mergeCell ref="I1001:J1001"/>
    <mergeCell ref="G1002:H1002"/>
    <mergeCell ref="I1002:J1002"/>
    <mergeCell ref="G1003:H1003"/>
    <mergeCell ref="I1003:J1003"/>
    <mergeCell ref="G1004:H1004"/>
    <mergeCell ref="I1004:J1004"/>
    <mergeCell ref="G1005:H1005"/>
    <mergeCell ref="I1005:J1005"/>
    <mergeCell ref="G1006:H1006"/>
    <mergeCell ref="I1006:J1006"/>
    <mergeCell ref="G1007:H1007"/>
    <mergeCell ref="I1007:J1007"/>
    <mergeCell ref="G1008:H1008"/>
    <mergeCell ref="I1008:J1008"/>
    <mergeCell ref="G1009:H1009"/>
    <mergeCell ref="I1009:J1009"/>
    <mergeCell ref="D945:E945"/>
    <mergeCell ref="D946:E946"/>
    <mergeCell ref="D947:E947"/>
    <mergeCell ref="D948:E948"/>
    <mergeCell ref="D949:E949"/>
    <mergeCell ref="D950:E950"/>
    <mergeCell ref="D951:E951"/>
    <mergeCell ref="D990:E990"/>
    <mergeCell ref="D991:E991"/>
    <mergeCell ref="D992:E992"/>
    <mergeCell ref="D993:E993"/>
    <mergeCell ref="G985:H985"/>
    <mergeCell ref="I985:J985"/>
    <mergeCell ref="G986:H986"/>
    <mergeCell ref="I986:J986"/>
    <mergeCell ref="G987:H987"/>
    <mergeCell ref="I987:J987"/>
    <mergeCell ref="G988:H988"/>
    <mergeCell ref="I988:J988"/>
    <mergeCell ref="G989:H989"/>
    <mergeCell ref="I989:J989"/>
    <mergeCell ref="G990:H990"/>
    <mergeCell ref="I990:J990"/>
    <mergeCell ref="D983:E983"/>
    <mergeCell ref="D984:E984"/>
    <mergeCell ref="D985:E985"/>
    <mergeCell ref="D986:E986"/>
    <mergeCell ref="D987:E987"/>
    <mergeCell ref="D988:E988"/>
    <mergeCell ref="D989:E989"/>
    <mergeCell ref="D975:E975"/>
    <mergeCell ref="D976:E976"/>
    <mergeCell ref="D977:E977"/>
    <mergeCell ref="D978:E978"/>
    <mergeCell ref="D979:E979"/>
    <mergeCell ref="D980:E980"/>
    <mergeCell ref="D981:E981"/>
    <mergeCell ref="D982:E982"/>
    <mergeCell ref="D962:E962"/>
    <mergeCell ref="D952:E952"/>
    <mergeCell ref="D953:E953"/>
    <mergeCell ref="D954:E954"/>
    <mergeCell ref="D955:E955"/>
    <mergeCell ref="D956:E956"/>
    <mergeCell ref="D957:E957"/>
    <mergeCell ref="D958:E958"/>
    <mergeCell ref="D971:E971"/>
    <mergeCell ref="D972:E972"/>
    <mergeCell ref="D973:E973"/>
    <mergeCell ref="D974:E974"/>
    <mergeCell ref="D963:E963"/>
    <mergeCell ref="D964:E964"/>
    <mergeCell ref="D965:E965"/>
    <mergeCell ref="D966:E966"/>
    <mergeCell ref="D967:E967"/>
    <mergeCell ref="D968:E968"/>
    <mergeCell ref="D969:E969"/>
    <mergeCell ref="D970:E970"/>
    <mergeCell ref="D959:E959"/>
    <mergeCell ref="D960:E960"/>
    <mergeCell ref="D961:E961"/>
    <mergeCell ref="G975:H975"/>
    <mergeCell ref="I975:J975"/>
    <mergeCell ref="G976:H976"/>
    <mergeCell ref="G944:H944"/>
    <mergeCell ref="I944:J944"/>
    <mergeCell ref="G916:H916"/>
    <mergeCell ref="I916:J916"/>
    <mergeCell ref="G917:H917"/>
    <mergeCell ref="I917:J917"/>
    <mergeCell ref="G918:H918"/>
    <mergeCell ref="I918:J918"/>
    <mergeCell ref="G919:H919"/>
    <mergeCell ref="I919:J919"/>
    <mergeCell ref="G920:H920"/>
    <mergeCell ref="I920:J920"/>
    <mergeCell ref="G921:H921"/>
    <mergeCell ref="I921:J921"/>
    <mergeCell ref="G922:H922"/>
    <mergeCell ref="I922:J922"/>
    <mergeCell ref="G923:H923"/>
    <mergeCell ref="I923:J923"/>
    <mergeCell ref="G924:H924"/>
    <mergeCell ref="I924:J924"/>
    <mergeCell ref="D933:E933"/>
    <mergeCell ref="D934:E934"/>
    <mergeCell ref="D935:E935"/>
    <mergeCell ref="D936:E936"/>
    <mergeCell ref="D937:E937"/>
    <mergeCell ref="D938:E938"/>
    <mergeCell ref="D939:E939"/>
    <mergeCell ref="D925:E925"/>
    <mergeCell ref="D926:E926"/>
    <mergeCell ref="D927:E927"/>
    <mergeCell ref="D928:E928"/>
    <mergeCell ref="D929:E929"/>
    <mergeCell ref="D930:E930"/>
    <mergeCell ref="D931:E931"/>
    <mergeCell ref="D932:E932"/>
    <mergeCell ref="D944:E944"/>
    <mergeCell ref="G925:H925"/>
    <mergeCell ref="I925:J925"/>
    <mergeCell ref="G926:H926"/>
    <mergeCell ref="I926:J926"/>
    <mergeCell ref="G927:H927"/>
    <mergeCell ref="I927:J927"/>
    <mergeCell ref="G928:H928"/>
    <mergeCell ref="I928:J928"/>
    <mergeCell ref="G929:H929"/>
    <mergeCell ref="I929:J929"/>
    <mergeCell ref="G930:H930"/>
    <mergeCell ref="I930:J930"/>
    <mergeCell ref="G931:H931"/>
    <mergeCell ref="I931:J931"/>
    <mergeCell ref="G932:H932"/>
    <mergeCell ref="I932:J932"/>
    <mergeCell ref="G933:H933"/>
    <mergeCell ref="I933:J933"/>
    <mergeCell ref="G934:H934"/>
    <mergeCell ref="I934:J934"/>
    <mergeCell ref="G941:H941"/>
    <mergeCell ref="I941:J941"/>
    <mergeCell ref="D940:E940"/>
    <mergeCell ref="D941:E941"/>
    <mergeCell ref="D942:E942"/>
    <mergeCell ref="D943:E943"/>
    <mergeCell ref="G935:H935"/>
    <mergeCell ref="I935:J935"/>
    <mergeCell ref="G936:H936"/>
    <mergeCell ref="I936:J936"/>
    <mergeCell ref="G937:H937"/>
    <mergeCell ref="I937:J937"/>
    <mergeCell ref="G938:H938"/>
    <mergeCell ref="I938:J938"/>
    <mergeCell ref="G939:H939"/>
    <mergeCell ref="I939:J939"/>
    <mergeCell ref="G940:H940"/>
    <mergeCell ref="I940:J940"/>
    <mergeCell ref="D912:E912"/>
    <mergeCell ref="D902:E902"/>
    <mergeCell ref="D903:E903"/>
    <mergeCell ref="D904:E904"/>
    <mergeCell ref="D905:E905"/>
    <mergeCell ref="D906:E906"/>
    <mergeCell ref="D907:E907"/>
    <mergeCell ref="D908:E908"/>
    <mergeCell ref="D921:E921"/>
    <mergeCell ref="D922:E922"/>
    <mergeCell ref="D923:E923"/>
    <mergeCell ref="D924:E924"/>
    <mergeCell ref="D913:E913"/>
    <mergeCell ref="D914:E914"/>
    <mergeCell ref="D915:E915"/>
    <mergeCell ref="D916:E916"/>
    <mergeCell ref="D917:E917"/>
    <mergeCell ref="D918:E918"/>
    <mergeCell ref="D919:E919"/>
    <mergeCell ref="D920:E920"/>
    <mergeCell ref="G942:H942"/>
    <mergeCell ref="I942:J942"/>
    <mergeCell ref="G943:H943"/>
    <mergeCell ref="I943:J943"/>
    <mergeCell ref="G891:H891"/>
    <mergeCell ref="I891:J891"/>
    <mergeCell ref="G892:H892"/>
    <mergeCell ref="I892:J892"/>
    <mergeCell ref="G893:H893"/>
    <mergeCell ref="I893:J893"/>
    <mergeCell ref="G894:H894"/>
    <mergeCell ref="I894:J894"/>
    <mergeCell ref="G895:H895"/>
    <mergeCell ref="I895:J895"/>
    <mergeCell ref="G896:H896"/>
    <mergeCell ref="I896:J896"/>
    <mergeCell ref="G897:H897"/>
    <mergeCell ref="I897:J897"/>
    <mergeCell ref="G898:H898"/>
    <mergeCell ref="I898:J898"/>
    <mergeCell ref="G899:H899"/>
    <mergeCell ref="I899:J899"/>
    <mergeCell ref="G900:H900"/>
    <mergeCell ref="I900:J900"/>
    <mergeCell ref="G901:H901"/>
    <mergeCell ref="I901:J901"/>
    <mergeCell ref="G902:H902"/>
    <mergeCell ref="I902:J902"/>
    <mergeCell ref="G903:H903"/>
    <mergeCell ref="I903:J903"/>
    <mergeCell ref="G904:H904"/>
    <mergeCell ref="G915:H915"/>
    <mergeCell ref="I915:J915"/>
    <mergeCell ref="D909:E909"/>
    <mergeCell ref="D910:E910"/>
    <mergeCell ref="D911:E911"/>
    <mergeCell ref="D894:E894"/>
    <mergeCell ref="D895:E895"/>
    <mergeCell ref="D896:E896"/>
    <mergeCell ref="D897:E897"/>
    <mergeCell ref="D898:E898"/>
    <mergeCell ref="D899:E899"/>
    <mergeCell ref="D900:E900"/>
    <mergeCell ref="D901:E901"/>
    <mergeCell ref="I904:J904"/>
    <mergeCell ref="G905:H905"/>
    <mergeCell ref="I905:J905"/>
    <mergeCell ref="G906:H906"/>
    <mergeCell ref="I906:J906"/>
    <mergeCell ref="G907:H907"/>
    <mergeCell ref="I907:J907"/>
    <mergeCell ref="G908:H908"/>
    <mergeCell ref="I908:J908"/>
    <mergeCell ref="G909:H909"/>
    <mergeCell ref="I909:J909"/>
    <mergeCell ref="G910:H910"/>
    <mergeCell ref="I910:J910"/>
    <mergeCell ref="G911:H911"/>
    <mergeCell ref="I911:J911"/>
    <mergeCell ref="G912:H912"/>
    <mergeCell ref="I912:J912"/>
    <mergeCell ref="G913:H913"/>
    <mergeCell ref="I913:J913"/>
    <mergeCell ref="G914:H914"/>
    <mergeCell ref="I914:J914"/>
    <mergeCell ref="D890:E890"/>
    <mergeCell ref="D891:E891"/>
    <mergeCell ref="D892:E892"/>
    <mergeCell ref="D893:E893"/>
    <mergeCell ref="G885:H885"/>
    <mergeCell ref="I885:J885"/>
    <mergeCell ref="G886:H886"/>
    <mergeCell ref="I886:J886"/>
    <mergeCell ref="G887:H887"/>
    <mergeCell ref="I887:J887"/>
    <mergeCell ref="G888:H888"/>
    <mergeCell ref="I888:J888"/>
    <mergeCell ref="G889:H889"/>
    <mergeCell ref="I889:J889"/>
    <mergeCell ref="G890:H890"/>
    <mergeCell ref="O879:O890"/>
    <mergeCell ref="O891:O902"/>
    <mergeCell ref="G883:H883"/>
    <mergeCell ref="I883:J883"/>
    <mergeCell ref="G884:H884"/>
    <mergeCell ref="I884:J884"/>
    <mergeCell ref="D883:E883"/>
    <mergeCell ref="D884:E884"/>
    <mergeCell ref="D855:E855"/>
    <mergeCell ref="D885:E885"/>
    <mergeCell ref="D886:E886"/>
    <mergeCell ref="D887:E887"/>
    <mergeCell ref="D888:E888"/>
    <mergeCell ref="D889:E889"/>
    <mergeCell ref="D875:E875"/>
    <mergeCell ref="D876:E876"/>
    <mergeCell ref="D877:E877"/>
    <mergeCell ref="D878:E878"/>
    <mergeCell ref="D879:E879"/>
    <mergeCell ref="D880:E880"/>
    <mergeCell ref="D881:E881"/>
    <mergeCell ref="D882:E882"/>
    <mergeCell ref="G864:H864"/>
    <mergeCell ref="I864:J864"/>
    <mergeCell ref="D871:E871"/>
    <mergeCell ref="D872:E872"/>
    <mergeCell ref="D873:E873"/>
    <mergeCell ref="D874:E874"/>
    <mergeCell ref="D863:E863"/>
    <mergeCell ref="D864:E864"/>
    <mergeCell ref="D865:E865"/>
    <mergeCell ref="D866:E866"/>
    <mergeCell ref="D867:E867"/>
    <mergeCell ref="D868:E868"/>
    <mergeCell ref="D869:E869"/>
    <mergeCell ref="D870:E870"/>
    <mergeCell ref="D859:E859"/>
    <mergeCell ref="D860:E860"/>
    <mergeCell ref="G875:H875"/>
    <mergeCell ref="I875:J875"/>
    <mergeCell ref="G876:H876"/>
    <mergeCell ref="I876:J876"/>
    <mergeCell ref="G877:H877"/>
    <mergeCell ref="I877:J877"/>
    <mergeCell ref="G878:H878"/>
    <mergeCell ref="I878:J878"/>
    <mergeCell ref="G879:H879"/>
    <mergeCell ref="I879:J879"/>
    <mergeCell ref="G880:H880"/>
    <mergeCell ref="O855:O866"/>
    <mergeCell ref="O867:O878"/>
    <mergeCell ref="D845:E845"/>
    <mergeCell ref="D846:E846"/>
    <mergeCell ref="D847:E847"/>
    <mergeCell ref="D848:E848"/>
    <mergeCell ref="D849:E849"/>
    <mergeCell ref="D850:E850"/>
    <mergeCell ref="D851:E851"/>
    <mergeCell ref="I863:J863"/>
    <mergeCell ref="D843:E843"/>
    <mergeCell ref="G845:H845"/>
    <mergeCell ref="I845:J845"/>
    <mergeCell ref="G846:H846"/>
    <mergeCell ref="I846:J846"/>
    <mergeCell ref="G847:H847"/>
    <mergeCell ref="I847:J847"/>
    <mergeCell ref="G848:H848"/>
    <mergeCell ref="I848:J848"/>
    <mergeCell ref="G849:H849"/>
    <mergeCell ref="I849:J849"/>
    <mergeCell ref="G850:H850"/>
    <mergeCell ref="I850:J850"/>
    <mergeCell ref="D852:E852"/>
    <mergeCell ref="D853:E853"/>
    <mergeCell ref="D854:E854"/>
    <mergeCell ref="D861:E861"/>
    <mergeCell ref="G843:H843"/>
    <mergeCell ref="I843:J843"/>
    <mergeCell ref="G844:H844"/>
    <mergeCell ref="I844:J844"/>
    <mergeCell ref="G842:H842"/>
    <mergeCell ref="I842:J842"/>
    <mergeCell ref="D862:E862"/>
    <mergeCell ref="D856:E856"/>
    <mergeCell ref="D857:E857"/>
    <mergeCell ref="D858:E858"/>
    <mergeCell ref="G851:H851"/>
    <mergeCell ref="I851:J851"/>
    <mergeCell ref="G852:H852"/>
    <mergeCell ref="I852:J852"/>
    <mergeCell ref="G853:H853"/>
    <mergeCell ref="I853:J853"/>
    <mergeCell ref="G854:H854"/>
    <mergeCell ref="I854:J854"/>
    <mergeCell ref="G855:H855"/>
    <mergeCell ref="I855:J855"/>
    <mergeCell ref="G856:H856"/>
    <mergeCell ref="I856:J856"/>
    <mergeCell ref="G857:H857"/>
    <mergeCell ref="I857:J857"/>
    <mergeCell ref="G858:H858"/>
    <mergeCell ref="I858:J858"/>
    <mergeCell ref="G859:H859"/>
    <mergeCell ref="I859:J859"/>
    <mergeCell ref="G860:H860"/>
    <mergeCell ref="I860:J860"/>
    <mergeCell ref="G861:H861"/>
    <mergeCell ref="I861:J861"/>
    <mergeCell ref="G862:H862"/>
    <mergeCell ref="I862:J862"/>
    <mergeCell ref="G863:H863"/>
    <mergeCell ref="I871:J871"/>
    <mergeCell ref="G872:H872"/>
    <mergeCell ref="D835:E835"/>
    <mergeCell ref="D836:E836"/>
    <mergeCell ref="D837:E837"/>
    <mergeCell ref="D838:E838"/>
    <mergeCell ref="D839:E839"/>
    <mergeCell ref="D825:E825"/>
    <mergeCell ref="D826:E826"/>
    <mergeCell ref="D827:E827"/>
    <mergeCell ref="D828:E828"/>
    <mergeCell ref="D829:E829"/>
    <mergeCell ref="D830:E830"/>
    <mergeCell ref="D831:E831"/>
    <mergeCell ref="D832:E832"/>
    <mergeCell ref="D844:E844"/>
    <mergeCell ref="G825:H825"/>
    <mergeCell ref="I825:J825"/>
    <mergeCell ref="G826:H826"/>
    <mergeCell ref="I826:J826"/>
    <mergeCell ref="G827:H827"/>
    <mergeCell ref="I827:J827"/>
    <mergeCell ref="G828:H828"/>
    <mergeCell ref="I828:J828"/>
    <mergeCell ref="G829:H829"/>
    <mergeCell ref="I829:J829"/>
    <mergeCell ref="G830:H830"/>
    <mergeCell ref="I830:J830"/>
    <mergeCell ref="G831:H831"/>
    <mergeCell ref="I831:J831"/>
    <mergeCell ref="G832:H832"/>
    <mergeCell ref="I832:J832"/>
    <mergeCell ref="G833:H833"/>
    <mergeCell ref="I833:J833"/>
    <mergeCell ref="G834:H834"/>
    <mergeCell ref="I834:J834"/>
    <mergeCell ref="G835:H835"/>
    <mergeCell ref="I835:J835"/>
    <mergeCell ref="G836:H836"/>
    <mergeCell ref="I836:J836"/>
    <mergeCell ref="G837:H837"/>
    <mergeCell ref="D840:E840"/>
    <mergeCell ref="D841:E841"/>
    <mergeCell ref="D842:E842"/>
    <mergeCell ref="D833:E833"/>
    <mergeCell ref="D834:E834"/>
    <mergeCell ref="G841:H841"/>
    <mergeCell ref="I841:J841"/>
    <mergeCell ref="D821:E821"/>
    <mergeCell ref="D822:E822"/>
    <mergeCell ref="D823:E823"/>
    <mergeCell ref="D824:E824"/>
    <mergeCell ref="D816:E816"/>
    <mergeCell ref="D817:E817"/>
    <mergeCell ref="D818:E818"/>
    <mergeCell ref="D819:E819"/>
    <mergeCell ref="G815:H815"/>
    <mergeCell ref="I815:J815"/>
    <mergeCell ref="G816:H816"/>
    <mergeCell ref="I816:J816"/>
    <mergeCell ref="G817:H817"/>
    <mergeCell ref="I817:J817"/>
    <mergeCell ref="G818:H818"/>
    <mergeCell ref="I818:J818"/>
    <mergeCell ref="G819:H819"/>
    <mergeCell ref="I819:J819"/>
    <mergeCell ref="G820:H820"/>
    <mergeCell ref="I820:J820"/>
    <mergeCell ref="G821:H821"/>
    <mergeCell ref="I821:J821"/>
    <mergeCell ref="G822:H822"/>
    <mergeCell ref="I822:J822"/>
    <mergeCell ref="G823:H823"/>
    <mergeCell ref="I823:J823"/>
    <mergeCell ref="G824:H824"/>
    <mergeCell ref="I824:J824"/>
    <mergeCell ref="D806:E806"/>
    <mergeCell ref="D807:E807"/>
    <mergeCell ref="D808:E808"/>
    <mergeCell ref="D809:E809"/>
    <mergeCell ref="D810:E810"/>
    <mergeCell ref="D811:E811"/>
    <mergeCell ref="D812:E812"/>
    <mergeCell ref="D813:E813"/>
    <mergeCell ref="D814:E814"/>
    <mergeCell ref="D815:E815"/>
    <mergeCell ref="D820:E820"/>
    <mergeCell ref="D786:E786"/>
    <mergeCell ref="D787:E787"/>
    <mergeCell ref="D788:E788"/>
    <mergeCell ref="D789:E789"/>
    <mergeCell ref="D790:E790"/>
    <mergeCell ref="D791:E791"/>
    <mergeCell ref="D792:E792"/>
    <mergeCell ref="D793:E793"/>
    <mergeCell ref="D794:E794"/>
    <mergeCell ref="D795:E795"/>
    <mergeCell ref="D796:E796"/>
    <mergeCell ref="D797:E797"/>
    <mergeCell ref="D798:E798"/>
    <mergeCell ref="D799:E799"/>
    <mergeCell ref="D800:E800"/>
    <mergeCell ref="D801:E801"/>
    <mergeCell ref="D802:E802"/>
    <mergeCell ref="D803:E803"/>
    <mergeCell ref="D804:E804"/>
    <mergeCell ref="D805:E805"/>
    <mergeCell ref="D785:E785"/>
    <mergeCell ref="I785:J785"/>
    <mergeCell ref="G786:H786"/>
    <mergeCell ref="I786:J786"/>
    <mergeCell ref="G787:H787"/>
    <mergeCell ref="I787:J787"/>
    <mergeCell ref="G788:H788"/>
    <mergeCell ref="I788:J788"/>
    <mergeCell ref="G789:H789"/>
    <mergeCell ref="I789:J789"/>
    <mergeCell ref="G790:H790"/>
    <mergeCell ref="I790:J790"/>
    <mergeCell ref="G791:H791"/>
    <mergeCell ref="I791:J791"/>
    <mergeCell ref="G792:H792"/>
    <mergeCell ref="I792:J792"/>
    <mergeCell ref="G793:H793"/>
    <mergeCell ref="I793:J793"/>
    <mergeCell ref="G794:H794"/>
    <mergeCell ref="I794:J794"/>
    <mergeCell ref="D766:E766"/>
    <mergeCell ref="D767:E767"/>
    <mergeCell ref="D768:E768"/>
    <mergeCell ref="D769:E769"/>
    <mergeCell ref="D770:E770"/>
    <mergeCell ref="D771:E771"/>
    <mergeCell ref="D772:E772"/>
    <mergeCell ref="D773:E773"/>
    <mergeCell ref="D774:E774"/>
    <mergeCell ref="D775:E775"/>
    <mergeCell ref="D776:E776"/>
    <mergeCell ref="D777:E777"/>
    <mergeCell ref="D778:E778"/>
    <mergeCell ref="D779:E779"/>
    <mergeCell ref="D780:E780"/>
    <mergeCell ref="D781:E781"/>
    <mergeCell ref="D782:E782"/>
    <mergeCell ref="D783:E783"/>
    <mergeCell ref="D784:E784"/>
    <mergeCell ref="D745:E745"/>
    <mergeCell ref="D746:E746"/>
    <mergeCell ref="D747:E747"/>
    <mergeCell ref="D748:E748"/>
    <mergeCell ref="D749:E749"/>
    <mergeCell ref="D750:E750"/>
    <mergeCell ref="D751:E751"/>
    <mergeCell ref="D752:E752"/>
    <mergeCell ref="D753:E753"/>
    <mergeCell ref="D754:E754"/>
    <mergeCell ref="D755:E755"/>
    <mergeCell ref="D756:E756"/>
    <mergeCell ref="D757:E757"/>
    <mergeCell ref="D758:E758"/>
    <mergeCell ref="D759:E759"/>
    <mergeCell ref="D760:E760"/>
    <mergeCell ref="D761:E761"/>
    <mergeCell ref="D762:E762"/>
    <mergeCell ref="D763:E763"/>
    <mergeCell ref="D764:E764"/>
    <mergeCell ref="D765:E765"/>
    <mergeCell ref="D659:E659"/>
    <mergeCell ref="D660:E660"/>
    <mergeCell ref="D661:E661"/>
    <mergeCell ref="D662:E662"/>
    <mergeCell ref="D663:E663"/>
    <mergeCell ref="D664:E664"/>
    <mergeCell ref="D645:E645"/>
    <mergeCell ref="D665:E665"/>
    <mergeCell ref="D685:E685"/>
    <mergeCell ref="D726:E726"/>
    <mergeCell ref="D727:E727"/>
    <mergeCell ref="D728:E728"/>
    <mergeCell ref="D729:E729"/>
    <mergeCell ref="D730:E730"/>
    <mergeCell ref="D731:E731"/>
    <mergeCell ref="D732:E732"/>
    <mergeCell ref="D733:E733"/>
    <mergeCell ref="D734:E734"/>
    <mergeCell ref="D735:E735"/>
    <mergeCell ref="D736:E736"/>
    <mergeCell ref="D737:E737"/>
    <mergeCell ref="D738:E738"/>
    <mergeCell ref="D739:E739"/>
    <mergeCell ref="D740:E740"/>
    <mergeCell ref="D741:E741"/>
    <mergeCell ref="D742:E742"/>
    <mergeCell ref="D743:E743"/>
    <mergeCell ref="D744:E744"/>
    <mergeCell ref="D705:E705"/>
    <mergeCell ref="D706:E706"/>
    <mergeCell ref="D707:E707"/>
    <mergeCell ref="D708:E708"/>
    <mergeCell ref="D709:E709"/>
    <mergeCell ref="D710:E710"/>
    <mergeCell ref="D711:E711"/>
    <mergeCell ref="D712:E712"/>
    <mergeCell ref="D713:E713"/>
    <mergeCell ref="D714:E714"/>
    <mergeCell ref="D715:E715"/>
    <mergeCell ref="D716:E716"/>
    <mergeCell ref="D717:E717"/>
    <mergeCell ref="D718:E718"/>
    <mergeCell ref="D719:E719"/>
    <mergeCell ref="D720:E720"/>
    <mergeCell ref="D721:E721"/>
    <mergeCell ref="D722:E722"/>
    <mergeCell ref="D723:E723"/>
    <mergeCell ref="D724:E724"/>
    <mergeCell ref="D725:E725"/>
    <mergeCell ref="D599:E599"/>
    <mergeCell ref="D600:E600"/>
    <mergeCell ref="D601:E601"/>
    <mergeCell ref="D602:E602"/>
    <mergeCell ref="D603:E603"/>
    <mergeCell ref="D604:E604"/>
    <mergeCell ref="B591:C602"/>
    <mergeCell ref="B603:C614"/>
    <mergeCell ref="B615:C626"/>
    <mergeCell ref="D570:E570"/>
    <mergeCell ref="D571:E571"/>
    <mergeCell ref="B627:C638"/>
    <mergeCell ref="B639:C650"/>
    <mergeCell ref="D686:E686"/>
    <mergeCell ref="D687:E687"/>
    <mergeCell ref="D688:E688"/>
    <mergeCell ref="D689:E689"/>
    <mergeCell ref="D690:E690"/>
    <mergeCell ref="D691:E691"/>
    <mergeCell ref="D692:E692"/>
    <mergeCell ref="D693:E693"/>
    <mergeCell ref="D694:E694"/>
    <mergeCell ref="D695:E695"/>
    <mergeCell ref="D696:E696"/>
    <mergeCell ref="D697:E697"/>
    <mergeCell ref="D698:E698"/>
    <mergeCell ref="D699:E699"/>
    <mergeCell ref="D700:E700"/>
    <mergeCell ref="D701:E701"/>
    <mergeCell ref="D702:E702"/>
    <mergeCell ref="D703:E703"/>
    <mergeCell ref="D704:E704"/>
    <mergeCell ref="D666:E666"/>
    <mergeCell ref="D667:E667"/>
    <mergeCell ref="D668:E668"/>
    <mergeCell ref="D669:E669"/>
    <mergeCell ref="D670:E670"/>
    <mergeCell ref="D671:E671"/>
    <mergeCell ref="D672:E672"/>
    <mergeCell ref="D673:E673"/>
    <mergeCell ref="D674:E674"/>
    <mergeCell ref="D675:E675"/>
    <mergeCell ref="D676:E676"/>
    <mergeCell ref="D677:E677"/>
    <mergeCell ref="D678:E678"/>
    <mergeCell ref="D679:E679"/>
    <mergeCell ref="D680:E680"/>
    <mergeCell ref="D681:E681"/>
    <mergeCell ref="D682:E682"/>
    <mergeCell ref="D683:E683"/>
    <mergeCell ref="D684:E684"/>
    <mergeCell ref="D646:E646"/>
    <mergeCell ref="D647:E647"/>
    <mergeCell ref="D648:E648"/>
    <mergeCell ref="D649:E649"/>
    <mergeCell ref="D650:E650"/>
    <mergeCell ref="D651:E651"/>
    <mergeCell ref="D652:E652"/>
    <mergeCell ref="D653:E653"/>
    <mergeCell ref="D654:E654"/>
    <mergeCell ref="D655:E655"/>
    <mergeCell ref="D656:E656"/>
    <mergeCell ref="D657:E657"/>
    <mergeCell ref="D658:E658"/>
    <mergeCell ref="D495:E495"/>
    <mergeCell ref="D496:E496"/>
    <mergeCell ref="D497:E497"/>
    <mergeCell ref="D486:E486"/>
    <mergeCell ref="D487:E487"/>
    <mergeCell ref="D488:E488"/>
    <mergeCell ref="D489:E489"/>
    <mergeCell ref="D490:E490"/>
    <mergeCell ref="D491:E491"/>
    <mergeCell ref="D492:E492"/>
    <mergeCell ref="D493:E493"/>
    <mergeCell ref="D626:E626"/>
    <mergeCell ref="D627:E627"/>
    <mergeCell ref="D628:E628"/>
    <mergeCell ref="D629:E629"/>
    <mergeCell ref="D630:E630"/>
    <mergeCell ref="D631:E631"/>
    <mergeCell ref="D632:E632"/>
    <mergeCell ref="D633:E633"/>
    <mergeCell ref="D634:E634"/>
    <mergeCell ref="D635:E635"/>
    <mergeCell ref="D636:E636"/>
    <mergeCell ref="D637:E637"/>
    <mergeCell ref="D638:E638"/>
    <mergeCell ref="D639:E639"/>
    <mergeCell ref="D640:E640"/>
    <mergeCell ref="D641:E641"/>
    <mergeCell ref="D642:E642"/>
    <mergeCell ref="D643:E643"/>
    <mergeCell ref="D644:E644"/>
    <mergeCell ref="B567:C578"/>
    <mergeCell ref="B579:C590"/>
    <mergeCell ref="D606:E606"/>
    <mergeCell ref="D607:E607"/>
    <mergeCell ref="D608:E608"/>
    <mergeCell ref="D609:E609"/>
    <mergeCell ref="D610:E610"/>
    <mergeCell ref="D611:E611"/>
    <mergeCell ref="D612:E612"/>
    <mergeCell ref="D613:E613"/>
    <mergeCell ref="D614:E614"/>
    <mergeCell ref="D615:E615"/>
    <mergeCell ref="D616:E616"/>
    <mergeCell ref="D617:E617"/>
    <mergeCell ref="D618:E618"/>
    <mergeCell ref="D619:E619"/>
    <mergeCell ref="D620:E620"/>
    <mergeCell ref="D621:E621"/>
    <mergeCell ref="D622:E622"/>
    <mergeCell ref="D623:E623"/>
    <mergeCell ref="D624:E624"/>
    <mergeCell ref="D586:E586"/>
    <mergeCell ref="D587:E587"/>
    <mergeCell ref="D588:E588"/>
    <mergeCell ref="D589:E589"/>
    <mergeCell ref="D590:E590"/>
    <mergeCell ref="D591:E591"/>
    <mergeCell ref="D592:E592"/>
    <mergeCell ref="D593:E593"/>
    <mergeCell ref="D594:E594"/>
    <mergeCell ref="D595:E595"/>
    <mergeCell ref="D596:E596"/>
    <mergeCell ref="D597:E597"/>
    <mergeCell ref="D598:E598"/>
    <mergeCell ref="D572:E572"/>
    <mergeCell ref="D573:E573"/>
    <mergeCell ref="D574:E574"/>
    <mergeCell ref="D575:E575"/>
    <mergeCell ref="D576:E576"/>
    <mergeCell ref="D577:E577"/>
    <mergeCell ref="D578:E578"/>
    <mergeCell ref="D579:E579"/>
    <mergeCell ref="D580:E580"/>
    <mergeCell ref="D581:E581"/>
    <mergeCell ref="D582:E582"/>
    <mergeCell ref="D583:E583"/>
    <mergeCell ref="D584:E584"/>
    <mergeCell ref="D546:E546"/>
    <mergeCell ref="D547:E547"/>
    <mergeCell ref="D548:E548"/>
    <mergeCell ref="D549:E549"/>
    <mergeCell ref="D550:E550"/>
    <mergeCell ref="D551:E551"/>
    <mergeCell ref="D552:E552"/>
    <mergeCell ref="D553:E553"/>
    <mergeCell ref="D554:E554"/>
    <mergeCell ref="D555:E555"/>
    <mergeCell ref="D556:E556"/>
    <mergeCell ref="D557:E557"/>
    <mergeCell ref="D558:E558"/>
    <mergeCell ref="D559:E559"/>
    <mergeCell ref="D560:E560"/>
    <mergeCell ref="D561:E561"/>
    <mergeCell ref="D562:E562"/>
    <mergeCell ref="D563:E563"/>
    <mergeCell ref="D564:E564"/>
    <mergeCell ref="D536:E536"/>
    <mergeCell ref="D537:E537"/>
    <mergeCell ref="D538:E538"/>
    <mergeCell ref="D539:E539"/>
    <mergeCell ref="D540:E540"/>
    <mergeCell ref="D541:E541"/>
    <mergeCell ref="D542:E542"/>
    <mergeCell ref="D543:E543"/>
    <mergeCell ref="D544:E544"/>
    <mergeCell ref="D568:E568"/>
    <mergeCell ref="D569:E569"/>
    <mergeCell ref="D506:E506"/>
    <mergeCell ref="D507:E507"/>
    <mergeCell ref="D508:E508"/>
    <mergeCell ref="D509:E509"/>
    <mergeCell ref="D510:E510"/>
    <mergeCell ref="D511:E511"/>
    <mergeCell ref="D512:E512"/>
    <mergeCell ref="D513:E513"/>
    <mergeCell ref="D514:E514"/>
    <mergeCell ref="D515:E515"/>
    <mergeCell ref="D516:E516"/>
    <mergeCell ref="D517:E517"/>
    <mergeCell ref="D518:E518"/>
    <mergeCell ref="D519:E519"/>
    <mergeCell ref="D520:E520"/>
    <mergeCell ref="D521:E521"/>
    <mergeCell ref="D522:E522"/>
    <mergeCell ref="D523:E523"/>
    <mergeCell ref="D524:E524"/>
    <mergeCell ref="D525:E525"/>
    <mergeCell ref="D566:E566"/>
    <mergeCell ref="D567:E567"/>
    <mergeCell ref="B459:C470"/>
    <mergeCell ref="B447:C458"/>
    <mergeCell ref="D498:E498"/>
    <mergeCell ref="D499:E499"/>
    <mergeCell ref="D500:E500"/>
    <mergeCell ref="D501:E501"/>
    <mergeCell ref="D502:E502"/>
    <mergeCell ref="D503:E503"/>
    <mergeCell ref="D504:E504"/>
    <mergeCell ref="D470:E470"/>
    <mergeCell ref="D471:E471"/>
    <mergeCell ref="D472:E472"/>
    <mergeCell ref="D473:E473"/>
    <mergeCell ref="D474:E474"/>
    <mergeCell ref="D475:E475"/>
    <mergeCell ref="D476:E476"/>
    <mergeCell ref="D477:E477"/>
    <mergeCell ref="D478:E478"/>
    <mergeCell ref="D479:E479"/>
    <mergeCell ref="D480:E480"/>
    <mergeCell ref="D481:E481"/>
    <mergeCell ref="D482:E482"/>
    <mergeCell ref="D483:E483"/>
    <mergeCell ref="D484:E484"/>
    <mergeCell ref="D526:E526"/>
    <mergeCell ref="D527:E527"/>
    <mergeCell ref="D528:E528"/>
    <mergeCell ref="D529:E529"/>
    <mergeCell ref="D530:E530"/>
    <mergeCell ref="D531:E531"/>
    <mergeCell ref="D532:E532"/>
    <mergeCell ref="D494:E494"/>
    <mergeCell ref="D533:E533"/>
    <mergeCell ref="D534:E534"/>
    <mergeCell ref="D535:E535"/>
    <mergeCell ref="D447:E447"/>
    <mergeCell ref="D448:E448"/>
    <mergeCell ref="D449:E449"/>
    <mergeCell ref="D450:E450"/>
    <mergeCell ref="D451:E451"/>
    <mergeCell ref="D452:E452"/>
    <mergeCell ref="D453:E453"/>
    <mergeCell ref="D392:E392"/>
    <mergeCell ref="D393:E393"/>
    <mergeCell ref="D394:E394"/>
    <mergeCell ref="D295:E295"/>
    <mergeCell ref="D296:E296"/>
    <mergeCell ref="D297:E297"/>
    <mergeCell ref="D298:E298"/>
    <mergeCell ref="D299:E299"/>
    <mergeCell ref="D300:E300"/>
    <mergeCell ref="D301:E301"/>
    <mergeCell ref="D302:E302"/>
    <mergeCell ref="D303:E303"/>
    <mergeCell ref="D304:E304"/>
    <mergeCell ref="D305:E305"/>
    <mergeCell ref="D306:E306"/>
    <mergeCell ref="D307:E307"/>
    <mergeCell ref="D308:E308"/>
    <mergeCell ref="D309:E309"/>
    <mergeCell ref="D310:E310"/>
    <mergeCell ref="D311:E311"/>
    <mergeCell ref="D312:E312"/>
    <mergeCell ref="D313:E313"/>
    <mergeCell ref="D314:E314"/>
    <mergeCell ref="D355:E355"/>
    <mergeCell ref="D356:E356"/>
    <mergeCell ref="D357:E357"/>
    <mergeCell ref="D358:E358"/>
    <mergeCell ref="D359:E359"/>
    <mergeCell ref="D360:E360"/>
    <mergeCell ref="D361:E361"/>
    <mergeCell ref="D362:E362"/>
    <mergeCell ref="D328:E328"/>
    <mergeCell ref="D329:E329"/>
    <mergeCell ref="D330:E330"/>
    <mergeCell ref="D365:E365"/>
    <mergeCell ref="D366:E366"/>
    <mergeCell ref="D367:E367"/>
    <mergeCell ref="D368:E368"/>
    <mergeCell ref="D369:E369"/>
    <mergeCell ref="D370:E370"/>
    <mergeCell ref="D335:E335"/>
    <mergeCell ref="D336:E336"/>
    <mergeCell ref="D337:E337"/>
    <mergeCell ref="D338:E338"/>
    <mergeCell ref="D339:E339"/>
    <mergeCell ref="D340:E340"/>
    <mergeCell ref="D341:E341"/>
    <mergeCell ref="D342:E342"/>
    <mergeCell ref="D343:E343"/>
    <mergeCell ref="D344:E344"/>
    <mergeCell ref="D345:E345"/>
    <mergeCell ref="D346:E346"/>
    <mergeCell ref="D347:E347"/>
    <mergeCell ref="D348:E348"/>
    <mergeCell ref="D349:E349"/>
    <mergeCell ref="D350:E350"/>
    <mergeCell ref="D351:E351"/>
    <mergeCell ref="D352:E352"/>
    <mergeCell ref="D275:E275"/>
    <mergeCell ref="D276:E276"/>
    <mergeCell ref="D277:E277"/>
    <mergeCell ref="D278:E278"/>
    <mergeCell ref="D279:E279"/>
    <mergeCell ref="D280:E280"/>
    <mergeCell ref="D281:E281"/>
    <mergeCell ref="D282:E282"/>
    <mergeCell ref="D283:E283"/>
    <mergeCell ref="D284:E284"/>
    <mergeCell ref="D285:E285"/>
    <mergeCell ref="D286:E286"/>
    <mergeCell ref="D287:E287"/>
    <mergeCell ref="D288:E288"/>
    <mergeCell ref="D289:E289"/>
    <mergeCell ref="D290:E290"/>
    <mergeCell ref="D291:E291"/>
    <mergeCell ref="D292:E292"/>
    <mergeCell ref="D293:E293"/>
    <mergeCell ref="D294:E294"/>
    <mergeCell ref="D315:E315"/>
    <mergeCell ref="D316:E316"/>
    <mergeCell ref="D317:E317"/>
    <mergeCell ref="D318:E318"/>
    <mergeCell ref="D319:E319"/>
    <mergeCell ref="D320:E320"/>
    <mergeCell ref="D321:E321"/>
    <mergeCell ref="D322:E322"/>
    <mergeCell ref="D323:E323"/>
    <mergeCell ref="D324:E324"/>
    <mergeCell ref="D325:E325"/>
    <mergeCell ref="D326:E326"/>
    <mergeCell ref="D327:E327"/>
    <mergeCell ref="D255:E255"/>
    <mergeCell ref="D256:E256"/>
    <mergeCell ref="D257:E257"/>
    <mergeCell ref="D258:E258"/>
    <mergeCell ref="D259:E259"/>
    <mergeCell ref="D260:E260"/>
    <mergeCell ref="D261:E261"/>
    <mergeCell ref="D262:E262"/>
    <mergeCell ref="D263:E263"/>
    <mergeCell ref="D264:E264"/>
    <mergeCell ref="D265:E265"/>
    <mergeCell ref="D266:E266"/>
    <mergeCell ref="D267:E267"/>
    <mergeCell ref="D268:E268"/>
    <mergeCell ref="D269:E269"/>
    <mergeCell ref="D270:E270"/>
    <mergeCell ref="D271:E271"/>
    <mergeCell ref="D272:E272"/>
    <mergeCell ref="D273:E273"/>
    <mergeCell ref="D274:E274"/>
    <mergeCell ref="D235:E235"/>
    <mergeCell ref="D236:E236"/>
    <mergeCell ref="D237:E237"/>
    <mergeCell ref="D238:E238"/>
    <mergeCell ref="D239:E239"/>
    <mergeCell ref="D240:E240"/>
    <mergeCell ref="D241:E241"/>
    <mergeCell ref="D242:E242"/>
    <mergeCell ref="D243:E243"/>
    <mergeCell ref="D244:E244"/>
    <mergeCell ref="D245:E245"/>
    <mergeCell ref="D246:E246"/>
    <mergeCell ref="D247:E247"/>
    <mergeCell ref="D248:E248"/>
    <mergeCell ref="D249:E249"/>
    <mergeCell ref="D250:E250"/>
    <mergeCell ref="D251:E251"/>
    <mergeCell ref="D252:E252"/>
    <mergeCell ref="D253:E253"/>
    <mergeCell ref="D254:E254"/>
    <mergeCell ref="D215:E215"/>
    <mergeCell ref="D216:E216"/>
    <mergeCell ref="D217:E217"/>
    <mergeCell ref="D218:E218"/>
    <mergeCell ref="D219:E219"/>
    <mergeCell ref="D220:E220"/>
    <mergeCell ref="D221:E221"/>
    <mergeCell ref="D222:E222"/>
    <mergeCell ref="D223:E223"/>
    <mergeCell ref="D224:E224"/>
    <mergeCell ref="D225:E225"/>
    <mergeCell ref="D226:E226"/>
    <mergeCell ref="D227:E227"/>
    <mergeCell ref="D228:E228"/>
    <mergeCell ref="D229:E229"/>
    <mergeCell ref="D230:E230"/>
    <mergeCell ref="D231:E231"/>
    <mergeCell ref="D232:E232"/>
    <mergeCell ref="D233:E233"/>
    <mergeCell ref="D234:E234"/>
    <mergeCell ref="D195:E195"/>
    <mergeCell ref="D196:E196"/>
    <mergeCell ref="D197:E197"/>
    <mergeCell ref="D198:E198"/>
    <mergeCell ref="D199:E199"/>
    <mergeCell ref="D200:E200"/>
    <mergeCell ref="D201:E201"/>
    <mergeCell ref="D202:E202"/>
    <mergeCell ref="D203:E203"/>
    <mergeCell ref="D204:E204"/>
    <mergeCell ref="D205:E205"/>
    <mergeCell ref="D206:E206"/>
    <mergeCell ref="D207:E207"/>
    <mergeCell ref="D208:E208"/>
    <mergeCell ref="D209:E209"/>
    <mergeCell ref="D210:E210"/>
    <mergeCell ref="D211:E211"/>
    <mergeCell ref="D212:E212"/>
    <mergeCell ref="D213:E213"/>
    <mergeCell ref="D214:E214"/>
    <mergeCell ref="D175:E175"/>
    <mergeCell ref="D176:E176"/>
    <mergeCell ref="D177:E177"/>
    <mergeCell ref="D178:E178"/>
    <mergeCell ref="D179:E179"/>
    <mergeCell ref="D180:E180"/>
    <mergeCell ref="D181:E181"/>
    <mergeCell ref="D182:E182"/>
    <mergeCell ref="D183:E183"/>
    <mergeCell ref="D184:E184"/>
    <mergeCell ref="D185:E185"/>
    <mergeCell ref="D186:E186"/>
    <mergeCell ref="D187:E187"/>
    <mergeCell ref="D188:E188"/>
    <mergeCell ref="D189:E189"/>
    <mergeCell ref="D190:E190"/>
    <mergeCell ref="D191:E191"/>
    <mergeCell ref="D192:E192"/>
    <mergeCell ref="D193:E193"/>
    <mergeCell ref="D194:E194"/>
    <mergeCell ref="D158:E158"/>
    <mergeCell ref="D159:E159"/>
    <mergeCell ref="D160:E160"/>
    <mergeCell ref="D161:E161"/>
    <mergeCell ref="D162:E162"/>
    <mergeCell ref="D163:E163"/>
    <mergeCell ref="D164:E164"/>
    <mergeCell ref="D165:E165"/>
    <mergeCell ref="D166:E166"/>
    <mergeCell ref="D167:E167"/>
    <mergeCell ref="D168:E168"/>
    <mergeCell ref="D169:E169"/>
    <mergeCell ref="D170:E170"/>
    <mergeCell ref="D171:E171"/>
    <mergeCell ref="D172:E172"/>
    <mergeCell ref="D173:E173"/>
    <mergeCell ref="D174:E174"/>
    <mergeCell ref="A567:A578"/>
    <mergeCell ref="A579:A590"/>
    <mergeCell ref="A591:A602"/>
    <mergeCell ref="A603:A614"/>
    <mergeCell ref="A615:A626"/>
    <mergeCell ref="D455:E455"/>
    <mergeCell ref="D456:E456"/>
    <mergeCell ref="D457:E457"/>
    <mergeCell ref="D458:E458"/>
    <mergeCell ref="D459:E459"/>
    <mergeCell ref="D460:E460"/>
    <mergeCell ref="D461:E461"/>
    <mergeCell ref="D462:E462"/>
    <mergeCell ref="D463:E463"/>
    <mergeCell ref="D464:E464"/>
    <mergeCell ref="D465:E465"/>
    <mergeCell ref="D466:E466"/>
    <mergeCell ref="D467:E467"/>
    <mergeCell ref="D468:E468"/>
    <mergeCell ref="D469:E469"/>
    <mergeCell ref="D505:E505"/>
    <mergeCell ref="D545:E545"/>
    <mergeCell ref="D565:E565"/>
    <mergeCell ref="D585:E585"/>
    <mergeCell ref="D605:E605"/>
    <mergeCell ref="D625:E625"/>
    <mergeCell ref="D485:E485"/>
    <mergeCell ref="L63:M74"/>
    <mergeCell ref="F63:F74"/>
    <mergeCell ref="D75:E75"/>
    <mergeCell ref="D76:E76"/>
    <mergeCell ref="D77:E77"/>
    <mergeCell ref="D78:E78"/>
    <mergeCell ref="D79:E79"/>
    <mergeCell ref="D80:E80"/>
    <mergeCell ref="D81:E81"/>
    <mergeCell ref="D82:E82"/>
    <mergeCell ref="D83:E83"/>
    <mergeCell ref="D84:E84"/>
    <mergeCell ref="D85:E85"/>
    <mergeCell ref="D86:E86"/>
    <mergeCell ref="D87:E87"/>
    <mergeCell ref="D115:E115"/>
    <mergeCell ref="D116:E116"/>
    <mergeCell ref="D117:E117"/>
    <mergeCell ref="D118:E118"/>
    <mergeCell ref="D119:E119"/>
    <mergeCell ref="D120:E120"/>
    <mergeCell ref="D121:E121"/>
    <mergeCell ref="D122:E122"/>
    <mergeCell ref="D123:E123"/>
    <mergeCell ref="D124:E124"/>
    <mergeCell ref="D125:E125"/>
    <mergeCell ref="D126:E126"/>
    <mergeCell ref="D127:E127"/>
    <mergeCell ref="D128:E128"/>
    <mergeCell ref="D129:E129"/>
    <mergeCell ref="D130:E130"/>
    <mergeCell ref="D131:E131"/>
    <mergeCell ref="D132:E132"/>
    <mergeCell ref="D133:E133"/>
    <mergeCell ref="D88:E88"/>
    <mergeCell ref="D89:E89"/>
    <mergeCell ref="D90:E90"/>
    <mergeCell ref="D134:E134"/>
    <mergeCell ref="D100:E100"/>
    <mergeCell ref="D101:E101"/>
    <mergeCell ref="D102:E102"/>
    <mergeCell ref="D103:E103"/>
    <mergeCell ref="D104:E104"/>
    <mergeCell ref="D105:E105"/>
    <mergeCell ref="D106:E106"/>
    <mergeCell ref="D107:E107"/>
    <mergeCell ref="D108:E108"/>
    <mergeCell ref="D109:E109"/>
    <mergeCell ref="D110:E110"/>
    <mergeCell ref="D111:E111"/>
    <mergeCell ref="D112:E112"/>
    <mergeCell ref="D113:E113"/>
    <mergeCell ref="D114:E114"/>
    <mergeCell ref="D155:E155"/>
    <mergeCell ref="D156:E156"/>
    <mergeCell ref="D157:E157"/>
    <mergeCell ref="G93:H93"/>
    <mergeCell ref="I93:J93"/>
    <mergeCell ref="A5:O5"/>
    <mergeCell ref="B48:I48"/>
    <mergeCell ref="B49:I49"/>
    <mergeCell ref="B50:I50"/>
    <mergeCell ref="B63:C74"/>
    <mergeCell ref="D63:E63"/>
    <mergeCell ref="D64:E64"/>
    <mergeCell ref="D65:E65"/>
    <mergeCell ref="D66:E66"/>
    <mergeCell ref="D67:E67"/>
    <mergeCell ref="D68:E68"/>
    <mergeCell ref="D69:E69"/>
    <mergeCell ref="D91:E91"/>
    <mergeCell ref="D92:E92"/>
    <mergeCell ref="D93:E93"/>
    <mergeCell ref="D94:E94"/>
    <mergeCell ref="D95:E95"/>
    <mergeCell ref="D96:E96"/>
    <mergeCell ref="D97:E97"/>
    <mergeCell ref="D98:E98"/>
    <mergeCell ref="D99:E99"/>
    <mergeCell ref="D72:E72"/>
    <mergeCell ref="D73:E73"/>
    <mergeCell ref="D135:E135"/>
    <mergeCell ref="D136:E136"/>
    <mergeCell ref="D137:E137"/>
    <mergeCell ref="D138:E138"/>
    <mergeCell ref="D139:E139"/>
    <mergeCell ref="D140:E140"/>
    <mergeCell ref="D141:E141"/>
    <mergeCell ref="D142:E142"/>
    <mergeCell ref="D143:E143"/>
    <mergeCell ref="D144:E144"/>
    <mergeCell ref="D145:E145"/>
    <mergeCell ref="D146:E146"/>
    <mergeCell ref="D147:E147"/>
    <mergeCell ref="D148:E148"/>
    <mergeCell ref="D149:E149"/>
    <mergeCell ref="D150:E150"/>
    <mergeCell ref="D151:E151"/>
    <mergeCell ref="D152:E152"/>
    <mergeCell ref="D153:E153"/>
    <mergeCell ref="D154:E154"/>
    <mergeCell ref="F14:G14"/>
    <mergeCell ref="I14:J14"/>
    <mergeCell ref="M14:O14"/>
    <mergeCell ref="A15:D15"/>
    <mergeCell ref="E15:I15"/>
    <mergeCell ref="L15:O15"/>
    <mergeCell ref="J15:K15"/>
    <mergeCell ref="A16:O16"/>
    <mergeCell ref="A18:D18"/>
    <mergeCell ref="E18:F18"/>
    <mergeCell ref="J21:L21"/>
    <mergeCell ref="M21:O21"/>
    <mergeCell ref="A19:C23"/>
    <mergeCell ref="D19:F19"/>
    <mergeCell ref="G19:I19"/>
    <mergeCell ref="D20:F20"/>
    <mergeCell ref="G20:I20"/>
    <mergeCell ref="D22:F22"/>
    <mergeCell ref="G22:I22"/>
    <mergeCell ref="D23:F23"/>
    <mergeCell ref="D21:F21"/>
    <mergeCell ref="M20:O20"/>
    <mergeCell ref="M22:O22"/>
    <mergeCell ref="J20:L20"/>
    <mergeCell ref="J22:L22"/>
    <mergeCell ref="M19:O19"/>
    <mergeCell ref="J19:L19"/>
    <mergeCell ref="G21:I21"/>
    <mergeCell ref="G23:J23"/>
    <mergeCell ref="K23:O23"/>
    <mergeCell ref="A46:A50"/>
    <mergeCell ref="B25:O25"/>
    <mergeCell ref="B26:F26"/>
    <mergeCell ref="B27:F27"/>
    <mergeCell ref="B28:F28"/>
    <mergeCell ref="B32:F32"/>
    <mergeCell ref="G32:O32"/>
    <mergeCell ref="J45:K45"/>
    <mergeCell ref="B45:I45"/>
    <mergeCell ref="G41:O41"/>
    <mergeCell ref="B42:O42"/>
    <mergeCell ref="B37:F37"/>
    <mergeCell ref="B38:F38"/>
    <mergeCell ref="B39:F39"/>
    <mergeCell ref="B41:F41"/>
    <mergeCell ref="I17:J17"/>
    <mergeCell ref="K17:L17"/>
    <mergeCell ref="N17:O17"/>
    <mergeCell ref="A9:D10"/>
    <mergeCell ref="E9:F9"/>
    <mergeCell ref="G9:H9"/>
    <mergeCell ref="K9:O9"/>
    <mergeCell ref="E10:F10"/>
    <mergeCell ref="G10:H10"/>
    <mergeCell ref="K10:O10"/>
    <mergeCell ref="A59:O59"/>
    <mergeCell ref="A60:O60"/>
    <mergeCell ref="A1:C3"/>
    <mergeCell ref="D1:M3"/>
    <mergeCell ref="A627:A638"/>
    <mergeCell ref="A639:A650"/>
    <mergeCell ref="B6:O6"/>
    <mergeCell ref="E7:O7"/>
    <mergeCell ref="A7:D7"/>
    <mergeCell ref="A8:D8"/>
    <mergeCell ref="A12:D12"/>
    <mergeCell ref="A13:D13"/>
    <mergeCell ref="A14:D14"/>
    <mergeCell ref="E11:O11"/>
    <mergeCell ref="E12:O12"/>
    <mergeCell ref="E13:O13"/>
    <mergeCell ref="K14:L14"/>
    <mergeCell ref="A11:D11"/>
    <mergeCell ref="G18:H18"/>
    <mergeCell ref="I18:J18"/>
    <mergeCell ref="E8:O8"/>
    <mergeCell ref="A63:A74"/>
    <mergeCell ref="G69:H69"/>
    <mergeCell ref="G72:H72"/>
    <mergeCell ref="G73:H73"/>
    <mergeCell ref="G74:H74"/>
    <mergeCell ref="B46:I46"/>
    <mergeCell ref="J46:K46"/>
    <mergeCell ref="L46:M46"/>
    <mergeCell ref="N46:O46"/>
    <mergeCell ref="B47:I47"/>
    <mergeCell ref="J47:K47"/>
    <mergeCell ref="L47:M47"/>
    <mergeCell ref="N47:O47"/>
    <mergeCell ref="N45:O45"/>
    <mergeCell ref="L45:M45"/>
    <mergeCell ref="B62:C62"/>
    <mergeCell ref="G63:H63"/>
    <mergeCell ref="G64:H64"/>
    <mergeCell ref="G65:H65"/>
    <mergeCell ref="G66:H66"/>
    <mergeCell ref="G26:O26"/>
    <mergeCell ref="G27:O27"/>
    <mergeCell ref="G28:O28"/>
    <mergeCell ref="G29:O29"/>
    <mergeCell ref="G30:O30"/>
    <mergeCell ref="G31:O31"/>
    <mergeCell ref="G33:O33"/>
    <mergeCell ref="G34:O34"/>
    <mergeCell ref="G35:O35"/>
    <mergeCell ref="G40:O40"/>
    <mergeCell ref="G36:O36"/>
    <mergeCell ref="G37:O37"/>
    <mergeCell ref="G38:O38"/>
    <mergeCell ref="G39:O39"/>
    <mergeCell ref="B24:O24"/>
    <mergeCell ref="G62:H62"/>
    <mergeCell ref="A399:A410"/>
    <mergeCell ref="A411:A422"/>
    <mergeCell ref="A423:A434"/>
    <mergeCell ref="A435:A446"/>
    <mergeCell ref="A447:A458"/>
    <mergeCell ref="A459:A470"/>
    <mergeCell ref="B29:F29"/>
    <mergeCell ref="B30:F30"/>
    <mergeCell ref="B31:F31"/>
    <mergeCell ref="B33:F33"/>
    <mergeCell ref="B34:F34"/>
    <mergeCell ref="B35:F35"/>
    <mergeCell ref="B40:F40"/>
    <mergeCell ref="B36:F36"/>
    <mergeCell ref="I73:J73"/>
    <mergeCell ref="I74:J74"/>
    <mergeCell ref="J48:O48"/>
    <mergeCell ref="J49:O49"/>
    <mergeCell ref="J50:O50"/>
    <mergeCell ref="I63:J63"/>
    <mergeCell ref="I64:J64"/>
    <mergeCell ref="I65:J65"/>
    <mergeCell ref="L62:M62"/>
    <mergeCell ref="D62:E62"/>
    <mergeCell ref="I62:J62"/>
    <mergeCell ref="I66:J66"/>
    <mergeCell ref="I67:J67"/>
    <mergeCell ref="I68:J68"/>
    <mergeCell ref="I69:J69"/>
    <mergeCell ref="I72:J72"/>
    <mergeCell ref="D74:E74"/>
    <mergeCell ref="G67:H67"/>
    <mergeCell ref="G68:H68"/>
    <mergeCell ref="D70:E70"/>
    <mergeCell ref="D71:E71"/>
    <mergeCell ref="I90:J90"/>
    <mergeCell ref="G170:H170"/>
    <mergeCell ref="I170:J170"/>
    <mergeCell ref="G171:H171"/>
    <mergeCell ref="I171:J171"/>
    <mergeCell ref="G172:H172"/>
    <mergeCell ref="I172:J172"/>
    <mergeCell ref="G135:H135"/>
    <mergeCell ref="I135:J135"/>
    <mergeCell ref="I119:J119"/>
    <mergeCell ref="G120:H120"/>
    <mergeCell ref="I120:J120"/>
    <mergeCell ref="G121:H121"/>
    <mergeCell ref="I121:J121"/>
    <mergeCell ref="G122:H122"/>
    <mergeCell ref="I122:J122"/>
    <mergeCell ref="G173:H173"/>
    <mergeCell ref="I173:J173"/>
    <mergeCell ref="G174:H174"/>
    <mergeCell ref="I174:J174"/>
    <mergeCell ref="G155:H155"/>
    <mergeCell ref="I155:J155"/>
    <mergeCell ref="G136:H136"/>
    <mergeCell ref="I136:J136"/>
    <mergeCell ref="G137:H137"/>
    <mergeCell ref="I137:J137"/>
    <mergeCell ref="G138:H138"/>
    <mergeCell ref="I138:J138"/>
    <mergeCell ref="G139:H139"/>
    <mergeCell ref="I139:J139"/>
    <mergeCell ref="G70:H70"/>
    <mergeCell ref="G71:H71"/>
    <mergeCell ref="G123:H123"/>
    <mergeCell ref="I123:J123"/>
    <mergeCell ref="G124:H124"/>
    <mergeCell ref="I124:J124"/>
    <mergeCell ref="G125:H125"/>
    <mergeCell ref="I125:J125"/>
    <mergeCell ref="G126:H126"/>
    <mergeCell ref="I126:J126"/>
    <mergeCell ref="G127:H127"/>
    <mergeCell ref="I127:J127"/>
    <mergeCell ref="G128:H128"/>
    <mergeCell ref="I128:J128"/>
    <mergeCell ref="G129:H129"/>
    <mergeCell ref="I129:J129"/>
    <mergeCell ref="G130:H130"/>
    <mergeCell ref="I130:J130"/>
    <mergeCell ref="G131:H131"/>
    <mergeCell ref="I131:J131"/>
    <mergeCell ref="G132:H132"/>
    <mergeCell ref="I132:J132"/>
    <mergeCell ref="G133:H133"/>
    <mergeCell ref="I133:J133"/>
    <mergeCell ref="G134:H134"/>
    <mergeCell ref="I134:J134"/>
    <mergeCell ref="G115:H115"/>
    <mergeCell ref="G112:H112"/>
    <mergeCell ref="I112:J112"/>
    <mergeCell ref="G113:H113"/>
    <mergeCell ref="I113:J113"/>
    <mergeCell ref="G114:H114"/>
    <mergeCell ref="I114:J114"/>
    <mergeCell ref="G98:H98"/>
    <mergeCell ref="G91:H91"/>
    <mergeCell ref="I91:J91"/>
    <mergeCell ref="G92:H92"/>
    <mergeCell ref="I92:J92"/>
    <mergeCell ref="G94:H94"/>
    <mergeCell ref="I94:J94"/>
    <mergeCell ref="G107:H107"/>
    <mergeCell ref="I107:J107"/>
    <mergeCell ref="G108:H108"/>
    <mergeCell ref="I108:J108"/>
    <mergeCell ref="G109:H109"/>
    <mergeCell ref="I109:J109"/>
    <mergeCell ref="G110:H110"/>
    <mergeCell ref="I110:J110"/>
    <mergeCell ref="G111:H111"/>
    <mergeCell ref="I111:J111"/>
    <mergeCell ref="I115:J115"/>
    <mergeCell ref="G116:H116"/>
    <mergeCell ref="I116:J116"/>
    <mergeCell ref="G117:H117"/>
    <mergeCell ref="I117:J117"/>
    <mergeCell ref="G118:H118"/>
    <mergeCell ref="I118:J118"/>
    <mergeCell ref="G119:H119"/>
    <mergeCell ref="I70:J70"/>
    <mergeCell ref="I71:J71"/>
    <mergeCell ref="G95:H95"/>
    <mergeCell ref="I95:J95"/>
    <mergeCell ref="G96:H96"/>
    <mergeCell ref="I96:J96"/>
    <mergeCell ref="G97:H97"/>
    <mergeCell ref="I97:J97"/>
    <mergeCell ref="I98:J98"/>
    <mergeCell ref="G99:H99"/>
    <mergeCell ref="I99:J99"/>
    <mergeCell ref="G100:H100"/>
    <mergeCell ref="I100:J100"/>
    <mergeCell ref="G101:H101"/>
    <mergeCell ref="I101:J101"/>
    <mergeCell ref="G102:H102"/>
    <mergeCell ref="I102:J102"/>
    <mergeCell ref="G103:H103"/>
    <mergeCell ref="I103:J103"/>
    <mergeCell ref="G104:H104"/>
    <mergeCell ref="I104:J104"/>
    <mergeCell ref="G105:H105"/>
    <mergeCell ref="I105:J105"/>
    <mergeCell ref="G106:H106"/>
    <mergeCell ref="I106:J106"/>
    <mergeCell ref="G75:H75"/>
    <mergeCell ref="I75:J75"/>
    <mergeCell ref="G76:H76"/>
    <mergeCell ref="I76:J76"/>
    <mergeCell ref="G77:H77"/>
    <mergeCell ref="I77:J77"/>
    <mergeCell ref="G78:H78"/>
    <mergeCell ref="I78:J78"/>
    <mergeCell ref="G79:H79"/>
    <mergeCell ref="I79:J79"/>
    <mergeCell ref="G80:H80"/>
    <mergeCell ref="I80:J80"/>
    <mergeCell ref="G81:H81"/>
    <mergeCell ref="I81:J81"/>
    <mergeCell ref="G82:H82"/>
    <mergeCell ref="I82:J82"/>
    <mergeCell ref="G83:H83"/>
    <mergeCell ref="I83:J83"/>
    <mergeCell ref="G84:H84"/>
    <mergeCell ref="I84:J84"/>
    <mergeCell ref="G85:H85"/>
    <mergeCell ref="I85:J85"/>
    <mergeCell ref="G86:H86"/>
    <mergeCell ref="I86:J86"/>
    <mergeCell ref="G87:H87"/>
    <mergeCell ref="I87:J87"/>
    <mergeCell ref="G88:H88"/>
    <mergeCell ref="I88:J88"/>
    <mergeCell ref="G89:H89"/>
    <mergeCell ref="I89:J89"/>
    <mergeCell ref="G90:H90"/>
    <mergeCell ref="G140:H140"/>
    <mergeCell ref="I140:J140"/>
    <mergeCell ref="G141:H141"/>
    <mergeCell ref="I141:J141"/>
    <mergeCell ref="G142:H142"/>
    <mergeCell ref="I142:J142"/>
    <mergeCell ref="G143:H143"/>
    <mergeCell ref="I143:J143"/>
    <mergeCell ref="G144:H144"/>
    <mergeCell ref="I144:J144"/>
    <mergeCell ref="G145:H145"/>
    <mergeCell ref="I145:J145"/>
    <mergeCell ref="G146:H146"/>
    <mergeCell ref="I146:J146"/>
    <mergeCell ref="G147:H147"/>
    <mergeCell ref="I147:J147"/>
    <mergeCell ref="G148:H148"/>
    <mergeCell ref="I148:J148"/>
    <mergeCell ref="G149:H149"/>
    <mergeCell ref="I149:J149"/>
    <mergeCell ref="G150:H150"/>
    <mergeCell ref="I150:J150"/>
    <mergeCell ref="G151:H151"/>
    <mergeCell ref="I151:J151"/>
    <mergeCell ref="G152:H152"/>
    <mergeCell ref="I152:J152"/>
    <mergeCell ref="G153:H153"/>
    <mergeCell ref="I153:J153"/>
    <mergeCell ref="G154:H154"/>
    <mergeCell ref="I154:J154"/>
    <mergeCell ref="G195:H195"/>
    <mergeCell ref="I195:J195"/>
    <mergeCell ref="I175:J175"/>
    <mergeCell ref="G176:H176"/>
    <mergeCell ref="I176:J176"/>
    <mergeCell ref="G177:H177"/>
    <mergeCell ref="I177:J177"/>
    <mergeCell ref="G178:H178"/>
    <mergeCell ref="I178:J178"/>
    <mergeCell ref="G179:H179"/>
    <mergeCell ref="I179:J179"/>
    <mergeCell ref="G180:H180"/>
    <mergeCell ref="I180:J180"/>
    <mergeCell ref="G181:H181"/>
    <mergeCell ref="I181:J181"/>
    <mergeCell ref="G182:H182"/>
    <mergeCell ref="I182:J182"/>
    <mergeCell ref="G183:H183"/>
    <mergeCell ref="I183:J183"/>
    <mergeCell ref="G184:H184"/>
    <mergeCell ref="I184:J184"/>
    <mergeCell ref="G185:H185"/>
    <mergeCell ref="I185:J185"/>
    <mergeCell ref="G186:H186"/>
    <mergeCell ref="I186:J186"/>
    <mergeCell ref="G187:H187"/>
    <mergeCell ref="I187:J187"/>
    <mergeCell ref="G188:H188"/>
    <mergeCell ref="I188:J188"/>
    <mergeCell ref="G189:H189"/>
    <mergeCell ref="I189:J189"/>
    <mergeCell ref="G190:H190"/>
    <mergeCell ref="I190:J190"/>
    <mergeCell ref="G191:H191"/>
    <mergeCell ref="I191:J191"/>
    <mergeCell ref="G192:H192"/>
    <mergeCell ref="I192:J192"/>
    <mergeCell ref="G193:H193"/>
    <mergeCell ref="I193:J193"/>
    <mergeCell ref="G194:H194"/>
    <mergeCell ref="I194:J194"/>
    <mergeCell ref="G175:H175"/>
    <mergeCell ref="G215:H215"/>
    <mergeCell ref="I215:J215"/>
    <mergeCell ref="G196:H196"/>
    <mergeCell ref="I196:J196"/>
    <mergeCell ref="G197:H197"/>
    <mergeCell ref="I197:J197"/>
    <mergeCell ref="G198:H198"/>
    <mergeCell ref="I198:J198"/>
    <mergeCell ref="G199:H199"/>
    <mergeCell ref="I199:J199"/>
    <mergeCell ref="G200:H200"/>
    <mergeCell ref="I200:J200"/>
    <mergeCell ref="G201:H201"/>
    <mergeCell ref="I201:J201"/>
    <mergeCell ref="G202:H202"/>
    <mergeCell ref="I202:J202"/>
    <mergeCell ref="G203:H203"/>
    <mergeCell ref="I203:J203"/>
    <mergeCell ref="G204:H204"/>
    <mergeCell ref="I204:J204"/>
    <mergeCell ref="G205:H205"/>
    <mergeCell ref="I205:J205"/>
    <mergeCell ref="G206:H206"/>
    <mergeCell ref="I206:J206"/>
    <mergeCell ref="G207:H207"/>
    <mergeCell ref="I207:J207"/>
    <mergeCell ref="G208:H208"/>
    <mergeCell ref="I208:J208"/>
    <mergeCell ref="G209:H209"/>
    <mergeCell ref="I209:J209"/>
    <mergeCell ref="G210:H210"/>
    <mergeCell ref="I210:J210"/>
    <mergeCell ref="G211:H211"/>
    <mergeCell ref="I211:J211"/>
    <mergeCell ref="G212:H212"/>
    <mergeCell ref="I212:J212"/>
    <mergeCell ref="G213:H213"/>
    <mergeCell ref="I213:J213"/>
    <mergeCell ref="G214:H214"/>
    <mergeCell ref="I214:J214"/>
    <mergeCell ref="G254:H254"/>
    <mergeCell ref="I254:J254"/>
    <mergeCell ref="G235:H235"/>
    <mergeCell ref="I235:J235"/>
    <mergeCell ref="G216:H216"/>
    <mergeCell ref="I216:J216"/>
    <mergeCell ref="G217:H217"/>
    <mergeCell ref="I217:J217"/>
    <mergeCell ref="G218:H218"/>
    <mergeCell ref="I218:J218"/>
    <mergeCell ref="G219:H219"/>
    <mergeCell ref="I219:J219"/>
    <mergeCell ref="G220:H220"/>
    <mergeCell ref="I220:J220"/>
    <mergeCell ref="G221:H221"/>
    <mergeCell ref="I221:J221"/>
    <mergeCell ref="G222:H222"/>
    <mergeCell ref="I222:J222"/>
    <mergeCell ref="G223:H223"/>
    <mergeCell ref="I223:J223"/>
    <mergeCell ref="G224:H224"/>
    <mergeCell ref="I224:J224"/>
    <mergeCell ref="G225:H225"/>
    <mergeCell ref="I225:J225"/>
    <mergeCell ref="G226:H226"/>
    <mergeCell ref="I226:J226"/>
    <mergeCell ref="G227:H227"/>
    <mergeCell ref="I227:J227"/>
    <mergeCell ref="G228:H228"/>
    <mergeCell ref="I228:J228"/>
    <mergeCell ref="G229:H229"/>
    <mergeCell ref="I229:J229"/>
    <mergeCell ref="G230:H230"/>
    <mergeCell ref="I230:J230"/>
    <mergeCell ref="G231:H231"/>
    <mergeCell ref="I231:J231"/>
    <mergeCell ref="G232:H232"/>
    <mergeCell ref="I232:J232"/>
    <mergeCell ref="G233:H233"/>
    <mergeCell ref="I233:J233"/>
    <mergeCell ref="G234:H234"/>
    <mergeCell ref="I234:J234"/>
    <mergeCell ref="G296:H296"/>
    <mergeCell ref="I296:J296"/>
    <mergeCell ref="G297:H297"/>
    <mergeCell ref="I297:J297"/>
    <mergeCell ref="G298:H298"/>
    <mergeCell ref="I298:J298"/>
    <mergeCell ref="G299:H299"/>
    <mergeCell ref="I299:J299"/>
    <mergeCell ref="G300:H300"/>
    <mergeCell ref="I300:J300"/>
    <mergeCell ref="G301:H301"/>
    <mergeCell ref="I301:J301"/>
    <mergeCell ref="G302:H302"/>
    <mergeCell ref="I302:J302"/>
    <mergeCell ref="G303:H303"/>
    <mergeCell ref="I303:J303"/>
    <mergeCell ref="I269:J269"/>
    <mergeCell ref="G270:H270"/>
    <mergeCell ref="I270:J270"/>
    <mergeCell ref="G271:H271"/>
    <mergeCell ref="I271:J271"/>
    <mergeCell ref="G272:H272"/>
    <mergeCell ref="I272:J272"/>
    <mergeCell ref="G273:H273"/>
    <mergeCell ref="I273:J273"/>
    <mergeCell ref="G274:H274"/>
    <mergeCell ref="I274:J274"/>
    <mergeCell ref="G255:H255"/>
    <mergeCell ref="G236:H236"/>
    <mergeCell ref="I236:J236"/>
    <mergeCell ref="G237:H237"/>
    <mergeCell ref="I237:J237"/>
    <mergeCell ref="G238:H238"/>
    <mergeCell ref="I238:J238"/>
    <mergeCell ref="G239:H239"/>
    <mergeCell ref="I239:J239"/>
    <mergeCell ref="G240:H240"/>
    <mergeCell ref="I240:J240"/>
    <mergeCell ref="G241:H241"/>
    <mergeCell ref="I241:J241"/>
    <mergeCell ref="G242:H242"/>
    <mergeCell ref="I242:J242"/>
    <mergeCell ref="G243:H243"/>
    <mergeCell ref="I243:J243"/>
    <mergeCell ref="G244:H244"/>
    <mergeCell ref="I244:J244"/>
    <mergeCell ref="G245:H245"/>
    <mergeCell ref="I245:J245"/>
    <mergeCell ref="G246:H246"/>
    <mergeCell ref="I246:J246"/>
    <mergeCell ref="G247:H247"/>
    <mergeCell ref="I247:J247"/>
    <mergeCell ref="G248:H248"/>
    <mergeCell ref="I248:J248"/>
    <mergeCell ref="G249:H249"/>
    <mergeCell ref="I249:J249"/>
    <mergeCell ref="G250:H250"/>
    <mergeCell ref="I250:J250"/>
    <mergeCell ref="G251:H251"/>
    <mergeCell ref="I251:J251"/>
    <mergeCell ref="G252:H252"/>
    <mergeCell ref="I252:J252"/>
    <mergeCell ref="G253:H253"/>
    <mergeCell ref="I253:J253"/>
    <mergeCell ref="G295:H295"/>
    <mergeCell ref="I275:J275"/>
    <mergeCell ref="G276:H276"/>
    <mergeCell ref="I276:J276"/>
    <mergeCell ref="G277:H277"/>
    <mergeCell ref="I277:J277"/>
    <mergeCell ref="G278:H278"/>
    <mergeCell ref="I278:J278"/>
    <mergeCell ref="G279:H279"/>
    <mergeCell ref="I279:J279"/>
    <mergeCell ref="G280:H280"/>
    <mergeCell ref="I280:J280"/>
    <mergeCell ref="G281:H281"/>
    <mergeCell ref="I281:J281"/>
    <mergeCell ref="G282:H282"/>
    <mergeCell ref="I282:J282"/>
    <mergeCell ref="G283:H283"/>
    <mergeCell ref="I283:J283"/>
    <mergeCell ref="G284:H284"/>
    <mergeCell ref="I284:J284"/>
    <mergeCell ref="G285:H285"/>
    <mergeCell ref="I285:J285"/>
    <mergeCell ref="G286:H286"/>
    <mergeCell ref="I286:J286"/>
    <mergeCell ref="G287:H287"/>
    <mergeCell ref="I287:J287"/>
    <mergeCell ref="G288:H288"/>
    <mergeCell ref="I288:J288"/>
    <mergeCell ref="G289:H289"/>
    <mergeCell ref="I289:J289"/>
    <mergeCell ref="G290:H290"/>
    <mergeCell ref="I290:J290"/>
    <mergeCell ref="G291:H291"/>
    <mergeCell ref="I291:J291"/>
    <mergeCell ref="G292:H292"/>
    <mergeCell ref="I292:J292"/>
    <mergeCell ref="G293:H293"/>
    <mergeCell ref="I293:J293"/>
    <mergeCell ref="G294:H294"/>
    <mergeCell ref="I294:J294"/>
    <mergeCell ref="G275:H275"/>
    <mergeCell ref="I295:J295"/>
    <mergeCell ref="G304:H304"/>
    <mergeCell ref="I304:J304"/>
    <mergeCell ref="G305:H305"/>
    <mergeCell ref="I305:J305"/>
    <mergeCell ref="G306:H306"/>
    <mergeCell ref="I306:J306"/>
    <mergeCell ref="G307:H307"/>
    <mergeCell ref="I307:J307"/>
    <mergeCell ref="G308:H308"/>
    <mergeCell ref="I308:J308"/>
    <mergeCell ref="G309:H309"/>
    <mergeCell ref="I309:J309"/>
    <mergeCell ref="G310:H310"/>
    <mergeCell ref="I310:J310"/>
    <mergeCell ref="G311:H311"/>
    <mergeCell ref="I311:J311"/>
    <mergeCell ref="G335:H335"/>
    <mergeCell ref="I335:J335"/>
    <mergeCell ref="I315:J315"/>
    <mergeCell ref="G316:H316"/>
    <mergeCell ref="I316:J316"/>
    <mergeCell ref="G317:H317"/>
    <mergeCell ref="I317:J317"/>
    <mergeCell ref="G318:H318"/>
    <mergeCell ref="I318:J318"/>
    <mergeCell ref="G319:H319"/>
    <mergeCell ref="I319:J319"/>
    <mergeCell ref="G320:H320"/>
    <mergeCell ref="I320:J320"/>
    <mergeCell ref="G321:H321"/>
    <mergeCell ref="I321:J321"/>
    <mergeCell ref="G322:H322"/>
    <mergeCell ref="I322:J322"/>
    <mergeCell ref="G323:H323"/>
    <mergeCell ref="I323:J323"/>
    <mergeCell ref="G324:H324"/>
    <mergeCell ref="I324:J324"/>
    <mergeCell ref="G325:H325"/>
    <mergeCell ref="I325:J325"/>
    <mergeCell ref="G326:H326"/>
    <mergeCell ref="I326:J326"/>
    <mergeCell ref="G327:H327"/>
    <mergeCell ref="I327:J327"/>
    <mergeCell ref="G328:H328"/>
    <mergeCell ref="I328:J328"/>
    <mergeCell ref="G329:H329"/>
    <mergeCell ref="I329:J329"/>
    <mergeCell ref="G330:H330"/>
    <mergeCell ref="I330:J330"/>
    <mergeCell ref="G331:H331"/>
    <mergeCell ref="I331:J331"/>
    <mergeCell ref="G332:H332"/>
    <mergeCell ref="I332:J332"/>
    <mergeCell ref="G333:H333"/>
    <mergeCell ref="I333:J333"/>
    <mergeCell ref="G334:H334"/>
    <mergeCell ref="I334:J334"/>
    <mergeCell ref="G315:H315"/>
    <mergeCell ref="G312:H312"/>
    <mergeCell ref="I312:J312"/>
    <mergeCell ref="G313:H313"/>
    <mergeCell ref="I313:J313"/>
    <mergeCell ref="G314:H314"/>
    <mergeCell ref="I314:J314"/>
    <mergeCell ref="G355:H355"/>
    <mergeCell ref="I355:J355"/>
    <mergeCell ref="G336:H336"/>
    <mergeCell ref="I336:J336"/>
    <mergeCell ref="G337:H337"/>
    <mergeCell ref="I337:J337"/>
    <mergeCell ref="G338:H338"/>
    <mergeCell ref="I338:J338"/>
    <mergeCell ref="G339:H339"/>
    <mergeCell ref="I339:J339"/>
    <mergeCell ref="G340:H340"/>
    <mergeCell ref="I340:J340"/>
    <mergeCell ref="G341:H341"/>
    <mergeCell ref="I341:J341"/>
    <mergeCell ref="G342:H342"/>
    <mergeCell ref="I342:J342"/>
    <mergeCell ref="G343:H343"/>
    <mergeCell ref="I343:J343"/>
    <mergeCell ref="G344:H344"/>
    <mergeCell ref="I344:J344"/>
    <mergeCell ref="G345:H345"/>
    <mergeCell ref="I345:J345"/>
    <mergeCell ref="G346:H346"/>
    <mergeCell ref="I346:J346"/>
    <mergeCell ref="G347:H347"/>
    <mergeCell ref="I347:J347"/>
    <mergeCell ref="G348:H348"/>
    <mergeCell ref="I348:J348"/>
    <mergeCell ref="G349:H349"/>
    <mergeCell ref="I349:J349"/>
    <mergeCell ref="G350:H350"/>
    <mergeCell ref="I350:J350"/>
    <mergeCell ref="G351:H351"/>
    <mergeCell ref="I351:J351"/>
    <mergeCell ref="G352:H352"/>
    <mergeCell ref="I352:J352"/>
    <mergeCell ref="G353:H353"/>
    <mergeCell ref="I353:J353"/>
    <mergeCell ref="G354:H354"/>
    <mergeCell ref="I354:J354"/>
    <mergeCell ref="G389:H389"/>
    <mergeCell ref="I389:J389"/>
    <mergeCell ref="G390:H390"/>
    <mergeCell ref="I390:J390"/>
    <mergeCell ref="G391:H391"/>
    <mergeCell ref="I391:J391"/>
    <mergeCell ref="G392:H392"/>
    <mergeCell ref="I392:J392"/>
    <mergeCell ref="G393:H393"/>
    <mergeCell ref="I393:J393"/>
    <mergeCell ref="G394:H394"/>
    <mergeCell ref="I394:J394"/>
    <mergeCell ref="G375:H375"/>
    <mergeCell ref="I375:J375"/>
    <mergeCell ref="G356:H356"/>
    <mergeCell ref="I356:J356"/>
    <mergeCell ref="G357:H357"/>
    <mergeCell ref="I357:J357"/>
    <mergeCell ref="G358:H358"/>
    <mergeCell ref="I358:J358"/>
    <mergeCell ref="G359:H359"/>
    <mergeCell ref="I359:J359"/>
    <mergeCell ref="G360:H360"/>
    <mergeCell ref="I360:J360"/>
    <mergeCell ref="G361:H361"/>
    <mergeCell ref="I361:J361"/>
    <mergeCell ref="G362:H362"/>
    <mergeCell ref="I362:J362"/>
    <mergeCell ref="G363:H363"/>
    <mergeCell ref="I363:J363"/>
    <mergeCell ref="G364:H364"/>
    <mergeCell ref="I364:J364"/>
    <mergeCell ref="G365:H365"/>
    <mergeCell ref="I365:J365"/>
    <mergeCell ref="G366:H366"/>
    <mergeCell ref="I366:J366"/>
    <mergeCell ref="G367:H367"/>
    <mergeCell ref="I367:J367"/>
    <mergeCell ref="G368:H368"/>
    <mergeCell ref="I368:J368"/>
    <mergeCell ref="G369:H369"/>
    <mergeCell ref="I369:J369"/>
    <mergeCell ref="G370:H370"/>
    <mergeCell ref="I370:J370"/>
    <mergeCell ref="G371:H371"/>
    <mergeCell ref="I371:J371"/>
    <mergeCell ref="G372:H372"/>
    <mergeCell ref="I372:J372"/>
    <mergeCell ref="G373:H373"/>
    <mergeCell ref="I373:J373"/>
    <mergeCell ref="G374:H374"/>
    <mergeCell ref="I374:J374"/>
    <mergeCell ref="G415:H415"/>
    <mergeCell ref="I415:J415"/>
    <mergeCell ref="F411:F422"/>
    <mergeCell ref="L411:M422"/>
    <mergeCell ref="F423:F434"/>
    <mergeCell ref="L423:M434"/>
    <mergeCell ref="G396:H396"/>
    <mergeCell ref="I396:J396"/>
    <mergeCell ref="G397:H397"/>
    <mergeCell ref="I397:J397"/>
    <mergeCell ref="G398:H398"/>
    <mergeCell ref="I398:J398"/>
    <mergeCell ref="G399:H399"/>
    <mergeCell ref="I399:J399"/>
    <mergeCell ref="G400:H400"/>
    <mergeCell ref="I400:J400"/>
    <mergeCell ref="G401:H401"/>
    <mergeCell ref="I401:J401"/>
    <mergeCell ref="G402:H402"/>
    <mergeCell ref="I402:J402"/>
    <mergeCell ref="G403:H403"/>
    <mergeCell ref="I403:J403"/>
    <mergeCell ref="G404:H404"/>
    <mergeCell ref="I404:J404"/>
    <mergeCell ref="G405:H405"/>
    <mergeCell ref="I405:J405"/>
    <mergeCell ref="G406:H406"/>
    <mergeCell ref="I406:J406"/>
    <mergeCell ref="G407:H407"/>
    <mergeCell ref="I407:J407"/>
    <mergeCell ref="G408:H408"/>
    <mergeCell ref="I408:J408"/>
    <mergeCell ref="G409:H409"/>
    <mergeCell ref="I409:J409"/>
    <mergeCell ref="G410:H410"/>
    <mergeCell ref="I410:J410"/>
    <mergeCell ref="G411:H411"/>
    <mergeCell ref="I411:J411"/>
    <mergeCell ref="G412:H412"/>
    <mergeCell ref="I412:J412"/>
    <mergeCell ref="G413:H413"/>
    <mergeCell ref="I413:J413"/>
    <mergeCell ref="G414:H414"/>
    <mergeCell ref="I414:J414"/>
    <mergeCell ref="F399:F410"/>
    <mergeCell ref="L399:M410"/>
    <mergeCell ref="G435:H435"/>
    <mergeCell ref="I435:J435"/>
    <mergeCell ref="F435:F446"/>
    <mergeCell ref="L435:M446"/>
    <mergeCell ref="G416:H416"/>
    <mergeCell ref="I416:J416"/>
    <mergeCell ref="G417:H417"/>
    <mergeCell ref="I417:J417"/>
    <mergeCell ref="G418:H418"/>
    <mergeCell ref="I418:J418"/>
    <mergeCell ref="G419:H419"/>
    <mergeCell ref="I419:J419"/>
    <mergeCell ref="G420:H420"/>
    <mergeCell ref="I420:J420"/>
    <mergeCell ref="G421:H421"/>
    <mergeCell ref="I421:J421"/>
    <mergeCell ref="G422:H422"/>
    <mergeCell ref="I422:J422"/>
    <mergeCell ref="G423:H423"/>
    <mergeCell ref="I423:J423"/>
    <mergeCell ref="G424:H424"/>
    <mergeCell ref="I424:J424"/>
    <mergeCell ref="G425:H425"/>
    <mergeCell ref="I425:J425"/>
    <mergeCell ref="G426:H426"/>
    <mergeCell ref="I426:J426"/>
    <mergeCell ref="G427:H427"/>
    <mergeCell ref="I427:J427"/>
    <mergeCell ref="G428:H428"/>
    <mergeCell ref="I428:J428"/>
    <mergeCell ref="G429:H429"/>
    <mergeCell ref="I429:J429"/>
    <mergeCell ref="G430:H430"/>
    <mergeCell ref="I430:J430"/>
    <mergeCell ref="G431:H431"/>
    <mergeCell ref="I431:J431"/>
    <mergeCell ref="G432:H432"/>
    <mergeCell ref="I432:J432"/>
    <mergeCell ref="G433:H433"/>
    <mergeCell ref="I433:J433"/>
    <mergeCell ref="G434:H434"/>
    <mergeCell ref="I434:J434"/>
    <mergeCell ref="G455:H455"/>
    <mergeCell ref="I455:J455"/>
    <mergeCell ref="F447:F458"/>
    <mergeCell ref="L447:M458"/>
    <mergeCell ref="G436:H436"/>
    <mergeCell ref="I436:J436"/>
    <mergeCell ref="G437:H437"/>
    <mergeCell ref="I437:J437"/>
    <mergeCell ref="G438:H438"/>
    <mergeCell ref="I438:J438"/>
    <mergeCell ref="G439:H439"/>
    <mergeCell ref="I439:J439"/>
    <mergeCell ref="G440:H440"/>
    <mergeCell ref="I440:J440"/>
    <mergeCell ref="G441:H441"/>
    <mergeCell ref="I441:J441"/>
    <mergeCell ref="G442:H442"/>
    <mergeCell ref="I442:J442"/>
    <mergeCell ref="G443:H443"/>
    <mergeCell ref="I443:J443"/>
    <mergeCell ref="G444:H444"/>
    <mergeCell ref="I444:J444"/>
    <mergeCell ref="G445:H445"/>
    <mergeCell ref="I445:J445"/>
    <mergeCell ref="G446:H446"/>
    <mergeCell ref="I446:J446"/>
    <mergeCell ref="G447:H447"/>
    <mergeCell ref="I447:J447"/>
    <mergeCell ref="G448:H448"/>
    <mergeCell ref="I448:J448"/>
    <mergeCell ref="G449:H449"/>
    <mergeCell ref="I449:J449"/>
    <mergeCell ref="G450:H450"/>
    <mergeCell ref="I450:J450"/>
    <mergeCell ref="G451:H451"/>
    <mergeCell ref="I451:J451"/>
    <mergeCell ref="G452:H452"/>
    <mergeCell ref="I452:J452"/>
    <mergeCell ref="G453:H453"/>
    <mergeCell ref="I453:J453"/>
    <mergeCell ref="G454:H454"/>
    <mergeCell ref="I454:J454"/>
    <mergeCell ref="G475:H475"/>
    <mergeCell ref="I475:J475"/>
    <mergeCell ref="G456:H456"/>
    <mergeCell ref="I456:J456"/>
    <mergeCell ref="G457:H457"/>
    <mergeCell ref="I457:J457"/>
    <mergeCell ref="G458:H458"/>
    <mergeCell ref="I458:J458"/>
    <mergeCell ref="G459:H459"/>
    <mergeCell ref="I459:J459"/>
    <mergeCell ref="G460:H460"/>
    <mergeCell ref="I460:J460"/>
    <mergeCell ref="G461:H461"/>
    <mergeCell ref="I461:J461"/>
    <mergeCell ref="G462:H462"/>
    <mergeCell ref="I462:J462"/>
    <mergeCell ref="G463:H463"/>
    <mergeCell ref="I463:J463"/>
    <mergeCell ref="G464:H464"/>
    <mergeCell ref="I464:J464"/>
    <mergeCell ref="G465:H465"/>
    <mergeCell ref="I465:J465"/>
    <mergeCell ref="G466:H466"/>
    <mergeCell ref="I466:J466"/>
    <mergeCell ref="G467:H467"/>
    <mergeCell ref="I467:J467"/>
    <mergeCell ref="G468:H468"/>
    <mergeCell ref="I468:J468"/>
    <mergeCell ref="G469:H469"/>
    <mergeCell ref="I469:J469"/>
    <mergeCell ref="G470:H470"/>
    <mergeCell ref="I470:J470"/>
    <mergeCell ref="G471:H471"/>
    <mergeCell ref="I471:J471"/>
    <mergeCell ref="G472:H472"/>
    <mergeCell ref="I472:J472"/>
    <mergeCell ref="G473:H473"/>
    <mergeCell ref="I473:J473"/>
    <mergeCell ref="G474:H474"/>
    <mergeCell ref="I474:J474"/>
    <mergeCell ref="G495:H495"/>
    <mergeCell ref="I495:J495"/>
    <mergeCell ref="G476:H476"/>
    <mergeCell ref="I476:J476"/>
    <mergeCell ref="G477:H477"/>
    <mergeCell ref="I477:J477"/>
    <mergeCell ref="G478:H478"/>
    <mergeCell ref="I478:J478"/>
    <mergeCell ref="G479:H479"/>
    <mergeCell ref="I479:J479"/>
    <mergeCell ref="G480:H480"/>
    <mergeCell ref="I480:J480"/>
    <mergeCell ref="G481:H481"/>
    <mergeCell ref="I481:J481"/>
    <mergeCell ref="G482:H482"/>
    <mergeCell ref="I482:J482"/>
    <mergeCell ref="G483:H483"/>
    <mergeCell ref="I483:J483"/>
    <mergeCell ref="G484:H484"/>
    <mergeCell ref="I484:J484"/>
    <mergeCell ref="G485:H485"/>
    <mergeCell ref="I485:J485"/>
    <mergeCell ref="G486:H486"/>
    <mergeCell ref="I486:J486"/>
    <mergeCell ref="G487:H487"/>
    <mergeCell ref="I487:J487"/>
    <mergeCell ref="G488:H488"/>
    <mergeCell ref="I488:J488"/>
    <mergeCell ref="G489:H489"/>
    <mergeCell ref="I489:J489"/>
    <mergeCell ref="G490:H490"/>
    <mergeCell ref="I490:J490"/>
    <mergeCell ref="G491:H491"/>
    <mergeCell ref="I491:J491"/>
    <mergeCell ref="G492:H492"/>
    <mergeCell ref="I492:J492"/>
    <mergeCell ref="G493:H493"/>
    <mergeCell ref="I493:J493"/>
    <mergeCell ref="G494:H494"/>
    <mergeCell ref="I494:J494"/>
    <mergeCell ref="G515:H515"/>
    <mergeCell ref="I515:J515"/>
    <mergeCell ref="G496:H496"/>
    <mergeCell ref="I496:J496"/>
    <mergeCell ref="G497:H497"/>
    <mergeCell ref="I497:J497"/>
    <mergeCell ref="G498:H498"/>
    <mergeCell ref="I498:J498"/>
    <mergeCell ref="G499:H499"/>
    <mergeCell ref="I499:J499"/>
    <mergeCell ref="G500:H500"/>
    <mergeCell ref="I500:J500"/>
    <mergeCell ref="G501:H501"/>
    <mergeCell ref="I501:J501"/>
    <mergeCell ref="G502:H502"/>
    <mergeCell ref="I502:J502"/>
    <mergeCell ref="G503:H503"/>
    <mergeCell ref="I503:J503"/>
    <mergeCell ref="G504:H504"/>
    <mergeCell ref="I504:J504"/>
    <mergeCell ref="G505:H505"/>
    <mergeCell ref="I505:J505"/>
    <mergeCell ref="G506:H506"/>
    <mergeCell ref="I506:J506"/>
    <mergeCell ref="G507:H507"/>
    <mergeCell ref="I507:J507"/>
    <mergeCell ref="G508:H508"/>
    <mergeCell ref="I508:J508"/>
    <mergeCell ref="G509:H509"/>
    <mergeCell ref="I509:J509"/>
    <mergeCell ref="G510:H510"/>
    <mergeCell ref="I510:J510"/>
    <mergeCell ref="G511:H511"/>
    <mergeCell ref="I511:J511"/>
    <mergeCell ref="G512:H512"/>
    <mergeCell ref="I512:J512"/>
    <mergeCell ref="G513:H513"/>
    <mergeCell ref="I513:J513"/>
    <mergeCell ref="G514:H514"/>
    <mergeCell ref="I514:J514"/>
    <mergeCell ref="G550:H550"/>
    <mergeCell ref="I550:J550"/>
    <mergeCell ref="G551:H551"/>
    <mergeCell ref="I551:J551"/>
    <mergeCell ref="G552:H552"/>
    <mergeCell ref="I552:J552"/>
    <mergeCell ref="G553:H553"/>
    <mergeCell ref="I553:J553"/>
    <mergeCell ref="G554:H554"/>
    <mergeCell ref="I554:J554"/>
    <mergeCell ref="G535:H535"/>
    <mergeCell ref="I535:J535"/>
    <mergeCell ref="G516:H516"/>
    <mergeCell ref="I516:J516"/>
    <mergeCell ref="G517:H517"/>
    <mergeCell ref="I517:J517"/>
    <mergeCell ref="G518:H518"/>
    <mergeCell ref="I518:J518"/>
    <mergeCell ref="G519:H519"/>
    <mergeCell ref="I519:J519"/>
    <mergeCell ref="G520:H520"/>
    <mergeCell ref="I520:J520"/>
    <mergeCell ref="G521:H521"/>
    <mergeCell ref="I521:J521"/>
    <mergeCell ref="G522:H522"/>
    <mergeCell ref="I522:J522"/>
    <mergeCell ref="G523:H523"/>
    <mergeCell ref="I523:J523"/>
    <mergeCell ref="G524:H524"/>
    <mergeCell ref="I524:J524"/>
    <mergeCell ref="G525:H525"/>
    <mergeCell ref="I525:J525"/>
    <mergeCell ref="G526:H526"/>
    <mergeCell ref="I526:J526"/>
    <mergeCell ref="G527:H527"/>
    <mergeCell ref="I527:J527"/>
    <mergeCell ref="G528:H528"/>
    <mergeCell ref="I528:J528"/>
    <mergeCell ref="G529:H529"/>
    <mergeCell ref="I529:J529"/>
    <mergeCell ref="G530:H530"/>
    <mergeCell ref="I530:J530"/>
    <mergeCell ref="G531:H531"/>
    <mergeCell ref="I531:J531"/>
    <mergeCell ref="G532:H532"/>
    <mergeCell ref="I532:J532"/>
    <mergeCell ref="G533:H533"/>
    <mergeCell ref="I533:J533"/>
    <mergeCell ref="G534:H534"/>
    <mergeCell ref="I534:J534"/>
    <mergeCell ref="G575:H575"/>
    <mergeCell ref="I575:J575"/>
    <mergeCell ref="F567:F578"/>
    <mergeCell ref="L567:M578"/>
    <mergeCell ref="F579:F590"/>
    <mergeCell ref="L579:M590"/>
    <mergeCell ref="G556:H556"/>
    <mergeCell ref="I556:J556"/>
    <mergeCell ref="G557:H557"/>
    <mergeCell ref="I557:J557"/>
    <mergeCell ref="G558:H558"/>
    <mergeCell ref="I558:J558"/>
    <mergeCell ref="G559:H559"/>
    <mergeCell ref="I559:J559"/>
    <mergeCell ref="G560:H560"/>
    <mergeCell ref="I560:J560"/>
    <mergeCell ref="G561:H561"/>
    <mergeCell ref="I561:J561"/>
    <mergeCell ref="G562:H562"/>
    <mergeCell ref="I562:J562"/>
    <mergeCell ref="G563:H563"/>
    <mergeCell ref="I563:J563"/>
    <mergeCell ref="G564:H564"/>
    <mergeCell ref="I564:J564"/>
    <mergeCell ref="G565:H565"/>
    <mergeCell ref="I565:J565"/>
    <mergeCell ref="G566:H566"/>
    <mergeCell ref="I566:J566"/>
    <mergeCell ref="G567:H567"/>
    <mergeCell ref="I567:J567"/>
    <mergeCell ref="G568:H568"/>
    <mergeCell ref="I568:J568"/>
    <mergeCell ref="G569:H569"/>
    <mergeCell ref="I569:J569"/>
    <mergeCell ref="G570:H570"/>
    <mergeCell ref="I570:J570"/>
    <mergeCell ref="G571:H571"/>
    <mergeCell ref="I571:J571"/>
    <mergeCell ref="G572:H572"/>
    <mergeCell ref="I572:J572"/>
    <mergeCell ref="G573:H573"/>
    <mergeCell ref="I573:J573"/>
    <mergeCell ref="G574:H574"/>
    <mergeCell ref="I574:J574"/>
    <mergeCell ref="G595:H595"/>
    <mergeCell ref="I595:J595"/>
    <mergeCell ref="F591:F602"/>
    <mergeCell ref="L591:M602"/>
    <mergeCell ref="F603:F614"/>
    <mergeCell ref="L603:M614"/>
    <mergeCell ref="G576:H576"/>
    <mergeCell ref="I576:J576"/>
    <mergeCell ref="G577:H577"/>
    <mergeCell ref="I577:J577"/>
    <mergeCell ref="G578:H578"/>
    <mergeCell ref="I578:J578"/>
    <mergeCell ref="G579:H579"/>
    <mergeCell ref="I579:J579"/>
    <mergeCell ref="G580:H580"/>
    <mergeCell ref="I580:J580"/>
    <mergeCell ref="G581:H581"/>
    <mergeCell ref="I581:J581"/>
    <mergeCell ref="G582:H582"/>
    <mergeCell ref="I582:J582"/>
    <mergeCell ref="G583:H583"/>
    <mergeCell ref="I583:J583"/>
    <mergeCell ref="G584:H584"/>
    <mergeCell ref="I584:J584"/>
    <mergeCell ref="G585:H585"/>
    <mergeCell ref="I585:J585"/>
    <mergeCell ref="G586:H586"/>
    <mergeCell ref="I586:J586"/>
    <mergeCell ref="G587:H587"/>
    <mergeCell ref="I587:J587"/>
    <mergeCell ref="G588:H588"/>
    <mergeCell ref="I588:J588"/>
    <mergeCell ref="G589:H589"/>
    <mergeCell ref="I589:J589"/>
    <mergeCell ref="G590:H590"/>
    <mergeCell ref="I590:J590"/>
    <mergeCell ref="G591:H591"/>
    <mergeCell ref="I591:J591"/>
    <mergeCell ref="G592:H592"/>
    <mergeCell ref="I592:J592"/>
    <mergeCell ref="G593:H593"/>
    <mergeCell ref="I593:J593"/>
    <mergeCell ref="G594:H594"/>
    <mergeCell ref="I594:J594"/>
    <mergeCell ref="G615:H615"/>
    <mergeCell ref="I615:J615"/>
    <mergeCell ref="F615:F626"/>
    <mergeCell ref="L615:M626"/>
    <mergeCell ref="G596:H596"/>
    <mergeCell ref="I596:J596"/>
    <mergeCell ref="G597:H597"/>
    <mergeCell ref="I597:J597"/>
    <mergeCell ref="G598:H598"/>
    <mergeCell ref="I598:J598"/>
    <mergeCell ref="G599:H599"/>
    <mergeCell ref="I599:J599"/>
    <mergeCell ref="G600:H600"/>
    <mergeCell ref="I600:J600"/>
    <mergeCell ref="G601:H601"/>
    <mergeCell ref="I601:J601"/>
    <mergeCell ref="G602:H602"/>
    <mergeCell ref="I602:J602"/>
    <mergeCell ref="G603:H603"/>
    <mergeCell ref="I603:J603"/>
    <mergeCell ref="G604:H604"/>
    <mergeCell ref="I604:J604"/>
    <mergeCell ref="G605:H605"/>
    <mergeCell ref="I605:J605"/>
    <mergeCell ref="G606:H606"/>
    <mergeCell ref="I606:J606"/>
    <mergeCell ref="G607:H607"/>
    <mergeCell ref="I607:J607"/>
    <mergeCell ref="G608:H608"/>
    <mergeCell ref="I608:J608"/>
    <mergeCell ref="G609:H609"/>
    <mergeCell ref="I609:J609"/>
    <mergeCell ref="G610:H610"/>
    <mergeCell ref="I610:J610"/>
    <mergeCell ref="G611:H611"/>
    <mergeCell ref="I611:J611"/>
    <mergeCell ref="G612:H612"/>
    <mergeCell ref="I612:J612"/>
    <mergeCell ref="G613:H613"/>
    <mergeCell ref="I613:J613"/>
    <mergeCell ref="G614:H614"/>
    <mergeCell ref="I614:J614"/>
    <mergeCell ref="G635:H635"/>
    <mergeCell ref="I635:J635"/>
    <mergeCell ref="F627:F638"/>
    <mergeCell ref="L627:M638"/>
    <mergeCell ref="F639:F650"/>
    <mergeCell ref="L639:M650"/>
    <mergeCell ref="G616:H616"/>
    <mergeCell ref="I616:J616"/>
    <mergeCell ref="G617:H617"/>
    <mergeCell ref="I617:J617"/>
    <mergeCell ref="G618:H618"/>
    <mergeCell ref="I618:J618"/>
    <mergeCell ref="G619:H619"/>
    <mergeCell ref="I619:J619"/>
    <mergeCell ref="G620:H620"/>
    <mergeCell ref="I620:J620"/>
    <mergeCell ref="G621:H621"/>
    <mergeCell ref="I621:J621"/>
    <mergeCell ref="G622:H622"/>
    <mergeCell ref="I622:J622"/>
    <mergeCell ref="G623:H623"/>
    <mergeCell ref="I623:J623"/>
    <mergeCell ref="G624:H624"/>
    <mergeCell ref="I624:J624"/>
    <mergeCell ref="G625:H625"/>
    <mergeCell ref="I625:J625"/>
    <mergeCell ref="G626:H626"/>
    <mergeCell ref="I626:J626"/>
    <mergeCell ref="G627:H627"/>
    <mergeCell ref="I627:J627"/>
    <mergeCell ref="G628:H628"/>
    <mergeCell ref="I628:J628"/>
    <mergeCell ref="G629:H629"/>
    <mergeCell ref="I629:J629"/>
    <mergeCell ref="G630:H630"/>
    <mergeCell ref="I630:J630"/>
    <mergeCell ref="G631:H631"/>
    <mergeCell ref="I631:J631"/>
    <mergeCell ref="G632:H632"/>
    <mergeCell ref="I632:J632"/>
    <mergeCell ref="G633:H633"/>
    <mergeCell ref="I633:J633"/>
    <mergeCell ref="G634:H634"/>
    <mergeCell ref="I634:J634"/>
    <mergeCell ref="G655:H655"/>
    <mergeCell ref="I655:J655"/>
    <mergeCell ref="G636:H636"/>
    <mergeCell ref="I636:J636"/>
    <mergeCell ref="G637:H637"/>
    <mergeCell ref="I637:J637"/>
    <mergeCell ref="G638:H638"/>
    <mergeCell ref="I638:J638"/>
    <mergeCell ref="G639:H639"/>
    <mergeCell ref="I639:J639"/>
    <mergeCell ref="G640:H640"/>
    <mergeCell ref="I640:J640"/>
    <mergeCell ref="G641:H641"/>
    <mergeCell ref="I641:J641"/>
    <mergeCell ref="G642:H642"/>
    <mergeCell ref="I642:J642"/>
    <mergeCell ref="G643:H643"/>
    <mergeCell ref="I643:J643"/>
    <mergeCell ref="G644:H644"/>
    <mergeCell ref="I644:J644"/>
    <mergeCell ref="G645:H645"/>
    <mergeCell ref="I645:J645"/>
    <mergeCell ref="G646:H646"/>
    <mergeCell ref="I646:J646"/>
    <mergeCell ref="G647:H647"/>
    <mergeCell ref="I647:J647"/>
    <mergeCell ref="G648:H648"/>
    <mergeCell ref="I648:J648"/>
    <mergeCell ref="G649:H649"/>
    <mergeCell ref="I649:J649"/>
    <mergeCell ref="G650:H650"/>
    <mergeCell ref="I650:J650"/>
    <mergeCell ref="G651:H651"/>
    <mergeCell ref="I651:J651"/>
    <mergeCell ref="G652:H652"/>
    <mergeCell ref="I652:J652"/>
    <mergeCell ref="G653:H653"/>
    <mergeCell ref="I653:J653"/>
    <mergeCell ref="G654:H654"/>
    <mergeCell ref="I654:J654"/>
    <mergeCell ref="G675:H675"/>
    <mergeCell ref="I675:J675"/>
    <mergeCell ref="G656:H656"/>
    <mergeCell ref="I656:J656"/>
    <mergeCell ref="G657:H657"/>
    <mergeCell ref="I657:J657"/>
    <mergeCell ref="G658:H658"/>
    <mergeCell ref="I658:J658"/>
    <mergeCell ref="G659:H659"/>
    <mergeCell ref="I659:J659"/>
    <mergeCell ref="G660:H660"/>
    <mergeCell ref="I660:J660"/>
    <mergeCell ref="G661:H661"/>
    <mergeCell ref="I661:J661"/>
    <mergeCell ref="G662:H662"/>
    <mergeCell ref="I662:J662"/>
    <mergeCell ref="G663:H663"/>
    <mergeCell ref="I663:J663"/>
    <mergeCell ref="G664:H664"/>
    <mergeCell ref="I664:J664"/>
    <mergeCell ref="G665:H665"/>
    <mergeCell ref="I665:J665"/>
    <mergeCell ref="G666:H666"/>
    <mergeCell ref="I666:J666"/>
    <mergeCell ref="G667:H667"/>
    <mergeCell ref="I667:J667"/>
    <mergeCell ref="G668:H668"/>
    <mergeCell ref="I668:J668"/>
    <mergeCell ref="G669:H669"/>
    <mergeCell ref="I669:J669"/>
    <mergeCell ref="G670:H670"/>
    <mergeCell ref="I670:J670"/>
    <mergeCell ref="G671:H671"/>
    <mergeCell ref="I671:J671"/>
    <mergeCell ref="G672:H672"/>
    <mergeCell ref="I672:J672"/>
    <mergeCell ref="G673:H673"/>
    <mergeCell ref="I673:J673"/>
    <mergeCell ref="G674:H674"/>
    <mergeCell ref="I674:J674"/>
    <mergeCell ref="G695:H695"/>
    <mergeCell ref="I695:J695"/>
    <mergeCell ref="G676:H676"/>
    <mergeCell ref="I676:J676"/>
    <mergeCell ref="G677:H677"/>
    <mergeCell ref="I677:J677"/>
    <mergeCell ref="G678:H678"/>
    <mergeCell ref="I678:J678"/>
    <mergeCell ref="G679:H679"/>
    <mergeCell ref="I679:J679"/>
    <mergeCell ref="G680:H680"/>
    <mergeCell ref="I680:J680"/>
    <mergeCell ref="G681:H681"/>
    <mergeCell ref="I681:J681"/>
    <mergeCell ref="G682:H682"/>
    <mergeCell ref="I682:J682"/>
    <mergeCell ref="G683:H683"/>
    <mergeCell ref="I683:J683"/>
    <mergeCell ref="G684:H684"/>
    <mergeCell ref="I684:J684"/>
    <mergeCell ref="G685:H685"/>
    <mergeCell ref="I685:J685"/>
    <mergeCell ref="G686:H686"/>
    <mergeCell ref="I686:J686"/>
    <mergeCell ref="G687:H687"/>
    <mergeCell ref="I687:J687"/>
    <mergeCell ref="G688:H688"/>
    <mergeCell ref="I688:J688"/>
    <mergeCell ref="G689:H689"/>
    <mergeCell ref="I689:J689"/>
    <mergeCell ref="G690:H690"/>
    <mergeCell ref="I690:J690"/>
    <mergeCell ref="G691:H691"/>
    <mergeCell ref="I691:J691"/>
    <mergeCell ref="G692:H692"/>
    <mergeCell ref="I692:J692"/>
    <mergeCell ref="G693:H693"/>
    <mergeCell ref="I693:J693"/>
    <mergeCell ref="G694:H694"/>
    <mergeCell ref="I694:J694"/>
    <mergeCell ref="G715:H715"/>
    <mergeCell ref="I715:J715"/>
    <mergeCell ref="G696:H696"/>
    <mergeCell ref="I696:J696"/>
    <mergeCell ref="G697:H697"/>
    <mergeCell ref="I697:J697"/>
    <mergeCell ref="G698:H698"/>
    <mergeCell ref="I698:J698"/>
    <mergeCell ref="G699:H699"/>
    <mergeCell ref="I699:J699"/>
    <mergeCell ref="G700:H700"/>
    <mergeCell ref="I700:J700"/>
    <mergeCell ref="G701:H701"/>
    <mergeCell ref="I701:J701"/>
    <mergeCell ref="G702:H702"/>
    <mergeCell ref="I702:J702"/>
    <mergeCell ref="G703:H703"/>
    <mergeCell ref="I703:J703"/>
    <mergeCell ref="G704:H704"/>
    <mergeCell ref="I704:J704"/>
    <mergeCell ref="G705:H705"/>
    <mergeCell ref="I705:J705"/>
    <mergeCell ref="G706:H706"/>
    <mergeCell ref="I706:J706"/>
    <mergeCell ref="G707:H707"/>
    <mergeCell ref="I707:J707"/>
    <mergeCell ref="G708:H708"/>
    <mergeCell ref="I708:J708"/>
    <mergeCell ref="G709:H709"/>
    <mergeCell ref="I709:J709"/>
    <mergeCell ref="G710:H710"/>
    <mergeCell ref="I710:J710"/>
    <mergeCell ref="G711:H711"/>
    <mergeCell ref="I711:J711"/>
    <mergeCell ref="G712:H712"/>
    <mergeCell ref="I712:J712"/>
    <mergeCell ref="G713:H713"/>
    <mergeCell ref="I713:J713"/>
    <mergeCell ref="G714:H714"/>
    <mergeCell ref="I714:J714"/>
    <mergeCell ref="G750:H750"/>
    <mergeCell ref="I750:J750"/>
    <mergeCell ref="G751:H751"/>
    <mergeCell ref="I751:J751"/>
    <mergeCell ref="G752:H752"/>
    <mergeCell ref="I752:J752"/>
    <mergeCell ref="G753:H753"/>
    <mergeCell ref="I753:J753"/>
    <mergeCell ref="G754:H754"/>
    <mergeCell ref="I754:J754"/>
    <mergeCell ref="G735:H735"/>
    <mergeCell ref="I735:J735"/>
    <mergeCell ref="G716:H716"/>
    <mergeCell ref="I716:J716"/>
    <mergeCell ref="G717:H717"/>
    <mergeCell ref="I717:J717"/>
    <mergeCell ref="G718:H718"/>
    <mergeCell ref="I718:J718"/>
    <mergeCell ref="G719:H719"/>
    <mergeCell ref="I719:J719"/>
    <mergeCell ref="G720:H720"/>
    <mergeCell ref="I720:J720"/>
    <mergeCell ref="G721:H721"/>
    <mergeCell ref="I721:J721"/>
    <mergeCell ref="G722:H722"/>
    <mergeCell ref="I722:J722"/>
    <mergeCell ref="G723:H723"/>
    <mergeCell ref="I723:J723"/>
    <mergeCell ref="G724:H724"/>
    <mergeCell ref="I724:J724"/>
    <mergeCell ref="G725:H725"/>
    <mergeCell ref="I725:J725"/>
    <mergeCell ref="G726:H726"/>
    <mergeCell ref="I726:J726"/>
    <mergeCell ref="G727:H727"/>
    <mergeCell ref="I727:J727"/>
    <mergeCell ref="G728:H728"/>
    <mergeCell ref="I728:J728"/>
    <mergeCell ref="G729:H729"/>
    <mergeCell ref="I729:J729"/>
    <mergeCell ref="G730:H730"/>
    <mergeCell ref="I730:J730"/>
    <mergeCell ref="G731:H731"/>
    <mergeCell ref="I731:J731"/>
    <mergeCell ref="G732:H732"/>
    <mergeCell ref="I732:J732"/>
    <mergeCell ref="G733:H733"/>
    <mergeCell ref="I733:J733"/>
    <mergeCell ref="G734:H734"/>
    <mergeCell ref="I734:J734"/>
    <mergeCell ref="G775:H775"/>
    <mergeCell ref="I775:J775"/>
    <mergeCell ref="I755:J755"/>
    <mergeCell ref="G756:H756"/>
    <mergeCell ref="I756:J756"/>
    <mergeCell ref="G757:H757"/>
    <mergeCell ref="I757:J757"/>
    <mergeCell ref="G758:H758"/>
    <mergeCell ref="I758:J758"/>
    <mergeCell ref="G759:H759"/>
    <mergeCell ref="I759:J759"/>
    <mergeCell ref="G760:H760"/>
    <mergeCell ref="I760:J760"/>
    <mergeCell ref="G761:H761"/>
    <mergeCell ref="I761:J761"/>
    <mergeCell ref="G762:H762"/>
    <mergeCell ref="I762:J762"/>
    <mergeCell ref="G763:H763"/>
    <mergeCell ref="I763:J763"/>
    <mergeCell ref="G764:H764"/>
    <mergeCell ref="I764:J764"/>
    <mergeCell ref="G765:H765"/>
    <mergeCell ref="I765:J765"/>
    <mergeCell ref="G766:H766"/>
    <mergeCell ref="I766:J766"/>
    <mergeCell ref="G767:H767"/>
    <mergeCell ref="I767:J767"/>
    <mergeCell ref="G768:H768"/>
    <mergeCell ref="I768:J768"/>
    <mergeCell ref="G769:H769"/>
    <mergeCell ref="I769:J769"/>
    <mergeCell ref="G770:H770"/>
    <mergeCell ref="I770:J770"/>
    <mergeCell ref="G771:H771"/>
    <mergeCell ref="I771:J771"/>
    <mergeCell ref="G772:H772"/>
    <mergeCell ref="I772:J772"/>
    <mergeCell ref="G773:H773"/>
    <mergeCell ref="I773:J773"/>
    <mergeCell ref="G774:H774"/>
    <mergeCell ref="I774:J774"/>
    <mergeCell ref="G755:H755"/>
    <mergeCell ref="I890:J890"/>
    <mergeCell ref="G796:H796"/>
    <mergeCell ref="I796:J796"/>
    <mergeCell ref="G797:H797"/>
    <mergeCell ref="I797:J797"/>
    <mergeCell ref="G798:H798"/>
    <mergeCell ref="I798:J798"/>
    <mergeCell ref="G799:H799"/>
    <mergeCell ref="I799:J799"/>
    <mergeCell ref="G800:H800"/>
    <mergeCell ref="I800:J800"/>
    <mergeCell ref="G801:H801"/>
    <mergeCell ref="I801:J801"/>
    <mergeCell ref="G802:H802"/>
    <mergeCell ref="I802:J802"/>
    <mergeCell ref="G803:H803"/>
    <mergeCell ref="I803:J803"/>
    <mergeCell ref="G804:H804"/>
    <mergeCell ref="I804:J804"/>
    <mergeCell ref="G805:H805"/>
    <mergeCell ref="I805:J805"/>
    <mergeCell ref="G806:H806"/>
    <mergeCell ref="I806:J806"/>
    <mergeCell ref="G807:H807"/>
    <mergeCell ref="I807:J807"/>
    <mergeCell ref="G808:H808"/>
    <mergeCell ref="I808:J808"/>
    <mergeCell ref="G809:H809"/>
    <mergeCell ref="I809:J809"/>
    <mergeCell ref="G810:H810"/>
    <mergeCell ref="I810:J810"/>
    <mergeCell ref="G811:H811"/>
    <mergeCell ref="I811:J811"/>
    <mergeCell ref="G812:H812"/>
    <mergeCell ref="I812:J812"/>
    <mergeCell ref="G813:H813"/>
    <mergeCell ref="I837:J837"/>
    <mergeCell ref="G838:H838"/>
    <mergeCell ref="I838:J838"/>
    <mergeCell ref="G839:H839"/>
    <mergeCell ref="I839:J839"/>
    <mergeCell ref="G840:H840"/>
    <mergeCell ref="I840:J840"/>
    <mergeCell ref="I880:J880"/>
    <mergeCell ref="G881:H881"/>
    <mergeCell ref="I881:J881"/>
    <mergeCell ref="G882:H882"/>
    <mergeCell ref="I882:J882"/>
    <mergeCell ref="I872:J872"/>
    <mergeCell ref="G873:H873"/>
    <mergeCell ref="I873:J873"/>
    <mergeCell ref="G874:H874"/>
    <mergeCell ref="I874:J874"/>
    <mergeCell ref="I976:J976"/>
    <mergeCell ref="G977:H977"/>
    <mergeCell ref="I977:J977"/>
    <mergeCell ref="G978:H978"/>
    <mergeCell ref="I978:J978"/>
    <mergeCell ref="G979:H979"/>
    <mergeCell ref="I979:J979"/>
    <mergeCell ref="G980:H980"/>
    <mergeCell ref="I980:J980"/>
    <mergeCell ref="G981:H981"/>
    <mergeCell ref="I981:J981"/>
    <mergeCell ref="G982:H982"/>
    <mergeCell ref="I982:J982"/>
    <mergeCell ref="G983:H983"/>
    <mergeCell ref="I983:J983"/>
    <mergeCell ref="G984:H984"/>
    <mergeCell ref="I984:J984"/>
    <mergeCell ref="G945:H945"/>
    <mergeCell ref="I945:J945"/>
    <mergeCell ref="G946:H946"/>
    <mergeCell ref="I946:J946"/>
    <mergeCell ref="G947:H947"/>
    <mergeCell ref="I947:J947"/>
    <mergeCell ref="G948:H948"/>
    <mergeCell ref="I948:J948"/>
    <mergeCell ref="G949:H949"/>
    <mergeCell ref="I949:J949"/>
    <mergeCell ref="G950:H950"/>
    <mergeCell ref="I950:J950"/>
    <mergeCell ref="G951:H951"/>
    <mergeCell ref="I951:J951"/>
    <mergeCell ref="G952:H952"/>
    <mergeCell ref="I952:J952"/>
    <mergeCell ref="G953:H953"/>
    <mergeCell ref="I953:J953"/>
    <mergeCell ref="G954:H954"/>
    <mergeCell ref="I954:J954"/>
    <mergeCell ref="G955:H955"/>
    <mergeCell ref="I955:J955"/>
    <mergeCell ref="G956:H956"/>
    <mergeCell ref="I956:J956"/>
    <mergeCell ref="G957:H957"/>
    <mergeCell ref="I957:J957"/>
    <mergeCell ref="G958:H958"/>
    <mergeCell ref="I958:J958"/>
    <mergeCell ref="G959:H959"/>
    <mergeCell ref="I959:J959"/>
    <mergeCell ref="G960:H960"/>
    <mergeCell ref="I960:J960"/>
    <mergeCell ref="G961:H961"/>
    <mergeCell ref="I961:J961"/>
    <mergeCell ref="G962:H962"/>
    <mergeCell ref="I962:J962"/>
    <mergeCell ref="G963:H963"/>
    <mergeCell ref="I963:J963"/>
    <mergeCell ref="G964:H964"/>
    <mergeCell ref="I964:J964"/>
    <mergeCell ref="G1025:H1025"/>
    <mergeCell ref="I1025:J1025"/>
    <mergeCell ref="G1026:H1026"/>
    <mergeCell ref="I1026:J1026"/>
    <mergeCell ref="G1027:H1027"/>
    <mergeCell ref="I1027:J1027"/>
    <mergeCell ref="G1028:H1028"/>
    <mergeCell ref="I1028:J1028"/>
    <mergeCell ref="G1029:H1029"/>
    <mergeCell ref="I1029:J1029"/>
    <mergeCell ref="G1030:H1030"/>
    <mergeCell ref="I1030:J1030"/>
    <mergeCell ref="G1031:H1031"/>
    <mergeCell ref="I1031:J1031"/>
    <mergeCell ref="I1079:J1079"/>
    <mergeCell ref="G1080:H1080"/>
    <mergeCell ref="I1080:J1080"/>
    <mergeCell ref="G1081:H1081"/>
    <mergeCell ref="I1081:J1081"/>
    <mergeCell ref="G1082:H1082"/>
    <mergeCell ref="I1082:J1082"/>
    <mergeCell ref="G1083:H1083"/>
    <mergeCell ref="I1083:J1083"/>
    <mergeCell ref="G1084:H1084"/>
    <mergeCell ref="I1084:J1084"/>
    <mergeCell ref="G1045:H1045"/>
    <mergeCell ref="I1045:J1045"/>
    <mergeCell ref="G1046:H1046"/>
    <mergeCell ref="I1046:J1046"/>
    <mergeCell ref="G1047:H1047"/>
    <mergeCell ref="I1047:J1047"/>
    <mergeCell ref="G1048:H1048"/>
    <mergeCell ref="I1048:J1048"/>
    <mergeCell ref="G1049:H1049"/>
    <mergeCell ref="I1049:J1049"/>
    <mergeCell ref="G1050:H1050"/>
    <mergeCell ref="I1050:J1050"/>
    <mergeCell ref="G1051:H1051"/>
    <mergeCell ref="I1051:J1051"/>
    <mergeCell ref="G1052:H1052"/>
    <mergeCell ref="I1052:J1052"/>
    <mergeCell ref="G1053:H1053"/>
    <mergeCell ref="I1053:J1053"/>
    <mergeCell ref="G1054:H1054"/>
    <mergeCell ref="I1054:J1054"/>
    <mergeCell ref="G1055:H1055"/>
    <mergeCell ref="I1055:J1055"/>
    <mergeCell ref="G1056:H1056"/>
    <mergeCell ref="I1056:J1056"/>
    <mergeCell ref="G1057:H1057"/>
    <mergeCell ref="I1057:J1057"/>
    <mergeCell ref="G1058:H1058"/>
    <mergeCell ref="I1058:J1058"/>
    <mergeCell ref="G1059:H1059"/>
    <mergeCell ref="I1059:J1059"/>
    <mergeCell ref="G1060:H1060"/>
    <mergeCell ref="I1060:J1060"/>
    <mergeCell ref="G1061:H1061"/>
    <mergeCell ref="I1061:J1061"/>
    <mergeCell ref="G1062:H1062"/>
    <mergeCell ref="I1062:J1062"/>
    <mergeCell ref="G1063:H1063"/>
    <mergeCell ref="G1120:H1120"/>
    <mergeCell ref="I1120:J1120"/>
    <mergeCell ref="G1121:H1121"/>
    <mergeCell ref="I1121:J1121"/>
    <mergeCell ref="G1122:H1122"/>
    <mergeCell ref="I1122:J1122"/>
    <mergeCell ref="G1123:H1123"/>
    <mergeCell ref="I1123:J1123"/>
    <mergeCell ref="G1124:H1124"/>
    <mergeCell ref="I1124:J1124"/>
    <mergeCell ref="G1125:H1125"/>
    <mergeCell ref="I1125:J1125"/>
    <mergeCell ref="G1126:H1126"/>
    <mergeCell ref="I1126:J1126"/>
    <mergeCell ref="G1127:H1127"/>
    <mergeCell ref="I1127:J1127"/>
    <mergeCell ref="G1128:H1128"/>
    <mergeCell ref="I1128:J1128"/>
    <mergeCell ref="G1129:H1129"/>
    <mergeCell ref="I1129:J1129"/>
    <mergeCell ref="I1179:J1179"/>
    <mergeCell ref="G1180:H1180"/>
    <mergeCell ref="I1180:J1180"/>
    <mergeCell ref="G1181:H1181"/>
    <mergeCell ref="I1181:J1181"/>
    <mergeCell ref="G1182:H1182"/>
    <mergeCell ref="I1182:J1182"/>
    <mergeCell ref="G1183:H1183"/>
    <mergeCell ref="I1183:J1183"/>
    <mergeCell ref="G1184:H1184"/>
    <mergeCell ref="I1184:J1184"/>
    <mergeCell ref="G1145:H1145"/>
    <mergeCell ref="I1145:J1145"/>
    <mergeCell ref="G1146:H1146"/>
    <mergeCell ref="I1146:J1146"/>
    <mergeCell ref="G1147:H1147"/>
    <mergeCell ref="I1147:J1147"/>
    <mergeCell ref="G1148:H1148"/>
    <mergeCell ref="I1148:J1148"/>
    <mergeCell ref="G1149:H1149"/>
    <mergeCell ref="I1149:J1149"/>
    <mergeCell ref="G1150:H1150"/>
    <mergeCell ref="I1150:J1150"/>
    <mergeCell ref="G1151:H1151"/>
    <mergeCell ref="I1151:J1151"/>
    <mergeCell ref="G1152:H1152"/>
    <mergeCell ref="I1152:J1152"/>
    <mergeCell ref="G1153:H1153"/>
    <mergeCell ref="I1153:J1153"/>
    <mergeCell ref="G1154:H1154"/>
    <mergeCell ref="I1154:J1154"/>
    <mergeCell ref="G1155:H1155"/>
    <mergeCell ref="I1155:J1155"/>
    <mergeCell ref="G1156:H1156"/>
    <mergeCell ref="I1156:J1156"/>
    <mergeCell ref="G1157:H1157"/>
    <mergeCell ref="I1157:J1157"/>
    <mergeCell ref="G1158:H1158"/>
    <mergeCell ref="I1158:J1158"/>
    <mergeCell ref="G1159:H1159"/>
    <mergeCell ref="I1159:J1159"/>
    <mergeCell ref="G1160:H1160"/>
    <mergeCell ref="I1160:J1160"/>
    <mergeCell ref="G1161:H1161"/>
    <mergeCell ref="I1279:J1279"/>
    <mergeCell ref="G1280:H1280"/>
    <mergeCell ref="I1280:J1280"/>
    <mergeCell ref="G1325:H1325"/>
    <mergeCell ref="I1325:J1325"/>
    <mergeCell ref="G1326:H1326"/>
    <mergeCell ref="I1326:J1326"/>
    <mergeCell ref="G1327:H1327"/>
    <mergeCell ref="I1327:J1327"/>
    <mergeCell ref="G1328:H1328"/>
    <mergeCell ref="I1328:J1328"/>
    <mergeCell ref="G1329:H1329"/>
    <mergeCell ref="I1329:J1329"/>
    <mergeCell ref="G1330:H1330"/>
    <mergeCell ref="I1330:J1330"/>
    <mergeCell ref="G1331:H1331"/>
    <mergeCell ref="I1331:J1331"/>
    <mergeCell ref="G1361:H1361"/>
    <mergeCell ref="I1361:J1361"/>
    <mergeCell ref="G1362:H1362"/>
    <mergeCell ref="I1362:J1362"/>
    <mergeCell ref="G1363:H1363"/>
    <mergeCell ref="I1363:J1363"/>
    <mergeCell ref="G1407:H1407"/>
    <mergeCell ref="I1407:J1407"/>
    <mergeCell ref="G1408:H1408"/>
    <mergeCell ref="I1408:J1408"/>
    <mergeCell ref="G1409:H1409"/>
    <mergeCell ref="I1409:J1409"/>
    <mergeCell ref="G1410:H1410"/>
    <mergeCell ref="I1410:J1410"/>
    <mergeCell ref="G1411:H1411"/>
    <mergeCell ref="I1411:J1411"/>
    <mergeCell ref="G1365:H1365"/>
    <mergeCell ref="I1365:J1365"/>
    <mergeCell ref="G1366:H1366"/>
    <mergeCell ref="I1366:J1366"/>
    <mergeCell ref="G1367:H1367"/>
    <mergeCell ref="I1367:J1367"/>
    <mergeCell ref="G1368:H1368"/>
    <mergeCell ref="I1368:J1368"/>
    <mergeCell ref="G1369:H1369"/>
    <mergeCell ref="I1369:J1369"/>
    <mergeCell ref="G1370:H1370"/>
    <mergeCell ref="I1370:J1370"/>
    <mergeCell ref="G1371:H1371"/>
    <mergeCell ref="I1371:J1371"/>
    <mergeCell ref="G1372:H1372"/>
    <mergeCell ref="I1372:J1372"/>
    <mergeCell ref="G1373:H1373"/>
    <mergeCell ref="I1373:J1373"/>
    <mergeCell ref="G1374:H1374"/>
    <mergeCell ref="I1374:J1374"/>
    <mergeCell ref="G1375:H1375"/>
    <mergeCell ref="I1375:J1375"/>
    <mergeCell ref="G1376:H1376"/>
    <mergeCell ref="I1376:J1376"/>
    <mergeCell ref="G1377:H1377"/>
    <mergeCell ref="I1377:J1377"/>
    <mergeCell ref="G1378:H1378"/>
    <mergeCell ref="I1378:J1378"/>
    <mergeCell ref="G1379:H1379"/>
    <mergeCell ref="I1379:J1379"/>
    <mergeCell ref="G1758:H1758"/>
    <mergeCell ref="I1758:J1758"/>
    <mergeCell ref="G1759:H1759"/>
    <mergeCell ref="I1759:J1759"/>
    <mergeCell ref="G1760:H1760"/>
    <mergeCell ref="I1760:J1760"/>
    <mergeCell ref="G1761:H1761"/>
    <mergeCell ref="I1761:J1761"/>
    <mergeCell ref="G1762:H1762"/>
    <mergeCell ref="I1762:J1762"/>
    <mergeCell ref="G1763:H1763"/>
    <mergeCell ref="I1763:J1763"/>
    <mergeCell ref="G1764:H1764"/>
    <mergeCell ref="G1778:H1778"/>
    <mergeCell ref="I1778:J1778"/>
    <mergeCell ref="G1801:H1801"/>
    <mergeCell ref="I1801:J1801"/>
    <mergeCell ref="G1802:H1802"/>
    <mergeCell ref="I1802:J1802"/>
    <mergeCell ref="G1803:H1803"/>
    <mergeCell ref="I1803:J1803"/>
    <mergeCell ref="G1804:H1804"/>
    <mergeCell ref="I1804:J1804"/>
    <mergeCell ref="G1805:H1805"/>
    <mergeCell ref="G1782:H1782"/>
    <mergeCell ref="I1782:J1782"/>
    <mergeCell ref="G1783:H1783"/>
    <mergeCell ref="I1783:J1783"/>
    <mergeCell ref="G1784:H1784"/>
    <mergeCell ref="I1784:J1784"/>
    <mergeCell ref="G1779:H1779"/>
    <mergeCell ref="I1779:J1779"/>
    <mergeCell ref="G1780:H1780"/>
    <mergeCell ref="I1780:J1780"/>
    <mergeCell ref="I1785:J1785"/>
    <mergeCell ref="G1786:H1786"/>
    <mergeCell ref="I1786:J1786"/>
    <mergeCell ref="G1787:H1787"/>
    <mergeCell ref="I1787:J1787"/>
    <mergeCell ref="G1788:H1788"/>
    <mergeCell ref="I1788:J1788"/>
    <mergeCell ref="G1789:H1789"/>
    <mergeCell ref="I1789:J1789"/>
    <mergeCell ref="G1790:H1790"/>
    <mergeCell ref="I1790:J1790"/>
    <mergeCell ref="G1962:H1962"/>
    <mergeCell ref="I1962:J1962"/>
    <mergeCell ref="I1963:J1963"/>
    <mergeCell ref="G1965:H1965"/>
    <mergeCell ref="I1965:J1965"/>
    <mergeCell ref="G1966:H1966"/>
    <mergeCell ref="I1966:J1966"/>
    <mergeCell ref="G1967:H1967"/>
    <mergeCell ref="I1967:J1967"/>
    <mergeCell ref="G1968:H1968"/>
    <mergeCell ref="I1968:J1968"/>
    <mergeCell ref="G1969:H1969"/>
    <mergeCell ref="I1969:J1969"/>
    <mergeCell ref="G1970:H1970"/>
    <mergeCell ref="I1970:J1970"/>
    <mergeCell ref="I1952:J1952"/>
    <mergeCell ref="G1953:H1953"/>
    <mergeCell ref="I1953:J1953"/>
    <mergeCell ref="G1954:H1954"/>
    <mergeCell ref="I1954:J1954"/>
    <mergeCell ref="G1955:H1955"/>
    <mergeCell ref="I1955:J1955"/>
    <mergeCell ref="G1956:H1956"/>
    <mergeCell ref="I1956:J1956"/>
    <mergeCell ref="G1957:H1957"/>
    <mergeCell ref="I1957:J1957"/>
    <mergeCell ref="G1958:H1958"/>
    <mergeCell ref="I1958:J1958"/>
    <mergeCell ref="G1959:H1959"/>
    <mergeCell ref="I1959:J1959"/>
    <mergeCell ref="G1960:H1960"/>
    <mergeCell ref="I1960:J1960"/>
    <mergeCell ref="G1961:H1961"/>
    <mergeCell ref="I1961:J1961"/>
    <mergeCell ref="G1971:H1971"/>
    <mergeCell ref="I1971:J1971"/>
    <mergeCell ref="G1972:H1972"/>
    <mergeCell ref="I1972:J1972"/>
    <mergeCell ref="G1973:H1973"/>
    <mergeCell ref="I1973:J1973"/>
    <mergeCell ref="G1974:H1974"/>
    <mergeCell ref="I1974:J1974"/>
    <mergeCell ref="G1806:H1806"/>
    <mergeCell ref="I1806:J1806"/>
    <mergeCell ref="G1807:H1807"/>
    <mergeCell ref="I1807:J1807"/>
    <mergeCell ref="G1808:H1808"/>
    <mergeCell ref="I1808:J1808"/>
    <mergeCell ref="G1809:H1809"/>
    <mergeCell ref="I1809:J1809"/>
    <mergeCell ref="G1810:H1810"/>
    <mergeCell ref="I1810:J1810"/>
    <mergeCell ref="G1811:H1811"/>
    <mergeCell ref="I1811:J1811"/>
    <mergeCell ref="G1812:H1812"/>
    <mergeCell ref="I1812:J1812"/>
    <mergeCell ref="G1813:H1813"/>
    <mergeCell ref="I1813:J1813"/>
    <mergeCell ref="G1814:H1814"/>
    <mergeCell ref="I1814:J1814"/>
    <mergeCell ref="G1861:H1861"/>
    <mergeCell ref="I1861:J1861"/>
    <mergeCell ref="G1862:H1862"/>
    <mergeCell ref="I1862:J1862"/>
    <mergeCell ref="G1863:H1863"/>
    <mergeCell ref="I1863:J1863"/>
    <mergeCell ref="G1864:H1864"/>
    <mergeCell ref="I1864:J1864"/>
    <mergeCell ref="G1865:H1865"/>
    <mergeCell ref="I1865:J1865"/>
    <mergeCell ref="G1866:H1866"/>
    <mergeCell ref="I1866:J1866"/>
    <mergeCell ref="G1867:H1867"/>
    <mergeCell ref="I1867:J1867"/>
    <mergeCell ref="I1851:J1851"/>
    <mergeCell ref="G1852:H1852"/>
    <mergeCell ref="I1852:J1852"/>
    <mergeCell ref="G1853:H1853"/>
    <mergeCell ref="I1853:J1853"/>
    <mergeCell ref="I1829:J1829"/>
    <mergeCell ref="G1830:H1830"/>
    <mergeCell ref="I1830:J1830"/>
    <mergeCell ref="G1831:H1831"/>
    <mergeCell ref="G1945:H1945"/>
    <mergeCell ref="I1945:J1945"/>
    <mergeCell ref="G1946:H1946"/>
    <mergeCell ref="I1946:J1946"/>
    <mergeCell ref="G1947:H1947"/>
    <mergeCell ref="I1947:J1947"/>
    <mergeCell ref="G1948:H1948"/>
    <mergeCell ref="I1948:J1948"/>
    <mergeCell ref="G1949:H1949"/>
    <mergeCell ref="I1949:J1949"/>
    <mergeCell ref="G1950:H1950"/>
    <mergeCell ref="I1950:J1950"/>
    <mergeCell ref="G1951:H1951"/>
    <mergeCell ref="I1951:J1951"/>
    <mergeCell ref="G1952:H1952"/>
    <mergeCell ref="G1975:H1975"/>
    <mergeCell ref="I1975:J1975"/>
    <mergeCell ref="G1976:H1976"/>
    <mergeCell ref="I1976:J1976"/>
    <mergeCell ref="G1977:H1977"/>
    <mergeCell ref="I1977:J1977"/>
    <mergeCell ref="G1978:H1978"/>
    <mergeCell ref="I1978:J1978"/>
    <mergeCell ref="G1979:H1979"/>
    <mergeCell ref="I1979:J1979"/>
    <mergeCell ref="G1980:H1980"/>
    <mergeCell ref="I1980:J1980"/>
    <mergeCell ref="G1981:H1981"/>
    <mergeCell ref="G2015:H2015"/>
    <mergeCell ref="I2015:J2015"/>
    <mergeCell ref="G2016:H2016"/>
    <mergeCell ref="I2016:J2016"/>
    <mergeCell ref="G2017:H2017"/>
    <mergeCell ref="I2017:J2017"/>
    <mergeCell ref="G2018:H2018"/>
    <mergeCell ref="I2018:J2018"/>
    <mergeCell ref="G2019:H2019"/>
    <mergeCell ref="I2019:J2019"/>
    <mergeCell ref="G2020:H2020"/>
    <mergeCell ref="I2020:J2020"/>
    <mergeCell ref="G2021:H2021"/>
    <mergeCell ref="I2021:J2021"/>
    <mergeCell ref="G2022:H2022"/>
    <mergeCell ref="I2022:J2022"/>
    <mergeCell ref="G2023:H2023"/>
    <mergeCell ref="I2023:J2023"/>
    <mergeCell ref="G2024:H2024"/>
    <mergeCell ref="I2024:J2024"/>
    <mergeCell ref="I1981:J1981"/>
    <mergeCell ref="G1982:H1982"/>
    <mergeCell ref="I1982:J1982"/>
    <mergeCell ref="G1983:H1983"/>
    <mergeCell ref="I1983:J1983"/>
    <mergeCell ref="G1984:H1984"/>
    <mergeCell ref="I1984:J1984"/>
    <mergeCell ref="G2083:H2083"/>
    <mergeCell ref="I2083:J2083"/>
    <mergeCell ref="G2084:H2084"/>
    <mergeCell ref="I2084:J2084"/>
    <mergeCell ref="G2095:H2095"/>
    <mergeCell ref="I2095:J2095"/>
    <mergeCell ref="G2096:H2096"/>
    <mergeCell ref="I2096:J2096"/>
    <mergeCell ref="G2097:H2097"/>
    <mergeCell ref="I2097:J2097"/>
    <mergeCell ref="G2098:H2098"/>
    <mergeCell ref="I2098:J2098"/>
    <mergeCell ref="G2099:H2099"/>
    <mergeCell ref="I2099:J2099"/>
    <mergeCell ref="G2100:H2100"/>
    <mergeCell ref="I2100:J2100"/>
    <mergeCell ref="G2101:H2101"/>
    <mergeCell ref="I2101:J2101"/>
    <mergeCell ref="G2102:H2102"/>
    <mergeCell ref="I2102:J2102"/>
    <mergeCell ref="I2121:J2121"/>
    <mergeCell ref="G2122:H2122"/>
    <mergeCell ref="I2122:J2122"/>
    <mergeCell ref="G2123:H2123"/>
    <mergeCell ref="I2123:J2123"/>
    <mergeCell ref="G2124:H2124"/>
    <mergeCell ref="I2124:J2124"/>
    <mergeCell ref="G2125:H2125"/>
    <mergeCell ref="I2125:J2125"/>
    <mergeCell ref="G2126:H2126"/>
    <mergeCell ref="I2126:J2126"/>
    <mergeCell ref="G2127:H2127"/>
    <mergeCell ref="I2127:J2127"/>
    <mergeCell ref="G2245:H2245"/>
    <mergeCell ref="I2245:J2245"/>
    <mergeCell ref="G2246:H2246"/>
    <mergeCell ref="I2246:J2246"/>
    <mergeCell ref="G2247:H2247"/>
    <mergeCell ref="I2247:J2247"/>
    <mergeCell ref="G2248:H2248"/>
    <mergeCell ref="I2248:J2248"/>
    <mergeCell ref="G2249:H2249"/>
    <mergeCell ref="I2249:J2249"/>
    <mergeCell ref="G2250:H2250"/>
    <mergeCell ref="I2250:J2250"/>
    <mergeCell ref="G2251:H2251"/>
    <mergeCell ref="I2251:J2251"/>
    <mergeCell ref="G2252:H2252"/>
    <mergeCell ref="I2252:J2252"/>
    <mergeCell ref="G2253:H2253"/>
    <mergeCell ref="I2253:J2253"/>
    <mergeCell ref="G2254:H2254"/>
    <mergeCell ref="I2254:J2254"/>
    <mergeCell ref="G2255:H2255"/>
    <mergeCell ref="I2255:J2255"/>
    <mergeCell ref="G2256:H2256"/>
    <mergeCell ref="I2256:J2256"/>
    <mergeCell ref="G2257:H2257"/>
    <mergeCell ref="I2257:J2257"/>
    <mergeCell ref="G2258:H2258"/>
    <mergeCell ref="I2258:J2258"/>
    <mergeCell ref="G2259:H2259"/>
    <mergeCell ref="I2259:J2259"/>
    <mergeCell ref="G2260:H2260"/>
    <mergeCell ref="I2260:J2260"/>
    <mergeCell ref="G2261:H2261"/>
    <mergeCell ref="I2261:J2261"/>
    <mergeCell ref="G2262:H2262"/>
    <mergeCell ref="I2262:J2262"/>
    <mergeCell ref="G2192:H2192"/>
    <mergeCell ref="I2192:J2192"/>
    <mergeCell ref="G2193:H2193"/>
    <mergeCell ref="I2193:J2193"/>
    <mergeCell ref="G2194:H2194"/>
    <mergeCell ref="I2194:J2194"/>
    <mergeCell ref="G2321:H2321"/>
    <mergeCell ref="I2321:J2321"/>
    <mergeCell ref="G2322:H2322"/>
    <mergeCell ref="I2322:J2322"/>
    <mergeCell ref="G2323:H2323"/>
    <mergeCell ref="I2323:J2323"/>
    <mergeCell ref="G2324:H2324"/>
    <mergeCell ref="I2324:J2324"/>
    <mergeCell ref="G2325:H2325"/>
    <mergeCell ref="I2325:J2325"/>
    <mergeCell ref="G2326:H2326"/>
    <mergeCell ref="I2326:J2326"/>
    <mergeCell ref="G2327:H2327"/>
    <mergeCell ref="I2327:J2327"/>
    <mergeCell ref="G2328:H2328"/>
    <mergeCell ref="I2328:J2328"/>
    <mergeCell ref="G2329:H2329"/>
    <mergeCell ref="I2329:J2329"/>
    <mergeCell ref="G2330:H2330"/>
    <mergeCell ref="I2330:J2330"/>
    <mergeCell ref="G2331:H2331"/>
    <mergeCell ref="I2331:J2331"/>
    <mergeCell ref="G2379:H2379"/>
    <mergeCell ref="I2379:J2379"/>
    <mergeCell ref="G2380:H2380"/>
    <mergeCell ref="I2380:J2380"/>
    <mergeCell ref="G2345:H2345"/>
    <mergeCell ref="I2345:J2345"/>
    <mergeCell ref="G2346:H2346"/>
    <mergeCell ref="I2346:J2346"/>
    <mergeCell ref="G2347:H2347"/>
    <mergeCell ref="I2347:J2347"/>
    <mergeCell ref="G2348:H2348"/>
    <mergeCell ref="I2348:J2348"/>
    <mergeCell ref="G2349:H2349"/>
    <mergeCell ref="I2349:J2349"/>
    <mergeCell ref="G2350:H2350"/>
    <mergeCell ref="I2350:J2350"/>
    <mergeCell ref="G2351:H2351"/>
    <mergeCell ref="I2351:J2351"/>
    <mergeCell ref="G2352:H2352"/>
    <mergeCell ref="I2352:J2352"/>
    <mergeCell ref="G2353:H2353"/>
    <mergeCell ref="I2353:J2353"/>
    <mergeCell ref="G2354:H2354"/>
    <mergeCell ref="I2354:J2354"/>
    <mergeCell ref="G2355:H2355"/>
    <mergeCell ref="I2355:J2355"/>
    <mergeCell ref="G2356:H2356"/>
    <mergeCell ref="I2356:J2356"/>
    <mergeCell ref="G2357:H2357"/>
    <mergeCell ref="I2357:J2357"/>
    <mergeCell ref="G2358:H2358"/>
    <mergeCell ref="I2358:J2358"/>
    <mergeCell ref="G2359:H2359"/>
    <mergeCell ref="I2359:J2359"/>
    <mergeCell ref="G2360:H2360"/>
    <mergeCell ref="I2360:J2360"/>
    <mergeCell ref="G2361:H2361"/>
    <mergeCell ref="I2361:J2361"/>
    <mergeCell ref="G2413:H2413"/>
    <mergeCell ref="I2413:J2413"/>
    <mergeCell ref="G2414:H2414"/>
    <mergeCell ref="I2414:J2414"/>
    <mergeCell ref="G2415:H2415"/>
    <mergeCell ref="I2415:J2415"/>
    <mergeCell ref="G2416:H2416"/>
    <mergeCell ref="I2416:J2416"/>
    <mergeCell ref="G2417:H2417"/>
    <mergeCell ref="I2417:J2417"/>
    <mergeCell ref="G2418:H2418"/>
    <mergeCell ref="I2418:J2418"/>
    <mergeCell ref="G2419:H2419"/>
    <mergeCell ref="I2419:J2419"/>
    <mergeCell ref="G2420:H2420"/>
    <mergeCell ref="I2420:J2420"/>
    <mergeCell ref="G2421:H2421"/>
    <mergeCell ref="I2421:J2421"/>
    <mergeCell ref="G2422:H2422"/>
    <mergeCell ref="I2422:J2422"/>
    <mergeCell ref="G2423:H2423"/>
    <mergeCell ref="I2423:J2423"/>
    <mergeCell ref="G2424:H2424"/>
    <mergeCell ref="I2424:J2424"/>
    <mergeCell ref="G2425:H2425"/>
    <mergeCell ref="I2425:J2425"/>
    <mergeCell ref="G2426:H2426"/>
    <mergeCell ref="I2426:J2426"/>
    <mergeCell ref="G2427:H2427"/>
    <mergeCell ref="I2427:J2427"/>
    <mergeCell ref="I2450:J2450"/>
    <mergeCell ref="G2451:H2451"/>
    <mergeCell ref="I2451:J2451"/>
    <mergeCell ref="G2452:H2452"/>
    <mergeCell ref="I2452:J2452"/>
    <mergeCell ref="G2453:H2453"/>
    <mergeCell ref="I2453:J2453"/>
    <mergeCell ref="G2454:H2454"/>
    <mergeCell ref="I2454:J2454"/>
    <mergeCell ref="G2455:H2455"/>
    <mergeCell ref="I2455:J2455"/>
    <mergeCell ref="G2456:H2456"/>
    <mergeCell ref="I2456:J2456"/>
    <mergeCell ref="G2457:H2457"/>
    <mergeCell ref="I2457:J2457"/>
    <mergeCell ref="G2458:H2458"/>
    <mergeCell ref="I2458:J2458"/>
    <mergeCell ref="G2459:H2459"/>
    <mergeCell ref="I2459:J2459"/>
    <mergeCell ref="G2460:H2460"/>
    <mergeCell ref="I2460:J2460"/>
    <mergeCell ref="G2461:H2461"/>
    <mergeCell ref="G2513:H2513"/>
    <mergeCell ref="I2513:J2513"/>
    <mergeCell ref="G2514:H2514"/>
    <mergeCell ref="I2514:J2514"/>
    <mergeCell ref="G2515:H2515"/>
    <mergeCell ref="I2515:J2515"/>
    <mergeCell ref="G2516:H2516"/>
    <mergeCell ref="I2516:J2516"/>
    <mergeCell ref="G2517:H2517"/>
    <mergeCell ref="I2517:J2517"/>
    <mergeCell ref="G2518:H2518"/>
    <mergeCell ref="I2518:J2518"/>
    <mergeCell ref="I2526:J2526"/>
    <mergeCell ref="G2527:H2527"/>
    <mergeCell ref="I2527:J2527"/>
    <mergeCell ref="G2528:H2528"/>
    <mergeCell ref="I2528:J2528"/>
    <mergeCell ref="G2529:H2529"/>
    <mergeCell ref="I2529:J2529"/>
    <mergeCell ref="I2579:J2579"/>
    <mergeCell ref="G2580:H2580"/>
    <mergeCell ref="I2580:J2580"/>
    <mergeCell ref="G2581:H2581"/>
    <mergeCell ref="I2581:J2581"/>
    <mergeCell ref="G2582:H2582"/>
    <mergeCell ref="I2582:J2582"/>
    <mergeCell ref="G2583:H2583"/>
    <mergeCell ref="I2583:J2583"/>
    <mergeCell ref="G2584:H2584"/>
    <mergeCell ref="I2584:J2584"/>
    <mergeCell ref="G2545:H2545"/>
    <mergeCell ref="I2545:J2545"/>
    <mergeCell ref="G2546:H2546"/>
    <mergeCell ref="I2546:J2546"/>
    <mergeCell ref="G2547:H2547"/>
    <mergeCell ref="I2547:J2547"/>
    <mergeCell ref="G2548:H2548"/>
    <mergeCell ref="I2548:J2548"/>
    <mergeCell ref="G2549:H2549"/>
    <mergeCell ref="I2549:J2549"/>
    <mergeCell ref="G2550:H2550"/>
    <mergeCell ref="I2550:J2550"/>
    <mergeCell ref="G2551:H2551"/>
    <mergeCell ref="I2551:J2551"/>
    <mergeCell ref="G2552:H2552"/>
    <mergeCell ref="I2552:J2552"/>
    <mergeCell ref="G2553:H2553"/>
    <mergeCell ref="I2553:J2553"/>
    <mergeCell ref="G2554:H2554"/>
    <mergeCell ref="I2554:J2554"/>
    <mergeCell ref="G2555:H2555"/>
    <mergeCell ref="I2555:J2555"/>
    <mergeCell ref="G2556:H2556"/>
    <mergeCell ref="I2556:J2556"/>
    <mergeCell ref="G2557:H2557"/>
    <mergeCell ref="I2557:J2557"/>
    <mergeCell ref="G2558:H2558"/>
    <mergeCell ref="I2558:J2558"/>
    <mergeCell ref="G2559:H2559"/>
    <mergeCell ref="I2559:J2559"/>
    <mergeCell ref="G2560:H2560"/>
    <mergeCell ref="I2560:J2560"/>
    <mergeCell ref="G2561:H2561"/>
    <mergeCell ref="G2624:H2624"/>
    <mergeCell ref="I2624:J2624"/>
    <mergeCell ref="G2625:H2625"/>
    <mergeCell ref="I2625:J2625"/>
    <mergeCell ref="G2626:H2626"/>
    <mergeCell ref="I2626:J2626"/>
    <mergeCell ref="G2627:H2627"/>
    <mergeCell ref="I2627:J2627"/>
    <mergeCell ref="G2628:H2628"/>
    <mergeCell ref="I2628:J2628"/>
    <mergeCell ref="G2629:H2629"/>
    <mergeCell ref="I2629:J2629"/>
    <mergeCell ref="I2713:J2713"/>
    <mergeCell ref="G2714:H2714"/>
    <mergeCell ref="I2714:J2714"/>
    <mergeCell ref="G2665:H2665"/>
    <mergeCell ref="I2665:J2665"/>
    <mergeCell ref="G2666:H2666"/>
    <mergeCell ref="I2666:J2666"/>
    <mergeCell ref="G2667:H2667"/>
    <mergeCell ref="I2667:J2667"/>
    <mergeCell ref="G2668:H2668"/>
    <mergeCell ref="I2668:J2668"/>
    <mergeCell ref="G2669:H2669"/>
    <mergeCell ref="I2669:J2669"/>
    <mergeCell ref="G2670:H2670"/>
    <mergeCell ref="I2670:J2670"/>
    <mergeCell ref="G2671:H2671"/>
    <mergeCell ref="I2671:J2671"/>
    <mergeCell ref="G2672:H2672"/>
    <mergeCell ref="I2672:J2672"/>
    <mergeCell ref="G2673:H2673"/>
    <mergeCell ref="I2673:J2673"/>
    <mergeCell ref="G2674:H2674"/>
    <mergeCell ref="I2674:J2674"/>
    <mergeCell ref="G2675:H2675"/>
    <mergeCell ref="I2675:J2675"/>
    <mergeCell ref="G2676:H2676"/>
    <mergeCell ref="I2676:J2676"/>
    <mergeCell ref="G2677:H2677"/>
    <mergeCell ref="I2677:J2677"/>
    <mergeCell ref="G2678:H2678"/>
    <mergeCell ref="I2678:J2678"/>
    <mergeCell ref="G2679:H2679"/>
    <mergeCell ref="I2679:J2679"/>
    <mergeCell ref="G2680:H2680"/>
    <mergeCell ref="I2680:J2680"/>
    <mergeCell ref="G2681:H2681"/>
    <mergeCell ref="I2681:J2681"/>
    <mergeCell ref="G2682:H2682"/>
    <mergeCell ref="I2682:J2682"/>
    <mergeCell ref="G2683:H2683"/>
    <mergeCell ref="I2683:J2683"/>
    <mergeCell ref="G2684:H2684"/>
    <mergeCell ref="I2684:J2684"/>
    <mergeCell ref="I2691:J2691"/>
    <mergeCell ref="G2692:H2692"/>
    <mergeCell ref="I2692:J2692"/>
    <mergeCell ref="G2693:H2693"/>
    <mergeCell ref="I2693:J2693"/>
    <mergeCell ref="G2694:H2694"/>
    <mergeCell ref="I2694:J2694"/>
    <mergeCell ref="G2712:H2712"/>
    <mergeCell ref="I2712:J2712"/>
    <mergeCell ref="G2757:H2757"/>
    <mergeCell ref="I2757:J2757"/>
    <mergeCell ref="G2758:H2758"/>
    <mergeCell ref="I2758:J2758"/>
    <mergeCell ref="G2759:H2759"/>
    <mergeCell ref="I2759:J2759"/>
    <mergeCell ref="G2760:H2760"/>
    <mergeCell ref="I2760:J2760"/>
    <mergeCell ref="G2761:H2761"/>
    <mergeCell ref="I2761:J2761"/>
    <mergeCell ref="I2809:J2809"/>
    <mergeCell ref="G2810:H2810"/>
    <mergeCell ref="I2810:J2810"/>
    <mergeCell ref="G2811:H2811"/>
    <mergeCell ref="I2811:J2811"/>
    <mergeCell ref="G2812:H2812"/>
    <mergeCell ref="I2812:J2812"/>
    <mergeCell ref="G2813:H2813"/>
    <mergeCell ref="I2813:J2813"/>
    <mergeCell ref="G2765:H2765"/>
    <mergeCell ref="I2765:J2765"/>
    <mergeCell ref="G2766:H2766"/>
    <mergeCell ref="I2766:J2766"/>
    <mergeCell ref="G2767:H2767"/>
    <mergeCell ref="I2767:J2767"/>
    <mergeCell ref="G2768:H2768"/>
    <mergeCell ref="I2768:J2768"/>
    <mergeCell ref="G2769:H2769"/>
    <mergeCell ref="I2769:J2769"/>
    <mergeCell ref="G2770:H2770"/>
    <mergeCell ref="I2770:J2770"/>
    <mergeCell ref="G2771:H2771"/>
    <mergeCell ref="I2771:J2771"/>
    <mergeCell ref="G2772:H2772"/>
    <mergeCell ref="I2772:J2772"/>
    <mergeCell ref="G2773:H2773"/>
    <mergeCell ref="I2773:J2773"/>
    <mergeCell ref="G2774:H2774"/>
    <mergeCell ref="I2774:J2774"/>
    <mergeCell ref="G2775:H2775"/>
    <mergeCell ref="I2775:J2775"/>
    <mergeCell ref="G2776:H2776"/>
    <mergeCell ref="I2776:J2776"/>
    <mergeCell ref="G2777:H2777"/>
    <mergeCell ref="I2777:J2777"/>
    <mergeCell ref="G2778:H2778"/>
    <mergeCell ref="I2778:J2778"/>
    <mergeCell ref="G2779:H2779"/>
    <mergeCell ref="I2779:J2779"/>
    <mergeCell ref="G2780:H2780"/>
    <mergeCell ref="G2832:H2832"/>
    <mergeCell ref="I2832:J2832"/>
    <mergeCell ref="G2833:H2833"/>
    <mergeCell ref="I2833:J2833"/>
    <mergeCell ref="G2834:H2834"/>
    <mergeCell ref="I2834:J2834"/>
    <mergeCell ref="I2871:J2871"/>
    <mergeCell ref="G2872:H2872"/>
    <mergeCell ref="I2872:J2872"/>
    <mergeCell ref="G2873:H2873"/>
    <mergeCell ref="I2873:J2873"/>
    <mergeCell ref="G2874:H2874"/>
    <mergeCell ref="I2874:J2874"/>
    <mergeCell ref="G2875:H2875"/>
    <mergeCell ref="I2875:J2875"/>
    <mergeCell ref="G2876:H2876"/>
    <mergeCell ref="I2876:J2876"/>
    <mergeCell ref="G2877:H2877"/>
    <mergeCell ref="I2877:J2877"/>
    <mergeCell ref="G2878:H2878"/>
    <mergeCell ref="I2878:J2878"/>
    <mergeCell ref="G2879:H2879"/>
    <mergeCell ref="I2879:J2879"/>
    <mergeCell ref="G2880:H2880"/>
    <mergeCell ref="I2880:J2880"/>
    <mergeCell ref="G2881:H2881"/>
    <mergeCell ref="I2881:J2881"/>
    <mergeCell ref="G2882:H2882"/>
    <mergeCell ref="I2882:J2882"/>
    <mergeCell ref="G2883:H2883"/>
    <mergeCell ref="I2883:J2883"/>
    <mergeCell ref="G2884:H2884"/>
    <mergeCell ref="I2884:J2884"/>
    <mergeCell ref="G2845:H2845"/>
    <mergeCell ref="I2845:J2845"/>
    <mergeCell ref="G2846:H2846"/>
    <mergeCell ref="I2846:J2846"/>
    <mergeCell ref="G2847:H2847"/>
    <mergeCell ref="I2847:J2847"/>
    <mergeCell ref="G2848:H2848"/>
    <mergeCell ref="I2848:J2848"/>
    <mergeCell ref="G2849:H2849"/>
    <mergeCell ref="I2849:J2849"/>
    <mergeCell ref="G2850:H2850"/>
    <mergeCell ref="I2850:J2850"/>
    <mergeCell ref="G2851:H2851"/>
    <mergeCell ref="I2851:J2851"/>
    <mergeCell ref="G2852:H2852"/>
    <mergeCell ref="I2852:J2852"/>
    <mergeCell ref="G2853:H2853"/>
    <mergeCell ref="I2853:J2853"/>
    <mergeCell ref="G2854:H2854"/>
    <mergeCell ref="I2854:J2854"/>
    <mergeCell ref="G2855:H2855"/>
    <mergeCell ref="I2855:J2855"/>
    <mergeCell ref="G2856:H2856"/>
    <mergeCell ref="I2856:J2856"/>
    <mergeCell ref="G2857:H2857"/>
    <mergeCell ref="I2857:J2857"/>
    <mergeCell ref="G2858:H2858"/>
    <mergeCell ref="I2858:J2858"/>
    <mergeCell ref="G2859:H2859"/>
    <mergeCell ref="I2859:J2859"/>
    <mergeCell ref="G2860:H2860"/>
    <mergeCell ref="I2962:J2962"/>
    <mergeCell ref="G2963:H2963"/>
    <mergeCell ref="I2963:J2963"/>
    <mergeCell ref="G2964:H2964"/>
    <mergeCell ref="I2964:J2964"/>
    <mergeCell ref="I2967:J2967"/>
    <mergeCell ref="G2968:H2968"/>
    <mergeCell ref="I2968:J2968"/>
    <mergeCell ref="G2969:H2969"/>
    <mergeCell ref="I2969:J2969"/>
    <mergeCell ref="G2970:H2970"/>
    <mergeCell ref="I2970:J2970"/>
    <mergeCell ref="G2971:H2971"/>
    <mergeCell ref="I2971:J2971"/>
    <mergeCell ref="G2972:H2972"/>
    <mergeCell ref="I2972:J2972"/>
    <mergeCell ref="G3034:H3034"/>
    <mergeCell ref="I3034:J3034"/>
    <mergeCell ref="G2995:H2995"/>
    <mergeCell ref="I2995:J2995"/>
    <mergeCell ref="G2996:H2996"/>
    <mergeCell ref="I2996:J2996"/>
    <mergeCell ref="G2997:H2997"/>
    <mergeCell ref="I2997:J2997"/>
    <mergeCell ref="G2998:H2998"/>
    <mergeCell ref="I2998:J2998"/>
    <mergeCell ref="G2999:H2999"/>
    <mergeCell ref="I2999:J2999"/>
    <mergeCell ref="G3000:H3000"/>
    <mergeCell ref="I3000:J3000"/>
    <mergeCell ref="G3001:H3001"/>
    <mergeCell ref="I3001:J3001"/>
    <mergeCell ref="G3002:H3002"/>
    <mergeCell ref="I3002:J3002"/>
    <mergeCell ref="G3003:H3003"/>
    <mergeCell ref="I3003:J3003"/>
    <mergeCell ref="G3004:H3004"/>
    <mergeCell ref="I3004:J3004"/>
    <mergeCell ref="G3005:H3005"/>
    <mergeCell ref="I3005:J3005"/>
    <mergeCell ref="G3006:H3006"/>
    <mergeCell ref="I3006:J3006"/>
    <mergeCell ref="G3007:H3007"/>
    <mergeCell ref="I3007:J3007"/>
    <mergeCell ref="G3008:H3008"/>
    <mergeCell ref="I3008:J3008"/>
    <mergeCell ref="G3009:H3009"/>
    <mergeCell ref="I3009:J3009"/>
    <mergeCell ref="G3010:H3010"/>
    <mergeCell ref="I3010:J3010"/>
    <mergeCell ref="G3011:H3011"/>
    <mergeCell ref="I3011:J3011"/>
    <mergeCell ref="G3012:H3012"/>
    <mergeCell ref="I3012:J3012"/>
    <mergeCell ref="G3013:H3013"/>
    <mergeCell ref="I3013:J3013"/>
    <mergeCell ref="G3014:H3014"/>
    <mergeCell ref="I3014:J3014"/>
    <mergeCell ref="G2985:H2985"/>
    <mergeCell ref="I2985:J2985"/>
    <mergeCell ref="G2986:H2986"/>
    <mergeCell ref="I2986:J2986"/>
    <mergeCell ref="G2987:H2987"/>
    <mergeCell ref="I2987:J2987"/>
    <mergeCell ref="I3062:J3062"/>
    <mergeCell ref="G3063:H3063"/>
    <mergeCell ref="I3063:J3063"/>
    <mergeCell ref="G3064:H3064"/>
    <mergeCell ref="I3064:J3064"/>
    <mergeCell ref="G3065:H3065"/>
    <mergeCell ref="I3065:J3065"/>
    <mergeCell ref="G3066:H3066"/>
    <mergeCell ref="I3066:J3066"/>
    <mergeCell ref="G3067:H3067"/>
    <mergeCell ref="I3067:J3067"/>
    <mergeCell ref="G3068:H3068"/>
    <mergeCell ref="I3068:J3068"/>
    <mergeCell ref="G3069:H3069"/>
    <mergeCell ref="I3069:J3069"/>
    <mergeCell ref="G3070:H3070"/>
    <mergeCell ref="I3070:J3070"/>
    <mergeCell ref="I3105:J3105"/>
    <mergeCell ref="G3106:H3106"/>
    <mergeCell ref="I3106:J3106"/>
    <mergeCell ref="G3107:H3107"/>
    <mergeCell ref="I3107:J3107"/>
    <mergeCell ref="G3108:H3108"/>
    <mergeCell ref="I3108:J3108"/>
    <mergeCell ref="G3109:H3109"/>
    <mergeCell ref="I3109:J3109"/>
    <mergeCell ref="G3110:H3110"/>
    <mergeCell ref="I3110:J3110"/>
    <mergeCell ref="G3111:H3111"/>
    <mergeCell ref="I3111:J3111"/>
    <mergeCell ref="G3112:H3112"/>
    <mergeCell ref="I3112:J3112"/>
    <mergeCell ref="G3113:H3113"/>
    <mergeCell ref="I3113:J3113"/>
    <mergeCell ref="I3088:J3088"/>
    <mergeCell ref="G3089:H3089"/>
    <mergeCell ref="I3089:J3089"/>
    <mergeCell ref="G3090:H3090"/>
    <mergeCell ref="I3090:J3090"/>
    <mergeCell ref="G3114:H3114"/>
    <mergeCell ref="I3114:J3114"/>
    <mergeCell ref="G3161:H3161"/>
    <mergeCell ref="I3161:J3161"/>
    <mergeCell ref="G3162:H3162"/>
    <mergeCell ref="I3162:J3162"/>
    <mergeCell ref="G3163:H3163"/>
    <mergeCell ref="I3163:J3163"/>
    <mergeCell ref="G3164:H3164"/>
    <mergeCell ref="I3164:J3164"/>
    <mergeCell ref="G3165:H3165"/>
    <mergeCell ref="I3165:J3165"/>
    <mergeCell ref="G3166:H3166"/>
    <mergeCell ref="I3166:J3166"/>
    <mergeCell ref="G3167:H3167"/>
    <mergeCell ref="I3167:J3167"/>
    <mergeCell ref="I3151:J3151"/>
    <mergeCell ref="G3152:H3152"/>
    <mergeCell ref="I3152:J3152"/>
    <mergeCell ref="G3153:H3153"/>
    <mergeCell ref="I3153:J3153"/>
    <mergeCell ref="I3129:J3129"/>
    <mergeCell ref="G3130:H3130"/>
    <mergeCell ref="I3130:J3130"/>
    <mergeCell ref="G3131:H3131"/>
    <mergeCell ref="I3131:J3131"/>
    <mergeCell ref="G3132:H3132"/>
    <mergeCell ref="I3132:J3132"/>
    <mergeCell ref="G3133:H3133"/>
    <mergeCell ref="I3133:J3133"/>
    <mergeCell ref="G3134:H3134"/>
    <mergeCell ref="I3134:J3134"/>
    <mergeCell ref="I3158:J3158"/>
    <mergeCell ref="G3159:H3159"/>
    <mergeCell ref="I3159:J3159"/>
    <mergeCell ref="G3160:H3160"/>
    <mergeCell ref="I3160:J3160"/>
    <mergeCell ref="G3148:H3148"/>
    <mergeCell ref="I3148:J3148"/>
    <mergeCell ref="G3149:H3149"/>
    <mergeCell ref="I3149:J3149"/>
    <mergeCell ref="G3150:H3150"/>
    <mergeCell ref="I3150:J3150"/>
    <mergeCell ref="G3151:H3151"/>
    <mergeCell ref="I3251:J3251"/>
    <mergeCell ref="G3252:H3252"/>
    <mergeCell ref="I3252:J3252"/>
    <mergeCell ref="G3253:H3253"/>
    <mergeCell ref="I3253:J3253"/>
    <mergeCell ref="G3254:H3254"/>
    <mergeCell ref="I3254:J3254"/>
    <mergeCell ref="G3255:H3255"/>
    <mergeCell ref="I3255:J3255"/>
    <mergeCell ref="G3256:H3256"/>
    <mergeCell ref="I3256:J3256"/>
    <mergeCell ref="G3257:H3257"/>
    <mergeCell ref="I3257:J3257"/>
    <mergeCell ref="G3258:H3258"/>
    <mergeCell ref="I3258:J3258"/>
    <mergeCell ref="G3259:H3259"/>
    <mergeCell ref="I3259:J3259"/>
    <mergeCell ref="G3260:H3260"/>
    <mergeCell ref="I3260:J3260"/>
    <mergeCell ref="G3261:H3261"/>
    <mergeCell ref="I3261:J3261"/>
    <mergeCell ref="G3262:H3262"/>
    <mergeCell ref="I3262:J3262"/>
    <mergeCell ref="G3263:H3263"/>
    <mergeCell ref="I3263:J3263"/>
    <mergeCell ref="G3264:H3264"/>
    <mergeCell ref="G3278:H3278"/>
    <mergeCell ref="I3278:J3278"/>
    <mergeCell ref="G3279:H3279"/>
    <mergeCell ref="I3279:J3279"/>
    <mergeCell ref="G3280:H3280"/>
    <mergeCell ref="I3280:J3280"/>
    <mergeCell ref="I3333:J3333"/>
    <mergeCell ref="G3295:H3295"/>
    <mergeCell ref="I3295:J3295"/>
    <mergeCell ref="G3296:H3296"/>
    <mergeCell ref="I3296:J3296"/>
    <mergeCell ref="G3297:H3297"/>
    <mergeCell ref="I3297:J3297"/>
    <mergeCell ref="G3298:H3298"/>
    <mergeCell ref="I3298:J3298"/>
    <mergeCell ref="G3299:H3299"/>
    <mergeCell ref="I3299:J3299"/>
    <mergeCell ref="G3300:H3300"/>
    <mergeCell ref="I3300:J3300"/>
    <mergeCell ref="G3301:H3301"/>
    <mergeCell ref="I3301:J3301"/>
    <mergeCell ref="G3302:H3302"/>
    <mergeCell ref="I3302:J3302"/>
    <mergeCell ref="G3303:H3303"/>
    <mergeCell ref="I3303:J3303"/>
    <mergeCell ref="G3304:H3304"/>
    <mergeCell ref="I3304:J3304"/>
    <mergeCell ref="G3305:H3305"/>
    <mergeCell ref="I3305:J3305"/>
    <mergeCell ref="G3306:H3306"/>
    <mergeCell ref="I3306:J3306"/>
    <mergeCell ref="G3307:H3307"/>
    <mergeCell ref="I3307:J3307"/>
    <mergeCell ref="G3308:H3308"/>
    <mergeCell ref="I3308:J3308"/>
    <mergeCell ref="G3309:H3309"/>
    <mergeCell ref="I3309:J3309"/>
    <mergeCell ref="G3310:H3310"/>
    <mergeCell ref="I3310:J3310"/>
    <mergeCell ref="G3311:H3311"/>
    <mergeCell ref="I3311:J3311"/>
    <mergeCell ref="G3312:H3312"/>
    <mergeCell ref="I3312:J3312"/>
    <mergeCell ref="G3313:H3313"/>
    <mergeCell ref="I3313:J3313"/>
    <mergeCell ref="G3314:H3314"/>
    <mergeCell ref="I3314:J3314"/>
    <mergeCell ref="A4:O4"/>
    <mergeCell ref="G3441:H3441"/>
    <mergeCell ref="I3441:J3441"/>
    <mergeCell ref="G3442:H3442"/>
    <mergeCell ref="I3442:J3442"/>
    <mergeCell ref="G3443:H3443"/>
    <mergeCell ref="I3443:J3443"/>
    <mergeCell ref="G3444:H3444"/>
    <mergeCell ref="I3444:J3444"/>
    <mergeCell ref="G3445:H3445"/>
    <mergeCell ref="I3445:J3445"/>
    <mergeCell ref="G3446:H3446"/>
    <mergeCell ref="I3446:J3446"/>
    <mergeCell ref="G3447:H3447"/>
    <mergeCell ref="I3447:J3447"/>
    <mergeCell ref="G3448:H3448"/>
    <mergeCell ref="I3448:J3448"/>
    <mergeCell ref="G3449:H3449"/>
    <mergeCell ref="G3415:H3415"/>
    <mergeCell ref="I3415:J3415"/>
    <mergeCell ref="G3416:H3416"/>
    <mergeCell ref="I3416:J3416"/>
    <mergeCell ref="G3417:H3417"/>
    <mergeCell ref="I3417:J3417"/>
    <mergeCell ref="G3418:H3418"/>
    <mergeCell ref="I3418:J3418"/>
    <mergeCell ref="G3419:H3419"/>
    <mergeCell ref="I3419:J3419"/>
    <mergeCell ref="G3420:H3420"/>
    <mergeCell ref="I3420:J3420"/>
    <mergeCell ref="G3421:H3421"/>
    <mergeCell ref="I3421:J3421"/>
    <mergeCell ref="G3422:H3422"/>
    <mergeCell ref="I3422:J3422"/>
    <mergeCell ref="G3423:H3423"/>
    <mergeCell ref="I3423:J3423"/>
    <mergeCell ref="G3424:H3424"/>
    <mergeCell ref="I3424:J3424"/>
    <mergeCell ref="G3425:H3425"/>
    <mergeCell ref="I3425:J3425"/>
    <mergeCell ref="G3426:H3426"/>
    <mergeCell ref="I3426:J3426"/>
    <mergeCell ref="G3427:H3427"/>
    <mergeCell ref="I3427:J3427"/>
    <mergeCell ref="G3428:H3428"/>
    <mergeCell ref="I3428:J3428"/>
    <mergeCell ref="G3429:H3429"/>
    <mergeCell ref="I3429:J3429"/>
    <mergeCell ref="G3430:H3430"/>
    <mergeCell ref="I3430:J3430"/>
    <mergeCell ref="G3431:H3431"/>
    <mergeCell ref="I3431:J3431"/>
    <mergeCell ref="G3432:H3432"/>
    <mergeCell ref="I3432:J3432"/>
    <mergeCell ref="G3433:H3433"/>
    <mergeCell ref="I3484:J3484"/>
    <mergeCell ref="G3450:H3450"/>
    <mergeCell ref="I3450:J3450"/>
    <mergeCell ref="G3451:H3451"/>
    <mergeCell ref="I3451:J3451"/>
    <mergeCell ref="G3452:H3452"/>
    <mergeCell ref="I3452:J3452"/>
    <mergeCell ref="G3453:H3453"/>
    <mergeCell ref="I3453:J3453"/>
    <mergeCell ref="G3454:H3454"/>
    <mergeCell ref="I3454:J3454"/>
    <mergeCell ref="G3455:H3455"/>
    <mergeCell ref="I3455:J3455"/>
    <mergeCell ref="G3456:H3456"/>
    <mergeCell ref="I3456:J3456"/>
    <mergeCell ref="G3457:H3457"/>
    <mergeCell ref="I3457:J3457"/>
    <mergeCell ref="G3458:H3458"/>
    <mergeCell ref="I3458:J3458"/>
    <mergeCell ref="G3459:H3459"/>
    <mergeCell ref="I3459:J3459"/>
    <mergeCell ref="G3460:H3460"/>
    <mergeCell ref="I3460:J3460"/>
    <mergeCell ref="G3461:H3461"/>
    <mergeCell ref="I3461:J3461"/>
    <mergeCell ref="G3462:H3462"/>
    <mergeCell ref="I3462:J3462"/>
    <mergeCell ref="G3463:H3463"/>
    <mergeCell ref="I3463:J3463"/>
    <mergeCell ref="G3464:H3464"/>
    <mergeCell ref="I3464:J3464"/>
    <mergeCell ref="G3361:H3361"/>
    <mergeCell ref="I3361:J3361"/>
    <mergeCell ref="G3362:H3362"/>
    <mergeCell ref="I3362:J3362"/>
    <mergeCell ref="G3363:H3363"/>
    <mergeCell ref="I3363:J3363"/>
    <mergeCell ref="G3364:H3364"/>
    <mergeCell ref="I3364:J3364"/>
    <mergeCell ref="I3381:J3381"/>
    <mergeCell ref="G3382:H3382"/>
    <mergeCell ref="I3382:J3382"/>
    <mergeCell ref="G3383:H3383"/>
    <mergeCell ref="I3383:J3383"/>
    <mergeCell ref="G3384:H3384"/>
    <mergeCell ref="I3384:J3384"/>
    <mergeCell ref="G3395:H3395"/>
    <mergeCell ref="I3395:J3395"/>
    <mergeCell ref="G3396:H3396"/>
    <mergeCell ref="I3396:J3396"/>
    <mergeCell ref="G3397:H3397"/>
    <mergeCell ref="I3397:J3397"/>
    <mergeCell ref="G3465:H3465"/>
    <mergeCell ref="I3465:J3465"/>
    <mergeCell ref="G3466:H3466"/>
    <mergeCell ref="I3466:J3466"/>
    <mergeCell ref="G3467:H3467"/>
    <mergeCell ref="I3467:J3467"/>
    <mergeCell ref="G3468:H3468"/>
    <mergeCell ref="I3468:J3468"/>
    <mergeCell ref="G3469:H3469"/>
    <mergeCell ref="I3469:J3469"/>
    <mergeCell ref="G3470:H3470"/>
    <mergeCell ref="I3470:J3470"/>
    <mergeCell ref="G3471:H3471"/>
    <mergeCell ref="I3471:J3471"/>
    <mergeCell ref="G3472:H3472"/>
    <mergeCell ref="I3472:J3472"/>
    <mergeCell ref="G3398:H3398"/>
    <mergeCell ref="I3398:J3398"/>
    <mergeCell ref="G3399:H3399"/>
    <mergeCell ref="I3399:J3399"/>
    <mergeCell ref="G3400:H3400"/>
    <mergeCell ref="I3400:J3400"/>
    <mergeCell ref="G3401:H3401"/>
    <mergeCell ref="I3401:J3401"/>
    <mergeCell ref="G3402:H3402"/>
    <mergeCell ref="I3402:J3402"/>
    <mergeCell ref="G3403:H3403"/>
    <mergeCell ref="I3403:J3403"/>
    <mergeCell ref="G3404:H3404"/>
    <mergeCell ref="I3404:J3404"/>
    <mergeCell ref="G3405:H3405"/>
    <mergeCell ref="I3405:J3405"/>
    <mergeCell ref="G3406:H3406"/>
    <mergeCell ref="I3406:J3406"/>
    <mergeCell ref="G3407:H3407"/>
    <mergeCell ref="I3407:J3407"/>
    <mergeCell ref="G3408:H3408"/>
    <mergeCell ref="I3408:J3408"/>
    <mergeCell ref="G3409:H3409"/>
    <mergeCell ref="I3409:J3409"/>
    <mergeCell ref="G3410:H3410"/>
    <mergeCell ref="I3410:J3410"/>
    <mergeCell ref="G3411:H3411"/>
    <mergeCell ref="I3411:J3411"/>
    <mergeCell ref="G3412:H3412"/>
    <mergeCell ref="I3412:J3412"/>
    <mergeCell ref="I3433:J3433"/>
    <mergeCell ref="A75:A86"/>
    <mergeCell ref="B75:C86"/>
    <mergeCell ref="F75:F86"/>
    <mergeCell ref="L75:M86"/>
    <mergeCell ref="A87:A98"/>
    <mergeCell ref="B87:C98"/>
    <mergeCell ref="F87:F98"/>
    <mergeCell ref="L87:M98"/>
    <mergeCell ref="A99:A110"/>
    <mergeCell ref="B99:C110"/>
    <mergeCell ref="F99:F110"/>
    <mergeCell ref="L99:M110"/>
    <mergeCell ref="A111:A122"/>
    <mergeCell ref="B111:C122"/>
    <mergeCell ref="F111:F122"/>
    <mergeCell ref="L111:M122"/>
    <mergeCell ref="A123:A134"/>
    <mergeCell ref="B123:C134"/>
    <mergeCell ref="F123:F134"/>
    <mergeCell ref="L123:M134"/>
    <mergeCell ref="A135:A146"/>
    <mergeCell ref="B135:C146"/>
    <mergeCell ref="F135:F146"/>
    <mergeCell ref="L135:M146"/>
    <mergeCell ref="A147:A158"/>
    <mergeCell ref="B147:C158"/>
    <mergeCell ref="F147:F158"/>
    <mergeCell ref="L147:M158"/>
    <mergeCell ref="A159:A170"/>
    <mergeCell ref="B159:C170"/>
    <mergeCell ref="F159:F170"/>
    <mergeCell ref="L159:M170"/>
    <mergeCell ref="A171:A182"/>
    <mergeCell ref="B171:C182"/>
    <mergeCell ref="F171:F182"/>
    <mergeCell ref="L171:M182"/>
    <mergeCell ref="G156:H156"/>
    <mergeCell ref="I156:J156"/>
    <mergeCell ref="G157:H157"/>
    <mergeCell ref="I157:J157"/>
    <mergeCell ref="G158:H158"/>
    <mergeCell ref="I158:J158"/>
    <mergeCell ref="G159:H159"/>
    <mergeCell ref="I159:J159"/>
    <mergeCell ref="G160:H160"/>
    <mergeCell ref="I160:J160"/>
    <mergeCell ref="G161:H161"/>
    <mergeCell ref="I161:J161"/>
    <mergeCell ref="G162:H162"/>
    <mergeCell ref="I162:J162"/>
    <mergeCell ref="G163:H163"/>
    <mergeCell ref="I163:J163"/>
    <mergeCell ref="G164:H164"/>
    <mergeCell ref="I164:J164"/>
    <mergeCell ref="G165:H165"/>
    <mergeCell ref="I165:J165"/>
    <mergeCell ref="G166:H166"/>
    <mergeCell ref="I166:J166"/>
    <mergeCell ref="G167:H167"/>
    <mergeCell ref="I167:J167"/>
    <mergeCell ref="G168:H168"/>
    <mergeCell ref="I168:J168"/>
    <mergeCell ref="G169:H169"/>
    <mergeCell ref="I169:J169"/>
    <mergeCell ref="A183:A194"/>
    <mergeCell ref="B183:C194"/>
    <mergeCell ref="F183:F194"/>
    <mergeCell ref="L183:M194"/>
    <mergeCell ref="A195:A206"/>
    <mergeCell ref="B195:C206"/>
    <mergeCell ref="F195:F206"/>
    <mergeCell ref="L195:M206"/>
    <mergeCell ref="A207:A218"/>
    <mergeCell ref="B207:C218"/>
    <mergeCell ref="F207:F218"/>
    <mergeCell ref="L207:M218"/>
    <mergeCell ref="A219:A230"/>
    <mergeCell ref="B219:C230"/>
    <mergeCell ref="F219:F230"/>
    <mergeCell ref="L219:M230"/>
    <mergeCell ref="A231:A242"/>
    <mergeCell ref="B231:C242"/>
    <mergeCell ref="F231:F242"/>
    <mergeCell ref="L231:M242"/>
    <mergeCell ref="A243:A254"/>
    <mergeCell ref="B243:C254"/>
    <mergeCell ref="F243:F254"/>
    <mergeCell ref="L243:M254"/>
    <mergeCell ref="A255:A266"/>
    <mergeCell ref="B255:C266"/>
    <mergeCell ref="F255:F266"/>
    <mergeCell ref="L255:M266"/>
    <mergeCell ref="A267:A278"/>
    <mergeCell ref="B267:C278"/>
    <mergeCell ref="F267:F278"/>
    <mergeCell ref="L267:M278"/>
    <mergeCell ref="A279:A290"/>
    <mergeCell ref="B279:C290"/>
    <mergeCell ref="F279:F290"/>
    <mergeCell ref="L279:M290"/>
    <mergeCell ref="I255:J255"/>
    <mergeCell ref="G256:H256"/>
    <mergeCell ref="I256:J256"/>
    <mergeCell ref="G257:H257"/>
    <mergeCell ref="I257:J257"/>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G265:H265"/>
    <mergeCell ref="I265:J265"/>
    <mergeCell ref="G266:H266"/>
    <mergeCell ref="I266:J266"/>
    <mergeCell ref="G267:H267"/>
    <mergeCell ref="I267:J267"/>
    <mergeCell ref="G268:H268"/>
    <mergeCell ref="I268:J268"/>
    <mergeCell ref="G269:H269"/>
    <mergeCell ref="A291:A302"/>
    <mergeCell ref="B291:C302"/>
    <mergeCell ref="F291:F302"/>
    <mergeCell ref="L291:M302"/>
    <mergeCell ref="A303:A314"/>
    <mergeCell ref="B303:C314"/>
    <mergeCell ref="F303:F314"/>
    <mergeCell ref="L303:M314"/>
    <mergeCell ref="A315:A326"/>
    <mergeCell ref="B315:C326"/>
    <mergeCell ref="F315:F326"/>
    <mergeCell ref="L315:M326"/>
    <mergeCell ref="A327:A338"/>
    <mergeCell ref="B327:C338"/>
    <mergeCell ref="F327:F338"/>
    <mergeCell ref="L327:M338"/>
    <mergeCell ref="A339:A350"/>
    <mergeCell ref="B339:C350"/>
    <mergeCell ref="F339:F350"/>
    <mergeCell ref="L339:M350"/>
    <mergeCell ref="A351:A362"/>
    <mergeCell ref="B351:C362"/>
    <mergeCell ref="F351:F362"/>
    <mergeCell ref="L351:M362"/>
    <mergeCell ref="A363:A374"/>
    <mergeCell ref="B363:C374"/>
    <mergeCell ref="F363:F374"/>
    <mergeCell ref="L363:M374"/>
    <mergeCell ref="A375:A386"/>
    <mergeCell ref="B375:C386"/>
    <mergeCell ref="F375:F386"/>
    <mergeCell ref="L375:M386"/>
    <mergeCell ref="A387:A398"/>
    <mergeCell ref="B387:C398"/>
    <mergeCell ref="F387:F398"/>
    <mergeCell ref="L387:M398"/>
    <mergeCell ref="G395:H395"/>
    <mergeCell ref="I395:J395"/>
    <mergeCell ref="G376:H376"/>
    <mergeCell ref="I376:J376"/>
    <mergeCell ref="G377:H377"/>
    <mergeCell ref="I377:J377"/>
    <mergeCell ref="G378:H378"/>
    <mergeCell ref="I378:J378"/>
    <mergeCell ref="G379:H379"/>
    <mergeCell ref="I379:J379"/>
    <mergeCell ref="G380:H380"/>
    <mergeCell ref="I380:J380"/>
    <mergeCell ref="G381:H381"/>
    <mergeCell ref="I381:J381"/>
    <mergeCell ref="G382:H382"/>
    <mergeCell ref="I382:J382"/>
    <mergeCell ref="G383:H383"/>
    <mergeCell ref="I383:J383"/>
    <mergeCell ref="G384:H384"/>
    <mergeCell ref="I384:J384"/>
    <mergeCell ref="G385:H385"/>
    <mergeCell ref="I385:J385"/>
    <mergeCell ref="G386:H386"/>
    <mergeCell ref="I386:J386"/>
    <mergeCell ref="G387:H387"/>
    <mergeCell ref="I387:J387"/>
    <mergeCell ref="G388:H388"/>
    <mergeCell ref="I388:J388"/>
    <mergeCell ref="F459:F470"/>
    <mergeCell ref="L459:M470"/>
    <mergeCell ref="A471:A482"/>
    <mergeCell ref="B471:C482"/>
    <mergeCell ref="F471:F482"/>
    <mergeCell ref="L471:M482"/>
    <mergeCell ref="A483:A494"/>
    <mergeCell ref="B483:C494"/>
    <mergeCell ref="F483:F494"/>
    <mergeCell ref="L483:M494"/>
    <mergeCell ref="A495:A506"/>
    <mergeCell ref="B495:C506"/>
    <mergeCell ref="F495:F506"/>
    <mergeCell ref="L495:M506"/>
    <mergeCell ref="A507:A518"/>
    <mergeCell ref="B507:C518"/>
    <mergeCell ref="F507:F518"/>
    <mergeCell ref="L507:M518"/>
    <mergeCell ref="A519:A530"/>
    <mergeCell ref="B519:C530"/>
    <mergeCell ref="F519:F530"/>
    <mergeCell ref="L519:M530"/>
    <mergeCell ref="A531:A542"/>
    <mergeCell ref="B531:C542"/>
    <mergeCell ref="F531:F542"/>
    <mergeCell ref="L531:M542"/>
    <mergeCell ref="A543:A554"/>
    <mergeCell ref="B543:C554"/>
    <mergeCell ref="F543:F554"/>
    <mergeCell ref="L543:M554"/>
    <mergeCell ref="A555:A566"/>
    <mergeCell ref="B555:C566"/>
    <mergeCell ref="F555:F566"/>
    <mergeCell ref="L555:M566"/>
    <mergeCell ref="G555:H555"/>
    <mergeCell ref="I555:J555"/>
    <mergeCell ref="G536:H536"/>
    <mergeCell ref="I536:J536"/>
    <mergeCell ref="G537:H537"/>
    <mergeCell ref="I537:J537"/>
    <mergeCell ref="G538:H538"/>
    <mergeCell ref="I538:J538"/>
    <mergeCell ref="G539:H539"/>
    <mergeCell ref="I539:J539"/>
    <mergeCell ref="G540:H540"/>
    <mergeCell ref="I540:J540"/>
    <mergeCell ref="G541:H541"/>
    <mergeCell ref="I541:J541"/>
    <mergeCell ref="G542:H542"/>
    <mergeCell ref="I542:J542"/>
    <mergeCell ref="G543:H543"/>
    <mergeCell ref="I543:J543"/>
    <mergeCell ref="G544:H544"/>
    <mergeCell ref="I544:J544"/>
    <mergeCell ref="G545:H545"/>
    <mergeCell ref="I545:J545"/>
    <mergeCell ref="G546:H546"/>
    <mergeCell ref="I546:J546"/>
    <mergeCell ref="G547:H547"/>
    <mergeCell ref="I547:J547"/>
    <mergeCell ref="G548:H548"/>
    <mergeCell ref="I548:J548"/>
    <mergeCell ref="G549:H549"/>
    <mergeCell ref="I549:J549"/>
    <mergeCell ref="A651:A662"/>
    <mergeCell ref="B651:C662"/>
    <mergeCell ref="F651:F662"/>
    <mergeCell ref="L651:M662"/>
    <mergeCell ref="A663:A674"/>
    <mergeCell ref="B663:C674"/>
    <mergeCell ref="F663:F674"/>
    <mergeCell ref="L663:M674"/>
    <mergeCell ref="A675:A686"/>
    <mergeCell ref="B675:C686"/>
    <mergeCell ref="F675:F686"/>
    <mergeCell ref="L675:M686"/>
    <mergeCell ref="A687:A698"/>
    <mergeCell ref="B687:C698"/>
    <mergeCell ref="F687:F698"/>
    <mergeCell ref="L687:M698"/>
    <mergeCell ref="A699:A710"/>
    <mergeCell ref="B699:C710"/>
    <mergeCell ref="F699:F710"/>
    <mergeCell ref="L699:M710"/>
    <mergeCell ref="A711:A722"/>
    <mergeCell ref="B711:C722"/>
    <mergeCell ref="F711:F722"/>
    <mergeCell ref="L711:M722"/>
    <mergeCell ref="A723:A734"/>
    <mergeCell ref="B723:C734"/>
    <mergeCell ref="F723:F734"/>
    <mergeCell ref="L723:M734"/>
    <mergeCell ref="A735:A746"/>
    <mergeCell ref="B735:C746"/>
    <mergeCell ref="F735:F746"/>
    <mergeCell ref="L735:M746"/>
    <mergeCell ref="A747:A758"/>
    <mergeCell ref="B747:C758"/>
    <mergeCell ref="F747:F758"/>
    <mergeCell ref="L747:M758"/>
    <mergeCell ref="G736:H736"/>
    <mergeCell ref="I736:J736"/>
    <mergeCell ref="G737:H737"/>
    <mergeCell ref="I737:J737"/>
    <mergeCell ref="G738:H738"/>
    <mergeCell ref="I738:J738"/>
    <mergeCell ref="G739:H739"/>
    <mergeCell ref="I739:J739"/>
    <mergeCell ref="G740:H740"/>
    <mergeCell ref="I740:J740"/>
    <mergeCell ref="G741:H741"/>
    <mergeCell ref="I741:J741"/>
    <mergeCell ref="G742:H742"/>
    <mergeCell ref="I742:J742"/>
    <mergeCell ref="G743:H743"/>
    <mergeCell ref="I743:J743"/>
    <mergeCell ref="G744:H744"/>
    <mergeCell ref="I744:J744"/>
    <mergeCell ref="G745:H745"/>
    <mergeCell ref="I745:J745"/>
    <mergeCell ref="G746:H746"/>
    <mergeCell ref="I746:J746"/>
    <mergeCell ref="G747:H747"/>
    <mergeCell ref="I747:J747"/>
    <mergeCell ref="G748:H748"/>
    <mergeCell ref="I748:J748"/>
    <mergeCell ref="G749:H749"/>
    <mergeCell ref="I749:J749"/>
    <mergeCell ref="A759:A770"/>
    <mergeCell ref="B759:C770"/>
    <mergeCell ref="F759:F770"/>
    <mergeCell ref="L759:M770"/>
    <mergeCell ref="A771:A782"/>
    <mergeCell ref="B771:C782"/>
    <mergeCell ref="F771:F782"/>
    <mergeCell ref="L771:M782"/>
    <mergeCell ref="A783:A794"/>
    <mergeCell ref="B783:C794"/>
    <mergeCell ref="F783:F794"/>
    <mergeCell ref="L783:M794"/>
    <mergeCell ref="A795:A806"/>
    <mergeCell ref="B795:C806"/>
    <mergeCell ref="F795:F806"/>
    <mergeCell ref="L795:M806"/>
    <mergeCell ref="A807:A818"/>
    <mergeCell ref="B807:C818"/>
    <mergeCell ref="F807:F818"/>
    <mergeCell ref="L807:M818"/>
    <mergeCell ref="A819:A830"/>
    <mergeCell ref="B819:C830"/>
    <mergeCell ref="F819:F830"/>
    <mergeCell ref="L819:M830"/>
    <mergeCell ref="A831:A842"/>
    <mergeCell ref="B831:C842"/>
    <mergeCell ref="F831:F842"/>
    <mergeCell ref="L831:M842"/>
    <mergeCell ref="A843:A854"/>
    <mergeCell ref="B843:C854"/>
    <mergeCell ref="F843:F854"/>
    <mergeCell ref="L843:M854"/>
    <mergeCell ref="A855:A866"/>
    <mergeCell ref="B855:C866"/>
    <mergeCell ref="F855:F866"/>
    <mergeCell ref="L855:M866"/>
    <mergeCell ref="G865:H865"/>
    <mergeCell ref="I865:J865"/>
    <mergeCell ref="G866:H866"/>
    <mergeCell ref="I866:J866"/>
    <mergeCell ref="I813:J813"/>
    <mergeCell ref="G814:H814"/>
    <mergeCell ref="I814:J814"/>
    <mergeCell ref="G795:H795"/>
    <mergeCell ref="I795:J795"/>
    <mergeCell ref="G776:H776"/>
    <mergeCell ref="I776:J776"/>
    <mergeCell ref="G777:H777"/>
    <mergeCell ref="I777:J777"/>
    <mergeCell ref="G778:H778"/>
    <mergeCell ref="I778:J778"/>
    <mergeCell ref="G779:H779"/>
    <mergeCell ref="I779:J779"/>
    <mergeCell ref="G780:H780"/>
    <mergeCell ref="I780:J780"/>
    <mergeCell ref="G781:H781"/>
    <mergeCell ref="I781:J781"/>
    <mergeCell ref="G782:H782"/>
    <mergeCell ref="I782:J782"/>
    <mergeCell ref="G783:H783"/>
    <mergeCell ref="I783:J783"/>
    <mergeCell ref="G784:H784"/>
    <mergeCell ref="I784:J784"/>
    <mergeCell ref="G785:H785"/>
    <mergeCell ref="B867:C878"/>
    <mergeCell ref="F867:F878"/>
    <mergeCell ref="L867:M878"/>
    <mergeCell ref="A879:A890"/>
    <mergeCell ref="B879:C890"/>
    <mergeCell ref="F879:F890"/>
    <mergeCell ref="L879:M890"/>
    <mergeCell ref="A891:A902"/>
    <mergeCell ref="B891:C902"/>
    <mergeCell ref="F891:F902"/>
    <mergeCell ref="L891:M902"/>
    <mergeCell ref="A903:A914"/>
    <mergeCell ref="B903:C914"/>
    <mergeCell ref="F903:F914"/>
    <mergeCell ref="L903:M914"/>
    <mergeCell ref="A915:A926"/>
    <mergeCell ref="B915:C926"/>
    <mergeCell ref="F915:F926"/>
    <mergeCell ref="L915:M926"/>
    <mergeCell ref="A927:A938"/>
    <mergeCell ref="B927:C938"/>
    <mergeCell ref="F927:F938"/>
    <mergeCell ref="L927:M938"/>
    <mergeCell ref="A939:A950"/>
    <mergeCell ref="B939:C950"/>
    <mergeCell ref="F939:F950"/>
    <mergeCell ref="L939:M950"/>
    <mergeCell ref="A951:A962"/>
    <mergeCell ref="B951:C962"/>
    <mergeCell ref="F951:F962"/>
    <mergeCell ref="L951:M962"/>
    <mergeCell ref="A963:A974"/>
    <mergeCell ref="B963:C974"/>
    <mergeCell ref="F963:F974"/>
    <mergeCell ref="L963:M974"/>
    <mergeCell ref="G965:H965"/>
    <mergeCell ref="I965:J965"/>
    <mergeCell ref="G966:H966"/>
    <mergeCell ref="I966:J966"/>
    <mergeCell ref="G967:H967"/>
    <mergeCell ref="I967:J967"/>
    <mergeCell ref="G968:H968"/>
    <mergeCell ref="I968:J968"/>
    <mergeCell ref="G969:H969"/>
    <mergeCell ref="I969:J969"/>
    <mergeCell ref="G970:H970"/>
    <mergeCell ref="I970:J970"/>
    <mergeCell ref="G971:H971"/>
    <mergeCell ref="I971:J971"/>
    <mergeCell ref="G972:H972"/>
    <mergeCell ref="I972:J972"/>
    <mergeCell ref="G973:H973"/>
    <mergeCell ref="I973:J973"/>
    <mergeCell ref="G974:H974"/>
    <mergeCell ref="I974:J974"/>
    <mergeCell ref="G867:H867"/>
    <mergeCell ref="I867:J867"/>
    <mergeCell ref="G868:H868"/>
    <mergeCell ref="I868:J868"/>
    <mergeCell ref="G869:H869"/>
    <mergeCell ref="I869:J869"/>
    <mergeCell ref="G870:H870"/>
    <mergeCell ref="I870:J870"/>
    <mergeCell ref="G871:H871"/>
    <mergeCell ref="B975:C986"/>
    <mergeCell ref="F975:F986"/>
    <mergeCell ref="L975:M986"/>
    <mergeCell ref="A987:A998"/>
    <mergeCell ref="B987:C998"/>
    <mergeCell ref="F987:F998"/>
    <mergeCell ref="L987:M998"/>
    <mergeCell ref="A999:A1010"/>
    <mergeCell ref="B999:C1010"/>
    <mergeCell ref="F999:F1010"/>
    <mergeCell ref="L999:M1010"/>
    <mergeCell ref="A1011:A1022"/>
    <mergeCell ref="B1011:C1022"/>
    <mergeCell ref="F1011:F1022"/>
    <mergeCell ref="L1011:M1022"/>
    <mergeCell ref="A1023:A1034"/>
    <mergeCell ref="B1023:C1034"/>
    <mergeCell ref="F1023:F1034"/>
    <mergeCell ref="L1023:M1034"/>
    <mergeCell ref="A1035:A1046"/>
    <mergeCell ref="B1035:C1046"/>
    <mergeCell ref="F1035:F1046"/>
    <mergeCell ref="L1035:M1046"/>
    <mergeCell ref="A1047:A1058"/>
    <mergeCell ref="B1047:C1058"/>
    <mergeCell ref="F1047:F1058"/>
    <mergeCell ref="L1047:M1058"/>
    <mergeCell ref="A1059:A1070"/>
    <mergeCell ref="B1059:C1070"/>
    <mergeCell ref="F1059:F1070"/>
    <mergeCell ref="L1059:M1070"/>
    <mergeCell ref="A1071:A1082"/>
    <mergeCell ref="B1071:C1082"/>
    <mergeCell ref="F1071:F1082"/>
    <mergeCell ref="L1071:M1082"/>
    <mergeCell ref="G1065:H1065"/>
    <mergeCell ref="I1065:J1065"/>
    <mergeCell ref="G1066:H1066"/>
    <mergeCell ref="I1066:J1066"/>
    <mergeCell ref="G1067:H1067"/>
    <mergeCell ref="I1067:J1067"/>
    <mergeCell ref="G1068:H1068"/>
    <mergeCell ref="I1068:J1068"/>
    <mergeCell ref="G1069:H1069"/>
    <mergeCell ref="I1069:J1069"/>
    <mergeCell ref="G1070:H1070"/>
    <mergeCell ref="I1070:J1070"/>
    <mergeCell ref="G1071:H1071"/>
    <mergeCell ref="I1071:J1071"/>
    <mergeCell ref="G1072:H1072"/>
    <mergeCell ref="I1072:J1072"/>
    <mergeCell ref="G1073:H1073"/>
    <mergeCell ref="I1073:J1073"/>
    <mergeCell ref="G1074:H1074"/>
    <mergeCell ref="I1074:J1074"/>
    <mergeCell ref="G1075:H1075"/>
    <mergeCell ref="I1075:J1075"/>
    <mergeCell ref="G1076:H1076"/>
    <mergeCell ref="I1076:J1076"/>
    <mergeCell ref="G1077:H1077"/>
    <mergeCell ref="I1077:J1077"/>
    <mergeCell ref="G1078:H1078"/>
    <mergeCell ref="I1078:J1078"/>
    <mergeCell ref="G1079:H1079"/>
    <mergeCell ref="B1083:C1094"/>
    <mergeCell ref="F1083:F1094"/>
    <mergeCell ref="L1083:M1094"/>
    <mergeCell ref="A1095:A1106"/>
    <mergeCell ref="B1095:C1106"/>
    <mergeCell ref="F1095:F1106"/>
    <mergeCell ref="L1095:M1106"/>
    <mergeCell ref="A1107:A1118"/>
    <mergeCell ref="B1107:C1118"/>
    <mergeCell ref="F1107:F1118"/>
    <mergeCell ref="L1107:M1118"/>
    <mergeCell ref="A1119:A1130"/>
    <mergeCell ref="B1119:C1130"/>
    <mergeCell ref="F1119:F1130"/>
    <mergeCell ref="L1119:M1130"/>
    <mergeCell ref="A1131:A1142"/>
    <mergeCell ref="B1131:C1142"/>
    <mergeCell ref="F1131:F1142"/>
    <mergeCell ref="L1131:M1142"/>
    <mergeCell ref="A1143:A1154"/>
    <mergeCell ref="B1143:C1154"/>
    <mergeCell ref="F1143:F1154"/>
    <mergeCell ref="L1143:M1154"/>
    <mergeCell ref="A1155:A1166"/>
    <mergeCell ref="B1155:C1166"/>
    <mergeCell ref="F1155:F1166"/>
    <mergeCell ref="L1155:M1166"/>
    <mergeCell ref="A1167:A1178"/>
    <mergeCell ref="B1167:C1178"/>
    <mergeCell ref="F1167:F1178"/>
    <mergeCell ref="L1167:M1178"/>
    <mergeCell ref="A1179:A1190"/>
    <mergeCell ref="B1179:C1190"/>
    <mergeCell ref="F1179:F1190"/>
    <mergeCell ref="L1179:M1190"/>
    <mergeCell ref="G1165:H1165"/>
    <mergeCell ref="I1165:J1165"/>
    <mergeCell ref="G1166:H1166"/>
    <mergeCell ref="I1166:J1166"/>
    <mergeCell ref="G1167:H1167"/>
    <mergeCell ref="I1167:J1167"/>
    <mergeCell ref="G1168:H1168"/>
    <mergeCell ref="I1168:J1168"/>
    <mergeCell ref="G1169:H1169"/>
    <mergeCell ref="I1169:J1169"/>
    <mergeCell ref="G1170:H1170"/>
    <mergeCell ref="I1170:J1170"/>
    <mergeCell ref="G1171:H1171"/>
    <mergeCell ref="I1171:J1171"/>
    <mergeCell ref="G1172:H1172"/>
    <mergeCell ref="I1172:J1172"/>
    <mergeCell ref="G1173:H1173"/>
    <mergeCell ref="I1173:J1173"/>
    <mergeCell ref="G1174:H1174"/>
    <mergeCell ref="I1174:J1174"/>
    <mergeCell ref="G1175:H1175"/>
    <mergeCell ref="I1175:J1175"/>
    <mergeCell ref="G1176:H1176"/>
    <mergeCell ref="I1176:J1176"/>
    <mergeCell ref="G1177:H1177"/>
    <mergeCell ref="I1177:J1177"/>
    <mergeCell ref="G1178:H1178"/>
    <mergeCell ref="I1178:J1178"/>
    <mergeCell ref="G1179:H1179"/>
    <mergeCell ref="B1191:C1202"/>
    <mergeCell ref="F1191:F1202"/>
    <mergeCell ref="L1191:M1202"/>
    <mergeCell ref="A1203:A1214"/>
    <mergeCell ref="B1203:C1214"/>
    <mergeCell ref="F1203:F1214"/>
    <mergeCell ref="L1203:M1214"/>
    <mergeCell ref="A1215:A1226"/>
    <mergeCell ref="B1215:C1226"/>
    <mergeCell ref="F1215:F1226"/>
    <mergeCell ref="L1215:M1226"/>
    <mergeCell ref="A1227:A1238"/>
    <mergeCell ref="B1227:C1238"/>
    <mergeCell ref="F1227:F1238"/>
    <mergeCell ref="L1227:M1238"/>
    <mergeCell ref="A1239:A1250"/>
    <mergeCell ref="B1239:C1250"/>
    <mergeCell ref="F1239:F1250"/>
    <mergeCell ref="L1239:M1250"/>
    <mergeCell ref="A1251:A1262"/>
    <mergeCell ref="B1251:C1262"/>
    <mergeCell ref="F1251:F1262"/>
    <mergeCell ref="L1251:M1262"/>
    <mergeCell ref="A1263:A1274"/>
    <mergeCell ref="B1263:C1274"/>
    <mergeCell ref="F1263:F1274"/>
    <mergeCell ref="L1263:M1274"/>
    <mergeCell ref="A1275:A1286"/>
    <mergeCell ref="B1275:C1286"/>
    <mergeCell ref="F1275:F1286"/>
    <mergeCell ref="L1275:M1286"/>
    <mergeCell ref="A1287:A1298"/>
    <mergeCell ref="B1287:C1298"/>
    <mergeCell ref="F1287:F1298"/>
    <mergeCell ref="L1287:M1298"/>
    <mergeCell ref="G1295:H1295"/>
    <mergeCell ref="I1295:J1295"/>
    <mergeCell ref="G1296:H1296"/>
    <mergeCell ref="I1296:J1296"/>
    <mergeCell ref="G1297:H1297"/>
    <mergeCell ref="I1297:J1297"/>
    <mergeCell ref="G1298:H1298"/>
    <mergeCell ref="I1298:J1298"/>
    <mergeCell ref="G1281:H1281"/>
    <mergeCell ref="I1281:J1281"/>
    <mergeCell ref="G1282:H1282"/>
    <mergeCell ref="I1282:J1282"/>
    <mergeCell ref="G1283:H1283"/>
    <mergeCell ref="I1283:J1283"/>
    <mergeCell ref="G1284:H1284"/>
    <mergeCell ref="I1284:J1284"/>
    <mergeCell ref="G1245:H1245"/>
    <mergeCell ref="I1245:J1245"/>
    <mergeCell ref="G1246:H1246"/>
    <mergeCell ref="I1246:J1246"/>
    <mergeCell ref="G1247:H1247"/>
    <mergeCell ref="I1247:J1247"/>
    <mergeCell ref="G1248:H1248"/>
    <mergeCell ref="I1248:J1248"/>
    <mergeCell ref="G1249:H1249"/>
    <mergeCell ref="I1249:J1249"/>
    <mergeCell ref="G1250:H1250"/>
    <mergeCell ref="I1250:J1250"/>
    <mergeCell ref="G1251:H1251"/>
    <mergeCell ref="B1299:C1310"/>
    <mergeCell ref="F1299:F1310"/>
    <mergeCell ref="L1299:M1310"/>
    <mergeCell ref="A1311:A1322"/>
    <mergeCell ref="B1311:C1322"/>
    <mergeCell ref="F1311:F1322"/>
    <mergeCell ref="L1311:M1322"/>
    <mergeCell ref="A1323:A1334"/>
    <mergeCell ref="B1323:C1334"/>
    <mergeCell ref="F1323:F1334"/>
    <mergeCell ref="L1323:M1334"/>
    <mergeCell ref="A1335:A1346"/>
    <mergeCell ref="B1335:C1346"/>
    <mergeCell ref="F1335:F1346"/>
    <mergeCell ref="L1335:M1346"/>
    <mergeCell ref="A1347:A1358"/>
    <mergeCell ref="B1347:C1358"/>
    <mergeCell ref="F1347:F1358"/>
    <mergeCell ref="L1347:M1358"/>
    <mergeCell ref="A1359:A1370"/>
    <mergeCell ref="B1359:C1370"/>
    <mergeCell ref="F1359:F1370"/>
    <mergeCell ref="L1359:M1370"/>
    <mergeCell ref="A1371:A1382"/>
    <mergeCell ref="B1371:C1382"/>
    <mergeCell ref="F1371:F1382"/>
    <mergeCell ref="L1371:M1382"/>
    <mergeCell ref="A1383:A1394"/>
    <mergeCell ref="B1383:C1394"/>
    <mergeCell ref="F1383:F1394"/>
    <mergeCell ref="L1383:M1394"/>
    <mergeCell ref="A1395:A1406"/>
    <mergeCell ref="B1395:C1406"/>
    <mergeCell ref="F1395:F1406"/>
    <mergeCell ref="L1395:M1406"/>
    <mergeCell ref="G1395:H1395"/>
    <mergeCell ref="I1395:J1395"/>
    <mergeCell ref="G1396:H1396"/>
    <mergeCell ref="I1396:J1396"/>
    <mergeCell ref="G1397:H1397"/>
    <mergeCell ref="I1397:J1397"/>
    <mergeCell ref="G1398:H1398"/>
    <mergeCell ref="I1398:J1398"/>
    <mergeCell ref="G1399:H1399"/>
    <mergeCell ref="I1399:J1399"/>
    <mergeCell ref="G1400:H1400"/>
    <mergeCell ref="I1400:J1400"/>
    <mergeCell ref="G1401:H1401"/>
    <mergeCell ref="I1401:J1401"/>
    <mergeCell ref="G1402:H1402"/>
    <mergeCell ref="I1402:J1402"/>
    <mergeCell ref="G1403:H1403"/>
    <mergeCell ref="I1403:J1403"/>
    <mergeCell ref="G1404:H1404"/>
    <mergeCell ref="I1404:J1404"/>
    <mergeCell ref="G1405:H1405"/>
    <mergeCell ref="I1405:J1405"/>
    <mergeCell ref="G1406:H1406"/>
    <mergeCell ref="I1406:J1406"/>
    <mergeCell ref="G1345:H1345"/>
    <mergeCell ref="I1345:J1345"/>
    <mergeCell ref="G1346:H1346"/>
    <mergeCell ref="I1346:J1346"/>
    <mergeCell ref="G1347:H1347"/>
    <mergeCell ref="B1407:C1418"/>
    <mergeCell ref="F1407:F1418"/>
    <mergeCell ref="L1407:M1418"/>
    <mergeCell ref="A1419:A1430"/>
    <mergeCell ref="B1419:C1430"/>
    <mergeCell ref="F1419:F1430"/>
    <mergeCell ref="L1419:M1430"/>
    <mergeCell ref="A1431:A1442"/>
    <mergeCell ref="B1431:C1442"/>
    <mergeCell ref="F1431:F1442"/>
    <mergeCell ref="L1431:M1442"/>
    <mergeCell ref="A1443:A1454"/>
    <mergeCell ref="B1443:C1454"/>
    <mergeCell ref="F1443:F1454"/>
    <mergeCell ref="L1443:M1454"/>
    <mergeCell ref="A1455:A1466"/>
    <mergeCell ref="B1455:C1466"/>
    <mergeCell ref="F1455:F1466"/>
    <mergeCell ref="L1455:M1466"/>
    <mergeCell ref="A1467:A1478"/>
    <mergeCell ref="B1467:C1478"/>
    <mergeCell ref="F1467:F1478"/>
    <mergeCell ref="L1467:M1478"/>
    <mergeCell ref="A1479:A1490"/>
    <mergeCell ref="B1479:C1490"/>
    <mergeCell ref="F1479:F1490"/>
    <mergeCell ref="L1479:M1490"/>
    <mergeCell ref="A1491:A1502"/>
    <mergeCell ref="B1491:C1502"/>
    <mergeCell ref="F1491:F1502"/>
    <mergeCell ref="L1491:M1502"/>
    <mergeCell ref="A1503:A1514"/>
    <mergeCell ref="B1503:C1514"/>
    <mergeCell ref="F1503:F1514"/>
    <mergeCell ref="L1503:M1514"/>
    <mergeCell ref="G1495:H1495"/>
    <mergeCell ref="I1495:J1495"/>
    <mergeCell ref="G1496:H1496"/>
    <mergeCell ref="I1496:J1496"/>
    <mergeCell ref="G1497:H1497"/>
    <mergeCell ref="I1497:J1497"/>
    <mergeCell ref="G1498:H1498"/>
    <mergeCell ref="I1498:J1498"/>
    <mergeCell ref="G1499:H1499"/>
    <mergeCell ref="I1499:J1499"/>
    <mergeCell ref="G1500:H1500"/>
    <mergeCell ref="I1500:J1500"/>
    <mergeCell ref="G1501:H1501"/>
    <mergeCell ref="I1501:J1501"/>
    <mergeCell ref="G1502:H1502"/>
    <mergeCell ref="I1502:J1502"/>
    <mergeCell ref="G1503:H1503"/>
    <mergeCell ref="I1503:J1503"/>
    <mergeCell ref="G1504:H1504"/>
    <mergeCell ref="I1504:J1504"/>
    <mergeCell ref="G1505:H1505"/>
    <mergeCell ref="I1505:J1505"/>
    <mergeCell ref="G1506:H1506"/>
    <mergeCell ref="I1506:J1506"/>
    <mergeCell ref="G1507:H1507"/>
    <mergeCell ref="I1507:J1507"/>
    <mergeCell ref="G1508:H1508"/>
    <mergeCell ref="I1508:J1508"/>
    <mergeCell ref="G1509:H1509"/>
    <mergeCell ref="B1515:C1526"/>
    <mergeCell ref="F1515:F1526"/>
    <mergeCell ref="L1515:M1526"/>
    <mergeCell ref="A1527:A1538"/>
    <mergeCell ref="B1527:C1538"/>
    <mergeCell ref="F1527:F1538"/>
    <mergeCell ref="L1527:M1538"/>
    <mergeCell ref="A1539:A1550"/>
    <mergeCell ref="B1539:C1550"/>
    <mergeCell ref="F1539:F1550"/>
    <mergeCell ref="L1539:M1550"/>
    <mergeCell ref="A1551:A1562"/>
    <mergeCell ref="B1551:C1562"/>
    <mergeCell ref="F1551:F1562"/>
    <mergeCell ref="L1551:M1562"/>
    <mergeCell ref="A1563:A1574"/>
    <mergeCell ref="B1563:C1574"/>
    <mergeCell ref="F1563:F1574"/>
    <mergeCell ref="L1563:M1574"/>
    <mergeCell ref="A1575:A1586"/>
    <mergeCell ref="B1575:C1586"/>
    <mergeCell ref="F1575:F1586"/>
    <mergeCell ref="L1575:M1586"/>
    <mergeCell ref="A1587:A1598"/>
    <mergeCell ref="B1587:C1598"/>
    <mergeCell ref="F1587:F1598"/>
    <mergeCell ref="L1587:M1598"/>
    <mergeCell ref="A1599:A1610"/>
    <mergeCell ref="B1599:C1610"/>
    <mergeCell ref="F1599:F1610"/>
    <mergeCell ref="L1599:M1610"/>
    <mergeCell ref="A1611:A1622"/>
    <mergeCell ref="B1611:C1622"/>
    <mergeCell ref="F1611:F1622"/>
    <mergeCell ref="L1611:M1622"/>
    <mergeCell ref="G1615:H1615"/>
    <mergeCell ref="I1615:J1615"/>
    <mergeCell ref="G1616:H1616"/>
    <mergeCell ref="I1616:J1616"/>
    <mergeCell ref="G1617:H1617"/>
    <mergeCell ref="I1617:J1617"/>
    <mergeCell ref="G1618:H1618"/>
    <mergeCell ref="I1618:J1618"/>
    <mergeCell ref="G1619:H1619"/>
    <mergeCell ref="I1619:J1619"/>
    <mergeCell ref="G1620:H1620"/>
    <mergeCell ref="I1620:J1620"/>
    <mergeCell ref="G1621:H1621"/>
    <mergeCell ref="I1621:J1621"/>
    <mergeCell ref="G1622:H1622"/>
    <mergeCell ref="I1622:J1622"/>
    <mergeCell ref="G1565:H1565"/>
    <mergeCell ref="I1565:J1565"/>
    <mergeCell ref="G1566:H1566"/>
    <mergeCell ref="I1566:J1566"/>
    <mergeCell ref="G1567:H1567"/>
    <mergeCell ref="I1567:J1567"/>
    <mergeCell ref="G1568:H1568"/>
    <mergeCell ref="I1568:J1568"/>
    <mergeCell ref="G1569:H1569"/>
    <mergeCell ref="I1569:J1569"/>
    <mergeCell ref="G1570:H1570"/>
    <mergeCell ref="I1570:J1570"/>
    <mergeCell ref="G1571:H1571"/>
    <mergeCell ref="B1623:C1634"/>
    <mergeCell ref="F1623:F1634"/>
    <mergeCell ref="L1623:M1634"/>
    <mergeCell ref="A1635:A1646"/>
    <mergeCell ref="B1635:C1646"/>
    <mergeCell ref="F1635:F1646"/>
    <mergeCell ref="L1635:M1646"/>
    <mergeCell ref="A1647:A1658"/>
    <mergeCell ref="B1647:C1658"/>
    <mergeCell ref="F1647:F1658"/>
    <mergeCell ref="L1647:M1658"/>
    <mergeCell ref="A1659:A1670"/>
    <mergeCell ref="B1659:C1670"/>
    <mergeCell ref="F1659:F1670"/>
    <mergeCell ref="L1659:M1670"/>
    <mergeCell ref="A1671:A1682"/>
    <mergeCell ref="B1671:C1682"/>
    <mergeCell ref="F1671:F1682"/>
    <mergeCell ref="L1671:M1682"/>
    <mergeCell ref="A1683:A1694"/>
    <mergeCell ref="B1683:C1694"/>
    <mergeCell ref="F1683:F1694"/>
    <mergeCell ref="L1683:M1694"/>
    <mergeCell ref="A1695:A1706"/>
    <mergeCell ref="B1695:C1706"/>
    <mergeCell ref="F1695:F1706"/>
    <mergeCell ref="L1695:M1706"/>
    <mergeCell ref="A1707:A1718"/>
    <mergeCell ref="B1707:C1718"/>
    <mergeCell ref="F1707:F1718"/>
    <mergeCell ref="L1707:M1718"/>
    <mergeCell ref="A1719:A1730"/>
    <mergeCell ref="B1719:C1730"/>
    <mergeCell ref="F1719:F1730"/>
    <mergeCell ref="L1719:M1730"/>
    <mergeCell ref="G1715:H1715"/>
    <mergeCell ref="I1715:J1715"/>
    <mergeCell ref="G1716:H1716"/>
    <mergeCell ref="I1716:J1716"/>
    <mergeCell ref="G1717:H1717"/>
    <mergeCell ref="I1717:J1717"/>
    <mergeCell ref="G1718:H1718"/>
    <mergeCell ref="I1718:J1718"/>
    <mergeCell ref="G1719:H1719"/>
    <mergeCell ref="I1719:J1719"/>
    <mergeCell ref="G1720:H1720"/>
    <mergeCell ref="I1720:J1720"/>
    <mergeCell ref="G1721:H1721"/>
    <mergeCell ref="I1721:J1721"/>
    <mergeCell ref="G1722:H1722"/>
    <mergeCell ref="I1722:J1722"/>
    <mergeCell ref="G1723:H1723"/>
    <mergeCell ref="I1723:J1723"/>
    <mergeCell ref="G1724:H1724"/>
    <mergeCell ref="I1724:J1724"/>
    <mergeCell ref="G1725:H1725"/>
    <mergeCell ref="I1725:J1725"/>
    <mergeCell ref="G1726:H1726"/>
    <mergeCell ref="I1726:J1726"/>
    <mergeCell ref="G1727:H1727"/>
    <mergeCell ref="I1727:J1727"/>
    <mergeCell ref="G1728:H1728"/>
    <mergeCell ref="I1728:J1728"/>
    <mergeCell ref="G1729:H1729"/>
    <mergeCell ref="B1731:C1742"/>
    <mergeCell ref="F1731:F1742"/>
    <mergeCell ref="L1731:M1742"/>
    <mergeCell ref="A1743:A1754"/>
    <mergeCell ref="B1743:C1754"/>
    <mergeCell ref="F1743:F1754"/>
    <mergeCell ref="L1743:M1754"/>
    <mergeCell ref="A1755:A1766"/>
    <mergeCell ref="B1755:C1766"/>
    <mergeCell ref="F1755:F1766"/>
    <mergeCell ref="L1755:M1766"/>
    <mergeCell ref="A1767:A1778"/>
    <mergeCell ref="B1767:C1778"/>
    <mergeCell ref="F1767:F1778"/>
    <mergeCell ref="L1767:M1778"/>
    <mergeCell ref="A1779:A1790"/>
    <mergeCell ref="B1779:C1790"/>
    <mergeCell ref="F1779:F1790"/>
    <mergeCell ref="L1779:M1790"/>
    <mergeCell ref="A1791:A1802"/>
    <mergeCell ref="B1791:C1802"/>
    <mergeCell ref="F1791:F1802"/>
    <mergeCell ref="L1791:M1802"/>
    <mergeCell ref="A1803:A1814"/>
    <mergeCell ref="B1803:C1814"/>
    <mergeCell ref="F1803:F1814"/>
    <mergeCell ref="L1803:M1814"/>
    <mergeCell ref="A1815:A1826"/>
    <mergeCell ref="B1815:C1826"/>
    <mergeCell ref="F1815:F1826"/>
    <mergeCell ref="L1815:M1826"/>
    <mergeCell ref="A1827:A1838"/>
    <mergeCell ref="B1827:C1838"/>
    <mergeCell ref="F1827:F1838"/>
    <mergeCell ref="L1827:M1838"/>
    <mergeCell ref="G1815:H1815"/>
    <mergeCell ref="I1815:J1815"/>
    <mergeCell ref="G1816:H1816"/>
    <mergeCell ref="I1816:J1816"/>
    <mergeCell ref="G1817:H1817"/>
    <mergeCell ref="I1817:J1817"/>
    <mergeCell ref="G1818:H1818"/>
    <mergeCell ref="I1818:J1818"/>
    <mergeCell ref="G1819:H1819"/>
    <mergeCell ref="I1819:J1819"/>
    <mergeCell ref="G1820:H1820"/>
    <mergeCell ref="I1820:J1820"/>
    <mergeCell ref="G1821:H1821"/>
    <mergeCell ref="I1821:J1821"/>
    <mergeCell ref="G1822:H1822"/>
    <mergeCell ref="I1822:J1822"/>
    <mergeCell ref="G1823:H1823"/>
    <mergeCell ref="I1823:J1823"/>
    <mergeCell ref="G1824:H1824"/>
    <mergeCell ref="I1824:J1824"/>
    <mergeCell ref="G1825:H1825"/>
    <mergeCell ref="I1825:J1825"/>
    <mergeCell ref="G1826:H1826"/>
    <mergeCell ref="I1826:J1826"/>
    <mergeCell ref="G1827:H1827"/>
    <mergeCell ref="I1827:J1827"/>
    <mergeCell ref="G1828:H1828"/>
    <mergeCell ref="I1828:J1828"/>
    <mergeCell ref="G1829:H1829"/>
    <mergeCell ref="B1839:C1850"/>
    <mergeCell ref="F1839:F1850"/>
    <mergeCell ref="L1839:M1850"/>
    <mergeCell ref="A1851:A1862"/>
    <mergeCell ref="B1851:C1862"/>
    <mergeCell ref="F1851:F1862"/>
    <mergeCell ref="L1851:M1862"/>
    <mergeCell ref="A1863:A1874"/>
    <mergeCell ref="B1863:C1874"/>
    <mergeCell ref="F1863:F1874"/>
    <mergeCell ref="L1863:M1874"/>
    <mergeCell ref="A1875:A1886"/>
    <mergeCell ref="B1875:C1886"/>
    <mergeCell ref="F1875:F1886"/>
    <mergeCell ref="L1875:M1886"/>
    <mergeCell ref="A1887:A1898"/>
    <mergeCell ref="B1887:C1898"/>
    <mergeCell ref="F1887:F1898"/>
    <mergeCell ref="L1887:M1898"/>
    <mergeCell ref="A1899:A1910"/>
    <mergeCell ref="B1899:C1910"/>
    <mergeCell ref="F1899:F1910"/>
    <mergeCell ref="L1899:M1910"/>
    <mergeCell ref="A1911:A1922"/>
    <mergeCell ref="B1911:C1922"/>
    <mergeCell ref="F1911:F1922"/>
    <mergeCell ref="L1911:M1922"/>
    <mergeCell ref="A1923:A1934"/>
    <mergeCell ref="B1923:C1934"/>
    <mergeCell ref="F1923:F1934"/>
    <mergeCell ref="L1923:M1934"/>
    <mergeCell ref="A1935:A1946"/>
    <mergeCell ref="B1935:C1946"/>
    <mergeCell ref="F1935:F1946"/>
    <mergeCell ref="L1935:M1946"/>
    <mergeCell ref="G1915:H1915"/>
    <mergeCell ref="I1915:J1915"/>
    <mergeCell ref="G1916:H1916"/>
    <mergeCell ref="I1916:J1916"/>
    <mergeCell ref="G1917:H1917"/>
    <mergeCell ref="I1917:J1917"/>
    <mergeCell ref="G1918:H1918"/>
    <mergeCell ref="I1918:J1918"/>
    <mergeCell ref="G1919:H1919"/>
    <mergeCell ref="I1919:J1919"/>
    <mergeCell ref="G1920:H1920"/>
    <mergeCell ref="I1920:J1920"/>
    <mergeCell ref="G1921:H1921"/>
    <mergeCell ref="I1921:J1921"/>
    <mergeCell ref="G1922:H1922"/>
    <mergeCell ref="I1922:J1922"/>
    <mergeCell ref="G1923:H1923"/>
    <mergeCell ref="I1923:J1923"/>
    <mergeCell ref="G1924:H1924"/>
    <mergeCell ref="I1924:J1924"/>
    <mergeCell ref="G1925:H1925"/>
    <mergeCell ref="I1925:J1925"/>
    <mergeCell ref="G1926:H1926"/>
    <mergeCell ref="I1926:J1926"/>
    <mergeCell ref="G1927:H1927"/>
    <mergeCell ref="I1927:J1927"/>
    <mergeCell ref="G1928:H1928"/>
    <mergeCell ref="I1928:J1928"/>
    <mergeCell ref="G1929:H1929"/>
    <mergeCell ref="B1947:C1958"/>
    <mergeCell ref="F1947:F1958"/>
    <mergeCell ref="L1947:M1958"/>
    <mergeCell ref="A1959:A1970"/>
    <mergeCell ref="B1959:C1970"/>
    <mergeCell ref="F1959:F1970"/>
    <mergeCell ref="L1959:M1970"/>
    <mergeCell ref="A1971:A1982"/>
    <mergeCell ref="B1971:C1982"/>
    <mergeCell ref="F1971:F1982"/>
    <mergeCell ref="L1971:M1982"/>
    <mergeCell ref="A1983:A1994"/>
    <mergeCell ref="B1983:C1994"/>
    <mergeCell ref="F1983:F1994"/>
    <mergeCell ref="L1983:M1994"/>
    <mergeCell ref="A1995:A2006"/>
    <mergeCell ref="B1995:C2006"/>
    <mergeCell ref="F1995:F2006"/>
    <mergeCell ref="L1995:M2006"/>
    <mergeCell ref="A2007:A2018"/>
    <mergeCell ref="B2007:C2018"/>
    <mergeCell ref="F2007:F2018"/>
    <mergeCell ref="L2007:M2018"/>
    <mergeCell ref="A2019:A2030"/>
    <mergeCell ref="B2019:C2030"/>
    <mergeCell ref="F2019:F2030"/>
    <mergeCell ref="L2019:M2030"/>
    <mergeCell ref="A2031:A2042"/>
    <mergeCell ref="B2031:C2042"/>
    <mergeCell ref="F2031:F2042"/>
    <mergeCell ref="L2031:M2042"/>
    <mergeCell ref="A2043:A2054"/>
    <mergeCell ref="B2043:C2054"/>
    <mergeCell ref="F2043:F2054"/>
    <mergeCell ref="L2043:M2054"/>
    <mergeCell ref="G2045:H2045"/>
    <mergeCell ref="I2045:J2045"/>
    <mergeCell ref="G2046:H2046"/>
    <mergeCell ref="I2046:J2046"/>
    <mergeCell ref="G2047:H2047"/>
    <mergeCell ref="I2047:J2047"/>
    <mergeCell ref="G2048:H2048"/>
    <mergeCell ref="I2048:J2048"/>
    <mergeCell ref="G2049:H2049"/>
    <mergeCell ref="I2049:J2049"/>
    <mergeCell ref="G2050:H2050"/>
    <mergeCell ref="I2050:J2050"/>
    <mergeCell ref="G2051:H2051"/>
    <mergeCell ref="I2051:J2051"/>
    <mergeCell ref="G2052:H2052"/>
    <mergeCell ref="I2052:J2052"/>
    <mergeCell ref="G2053:H2053"/>
    <mergeCell ref="I2053:J2053"/>
    <mergeCell ref="G2054:H2054"/>
    <mergeCell ref="I2054:J2054"/>
    <mergeCell ref="G1995:H1995"/>
    <mergeCell ref="I1995:J1995"/>
    <mergeCell ref="G1996:H1996"/>
    <mergeCell ref="I1996:J1996"/>
    <mergeCell ref="G1997:H1997"/>
    <mergeCell ref="I1997:J1997"/>
    <mergeCell ref="G1998:H1998"/>
    <mergeCell ref="I1998:J1998"/>
    <mergeCell ref="G1999:H1999"/>
    <mergeCell ref="B2055:C2066"/>
    <mergeCell ref="F2055:F2066"/>
    <mergeCell ref="L2055:M2066"/>
    <mergeCell ref="A2067:A2078"/>
    <mergeCell ref="B2067:C2078"/>
    <mergeCell ref="F2067:F2078"/>
    <mergeCell ref="L2067:M2078"/>
    <mergeCell ref="A2079:A2090"/>
    <mergeCell ref="B2079:C2090"/>
    <mergeCell ref="F2079:F2090"/>
    <mergeCell ref="L2079:M2090"/>
    <mergeCell ref="A2091:A2102"/>
    <mergeCell ref="B2091:C2102"/>
    <mergeCell ref="F2091:F2102"/>
    <mergeCell ref="L2091:M2102"/>
    <mergeCell ref="A2103:A2114"/>
    <mergeCell ref="B2103:C2114"/>
    <mergeCell ref="F2103:F2114"/>
    <mergeCell ref="L2103:M2114"/>
    <mergeCell ref="A2115:A2126"/>
    <mergeCell ref="B2115:C2126"/>
    <mergeCell ref="F2115:F2126"/>
    <mergeCell ref="L2115:M2126"/>
    <mergeCell ref="A2127:A2138"/>
    <mergeCell ref="B2127:C2138"/>
    <mergeCell ref="F2127:F2138"/>
    <mergeCell ref="L2127:M2138"/>
    <mergeCell ref="A2139:A2150"/>
    <mergeCell ref="B2139:C2150"/>
    <mergeCell ref="F2139:F2150"/>
    <mergeCell ref="L2139:M2150"/>
    <mergeCell ref="A2151:A2162"/>
    <mergeCell ref="B2151:C2162"/>
    <mergeCell ref="F2151:F2162"/>
    <mergeCell ref="L2151:M2162"/>
    <mergeCell ref="G2145:H2145"/>
    <mergeCell ref="I2145:J2145"/>
    <mergeCell ref="G2146:H2146"/>
    <mergeCell ref="I2146:J2146"/>
    <mergeCell ref="G2147:H2147"/>
    <mergeCell ref="I2147:J2147"/>
    <mergeCell ref="G2148:H2148"/>
    <mergeCell ref="I2148:J2148"/>
    <mergeCell ref="G2149:H2149"/>
    <mergeCell ref="I2149:J2149"/>
    <mergeCell ref="G2150:H2150"/>
    <mergeCell ref="I2150:J2150"/>
    <mergeCell ref="G2151:H2151"/>
    <mergeCell ref="I2151:J2151"/>
    <mergeCell ref="G2152:H2152"/>
    <mergeCell ref="I2152:J2152"/>
    <mergeCell ref="G2153:H2153"/>
    <mergeCell ref="I2153:J2153"/>
    <mergeCell ref="G2154:H2154"/>
    <mergeCell ref="I2154:J2154"/>
    <mergeCell ref="G2155:H2155"/>
    <mergeCell ref="I2155:J2155"/>
    <mergeCell ref="G2156:H2156"/>
    <mergeCell ref="I2156:J2156"/>
    <mergeCell ref="G2157:H2157"/>
    <mergeCell ref="I2157:J2157"/>
    <mergeCell ref="G2158:H2158"/>
    <mergeCell ref="I2158:J2158"/>
    <mergeCell ref="G2159:H2159"/>
    <mergeCell ref="B2163:C2174"/>
    <mergeCell ref="F2163:F2174"/>
    <mergeCell ref="L2163:M2174"/>
    <mergeCell ref="A2175:A2186"/>
    <mergeCell ref="B2175:C2186"/>
    <mergeCell ref="F2175:F2186"/>
    <mergeCell ref="L2175:M2186"/>
    <mergeCell ref="A2187:A2198"/>
    <mergeCell ref="B2187:C2198"/>
    <mergeCell ref="F2187:F2198"/>
    <mergeCell ref="L2187:M2198"/>
    <mergeCell ref="A2199:A2210"/>
    <mergeCell ref="B2199:C2210"/>
    <mergeCell ref="F2199:F2210"/>
    <mergeCell ref="L2199:M2210"/>
    <mergeCell ref="A2211:A2222"/>
    <mergeCell ref="B2211:C2222"/>
    <mergeCell ref="F2211:F2222"/>
    <mergeCell ref="L2211:M2222"/>
    <mergeCell ref="A2223:A2234"/>
    <mergeCell ref="B2223:C2234"/>
    <mergeCell ref="F2223:F2234"/>
    <mergeCell ref="L2223:M2234"/>
    <mergeCell ref="A2235:A2246"/>
    <mergeCell ref="B2235:C2246"/>
    <mergeCell ref="F2235:F2246"/>
    <mergeCell ref="L2235:M2246"/>
    <mergeCell ref="A2247:A2258"/>
    <mergeCell ref="B2247:C2258"/>
    <mergeCell ref="F2247:F2258"/>
    <mergeCell ref="L2247:M2258"/>
    <mergeCell ref="A2259:A2270"/>
    <mergeCell ref="B2259:C2270"/>
    <mergeCell ref="F2259:F2270"/>
    <mergeCell ref="L2259:M2270"/>
    <mergeCell ref="G2265:H2265"/>
    <mergeCell ref="I2265:J2265"/>
    <mergeCell ref="G2266:H2266"/>
    <mergeCell ref="I2266:J2266"/>
    <mergeCell ref="G2267:H2267"/>
    <mergeCell ref="I2267:J2267"/>
    <mergeCell ref="G2268:H2268"/>
    <mergeCell ref="I2268:J2268"/>
    <mergeCell ref="G2269:H2269"/>
    <mergeCell ref="I2269:J2269"/>
    <mergeCell ref="G2270:H2270"/>
    <mergeCell ref="I2270:J2270"/>
    <mergeCell ref="G2263:H2263"/>
    <mergeCell ref="I2263:J2263"/>
    <mergeCell ref="G2264:H2264"/>
    <mergeCell ref="I2264:J2264"/>
    <mergeCell ref="G2215:H2215"/>
    <mergeCell ref="I2215:J2215"/>
    <mergeCell ref="G2216:H2216"/>
    <mergeCell ref="I2216:J2216"/>
    <mergeCell ref="G2217:H2217"/>
    <mergeCell ref="I2217:J2217"/>
    <mergeCell ref="G2218:H2218"/>
    <mergeCell ref="I2218:J2218"/>
    <mergeCell ref="G2219:H2219"/>
    <mergeCell ref="I2219:J2219"/>
    <mergeCell ref="G2220:H2220"/>
    <mergeCell ref="I2220:J2220"/>
    <mergeCell ref="G2221:H2221"/>
    <mergeCell ref="B2271:C2282"/>
    <mergeCell ref="F2271:F2282"/>
    <mergeCell ref="L2271:M2282"/>
    <mergeCell ref="A2283:A2294"/>
    <mergeCell ref="B2283:C2294"/>
    <mergeCell ref="F2283:F2294"/>
    <mergeCell ref="L2283:M2294"/>
    <mergeCell ref="A2295:A2306"/>
    <mergeCell ref="B2295:C2306"/>
    <mergeCell ref="F2295:F2306"/>
    <mergeCell ref="L2295:M2306"/>
    <mergeCell ref="A2307:A2318"/>
    <mergeCell ref="B2307:C2318"/>
    <mergeCell ref="F2307:F2318"/>
    <mergeCell ref="L2307:M2318"/>
    <mergeCell ref="A2319:A2330"/>
    <mergeCell ref="B2319:C2330"/>
    <mergeCell ref="F2319:F2330"/>
    <mergeCell ref="L2319:M2330"/>
    <mergeCell ref="A2331:A2342"/>
    <mergeCell ref="B2331:C2342"/>
    <mergeCell ref="F2331:F2342"/>
    <mergeCell ref="L2331:M2342"/>
    <mergeCell ref="A2343:A2354"/>
    <mergeCell ref="B2343:C2354"/>
    <mergeCell ref="F2343:F2354"/>
    <mergeCell ref="L2343:M2354"/>
    <mergeCell ref="A2355:A2366"/>
    <mergeCell ref="B2355:C2366"/>
    <mergeCell ref="F2355:F2366"/>
    <mergeCell ref="L2355:M2366"/>
    <mergeCell ref="A2367:A2378"/>
    <mergeCell ref="B2367:C2378"/>
    <mergeCell ref="F2367:F2378"/>
    <mergeCell ref="L2367:M2378"/>
    <mergeCell ref="G2365:H2365"/>
    <mergeCell ref="I2365:J2365"/>
    <mergeCell ref="G2366:H2366"/>
    <mergeCell ref="I2366:J2366"/>
    <mergeCell ref="G2367:H2367"/>
    <mergeCell ref="I2367:J2367"/>
    <mergeCell ref="G2368:H2368"/>
    <mergeCell ref="I2368:J2368"/>
    <mergeCell ref="G2369:H2369"/>
    <mergeCell ref="I2369:J2369"/>
    <mergeCell ref="G2370:H2370"/>
    <mergeCell ref="I2370:J2370"/>
    <mergeCell ref="G2371:H2371"/>
    <mergeCell ref="I2371:J2371"/>
    <mergeCell ref="G2372:H2372"/>
    <mergeCell ref="I2372:J2372"/>
    <mergeCell ref="G2373:H2373"/>
    <mergeCell ref="I2373:J2373"/>
    <mergeCell ref="G2374:H2374"/>
    <mergeCell ref="I2374:J2374"/>
    <mergeCell ref="G2375:H2375"/>
    <mergeCell ref="I2375:J2375"/>
    <mergeCell ref="G2376:H2376"/>
    <mergeCell ref="I2376:J2376"/>
    <mergeCell ref="G2377:H2377"/>
    <mergeCell ref="I2377:J2377"/>
    <mergeCell ref="G2378:H2378"/>
    <mergeCell ref="I2378:J2378"/>
    <mergeCell ref="G2315:H2315"/>
    <mergeCell ref="B2379:C2390"/>
    <mergeCell ref="F2379:F2390"/>
    <mergeCell ref="L2379:M2390"/>
    <mergeCell ref="A2391:A2402"/>
    <mergeCell ref="B2391:C2402"/>
    <mergeCell ref="F2391:F2402"/>
    <mergeCell ref="L2391:M2402"/>
    <mergeCell ref="A2403:A2414"/>
    <mergeCell ref="B2403:C2414"/>
    <mergeCell ref="F2403:F2414"/>
    <mergeCell ref="L2403:M2414"/>
    <mergeCell ref="A2415:A2426"/>
    <mergeCell ref="B2415:C2426"/>
    <mergeCell ref="F2415:F2426"/>
    <mergeCell ref="L2415:M2426"/>
    <mergeCell ref="A2427:A2438"/>
    <mergeCell ref="B2427:C2438"/>
    <mergeCell ref="F2427:F2438"/>
    <mergeCell ref="L2427:M2438"/>
    <mergeCell ref="A2439:A2450"/>
    <mergeCell ref="B2439:C2450"/>
    <mergeCell ref="F2439:F2450"/>
    <mergeCell ref="L2439:M2450"/>
    <mergeCell ref="A2451:A2462"/>
    <mergeCell ref="B2451:C2462"/>
    <mergeCell ref="F2451:F2462"/>
    <mergeCell ref="L2451:M2462"/>
    <mergeCell ref="A2463:A2474"/>
    <mergeCell ref="B2463:C2474"/>
    <mergeCell ref="F2463:F2474"/>
    <mergeCell ref="L2463:M2474"/>
    <mergeCell ref="A2475:A2486"/>
    <mergeCell ref="B2475:C2486"/>
    <mergeCell ref="F2475:F2486"/>
    <mergeCell ref="L2475:M2486"/>
    <mergeCell ref="G2465:H2465"/>
    <mergeCell ref="I2465:J2465"/>
    <mergeCell ref="G2466:H2466"/>
    <mergeCell ref="I2466:J2466"/>
    <mergeCell ref="G2467:H2467"/>
    <mergeCell ref="I2467:J2467"/>
    <mergeCell ref="G2468:H2468"/>
    <mergeCell ref="I2468:J2468"/>
    <mergeCell ref="G2469:H2469"/>
    <mergeCell ref="I2469:J2469"/>
    <mergeCell ref="G2470:H2470"/>
    <mergeCell ref="I2470:J2470"/>
    <mergeCell ref="G2471:H2471"/>
    <mergeCell ref="I2471:J2471"/>
    <mergeCell ref="G2472:H2472"/>
    <mergeCell ref="I2472:J2472"/>
    <mergeCell ref="G2473:H2473"/>
    <mergeCell ref="I2473:J2473"/>
    <mergeCell ref="G2474:H2474"/>
    <mergeCell ref="I2474:J2474"/>
    <mergeCell ref="G2475:H2475"/>
    <mergeCell ref="I2475:J2475"/>
    <mergeCell ref="G2476:H2476"/>
    <mergeCell ref="I2476:J2476"/>
    <mergeCell ref="G2477:H2477"/>
    <mergeCell ref="I2477:J2477"/>
    <mergeCell ref="G2478:H2478"/>
    <mergeCell ref="I2478:J2478"/>
    <mergeCell ref="G2479:H2479"/>
    <mergeCell ref="B2487:C2498"/>
    <mergeCell ref="F2487:F2498"/>
    <mergeCell ref="L2487:M2498"/>
    <mergeCell ref="A2499:A2510"/>
    <mergeCell ref="B2499:C2510"/>
    <mergeCell ref="F2499:F2510"/>
    <mergeCell ref="L2499:M2510"/>
    <mergeCell ref="A2511:A2522"/>
    <mergeCell ref="B2511:C2522"/>
    <mergeCell ref="F2511:F2522"/>
    <mergeCell ref="L2511:M2522"/>
    <mergeCell ref="A2523:A2534"/>
    <mergeCell ref="B2523:C2534"/>
    <mergeCell ref="F2523:F2534"/>
    <mergeCell ref="L2523:M2534"/>
    <mergeCell ref="A2535:A2546"/>
    <mergeCell ref="B2535:C2546"/>
    <mergeCell ref="F2535:F2546"/>
    <mergeCell ref="L2535:M2546"/>
    <mergeCell ref="A2547:A2558"/>
    <mergeCell ref="B2547:C2558"/>
    <mergeCell ref="F2547:F2558"/>
    <mergeCell ref="L2547:M2558"/>
    <mergeCell ref="A2559:A2570"/>
    <mergeCell ref="B2559:C2570"/>
    <mergeCell ref="F2559:F2570"/>
    <mergeCell ref="L2559:M2570"/>
    <mergeCell ref="A2571:A2582"/>
    <mergeCell ref="B2571:C2582"/>
    <mergeCell ref="F2571:F2582"/>
    <mergeCell ref="L2571:M2582"/>
    <mergeCell ref="A2583:A2594"/>
    <mergeCell ref="B2583:C2594"/>
    <mergeCell ref="F2583:F2594"/>
    <mergeCell ref="L2583:M2594"/>
    <mergeCell ref="G2565:H2565"/>
    <mergeCell ref="I2565:J2565"/>
    <mergeCell ref="G2566:H2566"/>
    <mergeCell ref="I2566:J2566"/>
    <mergeCell ref="G2567:H2567"/>
    <mergeCell ref="I2567:J2567"/>
    <mergeCell ref="G2568:H2568"/>
    <mergeCell ref="I2568:J2568"/>
    <mergeCell ref="G2569:H2569"/>
    <mergeCell ref="I2569:J2569"/>
    <mergeCell ref="G2570:H2570"/>
    <mergeCell ref="I2570:J2570"/>
    <mergeCell ref="G2571:H2571"/>
    <mergeCell ref="I2571:J2571"/>
    <mergeCell ref="G2572:H2572"/>
    <mergeCell ref="I2572:J2572"/>
    <mergeCell ref="G2573:H2573"/>
    <mergeCell ref="I2573:J2573"/>
    <mergeCell ref="G2574:H2574"/>
    <mergeCell ref="I2574:J2574"/>
    <mergeCell ref="G2575:H2575"/>
    <mergeCell ref="I2575:J2575"/>
    <mergeCell ref="G2576:H2576"/>
    <mergeCell ref="I2576:J2576"/>
    <mergeCell ref="G2577:H2577"/>
    <mergeCell ref="I2577:J2577"/>
    <mergeCell ref="G2578:H2578"/>
    <mergeCell ref="I2578:J2578"/>
    <mergeCell ref="G2579:H2579"/>
    <mergeCell ref="B2595:C2606"/>
    <mergeCell ref="F2595:F2606"/>
    <mergeCell ref="L2595:M2606"/>
    <mergeCell ref="A2607:A2618"/>
    <mergeCell ref="B2607:C2618"/>
    <mergeCell ref="F2607:F2618"/>
    <mergeCell ref="L2607:M2618"/>
    <mergeCell ref="A2619:A2630"/>
    <mergeCell ref="B2619:C2630"/>
    <mergeCell ref="F2619:F2630"/>
    <mergeCell ref="L2619:M2630"/>
    <mergeCell ref="A2631:A2642"/>
    <mergeCell ref="B2631:C2642"/>
    <mergeCell ref="F2631:F2642"/>
    <mergeCell ref="L2631:M2642"/>
    <mergeCell ref="A2643:A2654"/>
    <mergeCell ref="B2643:C2654"/>
    <mergeCell ref="F2643:F2654"/>
    <mergeCell ref="L2643:M2654"/>
    <mergeCell ref="A2655:A2666"/>
    <mergeCell ref="B2655:C2666"/>
    <mergeCell ref="F2655:F2666"/>
    <mergeCell ref="L2655:M2666"/>
    <mergeCell ref="A2667:A2678"/>
    <mergeCell ref="B2667:C2678"/>
    <mergeCell ref="F2667:F2678"/>
    <mergeCell ref="L2667:M2678"/>
    <mergeCell ref="A2679:A2690"/>
    <mergeCell ref="B2679:C2690"/>
    <mergeCell ref="F2679:F2690"/>
    <mergeCell ref="L2679:M2690"/>
    <mergeCell ref="A2691:A2702"/>
    <mergeCell ref="B2691:C2702"/>
    <mergeCell ref="F2691:F2702"/>
    <mergeCell ref="L2691:M2702"/>
    <mergeCell ref="G2695:H2695"/>
    <mergeCell ref="I2695:J2695"/>
    <mergeCell ref="G2696:H2696"/>
    <mergeCell ref="I2696:J2696"/>
    <mergeCell ref="G2697:H2697"/>
    <mergeCell ref="I2697:J2697"/>
    <mergeCell ref="G2698:H2698"/>
    <mergeCell ref="I2698:J2698"/>
    <mergeCell ref="G2699:H2699"/>
    <mergeCell ref="I2699:J2699"/>
    <mergeCell ref="G2700:H2700"/>
    <mergeCell ref="I2700:J2700"/>
    <mergeCell ref="G2701:H2701"/>
    <mergeCell ref="I2701:J2701"/>
    <mergeCell ref="G2702:H2702"/>
    <mergeCell ref="I2702:J2702"/>
    <mergeCell ref="G2645:H2645"/>
    <mergeCell ref="I2645:J2645"/>
    <mergeCell ref="G2646:H2646"/>
    <mergeCell ref="I2646:J2646"/>
    <mergeCell ref="G2647:H2647"/>
    <mergeCell ref="I2647:J2647"/>
    <mergeCell ref="G2648:H2648"/>
    <mergeCell ref="I2648:J2648"/>
    <mergeCell ref="G2649:H2649"/>
    <mergeCell ref="I2649:J2649"/>
    <mergeCell ref="G2650:H2650"/>
    <mergeCell ref="I2650:J2650"/>
    <mergeCell ref="G2651:H2651"/>
    <mergeCell ref="B2703:C2714"/>
    <mergeCell ref="F2703:F2714"/>
    <mergeCell ref="L2703:M2714"/>
    <mergeCell ref="A2715:A2726"/>
    <mergeCell ref="B2715:C2726"/>
    <mergeCell ref="F2715:F2726"/>
    <mergeCell ref="L2715:M2726"/>
    <mergeCell ref="A2727:A2738"/>
    <mergeCell ref="B2727:C2738"/>
    <mergeCell ref="F2727:F2738"/>
    <mergeCell ref="L2727:M2738"/>
    <mergeCell ref="A2739:A2750"/>
    <mergeCell ref="B2739:C2750"/>
    <mergeCell ref="F2739:F2750"/>
    <mergeCell ref="L2739:M2750"/>
    <mergeCell ref="A2751:A2762"/>
    <mergeCell ref="B2751:C2762"/>
    <mergeCell ref="F2751:F2762"/>
    <mergeCell ref="L2751:M2762"/>
    <mergeCell ref="A2763:A2774"/>
    <mergeCell ref="B2763:C2774"/>
    <mergeCell ref="F2763:F2774"/>
    <mergeCell ref="L2763:M2774"/>
    <mergeCell ref="A2775:A2786"/>
    <mergeCell ref="B2775:C2786"/>
    <mergeCell ref="F2775:F2786"/>
    <mergeCell ref="L2775:M2786"/>
    <mergeCell ref="A2787:A2798"/>
    <mergeCell ref="B2787:C2798"/>
    <mergeCell ref="F2787:F2798"/>
    <mergeCell ref="L2787:M2798"/>
    <mergeCell ref="A2799:A2810"/>
    <mergeCell ref="B2799:C2810"/>
    <mergeCell ref="F2799:F2810"/>
    <mergeCell ref="L2799:M2810"/>
    <mergeCell ref="G2795:H2795"/>
    <mergeCell ref="I2795:J2795"/>
    <mergeCell ref="G2796:H2796"/>
    <mergeCell ref="I2796:J2796"/>
    <mergeCell ref="G2797:H2797"/>
    <mergeCell ref="I2797:J2797"/>
    <mergeCell ref="G2798:H2798"/>
    <mergeCell ref="I2798:J2798"/>
    <mergeCell ref="G2799:H2799"/>
    <mergeCell ref="I2799:J2799"/>
    <mergeCell ref="G2800:H2800"/>
    <mergeCell ref="I2800:J2800"/>
    <mergeCell ref="G2801:H2801"/>
    <mergeCell ref="I2801:J2801"/>
    <mergeCell ref="G2802:H2802"/>
    <mergeCell ref="I2802:J2802"/>
    <mergeCell ref="G2803:H2803"/>
    <mergeCell ref="I2803:J2803"/>
    <mergeCell ref="G2804:H2804"/>
    <mergeCell ref="I2804:J2804"/>
    <mergeCell ref="G2805:H2805"/>
    <mergeCell ref="I2805:J2805"/>
    <mergeCell ref="G2806:H2806"/>
    <mergeCell ref="I2806:J2806"/>
    <mergeCell ref="G2807:H2807"/>
    <mergeCell ref="I2807:J2807"/>
    <mergeCell ref="G2808:H2808"/>
    <mergeCell ref="I2808:J2808"/>
    <mergeCell ref="G2809:H2809"/>
    <mergeCell ref="B2811:C2822"/>
    <mergeCell ref="F2811:F2822"/>
    <mergeCell ref="L2811:M2822"/>
    <mergeCell ref="A2823:A2834"/>
    <mergeCell ref="B2823:C2834"/>
    <mergeCell ref="F2823:F2834"/>
    <mergeCell ref="L2823:M2834"/>
    <mergeCell ref="A2835:A2846"/>
    <mergeCell ref="B2835:C2846"/>
    <mergeCell ref="F2835:F2846"/>
    <mergeCell ref="L2835:M2846"/>
    <mergeCell ref="A2847:A2858"/>
    <mergeCell ref="B2847:C2858"/>
    <mergeCell ref="F2847:F2858"/>
    <mergeCell ref="L2847:M2858"/>
    <mergeCell ref="A2859:A2870"/>
    <mergeCell ref="B2859:C2870"/>
    <mergeCell ref="F2859:F2870"/>
    <mergeCell ref="L2859:M2870"/>
    <mergeCell ref="A2871:A2882"/>
    <mergeCell ref="B2871:C2882"/>
    <mergeCell ref="F2871:F2882"/>
    <mergeCell ref="L2871:M2882"/>
    <mergeCell ref="A2883:A2894"/>
    <mergeCell ref="B2883:C2894"/>
    <mergeCell ref="F2883:F2894"/>
    <mergeCell ref="L2883:M2894"/>
    <mergeCell ref="A2895:A2906"/>
    <mergeCell ref="B2895:C2906"/>
    <mergeCell ref="F2895:F2906"/>
    <mergeCell ref="L2895:M2906"/>
    <mergeCell ref="A2907:A2918"/>
    <mergeCell ref="B2907:C2918"/>
    <mergeCell ref="F2907:F2918"/>
    <mergeCell ref="L2907:M2918"/>
    <mergeCell ref="G2915:H2915"/>
    <mergeCell ref="I2915:J2915"/>
    <mergeCell ref="G2916:H2916"/>
    <mergeCell ref="I2916:J2916"/>
    <mergeCell ref="G2917:H2917"/>
    <mergeCell ref="I2917:J2917"/>
    <mergeCell ref="G2918:H2918"/>
    <mergeCell ref="I2918:J2918"/>
    <mergeCell ref="G2911:H2911"/>
    <mergeCell ref="I2911:J2911"/>
    <mergeCell ref="G2912:H2912"/>
    <mergeCell ref="I2912:J2912"/>
    <mergeCell ref="G2913:H2913"/>
    <mergeCell ref="I2913:J2913"/>
    <mergeCell ref="G2914:H2914"/>
    <mergeCell ref="I2914:J2914"/>
    <mergeCell ref="G2865:H2865"/>
    <mergeCell ref="I2865:J2865"/>
    <mergeCell ref="G2866:H2866"/>
    <mergeCell ref="I2866:J2866"/>
    <mergeCell ref="G2867:H2867"/>
    <mergeCell ref="I2867:J2867"/>
    <mergeCell ref="G2868:H2868"/>
    <mergeCell ref="I2868:J2868"/>
    <mergeCell ref="G2869:H2869"/>
    <mergeCell ref="I2869:J2869"/>
    <mergeCell ref="G2870:H2870"/>
    <mergeCell ref="I2870:J2870"/>
    <mergeCell ref="G2871:H2871"/>
    <mergeCell ref="B2919:C2930"/>
    <mergeCell ref="F2919:F2930"/>
    <mergeCell ref="L2919:M2930"/>
    <mergeCell ref="A2931:A2942"/>
    <mergeCell ref="B2931:C2942"/>
    <mergeCell ref="F2931:F2942"/>
    <mergeCell ref="L2931:M2942"/>
    <mergeCell ref="A2943:A2954"/>
    <mergeCell ref="B2943:C2954"/>
    <mergeCell ref="F2943:F2954"/>
    <mergeCell ref="L2943:M2954"/>
    <mergeCell ref="A2955:A2966"/>
    <mergeCell ref="B2955:C2966"/>
    <mergeCell ref="F2955:F2966"/>
    <mergeCell ref="L2955:M2966"/>
    <mergeCell ref="A2967:A2978"/>
    <mergeCell ref="B2967:C2978"/>
    <mergeCell ref="F2967:F2978"/>
    <mergeCell ref="L2967:M2978"/>
    <mergeCell ref="A2979:A2990"/>
    <mergeCell ref="B2979:C2990"/>
    <mergeCell ref="F2979:F2990"/>
    <mergeCell ref="L2979:M2990"/>
    <mergeCell ref="A2991:A3002"/>
    <mergeCell ref="B2991:C3002"/>
    <mergeCell ref="F2991:F3002"/>
    <mergeCell ref="L2991:M3002"/>
    <mergeCell ref="A3003:A3014"/>
    <mergeCell ref="B3003:C3014"/>
    <mergeCell ref="F3003:F3014"/>
    <mergeCell ref="L3003:M3014"/>
    <mergeCell ref="A3015:A3026"/>
    <mergeCell ref="B3015:C3026"/>
    <mergeCell ref="F3015:F3026"/>
    <mergeCell ref="L3015:M3026"/>
    <mergeCell ref="G3015:H3015"/>
    <mergeCell ref="I3015:J3015"/>
    <mergeCell ref="G3016:H3016"/>
    <mergeCell ref="I3016:J3016"/>
    <mergeCell ref="G3017:H3017"/>
    <mergeCell ref="I3017:J3017"/>
    <mergeCell ref="G3018:H3018"/>
    <mergeCell ref="I3018:J3018"/>
    <mergeCell ref="G3019:H3019"/>
    <mergeCell ref="I3019:J3019"/>
    <mergeCell ref="G3020:H3020"/>
    <mergeCell ref="I3020:J3020"/>
    <mergeCell ref="G3021:H3021"/>
    <mergeCell ref="I3021:J3021"/>
    <mergeCell ref="G3022:H3022"/>
    <mergeCell ref="I3022:J3022"/>
    <mergeCell ref="G3023:H3023"/>
    <mergeCell ref="I3023:J3023"/>
    <mergeCell ref="G3024:H3024"/>
    <mergeCell ref="I3024:J3024"/>
    <mergeCell ref="G3025:H3025"/>
    <mergeCell ref="I3025:J3025"/>
    <mergeCell ref="G3026:H3026"/>
    <mergeCell ref="I3026:J3026"/>
    <mergeCell ref="G2965:H2965"/>
    <mergeCell ref="I2965:J2965"/>
    <mergeCell ref="G2966:H2966"/>
    <mergeCell ref="I2966:J2966"/>
    <mergeCell ref="G2967:H2967"/>
    <mergeCell ref="B3027:C3038"/>
    <mergeCell ref="F3027:F3038"/>
    <mergeCell ref="L3027:M3038"/>
    <mergeCell ref="A3039:A3050"/>
    <mergeCell ref="B3039:C3050"/>
    <mergeCell ref="F3039:F3050"/>
    <mergeCell ref="L3039:M3050"/>
    <mergeCell ref="A3051:A3062"/>
    <mergeCell ref="B3051:C3062"/>
    <mergeCell ref="F3051:F3062"/>
    <mergeCell ref="L3051:M3062"/>
    <mergeCell ref="A3063:A3074"/>
    <mergeCell ref="B3063:C3074"/>
    <mergeCell ref="F3063:F3074"/>
    <mergeCell ref="L3063:M3074"/>
    <mergeCell ref="A3075:A3086"/>
    <mergeCell ref="B3075:C3086"/>
    <mergeCell ref="F3075:F3086"/>
    <mergeCell ref="L3075:M3086"/>
    <mergeCell ref="A3087:A3098"/>
    <mergeCell ref="B3087:C3098"/>
    <mergeCell ref="F3087:F3098"/>
    <mergeCell ref="L3087:M3098"/>
    <mergeCell ref="A3099:A3110"/>
    <mergeCell ref="B3099:C3110"/>
    <mergeCell ref="F3099:F3110"/>
    <mergeCell ref="L3099:M3110"/>
    <mergeCell ref="A3111:A3122"/>
    <mergeCell ref="B3111:C3122"/>
    <mergeCell ref="F3111:F3122"/>
    <mergeCell ref="L3111:M3122"/>
    <mergeCell ref="A3123:A3134"/>
    <mergeCell ref="B3123:C3134"/>
    <mergeCell ref="F3123:F3134"/>
    <mergeCell ref="L3123:M3134"/>
    <mergeCell ref="G3115:H3115"/>
    <mergeCell ref="I3115:J3115"/>
    <mergeCell ref="G3116:H3116"/>
    <mergeCell ref="I3116:J3116"/>
    <mergeCell ref="G3117:H3117"/>
    <mergeCell ref="I3117:J3117"/>
    <mergeCell ref="G3118:H3118"/>
    <mergeCell ref="I3118:J3118"/>
    <mergeCell ref="G3119:H3119"/>
    <mergeCell ref="I3119:J3119"/>
    <mergeCell ref="G3120:H3120"/>
    <mergeCell ref="I3120:J3120"/>
    <mergeCell ref="G3121:H3121"/>
    <mergeCell ref="I3121:J3121"/>
    <mergeCell ref="G3122:H3122"/>
    <mergeCell ref="I3122:J3122"/>
    <mergeCell ref="G3123:H3123"/>
    <mergeCell ref="I3123:J3123"/>
    <mergeCell ref="G3124:H3124"/>
    <mergeCell ref="I3124:J3124"/>
    <mergeCell ref="G3125:H3125"/>
    <mergeCell ref="I3125:J3125"/>
    <mergeCell ref="G3126:H3126"/>
    <mergeCell ref="I3126:J3126"/>
    <mergeCell ref="G3127:H3127"/>
    <mergeCell ref="I3127:J3127"/>
    <mergeCell ref="G3128:H3128"/>
    <mergeCell ref="I3128:J3128"/>
    <mergeCell ref="G3129:H3129"/>
    <mergeCell ref="B3135:C3146"/>
    <mergeCell ref="F3135:F3146"/>
    <mergeCell ref="L3135:M3146"/>
    <mergeCell ref="A3147:A3158"/>
    <mergeCell ref="B3147:C3158"/>
    <mergeCell ref="F3147:F3158"/>
    <mergeCell ref="L3147:M3158"/>
    <mergeCell ref="A3159:A3170"/>
    <mergeCell ref="B3159:C3170"/>
    <mergeCell ref="F3159:F3170"/>
    <mergeCell ref="L3159:M3170"/>
    <mergeCell ref="A3171:A3182"/>
    <mergeCell ref="B3171:C3182"/>
    <mergeCell ref="F3171:F3182"/>
    <mergeCell ref="L3171:M3182"/>
    <mergeCell ref="A3183:A3194"/>
    <mergeCell ref="B3183:C3194"/>
    <mergeCell ref="F3183:F3194"/>
    <mergeCell ref="L3183:M3194"/>
    <mergeCell ref="A3195:A3206"/>
    <mergeCell ref="B3195:C3206"/>
    <mergeCell ref="F3195:F3206"/>
    <mergeCell ref="L3195:M3206"/>
    <mergeCell ref="A3207:A3218"/>
    <mergeCell ref="B3207:C3218"/>
    <mergeCell ref="F3207:F3218"/>
    <mergeCell ref="L3207:M3218"/>
    <mergeCell ref="A3219:A3230"/>
    <mergeCell ref="B3219:C3230"/>
    <mergeCell ref="F3219:F3230"/>
    <mergeCell ref="L3219:M3230"/>
    <mergeCell ref="A3231:A3242"/>
    <mergeCell ref="B3231:C3242"/>
    <mergeCell ref="F3231:F3242"/>
    <mergeCell ref="L3231:M3242"/>
    <mergeCell ref="G3215:H3215"/>
    <mergeCell ref="I3215:J3215"/>
    <mergeCell ref="G3216:H3216"/>
    <mergeCell ref="I3216:J3216"/>
    <mergeCell ref="G3217:H3217"/>
    <mergeCell ref="I3217:J3217"/>
    <mergeCell ref="G3218:H3218"/>
    <mergeCell ref="I3218:J3218"/>
    <mergeCell ref="G3219:H3219"/>
    <mergeCell ref="I3219:J3219"/>
    <mergeCell ref="G3220:H3220"/>
    <mergeCell ref="I3220:J3220"/>
    <mergeCell ref="G3221:H3221"/>
    <mergeCell ref="I3221:J3221"/>
    <mergeCell ref="G3222:H3222"/>
    <mergeCell ref="I3222:J3222"/>
    <mergeCell ref="G3223:H3223"/>
    <mergeCell ref="I3223:J3223"/>
    <mergeCell ref="G3224:H3224"/>
    <mergeCell ref="I3224:J3224"/>
    <mergeCell ref="G3225:H3225"/>
    <mergeCell ref="I3225:J3225"/>
    <mergeCell ref="G3226:H3226"/>
    <mergeCell ref="I3226:J3226"/>
    <mergeCell ref="G3227:H3227"/>
    <mergeCell ref="I3227:J3227"/>
    <mergeCell ref="G3228:H3228"/>
    <mergeCell ref="I3228:J3228"/>
    <mergeCell ref="G3229:H3229"/>
    <mergeCell ref="B3243:C3254"/>
    <mergeCell ref="F3243:F3254"/>
    <mergeCell ref="L3243:M3254"/>
    <mergeCell ref="A3255:A3266"/>
    <mergeCell ref="B3255:C3266"/>
    <mergeCell ref="F3255:F3266"/>
    <mergeCell ref="L3255:M3266"/>
    <mergeCell ref="A3267:A3278"/>
    <mergeCell ref="B3267:C3278"/>
    <mergeCell ref="F3267:F3278"/>
    <mergeCell ref="L3267:M3278"/>
    <mergeCell ref="A3279:A3290"/>
    <mergeCell ref="B3279:C3290"/>
    <mergeCell ref="F3279:F3290"/>
    <mergeCell ref="L3279:M3290"/>
    <mergeCell ref="A3291:A3302"/>
    <mergeCell ref="B3291:C3302"/>
    <mergeCell ref="F3291:F3302"/>
    <mergeCell ref="L3291:M3302"/>
    <mergeCell ref="A3303:A3314"/>
    <mergeCell ref="B3303:C3314"/>
    <mergeCell ref="F3303:F3314"/>
    <mergeCell ref="L3303:M3314"/>
    <mergeCell ref="A3315:A3326"/>
    <mergeCell ref="B3315:C3326"/>
    <mergeCell ref="F3315:F3326"/>
    <mergeCell ref="L3315:M3326"/>
    <mergeCell ref="A3327:A3338"/>
    <mergeCell ref="B3327:C3338"/>
    <mergeCell ref="F3327:F3338"/>
    <mergeCell ref="L3327:M3338"/>
    <mergeCell ref="A3339:A3350"/>
    <mergeCell ref="B3339:C3350"/>
    <mergeCell ref="F3339:F3350"/>
    <mergeCell ref="L3339:M3350"/>
    <mergeCell ref="G3315:H3315"/>
    <mergeCell ref="I3315:J3315"/>
    <mergeCell ref="G3316:H3316"/>
    <mergeCell ref="I3316:J3316"/>
    <mergeCell ref="G3317:H3317"/>
    <mergeCell ref="I3317:J3317"/>
    <mergeCell ref="G3318:H3318"/>
    <mergeCell ref="I3318:J3318"/>
    <mergeCell ref="G3319:H3319"/>
    <mergeCell ref="I3319:J3319"/>
    <mergeCell ref="G3320:H3320"/>
    <mergeCell ref="I3320:J3320"/>
    <mergeCell ref="G3321:H3321"/>
    <mergeCell ref="I3321:J3321"/>
    <mergeCell ref="G3322:H3322"/>
    <mergeCell ref="I3322:J3322"/>
    <mergeCell ref="G3323:H3323"/>
    <mergeCell ref="I3323:J3323"/>
    <mergeCell ref="G3324:H3324"/>
    <mergeCell ref="I3324:J3324"/>
    <mergeCell ref="G3325:H3325"/>
    <mergeCell ref="I3325:J3325"/>
    <mergeCell ref="G3326:H3326"/>
    <mergeCell ref="I3326:J3326"/>
    <mergeCell ref="G3327:H3327"/>
    <mergeCell ref="I3327:J3327"/>
    <mergeCell ref="G3328:H3328"/>
    <mergeCell ref="I3328:J3328"/>
    <mergeCell ref="G3329:H3329"/>
    <mergeCell ref="B3351:C3362"/>
    <mergeCell ref="F3351:F3362"/>
    <mergeCell ref="L3351:M3362"/>
    <mergeCell ref="A3363:A3374"/>
    <mergeCell ref="B3363:C3374"/>
    <mergeCell ref="F3363:F3374"/>
    <mergeCell ref="L3363:M3374"/>
    <mergeCell ref="A3375:A3386"/>
    <mergeCell ref="B3375:C3386"/>
    <mergeCell ref="F3375:F3386"/>
    <mergeCell ref="L3375:M3386"/>
    <mergeCell ref="A3387:A3398"/>
    <mergeCell ref="B3387:C3398"/>
    <mergeCell ref="F3387:F3398"/>
    <mergeCell ref="L3387:M3398"/>
    <mergeCell ref="A3399:A3410"/>
    <mergeCell ref="B3399:C3410"/>
    <mergeCell ref="F3399:F3410"/>
    <mergeCell ref="L3399:M3410"/>
    <mergeCell ref="A3411:A3422"/>
    <mergeCell ref="B3411:C3422"/>
    <mergeCell ref="F3411:F3422"/>
    <mergeCell ref="L3411:M3422"/>
    <mergeCell ref="A3423:A3434"/>
    <mergeCell ref="B3423:C3434"/>
    <mergeCell ref="F3423:F3434"/>
    <mergeCell ref="L3423:M3434"/>
    <mergeCell ref="A3435:A3446"/>
    <mergeCell ref="B3435:C3446"/>
    <mergeCell ref="F3435:F3446"/>
    <mergeCell ref="L3435:M3446"/>
    <mergeCell ref="A3447:A3458"/>
    <mergeCell ref="B3447:C3458"/>
    <mergeCell ref="F3447:F3458"/>
    <mergeCell ref="L3447:M3458"/>
    <mergeCell ref="G3413:H3413"/>
    <mergeCell ref="I3413:J3413"/>
    <mergeCell ref="G3414:H3414"/>
    <mergeCell ref="I3414:J3414"/>
    <mergeCell ref="G3365:H3365"/>
    <mergeCell ref="I3365:J3365"/>
    <mergeCell ref="G3366:H3366"/>
    <mergeCell ref="I3366:J3366"/>
    <mergeCell ref="G3367:H3367"/>
    <mergeCell ref="I3367:J3367"/>
    <mergeCell ref="G3368:H3368"/>
    <mergeCell ref="I3368:J3368"/>
    <mergeCell ref="G3369:H3369"/>
    <mergeCell ref="I3369:J3369"/>
    <mergeCell ref="G3370:H3370"/>
    <mergeCell ref="I3370:J3370"/>
    <mergeCell ref="G3371:H3371"/>
    <mergeCell ref="I3371:J3371"/>
    <mergeCell ref="G3372:H3372"/>
    <mergeCell ref="I3372:J3372"/>
    <mergeCell ref="G3373:H3373"/>
    <mergeCell ref="I3373:J3373"/>
    <mergeCell ref="G3374:H3374"/>
    <mergeCell ref="I3374:J3374"/>
    <mergeCell ref="G3375:H3375"/>
    <mergeCell ref="I3375:J3375"/>
    <mergeCell ref="G3376:H3376"/>
    <mergeCell ref="I3376:J3376"/>
    <mergeCell ref="G3377:H3377"/>
    <mergeCell ref="B3459:C3470"/>
    <mergeCell ref="F3459:F3470"/>
    <mergeCell ref="L3459:M3470"/>
    <mergeCell ref="A3471:A3482"/>
    <mergeCell ref="B3471:C3482"/>
    <mergeCell ref="F3471:F3482"/>
    <mergeCell ref="L3471:M3482"/>
    <mergeCell ref="A3483:A3494"/>
    <mergeCell ref="B3483:C3494"/>
    <mergeCell ref="F3483:F3494"/>
    <mergeCell ref="L3483:M3494"/>
    <mergeCell ref="D3485:E3485"/>
    <mergeCell ref="G3485:H3485"/>
    <mergeCell ref="I3485:J3485"/>
    <mergeCell ref="D3486:E3486"/>
    <mergeCell ref="G3486:H3486"/>
    <mergeCell ref="I3486:J3486"/>
    <mergeCell ref="D3487:E3487"/>
    <mergeCell ref="G3487:H3487"/>
    <mergeCell ref="I3487:J3487"/>
    <mergeCell ref="D3488:E3488"/>
    <mergeCell ref="G3488:H3488"/>
    <mergeCell ref="I3488:J3488"/>
    <mergeCell ref="D3489:E3489"/>
    <mergeCell ref="G3489:H3489"/>
    <mergeCell ref="I3489:J3489"/>
    <mergeCell ref="D3490:E3490"/>
    <mergeCell ref="G3490:H3490"/>
    <mergeCell ref="I3490:J3490"/>
    <mergeCell ref="D3491:E3491"/>
    <mergeCell ref="G3491:H3491"/>
    <mergeCell ref="I3491:J3491"/>
    <mergeCell ref="D3492:E3492"/>
    <mergeCell ref="G3492:H3492"/>
    <mergeCell ref="I3492:J3492"/>
    <mergeCell ref="D3493:E3493"/>
    <mergeCell ref="G3493:H3493"/>
    <mergeCell ref="I3493:J3493"/>
    <mergeCell ref="D3494:E3494"/>
    <mergeCell ref="G3494:H3494"/>
    <mergeCell ref="I3494:J3494"/>
    <mergeCell ref="G3473:H3473"/>
    <mergeCell ref="I3473:J3473"/>
    <mergeCell ref="G3474:H3474"/>
    <mergeCell ref="I3474:J3474"/>
    <mergeCell ref="G3475:H3475"/>
    <mergeCell ref="I3475:J3475"/>
    <mergeCell ref="G3476:H3476"/>
    <mergeCell ref="I3476:J3476"/>
    <mergeCell ref="G3477:H3477"/>
    <mergeCell ref="I3477:J3477"/>
    <mergeCell ref="G3478:H3478"/>
    <mergeCell ref="I3478:J3478"/>
    <mergeCell ref="G3479:H3479"/>
    <mergeCell ref="I3479:J3479"/>
    <mergeCell ref="G3480:H3480"/>
    <mergeCell ref="I3480:J3480"/>
    <mergeCell ref="G3481:H3481"/>
    <mergeCell ref="I3481:J3481"/>
    <mergeCell ref="G3482:H3482"/>
    <mergeCell ref="I3482:J3482"/>
    <mergeCell ref="G3483:H3483"/>
    <mergeCell ref="I3483:J3483"/>
    <mergeCell ref="G3484:H3484"/>
    <mergeCell ref="A3495:A3506"/>
    <mergeCell ref="B3495:C3506"/>
    <mergeCell ref="D3495:E3495"/>
    <mergeCell ref="F3495:F3506"/>
    <mergeCell ref="G3495:H3495"/>
    <mergeCell ref="I3495:J3495"/>
    <mergeCell ref="L3495:M3506"/>
    <mergeCell ref="D3496:E3496"/>
    <mergeCell ref="G3496:H3496"/>
    <mergeCell ref="I3496:J3496"/>
    <mergeCell ref="D3497:E3497"/>
    <mergeCell ref="G3497:H3497"/>
    <mergeCell ref="I3497:J3497"/>
    <mergeCell ref="D3498:E3498"/>
    <mergeCell ref="G3498:H3498"/>
    <mergeCell ref="I3498:J3498"/>
    <mergeCell ref="D3499:E3499"/>
    <mergeCell ref="G3499:H3499"/>
    <mergeCell ref="I3499:J3499"/>
    <mergeCell ref="D3500:E3500"/>
    <mergeCell ref="G3500:H3500"/>
    <mergeCell ref="I3500:J3500"/>
    <mergeCell ref="D3501:E3501"/>
    <mergeCell ref="G3501:H3501"/>
    <mergeCell ref="I3501:J3501"/>
    <mergeCell ref="D3502:E3502"/>
    <mergeCell ref="G3502:H3502"/>
    <mergeCell ref="I3502:J3502"/>
    <mergeCell ref="D3503:E3503"/>
    <mergeCell ref="G3503:H3503"/>
    <mergeCell ref="I3503:J3503"/>
    <mergeCell ref="D3504:E3504"/>
    <mergeCell ref="G3504:H3504"/>
    <mergeCell ref="I3504:J3504"/>
    <mergeCell ref="D3505:E3505"/>
    <mergeCell ref="G3505:H3505"/>
    <mergeCell ref="I3505:J3505"/>
    <mergeCell ref="D3506:E3506"/>
    <mergeCell ref="G3506:H3506"/>
    <mergeCell ref="I3506:J3506"/>
    <mergeCell ref="A3507:A3518"/>
    <mergeCell ref="B3507:C3518"/>
    <mergeCell ref="D3507:E3507"/>
    <mergeCell ref="F3507:F3518"/>
    <mergeCell ref="G3507:H3507"/>
    <mergeCell ref="I3507:J3507"/>
    <mergeCell ref="L3507:M3518"/>
    <mergeCell ref="D3508:E3508"/>
    <mergeCell ref="G3508:H3508"/>
    <mergeCell ref="I3508:J3508"/>
    <mergeCell ref="D3509:E3509"/>
    <mergeCell ref="G3509:H3509"/>
    <mergeCell ref="I3509:J3509"/>
    <mergeCell ref="D3510:E3510"/>
    <mergeCell ref="G3510:H3510"/>
    <mergeCell ref="I3510:J3510"/>
    <mergeCell ref="D3511:E3511"/>
    <mergeCell ref="G3511:H3511"/>
    <mergeCell ref="I3511:J3511"/>
    <mergeCell ref="D3512:E3512"/>
    <mergeCell ref="G3512:H3512"/>
    <mergeCell ref="I3512:J3512"/>
    <mergeCell ref="D3513:E3513"/>
    <mergeCell ref="G3513:H3513"/>
    <mergeCell ref="I3513:J3513"/>
    <mergeCell ref="D3514:E3514"/>
    <mergeCell ref="G3514:H3514"/>
    <mergeCell ref="I3514:J3514"/>
    <mergeCell ref="D3515:E3515"/>
    <mergeCell ref="G3515:H3515"/>
    <mergeCell ref="I3515:J3515"/>
    <mergeCell ref="D3516:E3516"/>
    <mergeCell ref="G3516:H3516"/>
    <mergeCell ref="I3516:J3516"/>
    <mergeCell ref="D3517:E3517"/>
    <mergeCell ref="G3517:H3517"/>
    <mergeCell ref="I3517:J3517"/>
    <mergeCell ref="D3518:E3518"/>
    <mergeCell ref="G3518:H3518"/>
    <mergeCell ref="I3518:J3518"/>
    <mergeCell ref="A3519:A3530"/>
    <mergeCell ref="B3519:C3530"/>
    <mergeCell ref="D3519:E3519"/>
    <mergeCell ref="F3519:F3530"/>
    <mergeCell ref="G3519:H3519"/>
    <mergeCell ref="I3519:J3519"/>
    <mergeCell ref="L3519:M3530"/>
    <mergeCell ref="D3520:E3520"/>
    <mergeCell ref="G3520:H3520"/>
    <mergeCell ref="I3520:J3520"/>
    <mergeCell ref="D3521:E3521"/>
    <mergeCell ref="G3521:H3521"/>
    <mergeCell ref="I3521:J3521"/>
    <mergeCell ref="D3522:E3522"/>
    <mergeCell ref="G3522:H3522"/>
    <mergeCell ref="I3522:J3522"/>
    <mergeCell ref="D3523:E3523"/>
    <mergeCell ref="G3523:H3523"/>
    <mergeCell ref="I3523:J3523"/>
    <mergeCell ref="D3524:E3524"/>
    <mergeCell ref="G3524:H3524"/>
    <mergeCell ref="I3524:J3524"/>
    <mergeCell ref="D3525:E3525"/>
    <mergeCell ref="G3525:H3525"/>
    <mergeCell ref="I3525:J3525"/>
    <mergeCell ref="D3526:E3526"/>
    <mergeCell ref="G3526:H3526"/>
    <mergeCell ref="I3526:J3526"/>
    <mergeCell ref="D3527:E3527"/>
    <mergeCell ref="G3527:H3527"/>
    <mergeCell ref="I3527:J3527"/>
    <mergeCell ref="D3528:E3528"/>
    <mergeCell ref="G3528:H3528"/>
    <mergeCell ref="I3528:J3528"/>
    <mergeCell ref="D3529:E3529"/>
    <mergeCell ref="G3529:H3529"/>
    <mergeCell ref="I3529:J3529"/>
    <mergeCell ref="D3530:E3530"/>
    <mergeCell ref="G3530:H3530"/>
    <mergeCell ref="I3530:J3530"/>
  </mergeCells>
  <phoneticPr fontId="4" type="noConversion"/>
  <conditionalFormatting sqref="L63:N3530">
    <cfRule type="containsText" dxfId="5" priority="5" operator="containsText" text="Please select the correct material type">
      <formula>NOT(ISERROR(SEARCH("Please select the correct material type",L63)))</formula>
    </cfRule>
  </conditionalFormatting>
  <dataValidations xWindow="1246" yWindow="454" count="13">
    <dataValidation type="list" allowBlank="1" showInputMessage="1" showErrorMessage="1" prompt="Please select the state/province from the drop-down list._x000a_请从下拉菜单选择" sqref="G10:H10" xr:uid="{F58C49A1-66E5-44C1-B289-F04149D060F2}">
      <formula1>INDIRECT($E$10)</formula1>
    </dataValidation>
    <dataValidation type="list" allowBlank="1" showInputMessage="1" showErrorMessage="1" prompt="Please click the drop-down list to select the certification standards you apply for. 请从下拉菜单选择您申请的认证标准。" sqref="E18:O18" xr:uid="{AD014D13-B837-4C0A-BEE3-66749D04C728}">
      <formula1>"GOTS,GRS,RCS,OCS,RWS,RMS,RAS,RDS"</formula1>
    </dataValidation>
    <dataValidation type="list" allowBlank="1" showInputMessage="1" showErrorMessage="1" prompt="Please click the drop-down list to select the product category you apply for certification._x000a_请从下拉列表选择您申请认证的产品类别。" sqref="B63:C3530" xr:uid="{3AA84CE5-AF39-48B8-A8A6-526044BA2198}">
      <formula1>$U$5:$BM$5</formula1>
    </dataValidation>
    <dataValidation type="list" allowBlank="1" showInputMessage="1" showErrorMessage="1" prompt="Please click the drop-down list to select the applicable certification standard and label grade of the product._x000a_请点击下拉列表，选择产品的当前认证标准和标签等级。" sqref="F75:F3530" xr:uid="{56B2E2E4-16A7-427D-A458-85EC53601A08}">
      <formula1>LabelGrades</formula1>
    </dataValidation>
    <dataValidation type="list" allowBlank="1" showInputMessage="1" showErrorMessage="1" prompt="Please click the drop-down list to select the composition range of the contained material indicated on the left._x000a_请从下拉菜单中选择左列的材料在该产品中所含的百分比范围。" sqref="K63:K3530" xr:uid="{DEEE5C05-2CD4-43E9-B5C6-4F6C87436025}">
      <formula1>INDIRECT(INDIRECT($AC63))</formula1>
    </dataValidation>
    <dataValidation type="list" allowBlank="1" showInputMessage="1" showErrorMessage="1" prompt="Please click the drop-down list to respectively select all the contained materials of the product details indicated on the left. _x000a_请从下接菜单中依次选择左列产品的成分中所包含材料的名称。" sqref="I63:J3530" xr:uid="{F39DA04C-580D-4B7E-9645-0B514F6C4967}">
      <formula1>INDIRECT($AD63)</formula1>
    </dataValidation>
    <dataValidation type="list" allowBlank="1" showInputMessage="1" showErrorMessage="1" prompt="Please click the drop-down list to respectively select the type of all the contained materials of the product detail indicated on the left. _x000a_请从下接菜单中依次选择左列产品的成分中所含的原材料的认证属性。" sqref="G63:H3530" xr:uid="{796963A1-9770-4FCD-9FF3-A58439AFACC9}">
      <formula1>INDIRECT($AE63)</formula1>
    </dataValidation>
    <dataValidation allowBlank="1" showInputMessage="1" showErrorMessage="1" prompt="1)如果您申请组件认证，请在此使用方括弧“[xxx]”备注组件名称和每个认证组件的材料成分。_x000a_2)如选择“other (PD0100)”, 请在这里用“[ ]”来明确具体的产品细节。_x000a_" sqref="O63:O3530" xr:uid="{2529BF2B-39E5-499E-9236-6770F01F81D7}"/>
    <dataValidation type="list" allowBlank="1" showInputMessage="1" showErrorMessage="1" prompt="Please click on the drop-down list to select all the product details contained in the product category indicated on the left._x000a_请点击下拉列表，分别选择左侧指定的产品类别中包含的所有产品详细。_x000a_" sqref="D63:E3530" xr:uid="{9B207786-A541-4BAD-B647-B3674CAF9491}">
      <formula1>INDIRECT(INDIRECT($T63))</formula1>
    </dataValidation>
    <dataValidation type="list" allowBlank="1" showInputMessage="1" showErrorMessage="1" prompt="Please click the drop-down list to select the applicable certification standard and label grade of the product._x000a_请点击下拉列表，选择产品的当前认证标准和标签等级。_x000a_" sqref="F63:F74" xr:uid="{DCE24021-233A-438A-A253-9840A0EAABD8}">
      <formula1>LabelGrades</formula1>
    </dataValidation>
    <dataValidation type="list" allowBlank="1" showInputMessage="1" showErrorMessage="1" sqref="E17:H17" xr:uid="{6F88C173-666B-47FD-B892-835190A8046B}">
      <formula1>"TEXTILE,PAPER,LEATHER,PLASTIC"</formula1>
    </dataValidation>
    <dataValidation type="list" allowBlank="1" showInputMessage="1" prompt="Please select the country/region from the drop-down list._x000a_请从下拉菜单选择" sqref="E10:F10" xr:uid="{A2B29AD0-E746-4548-B972-D5464AC7F2B4}">
      <formula1>Countrylist</formula1>
    </dataValidation>
    <dataValidation type="list" allowBlank="1" showInputMessage="1" showErrorMessage="1" prompt="Please select each facility name which may be involved in the production or storage of the product._x000a_请从下拉菜单中选择该产品可能涉及到的生产场所名称。" sqref="N63:N3530" xr:uid="{3E325024-3FE8-4ACA-8E84-D25C1A7B5C1F}">
      <formula1>OFFSET($Q$3,,,51-COUNTIF($Q$3:$Q$53,""),1)</formula1>
    </dataValidation>
  </dataValidations>
  <hyperlinks>
    <hyperlink ref="B24:O24" location="'Sub-unit Info'!A1" display="'Sub-unit Info'!A1" xr:uid="{C04AFF47-3075-4B20-B7D4-8A88C0882944}"/>
  </hyperlinks>
  <printOptions horizontalCentered="1" gridLines="1"/>
  <pageMargins left="0.19685039370078741" right="0.19685039370078741" top="0.35433070866141736" bottom="0.55118110236220474" header="0.11811023622047245" footer="0.11811023622047245"/>
  <pageSetup paperSize="9" scale="77" fitToHeight="0" orientation="landscape" blackAndWhite="1" verticalDpi="1200" r:id="rId1"/>
  <headerFooter>
    <oddFooter>&amp;C&amp;F         Page &amp;P/&amp;N</oddFooter>
  </headerFooter>
  <rowBreaks count="1" manualBreakCount="1">
    <brk id="23" max="14" man="1"/>
  </rowBreaks>
  <drawing r:id="rId2"/>
  <legacyDrawing r:id="rId3"/>
  <mc:AlternateContent xmlns:mc="http://schemas.openxmlformats.org/markup-compatibility/2006">
    <mc:Choice Requires="x14">
      <controls>
        <mc:AlternateContent xmlns:mc="http://schemas.openxmlformats.org/markup-compatibility/2006">
          <mc:Choice Requires="x14">
            <control shapeId="1241" r:id="rId4" name="Option Button 217">
              <controlPr defaultSize="0" autoFill="0" autoLine="0" autoPict="0">
                <anchor moveWithCells="1">
                  <from>
                    <xdr:col>1</xdr:col>
                    <xdr:colOff>76200</xdr:colOff>
                    <xdr:row>58</xdr:row>
                    <xdr:rowOff>19050</xdr:rowOff>
                  </from>
                  <to>
                    <xdr:col>14</xdr:col>
                    <xdr:colOff>542925</xdr:colOff>
                    <xdr:row>58</xdr:row>
                    <xdr:rowOff>342900</xdr:rowOff>
                  </to>
                </anchor>
              </controlPr>
            </control>
          </mc:Choice>
        </mc:AlternateContent>
        <mc:AlternateContent xmlns:mc="http://schemas.openxmlformats.org/markup-compatibility/2006">
          <mc:Choice Requires="x14">
            <control shapeId="1251" r:id="rId5" name="Option Button 227">
              <controlPr defaultSize="0" autoFill="0" autoLine="0" autoPict="0">
                <anchor moveWithCells="1">
                  <from>
                    <xdr:col>1</xdr:col>
                    <xdr:colOff>76200</xdr:colOff>
                    <xdr:row>59</xdr:row>
                    <xdr:rowOff>19050</xdr:rowOff>
                  </from>
                  <to>
                    <xdr:col>14</xdr:col>
                    <xdr:colOff>542925</xdr:colOff>
                    <xdr:row>59</xdr:row>
                    <xdr:rowOff>361950</xdr:rowOff>
                  </to>
                </anchor>
              </controlPr>
            </control>
          </mc:Choice>
        </mc:AlternateContent>
        <mc:AlternateContent xmlns:mc="http://schemas.openxmlformats.org/markup-compatibility/2006">
          <mc:Choice Requires="x14">
            <control shapeId="1252" r:id="rId6" name="Option Button 228">
              <controlPr defaultSize="0" autoFill="0" autoLine="0" autoPict="0">
                <anchor moveWithCells="1">
                  <from>
                    <xdr:col>1</xdr:col>
                    <xdr:colOff>76200</xdr:colOff>
                    <xdr:row>60</xdr:row>
                    <xdr:rowOff>19050</xdr:rowOff>
                  </from>
                  <to>
                    <xdr:col>14</xdr:col>
                    <xdr:colOff>542925</xdr:colOff>
                    <xdr:row>60</xdr:row>
                    <xdr:rowOff>352425</xdr:rowOff>
                  </to>
                </anchor>
              </controlPr>
            </control>
          </mc:Choice>
        </mc:AlternateContent>
        <mc:AlternateContent xmlns:mc="http://schemas.openxmlformats.org/markup-compatibility/2006">
          <mc:Choice Requires="x14">
            <control shapeId="1269" r:id="rId7" name="Check Box 245">
              <controlPr defaultSize="0" autoFill="0" autoLine="0" autoPict="0">
                <anchor moveWithCells="1">
                  <from>
                    <xdr:col>10</xdr:col>
                    <xdr:colOff>142875</xdr:colOff>
                    <xdr:row>42</xdr:row>
                    <xdr:rowOff>95250</xdr:rowOff>
                  </from>
                  <to>
                    <xdr:col>11</xdr:col>
                    <xdr:colOff>28575</xdr:colOff>
                    <xdr:row>42</xdr:row>
                    <xdr:rowOff>323850</xdr:rowOff>
                  </to>
                </anchor>
              </controlPr>
            </control>
          </mc:Choice>
        </mc:AlternateContent>
        <mc:AlternateContent xmlns:mc="http://schemas.openxmlformats.org/markup-compatibility/2006">
          <mc:Choice Requires="x14">
            <control shapeId="1270" r:id="rId8" name="Check Box 246">
              <controlPr defaultSize="0" autoFill="0" autoLine="0" autoPict="0">
                <anchor moveWithCells="1">
                  <from>
                    <xdr:col>12</xdr:col>
                    <xdr:colOff>819150</xdr:colOff>
                    <xdr:row>42</xdr:row>
                    <xdr:rowOff>57150</xdr:rowOff>
                  </from>
                  <to>
                    <xdr:col>13</xdr:col>
                    <xdr:colOff>342900</xdr:colOff>
                    <xdr:row>42</xdr:row>
                    <xdr:rowOff>304800</xdr:rowOff>
                  </to>
                </anchor>
              </controlPr>
            </control>
          </mc:Choice>
        </mc:AlternateContent>
        <mc:AlternateContent xmlns:mc="http://schemas.openxmlformats.org/markup-compatibility/2006">
          <mc:Choice Requires="x14">
            <control shapeId="1271" r:id="rId9" name="Check Box 247">
              <controlPr defaultSize="0" autoFill="0" autoLine="0" autoPict="0">
                <anchor moveWithCells="1">
                  <from>
                    <xdr:col>9</xdr:col>
                    <xdr:colOff>571500</xdr:colOff>
                    <xdr:row>44</xdr:row>
                    <xdr:rowOff>323850</xdr:rowOff>
                  </from>
                  <to>
                    <xdr:col>10</xdr:col>
                    <xdr:colOff>476250</xdr:colOff>
                    <xdr:row>44</xdr:row>
                    <xdr:rowOff>552450</xdr:rowOff>
                  </to>
                </anchor>
              </controlPr>
            </control>
          </mc:Choice>
        </mc:AlternateContent>
        <mc:AlternateContent xmlns:mc="http://schemas.openxmlformats.org/markup-compatibility/2006">
          <mc:Choice Requires="x14">
            <control shapeId="1272" r:id="rId10" name="Check Box 248">
              <controlPr defaultSize="0" autoFill="0" autoLine="0" autoPict="0">
                <anchor moveWithCells="1">
                  <from>
                    <xdr:col>11</xdr:col>
                    <xdr:colOff>533400</xdr:colOff>
                    <xdr:row>44</xdr:row>
                    <xdr:rowOff>323850</xdr:rowOff>
                  </from>
                  <to>
                    <xdr:col>12</xdr:col>
                    <xdr:colOff>438150</xdr:colOff>
                    <xdr:row>44</xdr:row>
                    <xdr:rowOff>552450</xdr:rowOff>
                  </to>
                </anchor>
              </controlPr>
            </control>
          </mc:Choice>
        </mc:AlternateContent>
        <mc:AlternateContent xmlns:mc="http://schemas.openxmlformats.org/markup-compatibility/2006">
          <mc:Choice Requires="x14">
            <control shapeId="1273" r:id="rId11" name="Check Box 249">
              <controlPr defaultSize="0" autoFill="0" autoLine="0" autoPict="0">
                <anchor moveWithCells="1">
                  <from>
                    <xdr:col>13</xdr:col>
                    <xdr:colOff>542925</xdr:colOff>
                    <xdr:row>44</xdr:row>
                    <xdr:rowOff>323850</xdr:rowOff>
                  </from>
                  <to>
                    <xdr:col>14</xdr:col>
                    <xdr:colOff>428625</xdr:colOff>
                    <xdr:row>44</xdr:row>
                    <xdr:rowOff>552450</xdr:rowOff>
                  </to>
                </anchor>
              </controlPr>
            </control>
          </mc:Choice>
        </mc:AlternateContent>
        <mc:AlternateContent xmlns:mc="http://schemas.openxmlformats.org/markup-compatibility/2006">
          <mc:Choice Requires="x14">
            <control shapeId="1274" r:id="rId12" name="Check Box 250">
              <controlPr defaultSize="0" autoFill="0" autoLine="0" autoPict="0">
                <anchor moveWithCells="1">
                  <from>
                    <xdr:col>9</xdr:col>
                    <xdr:colOff>561975</xdr:colOff>
                    <xdr:row>45</xdr:row>
                    <xdr:rowOff>114300</xdr:rowOff>
                  </from>
                  <to>
                    <xdr:col>10</xdr:col>
                    <xdr:colOff>466725</xdr:colOff>
                    <xdr:row>45</xdr:row>
                    <xdr:rowOff>342900</xdr:rowOff>
                  </to>
                </anchor>
              </controlPr>
            </control>
          </mc:Choice>
        </mc:AlternateContent>
        <mc:AlternateContent xmlns:mc="http://schemas.openxmlformats.org/markup-compatibility/2006">
          <mc:Choice Requires="x14">
            <control shapeId="1275" r:id="rId13" name="Check Box 251">
              <controlPr defaultSize="0" autoFill="0" autoLine="0" autoPict="0">
                <anchor moveWithCells="1">
                  <from>
                    <xdr:col>11</xdr:col>
                    <xdr:colOff>523875</xdr:colOff>
                    <xdr:row>45</xdr:row>
                    <xdr:rowOff>114300</xdr:rowOff>
                  </from>
                  <to>
                    <xdr:col>12</xdr:col>
                    <xdr:colOff>428625</xdr:colOff>
                    <xdr:row>45</xdr:row>
                    <xdr:rowOff>342900</xdr:rowOff>
                  </to>
                </anchor>
              </controlPr>
            </control>
          </mc:Choice>
        </mc:AlternateContent>
        <mc:AlternateContent xmlns:mc="http://schemas.openxmlformats.org/markup-compatibility/2006">
          <mc:Choice Requires="x14">
            <control shapeId="1276" r:id="rId14" name="Check Box 252">
              <controlPr defaultSize="0" autoFill="0" autoLine="0" autoPict="0">
                <anchor moveWithCells="1">
                  <from>
                    <xdr:col>13</xdr:col>
                    <xdr:colOff>533400</xdr:colOff>
                    <xdr:row>45</xdr:row>
                    <xdr:rowOff>114300</xdr:rowOff>
                  </from>
                  <to>
                    <xdr:col>14</xdr:col>
                    <xdr:colOff>419100</xdr:colOff>
                    <xdr:row>45</xdr:row>
                    <xdr:rowOff>342900</xdr:rowOff>
                  </to>
                </anchor>
              </controlPr>
            </control>
          </mc:Choice>
        </mc:AlternateContent>
        <mc:AlternateContent xmlns:mc="http://schemas.openxmlformats.org/markup-compatibility/2006">
          <mc:Choice Requires="x14">
            <control shapeId="1277" r:id="rId15" name="Check Box 253">
              <controlPr defaultSize="0" autoFill="0" autoLine="0" autoPict="0">
                <anchor moveWithCells="1">
                  <from>
                    <xdr:col>9</xdr:col>
                    <xdr:colOff>552450</xdr:colOff>
                    <xdr:row>46</xdr:row>
                    <xdr:rowOff>66675</xdr:rowOff>
                  </from>
                  <to>
                    <xdr:col>10</xdr:col>
                    <xdr:colOff>457200</xdr:colOff>
                    <xdr:row>46</xdr:row>
                    <xdr:rowOff>295275</xdr:rowOff>
                  </to>
                </anchor>
              </controlPr>
            </control>
          </mc:Choice>
        </mc:AlternateContent>
        <mc:AlternateContent xmlns:mc="http://schemas.openxmlformats.org/markup-compatibility/2006">
          <mc:Choice Requires="x14">
            <control shapeId="1278" r:id="rId16" name="Check Box 254">
              <controlPr defaultSize="0" autoFill="0" autoLine="0" autoPict="0">
                <anchor moveWithCells="1">
                  <from>
                    <xdr:col>11</xdr:col>
                    <xdr:colOff>514350</xdr:colOff>
                    <xdr:row>46</xdr:row>
                    <xdr:rowOff>66675</xdr:rowOff>
                  </from>
                  <to>
                    <xdr:col>12</xdr:col>
                    <xdr:colOff>419100</xdr:colOff>
                    <xdr:row>46</xdr:row>
                    <xdr:rowOff>295275</xdr:rowOff>
                  </to>
                </anchor>
              </controlPr>
            </control>
          </mc:Choice>
        </mc:AlternateContent>
        <mc:AlternateContent xmlns:mc="http://schemas.openxmlformats.org/markup-compatibility/2006">
          <mc:Choice Requires="x14">
            <control shapeId="1279" r:id="rId17" name="Check Box 255">
              <controlPr defaultSize="0" autoFill="0" autoLine="0" autoPict="0">
                <anchor moveWithCells="1">
                  <from>
                    <xdr:col>13</xdr:col>
                    <xdr:colOff>523875</xdr:colOff>
                    <xdr:row>46</xdr:row>
                    <xdr:rowOff>66675</xdr:rowOff>
                  </from>
                  <to>
                    <xdr:col>14</xdr:col>
                    <xdr:colOff>409575</xdr:colOff>
                    <xdr:row>46</xdr:row>
                    <xdr:rowOff>295275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246" yWindow="454" count="2">
        <x14:dataValidation type="list" allowBlank="1" showInputMessage="1" showErrorMessage="1" prompt="Please click the drop-down list to select all the processes applicable to your company. 请点击下拉菜单依次选择贵司操作的所有工序。" xr:uid="{E752608F-8E39-40DB-AE54-AF6A52B85E6B}">
          <x14:formula1>
            <xm:f>'Process Category'!$C$2:$C$53</xm:f>
          </x14:formula1>
          <xm:sqref>D23:F23</xm:sqref>
        </x14:dataValidation>
        <x14:dataValidation type="list" allowBlank="1" showInputMessage="1" showErrorMessage="1" prompt="Please click the drop-down list to select all the processes applicable to your company._x000a_请从下拉菜单选择主持证公司的操作工序。" xr:uid="{5E22C2DF-BC12-4FE7-B91F-1AD8B42986B2}">
          <x14:formula1>
            <xm:f>'Process Category'!$C$2:$C$53</xm:f>
          </x14:formula1>
          <xm:sqref>D19:O22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BEBEB-3D09-40E4-B80C-F9188CEF8C84}">
  <sheetPr codeName="Sayfa3">
    <pageSetUpPr fitToPage="1"/>
  </sheetPr>
  <dimension ref="A1:AM404"/>
  <sheetViews>
    <sheetView zoomScale="80" zoomScaleNormal="80" zoomScaleSheetLayoutView="85" zoomScalePageLayoutView="40" workbookViewId="0">
      <pane xSplit="2" ySplit="4" topLeftCell="C5" activePane="bottomRight" state="frozen"/>
      <selection pane="topRight" activeCell="C1" sqref="C1"/>
      <selection pane="bottomLeft" activeCell="A5" sqref="A5"/>
      <selection pane="bottomRight" activeCell="B5" sqref="B5:B8"/>
    </sheetView>
  </sheetViews>
  <sheetFormatPr defaultColWidth="9.140625" defaultRowHeight="15"/>
  <cols>
    <col min="1" max="1" width="5.28515625" customWidth="1"/>
    <col min="2" max="2" width="21" customWidth="1"/>
    <col min="3" max="3" width="23" customWidth="1"/>
    <col min="4" max="4" width="9.85546875" customWidth="1"/>
    <col min="7" max="7" width="7.85546875" customWidth="1"/>
    <col min="8" max="8" width="15.140625" customWidth="1"/>
    <col min="9" max="9" width="15.85546875" customWidth="1"/>
    <col min="10" max="10" width="19.85546875" customWidth="1"/>
    <col min="11" max="13" width="19.85546875" style="119" customWidth="1"/>
    <col min="14" max="14" width="20.140625" customWidth="1"/>
    <col min="15" max="15" width="22.5703125" customWidth="1"/>
    <col min="16" max="16" width="33.42578125" customWidth="1"/>
    <col min="17" max="17" width="13.85546875" customWidth="1"/>
    <col min="18" max="19" width="15.140625" customWidth="1"/>
    <col min="20" max="21" width="11.5703125" customWidth="1"/>
    <col min="22" max="24" width="13.28515625" customWidth="1"/>
    <col min="25" max="27" width="21.42578125" customWidth="1"/>
    <col min="28" max="36" width="17.7109375" customWidth="1"/>
    <col min="37" max="39" width="33.85546875" customWidth="1"/>
  </cols>
  <sheetData>
    <row r="1" spans="1:39" ht="70.5" customHeight="1" thickBot="1">
      <c r="A1" s="339"/>
      <c r="B1" s="339"/>
      <c r="C1" s="202" t="s">
        <v>5019</v>
      </c>
      <c r="D1" s="340"/>
      <c r="E1" s="340"/>
      <c r="F1" s="340"/>
      <c r="G1" s="340"/>
      <c r="H1" s="340"/>
      <c r="I1" s="340"/>
      <c r="J1" s="340"/>
      <c r="K1" s="340"/>
      <c r="L1" s="340"/>
      <c r="M1" s="340"/>
      <c r="N1" s="340"/>
      <c r="O1" s="340"/>
      <c r="P1" s="340"/>
      <c r="Q1" s="341" t="s">
        <v>5131</v>
      </c>
      <c r="R1" s="342"/>
      <c r="S1" s="342"/>
      <c r="T1" s="342"/>
      <c r="U1" s="343"/>
      <c r="V1" s="343"/>
      <c r="W1" s="343"/>
      <c r="X1" s="343"/>
      <c r="Y1" s="343"/>
      <c r="Z1" s="343"/>
      <c r="AA1" s="343"/>
      <c r="AB1" s="343"/>
      <c r="AC1" s="343"/>
      <c r="AD1" s="343"/>
      <c r="AE1" s="343"/>
      <c r="AF1" s="343"/>
      <c r="AG1" s="343"/>
      <c r="AH1" s="343"/>
      <c r="AI1" s="343"/>
      <c r="AJ1" s="343"/>
      <c r="AK1" s="343"/>
      <c r="AL1" s="343"/>
      <c r="AM1" s="343"/>
    </row>
    <row r="2" spans="1:39" s="83" customFormat="1" ht="25.5" customHeight="1">
      <c r="A2" s="448" t="s">
        <v>5053</v>
      </c>
      <c r="B2" s="437" t="s">
        <v>5117</v>
      </c>
      <c r="C2" s="443" t="s">
        <v>5118</v>
      </c>
      <c r="D2" s="443"/>
      <c r="E2" s="443"/>
      <c r="F2" s="443"/>
      <c r="G2" s="443"/>
      <c r="H2" s="443" t="s">
        <v>5119</v>
      </c>
      <c r="I2" s="443" t="s">
        <v>5120</v>
      </c>
      <c r="J2" s="451" t="s">
        <v>5121</v>
      </c>
      <c r="K2" s="454" t="s">
        <v>5122</v>
      </c>
      <c r="L2" s="454" t="s">
        <v>5123</v>
      </c>
      <c r="M2" s="454" t="s">
        <v>5124</v>
      </c>
      <c r="N2" s="434" t="s">
        <v>5125</v>
      </c>
      <c r="O2" s="437" t="s">
        <v>5126</v>
      </c>
      <c r="P2" s="437" t="s">
        <v>5127</v>
      </c>
      <c r="Q2" s="440" t="s">
        <v>5054</v>
      </c>
      <c r="R2" s="434" t="s">
        <v>5115</v>
      </c>
      <c r="S2" s="443"/>
      <c r="T2" s="444" t="s">
        <v>5055</v>
      </c>
      <c r="U2" s="445"/>
      <c r="V2" s="400" t="s">
        <v>5116</v>
      </c>
      <c r="W2" s="401"/>
      <c r="X2" s="402"/>
      <c r="Y2" s="409" t="s">
        <v>5056</v>
      </c>
      <c r="Z2" s="410"/>
      <c r="AA2" s="411"/>
      <c r="AB2" s="418" t="s">
        <v>5057</v>
      </c>
      <c r="AC2" s="419"/>
      <c r="AD2" s="419"/>
      <c r="AE2" s="419"/>
      <c r="AF2" s="419"/>
      <c r="AG2" s="419"/>
      <c r="AH2" s="419"/>
      <c r="AI2" s="419"/>
      <c r="AJ2" s="420"/>
      <c r="AK2" s="421" t="s">
        <v>5058</v>
      </c>
      <c r="AL2" s="422"/>
      <c r="AM2" s="423"/>
    </row>
    <row r="3" spans="1:39" s="83" customFormat="1" ht="25.5" customHeight="1">
      <c r="A3" s="449"/>
      <c r="B3" s="438"/>
      <c r="C3" s="438"/>
      <c r="D3" s="438"/>
      <c r="E3" s="438"/>
      <c r="F3" s="438"/>
      <c r="G3" s="438"/>
      <c r="H3" s="438"/>
      <c r="I3" s="438"/>
      <c r="J3" s="452"/>
      <c r="K3" s="452"/>
      <c r="L3" s="452"/>
      <c r="M3" s="452"/>
      <c r="N3" s="435"/>
      <c r="O3" s="438"/>
      <c r="P3" s="438"/>
      <c r="Q3" s="441"/>
      <c r="R3" s="435"/>
      <c r="S3" s="438"/>
      <c r="T3" s="446"/>
      <c r="U3" s="447"/>
      <c r="V3" s="403"/>
      <c r="W3" s="404"/>
      <c r="X3" s="405"/>
      <c r="Y3" s="412"/>
      <c r="Z3" s="413"/>
      <c r="AA3" s="414"/>
      <c r="AB3" s="430" t="s">
        <v>5059</v>
      </c>
      <c r="AC3" s="431"/>
      <c r="AD3" s="431"/>
      <c r="AE3" s="431"/>
      <c r="AF3" s="431"/>
      <c r="AG3" s="431"/>
      <c r="AH3" s="431"/>
      <c r="AI3" s="431"/>
      <c r="AJ3" s="432"/>
      <c r="AK3" s="424"/>
      <c r="AL3" s="425"/>
      <c r="AM3" s="426"/>
    </row>
    <row r="4" spans="1:39" s="83" customFormat="1" ht="41.25" customHeight="1" thickBot="1">
      <c r="A4" s="450"/>
      <c r="B4" s="439"/>
      <c r="C4" s="84" t="s">
        <v>5128</v>
      </c>
      <c r="D4" s="84" t="s">
        <v>5060</v>
      </c>
      <c r="E4" s="84" t="s">
        <v>5061</v>
      </c>
      <c r="F4" s="84" t="s">
        <v>5062</v>
      </c>
      <c r="G4" s="84" t="s">
        <v>5063</v>
      </c>
      <c r="H4" s="439"/>
      <c r="I4" s="439"/>
      <c r="J4" s="453"/>
      <c r="K4" s="453"/>
      <c r="L4" s="453"/>
      <c r="M4" s="453"/>
      <c r="N4" s="436"/>
      <c r="O4" s="439"/>
      <c r="P4" s="439"/>
      <c r="Q4" s="442"/>
      <c r="R4" s="436"/>
      <c r="S4" s="439"/>
      <c r="T4" s="86" t="s">
        <v>5064</v>
      </c>
      <c r="U4" s="85" t="s">
        <v>5065</v>
      </c>
      <c r="V4" s="406"/>
      <c r="W4" s="407"/>
      <c r="X4" s="408"/>
      <c r="Y4" s="415"/>
      <c r="Z4" s="416"/>
      <c r="AA4" s="417"/>
      <c r="AB4" s="433"/>
      <c r="AC4" s="428"/>
      <c r="AD4" s="428"/>
      <c r="AE4" s="428"/>
      <c r="AF4" s="428"/>
      <c r="AG4" s="428"/>
      <c r="AH4" s="428"/>
      <c r="AI4" s="428"/>
      <c r="AJ4" s="429"/>
      <c r="AK4" s="427"/>
      <c r="AL4" s="428"/>
      <c r="AM4" s="429"/>
    </row>
    <row r="5" spans="1:39" s="98" customFormat="1" ht="38.25" customHeight="1" thickTop="1">
      <c r="A5" s="394" t="str">
        <f>IF(B5="","",COUNTA($B$5:$B5))</f>
        <v/>
      </c>
      <c r="B5" s="369"/>
      <c r="C5" s="369"/>
      <c r="D5" s="397"/>
      <c r="E5" s="397"/>
      <c r="F5" s="397"/>
      <c r="G5" s="369"/>
      <c r="H5" s="369"/>
      <c r="I5" s="369"/>
      <c r="J5" s="391"/>
      <c r="K5" s="344"/>
      <c r="L5" s="344"/>
      <c r="M5" s="344"/>
      <c r="N5" s="388"/>
      <c r="O5" s="369"/>
      <c r="P5" s="369"/>
      <c r="Q5" s="372" t="str">
        <f>IF($N5="YES","FACILITY",IF($O5="YES","FACILITY",IF($P5="YES","CERTIFIED SUBCONTRACTOR",IF($O5="NO","SUBCONTRACTOR",IF($N5="NO","SUBCONTRACTOR",IF($P5="NO","SUBCONTRACTOR",""))))))</f>
        <v/>
      </c>
      <c r="R5" s="87"/>
      <c r="S5" s="88"/>
      <c r="T5" s="369"/>
      <c r="U5" s="376"/>
      <c r="V5" s="89"/>
      <c r="W5" s="90"/>
      <c r="X5" s="91"/>
      <c r="Y5" s="92"/>
      <c r="Z5" s="93" t="s">
        <v>5066</v>
      </c>
      <c r="AA5" s="94"/>
      <c r="AB5" s="378" t="s">
        <v>5067</v>
      </c>
      <c r="AC5" s="379"/>
      <c r="AD5" s="379"/>
      <c r="AE5" s="379"/>
      <c r="AF5" s="380"/>
      <c r="AG5" s="381" t="s">
        <v>5068</v>
      </c>
      <c r="AH5" s="379"/>
      <c r="AI5" s="379"/>
      <c r="AJ5" s="382"/>
      <c r="AK5" s="95"/>
      <c r="AL5" s="96" t="s">
        <v>5066</v>
      </c>
      <c r="AM5" s="97"/>
    </row>
    <row r="6" spans="1:39" s="98" customFormat="1" ht="38.25" customHeight="1">
      <c r="A6" s="395"/>
      <c r="B6" s="370"/>
      <c r="C6" s="370"/>
      <c r="D6" s="398"/>
      <c r="E6" s="398"/>
      <c r="F6" s="398"/>
      <c r="G6" s="370"/>
      <c r="H6" s="370"/>
      <c r="I6" s="370"/>
      <c r="J6" s="392"/>
      <c r="K6" s="345"/>
      <c r="L6" s="345"/>
      <c r="M6" s="345"/>
      <c r="N6" s="389"/>
      <c r="O6" s="370"/>
      <c r="P6" s="370"/>
      <c r="Q6" s="373"/>
      <c r="R6" s="99"/>
      <c r="S6" s="100"/>
      <c r="T6" s="375"/>
      <c r="U6" s="377"/>
      <c r="V6" s="101"/>
      <c r="W6" s="102"/>
      <c r="X6" s="103"/>
      <c r="Y6" s="383" t="s">
        <v>5069</v>
      </c>
      <c r="Z6" s="384"/>
      <c r="AA6" s="385"/>
      <c r="AB6" s="104"/>
      <c r="AC6" s="386" t="s">
        <v>5066</v>
      </c>
      <c r="AD6" s="387"/>
      <c r="AE6" s="387"/>
      <c r="AF6" s="105"/>
      <c r="AG6" s="106"/>
      <c r="AH6" s="386" t="s">
        <v>5066</v>
      </c>
      <c r="AI6" s="387"/>
      <c r="AJ6" s="107"/>
      <c r="AK6" s="349" t="s">
        <v>5070</v>
      </c>
      <c r="AL6" s="350"/>
      <c r="AM6" s="351"/>
    </row>
    <row r="7" spans="1:39" s="98" customFormat="1" ht="38.25" customHeight="1" thickBot="1">
      <c r="A7" s="395"/>
      <c r="B7" s="370"/>
      <c r="C7" s="370"/>
      <c r="D7" s="398"/>
      <c r="E7" s="398"/>
      <c r="F7" s="398"/>
      <c r="G7" s="370"/>
      <c r="H7" s="370"/>
      <c r="I7" s="370"/>
      <c r="J7" s="392"/>
      <c r="K7" s="345"/>
      <c r="L7" s="345"/>
      <c r="M7" s="345"/>
      <c r="N7" s="389"/>
      <c r="O7" s="370"/>
      <c r="P7" s="370"/>
      <c r="Q7" s="373"/>
      <c r="R7" s="99"/>
      <c r="S7" s="100"/>
      <c r="T7" s="352" t="str">
        <f>"Total / Toplam: "&amp;IF(AND(T5="",U5=""),"",SUM(T5:U5))</f>
        <v xml:space="preserve">Total / Toplam: </v>
      </c>
      <c r="U7" s="353"/>
      <c r="V7" s="108"/>
      <c r="W7" s="109"/>
      <c r="X7" s="110"/>
      <c r="Y7" s="111"/>
      <c r="Z7" s="112"/>
      <c r="AA7" s="113"/>
      <c r="AB7" s="356" t="s">
        <v>5071</v>
      </c>
      <c r="AC7" s="357"/>
      <c r="AD7" s="357"/>
      <c r="AE7" s="357" t="s">
        <v>5072</v>
      </c>
      <c r="AF7" s="357"/>
      <c r="AG7" s="357"/>
      <c r="AH7" s="358" t="s">
        <v>5073</v>
      </c>
      <c r="AI7" s="358"/>
      <c r="AJ7" s="359"/>
      <c r="AK7" s="360"/>
      <c r="AL7" s="361"/>
      <c r="AM7" s="362"/>
    </row>
    <row r="8" spans="1:39" s="98" customFormat="1" ht="38.25" customHeight="1" thickTop="1" thickBot="1">
      <c r="A8" s="396"/>
      <c r="B8" s="371"/>
      <c r="C8" s="371"/>
      <c r="D8" s="399"/>
      <c r="E8" s="399"/>
      <c r="F8" s="399"/>
      <c r="G8" s="371"/>
      <c r="H8" s="371"/>
      <c r="I8" s="371"/>
      <c r="J8" s="393"/>
      <c r="K8" s="346"/>
      <c r="L8" s="346"/>
      <c r="M8" s="346"/>
      <c r="N8" s="390"/>
      <c r="O8" s="371"/>
      <c r="P8" s="371"/>
      <c r="Q8" s="374"/>
      <c r="R8" s="114"/>
      <c r="S8" s="115"/>
      <c r="T8" s="354"/>
      <c r="U8" s="355"/>
      <c r="V8" s="347" t="s">
        <v>5078</v>
      </c>
      <c r="W8" s="348"/>
      <c r="X8" s="74"/>
      <c r="Y8" s="116"/>
      <c r="Z8" s="117"/>
      <c r="AA8" s="118"/>
      <c r="AB8" s="366"/>
      <c r="AC8" s="367"/>
      <c r="AD8" s="367"/>
      <c r="AE8" s="367"/>
      <c r="AF8" s="367"/>
      <c r="AG8" s="367"/>
      <c r="AH8" s="367"/>
      <c r="AI8" s="367"/>
      <c r="AJ8" s="368"/>
      <c r="AK8" s="363"/>
      <c r="AL8" s="364"/>
      <c r="AM8" s="365"/>
    </row>
    <row r="9" spans="1:39" ht="38.25" customHeight="1" thickTop="1">
      <c r="A9" s="394" t="str">
        <f>IF(B9="","",COUNTA($B$5:$B9))</f>
        <v/>
      </c>
      <c r="B9" s="369"/>
      <c r="C9" s="369"/>
      <c r="D9" s="397"/>
      <c r="E9" s="397"/>
      <c r="F9" s="397"/>
      <c r="G9" s="369"/>
      <c r="H9" s="369"/>
      <c r="I9" s="369"/>
      <c r="J9" s="391"/>
      <c r="K9" s="344"/>
      <c r="L9" s="344"/>
      <c r="M9" s="344"/>
      <c r="N9" s="388"/>
      <c r="O9" s="369"/>
      <c r="P9" s="369"/>
      <c r="Q9" s="372" t="str">
        <f t="shared" ref="Q9" si="0">IF($N9="YES","FACILITY",IF($O9="YES","FACILITY",IF($P9="YES","CERTIFIED SUBCONTRACTOR",IF($O9="NO","SUBCONTRACTOR",IF($N9="NO","SUBCONTRACTOR",IF($P9="NO","SUBCONTRACTOR",""))))))</f>
        <v/>
      </c>
      <c r="R9" s="87"/>
      <c r="S9" s="88"/>
      <c r="T9" s="369"/>
      <c r="U9" s="376"/>
      <c r="V9" s="89"/>
      <c r="W9" s="90"/>
      <c r="X9" s="91"/>
      <c r="Y9" s="92"/>
      <c r="Z9" s="93" t="s">
        <v>5066</v>
      </c>
      <c r="AA9" s="94"/>
      <c r="AB9" s="378" t="s">
        <v>5067</v>
      </c>
      <c r="AC9" s="379"/>
      <c r="AD9" s="379"/>
      <c r="AE9" s="379"/>
      <c r="AF9" s="380"/>
      <c r="AG9" s="381" t="s">
        <v>5068</v>
      </c>
      <c r="AH9" s="379"/>
      <c r="AI9" s="379"/>
      <c r="AJ9" s="382"/>
      <c r="AK9" s="95"/>
      <c r="AL9" s="96" t="s">
        <v>5066</v>
      </c>
      <c r="AM9" s="97"/>
    </row>
    <row r="10" spans="1:39" ht="38.25" customHeight="1">
      <c r="A10" s="395"/>
      <c r="B10" s="370"/>
      <c r="C10" s="370"/>
      <c r="D10" s="398"/>
      <c r="E10" s="398"/>
      <c r="F10" s="398"/>
      <c r="G10" s="370"/>
      <c r="H10" s="370"/>
      <c r="I10" s="370"/>
      <c r="J10" s="392"/>
      <c r="K10" s="345"/>
      <c r="L10" s="345"/>
      <c r="M10" s="345"/>
      <c r="N10" s="389"/>
      <c r="O10" s="370"/>
      <c r="P10" s="370"/>
      <c r="Q10" s="373"/>
      <c r="R10" s="99"/>
      <c r="S10" s="100"/>
      <c r="T10" s="375"/>
      <c r="U10" s="377"/>
      <c r="V10" s="101"/>
      <c r="W10" s="102"/>
      <c r="X10" s="103"/>
      <c r="Y10" s="383" t="s">
        <v>5069</v>
      </c>
      <c r="Z10" s="384"/>
      <c r="AA10" s="385"/>
      <c r="AB10" s="104"/>
      <c r="AC10" s="386" t="s">
        <v>5066</v>
      </c>
      <c r="AD10" s="387"/>
      <c r="AE10" s="387"/>
      <c r="AF10" s="105"/>
      <c r="AG10" s="106"/>
      <c r="AH10" s="386" t="s">
        <v>5066</v>
      </c>
      <c r="AI10" s="387"/>
      <c r="AJ10" s="107"/>
      <c r="AK10" s="349" t="s">
        <v>5070</v>
      </c>
      <c r="AL10" s="350"/>
      <c r="AM10" s="351"/>
    </row>
    <row r="11" spans="1:39" ht="38.25" customHeight="1" thickBot="1">
      <c r="A11" s="395"/>
      <c r="B11" s="370"/>
      <c r="C11" s="370"/>
      <c r="D11" s="398"/>
      <c r="E11" s="398"/>
      <c r="F11" s="398"/>
      <c r="G11" s="370"/>
      <c r="H11" s="370"/>
      <c r="I11" s="370"/>
      <c r="J11" s="392"/>
      <c r="K11" s="345"/>
      <c r="L11" s="345"/>
      <c r="M11" s="345"/>
      <c r="N11" s="389"/>
      <c r="O11" s="370"/>
      <c r="P11" s="370"/>
      <c r="Q11" s="373"/>
      <c r="R11" s="99"/>
      <c r="S11" s="100"/>
      <c r="T11" s="352" t="str">
        <f t="shared" ref="T11" si="1">"Total / Toplam: "&amp;IF(AND(T9="",U9=""),"",SUM(T9:U9))</f>
        <v xml:space="preserve">Total / Toplam: </v>
      </c>
      <c r="U11" s="353"/>
      <c r="V11" s="108"/>
      <c r="W11" s="109"/>
      <c r="X11" s="110"/>
      <c r="Y11" s="111"/>
      <c r="Z11" s="112"/>
      <c r="AA11" s="113"/>
      <c r="AB11" s="356" t="s">
        <v>5071</v>
      </c>
      <c r="AC11" s="357"/>
      <c r="AD11" s="357"/>
      <c r="AE11" s="357" t="s">
        <v>5072</v>
      </c>
      <c r="AF11" s="357"/>
      <c r="AG11" s="357"/>
      <c r="AH11" s="358" t="s">
        <v>5073</v>
      </c>
      <c r="AI11" s="358"/>
      <c r="AJ11" s="359"/>
      <c r="AK11" s="360"/>
      <c r="AL11" s="361"/>
      <c r="AM11" s="362"/>
    </row>
    <row r="12" spans="1:39" ht="38.25" customHeight="1" thickTop="1" thickBot="1">
      <c r="A12" s="396"/>
      <c r="B12" s="371"/>
      <c r="C12" s="371"/>
      <c r="D12" s="399"/>
      <c r="E12" s="399"/>
      <c r="F12" s="399"/>
      <c r="G12" s="371"/>
      <c r="H12" s="371"/>
      <c r="I12" s="371"/>
      <c r="J12" s="393"/>
      <c r="K12" s="346"/>
      <c r="L12" s="346"/>
      <c r="M12" s="346"/>
      <c r="N12" s="390"/>
      <c r="O12" s="371"/>
      <c r="P12" s="371"/>
      <c r="Q12" s="374"/>
      <c r="R12" s="114"/>
      <c r="S12" s="115"/>
      <c r="T12" s="354"/>
      <c r="U12" s="355"/>
      <c r="V12" s="347" t="s">
        <v>5078</v>
      </c>
      <c r="W12" s="348"/>
      <c r="X12" s="74"/>
      <c r="Y12" s="116"/>
      <c r="Z12" s="117"/>
      <c r="AA12" s="118"/>
      <c r="AB12" s="366"/>
      <c r="AC12" s="367"/>
      <c r="AD12" s="367"/>
      <c r="AE12" s="367"/>
      <c r="AF12" s="367"/>
      <c r="AG12" s="367"/>
      <c r="AH12" s="367"/>
      <c r="AI12" s="367"/>
      <c r="AJ12" s="368"/>
      <c r="AK12" s="363"/>
      <c r="AL12" s="364"/>
      <c r="AM12" s="365"/>
    </row>
    <row r="13" spans="1:39" ht="38.25" customHeight="1" thickTop="1">
      <c r="A13" s="394" t="str">
        <f>IF(B13="","",COUNTA($B$5:$B13))</f>
        <v/>
      </c>
      <c r="B13" s="369"/>
      <c r="C13" s="369"/>
      <c r="D13" s="397"/>
      <c r="E13" s="397"/>
      <c r="F13" s="397"/>
      <c r="G13" s="369"/>
      <c r="H13" s="369"/>
      <c r="I13" s="369"/>
      <c r="J13" s="391"/>
      <c r="K13" s="344"/>
      <c r="L13" s="344"/>
      <c r="M13" s="344"/>
      <c r="N13" s="388"/>
      <c r="O13" s="369"/>
      <c r="P13" s="369"/>
      <c r="Q13" s="372" t="str">
        <f t="shared" ref="Q13" si="2">IF($N13="YES","FACILITY",IF($O13="YES","FACILITY",IF($P13="YES","CERTIFIED SUBCONTRACTOR",IF($O13="NO","SUBCONTRACTOR",IF($N13="NO","SUBCONTRACTOR",IF($P13="NO","SUBCONTRACTOR",""))))))</f>
        <v/>
      </c>
      <c r="R13" s="87"/>
      <c r="S13" s="88"/>
      <c r="T13" s="369"/>
      <c r="U13" s="376"/>
      <c r="V13" s="89"/>
      <c r="W13" s="90"/>
      <c r="X13" s="91"/>
      <c r="Y13" s="92"/>
      <c r="Z13" s="93" t="s">
        <v>5066</v>
      </c>
      <c r="AA13" s="94"/>
      <c r="AB13" s="378" t="s">
        <v>5067</v>
      </c>
      <c r="AC13" s="379"/>
      <c r="AD13" s="379"/>
      <c r="AE13" s="379"/>
      <c r="AF13" s="380"/>
      <c r="AG13" s="381" t="s">
        <v>5068</v>
      </c>
      <c r="AH13" s="379"/>
      <c r="AI13" s="379"/>
      <c r="AJ13" s="382"/>
      <c r="AK13" s="95"/>
      <c r="AL13" s="96" t="s">
        <v>5066</v>
      </c>
      <c r="AM13" s="97"/>
    </row>
    <row r="14" spans="1:39" ht="38.25" customHeight="1">
      <c r="A14" s="395"/>
      <c r="B14" s="370"/>
      <c r="C14" s="370"/>
      <c r="D14" s="398"/>
      <c r="E14" s="398"/>
      <c r="F14" s="398"/>
      <c r="G14" s="370"/>
      <c r="H14" s="370"/>
      <c r="I14" s="370"/>
      <c r="J14" s="392"/>
      <c r="K14" s="345"/>
      <c r="L14" s="345"/>
      <c r="M14" s="345"/>
      <c r="N14" s="389"/>
      <c r="O14" s="370"/>
      <c r="P14" s="370"/>
      <c r="Q14" s="373"/>
      <c r="R14" s="99"/>
      <c r="S14" s="100"/>
      <c r="T14" s="375"/>
      <c r="U14" s="377"/>
      <c r="V14" s="101"/>
      <c r="W14" s="102"/>
      <c r="X14" s="103"/>
      <c r="Y14" s="383" t="s">
        <v>5069</v>
      </c>
      <c r="Z14" s="384"/>
      <c r="AA14" s="385"/>
      <c r="AB14" s="104"/>
      <c r="AC14" s="386" t="s">
        <v>5066</v>
      </c>
      <c r="AD14" s="387"/>
      <c r="AE14" s="387"/>
      <c r="AF14" s="105"/>
      <c r="AG14" s="106"/>
      <c r="AH14" s="386" t="s">
        <v>5066</v>
      </c>
      <c r="AI14" s="387"/>
      <c r="AJ14" s="107"/>
      <c r="AK14" s="349" t="s">
        <v>5070</v>
      </c>
      <c r="AL14" s="350"/>
      <c r="AM14" s="351"/>
    </row>
    <row r="15" spans="1:39" ht="38.25" customHeight="1" thickBot="1">
      <c r="A15" s="395"/>
      <c r="B15" s="370"/>
      <c r="C15" s="370"/>
      <c r="D15" s="398"/>
      <c r="E15" s="398"/>
      <c r="F15" s="398"/>
      <c r="G15" s="370"/>
      <c r="H15" s="370"/>
      <c r="I15" s="370"/>
      <c r="J15" s="392"/>
      <c r="K15" s="345"/>
      <c r="L15" s="345"/>
      <c r="M15" s="345"/>
      <c r="N15" s="389"/>
      <c r="O15" s="370"/>
      <c r="P15" s="370"/>
      <c r="Q15" s="373"/>
      <c r="R15" s="99"/>
      <c r="S15" s="100"/>
      <c r="T15" s="352" t="str">
        <f t="shared" ref="T15" si="3">"Total / Toplam: "&amp;IF(AND(T13="",U13=""),"",SUM(T13:U13))</f>
        <v xml:space="preserve">Total / Toplam: </v>
      </c>
      <c r="U15" s="353"/>
      <c r="V15" s="108"/>
      <c r="W15" s="109"/>
      <c r="X15" s="110"/>
      <c r="Y15" s="111"/>
      <c r="Z15" s="112"/>
      <c r="AA15" s="113"/>
      <c r="AB15" s="356" t="s">
        <v>5071</v>
      </c>
      <c r="AC15" s="357"/>
      <c r="AD15" s="357"/>
      <c r="AE15" s="357" t="s">
        <v>5072</v>
      </c>
      <c r="AF15" s="357"/>
      <c r="AG15" s="357"/>
      <c r="AH15" s="358" t="s">
        <v>5073</v>
      </c>
      <c r="AI15" s="358"/>
      <c r="AJ15" s="359"/>
      <c r="AK15" s="360"/>
      <c r="AL15" s="361"/>
      <c r="AM15" s="362"/>
    </row>
    <row r="16" spans="1:39" ht="38.25" customHeight="1" thickTop="1" thickBot="1">
      <c r="A16" s="396"/>
      <c r="B16" s="371"/>
      <c r="C16" s="371"/>
      <c r="D16" s="399"/>
      <c r="E16" s="399"/>
      <c r="F16" s="399"/>
      <c r="G16" s="371"/>
      <c r="H16" s="371"/>
      <c r="I16" s="371"/>
      <c r="J16" s="393"/>
      <c r="K16" s="346"/>
      <c r="L16" s="346"/>
      <c r="M16" s="346"/>
      <c r="N16" s="390"/>
      <c r="O16" s="371"/>
      <c r="P16" s="371"/>
      <c r="Q16" s="374"/>
      <c r="R16" s="114"/>
      <c r="S16" s="115"/>
      <c r="T16" s="354"/>
      <c r="U16" s="355"/>
      <c r="V16" s="347" t="s">
        <v>5078</v>
      </c>
      <c r="W16" s="348"/>
      <c r="X16" s="74"/>
      <c r="Y16" s="116"/>
      <c r="Z16" s="117"/>
      <c r="AA16" s="118"/>
      <c r="AB16" s="366"/>
      <c r="AC16" s="367"/>
      <c r="AD16" s="367"/>
      <c r="AE16" s="367"/>
      <c r="AF16" s="367"/>
      <c r="AG16" s="367"/>
      <c r="AH16" s="367"/>
      <c r="AI16" s="367"/>
      <c r="AJ16" s="368"/>
      <c r="AK16" s="363"/>
      <c r="AL16" s="364"/>
      <c r="AM16" s="365"/>
    </row>
    <row r="17" spans="1:39" ht="38.25" customHeight="1" thickTop="1">
      <c r="A17" s="394" t="str">
        <f>IF(B17="","",COUNTA($B$5:$B17))</f>
        <v/>
      </c>
      <c r="B17" s="369"/>
      <c r="C17" s="369"/>
      <c r="D17" s="397"/>
      <c r="E17" s="397"/>
      <c r="F17" s="397"/>
      <c r="G17" s="369"/>
      <c r="H17" s="369"/>
      <c r="I17" s="369"/>
      <c r="J17" s="391"/>
      <c r="K17" s="344"/>
      <c r="L17" s="344"/>
      <c r="M17" s="344"/>
      <c r="N17" s="388"/>
      <c r="O17" s="369"/>
      <c r="P17" s="369"/>
      <c r="Q17" s="372" t="str">
        <f t="shared" ref="Q17" si="4">IF($N17="YES","FACILITY",IF($O17="YES","FACILITY",IF($P17="YES","CERTIFIED SUBCONTRACTOR",IF($O17="NO","SUBCONTRACTOR",IF($N17="NO","SUBCONTRACTOR",IF($P17="NO","SUBCONTRACTOR",""))))))</f>
        <v/>
      </c>
      <c r="R17" s="87"/>
      <c r="S17" s="88"/>
      <c r="T17" s="369"/>
      <c r="U17" s="376"/>
      <c r="V17" s="89"/>
      <c r="W17" s="90"/>
      <c r="X17" s="91"/>
      <c r="Y17" s="92"/>
      <c r="Z17" s="93" t="s">
        <v>5066</v>
      </c>
      <c r="AA17" s="94"/>
      <c r="AB17" s="378" t="s">
        <v>5067</v>
      </c>
      <c r="AC17" s="379"/>
      <c r="AD17" s="379"/>
      <c r="AE17" s="379"/>
      <c r="AF17" s="380"/>
      <c r="AG17" s="381" t="s">
        <v>5068</v>
      </c>
      <c r="AH17" s="379"/>
      <c r="AI17" s="379"/>
      <c r="AJ17" s="382"/>
      <c r="AK17" s="95"/>
      <c r="AL17" s="96" t="s">
        <v>5066</v>
      </c>
      <c r="AM17" s="97"/>
    </row>
    <row r="18" spans="1:39" ht="38.25" customHeight="1">
      <c r="A18" s="395"/>
      <c r="B18" s="370"/>
      <c r="C18" s="370"/>
      <c r="D18" s="398"/>
      <c r="E18" s="398"/>
      <c r="F18" s="398"/>
      <c r="G18" s="370"/>
      <c r="H18" s="370"/>
      <c r="I18" s="370"/>
      <c r="J18" s="392"/>
      <c r="K18" s="345"/>
      <c r="L18" s="345"/>
      <c r="M18" s="345"/>
      <c r="N18" s="389"/>
      <c r="O18" s="370"/>
      <c r="P18" s="370"/>
      <c r="Q18" s="373"/>
      <c r="R18" s="99"/>
      <c r="S18" s="100"/>
      <c r="T18" s="375"/>
      <c r="U18" s="377"/>
      <c r="V18" s="101"/>
      <c r="W18" s="102"/>
      <c r="X18" s="103"/>
      <c r="Y18" s="383" t="s">
        <v>5069</v>
      </c>
      <c r="Z18" s="384"/>
      <c r="AA18" s="385"/>
      <c r="AB18" s="104"/>
      <c r="AC18" s="386" t="s">
        <v>5066</v>
      </c>
      <c r="AD18" s="387"/>
      <c r="AE18" s="387"/>
      <c r="AF18" s="105"/>
      <c r="AG18" s="106"/>
      <c r="AH18" s="386" t="s">
        <v>5066</v>
      </c>
      <c r="AI18" s="387"/>
      <c r="AJ18" s="107"/>
      <c r="AK18" s="349" t="s">
        <v>5070</v>
      </c>
      <c r="AL18" s="350"/>
      <c r="AM18" s="351"/>
    </row>
    <row r="19" spans="1:39" ht="38.25" customHeight="1" thickBot="1">
      <c r="A19" s="395"/>
      <c r="B19" s="370"/>
      <c r="C19" s="370"/>
      <c r="D19" s="398"/>
      <c r="E19" s="398"/>
      <c r="F19" s="398"/>
      <c r="G19" s="370"/>
      <c r="H19" s="370"/>
      <c r="I19" s="370"/>
      <c r="J19" s="392"/>
      <c r="K19" s="345"/>
      <c r="L19" s="345"/>
      <c r="M19" s="345"/>
      <c r="N19" s="389"/>
      <c r="O19" s="370"/>
      <c r="P19" s="370"/>
      <c r="Q19" s="373"/>
      <c r="R19" s="99"/>
      <c r="S19" s="100"/>
      <c r="T19" s="352" t="str">
        <f t="shared" ref="T19" si="5">"Total / Toplam: "&amp;IF(AND(T17="",U17=""),"",SUM(T17:U17))</f>
        <v xml:space="preserve">Total / Toplam: </v>
      </c>
      <c r="U19" s="353"/>
      <c r="V19" s="108"/>
      <c r="W19" s="109"/>
      <c r="X19" s="110"/>
      <c r="Y19" s="111"/>
      <c r="Z19" s="112"/>
      <c r="AA19" s="113"/>
      <c r="AB19" s="356" t="s">
        <v>5071</v>
      </c>
      <c r="AC19" s="357"/>
      <c r="AD19" s="357"/>
      <c r="AE19" s="357" t="s">
        <v>5072</v>
      </c>
      <c r="AF19" s="357"/>
      <c r="AG19" s="357"/>
      <c r="AH19" s="358" t="s">
        <v>5073</v>
      </c>
      <c r="AI19" s="358"/>
      <c r="AJ19" s="359"/>
      <c r="AK19" s="360"/>
      <c r="AL19" s="361"/>
      <c r="AM19" s="362"/>
    </row>
    <row r="20" spans="1:39" ht="38.25" customHeight="1" thickTop="1" thickBot="1">
      <c r="A20" s="396"/>
      <c r="B20" s="371"/>
      <c r="C20" s="371"/>
      <c r="D20" s="399"/>
      <c r="E20" s="399"/>
      <c r="F20" s="399"/>
      <c r="G20" s="371"/>
      <c r="H20" s="371"/>
      <c r="I20" s="371"/>
      <c r="J20" s="393"/>
      <c r="K20" s="346"/>
      <c r="L20" s="346"/>
      <c r="M20" s="346"/>
      <c r="N20" s="390"/>
      <c r="O20" s="371"/>
      <c r="P20" s="371"/>
      <c r="Q20" s="374"/>
      <c r="R20" s="114"/>
      <c r="S20" s="115"/>
      <c r="T20" s="354"/>
      <c r="U20" s="355"/>
      <c r="V20" s="347" t="s">
        <v>5078</v>
      </c>
      <c r="W20" s="348"/>
      <c r="X20" s="74"/>
      <c r="Y20" s="116"/>
      <c r="Z20" s="117"/>
      <c r="AA20" s="118"/>
      <c r="AB20" s="366"/>
      <c r="AC20" s="367"/>
      <c r="AD20" s="367"/>
      <c r="AE20" s="367"/>
      <c r="AF20" s="367"/>
      <c r="AG20" s="367"/>
      <c r="AH20" s="367"/>
      <c r="AI20" s="367"/>
      <c r="AJ20" s="368"/>
      <c r="AK20" s="363"/>
      <c r="AL20" s="364"/>
      <c r="AM20" s="365"/>
    </row>
    <row r="21" spans="1:39" ht="38.25" customHeight="1" thickTop="1">
      <c r="A21" s="394" t="str">
        <f>IF(B21="","",COUNTA($B$5:$B21))</f>
        <v/>
      </c>
      <c r="B21" s="369"/>
      <c r="C21" s="369"/>
      <c r="D21" s="397"/>
      <c r="E21" s="397"/>
      <c r="F21" s="397"/>
      <c r="G21" s="369"/>
      <c r="H21" s="369"/>
      <c r="I21" s="369"/>
      <c r="J21" s="391"/>
      <c r="K21" s="344"/>
      <c r="L21" s="344"/>
      <c r="M21" s="344"/>
      <c r="N21" s="388"/>
      <c r="O21" s="369"/>
      <c r="P21" s="369"/>
      <c r="Q21" s="372" t="str">
        <f t="shared" ref="Q21" si="6">IF($N21="YES","FACILITY",IF($O21="YES","FACILITY",IF($P21="YES","CERTIFIED SUBCONTRACTOR",IF($O21="NO","SUBCONTRACTOR",IF($N21="NO","SUBCONTRACTOR",IF($P21="NO","SUBCONTRACTOR",""))))))</f>
        <v/>
      </c>
      <c r="R21" s="87"/>
      <c r="S21" s="88"/>
      <c r="T21" s="369"/>
      <c r="U21" s="376"/>
      <c r="V21" s="89"/>
      <c r="W21" s="90"/>
      <c r="X21" s="91"/>
      <c r="Y21" s="92"/>
      <c r="Z21" s="93" t="s">
        <v>5066</v>
      </c>
      <c r="AA21" s="94"/>
      <c r="AB21" s="378" t="s">
        <v>5067</v>
      </c>
      <c r="AC21" s="379"/>
      <c r="AD21" s="379"/>
      <c r="AE21" s="379"/>
      <c r="AF21" s="380"/>
      <c r="AG21" s="381" t="s">
        <v>5068</v>
      </c>
      <c r="AH21" s="379"/>
      <c r="AI21" s="379"/>
      <c r="AJ21" s="382"/>
      <c r="AK21" s="95"/>
      <c r="AL21" s="96" t="s">
        <v>5066</v>
      </c>
      <c r="AM21" s="97"/>
    </row>
    <row r="22" spans="1:39" ht="38.25" customHeight="1">
      <c r="A22" s="395"/>
      <c r="B22" s="370"/>
      <c r="C22" s="370"/>
      <c r="D22" s="398"/>
      <c r="E22" s="398"/>
      <c r="F22" s="398"/>
      <c r="G22" s="370"/>
      <c r="H22" s="370"/>
      <c r="I22" s="370"/>
      <c r="J22" s="392"/>
      <c r="K22" s="345"/>
      <c r="L22" s="345"/>
      <c r="M22" s="345"/>
      <c r="N22" s="389"/>
      <c r="O22" s="370"/>
      <c r="P22" s="370"/>
      <c r="Q22" s="373"/>
      <c r="R22" s="99"/>
      <c r="S22" s="100"/>
      <c r="T22" s="375"/>
      <c r="U22" s="377"/>
      <c r="V22" s="101"/>
      <c r="W22" s="102"/>
      <c r="X22" s="103"/>
      <c r="Y22" s="383" t="s">
        <v>5069</v>
      </c>
      <c r="Z22" s="384"/>
      <c r="AA22" s="385"/>
      <c r="AB22" s="104"/>
      <c r="AC22" s="386" t="s">
        <v>5066</v>
      </c>
      <c r="AD22" s="387"/>
      <c r="AE22" s="387"/>
      <c r="AF22" s="105"/>
      <c r="AG22" s="106"/>
      <c r="AH22" s="386" t="s">
        <v>5066</v>
      </c>
      <c r="AI22" s="387"/>
      <c r="AJ22" s="107"/>
      <c r="AK22" s="349" t="s">
        <v>5070</v>
      </c>
      <c r="AL22" s="350"/>
      <c r="AM22" s="351"/>
    </row>
    <row r="23" spans="1:39" ht="38.25" customHeight="1" thickBot="1">
      <c r="A23" s="395"/>
      <c r="B23" s="370"/>
      <c r="C23" s="370"/>
      <c r="D23" s="398"/>
      <c r="E23" s="398"/>
      <c r="F23" s="398"/>
      <c r="G23" s="370"/>
      <c r="H23" s="370"/>
      <c r="I23" s="370"/>
      <c r="J23" s="392"/>
      <c r="K23" s="345"/>
      <c r="L23" s="345"/>
      <c r="M23" s="345"/>
      <c r="N23" s="389"/>
      <c r="O23" s="370"/>
      <c r="P23" s="370"/>
      <c r="Q23" s="373"/>
      <c r="R23" s="99"/>
      <c r="S23" s="100"/>
      <c r="T23" s="352" t="str">
        <f t="shared" ref="T23" si="7">"Total / Toplam: "&amp;IF(AND(T21="",U21=""),"",SUM(T21:U21))</f>
        <v xml:space="preserve">Total / Toplam: </v>
      </c>
      <c r="U23" s="353"/>
      <c r="V23" s="108"/>
      <c r="W23" s="109"/>
      <c r="X23" s="110"/>
      <c r="Y23" s="111"/>
      <c r="Z23" s="112"/>
      <c r="AA23" s="113"/>
      <c r="AB23" s="356" t="s">
        <v>5071</v>
      </c>
      <c r="AC23" s="357"/>
      <c r="AD23" s="357"/>
      <c r="AE23" s="357" t="s">
        <v>5072</v>
      </c>
      <c r="AF23" s="357"/>
      <c r="AG23" s="357"/>
      <c r="AH23" s="358" t="s">
        <v>5073</v>
      </c>
      <c r="AI23" s="358"/>
      <c r="AJ23" s="359"/>
      <c r="AK23" s="360"/>
      <c r="AL23" s="361"/>
      <c r="AM23" s="362"/>
    </row>
    <row r="24" spans="1:39" ht="38.25" customHeight="1" thickTop="1" thickBot="1">
      <c r="A24" s="396"/>
      <c r="B24" s="371"/>
      <c r="C24" s="371"/>
      <c r="D24" s="399"/>
      <c r="E24" s="399"/>
      <c r="F24" s="399"/>
      <c r="G24" s="371"/>
      <c r="H24" s="371"/>
      <c r="I24" s="371"/>
      <c r="J24" s="393"/>
      <c r="K24" s="346"/>
      <c r="L24" s="346"/>
      <c r="M24" s="346"/>
      <c r="N24" s="390"/>
      <c r="O24" s="371"/>
      <c r="P24" s="371"/>
      <c r="Q24" s="374"/>
      <c r="R24" s="114"/>
      <c r="S24" s="115"/>
      <c r="T24" s="354"/>
      <c r="U24" s="355"/>
      <c r="V24" s="347" t="s">
        <v>5078</v>
      </c>
      <c r="W24" s="348"/>
      <c r="X24" s="74"/>
      <c r="Y24" s="116"/>
      <c r="Z24" s="117"/>
      <c r="AA24" s="118"/>
      <c r="AB24" s="366"/>
      <c r="AC24" s="367"/>
      <c r="AD24" s="367"/>
      <c r="AE24" s="367"/>
      <c r="AF24" s="367"/>
      <c r="AG24" s="367"/>
      <c r="AH24" s="367"/>
      <c r="AI24" s="367"/>
      <c r="AJ24" s="368"/>
      <c r="AK24" s="363"/>
      <c r="AL24" s="364"/>
      <c r="AM24" s="365"/>
    </row>
    <row r="25" spans="1:39" ht="38.25" customHeight="1" thickTop="1">
      <c r="A25" s="394" t="str">
        <f>IF(B25="","",COUNTA($B$5:$B25))</f>
        <v/>
      </c>
      <c r="B25" s="369"/>
      <c r="C25" s="369"/>
      <c r="D25" s="397"/>
      <c r="E25" s="397"/>
      <c r="F25" s="397"/>
      <c r="G25" s="369"/>
      <c r="H25" s="369"/>
      <c r="I25" s="369"/>
      <c r="J25" s="391"/>
      <c r="K25" s="344"/>
      <c r="L25" s="344"/>
      <c r="M25" s="344"/>
      <c r="N25" s="388"/>
      <c r="O25" s="369"/>
      <c r="P25" s="369"/>
      <c r="Q25" s="372" t="str">
        <f t="shared" ref="Q25" si="8">IF($N25="YES","FACILITY",IF($O25="YES","FACILITY",IF($P25="YES","CERTIFIED SUBCONTRACTOR",IF($O25="NO","SUBCONTRACTOR",IF($N25="NO","SUBCONTRACTOR",IF($P25="NO","SUBCONTRACTOR",""))))))</f>
        <v/>
      </c>
      <c r="R25" s="87"/>
      <c r="S25" s="88"/>
      <c r="T25" s="369"/>
      <c r="U25" s="376"/>
      <c r="V25" s="89"/>
      <c r="W25" s="90"/>
      <c r="X25" s="91"/>
      <c r="Y25" s="92"/>
      <c r="Z25" s="93" t="s">
        <v>5066</v>
      </c>
      <c r="AA25" s="94"/>
      <c r="AB25" s="378" t="s">
        <v>5067</v>
      </c>
      <c r="AC25" s="379"/>
      <c r="AD25" s="379"/>
      <c r="AE25" s="379"/>
      <c r="AF25" s="380"/>
      <c r="AG25" s="381" t="s">
        <v>5068</v>
      </c>
      <c r="AH25" s="379"/>
      <c r="AI25" s="379"/>
      <c r="AJ25" s="382"/>
      <c r="AK25" s="95"/>
      <c r="AL25" s="96" t="s">
        <v>5066</v>
      </c>
      <c r="AM25" s="97"/>
    </row>
    <row r="26" spans="1:39" ht="38.25" customHeight="1">
      <c r="A26" s="395"/>
      <c r="B26" s="370"/>
      <c r="C26" s="370"/>
      <c r="D26" s="398"/>
      <c r="E26" s="398"/>
      <c r="F26" s="398"/>
      <c r="G26" s="370"/>
      <c r="H26" s="370"/>
      <c r="I26" s="370"/>
      <c r="J26" s="392"/>
      <c r="K26" s="345"/>
      <c r="L26" s="345"/>
      <c r="M26" s="345"/>
      <c r="N26" s="389"/>
      <c r="O26" s="370"/>
      <c r="P26" s="370"/>
      <c r="Q26" s="373"/>
      <c r="R26" s="99"/>
      <c r="S26" s="100"/>
      <c r="T26" s="375"/>
      <c r="U26" s="377"/>
      <c r="V26" s="101"/>
      <c r="W26" s="102"/>
      <c r="X26" s="103"/>
      <c r="Y26" s="383" t="s">
        <v>5069</v>
      </c>
      <c r="Z26" s="384"/>
      <c r="AA26" s="385"/>
      <c r="AB26" s="104"/>
      <c r="AC26" s="386" t="s">
        <v>5066</v>
      </c>
      <c r="AD26" s="387"/>
      <c r="AE26" s="387"/>
      <c r="AF26" s="105"/>
      <c r="AG26" s="106"/>
      <c r="AH26" s="386" t="s">
        <v>5066</v>
      </c>
      <c r="AI26" s="387"/>
      <c r="AJ26" s="107"/>
      <c r="AK26" s="349" t="s">
        <v>5070</v>
      </c>
      <c r="AL26" s="350"/>
      <c r="AM26" s="351"/>
    </row>
    <row r="27" spans="1:39" ht="38.25" customHeight="1" thickBot="1">
      <c r="A27" s="395"/>
      <c r="B27" s="370"/>
      <c r="C27" s="370"/>
      <c r="D27" s="398"/>
      <c r="E27" s="398"/>
      <c r="F27" s="398"/>
      <c r="G27" s="370"/>
      <c r="H27" s="370"/>
      <c r="I27" s="370"/>
      <c r="J27" s="392"/>
      <c r="K27" s="345"/>
      <c r="L27" s="345"/>
      <c r="M27" s="345"/>
      <c r="N27" s="389"/>
      <c r="O27" s="370"/>
      <c r="P27" s="370"/>
      <c r="Q27" s="373"/>
      <c r="R27" s="99"/>
      <c r="S27" s="100"/>
      <c r="T27" s="352" t="str">
        <f t="shared" ref="T27" si="9">"Total / Toplam: "&amp;IF(AND(T25="",U25=""),"",SUM(T25:U25))</f>
        <v xml:space="preserve">Total / Toplam: </v>
      </c>
      <c r="U27" s="353"/>
      <c r="V27" s="108"/>
      <c r="W27" s="109"/>
      <c r="X27" s="110"/>
      <c r="Y27" s="111"/>
      <c r="Z27" s="112"/>
      <c r="AA27" s="113"/>
      <c r="AB27" s="356" t="s">
        <v>5071</v>
      </c>
      <c r="AC27" s="357"/>
      <c r="AD27" s="357"/>
      <c r="AE27" s="357" t="s">
        <v>5072</v>
      </c>
      <c r="AF27" s="357"/>
      <c r="AG27" s="357"/>
      <c r="AH27" s="358" t="s">
        <v>5073</v>
      </c>
      <c r="AI27" s="358"/>
      <c r="AJ27" s="359"/>
      <c r="AK27" s="360"/>
      <c r="AL27" s="361"/>
      <c r="AM27" s="362"/>
    </row>
    <row r="28" spans="1:39" ht="38.25" customHeight="1" thickTop="1" thickBot="1">
      <c r="A28" s="396"/>
      <c r="B28" s="371"/>
      <c r="C28" s="371"/>
      <c r="D28" s="399"/>
      <c r="E28" s="399"/>
      <c r="F28" s="399"/>
      <c r="G28" s="371"/>
      <c r="H28" s="371"/>
      <c r="I28" s="371"/>
      <c r="J28" s="393"/>
      <c r="K28" s="346"/>
      <c r="L28" s="346"/>
      <c r="M28" s="346"/>
      <c r="N28" s="390"/>
      <c r="O28" s="371"/>
      <c r="P28" s="371"/>
      <c r="Q28" s="374"/>
      <c r="R28" s="114"/>
      <c r="S28" s="115"/>
      <c r="T28" s="354"/>
      <c r="U28" s="355"/>
      <c r="V28" s="347" t="s">
        <v>5078</v>
      </c>
      <c r="W28" s="348"/>
      <c r="X28" s="74"/>
      <c r="Y28" s="116"/>
      <c r="Z28" s="117"/>
      <c r="AA28" s="118"/>
      <c r="AB28" s="366"/>
      <c r="AC28" s="367"/>
      <c r="AD28" s="367"/>
      <c r="AE28" s="367"/>
      <c r="AF28" s="367"/>
      <c r="AG28" s="367"/>
      <c r="AH28" s="367"/>
      <c r="AI28" s="367"/>
      <c r="AJ28" s="368"/>
      <c r="AK28" s="363"/>
      <c r="AL28" s="364"/>
      <c r="AM28" s="365"/>
    </row>
    <row r="29" spans="1:39" ht="38.25" customHeight="1" thickTop="1">
      <c r="A29" s="394" t="str">
        <f>IF(B29="","",COUNTA($B$5:$B29))</f>
        <v/>
      </c>
      <c r="B29" s="369"/>
      <c r="C29" s="369"/>
      <c r="D29" s="397"/>
      <c r="E29" s="397"/>
      <c r="F29" s="397"/>
      <c r="G29" s="369"/>
      <c r="H29" s="369"/>
      <c r="I29" s="369"/>
      <c r="J29" s="391"/>
      <c r="K29" s="344"/>
      <c r="L29" s="344"/>
      <c r="M29" s="344"/>
      <c r="N29" s="388"/>
      <c r="O29" s="369"/>
      <c r="P29" s="369"/>
      <c r="Q29" s="372" t="str">
        <f t="shared" ref="Q29" si="10">IF($N29="YES","FACILITY",IF($O29="YES","FACILITY",IF($P29="YES","CERTIFIED SUBCONTRACTOR",IF($O29="NO","SUBCONTRACTOR",IF($N29="NO","SUBCONTRACTOR",IF($P29="NO","SUBCONTRACTOR",""))))))</f>
        <v/>
      </c>
      <c r="R29" s="87"/>
      <c r="S29" s="88"/>
      <c r="T29" s="369"/>
      <c r="U29" s="376"/>
      <c r="V29" s="89"/>
      <c r="W29" s="90"/>
      <c r="X29" s="91"/>
      <c r="Y29" s="92"/>
      <c r="Z29" s="93" t="s">
        <v>5066</v>
      </c>
      <c r="AA29" s="94"/>
      <c r="AB29" s="378" t="s">
        <v>5067</v>
      </c>
      <c r="AC29" s="379"/>
      <c r="AD29" s="379"/>
      <c r="AE29" s="379"/>
      <c r="AF29" s="380"/>
      <c r="AG29" s="381" t="s">
        <v>5068</v>
      </c>
      <c r="AH29" s="379"/>
      <c r="AI29" s="379"/>
      <c r="AJ29" s="382"/>
      <c r="AK29" s="95"/>
      <c r="AL29" s="96" t="s">
        <v>5066</v>
      </c>
      <c r="AM29" s="97"/>
    </row>
    <row r="30" spans="1:39" ht="38.25" customHeight="1">
      <c r="A30" s="395"/>
      <c r="B30" s="370"/>
      <c r="C30" s="370"/>
      <c r="D30" s="398"/>
      <c r="E30" s="398"/>
      <c r="F30" s="398"/>
      <c r="G30" s="370"/>
      <c r="H30" s="370"/>
      <c r="I30" s="370"/>
      <c r="J30" s="392"/>
      <c r="K30" s="345"/>
      <c r="L30" s="345"/>
      <c r="M30" s="345"/>
      <c r="N30" s="389"/>
      <c r="O30" s="370"/>
      <c r="P30" s="370"/>
      <c r="Q30" s="373"/>
      <c r="R30" s="99"/>
      <c r="S30" s="100"/>
      <c r="T30" s="375"/>
      <c r="U30" s="377"/>
      <c r="V30" s="101"/>
      <c r="W30" s="102"/>
      <c r="X30" s="103"/>
      <c r="Y30" s="383" t="s">
        <v>5069</v>
      </c>
      <c r="Z30" s="384"/>
      <c r="AA30" s="385"/>
      <c r="AB30" s="104"/>
      <c r="AC30" s="386" t="s">
        <v>5066</v>
      </c>
      <c r="AD30" s="387"/>
      <c r="AE30" s="387"/>
      <c r="AF30" s="105"/>
      <c r="AG30" s="106"/>
      <c r="AH30" s="386" t="s">
        <v>5066</v>
      </c>
      <c r="AI30" s="387"/>
      <c r="AJ30" s="107"/>
      <c r="AK30" s="349" t="s">
        <v>5070</v>
      </c>
      <c r="AL30" s="350"/>
      <c r="AM30" s="351"/>
    </row>
    <row r="31" spans="1:39" ht="38.25" customHeight="1" thickBot="1">
      <c r="A31" s="395"/>
      <c r="B31" s="370"/>
      <c r="C31" s="370"/>
      <c r="D31" s="398"/>
      <c r="E31" s="398"/>
      <c r="F31" s="398"/>
      <c r="G31" s="370"/>
      <c r="H31" s="370"/>
      <c r="I31" s="370"/>
      <c r="J31" s="392"/>
      <c r="K31" s="345"/>
      <c r="L31" s="345"/>
      <c r="M31" s="345"/>
      <c r="N31" s="389"/>
      <c r="O31" s="370"/>
      <c r="P31" s="370"/>
      <c r="Q31" s="373"/>
      <c r="R31" s="99"/>
      <c r="S31" s="100"/>
      <c r="T31" s="352" t="str">
        <f t="shared" ref="T31" si="11">"Total / Toplam: "&amp;IF(AND(T29="",U29=""),"",SUM(T29:U29))</f>
        <v xml:space="preserve">Total / Toplam: </v>
      </c>
      <c r="U31" s="353"/>
      <c r="V31" s="108"/>
      <c r="W31" s="109"/>
      <c r="X31" s="110"/>
      <c r="Y31" s="111"/>
      <c r="Z31" s="112"/>
      <c r="AA31" s="113"/>
      <c r="AB31" s="356" t="s">
        <v>5071</v>
      </c>
      <c r="AC31" s="357"/>
      <c r="AD31" s="357"/>
      <c r="AE31" s="357" t="s">
        <v>5072</v>
      </c>
      <c r="AF31" s="357"/>
      <c r="AG31" s="357"/>
      <c r="AH31" s="358" t="s">
        <v>5073</v>
      </c>
      <c r="AI31" s="358"/>
      <c r="AJ31" s="359"/>
      <c r="AK31" s="360"/>
      <c r="AL31" s="361"/>
      <c r="AM31" s="362"/>
    </row>
    <row r="32" spans="1:39" ht="38.25" customHeight="1" thickTop="1" thickBot="1">
      <c r="A32" s="396"/>
      <c r="B32" s="371"/>
      <c r="C32" s="371"/>
      <c r="D32" s="399"/>
      <c r="E32" s="399"/>
      <c r="F32" s="399"/>
      <c r="G32" s="371"/>
      <c r="H32" s="371"/>
      <c r="I32" s="371"/>
      <c r="J32" s="393"/>
      <c r="K32" s="346"/>
      <c r="L32" s="346"/>
      <c r="M32" s="346"/>
      <c r="N32" s="390"/>
      <c r="O32" s="371"/>
      <c r="P32" s="371"/>
      <c r="Q32" s="374"/>
      <c r="R32" s="114"/>
      <c r="S32" s="115"/>
      <c r="T32" s="354"/>
      <c r="U32" s="355"/>
      <c r="V32" s="347" t="s">
        <v>5078</v>
      </c>
      <c r="W32" s="348"/>
      <c r="X32" s="74"/>
      <c r="Y32" s="116"/>
      <c r="Z32" s="117"/>
      <c r="AA32" s="118"/>
      <c r="AB32" s="366"/>
      <c r="AC32" s="367"/>
      <c r="AD32" s="367"/>
      <c r="AE32" s="367"/>
      <c r="AF32" s="367"/>
      <c r="AG32" s="367"/>
      <c r="AH32" s="367"/>
      <c r="AI32" s="367"/>
      <c r="AJ32" s="368"/>
      <c r="AK32" s="363"/>
      <c r="AL32" s="364"/>
      <c r="AM32" s="365"/>
    </row>
    <row r="33" spans="1:39" ht="38.25" customHeight="1" thickTop="1">
      <c r="A33" s="394" t="str">
        <f>IF(B33="","",COUNTA($B$5:$B33))</f>
        <v/>
      </c>
      <c r="B33" s="369"/>
      <c r="C33" s="369"/>
      <c r="D33" s="397"/>
      <c r="E33" s="397"/>
      <c r="F33" s="397"/>
      <c r="G33" s="369"/>
      <c r="H33" s="369"/>
      <c r="I33" s="369"/>
      <c r="J33" s="391"/>
      <c r="K33" s="344"/>
      <c r="L33" s="344"/>
      <c r="M33" s="344"/>
      <c r="N33" s="388"/>
      <c r="O33" s="369"/>
      <c r="P33" s="369"/>
      <c r="Q33" s="372" t="str">
        <f t="shared" ref="Q33" si="12">IF($N33="YES","FACILITY",IF($O33="YES","FACILITY",IF($P33="YES","CERTIFIED SUBCONTRACTOR",IF($O33="NO","SUBCONTRACTOR",IF($N33="NO","SUBCONTRACTOR",IF($P33="NO","SUBCONTRACTOR",""))))))</f>
        <v/>
      </c>
      <c r="R33" s="87"/>
      <c r="S33" s="88"/>
      <c r="T33" s="369"/>
      <c r="U33" s="376"/>
      <c r="V33" s="89"/>
      <c r="W33" s="90"/>
      <c r="X33" s="91"/>
      <c r="Y33" s="92"/>
      <c r="Z33" s="93" t="s">
        <v>5066</v>
      </c>
      <c r="AA33" s="94"/>
      <c r="AB33" s="378" t="s">
        <v>5067</v>
      </c>
      <c r="AC33" s="379"/>
      <c r="AD33" s="379"/>
      <c r="AE33" s="379"/>
      <c r="AF33" s="380"/>
      <c r="AG33" s="381" t="s">
        <v>5068</v>
      </c>
      <c r="AH33" s="379"/>
      <c r="AI33" s="379"/>
      <c r="AJ33" s="382"/>
      <c r="AK33" s="95"/>
      <c r="AL33" s="96" t="s">
        <v>5066</v>
      </c>
      <c r="AM33" s="97"/>
    </row>
    <row r="34" spans="1:39" ht="38.25" customHeight="1">
      <c r="A34" s="395"/>
      <c r="B34" s="370"/>
      <c r="C34" s="370"/>
      <c r="D34" s="398"/>
      <c r="E34" s="398"/>
      <c r="F34" s="398"/>
      <c r="G34" s="370"/>
      <c r="H34" s="370"/>
      <c r="I34" s="370"/>
      <c r="J34" s="392"/>
      <c r="K34" s="345"/>
      <c r="L34" s="345"/>
      <c r="M34" s="345"/>
      <c r="N34" s="389"/>
      <c r="O34" s="370"/>
      <c r="P34" s="370"/>
      <c r="Q34" s="373"/>
      <c r="R34" s="99"/>
      <c r="S34" s="100"/>
      <c r="T34" s="375"/>
      <c r="U34" s="377"/>
      <c r="V34" s="101"/>
      <c r="W34" s="102"/>
      <c r="X34" s="103"/>
      <c r="Y34" s="383" t="s">
        <v>5069</v>
      </c>
      <c r="Z34" s="384"/>
      <c r="AA34" s="385"/>
      <c r="AB34" s="104"/>
      <c r="AC34" s="386" t="s">
        <v>5066</v>
      </c>
      <c r="AD34" s="387"/>
      <c r="AE34" s="387"/>
      <c r="AF34" s="105"/>
      <c r="AG34" s="106"/>
      <c r="AH34" s="386" t="s">
        <v>5066</v>
      </c>
      <c r="AI34" s="387"/>
      <c r="AJ34" s="107"/>
      <c r="AK34" s="349" t="s">
        <v>5070</v>
      </c>
      <c r="AL34" s="350"/>
      <c r="AM34" s="351"/>
    </row>
    <row r="35" spans="1:39" ht="38.25" customHeight="1" thickBot="1">
      <c r="A35" s="395"/>
      <c r="B35" s="370"/>
      <c r="C35" s="370"/>
      <c r="D35" s="398"/>
      <c r="E35" s="398"/>
      <c r="F35" s="398"/>
      <c r="G35" s="370"/>
      <c r="H35" s="370"/>
      <c r="I35" s="370"/>
      <c r="J35" s="392"/>
      <c r="K35" s="345"/>
      <c r="L35" s="345"/>
      <c r="M35" s="345"/>
      <c r="N35" s="389"/>
      <c r="O35" s="370"/>
      <c r="P35" s="370"/>
      <c r="Q35" s="373"/>
      <c r="R35" s="99"/>
      <c r="S35" s="100"/>
      <c r="T35" s="352" t="str">
        <f t="shared" ref="T35" si="13">"Total / Toplam: "&amp;IF(AND(T33="",U33=""),"",SUM(T33:U33))</f>
        <v xml:space="preserve">Total / Toplam: </v>
      </c>
      <c r="U35" s="353"/>
      <c r="V35" s="108"/>
      <c r="W35" s="109"/>
      <c r="X35" s="110"/>
      <c r="Y35" s="111"/>
      <c r="Z35" s="112"/>
      <c r="AA35" s="113"/>
      <c r="AB35" s="356" t="s">
        <v>5071</v>
      </c>
      <c r="AC35" s="357"/>
      <c r="AD35" s="357"/>
      <c r="AE35" s="357" t="s">
        <v>5072</v>
      </c>
      <c r="AF35" s="357"/>
      <c r="AG35" s="357"/>
      <c r="AH35" s="358" t="s">
        <v>5073</v>
      </c>
      <c r="AI35" s="358"/>
      <c r="AJ35" s="359"/>
      <c r="AK35" s="360"/>
      <c r="AL35" s="361"/>
      <c r="AM35" s="362"/>
    </row>
    <row r="36" spans="1:39" ht="38.25" customHeight="1" thickTop="1" thickBot="1">
      <c r="A36" s="396"/>
      <c r="B36" s="371"/>
      <c r="C36" s="371"/>
      <c r="D36" s="399"/>
      <c r="E36" s="399"/>
      <c r="F36" s="399"/>
      <c r="G36" s="371"/>
      <c r="H36" s="371"/>
      <c r="I36" s="371"/>
      <c r="J36" s="393"/>
      <c r="K36" s="346"/>
      <c r="L36" s="346"/>
      <c r="M36" s="346"/>
      <c r="N36" s="390"/>
      <c r="O36" s="371"/>
      <c r="P36" s="371"/>
      <c r="Q36" s="374"/>
      <c r="R36" s="114"/>
      <c r="S36" s="115"/>
      <c r="T36" s="354"/>
      <c r="U36" s="355"/>
      <c r="V36" s="347" t="s">
        <v>5078</v>
      </c>
      <c r="W36" s="348"/>
      <c r="X36" s="74"/>
      <c r="Y36" s="116"/>
      <c r="Z36" s="117"/>
      <c r="AA36" s="118"/>
      <c r="AB36" s="366"/>
      <c r="AC36" s="367"/>
      <c r="AD36" s="367"/>
      <c r="AE36" s="367"/>
      <c r="AF36" s="367"/>
      <c r="AG36" s="367"/>
      <c r="AH36" s="367"/>
      <c r="AI36" s="367"/>
      <c r="AJ36" s="368"/>
      <c r="AK36" s="363"/>
      <c r="AL36" s="364"/>
      <c r="AM36" s="365"/>
    </row>
    <row r="37" spans="1:39" ht="38.25" customHeight="1" thickTop="1">
      <c r="A37" s="394" t="str">
        <f>IF(B37="","",COUNTA($B$5:$B37))</f>
        <v/>
      </c>
      <c r="B37" s="369"/>
      <c r="C37" s="369"/>
      <c r="D37" s="397"/>
      <c r="E37" s="397"/>
      <c r="F37" s="397"/>
      <c r="G37" s="369"/>
      <c r="H37" s="369"/>
      <c r="I37" s="369"/>
      <c r="J37" s="391"/>
      <c r="K37" s="344"/>
      <c r="L37" s="344"/>
      <c r="M37" s="344"/>
      <c r="N37" s="388"/>
      <c r="O37" s="369"/>
      <c r="P37" s="369"/>
      <c r="Q37" s="372" t="str">
        <f t="shared" ref="Q37" si="14">IF($N37="YES","FACILITY",IF($O37="YES","FACILITY",IF($P37="YES","CERTIFIED SUBCONTRACTOR",IF($O37="NO","SUBCONTRACTOR",IF($N37="NO","SUBCONTRACTOR",IF($P37="NO","SUBCONTRACTOR",""))))))</f>
        <v/>
      </c>
      <c r="R37" s="87"/>
      <c r="S37" s="88"/>
      <c r="T37" s="369"/>
      <c r="U37" s="376"/>
      <c r="V37" s="89"/>
      <c r="W37" s="90"/>
      <c r="X37" s="91"/>
      <c r="Y37" s="92"/>
      <c r="Z37" s="93" t="s">
        <v>5066</v>
      </c>
      <c r="AA37" s="94"/>
      <c r="AB37" s="378" t="s">
        <v>5067</v>
      </c>
      <c r="AC37" s="379"/>
      <c r="AD37" s="379"/>
      <c r="AE37" s="379"/>
      <c r="AF37" s="380"/>
      <c r="AG37" s="381" t="s">
        <v>5068</v>
      </c>
      <c r="AH37" s="379"/>
      <c r="AI37" s="379"/>
      <c r="AJ37" s="382"/>
      <c r="AK37" s="95"/>
      <c r="AL37" s="96" t="s">
        <v>5066</v>
      </c>
      <c r="AM37" s="97"/>
    </row>
    <row r="38" spans="1:39" ht="38.25" customHeight="1">
      <c r="A38" s="395"/>
      <c r="B38" s="370"/>
      <c r="C38" s="370"/>
      <c r="D38" s="398"/>
      <c r="E38" s="398"/>
      <c r="F38" s="398"/>
      <c r="G38" s="370"/>
      <c r="H38" s="370"/>
      <c r="I38" s="370"/>
      <c r="J38" s="392"/>
      <c r="K38" s="345"/>
      <c r="L38" s="345"/>
      <c r="M38" s="345"/>
      <c r="N38" s="389"/>
      <c r="O38" s="370"/>
      <c r="P38" s="370"/>
      <c r="Q38" s="373"/>
      <c r="R38" s="99"/>
      <c r="S38" s="100"/>
      <c r="T38" s="375"/>
      <c r="U38" s="377"/>
      <c r="V38" s="101"/>
      <c r="W38" s="102"/>
      <c r="X38" s="103"/>
      <c r="Y38" s="383" t="s">
        <v>5069</v>
      </c>
      <c r="Z38" s="384"/>
      <c r="AA38" s="385"/>
      <c r="AB38" s="104"/>
      <c r="AC38" s="386" t="s">
        <v>5066</v>
      </c>
      <c r="AD38" s="387"/>
      <c r="AE38" s="387"/>
      <c r="AF38" s="105"/>
      <c r="AG38" s="106"/>
      <c r="AH38" s="386" t="s">
        <v>5066</v>
      </c>
      <c r="AI38" s="387"/>
      <c r="AJ38" s="107"/>
      <c r="AK38" s="349" t="s">
        <v>5070</v>
      </c>
      <c r="AL38" s="350"/>
      <c r="AM38" s="351"/>
    </row>
    <row r="39" spans="1:39" ht="38.25" customHeight="1" thickBot="1">
      <c r="A39" s="395"/>
      <c r="B39" s="370"/>
      <c r="C39" s="370"/>
      <c r="D39" s="398"/>
      <c r="E39" s="398"/>
      <c r="F39" s="398"/>
      <c r="G39" s="370"/>
      <c r="H39" s="370"/>
      <c r="I39" s="370"/>
      <c r="J39" s="392"/>
      <c r="K39" s="345"/>
      <c r="L39" s="345"/>
      <c r="M39" s="345"/>
      <c r="N39" s="389"/>
      <c r="O39" s="370"/>
      <c r="P39" s="370"/>
      <c r="Q39" s="373"/>
      <c r="R39" s="99"/>
      <c r="S39" s="100"/>
      <c r="T39" s="352" t="str">
        <f t="shared" ref="T39" si="15">"Total / Toplam: "&amp;IF(AND(T37="",U37=""),"",SUM(T37:U37))</f>
        <v xml:space="preserve">Total / Toplam: </v>
      </c>
      <c r="U39" s="353"/>
      <c r="V39" s="108"/>
      <c r="W39" s="109"/>
      <c r="X39" s="110"/>
      <c r="Y39" s="111"/>
      <c r="Z39" s="112"/>
      <c r="AA39" s="113"/>
      <c r="AB39" s="356" t="s">
        <v>5071</v>
      </c>
      <c r="AC39" s="357"/>
      <c r="AD39" s="357"/>
      <c r="AE39" s="357" t="s">
        <v>5072</v>
      </c>
      <c r="AF39" s="357"/>
      <c r="AG39" s="357"/>
      <c r="AH39" s="358" t="s">
        <v>5073</v>
      </c>
      <c r="AI39" s="358"/>
      <c r="AJ39" s="359"/>
      <c r="AK39" s="360"/>
      <c r="AL39" s="361"/>
      <c r="AM39" s="362"/>
    </row>
    <row r="40" spans="1:39" ht="38.25" customHeight="1" thickTop="1" thickBot="1">
      <c r="A40" s="396"/>
      <c r="B40" s="371"/>
      <c r="C40" s="371"/>
      <c r="D40" s="399"/>
      <c r="E40" s="399"/>
      <c r="F40" s="399"/>
      <c r="G40" s="371"/>
      <c r="H40" s="371"/>
      <c r="I40" s="371"/>
      <c r="J40" s="393"/>
      <c r="K40" s="346"/>
      <c r="L40" s="346"/>
      <c r="M40" s="346"/>
      <c r="N40" s="390"/>
      <c r="O40" s="371"/>
      <c r="P40" s="371"/>
      <c r="Q40" s="374"/>
      <c r="R40" s="114"/>
      <c r="S40" s="115"/>
      <c r="T40" s="354"/>
      <c r="U40" s="355"/>
      <c r="V40" s="347" t="s">
        <v>5078</v>
      </c>
      <c r="W40" s="348"/>
      <c r="X40" s="74"/>
      <c r="Y40" s="116"/>
      <c r="Z40" s="117"/>
      <c r="AA40" s="118"/>
      <c r="AB40" s="366"/>
      <c r="AC40" s="367"/>
      <c r="AD40" s="367"/>
      <c r="AE40" s="367"/>
      <c r="AF40" s="367"/>
      <c r="AG40" s="367"/>
      <c r="AH40" s="367"/>
      <c r="AI40" s="367"/>
      <c r="AJ40" s="368"/>
      <c r="AK40" s="363"/>
      <c r="AL40" s="364"/>
      <c r="AM40" s="365"/>
    </row>
    <row r="41" spans="1:39" ht="38.25" customHeight="1" thickTop="1">
      <c r="A41" s="394" t="str">
        <f>IF(B41="","",COUNTA($B$5:$B41))</f>
        <v/>
      </c>
      <c r="B41" s="369"/>
      <c r="C41" s="369"/>
      <c r="D41" s="397"/>
      <c r="E41" s="397"/>
      <c r="F41" s="397"/>
      <c r="G41" s="369"/>
      <c r="H41" s="369"/>
      <c r="I41" s="369"/>
      <c r="J41" s="391"/>
      <c r="K41" s="344"/>
      <c r="L41" s="344"/>
      <c r="M41" s="344"/>
      <c r="N41" s="388"/>
      <c r="O41" s="369"/>
      <c r="P41" s="369"/>
      <c r="Q41" s="372" t="str">
        <f t="shared" ref="Q41" si="16">IF($N41="YES","FACILITY",IF($O41="YES","FACILITY",IF($P41="YES","CERTIFIED SUBCONTRACTOR",IF($O41="NO","SUBCONTRACTOR",IF($N41="NO","SUBCONTRACTOR",IF($P41="NO","SUBCONTRACTOR",""))))))</f>
        <v/>
      </c>
      <c r="R41" s="87"/>
      <c r="S41" s="88"/>
      <c r="T41" s="369"/>
      <c r="U41" s="376"/>
      <c r="V41" s="89"/>
      <c r="W41" s="90"/>
      <c r="X41" s="91"/>
      <c r="Y41" s="92"/>
      <c r="Z41" s="93" t="s">
        <v>5066</v>
      </c>
      <c r="AA41" s="94"/>
      <c r="AB41" s="378" t="s">
        <v>5067</v>
      </c>
      <c r="AC41" s="379"/>
      <c r="AD41" s="379"/>
      <c r="AE41" s="379"/>
      <c r="AF41" s="380"/>
      <c r="AG41" s="381" t="s">
        <v>5068</v>
      </c>
      <c r="AH41" s="379"/>
      <c r="AI41" s="379"/>
      <c r="AJ41" s="382"/>
      <c r="AK41" s="95"/>
      <c r="AL41" s="96" t="s">
        <v>5066</v>
      </c>
      <c r="AM41" s="97"/>
    </row>
    <row r="42" spans="1:39" ht="38.25" customHeight="1">
      <c r="A42" s="395"/>
      <c r="B42" s="370"/>
      <c r="C42" s="370"/>
      <c r="D42" s="398"/>
      <c r="E42" s="398"/>
      <c r="F42" s="398"/>
      <c r="G42" s="370"/>
      <c r="H42" s="370"/>
      <c r="I42" s="370"/>
      <c r="J42" s="392"/>
      <c r="K42" s="345"/>
      <c r="L42" s="345"/>
      <c r="M42" s="345"/>
      <c r="N42" s="389"/>
      <c r="O42" s="370"/>
      <c r="P42" s="370"/>
      <c r="Q42" s="373"/>
      <c r="R42" s="99"/>
      <c r="S42" s="100"/>
      <c r="T42" s="375"/>
      <c r="U42" s="377"/>
      <c r="V42" s="101"/>
      <c r="W42" s="102"/>
      <c r="X42" s="103"/>
      <c r="Y42" s="383" t="s">
        <v>5069</v>
      </c>
      <c r="Z42" s="384"/>
      <c r="AA42" s="385"/>
      <c r="AB42" s="104"/>
      <c r="AC42" s="386" t="s">
        <v>5066</v>
      </c>
      <c r="AD42" s="387"/>
      <c r="AE42" s="387"/>
      <c r="AF42" s="105"/>
      <c r="AG42" s="106"/>
      <c r="AH42" s="386" t="s">
        <v>5066</v>
      </c>
      <c r="AI42" s="387"/>
      <c r="AJ42" s="107"/>
      <c r="AK42" s="349" t="s">
        <v>5070</v>
      </c>
      <c r="AL42" s="350"/>
      <c r="AM42" s="351"/>
    </row>
    <row r="43" spans="1:39" ht="38.25" customHeight="1" thickBot="1">
      <c r="A43" s="395"/>
      <c r="B43" s="370"/>
      <c r="C43" s="370"/>
      <c r="D43" s="398"/>
      <c r="E43" s="398"/>
      <c r="F43" s="398"/>
      <c r="G43" s="370"/>
      <c r="H43" s="370"/>
      <c r="I43" s="370"/>
      <c r="J43" s="392"/>
      <c r="K43" s="345"/>
      <c r="L43" s="345"/>
      <c r="M43" s="345"/>
      <c r="N43" s="389"/>
      <c r="O43" s="370"/>
      <c r="P43" s="370"/>
      <c r="Q43" s="373"/>
      <c r="R43" s="99"/>
      <c r="S43" s="100"/>
      <c r="T43" s="352" t="str">
        <f t="shared" ref="T43" si="17">"Total / Toplam: "&amp;IF(AND(T41="",U41=""),"",SUM(T41:U41))</f>
        <v xml:space="preserve">Total / Toplam: </v>
      </c>
      <c r="U43" s="353"/>
      <c r="V43" s="108"/>
      <c r="W43" s="109"/>
      <c r="X43" s="110"/>
      <c r="Y43" s="111"/>
      <c r="Z43" s="112"/>
      <c r="AA43" s="113"/>
      <c r="AB43" s="356" t="s">
        <v>5071</v>
      </c>
      <c r="AC43" s="357"/>
      <c r="AD43" s="357"/>
      <c r="AE43" s="357" t="s">
        <v>5072</v>
      </c>
      <c r="AF43" s="357"/>
      <c r="AG43" s="357"/>
      <c r="AH43" s="358" t="s">
        <v>5073</v>
      </c>
      <c r="AI43" s="358"/>
      <c r="AJ43" s="359"/>
      <c r="AK43" s="360"/>
      <c r="AL43" s="361"/>
      <c r="AM43" s="362"/>
    </row>
    <row r="44" spans="1:39" ht="38.25" customHeight="1" thickTop="1" thickBot="1">
      <c r="A44" s="396"/>
      <c r="B44" s="371"/>
      <c r="C44" s="371"/>
      <c r="D44" s="399"/>
      <c r="E44" s="399"/>
      <c r="F44" s="399"/>
      <c r="G44" s="371"/>
      <c r="H44" s="371"/>
      <c r="I44" s="371"/>
      <c r="J44" s="393"/>
      <c r="K44" s="346"/>
      <c r="L44" s="346"/>
      <c r="M44" s="346"/>
      <c r="N44" s="390"/>
      <c r="O44" s="371"/>
      <c r="P44" s="371"/>
      <c r="Q44" s="374"/>
      <c r="R44" s="114"/>
      <c r="S44" s="115"/>
      <c r="T44" s="354"/>
      <c r="U44" s="355"/>
      <c r="V44" s="347" t="s">
        <v>5078</v>
      </c>
      <c r="W44" s="348"/>
      <c r="X44" s="74"/>
      <c r="Y44" s="116"/>
      <c r="Z44" s="117"/>
      <c r="AA44" s="118"/>
      <c r="AB44" s="366"/>
      <c r="AC44" s="367"/>
      <c r="AD44" s="367"/>
      <c r="AE44" s="367"/>
      <c r="AF44" s="367"/>
      <c r="AG44" s="367"/>
      <c r="AH44" s="367"/>
      <c r="AI44" s="367"/>
      <c r="AJ44" s="368"/>
      <c r="AK44" s="363"/>
      <c r="AL44" s="364"/>
      <c r="AM44" s="365"/>
    </row>
    <row r="45" spans="1:39" ht="38.25" customHeight="1" thickTop="1">
      <c r="A45" s="394" t="str">
        <f>IF(B45="","",COUNTA($B$5:$B45))</f>
        <v/>
      </c>
      <c r="B45" s="369"/>
      <c r="C45" s="369"/>
      <c r="D45" s="397"/>
      <c r="E45" s="397"/>
      <c r="F45" s="397"/>
      <c r="G45" s="369"/>
      <c r="H45" s="369"/>
      <c r="I45" s="369"/>
      <c r="J45" s="391"/>
      <c r="K45" s="344"/>
      <c r="L45" s="344"/>
      <c r="M45" s="344"/>
      <c r="N45" s="388"/>
      <c r="O45" s="369"/>
      <c r="P45" s="369"/>
      <c r="Q45" s="372" t="str">
        <f t="shared" ref="Q45" si="18">IF($N45="YES","FACILITY",IF($O45="YES","FACILITY",IF($P45="YES","CERTIFIED SUBCONTRACTOR",IF($O45="NO","SUBCONTRACTOR",IF($N45="NO","SUBCONTRACTOR",IF($P45="NO","SUBCONTRACTOR",""))))))</f>
        <v/>
      </c>
      <c r="R45" s="87"/>
      <c r="S45" s="88"/>
      <c r="T45" s="369"/>
      <c r="U45" s="376"/>
      <c r="V45" s="89"/>
      <c r="W45" s="90"/>
      <c r="X45" s="91"/>
      <c r="Y45" s="92"/>
      <c r="Z45" s="93" t="s">
        <v>5066</v>
      </c>
      <c r="AA45" s="94"/>
      <c r="AB45" s="378" t="s">
        <v>5067</v>
      </c>
      <c r="AC45" s="379"/>
      <c r="AD45" s="379"/>
      <c r="AE45" s="379"/>
      <c r="AF45" s="380"/>
      <c r="AG45" s="381" t="s">
        <v>5068</v>
      </c>
      <c r="AH45" s="379"/>
      <c r="AI45" s="379"/>
      <c r="AJ45" s="382"/>
      <c r="AK45" s="95"/>
      <c r="AL45" s="96" t="s">
        <v>5066</v>
      </c>
      <c r="AM45" s="97"/>
    </row>
    <row r="46" spans="1:39" ht="38.25" customHeight="1">
      <c r="A46" s="395"/>
      <c r="B46" s="370"/>
      <c r="C46" s="370"/>
      <c r="D46" s="398"/>
      <c r="E46" s="398"/>
      <c r="F46" s="398"/>
      <c r="G46" s="370"/>
      <c r="H46" s="370"/>
      <c r="I46" s="370"/>
      <c r="J46" s="392"/>
      <c r="K46" s="345"/>
      <c r="L46" s="345"/>
      <c r="M46" s="345"/>
      <c r="N46" s="389"/>
      <c r="O46" s="370"/>
      <c r="P46" s="370"/>
      <c r="Q46" s="373"/>
      <c r="R46" s="99"/>
      <c r="S46" s="100"/>
      <c r="T46" s="375"/>
      <c r="U46" s="377"/>
      <c r="V46" s="101"/>
      <c r="W46" s="102"/>
      <c r="X46" s="103"/>
      <c r="Y46" s="383" t="s">
        <v>5069</v>
      </c>
      <c r="Z46" s="384"/>
      <c r="AA46" s="385"/>
      <c r="AB46" s="104"/>
      <c r="AC46" s="386" t="s">
        <v>5066</v>
      </c>
      <c r="AD46" s="387"/>
      <c r="AE46" s="387"/>
      <c r="AF46" s="105"/>
      <c r="AG46" s="106"/>
      <c r="AH46" s="386" t="s">
        <v>5066</v>
      </c>
      <c r="AI46" s="387"/>
      <c r="AJ46" s="107"/>
      <c r="AK46" s="349" t="s">
        <v>5070</v>
      </c>
      <c r="AL46" s="350"/>
      <c r="AM46" s="351"/>
    </row>
    <row r="47" spans="1:39" ht="38.25" customHeight="1" thickBot="1">
      <c r="A47" s="395"/>
      <c r="B47" s="370"/>
      <c r="C47" s="370"/>
      <c r="D47" s="398"/>
      <c r="E47" s="398"/>
      <c r="F47" s="398"/>
      <c r="G47" s="370"/>
      <c r="H47" s="370"/>
      <c r="I47" s="370"/>
      <c r="J47" s="392"/>
      <c r="K47" s="345"/>
      <c r="L47" s="345"/>
      <c r="M47" s="345"/>
      <c r="N47" s="389"/>
      <c r="O47" s="370"/>
      <c r="P47" s="370"/>
      <c r="Q47" s="373"/>
      <c r="R47" s="99"/>
      <c r="S47" s="100"/>
      <c r="T47" s="352" t="str">
        <f t="shared" ref="T47" si="19">"Total / Toplam: "&amp;IF(AND(T45="",U45=""),"",SUM(T45:U45))</f>
        <v xml:space="preserve">Total / Toplam: </v>
      </c>
      <c r="U47" s="353"/>
      <c r="V47" s="108"/>
      <c r="W47" s="109"/>
      <c r="X47" s="110"/>
      <c r="Y47" s="111"/>
      <c r="Z47" s="112"/>
      <c r="AA47" s="113"/>
      <c r="AB47" s="356" t="s">
        <v>5071</v>
      </c>
      <c r="AC47" s="357"/>
      <c r="AD47" s="357"/>
      <c r="AE47" s="357" t="s">
        <v>5072</v>
      </c>
      <c r="AF47" s="357"/>
      <c r="AG47" s="357"/>
      <c r="AH47" s="358" t="s">
        <v>5073</v>
      </c>
      <c r="AI47" s="358"/>
      <c r="AJ47" s="359"/>
      <c r="AK47" s="360"/>
      <c r="AL47" s="361"/>
      <c r="AM47" s="362"/>
    </row>
    <row r="48" spans="1:39" ht="38.25" customHeight="1" thickTop="1" thickBot="1">
      <c r="A48" s="396"/>
      <c r="B48" s="371"/>
      <c r="C48" s="371"/>
      <c r="D48" s="399"/>
      <c r="E48" s="399"/>
      <c r="F48" s="399"/>
      <c r="G48" s="371"/>
      <c r="H48" s="371"/>
      <c r="I48" s="371"/>
      <c r="J48" s="393"/>
      <c r="K48" s="346"/>
      <c r="L48" s="346"/>
      <c r="M48" s="346"/>
      <c r="N48" s="390"/>
      <c r="O48" s="371"/>
      <c r="P48" s="371"/>
      <c r="Q48" s="374"/>
      <c r="R48" s="114"/>
      <c r="S48" s="115"/>
      <c r="T48" s="354"/>
      <c r="U48" s="355"/>
      <c r="V48" s="347" t="s">
        <v>5078</v>
      </c>
      <c r="W48" s="348"/>
      <c r="X48" s="74"/>
      <c r="Y48" s="116"/>
      <c r="Z48" s="117"/>
      <c r="AA48" s="118"/>
      <c r="AB48" s="366"/>
      <c r="AC48" s="367"/>
      <c r="AD48" s="367"/>
      <c r="AE48" s="367"/>
      <c r="AF48" s="367"/>
      <c r="AG48" s="367"/>
      <c r="AH48" s="367"/>
      <c r="AI48" s="367"/>
      <c r="AJ48" s="368"/>
      <c r="AK48" s="363"/>
      <c r="AL48" s="364"/>
      <c r="AM48" s="365"/>
    </row>
    <row r="49" spans="1:39" ht="38.25" customHeight="1" thickTop="1">
      <c r="A49" s="394" t="str">
        <f>IF(B49="","",COUNTA($B$5:$B49))</f>
        <v/>
      </c>
      <c r="B49" s="369"/>
      <c r="C49" s="369"/>
      <c r="D49" s="397"/>
      <c r="E49" s="397"/>
      <c r="F49" s="397"/>
      <c r="G49" s="369"/>
      <c r="H49" s="369"/>
      <c r="I49" s="369"/>
      <c r="J49" s="391"/>
      <c r="K49" s="344"/>
      <c r="L49" s="344"/>
      <c r="M49" s="344"/>
      <c r="N49" s="388"/>
      <c r="O49" s="369"/>
      <c r="P49" s="369"/>
      <c r="Q49" s="372" t="str">
        <f t="shared" ref="Q49" si="20">IF($N49="YES","FACILITY",IF($O49="YES","FACILITY",IF($P49="YES","CERTIFIED SUBCONTRACTOR",IF($O49="NO","SUBCONTRACTOR",IF($N49="NO","SUBCONTRACTOR",IF($P49="NO","SUBCONTRACTOR",""))))))</f>
        <v/>
      </c>
      <c r="R49" s="87"/>
      <c r="S49" s="88"/>
      <c r="T49" s="369"/>
      <c r="U49" s="376"/>
      <c r="V49" s="89"/>
      <c r="W49" s="90"/>
      <c r="X49" s="91"/>
      <c r="Y49" s="92"/>
      <c r="Z49" s="93" t="s">
        <v>5066</v>
      </c>
      <c r="AA49" s="94"/>
      <c r="AB49" s="378" t="s">
        <v>5067</v>
      </c>
      <c r="AC49" s="379"/>
      <c r="AD49" s="379"/>
      <c r="AE49" s="379"/>
      <c r="AF49" s="380"/>
      <c r="AG49" s="381" t="s">
        <v>5068</v>
      </c>
      <c r="AH49" s="379"/>
      <c r="AI49" s="379"/>
      <c r="AJ49" s="382"/>
      <c r="AK49" s="95"/>
      <c r="AL49" s="96" t="s">
        <v>5066</v>
      </c>
      <c r="AM49" s="97"/>
    </row>
    <row r="50" spans="1:39" ht="38.25" customHeight="1">
      <c r="A50" s="395"/>
      <c r="B50" s="370"/>
      <c r="C50" s="370"/>
      <c r="D50" s="398"/>
      <c r="E50" s="398"/>
      <c r="F50" s="398"/>
      <c r="G50" s="370"/>
      <c r="H50" s="370"/>
      <c r="I50" s="370"/>
      <c r="J50" s="392"/>
      <c r="K50" s="345"/>
      <c r="L50" s="345"/>
      <c r="M50" s="345"/>
      <c r="N50" s="389"/>
      <c r="O50" s="370"/>
      <c r="P50" s="370"/>
      <c r="Q50" s="373"/>
      <c r="R50" s="99"/>
      <c r="S50" s="100"/>
      <c r="T50" s="375"/>
      <c r="U50" s="377"/>
      <c r="V50" s="101"/>
      <c r="W50" s="102"/>
      <c r="X50" s="103"/>
      <c r="Y50" s="383" t="s">
        <v>5069</v>
      </c>
      <c r="Z50" s="384"/>
      <c r="AA50" s="385"/>
      <c r="AB50" s="104"/>
      <c r="AC50" s="386" t="s">
        <v>5066</v>
      </c>
      <c r="AD50" s="387"/>
      <c r="AE50" s="387"/>
      <c r="AF50" s="105"/>
      <c r="AG50" s="106"/>
      <c r="AH50" s="386" t="s">
        <v>5066</v>
      </c>
      <c r="AI50" s="387"/>
      <c r="AJ50" s="107"/>
      <c r="AK50" s="349" t="s">
        <v>5070</v>
      </c>
      <c r="AL50" s="350"/>
      <c r="AM50" s="351"/>
    </row>
    <row r="51" spans="1:39" ht="38.25" customHeight="1" thickBot="1">
      <c r="A51" s="395"/>
      <c r="B51" s="370"/>
      <c r="C51" s="370"/>
      <c r="D51" s="398"/>
      <c r="E51" s="398"/>
      <c r="F51" s="398"/>
      <c r="G51" s="370"/>
      <c r="H51" s="370"/>
      <c r="I51" s="370"/>
      <c r="J51" s="392"/>
      <c r="K51" s="345"/>
      <c r="L51" s="345"/>
      <c r="M51" s="345"/>
      <c r="N51" s="389"/>
      <c r="O51" s="370"/>
      <c r="P51" s="370"/>
      <c r="Q51" s="373"/>
      <c r="R51" s="99"/>
      <c r="S51" s="100"/>
      <c r="T51" s="352" t="str">
        <f t="shared" ref="T51" si="21">"Total / Toplam: "&amp;IF(AND(T49="",U49=""),"",SUM(T49:U49))</f>
        <v xml:space="preserve">Total / Toplam: </v>
      </c>
      <c r="U51" s="353"/>
      <c r="V51" s="108"/>
      <c r="W51" s="109"/>
      <c r="X51" s="110"/>
      <c r="Y51" s="111"/>
      <c r="Z51" s="112"/>
      <c r="AA51" s="113"/>
      <c r="AB51" s="356" t="s">
        <v>5071</v>
      </c>
      <c r="AC51" s="357"/>
      <c r="AD51" s="357"/>
      <c r="AE51" s="357" t="s">
        <v>5072</v>
      </c>
      <c r="AF51" s="357"/>
      <c r="AG51" s="357"/>
      <c r="AH51" s="358" t="s">
        <v>5073</v>
      </c>
      <c r="AI51" s="358"/>
      <c r="AJ51" s="359"/>
      <c r="AK51" s="360"/>
      <c r="AL51" s="361"/>
      <c r="AM51" s="362"/>
    </row>
    <row r="52" spans="1:39" ht="38.25" customHeight="1" thickTop="1" thickBot="1">
      <c r="A52" s="396"/>
      <c r="B52" s="371"/>
      <c r="C52" s="371"/>
      <c r="D52" s="399"/>
      <c r="E52" s="399"/>
      <c r="F52" s="399"/>
      <c r="G52" s="371"/>
      <c r="H52" s="371"/>
      <c r="I52" s="371"/>
      <c r="J52" s="393"/>
      <c r="K52" s="346"/>
      <c r="L52" s="346"/>
      <c r="M52" s="346"/>
      <c r="N52" s="390"/>
      <c r="O52" s="371"/>
      <c r="P52" s="371"/>
      <c r="Q52" s="374"/>
      <c r="R52" s="114"/>
      <c r="S52" s="115"/>
      <c r="T52" s="354"/>
      <c r="U52" s="355"/>
      <c r="V52" s="347" t="s">
        <v>5078</v>
      </c>
      <c r="W52" s="348"/>
      <c r="X52" s="74"/>
      <c r="Y52" s="116"/>
      <c r="Z52" s="117"/>
      <c r="AA52" s="118"/>
      <c r="AB52" s="366"/>
      <c r="AC52" s="367"/>
      <c r="AD52" s="367"/>
      <c r="AE52" s="367"/>
      <c r="AF52" s="367"/>
      <c r="AG52" s="367"/>
      <c r="AH52" s="367"/>
      <c r="AI52" s="367"/>
      <c r="AJ52" s="368"/>
      <c r="AK52" s="363"/>
      <c r="AL52" s="364"/>
      <c r="AM52" s="365"/>
    </row>
    <row r="53" spans="1:39" ht="38.25" customHeight="1" thickTop="1">
      <c r="A53" s="394" t="str">
        <f>IF(B53="","",COUNTA($B$5:$B53))</f>
        <v/>
      </c>
      <c r="B53" s="369"/>
      <c r="C53" s="369"/>
      <c r="D53" s="397"/>
      <c r="E53" s="397"/>
      <c r="F53" s="397"/>
      <c r="G53" s="369"/>
      <c r="H53" s="369"/>
      <c r="I53" s="369"/>
      <c r="J53" s="391"/>
      <c r="K53" s="344"/>
      <c r="L53" s="344"/>
      <c r="M53" s="344"/>
      <c r="N53" s="388"/>
      <c r="O53" s="369"/>
      <c r="P53" s="369"/>
      <c r="Q53" s="372" t="str">
        <f t="shared" ref="Q53" si="22">IF($N53="YES","FACILITY",IF($O53="YES","FACILITY",IF($P53="YES","CERTIFIED SUBCONTRACTOR",IF($O53="NO","SUBCONTRACTOR",IF($N53="NO","SUBCONTRACTOR",IF($P53="NO","SUBCONTRACTOR",""))))))</f>
        <v/>
      </c>
      <c r="R53" s="87"/>
      <c r="S53" s="88"/>
      <c r="T53" s="369"/>
      <c r="U53" s="376"/>
      <c r="V53" s="89"/>
      <c r="W53" s="90"/>
      <c r="X53" s="91"/>
      <c r="Y53" s="92"/>
      <c r="Z53" s="93" t="s">
        <v>5066</v>
      </c>
      <c r="AA53" s="94"/>
      <c r="AB53" s="378" t="s">
        <v>5067</v>
      </c>
      <c r="AC53" s="379"/>
      <c r="AD53" s="379"/>
      <c r="AE53" s="379"/>
      <c r="AF53" s="380"/>
      <c r="AG53" s="381" t="s">
        <v>5068</v>
      </c>
      <c r="AH53" s="379"/>
      <c r="AI53" s="379"/>
      <c r="AJ53" s="382"/>
      <c r="AK53" s="95"/>
      <c r="AL53" s="96" t="s">
        <v>5066</v>
      </c>
      <c r="AM53" s="97"/>
    </row>
    <row r="54" spans="1:39" ht="38.25" customHeight="1">
      <c r="A54" s="395"/>
      <c r="B54" s="370"/>
      <c r="C54" s="370"/>
      <c r="D54" s="398"/>
      <c r="E54" s="398"/>
      <c r="F54" s="398"/>
      <c r="G54" s="370"/>
      <c r="H54" s="370"/>
      <c r="I54" s="370"/>
      <c r="J54" s="392"/>
      <c r="K54" s="345"/>
      <c r="L54" s="345"/>
      <c r="M54" s="345"/>
      <c r="N54" s="389"/>
      <c r="O54" s="370"/>
      <c r="P54" s="370"/>
      <c r="Q54" s="373"/>
      <c r="R54" s="99"/>
      <c r="S54" s="100"/>
      <c r="T54" s="375"/>
      <c r="U54" s="377"/>
      <c r="V54" s="101"/>
      <c r="W54" s="102"/>
      <c r="X54" s="103"/>
      <c r="Y54" s="383" t="s">
        <v>5069</v>
      </c>
      <c r="Z54" s="384"/>
      <c r="AA54" s="385"/>
      <c r="AB54" s="104"/>
      <c r="AC54" s="386" t="s">
        <v>5066</v>
      </c>
      <c r="AD54" s="387"/>
      <c r="AE54" s="387"/>
      <c r="AF54" s="105"/>
      <c r="AG54" s="106"/>
      <c r="AH54" s="386" t="s">
        <v>5066</v>
      </c>
      <c r="AI54" s="387"/>
      <c r="AJ54" s="107"/>
      <c r="AK54" s="349" t="s">
        <v>5070</v>
      </c>
      <c r="AL54" s="350"/>
      <c r="AM54" s="351"/>
    </row>
    <row r="55" spans="1:39" ht="38.25" customHeight="1" thickBot="1">
      <c r="A55" s="395"/>
      <c r="B55" s="370"/>
      <c r="C55" s="370"/>
      <c r="D55" s="398"/>
      <c r="E55" s="398"/>
      <c r="F55" s="398"/>
      <c r="G55" s="370"/>
      <c r="H55" s="370"/>
      <c r="I55" s="370"/>
      <c r="J55" s="392"/>
      <c r="K55" s="345"/>
      <c r="L55" s="345"/>
      <c r="M55" s="345"/>
      <c r="N55" s="389"/>
      <c r="O55" s="370"/>
      <c r="P55" s="370"/>
      <c r="Q55" s="373"/>
      <c r="R55" s="99"/>
      <c r="S55" s="100"/>
      <c r="T55" s="352" t="str">
        <f t="shared" ref="T55" si="23">"Total / Toplam: "&amp;IF(AND(T53="",U53=""),"",SUM(T53:U53))</f>
        <v xml:space="preserve">Total / Toplam: </v>
      </c>
      <c r="U55" s="353"/>
      <c r="V55" s="108"/>
      <c r="W55" s="109"/>
      <c r="X55" s="110"/>
      <c r="Y55" s="111"/>
      <c r="Z55" s="112"/>
      <c r="AA55" s="113"/>
      <c r="AB55" s="356" t="s">
        <v>5071</v>
      </c>
      <c r="AC55" s="357"/>
      <c r="AD55" s="357"/>
      <c r="AE55" s="357" t="s">
        <v>5072</v>
      </c>
      <c r="AF55" s="357"/>
      <c r="AG55" s="357"/>
      <c r="AH55" s="358" t="s">
        <v>5073</v>
      </c>
      <c r="AI55" s="358"/>
      <c r="AJ55" s="359"/>
      <c r="AK55" s="360"/>
      <c r="AL55" s="361"/>
      <c r="AM55" s="362"/>
    </row>
    <row r="56" spans="1:39" ht="38.25" customHeight="1" thickTop="1" thickBot="1">
      <c r="A56" s="396"/>
      <c r="B56" s="371"/>
      <c r="C56" s="371"/>
      <c r="D56" s="399"/>
      <c r="E56" s="399"/>
      <c r="F56" s="399"/>
      <c r="G56" s="371"/>
      <c r="H56" s="371"/>
      <c r="I56" s="371"/>
      <c r="J56" s="393"/>
      <c r="K56" s="346"/>
      <c r="L56" s="346"/>
      <c r="M56" s="346"/>
      <c r="N56" s="390"/>
      <c r="O56" s="371"/>
      <c r="P56" s="371"/>
      <c r="Q56" s="374"/>
      <c r="R56" s="114"/>
      <c r="S56" s="115"/>
      <c r="T56" s="354"/>
      <c r="U56" s="355"/>
      <c r="V56" s="347" t="s">
        <v>5078</v>
      </c>
      <c r="W56" s="348"/>
      <c r="X56" s="74"/>
      <c r="Y56" s="116"/>
      <c r="Z56" s="117"/>
      <c r="AA56" s="118"/>
      <c r="AB56" s="366"/>
      <c r="AC56" s="367"/>
      <c r="AD56" s="367"/>
      <c r="AE56" s="367"/>
      <c r="AF56" s="367"/>
      <c r="AG56" s="367"/>
      <c r="AH56" s="367"/>
      <c r="AI56" s="367"/>
      <c r="AJ56" s="368"/>
      <c r="AK56" s="363"/>
      <c r="AL56" s="364"/>
      <c r="AM56" s="365"/>
    </row>
    <row r="57" spans="1:39" ht="38.25" customHeight="1" thickTop="1">
      <c r="A57" s="394" t="str">
        <f>IF(B57="","",COUNTA($B$5:$B57))</f>
        <v/>
      </c>
      <c r="B57" s="369"/>
      <c r="C57" s="369"/>
      <c r="D57" s="397"/>
      <c r="E57" s="397"/>
      <c r="F57" s="397"/>
      <c r="G57" s="369"/>
      <c r="H57" s="369"/>
      <c r="I57" s="369"/>
      <c r="J57" s="391"/>
      <c r="K57" s="344"/>
      <c r="L57" s="344"/>
      <c r="M57" s="344"/>
      <c r="N57" s="388"/>
      <c r="O57" s="369"/>
      <c r="P57" s="369"/>
      <c r="Q57" s="372" t="str">
        <f t="shared" ref="Q57" si="24">IF($N57="YES","FACILITY",IF($O57="YES","FACILITY",IF($P57="YES","CERTIFIED SUBCONTRACTOR",IF($O57="NO","SUBCONTRACTOR",IF($N57="NO","SUBCONTRACTOR",IF($P57="NO","SUBCONTRACTOR",""))))))</f>
        <v/>
      </c>
      <c r="R57" s="87"/>
      <c r="S57" s="88"/>
      <c r="T57" s="369"/>
      <c r="U57" s="376"/>
      <c r="V57" s="89"/>
      <c r="W57" s="90"/>
      <c r="X57" s="91"/>
      <c r="Y57" s="92"/>
      <c r="Z57" s="93" t="s">
        <v>5066</v>
      </c>
      <c r="AA57" s="94"/>
      <c r="AB57" s="378" t="s">
        <v>5067</v>
      </c>
      <c r="AC57" s="379"/>
      <c r="AD57" s="379"/>
      <c r="AE57" s="379"/>
      <c r="AF57" s="380"/>
      <c r="AG57" s="381" t="s">
        <v>5068</v>
      </c>
      <c r="AH57" s="379"/>
      <c r="AI57" s="379"/>
      <c r="AJ57" s="382"/>
      <c r="AK57" s="95"/>
      <c r="AL57" s="96" t="s">
        <v>5066</v>
      </c>
      <c r="AM57" s="97"/>
    </row>
    <row r="58" spans="1:39" ht="38.25" customHeight="1">
      <c r="A58" s="395"/>
      <c r="B58" s="370"/>
      <c r="C58" s="370"/>
      <c r="D58" s="398"/>
      <c r="E58" s="398"/>
      <c r="F58" s="398"/>
      <c r="G58" s="370"/>
      <c r="H58" s="370"/>
      <c r="I58" s="370"/>
      <c r="J58" s="392"/>
      <c r="K58" s="345"/>
      <c r="L58" s="345"/>
      <c r="M58" s="345"/>
      <c r="N58" s="389"/>
      <c r="O58" s="370"/>
      <c r="P58" s="370"/>
      <c r="Q58" s="373"/>
      <c r="R58" s="99"/>
      <c r="S58" s="100"/>
      <c r="T58" s="375"/>
      <c r="U58" s="377"/>
      <c r="V58" s="101"/>
      <c r="W58" s="102"/>
      <c r="X58" s="103"/>
      <c r="Y58" s="383" t="s">
        <v>5069</v>
      </c>
      <c r="Z58" s="384"/>
      <c r="AA58" s="385"/>
      <c r="AB58" s="104"/>
      <c r="AC58" s="386" t="s">
        <v>5066</v>
      </c>
      <c r="AD58" s="387"/>
      <c r="AE58" s="387"/>
      <c r="AF58" s="105"/>
      <c r="AG58" s="106"/>
      <c r="AH58" s="386" t="s">
        <v>5066</v>
      </c>
      <c r="AI58" s="387"/>
      <c r="AJ58" s="107"/>
      <c r="AK58" s="349" t="s">
        <v>5070</v>
      </c>
      <c r="AL58" s="350"/>
      <c r="AM58" s="351"/>
    </row>
    <row r="59" spans="1:39" ht="38.25" customHeight="1" thickBot="1">
      <c r="A59" s="395"/>
      <c r="B59" s="370"/>
      <c r="C59" s="370"/>
      <c r="D59" s="398"/>
      <c r="E59" s="398"/>
      <c r="F59" s="398"/>
      <c r="G59" s="370"/>
      <c r="H59" s="370"/>
      <c r="I59" s="370"/>
      <c r="J59" s="392"/>
      <c r="K59" s="345"/>
      <c r="L59" s="345"/>
      <c r="M59" s="345"/>
      <c r="N59" s="389"/>
      <c r="O59" s="370"/>
      <c r="P59" s="370"/>
      <c r="Q59" s="373"/>
      <c r="R59" s="99"/>
      <c r="S59" s="100"/>
      <c r="T59" s="352" t="str">
        <f t="shared" ref="T59" si="25">"Total / Toplam: "&amp;IF(AND(T57="",U57=""),"",SUM(T57:U57))</f>
        <v xml:space="preserve">Total / Toplam: </v>
      </c>
      <c r="U59" s="353"/>
      <c r="V59" s="108"/>
      <c r="W59" s="109"/>
      <c r="X59" s="110"/>
      <c r="Y59" s="111"/>
      <c r="Z59" s="112"/>
      <c r="AA59" s="113"/>
      <c r="AB59" s="356" t="s">
        <v>5071</v>
      </c>
      <c r="AC59" s="357"/>
      <c r="AD59" s="357"/>
      <c r="AE59" s="357" t="s">
        <v>5072</v>
      </c>
      <c r="AF59" s="357"/>
      <c r="AG59" s="357"/>
      <c r="AH59" s="358" t="s">
        <v>5073</v>
      </c>
      <c r="AI59" s="358"/>
      <c r="AJ59" s="359"/>
      <c r="AK59" s="360"/>
      <c r="AL59" s="361"/>
      <c r="AM59" s="362"/>
    </row>
    <row r="60" spans="1:39" ht="38.25" customHeight="1" thickTop="1" thickBot="1">
      <c r="A60" s="396"/>
      <c r="B60" s="371"/>
      <c r="C60" s="371"/>
      <c r="D60" s="399"/>
      <c r="E60" s="399"/>
      <c r="F60" s="399"/>
      <c r="G60" s="371"/>
      <c r="H60" s="371"/>
      <c r="I60" s="371"/>
      <c r="J60" s="393"/>
      <c r="K60" s="346"/>
      <c r="L60" s="346"/>
      <c r="M60" s="346"/>
      <c r="N60" s="390"/>
      <c r="O60" s="371"/>
      <c r="P60" s="371"/>
      <c r="Q60" s="374"/>
      <c r="R60" s="114"/>
      <c r="S60" s="115"/>
      <c r="T60" s="354"/>
      <c r="U60" s="355"/>
      <c r="V60" s="347" t="s">
        <v>5078</v>
      </c>
      <c r="W60" s="348"/>
      <c r="X60" s="74"/>
      <c r="Y60" s="116"/>
      <c r="Z60" s="117"/>
      <c r="AA60" s="118"/>
      <c r="AB60" s="366"/>
      <c r="AC60" s="367"/>
      <c r="AD60" s="367"/>
      <c r="AE60" s="367"/>
      <c r="AF60" s="367"/>
      <c r="AG60" s="367"/>
      <c r="AH60" s="367"/>
      <c r="AI60" s="367"/>
      <c r="AJ60" s="368"/>
      <c r="AK60" s="363"/>
      <c r="AL60" s="364"/>
      <c r="AM60" s="365"/>
    </row>
    <row r="61" spans="1:39" ht="38.25" customHeight="1" thickTop="1">
      <c r="A61" s="394" t="str">
        <f>IF(B61="","",COUNTA($B$5:$B61))</f>
        <v/>
      </c>
      <c r="B61" s="369"/>
      <c r="C61" s="369"/>
      <c r="D61" s="397"/>
      <c r="E61" s="397"/>
      <c r="F61" s="397"/>
      <c r="G61" s="369"/>
      <c r="H61" s="369"/>
      <c r="I61" s="369"/>
      <c r="J61" s="391"/>
      <c r="K61" s="344"/>
      <c r="L61" s="344"/>
      <c r="M61" s="344"/>
      <c r="N61" s="388"/>
      <c r="O61" s="369"/>
      <c r="P61" s="369"/>
      <c r="Q61" s="372" t="str">
        <f t="shared" ref="Q61" si="26">IF($N61="YES","FACILITY",IF($O61="YES","FACILITY",IF($P61="YES","CERTIFIED SUBCONTRACTOR",IF($O61="NO","SUBCONTRACTOR",IF($N61="NO","SUBCONTRACTOR",IF($P61="NO","SUBCONTRACTOR",""))))))</f>
        <v/>
      </c>
      <c r="R61" s="87"/>
      <c r="S61" s="88"/>
      <c r="T61" s="369"/>
      <c r="U61" s="376"/>
      <c r="V61" s="89"/>
      <c r="W61" s="90"/>
      <c r="X61" s="91"/>
      <c r="Y61" s="92"/>
      <c r="Z61" s="93" t="s">
        <v>5066</v>
      </c>
      <c r="AA61" s="94"/>
      <c r="AB61" s="378" t="s">
        <v>5067</v>
      </c>
      <c r="AC61" s="379"/>
      <c r="AD61" s="379"/>
      <c r="AE61" s="379"/>
      <c r="AF61" s="380"/>
      <c r="AG61" s="381" t="s">
        <v>5068</v>
      </c>
      <c r="AH61" s="379"/>
      <c r="AI61" s="379"/>
      <c r="AJ61" s="382"/>
      <c r="AK61" s="95"/>
      <c r="AL61" s="96" t="s">
        <v>5066</v>
      </c>
      <c r="AM61" s="97"/>
    </row>
    <row r="62" spans="1:39" ht="38.25" customHeight="1">
      <c r="A62" s="395"/>
      <c r="B62" s="370"/>
      <c r="C62" s="370"/>
      <c r="D62" s="398"/>
      <c r="E62" s="398"/>
      <c r="F62" s="398"/>
      <c r="G62" s="370"/>
      <c r="H62" s="370"/>
      <c r="I62" s="370"/>
      <c r="J62" s="392"/>
      <c r="K62" s="345"/>
      <c r="L62" s="345"/>
      <c r="M62" s="345"/>
      <c r="N62" s="389"/>
      <c r="O62" s="370"/>
      <c r="P62" s="370"/>
      <c r="Q62" s="373"/>
      <c r="R62" s="99"/>
      <c r="S62" s="100"/>
      <c r="T62" s="375"/>
      <c r="U62" s="377"/>
      <c r="V62" s="101"/>
      <c r="W62" s="102"/>
      <c r="X62" s="103"/>
      <c r="Y62" s="383" t="s">
        <v>5069</v>
      </c>
      <c r="Z62" s="384"/>
      <c r="AA62" s="385"/>
      <c r="AB62" s="104"/>
      <c r="AC62" s="386" t="s">
        <v>5066</v>
      </c>
      <c r="AD62" s="387"/>
      <c r="AE62" s="387"/>
      <c r="AF62" s="105"/>
      <c r="AG62" s="106"/>
      <c r="AH62" s="386" t="s">
        <v>5066</v>
      </c>
      <c r="AI62" s="387"/>
      <c r="AJ62" s="107"/>
      <c r="AK62" s="349" t="s">
        <v>5070</v>
      </c>
      <c r="AL62" s="350"/>
      <c r="AM62" s="351"/>
    </row>
    <row r="63" spans="1:39" ht="38.25" customHeight="1" thickBot="1">
      <c r="A63" s="395"/>
      <c r="B63" s="370"/>
      <c r="C63" s="370"/>
      <c r="D63" s="398"/>
      <c r="E63" s="398"/>
      <c r="F63" s="398"/>
      <c r="G63" s="370"/>
      <c r="H63" s="370"/>
      <c r="I63" s="370"/>
      <c r="J63" s="392"/>
      <c r="K63" s="345"/>
      <c r="L63" s="345"/>
      <c r="M63" s="345"/>
      <c r="N63" s="389"/>
      <c r="O63" s="370"/>
      <c r="P63" s="370"/>
      <c r="Q63" s="373"/>
      <c r="R63" s="99"/>
      <c r="S63" s="100"/>
      <c r="T63" s="352" t="str">
        <f t="shared" ref="T63" si="27">"Total / Toplam: "&amp;IF(AND(T61="",U61=""),"",SUM(T61:U61))</f>
        <v xml:space="preserve">Total / Toplam: </v>
      </c>
      <c r="U63" s="353"/>
      <c r="V63" s="108"/>
      <c r="W63" s="109"/>
      <c r="X63" s="110"/>
      <c r="Y63" s="111"/>
      <c r="Z63" s="112"/>
      <c r="AA63" s="113"/>
      <c r="AB63" s="356" t="s">
        <v>5071</v>
      </c>
      <c r="AC63" s="357"/>
      <c r="AD63" s="357"/>
      <c r="AE63" s="357" t="s">
        <v>5072</v>
      </c>
      <c r="AF63" s="357"/>
      <c r="AG63" s="357"/>
      <c r="AH63" s="358" t="s">
        <v>5073</v>
      </c>
      <c r="AI63" s="358"/>
      <c r="AJ63" s="359"/>
      <c r="AK63" s="360"/>
      <c r="AL63" s="361"/>
      <c r="AM63" s="362"/>
    </row>
    <row r="64" spans="1:39" ht="38.25" customHeight="1" thickTop="1" thickBot="1">
      <c r="A64" s="396"/>
      <c r="B64" s="371"/>
      <c r="C64" s="371"/>
      <c r="D64" s="399"/>
      <c r="E64" s="399"/>
      <c r="F64" s="399"/>
      <c r="G64" s="371"/>
      <c r="H64" s="371"/>
      <c r="I64" s="371"/>
      <c r="J64" s="393"/>
      <c r="K64" s="346"/>
      <c r="L64" s="346"/>
      <c r="M64" s="346"/>
      <c r="N64" s="390"/>
      <c r="O64" s="371"/>
      <c r="P64" s="371"/>
      <c r="Q64" s="374"/>
      <c r="R64" s="114"/>
      <c r="S64" s="115"/>
      <c r="T64" s="354"/>
      <c r="U64" s="355"/>
      <c r="V64" s="347" t="s">
        <v>5078</v>
      </c>
      <c r="W64" s="348"/>
      <c r="X64" s="74"/>
      <c r="Y64" s="116"/>
      <c r="Z64" s="117"/>
      <c r="AA64" s="118"/>
      <c r="AB64" s="366"/>
      <c r="AC64" s="367"/>
      <c r="AD64" s="367"/>
      <c r="AE64" s="367"/>
      <c r="AF64" s="367"/>
      <c r="AG64" s="367"/>
      <c r="AH64" s="367"/>
      <c r="AI64" s="367"/>
      <c r="AJ64" s="368"/>
      <c r="AK64" s="363"/>
      <c r="AL64" s="364"/>
      <c r="AM64" s="365"/>
    </row>
    <row r="65" spans="1:39" ht="38.25" customHeight="1" thickTop="1">
      <c r="A65" s="394" t="str">
        <f>IF(B65="","",COUNTA($B$5:$B65))</f>
        <v/>
      </c>
      <c r="B65" s="369"/>
      <c r="C65" s="369"/>
      <c r="D65" s="397"/>
      <c r="E65" s="397"/>
      <c r="F65" s="397"/>
      <c r="G65" s="369"/>
      <c r="H65" s="369"/>
      <c r="I65" s="369"/>
      <c r="J65" s="391"/>
      <c r="K65" s="344"/>
      <c r="L65" s="344"/>
      <c r="M65" s="344"/>
      <c r="N65" s="388"/>
      <c r="O65" s="369"/>
      <c r="P65" s="369"/>
      <c r="Q65" s="372" t="str">
        <f t="shared" ref="Q65" si="28">IF($N65="YES","FACILITY",IF($O65="YES","FACILITY",IF($P65="YES","CERTIFIED SUBCONTRACTOR",IF($O65="NO","SUBCONTRACTOR",IF($N65="NO","SUBCONTRACTOR",IF($P65="NO","SUBCONTRACTOR",""))))))</f>
        <v/>
      </c>
      <c r="R65" s="87"/>
      <c r="S65" s="88"/>
      <c r="T65" s="369"/>
      <c r="U65" s="376"/>
      <c r="V65" s="89"/>
      <c r="W65" s="90"/>
      <c r="X65" s="91"/>
      <c r="Y65" s="92"/>
      <c r="Z65" s="93" t="s">
        <v>5066</v>
      </c>
      <c r="AA65" s="94"/>
      <c r="AB65" s="378" t="s">
        <v>5067</v>
      </c>
      <c r="AC65" s="379"/>
      <c r="AD65" s="379"/>
      <c r="AE65" s="379"/>
      <c r="AF65" s="380"/>
      <c r="AG65" s="381" t="s">
        <v>5068</v>
      </c>
      <c r="AH65" s="379"/>
      <c r="AI65" s="379"/>
      <c r="AJ65" s="382"/>
      <c r="AK65" s="95"/>
      <c r="AL65" s="96" t="s">
        <v>5066</v>
      </c>
      <c r="AM65" s="97"/>
    </row>
    <row r="66" spans="1:39" ht="38.25" customHeight="1">
      <c r="A66" s="395"/>
      <c r="B66" s="370"/>
      <c r="C66" s="370"/>
      <c r="D66" s="398"/>
      <c r="E66" s="398"/>
      <c r="F66" s="398"/>
      <c r="G66" s="370"/>
      <c r="H66" s="370"/>
      <c r="I66" s="370"/>
      <c r="J66" s="392"/>
      <c r="K66" s="345"/>
      <c r="L66" s="345"/>
      <c r="M66" s="345"/>
      <c r="N66" s="389"/>
      <c r="O66" s="370"/>
      <c r="P66" s="370"/>
      <c r="Q66" s="373"/>
      <c r="R66" s="99"/>
      <c r="S66" s="100"/>
      <c r="T66" s="375"/>
      <c r="U66" s="377"/>
      <c r="V66" s="101"/>
      <c r="W66" s="102"/>
      <c r="X66" s="103"/>
      <c r="Y66" s="383" t="s">
        <v>5069</v>
      </c>
      <c r="Z66" s="384"/>
      <c r="AA66" s="385"/>
      <c r="AB66" s="104"/>
      <c r="AC66" s="386" t="s">
        <v>5066</v>
      </c>
      <c r="AD66" s="387"/>
      <c r="AE66" s="387"/>
      <c r="AF66" s="105"/>
      <c r="AG66" s="106"/>
      <c r="AH66" s="386" t="s">
        <v>5066</v>
      </c>
      <c r="AI66" s="387"/>
      <c r="AJ66" s="107"/>
      <c r="AK66" s="349" t="s">
        <v>5070</v>
      </c>
      <c r="AL66" s="350"/>
      <c r="AM66" s="351"/>
    </row>
    <row r="67" spans="1:39" ht="38.25" customHeight="1" thickBot="1">
      <c r="A67" s="395"/>
      <c r="B67" s="370"/>
      <c r="C67" s="370"/>
      <c r="D67" s="398"/>
      <c r="E67" s="398"/>
      <c r="F67" s="398"/>
      <c r="G67" s="370"/>
      <c r="H67" s="370"/>
      <c r="I67" s="370"/>
      <c r="J67" s="392"/>
      <c r="K67" s="345"/>
      <c r="L67" s="345"/>
      <c r="M67" s="345"/>
      <c r="N67" s="389"/>
      <c r="O67" s="370"/>
      <c r="P67" s="370"/>
      <c r="Q67" s="373"/>
      <c r="R67" s="99"/>
      <c r="S67" s="100"/>
      <c r="T67" s="352" t="str">
        <f t="shared" ref="T67" si="29">"Total / Toplam: "&amp;IF(AND(T65="",U65=""),"",SUM(T65:U65))</f>
        <v xml:space="preserve">Total / Toplam: </v>
      </c>
      <c r="U67" s="353"/>
      <c r="V67" s="108"/>
      <c r="W67" s="109"/>
      <c r="X67" s="110"/>
      <c r="Y67" s="111"/>
      <c r="Z67" s="112"/>
      <c r="AA67" s="113"/>
      <c r="AB67" s="356" t="s">
        <v>5071</v>
      </c>
      <c r="AC67" s="357"/>
      <c r="AD67" s="357"/>
      <c r="AE67" s="357" t="s">
        <v>5072</v>
      </c>
      <c r="AF67" s="357"/>
      <c r="AG67" s="357"/>
      <c r="AH67" s="358" t="s">
        <v>5073</v>
      </c>
      <c r="AI67" s="358"/>
      <c r="AJ67" s="359"/>
      <c r="AK67" s="360"/>
      <c r="AL67" s="361"/>
      <c r="AM67" s="362"/>
    </row>
    <row r="68" spans="1:39" ht="38.25" customHeight="1" thickTop="1" thickBot="1">
      <c r="A68" s="396"/>
      <c r="B68" s="371"/>
      <c r="C68" s="371"/>
      <c r="D68" s="399"/>
      <c r="E68" s="399"/>
      <c r="F68" s="399"/>
      <c r="G68" s="371"/>
      <c r="H68" s="371"/>
      <c r="I68" s="371"/>
      <c r="J68" s="393"/>
      <c r="K68" s="346"/>
      <c r="L68" s="346"/>
      <c r="M68" s="346"/>
      <c r="N68" s="390"/>
      <c r="O68" s="371"/>
      <c r="P68" s="371"/>
      <c r="Q68" s="374"/>
      <c r="R68" s="114"/>
      <c r="S68" s="115"/>
      <c r="T68" s="354"/>
      <c r="U68" s="355"/>
      <c r="V68" s="347" t="s">
        <v>5078</v>
      </c>
      <c r="W68" s="348"/>
      <c r="X68" s="74"/>
      <c r="Y68" s="116"/>
      <c r="Z68" s="117"/>
      <c r="AA68" s="118"/>
      <c r="AB68" s="366"/>
      <c r="AC68" s="367"/>
      <c r="AD68" s="367"/>
      <c r="AE68" s="367"/>
      <c r="AF68" s="367"/>
      <c r="AG68" s="367"/>
      <c r="AH68" s="367"/>
      <c r="AI68" s="367"/>
      <c r="AJ68" s="368"/>
      <c r="AK68" s="363"/>
      <c r="AL68" s="364"/>
      <c r="AM68" s="365"/>
    </row>
    <row r="69" spans="1:39" ht="38.25" customHeight="1" thickTop="1">
      <c r="A69" s="394" t="str">
        <f>IF(B69="","",COUNTA($B$5:$B69))</f>
        <v/>
      </c>
      <c r="B69" s="369"/>
      <c r="C69" s="369"/>
      <c r="D69" s="397"/>
      <c r="E69" s="397"/>
      <c r="F69" s="397"/>
      <c r="G69" s="369"/>
      <c r="H69" s="369"/>
      <c r="I69" s="369"/>
      <c r="J69" s="391"/>
      <c r="K69" s="344"/>
      <c r="L69" s="344"/>
      <c r="M69" s="344"/>
      <c r="N69" s="388"/>
      <c r="O69" s="369"/>
      <c r="P69" s="369"/>
      <c r="Q69" s="372" t="str">
        <f t="shared" ref="Q69" si="30">IF($N69="YES","FACILITY",IF($O69="YES","FACILITY",IF($P69="YES","CERTIFIED SUBCONTRACTOR",IF($O69="NO","SUBCONTRACTOR",IF($N69="NO","SUBCONTRACTOR",IF($P69="NO","SUBCONTRACTOR",""))))))</f>
        <v/>
      </c>
      <c r="R69" s="87"/>
      <c r="S69" s="88"/>
      <c r="T69" s="369"/>
      <c r="U69" s="376"/>
      <c r="V69" s="89"/>
      <c r="W69" s="90"/>
      <c r="X69" s="91"/>
      <c r="Y69" s="92"/>
      <c r="Z69" s="93" t="s">
        <v>5066</v>
      </c>
      <c r="AA69" s="94"/>
      <c r="AB69" s="378" t="s">
        <v>5067</v>
      </c>
      <c r="AC69" s="379"/>
      <c r="AD69" s="379"/>
      <c r="AE69" s="379"/>
      <c r="AF69" s="380"/>
      <c r="AG69" s="381" t="s">
        <v>5068</v>
      </c>
      <c r="AH69" s="379"/>
      <c r="AI69" s="379"/>
      <c r="AJ69" s="382"/>
      <c r="AK69" s="95"/>
      <c r="AL69" s="96" t="s">
        <v>5066</v>
      </c>
      <c r="AM69" s="97"/>
    </row>
    <row r="70" spans="1:39" ht="38.25" customHeight="1">
      <c r="A70" s="395"/>
      <c r="B70" s="370"/>
      <c r="C70" s="370"/>
      <c r="D70" s="398"/>
      <c r="E70" s="398"/>
      <c r="F70" s="398"/>
      <c r="G70" s="370"/>
      <c r="H70" s="370"/>
      <c r="I70" s="370"/>
      <c r="J70" s="392"/>
      <c r="K70" s="345"/>
      <c r="L70" s="345"/>
      <c r="M70" s="345"/>
      <c r="N70" s="389"/>
      <c r="O70" s="370"/>
      <c r="P70" s="370"/>
      <c r="Q70" s="373"/>
      <c r="R70" s="99"/>
      <c r="S70" s="100"/>
      <c r="T70" s="375"/>
      <c r="U70" s="377"/>
      <c r="V70" s="101"/>
      <c r="W70" s="102"/>
      <c r="X70" s="103"/>
      <c r="Y70" s="383" t="s">
        <v>5069</v>
      </c>
      <c r="Z70" s="384"/>
      <c r="AA70" s="385"/>
      <c r="AB70" s="104"/>
      <c r="AC70" s="386" t="s">
        <v>5066</v>
      </c>
      <c r="AD70" s="387"/>
      <c r="AE70" s="387"/>
      <c r="AF70" s="105"/>
      <c r="AG70" s="106"/>
      <c r="AH70" s="386" t="s">
        <v>5066</v>
      </c>
      <c r="AI70" s="387"/>
      <c r="AJ70" s="107"/>
      <c r="AK70" s="349" t="s">
        <v>5070</v>
      </c>
      <c r="AL70" s="350"/>
      <c r="AM70" s="351"/>
    </row>
    <row r="71" spans="1:39" ht="38.25" customHeight="1" thickBot="1">
      <c r="A71" s="395"/>
      <c r="B71" s="370"/>
      <c r="C71" s="370"/>
      <c r="D71" s="398"/>
      <c r="E71" s="398"/>
      <c r="F71" s="398"/>
      <c r="G71" s="370"/>
      <c r="H71" s="370"/>
      <c r="I71" s="370"/>
      <c r="J71" s="392"/>
      <c r="K71" s="345"/>
      <c r="L71" s="345"/>
      <c r="M71" s="345"/>
      <c r="N71" s="389"/>
      <c r="O71" s="370"/>
      <c r="P71" s="370"/>
      <c r="Q71" s="373"/>
      <c r="R71" s="99"/>
      <c r="S71" s="100"/>
      <c r="T71" s="352" t="str">
        <f t="shared" ref="T71" si="31">"Total / Toplam: "&amp;IF(AND(T69="",U69=""),"",SUM(T69:U69))</f>
        <v xml:space="preserve">Total / Toplam: </v>
      </c>
      <c r="U71" s="353"/>
      <c r="V71" s="108"/>
      <c r="W71" s="109"/>
      <c r="X71" s="110"/>
      <c r="Y71" s="111"/>
      <c r="Z71" s="112"/>
      <c r="AA71" s="113"/>
      <c r="AB71" s="356" t="s">
        <v>5071</v>
      </c>
      <c r="AC71" s="357"/>
      <c r="AD71" s="357"/>
      <c r="AE71" s="357" t="s">
        <v>5072</v>
      </c>
      <c r="AF71" s="357"/>
      <c r="AG71" s="357"/>
      <c r="AH71" s="358" t="s">
        <v>5073</v>
      </c>
      <c r="AI71" s="358"/>
      <c r="AJ71" s="359"/>
      <c r="AK71" s="360"/>
      <c r="AL71" s="361"/>
      <c r="AM71" s="362"/>
    </row>
    <row r="72" spans="1:39" ht="38.25" customHeight="1" thickTop="1" thickBot="1">
      <c r="A72" s="396"/>
      <c r="B72" s="371"/>
      <c r="C72" s="371"/>
      <c r="D72" s="399"/>
      <c r="E72" s="399"/>
      <c r="F72" s="399"/>
      <c r="G72" s="371"/>
      <c r="H72" s="371"/>
      <c r="I72" s="371"/>
      <c r="J72" s="393"/>
      <c r="K72" s="346"/>
      <c r="L72" s="346"/>
      <c r="M72" s="346"/>
      <c r="N72" s="390"/>
      <c r="O72" s="371"/>
      <c r="P72" s="371"/>
      <c r="Q72" s="374"/>
      <c r="R72" s="114"/>
      <c r="S72" s="115"/>
      <c r="T72" s="354"/>
      <c r="U72" s="355"/>
      <c r="V72" s="347" t="s">
        <v>5078</v>
      </c>
      <c r="W72" s="348"/>
      <c r="X72" s="74"/>
      <c r="Y72" s="116"/>
      <c r="Z72" s="117"/>
      <c r="AA72" s="118"/>
      <c r="AB72" s="366"/>
      <c r="AC72" s="367"/>
      <c r="AD72" s="367"/>
      <c r="AE72" s="367"/>
      <c r="AF72" s="367"/>
      <c r="AG72" s="367"/>
      <c r="AH72" s="367"/>
      <c r="AI72" s="367"/>
      <c r="AJ72" s="368"/>
      <c r="AK72" s="363"/>
      <c r="AL72" s="364"/>
      <c r="AM72" s="365"/>
    </row>
    <row r="73" spans="1:39" ht="38.25" customHeight="1" thickTop="1">
      <c r="A73" s="394" t="str">
        <f>IF(B73="","",COUNTA($B$5:$B73))</f>
        <v/>
      </c>
      <c r="B73" s="369"/>
      <c r="C73" s="369"/>
      <c r="D73" s="397"/>
      <c r="E73" s="397"/>
      <c r="F73" s="397"/>
      <c r="G73" s="369"/>
      <c r="H73" s="369"/>
      <c r="I73" s="369"/>
      <c r="J73" s="391"/>
      <c r="K73" s="344"/>
      <c r="L73" s="344"/>
      <c r="M73" s="344"/>
      <c r="N73" s="388"/>
      <c r="O73" s="369"/>
      <c r="P73" s="369"/>
      <c r="Q73" s="372" t="str">
        <f t="shared" ref="Q73" si="32">IF($N73="YES","FACILITY",IF($O73="YES","FACILITY",IF($P73="YES","CERTIFIED SUBCONTRACTOR",IF($O73="NO","SUBCONTRACTOR",IF($N73="NO","SUBCONTRACTOR",IF($P73="NO","SUBCONTRACTOR",""))))))</f>
        <v/>
      </c>
      <c r="R73" s="87"/>
      <c r="S73" s="88"/>
      <c r="T73" s="369"/>
      <c r="U73" s="376"/>
      <c r="V73" s="89"/>
      <c r="W73" s="90"/>
      <c r="X73" s="91"/>
      <c r="Y73" s="92"/>
      <c r="Z73" s="93" t="s">
        <v>5066</v>
      </c>
      <c r="AA73" s="94"/>
      <c r="AB73" s="378" t="s">
        <v>5067</v>
      </c>
      <c r="AC73" s="379"/>
      <c r="AD73" s="379"/>
      <c r="AE73" s="379"/>
      <c r="AF73" s="380"/>
      <c r="AG73" s="381" t="s">
        <v>5068</v>
      </c>
      <c r="AH73" s="379"/>
      <c r="AI73" s="379"/>
      <c r="AJ73" s="382"/>
      <c r="AK73" s="95"/>
      <c r="AL73" s="96" t="s">
        <v>5066</v>
      </c>
      <c r="AM73" s="97"/>
    </row>
    <row r="74" spans="1:39" ht="38.25" customHeight="1">
      <c r="A74" s="395"/>
      <c r="B74" s="370"/>
      <c r="C74" s="370"/>
      <c r="D74" s="398"/>
      <c r="E74" s="398"/>
      <c r="F74" s="398"/>
      <c r="G74" s="370"/>
      <c r="H74" s="370"/>
      <c r="I74" s="370"/>
      <c r="J74" s="392"/>
      <c r="K74" s="345"/>
      <c r="L74" s="345"/>
      <c r="M74" s="345"/>
      <c r="N74" s="389"/>
      <c r="O74" s="370"/>
      <c r="P74" s="370"/>
      <c r="Q74" s="373"/>
      <c r="R74" s="99"/>
      <c r="S74" s="100"/>
      <c r="T74" s="375"/>
      <c r="U74" s="377"/>
      <c r="V74" s="101"/>
      <c r="W74" s="102"/>
      <c r="X74" s="103"/>
      <c r="Y74" s="383" t="s">
        <v>5069</v>
      </c>
      <c r="Z74" s="384"/>
      <c r="AA74" s="385"/>
      <c r="AB74" s="104"/>
      <c r="AC74" s="386" t="s">
        <v>5066</v>
      </c>
      <c r="AD74" s="387"/>
      <c r="AE74" s="387"/>
      <c r="AF74" s="105"/>
      <c r="AG74" s="106"/>
      <c r="AH74" s="386" t="s">
        <v>5066</v>
      </c>
      <c r="AI74" s="387"/>
      <c r="AJ74" s="107"/>
      <c r="AK74" s="349" t="s">
        <v>5070</v>
      </c>
      <c r="AL74" s="350"/>
      <c r="AM74" s="351"/>
    </row>
    <row r="75" spans="1:39" ht="38.25" customHeight="1" thickBot="1">
      <c r="A75" s="395"/>
      <c r="B75" s="370"/>
      <c r="C75" s="370"/>
      <c r="D75" s="398"/>
      <c r="E75" s="398"/>
      <c r="F75" s="398"/>
      <c r="G75" s="370"/>
      <c r="H75" s="370"/>
      <c r="I75" s="370"/>
      <c r="J75" s="392"/>
      <c r="K75" s="345"/>
      <c r="L75" s="345"/>
      <c r="M75" s="345"/>
      <c r="N75" s="389"/>
      <c r="O75" s="370"/>
      <c r="P75" s="370"/>
      <c r="Q75" s="373"/>
      <c r="R75" s="99"/>
      <c r="S75" s="100"/>
      <c r="T75" s="352" t="str">
        <f t="shared" ref="T75" si="33">"Total / Toplam: "&amp;IF(AND(T73="",U73=""),"",SUM(T73:U73))</f>
        <v xml:space="preserve">Total / Toplam: </v>
      </c>
      <c r="U75" s="353"/>
      <c r="V75" s="108"/>
      <c r="W75" s="109"/>
      <c r="X75" s="110"/>
      <c r="Y75" s="111"/>
      <c r="Z75" s="112"/>
      <c r="AA75" s="113"/>
      <c r="AB75" s="356" t="s">
        <v>5071</v>
      </c>
      <c r="AC75" s="357"/>
      <c r="AD75" s="357"/>
      <c r="AE75" s="357" t="s">
        <v>5072</v>
      </c>
      <c r="AF75" s="357"/>
      <c r="AG75" s="357"/>
      <c r="AH75" s="358" t="s">
        <v>5073</v>
      </c>
      <c r="AI75" s="358"/>
      <c r="AJ75" s="359"/>
      <c r="AK75" s="360"/>
      <c r="AL75" s="361"/>
      <c r="AM75" s="362"/>
    </row>
    <row r="76" spans="1:39" ht="38.25" customHeight="1" thickTop="1" thickBot="1">
      <c r="A76" s="396"/>
      <c r="B76" s="371"/>
      <c r="C76" s="371"/>
      <c r="D76" s="399"/>
      <c r="E76" s="399"/>
      <c r="F76" s="399"/>
      <c r="G76" s="371"/>
      <c r="H76" s="371"/>
      <c r="I76" s="371"/>
      <c r="J76" s="393"/>
      <c r="K76" s="346"/>
      <c r="L76" s="346"/>
      <c r="M76" s="346"/>
      <c r="N76" s="390"/>
      <c r="O76" s="371"/>
      <c r="P76" s="371"/>
      <c r="Q76" s="374"/>
      <c r="R76" s="114"/>
      <c r="S76" s="115"/>
      <c r="T76" s="354"/>
      <c r="U76" s="355"/>
      <c r="V76" s="347" t="s">
        <v>5078</v>
      </c>
      <c r="W76" s="348"/>
      <c r="X76" s="74"/>
      <c r="Y76" s="116"/>
      <c r="Z76" s="117"/>
      <c r="AA76" s="118"/>
      <c r="AB76" s="366"/>
      <c r="AC76" s="367"/>
      <c r="AD76" s="367"/>
      <c r="AE76" s="367"/>
      <c r="AF76" s="367"/>
      <c r="AG76" s="367"/>
      <c r="AH76" s="367"/>
      <c r="AI76" s="367"/>
      <c r="AJ76" s="368"/>
      <c r="AK76" s="363"/>
      <c r="AL76" s="364"/>
      <c r="AM76" s="365"/>
    </row>
    <row r="77" spans="1:39" ht="38.25" customHeight="1" thickTop="1">
      <c r="A77" s="394" t="str">
        <f>IF(B77="","",COUNTA($B$5:$B77))</f>
        <v/>
      </c>
      <c r="B77" s="369"/>
      <c r="C77" s="369"/>
      <c r="D77" s="397"/>
      <c r="E77" s="397"/>
      <c r="F77" s="397"/>
      <c r="G77" s="369"/>
      <c r="H77" s="369"/>
      <c r="I77" s="369"/>
      <c r="J77" s="391"/>
      <c r="K77" s="344"/>
      <c r="L77" s="344"/>
      <c r="M77" s="344"/>
      <c r="N77" s="388"/>
      <c r="O77" s="369"/>
      <c r="P77" s="369"/>
      <c r="Q77" s="372" t="str">
        <f t="shared" ref="Q77" si="34">IF($N77="YES","FACILITY",IF($O77="YES","FACILITY",IF($P77="YES","CERTIFIED SUBCONTRACTOR",IF($O77="NO","SUBCONTRACTOR",IF($N77="NO","SUBCONTRACTOR",IF($P77="NO","SUBCONTRACTOR",""))))))</f>
        <v/>
      </c>
      <c r="R77" s="87"/>
      <c r="S77" s="88"/>
      <c r="T77" s="369"/>
      <c r="U77" s="376"/>
      <c r="V77" s="89"/>
      <c r="W77" s="90"/>
      <c r="X77" s="91"/>
      <c r="Y77" s="92"/>
      <c r="Z77" s="93" t="s">
        <v>5066</v>
      </c>
      <c r="AA77" s="94"/>
      <c r="AB77" s="378" t="s">
        <v>5067</v>
      </c>
      <c r="AC77" s="379"/>
      <c r="AD77" s="379"/>
      <c r="AE77" s="379"/>
      <c r="AF77" s="380"/>
      <c r="AG77" s="381" t="s">
        <v>5068</v>
      </c>
      <c r="AH77" s="379"/>
      <c r="AI77" s="379"/>
      <c r="AJ77" s="382"/>
      <c r="AK77" s="95"/>
      <c r="AL77" s="96" t="s">
        <v>5066</v>
      </c>
      <c r="AM77" s="97"/>
    </row>
    <row r="78" spans="1:39" ht="38.25" customHeight="1">
      <c r="A78" s="395"/>
      <c r="B78" s="370"/>
      <c r="C78" s="370"/>
      <c r="D78" s="398"/>
      <c r="E78" s="398"/>
      <c r="F78" s="398"/>
      <c r="G78" s="370"/>
      <c r="H78" s="370"/>
      <c r="I78" s="370"/>
      <c r="J78" s="392"/>
      <c r="K78" s="345"/>
      <c r="L78" s="345"/>
      <c r="M78" s="345"/>
      <c r="N78" s="389"/>
      <c r="O78" s="370"/>
      <c r="P78" s="370"/>
      <c r="Q78" s="373"/>
      <c r="R78" s="99"/>
      <c r="S78" s="100"/>
      <c r="T78" s="375"/>
      <c r="U78" s="377"/>
      <c r="V78" s="101"/>
      <c r="W78" s="102"/>
      <c r="X78" s="103"/>
      <c r="Y78" s="383" t="s">
        <v>5069</v>
      </c>
      <c r="Z78" s="384"/>
      <c r="AA78" s="385"/>
      <c r="AB78" s="104"/>
      <c r="AC78" s="386" t="s">
        <v>5066</v>
      </c>
      <c r="AD78" s="387"/>
      <c r="AE78" s="387"/>
      <c r="AF78" s="105"/>
      <c r="AG78" s="106"/>
      <c r="AH78" s="386" t="s">
        <v>5066</v>
      </c>
      <c r="AI78" s="387"/>
      <c r="AJ78" s="107"/>
      <c r="AK78" s="349" t="s">
        <v>5070</v>
      </c>
      <c r="AL78" s="350"/>
      <c r="AM78" s="351"/>
    </row>
    <row r="79" spans="1:39" ht="38.25" customHeight="1" thickBot="1">
      <c r="A79" s="395"/>
      <c r="B79" s="370"/>
      <c r="C79" s="370"/>
      <c r="D79" s="398"/>
      <c r="E79" s="398"/>
      <c r="F79" s="398"/>
      <c r="G79" s="370"/>
      <c r="H79" s="370"/>
      <c r="I79" s="370"/>
      <c r="J79" s="392"/>
      <c r="K79" s="345"/>
      <c r="L79" s="345"/>
      <c r="M79" s="345"/>
      <c r="N79" s="389"/>
      <c r="O79" s="370"/>
      <c r="P79" s="370"/>
      <c r="Q79" s="373"/>
      <c r="R79" s="99"/>
      <c r="S79" s="100"/>
      <c r="T79" s="352" t="str">
        <f t="shared" ref="T79" si="35">"Total / Toplam: "&amp;IF(AND(T77="",U77=""),"",SUM(T77:U77))</f>
        <v xml:space="preserve">Total / Toplam: </v>
      </c>
      <c r="U79" s="353"/>
      <c r="V79" s="108"/>
      <c r="W79" s="109"/>
      <c r="X79" s="110"/>
      <c r="Y79" s="111"/>
      <c r="Z79" s="112"/>
      <c r="AA79" s="113"/>
      <c r="AB79" s="356" t="s">
        <v>5071</v>
      </c>
      <c r="AC79" s="357"/>
      <c r="AD79" s="357"/>
      <c r="AE79" s="357" t="s">
        <v>5072</v>
      </c>
      <c r="AF79" s="357"/>
      <c r="AG79" s="357"/>
      <c r="AH79" s="358" t="s">
        <v>5073</v>
      </c>
      <c r="AI79" s="358"/>
      <c r="AJ79" s="359"/>
      <c r="AK79" s="360"/>
      <c r="AL79" s="361"/>
      <c r="AM79" s="362"/>
    </row>
    <row r="80" spans="1:39" ht="38.25" customHeight="1" thickTop="1" thickBot="1">
      <c r="A80" s="396"/>
      <c r="B80" s="371"/>
      <c r="C80" s="371"/>
      <c r="D80" s="399"/>
      <c r="E80" s="399"/>
      <c r="F80" s="399"/>
      <c r="G80" s="371"/>
      <c r="H80" s="371"/>
      <c r="I80" s="371"/>
      <c r="J80" s="393"/>
      <c r="K80" s="346"/>
      <c r="L80" s="346"/>
      <c r="M80" s="346"/>
      <c r="N80" s="390"/>
      <c r="O80" s="371"/>
      <c r="P80" s="371"/>
      <c r="Q80" s="374"/>
      <c r="R80" s="114"/>
      <c r="S80" s="115"/>
      <c r="T80" s="354"/>
      <c r="U80" s="355"/>
      <c r="V80" s="347" t="s">
        <v>5078</v>
      </c>
      <c r="W80" s="348"/>
      <c r="X80" s="74"/>
      <c r="Y80" s="116"/>
      <c r="Z80" s="117"/>
      <c r="AA80" s="118"/>
      <c r="AB80" s="366"/>
      <c r="AC80" s="367"/>
      <c r="AD80" s="367"/>
      <c r="AE80" s="367"/>
      <c r="AF80" s="367"/>
      <c r="AG80" s="367"/>
      <c r="AH80" s="367"/>
      <c r="AI80" s="367"/>
      <c r="AJ80" s="368"/>
      <c r="AK80" s="363"/>
      <c r="AL80" s="364"/>
      <c r="AM80" s="365"/>
    </row>
    <row r="81" spans="1:39" ht="38.25" customHeight="1" thickTop="1">
      <c r="A81" s="394" t="str">
        <f>IF(B81="","",COUNTA($B$5:$B81))</f>
        <v/>
      </c>
      <c r="B81" s="369"/>
      <c r="C81" s="369"/>
      <c r="D81" s="397"/>
      <c r="E81" s="397"/>
      <c r="F81" s="397"/>
      <c r="G81" s="369"/>
      <c r="H81" s="369"/>
      <c r="I81" s="369"/>
      <c r="J81" s="391"/>
      <c r="K81" s="344"/>
      <c r="L81" s="344"/>
      <c r="M81" s="344"/>
      <c r="N81" s="388"/>
      <c r="O81" s="369"/>
      <c r="P81" s="369"/>
      <c r="Q81" s="372" t="str">
        <f t="shared" ref="Q81" si="36">IF($N81="YES","FACILITY",IF($O81="YES","FACILITY",IF($P81="YES","CERTIFIED SUBCONTRACTOR",IF($O81="NO","SUBCONTRACTOR",IF($N81="NO","SUBCONTRACTOR",IF($P81="NO","SUBCONTRACTOR",""))))))</f>
        <v/>
      </c>
      <c r="R81" s="87"/>
      <c r="S81" s="88"/>
      <c r="T81" s="369"/>
      <c r="U81" s="376"/>
      <c r="V81" s="89"/>
      <c r="W81" s="90"/>
      <c r="X81" s="91"/>
      <c r="Y81" s="92"/>
      <c r="Z81" s="93" t="s">
        <v>5066</v>
      </c>
      <c r="AA81" s="94"/>
      <c r="AB81" s="378" t="s">
        <v>5067</v>
      </c>
      <c r="AC81" s="379"/>
      <c r="AD81" s="379"/>
      <c r="AE81" s="379"/>
      <c r="AF81" s="380"/>
      <c r="AG81" s="381" t="s">
        <v>5068</v>
      </c>
      <c r="AH81" s="379"/>
      <c r="AI81" s="379"/>
      <c r="AJ81" s="382"/>
      <c r="AK81" s="95"/>
      <c r="AL81" s="96" t="s">
        <v>5066</v>
      </c>
      <c r="AM81" s="97"/>
    </row>
    <row r="82" spans="1:39" ht="38.25" customHeight="1">
      <c r="A82" s="395"/>
      <c r="B82" s="370"/>
      <c r="C82" s="370"/>
      <c r="D82" s="398"/>
      <c r="E82" s="398"/>
      <c r="F82" s="398"/>
      <c r="G82" s="370"/>
      <c r="H82" s="370"/>
      <c r="I82" s="370"/>
      <c r="J82" s="392"/>
      <c r="K82" s="345"/>
      <c r="L82" s="345"/>
      <c r="M82" s="345"/>
      <c r="N82" s="389"/>
      <c r="O82" s="370"/>
      <c r="P82" s="370"/>
      <c r="Q82" s="373"/>
      <c r="R82" s="99"/>
      <c r="S82" s="100"/>
      <c r="T82" s="375"/>
      <c r="U82" s="377"/>
      <c r="V82" s="101"/>
      <c r="W82" s="102"/>
      <c r="X82" s="103"/>
      <c r="Y82" s="383" t="s">
        <v>5069</v>
      </c>
      <c r="Z82" s="384"/>
      <c r="AA82" s="385"/>
      <c r="AB82" s="104"/>
      <c r="AC82" s="386" t="s">
        <v>5066</v>
      </c>
      <c r="AD82" s="387"/>
      <c r="AE82" s="387"/>
      <c r="AF82" s="105"/>
      <c r="AG82" s="106"/>
      <c r="AH82" s="386" t="s">
        <v>5066</v>
      </c>
      <c r="AI82" s="387"/>
      <c r="AJ82" s="107"/>
      <c r="AK82" s="349" t="s">
        <v>5070</v>
      </c>
      <c r="AL82" s="350"/>
      <c r="AM82" s="351"/>
    </row>
    <row r="83" spans="1:39" ht="38.25" customHeight="1" thickBot="1">
      <c r="A83" s="395"/>
      <c r="B83" s="370"/>
      <c r="C83" s="370"/>
      <c r="D83" s="398"/>
      <c r="E83" s="398"/>
      <c r="F83" s="398"/>
      <c r="G83" s="370"/>
      <c r="H83" s="370"/>
      <c r="I83" s="370"/>
      <c r="J83" s="392"/>
      <c r="K83" s="345"/>
      <c r="L83" s="345"/>
      <c r="M83" s="345"/>
      <c r="N83" s="389"/>
      <c r="O83" s="370"/>
      <c r="P83" s="370"/>
      <c r="Q83" s="373"/>
      <c r="R83" s="99"/>
      <c r="S83" s="100"/>
      <c r="T83" s="352" t="str">
        <f t="shared" ref="T83" si="37">"Total / Toplam: "&amp;IF(AND(T81="",U81=""),"",SUM(T81:U81))</f>
        <v xml:space="preserve">Total / Toplam: </v>
      </c>
      <c r="U83" s="353"/>
      <c r="V83" s="108"/>
      <c r="W83" s="109"/>
      <c r="X83" s="110"/>
      <c r="Y83" s="111"/>
      <c r="Z83" s="112"/>
      <c r="AA83" s="113"/>
      <c r="AB83" s="356" t="s">
        <v>5071</v>
      </c>
      <c r="AC83" s="357"/>
      <c r="AD83" s="357"/>
      <c r="AE83" s="357" t="s">
        <v>5072</v>
      </c>
      <c r="AF83" s="357"/>
      <c r="AG83" s="357"/>
      <c r="AH83" s="358" t="s">
        <v>5073</v>
      </c>
      <c r="AI83" s="358"/>
      <c r="AJ83" s="359"/>
      <c r="AK83" s="360"/>
      <c r="AL83" s="361"/>
      <c r="AM83" s="362"/>
    </row>
    <row r="84" spans="1:39" ht="38.25" customHeight="1" thickTop="1" thickBot="1">
      <c r="A84" s="396"/>
      <c r="B84" s="371"/>
      <c r="C84" s="371"/>
      <c r="D84" s="399"/>
      <c r="E84" s="399"/>
      <c r="F84" s="399"/>
      <c r="G84" s="371"/>
      <c r="H84" s="371"/>
      <c r="I84" s="371"/>
      <c r="J84" s="393"/>
      <c r="K84" s="346"/>
      <c r="L84" s="346"/>
      <c r="M84" s="346"/>
      <c r="N84" s="390"/>
      <c r="O84" s="371"/>
      <c r="P84" s="371"/>
      <c r="Q84" s="374"/>
      <c r="R84" s="114"/>
      <c r="S84" s="115"/>
      <c r="T84" s="354"/>
      <c r="U84" s="355"/>
      <c r="V84" s="347" t="s">
        <v>5078</v>
      </c>
      <c r="W84" s="348"/>
      <c r="X84" s="74"/>
      <c r="Y84" s="116"/>
      <c r="Z84" s="117"/>
      <c r="AA84" s="118"/>
      <c r="AB84" s="366"/>
      <c r="AC84" s="367"/>
      <c r="AD84" s="367"/>
      <c r="AE84" s="367"/>
      <c r="AF84" s="367"/>
      <c r="AG84" s="367"/>
      <c r="AH84" s="367"/>
      <c r="AI84" s="367"/>
      <c r="AJ84" s="368"/>
      <c r="AK84" s="363"/>
      <c r="AL84" s="364"/>
      <c r="AM84" s="365"/>
    </row>
    <row r="85" spans="1:39" ht="38.25" customHeight="1" thickTop="1">
      <c r="A85" s="394" t="str">
        <f>IF(B85="","",COUNTA($B$5:$B85))</f>
        <v/>
      </c>
      <c r="B85" s="369"/>
      <c r="C85" s="369"/>
      <c r="D85" s="397"/>
      <c r="E85" s="397"/>
      <c r="F85" s="397"/>
      <c r="G85" s="369"/>
      <c r="H85" s="369"/>
      <c r="I85" s="369"/>
      <c r="J85" s="391"/>
      <c r="K85" s="344"/>
      <c r="L85" s="344"/>
      <c r="M85" s="344"/>
      <c r="N85" s="388"/>
      <c r="O85" s="369"/>
      <c r="P85" s="369"/>
      <c r="Q85" s="372" t="str">
        <f t="shared" ref="Q85" si="38">IF($N85="YES","FACILITY",IF($O85="YES","FACILITY",IF($P85="YES","CERTIFIED SUBCONTRACTOR",IF($O85="NO","SUBCONTRACTOR",IF($N85="NO","SUBCONTRACTOR",IF($P85="NO","SUBCONTRACTOR",""))))))</f>
        <v/>
      </c>
      <c r="R85" s="87"/>
      <c r="S85" s="88"/>
      <c r="T85" s="369"/>
      <c r="U85" s="376"/>
      <c r="V85" s="89"/>
      <c r="W85" s="90"/>
      <c r="X85" s="91"/>
      <c r="Y85" s="92"/>
      <c r="Z85" s="93" t="s">
        <v>5066</v>
      </c>
      <c r="AA85" s="94"/>
      <c r="AB85" s="378" t="s">
        <v>5067</v>
      </c>
      <c r="AC85" s="379"/>
      <c r="AD85" s="379"/>
      <c r="AE85" s="379"/>
      <c r="AF85" s="380"/>
      <c r="AG85" s="381" t="s">
        <v>5068</v>
      </c>
      <c r="AH85" s="379"/>
      <c r="AI85" s="379"/>
      <c r="AJ85" s="382"/>
      <c r="AK85" s="95"/>
      <c r="AL85" s="96" t="s">
        <v>5066</v>
      </c>
      <c r="AM85" s="97"/>
    </row>
    <row r="86" spans="1:39" ht="38.25" customHeight="1">
      <c r="A86" s="395"/>
      <c r="B86" s="370"/>
      <c r="C86" s="370"/>
      <c r="D86" s="398"/>
      <c r="E86" s="398"/>
      <c r="F86" s="398"/>
      <c r="G86" s="370"/>
      <c r="H86" s="370"/>
      <c r="I86" s="370"/>
      <c r="J86" s="392"/>
      <c r="K86" s="345"/>
      <c r="L86" s="345"/>
      <c r="M86" s="345"/>
      <c r="N86" s="389"/>
      <c r="O86" s="370"/>
      <c r="P86" s="370"/>
      <c r="Q86" s="373"/>
      <c r="R86" s="99"/>
      <c r="S86" s="100"/>
      <c r="T86" s="375"/>
      <c r="U86" s="377"/>
      <c r="V86" s="101"/>
      <c r="W86" s="102"/>
      <c r="X86" s="103"/>
      <c r="Y86" s="383" t="s">
        <v>5069</v>
      </c>
      <c r="Z86" s="384"/>
      <c r="AA86" s="385"/>
      <c r="AB86" s="104"/>
      <c r="AC86" s="386" t="s">
        <v>5066</v>
      </c>
      <c r="AD86" s="387"/>
      <c r="AE86" s="387"/>
      <c r="AF86" s="105"/>
      <c r="AG86" s="106"/>
      <c r="AH86" s="386" t="s">
        <v>5066</v>
      </c>
      <c r="AI86" s="387"/>
      <c r="AJ86" s="107"/>
      <c r="AK86" s="349" t="s">
        <v>5070</v>
      </c>
      <c r="AL86" s="350"/>
      <c r="AM86" s="351"/>
    </row>
    <row r="87" spans="1:39" ht="38.25" customHeight="1" thickBot="1">
      <c r="A87" s="395"/>
      <c r="B87" s="370"/>
      <c r="C87" s="370"/>
      <c r="D87" s="398"/>
      <c r="E87" s="398"/>
      <c r="F87" s="398"/>
      <c r="G87" s="370"/>
      <c r="H87" s="370"/>
      <c r="I87" s="370"/>
      <c r="J87" s="392"/>
      <c r="K87" s="345"/>
      <c r="L87" s="345"/>
      <c r="M87" s="345"/>
      <c r="N87" s="389"/>
      <c r="O87" s="370"/>
      <c r="P87" s="370"/>
      <c r="Q87" s="373"/>
      <c r="R87" s="99"/>
      <c r="S87" s="100"/>
      <c r="T87" s="352" t="str">
        <f t="shared" ref="T87" si="39">"Total / Toplam: "&amp;IF(AND(T85="",U85=""),"",SUM(T85:U85))</f>
        <v xml:space="preserve">Total / Toplam: </v>
      </c>
      <c r="U87" s="353"/>
      <c r="V87" s="108"/>
      <c r="W87" s="109"/>
      <c r="X87" s="110"/>
      <c r="Y87" s="111"/>
      <c r="Z87" s="112"/>
      <c r="AA87" s="113"/>
      <c r="AB87" s="356" t="s">
        <v>5071</v>
      </c>
      <c r="AC87" s="357"/>
      <c r="AD87" s="357"/>
      <c r="AE87" s="357" t="s">
        <v>5072</v>
      </c>
      <c r="AF87" s="357"/>
      <c r="AG87" s="357"/>
      <c r="AH87" s="358" t="s">
        <v>5073</v>
      </c>
      <c r="AI87" s="358"/>
      <c r="AJ87" s="359"/>
      <c r="AK87" s="360"/>
      <c r="AL87" s="361"/>
      <c r="AM87" s="362"/>
    </row>
    <row r="88" spans="1:39" ht="38.25" customHeight="1" thickTop="1" thickBot="1">
      <c r="A88" s="396"/>
      <c r="B88" s="371"/>
      <c r="C88" s="371"/>
      <c r="D88" s="399"/>
      <c r="E88" s="399"/>
      <c r="F88" s="399"/>
      <c r="G88" s="371"/>
      <c r="H88" s="371"/>
      <c r="I88" s="371"/>
      <c r="J88" s="393"/>
      <c r="K88" s="346"/>
      <c r="L88" s="346"/>
      <c r="M88" s="346"/>
      <c r="N88" s="390"/>
      <c r="O88" s="371"/>
      <c r="P88" s="371"/>
      <c r="Q88" s="374"/>
      <c r="R88" s="114"/>
      <c r="S88" s="115"/>
      <c r="T88" s="354"/>
      <c r="U88" s="355"/>
      <c r="V88" s="347" t="s">
        <v>5078</v>
      </c>
      <c r="W88" s="348"/>
      <c r="X88" s="74"/>
      <c r="Y88" s="116"/>
      <c r="Z88" s="117"/>
      <c r="AA88" s="118"/>
      <c r="AB88" s="366"/>
      <c r="AC88" s="367"/>
      <c r="AD88" s="367"/>
      <c r="AE88" s="367"/>
      <c r="AF88" s="367"/>
      <c r="AG88" s="367"/>
      <c r="AH88" s="367"/>
      <c r="AI88" s="367"/>
      <c r="AJ88" s="368"/>
      <c r="AK88" s="363"/>
      <c r="AL88" s="364"/>
      <c r="AM88" s="365"/>
    </row>
    <row r="89" spans="1:39" ht="38.25" customHeight="1" thickTop="1">
      <c r="A89" s="394" t="str">
        <f>IF(B89="","",COUNTA($B$5:$B89))</f>
        <v/>
      </c>
      <c r="B89" s="369"/>
      <c r="C89" s="369"/>
      <c r="D89" s="397"/>
      <c r="E89" s="397"/>
      <c r="F89" s="397"/>
      <c r="G89" s="369"/>
      <c r="H89" s="369"/>
      <c r="I89" s="369"/>
      <c r="J89" s="391"/>
      <c r="K89" s="344"/>
      <c r="L89" s="344"/>
      <c r="M89" s="344"/>
      <c r="N89" s="388"/>
      <c r="O89" s="369"/>
      <c r="P89" s="369"/>
      <c r="Q89" s="372" t="str">
        <f t="shared" ref="Q89" si="40">IF($N89="YES","FACILITY",IF($O89="YES","FACILITY",IF($P89="YES","CERTIFIED SUBCONTRACTOR",IF($O89="NO","SUBCONTRACTOR",IF($N89="NO","SUBCONTRACTOR",IF($P89="NO","SUBCONTRACTOR",""))))))</f>
        <v/>
      </c>
      <c r="R89" s="87"/>
      <c r="S89" s="88"/>
      <c r="T89" s="369"/>
      <c r="U89" s="376"/>
      <c r="V89" s="89"/>
      <c r="W89" s="90"/>
      <c r="X89" s="91"/>
      <c r="Y89" s="92"/>
      <c r="Z89" s="93" t="s">
        <v>5066</v>
      </c>
      <c r="AA89" s="94"/>
      <c r="AB89" s="378" t="s">
        <v>5067</v>
      </c>
      <c r="AC89" s="379"/>
      <c r="AD89" s="379"/>
      <c r="AE89" s="379"/>
      <c r="AF89" s="380"/>
      <c r="AG89" s="381" t="s">
        <v>5068</v>
      </c>
      <c r="AH89" s="379"/>
      <c r="AI89" s="379"/>
      <c r="AJ89" s="382"/>
      <c r="AK89" s="95"/>
      <c r="AL89" s="96" t="s">
        <v>5066</v>
      </c>
      <c r="AM89" s="97"/>
    </row>
    <row r="90" spans="1:39" ht="38.25" customHeight="1">
      <c r="A90" s="395"/>
      <c r="B90" s="370"/>
      <c r="C90" s="370"/>
      <c r="D90" s="398"/>
      <c r="E90" s="398"/>
      <c r="F90" s="398"/>
      <c r="G90" s="370"/>
      <c r="H90" s="370"/>
      <c r="I90" s="370"/>
      <c r="J90" s="392"/>
      <c r="K90" s="345"/>
      <c r="L90" s="345"/>
      <c r="M90" s="345"/>
      <c r="N90" s="389"/>
      <c r="O90" s="370"/>
      <c r="P90" s="370"/>
      <c r="Q90" s="373"/>
      <c r="R90" s="99"/>
      <c r="S90" s="100"/>
      <c r="T90" s="375"/>
      <c r="U90" s="377"/>
      <c r="V90" s="101"/>
      <c r="W90" s="102"/>
      <c r="X90" s="103"/>
      <c r="Y90" s="383" t="s">
        <v>5069</v>
      </c>
      <c r="Z90" s="384"/>
      <c r="AA90" s="385"/>
      <c r="AB90" s="104"/>
      <c r="AC90" s="386" t="s">
        <v>5066</v>
      </c>
      <c r="AD90" s="387"/>
      <c r="AE90" s="387"/>
      <c r="AF90" s="105"/>
      <c r="AG90" s="106"/>
      <c r="AH90" s="386" t="s">
        <v>5066</v>
      </c>
      <c r="AI90" s="387"/>
      <c r="AJ90" s="107"/>
      <c r="AK90" s="349" t="s">
        <v>5070</v>
      </c>
      <c r="AL90" s="350"/>
      <c r="AM90" s="351"/>
    </row>
    <row r="91" spans="1:39" ht="38.25" customHeight="1" thickBot="1">
      <c r="A91" s="395"/>
      <c r="B91" s="370"/>
      <c r="C91" s="370"/>
      <c r="D91" s="398"/>
      <c r="E91" s="398"/>
      <c r="F91" s="398"/>
      <c r="G91" s="370"/>
      <c r="H91" s="370"/>
      <c r="I91" s="370"/>
      <c r="J91" s="392"/>
      <c r="K91" s="345"/>
      <c r="L91" s="345"/>
      <c r="M91" s="345"/>
      <c r="N91" s="389"/>
      <c r="O91" s="370"/>
      <c r="P91" s="370"/>
      <c r="Q91" s="373"/>
      <c r="R91" s="99"/>
      <c r="S91" s="100"/>
      <c r="T91" s="352" t="str">
        <f t="shared" ref="T91" si="41">"Total / Toplam: "&amp;IF(AND(T89="",U89=""),"",SUM(T89:U89))</f>
        <v xml:space="preserve">Total / Toplam: </v>
      </c>
      <c r="U91" s="353"/>
      <c r="V91" s="108"/>
      <c r="W91" s="109"/>
      <c r="X91" s="110"/>
      <c r="Y91" s="111"/>
      <c r="Z91" s="112"/>
      <c r="AA91" s="113"/>
      <c r="AB91" s="356" t="s">
        <v>5071</v>
      </c>
      <c r="AC91" s="357"/>
      <c r="AD91" s="357"/>
      <c r="AE91" s="357" t="s">
        <v>5072</v>
      </c>
      <c r="AF91" s="357"/>
      <c r="AG91" s="357"/>
      <c r="AH91" s="358" t="s">
        <v>5073</v>
      </c>
      <c r="AI91" s="358"/>
      <c r="AJ91" s="359"/>
      <c r="AK91" s="360"/>
      <c r="AL91" s="361"/>
      <c r="AM91" s="362"/>
    </row>
    <row r="92" spans="1:39" ht="38.25" customHeight="1" thickTop="1" thickBot="1">
      <c r="A92" s="396"/>
      <c r="B92" s="371"/>
      <c r="C92" s="371"/>
      <c r="D92" s="399"/>
      <c r="E92" s="399"/>
      <c r="F92" s="399"/>
      <c r="G92" s="371"/>
      <c r="H92" s="371"/>
      <c r="I92" s="371"/>
      <c r="J92" s="393"/>
      <c r="K92" s="346"/>
      <c r="L92" s="346"/>
      <c r="M92" s="346"/>
      <c r="N92" s="390"/>
      <c r="O92" s="371"/>
      <c r="P92" s="371"/>
      <c r="Q92" s="374"/>
      <c r="R92" s="114"/>
      <c r="S92" s="115"/>
      <c r="T92" s="354"/>
      <c r="U92" s="355"/>
      <c r="V92" s="347" t="s">
        <v>5078</v>
      </c>
      <c r="W92" s="348"/>
      <c r="X92" s="74"/>
      <c r="Y92" s="116"/>
      <c r="Z92" s="117"/>
      <c r="AA92" s="118"/>
      <c r="AB92" s="366"/>
      <c r="AC92" s="367"/>
      <c r="AD92" s="367"/>
      <c r="AE92" s="367"/>
      <c r="AF92" s="367"/>
      <c r="AG92" s="367"/>
      <c r="AH92" s="367"/>
      <c r="AI92" s="367"/>
      <c r="AJ92" s="368"/>
      <c r="AK92" s="363"/>
      <c r="AL92" s="364"/>
      <c r="AM92" s="365"/>
    </row>
    <row r="93" spans="1:39" ht="38.25" customHeight="1" thickTop="1">
      <c r="A93" s="394" t="str">
        <f>IF(B93="","",COUNTA($B$5:$B93))</f>
        <v/>
      </c>
      <c r="B93" s="369"/>
      <c r="C93" s="369"/>
      <c r="D93" s="397"/>
      <c r="E93" s="397"/>
      <c r="F93" s="397"/>
      <c r="G93" s="369"/>
      <c r="H93" s="369"/>
      <c r="I93" s="369"/>
      <c r="J93" s="391"/>
      <c r="K93" s="344"/>
      <c r="L93" s="344"/>
      <c r="M93" s="344"/>
      <c r="N93" s="388"/>
      <c r="O93" s="369"/>
      <c r="P93" s="369"/>
      <c r="Q93" s="372" t="str">
        <f t="shared" ref="Q93" si="42">IF($N93="YES","FACILITY",IF($O93="YES","FACILITY",IF($P93="YES","CERTIFIED SUBCONTRACTOR",IF($O93="NO","SUBCONTRACTOR",IF($N93="NO","SUBCONTRACTOR",IF($P93="NO","SUBCONTRACTOR",""))))))</f>
        <v/>
      </c>
      <c r="R93" s="87"/>
      <c r="S93" s="88"/>
      <c r="T93" s="369"/>
      <c r="U93" s="376"/>
      <c r="V93" s="89"/>
      <c r="W93" s="90"/>
      <c r="X93" s="91"/>
      <c r="Y93" s="92"/>
      <c r="Z93" s="93" t="s">
        <v>5066</v>
      </c>
      <c r="AA93" s="94"/>
      <c r="AB93" s="378" t="s">
        <v>5067</v>
      </c>
      <c r="AC93" s="379"/>
      <c r="AD93" s="379"/>
      <c r="AE93" s="379"/>
      <c r="AF93" s="380"/>
      <c r="AG93" s="381" t="s">
        <v>5068</v>
      </c>
      <c r="AH93" s="379"/>
      <c r="AI93" s="379"/>
      <c r="AJ93" s="382"/>
      <c r="AK93" s="95"/>
      <c r="AL93" s="96" t="s">
        <v>5066</v>
      </c>
      <c r="AM93" s="97"/>
    </row>
    <row r="94" spans="1:39" ht="38.25" customHeight="1">
      <c r="A94" s="395"/>
      <c r="B94" s="370"/>
      <c r="C94" s="370"/>
      <c r="D94" s="398"/>
      <c r="E94" s="398"/>
      <c r="F94" s="398"/>
      <c r="G94" s="370"/>
      <c r="H94" s="370"/>
      <c r="I94" s="370"/>
      <c r="J94" s="392"/>
      <c r="K94" s="345"/>
      <c r="L94" s="345"/>
      <c r="M94" s="345"/>
      <c r="N94" s="389"/>
      <c r="O94" s="370"/>
      <c r="P94" s="370"/>
      <c r="Q94" s="373"/>
      <c r="R94" s="99"/>
      <c r="S94" s="100"/>
      <c r="T94" s="375"/>
      <c r="U94" s="377"/>
      <c r="V94" s="101"/>
      <c r="W94" s="102"/>
      <c r="X94" s="103"/>
      <c r="Y94" s="383" t="s">
        <v>5069</v>
      </c>
      <c r="Z94" s="384"/>
      <c r="AA94" s="385"/>
      <c r="AB94" s="104"/>
      <c r="AC94" s="386" t="s">
        <v>5066</v>
      </c>
      <c r="AD94" s="387"/>
      <c r="AE94" s="387"/>
      <c r="AF94" s="105"/>
      <c r="AG94" s="106"/>
      <c r="AH94" s="386" t="s">
        <v>5066</v>
      </c>
      <c r="AI94" s="387"/>
      <c r="AJ94" s="107"/>
      <c r="AK94" s="349" t="s">
        <v>5070</v>
      </c>
      <c r="AL94" s="350"/>
      <c r="AM94" s="351"/>
    </row>
    <row r="95" spans="1:39" ht="38.25" customHeight="1" thickBot="1">
      <c r="A95" s="395"/>
      <c r="B95" s="370"/>
      <c r="C95" s="370"/>
      <c r="D95" s="398"/>
      <c r="E95" s="398"/>
      <c r="F95" s="398"/>
      <c r="G95" s="370"/>
      <c r="H95" s="370"/>
      <c r="I95" s="370"/>
      <c r="J95" s="392"/>
      <c r="K95" s="345"/>
      <c r="L95" s="345"/>
      <c r="M95" s="345"/>
      <c r="N95" s="389"/>
      <c r="O95" s="370"/>
      <c r="P95" s="370"/>
      <c r="Q95" s="373"/>
      <c r="R95" s="99"/>
      <c r="S95" s="100"/>
      <c r="T95" s="352" t="str">
        <f t="shared" ref="T95" si="43">"Total / Toplam: "&amp;IF(AND(T93="",U93=""),"",SUM(T93:U93))</f>
        <v xml:space="preserve">Total / Toplam: </v>
      </c>
      <c r="U95" s="353"/>
      <c r="V95" s="108"/>
      <c r="W95" s="109"/>
      <c r="X95" s="110"/>
      <c r="Y95" s="111"/>
      <c r="Z95" s="112"/>
      <c r="AA95" s="113"/>
      <c r="AB95" s="356" t="s">
        <v>5071</v>
      </c>
      <c r="AC95" s="357"/>
      <c r="AD95" s="357"/>
      <c r="AE95" s="357" t="s">
        <v>5072</v>
      </c>
      <c r="AF95" s="357"/>
      <c r="AG95" s="357"/>
      <c r="AH95" s="358" t="s">
        <v>5073</v>
      </c>
      <c r="AI95" s="358"/>
      <c r="AJ95" s="359"/>
      <c r="AK95" s="360"/>
      <c r="AL95" s="361"/>
      <c r="AM95" s="362"/>
    </row>
    <row r="96" spans="1:39" ht="38.25" customHeight="1" thickTop="1" thickBot="1">
      <c r="A96" s="396"/>
      <c r="B96" s="371"/>
      <c r="C96" s="371"/>
      <c r="D96" s="399"/>
      <c r="E96" s="399"/>
      <c r="F96" s="399"/>
      <c r="G96" s="371"/>
      <c r="H96" s="371"/>
      <c r="I96" s="371"/>
      <c r="J96" s="393"/>
      <c r="K96" s="346"/>
      <c r="L96" s="346"/>
      <c r="M96" s="346"/>
      <c r="N96" s="390"/>
      <c r="O96" s="371"/>
      <c r="P96" s="371"/>
      <c r="Q96" s="374"/>
      <c r="R96" s="114"/>
      <c r="S96" s="115"/>
      <c r="T96" s="354"/>
      <c r="U96" s="355"/>
      <c r="V96" s="347" t="s">
        <v>5078</v>
      </c>
      <c r="W96" s="348"/>
      <c r="X96" s="74"/>
      <c r="Y96" s="116"/>
      <c r="Z96" s="117"/>
      <c r="AA96" s="118"/>
      <c r="AB96" s="366"/>
      <c r="AC96" s="367"/>
      <c r="AD96" s="367"/>
      <c r="AE96" s="367"/>
      <c r="AF96" s="367"/>
      <c r="AG96" s="367"/>
      <c r="AH96" s="367"/>
      <c r="AI96" s="367"/>
      <c r="AJ96" s="368"/>
      <c r="AK96" s="363"/>
      <c r="AL96" s="364"/>
      <c r="AM96" s="365"/>
    </row>
    <row r="97" spans="1:39" ht="38.25" customHeight="1" thickTop="1">
      <c r="A97" s="394" t="str">
        <f>IF(B97="","",COUNTA($B$5:$B97))</f>
        <v/>
      </c>
      <c r="B97" s="369"/>
      <c r="C97" s="369"/>
      <c r="D97" s="397"/>
      <c r="E97" s="397"/>
      <c r="F97" s="397"/>
      <c r="G97" s="369"/>
      <c r="H97" s="369"/>
      <c r="I97" s="369"/>
      <c r="J97" s="391"/>
      <c r="K97" s="344"/>
      <c r="L97" s="344"/>
      <c r="M97" s="344"/>
      <c r="N97" s="388"/>
      <c r="O97" s="369"/>
      <c r="P97" s="369"/>
      <c r="Q97" s="372" t="str">
        <f t="shared" ref="Q97" si="44">IF($N97="YES","FACILITY",IF($O97="YES","FACILITY",IF($P97="YES","CERTIFIED SUBCONTRACTOR",IF($O97="NO","SUBCONTRACTOR",IF($N97="NO","SUBCONTRACTOR",IF($P97="NO","SUBCONTRACTOR",""))))))</f>
        <v/>
      </c>
      <c r="R97" s="87"/>
      <c r="S97" s="88"/>
      <c r="T97" s="369"/>
      <c r="U97" s="376"/>
      <c r="V97" s="89"/>
      <c r="W97" s="90"/>
      <c r="X97" s="91"/>
      <c r="Y97" s="92"/>
      <c r="Z97" s="93" t="s">
        <v>5066</v>
      </c>
      <c r="AA97" s="94"/>
      <c r="AB97" s="378" t="s">
        <v>5067</v>
      </c>
      <c r="AC97" s="379"/>
      <c r="AD97" s="379"/>
      <c r="AE97" s="379"/>
      <c r="AF97" s="380"/>
      <c r="AG97" s="381" t="s">
        <v>5068</v>
      </c>
      <c r="AH97" s="379"/>
      <c r="AI97" s="379"/>
      <c r="AJ97" s="382"/>
      <c r="AK97" s="95"/>
      <c r="AL97" s="96" t="s">
        <v>5066</v>
      </c>
      <c r="AM97" s="97"/>
    </row>
    <row r="98" spans="1:39" ht="38.25" customHeight="1">
      <c r="A98" s="395"/>
      <c r="B98" s="370"/>
      <c r="C98" s="370"/>
      <c r="D98" s="398"/>
      <c r="E98" s="398"/>
      <c r="F98" s="398"/>
      <c r="G98" s="370"/>
      <c r="H98" s="370"/>
      <c r="I98" s="370"/>
      <c r="J98" s="392"/>
      <c r="K98" s="345"/>
      <c r="L98" s="345"/>
      <c r="M98" s="345"/>
      <c r="N98" s="389"/>
      <c r="O98" s="370"/>
      <c r="P98" s="370"/>
      <c r="Q98" s="373"/>
      <c r="R98" s="99"/>
      <c r="S98" s="100"/>
      <c r="T98" s="375"/>
      <c r="U98" s="377"/>
      <c r="V98" s="101"/>
      <c r="W98" s="102"/>
      <c r="X98" s="103"/>
      <c r="Y98" s="383" t="s">
        <v>5069</v>
      </c>
      <c r="Z98" s="384"/>
      <c r="AA98" s="385"/>
      <c r="AB98" s="104"/>
      <c r="AC98" s="386" t="s">
        <v>5066</v>
      </c>
      <c r="AD98" s="387"/>
      <c r="AE98" s="387"/>
      <c r="AF98" s="105"/>
      <c r="AG98" s="106"/>
      <c r="AH98" s="386" t="s">
        <v>5066</v>
      </c>
      <c r="AI98" s="387"/>
      <c r="AJ98" s="107"/>
      <c r="AK98" s="349" t="s">
        <v>5070</v>
      </c>
      <c r="AL98" s="350"/>
      <c r="AM98" s="351"/>
    </row>
    <row r="99" spans="1:39" ht="38.25" customHeight="1" thickBot="1">
      <c r="A99" s="395"/>
      <c r="B99" s="370"/>
      <c r="C99" s="370"/>
      <c r="D99" s="398"/>
      <c r="E99" s="398"/>
      <c r="F99" s="398"/>
      <c r="G99" s="370"/>
      <c r="H99" s="370"/>
      <c r="I99" s="370"/>
      <c r="J99" s="392"/>
      <c r="K99" s="345"/>
      <c r="L99" s="345"/>
      <c r="M99" s="345"/>
      <c r="N99" s="389"/>
      <c r="O99" s="370"/>
      <c r="P99" s="370"/>
      <c r="Q99" s="373"/>
      <c r="R99" s="99"/>
      <c r="S99" s="100"/>
      <c r="T99" s="352" t="str">
        <f t="shared" ref="T99" si="45">"Total / Toplam: "&amp;IF(AND(T97="",U97=""),"",SUM(T97:U97))</f>
        <v xml:space="preserve">Total / Toplam: </v>
      </c>
      <c r="U99" s="353"/>
      <c r="V99" s="108"/>
      <c r="W99" s="109"/>
      <c r="X99" s="110"/>
      <c r="Y99" s="111"/>
      <c r="Z99" s="112"/>
      <c r="AA99" s="113"/>
      <c r="AB99" s="356" t="s">
        <v>5071</v>
      </c>
      <c r="AC99" s="357"/>
      <c r="AD99" s="357"/>
      <c r="AE99" s="357" t="s">
        <v>5072</v>
      </c>
      <c r="AF99" s="357"/>
      <c r="AG99" s="357"/>
      <c r="AH99" s="358" t="s">
        <v>5073</v>
      </c>
      <c r="AI99" s="358"/>
      <c r="AJ99" s="359"/>
      <c r="AK99" s="360"/>
      <c r="AL99" s="361"/>
      <c r="AM99" s="362"/>
    </row>
    <row r="100" spans="1:39" ht="38.25" customHeight="1" thickTop="1" thickBot="1">
      <c r="A100" s="396"/>
      <c r="B100" s="371"/>
      <c r="C100" s="371"/>
      <c r="D100" s="399"/>
      <c r="E100" s="399"/>
      <c r="F100" s="399"/>
      <c r="G100" s="371"/>
      <c r="H100" s="371"/>
      <c r="I100" s="371"/>
      <c r="J100" s="393"/>
      <c r="K100" s="346"/>
      <c r="L100" s="346"/>
      <c r="M100" s="346"/>
      <c r="N100" s="390"/>
      <c r="O100" s="371"/>
      <c r="P100" s="371"/>
      <c r="Q100" s="374"/>
      <c r="R100" s="114"/>
      <c r="S100" s="115"/>
      <c r="T100" s="354"/>
      <c r="U100" s="355"/>
      <c r="V100" s="347" t="s">
        <v>5078</v>
      </c>
      <c r="W100" s="348"/>
      <c r="X100" s="74"/>
      <c r="Y100" s="116"/>
      <c r="Z100" s="117"/>
      <c r="AA100" s="118"/>
      <c r="AB100" s="366"/>
      <c r="AC100" s="367"/>
      <c r="AD100" s="367"/>
      <c r="AE100" s="367"/>
      <c r="AF100" s="367"/>
      <c r="AG100" s="367"/>
      <c r="AH100" s="367"/>
      <c r="AI100" s="367"/>
      <c r="AJ100" s="368"/>
      <c r="AK100" s="363"/>
      <c r="AL100" s="364"/>
      <c r="AM100" s="365"/>
    </row>
    <row r="101" spans="1:39" ht="38.25" customHeight="1" thickTop="1">
      <c r="A101" s="394" t="str">
        <f>IF(B101="","",COUNTA($B$5:$B101))</f>
        <v/>
      </c>
      <c r="B101" s="369"/>
      <c r="C101" s="369"/>
      <c r="D101" s="397"/>
      <c r="E101" s="397"/>
      <c r="F101" s="397"/>
      <c r="G101" s="369"/>
      <c r="H101" s="369"/>
      <c r="I101" s="369"/>
      <c r="J101" s="391"/>
      <c r="K101" s="344"/>
      <c r="L101" s="344"/>
      <c r="M101" s="344"/>
      <c r="N101" s="388"/>
      <c r="O101" s="369"/>
      <c r="P101" s="369"/>
      <c r="Q101" s="372" t="str">
        <f t="shared" ref="Q101" si="46">IF($N101="YES","FACILITY",IF($O101="YES","FACILITY",IF($P101="YES","CERTIFIED SUBCONTRACTOR",IF($O101="NO","SUBCONTRACTOR",IF($N101="NO","SUBCONTRACTOR",IF($P101="NO","SUBCONTRACTOR",""))))))</f>
        <v/>
      </c>
      <c r="R101" s="87"/>
      <c r="S101" s="88"/>
      <c r="T101" s="369"/>
      <c r="U101" s="376"/>
      <c r="V101" s="89"/>
      <c r="W101" s="90"/>
      <c r="X101" s="91"/>
      <c r="Y101" s="92"/>
      <c r="Z101" s="93" t="s">
        <v>5066</v>
      </c>
      <c r="AA101" s="94"/>
      <c r="AB101" s="378" t="s">
        <v>5067</v>
      </c>
      <c r="AC101" s="379"/>
      <c r="AD101" s="379"/>
      <c r="AE101" s="379"/>
      <c r="AF101" s="380"/>
      <c r="AG101" s="381" t="s">
        <v>5068</v>
      </c>
      <c r="AH101" s="379"/>
      <c r="AI101" s="379"/>
      <c r="AJ101" s="382"/>
      <c r="AK101" s="95"/>
      <c r="AL101" s="96" t="s">
        <v>5066</v>
      </c>
      <c r="AM101" s="97"/>
    </row>
    <row r="102" spans="1:39" ht="38.25" customHeight="1">
      <c r="A102" s="395"/>
      <c r="B102" s="370"/>
      <c r="C102" s="370"/>
      <c r="D102" s="398"/>
      <c r="E102" s="398"/>
      <c r="F102" s="398"/>
      <c r="G102" s="370"/>
      <c r="H102" s="370"/>
      <c r="I102" s="370"/>
      <c r="J102" s="392"/>
      <c r="K102" s="345"/>
      <c r="L102" s="345"/>
      <c r="M102" s="345"/>
      <c r="N102" s="389"/>
      <c r="O102" s="370"/>
      <c r="P102" s="370"/>
      <c r="Q102" s="373"/>
      <c r="R102" s="99"/>
      <c r="S102" s="100"/>
      <c r="T102" s="375"/>
      <c r="U102" s="377"/>
      <c r="V102" s="101"/>
      <c r="W102" s="102"/>
      <c r="X102" s="103"/>
      <c r="Y102" s="383" t="s">
        <v>5069</v>
      </c>
      <c r="Z102" s="384"/>
      <c r="AA102" s="385"/>
      <c r="AB102" s="104"/>
      <c r="AC102" s="386" t="s">
        <v>5066</v>
      </c>
      <c r="AD102" s="387"/>
      <c r="AE102" s="387"/>
      <c r="AF102" s="105"/>
      <c r="AG102" s="106"/>
      <c r="AH102" s="386" t="s">
        <v>5066</v>
      </c>
      <c r="AI102" s="387"/>
      <c r="AJ102" s="107"/>
      <c r="AK102" s="349" t="s">
        <v>5070</v>
      </c>
      <c r="AL102" s="350"/>
      <c r="AM102" s="351"/>
    </row>
    <row r="103" spans="1:39" ht="38.25" customHeight="1" thickBot="1">
      <c r="A103" s="395"/>
      <c r="B103" s="370"/>
      <c r="C103" s="370"/>
      <c r="D103" s="398"/>
      <c r="E103" s="398"/>
      <c r="F103" s="398"/>
      <c r="G103" s="370"/>
      <c r="H103" s="370"/>
      <c r="I103" s="370"/>
      <c r="J103" s="392"/>
      <c r="K103" s="345"/>
      <c r="L103" s="345"/>
      <c r="M103" s="345"/>
      <c r="N103" s="389"/>
      <c r="O103" s="370"/>
      <c r="P103" s="370"/>
      <c r="Q103" s="373"/>
      <c r="R103" s="99"/>
      <c r="S103" s="100"/>
      <c r="T103" s="352" t="str">
        <f t="shared" ref="T103" si="47">"Total / Toplam: "&amp;IF(AND(T101="",U101=""),"",SUM(T101:U101))</f>
        <v xml:space="preserve">Total / Toplam: </v>
      </c>
      <c r="U103" s="353"/>
      <c r="V103" s="108"/>
      <c r="W103" s="109"/>
      <c r="X103" s="110"/>
      <c r="Y103" s="111"/>
      <c r="Z103" s="112"/>
      <c r="AA103" s="113"/>
      <c r="AB103" s="356" t="s">
        <v>5071</v>
      </c>
      <c r="AC103" s="357"/>
      <c r="AD103" s="357"/>
      <c r="AE103" s="357" t="s">
        <v>5072</v>
      </c>
      <c r="AF103" s="357"/>
      <c r="AG103" s="357"/>
      <c r="AH103" s="358" t="s">
        <v>5073</v>
      </c>
      <c r="AI103" s="358"/>
      <c r="AJ103" s="359"/>
      <c r="AK103" s="360"/>
      <c r="AL103" s="361"/>
      <c r="AM103" s="362"/>
    </row>
    <row r="104" spans="1:39" ht="38.25" customHeight="1" thickTop="1" thickBot="1">
      <c r="A104" s="396"/>
      <c r="B104" s="371"/>
      <c r="C104" s="371"/>
      <c r="D104" s="399"/>
      <c r="E104" s="399"/>
      <c r="F104" s="399"/>
      <c r="G104" s="371"/>
      <c r="H104" s="371"/>
      <c r="I104" s="371"/>
      <c r="J104" s="393"/>
      <c r="K104" s="346"/>
      <c r="L104" s="346"/>
      <c r="M104" s="346"/>
      <c r="N104" s="390"/>
      <c r="O104" s="371"/>
      <c r="P104" s="371"/>
      <c r="Q104" s="374"/>
      <c r="R104" s="114"/>
      <c r="S104" s="115"/>
      <c r="T104" s="354"/>
      <c r="U104" s="355"/>
      <c r="V104" s="347" t="s">
        <v>5078</v>
      </c>
      <c r="W104" s="348"/>
      <c r="X104" s="74"/>
      <c r="Y104" s="116"/>
      <c r="Z104" s="117"/>
      <c r="AA104" s="118"/>
      <c r="AB104" s="366"/>
      <c r="AC104" s="367"/>
      <c r="AD104" s="367"/>
      <c r="AE104" s="367"/>
      <c r="AF104" s="367"/>
      <c r="AG104" s="367"/>
      <c r="AH104" s="367"/>
      <c r="AI104" s="367"/>
      <c r="AJ104" s="368"/>
      <c r="AK104" s="363"/>
      <c r="AL104" s="364"/>
      <c r="AM104" s="365"/>
    </row>
    <row r="105" spans="1:39" ht="38.25" customHeight="1" thickTop="1">
      <c r="A105" s="394" t="str">
        <f>IF(B105="","",COUNTA($B$5:$B105))</f>
        <v/>
      </c>
      <c r="B105" s="369"/>
      <c r="C105" s="369"/>
      <c r="D105" s="397"/>
      <c r="E105" s="397"/>
      <c r="F105" s="397"/>
      <c r="G105" s="369"/>
      <c r="H105" s="369"/>
      <c r="I105" s="369"/>
      <c r="J105" s="391"/>
      <c r="K105" s="344"/>
      <c r="L105" s="344"/>
      <c r="M105" s="344"/>
      <c r="N105" s="388"/>
      <c r="O105" s="369"/>
      <c r="P105" s="369"/>
      <c r="Q105" s="372" t="str">
        <f t="shared" ref="Q105" si="48">IF($N105="YES","FACILITY",IF($O105="YES","FACILITY",IF($P105="YES","CERTIFIED SUBCONTRACTOR",IF($O105="NO","SUBCONTRACTOR",IF($N105="NO","SUBCONTRACTOR",IF($P105="NO","SUBCONTRACTOR",""))))))</f>
        <v/>
      </c>
      <c r="R105" s="87"/>
      <c r="S105" s="88"/>
      <c r="T105" s="369"/>
      <c r="U105" s="376"/>
      <c r="V105" s="89"/>
      <c r="W105" s="90"/>
      <c r="X105" s="91"/>
      <c r="Y105" s="92"/>
      <c r="Z105" s="93" t="s">
        <v>5066</v>
      </c>
      <c r="AA105" s="94"/>
      <c r="AB105" s="378" t="s">
        <v>5067</v>
      </c>
      <c r="AC105" s="379"/>
      <c r="AD105" s="379"/>
      <c r="AE105" s="379"/>
      <c r="AF105" s="380"/>
      <c r="AG105" s="381" t="s">
        <v>5068</v>
      </c>
      <c r="AH105" s="379"/>
      <c r="AI105" s="379"/>
      <c r="AJ105" s="382"/>
      <c r="AK105" s="95"/>
      <c r="AL105" s="96" t="s">
        <v>5066</v>
      </c>
      <c r="AM105" s="97"/>
    </row>
    <row r="106" spans="1:39" ht="38.25" customHeight="1">
      <c r="A106" s="395"/>
      <c r="B106" s="370"/>
      <c r="C106" s="370"/>
      <c r="D106" s="398"/>
      <c r="E106" s="398"/>
      <c r="F106" s="398"/>
      <c r="G106" s="370"/>
      <c r="H106" s="370"/>
      <c r="I106" s="370"/>
      <c r="J106" s="392"/>
      <c r="K106" s="345"/>
      <c r="L106" s="345"/>
      <c r="M106" s="345"/>
      <c r="N106" s="389"/>
      <c r="O106" s="370"/>
      <c r="P106" s="370"/>
      <c r="Q106" s="373"/>
      <c r="R106" s="99"/>
      <c r="S106" s="100"/>
      <c r="T106" s="375"/>
      <c r="U106" s="377"/>
      <c r="V106" s="101"/>
      <c r="W106" s="102"/>
      <c r="X106" s="103"/>
      <c r="Y106" s="383" t="s">
        <v>5069</v>
      </c>
      <c r="Z106" s="384"/>
      <c r="AA106" s="385"/>
      <c r="AB106" s="104"/>
      <c r="AC106" s="386" t="s">
        <v>5066</v>
      </c>
      <c r="AD106" s="387"/>
      <c r="AE106" s="387"/>
      <c r="AF106" s="105"/>
      <c r="AG106" s="106"/>
      <c r="AH106" s="386" t="s">
        <v>5066</v>
      </c>
      <c r="AI106" s="387"/>
      <c r="AJ106" s="107"/>
      <c r="AK106" s="349" t="s">
        <v>5070</v>
      </c>
      <c r="AL106" s="350"/>
      <c r="AM106" s="351"/>
    </row>
    <row r="107" spans="1:39" ht="38.25" customHeight="1" thickBot="1">
      <c r="A107" s="395"/>
      <c r="B107" s="370"/>
      <c r="C107" s="370"/>
      <c r="D107" s="398"/>
      <c r="E107" s="398"/>
      <c r="F107" s="398"/>
      <c r="G107" s="370"/>
      <c r="H107" s="370"/>
      <c r="I107" s="370"/>
      <c r="J107" s="392"/>
      <c r="K107" s="345"/>
      <c r="L107" s="345"/>
      <c r="M107" s="345"/>
      <c r="N107" s="389"/>
      <c r="O107" s="370"/>
      <c r="P107" s="370"/>
      <c r="Q107" s="373"/>
      <c r="R107" s="99"/>
      <c r="S107" s="100"/>
      <c r="T107" s="352" t="str">
        <f t="shared" ref="T107" si="49">"Total / Toplam: "&amp;IF(AND(T105="",U105=""),"",SUM(T105:U105))</f>
        <v xml:space="preserve">Total / Toplam: </v>
      </c>
      <c r="U107" s="353"/>
      <c r="V107" s="108"/>
      <c r="W107" s="109"/>
      <c r="X107" s="110"/>
      <c r="Y107" s="111"/>
      <c r="Z107" s="112"/>
      <c r="AA107" s="113"/>
      <c r="AB107" s="356" t="s">
        <v>5071</v>
      </c>
      <c r="AC107" s="357"/>
      <c r="AD107" s="357"/>
      <c r="AE107" s="357" t="s">
        <v>5072</v>
      </c>
      <c r="AF107" s="357"/>
      <c r="AG107" s="357"/>
      <c r="AH107" s="358" t="s">
        <v>5073</v>
      </c>
      <c r="AI107" s="358"/>
      <c r="AJ107" s="359"/>
      <c r="AK107" s="360"/>
      <c r="AL107" s="361"/>
      <c r="AM107" s="362"/>
    </row>
    <row r="108" spans="1:39" ht="38.25" customHeight="1" thickTop="1" thickBot="1">
      <c r="A108" s="396"/>
      <c r="B108" s="371"/>
      <c r="C108" s="371"/>
      <c r="D108" s="399"/>
      <c r="E108" s="399"/>
      <c r="F108" s="399"/>
      <c r="G108" s="371"/>
      <c r="H108" s="371"/>
      <c r="I108" s="371"/>
      <c r="J108" s="393"/>
      <c r="K108" s="346"/>
      <c r="L108" s="346"/>
      <c r="M108" s="346"/>
      <c r="N108" s="390"/>
      <c r="O108" s="371"/>
      <c r="P108" s="371"/>
      <c r="Q108" s="374"/>
      <c r="R108" s="114"/>
      <c r="S108" s="115"/>
      <c r="T108" s="354"/>
      <c r="U108" s="355"/>
      <c r="V108" s="347" t="s">
        <v>5078</v>
      </c>
      <c r="W108" s="348"/>
      <c r="X108" s="74"/>
      <c r="Y108" s="116"/>
      <c r="Z108" s="117"/>
      <c r="AA108" s="118"/>
      <c r="AB108" s="366"/>
      <c r="AC108" s="367"/>
      <c r="AD108" s="367"/>
      <c r="AE108" s="367"/>
      <c r="AF108" s="367"/>
      <c r="AG108" s="367"/>
      <c r="AH108" s="367"/>
      <c r="AI108" s="367"/>
      <c r="AJ108" s="368"/>
      <c r="AK108" s="363"/>
      <c r="AL108" s="364"/>
      <c r="AM108" s="365"/>
    </row>
    <row r="109" spans="1:39" ht="38.25" customHeight="1" thickTop="1">
      <c r="A109" s="394" t="str">
        <f>IF(B109="","",COUNTA($B$5:$B109))</f>
        <v/>
      </c>
      <c r="B109" s="369"/>
      <c r="C109" s="369"/>
      <c r="D109" s="397"/>
      <c r="E109" s="397"/>
      <c r="F109" s="397"/>
      <c r="G109" s="369"/>
      <c r="H109" s="369"/>
      <c r="I109" s="369"/>
      <c r="J109" s="391"/>
      <c r="K109" s="344"/>
      <c r="L109" s="344"/>
      <c r="M109" s="344"/>
      <c r="N109" s="388"/>
      <c r="O109" s="369"/>
      <c r="P109" s="369"/>
      <c r="Q109" s="372" t="str">
        <f t="shared" ref="Q109" si="50">IF($N109="YES","FACILITY",IF($O109="YES","FACILITY",IF($P109="YES","CERTIFIED SUBCONTRACTOR",IF($O109="NO","SUBCONTRACTOR",IF($N109="NO","SUBCONTRACTOR",IF($P109="NO","SUBCONTRACTOR",""))))))</f>
        <v/>
      </c>
      <c r="R109" s="87"/>
      <c r="S109" s="88"/>
      <c r="T109" s="369"/>
      <c r="U109" s="376"/>
      <c r="V109" s="89"/>
      <c r="W109" s="90"/>
      <c r="X109" s="91"/>
      <c r="Y109" s="92"/>
      <c r="Z109" s="93" t="s">
        <v>5066</v>
      </c>
      <c r="AA109" s="94"/>
      <c r="AB109" s="378" t="s">
        <v>5067</v>
      </c>
      <c r="AC109" s="379"/>
      <c r="AD109" s="379"/>
      <c r="AE109" s="379"/>
      <c r="AF109" s="380"/>
      <c r="AG109" s="381" t="s">
        <v>5068</v>
      </c>
      <c r="AH109" s="379"/>
      <c r="AI109" s="379"/>
      <c r="AJ109" s="382"/>
      <c r="AK109" s="95"/>
      <c r="AL109" s="96" t="s">
        <v>5066</v>
      </c>
      <c r="AM109" s="97"/>
    </row>
    <row r="110" spans="1:39" ht="38.25" customHeight="1">
      <c r="A110" s="395"/>
      <c r="B110" s="370"/>
      <c r="C110" s="370"/>
      <c r="D110" s="398"/>
      <c r="E110" s="398"/>
      <c r="F110" s="398"/>
      <c r="G110" s="370"/>
      <c r="H110" s="370"/>
      <c r="I110" s="370"/>
      <c r="J110" s="392"/>
      <c r="K110" s="345"/>
      <c r="L110" s="345"/>
      <c r="M110" s="345"/>
      <c r="N110" s="389"/>
      <c r="O110" s="370"/>
      <c r="P110" s="370"/>
      <c r="Q110" s="373"/>
      <c r="R110" s="99"/>
      <c r="S110" s="100"/>
      <c r="T110" s="375"/>
      <c r="U110" s="377"/>
      <c r="V110" s="101"/>
      <c r="W110" s="102"/>
      <c r="X110" s="103"/>
      <c r="Y110" s="383" t="s">
        <v>5069</v>
      </c>
      <c r="Z110" s="384"/>
      <c r="AA110" s="385"/>
      <c r="AB110" s="104"/>
      <c r="AC110" s="386" t="s">
        <v>5066</v>
      </c>
      <c r="AD110" s="387"/>
      <c r="AE110" s="387"/>
      <c r="AF110" s="105"/>
      <c r="AG110" s="106"/>
      <c r="AH110" s="386" t="s">
        <v>5066</v>
      </c>
      <c r="AI110" s="387"/>
      <c r="AJ110" s="107"/>
      <c r="AK110" s="349" t="s">
        <v>5070</v>
      </c>
      <c r="AL110" s="350"/>
      <c r="AM110" s="351"/>
    </row>
    <row r="111" spans="1:39" ht="38.25" customHeight="1" thickBot="1">
      <c r="A111" s="395"/>
      <c r="B111" s="370"/>
      <c r="C111" s="370"/>
      <c r="D111" s="398"/>
      <c r="E111" s="398"/>
      <c r="F111" s="398"/>
      <c r="G111" s="370"/>
      <c r="H111" s="370"/>
      <c r="I111" s="370"/>
      <c r="J111" s="392"/>
      <c r="K111" s="345"/>
      <c r="L111" s="345"/>
      <c r="M111" s="345"/>
      <c r="N111" s="389"/>
      <c r="O111" s="370"/>
      <c r="P111" s="370"/>
      <c r="Q111" s="373"/>
      <c r="R111" s="99"/>
      <c r="S111" s="100"/>
      <c r="T111" s="352" t="str">
        <f t="shared" ref="T111" si="51">"Total / Toplam: "&amp;IF(AND(T109="",U109=""),"",SUM(T109:U109))</f>
        <v xml:space="preserve">Total / Toplam: </v>
      </c>
      <c r="U111" s="353"/>
      <c r="V111" s="108"/>
      <c r="W111" s="109"/>
      <c r="X111" s="110"/>
      <c r="Y111" s="111"/>
      <c r="Z111" s="112"/>
      <c r="AA111" s="113"/>
      <c r="AB111" s="356" t="s">
        <v>5071</v>
      </c>
      <c r="AC111" s="357"/>
      <c r="AD111" s="357"/>
      <c r="AE111" s="357" t="s">
        <v>5072</v>
      </c>
      <c r="AF111" s="357"/>
      <c r="AG111" s="357"/>
      <c r="AH111" s="358" t="s">
        <v>5073</v>
      </c>
      <c r="AI111" s="358"/>
      <c r="AJ111" s="359"/>
      <c r="AK111" s="360"/>
      <c r="AL111" s="361"/>
      <c r="AM111" s="362"/>
    </row>
    <row r="112" spans="1:39" ht="38.25" customHeight="1" thickTop="1" thickBot="1">
      <c r="A112" s="396"/>
      <c r="B112" s="371"/>
      <c r="C112" s="371"/>
      <c r="D112" s="399"/>
      <c r="E112" s="399"/>
      <c r="F112" s="399"/>
      <c r="G112" s="371"/>
      <c r="H112" s="371"/>
      <c r="I112" s="371"/>
      <c r="J112" s="393"/>
      <c r="K112" s="346"/>
      <c r="L112" s="346"/>
      <c r="M112" s="346"/>
      <c r="N112" s="390"/>
      <c r="O112" s="371"/>
      <c r="P112" s="371"/>
      <c r="Q112" s="374"/>
      <c r="R112" s="114"/>
      <c r="S112" s="115"/>
      <c r="T112" s="354"/>
      <c r="U112" s="355"/>
      <c r="V112" s="347" t="s">
        <v>5078</v>
      </c>
      <c r="W112" s="348"/>
      <c r="X112" s="74"/>
      <c r="Y112" s="116"/>
      <c r="Z112" s="117"/>
      <c r="AA112" s="118"/>
      <c r="AB112" s="366"/>
      <c r="AC112" s="367"/>
      <c r="AD112" s="367"/>
      <c r="AE112" s="367"/>
      <c r="AF112" s="367"/>
      <c r="AG112" s="367"/>
      <c r="AH112" s="367"/>
      <c r="AI112" s="367"/>
      <c r="AJ112" s="368"/>
      <c r="AK112" s="363"/>
      <c r="AL112" s="364"/>
      <c r="AM112" s="365"/>
    </row>
    <row r="113" spans="1:39" ht="38.25" customHeight="1" thickTop="1">
      <c r="A113" s="394" t="str">
        <f>IF(B113="","",COUNTA($B$5:$B113))</f>
        <v/>
      </c>
      <c r="B113" s="369"/>
      <c r="C113" s="369"/>
      <c r="D113" s="397"/>
      <c r="E113" s="397"/>
      <c r="F113" s="397"/>
      <c r="G113" s="369"/>
      <c r="H113" s="369"/>
      <c r="I113" s="369"/>
      <c r="J113" s="391"/>
      <c r="K113" s="344"/>
      <c r="L113" s="344"/>
      <c r="M113" s="344"/>
      <c r="N113" s="388"/>
      <c r="O113" s="369"/>
      <c r="P113" s="369"/>
      <c r="Q113" s="372" t="str">
        <f t="shared" ref="Q113" si="52">IF($N113="YES","FACILITY",IF($O113="YES","FACILITY",IF($P113="YES","CERTIFIED SUBCONTRACTOR",IF($O113="NO","SUBCONTRACTOR",IF($N113="NO","SUBCONTRACTOR",IF($P113="NO","SUBCONTRACTOR",""))))))</f>
        <v/>
      </c>
      <c r="R113" s="87"/>
      <c r="S113" s="88"/>
      <c r="T113" s="369"/>
      <c r="U113" s="376"/>
      <c r="V113" s="89"/>
      <c r="W113" s="90"/>
      <c r="X113" s="91"/>
      <c r="Y113" s="92"/>
      <c r="Z113" s="93" t="s">
        <v>5066</v>
      </c>
      <c r="AA113" s="94"/>
      <c r="AB113" s="378" t="s">
        <v>5067</v>
      </c>
      <c r="AC113" s="379"/>
      <c r="AD113" s="379"/>
      <c r="AE113" s="379"/>
      <c r="AF113" s="380"/>
      <c r="AG113" s="381" t="s">
        <v>5068</v>
      </c>
      <c r="AH113" s="379"/>
      <c r="AI113" s="379"/>
      <c r="AJ113" s="382"/>
      <c r="AK113" s="95"/>
      <c r="AL113" s="96" t="s">
        <v>5066</v>
      </c>
      <c r="AM113" s="97"/>
    </row>
    <row r="114" spans="1:39" ht="38.25" customHeight="1">
      <c r="A114" s="395"/>
      <c r="B114" s="370"/>
      <c r="C114" s="370"/>
      <c r="D114" s="398"/>
      <c r="E114" s="398"/>
      <c r="F114" s="398"/>
      <c r="G114" s="370"/>
      <c r="H114" s="370"/>
      <c r="I114" s="370"/>
      <c r="J114" s="392"/>
      <c r="K114" s="345"/>
      <c r="L114" s="345"/>
      <c r="M114" s="345"/>
      <c r="N114" s="389"/>
      <c r="O114" s="370"/>
      <c r="P114" s="370"/>
      <c r="Q114" s="373"/>
      <c r="R114" s="99"/>
      <c r="S114" s="100"/>
      <c r="T114" s="375"/>
      <c r="U114" s="377"/>
      <c r="V114" s="101"/>
      <c r="W114" s="102"/>
      <c r="X114" s="103"/>
      <c r="Y114" s="383" t="s">
        <v>5069</v>
      </c>
      <c r="Z114" s="384"/>
      <c r="AA114" s="385"/>
      <c r="AB114" s="104"/>
      <c r="AC114" s="386" t="s">
        <v>5066</v>
      </c>
      <c r="AD114" s="387"/>
      <c r="AE114" s="387"/>
      <c r="AF114" s="105"/>
      <c r="AG114" s="106"/>
      <c r="AH114" s="386" t="s">
        <v>5066</v>
      </c>
      <c r="AI114" s="387"/>
      <c r="AJ114" s="107"/>
      <c r="AK114" s="349" t="s">
        <v>5070</v>
      </c>
      <c r="AL114" s="350"/>
      <c r="AM114" s="351"/>
    </row>
    <row r="115" spans="1:39" ht="38.25" customHeight="1" thickBot="1">
      <c r="A115" s="395"/>
      <c r="B115" s="370"/>
      <c r="C115" s="370"/>
      <c r="D115" s="398"/>
      <c r="E115" s="398"/>
      <c r="F115" s="398"/>
      <c r="G115" s="370"/>
      <c r="H115" s="370"/>
      <c r="I115" s="370"/>
      <c r="J115" s="392"/>
      <c r="K115" s="345"/>
      <c r="L115" s="345"/>
      <c r="M115" s="345"/>
      <c r="N115" s="389"/>
      <c r="O115" s="370"/>
      <c r="P115" s="370"/>
      <c r="Q115" s="373"/>
      <c r="R115" s="99"/>
      <c r="S115" s="100"/>
      <c r="T115" s="352" t="str">
        <f t="shared" ref="T115" si="53">"Total / Toplam: "&amp;IF(AND(T113="",U113=""),"",SUM(T113:U113))</f>
        <v xml:space="preserve">Total / Toplam: </v>
      </c>
      <c r="U115" s="353"/>
      <c r="V115" s="108"/>
      <c r="W115" s="109"/>
      <c r="X115" s="110"/>
      <c r="Y115" s="111"/>
      <c r="Z115" s="112"/>
      <c r="AA115" s="113"/>
      <c r="AB115" s="356" t="s">
        <v>5071</v>
      </c>
      <c r="AC115" s="357"/>
      <c r="AD115" s="357"/>
      <c r="AE115" s="357" t="s">
        <v>5072</v>
      </c>
      <c r="AF115" s="357"/>
      <c r="AG115" s="357"/>
      <c r="AH115" s="358" t="s">
        <v>5073</v>
      </c>
      <c r="AI115" s="358"/>
      <c r="AJ115" s="359"/>
      <c r="AK115" s="360"/>
      <c r="AL115" s="361"/>
      <c r="AM115" s="362"/>
    </row>
    <row r="116" spans="1:39" ht="38.25" customHeight="1" thickTop="1" thickBot="1">
      <c r="A116" s="396"/>
      <c r="B116" s="371"/>
      <c r="C116" s="371"/>
      <c r="D116" s="399"/>
      <c r="E116" s="399"/>
      <c r="F116" s="399"/>
      <c r="G116" s="371"/>
      <c r="H116" s="371"/>
      <c r="I116" s="371"/>
      <c r="J116" s="393"/>
      <c r="K116" s="346"/>
      <c r="L116" s="346"/>
      <c r="M116" s="346"/>
      <c r="N116" s="390"/>
      <c r="O116" s="371"/>
      <c r="P116" s="371"/>
      <c r="Q116" s="374"/>
      <c r="R116" s="114"/>
      <c r="S116" s="115"/>
      <c r="T116" s="354"/>
      <c r="U116" s="355"/>
      <c r="V116" s="347" t="s">
        <v>5078</v>
      </c>
      <c r="W116" s="348"/>
      <c r="X116" s="74"/>
      <c r="Y116" s="116"/>
      <c r="Z116" s="117"/>
      <c r="AA116" s="118"/>
      <c r="AB116" s="366"/>
      <c r="AC116" s="367"/>
      <c r="AD116" s="367"/>
      <c r="AE116" s="367"/>
      <c r="AF116" s="367"/>
      <c r="AG116" s="367"/>
      <c r="AH116" s="367"/>
      <c r="AI116" s="367"/>
      <c r="AJ116" s="368"/>
      <c r="AK116" s="363"/>
      <c r="AL116" s="364"/>
      <c r="AM116" s="365"/>
    </row>
    <row r="117" spans="1:39" ht="38.25" customHeight="1" thickTop="1">
      <c r="A117" s="394" t="str">
        <f>IF(B117="","",COUNTA($B$5:$B117))</f>
        <v/>
      </c>
      <c r="B117" s="369"/>
      <c r="C117" s="369"/>
      <c r="D117" s="397"/>
      <c r="E117" s="397"/>
      <c r="F117" s="397"/>
      <c r="G117" s="369"/>
      <c r="H117" s="369"/>
      <c r="I117" s="369"/>
      <c r="J117" s="391"/>
      <c r="K117" s="344"/>
      <c r="L117" s="344"/>
      <c r="M117" s="344"/>
      <c r="N117" s="388"/>
      <c r="O117" s="369"/>
      <c r="P117" s="369"/>
      <c r="Q117" s="372" t="str">
        <f t="shared" ref="Q117" si="54">IF($N117="YES","FACILITY",IF($O117="YES","FACILITY",IF($P117="YES","CERTIFIED SUBCONTRACTOR",IF($O117="NO","SUBCONTRACTOR",IF($N117="NO","SUBCONTRACTOR",IF($P117="NO","SUBCONTRACTOR",""))))))</f>
        <v/>
      </c>
      <c r="R117" s="87"/>
      <c r="S117" s="88"/>
      <c r="T117" s="369"/>
      <c r="U117" s="376"/>
      <c r="V117" s="89"/>
      <c r="W117" s="90"/>
      <c r="X117" s="91"/>
      <c r="Y117" s="92"/>
      <c r="Z117" s="93" t="s">
        <v>5066</v>
      </c>
      <c r="AA117" s="94"/>
      <c r="AB117" s="378" t="s">
        <v>5067</v>
      </c>
      <c r="AC117" s="379"/>
      <c r="AD117" s="379"/>
      <c r="AE117" s="379"/>
      <c r="AF117" s="380"/>
      <c r="AG117" s="381" t="s">
        <v>5068</v>
      </c>
      <c r="AH117" s="379"/>
      <c r="AI117" s="379"/>
      <c r="AJ117" s="382"/>
      <c r="AK117" s="95"/>
      <c r="AL117" s="96" t="s">
        <v>5066</v>
      </c>
      <c r="AM117" s="97"/>
    </row>
    <row r="118" spans="1:39" ht="38.25" customHeight="1">
      <c r="A118" s="395"/>
      <c r="B118" s="370"/>
      <c r="C118" s="370"/>
      <c r="D118" s="398"/>
      <c r="E118" s="398"/>
      <c r="F118" s="398"/>
      <c r="G118" s="370"/>
      <c r="H118" s="370"/>
      <c r="I118" s="370"/>
      <c r="J118" s="392"/>
      <c r="K118" s="345"/>
      <c r="L118" s="345"/>
      <c r="M118" s="345"/>
      <c r="N118" s="389"/>
      <c r="O118" s="370"/>
      <c r="P118" s="370"/>
      <c r="Q118" s="373"/>
      <c r="R118" s="99"/>
      <c r="S118" s="100"/>
      <c r="T118" s="375"/>
      <c r="U118" s="377"/>
      <c r="V118" s="101"/>
      <c r="W118" s="102"/>
      <c r="X118" s="103"/>
      <c r="Y118" s="383" t="s">
        <v>5069</v>
      </c>
      <c r="Z118" s="384"/>
      <c r="AA118" s="385"/>
      <c r="AB118" s="104"/>
      <c r="AC118" s="386" t="s">
        <v>5066</v>
      </c>
      <c r="AD118" s="387"/>
      <c r="AE118" s="387"/>
      <c r="AF118" s="105"/>
      <c r="AG118" s="106"/>
      <c r="AH118" s="386" t="s">
        <v>5066</v>
      </c>
      <c r="AI118" s="387"/>
      <c r="AJ118" s="107"/>
      <c r="AK118" s="349" t="s">
        <v>5070</v>
      </c>
      <c r="AL118" s="350"/>
      <c r="AM118" s="351"/>
    </row>
    <row r="119" spans="1:39" ht="38.25" customHeight="1" thickBot="1">
      <c r="A119" s="395"/>
      <c r="B119" s="370"/>
      <c r="C119" s="370"/>
      <c r="D119" s="398"/>
      <c r="E119" s="398"/>
      <c r="F119" s="398"/>
      <c r="G119" s="370"/>
      <c r="H119" s="370"/>
      <c r="I119" s="370"/>
      <c r="J119" s="392"/>
      <c r="K119" s="345"/>
      <c r="L119" s="345"/>
      <c r="M119" s="345"/>
      <c r="N119" s="389"/>
      <c r="O119" s="370"/>
      <c r="P119" s="370"/>
      <c r="Q119" s="373"/>
      <c r="R119" s="99"/>
      <c r="S119" s="100"/>
      <c r="T119" s="352" t="str">
        <f t="shared" ref="T119" si="55">"Total / Toplam: "&amp;IF(AND(T117="",U117=""),"",SUM(T117:U117))</f>
        <v xml:space="preserve">Total / Toplam: </v>
      </c>
      <c r="U119" s="353"/>
      <c r="V119" s="108"/>
      <c r="W119" s="109"/>
      <c r="X119" s="110"/>
      <c r="Y119" s="111"/>
      <c r="Z119" s="112"/>
      <c r="AA119" s="113"/>
      <c r="AB119" s="356" t="s">
        <v>5071</v>
      </c>
      <c r="AC119" s="357"/>
      <c r="AD119" s="357"/>
      <c r="AE119" s="357" t="s">
        <v>5072</v>
      </c>
      <c r="AF119" s="357"/>
      <c r="AG119" s="357"/>
      <c r="AH119" s="358" t="s">
        <v>5073</v>
      </c>
      <c r="AI119" s="358"/>
      <c r="AJ119" s="359"/>
      <c r="AK119" s="360"/>
      <c r="AL119" s="361"/>
      <c r="AM119" s="362"/>
    </row>
    <row r="120" spans="1:39" ht="38.25" customHeight="1" thickTop="1" thickBot="1">
      <c r="A120" s="396"/>
      <c r="B120" s="371"/>
      <c r="C120" s="371"/>
      <c r="D120" s="399"/>
      <c r="E120" s="399"/>
      <c r="F120" s="399"/>
      <c r="G120" s="371"/>
      <c r="H120" s="371"/>
      <c r="I120" s="371"/>
      <c r="J120" s="393"/>
      <c r="K120" s="346"/>
      <c r="L120" s="346"/>
      <c r="M120" s="346"/>
      <c r="N120" s="390"/>
      <c r="O120" s="371"/>
      <c r="P120" s="371"/>
      <c r="Q120" s="374"/>
      <c r="R120" s="114"/>
      <c r="S120" s="115"/>
      <c r="T120" s="354"/>
      <c r="U120" s="355"/>
      <c r="V120" s="347" t="s">
        <v>5078</v>
      </c>
      <c r="W120" s="348"/>
      <c r="X120" s="74"/>
      <c r="Y120" s="116"/>
      <c r="Z120" s="117"/>
      <c r="AA120" s="118"/>
      <c r="AB120" s="366"/>
      <c r="AC120" s="367"/>
      <c r="AD120" s="367"/>
      <c r="AE120" s="367"/>
      <c r="AF120" s="367"/>
      <c r="AG120" s="367"/>
      <c r="AH120" s="367"/>
      <c r="AI120" s="367"/>
      <c r="AJ120" s="368"/>
      <c r="AK120" s="363"/>
      <c r="AL120" s="364"/>
      <c r="AM120" s="365"/>
    </row>
    <row r="121" spans="1:39" ht="38.25" customHeight="1" thickTop="1">
      <c r="A121" s="394" t="str">
        <f>IF(B121="","",COUNTA($B$5:$B121))</f>
        <v/>
      </c>
      <c r="B121" s="369"/>
      <c r="C121" s="369"/>
      <c r="D121" s="397"/>
      <c r="E121" s="397"/>
      <c r="F121" s="397"/>
      <c r="G121" s="369"/>
      <c r="H121" s="369"/>
      <c r="I121" s="369"/>
      <c r="J121" s="391"/>
      <c r="K121" s="344"/>
      <c r="L121" s="344"/>
      <c r="M121" s="344"/>
      <c r="N121" s="388"/>
      <c r="O121" s="369"/>
      <c r="P121" s="369"/>
      <c r="Q121" s="372" t="str">
        <f t="shared" ref="Q121" si="56">IF($N121="YES","FACILITY",IF($O121="YES","FACILITY",IF($P121="YES","CERTIFIED SUBCONTRACTOR",IF($O121="NO","SUBCONTRACTOR",IF($N121="NO","SUBCONTRACTOR",IF($P121="NO","SUBCONTRACTOR",""))))))</f>
        <v/>
      </c>
      <c r="R121" s="87"/>
      <c r="S121" s="88"/>
      <c r="T121" s="369"/>
      <c r="U121" s="376"/>
      <c r="V121" s="89"/>
      <c r="W121" s="90"/>
      <c r="X121" s="91"/>
      <c r="Y121" s="92"/>
      <c r="Z121" s="93" t="s">
        <v>5066</v>
      </c>
      <c r="AA121" s="94"/>
      <c r="AB121" s="378" t="s">
        <v>5067</v>
      </c>
      <c r="AC121" s="379"/>
      <c r="AD121" s="379"/>
      <c r="AE121" s="379"/>
      <c r="AF121" s="380"/>
      <c r="AG121" s="381" t="s">
        <v>5068</v>
      </c>
      <c r="AH121" s="379"/>
      <c r="AI121" s="379"/>
      <c r="AJ121" s="382"/>
      <c r="AK121" s="95"/>
      <c r="AL121" s="96" t="s">
        <v>5066</v>
      </c>
      <c r="AM121" s="97"/>
    </row>
    <row r="122" spans="1:39" ht="38.25" customHeight="1">
      <c r="A122" s="395"/>
      <c r="B122" s="370"/>
      <c r="C122" s="370"/>
      <c r="D122" s="398"/>
      <c r="E122" s="398"/>
      <c r="F122" s="398"/>
      <c r="G122" s="370"/>
      <c r="H122" s="370"/>
      <c r="I122" s="370"/>
      <c r="J122" s="392"/>
      <c r="K122" s="345"/>
      <c r="L122" s="345"/>
      <c r="M122" s="345"/>
      <c r="N122" s="389"/>
      <c r="O122" s="370"/>
      <c r="P122" s="370"/>
      <c r="Q122" s="373"/>
      <c r="R122" s="99"/>
      <c r="S122" s="100"/>
      <c r="T122" s="375"/>
      <c r="U122" s="377"/>
      <c r="V122" s="101"/>
      <c r="W122" s="102"/>
      <c r="X122" s="103"/>
      <c r="Y122" s="383" t="s">
        <v>5069</v>
      </c>
      <c r="Z122" s="384"/>
      <c r="AA122" s="385"/>
      <c r="AB122" s="104"/>
      <c r="AC122" s="386" t="s">
        <v>5066</v>
      </c>
      <c r="AD122" s="387"/>
      <c r="AE122" s="387"/>
      <c r="AF122" s="105"/>
      <c r="AG122" s="106"/>
      <c r="AH122" s="386" t="s">
        <v>5066</v>
      </c>
      <c r="AI122" s="387"/>
      <c r="AJ122" s="107"/>
      <c r="AK122" s="349" t="s">
        <v>5070</v>
      </c>
      <c r="AL122" s="350"/>
      <c r="AM122" s="351"/>
    </row>
    <row r="123" spans="1:39" ht="38.25" customHeight="1" thickBot="1">
      <c r="A123" s="395"/>
      <c r="B123" s="370"/>
      <c r="C123" s="370"/>
      <c r="D123" s="398"/>
      <c r="E123" s="398"/>
      <c r="F123" s="398"/>
      <c r="G123" s="370"/>
      <c r="H123" s="370"/>
      <c r="I123" s="370"/>
      <c r="J123" s="392"/>
      <c r="K123" s="345"/>
      <c r="L123" s="345"/>
      <c r="M123" s="345"/>
      <c r="N123" s="389"/>
      <c r="O123" s="370"/>
      <c r="P123" s="370"/>
      <c r="Q123" s="373"/>
      <c r="R123" s="99"/>
      <c r="S123" s="100"/>
      <c r="T123" s="352" t="str">
        <f t="shared" ref="T123" si="57">"Total / Toplam: "&amp;IF(AND(T121="",U121=""),"",SUM(T121:U121))</f>
        <v xml:space="preserve">Total / Toplam: </v>
      </c>
      <c r="U123" s="353"/>
      <c r="V123" s="108"/>
      <c r="W123" s="109"/>
      <c r="X123" s="110"/>
      <c r="Y123" s="111"/>
      <c r="Z123" s="112"/>
      <c r="AA123" s="113"/>
      <c r="AB123" s="356" t="s">
        <v>5071</v>
      </c>
      <c r="AC123" s="357"/>
      <c r="AD123" s="357"/>
      <c r="AE123" s="357" t="s">
        <v>5072</v>
      </c>
      <c r="AF123" s="357"/>
      <c r="AG123" s="357"/>
      <c r="AH123" s="358" t="s">
        <v>5073</v>
      </c>
      <c r="AI123" s="358"/>
      <c r="AJ123" s="359"/>
      <c r="AK123" s="360"/>
      <c r="AL123" s="361"/>
      <c r="AM123" s="362"/>
    </row>
    <row r="124" spans="1:39" ht="38.25" customHeight="1" thickTop="1" thickBot="1">
      <c r="A124" s="396"/>
      <c r="B124" s="371"/>
      <c r="C124" s="371"/>
      <c r="D124" s="399"/>
      <c r="E124" s="399"/>
      <c r="F124" s="399"/>
      <c r="G124" s="371"/>
      <c r="H124" s="371"/>
      <c r="I124" s="371"/>
      <c r="J124" s="393"/>
      <c r="K124" s="346"/>
      <c r="L124" s="346"/>
      <c r="M124" s="346"/>
      <c r="N124" s="390"/>
      <c r="O124" s="371"/>
      <c r="P124" s="371"/>
      <c r="Q124" s="374"/>
      <c r="R124" s="114"/>
      <c r="S124" s="115"/>
      <c r="T124" s="354"/>
      <c r="U124" s="355"/>
      <c r="V124" s="347" t="s">
        <v>5078</v>
      </c>
      <c r="W124" s="348"/>
      <c r="X124" s="74"/>
      <c r="Y124" s="116"/>
      <c r="Z124" s="117"/>
      <c r="AA124" s="118"/>
      <c r="AB124" s="366"/>
      <c r="AC124" s="367"/>
      <c r="AD124" s="367"/>
      <c r="AE124" s="367"/>
      <c r="AF124" s="367"/>
      <c r="AG124" s="367"/>
      <c r="AH124" s="367"/>
      <c r="AI124" s="367"/>
      <c r="AJ124" s="368"/>
      <c r="AK124" s="363"/>
      <c r="AL124" s="364"/>
      <c r="AM124" s="365"/>
    </row>
    <row r="125" spans="1:39" ht="38.25" customHeight="1" thickTop="1">
      <c r="A125" s="394" t="str">
        <f>IF(B125="","",COUNTA($B$5:$B125))</f>
        <v/>
      </c>
      <c r="B125" s="369"/>
      <c r="C125" s="369"/>
      <c r="D125" s="397"/>
      <c r="E125" s="397"/>
      <c r="F125" s="397"/>
      <c r="G125" s="369"/>
      <c r="H125" s="369"/>
      <c r="I125" s="369"/>
      <c r="J125" s="391"/>
      <c r="K125" s="344"/>
      <c r="L125" s="344"/>
      <c r="M125" s="344"/>
      <c r="N125" s="388"/>
      <c r="O125" s="369"/>
      <c r="P125" s="369"/>
      <c r="Q125" s="372" t="str">
        <f t="shared" ref="Q125" si="58">IF($N125="YES","FACILITY",IF($O125="YES","FACILITY",IF($P125="YES","CERTIFIED SUBCONTRACTOR",IF($O125="NO","SUBCONTRACTOR",IF($N125="NO","SUBCONTRACTOR",IF($P125="NO","SUBCONTRACTOR",""))))))</f>
        <v/>
      </c>
      <c r="R125" s="87"/>
      <c r="S125" s="88"/>
      <c r="T125" s="369"/>
      <c r="U125" s="376"/>
      <c r="V125" s="89"/>
      <c r="W125" s="90"/>
      <c r="X125" s="91"/>
      <c r="Y125" s="92"/>
      <c r="Z125" s="93" t="s">
        <v>5066</v>
      </c>
      <c r="AA125" s="94"/>
      <c r="AB125" s="378" t="s">
        <v>5067</v>
      </c>
      <c r="AC125" s="379"/>
      <c r="AD125" s="379"/>
      <c r="AE125" s="379"/>
      <c r="AF125" s="380"/>
      <c r="AG125" s="381" t="s">
        <v>5068</v>
      </c>
      <c r="AH125" s="379"/>
      <c r="AI125" s="379"/>
      <c r="AJ125" s="382"/>
      <c r="AK125" s="95"/>
      <c r="AL125" s="96" t="s">
        <v>5066</v>
      </c>
      <c r="AM125" s="97"/>
    </row>
    <row r="126" spans="1:39" ht="38.25" customHeight="1">
      <c r="A126" s="395"/>
      <c r="B126" s="370"/>
      <c r="C126" s="370"/>
      <c r="D126" s="398"/>
      <c r="E126" s="398"/>
      <c r="F126" s="398"/>
      <c r="G126" s="370"/>
      <c r="H126" s="370"/>
      <c r="I126" s="370"/>
      <c r="J126" s="392"/>
      <c r="K126" s="345"/>
      <c r="L126" s="345"/>
      <c r="M126" s="345"/>
      <c r="N126" s="389"/>
      <c r="O126" s="370"/>
      <c r="P126" s="370"/>
      <c r="Q126" s="373"/>
      <c r="R126" s="99"/>
      <c r="S126" s="100"/>
      <c r="T126" s="375"/>
      <c r="U126" s="377"/>
      <c r="V126" s="101"/>
      <c r="W126" s="102"/>
      <c r="X126" s="103"/>
      <c r="Y126" s="383" t="s">
        <v>5069</v>
      </c>
      <c r="Z126" s="384"/>
      <c r="AA126" s="385"/>
      <c r="AB126" s="104"/>
      <c r="AC126" s="386" t="s">
        <v>5066</v>
      </c>
      <c r="AD126" s="387"/>
      <c r="AE126" s="387"/>
      <c r="AF126" s="105"/>
      <c r="AG126" s="106"/>
      <c r="AH126" s="386" t="s">
        <v>5066</v>
      </c>
      <c r="AI126" s="387"/>
      <c r="AJ126" s="107"/>
      <c r="AK126" s="349" t="s">
        <v>5070</v>
      </c>
      <c r="AL126" s="350"/>
      <c r="AM126" s="351"/>
    </row>
    <row r="127" spans="1:39" ht="38.25" customHeight="1" thickBot="1">
      <c r="A127" s="395"/>
      <c r="B127" s="370"/>
      <c r="C127" s="370"/>
      <c r="D127" s="398"/>
      <c r="E127" s="398"/>
      <c r="F127" s="398"/>
      <c r="G127" s="370"/>
      <c r="H127" s="370"/>
      <c r="I127" s="370"/>
      <c r="J127" s="392"/>
      <c r="K127" s="345"/>
      <c r="L127" s="345"/>
      <c r="M127" s="345"/>
      <c r="N127" s="389"/>
      <c r="O127" s="370"/>
      <c r="P127" s="370"/>
      <c r="Q127" s="373"/>
      <c r="R127" s="99"/>
      <c r="S127" s="100"/>
      <c r="T127" s="352" t="str">
        <f t="shared" ref="T127" si="59">"Total / Toplam: "&amp;IF(AND(T125="",U125=""),"",SUM(T125:U125))</f>
        <v xml:space="preserve">Total / Toplam: </v>
      </c>
      <c r="U127" s="353"/>
      <c r="V127" s="108"/>
      <c r="W127" s="109"/>
      <c r="X127" s="110"/>
      <c r="Y127" s="111"/>
      <c r="Z127" s="112"/>
      <c r="AA127" s="113"/>
      <c r="AB127" s="356" t="s">
        <v>5071</v>
      </c>
      <c r="AC127" s="357"/>
      <c r="AD127" s="357"/>
      <c r="AE127" s="357" t="s">
        <v>5072</v>
      </c>
      <c r="AF127" s="357"/>
      <c r="AG127" s="357"/>
      <c r="AH127" s="358" t="s">
        <v>5073</v>
      </c>
      <c r="AI127" s="358"/>
      <c r="AJ127" s="359"/>
      <c r="AK127" s="360"/>
      <c r="AL127" s="361"/>
      <c r="AM127" s="362"/>
    </row>
    <row r="128" spans="1:39" ht="38.25" customHeight="1" thickTop="1" thickBot="1">
      <c r="A128" s="396"/>
      <c r="B128" s="371"/>
      <c r="C128" s="371"/>
      <c r="D128" s="399"/>
      <c r="E128" s="399"/>
      <c r="F128" s="399"/>
      <c r="G128" s="371"/>
      <c r="H128" s="371"/>
      <c r="I128" s="371"/>
      <c r="J128" s="393"/>
      <c r="K128" s="346"/>
      <c r="L128" s="346"/>
      <c r="M128" s="346"/>
      <c r="N128" s="390"/>
      <c r="O128" s="371"/>
      <c r="P128" s="371"/>
      <c r="Q128" s="374"/>
      <c r="R128" s="114"/>
      <c r="S128" s="115"/>
      <c r="T128" s="354"/>
      <c r="U128" s="355"/>
      <c r="V128" s="347" t="s">
        <v>5078</v>
      </c>
      <c r="W128" s="348"/>
      <c r="X128" s="74"/>
      <c r="Y128" s="116"/>
      <c r="Z128" s="117"/>
      <c r="AA128" s="118"/>
      <c r="AB128" s="366"/>
      <c r="AC128" s="367"/>
      <c r="AD128" s="367"/>
      <c r="AE128" s="367"/>
      <c r="AF128" s="367"/>
      <c r="AG128" s="367"/>
      <c r="AH128" s="367"/>
      <c r="AI128" s="367"/>
      <c r="AJ128" s="368"/>
      <c r="AK128" s="363"/>
      <c r="AL128" s="364"/>
      <c r="AM128" s="365"/>
    </row>
    <row r="129" spans="1:39" ht="38.25" customHeight="1" thickTop="1">
      <c r="A129" s="394" t="str">
        <f>IF(B129="","",COUNTA($B$5:$B129))</f>
        <v/>
      </c>
      <c r="B129" s="369"/>
      <c r="C129" s="369"/>
      <c r="D129" s="397"/>
      <c r="E129" s="397"/>
      <c r="F129" s="397"/>
      <c r="G129" s="369"/>
      <c r="H129" s="369"/>
      <c r="I129" s="369"/>
      <c r="J129" s="391"/>
      <c r="K129" s="344"/>
      <c r="L129" s="344"/>
      <c r="M129" s="344"/>
      <c r="N129" s="388"/>
      <c r="O129" s="369"/>
      <c r="P129" s="369"/>
      <c r="Q129" s="372" t="str">
        <f t="shared" ref="Q129" si="60">IF($N129="YES","FACILITY",IF($O129="YES","FACILITY",IF($P129="YES","CERTIFIED SUBCONTRACTOR",IF($O129="NO","SUBCONTRACTOR",IF($N129="NO","SUBCONTRACTOR",IF($P129="NO","SUBCONTRACTOR",""))))))</f>
        <v/>
      </c>
      <c r="R129" s="87"/>
      <c r="S129" s="88"/>
      <c r="T129" s="369"/>
      <c r="U129" s="376"/>
      <c r="V129" s="89"/>
      <c r="W129" s="90"/>
      <c r="X129" s="91"/>
      <c r="Y129" s="92"/>
      <c r="Z129" s="93" t="s">
        <v>5066</v>
      </c>
      <c r="AA129" s="94"/>
      <c r="AB129" s="378" t="s">
        <v>5067</v>
      </c>
      <c r="AC129" s="379"/>
      <c r="AD129" s="379"/>
      <c r="AE129" s="379"/>
      <c r="AF129" s="380"/>
      <c r="AG129" s="381" t="s">
        <v>5068</v>
      </c>
      <c r="AH129" s="379"/>
      <c r="AI129" s="379"/>
      <c r="AJ129" s="382"/>
      <c r="AK129" s="95"/>
      <c r="AL129" s="96" t="s">
        <v>5066</v>
      </c>
      <c r="AM129" s="97"/>
    </row>
    <row r="130" spans="1:39" ht="38.25" customHeight="1">
      <c r="A130" s="395"/>
      <c r="B130" s="370"/>
      <c r="C130" s="370"/>
      <c r="D130" s="398"/>
      <c r="E130" s="398"/>
      <c r="F130" s="398"/>
      <c r="G130" s="370"/>
      <c r="H130" s="370"/>
      <c r="I130" s="370"/>
      <c r="J130" s="392"/>
      <c r="K130" s="345"/>
      <c r="L130" s="345"/>
      <c r="M130" s="345"/>
      <c r="N130" s="389"/>
      <c r="O130" s="370"/>
      <c r="P130" s="370"/>
      <c r="Q130" s="373"/>
      <c r="R130" s="99"/>
      <c r="S130" s="100"/>
      <c r="T130" s="375"/>
      <c r="U130" s="377"/>
      <c r="V130" s="101"/>
      <c r="W130" s="102"/>
      <c r="X130" s="103"/>
      <c r="Y130" s="383" t="s">
        <v>5069</v>
      </c>
      <c r="Z130" s="384"/>
      <c r="AA130" s="385"/>
      <c r="AB130" s="104"/>
      <c r="AC130" s="386" t="s">
        <v>5066</v>
      </c>
      <c r="AD130" s="387"/>
      <c r="AE130" s="387"/>
      <c r="AF130" s="105"/>
      <c r="AG130" s="106"/>
      <c r="AH130" s="386" t="s">
        <v>5066</v>
      </c>
      <c r="AI130" s="387"/>
      <c r="AJ130" s="107"/>
      <c r="AK130" s="349" t="s">
        <v>5070</v>
      </c>
      <c r="AL130" s="350"/>
      <c r="AM130" s="351"/>
    </row>
    <row r="131" spans="1:39" ht="38.25" customHeight="1" thickBot="1">
      <c r="A131" s="395"/>
      <c r="B131" s="370"/>
      <c r="C131" s="370"/>
      <c r="D131" s="398"/>
      <c r="E131" s="398"/>
      <c r="F131" s="398"/>
      <c r="G131" s="370"/>
      <c r="H131" s="370"/>
      <c r="I131" s="370"/>
      <c r="J131" s="392"/>
      <c r="K131" s="345"/>
      <c r="L131" s="345"/>
      <c r="M131" s="345"/>
      <c r="N131" s="389"/>
      <c r="O131" s="370"/>
      <c r="P131" s="370"/>
      <c r="Q131" s="373"/>
      <c r="R131" s="99"/>
      <c r="S131" s="100"/>
      <c r="T131" s="352" t="str">
        <f t="shared" ref="T131" si="61">"Total / Toplam: "&amp;IF(AND(T129="",U129=""),"",SUM(T129:U129))</f>
        <v xml:space="preserve">Total / Toplam: </v>
      </c>
      <c r="U131" s="353"/>
      <c r="V131" s="108"/>
      <c r="W131" s="109"/>
      <c r="X131" s="110"/>
      <c r="Y131" s="111"/>
      <c r="Z131" s="112"/>
      <c r="AA131" s="113"/>
      <c r="AB131" s="356" t="s">
        <v>5071</v>
      </c>
      <c r="AC131" s="357"/>
      <c r="AD131" s="357"/>
      <c r="AE131" s="357" t="s">
        <v>5072</v>
      </c>
      <c r="AF131" s="357"/>
      <c r="AG131" s="357"/>
      <c r="AH131" s="358" t="s">
        <v>5073</v>
      </c>
      <c r="AI131" s="358"/>
      <c r="AJ131" s="359"/>
      <c r="AK131" s="360"/>
      <c r="AL131" s="361"/>
      <c r="AM131" s="362"/>
    </row>
    <row r="132" spans="1:39" ht="38.25" customHeight="1" thickTop="1" thickBot="1">
      <c r="A132" s="396"/>
      <c r="B132" s="371"/>
      <c r="C132" s="371"/>
      <c r="D132" s="399"/>
      <c r="E132" s="399"/>
      <c r="F132" s="399"/>
      <c r="G132" s="371"/>
      <c r="H132" s="371"/>
      <c r="I132" s="371"/>
      <c r="J132" s="393"/>
      <c r="K132" s="346"/>
      <c r="L132" s="346"/>
      <c r="M132" s="346"/>
      <c r="N132" s="390"/>
      <c r="O132" s="371"/>
      <c r="P132" s="371"/>
      <c r="Q132" s="374"/>
      <c r="R132" s="114"/>
      <c r="S132" s="115"/>
      <c r="T132" s="354"/>
      <c r="U132" s="355"/>
      <c r="V132" s="347" t="s">
        <v>5078</v>
      </c>
      <c r="W132" s="348"/>
      <c r="X132" s="74"/>
      <c r="Y132" s="116"/>
      <c r="Z132" s="117"/>
      <c r="AA132" s="118"/>
      <c r="AB132" s="366"/>
      <c r="AC132" s="367"/>
      <c r="AD132" s="367"/>
      <c r="AE132" s="367"/>
      <c r="AF132" s="367"/>
      <c r="AG132" s="367"/>
      <c r="AH132" s="367"/>
      <c r="AI132" s="367"/>
      <c r="AJ132" s="368"/>
      <c r="AK132" s="363"/>
      <c r="AL132" s="364"/>
      <c r="AM132" s="365"/>
    </row>
    <row r="133" spans="1:39" ht="38.25" customHeight="1" thickTop="1">
      <c r="A133" s="394" t="str">
        <f>IF(B133="","",COUNTA($B$5:$B133))</f>
        <v/>
      </c>
      <c r="B133" s="369"/>
      <c r="C133" s="369"/>
      <c r="D133" s="397"/>
      <c r="E133" s="397"/>
      <c r="F133" s="397"/>
      <c r="G133" s="369"/>
      <c r="H133" s="369"/>
      <c r="I133" s="369"/>
      <c r="J133" s="391"/>
      <c r="K133" s="344"/>
      <c r="L133" s="344"/>
      <c r="M133" s="344"/>
      <c r="N133" s="388"/>
      <c r="O133" s="369"/>
      <c r="P133" s="369"/>
      <c r="Q133" s="372" t="str">
        <f t="shared" ref="Q133" si="62">IF($N133="YES","FACILITY",IF($O133="YES","FACILITY",IF($P133="YES","CERTIFIED SUBCONTRACTOR",IF($O133="NO","SUBCONTRACTOR",IF($N133="NO","SUBCONTRACTOR",IF($P133="NO","SUBCONTRACTOR",""))))))</f>
        <v/>
      </c>
      <c r="R133" s="87"/>
      <c r="S133" s="88"/>
      <c r="T133" s="369"/>
      <c r="U133" s="376"/>
      <c r="V133" s="89"/>
      <c r="W133" s="90"/>
      <c r="X133" s="91"/>
      <c r="Y133" s="92"/>
      <c r="Z133" s="93" t="s">
        <v>5066</v>
      </c>
      <c r="AA133" s="94"/>
      <c r="AB133" s="378" t="s">
        <v>5067</v>
      </c>
      <c r="AC133" s="379"/>
      <c r="AD133" s="379"/>
      <c r="AE133" s="379"/>
      <c r="AF133" s="380"/>
      <c r="AG133" s="381" t="s">
        <v>5068</v>
      </c>
      <c r="AH133" s="379"/>
      <c r="AI133" s="379"/>
      <c r="AJ133" s="382"/>
      <c r="AK133" s="95"/>
      <c r="AL133" s="96" t="s">
        <v>5066</v>
      </c>
      <c r="AM133" s="97"/>
    </row>
    <row r="134" spans="1:39" ht="38.25" customHeight="1">
      <c r="A134" s="395"/>
      <c r="B134" s="370"/>
      <c r="C134" s="370"/>
      <c r="D134" s="398"/>
      <c r="E134" s="398"/>
      <c r="F134" s="398"/>
      <c r="G134" s="370"/>
      <c r="H134" s="370"/>
      <c r="I134" s="370"/>
      <c r="J134" s="392"/>
      <c r="K134" s="345"/>
      <c r="L134" s="345"/>
      <c r="M134" s="345"/>
      <c r="N134" s="389"/>
      <c r="O134" s="370"/>
      <c r="P134" s="370"/>
      <c r="Q134" s="373"/>
      <c r="R134" s="99"/>
      <c r="S134" s="100"/>
      <c r="T134" s="375"/>
      <c r="U134" s="377"/>
      <c r="V134" s="101"/>
      <c r="W134" s="102"/>
      <c r="X134" s="103"/>
      <c r="Y134" s="383" t="s">
        <v>5069</v>
      </c>
      <c r="Z134" s="384"/>
      <c r="AA134" s="385"/>
      <c r="AB134" s="104"/>
      <c r="AC134" s="386" t="s">
        <v>5066</v>
      </c>
      <c r="AD134" s="387"/>
      <c r="AE134" s="387"/>
      <c r="AF134" s="105"/>
      <c r="AG134" s="106"/>
      <c r="AH134" s="386" t="s">
        <v>5066</v>
      </c>
      <c r="AI134" s="387"/>
      <c r="AJ134" s="107"/>
      <c r="AK134" s="349" t="s">
        <v>5070</v>
      </c>
      <c r="AL134" s="350"/>
      <c r="AM134" s="351"/>
    </row>
    <row r="135" spans="1:39" ht="38.25" customHeight="1" thickBot="1">
      <c r="A135" s="395"/>
      <c r="B135" s="370"/>
      <c r="C135" s="370"/>
      <c r="D135" s="398"/>
      <c r="E135" s="398"/>
      <c r="F135" s="398"/>
      <c r="G135" s="370"/>
      <c r="H135" s="370"/>
      <c r="I135" s="370"/>
      <c r="J135" s="392"/>
      <c r="K135" s="345"/>
      <c r="L135" s="345"/>
      <c r="M135" s="345"/>
      <c r="N135" s="389"/>
      <c r="O135" s="370"/>
      <c r="P135" s="370"/>
      <c r="Q135" s="373"/>
      <c r="R135" s="99"/>
      <c r="S135" s="100"/>
      <c r="T135" s="352" t="str">
        <f t="shared" ref="T135" si="63">"Total / Toplam: "&amp;IF(AND(T133="",U133=""),"",SUM(T133:U133))</f>
        <v xml:space="preserve">Total / Toplam: </v>
      </c>
      <c r="U135" s="353"/>
      <c r="V135" s="108"/>
      <c r="W135" s="109"/>
      <c r="X135" s="110"/>
      <c r="Y135" s="111"/>
      <c r="Z135" s="112"/>
      <c r="AA135" s="113"/>
      <c r="AB135" s="356" t="s">
        <v>5071</v>
      </c>
      <c r="AC135" s="357"/>
      <c r="AD135" s="357"/>
      <c r="AE135" s="357" t="s">
        <v>5072</v>
      </c>
      <c r="AF135" s="357"/>
      <c r="AG135" s="357"/>
      <c r="AH135" s="358" t="s">
        <v>5073</v>
      </c>
      <c r="AI135" s="358"/>
      <c r="AJ135" s="359"/>
      <c r="AK135" s="360"/>
      <c r="AL135" s="361"/>
      <c r="AM135" s="362"/>
    </row>
    <row r="136" spans="1:39" ht="38.25" customHeight="1" thickTop="1" thickBot="1">
      <c r="A136" s="396"/>
      <c r="B136" s="371"/>
      <c r="C136" s="371"/>
      <c r="D136" s="399"/>
      <c r="E136" s="399"/>
      <c r="F136" s="399"/>
      <c r="G136" s="371"/>
      <c r="H136" s="371"/>
      <c r="I136" s="371"/>
      <c r="J136" s="393"/>
      <c r="K136" s="346"/>
      <c r="L136" s="346"/>
      <c r="M136" s="346"/>
      <c r="N136" s="390"/>
      <c r="O136" s="371"/>
      <c r="P136" s="371"/>
      <c r="Q136" s="374"/>
      <c r="R136" s="114"/>
      <c r="S136" s="115"/>
      <c r="T136" s="354"/>
      <c r="U136" s="355"/>
      <c r="V136" s="347" t="s">
        <v>5078</v>
      </c>
      <c r="W136" s="348"/>
      <c r="X136" s="74"/>
      <c r="Y136" s="116"/>
      <c r="Z136" s="117"/>
      <c r="AA136" s="118"/>
      <c r="AB136" s="366"/>
      <c r="AC136" s="367"/>
      <c r="AD136" s="367"/>
      <c r="AE136" s="367"/>
      <c r="AF136" s="367"/>
      <c r="AG136" s="367"/>
      <c r="AH136" s="367"/>
      <c r="AI136" s="367"/>
      <c r="AJ136" s="368"/>
      <c r="AK136" s="363"/>
      <c r="AL136" s="364"/>
      <c r="AM136" s="365"/>
    </row>
    <row r="137" spans="1:39" ht="38.25" customHeight="1" thickTop="1">
      <c r="A137" s="394" t="str">
        <f>IF(B137="","",COUNTA($B$5:$B137))</f>
        <v/>
      </c>
      <c r="B137" s="369"/>
      <c r="C137" s="369"/>
      <c r="D137" s="397"/>
      <c r="E137" s="397"/>
      <c r="F137" s="397"/>
      <c r="G137" s="369"/>
      <c r="H137" s="369"/>
      <c r="I137" s="369"/>
      <c r="J137" s="391"/>
      <c r="K137" s="344"/>
      <c r="L137" s="344"/>
      <c r="M137" s="344"/>
      <c r="N137" s="388"/>
      <c r="O137" s="369"/>
      <c r="P137" s="369"/>
      <c r="Q137" s="372" t="str">
        <f t="shared" ref="Q137" si="64">IF($N137="YES","FACILITY",IF($O137="YES","FACILITY",IF($P137="YES","CERTIFIED SUBCONTRACTOR",IF($O137="NO","SUBCONTRACTOR",IF($N137="NO","SUBCONTRACTOR",IF($P137="NO","SUBCONTRACTOR",""))))))</f>
        <v/>
      </c>
      <c r="R137" s="87"/>
      <c r="S137" s="88"/>
      <c r="T137" s="369"/>
      <c r="U137" s="376"/>
      <c r="V137" s="89"/>
      <c r="W137" s="90"/>
      <c r="X137" s="91"/>
      <c r="Y137" s="92"/>
      <c r="Z137" s="93" t="s">
        <v>5066</v>
      </c>
      <c r="AA137" s="94"/>
      <c r="AB137" s="378" t="s">
        <v>5067</v>
      </c>
      <c r="AC137" s="379"/>
      <c r="AD137" s="379"/>
      <c r="AE137" s="379"/>
      <c r="AF137" s="380"/>
      <c r="AG137" s="381" t="s">
        <v>5068</v>
      </c>
      <c r="AH137" s="379"/>
      <c r="AI137" s="379"/>
      <c r="AJ137" s="382"/>
      <c r="AK137" s="95"/>
      <c r="AL137" s="96" t="s">
        <v>5066</v>
      </c>
      <c r="AM137" s="97"/>
    </row>
    <row r="138" spans="1:39" ht="38.25" customHeight="1">
      <c r="A138" s="395"/>
      <c r="B138" s="370"/>
      <c r="C138" s="370"/>
      <c r="D138" s="398"/>
      <c r="E138" s="398"/>
      <c r="F138" s="398"/>
      <c r="G138" s="370"/>
      <c r="H138" s="370"/>
      <c r="I138" s="370"/>
      <c r="J138" s="392"/>
      <c r="K138" s="345"/>
      <c r="L138" s="345"/>
      <c r="M138" s="345"/>
      <c r="N138" s="389"/>
      <c r="O138" s="370"/>
      <c r="P138" s="370"/>
      <c r="Q138" s="373"/>
      <c r="R138" s="99"/>
      <c r="S138" s="100"/>
      <c r="T138" s="375"/>
      <c r="U138" s="377"/>
      <c r="V138" s="101"/>
      <c r="W138" s="102"/>
      <c r="X138" s="103"/>
      <c r="Y138" s="383" t="s">
        <v>5069</v>
      </c>
      <c r="Z138" s="384"/>
      <c r="AA138" s="385"/>
      <c r="AB138" s="104"/>
      <c r="AC138" s="386" t="s">
        <v>5066</v>
      </c>
      <c r="AD138" s="387"/>
      <c r="AE138" s="387"/>
      <c r="AF138" s="105"/>
      <c r="AG138" s="106"/>
      <c r="AH138" s="386" t="s">
        <v>5066</v>
      </c>
      <c r="AI138" s="387"/>
      <c r="AJ138" s="107"/>
      <c r="AK138" s="349" t="s">
        <v>5070</v>
      </c>
      <c r="AL138" s="350"/>
      <c r="AM138" s="351"/>
    </row>
    <row r="139" spans="1:39" ht="38.25" customHeight="1" thickBot="1">
      <c r="A139" s="395"/>
      <c r="B139" s="370"/>
      <c r="C139" s="370"/>
      <c r="D139" s="398"/>
      <c r="E139" s="398"/>
      <c r="F139" s="398"/>
      <c r="G139" s="370"/>
      <c r="H139" s="370"/>
      <c r="I139" s="370"/>
      <c r="J139" s="392"/>
      <c r="K139" s="345"/>
      <c r="L139" s="345"/>
      <c r="M139" s="345"/>
      <c r="N139" s="389"/>
      <c r="O139" s="370"/>
      <c r="P139" s="370"/>
      <c r="Q139" s="373"/>
      <c r="R139" s="99"/>
      <c r="S139" s="100"/>
      <c r="T139" s="352" t="str">
        <f t="shared" ref="T139" si="65">"Total / Toplam: "&amp;IF(AND(T137="",U137=""),"",SUM(T137:U137))</f>
        <v xml:space="preserve">Total / Toplam: </v>
      </c>
      <c r="U139" s="353"/>
      <c r="V139" s="108"/>
      <c r="W139" s="109"/>
      <c r="X139" s="110"/>
      <c r="Y139" s="111"/>
      <c r="Z139" s="112"/>
      <c r="AA139" s="113"/>
      <c r="AB139" s="356" t="s">
        <v>5071</v>
      </c>
      <c r="AC139" s="357"/>
      <c r="AD139" s="357"/>
      <c r="AE139" s="357" t="s">
        <v>5072</v>
      </c>
      <c r="AF139" s="357"/>
      <c r="AG139" s="357"/>
      <c r="AH139" s="358" t="s">
        <v>5073</v>
      </c>
      <c r="AI139" s="358"/>
      <c r="AJ139" s="359"/>
      <c r="AK139" s="360"/>
      <c r="AL139" s="361"/>
      <c r="AM139" s="362"/>
    </row>
    <row r="140" spans="1:39" ht="38.25" customHeight="1" thickTop="1" thickBot="1">
      <c r="A140" s="396"/>
      <c r="B140" s="371"/>
      <c r="C140" s="371"/>
      <c r="D140" s="399"/>
      <c r="E140" s="399"/>
      <c r="F140" s="399"/>
      <c r="G140" s="371"/>
      <c r="H140" s="371"/>
      <c r="I140" s="371"/>
      <c r="J140" s="393"/>
      <c r="K140" s="346"/>
      <c r="L140" s="346"/>
      <c r="M140" s="346"/>
      <c r="N140" s="390"/>
      <c r="O140" s="371"/>
      <c r="P140" s="371"/>
      <c r="Q140" s="374"/>
      <c r="R140" s="114"/>
      <c r="S140" s="115"/>
      <c r="T140" s="354"/>
      <c r="U140" s="355"/>
      <c r="V140" s="347" t="s">
        <v>5078</v>
      </c>
      <c r="W140" s="348"/>
      <c r="X140" s="74"/>
      <c r="Y140" s="116"/>
      <c r="Z140" s="117"/>
      <c r="AA140" s="118"/>
      <c r="AB140" s="366"/>
      <c r="AC140" s="367"/>
      <c r="AD140" s="367"/>
      <c r="AE140" s="367"/>
      <c r="AF140" s="367"/>
      <c r="AG140" s="367"/>
      <c r="AH140" s="367"/>
      <c r="AI140" s="367"/>
      <c r="AJ140" s="368"/>
      <c r="AK140" s="363"/>
      <c r="AL140" s="364"/>
      <c r="AM140" s="365"/>
    </row>
    <row r="141" spans="1:39" ht="38.25" customHeight="1" thickTop="1">
      <c r="A141" s="394" t="str">
        <f>IF(B141="","",COUNTA($B$5:$B141))</f>
        <v/>
      </c>
      <c r="B141" s="369"/>
      <c r="C141" s="369"/>
      <c r="D141" s="397"/>
      <c r="E141" s="397"/>
      <c r="F141" s="397"/>
      <c r="G141" s="369"/>
      <c r="H141" s="369"/>
      <c r="I141" s="369"/>
      <c r="J141" s="391"/>
      <c r="K141" s="344"/>
      <c r="L141" s="344"/>
      <c r="M141" s="344"/>
      <c r="N141" s="388"/>
      <c r="O141" s="369"/>
      <c r="P141" s="369"/>
      <c r="Q141" s="372" t="str">
        <f t="shared" ref="Q141" si="66">IF($N141="YES","FACILITY",IF($O141="YES","FACILITY",IF($P141="YES","CERTIFIED SUBCONTRACTOR",IF($O141="NO","SUBCONTRACTOR",IF($N141="NO","SUBCONTRACTOR",IF($P141="NO","SUBCONTRACTOR",""))))))</f>
        <v/>
      </c>
      <c r="R141" s="87"/>
      <c r="S141" s="88"/>
      <c r="T141" s="369"/>
      <c r="U141" s="376"/>
      <c r="V141" s="89"/>
      <c r="W141" s="90"/>
      <c r="X141" s="91"/>
      <c r="Y141" s="92"/>
      <c r="Z141" s="93" t="s">
        <v>5066</v>
      </c>
      <c r="AA141" s="94"/>
      <c r="AB141" s="378" t="s">
        <v>5067</v>
      </c>
      <c r="AC141" s="379"/>
      <c r="AD141" s="379"/>
      <c r="AE141" s="379"/>
      <c r="AF141" s="380"/>
      <c r="AG141" s="381" t="s">
        <v>5068</v>
      </c>
      <c r="AH141" s="379"/>
      <c r="AI141" s="379"/>
      <c r="AJ141" s="382"/>
      <c r="AK141" s="95"/>
      <c r="AL141" s="96" t="s">
        <v>5066</v>
      </c>
      <c r="AM141" s="97"/>
    </row>
    <row r="142" spans="1:39" ht="38.25" customHeight="1">
      <c r="A142" s="395"/>
      <c r="B142" s="370"/>
      <c r="C142" s="370"/>
      <c r="D142" s="398"/>
      <c r="E142" s="398"/>
      <c r="F142" s="398"/>
      <c r="G142" s="370"/>
      <c r="H142" s="370"/>
      <c r="I142" s="370"/>
      <c r="J142" s="392"/>
      <c r="K142" s="345"/>
      <c r="L142" s="345"/>
      <c r="M142" s="345"/>
      <c r="N142" s="389"/>
      <c r="O142" s="370"/>
      <c r="P142" s="370"/>
      <c r="Q142" s="373"/>
      <c r="R142" s="99"/>
      <c r="S142" s="100"/>
      <c r="T142" s="375"/>
      <c r="U142" s="377"/>
      <c r="V142" s="101"/>
      <c r="W142" s="102"/>
      <c r="X142" s="103"/>
      <c r="Y142" s="383" t="s">
        <v>5069</v>
      </c>
      <c r="Z142" s="384"/>
      <c r="AA142" s="385"/>
      <c r="AB142" s="104"/>
      <c r="AC142" s="386" t="s">
        <v>5066</v>
      </c>
      <c r="AD142" s="387"/>
      <c r="AE142" s="387"/>
      <c r="AF142" s="105"/>
      <c r="AG142" s="106"/>
      <c r="AH142" s="386" t="s">
        <v>5066</v>
      </c>
      <c r="AI142" s="387"/>
      <c r="AJ142" s="107"/>
      <c r="AK142" s="349" t="s">
        <v>5070</v>
      </c>
      <c r="AL142" s="350"/>
      <c r="AM142" s="351"/>
    </row>
    <row r="143" spans="1:39" ht="38.25" customHeight="1" thickBot="1">
      <c r="A143" s="395"/>
      <c r="B143" s="370"/>
      <c r="C143" s="370"/>
      <c r="D143" s="398"/>
      <c r="E143" s="398"/>
      <c r="F143" s="398"/>
      <c r="G143" s="370"/>
      <c r="H143" s="370"/>
      <c r="I143" s="370"/>
      <c r="J143" s="392"/>
      <c r="K143" s="345"/>
      <c r="L143" s="345"/>
      <c r="M143" s="345"/>
      <c r="N143" s="389"/>
      <c r="O143" s="370"/>
      <c r="P143" s="370"/>
      <c r="Q143" s="373"/>
      <c r="R143" s="99"/>
      <c r="S143" s="100"/>
      <c r="T143" s="352" t="str">
        <f t="shared" ref="T143" si="67">"Total / Toplam: "&amp;IF(AND(T141="",U141=""),"",SUM(T141:U141))</f>
        <v xml:space="preserve">Total / Toplam: </v>
      </c>
      <c r="U143" s="353"/>
      <c r="V143" s="108"/>
      <c r="W143" s="109"/>
      <c r="X143" s="110"/>
      <c r="Y143" s="111"/>
      <c r="Z143" s="112"/>
      <c r="AA143" s="113"/>
      <c r="AB143" s="356" t="s">
        <v>5071</v>
      </c>
      <c r="AC143" s="357"/>
      <c r="AD143" s="357"/>
      <c r="AE143" s="357" t="s">
        <v>5072</v>
      </c>
      <c r="AF143" s="357"/>
      <c r="AG143" s="357"/>
      <c r="AH143" s="358" t="s">
        <v>5073</v>
      </c>
      <c r="AI143" s="358"/>
      <c r="AJ143" s="359"/>
      <c r="AK143" s="360"/>
      <c r="AL143" s="361"/>
      <c r="AM143" s="362"/>
    </row>
    <row r="144" spans="1:39" ht="38.25" customHeight="1" thickTop="1" thickBot="1">
      <c r="A144" s="396"/>
      <c r="B144" s="371"/>
      <c r="C144" s="371"/>
      <c r="D144" s="399"/>
      <c r="E144" s="399"/>
      <c r="F144" s="399"/>
      <c r="G144" s="371"/>
      <c r="H144" s="371"/>
      <c r="I144" s="371"/>
      <c r="J144" s="393"/>
      <c r="K144" s="346"/>
      <c r="L144" s="346"/>
      <c r="M144" s="346"/>
      <c r="N144" s="390"/>
      <c r="O144" s="371"/>
      <c r="P144" s="371"/>
      <c r="Q144" s="374"/>
      <c r="R144" s="114"/>
      <c r="S144" s="115"/>
      <c r="T144" s="354"/>
      <c r="U144" s="355"/>
      <c r="V144" s="347" t="s">
        <v>5078</v>
      </c>
      <c r="W144" s="348"/>
      <c r="X144" s="74"/>
      <c r="Y144" s="116"/>
      <c r="Z144" s="117"/>
      <c r="AA144" s="118"/>
      <c r="AB144" s="366"/>
      <c r="AC144" s="367"/>
      <c r="AD144" s="367"/>
      <c r="AE144" s="367"/>
      <c r="AF144" s="367"/>
      <c r="AG144" s="367"/>
      <c r="AH144" s="367"/>
      <c r="AI144" s="367"/>
      <c r="AJ144" s="368"/>
      <c r="AK144" s="363"/>
      <c r="AL144" s="364"/>
      <c r="AM144" s="365"/>
    </row>
    <row r="145" spans="1:39" ht="38.25" customHeight="1" thickTop="1">
      <c r="A145" s="394" t="str">
        <f>IF(B145="","",COUNTA($B$5:$B145))</f>
        <v/>
      </c>
      <c r="B145" s="369"/>
      <c r="C145" s="369"/>
      <c r="D145" s="397"/>
      <c r="E145" s="397"/>
      <c r="F145" s="397"/>
      <c r="G145" s="369"/>
      <c r="H145" s="369"/>
      <c r="I145" s="369"/>
      <c r="J145" s="391"/>
      <c r="K145" s="344"/>
      <c r="L145" s="344"/>
      <c r="M145" s="344"/>
      <c r="N145" s="388"/>
      <c r="O145" s="369"/>
      <c r="P145" s="369"/>
      <c r="Q145" s="372" t="str">
        <f t="shared" ref="Q145" si="68">IF($N145="YES","FACILITY",IF($O145="YES","FACILITY",IF($P145="YES","CERTIFIED SUBCONTRACTOR",IF($O145="NO","SUBCONTRACTOR",IF($N145="NO","SUBCONTRACTOR",IF($P145="NO","SUBCONTRACTOR",""))))))</f>
        <v/>
      </c>
      <c r="R145" s="87"/>
      <c r="S145" s="88"/>
      <c r="T145" s="369"/>
      <c r="U145" s="376"/>
      <c r="V145" s="89"/>
      <c r="W145" s="90"/>
      <c r="X145" s="91"/>
      <c r="Y145" s="92"/>
      <c r="Z145" s="93" t="s">
        <v>5066</v>
      </c>
      <c r="AA145" s="94"/>
      <c r="AB145" s="378" t="s">
        <v>5067</v>
      </c>
      <c r="AC145" s="379"/>
      <c r="AD145" s="379"/>
      <c r="AE145" s="379"/>
      <c r="AF145" s="380"/>
      <c r="AG145" s="381" t="s">
        <v>5068</v>
      </c>
      <c r="AH145" s="379"/>
      <c r="AI145" s="379"/>
      <c r="AJ145" s="382"/>
      <c r="AK145" s="95"/>
      <c r="AL145" s="96" t="s">
        <v>5066</v>
      </c>
      <c r="AM145" s="97"/>
    </row>
    <row r="146" spans="1:39" ht="38.25" customHeight="1">
      <c r="A146" s="395"/>
      <c r="B146" s="370"/>
      <c r="C146" s="370"/>
      <c r="D146" s="398"/>
      <c r="E146" s="398"/>
      <c r="F146" s="398"/>
      <c r="G146" s="370"/>
      <c r="H146" s="370"/>
      <c r="I146" s="370"/>
      <c r="J146" s="392"/>
      <c r="K146" s="345"/>
      <c r="L146" s="345"/>
      <c r="M146" s="345"/>
      <c r="N146" s="389"/>
      <c r="O146" s="370"/>
      <c r="P146" s="370"/>
      <c r="Q146" s="373"/>
      <c r="R146" s="99"/>
      <c r="S146" s="100"/>
      <c r="T146" s="375"/>
      <c r="U146" s="377"/>
      <c r="V146" s="101"/>
      <c r="W146" s="102"/>
      <c r="X146" s="103"/>
      <c r="Y146" s="383" t="s">
        <v>5069</v>
      </c>
      <c r="Z146" s="384"/>
      <c r="AA146" s="385"/>
      <c r="AB146" s="104"/>
      <c r="AC146" s="386" t="s">
        <v>5066</v>
      </c>
      <c r="AD146" s="387"/>
      <c r="AE146" s="387"/>
      <c r="AF146" s="105"/>
      <c r="AG146" s="106"/>
      <c r="AH146" s="386" t="s">
        <v>5066</v>
      </c>
      <c r="AI146" s="387"/>
      <c r="AJ146" s="107"/>
      <c r="AK146" s="349" t="s">
        <v>5070</v>
      </c>
      <c r="AL146" s="350"/>
      <c r="AM146" s="351"/>
    </row>
    <row r="147" spans="1:39" ht="38.25" customHeight="1" thickBot="1">
      <c r="A147" s="395"/>
      <c r="B147" s="370"/>
      <c r="C147" s="370"/>
      <c r="D147" s="398"/>
      <c r="E147" s="398"/>
      <c r="F147" s="398"/>
      <c r="G147" s="370"/>
      <c r="H147" s="370"/>
      <c r="I147" s="370"/>
      <c r="J147" s="392"/>
      <c r="K147" s="345"/>
      <c r="L147" s="345"/>
      <c r="M147" s="345"/>
      <c r="N147" s="389"/>
      <c r="O147" s="370"/>
      <c r="P147" s="370"/>
      <c r="Q147" s="373"/>
      <c r="R147" s="99"/>
      <c r="S147" s="100"/>
      <c r="T147" s="352" t="str">
        <f t="shared" ref="T147" si="69">"Total / Toplam: "&amp;IF(AND(T145="",U145=""),"",SUM(T145:U145))</f>
        <v xml:space="preserve">Total / Toplam: </v>
      </c>
      <c r="U147" s="353"/>
      <c r="V147" s="108"/>
      <c r="W147" s="109"/>
      <c r="X147" s="110"/>
      <c r="Y147" s="111"/>
      <c r="Z147" s="112"/>
      <c r="AA147" s="113"/>
      <c r="AB147" s="356" t="s">
        <v>5071</v>
      </c>
      <c r="AC147" s="357"/>
      <c r="AD147" s="357"/>
      <c r="AE147" s="357" t="s">
        <v>5072</v>
      </c>
      <c r="AF147" s="357"/>
      <c r="AG147" s="357"/>
      <c r="AH147" s="358" t="s">
        <v>5073</v>
      </c>
      <c r="AI147" s="358"/>
      <c r="AJ147" s="359"/>
      <c r="AK147" s="360"/>
      <c r="AL147" s="361"/>
      <c r="AM147" s="362"/>
    </row>
    <row r="148" spans="1:39" ht="38.25" customHeight="1" thickTop="1" thickBot="1">
      <c r="A148" s="396"/>
      <c r="B148" s="371"/>
      <c r="C148" s="371"/>
      <c r="D148" s="399"/>
      <c r="E148" s="399"/>
      <c r="F148" s="399"/>
      <c r="G148" s="371"/>
      <c r="H148" s="371"/>
      <c r="I148" s="371"/>
      <c r="J148" s="393"/>
      <c r="K148" s="346"/>
      <c r="L148" s="346"/>
      <c r="M148" s="346"/>
      <c r="N148" s="390"/>
      <c r="O148" s="371"/>
      <c r="P148" s="371"/>
      <c r="Q148" s="374"/>
      <c r="R148" s="114"/>
      <c r="S148" s="115"/>
      <c r="T148" s="354"/>
      <c r="U148" s="355"/>
      <c r="V148" s="347" t="s">
        <v>5078</v>
      </c>
      <c r="W148" s="348"/>
      <c r="X148" s="74"/>
      <c r="Y148" s="116"/>
      <c r="Z148" s="117"/>
      <c r="AA148" s="118"/>
      <c r="AB148" s="366"/>
      <c r="AC148" s="367"/>
      <c r="AD148" s="367"/>
      <c r="AE148" s="367"/>
      <c r="AF148" s="367"/>
      <c r="AG148" s="367"/>
      <c r="AH148" s="367"/>
      <c r="AI148" s="367"/>
      <c r="AJ148" s="368"/>
      <c r="AK148" s="363"/>
      <c r="AL148" s="364"/>
      <c r="AM148" s="365"/>
    </row>
    <row r="149" spans="1:39" ht="38.25" customHeight="1" thickTop="1">
      <c r="A149" s="394" t="str">
        <f>IF(B149="","",COUNTA($B$5:$B149))</f>
        <v/>
      </c>
      <c r="B149" s="369"/>
      <c r="C149" s="369"/>
      <c r="D149" s="397"/>
      <c r="E149" s="397"/>
      <c r="F149" s="397"/>
      <c r="G149" s="369"/>
      <c r="H149" s="369"/>
      <c r="I149" s="369"/>
      <c r="J149" s="391"/>
      <c r="K149" s="344"/>
      <c r="L149" s="344"/>
      <c r="M149" s="344"/>
      <c r="N149" s="388"/>
      <c r="O149" s="369"/>
      <c r="P149" s="369"/>
      <c r="Q149" s="372" t="str">
        <f t="shared" ref="Q149" si="70">IF($N149="YES","FACILITY",IF($O149="YES","FACILITY",IF($P149="YES","CERTIFIED SUBCONTRACTOR",IF($O149="NO","SUBCONTRACTOR",IF($N149="NO","SUBCONTRACTOR",IF($P149="NO","SUBCONTRACTOR",""))))))</f>
        <v/>
      </c>
      <c r="R149" s="87"/>
      <c r="S149" s="88"/>
      <c r="T149" s="369"/>
      <c r="U149" s="376"/>
      <c r="V149" s="89"/>
      <c r="W149" s="90"/>
      <c r="X149" s="91"/>
      <c r="Y149" s="92"/>
      <c r="Z149" s="93" t="s">
        <v>5066</v>
      </c>
      <c r="AA149" s="94"/>
      <c r="AB149" s="378" t="s">
        <v>5067</v>
      </c>
      <c r="AC149" s="379"/>
      <c r="AD149" s="379"/>
      <c r="AE149" s="379"/>
      <c r="AF149" s="380"/>
      <c r="AG149" s="381" t="s">
        <v>5068</v>
      </c>
      <c r="AH149" s="379"/>
      <c r="AI149" s="379"/>
      <c r="AJ149" s="382"/>
      <c r="AK149" s="95"/>
      <c r="AL149" s="96" t="s">
        <v>5066</v>
      </c>
      <c r="AM149" s="97"/>
    </row>
    <row r="150" spans="1:39" ht="38.25" customHeight="1">
      <c r="A150" s="395"/>
      <c r="B150" s="370"/>
      <c r="C150" s="370"/>
      <c r="D150" s="398"/>
      <c r="E150" s="398"/>
      <c r="F150" s="398"/>
      <c r="G150" s="370"/>
      <c r="H150" s="370"/>
      <c r="I150" s="370"/>
      <c r="J150" s="392"/>
      <c r="K150" s="345"/>
      <c r="L150" s="345"/>
      <c r="M150" s="345"/>
      <c r="N150" s="389"/>
      <c r="O150" s="370"/>
      <c r="P150" s="370"/>
      <c r="Q150" s="373"/>
      <c r="R150" s="99"/>
      <c r="S150" s="100"/>
      <c r="T150" s="375"/>
      <c r="U150" s="377"/>
      <c r="V150" s="101"/>
      <c r="W150" s="102"/>
      <c r="X150" s="103"/>
      <c r="Y150" s="383" t="s">
        <v>5069</v>
      </c>
      <c r="Z150" s="384"/>
      <c r="AA150" s="385"/>
      <c r="AB150" s="104"/>
      <c r="AC150" s="386" t="s">
        <v>5066</v>
      </c>
      <c r="AD150" s="387"/>
      <c r="AE150" s="387"/>
      <c r="AF150" s="105"/>
      <c r="AG150" s="106"/>
      <c r="AH150" s="386" t="s">
        <v>5066</v>
      </c>
      <c r="AI150" s="387"/>
      <c r="AJ150" s="107"/>
      <c r="AK150" s="349" t="s">
        <v>5070</v>
      </c>
      <c r="AL150" s="350"/>
      <c r="AM150" s="351"/>
    </row>
    <row r="151" spans="1:39" ht="38.25" customHeight="1" thickBot="1">
      <c r="A151" s="395"/>
      <c r="B151" s="370"/>
      <c r="C151" s="370"/>
      <c r="D151" s="398"/>
      <c r="E151" s="398"/>
      <c r="F151" s="398"/>
      <c r="G151" s="370"/>
      <c r="H151" s="370"/>
      <c r="I151" s="370"/>
      <c r="J151" s="392"/>
      <c r="K151" s="345"/>
      <c r="L151" s="345"/>
      <c r="M151" s="345"/>
      <c r="N151" s="389"/>
      <c r="O151" s="370"/>
      <c r="P151" s="370"/>
      <c r="Q151" s="373"/>
      <c r="R151" s="99"/>
      <c r="S151" s="100"/>
      <c r="T151" s="352" t="str">
        <f t="shared" ref="T151" si="71">"Total / Toplam: "&amp;IF(AND(T149="",U149=""),"",SUM(T149:U149))</f>
        <v xml:space="preserve">Total / Toplam: </v>
      </c>
      <c r="U151" s="353"/>
      <c r="V151" s="108"/>
      <c r="W151" s="109"/>
      <c r="X151" s="110"/>
      <c r="Y151" s="111"/>
      <c r="Z151" s="112"/>
      <c r="AA151" s="113"/>
      <c r="AB151" s="356" t="s">
        <v>5071</v>
      </c>
      <c r="AC151" s="357"/>
      <c r="AD151" s="357"/>
      <c r="AE151" s="357" t="s">
        <v>5072</v>
      </c>
      <c r="AF151" s="357"/>
      <c r="AG151" s="357"/>
      <c r="AH151" s="358" t="s">
        <v>5073</v>
      </c>
      <c r="AI151" s="358"/>
      <c r="AJ151" s="359"/>
      <c r="AK151" s="360"/>
      <c r="AL151" s="361"/>
      <c r="AM151" s="362"/>
    </row>
    <row r="152" spans="1:39" ht="38.25" customHeight="1" thickTop="1" thickBot="1">
      <c r="A152" s="396"/>
      <c r="B152" s="371"/>
      <c r="C152" s="371"/>
      <c r="D152" s="399"/>
      <c r="E152" s="399"/>
      <c r="F152" s="399"/>
      <c r="G152" s="371"/>
      <c r="H152" s="371"/>
      <c r="I152" s="371"/>
      <c r="J152" s="393"/>
      <c r="K152" s="346"/>
      <c r="L152" s="346"/>
      <c r="M152" s="346"/>
      <c r="N152" s="390"/>
      <c r="O152" s="371"/>
      <c r="P152" s="371"/>
      <c r="Q152" s="374"/>
      <c r="R152" s="114"/>
      <c r="S152" s="115"/>
      <c r="T152" s="354"/>
      <c r="U152" s="355"/>
      <c r="V152" s="347" t="s">
        <v>5078</v>
      </c>
      <c r="W152" s="348"/>
      <c r="X152" s="74"/>
      <c r="Y152" s="116"/>
      <c r="Z152" s="117"/>
      <c r="AA152" s="118"/>
      <c r="AB152" s="366"/>
      <c r="AC152" s="367"/>
      <c r="AD152" s="367"/>
      <c r="AE152" s="367"/>
      <c r="AF152" s="367"/>
      <c r="AG152" s="367"/>
      <c r="AH152" s="367"/>
      <c r="AI152" s="367"/>
      <c r="AJ152" s="368"/>
      <c r="AK152" s="363"/>
      <c r="AL152" s="364"/>
      <c r="AM152" s="365"/>
    </row>
    <row r="153" spans="1:39" ht="38.25" customHeight="1" thickTop="1">
      <c r="A153" s="394" t="str">
        <f>IF(B153="","",COUNTA($B$5:$B153))</f>
        <v/>
      </c>
      <c r="B153" s="369"/>
      <c r="C153" s="369"/>
      <c r="D153" s="397"/>
      <c r="E153" s="397"/>
      <c r="F153" s="397"/>
      <c r="G153" s="369"/>
      <c r="H153" s="369"/>
      <c r="I153" s="369"/>
      <c r="J153" s="391"/>
      <c r="K153" s="344"/>
      <c r="L153" s="344"/>
      <c r="M153" s="344"/>
      <c r="N153" s="388"/>
      <c r="O153" s="369"/>
      <c r="P153" s="369"/>
      <c r="Q153" s="372" t="str">
        <f t="shared" ref="Q153" si="72">IF($N153="YES","FACILITY",IF($O153="YES","FACILITY",IF($P153="YES","CERTIFIED SUBCONTRACTOR",IF($O153="NO","SUBCONTRACTOR",IF($N153="NO","SUBCONTRACTOR",IF($P153="NO","SUBCONTRACTOR",""))))))</f>
        <v/>
      </c>
      <c r="R153" s="87"/>
      <c r="S153" s="88"/>
      <c r="T153" s="369"/>
      <c r="U153" s="376"/>
      <c r="V153" s="89"/>
      <c r="W153" s="90"/>
      <c r="X153" s="91"/>
      <c r="Y153" s="92"/>
      <c r="Z153" s="93" t="s">
        <v>5066</v>
      </c>
      <c r="AA153" s="94"/>
      <c r="AB153" s="378" t="s">
        <v>5067</v>
      </c>
      <c r="AC153" s="379"/>
      <c r="AD153" s="379"/>
      <c r="AE153" s="379"/>
      <c r="AF153" s="380"/>
      <c r="AG153" s="381" t="s">
        <v>5068</v>
      </c>
      <c r="AH153" s="379"/>
      <c r="AI153" s="379"/>
      <c r="AJ153" s="382"/>
      <c r="AK153" s="95"/>
      <c r="AL153" s="96" t="s">
        <v>5066</v>
      </c>
      <c r="AM153" s="97"/>
    </row>
    <row r="154" spans="1:39" ht="38.25" customHeight="1">
      <c r="A154" s="395"/>
      <c r="B154" s="370"/>
      <c r="C154" s="370"/>
      <c r="D154" s="398"/>
      <c r="E154" s="398"/>
      <c r="F154" s="398"/>
      <c r="G154" s="370"/>
      <c r="H154" s="370"/>
      <c r="I154" s="370"/>
      <c r="J154" s="392"/>
      <c r="K154" s="345"/>
      <c r="L154" s="345"/>
      <c r="M154" s="345"/>
      <c r="N154" s="389"/>
      <c r="O154" s="370"/>
      <c r="P154" s="370"/>
      <c r="Q154" s="373"/>
      <c r="R154" s="99"/>
      <c r="S154" s="100"/>
      <c r="T154" s="375"/>
      <c r="U154" s="377"/>
      <c r="V154" s="101"/>
      <c r="W154" s="102"/>
      <c r="X154" s="103"/>
      <c r="Y154" s="383" t="s">
        <v>5069</v>
      </c>
      <c r="Z154" s="384"/>
      <c r="AA154" s="385"/>
      <c r="AB154" s="104"/>
      <c r="AC154" s="386" t="s">
        <v>5066</v>
      </c>
      <c r="AD154" s="387"/>
      <c r="AE154" s="387"/>
      <c r="AF154" s="105"/>
      <c r="AG154" s="106"/>
      <c r="AH154" s="386" t="s">
        <v>5066</v>
      </c>
      <c r="AI154" s="387"/>
      <c r="AJ154" s="107"/>
      <c r="AK154" s="349" t="s">
        <v>5070</v>
      </c>
      <c r="AL154" s="350"/>
      <c r="AM154" s="351"/>
    </row>
    <row r="155" spans="1:39" ht="38.25" customHeight="1" thickBot="1">
      <c r="A155" s="395"/>
      <c r="B155" s="370"/>
      <c r="C155" s="370"/>
      <c r="D155" s="398"/>
      <c r="E155" s="398"/>
      <c r="F155" s="398"/>
      <c r="G155" s="370"/>
      <c r="H155" s="370"/>
      <c r="I155" s="370"/>
      <c r="J155" s="392"/>
      <c r="K155" s="345"/>
      <c r="L155" s="345"/>
      <c r="M155" s="345"/>
      <c r="N155" s="389"/>
      <c r="O155" s="370"/>
      <c r="P155" s="370"/>
      <c r="Q155" s="373"/>
      <c r="R155" s="99"/>
      <c r="S155" s="100"/>
      <c r="T155" s="352" t="str">
        <f t="shared" ref="T155" si="73">"Total / Toplam: "&amp;IF(AND(T153="",U153=""),"",SUM(T153:U153))</f>
        <v xml:space="preserve">Total / Toplam: </v>
      </c>
      <c r="U155" s="353"/>
      <c r="V155" s="108"/>
      <c r="W155" s="109"/>
      <c r="X155" s="110"/>
      <c r="Y155" s="111"/>
      <c r="Z155" s="112"/>
      <c r="AA155" s="113"/>
      <c r="AB155" s="356" t="s">
        <v>5071</v>
      </c>
      <c r="AC155" s="357"/>
      <c r="AD155" s="357"/>
      <c r="AE155" s="357" t="s">
        <v>5072</v>
      </c>
      <c r="AF155" s="357"/>
      <c r="AG155" s="357"/>
      <c r="AH155" s="358" t="s">
        <v>5073</v>
      </c>
      <c r="AI155" s="358"/>
      <c r="AJ155" s="359"/>
      <c r="AK155" s="360"/>
      <c r="AL155" s="361"/>
      <c r="AM155" s="362"/>
    </row>
    <row r="156" spans="1:39" ht="38.25" customHeight="1" thickTop="1" thickBot="1">
      <c r="A156" s="396"/>
      <c r="B156" s="371"/>
      <c r="C156" s="371"/>
      <c r="D156" s="399"/>
      <c r="E156" s="399"/>
      <c r="F156" s="399"/>
      <c r="G156" s="371"/>
      <c r="H156" s="371"/>
      <c r="I156" s="371"/>
      <c r="J156" s="393"/>
      <c r="K156" s="346"/>
      <c r="L156" s="346"/>
      <c r="M156" s="346"/>
      <c r="N156" s="390"/>
      <c r="O156" s="371"/>
      <c r="P156" s="371"/>
      <c r="Q156" s="374"/>
      <c r="R156" s="114"/>
      <c r="S156" s="115"/>
      <c r="T156" s="354"/>
      <c r="U156" s="355"/>
      <c r="V156" s="347" t="s">
        <v>5078</v>
      </c>
      <c r="W156" s="348"/>
      <c r="X156" s="74"/>
      <c r="Y156" s="116"/>
      <c r="Z156" s="117"/>
      <c r="AA156" s="118"/>
      <c r="AB156" s="366"/>
      <c r="AC156" s="367"/>
      <c r="AD156" s="367"/>
      <c r="AE156" s="367"/>
      <c r="AF156" s="367"/>
      <c r="AG156" s="367"/>
      <c r="AH156" s="367"/>
      <c r="AI156" s="367"/>
      <c r="AJ156" s="368"/>
      <c r="AK156" s="363"/>
      <c r="AL156" s="364"/>
      <c r="AM156" s="365"/>
    </row>
    <row r="157" spans="1:39" ht="38.25" customHeight="1" thickTop="1">
      <c r="A157" s="394" t="str">
        <f>IF(B157="","",COUNTA($B$5:$B157))</f>
        <v/>
      </c>
      <c r="B157" s="369"/>
      <c r="C157" s="369"/>
      <c r="D157" s="397"/>
      <c r="E157" s="397"/>
      <c r="F157" s="397"/>
      <c r="G157" s="369"/>
      <c r="H157" s="369"/>
      <c r="I157" s="369"/>
      <c r="J157" s="391"/>
      <c r="K157" s="344"/>
      <c r="L157" s="344"/>
      <c r="M157" s="344"/>
      <c r="N157" s="388"/>
      <c r="O157" s="369"/>
      <c r="P157" s="369"/>
      <c r="Q157" s="372" t="str">
        <f t="shared" ref="Q157" si="74">IF($N157="YES","FACILITY",IF($O157="YES","FACILITY",IF($P157="YES","CERTIFIED SUBCONTRACTOR",IF($O157="NO","SUBCONTRACTOR",IF($N157="NO","SUBCONTRACTOR",IF($P157="NO","SUBCONTRACTOR",""))))))</f>
        <v/>
      </c>
      <c r="R157" s="87"/>
      <c r="S157" s="88"/>
      <c r="T157" s="369"/>
      <c r="U157" s="376"/>
      <c r="V157" s="89"/>
      <c r="W157" s="90"/>
      <c r="X157" s="91"/>
      <c r="Y157" s="92"/>
      <c r="Z157" s="93" t="s">
        <v>5066</v>
      </c>
      <c r="AA157" s="94"/>
      <c r="AB157" s="378" t="s">
        <v>5067</v>
      </c>
      <c r="AC157" s="379"/>
      <c r="AD157" s="379"/>
      <c r="AE157" s="379"/>
      <c r="AF157" s="380"/>
      <c r="AG157" s="381" t="s">
        <v>5068</v>
      </c>
      <c r="AH157" s="379"/>
      <c r="AI157" s="379"/>
      <c r="AJ157" s="382"/>
      <c r="AK157" s="95"/>
      <c r="AL157" s="96" t="s">
        <v>5066</v>
      </c>
      <c r="AM157" s="97"/>
    </row>
    <row r="158" spans="1:39" ht="38.25" customHeight="1">
      <c r="A158" s="395"/>
      <c r="B158" s="370"/>
      <c r="C158" s="370"/>
      <c r="D158" s="398"/>
      <c r="E158" s="398"/>
      <c r="F158" s="398"/>
      <c r="G158" s="370"/>
      <c r="H158" s="370"/>
      <c r="I158" s="370"/>
      <c r="J158" s="392"/>
      <c r="K158" s="345"/>
      <c r="L158" s="345"/>
      <c r="M158" s="345"/>
      <c r="N158" s="389"/>
      <c r="O158" s="370"/>
      <c r="P158" s="370"/>
      <c r="Q158" s="373"/>
      <c r="R158" s="99"/>
      <c r="S158" s="100"/>
      <c r="T158" s="375"/>
      <c r="U158" s="377"/>
      <c r="V158" s="101"/>
      <c r="W158" s="102"/>
      <c r="X158" s="103"/>
      <c r="Y158" s="383" t="s">
        <v>5069</v>
      </c>
      <c r="Z158" s="384"/>
      <c r="AA158" s="385"/>
      <c r="AB158" s="104"/>
      <c r="AC158" s="386" t="s">
        <v>5066</v>
      </c>
      <c r="AD158" s="387"/>
      <c r="AE158" s="387"/>
      <c r="AF158" s="105"/>
      <c r="AG158" s="106"/>
      <c r="AH158" s="386" t="s">
        <v>5066</v>
      </c>
      <c r="AI158" s="387"/>
      <c r="AJ158" s="107"/>
      <c r="AK158" s="349" t="s">
        <v>5070</v>
      </c>
      <c r="AL158" s="350"/>
      <c r="AM158" s="351"/>
    </row>
    <row r="159" spans="1:39" ht="38.25" customHeight="1" thickBot="1">
      <c r="A159" s="395"/>
      <c r="B159" s="370"/>
      <c r="C159" s="370"/>
      <c r="D159" s="398"/>
      <c r="E159" s="398"/>
      <c r="F159" s="398"/>
      <c r="G159" s="370"/>
      <c r="H159" s="370"/>
      <c r="I159" s="370"/>
      <c r="J159" s="392"/>
      <c r="K159" s="345"/>
      <c r="L159" s="345"/>
      <c r="M159" s="345"/>
      <c r="N159" s="389"/>
      <c r="O159" s="370"/>
      <c r="P159" s="370"/>
      <c r="Q159" s="373"/>
      <c r="R159" s="99"/>
      <c r="S159" s="100"/>
      <c r="T159" s="352" t="str">
        <f t="shared" ref="T159" si="75">"Total / Toplam: "&amp;IF(AND(T157="",U157=""),"",SUM(T157:U157))</f>
        <v xml:space="preserve">Total / Toplam: </v>
      </c>
      <c r="U159" s="353"/>
      <c r="V159" s="108"/>
      <c r="W159" s="109"/>
      <c r="X159" s="110"/>
      <c r="Y159" s="111"/>
      <c r="Z159" s="112"/>
      <c r="AA159" s="113"/>
      <c r="AB159" s="356" t="s">
        <v>5071</v>
      </c>
      <c r="AC159" s="357"/>
      <c r="AD159" s="357"/>
      <c r="AE159" s="357" t="s">
        <v>5072</v>
      </c>
      <c r="AF159" s="357"/>
      <c r="AG159" s="357"/>
      <c r="AH159" s="358" t="s">
        <v>5073</v>
      </c>
      <c r="AI159" s="358"/>
      <c r="AJ159" s="359"/>
      <c r="AK159" s="360"/>
      <c r="AL159" s="361"/>
      <c r="AM159" s="362"/>
    </row>
    <row r="160" spans="1:39" ht="38.25" customHeight="1" thickTop="1" thickBot="1">
      <c r="A160" s="396"/>
      <c r="B160" s="371"/>
      <c r="C160" s="371"/>
      <c r="D160" s="399"/>
      <c r="E160" s="399"/>
      <c r="F160" s="399"/>
      <c r="G160" s="371"/>
      <c r="H160" s="371"/>
      <c r="I160" s="371"/>
      <c r="J160" s="393"/>
      <c r="K160" s="346"/>
      <c r="L160" s="346"/>
      <c r="M160" s="346"/>
      <c r="N160" s="390"/>
      <c r="O160" s="371"/>
      <c r="P160" s="371"/>
      <c r="Q160" s="374"/>
      <c r="R160" s="114"/>
      <c r="S160" s="115"/>
      <c r="T160" s="354"/>
      <c r="U160" s="355"/>
      <c r="V160" s="347" t="s">
        <v>5078</v>
      </c>
      <c r="W160" s="348"/>
      <c r="X160" s="74"/>
      <c r="Y160" s="116"/>
      <c r="Z160" s="117"/>
      <c r="AA160" s="118"/>
      <c r="AB160" s="366"/>
      <c r="AC160" s="367"/>
      <c r="AD160" s="367"/>
      <c r="AE160" s="367"/>
      <c r="AF160" s="367"/>
      <c r="AG160" s="367"/>
      <c r="AH160" s="367"/>
      <c r="AI160" s="367"/>
      <c r="AJ160" s="368"/>
      <c r="AK160" s="363"/>
      <c r="AL160" s="364"/>
      <c r="AM160" s="365"/>
    </row>
    <row r="161" spans="1:39" ht="38.25" customHeight="1" thickTop="1">
      <c r="A161" s="394" t="str">
        <f>IF(B161="","",COUNTA($B$5:$B161))</f>
        <v/>
      </c>
      <c r="B161" s="369"/>
      <c r="C161" s="369"/>
      <c r="D161" s="397"/>
      <c r="E161" s="397"/>
      <c r="F161" s="397"/>
      <c r="G161" s="369"/>
      <c r="H161" s="369"/>
      <c r="I161" s="369"/>
      <c r="J161" s="391"/>
      <c r="K161" s="344"/>
      <c r="L161" s="344"/>
      <c r="M161" s="344"/>
      <c r="N161" s="388"/>
      <c r="O161" s="369"/>
      <c r="P161" s="369"/>
      <c r="Q161" s="372" t="str">
        <f t="shared" ref="Q161" si="76">IF($N161="YES","FACILITY",IF($O161="YES","FACILITY",IF($P161="YES","CERTIFIED SUBCONTRACTOR",IF($O161="NO","SUBCONTRACTOR",IF($N161="NO","SUBCONTRACTOR",IF($P161="NO","SUBCONTRACTOR",""))))))</f>
        <v/>
      </c>
      <c r="R161" s="87"/>
      <c r="S161" s="88"/>
      <c r="T161" s="369"/>
      <c r="U161" s="376"/>
      <c r="V161" s="89"/>
      <c r="W161" s="90"/>
      <c r="X161" s="91"/>
      <c r="Y161" s="92"/>
      <c r="Z161" s="93" t="s">
        <v>5066</v>
      </c>
      <c r="AA161" s="94"/>
      <c r="AB161" s="378" t="s">
        <v>5067</v>
      </c>
      <c r="AC161" s="379"/>
      <c r="AD161" s="379"/>
      <c r="AE161" s="379"/>
      <c r="AF161" s="380"/>
      <c r="AG161" s="381" t="s">
        <v>5068</v>
      </c>
      <c r="AH161" s="379"/>
      <c r="AI161" s="379"/>
      <c r="AJ161" s="382"/>
      <c r="AK161" s="95"/>
      <c r="AL161" s="96" t="s">
        <v>5066</v>
      </c>
      <c r="AM161" s="97"/>
    </row>
    <row r="162" spans="1:39" ht="38.25" customHeight="1">
      <c r="A162" s="395"/>
      <c r="B162" s="370"/>
      <c r="C162" s="370"/>
      <c r="D162" s="398"/>
      <c r="E162" s="398"/>
      <c r="F162" s="398"/>
      <c r="G162" s="370"/>
      <c r="H162" s="370"/>
      <c r="I162" s="370"/>
      <c r="J162" s="392"/>
      <c r="K162" s="345"/>
      <c r="L162" s="345"/>
      <c r="M162" s="345"/>
      <c r="N162" s="389"/>
      <c r="O162" s="370"/>
      <c r="P162" s="370"/>
      <c r="Q162" s="373"/>
      <c r="R162" s="99"/>
      <c r="S162" s="100"/>
      <c r="T162" s="375"/>
      <c r="U162" s="377"/>
      <c r="V162" s="101"/>
      <c r="W162" s="102"/>
      <c r="X162" s="103"/>
      <c r="Y162" s="383" t="s">
        <v>5069</v>
      </c>
      <c r="Z162" s="384"/>
      <c r="AA162" s="385"/>
      <c r="AB162" s="104"/>
      <c r="AC162" s="386" t="s">
        <v>5066</v>
      </c>
      <c r="AD162" s="387"/>
      <c r="AE162" s="387"/>
      <c r="AF162" s="105"/>
      <c r="AG162" s="106"/>
      <c r="AH162" s="386" t="s">
        <v>5066</v>
      </c>
      <c r="AI162" s="387"/>
      <c r="AJ162" s="107"/>
      <c r="AK162" s="349" t="s">
        <v>5070</v>
      </c>
      <c r="AL162" s="350"/>
      <c r="AM162" s="351"/>
    </row>
    <row r="163" spans="1:39" ht="38.25" customHeight="1" thickBot="1">
      <c r="A163" s="395"/>
      <c r="B163" s="370"/>
      <c r="C163" s="370"/>
      <c r="D163" s="398"/>
      <c r="E163" s="398"/>
      <c r="F163" s="398"/>
      <c r="G163" s="370"/>
      <c r="H163" s="370"/>
      <c r="I163" s="370"/>
      <c r="J163" s="392"/>
      <c r="K163" s="345"/>
      <c r="L163" s="345"/>
      <c r="M163" s="345"/>
      <c r="N163" s="389"/>
      <c r="O163" s="370"/>
      <c r="P163" s="370"/>
      <c r="Q163" s="373"/>
      <c r="R163" s="99"/>
      <c r="S163" s="100"/>
      <c r="T163" s="352" t="str">
        <f t="shared" ref="T163" si="77">"Total / Toplam: "&amp;IF(AND(T161="",U161=""),"",SUM(T161:U161))</f>
        <v xml:space="preserve">Total / Toplam: </v>
      </c>
      <c r="U163" s="353"/>
      <c r="V163" s="108"/>
      <c r="W163" s="109"/>
      <c r="X163" s="110"/>
      <c r="Y163" s="111"/>
      <c r="Z163" s="112"/>
      <c r="AA163" s="113"/>
      <c r="AB163" s="356" t="s">
        <v>5071</v>
      </c>
      <c r="AC163" s="357"/>
      <c r="AD163" s="357"/>
      <c r="AE163" s="357" t="s">
        <v>5072</v>
      </c>
      <c r="AF163" s="357"/>
      <c r="AG163" s="357"/>
      <c r="AH163" s="358" t="s">
        <v>5073</v>
      </c>
      <c r="AI163" s="358"/>
      <c r="AJ163" s="359"/>
      <c r="AK163" s="360"/>
      <c r="AL163" s="361"/>
      <c r="AM163" s="362"/>
    </row>
    <row r="164" spans="1:39" ht="38.25" customHeight="1" thickTop="1" thickBot="1">
      <c r="A164" s="396"/>
      <c r="B164" s="371"/>
      <c r="C164" s="371"/>
      <c r="D164" s="399"/>
      <c r="E164" s="399"/>
      <c r="F164" s="399"/>
      <c r="G164" s="371"/>
      <c r="H164" s="371"/>
      <c r="I164" s="371"/>
      <c r="J164" s="393"/>
      <c r="K164" s="346"/>
      <c r="L164" s="346"/>
      <c r="M164" s="346"/>
      <c r="N164" s="390"/>
      <c r="O164" s="371"/>
      <c r="P164" s="371"/>
      <c r="Q164" s="374"/>
      <c r="R164" s="114"/>
      <c r="S164" s="115"/>
      <c r="T164" s="354"/>
      <c r="U164" s="355"/>
      <c r="V164" s="347" t="s">
        <v>5078</v>
      </c>
      <c r="W164" s="348"/>
      <c r="X164" s="74"/>
      <c r="Y164" s="116"/>
      <c r="Z164" s="117"/>
      <c r="AA164" s="118"/>
      <c r="AB164" s="366"/>
      <c r="AC164" s="367"/>
      <c r="AD164" s="367"/>
      <c r="AE164" s="367"/>
      <c r="AF164" s="367"/>
      <c r="AG164" s="367"/>
      <c r="AH164" s="367"/>
      <c r="AI164" s="367"/>
      <c r="AJ164" s="368"/>
      <c r="AK164" s="363"/>
      <c r="AL164" s="364"/>
      <c r="AM164" s="365"/>
    </row>
    <row r="165" spans="1:39" ht="38.25" customHeight="1" thickTop="1">
      <c r="A165" s="394" t="str">
        <f>IF(B165="","",COUNTA($B$5:$B165))</f>
        <v/>
      </c>
      <c r="B165" s="369"/>
      <c r="C165" s="369"/>
      <c r="D165" s="397"/>
      <c r="E165" s="397"/>
      <c r="F165" s="397"/>
      <c r="G165" s="369"/>
      <c r="H165" s="369"/>
      <c r="I165" s="369"/>
      <c r="J165" s="391"/>
      <c r="K165" s="344"/>
      <c r="L165" s="344"/>
      <c r="M165" s="344"/>
      <c r="N165" s="388"/>
      <c r="O165" s="369"/>
      <c r="P165" s="369"/>
      <c r="Q165" s="372" t="str">
        <f t="shared" ref="Q165" si="78">IF($N165="YES","FACILITY",IF($O165="YES","FACILITY",IF($P165="YES","CERTIFIED SUBCONTRACTOR",IF($O165="NO","SUBCONTRACTOR",IF($N165="NO","SUBCONTRACTOR",IF($P165="NO","SUBCONTRACTOR",""))))))</f>
        <v/>
      </c>
      <c r="R165" s="87"/>
      <c r="S165" s="88"/>
      <c r="T165" s="369"/>
      <c r="U165" s="376"/>
      <c r="V165" s="89"/>
      <c r="W165" s="90"/>
      <c r="X165" s="91"/>
      <c r="Y165" s="92"/>
      <c r="Z165" s="93" t="s">
        <v>5066</v>
      </c>
      <c r="AA165" s="94"/>
      <c r="AB165" s="378" t="s">
        <v>5067</v>
      </c>
      <c r="AC165" s="379"/>
      <c r="AD165" s="379"/>
      <c r="AE165" s="379"/>
      <c r="AF165" s="380"/>
      <c r="AG165" s="381" t="s">
        <v>5068</v>
      </c>
      <c r="AH165" s="379"/>
      <c r="AI165" s="379"/>
      <c r="AJ165" s="382"/>
      <c r="AK165" s="95"/>
      <c r="AL165" s="96" t="s">
        <v>5066</v>
      </c>
      <c r="AM165" s="97"/>
    </row>
    <row r="166" spans="1:39" ht="38.25" customHeight="1">
      <c r="A166" s="395"/>
      <c r="B166" s="370"/>
      <c r="C166" s="370"/>
      <c r="D166" s="398"/>
      <c r="E166" s="398"/>
      <c r="F166" s="398"/>
      <c r="G166" s="370"/>
      <c r="H166" s="370"/>
      <c r="I166" s="370"/>
      <c r="J166" s="392"/>
      <c r="K166" s="345"/>
      <c r="L166" s="345"/>
      <c r="M166" s="345"/>
      <c r="N166" s="389"/>
      <c r="O166" s="370"/>
      <c r="P166" s="370"/>
      <c r="Q166" s="373"/>
      <c r="R166" s="99"/>
      <c r="S166" s="100"/>
      <c r="T166" s="375"/>
      <c r="U166" s="377"/>
      <c r="V166" s="101"/>
      <c r="W166" s="102"/>
      <c r="X166" s="103"/>
      <c r="Y166" s="383" t="s">
        <v>5069</v>
      </c>
      <c r="Z166" s="384"/>
      <c r="AA166" s="385"/>
      <c r="AB166" s="104"/>
      <c r="AC166" s="386" t="s">
        <v>5066</v>
      </c>
      <c r="AD166" s="387"/>
      <c r="AE166" s="387"/>
      <c r="AF166" s="105"/>
      <c r="AG166" s="106"/>
      <c r="AH166" s="386" t="s">
        <v>5066</v>
      </c>
      <c r="AI166" s="387"/>
      <c r="AJ166" s="107"/>
      <c r="AK166" s="349" t="s">
        <v>5070</v>
      </c>
      <c r="AL166" s="350"/>
      <c r="AM166" s="351"/>
    </row>
    <row r="167" spans="1:39" ht="38.25" customHeight="1" thickBot="1">
      <c r="A167" s="395"/>
      <c r="B167" s="370"/>
      <c r="C167" s="370"/>
      <c r="D167" s="398"/>
      <c r="E167" s="398"/>
      <c r="F167" s="398"/>
      <c r="G167" s="370"/>
      <c r="H167" s="370"/>
      <c r="I167" s="370"/>
      <c r="J167" s="392"/>
      <c r="K167" s="345"/>
      <c r="L167" s="345"/>
      <c r="M167" s="345"/>
      <c r="N167" s="389"/>
      <c r="O167" s="370"/>
      <c r="P167" s="370"/>
      <c r="Q167" s="373"/>
      <c r="R167" s="99"/>
      <c r="S167" s="100"/>
      <c r="T167" s="352" t="str">
        <f t="shared" ref="T167" si="79">"Total / Toplam: "&amp;IF(AND(T165="",U165=""),"",SUM(T165:U165))</f>
        <v xml:space="preserve">Total / Toplam: </v>
      </c>
      <c r="U167" s="353"/>
      <c r="V167" s="108"/>
      <c r="W167" s="109"/>
      <c r="X167" s="110"/>
      <c r="Y167" s="111"/>
      <c r="Z167" s="112"/>
      <c r="AA167" s="113"/>
      <c r="AB167" s="356" t="s">
        <v>5071</v>
      </c>
      <c r="AC167" s="357"/>
      <c r="AD167" s="357"/>
      <c r="AE167" s="357" t="s">
        <v>5072</v>
      </c>
      <c r="AF167" s="357"/>
      <c r="AG167" s="357"/>
      <c r="AH167" s="358" t="s">
        <v>5073</v>
      </c>
      <c r="AI167" s="358"/>
      <c r="AJ167" s="359"/>
      <c r="AK167" s="360"/>
      <c r="AL167" s="361"/>
      <c r="AM167" s="362"/>
    </row>
    <row r="168" spans="1:39" ht="38.25" customHeight="1" thickTop="1" thickBot="1">
      <c r="A168" s="396"/>
      <c r="B168" s="371"/>
      <c r="C168" s="371"/>
      <c r="D168" s="399"/>
      <c r="E168" s="399"/>
      <c r="F168" s="399"/>
      <c r="G168" s="371"/>
      <c r="H168" s="371"/>
      <c r="I168" s="371"/>
      <c r="J168" s="393"/>
      <c r="K168" s="346"/>
      <c r="L168" s="346"/>
      <c r="M168" s="346"/>
      <c r="N168" s="390"/>
      <c r="O168" s="371"/>
      <c r="P168" s="371"/>
      <c r="Q168" s="374"/>
      <c r="R168" s="114"/>
      <c r="S168" s="115"/>
      <c r="T168" s="354"/>
      <c r="U168" s="355"/>
      <c r="V168" s="347" t="s">
        <v>5078</v>
      </c>
      <c r="W168" s="348"/>
      <c r="X168" s="74"/>
      <c r="Y168" s="116"/>
      <c r="Z168" s="117"/>
      <c r="AA168" s="118"/>
      <c r="AB168" s="366"/>
      <c r="AC168" s="367"/>
      <c r="AD168" s="367"/>
      <c r="AE168" s="367"/>
      <c r="AF168" s="367"/>
      <c r="AG168" s="367"/>
      <c r="AH168" s="367"/>
      <c r="AI168" s="367"/>
      <c r="AJ168" s="368"/>
      <c r="AK168" s="363"/>
      <c r="AL168" s="364"/>
      <c r="AM168" s="365"/>
    </row>
    <row r="169" spans="1:39" ht="38.25" customHeight="1" thickTop="1">
      <c r="A169" s="394" t="str">
        <f>IF(B169="","",COUNTA($B$5:$B169))</f>
        <v/>
      </c>
      <c r="B169" s="369"/>
      <c r="C169" s="369"/>
      <c r="D169" s="397"/>
      <c r="E169" s="397"/>
      <c r="F169" s="397"/>
      <c r="G169" s="369"/>
      <c r="H169" s="369"/>
      <c r="I169" s="369"/>
      <c r="J169" s="391"/>
      <c r="K169" s="344"/>
      <c r="L169" s="344"/>
      <c r="M169" s="344"/>
      <c r="N169" s="388"/>
      <c r="O169" s="369"/>
      <c r="P169" s="369"/>
      <c r="Q169" s="372" t="str">
        <f t="shared" ref="Q169" si="80">IF($N169="YES","FACILITY",IF($O169="YES","FACILITY",IF($P169="YES","CERTIFIED SUBCONTRACTOR",IF($O169="NO","SUBCONTRACTOR",IF($N169="NO","SUBCONTRACTOR",IF($P169="NO","SUBCONTRACTOR",""))))))</f>
        <v/>
      </c>
      <c r="R169" s="87"/>
      <c r="S169" s="88"/>
      <c r="T169" s="369"/>
      <c r="U169" s="376"/>
      <c r="V169" s="89"/>
      <c r="W169" s="90"/>
      <c r="X169" s="91"/>
      <c r="Y169" s="92"/>
      <c r="Z169" s="93" t="s">
        <v>5066</v>
      </c>
      <c r="AA169" s="94"/>
      <c r="AB169" s="378" t="s">
        <v>5067</v>
      </c>
      <c r="AC169" s="379"/>
      <c r="AD169" s="379"/>
      <c r="AE169" s="379"/>
      <c r="AF169" s="380"/>
      <c r="AG169" s="381" t="s">
        <v>5068</v>
      </c>
      <c r="AH169" s="379"/>
      <c r="AI169" s="379"/>
      <c r="AJ169" s="382"/>
      <c r="AK169" s="95"/>
      <c r="AL169" s="96" t="s">
        <v>5066</v>
      </c>
      <c r="AM169" s="97"/>
    </row>
    <row r="170" spans="1:39" ht="38.25" customHeight="1">
      <c r="A170" s="395"/>
      <c r="B170" s="370"/>
      <c r="C170" s="370"/>
      <c r="D170" s="398"/>
      <c r="E170" s="398"/>
      <c r="F170" s="398"/>
      <c r="G170" s="370"/>
      <c r="H170" s="370"/>
      <c r="I170" s="370"/>
      <c r="J170" s="392"/>
      <c r="K170" s="345"/>
      <c r="L170" s="345"/>
      <c r="M170" s="345"/>
      <c r="N170" s="389"/>
      <c r="O170" s="370"/>
      <c r="P170" s="370"/>
      <c r="Q170" s="373"/>
      <c r="R170" s="99"/>
      <c r="S170" s="100"/>
      <c r="T170" s="375"/>
      <c r="U170" s="377"/>
      <c r="V170" s="101"/>
      <c r="W170" s="102"/>
      <c r="X170" s="103"/>
      <c r="Y170" s="383" t="s">
        <v>5069</v>
      </c>
      <c r="Z170" s="384"/>
      <c r="AA170" s="385"/>
      <c r="AB170" s="104"/>
      <c r="AC170" s="386" t="s">
        <v>5066</v>
      </c>
      <c r="AD170" s="387"/>
      <c r="AE170" s="387"/>
      <c r="AF170" s="105"/>
      <c r="AG170" s="106"/>
      <c r="AH170" s="386" t="s">
        <v>5066</v>
      </c>
      <c r="AI170" s="387"/>
      <c r="AJ170" s="107"/>
      <c r="AK170" s="349" t="s">
        <v>5070</v>
      </c>
      <c r="AL170" s="350"/>
      <c r="AM170" s="351"/>
    </row>
    <row r="171" spans="1:39" ht="38.25" customHeight="1" thickBot="1">
      <c r="A171" s="395"/>
      <c r="B171" s="370"/>
      <c r="C171" s="370"/>
      <c r="D171" s="398"/>
      <c r="E171" s="398"/>
      <c r="F171" s="398"/>
      <c r="G171" s="370"/>
      <c r="H171" s="370"/>
      <c r="I171" s="370"/>
      <c r="J171" s="392"/>
      <c r="K171" s="345"/>
      <c r="L171" s="345"/>
      <c r="M171" s="345"/>
      <c r="N171" s="389"/>
      <c r="O171" s="370"/>
      <c r="P171" s="370"/>
      <c r="Q171" s="373"/>
      <c r="R171" s="99"/>
      <c r="S171" s="100"/>
      <c r="T171" s="352" t="str">
        <f t="shared" ref="T171" si="81">"Total / Toplam: "&amp;IF(AND(T169="",U169=""),"",SUM(T169:U169))</f>
        <v xml:space="preserve">Total / Toplam: </v>
      </c>
      <c r="U171" s="353"/>
      <c r="V171" s="108"/>
      <c r="W171" s="109"/>
      <c r="X171" s="110"/>
      <c r="Y171" s="111"/>
      <c r="Z171" s="112"/>
      <c r="AA171" s="113"/>
      <c r="AB171" s="356" t="s">
        <v>5071</v>
      </c>
      <c r="AC171" s="357"/>
      <c r="AD171" s="357"/>
      <c r="AE171" s="357" t="s">
        <v>5072</v>
      </c>
      <c r="AF171" s="357"/>
      <c r="AG171" s="357"/>
      <c r="AH171" s="358" t="s">
        <v>5073</v>
      </c>
      <c r="AI171" s="358"/>
      <c r="AJ171" s="359"/>
      <c r="AK171" s="360"/>
      <c r="AL171" s="361"/>
      <c r="AM171" s="362"/>
    </row>
    <row r="172" spans="1:39" ht="38.25" customHeight="1" thickTop="1" thickBot="1">
      <c r="A172" s="396"/>
      <c r="B172" s="371"/>
      <c r="C172" s="371"/>
      <c r="D172" s="399"/>
      <c r="E172" s="399"/>
      <c r="F172" s="399"/>
      <c r="G172" s="371"/>
      <c r="H172" s="371"/>
      <c r="I172" s="371"/>
      <c r="J172" s="393"/>
      <c r="K172" s="346"/>
      <c r="L172" s="346"/>
      <c r="M172" s="346"/>
      <c r="N172" s="390"/>
      <c r="O172" s="371"/>
      <c r="P172" s="371"/>
      <c r="Q172" s="374"/>
      <c r="R172" s="114"/>
      <c r="S172" s="115"/>
      <c r="T172" s="354"/>
      <c r="U172" s="355"/>
      <c r="V172" s="347" t="s">
        <v>5078</v>
      </c>
      <c r="W172" s="348"/>
      <c r="X172" s="74"/>
      <c r="Y172" s="116"/>
      <c r="Z172" s="117"/>
      <c r="AA172" s="118"/>
      <c r="AB172" s="366"/>
      <c r="AC172" s="367"/>
      <c r="AD172" s="367"/>
      <c r="AE172" s="367"/>
      <c r="AF172" s="367"/>
      <c r="AG172" s="367"/>
      <c r="AH172" s="367"/>
      <c r="AI172" s="367"/>
      <c r="AJ172" s="368"/>
      <c r="AK172" s="363"/>
      <c r="AL172" s="364"/>
      <c r="AM172" s="365"/>
    </row>
    <row r="173" spans="1:39" ht="38.25" customHeight="1" thickTop="1">
      <c r="A173" s="394" t="str">
        <f>IF(B173="","",COUNTA($B$5:$B173))</f>
        <v/>
      </c>
      <c r="B173" s="369"/>
      <c r="C173" s="369"/>
      <c r="D173" s="397"/>
      <c r="E173" s="397"/>
      <c r="F173" s="397"/>
      <c r="G173" s="369"/>
      <c r="H173" s="369"/>
      <c r="I173" s="369"/>
      <c r="J173" s="391"/>
      <c r="K173" s="344"/>
      <c r="L173" s="344"/>
      <c r="M173" s="344"/>
      <c r="N173" s="388"/>
      <c r="O173" s="369"/>
      <c r="P173" s="369"/>
      <c r="Q173" s="372" t="str">
        <f t="shared" ref="Q173" si="82">IF($N173="YES","FACILITY",IF($O173="YES","FACILITY",IF($P173="YES","CERTIFIED SUBCONTRACTOR",IF($O173="NO","SUBCONTRACTOR",IF($N173="NO","SUBCONTRACTOR",IF($P173="NO","SUBCONTRACTOR",""))))))</f>
        <v/>
      </c>
      <c r="R173" s="87"/>
      <c r="S173" s="88"/>
      <c r="T173" s="369"/>
      <c r="U173" s="376"/>
      <c r="V173" s="89"/>
      <c r="W173" s="90"/>
      <c r="X173" s="91"/>
      <c r="Y173" s="92"/>
      <c r="Z173" s="93" t="s">
        <v>5066</v>
      </c>
      <c r="AA173" s="94"/>
      <c r="AB173" s="378" t="s">
        <v>5067</v>
      </c>
      <c r="AC173" s="379"/>
      <c r="AD173" s="379"/>
      <c r="AE173" s="379"/>
      <c r="AF173" s="380"/>
      <c r="AG173" s="381" t="s">
        <v>5068</v>
      </c>
      <c r="AH173" s="379"/>
      <c r="AI173" s="379"/>
      <c r="AJ173" s="382"/>
      <c r="AK173" s="95"/>
      <c r="AL173" s="96" t="s">
        <v>5066</v>
      </c>
      <c r="AM173" s="97"/>
    </row>
    <row r="174" spans="1:39" ht="38.25" customHeight="1">
      <c r="A174" s="395"/>
      <c r="B174" s="370"/>
      <c r="C174" s="370"/>
      <c r="D174" s="398"/>
      <c r="E174" s="398"/>
      <c r="F174" s="398"/>
      <c r="G174" s="370"/>
      <c r="H174" s="370"/>
      <c r="I174" s="370"/>
      <c r="J174" s="392"/>
      <c r="K174" s="345"/>
      <c r="L174" s="345"/>
      <c r="M174" s="345"/>
      <c r="N174" s="389"/>
      <c r="O174" s="370"/>
      <c r="P174" s="370"/>
      <c r="Q174" s="373"/>
      <c r="R174" s="99"/>
      <c r="S174" s="100"/>
      <c r="T174" s="375"/>
      <c r="U174" s="377"/>
      <c r="V174" s="101"/>
      <c r="W174" s="102"/>
      <c r="X174" s="103"/>
      <c r="Y174" s="383" t="s">
        <v>5069</v>
      </c>
      <c r="Z174" s="384"/>
      <c r="AA174" s="385"/>
      <c r="AB174" s="104"/>
      <c r="AC174" s="386" t="s">
        <v>5066</v>
      </c>
      <c r="AD174" s="387"/>
      <c r="AE174" s="387"/>
      <c r="AF174" s="105"/>
      <c r="AG174" s="106"/>
      <c r="AH174" s="386" t="s">
        <v>5066</v>
      </c>
      <c r="AI174" s="387"/>
      <c r="AJ174" s="107"/>
      <c r="AK174" s="349" t="s">
        <v>5070</v>
      </c>
      <c r="AL174" s="350"/>
      <c r="AM174" s="351"/>
    </row>
    <row r="175" spans="1:39" ht="38.25" customHeight="1" thickBot="1">
      <c r="A175" s="395"/>
      <c r="B175" s="370"/>
      <c r="C175" s="370"/>
      <c r="D175" s="398"/>
      <c r="E175" s="398"/>
      <c r="F175" s="398"/>
      <c r="G175" s="370"/>
      <c r="H175" s="370"/>
      <c r="I175" s="370"/>
      <c r="J175" s="392"/>
      <c r="K175" s="345"/>
      <c r="L175" s="345"/>
      <c r="M175" s="345"/>
      <c r="N175" s="389"/>
      <c r="O175" s="370"/>
      <c r="P175" s="370"/>
      <c r="Q175" s="373"/>
      <c r="R175" s="99"/>
      <c r="S175" s="100"/>
      <c r="T175" s="352" t="str">
        <f t="shared" ref="T175" si="83">"Total / Toplam: "&amp;IF(AND(T173="",U173=""),"",SUM(T173:U173))</f>
        <v xml:space="preserve">Total / Toplam: </v>
      </c>
      <c r="U175" s="353"/>
      <c r="V175" s="108"/>
      <c r="W175" s="109"/>
      <c r="X175" s="110"/>
      <c r="Y175" s="111"/>
      <c r="Z175" s="112"/>
      <c r="AA175" s="113"/>
      <c r="AB175" s="356" t="s">
        <v>5071</v>
      </c>
      <c r="AC175" s="357"/>
      <c r="AD175" s="357"/>
      <c r="AE175" s="357" t="s">
        <v>5072</v>
      </c>
      <c r="AF175" s="357"/>
      <c r="AG175" s="357"/>
      <c r="AH175" s="358" t="s">
        <v>5073</v>
      </c>
      <c r="AI175" s="358"/>
      <c r="AJ175" s="359"/>
      <c r="AK175" s="360"/>
      <c r="AL175" s="361"/>
      <c r="AM175" s="362"/>
    </row>
    <row r="176" spans="1:39" ht="38.25" customHeight="1" thickTop="1" thickBot="1">
      <c r="A176" s="396"/>
      <c r="B176" s="371"/>
      <c r="C176" s="371"/>
      <c r="D176" s="399"/>
      <c r="E176" s="399"/>
      <c r="F176" s="399"/>
      <c r="G176" s="371"/>
      <c r="H176" s="371"/>
      <c r="I176" s="371"/>
      <c r="J176" s="393"/>
      <c r="K176" s="346"/>
      <c r="L176" s="346"/>
      <c r="M176" s="346"/>
      <c r="N176" s="390"/>
      <c r="O176" s="371"/>
      <c r="P176" s="371"/>
      <c r="Q176" s="374"/>
      <c r="R176" s="114"/>
      <c r="S176" s="115"/>
      <c r="T176" s="354"/>
      <c r="U176" s="355"/>
      <c r="V176" s="347" t="s">
        <v>5078</v>
      </c>
      <c r="W176" s="348"/>
      <c r="X176" s="74"/>
      <c r="Y176" s="116"/>
      <c r="Z176" s="117"/>
      <c r="AA176" s="118"/>
      <c r="AB176" s="366"/>
      <c r="AC176" s="367"/>
      <c r="AD176" s="367"/>
      <c r="AE176" s="367"/>
      <c r="AF176" s="367"/>
      <c r="AG176" s="367"/>
      <c r="AH176" s="367"/>
      <c r="AI176" s="367"/>
      <c r="AJ176" s="368"/>
      <c r="AK176" s="363"/>
      <c r="AL176" s="364"/>
      <c r="AM176" s="365"/>
    </row>
    <row r="177" spans="1:39" ht="38.25" customHeight="1" thickTop="1">
      <c r="A177" s="394" t="str">
        <f>IF(B177="","",COUNTA($B$5:$B177))</f>
        <v/>
      </c>
      <c r="B177" s="369"/>
      <c r="C177" s="369"/>
      <c r="D177" s="397"/>
      <c r="E177" s="397"/>
      <c r="F177" s="397"/>
      <c r="G177" s="369"/>
      <c r="H177" s="369"/>
      <c r="I177" s="369"/>
      <c r="J177" s="391"/>
      <c r="K177" s="344"/>
      <c r="L177" s="344"/>
      <c r="M177" s="344"/>
      <c r="N177" s="388"/>
      <c r="O177" s="369"/>
      <c r="P177" s="369"/>
      <c r="Q177" s="372" t="str">
        <f t="shared" ref="Q177" si="84">IF($N177="YES","FACILITY",IF($O177="YES","FACILITY",IF($P177="YES","CERTIFIED SUBCONTRACTOR",IF($O177="NO","SUBCONTRACTOR",IF($N177="NO","SUBCONTRACTOR",IF($P177="NO","SUBCONTRACTOR",""))))))</f>
        <v/>
      </c>
      <c r="R177" s="87"/>
      <c r="S177" s="88"/>
      <c r="T177" s="369"/>
      <c r="U177" s="376"/>
      <c r="V177" s="89"/>
      <c r="W177" s="90"/>
      <c r="X177" s="91"/>
      <c r="Y177" s="92"/>
      <c r="Z177" s="93" t="s">
        <v>5066</v>
      </c>
      <c r="AA177" s="94"/>
      <c r="AB177" s="378" t="s">
        <v>5067</v>
      </c>
      <c r="AC177" s="379"/>
      <c r="AD177" s="379"/>
      <c r="AE177" s="379"/>
      <c r="AF177" s="380"/>
      <c r="AG177" s="381" t="s">
        <v>5068</v>
      </c>
      <c r="AH177" s="379"/>
      <c r="AI177" s="379"/>
      <c r="AJ177" s="382"/>
      <c r="AK177" s="95"/>
      <c r="AL177" s="96" t="s">
        <v>5066</v>
      </c>
      <c r="AM177" s="97"/>
    </row>
    <row r="178" spans="1:39" ht="38.25" customHeight="1">
      <c r="A178" s="395"/>
      <c r="B178" s="370"/>
      <c r="C178" s="370"/>
      <c r="D178" s="398"/>
      <c r="E178" s="398"/>
      <c r="F178" s="398"/>
      <c r="G178" s="370"/>
      <c r="H178" s="370"/>
      <c r="I178" s="370"/>
      <c r="J178" s="392"/>
      <c r="K178" s="345"/>
      <c r="L178" s="345"/>
      <c r="M178" s="345"/>
      <c r="N178" s="389"/>
      <c r="O178" s="370"/>
      <c r="P178" s="370"/>
      <c r="Q178" s="373"/>
      <c r="R178" s="99"/>
      <c r="S178" s="100"/>
      <c r="T178" s="375"/>
      <c r="U178" s="377"/>
      <c r="V178" s="101"/>
      <c r="W178" s="102"/>
      <c r="X178" s="103"/>
      <c r="Y178" s="383" t="s">
        <v>5069</v>
      </c>
      <c r="Z178" s="384"/>
      <c r="AA178" s="385"/>
      <c r="AB178" s="104"/>
      <c r="AC178" s="386" t="s">
        <v>5066</v>
      </c>
      <c r="AD178" s="387"/>
      <c r="AE178" s="387"/>
      <c r="AF178" s="105"/>
      <c r="AG178" s="106"/>
      <c r="AH178" s="386" t="s">
        <v>5066</v>
      </c>
      <c r="AI178" s="387"/>
      <c r="AJ178" s="107"/>
      <c r="AK178" s="349" t="s">
        <v>5070</v>
      </c>
      <c r="AL178" s="350"/>
      <c r="AM178" s="351"/>
    </row>
    <row r="179" spans="1:39" ht="38.25" customHeight="1" thickBot="1">
      <c r="A179" s="395"/>
      <c r="B179" s="370"/>
      <c r="C179" s="370"/>
      <c r="D179" s="398"/>
      <c r="E179" s="398"/>
      <c r="F179" s="398"/>
      <c r="G179" s="370"/>
      <c r="H179" s="370"/>
      <c r="I179" s="370"/>
      <c r="J179" s="392"/>
      <c r="K179" s="345"/>
      <c r="L179" s="345"/>
      <c r="M179" s="345"/>
      <c r="N179" s="389"/>
      <c r="O179" s="370"/>
      <c r="P179" s="370"/>
      <c r="Q179" s="373"/>
      <c r="R179" s="99"/>
      <c r="S179" s="100"/>
      <c r="T179" s="352" t="str">
        <f t="shared" ref="T179" si="85">"Total / Toplam: "&amp;IF(AND(T177="",U177=""),"",SUM(T177:U177))</f>
        <v xml:space="preserve">Total / Toplam: </v>
      </c>
      <c r="U179" s="353"/>
      <c r="V179" s="108"/>
      <c r="W179" s="109"/>
      <c r="X179" s="110"/>
      <c r="Y179" s="111"/>
      <c r="Z179" s="112"/>
      <c r="AA179" s="113"/>
      <c r="AB179" s="356" t="s">
        <v>5071</v>
      </c>
      <c r="AC179" s="357"/>
      <c r="AD179" s="357"/>
      <c r="AE179" s="357" t="s">
        <v>5072</v>
      </c>
      <c r="AF179" s="357"/>
      <c r="AG179" s="357"/>
      <c r="AH179" s="358" t="s">
        <v>5073</v>
      </c>
      <c r="AI179" s="358"/>
      <c r="AJ179" s="359"/>
      <c r="AK179" s="360"/>
      <c r="AL179" s="361"/>
      <c r="AM179" s="362"/>
    </row>
    <row r="180" spans="1:39" ht="38.25" customHeight="1" thickTop="1" thickBot="1">
      <c r="A180" s="396"/>
      <c r="B180" s="371"/>
      <c r="C180" s="371"/>
      <c r="D180" s="399"/>
      <c r="E180" s="399"/>
      <c r="F180" s="399"/>
      <c r="G180" s="371"/>
      <c r="H180" s="371"/>
      <c r="I180" s="371"/>
      <c r="J180" s="393"/>
      <c r="K180" s="346"/>
      <c r="L180" s="346"/>
      <c r="M180" s="346"/>
      <c r="N180" s="390"/>
      <c r="O180" s="371"/>
      <c r="P180" s="371"/>
      <c r="Q180" s="374"/>
      <c r="R180" s="114"/>
      <c r="S180" s="115"/>
      <c r="T180" s="354"/>
      <c r="U180" s="355"/>
      <c r="V180" s="347" t="s">
        <v>5078</v>
      </c>
      <c r="W180" s="348"/>
      <c r="X180" s="74"/>
      <c r="Y180" s="116"/>
      <c r="Z180" s="117"/>
      <c r="AA180" s="118"/>
      <c r="AB180" s="366"/>
      <c r="AC180" s="367"/>
      <c r="AD180" s="367"/>
      <c r="AE180" s="367"/>
      <c r="AF180" s="367"/>
      <c r="AG180" s="367"/>
      <c r="AH180" s="367"/>
      <c r="AI180" s="367"/>
      <c r="AJ180" s="368"/>
      <c r="AK180" s="363"/>
      <c r="AL180" s="364"/>
      <c r="AM180" s="365"/>
    </row>
    <row r="181" spans="1:39" ht="38.25" customHeight="1" thickTop="1">
      <c r="A181" s="394" t="str">
        <f>IF(B181="","",COUNTA($B$5:$B181))</f>
        <v/>
      </c>
      <c r="B181" s="369"/>
      <c r="C181" s="369"/>
      <c r="D181" s="397"/>
      <c r="E181" s="397"/>
      <c r="F181" s="397"/>
      <c r="G181" s="369"/>
      <c r="H181" s="369"/>
      <c r="I181" s="369"/>
      <c r="J181" s="391"/>
      <c r="K181" s="344"/>
      <c r="L181" s="344"/>
      <c r="M181" s="344"/>
      <c r="N181" s="388"/>
      <c r="O181" s="369"/>
      <c r="P181" s="369"/>
      <c r="Q181" s="372" t="str">
        <f t="shared" ref="Q181" si="86">IF($N181="YES","FACILITY",IF($O181="YES","FACILITY",IF($P181="YES","CERTIFIED SUBCONTRACTOR",IF($O181="NO","SUBCONTRACTOR",IF($N181="NO","SUBCONTRACTOR",IF($P181="NO","SUBCONTRACTOR",""))))))</f>
        <v/>
      </c>
      <c r="R181" s="87"/>
      <c r="S181" s="88"/>
      <c r="T181" s="369"/>
      <c r="U181" s="376"/>
      <c r="V181" s="89"/>
      <c r="W181" s="90"/>
      <c r="X181" s="91"/>
      <c r="Y181" s="92"/>
      <c r="Z181" s="93" t="s">
        <v>5066</v>
      </c>
      <c r="AA181" s="94"/>
      <c r="AB181" s="378" t="s">
        <v>5067</v>
      </c>
      <c r="AC181" s="379"/>
      <c r="AD181" s="379"/>
      <c r="AE181" s="379"/>
      <c r="AF181" s="380"/>
      <c r="AG181" s="381" t="s">
        <v>5068</v>
      </c>
      <c r="AH181" s="379"/>
      <c r="AI181" s="379"/>
      <c r="AJ181" s="382"/>
      <c r="AK181" s="95"/>
      <c r="AL181" s="96" t="s">
        <v>5066</v>
      </c>
      <c r="AM181" s="97"/>
    </row>
    <row r="182" spans="1:39" ht="38.25" customHeight="1">
      <c r="A182" s="395"/>
      <c r="B182" s="370"/>
      <c r="C182" s="370"/>
      <c r="D182" s="398"/>
      <c r="E182" s="398"/>
      <c r="F182" s="398"/>
      <c r="G182" s="370"/>
      <c r="H182" s="370"/>
      <c r="I182" s="370"/>
      <c r="J182" s="392"/>
      <c r="K182" s="345"/>
      <c r="L182" s="345"/>
      <c r="M182" s="345"/>
      <c r="N182" s="389"/>
      <c r="O182" s="370"/>
      <c r="P182" s="370"/>
      <c r="Q182" s="373"/>
      <c r="R182" s="99"/>
      <c r="S182" s="100"/>
      <c r="T182" s="375"/>
      <c r="U182" s="377"/>
      <c r="V182" s="101"/>
      <c r="W182" s="102"/>
      <c r="X182" s="103"/>
      <c r="Y182" s="383" t="s">
        <v>5069</v>
      </c>
      <c r="Z182" s="384"/>
      <c r="AA182" s="385"/>
      <c r="AB182" s="104"/>
      <c r="AC182" s="386" t="s">
        <v>5066</v>
      </c>
      <c r="AD182" s="387"/>
      <c r="AE182" s="387"/>
      <c r="AF182" s="105"/>
      <c r="AG182" s="106"/>
      <c r="AH182" s="386" t="s">
        <v>5066</v>
      </c>
      <c r="AI182" s="387"/>
      <c r="AJ182" s="107"/>
      <c r="AK182" s="349" t="s">
        <v>5070</v>
      </c>
      <c r="AL182" s="350"/>
      <c r="AM182" s="351"/>
    </row>
    <row r="183" spans="1:39" ht="38.25" customHeight="1" thickBot="1">
      <c r="A183" s="395"/>
      <c r="B183" s="370"/>
      <c r="C183" s="370"/>
      <c r="D183" s="398"/>
      <c r="E183" s="398"/>
      <c r="F183" s="398"/>
      <c r="G183" s="370"/>
      <c r="H183" s="370"/>
      <c r="I183" s="370"/>
      <c r="J183" s="392"/>
      <c r="K183" s="345"/>
      <c r="L183" s="345"/>
      <c r="M183" s="345"/>
      <c r="N183" s="389"/>
      <c r="O183" s="370"/>
      <c r="P183" s="370"/>
      <c r="Q183" s="373"/>
      <c r="R183" s="99"/>
      <c r="S183" s="100"/>
      <c r="T183" s="352" t="str">
        <f t="shared" ref="T183" si="87">"Total / Toplam: "&amp;IF(AND(T181="",U181=""),"",SUM(T181:U181))</f>
        <v xml:space="preserve">Total / Toplam: </v>
      </c>
      <c r="U183" s="353"/>
      <c r="V183" s="108"/>
      <c r="W183" s="109"/>
      <c r="X183" s="110"/>
      <c r="Y183" s="111"/>
      <c r="Z183" s="112"/>
      <c r="AA183" s="113"/>
      <c r="AB183" s="356" t="s">
        <v>5071</v>
      </c>
      <c r="AC183" s="357"/>
      <c r="AD183" s="357"/>
      <c r="AE183" s="357" t="s">
        <v>5072</v>
      </c>
      <c r="AF183" s="357"/>
      <c r="AG183" s="357"/>
      <c r="AH183" s="358" t="s">
        <v>5073</v>
      </c>
      <c r="AI183" s="358"/>
      <c r="AJ183" s="359"/>
      <c r="AK183" s="360"/>
      <c r="AL183" s="361"/>
      <c r="AM183" s="362"/>
    </row>
    <row r="184" spans="1:39" ht="38.25" customHeight="1" thickTop="1" thickBot="1">
      <c r="A184" s="396"/>
      <c r="B184" s="371"/>
      <c r="C184" s="371"/>
      <c r="D184" s="399"/>
      <c r="E184" s="399"/>
      <c r="F184" s="399"/>
      <c r="G184" s="371"/>
      <c r="H184" s="371"/>
      <c r="I184" s="371"/>
      <c r="J184" s="393"/>
      <c r="K184" s="346"/>
      <c r="L184" s="346"/>
      <c r="M184" s="346"/>
      <c r="N184" s="390"/>
      <c r="O184" s="371"/>
      <c r="P184" s="371"/>
      <c r="Q184" s="374"/>
      <c r="R184" s="114"/>
      <c r="S184" s="115"/>
      <c r="T184" s="354"/>
      <c r="U184" s="355"/>
      <c r="V184" s="347" t="s">
        <v>5078</v>
      </c>
      <c r="W184" s="348"/>
      <c r="X184" s="74"/>
      <c r="Y184" s="116"/>
      <c r="Z184" s="117"/>
      <c r="AA184" s="118"/>
      <c r="AB184" s="366"/>
      <c r="AC184" s="367"/>
      <c r="AD184" s="367"/>
      <c r="AE184" s="367"/>
      <c r="AF184" s="367"/>
      <c r="AG184" s="367"/>
      <c r="AH184" s="367"/>
      <c r="AI184" s="367"/>
      <c r="AJ184" s="368"/>
      <c r="AK184" s="363"/>
      <c r="AL184" s="364"/>
      <c r="AM184" s="365"/>
    </row>
    <row r="185" spans="1:39" ht="38.25" customHeight="1" thickTop="1">
      <c r="A185" s="394" t="str">
        <f>IF(B185="","",COUNTA($B$5:$B185))</f>
        <v/>
      </c>
      <c r="B185" s="369"/>
      <c r="C185" s="369"/>
      <c r="D185" s="397"/>
      <c r="E185" s="397"/>
      <c r="F185" s="397"/>
      <c r="G185" s="369"/>
      <c r="H185" s="369"/>
      <c r="I185" s="369"/>
      <c r="J185" s="391"/>
      <c r="K185" s="344"/>
      <c r="L185" s="344"/>
      <c r="M185" s="344"/>
      <c r="N185" s="388"/>
      <c r="O185" s="369"/>
      <c r="P185" s="369"/>
      <c r="Q185" s="372" t="str">
        <f t="shared" ref="Q185" si="88">IF($N185="YES","FACILITY",IF($O185="YES","FACILITY",IF($P185="YES","CERTIFIED SUBCONTRACTOR",IF($O185="NO","SUBCONTRACTOR",IF($N185="NO","SUBCONTRACTOR",IF($P185="NO","SUBCONTRACTOR",""))))))</f>
        <v/>
      </c>
      <c r="R185" s="87"/>
      <c r="S185" s="88"/>
      <c r="T185" s="369"/>
      <c r="U185" s="376"/>
      <c r="V185" s="89"/>
      <c r="W185" s="90"/>
      <c r="X185" s="91"/>
      <c r="Y185" s="92"/>
      <c r="Z185" s="93" t="s">
        <v>5066</v>
      </c>
      <c r="AA185" s="94"/>
      <c r="AB185" s="378" t="s">
        <v>5067</v>
      </c>
      <c r="AC185" s="379"/>
      <c r="AD185" s="379"/>
      <c r="AE185" s="379"/>
      <c r="AF185" s="380"/>
      <c r="AG185" s="381" t="s">
        <v>5068</v>
      </c>
      <c r="AH185" s="379"/>
      <c r="AI185" s="379"/>
      <c r="AJ185" s="382"/>
      <c r="AK185" s="95"/>
      <c r="AL185" s="96" t="s">
        <v>5066</v>
      </c>
      <c r="AM185" s="97"/>
    </row>
    <row r="186" spans="1:39" ht="38.25" customHeight="1">
      <c r="A186" s="395"/>
      <c r="B186" s="370"/>
      <c r="C186" s="370"/>
      <c r="D186" s="398"/>
      <c r="E186" s="398"/>
      <c r="F186" s="398"/>
      <c r="G186" s="370"/>
      <c r="H186" s="370"/>
      <c r="I186" s="370"/>
      <c r="J186" s="392"/>
      <c r="K186" s="345"/>
      <c r="L186" s="345"/>
      <c r="M186" s="345"/>
      <c r="N186" s="389"/>
      <c r="O186" s="370"/>
      <c r="P186" s="370"/>
      <c r="Q186" s="373"/>
      <c r="R186" s="99"/>
      <c r="S186" s="100"/>
      <c r="T186" s="375"/>
      <c r="U186" s="377"/>
      <c r="V186" s="101"/>
      <c r="W186" s="102"/>
      <c r="X186" s="103"/>
      <c r="Y186" s="383" t="s">
        <v>5069</v>
      </c>
      <c r="Z186" s="384"/>
      <c r="AA186" s="385"/>
      <c r="AB186" s="104"/>
      <c r="AC186" s="386" t="s">
        <v>5066</v>
      </c>
      <c r="AD186" s="387"/>
      <c r="AE186" s="387"/>
      <c r="AF186" s="105"/>
      <c r="AG186" s="106"/>
      <c r="AH186" s="386" t="s">
        <v>5066</v>
      </c>
      <c r="AI186" s="387"/>
      <c r="AJ186" s="107"/>
      <c r="AK186" s="349" t="s">
        <v>5070</v>
      </c>
      <c r="AL186" s="350"/>
      <c r="AM186" s="351"/>
    </row>
    <row r="187" spans="1:39" ht="38.25" customHeight="1" thickBot="1">
      <c r="A187" s="395"/>
      <c r="B187" s="370"/>
      <c r="C187" s="370"/>
      <c r="D187" s="398"/>
      <c r="E187" s="398"/>
      <c r="F187" s="398"/>
      <c r="G187" s="370"/>
      <c r="H187" s="370"/>
      <c r="I187" s="370"/>
      <c r="J187" s="392"/>
      <c r="K187" s="345"/>
      <c r="L187" s="345"/>
      <c r="M187" s="345"/>
      <c r="N187" s="389"/>
      <c r="O187" s="370"/>
      <c r="P187" s="370"/>
      <c r="Q187" s="373"/>
      <c r="R187" s="99"/>
      <c r="S187" s="100"/>
      <c r="T187" s="352" t="str">
        <f t="shared" ref="T187" si="89">"Total / Toplam: "&amp;IF(AND(T185="",U185=""),"",SUM(T185:U185))</f>
        <v xml:space="preserve">Total / Toplam: </v>
      </c>
      <c r="U187" s="353"/>
      <c r="V187" s="108"/>
      <c r="W187" s="109"/>
      <c r="X187" s="110"/>
      <c r="Y187" s="111"/>
      <c r="Z187" s="112"/>
      <c r="AA187" s="113"/>
      <c r="AB187" s="356" t="s">
        <v>5071</v>
      </c>
      <c r="AC187" s="357"/>
      <c r="AD187" s="357"/>
      <c r="AE187" s="357" t="s">
        <v>5072</v>
      </c>
      <c r="AF187" s="357"/>
      <c r="AG187" s="357"/>
      <c r="AH187" s="358" t="s">
        <v>5073</v>
      </c>
      <c r="AI187" s="358"/>
      <c r="AJ187" s="359"/>
      <c r="AK187" s="360"/>
      <c r="AL187" s="361"/>
      <c r="AM187" s="362"/>
    </row>
    <row r="188" spans="1:39" ht="38.25" customHeight="1" thickTop="1" thickBot="1">
      <c r="A188" s="396"/>
      <c r="B188" s="371"/>
      <c r="C188" s="371"/>
      <c r="D188" s="399"/>
      <c r="E188" s="399"/>
      <c r="F188" s="399"/>
      <c r="G188" s="371"/>
      <c r="H188" s="371"/>
      <c r="I188" s="371"/>
      <c r="J188" s="393"/>
      <c r="K188" s="346"/>
      <c r="L188" s="346"/>
      <c r="M188" s="346"/>
      <c r="N188" s="390"/>
      <c r="O188" s="371"/>
      <c r="P188" s="371"/>
      <c r="Q188" s="374"/>
      <c r="R188" s="114"/>
      <c r="S188" s="115"/>
      <c r="T188" s="354"/>
      <c r="U188" s="355"/>
      <c r="V188" s="347" t="s">
        <v>5078</v>
      </c>
      <c r="W188" s="348"/>
      <c r="X188" s="74"/>
      <c r="Y188" s="116"/>
      <c r="Z188" s="117"/>
      <c r="AA188" s="118"/>
      <c r="AB188" s="366"/>
      <c r="AC188" s="367"/>
      <c r="AD188" s="367"/>
      <c r="AE188" s="367"/>
      <c r="AF188" s="367"/>
      <c r="AG188" s="367"/>
      <c r="AH188" s="367"/>
      <c r="AI188" s="367"/>
      <c r="AJ188" s="368"/>
      <c r="AK188" s="363"/>
      <c r="AL188" s="364"/>
      <c r="AM188" s="365"/>
    </row>
    <row r="189" spans="1:39" ht="38.25" customHeight="1" thickTop="1">
      <c r="A189" s="394" t="str">
        <f>IF(B189="","",COUNTA($B$5:$B189))</f>
        <v/>
      </c>
      <c r="B189" s="369"/>
      <c r="C189" s="369"/>
      <c r="D189" s="397"/>
      <c r="E189" s="397"/>
      <c r="F189" s="397"/>
      <c r="G189" s="369"/>
      <c r="H189" s="369"/>
      <c r="I189" s="369"/>
      <c r="J189" s="391"/>
      <c r="K189" s="344"/>
      <c r="L189" s="344"/>
      <c r="M189" s="344"/>
      <c r="N189" s="388"/>
      <c r="O189" s="369"/>
      <c r="P189" s="369"/>
      <c r="Q189" s="372" t="str">
        <f t="shared" ref="Q189" si="90">IF($N189="YES","FACILITY",IF($O189="YES","FACILITY",IF($P189="YES","CERTIFIED SUBCONTRACTOR",IF($O189="NO","SUBCONTRACTOR",IF($N189="NO","SUBCONTRACTOR",IF($P189="NO","SUBCONTRACTOR",""))))))</f>
        <v/>
      </c>
      <c r="R189" s="87"/>
      <c r="S189" s="88"/>
      <c r="T189" s="369"/>
      <c r="U189" s="376"/>
      <c r="V189" s="89"/>
      <c r="W189" s="90"/>
      <c r="X189" s="91"/>
      <c r="Y189" s="92"/>
      <c r="Z189" s="93" t="s">
        <v>5066</v>
      </c>
      <c r="AA189" s="94"/>
      <c r="AB189" s="378" t="s">
        <v>5067</v>
      </c>
      <c r="AC189" s="379"/>
      <c r="AD189" s="379"/>
      <c r="AE189" s="379"/>
      <c r="AF189" s="380"/>
      <c r="AG189" s="381" t="s">
        <v>5068</v>
      </c>
      <c r="AH189" s="379"/>
      <c r="AI189" s="379"/>
      <c r="AJ189" s="382"/>
      <c r="AK189" s="95"/>
      <c r="AL189" s="96" t="s">
        <v>5066</v>
      </c>
      <c r="AM189" s="97"/>
    </row>
    <row r="190" spans="1:39" ht="38.25" customHeight="1">
      <c r="A190" s="395"/>
      <c r="B190" s="370"/>
      <c r="C190" s="370"/>
      <c r="D190" s="398"/>
      <c r="E190" s="398"/>
      <c r="F190" s="398"/>
      <c r="G190" s="370"/>
      <c r="H190" s="370"/>
      <c r="I190" s="370"/>
      <c r="J190" s="392"/>
      <c r="K190" s="345"/>
      <c r="L190" s="345"/>
      <c r="M190" s="345"/>
      <c r="N190" s="389"/>
      <c r="O190" s="370"/>
      <c r="P190" s="370"/>
      <c r="Q190" s="373"/>
      <c r="R190" s="99"/>
      <c r="S190" s="100"/>
      <c r="T190" s="375"/>
      <c r="U190" s="377"/>
      <c r="V190" s="101"/>
      <c r="W190" s="102"/>
      <c r="X190" s="103"/>
      <c r="Y190" s="383" t="s">
        <v>5069</v>
      </c>
      <c r="Z190" s="384"/>
      <c r="AA190" s="385"/>
      <c r="AB190" s="104"/>
      <c r="AC190" s="386" t="s">
        <v>5066</v>
      </c>
      <c r="AD190" s="387"/>
      <c r="AE190" s="387"/>
      <c r="AF190" s="105"/>
      <c r="AG190" s="106"/>
      <c r="AH190" s="386" t="s">
        <v>5066</v>
      </c>
      <c r="AI190" s="387"/>
      <c r="AJ190" s="107"/>
      <c r="AK190" s="349" t="s">
        <v>5070</v>
      </c>
      <c r="AL190" s="350"/>
      <c r="AM190" s="351"/>
    </row>
    <row r="191" spans="1:39" ht="38.25" customHeight="1" thickBot="1">
      <c r="A191" s="395"/>
      <c r="B191" s="370"/>
      <c r="C191" s="370"/>
      <c r="D191" s="398"/>
      <c r="E191" s="398"/>
      <c r="F191" s="398"/>
      <c r="G191" s="370"/>
      <c r="H191" s="370"/>
      <c r="I191" s="370"/>
      <c r="J191" s="392"/>
      <c r="K191" s="345"/>
      <c r="L191" s="345"/>
      <c r="M191" s="345"/>
      <c r="N191" s="389"/>
      <c r="O191" s="370"/>
      <c r="P191" s="370"/>
      <c r="Q191" s="373"/>
      <c r="R191" s="99"/>
      <c r="S191" s="100"/>
      <c r="T191" s="352" t="str">
        <f t="shared" ref="T191" si="91">"Total / Toplam: "&amp;IF(AND(T189="",U189=""),"",SUM(T189:U189))</f>
        <v xml:space="preserve">Total / Toplam: </v>
      </c>
      <c r="U191" s="353"/>
      <c r="V191" s="108"/>
      <c r="W191" s="109"/>
      <c r="X191" s="110"/>
      <c r="Y191" s="111"/>
      <c r="Z191" s="112"/>
      <c r="AA191" s="113"/>
      <c r="AB191" s="356" t="s">
        <v>5071</v>
      </c>
      <c r="AC191" s="357"/>
      <c r="AD191" s="357"/>
      <c r="AE191" s="357" t="s">
        <v>5072</v>
      </c>
      <c r="AF191" s="357"/>
      <c r="AG191" s="357"/>
      <c r="AH191" s="358" t="s">
        <v>5073</v>
      </c>
      <c r="AI191" s="358"/>
      <c r="AJ191" s="359"/>
      <c r="AK191" s="360"/>
      <c r="AL191" s="361"/>
      <c r="AM191" s="362"/>
    </row>
    <row r="192" spans="1:39" ht="38.25" customHeight="1" thickTop="1" thickBot="1">
      <c r="A192" s="396"/>
      <c r="B192" s="371"/>
      <c r="C192" s="371"/>
      <c r="D192" s="399"/>
      <c r="E192" s="399"/>
      <c r="F192" s="399"/>
      <c r="G192" s="371"/>
      <c r="H192" s="371"/>
      <c r="I192" s="371"/>
      <c r="J192" s="393"/>
      <c r="K192" s="346"/>
      <c r="L192" s="346"/>
      <c r="M192" s="346"/>
      <c r="N192" s="390"/>
      <c r="O192" s="371"/>
      <c r="P192" s="371"/>
      <c r="Q192" s="374"/>
      <c r="R192" s="114"/>
      <c r="S192" s="115"/>
      <c r="T192" s="354"/>
      <c r="U192" s="355"/>
      <c r="V192" s="347" t="s">
        <v>5078</v>
      </c>
      <c r="W192" s="348"/>
      <c r="X192" s="74"/>
      <c r="Y192" s="116"/>
      <c r="Z192" s="117"/>
      <c r="AA192" s="118"/>
      <c r="AB192" s="366"/>
      <c r="AC192" s="367"/>
      <c r="AD192" s="367"/>
      <c r="AE192" s="367"/>
      <c r="AF192" s="367"/>
      <c r="AG192" s="367"/>
      <c r="AH192" s="367"/>
      <c r="AI192" s="367"/>
      <c r="AJ192" s="368"/>
      <c r="AK192" s="363"/>
      <c r="AL192" s="364"/>
      <c r="AM192" s="365"/>
    </row>
    <row r="193" spans="1:39" ht="38.25" customHeight="1" thickTop="1">
      <c r="A193" s="394" t="str">
        <f>IF(B193="","",COUNTA($B$5:$B193))</f>
        <v/>
      </c>
      <c r="B193" s="369"/>
      <c r="C193" s="369"/>
      <c r="D193" s="397"/>
      <c r="E193" s="397"/>
      <c r="F193" s="397"/>
      <c r="G193" s="369"/>
      <c r="H193" s="369"/>
      <c r="I193" s="369"/>
      <c r="J193" s="391"/>
      <c r="K193" s="344"/>
      <c r="L193" s="344"/>
      <c r="M193" s="344"/>
      <c r="N193" s="388"/>
      <c r="O193" s="369"/>
      <c r="P193" s="369"/>
      <c r="Q193" s="372" t="str">
        <f t="shared" ref="Q193" si="92">IF($N193="YES","FACILITY",IF($O193="YES","FACILITY",IF($P193="YES","CERTIFIED SUBCONTRACTOR",IF($O193="NO","SUBCONTRACTOR",IF($N193="NO","SUBCONTRACTOR",IF($P193="NO","SUBCONTRACTOR",""))))))</f>
        <v/>
      </c>
      <c r="R193" s="87"/>
      <c r="S193" s="88"/>
      <c r="T193" s="369"/>
      <c r="U193" s="376"/>
      <c r="V193" s="89"/>
      <c r="W193" s="90"/>
      <c r="X193" s="91"/>
      <c r="Y193" s="92"/>
      <c r="Z193" s="93" t="s">
        <v>5066</v>
      </c>
      <c r="AA193" s="94"/>
      <c r="AB193" s="378" t="s">
        <v>5067</v>
      </c>
      <c r="AC193" s="379"/>
      <c r="AD193" s="379"/>
      <c r="AE193" s="379"/>
      <c r="AF193" s="380"/>
      <c r="AG193" s="381" t="s">
        <v>5068</v>
      </c>
      <c r="AH193" s="379"/>
      <c r="AI193" s="379"/>
      <c r="AJ193" s="382"/>
      <c r="AK193" s="95"/>
      <c r="AL193" s="96" t="s">
        <v>5066</v>
      </c>
      <c r="AM193" s="97"/>
    </row>
    <row r="194" spans="1:39" ht="38.25" customHeight="1">
      <c r="A194" s="395"/>
      <c r="B194" s="370"/>
      <c r="C194" s="370"/>
      <c r="D194" s="398"/>
      <c r="E194" s="398"/>
      <c r="F194" s="398"/>
      <c r="G194" s="370"/>
      <c r="H194" s="370"/>
      <c r="I194" s="370"/>
      <c r="J194" s="392"/>
      <c r="K194" s="345"/>
      <c r="L194" s="345"/>
      <c r="M194" s="345"/>
      <c r="N194" s="389"/>
      <c r="O194" s="370"/>
      <c r="P194" s="370"/>
      <c r="Q194" s="373"/>
      <c r="R194" s="99"/>
      <c r="S194" s="100"/>
      <c r="T194" s="375"/>
      <c r="U194" s="377"/>
      <c r="V194" s="101"/>
      <c r="W194" s="102"/>
      <c r="X194" s="103"/>
      <c r="Y194" s="383" t="s">
        <v>5069</v>
      </c>
      <c r="Z194" s="384"/>
      <c r="AA194" s="385"/>
      <c r="AB194" s="104"/>
      <c r="AC194" s="386" t="s">
        <v>5066</v>
      </c>
      <c r="AD194" s="387"/>
      <c r="AE194" s="387"/>
      <c r="AF194" s="105"/>
      <c r="AG194" s="106"/>
      <c r="AH194" s="386" t="s">
        <v>5066</v>
      </c>
      <c r="AI194" s="387"/>
      <c r="AJ194" s="107"/>
      <c r="AK194" s="349" t="s">
        <v>5070</v>
      </c>
      <c r="AL194" s="350"/>
      <c r="AM194" s="351"/>
    </row>
    <row r="195" spans="1:39" ht="38.25" customHeight="1" thickBot="1">
      <c r="A195" s="395"/>
      <c r="B195" s="370"/>
      <c r="C195" s="370"/>
      <c r="D195" s="398"/>
      <c r="E195" s="398"/>
      <c r="F195" s="398"/>
      <c r="G195" s="370"/>
      <c r="H195" s="370"/>
      <c r="I195" s="370"/>
      <c r="J195" s="392"/>
      <c r="K195" s="345"/>
      <c r="L195" s="345"/>
      <c r="M195" s="345"/>
      <c r="N195" s="389"/>
      <c r="O195" s="370"/>
      <c r="P195" s="370"/>
      <c r="Q195" s="373"/>
      <c r="R195" s="99"/>
      <c r="S195" s="100"/>
      <c r="T195" s="352" t="str">
        <f t="shared" ref="T195" si="93">"Total / Toplam: "&amp;IF(AND(T193="",U193=""),"",SUM(T193:U193))</f>
        <v xml:space="preserve">Total / Toplam: </v>
      </c>
      <c r="U195" s="353"/>
      <c r="V195" s="108"/>
      <c r="W195" s="109"/>
      <c r="X195" s="110"/>
      <c r="Y195" s="111"/>
      <c r="Z195" s="112"/>
      <c r="AA195" s="113"/>
      <c r="AB195" s="356" t="s">
        <v>5071</v>
      </c>
      <c r="AC195" s="357"/>
      <c r="AD195" s="357"/>
      <c r="AE195" s="357" t="s">
        <v>5072</v>
      </c>
      <c r="AF195" s="357"/>
      <c r="AG195" s="357"/>
      <c r="AH195" s="358" t="s">
        <v>5073</v>
      </c>
      <c r="AI195" s="358"/>
      <c r="AJ195" s="359"/>
      <c r="AK195" s="360"/>
      <c r="AL195" s="361"/>
      <c r="AM195" s="362"/>
    </row>
    <row r="196" spans="1:39" ht="38.25" customHeight="1" thickTop="1" thickBot="1">
      <c r="A196" s="396"/>
      <c r="B196" s="371"/>
      <c r="C196" s="371"/>
      <c r="D196" s="399"/>
      <c r="E196" s="399"/>
      <c r="F196" s="399"/>
      <c r="G196" s="371"/>
      <c r="H196" s="371"/>
      <c r="I196" s="371"/>
      <c r="J196" s="393"/>
      <c r="K196" s="346"/>
      <c r="L196" s="346"/>
      <c r="M196" s="346"/>
      <c r="N196" s="390"/>
      <c r="O196" s="371"/>
      <c r="P196" s="371"/>
      <c r="Q196" s="374"/>
      <c r="R196" s="114"/>
      <c r="S196" s="115"/>
      <c r="T196" s="354"/>
      <c r="U196" s="355"/>
      <c r="V196" s="347" t="s">
        <v>5078</v>
      </c>
      <c r="W196" s="348"/>
      <c r="X196" s="74"/>
      <c r="Y196" s="116"/>
      <c r="Z196" s="117"/>
      <c r="AA196" s="118"/>
      <c r="AB196" s="366"/>
      <c r="AC196" s="367"/>
      <c r="AD196" s="367"/>
      <c r="AE196" s="367"/>
      <c r="AF196" s="367"/>
      <c r="AG196" s="367"/>
      <c r="AH196" s="367"/>
      <c r="AI196" s="367"/>
      <c r="AJ196" s="368"/>
      <c r="AK196" s="363"/>
      <c r="AL196" s="364"/>
      <c r="AM196" s="365"/>
    </row>
    <row r="197" spans="1:39" ht="38.25" customHeight="1" thickTop="1">
      <c r="A197" s="394" t="str">
        <f>IF(B197="","",COUNTA($B$5:$B197))</f>
        <v/>
      </c>
      <c r="B197" s="369"/>
      <c r="C197" s="369"/>
      <c r="D197" s="397"/>
      <c r="E197" s="397"/>
      <c r="F197" s="397"/>
      <c r="G197" s="369"/>
      <c r="H197" s="369"/>
      <c r="I197" s="369"/>
      <c r="J197" s="391"/>
      <c r="K197" s="344"/>
      <c r="L197" s="344"/>
      <c r="M197" s="344"/>
      <c r="N197" s="388"/>
      <c r="O197" s="369"/>
      <c r="P197" s="369"/>
      <c r="Q197" s="372" t="str">
        <f t="shared" ref="Q197" si="94">IF($N197="YES","FACILITY",IF($O197="YES","FACILITY",IF($P197="YES","CERTIFIED SUBCONTRACTOR",IF($O197="NO","SUBCONTRACTOR",IF($N197="NO","SUBCONTRACTOR",IF($P197="NO","SUBCONTRACTOR",""))))))</f>
        <v/>
      </c>
      <c r="R197" s="87"/>
      <c r="S197" s="88"/>
      <c r="T197" s="369"/>
      <c r="U197" s="376"/>
      <c r="V197" s="89"/>
      <c r="W197" s="90"/>
      <c r="X197" s="91"/>
      <c r="Y197" s="92"/>
      <c r="Z197" s="93" t="s">
        <v>5066</v>
      </c>
      <c r="AA197" s="94"/>
      <c r="AB197" s="378" t="s">
        <v>5067</v>
      </c>
      <c r="AC197" s="379"/>
      <c r="AD197" s="379"/>
      <c r="AE197" s="379"/>
      <c r="AF197" s="380"/>
      <c r="AG197" s="381" t="s">
        <v>5068</v>
      </c>
      <c r="AH197" s="379"/>
      <c r="AI197" s="379"/>
      <c r="AJ197" s="382"/>
      <c r="AK197" s="95"/>
      <c r="AL197" s="96" t="s">
        <v>5066</v>
      </c>
      <c r="AM197" s="97"/>
    </row>
    <row r="198" spans="1:39" ht="38.25" customHeight="1">
      <c r="A198" s="395"/>
      <c r="B198" s="370"/>
      <c r="C198" s="370"/>
      <c r="D198" s="398"/>
      <c r="E198" s="398"/>
      <c r="F198" s="398"/>
      <c r="G198" s="370"/>
      <c r="H198" s="370"/>
      <c r="I198" s="370"/>
      <c r="J198" s="392"/>
      <c r="K198" s="345"/>
      <c r="L198" s="345"/>
      <c r="M198" s="345"/>
      <c r="N198" s="389"/>
      <c r="O198" s="370"/>
      <c r="P198" s="370"/>
      <c r="Q198" s="373"/>
      <c r="R198" s="99"/>
      <c r="S198" s="100"/>
      <c r="T198" s="375"/>
      <c r="U198" s="377"/>
      <c r="V198" s="101"/>
      <c r="W198" s="102"/>
      <c r="X198" s="103"/>
      <c r="Y198" s="383" t="s">
        <v>5069</v>
      </c>
      <c r="Z198" s="384"/>
      <c r="AA198" s="385"/>
      <c r="AB198" s="104"/>
      <c r="AC198" s="386" t="s">
        <v>5066</v>
      </c>
      <c r="AD198" s="387"/>
      <c r="AE198" s="387"/>
      <c r="AF198" s="105"/>
      <c r="AG198" s="106"/>
      <c r="AH198" s="386" t="s">
        <v>5066</v>
      </c>
      <c r="AI198" s="387"/>
      <c r="AJ198" s="107"/>
      <c r="AK198" s="349" t="s">
        <v>5070</v>
      </c>
      <c r="AL198" s="350"/>
      <c r="AM198" s="351"/>
    </row>
    <row r="199" spans="1:39" ht="38.25" customHeight="1" thickBot="1">
      <c r="A199" s="395"/>
      <c r="B199" s="370"/>
      <c r="C199" s="370"/>
      <c r="D199" s="398"/>
      <c r="E199" s="398"/>
      <c r="F199" s="398"/>
      <c r="G199" s="370"/>
      <c r="H199" s="370"/>
      <c r="I199" s="370"/>
      <c r="J199" s="392"/>
      <c r="K199" s="345"/>
      <c r="L199" s="345"/>
      <c r="M199" s="345"/>
      <c r="N199" s="389"/>
      <c r="O199" s="370"/>
      <c r="P199" s="370"/>
      <c r="Q199" s="373"/>
      <c r="R199" s="99"/>
      <c r="S199" s="100"/>
      <c r="T199" s="352" t="str">
        <f t="shared" ref="T199" si="95">"Total / Toplam: "&amp;IF(AND(T197="",U197=""),"",SUM(T197:U197))</f>
        <v xml:space="preserve">Total / Toplam: </v>
      </c>
      <c r="U199" s="353"/>
      <c r="V199" s="108"/>
      <c r="W199" s="109"/>
      <c r="X199" s="110"/>
      <c r="Y199" s="111"/>
      <c r="Z199" s="112"/>
      <c r="AA199" s="113"/>
      <c r="AB199" s="356" t="s">
        <v>5071</v>
      </c>
      <c r="AC199" s="357"/>
      <c r="AD199" s="357"/>
      <c r="AE199" s="357" t="s">
        <v>5072</v>
      </c>
      <c r="AF199" s="357"/>
      <c r="AG199" s="357"/>
      <c r="AH199" s="358" t="s">
        <v>5073</v>
      </c>
      <c r="AI199" s="358"/>
      <c r="AJ199" s="359"/>
      <c r="AK199" s="360"/>
      <c r="AL199" s="361"/>
      <c r="AM199" s="362"/>
    </row>
    <row r="200" spans="1:39" ht="38.25" customHeight="1" thickTop="1" thickBot="1">
      <c r="A200" s="396"/>
      <c r="B200" s="371"/>
      <c r="C200" s="371"/>
      <c r="D200" s="399"/>
      <c r="E200" s="399"/>
      <c r="F200" s="399"/>
      <c r="G200" s="371"/>
      <c r="H200" s="371"/>
      <c r="I200" s="371"/>
      <c r="J200" s="393"/>
      <c r="K200" s="346"/>
      <c r="L200" s="346"/>
      <c r="M200" s="346"/>
      <c r="N200" s="390"/>
      <c r="O200" s="371"/>
      <c r="P200" s="371"/>
      <c r="Q200" s="374"/>
      <c r="R200" s="114"/>
      <c r="S200" s="115"/>
      <c r="T200" s="354"/>
      <c r="U200" s="355"/>
      <c r="V200" s="347" t="s">
        <v>5078</v>
      </c>
      <c r="W200" s="348"/>
      <c r="X200" s="74"/>
      <c r="Y200" s="116"/>
      <c r="Z200" s="117"/>
      <c r="AA200" s="118"/>
      <c r="AB200" s="366"/>
      <c r="AC200" s="367"/>
      <c r="AD200" s="367"/>
      <c r="AE200" s="367"/>
      <c r="AF200" s="367"/>
      <c r="AG200" s="367"/>
      <c r="AH200" s="367"/>
      <c r="AI200" s="367"/>
      <c r="AJ200" s="368"/>
      <c r="AK200" s="363"/>
      <c r="AL200" s="364"/>
      <c r="AM200" s="365"/>
    </row>
    <row r="201" spans="1:39" ht="38.25" customHeight="1" thickTop="1">
      <c r="A201" s="394" t="str">
        <f>IF(B201="","",COUNTA($B$5:$B201))</f>
        <v/>
      </c>
      <c r="B201" s="369"/>
      <c r="C201" s="369"/>
      <c r="D201" s="397"/>
      <c r="E201" s="397"/>
      <c r="F201" s="397"/>
      <c r="G201" s="369"/>
      <c r="H201" s="369"/>
      <c r="I201" s="369"/>
      <c r="J201" s="391"/>
      <c r="K201" s="344"/>
      <c r="L201" s="344"/>
      <c r="M201" s="344"/>
      <c r="N201" s="388"/>
      <c r="O201" s="369"/>
      <c r="P201" s="369"/>
      <c r="Q201" s="372" t="str">
        <f t="shared" ref="Q201" si="96">IF($N201="YES","FACILITY",IF($O201="YES","FACILITY",IF($P201="YES","CERTIFIED SUBCONTRACTOR",IF($O201="NO","SUBCONTRACTOR",IF($N201="NO","SUBCONTRACTOR",IF($P201="NO","SUBCONTRACTOR",""))))))</f>
        <v/>
      </c>
      <c r="R201" s="87"/>
      <c r="S201" s="88"/>
      <c r="T201" s="369"/>
      <c r="U201" s="376"/>
      <c r="V201" s="89"/>
      <c r="W201" s="90"/>
      <c r="X201" s="91"/>
      <c r="Y201" s="92"/>
      <c r="Z201" s="93" t="s">
        <v>5066</v>
      </c>
      <c r="AA201" s="94"/>
      <c r="AB201" s="378" t="s">
        <v>5067</v>
      </c>
      <c r="AC201" s="379"/>
      <c r="AD201" s="379"/>
      <c r="AE201" s="379"/>
      <c r="AF201" s="380"/>
      <c r="AG201" s="381" t="s">
        <v>5068</v>
      </c>
      <c r="AH201" s="379"/>
      <c r="AI201" s="379"/>
      <c r="AJ201" s="382"/>
      <c r="AK201" s="95"/>
      <c r="AL201" s="96" t="s">
        <v>5066</v>
      </c>
      <c r="AM201" s="97"/>
    </row>
    <row r="202" spans="1:39" ht="38.25" customHeight="1">
      <c r="A202" s="395"/>
      <c r="B202" s="370"/>
      <c r="C202" s="370"/>
      <c r="D202" s="398"/>
      <c r="E202" s="398"/>
      <c r="F202" s="398"/>
      <c r="G202" s="370"/>
      <c r="H202" s="370"/>
      <c r="I202" s="370"/>
      <c r="J202" s="392"/>
      <c r="K202" s="345"/>
      <c r="L202" s="345"/>
      <c r="M202" s="345"/>
      <c r="N202" s="389"/>
      <c r="O202" s="370"/>
      <c r="P202" s="370"/>
      <c r="Q202" s="373"/>
      <c r="R202" s="99"/>
      <c r="S202" s="100"/>
      <c r="T202" s="375"/>
      <c r="U202" s="377"/>
      <c r="V202" s="101"/>
      <c r="W202" s="102"/>
      <c r="X202" s="103"/>
      <c r="Y202" s="383" t="s">
        <v>5069</v>
      </c>
      <c r="Z202" s="384"/>
      <c r="AA202" s="385"/>
      <c r="AB202" s="104"/>
      <c r="AC202" s="386" t="s">
        <v>5066</v>
      </c>
      <c r="AD202" s="387"/>
      <c r="AE202" s="387"/>
      <c r="AF202" s="105"/>
      <c r="AG202" s="106"/>
      <c r="AH202" s="386" t="s">
        <v>5066</v>
      </c>
      <c r="AI202" s="387"/>
      <c r="AJ202" s="107"/>
      <c r="AK202" s="349" t="s">
        <v>5070</v>
      </c>
      <c r="AL202" s="350"/>
      <c r="AM202" s="351"/>
    </row>
    <row r="203" spans="1:39" ht="38.25" customHeight="1" thickBot="1">
      <c r="A203" s="395"/>
      <c r="B203" s="370"/>
      <c r="C203" s="370"/>
      <c r="D203" s="398"/>
      <c r="E203" s="398"/>
      <c r="F203" s="398"/>
      <c r="G203" s="370"/>
      <c r="H203" s="370"/>
      <c r="I203" s="370"/>
      <c r="J203" s="392"/>
      <c r="K203" s="345"/>
      <c r="L203" s="345"/>
      <c r="M203" s="345"/>
      <c r="N203" s="389"/>
      <c r="O203" s="370"/>
      <c r="P203" s="370"/>
      <c r="Q203" s="373"/>
      <c r="R203" s="99"/>
      <c r="S203" s="100"/>
      <c r="T203" s="352" t="str">
        <f t="shared" ref="T203" si="97">"Total / Toplam: "&amp;IF(AND(T201="",U201=""),"",SUM(T201:U201))</f>
        <v xml:space="preserve">Total / Toplam: </v>
      </c>
      <c r="U203" s="353"/>
      <c r="V203" s="108"/>
      <c r="W203" s="109"/>
      <c r="X203" s="110"/>
      <c r="Y203" s="111"/>
      <c r="Z203" s="112"/>
      <c r="AA203" s="113"/>
      <c r="AB203" s="356" t="s">
        <v>5071</v>
      </c>
      <c r="AC203" s="357"/>
      <c r="AD203" s="357"/>
      <c r="AE203" s="357" t="s">
        <v>5072</v>
      </c>
      <c r="AF203" s="357"/>
      <c r="AG203" s="357"/>
      <c r="AH203" s="358" t="s">
        <v>5073</v>
      </c>
      <c r="AI203" s="358"/>
      <c r="AJ203" s="359"/>
      <c r="AK203" s="360"/>
      <c r="AL203" s="361"/>
      <c r="AM203" s="362"/>
    </row>
    <row r="204" spans="1:39" ht="38.25" customHeight="1" thickTop="1" thickBot="1">
      <c r="A204" s="396"/>
      <c r="B204" s="371"/>
      <c r="C204" s="371"/>
      <c r="D204" s="399"/>
      <c r="E204" s="399"/>
      <c r="F204" s="399"/>
      <c r="G204" s="371"/>
      <c r="H204" s="371"/>
      <c r="I204" s="371"/>
      <c r="J204" s="393"/>
      <c r="K204" s="346"/>
      <c r="L204" s="346"/>
      <c r="M204" s="346"/>
      <c r="N204" s="390"/>
      <c r="O204" s="371"/>
      <c r="P204" s="371"/>
      <c r="Q204" s="374"/>
      <c r="R204" s="114"/>
      <c r="S204" s="115"/>
      <c r="T204" s="354"/>
      <c r="U204" s="355"/>
      <c r="V204" s="347" t="s">
        <v>5078</v>
      </c>
      <c r="W204" s="348"/>
      <c r="X204" s="74"/>
      <c r="Y204" s="116"/>
      <c r="Z204" s="117"/>
      <c r="AA204" s="118"/>
      <c r="AB204" s="366"/>
      <c r="AC204" s="367"/>
      <c r="AD204" s="367"/>
      <c r="AE204" s="367"/>
      <c r="AF204" s="367"/>
      <c r="AG204" s="367"/>
      <c r="AH204" s="367"/>
      <c r="AI204" s="367"/>
      <c r="AJ204" s="368"/>
      <c r="AK204" s="363"/>
      <c r="AL204" s="364"/>
      <c r="AM204" s="365"/>
    </row>
    <row r="205" spans="1:39" ht="38.25" customHeight="1" thickTop="1">
      <c r="L205"/>
      <c r="M205"/>
    </row>
    <row r="206" spans="1:39" ht="38.25" customHeight="1">
      <c r="L206"/>
      <c r="M206"/>
    </row>
    <row r="207" spans="1:39" ht="38.25" customHeight="1">
      <c r="L207"/>
      <c r="M207"/>
    </row>
    <row r="208" spans="1:39" ht="38.25" customHeight="1">
      <c r="L208"/>
      <c r="M208"/>
    </row>
    <row r="209" spans="12:13" ht="38.25" customHeight="1">
      <c r="L209"/>
      <c r="M209"/>
    </row>
    <row r="210" spans="12:13" ht="38.25" customHeight="1">
      <c r="L210"/>
      <c r="M210"/>
    </row>
    <row r="211" spans="12:13" ht="38.25" customHeight="1">
      <c r="L211"/>
      <c r="M211"/>
    </row>
    <row r="212" spans="12:13" ht="38.25" customHeight="1">
      <c r="L212"/>
      <c r="M212"/>
    </row>
    <row r="213" spans="12:13" ht="38.25" customHeight="1">
      <c r="L213"/>
      <c r="M213"/>
    </row>
    <row r="214" spans="12:13" ht="38.25" customHeight="1">
      <c r="L214"/>
      <c r="M214"/>
    </row>
    <row r="215" spans="12:13" ht="38.25" customHeight="1"/>
    <row r="216" spans="12:13" ht="38.25" customHeight="1"/>
    <row r="217" spans="12:13" ht="38.25" customHeight="1"/>
    <row r="218" spans="12:13" ht="38.25" customHeight="1"/>
    <row r="219" spans="12:13" ht="38.25" customHeight="1"/>
    <row r="220" spans="12:13" ht="38.25" customHeight="1"/>
    <row r="221" spans="12:13" ht="38.25" customHeight="1"/>
    <row r="222" spans="12:13" ht="38.25" customHeight="1"/>
    <row r="223" spans="12:13" ht="38.25" customHeight="1"/>
    <row r="224" spans="12:13" ht="38.25" customHeight="1"/>
    <row r="225" ht="38.25" customHeight="1"/>
    <row r="226" ht="38.25" customHeight="1"/>
    <row r="227" ht="38.25" customHeight="1"/>
    <row r="228" ht="38.25" customHeight="1"/>
    <row r="229" ht="38.25" customHeight="1"/>
    <row r="230" ht="38.25" customHeight="1"/>
    <row r="231" ht="38.25" customHeight="1"/>
    <row r="232" ht="38.25" customHeight="1"/>
    <row r="233" ht="38.25" customHeight="1"/>
    <row r="234" ht="38.25" customHeight="1"/>
    <row r="235" ht="38.25" customHeight="1"/>
    <row r="236" ht="38.25" customHeight="1"/>
    <row r="237" ht="38.25" customHeight="1"/>
    <row r="238" ht="38.25" customHeight="1"/>
    <row r="239" ht="38.25" customHeight="1"/>
    <row r="240" ht="38.25" customHeight="1"/>
    <row r="241" ht="38.25" customHeight="1"/>
    <row r="242" ht="38.25" customHeight="1"/>
    <row r="243" ht="38.25" customHeight="1"/>
    <row r="244" ht="38.25" customHeight="1"/>
    <row r="245" ht="38.25" customHeight="1"/>
    <row r="246" ht="38.25" customHeight="1"/>
    <row r="247" ht="38.25" customHeight="1"/>
    <row r="248" ht="38.25" customHeight="1"/>
    <row r="249" ht="38.25" customHeight="1"/>
    <row r="250" ht="38.25" customHeight="1"/>
    <row r="251" ht="38.25" customHeight="1"/>
    <row r="252" ht="38.25" customHeight="1"/>
    <row r="253" ht="38.25" customHeight="1"/>
    <row r="254" ht="38.25" customHeight="1"/>
    <row r="255" ht="38.25" customHeight="1"/>
    <row r="256" ht="38.25" customHeight="1"/>
    <row r="257" ht="38.25" customHeight="1"/>
    <row r="258" ht="38.25" customHeight="1"/>
    <row r="259" ht="38.25" customHeight="1"/>
    <row r="260" ht="38.25" customHeight="1"/>
    <row r="261" ht="38.25" customHeight="1"/>
    <row r="262" ht="38.25" customHeight="1"/>
    <row r="263" ht="38.25" customHeight="1"/>
    <row r="264" ht="38.25" customHeight="1"/>
    <row r="265" ht="38.25" customHeight="1"/>
    <row r="266" ht="38.25" customHeight="1"/>
    <row r="267" ht="38.25" customHeight="1"/>
    <row r="268" ht="38.25" customHeight="1"/>
    <row r="269" ht="38.25" customHeight="1"/>
    <row r="270" ht="38.25" customHeight="1"/>
    <row r="271" ht="38.25" customHeight="1"/>
    <row r="272" ht="38.25" customHeight="1"/>
    <row r="273" ht="38.25" customHeight="1"/>
    <row r="274" ht="38.25" customHeight="1"/>
    <row r="275" ht="38.25" customHeight="1"/>
    <row r="276" ht="38.25" customHeight="1"/>
    <row r="277" ht="38.25" customHeight="1"/>
    <row r="278" ht="38.25" customHeight="1"/>
    <row r="279" ht="38.25" customHeight="1"/>
    <row r="280" ht="38.25" customHeight="1"/>
    <row r="281" ht="38.25" customHeight="1"/>
    <row r="282" ht="38.25" customHeight="1"/>
    <row r="283" ht="38.25" customHeight="1"/>
    <row r="284" ht="38.25" customHeight="1"/>
    <row r="285" ht="38.25" customHeight="1"/>
    <row r="286" ht="38.25" customHeight="1"/>
    <row r="287" ht="38.25" customHeight="1"/>
    <row r="288" ht="38.25" customHeight="1"/>
    <row r="289" ht="38.25" customHeight="1"/>
    <row r="290" ht="38.25" customHeight="1"/>
    <row r="291" ht="38.25" customHeight="1"/>
    <row r="292" ht="38.25" customHeight="1"/>
    <row r="293" ht="38.25" customHeight="1"/>
    <row r="294" ht="38.25" customHeight="1"/>
    <row r="295" ht="38.25" customHeight="1"/>
    <row r="296" ht="38.25" customHeight="1"/>
    <row r="297" ht="38.25" customHeight="1"/>
    <row r="298" ht="38.25" customHeight="1"/>
    <row r="299" ht="38.25" customHeight="1"/>
    <row r="300" ht="38.25" customHeight="1"/>
    <row r="301" ht="38.25" customHeight="1"/>
    <row r="302" ht="38.25" customHeight="1"/>
    <row r="303" ht="38.25" customHeight="1"/>
    <row r="304" ht="38.25" customHeight="1"/>
    <row r="305" ht="38.25" customHeight="1"/>
    <row r="306" ht="38.25" customHeight="1"/>
    <row r="307" ht="38.25" customHeight="1"/>
    <row r="308" ht="38.25" customHeight="1"/>
    <row r="309" ht="38.25" customHeight="1"/>
    <row r="310" ht="38.25" customHeight="1"/>
    <row r="311" ht="38.25" customHeight="1"/>
    <row r="312" ht="38.25" customHeight="1"/>
    <row r="313" ht="38.25" customHeight="1"/>
    <row r="314" ht="38.25" customHeight="1"/>
    <row r="315" ht="38.25" customHeight="1"/>
    <row r="316" ht="38.25" customHeight="1"/>
    <row r="317" ht="38.25" customHeight="1"/>
    <row r="318" ht="38.25" customHeight="1"/>
    <row r="319" ht="38.25" customHeight="1"/>
    <row r="320" ht="38.25" customHeight="1"/>
    <row r="321" ht="38.25" customHeight="1"/>
    <row r="322" ht="38.25" customHeight="1"/>
    <row r="323" ht="38.25" customHeight="1"/>
    <row r="324" ht="38.25" customHeight="1"/>
    <row r="325" ht="38.25" customHeight="1"/>
    <row r="326" ht="38.25" customHeight="1"/>
    <row r="327" ht="38.25" customHeight="1"/>
    <row r="328" ht="38.25" customHeight="1"/>
    <row r="329" ht="38.25" customHeight="1"/>
    <row r="330" ht="38.25" customHeight="1"/>
    <row r="331" ht="38.25" customHeight="1"/>
    <row r="332" ht="38.25" customHeight="1"/>
    <row r="333" ht="38.25" customHeight="1"/>
    <row r="334" ht="38.25" customHeight="1"/>
    <row r="335" ht="38.25" customHeight="1"/>
    <row r="336" ht="38.25" customHeight="1"/>
    <row r="337" ht="38.25" customHeight="1"/>
    <row r="338" ht="38.25" customHeight="1"/>
    <row r="339" ht="38.25" customHeight="1"/>
    <row r="340" ht="38.25" customHeight="1"/>
    <row r="341" ht="38.25" customHeight="1"/>
    <row r="342" ht="38.25" customHeight="1"/>
    <row r="343" ht="38.25" customHeight="1"/>
    <row r="344" ht="38.25" customHeight="1"/>
    <row r="345" ht="38.25" customHeight="1"/>
    <row r="346" ht="38.25" customHeight="1"/>
    <row r="347" ht="38.25" customHeight="1"/>
    <row r="348" ht="38.25" customHeight="1"/>
    <row r="349" ht="38.25" customHeight="1"/>
    <row r="350" ht="38.25" customHeight="1"/>
    <row r="351" ht="38.25" customHeight="1"/>
    <row r="352" ht="38.25" customHeight="1"/>
    <row r="353" ht="38.25" customHeight="1"/>
    <row r="354" ht="38.25" customHeight="1"/>
    <row r="355" ht="38.25" customHeight="1"/>
    <row r="356" ht="38.25" customHeight="1"/>
    <row r="357" ht="38.25" customHeight="1"/>
    <row r="358" ht="38.25" customHeight="1"/>
    <row r="359" ht="38.25" customHeight="1"/>
    <row r="360" ht="38.25" customHeight="1"/>
    <row r="361" ht="38.25" customHeight="1"/>
    <row r="362" ht="38.25" customHeight="1"/>
    <row r="363" ht="38.25" customHeight="1"/>
    <row r="364" ht="38.25" customHeight="1"/>
    <row r="365" ht="38.25" customHeight="1"/>
    <row r="366" ht="38.25" customHeight="1"/>
    <row r="367" ht="38.25" customHeight="1"/>
    <row r="368" ht="38.25" customHeight="1"/>
    <row r="369" ht="38.25" customHeight="1"/>
    <row r="370" ht="38.25" customHeight="1"/>
    <row r="371" ht="38.25" customHeight="1"/>
    <row r="372" ht="38.25" customHeight="1"/>
    <row r="373" ht="38.25" customHeight="1"/>
    <row r="374" ht="38.25" customHeight="1"/>
    <row r="375" ht="38.25" customHeight="1"/>
    <row r="376" ht="38.25" customHeight="1"/>
    <row r="377" ht="38.25" customHeight="1"/>
    <row r="378" ht="38.25" customHeight="1"/>
    <row r="379" ht="38.25" customHeight="1"/>
    <row r="380" ht="38.25" customHeight="1"/>
    <row r="381" ht="38.25" customHeight="1"/>
    <row r="382" ht="38.25" customHeight="1"/>
    <row r="383" ht="38.25" customHeight="1"/>
    <row r="384" ht="38.25" customHeight="1"/>
    <row r="385" ht="38.25" customHeight="1"/>
    <row r="386" ht="38.25" customHeight="1"/>
    <row r="387" ht="38.25" customHeight="1"/>
    <row r="388" ht="38.25" customHeight="1"/>
    <row r="389" ht="38.25" customHeight="1"/>
    <row r="390" ht="38.25" customHeight="1"/>
    <row r="391" ht="38.25" customHeight="1"/>
    <row r="392" ht="38.25" customHeight="1"/>
    <row r="393" ht="38.25" customHeight="1"/>
    <row r="394" ht="38.25" customHeight="1"/>
    <row r="395" ht="38.25" customHeight="1"/>
    <row r="396" ht="38.25" customHeight="1"/>
    <row r="397" ht="38.25" customHeight="1"/>
    <row r="398" ht="38.25" customHeight="1"/>
    <row r="399" ht="38.25" customHeight="1"/>
    <row r="400" ht="38.25" customHeight="1"/>
    <row r="401" ht="38.25" customHeight="1"/>
    <row r="402" ht="38.25" customHeight="1"/>
    <row r="403" ht="38.25" customHeight="1"/>
    <row r="404" ht="38.25" customHeight="1"/>
  </sheetData>
  <sheetProtection algorithmName="SHA-512" hashValue="26u/2v0IAffj/tISmTyDRi5IsBGcXrTaY67U9OPwBofspq4w7uP6mfXoswMfsbRIvdS+Ls9Vtbj+podRJFq/eQ==" saltValue="Sp2V4I/bGtsa2Ug/GNEUTA==" spinCount="100000" sheet="1" objects="1" selectLockedCells="1"/>
  <mergeCells count="1724">
    <mergeCell ref="M2:M4"/>
    <mergeCell ref="L69:L72"/>
    <mergeCell ref="L73:L76"/>
    <mergeCell ref="L77:L80"/>
    <mergeCell ref="L149:L152"/>
    <mergeCell ref="L153:L156"/>
    <mergeCell ref="L157:L160"/>
    <mergeCell ref="L161:L164"/>
    <mergeCell ref="L165:L168"/>
    <mergeCell ref="L169:L172"/>
    <mergeCell ref="L173:L176"/>
    <mergeCell ref="L177:L180"/>
    <mergeCell ref="L181:L184"/>
    <mergeCell ref="L185:L188"/>
    <mergeCell ref="L189:L192"/>
    <mergeCell ref="L193:L196"/>
    <mergeCell ref="L81:L84"/>
    <mergeCell ref="L85:L88"/>
    <mergeCell ref="L89:L92"/>
    <mergeCell ref="L93:L96"/>
    <mergeCell ref="L97:L100"/>
    <mergeCell ref="L101:L104"/>
    <mergeCell ref="L105:L108"/>
    <mergeCell ref="L109:L112"/>
    <mergeCell ref="L113:L116"/>
    <mergeCell ref="L117:L120"/>
    <mergeCell ref="L121:L124"/>
    <mergeCell ref="L125:L128"/>
    <mergeCell ref="L129:L132"/>
    <mergeCell ref="L133:L136"/>
    <mergeCell ref="L137:L140"/>
    <mergeCell ref="L141:L144"/>
    <mergeCell ref="L145:L148"/>
    <mergeCell ref="D9:D12"/>
    <mergeCell ref="E9:E12"/>
    <mergeCell ref="F9:F12"/>
    <mergeCell ref="L13:L16"/>
    <mergeCell ref="L17:L20"/>
    <mergeCell ref="L21:L24"/>
    <mergeCell ref="L25:L28"/>
    <mergeCell ref="L29:L32"/>
    <mergeCell ref="L33:L36"/>
    <mergeCell ref="L37:L40"/>
    <mergeCell ref="L41:L44"/>
    <mergeCell ref="L45:L48"/>
    <mergeCell ref="L49:L52"/>
    <mergeCell ref="L53:L56"/>
    <mergeCell ref="L57:L60"/>
    <mergeCell ref="L61:L64"/>
    <mergeCell ref="L65:L68"/>
    <mergeCell ref="G9:G12"/>
    <mergeCell ref="H9:H12"/>
    <mergeCell ref="I9:I12"/>
    <mergeCell ref="H13:H16"/>
    <mergeCell ref="I13:I16"/>
    <mergeCell ref="J13:J16"/>
    <mergeCell ref="I17:I20"/>
    <mergeCell ref="J17:J20"/>
    <mergeCell ref="V2:X4"/>
    <mergeCell ref="Y2:AA4"/>
    <mergeCell ref="AB2:AJ2"/>
    <mergeCell ref="AK2:AM4"/>
    <mergeCell ref="AB3:AJ4"/>
    <mergeCell ref="A5:A8"/>
    <mergeCell ref="B5:B8"/>
    <mergeCell ref="C5:C8"/>
    <mergeCell ref="D5:D8"/>
    <mergeCell ref="E5:E8"/>
    <mergeCell ref="N2:N4"/>
    <mergeCell ref="O2:O4"/>
    <mergeCell ref="P2:P4"/>
    <mergeCell ref="Q2:Q4"/>
    <mergeCell ref="R2:S4"/>
    <mergeCell ref="T2:U3"/>
    <mergeCell ref="A2:A4"/>
    <mergeCell ref="B2:B4"/>
    <mergeCell ref="C2:G3"/>
    <mergeCell ref="H2:H4"/>
    <mergeCell ref="I2:I4"/>
    <mergeCell ref="J2:J4"/>
    <mergeCell ref="AH8:AJ8"/>
    <mergeCell ref="K2:K4"/>
    <mergeCell ref="L2:L4"/>
    <mergeCell ref="L5:L8"/>
    <mergeCell ref="AG5:AJ5"/>
    <mergeCell ref="Y6:AA6"/>
    <mergeCell ref="AC6:AE6"/>
    <mergeCell ref="AH6:AI6"/>
    <mergeCell ref="AK6:AM6"/>
    <mergeCell ref="T7:U8"/>
    <mergeCell ref="AB7:AD7"/>
    <mergeCell ref="AE7:AG7"/>
    <mergeCell ref="AH7:AJ7"/>
    <mergeCell ref="AK7:AM8"/>
    <mergeCell ref="O5:O8"/>
    <mergeCell ref="P5:P8"/>
    <mergeCell ref="Q5:Q8"/>
    <mergeCell ref="T5:T6"/>
    <mergeCell ref="U5:U6"/>
    <mergeCell ref="AB5:AF5"/>
    <mergeCell ref="AB8:AD8"/>
    <mergeCell ref="AE8:AG8"/>
    <mergeCell ref="N9:N12"/>
    <mergeCell ref="O9:O12"/>
    <mergeCell ref="P9:P12"/>
    <mergeCell ref="Q9:Q12"/>
    <mergeCell ref="T9:T10"/>
    <mergeCell ref="AK10:AM10"/>
    <mergeCell ref="AB11:AD11"/>
    <mergeCell ref="AE11:AG11"/>
    <mergeCell ref="AH11:AJ11"/>
    <mergeCell ref="AK11:AM12"/>
    <mergeCell ref="AB12:AD12"/>
    <mergeCell ref="AE12:AG12"/>
    <mergeCell ref="AH12:AJ12"/>
    <mergeCell ref="AB9:AF9"/>
    <mergeCell ref="AG9:AJ9"/>
    <mergeCell ref="Y10:AA10"/>
    <mergeCell ref="AC10:AE10"/>
    <mergeCell ref="AH10:AI10"/>
    <mergeCell ref="K5:K8"/>
    <mergeCell ref="K9:K12"/>
    <mergeCell ref="L9:L12"/>
    <mergeCell ref="F5:F8"/>
    <mergeCell ref="G5:G8"/>
    <mergeCell ref="H5:H8"/>
    <mergeCell ref="I5:I8"/>
    <mergeCell ref="J5:J8"/>
    <mergeCell ref="N5:N8"/>
    <mergeCell ref="V8:W8"/>
    <mergeCell ref="V12:W12"/>
    <mergeCell ref="K13:K16"/>
    <mergeCell ref="K17:K20"/>
    <mergeCell ref="A13:A16"/>
    <mergeCell ref="B13:B16"/>
    <mergeCell ref="C13:C16"/>
    <mergeCell ref="D13:D16"/>
    <mergeCell ref="E13:E16"/>
    <mergeCell ref="F13:F16"/>
    <mergeCell ref="T11:U12"/>
    <mergeCell ref="U9:U10"/>
    <mergeCell ref="J9:J12"/>
    <mergeCell ref="A9:A12"/>
    <mergeCell ref="B9:B12"/>
    <mergeCell ref="C9:C12"/>
    <mergeCell ref="A17:A20"/>
    <mergeCell ref="B17:B20"/>
    <mergeCell ref="C17:C20"/>
    <mergeCell ref="D17:D20"/>
    <mergeCell ref="E17:E20"/>
    <mergeCell ref="F17:F20"/>
    <mergeCell ref="G13:G16"/>
    <mergeCell ref="AK14:AM14"/>
    <mergeCell ref="T15:U16"/>
    <mergeCell ref="AB15:AD15"/>
    <mergeCell ref="AE15:AG15"/>
    <mergeCell ref="AH15:AJ15"/>
    <mergeCell ref="AK15:AM16"/>
    <mergeCell ref="AB16:AD16"/>
    <mergeCell ref="AE16:AG16"/>
    <mergeCell ref="AH16:AJ16"/>
    <mergeCell ref="P13:P16"/>
    <mergeCell ref="Q13:Q16"/>
    <mergeCell ref="T13:T14"/>
    <mergeCell ref="U13:U14"/>
    <mergeCell ref="AB13:AF13"/>
    <mergeCell ref="AG13:AJ13"/>
    <mergeCell ref="Y14:AA14"/>
    <mergeCell ref="AC14:AE14"/>
    <mergeCell ref="AH14:AI14"/>
    <mergeCell ref="N13:N16"/>
    <mergeCell ref="O13:O16"/>
    <mergeCell ref="V16:W16"/>
    <mergeCell ref="V20:W20"/>
    <mergeCell ref="K21:K24"/>
    <mergeCell ref="K25:K28"/>
    <mergeCell ref="A21:A24"/>
    <mergeCell ref="B21:B24"/>
    <mergeCell ref="C21:C24"/>
    <mergeCell ref="D21:D24"/>
    <mergeCell ref="E21:E24"/>
    <mergeCell ref="F21:F24"/>
    <mergeCell ref="AK18:AM18"/>
    <mergeCell ref="T19:U20"/>
    <mergeCell ref="AB19:AD19"/>
    <mergeCell ref="AE19:AG19"/>
    <mergeCell ref="AH19:AJ19"/>
    <mergeCell ref="AK19:AM20"/>
    <mergeCell ref="AB20:AD20"/>
    <mergeCell ref="AE20:AG20"/>
    <mergeCell ref="AH20:AJ20"/>
    <mergeCell ref="P17:P20"/>
    <mergeCell ref="Q17:Q20"/>
    <mergeCell ref="T17:T18"/>
    <mergeCell ref="U17:U18"/>
    <mergeCell ref="AB17:AF17"/>
    <mergeCell ref="AG17:AJ17"/>
    <mergeCell ref="Y18:AA18"/>
    <mergeCell ref="AC18:AE18"/>
    <mergeCell ref="AH18:AI18"/>
    <mergeCell ref="G17:G20"/>
    <mergeCell ref="H17:H20"/>
    <mergeCell ref="N17:N20"/>
    <mergeCell ref="O17:O20"/>
    <mergeCell ref="A25:A28"/>
    <mergeCell ref="B25:B28"/>
    <mergeCell ref="C25:C28"/>
    <mergeCell ref="D25:D28"/>
    <mergeCell ref="E25:E28"/>
    <mergeCell ref="F25:F28"/>
    <mergeCell ref="AK22:AM22"/>
    <mergeCell ref="T23:U24"/>
    <mergeCell ref="AB23:AD23"/>
    <mergeCell ref="AE23:AG23"/>
    <mergeCell ref="AH23:AJ23"/>
    <mergeCell ref="AK23:AM24"/>
    <mergeCell ref="AB24:AD24"/>
    <mergeCell ref="AE24:AG24"/>
    <mergeCell ref="AH24:AJ24"/>
    <mergeCell ref="P21:P24"/>
    <mergeCell ref="Q21:Q24"/>
    <mergeCell ref="T21:T22"/>
    <mergeCell ref="U21:U22"/>
    <mergeCell ref="AB21:AF21"/>
    <mergeCell ref="AG21:AJ21"/>
    <mergeCell ref="Y22:AA22"/>
    <mergeCell ref="AC22:AE22"/>
    <mergeCell ref="AH22:AI22"/>
    <mergeCell ref="G21:G24"/>
    <mergeCell ref="H21:H24"/>
    <mergeCell ref="I21:I24"/>
    <mergeCell ref="J21:J24"/>
    <mergeCell ref="N21:N24"/>
    <mergeCell ref="O21:O24"/>
    <mergeCell ref="V24:W24"/>
    <mergeCell ref="V28:W28"/>
    <mergeCell ref="K29:K32"/>
    <mergeCell ref="K33:K36"/>
    <mergeCell ref="A29:A32"/>
    <mergeCell ref="B29:B32"/>
    <mergeCell ref="C29:C32"/>
    <mergeCell ref="D29:D32"/>
    <mergeCell ref="E29:E32"/>
    <mergeCell ref="F29:F32"/>
    <mergeCell ref="AK26:AM26"/>
    <mergeCell ref="T27:U28"/>
    <mergeCell ref="AB27:AD27"/>
    <mergeCell ref="AE27:AG27"/>
    <mergeCell ref="AH27:AJ27"/>
    <mergeCell ref="AK27:AM28"/>
    <mergeCell ref="AB28:AD28"/>
    <mergeCell ref="AE28:AG28"/>
    <mergeCell ref="AH28:AJ28"/>
    <mergeCell ref="P25:P28"/>
    <mergeCell ref="Q25:Q28"/>
    <mergeCell ref="T25:T26"/>
    <mergeCell ref="U25:U26"/>
    <mergeCell ref="AB25:AF25"/>
    <mergeCell ref="AG25:AJ25"/>
    <mergeCell ref="Y26:AA26"/>
    <mergeCell ref="AC26:AE26"/>
    <mergeCell ref="AH26:AI26"/>
    <mergeCell ref="G25:G28"/>
    <mergeCell ref="H25:H28"/>
    <mergeCell ref="I25:I28"/>
    <mergeCell ref="J25:J28"/>
    <mergeCell ref="N25:N28"/>
    <mergeCell ref="O25:O28"/>
    <mergeCell ref="A33:A36"/>
    <mergeCell ref="B33:B36"/>
    <mergeCell ref="C33:C36"/>
    <mergeCell ref="D33:D36"/>
    <mergeCell ref="E33:E36"/>
    <mergeCell ref="F33:F36"/>
    <mergeCell ref="AK30:AM30"/>
    <mergeCell ref="T31:U32"/>
    <mergeCell ref="AB31:AD31"/>
    <mergeCell ref="AE31:AG31"/>
    <mergeCell ref="AH31:AJ31"/>
    <mergeCell ref="AK31:AM32"/>
    <mergeCell ref="AB32:AD32"/>
    <mergeCell ref="AE32:AG32"/>
    <mergeCell ref="AH32:AJ32"/>
    <mergeCell ref="P29:P32"/>
    <mergeCell ref="Q29:Q32"/>
    <mergeCell ref="T29:T30"/>
    <mergeCell ref="U29:U30"/>
    <mergeCell ref="AB29:AF29"/>
    <mergeCell ref="AG29:AJ29"/>
    <mergeCell ref="Y30:AA30"/>
    <mergeCell ref="AC30:AE30"/>
    <mergeCell ref="AH30:AI30"/>
    <mergeCell ref="G29:G32"/>
    <mergeCell ref="H29:H32"/>
    <mergeCell ref="I29:I32"/>
    <mergeCell ref="J29:J32"/>
    <mergeCell ref="N29:N32"/>
    <mergeCell ref="O29:O32"/>
    <mergeCell ref="V32:W32"/>
    <mergeCell ref="V36:W36"/>
    <mergeCell ref="K37:K40"/>
    <mergeCell ref="K41:K44"/>
    <mergeCell ref="A37:A40"/>
    <mergeCell ref="B37:B40"/>
    <mergeCell ref="C37:C40"/>
    <mergeCell ref="D37:D40"/>
    <mergeCell ref="E37:E40"/>
    <mergeCell ref="F37:F40"/>
    <mergeCell ref="AK34:AM34"/>
    <mergeCell ref="T35:U36"/>
    <mergeCell ref="AB35:AD35"/>
    <mergeCell ref="AE35:AG35"/>
    <mergeCell ref="AH35:AJ35"/>
    <mergeCell ref="AK35:AM36"/>
    <mergeCell ref="AB36:AD36"/>
    <mergeCell ref="AE36:AG36"/>
    <mergeCell ref="AH36:AJ36"/>
    <mergeCell ref="P33:P36"/>
    <mergeCell ref="Q33:Q36"/>
    <mergeCell ref="T33:T34"/>
    <mergeCell ref="U33:U34"/>
    <mergeCell ref="AB33:AF33"/>
    <mergeCell ref="AG33:AJ33"/>
    <mergeCell ref="Y34:AA34"/>
    <mergeCell ref="AC34:AE34"/>
    <mergeCell ref="AH34:AI34"/>
    <mergeCell ref="G33:G36"/>
    <mergeCell ref="H33:H36"/>
    <mergeCell ref="I33:I36"/>
    <mergeCell ref="J33:J36"/>
    <mergeCell ref="N33:N36"/>
    <mergeCell ref="O33:O36"/>
    <mergeCell ref="A41:A44"/>
    <mergeCell ref="B41:B44"/>
    <mergeCell ref="C41:C44"/>
    <mergeCell ref="D41:D44"/>
    <mergeCell ref="E41:E44"/>
    <mergeCell ref="F41:F44"/>
    <mergeCell ref="AK38:AM38"/>
    <mergeCell ref="T39:U40"/>
    <mergeCell ref="AB39:AD39"/>
    <mergeCell ref="AE39:AG39"/>
    <mergeCell ref="AH39:AJ39"/>
    <mergeCell ref="AK39:AM40"/>
    <mergeCell ref="AB40:AD40"/>
    <mergeCell ref="AE40:AG40"/>
    <mergeCell ref="AH40:AJ40"/>
    <mergeCell ref="P37:P40"/>
    <mergeCell ref="Q37:Q40"/>
    <mergeCell ref="T37:T38"/>
    <mergeCell ref="U37:U38"/>
    <mergeCell ref="AB37:AF37"/>
    <mergeCell ref="AG37:AJ37"/>
    <mergeCell ref="Y38:AA38"/>
    <mergeCell ref="AC38:AE38"/>
    <mergeCell ref="AH38:AI38"/>
    <mergeCell ref="G37:G40"/>
    <mergeCell ref="H37:H40"/>
    <mergeCell ref="I37:I40"/>
    <mergeCell ref="J37:J40"/>
    <mergeCell ref="N37:N40"/>
    <mergeCell ref="O37:O40"/>
    <mergeCell ref="V40:W40"/>
    <mergeCell ref="V44:W44"/>
    <mergeCell ref="K45:K48"/>
    <mergeCell ref="K49:K52"/>
    <mergeCell ref="A45:A48"/>
    <mergeCell ref="B45:B48"/>
    <mergeCell ref="C45:C48"/>
    <mergeCell ref="D45:D48"/>
    <mergeCell ref="E45:E48"/>
    <mergeCell ref="F45:F48"/>
    <mergeCell ref="AK42:AM42"/>
    <mergeCell ref="T43:U44"/>
    <mergeCell ref="AB43:AD43"/>
    <mergeCell ref="AE43:AG43"/>
    <mergeCell ref="AH43:AJ43"/>
    <mergeCell ref="AK43:AM44"/>
    <mergeCell ref="AB44:AD44"/>
    <mergeCell ref="AE44:AG44"/>
    <mergeCell ref="AH44:AJ44"/>
    <mergeCell ref="P41:P44"/>
    <mergeCell ref="Q41:Q44"/>
    <mergeCell ref="T41:T42"/>
    <mergeCell ref="U41:U42"/>
    <mergeCell ref="AB41:AF41"/>
    <mergeCell ref="AG41:AJ41"/>
    <mergeCell ref="Y42:AA42"/>
    <mergeCell ref="AC42:AE42"/>
    <mergeCell ref="AH42:AI42"/>
    <mergeCell ref="G41:G44"/>
    <mergeCell ref="H41:H44"/>
    <mergeCell ref="I41:I44"/>
    <mergeCell ref="J41:J44"/>
    <mergeCell ref="N41:N44"/>
    <mergeCell ref="O41:O44"/>
    <mergeCell ref="A49:A52"/>
    <mergeCell ref="B49:B52"/>
    <mergeCell ref="C49:C52"/>
    <mergeCell ref="D49:D52"/>
    <mergeCell ref="E49:E52"/>
    <mergeCell ref="F49:F52"/>
    <mergeCell ref="AK46:AM46"/>
    <mergeCell ref="T47:U48"/>
    <mergeCell ref="AB47:AD47"/>
    <mergeCell ref="AE47:AG47"/>
    <mergeCell ref="AH47:AJ47"/>
    <mergeCell ref="AK47:AM48"/>
    <mergeCell ref="AB48:AD48"/>
    <mergeCell ref="AE48:AG48"/>
    <mergeCell ref="AH48:AJ48"/>
    <mergeCell ref="P45:P48"/>
    <mergeCell ref="Q45:Q48"/>
    <mergeCell ref="T45:T46"/>
    <mergeCell ref="U45:U46"/>
    <mergeCell ref="AB45:AF45"/>
    <mergeCell ref="AG45:AJ45"/>
    <mergeCell ref="Y46:AA46"/>
    <mergeCell ref="AC46:AE46"/>
    <mergeCell ref="AH46:AI46"/>
    <mergeCell ref="G45:G48"/>
    <mergeCell ref="H45:H48"/>
    <mergeCell ref="I45:I48"/>
    <mergeCell ref="J45:J48"/>
    <mergeCell ref="N45:N48"/>
    <mergeCell ref="O45:O48"/>
    <mergeCell ref="V48:W48"/>
    <mergeCell ref="V52:W52"/>
    <mergeCell ref="K53:K56"/>
    <mergeCell ref="K57:K60"/>
    <mergeCell ref="A53:A56"/>
    <mergeCell ref="B53:B56"/>
    <mergeCell ref="C53:C56"/>
    <mergeCell ref="D53:D56"/>
    <mergeCell ref="E53:E56"/>
    <mergeCell ref="F53:F56"/>
    <mergeCell ref="AK50:AM50"/>
    <mergeCell ref="T51:U52"/>
    <mergeCell ref="AB51:AD51"/>
    <mergeCell ref="AE51:AG51"/>
    <mergeCell ref="AH51:AJ51"/>
    <mergeCell ref="AK51:AM52"/>
    <mergeCell ref="AB52:AD52"/>
    <mergeCell ref="AE52:AG52"/>
    <mergeCell ref="AH52:AJ52"/>
    <mergeCell ref="P49:P52"/>
    <mergeCell ref="Q49:Q52"/>
    <mergeCell ref="T49:T50"/>
    <mergeCell ref="U49:U50"/>
    <mergeCell ref="AB49:AF49"/>
    <mergeCell ref="AG49:AJ49"/>
    <mergeCell ref="Y50:AA50"/>
    <mergeCell ref="AC50:AE50"/>
    <mergeCell ref="AH50:AI50"/>
    <mergeCell ref="G49:G52"/>
    <mergeCell ref="H49:H52"/>
    <mergeCell ref="I49:I52"/>
    <mergeCell ref="J49:J52"/>
    <mergeCell ref="N49:N52"/>
    <mergeCell ref="O49:O52"/>
    <mergeCell ref="A57:A60"/>
    <mergeCell ref="B57:B60"/>
    <mergeCell ref="C57:C60"/>
    <mergeCell ref="D57:D60"/>
    <mergeCell ref="E57:E60"/>
    <mergeCell ref="F57:F60"/>
    <mergeCell ref="AK54:AM54"/>
    <mergeCell ref="T55:U56"/>
    <mergeCell ref="AB55:AD55"/>
    <mergeCell ref="AE55:AG55"/>
    <mergeCell ref="AH55:AJ55"/>
    <mergeCell ref="AK55:AM56"/>
    <mergeCell ref="AB56:AD56"/>
    <mergeCell ref="AE56:AG56"/>
    <mergeCell ref="AH56:AJ56"/>
    <mergeCell ref="P53:P56"/>
    <mergeCell ref="Q53:Q56"/>
    <mergeCell ref="T53:T54"/>
    <mergeCell ref="U53:U54"/>
    <mergeCell ref="AB53:AF53"/>
    <mergeCell ref="AG53:AJ53"/>
    <mergeCell ref="Y54:AA54"/>
    <mergeCell ref="AC54:AE54"/>
    <mergeCell ref="AH54:AI54"/>
    <mergeCell ref="G53:G56"/>
    <mergeCell ref="H53:H56"/>
    <mergeCell ref="I53:I56"/>
    <mergeCell ref="J53:J56"/>
    <mergeCell ref="N53:N56"/>
    <mergeCell ref="O53:O56"/>
    <mergeCell ref="V56:W56"/>
    <mergeCell ref="V60:W60"/>
    <mergeCell ref="K61:K64"/>
    <mergeCell ref="K65:K68"/>
    <mergeCell ref="A61:A64"/>
    <mergeCell ref="B61:B64"/>
    <mergeCell ref="C61:C64"/>
    <mergeCell ref="D61:D64"/>
    <mergeCell ref="E61:E64"/>
    <mergeCell ref="F61:F64"/>
    <mergeCell ref="AK58:AM58"/>
    <mergeCell ref="T59:U60"/>
    <mergeCell ref="AB59:AD59"/>
    <mergeCell ref="AE59:AG59"/>
    <mergeCell ref="AH59:AJ59"/>
    <mergeCell ref="AK59:AM60"/>
    <mergeCell ref="AB60:AD60"/>
    <mergeCell ref="AE60:AG60"/>
    <mergeCell ref="AH60:AJ60"/>
    <mergeCell ref="P57:P60"/>
    <mergeCell ref="Q57:Q60"/>
    <mergeCell ref="T57:T58"/>
    <mergeCell ref="U57:U58"/>
    <mergeCell ref="AB57:AF57"/>
    <mergeCell ref="AG57:AJ57"/>
    <mergeCell ref="Y58:AA58"/>
    <mergeCell ref="AC58:AE58"/>
    <mergeCell ref="AH58:AI58"/>
    <mergeCell ref="G57:G60"/>
    <mergeCell ref="H57:H60"/>
    <mergeCell ref="I57:I60"/>
    <mergeCell ref="J57:J60"/>
    <mergeCell ref="N57:N60"/>
    <mergeCell ref="O57:O60"/>
    <mergeCell ref="A65:A68"/>
    <mergeCell ref="B65:B68"/>
    <mergeCell ref="C65:C68"/>
    <mergeCell ref="D65:D68"/>
    <mergeCell ref="E65:E68"/>
    <mergeCell ref="F65:F68"/>
    <mergeCell ref="AK62:AM62"/>
    <mergeCell ref="T63:U64"/>
    <mergeCell ref="AB63:AD63"/>
    <mergeCell ref="AE63:AG63"/>
    <mergeCell ref="AH63:AJ63"/>
    <mergeCell ref="AK63:AM64"/>
    <mergeCell ref="AB64:AD64"/>
    <mergeCell ref="AE64:AG64"/>
    <mergeCell ref="AH64:AJ64"/>
    <mergeCell ref="P61:P64"/>
    <mergeCell ref="Q61:Q64"/>
    <mergeCell ref="T61:T62"/>
    <mergeCell ref="U61:U62"/>
    <mergeCell ref="AB61:AF61"/>
    <mergeCell ref="AG61:AJ61"/>
    <mergeCell ref="Y62:AA62"/>
    <mergeCell ref="AC62:AE62"/>
    <mergeCell ref="AH62:AI62"/>
    <mergeCell ref="G61:G64"/>
    <mergeCell ref="H61:H64"/>
    <mergeCell ref="I61:I64"/>
    <mergeCell ref="J61:J64"/>
    <mergeCell ref="N61:N64"/>
    <mergeCell ref="O61:O64"/>
    <mergeCell ref="V64:W64"/>
    <mergeCell ref="V68:W68"/>
    <mergeCell ref="K69:K72"/>
    <mergeCell ref="K73:K76"/>
    <mergeCell ref="A69:A72"/>
    <mergeCell ref="B69:B72"/>
    <mergeCell ref="C69:C72"/>
    <mergeCell ref="D69:D72"/>
    <mergeCell ref="E69:E72"/>
    <mergeCell ref="F69:F72"/>
    <mergeCell ref="AK66:AM66"/>
    <mergeCell ref="T67:U68"/>
    <mergeCell ref="AB67:AD67"/>
    <mergeCell ref="AE67:AG67"/>
    <mergeCell ref="AH67:AJ67"/>
    <mergeCell ref="AK67:AM68"/>
    <mergeCell ref="AB68:AD68"/>
    <mergeCell ref="AE68:AG68"/>
    <mergeCell ref="AH68:AJ68"/>
    <mergeCell ref="P65:P68"/>
    <mergeCell ref="Q65:Q68"/>
    <mergeCell ref="T65:T66"/>
    <mergeCell ref="U65:U66"/>
    <mergeCell ref="AB65:AF65"/>
    <mergeCell ref="AG65:AJ65"/>
    <mergeCell ref="Y66:AA66"/>
    <mergeCell ref="AC66:AE66"/>
    <mergeCell ref="AH66:AI66"/>
    <mergeCell ref="G65:G68"/>
    <mergeCell ref="H65:H68"/>
    <mergeCell ref="I65:I68"/>
    <mergeCell ref="J65:J68"/>
    <mergeCell ref="N65:N68"/>
    <mergeCell ref="O65:O68"/>
    <mergeCell ref="A73:A76"/>
    <mergeCell ref="B73:B76"/>
    <mergeCell ref="C73:C76"/>
    <mergeCell ref="D73:D76"/>
    <mergeCell ref="E73:E76"/>
    <mergeCell ref="F73:F76"/>
    <mergeCell ref="AK70:AM70"/>
    <mergeCell ref="T71:U72"/>
    <mergeCell ref="AB71:AD71"/>
    <mergeCell ref="AE71:AG71"/>
    <mergeCell ref="AH71:AJ71"/>
    <mergeCell ref="AK71:AM72"/>
    <mergeCell ref="AB72:AD72"/>
    <mergeCell ref="AE72:AG72"/>
    <mergeCell ref="AH72:AJ72"/>
    <mergeCell ref="P69:P72"/>
    <mergeCell ref="Q69:Q72"/>
    <mergeCell ref="T69:T70"/>
    <mergeCell ref="U69:U70"/>
    <mergeCell ref="AB69:AF69"/>
    <mergeCell ref="AG69:AJ69"/>
    <mergeCell ref="Y70:AA70"/>
    <mergeCell ref="AC70:AE70"/>
    <mergeCell ref="AH70:AI70"/>
    <mergeCell ref="G69:G72"/>
    <mergeCell ref="H69:H72"/>
    <mergeCell ref="I69:I72"/>
    <mergeCell ref="J69:J72"/>
    <mergeCell ref="N69:N72"/>
    <mergeCell ref="O69:O72"/>
    <mergeCell ref="V72:W72"/>
    <mergeCell ref="V76:W76"/>
    <mergeCell ref="K77:K80"/>
    <mergeCell ref="K81:K84"/>
    <mergeCell ref="A77:A80"/>
    <mergeCell ref="B77:B80"/>
    <mergeCell ref="C77:C80"/>
    <mergeCell ref="D77:D80"/>
    <mergeCell ref="E77:E80"/>
    <mergeCell ref="F77:F80"/>
    <mergeCell ref="AK74:AM74"/>
    <mergeCell ref="T75:U76"/>
    <mergeCell ref="AB75:AD75"/>
    <mergeCell ref="AE75:AG75"/>
    <mergeCell ref="AH75:AJ75"/>
    <mergeCell ref="AK75:AM76"/>
    <mergeCell ref="AB76:AD76"/>
    <mergeCell ref="AE76:AG76"/>
    <mergeCell ref="AH76:AJ76"/>
    <mergeCell ref="P73:P76"/>
    <mergeCell ref="Q73:Q76"/>
    <mergeCell ref="T73:T74"/>
    <mergeCell ref="U73:U74"/>
    <mergeCell ref="AB73:AF73"/>
    <mergeCell ref="AG73:AJ73"/>
    <mergeCell ref="Y74:AA74"/>
    <mergeCell ref="AC74:AE74"/>
    <mergeCell ref="AH74:AI74"/>
    <mergeCell ref="G73:G76"/>
    <mergeCell ref="H73:H76"/>
    <mergeCell ref="I73:I76"/>
    <mergeCell ref="J73:J76"/>
    <mergeCell ref="N73:N76"/>
    <mergeCell ref="O73:O76"/>
    <mergeCell ref="A81:A84"/>
    <mergeCell ref="B81:B84"/>
    <mergeCell ref="C81:C84"/>
    <mergeCell ref="D81:D84"/>
    <mergeCell ref="E81:E84"/>
    <mergeCell ref="F81:F84"/>
    <mergeCell ref="AK78:AM78"/>
    <mergeCell ref="T79:U80"/>
    <mergeCell ref="AB79:AD79"/>
    <mergeCell ref="AE79:AG79"/>
    <mergeCell ref="AH79:AJ79"/>
    <mergeCell ref="AK79:AM80"/>
    <mergeCell ref="AB80:AD80"/>
    <mergeCell ref="AE80:AG80"/>
    <mergeCell ref="AH80:AJ80"/>
    <mergeCell ref="P77:P80"/>
    <mergeCell ref="Q77:Q80"/>
    <mergeCell ref="T77:T78"/>
    <mergeCell ref="U77:U78"/>
    <mergeCell ref="AB77:AF77"/>
    <mergeCell ref="AG77:AJ77"/>
    <mergeCell ref="Y78:AA78"/>
    <mergeCell ref="AC78:AE78"/>
    <mergeCell ref="AH78:AI78"/>
    <mergeCell ref="G77:G80"/>
    <mergeCell ref="H77:H80"/>
    <mergeCell ref="I77:I80"/>
    <mergeCell ref="J77:J80"/>
    <mergeCell ref="N77:N80"/>
    <mergeCell ref="O77:O80"/>
    <mergeCell ref="V80:W80"/>
    <mergeCell ref="V84:W84"/>
    <mergeCell ref="K85:K88"/>
    <mergeCell ref="K89:K92"/>
    <mergeCell ref="A85:A88"/>
    <mergeCell ref="B85:B88"/>
    <mergeCell ref="C85:C88"/>
    <mergeCell ref="D85:D88"/>
    <mergeCell ref="E85:E88"/>
    <mergeCell ref="F85:F88"/>
    <mergeCell ref="AK82:AM82"/>
    <mergeCell ref="T83:U84"/>
    <mergeCell ref="AB83:AD83"/>
    <mergeCell ref="AE83:AG83"/>
    <mergeCell ref="AH83:AJ83"/>
    <mergeCell ref="AK83:AM84"/>
    <mergeCell ref="AB84:AD84"/>
    <mergeCell ref="AE84:AG84"/>
    <mergeCell ref="AH84:AJ84"/>
    <mergeCell ref="P81:P84"/>
    <mergeCell ref="Q81:Q84"/>
    <mergeCell ref="T81:T82"/>
    <mergeCell ref="U81:U82"/>
    <mergeCell ref="AB81:AF81"/>
    <mergeCell ref="AG81:AJ81"/>
    <mergeCell ref="Y82:AA82"/>
    <mergeCell ref="AC82:AE82"/>
    <mergeCell ref="AH82:AI82"/>
    <mergeCell ref="G81:G84"/>
    <mergeCell ref="H81:H84"/>
    <mergeCell ref="I81:I84"/>
    <mergeCell ref="J81:J84"/>
    <mergeCell ref="N81:N84"/>
    <mergeCell ref="O81:O84"/>
    <mergeCell ref="A89:A92"/>
    <mergeCell ref="B89:B92"/>
    <mergeCell ref="C89:C92"/>
    <mergeCell ref="D89:D92"/>
    <mergeCell ref="E89:E92"/>
    <mergeCell ref="F89:F92"/>
    <mergeCell ref="AK86:AM86"/>
    <mergeCell ref="T87:U88"/>
    <mergeCell ref="AB87:AD87"/>
    <mergeCell ref="AE87:AG87"/>
    <mergeCell ref="AH87:AJ87"/>
    <mergeCell ref="AK87:AM88"/>
    <mergeCell ref="AB88:AD88"/>
    <mergeCell ref="AE88:AG88"/>
    <mergeCell ref="AH88:AJ88"/>
    <mergeCell ref="P85:P88"/>
    <mergeCell ref="Q85:Q88"/>
    <mergeCell ref="T85:T86"/>
    <mergeCell ref="U85:U86"/>
    <mergeCell ref="AB85:AF85"/>
    <mergeCell ref="AG85:AJ85"/>
    <mergeCell ref="Y86:AA86"/>
    <mergeCell ref="AC86:AE86"/>
    <mergeCell ref="AH86:AI86"/>
    <mergeCell ref="G85:G88"/>
    <mergeCell ref="H85:H88"/>
    <mergeCell ref="I85:I88"/>
    <mergeCell ref="J85:J88"/>
    <mergeCell ref="N85:N88"/>
    <mergeCell ref="O85:O88"/>
    <mergeCell ref="V88:W88"/>
    <mergeCell ref="V92:W92"/>
    <mergeCell ref="K93:K96"/>
    <mergeCell ref="K97:K100"/>
    <mergeCell ref="A93:A96"/>
    <mergeCell ref="B93:B96"/>
    <mergeCell ref="C93:C96"/>
    <mergeCell ref="D93:D96"/>
    <mergeCell ref="E93:E96"/>
    <mergeCell ref="F93:F96"/>
    <mergeCell ref="AK90:AM90"/>
    <mergeCell ref="T91:U92"/>
    <mergeCell ref="AB91:AD91"/>
    <mergeCell ref="AE91:AG91"/>
    <mergeCell ref="AH91:AJ91"/>
    <mergeCell ref="AK91:AM92"/>
    <mergeCell ref="AB92:AD92"/>
    <mergeCell ref="AE92:AG92"/>
    <mergeCell ref="AH92:AJ92"/>
    <mergeCell ref="P89:P92"/>
    <mergeCell ref="Q89:Q92"/>
    <mergeCell ref="T89:T90"/>
    <mergeCell ref="U89:U90"/>
    <mergeCell ref="AB89:AF89"/>
    <mergeCell ref="AG89:AJ89"/>
    <mergeCell ref="Y90:AA90"/>
    <mergeCell ref="AC90:AE90"/>
    <mergeCell ref="AH90:AI90"/>
    <mergeCell ref="G89:G92"/>
    <mergeCell ref="H89:H92"/>
    <mergeCell ref="I89:I92"/>
    <mergeCell ref="J89:J92"/>
    <mergeCell ref="N89:N92"/>
    <mergeCell ref="O89:O92"/>
    <mergeCell ref="A97:A100"/>
    <mergeCell ref="B97:B100"/>
    <mergeCell ref="C97:C100"/>
    <mergeCell ref="D97:D100"/>
    <mergeCell ref="E97:E100"/>
    <mergeCell ref="F97:F100"/>
    <mergeCell ref="AK94:AM94"/>
    <mergeCell ref="T95:U96"/>
    <mergeCell ref="AB95:AD95"/>
    <mergeCell ref="AE95:AG95"/>
    <mergeCell ref="AH95:AJ95"/>
    <mergeCell ref="AK95:AM96"/>
    <mergeCell ref="AB96:AD96"/>
    <mergeCell ref="AE96:AG96"/>
    <mergeCell ref="AH96:AJ96"/>
    <mergeCell ref="P93:P96"/>
    <mergeCell ref="Q93:Q96"/>
    <mergeCell ref="T93:T94"/>
    <mergeCell ref="U93:U94"/>
    <mergeCell ref="AB93:AF93"/>
    <mergeCell ref="AG93:AJ93"/>
    <mergeCell ref="Y94:AA94"/>
    <mergeCell ref="AC94:AE94"/>
    <mergeCell ref="AH94:AI94"/>
    <mergeCell ref="G93:G96"/>
    <mergeCell ref="H93:H96"/>
    <mergeCell ref="I93:I96"/>
    <mergeCell ref="J93:J96"/>
    <mergeCell ref="N93:N96"/>
    <mergeCell ref="O93:O96"/>
    <mergeCell ref="V96:W96"/>
    <mergeCell ref="V100:W100"/>
    <mergeCell ref="K101:K104"/>
    <mergeCell ref="K105:K108"/>
    <mergeCell ref="A101:A104"/>
    <mergeCell ref="B101:B104"/>
    <mergeCell ref="C101:C104"/>
    <mergeCell ref="D101:D104"/>
    <mergeCell ref="E101:E104"/>
    <mergeCell ref="F101:F104"/>
    <mergeCell ref="AK98:AM98"/>
    <mergeCell ref="T99:U100"/>
    <mergeCell ref="AB99:AD99"/>
    <mergeCell ref="AE99:AG99"/>
    <mergeCell ref="AH99:AJ99"/>
    <mergeCell ref="AK99:AM100"/>
    <mergeCell ref="AB100:AD100"/>
    <mergeCell ref="AE100:AG100"/>
    <mergeCell ref="AH100:AJ100"/>
    <mergeCell ref="P97:P100"/>
    <mergeCell ref="Q97:Q100"/>
    <mergeCell ref="T97:T98"/>
    <mergeCell ref="U97:U98"/>
    <mergeCell ref="AB97:AF97"/>
    <mergeCell ref="AG97:AJ97"/>
    <mergeCell ref="Y98:AA98"/>
    <mergeCell ref="AC98:AE98"/>
    <mergeCell ref="AH98:AI98"/>
    <mergeCell ref="G97:G100"/>
    <mergeCell ref="H97:H100"/>
    <mergeCell ref="I97:I100"/>
    <mergeCell ref="J97:J100"/>
    <mergeCell ref="N97:N100"/>
    <mergeCell ref="O97:O100"/>
    <mergeCell ref="A105:A108"/>
    <mergeCell ref="B105:B108"/>
    <mergeCell ref="C105:C108"/>
    <mergeCell ref="D105:D108"/>
    <mergeCell ref="E105:E108"/>
    <mergeCell ref="F105:F108"/>
    <mergeCell ref="AK102:AM102"/>
    <mergeCell ref="T103:U104"/>
    <mergeCell ref="AB103:AD103"/>
    <mergeCell ref="AE103:AG103"/>
    <mergeCell ref="AH103:AJ103"/>
    <mergeCell ref="AK103:AM104"/>
    <mergeCell ref="AB104:AD104"/>
    <mergeCell ref="AE104:AG104"/>
    <mergeCell ref="AH104:AJ104"/>
    <mergeCell ref="P101:P104"/>
    <mergeCell ref="Q101:Q104"/>
    <mergeCell ref="T101:T102"/>
    <mergeCell ref="U101:U102"/>
    <mergeCell ref="AB101:AF101"/>
    <mergeCell ref="AG101:AJ101"/>
    <mergeCell ref="Y102:AA102"/>
    <mergeCell ref="AC102:AE102"/>
    <mergeCell ref="AH102:AI102"/>
    <mergeCell ref="G101:G104"/>
    <mergeCell ref="H101:H104"/>
    <mergeCell ref="I101:I104"/>
    <mergeCell ref="J101:J104"/>
    <mergeCell ref="N101:N104"/>
    <mergeCell ref="O101:O104"/>
    <mergeCell ref="V104:W104"/>
    <mergeCell ref="V108:W108"/>
    <mergeCell ref="K109:K112"/>
    <mergeCell ref="K113:K116"/>
    <mergeCell ref="A109:A112"/>
    <mergeCell ref="B109:B112"/>
    <mergeCell ref="C109:C112"/>
    <mergeCell ref="D109:D112"/>
    <mergeCell ref="E109:E112"/>
    <mergeCell ref="F109:F112"/>
    <mergeCell ref="AK106:AM106"/>
    <mergeCell ref="T107:U108"/>
    <mergeCell ref="AB107:AD107"/>
    <mergeCell ref="AE107:AG107"/>
    <mergeCell ref="AH107:AJ107"/>
    <mergeCell ref="AK107:AM108"/>
    <mergeCell ref="AB108:AD108"/>
    <mergeCell ref="AE108:AG108"/>
    <mergeCell ref="AH108:AJ108"/>
    <mergeCell ref="P105:P108"/>
    <mergeCell ref="Q105:Q108"/>
    <mergeCell ref="T105:T106"/>
    <mergeCell ref="U105:U106"/>
    <mergeCell ref="AB105:AF105"/>
    <mergeCell ref="AG105:AJ105"/>
    <mergeCell ref="Y106:AA106"/>
    <mergeCell ref="AC106:AE106"/>
    <mergeCell ref="AH106:AI106"/>
    <mergeCell ref="G105:G108"/>
    <mergeCell ref="H105:H108"/>
    <mergeCell ref="I105:I108"/>
    <mergeCell ref="J105:J108"/>
    <mergeCell ref="N105:N108"/>
    <mergeCell ref="O105:O108"/>
    <mergeCell ref="A113:A116"/>
    <mergeCell ref="B113:B116"/>
    <mergeCell ref="C113:C116"/>
    <mergeCell ref="D113:D116"/>
    <mergeCell ref="E113:E116"/>
    <mergeCell ref="F113:F116"/>
    <mergeCell ref="AK110:AM110"/>
    <mergeCell ref="T111:U112"/>
    <mergeCell ref="AB111:AD111"/>
    <mergeCell ref="AE111:AG111"/>
    <mergeCell ref="AH111:AJ111"/>
    <mergeCell ref="AK111:AM112"/>
    <mergeCell ref="AB112:AD112"/>
    <mergeCell ref="AE112:AG112"/>
    <mergeCell ref="AH112:AJ112"/>
    <mergeCell ref="P109:P112"/>
    <mergeCell ref="Q109:Q112"/>
    <mergeCell ref="T109:T110"/>
    <mergeCell ref="U109:U110"/>
    <mergeCell ref="AB109:AF109"/>
    <mergeCell ref="AG109:AJ109"/>
    <mergeCell ref="Y110:AA110"/>
    <mergeCell ref="AC110:AE110"/>
    <mergeCell ref="AH110:AI110"/>
    <mergeCell ref="G109:G112"/>
    <mergeCell ref="H109:H112"/>
    <mergeCell ref="I109:I112"/>
    <mergeCell ref="J109:J112"/>
    <mergeCell ref="N109:N112"/>
    <mergeCell ref="O109:O112"/>
    <mergeCell ref="V112:W112"/>
    <mergeCell ref="V116:W116"/>
    <mergeCell ref="K117:K120"/>
    <mergeCell ref="K121:K124"/>
    <mergeCell ref="A117:A120"/>
    <mergeCell ref="B117:B120"/>
    <mergeCell ref="C117:C120"/>
    <mergeCell ref="D117:D120"/>
    <mergeCell ref="E117:E120"/>
    <mergeCell ref="F117:F120"/>
    <mergeCell ref="AK114:AM114"/>
    <mergeCell ref="T115:U116"/>
    <mergeCell ref="AB115:AD115"/>
    <mergeCell ref="AE115:AG115"/>
    <mergeCell ref="AH115:AJ115"/>
    <mergeCell ref="AK115:AM116"/>
    <mergeCell ref="AB116:AD116"/>
    <mergeCell ref="AE116:AG116"/>
    <mergeCell ref="AH116:AJ116"/>
    <mergeCell ref="P113:P116"/>
    <mergeCell ref="Q113:Q116"/>
    <mergeCell ref="T113:T114"/>
    <mergeCell ref="U113:U114"/>
    <mergeCell ref="AB113:AF113"/>
    <mergeCell ref="AG113:AJ113"/>
    <mergeCell ref="Y114:AA114"/>
    <mergeCell ref="AC114:AE114"/>
    <mergeCell ref="AH114:AI114"/>
    <mergeCell ref="G113:G116"/>
    <mergeCell ref="H113:H116"/>
    <mergeCell ref="I113:I116"/>
    <mergeCell ref="J113:J116"/>
    <mergeCell ref="N113:N116"/>
    <mergeCell ref="O113:O116"/>
    <mergeCell ref="A121:A124"/>
    <mergeCell ref="B121:B124"/>
    <mergeCell ref="C121:C124"/>
    <mergeCell ref="D121:D124"/>
    <mergeCell ref="E121:E124"/>
    <mergeCell ref="F121:F124"/>
    <mergeCell ref="AK118:AM118"/>
    <mergeCell ref="T119:U120"/>
    <mergeCell ref="AB119:AD119"/>
    <mergeCell ref="AE119:AG119"/>
    <mergeCell ref="AH119:AJ119"/>
    <mergeCell ref="AK119:AM120"/>
    <mergeCell ref="AB120:AD120"/>
    <mergeCell ref="AE120:AG120"/>
    <mergeCell ref="AH120:AJ120"/>
    <mergeCell ref="P117:P120"/>
    <mergeCell ref="Q117:Q120"/>
    <mergeCell ref="T117:T118"/>
    <mergeCell ref="U117:U118"/>
    <mergeCell ref="AB117:AF117"/>
    <mergeCell ref="AG117:AJ117"/>
    <mergeCell ref="Y118:AA118"/>
    <mergeCell ref="AC118:AE118"/>
    <mergeCell ref="AH118:AI118"/>
    <mergeCell ref="G117:G120"/>
    <mergeCell ref="H117:H120"/>
    <mergeCell ref="I117:I120"/>
    <mergeCell ref="J117:J120"/>
    <mergeCell ref="N117:N120"/>
    <mergeCell ref="O117:O120"/>
    <mergeCell ref="V120:W120"/>
    <mergeCell ref="V124:W124"/>
    <mergeCell ref="K125:K128"/>
    <mergeCell ref="K129:K132"/>
    <mergeCell ref="A125:A128"/>
    <mergeCell ref="B125:B128"/>
    <mergeCell ref="C125:C128"/>
    <mergeCell ref="D125:D128"/>
    <mergeCell ref="E125:E128"/>
    <mergeCell ref="F125:F128"/>
    <mergeCell ref="AK122:AM122"/>
    <mergeCell ref="T123:U124"/>
    <mergeCell ref="AB123:AD123"/>
    <mergeCell ref="AE123:AG123"/>
    <mergeCell ref="AH123:AJ123"/>
    <mergeCell ref="AK123:AM124"/>
    <mergeCell ref="AB124:AD124"/>
    <mergeCell ref="AE124:AG124"/>
    <mergeCell ref="AH124:AJ124"/>
    <mergeCell ref="P121:P124"/>
    <mergeCell ref="Q121:Q124"/>
    <mergeCell ref="T121:T122"/>
    <mergeCell ref="U121:U122"/>
    <mergeCell ref="AB121:AF121"/>
    <mergeCell ref="AG121:AJ121"/>
    <mergeCell ref="Y122:AA122"/>
    <mergeCell ref="AC122:AE122"/>
    <mergeCell ref="AH122:AI122"/>
    <mergeCell ref="G121:G124"/>
    <mergeCell ref="H121:H124"/>
    <mergeCell ref="I121:I124"/>
    <mergeCell ref="J121:J124"/>
    <mergeCell ref="N121:N124"/>
    <mergeCell ref="O121:O124"/>
    <mergeCell ref="A129:A132"/>
    <mergeCell ref="B129:B132"/>
    <mergeCell ref="C129:C132"/>
    <mergeCell ref="D129:D132"/>
    <mergeCell ref="E129:E132"/>
    <mergeCell ref="F129:F132"/>
    <mergeCell ref="AK126:AM126"/>
    <mergeCell ref="T127:U128"/>
    <mergeCell ref="AB127:AD127"/>
    <mergeCell ref="AE127:AG127"/>
    <mergeCell ref="AH127:AJ127"/>
    <mergeCell ref="AK127:AM128"/>
    <mergeCell ref="AB128:AD128"/>
    <mergeCell ref="AE128:AG128"/>
    <mergeCell ref="AH128:AJ128"/>
    <mergeCell ref="P125:P128"/>
    <mergeCell ref="Q125:Q128"/>
    <mergeCell ref="T125:T126"/>
    <mergeCell ref="U125:U126"/>
    <mergeCell ref="AB125:AF125"/>
    <mergeCell ref="AG125:AJ125"/>
    <mergeCell ref="Y126:AA126"/>
    <mergeCell ref="AC126:AE126"/>
    <mergeCell ref="AH126:AI126"/>
    <mergeCell ref="G125:G128"/>
    <mergeCell ref="H125:H128"/>
    <mergeCell ref="I125:I128"/>
    <mergeCell ref="J125:J128"/>
    <mergeCell ref="N125:N128"/>
    <mergeCell ref="O125:O128"/>
    <mergeCell ref="V128:W128"/>
    <mergeCell ref="V132:W132"/>
    <mergeCell ref="K133:K136"/>
    <mergeCell ref="K137:K140"/>
    <mergeCell ref="A133:A136"/>
    <mergeCell ref="B133:B136"/>
    <mergeCell ref="C133:C136"/>
    <mergeCell ref="D133:D136"/>
    <mergeCell ref="E133:E136"/>
    <mergeCell ref="F133:F136"/>
    <mergeCell ref="AK130:AM130"/>
    <mergeCell ref="T131:U132"/>
    <mergeCell ref="AB131:AD131"/>
    <mergeCell ref="AE131:AG131"/>
    <mergeCell ref="AH131:AJ131"/>
    <mergeCell ref="AK131:AM132"/>
    <mergeCell ref="AB132:AD132"/>
    <mergeCell ref="AE132:AG132"/>
    <mergeCell ref="AH132:AJ132"/>
    <mergeCell ref="P129:P132"/>
    <mergeCell ref="Q129:Q132"/>
    <mergeCell ref="T129:T130"/>
    <mergeCell ref="U129:U130"/>
    <mergeCell ref="AB129:AF129"/>
    <mergeCell ref="AG129:AJ129"/>
    <mergeCell ref="Y130:AA130"/>
    <mergeCell ref="AC130:AE130"/>
    <mergeCell ref="AH130:AI130"/>
    <mergeCell ref="G129:G132"/>
    <mergeCell ref="H129:H132"/>
    <mergeCell ref="I129:I132"/>
    <mergeCell ref="J129:J132"/>
    <mergeCell ref="N129:N132"/>
    <mergeCell ref="O129:O132"/>
    <mergeCell ref="A137:A140"/>
    <mergeCell ref="B137:B140"/>
    <mergeCell ref="C137:C140"/>
    <mergeCell ref="D137:D140"/>
    <mergeCell ref="E137:E140"/>
    <mergeCell ref="F137:F140"/>
    <mergeCell ref="AK134:AM134"/>
    <mergeCell ref="T135:U136"/>
    <mergeCell ref="AB135:AD135"/>
    <mergeCell ref="AE135:AG135"/>
    <mergeCell ref="AH135:AJ135"/>
    <mergeCell ref="AK135:AM136"/>
    <mergeCell ref="AB136:AD136"/>
    <mergeCell ref="AE136:AG136"/>
    <mergeCell ref="AH136:AJ136"/>
    <mergeCell ref="P133:P136"/>
    <mergeCell ref="Q133:Q136"/>
    <mergeCell ref="T133:T134"/>
    <mergeCell ref="U133:U134"/>
    <mergeCell ref="AB133:AF133"/>
    <mergeCell ref="AG133:AJ133"/>
    <mergeCell ref="Y134:AA134"/>
    <mergeCell ref="AC134:AE134"/>
    <mergeCell ref="AH134:AI134"/>
    <mergeCell ref="G133:G136"/>
    <mergeCell ref="H133:H136"/>
    <mergeCell ref="I133:I136"/>
    <mergeCell ref="J133:J136"/>
    <mergeCell ref="N133:N136"/>
    <mergeCell ref="O133:O136"/>
    <mergeCell ref="V136:W136"/>
    <mergeCell ref="V140:W140"/>
    <mergeCell ref="K141:K144"/>
    <mergeCell ref="K145:K148"/>
    <mergeCell ref="A141:A144"/>
    <mergeCell ref="B141:B144"/>
    <mergeCell ref="C141:C144"/>
    <mergeCell ref="D141:D144"/>
    <mergeCell ref="E141:E144"/>
    <mergeCell ref="F141:F144"/>
    <mergeCell ref="AK138:AM138"/>
    <mergeCell ref="T139:U140"/>
    <mergeCell ref="AB139:AD139"/>
    <mergeCell ref="AE139:AG139"/>
    <mergeCell ref="AH139:AJ139"/>
    <mergeCell ref="AK139:AM140"/>
    <mergeCell ref="AB140:AD140"/>
    <mergeCell ref="AE140:AG140"/>
    <mergeCell ref="AH140:AJ140"/>
    <mergeCell ref="P137:P140"/>
    <mergeCell ref="Q137:Q140"/>
    <mergeCell ref="T137:T138"/>
    <mergeCell ref="U137:U138"/>
    <mergeCell ref="AB137:AF137"/>
    <mergeCell ref="AG137:AJ137"/>
    <mergeCell ref="Y138:AA138"/>
    <mergeCell ref="AC138:AE138"/>
    <mergeCell ref="AH138:AI138"/>
    <mergeCell ref="G137:G140"/>
    <mergeCell ref="H137:H140"/>
    <mergeCell ref="I137:I140"/>
    <mergeCell ref="J137:J140"/>
    <mergeCell ref="N137:N140"/>
    <mergeCell ref="O137:O140"/>
    <mergeCell ref="A145:A148"/>
    <mergeCell ref="B145:B148"/>
    <mergeCell ref="C145:C148"/>
    <mergeCell ref="D145:D148"/>
    <mergeCell ref="E145:E148"/>
    <mergeCell ref="F145:F148"/>
    <mergeCell ref="AK142:AM142"/>
    <mergeCell ref="T143:U144"/>
    <mergeCell ref="AB143:AD143"/>
    <mergeCell ref="AE143:AG143"/>
    <mergeCell ref="AH143:AJ143"/>
    <mergeCell ref="AK143:AM144"/>
    <mergeCell ref="AB144:AD144"/>
    <mergeCell ref="AE144:AG144"/>
    <mergeCell ref="AH144:AJ144"/>
    <mergeCell ref="P141:P144"/>
    <mergeCell ref="Q141:Q144"/>
    <mergeCell ref="T141:T142"/>
    <mergeCell ref="U141:U142"/>
    <mergeCell ref="AB141:AF141"/>
    <mergeCell ref="AG141:AJ141"/>
    <mergeCell ref="Y142:AA142"/>
    <mergeCell ref="AC142:AE142"/>
    <mergeCell ref="AH142:AI142"/>
    <mergeCell ref="G141:G144"/>
    <mergeCell ref="H141:H144"/>
    <mergeCell ref="I141:I144"/>
    <mergeCell ref="J141:J144"/>
    <mergeCell ref="N141:N144"/>
    <mergeCell ref="O141:O144"/>
    <mergeCell ref="V144:W144"/>
    <mergeCell ref="V148:W148"/>
    <mergeCell ref="K149:K152"/>
    <mergeCell ref="K153:K156"/>
    <mergeCell ref="A149:A152"/>
    <mergeCell ref="B149:B152"/>
    <mergeCell ref="C149:C152"/>
    <mergeCell ref="D149:D152"/>
    <mergeCell ref="E149:E152"/>
    <mergeCell ref="F149:F152"/>
    <mergeCell ref="AK146:AM146"/>
    <mergeCell ref="T147:U148"/>
    <mergeCell ref="AB147:AD147"/>
    <mergeCell ref="AE147:AG147"/>
    <mergeCell ref="AH147:AJ147"/>
    <mergeCell ref="AK147:AM148"/>
    <mergeCell ref="AB148:AD148"/>
    <mergeCell ref="AE148:AG148"/>
    <mergeCell ref="AH148:AJ148"/>
    <mergeCell ref="P145:P148"/>
    <mergeCell ref="Q145:Q148"/>
    <mergeCell ref="T145:T146"/>
    <mergeCell ref="U145:U146"/>
    <mergeCell ref="AB145:AF145"/>
    <mergeCell ref="AG145:AJ145"/>
    <mergeCell ref="Y146:AA146"/>
    <mergeCell ref="AC146:AE146"/>
    <mergeCell ref="AH146:AI146"/>
    <mergeCell ref="G145:G148"/>
    <mergeCell ref="H145:H148"/>
    <mergeCell ref="I145:I148"/>
    <mergeCell ref="J145:J148"/>
    <mergeCell ref="N145:N148"/>
    <mergeCell ref="O145:O148"/>
    <mergeCell ref="A153:A156"/>
    <mergeCell ref="B153:B156"/>
    <mergeCell ref="C153:C156"/>
    <mergeCell ref="D153:D156"/>
    <mergeCell ref="E153:E156"/>
    <mergeCell ref="F153:F156"/>
    <mergeCell ref="AK150:AM150"/>
    <mergeCell ref="T151:U152"/>
    <mergeCell ref="AB151:AD151"/>
    <mergeCell ref="AE151:AG151"/>
    <mergeCell ref="AH151:AJ151"/>
    <mergeCell ref="AK151:AM152"/>
    <mergeCell ref="AB152:AD152"/>
    <mergeCell ref="AE152:AG152"/>
    <mergeCell ref="AH152:AJ152"/>
    <mergeCell ref="P149:P152"/>
    <mergeCell ref="Q149:Q152"/>
    <mergeCell ref="T149:T150"/>
    <mergeCell ref="U149:U150"/>
    <mergeCell ref="AB149:AF149"/>
    <mergeCell ref="AG149:AJ149"/>
    <mergeCell ref="Y150:AA150"/>
    <mergeCell ref="AC150:AE150"/>
    <mergeCell ref="AH150:AI150"/>
    <mergeCell ref="G149:G152"/>
    <mergeCell ref="H149:H152"/>
    <mergeCell ref="I149:I152"/>
    <mergeCell ref="J149:J152"/>
    <mergeCell ref="N149:N152"/>
    <mergeCell ref="O149:O152"/>
    <mergeCell ref="V152:W152"/>
    <mergeCell ref="V156:W156"/>
    <mergeCell ref="K157:K160"/>
    <mergeCell ref="K161:K164"/>
    <mergeCell ref="A157:A160"/>
    <mergeCell ref="B157:B160"/>
    <mergeCell ref="C157:C160"/>
    <mergeCell ref="D157:D160"/>
    <mergeCell ref="E157:E160"/>
    <mergeCell ref="F157:F160"/>
    <mergeCell ref="AK154:AM154"/>
    <mergeCell ref="T155:U156"/>
    <mergeCell ref="AB155:AD155"/>
    <mergeCell ref="AE155:AG155"/>
    <mergeCell ref="AH155:AJ155"/>
    <mergeCell ref="AK155:AM156"/>
    <mergeCell ref="AB156:AD156"/>
    <mergeCell ref="AE156:AG156"/>
    <mergeCell ref="AH156:AJ156"/>
    <mergeCell ref="P153:P156"/>
    <mergeCell ref="Q153:Q156"/>
    <mergeCell ref="T153:T154"/>
    <mergeCell ref="U153:U154"/>
    <mergeCell ref="AB153:AF153"/>
    <mergeCell ref="AG153:AJ153"/>
    <mergeCell ref="Y154:AA154"/>
    <mergeCell ref="AC154:AE154"/>
    <mergeCell ref="AH154:AI154"/>
    <mergeCell ref="G153:G156"/>
    <mergeCell ref="H153:H156"/>
    <mergeCell ref="I153:I156"/>
    <mergeCell ref="J153:J156"/>
    <mergeCell ref="N153:N156"/>
    <mergeCell ref="O153:O156"/>
    <mergeCell ref="A161:A164"/>
    <mergeCell ref="B161:B164"/>
    <mergeCell ref="C161:C164"/>
    <mergeCell ref="D161:D164"/>
    <mergeCell ref="E161:E164"/>
    <mergeCell ref="F161:F164"/>
    <mergeCell ref="AK158:AM158"/>
    <mergeCell ref="T159:U160"/>
    <mergeCell ref="AB159:AD159"/>
    <mergeCell ref="AE159:AG159"/>
    <mergeCell ref="AH159:AJ159"/>
    <mergeCell ref="AK159:AM160"/>
    <mergeCell ref="AB160:AD160"/>
    <mergeCell ref="AE160:AG160"/>
    <mergeCell ref="AH160:AJ160"/>
    <mergeCell ref="P157:P160"/>
    <mergeCell ref="Q157:Q160"/>
    <mergeCell ref="T157:T158"/>
    <mergeCell ref="U157:U158"/>
    <mergeCell ref="AB157:AF157"/>
    <mergeCell ref="AG157:AJ157"/>
    <mergeCell ref="Y158:AA158"/>
    <mergeCell ref="AC158:AE158"/>
    <mergeCell ref="AH158:AI158"/>
    <mergeCell ref="G157:G160"/>
    <mergeCell ref="H157:H160"/>
    <mergeCell ref="I157:I160"/>
    <mergeCell ref="J157:J160"/>
    <mergeCell ref="N157:N160"/>
    <mergeCell ref="O157:O160"/>
    <mergeCell ref="V160:W160"/>
    <mergeCell ref="V164:W164"/>
    <mergeCell ref="K165:K168"/>
    <mergeCell ref="K169:K172"/>
    <mergeCell ref="A165:A168"/>
    <mergeCell ref="B165:B168"/>
    <mergeCell ref="C165:C168"/>
    <mergeCell ref="D165:D168"/>
    <mergeCell ref="E165:E168"/>
    <mergeCell ref="F165:F168"/>
    <mergeCell ref="AK162:AM162"/>
    <mergeCell ref="T163:U164"/>
    <mergeCell ref="AB163:AD163"/>
    <mergeCell ref="AE163:AG163"/>
    <mergeCell ref="AH163:AJ163"/>
    <mergeCell ref="AK163:AM164"/>
    <mergeCell ref="AB164:AD164"/>
    <mergeCell ref="AE164:AG164"/>
    <mergeCell ref="AH164:AJ164"/>
    <mergeCell ref="P161:P164"/>
    <mergeCell ref="Q161:Q164"/>
    <mergeCell ref="T161:T162"/>
    <mergeCell ref="U161:U162"/>
    <mergeCell ref="AB161:AF161"/>
    <mergeCell ref="AG161:AJ161"/>
    <mergeCell ref="Y162:AA162"/>
    <mergeCell ref="AC162:AE162"/>
    <mergeCell ref="AH162:AI162"/>
    <mergeCell ref="G161:G164"/>
    <mergeCell ref="H161:H164"/>
    <mergeCell ref="I161:I164"/>
    <mergeCell ref="J161:J164"/>
    <mergeCell ref="N161:N164"/>
    <mergeCell ref="O161:O164"/>
    <mergeCell ref="A169:A172"/>
    <mergeCell ref="B169:B172"/>
    <mergeCell ref="C169:C172"/>
    <mergeCell ref="D169:D172"/>
    <mergeCell ref="E169:E172"/>
    <mergeCell ref="F169:F172"/>
    <mergeCell ref="AK166:AM166"/>
    <mergeCell ref="T167:U168"/>
    <mergeCell ref="AB167:AD167"/>
    <mergeCell ref="AE167:AG167"/>
    <mergeCell ref="AH167:AJ167"/>
    <mergeCell ref="AK167:AM168"/>
    <mergeCell ref="AB168:AD168"/>
    <mergeCell ref="AE168:AG168"/>
    <mergeCell ref="AH168:AJ168"/>
    <mergeCell ref="P165:P168"/>
    <mergeCell ref="Q165:Q168"/>
    <mergeCell ref="T165:T166"/>
    <mergeCell ref="U165:U166"/>
    <mergeCell ref="AB165:AF165"/>
    <mergeCell ref="AG165:AJ165"/>
    <mergeCell ref="Y166:AA166"/>
    <mergeCell ref="AC166:AE166"/>
    <mergeCell ref="AH166:AI166"/>
    <mergeCell ref="G165:G168"/>
    <mergeCell ref="H165:H168"/>
    <mergeCell ref="I165:I168"/>
    <mergeCell ref="J165:J168"/>
    <mergeCell ref="N165:N168"/>
    <mergeCell ref="O165:O168"/>
    <mergeCell ref="V168:W168"/>
    <mergeCell ref="V172:W172"/>
    <mergeCell ref="K173:K176"/>
    <mergeCell ref="K177:K180"/>
    <mergeCell ref="A173:A176"/>
    <mergeCell ref="B173:B176"/>
    <mergeCell ref="C173:C176"/>
    <mergeCell ref="D173:D176"/>
    <mergeCell ref="E173:E176"/>
    <mergeCell ref="F173:F176"/>
    <mergeCell ref="AK170:AM170"/>
    <mergeCell ref="T171:U172"/>
    <mergeCell ref="AB171:AD171"/>
    <mergeCell ref="AE171:AG171"/>
    <mergeCell ref="AH171:AJ171"/>
    <mergeCell ref="AK171:AM172"/>
    <mergeCell ref="AB172:AD172"/>
    <mergeCell ref="AE172:AG172"/>
    <mergeCell ref="AH172:AJ172"/>
    <mergeCell ref="P169:P172"/>
    <mergeCell ref="Q169:Q172"/>
    <mergeCell ref="T169:T170"/>
    <mergeCell ref="U169:U170"/>
    <mergeCell ref="AB169:AF169"/>
    <mergeCell ref="AG169:AJ169"/>
    <mergeCell ref="Y170:AA170"/>
    <mergeCell ref="AC170:AE170"/>
    <mergeCell ref="AH170:AI170"/>
    <mergeCell ref="G169:G172"/>
    <mergeCell ref="H169:H172"/>
    <mergeCell ref="I169:I172"/>
    <mergeCell ref="J169:J172"/>
    <mergeCell ref="N169:N172"/>
    <mergeCell ref="O169:O172"/>
    <mergeCell ref="A177:A180"/>
    <mergeCell ref="B177:B180"/>
    <mergeCell ref="C177:C180"/>
    <mergeCell ref="D177:D180"/>
    <mergeCell ref="E177:E180"/>
    <mergeCell ref="F177:F180"/>
    <mergeCell ref="AK174:AM174"/>
    <mergeCell ref="T175:U176"/>
    <mergeCell ref="AB175:AD175"/>
    <mergeCell ref="AE175:AG175"/>
    <mergeCell ref="AH175:AJ175"/>
    <mergeCell ref="AK175:AM176"/>
    <mergeCell ref="AB176:AD176"/>
    <mergeCell ref="AE176:AG176"/>
    <mergeCell ref="AH176:AJ176"/>
    <mergeCell ref="P173:P176"/>
    <mergeCell ref="Q173:Q176"/>
    <mergeCell ref="T173:T174"/>
    <mergeCell ref="U173:U174"/>
    <mergeCell ref="AB173:AF173"/>
    <mergeCell ref="AG173:AJ173"/>
    <mergeCell ref="Y174:AA174"/>
    <mergeCell ref="AC174:AE174"/>
    <mergeCell ref="AH174:AI174"/>
    <mergeCell ref="G173:G176"/>
    <mergeCell ref="H173:H176"/>
    <mergeCell ref="I173:I176"/>
    <mergeCell ref="J173:J176"/>
    <mergeCell ref="N173:N176"/>
    <mergeCell ref="O173:O176"/>
    <mergeCell ref="V176:W176"/>
    <mergeCell ref="V180:W180"/>
    <mergeCell ref="K181:K184"/>
    <mergeCell ref="K185:K188"/>
    <mergeCell ref="A181:A184"/>
    <mergeCell ref="B181:B184"/>
    <mergeCell ref="C181:C184"/>
    <mergeCell ref="D181:D184"/>
    <mergeCell ref="E181:E184"/>
    <mergeCell ref="F181:F184"/>
    <mergeCell ref="AK178:AM178"/>
    <mergeCell ref="T179:U180"/>
    <mergeCell ref="AB179:AD179"/>
    <mergeCell ref="AE179:AG179"/>
    <mergeCell ref="AH179:AJ179"/>
    <mergeCell ref="AK179:AM180"/>
    <mergeCell ref="AB180:AD180"/>
    <mergeCell ref="AE180:AG180"/>
    <mergeCell ref="AH180:AJ180"/>
    <mergeCell ref="P177:P180"/>
    <mergeCell ref="Q177:Q180"/>
    <mergeCell ref="T177:T178"/>
    <mergeCell ref="U177:U178"/>
    <mergeCell ref="AB177:AF177"/>
    <mergeCell ref="AG177:AJ177"/>
    <mergeCell ref="Y178:AA178"/>
    <mergeCell ref="AC178:AE178"/>
    <mergeCell ref="AH178:AI178"/>
    <mergeCell ref="G177:G180"/>
    <mergeCell ref="H177:H180"/>
    <mergeCell ref="I177:I180"/>
    <mergeCell ref="J177:J180"/>
    <mergeCell ref="N177:N180"/>
    <mergeCell ref="O177:O180"/>
    <mergeCell ref="A185:A188"/>
    <mergeCell ref="B185:B188"/>
    <mergeCell ref="C185:C188"/>
    <mergeCell ref="D185:D188"/>
    <mergeCell ref="E185:E188"/>
    <mergeCell ref="F185:F188"/>
    <mergeCell ref="AK182:AM182"/>
    <mergeCell ref="T183:U184"/>
    <mergeCell ref="AB183:AD183"/>
    <mergeCell ref="AE183:AG183"/>
    <mergeCell ref="AH183:AJ183"/>
    <mergeCell ref="AK183:AM184"/>
    <mergeCell ref="AB184:AD184"/>
    <mergeCell ref="AE184:AG184"/>
    <mergeCell ref="AH184:AJ184"/>
    <mergeCell ref="P181:P184"/>
    <mergeCell ref="Q181:Q184"/>
    <mergeCell ref="T181:T182"/>
    <mergeCell ref="U181:U182"/>
    <mergeCell ref="AB181:AF181"/>
    <mergeCell ref="AG181:AJ181"/>
    <mergeCell ref="Y182:AA182"/>
    <mergeCell ref="AC182:AE182"/>
    <mergeCell ref="AH182:AI182"/>
    <mergeCell ref="G181:G184"/>
    <mergeCell ref="H181:H184"/>
    <mergeCell ref="I181:I184"/>
    <mergeCell ref="J181:J184"/>
    <mergeCell ref="N181:N184"/>
    <mergeCell ref="O181:O184"/>
    <mergeCell ref="V188:W188"/>
    <mergeCell ref="C189:C192"/>
    <mergeCell ref="D189:D192"/>
    <mergeCell ref="E189:E192"/>
    <mergeCell ref="F189:F192"/>
    <mergeCell ref="AK186:AM186"/>
    <mergeCell ref="T187:U188"/>
    <mergeCell ref="AB187:AD187"/>
    <mergeCell ref="AE187:AG187"/>
    <mergeCell ref="AH187:AJ187"/>
    <mergeCell ref="AK187:AM188"/>
    <mergeCell ref="AB188:AD188"/>
    <mergeCell ref="AE188:AG188"/>
    <mergeCell ref="AH188:AJ188"/>
    <mergeCell ref="P185:P188"/>
    <mergeCell ref="Q185:Q188"/>
    <mergeCell ref="T185:T186"/>
    <mergeCell ref="U185:U186"/>
    <mergeCell ref="AB185:AF185"/>
    <mergeCell ref="AG185:AJ185"/>
    <mergeCell ref="Y186:AA186"/>
    <mergeCell ref="AC186:AE186"/>
    <mergeCell ref="AH186:AI186"/>
    <mergeCell ref="G185:G188"/>
    <mergeCell ref="H185:H188"/>
    <mergeCell ref="I185:I188"/>
    <mergeCell ref="J185:J188"/>
    <mergeCell ref="N185:N188"/>
    <mergeCell ref="O185:O188"/>
    <mergeCell ref="K189:K192"/>
    <mergeCell ref="A193:A196"/>
    <mergeCell ref="B193:B196"/>
    <mergeCell ref="C193:C196"/>
    <mergeCell ref="D193:D196"/>
    <mergeCell ref="E193:E196"/>
    <mergeCell ref="F193:F196"/>
    <mergeCell ref="AK190:AM190"/>
    <mergeCell ref="T191:U192"/>
    <mergeCell ref="AB191:AD191"/>
    <mergeCell ref="AE191:AG191"/>
    <mergeCell ref="AH191:AJ191"/>
    <mergeCell ref="AK191:AM192"/>
    <mergeCell ref="AB192:AD192"/>
    <mergeCell ref="AE192:AG192"/>
    <mergeCell ref="AH192:AJ192"/>
    <mergeCell ref="P189:P192"/>
    <mergeCell ref="Q189:Q192"/>
    <mergeCell ref="T189:T190"/>
    <mergeCell ref="U189:U190"/>
    <mergeCell ref="AB189:AF189"/>
    <mergeCell ref="AG189:AJ189"/>
    <mergeCell ref="Y190:AA190"/>
    <mergeCell ref="AC190:AE190"/>
    <mergeCell ref="AH190:AI190"/>
    <mergeCell ref="G189:G192"/>
    <mergeCell ref="H189:H192"/>
    <mergeCell ref="I189:I192"/>
    <mergeCell ref="J189:J192"/>
    <mergeCell ref="N189:N192"/>
    <mergeCell ref="O189:O192"/>
    <mergeCell ref="A189:A192"/>
    <mergeCell ref="B189:B192"/>
    <mergeCell ref="I197:I200"/>
    <mergeCell ref="J197:J200"/>
    <mergeCell ref="N197:N200"/>
    <mergeCell ref="O197:O200"/>
    <mergeCell ref="A197:A200"/>
    <mergeCell ref="B197:B200"/>
    <mergeCell ref="C197:C200"/>
    <mergeCell ref="D197:D200"/>
    <mergeCell ref="E197:E200"/>
    <mergeCell ref="F197:F200"/>
    <mergeCell ref="AK194:AM194"/>
    <mergeCell ref="T195:U196"/>
    <mergeCell ref="AB195:AD195"/>
    <mergeCell ref="AE195:AG195"/>
    <mergeCell ref="AH195:AJ195"/>
    <mergeCell ref="AK195:AM196"/>
    <mergeCell ref="AB196:AD196"/>
    <mergeCell ref="AE196:AG196"/>
    <mergeCell ref="AH196:AJ196"/>
    <mergeCell ref="P193:P196"/>
    <mergeCell ref="Q193:Q196"/>
    <mergeCell ref="T193:T194"/>
    <mergeCell ref="U193:U194"/>
    <mergeCell ref="AB193:AF193"/>
    <mergeCell ref="AG193:AJ193"/>
    <mergeCell ref="Y194:AA194"/>
    <mergeCell ref="AC194:AE194"/>
    <mergeCell ref="AH194:AI194"/>
    <mergeCell ref="G193:G196"/>
    <mergeCell ref="H193:H196"/>
    <mergeCell ref="I193:I196"/>
    <mergeCell ref="J193:J196"/>
    <mergeCell ref="G201:G204"/>
    <mergeCell ref="H201:H204"/>
    <mergeCell ref="I201:I204"/>
    <mergeCell ref="J201:J204"/>
    <mergeCell ref="N201:N204"/>
    <mergeCell ref="O201:O204"/>
    <mergeCell ref="A201:A204"/>
    <mergeCell ref="B201:B204"/>
    <mergeCell ref="C201:C204"/>
    <mergeCell ref="D201:D204"/>
    <mergeCell ref="E201:E204"/>
    <mergeCell ref="F201:F204"/>
    <mergeCell ref="AK198:AM198"/>
    <mergeCell ref="T199:U200"/>
    <mergeCell ref="AB199:AD199"/>
    <mergeCell ref="AE199:AG199"/>
    <mergeCell ref="AH199:AJ199"/>
    <mergeCell ref="AK199:AM200"/>
    <mergeCell ref="AB200:AD200"/>
    <mergeCell ref="AE200:AG200"/>
    <mergeCell ref="AH200:AJ200"/>
    <mergeCell ref="P197:P200"/>
    <mergeCell ref="Q197:Q200"/>
    <mergeCell ref="T197:T198"/>
    <mergeCell ref="U197:U198"/>
    <mergeCell ref="AB197:AF197"/>
    <mergeCell ref="AG197:AJ197"/>
    <mergeCell ref="Y198:AA198"/>
    <mergeCell ref="AC198:AE198"/>
    <mergeCell ref="AH198:AI198"/>
    <mergeCell ref="G197:G200"/>
    <mergeCell ref="H197:H200"/>
    <mergeCell ref="M65:M68"/>
    <mergeCell ref="M69:M72"/>
    <mergeCell ref="K193:K196"/>
    <mergeCell ref="K197:K200"/>
    <mergeCell ref="K201:K204"/>
    <mergeCell ref="V192:W192"/>
    <mergeCell ref="V196:W196"/>
    <mergeCell ref="V200:W200"/>
    <mergeCell ref="V204:W204"/>
    <mergeCell ref="AK202:AM202"/>
    <mergeCell ref="T203:U204"/>
    <mergeCell ref="AB203:AD203"/>
    <mergeCell ref="AE203:AG203"/>
    <mergeCell ref="AH203:AJ203"/>
    <mergeCell ref="AK203:AM204"/>
    <mergeCell ref="AB204:AD204"/>
    <mergeCell ref="AE204:AG204"/>
    <mergeCell ref="AH204:AJ204"/>
    <mergeCell ref="P201:P204"/>
    <mergeCell ref="Q201:Q204"/>
    <mergeCell ref="T201:T202"/>
    <mergeCell ref="U201:U202"/>
    <mergeCell ref="AB201:AF201"/>
    <mergeCell ref="AG201:AJ201"/>
    <mergeCell ref="Y202:AA202"/>
    <mergeCell ref="AC202:AE202"/>
    <mergeCell ref="AH202:AI202"/>
    <mergeCell ref="N193:N196"/>
    <mergeCell ref="O193:O196"/>
    <mergeCell ref="L197:L200"/>
    <mergeCell ref="L201:L204"/>
    <mergeCell ref="V184:W184"/>
    <mergeCell ref="M193:M196"/>
    <mergeCell ref="M197:M200"/>
    <mergeCell ref="M201:M204"/>
    <mergeCell ref="M73:M76"/>
    <mergeCell ref="M77:M80"/>
    <mergeCell ref="M81:M84"/>
    <mergeCell ref="M85:M88"/>
    <mergeCell ref="M89:M92"/>
    <mergeCell ref="M93:M96"/>
    <mergeCell ref="M97:M100"/>
    <mergeCell ref="M101:M104"/>
    <mergeCell ref="M105:M108"/>
    <mergeCell ref="M109:M112"/>
    <mergeCell ref="M113:M116"/>
    <mergeCell ref="M117:M120"/>
    <mergeCell ref="M121:M124"/>
    <mergeCell ref="M125:M128"/>
    <mergeCell ref="M129:M132"/>
    <mergeCell ref="M133:M136"/>
    <mergeCell ref="M137:M140"/>
    <mergeCell ref="A1:B1"/>
    <mergeCell ref="C1:P1"/>
    <mergeCell ref="Q1:T1"/>
    <mergeCell ref="U1:AM1"/>
    <mergeCell ref="M141:M144"/>
    <mergeCell ref="M145:M148"/>
    <mergeCell ref="M149:M152"/>
    <mergeCell ref="M153:M156"/>
    <mergeCell ref="M157:M160"/>
    <mergeCell ref="M161:M164"/>
    <mergeCell ref="M165:M168"/>
    <mergeCell ref="M169:M172"/>
    <mergeCell ref="M173:M176"/>
    <mergeCell ref="M177:M180"/>
    <mergeCell ref="M181:M184"/>
    <mergeCell ref="M185:M188"/>
    <mergeCell ref="M189:M192"/>
    <mergeCell ref="M5:M8"/>
    <mergeCell ref="M9:M12"/>
    <mergeCell ref="M13:M16"/>
    <mergeCell ref="M17:M20"/>
    <mergeCell ref="M21:M24"/>
    <mergeCell ref="M25:M28"/>
    <mergeCell ref="M29:M32"/>
    <mergeCell ref="M33:M36"/>
    <mergeCell ref="M37:M40"/>
    <mergeCell ref="M41:M44"/>
    <mergeCell ref="M45:M48"/>
    <mergeCell ref="M49:M52"/>
    <mergeCell ref="M53:M56"/>
    <mergeCell ref="M57:M60"/>
    <mergeCell ref="M61:M64"/>
  </mergeCells>
  <conditionalFormatting sqref="V2:X1048576">
    <cfRule type="cellIs" dxfId="4" priority="1" operator="equal">
      <formula>"Other (PR0034)"</formula>
    </cfRule>
  </conditionalFormatting>
  <dataValidations count="5">
    <dataValidation type="list" allowBlank="1" showInputMessage="1" showErrorMessage="1" prompt="Please select the state/province from the drop-down list._x000a__x000a_Lütfen açılır listeden eyalet/il seçin." sqref="E5:E7 E9:E11 E13:E15 E17:E19 E21:E23 E25:E27 E29:E31 E33:E35 E37:E39 E41:E43 E45:E47 E49:E51 E53:E55 E57:E59 E61:E63 E65:E67 E69:E71 E73:E75 E77:E79 E81:E83 E85:E87 E89:E91 E93:E95 E97:E99 E101:E103 E105:E107 E109:E111 E113:E115 E117:E119 E121:E123 E125:E127 E129:E131 E133:E135 E137:E139 E141:E143 E145:E147 E149:E151 E153:E155 E157:E159 E161:E163 E165:E167 E169:E171 E173:E175 E177:E179 E181:E183 E185:E187 E189:E191 E193:E195 E197:E199 E201:E203" xr:uid="{8C7EC8B8-509E-4E1D-AEAF-ECB645766DEB}">
      <formula1>INDIRECT($D5)</formula1>
    </dataValidation>
    <dataValidation type="list" allowBlank="1" showInputMessage="1" showErrorMessage="1" prompt="Please select &quot;Yes&quot; or &quot;No&quot; from the drop-down list according to the actual situation._x000a__x000a_Lütfen mevcut duruma göre açılır listeden &quot;Evet&quot; veya &quot;Hayır&quot;ı seçin." sqref="N5:P7 N9:P11 N13:P15 N17:P19 N21:P23 N25:P27 N29:P31 N33:P35 N37:P39 N41:P43 N45:P47 N49:P51 N53:P55 N57:P59 N61:P63 N65:P67 N69:P71 N73:P75 N77:P79 N81:P83 N85:P87 N89:P91 N93:P95 N97:P99 N101:P103 N105:P107 N109:P111 N113:P115 N117:P119 N121:P123 N125:P127 N129:P131 N133:P135 N137:P139 N141:P143 N145:P147 N149:P151 N153:P155 N157:P159 N161:P163 N165:P167 N169:P171 N173:P175 N177:P179 N181:P183 N185:P187 N189:P191 N193:P195 N197:P199 N201:P203" xr:uid="{0633CB1F-37A6-450F-BFB2-7B7FEFB9ADC7}">
      <formula1>"Yes,No"</formula1>
    </dataValidation>
    <dataValidation type="list" allowBlank="1" showInputMessage="1" showErrorMessage="1" sqref="Z5 AC6:AE6 AH6:AI6 AL5 Z9 Z13 Z17 Z21 Z25 Z29 Z33 Z37 Z41 Z45 Z49 Z53 Z57 Z61 Z65 Z69 Z73 Z77 Z81 Z85 Z89 Z93 Z97 Z101 Z105 Z109 Z113 Z117 Z121 Z125 Z129 Z133 Z137 Z141 Z145 Z149 Z153 Z157 Z161 Z165 Z169 Z173 Z177 Z181 Z185 Z189 Z193 Z197 Z201 AC10:AE10 AC14:AE14 AC18:AE18 AC22:AE22 AC26:AE26 AC30:AE30 AC34:AE34 AC38:AE38 AC42:AE42 AC46:AE46 AC50:AE50 AC54:AE54 AC58:AE58 AC62:AE62 AC66:AE66 AC70:AE70 AC74:AE74 AC78:AE78 AC82:AE82 AC86:AE86 AC90:AE90 AC94:AE94 AC98:AE98 AC102:AE102 AC106:AE106 AC110:AE110 AC114:AE114 AC118:AE118 AC122:AE122 AC126:AE126 AC130:AE130 AC134:AE134 AC138:AE138 AC142:AE142 AC146:AE146 AC150:AE150 AC154:AE154 AC158:AE158 AC162:AE162 AC166:AE166 AC170:AE170 AC174:AE174 AC178:AE178 AC182:AE182 AC186:AE186 AC190:AE190 AC194:AE194 AC198:AE198 AC202:AE202 AH10:AI10 AH14:AI14 AH18:AI18 AH22:AI22 AH26:AI26 AH30:AI30 AH34:AI34 AH38:AI38 AH42:AI42 AH46:AI46 AH50:AI50 AH54:AI54 AH58:AI58 AH62:AI62 AH66:AI66 AH70:AI70 AH74:AI74 AH78:AI78 AH82:AI82 AH86:AI86 AH90:AI90 AH94:AI94 AH98:AI98 AH102:AI102 AH106:AI106 AH110:AI110 AH114:AI114 AH118:AI118 AH122:AI122 AH126:AI126 AH130:AI130 AH134:AI134 AH138:AI138 AH142:AI142 AH146:AI146 AH150:AI150 AH154:AI154 AH158:AI158 AH162:AI162 AH166:AI166 AH170:AI170 AH174:AI174 AH178:AI178 AH182:AI182 AH186:AI186 AH190:AI190 AH194:AI194 AH198:AI198 AH202:AI202 AL9 AL13 AL17 AL21 AL25 AL29 AL33 AL37 AL41 AL45 AL49 AL53 AL57 AL61 AL65 AL69 AL73 AL77 AL81 AL85 AL89 AL93 AL97 AL101 AL105 AL109 AL113 AL117 AL121 AL125 AL129 AL133 AL137 AL141 AL145 AL149 AL153 AL157 AL161 AL165 AL169 AL173 AL177 AL181 AL185 AL189 AL193 AL197 AL201" xr:uid="{8C6E6C42-82FC-4684-B9CA-50FC31EA26A5}">
      <formula1>"'-Please Select from Drop-Down List-,YES,NO"</formula1>
    </dataValidation>
    <dataValidation type="list" allowBlank="1" showInputMessage="1" showErrorMessage="1" sqref="D5:D204" xr:uid="{74FDCA64-D461-4750-A586-1110E0B3DD66}">
      <formula1>Countrylist</formula1>
    </dataValidation>
    <dataValidation type="list" allowBlank="1" showInputMessage="1" showErrorMessage="1" sqref="R5:S204" xr:uid="{B580EDA6-590D-402E-9DF9-3F0346F8C08B}">
      <formula1>"GOTS,GRS,RCS,OCS,RWS,RMS,RAS,RDS"</formula1>
    </dataValidation>
  </dataValidations>
  <pageMargins left="0.25" right="0.25" top="0.75" bottom="0.75" header="0.3" footer="0.3"/>
  <pageSetup paperSize="9" scale="20"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3D44E1B-5F4D-4837-B807-2DCE6CC99ED0}">
          <x14:formula1>
            <xm:f>'Process Category'!$C$2:$C$53</xm:f>
          </x14:formula1>
          <xm:sqref>V5:X7 V9:X11 V13:X15 V17:X19 V21:X23 V25:X27 V29:X31 V33:X35 V37:X39 V41:X43 V45:X47 V49:X51 V53:X55 V57:X59 V61:X63 V65:X67 V69:X71 V73:X75 V77:X79 V81:X83 V85:X87 V89:X91 V93:X95 V97:X99 V101:X103 V105:X107 V109:X111 V113:X115 V117:X119 V121:X123 V125:X127 V129:X131 V133:X135 V137:X139 V141:X143 V145:X147 V149:X151 V153:X155 V157:X159 V161:X163 V165:X167 V169:X171 V173:X175 V177:X179 V181:X183 V185:X187 V189:X191 V193:X195 V197:X199 V201:X203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3021"/>
  <sheetViews>
    <sheetView zoomScale="85" zoomScaleNormal="85" workbookViewId="0">
      <selection activeCell="B22" sqref="B22"/>
    </sheetView>
  </sheetViews>
  <sheetFormatPr defaultColWidth="9" defaultRowHeight="12.75"/>
  <cols>
    <col min="1" max="1" width="7" style="10" customWidth="1"/>
    <col min="2" max="2" width="21.5703125" style="10" customWidth="1"/>
    <col min="3" max="3" width="20.42578125" style="10" customWidth="1"/>
    <col min="4" max="4" width="38" style="10" customWidth="1"/>
    <col min="5" max="5" width="16.140625" style="10" customWidth="1"/>
    <col min="6" max="6" width="28.42578125" style="10" customWidth="1"/>
    <col min="7" max="7" width="11.42578125" style="10" bestFit="1" customWidth="1"/>
    <col min="8" max="8" width="10" style="10" customWidth="1"/>
    <col min="9" max="10" width="13" style="10" customWidth="1"/>
    <col min="11" max="13" width="13" style="43" customWidth="1"/>
    <col min="14" max="14" width="4.140625" style="20" customWidth="1"/>
    <col min="15" max="24" width="9" style="10" hidden="1" customWidth="1"/>
    <col min="25" max="25" width="13.85546875" style="10" hidden="1" customWidth="1"/>
    <col min="26" max="29" width="9" style="10" hidden="1" customWidth="1"/>
    <col min="30" max="30" width="9.140625" style="10" hidden="1" customWidth="1"/>
    <col min="31" max="31" width="18.28515625" style="10" hidden="1" customWidth="1"/>
    <col min="32" max="35" width="20" style="10" hidden="1" customWidth="1"/>
    <col min="36" max="16384" width="9" style="10"/>
  </cols>
  <sheetData>
    <row r="1" spans="1:35">
      <c r="A1" s="459" t="s">
        <v>667</v>
      </c>
      <c r="B1" s="459"/>
      <c r="C1" s="460">
        <f>'Application For TE&amp;GOTS'!$E$7</f>
        <v>0</v>
      </c>
      <c r="D1" s="460"/>
      <c r="E1" s="460"/>
      <c r="F1" s="19" t="s">
        <v>4653</v>
      </c>
      <c r="G1" s="19" t="s">
        <v>4654</v>
      </c>
      <c r="H1" s="19" t="s">
        <v>4655</v>
      </c>
      <c r="I1" s="19" t="s">
        <v>4656</v>
      </c>
      <c r="J1" s="19"/>
      <c r="K1" s="41"/>
      <c r="L1" s="41"/>
      <c r="M1" s="41"/>
    </row>
    <row r="2" spans="1:35" ht="12.75" customHeight="1">
      <c r="A2" s="459" t="s">
        <v>668</v>
      </c>
      <c r="B2" s="459"/>
      <c r="C2" s="460">
        <f>'Application For TE&amp;GOTS'!$K$10</f>
        <v>0</v>
      </c>
      <c r="D2" s="460"/>
      <c r="E2" s="460"/>
      <c r="F2" s="13">
        <f>'Application For TE&amp;GOTS'!$I$10</f>
        <v>0</v>
      </c>
      <c r="G2" s="13">
        <f>'Application For TE&amp;GOTS'!$J$10</f>
        <v>0</v>
      </c>
      <c r="H2" s="13">
        <f>'Application For TE&amp;GOTS'!$G$10</f>
        <v>0</v>
      </c>
      <c r="I2" s="13">
        <f>IFERROR(INDEX('Geographic Classification'!$C$1:$GT$214,ROW('Geographic Classification'!$C$214),MATCH('Application For TE&amp;GOTS'!$E$10,'Geographic Classification'!$C$1:$GT$1,0)),'Application For TE&amp;GOTS'!$E$10)</f>
        <v>0</v>
      </c>
      <c r="J2" s="13"/>
      <c r="K2" s="41"/>
      <c r="L2" s="41"/>
      <c r="M2" s="41"/>
      <c r="AE2" s="455" t="s">
        <v>4862</v>
      </c>
      <c r="AF2" s="45" t="s">
        <v>4848</v>
      </c>
      <c r="AG2" s="45" t="s">
        <v>664</v>
      </c>
      <c r="AH2" s="45" t="s">
        <v>4849</v>
      </c>
      <c r="AI2" s="45" t="s">
        <v>4850</v>
      </c>
    </row>
    <row r="3" spans="1:35" ht="50.1" customHeight="1">
      <c r="A3" s="459" t="s">
        <v>666</v>
      </c>
      <c r="B3" s="459"/>
      <c r="C3" s="460" t="str">
        <f ca="1">'Application For TE&amp;GOTS'!$G$27</f>
        <v/>
      </c>
      <c r="D3" s="461"/>
      <c r="E3" s="461"/>
      <c r="F3" s="14"/>
      <c r="G3" s="14"/>
      <c r="H3" s="14"/>
      <c r="I3" s="14"/>
      <c r="J3" s="14"/>
      <c r="K3" s="42"/>
      <c r="L3" s="42"/>
      <c r="M3" s="42"/>
      <c r="AE3" s="456"/>
      <c r="AF3" s="10" t="str">
        <f ca="1">AF22&amp;AF23&amp;AF24&amp;AF25&amp;AF26&amp;AF27&amp;AF28&amp;AF29&amp;AF30&amp;AF31&amp;AF32&amp;AF33&amp;AF34&amp;AF35&amp;AF36&amp;AF37&amp;AF38&amp;AF39&amp;AF40&amp;AF41&amp;AF42&amp;AF43&amp;AF44&amp;AF45&amp;AF46&amp;AF47&amp;AF48&amp;AF49&amp;AF50&amp;AF51&amp;AF52&amp;AF53&amp;AF54&amp;AF55&amp;AF56&amp;AF57&amp;AF58&amp;AF59&amp;AF60&amp;AF61&amp;AF62&amp;AF63&amp;AF64&amp;AF65&amp;AF66&amp;AF67&amp;AF68&amp;AF69&amp;AF70&amp;AF71&amp;AF72&amp;AF73&amp;AF74&amp;AF75&amp;AF76&amp;AF77&amp;AF78&amp;AF79&amp;AF80&amp;AF81&amp;AF82&amp;AF83&amp;AF84&amp;AF85&amp;AF86&amp;AF87&amp;AF88&amp;AF89&amp;AF90&amp;AF91&amp;AF92&amp;AF93&amp;AF94&amp;AF95&amp;AF96&amp;AF97&amp;AF98&amp;AF99&amp;AF100&amp;AF101&amp;AF102&amp;AF103&amp;AF104&amp;AF105&amp;AF106&amp;AF107&amp;AF108&amp;AF109&amp;AF110&amp;AF111&amp;AF112&amp;AF113&amp;AF114&amp;AF115&amp;AF116&amp;AF117&amp;AF118&amp;AF119&amp;AF120&amp;AF121&amp;AF122&amp;AF123&amp;AF124&amp;AF125&amp;AF126&amp;AF127&amp;AF128&amp;AF129&amp;AF130&amp;AF131&amp;AF132&amp;AF133&amp;AF134&amp;AF135&amp;AF136&amp;AF137&amp;AF138&amp;AF139&amp;AF140&amp;AF141&amp;AF142&amp;AF143&amp;AF144&amp;AF145&amp;AF146&amp;AF147&amp;AF148&amp;AF149&amp;AF150&amp;AF151&amp;AF152&amp;AF153&amp;AF154&amp;AF155&amp;AF156&amp;AF157&amp;AF158&amp;AF159&amp;AF160&amp;AF161&amp;AF162&amp;AF163&amp;AF164&amp;AF165&amp;AF166&amp;AF167&amp;AF168&amp;AF169&amp;AF170&amp;AF171&amp;AF172&amp;AF173&amp;AF174&amp;AF175&amp;AF176&amp;AF177&amp;AF178&amp;AF179&amp;AF180&amp;AF181&amp;AF182&amp;AF183&amp;AF184&amp;AF185&amp;AF186&amp;AF187&amp;AF188&amp;AF189&amp;AF190&amp;AF191&amp;AF192&amp;AF193&amp;AF194&amp;AF195&amp;AF196&amp;AF197&amp;AF198&amp;AF199&amp;AF200&amp;AF201&amp;AF202&amp;AF203&amp;AF204&amp;AF205&amp;AF206&amp;AF207&amp;AF208&amp;AF209&amp;AF210&amp;AF211&amp;AF212&amp;AF213&amp;AF214&amp;AF215&amp;AF216&amp;AF217&amp;AF218&amp;AF219&amp;AF220&amp;AF221&amp;AF222&amp;AF223&amp;AF224&amp;AF225&amp;AF226&amp;AF227&amp;AF228&amp;AF229&amp;AF230&amp;AF231&amp;AF232&amp;AF233&amp;AF234&amp;AF235&amp;AF236&amp;AF237&amp;AF238&amp;AF239&amp;AF240&amp;AF241&amp;AF242&amp;AF243&amp;AF244&amp;AF245&amp;AF246&amp;AF247&amp;AF248&amp;AF249&amp;AF250&amp;AF251&amp;AF252&amp;AF253&amp;AF254&amp;AF255&amp;AF256&amp;AF257&amp;AF258&amp;AF259&amp;AF260&amp;AF261&amp;AF262&amp;AF263&amp;AF264&amp;AF265&amp;AF266&amp;AF267&amp;AF268&amp;AF269&amp;AF270&amp;AF271&amp;AF272&amp;AF273&amp;AF274&amp;AF275&amp;AF276&amp;AF277&amp;AF278&amp;AF279&amp;AF280&amp;AF281&amp;AF282&amp;AF283&amp;AF284&amp;AF285&amp;AF286&amp;AF287&amp;AF288&amp;AF289&amp;AF290&amp;AF291&amp;AF292&amp;AF293&amp;AF294&amp;AF295&amp;AF296&amp;AF297&amp;AF298&amp;AF299&amp;AF300&amp;AF301&amp;AF302&amp;AF303&amp;AF304&amp;AF305&amp;AF306&amp;AF307&amp;AF308&amp;AF309&amp;AF310&amp;AF311&amp;AF312&amp;AF313&amp;AF314&amp;AF315&amp;AF316&amp;AF317&amp;AF318&amp;AF319&amp;AF320&amp;AF321&amp;AF322&amp;AF323&amp;AF324&amp;AF325&amp;AF326&amp;AF327&amp;AF328&amp;AF329&amp;AF330&amp;AF331&amp;AF332&amp;AF333&amp;AF334&amp;AF335&amp;AF336&amp;AF337&amp;AF338&amp;AF339&amp;AF340&amp;AF341&amp;AF342&amp;AF343&amp;AF344&amp;AF345&amp;AF346&amp;AF347&amp;AF348&amp;AF349&amp;AF350&amp;AF351&amp;AF352&amp;AF353&amp;AF354&amp;AF355&amp;AF356&amp;AF357&amp;AF358&amp;AF359&amp;AF360&amp;AF361&amp;AF362&amp;AF363&amp;AF364&amp;AF365&amp;AF366&amp;AF367&amp;AF368&amp;AF369&amp;AF370&amp;AF371&amp;AF372&amp;AF373&amp;AF374&amp;AF375&amp;AF376&amp;AF377&amp;AF378&amp;AF379&amp;AF380&amp;AF381&amp;AF382&amp;AF383&amp;AF384&amp;AF385&amp;AF386&amp;AF387&amp;AF388&amp;AF389&amp;AF390&amp;AF391&amp;AF392&amp;AF393&amp;AF394&amp;AF395&amp;AF396&amp;AF397&amp;AF398&amp;AF399&amp;AF400&amp;AF401&amp;AF402&amp;AF403&amp;AF404&amp;AF405&amp;AF406&amp;AF407&amp;AF408&amp;AF409&amp;AF410&amp;AF411&amp;AF412&amp;AF413&amp;AF414&amp;AF415&amp;AF416&amp;AF417&amp;AF418&amp;AF419&amp;AF420&amp;AF421&amp;AF422&amp;AF423&amp;AF424&amp;AF425&amp;AF426&amp;AF427&amp;AF428&amp;AF429&amp;AF430&amp;AF431&amp;AF432&amp;AF433&amp;AF434&amp;AF435&amp;AF436&amp;AF437&amp;AF438&amp;AF439&amp;AF440&amp;AF441&amp;AF442&amp;AF443&amp;AF444&amp;AF445&amp;AF446&amp;AF447&amp;AF448&amp;AF449&amp;AF450&amp;AF451&amp;AF452&amp;AF453&amp;AF454&amp;AF455&amp;AF456&amp;AF457&amp;AF458&amp;AF459&amp;AF460&amp;AF461&amp;AF462&amp;AF463&amp;AF464&amp;AF465&amp;AF466&amp;AF467&amp;AF468&amp;AF469&amp;AF470&amp;AF471&amp;AF472&amp;AF473&amp;AF474&amp;AF475&amp;AF476&amp;AF477&amp;AF478&amp;AF479&amp;AF480&amp;AF481&amp;AF482&amp;AF483&amp;AF484&amp;AF485&amp;AF486&amp;AF487&amp;AF488&amp;AF489&amp;AF490&amp;AF491&amp;AF492&amp;AF493&amp;AF494&amp;AF495&amp;AF496&amp;AF497&amp;AF498&amp;AF499&amp;AF500&amp;AF501&amp;AF502&amp;AF503&amp;AF504&amp;AF505&amp;AF506&amp;AF507&amp;AF508&amp;AF509&amp;AF510&amp;AF511&amp;AF512&amp;AF513&amp;AF514&amp;AF515&amp;AF516&amp;AF517&amp;AF518&amp;AF519&amp;AF520&amp;AF521&amp;AF522&amp;AF523&amp;AF524&amp;AF525&amp;AF526&amp;AF527&amp;AF528&amp;AF529&amp;AF530&amp;AF531&amp;AF532&amp;AF533&amp;AF534&amp;AF535&amp;AF536&amp;AF537&amp;AF538&amp;AF539&amp;AF540&amp;AF541&amp;AF542&amp;AF543&amp;AF544&amp;AF545&amp;AF546&amp;AF547&amp;AF548&amp;AF549&amp;AF550&amp;AF551&amp;AF552&amp;AF553&amp;AF554&amp;AF555&amp;AF556&amp;AF557&amp;AF558&amp;AF559&amp;AF560&amp;AF561&amp;AF562&amp;AF563&amp;AF564&amp;AF565&amp;AF566&amp;AF567&amp;AF568&amp;AF569&amp;AF570&amp;AF571&amp;AF572&amp;AF573&amp;AF574&amp;AF575&amp;AF576&amp;AF577&amp;AF578&amp;AF579&amp;AF580&amp;AF581&amp;AF582&amp;AF583&amp;AF584&amp;AF585&amp;AF586&amp;AF587&amp;AF588&amp;AF589&amp;AF590&amp;AF591&amp;AF592&amp;AF593&amp;AF594&amp;AF595&amp;AF596&amp;AF597&amp;AF598&amp;AF599&amp;AF600&amp;AF601&amp;AF602&amp;AF603&amp;AF604&amp;AF605&amp;AF606&amp;AF607&amp;AF608&amp;AF609&amp;AF610&amp;AF611&amp;AF612&amp;AF613&amp;AF614&amp;AF615&amp;AF616&amp;AF617&amp;AF618&amp;AF619&amp;AF620&amp;AF621&amp;AF622&amp;AF623&amp;AF624&amp;AF625&amp;AF626&amp;AF627&amp;AF628&amp;AF629&amp;AF630&amp;AF631&amp;AF632&amp;AF633&amp;AF634&amp;AF635&amp;AF636&amp;AF637&amp;AF638&amp;AF639&amp;AF640&amp;AF641&amp;AF642&amp;AF643&amp;AF644&amp;AF645&amp;AF646&amp;AF647&amp;AF648&amp;AF649&amp;AF650&amp;AF651&amp;AF652&amp;AF653&amp;AF654&amp;AF655&amp;AF656&amp;AF657&amp;AF658&amp;AF659&amp;AF660&amp;AF661&amp;AF662&amp;AF663&amp;AF664&amp;AF665&amp;AF666&amp;AF667&amp;AF668&amp;AF669&amp;AF670&amp;AF671&amp;AF672&amp;AF673&amp;AF674&amp;AF675&amp;AF676&amp;AF677&amp;AF678&amp;AF679&amp;AF680&amp;AF681&amp;AF682&amp;AF683&amp;AF684&amp;AF685&amp;AF686&amp;AF687&amp;AF688&amp;AF689&amp;AF690&amp;AF691&amp;AF692&amp;AF693&amp;AF694&amp;AF695&amp;AF696&amp;AF697&amp;AF698&amp;AF699&amp;AF700&amp;AF701&amp;AF702&amp;AF703&amp;AF704&amp;AF705&amp;AF706&amp;AF707&amp;AF708&amp;AF709&amp;AF710&amp;AF711&amp;AF712&amp;AF713&amp;AF714&amp;AF715&amp;AF716&amp;AF717&amp;AF718&amp;AF719&amp;AF720&amp;AF721&amp;AF722&amp;AF723&amp;AF724&amp;AF725&amp;AF726&amp;AF727&amp;AF728&amp;AF729&amp;AF730&amp;AF731&amp;AF732&amp;AF733&amp;AF734&amp;AF735&amp;AF736&amp;AF737&amp;AF738&amp;AF739&amp;AF740&amp;AF741&amp;AF742&amp;AF743&amp;AF744&amp;AF745&amp;AF746&amp;AF747&amp;AF748&amp;AF749&amp;AF750&amp;AF751&amp;AF752&amp;AF753&amp;AF754&amp;AF755&amp;AF756&amp;AF757&amp;AF758&amp;AF759&amp;AF760&amp;AF761&amp;AF762&amp;AF763&amp;AF764&amp;AF765&amp;AF766&amp;AF767&amp;AF768&amp;AF769&amp;AF770&amp;AF771&amp;AF772&amp;AF773&amp;AF774&amp;AF775&amp;AF776&amp;AF777&amp;AF778&amp;AF779&amp;AF780&amp;AF781&amp;AF782&amp;AF783&amp;AF784&amp;AF785&amp;AF786&amp;AF787&amp;AF788&amp;AF789&amp;AF790&amp;AF791&amp;AF792&amp;AF793&amp;AF794&amp;AF795&amp;AF796&amp;AF797&amp;AF798&amp;AF799&amp;AF800&amp;AF801&amp;AF802&amp;AF803&amp;AF804&amp;AF805&amp;AF806&amp;AF807&amp;AF808&amp;AF809&amp;AF810&amp;AF811&amp;AF812&amp;AF813&amp;AF814&amp;AF815&amp;AF816&amp;AF817&amp;AF818&amp;AF819&amp;AF820&amp;AF821&amp;AF822&amp;AF823&amp;AF824&amp;AF825&amp;AF826&amp;AF827&amp;AF828&amp;AF829&amp;AF830&amp;AF831&amp;AF832&amp;AF833&amp;AF834&amp;AF835&amp;AF836&amp;AF837&amp;AF838&amp;AF839&amp;AF840&amp;AF841&amp;AF842&amp;AF843&amp;AF844&amp;AF845&amp;AF846&amp;AF847&amp;AF848&amp;AF849&amp;AF850&amp;AF851&amp;AF852&amp;AF853&amp;AF854&amp;AF855&amp;AF856&amp;AF857&amp;AF858&amp;AF859&amp;AF860&amp;AF861&amp;AF862&amp;AF863&amp;AF864&amp;AF865&amp;AF866&amp;AF867&amp;AF868&amp;AF869&amp;AF870&amp;AF871&amp;AF872&amp;AF873&amp;AF874&amp;AF875&amp;AF876&amp;AF877&amp;AF878&amp;AF879&amp;AF880&amp;AF881&amp;AF882&amp;AF883&amp;AF884&amp;AF885&amp;AF886&amp;AF887&amp;AF888&amp;AF889&amp;AF890&amp;AF891&amp;AF892&amp;AF893&amp;AF894&amp;AF895&amp;AF896&amp;AF897&amp;AF898&amp;AF899&amp;AF900&amp;AF901&amp;AF902&amp;AF903&amp;AF904&amp;AF905&amp;AF906&amp;AF907&amp;AF908&amp;AF909&amp;AF910&amp;AF911&amp;AF912&amp;AF913&amp;AF914&amp;AF915&amp;AF916&amp;AF917&amp;AF918&amp;AF919&amp;AF920&amp;AF921&amp;AF922&amp;AF923&amp;AF924&amp;AF925&amp;AF926&amp;AF927&amp;AF928&amp;AF929&amp;AF930&amp;AF931&amp;AF932&amp;AF933&amp;AF934&amp;AF935&amp;AF936&amp;AF937&amp;AF938&amp;AF939&amp;AF940&amp;AF941&amp;AF942&amp;AF943&amp;AF944&amp;AF945&amp;AF946&amp;AF947&amp;AF948&amp;AF949&amp;AF950&amp;AF951&amp;AF952&amp;AF953&amp;AF954&amp;AF955&amp;AF956&amp;AF957&amp;AF958&amp;AF959&amp;AF960&amp;AF961&amp;AF962&amp;AF963&amp;AF964&amp;AF965&amp;AF966&amp;AF967&amp;AF968&amp;AF969&amp;AF970&amp;AF971&amp;AF972&amp;AF973&amp;AF974&amp;AF975&amp;AF976&amp;AF977&amp;AF978&amp;AF979&amp;AF980&amp;AF981&amp;AF982&amp;AF983&amp;AF984&amp;AF985&amp;AF986&amp;AF987&amp;AF988&amp;AF989&amp;AF990&amp;AF991&amp;AF992&amp;AF993&amp;AF994&amp;AF995&amp;AF996&amp;AF997&amp;AF998&amp;AF999&amp;AF1000&amp;AF1001&amp;AF1002&amp;AF1003&amp;AF1004&amp;AF1005&amp;AF1006&amp;AF1007&amp;AF1008&amp;AF1009&amp;AF1010&amp;AF1011&amp;AF1012&amp;AF1013&amp;AF1014&amp;AF1015&amp;AF1016&amp;AF1017&amp;AF1018&amp;AF1019&amp;AF1020&amp;AF1021&amp;AF1022&amp;AF1023&amp;AF1024&amp;AF1025&amp;AF1026&amp;AF1027&amp;AF1028&amp;AF1029&amp;AF1030&amp;AF1031&amp;AF1032&amp;AF1033&amp;AF1034&amp;AF1035&amp;AF1036&amp;AF1037&amp;AF1038&amp;AF1039&amp;AF1040&amp;AF1041&amp;AF1042&amp;AF1043&amp;AF1044&amp;AF1045&amp;AF1046&amp;AF1047&amp;AF1048&amp;AF1049&amp;AF1050&amp;AF1051&amp;AF1052&amp;AF1053&amp;AF1054&amp;AF1055&amp;AF1056&amp;AF1057&amp;AF1058&amp;AF1059&amp;AF1060&amp;AF1061&amp;AF1062&amp;AF1063&amp;AF1064&amp;AF1065&amp;AF1066&amp;AF1067&amp;AF1068&amp;AF1069&amp;AF1070&amp;AF1071&amp;AF1072&amp;AF1073&amp;AF1074&amp;AF1075&amp;AF1076&amp;AF1077&amp;AF1078&amp;AF1079&amp;AF1080&amp;AF1081&amp;AF1082&amp;AF1083&amp;AF1084&amp;AF1085&amp;AF1086&amp;AF1087&amp;AF1088&amp;AF1089&amp;AF1090&amp;AF1091&amp;AF1092&amp;AF1093&amp;AF1094&amp;AF1095&amp;AF1096&amp;AF1097&amp;AF1098&amp;AF1099&amp;AF1100&amp;AF1101&amp;AF1102&amp;AF1103&amp;AF1104&amp;AF1105&amp;AF1106&amp;AF1107&amp;AF1108&amp;AF1109&amp;AF1110&amp;AF1111&amp;AF1112&amp;AF1113&amp;AF1114&amp;AF1115&amp;AF1116&amp;AF1117&amp;AF1118&amp;AF1119&amp;AF1120&amp;AF1121&amp;AF1122&amp;AF1123&amp;AF1124&amp;AF1125&amp;AF1126&amp;AF1127&amp;AF1128&amp;AF1129&amp;AF1130&amp;AF1131&amp;AF1132&amp;AF1133&amp;AF1134&amp;AF1135&amp;AF1136&amp;AF1137&amp;AF1138&amp;AF1139&amp;AF1140&amp;AF1141&amp;AF1142&amp;AF1143&amp;AF1144&amp;AF1145&amp;AF1146&amp;AF1147&amp;AF1148&amp;AF1149&amp;AF1150&amp;AF1151&amp;AF1152&amp;AF1153&amp;AF1154&amp;AF1155&amp;AF1156&amp;AF1157&amp;AF1158&amp;AF1159&amp;AF1160&amp;AF1161&amp;AF1162&amp;AF1163&amp;AF1164&amp;AF1165&amp;AF1166&amp;AF1167&amp;AF1168&amp;AF1169&amp;AF1170&amp;AF1171&amp;AF1172&amp;AF1173&amp;AF1174&amp;AF1175&amp;AF1176&amp;AF1177&amp;AF1178&amp;AF1179&amp;AF1180&amp;AF1181&amp;AF1182&amp;AF1183&amp;AF1184&amp;AF1185&amp;AF1186&amp;AF1187&amp;AF1188&amp;AF1189&amp;AF1190&amp;AF1191&amp;AF1192&amp;AF1193&amp;AF1194&amp;AF1195&amp;AF1196&amp;AF1197&amp;AF1198&amp;AF1199&amp;AF1200&amp;AF1201&amp;AF1202&amp;AF1203&amp;AF1204&amp;AF1205&amp;AF1206&amp;AF1207&amp;AF1208&amp;AF1209&amp;AF1210&amp;AF1211&amp;AF1212&amp;AF1213&amp;AF1214&amp;AF1215&amp;AF1216&amp;AF1217&amp;AF1218&amp;AF1219&amp;AF1220&amp;AF1221&amp;AF1222&amp;AF1223&amp;AF1224&amp;AF1225&amp;AF1226&amp;AF1227&amp;AF1228&amp;AF1229&amp;AF1230&amp;AF1231&amp;AF1232&amp;AF1233&amp;AF1234&amp;AF1235&amp;AF1236&amp;AF1237&amp;AF1238&amp;AF1239&amp;AF1240&amp;AF1241&amp;AF1242&amp;AF1243&amp;AF1244&amp;AF1245&amp;AF1246&amp;AF1247&amp;AF1248&amp;AF1249&amp;AF1250&amp;AF1251&amp;AF1252&amp;AF1253&amp;AF1254&amp;AF1255&amp;AF1256&amp;AF1257&amp;AF1258&amp;AF1259&amp;AF1260&amp;AF1261&amp;AF1262&amp;AF1263&amp;AF1264&amp;AF1265&amp;AF1266&amp;AF1267&amp;AF1268&amp;AF1269&amp;AF1270&amp;AF1271&amp;AF1272&amp;AF1273&amp;AF1274&amp;AF1275&amp;AF1276&amp;AF1277&amp;AF1278&amp;AF1279&amp;AF1280&amp;AF1281&amp;AF1282&amp;AF1283&amp;AF1284&amp;AF1285&amp;AF1286&amp;AF1287&amp;AF1288&amp;AF1289&amp;AF1290&amp;AF1291&amp;AF1292&amp;AF1293&amp;AF1294&amp;AF1295&amp;AF1296&amp;AF1297&amp;AF1298&amp;AF1299&amp;AF1300&amp;AF1301&amp;AF1302&amp;AF1303&amp;AF1304&amp;AF1305&amp;AF1306&amp;AF1307&amp;AF1308&amp;AF1309&amp;AF1310&amp;AF1311&amp;AF1312&amp;AF1313&amp;AF1314&amp;AF1315&amp;AF1316&amp;AF1317&amp;AF1318&amp;AF1319&amp;AF1320&amp;AF1321&amp;AF1322&amp;AF1323&amp;AF1324&amp;AF1325&amp;AF1326&amp;AF1327&amp;AF1328&amp;AF1329&amp;AF1330&amp;AF1331&amp;AF1332&amp;AF1333&amp;AF1334&amp;AF1335&amp;AF1336</f>
        <v/>
      </c>
      <c r="AG3" s="10" t="str">
        <f>AG22&amp;AG23&amp;AG24&amp;AG25&amp;AG26&amp;AG27&amp;AG28&amp;AG29&amp;AG30&amp;AG31&amp;AG32&amp;AG33&amp;AG34&amp;AG35&amp;AG36&amp;AG37&amp;AG38&amp;AG39&amp;AG40&amp;AG41&amp;AG42&amp;AG43&amp;AG44&amp;AG45&amp;AG46&amp;AG47&amp;AG48&amp;AG49&amp;AG50&amp;AG51&amp;AG52&amp;AG53&amp;AG54&amp;AG55&amp;AG56&amp;AG57&amp;AG58&amp;AG59&amp;AG60&amp;AG61&amp;AG62&amp;AG63&amp;AG64&amp;AG65&amp;AG66&amp;AG67&amp;AG68&amp;AG69&amp;AG70&amp;AG71&amp;AG72&amp;AG73&amp;AG74&amp;AG75&amp;AG76&amp;AG77&amp;AG78&amp;AG79&amp;AG80&amp;AG81&amp;AG82&amp;AG83&amp;AG84&amp;AG85&amp;AG86&amp;AG87&amp;AG88&amp;AG89&amp;AG90&amp;AG91&amp;AG92&amp;AG93&amp;AG94&amp;AG95&amp;AG96&amp;AG97&amp;AG98&amp;AG99&amp;AG100&amp;AG101&amp;AG102&amp;AG103&amp;AG104&amp;AG105&amp;AG106&amp;AG107&amp;AG108&amp;AG109&amp;AG110&amp;AG111&amp;AG112&amp;AG113&amp;AG114&amp;AG115&amp;AG116&amp;AG117&amp;AG118&amp;AG119&amp;AG120&amp;AG121&amp;AG122&amp;AG123&amp;AG124&amp;AG125&amp;AG126&amp;AG127&amp;AG128&amp;AG129&amp;AG130&amp;AG131&amp;AG132&amp;AG133&amp;AG134&amp;AG135&amp;AG136&amp;AG137&amp;AG138&amp;AG139&amp;AG140&amp;AG141&amp;AG142&amp;AG143&amp;AG144&amp;AG145&amp;AG146&amp;AG147&amp;AG148&amp;AG149&amp;AG150&amp;AG151&amp;AG152&amp;AG153&amp;AG154&amp;AG155&amp;AG156&amp;AG157&amp;AG158&amp;AG159&amp;AG160&amp;AG161&amp;AG162&amp;AG163&amp;AG164&amp;AG165&amp;AG166&amp;AG167&amp;AG168&amp;AG169&amp;AG170&amp;AG171&amp;AG172&amp;AG173&amp;AG174&amp;AG175&amp;AG176&amp;AG177&amp;AG178&amp;AG179&amp;AG180&amp;AG181&amp;AG182&amp;AG183&amp;AG184&amp;AG185&amp;AG186&amp;AG187&amp;AG188&amp;AG189&amp;AG190&amp;AG191&amp;AG192&amp;AG193&amp;AG194&amp;AG195&amp;AG196&amp;AG197&amp;AG198&amp;AG199&amp;AG200&amp;AG201&amp;AG202&amp;AG203&amp;AG204&amp;AG205&amp;AG206&amp;AG207&amp;AG208&amp;AG209&amp;AG210&amp;AG211&amp;AG212&amp;AG213&amp;AG214&amp;AG215&amp;AG216&amp;AG217&amp;AG218&amp;AG219&amp;AG220&amp;AG221&amp;AG222&amp;AG223&amp;AG224&amp;AG225&amp;AG226&amp;AG227&amp;AG228&amp;AG229&amp;AG230&amp;AG231&amp;AG232&amp;AG233&amp;AG234&amp;AG235&amp;AG236&amp;AG237&amp;AG238&amp;AG239&amp;AG240&amp;AG241&amp;AG242&amp;AG243&amp;AG244&amp;AG245&amp;AG246&amp;AG247&amp;AG248&amp;AG249&amp;AG250&amp;AG251&amp;AG252&amp;AG253&amp;AG254&amp;AG255&amp;AG256&amp;AG257&amp;AG258&amp;AG259&amp;AG260&amp;AG261&amp;AG262&amp;AG263&amp;AG264&amp;AG265&amp;AG266&amp;AG267&amp;AG268&amp;AG269&amp;AG270&amp;AG271&amp;AG272&amp;AG273&amp;AG274&amp;AG275&amp;AG276&amp;AG277&amp;AG278&amp;AG279&amp;AG280&amp;AG281&amp;AG282&amp;AG283&amp;AG284&amp;AG285&amp;AG286&amp;AG287&amp;AG288&amp;AG289&amp;AG290&amp;AG291&amp;AG292&amp;AG293&amp;AG294&amp;AG295&amp;AG296&amp;AG297&amp;AG298&amp;AG299&amp;AG300&amp;AG301&amp;AG302&amp;AG303&amp;AG304&amp;AG305&amp;AG306&amp;AG307&amp;AG308&amp;AG309&amp;AG310&amp;AG311&amp;AG312&amp;AG313&amp;AG314&amp;AG315&amp;AG316&amp;AG317&amp;AG318&amp;AG319&amp;AG320&amp;AG321&amp;AG322&amp;AG323&amp;AG324&amp;AG325&amp;AG326&amp;AG327&amp;AG328&amp;AG329&amp;AG330&amp;AG331&amp;AG332&amp;AG333&amp;AG334&amp;AG335&amp;AG336&amp;AG337&amp;AG338&amp;AG339&amp;AG340&amp;AG341&amp;AG342&amp;AG343&amp;AG344&amp;AG345&amp;AG346&amp;AG347&amp;AG348&amp;AG349&amp;AG350&amp;AG351&amp;AG352&amp;AG353&amp;AG354&amp;AG355&amp;AG356&amp;AG357&amp;AG358&amp;AG359&amp;AG360&amp;AG361&amp;AG362&amp;AG363&amp;AG364&amp;AG365&amp;AG366&amp;AG367&amp;AG368&amp;AG369&amp;AG370&amp;AG371&amp;AG372&amp;AG373&amp;AG374&amp;AG375&amp;AG376&amp;AG377&amp;AG378&amp;AG379&amp;AG380&amp;AG381&amp;AG382&amp;AG383&amp;AG384&amp;AG385&amp;AG386&amp;AG387&amp;AG388&amp;AG389&amp;AG390&amp;AG391&amp;AG392&amp;AG393&amp;AG394&amp;AG395&amp;AG396&amp;AG397&amp;AG398&amp;AG399&amp;AG400&amp;AG401&amp;AG402&amp;AG403&amp;AG404&amp;AG405&amp;AG406&amp;AG407&amp;AG408&amp;AG409&amp;AG410&amp;AG411&amp;AG412&amp;AG413&amp;AG414&amp;AG415&amp;AG416&amp;AG417&amp;AG418&amp;AG419&amp;AG420&amp;AG421&amp;AG422&amp;AG423&amp;AG424&amp;AG425&amp;AG426&amp;AG427&amp;AG428&amp;AG429&amp;AG430&amp;AG431&amp;AG432&amp;AG433&amp;AG434&amp;AG435&amp;AG436&amp;AG437&amp;AG438&amp;AG439&amp;AG440&amp;AG441&amp;AG442&amp;AG443&amp;AG444&amp;AG445&amp;AG446&amp;AG447&amp;AG448&amp;AG449&amp;AG450&amp;AG451&amp;AG452&amp;AG453&amp;AG454&amp;AG455&amp;AG456&amp;AG457&amp;AG458&amp;AG459&amp;AG460&amp;AG461&amp;AG462&amp;AG463&amp;AG464&amp;AG465&amp;AG466&amp;AG467&amp;AG468&amp;AG469&amp;AG470&amp;AG471&amp;AG472&amp;AG473&amp;AG474&amp;AG475&amp;AG476&amp;AG477&amp;AG478&amp;AG479&amp;AG480&amp;AG481&amp;AG482&amp;AG483&amp;AG484&amp;AG485&amp;AG486&amp;AG487&amp;AG488&amp;AG489&amp;AG490&amp;AG491&amp;AG492&amp;AG493&amp;AG494&amp;AG495&amp;AG496&amp;AG497&amp;AG498&amp;AG499&amp;AG500&amp;AG501&amp;AG502&amp;AG503&amp;AG504&amp;AG505&amp;AG506&amp;AG507&amp;AG508&amp;AG509&amp;AG510&amp;AG511&amp;AG512&amp;AG513&amp;AG514&amp;AG515&amp;AG516&amp;AG517&amp;AG518&amp;AG519&amp;AG520&amp;AG521&amp;AG522&amp;AG523&amp;AG524&amp;AG525&amp;AG526&amp;AG527&amp;AG528&amp;AG529&amp;AG530&amp;AG531&amp;AG532&amp;AG533&amp;AG534&amp;AG535&amp;AG536&amp;AG537&amp;AG538&amp;AG539&amp;AG540&amp;AG541&amp;AG542&amp;AG543&amp;AG544&amp;AG545&amp;AG546&amp;AG547&amp;AG548&amp;AG549&amp;AG550&amp;AG551&amp;AG552&amp;AG553&amp;AG554&amp;AG555&amp;AG556&amp;AG557&amp;AG558&amp;AG559&amp;AG560&amp;AG561&amp;AG562&amp;AG563&amp;AG564&amp;AG565&amp;AG566&amp;AG567&amp;AG568&amp;AG569&amp;AG570&amp;AG571&amp;AG572&amp;AG573&amp;AG574&amp;AG575&amp;AG576&amp;AG577&amp;AG578&amp;AG579&amp;AG580&amp;AG581&amp;AG582&amp;AG583&amp;AG584&amp;AG585&amp;AG586&amp;AG587&amp;AG588&amp;AG589&amp;AG590&amp;AG591&amp;AG592&amp;AG593&amp;AG594&amp;AG595&amp;AG596&amp;AG597&amp;AG598&amp;AG599&amp;AG600&amp;AG601&amp;AG602&amp;AG603&amp;AG604&amp;AG605&amp;AG606&amp;AG607&amp;AG608&amp;AG609&amp;AG610&amp;AG611&amp;AG612&amp;AG613&amp;AG614&amp;AG615&amp;AG616&amp;AG617&amp;AG618&amp;AG619&amp;AG620&amp;AG621&amp;AG622&amp;AG623&amp;AG624&amp;AG625&amp;AG626&amp;AG627&amp;AG628&amp;AG629&amp;AG630&amp;AG631&amp;AG632&amp;AG633&amp;AG634&amp;AG635&amp;AG636&amp;AG637&amp;AG638&amp;AG639&amp;AG640&amp;AG641&amp;AG642&amp;AG643&amp;AG644&amp;AG645&amp;AG646&amp;AG647&amp;AG648&amp;AG649&amp;AG650&amp;AG651&amp;AG652&amp;AG653&amp;AG654&amp;AG655&amp;AG656&amp;AG657&amp;AG658&amp;AG659&amp;AG660&amp;AG661&amp;AG662&amp;AG663&amp;AG664&amp;AG665&amp;AG666&amp;AG667&amp;AG668&amp;AG669&amp;AG670&amp;AG671&amp;AG672&amp;AG673&amp;AG674&amp;AG675&amp;AG676&amp;AG677&amp;AG678&amp;AG679&amp;AG680&amp;AG681&amp;AG682&amp;AG683&amp;AG684&amp;AG685&amp;AG686&amp;AG687&amp;AG688&amp;AG689&amp;AG690&amp;AG691&amp;AG692&amp;AG693&amp;AG694&amp;AG695&amp;AG696&amp;AG697&amp;AG698&amp;AG699&amp;AG700&amp;AG701&amp;AG702&amp;AG703&amp;AG704&amp;AG705&amp;AG706&amp;AG707&amp;AG708&amp;AG709&amp;AG710&amp;AG711&amp;AG712&amp;AG713&amp;AG714&amp;AG715&amp;AG716&amp;AG717&amp;AG718&amp;AG719&amp;AG720&amp;AG721&amp;AG722&amp;AG723&amp;AG724&amp;AG725&amp;AG726&amp;AG727&amp;AG728&amp;AG729&amp;AG730&amp;AG731&amp;AG732&amp;AG733&amp;AG734&amp;AG735&amp;AG736&amp;AG737&amp;AG738&amp;AG739&amp;AG740&amp;AG741&amp;AG742&amp;AG743&amp;AG744&amp;AG745&amp;AG746&amp;AG747&amp;AG748&amp;AG749&amp;AG750&amp;AG751&amp;AG752&amp;AG753&amp;AG754&amp;AG755&amp;AG756&amp;AG757&amp;AG758&amp;AG759&amp;AG760&amp;AG761&amp;AG762&amp;AG763&amp;AG764&amp;AG765&amp;AG766&amp;AG767&amp;AG768&amp;AG769&amp;AG770&amp;AG771&amp;AG772&amp;AG773&amp;AG774&amp;AG775&amp;AG776&amp;AG777&amp;AG778&amp;AG779&amp;AG780&amp;AG781&amp;AG782&amp;AG783&amp;AG784&amp;AG785&amp;AG786&amp;AG787&amp;AG788&amp;AG789&amp;AG790&amp;AG791&amp;AG792&amp;AG793&amp;AG794&amp;AG795&amp;AG796&amp;AG797&amp;AG798&amp;AG799&amp;AG800&amp;AG801&amp;AG802&amp;AG803&amp;AG804&amp;AG805&amp;AG806&amp;AG807&amp;AG808&amp;AG809&amp;AG810&amp;AG811&amp;AG812&amp;AG813&amp;AG814&amp;AG815&amp;AG816&amp;AG817&amp;AG818&amp;AG819&amp;AG820&amp;AG821&amp;AG822&amp;AG823&amp;AG824&amp;AG825&amp;AG826&amp;AG827&amp;AG828&amp;AG829&amp;AG830&amp;AG831&amp;AG832&amp;AG833&amp;AG834&amp;AG835&amp;AG836&amp;AG837&amp;AG838&amp;AG839&amp;AG840&amp;AG841&amp;AG842&amp;AG843&amp;AG844&amp;AG845&amp;AG846&amp;AG847&amp;AG848&amp;AG849&amp;AG850&amp;AG851&amp;AG852&amp;AG853&amp;AG854&amp;AG855&amp;AG856&amp;AG857&amp;AG858&amp;AG859&amp;AG860&amp;AG861&amp;AG862&amp;AG863&amp;AG864&amp;AG865&amp;AG866&amp;AG867&amp;AG868&amp;AG869&amp;AG870&amp;AG871&amp;AG872&amp;AG873&amp;AG874&amp;AG875&amp;AG876&amp;AG877&amp;AG878&amp;AG879&amp;AG880&amp;AG881&amp;AG882&amp;AG883&amp;AG884&amp;AG885&amp;AG886&amp;AG887&amp;AG888&amp;AG889&amp;AG890&amp;AG891&amp;AG892&amp;AG893&amp;AG894&amp;AG895&amp;AG896&amp;AG897&amp;AG898&amp;AG899&amp;AG900&amp;AG901&amp;AG902&amp;AG903&amp;AG904&amp;AG905&amp;AG906&amp;AG907&amp;AG908&amp;AG909&amp;AG910&amp;AG911&amp;AG912&amp;AG913&amp;AG914&amp;AG915&amp;AG916&amp;AG917&amp;AG918&amp;AG919&amp;AG920&amp;AG921&amp;AG922&amp;AG923&amp;AG924&amp;AG925&amp;AG926&amp;AG927&amp;AG928&amp;AG929&amp;AG930&amp;AG931&amp;AG932&amp;AG933&amp;AG934&amp;AG935&amp;AG936&amp;AG937&amp;AG938&amp;AG939&amp;AG940&amp;AG941&amp;AG942&amp;AG943&amp;AG944&amp;AG945&amp;AG946&amp;AG947&amp;AG948&amp;AG949&amp;AG950&amp;AG951&amp;AG952&amp;AG953&amp;AG954&amp;AG955&amp;AG956&amp;AG957&amp;AG958&amp;AG959&amp;AG960&amp;AG961&amp;AG962&amp;AG963&amp;AG964&amp;AG965&amp;AG966&amp;AG967&amp;AG968&amp;AG969&amp;AG970&amp;AG971&amp;AG972&amp;AG973&amp;AG974&amp;AG975&amp;AG976&amp;AG977&amp;AG978&amp;AG979&amp;AG980&amp;AG981&amp;AG982&amp;AG983&amp;AG984&amp;AG985&amp;AG986&amp;AG987&amp;AG988&amp;AG989&amp;AG990&amp;AG991&amp;AG992&amp;AG993&amp;AG994&amp;AG995&amp;AG996&amp;AG997&amp;AG998&amp;AG999&amp;AG1000&amp;AG1001&amp;AG1002&amp;AG1003&amp;AG1004&amp;AG1005&amp;AG1006&amp;AG1007&amp;AG1008&amp;AG1009&amp;AG1010&amp;AG1011&amp;AG1012&amp;AG1013&amp;AG1014&amp;AG1015&amp;AG1016&amp;AG1017&amp;AG1018&amp;AG1019&amp;AG1020&amp;AG1021&amp;AG1022&amp;AG1023&amp;AG1024&amp;AG1025&amp;AG1026&amp;AG1027&amp;AG1028&amp;AG1029&amp;AG1030&amp;AG1031&amp;AG1032&amp;AG1033&amp;AG1034&amp;AG1035&amp;AG1036&amp;AG1037&amp;AG1038&amp;AG1039&amp;AG1040&amp;AG1041&amp;AG1042&amp;AG1043&amp;AG1044&amp;AG1045&amp;AG1046&amp;AG1047&amp;AG1048&amp;AG1049&amp;AG1050&amp;AG1051&amp;AG1052&amp;AG1053&amp;AG1054&amp;AG1055&amp;AG1056&amp;AG1057&amp;AG1058&amp;AG1059&amp;AG1060&amp;AG1061&amp;AG1062&amp;AG1063&amp;AG1064&amp;AG1065&amp;AG1066&amp;AG1067&amp;AG1068&amp;AG1069&amp;AG1070&amp;AG1071&amp;AG1072&amp;AG1073&amp;AG1074&amp;AG1075&amp;AG1076&amp;AG1077&amp;AG1078&amp;AG1079&amp;AG1080&amp;AG1081&amp;AG1082&amp;AG1083&amp;AG1084&amp;AG1085&amp;AG1086&amp;AG1087&amp;AG1088&amp;AG1089&amp;AG1090&amp;AG1091&amp;AG1092&amp;AG1093&amp;AG1094&amp;AG1095&amp;AG1096&amp;AG1097&amp;AG1098&amp;AG1099&amp;AG1100&amp;AG1101&amp;AG1102&amp;AG1103&amp;AG1104&amp;AG1105&amp;AG1106&amp;AG1107&amp;AG1108&amp;AG1109&amp;AG1110&amp;AG1111&amp;AG1112&amp;AG1113&amp;AG1114&amp;AG1115&amp;AG1116&amp;AG1117&amp;AG1118&amp;AG1119&amp;AG1120&amp;AG1121&amp;AG1122&amp;AG1123&amp;AG1124&amp;AG1125&amp;AG1126&amp;AG1127&amp;AG1128&amp;AG1129&amp;AG1130&amp;AG1131&amp;AG1132&amp;AG1133&amp;AG1134&amp;AG1135&amp;AG1136&amp;AG1137&amp;AG1138&amp;AG1139&amp;AG1140&amp;AG1141&amp;AG1142&amp;AG1143&amp;AG1144&amp;AG1145&amp;AG1146&amp;AG1147&amp;AG1148&amp;AG1149&amp;AG1150&amp;AG1151&amp;AG1152&amp;AG1153&amp;AG1154&amp;AG1155&amp;AG1156&amp;AG1157&amp;AG1158&amp;AG1159&amp;AG1160&amp;AG1161&amp;AG1162&amp;AG1163&amp;AG1164&amp;AG1165&amp;AG1166&amp;AG1167&amp;AG1168&amp;AG1169&amp;AG1170&amp;AG1171&amp;AG1172&amp;AG1173&amp;AG1174&amp;AG1175&amp;AG1176&amp;AG1177&amp;AG1178&amp;AG1179&amp;AG1180&amp;AG1181&amp;AG1182&amp;AG1183&amp;AG1184&amp;AG1185&amp;AG1186&amp;AG1187&amp;AG1188&amp;AG1189&amp;AG1190&amp;AG1191&amp;AG1192&amp;AG1193&amp;AG1194&amp;AG1195&amp;AG1196&amp;AG1197&amp;AG1198&amp;AG1199&amp;AG1200&amp;AG1201&amp;AG1202&amp;AG1203&amp;AG1204&amp;AG1205&amp;AG1206&amp;AG1207&amp;AG1208&amp;AG1209&amp;AG1210&amp;AG1211&amp;AG1212&amp;AG1213&amp;AG1214&amp;AG1215&amp;AG1216&amp;AG1217&amp;AG1218&amp;AG1219&amp;AG1220&amp;AG1221&amp;AG1222&amp;AG1223&amp;AG1224&amp;AG1225&amp;AG1226&amp;AG1227&amp;AG1228&amp;AG1229&amp;AG1230&amp;AG1231&amp;AG1232&amp;AG1233&amp;AG1234&amp;AG1235&amp;AG1236&amp;AG1237&amp;AG1238&amp;AG1239&amp;AG1240&amp;AG1241&amp;AG1242&amp;AG1243&amp;AG1244&amp;AG1245&amp;AG1246&amp;AG1247&amp;AG1248&amp;AG1249&amp;AG1250&amp;AG1251&amp;AG1252&amp;AG1253&amp;AG1254&amp;AG1255&amp;AG1256&amp;AG1257&amp;AG1258&amp;AG1259&amp;AG1260&amp;AG1261&amp;AG1262&amp;AG1263&amp;AG1264&amp;AG1265&amp;AG1266&amp;AG1267&amp;AG1268&amp;AG1269&amp;AG1270&amp;AG1271&amp;AG1272&amp;AG1273&amp;AG1274&amp;AG1275&amp;AG1276&amp;AG1277&amp;AG1278&amp;AG1279&amp;AG1280&amp;AG1281&amp;AG1282&amp;AG1283&amp;AG1284&amp;AG1285&amp;AG1286&amp;AG1287&amp;AG1288&amp;AG1289&amp;AG1290&amp;AG1291&amp;AG1292&amp;AG1293&amp;AG1294&amp;AG1295&amp;AG1296&amp;AG1297&amp;AG1298&amp;AG1299&amp;AG1300&amp;AG1301&amp;AG1302&amp;AG1303&amp;AG1304&amp;AG1305&amp;AG1306&amp;AG1307&amp;AG1308&amp;AG1309&amp;AG1310&amp;AG1311&amp;AG1312&amp;AG1313&amp;AG1314&amp;AG1315&amp;AG1316&amp;AG1317&amp;AG1318&amp;AG1319&amp;AG1320&amp;AG1321&amp;AG1322&amp;AG1323&amp;AG1324&amp;AG1325&amp;AG1326&amp;AG1327&amp;AG1328&amp;AG1329&amp;AG1330&amp;AG1331&amp;AG1332&amp;AG1333&amp;AG1334&amp;AG1335&amp;AG1336</f>
        <v/>
      </c>
      <c r="AH3" s="10" t="str">
        <f ca="1">AH22&amp;AH23&amp;AH24&amp;AH25&amp;AH26&amp;AH27&amp;AH28&amp;AH29&amp;AH30&amp;AH31&amp;AH32&amp;AH33&amp;AH34&amp;AH35&amp;AH36&amp;AH37&amp;AH38&amp;AH39&amp;AH40&amp;AH41&amp;AH42&amp;AH43&amp;AH44&amp;AH45&amp;AH46&amp;AH47&amp;AH48&amp;AH49&amp;AH50&amp;AH51&amp;AH52&amp;AH53&amp;AH54&amp;AH55&amp;AH56&amp;AH57&amp;AH58&amp;AH59&amp;AH60&amp;AH61&amp;AH62&amp;AH63&amp;AH64&amp;AH65&amp;AH66&amp;AH67&amp;AH68&amp;AH69&amp;AH70&amp;AH71&amp;AH72&amp;AH73&amp;AH74&amp;AH75&amp;AH76&amp;AH77&amp;AH78&amp;AH79&amp;AH80&amp;AH81&amp;AH82&amp;AH83&amp;AH84&amp;AH85&amp;AH86&amp;AH87&amp;AH88&amp;AH89&amp;AH90&amp;AH91&amp;AH92&amp;AH93&amp;AH94&amp;AH95&amp;AH96&amp;AH97&amp;AH98&amp;AH99&amp;AH100&amp;AH101&amp;AH102&amp;AH103&amp;AH104&amp;AH105&amp;AH106&amp;AH107&amp;AH108&amp;AH109&amp;AH110&amp;AH111&amp;AH112&amp;AH113&amp;AH114&amp;AH115&amp;AH116&amp;AH117&amp;AH118&amp;AH119&amp;AH120&amp;AH121&amp;AH122&amp;AH123&amp;AH124&amp;AH125&amp;AH126&amp;AH127&amp;AH128&amp;AH129&amp;AH130&amp;AH131&amp;AH132&amp;AH133&amp;AH134&amp;AH135&amp;AH136&amp;AH137&amp;AH138&amp;AH139&amp;AH140&amp;AH141&amp;AH142&amp;AH143&amp;AH144&amp;AH145&amp;AH146&amp;AH147&amp;AH148&amp;AH149&amp;AH150&amp;AH151&amp;AH152&amp;AH153&amp;AH154&amp;AH155&amp;AH156&amp;AH157&amp;AH158&amp;AH159&amp;AH160&amp;AH161&amp;AH162&amp;AH163&amp;AH164&amp;AH165&amp;AH166&amp;AH167&amp;AH168&amp;AH169&amp;AH170&amp;AH171&amp;AH172&amp;AH173&amp;AH174&amp;AH175&amp;AH176&amp;AH177&amp;AH178&amp;AH179&amp;AH180&amp;AH181&amp;AH182&amp;AH183&amp;AH184&amp;AH185&amp;AH186&amp;AH187&amp;AH188&amp;AH189&amp;AH190&amp;AH191&amp;AH192&amp;AH193&amp;AH194&amp;AH195&amp;AH196&amp;AH197&amp;AH198&amp;AH199&amp;AH200&amp;AH201&amp;AH202&amp;AH203&amp;AH204&amp;AH205&amp;AH206&amp;AH207&amp;AH208&amp;AH209&amp;AH210&amp;AH211&amp;AH212&amp;AH213&amp;AH214&amp;AH215&amp;AH216&amp;AH217&amp;AH218&amp;AH219&amp;AH220&amp;AH221&amp;AH222&amp;AH223&amp;AH224&amp;AH225&amp;AH226&amp;AH227&amp;AH228&amp;AH229&amp;AH230&amp;AH231&amp;AH232&amp;AH233&amp;AH234&amp;AH235&amp;AH236&amp;AH237&amp;AH238&amp;AH239&amp;AH240&amp;AH241&amp;AH242&amp;AH243&amp;AH244&amp;AH245&amp;AH246&amp;AH247&amp;AH248&amp;AH249&amp;AH250&amp;AH251&amp;AH252&amp;AH253&amp;AH254&amp;AH255&amp;AH256&amp;AH257&amp;AH258&amp;AH259&amp;AH260&amp;AH261&amp;AH262&amp;AH263&amp;AH264&amp;AH265&amp;AH266&amp;AH267&amp;AH268&amp;AH269&amp;AH270&amp;AH271&amp;AH272&amp;AH273&amp;AH274&amp;AH275&amp;AH276&amp;AH277&amp;AH278&amp;AH279&amp;AH280&amp;AH281&amp;AH282&amp;AH283&amp;AH284&amp;AH285&amp;AH286&amp;AH287&amp;AH288&amp;AH289&amp;AH290&amp;AH291&amp;AH292&amp;AH293&amp;AH294&amp;AH295&amp;AH296&amp;AH297&amp;AH298&amp;AH299&amp;AH300&amp;AH301&amp;AH302&amp;AH303&amp;AH304&amp;AH305&amp;AH306&amp;AH307&amp;AH308&amp;AH309&amp;AH310&amp;AH311&amp;AH312&amp;AH313&amp;AH314&amp;AH315&amp;AH316&amp;AH317&amp;AH318&amp;AH319&amp;AH320&amp;AH321&amp;AH322&amp;AH323&amp;AH324&amp;AH325&amp;AH326&amp;AH327&amp;AH328&amp;AH329&amp;AH330&amp;AH331&amp;AH332&amp;AH333&amp;AH334&amp;AH335&amp;AH336&amp;AH337&amp;AH338&amp;AH339&amp;AH340&amp;AH341&amp;AH342&amp;AH343&amp;AH344&amp;AH345&amp;AH346&amp;AH347&amp;AH348&amp;AH349&amp;AH350&amp;AH351&amp;AH352&amp;AH353&amp;AH354&amp;AH355&amp;AH356&amp;AH357&amp;AH358&amp;AH359&amp;AH360&amp;AH361&amp;AH362&amp;AH363&amp;AH364&amp;AH365&amp;AH366&amp;AH367&amp;AH368&amp;AH369&amp;AH370&amp;AH371&amp;AH372&amp;AH373&amp;AH374&amp;AH375&amp;AH376&amp;AH377&amp;AH378&amp;AH379&amp;AH380&amp;AH381&amp;AH382&amp;AH383&amp;AH384&amp;AH385&amp;AH386&amp;AH387&amp;AH388&amp;AH389&amp;AH390&amp;AH391&amp;AH392&amp;AH393&amp;AH394&amp;AH395&amp;AH396&amp;AH397&amp;AH398&amp;AH399&amp;AH400&amp;AH401&amp;AH402&amp;AH403&amp;AH404&amp;AH405&amp;AH406&amp;AH407&amp;AH408&amp;AH409&amp;AH410&amp;AH411&amp;AH412&amp;AH413&amp;AH414&amp;AH415&amp;AH416&amp;AH417&amp;AH418&amp;AH419&amp;AH420&amp;AH421&amp;AH422&amp;AH423&amp;AH424&amp;AH425&amp;AH426&amp;AH427&amp;AH428&amp;AH429&amp;AH430&amp;AH431&amp;AH432&amp;AH433&amp;AH434&amp;AH435&amp;AH436&amp;AH437&amp;AH438&amp;AH439&amp;AH440&amp;AH441&amp;AH442&amp;AH443&amp;AH444&amp;AH445&amp;AH446&amp;AH447&amp;AH448&amp;AH449&amp;AH450&amp;AH451&amp;AH452&amp;AH453&amp;AH454&amp;AH455&amp;AH456&amp;AH457&amp;AH458&amp;AH459&amp;AH460&amp;AH461&amp;AH462&amp;AH463&amp;AH464&amp;AH465&amp;AH466&amp;AH467&amp;AH468&amp;AH469&amp;AH470&amp;AH471&amp;AH472&amp;AH473&amp;AH474&amp;AH475&amp;AH476&amp;AH477&amp;AH478&amp;AH479&amp;AH480&amp;AH481&amp;AH482&amp;AH483&amp;AH484&amp;AH485&amp;AH486&amp;AH487&amp;AH488&amp;AH489&amp;AH490&amp;AH491&amp;AH492&amp;AH493&amp;AH494&amp;AH495&amp;AH496&amp;AH497&amp;AH498&amp;AH499&amp;AH500&amp;AH501&amp;AH502&amp;AH503&amp;AH504&amp;AH505&amp;AH506&amp;AH507&amp;AH508&amp;AH509&amp;AH510&amp;AH511&amp;AH512&amp;AH513&amp;AH514&amp;AH515&amp;AH516&amp;AH517&amp;AH518&amp;AH519&amp;AH520&amp;AH521&amp;AH522&amp;AH523&amp;AH524&amp;AH525&amp;AH526&amp;AH527&amp;AH528&amp;AH529&amp;AH530&amp;AH531&amp;AH532&amp;AH533&amp;AH534&amp;AH535&amp;AH536&amp;AH537&amp;AH538&amp;AH539&amp;AH540&amp;AH541&amp;AH542&amp;AH543&amp;AH544&amp;AH545&amp;AH546&amp;AH547&amp;AH548&amp;AH549&amp;AH550&amp;AH551&amp;AH552&amp;AH553&amp;AH554&amp;AH555&amp;AH556&amp;AH557&amp;AH558&amp;AH559&amp;AH560&amp;AH561&amp;AH562&amp;AH563&amp;AH564&amp;AH565&amp;AH566&amp;AH567&amp;AH568&amp;AH569&amp;AH570&amp;AH571&amp;AH572&amp;AH573&amp;AH574&amp;AH575&amp;AH576&amp;AH577&amp;AH578&amp;AH579&amp;AH580&amp;AH581&amp;AH582&amp;AH583&amp;AH584&amp;AH585&amp;AH586&amp;AH587&amp;AH588&amp;AH589&amp;AH590&amp;AH591&amp;AH592&amp;AH593&amp;AH594&amp;AH595&amp;AH596&amp;AH597&amp;AH598&amp;AH599&amp;AH600&amp;AH601&amp;AH602&amp;AH603&amp;AH604&amp;AH605&amp;AH606&amp;AH607&amp;AH608&amp;AH609&amp;AH610&amp;AH611&amp;AH612&amp;AH613&amp;AH614&amp;AH615&amp;AH616&amp;AH617&amp;AH618&amp;AH619&amp;AH620&amp;AH621&amp;AH622&amp;AH623&amp;AH624&amp;AH625&amp;AH626&amp;AH627&amp;AH628&amp;AH629&amp;AH630&amp;AH631&amp;AH632&amp;AH633&amp;AH634&amp;AH635&amp;AH636&amp;AH637&amp;AH638&amp;AH639&amp;AH640&amp;AH641&amp;AH642&amp;AH643&amp;AH644&amp;AH645&amp;AH646&amp;AH647&amp;AH648&amp;AH649&amp;AH650&amp;AH651&amp;AH652&amp;AH653&amp;AH654&amp;AH655&amp;AH656&amp;AH657&amp;AH658&amp;AH659&amp;AH660&amp;AH661&amp;AH662&amp;AH663&amp;AH664&amp;AH665&amp;AH666&amp;AH667&amp;AH668&amp;AH669&amp;AH670&amp;AH671&amp;AH672&amp;AH673&amp;AH674&amp;AH675&amp;AH676&amp;AH677&amp;AH678&amp;AH679&amp;AH680&amp;AH681&amp;AH682&amp;AH683&amp;AH684&amp;AH685&amp;AH686&amp;AH687&amp;AH688&amp;AH689&amp;AH690&amp;AH691&amp;AH692&amp;AH693&amp;AH694&amp;AH695&amp;AH696&amp;AH697&amp;AH698&amp;AH699&amp;AH700&amp;AH701&amp;AH702&amp;AH703&amp;AH704&amp;AH705&amp;AH706&amp;AH707&amp;AH708&amp;AH709&amp;AH710&amp;AH711&amp;AH712&amp;AH713&amp;AH714&amp;AH715&amp;AH716&amp;AH717&amp;AH718&amp;AH719&amp;AH720&amp;AH721&amp;AH722&amp;AH723&amp;AH724&amp;AH725&amp;AH726&amp;AH727&amp;AH728&amp;AH729&amp;AH730&amp;AH731&amp;AH732&amp;AH733&amp;AH734&amp;AH735&amp;AH736&amp;AH737&amp;AH738&amp;AH739&amp;AH740&amp;AH741&amp;AH742&amp;AH743&amp;AH744&amp;AH745&amp;AH746&amp;AH747&amp;AH748&amp;AH749&amp;AH750&amp;AH751&amp;AH752&amp;AH753&amp;AH754&amp;AH755&amp;AH756&amp;AH757&amp;AH758&amp;AH759&amp;AH760&amp;AH761&amp;AH762&amp;AH763&amp;AH764&amp;AH765&amp;AH766&amp;AH767&amp;AH768&amp;AH769&amp;AH770&amp;AH771&amp;AH772&amp;AH773&amp;AH774&amp;AH775&amp;AH776&amp;AH777&amp;AH778&amp;AH779&amp;AH780&amp;AH781&amp;AH782&amp;AH783&amp;AH784&amp;AH785&amp;AH786&amp;AH787&amp;AH788&amp;AH789&amp;AH790&amp;AH791&amp;AH792&amp;AH793&amp;AH794&amp;AH795&amp;AH796&amp;AH797&amp;AH798&amp;AH799&amp;AH800&amp;AH801&amp;AH802&amp;AH803&amp;AH804&amp;AH805&amp;AH806&amp;AH807&amp;AH808&amp;AH809&amp;AH810&amp;AH811&amp;AH812&amp;AH813&amp;AH814&amp;AH815&amp;AH816&amp;AH817&amp;AH818&amp;AH819&amp;AH820&amp;AH821&amp;AH822&amp;AH823&amp;AH824&amp;AH825&amp;AH826&amp;AH827&amp;AH828&amp;AH829&amp;AH830&amp;AH831&amp;AH832&amp;AH833&amp;AH834&amp;AH835&amp;AH836&amp;AH837&amp;AH838&amp;AH839&amp;AH840&amp;AH841&amp;AH842&amp;AH843&amp;AH844&amp;AH845&amp;AH846&amp;AH847&amp;AH848&amp;AH849&amp;AH850&amp;AH851&amp;AH852&amp;AH853&amp;AH854&amp;AH855&amp;AH856&amp;AH857&amp;AH858&amp;AH859&amp;AH860&amp;AH861&amp;AH862&amp;AH863&amp;AH864&amp;AH865&amp;AH866&amp;AH867&amp;AH868&amp;AH869&amp;AH870&amp;AH871&amp;AH872&amp;AH873&amp;AH874&amp;AH875&amp;AH876&amp;AH877&amp;AH878&amp;AH879&amp;AH880&amp;AH881&amp;AH882&amp;AH883&amp;AH884&amp;AH885&amp;AH886&amp;AH887&amp;AH888&amp;AH889&amp;AH890&amp;AH891&amp;AH892&amp;AH893&amp;AH894&amp;AH895&amp;AH896&amp;AH897&amp;AH898&amp;AH899&amp;AH900&amp;AH901&amp;AH902&amp;AH903&amp;AH904&amp;AH905&amp;AH906&amp;AH907&amp;AH908&amp;AH909&amp;AH910&amp;AH911&amp;AH912&amp;AH913&amp;AH914&amp;AH915&amp;AH916&amp;AH917&amp;AH918&amp;AH919&amp;AH920&amp;AH921&amp;AH922&amp;AH923&amp;AH924&amp;AH925&amp;AH926&amp;AH927&amp;AH928&amp;AH929&amp;AH930&amp;AH931&amp;AH932&amp;AH933&amp;AH934&amp;AH935&amp;AH936&amp;AH937&amp;AH938&amp;AH939&amp;AH940&amp;AH941&amp;AH942&amp;AH943&amp;AH944&amp;AH945&amp;AH946&amp;AH947&amp;AH948&amp;AH949&amp;AH950&amp;AH951&amp;AH952&amp;AH953&amp;AH954&amp;AH955&amp;AH956&amp;AH957&amp;AH958&amp;AH959&amp;AH960&amp;AH961&amp;AH962&amp;AH963&amp;AH964&amp;AH965&amp;AH966&amp;AH967&amp;AH968&amp;AH969&amp;AH970&amp;AH971&amp;AH972&amp;AH973&amp;AH974&amp;AH975&amp;AH976&amp;AH977&amp;AH978&amp;AH979&amp;AH980&amp;AH981&amp;AH982&amp;AH983&amp;AH984&amp;AH985&amp;AH986&amp;AH987&amp;AH988&amp;AH989&amp;AH990&amp;AH991&amp;AH992&amp;AH993&amp;AH994&amp;AH995&amp;AH996&amp;AH997&amp;AH998&amp;AH999&amp;AH1000&amp;AH1001&amp;AH1002&amp;AH1003&amp;AH1004&amp;AH1005&amp;AH1006&amp;AH1007&amp;AH1008&amp;AH1009&amp;AH1010&amp;AH1011&amp;AH1012&amp;AH1013&amp;AH1014&amp;AH1015&amp;AH1016&amp;AH1017&amp;AH1018&amp;AH1019&amp;AH1020&amp;AH1021&amp;AH1022&amp;AH1023&amp;AH1024&amp;AH1025&amp;AH1026&amp;AH1027&amp;AH1028&amp;AH1029&amp;AH1030&amp;AH1031&amp;AH1032&amp;AH1033&amp;AH1034&amp;AH1035&amp;AH1036&amp;AH1037&amp;AH1038&amp;AH1039&amp;AH1040&amp;AH1041&amp;AH1042&amp;AH1043&amp;AH1044&amp;AH1045&amp;AH1046&amp;AH1047&amp;AH1048&amp;AH1049&amp;AH1050&amp;AH1051&amp;AH1052&amp;AH1053&amp;AH1054&amp;AH1055&amp;AH1056&amp;AH1057&amp;AH1058&amp;AH1059&amp;AH1060&amp;AH1061&amp;AH1062&amp;AH1063&amp;AH1064&amp;AH1065&amp;AH1066&amp;AH1067&amp;AH1068&amp;AH1069&amp;AH1070&amp;AH1071&amp;AH1072&amp;AH1073&amp;AH1074&amp;AH1075&amp;AH1076&amp;AH1077&amp;AH1078&amp;AH1079&amp;AH1080&amp;AH1081&amp;AH1082&amp;AH1083&amp;AH1084&amp;AH1085&amp;AH1086&amp;AH1087&amp;AH1088&amp;AH1089&amp;AH1090&amp;AH1091&amp;AH1092&amp;AH1093&amp;AH1094&amp;AH1095&amp;AH1096&amp;AH1097&amp;AH1098&amp;AH1099&amp;AH1100&amp;AH1101&amp;AH1102&amp;AH1103&amp;AH1104&amp;AH1105&amp;AH1106&amp;AH1107&amp;AH1108&amp;AH1109&amp;AH1110&amp;AH1111&amp;AH1112&amp;AH1113&amp;AH1114&amp;AH1115&amp;AH1116&amp;AH1117&amp;AH1118&amp;AH1119&amp;AH1120&amp;AH1121&amp;AH1122&amp;AH1123&amp;AH1124&amp;AH1125&amp;AH1126&amp;AH1127&amp;AH1128&amp;AH1129&amp;AH1130&amp;AH1131&amp;AH1132&amp;AH1133&amp;AH1134&amp;AH1135&amp;AH1136&amp;AH1137&amp;AH1138&amp;AH1139&amp;AH1140&amp;AH1141&amp;AH1142&amp;AH1143&amp;AH1144&amp;AH1145&amp;AH1146&amp;AH1147&amp;AH1148&amp;AH1149&amp;AH1150&amp;AH1151&amp;AH1152&amp;AH1153&amp;AH1154&amp;AH1155&amp;AH1156&amp;AH1157&amp;AH1158&amp;AH1159&amp;AH1160&amp;AH1161&amp;AH1162&amp;AH1163&amp;AH1164&amp;AH1165&amp;AH1166&amp;AH1167&amp;AH1168&amp;AH1169&amp;AH1170&amp;AH1171&amp;AH1172&amp;AH1173&amp;AH1174&amp;AH1175&amp;AH1176&amp;AH1177&amp;AH1178&amp;AH1179&amp;AH1180&amp;AH1181&amp;AH1182&amp;AH1183&amp;AH1184&amp;AH1185&amp;AH1186&amp;AH1187&amp;AH1188&amp;AH1189&amp;AH1190&amp;AH1191&amp;AH1192&amp;AH1193&amp;AH1194&amp;AH1195&amp;AH1196&amp;AH1197&amp;AH1198&amp;AH1199&amp;AH1200&amp;AH1201&amp;AH1202&amp;AH1203&amp;AH1204&amp;AH1205&amp;AH1206&amp;AH1207&amp;AH1208&amp;AH1209&amp;AH1210&amp;AH1211&amp;AH1212&amp;AH1213&amp;AH1214&amp;AH1215&amp;AH1216&amp;AH1217&amp;AH1218&amp;AH1219&amp;AH1220&amp;AH1221&amp;AH1222&amp;AH1223&amp;AH1224&amp;AH1225&amp;AH1226&amp;AH1227&amp;AH1228&amp;AH1229&amp;AH1230&amp;AH1231&amp;AH1232&amp;AH1233&amp;AH1234&amp;AH1235&amp;AH1236&amp;AH1237&amp;AH1238&amp;AH1239&amp;AH1240&amp;AH1241&amp;AH1242&amp;AH1243&amp;AH1244&amp;AH1245&amp;AH1246&amp;AH1247&amp;AH1248&amp;AH1249&amp;AH1250&amp;AH1251&amp;AH1252&amp;AH1253&amp;AH1254&amp;AH1255&amp;AH1256&amp;AH1257&amp;AH1258&amp;AH1259&amp;AH1260&amp;AH1261&amp;AH1262&amp;AH1263&amp;AH1264&amp;AH1265&amp;AH1266&amp;AH1267&amp;AH1268&amp;AH1269&amp;AH1270&amp;AH1271&amp;AH1272&amp;AH1273&amp;AH1274&amp;AH1275&amp;AH1276&amp;AH1277&amp;AH1278&amp;AH1279&amp;AH1280&amp;AH1281&amp;AH1282&amp;AH1283&amp;AH1284&amp;AH1285&amp;AH1286&amp;AH1287&amp;AH1288&amp;AH1289&amp;AH1290&amp;AH1291&amp;AH1292&amp;AH1293&amp;AH1294&amp;AH1295&amp;AH1296&amp;AH1297&amp;AH1298&amp;AH1299&amp;AH1300&amp;AH1301&amp;AH1302&amp;AH1303&amp;AH1304&amp;AH1305&amp;AH1306&amp;AH1307&amp;AH1308&amp;AH1309&amp;AH1310&amp;AH1311&amp;AH1312&amp;AH1313&amp;AH1314&amp;AH1315&amp;AH1316&amp;AH1317&amp;AH1318&amp;AH1319&amp;AH1320&amp;AH1321&amp;AH1322&amp;AH1323&amp;AH1324&amp;AH1325&amp;AH1326&amp;AH1327&amp;AH1328&amp;AH1329&amp;AH1330&amp;AH1331&amp;AH1332&amp;AH1333&amp;AH1334&amp;AH1335&amp;AH1336</f>
        <v/>
      </c>
      <c r="AI3" s="10" t="e">
        <f ca="1">AI22&amp;AI23&amp;AI24&amp;AI25&amp;AI26&amp;AI27&amp;AI28&amp;AI29&amp;AI30&amp;AI31&amp;AI32&amp;AI33&amp;AI34&amp;AI35&amp;AI36&amp;AI37&amp;AI38&amp;AI39&amp;AI40&amp;AI41&amp;AI42&amp;AI43&amp;AI44&amp;AI45&amp;AI46&amp;AI47&amp;AI48&amp;AI49&amp;AI50&amp;AI51&amp;AI52&amp;AI53&amp;AI54&amp;AI55&amp;AI56&amp;AI57&amp;AI58&amp;AI59&amp;AI60&amp;AI61&amp;AI62&amp;AI63&amp;AI64&amp;AI65&amp;AI66&amp;AI67&amp;AI68&amp;AI69&amp;AI70&amp;AI71&amp;AI72&amp;AI73&amp;AI74&amp;AI75&amp;AI76&amp;AI77&amp;AI78&amp;AI79&amp;AI80&amp;AI81&amp;AI82&amp;AI83&amp;AI84&amp;AI85&amp;AI86&amp;AI87&amp;AI88&amp;AI89&amp;AI90&amp;AI91&amp;AI92&amp;AI93&amp;AI94&amp;AI95&amp;AI96&amp;AI97&amp;AI98&amp;AI99&amp;AI100&amp;AI101&amp;AI102&amp;AI103&amp;AI104&amp;AI105&amp;AI106&amp;AI107&amp;AI108&amp;AI109&amp;AI110&amp;AI111&amp;AI112&amp;AI113&amp;AI114&amp;AI115&amp;AI116&amp;AI117&amp;AI118&amp;AI119&amp;AI120&amp;AI121&amp;AI122&amp;AI123&amp;AI124&amp;AI125&amp;AI126&amp;AI127&amp;AI128&amp;AI129&amp;AI130&amp;AI131&amp;AI132&amp;AI133&amp;AI134&amp;AI135&amp;AI136&amp;AI137&amp;AI138&amp;AI139&amp;AI140&amp;AI141&amp;AI142&amp;AI143&amp;AI144&amp;AI145&amp;AI146&amp;AI147&amp;AI148&amp;AI149&amp;AI150&amp;AI151&amp;AI152&amp;AI153&amp;AI154&amp;AI155&amp;AI156&amp;AI157&amp;AI158&amp;AI159&amp;AI160&amp;AI161&amp;AI162&amp;AI163&amp;AI164&amp;AI165&amp;AI166&amp;AI167&amp;AI168&amp;AI169&amp;AI170&amp;AI171&amp;AI172&amp;AI173&amp;AI174&amp;AI175&amp;AI176&amp;AI177&amp;AI178&amp;AI179&amp;AI180&amp;AI181&amp;AI182&amp;AI183&amp;AI184&amp;AI185&amp;AI186&amp;AI187&amp;AI188&amp;AI189&amp;AI190&amp;AI191&amp;AI192&amp;AI193&amp;AI194&amp;AI195&amp;AI196&amp;AI197&amp;AI198&amp;AI199&amp;AI200&amp;AI201&amp;AI202&amp;AI203&amp;AI204&amp;AI205&amp;AI206&amp;AI207&amp;AI208&amp;AI209&amp;AI210&amp;AI211&amp;AI212&amp;AI213&amp;AI214&amp;AI215&amp;AI216&amp;AI217&amp;AI218&amp;AI219&amp;AI220&amp;AI221&amp;AI222&amp;AI223&amp;AI224&amp;AI225&amp;AI226&amp;AI227&amp;AI228&amp;AI229&amp;AI230&amp;AI231&amp;AI232&amp;AI233&amp;AI234&amp;AI235&amp;AI236&amp;AI237&amp;AI238&amp;AI239&amp;AI240&amp;AI241&amp;AI242&amp;AI243&amp;AI244&amp;AI245&amp;AI246&amp;AI247&amp;AI248&amp;AI249&amp;AI250&amp;AI251&amp;AI252&amp;AI253&amp;AI254&amp;AI255&amp;AI256&amp;AI257&amp;AI258&amp;AI259&amp;AI260&amp;AI261&amp;AI262&amp;AI263&amp;AI264&amp;AI265&amp;AI266&amp;AI267&amp;AI268&amp;AI269&amp;AI270&amp;AI271&amp;AI272&amp;AI273&amp;AI274&amp;AI275&amp;AI276&amp;AI277&amp;AI278&amp;AI279&amp;AI280&amp;AI281&amp;AI282&amp;AI283&amp;AI284&amp;AI285&amp;AI286&amp;AI287&amp;AI288&amp;AI289&amp;AI290&amp;AI291&amp;AI292&amp;AI293&amp;AI294&amp;AI295&amp;AI296&amp;AI297&amp;AI298&amp;AI299&amp;AI300&amp;AI301&amp;AI302&amp;AI303&amp;AI304&amp;AI305&amp;AI306&amp;AI307&amp;AI308&amp;AI309&amp;AI310&amp;AI311&amp;AI312&amp;AI313&amp;AI314&amp;AI315&amp;AI316&amp;AI317&amp;AI318&amp;AI319&amp;AI320&amp;AI321&amp;AI322&amp;AI323&amp;AI324&amp;AI325&amp;AI326&amp;AI327&amp;AI328&amp;AI329&amp;AI330&amp;AI331&amp;AI332&amp;AI333&amp;AI334&amp;AI335&amp;AI336&amp;AI337&amp;AI338&amp;AI339&amp;AI340&amp;AI341&amp;AI342&amp;AI343&amp;AI344&amp;AI345&amp;AI346&amp;AI347&amp;AI348&amp;AI349&amp;AI350&amp;AI351&amp;AI352&amp;AI353&amp;AI354&amp;AI355&amp;AI356&amp;AI357&amp;AI358&amp;AI359&amp;AI360&amp;AI361&amp;AI362&amp;AI363&amp;AI364&amp;AI365&amp;AI366&amp;AI367&amp;AI368&amp;AI369&amp;AI370&amp;AI371&amp;AI372&amp;AI373&amp;AI374&amp;AI375&amp;AI376&amp;AI377&amp;AI378&amp;AI379&amp;AI380&amp;AI381&amp;AI382&amp;AI383&amp;AI384&amp;AI385&amp;AI386&amp;AI387&amp;AI388&amp;AI389&amp;AI390&amp;AI391&amp;AI392&amp;AI393&amp;AI394&amp;AI395&amp;AI396&amp;AI397&amp;AI398&amp;AI399&amp;AI400&amp;AI401&amp;AI402&amp;AI403&amp;AI404&amp;AI405&amp;AI406&amp;AI407&amp;AI408&amp;AI409&amp;AI410&amp;AI411&amp;AI412&amp;AI413&amp;AI414&amp;AI415&amp;AI416&amp;AI417&amp;AI418&amp;AI419&amp;AI420&amp;AI421&amp;AI422&amp;AI423&amp;AI424&amp;AI425&amp;AI426&amp;AI427&amp;AI428&amp;AI429&amp;AI430&amp;AI431&amp;AI432&amp;AI433&amp;AI434&amp;AI435&amp;AI436&amp;AI437&amp;AI438&amp;AI439&amp;AI440&amp;AI441&amp;AI442&amp;AI443&amp;AI444&amp;AI445&amp;AI446&amp;AI447&amp;AI448&amp;AI449&amp;AI450&amp;AI451&amp;AI452&amp;AI453&amp;AI454&amp;AI455&amp;AI456&amp;AI457&amp;AI458&amp;AI459&amp;AI460&amp;AI461&amp;AI462&amp;AI463&amp;AI464&amp;AI465&amp;AI466&amp;AI467&amp;AI468&amp;AI469&amp;AI470&amp;AI471&amp;AI472&amp;AI473&amp;AI474&amp;AI475&amp;AI476&amp;AI477&amp;AI478&amp;AI479&amp;AI480&amp;AI481&amp;AI482&amp;AI483&amp;AI484&amp;AI485&amp;AI486&amp;AI487&amp;AI488&amp;AI489&amp;AI490&amp;AI491&amp;AI492&amp;AI493&amp;AI494&amp;AI495&amp;AI496&amp;AI497&amp;AI498&amp;AI499&amp;AI500&amp;AI501&amp;AI502&amp;AI503&amp;AI504&amp;AI505&amp;AI506&amp;AI507&amp;AI508&amp;AI509&amp;AI510&amp;AI511&amp;AI512&amp;AI513&amp;AI514&amp;AI515&amp;AI516&amp;AI517&amp;AI518&amp;AI519&amp;AI520&amp;AI521&amp;AI522&amp;AI523&amp;AI524&amp;AI525&amp;AI526&amp;AI527&amp;AI528&amp;AI529&amp;AI530&amp;AI531&amp;AI532&amp;AI533&amp;AI534&amp;AI535&amp;AI536&amp;AI537&amp;AI538&amp;AI539&amp;AI540&amp;AI541&amp;AI542&amp;AI543&amp;AI544&amp;AI545&amp;AI546&amp;AI547&amp;AI548&amp;AI549&amp;AI550&amp;AI551&amp;AI552&amp;AI553&amp;AI554&amp;AI555&amp;AI556&amp;AI557&amp;AI558&amp;AI559&amp;AI560&amp;AI561&amp;AI562&amp;AI563&amp;AI564&amp;AI565&amp;AI566&amp;AI567&amp;AI568&amp;AI569&amp;AI570&amp;AI571&amp;AI572&amp;AI573&amp;AI574&amp;AI575&amp;AI576&amp;AI577&amp;AI578&amp;AI579&amp;AI580&amp;AI581&amp;AI582&amp;AI583&amp;AI584&amp;AI585&amp;AI586&amp;AI587&amp;AI588&amp;AI589&amp;AI590&amp;AI591&amp;AI592&amp;AI593&amp;AI594&amp;AI595&amp;AI596&amp;AI597&amp;AI598&amp;AI599&amp;AI600&amp;AI601&amp;AI602&amp;AI603&amp;AI604&amp;AI605&amp;AI606&amp;AI607&amp;AI608&amp;AI609&amp;AI610&amp;AI611&amp;AI612&amp;AI613&amp;AI614&amp;AI615&amp;AI616&amp;AI617&amp;AI618&amp;AI619&amp;AI620&amp;AI621&amp;AI622&amp;AI623&amp;AI624&amp;AI625&amp;AI626&amp;AI627&amp;AI628&amp;AI629&amp;AI630&amp;AI631&amp;AI632&amp;AI633&amp;AI634&amp;AI635&amp;AI636&amp;AI637&amp;AI638&amp;AI639&amp;AI640&amp;AI641&amp;AI642&amp;AI643&amp;AI644&amp;AI645&amp;AI646&amp;AI647&amp;AI648&amp;AI649&amp;AI650&amp;AI651&amp;AI652&amp;AI653&amp;AI654&amp;AI655&amp;AI656&amp;AI657&amp;AI658&amp;AI659&amp;AI660&amp;AI661&amp;AI662&amp;AI663&amp;AI664&amp;AI665&amp;AI666&amp;AI667&amp;AI668&amp;AI669&amp;AI670&amp;AI671&amp;AI672&amp;AI673&amp;AI674&amp;AI675&amp;AI676&amp;AI677&amp;AI678&amp;AI679&amp;AI680&amp;AI681&amp;AI682&amp;AI683&amp;AI684&amp;AI685&amp;AI686&amp;AI687&amp;AI688&amp;AI689&amp;AI690&amp;AI691&amp;AI692&amp;AI693&amp;AI694&amp;AI695&amp;AI696&amp;AI697&amp;AI698&amp;AI699&amp;AI700&amp;AI701&amp;AI702&amp;AI703&amp;AI704&amp;AI705&amp;AI706&amp;AI707&amp;AI708&amp;AI709&amp;AI710&amp;AI711&amp;AI712&amp;AI713&amp;AI714&amp;AI715&amp;AI716&amp;AI717&amp;AI718&amp;AI719&amp;AI720&amp;AI721&amp;AI722&amp;AI723&amp;AI724&amp;AI725&amp;AI726&amp;AI727&amp;AI728&amp;AI729&amp;AI730&amp;AI731&amp;AI732&amp;AI733&amp;AI734&amp;AI735&amp;AI736&amp;AI737&amp;AI738&amp;AI739&amp;AI740&amp;AI741&amp;AI742&amp;AI743&amp;AI744&amp;AI745&amp;AI746&amp;AI747&amp;AI748&amp;AI749&amp;AI750&amp;AI751&amp;AI752&amp;AI753&amp;AI754&amp;AI755&amp;AI756&amp;AI757&amp;AI758&amp;AI759&amp;AI760&amp;AI761&amp;AI762&amp;AI763&amp;AI764&amp;AI765&amp;AI766&amp;AI767&amp;AI768&amp;AI769&amp;AI770&amp;AI771&amp;AI772&amp;AI773&amp;AI774&amp;AI775&amp;AI776&amp;AI777&amp;AI778&amp;AI779&amp;AI780&amp;AI781&amp;AI782&amp;AI783&amp;AI784&amp;AI785&amp;AI786&amp;AI787&amp;AI788&amp;AI789&amp;AI790&amp;AI791&amp;AI792&amp;AI793&amp;AI794&amp;AI795&amp;AI796&amp;AI797&amp;AI798&amp;AI799&amp;AI800&amp;AI801&amp;AI802&amp;AI803&amp;AI804&amp;AI805&amp;AI806&amp;AI807&amp;AI808&amp;AI809&amp;AI810&amp;AI811&amp;AI812&amp;AI813&amp;AI814&amp;AI815&amp;AI816&amp;AI817&amp;AI818&amp;AI819&amp;AI820&amp;AI821&amp;AI822&amp;AI823&amp;AI824&amp;AI825&amp;AI826&amp;AI827&amp;AI828&amp;AI829&amp;AI830&amp;AI831&amp;AI832&amp;AI833&amp;AI834&amp;AI835&amp;AI836&amp;AI837&amp;AI838&amp;AI839&amp;AI840&amp;AI841&amp;AI842&amp;AI843&amp;AI844&amp;AI845&amp;AI846&amp;AI847&amp;AI848&amp;AI849&amp;AI850&amp;AI851&amp;AI852&amp;AI853&amp;AI854&amp;AI855&amp;AI856&amp;AI857&amp;AI858&amp;AI859&amp;AI860&amp;AI861&amp;AI862&amp;AI863&amp;AI864&amp;AI865&amp;AI866&amp;AI867&amp;AI868&amp;AI869&amp;AI870&amp;AI871&amp;AI872&amp;AI873&amp;AI874&amp;AI875&amp;AI876&amp;AI877&amp;AI878&amp;AI879&amp;AI880&amp;AI881&amp;AI882&amp;AI883&amp;AI884&amp;AI885&amp;AI886&amp;AI887&amp;AI888&amp;AI889&amp;AI890&amp;AI891&amp;AI892&amp;AI893&amp;AI894&amp;AI895&amp;AI896&amp;AI897&amp;AI898&amp;AI899&amp;AI900&amp;AI901&amp;AI902&amp;AI903&amp;AI904&amp;AI905&amp;AI906&amp;AI907&amp;AI908&amp;AI909&amp;AI910&amp;AI911&amp;AI912&amp;AI913&amp;AI914&amp;AI915&amp;AI916&amp;AI917&amp;AI918&amp;AI919&amp;AI920&amp;AI921&amp;AI922&amp;AI923&amp;AI924&amp;AI925&amp;AI926&amp;AI927&amp;AI928&amp;AI929&amp;AI930&amp;AI931&amp;AI932&amp;AI933&amp;AI934&amp;AI935&amp;AI936&amp;AI937&amp;AI938&amp;AI939&amp;AI940&amp;AI941&amp;AI942&amp;AI943&amp;AI944&amp;AI945&amp;AI946&amp;AI947&amp;AI948&amp;AI949&amp;AI950&amp;AI951&amp;AI952&amp;AI953&amp;AI954&amp;AI955&amp;AI956&amp;AI957&amp;AI958&amp;AI959&amp;AI960&amp;AI961&amp;AI962&amp;AI963&amp;AI964&amp;AI965&amp;AI966&amp;AI967&amp;AI968&amp;AI969&amp;AI970&amp;AI971&amp;AI972&amp;AI973&amp;AI974&amp;AI975&amp;AI976&amp;AI977&amp;AI978&amp;AI979&amp;AI980&amp;AI981&amp;AI982&amp;AI983&amp;AI984&amp;AI985&amp;AI986&amp;AI987&amp;AI988&amp;AI989&amp;AI990&amp;AI991&amp;AI992&amp;AI993&amp;AI994&amp;AI995&amp;AI996&amp;AI997&amp;AI998&amp;AI999&amp;AI1000&amp;AI1001&amp;AI1002&amp;AI1003&amp;AI1004&amp;AI1005&amp;AI1006&amp;AI1007&amp;AI1008&amp;AI1009&amp;AI1010&amp;AI1011&amp;AI1012&amp;AI1013&amp;AI1014&amp;AI1015&amp;AI1016&amp;AI1017&amp;AI1018&amp;AI1019&amp;AI1020&amp;AI1021&amp;AI1022&amp;AI1023&amp;AI1024&amp;AI1025&amp;AI1026&amp;AI1027&amp;AI1028&amp;AI1029&amp;AI1030&amp;AI1031&amp;AI1032&amp;AI1033&amp;AI1034&amp;AI1035&amp;AI1036&amp;AI1037&amp;AI1038&amp;AI1039&amp;AI1040&amp;AI1041&amp;AI1042&amp;AI1043&amp;AI1044&amp;AI1045&amp;AI1046&amp;AI1047&amp;AI1048&amp;AI1049&amp;AI1050&amp;AI1051&amp;AI1052&amp;AI1053&amp;AI1054&amp;AI1055&amp;AI1056&amp;AI1057&amp;AI1058&amp;AI1059&amp;AI1060&amp;AI1061&amp;AI1062&amp;AI1063&amp;AI1064&amp;AI1065&amp;AI1066&amp;AI1067&amp;AI1068&amp;AI1069&amp;AI1070&amp;AI1071&amp;AI1072&amp;AI1073&amp;AI1074&amp;AI1075&amp;AI1076&amp;AI1077&amp;AI1078&amp;AI1079&amp;AI1080&amp;AI1081&amp;AI1082&amp;AI1083&amp;AI1084&amp;AI1085&amp;AI1086&amp;AI1087&amp;AI1088&amp;AI1089&amp;AI1090&amp;AI1091&amp;AI1092&amp;AI1093&amp;AI1094&amp;AI1095&amp;AI1096&amp;AI1097&amp;AI1098&amp;AI1099&amp;AI1100&amp;AI1101&amp;AI1102&amp;AI1103&amp;AI1104&amp;AI1105&amp;AI1106&amp;AI1107&amp;AI1108&amp;AI1109&amp;AI1110&amp;AI1111&amp;AI1112&amp;AI1113&amp;AI1114&amp;AI1115&amp;AI1116&amp;AI1117&amp;AI1118&amp;AI1119&amp;AI1120&amp;AI1121&amp;AI1122&amp;AI1123&amp;AI1124&amp;AI1125&amp;AI1126&amp;AI1127&amp;AI1128&amp;AI1129&amp;AI1130&amp;AI1131&amp;AI1132&amp;AI1133&amp;AI1134&amp;AI1135&amp;AI1136&amp;AI1137&amp;AI1138&amp;AI1139&amp;AI1140&amp;AI1141&amp;AI1142&amp;AI1143&amp;AI1144&amp;AI1145&amp;AI1146&amp;AI1147&amp;AI1148&amp;AI1149&amp;AI1150&amp;AI1151&amp;AI1152&amp;AI1153&amp;AI1154&amp;AI1155&amp;AI1156&amp;AI1157&amp;AI1158&amp;AI1159&amp;AI1160&amp;AI1161&amp;AI1162&amp;AI1163&amp;AI1164&amp;AI1165&amp;AI1166&amp;AI1167&amp;AI1168&amp;AI1169&amp;AI1170&amp;AI1171&amp;AI1172&amp;AI1173&amp;AI1174&amp;AI1175&amp;AI1176&amp;AI1177&amp;AI1178&amp;AI1179&amp;AI1180&amp;AI1181&amp;AI1182&amp;AI1183&amp;AI1184&amp;AI1185&amp;AI1186&amp;AI1187&amp;AI1188&amp;AI1189&amp;AI1190&amp;AI1191&amp;AI1192&amp;AI1193&amp;AI1194&amp;AI1195&amp;AI1196&amp;AI1197&amp;AI1198&amp;AI1199&amp;AI1200&amp;AI1201&amp;AI1202&amp;AI1203&amp;AI1204&amp;AI1205&amp;AI1206&amp;AI1207&amp;AI1208&amp;AI1209&amp;AI1210&amp;AI1211&amp;AI1212&amp;AI1213&amp;AI1214&amp;AI1215&amp;AI1216&amp;AI1217&amp;AI1218&amp;AI1219&amp;AI1220&amp;AI1221&amp;AI1222&amp;AI1223&amp;AI1224&amp;AI1225&amp;AI1226&amp;AI1227&amp;AI1228&amp;AI1229&amp;AI1230&amp;AI1231&amp;AI1232&amp;AI1233&amp;AI1234&amp;AI1235&amp;AI1236&amp;AI1237&amp;AI1238&amp;AI1239&amp;AI1240&amp;AI1241&amp;AI1242&amp;AI1243&amp;AI1244&amp;AI1245&amp;AI1246&amp;AI1247&amp;AI1248&amp;AI1249&amp;AI1250&amp;AI1251&amp;AI1252&amp;AI1253&amp;AI1254&amp;AI1255&amp;AI1256&amp;AI1257&amp;AI1258&amp;AI1259&amp;AI1260&amp;AI1261&amp;AI1262&amp;AI1263&amp;AI1264&amp;AI1265&amp;AI1266&amp;AI1267&amp;AI1268&amp;AI1269&amp;AI1270&amp;AI1271&amp;AI1272&amp;AI1273&amp;AI1274&amp;AI1275&amp;AI1276&amp;AI1277&amp;AI1278&amp;AI1279&amp;AI1280&amp;AI1281&amp;AI1282&amp;AI1283&amp;AI1284&amp;AI1285&amp;AI1286&amp;AI1287&amp;AI1288&amp;AI1289&amp;AI1290&amp;AI1291&amp;AI1292&amp;AI1293&amp;AI1294&amp;AI1295&amp;AI1296&amp;AI1297&amp;AI1298&amp;AI1299&amp;AI1300&amp;AI1301&amp;AI1302&amp;AI1303&amp;AI1304&amp;AI1305&amp;AI1306&amp;AI1307&amp;AI1308&amp;AI1309&amp;AI1310&amp;AI1311&amp;AI1312&amp;AI1313&amp;AI1314&amp;AI1315&amp;AI1316&amp;AI1317&amp;AI1318&amp;AI1319&amp;AI1320&amp;AI1321&amp;AI1322&amp;AI1323&amp;AI1324&amp;AI1325&amp;AI1326&amp;AI1327&amp;AI1328&amp;AI1329&amp;AI1330&amp;AI1331&amp;AI1332&amp;AI1333&amp;AI1334&amp;AI1335&amp;AI1336</f>
        <v>#VALUE!</v>
      </c>
    </row>
    <row r="4" spans="1:35">
      <c r="A4" s="458" t="s">
        <v>4660</v>
      </c>
      <c r="B4" s="458"/>
      <c r="C4" s="458"/>
      <c r="D4" s="458"/>
      <c r="E4" s="458"/>
      <c r="F4" s="19"/>
      <c r="G4" s="19"/>
      <c r="H4" s="19"/>
      <c r="I4" s="19"/>
      <c r="J4" s="19"/>
      <c r="K4" s="41"/>
      <c r="L4" s="41"/>
      <c r="M4" s="41"/>
    </row>
    <row r="5" spans="1:35" ht="25.5">
      <c r="A5" s="21" t="s">
        <v>662</v>
      </c>
      <c r="B5" s="21" t="s">
        <v>669</v>
      </c>
      <c r="C5" s="21" t="s">
        <v>670</v>
      </c>
      <c r="D5" s="21" t="s">
        <v>671</v>
      </c>
      <c r="E5" s="21" t="s">
        <v>939</v>
      </c>
      <c r="F5" s="21" t="s">
        <v>4653</v>
      </c>
      <c r="G5" s="21" t="s">
        <v>4654</v>
      </c>
      <c r="H5" s="21" t="s">
        <v>4655</v>
      </c>
      <c r="I5" s="21" t="s">
        <v>4656</v>
      </c>
      <c r="J5" s="21" t="s">
        <v>4819</v>
      </c>
      <c r="K5" s="43" t="s">
        <v>4845</v>
      </c>
      <c r="L5" s="43" t="s">
        <v>4846</v>
      </c>
      <c r="M5" s="43" t="s">
        <v>4847</v>
      </c>
    </row>
    <row r="6" spans="1:35" ht="27.6" customHeight="1">
      <c r="A6" s="27">
        <v>1</v>
      </c>
      <c r="B6" s="28" t="str">
        <f>IF('Application For TE&amp;GOTS'!$E$7="","",'Application For TE&amp;GOTS'!$E$7&amp;" - "&amp;J6)</f>
        <v/>
      </c>
      <c r="C6" s="28">
        <f>'Application For TE&amp;GOTS'!$K$10</f>
        <v>0</v>
      </c>
      <c r="D6" s="40" t="str">
        <f>SUBSTITUTE(CONCATENATE('Application For TE&amp;GOTS'!D19,'Application For TE&amp;GOTS'!G19,'Application For TE&amp;GOTS'!J19,'Application For TE&amp;GOTS'!M19,'Application For TE&amp;GOTS'!D20,'Application For TE&amp;GOTS'!G20,'Application For TE&amp;GOTS'!J20,'Application For TE&amp;GOTS'!M20,'Application For TE&amp;GOTS'!D21,'Application For TE&amp;GOTS'!G21,'Application For TE&amp;GOTS'!J21,'Application For TE&amp;GOTS'!M21,'Application For TE&amp;GOTS'!D22,'Application For TE&amp;GOTS'!G22,'Application For TE&amp;GOTS'!J22,'Application For TE&amp;GOTS'!M22,'Application For TE&amp;GOTS'!K23),")","); ")</f>
        <v/>
      </c>
      <c r="E6" s="28" t="s">
        <v>940</v>
      </c>
      <c r="F6" s="29">
        <f>'Application For TE&amp;GOTS'!$I$10</f>
        <v>0</v>
      </c>
      <c r="G6" s="29">
        <f>'Application For TE&amp;GOTS'!$J$10</f>
        <v>0</v>
      </c>
      <c r="H6" s="29">
        <f>'Application For TE&amp;GOTS'!$G$10</f>
        <v>0</v>
      </c>
      <c r="I6" s="29">
        <f>IFERROR(INDEX('Geographic Classification'!$C$1:$GT$214,ROW('Geographic Classification'!$C$214),MATCH('Application For TE&amp;GOTS'!$E$10,'Geographic Classification'!$C$1:$GT$1,0)),'Application For TE&amp;GOTS'!$E$10)</f>
        <v>0</v>
      </c>
      <c r="J6" s="36"/>
      <c r="K6" s="44">
        <f>'Application For TE&amp;GOTS'!$E$8</f>
        <v>0</v>
      </c>
      <c r="L6" s="41">
        <f>'Application For TE&amp;GOTS'!$E$12</f>
        <v>0</v>
      </c>
      <c r="M6" s="41">
        <f>'Application For TE&amp;GOTS'!$E$13</f>
        <v>0</v>
      </c>
    </row>
    <row r="7" spans="1:35">
      <c r="A7" s="27">
        <v>2</v>
      </c>
      <c r="B7" s="28" t="str" cm="1">
        <f t="array" aca="1" ref="B7" ca="1">IF(INDIRECT("'Sub-unit Info'!B"&amp;$O7)="","",INDIRECT("'Sub-unit Info'!B"&amp;$O7)&amp;" - "&amp;J7)</f>
        <v/>
      </c>
      <c r="C7" s="28" cm="1">
        <f t="array" aca="1" ref="C7" ca="1">INDIRECT("'Sub-unit Info'!C"&amp;$O7)</f>
        <v>0</v>
      </c>
      <c r="D7" s="73" t="str" cm="1">
        <f t="array" aca="1" ref="D7" ca="1">SUBSTITUTE(CONCATENATE(INDIRECT("'Sub-unit Info'!U"&amp;$O7),INDIRECT("'Sub-unit Info'!V"&amp;$O7),INDIRECT("'Sub-unit Info'!W"&amp;$O7),INDIRECT("'Sub-unit Info'!U"&amp;$O7+1),INDIRECT("'Sub-unit Info'!V"&amp;$O7+1),INDIRECT("'Sub-unit Info'!W"&amp;$O7+1),INDIRECT("'Sub-unit Info'!U"&amp;$O7+2),INDIRECT("'Sub-unit Info'!V"&amp;$O7+2),INDIRECT("'Sub-unit Info'!W"&amp;$O7+2)),")","); ")</f>
        <v/>
      </c>
      <c r="E7" s="28" cm="1">
        <f t="array" aca="1" ref="E7" ca="1">INDIRECT("'Sub-unit Info'!N"&amp;$O7)</f>
        <v>0</v>
      </c>
      <c r="F7" s="29" cm="1">
        <f t="array" aca="1" ref="F7" ca="1">INDIRECT("'Sub-unit Info'!F"&amp;$O7)</f>
        <v>0</v>
      </c>
      <c r="G7" s="29" cm="1">
        <f t="array" aca="1" ref="G7" ca="1">INDIRECT("'Sub-unit Info'!G"&amp;$O7)</f>
        <v>0</v>
      </c>
      <c r="H7" s="29" cm="1">
        <f t="array" aca="1" ref="H7" ca="1">INDIRECT("'Sub-unit Info'!E"&amp;$O7)</f>
        <v>0</v>
      </c>
      <c r="I7" s="29" cm="1">
        <f t="array" aca="1" ref="I7" ca="1">INDIRECT("'Sub-unit Info'!D"&amp;$O7)</f>
        <v>0</v>
      </c>
      <c r="J7" s="36"/>
      <c r="K7" s="41" t="str" cm="1">
        <f t="array" aca="1" ref="K7" ca="1">IF(INDIRECT("'Sub-unit Info'!H"&amp;$O7)="","",INDIRECT("'Sub-unit Info'!H"&amp;$O7))</f>
        <v/>
      </c>
      <c r="L7" s="41" t="str" cm="1">
        <f t="array" aca="1" ref="L7" ca="1">IF(INDIRECT("'Sub-unit Info'!I"&amp;$O7)="","",INDIRECT("'Sub-unit Info'!I"&amp;$O7))</f>
        <v/>
      </c>
      <c r="M7" s="41" t="str" cm="1">
        <f t="array" aca="1" ref="M7" ca="1">IF(INDIRECT("'Sub-unit Info'!J"&amp;$O7)="","",INDIRECT("'Sub-unit Info'!J"&amp;$O7))</f>
        <v/>
      </c>
      <c r="O7" s="10">
        <v>5</v>
      </c>
    </row>
    <row r="8" spans="1:35">
      <c r="A8" s="27">
        <v>3</v>
      </c>
      <c r="B8" s="28" t="str" cm="1">
        <f t="array" aca="1" ref="B8" ca="1">IF(INDIRECT("'Sub-unit Info'!B"&amp;$O8)="","",INDIRECT("'Sub-unit Info'!B"&amp;$O8)&amp;" - "&amp;J8)</f>
        <v/>
      </c>
      <c r="C8" s="28" cm="1">
        <f t="array" aca="1" ref="C8" ca="1">INDIRECT("'Sub-unit Info'!C"&amp;$O8)</f>
        <v>0</v>
      </c>
      <c r="D8" s="73" t="str" cm="1">
        <f t="array" aca="1" ref="D8" ca="1">SUBSTITUTE(CONCATENATE(INDIRECT("'Sub-unit Info'!U"&amp;$O8),INDIRECT("'Sub-unit Info'!V"&amp;$O8),INDIRECT("'Sub-unit Info'!W"&amp;$O8),INDIRECT("'Sub-unit Info'!U"&amp;$O8+1),INDIRECT("'Sub-unit Info'!V"&amp;$O8+1),INDIRECT("'Sub-unit Info'!W"&amp;$O8+1),INDIRECT("'Sub-unit Info'!U"&amp;$O8+2),INDIRECT("'Sub-unit Info'!V"&amp;$O8+2),INDIRECT("'Sub-unit Info'!W"&amp;$O8+2)),")","); ")</f>
        <v/>
      </c>
      <c r="E8" s="28" cm="1">
        <f t="array" aca="1" ref="E8" ca="1">INDIRECT("'Sub-unit Info'!N"&amp;$O8)</f>
        <v>0</v>
      </c>
      <c r="F8" s="29" cm="1">
        <f t="array" aca="1" ref="F8" ca="1">INDIRECT("'Sub-unit Info'!F"&amp;$O8)</f>
        <v>0</v>
      </c>
      <c r="G8" s="29" cm="1">
        <f t="array" aca="1" ref="G8" ca="1">INDIRECT("'Sub-unit Info'!G"&amp;$O8)</f>
        <v>0</v>
      </c>
      <c r="H8" s="29" cm="1">
        <f t="array" aca="1" ref="H8" ca="1">INDIRECT("'Sub-unit Info'!E"&amp;$O8)</f>
        <v>0</v>
      </c>
      <c r="I8" s="29" cm="1">
        <f t="array" aca="1" ref="I8" ca="1">INDIRECT("'Sub-unit Info'!D"&amp;$O8)</f>
        <v>0</v>
      </c>
      <c r="J8" s="36"/>
      <c r="K8" s="41" t="str" cm="1">
        <f t="array" aca="1" ref="K8" ca="1">IF(INDIRECT("'Sub-unit Info'!H"&amp;$O8)="","",INDIRECT("'Sub-unit Info'!H"&amp;$O8))</f>
        <v/>
      </c>
      <c r="L8" s="41" t="str" cm="1">
        <f t="array" aca="1" ref="L8" ca="1">IF(INDIRECT("'Sub-unit Info'!I"&amp;$O8)="","",INDIRECT("'Sub-unit Info'!I"&amp;$O8))</f>
        <v/>
      </c>
      <c r="M8" s="41" t="str" cm="1">
        <f t="array" aca="1" ref="M8" ca="1">IF(INDIRECT("'Sub-unit Info'!J"&amp;$O8)="","",INDIRECT("'Sub-unit Info'!J"&amp;$O8))</f>
        <v/>
      </c>
      <c r="O8" s="10">
        <f>O7+4</f>
        <v>9</v>
      </c>
    </row>
    <row r="9" spans="1:35">
      <c r="A9" s="27">
        <v>4</v>
      </c>
      <c r="B9" s="28" t="str" cm="1">
        <f t="array" aca="1" ref="B9" ca="1">IF(INDIRECT("'Sub-unit Info'!B"&amp;$O9)="","",INDIRECT("'Sub-unit Info'!B"&amp;$O9)&amp;" - "&amp;J9)</f>
        <v/>
      </c>
      <c r="C9" s="28" cm="1">
        <f t="array" aca="1" ref="C9" ca="1">INDIRECT("'Sub-unit Info'!C"&amp;$O9)</f>
        <v>0</v>
      </c>
      <c r="D9" s="73" t="str" cm="1">
        <f t="array" aca="1" ref="D9" ca="1">SUBSTITUTE(CONCATENATE(INDIRECT("'Sub-unit Info'!U"&amp;$O9),INDIRECT("'Sub-unit Info'!V"&amp;$O9),INDIRECT("'Sub-unit Info'!W"&amp;$O9),INDIRECT("'Sub-unit Info'!U"&amp;$O9+1),INDIRECT("'Sub-unit Info'!V"&amp;$O9+1),INDIRECT("'Sub-unit Info'!W"&amp;$O9+1),INDIRECT("'Sub-unit Info'!U"&amp;$O9+2),INDIRECT("'Sub-unit Info'!V"&amp;$O9+2),INDIRECT("'Sub-unit Info'!W"&amp;$O9+2)),")","); ")</f>
        <v/>
      </c>
      <c r="E9" s="28" cm="1">
        <f t="array" aca="1" ref="E9" ca="1">INDIRECT("'Sub-unit Info'!N"&amp;$O9)</f>
        <v>0</v>
      </c>
      <c r="F9" s="29" cm="1">
        <f t="array" aca="1" ref="F9" ca="1">INDIRECT("'Sub-unit Info'!F"&amp;$O9)</f>
        <v>0</v>
      </c>
      <c r="G9" s="29" cm="1">
        <f t="array" aca="1" ref="G9" ca="1">INDIRECT("'Sub-unit Info'!G"&amp;$O9)</f>
        <v>0</v>
      </c>
      <c r="H9" s="29" cm="1">
        <f t="array" aca="1" ref="H9" ca="1">INDIRECT("'Sub-unit Info'!E"&amp;$O9)</f>
        <v>0</v>
      </c>
      <c r="I9" s="29" cm="1">
        <f t="array" aca="1" ref="I9" ca="1">INDIRECT("'Sub-unit Info'!D"&amp;$O9)</f>
        <v>0</v>
      </c>
      <c r="J9" s="36"/>
      <c r="K9" s="41" t="str" cm="1">
        <f t="array" aca="1" ref="K9" ca="1">IF(INDIRECT("'Sub-unit Info'!H"&amp;$O9)="","",INDIRECT("'Sub-unit Info'!H"&amp;$O9))</f>
        <v/>
      </c>
      <c r="L9" s="41" t="str" cm="1">
        <f t="array" aca="1" ref="L9" ca="1">IF(INDIRECT("'Sub-unit Info'!I"&amp;$O9)="","",INDIRECT("'Sub-unit Info'!I"&amp;$O9))</f>
        <v/>
      </c>
      <c r="M9" s="41" t="str" cm="1">
        <f t="array" aca="1" ref="M9" ca="1">IF(INDIRECT("'Sub-unit Info'!J"&amp;$O9)="","",INDIRECT("'Sub-unit Info'!J"&amp;$O9))</f>
        <v/>
      </c>
      <c r="O9" s="10">
        <f t="shared" ref="O9:O18" si="0">O8+4</f>
        <v>13</v>
      </c>
    </row>
    <row r="10" spans="1:35">
      <c r="A10" s="27">
        <v>5</v>
      </c>
      <c r="B10" s="28" t="str" cm="1">
        <f t="array" aca="1" ref="B10" ca="1">IF(INDIRECT("'Sub-unit Info'!B"&amp;$O10)="","",INDIRECT("'Sub-unit Info'!B"&amp;$O10)&amp;" - "&amp;J10)</f>
        <v/>
      </c>
      <c r="C10" s="28" cm="1">
        <f t="array" aca="1" ref="C10" ca="1">INDIRECT("'Sub-unit Info'!C"&amp;$O10)</f>
        <v>0</v>
      </c>
      <c r="D10" s="73" t="str" cm="1">
        <f t="array" aca="1" ref="D10" ca="1">SUBSTITUTE(CONCATENATE(INDIRECT("'Sub-unit Info'!U"&amp;$O10),INDIRECT("'Sub-unit Info'!V"&amp;$O10),INDIRECT("'Sub-unit Info'!W"&amp;$O10),INDIRECT("'Sub-unit Info'!U"&amp;$O10+1),INDIRECT("'Sub-unit Info'!V"&amp;$O10+1),INDIRECT("'Sub-unit Info'!W"&amp;$O10+1),INDIRECT("'Sub-unit Info'!U"&amp;$O10+2),INDIRECT("'Sub-unit Info'!V"&amp;$O10+2),INDIRECT("'Sub-unit Info'!W"&amp;$O10+2)),")","); ")</f>
        <v/>
      </c>
      <c r="E10" s="28" cm="1">
        <f t="array" aca="1" ref="E10" ca="1">INDIRECT("'Sub-unit Info'!N"&amp;$O10)</f>
        <v>0</v>
      </c>
      <c r="F10" s="29" cm="1">
        <f t="array" aca="1" ref="F10" ca="1">INDIRECT("'Sub-unit Info'!F"&amp;$O10)</f>
        <v>0</v>
      </c>
      <c r="G10" s="29" cm="1">
        <f t="array" aca="1" ref="G10" ca="1">INDIRECT("'Sub-unit Info'!G"&amp;$O10)</f>
        <v>0</v>
      </c>
      <c r="H10" s="29" cm="1">
        <f t="array" aca="1" ref="H10" ca="1">INDIRECT("'Sub-unit Info'!E"&amp;$O10)</f>
        <v>0</v>
      </c>
      <c r="I10" s="29" cm="1">
        <f t="array" aca="1" ref="I10" ca="1">INDIRECT("'Sub-unit Info'!D"&amp;$O10)</f>
        <v>0</v>
      </c>
      <c r="J10" s="36"/>
      <c r="K10" s="41" t="str" cm="1">
        <f t="array" aca="1" ref="K10" ca="1">IF(INDIRECT("'Sub-unit Info'!H"&amp;$O10)="","",INDIRECT("'Sub-unit Info'!H"&amp;$O10))</f>
        <v/>
      </c>
      <c r="L10" s="41" t="str" cm="1">
        <f t="array" aca="1" ref="L10" ca="1">IF(INDIRECT("'Sub-unit Info'!I"&amp;$O10)="","",INDIRECT("'Sub-unit Info'!I"&amp;$O10))</f>
        <v/>
      </c>
      <c r="M10" s="41" t="str" cm="1">
        <f t="array" aca="1" ref="M10" ca="1">IF(INDIRECT("'Sub-unit Info'!J"&amp;$O10)="","",INDIRECT("'Sub-unit Info'!J"&amp;$O10))</f>
        <v/>
      </c>
      <c r="O10" s="10">
        <f t="shared" si="0"/>
        <v>17</v>
      </c>
    </row>
    <row r="11" spans="1:35" ht="19.5" customHeight="1">
      <c r="A11" s="27">
        <v>6</v>
      </c>
      <c r="B11" s="28" t="str" cm="1">
        <f t="array" aca="1" ref="B11" ca="1">IF(INDIRECT("'Sub-unit Info'!B"&amp;$O11)="","",INDIRECT("'Sub-unit Info'!B"&amp;$O11)&amp;" - "&amp;J11)</f>
        <v/>
      </c>
      <c r="C11" s="28" cm="1">
        <f t="array" aca="1" ref="C11" ca="1">INDIRECT("'Sub-unit Info'!C"&amp;$O11)</f>
        <v>0</v>
      </c>
      <c r="D11" s="73" t="str" cm="1">
        <f t="array" aca="1" ref="D11" ca="1">SUBSTITUTE(CONCATENATE(INDIRECT("'Sub-unit Info'!U"&amp;$O11),INDIRECT("'Sub-unit Info'!V"&amp;$O11),INDIRECT("'Sub-unit Info'!W"&amp;$O11),INDIRECT("'Sub-unit Info'!U"&amp;$O11+1),INDIRECT("'Sub-unit Info'!V"&amp;$O11+1),INDIRECT("'Sub-unit Info'!W"&amp;$O11+1),INDIRECT("'Sub-unit Info'!U"&amp;$O11+2),INDIRECT("'Sub-unit Info'!V"&amp;$O11+2),INDIRECT("'Sub-unit Info'!W"&amp;$O11+2)),")","); ")</f>
        <v/>
      </c>
      <c r="E11" s="28" cm="1">
        <f t="array" aca="1" ref="E11" ca="1">INDIRECT("'Sub-unit Info'!N"&amp;$O11)</f>
        <v>0</v>
      </c>
      <c r="F11" s="29" cm="1">
        <f t="array" aca="1" ref="F11" ca="1">INDIRECT("'Sub-unit Info'!F"&amp;$O11)</f>
        <v>0</v>
      </c>
      <c r="G11" s="29" cm="1">
        <f t="array" aca="1" ref="G11" ca="1">INDIRECT("'Sub-unit Info'!G"&amp;$O11)</f>
        <v>0</v>
      </c>
      <c r="H11" s="29" cm="1">
        <f t="array" aca="1" ref="H11" ca="1">INDIRECT("'Sub-unit Info'!E"&amp;$O11)</f>
        <v>0</v>
      </c>
      <c r="I11" s="29" cm="1">
        <f t="array" aca="1" ref="I11" ca="1">INDIRECT("'Sub-unit Info'!D"&amp;$O11)</f>
        <v>0</v>
      </c>
      <c r="J11" s="36"/>
      <c r="K11" s="41" t="str" cm="1">
        <f t="array" aca="1" ref="K11" ca="1">IF(INDIRECT("'Sub-unit Info'!H"&amp;$O11)="","",INDIRECT("'Sub-unit Info'!H"&amp;$O11))</f>
        <v/>
      </c>
      <c r="L11" s="41" t="str" cm="1">
        <f t="array" aca="1" ref="L11" ca="1">IF(INDIRECT("'Sub-unit Info'!I"&amp;$O11)="","",INDIRECT("'Sub-unit Info'!I"&amp;$O11))</f>
        <v/>
      </c>
      <c r="M11" s="41" t="str" cm="1">
        <f t="array" aca="1" ref="M11" ca="1">IF(INDIRECT("'Sub-unit Info'!J"&amp;$O11)="","",INDIRECT("'Sub-unit Info'!J"&amp;$O11))</f>
        <v/>
      </c>
      <c r="O11" s="10">
        <f t="shared" si="0"/>
        <v>21</v>
      </c>
    </row>
    <row r="12" spans="1:35" ht="18.95" customHeight="1">
      <c r="A12" s="27">
        <v>7</v>
      </c>
      <c r="B12" s="28" t="str" cm="1">
        <f t="array" aca="1" ref="B12" ca="1">IF(INDIRECT("'Sub-unit Info'!B"&amp;$O12)="","",INDIRECT("'Sub-unit Info'!B"&amp;$O12)&amp;" - "&amp;J12)</f>
        <v/>
      </c>
      <c r="C12" s="28" cm="1">
        <f t="array" aca="1" ref="C12" ca="1">INDIRECT("'Sub-unit Info'!C"&amp;$O12)</f>
        <v>0</v>
      </c>
      <c r="D12" s="73" t="str" cm="1">
        <f t="array" aca="1" ref="D12" ca="1">SUBSTITUTE(CONCATENATE(INDIRECT("'Sub-unit Info'!U"&amp;$O12),INDIRECT("'Sub-unit Info'!V"&amp;$O12),INDIRECT("'Sub-unit Info'!W"&amp;$O12),INDIRECT("'Sub-unit Info'!U"&amp;$O12+1),INDIRECT("'Sub-unit Info'!V"&amp;$O12+1),INDIRECT("'Sub-unit Info'!W"&amp;$O12+1),INDIRECT("'Sub-unit Info'!U"&amp;$O12+2),INDIRECT("'Sub-unit Info'!V"&amp;$O12+2),INDIRECT("'Sub-unit Info'!W"&amp;$O12+2)),")","); ")</f>
        <v/>
      </c>
      <c r="E12" s="28" cm="1">
        <f t="array" aca="1" ref="E12" ca="1">INDIRECT("'Sub-unit Info'!N"&amp;$O12)</f>
        <v>0</v>
      </c>
      <c r="F12" s="29" cm="1">
        <f t="array" aca="1" ref="F12" ca="1">INDIRECT("'Sub-unit Info'!F"&amp;$O12)</f>
        <v>0</v>
      </c>
      <c r="G12" s="29" cm="1">
        <f t="array" aca="1" ref="G12" ca="1">INDIRECT("'Sub-unit Info'!G"&amp;$O12)</f>
        <v>0</v>
      </c>
      <c r="H12" s="29" cm="1">
        <f t="array" aca="1" ref="H12" ca="1">INDIRECT("'Sub-unit Info'!E"&amp;$O12)</f>
        <v>0</v>
      </c>
      <c r="I12" s="29" cm="1">
        <f t="array" aca="1" ref="I12" ca="1">INDIRECT("'Sub-unit Info'!D"&amp;$O12)</f>
        <v>0</v>
      </c>
      <c r="J12" s="36"/>
      <c r="K12" s="41" t="str" cm="1">
        <f t="array" aca="1" ref="K12" ca="1">IF(INDIRECT("'Sub-unit Info'!H"&amp;$O12)="","",INDIRECT("'Sub-unit Info'!H"&amp;$O12))</f>
        <v/>
      </c>
      <c r="L12" s="41" t="str" cm="1">
        <f t="array" aca="1" ref="L12" ca="1">IF(INDIRECT("'Sub-unit Info'!I"&amp;$O12)="","",INDIRECT("'Sub-unit Info'!I"&amp;$O12))</f>
        <v/>
      </c>
      <c r="M12" s="41" t="str" cm="1">
        <f t="array" aca="1" ref="M12" ca="1">IF(INDIRECT("'Sub-unit Info'!J"&amp;$O12)="","",INDIRECT("'Sub-unit Info'!J"&amp;$O12))</f>
        <v/>
      </c>
      <c r="O12" s="10">
        <f t="shared" si="0"/>
        <v>25</v>
      </c>
    </row>
    <row r="13" spans="1:35">
      <c r="A13" s="27">
        <v>8</v>
      </c>
      <c r="B13" s="28" t="str" cm="1">
        <f t="array" aca="1" ref="B13" ca="1">IF(INDIRECT("'Sub-unit Info'!B"&amp;$O13)="","",INDIRECT("'Sub-unit Info'!B"&amp;$O13)&amp;" - "&amp;J13)</f>
        <v/>
      </c>
      <c r="C13" s="28" cm="1">
        <f t="array" aca="1" ref="C13" ca="1">INDIRECT("'Sub-unit Info'!C"&amp;$O13)</f>
        <v>0</v>
      </c>
      <c r="D13" s="73" t="str" cm="1">
        <f t="array" aca="1" ref="D13" ca="1">SUBSTITUTE(CONCATENATE(INDIRECT("'Sub-unit Info'!U"&amp;$O13),INDIRECT("'Sub-unit Info'!V"&amp;$O13),INDIRECT("'Sub-unit Info'!W"&amp;$O13),INDIRECT("'Sub-unit Info'!U"&amp;$O13+1),INDIRECT("'Sub-unit Info'!V"&amp;$O13+1),INDIRECT("'Sub-unit Info'!W"&amp;$O13+1),INDIRECT("'Sub-unit Info'!U"&amp;$O13+2),INDIRECT("'Sub-unit Info'!V"&amp;$O13+2),INDIRECT("'Sub-unit Info'!W"&amp;$O13+2)),")","); ")</f>
        <v/>
      </c>
      <c r="E13" s="28" cm="1">
        <f t="array" aca="1" ref="E13" ca="1">INDIRECT("'Sub-unit Info'!N"&amp;$O13)</f>
        <v>0</v>
      </c>
      <c r="F13" s="29" cm="1">
        <f t="array" aca="1" ref="F13" ca="1">INDIRECT("'Sub-unit Info'!F"&amp;$O13)</f>
        <v>0</v>
      </c>
      <c r="G13" s="29" cm="1">
        <f t="array" aca="1" ref="G13" ca="1">INDIRECT("'Sub-unit Info'!G"&amp;$O13)</f>
        <v>0</v>
      </c>
      <c r="H13" s="29" cm="1">
        <f t="array" aca="1" ref="H13" ca="1">INDIRECT("'Sub-unit Info'!E"&amp;$O13)</f>
        <v>0</v>
      </c>
      <c r="I13" s="29" cm="1">
        <f t="array" aca="1" ref="I13" ca="1">INDIRECT("'Sub-unit Info'!D"&amp;$O13)</f>
        <v>0</v>
      </c>
      <c r="J13" s="36"/>
      <c r="K13" s="41" t="str" cm="1">
        <f t="array" aca="1" ref="K13" ca="1">IF(INDIRECT("'Sub-unit Info'!H"&amp;$O13)="","",INDIRECT("'Sub-unit Info'!H"&amp;$O13))</f>
        <v/>
      </c>
      <c r="L13" s="41" t="str" cm="1">
        <f t="array" aca="1" ref="L13" ca="1">IF(INDIRECT("'Sub-unit Info'!I"&amp;$O13)="","",INDIRECT("'Sub-unit Info'!I"&amp;$O13))</f>
        <v/>
      </c>
      <c r="M13" s="41" t="str" cm="1">
        <f t="array" aca="1" ref="M13" ca="1">IF(INDIRECT("'Sub-unit Info'!J"&amp;$O13)="","",INDIRECT("'Sub-unit Info'!J"&amp;$O13))</f>
        <v/>
      </c>
      <c r="O13" s="10">
        <f t="shared" si="0"/>
        <v>29</v>
      </c>
    </row>
    <row r="14" spans="1:35">
      <c r="A14" s="27">
        <v>9</v>
      </c>
      <c r="B14" s="28" t="str" cm="1">
        <f t="array" aca="1" ref="B14" ca="1">IF(INDIRECT("'Sub-unit Info'!B"&amp;$O14)="","",INDIRECT("'Sub-unit Info'!B"&amp;$O14)&amp;" - "&amp;J14)</f>
        <v/>
      </c>
      <c r="C14" s="28" cm="1">
        <f t="array" aca="1" ref="C14" ca="1">INDIRECT("'Sub-unit Info'!C"&amp;$O14)</f>
        <v>0</v>
      </c>
      <c r="D14" s="73" t="str" cm="1">
        <f t="array" aca="1" ref="D14" ca="1">SUBSTITUTE(CONCATENATE(INDIRECT("'Sub-unit Info'!U"&amp;$O14),INDIRECT("'Sub-unit Info'!V"&amp;$O14),INDIRECT("'Sub-unit Info'!W"&amp;$O14),INDIRECT("'Sub-unit Info'!U"&amp;$O14+1),INDIRECT("'Sub-unit Info'!V"&amp;$O14+1),INDIRECT("'Sub-unit Info'!W"&amp;$O14+1),INDIRECT("'Sub-unit Info'!U"&amp;$O14+2),INDIRECT("'Sub-unit Info'!V"&amp;$O14+2),INDIRECT("'Sub-unit Info'!W"&amp;$O14+2)),")","); ")</f>
        <v/>
      </c>
      <c r="E14" s="28" cm="1">
        <f t="array" aca="1" ref="E14" ca="1">INDIRECT("'Sub-unit Info'!N"&amp;$O14)</f>
        <v>0</v>
      </c>
      <c r="F14" s="29" cm="1">
        <f t="array" aca="1" ref="F14" ca="1">INDIRECT("'Sub-unit Info'!F"&amp;$O14)</f>
        <v>0</v>
      </c>
      <c r="G14" s="29" cm="1">
        <f t="array" aca="1" ref="G14" ca="1">INDIRECT("'Sub-unit Info'!G"&amp;$O14)</f>
        <v>0</v>
      </c>
      <c r="H14" s="29" cm="1">
        <f t="array" aca="1" ref="H14" ca="1">INDIRECT("'Sub-unit Info'!E"&amp;$O14)</f>
        <v>0</v>
      </c>
      <c r="I14" s="29" cm="1">
        <f t="array" aca="1" ref="I14" ca="1">INDIRECT("'Sub-unit Info'!D"&amp;$O14)</f>
        <v>0</v>
      </c>
      <c r="J14" s="36"/>
      <c r="K14" s="41" t="str" cm="1">
        <f t="array" aca="1" ref="K14" ca="1">IF(INDIRECT("'Sub-unit Info'!H"&amp;$O14)="","",INDIRECT("'Sub-unit Info'!H"&amp;$O14))</f>
        <v/>
      </c>
      <c r="L14" s="41" t="str" cm="1">
        <f t="array" aca="1" ref="L14" ca="1">IF(INDIRECT("'Sub-unit Info'!I"&amp;$O14)="","",INDIRECT("'Sub-unit Info'!I"&amp;$O14))</f>
        <v/>
      </c>
      <c r="M14" s="41" t="str" cm="1">
        <f t="array" aca="1" ref="M14" ca="1">IF(INDIRECT("'Sub-unit Info'!J"&amp;$O14)="","",INDIRECT("'Sub-unit Info'!J"&amp;$O14))</f>
        <v/>
      </c>
      <c r="O14" s="10">
        <f t="shared" si="0"/>
        <v>33</v>
      </c>
    </row>
    <row r="15" spans="1:35">
      <c r="A15" s="27">
        <v>10</v>
      </c>
      <c r="B15" s="28" t="str" cm="1">
        <f t="array" aca="1" ref="B15" ca="1">IF(INDIRECT("'Sub-unit Info'!B"&amp;$O15)="","",INDIRECT("'Sub-unit Info'!B"&amp;$O15)&amp;" - "&amp;J15)</f>
        <v/>
      </c>
      <c r="C15" s="28" cm="1">
        <f t="array" aca="1" ref="C15" ca="1">INDIRECT("'Sub-unit Info'!C"&amp;$O15)</f>
        <v>0</v>
      </c>
      <c r="D15" s="73" t="str" cm="1">
        <f t="array" aca="1" ref="D15" ca="1">SUBSTITUTE(CONCATENATE(INDIRECT("'Sub-unit Info'!U"&amp;$O15),INDIRECT("'Sub-unit Info'!V"&amp;$O15),INDIRECT("'Sub-unit Info'!W"&amp;$O15),INDIRECT("'Sub-unit Info'!U"&amp;$O15+1),INDIRECT("'Sub-unit Info'!V"&amp;$O15+1),INDIRECT("'Sub-unit Info'!W"&amp;$O15+1),INDIRECT("'Sub-unit Info'!U"&amp;$O15+2),INDIRECT("'Sub-unit Info'!V"&amp;$O15+2),INDIRECT("'Sub-unit Info'!W"&amp;$O15+2)),")","); ")</f>
        <v/>
      </c>
      <c r="E15" s="28" cm="1">
        <f t="array" aca="1" ref="E15" ca="1">INDIRECT("'Sub-unit Info'!N"&amp;$O15)</f>
        <v>0</v>
      </c>
      <c r="F15" s="29" cm="1">
        <f t="array" aca="1" ref="F15" ca="1">INDIRECT("'Sub-unit Info'!F"&amp;$O15)</f>
        <v>0</v>
      </c>
      <c r="G15" s="29" cm="1">
        <f t="array" aca="1" ref="G15" ca="1">INDIRECT("'Sub-unit Info'!G"&amp;$O15)</f>
        <v>0</v>
      </c>
      <c r="H15" s="29" cm="1">
        <f t="array" aca="1" ref="H15" ca="1">INDIRECT("'Sub-unit Info'!E"&amp;$O15)</f>
        <v>0</v>
      </c>
      <c r="I15" s="29" cm="1">
        <f t="array" aca="1" ref="I15" ca="1">INDIRECT("'Sub-unit Info'!D"&amp;$O15)</f>
        <v>0</v>
      </c>
      <c r="J15" s="36"/>
      <c r="K15" s="41" t="str" cm="1">
        <f t="array" aca="1" ref="K15" ca="1">IF(INDIRECT("'Sub-unit Info'!H"&amp;$O15)="","",INDIRECT("'Sub-unit Info'!H"&amp;$O15))</f>
        <v/>
      </c>
      <c r="L15" s="41" t="str" cm="1">
        <f t="array" aca="1" ref="L15" ca="1">IF(INDIRECT("'Sub-unit Info'!I"&amp;$O15)="","",INDIRECT("'Sub-unit Info'!I"&amp;$O15))</f>
        <v/>
      </c>
      <c r="M15" s="41" t="str" cm="1">
        <f t="array" aca="1" ref="M15" ca="1">IF(INDIRECT("'Sub-unit Info'!J"&amp;$O15)="","",INDIRECT("'Sub-unit Info'!J"&amp;$O15))</f>
        <v/>
      </c>
      <c r="O15" s="10">
        <f t="shared" si="0"/>
        <v>37</v>
      </c>
    </row>
    <row r="16" spans="1:35">
      <c r="A16" s="27">
        <v>11</v>
      </c>
      <c r="B16" s="28" t="str" cm="1">
        <f t="array" aca="1" ref="B16" ca="1">IF(INDIRECT("'Sub-unit Info'!B"&amp;$O16)="","",INDIRECT("'Sub-unit Info'!B"&amp;$O16)&amp;" - "&amp;J16)</f>
        <v/>
      </c>
      <c r="C16" s="28" cm="1">
        <f t="array" aca="1" ref="C16" ca="1">INDIRECT("'Sub-unit Info'!C"&amp;$O16)</f>
        <v>0</v>
      </c>
      <c r="D16" s="73" t="str" cm="1">
        <f t="array" aca="1" ref="D16" ca="1">SUBSTITUTE(CONCATENATE(INDIRECT("'Sub-unit Info'!U"&amp;$O16),INDIRECT("'Sub-unit Info'!V"&amp;$O16),INDIRECT("'Sub-unit Info'!W"&amp;$O16),INDIRECT("'Sub-unit Info'!U"&amp;$O16+1),INDIRECT("'Sub-unit Info'!V"&amp;$O16+1),INDIRECT("'Sub-unit Info'!W"&amp;$O16+1),INDIRECT("'Sub-unit Info'!U"&amp;$O16+2),INDIRECT("'Sub-unit Info'!V"&amp;$O16+2),INDIRECT("'Sub-unit Info'!W"&amp;$O16+2)),")","); ")</f>
        <v/>
      </c>
      <c r="E16" s="28" cm="1">
        <f t="array" aca="1" ref="E16" ca="1">INDIRECT("'Sub-unit Info'!N"&amp;$O16)</f>
        <v>0</v>
      </c>
      <c r="F16" s="29" cm="1">
        <f t="array" aca="1" ref="F16" ca="1">INDIRECT("'Sub-unit Info'!F"&amp;$O16)</f>
        <v>0</v>
      </c>
      <c r="G16" s="29" cm="1">
        <f t="array" aca="1" ref="G16" ca="1">INDIRECT("'Sub-unit Info'!G"&amp;$O16)</f>
        <v>0</v>
      </c>
      <c r="H16" s="29" cm="1">
        <f t="array" aca="1" ref="H16" ca="1">INDIRECT("'Sub-unit Info'!E"&amp;$O16)</f>
        <v>0</v>
      </c>
      <c r="I16" s="29" cm="1">
        <f t="array" aca="1" ref="I16" ca="1">INDIRECT("'Sub-unit Info'!D"&amp;$O16)</f>
        <v>0</v>
      </c>
      <c r="J16" s="36"/>
      <c r="K16" s="41" t="str" cm="1">
        <f t="array" aca="1" ref="K16" ca="1">IF(INDIRECT("'Sub-unit Info'!H"&amp;$O16)="","",INDIRECT("'Sub-unit Info'!H"&amp;$O16))</f>
        <v/>
      </c>
      <c r="L16" s="41" t="str" cm="1">
        <f t="array" aca="1" ref="L16" ca="1">IF(INDIRECT("'Sub-unit Info'!I"&amp;$O16)="","",INDIRECT("'Sub-unit Info'!I"&amp;$O16))</f>
        <v/>
      </c>
      <c r="M16" s="41" t="str" cm="1">
        <f t="array" aca="1" ref="M16" ca="1">IF(INDIRECT("'Sub-unit Info'!J"&amp;$O16)="","",INDIRECT("'Sub-unit Info'!J"&amp;$O16))</f>
        <v/>
      </c>
      <c r="O16" s="10">
        <f t="shared" si="0"/>
        <v>41</v>
      </c>
    </row>
    <row r="17" spans="1:35">
      <c r="A17" s="27">
        <v>12</v>
      </c>
      <c r="B17" s="28" t="str" cm="1">
        <f t="array" aca="1" ref="B17" ca="1">IF(INDIRECT("'Sub-unit Info'!B"&amp;$O17)="","",INDIRECT("'Sub-unit Info'!B"&amp;$O17)&amp;" - "&amp;J17)</f>
        <v/>
      </c>
      <c r="C17" s="28" cm="1">
        <f t="array" aca="1" ref="C17" ca="1">INDIRECT("'Sub-unit Info'!C"&amp;$O17)</f>
        <v>0</v>
      </c>
      <c r="D17" s="73" t="str" cm="1">
        <f t="array" aca="1" ref="D17" ca="1">SUBSTITUTE(CONCATENATE(INDIRECT("'Sub-unit Info'!U"&amp;$O17),INDIRECT("'Sub-unit Info'!V"&amp;$O17),INDIRECT("'Sub-unit Info'!W"&amp;$O17),INDIRECT("'Sub-unit Info'!U"&amp;$O17+1),INDIRECT("'Sub-unit Info'!V"&amp;$O17+1),INDIRECT("'Sub-unit Info'!W"&amp;$O17+1),INDIRECT("'Sub-unit Info'!U"&amp;$O17+2),INDIRECT("'Sub-unit Info'!V"&amp;$O17+2),INDIRECT("'Sub-unit Info'!W"&amp;$O17+2)),")","); ")</f>
        <v/>
      </c>
      <c r="E17" s="28" cm="1">
        <f t="array" aca="1" ref="E17" ca="1">INDIRECT("'Sub-unit Info'!N"&amp;$O17)</f>
        <v>0</v>
      </c>
      <c r="F17" s="29" cm="1">
        <f t="array" aca="1" ref="F17" ca="1">INDIRECT("'Sub-unit Info'!F"&amp;$O17)</f>
        <v>0</v>
      </c>
      <c r="G17" s="29" cm="1">
        <f t="array" aca="1" ref="G17" ca="1">INDIRECT("'Sub-unit Info'!G"&amp;$O17)</f>
        <v>0</v>
      </c>
      <c r="H17" s="29" cm="1">
        <f t="array" aca="1" ref="H17" ca="1">INDIRECT("'Sub-unit Info'!E"&amp;$O17)</f>
        <v>0</v>
      </c>
      <c r="I17" s="29" cm="1">
        <f t="array" aca="1" ref="I17" ca="1">INDIRECT("'Sub-unit Info'!D"&amp;$O17)</f>
        <v>0</v>
      </c>
      <c r="J17" s="36"/>
      <c r="K17" s="41" t="str" cm="1">
        <f t="array" aca="1" ref="K17" ca="1">IF(INDIRECT("'Sub-unit Info'!H"&amp;$O17)="","",INDIRECT("'Sub-unit Info'!H"&amp;$O17))</f>
        <v/>
      </c>
      <c r="L17" s="41" t="str" cm="1">
        <f t="array" aca="1" ref="L17" ca="1">IF(INDIRECT("'Sub-unit Info'!I"&amp;$O17)="","",INDIRECT("'Sub-unit Info'!I"&amp;$O17))</f>
        <v/>
      </c>
      <c r="M17" s="41" t="str" cm="1">
        <f t="array" aca="1" ref="M17" ca="1">IF(INDIRECT("'Sub-unit Info'!J"&amp;$O17)="","",INDIRECT("'Sub-unit Info'!J"&amp;$O17))</f>
        <v/>
      </c>
      <c r="O17" s="10">
        <f t="shared" si="0"/>
        <v>45</v>
      </c>
    </row>
    <row r="18" spans="1:35">
      <c r="A18" s="27">
        <v>13</v>
      </c>
      <c r="B18" s="28" t="str" cm="1">
        <f t="array" aca="1" ref="B18" ca="1">IF(INDIRECT("'Sub-unit Info'!B"&amp;$O18)="","",INDIRECT("'Sub-unit Info'!B"&amp;$O18)&amp;" - "&amp;J18)</f>
        <v/>
      </c>
      <c r="C18" s="28" cm="1">
        <f t="array" aca="1" ref="C18" ca="1">INDIRECT("'Sub-unit Info'!C"&amp;$O18)</f>
        <v>0</v>
      </c>
      <c r="D18" s="73" t="str" cm="1">
        <f t="array" aca="1" ref="D18" ca="1">SUBSTITUTE(CONCATENATE(INDIRECT("'Sub-unit Info'!U"&amp;$O18),INDIRECT("'Sub-unit Info'!V"&amp;$O18),INDIRECT("'Sub-unit Info'!W"&amp;$O18),INDIRECT("'Sub-unit Info'!U"&amp;$O18+1),INDIRECT("'Sub-unit Info'!V"&amp;$O18+1),INDIRECT("'Sub-unit Info'!W"&amp;$O18+1),INDIRECT("'Sub-unit Info'!U"&amp;$O18+2),INDIRECT("'Sub-unit Info'!V"&amp;$O18+2),INDIRECT("'Sub-unit Info'!W"&amp;$O18+2)),")","); ")</f>
        <v/>
      </c>
      <c r="E18" s="28" cm="1">
        <f t="array" aca="1" ref="E18" ca="1">INDIRECT("'Sub-unit Info'!N"&amp;$O18)</f>
        <v>0</v>
      </c>
      <c r="F18" s="29" cm="1">
        <f t="array" aca="1" ref="F18" ca="1">INDIRECT("'Sub-unit Info'!F"&amp;$O18)</f>
        <v>0</v>
      </c>
      <c r="G18" s="29" cm="1">
        <f t="array" aca="1" ref="G18" ca="1">INDIRECT("'Sub-unit Info'!G"&amp;$O18)</f>
        <v>0</v>
      </c>
      <c r="H18" s="29" cm="1">
        <f t="array" aca="1" ref="H18" ca="1">INDIRECT("'Sub-unit Info'!E"&amp;$O18)</f>
        <v>0</v>
      </c>
      <c r="I18" s="29" cm="1">
        <f t="array" aca="1" ref="I18" ca="1">INDIRECT("'Sub-unit Info'!D"&amp;$O18)</f>
        <v>0</v>
      </c>
      <c r="J18" s="36"/>
      <c r="K18" s="41" t="str" cm="1">
        <f t="array" aca="1" ref="K18" ca="1">IF(INDIRECT("'Sub-unit Info'!H"&amp;$O18)="","",INDIRECT("'Sub-unit Info'!H"&amp;$O18))</f>
        <v/>
      </c>
      <c r="L18" s="41" t="str" cm="1">
        <f t="array" aca="1" ref="L18" ca="1">IF(INDIRECT("'Sub-unit Info'!I"&amp;$O18)="","",INDIRECT("'Sub-unit Info'!I"&amp;$O18))</f>
        <v/>
      </c>
      <c r="M18" s="41" t="str" cm="1">
        <f t="array" aca="1" ref="M18" ca="1">IF(INDIRECT("'Sub-unit Info'!J"&amp;$O18)="","",INDIRECT("'Sub-unit Info'!J"&amp;$O18))</f>
        <v/>
      </c>
      <c r="O18" s="10">
        <f t="shared" si="0"/>
        <v>49</v>
      </c>
    </row>
    <row r="19" spans="1:35" ht="30.75" customHeight="1">
      <c r="A19" s="11"/>
      <c r="C19" s="462" t="s">
        <v>4827</v>
      </c>
      <c r="D19" s="463"/>
      <c r="E19" s="463"/>
      <c r="F19" s="463"/>
    </row>
    <row r="20" spans="1:35" ht="12.75" customHeight="1" thickBot="1">
      <c r="B20" s="457" t="s">
        <v>4820</v>
      </c>
      <c r="C20" s="457"/>
      <c r="D20" s="457"/>
      <c r="E20" s="457"/>
      <c r="F20" s="457"/>
      <c r="G20" s="30"/>
      <c r="H20" s="30"/>
      <c r="I20" s="30"/>
    </row>
    <row r="21" spans="1:35" ht="48.75" thickBot="1">
      <c r="A21" s="21" t="s">
        <v>662</v>
      </c>
      <c r="B21" s="21" t="s">
        <v>663</v>
      </c>
      <c r="C21" s="31" t="s">
        <v>664</v>
      </c>
      <c r="D21" s="21" t="s">
        <v>665</v>
      </c>
      <c r="E21" s="21" t="s">
        <v>4657</v>
      </c>
      <c r="F21" s="21" t="s">
        <v>4659</v>
      </c>
      <c r="G21" s="21" t="s">
        <v>4836</v>
      </c>
      <c r="AF21" s="46" t="s">
        <v>4863</v>
      </c>
      <c r="AG21" s="46" t="s">
        <v>4864</v>
      </c>
      <c r="AH21" s="47" t="s">
        <v>4865</v>
      </c>
      <c r="AI21" s="47" t="s">
        <v>4866</v>
      </c>
    </row>
    <row r="22" spans="1:35" ht="25.5" customHeight="1">
      <c r="A22" s="10">
        <v>1</v>
      </c>
      <c r="B22" s="10" t="str">
        <f ca="1">'Application For TE&amp;GOTS'!X63</f>
        <v/>
      </c>
      <c r="C22" s="10">
        <f>'Application For TE&amp;GOTS'!$D63</f>
        <v>0</v>
      </c>
      <c r="D22" s="10" t="str" cm="1">
        <f t="array" aca="1" ref="D22" ca="1">IFERROR(INDIRECT("'Application For TE&amp;GOTS'!L"&amp;'Application For TE&amp;GOTS'!S63),"")</f>
        <v/>
      </c>
      <c r="E22" s="10" t="str">
        <f ca="1">'Application For TE&amp;GOTS'!AF63</f>
        <v/>
      </c>
      <c r="F22" s="10" t="str">
        <f ca="1">IFERROR(LEFT('Application For TE&amp;GOTS'!AH63,LEN('Application For TE&amp;GOTS'!AH63)-2),"")</f>
        <v/>
      </c>
      <c r="G22" s="10" t="e">
        <f ca="1">'Application For TE&amp;GOTS'!AI63</f>
        <v>#REF!</v>
      </c>
      <c r="O22" s="10" t="e">
        <f ca="1">OFFSET('Application For TE&amp;GOTS'!$A$62,MATCH($A22,'Application For TE&amp;GOTS'!$A$62:$A$11946,0)-1,24,1,1)</f>
        <v>#N/A</v>
      </c>
      <c r="P22" s="10" t="e">
        <f ca="1">OFFSET('Application For TE&amp;GOTS'!$A$62,MATCH($A22,'Application For TE&amp;GOTS'!$A$62:$A$11946,0),24,1,1)</f>
        <v>#N/A</v>
      </c>
      <c r="Q22" s="10" t="e">
        <f ca="1">OFFSET('Application For TE&amp;GOTS'!$A$62,MATCH($A22,'Application For TE&amp;GOTS'!$A$62:$A$11946,0)+1,24,1,1)</f>
        <v>#N/A</v>
      </c>
      <c r="R22" s="10" t="e">
        <f ca="1">OFFSET('Application For TE&amp;GOTS'!$A$62,MATCH($A22,'Application For TE&amp;GOTS'!$A$62:$A$11946,0)+2,24,1,1)</f>
        <v>#N/A</v>
      </c>
      <c r="S22" s="10" t="e">
        <f ca="1">OFFSET('Application For TE&amp;GOTS'!$A$62,MATCH($A22,'Application For TE&amp;GOTS'!$A$62:$A$11946,0)+3,24,1,1)</f>
        <v>#N/A</v>
      </c>
      <c r="T22" s="10" t="e">
        <f ca="1">OFFSET('Application For TE&amp;GOTS'!$A$62,MATCH($A22,'Application For TE&amp;GOTS'!$A$62:$A$11946,0)+4,24,1,1)</f>
        <v>#N/A</v>
      </c>
      <c r="U22" s="10" t="e">
        <f ca="1">OFFSET('Application For TE&amp;GOTS'!$A$62,MATCH($A22,'Application For TE&amp;GOTS'!$A$62:$A$11946,0)+5,24,1,1)</f>
        <v>#N/A</v>
      </c>
      <c r="V22" s="10" t="e">
        <f ca="1">OFFSET('Application For TE&amp;GOTS'!$A$62,MATCH($A22,'Application For TE&amp;GOTS'!$A$62:$A$11946,0)+6,24,1,1)</f>
        <v>#N/A</v>
      </c>
      <c r="W22" s="10" t="e">
        <f ca="1">OFFSET('Application For TE&amp;GOTS'!$A$62,MATCH($A22,'Application For TE&amp;GOTS'!$A$62:$A$11946,0)+7,24,1,1)</f>
        <v>#N/A</v>
      </c>
      <c r="X22" s="10" t="e">
        <f ca="1">OFFSET('Application For TE&amp;GOTS'!$A$62,MATCH($A22,'Application For TE&amp;GOTS'!$A$62:$A$11946,0)+8,24,1,1)</f>
        <v>#N/A</v>
      </c>
      <c r="Y22" s="10" t="str">
        <f ca="1">IFERROR(_xlfn.TEXTJOIN(", ",TRUE,O22:X22),"")</f>
        <v/>
      </c>
      <c r="Z22" s="10">
        <v>113</v>
      </c>
      <c r="AF22" s="10" t="str">
        <f ca="1">IF(MATCH(B22,B$1:B22,0)=ROW(B22),B22&amp;";","")</f>
        <v/>
      </c>
      <c r="AG22" s="10" t="str">
        <f>IF(MATCH(C22,C$1:C22,0)=ROW(C22),C22&amp;";","")</f>
        <v/>
      </c>
      <c r="AH22" s="10" t="str">
        <f ca="1">IF(MATCH(D22,D$1:D22,0)=ROW(D22),D22&amp;";","")</f>
        <v/>
      </c>
      <c r="AI22" s="10" t="str">
        <f ca="1">IF(MATCH(E22,E$1:E22,0)=ROW(E22),E22&amp;";","")</f>
        <v>;</v>
      </c>
    </row>
    <row r="23" spans="1:35">
      <c r="A23" s="10">
        <v>2</v>
      </c>
      <c r="B23" s="10" t="str">
        <f ca="1">'Application For TE&amp;GOTS'!X64</f>
        <v/>
      </c>
      <c r="C23" s="10">
        <f>'Application For TE&amp;GOTS'!$D64</f>
        <v>0</v>
      </c>
      <c r="D23" s="10" t="str" cm="1">
        <f t="array" aca="1" ref="D23" ca="1">IFERROR(INDIRECT("'Application For TE&amp;GOTS'!L"&amp;'Application For TE&amp;GOTS'!S64),"")</f>
        <v/>
      </c>
      <c r="E23" s="10" t="str">
        <f ca="1">'Application For TE&amp;GOTS'!AF64</f>
        <v/>
      </c>
      <c r="F23" s="10" t="str">
        <f ca="1">IFERROR(LEFT('Application For TE&amp;GOTS'!AH64,LEN('Application For TE&amp;GOTS'!AH64)-2),"")</f>
        <v/>
      </c>
      <c r="G23" s="10" t="e">
        <f ca="1">'Application For TE&amp;GOTS'!AI64</f>
        <v>#REF!</v>
      </c>
      <c r="Z23" s="10">
        <v>114</v>
      </c>
      <c r="AF23" s="10" t="str">
        <f ca="1">IF(MATCH(B23,B$1:B23,0)=ROW(B23),B23&amp;";","")</f>
        <v/>
      </c>
      <c r="AG23" s="10" t="str">
        <f>IF(MATCH(C23,C$1:C23,0)=ROW(C23),C23&amp;";","")</f>
        <v/>
      </c>
      <c r="AH23" s="10" t="str">
        <f ca="1">IF(MATCH(D23,D$1:D23,0)=ROW(D23),D23&amp;";","")</f>
        <v/>
      </c>
      <c r="AI23" s="10" t="str">
        <f ca="1">IF(MATCH(E23,E$1:E23,0)=ROW(E23),E23&amp;";","")</f>
        <v/>
      </c>
    </row>
    <row r="24" spans="1:35">
      <c r="A24" s="10">
        <v>3</v>
      </c>
      <c r="B24" s="10" t="str">
        <f ca="1">'Application For TE&amp;GOTS'!X65</f>
        <v/>
      </c>
      <c r="C24" s="10">
        <f>'Application For TE&amp;GOTS'!$D65</f>
        <v>0</v>
      </c>
      <c r="D24" s="10" t="str" cm="1">
        <f t="array" aca="1" ref="D24" ca="1">IFERROR(INDIRECT("'Application For TE&amp;GOTS'!L"&amp;'Application For TE&amp;GOTS'!S65),"")</f>
        <v/>
      </c>
      <c r="E24" s="10" t="str">
        <f ca="1">'Application For TE&amp;GOTS'!AF65</f>
        <v/>
      </c>
      <c r="F24" s="10" t="str">
        <f ca="1">IFERROR(LEFT('Application For TE&amp;GOTS'!AH65,LEN('Application For TE&amp;GOTS'!AH65)-2),"")</f>
        <v/>
      </c>
      <c r="G24" s="10" t="e">
        <f ca="1">'Application For TE&amp;GOTS'!AI65</f>
        <v>#REF!</v>
      </c>
      <c r="Z24" s="10">
        <v>115</v>
      </c>
      <c r="AF24" s="10" t="str">
        <f ca="1">IF(MATCH(B24,B$1:B24,0)=ROW(B24),B24&amp;";","")</f>
        <v/>
      </c>
      <c r="AG24" s="10" t="str">
        <f>IF(MATCH(C24,C$1:C24,0)=ROW(C24),C24&amp;";","")</f>
        <v/>
      </c>
      <c r="AH24" s="10" t="str">
        <f ca="1">IF(MATCH(D24,D$1:D24,0)=ROW(D24),D24&amp;";","")</f>
        <v/>
      </c>
      <c r="AI24" s="10" t="str">
        <f ca="1">IF(MATCH(E24,E$1:E24,0)=ROW(E24),E24&amp;";","")</f>
        <v/>
      </c>
    </row>
    <row r="25" spans="1:35">
      <c r="A25" s="10">
        <v>4</v>
      </c>
      <c r="B25" s="10" t="str">
        <f ca="1">'Application For TE&amp;GOTS'!X66</f>
        <v/>
      </c>
      <c r="C25" s="10">
        <f>'Application For TE&amp;GOTS'!$D66</f>
        <v>0</v>
      </c>
      <c r="D25" s="10" t="str" cm="1">
        <f t="array" aca="1" ref="D25" ca="1">IFERROR(INDIRECT("'Application For TE&amp;GOTS'!L"&amp;'Application For TE&amp;GOTS'!S66),"")</f>
        <v/>
      </c>
      <c r="E25" s="10" t="str">
        <f ca="1">'Application For TE&amp;GOTS'!AF66</f>
        <v/>
      </c>
      <c r="F25" s="10" t="str">
        <f ca="1">IFERROR(LEFT('Application For TE&amp;GOTS'!AH66,LEN('Application For TE&amp;GOTS'!AH66)-2),"")</f>
        <v/>
      </c>
      <c r="G25" s="10" t="e">
        <f ca="1">'Application For TE&amp;GOTS'!AI66</f>
        <v>#REF!</v>
      </c>
      <c r="Z25" s="10">
        <v>116</v>
      </c>
      <c r="AF25" s="10" t="str">
        <f ca="1">IF(MATCH(B25,B$1:B25,0)=ROW(B25),B25&amp;";","")</f>
        <v/>
      </c>
      <c r="AG25" s="10" t="str">
        <f>IF(MATCH(C25,C$1:C25,0)=ROW(C25),C25&amp;";","")</f>
        <v/>
      </c>
      <c r="AH25" s="10" t="str">
        <f ca="1">IF(MATCH(D25,D$1:D25,0)=ROW(D25),D25&amp;";","")</f>
        <v/>
      </c>
      <c r="AI25" s="10" t="str">
        <f ca="1">IF(MATCH(E25,E$1:E25,0)=ROW(E25),E25&amp;";","")</f>
        <v/>
      </c>
    </row>
    <row r="26" spans="1:35">
      <c r="A26" s="10">
        <v>5</v>
      </c>
      <c r="B26" s="10" t="str">
        <f ca="1">'Application For TE&amp;GOTS'!X67</f>
        <v/>
      </c>
      <c r="C26" s="10">
        <f>'Application For TE&amp;GOTS'!$D67</f>
        <v>0</v>
      </c>
      <c r="D26" s="10" t="str" cm="1">
        <f t="array" aca="1" ref="D26" ca="1">IFERROR(INDIRECT("'Application For TE&amp;GOTS'!L"&amp;'Application For TE&amp;GOTS'!S67),"")</f>
        <v/>
      </c>
      <c r="E26" s="10" t="str">
        <f ca="1">'Application For TE&amp;GOTS'!AF67</f>
        <v/>
      </c>
      <c r="F26" s="10" t="str">
        <f ca="1">IFERROR(LEFT('Application For TE&amp;GOTS'!AH67,LEN('Application For TE&amp;GOTS'!AH67)-2),"")</f>
        <v/>
      </c>
      <c r="G26" s="10" t="e">
        <f ca="1">'Application For TE&amp;GOTS'!AI67</f>
        <v>#REF!</v>
      </c>
      <c r="Z26" s="10">
        <v>117</v>
      </c>
      <c r="AF26" s="10" t="str">
        <f ca="1">IF(MATCH(B26,B$1:B26,0)=ROW(B26),B26&amp;";","")</f>
        <v/>
      </c>
      <c r="AG26" s="10" t="str">
        <f>IF(MATCH(C26,C$1:C26,0)=ROW(C26),C26&amp;";","")</f>
        <v/>
      </c>
      <c r="AH26" s="10" t="str">
        <f ca="1">IF(MATCH(D26,D$1:D26,0)=ROW(D26),D26&amp;";","")</f>
        <v/>
      </c>
      <c r="AI26" s="10" t="str">
        <f ca="1">IF(MATCH(E26,E$1:E26,0)=ROW(E26),E26&amp;";","")</f>
        <v/>
      </c>
    </row>
    <row r="27" spans="1:35">
      <c r="A27" s="10">
        <v>6</v>
      </c>
      <c r="B27" s="10" t="str">
        <f ca="1">'Application For TE&amp;GOTS'!X68</f>
        <v/>
      </c>
      <c r="C27" s="10">
        <f>'Application For TE&amp;GOTS'!$D68</f>
        <v>0</v>
      </c>
      <c r="D27" s="10" t="str" cm="1">
        <f t="array" aca="1" ref="D27" ca="1">IFERROR(INDIRECT("'Application For TE&amp;GOTS'!L"&amp;'Application For TE&amp;GOTS'!S68),"")</f>
        <v/>
      </c>
      <c r="E27" s="10" t="str">
        <f ca="1">'Application For TE&amp;GOTS'!AF68</f>
        <v/>
      </c>
      <c r="F27" s="10" t="str">
        <f ca="1">IFERROR(LEFT('Application For TE&amp;GOTS'!AH68,LEN('Application For TE&amp;GOTS'!AH68)-2),"")</f>
        <v/>
      </c>
      <c r="G27" s="10" t="e">
        <f ca="1">'Application For TE&amp;GOTS'!AI68</f>
        <v>#REF!</v>
      </c>
      <c r="Z27" s="10">
        <v>118</v>
      </c>
      <c r="AF27" s="10" t="str">
        <f ca="1">IF(MATCH(B27,B$1:B27,0)=ROW(B27),B27&amp;";","")</f>
        <v/>
      </c>
      <c r="AG27" s="10" t="str">
        <f>IF(MATCH(C27,C$1:C27,0)=ROW(C27),C27&amp;";","")</f>
        <v/>
      </c>
      <c r="AH27" s="10" t="str">
        <f ca="1">IF(MATCH(D27,D$1:D27,0)=ROW(D27),D27&amp;";","")</f>
        <v/>
      </c>
      <c r="AI27" s="10" t="str">
        <f ca="1">IF(MATCH(E27,E$1:E27,0)=ROW(E27),E27&amp;";","")</f>
        <v/>
      </c>
    </row>
    <row r="28" spans="1:35">
      <c r="A28" s="10">
        <v>7</v>
      </c>
      <c r="B28" s="10" t="str">
        <f ca="1">'Application For TE&amp;GOTS'!X69</f>
        <v/>
      </c>
      <c r="C28" s="10">
        <f>'Application For TE&amp;GOTS'!$D69</f>
        <v>0</v>
      </c>
      <c r="D28" s="10" t="str" cm="1">
        <f t="array" aca="1" ref="D28" ca="1">IFERROR(INDIRECT("'Application For TE&amp;GOTS'!L"&amp;'Application For TE&amp;GOTS'!S69),"")</f>
        <v/>
      </c>
      <c r="E28" s="10" t="str">
        <f ca="1">'Application For TE&amp;GOTS'!AF69</f>
        <v/>
      </c>
      <c r="F28" s="10" t="str">
        <f ca="1">IFERROR(LEFT('Application For TE&amp;GOTS'!AH69,LEN('Application For TE&amp;GOTS'!AH69)-2),"")</f>
        <v/>
      </c>
      <c r="G28" s="10" t="e">
        <f ca="1">'Application For TE&amp;GOTS'!AI69</f>
        <v>#REF!</v>
      </c>
      <c r="Z28" s="10">
        <v>119</v>
      </c>
      <c r="AF28" s="10" t="str">
        <f ca="1">IF(MATCH(B28,B$1:B28,0)=ROW(B28),B28&amp;";","")</f>
        <v/>
      </c>
      <c r="AG28" s="10" t="str">
        <f>IF(MATCH(C28,C$1:C28,0)=ROW(C28),C28&amp;";","")</f>
        <v/>
      </c>
      <c r="AH28" s="10" t="str">
        <f ca="1">IF(MATCH(D28,D$1:D28,0)=ROW(D28),D28&amp;";","")</f>
        <v/>
      </c>
      <c r="AI28" s="10" t="str">
        <f ca="1">IF(MATCH(E28,E$1:E28,0)=ROW(E28),E28&amp;";","")</f>
        <v/>
      </c>
    </row>
    <row r="29" spans="1:35">
      <c r="A29" s="10">
        <v>8</v>
      </c>
      <c r="B29" s="10" t="str">
        <f ca="1">'Application For TE&amp;GOTS'!X70</f>
        <v/>
      </c>
      <c r="C29" s="10">
        <f>'Application For TE&amp;GOTS'!$D70</f>
        <v>0</v>
      </c>
      <c r="D29" s="10" t="str" cm="1">
        <f t="array" aca="1" ref="D29" ca="1">IFERROR(INDIRECT("'Application For TE&amp;GOTS'!L"&amp;'Application For TE&amp;GOTS'!S70),"")</f>
        <v/>
      </c>
      <c r="E29" s="10" t="str">
        <f ca="1">'Application For TE&amp;GOTS'!AF70</f>
        <v/>
      </c>
      <c r="F29" s="10" t="str">
        <f ca="1">IFERROR(LEFT('Application For TE&amp;GOTS'!AH70,LEN('Application For TE&amp;GOTS'!AH70)-2),"")</f>
        <v/>
      </c>
      <c r="G29" s="10" t="e">
        <f ca="1">'Application For TE&amp;GOTS'!AI70</f>
        <v>#REF!</v>
      </c>
      <c r="Z29" s="10">
        <v>120</v>
      </c>
      <c r="AF29" s="10" t="str">
        <f ca="1">IF(MATCH(B29,B$1:B29,0)=ROW(B29),B29&amp;";","")</f>
        <v/>
      </c>
      <c r="AG29" s="10" t="str">
        <f>IF(MATCH(C29,C$1:C29,0)=ROW(C29),C29&amp;";","")</f>
        <v/>
      </c>
      <c r="AH29" s="10" t="str">
        <f ca="1">IF(MATCH(D29,D$1:D29,0)=ROW(D29),D29&amp;";","")</f>
        <v/>
      </c>
      <c r="AI29" s="10" t="str">
        <f ca="1">IF(MATCH(E29,E$1:E29,0)=ROW(E29),E29&amp;";","")</f>
        <v/>
      </c>
    </row>
    <row r="30" spans="1:35">
      <c r="A30" s="10">
        <v>9</v>
      </c>
      <c r="B30" s="10" t="str">
        <f ca="1">'Application For TE&amp;GOTS'!X71</f>
        <v/>
      </c>
      <c r="C30" s="10">
        <f>'Application For TE&amp;GOTS'!$D71</f>
        <v>0</v>
      </c>
      <c r="D30" s="10" t="str" cm="1">
        <f t="array" aca="1" ref="D30" ca="1">IFERROR(INDIRECT("'Application For TE&amp;GOTS'!L"&amp;'Application For TE&amp;GOTS'!S71),"")</f>
        <v/>
      </c>
      <c r="E30" s="10" t="str">
        <f ca="1">'Application For TE&amp;GOTS'!AF71</f>
        <v/>
      </c>
      <c r="F30" s="10" t="str">
        <f ca="1">IFERROR(LEFT('Application For TE&amp;GOTS'!AH71,LEN('Application For TE&amp;GOTS'!AH71)-2),"")</f>
        <v/>
      </c>
      <c r="G30" s="10" t="e">
        <f ca="1">'Application For TE&amp;GOTS'!AI71</f>
        <v>#REF!</v>
      </c>
      <c r="Z30" s="10">
        <v>121</v>
      </c>
      <c r="AF30" s="10" t="str">
        <f ca="1">IF(MATCH(B30,B$1:B30,0)=ROW(B30),B30&amp;";","")</f>
        <v/>
      </c>
      <c r="AG30" s="10" t="str">
        <f>IF(MATCH(C30,C$1:C30,0)=ROW(C30),C30&amp;";","")</f>
        <v/>
      </c>
      <c r="AH30" s="10" t="str">
        <f ca="1">IF(MATCH(D30,D$1:D30,0)=ROW(D30),D30&amp;";","")</f>
        <v/>
      </c>
      <c r="AI30" s="10" t="str">
        <f ca="1">IF(MATCH(E30,E$1:E30,0)=ROW(E30),E30&amp;";","")</f>
        <v/>
      </c>
    </row>
    <row r="31" spans="1:35">
      <c r="A31" s="10">
        <v>10</v>
      </c>
      <c r="B31" s="10" t="str">
        <f ca="1">'Application For TE&amp;GOTS'!X72</f>
        <v/>
      </c>
      <c r="C31" s="10">
        <f>'Application For TE&amp;GOTS'!$D72</f>
        <v>0</v>
      </c>
      <c r="D31" s="10" t="str" cm="1">
        <f t="array" aca="1" ref="D31" ca="1">IFERROR(INDIRECT("'Application For TE&amp;GOTS'!L"&amp;'Application For TE&amp;GOTS'!S72),"")</f>
        <v/>
      </c>
      <c r="E31" s="10" t="str">
        <f ca="1">'Application For TE&amp;GOTS'!AF72</f>
        <v/>
      </c>
      <c r="F31" s="10" t="str">
        <f ca="1">IFERROR(LEFT('Application For TE&amp;GOTS'!AH72,LEN('Application For TE&amp;GOTS'!AH72)-2),"")</f>
        <v/>
      </c>
      <c r="G31" s="10" t="e">
        <f ca="1">'Application For TE&amp;GOTS'!AI72</f>
        <v>#REF!</v>
      </c>
      <c r="Z31" s="10">
        <v>122</v>
      </c>
      <c r="AF31" s="10" t="str">
        <f ca="1">IF(MATCH(B31,B$1:B31,0)=ROW(B31),B31&amp;";","")</f>
        <v/>
      </c>
      <c r="AG31" s="10" t="str">
        <f>IF(MATCH(C31,C$1:C31,0)=ROW(C31),C31&amp;";","")</f>
        <v/>
      </c>
      <c r="AH31" s="10" t="str">
        <f ca="1">IF(MATCH(D31,D$1:D31,0)=ROW(D31),D31&amp;";","")</f>
        <v/>
      </c>
      <c r="AI31" s="10" t="str">
        <f ca="1">IF(MATCH(E31,E$1:E31,0)=ROW(E31),E31&amp;";","")</f>
        <v/>
      </c>
    </row>
    <row r="32" spans="1:35">
      <c r="A32" s="10">
        <v>11</v>
      </c>
      <c r="B32" s="10" t="str">
        <f ca="1">'Application For TE&amp;GOTS'!X73</f>
        <v/>
      </c>
      <c r="C32" s="10">
        <f>'Application For TE&amp;GOTS'!$D73</f>
        <v>0</v>
      </c>
      <c r="D32" s="10" t="str" cm="1">
        <f t="array" aca="1" ref="D32" ca="1">IFERROR(INDIRECT("'Application For TE&amp;GOTS'!L"&amp;'Application For TE&amp;GOTS'!S73),"")</f>
        <v/>
      </c>
      <c r="E32" s="10" t="str">
        <f ca="1">'Application For TE&amp;GOTS'!AF73</f>
        <v/>
      </c>
      <c r="F32" s="10" t="str">
        <f ca="1">IFERROR(LEFT('Application For TE&amp;GOTS'!AH73,LEN('Application For TE&amp;GOTS'!AH73)-2),"")</f>
        <v/>
      </c>
      <c r="G32" s="10" t="e">
        <f ca="1">'Application For TE&amp;GOTS'!AI73</f>
        <v>#REF!</v>
      </c>
      <c r="Z32" s="10">
        <v>123</v>
      </c>
      <c r="AF32" s="10" t="str">
        <f ca="1">IF(MATCH(B32,B$1:B32,0)=ROW(B32),B32&amp;";","")</f>
        <v/>
      </c>
      <c r="AG32" s="10" t="str">
        <f>IF(MATCH(C32,C$1:C32,0)=ROW(C32),C32&amp;";","")</f>
        <v/>
      </c>
      <c r="AH32" s="10" t="str">
        <f ca="1">IF(MATCH(D32,D$1:D32,0)=ROW(D32),D32&amp;";","")</f>
        <v/>
      </c>
      <c r="AI32" s="10" t="str">
        <f ca="1">IF(MATCH(E32,E$1:E32,0)=ROW(E32),E32&amp;";","")</f>
        <v/>
      </c>
    </row>
    <row r="33" spans="1:35">
      <c r="A33" s="10">
        <v>12</v>
      </c>
      <c r="B33" s="10" t="str">
        <f ca="1">'Application For TE&amp;GOTS'!X74</f>
        <v/>
      </c>
      <c r="C33" s="10">
        <f>'Application For TE&amp;GOTS'!$D74</f>
        <v>0</v>
      </c>
      <c r="D33" s="10" t="str" cm="1">
        <f t="array" aca="1" ref="D33" ca="1">IFERROR(INDIRECT("'Application For TE&amp;GOTS'!L"&amp;'Application For TE&amp;GOTS'!S74),"")</f>
        <v/>
      </c>
      <c r="E33" s="10" t="str">
        <f ca="1">'Application For TE&amp;GOTS'!AF74</f>
        <v/>
      </c>
      <c r="F33" s="10" t="str">
        <f ca="1">IFERROR(LEFT('Application For TE&amp;GOTS'!AH74,LEN('Application For TE&amp;GOTS'!AH74)-2),"")</f>
        <v/>
      </c>
      <c r="G33" s="10" t="e">
        <f ca="1">'Application For TE&amp;GOTS'!AI74</f>
        <v>#REF!</v>
      </c>
      <c r="Z33" s="10">
        <v>124</v>
      </c>
      <c r="AF33" s="10" t="str">
        <f ca="1">IF(MATCH(B33,B$1:B33,0)=ROW(B33),B33&amp;";","")</f>
        <v/>
      </c>
      <c r="AG33" s="10" t="str">
        <f>IF(MATCH(C33,C$1:C33,0)=ROW(C33),C33&amp;";","")</f>
        <v/>
      </c>
      <c r="AH33" s="10" t="str">
        <f ca="1">IF(MATCH(D33,D$1:D33,0)=ROW(D33),D33&amp;";","")</f>
        <v/>
      </c>
      <c r="AI33" s="10" t="str">
        <f ca="1">IF(MATCH(E33,E$1:E33,0)=ROW(E33),E33&amp;";","")</f>
        <v/>
      </c>
    </row>
    <row r="34" spans="1:35" ht="57" customHeight="1">
      <c r="A34" s="10">
        <v>13</v>
      </c>
      <c r="B34" s="10" t="str">
        <f ca="1">'Application For TE&amp;GOTS'!X75</f>
        <v/>
      </c>
      <c r="C34" s="10">
        <f>'Application For TE&amp;GOTS'!$D75</f>
        <v>0</v>
      </c>
      <c r="D34" s="10" t="str" cm="1">
        <f t="array" aca="1" ref="D34" ca="1">IFERROR(INDIRECT("'Application For TE&amp;GOTS'!L"&amp;'Application For TE&amp;GOTS'!S75),"")</f>
        <v/>
      </c>
      <c r="E34" s="10" t="e">
        <f ca="1">'Application For TE&amp;GOTS'!AF75</f>
        <v>#VALUE!</v>
      </c>
      <c r="F34" s="10" t="str">
        <f ca="1">IFERROR(LEFT('Application For TE&amp;GOTS'!AH75,LEN('Application For TE&amp;GOTS'!AH75)-2),"")</f>
        <v/>
      </c>
      <c r="G34" s="10" t="e">
        <f ca="1">'Application For TE&amp;GOTS'!AI75</f>
        <v>#VALUE!</v>
      </c>
      <c r="Z34" s="10">
        <v>125</v>
      </c>
      <c r="AF34" s="10" t="str">
        <f ca="1">IF(MATCH(B34,B$1:B34,0)=ROW(B34),B34&amp;";","")</f>
        <v/>
      </c>
      <c r="AG34" s="10" t="str">
        <f>IF(MATCH(C34,C$1:C34,0)=ROW(C34),C34&amp;";","")</f>
        <v/>
      </c>
      <c r="AH34" s="10" t="str">
        <f ca="1">IF(MATCH(D34,D$1:D34,0)=ROW(D34),D34&amp;";","")</f>
        <v/>
      </c>
      <c r="AI34" s="10" t="e">
        <f ca="1">IF(MATCH(E34,E$1:E34,0)=ROW(E34),E34&amp;";","")</f>
        <v>#VALUE!</v>
      </c>
    </row>
    <row r="35" spans="1:35">
      <c r="A35" s="10">
        <v>14</v>
      </c>
      <c r="B35" s="10" t="str">
        <f ca="1">'Application For TE&amp;GOTS'!X76</f>
        <v/>
      </c>
      <c r="C35" s="10">
        <f>'Application For TE&amp;GOTS'!$D76</f>
        <v>0</v>
      </c>
      <c r="D35" s="10" t="str" cm="1">
        <f t="array" aca="1" ref="D35" ca="1">IFERROR(INDIRECT("'Application For TE&amp;GOTS'!L"&amp;'Application For TE&amp;GOTS'!S76),"")</f>
        <v/>
      </c>
      <c r="E35" s="10" t="e">
        <f ca="1">'Application For TE&amp;GOTS'!AF76</f>
        <v>#VALUE!</v>
      </c>
      <c r="F35" s="10" t="str">
        <f ca="1">IFERROR(LEFT('Application For TE&amp;GOTS'!AH76,LEN('Application For TE&amp;GOTS'!AH76)-2),"")</f>
        <v/>
      </c>
      <c r="G35" s="10" t="e">
        <f ca="1">'Application For TE&amp;GOTS'!AI76</f>
        <v>#VALUE!</v>
      </c>
      <c r="Z35" s="10">
        <v>126</v>
      </c>
      <c r="AF35" s="10" t="str">
        <f ca="1">IF(MATCH(B35,B$1:B35,0)=ROW(B35),B35&amp;";","")</f>
        <v/>
      </c>
      <c r="AG35" s="10" t="str">
        <f>IF(MATCH(C35,C$1:C35,0)=ROW(C35),C35&amp;";","")</f>
        <v/>
      </c>
      <c r="AH35" s="10" t="str">
        <f ca="1">IF(MATCH(D35,D$1:D35,0)=ROW(D35),D35&amp;";","")</f>
        <v/>
      </c>
      <c r="AI35" s="10" t="e">
        <f ca="1">IF(MATCH(E35,E$1:E35,0)=ROW(E35),E35&amp;";","")</f>
        <v>#VALUE!</v>
      </c>
    </row>
    <row r="36" spans="1:35">
      <c r="A36" s="10">
        <v>15</v>
      </c>
      <c r="B36" s="10" t="str">
        <f ca="1">'Application For TE&amp;GOTS'!X77</f>
        <v/>
      </c>
      <c r="C36" s="10">
        <f>'Application For TE&amp;GOTS'!$D77</f>
        <v>0</v>
      </c>
      <c r="D36" s="10" t="str" cm="1">
        <f t="array" aca="1" ref="D36" ca="1">IFERROR(INDIRECT("'Application For TE&amp;GOTS'!L"&amp;'Application For TE&amp;GOTS'!S77),"")</f>
        <v/>
      </c>
      <c r="E36" s="10" t="e">
        <f ca="1">'Application For TE&amp;GOTS'!AF77</f>
        <v>#VALUE!</v>
      </c>
      <c r="F36" s="10" t="str">
        <f ca="1">IFERROR(LEFT('Application For TE&amp;GOTS'!AH77,LEN('Application For TE&amp;GOTS'!AH77)-2),"")</f>
        <v/>
      </c>
      <c r="G36" s="10" t="e">
        <f ca="1">'Application For TE&amp;GOTS'!AI77</f>
        <v>#VALUE!</v>
      </c>
      <c r="Z36" s="10">
        <v>127</v>
      </c>
      <c r="AF36" s="10" t="str">
        <f ca="1">IF(MATCH(B36,B$1:B36,0)=ROW(B36),B36&amp;";","")</f>
        <v/>
      </c>
      <c r="AG36" s="10" t="str">
        <f>IF(MATCH(C36,C$1:C36,0)=ROW(C36),C36&amp;";","")</f>
        <v/>
      </c>
      <c r="AH36" s="10" t="str">
        <f ca="1">IF(MATCH(D36,D$1:D36,0)=ROW(D36),D36&amp;";","")</f>
        <v/>
      </c>
      <c r="AI36" s="10" t="e">
        <f ca="1">IF(MATCH(E36,E$1:E36,0)=ROW(E36),E36&amp;";","")</f>
        <v>#VALUE!</v>
      </c>
    </row>
    <row r="37" spans="1:35">
      <c r="A37" s="10">
        <v>16</v>
      </c>
      <c r="B37" s="10" t="str">
        <f ca="1">'Application For TE&amp;GOTS'!X78</f>
        <v/>
      </c>
      <c r="C37" s="10">
        <f>'Application For TE&amp;GOTS'!$D78</f>
        <v>0</v>
      </c>
      <c r="D37" s="10" t="str" cm="1">
        <f t="array" aca="1" ref="D37" ca="1">IFERROR(INDIRECT("'Application For TE&amp;GOTS'!L"&amp;'Application For TE&amp;GOTS'!S78),"")</f>
        <v/>
      </c>
      <c r="E37" s="10" t="e">
        <f ca="1">'Application For TE&amp;GOTS'!AF78</f>
        <v>#VALUE!</v>
      </c>
      <c r="F37" s="10" t="str">
        <f ca="1">IFERROR(LEFT('Application For TE&amp;GOTS'!AH78,LEN('Application For TE&amp;GOTS'!AH78)-2),"")</f>
        <v/>
      </c>
      <c r="G37" s="10" t="e">
        <f ca="1">'Application For TE&amp;GOTS'!AI78</f>
        <v>#VALUE!</v>
      </c>
      <c r="Z37" s="10">
        <v>128</v>
      </c>
      <c r="AF37" s="10" t="str">
        <f ca="1">IF(MATCH(B37,B$1:B37,0)=ROW(B37),B37&amp;";","")</f>
        <v/>
      </c>
      <c r="AG37" s="10" t="str">
        <f>IF(MATCH(C37,C$1:C37,0)=ROW(C37),C37&amp;";","")</f>
        <v/>
      </c>
      <c r="AH37" s="10" t="str">
        <f ca="1">IF(MATCH(D37,D$1:D37,0)=ROW(D37),D37&amp;";","")</f>
        <v/>
      </c>
      <c r="AI37" s="10" t="e">
        <f ca="1">IF(MATCH(E37,E$1:E37,0)=ROW(E37),E37&amp;";","")</f>
        <v>#VALUE!</v>
      </c>
    </row>
    <row r="38" spans="1:35">
      <c r="A38" s="10">
        <v>17</v>
      </c>
      <c r="B38" s="10" t="str">
        <f ca="1">'Application For TE&amp;GOTS'!X79</f>
        <v/>
      </c>
      <c r="C38" s="10">
        <f>'Application For TE&amp;GOTS'!$D79</f>
        <v>0</v>
      </c>
      <c r="D38" s="10" t="str" cm="1">
        <f t="array" aca="1" ref="D38" ca="1">IFERROR(INDIRECT("'Application For TE&amp;GOTS'!L"&amp;'Application For TE&amp;GOTS'!S79),"")</f>
        <v/>
      </c>
      <c r="E38" s="10" t="e">
        <f ca="1">'Application For TE&amp;GOTS'!AF79</f>
        <v>#VALUE!</v>
      </c>
      <c r="F38" s="10" t="str">
        <f ca="1">IFERROR(LEFT('Application For TE&amp;GOTS'!AH79,LEN('Application For TE&amp;GOTS'!AH79)-2),"")</f>
        <v/>
      </c>
      <c r="G38" s="10" t="e">
        <f ca="1">'Application For TE&amp;GOTS'!AI79</f>
        <v>#VALUE!</v>
      </c>
      <c r="Z38" s="10">
        <v>129</v>
      </c>
      <c r="AF38" s="10" t="str">
        <f ca="1">IF(MATCH(B38,B$1:B38,0)=ROW(B38),B38&amp;";","")</f>
        <v/>
      </c>
      <c r="AG38" s="10" t="str">
        <f>IF(MATCH(C38,C$1:C38,0)=ROW(C38),C38&amp;";","")</f>
        <v/>
      </c>
      <c r="AH38" s="10" t="str">
        <f ca="1">IF(MATCH(D38,D$1:D38,0)=ROW(D38),D38&amp;";","")</f>
        <v/>
      </c>
      <c r="AI38" s="10" t="e">
        <f ca="1">IF(MATCH(E38,E$1:E38,0)=ROW(E38),E38&amp;";","")</f>
        <v>#VALUE!</v>
      </c>
    </row>
    <row r="39" spans="1:35">
      <c r="A39" s="10">
        <v>18</v>
      </c>
      <c r="B39" s="10" t="str">
        <f ca="1">'Application For TE&amp;GOTS'!X80</f>
        <v/>
      </c>
      <c r="C39" s="10">
        <f>'Application For TE&amp;GOTS'!$D80</f>
        <v>0</v>
      </c>
      <c r="D39" s="10" t="str" cm="1">
        <f t="array" aca="1" ref="D39" ca="1">IFERROR(INDIRECT("'Application For TE&amp;GOTS'!L"&amp;'Application For TE&amp;GOTS'!S80),"")</f>
        <v/>
      </c>
      <c r="E39" s="10" t="e">
        <f ca="1">'Application For TE&amp;GOTS'!AF80</f>
        <v>#VALUE!</v>
      </c>
      <c r="F39" s="10" t="str">
        <f ca="1">IFERROR(LEFT('Application For TE&amp;GOTS'!AH80,LEN('Application For TE&amp;GOTS'!AH80)-2),"")</f>
        <v/>
      </c>
      <c r="G39" s="10" t="e">
        <f ca="1">'Application For TE&amp;GOTS'!AI80</f>
        <v>#VALUE!</v>
      </c>
      <c r="Z39" s="10">
        <v>130</v>
      </c>
      <c r="AF39" s="10" t="str">
        <f ca="1">IF(MATCH(B39,B$1:B39,0)=ROW(B39),B39&amp;";","")</f>
        <v/>
      </c>
      <c r="AG39" s="10" t="str">
        <f>IF(MATCH(C39,C$1:C39,0)=ROW(C39),C39&amp;";","")</f>
        <v/>
      </c>
      <c r="AH39" s="10" t="str">
        <f ca="1">IF(MATCH(D39,D$1:D39,0)=ROW(D39),D39&amp;";","")</f>
        <v/>
      </c>
      <c r="AI39" s="10" t="e">
        <f ca="1">IF(MATCH(E39,E$1:E39,0)=ROW(E39),E39&amp;";","")</f>
        <v>#VALUE!</v>
      </c>
    </row>
    <row r="40" spans="1:35">
      <c r="A40" s="10">
        <v>19</v>
      </c>
      <c r="B40" s="10" t="str">
        <f ca="1">'Application For TE&amp;GOTS'!X81</f>
        <v/>
      </c>
      <c r="C40" s="10">
        <f>'Application For TE&amp;GOTS'!$D81</f>
        <v>0</v>
      </c>
      <c r="D40" s="10" t="str" cm="1">
        <f t="array" aca="1" ref="D40" ca="1">IFERROR(INDIRECT("'Application For TE&amp;GOTS'!L"&amp;'Application For TE&amp;GOTS'!S81),"")</f>
        <v/>
      </c>
      <c r="E40" s="10" t="e">
        <f ca="1">'Application For TE&amp;GOTS'!AF81</f>
        <v>#VALUE!</v>
      </c>
      <c r="F40" s="10" t="str">
        <f ca="1">IFERROR(LEFT('Application For TE&amp;GOTS'!AH81,LEN('Application For TE&amp;GOTS'!AH81)-2),"")</f>
        <v/>
      </c>
      <c r="G40" s="10" t="e">
        <f ca="1">'Application For TE&amp;GOTS'!AI81</f>
        <v>#VALUE!</v>
      </c>
      <c r="Z40" s="10">
        <v>131</v>
      </c>
      <c r="AF40" s="10" t="str">
        <f ca="1">IF(MATCH(B40,B$1:B40,0)=ROW(B40),B40&amp;";","")</f>
        <v/>
      </c>
      <c r="AG40" s="10" t="str">
        <f>IF(MATCH(C40,C$1:C40,0)=ROW(C40),C40&amp;";","")</f>
        <v/>
      </c>
      <c r="AH40" s="10" t="str">
        <f ca="1">IF(MATCH(D40,D$1:D40,0)=ROW(D40),D40&amp;";","")</f>
        <v/>
      </c>
      <c r="AI40" s="10" t="e">
        <f ca="1">IF(MATCH(E40,E$1:E40,0)=ROW(E40),E40&amp;";","")</f>
        <v>#VALUE!</v>
      </c>
    </row>
    <row r="41" spans="1:35">
      <c r="A41" s="10">
        <v>20</v>
      </c>
      <c r="B41" s="10" t="str">
        <f ca="1">'Application For TE&amp;GOTS'!X82</f>
        <v/>
      </c>
      <c r="C41" s="10">
        <f>'Application For TE&amp;GOTS'!$D82</f>
        <v>0</v>
      </c>
      <c r="D41" s="10" t="str" cm="1">
        <f t="array" aca="1" ref="D41" ca="1">IFERROR(INDIRECT("'Application For TE&amp;GOTS'!L"&amp;'Application For TE&amp;GOTS'!S82),"")</f>
        <v/>
      </c>
      <c r="E41" s="10" t="e">
        <f ca="1">'Application For TE&amp;GOTS'!AF82</f>
        <v>#VALUE!</v>
      </c>
      <c r="F41" s="10" t="str">
        <f ca="1">IFERROR(LEFT('Application For TE&amp;GOTS'!AH82,LEN('Application For TE&amp;GOTS'!AH82)-2),"")</f>
        <v/>
      </c>
      <c r="G41" s="10" t="e">
        <f ca="1">'Application For TE&amp;GOTS'!AI82</f>
        <v>#VALUE!</v>
      </c>
      <c r="Z41" s="10">
        <v>132</v>
      </c>
      <c r="AF41" s="10" t="str">
        <f ca="1">IF(MATCH(B41,B$1:B41,0)=ROW(B41),B41&amp;";","")</f>
        <v/>
      </c>
      <c r="AG41" s="10" t="str">
        <f>IF(MATCH(C41,C$1:C41,0)=ROW(C41),C41&amp;";","")</f>
        <v/>
      </c>
      <c r="AH41" s="10" t="str">
        <f ca="1">IF(MATCH(D41,D$1:D41,0)=ROW(D41),D41&amp;";","")</f>
        <v/>
      </c>
      <c r="AI41" s="10" t="e">
        <f ca="1">IF(MATCH(E41,E$1:E41,0)=ROW(E41),E41&amp;";","")</f>
        <v>#VALUE!</v>
      </c>
    </row>
    <row r="42" spans="1:35">
      <c r="A42" s="10">
        <v>21</v>
      </c>
      <c r="B42" s="10" t="str">
        <f ca="1">'Application For TE&amp;GOTS'!X83</f>
        <v/>
      </c>
      <c r="C42" s="10">
        <f>'Application For TE&amp;GOTS'!$D83</f>
        <v>0</v>
      </c>
      <c r="D42" s="10" t="str" cm="1">
        <f t="array" aca="1" ref="D42" ca="1">IFERROR(INDIRECT("'Application For TE&amp;GOTS'!L"&amp;'Application For TE&amp;GOTS'!S83),"")</f>
        <v/>
      </c>
      <c r="E42" s="10" t="e">
        <f ca="1">'Application For TE&amp;GOTS'!AF83</f>
        <v>#VALUE!</v>
      </c>
      <c r="F42" s="10" t="str">
        <f ca="1">IFERROR(LEFT('Application For TE&amp;GOTS'!AH83,LEN('Application For TE&amp;GOTS'!AH83)-2),"")</f>
        <v/>
      </c>
      <c r="G42" s="10" t="e">
        <f ca="1">'Application For TE&amp;GOTS'!AI83</f>
        <v>#VALUE!</v>
      </c>
      <c r="Z42" s="10">
        <v>133</v>
      </c>
      <c r="AF42" s="10" t="str">
        <f ca="1">IF(MATCH(B42,B$1:B42,0)=ROW(B42),B42&amp;";","")</f>
        <v/>
      </c>
      <c r="AG42" s="10" t="str">
        <f>IF(MATCH(C42,C$1:C42,0)=ROW(C42),C42&amp;";","")</f>
        <v/>
      </c>
      <c r="AH42" s="10" t="str">
        <f ca="1">IF(MATCH(D42,D$1:D42,0)=ROW(D42),D42&amp;";","")</f>
        <v/>
      </c>
      <c r="AI42" s="10" t="e">
        <f ca="1">IF(MATCH(E42,E$1:E42,0)=ROW(E42),E42&amp;";","")</f>
        <v>#VALUE!</v>
      </c>
    </row>
    <row r="43" spans="1:35">
      <c r="A43" s="10">
        <v>22</v>
      </c>
      <c r="B43" s="10" t="str">
        <f ca="1">'Application For TE&amp;GOTS'!X84</f>
        <v/>
      </c>
      <c r="C43" s="10">
        <f>'Application For TE&amp;GOTS'!$D84</f>
        <v>0</v>
      </c>
      <c r="D43" s="10" t="str" cm="1">
        <f t="array" aca="1" ref="D43" ca="1">IFERROR(INDIRECT("'Application For TE&amp;GOTS'!L"&amp;'Application For TE&amp;GOTS'!S84),"")</f>
        <v/>
      </c>
      <c r="E43" s="10" t="e">
        <f ca="1">'Application For TE&amp;GOTS'!AF84</f>
        <v>#VALUE!</v>
      </c>
      <c r="F43" s="10" t="str">
        <f ca="1">IFERROR(LEFT('Application For TE&amp;GOTS'!AH84,LEN('Application For TE&amp;GOTS'!AH84)-2),"")</f>
        <v/>
      </c>
      <c r="G43" s="10" t="e">
        <f ca="1">'Application For TE&amp;GOTS'!AI84</f>
        <v>#VALUE!</v>
      </c>
      <c r="Z43" s="10">
        <v>134</v>
      </c>
      <c r="AF43" s="10" t="str">
        <f ca="1">IF(MATCH(B43,B$1:B43,0)=ROW(B43),B43&amp;";","")</f>
        <v/>
      </c>
      <c r="AG43" s="10" t="str">
        <f>IF(MATCH(C43,C$1:C43,0)=ROW(C43),C43&amp;";","")</f>
        <v/>
      </c>
      <c r="AH43" s="10" t="str">
        <f ca="1">IF(MATCH(D43,D$1:D43,0)=ROW(D43),D43&amp;";","")</f>
        <v/>
      </c>
      <c r="AI43" s="10" t="e">
        <f ca="1">IF(MATCH(E43,E$1:E43,0)=ROW(E43),E43&amp;";","")</f>
        <v>#VALUE!</v>
      </c>
    </row>
    <row r="44" spans="1:35">
      <c r="A44" s="10">
        <v>23</v>
      </c>
      <c r="B44" s="10" t="str">
        <f ca="1">'Application For TE&amp;GOTS'!X85</f>
        <v/>
      </c>
      <c r="C44" s="10">
        <f>'Application For TE&amp;GOTS'!$D85</f>
        <v>0</v>
      </c>
      <c r="D44" s="10" t="str" cm="1">
        <f t="array" aca="1" ref="D44" ca="1">IFERROR(INDIRECT("'Application For TE&amp;GOTS'!L"&amp;'Application For TE&amp;GOTS'!S85),"")</f>
        <v/>
      </c>
      <c r="E44" s="10" t="e">
        <f ca="1">'Application For TE&amp;GOTS'!AF85</f>
        <v>#VALUE!</v>
      </c>
      <c r="F44" s="10" t="str">
        <f ca="1">IFERROR(LEFT('Application For TE&amp;GOTS'!AH85,LEN('Application For TE&amp;GOTS'!AH85)-2),"")</f>
        <v/>
      </c>
      <c r="G44" s="10" t="e">
        <f ca="1">'Application For TE&amp;GOTS'!AI85</f>
        <v>#VALUE!</v>
      </c>
      <c r="Z44" s="10">
        <v>135</v>
      </c>
      <c r="AF44" s="10" t="str">
        <f ca="1">IF(MATCH(B44,B$1:B44,0)=ROW(B44),B44&amp;";","")</f>
        <v/>
      </c>
      <c r="AG44" s="10" t="str">
        <f>IF(MATCH(C44,C$1:C44,0)=ROW(C44),C44&amp;";","")</f>
        <v/>
      </c>
      <c r="AH44" s="10" t="str">
        <f ca="1">IF(MATCH(D44,D$1:D44,0)=ROW(D44),D44&amp;";","")</f>
        <v/>
      </c>
      <c r="AI44" s="10" t="e">
        <f ca="1">IF(MATCH(E44,E$1:E44,0)=ROW(E44),E44&amp;";","")</f>
        <v>#VALUE!</v>
      </c>
    </row>
    <row r="45" spans="1:35">
      <c r="A45" s="10">
        <v>24</v>
      </c>
      <c r="B45" s="10" t="str">
        <f ca="1">'Application For TE&amp;GOTS'!X86</f>
        <v/>
      </c>
      <c r="C45" s="10">
        <f>'Application For TE&amp;GOTS'!$D86</f>
        <v>0</v>
      </c>
      <c r="D45" s="10" t="str" cm="1">
        <f t="array" aca="1" ref="D45" ca="1">IFERROR(INDIRECT("'Application For TE&amp;GOTS'!L"&amp;'Application For TE&amp;GOTS'!S86),"")</f>
        <v/>
      </c>
      <c r="E45" s="10" t="e">
        <f ca="1">'Application For TE&amp;GOTS'!AF86</f>
        <v>#VALUE!</v>
      </c>
      <c r="F45" s="10" t="str">
        <f ca="1">IFERROR(LEFT('Application For TE&amp;GOTS'!AH86,LEN('Application For TE&amp;GOTS'!AH86)-2),"")</f>
        <v/>
      </c>
      <c r="G45" s="10" t="e">
        <f ca="1">'Application For TE&amp;GOTS'!AI86</f>
        <v>#VALUE!</v>
      </c>
      <c r="Z45" s="10">
        <v>136</v>
      </c>
      <c r="AF45" s="10" t="str">
        <f ca="1">IF(MATCH(B45,B$1:B45,0)=ROW(B45),B45&amp;";","")</f>
        <v/>
      </c>
      <c r="AG45" s="10" t="str">
        <f>IF(MATCH(C45,C$1:C45,0)=ROW(C45),C45&amp;";","")</f>
        <v/>
      </c>
      <c r="AH45" s="10" t="str">
        <f ca="1">IF(MATCH(D45,D$1:D45,0)=ROW(D45),D45&amp;";","")</f>
        <v/>
      </c>
      <c r="AI45" s="10" t="e">
        <f ca="1">IF(MATCH(E45,E$1:E45,0)=ROW(E45),E45&amp;";","")</f>
        <v>#VALUE!</v>
      </c>
    </row>
    <row r="46" spans="1:35">
      <c r="A46" s="10">
        <v>25</v>
      </c>
      <c r="B46" s="10" t="str">
        <f ca="1">'Application For TE&amp;GOTS'!X87</f>
        <v/>
      </c>
      <c r="C46" s="10">
        <f>'Application For TE&amp;GOTS'!$D87</f>
        <v>0</v>
      </c>
      <c r="D46" s="10" t="str" cm="1">
        <f t="array" aca="1" ref="D46" ca="1">IFERROR(INDIRECT("'Application For TE&amp;GOTS'!L"&amp;'Application For TE&amp;GOTS'!S87),"")</f>
        <v/>
      </c>
      <c r="E46" s="10" t="e">
        <f ca="1">'Application For TE&amp;GOTS'!AF87</f>
        <v>#VALUE!</v>
      </c>
      <c r="F46" s="10" t="str">
        <f ca="1">IFERROR(LEFT('Application For TE&amp;GOTS'!AH87,LEN('Application For TE&amp;GOTS'!AH87)-2),"")</f>
        <v/>
      </c>
      <c r="G46" s="10" t="e">
        <f ca="1">'Application For TE&amp;GOTS'!AI87</f>
        <v>#VALUE!</v>
      </c>
      <c r="Z46" s="10">
        <v>137</v>
      </c>
      <c r="AF46" s="10" t="str">
        <f ca="1">IF(MATCH(B46,B$1:B46,0)=ROW(B46),B46&amp;";","")</f>
        <v/>
      </c>
      <c r="AG46" s="10" t="str">
        <f>IF(MATCH(C46,C$1:C46,0)=ROW(C46),C46&amp;";","")</f>
        <v/>
      </c>
      <c r="AH46" s="10" t="str">
        <f ca="1">IF(MATCH(D46,D$1:D46,0)=ROW(D46),D46&amp;";","")</f>
        <v/>
      </c>
      <c r="AI46" s="10" t="e">
        <f ca="1">IF(MATCH(E46,E$1:E46,0)=ROW(E46),E46&amp;";","")</f>
        <v>#VALUE!</v>
      </c>
    </row>
    <row r="47" spans="1:35">
      <c r="A47" s="10">
        <v>26</v>
      </c>
      <c r="B47" s="10" t="str">
        <f ca="1">'Application For TE&amp;GOTS'!X88</f>
        <v/>
      </c>
      <c r="C47" s="10">
        <f>'Application For TE&amp;GOTS'!$D88</f>
        <v>0</v>
      </c>
      <c r="D47" s="10" t="str" cm="1">
        <f t="array" aca="1" ref="D47" ca="1">IFERROR(INDIRECT("'Application For TE&amp;GOTS'!L"&amp;'Application For TE&amp;GOTS'!S88),"")</f>
        <v/>
      </c>
      <c r="E47" s="10" t="e">
        <f ca="1">'Application For TE&amp;GOTS'!AF88</f>
        <v>#VALUE!</v>
      </c>
      <c r="F47" s="10" t="str">
        <f ca="1">IFERROR(LEFT('Application For TE&amp;GOTS'!AH88,LEN('Application For TE&amp;GOTS'!AH88)-2),"")</f>
        <v/>
      </c>
      <c r="G47" s="10" t="e">
        <f ca="1">'Application For TE&amp;GOTS'!AI88</f>
        <v>#VALUE!</v>
      </c>
      <c r="Z47" s="10">
        <v>138</v>
      </c>
      <c r="AF47" s="10" t="str">
        <f ca="1">IF(MATCH(B47,B$1:B47,0)=ROW(B47),B47&amp;";","")</f>
        <v/>
      </c>
      <c r="AG47" s="10" t="str">
        <f>IF(MATCH(C47,C$1:C47,0)=ROW(C47),C47&amp;";","")</f>
        <v/>
      </c>
      <c r="AH47" s="10" t="str">
        <f ca="1">IF(MATCH(D47,D$1:D47,0)=ROW(D47),D47&amp;";","")</f>
        <v/>
      </c>
      <c r="AI47" s="10" t="e">
        <f ca="1">IF(MATCH(E47,E$1:E47,0)=ROW(E47),E47&amp;";","")</f>
        <v>#VALUE!</v>
      </c>
    </row>
    <row r="48" spans="1:35">
      <c r="A48" s="10">
        <v>27</v>
      </c>
      <c r="B48" s="10" t="str">
        <f ca="1">'Application For TE&amp;GOTS'!X89</f>
        <v/>
      </c>
      <c r="C48" s="10">
        <f>'Application For TE&amp;GOTS'!$D89</f>
        <v>0</v>
      </c>
      <c r="D48" s="10" t="str" cm="1">
        <f t="array" aca="1" ref="D48" ca="1">IFERROR(INDIRECT("'Application For TE&amp;GOTS'!L"&amp;'Application For TE&amp;GOTS'!S89),"")</f>
        <v/>
      </c>
      <c r="E48" s="10" t="e">
        <f ca="1">'Application For TE&amp;GOTS'!AF89</f>
        <v>#VALUE!</v>
      </c>
      <c r="F48" s="10" t="str">
        <f ca="1">IFERROR(LEFT('Application For TE&amp;GOTS'!AH89,LEN('Application For TE&amp;GOTS'!AH89)-2),"")</f>
        <v/>
      </c>
      <c r="G48" s="10" t="e">
        <f ca="1">'Application For TE&amp;GOTS'!AI89</f>
        <v>#VALUE!</v>
      </c>
      <c r="Z48" s="10">
        <v>139</v>
      </c>
      <c r="AF48" s="10" t="str">
        <f ca="1">IF(MATCH(B48,B$1:B48,0)=ROW(B48),B48&amp;";","")</f>
        <v/>
      </c>
      <c r="AG48" s="10" t="str">
        <f>IF(MATCH(C48,C$1:C48,0)=ROW(C48),C48&amp;";","")</f>
        <v/>
      </c>
      <c r="AH48" s="10" t="str">
        <f ca="1">IF(MATCH(D48,D$1:D48,0)=ROW(D48),D48&amp;";","")</f>
        <v/>
      </c>
      <c r="AI48" s="10" t="e">
        <f ca="1">IF(MATCH(E48,E$1:E48,0)=ROW(E48),E48&amp;";","")</f>
        <v>#VALUE!</v>
      </c>
    </row>
    <row r="49" spans="1:35">
      <c r="A49" s="10">
        <v>28</v>
      </c>
      <c r="B49" s="10" t="str">
        <f ca="1">'Application For TE&amp;GOTS'!X90</f>
        <v/>
      </c>
      <c r="C49" s="10">
        <f>'Application For TE&amp;GOTS'!$D90</f>
        <v>0</v>
      </c>
      <c r="D49" s="10" t="str" cm="1">
        <f t="array" aca="1" ref="D49" ca="1">IFERROR(INDIRECT("'Application For TE&amp;GOTS'!L"&amp;'Application For TE&amp;GOTS'!S90),"")</f>
        <v/>
      </c>
      <c r="E49" s="10" t="e">
        <f ca="1">'Application For TE&amp;GOTS'!AF90</f>
        <v>#VALUE!</v>
      </c>
      <c r="F49" s="10" t="str">
        <f ca="1">IFERROR(LEFT('Application For TE&amp;GOTS'!AH90,LEN('Application For TE&amp;GOTS'!AH90)-2),"")</f>
        <v/>
      </c>
      <c r="G49" s="10" t="e">
        <f ca="1">'Application For TE&amp;GOTS'!AI90</f>
        <v>#VALUE!</v>
      </c>
      <c r="Z49" s="10">
        <v>140</v>
      </c>
      <c r="AF49" s="10" t="str">
        <f ca="1">IF(MATCH(B49,B$1:B49,0)=ROW(B49),B49&amp;";","")</f>
        <v/>
      </c>
      <c r="AG49" s="10" t="str">
        <f>IF(MATCH(C49,C$1:C49,0)=ROW(C49),C49&amp;";","")</f>
        <v/>
      </c>
      <c r="AH49" s="10" t="str">
        <f ca="1">IF(MATCH(D49,D$1:D49,0)=ROW(D49),D49&amp;";","")</f>
        <v/>
      </c>
      <c r="AI49" s="10" t="e">
        <f ca="1">IF(MATCH(E49,E$1:E49,0)=ROW(E49),E49&amp;";","")</f>
        <v>#VALUE!</v>
      </c>
    </row>
    <row r="50" spans="1:35">
      <c r="A50" s="10">
        <v>29</v>
      </c>
      <c r="B50" s="10" t="str">
        <f ca="1">'Application For TE&amp;GOTS'!X91</f>
        <v/>
      </c>
      <c r="C50" s="10">
        <f>'Application For TE&amp;GOTS'!$D91</f>
        <v>0</v>
      </c>
      <c r="D50" s="10" t="str" cm="1">
        <f t="array" aca="1" ref="D50" ca="1">IFERROR(INDIRECT("'Application For TE&amp;GOTS'!L"&amp;'Application For TE&amp;GOTS'!S91),"")</f>
        <v/>
      </c>
      <c r="E50" s="10" t="e">
        <f ca="1">'Application For TE&amp;GOTS'!AF91</f>
        <v>#VALUE!</v>
      </c>
      <c r="F50" s="10" t="str">
        <f ca="1">IFERROR(LEFT('Application For TE&amp;GOTS'!AH91,LEN('Application For TE&amp;GOTS'!AH91)-2),"")</f>
        <v/>
      </c>
      <c r="G50" s="10" t="e">
        <f ca="1">'Application For TE&amp;GOTS'!AI91</f>
        <v>#VALUE!</v>
      </c>
      <c r="Z50" s="10">
        <v>141</v>
      </c>
      <c r="AF50" s="10" t="str">
        <f ca="1">IF(MATCH(B50,B$1:B50,0)=ROW(B50),B50&amp;";","")</f>
        <v/>
      </c>
      <c r="AG50" s="10" t="str">
        <f>IF(MATCH(C50,C$1:C50,0)=ROW(C50),C50&amp;";","")</f>
        <v/>
      </c>
      <c r="AH50" s="10" t="str">
        <f ca="1">IF(MATCH(D50,D$1:D50,0)=ROW(D50),D50&amp;";","")</f>
        <v/>
      </c>
      <c r="AI50" s="10" t="e">
        <f ca="1">IF(MATCH(E50,E$1:E50,0)=ROW(E50),E50&amp;";","")</f>
        <v>#VALUE!</v>
      </c>
    </row>
    <row r="51" spans="1:35">
      <c r="A51" s="10">
        <v>30</v>
      </c>
      <c r="B51" s="10" t="str">
        <f ca="1">'Application For TE&amp;GOTS'!X92</f>
        <v/>
      </c>
      <c r="C51" s="10">
        <f>'Application For TE&amp;GOTS'!$D92</f>
        <v>0</v>
      </c>
      <c r="D51" s="10" t="str" cm="1">
        <f t="array" aca="1" ref="D51" ca="1">IFERROR(INDIRECT("'Application For TE&amp;GOTS'!L"&amp;'Application For TE&amp;GOTS'!S92),"")</f>
        <v/>
      </c>
      <c r="E51" s="10" t="e">
        <f ca="1">'Application For TE&amp;GOTS'!AF92</f>
        <v>#VALUE!</v>
      </c>
      <c r="F51" s="10" t="str">
        <f ca="1">IFERROR(LEFT('Application For TE&amp;GOTS'!AH92,LEN('Application For TE&amp;GOTS'!AH92)-2),"")</f>
        <v/>
      </c>
      <c r="G51" s="10" t="e">
        <f ca="1">'Application For TE&amp;GOTS'!AI92</f>
        <v>#VALUE!</v>
      </c>
      <c r="Z51" s="10">
        <v>142</v>
      </c>
      <c r="AF51" s="10" t="str">
        <f ca="1">IF(MATCH(B51,B$1:B51,0)=ROW(B51),B51&amp;";","")</f>
        <v/>
      </c>
      <c r="AG51" s="10" t="str">
        <f>IF(MATCH(C51,C$1:C51,0)=ROW(C51),C51&amp;";","")</f>
        <v/>
      </c>
      <c r="AH51" s="10" t="str">
        <f ca="1">IF(MATCH(D51,D$1:D51,0)=ROW(D51),D51&amp;";","")</f>
        <v/>
      </c>
      <c r="AI51" s="10" t="e">
        <f ca="1">IF(MATCH(E51,E$1:E51,0)=ROW(E51),E51&amp;";","")</f>
        <v>#VALUE!</v>
      </c>
    </row>
    <row r="52" spans="1:35">
      <c r="A52" s="10">
        <v>31</v>
      </c>
      <c r="B52" s="10" t="str">
        <f ca="1">'Application For TE&amp;GOTS'!X93</f>
        <v/>
      </c>
      <c r="C52" s="10">
        <f>'Application For TE&amp;GOTS'!$D93</f>
        <v>0</v>
      </c>
      <c r="D52" s="10" t="str" cm="1">
        <f t="array" aca="1" ref="D52" ca="1">IFERROR(INDIRECT("'Application For TE&amp;GOTS'!L"&amp;'Application For TE&amp;GOTS'!S93),"")</f>
        <v/>
      </c>
      <c r="E52" s="10" t="e">
        <f ca="1">'Application For TE&amp;GOTS'!AF93</f>
        <v>#VALUE!</v>
      </c>
      <c r="F52" s="10" t="str">
        <f ca="1">IFERROR(LEFT('Application For TE&amp;GOTS'!AH93,LEN('Application For TE&amp;GOTS'!AH93)-2),"")</f>
        <v/>
      </c>
      <c r="G52" s="10" t="e">
        <f ca="1">'Application For TE&amp;GOTS'!AI93</f>
        <v>#VALUE!</v>
      </c>
      <c r="Z52" s="10">
        <v>143</v>
      </c>
      <c r="AF52" s="10" t="str">
        <f ca="1">IF(MATCH(B52,B$1:B52,0)=ROW(B52),B52&amp;";","")</f>
        <v/>
      </c>
      <c r="AG52" s="10" t="str">
        <f>IF(MATCH(C52,C$1:C52,0)=ROW(C52),C52&amp;";","")</f>
        <v/>
      </c>
      <c r="AH52" s="10" t="str">
        <f ca="1">IF(MATCH(D52,D$1:D52,0)=ROW(D52),D52&amp;";","")</f>
        <v/>
      </c>
      <c r="AI52" s="10" t="e">
        <f ca="1">IF(MATCH(E52,E$1:E52,0)=ROW(E52),E52&amp;";","")</f>
        <v>#VALUE!</v>
      </c>
    </row>
    <row r="53" spans="1:35">
      <c r="A53" s="10">
        <v>32</v>
      </c>
      <c r="B53" s="10" t="str">
        <f ca="1">'Application For TE&amp;GOTS'!X94</f>
        <v/>
      </c>
      <c r="C53" s="10">
        <f>'Application For TE&amp;GOTS'!$D94</f>
        <v>0</v>
      </c>
      <c r="D53" s="10" t="str" cm="1">
        <f t="array" aca="1" ref="D53" ca="1">IFERROR(INDIRECT("'Application For TE&amp;GOTS'!L"&amp;'Application For TE&amp;GOTS'!S94),"")</f>
        <v/>
      </c>
      <c r="E53" s="10" t="e">
        <f ca="1">'Application For TE&amp;GOTS'!AF94</f>
        <v>#VALUE!</v>
      </c>
      <c r="F53" s="10" t="str">
        <f ca="1">IFERROR(LEFT('Application For TE&amp;GOTS'!AH94,LEN('Application For TE&amp;GOTS'!AH94)-2),"")</f>
        <v/>
      </c>
      <c r="G53" s="10" t="e">
        <f ca="1">'Application For TE&amp;GOTS'!AI94</f>
        <v>#VALUE!</v>
      </c>
      <c r="Z53" s="10">
        <v>144</v>
      </c>
      <c r="AF53" s="10" t="str">
        <f ca="1">IF(MATCH(B53,B$1:B53,0)=ROW(B53),B53&amp;";","")</f>
        <v/>
      </c>
      <c r="AG53" s="10" t="str">
        <f>IF(MATCH(C53,C$1:C53,0)=ROW(C53),C53&amp;";","")</f>
        <v/>
      </c>
      <c r="AH53" s="10" t="str">
        <f ca="1">IF(MATCH(D53,D$1:D53,0)=ROW(D53),D53&amp;";","")</f>
        <v/>
      </c>
      <c r="AI53" s="10" t="e">
        <f ca="1">IF(MATCH(E53,E$1:E53,0)=ROW(E53),E53&amp;";","")</f>
        <v>#VALUE!</v>
      </c>
    </row>
    <row r="54" spans="1:35">
      <c r="A54" s="10">
        <v>33</v>
      </c>
      <c r="B54" s="10" t="str">
        <f ca="1">'Application For TE&amp;GOTS'!X95</f>
        <v/>
      </c>
      <c r="C54" s="10">
        <f>'Application For TE&amp;GOTS'!$D95</f>
        <v>0</v>
      </c>
      <c r="D54" s="10" t="str" cm="1">
        <f t="array" aca="1" ref="D54" ca="1">IFERROR(INDIRECT("'Application For TE&amp;GOTS'!L"&amp;'Application For TE&amp;GOTS'!S95),"")</f>
        <v/>
      </c>
      <c r="E54" s="10" t="e">
        <f ca="1">'Application For TE&amp;GOTS'!AF95</f>
        <v>#VALUE!</v>
      </c>
      <c r="F54" s="10" t="str">
        <f ca="1">IFERROR(LEFT('Application For TE&amp;GOTS'!AH95,LEN('Application For TE&amp;GOTS'!AH95)-2),"")</f>
        <v/>
      </c>
      <c r="G54" s="10" t="e">
        <f ca="1">'Application For TE&amp;GOTS'!AI95</f>
        <v>#VALUE!</v>
      </c>
      <c r="Z54" s="10">
        <v>145</v>
      </c>
      <c r="AF54" s="10" t="str">
        <f ca="1">IF(MATCH(B54,B$1:B54,0)=ROW(B54),B54&amp;";","")</f>
        <v/>
      </c>
      <c r="AG54" s="10" t="str">
        <f>IF(MATCH(C54,C$1:C54,0)=ROW(C54),C54&amp;";","")</f>
        <v/>
      </c>
      <c r="AH54" s="10" t="str">
        <f ca="1">IF(MATCH(D54,D$1:D54,0)=ROW(D54),D54&amp;";","")</f>
        <v/>
      </c>
      <c r="AI54" s="10" t="e">
        <f ca="1">IF(MATCH(E54,E$1:E54,0)=ROW(E54),E54&amp;";","")</f>
        <v>#VALUE!</v>
      </c>
    </row>
    <row r="55" spans="1:35">
      <c r="A55" s="10">
        <v>34</v>
      </c>
      <c r="B55" s="10" t="str">
        <f ca="1">'Application For TE&amp;GOTS'!X96</f>
        <v/>
      </c>
      <c r="C55" s="10">
        <f>'Application For TE&amp;GOTS'!$D96</f>
        <v>0</v>
      </c>
      <c r="D55" s="10" t="str" cm="1">
        <f t="array" aca="1" ref="D55" ca="1">IFERROR(INDIRECT("'Application For TE&amp;GOTS'!L"&amp;'Application For TE&amp;GOTS'!S96),"")</f>
        <v/>
      </c>
      <c r="E55" s="10" t="e">
        <f ca="1">'Application For TE&amp;GOTS'!AF96</f>
        <v>#VALUE!</v>
      </c>
      <c r="F55" s="10" t="str">
        <f ca="1">IFERROR(LEFT('Application For TE&amp;GOTS'!AH96,LEN('Application For TE&amp;GOTS'!AH96)-2),"")</f>
        <v/>
      </c>
      <c r="G55" s="10" t="e">
        <f ca="1">'Application For TE&amp;GOTS'!AI96</f>
        <v>#VALUE!</v>
      </c>
      <c r="Z55" s="10">
        <v>146</v>
      </c>
      <c r="AF55" s="10" t="str">
        <f ca="1">IF(MATCH(B55,B$1:B55,0)=ROW(B55),B55&amp;";","")</f>
        <v/>
      </c>
      <c r="AG55" s="10" t="str">
        <f>IF(MATCH(C55,C$1:C55,0)=ROW(C55),C55&amp;";","")</f>
        <v/>
      </c>
      <c r="AH55" s="10" t="str">
        <f ca="1">IF(MATCH(D55,D$1:D55,0)=ROW(D55),D55&amp;";","")</f>
        <v/>
      </c>
      <c r="AI55" s="10" t="e">
        <f ca="1">IF(MATCH(E55,E$1:E55,0)=ROW(E55),E55&amp;";","")</f>
        <v>#VALUE!</v>
      </c>
    </row>
    <row r="56" spans="1:35">
      <c r="A56" s="10">
        <v>35</v>
      </c>
      <c r="B56" s="10" t="str">
        <f ca="1">'Application For TE&amp;GOTS'!X97</f>
        <v/>
      </c>
      <c r="C56" s="10">
        <f>'Application For TE&amp;GOTS'!$D97</f>
        <v>0</v>
      </c>
      <c r="D56" s="10" t="str" cm="1">
        <f t="array" aca="1" ref="D56" ca="1">IFERROR(INDIRECT("'Application For TE&amp;GOTS'!L"&amp;'Application For TE&amp;GOTS'!S97),"")</f>
        <v/>
      </c>
      <c r="E56" s="10" t="e">
        <f ca="1">'Application For TE&amp;GOTS'!AF97</f>
        <v>#VALUE!</v>
      </c>
      <c r="F56" s="10" t="str">
        <f ca="1">IFERROR(LEFT('Application For TE&amp;GOTS'!AH97,LEN('Application For TE&amp;GOTS'!AH97)-2),"")</f>
        <v/>
      </c>
      <c r="G56" s="10" t="e">
        <f ca="1">'Application For TE&amp;GOTS'!AI97</f>
        <v>#VALUE!</v>
      </c>
      <c r="Z56" s="10">
        <v>147</v>
      </c>
      <c r="AF56" s="10" t="str">
        <f ca="1">IF(MATCH(B56,B$1:B56,0)=ROW(B56),B56&amp;";","")</f>
        <v/>
      </c>
      <c r="AG56" s="10" t="str">
        <f>IF(MATCH(C56,C$1:C56,0)=ROW(C56),C56&amp;";","")</f>
        <v/>
      </c>
      <c r="AH56" s="10" t="str">
        <f ca="1">IF(MATCH(D56,D$1:D56,0)=ROW(D56),D56&amp;";","")</f>
        <v/>
      </c>
      <c r="AI56" s="10" t="e">
        <f ca="1">IF(MATCH(E56,E$1:E56,0)=ROW(E56),E56&amp;";","")</f>
        <v>#VALUE!</v>
      </c>
    </row>
    <row r="57" spans="1:35">
      <c r="A57" s="10">
        <v>36</v>
      </c>
      <c r="B57" s="10" t="str">
        <f ca="1">'Application For TE&amp;GOTS'!X98</f>
        <v/>
      </c>
      <c r="C57" s="10">
        <f>'Application For TE&amp;GOTS'!$D98</f>
        <v>0</v>
      </c>
      <c r="D57" s="10" t="str" cm="1">
        <f t="array" aca="1" ref="D57" ca="1">IFERROR(INDIRECT("'Application For TE&amp;GOTS'!L"&amp;'Application For TE&amp;GOTS'!S98),"")</f>
        <v/>
      </c>
      <c r="E57" s="10" t="e">
        <f ca="1">'Application For TE&amp;GOTS'!AF98</f>
        <v>#VALUE!</v>
      </c>
      <c r="F57" s="10" t="str">
        <f ca="1">IFERROR(LEFT('Application For TE&amp;GOTS'!AH98,LEN('Application For TE&amp;GOTS'!AH98)-2),"")</f>
        <v/>
      </c>
      <c r="G57" s="10" t="e">
        <f ca="1">'Application For TE&amp;GOTS'!AI98</f>
        <v>#VALUE!</v>
      </c>
      <c r="Z57" s="10">
        <v>148</v>
      </c>
      <c r="AF57" s="10" t="str">
        <f ca="1">IF(MATCH(B57,B$1:B57,0)=ROW(B57),B57&amp;";","")</f>
        <v/>
      </c>
      <c r="AG57" s="10" t="str">
        <f>IF(MATCH(C57,C$1:C57,0)=ROW(C57),C57&amp;";","")</f>
        <v/>
      </c>
      <c r="AH57" s="10" t="str">
        <f ca="1">IF(MATCH(D57,D$1:D57,0)=ROW(D57),D57&amp;";","")</f>
        <v/>
      </c>
      <c r="AI57" s="10" t="e">
        <f ca="1">IF(MATCH(E57,E$1:E57,0)=ROW(E57),E57&amp;";","")</f>
        <v>#VALUE!</v>
      </c>
    </row>
    <row r="58" spans="1:35">
      <c r="A58" s="10">
        <v>37</v>
      </c>
      <c r="B58" s="10" t="str">
        <f ca="1">'Application For TE&amp;GOTS'!X99</f>
        <v/>
      </c>
      <c r="C58" s="10">
        <f>'Application For TE&amp;GOTS'!$D99</f>
        <v>0</v>
      </c>
      <c r="D58" s="10" t="str" cm="1">
        <f t="array" aca="1" ref="D58" ca="1">IFERROR(INDIRECT("'Application For TE&amp;GOTS'!L"&amp;'Application For TE&amp;GOTS'!S99),"")</f>
        <v/>
      </c>
      <c r="E58" s="10" t="e">
        <f ca="1">'Application For TE&amp;GOTS'!AF99</f>
        <v>#VALUE!</v>
      </c>
      <c r="F58" s="10" t="str">
        <f ca="1">IFERROR(LEFT('Application For TE&amp;GOTS'!AH99,LEN('Application For TE&amp;GOTS'!AH99)-2),"")</f>
        <v/>
      </c>
      <c r="G58" s="10" t="e">
        <f ca="1">'Application For TE&amp;GOTS'!AI99</f>
        <v>#VALUE!</v>
      </c>
      <c r="Z58" s="10">
        <v>149</v>
      </c>
      <c r="AF58" s="10" t="str">
        <f ca="1">IF(MATCH(B58,B$1:B58,0)=ROW(B58),B58&amp;";","")</f>
        <v/>
      </c>
      <c r="AG58" s="10" t="str">
        <f>IF(MATCH(C58,C$1:C58,0)=ROW(C58),C58&amp;";","")</f>
        <v/>
      </c>
      <c r="AH58" s="10" t="str">
        <f ca="1">IF(MATCH(D58,D$1:D58,0)=ROW(D58),D58&amp;";","")</f>
        <v/>
      </c>
      <c r="AI58" s="10" t="e">
        <f ca="1">IF(MATCH(E58,E$1:E58,0)=ROW(E58),E58&amp;";","")</f>
        <v>#VALUE!</v>
      </c>
    </row>
    <row r="59" spans="1:35">
      <c r="A59" s="10">
        <v>38</v>
      </c>
      <c r="B59" s="10" t="str">
        <f ca="1">'Application For TE&amp;GOTS'!X100</f>
        <v/>
      </c>
      <c r="C59" s="10">
        <f>'Application For TE&amp;GOTS'!$D100</f>
        <v>0</v>
      </c>
      <c r="D59" s="10" t="str" cm="1">
        <f t="array" aca="1" ref="D59" ca="1">IFERROR(INDIRECT("'Application For TE&amp;GOTS'!L"&amp;'Application For TE&amp;GOTS'!S100),"")</f>
        <v/>
      </c>
      <c r="E59" s="10" t="e">
        <f ca="1">'Application For TE&amp;GOTS'!AF100</f>
        <v>#VALUE!</v>
      </c>
      <c r="F59" s="10" t="str">
        <f ca="1">IFERROR(LEFT('Application For TE&amp;GOTS'!AH100,LEN('Application For TE&amp;GOTS'!AH100)-2),"")</f>
        <v/>
      </c>
      <c r="G59" s="10" t="e">
        <f ca="1">'Application For TE&amp;GOTS'!AI100</f>
        <v>#VALUE!</v>
      </c>
      <c r="Z59" s="10">
        <v>150</v>
      </c>
      <c r="AF59" s="10" t="str">
        <f ca="1">IF(MATCH(B59,B$1:B59,0)=ROW(B59),B59&amp;";","")</f>
        <v/>
      </c>
      <c r="AG59" s="10" t="str">
        <f>IF(MATCH(C59,C$1:C59,0)=ROW(C59),C59&amp;";","")</f>
        <v/>
      </c>
      <c r="AH59" s="10" t="str">
        <f ca="1">IF(MATCH(D59,D$1:D59,0)=ROW(D59),D59&amp;";","")</f>
        <v/>
      </c>
      <c r="AI59" s="10" t="e">
        <f ca="1">IF(MATCH(E59,E$1:E59,0)=ROW(E59),E59&amp;";","")</f>
        <v>#VALUE!</v>
      </c>
    </row>
    <row r="60" spans="1:35">
      <c r="A60" s="10">
        <v>39</v>
      </c>
      <c r="B60" s="10" t="str">
        <f ca="1">'Application For TE&amp;GOTS'!X101</f>
        <v/>
      </c>
      <c r="C60" s="10">
        <f>'Application For TE&amp;GOTS'!$D101</f>
        <v>0</v>
      </c>
      <c r="D60" s="10" t="str" cm="1">
        <f t="array" aca="1" ref="D60" ca="1">IFERROR(INDIRECT("'Application For TE&amp;GOTS'!L"&amp;'Application For TE&amp;GOTS'!S101),"")</f>
        <v/>
      </c>
      <c r="E60" s="10" t="e">
        <f ca="1">'Application For TE&amp;GOTS'!AF101</f>
        <v>#VALUE!</v>
      </c>
      <c r="F60" s="10" t="str">
        <f ca="1">IFERROR(LEFT('Application For TE&amp;GOTS'!AH101,LEN('Application For TE&amp;GOTS'!AH101)-2),"")</f>
        <v/>
      </c>
      <c r="G60" s="10" t="e">
        <f ca="1">'Application For TE&amp;GOTS'!AI101</f>
        <v>#VALUE!</v>
      </c>
      <c r="Z60" s="10">
        <v>151</v>
      </c>
      <c r="AF60" s="10" t="str">
        <f ca="1">IF(MATCH(B60,B$1:B60,0)=ROW(B60),B60&amp;";","")</f>
        <v/>
      </c>
      <c r="AG60" s="10" t="str">
        <f>IF(MATCH(C60,C$1:C60,0)=ROW(C60),C60&amp;";","")</f>
        <v/>
      </c>
      <c r="AH60" s="10" t="str">
        <f ca="1">IF(MATCH(D60,D$1:D60,0)=ROW(D60),D60&amp;";","")</f>
        <v/>
      </c>
      <c r="AI60" s="10" t="e">
        <f ca="1">IF(MATCH(E60,E$1:E60,0)=ROW(E60),E60&amp;";","")</f>
        <v>#VALUE!</v>
      </c>
    </row>
    <row r="61" spans="1:35">
      <c r="A61" s="10">
        <v>40</v>
      </c>
      <c r="B61" s="10" t="str">
        <f ca="1">'Application For TE&amp;GOTS'!X102</f>
        <v/>
      </c>
      <c r="C61" s="10">
        <f>'Application For TE&amp;GOTS'!$D102</f>
        <v>0</v>
      </c>
      <c r="D61" s="10" t="str" cm="1">
        <f t="array" aca="1" ref="D61" ca="1">IFERROR(INDIRECT("'Application For TE&amp;GOTS'!L"&amp;'Application For TE&amp;GOTS'!S102),"")</f>
        <v/>
      </c>
      <c r="E61" s="10" t="e">
        <f ca="1">'Application For TE&amp;GOTS'!AF102</f>
        <v>#VALUE!</v>
      </c>
      <c r="F61" s="10" t="str">
        <f ca="1">IFERROR(LEFT('Application For TE&amp;GOTS'!AH102,LEN('Application For TE&amp;GOTS'!AH102)-2),"")</f>
        <v/>
      </c>
      <c r="G61" s="10" t="e">
        <f ca="1">'Application For TE&amp;GOTS'!AI102</f>
        <v>#VALUE!</v>
      </c>
      <c r="Z61" s="10">
        <v>152</v>
      </c>
      <c r="AF61" s="10" t="str">
        <f ca="1">IF(MATCH(B61,B$1:B61,0)=ROW(B61),B61&amp;";","")</f>
        <v/>
      </c>
      <c r="AG61" s="10" t="str">
        <f>IF(MATCH(C61,C$1:C61,0)=ROW(C61),C61&amp;";","")</f>
        <v/>
      </c>
      <c r="AH61" s="10" t="str">
        <f ca="1">IF(MATCH(D61,D$1:D61,0)=ROW(D61),D61&amp;";","")</f>
        <v/>
      </c>
      <c r="AI61" s="10" t="e">
        <f ca="1">IF(MATCH(E61,E$1:E61,0)=ROW(E61),E61&amp;";","")</f>
        <v>#VALUE!</v>
      </c>
    </row>
    <row r="62" spans="1:35">
      <c r="A62" s="10">
        <v>41</v>
      </c>
      <c r="B62" s="10" t="str">
        <f ca="1">'Application For TE&amp;GOTS'!X103</f>
        <v/>
      </c>
      <c r="C62" s="10">
        <f>'Application For TE&amp;GOTS'!$D103</f>
        <v>0</v>
      </c>
      <c r="D62" s="10" t="str" cm="1">
        <f t="array" aca="1" ref="D62" ca="1">IFERROR(INDIRECT("'Application For TE&amp;GOTS'!L"&amp;'Application For TE&amp;GOTS'!S103),"")</f>
        <v/>
      </c>
      <c r="E62" s="10" t="e">
        <f ca="1">'Application For TE&amp;GOTS'!AF103</f>
        <v>#VALUE!</v>
      </c>
      <c r="F62" s="10" t="str">
        <f ca="1">IFERROR(LEFT('Application For TE&amp;GOTS'!AH103,LEN('Application For TE&amp;GOTS'!AH103)-2),"")</f>
        <v/>
      </c>
      <c r="G62" s="10" t="e">
        <f ca="1">'Application For TE&amp;GOTS'!AI103</f>
        <v>#VALUE!</v>
      </c>
      <c r="Z62" s="10">
        <v>153</v>
      </c>
      <c r="AF62" s="10" t="str">
        <f ca="1">IF(MATCH(B62,B$1:B62,0)=ROW(B62),B62&amp;";","")</f>
        <v/>
      </c>
      <c r="AG62" s="10" t="str">
        <f>IF(MATCH(C62,C$1:C62,0)=ROW(C62),C62&amp;";","")</f>
        <v/>
      </c>
      <c r="AH62" s="10" t="str">
        <f ca="1">IF(MATCH(D62,D$1:D62,0)=ROW(D62),D62&amp;";","")</f>
        <v/>
      </c>
      <c r="AI62" s="10" t="e">
        <f ca="1">IF(MATCH(E62,E$1:E62,0)=ROW(E62),E62&amp;";","")</f>
        <v>#VALUE!</v>
      </c>
    </row>
    <row r="63" spans="1:35">
      <c r="A63" s="10">
        <v>42</v>
      </c>
      <c r="B63" s="10" t="str">
        <f ca="1">'Application For TE&amp;GOTS'!X104</f>
        <v/>
      </c>
      <c r="C63" s="10">
        <f>'Application For TE&amp;GOTS'!$D104</f>
        <v>0</v>
      </c>
      <c r="D63" s="10" t="str" cm="1">
        <f t="array" aca="1" ref="D63" ca="1">IFERROR(INDIRECT("'Application For TE&amp;GOTS'!L"&amp;'Application For TE&amp;GOTS'!S104),"")</f>
        <v/>
      </c>
      <c r="E63" s="10" t="e">
        <f ca="1">'Application For TE&amp;GOTS'!AF104</f>
        <v>#VALUE!</v>
      </c>
      <c r="F63" s="10" t="str">
        <f ca="1">IFERROR(LEFT('Application For TE&amp;GOTS'!AH104,LEN('Application For TE&amp;GOTS'!AH104)-2),"")</f>
        <v/>
      </c>
      <c r="G63" s="10" t="e">
        <f ca="1">'Application For TE&amp;GOTS'!AI104</f>
        <v>#VALUE!</v>
      </c>
      <c r="Z63" s="10">
        <v>154</v>
      </c>
      <c r="AF63" s="10" t="str">
        <f ca="1">IF(MATCH(B63,B$1:B63,0)=ROW(B63),B63&amp;";","")</f>
        <v/>
      </c>
      <c r="AG63" s="10" t="str">
        <f>IF(MATCH(C63,C$1:C63,0)=ROW(C63),C63&amp;";","")</f>
        <v/>
      </c>
      <c r="AH63" s="10" t="str">
        <f ca="1">IF(MATCH(D63,D$1:D63,0)=ROW(D63),D63&amp;";","")</f>
        <v/>
      </c>
      <c r="AI63" s="10" t="e">
        <f ca="1">IF(MATCH(E63,E$1:E63,0)=ROW(E63),E63&amp;";","")</f>
        <v>#VALUE!</v>
      </c>
    </row>
    <row r="64" spans="1:35">
      <c r="A64" s="10">
        <v>43</v>
      </c>
      <c r="B64" s="10" t="str">
        <f ca="1">'Application For TE&amp;GOTS'!X105</f>
        <v/>
      </c>
      <c r="C64" s="10">
        <f>'Application For TE&amp;GOTS'!$D105</f>
        <v>0</v>
      </c>
      <c r="D64" s="10" t="str" cm="1">
        <f t="array" aca="1" ref="D64" ca="1">IFERROR(INDIRECT("'Application For TE&amp;GOTS'!L"&amp;'Application For TE&amp;GOTS'!S105),"")</f>
        <v/>
      </c>
      <c r="E64" s="10" t="e">
        <f ca="1">'Application For TE&amp;GOTS'!AF105</f>
        <v>#VALUE!</v>
      </c>
      <c r="F64" s="10" t="str">
        <f ca="1">IFERROR(LEFT('Application For TE&amp;GOTS'!AH105,LEN('Application For TE&amp;GOTS'!AH105)-2),"")</f>
        <v/>
      </c>
      <c r="G64" s="10" t="e">
        <f ca="1">'Application For TE&amp;GOTS'!AI105</f>
        <v>#VALUE!</v>
      </c>
      <c r="Z64" s="10">
        <v>155</v>
      </c>
      <c r="AF64" s="10" t="str">
        <f ca="1">IF(MATCH(B64,B$1:B64,0)=ROW(B64),B64&amp;";","")</f>
        <v/>
      </c>
      <c r="AG64" s="10" t="str">
        <f>IF(MATCH(C64,C$1:C64,0)=ROW(C64),C64&amp;";","")</f>
        <v/>
      </c>
      <c r="AH64" s="10" t="str">
        <f ca="1">IF(MATCH(D64,D$1:D64,0)=ROW(D64),D64&amp;";","")</f>
        <v/>
      </c>
      <c r="AI64" s="10" t="e">
        <f ca="1">IF(MATCH(E64,E$1:E64,0)=ROW(E64),E64&amp;";","")</f>
        <v>#VALUE!</v>
      </c>
    </row>
    <row r="65" spans="1:35">
      <c r="A65" s="10">
        <v>44</v>
      </c>
      <c r="B65" s="10" t="str">
        <f ca="1">'Application For TE&amp;GOTS'!X106</f>
        <v/>
      </c>
      <c r="C65" s="10">
        <f>'Application For TE&amp;GOTS'!$D106</f>
        <v>0</v>
      </c>
      <c r="D65" s="10" t="str" cm="1">
        <f t="array" aca="1" ref="D65" ca="1">IFERROR(INDIRECT("'Application For TE&amp;GOTS'!L"&amp;'Application For TE&amp;GOTS'!S106),"")</f>
        <v/>
      </c>
      <c r="E65" s="10" t="e">
        <f ca="1">'Application For TE&amp;GOTS'!AF106</f>
        <v>#VALUE!</v>
      </c>
      <c r="F65" s="10" t="str">
        <f ca="1">IFERROR(LEFT('Application For TE&amp;GOTS'!AH106,LEN('Application For TE&amp;GOTS'!AH106)-2),"")</f>
        <v/>
      </c>
      <c r="G65" s="10" t="e">
        <f ca="1">'Application For TE&amp;GOTS'!AI106</f>
        <v>#VALUE!</v>
      </c>
      <c r="Z65" s="10">
        <v>156</v>
      </c>
      <c r="AF65" s="10" t="str">
        <f ca="1">IF(MATCH(B65,B$1:B65,0)=ROW(B65),B65&amp;";","")</f>
        <v/>
      </c>
      <c r="AG65" s="10" t="str">
        <f>IF(MATCH(C65,C$1:C65,0)=ROW(C65),C65&amp;";","")</f>
        <v/>
      </c>
      <c r="AH65" s="10" t="str">
        <f ca="1">IF(MATCH(D65,D$1:D65,0)=ROW(D65),D65&amp;";","")</f>
        <v/>
      </c>
      <c r="AI65" s="10" t="e">
        <f ca="1">IF(MATCH(E65,E$1:E65,0)=ROW(E65),E65&amp;";","")</f>
        <v>#VALUE!</v>
      </c>
    </row>
    <row r="66" spans="1:35">
      <c r="A66" s="10">
        <v>45</v>
      </c>
      <c r="B66" s="10" t="str">
        <f ca="1">'Application For TE&amp;GOTS'!X107</f>
        <v/>
      </c>
      <c r="C66" s="10">
        <f>'Application For TE&amp;GOTS'!$D107</f>
        <v>0</v>
      </c>
      <c r="D66" s="10" t="str" cm="1">
        <f t="array" aca="1" ref="D66" ca="1">IFERROR(INDIRECT("'Application For TE&amp;GOTS'!L"&amp;'Application For TE&amp;GOTS'!S107),"")</f>
        <v/>
      </c>
      <c r="E66" s="10" t="e">
        <f ca="1">'Application For TE&amp;GOTS'!AF107</f>
        <v>#VALUE!</v>
      </c>
      <c r="F66" s="10" t="str">
        <f ca="1">IFERROR(LEFT('Application For TE&amp;GOTS'!AH107,LEN('Application For TE&amp;GOTS'!AH107)-2),"")</f>
        <v/>
      </c>
      <c r="G66" s="10" t="e">
        <f ca="1">'Application For TE&amp;GOTS'!AI107</f>
        <v>#VALUE!</v>
      </c>
      <c r="Z66" s="10">
        <v>157</v>
      </c>
      <c r="AF66" s="10" t="str">
        <f ca="1">IF(MATCH(B66,B$1:B66,0)=ROW(B66),B66&amp;";","")</f>
        <v/>
      </c>
      <c r="AG66" s="10" t="str">
        <f>IF(MATCH(C66,C$1:C66,0)=ROW(C66),C66&amp;";","")</f>
        <v/>
      </c>
      <c r="AH66" s="10" t="str">
        <f ca="1">IF(MATCH(D66,D$1:D66,0)=ROW(D66),D66&amp;";","")</f>
        <v/>
      </c>
      <c r="AI66" s="10" t="e">
        <f ca="1">IF(MATCH(E66,E$1:E66,0)=ROW(E66),E66&amp;";","")</f>
        <v>#VALUE!</v>
      </c>
    </row>
    <row r="67" spans="1:35">
      <c r="A67" s="10">
        <v>46</v>
      </c>
      <c r="B67" s="10" t="str">
        <f ca="1">'Application For TE&amp;GOTS'!X108</f>
        <v/>
      </c>
      <c r="C67" s="10">
        <f>'Application For TE&amp;GOTS'!$D108</f>
        <v>0</v>
      </c>
      <c r="D67" s="10" t="str" cm="1">
        <f t="array" aca="1" ref="D67" ca="1">IFERROR(INDIRECT("'Application For TE&amp;GOTS'!L"&amp;'Application For TE&amp;GOTS'!S108),"")</f>
        <v/>
      </c>
      <c r="E67" s="10" t="e">
        <f ca="1">'Application For TE&amp;GOTS'!AF108</f>
        <v>#VALUE!</v>
      </c>
      <c r="F67" s="10" t="str">
        <f ca="1">IFERROR(LEFT('Application For TE&amp;GOTS'!AH108,LEN('Application For TE&amp;GOTS'!AH108)-2),"")</f>
        <v/>
      </c>
      <c r="G67" s="10" t="e">
        <f ca="1">'Application For TE&amp;GOTS'!AI108</f>
        <v>#VALUE!</v>
      </c>
      <c r="Z67" s="10">
        <v>158</v>
      </c>
      <c r="AF67" s="10" t="str">
        <f ca="1">IF(MATCH(B67,B$1:B67,0)=ROW(B67),B67&amp;";","")</f>
        <v/>
      </c>
      <c r="AG67" s="10" t="str">
        <f>IF(MATCH(C67,C$1:C67,0)=ROW(C67),C67&amp;";","")</f>
        <v/>
      </c>
      <c r="AH67" s="10" t="str">
        <f ca="1">IF(MATCH(D67,D$1:D67,0)=ROW(D67),D67&amp;";","")</f>
        <v/>
      </c>
      <c r="AI67" s="10" t="e">
        <f ca="1">IF(MATCH(E67,E$1:E67,0)=ROW(E67),E67&amp;";","")</f>
        <v>#VALUE!</v>
      </c>
    </row>
    <row r="68" spans="1:35">
      <c r="A68" s="10">
        <v>47</v>
      </c>
      <c r="B68" s="10" t="str">
        <f ca="1">'Application For TE&amp;GOTS'!X109</f>
        <v/>
      </c>
      <c r="C68" s="10">
        <f>'Application For TE&amp;GOTS'!$D109</f>
        <v>0</v>
      </c>
      <c r="D68" s="10" t="str" cm="1">
        <f t="array" aca="1" ref="D68" ca="1">IFERROR(INDIRECT("'Application For TE&amp;GOTS'!L"&amp;'Application For TE&amp;GOTS'!S109),"")</f>
        <v/>
      </c>
      <c r="E68" s="10" t="e">
        <f ca="1">'Application For TE&amp;GOTS'!AF109</f>
        <v>#VALUE!</v>
      </c>
      <c r="F68" s="10" t="str">
        <f ca="1">IFERROR(LEFT('Application For TE&amp;GOTS'!AH109,LEN('Application For TE&amp;GOTS'!AH109)-2),"")</f>
        <v/>
      </c>
      <c r="G68" s="10" t="e">
        <f ca="1">'Application For TE&amp;GOTS'!AI109</f>
        <v>#VALUE!</v>
      </c>
      <c r="Z68" s="10">
        <v>159</v>
      </c>
      <c r="AF68" s="10" t="str">
        <f ca="1">IF(MATCH(B68,B$1:B68,0)=ROW(B68),B68&amp;";","")</f>
        <v/>
      </c>
      <c r="AG68" s="10" t="str">
        <f>IF(MATCH(C68,C$1:C68,0)=ROW(C68),C68&amp;";","")</f>
        <v/>
      </c>
      <c r="AH68" s="10" t="str">
        <f ca="1">IF(MATCH(D68,D$1:D68,0)=ROW(D68),D68&amp;";","")</f>
        <v/>
      </c>
      <c r="AI68" s="10" t="e">
        <f ca="1">IF(MATCH(E68,E$1:E68,0)=ROW(E68),E68&amp;";","")</f>
        <v>#VALUE!</v>
      </c>
    </row>
    <row r="69" spans="1:35">
      <c r="A69" s="10">
        <v>48</v>
      </c>
      <c r="B69" s="10" t="str">
        <f ca="1">'Application For TE&amp;GOTS'!X110</f>
        <v/>
      </c>
      <c r="C69" s="10">
        <f>'Application For TE&amp;GOTS'!$D110</f>
        <v>0</v>
      </c>
      <c r="D69" s="10" t="str" cm="1">
        <f t="array" aca="1" ref="D69" ca="1">IFERROR(INDIRECT("'Application For TE&amp;GOTS'!L"&amp;'Application For TE&amp;GOTS'!S110),"")</f>
        <v/>
      </c>
      <c r="E69" s="10" t="e">
        <f ca="1">'Application For TE&amp;GOTS'!AF110</f>
        <v>#VALUE!</v>
      </c>
      <c r="F69" s="10" t="str">
        <f ca="1">IFERROR(LEFT('Application For TE&amp;GOTS'!AH110,LEN('Application For TE&amp;GOTS'!AH110)-2),"")</f>
        <v/>
      </c>
      <c r="G69" s="10" t="e">
        <f ca="1">'Application For TE&amp;GOTS'!AI110</f>
        <v>#VALUE!</v>
      </c>
      <c r="Z69" s="10">
        <v>160</v>
      </c>
      <c r="AF69" s="10" t="str">
        <f ca="1">IF(MATCH(B69,B$1:B69,0)=ROW(B69),B69&amp;";","")</f>
        <v/>
      </c>
      <c r="AG69" s="10" t="str">
        <f>IF(MATCH(C69,C$1:C69,0)=ROW(C69),C69&amp;";","")</f>
        <v/>
      </c>
      <c r="AH69" s="10" t="str">
        <f ca="1">IF(MATCH(D69,D$1:D69,0)=ROW(D69),D69&amp;";","")</f>
        <v/>
      </c>
      <c r="AI69" s="10" t="e">
        <f ca="1">IF(MATCH(E69,E$1:E69,0)=ROW(E69),E69&amp;";","")</f>
        <v>#VALUE!</v>
      </c>
    </row>
    <row r="70" spans="1:35">
      <c r="A70" s="10">
        <v>49</v>
      </c>
      <c r="B70" s="10" t="str">
        <f ca="1">'Application For TE&amp;GOTS'!X111</f>
        <v/>
      </c>
      <c r="C70" s="10">
        <f>'Application For TE&amp;GOTS'!$D111</f>
        <v>0</v>
      </c>
      <c r="D70" s="10" t="str" cm="1">
        <f t="array" aca="1" ref="D70" ca="1">IFERROR(INDIRECT("'Application For TE&amp;GOTS'!L"&amp;'Application For TE&amp;GOTS'!S111),"")</f>
        <v/>
      </c>
      <c r="E70" s="10" t="e">
        <f ca="1">'Application For TE&amp;GOTS'!AF111</f>
        <v>#VALUE!</v>
      </c>
      <c r="F70" s="10" t="str">
        <f ca="1">IFERROR(LEFT('Application For TE&amp;GOTS'!AH111,LEN('Application For TE&amp;GOTS'!AH111)-2),"")</f>
        <v/>
      </c>
      <c r="G70" s="10" t="e">
        <f ca="1">'Application For TE&amp;GOTS'!AI111</f>
        <v>#VALUE!</v>
      </c>
      <c r="Z70" s="10">
        <v>161</v>
      </c>
      <c r="AF70" s="10" t="str">
        <f ca="1">IF(MATCH(B70,B$1:B70,0)=ROW(B70),B70&amp;";","")</f>
        <v/>
      </c>
      <c r="AG70" s="10" t="str">
        <f>IF(MATCH(C70,C$1:C70,0)=ROW(C70),C70&amp;";","")</f>
        <v/>
      </c>
      <c r="AH70" s="10" t="str">
        <f ca="1">IF(MATCH(D70,D$1:D70,0)=ROW(D70),D70&amp;";","")</f>
        <v/>
      </c>
      <c r="AI70" s="10" t="e">
        <f ca="1">IF(MATCH(E70,E$1:E70,0)=ROW(E70),E70&amp;";","")</f>
        <v>#VALUE!</v>
      </c>
    </row>
    <row r="71" spans="1:35">
      <c r="A71" s="10">
        <v>50</v>
      </c>
      <c r="B71" s="10" t="str">
        <f ca="1">'Application For TE&amp;GOTS'!X112</f>
        <v/>
      </c>
      <c r="C71" s="10">
        <f>'Application For TE&amp;GOTS'!$D112</f>
        <v>0</v>
      </c>
      <c r="D71" s="10" t="str" cm="1">
        <f t="array" aca="1" ref="D71" ca="1">IFERROR(INDIRECT("'Application For TE&amp;GOTS'!L"&amp;'Application For TE&amp;GOTS'!S112),"")</f>
        <v/>
      </c>
      <c r="E71" s="10" t="e">
        <f ca="1">'Application For TE&amp;GOTS'!AF112</f>
        <v>#VALUE!</v>
      </c>
      <c r="F71" s="10" t="str">
        <f ca="1">IFERROR(LEFT('Application For TE&amp;GOTS'!AH112,LEN('Application For TE&amp;GOTS'!AH112)-2),"")</f>
        <v/>
      </c>
      <c r="G71" s="10" t="e">
        <f ca="1">'Application For TE&amp;GOTS'!AI112</f>
        <v>#VALUE!</v>
      </c>
      <c r="Z71" s="10">
        <v>162</v>
      </c>
      <c r="AF71" s="10" t="str">
        <f ca="1">IF(MATCH(B71,B$1:B71,0)=ROW(B71),B71&amp;";","")</f>
        <v/>
      </c>
      <c r="AG71" s="10" t="str">
        <f>IF(MATCH(C71,C$1:C71,0)=ROW(C71),C71&amp;";","")</f>
        <v/>
      </c>
      <c r="AH71" s="10" t="str">
        <f ca="1">IF(MATCH(D71,D$1:D71,0)=ROW(D71),D71&amp;";","")</f>
        <v/>
      </c>
      <c r="AI71" s="10" t="e">
        <f ca="1">IF(MATCH(E71,E$1:E71,0)=ROW(E71),E71&amp;";","")</f>
        <v>#VALUE!</v>
      </c>
    </row>
    <row r="72" spans="1:35">
      <c r="A72" s="10">
        <v>51</v>
      </c>
      <c r="B72" s="10" t="str">
        <f ca="1">'Application For TE&amp;GOTS'!X113</f>
        <v/>
      </c>
      <c r="C72" s="10">
        <f>'Application For TE&amp;GOTS'!$D113</f>
        <v>0</v>
      </c>
      <c r="D72" s="10" t="str" cm="1">
        <f t="array" aca="1" ref="D72" ca="1">IFERROR(INDIRECT("'Application For TE&amp;GOTS'!L"&amp;'Application For TE&amp;GOTS'!S113),"")</f>
        <v/>
      </c>
      <c r="E72" s="10" t="e">
        <f ca="1">'Application For TE&amp;GOTS'!AF113</f>
        <v>#VALUE!</v>
      </c>
      <c r="F72" s="10" t="str">
        <f ca="1">IFERROR(LEFT('Application For TE&amp;GOTS'!AH113,LEN('Application For TE&amp;GOTS'!AH113)-2),"")</f>
        <v/>
      </c>
      <c r="G72" s="10" t="e">
        <f ca="1">'Application For TE&amp;GOTS'!AI113</f>
        <v>#VALUE!</v>
      </c>
      <c r="Z72" s="10">
        <v>163</v>
      </c>
      <c r="AF72" s="10" t="str">
        <f ca="1">IF(MATCH(B72,B$1:B72,0)=ROW(B72),B72&amp;";","")</f>
        <v/>
      </c>
      <c r="AG72" s="10" t="str">
        <f>IF(MATCH(C72,C$1:C72,0)=ROW(C72),C72&amp;";","")</f>
        <v/>
      </c>
      <c r="AH72" s="10" t="str">
        <f ca="1">IF(MATCH(D72,D$1:D72,0)=ROW(D72),D72&amp;";","")</f>
        <v/>
      </c>
      <c r="AI72" s="10" t="e">
        <f ca="1">IF(MATCH(E72,E$1:E72,0)=ROW(E72),E72&amp;";","")</f>
        <v>#VALUE!</v>
      </c>
    </row>
    <row r="73" spans="1:35">
      <c r="A73" s="10">
        <v>52</v>
      </c>
      <c r="B73" s="10" t="str">
        <f ca="1">'Application For TE&amp;GOTS'!X114</f>
        <v/>
      </c>
      <c r="C73" s="10">
        <f>'Application For TE&amp;GOTS'!$D114</f>
        <v>0</v>
      </c>
      <c r="D73" s="10" t="str" cm="1">
        <f t="array" aca="1" ref="D73" ca="1">IFERROR(INDIRECT("'Application For TE&amp;GOTS'!L"&amp;'Application For TE&amp;GOTS'!S114),"")</f>
        <v/>
      </c>
      <c r="E73" s="10" t="e">
        <f ca="1">'Application For TE&amp;GOTS'!AF114</f>
        <v>#VALUE!</v>
      </c>
      <c r="F73" s="10" t="str">
        <f ca="1">IFERROR(LEFT('Application For TE&amp;GOTS'!AH114,LEN('Application For TE&amp;GOTS'!AH114)-2),"")</f>
        <v/>
      </c>
      <c r="G73" s="10" t="e">
        <f ca="1">'Application For TE&amp;GOTS'!AI114</f>
        <v>#VALUE!</v>
      </c>
      <c r="Z73" s="10">
        <v>164</v>
      </c>
      <c r="AF73" s="10" t="str">
        <f ca="1">IF(MATCH(B73,B$1:B73,0)=ROW(B73),B73&amp;";","")</f>
        <v/>
      </c>
      <c r="AG73" s="10" t="str">
        <f>IF(MATCH(C73,C$1:C73,0)=ROW(C73),C73&amp;";","")</f>
        <v/>
      </c>
      <c r="AH73" s="10" t="str">
        <f ca="1">IF(MATCH(D73,D$1:D73,0)=ROW(D73),D73&amp;";","")</f>
        <v/>
      </c>
      <c r="AI73" s="10" t="e">
        <f ca="1">IF(MATCH(E73,E$1:E73,0)=ROW(E73),E73&amp;";","")</f>
        <v>#VALUE!</v>
      </c>
    </row>
    <row r="74" spans="1:35">
      <c r="A74" s="10">
        <v>53</v>
      </c>
      <c r="B74" s="10" t="str">
        <f ca="1">'Application For TE&amp;GOTS'!X115</f>
        <v/>
      </c>
      <c r="C74" s="10">
        <f>'Application For TE&amp;GOTS'!$D115</f>
        <v>0</v>
      </c>
      <c r="D74" s="10" t="str" cm="1">
        <f t="array" aca="1" ref="D74" ca="1">IFERROR(INDIRECT("'Application For TE&amp;GOTS'!L"&amp;'Application For TE&amp;GOTS'!S115),"")</f>
        <v/>
      </c>
      <c r="E74" s="10" t="e">
        <f ca="1">'Application For TE&amp;GOTS'!AF115</f>
        <v>#VALUE!</v>
      </c>
      <c r="F74" s="10" t="str">
        <f ca="1">IFERROR(LEFT('Application For TE&amp;GOTS'!AH115,LEN('Application For TE&amp;GOTS'!AH115)-2),"")</f>
        <v/>
      </c>
      <c r="G74" s="10" t="e">
        <f ca="1">'Application For TE&amp;GOTS'!AI115</f>
        <v>#VALUE!</v>
      </c>
      <c r="Z74" s="10">
        <v>165</v>
      </c>
      <c r="AF74" s="10" t="str">
        <f ca="1">IF(MATCH(B74,B$1:B74,0)=ROW(B74),B74&amp;";","")</f>
        <v/>
      </c>
      <c r="AG74" s="10" t="str">
        <f>IF(MATCH(C74,C$1:C74,0)=ROW(C74),C74&amp;";","")</f>
        <v/>
      </c>
      <c r="AH74" s="10" t="str">
        <f ca="1">IF(MATCH(D74,D$1:D74,0)=ROW(D74),D74&amp;";","")</f>
        <v/>
      </c>
      <c r="AI74" s="10" t="e">
        <f ca="1">IF(MATCH(E74,E$1:E74,0)=ROW(E74),E74&amp;";","")</f>
        <v>#VALUE!</v>
      </c>
    </row>
    <row r="75" spans="1:35">
      <c r="A75" s="10">
        <v>54</v>
      </c>
      <c r="B75" s="10" t="str">
        <f ca="1">'Application For TE&amp;GOTS'!X116</f>
        <v/>
      </c>
      <c r="C75" s="10">
        <f>'Application For TE&amp;GOTS'!$D116</f>
        <v>0</v>
      </c>
      <c r="D75" s="10" t="str" cm="1">
        <f t="array" aca="1" ref="D75" ca="1">IFERROR(INDIRECT("'Application For TE&amp;GOTS'!L"&amp;'Application For TE&amp;GOTS'!S116),"")</f>
        <v/>
      </c>
      <c r="E75" s="10" t="e">
        <f ca="1">'Application For TE&amp;GOTS'!AF116</f>
        <v>#VALUE!</v>
      </c>
      <c r="F75" s="10" t="str">
        <f ca="1">IFERROR(LEFT('Application For TE&amp;GOTS'!AH116,LEN('Application For TE&amp;GOTS'!AH116)-2),"")</f>
        <v/>
      </c>
      <c r="G75" s="10" t="e">
        <f ca="1">'Application For TE&amp;GOTS'!AI116</f>
        <v>#VALUE!</v>
      </c>
      <c r="Z75" s="10">
        <v>166</v>
      </c>
      <c r="AF75" s="10" t="str">
        <f ca="1">IF(MATCH(B75,B$1:B75,0)=ROW(B75),B75&amp;";","")</f>
        <v/>
      </c>
      <c r="AG75" s="10" t="str">
        <f>IF(MATCH(C75,C$1:C75,0)=ROW(C75),C75&amp;";","")</f>
        <v/>
      </c>
      <c r="AH75" s="10" t="str">
        <f ca="1">IF(MATCH(D75,D$1:D75,0)=ROW(D75),D75&amp;";","")</f>
        <v/>
      </c>
      <c r="AI75" s="10" t="e">
        <f ca="1">IF(MATCH(E75,E$1:E75,0)=ROW(E75),E75&amp;";","")</f>
        <v>#VALUE!</v>
      </c>
    </row>
    <row r="76" spans="1:35">
      <c r="A76" s="10">
        <v>55</v>
      </c>
      <c r="B76" s="10" t="str">
        <f ca="1">'Application For TE&amp;GOTS'!X117</f>
        <v/>
      </c>
      <c r="C76" s="10">
        <f>'Application For TE&amp;GOTS'!$D117</f>
        <v>0</v>
      </c>
      <c r="D76" s="10" t="str" cm="1">
        <f t="array" aca="1" ref="D76" ca="1">IFERROR(INDIRECT("'Application For TE&amp;GOTS'!L"&amp;'Application For TE&amp;GOTS'!S117),"")</f>
        <v/>
      </c>
      <c r="E76" s="10" t="e">
        <f ca="1">'Application For TE&amp;GOTS'!AF117</f>
        <v>#VALUE!</v>
      </c>
      <c r="F76" s="10" t="str">
        <f ca="1">IFERROR(LEFT('Application For TE&amp;GOTS'!AH117,LEN('Application For TE&amp;GOTS'!AH117)-2),"")</f>
        <v/>
      </c>
      <c r="G76" s="10" t="e">
        <f ca="1">'Application For TE&amp;GOTS'!AI117</f>
        <v>#VALUE!</v>
      </c>
      <c r="Z76" s="10">
        <v>167</v>
      </c>
      <c r="AF76" s="10" t="str">
        <f ca="1">IF(MATCH(B76,B$1:B76,0)=ROW(B76),B76&amp;";","")</f>
        <v/>
      </c>
      <c r="AG76" s="10" t="str">
        <f>IF(MATCH(C76,C$1:C76,0)=ROW(C76),C76&amp;";","")</f>
        <v/>
      </c>
      <c r="AH76" s="10" t="str">
        <f ca="1">IF(MATCH(D76,D$1:D76,0)=ROW(D76),D76&amp;";","")</f>
        <v/>
      </c>
      <c r="AI76" s="10" t="e">
        <f ca="1">IF(MATCH(E76,E$1:E76,0)=ROW(E76),E76&amp;";","")</f>
        <v>#VALUE!</v>
      </c>
    </row>
    <row r="77" spans="1:35">
      <c r="A77" s="10">
        <v>56</v>
      </c>
      <c r="B77" s="10" t="str">
        <f ca="1">'Application For TE&amp;GOTS'!X118</f>
        <v/>
      </c>
      <c r="C77" s="10">
        <f>'Application For TE&amp;GOTS'!$D118</f>
        <v>0</v>
      </c>
      <c r="D77" s="10" t="str" cm="1">
        <f t="array" aca="1" ref="D77" ca="1">IFERROR(INDIRECT("'Application For TE&amp;GOTS'!L"&amp;'Application For TE&amp;GOTS'!S118),"")</f>
        <v/>
      </c>
      <c r="E77" s="10" t="e">
        <f ca="1">'Application For TE&amp;GOTS'!AF118</f>
        <v>#VALUE!</v>
      </c>
      <c r="F77" s="10" t="str">
        <f ca="1">IFERROR(LEFT('Application For TE&amp;GOTS'!AH118,LEN('Application For TE&amp;GOTS'!AH118)-2),"")</f>
        <v/>
      </c>
      <c r="G77" s="10" t="e">
        <f ca="1">'Application For TE&amp;GOTS'!AI118</f>
        <v>#VALUE!</v>
      </c>
      <c r="Z77" s="10">
        <v>168</v>
      </c>
      <c r="AF77" s="10" t="str">
        <f ca="1">IF(MATCH(B77,B$1:B77,0)=ROW(B77),B77&amp;";","")</f>
        <v/>
      </c>
      <c r="AG77" s="10" t="str">
        <f>IF(MATCH(C77,C$1:C77,0)=ROW(C77),C77&amp;";","")</f>
        <v/>
      </c>
      <c r="AH77" s="10" t="str">
        <f ca="1">IF(MATCH(D77,D$1:D77,0)=ROW(D77),D77&amp;";","")</f>
        <v/>
      </c>
      <c r="AI77" s="10" t="e">
        <f ca="1">IF(MATCH(E77,E$1:E77,0)=ROW(E77),E77&amp;";","")</f>
        <v>#VALUE!</v>
      </c>
    </row>
    <row r="78" spans="1:35">
      <c r="A78" s="10">
        <v>57</v>
      </c>
      <c r="B78" s="10" t="str">
        <f ca="1">'Application For TE&amp;GOTS'!X119</f>
        <v/>
      </c>
      <c r="C78" s="10">
        <f>'Application For TE&amp;GOTS'!$D119</f>
        <v>0</v>
      </c>
      <c r="D78" s="10" t="str" cm="1">
        <f t="array" aca="1" ref="D78" ca="1">IFERROR(INDIRECT("'Application For TE&amp;GOTS'!L"&amp;'Application For TE&amp;GOTS'!S119),"")</f>
        <v/>
      </c>
      <c r="E78" s="10" t="e">
        <f ca="1">'Application For TE&amp;GOTS'!AF119</f>
        <v>#VALUE!</v>
      </c>
      <c r="F78" s="10" t="str">
        <f ca="1">IFERROR(LEFT('Application For TE&amp;GOTS'!AH119,LEN('Application For TE&amp;GOTS'!AH119)-2),"")</f>
        <v/>
      </c>
      <c r="G78" s="10" t="e">
        <f ca="1">'Application For TE&amp;GOTS'!AI119</f>
        <v>#VALUE!</v>
      </c>
      <c r="Z78" s="10">
        <v>169</v>
      </c>
      <c r="AF78" s="10" t="str">
        <f ca="1">IF(MATCH(B78,B$1:B78,0)=ROW(B78),B78&amp;";","")</f>
        <v/>
      </c>
      <c r="AG78" s="10" t="str">
        <f>IF(MATCH(C78,C$1:C78,0)=ROW(C78),C78&amp;";","")</f>
        <v/>
      </c>
      <c r="AH78" s="10" t="str">
        <f ca="1">IF(MATCH(D78,D$1:D78,0)=ROW(D78),D78&amp;";","")</f>
        <v/>
      </c>
      <c r="AI78" s="10" t="e">
        <f ca="1">IF(MATCH(E78,E$1:E78,0)=ROW(E78),E78&amp;";","")</f>
        <v>#VALUE!</v>
      </c>
    </row>
    <row r="79" spans="1:35">
      <c r="A79" s="10">
        <v>58</v>
      </c>
      <c r="B79" s="10" t="str">
        <f ca="1">'Application For TE&amp;GOTS'!X120</f>
        <v/>
      </c>
      <c r="C79" s="10">
        <f>'Application For TE&amp;GOTS'!$D120</f>
        <v>0</v>
      </c>
      <c r="D79" s="10" t="str" cm="1">
        <f t="array" aca="1" ref="D79" ca="1">IFERROR(INDIRECT("'Application For TE&amp;GOTS'!L"&amp;'Application For TE&amp;GOTS'!S120),"")</f>
        <v/>
      </c>
      <c r="E79" s="10" t="e">
        <f ca="1">'Application For TE&amp;GOTS'!AF120</f>
        <v>#VALUE!</v>
      </c>
      <c r="F79" s="10" t="str">
        <f ca="1">IFERROR(LEFT('Application For TE&amp;GOTS'!AH120,LEN('Application For TE&amp;GOTS'!AH120)-2),"")</f>
        <v/>
      </c>
      <c r="G79" s="10" t="e">
        <f ca="1">'Application For TE&amp;GOTS'!AI120</f>
        <v>#VALUE!</v>
      </c>
      <c r="Z79" s="10">
        <v>170</v>
      </c>
      <c r="AF79" s="10" t="str">
        <f ca="1">IF(MATCH(B79,B$1:B79,0)=ROW(B79),B79&amp;";","")</f>
        <v/>
      </c>
      <c r="AG79" s="10" t="str">
        <f>IF(MATCH(C79,C$1:C79,0)=ROW(C79),C79&amp;";","")</f>
        <v/>
      </c>
      <c r="AH79" s="10" t="str">
        <f ca="1">IF(MATCH(D79,D$1:D79,0)=ROW(D79),D79&amp;";","")</f>
        <v/>
      </c>
      <c r="AI79" s="10" t="e">
        <f ca="1">IF(MATCH(E79,E$1:E79,0)=ROW(E79),E79&amp;";","")</f>
        <v>#VALUE!</v>
      </c>
    </row>
    <row r="80" spans="1:35">
      <c r="A80" s="10">
        <v>59</v>
      </c>
      <c r="B80" s="10" t="str">
        <f ca="1">'Application For TE&amp;GOTS'!X121</f>
        <v/>
      </c>
      <c r="C80" s="10">
        <f>'Application For TE&amp;GOTS'!$D121</f>
        <v>0</v>
      </c>
      <c r="D80" s="10" t="str" cm="1">
        <f t="array" aca="1" ref="D80" ca="1">IFERROR(INDIRECT("'Application For TE&amp;GOTS'!L"&amp;'Application For TE&amp;GOTS'!S121),"")</f>
        <v/>
      </c>
      <c r="E80" s="10" t="e">
        <f ca="1">'Application For TE&amp;GOTS'!AF121</f>
        <v>#VALUE!</v>
      </c>
      <c r="F80" s="10" t="str">
        <f ca="1">IFERROR(LEFT('Application For TE&amp;GOTS'!AH121,LEN('Application For TE&amp;GOTS'!AH121)-2),"")</f>
        <v/>
      </c>
      <c r="G80" s="10" t="e">
        <f ca="1">'Application For TE&amp;GOTS'!AI121</f>
        <v>#VALUE!</v>
      </c>
      <c r="Z80" s="10">
        <v>171</v>
      </c>
      <c r="AF80" s="10" t="str">
        <f ca="1">IF(MATCH(B80,B$1:B80,0)=ROW(B80),B80&amp;";","")</f>
        <v/>
      </c>
      <c r="AG80" s="10" t="str">
        <f>IF(MATCH(C80,C$1:C80,0)=ROW(C80),C80&amp;";","")</f>
        <v/>
      </c>
      <c r="AH80" s="10" t="str">
        <f ca="1">IF(MATCH(D80,D$1:D80,0)=ROW(D80),D80&amp;";","")</f>
        <v/>
      </c>
      <c r="AI80" s="10" t="e">
        <f ca="1">IF(MATCH(E80,E$1:E80,0)=ROW(E80),E80&amp;";","")</f>
        <v>#VALUE!</v>
      </c>
    </row>
    <row r="81" spans="1:35">
      <c r="A81" s="10">
        <v>60</v>
      </c>
      <c r="B81" s="10" t="str">
        <f ca="1">'Application For TE&amp;GOTS'!X122</f>
        <v/>
      </c>
      <c r="C81" s="10">
        <f>'Application For TE&amp;GOTS'!$D122</f>
        <v>0</v>
      </c>
      <c r="D81" s="10" t="str" cm="1">
        <f t="array" aca="1" ref="D81" ca="1">IFERROR(INDIRECT("'Application For TE&amp;GOTS'!L"&amp;'Application For TE&amp;GOTS'!S122),"")</f>
        <v/>
      </c>
      <c r="E81" s="10" t="e">
        <f ca="1">'Application For TE&amp;GOTS'!AF122</f>
        <v>#VALUE!</v>
      </c>
      <c r="F81" s="10" t="str">
        <f ca="1">IFERROR(LEFT('Application For TE&amp;GOTS'!AH122,LEN('Application For TE&amp;GOTS'!AH122)-2),"")</f>
        <v/>
      </c>
      <c r="G81" s="10" t="e">
        <f ca="1">'Application For TE&amp;GOTS'!AI122</f>
        <v>#VALUE!</v>
      </c>
      <c r="Z81" s="10">
        <v>172</v>
      </c>
      <c r="AF81" s="10" t="str">
        <f ca="1">IF(MATCH(B81,B$1:B81,0)=ROW(B81),B81&amp;";","")</f>
        <v/>
      </c>
      <c r="AG81" s="10" t="str">
        <f>IF(MATCH(C81,C$1:C81,0)=ROW(C81),C81&amp;";","")</f>
        <v/>
      </c>
      <c r="AH81" s="10" t="str">
        <f ca="1">IF(MATCH(D81,D$1:D81,0)=ROW(D81),D81&amp;";","")</f>
        <v/>
      </c>
      <c r="AI81" s="10" t="e">
        <f ca="1">IF(MATCH(E81,E$1:E81,0)=ROW(E81),E81&amp;";","")</f>
        <v>#VALUE!</v>
      </c>
    </row>
    <row r="82" spans="1:35">
      <c r="A82" s="10">
        <v>61</v>
      </c>
      <c r="B82" s="10" t="str">
        <f ca="1">'Application For TE&amp;GOTS'!X123</f>
        <v/>
      </c>
      <c r="C82" s="10">
        <f>'Application For TE&amp;GOTS'!$D123</f>
        <v>0</v>
      </c>
      <c r="D82" s="10" t="str" cm="1">
        <f t="array" aca="1" ref="D82" ca="1">IFERROR(INDIRECT("'Application For TE&amp;GOTS'!L"&amp;'Application For TE&amp;GOTS'!S123),"")</f>
        <v/>
      </c>
      <c r="E82" s="10" t="e">
        <f ca="1">'Application For TE&amp;GOTS'!AF123</f>
        <v>#VALUE!</v>
      </c>
      <c r="F82" s="10" t="str">
        <f ca="1">IFERROR(LEFT('Application For TE&amp;GOTS'!AH123,LEN('Application For TE&amp;GOTS'!AH123)-2),"")</f>
        <v/>
      </c>
      <c r="G82" s="10" t="e">
        <f ca="1">'Application For TE&amp;GOTS'!AI123</f>
        <v>#VALUE!</v>
      </c>
      <c r="Z82" s="10">
        <v>173</v>
      </c>
      <c r="AF82" s="10" t="str">
        <f ca="1">IF(MATCH(B82,B$1:B82,0)=ROW(B82),B82&amp;";","")</f>
        <v/>
      </c>
      <c r="AG82" s="10" t="str">
        <f>IF(MATCH(C82,C$1:C82,0)=ROW(C82),C82&amp;";","")</f>
        <v/>
      </c>
      <c r="AH82" s="10" t="str">
        <f ca="1">IF(MATCH(D82,D$1:D82,0)=ROW(D82),D82&amp;";","")</f>
        <v/>
      </c>
      <c r="AI82" s="10" t="e">
        <f ca="1">IF(MATCH(E82,E$1:E82,0)=ROW(E82),E82&amp;";","")</f>
        <v>#VALUE!</v>
      </c>
    </row>
    <row r="83" spans="1:35">
      <c r="A83" s="10">
        <v>62</v>
      </c>
      <c r="B83" s="10" t="str">
        <f ca="1">'Application For TE&amp;GOTS'!X124</f>
        <v/>
      </c>
      <c r="C83" s="10">
        <f>'Application For TE&amp;GOTS'!$D124</f>
        <v>0</v>
      </c>
      <c r="D83" s="10" t="str" cm="1">
        <f t="array" aca="1" ref="D83" ca="1">IFERROR(INDIRECT("'Application For TE&amp;GOTS'!L"&amp;'Application For TE&amp;GOTS'!S124),"")</f>
        <v/>
      </c>
      <c r="E83" s="10" t="e">
        <f ca="1">'Application For TE&amp;GOTS'!AF124</f>
        <v>#VALUE!</v>
      </c>
      <c r="F83" s="10" t="str">
        <f ca="1">IFERROR(LEFT('Application For TE&amp;GOTS'!AH124,LEN('Application For TE&amp;GOTS'!AH124)-2),"")</f>
        <v/>
      </c>
      <c r="G83" s="10" t="e">
        <f ca="1">'Application For TE&amp;GOTS'!AI124</f>
        <v>#VALUE!</v>
      </c>
      <c r="Z83" s="10">
        <v>174</v>
      </c>
      <c r="AF83" s="10" t="str">
        <f ca="1">IF(MATCH(B83,B$1:B83,0)=ROW(B83),B83&amp;";","")</f>
        <v/>
      </c>
      <c r="AG83" s="10" t="str">
        <f>IF(MATCH(C83,C$1:C83,0)=ROW(C83),C83&amp;";","")</f>
        <v/>
      </c>
      <c r="AH83" s="10" t="str">
        <f ca="1">IF(MATCH(D83,D$1:D83,0)=ROW(D83),D83&amp;";","")</f>
        <v/>
      </c>
      <c r="AI83" s="10" t="e">
        <f ca="1">IF(MATCH(E83,E$1:E83,0)=ROW(E83),E83&amp;";","")</f>
        <v>#VALUE!</v>
      </c>
    </row>
    <row r="84" spans="1:35">
      <c r="A84" s="10">
        <v>63</v>
      </c>
      <c r="B84" s="10" t="str">
        <f ca="1">'Application For TE&amp;GOTS'!X125</f>
        <v/>
      </c>
      <c r="C84" s="10">
        <f>'Application For TE&amp;GOTS'!$D125</f>
        <v>0</v>
      </c>
      <c r="D84" s="10" t="str" cm="1">
        <f t="array" aca="1" ref="D84" ca="1">IFERROR(INDIRECT("'Application For TE&amp;GOTS'!L"&amp;'Application For TE&amp;GOTS'!S125),"")</f>
        <v/>
      </c>
      <c r="E84" s="10" t="e">
        <f ca="1">'Application For TE&amp;GOTS'!AF125</f>
        <v>#VALUE!</v>
      </c>
      <c r="F84" s="10" t="str">
        <f ca="1">IFERROR(LEFT('Application For TE&amp;GOTS'!AH125,LEN('Application For TE&amp;GOTS'!AH125)-2),"")</f>
        <v/>
      </c>
      <c r="G84" s="10" t="e">
        <f ca="1">'Application For TE&amp;GOTS'!AI125</f>
        <v>#VALUE!</v>
      </c>
      <c r="Z84" s="10">
        <v>175</v>
      </c>
      <c r="AF84" s="10" t="str">
        <f ca="1">IF(MATCH(B84,B$1:B84,0)=ROW(B84),B84&amp;";","")</f>
        <v/>
      </c>
      <c r="AG84" s="10" t="str">
        <f>IF(MATCH(C84,C$1:C84,0)=ROW(C84),C84&amp;";","")</f>
        <v/>
      </c>
      <c r="AH84" s="10" t="str">
        <f ca="1">IF(MATCH(D84,D$1:D84,0)=ROW(D84),D84&amp;";","")</f>
        <v/>
      </c>
      <c r="AI84" s="10" t="e">
        <f ca="1">IF(MATCH(E84,E$1:E84,0)=ROW(E84),E84&amp;";","")</f>
        <v>#VALUE!</v>
      </c>
    </row>
    <row r="85" spans="1:35">
      <c r="A85" s="10">
        <v>64</v>
      </c>
      <c r="B85" s="10" t="str">
        <f ca="1">'Application For TE&amp;GOTS'!X126</f>
        <v/>
      </c>
      <c r="C85" s="10">
        <f>'Application For TE&amp;GOTS'!$D126</f>
        <v>0</v>
      </c>
      <c r="D85" s="10" t="str" cm="1">
        <f t="array" aca="1" ref="D85" ca="1">IFERROR(INDIRECT("'Application For TE&amp;GOTS'!L"&amp;'Application For TE&amp;GOTS'!S126),"")</f>
        <v/>
      </c>
      <c r="E85" s="10" t="e">
        <f ca="1">'Application For TE&amp;GOTS'!AF126</f>
        <v>#VALUE!</v>
      </c>
      <c r="F85" s="10" t="str">
        <f ca="1">IFERROR(LEFT('Application For TE&amp;GOTS'!AH126,LEN('Application For TE&amp;GOTS'!AH126)-2),"")</f>
        <v/>
      </c>
      <c r="G85" s="10" t="e">
        <f ca="1">'Application For TE&amp;GOTS'!AI126</f>
        <v>#VALUE!</v>
      </c>
      <c r="Z85" s="10">
        <v>176</v>
      </c>
      <c r="AF85" s="10" t="str">
        <f ca="1">IF(MATCH(B85,B$1:B85,0)=ROW(B85),B85&amp;";","")</f>
        <v/>
      </c>
      <c r="AG85" s="10" t="str">
        <f>IF(MATCH(C85,C$1:C85,0)=ROW(C85),C85&amp;";","")</f>
        <v/>
      </c>
      <c r="AH85" s="10" t="str">
        <f ca="1">IF(MATCH(D85,D$1:D85,0)=ROW(D85),D85&amp;";","")</f>
        <v/>
      </c>
      <c r="AI85" s="10" t="e">
        <f ca="1">IF(MATCH(E85,E$1:E85,0)=ROW(E85),E85&amp;";","")</f>
        <v>#VALUE!</v>
      </c>
    </row>
    <row r="86" spans="1:35">
      <c r="A86" s="10">
        <v>65</v>
      </c>
      <c r="B86" s="10" t="str">
        <f ca="1">'Application For TE&amp;GOTS'!X127</f>
        <v/>
      </c>
      <c r="C86" s="10">
        <f>'Application For TE&amp;GOTS'!$D127</f>
        <v>0</v>
      </c>
      <c r="D86" s="10" t="str" cm="1">
        <f t="array" aca="1" ref="D86" ca="1">IFERROR(INDIRECT("'Application For TE&amp;GOTS'!L"&amp;'Application For TE&amp;GOTS'!S127),"")</f>
        <v/>
      </c>
      <c r="E86" s="10" t="e">
        <f ca="1">'Application For TE&amp;GOTS'!AF127</f>
        <v>#VALUE!</v>
      </c>
      <c r="F86" s="10" t="str">
        <f ca="1">IFERROR(LEFT('Application For TE&amp;GOTS'!AH127,LEN('Application For TE&amp;GOTS'!AH127)-2),"")</f>
        <v/>
      </c>
      <c r="G86" s="10" t="e">
        <f ca="1">'Application For TE&amp;GOTS'!AI127</f>
        <v>#VALUE!</v>
      </c>
      <c r="Z86" s="10">
        <v>177</v>
      </c>
      <c r="AF86" s="10" t="str">
        <f ca="1">IF(MATCH(B86,B$1:B86,0)=ROW(B86),B86&amp;";","")</f>
        <v/>
      </c>
      <c r="AG86" s="10" t="str">
        <f>IF(MATCH(C86,C$1:C86,0)=ROW(C86),C86&amp;";","")</f>
        <v/>
      </c>
      <c r="AH86" s="10" t="str">
        <f ca="1">IF(MATCH(D86,D$1:D86,0)=ROW(D86),D86&amp;";","")</f>
        <v/>
      </c>
      <c r="AI86" s="10" t="e">
        <f ca="1">IF(MATCH(E86,E$1:E86,0)=ROW(E86),E86&amp;";","")</f>
        <v>#VALUE!</v>
      </c>
    </row>
    <row r="87" spans="1:35">
      <c r="A87" s="10">
        <v>66</v>
      </c>
      <c r="B87" s="10" t="str">
        <f ca="1">'Application For TE&amp;GOTS'!X128</f>
        <v/>
      </c>
      <c r="C87" s="10">
        <f>'Application For TE&amp;GOTS'!$D128</f>
        <v>0</v>
      </c>
      <c r="D87" s="10" t="str" cm="1">
        <f t="array" aca="1" ref="D87" ca="1">IFERROR(INDIRECT("'Application For TE&amp;GOTS'!L"&amp;'Application For TE&amp;GOTS'!S128),"")</f>
        <v/>
      </c>
      <c r="E87" s="10" t="e">
        <f ca="1">'Application For TE&amp;GOTS'!AF128</f>
        <v>#VALUE!</v>
      </c>
      <c r="F87" s="10" t="str">
        <f ca="1">IFERROR(LEFT('Application For TE&amp;GOTS'!AH128,LEN('Application For TE&amp;GOTS'!AH128)-2),"")</f>
        <v/>
      </c>
      <c r="G87" s="10" t="e">
        <f ca="1">'Application For TE&amp;GOTS'!AI128</f>
        <v>#VALUE!</v>
      </c>
      <c r="Z87" s="10">
        <v>178</v>
      </c>
      <c r="AF87" s="10" t="str">
        <f ca="1">IF(MATCH(B87,B$1:B87,0)=ROW(B87),B87&amp;";","")</f>
        <v/>
      </c>
      <c r="AG87" s="10" t="str">
        <f>IF(MATCH(C87,C$1:C87,0)=ROW(C87),C87&amp;";","")</f>
        <v/>
      </c>
      <c r="AH87" s="10" t="str">
        <f ca="1">IF(MATCH(D87,D$1:D87,0)=ROW(D87),D87&amp;";","")</f>
        <v/>
      </c>
      <c r="AI87" s="10" t="e">
        <f ca="1">IF(MATCH(E87,E$1:E87,0)=ROW(E87),E87&amp;";","")</f>
        <v>#VALUE!</v>
      </c>
    </row>
    <row r="88" spans="1:35">
      <c r="A88" s="10">
        <v>67</v>
      </c>
      <c r="B88" s="10" t="str">
        <f ca="1">'Application For TE&amp;GOTS'!X129</f>
        <v/>
      </c>
      <c r="C88" s="10">
        <f>'Application For TE&amp;GOTS'!$D129</f>
        <v>0</v>
      </c>
      <c r="D88" s="10" t="str" cm="1">
        <f t="array" aca="1" ref="D88" ca="1">IFERROR(INDIRECT("'Application For TE&amp;GOTS'!L"&amp;'Application For TE&amp;GOTS'!S129),"")</f>
        <v/>
      </c>
      <c r="E88" s="10" t="e">
        <f ca="1">'Application For TE&amp;GOTS'!AF129</f>
        <v>#VALUE!</v>
      </c>
      <c r="F88" s="10" t="str">
        <f ca="1">IFERROR(LEFT('Application For TE&amp;GOTS'!AH129,LEN('Application For TE&amp;GOTS'!AH129)-2),"")</f>
        <v/>
      </c>
      <c r="G88" s="10" t="e">
        <f ca="1">'Application For TE&amp;GOTS'!AI129</f>
        <v>#VALUE!</v>
      </c>
      <c r="Z88" s="10">
        <v>179</v>
      </c>
      <c r="AF88" s="10" t="str">
        <f ca="1">IF(MATCH(B88,B$1:B88,0)=ROW(B88),B88&amp;";","")</f>
        <v/>
      </c>
      <c r="AG88" s="10" t="str">
        <f>IF(MATCH(C88,C$1:C88,0)=ROW(C88),C88&amp;";","")</f>
        <v/>
      </c>
      <c r="AH88" s="10" t="str">
        <f ca="1">IF(MATCH(D88,D$1:D88,0)=ROW(D88),D88&amp;";","")</f>
        <v/>
      </c>
      <c r="AI88" s="10" t="e">
        <f ca="1">IF(MATCH(E88,E$1:E88,0)=ROW(E88),E88&amp;";","")</f>
        <v>#VALUE!</v>
      </c>
    </row>
    <row r="89" spans="1:35">
      <c r="A89" s="10">
        <v>68</v>
      </c>
      <c r="B89" s="10" t="str">
        <f ca="1">'Application For TE&amp;GOTS'!X130</f>
        <v/>
      </c>
      <c r="C89" s="10">
        <f>'Application For TE&amp;GOTS'!$D130</f>
        <v>0</v>
      </c>
      <c r="D89" s="10" t="str" cm="1">
        <f t="array" aca="1" ref="D89" ca="1">IFERROR(INDIRECT("'Application For TE&amp;GOTS'!L"&amp;'Application For TE&amp;GOTS'!S130),"")</f>
        <v/>
      </c>
      <c r="E89" s="10" t="e">
        <f ca="1">'Application For TE&amp;GOTS'!AF130</f>
        <v>#VALUE!</v>
      </c>
      <c r="F89" s="10" t="str">
        <f ca="1">IFERROR(LEFT('Application For TE&amp;GOTS'!AH130,LEN('Application For TE&amp;GOTS'!AH130)-2),"")</f>
        <v/>
      </c>
      <c r="G89" s="10" t="e">
        <f ca="1">'Application For TE&amp;GOTS'!AI130</f>
        <v>#VALUE!</v>
      </c>
      <c r="Z89" s="10">
        <v>180</v>
      </c>
      <c r="AF89" s="10" t="str">
        <f ca="1">IF(MATCH(B89,B$1:B89,0)=ROW(B89),B89&amp;";","")</f>
        <v/>
      </c>
      <c r="AG89" s="10" t="str">
        <f>IF(MATCH(C89,C$1:C89,0)=ROW(C89),C89&amp;";","")</f>
        <v/>
      </c>
      <c r="AH89" s="10" t="str">
        <f ca="1">IF(MATCH(D89,D$1:D89,0)=ROW(D89),D89&amp;";","")</f>
        <v/>
      </c>
      <c r="AI89" s="10" t="e">
        <f ca="1">IF(MATCH(E89,E$1:E89,0)=ROW(E89),E89&amp;";","")</f>
        <v>#VALUE!</v>
      </c>
    </row>
    <row r="90" spans="1:35">
      <c r="A90" s="10">
        <v>69</v>
      </c>
      <c r="B90" s="10" t="str">
        <f ca="1">'Application For TE&amp;GOTS'!X131</f>
        <v/>
      </c>
      <c r="C90" s="10">
        <f>'Application For TE&amp;GOTS'!$D131</f>
        <v>0</v>
      </c>
      <c r="D90" s="10" t="str" cm="1">
        <f t="array" aca="1" ref="D90" ca="1">IFERROR(INDIRECT("'Application For TE&amp;GOTS'!L"&amp;'Application For TE&amp;GOTS'!S131),"")</f>
        <v/>
      </c>
      <c r="E90" s="10" t="e">
        <f ca="1">'Application For TE&amp;GOTS'!AF131</f>
        <v>#VALUE!</v>
      </c>
      <c r="F90" s="10" t="str">
        <f ca="1">IFERROR(LEFT('Application For TE&amp;GOTS'!AH131,LEN('Application For TE&amp;GOTS'!AH131)-2),"")</f>
        <v/>
      </c>
      <c r="G90" s="10" t="e">
        <f ca="1">'Application For TE&amp;GOTS'!AI131</f>
        <v>#VALUE!</v>
      </c>
      <c r="Z90" s="10">
        <v>181</v>
      </c>
      <c r="AF90" s="10" t="str">
        <f ca="1">IF(MATCH(B90,B$1:B90,0)=ROW(B90),B90&amp;";","")</f>
        <v/>
      </c>
      <c r="AG90" s="10" t="str">
        <f>IF(MATCH(C90,C$1:C90,0)=ROW(C90),C90&amp;";","")</f>
        <v/>
      </c>
      <c r="AH90" s="10" t="str">
        <f ca="1">IF(MATCH(D90,D$1:D90,0)=ROW(D90),D90&amp;";","")</f>
        <v/>
      </c>
      <c r="AI90" s="10" t="e">
        <f ca="1">IF(MATCH(E90,E$1:E90,0)=ROW(E90),E90&amp;";","")</f>
        <v>#VALUE!</v>
      </c>
    </row>
    <row r="91" spans="1:35">
      <c r="A91" s="10">
        <v>70</v>
      </c>
      <c r="B91" s="10" t="str">
        <f ca="1">'Application For TE&amp;GOTS'!X132</f>
        <v/>
      </c>
      <c r="C91" s="10">
        <f>'Application For TE&amp;GOTS'!$D132</f>
        <v>0</v>
      </c>
      <c r="D91" s="10" t="str" cm="1">
        <f t="array" aca="1" ref="D91" ca="1">IFERROR(INDIRECT("'Application For TE&amp;GOTS'!L"&amp;'Application For TE&amp;GOTS'!S132),"")</f>
        <v/>
      </c>
      <c r="E91" s="10" t="e">
        <f ca="1">'Application For TE&amp;GOTS'!AF132</f>
        <v>#VALUE!</v>
      </c>
      <c r="F91" s="10" t="str">
        <f ca="1">IFERROR(LEFT('Application For TE&amp;GOTS'!AH132,LEN('Application For TE&amp;GOTS'!AH132)-2),"")</f>
        <v/>
      </c>
      <c r="G91" s="10" t="e">
        <f ca="1">'Application For TE&amp;GOTS'!AI132</f>
        <v>#VALUE!</v>
      </c>
      <c r="Z91" s="10">
        <v>182</v>
      </c>
      <c r="AF91" s="10" t="str">
        <f ca="1">IF(MATCH(B91,B$1:B91,0)=ROW(B91),B91&amp;";","")</f>
        <v/>
      </c>
      <c r="AG91" s="10" t="str">
        <f>IF(MATCH(C91,C$1:C91,0)=ROW(C91),C91&amp;";","")</f>
        <v/>
      </c>
      <c r="AH91" s="10" t="str">
        <f ca="1">IF(MATCH(D91,D$1:D91,0)=ROW(D91),D91&amp;";","")</f>
        <v/>
      </c>
      <c r="AI91" s="10" t="e">
        <f ca="1">IF(MATCH(E91,E$1:E91,0)=ROW(E91),E91&amp;";","")</f>
        <v>#VALUE!</v>
      </c>
    </row>
    <row r="92" spans="1:35">
      <c r="A92" s="10">
        <v>71</v>
      </c>
      <c r="B92" s="10" t="str">
        <f ca="1">'Application For TE&amp;GOTS'!X133</f>
        <v/>
      </c>
      <c r="C92" s="10">
        <f>'Application For TE&amp;GOTS'!$D133</f>
        <v>0</v>
      </c>
      <c r="D92" s="10" t="str" cm="1">
        <f t="array" aca="1" ref="D92" ca="1">IFERROR(INDIRECT("'Application For TE&amp;GOTS'!L"&amp;'Application For TE&amp;GOTS'!S133),"")</f>
        <v/>
      </c>
      <c r="E92" s="10" t="e">
        <f ca="1">'Application For TE&amp;GOTS'!AF133</f>
        <v>#VALUE!</v>
      </c>
      <c r="F92" s="10" t="str">
        <f ca="1">IFERROR(LEFT('Application For TE&amp;GOTS'!AH133,LEN('Application For TE&amp;GOTS'!AH133)-2),"")</f>
        <v/>
      </c>
      <c r="G92" s="10" t="e">
        <f ca="1">'Application For TE&amp;GOTS'!AI133</f>
        <v>#VALUE!</v>
      </c>
      <c r="Z92" s="10">
        <v>183</v>
      </c>
      <c r="AF92" s="10" t="str">
        <f ca="1">IF(MATCH(B92,B$1:B92,0)=ROW(B92),B92&amp;";","")</f>
        <v/>
      </c>
      <c r="AG92" s="10" t="str">
        <f>IF(MATCH(C92,C$1:C92,0)=ROW(C92),C92&amp;";","")</f>
        <v/>
      </c>
      <c r="AH92" s="10" t="str">
        <f ca="1">IF(MATCH(D92,D$1:D92,0)=ROW(D92),D92&amp;";","")</f>
        <v/>
      </c>
      <c r="AI92" s="10" t="e">
        <f ca="1">IF(MATCH(E92,E$1:E92,0)=ROW(E92),E92&amp;";","")</f>
        <v>#VALUE!</v>
      </c>
    </row>
    <row r="93" spans="1:35">
      <c r="A93" s="10">
        <v>72</v>
      </c>
      <c r="B93" s="10" t="str">
        <f ca="1">'Application For TE&amp;GOTS'!X134</f>
        <v/>
      </c>
      <c r="C93" s="10">
        <f>'Application For TE&amp;GOTS'!$D134</f>
        <v>0</v>
      </c>
      <c r="D93" s="10" t="str" cm="1">
        <f t="array" aca="1" ref="D93" ca="1">IFERROR(INDIRECT("'Application For TE&amp;GOTS'!L"&amp;'Application For TE&amp;GOTS'!S134),"")</f>
        <v/>
      </c>
      <c r="E93" s="10" t="e">
        <f ca="1">'Application For TE&amp;GOTS'!AF134</f>
        <v>#VALUE!</v>
      </c>
      <c r="F93" s="10" t="str">
        <f ca="1">IFERROR(LEFT('Application For TE&amp;GOTS'!AH134,LEN('Application For TE&amp;GOTS'!AH134)-2),"")</f>
        <v/>
      </c>
      <c r="G93" s="10" t="e">
        <f ca="1">'Application For TE&amp;GOTS'!AI134</f>
        <v>#VALUE!</v>
      </c>
      <c r="Z93" s="10">
        <v>184</v>
      </c>
      <c r="AF93" s="10" t="str">
        <f ca="1">IF(MATCH(B93,B$1:B93,0)=ROW(B93),B93&amp;";","")</f>
        <v/>
      </c>
      <c r="AG93" s="10" t="str">
        <f>IF(MATCH(C93,C$1:C93,0)=ROW(C93),C93&amp;";","")</f>
        <v/>
      </c>
      <c r="AH93" s="10" t="str">
        <f ca="1">IF(MATCH(D93,D$1:D93,0)=ROW(D93),D93&amp;";","")</f>
        <v/>
      </c>
      <c r="AI93" s="10" t="e">
        <f ca="1">IF(MATCH(E93,E$1:E93,0)=ROW(E93),E93&amp;";","")</f>
        <v>#VALUE!</v>
      </c>
    </row>
    <row r="94" spans="1:35">
      <c r="A94" s="10">
        <v>73</v>
      </c>
      <c r="B94" s="10" t="str">
        <f ca="1">'Application For TE&amp;GOTS'!X135</f>
        <v/>
      </c>
      <c r="C94" s="10">
        <f>'Application For TE&amp;GOTS'!$D135</f>
        <v>0</v>
      </c>
      <c r="D94" s="10" t="str" cm="1">
        <f t="array" aca="1" ref="D94" ca="1">IFERROR(INDIRECT("'Application For TE&amp;GOTS'!L"&amp;'Application For TE&amp;GOTS'!S135),"")</f>
        <v/>
      </c>
      <c r="E94" s="10" t="e">
        <f ca="1">'Application For TE&amp;GOTS'!AF135</f>
        <v>#VALUE!</v>
      </c>
      <c r="F94" s="10" t="str">
        <f ca="1">IFERROR(LEFT('Application For TE&amp;GOTS'!AH135,LEN('Application For TE&amp;GOTS'!AH135)-2),"")</f>
        <v/>
      </c>
      <c r="G94" s="10" t="e">
        <f ca="1">'Application For TE&amp;GOTS'!AI135</f>
        <v>#VALUE!</v>
      </c>
      <c r="Z94" s="10">
        <v>185</v>
      </c>
      <c r="AF94" s="10" t="str">
        <f ca="1">IF(MATCH(B94,B$1:B94,0)=ROW(B94),B94&amp;";","")</f>
        <v/>
      </c>
      <c r="AG94" s="10" t="str">
        <f>IF(MATCH(C94,C$1:C94,0)=ROW(C94),C94&amp;";","")</f>
        <v/>
      </c>
      <c r="AH94" s="10" t="str">
        <f ca="1">IF(MATCH(D94,D$1:D94,0)=ROW(D94),D94&amp;";","")</f>
        <v/>
      </c>
      <c r="AI94" s="10" t="e">
        <f ca="1">IF(MATCH(E94,E$1:E94,0)=ROW(E94),E94&amp;";","")</f>
        <v>#VALUE!</v>
      </c>
    </row>
    <row r="95" spans="1:35">
      <c r="A95" s="10">
        <v>74</v>
      </c>
      <c r="B95" s="10" t="str">
        <f ca="1">'Application For TE&amp;GOTS'!X136</f>
        <v/>
      </c>
      <c r="C95" s="10">
        <f>'Application For TE&amp;GOTS'!$D136</f>
        <v>0</v>
      </c>
      <c r="D95" s="10" t="str" cm="1">
        <f t="array" aca="1" ref="D95" ca="1">IFERROR(INDIRECT("'Application For TE&amp;GOTS'!L"&amp;'Application For TE&amp;GOTS'!S136),"")</f>
        <v/>
      </c>
      <c r="E95" s="10" t="e">
        <f ca="1">'Application For TE&amp;GOTS'!AF136</f>
        <v>#VALUE!</v>
      </c>
      <c r="F95" s="10" t="str">
        <f ca="1">IFERROR(LEFT('Application For TE&amp;GOTS'!AH136,LEN('Application For TE&amp;GOTS'!AH136)-2),"")</f>
        <v/>
      </c>
      <c r="G95" s="10" t="e">
        <f ca="1">'Application For TE&amp;GOTS'!AI136</f>
        <v>#VALUE!</v>
      </c>
      <c r="Z95" s="10">
        <v>186</v>
      </c>
      <c r="AF95" s="10" t="str">
        <f ca="1">IF(MATCH(B95,B$1:B95,0)=ROW(B95),B95&amp;";","")</f>
        <v/>
      </c>
      <c r="AG95" s="10" t="str">
        <f>IF(MATCH(C95,C$1:C95,0)=ROW(C95),C95&amp;";","")</f>
        <v/>
      </c>
      <c r="AH95" s="10" t="str">
        <f ca="1">IF(MATCH(D95,D$1:D95,0)=ROW(D95),D95&amp;";","")</f>
        <v/>
      </c>
      <c r="AI95" s="10" t="e">
        <f ca="1">IF(MATCH(E95,E$1:E95,0)=ROW(E95),E95&amp;";","")</f>
        <v>#VALUE!</v>
      </c>
    </row>
    <row r="96" spans="1:35">
      <c r="A96" s="10">
        <v>75</v>
      </c>
      <c r="B96" s="10" t="str">
        <f ca="1">'Application For TE&amp;GOTS'!X137</f>
        <v/>
      </c>
      <c r="C96" s="10">
        <f>'Application For TE&amp;GOTS'!$D137</f>
        <v>0</v>
      </c>
      <c r="D96" s="10" t="str" cm="1">
        <f t="array" aca="1" ref="D96" ca="1">IFERROR(INDIRECT("'Application For TE&amp;GOTS'!L"&amp;'Application For TE&amp;GOTS'!S137),"")</f>
        <v/>
      </c>
      <c r="E96" s="10" t="e">
        <f ca="1">'Application For TE&amp;GOTS'!AF137</f>
        <v>#VALUE!</v>
      </c>
      <c r="F96" s="10" t="str">
        <f ca="1">IFERROR(LEFT('Application For TE&amp;GOTS'!AH137,LEN('Application For TE&amp;GOTS'!AH137)-2),"")</f>
        <v/>
      </c>
      <c r="G96" s="10" t="e">
        <f ca="1">'Application For TE&amp;GOTS'!AI137</f>
        <v>#VALUE!</v>
      </c>
      <c r="Z96" s="10">
        <v>187</v>
      </c>
      <c r="AF96" s="10" t="str">
        <f ca="1">IF(MATCH(B96,B$1:B96,0)=ROW(B96),B96&amp;";","")</f>
        <v/>
      </c>
      <c r="AG96" s="10" t="str">
        <f>IF(MATCH(C96,C$1:C96,0)=ROW(C96),C96&amp;";","")</f>
        <v/>
      </c>
      <c r="AH96" s="10" t="str">
        <f ca="1">IF(MATCH(D96,D$1:D96,0)=ROW(D96),D96&amp;";","")</f>
        <v/>
      </c>
      <c r="AI96" s="10" t="e">
        <f ca="1">IF(MATCH(E96,E$1:E96,0)=ROW(E96),E96&amp;";","")</f>
        <v>#VALUE!</v>
      </c>
    </row>
    <row r="97" spans="1:35">
      <c r="A97" s="10">
        <v>76</v>
      </c>
      <c r="B97" s="10" t="str">
        <f ca="1">'Application For TE&amp;GOTS'!X138</f>
        <v/>
      </c>
      <c r="C97" s="10">
        <f>'Application For TE&amp;GOTS'!$D138</f>
        <v>0</v>
      </c>
      <c r="D97" s="10" t="str" cm="1">
        <f t="array" aca="1" ref="D97" ca="1">IFERROR(INDIRECT("'Application For TE&amp;GOTS'!L"&amp;'Application For TE&amp;GOTS'!S138),"")</f>
        <v/>
      </c>
      <c r="E97" s="10" t="e">
        <f ca="1">'Application For TE&amp;GOTS'!AF138</f>
        <v>#VALUE!</v>
      </c>
      <c r="F97" s="10" t="str">
        <f ca="1">IFERROR(LEFT('Application For TE&amp;GOTS'!AH138,LEN('Application For TE&amp;GOTS'!AH138)-2),"")</f>
        <v/>
      </c>
      <c r="G97" s="10" t="e">
        <f ca="1">'Application For TE&amp;GOTS'!AI138</f>
        <v>#VALUE!</v>
      </c>
      <c r="Z97" s="10">
        <v>188</v>
      </c>
      <c r="AF97" s="10" t="str">
        <f ca="1">IF(MATCH(B97,B$1:B97,0)=ROW(B97),B97&amp;";","")</f>
        <v/>
      </c>
      <c r="AG97" s="10" t="str">
        <f>IF(MATCH(C97,C$1:C97,0)=ROW(C97),C97&amp;";","")</f>
        <v/>
      </c>
      <c r="AH97" s="10" t="str">
        <f ca="1">IF(MATCH(D97,D$1:D97,0)=ROW(D97),D97&amp;";","")</f>
        <v/>
      </c>
      <c r="AI97" s="10" t="e">
        <f ca="1">IF(MATCH(E97,E$1:E97,0)=ROW(E97),E97&amp;";","")</f>
        <v>#VALUE!</v>
      </c>
    </row>
    <row r="98" spans="1:35">
      <c r="A98" s="10">
        <v>77</v>
      </c>
      <c r="B98" s="10" t="str">
        <f ca="1">'Application For TE&amp;GOTS'!X139</f>
        <v/>
      </c>
      <c r="C98" s="10">
        <f>'Application For TE&amp;GOTS'!$D139</f>
        <v>0</v>
      </c>
      <c r="D98" s="10" t="str" cm="1">
        <f t="array" aca="1" ref="D98" ca="1">IFERROR(INDIRECT("'Application For TE&amp;GOTS'!L"&amp;'Application For TE&amp;GOTS'!S139),"")</f>
        <v/>
      </c>
      <c r="E98" s="10" t="e">
        <f ca="1">'Application For TE&amp;GOTS'!AF139</f>
        <v>#VALUE!</v>
      </c>
      <c r="F98" s="10" t="str">
        <f ca="1">IFERROR(LEFT('Application For TE&amp;GOTS'!AH139,LEN('Application For TE&amp;GOTS'!AH139)-2),"")</f>
        <v/>
      </c>
      <c r="G98" s="10" t="e">
        <f ca="1">'Application For TE&amp;GOTS'!AI139</f>
        <v>#VALUE!</v>
      </c>
      <c r="Z98" s="10">
        <v>189</v>
      </c>
      <c r="AF98" s="10" t="str">
        <f ca="1">IF(MATCH(B98,B$1:B98,0)=ROW(B98),B98&amp;";","")</f>
        <v/>
      </c>
      <c r="AG98" s="10" t="str">
        <f>IF(MATCH(C98,C$1:C98,0)=ROW(C98),C98&amp;";","")</f>
        <v/>
      </c>
      <c r="AH98" s="10" t="str">
        <f ca="1">IF(MATCH(D98,D$1:D98,0)=ROW(D98),D98&amp;";","")</f>
        <v/>
      </c>
      <c r="AI98" s="10" t="e">
        <f ca="1">IF(MATCH(E98,E$1:E98,0)=ROW(E98),E98&amp;";","")</f>
        <v>#VALUE!</v>
      </c>
    </row>
    <row r="99" spans="1:35">
      <c r="A99" s="10">
        <v>78</v>
      </c>
      <c r="B99" s="10" t="str">
        <f ca="1">'Application For TE&amp;GOTS'!X140</f>
        <v/>
      </c>
      <c r="C99" s="10">
        <f>'Application For TE&amp;GOTS'!$D140</f>
        <v>0</v>
      </c>
      <c r="D99" s="10" t="str" cm="1">
        <f t="array" aca="1" ref="D99" ca="1">IFERROR(INDIRECT("'Application For TE&amp;GOTS'!L"&amp;'Application For TE&amp;GOTS'!S140),"")</f>
        <v/>
      </c>
      <c r="E99" s="10" t="e">
        <f ca="1">'Application For TE&amp;GOTS'!AF140</f>
        <v>#VALUE!</v>
      </c>
      <c r="F99" s="10" t="str">
        <f ca="1">IFERROR(LEFT('Application For TE&amp;GOTS'!AH140,LEN('Application For TE&amp;GOTS'!AH140)-2),"")</f>
        <v/>
      </c>
      <c r="G99" s="10" t="e">
        <f ca="1">'Application For TE&amp;GOTS'!AI140</f>
        <v>#VALUE!</v>
      </c>
      <c r="Z99" s="10">
        <v>190</v>
      </c>
      <c r="AF99" s="10" t="str">
        <f ca="1">IF(MATCH(B99,B$1:B99,0)=ROW(B99),B99&amp;";","")</f>
        <v/>
      </c>
      <c r="AG99" s="10" t="str">
        <f>IF(MATCH(C99,C$1:C99,0)=ROW(C99),C99&amp;";","")</f>
        <v/>
      </c>
      <c r="AH99" s="10" t="str">
        <f ca="1">IF(MATCH(D99,D$1:D99,0)=ROW(D99),D99&amp;";","")</f>
        <v/>
      </c>
      <c r="AI99" s="10" t="e">
        <f ca="1">IF(MATCH(E99,E$1:E99,0)=ROW(E99),E99&amp;";","")</f>
        <v>#VALUE!</v>
      </c>
    </row>
    <row r="100" spans="1:35">
      <c r="A100" s="10">
        <v>79</v>
      </c>
      <c r="B100" s="10" t="str">
        <f ca="1">'Application For TE&amp;GOTS'!X141</f>
        <v/>
      </c>
      <c r="C100" s="10">
        <f>'Application For TE&amp;GOTS'!$D141</f>
        <v>0</v>
      </c>
      <c r="D100" s="10" t="str" cm="1">
        <f t="array" aca="1" ref="D100" ca="1">IFERROR(INDIRECT("'Application For TE&amp;GOTS'!L"&amp;'Application For TE&amp;GOTS'!S141),"")</f>
        <v/>
      </c>
      <c r="E100" s="10" t="e">
        <f ca="1">'Application For TE&amp;GOTS'!AF141</f>
        <v>#VALUE!</v>
      </c>
      <c r="F100" s="10" t="str">
        <f ca="1">IFERROR(LEFT('Application For TE&amp;GOTS'!AH141,LEN('Application For TE&amp;GOTS'!AH141)-2),"")</f>
        <v/>
      </c>
      <c r="G100" s="10" t="e">
        <f ca="1">'Application For TE&amp;GOTS'!AI141</f>
        <v>#VALUE!</v>
      </c>
      <c r="Z100" s="10">
        <v>191</v>
      </c>
      <c r="AF100" s="10" t="str">
        <f ca="1">IF(MATCH(B100,B$1:B100,0)=ROW(B100),B100&amp;";","")</f>
        <v/>
      </c>
      <c r="AG100" s="10" t="str">
        <f>IF(MATCH(C100,C$1:C100,0)=ROW(C100),C100&amp;";","")</f>
        <v/>
      </c>
      <c r="AH100" s="10" t="str">
        <f ca="1">IF(MATCH(D100,D$1:D100,0)=ROW(D100),D100&amp;";","")</f>
        <v/>
      </c>
      <c r="AI100" s="10" t="e">
        <f ca="1">IF(MATCH(E100,E$1:E100,0)=ROW(E100),E100&amp;";","")</f>
        <v>#VALUE!</v>
      </c>
    </row>
    <row r="101" spans="1:35">
      <c r="A101" s="10">
        <v>80</v>
      </c>
      <c r="B101" s="10" t="str">
        <f ca="1">'Application For TE&amp;GOTS'!X142</f>
        <v/>
      </c>
      <c r="C101" s="10">
        <f>'Application For TE&amp;GOTS'!$D142</f>
        <v>0</v>
      </c>
      <c r="D101" s="10" t="str" cm="1">
        <f t="array" aca="1" ref="D101" ca="1">IFERROR(INDIRECT("'Application For TE&amp;GOTS'!L"&amp;'Application For TE&amp;GOTS'!S142),"")</f>
        <v/>
      </c>
      <c r="E101" s="10" t="e">
        <f ca="1">'Application For TE&amp;GOTS'!AF142</f>
        <v>#VALUE!</v>
      </c>
      <c r="F101" s="10" t="str">
        <f ca="1">IFERROR(LEFT('Application For TE&amp;GOTS'!AH142,LEN('Application For TE&amp;GOTS'!AH142)-2),"")</f>
        <v/>
      </c>
      <c r="G101" s="10" t="e">
        <f ca="1">'Application For TE&amp;GOTS'!AI142</f>
        <v>#VALUE!</v>
      </c>
      <c r="Z101" s="10">
        <v>192</v>
      </c>
      <c r="AF101" s="10" t="str">
        <f ca="1">IF(MATCH(B101,B$1:B101,0)=ROW(B101),B101&amp;";","")</f>
        <v/>
      </c>
      <c r="AG101" s="10" t="str">
        <f>IF(MATCH(C101,C$1:C101,0)=ROW(C101),C101&amp;";","")</f>
        <v/>
      </c>
      <c r="AH101" s="10" t="str">
        <f ca="1">IF(MATCH(D101,D$1:D101,0)=ROW(D101),D101&amp;";","")</f>
        <v/>
      </c>
      <c r="AI101" s="10" t="e">
        <f ca="1">IF(MATCH(E101,E$1:E101,0)=ROW(E101),E101&amp;";","")</f>
        <v>#VALUE!</v>
      </c>
    </row>
    <row r="102" spans="1:35">
      <c r="A102" s="10">
        <v>81</v>
      </c>
      <c r="B102" s="10" t="str">
        <f ca="1">'Application For TE&amp;GOTS'!X143</f>
        <v/>
      </c>
      <c r="C102" s="10">
        <f>'Application For TE&amp;GOTS'!$D143</f>
        <v>0</v>
      </c>
      <c r="D102" s="10" t="str" cm="1">
        <f t="array" aca="1" ref="D102" ca="1">IFERROR(INDIRECT("'Application For TE&amp;GOTS'!L"&amp;'Application For TE&amp;GOTS'!S143),"")</f>
        <v/>
      </c>
      <c r="E102" s="10" t="e">
        <f ca="1">'Application For TE&amp;GOTS'!AF143</f>
        <v>#VALUE!</v>
      </c>
      <c r="F102" s="10" t="str">
        <f ca="1">IFERROR(LEFT('Application For TE&amp;GOTS'!AH143,LEN('Application For TE&amp;GOTS'!AH143)-2),"")</f>
        <v/>
      </c>
      <c r="G102" s="10" t="e">
        <f ca="1">'Application For TE&amp;GOTS'!AI143</f>
        <v>#VALUE!</v>
      </c>
      <c r="Z102" s="10">
        <v>193</v>
      </c>
      <c r="AF102" s="10" t="str">
        <f ca="1">IF(MATCH(B102,B$1:B102,0)=ROW(B102),B102&amp;";","")</f>
        <v/>
      </c>
      <c r="AG102" s="10" t="str">
        <f>IF(MATCH(C102,C$1:C102,0)=ROW(C102),C102&amp;";","")</f>
        <v/>
      </c>
      <c r="AH102" s="10" t="str">
        <f ca="1">IF(MATCH(D102,D$1:D102,0)=ROW(D102),D102&amp;";","")</f>
        <v/>
      </c>
      <c r="AI102" s="10" t="e">
        <f ca="1">IF(MATCH(E102,E$1:E102,0)=ROW(E102),E102&amp;";","")</f>
        <v>#VALUE!</v>
      </c>
    </row>
    <row r="103" spans="1:35">
      <c r="A103" s="10">
        <v>82</v>
      </c>
      <c r="B103" s="10" t="str">
        <f ca="1">'Application For TE&amp;GOTS'!X144</f>
        <v/>
      </c>
      <c r="C103" s="10">
        <f>'Application For TE&amp;GOTS'!$D144</f>
        <v>0</v>
      </c>
      <c r="D103" s="10" t="str" cm="1">
        <f t="array" aca="1" ref="D103" ca="1">IFERROR(INDIRECT("'Application For TE&amp;GOTS'!L"&amp;'Application For TE&amp;GOTS'!S144),"")</f>
        <v/>
      </c>
      <c r="E103" s="10" t="e">
        <f ca="1">'Application For TE&amp;GOTS'!AF144</f>
        <v>#VALUE!</v>
      </c>
      <c r="F103" s="10" t="str">
        <f ca="1">IFERROR(LEFT('Application For TE&amp;GOTS'!AH144,LEN('Application For TE&amp;GOTS'!AH144)-2),"")</f>
        <v/>
      </c>
      <c r="G103" s="10" t="e">
        <f ca="1">'Application For TE&amp;GOTS'!AI144</f>
        <v>#VALUE!</v>
      </c>
      <c r="Z103" s="10">
        <v>194</v>
      </c>
      <c r="AF103" s="10" t="str">
        <f ca="1">IF(MATCH(B103,B$1:B103,0)=ROW(B103),B103&amp;";","")</f>
        <v/>
      </c>
      <c r="AG103" s="10" t="str">
        <f>IF(MATCH(C103,C$1:C103,0)=ROW(C103),C103&amp;";","")</f>
        <v/>
      </c>
      <c r="AH103" s="10" t="str">
        <f ca="1">IF(MATCH(D103,D$1:D103,0)=ROW(D103),D103&amp;";","")</f>
        <v/>
      </c>
      <c r="AI103" s="10" t="e">
        <f ca="1">IF(MATCH(E103,E$1:E103,0)=ROW(E103),E103&amp;";","")</f>
        <v>#VALUE!</v>
      </c>
    </row>
    <row r="104" spans="1:35">
      <c r="A104" s="10">
        <v>83</v>
      </c>
      <c r="B104" s="10" t="str">
        <f ca="1">'Application For TE&amp;GOTS'!X145</f>
        <v/>
      </c>
      <c r="C104" s="10">
        <f>'Application For TE&amp;GOTS'!$D145</f>
        <v>0</v>
      </c>
      <c r="D104" s="10" t="str" cm="1">
        <f t="array" aca="1" ref="D104" ca="1">IFERROR(INDIRECT("'Application For TE&amp;GOTS'!L"&amp;'Application For TE&amp;GOTS'!S145),"")</f>
        <v/>
      </c>
      <c r="E104" s="10" t="e">
        <f ca="1">'Application For TE&amp;GOTS'!AF145</f>
        <v>#VALUE!</v>
      </c>
      <c r="F104" s="10" t="str">
        <f ca="1">IFERROR(LEFT('Application For TE&amp;GOTS'!AH145,LEN('Application For TE&amp;GOTS'!AH145)-2),"")</f>
        <v/>
      </c>
      <c r="G104" s="10" t="e">
        <f ca="1">'Application For TE&amp;GOTS'!AI145</f>
        <v>#VALUE!</v>
      </c>
      <c r="Z104" s="10">
        <v>195</v>
      </c>
      <c r="AF104" s="10" t="str">
        <f ca="1">IF(MATCH(B104,B$1:B104,0)=ROW(B104),B104&amp;";","")</f>
        <v/>
      </c>
      <c r="AG104" s="10" t="str">
        <f>IF(MATCH(C104,C$1:C104,0)=ROW(C104),C104&amp;";","")</f>
        <v/>
      </c>
      <c r="AH104" s="10" t="str">
        <f ca="1">IF(MATCH(D104,D$1:D104,0)=ROW(D104),D104&amp;";","")</f>
        <v/>
      </c>
      <c r="AI104" s="10" t="e">
        <f ca="1">IF(MATCH(E104,E$1:E104,0)=ROW(E104),E104&amp;";","")</f>
        <v>#VALUE!</v>
      </c>
    </row>
    <row r="105" spans="1:35">
      <c r="A105" s="10">
        <v>84</v>
      </c>
      <c r="B105" s="10" t="str">
        <f ca="1">'Application For TE&amp;GOTS'!X146</f>
        <v/>
      </c>
      <c r="C105" s="10">
        <f>'Application For TE&amp;GOTS'!$D146</f>
        <v>0</v>
      </c>
      <c r="D105" s="10" t="str" cm="1">
        <f t="array" aca="1" ref="D105" ca="1">IFERROR(INDIRECT("'Application For TE&amp;GOTS'!L"&amp;'Application For TE&amp;GOTS'!S146),"")</f>
        <v/>
      </c>
      <c r="E105" s="10" t="e">
        <f ca="1">'Application For TE&amp;GOTS'!AF146</f>
        <v>#VALUE!</v>
      </c>
      <c r="F105" s="10" t="str">
        <f ca="1">IFERROR(LEFT('Application For TE&amp;GOTS'!AH146,LEN('Application For TE&amp;GOTS'!AH146)-2),"")</f>
        <v/>
      </c>
      <c r="G105" s="10" t="e">
        <f ca="1">'Application For TE&amp;GOTS'!AI146</f>
        <v>#VALUE!</v>
      </c>
      <c r="Z105" s="10">
        <v>196</v>
      </c>
      <c r="AF105" s="10" t="str">
        <f ca="1">IF(MATCH(B105,B$1:B105,0)=ROW(B105),B105&amp;";","")</f>
        <v/>
      </c>
      <c r="AG105" s="10" t="str">
        <f>IF(MATCH(C105,C$1:C105,0)=ROW(C105),C105&amp;";","")</f>
        <v/>
      </c>
      <c r="AH105" s="10" t="str">
        <f ca="1">IF(MATCH(D105,D$1:D105,0)=ROW(D105),D105&amp;";","")</f>
        <v/>
      </c>
      <c r="AI105" s="10" t="e">
        <f ca="1">IF(MATCH(E105,E$1:E105,0)=ROW(E105),E105&amp;";","")</f>
        <v>#VALUE!</v>
      </c>
    </row>
    <row r="106" spans="1:35">
      <c r="A106" s="10">
        <v>85</v>
      </c>
      <c r="B106" s="10" t="str">
        <f ca="1">'Application For TE&amp;GOTS'!X147</f>
        <v/>
      </c>
      <c r="C106" s="10">
        <f>'Application For TE&amp;GOTS'!$D147</f>
        <v>0</v>
      </c>
      <c r="D106" s="10" t="str" cm="1">
        <f t="array" aca="1" ref="D106" ca="1">IFERROR(INDIRECT("'Application For TE&amp;GOTS'!L"&amp;'Application For TE&amp;GOTS'!S147),"")</f>
        <v/>
      </c>
      <c r="E106" s="10" t="e">
        <f ca="1">'Application For TE&amp;GOTS'!AF147</f>
        <v>#VALUE!</v>
      </c>
      <c r="F106" s="10" t="str">
        <f ca="1">IFERROR(LEFT('Application For TE&amp;GOTS'!AH147,LEN('Application For TE&amp;GOTS'!AH147)-2),"")</f>
        <v/>
      </c>
      <c r="G106" s="10" t="e">
        <f ca="1">'Application For TE&amp;GOTS'!AI147</f>
        <v>#VALUE!</v>
      </c>
      <c r="Z106" s="10">
        <v>197</v>
      </c>
      <c r="AF106" s="10" t="str">
        <f ca="1">IF(MATCH(B106,B$1:B106,0)=ROW(B106),B106&amp;";","")</f>
        <v/>
      </c>
      <c r="AG106" s="10" t="str">
        <f>IF(MATCH(C106,C$1:C106,0)=ROW(C106),C106&amp;";","")</f>
        <v/>
      </c>
      <c r="AH106" s="10" t="str">
        <f ca="1">IF(MATCH(D106,D$1:D106,0)=ROW(D106),D106&amp;";","")</f>
        <v/>
      </c>
      <c r="AI106" s="10" t="e">
        <f ca="1">IF(MATCH(E106,E$1:E106,0)=ROW(E106),E106&amp;";","")</f>
        <v>#VALUE!</v>
      </c>
    </row>
    <row r="107" spans="1:35">
      <c r="A107" s="10">
        <v>86</v>
      </c>
      <c r="B107" s="10" t="str">
        <f ca="1">'Application For TE&amp;GOTS'!X148</f>
        <v/>
      </c>
      <c r="C107" s="10">
        <f>'Application For TE&amp;GOTS'!$D148</f>
        <v>0</v>
      </c>
      <c r="D107" s="10" t="str" cm="1">
        <f t="array" aca="1" ref="D107" ca="1">IFERROR(INDIRECT("'Application For TE&amp;GOTS'!L"&amp;'Application For TE&amp;GOTS'!S148),"")</f>
        <v/>
      </c>
      <c r="E107" s="10" t="e">
        <f ca="1">'Application For TE&amp;GOTS'!AF148</f>
        <v>#VALUE!</v>
      </c>
      <c r="F107" s="10" t="str">
        <f ca="1">IFERROR(LEFT('Application For TE&amp;GOTS'!AH148,LEN('Application For TE&amp;GOTS'!AH148)-2),"")</f>
        <v/>
      </c>
      <c r="G107" s="10" t="e">
        <f ca="1">'Application For TE&amp;GOTS'!AI148</f>
        <v>#VALUE!</v>
      </c>
      <c r="Z107" s="10">
        <v>198</v>
      </c>
      <c r="AF107" s="10" t="str">
        <f ca="1">IF(MATCH(B107,B$1:B107,0)=ROW(B107),B107&amp;";","")</f>
        <v/>
      </c>
      <c r="AG107" s="10" t="str">
        <f>IF(MATCH(C107,C$1:C107,0)=ROW(C107),C107&amp;";","")</f>
        <v/>
      </c>
      <c r="AH107" s="10" t="str">
        <f ca="1">IF(MATCH(D107,D$1:D107,0)=ROW(D107),D107&amp;";","")</f>
        <v/>
      </c>
      <c r="AI107" s="10" t="e">
        <f ca="1">IF(MATCH(E107,E$1:E107,0)=ROW(E107),E107&amp;";","")</f>
        <v>#VALUE!</v>
      </c>
    </row>
    <row r="108" spans="1:35">
      <c r="A108" s="10">
        <v>87</v>
      </c>
      <c r="B108" s="10" t="str">
        <f ca="1">'Application For TE&amp;GOTS'!X149</f>
        <v/>
      </c>
      <c r="C108" s="10">
        <f>'Application For TE&amp;GOTS'!$D149</f>
        <v>0</v>
      </c>
      <c r="D108" s="10" t="str" cm="1">
        <f t="array" aca="1" ref="D108" ca="1">IFERROR(INDIRECT("'Application For TE&amp;GOTS'!L"&amp;'Application For TE&amp;GOTS'!S149),"")</f>
        <v/>
      </c>
      <c r="E108" s="10" t="e">
        <f ca="1">'Application For TE&amp;GOTS'!AF149</f>
        <v>#VALUE!</v>
      </c>
      <c r="F108" s="10" t="str">
        <f ca="1">IFERROR(LEFT('Application For TE&amp;GOTS'!AH149,LEN('Application For TE&amp;GOTS'!AH149)-2),"")</f>
        <v/>
      </c>
      <c r="G108" s="10" t="e">
        <f ca="1">'Application For TE&amp;GOTS'!AI149</f>
        <v>#VALUE!</v>
      </c>
      <c r="Z108" s="10">
        <v>199</v>
      </c>
      <c r="AF108" s="10" t="str">
        <f ca="1">IF(MATCH(B108,B$1:B108,0)=ROW(B108),B108&amp;";","")</f>
        <v/>
      </c>
      <c r="AG108" s="10" t="str">
        <f>IF(MATCH(C108,C$1:C108,0)=ROW(C108),C108&amp;";","")</f>
        <v/>
      </c>
      <c r="AH108" s="10" t="str">
        <f ca="1">IF(MATCH(D108,D$1:D108,0)=ROW(D108),D108&amp;";","")</f>
        <v/>
      </c>
      <c r="AI108" s="10" t="e">
        <f ca="1">IF(MATCH(E108,E$1:E108,0)=ROW(E108),E108&amp;";","")</f>
        <v>#VALUE!</v>
      </c>
    </row>
    <row r="109" spans="1:35">
      <c r="A109" s="10">
        <v>88</v>
      </c>
      <c r="B109" s="10" t="str">
        <f ca="1">'Application For TE&amp;GOTS'!X150</f>
        <v/>
      </c>
      <c r="C109" s="10">
        <f>'Application For TE&amp;GOTS'!$D150</f>
        <v>0</v>
      </c>
      <c r="D109" s="10" t="str" cm="1">
        <f t="array" aca="1" ref="D109" ca="1">IFERROR(INDIRECT("'Application For TE&amp;GOTS'!L"&amp;'Application For TE&amp;GOTS'!S150),"")</f>
        <v/>
      </c>
      <c r="E109" s="10" t="e">
        <f ca="1">'Application For TE&amp;GOTS'!AF150</f>
        <v>#VALUE!</v>
      </c>
      <c r="F109" s="10" t="str">
        <f ca="1">IFERROR(LEFT('Application For TE&amp;GOTS'!AH150,LEN('Application For TE&amp;GOTS'!AH150)-2),"")</f>
        <v/>
      </c>
      <c r="G109" s="10" t="e">
        <f ca="1">'Application For TE&amp;GOTS'!AI150</f>
        <v>#VALUE!</v>
      </c>
      <c r="Z109" s="10">
        <v>200</v>
      </c>
      <c r="AF109" s="10" t="str">
        <f ca="1">IF(MATCH(B109,B$1:B109,0)=ROW(B109),B109&amp;";","")</f>
        <v/>
      </c>
      <c r="AG109" s="10" t="str">
        <f>IF(MATCH(C109,C$1:C109,0)=ROW(C109),C109&amp;";","")</f>
        <v/>
      </c>
      <c r="AH109" s="10" t="str">
        <f ca="1">IF(MATCH(D109,D$1:D109,0)=ROW(D109),D109&amp;";","")</f>
        <v/>
      </c>
      <c r="AI109" s="10" t="e">
        <f ca="1">IF(MATCH(E109,E$1:E109,0)=ROW(E109),E109&amp;";","")</f>
        <v>#VALUE!</v>
      </c>
    </row>
    <row r="110" spans="1:35">
      <c r="A110" s="10">
        <v>89</v>
      </c>
      <c r="B110" s="10" t="str">
        <f ca="1">'Application For TE&amp;GOTS'!X151</f>
        <v/>
      </c>
      <c r="C110" s="10">
        <f>'Application For TE&amp;GOTS'!$D151</f>
        <v>0</v>
      </c>
      <c r="D110" s="10" t="str" cm="1">
        <f t="array" aca="1" ref="D110" ca="1">IFERROR(INDIRECT("'Application For TE&amp;GOTS'!L"&amp;'Application For TE&amp;GOTS'!S151),"")</f>
        <v/>
      </c>
      <c r="E110" s="10" t="e">
        <f ca="1">'Application For TE&amp;GOTS'!AF151</f>
        <v>#VALUE!</v>
      </c>
      <c r="F110" s="10" t="str">
        <f ca="1">IFERROR(LEFT('Application For TE&amp;GOTS'!AH151,LEN('Application For TE&amp;GOTS'!AH151)-2),"")</f>
        <v/>
      </c>
      <c r="G110" s="10" t="e">
        <f ca="1">'Application For TE&amp;GOTS'!AI151</f>
        <v>#VALUE!</v>
      </c>
      <c r="Z110" s="10">
        <v>201</v>
      </c>
      <c r="AF110" s="10" t="str">
        <f ca="1">IF(MATCH(B110,B$1:B110,0)=ROW(B110),B110&amp;";","")</f>
        <v/>
      </c>
      <c r="AG110" s="10" t="str">
        <f>IF(MATCH(C110,C$1:C110,0)=ROW(C110),C110&amp;";","")</f>
        <v/>
      </c>
      <c r="AH110" s="10" t="str">
        <f ca="1">IF(MATCH(D110,D$1:D110,0)=ROW(D110),D110&amp;";","")</f>
        <v/>
      </c>
      <c r="AI110" s="10" t="e">
        <f ca="1">IF(MATCH(E110,E$1:E110,0)=ROW(E110),E110&amp;";","")</f>
        <v>#VALUE!</v>
      </c>
    </row>
    <row r="111" spans="1:35">
      <c r="A111" s="10">
        <v>90</v>
      </c>
      <c r="B111" s="10" t="str">
        <f ca="1">'Application For TE&amp;GOTS'!X152</f>
        <v/>
      </c>
      <c r="C111" s="10">
        <f>'Application For TE&amp;GOTS'!$D152</f>
        <v>0</v>
      </c>
      <c r="D111" s="10" t="str" cm="1">
        <f t="array" aca="1" ref="D111" ca="1">IFERROR(INDIRECT("'Application For TE&amp;GOTS'!L"&amp;'Application For TE&amp;GOTS'!S152),"")</f>
        <v/>
      </c>
      <c r="E111" s="10" t="e">
        <f ca="1">'Application For TE&amp;GOTS'!AF152</f>
        <v>#VALUE!</v>
      </c>
      <c r="F111" s="10" t="str">
        <f ca="1">IFERROR(LEFT('Application For TE&amp;GOTS'!AH152,LEN('Application For TE&amp;GOTS'!AH152)-2),"")</f>
        <v/>
      </c>
      <c r="G111" s="10" t="e">
        <f ca="1">'Application For TE&amp;GOTS'!AI152</f>
        <v>#VALUE!</v>
      </c>
      <c r="Z111" s="10">
        <v>202</v>
      </c>
      <c r="AF111" s="10" t="str">
        <f ca="1">IF(MATCH(B111,B$1:B111,0)=ROW(B111),B111&amp;";","")</f>
        <v/>
      </c>
      <c r="AG111" s="10" t="str">
        <f>IF(MATCH(C111,C$1:C111,0)=ROW(C111),C111&amp;";","")</f>
        <v/>
      </c>
      <c r="AH111" s="10" t="str">
        <f ca="1">IF(MATCH(D111,D$1:D111,0)=ROW(D111),D111&amp;";","")</f>
        <v/>
      </c>
      <c r="AI111" s="10" t="e">
        <f ca="1">IF(MATCH(E111,E$1:E111,0)=ROW(E111),E111&amp;";","")</f>
        <v>#VALUE!</v>
      </c>
    </row>
    <row r="112" spans="1:35">
      <c r="A112" s="10">
        <v>91</v>
      </c>
      <c r="B112" s="10" t="str">
        <f ca="1">'Application For TE&amp;GOTS'!X153</f>
        <v/>
      </c>
      <c r="C112" s="10">
        <f>'Application For TE&amp;GOTS'!$D153</f>
        <v>0</v>
      </c>
      <c r="D112" s="10" t="str" cm="1">
        <f t="array" aca="1" ref="D112" ca="1">IFERROR(INDIRECT("'Application For TE&amp;GOTS'!L"&amp;'Application For TE&amp;GOTS'!S153),"")</f>
        <v/>
      </c>
      <c r="E112" s="10" t="e">
        <f ca="1">'Application For TE&amp;GOTS'!AF153</f>
        <v>#VALUE!</v>
      </c>
      <c r="F112" s="10" t="str">
        <f ca="1">IFERROR(LEFT('Application For TE&amp;GOTS'!AH153,LEN('Application For TE&amp;GOTS'!AH153)-2),"")</f>
        <v/>
      </c>
      <c r="G112" s="10" t="e">
        <f ca="1">'Application For TE&amp;GOTS'!AI153</f>
        <v>#VALUE!</v>
      </c>
      <c r="Z112" s="10">
        <v>203</v>
      </c>
      <c r="AF112" s="10" t="str">
        <f ca="1">IF(MATCH(B112,B$1:B112,0)=ROW(B112),B112&amp;";","")</f>
        <v/>
      </c>
      <c r="AG112" s="10" t="str">
        <f>IF(MATCH(C112,C$1:C112,0)=ROW(C112),C112&amp;";","")</f>
        <v/>
      </c>
      <c r="AH112" s="10" t="str">
        <f ca="1">IF(MATCH(D112,D$1:D112,0)=ROW(D112),D112&amp;";","")</f>
        <v/>
      </c>
      <c r="AI112" s="10" t="e">
        <f ca="1">IF(MATCH(E112,E$1:E112,0)=ROW(E112),E112&amp;";","")</f>
        <v>#VALUE!</v>
      </c>
    </row>
    <row r="113" spans="1:35">
      <c r="A113" s="10">
        <v>92</v>
      </c>
      <c r="B113" s="10" t="str">
        <f ca="1">'Application For TE&amp;GOTS'!X154</f>
        <v/>
      </c>
      <c r="C113" s="10">
        <f>'Application For TE&amp;GOTS'!$D154</f>
        <v>0</v>
      </c>
      <c r="D113" s="10" t="str" cm="1">
        <f t="array" aca="1" ref="D113" ca="1">IFERROR(INDIRECT("'Application For TE&amp;GOTS'!L"&amp;'Application For TE&amp;GOTS'!S154),"")</f>
        <v/>
      </c>
      <c r="E113" s="10" t="e">
        <f ca="1">'Application For TE&amp;GOTS'!AF154</f>
        <v>#VALUE!</v>
      </c>
      <c r="F113" s="10" t="str">
        <f ca="1">IFERROR(LEFT('Application For TE&amp;GOTS'!AH154,LEN('Application For TE&amp;GOTS'!AH154)-2),"")</f>
        <v/>
      </c>
      <c r="G113" s="10" t="e">
        <f ca="1">'Application For TE&amp;GOTS'!AI154</f>
        <v>#VALUE!</v>
      </c>
      <c r="Z113" s="10">
        <v>204</v>
      </c>
      <c r="AF113" s="10" t="str">
        <f ca="1">IF(MATCH(B113,B$1:B113,0)=ROW(B113),B113&amp;";","")</f>
        <v/>
      </c>
      <c r="AG113" s="10" t="str">
        <f>IF(MATCH(C113,C$1:C113,0)=ROW(C113),C113&amp;";","")</f>
        <v/>
      </c>
      <c r="AH113" s="10" t="str">
        <f ca="1">IF(MATCH(D113,D$1:D113,0)=ROW(D113),D113&amp;";","")</f>
        <v/>
      </c>
      <c r="AI113" s="10" t="e">
        <f ca="1">IF(MATCH(E113,E$1:E113,0)=ROW(E113),E113&amp;";","")</f>
        <v>#VALUE!</v>
      </c>
    </row>
    <row r="114" spans="1:35">
      <c r="A114" s="10">
        <v>93</v>
      </c>
      <c r="B114" s="10" t="str">
        <f ca="1">'Application For TE&amp;GOTS'!X155</f>
        <v/>
      </c>
      <c r="C114" s="10">
        <f>'Application For TE&amp;GOTS'!$D155</f>
        <v>0</v>
      </c>
      <c r="D114" s="10" t="str" cm="1">
        <f t="array" aca="1" ref="D114" ca="1">IFERROR(INDIRECT("'Application For TE&amp;GOTS'!L"&amp;'Application For TE&amp;GOTS'!S155),"")</f>
        <v/>
      </c>
      <c r="E114" s="10" t="e">
        <f ca="1">'Application For TE&amp;GOTS'!AF155</f>
        <v>#VALUE!</v>
      </c>
      <c r="F114" s="10" t="str">
        <f ca="1">IFERROR(LEFT('Application For TE&amp;GOTS'!AH155,LEN('Application For TE&amp;GOTS'!AH155)-2),"")</f>
        <v/>
      </c>
      <c r="G114" s="10" t="e">
        <f ca="1">'Application For TE&amp;GOTS'!AI155</f>
        <v>#VALUE!</v>
      </c>
      <c r="Z114" s="10">
        <v>205</v>
      </c>
      <c r="AF114" s="10" t="str">
        <f ca="1">IF(MATCH(B114,B$1:B114,0)=ROW(B114),B114&amp;";","")</f>
        <v/>
      </c>
      <c r="AG114" s="10" t="str">
        <f>IF(MATCH(C114,C$1:C114,0)=ROW(C114),C114&amp;";","")</f>
        <v/>
      </c>
      <c r="AH114" s="10" t="str">
        <f ca="1">IF(MATCH(D114,D$1:D114,0)=ROW(D114),D114&amp;";","")</f>
        <v/>
      </c>
      <c r="AI114" s="10" t="e">
        <f ca="1">IF(MATCH(E114,E$1:E114,0)=ROW(E114),E114&amp;";","")</f>
        <v>#VALUE!</v>
      </c>
    </row>
    <row r="115" spans="1:35">
      <c r="A115" s="10">
        <v>94</v>
      </c>
      <c r="B115" s="10" t="str">
        <f ca="1">'Application For TE&amp;GOTS'!X156</f>
        <v/>
      </c>
      <c r="C115" s="10">
        <f>'Application For TE&amp;GOTS'!$D156</f>
        <v>0</v>
      </c>
      <c r="D115" s="10" t="str" cm="1">
        <f t="array" aca="1" ref="D115" ca="1">IFERROR(INDIRECT("'Application For TE&amp;GOTS'!L"&amp;'Application For TE&amp;GOTS'!S156),"")</f>
        <v/>
      </c>
      <c r="E115" s="10" t="e">
        <f ca="1">'Application For TE&amp;GOTS'!AF156</f>
        <v>#VALUE!</v>
      </c>
      <c r="F115" s="10" t="str">
        <f ca="1">IFERROR(LEFT('Application For TE&amp;GOTS'!AH156,LEN('Application For TE&amp;GOTS'!AH156)-2),"")</f>
        <v/>
      </c>
      <c r="G115" s="10" t="e">
        <f ca="1">'Application For TE&amp;GOTS'!AI156</f>
        <v>#VALUE!</v>
      </c>
      <c r="Z115" s="10">
        <v>206</v>
      </c>
      <c r="AF115" s="10" t="str">
        <f ca="1">IF(MATCH(B115,B$1:B115,0)=ROW(B115),B115&amp;";","")</f>
        <v/>
      </c>
      <c r="AG115" s="10" t="str">
        <f>IF(MATCH(C115,C$1:C115,0)=ROW(C115),C115&amp;";","")</f>
        <v/>
      </c>
      <c r="AH115" s="10" t="str">
        <f ca="1">IF(MATCH(D115,D$1:D115,0)=ROW(D115),D115&amp;";","")</f>
        <v/>
      </c>
      <c r="AI115" s="10" t="e">
        <f ca="1">IF(MATCH(E115,E$1:E115,0)=ROW(E115),E115&amp;";","")</f>
        <v>#VALUE!</v>
      </c>
    </row>
    <row r="116" spans="1:35">
      <c r="A116" s="10">
        <v>95</v>
      </c>
      <c r="B116" s="10" t="str">
        <f ca="1">'Application For TE&amp;GOTS'!X157</f>
        <v/>
      </c>
      <c r="C116" s="10">
        <f>'Application For TE&amp;GOTS'!$D157</f>
        <v>0</v>
      </c>
      <c r="D116" s="10" t="str" cm="1">
        <f t="array" aca="1" ref="D116" ca="1">IFERROR(INDIRECT("'Application For TE&amp;GOTS'!L"&amp;'Application For TE&amp;GOTS'!S157),"")</f>
        <v/>
      </c>
      <c r="E116" s="10" t="e">
        <f ca="1">'Application For TE&amp;GOTS'!AF157</f>
        <v>#VALUE!</v>
      </c>
      <c r="F116" s="10" t="str">
        <f ca="1">IFERROR(LEFT('Application For TE&amp;GOTS'!AH157,LEN('Application For TE&amp;GOTS'!AH157)-2),"")</f>
        <v/>
      </c>
      <c r="G116" s="10" t="e">
        <f ca="1">'Application For TE&amp;GOTS'!AI157</f>
        <v>#VALUE!</v>
      </c>
      <c r="Z116" s="10">
        <v>207</v>
      </c>
      <c r="AF116" s="10" t="str">
        <f ca="1">IF(MATCH(B116,B$1:B116,0)=ROW(B116),B116&amp;";","")</f>
        <v/>
      </c>
      <c r="AG116" s="10" t="str">
        <f>IF(MATCH(C116,C$1:C116,0)=ROW(C116),C116&amp;";","")</f>
        <v/>
      </c>
      <c r="AH116" s="10" t="str">
        <f ca="1">IF(MATCH(D116,D$1:D116,0)=ROW(D116),D116&amp;";","")</f>
        <v/>
      </c>
      <c r="AI116" s="10" t="e">
        <f ca="1">IF(MATCH(E116,E$1:E116,0)=ROW(E116),E116&amp;";","")</f>
        <v>#VALUE!</v>
      </c>
    </row>
    <row r="117" spans="1:35">
      <c r="A117" s="10">
        <v>96</v>
      </c>
      <c r="B117" s="10" t="str">
        <f ca="1">'Application For TE&amp;GOTS'!X158</f>
        <v/>
      </c>
      <c r="C117" s="10">
        <f>'Application For TE&amp;GOTS'!$D158</f>
        <v>0</v>
      </c>
      <c r="D117" s="10" t="str" cm="1">
        <f t="array" aca="1" ref="D117" ca="1">IFERROR(INDIRECT("'Application For TE&amp;GOTS'!L"&amp;'Application For TE&amp;GOTS'!S158),"")</f>
        <v/>
      </c>
      <c r="E117" s="10" t="e">
        <f ca="1">'Application For TE&amp;GOTS'!AF158</f>
        <v>#VALUE!</v>
      </c>
      <c r="F117" s="10" t="str">
        <f ca="1">IFERROR(LEFT('Application For TE&amp;GOTS'!AH158,LEN('Application For TE&amp;GOTS'!AH158)-2),"")</f>
        <v/>
      </c>
      <c r="G117" s="10" t="e">
        <f ca="1">'Application For TE&amp;GOTS'!AI158</f>
        <v>#VALUE!</v>
      </c>
      <c r="Z117" s="10">
        <v>208</v>
      </c>
      <c r="AF117" s="10" t="str">
        <f ca="1">IF(MATCH(B117,B$1:B117,0)=ROW(B117),B117&amp;";","")</f>
        <v/>
      </c>
      <c r="AG117" s="10" t="str">
        <f>IF(MATCH(C117,C$1:C117,0)=ROW(C117),C117&amp;";","")</f>
        <v/>
      </c>
      <c r="AH117" s="10" t="str">
        <f ca="1">IF(MATCH(D117,D$1:D117,0)=ROW(D117),D117&amp;";","")</f>
        <v/>
      </c>
      <c r="AI117" s="10" t="e">
        <f ca="1">IF(MATCH(E117,E$1:E117,0)=ROW(E117),E117&amp;";","")</f>
        <v>#VALUE!</v>
      </c>
    </row>
    <row r="118" spans="1:35">
      <c r="A118" s="10">
        <v>97</v>
      </c>
      <c r="B118" s="10" t="str">
        <f ca="1">'Application For TE&amp;GOTS'!X159</f>
        <v/>
      </c>
      <c r="C118" s="10">
        <f>'Application For TE&amp;GOTS'!$D159</f>
        <v>0</v>
      </c>
      <c r="D118" s="10" t="str" cm="1">
        <f t="array" aca="1" ref="D118" ca="1">IFERROR(INDIRECT("'Application For TE&amp;GOTS'!L"&amp;'Application For TE&amp;GOTS'!S159),"")</f>
        <v/>
      </c>
      <c r="E118" s="10" t="e">
        <f ca="1">'Application For TE&amp;GOTS'!AF159</f>
        <v>#VALUE!</v>
      </c>
      <c r="F118" s="10" t="str">
        <f ca="1">IFERROR(LEFT('Application For TE&amp;GOTS'!AH159,LEN('Application For TE&amp;GOTS'!AH159)-2),"")</f>
        <v/>
      </c>
      <c r="G118" s="10" t="e">
        <f ca="1">'Application For TE&amp;GOTS'!AI159</f>
        <v>#VALUE!</v>
      </c>
      <c r="Z118" s="10">
        <v>209</v>
      </c>
      <c r="AF118" s="10" t="str">
        <f ca="1">IF(MATCH(B118,B$1:B118,0)=ROW(B118),B118&amp;";","")</f>
        <v/>
      </c>
      <c r="AG118" s="10" t="str">
        <f>IF(MATCH(C118,C$1:C118,0)=ROW(C118),C118&amp;";","")</f>
        <v/>
      </c>
      <c r="AH118" s="10" t="str">
        <f ca="1">IF(MATCH(D118,D$1:D118,0)=ROW(D118),D118&amp;";","")</f>
        <v/>
      </c>
      <c r="AI118" s="10" t="e">
        <f ca="1">IF(MATCH(E118,E$1:E118,0)=ROW(E118),E118&amp;";","")</f>
        <v>#VALUE!</v>
      </c>
    </row>
    <row r="119" spans="1:35">
      <c r="A119" s="10">
        <v>98</v>
      </c>
      <c r="B119" s="10" t="str">
        <f ca="1">'Application For TE&amp;GOTS'!X160</f>
        <v/>
      </c>
      <c r="C119" s="10">
        <f>'Application For TE&amp;GOTS'!$D160</f>
        <v>0</v>
      </c>
      <c r="D119" s="10" t="str" cm="1">
        <f t="array" aca="1" ref="D119" ca="1">IFERROR(INDIRECT("'Application For TE&amp;GOTS'!L"&amp;'Application For TE&amp;GOTS'!S160),"")</f>
        <v/>
      </c>
      <c r="E119" s="10" t="e">
        <f ca="1">'Application For TE&amp;GOTS'!AF160</f>
        <v>#VALUE!</v>
      </c>
      <c r="F119" s="10" t="str">
        <f ca="1">IFERROR(LEFT('Application For TE&amp;GOTS'!AH160,LEN('Application For TE&amp;GOTS'!AH160)-2),"")</f>
        <v/>
      </c>
      <c r="G119" s="10" t="e">
        <f ca="1">'Application For TE&amp;GOTS'!AI160</f>
        <v>#VALUE!</v>
      </c>
      <c r="Z119" s="10">
        <v>210</v>
      </c>
      <c r="AF119" s="10" t="str">
        <f ca="1">IF(MATCH(B119,B$1:B119,0)=ROW(B119),B119&amp;";","")</f>
        <v/>
      </c>
      <c r="AG119" s="10" t="str">
        <f>IF(MATCH(C119,C$1:C119,0)=ROW(C119),C119&amp;";","")</f>
        <v/>
      </c>
      <c r="AH119" s="10" t="str">
        <f ca="1">IF(MATCH(D119,D$1:D119,0)=ROW(D119),D119&amp;";","")</f>
        <v/>
      </c>
      <c r="AI119" s="10" t="e">
        <f ca="1">IF(MATCH(E119,E$1:E119,0)=ROW(E119),E119&amp;";","")</f>
        <v>#VALUE!</v>
      </c>
    </row>
    <row r="120" spans="1:35">
      <c r="A120" s="10">
        <v>99</v>
      </c>
      <c r="B120" s="10" t="str">
        <f ca="1">'Application For TE&amp;GOTS'!X161</f>
        <v/>
      </c>
      <c r="C120" s="10">
        <f>'Application For TE&amp;GOTS'!$D161</f>
        <v>0</v>
      </c>
      <c r="D120" s="10" t="str" cm="1">
        <f t="array" aca="1" ref="D120" ca="1">IFERROR(INDIRECT("'Application For TE&amp;GOTS'!L"&amp;'Application For TE&amp;GOTS'!S161),"")</f>
        <v/>
      </c>
      <c r="E120" s="10" t="e">
        <f ca="1">'Application For TE&amp;GOTS'!AF161</f>
        <v>#VALUE!</v>
      </c>
      <c r="F120" s="10" t="str">
        <f ca="1">IFERROR(LEFT('Application For TE&amp;GOTS'!AH161,LEN('Application For TE&amp;GOTS'!AH161)-2),"")</f>
        <v/>
      </c>
      <c r="G120" s="10" t="e">
        <f ca="1">'Application For TE&amp;GOTS'!AI161</f>
        <v>#VALUE!</v>
      </c>
      <c r="Z120" s="10">
        <v>211</v>
      </c>
      <c r="AF120" s="10" t="str">
        <f ca="1">IF(MATCH(B120,B$1:B120,0)=ROW(B120),B120&amp;";","")</f>
        <v/>
      </c>
      <c r="AG120" s="10" t="str">
        <f>IF(MATCH(C120,C$1:C120,0)=ROW(C120),C120&amp;";","")</f>
        <v/>
      </c>
      <c r="AH120" s="10" t="str">
        <f ca="1">IF(MATCH(D120,D$1:D120,0)=ROW(D120),D120&amp;";","")</f>
        <v/>
      </c>
      <c r="AI120" s="10" t="e">
        <f ca="1">IF(MATCH(E120,E$1:E120,0)=ROW(E120),E120&amp;";","")</f>
        <v>#VALUE!</v>
      </c>
    </row>
    <row r="121" spans="1:35">
      <c r="A121" s="10">
        <v>100</v>
      </c>
      <c r="B121" s="10" t="str">
        <f ca="1">'Application For TE&amp;GOTS'!X162</f>
        <v/>
      </c>
      <c r="C121" s="10">
        <f>'Application For TE&amp;GOTS'!$D162</f>
        <v>0</v>
      </c>
      <c r="D121" s="10" t="str" cm="1">
        <f t="array" aca="1" ref="D121" ca="1">IFERROR(INDIRECT("'Application For TE&amp;GOTS'!L"&amp;'Application For TE&amp;GOTS'!S162),"")</f>
        <v/>
      </c>
      <c r="E121" s="10" t="e">
        <f ca="1">'Application For TE&amp;GOTS'!AF162</f>
        <v>#VALUE!</v>
      </c>
      <c r="F121" s="10" t="str">
        <f ca="1">IFERROR(LEFT('Application For TE&amp;GOTS'!AH162,LEN('Application For TE&amp;GOTS'!AH162)-2),"")</f>
        <v/>
      </c>
      <c r="G121" s="10" t="e">
        <f ca="1">'Application For TE&amp;GOTS'!AI162</f>
        <v>#VALUE!</v>
      </c>
      <c r="Z121" s="10">
        <v>212</v>
      </c>
      <c r="AF121" s="10" t="str">
        <f ca="1">IF(MATCH(B121,B$1:B121,0)=ROW(B121),B121&amp;";","")</f>
        <v/>
      </c>
      <c r="AG121" s="10" t="str">
        <f>IF(MATCH(C121,C$1:C121,0)=ROW(C121),C121&amp;";","")</f>
        <v/>
      </c>
      <c r="AH121" s="10" t="str">
        <f ca="1">IF(MATCH(D121,D$1:D121,0)=ROW(D121),D121&amp;";","")</f>
        <v/>
      </c>
      <c r="AI121" s="10" t="e">
        <f ca="1">IF(MATCH(E121,E$1:E121,0)=ROW(E121),E121&amp;";","")</f>
        <v>#VALUE!</v>
      </c>
    </row>
    <row r="122" spans="1:35">
      <c r="A122" s="10">
        <v>101</v>
      </c>
      <c r="B122" s="10" t="str">
        <f ca="1">'Application For TE&amp;GOTS'!X163</f>
        <v/>
      </c>
      <c r="C122" s="10">
        <f>'Application For TE&amp;GOTS'!$D163</f>
        <v>0</v>
      </c>
      <c r="D122" s="10" t="str" cm="1">
        <f t="array" aca="1" ref="D122" ca="1">IFERROR(INDIRECT("'Application For TE&amp;GOTS'!L"&amp;'Application For TE&amp;GOTS'!S163),"")</f>
        <v/>
      </c>
      <c r="E122" s="10" t="e">
        <f ca="1">'Application For TE&amp;GOTS'!AF163</f>
        <v>#VALUE!</v>
      </c>
      <c r="F122" s="10" t="str">
        <f ca="1">IFERROR(LEFT('Application For TE&amp;GOTS'!AH163,LEN('Application For TE&amp;GOTS'!AH163)-2),"")</f>
        <v/>
      </c>
      <c r="G122" s="10" t="e">
        <f ca="1">'Application For TE&amp;GOTS'!AI163</f>
        <v>#VALUE!</v>
      </c>
      <c r="Z122" s="10">
        <v>213</v>
      </c>
      <c r="AF122" s="10" t="str">
        <f ca="1">IF(MATCH(B122,B$1:B122,0)=ROW(B122),B122&amp;";","")</f>
        <v/>
      </c>
      <c r="AG122" s="10" t="str">
        <f>IF(MATCH(C122,C$1:C122,0)=ROW(C122),C122&amp;";","")</f>
        <v/>
      </c>
      <c r="AH122" s="10" t="str">
        <f ca="1">IF(MATCH(D122,D$1:D122,0)=ROW(D122),D122&amp;";","")</f>
        <v/>
      </c>
      <c r="AI122" s="10" t="e">
        <f ca="1">IF(MATCH(E122,E$1:E122,0)=ROW(E122),E122&amp;";","")</f>
        <v>#VALUE!</v>
      </c>
    </row>
    <row r="123" spans="1:35">
      <c r="A123" s="10">
        <v>102</v>
      </c>
      <c r="B123" s="10" t="str">
        <f ca="1">'Application For TE&amp;GOTS'!X164</f>
        <v/>
      </c>
      <c r="C123" s="10">
        <f>'Application For TE&amp;GOTS'!$D164</f>
        <v>0</v>
      </c>
      <c r="D123" s="10" t="str" cm="1">
        <f t="array" aca="1" ref="D123" ca="1">IFERROR(INDIRECT("'Application For TE&amp;GOTS'!L"&amp;'Application For TE&amp;GOTS'!S164),"")</f>
        <v/>
      </c>
      <c r="E123" s="10" t="e">
        <f ca="1">'Application For TE&amp;GOTS'!AF164</f>
        <v>#VALUE!</v>
      </c>
      <c r="F123" s="10" t="str">
        <f ca="1">IFERROR(LEFT('Application For TE&amp;GOTS'!AH164,LEN('Application For TE&amp;GOTS'!AH164)-2),"")</f>
        <v/>
      </c>
      <c r="G123" s="10" t="e">
        <f ca="1">'Application For TE&amp;GOTS'!AI164</f>
        <v>#VALUE!</v>
      </c>
      <c r="Z123" s="10">
        <v>214</v>
      </c>
      <c r="AF123" s="10" t="str">
        <f ca="1">IF(MATCH(B123,B$1:B123,0)=ROW(B123),B123&amp;";","")</f>
        <v/>
      </c>
      <c r="AG123" s="10" t="str">
        <f>IF(MATCH(C123,C$1:C123,0)=ROW(C123),C123&amp;";","")</f>
        <v/>
      </c>
      <c r="AH123" s="10" t="str">
        <f ca="1">IF(MATCH(D123,D$1:D123,0)=ROW(D123),D123&amp;";","")</f>
        <v/>
      </c>
      <c r="AI123" s="10" t="e">
        <f ca="1">IF(MATCH(E123,E$1:E123,0)=ROW(E123),E123&amp;";","")</f>
        <v>#VALUE!</v>
      </c>
    </row>
    <row r="124" spans="1:35">
      <c r="A124" s="10">
        <v>103</v>
      </c>
      <c r="B124" s="10" t="str">
        <f ca="1">'Application For TE&amp;GOTS'!X165</f>
        <v/>
      </c>
      <c r="C124" s="10">
        <f>'Application For TE&amp;GOTS'!$D165</f>
        <v>0</v>
      </c>
      <c r="D124" s="10" t="str" cm="1">
        <f t="array" aca="1" ref="D124" ca="1">IFERROR(INDIRECT("'Application For TE&amp;GOTS'!L"&amp;'Application For TE&amp;GOTS'!S165),"")</f>
        <v/>
      </c>
      <c r="E124" s="10" t="e">
        <f ca="1">'Application For TE&amp;GOTS'!AF165</f>
        <v>#VALUE!</v>
      </c>
      <c r="F124" s="10" t="str">
        <f ca="1">IFERROR(LEFT('Application For TE&amp;GOTS'!AH165,LEN('Application For TE&amp;GOTS'!AH165)-2),"")</f>
        <v/>
      </c>
      <c r="G124" s="10" t="e">
        <f ca="1">'Application For TE&amp;GOTS'!AI165</f>
        <v>#VALUE!</v>
      </c>
      <c r="Z124" s="10">
        <v>215</v>
      </c>
      <c r="AF124" s="10" t="str">
        <f ca="1">IF(MATCH(B124,B$1:B124,0)=ROW(B124),B124&amp;";","")</f>
        <v/>
      </c>
      <c r="AG124" s="10" t="str">
        <f>IF(MATCH(C124,C$1:C124,0)=ROW(C124),C124&amp;";","")</f>
        <v/>
      </c>
      <c r="AH124" s="10" t="str">
        <f ca="1">IF(MATCH(D124,D$1:D124,0)=ROW(D124),D124&amp;";","")</f>
        <v/>
      </c>
      <c r="AI124" s="10" t="e">
        <f ca="1">IF(MATCH(E124,E$1:E124,0)=ROW(E124),E124&amp;";","")</f>
        <v>#VALUE!</v>
      </c>
    </row>
    <row r="125" spans="1:35">
      <c r="A125" s="10">
        <v>104</v>
      </c>
      <c r="B125" s="10" t="str">
        <f ca="1">'Application For TE&amp;GOTS'!X166</f>
        <v/>
      </c>
      <c r="C125" s="10">
        <f>'Application For TE&amp;GOTS'!$D166</f>
        <v>0</v>
      </c>
      <c r="D125" s="10" t="str" cm="1">
        <f t="array" aca="1" ref="D125" ca="1">IFERROR(INDIRECT("'Application For TE&amp;GOTS'!L"&amp;'Application For TE&amp;GOTS'!S166),"")</f>
        <v/>
      </c>
      <c r="E125" s="10" t="e">
        <f ca="1">'Application For TE&amp;GOTS'!AF166</f>
        <v>#VALUE!</v>
      </c>
      <c r="F125" s="10" t="str">
        <f ca="1">IFERROR(LEFT('Application For TE&amp;GOTS'!AH166,LEN('Application For TE&amp;GOTS'!AH166)-2),"")</f>
        <v/>
      </c>
      <c r="G125" s="10" t="e">
        <f ca="1">'Application For TE&amp;GOTS'!AI166</f>
        <v>#VALUE!</v>
      </c>
      <c r="Z125" s="10">
        <v>216</v>
      </c>
      <c r="AF125" s="10" t="str">
        <f ca="1">IF(MATCH(B125,B$1:B125,0)=ROW(B125),B125&amp;";","")</f>
        <v/>
      </c>
      <c r="AG125" s="10" t="str">
        <f>IF(MATCH(C125,C$1:C125,0)=ROW(C125),C125&amp;";","")</f>
        <v/>
      </c>
      <c r="AH125" s="10" t="str">
        <f ca="1">IF(MATCH(D125,D$1:D125,0)=ROW(D125),D125&amp;";","")</f>
        <v/>
      </c>
      <c r="AI125" s="10" t="e">
        <f ca="1">IF(MATCH(E125,E$1:E125,0)=ROW(E125),E125&amp;";","")</f>
        <v>#VALUE!</v>
      </c>
    </row>
    <row r="126" spans="1:35">
      <c r="A126" s="10">
        <v>105</v>
      </c>
      <c r="B126" s="10" t="str">
        <f ca="1">'Application For TE&amp;GOTS'!X167</f>
        <v/>
      </c>
      <c r="C126" s="10">
        <f>'Application For TE&amp;GOTS'!$D167</f>
        <v>0</v>
      </c>
      <c r="D126" s="10" t="str" cm="1">
        <f t="array" aca="1" ref="D126" ca="1">IFERROR(INDIRECT("'Application For TE&amp;GOTS'!L"&amp;'Application For TE&amp;GOTS'!S167),"")</f>
        <v/>
      </c>
      <c r="E126" s="10" t="e">
        <f ca="1">'Application For TE&amp;GOTS'!AF167</f>
        <v>#VALUE!</v>
      </c>
      <c r="F126" s="10" t="str">
        <f ca="1">IFERROR(LEFT('Application For TE&amp;GOTS'!AH167,LEN('Application For TE&amp;GOTS'!AH167)-2),"")</f>
        <v/>
      </c>
      <c r="G126" s="10" t="e">
        <f ca="1">'Application For TE&amp;GOTS'!AI167</f>
        <v>#VALUE!</v>
      </c>
      <c r="Z126" s="10">
        <v>217</v>
      </c>
      <c r="AF126" s="10" t="str">
        <f ca="1">IF(MATCH(B126,B$1:B126,0)=ROW(B126),B126&amp;";","")</f>
        <v/>
      </c>
      <c r="AG126" s="10" t="str">
        <f>IF(MATCH(C126,C$1:C126,0)=ROW(C126),C126&amp;";","")</f>
        <v/>
      </c>
      <c r="AH126" s="10" t="str">
        <f ca="1">IF(MATCH(D126,D$1:D126,0)=ROW(D126),D126&amp;";","")</f>
        <v/>
      </c>
      <c r="AI126" s="10" t="e">
        <f ca="1">IF(MATCH(E126,E$1:E126,0)=ROW(E126),E126&amp;";","")</f>
        <v>#VALUE!</v>
      </c>
    </row>
    <row r="127" spans="1:35">
      <c r="A127" s="10">
        <v>106</v>
      </c>
      <c r="B127" s="10" t="str">
        <f ca="1">'Application For TE&amp;GOTS'!X168</f>
        <v/>
      </c>
      <c r="C127" s="10">
        <f>'Application For TE&amp;GOTS'!$D168</f>
        <v>0</v>
      </c>
      <c r="D127" s="10" t="str" cm="1">
        <f t="array" aca="1" ref="D127" ca="1">IFERROR(INDIRECT("'Application For TE&amp;GOTS'!L"&amp;'Application For TE&amp;GOTS'!S168),"")</f>
        <v/>
      </c>
      <c r="E127" s="10" t="e">
        <f ca="1">'Application For TE&amp;GOTS'!AF168</f>
        <v>#VALUE!</v>
      </c>
      <c r="F127" s="10" t="str">
        <f ca="1">IFERROR(LEFT('Application For TE&amp;GOTS'!AH168,LEN('Application For TE&amp;GOTS'!AH168)-2),"")</f>
        <v/>
      </c>
      <c r="G127" s="10" t="e">
        <f ca="1">'Application For TE&amp;GOTS'!AI168</f>
        <v>#VALUE!</v>
      </c>
      <c r="Z127" s="10">
        <v>218</v>
      </c>
      <c r="AF127" s="10" t="str">
        <f ca="1">IF(MATCH(B127,B$1:B127,0)=ROW(B127),B127&amp;";","")</f>
        <v/>
      </c>
      <c r="AG127" s="10" t="str">
        <f>IF(MATCH(C127,C$1:C127,0)=ROW(C127),C127&amp;";","")</f>
        <v/>
      </c>
      <c r="AH127" s="10" t="str">
        <f ca="1">IF(MATCH(D127,D$1:D127,0)=ROW(D127),D127&amp;";","")</f>
        <v/>
      </c>
      <c r="AI127" s="10" t="e">
        <f ca="1">IF(MATCH(E127,E$1:E127,0)=ROW(E127),E127&amp;";","")</f>
        <v>#VALUE!</v>
      </c>
    </row>
    <row r="128" spans="1:35">
      <c r="A128" s="10">
        <v>107</v>
      </c>
      <c r="B128" s="10" t="str">
        <f ca="1">'Application For TE&amp;GOTS'!X169</f>
        <v/>
      </c>
      <c r="C128" s="10">
        <f>'Application For TE&amp;GOTS'!$D169</f>
        <v>0</v>
      </c>
      <c r="D128" s="10" t="str" cm="1">
        <f t="array" aca="1" ref="D128" ca="1">IFERROR(INDIRECT("'Application For TE&amp;GOTS'!L"&amp;'Application For TE&amp;GOTS'!S169),"")</f>
        <v/>
      </c>
      <c r="E128" s="10" t="e">
        <f ca="1">'Application For TE&amp;GOTS'!AF169</f>
        <v>#VALUE!</v>
      </c>
      <c r="F128" s="10" t="str">
        <f ca="1">IFERROR(LEFT('Application For TE&amp;GOTS'!AH169,LEN('Application For TE&amp;GOTS'!AH169)-2),"")</f>
        <v/>
      </c>
      <c r="G128" s="10" t="e">
        <f ca="1">'Application For TE&amp;GOTS'!AI169</f>
        <v>#VALUE!</v>
      </c>
      <c r="Z128" s="10">
        <v>219</v>
      </c>
      <c r="AF128" s="10" t="str">
        <f ca="1">IF(MATCH(B128,B$1:B128,0)=ROW(B128),B128&amp;";","")</f>
        <v/>
      </c>
      <c r="AG128" s="10" t="str">
        <f>IF(MATCH(C128,C$1:C128,0)=ROW(C128),C128&amp;";","")</f>
        <v/>
      </c>
      <c r="AH128" s="10" t="str">
        <f ca="1">IF(MATCH(D128,D$1:D128,0)=ROW(D128),D128&amp;";","")</f>
        <v/>
      </c>
      <c r="AI128" s="10" t="e">
        <f ca="1">IF(MATCH(E128,E$1:E128,0)=ROW(E128),E128&amp;";","")</f>
        <v>#VALUE!</v>
      </c>
    </row>
    <row r="129" spans="1:35">
      <c r="A129" s="10">
        <v>108</v>
      </c>
      <c r="B129" s="10" t="str">
        <f ca="1">'Application For TE&amp;GOTS'!X170</f>
        <v/>
      </c>
      <c r="C129" s="10">
        <f>'Application For TE&amp;GOTS'!$D170</f>
        <v>0</v>
      </c>
      <c r="D129" s="10" t="str" cm="1">
        <f t="array" aca="1" ref="D129" ca="1">IFERROR(INDIRECT("'Application For TE&amp;GOTS'!L"&amp;'Application For TE&amp;GOTS'!S170),"")</f>
        <v/>
      </c>
      <c r="E129" s="10" t="e">
        <f ca="1">'Application For TE&amp;GOTS'!AF170</f>
        <v>#VALUE!</v>
      </c>
      <c r="F129" s="10" t="str">
        <f ca="1">IFERROR(LEFT('Application For TE&amp;GOTS'!AH170,LEN('Application For TE&amp;GOTS'!AH170)-2),"")</f>
        <v/>
      </c>
      <c r="G129" s="10" t="e">
        <f ca="1">'Application For TE&amp;GOTS'!AI170</f>
        <v>#VALUE!</v>
      </c>
      <c r="Z129" s="10">
        <v>220</v>
      </c>
      <c r="AF129" s="10" t="str">
        <f ca="1">IF(MATCH(B129,B$1:B129,0)=ROW(B129),B129&amp;";","")</f>
        <v/>
      </c>
      <c r="AG129" s="10" t="str">
        <f>IF(MATCH(C129,C$1:C129,0)=ROW(C129),C129&amp;";","")</f>
        <v/>
      </c>
      <c r="AH129" s="10" t="str">
        <f ca="1">IF(MATCH(D129,D$1:D129,0)=ROW(D129),D129&amp;";","")</f>
        <v/>
      </c>
      <c r="AI129" s="10" t="e">
        <f ca="1">IF(MATCH(E129,E$1:E129,0)=ROW(E129),E129&amp;";","")</f>
        <v>#VALUE!</v>
      </c>
    </row>
    <row r="130" spans="1:35">
      <c r="A130" s="10">
        <v>109</v>
      </c>
      <c r="B130" s="10" t="str">
        <f ca="1">'Application For TE&amp;GOTS'!X171</f>
        <v/>
      </c>
      <c r="C130" s="10">
        <f>'Application For TE&amp;GOTS'!$D171</f>
        <v>0</v>
      </c>
      <c r="D130" s="10" t="str" cm="1">
        <f t="array" aca="1" ref="D130" ca="1">IFERROR(INDIRECT("'Application For TE&amp;GOTS'!L"&amp;'Application For TE&amp;GOTS'!S171),"")</f>
        <v/>
      </c>
      <c r="E130" s="10" t="e">
        <f ca="1">'Application For TE&amp;GOTS'!AF171</f>
        <v>#VALUE!</v>
      </c>
      <c r="F130" s="10" t="str">
        <f ca="1">IFERROR(LEFT('Application For TE&amp;GOTS'!AH171,LEN('Application For TE&amp;GOTS'!AH171)-2),"")</f>
        <v/>
      </c>
      <c r="G130" s="10" t="e">
        <f ca="1">'Application For TE&amp;GOTS'!AI171</f>
        <v>#VALUE!</v>
      </c>
      <c r="Z130" s="10">
        <v>221</v>
      </c>
      <c r="AF130" s="10" t="str">
        <f ca="1">IF(MATCH(B130,B$1:B130,0)=ROW(B130),B130&amp;";","")</f>
        <v/>
      </c>
      <c r="AG130" s="10" t="str">
        <f>IF(MATCH(C130,C$1:C130,0)=ROW(C130),C130&amp;";","")</f>
        <v/>
      </c>
      <c r="AH130" s="10" t="str">
        <f ca="1">IF(MATCH(D130,D$1:D130,0)=ROW(D130),D130&amp;";","")</f>
        <v/>
      </c>
      <c r="AI130" s="10" t="e">
        <f ca="1">IF(MATCH(E130,E$1:E130,0)=ROW(E130),E130&amp;";","")</f>
        <v>#VALUE!</v>
      </c>
    </row>
    <row r="131" spans="1:35">
      <c r="A131" s="10">
        <v>110</v>
      </c>
      <c r="B131" s="10" t="str">
        <f ca="1">'Application For TE&amp;GOTS'!X172</f>
        <v/>
      </c>
      <c r="C131" s="10">
        <f>'Application For TE&amp;GOTS'!$D172</f>
        <v>0</v>
      </c>
      <c r="D131" s="10" t="str" cm="1">
        <f t="array" aca="1" ref="D131" ca="1">IFERROR(INDIRECT("'Application For TE&amp;GOTS'!L"&amp;'Application For TE&amp;GOTS'!S172),"")</f>
        <v/>
      </c>
      <c r="E131" s="10" t="e">
        <f ca="1">'Application For TE&amp;GOTS'!AF172</f>
        <v>#VALUE!</v>
      </c>
      <c r="F131" s="10" t="str">
        <f ca="1">IFERROR(LEFT('Application For TE&amp;GOTS'!AH172,LEN('Application For TE&amp;GOTS'!AH172)-2),"")</f>
        <v/>
      </c>
      <c r="G131" s="10" t="e">
        <f ca="1">'Application For TE&amp;GOTS'!AI172</f>
        <v>#VALUE!</v>
      </c>
      <c r="Z131" s="10">
        <v>222</v>
      </c>
      <c r="AF131" s="10" t="str">
        <f ca="1">IF(MATCH(B131,B$1:B131,0)=ROW(B131),B131&amp;";","")</f>
        <v/>
      </c>
      <c r="AG131" s="10" t="str">
        <f>IF(MATCH(C131,C$1:C131,0)=ROW(C131),C131&amp;";","")</f>
        <v/>
      </c>
      <c r="AH131" s="10" t="str">
        <f ca="1">IF(MATCH(D131,D$1:D131,0)=ROW(D131),D131&amp;";","")</f>
        <v/>
      </c>
      <c r="AI131" s="10" t="e">
        <f ca="1">IF(MATCH(E131,E$1:E131,0)=ROW(E131),E131&amp;";","")</f>
        <v>#VALUE!</v>
      </c>
    </row>
    <row r="132" spans="1:35">
      <c r="A132" s="10">
        <v>111</v>
      </c>
      <c r="B132" s="10" t="str">
        <f ca="1">'Application For TE&amp;GOTS'!X173</f>
        <v/>
      </c>
      <c r="C132" s="10">
        <f>'Application For TE&amp;GOTS'!$D173</f>
        <v>0</v>
      </c>
      <c r="D132" s="10" t="str" cm="1">
        <f t="array" aca="1" ref="D132" ca="1">IFERROR(INDIRECT("'Application For TE&amp;GOTS'!L"&amp;'Application For TE&amp;GOTS'!S173),"")</f>
        <v/>
      </c>
      <c r="E132" s="10" t="e">
        <f ca="1">'Application For TE&amp;GOTS'!AF173</f>
        <v>#VALUE!</v>
      </c>
      <c r="F132" s="10" t="str">
        <f ca="1">IFERROR(LEFT('Application For TE&amp;GOTS'!AH173,LEN('Application For TE&amp;GOTS'!AH173)-2),"")</f>
        <v/>
      </c>
      <c r="G132" s="10" t="e">
        <f ca="1">'Application For TE&amp;GOTS'!AI173</f>
        <v>#VALUE!</v>
      </c>
      <c r="Z132" s="10">
        <v>223</v>
      </c>
      <c r="AF132" s="10" t="str">
        <f ca="1">IF(MATCH(B132,B$1:B132,0)=ROW(B132),B132&amp;";","")</f>
        <v/>
      </c>
      <c r="AG132" s="10" t="str">
        <f>IF(MATCH(C132,C$1:C132,0)=ROW(C132),C132&amp;";","")</f>
        <v/>
      </c>
      <c r="AH132" s="10" t="str">
        <f ca="1">IF(MATCH(D132,D$1:D132,0)=ROW(D132),D132&amp;";","")</f>
        <v/>
      </c>
      <c r="AI132" s="10" t="e">
        <f ca="1">IF(MATCH(E132,E$1:E132,0)=ROW(E132),E132&amp;";","")</f>
        <v>#VALUE!</v>
      </c>
    </row>
    <row r="133" spans="1:35">
      <c r="A133" s="10">
        <v>112</v>
      </c>
      <c r="B133" s="10" t="str">
        <f ca="1">'Application For TE&amp;GOTS'!X174</f>
        <v/>
      </c>
      <c r="C133" s="10">
        <f>'Application For TE&amp;GOTS'!$D174</f>
        <v>0</v>
      </c>
      <c r="D133" s="10" t="str" cm="1">
        <f t="array" aca="1" ref="D133" ca="1">IFERROR(INDIRECT("'Application For TE&amp;GOTS'!L"&amp;'Application For TE&amp;GOTS'!S174),"")</f>
        <v/>
      </c>
      <c r="E133" s="10" t="e">
        <f ca="1">'Application For TE&amp;GOTS'!AF174</f>
        <v>#VALUE!</v>
      </c>
      <c r="F133" s="10" t="str">
        <f ca="1">IFERROR(LEFT('Application For TE&amp;GOTS'!AH174,LEN('Application For TE&amp;GOTS'!AH174)-2),"")</f>
        <v/>
      </c>
      <c r="G133" s="10" t="e">
        <f ca="1">'Application For TE&amp;GOTS'!AI174</f>
        <v>#VALUE!</v>
      </c>
      <c r="Z133" s="10">
        <v>224</v>
      </c>
      <c r="AF133" s="10" t="str">
        <f ca="1">IF(MATCH(B133,B$1:B133,0)=ROW(B133),B133&amp;";","")</f>
        <v/>
      </c>
      <c r="AG133" s="10" t="str">
        <f>IF(MATCH(C133,C$1:C133,0)=ROW(C133),C133&amp;";","")</f>
        <v/>
      </c>
      <c r="AH133" s="10" t="str">
        <f ca="1">IF(MATCH(D133,D$1:D133,0)=ROW(D133),D133&amp;";","")</f>
        <v/>
      </c>
      <c r="AI133" s="10" t="e">
        <f ca="1">IF(MATCH(E133,E$1:E133,0)=ROW(E133),E133&amp;";","")</f>
        <v>#VALUE!</v>
      </c>
    </row>
    <row r="134" spans="1:35">
      <c r="A134" s="10">
        <v>113</v>
      </c>
      <c r="B134" s="10" t="str">
        <f ca="1">'Application For TE&amp;GOTS'!X175</f>
        <v/>
      </c>
      <c r="C134" s="10">
        <f>'Application For TE&amp;GOTS'!$D175</f>
        <v>0</v>
      </c>
      <c r="D134" s="10" t="str" cm="1">
        <f t="array" aca="1" ref="D134" ca="1">IFERROR(INDIRECT("'Application For TE&amp;GOTS'!L"&amp;'Application For TE&amp;GOTS'!S175),"")</f>
        <v/>
      </c>
      <c r="E134" s="10" t="e">
        <f ca="1">'Application For TE&amp;GOTS'!AF175</f>
        <v>#VALUE!</v>
      </c>
      <c r="F134" s="10" t="str">
        <f ca="1">IFERROR(LEFT('Application For TE&amp;GOTS'!AH175,LEN('Application For TE&amp;GOTS'!AH175)-2),"")</f>
        <v/>
      </c>
      <c r="G134" s="10" t="e">
        <f ca="1">'Application For TE&amp;GOTS'!AI175</f>
        <v>#VALUE!</v>
      </c>
      <c r="Z134" s="10">
        <v>225</v>
      </c>
      <c r="AF134" s="10" t="str">
        <f ca="1">IF(MATCH(B134,B$1:B134,0)=ROW(B134),B134&amp;";","")</f>
        <v/>
      </c>
      <c r="AG134" s="10" t="str">
        <f>IF(MATCH(C134,C$1:C134,0)=ROW(C134),C134&amp;";","")</f>
        <v/>
      </c>
      <c r="AH134" s="10" t="str">
        <f ca="1">IF(MATCH(D134,D$1:D134,0)=ROW(D134),D134&amp;";","")</f>
        <v/>
      </c>
      <c r="AI134" s="10" t="e">
        <f ca="1">IF(MATCH(E134,E$1:E134,0)=ROW(E134),E134&amp;";","")</f>
        <v>#VALUE!</v>
      </c>
    </row>
    <row r="135" spans="1:35">
      <c r="A135" s="10">
        <v>114</v>
      </c>
      <c r="B135" s="10" t="str">
        <f ca="1">'Application For TE&amp;GOTS'!X176</f>
        <v/>
      </c>
      <c r="C135" s="10">
        <f>'Application For TE&amp;GOTS'!$D176</f>
        <v>0</v>
      </c>
      <c r="D135" s="10" t="str" cm="1">
        <f t="array" aca="1" ref="D135" ca="1">IFERROR(INDIRECT("'Application For TE&amp;GOTS'!L"&amp;'Application For TE&amp;GOTS'!S176),"")</f>
        <v/>
      </c>
      <c r="E135" s="10" t="e">
        <f ca="1">'Application For TE&amp;GOTS'!AF176</f>
        <v>#VALUE!</v>
      </c>
      <c r="F135" s="10" t="str">
        <f ca="1">IFERROR(LEFT('Application For TE&amp;GOTS'!AH176,LEN('Application For TE&amp;GOTS'!AH176)-2),"")</f>
        <v/>
      </c>
      <c r="G135" s="10" t="e">
        <f ca="1">'Application For TE&amp;GOTS'!AI176</f>
        <v>#VALUE!</v>
      </c>
      <c r="Z135" s="10">
        <v>226</v>
      </c>
      <c r="AF135" s="10" t="str">
        <f ca="1">IF(MATCH(B135,B$1:B135,0)=ROW(B135),B135&amp;";","")</f>
        <v/>
      </c>
      <c r="AG135" s="10" t="str">
        <f>IF(MATCH(C135,C$1:C135,0)=ROW(C135),C135&amp;";","")</f>
        <v/>
      </c>
      <c r="AH135" s="10" t="str">
        <f ca="1">IF(MATCH(D135,D$1:D135,0)=ROW(D135),D135&amp;";","")</f>
        <v/>
      </c>
      <c r="AI135" s="10" t="e">
        <f ca="1">IF(MATCH(E135,E$1:E135,0)=ROW(E135),E135&amp;";","")</f>
        <v>#VALUE!</v>
      </c>
    </row>
    <row r="136" spans="1:35">
      <c r="A136" s="10">
        <v>115</v>
      </c>
      <c r="B136" s="10" t="str">
        <f ca="1">'Application For TE&amp;GOTS'!X177</f>
        <v/>
      </c>
      <c r="C136" s="10">
        <f>'Application For TE&amp;GOTS'!$D177</f>
        <v>0</v>
      </c>
      <c r="D136" s="10" t="str" cm="1">
        <f t="array" aca="1" ref="D136" ca="1">IFERROR(INDIRECT("'Application For TE&amp;GOTS'!L"&amp;'Application For TE&amp;GOTS'!S177),"")</f>
        <v/>
      </c>
      <c r="E136" s="10" t="e">
        <f ca="1">'Application For TE&amp;GOTS'!AF177</f>
        <v>#VALUE!</v>
      </c>
      <c r="F136" s="10" t="str">
        <f ca="1">IFERROR(LEFT('Application For TE&amp;GOTS'!AH177,LEN('Application For TE&amp;GOTS'!AH177)-2),"")</f>
        <v/>
      </c>
      <c r="G136" s="10" t="e">
        <f ca="1">'Application For TE&amp;GOTS'!AI177</f>
        <v>#VALUE!</v>
      </c>
      <c r="Z136" s="10">
        <v>227</v>
      </c>
      <c r="AF136" s="10" t="str">
        <f ca="1">IF(MATCH(B136,B$1:B136,0)=ROW(B136),B136&amp;";","")</f>
        <v/>
      </c>
      <c r="AG136" s="10" t="str">
        <f>IF(MATCH(C136,C$1:C136,0)=ROW(C136),C136&amp;";","")</f>
        <v/>
      </c>
      <c r="AH136" s="10" t="str">
        <f ca="1">IF(MATCH(D136,D$1:D136,0)=ROW(D136),D136&amp;";","")</f>
        <v/>
      </c>
      <c r="AI136" s="10" t="e">
        <f ca="1">IF(MATCH(E136,E$1:E136,0)=ROW(E136),E136&amp;";","")</f>
        <v>#VALUE!</v>
      </c>
    </row>
    <row r="137" spans="1:35">
      <c r="A137" s="10">
        <v>116</v>
      </c>
      <c r="B137" s="10" t="str">
        <f ca="1">'Application For TE&amp;GOTS'!X178</f>
        <v/>
      </c>
      <c r="C137" s="10">
        <f>'Application For TE&amp;GOTS'!$D178</f>
        <v>0</v>
      </c>
      <c r="D137" s="10" t="str" cm="1">
        <f t="array" aca="1" ref="D137" ca="1">IFERROR(INDIRECT("'Application For TE&amp;GOTS'!L"&amp;'Application For TE&amp;GOTS'!S178),"")</f>
        <v/>
      </c>
      <c r="E137" s="10" t="e">
        <f ca="1">'Application For TE&amp;GOTS'!AF178</f>
        <v>#VALUE!</v>
      </c>
      <c r="F137" s="10" t="str">
        <f ca="1">IFERROR(LEFT('Application For TE&amp;GOTS'!AH178,LEN('Application For TE&amp;GOTS'!AH178)-2),"")</f>
        <v/>
      </c>
      <c r="G137" s="10" t="e">
        <f ca="1">'Application For TE&amp;GOTS'!AI178</f>
        <v>#VALUE!</v>
      </c>
      <c r="Z137" s="10">
        <v>228</v>
      </c>
      <c r="AF137" s="10" t="str">
        <f ca="1">IF(MATCH(B137,B$1:B137,0)=ROW(B137),B137&amp;";","")</f>
        <v/>
      </c>
      <c r="AG137" s="10" t="str">
        <f>IF(MATCH(C137,C$1:C137,0)=ROW(C137),C137&amp;";","")</f>
        <v/>
      </c>
      <c r="AH137" s="10" t="str">
        <f ca="1">IF(MATCH(D137,D$1:D137,0)=ROW(D137),D137&amp;";","")</f>
        <v/>
      </c>
      <c r="AI137" s="10" t="e">
        <f ca="1">IF(MATCH(E137,E$1:E137,0)=ROW(E137),E137&amp;";","")</f>
        <v>#VALUE!</v>
      </c>
    </row>
    <row r="138" spans="1:35">
      <c r="A138" s="10">
        <v>117</v>
      </c>
      <c r="B138" s="10" t="str">
        <f ca="1">'Application For TE&amp;GOTS'!X179</f>
        <v/>
      </c>
      <c r="C138" s="10">
        <f>'Application For TE&amp;GOTS'!$D179</f>
        <v>0</v>
      </c>
      <c r="D138" s="10" t="str" cm="1">
        <f t="array" aca="1" ref="D138" ca="1">IFERROR(INDIRECT("'Application For TE&amp;GOTS'!L"&amp;'Application For TE&amp;GOTS'!S179),"")</f>
        <v/>
      </c>
      <c r="E138" s="10" t="e">
        <f ca="1">'Application For TE&amp;GOTS'!AF179</f>
        <v>#VALUE!</v>
      </c>
      <c r="F138" s="10" t="str">
        <f ca="1">IFERROR(LEFT('Application For TE&amp;GOTS'!AH179,LEN('Application For TE&amp;GOTS'!AH179)-2),"")</f>
        <v/>
      </c>
      <c r="G138" s="10" t="e">
        <f ca="1">'Application For TE&amp;GOTS'!AI179</f>
        <v>#VALUE!</v>
      </c>
      <c r="Z138" s="10">
        <v>229</v>
      </c>
      <c r="AF138" s="10" t="str">
        <f ca="1">IF(MATCH(B138,B$1:B138,0)=ROW(B138),B138&amp;";","")</f>
        <v/>
      </c>
      <c r="AG138" s="10" t="str">
        <f>IF(MATCH(C138,C$1:C138,0)=ROW(C138),C138&amp;";","")</f>
        <v/>
      </c>
      <c r="AH138" s="10" t="str">
        <f ca="1">IF(MATCH(D138,D$1:D138,0)=ROW(D138),D138&amp;";","")</f>
        <v/>
      </c>
      <c r="AI138" s="10" t="e">
        <f ca="1">IF(MATCH(E138,E$1:E138,0)=ROW(E138),E138&amp;";","")</f>
        <v>#VALUE!</v>
      </c>
    </row>
    <row r="139" spans="1:35">
      <c r="A139" s="10">
        <v>118</v>
      </c>
      <c r="B139" s="10" t="str">
        <f ca="1">'Application For TE&amp;GOTS'!X180</f>
        <v/>
      </c>
      <c r="C139" s="10">
        <f>'Application For TE&amp;GOTS'!$D180</f>
        <v>0</v>
      </c>
      <c r="D139" s="10" t="str" cm="1">
        <f t="array" aca="1" ref="D139" ca="1">IFERROR(INDIRECT("'Application For TE&amp;GOTS'!L"&amp;'Application For TE&amp;GOTS'!S180),"")</f>
        <v/>
      </c>
      <c r="E139" s="10" t="e">
        <f ca="1">'Application For TE&amp;GOTS'!AF180</f>
        <v>#VALUE!</v>
      </c>
      <c r="F139" s="10" t="str">
        <f ca="1">IFERROR(LEFT('Application For TE&amp;GOTS'!AH180,LEN('Application For TE&amp;GOTS'!AH180)-2),"")</f>
        <v/>
      </c>
      <c r="G139" s="10" t="e">
        <f ca="1">'Application For TE&amp;GOTS'!AI180</f>
        <v>#VALUE!</v>
      </c>
      <c r="Z139" s="10">
        <v>230</v>
      </c>
      <c r="AF139" s="10" t="str">
        <f ca="1">IF(MATCH(B139,B$1:B139,0)=ROW(B139),B139&amp;";","")</f>
        <v/>
      </c>
      <c r="AG139" s="10" t="str">
        <f>IF(MATCH(C139,C$1:C139,0)=ROW(C139),C139&amp;";","")</f>
        <v/>
      </c>
      <c r="AH139" s="10" t="str">
        <f ca="1">IF(MATCH(D139,D$1:D139,0)=ROW(D139),D139&amp;";","")</f>
        <v/>
      </c>
      <c r="AI139" s="10" t="e">
        <f ca="1">IF(MATCH(E139,E$1:E139,0)=ROW(E139),E139&amp;";","")</f>
        <v>#VALUE!</v>
      </c>
    </row>
    <row r="140" spans="1:35">
      <c r="A140" s="10">
        <v>119</v>
      </c>
      <c r="B140" s="10" t="str">
        <f ca="1">'Application For TE&amp;GOTS'!X181</f>
        <v/>
      </c>
      <c r="C140" s="10">
        <f>'Application For TE&amp;GOTS'!$D181</f>
        <v>0</v>
      </c>
      <c r="D140" s="10" t="str" cm="1">
        <f t="array" aca="1" ref="D140" ca="1">IFERROR(INDIRECT("'Application For TE&amp;GOTS'!L"&amp;'Application For TE&amp;GOTS'!S181),"")</f>
        <v/>
      </c>
      <c r="E140" s="10" t="e">
        <f ca="1">'Application For TE&amp;GOTS'!AF181</f>
        <v>#VALUE!</v>
      </c>
      <c r="F140" s="10" t="str">
        <f ca="1">IFERROR(LEFT('Application For TE&amp;GOTS'!AH181,LEN('Application For TE&amp;GOTS'!AH181)-2),"")</f>
        <v/>
      </c>
      <c r="G140" s="10" t="e">
        <f ca="1">'Application For TE&amp;GOTS'!AI181</f>
        <v>#VALUE!</v>
      </c>
      <c r="Z140" s="10">
        <v>231</v>
      </c>
      <c r="AF140" s="10" t="str">
        <f ca="1">IF(MATCH(B140,B$1:B140,0)=ROW(B140),B140&amp;";","")</f>
        <v/>
      </c>
      <c r="AG140" s="10" t="str">
        <f>IF(MATCH(C140,C$1:C140,0)=ROW(C140),C140&amp;";","")</f>
        <v/>
      </c>
      <c r="AH140" s="10" t="str">
        <f ca="1">IF(MATCH(D140,D$1:D140,0)=ROW(D140),D140&amp;";","")</f>
        <v/>
      </c>
      <c r="AI140" s="10" t="e">
        <f ca="1">IF(MATCH(E140,E$1:E140,0)=ROW(E140),E140&amp;";","")</f>
        <v>#VALUE!</v>
      </c>
    </row>
    <row r="141" spans="1:35">
      <c r="A141" s="10">
        <v>120</v>
      </c>
      <c r="B141" s="10" t="str">
        <f ca="1">'Application For TE&amp;GOTS'!X182</f>
        <v/>
      </c>
      <c r="C141" s="10">
        <f>'Application For TE&amp;GOTS'!$D182</f>
        <v>0</v>
      </c>
      <c r="D141" s="10" t="str" cm="1">
        <f t="array" aca="1" ref="D141" ca="1">IFERROR(INDIRECT("'Application For TE&amp;GOTS'!L"&amp;'Application For TE&amp;GOTS'!S182),"")</f>
        <v/>
      </c>
      <c r="E141" s="10" t="e">
        <f ca="1">'Application For TE&amp;GOTS'!AF182</f>
        <v>#VALUE!</v>
      </c>
      <c r="F141" s="10" t="str">
        <f ca="1">IFERROR(LEFT('Application For TE&amp;GOTS'!AH182,LEN('Application For TE&amp;GOTS'!AH182)-2),"")</f>
        <v/>
      </c>
      <c r="G141" s="10" t="e">
        <f ca="1">'Application For TE&amp;GOTS'!AI182</f>
        <v>#VALUE!</v>
      </c>
      <c r="Z141" s="10">
        <v>232</v>
      </c>
      <c r="AF141" s="10" t="str">
        <f ca="1">IF(MATCH(B141,B$1:B141,0)=ROW(B141),B141&amp;";","")</f>
        <v/>
      </c>
      <c r="AG141" s="10" t="str">
        <f>IF(MATCH(C141,C$1:C141,0)=ROW(C141),C141&amp;";","")</f>
        <v/>
      </c>
      <c r="AH141" s="10" t="str">
        <f ca="1">IF(MATCH(D141,D$1:D141,0)=ROW(D141),D141&amp;";","")</f>
        <v/>
      </c>
      <c r="AI141" s="10" t="e">
        <f ca="1">IF(MATCH(E141,E$1:E141,0)=ROW(E141),E141&amp;";","")</f>
        <v>#VALUE!</v>
      </c>
    </row>
    <row r="142" spans="1:35">
      <c r="A142" s="10">
        <v>121</v>
      </c>
      <c r="B142" s="10" t="str">
        <f ca="1">'Application For TE&amp;GOTS'!X183</f>
        <v/>
      </c>
      <c r="C142" s="10">
        <f>'Application For TE&amp;GOTS'!$D183</f>
        <v>0</v>
      </c>
      <c r="D142" s="10" t="str" cm="1">
        <f t="array" aca="1" ref="D142" ca="1">IFERROR(INDIRECT("'Application For TE&amp;GOTS'!L"&amp;'Application For TE&amp;GOTS'!S183),"")</f>
        <v/>
      </c>
      <c r="E142" s="10" t="e">
        <f ca="1">'Application For TE&amp;GOTS'!AF183</f>
        <v>#VALUE!</v>
      </c>
      <c r="F142" s="10" t="str">
        <f ca="1">IFERROR(LEFT('Application For TE&amp;GOTS'!AH183,LEN('Application For TE&amp;GOTS'!AH183)-2),"")</f>
        <v/>
      </c>
      <c r="G142" s="10" t="e">
        <f ca="1">'Application For TE&amp;GOTS'!AI183</f>
        <v>#VALUE!</v>
      </c>
      <c r="Z142" s="10">
        <v>233</v>
      </c>
      <c r="AF142" s="10" t="str">
        <f ca="1">IF(MATCH(B142,B$1:B142,0)=ROW(B142),B142&amp;";","")</f>
        <v/>
      </c>
      <c r="AG142" s="10" t="str">
        <f>IF(MATCH(C142,C$1:C142,0)=ROW(C142),C142&amp;";","")</f>
        <v/>
      </c>
      <c r="AH142" s="10" t="str">
        <f ca="1">IF(MATCH(D142,D$1:D142,0)=ROW(D142),D142&amp;";","")</f>
        <v/>
      </c>
      <c r="AI142" s="10" t="e">
        <f ca="1">IF(MATCH(E142,E$1:E142,0)=ROW(E142),E142&amp;";","")</f>
        <v>#VALUE!</v>
      </c>
    </row>
    <row r="143" spans="1:35">
      <c r="A143" s="10">
        <v>122</v>
      </c>
      <c r="B143" s="10" t="str">
        <f ca="1">'Application For TE&amp;GOTS'!X184</f>
        <v/>
      </c>
      <c r="C143" s="10">
        <f>'Application For TE&amp;GOTS'!$D184</f>
        <v>0</v>
      </c>
      <c r="D143" s="10" t="str" cm="1">
        <f t="array" aca="1" ref="D143" ca="1">IFERROR(INDIRECT("'Application For TE&amp;GOTS'!L"&amp;'Application For TE&amp;GOTS'!S184),"")</f>
        <v/>
      </c>
      <c r="E143" s="10" t="e">
        <f ca="1">'Application For TE&amp;GOTS'!AF184</f>
        <v>#VALUE!</v>
      </c>
      <c r="F143" s="10" t="str">
        <f ca="1">IFERROR(LEFT('Application For TE&amp;GOTS'!AH184,LEN('Application For TE&amp;GOTS'!AH184)-2),"")</f>
        <v/>
      </c>
      <c r="G143" s="10" t="e">
        <f ca="1">'Application For TE&amp;GOTS'!AI184</f>
        <v>#VALUE!</v>
      </c>
      <c r="Z143" s="10">
        <v>234</v>
      </c>
      <c r="AF143" s="10" t="str">
        <f ca="1">IF(MATCH(B143,B$1:B143,0)=ROW(B143),B143&amp;";","")</f>
        <v/>
      </c>
      <c r="AG143" s="10" t="str">
        <f>IF(MATCH(C143,C$1:C143,0)=ROW(C143),C143&amp;";","")</f>
        <v/>
      </c>
      <c r="AH143" s="10" t="str">
        <f ca="1">IF(MATCH(D143,D$1:D143,0)=ROW(D143),D143&amp;";","")</f>
        <v/>
      </c>
      <c r="AI143" s="10" t="e">
        <f ca="1">IF(MATCH(E143,E$1:E143,0)=ROW(E143),E143&amp;";","")</f>
        <v>#VALUE!</v>
      </c>
    </row>
    <row r="144" spans="1:35">
      <c r="A144" s="10">
        <v>123</v>
      </c>
      <c r="B144" s="10" t="str">
        <f ca="1">'Application For TE&amp;GOTS'!X185</f>
        <v/>
      </c>
      <c r="C144" s="10">
        <f>'Application For TE&amp;GOTS'!$D185</f>
        <v>0</v>
      </c>
      <c r="D144" s="10" t="str" cm="1">
        <f t="array" aca="1" ref="D144" ca="1">IFERROR(INDIRECT("'Application For TE&amp;GOTS'!L"&amp;'Application For TE&amp;GOTS'!S185),"")</f>
        <v/>
      </c>
      <c r="E144" s="10" t="e">
        <f ca="1">'Application For TE&amp;GOTS'!AF185</f>
        <v>#VALUE!</v>
      </c>
      <c r="F144" s="10" t="str">
        <f ca="1">IFERROR(LEFT('Application For TE&amp;GOTS'!AH185,LEN('Application For TE&amp;GOTS'!AH185)-2),"")</f>
        <v/>
      </c>
      <c r="G144" s="10" t="e">
        <f ca="1">'Application For TE&amp;GOTS'!AI185</f>
        <v>#VALUE!</v>
      </c>
      <c r="Z144" s="10">
        <v>235</v>
      </c>
      <c r="AF144" s="10" t="str">
        <f ca="1">IF(MATCH(B144,B$1:B144,0)=ROW(B144),B144&amp;";","")</f>
        <v/>
      </c>
      <c r="AG144" s="10" t="str">
        <f>IF(MATCH(C144,C$1:C144,0)=ROW(C144),C144&amp;";","")</f>
        <v/>
      </c>
      <c r="AH144" s="10" t="str">
        <f ca="1">IF(MATCH(D144,D$1:D144,0)=ROW(D144),D144&amp;";","")</f>
        <v/>
      </c>
      <c r="AI144" s="10" t="e">
        <f ca="1">IF(MATCH(E144,E$1:E144,0)=ROW(E144),E144&amp;";","")</f>
        <v>#VALUE!</v>
      </c>
    </row>
    <row r="145" spans="1:35">
      <c r="A145" s="10">
        <v>124</v>
      </c>
      <c r="B145" s="10" t="str">
        <f ca="1">'Application For TE&amp;GOTS'!X186</f>
        <v/>
      </c>
      <c r="C145" s="10">
        <f>'Application For TE&amp;GOTS'!$D186</f>
        <v>0</v>
      </c>
      <c r="D145" s="10" t="str" cm="1">
        <f t="array" aca="1" ref="D145" ca="1">IFERROR(INDIRECT("'Application For TE&amp;GOTS'!L"&amp;'Application For TE&amp;GOTS'!S186),"")</f>
        <v/>
      </c>
      <c r="E145" s="10" t="e">
        <f ca="1">'Application For TE&amp;GOTS'!AF186</f>
        <v>#VALUE!</v>
      </c>
      <c r="F145" s="10" t="str">
        <f ca="1">IFERROR(LEFT('Application For TE&amp;GOTS'!AH186,LEN('Application For TE&amp;GOTS'!AH186)-2),"")</f>
        <v/>
      </c>
      <c r="G145" s="10" t="e">
        <f ca="1">'Application For TE&amp;GOTS'!AI186</f>
        <v>#VALUE!</v>
      </c>
      <c r="Z145" s="10">
        <v>236</v>
      </c>
      <c r="AF145" s="10" t="str">
        <f ca="1">IF(MATCH(B145,B$1:B145,0)=ROW(B145),B145&amp;";","")</f>
        <v/>
      </c>
      <c r="AG145" s="10" t="str">
        <f>IF(MATCH(C145,C$1:C145,0)=ROW(C145),C145&amp;";","")</f>
        <v/>
      </c>
      <c r="AH145" s="10" t="str">
        <f ca="1">IF(MATCH(D145,D$1:D145,0)=ROW(D145),D145&amp;";","")</f>
        <v/>
      </c>
      <c r="AI145" s="10" t="e">
        <f ca="1">IF(MATCH(E145,E$1:E145,0)=ROW(E145),E145&amp;";","")</f>
        <v>#VALUE!</v>
      </c>
    </row>
    <row r="146" spans="1:35">
      <c r="A146" s="10">
        <v>125</v>
      </c>
      <c r="B146" s="10" t="str">
        <f ca="1">'Application For TE&amp;GOTS'!X187</f>
        <v/>
      </c>
      <c r="C146" s="10">
        <f>'Application For TE&amp;GOTS'!$D187</f>
        <v>0</v>
      </c>
      <c r="D146" s="10" t="str" cm="1">
        <f t="array" aca="1" ref="D146" ca="1">IFERROR(INDIRECT("'Application For TE&amp;GOTS'!L"&amp;'Application For TE&amp;GOTS'!S187),"")</f>
        <v/>
      </c>
      <c r="E146" s="10" t="e">
        <f ca="1">'Application For TE&amp;GOTS'!AF187</f>
        <v>#VALUE!</v>
      </c>
      <c r="F146" s="10" t="str">
        <f ca="1">IFERROR(LEFT('Application For TE&amp;GOTS'!AH187,LEN('Application For TE&amp;GOTS'!AH187)-2),"")</f>
        <v/>
      </c>
      <c r="G146" s="10" t="e">
        <f ca="1">'Application For TE&amp;GOTS'!AI187</f>
        <v>#VALUE!</v>
      </c>
      <c r="Z146" s="10">
        <v>237</v>
      </c>
      <c r="AF146" s="10" t="str">
        <f ca="1">IF(MATCH(B146,B$1:B146,0)=ROW(B146),B146&amp;";","")</f>
        <v/>
      </c>
      <c r="AG146" s="10" t="str">
        <f>IF(MATCH(C146,C$1:C146,0)=ROW(C146),C146&amp;";","")</f>
        <v/>
      </c>
      <c r="AH146" s="10" t="str">
        <f ca="1">IF(MATCH(D146,D$1:D146,0)=ROW(D146),D146&amp;";","")</f>
        <v/>
      </c>
      <c r="AI146" s="10" t="e">
        <f ca="1">IF(MATCH(E146,E$1:E146,0)=ROW(E146),E146&amp;";","")</f>
        <v>#VALUE!</v>
      </c>
    </row>
    <row r="147" spans="1:35">
      <c r="A147" s="10">
        <v>126</v>
      </c>
      <c r="B147" s="10" t="str">
        <f ca="1">'Application For TE&amp;GOTS'!X188</f>
        <v/>
      </c>
      <c r="C147" s="10">
        <f>'Application For TE&amp;GOTS'!$D188</f>
        <v>0</v>
      </c>
      <c r="D147" s="10" t="str" cm="1">
        <f t="array" aca="1" ref="D147" ca="1">IFERROR(INDIRECT("'Application For TE&amp;GOTS'!L"&amp;'Application For TE&amp;GOTS'!S188),"")</f>
        <v/>
      </c>
      <c r="E147" s="10" t="e">
        <f ca="1">'Application For TE&amp;GOTS'!AF188</f>
        <v>#VALUE!</v>
      </c>
      <c r="F147" s="10" t="str">
        <f ca="1">IFERROR(LEFT('Application For TE&amp;GOTS'!AH188,LEN('Application For TE&amp;GOTS'!AH188)-2),"")</f>
        <v/>
      </c>
      <c r="G147" s="10" t="e">
        <f ca="1">'Application For TE&amp;GOTS'!AI188</f>
        <v>#VALUE!</v>
      </c>
      <c r="Z147" s="10">
        <v>238</v>
      </c>
      <c r="AF147" s="10" t="str">
        <f ca="1">IF(MATCH(B147,B$1:B147,0)=ROW(B147),B147&amp;";","")</f>
        <v/>
      </c>
      <c r="AG147" s="10" t="str">
        <f>IF(MATCH(C147,C$1:C147,0)=ROW(C147),C147&amp;";","")</f>
        <v/>
      </c>
      <c r="AH147" s="10" t="str">
        <f ca="1">IF(MATCH(D147,D$1:D147,0)=ROW(D147),D147&amp;";","")</f>
        <v/>
      </c>
      <c r="AI147" s="10" t="e">
        <f ca="1">IF(MATCH(E147,E$1:E147,0)=ROW(E147),E147&amp;";","")</f>
        <v>#VALUE!</v>
      </c>
    </row>
    <row r="148" spans="1:35">
      <c r="A148" s="10">
        <v>127</v>
      </c>
      <c r="B148" s="10" t="str">
        <f ca="1">'Application For TE&amp;GOTS'!X189</f>
        <v/>
      </c>
      <c r="C148" s="10">
        <f>'Application For TE&amp;GOTS'!$D189</f>
        <v>0</v>
      </c>
      <c r="D148" s="10" t="str" cm="1">
        <f t="array" aca="1" ref="D148" ca="1">IFERROR(INDIRECT("'Application For TE&amp;GOTS'!L"&amp;'Application For TE&amp;GOTS'!S189),"")</f>
        <v/>
      </c>
      <c r="E148" s="10" t="e">
        <f ca="1">'Application For TE&amp;GOTS'!AF189</f>
        <v>#VALUE!</v>
      </c>
      <c r="F148" s="10" t="str">
        <f ca="1">IFERROR(LEFT('Application For TE&amp;GOTS'!AH189,LEN('Application For TE&amp;GOTS'!AH189)-2),"")</f>
        <v/>
      </c>
      <c r="G148" s="10" t="e">
        <f ca="1">'Application For TE&amp;GOTS'!AI189</f>
        <v>#VALUE!</v>
      </c>
      <c r="Z148" s="10">
        <v>239</v>
      </c>
      <c r="AF148" s="10" t="str">
        <f ca="1">IF(MATCH(B148,B$1:B148,0)=ROW(B148),B148&amp;";","")</f>
        <v/>
      </c>
      <c r="AG148" s="10" t="str">
        <f>IF(MATCH(C148,C$1:C148,0)=ROW(C148),C148&amp;";","")</f>
        <v/>
      </c>
      <c r="AH148" s="10" t="str">
        <f ca="1">IF(MATCH(D148,D$1:D148,0)=ROW(D148),D148&amp;";","")</f>
        <v/>
      </c>
      <c r="AI148" s="10" t="e">
        <f ca="1">IF(MATCH(E148,E$1:E148,0)=ROW(E148),E148&amp;";","")</f>
        <v>#VALUE!</v>
      </c>
    </row>
    <row r="149" spans="1:35">
      <c r="A149" s="10">
        <v>128</v>
      </c>
      <c r="B149" s="10" t="str">
        <f ca="1">'Application For TE&amp;GOTS'!X190</f>
        <v/>
      </c>
      <c r="C149" s="10">
        <f>'Application For TE&amp;GOTS'!$D190</f>
        <v>0</v>
      </c>
      <c r="D149" s="10" t="str" cm="1">
        <f t="array" aca="1" ref="D149" ca="1">IFERROR(INDIRECT("'Application For TE&amp;GOTS'!L"&amp;'Application For TE&amp;GOTS'!S190),"")</f>
        <v/>
      </c>
      <c r="E149" s="10" t="e">
        <f ca="1">'Application For TE&amp;GOTS'!AF190</f>
        <v>#VALUE!</v>
      </c>
      <c r="F149" s="10" t="str">
        <f ca="1">IFERROR(LEFT('Application For TE&amp;GOTS'!AH190,LEN('Application For TE&amp;GOTS'!AH190)-2),"")</f>
        <v/>
      </c>
      <c r="G149" s="10" t="e">
        <f ca="1">'Application For TE&amp;GOTS'!AI190</f>
        <v>#VALUE!</v>
      </c>
      <c r="Z149" s="10">
        <v>240</v>
      </c>
      <c r="AF149" s="10" t="str">
        <f ca="1">IF(MATCH(B149,B$1:B149,0)=ROW(B149),B149&amp;";","")</f>
        <v/>
      </c>
      <c r="AG149" s="10" t="str">
        <f>IF(MATCH(C149,C$1:C149,0)=ROW(C149),C149&amp;";","")</f>
        <v/>
      </c>
      <c r="AH149" s="10" t="str">
        <f ca="1">IF(MATCH(D149,D$1:D149,0)=ROW(D149),D149&amp;";","")</f>
        <v/>
      </c>
      <c r="AI149" s="10" t="e">
        <f ca="1">IF(MATCH(E149,E$1:E149,0)=ROW(E149),E149&amp;";","")</f>
        <v>#VALUE!</v>
      </c>
    </row>
    <row r="150" spans="1:35">
      <c r="A150" s="10">
        <v>129</v>
      </c>
      <c r="B150" s="10" t="str">
        <f ca="1">'Application For TE&amp;GOTS'!X191</f>
        <v/>
      </c>
      <c r="C150" s="10">
        <f>'Application For TE&amp;GOTS'!$D191</f>
        <v>0</v>
      </c>
      <c r="D150" s="10" t="str" cm="1">
        <f t="array" aca="1" ref="D150" ca="1">IFERROR(INDIRECT("'Application For TE&amp;GOTS'!L"&amp;'Application For TE&amp;GOTS'!S191),"")</f>
        <v/>
      </c>
      <c r="E150" s="10" t="e">
        <f ca="1">'Application For TE&amp;GOTS'!AF191</f>
        <v>#VALUE!</v>
      </c>
      <c r="F150" s="10" t="str">
        <f ca="1">IFERROR(LEFT('Application For TE&amp;GOTS'!AH191,LEN('Application For TE&amp;GOTS'!AH191)-2),"")</f>
        <v/>
      </c>
      <c r="G150" s="10" t="e">
        <f ca="1">'Application For TE&amp;GOTS'!AI191</f>
        <v>#VALUE!</v>
      </c>
      <c r="Z150" s="10">
        <v>241</v>
      </c>
      <c r="AF150" s="10" t="str">
        <f ca="1">IF(MATCH(B150,B$1:B150,0)=ROW(B150),B150&amp;";","")</f>
        <v/>
      </c>
      <c r="AG150" s="10" t="str">
        <f>IF(MATCH(C150,C$1:C150,0)=ROW(C150),C150&amp;";","")</f>
        <v/>
      </c>
      <c r="AH150" s="10" t="str">
        <f ca="1">IF(MATCH(D150,D$1:D150,0)=ROW(D150),D150&amp;";","")</f>
        <v/>
      </c>
      <c r="AI150" s="10" t="e">
        <f ca="1">IF(MATCH(E150,E$1:E150,0)=ROW(E150),E150&amp;";","")</f>
        <v>#VALUE!</v>
      </c>
    </row>
    <row r="151" spans="1:35">
      <c r="A151" s="10">
        <v>130</v>
      </c>
      <c r="B151" s="10" t="str">
        <f ca="1">'Application For TE&amp;GOTS'!X192</f>
        <v/>
      </c>
      <c r="C151" s="10">
        <f>'Application For TE&amp;GOTS'!$D192</f>
        <v>0</v>
      </c>
      <c r="D151" s="10" t="str" cm="1">
        <f t="array" aca="1" ref="D151" ca="1">IFERROR(INDIRECT("'Application For TE&amp;GOTS'!L"&amp;'Application For TE&amp;GOTS'!S192),"")</f>
        <v/>
      </c>
      <c r="E151" s="10" t="e">
        <f ca="1">'Application For TE&amp;GOTS'!AF192</f>
        <v>#VALUE!</v>
      </c>
      <c r="F151" s="10" t="str">
        <f ca="1">IFERROR(LEFT('Application For TE&amp;GOTS'!AH192,LEN('Application For TE&amp;GOTS'!AH192)-2),"")</f>
        <v/>
      </c>
      <c r="G151" s="10" t="e">
        <f ca="1">'Application For TE&amp;GOTS'!AI192</f>
        <v>#VALUE!</v>
      </c>
      <c r="Z151" s="10">
        <v>242</v>
      </c>
      <c r="AF151" s="10" t="str">
        <f ca="1">IF(MATCH(B151,B$1:B151,0)=ROW(B151),B151&amp;";","")</f>
        <v/>
      </c>
      <c r="AG151" s="10" t="str">
        <f>IF(MATCH(C151,C$1:C151,0)=ROW(C151),C151&amp;";","")</f>
        <v/>
      </c>
      <c r="AH151" s="10" t="str">
        <f ca="1">IF(MATCH(D151,D$1:D151,0)=ROW(D151),D151&amp;";","")</f>
        <v/>
      </c>
      <c r="AI151" s="10" t="e">
        <f ca="1">IF(MATCH(E151,E$1:E151,0)=ROW(E151),E151&amp;";","")</f>
        <v>#VALUE!</v>
      </c>
    </row>
    <row r="152" spans="1:35">
      <c r="A152" s="10">
        <v>131</v>
      </c>
      <c r="B152" s="10" t="str">
        <f ca="1">'Application For TE&amp;GOTS'!X193</f>
        <v/>
      </c>
      <c r="C152" s="10">
        <f>'Application For TE&amp;GOTS'!$D193</f>
        <v>0</v>
      </c>
      <c r="D152" s="10" t="str" cm="1">
        <f t="array" aca="1" ref="D152" ca="1">IFERROR(INDIRECT("'Application For TE&amp;GOTS'!L"&amp;'Application For TE&amp;GOTS'!S193),"")</f>
        <v/>
      </c>
      <c r="E152" s="10" t="e">
        <f ca="1">'Application For TE&amp;GOTS'!AF193</f>
        <v>#VALUE!</v>
      </c>
      <c r="F152" s="10" t="str">
        <f ca="1">IFERROR(LEFT('Application For TE&amp;GOTS'!AH193,LEN('Application For TE&amp;GOTS'!AH193)-2),"")</f>
        <v/>
      </c>
      <c r="G152" s="10" t="e">
        <f ca="1">'Application For TE&amp;GOTS'!AI193</f>
        <v>#VALUE!</v>
      </c>
      <c r="Z152" s="10">
        <v>243</v>
      </c>
      <c r="AF152" s="10" t="str">
        <f ca="1">IF(MATCH(B152,B$1:B152,0)=ROW(B152),B152&amp;";","")</f>
        <v/>
      </c>
      <c r="AG152" s="10" t="str">
        <f>IF(MATCH(C152,C$1:C152,0)=ROW(C152),C152&amp;";","")</f>
        <v/>
      </c>
      <c r="AH152" s="10" t="str">
        <f ca="1">IF(MATCH(D152,D$1:D152,0)=ROW(D152),D152&amp;";","")</f>
        <v/>
      </c>
      <c r="AI152" s="10" t="e">
        <f ca="1">IF(MATCH(E152,E$1:E152,0)=ROW(E152),E152&amp;";","")</f>
        <v>#VALUE!</v>
      </c>
    </row>
    <row r="153" spans="1:35">
      <c r="A153" s="10">
        <v>132</v>
      </c>
      <c r="B153" s="10" t="str">
        <f ca="1">'Application For TE&amp;GOTS'!X194</f>
        <v/>
      </c>
      <c r="C153" s="10">
        <f>'Application For TE&amp;GOTS'!$D194</f>
        <v>0</v>
      </c>
      <c r="D153" s="10" t="str" cm="1">
        <f t="array" aca="1" ref="D153" ca="1">IFERROR(INDIRECT("'Application For TE&amp;GOTS'!L"&amp;'Application For TE&amp;GOTS'!S194),"")</f>
        <v/>
      </c>
      <c r="E153" s="10" t="e">
        <f ca="1">'Application For TE&amp;GOTS'!AF194</f>
        <v>#VALUE!</v>
      </c>
      <c r="F153" s="10" t="str">
        <f ca="1">IFERROR(LEFT('Application For TE&amp;GOTS'!AH194,LEN('Application For TE&amp;GOTS'!AH194)-2),"")</f>
        <v/>
      </c>
      <c r="G153" s="10" t="e">
        <f ca="1">'Application For TE&amp;GOTS'!AI194</f>
        <v>#VALUE!</v>
      </c>
      <c r="Z153" s="10">
        <v>244</v>
      </c>
      <c r="AF153" s="10" t="str">
        <f ca="1">IF(MATCH(B153,B$1:B153,0)=ROW(B153),B153&amp;";","")</f>
        <v/>
      </c>
      <c r="AG153" s="10" t="str">
        <f>IF(MATCH(C153,C$1:C153,0)=ROW(C153),C153&amp;";","")</f>
        <v/>
      </c>
      <c r="AH153" s="10" t="str">
        <f ca="1">IF(MATCH(D153,D$1:D153,0)=ROW(D153),D153&amp;";","")</f>
        <v/>
      </c>
      <c r="AI153" s="10" t="e">
        <f ca="1">IF(MATCH(E153,E$1:E153,0)=ROW(E153),E153&amp;";","")</f>
        <v>#VALUE!</v>
      </c>
    </row>
    <row r="154" spans="1:35">
      <c r="A154" s="10">
        <v>133</v>
      </c>
      <c r="B154" s="10" t="str">
        <f ca="1">'Application For TE&amp;GOTS'!X195</f>
        <v/>
      </c>
      <c r="C154" s="10">
        <f>'Application For TE&amp;GOTS'!$D195</f>
        <v>0</v>
      </c>
      <c r="D154" s="10" t="str" cm="1">
        <f t="array" aca="1" ref="D154" ca="1">IFERROR(INDIRECT("'Application For TE&amp;GOTS'!L"&amp;'Application For TE&amp;GOTS'!S195),"")</f>
        <v/>
      </c>
      <c r="E154" s="10" t="e">
        <f ca="1">'Application For TE&amp;GOTS'!AF195</f>
        <v>#VALUE!</v>
      </c>
      <c r="F154" s="10" t="str">
        <f ca="1">IFERROR(LEFT('Application For TE&amp;GOTS'!AH195,LEN('Application For TE&amp;GOTS'!AH195)-2),"")</f>
        <v/>
      </c>
      <c r="G154" s="10" t="e">
        <f ca="1">'Application For TE&amp;GOTS'!AI195</f>
        <v>#VALUE!</v>
      </c>
      <c r="Z154" s="10">
        <v>245</v>
      </c>
      <c r="AF154" s="10" t="str">
        <f ca="1">IF(MATCH(B154,B$1:B154,0)=ROW(B154),B154&amp;";","")</f>
        <v/>
      </c>
      <c r="AG154" s="10" t="str">
        <f>IF(MATCH(C154,C$1:C154,0)=ROW(C154),C154&amp;";","")</f>
        <v/>
      </c>
      <c r="AH154" s="10" t="str">
        <f ca="1">IF(MATCH(D154,D$1:D154,0)=ROW(D154),D154&amp;";","")</f>
        <v/>
      </c>
      <c r="AI154" s="10" t="e">
        <f ca="1">IF(MATCH(E154,E$1:E154,0)=ROW(E154),E154&amp;";","")</f>
        <v>#VALUE!</v>
      </c>
    </row>
    <row r="155" spans="1:35">
      <c r="A155" s="10">
        <v>134</v>
      </c>
      <c r="B155" s="10" t="str">
        <f ca="1">'Application For TE&amp;GOTS'!X196</f>
        <v/>
      </c>
      <c r="C155" s="10">
        <f>'Application For TE&amp;GOTS'!$D196</f>
        <v>0</v>
      </c>
      <c r="D155" s="10" t="str" cm="1">
        <f t="array" aca="1" ref="D155" ca="1">IFERROR(INDIRECT("'Application For TE&amp;GOTS'!L"&amp;'Application For TE&amp;GOTS'!S196),"")</f>
        <v/>
      </c>
      <c r="E155" s="10" t="e">
        <f ca="1">'Application For TE&amp;GOTS'!AF196</f>
        <v>#VALUE!</v>
      </c>
      <c r="F155" s="10" t="str">
        <f ca="1">IFERROR(LEFT('Application For TE&amp;GOTS'!AH196,LEN('Application For TE&amp;GOTS'!AH196)-2),"")</f>
        <v/>
      </c>
      <c r="G155" s="10" t="e">
        <f ca="1">'Application For TE&amp;GOTS'!AI196</f>
        <v>#VALUE!</v>
      </c>
      <c r="Z155" s="10">
        <v>246</v>
      </c>
      <c r="AF155" s="10" t="str">
        <f ca="1">IF(MATCH(B155,B$1:B155,0)=ROW(B155),B155&amp;";","")</f>
        <v/>
      </c>
      <c r="AG155" s="10" t="str">
        <f>IF(MATCH(C155,C$1:C155,0)=ROW(C155),C155&amp;";","")</f>
        <v/>
      </c>
      <c r="AH155" s="10" t="str">
        <f ca="1">IF(MATCH(D155,D$1:D155,0)=ROW(D155),D155&amp;";","")</f>
        <v/>
      </c>
      <c r="AI155" s="10" t="e">
        <f ca="1">IF(MATCH(E155,E$1:E155,0)=ROW(E155),E155&amp;";","")</f>
        <v>#VALUE!</v>
      </c>
    </row>
    <row r="156" spans="1:35">
      <c r="A156" s="10">
        <v>135</v>
      </c>
      <c r="B156" s="10" t="str">
        <f ca="1">'Application For TE&amp;GOTS'!X197</f>
        <v/>
      </c>
      <c r="C156" s="10">
        <f>'Application For TE&amp;GOTS'!$D197</f>
        <v>0</v>
      </c>
      <c r="D156" s="10" t="str" cm="1">
        <f t="array" aca="1" ref="D156" ca="1">IFERROR(INDIRECT("'Application For TE&amp;GOTS'!L"&amp;'Application For TE&amp;GOTS'!S197),"")</f>
        <v/>
      </c>
      <c r="E156" s="10" t="e">
        <f ca="1">'Application For TE&amp;GOTS'!AF197</f>
        <v>#VALUE!</v>
      </c>
      <c r="F156" s="10" t="str">
        <f ca="1">IFERROR(LEFT('Application For TE&amp;GOTS'!AH197,LEN('Application For TE&amp;GOTS'!AH197)-2),"")</f>
        <v/>
      </c>
      <c r="G156" s="10" t="e">
        <f ca="1">'Application For TE&amp;GOTS'!AI197</f>
        <v>#VALUE!</v>
      </c>
      <c r="Z156" s="10">
        <v>247</v>
      </c>
      <c r="AF156" s="10" t="str">
        <f ca="1">IF(MATCH(B156,B$1:B156,0)=ROW(B156),B156&amp;";","")</f>
        <v/>
      </c>
      <c r="AG156" s="10" t="str">
        <f>IF(MATCH(C156,C$1:C156,0)=ROW(C156),C156&amp;";","")</f>
        <v/>
      </c>
      <c r="AH156" s="10" t="str">
        <f ca="1">IF(MATCH(D156,D$1:D156,0)=ROW(D156),D156&amp;";","")</f>
        <v/>
      </c>
      <c r="AI156" s="10" t="e">
        <f ca="1">IF(MATCH(E156,E$1:E156,0)=ROW(E156),E156&amp;";","")</f>
        <v>#VALUE!</v>
      </c>
    </row>
    <row r="157" spans="1:35">
      <c r="A157" s="10">
        <v>136</v>
      </c>
      <c r="B157" s="10" t="str">
        <f ca="1">'Application For TE&amp;GOTS'!X198</f>
        <v/>
      </c>
      <c r="C157" s="10">
        <f>'Application For TE&amp;GOTS'!$D198</f>
        <v>0</v>
      </c>
      <c r="D157" s="10" t="str" cm="1">
        <f t="array" aca="1" ref="D157" ca="1">IFERROR(INDIRECT("'Application For TE&amp;GOTS'!L"&amp;'Application For TE&amp;GOTS'!S198),"")</f>
        <v/>
      </c>
      <c r="E157" s="10" t="e">
        <f ca="1">'Application For TE&amp;GOTS'!AF198</f>
        <v>#VALUE!</v>
      </c>
      <c r="F157" s="10" t="str">
        <f ca="1">IFERROR(LEFT('Application For TE&amp;GOTS'!AH198,LEN('Application For TE&amp;GOTS'!AH198)-2),"")</f>
        <v/>
      </c>
      <c r="G157" s="10" t="e">
        <f ca="1">'Application For TE&amp;GOTS'!AI198</f>
        <v>#VALUE!</v>
      </c>
      <c r="Z157" s="10">
        <v>248</v>
      </c>
      <c r="AF157" s="10" t="str">
        <f ca="1">IF(MATCH(B157,B$1:B157,0)=ROW(B157),B157&amp;";","")</f>
        <v/>
      </c>
      <c r="AG157" s="10" t="str">
        <f>IF(MATCH(C157,C$1:C157,0)=ROW(C157),C157&amp;";","")</f>
        <v/>
      </c>
      <c r="AH157" s="10" t="str">
        <f ca="1">IF(MATCH(D157,D$1:D157,0)=ROW(D157),D157&amp;";","")</f>
        <v/>
      </c>
      <c r="AI157" s="10" t="e">
        <f ca="1">IF(MATCH(E157,E$1:E157,0)=ROW(E157),E157&amp;";","")</f>
        <v>#VALUE!</v>
      </c>
    </row>
    <row r="158" spans="1:35">
      <c r="A158" s="10">
        <v>137</v>
      </c>
      <c r="B158" s="10" t="str">
        <f ca="1">'Application For TE&amp;GOTS'!X199</f>
        <v/>
      </c>
      <c r="C158" s="10">
        <f>'Application For TE&amp;GOTS'!$D199</f>
        <v>0</v>
      </c>
      <c r="D158" s="10" t="str" cm="1">
        <f t="array" aca="1" ref="D158" ca="1">IFERROR(INDIRECT("'Application For TE&amp;GOTS'!L"&amp;'Application For TE&amp;GOTS'!S199),"")</f>
        <v/>
      </c>
      <c r="E158" s="10" t="e">
        <f ca="1">'Application For TE&amp;GOTS'!AF199</f>
        <v>#VALUE!</v>
      </c>
      <c r="F158" s="10" t="str">
        <f ca="1">IFERROR(LEFT('Application For TE&amp;GOTS'!AH199,LEN('Application For TE&amp;GOTS'!AH199)-2),"")</f>
        <v/>
      </c>
      <c r="G158" s="10" t="e">
        <f ca="1">'Application For TE&amp;GOTS'!AI199</f>
        <v>#VALUE!</v>
      </c>
      <c r="Z158" s="10">
        <v>249</v>
      </c>
      <c r="AF158" s="10" t="str">
        <f ca="1">IF(MATCH(B158,B$1:B158,0)=ROW(B158),B158&amp;";","")</f>
        <v/>
      </c>
      <c r="AG158" s="10" t="str">
        <f>IF(MATCH(C158,C$1:C158,0)=ROW(C158),C158&amp;";","")</f>
        <v/>
      </c>
      <c r="AH158" s="10" t="str">
        <f ca="1">IF(MATCH(D158,D$1:D158,0)=ROW(D158),D158&amp;";","")</f>
        <v/>
      </c>
      <c r="AI158" s="10" t="e">
        <f ca="1">IF(MATCH(E158,E$1:E158,0)=ROW(E158),E158&amp;";","")</f>
        <v>#VALUE!</v>
      </c>
    </row>
    <row r="159" spans="1:35">
      <c r="A159" s="10">
        <v>138</v>
      </c>
      <c r="B159" s="10" t="str">
        <f ca="1">'Application For TE&amp;GOTS'!X200</f>
        <v/>
      </c>
      <c r="C159" s="10">
        <f>'Application For TE&amp;GOTS'!$D200</f>
        <v>0</v>
      </c>
      <c r="D159" s="10" t="str" cm="1">
        <f t="array" aca="1" ref="D159" ca="1">IFERROR(INDIRECT("'Application For TE&amp;GOTS'!L"&amp;'Application For TE&amp;GOTS'!S200),"")</f>
        <v/>
      </c>
      <c r="E159" s="10" t="e">
        <f ca="1">'Application For TE&amp;GOTS'!AF200</f>
        <v>#VALUE!</v>
      </c>
      <c r="F159" s="10" t="str">
        <f ca="1">IFERROR(LEFT('Application For TE&amp;GOTS'!AH200,LEN('Application For TE&amp;GOTS'!AH200)-2),"")</f>
        <v/>
      </c>
      <c r="G159" s="10" t="e">
        <f ca="1">'Application For TE&amp;GOTS'!AI200</f>
        <v>#VALUE!</v>
      </c>
      <c r="Z159" s="10">
        <v>250</v>
      </c>
      <c r="AF159" s="10" t="str">
        <f ca="1">IF(MATCH(B159,B$1:B159,0)=ROW(B159),B159&amp;";","")</f>
        <v/>
      </c>
      <c r="AG159" s="10" t="str">
        <f>IF(MATCH(C159,C$1:C159,0)=ROW(C159),C159&amp;";","")</f>
        <v/>
      </c>
      <c r="AH159" s="10" t="str">
        <f ca="1">IF(MATCH(D159,D$1:D159,0)=ROW(D159),D159&amp;";","")</f>
        <v/>
      </c>
      <c r="AI159" s="10" t="e">
        <f ca="1">IF(MATCH(E159,E$1:E159,0)=ROW(E159),E159&amp;";","")</f>
        <v>#VALUE!</v>
      </c>
    </row>
    <row r="160" spans="1:35">
      <c r="A160" s="10">
        <v>139</v>
      </c>
      <c r="B160" s="10" t="str">
        <f ca="1">'Application For TE&amp;GOTS'!X201</f>
        <v/>
      </c>
      <c r="C160" s="10">
        <f>'Application For TE&amp;GOTS'!$D201</f>
        <v>0</v>
      </c>
      <c r="D160" s="10" t="str" cm="1">
        <f t="array" aca="1" ref="D160" ca="1">IFERROR(INDIRECT("'Application For TE&amp;GOTS'!L"&amp;'Application For TE&amp;GOTS'!S201),"")</f>
        <v/>
      </c>
      <c r="E160" s="10" t="e">
        <f ca="1">'Application For TE&amp;GOTS'!AF201</f>
        <v>#VALUE!</v>
      </c>
      <c r="F160" s="10" t="str">
        <f ca="1">IFERROR(LEFT('Application For TE&amp;GOTS'!AH201,LEN('Application For TE&amp;GOTS'!AH201)-2),"")</f>
        <v/>
      </c>
      <c r="G160" s="10" t="e">
        <f ca="1">'Application For TE&amp;GOTS'!AI201</f>
        <v>#VALUE!</v>
      </c>
      <c r="Z160" s="10">
        <v>251</v>
      </c>
      <c r="AF160" s="10" t="str">
        <f ca="1">IF(MATCH(B160,B$1:B160,0)=ROW(B160),B160&amp;";","")</f>
        <v/>
      </c>
      <c r="AG160" s="10" t="str">
        <f>IF(MATCH(C160,C$1:C160,0)=ROW(C160),C160&amp;";","")</f>
        <v/>
      </c>
      <c r="AH160" s="10" t="str">
        <f ca="1">IF(MATCH(D160,D$1:D160,0)=ROW(D160),D160&amp;";","")</f>
        <v/>
      </c>
      <c r="AI160" s="10" t="e">
        <f ca="1">IF(MATCH(E160,E$1:E160,0)=ROW(E160),E160&amp;";","")</f>
        <v>#VALUE!</v>
      </c>
    </row>
    <row r="161" spans="1:35">
      <c r="A161" s="10">
        <v>140</v>
      </c>
      <c r="B161" s="10" t="str">
        <f ca="1">'Application For TE&amp;GOTS'!X202</f>
        <v/>
      </c>
      <c r="C161" s="10">
        <f>'Application For TE&amp;GOTS'!$D202</f>
        <v>0</v>
      </c>
      <c r="D161" s="10" t="str" cm="1">
        <f t="array" aca="1" ref="D161" ca="1">IFERROR(INDIRECT("'Application For TE&amp;GOTS'!L"&amp;'Application For TE&amp;GOTS'!S202),"")</f>
        <v/>
      </c>
      <c r="E161" s="10" t="e">
        <f ca="1">'Application For TE&amp;GOTS'!AF202</f>
        <v>#VALUE!</v>
      </c>
      <c r="F161" s="10" t="str">
        <f ca="1">IFERROR(LEFT('Application For TE&amp;GOTS'!AH202,LEN('Application For TE&amp;GOTS'!AH202)-2),"")</f>
        <v/>
      </c>
      <c r="G161" s="10" t="e">
        <f ca="1">'Application For TE&amp;GOTS'!AI202</f>
        <v>#VALUE!</v>
      </c>
      <c r="Z161" s="10">
        <v>252</v>
      </c>
      <c r="AF161" s="10" t="str">
        <f ca="1">IF(MATCH(B161,B$1:B161,0)=ROW(B161),B161&amp;";","")</f>
        <v/>
      </c>
      <c r="AG161" s="10" t="str">
        <f>IF(MATCH(C161,C$1:C161,0)=ROW(C161),C161&amp;";","")</f>
        <v/>
      </c>
      <c r="AH161" s="10" t="str">
        <f ca="1">IF(MATCH(D161,D$1:D161,0)=ROW(D161),D161&amp;";","")</f>
        <v/>
      </c>
      <c r="AI161" s="10" t="e">
        <f ca="1">IF(MATCH(E161,E$1:E161,0)=ROW(E161),E161&amp;";","")</f>
        <v>#VALUE!</v>
      </c>
    </row>
    <row r="162" spans="1:35">
      <c r="A162" s="10">
        <v>141</v>
      </c>
      <c r="B162" s="10" t="str">
        <f ca="1">'Application For TE&amp;GOTS'!X203</f>
        <v/>
      </c>
      <c r="C162" s="10">
        <f>'Application For TE&amp;GOTS'!$D203</f>
        <v>0</v>
      </c>
      <c r="D162" s="10" t="str" cm="1">
        <f t="array" aca="1" ref="D162" ca="1">IFERROR(INDIRECT("'Application For TE&amp;GOTS'!L"&amp;'Application For TE&amp;GOTS'!S203),"")</f>
        <v/>
      </c>
      <c r="E162" s="10" t="e">
        <f ca="1">'Application For TE&amp;GOTS'!AF203</f>
        <v>#VALUE!</v>
      </c>
      <c r="F162" s="10" t="str">
        <f ca="1">IFERROR(LEFT('Application For TE&amp;GOTS'!AH203,LEN('Application For TE&amp;GOTS'!AH203)-2),"")</f>
        <v/>
      </c>
      <c r="G162" s="10" t="e">
        <f ca="1">'Application For TE&amp;GOTS'!AI203</f>
        <v>#VALUE!</v>
      </c>
      <c r="Z162" s="10">
        <v>253</v>
      </c>
      <c r="AF162" s="10" t="str">
        <f ca="1">IF(MATCH(B162,B$1:B162,0)=ROW(B162),B162&amp;";","")</f>
        <v/>
      </c>
      <c r="AG162" s="10" t="str">
        <f>IF(MATCH(C162,C$1:C162,0)=ROW(C162),C162&amp;";","")</f>
        <v/>
      </c>
      <c r="AH162" s="10" t="str">
        <f ca="1">IF(MATCH(D162,D$1:D162,0)=ROW(D162),D162&amp;";","")</f>
        <v/>
      </c>
      <c r="AI162" s="10" t="e">
        <f ca="1">IF(MATCH(E162,E$1:E162,0)=ROW(E162),E162&amp;";","")</f>
        <v>#VALUE!</v>
      </c>
    </row>
    <row r="163" spans="1:35">
      <c r="A163" s="10">
        <v>142</v>
      </c>
      <c r="B163" s="10" t="str">
        <f ca="1">'Application For TE&amp;GOTS'!X204</f>
        <v/>
      </c>
      <c r="C163" s="10">
        <f>'Application For TE&amp;GOTS'!$D204</f>
        <v>0</v>
      </c>
      <c r="D163" s="10" t="str" cm="1">
        <f t="array" aca="1" ref="D163" ca="1">IFERROR(INDIRECT("'Application For TE&amp;GOTS'!L"&amp;'Application For TE&amp;GOTS'!S204),"")</f>
        <v/>
      </c>
      <c r="E163" s="10" t="e">
        <f ca="1">'Application For TE&amp;GOTS'!AF204</f>
        <v>#VALUE!</v>
      </c>
      <c r="F163" s="10" t="str">
        <f ca="1">IFERROR(LEFT('Application For TE&amp;GOTS'!AH204,LEN('Application For TE&amp;GOTS'!AH204)-2),"")</f>
        <v/>
      </c>
      <c r="G163" s="10" t="e">
        <f ca="1">'Application For TE&amp;GOTS'!AI204</f>
        <v>#VALUE!</v>
      </c>
      <c r="Z163" s="10">
        <v>254</v>
      </c>
      <c r="AF163" s="10" t="str">
        <f ca="1">IF(MATCH(B163,B$1:B163,0)=ROW(B163),B163&amp;";","")</f>
        <v/>
      </c>
      <c r="AG163" s="10" t="str">
        <f>IF(MATCH(C163,C$1:C163,0)=ROW(C163),C163&amp;";","")</f>
        <v/>
      </c>
      <c r="AH163" s="10" t="str">
        <f ca="1">IF(MATCH(D163,D$1:D163,0)=ROW(D163),D163&amp;";","")</f>
        <v/>
      </c>
      <c r="AI163" s="10" t="e">
        <f ca="1">IF(MATCH(E163,E$1:E163,0)=ROW(E163),E163&amp;";","")</f>
        <v>#VALUE!</v>
      </c>
    </row>
    <row r="164" spans="1:35">
      <c r="A164" s="10">
        <v>143</v>
      </c>
      <c r="B164" s="10" t="str">
        <f ca="1">'Application For TE&amp;GOTS'!X205</f>
        <v/>
      </c>
      <c r="C164" s="10">
        <f>'Application For TE&amp;GOTS'!$D205</f>
        <v>0</v>
      </c>
      <c r="D164" s="10" t="str" cm="1">
        <f t="array" aca="1" ref="D164" ca="1">IFERROR(INDIRECT("'Application For TE&amp;GOTS'!L"&amp;'Application For TE&amp;GOTS'!S205),"")</f>
        <v/>
      </c>
      <c r="E164" s="10" t="e">
        <f ca="1">'Application For TE&amp;GOTS'!AF205</f>
        <v>#VALUE!</v>
      </c>
      <c r="F164" s="10" t="str">
        <f ca="1">IFERROR(LEFT('Application For TE&amp;GOTS'!AH205,LEN('Application For TE&amp;GOTS'!AH205)-2),"")</f>
        <v/>
      </c>
      <c r="G164" s="10" t="e">
        <f ca="1">'Application For TE&amp;GOTS'!AI205</f>
        <v>#VALUE!</v>
      </c>
      <c r="Z164" s="10">
        <v>255</v>
      </c>
      <c r="AF164" s="10" t="str">
        <f ca="1">IF(MATCH(B164,B$1:B164,0)=ROW(B164),B164&amp;";","")</f>
        <v/>
      </c>
      <c r="AG164" s="10" t="str">
        <f>IF(MATCH(C164,C$1:C164,0)=ROW(C164),C164&amp;";","")</f>
        <v/>
      </c>
      <c r="AH164" s="10" t="str">
        <f ca="1">IF(MATCH(D164,D$1:D164,0)=ROW(D164),D164&amp;";","")</f>
        <v/>
      </c>
      <c r="AI164" s="10" t="e">
        <f ca="1">IF(MATCH(E164,E$1:E164,0)=ROW(E164),E164&amp;";","")</f>
        <v>#VALUE!</v>
      </c>
    </row>
    <row r="165" spans="1:35">
      <c r="A165" s="10">
        <v>144</v>
      </c>
      <c r="B165" s="10" t="str">
        <f ca="1">'Application For TE&amp;GOTS'!X206</f>
        <v/>
      </c>
      <c r="C165" s="10">
        <f>'Application For TE&amp;GOTS'!$D206</f>
        <v>0</v>
      </c>
      <c r="D165" s="10" t="str" cm="1">
        <f t="array" aca="1" ref="D165" ca="1">IFERROR(INDIRECT("'Application For TE&amp;GOTS'!L"&amp;'Application For TE&amp;GOTS'!S206),"")</f>
        <v/>
      </c>
      <c r="E165" s="10" t="e">
        <f ca="1">'Application For TE&amp;GOTS'!AF206</f>
        <v>#VALUE!</v>
      </c>
      <c r="F165" s="10" t="str">
        <f ca="1">IFERROR(LEFT('Application For TE&amp;GOTS'!AH206,LEN('Application For TE&amp;GOTS'!AH206)-2),"")</f>
        <v/>
      </c>
      <c r="G165" s="10" t="e">
        <f ca="1">'Application For TE&amp;GOTS'!AI206</f>
        <v>#VALUE!</v>
      </c>
      <c r="Z165" s="10">
        <v>256</v>
      </c>
      <c r="AF165" s="10" t="str">
        <f ca="1">IF(MATCH(B165,B$1:B165,0)=ROW(B165),B165&amp;";","")</f>
        <v/>
      </c>
      <c r="AG165" s="10" t="str">
        <f>IF(MATCH(C165,C$1:C165,0)=ROW(C165),C165&amp;";","")</f>
        <v/>
      </c>
      <c r="AH165" s="10" t="str">
        <f ca="1">IF(MATCH(D165,D$1:D165,0)=ROW(D165),D165&amp;";","")</f>
        <v/>
      </c>
      <c r="AI165" s="10" t="e">
        <f ca="1">IF(MATCH(E165,E$1:E165,0)=ROW(E165),E165&amp;";","")</f>
        <v>#VALUE!</v>
      </c>
    </row>
    <row r="166" spans="1:35">
      <c r="A166" s="10">
        <v>145</v>
      </c>
      <c r="B166" s="10" t="str">
        <f ca="1">'Application For TE&amp;GOTS'!X207</f>
        <v/>
      </c>
      <c r="C166" s="10">
        <f>'Application For TE&amp;GOTS'!$D207</f>
        <v>0</v>
      </c>
      <c r="D166" s="10" t="str" cm="1">
        <f t="array" aca="1" ref="D166" ca="1">IFERROR(INDIRECT("'Application For TE&amp;GOTS'!L"&amp;'Application For TE&amp;GOTS'!S207),"")</f>
        <v/>
      </c>
      <c r="E166" s="10" t="e">
        <f ca="1">'Application For TE&amp;GOTS'!AF207</f>
        <v>#VALUE!</v>
      </c>
      <c r="F166" s="10" t="str">
        <f ca="1">IFERROR(LEFT('Application For TE&amp;GOTS'!AH207,LEN('Application For TE&amp;GOTS'!AH207)-2),"")</f>
        <v/>
      </c>
      <c r="G166" s="10" t="e">
        <f ca="1">'Application For TE&amp;GOTS'!AI207</f>
        <v>#VALUE!</v>
      </c>
      <c r="Z166" s="10">
        <v>257</v>
      </c>
      <c r="AF166" s="10" t="str">
        <f ca="1">IF(MATCH(B166,B$1:B166,0)=ROW(B166),B166&amp;";","")</f>
        <v/>
      </c>
      <c r="AG166" s="10" t="str">
        <f>IF(MATCH(C166,C$1:C166,0)=ROW(C166),C166&amp;";","")</f>
        <v/>
      </c>
      <c r="AH166" s="10" t="str">
        <f ca="1">IF(MATCH(D166,D$1:D166,0)=ROW(D166),D166&amp;";","")</f>
        <v/>
      </c>
      <c r="AI166" s="10" t="e">
        <f ca="1">IF(MATCH(E166,E$1:E166,0)=ROW(E166),E166&amp;";","")</f>
        <v>#VALUE!</v>
      </c>
    </row>
    <row r="167" spans="1:35">
      <c r="A167" s="10">
        <v>146</v>
      </c>
      <c r="B167" s="10" t="str">
        <f ca="1">'Application For TE&amp;GOTS'!X208</f>
        <v/>
      </c>
      <c r="C167" s="10">
        <f>'Application For TE&amp;GOTS'!$D208</f>
        <v>0</v>
      </c>
      <c r="D167" s="10" t="str" cm="1">
        <f t="array" aca="1" ref="D167" ca="1">IFERROR(INDIRECT("'Application For TE&amp;GOTS'!L"&amp;'Application For TE&amp;GOTS'!S208),"")</f>
        <v/>
      </c>
      <c r="E167" s="10" t="e">
        <f ca="1">'Application For TE&amp;GOTS'!AF208</f>
        <v>#VALUE!</v>
      </c>
      <c r="F167" s="10" t="str">
        <f ca="1">IFERROR(LEFT('Application For TE&amp;GOTS'!AH208,LEN('Application For TE&amp;GOTS'!AH208)-2),"")</f>
        <v/>
      </c>
      <c r="G167" s="10" t="e">
        <f ca="1">'Application For TE&amp;GOTS'!AI208</f>
        <v>#VALUE!</v>
      </c>
      <c r="Z167" s="10">
        <v>258</v>
      </c>
      <c r="AF167" s="10" t="str">
        <f ca="1">IF(MATCH(B167,B$1:B167,0)=ROW(B167),B167&amp;";","")</f>
        <v/>
      </c>
      <c r="AG167" s="10" t="str">
        <f>IF(MATCH(C167,C$1:C167,0)=ROW(C167),C167&amp;";","")</f>
        <v/>
      </c>
      <c r="AH167" s="10" t="str">
        <f ca="1">IF(MATCH(D167,D$1:D167,0)=ROW(D167),D167&amp;";","")</f>
        <v/>
      </c>
      <c r="AI167" s="10" t="e">
        <f ca="1">IF(MATCH(E167,E$1:E167,0)=ROW(E167),E167&amp;";","")</f>
        <v>#VALUE!</v>
      </c>
    </row>
    <row r="168" spans="1:35">
      <c r="A168" s="10">
        <v>147</v>
      </c>
      <c r="B168" s="10" t="str">
        <f ca="1">'Application For TE&amp;GOTS'!X209</f>
        <v/>
      </c>
      <c r="C168" s="10">
        <f>'Application For TE&amp;GOTS'!$D209</f>
        <v>0</v>
      </c>
      <c r="D168" s="10" t="str" cm="1">
        <f t="array" aca="1" ref="D168" ca="1">IFERROR(INDIRECT("'Application For TE&amp;GOTS'!L"&amp;'Application For TE&amp;GOTS'!S209),"")</f>
        <v/>
      </c>
      <c r="E168" s="10" t="e">
        <f ca="1">'Application For TE&amp;GOTS'!AF209</f>
        <v>#VALUE!</v>
      </c>
      <c r="F168" s="10" t="str">
        <f ca="1">IFERROR(LEFT('Application For TE&amp;GOTS'!AH209,LEN('Application For TE&amp;GOTS'!AH209)-2),"")</f>
        <v/>
      </c>
      <c r="G168" s="10" t="e">
        <f ca="1">'Application For TE&amp;GOTS'!AI209</f>
        <v>#VALUE!</v>
      </c>
      <c r="Z168" s="10">
        <v>259</v>
      </c>
      <c r="AF168" s="10" t="str">
        <f ca="1">IF(MATCH(B168,B$1:B168,0)=ROW(B168),B168&amp;";","")</f>
        <v/>
      </c>
      <c r="AG168" s="10" t="str">
        <f>IF(MATCH(C168,C$1:C168,0)=ROW(C168),C168&amp;";","")</f>
        <v/>
      </c>
      <c r="AH168" s="10" t="str">
        <f ca="1">IF(MATCH(D168,D$1:D168,0)=ROW(D168),D168&amp;";","")</f>
        <v/>
      </c>
      <c r="AI168" s="10" t="e">
        <f ca="1">IF(MATCH(E168,E$1:E168,0)=ROW(E168),E168&amp;";","")</f>
        <v>#VALUE!</v>
      </c>
    </row>
    <row r="169" spans="1:35">
      <c r="A169" s="10">
        <v>148</v>
      </c>
      <c r="B169" s="10" t="str">
        <f ca="1">'Application For TE&amp;GOTS'!X210</f>
        <v/>
      </c>
      <c r="C169" s="10">
        <f>'Application For TE&amp;GOTS'!$D210</f>
        <v>0</v>
      </c>
      <c r="D169" s="10" t="str" cm="1">
        <f t="array" aca="1" ref="D169" ca="1">IFERROR(INDIRECT("'Application For TE&amp;GOTS'!L"&amp;'Application For TE&amp;GOTS'!S210),"")</f>
        <v/>
      </c>
      <c r="E169" s="10" t="e">
        <f ca="1">'Application For TE&amp;GOTS'!AF210</f>
        <v>#VALUE!</v>
      </c>
      <c r="F169" s="10" t="str">
        <f ca="1">IFERROR(LEFT('Application For TE&amp;GOTS'!AH210,LEN('Application For TE&amp;GOTS'!AH210)-2),"")</f>
        <v/>
      </c>
      <c r="G169" s="10" t="e">
        <f ca="1">'Application For TE&amp;GOTS'!AI210</f>
        <v>#VALUE!</v>
      </c>
      <c r="Z169" s="10">
        <v>260</v>
      </c>
      <c r="AF169" s="10" t="str">
        <f ca="1">IF(MATCH(B169,B$1:B169,0)=ROW(B169),B169&amp;";","")</f>
        <v/>
      </c>
      <c r="AG169" s="10" t="str">
        <f>IF(MATCH(C169,C$1:C169,0)=ROW(C169),C169&amp;";","")</f>
        <v/>
      </c>
      <c r="AH169" s="10" t="str">
        <f ca="1">IF(MATCH(D169,D$1:D169,0)=ROW(D169),D169&amp;";","")</f>
        <v/>
      </c>
      <c r="AI169" s="10" t="e">
        <f ca="1">IF(MATCH(E169,E$1:E169,0)=ROW(E169),E169&amp;";","")</f>
        <v>#VALUE!</v>
      </c>
    </row>
    <row r="170" spans="1:35">
      <c r="A170" s="10">
        <v>149</v>
      </c>
      <c r="B170" s="10" t="str">
        <f ca="1">'Application For TE&amp;GOTS'!X211</f>
        <v/>
      </c>
      <c r="C170" s="10">
        <f>'Application For TE&amp;GOTS'!$D211</f>
        <v>0</v>
      </c>
      <c r="D170" s="10" t="str" cm="1">
        <f t="array" aca="1" ref="D170" ca="1">IFERROR(INDIRECT("'Application For TE&amp;GOTS'!L"&amp;'Application For TE&amp;GOTS'!S211),"")</f>
        <v/>
      </c>
      <c r="E170" s="10" t="e">
        <f ca="1">'Application For TE&amp;GOTS'!AF211</f>
        <v>#VALUE!</v>
      </c>
      <c r="F170" s="10" t="str">
        <f ca="1">IFERROR(LEFT('Application For TE&amp;GOTS'!AH211,LEN('Application For TE&amp;GOTS'!AH211)-2),"")</f>
        <v/>
      </c>
      <c r="G170" s="10" t="e">
        <f ca="1">'Application For TE&amp;GOTS'!AI211</f>
        <v>#VALUE!</v>
      </c>
      <c r="Z170" s="10">
        <v>261</v>
      </c>
      <c r="AF170" s="10" t="str">
        <f ca="1">IF(MATCH(B170,B$1:B170,0)=ROW(B170),B170&amp;";","")</f>
        <v/>
      </c>
      <c r="AG170" s="10" t="str">
        <f>IF(MATCH(C170,C$1:C170,0)=ROW(C170),C170&amp;";","")</f>
        <v/>
      </c>
      <c r="AH170" s="10" t="str">
        <f ca="1">IF(MATCH(D170,D$1:D170,0)=ROW(D170),D170&amp;";","")</f>
        <v/>
      </c>
      <c r="AI170" s="10" t="e">
        <f ca="1">IF(MATCH(E170,E$1:E170,0)=ROW(E170),E170&amp;";","")</f>
        <v>#VALUE!</v>
      </c>
    </row>
    <row r="171" spans="1:35">
      <c r="A171" s="10">
        <v>150</v>
      </c>
      <c r="B171" s="10" t="str">
        <f ca="1">'Application For TE&amp;GOTS'!X212</f>
        <v/>
      </c>
      <c r="C171" s="10">
        <f>'Application For TE&amp;GOTS'!$D212</f>
        <v>0</v>
      </c>
      <c r="D171" s="10" t="str" cm="1">
        <f t="array" aca="1" ref="D171" ca="1">IFERROR(INDIRECT("'Application For TE&amp;GOTS'!L"&amp;'Application For TE&amp;GOTS'!S212),"")</f>
        <v/>
      </c>
      <c r="E171" s="10" t="e">
        <f ca="1">'Application For TE&amp;GOTS'!AF212</f>
        <v>#VALUE!</v>
      </c>
      <c r="F171" s="10" t="str">
        <f ca="1">IFERROR(LEFT('Application For TE&amp;GOTS'!AH212,LEN('Application For TE&amp;GOTS'!AH212)-2),"")</f>
        <v/>
      </c>
      <c r="G171" s="10" t="e">
        <f ca="1">'Application For TE&amp;GOTS'!AI212</f>
        <v>#VALUE!</v>
      </c>
      <c r="Z171" s="10">
        <v>262</v>
      </c>
      <c r="AF171" s="10" t="str">
        <f ca="1">IF(MATCH(B171,B$1:B171,0)=ROW(B171),B171&amp;";","")</f>
        <v/>
      </c>
      <c r="AG171" s="10" t="str">
        <f>IF(MATCH(C171,C$1:C171,0)=ROW(C171),C171&amp;";","")</f>
        <v/>
      </c>
      <c r="AH171" s="10" t="str">
        <f ca="1">IF(MATCH(D171,D$1:D171,0)=ROW(D171),D171&amp;";","")</f>
        <v/>
      </c>
      <c r="AI171" s="10" t="e">
        <f ca="1">IF(MATCH(E171,E$1:E171,0)=ROW(E171),E171&amp;";","")</f>
        <v>#VALUE!</v>
      </c>
    </row>
    <row r="172" spans="1:35">
      <c r="A172" s="10">
        <v>151</v>
      </c>
      <c r="B172" s="10" t="str">
        <f ca="1">'Application For TE&amp;GOTS'!X213</f>
        <v/>
      </c>
      <c r="C172" s="10">
        <f>'Application For TE&amp;GOTS'!$D213</f>
        <v>0</v>
      </c>
      <c r="D172" s="10" t="str" cm="1">
        <f t="array" aca="1" ref="D172" ca="1">IFERROR(INDIRECT("'Application For TE&amp;GOTS'!L"&amp;'Application For TE&amp;GOTS'!S213),"")</f>
        <v/>
      </c>
      <c r="E172" s="10" t="e">
        <f ca="1">'Application For TE&amp;GOTS'!AF213</f>
        <v>#VALUE!</v>
      </c>
      <c r="F172" s="10" t="str">
        <f ca="1">IFERROR(LEFT('Application For TE&amp;GOTS'!AH213,LEN('Application For TE&amp;GOTS'!AH213)-2),"")</f>
        <v/>
      </c>
      <c r="G172" s="10" t="e">
        <f ca="1">'Application For TE&amp;GOTS'!AI213</f>
        <v>#VALUE!</v>
      </c>
      <c r="Z172" s="10">
        <v>263</v>
      </c>
      <c r="AF172" s="10" t="str">
        <f ca="1">IF(MATCH(B172,B$1:B172,0)=ROW(B172),B172&amp;";","")</f>
        <v/>
      </c>
      <c r="AG172" s="10" t="str">
        <f>IF(MATCH(C172,C$1:C172,0)=ROW(C172),C172&amp;";","")</f>
        <v/>
      </c>
      <c r="AH172" s="10" t="str">
        <f ca="1">IF(MATCH(D172,D$1:D172,0)=ROW(D172),D172&amp;";","")</f>
        <v/>
      </c>
      <c r="AI172" s="10" t="e">
        <f ca="1">IF(MATCH(E172,E$1:E172,0)=ROW(E172),E172&amp;";","")</f>
        <v>#VALUE!</v>
      </c>
    </row>
    <row r="173" spans="1:35">
      <c r="A173" s="10">
        <v>152</v>
      </c>
      <c r="B173" s="10" t="str">
        <f ca="1">'Application For TE&amp;GOTS'!X214</f>
        <v/>
      </c>
      <c r="C173" s="10">
        <f>'Application For TE&amp;GOTS'!$D214</f>
        <v>0</v>
      </c>
      <c r="D173" s="10" t="str" cm="1">
        <f t="array" aca="1" ref="D173" ca="1">IFERROR(INDIRECT("'Application For TE&amp;GOTS'!L"&amp;'Application For TE&amp;GOTS'!S214),"")</f>
        <v/>
      </c>
      <c r="E173" s="10" t="e">
        <f ca="1">'Application For TE&amp;GOTS'!AF214</f>
        <v>#VALUE!</v>
      </c>
      <c r="F173" s="10" t="str">
        <f ca="1">IFERROR(LEFT('Application For TE&amp;GOTS'!AH214,LEN('Application For TE&amp;GOTS'!AH214)-2),"")</f>
        <v/>
      </c>
      <c r="G173" s="10" t="e">
        <f ca="1">'Application For TE&amp;GOTS'!AI214</f>
        <v>#VALUE!</v>
      </c>
      <c r="Z173" s="10">
        <v>264</v>
      </c>
      <c r="AF173" s="10" t="str">
        <f ca="1">IF(MATCH(B173,B$1:B173,0)=ROW(B173),B173&amp;";","")</f>
        <v/>
      </c>
      <c r="AG173" s="10" t="str">
        <f>IF(MATCH(C173,C$1:C173,0)=ROW(C173),C173&amp;";","")</f>
        <v/>
      </c>
      <c r="AH173" s="10" t="str">
        <f ca="1">IF(MATCH(D173,D$1:D173,0)=ROW(D173),D173&amp;";","")</f>
        <v/>
      </c>
      <c r="AI173" s="10" t="e">
        <f ca="1">IF(MATCH(E173,E$1:E173,0)=ROW(E173),E173&amp;";","")</f>
        <v>#VALUE!</v>
      </c>
    </row>
    <row r="174" spans="1:35">
      <c r="A174" s="10">
        <v>153</v>
      </c>
      <c r="B174" s="10" t="str">
        <f ca="1">'Application For TE&amp;GOTS'!X215</f>
        <v/>
      </c>
      <c r="C174" s="10">
        <f>'Application For TE&amp;GOTS'!$D215</f>
        <v>0</v>
      </c>
      <c r="D174" s="10" t="str" cm="1">
        <f t="array" aca="1" ref="D174" ca="1">IFERROR(INDIRECT("'Application For TE&amp;GOTS'!L"&amp;'Application For TE&amp;GOTS'!S215),"")</f>
        <v/>
      </c>
      <c r="E174" s="10" t="e">
        <f ca="1">'Application For TE&amp;GOTS'!AF215</f>
        <v>#VALUE!</v>
      </c>
      <c r="F174" s="10" t="str">
        <f ca="1">IFERROR(LEFT('Application For TE&amp;GOTS'!AH215,LEN('Application For TE&amp;GOTS'!AH215)-2),"")</f>
        <v/>
      </c>
      <c r="G174" s="10" t="e">
        <f ca="1">'Application For TE&amp;GOTS'!AI215</f>
        <v>#VALUE!</v>
      </c>
      <c r="Z174" s="10">
        <v>265</v>
      </c>
      <c r="AF174" s="10" t="str">
        <f ca="1">IF(MATCH(B174,B$1:B174,0)=ROW(B174),B174&amp;";","")</f>
        <v/>
      </c>
      <c r="AG174" s="10" t="str">
        <f>IF(MATCH(C174,C$1:C174,0)=ROW(C174),C174&amp;";","")</f>
        <v/>
      </c>
      <c r="AH174" s="10" t="str">
        <f ca="1">IF(MATCH(D174,D$1:D174,0)=ROW(D174),D174&amp;";","")</f>
        <v/>
      </c>
      <c r="AI174" s="10" t="e">
        <f ca="1">IF(MATCH(E174,E$1:E174,0)=ROW(E174),E174&amp;";","")</f>
        <v>#VALUE!</v>
      </c>
    </row>
    <row r="175" spans="1:35">
      <c r="A175" s="10">
        <v>154</v>
      </c>
      <c r="B175" s="10" t="str">
        <f ca="1">'Application For TE&amp;GOTS'!X216</f>
        <v/>
      </c>
      <c r="C175" s="10">
        <f>'Application For TE&amp;GOTS'!$D216</f>
        <v>0</v>
      </c>
      <c r="D175" s="10" t="str" cm="1">
        <f t="array" aca="1" ref="D175" ca="1">IFERROR(INDIRECT("'Application For TE&amp;GOTS'!L"&amp;'Application For TE&amp;GOTS'!S216),"")</f>
        <v/>
      </c>
      <c r="E175" s="10" t="e">
        <f ca="1">'Application For TE&amp;GOTS'!AF216</f>
        <v>#VALUE!</v>
      </c>
      <c r="F175" s="10" t="str">
        <f ca="1">IFERROR(LEFT('Application For TE&amp;GOTS'!AH216,LEN('Application For TE&amp;GOTS'!AH216)-2),"")</f>
        <v/>
      </c>
      <c r="G175" s="10" t="e">
        <f ca="1">'Application For TE&amp;GOTS'!AI216</f>
        <v>#VALUE!</v>
      </c>
      <c r="Z175" s="10">
        <v>266</v>
      </c>
      <c r="AF175" s="10" t="str">
        <f ca="1">IF(MATCH(B175,B$1:B175,0)=ROW(B175),B175&amp;";","")</f>
        <v/>
      </c>
      <c r="AG175" s="10" t="str">
        <f>IF(MATCH(C175,C$1:C175,0)=ROW(C175),C175&amp;";","")</f>
        <v/>
      </c>
      <c r="AH175" s="10" t="str">
        <f ca="1">IF(MATCH(D175,D$1:D175,0)=ROW(D175),D175&amp;";","")</f>
        <v/>
      </c>
      <c r="AI175" s="10" t="e">
        <f ca="1">IF(MATCH(E175,E$1:E175,0)=ROW(E175),E175&amp;";","")</f>
        <v>#VALUE!</v>
      </c>
    </row>
    <row r="176" spans="1:35">
      <c r="A176" s="10">
        <v>155</v>
      </c>
      <c r="B176" s="10" t="str">
        <f ca="1">'Application For TE&amp;GOTS'!X217</f>
        <v/>
      </c>
      <c r="C176" s="10">
        <f>'Application For TE&amp;GOTS'!$D217</f>
        <v>0</v>
      </c>
      <c r="D176" s="10" t="str" cm="1">
        <f t="array" aca="1" ref="D176" ca="1">IFERROR(INDIRECT("'Application For TE&amp;GOTS'!L"&amp;'Application For TE&amp;GOTS'!S217),"")</f>
        <v/>
      </c>
      <c r="E176" s="10" t="e">
        <f ca="1">'Application For TE&amp;GOTS'!AF217</f>
        <v>#VALUE!</v>
      </c>
      <c r="F176" s="10" t="str">
        <f ca="1">IFERROR(LEFT('Application For TE&amp;GOTS'!AH217,LEN('Application For TE&amp;GOTS'!AH217)-2),"")</f>
        <v/>
      </c>
      <c r="G176" s="10" t="e">
        <f ca="1">'Application For TE&amp;GOTS'!AI217</f>
        <v>#VALUE!</v>
      </c>
      <c r="Z176" s="10">
        <v>267</v>
      </c>
      <c r="AF176" s="10" t="str">
        <f ca="1">IF(MATCH(B176,B$1:B176,0)=ROW(B176),B176&amp;";","")</f>
        <v/>
      </c>
      <c r="AG176" s="10" t="str">
        <f>IF(MATCH(C176,C$1:C176,0)=ROW(C176),C176&amp;";","")</f>
        <v/>
      </c>
      <c r="AH176" s="10" t="str">
        <f ca="1">IF(MATCH(D176,D$1:D176,0)=ROW(D176),D176&amp;";","")</f>
        <v/>
      </c>
      <c r="AI176" s="10" t="e">
        <f ca="1">IF(MATCH(E176,E$1:E176,0)=ROW(E176),E176&amp;";","")</f>
        <v>#VALUE!</v>
      </c>
    </row>
    <row r="177" spans="1:35">
      <c r="A177" s="10">
        <v>156</v>
      </c>
      <c r="B177" s="10" t="str">
        <f ca="1">'Application For TE&amp;GOTS'!X218</f>
        <v/>
      </c>
      <c r="C177" s="10">
        <f>'Application For TE&amp;GOTS'!$D218</f>
        <v>0</v>
      </c>
      <c r="D177" s="10" t="str" cm="1">
        <f t="array" aca="1" ref="D177" ca="1">IFERROR(INDIRECT("'Application For TE&amp;GOTS'!L"&amp;'Application For TE&amp;GOTS'!S218),"")</f>
        <v/>
      </c>
      <c r="E177" s="10" t="e">
        <f ca="1">'Application For TE&amp;GOTS'!AF218</f>
        <v>#VALUE!</v>
      </c>
      <c r="F177" s="10" t="str">
        <f ca="1">IFERROR(LEFT('Application For TE&amp;GOTS'!AH218,LEN('Application For TE&amp;GOTS'!AH218)-2),"")</f>
        <v/>
      </c>
      <c r="G177" s="10" t="e">
        <f ca="1">'Application For TE&amp;GOTS'!AI218</f>
        <v>#VALUE!</v>
      </c>
      <c r="Z177" s="10">
        <v>268</v>
      </c>
      <c r="AF177" s="10" t="str">
        <f ca="1">IF(MATCH(B177,B$1:B177,0)=ROW(B177),B177&amp;";","")</f>
        <v/>
      </c>
      <c r="AG177" s="10" t="str">
        <f>IF(MATCH(C177,C$1:C177,0)=ROW(C177),C177&amp;";","")</f>
        <v/>
      </c>
      <c r="AH177" s="10" t="str">
        <f ca="1">IF(MATCH(D177,D$1:D177,0)=ROW(D177),D177&amp;";","")</f>
        <v/>
      </c>
      <c r="AI177" s="10" t="e">
        <f ca="1">IF(MATCH(E177,E$1:E177,0)=ROW(E177),E177&amp;";","")</f>
        <v>#VALUE!</v>
      </c>
    </row>
    <row r="178" spans="1:35">
      <c r="A178" s="10">
        <v>157</v>
      </c>
      <c r="B178" s="10" t="str">
        <f ca="1">'Application For TE&amp;GOTS'!X219</f>
        <v/>
      </c>
      <c r="C178" s="10">
        <f>'Application For TE&amp;GOTS'!$D219</f>
        <v>0</v>
      </c>
      <c r="D178" s="10" t="str" cm="1">
        <f t="array" aca="1" ref="D178" ca="1">IFERROR(INDIRECT("'Application For TE&amp;GOTS'!L"&amp;'Application For TE&amp;GOTS'!S219),"")</f>
        <v/>
      </c>
      <c r="E178" s="10" t="e">
        <f ca="1">'Application For TE&amp;GOTS'!AF219</f>
        <v>#VALUE!</v>
      </c>
      <c r="F178" s="10" t="str">
        <f ca="1">IFERROR(LEFT('Application For TE&amp;GOTS'!AH219,LEN('Application For TE&amp;GOTS'!AH219)-2),"")</f>
        <v/>
      </c>
      <c r="G178" s="10" t="e">
        <f ca="1">'Application For TE&amp;GOTS'!AI219</f>
        <v>#VALUE!</v>
      </c>
      <c r="Z178" s="10">
        <v>269</v>
      </c>
      <c r="AF178" s="10" t="str">
        <f ca="1">IF(MATCH(B178,B$1:B178,0)=ROW(B178),B178&amp;";","")</f>
        <v/>
      </c>
      <c r="AG178" s="10" t="str">
        <f>IF(MATCH(C178,C$1:C178,0)=ROW(C178),C178&amp;";","")</f>
        <v/>
      </c>
      <c r="AH178" s="10" t="str">
        <f ca="1">IF(MATCH(D178,D$1:D178,0)=ROW(D178),D178&amp;";","")</f>
        <v/>
      </c>
      <c r="AI178" s="10" t="e">
        <f ca="1">IF(MATCH(E178,E$1:E178,0)=ROW(E178),E178&amp;";","")</f>
        <v>#VALUE!</v>
      </c>
    </row>
    <row r="179" spans="1:35">
      <c r="A179" s="10">
        <v>158</v>
      </c>
      <c r="B179" s="10" t="str">
        <f ca="1">'Application For TE&amp;GOTS'!X220</f>
        <v/>
      </c>
      <c r="C179" s="10">
        <f>'Application For TE&amp;GOTS'!$D220</f>
        <v>0</v>
      </c>
      <c r="D179" s="10" t="str" cm="1">
        <f t="array" aca="1" ref="D179" ca="1">IFERROR(INDIRECT("'Application For TE&amp;GOTS'!L"&amp;'Application For TE&amp;GOTS'!S220),"")</f>
        <v/>
      </c>
      <c r="E179" s="10" t="e">
        <f ca="1">'Application For TE&amp;GOTS'!AF220</f>
        <v>#VALUE!</v>
      </c>
      <c r="F179" s="10" t="str">
        <f ca="1">IFERROR(LEFT('Application For TE&amp;GOTS'!AH220,LEN('Application For TE&amp;GOTS'!AH220)-2),"")</f>
        <v/>
      </c>
      <c r="G179" s="10" t="e">
        <f ca="1">'Application For TE&amp;GOTS'!AI220</f>
        <v>#VALUE!</v>
      </c>
      <c r="Z179" s="10">
        <v>270</v>
      </c>
      <c r="AF179" s="10" t="str">
        <f ca="1">IF(MATCH(B179,B$1:B179,0)=ROW(B179),B179&amp;";","")</f>
        <v/>
      </c>
      <c r="AG179" s="10" t="str">
        <f>IF(MATCH(C179,C$1:C179,0)=ROW(C179),C179&amp;";","")</f>
        <v/>
      </c>
      <c r="AH179" s="10" t="str">
        <f ca="1">IF(MATCH(D179,D$1:D179,0)=ROW(D179),D179&amp;";","")</f>
        <v/>
      </c>
      <c r="AI179" s="10" t="e">
        <f ca="1">IF(MATCH(E179,E$1:E179,0)=ROW(E179),E179&amp;";","")</f>
        <v>#VALUE!</v>
      </c>
    </row>
    <row r="180" spans="1:35">
      <c r="A180" s="10">
        <v>159</v>
      </c>
      <c r="B180" s="10" t="str">
        <f ca="1">'Application For TE&amp;GOTS'!X221</f>
        <v/>
      </c>
      <c r="C180" s="10">
        <f>'Application For TE&amp;GOTS'!$D221</f>
        <v>0</v>
      </c>
      <c r="D180" s="10" t="str" cm="1">
        <f t="array" aca="1" ref="D180" ca="1">IFERROR(INDIRECT("'Application For TE&amp;GOTS'!L"&amp;'Application For TE&amp;GOTS'!S221),"")</f>
        <v/>
      </c>
      <c r="E180" s="10" t="e">
        <f ca="1">'Application For TE&amp;GOTS'!AF221</f>
        <v>#VALUE!</v>
      </c>
      <c r="F180" s="10" t="str">
        <f ca="1">IFERROR(LEFT('Application For TE&amp;GOTS'!AH221,LEN('Application For TE&amp;GOTS'!AH221)-2),"")</f>
        <v/>
      </c>
      <c r="G180" s="10" t="e">
        <f ca="1">'Application For TE&amp;GOTS'!AI221</f>
        <v>#VALUE!</v>
      </c>
      <c r="Z180" s="10">
        <v>271</v>
      </c>
      <c r="AF180" s="10" t="str">
        <f ca="1">IF(MATCH(B180,B$1:B180,0)=ROW(B180),B180&amp;";","")</f>
        <v/>
      </c>
      <c r="AG180" s="10" t="str">
        <f>IF(MATCH(C180,C$1:C180,0)=ROW(C180),C180&amp;";","")</f>
        <v/>
      </c>
      <c r="AH180" s="10" t="str">
        <f ca="1">IF(MATCH(D180,D$1:D180,0)=ROW(D180),D180&amp;";","")</f>
        <v/>
      </c>
      <c r="AI180" s="10" t="e">
        <f ca="1">IF(MATCH(E180,E$1:E180,0)=ROW(E180),E180&amp;";","")</f>
        <v>#VALUE!</v>
      </c>
    </row>
    <row r="181" spans="1:35">
      <c r="A181" s="10">
        <v>160</v>
      </c>
      <c r="B181" s="10" t="str">
        <f ca="1">'Application For TE&amp;GOTS'!X222</f>
        <v/>
      </c>
      <c r="C181" s="10">
        <f>'Application For TE&amp;GOTS'!$D222</f>
        <v>0</v>
      </c>
      <c r="D181" s="10" t="str" cm="1">
        <f t="array" aca="1" ref="D181" ca="1">IFERROR(INDIRECT("'Application For TE&amp;GOTS'!L"&amp;'Application For TE&amp;GOTS'!S222),"")</f>
        <v/>
      </c>
      <c r="E181" s="10" t="e">
        <f ca="1">'Application For TE&amp;GOTS'!AF222</f>
        <v>#VALUE!</v>
      </c>
      <c r="F181" s="10" t="str">
        <f ca="1">IFERROR(LEFT('Application For TE&amp;GOTS'!AH222,LEN('Application For TE&amp;GOTS'!AH222)-2),"")</f>
        <v/>
      </c>
      <c r="G181" s="10" t="e">
        <f ca="1">'Application For TE&amp;GOTS'!AI222</f>
        <v>#VALUE!</v>
      </c>
      <c r="Z181" s="10">
        <v>272</v>
      </c>
      <c r="AF181" s="10" t="str">
        <f ca="1">IF(MATCH(B181,B$1:B181,0)=ROW(B181),B181&amp;";","")</f>
        <v/>
      </c>
      <c r="AG181" s="10" t="str">
        <f>IF(MATCH(C181,C$1:C181,0)=ROW(C181),C181&amp;";","")</f>
        <v/>
      </c>
      <c r="AH181" s="10" t="str">
        <f ca="1">IF(MATCH(D181,D$1:D181,0)=ROW(D181),D181&amp;";","")</f>
        <v/>
      </c>
      <c r="AI181" s="10" t="e">
        <f ca="1">IF(MATCH(E181,E$1:E181,0)=ROW(E181),E181&amp;";","")</f>
        <v>#VALUE!</v>
      </c>
    </row>
    <row r="182" spans="1:35">
      <c r="A182" s="10">
        <v>161</v>
      </c>
      <c r="B182" s="10" t="str">
        <f ca="1">'Application For TE&amp;GOTS'!X223</f>
        <v/>
      </c>
      <c r="C182" s="10">
        <f>'Application For TE&amp;GOTS'!$D223</f>
        <v>0</v>
      </c>
      <c r="D182" s="10" t="str" cm="1">
        <f t="array" aca="1" ref="D182" ca="1">IFERROR(INDIRECT("'Application For TE&amp;GOTS'!L"&amp;'Application For TE&amp;GOTS'!S223),"")</f>
        <v/>
      </c>
      <c r="E182" s="10" t="e">
        <f ca="1">'Application For TE&amp;GOTS'!AF223</f>
        <v>#VALUE!</v>
      </c>
      <c r="F182" s="10" t="str">
        <f ca="1">IFERROR(LEFT('Application For TE&amp;GOTS'!AH223,LEN('Application For TE&amp;GOTS'!AH223)-2),"")</f>
        <v/>
      </c>
      <c r="G182" s="10" t="e">
        <f ca="1">'Application For TE&amp;GOTS'!AI223</f>
        <v>#VALUE!</v>
      </c>
      <c r="Z182" s="10">
        <v>273</v>
      </c>
      <c r="AF182" s="10" t="str">
        <f ca="1">IF(MATCH(B182,B$1:B182,0)=ROW(B182),B182&amp;";","")</f>
        <v/>
      </c>
      <c r="AG182" s="10" t="str">
        <f>IF(MATCH(C182,C$1:C182,0)=ROW(C182),C182&amp;";","")</f>
        <v/>
      </c>
      <c r="AH182" s="10" t="str">
        <f ca="1">IF(MATCH(D182,D$1:D182,0)=ROW(D182),D182&amp;";","")</f>
        <v/>
      </c>
      <c r="AI182" s="10" t="e">
        <f ca="1">IF(MATCH(E182,E$1:E182,0)=ROW(E182),E182&amp;";","")</f>
        <v>#VALUE!</v>
      </c>
    </row>
    <row r="183" spans="1:35">
      <c r="A183" s="10">
        <v>162</v>
      </c>
      <c r="B183" s="10" t="str">
        <f ca="1">'Application For TE&amp;GOTS'!X224</f>
        <v/>
      </c>
      <c r="C183" s="10">
        <f>'Application For TE&amp;GOTS'!$D224</f>
        <v>0</v>
      </c>
      <c r="D183" s="10" t="str" cm="1">
        <f t="array" aca="1" ref="D183" ca="1">IFERROR(INDIRECT("'Application For TE&amp;GOTS'!L"&amp;'Application For TE&amp;GOTS'!S224),"")</f>
        <v/>
      </c>
      <c r="E183" s="10" t="e">
        <f ca="1">'Application For TE&amp;GOTS'!AF224</f>
        <v>#VALUE!</v>
      </c>
      <c r="F183" s="10" t="str">
        <f ca="1">IFERROR(LEFT('Application For TE&amp;GOTS'!AH224,LEN('Application For TE&amp;GOTS'!AH224)-2),"")</f>
        <v/>
      </c>
      <c r="G183" s="10" t="e">
        <f ca="1">'Application For TE&amp;GOTS'!AI224</f>
        <v>#VALUE!</v>
      </c>
      <c r="Z183" s="10">
        <v>274</v>
      </c>
      <c r="AF183" s="10" t="str">
        <f ca="1">IF(MATCH(B183,B$1:B183,0)=ROW(B183),B183&amp;";","")</f>
        <v/>
      </c>
      <c r="AG183" s="10" t="str">
        <f>IF(MATCH(C183,C$1:C183,0)=ROW(C183),C183&amp;";","")</f>
        <v/>
      </c>
      <c r="AH183" s="10" t="str">
        <f ca="1">IF(MATCH(D183,D$1:D183,0)=ROW(D183),D183&amp;";","")</f>
        <v/>
      </c>
      <c r="AI183" s="10" t="e">
        <f ca="1">IF(MATCH(E183,E$1:E183,0)=ROW(E183),E183&amp;";","")</f>
        <v>#VALUE!</v>
      </c>
    </row>
    <row r="184" spans="1:35">
      <c r="A184" s="10">
        <v>163</v>
      </c>
      <c r="B184" s="10" t="str">
        <f ca="1">'Application For TE&amp;GOTS'!X225</f>
        <v/>
      </c>
      <c r="C184" s="10">
        <f>'Application For TE&amp;GOTS'!$D225</f>
        <v>0</v>
      </c>
      <c r="D184" s="10" t="str" cm="1">
        <f t="array" aca="1" ref="D184" ca="1">IFERROR(INDIRECT("'Application For TE&amp;GOTS'!L"&amp;'Application For TE&amp;GOTS'!S225),"")</f>
        <v/>
      </c>
      <c r="E184" s="10" t="e">
        <f ca="1">'Application For TE&amp;GOTS'!AF225</f>
        <v>#VALUE!</v>
      </c>
      <c r="F184" s="10" t="str">
        <f ca="1">IFERROR(LEFT('Application For TE&amp;GOTS'!AH225,LEN('Application For TE&amp;GOTS'!AH225)-2),"")</f>
        <v/>
      </c>
      <c r="G184" s="10" t="e">
        <f ca="1">'Application For TE&amp;GOTS'!AI225</f>
        <v>#VALUE!</v>
      </c>
      <c r="Z184" s="10">
        <v>275</v>
      </c>
      <c r="AF184" s="10" t="str">
        <f ca="1">IF(MATCH(B184,B$1:B184,0)=ROW(B184),B184&amp;";","")</f>
        <v/>
      </c>
      <c r="AG184" s="10" t="str">
        <f>IF(MATCH(C184,C$1:C184,0)=ROW(C184),C184&amp;";","")</f>
        <v/>
      </c>
      <c r="AH184" s="10" t="str">
        <f ca="1">IF(MATCH(D184,D$1:D184,0)=ROW(D184),D184&amp;";","")</f>
        <v/>
      </c>
      <c r="AI184" s="10" t="e">
        <f ca="1">IF(MATCH(E184,E$1:E184,0)=ROW(E184),E184&amp;";","")</f>
        <v>#VALUE!</v>
      </c>
    </row>
    <row r="185" spans="1:35">
      <c r="A185" s="10">
        <v>164</v>
      </c>
      <c r="B185" s="10" t="str">
        <f ca="1">'Application For TE&amp;GOTS'!X226</f>
        <v/>
      </c>
      <c r="C185" s="10">
        <f>'Application For TE&amp;GOTS'!$D226</f>
        <v>0</v>
      </c>
      <c r="D185" s="10" t="str" cm="1">
        <f t="array" aca="1" ref="D185" ca="1">IFERROR(INDIRECT("'Application For TE&amp;GOTS'!L"&amp;'Application For TE&amp;GOTS'!S226),"")</f>
        <v/>
      </c>
      <c r="E185" s="10" t="e">
        <f ca="1">'Application For TE&amp;GOTS'!AF226</f>
        <v>#VALUE!</v>
      </c>
      <c r="F185" s="10" t="str">
        <f ca="1">IFERROR(LEFT('Application For TE&amp;GOTS'!AH226,LEN('Application For TE&amp;GOTS'!AH226)-2),"")</f>
        <v/>
      </c>
      <c r="G185" s="10" t="e">
        <f ca="1">'Application For TE&amp;GOTS'!AI226</f>
        <v>#VALUE!</v>
      </c>
      <c r="Z185" s="10">
        <v>276</v>
      </c>
      <c r="AF185" s="10" t="str">
        <f ca="1">IF(MATCH(B185,B$1:B185,0)=ROW(B185),B185&amp;";","")</f>
        <v/>
      </c>
      <c r="AG185" s="10" t="str">
        <f>IF(MATCH(C185,C$1:C185,0)=ROW(C185),C185&amp;";","")</f>
        <v/>
      </c>
      <c r="AH185" s="10" t="str">
        <f ca="1">IF(MATCH(D185,D$1:D185,0)=ROW(D185),D185&amp;";","")</f>
        <v/>
      </c>
      <c r="AI185" s="10" t="e">
        <f ca="1">IF(MATCH(E185,E$1:E185,0)=ROW(E185),E185&amp;";","")</f>
        <v>#VALUE!</v>
      </c>
    </row>
    <row r="186" spans="1:35">
      <c r="A186" s="10">
        <v>165</v>
      </c>
      <c r="B186" s="10" t="str">
        <f ca="1">'Application For TE&amp;GOTS'!X227</f>
        <v/>
      </c>
      <c r="C186" s="10">
        <f>'Application For TE&amp;GOTS'!$D227</f>
        <v>0</v>
      </c>
      <c r="D186" s="10" t="str" cm="1">
        <f t="array" aca="1" ref="D186" ca="1">IFERROR(INDIRECT("'Application For TE&amp;GOTS'!L"&amp;'Application For TE&amp;GOTS'!S227),"")</f>
        <v/>
      </c>
      <c r="E186" s="10" t="e">
        <f ca="1">'Application For TE&amp;GOTS'!AF227</f>
        <v>#VALUE!</v>
      </c>
      <c r="F186" s="10" t="str">
        <f ca="1">IFERROR(LEFT('Application For TE&amp;GOTS'!AH227,LEN('Application For TE&amp;GOTS'!AH227)-2),"")</f>
        <v/>
      </c>
      <c r="G186" s="10" t="e">
        <f ca="1">'Application For TE&amp;GOTS'!AI227</f>
        <v>#VALUE!</v>
      </c>
      <c r="Z186" s="10">
        <v>277</v>
      </c>
      <c r="AF186" s="10" t="str">
        <f ca="1">IF(MATCH(B186,B$1:B186,0)=ROW(B186),B186&amp;";","")</f>
        <v/>
      </c>
      <c r="AG186" s="10" t="str">
        <f>IF(MATCH(C186,C$1:C186,0)=ROW(C186),C186&amp;";","")</f>
        <v/>
      </c>
      <c r="AH186" s="10" t="str">
        <f ca="1">IF(MATCH(D186,D$1:D186,0)=ROW(D186),D186&amp;";","")</f>
        <v/>
      </c>
      <c r="AI186" s="10" t="e">
        <f ca="1">IF(MATCH(E186,E$1:E186,0)=ROW(E186),E186&amp;";","")</f>
        <v>#VALUE!</v>
      </c>
    </row>
    <row r="187" spans="1:35">
      <c r="A187" s="10">
        <v>166</v>
      </c>
      <c r="B187" s="10" t="str">
        <f ca="1">'Application For TE&amp;GOTS'!X228</f>
        <v/>
      </c>
      <c r="C187" s="10">
        <f>'Application For TE&amp;GOTS'!$D228</f>
        <v>0</v>
      </c>
      <c r="D187" s="10" t="str" cm="1">
        <f t="array" aca="1" ref="D187" ca="1">IFERROR(INDIRECT("'Application For TE&amp;GOTS'!L"&amp;'Application For TE&amp;GOTS'!S228),"")</f>
        <v/>
      </c>
      <c r="E187" s="10" t="e">
        <f ca="1">'Application For TE&amp;GOTS'!AF228</f>
        <v>#VALUE!</v>
      </c>
      <c r="F187" s="10" t="str">
        <f ca="1">IFERROR(LEFT('Application For TE&amp;GOTS'!AH228,LEN('Application For TE&amp;GOTS'!AH228)-2),"")</f>
        <v/>
      </c>
      <c r="G187" s="10" t="e">
        <f ca="1">'Application For TE&amp;GOTS'!AI228</f>
        <v>#VALUE!</v>
      </c>
      <c r="Z187" s="10">
        <v>278</v>
      </c>
      <c r="AF187" s="10" t="str">
        <f ca="1">IF(MATCH(B187,B$1:B187,0)=ROW(B187),B187&amp;";","")</f>
        <v/>
      </c>
      <c r="AG187" s="10" t="str">
        <f>IF(MATCH(C187,C$1:C187,0)=ROW(C187),C187&amp;";","")</f>
        <v/>
      </c>
      <c r="AH187" s="10" t="str">
        <f ca="1">IF(MATCH(D187,D$1:D187,0)=ROW(D187),D187&amp;";","")</f>
        <v/>
      </c>
      <c r="AI187" s="10" t="e">
        <f ca="1">IF(MATCH(E187,E$1:E187,0)=ROW(E187),E187&amp;";","")</f>
        <v>#VALUE!</v>
      </c>
    </row>
    <row r="188" spans="1:35">
      <c r="A188" s="10">
        <v>167</v>
      </c>
      <c r="B188" s="10" t="str">
        <f ca="1">'Application For TE&amp;GOTS'!X229</f>
        <v/>
      </c>
      <c r="C188" s="10">
        <f>'Application For TE&amp;GOTS'!$D229</f>
        <v>0</v>
      </c>
      <c r="D188" s="10" t="str" cm="1">
        <f t="array" aca="1" ref="D188" ca="1">IFERROR(INDIRECT("'Application For TE&amp;GOTS'!L"&amp;'Application For TE&amp;GOTS'!S229),"")</f>
        <v/>
      </c>
      <c r="E188" s="10" t="e">
        <f ca="1">'Application For TE&amp;GOTS'!AF229</f>
        <v>#VALUE!</v>
      </c>
      <c r="F188" s="10" t="str">
        <f ca="1">IFERROR(LEFT('Application For TE&amp;GOTS'!AH229,LEN('Application For TE&amp;GOTS'!AH229)-2),"")</f>
        <v/>
      </c>
      <c r="G188" s="10" t="e">
        <f ca="1">'Application For TE&amp;GOTS'!AI229</f>
        <v>#VALUE!</v>
      </c>
      <c r="Z188" s="10">
        <v>279</v>
      </c>
      <c r="AF188" s="10" t="str">
        <f ca="1">IF(MATCH(B188,B$1:B188,0)=ROW(B188),B188&amp;";","")</f>
        <v/>
      </c>
      <c r="AG188" s="10" t="str">
        <f>IF(MATCH(C188,C$1:C188,0)=ROW(C188),C188&amp;";","")</f>
        <v/>
      </c>
      <c r="AH188" s="10" t="str">
        <f ca="1">IF(MATCH(D188,D$1:D188,0)=ROW(D188),D188&amp;";","")</f>
        <v/>
      </c>
      <c r="AI188" s="10" t="e">
        <f ca="1">IF(MATCH(E188,E$1:E188,0)=ROW(E188),E188&amp;";","")</f>
        <v>#VALUE!</v>
      </c>
    </row>
    <row r="189" spans="1:35">
      <c r="A189" s="10">
        <v>168</v>
      </c>
      <c r="B189" s="10" t="str">
        <f ca="1">'Application For TE&amp;GOTS'!X230</f>
        <v/>
      </c>
      <c r="C189" s="10">
        <f>'Application For TE&amp;GOTS'!$D230</f>
        <v>0</v>
      </c>
      <c r="D189" s="10" t="str" cm="1">
        <f t="array" aca="1" ref="D189" ca="1">IFERROR(INDIRECT("'Application For TE&amp;GOTS'!L"&amp;'Application For TE&amp;GOTS'!S230),"")</f>
        <v/>
      </c>
      <c r="E189" s="10" t="e">
        <f ca="1">'Application For TE&amp;GOTS'!AF230</f>
        <v>#VALUE!</v>
      </c>
      <c r="F189" s="10" t="str">
        <f ca="1">IFERROR(LEFT('Application For TE&amp;GOTS'!AH230,LEN('Application For TE&amp;GOTS'!AH230)-2),"")</f>
        <v/>
      </c>
      <c r="G189" s="10" t="e">
        <f ca="1">'Application For TE&amp;GOTS'!AI230</f>
        <v>#VALUE!</v>
      </c>
      <c r="Z189" s="10">
        <v>280</v>
      </c>
      <c r="AF189" s="10" t="str">
        <f ca="1">IF(MATCH(B189,B$1:B189,0)=ROW(B189),B189&amp;";","")</f>
        <v/>
      </c>
      <c r="AG189" s="10" t="str">
        <f>IF(MATCH(C189,C$1:C189,0)=ROW(C189),C189&amp;";","")</f>
        <v/>
      </c>
      <c r="AH189" s="10" t="str">
        <f ca="1">IF(MATCH(D189,D$1:D189,0)=ROW(D189),D189&amp;";","")</f>
        <v/>
      </c>
      <c r="AI189" s="10" t="e">
        <f ca="1">IF(MATCH(E189,E$1:E189,0)=ROW(E189),E189&amp;";","")</f>
        <v>#VALUE!</v>
      </c>
    </row>
    <row r="190" spans="1:35">
      <c r="A190" s="10">
        <v>169</v>
      </c>
      <c r="B190" s="10" t="str">
        <f ca="1">'Application For TE&amp;GOTS'!X231</f>
        <v/>
      </c>
      <c r="C190" s="10">
        <f>'Application For TE&amp;GOTS'!$D231</f>
        <v>0</v>
      </c>
      <c r="D190" s="10" t="str" cm="1">
        <f t="array" aca="1" ref="D190" ca="1">IFERROR(INDIRECT("'Application For TE&amp;GOTS'!L"&amp;'Application For TE&amp;GOTS'!S231),"")</f>
        <v/>
      </c>
      <c r="E190" s="10" t="e">
        <f ca="1">'Application For TE&amp;GOTS'!AF231</f>
        <v>#VALUE!</v>
      </c>
      <c r="F190" s="10" t="str">
        <f ca="1">IFERROR(LEFT('Application For TE&amp;GOTS'!AH231,LEN('Application For TE&amp;GOTS'!AH231)-2),"")</f>
        <v/>
      </c>
      <c r="G190" s="10" t="e">
        <f ca="1">'Application For TE&amp;GOTS'!AI231</f>
        <v>#VALUE!</v>
      </c>
      <c r="Z190" s="10">
        <v>281</v>
      </c>
      <c r="AF190" s="10" t="str">
        <f ca="1">IF(MATCH(B190,B$1:B190,0)=ROW(B190),B190&amp;";","")</f>
        <v/>
      </c>
      <c r="AG190" s="10" t="str">
        <f>IF(MATCH(C190,C$1:C190,0)=ROW(C190),C190&amp;";","")</f>
        <v/>
      </c>
      <c r="AH190" s="10" t="str">
        <f ca="1">IF(MATCH(D190,D$1:D190,0)=ROW(D190),D190&amp;";","")</f>
        <v/>
      </c>
      <c r="AI190" s="10" t="e">
        <f ca="1">IF(MATCH(E190,E$1:E190,0)=ROW(E190),E190&amp;";","")</f>
        <v>#VALUE!</v>
      </c>
    </row>
    <row r="191" spans="1:35">
      <c r="A191" s="10">
        <v>170</v>
      </c>
      <c r="B191" s="10" t="str">
        <f ca="1">'Application For TE&amp;GOTS'!X232</f>
        <v/>
      </c>
      <c r="C191" s="10">
        <f>'Application For TE&amp;GOTS'!$D232</f>
        <v>0</v>
      </c>
      <c r="D191" s="10" t="str" cm="1">
        <f t="array" aca="1" ref="D191" ca="1">IFERROR(INDIRECT("'Application For TE&amp;GOTS'!L"&amp;'Application For TE&amp;GOTS'!S232),"")</f>
        <v/>
      </c>
      <c r="E191" s="10" t="e">
        <f ca="1">'Application For TE&amp;GOTS'!AF232</f>
        <v>#VALUE!</v>
      </c>
      <c r="F191" s="10" t="str">
        <f ca="1">IFERROR(LEFT('Application For TE&amp;GOTS'!AH232,LEN('Application For TE&amp;GOTS'!AH232)-2),"")</f>
        <v/>
      </c>
      <c r="G191" s="10" t="e">
        <f ca="1">'Application For TE&amp;GOTS'!AI232</f>
        <v>#VALUE!</v>
      </c>
      <c r="Z191" s="10">
        <v>282</v>
      </c>
      <c r="AF191" s="10" t="str">
        <f ca="1">IF(MATCH(B191,B$1:B191,0)=ROW(B191),B191&amp;";","")</f>
        <v/>
      </c>
      <c r="AG191" s="10" t="str">
        <f>IF(MATCH(C191,C$1:C191,0)=ROW(C191),C191&amp;";","")</f>
        <v/>
      </c>
      <c r="AH191" s="10" t="str">
        <f ca="1">IF(MATCH(D191,D$1:D191,0)=ROW(D191),D191&amp;";","")</f>
        <v/>
      </c>
      <c r="AI191" s="10" t="e">
        <f ca="1">IF(MATCH(E191,E$1:E191,0)=ROW(E191),E191&amp;";","")</f>
        <v>#VALUE!</v>
      </c>
    </row>
    <row r="192" spans="1:35">
      <c r="A192" s="10">
        <v>171</v>
      </c>
      <c r="B192" s="10" t="str">
        <f ca="1">'Application For TE&amp;GOTS'!X233</f>
        <v/>
      </c>
      <c r="C192" s="10">
        <f>'Application For TE&amp;GOTS'!$D233</f>
        <v>0</v>
      </c>
      <c r="D192" s="10" t="str" cm="1">
        <f t="array" aca="1" ref="D192" ca="1">IFERROR(INDIRECT("'Application For TE&amp;GOTS'!L"&amp;'Application For TE&amp;GOTS'!S233),"")</f>
        <v/>
      </c>
      <c r="E192" s="10" t="e">
        <f ca="1">'Application For TE&amp;GOTS'!AF233</f>
        <v>#VALUE!</v>
      </c>
      <c r="F192" s="10" t="str">
        <f ca="1">IFERROR(LEFT('Application For TE&amp;GOTS'!AH233,LEN('Application For TE&amp;GOTS'!AH233)-2),"")</f>
        <v/>
      </c>
      <c r="G192" s="10" t="e">
        <f ca="1">'Application For TE&amp;GOTS'!AI233</f>
        <v>#VALUE!</v>
      </c>
      <c r="Z192" s="10">
        <v>283</v>
      </c>
      <c r="AF192" s="10" t="str">
        <f ca="1">IF(MATCH(B192,B$1:B192,0)=ROW(B192),B192&amp;";","")</f>
        <v/>
      </c>
      <c r="AG192" s="10" t="str">
        <f>IF(MATCH(C192,C$1:C192,0)=ROW(C192),C192&amp;";","")</f>
        <v/>
      </c>
      <c r="AH192" s="10" t="str">
        <f ca="1">IF(MATCH(D192,D$1:D192,0)=ROW(D192),D192&amp;";","")</f>
        <v/>
      </c>
      <c r="AI192" s="10" t="e">
        <f ca="1">IF(MATCH(E192,E$1:E192,0)=ROW(E192),E192&amp;";","")</f>
        <v>#VALUE!</v>
      </c>
    </row>
    <row r="193" spans="1:35">
      <c r="A193" s="10">
        <v>172</v>
      </c>
      <c r="B193" s="10" t="str">
        <f ca="1">'Application For TE&amp;GOTS'!X234</f>
        <v/>
      </c>
      <c r="C193" s="10">
        <f>'Application For TE&amp;GOTS'!$D234</f>
        <v>0</v>
      </c>
      <c r="D193" s="10" t="str" cm="1">
        <f t="array" aca="1" ref="D193" ca="1">IFERROR(INDIRECT("'Application For TE&amp;GOTS'!L"&amp;'Application For TE&amp;GOTS'!S234),"")</f>
        <v/>
      </c>
      <c r="E193" s="10" t="e">
        <f ca="1">'Application For TE&amp;GOTS'!AF234</f>
        <v>#VALUE!</v>
      </c>
      <c r="F193" s="10" t="str">
        <f ca="1">IFERROR(LEFT('Application For TE&amp;GOTS'!AH234,LEN('Application For TE&amp;GOTS'!AH234)-2),"")</f>
        <v/>
      </c>
      <c r="G193" s="10" t="e">
        <f ca="1">'Application For TE&amp;GOTS'!AI234</f>
        <v>#VALUE!</v>
      </c>
      <c r="Z193" s="10">
        <v>284</v>
      </c>
      <c r="AF193" s="10" t="str">
        <f ca="1">IF(MATCH(B193,B$1:B193,0)=ROW(B193),B193&amp;";","")</f>
        <v/>
      </c>
      <c r="AG193" s="10" t="str">
        <f>IF(MATCH(C193,C$1:C193,0)=ROW(C193),C193&amp;";","")</f>
        <v/>
      </c>
      <c r="AH193" s="10" t="str">
        <f ca="1">IF(MATCH(D193,D$1:D193,0)=ROW(D193),D193&amp;";","")</f>
        <v/>
      </c>
      <c r="AI193" s="10" t="e">
        <f ca="1">IF(MATCH(E193,E$1:E193,0)=ROW(E193),E193&amp;";","")</f>
        <v>#VALUE!</v>
      </c>
    </row>
    <row r="194" spans="1:35">
      <c r="A194" s="10">
        <v>173</v>
      </c>
      <c r="B194" s="10" t="str">
        <f ca="1">'Application For TE&amp;GOTS'!X235</f>
        <v/>
      </c>
      <c r="C194" s="10">
        <f>'Application For TE&amp;GOTS'!$D235</f>
        <v>0</v>
      </c>
      <c r="D194" s="10" t="str" cm="1">
        <f t="array" aca="1" ref="D194" ca="1">IFERROR(INDIRECT("'Application For TE&amp;GOTS'!L"&amp;'Application For TE&amp;GOTS'!S235),"")</f>
        <v/>
      </c>
      <c r="E194" s="10" t="e">
        <f ca="1">'Application For TE&amp;GOTS'!AF235</f>
        <v>#VALUE!</v>
      </c>
      <c r="F194" s="10" t="str">
        <f ca="1">IFERROR(LEFT('Application For TE&amp;GOTS'!AH235,LEN('Application For TE&amp;GOTS'!AH235)-2),"")</f>
        <v/>
      </c>
      <c r="G194" s="10" t="e">
        <f ca="1">'Application For TE&amp;GOTS'!AI235</f>
        <v>#VALUE!</v>
      </c>
      <c r="Z194" s="10">
        <v>285</v>
      </c>
      <c r="AF194" s="10" t="str">
        <f ca="1">IF(MATCH(B194,B$1:B194,0)=ROW(B194),B194&amp;";","")</f>
        <v/>
      </c>
      <c r="AG194" s="10" t="str">
        <f>IF(MATCH(C194,C$1:C194,0)=ROW(C194),C194&amp;";","")</f>
        <v/>
      </c>
      <c r="AH194" s="10" t="str">
        <f ca="1">IF(MATCH(D194,D$1:D194,0)=ROW(D194),D194&amp;";","")</f>
        <v/>
      </c>
      <c r="AI194" s="10" t="e">
        <f ca="1">IF(MATCH(E194,E$1:E194,0)=ROW(E194),E194&amp;";","")</f>
        <v>#VALUE!</v>
      </c>
    </row>
    <row r="195" spans="1:35">
      <c r="A195" s="10">
        <v>174</v>
      </c>
      <c r="B195" s="10" t="str">
        <f ca="1">'Application For TE&amp;GOTS'!X236</f>
        <v/>
      </c>
      <c r="C195" s="10">
        <f>'Application For TE&amp;GOTS'!$D236</f>
        <v>0</v>
      </c>
      <c r="D195" s="10" t="str" cm="1">
        <f t="array" aca="1" ref="D195" ca="1">IFERROR(INDIRECT("'Application For TE&amp;GOTS'!L"&amp;'Application For TE&amp;GOTS'!S236),"")</f>
        <v/>
      </c>
      <c r="E195" s="10" t="e">
        <f ca="1">'Application For TE&amp;GOTS'!AF236</f>
        <v>#VALUE!</v>
      </c>
      <c r="F195" s="10" t="str">
        <f ca="1">IFERROR(LEFT('Application For TE&amp;GOTS'!AH236,LEN('Application For TE&amp;GOTS'!AH236)-2),"")</f>
        <v/>
      </c>
      <c r="G195" s="10" t="e">
        <f ca="1">'Application For TE&amp;GOTS'!AI236</f>
        <v>#VALUE!</v>
      </c>
      <c r="Z195" s="10">
        <v>286</v>
      </c>
      <c r="AF195" s="10" t="str">
        <f ca="1">IF(MATCH(B195,B$1:B195,0)=ROW(B195),B195&amp;";","")</f>
        <v/>
      </c>
      <c r="AG195" s="10" t="str">
        <f>IF(MATCH(C195,C$1:C195,0)=ROW(C195),C195&amp;";","")</f>
        <v/>
      </c>
      <c r="AH195" s="10" t="str">
        <f ca="1">IF(MATCH(D195,D$1:D195,0)=ROW(D195),D195&amp;";","")</f>
        <v/>
      </c>
      <c r="AI195" s="10" t="e">
        <f ca="1">IF(MATCH(E195,E$1:E195,0)=ROW(E195),E195&amp;";","")</f>
        <v>#VALUE!</v>
      </c>
    </row>
    <row r="196" spans="1:35">
      <c r="A196" s="10">
        <v>175</v>
      </c>
      <c r="B196" s="10" t="str">
        <f ca="1">'Application For TE&amp;GOTS'!X237</f>
        <v/>
      </c>
      <c r="C196" s="10">
        <f>'Application For TE&amp;GOTS'!$D237</f>
        <v>0</v>
      </c>
      <c r="D196" s="10" t="str" cm="1">
        <f t="array" aca="1" ref="D196" ca="1">IFERROR(INDIRECT("'Application For TE&amp;GOTS'!L"&amp;'Application For TE&amp;GOTS'!S237),"")</f>
        <v/>
      </c>
      <c r="E196" s="10" t="e">
        <f ca="1">'Application For TE&amp;GOTS'!AF237</f>
        <v>#VALUE!</v>
      </c>
      <c r="F196" s="10" t="str">
        <f ca="1">IFERROR(LEFT('Application For TE&amp;GOTS'!AH237,LEN('Application For TE&amp;GOTS'!AH237)-2),"")</f>
        <v/>
      </c>
      <c r="G196" s="10" t="e">
        <f ca="1">'Application For TE&amp;GOTS'!AI237</f>
        <v>#VALUE!</v>
      </c>
      <c r="Z196" s="10">
        <v>287</v>
      </c>
      <c r="AF196" s="10" t="str">
        <f ca="1">IF(MATCH(B196,B$1:B196,0)=ROW(B196),B196&amp;";","")</f>
        <v/>
      </c>
      <c r="AG196" s="10" t="str">
        <f>IF(MATCH(C196,C$1:C196,0)=ROW(C196),C196&amp;";","")</f>
        <v/>
      </c>
      <c r="AH196" s="10" t="str">
        <f ca="1">IF(MATCH(D196,D$1:D196,0)=ROW(D196),D196&amp;";","")</f>
        <v/>
      </c>
      <c r="AI196" s="10" t="e">
        <f ca="1">IF(MATCH(E196,E$1:E196,0)=ROW(E196),E196&amp;";","")</f>
        <v>#VALUE!</v>
      </c>
    </row>
    <row r="197" spans="1:35">
      <c r="A197" s="10">
        <v>176</v>
      </c>
      <c r="B197" s="10" t="str">
        <f ca="1">'Application For TE&amp;GOTS'!X238</f>
        <v/>
      </c>
      <c r="C197" s="10">
        <f>'Application For TE&amp;GOTS'!$D238</f>
        <v>0</v>
      </c>
      <c r="D197" s="10" t="str" cm="1">
        <f t="array" aca="1" ref="D197" ca="1">IFERROR(INDIRECT("'Application For TE&amp;GOTS'!L"&amp;'Application For TE&amp;GOTS'!S238),"")</f>
        <v/>
      </c>
      <c r="E197" s="10" t="e">
        <f ca="1">'Application For TE&amp;GOTS'!AF238</f>
        <v>#VALUE!</v>
      </c>
      <c r="F197" s="10" t="str">
        <f ca="1">IFERROR(LEFT('Application For TE&amp;GOTS'!AH238,LEN('Application For TE&amp;GOTS'!AH238)-2),"")</f>
        <v/>
      </c>
      <c r="G197" s="10" t="e">
        <f ca="1">'Application For TE&amp;GOTS'!AI238</f>
        <v>#VALUE!</v>
      </c>
      <c r="Z197" s="10">
        <v>288</v>
      </c>
      <c r="AF197" s="10" t="str">
        <f ca="1">IF(MATCH(B197,B$1:B197,0)=ROW(B197),B197&amp;";","")</f>
        <v/>
      </c>
      <c r="AG197" s="10" t="str">
        <f>IF(MATCH(C197,C$1:C197,0)=ROW(C197),C197&amp;";","")</f>
        <v/>
      </c>
      <c r="AH197" s="10" t="str">
        <f ca="1">IF(MATCH(D197,D$1:D197,0)=ROW(D197),D197&amp;";","")</f>
        <v/>
      </c>
      <c r="AI197" s="10" t="e">
        <f ca="1">IF(MATCH(E197,E$1:E197,0)=ROW(E197),E197&amp;";","")</f>
        <v>#VALUE!</v>
      </c>
    </row>
    <row r="198" spans="1:35">
      <c r="A198" s="10">
        <v>177</v>
      </c>
      <c r="B198" s="10" t="str">
        <f ca="1">'Application For TE&amp;GOTS'!X239</f>
        <v/>
      </c>
      <c r="C198" s="10">
        <f>'Application For TE&amp;GOTS'!$D239</f>
        <v>0</v>
      </c>
      <c r="D198" s="10" t="str" cm="1">
        <f t="array" aca="1" ref="D198" ca="1">IFERROR(INDIRECT("'Application For TE&amp;GOTS'!L"&amp;'Application For TE&amp;GOTS'!S239),"")</f>
        <v/>
      </c>
      <c r="E198" s="10" t="e">
        <f ca="1">'Application For TE&amp;GOTS'!AF239</f>
        <v>#VALUE!</v>
      </c>
      <c r="F198" s="10" t="str">
        <f ca="1">IFERROR(LEFT('Application For TE&amp;GOTS'!AH239,LEN('Application For TE&amp;GOTS'!AH239)-2),"")</f>
        <v/>
      </c>
      <c r="G198" s="10" t="e">
        <f ca="1">'Application For TE&amp;GOTS'!AI239</f>
        <v>#VALUE!</v>
      </c>
      <c r="Z198" s="10">
        <v>289</v>
      </c>
      <c r="AF198" s="10" t="str">
        <f ca="1">IF(MATCH(B198,B$1:B198,0)=ROW(B198),B198&amp;";","")</f>
        <v/>
      </c>
      <c r="AG198" s="10" t="str">
        <f>IF(MATCH(C198,C$1:C198,0)=ROW(C198),C198&amp;";","")</f>
        <v/>
      </c>
      <c r="AH198" s="10" t="str">
        <f ca="1">IF(MATCH(D198,D$1:D198,0)=ROW(D198),D198&amp;";","")</f>
        <v/>
      </c>
      <c r="AI198" s="10" t="e">
        <f ca="1">IF(MATCH(E198,E$1:E198,0)=ROW(E198),E198&amp;";","")</f>
        <v>#VALUE!</v>
      </c>
    </row>
    <row r="199" spans="1:35">
      <c r="A199" s="10">
        <v>178</v>
      </c>
      <c r="B199" s="10" t="str">
        <f ca="1">'Application For TE&amp;GOTS'!X240</f>
        <v/>
      </c>
      <c r="C199" s="10">
        <f>'Application For TE&amp;GOTS'!$D240</f>
        <v>0</v>
      </c>
      <c r="D199" s="10" t="str" cm="1">
        <f t="array" aca="1" ref="D199" ca="1">IFERROR(INDIRECT("'Application For TE&amp;GOTS'!L"&amp;'Application For TE&amp;GOTS'!S240),"")</f>
        <v/>
      </c>
      <c r="E199" s="10" t="e">
        <f ca="1">'Application For TE&amp;GOTS'!AF240</f>
        <v>#VALUE!</v>
      </c>
      <c r="F199" s="10" t="str">
        <f ca="1">IFERROR(LEFT('Application For TE&amp;GOTS'!AH240,LEN('Application For TE&amp;GOTS'!AH240)-2),"")</f>
        <v/>
      </c>
      <c r="G199" s="10" t="e">
        <f ca="1">'Application For TE&amp;GOTS'!AI240</f>
        <v>#VALUE!</v>
      </c>
      <c r="Z199" s="10">
        <v>290</v>
      </c>
      <c r="AF199" s="10" t="str">
        <f ca="1">IF(MATCH(B199,B$1:B199,0)=ROW(B199),B199&amp;";","")</f>
        <v/>
      </c>
      <c r="AG199" s="10" t="str">
        <f>IF(MATCH(C199,C$1:C199,0)=ROW(C199),C199&amp;";","")</f>
        <v/>
      </c>
      <c r="AH199" s="10" t="str">
        <f ca="1">IF(MATCH(D199,D$1:D199,0)=ROW(D199),D199&amp;";","")</f>
        <v/>
      </c>
      <c r="AI199" s="10" t="e">
        <f ca="1">IF(MATCH(E199,E$1:E199,0)=ROW(E199),E199&amp;";","")</f>
        <v>#VALUE!</v>
      </c>
    </row>
    <row r="200" spans="1:35">
      <c r="A200" s="10">
        <v>179</v>
      </c>
      <c r="B200" s="10" t="str">
        <f ca="1">'Application For TE&amp;GOTS'!X241</f>
        <v/>
      </c>
      <c r="C200" s="10">
        <f>'Application For TE&amp;GOTS'!$D241</f>
        <v>0</v>
      </c>
      <c r="D200" s="10" t="str" cm="1">
        <f t="array" aca="1" ref="D200" ca="1">IFERROR(INDIRECT("'Application For TE&amp;GOTS'!L"&amp;'Application For TE&amp;GOTS'!S241),"")</f>
        <v/>
      </c>
      <c r="E200" s="10" t="e">
        <f ca="1">'Application For TE&amp;GOTS'!AF241</f>
        <v>#VALUE!</v>
      </c>
      <c r="F200" s="10" t="str">
        <f ca="1">IFERROR(LEFT('Application For TE&amp;GOTS'!AH241,LEN('Application For TE&amp;GOTS'!AH241)-2),"")</f>
        <v/>
      </c>
      <c r="G200" s="10" t="e">
        <f ca="1">'Application For TE&amp;GOTS'!AI241</f>
        <v>#VALUE!</v>
      </c>
      <c r="Z200" s="10">
        <v>291</v>
      </c>
      <c r="AF200" s="10" t="str">
        <f ca="1">IF(MATCH(B200,B$1:B200,0)=ROW(B200),B200&amp;";","")</f>
        <v/>
      </c>
      <c r="AG200" s="10" t="str">
        <f>IF(MATCH(C200,C$1:C200,0)=ROW(C200),C200&amp;";","")</f>
        <v/>
      </c>
      <c r="AH200" s="10" t="str">
        <f ca="1">IF(MATCH(D200,D$1:D200,0)=ROW(D200),D200&amp;";","")</f>
        <v/>
      </c>
      <c r="AI200" s="10" t="e">
        <f ca="1">IF(MATCH(E200,E$1:E200,0)=ROW(E200),E200&amp;";","")</f>
        <v>#VALUE!</v>
      </c>
    </row>
    <row r="201" spans="1:35">
      <c r="A201" s="10">
        <v>180</v>
      </c>
      <c r="B201" s="10" t="str">
        <f ca="1">'Application For TE&amp;GOTS'!X242</f>
        <v/>
      </c>
      <c r="C201" s="10">
        <f>'Application For TE&amp;GOTS'!$D242</f>
        <v>0</v>
      </c>
      <c r="D201" s="10" t="str" cm="1">
        <f t="array" aca="1" ref="D201" ca="1">IFERROR(INDIRECT("'Application For TE&amp;GOTS'!L"&amp;'Application For TE&amp;GOTS'!S242),"")</f>
        <v/>
      </c>
      <c r="E201" s="10" t="e">
        <f ca="1">'Application For TE&amp;GOTS'!AF242</f>
        <v>#VALUE!</v>
      </c>
      <c r="F201" s="10" t="str">
        <f ca="1">IFERROR(LEFT('Application For TE&amp;GOTS'!AH242,LEN('Application For TE&amp;GOTS'!AH242)-2),"")</f>
        <v/>
      </c>
      <c r="G201" s="10" t="e">
        <f ca="1">'Application For TE&amp;GOTS'!AI242</f>
        <v>#VALUE!</v>
      </c>
      <c r="Z201" s="10">
        <v>292</v>
      </c>
      <c r="AF201" s="10" t="str">
        <f ca="1">IF(MATCH(B201,B$1:B201,0)=ROW(B201),B201&amp;";","")</f>
        <v/>
      </c>
      <c r="AG201" s="10" t="str">
        <f>IF(MATCH(C201,C$1:C201,0)=ROW(C201),C201&amp;";","")</f>
        <v/>
      </c>
      <c r="AH201" s="10" t="str">
        <f ca="1">IF(MATCH(D201,D$1:D201,0)=ROW(D201),D201&amp;";","")</f>
        <v/>
      </c>
      <c r="AI201" s="10" t="e">
        <f ca="1">IF(MATCH(E201,E$1:E201,0)=ROW(E201),E201&amp;";","")</f>
        <v>#VALUE!</v>
      </c>
    </row>
    <row r="202" spans="1:35">
      <c r="A202" s="10">
        <v>181</v>
      </c>
      <c r="B202" s="10" t="str">
        <f ca="1">'Application For TE&amp;GOTS'!X243</f>
        <v/>
      </c>
      <c r="C202" s="10">
        <f>'Application For TE&amp;GOTS'!$D243</f>
        <v>0</v>
      </c>
      <c r="D202" s="10" t="str" cm="1">
        <f t="array" aca="1" ref="D202" ca="1">IFERROR(INDIRECT("'Application For TE&amp;GOTS'!L"&amp;'Application For TE&amp;GOTS'!S243),"")</f>
        <v/>
      </c>
      <c r="E202" s="10" t="e">
        <f ca="1">'Application For TE&amp;GOTS'!AF243</f>
        <v>#VALUE!</v>
      </c>
      <c r="F202" s="10" t="str">
        <f ca="1">IFERROR(LEFT('Application For TE&amp;GOTS'!AH243,LEN('Application For TE&amp;GOTS'!AH243)-2),"")</f>
        <v/>
      </c>
      <c r="G202" s="10" t="e">
        <f ca="1">'Application For TE&amp;GOTS'!AI243</f>
        <v>#VALUE!</v>
      </c>
      <c r="Z202" s="10">
        <v>293</v>
      </c>
      <c r="AF202" s="10" t="str">
        <f ca="1">IF(MATCH(B202,B$1:B202,0)=ROW(B202),B202&amp;";","")</f>
        <v/>
      </c>
      <c r="AG202" s="10" t="str">
        <f>IF(MATCH(C202,C$1:C202,0)=ROW(C202),C202&amp;";","")</f>
        <v/>
      </c>
      <c r="AH202" s="10" t="str">
        <f ca="1">IF(MATCH(D202,D$1:D202,0)=ROW(D202),D202&amp;";","")</f>
        <v/>
      </c>
      <c r="AI202" s="10" t="e">
        <f ca="1">IF(MATCH(E202,E$1:E202,0)=ROW(E202),E202&amp;";","")</f>
        <v>#VALUE!</v>
      </c>
    </row>
    <row r="203" spans="1:35">
      <c r="A203" s="10">
        <v>182</v>
      </c>
      <c r="B203" s="10" t="str">
        <f ca="1">'Application For TE&amp;GOTS'!X244</f>
        <v/>
      </c>
      <c r="C203" s="10">
        <f>'Application For TE&amp;GOTS'!$D244</f>
        <v>0</v>
      </c>
      <c r="D203" s="10" t="str" cm="1">
        <f t="array" aca="1" ref="D203" ca="1">IFERROR(INDIRECT("'Application For TE&amp;GOTS'!L"&amp;'Application For TE&amp;GOTS'!S244),"")</f>
        <v/>
      </c>
      <c r="E203" s="10" t="e">
        <f ca="1">'Application For TE&amp;GOTS'!AF244</f>
        <v>#VALUE!</v>
      </c>
      <c r="F203" s="10" t="str">
        <f ca="1">IFERROR(LEFT('Application For TE&amp;GOTS'!AH244,LEN('Application For TE&amp;GOTS'!AH244)-2),"")</f>
        <v/>
      </c>
      <c r="G203" s="10" t="e">
        <f ca="1">'Application For TE&amp;GOTS'!AI244</f>
        <v>#VALUE!</v>
      </c>
      <c r="Z203" s="10">
        <v>294</v>
      </c>
      <c r="AF203" s="10" t="str">
        <f ca="1">IF(MATCH(B203,B$1:B203,0)=ROW(B203),B203&amp;";","")</f>
        <v/>
      </c>
      <c r="AG203" s="10" t="str">
        <f>IF(MATCH(C203,C$1:C203,0)=ROW(C203),C203&amp;";","")</f>
        <v/>
      </c>
      <c r="AH203" s="10" t="str">
        <f ca="1">IF(MATCH(D203,D$1:D203,0)=ROW(D203),D203&amp;";","")</f>
        <v/>
      </c>
      <c r="AI203" s="10" t="e">
        <f ca="1">IF(MATCH(E203,E$1:E203,0)=ROW(E203),E203&amp;";","")</f>
        <v>#VALUE!</v>
      </c>
    </row>
    <row r="204" spans="1:35">
      <c r="A204" s="10">
        <v>183</v>
      </c>
      <c r="B204" s="10" t="str">
        <f ca="1">'Application For TE&amp;GOTS'!X245</f>
        <v/>
      </c>
      <c r="C204" s="10">
        <f>'Application For TE&amp;GOTS'!$D245</f>
        <v>0</v>
      </c>
      <c r="D204" s="10" t="str" cm="1">
        <f t="array" aca="1" ref="D204" ca="1">IFERROR(INDIRECT("'Application For TE&amp;GOTS'!L"&amp;'Application For TE&amp;GOTS'!S245),"")</f>
        <v/>
      </c>
      <c r="E204" s="10" t="e">
        <f ca="1">'Application For TE&amp;GOTS'!AF245</f>
        <v>#VALUE!</v>
      </c>
      <c r="F204" s="10" t="str">
        <f ca="1">IFERROR(LEFT('Application For TE&amp;GOTS'!AH245,LEN('Application For TE&amp;GOTS'!AH245)-2),"")</f>
        <v/>
      </c>
      <c r="G204" s="10" t="e">
        <f ca="1">'Application For TE&amp;GOTS'!AI245</f>
        <v>#VALUE!</v>
      </c>
      <c r="Z204" s="10">
        <v>295</v>
      </c>
      <c r="AF204" s="10" t="str">
        <f ca="1">IF(MATCH(B204,B$1:B204,0)=ROW(B204),B204&amp;";","")</f>
        <v/>
      </c>
      <c r="AG204" s="10" t="str">
        <f>IF(MATCH(C204,C$1:C204,0)=ROW(C204),C204&amp;";","")</f>
        <v/>
      </c>
      <c r="AH204" s="10" t="str">
        <f ca="1">IF(MATCH(D204,D$1:D204,0)=ROW(D204),D204&amp;";","")</f>
        <v/>
      </c>
      <c r="AI204" s="10" t="e">
        <f ca="1">IF(MATCH(E204,E$1:E204,0)=ROW(E204),E204&amp;";","")</f>
        <v>#VALUE!</v>
      </c>
    </row>
    <row r="205" spans="1:35">
      <c r="A205" s="10">
        <v>184</v>
      </c>
      <c r="B205" s="10" t="str">
        <f ca="1">'Application For TE&amp;GOTS'!X246</f>
        <v/>
      </c>
      <c r="C205" s="10">
        <f>'Application For TE&amp;GOTS'!$D246</f>
        <v>0</v>
      </c>
      <c r="D205" s="10" t="str" cm="1">
        <f t="array" aca="1" ref="D205" ca="1">IFERROR(INDIRECT("'Application For TE&amp;GOTS'!L"&amp;'Application For TE&amp;GOTS'!S246),"")</f>
        <v/>
      </c>
      <c r="E205" s="10" t="e">
        <f ca="1">'Application For TE&amp;GOTS'!AF246</f>
        <v>#VALUE!</v>
      </c>
      <c r="F205" s="10" t="str">
        <f ca="1">IFERROR(LEFT('Application For TE&amp;GOTS'!AH246,LEN('Application For TE&amp;GOTS'!AH246)-2),"")</f>
        <v/>
      </c>
      <c r="G205" s="10" t="e">
        <f ca="1">'Application For TE&amp;GOTS'!AI246</f>
        <v>#VALUE!</v>
      </c>
      <c r="Z205" s="10">
        <v>296</v>
      </c>
      <c r="AF205" s="10" t="str">
        <f ca="1">IF(MATCH(B205,B$1:B205,0)=ROW(B205),B205&amp;";","")</f>
        <v/>
      </c>
      <c r="AG205" s="10" t="str">
        <f>IF(MATCH(C205,C$1:C205,0)=ROW(C205),C205&amp;";","")</f>
        <v/>
      </c>
      <c r="AH205" s="10" t="str">
        <f ca="1">IF(MATCH(D205,D$1:D205,0)=ROW(D205),D205&amp;";","")</f>
        <v/>
      </c>
      <c r="AI205" s="10" t="e">
        <f ca="1">IF(MATCH(E205,E$1:E205,0)=ROW(E205),E205&amp;";","")</f>
        <v>#VALUE!</v>
      </c>
    </row>
    <row r="206" spans="1:35">
      <c r="A206" s="10">
        <v>185</v>
      </c>
      <c r="B206" s="10" t="str">
        <f ca="1">'Application For TE&amp;GOTS'!X247</f>
        <v/>
      </c>
      <c r="C206" s="10">
        <f>'Application For TE&amp;GOTS'!$D247</f>
        <v>0</v>
      </c>
      <c r="D206" s="10" t="str" cm="1">
        <f t="array" aca="1" ref="D206" ca="1">IFERROR(INDIRECT("'Application For TE&amp;GOTS'!L"&amp;'Application For TE&amp;GOTS'!S247),"")</f>
        <v/>
      </c>
      <c r="E206" s="10" t="e">
        <f ca="1">'Application For TE&amp;GOTS'!AF247</f>
        <v>#VALUE!</v>
      </c>
      <c r="F206" s="10" t="str">
        <f ca="1">IFERROR(LEFT('Application For TE&amp;GOTS'!AH247,LEN('Application For TE&amp;GOTS'!AH247)-2),"")</f>
        <v/>
      </c>
      <c r="G206" s="10" t="e">
        <f ca="1">'Application For TE&amp;GOTS'!AI247</f>
        <v>#VALUE!</v>
      </c>
      <c r="Z206" s="10">
        <v>297</v>
      </c>
      <c r="AF206" s="10" t="str">
        <f ca="1">IF(MATCH(B206,B$1:B206,0)=ROW(B206),B206&amp;";","")</f>
        <v/>
      </c>
      <c r="AG206" s="10" t="str">
        <f>IF(MATCH(C206,C$1:C206,0)=ROW(C206),C206&amp;";","")</f>
        <v/>
      </c>
      <c r="AH206" s="10" t="str">
        <f ca="1">IF(MATCH(D206,D$1:D206,0)=ROW(D206),D206&amp;";","")</f>
        <v/>
      </c>
      <c r="AI206" s="10" t="e">
        <f ca="1">IF(MATCH(E206,E$1:E206,0)=ROW(E206),E206&amp;";","")</f>
        <v>#VALUE!</v>
      </c>
    </row>
    <row r="207" spans="1:35">
      <c r="A207" s="10">
        <v>186</v>
      </c>
      <c r="B207" s="10" t="str">
        <f ca="1">'Application For TE&amp;GOTS'!X248</f>
        <v/>
      </c>
      <c r="C207" s="10">
        <f>'Application For TE&amp;GOTS'!$D248</f>
        <v>0</v>
      </c>
      <c r="D207" s="10" t="str" cm="1">
        <f t="array" aca="1" ref="D207" ca="1">IFERROR(INDIRECT("'Application For TE&amp;GOTS'!L"&amp;'Application For TE&amp;GOTS'!S248),"")</f>
        <v/>
      </c>
      <c r="E207" s="10" t="e">
        <f ca="1">'Application For TE&amp;GOTS'!AF248</f>
        <v>#VALUE!</v>
      </c>
      <c r="F207" s="10" t="str">
        <f ca="1">IFERROR(LEFT('Application For TE&amp;GOTS'!AH248,LEN('Application For TE&amp;GOTS'!AH248)-2),"")</f>
        <v/>
      </c>
      <c r="G207" s="10" t="e">
        <f ca="1">'Application For TE&amp;GOTS'!AI248</f>
        <v>#VALUE!</v>
      </c>
      <c r="Z207" s="10">
        <v>298</v>
      </c>
      <c r="AF207" s="10" t="str">
        <f ca="1">IF(MATCH(B207,B$1:B207,0)=ROW(B207),B207&amp;";","")</f>
        <v/>
      </c>
      <c r="AG207" s="10" t="str">
        <f>IF(MATCH(C207,C$1:C207,0)=ROW(C207),C207&amp;";","")</f>
        <v/>
      </c>
      <c r="AH207" s="10" t="str">
        <f ca="1">IF(MATCH(D207,D$1:D207,0)=ROW(D207),D207&amp;";","")</f>
        <v/>
      </c>
      <c r="AI207" s="10" t="e">
        <f ca="1">IF(MATCH(E207,E$1:E207,0)=ROW(E207),E207&amp;";","")</f>
        <v>#VALUE!</v>
      </c>
    </row>
    <row r="208" spans="1:35">
      <c r="A208" s="10">
        <v>187</v>
      </c>
      <c r="B208" s="10" t="str">
        <f ca="1">'Application For TE&amp;GOTS'!X249</f>
        <v/>
      </c>
      <c r="C208" s="10">
        <f>'Application For TE&amp;GOTS'!$D249</f>
        <v>0</v>
      </c>
      <c r="D208" s="10" t="str" cm="1">
        <f t="array" aca="1" ref="D208" ca="1">IFERROR(INDIRECT("'Application For TE&amp;GOTS'!L"&amp;'Application For TE&amp;GOTS'!S249),"")</f>
        <v/>
      </c>
      <c r="E208" s="10" t="e">
        <f ca="1">'Application For TE&amp;GOTS'!AF249</f>
        <v>#VALUE!</v>
      </c>
      <c r="F208" s="10" t="str">
        <f ca="1">IFERROR(LEFT('Application For TE&amp;GOTS'!AH249,LEN('Application For TE&amp;GOTS'!AH249)-2),"")</f>
        <v/>
      </c>
      <c r="G208" s="10" t="e">
        <f ca="1">'Application For TE&amp;GOTS'!AI249</f>
        <v>#VALUE!</v>
      </c>
      <c r="Z208" s="10">
        <v>299</v>
      </c>
      <c r="AF208" s="10" t="str">
        <f ca="1">IF(MATCH(B208,B$1:B208,0)=ROW(B208),B208&amp;";","")</f>
        <v/>
      </c>
      <c r="AG208" s="10" t="str">
        <f>IF(MATCH(C208,C$1:C208,0)=ROW(C208),C208&amp;";","")</f>
        <v/>
      </c>
      <c r="AH208" s="10" t="str">
        <f ca="1">IF(MATCH(D208,D$1:D208,0)=ROW(D208),D208&amp;";","")</f>
        <v/>
      </c>
      <c r="AI208" s="10" t="e">
        <f ca="1">IF(MATCH(E208,E$1:E208,0)=ROW(E208),E208&amp;";","")</f>
        <v>#VALUE!</v>
      </c>
    </row>
    <row r="209" spans="1:35">
      <c r="A209" s="10">
        <v>188</v>
      </c>
      <c r="B209" s="10" t="str">
        <f ca="1">'Application For TE&amp;GOTS'!X250</f>
        <v/>
      </c>
      <c r="C209" s="10">
        <f>'Application For TE&amp;GOTS'!$D250</f>
        <v>0</v>
      </c>
      <c r="D209" s="10" t="str" cm="1">
        <f t="array" aca="1" ref="D209" ca="1">IFERROR(INDIRECT("'Application For TE&amp;GOTS'!L"&amp;'Application For TE&amp;GOTS'!S250),"")</f>
        <v/>
      </c>
      <c r="E209" s="10" t="e">
        <f ca="1">'Application For TE&amp;GOTS'!AF250</f>
        <v>#VALUE!</v>
      </c>
      <c r="F209" s="10" t="str">
        <f ca="1">IFERROR(LEFT('Application For TE&amp;GOTS'!AH250,LEN('Application For TE&amp;GOTS'!AH250)-2),"")</f>
        <v/>
      </c>
      <c r="G209" s="10" t="e">
        <f ca="1">'Application For TE&amp;GOTS'!AI250</f>
        <v>#VALUE!</v>
      </c>
      <c r="Z209" s="10">
        <v>300</v>
      </c>
      <c r="AF209" s="10" t="str">
        <f ca="1">IF(MATCH(B209,B$1:B209,0)=ROW(B209),B209&amp;";","")</f>
        <v/>
      </c>
      <c r="AG209" s="10" t="str">
        <f>IF(MATCH(C209,C$1:C209,0)=ROW(C209),C209&amp;";","")</f>
        <v/>
      </c>
      <c r="AH209" s="10" t="str">
        <f ca="1">IF(MATCH(D209,D$1:D209,0)=ROW(D209),D209&amp;";","")</f>
        <v/>
      </c>
      <c r="AI209" s="10" t="e">
        <f ca="1">IF(MATCH(E209,E$1:E209,0)=ROW(E209),E209&amp;";","")</f>
        <v>#VALUE!</v>
      </c>
    </row>
    <row r="210" spans="1:35">
      <c r="A210" s="10">
        <v>189</v>
      </c>
      <c r="B210" s="10" t="str">
        <f ca="1">'Application For TE&amp;GOTS'!X251</f>
        <v/>
      </c>
      <c r="C210" s="10">
        <f>'Application For TE&amp;GOTS'!$D251</f>
        <v>0</v>
      </c>
      <c r="D210" s="10" t="str" cm="1">
        <f t="array" aca="1" ref="D210" ca="1">IFERROR(INDIRECT("'Application For TE&amp;GOTS'!L"&amp;'Application For TE&amp;GOTS'!S251),"")</f>
        <v/>
      </c>
      <c r="E210" s="10" t="e">
        <f ca="1">'Application For TE&amp;GOTS'!AF251</f>
        <v>#VALUE!</v>
      </c>
      <c r="F210" s="10" t="str">
        <f ca="1">IFERROR(LEFT('Application For TE&amp;GOTS'!AH251,LEN('Application For TE&amp;GOTS'!AH251)-2),"")</f>
        <v/>
      </c>
      <c r="G210" s="10" t="e">
        <f ca="1">'Application For TE&amp;GOTS'!AI251</f>
        <v>#VALUE!</v>
      </c>
      <c r="Z210" s="10">
        <v>301</v>
      </c>
      <c r="AF210" s="10" t="str">
        <f ca="1">IF(MATCH(B210,B$1:B210,0)=ROW(B210),B210&amp;";","")</f>
        <v/>
      </c>
      <c r="AG210" s="10" t="str">
        <f>IF(MATCH(C210,C$1:C210,0)=ROW(C210),C210&amp;";","")</f>
        <v/>
      </c>
      <c r="AH210" s="10" t="str">
        <f ca="1">IF(MATCH(D210,D$1:D210,0)=ROW(D210),D210&amp;";","")</f>
        <v/>
      </c>
      <c r="AI210" s="10" t="e">
        <f ca="1">IF(MATCH(E210,E$1:E210,0)=ROW(E210),E210&amp;";","")</f>
        <v>#VALUE!</v>
      </c>
    </row>
    <row r="211" spans="1:35">
      <c r="A211" s="10">
        <v>190</v>
      </c>
      <c r="B211" s="10" t="str">
        <f ca="1">'Application For TE&amp;GOTS'!X252</f>
        <v/>
      </c>
      <c r="C211" s="10">
        <f>'Application For TE&amp;GOTS'!$D252</f>
        <v>0</v>
      </c>
      <c r="D211" s="10" t="str" cm="1">
        <f t="array" aca="1" ref="D211" ca="1">IFERROR(INDIRECT("'Application For TE&amp;GOTS'!L"&amp;'Application For TE&amp;GOTS'!S252),"")</f>
        <v/>
      </c>
      <c r="E211" s="10" t="e">
        <f ca="1">'Application For TE&amp;GOTS'!AF252</f>
        <v>#VALUE!</v>
      </c>
      <c r="F211" s="10" t="str">
        <f ca="1">IFERROR(LEFT('Application For TE&amp;GOTS'!AH252,LEN('Application For TE&amp;GOTS'!AH252)-2),"")</f>
        <v/>
      </c>
      <c r="G211" s="10" t="e">
        <f ca="1">'Application For TE&amp;GOTS'!AI252</f>
        <v>#VALUE!</v>
      </c>
      <c r="Z211" s="10">
        <v>302</v>
      </c>
      <c r="AF211" s="10" t="str">
        <f ca="1">IF(MATCH(B211,B$1:B211,0)=ROW(B211),B211&amp;";","")</f>
        <v/>
      </c>
      <c r="AG211" s="10" t="str">
        <f>IF(MATCH(C211,C$1:C211,0)=ROW(C211),C211&amp;";","")</f>
        <v/>
      </c>
      <c r="AH211" s="10" t="str">
        <f ca="1">IF(MATCH(D211,D$1:D211,0)=ROW(D211),D211&amp;";","")</f>
        <v/>
      </c>
      <c r="AI211" s="10" t="e">
        <f ca="1">IF(MATCH(E211,E$1:E211,0)=ROW(E211),E211&amp;";","")</f>
        <v>#VALUE!</v>
      </c>
    </row>
    <row r="212" spans="1:35">
      <c r="A212" s="10">
        <v>191</v>
      </c>
      <c r="B212" s="10" t="str">
        <f ca="1">'Application For TE&amp;GOTS'!X253</f>
        <v/>
      </c>
      <c r="C212" s="10">
        <f>'Application For TE&amp;GOTS'!$D253</f>
        <v>0</v>
      </c>
      <c r="D212" s="10" t="str" cm="1">
        <f t="array" aca="1" ref="D212" ca="1">IFERROR(INDIRECT("'Application For TE&amp;GOTS'!L"&amp;'Application For TE&amp;GOTS'!S253),"")</f>
        <v/>
      </c>
      <c r="E212" s="10" t="e">
        <f ca="1">'Application For TE&amp;GOTS'!AF253</f>
        <v>#VALUE!</v>
      </c>
      <c r="F212" s="10" t="str">
        <f ca="1">IFERROR(LEFT('Application For TE&amp;GOTS'!AH253,LEN('Application For TE&amp;GOTS'!AH253)-2),"")</f>
        <v/>
      </c>
      <c r="G212" s="10" t="e">
        <f ca="1">'Application For TE&amp;GOTS'!AI253</f>
        <v>#VALUE!</v>
      </c>
      <c r="Z212" s="10">
        <v>303</v>
      </c>
      <c r="AF212" s="10" t="str">
        <f ca="1">IF(MATCH(B212,B$1:B212,0)=ROW(B212),B212&amp;";","")</f>
        <v/>
      </c>
      <c r="AG212" s="10" t="str">
        <f>IF(MATCH(C212,C$1:C212,0)=ROW(C212),C212&amp;";","")</f>
        <v/>
      </c>
      <c r="AH212" s="10" t="str">
        <f ca="1">IF(MATCH(D212,D$1:D212,0)=ROW(D212),D212&amp;";","")</f>
        <v/>
      </c>
      <c r="AI212" s="10" t="e">
        <f ca="1">IF(MATCH(E212,E$1:E212,0)=ROW(E212),E212&amp;";","")</f>
        <v>#VALUE!</v>
      </c>
    </row>
    <row r="213" spans="1:35">
      <c r="A213" s="10">
        <v>192</v>
      </c>
      <c r="B213" s="10" t="str">
        <f ca="1">'Application For TE&amp;GOTS'!X254</f>
        <v/>
      </c>
      <c r="C213" s="10">
        <f>'Application For TE&amp;GOTS'!$D254</f>
        <v>0</v>
      </c>
      <c r="D213" s="10" t="str" cm="1">
        <f t="array" aca="1" ref="D213" ca="1">IFERROR(INDIRECT("'Application For TE&amp;GOTS'!L"&amp;'Application For TE&amp;GOTS'!S254),"")</f>
        <v/>
      </c>
      <c r="E213" s="10" t="e">
        <f ca="1">'Application For TE&amp;GOTS'!AF254</f>
        <v>#VALUE!</v>
      </c>
      <c r="F213" s="10" t="str">
        <f ca="1">IFERROR(LEFT('Application For TE&amp;GOTS'!AH254,LEN('Application For TE&amp;GOTS'!AH254)-2),"")</f>
        <v/>
      </c>
      <c r="G213" s="10" t="e">
        <f ca="1">'Application For TE&amp;GOTS'!AI254</f>
        <v>#VALUE!</v>
      </c>
      <c r="Z213" s="10">
        <v>304</v>
      </c>
      <c r="AF213" s="10" t="str">
        <f ca="1">IF(MATCH(B213,B$1:B213,0)=ROW(B213),B213&amp;";","")</f>
        <v/>
      </c>
      <c r="AG213" s="10" t="str">
        <f>IF(MATCH(C213,C$1:C213,0)=ROW(C213),C213&amp;";","")</f>
        <v/>
      </c>
      <c r="AH213" s="10" t="str">
        <f ca="1">IF(MATCH(D213,D$1:D213,0)=ROW(D213),D213&amp;";","")</f>
        <v/>
      </c>
      <c r="AI213" s="10" t="e">
        <f ca="1">IF(MATCH(E213,E$1:E213,0)=ROW(E213),E213&amp;";","")</f>
        <v>#VALUE!</v>
      </c>
    </row>
    <row r="214" spans="1:35">
      <c r="A214" s="10">
        <v>193</v>
      </c>
      <c r="B214" s="10" t="str">
        <f ca="1">'Application For TE&amp;GOTS'!X255</f>
        <v/>
      </c>
      <c r="C214" s="10">
        <f>'Application For TE&amp;GOTS'!$D255</f>
        <v>0</v>
      </c>
      <c r="D214" s="10" t="str" cm="1">
        <f t="array" aca="1" ref="D214" ca="1">IFERROR(INDIRECT("'Application For TE&amp;GOTS'!L"&amp;'Application For TE&amp;GOTS'!S255),"")</f>
        <v/>
      </c>
      <c r="E214" s="10" t="e">
        <f ca="1">'Application For TE&amp;GOTS'!AF255</f>
        <v>#VALUE!</v>
      </c>
      <c r="F214" s="10" t="str">
        <f ca="1">IFERROR(LEFT('Application For TE&amp;GOTS'!AH255,LEN('Application For TE&amp;GOTS'!AH255)-2),"")</f>
        <v/>
      </c>
      <c r="G214" s="10" t="e">
        <f ca="1">'Application For TE&amp;GOTS'!AI255</f>
        <v>#VALUE!</v>
      </c>
      <c r="Z214" s="10">
        <v>305</v>
      </c>
      <c r="AF214" s="10" t="str">
        <f ca="1">IF(MATCH(B214,B$1:B214,0)=ROW(B214),B214&amp;";","")</f>
        <v/>
      </c>
      <c r="AG214" s="10" t="str">
        <f>IF(MATCH(C214,C$1:C214,0)=ROW(C214),C214&amp;";","")</f>
        <v/>
      </c>
      <c r="AH214" s="10" t="str">
        <f ca="1">IF(MATCH(D214,D$1:D214,0)=ROW(D214),D214&amp;";","")</f>
        <v/>
      </c>
      <c r="AI214" s="10" t="e">
        <f ca="1">IF(MATCH(E214,E$1:E214,0)=ROW(E214),E214&amp;";","")</f>
        <v>#VALUE!</v>
      </c>
    </row>
    <row r="215" spans="1:35">
      <c r="A215" s="10">
        <v>194</v>
      </c>
      <c r="B215" s="10" t="str">
        <f ca="1">'Application For TE&amp;GOTS'!X256</f>
        <v/>
      </c>
      <c r="C215" s="10">
        <f>'Application For TE&amp;GOTS'!$D256</f>
        <v>0</v>
      </c>
      <c r="D215" s="10" t="str" cm="1">
        <f t="array" aca="1" ref="D215" ca="1">IFERROR(INDIRECT("'Application For TE&amp;GOTS'!L"&amp;'Application For TE&amp;GOTS'!S256),"")</f>
        <v/>
      </c>
      <c r="E215" s="10" t="e">
        <f ca="1">'Application For TE&amp;GOTS'!AF256</f>
        <v>#VALUE!</v>
      </c>
      <c r="F215" s="10" t="str">
        <f ca="1">IFERROR(LEFT('Application For TE&amp;GOTS'!AH256,LEN('Application For TE&amp;GOTS'!AH256)-2),"")</f>
        <v/>
      </c>
      <c r="G215" s="10" t="e">
        <f ca="1">'Application For TE&amp;GOTS'!AI256</f>
        <v>#VALUE!</v>
      </c>
      <c r="Z215" s="10">
        <v>306</v>
      </c>
      <c r="AF215" s="10" t="str">
        <f ca="1">IF(MATCH(B215,B$1:B215,0)=ROW(B215),B215&amp;";","")</f>
        <v/>
      </c>
      <c r="AG215" s="10" t="str">
        <f>IF(MATCH(C215,C$1:C215,0)=ROW(C215),C215&amp;";","")</f>
        <v/>
      </c>
      <c r="AH215" s="10" t="str">
        <f ca="1">IF(MATCH(D215,D$1:D215,0)=ROW(D215),D215&amp;";","")</f>
        <v/>
      </c>
      <c r="AI215" s="10" t="e">
        <f ca="1">IF(MATCH(E215,E$1:E215,0)=ROW(E215),E215&amp;";","")</f>
        <v>#VALUE!</v>
      </c>
    </row>
    <row r="216" spans="1:35">
      <c r="A216" s="10">
        <v>195</v>
      </c>
      <c r="B216" s="10" t="str">
        <f ca="1">'Application For TE&amp;GOTS'!X257</f>
        <v/>
      </c>
      <c r="C216" s="10">
        <f>'Application For TE&amp;GOTS'!$D257</f>
        <v>0</v>
      </c>
      <c r="D216" s="10" t="str" cm="1">
        <f t="array" aca="1" ref="D216" ca="1">IFERROR(INDIRECT("'Application For TE&amp;GOTS'!L"&amp;'Application For TE&amp;GOTS'!S257),"")</f>
        <v/>
      </c>
      <c r="E216" s="10" t="e">
        <f ca="1">'Application For TE&amp;GOTS'!AF257</f>
        <v>#VALUE!</v>
      </c>
      <c r="F216" s="10" t="str">
        <f ca="1">IFERROR(LEFT('Application For TE&amp;GOTS'!AH257,LEN('Application For TE&amp;GOTS'!AH257)-2),"")</f>
        <v/>
      </c>
      <c r="G216" s="10" t="e">
        <f ca="1">'Application For TE&amp;GOTS'!AI257</f>
        <v>#VALUE!</v>
      </c>
      <c r="Z216" s="10">
        <v>307</v>
      </c>
      <c r="AF216" s="10" t="str">
        <f ca="1">IF(MATCH(B216,B$1:B216,0)=ROW(B216),B216&amp;";","")</f>
        <v/>
      </c>
      <c r="AG216" s="10" t="str">
        <f>IF(MATCH(C216,C$1:C216,0)=ROW(C216),C216&amp;";","")</f>
        <v/>
      </c>
      <c r="AH216" s="10" t="str">
        <f ca="1">IF(MATCH(D216,D$1:D216,0)=ROW(D216),D216&amp;";","")</f>
        <v/>
      </c>
      <c r="AI216" s="10" t="e">
        <f ca="1">IF(MATCH(E216,E$1:E216,0)=ROW(E216),E216&amp;";","")</f>
        <v>#VALUE!</v>
      </c>
    </row>
    <row r="217" spans="1:35">
      <c r="A217" s="10">
        <v>196</v>
      </c>
      <c r="B217" s="10" t="str">
        <f ca="1">'Application For TE&amp;GOTS'!X258</f>
        <v/>
      </c>
      <c r="C217" s="10">
        <f>'Application For TE&amp;GOTS'!$D258</f>
        <v>0</v>
      </c>
      <c r="D217" s="10" t="str" cm="1">
        <f t="array" aca="1" ref="D217" ca="1">IFERROR(INDIRECT("'Application For TE&amp;GOTS'!L"&amp;'Application For TE&amp;GOTS'!S258),"")</f>
        <v/>
      </c>
      <c r="E217" s="10" t="e">
        <f ca="1">'Application For TE&amp;GOTS'!AF258</f>
        <v>#VALUE!</v>
      </c>
      <c r="F217" s="10" t="str">
        <f ca="1">IFERROR(LEFT('Application For TE&amp;GOTS'!AH258,LEN('Application For TE&amp;GOTS'!AH258)-2),"")</f>
        <v/>
      </c>
      <c r="G217" s="10" t="e">
        <f ca="1">'Application For TE&amp;GOTS'!AI258</f>
        <v>#VALUE!</v>
      </c>
      <c r="Z217" s="10">
        <v>308</v>
      </c>
      <c r="AF217" s="10" t="str">
        <f ca="1">IF(MATCH(B217,B$1:B217,0)=ROW(B217),B217&amp;";","")</f>
        <v/>
      </c>
      <c r="AG217" s="10" t="str">
        <f>IF(MATCH(C217,C$1:C217,0)=ROW(C217),C217&amp;";","")</f>
        <v/>
      </c>
      <c r="AH217" s="10" t="str">
        <f ca="1">IF(MATCH(D217,D$1:D217,0)=ROW(D217),D217&amp;";","")</f>
        <v/>
      </c>
      <c r="AI217" s="10" t="e">
        <f ca="1">IF(MATCH(E217,E$1:E217,0)=ROW(E217),E217&amp;";","")</f>
        <v>#VALUE!</v>
      </c>
    </row>
    <row r="218" spans="1:35">
      <c r="A218" s="10">
        <v>197</v>
      </c>
      <c r="B218" s="10" t="str">
        <f ca="1">'Application For TE&amp;GOTS'!X259</f>
        <v/>
      </c>
      <c r="C218" s="10">
        <f>'Application For TE&amp;GOTS'!$D259</f>
        <v>0</v>
      </c>
      <c r="D218" s="10" t="str" cm="1">
        <f t="array" aca="1" ref="D218" ca="1">IFERROR(INDIRECT("'Application For TE&amp;GOTS'!L"&amp;'Application For TE&amp;GOTS'!S259),"")</f>
        <v/>
      </c>
      <c r="E218" s="10" t="e">
        <f ca="1">'Application For TE&amp;GOTS'!AF259</f>
        <v>#VALUE!</v>
      </c>
      <c r="F218" s="10" t="str">
        <f ca="1">IFERROR(LEFT('Application For TE&amp;GOTS'!AH259,LEN('Application For TE&amp;GOTS'!AH259)-2),"")</f>
        <v/>
      </c>
      <c r="G218" s="10" t="e">
        <f ca="1">'Application For TE&amp;GOTS'!AI259</f>
        <v>#VALUE!</v>
      </c>
      <c r="Z218" s="10">
        <v>309</v>
      </c>
      <c r="AF218" s="10" t="str">
        <f ca="1">IF(MATCH(B218,B$1:B218,0)=ROW(B218),B218&amp;";","")</f>
        <v/>
      </c>
      <c r="AG218" s="10" t="str">
        <f>IF(MATCH(C218,C$1:C218,0)=ROW(C218),C218&amp;";","")</f>
        <v/>
      </c>
      <c r="AH218" s="10" t="str">
        <f ca="1">IF(MATCH(D218,D$1:D218,0)=ROW(D218),D218&amp;";","")</f>
        <v/>
      </c>
      <c r="AI218" s="10" t="e">
        <f ca="1">IF(MATCH(E218,E$1:E218,0)=ROW(E218),E218&amp;";","")</f>
        <v>#VALUE!</v>
      </c>
    </row>
    <row r="219" spans="1:35">
      <c r="A219" s="10">
        <v>198</v>
      </c>
      <c r="B219" s="10" t="str">
        <f ca="1">'Application For TE&amp;GOTS'!X260</f>
        <v/>
      </c>
      <c r="C219" s="10">
        <f>'Application For TE&amp;GOTS'!$D260</f>
        <v>0</v>
      </c>
      <c r="D219" s="10" t="str" cm="1">
        <f t="array" aca="1" ref="D219" ca="1">IFERROR(INDIRECT("'Application For TE&amp;GOTS'!L"&amp;'Application For TE&amp;GOTS'!S260),"")</f>
        <v/>
      </c>
      <c r="E219" s="10" t="e">
        <f ca="1">'Application For TE&amp;GOTS'!AF260</f>
        <v>#VALUE!</v>
      </c>
      <c r="F219" s="10" t="str">
        <f ca="1">IFERROR(LEFT('Application For TE&amp;GOTS'!AH260,LEN('Application For TE&amp;GOTS'!AH260)-2),"")</f>
        <v/>
      </c>
      <c r="G219" s="10" t="e">
        <f ca="1">'Application For TE&amp;GOTS'!AI260</f>
        <v>#VALUE!</v>
      </c>
      <c r="Z219" s="10">
        <v>310</v>
      </c>
      <c r="AF219" s="10" t="str">
        <f ca="1">IF(MATCH(B219,B$1:B219,0)=ROW(B219),B219&amp;";","")</f>
        <v/>
      </c>
      <c r="AG219" s="10" t="str">
        <f>IF(MATCH(C219,C$1:C219,0)=ROW(C219),C219&amp;";","")</f>
        <v/>
      </c>
      <c r="AH219" s="10" t="str">
        <f ca="1">IF(MATCH(D219,D$1:D219,0)=ROW(D219),D219&amp;";","")</f>
        <v/>
      </c>
      <c r="AI219" s="10" t="e">
        <f ca="1">IF(MATCH(E219,E$1:E219,0)=ROW(E219),E219&amp;";","")</f>
        <v>#VALUE!</v>
      </c>
    </row>
    <row r="220" spans="1:35">
      <c r="A220" s="10">
        <v>199</v>
      </c>
      <c r="B220" s="10" t="str">
        <f ca="1">'Application For TE&amp;GOTS'!X261</f>
        <v/>
      </c>
      <c r="C220" s="10">
        <f>'Application For TE&amp;GOTS'!$D261</f>
        <v>0</v>
      </c>
      <c r="D220" s="10" t="str" cm="1">
        <f t="array" aca="1" ref="D220" ca="1">IFERROR(INDIRECT("'Application For TE&amp;GOTS'!L"&amp;'Application For TE&amp;GOTS'!S261),"")</f>
        <v/>
      </c>
      <c r="E220" s="10" t="e">
        <f ca="1">'Application For TE&amp;GOTS'!AF261</f>
        <v>#VALUE!</v>
      </c>
      <c r="F220" s="10" t="str">
        <f ca="1">IFERROR(LEFT('Application For TE&amp;GOTS'!AH261,LEN('Application For TE&amp;GOTS'!AH261)-2),"")</f>
        <v/>
      </c>
      <c r="G220" s="10" t="e">
        <f ca="1">'Application For TE&amp;GOTS'!AI261</f>
        <v>#VALUE!</v>
      </c>
      <c r="Z220" s="10">
        <v>311</v>
      </c>
      <c r="AF220" s="10" t="str">
        <f ca="1">IF(MATCH(B220,B$1:B220,0)=ROW(B220),B220&amp;";","")</f>
        <v/>
      </c>
      <c r="AG220" s="10" t="str">
        <f>IF(MATCH(C220,C$1:C220,0)=ROW(C220),C220&amp;";","")</f>
        <v/>
      </c>
      <c r="AH220" s="10" t="str">
        <f ca="1">IF(MATCH(D220,D$1:D220,0)=ROW(D220),D220&amp;";","")</f>
        <v/>
      </c>
      <c r="AI220" s="10" t="e">
        <f ca="1">IF(MATCH(E220,E$1:E220,0)=ROW(E220),E220&amp;";","")</f>
        <v>#VALUE!</v>
      </c>
    </row>
    <row r="221" spans="1:35">
      <c r="A221" s="10">
        <v>200</v>
      </c>
      <c r="B221" s="10" t="str">
        <f ca="1">'Application For TE&amp;GOTS'!X262</f>
        <v/>
      </c>
      <c r="C221" s="10">
        <f>'Application For TE&amp;GOTS'!$D262</f>
        <v>0</v>
      </c>
      <c r="D221" s="10" t="str" cm="1">
        <f t="array" aca="1" ref="D221" ca="1">IFERROR(INDIRECT("'Application For TE&amp;GOTS'!L"&amp;'Application For TE&amp;GOTS'!S262),"")</f>
        <v/>
      </c>
      <c r="E221" s="10" t="e">
        <f ca="1">'Application For TE&amp;GOTS'!AF262</f>
        <v>#VALUE!</v>
      </c>
      <c r="F221" s="10" t="str">
        <f ca="1">IFERROR(LEFT('Application For TE&amp;GOTS'!AH262,LEN('Application For TE&amp;GOTS'!AH262)-2),"")</f>
        <v/>
      </c>
      <c r="G221" s="10" t="e">
        <f ca="1">'Application For TE&amp;GOTS'!AI262</f>
        <v>#VALUE!</v>
      </c>
      <c r="Z221" s="10">
        <v>312</v>
      </c>
      <c r="AF221" s="10" t="str">
        <f ca="1">IF(MATCH(B221,B$1:B221,0)=ROW(B221),B221&amp;";","")</f>
        <v/>
      </c>
      <c r="AG221" s="10" t="str">
        <f>IF(MATCH(C221,C$1:C221,0)=ROW(C221),C221&amp;";","")</f>
        <v/>
      </c>
      <c r="AH221" s="10" t="str">
        <f ca="1">IF(MATCH(D221,D$1:D221,0)=ROW(D221),D221&amp;";","")</f>
        <v/>
      </c>
      <c r="AI221" s="10" t="e">
        <f ca="1">IF(MATCH(E221,E$1:E221,0)=ROW(E221),E221&amp;";","")</f>
        <v>#VALUE!</v>
      </c>
    </row>
    <row r="222" spans="1:35">
      <c r="A222" s="10">
        <v>201</v>
      </c>
      <c r="B222" s="10" t="str">
        <f ca="1">'Application For TE&amp;GOTS'!X263</f>
        <v/>
      </c>
      <c r="C222" s="10">
        <f>'Application For TE&amp;GOTS'!$D263</f>
        <v>0</v>
      </c>
      <c r="D222" s="10" t="str" cm="1">
        <f t="array" aca="1" ref="D222" ca="1">IFERROR(INDIRECT("'Application For TE&amp;GOTS'!L"&amp;'Application For TE&amp;GOTS'!S263),"")</f>
        <v/>
      </c>
      <c r="E222" s="10" t="e">
        <f ca="1">'Application For TE&amp;GOTS'!AF263</f>
        <v>#VALUE!</v>
      </c>
      <c r="F222" s="10" t="str">
        <f ca="1">IFERROR(LEFT('Application For TE&amp;GOTS'!AH263,LEN('Application For TE&amp;GOTS'!AH263)-2),"")</f>
        <v/>
      </c>
      <c r="G222" s="10" t="e">
        <f ca="1">'Application For TE&amp;GOTS'!AI263</f>
        <v>#VALUE!</v>
      </c>
      <c r="Z222" s="10">
        <v>313</v>
      </c>
      <c r="AF222" s="10" t="str">
        <f ca="1">IF(MATCH(B222,B$1:B222,0)=ROW(B222),B222&amp;";","")</f>
        <v/>
      </c>
      <c r="AG222" s="10" t="str">
        <f>IF(MATCH(C222,C$1:C222,0)=ROW(C222),C222&amp;";","")</f>
        <v/>
      </c>
      <c r="AH222" s="10" t="str">
        <f ca="1">IF(MATCH(D222,D$1:D222,0)=ROW(D222),D222&amp;";","")</f>
        <v/>
      </c>
      <c r="AI222" s="10" t="e">
        <f ca="1">IF(MATCH(E222,E$1:E222,0)=ROW(E222),E222&amp;";","")</f>
        <v>#VALUE!</v>
      </c>
    </row>
    <row r="223" spans="1:35">
      <c r="A223" s="10">
        <v>202</v>
      </c>
      <c r="B223" s="10" t="str">
        <f ca="1">'Application For TE&amp;GOTS'!X264</f>
        <v/>
      </c>
      <c r="C223" s="10">
        <f>'Application For TE&amp;GOTS'!$D264</f>
        <v>0</v>
      </c>
      <c r="D223" s="10" t="str" cm="1">
        <f t="array" aca="1" ref="D223" ca="1">IFERROR(INDIRECT("'Application For TE&amp;GOTS'!L"&amp;'Application For TE&amp;GOTS'!S264),"")</f>
        <v/>
      </c>
      <c r="E223" s="10" t="e">
        <f ca="1">'Application For TE&amp;GOTS'!AF264</f>
        <v>#VALUE!</v>
      </c>
      <c r="F223" s="10" t="str">
        <f ca="1">IFERROR(LEFT('Application For TE&amp;GOTS'!AH264,LEN('Application For TE&amp;GOTS'!AH264)-2),"")</f>
        <v/>
      </c>
      <c r="G223" s="10" t="e">
        <f ca="1">'Application For TE&amp;GOTS'!AI264</f>
        <v>#VALUE!</v>
      </c>
      <c r="Z223" s="10">
        <v>314</v>
      </c>
      <c r="AF223" s="10" t="str">
        <f ca="1">IF(MATCH(B223,B$1:B223,0)=ROW(B223),B223&amp;";","")</f>
        <v/>
      </c>
      <c r="AG223" s="10" t="str">
        <f>IF(MATCH(C223,C$1:C223,0)=ROW(C223),C223&amp;";","")</f>
        <v/>
      </c>
      <c r="AH223" s="10" t="str">
        <f ca="1">IF(MATCH(D223,D$1:D223,0)=ROW(D223),D223&amp;";","")</f>
        <v/>
      </c>
      <c r="AI223" s="10" t="e">
        <f ca="1">IF(MATCH(E223,E$1:E223,0)=ROW(E223),E223&amp;";","")</f>
        <v>#VALUE!</v>
      </c>
    </row>
    <row r="224" spans="1:35">
      <c r="A224" s="10">
        <v>203</v>
      </c>
      <c r="B224" s="10" t="str">
        <f ca="1">'Application For TE&amp;GOTS'!X265</f>
        <v/>
      </c>
      <c r="C224" s="10">
        <f>'Application For TE&amp;GOTS'!$D265</f>
        <v>0</v>
      </c>
      <c r="D224" s="10" t="str" cm="1">
        <f t="array" aca="1" ref="D224" ca="1">IFERROR(INDIRECT("'Application For TE&amp;GOTS'!L"&amp;'Application For TE&amp;GOTS'!S265),"")</f>
        <v/>
      </c>
      <c r="E224" s="10" t="e">
        <f ca="1">'Application For TE&amp;GOTS'!AF265</f>
        <v>#VALUE!</v>
      </c>
      <c r="F224" s="10" t="str">
        <f ca="1">IFERROR(LEFT('Application For TE&amp;GOTS'!AH265,LEN('Application For TE&amp;GOTS'!AH265)-2),"")</f>
        <v/>
      </c>
      <c r="G224" s="10" t="e">
        <f ca="1">'Application For TE&amp;GOTS'!AI265</f>
        <v>#VALUE!</v>
      </c>
      <c r="Z224" s="10">
        <v>315</v>
      </c>
      <c r="AF224" s="10" t="str">
        <f ca="1">IF(MATCH(B224,B$1:B224,0)=ROW(B224),B224&amp;";","")</f>
        <v/>
      </c>
      <c r="AG224" s="10" t="str">
        <f>IF(MATCH(C224,C$1:C224,0)=ROW(C224),C224&amp;";","")</f>
        <v/>
      </c>
      <c r="AH224" s="10" t="str">
        <f ca="1">IF(MATCH(D224,D$1:D224,0)=ROW(D224),D224&amp;";","")</f>
        <v/>
      </c>
      <c r="AI224" s="10" t="e">
        <f ca="1">IF(MATCH(E224,E$1:E224,0)=ROW(E224),E224&amp;";","")</f>
        <v>#VALUE!</v>
      </c>
    </row>
    <row r="225" spans="1:35">
      <c r="A225" s="10">
        <v>204</v>
      </c>
      <c r="B225" s="10" t="str">
        <f ca="1">'Application For TE&amp;GOTS'!X266</f>
        <v/>
      </c>
      <c r="C225" s="10">
        <f>'Application For TE&amp;GOTS'!$D266</f>
        <v>0</v>
      </c>
      <c r="D225" s="10" t="str" cm="1">
        <f t="array" aca="1" ref="D225" ca="1">IFERROR(INDIRECT("'Application For TE&amp;GOTS'!L"&amp;'Application For TE&amp;GOTS'!S266),"")</f>
        <v/>
      </c>
      <c r="E225" s="10" t="e">
        <f ca="1">'Application For TE&amp;GOTS'!AF266</f>
        <v>#VALUE!</v>
      </c>
      <c r="F225" s="10" t="str">
        <f ca="1">IFERROR(LEFT('Application For TE&amp;GOTS'!AH266,LEN('Application For TE&amp;GOTS'!AH266)-2),"")</f>
        <v/>
      </c>
      <c r="G225" s="10" t="e">
        <f ca="1">'Application For TE&amp;GOTS'!AI266</f>
        <v>#VALUE!</v>
      </c>
      <c r="Z225" s="10">
        <v>316</v>
      </c>
      <c r="AF225" s="10" t="str">
        <f ca="1">IF(MATCH(B225,B$1:B225,0)=ROW(B225),B225&amp;";","")</f>
        <v/>
      </c>
      <c r="AG225" s="10" t="str">
        <f>IF(MATCH(C225,C$1:C225,0)=ROW(C225),C225&amp;";","")</f>
        <v/>
      </c>
      <c r="AH225" s="10" t="str">
        <f ca="1">IF(MATCH(D225,D$1:D225,0)=ROW(D225),D225&amp;";","")</f>
        <v/>
      </c>
      <c r="AI225" s="10" t="e">
        <f ca="1">IF(MATCH(E225,E$1:E225,0)=ROW(E225),E225&amp;";","")</f>
        <v>#VALUE!</v>
      </c>
    </row>
    <row r="226" spans="1:35">
      <c r="A226" s="10">
        <v>205</v>
      </c>
      <c r="B226" s="10" t="str">
        <f ca="1">'Application For TE&amp;GOTS'!X267</f>
        <v/>
      </c>
      <c r="C226" s="10">
        <f>'Application For TE&amp;GOTS'!$D267</f>
        <v>0</v>
      </c>
      <c r="D226" s="10" t="str" cm="1">
        <f t="array" aca="1" ref="D226" ca="1">IFERROR(INDIRECT("'Application For TE&amp;GOTS'!L"&amp;'Application For TE&amp;GOTS'!S267),"")</f>
        <v/>
      </c>
      <c r="E226" s="10" t="e">
        <f ca="1">'Application For TE&amp;GOTS'!AF267</f>
        <v>#VALUE!</v>
      </c>
      <c r="F226" s="10" t="str">
        <f ca="1">IFERROR(LEFT('Application For TE&amp;GOTS'!AH267,LEN('Application For TE&amp;GOTS'!AH267)-2),"")</f>
        <v/>
      </c>
      <c r="G226" s="10" t="e">
        <f ca="1">'Application For TE&amp;GOTS'!AI267</f>
        <v>#VALUE!</v>
      </c>
      <c r="Z226" s="10">
        <v>317</v>
      </c>
      <c r="AF226" s="10" t="str">
        <f ca="1">IF(MATCH(B226,B$1:B226,0)=ROW(B226),B226&amp;";","")</f>
        <v/>
      </c>
      <c r="AG226" s="10" t="str">
        <f>IF(MATCH(C226,C$1:C226,0)=ROW(C226),C226&amp;";","")</f>
        <v/>
      </c>
      <c r="AH226" s="10" t="str">
        <f ca="1">IF(MATCH(D226,D$1:D226,0)=ROW(D226),D226&amp;";","")</f>
        <v/>
      </c>
      <c r="AI226" s="10" t="e">
        <f ca="1">IF(MATCH(E226,E$1:E226,0)=ROW(E226),E226&amp;";","")</f>
        <v>#VALUE!</v>
      </c>
    </row>
    <row r="227" spans="1:35">
      <c r="A227" s="10">
        <v>206</v>
      </c>
      <c r="B227" s="10" t="str">
        <f ca="1">'Application For TE&amp;GOTS'!X268</f>
        <v/>
      </c>
      <c r="C227" s="10">
        <f>'Application For TE&amp;GOTS'!$D268</f>
        <v>0</v>
      </c>
      <c r="D227" s="10" t="str" cm="1">
        <f t="array" aca="1" ref="D227" ca="1">IFERROR(INDIRECT("'Application For TE&amp;GOTS'!L"&amp;'Application For TE&amp;GOTS'!S268),"")</f>
        <v/>
      </c>
      <c r="E227" s="10" t="e">
        <f ca="1">'Application For TE&amp;GOTS'!AF268</f>
        <v>#VALUE!</v>
      </c>
      <c r="F227" s="10" t="str">
        <f ca="1">IFERROR(LEFT('Application For TE&amp;GOTS'!AH268,LEN('Application For TE&amp;GOTS'!AH268)-2),"")</f>
        <v/>
      </c>
      <c r="G227" s="10" t="e">
        <f ca="1">'Application For TE&amp;GOTS'!AI268</f>
        <v>#VALUE!</v>
      </c>
      <c r="Z227" s="10">
        <v>318</v>
      </c>
      <c r="AF227" s="10" t="str">
        <f ca="1">IF(MATCH(B227,B$1:B227,0)=ROW(B227),B227&amp;";","")</f>
        <v/>
      </c>
      <c r="AG227" s="10" t="str">
        <f>IF(MATCH(C227,C$1:C227,0)=ROW(C227),C227&amp;";","")</f>
        <v/>
      </c>
      <c r="AH227" s="10" t="str">
        <f ca="1">IF(MATCH(D227,D$1:D227,0)=ROW(D227),D227&amp;";","")</f>
        <v/>
      </c>
      <c r="AI227" s="10" t="e">
        <f ca="1">IF(MATCH(E227,E$1:E227,0)=ROW(E227),E227&amp;";","")</f>
        <v>#VALUE!</v>
      </c>
    </row>
    <row r="228" spans="1:35">
      <c r="A228" s="10">
        <v>207</v>
      </c>
      <c r="B228" s="10" t="str">
        <f ca="1">'Application For TE&amp;GOTS'!X269</f>
        <v/>
      </c>
      <c r="C228" s="10">
        <f>'Application For TE&amp;GOTS'!$D269</f>
        <v>0</v>
      </c>
      <c r="D228" s="10" t="str" cm="1">
        <f t="array" aca="1" ref="D228" ca="1">IFERROR(INDIRECT("'Application For TE&amp;GOTS'!L"&amp;'Application For TE&amp;GOTS'!S269),"")</f>
        <v/>
      </c>
      <c r="E228" s="10" t="e">
        <f ca="1">'Application For TE&amp;GOTS'!AF269</f>
        <v>#VALUE!</v>
      </c>
      <c r="F228" s="10" t="str">
        <f ca="1">IFERROR(LEFT('Application For TE&amp;GOTS'!AH269,LEN('Application For TE&amp;GOTS'!AH269)-2),"")</f>
        <v/>
      </c>
      <c r="G228" s="10" t="e">
        <f ca="1">'Application For TE&amp;GOTS'!AI269</f>
        <v>#VALUE!</v>
      </c>
      <c r="Z228" s="10">
        <v>319</v>
      </c>
      <c r="AF228" s="10" t="str">
        <f ca="1">IF(MATCH(B228,B$1:B228,0)=ROW(B228),B228&amp;";","")</f>
        <v/>
      </c>
      <c r="AG228" s="10" t="str">
        <f>IF(MATCH(C228,C$1:C228,0)=ROW(C228),C228&amp;";","")</f>
        <v/>
      </c>
      <c r="AH228" s="10" t="str">
        <f ca="1">IF(MATCH(D228,D$1:D228,0)=ROW(D228),D228&amp;";","")</f>
        <v/>
      </c>
      <c r="AI228" s="10" t="e">
        <f ca="1">IF(MATCH(E228,E$1:E228,0)=ROW(E228),E228&amp;";","")</f>
        <v>#VALUE!</v>
      </c>
    </row>
    <row r="229" spans="1:35">
      <c r="A229" s="10">
        <v>208</v>
      </c>
      <c r="B229" s="10" t="str">
        <f ca="1">'Application For TE&amp;GOTS'!X270</f>
        <v/>
      </c>
      <c r="C229" s="10">
        <f>'Application For TE&amp;GOTS'!$D270</f>
        <v>0</v>
      </c>
      <c r="D229" s="10" t="str" cm="1">
        <f t="array" aca="1" ref="D229" ca="1">IFERROR(INDIRECT("'Application For TE&amp;GOTS'!L"&amp;'Application For TE&amp;GOTS'!S270),"")</f>
        <v/>
      </c>
      <c r="E229" s="10" t="e">
        <f ca="1">'Application For TE&amp;GOTS'!AF270</f>
        <v>#VALUE!</v>
      </c>
      <c r="F229" s="10" t="str">
        <f ca="1">IFERROR(LEFT('Application For TE&amp;GOTS'!AH270,LEN('Application For TE&amp;GOTS'!AH270)-2),"")</f>
        <v/>
      </c>
      <c r="G229" s="10" t="e">
        <f ca="1">'Application For TE&amp;GOTS'!AI270</f>
        <v>#VALUE!</v>
      </c>
      <c r="Z229" s="10">
        <v>320</v>
      </c>
      <c r="AF229" s="10" t="str">
        <f ca="1">IF(MATCH(B229,B$1:B229,0)=ROW(B229),B229&amp;";","")</f>
        <v/>
      </c>
      <c r="AG229" s="10" t="str">
        <f>IF(MATCH(C229,C$1:C229,0)=ROW(C229),C229&amp;";","")</f>
        <v/>
      </c>
      <c r="AH229" s="10" t="str">
        <f ca="1">IF(MATCH(D229,D$1:D229,0)=ROW(D229),D229&amp;";","")</f>
        <v/>
      </c>
      <c r="AI229" s="10" t="e">
        <f ca="1">IF(MATCH(E229,E$1:E229,0)=ROW(E229),E229&amp;";","")</f>
        <v>#VALUE!</v>
      </c>
    </row>
    <row r="230" spans="1:35">
      <c r="A230" s="10">
        <v>209</v>
      </c>
      <c r="B230" s="10" t="str">
        <f ca="1">'Application For TE&amp;GOTS'!X271</f>
        <v/>
      </c>
      <c r="C230" s="10">
        <f>'Application For TE&amp;GOTS'!$D271</f>
        <v>0</v>
      </c>
      <c r="D230" s="10" t="str" cm="1">
        <f t="array" aca="1" ref="D230" ca="1">IFERROR(INDIRECT("'Application For TE&amp;GOTS'!L"&amp;'Application For TE&amp;GOTS'!S271),"")</f>
        <v/>
      </c>
      <c r="E230" s="10" t="e">
        <f ca="1">'Application For TE&amp;GOTS'!AF271</f>
        <v>#VALUE!</v>
      </c>
      <c r="F230" s="10" t="str">
        <f ca="1">IFERROR(LEFT('Application For TE&amp;GOTS'!AH271,LEN('Application For TE&amp;GOTS'!AH271)-2),"")</f>
        <v/>
      </c>
      <c r="G230" s="10" t="e">
        <f ca="1">'Application For TE&amp;GOTS'!AI271</f>
        <v>#VALUE!</v>
      </c>
      <c r="Z230" s="10">
        <v>321</v>
      </c>
      <c r="AF230" s="10" t="str">
        <f ca="1">IF(MATCH(B230,B$1:B230,0)=ROW(B230),B230&amp;";","")</f>
        <v/>
      </c>
      <c r="AG230" s="10" t="str">
        <f>IF(MATCH(C230,C$1:C230,0)=ROW(C230),C230&amp;";","")</f>
        <v/>
      </c>
      <c r="AH230" s="10" t="str">
        <f ca="1">IF(MATCH(D230,D$1:D230,0)=ROW(D230),D230&amp;";","")</f>
        <v/>
      </c>
      <c r="AI230" s="10" t="e">
        <f ca="1">IF(MATCH(E230,E$1:E230,0)=ROW(E230),E230&amp;";","")</f>
        <v>#VALUE!</v>
      </c>
    </row>
    <row r="231" spans="1:35">
      <c r="A231" s="10">
        <v>210</v>
      </c>
      <c r="B231" s="10" t="str">
        <f ca="1">'Application For TE&amp;GOTS'!X272</f>
        <v/>
      </c>
      <c r="C231" s="10">
        <f>'Application For TE&amp;GOTS'!$D272</f>
        <v>0</v>
      </c>
      <c r="D231" s="10" t="str" cm="1">
        <f t="array" aca="1" ref="D231" ca="1">IFERROR(INDIRECT("'Application For TE&amp;GOTS'!L"&amp;'Application For TE&amp;GOTS'!S272),"")</f>
        <v/>
      </c>
      <c r="E231" s="10" t="e">
        <f ca="1">'Application For TE&amp;GOTS'!AF272</f>
        <v>#VALUE!</v>
      </c>
      <c r="F231" s="10" t="str">
        <f ca="1">IFERROR(LEFT('Application For TE&amp;GOTS'!AH272,LEN('Application For TE&amp;GOTS'!AH272)-2),"")</f>
        <v/>
      </c>
      <c r="G231" s="10" t="e">
        <f ca="1">'Application For TE&amp;GOTS'!AI272</f>
        <v>#VALUE!</v>
      </c>
      <c r="Z231" s="10">
        <v>322</v>
      </c>
      <c r="AF231" s="10" t="str">
        <f ca="1">IF(MATCH(B231,B$1:B231,0)=ROW(B231),B231&amp;";","")</f>
        <v/>
      </c>
      <c r="AG231" s="10" t="str">
        <f>IF(MATCH(C231,C$1:C231,0)=ROW(C231),C231&amp;";","")</f>
        <v/>
      </c>
      <c r="AH231" s="10" t="str">
        <f ca="1">IF(MATCH(D231,D$1:D231,0)=ROW(D231),D231&amp;";","")</f>
        <v/>
      </c>
      <c r="AI231" s="10" t="e">
        <f ca="1">IF(MATCH(E231,E$1:E231,0)=ROW(E231),E231&amp;";","")</f>
        <v>#VALUE!</v>
      </c>
    </row>
    <row r="232" spans="1:35">
      <c r="A232" s="10">
        <v>211</v>
      </c>
      <c r="B232" s="10" t="str">
        <f ca="1">'Application For TE&amp;GOTS'!X273</f>
        <v/>
      </c>
      <c r="C232" s="10">
        <f>'Application For TE&amp;GOTS'!$D273</f>
        <v>0</v>
      </c>
      <c r="D232" s="10" t="str" cm="1">
        <f t="array" aca="1" ref="D232" ca="1">IFERROR(INDIRECT("'Application For TE&amp;GOTS'!L"&amp;'Application For TE&amp;GOTS'!S273),"")</f>
        <v/>
      </c>
      <c r="E232" s="10" t="e">
        <f ca="1">'Application For TE&amp;GOTS'!AF273</f>
        <v>#VALUE!</v>
      </c>
      <c r="F232" s="10" t="str">
        <f ca="1">IFERROR(LEFT('Application For TE&amp;GOTS'!AH273,LEN('Application For TE&amp;GOTS'!AH273)-2),"")</f>
        <v/>
      </c>
      <c r="G232" s="10" t="e">
        <f ca="1">'Application For TE&amp;GOTS'!AI273</f>
        <v>#VALUE!</v>
      </c>
      <c r="Z232" s="10">
        <v>323</v>
      </c>
      <c r="AF232" s="10" t="str">
        <f ca="1">IF(MATCH(B232,B$1:B232,0)=ROW(B232),B232&amp;";","")</f>
        <v/>
      </c>
      <c r="AG232" s="10" t="str">
        <f>IF(MATCH(C232,C$1:C232,0)=ROW(C232),C232&amp;";","")</f>
        <v/>
      </c>
      <c r="AH232" s="10" t="str">
        <f ca="1">IF(MATCH(D232,D$1:D232,0)=ROW(D232),D232&amp;";","")</f>
        <v/>
      </c>
      <c r="AI232" s="10" t="e">
        <f ca="1">IF(MATCH(E232,E$1:E232,0)=ROW(E232),E232&amp;";","")</f>
        <v>#VALUE!</v>
      </c>
    </row>
    <row r="233" spans="1:35">
      <c r="A233" s="10">
        <v>212</v>
      </c>
      <c r="B233" s="10" t="str">
        <f ca="1">'Application For TE&amp;GOTS'!X274</f>
        <v/>
      </c>
      <c r="C233" s="10">
        <f>'Application For TE&amp;GOTS'!$D274</f>
        <v>0</v>
      </c>
      <c r="D233" s="10" t="str" cm="1">
        <f t="array" aca="1" ref="D233" ca="1">IFERROR(INDIRECT("'Application For TE&amp;GOTS'!L"&amp;'Application For TE&amp;GOTS'!S274),"")</f>
        <v/>
      </c>
      <c r="E233" s="10" t="e">
        <f ca="1">'Application For TE&amp;GOTS'!AF274</f>
        <v>#VALUE!</v>
      </c>
      <c r="F233" s="10" t="str">
        <f ca="1">IFERROR(LEFT('Application For TE&amp;GOTS'!AH274,LEN('Application For TE&amp;GOTS'!AH274)-2),"")</f>
        <v/>
      </c>
      <c r="G233" s="10" t="e">
        <f ca="1">'Application For TE&amp;GOTS'!AI274</f>
        <v>#VALUE!</v>
      </c>
      <c r="Z233" s="10">
        <v>324</v>
      </c>
      <c r="AF233" s="10" t="str">
        <f ca="1">IF(MATCH(B233,B$1:B233,0)=ROW(B233),B233&amp;";","")</f>
        <v/>
      </c>
      <c r="AG233" s="10" t="str">
        <f>IF(MATCH(C233,C$1:C233,0)=ROW(C233),C233&amp;";","")</f>
        <v/>
      </c>
      <c r="AH233" s="10" t="str">
        <f ca="1">IF(MATCH(D233,D$1:D233,0)=ROW(D233),D233&amp;";","")</f>
        <v/>
      </c>
      <c r="AI233" s="10" t="e">
        <f ca="1">IF(MATCH(E233,E$1:E233,0)=ROW(E233),E233&amp;";","")</f>
        <v>#VALUE!</v>
      </c>
    </row>
    <row r="234" spans="1:35">
      <c r="A234" s="10">
        <v>213</v>
      </c>
      <c r="B234" s="10" t="str">
        <f ca="1">'Application For TE&amp;GOTS'!X275</f>
        <v/>
      </c>
      <c r="C234" s="10">
        <f>'Application For TE&amp;GOTS'!$D275</f>
        <v>0</v>
      </c>
      <c r="D234" s="10" t="str" cm="1">
        <f t="array" aca="1" ref="D234" ca="1">IFERROR(INDIRECT("'Application For TE&amp;GOTS'!L"&amp;'Application For TE&amp;GOTS'!S275),"")</f>
        <v/>
      </c>
      <c r="E234" s="10" t="e">
        <f ca="1">'Application For TE&amp;GOTS'!AF275</f>
        <v>#VALUE!</v>
      </c>
      <c r="F234" s="10" t="str">
        <f ca="1">IFERROR(LEFT('Application For TE&amp;GOTS'!AH275,LEN('Application For TE&amp;GOTS'!AH275)-2),"")</f>
        <v/>
      </c>
      <c r="G234" s="10" t="e">
        <f ca="1">'Application For TE&amp;GOTS'!AI275</f>
        <v>#VALUE!</v>
      </c>
      <c r="Z234" s="10">
        <v>325</v>
      </c>
      <c r="AF234" s="10" t="str">
        <f ca="1">IF(MATCH(B234,B$1:B234,0)=ROW(B234),B234&amp;";","")</f>
        <v/>
      </c>
      <c r="AG234" s="10" t="str">
        <f>IF(MATCH(C234,C$1:C234,0)=ROW(C234),C234&amp;";","")</f>
        <v/>
      </c>
      <c r="AH234" s="10" t="str">
        <f ca="1">IF(MATCH(D234,D$1:D234,0)=ROW(D234),D234&amp;";","")</f>
        <v/>
      </c>
      <c r="AI234" s="10" t="e">
        <f ca="1">IF(MATCH(E234,E$1:E234,0)=ROW(E234),E234&amp;";","")</f>
        <v>#VALUE!</v>
      </c>
    </row>
    <row r="235" spans="1:35">
      <c r="A235" s="10">
        <v>214</v>
      </c>
      <c r="B235" s="10" t="str">
        <f ca="1">'Application For TE&amp;GOTS'!X276</f>
        <v/>
      </c>
      <c r="C235" s="10">
        <f>'Application For TE&amp;GOTS'!$D276</f>
        <v>0</v>
      </c>
      <c r="D235" s="10" t="str" cm="1">
        <f t="array" aca="1" ref="D235" ca="1">IFERROR(INDIRECT("'Application For TE&amp;GOTS'!L"&amp;'Application For TE&amp;GOTS'!S276),"")</f>
        <v/>
      </c>
      <c r="E235" s="10" t="e">
        <f ca="1">'Application For TE&amp;GOTS'!AF276</f>
        <v>#VALUE!</v>
      </c>
      <c r="F235" s="10" t="str">
        <f ca="1">IFERROR(LEFT('Application For TE&amp;GOTS'!AH276,LEN('Application For TE&amp;GOTS'!AH276)-2),"")</f>
        <v/>
      </c>
      <c r="G235" s="10" t="e">
        <f ca="1">'Application For TE&amp;GOTS'!AI276</f>
        <v>#VALUE!</v>
      </c>
      <c r="Z235" s="10">
        <v>326</v>
      </c>
      <c r="AF235" s="10" t="str">
        <f ca="1">IF(MATCH(B235,B$1:B235,0)=ROW(B235),B235&amp;";","")</f>
        <v/>
      </c>
      <c r="AG235" s="10" t="str">
        <f>IF(MATCH(C235,C$1:C235,0)=ROW(C235),C235&amp;";","")</f>
        <v/>
      </c>
      <c r="AH235" s="10" t="str">
        <f ca="1">IF(MATCH(D235,D$1:D235,0)=ROW(D235),D235&amp;";","")</f>
        <v/>
      </c>
      <c r="AI235" s="10" t="e">
        <f ca="1">IF(MATCH(E235,E$1:E235,0)=ROW(E235),E235&amp;";","")</f>
        <v>#VALUE!</v>
      </c>
    </row>
    <row r="236" spans="1:35">
      <c r="A236" s="10">
        <v>215</v>
      </c>
      <c r="B236" s="10" t="str">
        <f ca="1">'Application For TE&amp;GOTS'!X277</f>
        <v/>
      </c>
      <c r="C236" s="10">
        <f>'Application For TE&amp;GOTS'!$D277</f>
        <v>0</v>
      </c>
      <c r="D236" s="10" t="str" cm="1">
        <f t="array" aca="1" ref="D236" ca="1">IFERROR(INDIRECT("'Application For TE&amp;GOTS'!L"&amp;'Application For TE&amp;GOTS'!S277),"")</f>
        <v/>
      </c>
      <c r="E236" s="10" t="e">
        <f ca="1">'Application For TE&amp;GOTS'!AF277</f>
        <v>#VALUE!</v>
      </c>
      <c r="F236" s="10" t="str">
        <f ca="1">IFERROR(LEFT('Application For TE&amp;GOTS'!AH277,LEN('Application For TE&amp;GOTS'!AH277)-2),"")</f>
        <v/>
      </c>
      <c r="G236" s="10" t="e">
        <f ca="1">'Application For TE&amp;GOTS'!AI277</f>
        <v>#VALUE!</v>
      </c>
      <c r="Z236" s="10">
        <v>327</v>
      </c>
      <c r="AF236" s="10" t="str">
        <f ca="1">IF(MATCH(B236,B$1:B236,0)=ROW(B236),B236&amp;";","")</f>
        <v/>
      </c>
      <c r="AG236" s="10" t="str">
        <f>IF(MATCH(C236,C$1:C236,0)=ROW(C236),C236&amp;";","")</f>
        <v/>
      </c>
      <c r="AH236" s="10" t="str">
        <f ca="1">IF(MATCH(D236,D$1:D236,0)=ROW(D236),D236&amp;";","")</f>
        <v/>
      </c>
      <c r="AI236" s="10" t="e">
        <f ca="1">IF(MATCH(E236,E$1:E236,0)=ROW(E236),E236&amp;";","")</f>
        <v>#VALUE!</v>
      </c>
    </row>
    <row r="237" spans="1:35">
      <c r="A237" s="10">
        <v>216</v>
      </c>
      <c r="B237" s="10" t="str">
        <f ca="1">'Application For TE&amp;GOTS'!X278</f>
        <v/>
      </c>
      <c r="C237" s="10">
        <f>'Application For TE&amp;GOTS'!$D278</f>
        <v>0</v>
      </c>
      <c r="D237" s="10" t="str" cm="1">
        <f t="array" aca="1" ref="D237" ca="1">IFERROR(INDIRECT("'Application For TE&amp;GOTS'!L"&amp;'Application For TE&amp;GOTS'!S278),"")</f>
        <v/>
      </c>
      <c r="E237" s="10" t="e">
        <f ca="1">'Application For TE&amp;GOTS'!AF278</f>
        <v>#VALUE!</v>
      </c>
      <c r="F237" s="10" t="str">
        <f ca="1">IFERROR(LEFT('Application For TE&amp;GOTS'!AH278,LEN('Application For TE&amp;GOTS'!AH278)-2),"")</f>
        <v/>
      </c>
      <c r="G237" s="10" t="e">
        <f ca="1">'Application For TE&amp;GOTS'!AI278</f>
        <v>#VALUE!</v>
      </c>
      <c r="Z237" s="10">
        <v>328</v>
      </c>
      <c r="AF237" s="10" t="str">
        <f ca="1">IF(MATCH(B237,B$1:B237,0)=ROW(B237),B237&amp;";","")</f>
        <v/>
      </c>
      <c r="AG237" s="10" t="str">
        <f>IF(MATCH(C237,C$1:C237,0)=ROW(C237),C237&amp;";","")</f>
        <v/>
      </c>
      <c r="AH237" s="10" t="str">
        <f ca="1">IF(MATCH(D237,D$1:D237,0)=ROW(D237),D237&amp;";","")</f>
        <v/>
      </c>
      <c r="AI237" s="10" t="e">
        <f ca="1">IF(MATCH(E237,E$1:E237,0)=ROW(E237),E237&amp;";","")</f>
        <v>#VALUE!</v>
      </c>
    </row>
    <row r="238" spans="1:35">
      <c r="A238" s="10">
        <v>217</v>
      </c>
      <c r="B238" s="10" t="str">
        <f ca="1">'Application For TE&amp;GOTS'!X279</f>
        <v/>
      </c>
      <c r="C238" s="10">
        <f>'Application For TE&amp;GOTS'!$D279</f>
        <v>0</v>
      </c>
      <c r="D238" s="10" t="str" cm="1">
        <f t="array" aca="1" ref="D238" ca="1">IFERROR(INDIRECT("'Application For TE&amp;GOTS'!L"&amp;'Application For TE&amp;GOTS'!S279),"")</f>
        <v/>
      </c>
      <c r="E238" s="10" t="e">
        <f ca="1">'Application For TE&amp;GOTS'!AF279</f>
        <v>#VALUE!</v>
      </c>
      <c r="F238" s="10" t="str">
        <f ca="1">IFERROR(LEFT('Application For TE&amp;GOTS'!AH279,LEN('Application For TE&amp;GOTS'!AH279)-2),"")</f>
        <v/>
      </c>
      <c r="G238" s="10" t="e">
        <f ca="1">'Application For TE&amp;GOTS'!AI279</f>
        <v>#VALUE!</v>
      </c>
      <c r="Z238" s="10">
        <v>329</v>
      </c>
      <c r="AF238" s="10" t="str">
        <f ca="1">IF(MATCH(B238,B$1:B238,0)=ROW(B238),B238&amp;";","")</f>
        <v/>
      </c>
      <c r="AG238" s="10" t="str">
        <f>IF(MATCH(C238,C$1:C238,0)=ROW(C238),C238&amp;";","")</f>
        <v/>
      </c>
      <c r="AH238" s="10" t="str">
        <f ca="1">IF(MATCH(D238,D$1:D238,0)=ROW(D238),D238&amp;";","")</f>
        <v/>
      </c>
      <c r="AI238" s="10" t="e">
        <f ca="1">IF(MATCH(E238,E$1:E238,0)=ROW(E238),E238&amp;";","")</f>
        <v>#VALUE!</v>
      </c>
    </row>
    <row r="239" spans="1:35">
      <c r="A239" s="10">
        <v>218</v>
      </c>
      <c r="B239" s="10" t="str">
        <f ca="1">'Application For TE&amp;GOTS'!X280</f>
        <v/>
      </c>
      <c r="C239" s="10">
        <f>'Application For TE&amp;GOTS'!$D280</f>
        <v>0</v>
      </c>
      <c r="D239" s="10" t="str" cm="1">
        <f t="array" aca="1" ref="D239" ca="1">IFERROR(INDIRECT("'Application For TE&amp;GOTS'!L"&amp;'Application For TE&amp;GOTS'!S280),"")</f>
        <v/>
      </c>
      <c r="E239" s="10" t="e">
        <f ca="1">'Application For TE&amp;GOTS'!AF280</f>
        <v>#VALUE!</v>
      </c>
      <c r="F239" s="10" t="str">
        <f ca="1">IFERROR(LEFT('Application For TE&amp;GOTS'!AH280,LEN('Application For TE&amp;GOTS'!AH280)-2),"")</f>
        <v/>
      </c>
      <c r="G239" s="10" t="e">
        <f ca="1">'Application For TE&amp;GOTS'!AI280</f>
        <v>#VALUE!</v>
      </c>
      <c r="Z239" s="10">
        <v>330</v>
      </c>
      <c r="AF239" s="10" t="str">
        <f ca="1">IF(MATCH(B239,B$1:B239,0)=ROW(B239),B239&amp;";","")</f>
        <v/>
      </c>
      <c r="AG239" s="10" t="str">
        <f>IF(MATCH(C239,C$1:C239,0)=ROW(C239),C239&amp;";","")</f>
        <v/>
      </c>
      <c r="AH239" s="10" t="str">
        <f ca="1">IF(MATCH(D239,D$1:D239,0)=ROW(D239),D239&amp;";","")</f>
        <v/>
      </c>
      <c r="AI239" s="10" t="e">
        <f ca="1">IF(MATCH(E239,E$1:E239,0)=ROW(E239),E239&amp;";","")</f>
        <v>#VALUE!</v>
      </c>
    </row>
    <row r="240" spans="1:35">
      <c r="A240" s="10">
        <v>219</v>
      </c>
      <c r="B240" s="10" t="str">
        <f ca="1">'Application For TE&amp;GOTS'!X281</f>
        <v/>
      </c>
      <c r="C240" s="10">
        <f>'Application For TE&amp;GOTS'!$D281</f>
        <v>0</v>
      </c>
      <c r="D240" s="10" t="str" cm="1">
        <f t="array" aca="1" ref="D240" ca="1">IFERROR(INDIRECT("'Application For TE&amp;GOTS'!L"&amp;'Application For TE&amp;GOTS'!S281),"")</f>
        <v/>
      </c>
      <c r="E240" s="10" t="e">
        <f ca="1">'Application For TE&amp;GOTS'!AF281</f>
        <v>#VALUE!</v>
      </c>
      <c r="F240" s="10" t="str">
        <f ca="1">IFERROR(LEFT('Application For TE&amp;GOTS'!AH281,LEN('Application For TE&amp;GOTS'!AH281)-2),"")</f>
        <v/>
      </c>
      <c r="G240" s="10" t="e">
        <f ca="1">'Application For TE&amp;GOTS'!AI281</f>
        <v>#VALUE!</v>
      </c>
      <c r="Z240" s="10">
        <v>331</v>
      </c>
      <c r="AF240" s="10" t="str">
        <f ca="1">IF(MATCH(B240,B$1:B240,0)=ROW(B240),B240&amp;";","")</f>
        <v/>
      </c>
      <c r="AG240" s="10" t="str">
        <f>IF(MATCH(C240,C$1:C240,0)=ROW(C240),C240&amp;";","")</f>
        <v/>
      </c>
      <c r="AH240" s="10" t="str">
        <f ca="1">IF(MATCH(D240,D$1:D240,0)=ROW(D240),D240&amp;";","")</f>
        <v/>
      </c>
      <c r="AI240" s="10" t="e">
        <f ca="1">IF(MATCH(E240,E$1:E240,0)=ROW(E240),E240&amp;";","")</f>
        <v>#VALUE!</v>
      </c>
    </row>
    <row r="241" spans="1:35">
      <c r="A241" s="10">
        <v>220</v>
      </c>
      <c r="B241" s="10" t="str">
        <f ca="1">'Application For TE&amp;GOTS'!X282</f>
        <v/>
      </c>
      <c r="C241" s="10">
        <f>'Application For TE&amp;GOTS'!$D282</f>
        <v>0</v>
      </c>
      <c r="D241" s="10" t="str" cm="1">
        <f t="array" aca="1" ref="D241" ca="1">IFERROR(INDIRECT("'Application For TE&amp;GOTS'!L"&amp;'Application For TE&amp;GOTS'!S282),"")</f>
        <v/>
      </c>
      <c r="E241" s="10" t="e">
        <f ca="1">'Application For TE&amp;GOTS'!AF282</f>
        <v>#VALUE!</v>
      </c>
      <c r="F241" s="10" t="str">
        <f ca="1">IFERROR(LEFT('Application For TE&amp;GOTS'!AH282,LEN('Application For TE&amp;GOTS'!AH282)-2),"")</f>
        <v/>
      </c>
      <c r="G241" s="10" t="e">
        <f ca="1">'Application For TE&amp;GOTS'!AI282</f>
        <v>#VALUE!</v>
      </c>
      <c r="Z241" s="10">
        <v>332</v>
      </c>
      <c r="AF241" s="10" t="str">
        <f ca="1">IF(MATCH(B241,B$1:B241,0)=ROW(B241),B241&amp;";","")</f>
        <v/>
      </c>
      <c r="AG241" s="10" t="str">
        <f>IF(MATCH(C241,C$1:C241,0)=ROW(C241),C241&amp;";","")</f>
        <v/>
      </c>
      <c r="AH241" s="10" t="str">
        <f ca="1">IF(MATCH(D241,D$1:D241,0)=ROW(D241),D241&amp;";","")</f>
        <v/>
      </c>
      <c r="AI241" s="10" t="e">
        <f ca="1">IF(MATCH(E241,E$1:E241,0)=ROW(E241),E241&amp;";","")</f>
        <v>#VALUE!</v>
      </c>
    </row>
    <row r="242" spans="1:35">
      <c r="A242" s="10">
        <v>221</v>
      </c>
      <c r="B242" s="10" t="str">
        <f ca="1">'Application For TE&amp;GOTS'!X283</f>
        <v/>
      </c>
      <c r="C242" s="10">
        <f>'Application For TE&amp;GOTS'!$D283</f>
        <v>0</v>
      </c>
      <c r="D242" s="10" t="str" cm="1">
        <f t="array" aca="1" ref="D242" ca="1">IFERROR(INDIRECT("'Application For TE&amp;GOTS'!L"&amp;'Application For TE&amp;GOTS'!S283),"")</f>
        <v/>
      </c>
      <c r="E242" s="10" t="e">
        <f ca="1">'Application For TE&amp;GOTS'!AF283</f>
        <v>#VALUE!</v>
      </c>
      <c r="F242" s="10" t="str">
        <f ca="1">IFERROR(LEFT('Application For TE&amp;GOTS'!AH283,LEN('Application For TE&amp;GOTS'!AH283)-2),"")</f>
        <v/>
      </c>
      <c r="G242" s="10" t="e">
        <f ca="1">'Application For TE&amp;GOTS'!AI283</f>
        <v>#VALUE!</v>
      </c>
      <c r="Z242" s="10">
        <v>333</v>
      </c>
      <c r="AF242" s="10" t="str">
        <f ca="1">IF(MATCH(B242,B$1:B242,0)=ROW(B242),B242&amp;";","")</f>
        <v/>
      </c>
      <c r="AG242" s="10" t="str">
        <f>IF(MATCH(C242,C$1:C242,0)=ROW(C242),C242&amp;";","")</f>
        <v/>
      </c>
      <c r="AH242" s="10" t="str">
        <f ca="1">IF(MATCH(D242,D$1:D242,0)=ROW(D242),D242&amp;";","")</f>
        <v/>
      </c>
      <c r="AI242" s="10" t="e">
        <f ca="1">IF(MATCH(E242,E$1:E242,0)=ROW(E242),E242&amp;";","")</f>
        <v>#VALUE!</v>
      </c>
    </row>
    <row r="243" spans="1:35">
      <c r="A243" s="10">
        <v>222</v>
      </c>
      <c r="B243" s="10" t="str">
        <f ca="1">'Application For TE&amp;GOTS'!X284</f>
        <v/>
      </c>
      <c r="C243" s="10">
        <f>'Application For TE&amp;GOTS'!$D284</f>
        <v>0</v>
      </c>
      <c r="D243" s="10" t="str" cm="1">
        <f t="array" aca="1" ref="D243" ca="1">IFERROR(INDIRECT("'Application For TE&amp;GOTS'!L"&amp;'Application For TE&amp;GOTS'!S284),"")</f>
        <v/>
      </c>
      <c r="E243" s="10" t="e">
        <f ca="1">'Application For TE&amp;GOTS'!AF284</f>
        <v>#VALUE!</v>
      </c>
      <c r="F243" s="10" t="str">
        <f ca="1">IFERROR(LEFT('Application For TE&amp;GOTS'!AH284,LEN('Application For TE&amp;GOTS'!AH284)-2),"")</f>
        <v/>
      </c>
      <c r="G243" s="10" t="e">
        <f ca="1">'Application For TE&amp;GOTS'!AI284</f>
        <v>#VALUE!</v>
      </c>
      <c r="Z243" s="10">
        <v>334</v>
      </c>
      <c r="AF243" s="10" t="str">
        <f ca="1">IF(MATCH(B243,B$1:B243,0)=ROW(B243),B243&amp;";","")</f>
        <v/>
      </c>
      <c r="AG243" s="10" t="str">
        <f>IF(MATCH(C243,C$1:C243,0)=ROW(C243),C243&amp;";","")</f>
        <v/>
      </c>
      <c r="AH243" s="10" t="str">
        <f ca="1">IF(MATCH(D243,D$1:D243,0)=ROW(D243),D243&amp;";","")</f>
        <v/>
      </c>
      <c r="AI243" s="10" t="e">
        <f ca="1">IF(MATCH(E243,E$1:E243,0)=ROW(E243),E243&amp;";","")</f>
        <v>#VALUE!</v>
      </c>
    </row>
    <row r="244" spans="1:35">
      <c r="A244" s="10">
        <v>223</v>
      </c>
      <c r="B244" s="10" t="str">
        <f ca="1">'Application For TE&amp;GOTS'!X285</f>
        <v/>
      </c>
      <c r="C244" s="10">
        <f>'Application For TE&amp;GOTS'!$D285</f>
        <v>0</v>
      </c>
      <c r="D244" s="10" t="str" cm="1">
        <f t="array" aca="1" ref="D244" ca="1">IFERROR(INDIRECT("'Application For TE&amp;GOTS'!L"&amp;'Application For TE&amp;GOTS'!S285),"")</f>
        <v/>
      </c>
      <c r="E244" s="10" t="e">
        <f ca="1">'Application For TE&amp;GOTS'!AF285</f>
        <v>#VALUE!</v>
      </c>
      <c r="F244" s="10" t="str">
        <f ca="1">IFERROR(LEFT('Application For TE&amp;GOTS'!AH285,LEN('Application For TE&amp;GOTS'!AH285)-2),"")</f>
        <v/>
      </c>
      <c r="G244" s="10" t="e">
        <f ca="1">'Application For TE&amp;GOTS'!AI285</f>
        <v>#VALUE!</v>
      </c>
      <c r="Z244" s="10">
        <v>335</v>
      </c>
      <c r="AF244" s="10" t="str">
        <f ca="1">IF(MATCH(B244,B$1:B244,0)=ROW(B244),B244&amp;";","")</f>
        <v/>
      </c>
      <c r="AG244" s="10" t="str">
        <f>IF(MATCH(C244,C$1:C244,0)=ROW(C244),C244&amp;";","")</f>
        <v/>
      </c>
      <c r="AH244" s="10" t="str">
        <f ca="1">IF(MATCH(D244,D$1:D244,0)=ROW(D244),D244&amp;";","")</f>
        <v/>
      </c>
      <c r="AI244" s="10" t="e">
        <f ca="1">IF(MATCH(E244,E$1:E244,0)=ROW(E244),E244&amp;";","")</f>
        <v>#VALUE!</v>
      </c>
    </row>
    <row r="245" spans="1:35">
      <c r="A245" s="10">
        <v>224</v>
      </c>
      <c r="B245" s="10" t="str">
        <f ca="1">'Application For TE&amp;GOTS'!X286</f>
        <v/>
      </c>
      <c r="C245" s="10">
        <f>'Application For TE&amp;GOTS'!$D286</f>
        <v>0</v>
      </c>
      <c r="D245" s="10" t="str" cm="1">
        <f t="array" aca="1" ref="D245" ca="1">IFERROR(INDIRECT("'Application For TE&amp;GOTS'!L"&amp;'Application For TE&amp;GOTS'!S286),"")</f>
        <v/>
      </c>
      <c r="E245" s="10" t="e">
        <f ca="1">'Application For TE&amp;GOTS'!AF286</f>
        <v>#VALUE!</v>
      </c>
      <c r="F245" s="10" t="str">
        <f ca="1">IFERROR(LEFT('Application For TE&amp;GOTS'!AH286,LEN('Application For TE&amp;GOTS'!AH286)-2),"")</f>
        <v/>
      </c>
      <c r="G245" s="10" t="e">
        <f ca="1">'Application For TE&amp;GOTS'!AI286</f>
        <v>#VALUE!</v>
      </c>
      <c r="Z245" s="10">
        <v>336</v>
      </c>
      <c r="AF245" s="10" t="str">
        <f ca="1">IF(MATCH(B245,B$1:B245,0)=ROW(B245),B245&amp;";","")</f>
        <v/>
      </c>
      <c r="AG245" s="10" t="str">
        <f>IF(MATCH(C245,C$1:C245,0)=ROW(C245),C245&amp;";","")</f>
        <v/>
      </c>
      <c r="AH245" s="10" t="str">
        <f ca="1">IF(MATCH(D245,D$1:D245,0)=ROW(D245),D245&amp;";","")</f>
        <v/>
      </c>
      <c r="AI245" s="10" t="e">
        <f ca="1">IF(MATCH(E245,E$1:E245,0)=ROW(E245),E245&amp;";","")</f>
        <v>#VALUE!</v>
      </c>
    </row>
    <row r="246" spans="1:35">
      <c r="A246" s="10">
        <v>225</v>
      </c>
      <c r="B246" s="10" t="str">
        <f ca="1">'Application For TE&amp;GOTS'!X287</f>
        <v/>
      </c>
      <c r="C246" s="10">
        <f>'Application For TE&amp;GOTS'!$D287</f>
        <v>0</v>
      </c>
      <c r="D246" s="10" t="str" cm="1">
        <f t="array" aca="1" ref="D246" ca="1">IFERROR(INDIRECT("'Application For TE&amp;GOTS'!L"&amp;'Application For TE&amp;GOTS'!S287),"")</f>
        <v/>
      </c>
      <c r="E246" s="10" t="e">
        <f ca="1">'Application For TE&amp;GOTS'!AF287</f>
        <v>#VALUE!</v>
      </c>
      <c r="F246" s="10" t="str">
        <f ca="1">IFERROR(LEFT('Application For TE&amp;GOTS'!AH287,LEN('Application For TE&amp;GOTS'!AH287)-2),"")</f>
        <v/>
      </c>
      <c r="G246" s="10" t="e">
        <f ca="1">'Application For TE&amp;GOTS'!AI287</f>
        <v>#VALUE!</v>
      </c>
      <c r="Z246" s="10">
        <v>337</v>
      </c>
      <c r="AF246" s="10" t="str">
        <f ca="1">IF(MATCH(B246,B$1:B246,0)=ROW(B246),B246&amp;";","")</f>
        <v/>
      </c>
      <c r="AG246" s="10" t="str">
        <f>IF(MATCH(C246,C$1:C246,0)=ROW(C246),C246&amp;";","")</f>
        <v/>
      </c>
      <c r="AH246" s="10" t="str">
        <f ca="1">IF(MATCH(D246,D$1:D246,0)=ROW(D246),D246&amp;";","")</f>
        <v/>
      </c>
      <c r="AI246" s="10" t="e">
        <f ca="1">IF(MATCH(E246,E$1:E246,0)=ROW(E246),E246&amp;";","")</f>
        <v>#VALUE!</v>
      </c>
    </row>
    <row r="247" spans="1:35">
      <c r="A247" s="10">
        <v>226</v>
      </c>
      <c r="B247" s="10" t="str">
        <f ca="1">'Application For TE&amp;GOTS'!X288</f>
        <v/>
      </c>
      <c r="C247" s="10">
        <f>'Application For TE&amp;GOTS'!$D288</f>
        <v>0</v>
      </c>
      <c r="D247" s="10" t="str" cm="1">
        <f t="array" aca="1" ref="D247" ca="1">IFERROR(INDIRECT("'Application For TE&amp;GOTS'!L"&amp;'Application For TE&amp;GOTS'!S288),"")</f>
        <v/>
      </c>
      <c r="E247" s="10" t="e">
        <f ca="1">'Application For TE&amp;GOTS'!AF288</f>
        <v>#VALUE!</v>
      </c>
      <c r="F247" s="10" t="str">
        <f ca="1">IFERROR(LEFT('Application For TE&amp;GOTS'!AH288,LEN('Application For TE&amp;GOTS'!AH288)-2),"")</f>
        <v/>
      </c>
      <c r="G247" s="10" t="e">
        <f ca="1">'Application For TE&amp;GOTS'!AI288</f>
        <v>#VALUE!</v>
      </c>
      <c r="Z247" s="10">
        <v>338</v>
      </c>
      <c r="AF247" s="10" t="str">
        <f ca="1">IF(MATCH(B247,B$1:B247,0)=ROW(B247),B247&amp;";","")</f>
        <v/>
      </c>
      <c r="AG247" s="10" t="str">
        <f>IF(MATCH(C247,C$1:C247,0)=ROW(C247),C247&amp;";","")</f>
        <v/>
      </c>
      <c r="AH247" s="10" t="str">
        <f ca="1">IF(MATCH(D247,D$1:D247,0)=ROW(D247),D247&amp;";","")</f>
        <v/>
      </c>
      <c r="AI247" s="10" t="e">
        <f ca="1">IF(MATCH(E247,E$1:E247,0)=ROW(E247),E247&amp;";","")</f>
        <v>#VALUE!</v>
      </c>
    </row>
    <row r="248" spans="1:35">
      <c r="A248" s="10">
        <v>227</v>
      </c>
      <c r="B248" s="10" t="str">
        <f ca="1">'Application For TE&amp;GOTS'!X289</f>
        <v/>
      </c>
      <c r="C248" s="10">
        <f>'Application For TE&amp;GOTS'!$D289</f>
        <v>0</v>
      </c>
      <c r="D248" s="10" t="str" cm="1">
        <f t="array" aca="1" ref="D248" ca="1">IFERROR(INDIRECT("'Application For TE&amp;GOTS'!L"&amp;'Application For TE&amp;GOTS'!S289),"")</f>
        <v/>
      </c>
      <c r="E248" s="10" t="e">
        <f ca="1">'Application For TE&amp;GOTS'!AF289</f>
        <v>#VALUE!</v>
      </c>
      <c r="F248" s="10" t="str">
        <f ca="1">IFERROR(LEFT('Application For TE&amp;GOTS'!AH289,LEN('Application For TE&amp;GOTS'!AH289)-2),"")</f>
        <v/>
      </c>
      <c r="G248" s="10" t="e">
        <f ca="1">'Application For TE&amp;GOTS'!AI289</f>
        <v>#VALUE!</v>
      </c>
      <c r="Z248" s="10">
        <v>339</v>
      </c>
      <c r="AF248" s="10" t="str">
        <f ca="1">IF(MATCH(B248,B$1:B248,0)=ROW(B248),B248&amp;";","")</f>
        <v/>
      </c>
      <c r="AG248" s="10" t="str">
        <f>IF(MATCH(C248,C$1:C248,0)=ROW(C248),C248&amp;";","")</f>
        <v/>
      </c>
      <c r="AH248" s="10" t="str">
        <f ca="1">IF(MATCH(D248,D$1:D248,0)=ROW(D248),D248&amp;";","")</f>
        <v/>
      </c>
      <c r="AI248" s="10" t="e">
        <f ca="1">IF(MATCH(E248,E$1:E248,0)=ROW(E248),E248&amp;";","")</f>
        <v>#VALUE!</v>
      </c>
    </row>
    <row r="249" spans="1:35">
      <c r="A249" s="10">
        <v>228</v>
      </c>
      <c r="B249" s="10" t="str">
        <f ca="1">'Application For TE&amp;GOTS'!X290</f>
        <v/>
      </c>
      <c r="C249" s="10">
        <f>'Application For TE&amp;GOTS'!$D290</f>
        <v>0</v>
      </c>
      <c r="D249" s="10" t="str" cm="1">
        <f t="array" aca="1" ref="D249" ca="1">IFERROR(INDIRECT("'Application For TE&amp;GOTS'!L"&amp;'Application For TE&amp;GOTS'!S290),"")</f>
        <v/>
      </c>
      <c r="E249" s="10" t="e">
        <f ca="1">'Application For TE&amp;GOTS'!AF290</f>
        <v>#VALUE!</v>
      </c>
      <c r="F249" s="10" t="str">
        <f ca="1">IFERROR(LEFT('Application For TE&amp;GOTS'!AH290,LEN('Application For TE&amp;GOTS'!AH290)-2),"")</f>
        <v/>
      </c>
      <c r="G249" s="10" t="e">
        <f ca="1">'Application For TE&amp;GOTS'!AI290</f>
        <v>#VALUE!</v>
      </c>
      <c r="Z249" s="10">
        <v>340</v>
      </c>
      <c r="AF249" s="10" t="str">
        <f ca="1">IF(MATCH(B249,B$1:B249,0)=ROW(B249),B249&amp;";","")</f>
        <v/>
      </c>
      <c r="AG249" s="10" t="str">
        <f>IF(MATCH(C249,C$1:C249,0)=ROW(C249),C249&amp;";","")</f>
        <v/>
      </c>
      <c r="AH249" s="10" t="str">
        <f ca="1">IF(MATCH(D249,D$1:D249,0)=ROW(D249),D249&amp;";","")</f>
        <v/>
      </c>
      <c r="AI249" s="10" t="e">
        <f ca="1">IF(MATCH(E249,E$1:E249,0)=ROW(E249),E249&amp;";","")</f>
        <v>#VALUE!</v>
      </c>
    </row>
    <row r="250" spans="1:35">
      <c r="A250" s="10">
        <v>229</v>
      </c>
      <c r="B250" s="10" t="str">
        <f ca="1">'Application For TE&amp;GOTS'!X291</f>
        <v/>
      </c>
      <c r="C250" s="10">
        <f>'Application For TE&amp;GOTS'!$D291</f>
        <v>0</v>
      </c>
      <c r="D250" s="10" t="str" cm="1">
        <f t="array" aca="1" ref="D250" ca="1">IFERROR(INDIRECT("'Application For TE&amp;GOTS'!L"&amp;'Application For TE&amp;GOTS'!S291),"")</f>
        <v/>
      </c>
      <c r="E250" s="10" t="e">
        <f ca="1">'Application For TE&amp;GOTS'!AF291</f>
        <v>#VALUE!</v>
      </c>
      <c r="F250" s="10" t="str">
        <f ca="1">IFERROR(LEFT('Application For TE&amp;GOTS'!AH291,LEN('Application For TE&amp;GOTS'!AH291)-2),"")</f>
        <v/>
      </c>
      <c r="G250" s="10" t="e">
        <f ca="1">'Application For TE&amp;GOTS'!AI291</f>
        <v>#VALUE!</v>
      </c>
      <c r="Z250" s="10">
        <v>341</v>
      </c>
      <c r="AF250" s="10" t="str">
        <f ca="1">IF(MATCH(B250,B$1:B250,0)=ROW(B250),B250&amp;";","")</f>
        <v/>
      </c>
      <c r="AG250" s="10" t="str">
        <f>IF(MATCH(C250,C$1:C250,0)=ROW(C250),C250&amp;";","")</f>
        <v/>
      </c>
      <c r="AH250" s="10" t="str">
        <f ca="1">IF(MATCH(D250,D$1:D250,0)=ROW(D250),D250&amp;";","")</f>
        <v/>
      </c>
      <c r="AI250" s="10" t="e">
        <f ca="1">IF(MATCH(E250,E$1:E250,0)=ROW(E250),E250&amp;";","")</f>
        <v>#VALUE!</v>
      </c>
    </row>
    <row r="251" spans="1:35">
      <c r="A251" s="10">
        <v>230</v>
      </c>
      <c r="B251" s="10" t="str">
        <f ca="1">'Application For TE&amp;GOTS'!X292</f>
        <v/>
      </c>
      <c r="C251" s="10">
        <f>'Application For TE&amp;GOTS'!$D292</f>
        <v>0</v>
      </c>
      <c r="D251" s="10" t="str" cm="1">
        <f t="array" aca="1" ref="D251" ca="1">IFERROR(INDIRECT("'Application For TE&amp;GOTS'!L"&amp;'Application For TE&amp;GOTS'!S292),"")</f>
        <v/>
      </c>
      <c r="E251" s="10" t="e">
        <f ca="1">'Application For TE&amp;GOTS'!AF292</f>
        <v>#VALUE!</v>
      </c>
      <c r="F251" s="10" t="str">
        <f ca="1">IFERROR(LEFT('Application For TE&amp;GOTS'!AH292,LEN('Application For TE&amp;GOTS'!AH292)-2),"")</f>
        <v/>
      </c>
      <c r="G251" s="10" t="e">
        <f ca="1">'Application For TE&amp;GOTS'!AI292</f>
        <v>#VALUE!</v>
      </c>
      <c r="Z251" s="10">
        <v>342</v>
      </c>
      <c r="AF251" s="10" t="str">
        <f ca="1">IF(MATCH(B251,B$1:B251,0)=ROW(B251),B251&amp;";","")</f>
        <v/>
      </c>
      <c r="AG251" s="10" t="str">
        <f>IF(MATCH(C251,C$1:C251,0)=ROW(C251),C251&amp;";","")</f>
        <v/>
      </c>
      <c r="AH251" s="10" t="str">
        <f ca="1">IF(MATCH(D251,D$1:D251,0)=ROW(D251),D251&amp;";","")</f>
        <v/>
      </c>
      <c r="AI251" s="10" t="e">
        <f ca="1">IF(MATCH(E251,E$1:E251,0)=ROW(E251),E251&amp;";","")</f>
        <v>#VALUE!</v>
      </c>
    </row>
    <row r="252" spans="1:35">
      <c r="A252" s="10">
        <v>231</v>
      </c>
      <c r="B252" s="10" t="str">
        <f ca="1">'Application For TE&amp;GOTS'!X293</f>
        <v/>
      </c>
      <c r="C252" s="10">
        <f>'Application For TE&amp;GOTS'!$D293</f>
        <v>0</v>
      </c>
      <c r="D252" s="10" t="str" cm="1">
        <f t="array" aca="1" ref="D252" ca="1">IFERROR(INDIRECT("'Application For TE&amp;GOTS'!L"&amp;'Application For TE&amp;GOTS'!S293),"")</f>
        <v/>
      </c>
      <c r="E252" s="10" t="e">
        <f ca="1">'Application For TE&amp;GOTS'!AF293</f>
        <v>#VALUE!</v>
      </c>
      <c r="F252" s="10" t="str">
        <f ca="1">IFERROR(LEFT('Application For TE&amp;GOTS'!AH293,LEN('Application For TE&amp;GOTS'!AH293)-2),"")</f>
        <v/>
      </c>
      <c r="G252" s="10" t="e">
        <f ca="1">'Application For TE&amp;GOTS'!AI293</f>
        <v>#VALUE!</v>
      </c>
      <c r="Z252" s="10">
        <v>343</v>
      </c>
      <c r="AF252" s="10" t="str">
        <f ca="1">IF(MATCH(B252,B$1:B252,0)=ROW(B252),B252&amp;";","")</f>
        <v/>
      </c>
      <c r="AG252" s="10" t="str">
        <f>IF(MATCH(C252,C$1:C252,0)=ROW(C252),C252&amp;";","")</f>
        <v/>
      </c>
      <c r="AH252" s="10" t="str">
        <f ca="1">IF(MATCH(D252,D$1:D252,0)=ROW(D252),D252&amp;";","")</f>
        <v/>
      </c>
      <c r="AI252" s="10" t="e">
        <f ca="1">IF(MATCH(E252,E$1:E252,0)=ROW(E252),E252&amp;";","")</f>
        <v>#VALUE!</v>
      </c>
    </row>
    <row r="253" spans="1:35">
      <c r="A253" s="10">
        <v>232</v>
      </c>
      <c r="B253" s="10" t="str">
        <f ca="1">'Application For TE&amp;GOTS'!X294</f>
        <v/>
      </c>
      <c r="C253" s="10">
        <f>'Application For TE&amp;GOTS'!$D294</f>
        <v>0</v>
      </c>
      <c r="D253" s="10" t="str" cm="1">
        <f t="array" aca="1" ref="D253" ca="1">IFERROR(INDIRECT("'Application For TE&amp;GOTS'!L"&amp;'Application For TE&amp;GOTS'!S294),"")</f>
        <v/>
      </c>
      <c r="E253" s="10" t="e">
        <f ca="1">'Application For TE&amp;GOTS'!AF294</f>
        <v>#VALUE!</v>
      </c>
      <c r="F253" s="10" t="str">
        <f ca="1">IFERROR(LEFT('Application For TE&amp;GOTS'!AH294,LEN('Application For TE&amp;GOTS'!AH294)-2),"")</f>
        <v/>
      </c>
      <c r="G253" s="10" t="e">
        <f ca="1">'Application For TE&amp;GOTS'!AI294</f>
        <v>#VALUE!</v>
      </c>
      <c r="Z253" s="10">
        <v>344</v>
      </c>
      <c r="AF253" s="10" t="str">
        <f ca="1">IF(MATCH(B253,B$1:B253,0)=ROW(B253),B253&amp;";","")</f>
        <v/>
      </c>
      <c r="AG253" s="10" t="str">
        <f>IF(MATCH(C253,C$1:C253,0)=ROW(C253),C253&amp;";","")</f>
        <v/>
      </c>
      <c r="AH253" s="10" t="str">
        <f ca="1">IF(MATCH(D253,D$1:D253,0)=ROW(D253),D253&amp;";","")</f>
        <v/>
      </c>
      <c r="AI253" s="10" t="e">
        <f ca="1">IF(MATCH(E253,E$1:E253,0)=ROW(E253),E253&amp;";","")</f>
        <v>#VALUE!</v>
      </c>
    </row>
    <row r="254" spans="1:35">
      <c r="A254" s="10">
        <v>233</v>
      </c>
      <c r="B254" s="10" t="str">
        <f ca="1">'Application For TE&amp;GOTS'!X295</f>
        <v/>
      </c>
      <c r="C254" s="10">
        <f>'Application For TE&amp;GOTS'!$D295</f>
        <v>0</v>
      </c>
      <c r="D254" s="10" t="str" cm="1">
        <f t="array" aca="1" ref="D254" ca="1">IFERROR(INDIRECT("'Application For TE&amp;GOTS'!L"&amp;'Application For TE&amp;GOTS'!S295),"")</f>
        <v/>
      </c>
      <c r="E254" s="10" t="e">
        <f ca="1">'Application For TE&amp;GOTS'!AF295</f>
        <v>#VALUE!</v>
      </c>
      <c r="F254" s="10" t="str">
        <f ca="1">IFERROR(LEFT('Application For TE&amp;GOTS'!AH295,LEN('Application For TE&amp;GOTS'!AH295)-2),"")</f>
        <v/>
      </c>
      <c r="G254" s="10" t="e">
        <f ca="1">'Application For TE&amp;GOTS'!AI295</f>
        <v>#VALUE!</v>
      </c>
      <c r="Z254" s="10">
        <v>345</v>
      </c>
      <c r="AF254" s="10" t="str">
        <f ca="1">IF(MATCH(B254,B$1:B254,0)=ROW(B254),B254&amp;";","")</f>
        <v/>
      </c>
      <c r="AG254" s="10" t="str">
        <f>IF(MATCH(C254,C$1:C254,0)=ROW(C254),C254&amp;";","")</f>
        <v/>
      </c>
      <c r="AH254" s="10" t="str">
        <f ca="1">IF(MATCH(D254,D$1:D254,0)=ROW(D254),D254&amp;";","")</f>
        <v/>
      </c>
      <c r="AI254" s="10" t="e">
        <f ca="1">IF(MATCH(E254,E$1:E254,0)=ROW(E254),E254&amp;";","")</f>
        <v>#VALUE!</v>
      </c>
    </row>
    <row r="255" spans="1:35">
      <c r="A255" s="10">
        <v>234</v>
      </c>
      <c r="B255" s="10" t="str">
        <f ca="1">'Application For TE&amp;GOTS'!X296</f>
        <v/>
      </c>
      <c r="C255" s="10">
        <f>'Application For TE&amp;GOTS'!$D296</f>
        <v>0</v>
      </c>
      <c r="D255" s="10" t="str" cm="1">
        <f t="array" aca="1" ref="D255" ca="1">IFERROR(INDIRECT("'Application For TE&amp;GOTS'!L"&amp;'Application For TE&amp;GOTS'!S296),"")</f>
        <v/>
      </c>
      <c r="E255" s="10" t="e">
        <f ca="1">'Application For TE&amp;GOTS'!AF296</f>
        <v>#VALUE!</v>
      </c>
      <c r="F255" s="10" t="str">
        <f ca="1">IFERROR(LEFT('Application For TE&amp;GOTS'!AH296,LEN('Application For TE&amp;GOTS'!AH296)-2),"")</f>
        <v/>
      </c>
      <c r="G255" s="10" t="e">
        <f ca="1">'Application For TE&amp;GOTS'!AI296</f>
        <v>#VALUE!</v>
      </c>
      <c r="Z255" s="10">
        <v>346</v>
      </c>
      <c r="AF255" s="10" t="str">
        <f ca="1">IF(MATCH(B255,B$1:B255,0)=ROW(B255),B255&amp;";","")</f>
        <v/>
      </c>
      <c r="AG255" s="10" t="str">
        <f>IF(MATCH(C255,C$1:C255,0)=ROW(C255),C255&amp;";","")</f>
        <v/>
      </c>
      <c r="AH255" s="10" t="str">
        <f ca="1">IF(MATCH(D255,D$1:D255,0)=ROW(D255),D255&amp;";","")</f>
        <v/>
      </c>
      <c r="AI255" s="10" t="e">
        <f ca="1">IF(MATCH(E255,E$1:E255,0)=ROW(E255),E255&amp;";","")</f>
        <v>#VALUE!</v>
      </c>
    </row>
    <row r="256" spans="1:35">
      <c r="A256" s="10">
        <v>235</v>
      </c>
      <c r="B256" s="10" t="str">
        <f ca="1">'Application For TE&amp;GOTS'!X297</f>
        <v/>
      </c>
      <c r="C256" s="10">
        <f>'Application For TE&amp;GOTS'!$D297</f>
        <v>0</v>
      </c>
      <c r="D256" s="10" t="str" cm="1">
        <f t="array" aca="1" ref="D256" ca="1">IFERROR(INDIRECT("'Application For TE&amp;GOTS'!L"&amp;'Application For TE&amp;GOTS'!S297),"")</f>
        <v/>
      </c>
      <c r="E256" s="10" t="e">
        <f ca="1">'Application For TE&amp;GOTS'!AF297</f>
        <v>#VALUE!</v>
      </c>
      <c r="F256" s="10" t="str">
        <f ca="1">IFERROR(LEFT('Application For TE&amp;GOTS'!AH297,LEN('Application For TE&amp;GOTS'!AH297)-2),"")</f>
        <v/>
      </c>
      <c r="G256" s="10" t="e">
        <f ca="1">'Application For TE&amp;GOTS'!AI297</f>
        <v>#VALUE!</v>
      </c>
      <c r="Z256" s="10">
        <v>347</v>
      </c>
      <c r="AF256" s="10" t="str">
        <f ca="1">IF(MATCH(B256,B$1:B256,0)=ROW(B256),B256&amp;";","")</f>
        <v/>
      </c>
      <c r="AG256" s="10" t="str">
        <f>IF(MATCH(C256,C$1:C256,0)=ROW(C256),C256&amp;";","")</f>
        <v/>
      </c>
      <c r="AH256" s="10" t="str">
        <f ca="1">IF(MATCH(D256,D$1:D256,0)=ROW(D256),D256&amp;";","")</f>
        <v/>
      </c>
      <c r="AI256" s="10" t="e">
        <f ca="1">IF(MATCH(E256,E$1:E256,0)=ROW(E256),E256&amp;";","")</f>
        <v>#VALUE!</v>
      </c>
    </row>
    <row r="257" spans="1:35">
      <c r="A257" s="10">
        <v>236</v>
      </c>
      <c r="B257" s="10" t="str">
        <f ca="1">'Application For TE&amp;GOTS'!X298</f>
        <v/>
      </c>
      <c r="C257" s="10">
        <f>'Application For TE&amp;GOTS'!$D298</f>
        <v>0</v>
      </c>
      <c r="D257" s="10" t="str" cm="1">
        <f t="array" aca="1" ref="D257" ca="1">IFERROR(INDIRECT("'Application For TE&amp;GOTS'!L"&amp;'Application For TE&amp;GOTS'!S298),"")</f>
        <v/>
      </c>
      <c r="E257" s="10" t="e">
        <f ca="1">'Application For TE&amp;GOTS'!AF298</f>
        <v>#VALUE!</v>
      </c>
      <c r="F257" s="10" t="str">
        <f ca="1">IFERROR(LEFT('Application For TE&amp;GOTS'!AH298,LEN('Application For TE&amp;GOTS'!AH298)-2),"")</f>
        <v/>
      </c>
      <c r="G257" s="10" t="e">
        <f ca="1">'Application For TE&amp;GOTS'!AI298</f>
        <v>#VALUE!</v>
      </c>
      <c r="Z257" s="10">
        <v>348</v>
      </c>
      <c r="AF257" s="10" t="str">
        <f ca="1">IF(MATCH(B257,B$1:B257,0)=ROW(B257),B257&amp;";","")</f>
        <v/>
      </c>
      <c r="AG257" s="10" t="str">
        <f>IF(MATCH(C257,C$1:C257,0)=ROW(C257),C257&amp;";","")</f>
        <v/>
      </c>
      <c r="AH257" s="10" t="str">
        <f ca="1">IF(MATCH(D257,D$1:D257,0)=ROW(D257),D257&amp;";","")</f>
        <v/>
      </c>
      <c r="AI257" s="10" t="e">
        <f ca="1">IF(MATCH(E257,E$1:E257,0)=ROW(E257),E257&amp;";","")</f>
        <v>#VALUE!</v>
      </c>
    </row>
    <row r="258" spans="1:35">
      <c r="A258" s="10">
        <v>237</v>
      </c>
      <c r="B258" s="10" t="str">
        <f ca="1">'Application For TE&amp;GOTS'!X299</f>
        <v/>
      </c>
      <c r="C258" s="10">
        <f>'Application For TE&amp;GOTS'!$D299</f>
        <v>0</v>
      </c>
      <c r="D258" s="10" t="str" cm="1">
        <f t="array" aca="1" ref="D258" ca="1">IFERROR(INDIRECT("'Application For TE&amp;GOTS'!L"&amp;'Application For TE&amp;GOTS'!S299),"")</f>
        <v/>
      </c>
      <c r="E258" s="10" t="e">
        <f ca="1">'Application For TE&amp;GOTS'!AF299</f>
        <v>#VALUE!</v>
      </c>
      <c r="F258" s="10" t="str">
        <f ca="1">IFERROR(LEFT('Application For TE&amp;GOTS'!AH299,LEN('Application For TE&amp;GOTS'!AH299)-2),"")</f>
        <v/>
      </c>
      <c r="G258" s="10" t="e">
        <f ca="1">'Application For TE&amp;GOTS'!AI299</f>
        <v>#VALUE!</v>
      </c>
      <c r="Z258" s="10">
        <v>349</v>
      </c>
      <c r="AF258" s="10" t="str">
        <f ca="1">IF(MATCH(B258,B$1:B258,0)=ROW(B258),B258&amp;";","")</f>
        <v/>
      </c>
      <c r="AG258" s="10" t="str">
        <f>IF(MATCH(C258,C$1:C258,0)=ROW(C258),C258&amp;";","")</f>
        <v/>
      </c>
      <c r="AH258" s="10" t="str">
        <f ca="1">IF(MATCH(D258,D$1:D258,0)=ROW(D258),D258&amp;";","")</f>
        <v/>
      </c>
      <c r="AI258" s="10" t="e">
        <f ca="1">IF(MATCH(E258,E$1:E258,0)=ROW(E258),E258&amp;";","")</f>
        <v>#VALUE!</v>
      </c>
    </row>
    <row r="259" spans="1:35">
      <c r="A259" s="10">
        <v>238</v>
      </c>
      <c r="B259" s="10" t="str">
        <f ca="1">'Application For TE&amp;GOTS'!X300</f>
        <v/>
      </c>
      <c r="C259" s="10">
        <f>'Application For TE&amp;GOTS'!$D300</f>
        <v>0</v>
      </c>
      <c r="D259" s="10" t="str" cm="1">
        <f t="array" aca="1" ref="D259" ca="1">IFERROR(INDIRECT("'Application For TE&amp;GOTS'!L"&amp;'Application For TE&amp;GOTS'!S300),"")</f>
        <v/>
      </c>
      <c r="E259" s="10" t="e">
        <f ca="1">'Application For TE&amp;GOTS'!AF300</f>
        <v>#VALUE!</v>
      </c>
      <c r="F259" s="10" t="str">
        <f ca="1">IFERROR(LEFT('Application For TE&amp;GOTS'!AH300,LEN('Application For TE&amp;GOTS'!AH300)-2),"")</f>
        <v/>
      </c>
      <c r="G259" s="10" t="e">
        <f ca="1">'Application For TE&amp;GOTS'!AI300</f>
        <v>#VALUE!</v>
      </c>
      <c r="Z259" s="10">
        <v>350</v>
      </c>
      <c r="AF259" s="10" t="str">
        <f ca="1">IF(MATCH(B259,B$1:B259,0)=ROW(B259),B259&amp;";","")</f>
        <v/>
      </c>
      <c r="AG259" s="10" t="str">
        <f>IF(MATCH(C259,C$1:C259,0)=ROW(C259),C259&amp;";","")</f>
        <v/>
      </c>
      <c r="AH259" s="10" t="str">
        <f ca="1">IF(MATCH(D259,D$1:D259,0)=ROW(D259),D259&amp;";","")</f>
        <v/>
      </c>
      <c r="AI259" s="10" t="e">
        <f ca="1">IF(MATCH(E259,E$1:E259,0)=ROW(E259),E259&amp;";","")</f>
        <v>#VALUE!</v>
      </c>
    </row>
    <row r="260" spans="1:35">
      <c r="A260" s="10">
        <v>239</v>
      </c>
      <c r="B260" s="10" t="str">
        <f ca="1">'Application For TE&amp;GOTS'!X301</f>
        <v/>
      </c>
      <c r="C260" s="10">
        <f>'Application For TE&amp;GOTS'!$D301</f>
        <v>0</v>
      </c>
      <c r="D260" s="10" t="str" cm="1">
        <f t="array" aca="1" ref="D260" ca="1">IFERROR(INDIRECT("'Application For TE&amp;GOTS'!L"&amp;'Application For TE&amp;GOTS'!S301),"")</f>
        <v/>
      </c>
      <c r="E260" s="10" t="e">
        <f ca="1">'Application For TE&amp;GOTS'!AF301</f>
        <v>#VALUE!</v>
      </c>
      <c r="F260" s="10" t="str">
        <f ca="1">IFERROR(LEFT('Application For TE&amp;GOTS'!AH301,LEN('Application For TE&amp;GOTS'!AH301)-2),"")</f>
        <v/>
      </c>
      <c r="G260" s="10" t="e">
        <f ca="1">'Application For TE&amp;GOTS'!AI301</f>
        <v>#VALUE!</v>
      </c>
      <c r="Z260" s="10">
        <v>351</v>
      </c>
      <c r="AF260" s="10" t="str">
        <f ca="1">IF(MATCH(B260,B$1:B260,0)=ROW(B260),B260&amp;";","")</f>
        <v/>
      </c>
      <c r="AG260" s="10" t="str">
        <f>IF(MATCH(C260,C$1:C260,0)=ROW(C260),C260&amp;";","")</f>
        <v/>
      </c>
      <c r="AH260" s="10" t="str">
        <f ca="1">IF(MATCH(D260,D$1:D260,0)=ROW(D260),D260&amp;";","")</f>
        <v/>
      </c>
      <c r="AI260" s="10" t="e">
        <f ca="1">IF(MATCH(E260,E$1:E260,0)=ROW(E260),E260&amp;";","")</f>
        <v>#VALUE!</v>
      </c>
    </row>
    <row r="261" spans="1:35">
      <c r="A261" s="10">
        <v>240</v>
      </c>
      <c r="B261" s="10" t="str">
        <f ca="1">'Application For TE&amp;GOTS'!X302</f>
        <v/>
      </c>
      <c r="C261" s="10">
        <f>'Application For TE&amp;GOTS'!$D302</f>
        <v>0</v>
      </c>
      <c r="D261" s="10" t="str" cm="1">
        <f t="array" aca="1" ref="D261" ca="1">IFERROR(INDIRECT("'Application For TE&amp;GOTS'!L"&amp;'Application For TE&amp;GOTS'!S302),"")</f>
        <v/>
      </c>
      <c r="E261" s="10" t="e">
        <f ca="1">'Application For TE&amp;GOTS'!AF302</f>
        <v>#VALUE!</v>
      </c>
      <c r="F261" s="10" t="str">
        <f ca="1">IFERROR(LEFT('Application For TE&amp;GOTS'!AH302,LEN('Application For TE&amp;GOTS'!AH302)-2),"")</f>
        <v/>
      </c>
      <c r="G261" s="10" t="e">
        <f ca="1">'Application For TE&amp;GOTS'!AI302</f>
        <v>#VALUE!</v>
      </c>
      <c r="Z261" s="10">
        <v>352</v>
      </c>
      <c r="AF261" s="10" t="str">
        <f ca="1">IF(MATCH(B261,B$1:B261,0)=ROW(B261),B261&amp;";","")</f>
        <v/>
      </c>
      <c r="AG261" s="10" t="str">
        <f>IF(MATCH(C261,C$1:C261,0)=ROW(C261),C261&amp;";","")</f>
        <v/>
      </c>
      <c r="AH261" s="10" t="str">
        <f ca="1">IF(MATCH(D261,D$1:D261,0)=ROW(D261),D261&amp;";","")</f>
        <v/>
      </c>
      <c r="AI261" s="10" t="e">
        <f ca="1">IF(MATCH(E261,E$1:E261,0)=ROW(E261),E261&amp;";","")</f>
        <v>#VALUE!</v>
      </c>
    </row>
    <row r="262" spans="1:35">
      <c r="A262" s="10">
        <v>241</v>
      </c>
      <c r="B262" s="10" t="str">
        <f ca="1">'Application For TE&amp;GOTS'!X303</f>
        <v/>
      </c>
      <c r="C262" s="10">
        <f>'Application For TE&amp;GOTS'!$D303</f>
        <v>0</v>
      </c>
      <c r="D262" s="10" t="str" cm="1">
        <f t="array" aca="1" ref="D262" ca="1">IFERROR(INDIRECT("'Application For TE&amp;GOTS'!L"&amp;'Application For TE&amp;GOTS'!S303),"")</f>
        <v/>
      </c>
      <c r="E262" s="10" t="e">
        <f ca="1">'Application For TE&amp;GOTS'!AF303</f>
        <v>#VALUE!</v>
      </c>
      <c r="F262" s="10" t="str">
        <f ca="1">IFERROR(LEFT('Application For TE&amp;GOTS'!AH303,LEN('Application For TE&amp;GOTS'!AH303)-2),"")</f>
        <v/>
      </c>
      <c r="G262" s="10" t="e">
        <f ca="1">'Application For TE&amp;GOTS'!AI303</f>
        <v>#VALUE!</v>
      </c>
      <c r="Z262" s="10">
        <v>353</v>
      </c>
      <c r="AF262" s="10" t="str">
        <f ca="1">IF(MATCH(B262,B$1:B262,0)=ROW(B262),B262&amp;";","")</f>
        <v/>
      </c>
      <c r="AG262" s="10" t="str">
        <f>IF(MATCH(C262,C$1:C262,0)=ROW(C262),C262&amp;";","")</f>
        <v/>
      </c>
      <c r="AH262" s="10" t="str">
        <f ca="1">IF(MATCH(D262,D$1:D262,0)=ROW(D262),D262&amp;";","")</f>
        <v/>
      </c>
      <c r="AI262" s="10" t="e">
        <f ca="1">IF(MATCH(E262,E$1:E262,0)=ROW(E262),E262&amp;";","")</f>
        <v>#VALUE!</v>
      </c>
    </row>
    <row r="263" spans="1:35">
      <c r="A263" s="10">
        <v>242</v>
      </c>
      <c r="B263" s="10" t="str">
        <f ca="1">'Application For TE&amp;GOTS'!X304</f>
        <v/>
      </c>
      <c r="C263" s="10">
        <f>'Application For TE&amp;GOTS'!$D304</f>
        <v>0</v>
      </c>
      <c r="D263" s="10" t="str" cm="1">
        <f t="array" aca="1" ref="D263" ca="1">IFERROR(INDIRECT("'Application For TE&amp;GOTS'!L"&amp;'Application For TE&amp;GOTS'!S304),"")</f>
        <v/>
      </c>
      <c r="E263" s="10" t="e">
        <f ca="1">'Application For TE&amp;GOTS'!AF304</f>
        <v>#VALUE!</v>
      </c>
      <c r="F263" s="10" t="str">
        <f ca="1">IFERROR(LEFT('Application For TE&amp;GOTS'!AH304,LEN('Application For TE&amp;GOTS'!AH304)-2),"")</f>
        <v/>
      </c>
      <c r="G263" s="10" t="e">
        <f ca="1">'Application For TE&amp;GOTS'!AI304</f>
        <v>#VALUE!</v>
      </c>
      <c r="Z263" s="10">
        <v>354</v>
      </c>
      <c r="AF263" s="10" t="str">
        <f ca="1">IF(MATCH(B263,B$1:B263,0)=ROW(B263),B263&amp;";","")</f>
        <v/>
      </c>
      <c r="AG263" s="10" t="str">
        <f>IF(MATCH(C263,C$1:C263,0)=ROW(C263),C263&amp;";","")</f>
        <v/>
      </c>
      <c r="AH263" s="10" t="str">
        <f ca="1">IF(MATCH(D263,D$1:D263,0)=ROW(D263),D263&amp;";","")</f>
        <v/>
      </c>
      <c r="AI263" s="10" t="e">
        <f ca="1">IF(MATCH(E263,E$1:E263,0)=ROW(E263),E263&amp;";","")</f>
        <v>#VALUE!</v>
      </c>
    </row>
    <row r="264" spans="1:35">
      <c r="A264" s="10">
        <v>243</v>
      </c>
      <c r="B264" s="10" t="str">
        <f ca="1">'Application For TE&amp;GOTS'!X305</f>
        <v/>
      </c>
      <c r="C264" s="10">
        <f>'Application For TE&amp;GOTS'!$D305</f>
        <v>0</v>
      </c>
      <c r="D264" s="10" t="str" cm="1">
        <f t="array" aca="1" ref="D264" ca="1">IFERROR(INDIRECT("'Application For TE&amp;GOTS'!L"&amp;'Application For TE&amp;GOTS'!S305),"")</f>
        <v/>
      </c>
      <c r="E264" s="10" t="e">
        <f ca="1">'Application For TE&amp;GOTS'!AF305</f>
        <v>#VALUE!</v>
      </c>
      <c r="F264" s="10" t="str">
        <f ca="1">IFERROR(LEFT('Application For TE&amp;GOTS'!AH305,LEN('Application For TE&amp;GOTS'!AH305)-2),"")</f>
        <v/>
      </c>
      <c r="G264" s="10" t="e">
        <f ca="1">'Application For TE&amp;GOTS'!AI305</f>
        <v>#VALUE!</v>
      </c>
      <c r="Z264" s="10">
        <v>355</v>
      </c>
      <c r="AF264" s="10" t="str">
        <f ca="1">IF(MATCH(B264,B$1:B264,0)=ROW(B264),B264&amp;";","")</f>
        <v/>
      </c>
      <c r="AG264" s="10" t="str">
        <f>IF(MATCH(C264,C$1:C264,0)=ROW(C264),C264&amp;";","")</f>
        <v/>
      </c>
      <c r="AH264" s="10" t="str">
        <f ca="1">IF(MATCH(D264,D$1:D264,0)=ROW(D264),D264&amp;";","")</f>
        <v/>
      </c>
      <c r="AI264" s="10" t="e">
        <f ca="1">IF(MATCH(E264,E$1:E264,0)=ROW(E264),E264&amp;";","")</f>
        <v>#VALUE!</v>
      </c>
    </row>
    <row r="265" spans="1:35">
      <c r="A265" s="10">
        <v>244</v>
      </c>
      <c r="B265" s="10" t="str">
        <f ca="1">'Application For TE&amp;GOTS'!X306</f>
        <v/>
      </c>
      <c r="C265" s="10">
        <f>'Application For TE&amp;GOTS'!$D306</f>
        <v>0</v>
      </c>
      <c r="D265" s="10" t="str" cm="1">
        <f t="array" aca="1" ref="D265" ca="1">IFERROR(INDIRECT("'Application For TE&amp;GOTS'!L"&amp;'Application For TE&amp;GOTS'!S306),"")</f>
        <v/>
      </c>
      <c r="E265" s="10" t="e">
        <f ca="1">'Application For TE&amp;GOTS'!AF306</f>
        <v>#VALUE!</v>
      </c>
      <c r="F265" s="10" t="str">
        <f ca="1">IFERROR(LEFT('Application For TE&amp;GOTS'!AH306,LEN('Application For TE&amp;GOTS'!AH306)-2),"")</f>
        <v/>
      </c>
      <c r="G265" s="10" t="e">
        <f ca="1">'Application For TE&amp;GOTS'!AI306</f>
        <v>#VALUE!</v>
      </c>
      <c r="Z265" s="10">
        <v>356</v>
      </c>
      <c r="AF265" s="10" t="str">
        <f ca="1">IF(MATCH(B265,B$1:B265,0)=ROW(B265),B265&amp;";","")</f>
        <v/>
      </c>
      <c r="AG265" s="10" t="str">
        <f>IF(MATCH(C265,C$1:C265,0)=ROW(C265),C265&amp;";","")</f>
        <v/>
      </c>
      <c r="AH265" s="10" t="str">
        <f ca="1">IF(MATCH(D265,D$1:D265,0)=ROW(D265),D265&amp;";","")</f>
        <v/>
      </c>
      <c r="AI265" s="10" t="e">
        <f ca="1">IF(MATCH(E265,E$1:E265,0)=ROW(E265),E265&amp;";","")</f>
        <v>#VALUE!</v>
      </c>
    </row>
    <row r="266" spans="1:35">
      <c r="A266" s="10">
        <v>245</v>
      </c>
      <c r="B266" s="10" t="str">
        <f ca="1">'Application For TE&amp;GOTS'!X307</f>
        <v/>
      </c>
      <c r="C266" s="10">
        <f>'Application For TE&amp;GOTS'!$D307</f>
        <v>0</v>
      </c>
      <c r="D266" s="10" t="str" cm="1">
        <f t="array" aca="1" ref="D266" ca="1">IFERROR(INDIRECT("'Application For TE&amp;GOTS'!L"&amp;'Application For TE&amp;GOTS'!S307),"")</f>
        <v/>
      </c>
      <c r="E266" s="10" t="e">
        <f ca="1">'Application For TE&amp;GOTS'!AF307</f>
        <v>#VALUE!</v>
      </c>
      <c r="F266" s="10" t="str">
        <f ca="1">IFERROR(LEFT('Application For TE&amp;GOTS'!AH307,LEN('Application For TE&amp;GOTS'!AH307)-2),"")</f>
        <v/>
      </c>
      <c r="G266" s="10" t="e">
        <f ca="1">'Application For TE&amp;GOTS'!AI307</f>
        <v>#VALUE!</v>
      </c>
      <c r="Z266" s="10">
        <v>357</v>
      </c>
      <c r="AF266" s="10" t="str">
        <f ca="1">IF(MATCH(B266,B$1:B266,0)=ROW(B266),B266&amp;";","")</f>
        <v/>
      </c>
      <c r="AG266" s="10" t="str">
        <f>IF(MATCH(C266,C$1:C266,0)=ROW(C266),C266&amp;";","")</f>
        <v/>
      </c>
      <c r="AH266" s="10" t="str">
        <f ca="1">IF(MATCH(D266,D$1:D266,0)=ROW(D266),D266&amp;";","")</f>
        <v/>
      </c>
      <c r="AI266" s="10" t="e">
        <f ca="1">IF(MATCH(E266,E$1:E266,0)=ROW(E266),E266&amp;";","")</f>
        <v>#VALUE!</v>
      </c>
    </row>
    <row r="267" spans="1:35">
      <c r="A267" s="10">
        <v>246</v>
      </c>
      <c r="B267" s="10" t="str">
        <f ca="1">'Application For TE&amp;GOTS'!X308</f>
        <v/>
      </c>
      <c r="C267" s="10">
        <f>'Application For TE&amp;GOTS'!$D308</f>
        <v>0</v>
      </c>
      <c r="D267" s="10" t="str" cm="1">
        <f t="array" aca="1" ref="D267" ca="1">IFERROR(INDIRECT("'Application For TE&amp;GOTS'!L"&amp;'Application For TE&amp;GOTS'!S308),"")</f>
        <v/>
      </c>
      <c r="E267" s="10" t="e">
        <f ca="1">'Application For TE&amp;GOTS'!AF308</f>
        <v>#VALUE!</v>
      </c>
      <c r="F267" s="10" t="str">
        <f ca="1">IFERROR(LEFT('Application For TE&amp;GOTS'!AH308,LEN('Application For TE&amp;GOTS'!AH308)-2),"")</f>
        <v/>
      </c>
      <c r="G267" s="10" t="e">
        <f ca="1">'Application For TE&amp;GOTS'!AI308</f>
        <v>#VALUE!</v>
      </c>
      <c r="Z267" s="10">
        <v>358</v>
      </c>
      <c r="AF267" s="10" t="str">
        <f ca="1">IF(MATCH(B267,B$1:B267,0)=ROW(B267),B267&amp;";","")</f>
        <v/>
      </c>
      <c r="AG267" s="10" t="str">
        <f>IF(MATCH(C267,C$1:C267,0)=ROW(C267),C267&amp;";","")</f>
        <v/>
      </c>
      <c r="AH267" s="10" t="str">
        <f ca="1">IF(MATCH(D267,D$1:D267,0)=ROW(D267),D267&amp;";","")</f>
        <v/>
      </c>
      <c r="AI267" s="10" t="e">
        <f ca="1">IF(MATCH(E267,E$1:E267,0)=ROW(E267),E267&amp;";","")</f>
        <v>#VALUE!</v>
      </c>
    </row>
    <row r="268" spans="1:35">
      <c r="A268" s="10">
        <v>247</v>
      </c>
      <c r="B268" s="10" t="str">
        <f ca="1">'Application For TE&amp;GOTS'!X309</f>
        <v/>
      </c>
      <c r="C268" s="10">
        <f>'Application For TE&amp;GOTS'!$D309</f>
        <v>0</v>
      </c>
      <c r="D268" s="10" t="str" cm="1">
        <f t="array" aca="1" ref="D268" ca="1">IFERROR(INDIRECT("'Application For TE&amp;GOTS'!L"&amp;'Application For TE&amp;GOTS'!S309),"")</f>
        <v/>
      </c>
      <c r="E268" s="10" t="e">
        <f ca="1">'Application For TE&amp;GOTS'!AF309</f>
        <v>#VALUE!</v>
      </c>
      <c r="F268" s="10" t="str">
        <f ca="1">IFERROR(LEFT('Application For TE&amp;GOTS'!AH309,LEN('Application For TE&amp;GOTS'!AH309)-2),"")</f>
        <v/>
      </c>
      <c r="G268" s="10" t="e">
        <f ca="1">'Application For TE&amp;GOTS'!AI309</f>
        <v>#VALUE!</v>
      </c>
      <c r="Z268" s="10">
        <v>359</v>
      </c>
      <c r="AF268" s="10" t="str">
        <f ca="1">IF(MATCH(B268,B$1:B268,0)=ROW(B268),B268&amp;";","")</f>
        <v/>
      </c>
      <c r="AG268" s="10" t="str">
        <f>IF(MATCH(C268,C$1:C268,0)=ROW(C268),C268&amp;";","")</f>
        <v/>
      </c>
      <c r="AH268" s="10" t="str">
        <f ca="1">IF(MATCH(D268,D$1:D268,0)=ROW(D268),D268&amp;";","")</f>
        <v/>
      </c>
      <c r="AI268" s="10" t="e">
        <f ca="1">IF(MATCH(E268,E$1:E268,0)=ROW(E268),E268&amp;";","")</f>
        <v>#VALUE!</v>
      </c>
    </row>
    <row r="269" spans="1:35">
      <c r="A269" s="10">
        <v>248</v>
      </c>
      <c r="B269" s="10" t="str">
        <f ca="1">'Application For TE&amp;GOTS'!X310</f>
        <v/>
      </c>
      <c r="C269" s="10">
        <f>'Application For TE&amp;GOTS'!$D310</f>
        <v>0</v>
      </c>
      <c r="D269" s="10" t="str" cm="1">
        <f t="array" aca="1" ref="D269" ca="1">IFERROR(INDIRECT("'Application For TE&amp;GOTS'!L"&amp;'Application For TE&amp;GOTS'!S310),"")</f>
        <v/>
      </c>
      <c r="E269" s="10" t="e">
        <f ca="1">'Application For TE&amp;GOTS'!AF310</f>
        <v>#VALUE!</v>
      </c>
      <c r="F269" s="10" t="str">
        <f ca="1">IFERROR(LEFT('Application For TE&amp;GOTS'!AH310,LEN('Application For TE&amp;GOTS'!AH310)-2),"")</f>
        <v/>
      </c>
      <c r="G269" s="10" t="e">
        <f ca="1">'Application For TE&amp;GOTS'!AI310</f>
        <v>#VALUE!</v>
      </c>
      <c r="Z269" s="10">
        <v>360</v>
      </c>
      <c r="AF269" s="10" t="str">
        <f ca="1">IF(MATCH(B269,B$1:B269,0)=ROW(B269),B269&amp;";","")</f>
        <v/>
      </c>
      <c r="AG269" s="10" t="str">
        <f>IF(MATCH(C269,C$1:C269,0)=ROW(C269),C269&amp;";","")</f>
        <v/>
      </c>
      <c r="AH269" s="10" t="str">
        <f ca="1">IF(MATCH(D269,D$1:D269,0)=ROW(D269),D269&amp;";","")</f>
        <v/>
      </c>
      <c r="AI269" s="10" t="e">
        <f ca="1">IF(MATCH(E269,E$1:E269,0)=ROW(E269),E269&amp;";","")</f>
        <v>#VALUE!</v>
      </c>
    </row>
    <row r="270" spans="1:35">
      <c r="A270" s="10">
        <v>249</v>
      </c>
      <c r="B270" s="10" t="str">
        <f ca="1">'Application For TE&amp;GOTS'!X311</f>
        <v/>
      </c>
      <c r="C270" s="10">
        <f>'Application For TE&amp;GOTS'!$D311</f>
        <v>0</v>
      </c>
      <c r="D270" s="10" t="str" cm="1">
        <f t="array" aca="1" ref="D270" ca="1">IFERROR(INDIRECT("'Application For TE&amp;GOTS'!L"&amp;'Application For TE&amp;GOTS'!S311),"")</f>
        <v/>
      </c>
      <c r="E270" s="10" t="e">
        <f ca="1">'Application For TE&amp;GOTS'!AF311</f>
        <v>#VALUE!</v>
      </c>
      <c r="F270" s="10" t="str">
        <f ca="1">IFERROR(LEFT('Application For TE&amp;GOTS'!AH311,LEN('Application For TE&amp;GOTS'!AH311)-2),"")</f>
        <v/>
      </c>
      <c r="G270" s="10" t="e">
        <f ca="1">'Application For TE&amp;GOTS'!AI311</f>
        <v>#VALUE!</v>
      </c>
      <c r="Z270" s="10">
        <v>361</v>
      </c>
      <c r="AF270" s="10" t="str">
        <f ca="1">IF(MATCH(B270,B$1:B270,0)=ROW(B270),B270&amp;";","")</f>
        <v/>
      </c>
      <c r="AG270" s="10" t="str">
        <f>IF(MATCH(C270,C$1:C270,0)=ROW(C270),C270&amp;";","")</f>
        <v/>
      </c>
      <c r="AH270" s="10" t="str">
        <f ca="1">IF(MATCH(D270,D$1:D270,0)=ROW(D270),D270&amp;";","")</f>
        <v/>
      </c>
      <c r="AI270" s="10" t="e">
        <f ca="1">IF(MATCH(E270,E$1:E270,0)=ROW(E270),E270&amp;";","")</f>
        <v>#VALUE!</v>
      </c>
    </row>
    <row r="271" spans="1:35">
      <c r="A271" s="10">
        <v>250</v>
      </c>
      <c r="B271" s="10" t="str">
        <f ca="1">'Application For TE&amp;GOTS'!X312</f>
        <v/>
      </c>
      <c r="C271" s="10">
        <f>'Application For TE&amp;GOTS'!$D312</f>
        <v>0</v>
      </c>
      <c r="D271" s="10" t="str" cm="1">
        <f t="array" aca="1" ref="D271" ca="1">IFERROR(INDIRECT("'Application For TE&amp;GOTS'!L"&amp;'Application For TE&amp;GOTS'!S312),"")</f>
        <v/>
      </c>
      <c r="E271" s="10" t="e">
        <f ca="1">'Application For TE&amp;GOTS'!AF312</f>
        <v>#VALUE!</v>
      </c>
      <c r="F271" s="10" t="str">
        <f ca="1">IFERROR(LEFT('Application For TE&amp;GOTS'!AH312,LEN('Application For TE&amp;GOTS'!AH312)-2),"")</f>
        <v/>
      </c>
      <c r="G271" s="10" t="e">
        <f ca="1">'Application For TE&amp;GOTS'!AI312</f>
        <v>#VALUE!</v>
      </c>
      <c r="Z271" s="10">
        <v>362</v>
      </c>
      <c r="AF271" s="10" t="str">
        <f ca="1">IF(MATCH(B271,B$1:B271,0)=ROW(B271),B271&amp;";","")</f>
        <v/>
      </c>
      <c r="AG271" s="10" t="str">
        <f>IF(MATCH(C271,C$1:C271,0)=ROW(C271),C271&amp;";","")</f>
        <v/>
      </c>
      <c r="AH271" s="10" t="str">
        <f ca="1">IF(MATCH(D271,D$1:D271,0)=ROW(D271),D271&amp;";","")</f>
        <v/>
      </c>
      <c r="AI271" s="10" t="e">
        <f ca="1">IF(MATCH(E271,E$1:E271,0)=ROW(E271),E271&amp;";","")</f>
        <v>#VALUE!</v>
      </c>
    </row>
    <row r="272" spans="1:35">
      <c r="A272" s="10">
        <v>251</v>
      </c>
      <c r="B272" s="10" t="str">
        <f ca="1">'Application For TE&amp;GOTS'!X313</f>
        <v/>
      </c>
      <c r="C272" s="10">
        <f>'Application For TE&amp;GOTS'!$D313</f>
        <v>0</v>
      </c>
      <c r="D272" s="10" t="str" cm="1">
        <f t="array" aca="1" ref="D272" ca="1">IFERROR(INDIRECT("'Application For TE&amp;GOTS'!L"&amp;'Application For TE&amp;GOTS'!S313),"")</f>
        <v/>
      </c>
      <c r="E272" s="10" t="e">
        <f ca="1">'Application For TE&amp;GOTS'!AF313</f>
        <v>#VALUE!</v>
      </c>
      <c r="F272" s="10" t="str">
        <f ca="1">IFERROR(LEFT('Application For TE&amp;GOTS'!AH313,LEN('Application For TE&amp;GOTS'!AH313)-2),"")</f>
        <v/>
      </c>
      <c r="G272" s="10" t="e">
        <f ca="1">'Application For TE&amp;GOTS'!AI313</f>
        <v>#VALUE!</v>
      </c>
      <c r="Z272" s="10">
        <v>363</v>
      </c>
      <c r="AF272" s="10" t="str">
        <f ca="1">IF(MATCH(B272,B$1:B272,0)=ROW(B272),B272&amp;";","")</f>
        <v/>
      </c>
      <c r="AG272" s="10" t="str">
        <f>IF(MATCH(C272,C$1:C272,0)=ROW(C272),C272&amp;";","")</f>
        <v/>
      </c>
      <c r="AH272" s="10" t="str">
        <f ca="1">IF(MATCH(D272,D$1:D272,0)=ROW(D272),D272&amp;";","")</f>
        <v/>
      </c>
      <c r="AI272" s="10" t="e">
        <f ca="1">IF(MATCH(E272,E$1:E272,0)=ROW(E272),E272&amp;";","")</f>
        <v>#VALUE!</v>
      </c>
    </row>
    <row r="273" spans="1:35">
      <c r="A273" s="10">
        <v>252</v>
      </c>
      <c r="B273" s="10" t="str">
        <f ca="1">'Application For TE&amp;GOTS'!X314</f>
        <v/>
      </c>
      <c r="C273" s="10">
        <f>'Application For TE&amp;GOTS'!$D314</f>
        <v>0</v>
      </c>
      <c r="D273" s="10" t="str" cm="1">
        <f t="array" aca="1" ref="D273" ca="1">IFERROR(INDIRECT("'Application For TE&amp;GOTS'!L"&amp;'Application For TE&amp;GOTS'!S314),"")</f>
        <v/>
      </c>
      <c r="E273" s="10" t="e">
        <f ca="1">'Application For TE&amp;GOTS'!AF314</f>
        <v>#VALUE!</v>
      </c>
      <c r="F273" s="10" t="str">
        <f ca="1">IFERROR(LEFT('Application For TE&amp;GOTS'!AH314,LEN('Application For TE&amp;GOTS'!AH314)-2),"")</f>
        <v/>
      </c>
      <c r="G273" s="10" t="e">
        <f ca="1">'Application For TE&amp;GOTS'!AI314</f>
        <v>#VALUE!</v>
      </c>
      <c r="Z273" s="10">
        <v>364</v>
      </c>
      <c r="AF273" s="10" t="str">
        <f ca="1">IF(MATCH(B273,B$1:B273,0)=ROW(B273),B273&amp;";","")</f>
        <v/>
      </c>
      <c r="AG273" s="10" t="str">
        <f>IF(MATCH(C273,C$1:C273,0)=ROW(C273),C273&amp;";","")</f>
        <v/>
      </c>
      <c r="AH273" s="10" t="str">
        <f ca="1">IF(MATCH(D273,D$1:D273,0)=ROW(D273),D273&amp;";","")</f>
        <v/>
      </c>
      <c r="AI273" s="10" t="e">
        <f ca="1">IF(MATCH(E273,E$1:E273,0)=ROW(E273),E273&amp;";","")</f>
        <v>#VALUE!</v>
      </c>
    </row>
    <row r="274" spans="1:35">
      <c r="A274" s="10">
        <v>253</v>
      </c>
      <c r="B274" s="10" t="str">
        <f ca="1">'Application For TE&amp;GOTS'!X315</f>
        <v/>
      </c>
      <c r="C274" s="10">
        <f>'Application For TE&amp;GOTS'!$D315</f>
        <v>0</v>
      </c>
      <c r="D274" s="10" t="str" cm="1">
        <f t="array" aca="1" ref="D274" ca="1">IFERROR(INDIRECT("'Application For TE&amp;GOTS'!L"&amp;'Application For TE&amp;GOTS'!S315),"")</f>
        <v/>
      </c>
      <c r="E274" s="10" t="e">
        <f ca="1">'Application For TE&amp;GOTS'!AF315</f>
        <v>#VALUE!</v>
      </c>
      <c r="F274" s="10" t="str">
        <f ca="1">IFERROR(LEFT('Application For TE&amp;GOTS'!AH315,LEN('Application For TE&amp;GOTS'!AH315)-2),"")</f>
        <v/>
      </c>
      <c r="G274" s="10" t="e">
        <f ca="1">'Application For TE&amp;GOTS'!AI315</f>
        <v>#VALUE!</v>
      </c>
      <c r="Z274" s="10">
        <v>365</v>
      </c>
      <c r="AF274" s="10" t="str">
        <f ca="1">IF(MATCH(B274,B$1:B274,0)=ROW(B274),B274&amp;";","")</f>
        <v/>
      </c>
      <c r="AG274" s="10" t="str">
        <f>IF(MATCH(C274,C$1:C274,0)=ROW(C274),C274&amp;";","")</f>
        <v/>
      </c>
      <c r="AH274" s="10" t="str">
        <f ca="1">IF(MATCH(D274,D$1:D274,0)=ROW(D274),D274&amp;";","")</f>
        <v/>
      </c>
      <c r="AI274" s="10" t="e">
        <f ca="1">IF(MATCH(E274,E$1:E274,0)=ROW(E274),E274&amp;";","")</f>
        <v>#VALUE!</v>
      </c>
    </row>
    <row r="275" spans="1:35">
      <c r="A275" s="10">
        <v>254</v>
      </c>
      <c r="B275" s="10" t="str">
        <f ca="1">'Application For TE&amp;GOTS'!X316</f>
        <v/>
      </c>
      <c r="C275" s="10">
        <f>'Application For TE&amp;GOTS'!$D316</f>
        <v>0</v>
      </c>
      <c r="D275" s="10" t="str" cm="1">
        <f t="array" aca="1" ref="D275" ca="1">IFERROR(INDIRECT("'Application For TE&amp;GOTS'!L"&amp;'Application For TE&amp;GOTS'!S316),"")</f>
        <v/>
      </c>
      <c r="E275" s="10" t="e">
        <f ca="1">'Application For TE&amp;GOTS'!AF316</f>
        <v>#VALUE!</v>
      </c>
      <c r="F275" s="10" t="str">
        <f ca="1">IFERROR(LEFT('Application For TE&amp;GOTS'!AH316,LEN('Application For TE&amp;GOTS'!AH316)-2),"")</f>
        <v/>
      </c>
      <c r="G275" s="10" t="e">
        <f ca="1">'Application For TE&amp;GOTS'!AI316</f>
        <v>#VALUE!</v>
      </c>
      <c r="Z275" s="10">
        <v>366</v>
      </c>
      <c r="AF275" s="10" t="str">
        <f ca="1">IF(MATCH(B275,B$1:B275,0)=ROW(B275),B275&amp;";","")</f>
        <v/>
      </c>
      <c r="AG275" s="10" t="str">
        <f>IF(MATCH(C275,C$1:C275,0)=ROW(C275),C275&amp;";","")</f>
        <v/>
      </c>
      <c r="AH275" s="10" t="str">
        <f ca="1">IF(MATCH(D275,D$1:D275,0)=ROW(D275),D275&amp;";","")</f>
        <v/>
      </c>
      <c r="AI275" s="10" t="e">
        <f ca="1">IF(MATCH(E275,E$1:E275,0)=ROW(E275),E275&amp;";","")</f>
        <v>#VALUE!</v>
      </c>
    </row>
    <row r="276" spans="1:35">
      <c r="A276" s="10">
        <v>255</v>
      </c>
      <c r="B276" s="10" t="str">
        <f ca="1">'Application For TE&amp;GOTS'!X317</f>
        <v/>
      </c>
      <c r="C276" s="10">
        <f>'Application For TE&amp;GOTS'!$D317</f>
        <v>0</v>
      </c>
      <c r="D276" s="10" t="str" cm="1">
        <f t="array" aca="1" ref="D276" ca="1">IFERROR(INDIRECT("'Application For TE&amp;GOTS'!L"&amp;'Application For TE&amp;GOTS'!S317),"")</f>
        <v/>
      </c>
      <c r="E276" s="10" t="e">
        <f ca="1">'Application For TE&amp;GOTS'!AF317</f>
        <v>#VALUE!</v>
      </c>
      <c r="F276" s="10" t="str">
        <f ca="1">IFERROR(LEFT('Application For TE&amp;GOTS'!AH317,LEN('Application For TE&amp;GOTS'!AH317)-2),"")</f>
        <v/>
      </c>
      <c r="G276" s="10" t="e">
        <f ca="1">'Application For TE&amp;GOTS'!AI317</f>
        <v>#VALUE!</v>
      </c>
      <c r="Z276" s="10">
        <v>367</v>
      </c>
      <c r="AF276" s="10" t="str">
        <f ca="1">IF(MATCH(B276,B$1:B276,0)=ROW(B276),B276&amp;";","")</f>
        <v/>
      </c>
      <c r="AG276" s="10" t="str">
        <f>IF(MATCH(C276,C$1:C276,0)=ROW(C276),C276&amp;";","")</f>
        <v/>
      </c>
      <c r="AH276" s="10" t="str">
        <f ca="1">IF(MATCH(D276,D$1:D276,0)=ROW(D276),D276&amp;";","")</f>
        <v/>
      </c>
      <c r="AI276" s="10" t="e">
        <f ca="1">IF(MATCH(E276,E$1:E276,0)=ROW(E276),E276&amp;";","")</f>
        <v>#VALUE!</v>
      </c>
    </row>
    <row r="277" spans="1:35">
      <c r="A277" s="10">
        <v>256</v>
      </c>
      <c r="B277" s="10" t="str">
        <f ca="1">'Application For TE&amp;GOTS'!X318</f>
        <v/>
      </c>
      <c r="C277" s="10">
        <f>'Application For TE&amp;GOTS'!$D318</f>
        <v>0</v>
      </c>
      <c r="D277" s="10" t="str" cm="1">
        <f t="array" aca="1" ref="D277" ca="1">IFERROR(INDIRECT("'Application For TE&amp;GOTS'!L"&amp;'Application For TE&amp;GOTS'!S318),"")</f>
        <v/>
      </c>
      <c r="E277" s="10" t="e">
        <f ca="1">'Application For TE&amp;GOTS'!AF318</f>
        <v>#VALUE!</v>
      </c>
      <c r="F277" s="10" t="str">
        <f ca="1">IFERROR(LEFT('Application For TE&amp;GOTS'!AH318,LEN('Application For TE&amp;GOTS'!AH318)-2),"")</f>
        <v/>
      </c>
      <c r="G277" s="10" t="e">
        <f ca="1">'Application For TE&amp;GOTS'!AI318</f>
        <v>#VALUE!</v>
      </c>
      <c r="Z277" s="10">
        <v>368</v>
      </c>
      <c r="AF277" s="10" t="str">
        <f ca="1">IF(MATCH(B277,B$1:B277,0)=ROW(B277),B277&amp;";","")</f>
        <v/>
      </c>
      <c r="AG277" s="10" t="str">
        <f>IF(MATCH(C277,C$1:C277,0)=ROW(C277),C277&amp;";","")</f>
        <v/>
      </c>
      <c r="AH277" s="10" t="str">
        <f ca="1">IF(MATCH(D277,D$1:D277,0)=ROW(D277),D277&amp;";","")</f>
        <v/>
      </c>
      <c r="AI277" s="10" t="e">
        <f ca="1">IF(MATCH(E277,E$1:E277,0)=ROW(E277),E277&amp;";","")</f>
        <v>#VALUE!</v>
      </c>
    </row>
    <row r="278" spans="1:35">
      <c r="A278" s="10">
        <v>257</v>
      </c>
      <c r="B278" s="10" t="str">
        <f ca="1">'Application For TE&amp;GOTS'!X319</f>
        <v/>
      </c>
      <c r="C278" s="10">
        <f>'Application For TE&amp;GOTS'!$D319</f>
        <v>0</v>
      </c>
      <c r="D278" s="10" t="str" cm="1">
        <f t="array" aca="1" ref="D278" ca="1">IFERROR(INDIRECT("'Application For TE&amp;GOTS'!L"&amp;'Application For TE&amp;GOTS'!S319),"")</f>
        <v/>
      </c>
      <c r="E278" s="10" t="e">
        <f ca="1">'Application For TE&amp;GOTS'!AF319</f>
        <v>#VALUE!</v>
      </c>
      <c r="F278" s="10" t="str">
        <f ca="1">IFERROR(LEFT('Application For TE&amp;GOTS'!AH319,LEN('Application For TE&amp;GOTS'!AH319)-2),"")</f>
        <v/>
      </c>
      <c r="G278" s="10" t="e">
        <f ca="1">'Application For TE&amp;GOTS'!AI319</f>
        <v>#VALUE!</v>
      </c>
      <c r="Z278" s="10">
        <v>369</v>
      </c>
      <c r="AF278" s="10" t="str">
        <f ca="1">IF(MATCH(B278,B$1:B278,0)=ROW(B278),B278&amp;";","")</f>
        <v/>
      </c>
      <c r="AG278" s="10" t="str">
        <f>IF(MATCH(C278,C$1:C278,0)=ROW(C278),C278&amp;";","")</f>
        <v/>
      </c>
      <c r="AH278" s="10" t="str">
        <f ca="1">IF(MATCH(D278,D$1:D278,0)=ROW(D278),D278&amp;";","")</f>
        <v/>
      </c>
      <c r="AI278" s="10" t="e">
        <f ca="1">IF(MATCH(E278,E$1:E278,0)=ROW(E278),E278&amp;";","")</f>
        <v>#VALUE!</v>
      </c>
    </row>
    <row r="279" spans="1:35">
      <c r="A279" s="10">
        <v>258</v>
      </c>
      <c r="B279" s="10" t="str">
        <f ca="1">'Application For TE&amp;GOTS'!X320</f>
        <v/>
      </c>
      <c r="C279" s="10">
        <f>'Application For TE&amp;GOTS'!$D320</f>
        <v>0</v>
      </c>
      <c r="D279" s="10" t="str" cm="1">
        <f t="array" aca="1" ref="D279" ca="1">IFERROR(INDIRECT("'Application For TE&amp;GOTS'!L"&amp;'Application For TE&amp;GOTS'!S320),"")</f>
        <v/>
      </c>
      <c r="E279" s="10" t="e">
        <f ca="1">'Application For TE&amp;GOTS'!AF320</f>
        <v>#VALUE!</v>
      </c>
      <c r="F279" s="10" t="str">
        <f ca="1">IFERROR(LEFT('Application For TE&amp;GOTS'!AH320,LEN('Application For TE&amp;GOTS'!AH320)-2),"")</f>
        <v/>
      </c>
      <c r="G279" s="10" t="e">
        <f ca="1">'Application For TE&amp;GOTS'!AI320</f>
        <v>#VALUE!</v>
      </c>
      <c r="Z279" s="10">
        <v>370</v>
      </c>
      <c r="AF279" s="10" t="str">
        <f ca="1">IF(MATCH(B279,B$1:B279,0)=ROW(B279),B279&amp;";","")</f>
        <v/>
      </c>
      <c r="AG279" s="10" t="str">
        <f>IF(MATCH(C279,C$1:C279,0)=ROW(C279),C279&amp;";","")</f>
        <v/>
      </c>
      <c r="AH279" s="10" t="str">
        <f ca="1">IF(MATCH(D279,D$1:D279,0)=ROW(D279),D279&amp;";","")</f>
        <v/>
      </c>
      <c r="AI279" s="10" t="e">
        <f ca="1">IF(MATCH(E279,E$1:E279,0)=ROW(E279),E279&amp;";","")</f>
        <v>#VALUE!</v>
      </c>
    </row>
    <row r="280" spans="1:35">
      <c r="A280" s="10">
        <v>259</v>
      </c>
      <c r="B280" s="10" t="str">
        <f ca="1">'Application For TE&amp;GOTS'!X321</f>
        <v/>
      </c>
      <c r="C280" s="10">
        <f>'Application For TE&amp;GOTS'!$D321</f>
        <v>0</v>
      </c>
      <c r="D280" s="10" t="str" cm="1">
        <f t="array" aca="1" ref="D280" ca="1">IFERROR(INDIRECT("'Application For TE&amp;GOTS'!L"&amp;'Application For TE&amp;GOTS'!S321),"")</f>
        <v/>
      </c>
      <c r="E280" s="10" t="e">
        <f ca="1">'Application For TE&amp;GOTS'!AF321</f>
        <v>#VALUE!</v>
      </c>
      <c r="F280" s="10" t="str">
        <f ca="1">IFERROR(LEFT('Application For TE&amp;GOTS'!AH321,LEN('Application For TE&amp;GOTS'!AH321)-2),"")</f>
        <v/>
      </c>
      <c r="G280" s="10" t="e">
        <f ca="1">'Application For TE&amp;GOTS'!AI321</f>
        <v>#VALUE!</v>
      </c>
      <c r="Z280" s="10">
        <v>371</v>
      </c>
      <c r="AF280" s="10" t="str">
        <f ca="1">IF(MATCH(B280,B$1:B280,0)=ROW(B280),B280&amp;";","")</f>
        <v/>
      </c>
      <c r="AG280" s="10" t="str">
        <f>IF(MATCH(C280,C$1:C280,0)=ROW(C280),C280&amp;";","")</f>
        <v/>
      </c>
      <c r="AH280" s="10" t="str">
        <f ca="1">IF(MATCH(D280,D$1:D280,0)=ROW(D280),D280&amp;";","")</f>
        <v/>
      </c>
      <c r="AI280" s="10" t="e">
        <f ca="1">IF(MATCH(E280,E$1:E280,0)=ROW(E280),E280&amp;";","")</f>
        <v>#VALUE!</v>
      </c>
    </row>
    <row r="281" spans="1:35">
      <c r="A281" s="10">
        <v>260</v>
      </c>
      <c r="B281" s="10" t="str">
        <f ca="1">'Application For TE&amp;GOTS'!X322</f>
        <v/>
      </c>
      <c r="C281" s="10">
        <f>'Application For TE&amp;GOTS'!$D322</f>
        <v>0</v>
      </c>
      <c r="D281" s="10" t="str" cm="1">
        <f t="array" aca="1" ref="D281" ca="1">IFERROR(INDIRECT("'Application For TE&amp;GOTS'!L"&amp;'Application For TE&amp;GOTS'!S322),"")</f>
        <v/>
      </c>
      <c r="E281" s="10" t="e">
        <f ca="1">'Application For TE&amp;GOTS'!AF322</f>
        <v>#VALUE!</v>
      </c>
      <c r="F281" s="10" t="str">
        <f ca="1">IFERROR(LEFT('Application For TE&amp;GOTS'!AH322,LEN('Application For TE&amp;GOTS'!AH322)-2),"")</f>
        <v/>
      </c>
      <c r="G281" s="10" t="e">
        <f ca="1">'Application For TE&amp;GOTS'!AI322</f>
        <v>#VALUE!</v>
      </c>
      <c r="Z281" s="10">
        <v>372</v>
      </c>
      <c r="AF281" s="10" t="str">
        <f ca="1">IF(MATCH(B281,B$1:B281,0)=ROW(B281),B281&amp;";","")</f>
        <v/>
      </c>
      <c r="AG281" s="10" t="str">
        <f>IF(MATCH(C281,C$1:C281,0)=ROW(C281),C281&amp;";","")</f>
        <v/>
      </c>
      <c r="AH281" s="10" t="str">
        <f ca="1">IF(MATCH(D281,D$1:D281,0)=ROW(D281),D281&amp;";","")</f>
        <v/>
      </c>
      <c r="AI281" s="10" t="e">
        <f ca="1">IF(MATCH(E281,E$1:E281,0)=ROW(E281),E281&amp;";","")</f>
        <v>#VALUE!</v>
      </c>
    </row>
    <row r="282" spans="1:35">
      <c r="A282" s="10">
        <v>261</v>
      </c>
      <c r="B282" s="10" t="str">
        <f ca="1">'Application For TE&amp;GOTS'!X323</f>
        <v/>
      </c>
      <c r="C282" s="10">
        <f>'Application For TE&amp;GOTS'!$D323</f>
        <v>0</v>
      </c>
      <c r="D282" s="10" t="str" cm="1">
        <f t="array" aca="1" ref="D282" ca="1">IFERROR(INDIRECT("'Application For TE&amp;GOTS'!L"&amp;'Application For TE&amp;GOTS'!S323),"")</f>
        <v/>
      </c>
      <c r="E282" s="10" t="e">
        <f ca="1">'Application For TE&amp;GOTS'!AF323</f>
        <v>#VALUE!</v>
      </c>
      <c r="F282" s="10" t="str">
        <f ca="1">IFERROR(LEFT('Application For TE&amp;GOTS'!AH323,LEN('Application For TE&amp;GOTS'!AH323)-2),"")</f>
        <v/>
      </c>
      <c r="G282" s="10" t="e">
        <f ca="1">'Application For TE&amp;GOTS'!AI323</f>
        <v>#VALUE!</v>
      </c>
      <c r="Z282" s="10">
        <v>373</v>
      </c>
      <c r="AF282" s="10" t="str">
        <f ca="1">IF(MATCH(B282,B$1:B282,0)=ROW(B282),B282&amp;";","")</f>
        <v/>
      </c>
      <c r="AG282" s="10" t="str">
        <f>IF(MATCH(C282,C$1:C282,0)=ROW(C282),C282&amp;";","")</f>
        <v/>
      </c>
      <c r="AH282" s="10" t="str">
        <f ca="1">IF(MATCH(D282,D$1:D282,0)=ROW(D282),D282&amp;";","")</f>
        <v/>
      </c>
      <c r="AI282" s="10" t="e">
        <f ca="1">IF(MATCH(E282,E$1:E282,0)=ROW(E282),E282&amp;";","")</f>
        <v>#VALUE!</v>
      </c>
    </row>
    <row r="283" spans="1:35">
      <c r="A283" s="10">
        <v>262</v>
      </c>
      <c r="B283" s="10" t="str">
        <f ca="1">'Application For TE&amp;GOTS'!X324</f>
        <v/>
      </c>
      <c r="C283" s="10">
        <f>'Application For TE&amp;GOTS'!$D324</f>
        <v>0</v>
      </c>
      <c r="D283" s="10" t="str" cm="1">
        <f t="array" aca="1" ref="D283" ca="1">IFERROR(INDIRECT("'Application For TE&amp;GOTS'!L"&amp;'Application For TE&amp;GOTS'!S324),"")</f>
        <v/>
      </c>
      <c r="E283" s="10" t="e">
        <f ca="1">'Application For TE&amp;GOTS'!AF324</f>
        <v>#VALUE!</v>
      </c>
      <c r="F283" s="10" t="str">
        <f ca="1">IFERROR(LEFT('Application For TE&amp;GOTS'!AH324,LEN('Application For TE&amp;GOTS'!AH324)-2),"")</f>
        <v/>
      </c>
      <c r="G283" s="10" t="e">
        <f ca="1">'Application For TE&amp;GOTS'!AI324</f>
        <v>#VALUE!</v>
      </c>
      <c r="Z283" s="10">
        <v>374</v>
      </c>
      <c r="AF283" s="10" t="str">
        <f ca="1">IF(MATCH(B283,B$1:B283,0)=ROW(B283),B283&amp;";","")</f>
        <v/>
      </c>
      <c r="AG283" s="10" t="str">
        <f>IF(MATCH(C283,C$1:C283,0)=ROW(C283),C283&amp;";","")</f>
        <v/>
      </c>
      <c r="AH283" s="10" t="str">
        <f ca="1">IF(MATCH(D283,D$1:D283,0)=ROW(D283),D283&amp;";","")</f>
        <v/>
      </c>
      <c r="AI283" s="10" t="e">
        <f ca="1">IF(MATCH(E283,E$1:E283,0)=ROW(E283),E283&amp;";","")</f>
        <v>#VALUE!</v>
      </c>
    </row>
    <row r="284" spans="1:35">
      <c r="A284" s="10">
        <v>263</v>
      </c>
      <c r="B284" s="10" t="str">
        <f ca="1">'Application For TE&amp;GOTS'!X325</f>
        <v/>
      </c>
      <c r="C284" s="10">
        <f>'Application For TE&amp;GOTS'!$D325</f>
        <v>0</v>
      </c>
      <c r="D284" s="10" t="str" cm="1">
        <f t="array" aca="1" ref="D284" ca="1">IFERROR(INDIRECT("'Application For TE&amp;GOTS'!L"&amp;'Application For TE&amp;GOTS'!S325),"")</f>
        <v/>
      </c>
      <c r="E284" s="10" t="e">
        <f ca="1">'Application For TE&amp;GOTS'!AF325</f>
        <v>#VALUE!</v>
      </c>
      <c r="F284" s="10" t="str">
        <f ca="1">IFERROR(LEFT('Application For TE&amp;GOTS'!AH325,LEN('Application For TE&amp;GOTS'!AH325)-2),"")</f>
        <v/>
      </c>
      <c r="G284" s="10" t="e">
        <f ca="1">'Application For TE&amp;GOTS'!AI325</f>
        <v>#VALUE!</v>
      </c>
      <c r="Z284" s="10">
        <v>375</v>
      </c>
      <c r="AF284" s="10" t="str">
        <f ca="1">IF(MATCH(B284,B$1:B284,0)=ROW(B284),B284&amp;";","")</f>
        <v/>
      </c>
      <c r="AG284" s="10" t="str">
        <f>IF(MATCH(C284,C$1:C284,0)=ROW(C284),C284&amp;";","")</f>
        <v/>
      </c>
      <c r="AH284" s="10" t="str">
        <f ca="1">IF(MATCH(D284,D$1:D284,0)=ROW(D284),D284&amp;";","")</f>
        <v/>
      </c>
      <c r="AI284" s="10" t="e">
        <f ca="1">IF(MATCH(E284,E$1:E284,0)=ROW(E284),E284&amp;";","")</f>
        <v>#VALUE!</v>
      </c>
    </row>
    <row r="285" spans="1:35">
      <c r="A285" s="10">
        <v>264</v>
      </c>
      <c r="B285" s="10" t="str">
        <f ca="1">'Application For TE&amp;GOTS'!X326</f>
        <v/>
      </c>
      <c r="C285" s="10">
        <f>'Application For TE&amp;GOTS'!$D326</f>
        <v>0</v>
      </c>
      <c r="D285" s="10" t="str" cm="1">
        <f t="array" aca="1" ref="D285" ca="1">IFERROR(INDIRECT("'Application For TE&amp;GOTS'!L"&amp;'Application For TE&amp;GOTS'!S326),"")</f>
        <v/>
      </c>
      <c r="E285" s="10" t="e">
        <f ca="1">'Application For TE&amp;GOTS'!AF326</f>
        <v>#VALUE!</v>
      </c>
      <c r="F285" s="10" t="str">
        <f ca="1">IFERROR(LEFT('Application For TE&amp;GOTS'!AH326,LEN('Application For TE&amp;GOTS'!AH326)-2),"")</f>
        <v/>
      </c>
      <c r="G285" s="10" t="e">
        <f ca="1">'Application For TE&amp;GOTS'!AI326</f>
        <v>#VALUE!</v>
      </c>
      <c r="Z285" s="10">
        <v>376</v>
      </c>
      <c r="AF285" s="10" t="str">
        <f ca="1">IF(MATCH(B285,B$1:B285,0)=ROW(B285),B285&amp;";","")</f>
        <v/>
      </c>
      <c r="AG285" s="10" t="str">
        <f>IF(MATCH(C285,C$1:C285,0)=ROW(C285),C285&amp;";","")</f>
        <v/>
      </c>
      <c r="AH285" s="10" t="str">
        <f ca="1">IF(MATCH(D285,D$1:D285,0)=ROW(D285),D285&amp;";","")</f>
        <v/>
      </c>
      <c r="AI285" s="10" t="e">
        <f ca="1">IF(MATCH(E285,E$1:E285,0)=ROW(E285),E285&amp;";","")</f>
        <v>#VALUE!</v>
      </c>
    </row>
    <row r="286" spans="1:35">
      <c r="A286" s="10">
        <v>265</v>
      </c>
      <c r="B286" s="10" t="str">
        <f ca="1">'Application For TE&amp;GOTS'!X327</f>
        <v/>
      </c>
      <c r="C286" s="10">
        <f>'Application For TE&amp;GOTS'!$D327</f>
        <v>0</v>
      </c>
      <c r="D286" s="10" t="str" cm="1">
        <f t="array" aca="1" ref="D286" ca="1">IFERROR(INDIRECT("'Application For TE&amp;GOTS'!L"&amp;'Application For TE&amp;GOTS'!S327),"")</f>
        <v/>
      </c>
      <c r="E286" s="10" t="e">
        <f ca="1">'Application For TE&amp;GOTS'!AF327</f>
        <v>#VALUE!</v>
      </c>
      <c r="F286" s="10" t="str">
        <f ca="1">IFERROR(LEFT('Application For TE&amp;GOTS'!AH327,LEN('Application For TE&amp;GOTS'!AH327)-2),"")</f>
        <v/>
      </c>
      <c r="G286" s="10" t="e">
        <f ca="1">'Application For TE&amp;GOTS'!AI327</f>
        <v>#VALUE!</v>
      </c>
      <c r="Z286" s="10">
        <v>377</v>
      </c>
      <c r="AF286" s="10" t="str">
        <f ca="1">IF(MATCH(B286,B$1:B286,0)=ROW(B286),B286&amp;";","")</f>
        <v/>
      </c>
      <c r="AG286" s="10" t="str">
        <f>IF(MATCH(C286,C$1:C286,0)=ROW(C286),C286&amp;";","")</f>
        <v/>
      </c>
      <c r="AH286" s="10" t="str">
        <f ca="1">IF(MATCH(D286,D$1:D286,0)=ROW(D286),D286&amp;";","")</f>
        <v/>
      </c>
      <c r="AI286" s="10" t="e">
        <f ca="1">IF(MATCH(E286,E$1:E286,0)=ROW(E286),E286&amp;";","")</f>
        <v>#VALUE!</v>
      </c>
    </row>
    <row r="287" spans="1:35">
      <c r="A287" s="10">
        <v>266</v>
      </c>
      <c r="B287" s="10" t="str">
        <f ca="1">'Application For TE&amp;GOTS'!X328</f>
        <v/>
      </c>
      <c r="C287" s="10">
        <f>'Application For TE&amp;GOTS'!$D328</f>
        <v>0</v>
      </c>
      <c r="D287" s="10" t="str" cm="1">
        <f t="array" aca="1" ref="D287" ca="1">IFERROR(INDIRECT("'Application For TE&amp;GOTS'!L"&amp;'Application For TE&amp;GOTS'!S328),"")</f>
        <v/>
      </c>
      <c r="E287" s="10" t="e">
        <f ca="1">'Application For TE&amp;GOTS'!AF328</f>
        <v>#VALUE!</v>
      </c>
      <c r="F287" s="10" t="str">
        <f ca="1">IFERROR(LEFT('Application For TE&amp;GOTS'!AH328,LEN('Application For TE&amp;GOTS'!AH328)-2),"")</f>
        <v/>
      </c>
      <c r="G287" s="10" t="e">
        <f ca="1">'Application For TE&amp;GOTS'!AI328</f>
        <v>#VALUE!</v>
      </c>
      <c r="Z287" s="10">
        <v>378</v>
      </c>
      <c r="AF287" s="10" t="str">
        <f ca="1">IF(MATCH(B287,B$1:B287,0)=ROW(B287),B287&amp;";","")</f>
        <v/>
      </c>
      <c r="AG287" s="10" t="str">
        <f>IF(MATCH(C287,C$1:C287,0)=ROW(C287),C287&amp;";","")</f>
        <v/>
      </c>
      <c r="AH287" s="10" t="str">
        <f ca="1">IF(MATCH(D287,D$1:D287,0)=ROW(D287),D287&amp;";","")</f>
        <v/>
      </c>
      <c r="AI287" s="10" t="e">
        <f ca="1">IF(MATCH(E287,E$1:E287,0)=ROW(E287),E287&amp;";","")</f>
        <v>#VALUE!</v>
      </c>
    </row>
    <row r="288" spans="1:35">
      <c r="A288" s="10">
        <v>267</v>
      </c>
      <c r="B288" s="10" t="str">
        <f ca="1">'Application For TE&amp;GOTS'!X329</f>
        <v/>
      </c>
      <c r="C288" s="10">
        <f>'Application For TE&amp;GOTS'!$D329</f>
        <v>0</v>
      </c>
      <c r="D288" s="10" t="str" cm="1">
        <f t="array" aca="1" ref="D288" ca="1">IFERROR(INDIRECT("'Application For TE&amp;GOTS'!L"&amp;'Application For TE&amp;GOTS'!S329),"")</f>
        <v/>
      </c>
      <c r="E288" s="10" t="e">
        <f ca="1">'Application For TE&amp;GOTS'!AF329</f>
        <v>#VALUE!</v>
      </c>
      <c r="F288" s="10" t="str">
        <f ca="1">IFERROR(LEFT('Application For TE&amp;GOTS'!AH329,LEN('Application For TE&amp;GOTS'!AH329)-2),"")</f>
        <v/>
      </c>
      <c r="G288" s="10" t="e">
        <f ca="1">'Application For TE&amp;GOTS'!AI329</f>
        <v>#VALUE!</v>
      </c>
      <c r="Z288" s="10">
        <v>379</v>
      </c>
      <c r="AF288" s="10" t="str">
        <f ca="1">IF(MATCH(B288,B$1:B288,0)=ROW(B288),B288&amp;";","")</f>
        <v/>
      </c>
      <c r="AG288" s="10" t="str">
        <f>IF(MATCH(C288,C$1:C288,0)=ROW(C288),C288&amp;";","")</f>
        <v/>
      </c>
      <c r="AH288" s="10" t="str">
        <f ca="1">IF(MATCH(D288,D$1:D288,0)=ROW(D288),D288&amp;";","")</f>
        <v/>
      </c>
      <c r="AI288" s="10" t="e">
        <f ca="1">IF(MATCH(E288,E$1:E288,0)=ROW(E288),E288&amp;";","")</f>
        <v>#VALUE!</v>
      </c>
    </row>
    <row r="289" spans="1:35">
      <c r="A289" s="10">
        <v>268</v>
      </c>
      <c r="B289" s="10" t="str">
        <f ca="1">'Application For TE&amp;GOTS'!X330</f>
        <v/>
      </c>
      <c r="C289" s="10">
        <f>'Application For TE&amp;GOTS'!$D330</f>
        <v>0</v>
      </c>
      <c r="D289" s="10" t="str" cm="1">
        <f t="array" aca="1" ref="D289" ca="1">IFERROR(INDIRECT("'Application For TE&amp;GOTS'!L"&amp;'Application For TE&amp;GOTS'!S330),"")</f>
        <v/>
      </c>
      <c r="E289" s="10" t="e">
        <f ca="1">'Application For TE&amp;GOTS'!AF330</f>
        <v>#VALUE!</v>
      </c>
      <c r="F289" s="10" t="str">
        <f ca="1">IFERROR(LEFT('Application For TE&amp;GOTS'!AH330,LEN('Application For TE&amp;GOTS'!AH330)-2),"")</f>
        <v/>
      </c>
      <c r="G289" s="10" t="e">
        <f ca="1">'Application For TE&amp;GOTS'!AI330</f>
        <v>#VALUE!</v>
      </c>
      <c r="Z289" s="10">
        <v>380</v>
      </c>
      <c r="AF289" s="10" t="str">
        <f ca="1">IF(MATCH(B289,B$1:B289,0)=ROW(B289),B289&amp;";","")</f>
        <v/>
      </c>
      <c r="AG289" s="10" t="str">
        <f>IF(MATCH(C289,C$1:C289,0)=ROW(C289),C289&amp;";","")</f>
        <v/>
      </c>
      <c r="AH289" s="10" t="str">
        <f ca="1">IF(MATCH(D289,D$1:D289,0)=ROW(D289),D289&amp;";","")</f>
        <v/>
      </c>
      <c r="AI289" s="10" t="e">
        <f ca="1">IF(MATCH(E289,E$1:E289,0)=ROW(E289),E289&amp;";","")</f>
        <v>#VALUE!</v>
      </c>
    </row>
    <row r="290" spans="1:35">
      <c r="A290" s="10">
        <v>269</v>
      </c>
      <c r="B290" s="10" t="str">
        <f ca="1">'Application For TE&amp;GOTS'!X331</f>
        <v/>
      </c>
      <c r="C290" s="10">
        <f>'Application For TE&amp;GOTS'!$D331</f>
        <v>0</v>
      </c>
      <c r="D290" s="10" t="str" cm="1">
        <f t="array" aca="1" ref="D290" ca="1">IFERROR(INDIRECT("'Application For TE&amp;GOTS'!L"&amp;'Application For TE&amp;GOTS'!S331),"")</f>
        <v/>
      </c>
      <c r="E290" s="10" t="e">
        <f ca="1">'Application For TE&amp;GOTS'!AF331</f>
        <v>#VALUE!</v>
      </c>
      <c r="F290" s="10" t="str">
        <f ca="1">IFERROR(LEFT('Application For TE&amp;GOTS'!AH331,LEN('Application For TE&amp;GOTS'!AH331)-2),"")</f>
        <v/>
      </c>
      <c r="G290" s="10" t="e">
        <f ca="1">'Application For TE&amp;GOTS'!AI331</f>
        <v>#VALUE!</v>
      </c>
      <c r="Z290" s="10">
        <v>381</v>
      </c>
      <c r="AF290" s="10" t="str">
        <f ca="1">IF(MATCH(B290,B$1:B290,0)=ROW(B290),B290&amp;";","")</f>
        <v/>
      </c>
      <c r="AG290" s="10" t="str">
        <f>IF(MATCH(C290,C$1:C290,0)=ROW(C290),C290&amp;";","")</f>
        <v/>
      </c>
      <c r="AH290" s="10" t="str">
        <f ca="1">IF(MATCH(D290,D$1:D290,0)=ROW(D290),D290&amp;";","")</f>
        <v/>
      </c>
      <c r="AI290" s="10" t="e">
        <f ca="1">IF(MATCH(E290,E$1:E290,0)=ROW(E290),E290&amp;";","")</f>
        <v>#VALUE!</v>
      </c>
    </row>
    <row r="291" spans="1:35">
      <c r="A291" s="10">
        <v>270</v>
      </c>
      <c r="B291" s="10" t="str">
        <f ca="1">'Application For TE&amp;GOTS'!X332</f>
        <v/>
      </c>
      <c r="C291" s="10">
        <f>'Application For TE&amp;GOTS'!$D332</f>
        <v>0</v>
      </c>
      <c r="D291" s="10" t="str" cm="1">
        <f t="array" aca="1" ref="D291" ca="1">IFERROR(INDIRECT("'Application For TE&amp;GOTS'!L"&amp;'Application For TE&amp;GOTS'!S332),"")</f>
        <v/>
      </c>
      <c r="E291" s="10" t="e">
        <f ca="1">'Application For TE&amp;GOTS'!AF332</f>
        <v>#VALUE!</v>
      </c>
      <c r="F291" s="10" t="str">
        <f ca="1">IFERROR(LEFT('Application For TE&amp;GOTS'!AH332,LEN('Application For TE&amp;GOTS'!AH332)-2),"")</f>
        <v/>
      </c>
      <c r="G291" s="10" t="e">
        <f ca="1">'Application For TE&amp;GOTS'!AI332</f>
        <v>#VALUE!</v>
      </c>
      <c r="Z291" s="10">
        <v>382</v>
      </c>
      <c r="AF291" s="10" t="str">
        <f ca="1">IF(MATCH(B291,B$1:B291,0)=ROW(B291),B291&amp;";","")</f>
        <v/>
      </c>
      <c r="AG291" s="10" t="str">
        <f>IF(MATCH(C291,C$1:C291,0)=ROW(C291),C291&amp;";","")</f>
        <v/>
      </c>
      <c r="AH291" s="10" t="str">
        <f ca="1">IF(MATCH(D291,D$1:D291,0)=ROW(D291),D291&amp;";","")</f>
        <v/>
      </c>
      <c r="AI291" s="10" t="e">
        <f ca="1">IF(MATCH(E291,E$1:E291,0)=ROW(E291),E291&amp;";","")</f>
        <v>#VALUE!</v>
      </c>
    </row>
    <row r="292" spans="1:35">
      <c r="A292" s="10">
        <v>271</v>
      </c>
      <c r="B292" s="10" t="str">
        <f ca="1">'Application For TE&amp;GOTS'!X333</f>
        <v/>
      </c>
      <c r="C292" s="10">
        <f>'Application For TE&amp;GOTS'!$D333</f>
        <v>0</v>
      </c>
      <c r="D292" s="10" t="str" cm="1">
        <f t="array" aca="1" ref="D292" ca="1">IFERROR(INDIRECT("'Application For TE&amp;GOTS'!L"&amp;'Application For TE&amp;GOTS'!S333),"")</f>
        <v/>
      </c>
      <c r="E292" s="10" t="e">
        <f ca="1">'Application For TE&amp;GOTS'!AF333</f>
        <v>#VALUE!</v>
      </c>
      <c r="F292" s="10" t="str">
        <f ca="1">IFERROR(LEFT('Application For TE&amp;GOTS'!AH333,LEN('Application For TE&amp;GOTS'!AH333)-2),"")</f>
        <v/>
      </c>
      <c r="G292" s="10" t="e">
        <f ca="1">'Application For TE&amp;GOTS'!AI333</f>
        <v>#VALUE!</v>
      </c>
      <c r="Z292" s="10">
        <v>383</v>
      </c>
      <c r="AF292" s="10" t="str">
        <f ca="1">IF(MATCH(B292,B$1:B292,0)=ROW(B292),B292&amp;";","")</f>
        <v/>
      </c>
      <c r="AG292" s="10" t="str">
        <f>IF(MATCH(C292,C$1:C292,0)=ROW(C292),C292&amp;";","")</f>
        <v/>
      </c>
      <c r="AH292" s="10" t="str">
        <f ca="1">IF(MATCH(D292,D$1:D292,0)=ROW(D292),D292&amp;";","")</f>
        <v/>
      </c>
      <c r="AI292" s="10" t="e">
        <f ca="1">IF(MATCH(E292,E$1:E292,0)=ROW(E292),E292&amp;";","")</f>
        <v>#VALUE!</v>
      </c>
    </row>
    <row r="293" spans="1:35">
      <c r="A293" s="10">
        <v>272</v>
      </c>
      <c r="B293" s="10" t="str">
        <f ca="1">'Application For TE&amp;GOTS'!X334</f>
        <v/>
      </c>
      <c r="C293" s="10">
        <f>'Application For TE&amp;GOTS'!$D334</f>
        <v>0</v>
      </c>
      <c r="D293" s="10" t="str" cm="1">
        <f t="array" aca="1" ref="D293" ca="1">IFERROR(INDIRECT("'Application For TE&amp;GOTS'!L"&amp;'Application For TE&amp;GOTS'!S334),"")</f>
        <v/>
      </c>
      <c r="E293" s="10" t="e">
        <f ca="1">'Application For TE&amp;GOTS'!AF334</f>
        <v>#VALUE!</v>
      </c>
      <c r="F293" s="10" t="str">
        <f ca="1">IFERROR(LEFT('Application For TE&amp;GOTS'!AH334,LEN('Application For TE&amp;GOTS'!AH334)-2),"")</f>
        <v/>
      </c>
      <c r="G293" s="10" t="e">
        <f ca="1">'Application For TE&amp;GOTS'!AI334</f>
        <v>#VALUE!</v>
      </c>
      <c r="Z293" s="10">
        <v>384</v>
      </c>
      <c r="AF293" s="10" t="str">
        <f ca="1">IF(MATCH(B293,B$1:B293,0)=ROW(B293),B293&amp;";","")</f>
        <v/>
      </c>
      <c r="AG293" s="10" t="str">
        <f>IF(MATCH(C293,C$1:C293,0)=ROW(C293),C293&amp;";","")</f>
        <v/>
      </c>
      <c r="AH293" s="10" t="str">
        <f ca="1">IF(MATCH(D293,D$1:D293,0)=ROW(D293),D293&amp;";","")</f>
        <v/>
      </c>
      <c r="AI293" s="10" t="e">
        <f ca="1">IF(MATCH(E293,E$1:E293,0)=ROW(E293),E293&amp;";","")</f>
        <v>#VALUE!</v>
      </c>
    </row>
    <row r="294" spans="1:35">
      <c r="A294" s="10">
        <v>273</v>
      </c>
      <c r="B294" s="10" t="str">
        <f ca="1">'Application For TE&amp;GOTS'!X335</f>
        <v/>
      </c>
      <c r="C294" s="10">
        <f>'Application For TE&amp;GOTS'!$D335</f>
        <v>0</v>
      </c>
      <c r="D294" s="10" t="str" cm="1">
        <f t="array" aca="1" ref="D294" ca="1">IFERROR(INDIRECT("'Application For TE&amp;GOTS'!L"&amp;'Application For TE&amp;GOTS'!S335),"")</f>
        <v/>
      </c>
      <c r="E294" s="10" t="e">
        <f ca="1">'Application For TE&amp;GOTS'!AF335</f>
        <v>#VALUE!</v>
      </c>
      <c r="F294" s="10" t="str">
        <f ca="1">IFERROR(LEFT('Application For TE&amp;GOTS'!AH335,LEN('Application For TE&amp;GOTS'!AH335)-2),"")</f>
        <v/>
      </c>
      <c r="G294" s="10" t="e">
        <f ca="1">'Application For TE&amp;GOTS'!AI335</f>
        <v>#VALUE!</v>
      </c>
      <c r="Z294" s="10">
        <v>385</v>
      </c>
      <c r="AF294" s="10" t="str">
        <f ca="1">IF(MATCH(B294,B$1:B294,0)=ROW(B294),B294&amp;";","")</f>
        <v/>
      </c>
      <c r="AG294" s="10" t="str">
        <f>IF(MATCH(C294,C$1:C294,0)=ROW(C294),C294&amp;";","")</f>
        <v/>
      </c>
      <c r="AH294" s="10" t="str">
        <f ca="1">IF(MATCH(D294,D$1:D294,0)=ROW(D294),D294&amp;";","")</f>
        <v/>
      </c>
      <c r="AI294" s="10" t="e">
        <f ca="1">IF(MATCH(E294,E$1:E294,0)=ROW(E294),E294&amp;";","")</f>
        <v>#VALUE!</v>
      </c>
    </row>
    <row r="295" spans="1:35">
      <c r="A295" s="10">
        <v>274</v>
      </c>
      <c r="B295" s="10" t="str">
        <f ca="1">'Application For TE&amp;GOTS'!X336</f>
        <v/>
      </c>
      <c r="C295" s="10">
        <f>'Application For TE&amp;GOTS'!$D336</f>
        <v>0</v>
      </c>
      <c r="D295" s="10" t="str" cm="1">
        <f t="array" aca="1" ref="D295" ca="1">IFERROR(INDIRECT("'Application For TE&amp;GOTS'!L"&amp;'Application For TE&amp;GOTS'!S336),"")</f>
        <v/>
      </c>
      <c r="E295" s="10" t="e">
        <f ca="1">'Application For TE&amp;GOTS'!AF336</f>
        <v>#VALUE!</v>
      </c>
      <c r="F295" s="10" t="str">
        <f ca="1">IFERROR(LEFT('Application For TE&amp;GOTS'!AH336,LEN('Application For TE&amp;GOTS'!AH336)-2),"")</f>
        <v/>
      </c>
      <c r="G295" s="10" t="e">
        <f ca="1">'Application For TE&amp;GOTS'!AI336</f>
        <v>#VALUE!</v>
      </c>
      <c r="Z295" s="10">
        <v>386</v>
      </c>
      <c r="AF295" s="10" t="str">
        <f ca="1">IF(MATCH(B295,B$1:B295,0)=ROW(B295),B295&amp;";","")</f>
        <v/>
      </c>
      <c r="AG295" s="10" t="str">
        <f>IF(MATCH(C295,C$1:C295,0)=ROW(C295),C295&amp;";","")</f>
        <v/>
      </c>
      <c r="AH295" s="10" t="str">
        <f ca="1">IF(MATCH(D295,D$1:D295,0)=ROW(D295),D295&amp;";","")</f>
        <v/>
      </c>
      <c r="AI295" s="10" t="e">
        <f ca="1">IF(MATCH(E295,E$1:E295,0)=ROW(E295),E295&amp;";","")</f>
        <v>#VALUE!</v>
      </c>
    </row>
    <row r="296" spans="1:35">
      <c r="A296" s="10">
        <v>275</v>
      </c>
      <c r="B296" s="10" t="str">
        <f ca="1">'Application For TE&amp;GOTS'!X337</f>
        <v/>
      </c>
      <c r="C296" s="10">
        <f>'Application For TE&amp;GOTS'!$D337</f>
        <v>0</v>
      </c>
      <c r="D296" s="10" t="str" cm="1">
        <f t="array" aca="1" ref="D296" ca="1">IFERROR(INDIRECT("'Application For TE&amp;GOTS'!L"&amp;'Application For TE&amp;GOTS'!S337),"")</f>
        <v/>
      </c>
      <c r="E296" s="10" t="e">
        <f ca="1">'Application For TE&amp;GOTS'!AF337</f>
        <v>#VALUE!</v>
      </c>
      <c r="F296" s="10" t="str">
        <f ca="1">IFERROR(LEFT('Application For TE&amp;GOTS'!AH337,LEN('Application For TE&amp;GOTS'!AH337)-2),"")</f>
        <v/>
      </c>
      <c r="G296" s="10" t="e">
        <f ca="1">'Application For TE&amp;GOTS'!AI337</f>
        <v>#VALUE!</v>
      </c>
      <c r="Z296" s="10">
        <v>387</v>
      </c>
      <c r="AF296" s="10" t="str">
        <f ca="1">IF(MATCH(B296,B$1:B296,0)=ROW(B296),B296&amp;";","")</f>
        <v/>
      </c>
      <c r="AG296" s="10" t="str">
        <f>IF(MATCH(C296,C$1:C296,0)=ROW(C296),C296&amp;";","")</f>
        <v/>
      </c>
      <c r="AH296" s="10" t="str">
        <f ca="1">IF(MATCH(D296,D$1:D296,0)=ROW(D296),D296&amp;";","")</f>
        <v/>
      </c>
      <c r="AI296" s="10" t="e">
        <f ca="1">IF(MATCH(E296,E$1:E296,0)=ROW(E296),E296&amp;";","")</f>
        <v>#VALUE!</v>
      </c>
    </row>
    <row r="297" spans="1:35">
      <c r="A297" s="10">
        <v>276</v>
      </c>
      <c r="B297" s="10" t="str">
        <f ca="1">'Application For TE&amp;GOTS'!X338</f>
        <v/>
      </c>
      <c r="C297" s="10">
        <f>'Application For TE&amp;GOTS'!$D338</f>
        <v>0</v>
      </c>
      <c r="D297" s="10" t="str" cm="1">
        <f t="array" aca="1" ref="D297" ca="1">IFERROR(INDIRECT("'Application For TE&amp;GOTS'!L"&amp;'Application For TE&amp;GOTS'!S338),"")</f>
        <v/>
      </c>
      <c r="E297" s="10" t="e">
        <f ca="1">'Application For TE&amp;GOTS'!AF338</f>
        <v>#VALUE!</v>
      </c>
      <c r="F297" s="10" t="str">
        <f ca="1">IFERROR(LEFT('Application For TE&amp;GOTS'!AH338,LEN('Application For TE&amp;GOTS'!AH338)-2),"")</f>
        <v/>
      </c>
      <c r="G297" s="10" t="e">
        <f ca="1">'Application For TE&amp;GOTS'!AI338</f>
        <v>#VALUE!</v>
      </c>
      <c r="Z297" s="10">
        <v>388</v>
      </c>
      <c r="AF297" s="10" t="str">
        <f ca="1">IF(MATCH(B297,B$1:B297,0)=ROW(B297),B297&amp;";","")</f>
        <v/>
      </c>
      <c r="AG297" s="10" t="str">
        <f>IF(MATCH(C297,C$1:C297,0)=ROW(C297),C297&amp;";","")</f>
        <v/>
      </c>
      <c r="AH297" s="10" t="str">
        <f ca="1">IF(MATCH(D297,D$1:D297,0)=ROW(D297),D297&amp;";","")</f>
        <v/>
      </c>
      <c r="AI297" s="10" t="e">
        <f ca="1">IF(MATCH(E297,E$1:E297,0)=ROW(E297),E297&amp;";","")</f>
        <v>#VALUE!</v>
      </c>
    </row>
    <row r="298" spans="1:35">
      <c r="A298" s="10">
        <v>277</v>
      </c>
      <c r="B298" s="10" t="str">
        <f ca="1">'Application For TE&amp;GOTS'!X339</f>
        <v/>
      </c>
      <c r="C298" s="10">
        <f>'Application For TE&amp;GOTS'!$D339</f>
        <v>0</v>
      </c>
      <c r="D298" s="10" t="str" cm="1">
        <f t="array" aca="1" ref="D298" ca="1">IFERROR(INDIRECT("'Application For TE&amp;GOTS'!L"&amp;'Application For TE&amp;GOTS'!S339),"")</f>
        <v/>
      </c>
      <c r="E298" s="10" t="e">
        <f ca="1">'Application For TE&amp;GOTS'!AF339</f>
        <v>#VALUE!</v>
      </c>
      <c r="F298" s="10" t="str">
        <f ca="1">IFERROR(LEFT('Application For TE&amp;GOTS'!AH339,LEN('Application For TE&amp;GOTS'!AH339)-2),"")</f>
        <v/>
      </c>
      <c r="G298" s="10" t="e">
        <f ca="1">'Application For TE&amp;GOTS'!AI339</f>
        <v>#VALUE!</v>
      </c>
      <c r="Z298" s="10">
        <v>389</v>
      </c>
      <c r="AF298" s="10" t="str">
        <f ca="1">IF(MATCH(B298,B$1:B298,0)=ROW(B298),B298&amp;";","")</f>
        <v/>
      </c>
      <c r="AG298" s="10" t="str">
        <f>IF(MATCH(C298,C$1:C298,0)=ROW(C298),C298&amp;";","")</f>
        <v/>
      </c>
      <c r="AH298" s="10" t="str">
        <f ca="1">IF(MATCH(D298,D$1:D298,0)=ROW(D298),D298&amp;";","")</f>
        <v/>
      </c>
      <c r="AI298" s="10" t="e">
        <f ca="1">IF(MATCH(E298,E$1:E298,0)=ROW(E298),E298&amp;";","")</f>
        <v>#VALUE!</v>
      </c>
    </row>
    <row r="299" spans="1:35">
      <c r="A299" s="10">
        <v>278</v>
      </c>
      <c r="B299" s="10" t="str">
        <f ca="1">'Application For TE&amp;GOTS'!X340</f>
        <v/>
      </c>
      <c r="C299" s="10">
        <f>'Application For TE&amp;GOTS'!$D340</f>
        <v>0</v>
      </c>
      <c r="D299" s="10" t="str" cm="1">
        <f t="array" aca="1" ref="D299" ca="1">IFERROR(INDIRECT("'Application For TE&amp;GOTS'!L"&amp;'Application For TE&amp;GOTS'!S340),"")</f>
        <v/>
      </c>
      <c r="E299" s="10" t="e">
        <f ca="1">'Application For TE&amp;GOTS'!AF340</f>
        <v>#VALUE!</v>
      </c>
      <c r="F299" s="10" t="str">
        <f ca="1">IFERROR(LEFT('Application For TE&amp;GOTS'!AH340,LEN('Application For TE&amp;GOTS'!AH340)-2),"")</f>
        <v/>
      </c>
      <c r="G299" s="10" t="e">
        <f ca="1">'Application For TE&amp;GOTS'!AI340</f>
        <v>#VALUE!</v>
      </c>
      <c r="Z299" s="10">
        <v>390</v>
      </c>
      <c r="AF299" s="10" t="str">
        <f ca="1">IF(MATCH(B299,B$1:B299,0)=ROW(B299),B299&amp;";","")</f>
        <v/>
      </c>
      <c r="AG299" s="10" t="str">
        <f>IF(MATCH(C299,C$1:C299,0)=ROW(C299),C299&amp;";","")</f>
        <v/>
      </c>
      <c r="AH299" s="10" t="str">
        <f ca="1">IF(MATCH(D299,D$1:D299,0)=ROW(D299),D299&amp;";","")</f>
        <v/>
      </c>
      <c r="AI299" s="10" t="e">
        <f ca="1">IF(MATCH(E299,E$1:E299,0)=ROW(E299),E299&amp;";","")</f>
        <v>#VALUE!</v>
      </c>
    </row>
    <row r="300" spans="1:35">
      <c r="A300" s="10">
        <v>279</v>
      </c>
      <c r="B300" s="10" t="str">
        <f ca="1">'Application For TE&amp;GOTS'!X341</f>
        <v/>
      </c>
      <c r="C300" s="10">
        <f>'Application For TE&amp;GOTS'!$D341</f>
        <v>0</v>
      </c>
      <c r="D300" s="10" t="str" cm="1">
        <f t="array" aca="1" ref="D300" ca="1">IFERROR(INDIRECT("'Application For TE&amp;GOTS'!L"&amp;'Application For TE&amp;GOTS'!S341),"")</f>
        <v/>
      </c>
      <c r="E300" s="10" t="e">
        <f ca="1">'Application For TE&amp;GOTS'!AF341</f>
        <v>#VALUE!</v>
      </c>
      <c r="F300" s="10" t="str">
        <f ca="1">IFERROR(LEFT('Application For TE&amp;GOTS'!AH341,LEN('Application For TE&amp;GOTS'!AH341)-2),"")</f>
        <v/>
      </c>
      <c r="G300" s="10" t="e">
        <f ca="1">'Application For TE&amp;GOTS'!AI341</f>
        <v>#VALUE!</v>
      </c>
      <c r="Z300" s="10">
        <v>391</v>
      </c>
      <c r="AF300" s="10" t="str">
        <f ca="1">IF(MATCH(B300,B$1:B300,0)=ROW(B300),B300&amp;";","")</f>
        <v/>
      </c>
      <c r="AG300" s="10" t="str">
        <f>IF(MATCH(C300,C$1:C300,0)=ROW(C300),C300&amp;";","")</f>
        <v/>
      </c>
      <c r="AH300" s="10" t="str">
        <f ca="1">IF(MATCH(D300,D$1:D300,0)=ROW(D300),D300&amp;";","")</f>
        <v/>
      </c>
      <c r="AI300" s="10" t="e">
        <f ca="1">IF(MATCH(E300,E$1:E300,0)=ROW(E300),E300&amp;";","")</f>
        <v>#VALUE!</v>
      </c>
    </row>
    <row r="301" spans="1:35">
      <c r="A301" s="10">
        <v>280</v>
      </c>
      <c r="B301" s="10" t="str">
        <f ca="1">'Application For TE&amp;GOTS'!X342</f>
        <v/>
      </c>
      <c r="C301" s="10">
        <f>'Application For TE&amp;GOTS'!$D342</f>
        <v>0</v>
      </c>
      <c r="D301" s="10" t="str" cm="1">
        <f t="array" aca="1" ref="D301" ca="1">IFERROR(INDIRECT("'Application For TE&amp;GOTS'!L"&amp;'Application For TE&amp;GOTS'!S342),"")</f>
        <v/>
      </c>
      <c r="E301" s="10" t="e">
        <f ca="1">'Application For TE&amp;GOTS'!AF342</f>
        <v>#VALUE!</v>
      </c>
      <c r="F301" s="10" t="str">
        <f ca="1">IFERROR(LEFT('Application For TE&amp;GOTS'!AH342,LEN('Application For TE&amp;GOTS'!AH342)-2),"")</f>
        <v/>
      </c>
      <c r="G301" s="10" t="e">
        <f ca="1">'Application For TE&amp;GOTS'!AI342</f>
        <v>#VALUE!</v>
      </c>
      <c r="Z301" s="10">
        <v>392</v>
      </c>
      <c r="AF301" s="10" t="str">
        <f ca="1">IF(MATCH(B301,B$1:B301,0)=ROW(B301),B301&amp;";","")</f>
        <v/>
      </c>
      <c r="AG301" s="10" t="str">
        <f>IF(MATCH(C301,C$1:C301,0)=ROW(C301),C301&amp;";","")</f>
        <v/>
      </c>
      <c r="AH301" s="10" t="str">
        <f ca="1">IF(MATCH(D301,D$1:D301,0)=ROW(D301),D301&amp;";","")</f>
        <v/>
      </c>
      <c r="AI301" s="10" t="e">
        <f ca="1">IF(MATCH(E301,E$1:E301,0)=ROW(E301),E301&amp;";","")</f>
        <v>#VALUE!</v>
      </c>
    </row>
    <row r="302" spans="1:35">
      <c r="A302" s="10">
        <v>281</v>
      </c>
      <c r="B302" s="10" t="str">
        <f ca="1">'Application For TE&amp;GOTS'!X343</f>
        <v/>
      </c>
      <c r="C302" s="10">
        <f>'Application For TE&amp;GOTS'!$D343</f>
        <v>0</v>
      </c>
      <c r="D302" s="10" t="str" cm="1">
        <f t="array" aca="1" ref="D302" ca="1">IFERROR(INDIRECT("'Application For TE&amp;GOTS'!L"&amp;'Application For TE&amp;GOTS'!S343),"")</f>
        <v/>
      </c>
      <c r="E302" s="10" t="e">
        <f ca="1">'Application For TE&amp;GOTS'!AF343</f>
        <v>#VALUE!</v>
      </c>
      <c r="F302" s="10" t="str">
        <f ca="1">IFERROR(LEFT('Application For TE&amp;GOTS'!AH343,LEN('Application For TE&amp;GOTS'!AH343)-2),"")</f>
        <v/>
      </c>
      <c r="G302" s="10" t="e">
        <f ca="1">'Application For TE&amp;GOTS'!AI343</f>
        <v>#VALUE!</v>
      </c>
      <c r="Z302" s="10">
        <v>393</v>
      </c>
      <c r="AF302" s="10" t="str">
        <f ca="1">IF(MATCH(B302,B$1:B302,0)=ROW(B302),B302&amp;";","")</f>
        <v/>
      </c>
      <c r="AG302" s="10" t="str">
        <f>IF(MATCH(C302,C$1:C302,0)=ROW(C302),C302&amp;";","")</f>
        <v/>
      </c>
      <c r="AH302" s="10" t="str">
        <f ca="1">IF(MATCH(D302,D$1:D302,0)=ROW(D302),D302&amp;";","")</f>
        <v/>
      </c>
      <c r="AI302" s="10" t="e">
        <f ca="1">IF(MATCH(E302,E$1:E302,0)=ROW(E302),E302&amp;";","")</f>
        <v>#VALUE!</v>
      </c>
    </row>
    <row r="303" spans="1:35">
      <c r="A303" s="10">
        <v>282</v>
      </c>
      <c r="B303" s="10" t="str">
        <f ca="1">'Application For TE&amp;GOTS'!X344</f>
        <v/>
      </c>
      <c r="C303" s="10">
        <f>'Application For TE&amp;GOTS'!$D344</f>
        <v>0</v>
      </c>
      <c r="D303" s="10" t="str" cm="1">
        <f t="array" aca="1" ref="D303" ca="1">IFERROR(INDIRECT("'Application For TE&amp;GOTS'!L"&amp;'Application For TE&amp;GOTS'!S344),"")</f>
        <v/>
      </c>
      <c r="E303" s="10" t="e">
        <f ca="1">'Application For TE&amp;GOTS'!AF344</f>
        <v>#VALUE!</v>
      </c>
      <c r="F303" s="10" t="str">
        <f ca="1">IFERROR(LEFT('Application For TE&amp;GOTS'!AH344,LEN('Application For TE&amp;GOTS'!AH344)-2),"")</f>
        <v/>
      </c>
      <c r="G303" s="10" t="e">
        <f ca="1">'Application For TE&amp;GOTS'!AI344</f>
        <v>#VALUE!</v>
      </c>
      <c r="Z303" s="10">
        <v>394</v>
      </c>
      <c r="AF303" s="10" t="str">
        <f ca="1">IF(MATCH(B303,B$1:B303,0)=ROW(B303),B303&amp;";","")</f>
        <v/>
      </c>
      <c r="AG303" s="10" t="str">
        <f>IF(MATCH(C303,C$1:C303,0)=ROW(C303),C303&amp;";","")</f>
        <v/>
      </c>
      <c r="AH303" s="10" t="str">
        <f ca="1">IF(MATCH(D303,D$1:D303,0)=ROW(D303),D303&amp;";","")</f>
        <v/>
      </c>
      <c r="AI303" s="10" t="e">
        <f ca="1">IF(MATCH(E303,E$1:E303,0)=ROW(E303),E303&amp;";","")</f>
        <v>#VALUE!</v>
      </c>
    </row>
    <row r="304" spans="1:35">
      <c r="A304" s="10">
        <v>283</v>
      </c>
      <c r="B304" s="10" t="str">
        <f ca="1">'Application For TE&amp;GOTS'!X345</f>
        <v/>
      </c>
      <c r="C304" s="10">
        <f>'Application For TE&amp;GOTS'!$D345</f>
        <v>0</v>
      </c>
      <c r="D304" s="10" t="str" cm="1">
        <f t="array" aca="1" ref="D304" ca="1">IFERROR(INDIRECT("'Application For TE&amp;GOTS'!L"&amp;'Application For TE&amp;GOTS'!S345),"")</f>
        <v/>
      </c>
      <c r="E304" s="10" t="e">
        <f ca="1">'Application For TE&amp;GOTS'!AF345</f>
        <v>#VALUE!</v>
      </c>
      <c r="F304" s="10" t="str">
        <f ca="1">IFERROR(LEFT('Application For TE&amp;GOTS'!AH345,LEN('Application For TE&amp;GOTS'!AH345)-2),"")</f>
        <v/>
      </c>
      <c r="G304" s="10" t="e">
        <f ca="1">'Application For TE&amp;GOTS'!AI345</f>
        <v>#VALUE!</v>
      </c>
      <c r="Z304" s="10">
        <v>395</v>
      </c>
      <c r="AF304" s="10" t="str">
        <f ca="1">IF(MATCH(B304,B$1:B304,0)=ROW(B304),B304&amp;";","")</f>
        <v/>
      </c>
      <c r="AG304" s="10" t="str">
        <f>IF(MATCH(C304,C$1:C304,0)=ROW(C304),C304&amp;";","")</f>
        <v/>
      </c>
      <c r="AH304" s="10" t="str">
        <f ca="1">IF(MATCH(D304,D$1:D304,0)=ROW(D304),D304&amp;";","")</f>
        <v/>
      </c>
      <c r="AI304" s="10" t="e">
        <f ca="1">IF(MATCH(E304,E$1:E304,0)=ROW(E304),E304&amp;";","")</f>
        <v>#VALUE!</v>
      </c>
    </row>
    <row r="305" spans="1:35">
      <c r="A305" s="10">
        <v>284</v>
      </c>
      <c r="B305" s="10" t="str">
        <f ca="1">'Application For TE&amp;GOTS'!X346</f>
        <v/>
      </c>
      <c r="C305" s="10">
        <f>'Application For TE&amp;GOTS'!$D346</f>
        <v>0</v>
      </c>
      <c r="D305" s="10" t="str" cm="1">
        <f t="array" aca="1" ref="D305" ca="1">IFERROR(INDIRECT("'Application For TE&amp;GOTS'!L"&amp;'Application For TE&amp;GOTS'!S346),"")</f>
        <v/>
      </c>
      <c r="E305" s="10" t="e">
        <f ca="1">'Application For TE&amp;GOTS'!AF346</f>
        <v>#VALUE!</v>
      </c>
      <c r="F305" s="10" t="str">
        <f ca="1">IFERROR(LEFT('Application For TE&amp;GOTS'!AH346,LEN('Application For TE&amp;GOTS'!AH346)-2),"")</f>
        <v/>
      </c>
      <c r="G305" s="10" t="e">
        <f ca="1">'Application For TE&amp;GOTS'!AI346</f>
        <v>#VALUE!</v>
      </c>
      <c r="Z305" s="10">
        <v>396</v>
      </c>
      <c r="AF305" s="10" t="str">
        <f ca="1">IF(MATCH(B305,B$1:B305,0)=ROW(B305),B305&amp;";","")</f>
        <v/>
      </c>
      <c r="AG305" s="10" t="str">
        <f>IF(MATCH(C305,C$1:C305,0)=ROW(C305),C305&amp;";","")</f>
        <v/>
      </c>
      <c r="AH305" s="10" t="str">
        <f ca="1">IF(MATCH(D305,D$1:D305,0)=ROW(D305),D305&amp;";","")</f>
        <v/>
      </c>
      <c r="AI305" s="10" t="e">
        <f ca="1">IF(MATCH(E305,E$1:E305,0)=ROW(E305),E305&amp;";","")</f>
        <v>#VALUE!</v>
      </c>
    </row>
    <row r="306" spans="1:35">
      <c r="A306" s="10">
        <v>285</v>
      </c>
      <c r="B306" s="10" t="str">
        <f ca="1">'Application For TE&amp;GOTS'!X347</f>
        <v/>
      </c>
      <c r="C306" s="10">
        <f>'Application For TE&amp;GOTS'!$D347</f>
        <v>0</v>
      </c>
      <c r="D306" s="10" t="str" cm="1">
        <f t="array" aca="1" ref="D306" ca="1">IFERROR(INDIRECT("'Application For TE&amp;GOTS'!L"&amp;'Application For TE&amp;GOTS'!S347),"")</f>
        <v/>
      </c>
      <c r="E306" s="10" t="e">
        <f ca="1">'Application For TE&amp;GOTS'!AF347</f>
        <v>#VALUE!</v>
      </c>
      <c r="F306" s="10" t="str">
        <f ca="1">IFERROR(LEFT('Application For TE&amp;GOTS'!AH347,LEN('Application For TE&amp;GOTS'!AH347)-2),"")</f>
        <v/>
      </c>
      <c r="G306" s="10" t="e">
        <f ca="1">'Application For TE&amp;GOTS'!AI347</f>
        <v>#VALUE!</v>
      </c>
      <c r="Z306" s="10">
        <v>397</v>
      </c>
      <c r="AF306" s="10" t="str">
        <f ca="1">IF(MATCH(B306,B$1:B306,0)=ROW(B306),B306&amp;";","")</f>
        <v/>
      </c>
      <c r="AG306" s="10" t="str">
        <f>IF(MATCH(C306,C$1:C306,0)=ROW(C306),C306&amp;";","")</f>
        <v/>
      </c>
      <c r="AH306" s="10" t="str">
        <f ca="1">IF(MATCH(D306,D$1:D306,0)=ROW(D306),D306&amp;";","")</f>
        <v/>
      </c>
      <c r="AI306" s="10" t="e">
        <f ca="1">IF(MATCH(E306,E$1:E306,0)=ROW(E306),E306&amp;";","")</f>
        <v>#VALUE!</v>
      </c>
    </row>
    <row r="307" spans="1:35">
      <c r="A307" s="10">
        <v>286</v>
      </c>
      <c r="B307" s="10" t="str">
        <f ca="1">'Application For TE&amp;GOTS'!X348</f>
        <v/>
      </c>
      <c r="C307" s="10">
        <f>'Application For TE&amp;GOTS'!$D348</f>
        <v>0</v>
      </c>
      <c r="D307" s="10" t="str" cm="1">
        <f t="array" aca="1" ref="D307" ca="1">IFERROR(INDIRECT("'Application For TE&amp;GOTS'!L"&amp;'Application For TE&amp;GOTS'!S348),"")</f>
        <v/>
      </c>
      <c r="E307" s="10" t="e">
        <f ca="1">'Application For TE&amp;GOTS'!AF348</f>
        <v>#VALUE!</v>
      </c>
      <c r="F307" s="10" t="str">
        <f ca="1">IFERROR(LEFT('Application For TE&amp;GOTS'!AH348,LEN('Application For TE&amp;GOTS'!AH348)-2),"")</f>
        <v/>
      </c>
      <c r="G307" s="10" t="e">
        <f ca="1">'Application For TE&amp;GOTS'!AI348</f>
        <v>#VALUE!</v>
      </c>
      <c r="Z307" s="10">
        <v>398</v>
      </c>
      <c r="AF307" s="10" t="str">
        <f ca="1">IF(MATCH(B307,B$1:B307,0)=ROW(B307),B307&amp;";","")</f>
        <v/>
      </c>
      <c r="AG307" s="10" t="str">
        <f>IF(MATCH(C307,C$1:C307,0)=ROW(C307),C307&amp;";","")</f>
        <v/>
      </c>
      <c r="AH307" s="10" t="str">
        <f ca="1">IF(MATCH(D307,D$1:D307,0)=ROW(D307),D307&amp;";","")</f>
        <v/>
      </c>
      <c r="AI307" s="10" t="e">
        <f ca="1">IF(MATCH(E307,E$1:E307,0)=ROW(E307),E307&amp;";","")</f>
        <v>#VALUE!</v>
      </c>
    </row>
    <row r="308" spans="1:35">
      <c r="A308" s="10">
        <v>287</v>
      </c>
      <c r="B308" s="10" t="str">
        <f ca="1">'Application For TE&amp;GOTS'!X349</f>
        <v/>
      </c>
      <c r="C308" s="10">
        <f>'Application For TE&amp;GOTS'!$D349</f>
        <v>0</v>
      </c>
      <c r="D308" s="10" t="str" cm="1">
        <f t="array" aca="1" ref="D308" ca="1">IFERROR(INDIRECT("'Application For TE&amp;GOTS'!L"&amp;'Application For TE&amp;GOTS'!S349),"")</f>
        <v/>
      </c>
      <c r="E308" s="10" t="e">
        <f ca="1">'Application For TE&amp;GOTS'!AF349</f>
        <v>#VALUE!</v>
      </c>
      <c r="F308" s="10" t="str">
        <f ca="1">IFERROR(LEFT('Application For TE&amp;GOTS'!AH349,LEN('Application For TE&amp;GOTS'!AH349)-2),"")</f>
        <v/>
      </c>
      <c r="G308" s="10" t="e">
        <f ca="1">'Application For TE&amp;GOTS'!AI349</f>
        <v>#VALUE!</v>
      </c>
      <c r="Z308" s="10">
        <v>399</v>
      </c>
      <c r="AF308" s="10" t="str">
        <f ca="1">IF(MATCH(B308,B$1:B308,0)=ROW(B308),B308&amp;";","")</f>
        <v/>
      </c>
      <c r="AG308" s="10" t="str">
        <f>IF(MATCH(C308,C$1:C308,0)=ROW(C308),C308&amp;";","")</f>
        <v/>
      </c>
      <c r="AH308" s="10" t="str">
        <f ca="1">IF(MATCH(D308,D$1:D308,0)=ROW(D308),D308&amp;";","")</f>
        <v/>
      </c>
      <c r="AI308" s="10" t="e">
        <f ca="1">IF(MATCH(E308,E$1:E308,0)=ROW(E308),E308&amp;";","")</f>
        <v>#VALUE!</v>
      </c>
    </row>
    <row r="309" spans="1:35">
      <c r="A309" s="10">
        <v>288</v>
      </c>
      <c r="B309" s="10" t="str">
        <f ca="1">'Application For TE&amp;GOTS'!X350</f>
        <v/>
      </c>
      <c r="C309" s="10">
        <f>'Application For TE&amp;GOTS'!$D350</f>
        <v>0</v>
      </c>
      <c r="D309" s="10" t="str" cm="1">
        <f t="array" aca="1" ref="D309" ca="1">IFERROR(INDIRECT("'Application For TE&amp;GOTS'!L"&amp;'Application For TE&amp;GOTS'!S350),"")</f>
        <v/>
      </c>
      <c r="E309" s="10" t="e">
        <f ca="1">'Application For TE&amp;GOTS'!AF350</f>
        <v>#VALUE!</v>
      </c>
      <c r="F309" s="10" t="str">
        <f ca="1">IFERROR(LEFT('Application For TE&amp;GOTS'!AH350,LEN('Application For TE&amp;GOTS'!AH350)-2),"")</f>
        <v/>
      </c>
      <c r="G309" s="10" t="e">
        <f ca="1">'Application For TE&amp;GOTS'!AI350</f>
        <v>#VALUE!</v>
      </c>
      <c r="Z309" s="10">
        <v>400</v>
      </c>
      <c r="AF309" s="10" t="str">
        <f ca="1">IF(MATCH(B309,B$1:B309,0)=ROW(B309),B309&amp;";","")</f>
        <v/>
      </c>
      <c r="AG309" s="10" t="str">
        <f>IF(MATCH(C309,C$1:C309,0)=ROW(C309),C309&amp;";","")</f>
        <v/>
      </c>
      <c r="AH309" s="10" t="str">
        <f ca="1">IF(MATCH(D309,D$1:D309,0)=ROW(D309),D309&amp;";","")</f>
        <v/>
      </c>
      <c r="AI309" s="10" t="e">
        <f ca="1">IF(MATCH(E309,E$1:E309,0)=ROW(E309),E309&amp;";","")</f>
        <v>#VALUE!</v>
      </c>
    </row>
    <row r="310" spans="1:35">
      <c r="A310" s="10">
        <v>289</v>
      </c>
      <c r="B310" s="10" t="str">
        <f ca="1">'Application For TE&amp;GOTS'!X351</f>
        <v/>
      </c>
      <c r="C310" s="10">
        <f>'Application For TE&amp;GOTS'!$D351</f>
        <v>0</v>
      </c>
      <c r="D310" s="10" t="str" cm="1">
        <f t="array" aca="1" ref="D310" ca="1">IFERROR(INDIRECT("'Application For TE&amp;GOTS'!L"&amp;'Application For TE&amp;GOTS'!S351),"")</f>
        <v/>
      </c>
      <c r="E310" s="10" t="e">
        <f ca="1">'Application For TE&amp;GOTS'!AF351</f>
        <v>#VALUE!</v>
      </c>
      <c r="F310" s="10" t="str">
        <f ca="1">IFERROR(LEFT('Application For TE&amp;GOTS'!AH351,LEN('Application For TE&amp;GOTS'!AH351)-2),"")</f>
        <v/>
      </c>
      <c r="G310" s="10" t="e">
        <f ca="1">'Application For TE&amp;GOTS'!AI351</f>
        <v>#VALUE!</v>
      </c>
      <c r="Z310" s="10">
        <v>401</v>
      </c>
      <c r="AF310" s="10" t="str">
        <f ca="1">IF(MATCH(B310,B$1:B310,0)=ROW(B310),B310&amp;";","")</f>
        <v/>
      </c>
      <c r="AG310" s="10" t="str">
        <f>IF(MATCH(C310,C$1:C310,0)=ROW(C310),C310&amp;";","")</f>
        <v/>
      </c>
      <c r="AH310" s="10" t="str">
        <f ca="1">IF(MATCH(D310,D$1:D310,0)=ROW(D310),D310&amp;";","")</f>
        <v/>
      </c>
      <c r="AI310" s="10" t="e">
        <f ca="1">IF(MATCH(E310,E$1:E310,0)=ROW(E310),E310&amp;";","")</f>
        <v>#VALUE!</v>
      </c>
    </row>
    <row r="311" spans="1:35">
      <c r="A311" s="10">
        <v>290</v>
      </c>
      <c r="B311" s="10" t="str">
        <f ca="1">'Application For TE&amp;GOTS'!X352</f>
        <v/>
      </c>
      <c r="C311" s="10">
        <f>'Application For TE&amp;GOTS'!$D352</f>
        <v>0</v>
      </c>
      <c r="D311" s="10" t="str" cm="1">
        <f t="array" aca="1" ref="D311" ca="1">IFERROR(INDIRECT("'Application For TE&amp;GOTS'!L"&amp;'Application For TE&amp;GOTS'!S352),"")</f>
        <v/>
      </c>
      <c r="E311" s="10" t="e">
        <f ca="1">'Application For TE&amp;GOTS'!AF352</f>
        <v>#VALUE!</v>
      </c>
      <c r="F311" s="10" t="str">
        <f ca="1">IFERROR(LEFT('Application For TE&amp;GOTS'!AH352,LEN('Application For TE&amp;GOTS'!AH352)-2),"")</f>
        <v/>
      </c>
      <c r="G311" s="10" t="e">
        <f ca="1">'Application For TE&amp;GOTS'!AI352</f>
        <v>#VALUE!</v>
      </c>
      <c r="Z311" s="10">
        <v>402</v>
      </c>
      <c r="AF311" s="10" t="str">
        <f ca="1">IF(MATCH(B311,B$1:B311,0)=ROW(B311),B311&amp;";","")</f>
        <v/>
      </c>
      <c r="AG311" s="10" t="str">
        <f>IF(MATCH(C311,C$1:C311,0)=ROW(C311),C311&amp;";","")</f>
        <v/>
      </c>
      <c r="AH311" s="10" t="str">
        <f ca="1">IF(MATCH(D311,D$1:D311,0)=ROW(D311),D311&amp;";","")</f>
        <v/>
      </c>
      <c r="AI311" s="10" t="e">
        <f ca="1">IF(MATCH(E311,E$1:E311,0)=ROW(E311),E311&amp;";","")</f>
        <v>#VALUE!</v>
      </c>
    </row>
    <row r="312" spans="1:35">
      <c r="A312" s="10">
        <v>291</v>
      </c>
      <c r="B312" s="10" t="str">
        <f ca="1">'Application For TE&amp;GOTS'!X353</f>
        <v/>
      </c>
      <c r="C312" s="10">
        <f>'Application For TE&amp;GOTS'!$D353</f>
        <v>0</v>
      </c>
      <c r="D312" s="10" t="str" cm="1">
        <f t="array" aca="1" ref="D312" ca="1">IFERROR(INDIRECT("'Application For TE&amp;GOTS'!L"&amp;'Application For TE&amp;GOTS'!S353),"")</f>
        <v/>
      </c>
      <c r="E312" s="10" t="e">
        <f ca="1">'Application For TE&amp;GOTS'!AF353</f>
        <v>#VALUE!</v>
      </c>
      <c r="F312" s="10" t="str">
        <f ca="1">IFERROR(LEFT('Application For TE&amp;GOTS'!AH353,LEN('Application For TE&amp;GOTS'!AH353)-2),"")</f>
        <v/>
      </c>
      <c r="G312" s="10" t="e">
        <f ca="1">'Application For TE&amp;GOTS'!AI353</f>
        <v>#VALUE!</v>
      </c>
      <c r="Z312" s="10">
        <v>403</v>
      </c>
      <c r="AF312" s="10" t="str">
        <f ca="1">IF(MATCH(B312,B$1:B312,0)=ROW(B312),B312&amp;";","")</f>
        <v/>
      </c>
      <c r="AG312" s="10" t="str">
        <f>IF(MATCH(C312,C$1:C312,0)=ROW(C312),C312&amp;";","")</f>
        <v/>
      </c>
      <c r="AH312" s="10" t="str">
        <f ca="1">IF(MATCH(D312,D$1:D312,0)=ROW(D312),D312&amp;";","")</f>
        <v/>
      </c>
      <c r="AI312" s="10" t="e">
        <f ca="1">IF(MATCH(E312,E$1:E312,0)=ROW(E312),E312&amp;";","")</f>
        <v>#VALUE!</v>
      </c>
    </row>
    <row r="313" spans="1:35">
      <c r="A313" s="10">
        <v>292</v>
      </c>
      <c r="B313" s="10" t="str">
        <f ca="1">'Application For TE&amp;GOTS'!X354</f>
        <v/>
      </c>
      <c r="C313" s="10">
        <f>'Application For TE&amp;GOTS'!$D354</f>
        <v>0</v>
      </c>
      <c r="D313" s="10" t="str" cm="1">
        <f t="array" aca="1" ref="D313" ca="1">IFERROR(INDIRECT("'Application For TE&amp;GOTS'!L"&amp;'Application For TE&amp;GOTS'!S354),"")</f>
        <v/>
      </c>
      <c r="E313" s="10" t="e">
        <f ca="1">'Application For TE&amp;GOTS'!AF354</f>
        <v>#VALUE!</v>
      </c>
      <c r="F313" s="10" t="str">
        <f ca="1">IFERROR(LEFT('Application For TE&amp;GOTS'!AH354,LEN('Application For TE&amp;GOTS'!AH354)-2),"")</f>
        <v/>
      </c>
      <c r="G313" s="10" t="e">
        <f ca="1">'Application For TE&amp;GOTS'!AI354</f>
        <v>#VALUE!</v>
      </c>
      <c r="Z313" s="10">
        <v>404</v>
      </c>
      <c r="AF313" s="10" t="str">
        <f ca="1">IF(MATCH(B313,B$1:B313,0)=ROW(B313),B313&amp;";","")</f>
        <v/>
      </c>
      <c r="AG313" s="10" t="str">
        <f>IF(MATCH(C313,C$1:C313,0)=ROW(C313),C313&amp;";","")</f>
        <v/>
      </c>
      <c r="AH313" s="10" t="str">
        <f ca="1">IF(MATCH(D313,D$1:D313,0)=ROW(D313),D313&amp;";","")</f>
        <v/>
      </c>
      <c r="AI313" s="10" t="e">
        <f ca="1">IF(MATCH(E313,E$1:E313,0)=ROW(E313),E313&amp;";","")</f>
        <v>#VALUE!</v>
      </c>
    </row>
    <row r="314" spans="1:35">
      <c r="A314" s="10">
        <v>293</v>
      </c>
      <c r="B314" s="10" t="str">
        <f ca="1">'Application For TE&amp;GOTS'!X355</f>
        <v/>
      </c>
      <c r="C314" s="10">
        <f>'Application For TE&amp;GOTS'!$D355</f>
        <v>0</v>
      </c>
      <c r="D314" s="10" t="str" cm="1">
        <f t="array" aca="1" ref="D314" ca="1">IFERROR(INDIRECT("'Application For TE&amp;GOTS'!L"&amp;'Application For TE&amp;GOTS'!S355),"")</f>
        <v/>
      </c>
      <c r="E314" s="10" t="e">
        <f ca="1">'Application For TE&amp;GOTS'!AF355</f>
        <v>#VALUE!</v>
      </c>
      <c r="F314" s="10" t="str">
        <f ca="1">IFERROR(LEFT('Application For TE&amp;GOTS'!AH355,LEN('Application For TE&amp;GOTS'!AH355)-2),"")</f>
        <v/>
      </c>
      <c r="G314" s="10" t="e">
        <f ca="1">'Application For TE&amp;GOTS'!AI355</f>
        <v>#VALUE!</v>
      </c>
      <c r="Z314" s="10">
        <v>405</v>
      </c>
      <c r="AF314" s="10" t="str">
        <f ca="1">IF(MATCH(B314,B$1:B314,0)=ROW(B314),B314&amp;";","")</f>
        <v/>
      </c>
      <c r="AG314" s="10" t="str">
        <f>IF(MATCH(C314,C$1:C314,0)=ROW(C314),C314&amp;";","")</f>
        <v/>
      </c>
      <c r="AH314" s="10" t="str">
        <f ca="1">IF(MATCH(D314,D$1:D314,0)=ROW(D314),D314&amp;";","")</f>
        <v/>
      </c>
      <c r="AI314" s="10" t="e">
        <f ca="1">IF(MATCH(E314,E$1:E314,0)=ROW(E314),E314&amp;";","")</f>
        <v>#VALUE!</v>
      </c>
    </row>
    <row r="315" spans="1:35">
      <c r="A315" s="10">
        <v>294</v>
      </c>
      <c r="B315" s="10" t="str">
        <f ca="1">'Application For TE&amp;GOTS'!X356</f>
        <v/>
      </c>
      <c r="C315" s="10">
        <f>'Application For TE&amp;GOTS'!$D356</f>
        <v>0</v>
      </c>
      <c r="D315" s="10" t="str" cm="1">
        <f t="array" aca="1" ref="D315" ca="1">IFERROR(INDIRECT("'Application For TE&amp;GOTS'!L"&amp;'Application For TE&amp;GOTS'!S356),"")</f>
        <v/>
      </c>
      <c r="E315" s="10" t="e">
        <f ca="1">'Application For TE&amp;GOTS'!AF356</f>
        <v>#VALUE!</v>
      </c>
      <c r="F315" s="10" t="str">
        <f ca="1">IFERROR(LEFT('Application For TE&amp;GOTS'!AH356,LEN('Application For TE&amp;GOTS'!AH356)-2),"")</f>
        <v/>
      </c>
      <c r="G315" s="10" t="e">
        <f ca="1">'Application For TE&amp;GOTS'!AI356</f>
        <v>#VALUE!</v>
      </c>
      <c r="Z315" s="10">
        <v>406</v>
      </c>
      <c r="AF315" s="10" t="str">
        <f ca="1">IF(MATCH(B315,B$1:B315,0)=ROW(B315),B315&amp;";","")</f>
        <v/>
      </c>
      <c r="AG315" s="10" t="str">
        <f>IF(MATCH(C315,C$1:C315,0)=ROW(C315),C315&amp;";","")</f>
        <v/>
      </c>
      <c r="AH315" s="10" t="str">
        <f ca="1">IF(MATCH(D315,D$1:D315,0)=ROW(D315),D315&amp;";","")</f>
        <v/>
      </c>
      <c r="AI315" s="10" t="e">
        <f ca="1">IF(MATCH(E315,E$1:E315,0)=ROW(E315),E315&amp;";","")</f>
        <v>#VALUE!</v>
      </c>
    </row>
    <row r="316" spans="1:35">
      <c r="A316" s="10">
        <v>295</v>
      </c>
      <c r="B316" s="10" t="str">
        <f ca="1">'Application For TE&amp;GOTS'!X357</f>
        <v/>
      </c>
      <c r="C316" s="10">
        <f>'Application For TE&amp;GOTS'!$D357</f>
        <v>0</v>
      </c>
      <c r="D316" s="10" t="str" cm="1">
        <f t="array" aca="1" ref="D316" ca="1">IFERROR(INDIRECT("'Application For TE&amp;GOTS'!L"&amp;'Application For TE&amp;GOTS'!S357),"")</f>
        <v/>
      </c>
      <c r="E316" s="10" t="e">
        <f ca="1">'Application For TE&amp;GOTS'!AF357</f>
        <v>#VALUE!</v>
      </c>
      <c r="F316" s="10" t="str">
        <f ca="1">IFERROR(LEFT('Application For TE&amp;GOTS'!AH357,LEN('Application For TE&amp;GOTS'!AH357)-2),"")</f>
        <v/>
      </c>
      <c r="G316" s="10" t="e">
        <f ca="1">'Application For TE&amp;GOTS'!AI357</f>
        <v>#VALUE!</v>
      </c>
      <c r="Z316" s="10">
        <v>407</v>
      </c>
      <c r="AF316" s="10" t="str">
        <f ca="1">IF(MATCH(B316,B$1:B316,0)=ROW(B316),B316&amp;";","")</f>
        <v/>
      </c>
      <c r="AG316" s="10" t="str">
        <f>IF(MATCH(C316,C$1:C316,0)=ROW(C316),C316&amp;";","")</f>
        <v/>
      </c>
      <c r="AH316" s="10" t="str">
        <f ca="1">IF(MATCH(D316,D$1:D316,0)=ROW(D316),D316&amp;";","")</f>
        <v/>
      </c>
      <c r="AI316" s="10" t="e">
        <f ca="1">IF(MATCH(E316,E$1:E316,0)=ROW(E316),E316&amp;";","")</f>
        <v>#VALUE!</v>
      </c>
    </row>
    <row r="317" spans="1:35">
      <c r="A317" s="10">
        <v>296</v>
      </c>
      <c r="B317" s="10" t="str">
        <f ca="1">'Application For TE&amp;GOTS'!X358</f>
        <v/>
      </c>
      <c r="C317" s="10">
        <f>'Application For TE&amp;GOTS'!$D358</f>
        <v>0</v>
      </c>
      <c r="D317" s="10" t="str" cm="1">
        <f t="array" aca="1" ref="D317" ca="1">IFERROR(INDIRECT("'Application For TE&amp;GOTS'!L"&amp;'Application For TE&amp;GOTS'!S358),"")</f>
        <v/>
      </c>
      <c r="E317" s="10" t="e">
        <f ca="1">'Application For TE&amp;GOTS'!AF358</f>
        <v>#VALUE!</v>
      </c>
      <c r="F317" s="10" t="str">
        <f ca="1">IFERROR(LEFT('Application For TE&amp;GOTS'!AH358,LEN('Application For TE&amp;GOTS'!AH358)-2),"")</f>
        <v/>
      </c>
      <c r="G317" s="10" t="e">
        <f ca="1">'Application For TE&amp;GOTS'!AI358</f>
        <v>#VALUE!</v>
      </c>
      <c r="Z317" s="10">
        <v>408</v>
      </c>
      <c r="AF317" s="10" t="str">
        <f ca="1">IF(MATCH(B317,B$1:B317,0)=ROW(B317),B317&amp;";","")</f>
        <v/>
      </c>
      <c r="AG317" s="10" t="str">
        <f>IF(MATCH(C317,C$1:C317,0)=ROW(C317),C317&amp;";","")</f>
        <v/>
      </c>
      <c r="AH317" s="10" t="str">
        <f ca="1">IF(MATCH(D317,D$1:D317,0)=ROW(D317),D317&amp;";","")</f>
        <v/>
      </c>
      <c r="AI317" s="10" t="e">
        <f ca="1">IF(MATCH(E317,E$1:E317,0)=ROW(E317),E317&amp;";","")</f>
        <v>#VALUE!</v>
      </c>
    </row>
    <row r="318" spans="1:35">
      <c r="A318" s="10">
        <v>297</v>
      </c>
      <c r="B318" s="10" t="str">
        <f ca="1">'Application For TE&amp;GOTS'!X359</f>
        <v/>
      </c>
      <c r="C318" s="10">
        <f>'Application For TE&amp;GOTS'!$D359</f>
        <v>0</v>
      </c>
      <c r="D318" s="10" t="str" cm="1">
        <f t="array" aca="1" ref="D318" ca="1">IFERROR(INDIRECT("'Application For TE&amp;GOTS'!L"&amp;'Application For TE&amp;GOTS'!S359),"")</f>
        <v/>
      </c>
      <c r="E318" s="10" t="e">
        <f ca="1">'Application For TE&amp;GOTS'!AF359</f>
        <v>#VALUE!</v>
      </c>
      <c r="F318" s="10" t="str">
        <f ca="1">IFERROR(LEFT('Application For TE&amp;GOTS'!AH359,LEN('Application For TE&amp;GOTS'!AH359)-2),"")</f>
        <v/>
      </c>
      <c r="G318" s="10" t="e">
        <f ca="1">'Application For TE&amp;GOTS'!AI359</f>
        <v>#VALUE!</v>
      </c>
      <c r="Z318" s="10">
        <v>409</v>
      </c>
      <c r="AF318" s="10" t="str">
        <f ca="1">IF(MATCH(B318,B$1:B318,0)=ROW(B318),B318&amp;";","")</f>
        <v/>
      </c>
      <c r="AG318" s="10" t="str">
        <f>IF(MATCH(C318,C$1:C318,0)=ROW(C318),C318&amp;";","")</f>
        <v/>
      </c>
      <c r="AH318" s="10" t="str">
        <f ca="1">IF(MATCH(D318,D$1:D318,0)=ROW(D318),D318&amp;";","")</f>
        <v/>
      </c>
      <c r="AI318" s="10" t="e">
        <f ca="1">IF(MATCH(E318,E$1:E318,0)=ROW(E318),E318&amp;";","")</f>
        <v>#VALUE!</v>
      </c>
    </row>
    <row r="319" spans="1:35">
      <c r="A319" s="10">
        <v>298</v>
      </c>
      <c r="B319" s="10" t="str">
        <f ca="1">'Application For TE&amp;GOTS'!X360</f>
        <v/>
      </c>
      <c r="C319" s="10">
        <f>'Application For TE&amp;GOTS'!$D360</f>
        <v>0</v>
      </c>
      <c r="D319" s="10" t="str" cm="1">
        <f t="array" aca="1" ref="D319" ca="1">IFERROR(INDIRECT("'Application For TE&amp;GOTS'!L"&amp;'Application For TE&amp;GOTS'!S360),"")</f>
        <v/>
      </c>
      <c r="E319" s="10" t="e">
        <f ca="1">'Application For TE&amp;GOTS'!AF360</f>
        <v>#VALUE!</v>
      </c>
      <c r="F319" s="10" t="str">
        <f ca="1">IFERROR(LEFT('Application For TE&amp;GOTS'!AH360,LEN('Application For TE&amp;GOTS'!AH360)-2),"")</f>
        <v/>
      </c>
      <c r="G319" s="10" t="e">
        <f ca="1">'Application For TE&amp;GOTS'!AI360</f>
        <v>#VALUE!</v>
      </c>
      <c r="Z319" s="10">
        <v>410</v>
      </c>
      <c r="AF319" s="10" t="str">
        <f ca="1">IF(MATCH(B319,B$1:B319,0)=ROW(B319),B319&amp;";","")</f>
        <v/>
      </c>
      <c r="AG319" s="10" t="str">
        <f>IF(MATCH(C319,C$1:C319,0)=ROW(C319),C319&amp;";","")</f>
        <v/>
      </c>
      <c r="AH319" s="10" t="str">
        <f ca="1">IF(MATCH(D319,D$1:D319,0)=ROW(D319),D319&amp;";","")</f>
        <v/>
      </c>
      <c r="AI319" s="10" t="e">
        <f ca="1">IF(MATCH(E319,E$1:E319,0)=ROW(E319),E319&amp;";","")</f>
        <v>#VALUE!</v>
      </c>
    </row>
    <row r="320" spans="1:35">
      <c r="A320" s="10">
        <v>299</v>
      </c>
      <c r="B320" s="10" t="str">
        <f ca="1">'Application For TE&amp;GOTS'!X361</f>
        <v/>
      </c>
      <c r="C320" s="10">
        <f>'Application For TE&amp;GOTS'!$D361</f>
        <v>0</v>
      </c>
      <c r="D320" s="10" t="str" cm="1">
        <f t="array" aca="1" ref="D320" ca="1">IFERROR(INDIRECT("'Application For TE&amp;GOTS'!L"&amp;'Application For TE&amp;GOTS'!S361),"")</f>
        <v/>
      </c>
      <c r="E320" s="10" t="e">
        <f ca="1">'Application For TE&amp;GOTS'!AF361</f>
        <v>#VALUE!</v>
      </c>
      <c r="F320" s="10" t="str">
        <f ca="1">IFERROR(LEFT('Application For TE&amp;GOTS'!AH361,LEN('Application For TE&amp;GOTS'!AH361)-2),"")</f>
        <v/>
      </c>
      <c r="G320" s="10" t="e">
        <f ca="1">'Application For TE&amp;GOTS'!AI361</f>
        <v>#VALUE!</v>
      </c>
      <c r="Z320" s="10">
        <v>411</v>
      </c>
      <c r="AF320" s="10" t="str">
        <f ca="1">IF(MATCH(B320,B$1:B320,0)=ROW(B320),B320&amp;";","")</f>
        <v/>
      </c>
      <c r="AG320" s="10" t="str">
        <f>IF(MATCH(C320,C$1:C320,0)=ROW(C320),C320&amp;";","")</f>
        <v/>
      </c>
      <c r="AH320" s="10" t="str">
        <f ca="1">IF(MATCH(D320,D$1:D320,0)=ROW(D320),D320&amp;";","")</f>
        <v/>
      </c>
      <c r="AI320" s="10" t="e">
        <f ca="1">IF(MATCH(E320,E$1:E320,0)=ROW(E320),E320&amp;";","")</f>
        <v>#VALUE!</v>
      </c>
    </row>
    <row r="321" spans="1:35">
      <c r="A321" s="10">
        <v>300</v>
      </c>
      <c r="B321" s="10" t="str">
        <f ca="1">'Application For TE&amp;GOTS'!X362</f>
        <v/>
      </c>
      <c r="C321" s="10">
        <f>'Application For TE&amp;GOTS'!$D362</f>
        <v>0</v>
      </c>
      <c r="D321" s="10" t="str" cm="1">
        <f t="array" aca="1" ref="D321" ca="1">IFERROR(INDIRECT("'Application For TE&amp;GOTS'!L"&amp;'Application For TE&amp;GOTS'!S362),"")</f>
        <v/>
      </c>
      <c r="E321" s="10" t="e">
        <f ca="1">'Application For TE&amp;GOTS'!AF362</f>
        <v>#VALUE!</v>
      </c>
      <c r="F321" s="10" t="str">
        <f ca="1">IFERROR(LEFT('Application For TE&amp;GOTS'!AH362,LEN('Application For TE&amp;GOTS'!AH362)-2),"")</f>
        <v/>
      </c>
      <c r="G321" s="10" t="e">
        <f ca="1">'Application For TE&amp;GOTS'!AI362</f>
        <v>#VALUE!</v>
      </c>
      <c r="Z321" s="10">
        <v>412</v>
      </c>
      <c r="AF321" s="10" t="str">
        <f ca="1">IF(MATCH(B321,B$1:B321,0)=ROW(B321),B321&amp;";","")</f>
        <v/>
      </c>
      <c r="AG321" s="10" t="str">
        <f>IF(MATCH(C321,C$1:C321,0)=ROW(C321),C321&amp;";","")</f>
        <v/>
      </c>
      <c r="AH321" s="10" t="str">
        <f ca="1">IF(MATCH(D321,D$1:D321,0)=ROW(D321),D321&amp;";","")</f>
        <v/>
      </c>
      <c r="AI321" s="10" t="e">
        <f ca="1">IF(MATCH(E321,E$1:E321,0)=ROW(E321),E321&amp;";","")</f>
        <v>#VALUE!</v>
      </c>
    </row>
    <row r="322" spans="1:35">
      <c r="A322" s="10">
        <v>301</v>
      </c>
      <c r="B322" s="10" t="str">
        <f ca="1">'Application For TE&amp;GOTS'!X363</f>
        <v/>
      </c>
      <c r="C322" s="10">
        <f>'Application For TE&amp;GOTS'!$D363</f>
        <v>0</v>
      </c>
      <c r="D322" s="10" t="str" cm="1">
        <f t="array" aca="1" ref="D322" ca="1">IFERROR(INDIRECT("'Application For TE&amp;GOTS'!L"&amp;'Application For TE&amp;GOTS'!S363),"")</f>
        <v/>
      </c>
      <c r="E322" s="10" t="e">
        <f ca="1">'Application For TE&amp;GOTS'!AF363</f>
        <v>#VALUE!</v>
      </c>
      <c r="F322" s="10" t="str">
        <f ca="1">IFERROR(LEFT('Application For TE&amp;GOTS'!AH363,LEN('Application For TE&amp;GOTS'!AH363)-2),"")</f>
        <v/>
      </c>
      <c r="G322" s="10" t="e">
        <f ca="1">'Application For TE&amp;GOTS'!AI363</f>
        <v>#VALUE!</v>
      </c>
      <c r="Z322" s="10">
        <v>413</v>
      </c>
      <c r="AF322" s="10" t="str">
        <f ca="1">IF(MATCH(B322,B$1:B322,0)=ROW(B322),B322&amp;";","")</f>
        <v/>
      </c>
      <c r="AG322" s="10" t="str">
        <f>IF(MATCH(C322,C$1:C322,0)=ROW(C322),C322&amp;";","")</f>
        <v/>
      </c>
      <c r="AH322" s="10" t="str">
        <f ca="1">IF(MATCH(D322,D$1:D322,0)=ROW(D322),D322&amp;";","")</f>
        <v/>
      </c>
      <c r="AI322" s="10" t="e">
        <f ca="1">IF(MATCH(E322,E$1:E322,0)=ROW(E322),E322&amp;";","")</f>
        <v>#VALUE!</v>
      </c>
    </row>
    <row r="323" spans="1:35">
      <c r="A323" s="10">
        <v>302</v>
      </c>
      <c r="B323" s="10" t="str">
        <f ca="1">'Application For TE&amp;GOTS'!X364</f>
        <v/>
      </c>
      <c r="C323" s="10">
        <f>'Application For TE&amp;GOTS'!$D364</f>
        <v>0</v>
      </c>
      <c r="D323" s="10" t="str" cm="1">
        <f t="array" aca="1" ref="D323" ca="1">IFERROR(INDIRECT("'Application For TE&amp;GOTS'!L"&amp;'Application For TE&amp;GOTS'!S364),"")</f>
        <v/>
      </c>
      <c r="E323" s="10" t="e">
        <f ca="1">'Application For TE&amp;GOTS'!AF364</f>
        <v>#VALUE!</v>
      </c>
      <c r="F323" s="10" t="str">
        <f ca="1">IFERROR(LEFT('Application For TE&amp;GOTS'!AH364,LEN('Application For TE&amp;GOTS'!AH364)-2),"")</f>
        <v/>
      </c>
      <c r="G323" s="10" t="e">
        <f ca="1">'Application For TE&amp;GOTS'!AI364</f>
        <v>#VALUE!</v>
      </c>
      <c r="Z323" s="10">
        <v>414</v>
      </c>
      <c r="AF323" s="10" t="str">
        <f ca="1">IF(MATCH(B323,B$1:B323,0)=ROW(B323),B323&amp;";","")</f>
        <v/>
      </c>
      <c r="AG323" s="10" t="str">
        <f>IF(MATCH(C323,C$1:C323,0)=ROW(C323),C323&amp;";","")</f>
        <v/>
      </c>
      <c r="AH323" s="10" t="str">
        <f ca="1">IF(MATCH(D323,D$1:D323,0)=ROW(D323),D323&amp;";","")</f>
        <v/>
      </c>
      <c r="AI323" s="10" t="e">
        <f ca="1">IF(MATCH(E323,E$1:E323,0)=ROW(E323),E323&amp;";","")</f>
        <v>#VALUE!</v>
      </c>
    </row>
    <row r="324" spans="1:35">
      <c r="A324" s="10">
        <v>303</v>
      </c>
      <c r="B324" s="10" t="str">
        <f ca="1">'Application For TE&amp;GOTS'!X365</f>
        <v/>
      </c>
      <c r="C324" s="10">
        <f>'Application For TE&amp;GOTS'!$D365</f>
        <v>0</v>
      </c>
      <c r="D324" s="10" t="str" cm="1">
        <f t="array" aca="1" ref="D324" ca="1">IFERROR(INDIRECT("'Application For TE&amp;GOTS'!L"&amp;'Application For TE&amp;GOTS'!S365),"")</f>
        <v/>
      </c>
      <c r="E324" s="10" t="e">
        <f ca="1">'Application For TE&amp;GOTS'!AF365</f>
        <v>#VALUE!</v>
      </c>
      <c r="F324" s="10" t="str">
        <f ca="1">IFERROR(LEFT('Application For TE&amp;GOTS'!AH365,LEN('Application For TE&amp;GOTS'!AH365)-2),"")</f>
        <v/>
      </c>
      <c r="G324" s="10" t="e">
        <f ca="1">'Application For TE&amp;GOTS'!AI365</f>
        <v>#VALUE!</v>
      </c>
      <c r="Z324" s="10">
        <v>415</v>
      </c>
      <c r="AF324" s="10" t="str">
        <f ca="1">IF(MATCH(B324,B$1:B324,0)=ROW(B324),B324&amp;";","")</f>
        <v/>
      </c>
      <c r="AG324" s="10" t="str">
        <f>IF(MATCH(C324,C$1:C324,0)=ROW(C324),C324&amp;";","")</f>
        <v/>
      </c>
      <c r="AH324" s="10" t="str">
        <f ca="1">IF(MATCH(D324,D$1:D324,0)=ROW(D324),D324&amp;";","")</f>
        <v/>
      </c>
      <c r="AI324" s="10" t="e">
        <f ca="1">IF(MATCH(E324,E$1:E324,0)=ROW(E324),E324&amp;";","")</f>
        <v>#VALUE!</v>
      </c>
    </row>
    <row r="325" spans="1:35">
      <c r="A325" s="10">
        <v>304</v>
      </c>
      <c r="B325" s="10" t="str">
        <f ca="1">'Application For TE&amp;GOTS'!X366</f>
        <v/>
      </c>
      <c r="C325" s="10">
        <f>'Application For TE&amp;GOTS'!$D366</f>
        <v>0</v>
      </c>
      <c r="D325" s="10" t="str" cm="1">
        <f t="array" aca="1" ref="D325" ca="1">IFERROR(INDIRECT("'Application For TE&amp;GOTS'!L"&amp;'Application For TE&amp;GOTS'!S366),"")</f>
        <v/>
      </c>
      <c r="E325" s="10" t="e">
        <f ca="1">'Application For TE&amp;GOTS'!AF366</f>
        <v>#VALUE!</v>
      </c>
      <c r="F325" s="10" t="str">
        <f ca="1">IFERROR(LEFT('Application For TE&amp;GOTS'!AH366,LEN('Application For TE&amp;GOTS'!AH366)-2),"")</f>
        <v/>
      </c>
      <c r="G325" s="10" t="e">
        <f ca="1">'Application For TE&amp;GOTS'!AI366</f>
        <v>#VALUE!</v>
      </c>
      <c r="Z325" s="10">
        <v>416</v>
      </c>
      <c r="AF325" s="10" t="str">
        <f ca="1">IF(MATCH(B325,B$1:B325,0)=ROW(B325),B325&amp;";","")</f>
        <v/>
      </c>
      <c r="AG325" s="10" t="str">
        <f>IF(MATCH(C325,C$1:C325,0)=ROW(C325),C325&amp;";","")</f>
        <v/>
      </c>
      <c r="AH325" s="10" t="str">
        <f ca="1">IF(MATCH(D325,D$1:D325,0)=ROW(D325),D325&amp;";","")</f>
        <v/>
      </c>
      <c r="AI325" s="10" t="e">
        <f ca="1">IF(MATCH(E325,E$1:E325,0)=ROW(E325),E325&amp;";","")</f>
        <v>#VALUE!</v>
      </c>
    </row>
    <row r="326" spans="1:35">
      <c r="A326" s="10">
        <v>305</v>
      </c>
      <c r="B326" s="10" t="str">
        <f ca="1">'Application For TE&amp;GOTS'!X367</f>
        <v/>
      </c>
      <c r="C326" s="10">
        <f>'Application For TE&amp;GOTS'!$D367</f>
        <v>0</v>
      </c>
      <c r="D326" s="10" t="str" cm="1">
        <f t="array" aca="1" ref="D326" ca="1">IFERROR(INDIRECT("'Application For TE&amp;GOTS'!L"&amp;'Application For TE&amp;GOTS'!S367),"")</f>
        <v/>
      </c>
      <c r="E326" s="10" t="e">
        <f ca="1">'Application For TE&amp;GOTS'!AF367</f>
        <v>#VALUE!</v>
      </c>
      <c r="F326" s="10" t="str">
        <f ca="1">IFERROR(LEFT('Application For TE&amp;GOTS'!AH367,LEN('Application For TE&amp;GOTS'!AH367)-2),"")</f>
        <v/>
      </c>
      <c r="G326" s="10" t="e">
        <f ca="1">'Application For TE&amp;GOTS'!AI367</f>
        <v>#VALUE!</v>
      </c>
      <c r="Z326" s="10">
        <v>417</v>
      </c>
      <c r="AF326" s="10" t="str">
        <f ca="1">IF(MATCH(B326,B$1:B326,0)=ROW(B326),B326&amp;";","")</f>
        <v/>
      </c>
      <c r="AG326" s="10" t="str">
        <f>IF(MATCH(C326,C$1:C326,0)=ROW(C326),C326&amp;";","")</f>
        <v/>
      </c>
      <c r="AH326" s="10" t="str">
        <f ca="1">IF(MATCH(D326,D$1:D326,0)=ROW(D326),D326&amp;";","")</f>
        <v/>
      </c>
      <c r="AI326" s="10" t="e">
        <f ca="1">IF(MATCH(E326,E$1:E326,0)=ROW(E326),E326&amp;";","")</f>
        <v>#VALUE!</v>
      </c>
    </row>
    <row r="327" spans="1:35">
      <c r="A327" s="10">
        <v>306</v>
      </c>
      <c r="B327" s="10" t="str">
        <f ca="1">'Application For TE&amp;GOTS'!X368</f>
        <v/>
      </c>
      <c r="C327" s="10">
        <f>'Application For TE&amp;GOTS'!$D368</f>
        <v>0</v>
      </c>
      <c r="D327" s="10" t="str" cm="1">
        <f t="array" aca="1" ref="D327" ca="1">IFERROR(INDIRECT("'Application For TE&amp;GOTS'!L"&amp;'Application For TE&amp;GOTS'!S368),"")</f>
        <v/>
      </c>
      <c r="E327" s="10" t="e">
        <f ca="1">'Application For TE&amp;GOTS'!AF368</f>
        <v>#VALUE!</v>
      </c>
      <c r="F327" s="10" t="str">
        <f ca="1">IFERROR(LEFT('Application For TE&amp;GOTS'!AH368,LEN('Application For TE&amp;GOTS'!AH368)-2),"")</f>
        <v/>
      </c>
      <c r="G327" s="10" t="e">
        <f ca="1">'Application For TE&amp;GOTS'!AI368</f>
        <v>#VALUE!</v>
      </c>
      <c r="Z327" s="10">
        <v>418</v>
      </c>
      <c r="AF327" s="10" t="str">
        <f ca="1">IF(MATCH(B327,B$1:B327,0)=ROW(B327),B327&amp;";","")</f>
        <v/>
      </c>
      <c r="AG327" s="10" t="str">
        <f>IF(MATCH(C327,C$1:C327,0)=ROW(C327),C327&amp;";","")</f>
        <v/>
      </c>
      <c r="AH327" s="10" t="str">
        <f ca="1">IF(MATCH(D327,D$1:D327,0)=ROW(D327),D327&amp;";","")</f>
        <v/>
      </c>
      <c r="AI327" s="10" t="e">
        <f ca="1">IF(MATCH(E327,E$1:E327,0)=ROW(E327),E327&amp;";","")</f>
        <v>#VALUE!</v>
      </c>
    </row>
    <row r="328" spans="1:35">
      <c r="A328" s="10">
        <v>307</v>
      </c>
      <c r="B328" s="10" t="str">
        <f ca="1">'Application For TE&amp;GOTS'!X369</f>
        <v/>
      </c>
      <c r="C328" s="10">
        <f>'Application For TE&amp;GOTS'!$D369</f>
        <v>0</v>
      </c>
      <c r="D328" s="10" t="str" cm="1">
        <f t="array" aca="1" ref="D328" ca="1">IFERROR(INDIRECT("'Application For TE&amp;GOTS'!L"&amp;'Application For TE&amp;GOTS'!S369),"")</f>
        <v/>
      </c>
      <c r="E328" s="10" t="e">
        <f ca="1">'Application For TE&amp;GOTS'!AF369</f>
        <v>#VALUE!</v>
      </c>
      <c r="F328" s="10" t="str">
        <f ca="1">IFERROR(LEFT('Application For TE&amp;GOTS'!AH369,LEN('Application For TE&amp;GOTS'!AH369)-2),"")</f>
        <v/>
      </c>
      <c r="G328" s="10" t="e">
        <f ca="1">'Application For TE&amp;GOTS'!AI369</f>
        <v>#VALUE!</v>
      </c>
      <c r="Z328" s="10">
        <v>419</v>
      </c>
      <c r="AF328" s="10" t="str">
        <f ca="1">IF(MATCH(B328,B$1:B328,0)=ROW(B328),B328&amp;";","")</f>
        <v/>
      </c>
      <c r="AG328" s="10" t="str">
        <f>IF(MATCH(C328,C$1:C328,0)=ROW(C328),C328&amp;";","")</f>
        <v/>
      </c>
      <c r="AH328" s="10" t="str">
        <f ca="1">IF(MATCH(D328,D$1:D328,0)=ROW(D328),D328&amp;";","")</f>
        <v/>
      </c>
      <c r="AI328" s="10" t="e">
        <f ca="1">IF(MATCH(E328,E$1:E328,0)=ROW(E328),E328&amp;";","")</f>
        <v>#VALUE!</v>
      </c>
    </row>
    <row r="329" spans="1:35">
      <c r="A329" s="10">
        <v>308</v>
      </c>
      <c r="B329" s="10" t="str">
        <f ca="1">'Application For TE&amp;GOTS'!X370</f>
        <v/>
      </c>
      <c r="C329" s="10">
        <f>'Application For TE&amp;GOTS'!$D370</f>
        <v>0</v>
      </c>
      <c r="D329" s="10" t="str" cm="1">
        <f t="array" aca="1" ref="D329" ca="1">IFERROR(INDIRECT("'Application For TE&amp;GOTS'!L"&amp;'Application For TE&amp;GOTS'!S370),"")</f>
        <v/>
      </c>
      <c r="E329" s="10" t="e">
        <f ca="1">'Application For TE&amp;GOTS'!AF370</f>
        <v>#VALUE!</v>
      </c>
      <c r="F329" s="10" t="str">
        <f ca="1">IFERROR(LEFT('Application For TE&amp;GOTS'!AH370,LEN('Application For TE&amp;GOTS'!AH370)-2),"")</f>
        <v/>
      </c>
      <c r="G329" s="10" t="e">
        <f ca="1">'Application For TE&amp;GOTS'!AI370</f>
        <v>#VALUE!</v>
      </c>
      <c r="Z329" s="10">
        <v>420</v>
      </c>
      <c r="AF329" s="10" t="str">
        <f ca="1">IF(MATCH(B329,B$1:B329,0)=ROW(B329),B329&amp;";","")</f>
        <v/>
      </c>
      <c r="AG329" s="10" t="str">
        <f>IF(MATCH(C329,C$1:C329,0)=ROW(C329),C329&amp;";","")</f>
        <v/>
      </c>
      <c r="AH329" s="10" t="str">
        <f ca="1">IF(MATCH(D329,D$1:D329,0)=ROW(D329),D329&amp;";","")</f>
        <v/>
      </c>
      <c r="AI329" s="10" t="e">
        <f ca="1">IF(MATCH(E329,E$1:E329,0)=ROW(E329),E329&amp;";","")</f>
        <v>#VALUE!</v>
      </c>
    </row>
    <row r="330" spans="1:35">
      <c r="A330" s="10">
        <v>309</v>
      </c>
      <c r="B330" s="10" t="str">
        <f ca="1">'Application For TE&amp;GOTS'!X371</f>
        <v/>
      </c>
      <c r="C330" s="10">
        <f>'Application For TE&amp;GOTS'!$D371</f>
        <v>0</v>
      </c>
      <c r="D330" s="10" t="str" cm="1">
        <f t="array" aca="1" ref="D330" ca="1">IFERROR(INDIRECT("'Application For TE&amp;GOTS'!L"&amp;'Application For TE&amp;GOTS'!S371),"")</f>
        <v/>
      </c>
      <c r="E330" s="10" t="e">
        <f ca="1">'Application For TE&amp;GOTS'!AF371</f>
        <v>#VALUE!</v>
      </c>
      <c r="F330" s="10" t="str">
        <f ca="1">IFERROR(LEFT('Application For TE&amp;GOTS'!AH371,LEN('Application For TE&amp;GOTS'!AH371)-2),"")</f>
        <v/>
      </c>
      <c r="G330" s="10" t="e">
        <f ca="1">'Application For TE&amp;GOTS'!AI371</f>
        <v>#VALUE!</v>
      </c>
      <c r="Z330" s="10">
        <v>421</v>
      </c>
      <c r="AF330" s="10" t="str">
        <f ca="1">IF(MATCH(B330,B$1:B330,0)=ROW(B330),B330&amp;";","")</f>
        <v/>
      </c>
      <c r="AG330" s="10" t="str">
        <f>IF(MATCH(C330,C$1:C330,0)=ROW(C330),C330&amp;";","")</f>
        <v/>
      </c>
      <c r="AH330" s="10" t="str">
        <f ca="1">IF(MATCH(D330,D$1:D330,0)=ROW(D330),D330&amp;";","")</f>
        <v/>
      </c>
      <c r="AI330" s="10" t="e">
        <f ca="1">IF(MATCH(E330,E$1:E330,0)=ROW(E330),E330&amp;";","")</f>
        <v>#VALUE!</v>
      </c>
    </row>
    <row r="331" spans="1:35">
      <c r="A331" s="10">
        <v>310</v>
      </c>
      <c r="B331" s="10" t="str">
        <f ca="1">'Application For TE&amp;GOTS'!X372</f>
        <v/>
      </c>
      <c r="C331" s="10">
        <f>'Application For TE&amp;GOTS'!$D372</f>
        <v>0</v>
      </c>
      <c r="D331" s="10" t="str" cm="1">
        <f t="array" aca="1" ref="D331" ca="1">IFERROR(INDIRECT("'Application For TE&amp;GOTS'!L"&amp;'Application For TE&amp;GOTS'!S372),"")</f>
        <v/>
      </c>
      <c r="E331" s="10" t="e">
        <f ca="1">'Application For TE&amp;GOTS'!AF372</f>
        <v>#VALUE!</v>
      </c>
      <c r="F331" s="10" t="str">
        <f ca="1">IFERROR(LEFT('Application For TE&amp;GOTS'!AH372,LEN('Application For TE&amp;GOTS'!AH372)-2),"")</f>
        <v/>
      </c>
      <c r="G331" s="10" t="e">
        <f ca="1">'Application For TE&amp;GOTS'!AI372</f>
        <v>#VALUE!</v>
      </c>
      <c r="Z331" s="10">
        <v>422</v>
      </c>
      <c r="AF331" s="10" t="str">
        <f ca="1">IF(MATCH(B331,B$1:B331,0)=ROW(B331),B331&amp;";","")</f>
        <v/>
      </c>
      <c r="AG331" s="10" t="str">
        <f>IF(MATCH(C331,C$1:C331,0)=ROW(C331),C331&amp;";","")</f>
        <v/>
      </c>
      <c r="AH331" s="10" t="str">
        <f ca="1">IF(MATCH(D331,D$1:D331,0)=ROW(D331),D331&amp;";","")</f>
        <v/>
      </c>
      <c r="AI331" s="10" t="e">
        <f ca="1">IF(MATCH(E331,E$1:E331,0)=ROW(E331),E331&amp;";","")</f>
        <v>#VALUE!</v>
      </c>
    </row>
    <row r="332" spans="1:35">
      <c r="A332" s="10">
        <v>311</v>
      </c>
      <c r="B332" s="10" t="str">
        <f ca="1">'Application For TE&amp;GOTS'!X373</f>
        <v/>
      </c>
      <c r="C332" s="10">
        <f>'Application For TE&amp;GOTS'!$D373</f>
        <v>0</v>
      </c>
      <c r="D332" s="10" t="str" cm="1">
        <f t="array" aca="1" ref="D332" ca="1">IFERROR(INDIRECT("'Application For TE&amp;GOTS'!L"&amp;'Application For TE&amp;GOTS'!S373),"")</f>
        <v/>
      </c>
      <c r="E332" s="10" t="e">
        <f ca="1">'Application For TE&amp;GOTS'!AF373</f>
        <v>#VALUE!</v>
      </c>
      <c r="F332" s="10" t="str">
        <f ca="1">IFERROR(LEFT('Application For TE&amp;GOTS'!AH373,LEN('Application For TE&amp;GOTS'!AH373)-2),"")</f>
        <v/>
      </c>
      <c r="G332" s="10" t="e">
        <f ca="1">'Application For TE&amp;GOTS'!AI373</f>
        <v>#VALUE!</v>
      </c>
      <c r="Z332" s="10">
        <v>423</v>
      </c>
      <c r="AF332" s="10" t="str">
        <f ca="1">IF(MATCH(B332,B$1:B332,0)=ROW(B332),B332&amp;";","")</f>
        <v/>
      </c>
      <c r="AG332" s="10" t="str">
        <f>IF(MATCH(C332,C$1:C332,0)=ROW(C332),C332&amp;";","")</f>
        <v/>
      </c>
      <c r="AH332" s="10" t="str">
        <f ca="1">IF(MATCH(D332,D$1:D332,0)=ROW(D332),D332&amp;";","")</f>
        <v/>
      </c>
      <c r="AI332" s="10" t="e">
        <f ca="1">IF(MATCH(E332,E$1:E332,0)=ROW(E332),E332&amp;";","")</f>
        <v>#VALUE!</v>
      </c>
    </row>
    <row r="333" spans="1:35">
      <c r="A333" s="10">
        <v>312</v>
      </c>
      <c r="B333" s="10" t="str">
        <f ca="1">'Application For TE&amp;GOTS'!X374</f>
        <v/>
      </c>
      <c r="C333" s="10">
        <f>'Application For TE&amp;GOTS'!$D374</f>
        <v>0</v>
      </c>
      <c r="D333" s="10" t="str" cm="1">
        <f t="array" aca="1" ref="D333" ca="1">IFERROR(INDIRECT("'Application For TE&amp;GOTS'!L"&amp;'Application For TE&amp;GOTS'!S374),"")</f>
        <v/>
      </c>
      <c r="E333" s="10" t="e">
        <f ca="1">'Application For TE&amp;GOTS'!AF374</f>
        <v>#VALUE!</v>
      </c>
      <c r="F333" s="10" t="str">
        <f ca="1">IFERROR(LEFT('Application For TE&amp;GOTS'!AH374,LEN('Application For TE&amp;GOTS'!AH374)-2),"")</f>
        <v/>
      </c>
      <c r="G333" s="10" t="e">
        <f ca="1">'Application For TE&amp;GOTS'!AI374</f>
        <v>#VALUE!</v>
      </c>
      <c r="Z333" s="10">
        <v>424</v>
      </c>
      <c r="AF333" s="10" t="str">
        <f ca="1">IF(MATCH(B333,B$1:B333,0)=ROW(B333),B333&amp;";","")</f>
        <v/>
      </c>
      <c r="AG333" s="10" t="str">
        <f>IF(MATCH(C333,C$1:C333,0)=ROW(C333),C333&amp;";","")</f>
        <v/>
      </c>
      <c r="AH333" s="10" t="str">
        <f ca="1">IF(MATCH(D333,D$1:D333,0)=ROW(D333),D333&amp;";","")</f>
        <v/>
      </c>
      <c r="AI333" s="10" t="e">
        <f ca="1">IF(MATCH(E333,E$1:E333,0)=ROW(E333),E333&amp;";","")</f>
        <v>#VALUE!</v>
      </c>
    </row>
    <row r="334" spans="1:35">
      <c r="A334" s="10">
        <v>313</v>
      </c>
      <c r="B334" s="10" t="str">
        <f ca="1">'Application For TE&amp;GOTS'!X375</f>
        <v/>
      </c>
      <c r="C334" s="10">
        <f>'Application For TE&amp;GOTS'!$D375</f>
        <v>0</v>
      </c>
      <c r="D334" s="10" t="str" cm="1">
        <f t="array" aca="1" ref="D334" ca="1">IFERROR(INDIRECT("'Application For TE&amp;GOTS'!L"&amp;'Application For TE&amp;GOTS'!S375),"")</f>
        <v/>
      </c>
      <c r="E334" s="10" t="e">
        <f ca="1">'Application For TE&amp;GOTS'!AF375</f>
        <v>#VALUE!</v>
      </c>
      <c r="F334" s="10" t="str">
        <f ca="1">IFERROR(LEFT('Application For TE&amp;GOTS'!AH375,LEN('Application For TE&amp;GOTS'!AH375)-2),"")</f>
        <v/>
      </c>
      <c r="G334" s="10" t="e">
        <f ca="1">'Application For TE&amp;GOTS'!AI375</f>
        <v>#VALUE!</v>
      </c>
      <c r="Z334" s="10">
        <v>425</v>
      </c>
      <c r="AF334" s="10" t="str">
        <f ca="1">IF(MATCH(B334,B$1:B334,0)=ROW(B334),B334&amp;";","")</f>
        <v/>
      </c>
      <c r="AG334" s="10" t="str">
        <f>IF(MATCH(C334,C$1:C334,0)=ROW(C334),C334&amp;";","")</f>
        <v/>
      </c>
      <c r="AH334" s="10" t="str">
        <f ca="1">IF(MATCH(D334,D$1:D334,0)=ROW(D334),D334&amp;";","")</f>
        <v/>
      </c>
      <c r="AI334" s="10" t="e">
        <f ca="1">IF(MATCH(E334,E$1:E334,0)=ROW(E334),E334&amp;";","")</f>
        <v>#VALUE!</v>
      </c>
    </row>
    <row r="335" spans="1:35">
      <c r="A335" s="10">
        <v>314</v>
      </c>
      <c r="B335" s="10" t="str">
        <f ca="1">'Application For TE&amp;GOTS'!X376</f>
        <v/>
      </c>
      <c r="C335" s="10">
        <f>'Application For TE&amp;GOTS'!$D376</f>
        <v>0</v>
      </c>
      <c r="D335" s="10" t="str" cm="1">
        <f t="array" aca="1" ref="D335" ca="1">IFERROR(INDIRECT("'Application For TE&amp;GOTS'!L"&amp;'Application For TE&amp;GOTS'!S376),"")</f>
        <v/>
      </c>
      <c r="E335" s="10" t="e">
        <f ca="1">'Application For TE&amp;GOTS'!AF376</f>
        <v>#VALUE!</v>
      </c>
      <c r="F335" s="10" t="str">
        <f ca="1">IFERROR(LEFT('Application For TE&amp;GOTS'!AH376,LEN('Application For TE&amp;GOTS'!AH376)-2),"")</f>
        <v/>
      </c>
      <c r="G335" s="10" t="e">
        <f ca="1">'Application For TE&amp;GOTS'!AI376</f>
        <v>#VALUE!</v>
      </c>
      <c r="Z335" s="10">
        <v>426</v>
      </c>
      <c r="AF335" s="10" t="str">
        <f ca="1">IF(MATCH(B335,B$1:B335,0)=ROW(B335),B335&amp;";","")</f>
        <v/>
      </c>
      <c r="AG335" s="10" t="str">
        <f>IF(MATCH(C335,C$1:C335,0)=ROW(C335),C335&amp;";","")</f>
        <v/>
      </c>
      <c r="AH335" s="10" t="str">
        <f ca="1">IF(MATCH(D335,D$1:D335,0)=ROW(D335),D335&amp;";","")</f>
        <v/>
      </c>
      <c r="AI335" s="10" t="e">
        <f ca="1">IF(MATCH(E335,E$1:E335,0)=ROW(E335),E335&amp;";","")</f>
        <v>#VALUE!</v>
      </c>
    </row>
    <row r="336" spans="1:35">
      <c r="A336" s="10">
        <v>315</v>
      </c>
      <c r="B336" s="10" t="str">
        <f ca="1">'Application For TE&amp;GOTS'!X377</f>
        <v/>
      </c>
      <c r="C336" s="10">
        <f>'Application For TE&amp;GOTS'!$D377</f>
        <v>0</v>
      </c>
      <c r="D336" s="10" t="str" cm="1">
        <f t="array" aca="1" ref="D336" ca="1">IFERROR(INDIRECT("'Application For TE&amp;GOTS'!L"&amp;'Application For TE&amp;GOTS'!S377),"")</f>
        <v/>
      </c>
      <c r="E336" s="10" t="e">
        <f ca="1">'Application For TE&amp;GOTS'!AF377</f>
        <v>#VALUE!</v>
      </c>
      <c r="F336" s="10" t="str">
        <f ca="1">IFERROR(LEFT('Application For TE&amp;GOTS'!AH377,LEN('Application For TE&amp;GOTS'!AH377)-2),"")</f>
        <v/>
      </c>
      <c r="G336" s="10" t="e">
        <f ca="1">'Application For TE&amp;GOTS'!AI377</f>
        <v>#VALUE!</v>
      </c>
      <c r="Z336" s="10">
        <v>427</v>
      </c>
      <c r="AF336" s="10" t="str">
        <f ca="1">IF(MATCH(B336,B$1:B336,0)=ROW(B336),B336&amp;";","")</f>
        <v/>
      </c>
      <c r="AG336" s="10" t="str">
        <f>IF(MATCH(C336,C$1:C336,0)=ROW(C336),C336&amp;";","")</f>
        <v/>
      </c>
      <c r="AH336" s="10" t="str">
        <f ca="1">IF(MATCH(D336,D$1:D336,0)=ROW(D336),D336&amp;";","")</f>
        <v/>
      </c>
      <c r="AI336" s="10" t="e">
        <f ca="1">IF(MATCH(E336,E$1:E336,0)=ROW(E336),E336&amp;";","")</f>
        <v>#VALUE!</v>
      </c>
    </row>
    <row r="337" spans="1:35">
      <c r="A337" s="10">
        <v>316</v>
      </c>
      <c r="B337" s="10" t="str">
        <f ca="1">'Application For TE&amp;GOTS'!X378</f>
        <v/>
      </c>
      <c r="C337" s="10">
        <f>'Application For TE&amp;GOTS'!$D378</f>
        <v>0</v>
      </c>
      <c r="D337" s="10" t="str" cm="1">
        <f t="array" aca="1" ref="D337" ca="1">IFERROR(INDIRECT("'Application For TE&amp;GOTS'!L"&amp;'Application For TE&amp;GOTS'!S378),"")</f>
        <v/>
      </c>
      <c r="E337" s="10" t="e">
        <f ca="1">'Application For TE&amp;GOTS'!AF378</f>
        <v>#VALUE!</v>
      </c>
      <c r="F337" s="10" t="str">
        <f ca="1">IFERROR(LEFT('Application For TE&amp;GOTS'!AH378,LEN('Application For TE&amp;GOTS'!AH378)-2),"")</f>
        <v/>
      </c>
      <c r="G337" s="10" t="e">
        <f ca="1">'Application For TE&amp;GOTS'!AI378</f>
        <v>#VALUE!</v>
      </c>
      <c r="Z337" s="10">
        <v>428</v>
      </c>
      <c r="AF337" s="10" t="str">
        <f ca="1">IF(MATCH(B337,B$1:B337,0)=ROW(B337),B337&amp;";","")</f>
        <v/>
      </c>
      <c r="AG337" s="10" t="str">
        <f>IF(MATCH(C337,C$1:C337,0)=ROW(C337),C337&amp;";","")</f>
        <v/>
      </c>
      <c r="AH337" s="10" t="str">
        <f ca="1">IF(MATCH(D337,D$1:D337,0)=ROW(D337),D337&amp;";","")</f>
        <v/>
      </c>
      <c r="AI337" s="10" t="e">
        <f ca="1">IF(MATCH(E337,E$1:E337,0)=ROW(E337),E337&amp;";","")</f>
        <v>#VALUE!</v>
      </c>
    </row>
    <row r="338" spans="1:35">
      <c r="A338" s="10">
        <v>317</v>
      </c>
      <c r="B338" s="10" t="str">
        <f ca="1">'Application For TE&amp;GOTS'!X379</f>
        <v/>
      </c>
      <c r="C338" s="10">
        <f>'Application For TE&amp;GOTS'!$D379</f>
        <v>0</v>
      </c>
      <c r="D338" s="10" t="str" cm="1">
        <f t="array" aca="1" ref="D338" ca="1">IFERROR(INDIRECT("'Application For TE&amp;GOTS'!L"&amp;'Application For TE&amp;GOTS'!S379),"")</f>
        <v/>
      </c>
      <c r="E338" s="10" t="e">
        <f ca="1">'Application For TE&amp;GOTS'!AF379</f>
        <v>#VALUE!</v>
      </c>
      <c r="F338" s="10" t="str">
        <f ca="1">IFERROR(LEFT('Application For TE&amp;GOTS'!AH379,LEN('Application For TE&amp;GOTS'!AH379)-2),"")</f>
        <v/>
      </c>
      <c r="G338" s="10" t="e">
        <f ca="1">'Application For TE&amp;GOTS'!AI379</f>
        <v>#VALUE!</v>
      </c>
      <c r="Z338" s="10">
        <v>429</v>
      </c>
      <c r="AF338" s="10" t="str">
        <f ca="1">IF(MATCH(B338,B$1:B338,0)=ROW(B338),B338&amp;";","")</f>
        <v/>
      </c>
      <c r="AG338" s="10" t="str">
        <f>IF(MATCH(C338,C$1:C338,0)=ROW(C338),C338&amp;";","")</f>
        <v/>
      </c>
      <c r="AH338" s="10" t="str">
        <f ca="1">IF(MATCH(D338,D$1:D338,0)=ROW(D338),D338&amp;";","")</f>
        <v/>
      </c>
      <c r="AI338" s="10" t="e">
        <f ca="1">IF(MATCH(E338,E$1:E338,0)=ROW(E338),E338&amp;";","")</f>
        <v>#VALUE!</v>
      </c>
    </row>
    <row r="339" spans="1:35">
      <c r="A339" s="10">
        <v>318</v>
      </c>
      <c r="B339" s="10" t="str">
        <f ca="1">'Application For TE&amp;GOTS'!X380</f>
        <v/>
      </c>
      <c r="C339" s="10">
        <f>'Application For TE&amp;GOTS'!$D380</f>
        <v>0</v>
      </c>
      <c r="D339" s="10" t="str" cm="1">
        <f t="array" aca="1" ref="D339" ca="1">IFERROR(INDIRECT("'Application For TE&amp;GOTS'!L"&amp;'Application For TE&amp;GOTS'!S380),"")</f>
        <v/>
      </c>
      <c r="E339" s="10" t="e">
        <f ca="1">'Application For TE&amp;GOTS'!AF380</f>
        <v>#VALUE!</v>
      </c>
      <c r="F339" s="10" t="str">
        <f ca="1">IFERROR(LEFT('Application For TE&amp;GOTS'!AH380,LEN('Application For TE&amp;GOTS'!AH380)-2),"")</f>
        <v/>
      </c>
      <c r="G339" s="10" t="e">
        <f ca="1">'Application For TE&amp;GOTS'!AI380</f>
        <v>#VALUE!</v>
      </c>
      <c r="Z339" s="10">
        <v>430</v>
      </c>
      <c r="AF339" s="10" t="str">
        <f ca="1">IF(MATCH(B339,B$1:B339,0)=ROW(B339),B339&amp;";","")</f>
        <v/>
      </c>
      <c r="AG339" s="10" t="str">
        <f>IF(MATCH(C339,C$1:C339,0)=ROW(C339),C339&amp;";","")</f>
        <v/>
      </c>
      <c r="AH339" s="10" t="str">
        <f ca="1">IF(MATCH(D339,D$1:D339,0)=ROW(D339),D339&amp;";","")</f>
        <v/>
      </c>
      <c r="AI339" s="10" t="e">
        <f ca="1">IF(MATCH(E339,E$1:E339,0)=ROW(E339),E339&amp;";","")</f>
        <v>#VALUE!</v>
      </c>
    </row>
    <row r="340" spans="1:35">
      <c r="A340" s="10">
        <v>319</v>
      </c>
      <c r="B340" s="10" t="str">
        <f ca="1">'Application For TE&amp;GOTS'!X381</f>
        <v/>
      </c>
      <c r="C340" s="10">
        <f>'Application For TE&amp;GOTS'!$D381</f>
        <v>0</v>
      </c>
      <c r="D340" s="10" t="str" cm="1">
        <f t="array" aca="1" ref="D340" ca="1">IFERROR(INDIRECT("'Application For TE&amp;GOTS'!L"&amp;'Application For TE&amp;GOTS'!S381),"")</f>
        <v/>
      </c>
      <c r="E340" s="10" t="e">
        <f ca="1">'Application For TE&amp;GOTS'!AF381</f>
        <v>#VALUE!</v>
      </c>
      <c r="F340" s="10" t="str">
        <f ca="1">IFERROR(LEFT('Application For TE&amp;GOTS'!AH381,LEN('Application For TE&amp;GOTS'!AH381)-2),"")</f>
        <v/>
      </c>
      <c r="G340" s="10" t="e">
        <f ca="1">'Application For TE&amp;GOTS'!AI381</f>
        <v>#VALUE!</v>
      </c>
      <c r="Z340" s="10">
        <v>431</v>
      </c>
      <c r="AF340" s="10" t="str">
        <f ca="1">IF(MATCH(B340,B$1:B340,0)=ROW(B340),B340&amp;";","")</f>
        <v/>
      </c>
      <c r="AG340" s="10" t="str">
        <f>IF(MATCH(C340,C$1:C340,0)=ROW(C340),C340&amp;";","")</f>
        <v/>
      </c>
      <c r="AH340" s="10" t="str">
        <f ca="1">IF(MATCH(D340,D$1:D340,0)=ROW(D340),D340&amp;";","")</f>
        <v/>
      </c>
      <c r="AI340" s="10" t="e">
        <f ca="1">IF(MATCH(E340,E$1:E340,0)=ROW(E340),E340&amp;";","")</f>
        <v>#VALUE!</v>
      </c>
    </row>
    <row r="341" spans="1:35">
      <c r="A341" s="10">
        <v>320</v>
      </c>
      <c r="B341" s="10" t="str">
        <f ca="1">'Application For TE&amp;GOTS'!X382</f>
        <v/>
      </c>
      <c r="C341" s="10">
        <f>'Application For TE&amp;GOTS'!$D382</f>
        <v>0</v>
      </c>
      <c r="D341" s="10" t="str" cm="1">
        <f t="array" aca="1" ref="D341" ca="1">IFERROR(INDIRECT("'Application For TE&amp;GOTS'!L"&amp;'Application For TE&amp;GOTS'!S382),"")</f>
        <v/>
      </c>
      <c r="E341" s="10" t="e">
        <f ca="1">'Application For TE&amp;GOTS'!AF382</f>
        <v>#VALUE!</v>
      </c>
      <c r="F341" s="10" t="str">
        <f ca="1">IFERROR(LEFT('Application For TE&amp;GOTS'!AH382,LEN('Application For TE&amp;GOTS'!AH382)-2),"")</f>
        <v/>
      </c>
      <c r="G341" s="10" t="e">
        <f ca="1">'Application For TE&amp;GOTS'!AI382</f>
        <v>#VALUE!</v>
      </c>
      <c r="Z341" s="10">
        <v>432</v>
      </c>
      <c r="AF341" s="10" t="str">
        <f ca="1">IF(MATCH(B341,B$1:B341,0)=ROW(B341),B341&amp;";","")</f>
        <v/>
      </c>
      <c r="AG341" s="10" t="str">
        <f>IF(MATCH(C341,C$1:C341,0)=ROW(C341),C341&amp;";","")</f>
        <v/>
      </c>
      <c r="AH341" s="10" t="str">
        <f ca="1">IF(MATCH(D341,D$1:D341,0)=ROW(D341),D341&amp;";","")</f>
        <v/>
      </c>
      <c r="AI341" s="10" t="e">
        <f ca="1">IF(MATCH(E341,E$1:E341,0)=ROW(E341),E341&amp;";","")</f>
        <v>#VALUE!</v>
      </c>
    </row>
    <row r="342" spans="1:35">
      <c r="A342" s="10">
        <v>321</v>
      </c>
      <c r="B342" s="10" t="str">
        <f ca="1">'Application For TE&amp;GOTS'!X383</f>
        <v/>
      </c>
      <c r="C342" s="10">
        <f>'Application For TE&amp;GOTS'!$D383</f>
        <v>0</v>
      </c>
      <c r="D342" s="10" t="str" cm="1">
        <f t="array" aca="1" ref="D342" ca="1">IFERROR(INDIRECT("'Application For TE&amp;GOTS'!L"&amp;'Application For TE&amp;GOTS'!S383),"")</f>
        <v/>
      </c>
      <c r="E342" s="10" t="e">
        <f ca="1">'Application For TE&amp;GOTS'!AF383</f>
        <v>#VALUE!</v>
      </c>
      <c r="F342" s="10" t="str">
        <f ca="1">IFERROR(LEFT('Application For TE&amp;GOTS'!AH383,LEN('Application For TE&amp;GOTS'!AH383)-2),"")</f>
        <v/>
      </c>
      <c r="G342" s="10" t="e">
        <f ca="1">'Application For TE&amp;GOTS'!AI383</f>
        <v>#VALUE!</v>
      </c>
      <c r="Z342" s="10">
        <v>433</v>
      </c>
      <c r="AF342" s="10" t="str">
        <f ca="1">IF(MATCH(B342,B$1:B342,0)=ROW(B342),B342&amp;";","")</f>
        <v/>
      </c>
      <c r="AG342" s="10" t="str">
        <f>IF(MATCH(C342,C$1:C342,0)=ROW(C342),C342&amp;";","")</f>
        <v/>
      </c>
      <c r="AH342" s="10" t="str">
        <f ca="1">IF(MATCH(D342,D$1:D342,0)=ROW(D342),D342&amp;";","")</f>
        <v/>
      </c>
      <c r="AI342" s="10" t="e">
        <f ca="1">IF(MATCH(E342,E$1:E342,0)=ROW(E342),E342&amp;";","")</f>
        <v>#VALUE!</v>
      </c>
    </row>
    <row r="343" spans="1:35">
      <c r="A343" s="10">
        <v>322</v>
      </c>
      <c r="B343" s="10" t="str">
        <f ca="1">'Application For TE&amp;GOTS'!X384</f>
        <v/>
      </c>
      <c r="C343" s="10">
        <f>'Application For TE&amp;GOTS'!$D384</f>
        <v>0</v>
      </c>
      <c r="D343" s="10" t="str" cm="1">
        <f t="array" aca="1" ref="D343" ca="1">IFERROR(INDIRECT("'Application For TE&amp;GOTS'!L"&amp;'Application For TE&amp;GOTS'!S384),"")</f>
        <v/>
      </c>
      <c r="E343" s="10" t="e">
        <f ca="1">'Application For TE&amp;GOTS'!AF384</f>
        <v>#VALUE!</v>
      </c>
      <c r="F343" s="10" t="str">
        <f ca="1">IFERROR(LEFT('Application For TE&amp;GOTS'!AH384,LEN('Application For TE&amp;GOTS'!AH384)-2),"")</f>
        <v/>
      </c>
      <c r="G343" s="10" t="e">
        <f ca="1">'Application For TE&amp;GOTS'!AI384</f>
        <v>#VALUE!</v>
      </c>
      <c r="Z343" s="10">
        <v>434</v>
      </c>
      <c r="AF343" s="10" t="str">
        <f ca="1">IF(MATCH(B343,B$1:B343,0)=ROW(B343),B343&amp;";","")</f>
        <v/>
      </c>
      <c r="AG343" s="10" t="str">
        <f>IF(MATCH(C343,C$1:C343,0)=ROW(C343),C343&amp;";","")</f>
        <v/>
      </c>
      <c r="AH343" s="10" t="str">
        <f ca="1">IF(MATCH(D343,D$1:D343,0)=ROW(D343),D343&amp;";","")</f>
        <v/>
      </c>
      <c r="AI343" s="10" t="e">
        <f ca="1">IF(MATCH(E343,E$1:E343,0)=ROW(E343),E343&amp;";","")</f>
        <v>#VALUE!</v>
      </c>
    </row>
    <row r="344" spans="1:35">
      <c r="A344" s="10">
        <v>323</v>
      </c>
      <c r="B344" s="10" t="str">
        <f ca="1">'Application For TE&amp;GOTS'!X385</f>
        <v/>
      </c>
      <c r="C344" s="10">
        <f>'Application For TE&amp;GOTS'!$D385</f>
        <v>0</v>
      </c>
      <c r="D344" s="10" t="str" cm="1">
        <f t="array" aca="1" ref="D344" ca="1">IFERROR(INDIRECT("'Application For TE&amp;GOTS'!L"&amp;'Application For TE&amp;GOTS'!S385),"")</f>
        <v/>
      </c>
      <c r="E344" s="10" t="e">
        <f ca="1">'Application For TE&amp;GOTS'!AF385</f>
        <v>#VALUE!</v>
      </c>
      <c r="F344" s="10" t="str">
        <f ca="1">IFERROR(LEFT('Application For TE&amp;GOTS'!AH385,LEN('Application For TE&amp;GOTS'!AH385)-2),"")</f>
        <v/>
      </c>
      <c r="G344" s="10" t="e">
        <f ca="1">'Application For TE&amp;GOTS'!AI385</f>
        <v>#VALUE!</v>
      </c>
      <c r="Z344" s="10">
        <v>435</v>
      </c>
      <c r="AF344" s="10" t="str">
        <f ca="1">IF(MATCH(B344,B$1:B344,0)=ROW(B344),B344&amp;";","")</f>
        <v/>
      </c>
      <c r="AG344" s="10" t="str">
        <f>IF(MATCH(C344,C$1:C344,0)=ROW(C344),C344&amp;";","")</f>
        <v/>
      </c>
      <c r="AH344" s="10" t="str">
        <f ca="1">IF(MATCH(D344,D$1:D344,0)=ROW(D344),D344&amp;";","")</f>
        <v/>
      </c>
      <c r="AI344" s="10" t="e">
        <f ca="1">IF(MATCH(E344,E$1:E344,0)=ROW(E344),E344&amp;";","")</f>
        <v>#VALUE!</v>
      </c>
    </row>
    <row r="345" spans="1:35">
      <c r="A345" s="10">
        <v>324</v>
      </c>
      <c r="B345" s="10" t="str">
        <f ca="1">'Application For TE&amp;GOTS'!X386</f>
        <v/>
      </c>
      <c r="C345" s="10">
        <f>'Application For TE&amp;GOTS'!$D386</f>
        <v>0</v>
      </c>
      <c r="D345" s="10" t="str" cm="1">
        <f t="array" aca="1" ref="D345" ca="1">IFERROR(INDIRECT("'Application For TE&amp;GOTS'!L"&amp;'Application For TE&amp;GOTS'!S386),"")</f>
        <v/>
      </c>
      <c r="E345" s="10" t="e">
        <f ca="1">'Application For TE&amp;GOTS'!AF386</f>
        <v>#VALUE!</v>
      </c>
      <c r="F345" s="10" t="str">
        <f ca="1">IFERROR(LEFT('Application For TE&amp;GOTS'!AH386,LEN('Application For TE&amp;GOTS'!AH386)-2),"")</f>
        <v/>
      </c>
      <c r="G345" s="10" t="e">
        <f ca="1">'Application For TE&amp;GOTS'!AI386</f>
        <v>#VALUE!</v>
      </c>
      <c r="Z345" s="10">
        <v>436</v>
      </c>
      <c r="AF345" s="10" t="str">
        <f ca="1">IF(MATCH(B345,B$1:B345,0)=ROW(B345),B345&amp;";","")</f>
        <v/>
      </c>
      <c r="AG345" s="10" t="str">
        <f>IF(MATCH(C345,C$1:C345,0)=ROW(C345),C345&amp;";","")</f>
        <v/>
      </c>
      <c r="AH345" s="10" t="str">
        <f ca="1">IF(MATCH(D345,D$1:D345,0)=ROW(D345),D345&amp;";","")</f>
        <v/>
      </c>
      <c r="AI345" s="10" t="e">
        <f ca="1">IF(MATCH(E345,E$1:E345,0)=ROW(E345),E345&amp;";","")</f>
        <v>#VALUE!</v>
      </c>
    </row>
    <row r="346" spans="1:35">
      <c r="A346" s="10">
        <v>325</v>
      </c>
      <c r="B346" s="10" t="str">
        <f ca="1">'Application For TE&amp;GOTS'!X387</f>
        <v/>
      </c>
      <c r="C346" s="10">
        <f>'Application For TE&amp;GOTS'!$D387</f>
        <v>0</v>
      </c>
      <c r="D346" s="10" t="str" cm="1">
        <f t="array" aca="1" ref="D346" ca="1">IFERROR(INDIRECT("'Application For TE&amp;GOTS'!L"&amp;'Application For TE&amp;GOTS'!S387),"")</f>
        <v/>
      </c>
      <c r="E346" s="10" t="e">
        <f ca="1">'Application For TE&amp;GOTS'!AF387</f>
        <v>#VALUE!</v>
      </c>
      <c r="F346" s="10" t="str">
        <f ca="1">IFERROR(LEFT('Application For TE&amp;GOTS'!AH387,LEN('Application For TE&amp;GOTS'!AH387)-2),"")</f>
        <v/>
      </c>
      <c r="G346" s="10" t="e">
        <f ca="1">'Application For TE&amp;GOTS'!AI387</f>
        <v>#VALUE!</v>
      </c>
      <c r="Z346" s="10">
        <v>437</v>
      </c>
      <c r="AF346" s="10" t="str">
        <f ca="1">IF(MATCH(B346,B$1:B346,0)=ROW(B346),B346&amp;";","")</f>
        <v/>
      </c>
      <c r="AG346" s="10" t="str">
        <f>IF(MATCH(C346,C$1:C346,0)=ROW(C346),C346&amp;";","")</f>
        <v/>
      </c>
      <c r="AH346" s="10" t="str">
        <f ca="1">IF(MATCH(D346,D$1:D346,0)=ROW(D346),D346&amp;";","")</f>
        <v/>
      </c>
      <c r="AI346" s="10" t="e">
        <f ca="1">IF(MATCH(E346,E$1:E346,0)=ROW(E346),E346&amp;";","")</f>
        <v>#VALUE!</v>
      </c>
    </row>
    <row r="347" spans="1:35">
      <c r="A347" s="10">
        <v>326</v>
      </c>
      <c r="B347" s="10" t="str">
        <f ca="1">'Application For TE&amp;GOTS'!X388</f>
        <v/>
      </c>
      <c r="C347" s="10">
        <f>'Application For TE&amp;GOTS'!$D388</f>
        <v>0</v>
      </c>
      <c r="D347" s="10" t="str" cm="1">
        <f t="array" aca="1" ref="D347" ca="1">IFERROR(INDIRECT("'Application For TE&amp;GOTS'!L"&amp;'Application For TE&amp;GOTS'!S388),"")</f>
        <v/>
      </c>
      <c r="E347" s="10" t="e">
        <f ca="1">'Application For TE&amp;GOTS'!AF388</f>
        <v>#VALUE!</v>
      </c>
      <c r="F347" s="10" t="str">
        <f ca="1">IFERROR(LEFT('Application For TE&amp;GOTS'!AH388,LEN('Application For TE&amp;GOTS'!AH388)-2),"")</f>
        <v/>
      </c>
      <c r="G347" s="10" t="e">
        <f ca="1">'Application For TE&amp;GOTS'!AI388</f>
        <v>#VALUE!</v>
      </c>
      <c r="Z347" s="10">
        <v>438</v>
      </c>
      <c r="AF347" s="10" t="str">
        <f ca="1">IF(MATCH(B347,B$1:B347,0)=ROW(B347),B347&amp;";","")</f>
        <v/>
      </c>
      <c r="AG347" s="10" t="str">
        <f>IF(MATCH(C347,C$1:C347,0)=ROW(C347),C347&amp;";","")</f>
        <v/>
      </c>
      <c r="AH347" s="10" t="str">
        <f ca="1">IF(MATCH(D347,D$1:D347,0)=ROW(D347),D347&amp;";","")</f>
        <v/>
      </c>
      <c r="AI347" s="10" t="e">
        <f ca="1">IF(MATCH(E347,E$1:E347,0)=ROW(E347),E347&amp;";","")</f>
        <v>#VALUE!</v>
      </c>
    </row>
    <row r="348" spans="1:35">
      <c r="A348" s="10">
        <v>327</v>
      </c>
      <c r="B348" s="10" t="str">
        <f ca="1">'Application For TE&amp;GOTS'!X389</f>
        <v/>
      </c>
      <c r="C348" s="10">
        <f>'Application For TE&amp;GOTS'!$D389</f>
        <v>0</v>
      </c>
      <c r="D348" s="10" t="str" cm="1">
        <f t="array" aca="1" ref="D348" ca="1">IFERROR(INDIRECT("'Application For TE&amp;GOTS'!L"&amp;'Application For TE&amp;GOTS'!S389),"")</f>
        <v/>
      </c>
      <c r="E348" s="10" t="e">
        <f ca="1">'Application For TE&amp;GOTS'!AF389</f>
        <v>#VALUE!</v>
      </c>
      <c r="F348" s="10" t="str">
        <f ca="1">IFERROR(LEFT('Application For TE&amp;GOTS'!AH389,LEN('Application For TE&amp;GOTS'!AH389)-2),"")</f>
        <v/>
      </c>
      <c r="G348" s="10" t="e">
        <f ca="1">'Application For TE&amp;GOTS'!AI389</f>
        <v>#VALUE!</v>
      </c>
      <c r="Z348" s="10">
        <v>439</v>
      </c>
      <c r="AF348" s="10" t="str">
        <f ca="1">IF(MATCH(B348,B$1:B348,0)=ROW(B348),B348&amp;";","")</f>
        <v/>
      </c>
      <c r="AG348" s="10" t="str">
        <f>IF(MATCH(C348,C$1:C348,0)=ROW(C348),C348&amp;";","")</f>
        <v/>
      </c>
      <c r="AH348" s="10" t="str">
        <f ca="1">IF(MATCH(D348,D$1:D348,0)=ROW(D348),D348&amp;";","")</f>
        <v/>
      </c>
      <c r="AI348" s="10" t="e">
        <f ca="1">IF(MATCH(E348,E$1:E348,0)=ROW(E348),E348&amp;";","")</f>
        <v>#VALUE!</v>
      </c>
    </row>
    <row r="349" spans="1:35">
      <c r="A349" s="10">
        <v>328</v>
      </c>
      <c r="B349" s="10" t="str">
        <f ca="1">'Application For TE&amp;GOTS'!X390</f>
        <v/>
      </c>
      <c r="C349" s="10">
        <f>'Application For TE&amp;GOTS'!$D390</f>
        <v>0</v>
      </c>
      <c r="D349" s="10" t="str" cm="1">
        <f t="array" aca="1" ref="D349" ca="1">IFERROR(INDIRECT("'Application For TE&amp;GOTS'!L"&amp;'Application For TE&amp;GOTS'!S390),"")</f>
        <v/>
      </c>
      <c r="E349" s="10" t="e">
        <f ca="1">'Application For TE&amp;GOTS'!AF390</f>
        <v>#VALUE!</v>
      </c>
      <c r="F349" s="10" t="str">
        <f ca="1">IFERROR(LEFT('Application For TE&amp;GOTS'!AH390,LEN('Application For TE&amp;GOTS'!AH390)-2),"")</f>
        <v/>
      </c>
      <c r="G349" s="10" t="e">
        <f ca="1">'Application For TE&amp;GOTS'!AI390</f>
        <v>#VALUE!</v>
      </c>
      <c r="Z349" s="10">
        <v>440</v>
      </c>
      <c r="AF349" s="10" t="str">
        <f ca="1">IF(MATCH(B349,B$1:B349,0)=ROW(B349),B349&amp;";","")</f>
        <v/>
      </c>
      <c r="AG349" s="10" t="str">
        <f>IF(MATCH(C349,C$1:C349,0)=ROW(C349),C349&amp;";","")</f>
        <v/>
      </c>
      <c r="AH349" s="10" t="str">
        <f ca="1">IF(MATCH(D349,D$1:D349,0)=ROW(D349),D349&amp;";","")</f>
        <v/>
      </c>
      <c r="AI349" s="10" t="e">
        <f ca="1">IF(MATCH(E349,E$1:E349,0)=ROW(E349),E349&amp;";","")</f>
        <v>#VALUE!</v>
      </c>
    </row>
    <row r="350" spans="1:35">
      <c r="A350" s="10">
        <v>329</v>
      </c>
      <c r="B350" s="10" t="str">
        <f ca="1">'Application For TE&amp;GOTS'!X391</f>
        <v/>
      </c>
      <c r="C350" s="10">
        <f>'Application For TE&amp;GOTS'!$D391</f>
        <v>0</v>
      </c>
      <c r="D350" s="10" t="str" cm="1">
        <f t="array" aca="1" ref="D350" ca="1">IFERROR(INDIRECT("'Application For TE&amp;GOTS'!L"&amp;'Application For TE&amp;GOTS'!S391),"")</f>
        <v/>
      </c>
      <c r="E350" s="10" t="e">
        <f ca="1">'Application For TE&amp;GOTS'!AF391</f>
        <v>#VALUE!</v>
      </c>
      <c r="F350" s="10" t="str">
        <f ca="1">IFERROR(LEFT('Application For TE&amp;GOTS'!AH391,LEN('Application For TE&amp;GOTS'!AH391)-2),"")</f>
        <v/>
      </c>
      <c r="G350" s="10" t="e">
        <f ca="1">'Application For TE&amp;GOTS'!AI391</f>
        <v>#VALUE!</v>
      </c>
      <c r="Z350" s="10">
        <v>441</v>
      </c>
      <c r="AF350" s="10" t="str">
        <f ca="1">IF(MATCH(B350,B$1:B350,0)=ROW(B350),B350&amp;";","")</f>
        <v/>
      </c>
      <c r="AG350" s="10" t="str">
        <f>IF(MATCH(C350,C$1:C350,0)=ROW(C350),C350&amp;";","")</f>
        <v/>
      </c>
      <c r="AH350" s="10" t="str">
        <f ca="1">IF(MATCH(D350,D$1:D350,0)=ROW(D350),D350&amp;";","")</f>
        <v/>
      </c>
      <c r="AI350" s="10" t="e">
        <f ca="1">IF(MATCH(E350,E$1:E350,0)=ROW(E350),E350&amp;";","")</f>
        <v>#VALUE!</v>
      </c>
    </row>
    <row r="351" spans="1:35">
      <c r="A351" s="10">
        <v>330</v>
      </c>
      <c r="B351" s="10" t="str">
        <f ca="1">'Application For TE&amp;GOTS'!X392</f>
        <v/>
      </c>
      <c r="C351" s="10">
        <f>'Application For TE&amp;GOTS'!$D392</f>
        <v>0</v>
      </c>
      <c r="D351" s="10" t="str" cm="1">
        <f t="array" aca="1" ref="D351" ca="1">IFERROR(INDIRECT("'Application For TE&amp;GOTS'!L"&amp;'Application For TE&amp;GOTS'!S392),"")</f>
        <v/>
      </c>
      <c r="E351" s="10" t="e">
        <f ca="1">'Application For TE&amp;GOTS'!AF392</f>
        <v>#VALUE!</v>
      </c>
      <c r="F351" s="10" t="str">
        <f ca="1">IFERROR(LEFT('Application For TE&amp;GOTS'!AH392,LEN('Application For TE&amp;GOTS'!AH392)-2),"")</f>
        <v/>
      </c>
      <c r="G351" s="10" t="e">
        <f ca="1">'Application For TE&amp;GOTS'!AI392</f>
        <v>#VALUE!</v>
      </c>
      <c r="Z351" s="10">
        <v>442</v>
      </c>
      <c r="AF351" s="10" t="str">
        <f ca="1">IF(MATCH(B351,B$1:B351,0)=ROW(B351),B351&amp;";","")</f>
        <v/>
      </c>
      <c r="AG351" s="10" t="str">
        <f>IF(MATCH(C351,C$1:C351,0)=ROW(C351),C351&amp;";","")</f>
        <v/>
      </c>
      <c r="AH351" s="10" t="str">
        <f ca="1">IF(MATCH(D351,D$1:D351,0)=ROW(D351),D351&amp;";","")</f>
        <v/>
      </c>
      <c r="AI351" s="10" t="e">
        <f ca="1">IF(MATCH(E351,E$1:E351,0)=ROW(E351),E351&amp;";","")</f>
        <v>#VALUE!</v>
      </c>
    </row>
    <row r="352" spans="1:35">
      <c r="A352" s="10">
        <v>331</v>
      </c>
      <c r="B352" s="10" t="str">
        <f ca="1">'Application For TE&amp;GOTS'!X393</f>
        <v/>
      </c>
      <c r="C352" s="10">
        <f>'Application For TE&amp;GOTS'!$D393</f>
        <v>0</v>
      </c>
      <c r="D352" s="10" t="str" cm="1">
        <f t="array" aca="1" ref="D352" ca="1">IFERROR(INDIRECT("'Application For TE&amp;GOTS'!L"&amp;'Application For TE&amp;GOTS'!S393),"")</f>
        <v/>
      </c>
      <c r="E352" s="10" t="e">
        <f ca="1">'Application For TE&amp;GOTS'!AF393</f>
        <v>#VALUE!</v>
      </c>
      <c r="F352" s="10" t="str">
        <f ca="1">IFERROR(LEFT('Application For TE&amp;GOTS'!AH393,LEN('Application For TE&amp;GOTS'!AH393)-2),"")</f>
        <v/>
      </c>
      <c r="G352" s="10" t="e">
        <f ca="1">'Application For TE&amp;GOTS'!AI393</f>
        <v>#VALUE!</v>
      </c>
      <c r="Z352" s="10">
        <v>443</v>
      </c>
      <c r="AF352" s="10" t="str">
        <f ca="1">IF(MATCH(B352,B$1:B352,0)=ROW(B352),B352&amp;";","")</f>
        <v/>
      </c>
      <c r="AG352" s="10" t="str">
        <f>IF(MATCH(C352,C$1:C352,0)=ROW(C352),C352&amp;";","")</f>
        <v/>
      </c>
      <c r="AH352" s="10" t="str">
        <f ca="1">IF(MATCH(D352,D$1:D352,0)=ROW(D352),D352&amp;";","")</f>
        <v/>
      </c>
      <c r="AI352" s="10" t="e">
        <f ca="1">IF(MATCH(E352,E$1:E352,0)=ROW(E352),E352&amp;";","")</f>
        <v>#VALUE!</v>
      </c>
    </row>
    <row r="353" spans="1:35">
      <c r="A353" s="10">
        <v>332</v>
      </c>
      <c r="B353" s="10" t="str">
        <f ca="1">'Application For TE&amp;GOTS'!X394</f>
        <v/>
      </c>
      <c r="C353" s="10">
        <f>'Application For TE&amp;GOTS'!$D394</f>
        <v>0</v>
      </c>
      <c r="D353" s="10" t="str" cm="1">
        <f t="array" aca="1" ref="D353" ca="1">IFERROR(INDIRECT("'Application For TE&amp;GOTS'!L"&amp;'Application For TE&amp;GOTS'!S394),"")</f>
        <v/>
      </c>
      <c r="E353" s="10" t="e">
        <f ca="1">'Application For TE&amp;GOTS'!AF394</f>
        <v>#VALUE!</v>
      </c>
      <c r="F353" s="10" t="str">
        <f ca="1">IFERROR(LEFT('Application For TE&amp;GOTS'!AH394,LEN('Application For TE&amp;GOTS'!AH394)-2),"")</f>
        <v/>
      </c>
      <c r="G353" s="10" t="e">
        <f ca="1">'Application For TE&amp;GOTS'!AI394</f>
        <v>#VALUE!</v>
      </c>
      <c r="Z353" s="10">
        <v>444</v>
      </c>
      <c r="AF353" s="10" t="str">
        <f ca="1">IF(MATCH(B353,B$1:B353,0)=ROW(B353),B353&amp;";","")</f>
        <v/>
      </c>
      <c r="AG353" s="10" t="str">
        <f>IF(MATCH(C353,C$1:C353,0)=ROW(C353),C353&amp;";","")</f>
        <v/>
      </c>
      <c r="AH353" s="10" t="str">
        <f ca="1">IF(MATCH(D353,D$1:D353,0)=ROW(D353),D353&amp;";","")</f>
        <v/>
      </c>
      <c r="AI353" s="10" t="e">
        <f ca="1">IF(MATCH(E353,E$1:E353,0)=ROW(E353),E353&amp;";","")</f>
        <v>#VALUE!</v>
      </c>
    </row>
    <row r="354" spans="1:35">
      <c r="A354" s="10">
        <v>333</v>
      </c>
      <c r="B354" s="10" t="str">
        <f ca="1">'Application For TE&amp;GOTS'!X395</f>
        <v/>
      </c>
      <c r="C354" s="10">
        <f>'Application For TE&amp;GOTS'!$D395</f>
        <v>0</v>
      </c>
      <c r="D354" s="10" t="str" cm="1">
        <f t="array" aca="1" ref="D354" ca="1">IFERROR(INDIRECT("'Application For TE&amp;GOTS'!L"&amp;'Application For TE&amp;GOTS'!S395),"")</f>
        <v/>
      </c>
      <c r="E354" s="10" t="e">
        <f ca="1">'Application For TE&amp;GOTS'!AF395</f>
        <v>#VALUE!</v>
      </c>
      <c r="F354" s="10" t="str">
        <f ca="1">IFERROR(LEFT('Application For TE&amp;GOTS'!AH395,LEN('Application For TE&amp;GOTS'!AH395)-2),"")</f>
        <v/>
      </c>
      <c r="G354" s="10" t="e">
        <f ca="1">'Application For TE&amp;GOTS'!AI395</f>
        <v>#VALUE!</v>
      </c>
      <c r="Z354" s="10">
        <v>445</v>
      </c>
      <c r="AF354" s="10" t="str">
        <f ca="1">IF(MATCH(B354,B$1:B354,0)=ROW(B354),B354&amp;";","")</f>
        <v/>
      </c>
      <c r="AG354" s="10" t="str">
        <f>IF(MATCH(C354,C$1:C354,0)=ROW(C354),C354&amp;";","")</f>
        <v/>
      </c>
      <c r="AH354" s="10" t="str">
        <f ca="1">IF(MATCH(D354,D$1:D354,0)=ROW(D354),D354&amp;";","")</f>
        <v/>
      </c>
      <c r="AI354" s="10" t="e">
        <f ca="1">IF(MATCH(E354,E$1:E354,0)=ROW(E354),E354&amp;";","")</f>
        <v>#VALUE!</v>
      </c>
    </row>
    <row r="355" spans="1:35">
      <c r="A355" s="10">
        <v>334</v>
      </c>
      <c r="B355" s="10" t="str">
        <f ca="1">'Application For TE&amp;GOTS'!X396</f>
        <v/>
      </c>
      <c r="C355" s="10">
        <f>'Application For TE&amp;GOTS'!$D396</f>
        <v>0</v>
      </c>
      <c r="D355" s="10" t="str" cm="1">
        <f t="array" aca="1" ref="D355" ca="1">IFERROR(INDIRECT("'Application For TE&amp;GOTS'!L"&amp;'Application For TE&amp;GOTS'!S396),"")</f>
        <v/>
      </c>
      <c r="E355" s="10" t="e">
        <f ca="1">'Application For TE&amp;GOTS'!AF396</f>
        <v>#VALUE!</v>
      </c>
      <c r="F355" s="10" t="str">
        <f ca="1">IFERROR(LEFT('Application For TE&amp;GOTS'!AH396,LEN('Application For TE&amp;GOTS'!AH396)-2),"")</f>
        <v/>
      </c>
      <c r="G355" s="10" t="e">
        <f ca="1">'Application For TE&amp;GOTS'!AI396</f>
        <v>#VALUE!</v>
      </c>
      <c r="Z355" s="10">
        <v>446</v>
      </c>
      <c r="AF355" s="10" t="str">
        <f ca="1">IF(MATCH(B355,B$1:B355,0)=ROW(B355),B355&amp;";","")</f>
        <v/>
      </c>
      <c r="AG355" s="10" t="str">
        <f>IF(MATCH(C355,C$1:C355,0)=ROW(C355),C355&amp;";","")</f>
        <v/>
      </c>
      <c r="AH355" s="10" t="str">
        <f ca="1">IF(MATCH(D355,D$1:D355,0)=ROW(D355),D355&amp;";","")</f>
        <v/>
      </c>
      <c r="AI355" s="10" t="e">
        <f ca="1">IF(MATCH(E355,E$1:E355,0)=ROW(E355),E355&amp;";","")</f>
        <v>#VALUE!</v>
      </c>
    </row>
    <row r="356" spans="1:35">
      <c r="A356" s="10">
        <v>335</v>
      </c>
      <c r="B356" s="10" t="str">
        <f ca="1">'Application For TE&amp;GOTS'!X397</f>
        <v/>
      </c>
      <c r="C356" s="10">
        <f>'Application For TE&amp;GOTS'!$D397</f>
        <v>0</v>
      </c>
      <c r="D356" s="10" t="str" cm="1">
        <f t="array" aca="1" ref="D356" ca="1">IFERROR(INDIRECT("'Application For TE&amp;GOTS'!L"&amp;'Application For TE&amp;GOTS'!S397),"")</f>
        <v/>
      </c>
      <c r="E356" s="10" t="e">
        <f ca="1">'Application For TE&amp;GOTS'!AF397</f>
        <v>#VALUE!</v>
      </c>
      <c r="F356" s="10" t="str">
        <f ca="1">IFERROR(LEFT('Application For TE&amp;GOTS'!AH397,LEN('Application For TE&amp;GOTS'!AH397)-2),"")</f>
        <v/>
      </c>
      <c r="G356" s="10" t="e">
        <f ca="1">'Application For TE&amp;GOTS'!AI397</f>
        <v>#VALUE!</v>
      </c>
      <c r="Z356" s="10">
        <v>447</v>
      </c>
      <c r="AF356" s="10" t="str">
        <f ca="1">IF(MATCH(B356,B$1:B356,0)=ROW(B356),B356&amp;";","")</f>
        <v/>
      </c>
      <c r="AG356" s="10" t="str">
        <f>IF(MATCH(C356,C$1:C356,0)=ROW(C356),C356&amp;";","")</f>
        <v/>
      </c>
      <c r="AH356" s="10" t="str">
        <f ca="1">IF(MATCH(D356,D$1:D356,0)=ROW(D356),D356&amp;";","")</f>
        <v/>
      </c>
      <c r="AI356" s="10" t="e">
        <f ca="1">IF(MATCH(E356,E$1:E356,0)=ROW(E356),E356&amp;";","")</f>
        <v>#VALUE!</v>
      </c>
    </row>
    <row r="357" spans="1:35">
      <c r="A357" s="10">
        <v>336</v>
      </c>
      <c r="B357" s="10" t="str">
        <f ca="1">'Application For TE&amp;GOTS'!X398</f>
        <v/>
      </c>
      <c r="C357" s="10">
        <f>'Application For TE&amp;GOTS'!$D398</f>
        <v>0</v>
      </c>
      <c r="D357" s="10" t="str" cm="1">
        <f t="array" aca="1" ref="D357" ca="1">IFERROR(INDIRECT("'Application For TE&amp;GOTS'!L"&amp;'Application For TE&amp;GOTS'!S398),"")</f>
        <v/>
      </c>
      <c r="E357" s="10" t="e">
        <f ca="1">'Application For TE&amp;GOTS'!AF398</f>
        <v>#VALUE!</v>
      </c>
      <c r="F357" s="10" t="str">
        <f ca="1">IFERROR(LEFT('Application For TE&amp;GOTS'!AH398,LEN('Application For TE&amp;GOTS'!AH398)-2),"")</f>
        <v/>
      </c>
      <c r="G357" s="10" t="e">
        <f ca="1">'Application For TE&amp;GOTS'!AI398</f>
        <v>#VALUE!</v>
      </c>
      <c r="Z357" s="10">
        <v>448</v>
      </c>
      <c r="AF357" s="10" t="str">
        <f ca="1">IF(MATCH(B357,B$1:B357,0)=ROW(B357),B357&amp;";","")</f>
        <v/>
      </c>
      <c r="AG357" s="10" t="str">
        <f>IF(MATCH(C357,C$1:C357,0)=ROW(C357),C357&amp;";","")</f>
        <v/>
      </c>
      <c r="AH357" s="10" t="str">
        <f ca="1">IF(MATCH(D357,D$1:D357,0)=ROW(D357),D357&amp;";","")</f>
        <v/>
      </c>
      <c r="AI357" s="10" t="e">
        <f ca="1">IF(MATCH(E357,E$1:E357,0)=ROW(E357),E357&amp;";","")</f>
        <v>#VALUE!</v>
      </c>
    </row>
    <row r="358" spans="1:35">
      <c r="A358" s="10">
        <v>337</v>
      </c>
      <c r="B358" s="10" t="str">
        <f ca="1">'Application For TE&amp;GOTS'!X399</f>
        <v/>
      </c>
      <c r="C358" s="10">
        <f>'Application For TE&amp;GOTS'!$D399</f>
        <v>0</v>
      </c>
      <c r="D358" s="10" t="str" cm="1">
        <f t="array" aca="1" ref="D358" ca="1">IFERROR(INDIRECT("'Application For TE&amp;GOTS'!L"&amp;'Application For TE&amp;GOTS'!S399),"")</f>
        <v/>
      </c>
      <c r="E358" s="10" t="e">
        <f ca="1">'Application For TE&amp;GOTS'!AF399</f>
        <v>#VALUE!</v>
      </c>
      <c r="F358" s="10" t="str">
        <f ca="1">IFERROR(LEFT('Application For TE&amp;GOTS'!AH399,LEN('Application For TE&amp;GOTS'!AH399)-2),"")</f>
        <v/>
      </c>
      <c r="G358" s="10" t="e">
        <f ca="1">'Application For TE&amp;GOTS'!AI399</f>
        <v>#VALUE!</v>
      </c>
      <c r="Z358" s="10">
        <v>449</v>
      </c>
      <c r="AF358" s="10" t="str">
        <f ca="1">IF(MATCH(B358,B$1:B358,0)=ROW(B358),B358&amp;";","")</f>
        <v/>
      </c>
      <c r="AG358" s="10" t="str">
        <f>IF(MATCH(C358,C$1:C358,0)=ROW(C358),C358&amp;";","")</f>
        <v/>
      </c>
      <c r="AH358" s="10" t="str">
        <f ca="1">IF(MATCH(D358,D$1:D358,0)=ROW(D358),D358&amp;";","")</f>
        <v/>
      </c>
      <c r="AI358" s="10" t="e">
        <f ca="1">IF(MATCH(E358,E$1:E358,0)=ROW(E358),E358&amp;";","")</f>
        <v>#VALUE!</v>
      </c>
    </row>
    <row r="359" spans="1:35">
      <c r="A359" s="10">
        <v>338</v>
      </c>
      <c r="B359" s="10" t="str">
        <f ca="1">'Application For TE&amp;GOTS'!X400</f>
        <v/>
      </c>
      <c r="C359" s="10">
        <f>'Application For TE&amp;GOTS'!$D400</f>
        <v>0</v>
      </c>
      <c r="D359" s="10" t="str" cm="1">
        <f t="array" aca="1" ref="D359" ca="1">IFERROR(INDIRECT("'Application For TE&amp;GOTS'!L"&amp;'Application For TE&amp;GOTS'!S400),"")</f>
        <v/>
      </c>
      <c r="E359" s="10" t="e">
        <f ca="1">'Application For TE&amp;GOTS'!AF400</f>
        <v>#VALUE!</v>
      </c>
      <c r="F359" s="10" t="str">
        <f ca="1">IFERROR(LEFT('Application For TE&amp;GOTS'!AH400,LEN('Application For TE&amp;GOTS'!AH400)-2),"")</f>
        <v/>
      </c>
      <c r="G359" s="10" t="e">
        <f ca="1">'Application For TE&amp;GOTS'!AI400</f>
        <v>#VALUE!</v>
      </c>
      <c r="Z359" s="10">
        <v>450</v>
      </c>
      <c r="AF359" s="10" t="str">
        <f ca="1">IF(MATCH(B359,B$1:B359,0)=ROW(B359),B359&amp;";","")</f>
        <v/>
      </c>
      <c r="AG359" s="10" t="str">
        <f>IF(MATCH(C359,C$1:C359,0)=ROW(C359),C359&amp;";","")</f>
        <v/>
      </c>
      <c r="AH359" s="10" t="str">
        <f ca="1">IF(MATCH(D359,D$1:D359,0)=ROW(D359),D359&amp;";","")</f>
        <v/>
      </c>
      <c r="AI359" s="10" t="e">
        <f ca="1">IF(MATCH(E359,E$1:E359,0)=ROW(E359),E359&amp;";","")</f>
        <v>#VALUE!</v>
      </c>
    </row>
    <row r="360" spans="1:35">
      <c r="A360" s="10">
        <v>339</v>
      </c>
      <c r="B360" s="10" t="str">
        <f ca="1">'Application For TE&amp;GOTS'!X401</f>
        <v/>
      </c>
      <c r="C360" s="10">
        <f>'Application For TE&amp;GOTS'!$D401</f>
        <v>0</v>
      </c>
      <c r="D360" s="10" t="str" cm="1">
        <f t="array" aca="1" ref="D360" ca="1">IFERROR(INDIRECT("'Application For TE&amp;GOTS'!L"&amp;'Application For TE&amp;GOTS'!S401),"")</f>
        <v/>
      </c>
      <c r="E360" s="10" t="e">
        <f ca="1">'Application For TE&amp;GOTS'!AF401</f>
        <v>#VALUE!</v>
      </c>
      <c r="F360" s="10" t="str">
        <f ca="1">IFERROR(LEFT('Application For TE&amp;GOTS'!AH401,LEN('Application For TE&amp;GOTS'!AH401)-2),"")</f>
        <v/>
      </c>
      <c r="G360" s="10" t="e">
        <f ca="1">'Application For TE&amp;GOTS'!AI401</f>
        <v>#VALUE!</v>
      </c>
      <c r="Z360" s="10">
        <v>451</v>
      </c>
      <c r="AF360" s="10" t="str">
        <f ca="1">IF(MATCH(B360,B$1:B360,0)=ROW(B360),B360&amp;";","")</f>
        <v/>
      </c>
      <c r="AG360" s="10" t="str">
        <f>IF(MATCH(C360,C$1:C360,0)=ROW(C360),C360&amp;";","")</f>
        <v/>
      </c>
      <c r="AH360" s="10" t="str">
        <f ca="1">IF(MATCH(D360,D$1:D360,0)=ROW(D360),D360&amp;";","")</f>
        <v/>
      </c>
      <c r="AI360" s="10" t="e">
        <f ca="1">IF(MATCH(E360,E$1:E360,0)=ROW(E360),E360&amp;";","")</f>
        <v>#VALUE!</v>
      </c>
    </row>
    <row r="361" spans="1:35">
      <c r="A361" s="10">
        <v>340</v>
      </c>
      <c r="B361" s="10" t="str">
        <f ca="1">'Application For TE&amp;GOTS'!X402</f>
        <v/>
      </c>
      <c r="C361" s="10">
        <f>'Application For TE&amp;GOTS'!$D402</f>
        <v>0</v>
      </c>
      <c r="D361" s="10" t="str" cm="1">
        <f t="array" aca="1" ref="D361" ca="1">IFERROR(INDIRECT("'Application For TE&amp;GOTS'!L"&amp;'Application For TE&amp;GOTS'!S402),"")</f>
        <v/>
      </c>
      <c r="E361" s="10" t="e">
        <f ca="1">'Application For TE&amp;GOTS'!AF402</f>
        <v>#VALUE!</v>
      </c>
      <c r="F361" s="10" t="str">
        <f ca="1">IFERROR(LEFT('Application For TE&amp;GOTS'!AH402,LEN('Application For TE&amp;GOTS'!AH402)-2),"")</f>
        <v/>
      </c>
      <c r="G361" s="10" t="e">
        <f ca="1">'Application For TE&amp;GOTS'!AI402</f>
        <v>#VALUE!</v>
      </c>
      <c r="Z361" s="10">
        <v>452</v>
      </c>
      <c r="AF361" s="10" t="str">
        <f ca="1">IF(MATCH(B361,B$1:B361,0)=ROW(B361),B361&amp;";","")</f>
        <v/>
      </c>
      <c r="AG361" s="10" t="str">
        <f>IF(MATCH(C361,C$1:C361,0)=ROW(C361),C361&amp;";","")</f>
        <v/>
      </c>
      <c r="AH361" s="10" t="str">
        <f ca="1">IF(MATCH(D361,D$1:D361,0)=ROW(D361),D361&amp;";","")</f>
        <v/>
      </c>
      <c r="AI361" s="10" t="e">
        <f ca="1">IF(MATCH(E361,E$1:E361,0)=ROW(E361),E361&amp;";","")</f>
        <v>#VALUE!</v>
      </c>
    </row>
    <row r="362" spans="1:35">
      <c r="A362" s="10">
        <v>341</v>
      </c>
      <c r="B362" s="10" t="str">
        <f ca="1">'Application For TE&amp;GOTS'!X403</f>
        <v/>
      </c>
      <c r="C362" s="10">
        <f>'Application For TE&amp;GOTS'!$D403</f>
        <v>0</v>
      </c>
      <c r="D362" s="10" t="str" cm="1">
        <f t="array" aca="1" ref="D362" ca="1">IFERROR(INDIRECT("'Application For TE&amp;GOTS'!L"&amp;'Application For TE&amp;GOTS'!S403),"")</f>
        <v/>
      </c>
      <c r="E362" s="10" t="e">
        <f ca="1">'Application For TE&amp;GOTS'!AF403</f>
        <v>#VALUE!</v>
      </c>
      <c r="F362" s="10" t="str">
        <f ca="1">IFERROR(LEFT('Application For TE&amp;GOTS'!AH403,LEN('Application For TE&amp;GOTS'!AH403)-2),"")</f>
        <v/>
      </c>
      <c r="G362" s="10" t="e">
        <f ca="1">'Application For TE&amp;GOTS'!AI403</f>
        <v>#VALUE!</v>
      </c>
      <c r="AF362" s="10" t="str">
        <f ca="1">IF(MATCH(B362,B$1:B362,0)=ROW(B362),B362&amp;";","")</f>
        <v/>
      </c>
      <c r="AG362" s="10" t="str">
        <f>IF(MATCH(C362,C$1:C362,0)=ROW(C362),C362&amp;";","")</f>
        <v/>
      </c>
      <c r="AH362" s="10" t="str">
        <f ca="1">IF(MATCH(D362,D$1:D362,0)=ROW(D362),D362&amp;";","")</f>
        <v/>
      </c>
      <c r="AI362" s="10" t="e">
        <f ca="1">IF(MATCH(E362,E$1:E362,0)=ROW(E362),E362&amp;";","")</f>
        <v>#VALUE!</v>
      </c>
    </row>
    <row r="363" spans="1:35">
      <c r="A363" s="10">
        <v>342</v>
      </c>
      <c r="B363" s="10" t="str">
        <f ca="1">'Application For TE&amp;GOTS'!X404</f>
        <v/>
      </c>
      <c r="C363" s="10">
        <f>'Application For TE&amp;GOTS'!$D404</f>
        <v>0</v>
      </c>
      <c r="D363" s="10" t="str" cm="1">
        <f t="array" aca="1" ref="D363" ca="1">IFERROR(INDIRECT("'Application For TE&amp;GOTS'!L"&amp;'Application For TE&amp;GOTS'!S404),"")</f>
        <v/>
      </c>
      <c r="E363" s="10" t="e">
        <f ca="1">'Application For TE&amp;GOTS'!AF404</f>
        <v>#VALUE!</v>
      </c>
      <c r="F363" s="10" t="str">
        <f ca="1">IFERROR(LEFT('Application For TE&amp;GOTS'!AH404,LEN('Application For TE&amp;GOTS'!AH404)-2),"")</f>
        <v/>
      </c>
      <c r="G363" s="10" t="e">
        <f ca="1">'Application For TE&amp;GOTS'!AI404</f>
        <v>#VALUE!</v>
      </c>
      <c r="AF363" s="10" t="str">
        <f ca="1">IF(MATCH(B363,B$1:B363,0)=ROW(B363),B363&amp;";","")</f>
        <v/>
      </c>
      <c r="AG363" s="10" t="str">
        <f>IF(MATCH(C363,C$1:C363,0)=ROW(C363),C363&amp;";","")</f>
        <v/>
      </c>
      <c r="AH363" s="10" t="str">
        <f ca="1">IF(MATCH(D363,D$1:D363,0)=ROW(D363),D363&amp;";","")</f>
        <v/>
      </c>
      <c r="AI363" s="10" t="e">
        <f ca="1">IF(MATCH(E363,E$1:E363,0)=ROW(E363),E363&amp;";","")</f>
        <v>#VALUE!</v>
      </c>
    </row>
    <row r="364" spans="1:35">
      <c r="A364" s="10">
        <v>343</v>
      </c>
      <c r="B364" s="10" t="str">
        <f ca="1">'Application For TE&amp;GOTS'!X405</f>
        <v/>
      </c>
      <c r="C364" s="10">
        <f>'Application For TE&amp;GOTS'!$D405</f>
        <v>0</v>
      </c>
      <c r="D364" s="10" t="str" cm="1">
        <f t="array" aca="1" ref="D364" ca="1">IFERROR(INDIRECT("'Application For TE&amp;GOTS'!L"&amp;'Application For TE&amp;GOTS'!S405),"")</f>
        <v/>
      </c>
      <c r="E364" s="10" t="e">
        <f ca="1">'Application For TE&amp;GOTS'!AF405</f>
        <v>#VALUE!</v>
      </c>
      <c r="F364" s="10" t="str">
        <f ca="1">IFERROR(LEFT('Application For TE&amp;GOTS'!AH405,LEN('Application For TE&amp;GOTS'!AH405)-2),"")</f>
        <v/>
      </c>
      <c r="G364" s="10" t="e">
        <f ca="1">'Application For TE&amp;GOTS'!AI405</f>
        <v>#VALUE!</v>
      </c>
      <c r="AF364" s="10" t="str">
        <f ca="1">IF(MATCH(B364,B$1:B364,0)=ROW(B364),B364&amp;";","")</f>
        <v/>
      </c>
      <c r="AG364" s="10" t="str">
        <f>IF(MATCH(C364,C$1:C364,0)=ROW(C364),C364&amp;";","")</f>
        <v/>
      </c>
      <c r="AH364" s="10" t="str">
        <f ca="1">IF(MATCH(D364,D$1:D364,0)=ROW(D364),D364&amp;";","")</f>
        <v/>
      </c>
      <c r="AI364" s="10" t="e">
        <f ca="1">IF(MATCH(E364,E$1:E364,0)=ROW(E364),E364&amp;";","")</f>
        <v>#VALUE!</v>
      </c>
    </row>
    <row r="365" spans="1:35">
      <c r="A365" s="10">
        <v>344</v>
      </c>
      <c r="B365" s="10" t="str">
        <f ca="1">'Application For TE&amp;GOTS'!X406</f>
        <v/>
      </c>
      <c r="C365" s="10">
        <f>'Application For TE&amp;GOTS'!$D406</f>
        <v>0</v>
      </c>
      <c r="D365" s="10" t="str" cm="1">
        <f t="array" aca="1" ref="D365" ca="1">IFERROR(INDIRECT("'Application For TE&amp;GOTS'!L"&amp;'Application For TE&amp;GOTS'!S406),"")</f>
        <v/>
      </c>
      <c r="E365" s="10" t="e">
        <f ca="1">'Application For TE&amp;GOTS'!AF406</f>
        <v>#VALUE!</v>
      </c>
      <c r="F365" s="10" t="str">
        <f ca="1">IFERROR(LEFT('Application For TE&amp;GOTS'!AH406,LEN('Application For TE&amp;GOTS'!AH406)-2),"")</f>
        <v/>
      </c>
      <c r="G365" s="10" t="e">
        <f ca="1">'Application For TE&amp;GOTS'!AI406</f>
        <v>#VALUE!</v>
      </c>
      <c r="AF365" s="10" t="str">
        <f ca="1">IF(MATCH(B365,B$1:B365,0)=ROW(B365),B365&amp;";","")</f>
        <v/>
      </c>
      <c r="AG365" s="10" t="str">
        <f>IF(MATCH(C365,C$1:C365,0)=ROW(C365),C365&amp;";","")</f>
        <v/>
      </c>
      <c r="AH365" s="10" t="str">
        <f ca="1">IF(MATCH(D365,D$1:D365,0)=ROW(D365),D365&amp;";","")</f>
        <v/>
      </c>
      <c r="AI365" s="10" t="e">
        <f ca="1">IF(MATCH(E365,E$1:E365,0)=ROW(E365),E365&amp;";","")</f>
        <v>#VALUE!</v>
      </c>
    </row>
    <row r="366" spans="1:35">
      <c r="A366" s="10">
        <v>345</v>
      </c>
      <c r="B366" s="10" t="str">
        <f ca="1">'Application For TE&amp;GOTS'!X407</f>
        <v/>
      </c>
      <c r="C366" s="10">
        <f>'Application For TE&amp;GOTS'!$D407</f>
        <v>0</v>
      </c>
      <c r="D366" s="10" t="str" cm="1">
        <f t="array" aca="1" ref="D366" ca="1">IFERROR(INDIRECT("'Application For TE&amp;GOTS'!L"&amp;'Application For TE&amp;GOTS'!S407),"")</f>
        <v/>
      </c>
      <c r="E366" s="10" t="e">
        <f ca="1">'Application For TE&amp;GOTS'!AF407</f>
        <v>#VALUE!</v>
      </c>
      <c r="F366" s="10" t="str">
        <f ca="1">IFERROR(LEFT('Application For TE&amp;GOTS'!AH407,LEN('Application For TE&amp;GOTS'!AH407)-2),"")</f>
        <v/>
      </c>
      <c r="G366" s="10" t="e">
        <f ca="1">'Application For TE&amp;GOTS'!AI407</f>
        <v>#VALUE!</v>
      </c>
      <c r="AF366" s="10" t="str">
        <f ca="1">IF(MATCH(B366,B$1:B366,0)=ROW(B366),B366&amp;";","")</f>
        <v/>
      </c>
      <c r="AG366" s="10" t="str">
        <f>IF(MATCH(C366,C$1:C366,0)=ROW(C366),C366&amp;";","")</f>
        <v/>
      </c>
      <c r="AH366" s="10" t="str">
        <f ca="1">IF(MATCH(D366,D$1:D366,0)=ROW(D366),D366&amp;";","")</f>
        <v/>
      </c>
      <c r="AI366" s="10" t="e">
        <f ca="1">IF(MATCH(E366,E$1:E366,0)=ROW(E366),E366&amp;";","")</f>
        <v>#VALUE!</v>
      </c>
    </row>
    <row r="367" spans="1:35">
      <c r="A367" s="10">
        <v>346</v>
      </c>
      <c r="B367" s="10" t="str">
        <f ca="1">'Application For TE&amp;GOTS'!X408</f>
        <v/>
      </c>
      <c r="C367" s="10">
        <f>'Application For TE&amp;GOTS'!$D408</f>
        <v>0</v>
      </c>
      <c r="D367" s="10" t="str" cm="1">
        <f t="array" aca="1" ref="D367" ca="1">IFERROR(INDIRECT("'Application For TE&amp;GOTS'!L"&amp;'Application For TE&amp;GOTS'!S408),"")</f>
        <v/>
      </c>
      <c r="E367" s="10" t="e">
        <f ca="1">'Application For TE&amp;GOTS'!AF408</f>
        <v>#VALUE!</v>
      </c>
      <c r="F367" s="10" t="str">
        <f ca="1">IFERROR(LEFT('Application For TE&amp;GOTS'!AH408,LEN('Application For TE&amp;GOTS'!AH408)-2),"")</f>
        <v/>
      </c>
      <c r="G367" s="10" t="e">
        <f ca="1">'Application For TE&amp;GOTS'!AI408</f>
        <v>#VALUE!</v>
      </c>
      <c r="AF367" s="10" t="str">
        <f ca="1">IF(MATCH(B367,B$1:B367,0)=ROW(B367),B367&amp;";","")</f>
        <v/>
      </c>
      <c r="AG367" s="10" t="str">
        <f>IF(MATCH(C367,C$1:C367,0)=ROW(C367),C367&amp;";","")</f>
        <v/>
      </c>
      <c r="AH367" s="10" t="str">
        <f ca="1">IF(MATCH(D367,D$1:D367,0)=ROW(D367),D367&amp;";","")</f>
        <v/>
      </c>
      <c r="AI367" s="10" t="e">
        <f ca="1">IF(MATCH(E367,E$1:E367,0)=ROW(E367),E367&amp;";","")</f>
        <v>#VALUE!</v>
      </c>
    </row>
    <row r="368" spans="1:35">
      <c r="A368" s="10">
        <v>347</v>
      </c>
      <c r="B368" s="10" t="str">
        <f ca="1">'Application For TE&amp;GOTS'!X409</f>
        <v/>
      </c>
      <c r="C368" s="10">
        <f>'Application For TE&amp;GOTS'!$D409</f>
        <v>0</v>
      </c>
      <c r="D368" s="10" t="str" cm="1">
        <f t="array" aca="1" ref="D368" ca="1">IFERROR(INDIRECT("'Application For TE&amp;GOTS'!L"&amp;'Application For TE&amp;GOTS'!S409),"")</f>
        <v/>
      </c>
      <c r="E368" s="10" t="e">
        <f ca="1">'Application For TE&amp;GOTS'!AF409</f>
        <v>#VALUE!</v>
      </c>
      <c r="F368" s="10" t="str">
        <f ca="1">IFERROR(LEFT('Application For TE&amp;GOTS'!AH409,LEN('Application For TE&amp;GOTS'!AH409)-2),"")</f>
        <v/>
      </c>
      <c r="G368" s="10" t="e">
        <f ca="1">'Application For TE&amp;GOTS'!AI409</f>
        <v>#VALUE!</v>
      </c>
      <c r="AF368" s="10" t="str">
        <f ca="1">IF(MATCH(B368,B$1:B368,0)=ROW(B368),B368&amp;";","")</f>
        <v/>
      </c>
      <c r="AG368" s="10" t="str">
        <f>IF(MATCH(C368,C$1:C368,0)=ROW(C368),C368&amp;";","")</f>
        <v/>
      </c>
      <c r="AH368" s="10" t="str">
        <f ca="1">IF(MATCH(D368,D$1:D368,0)=ROW(D368),D368&amp;";","")</f>
        <v/>
      </c>
      <c r="AI368" s="10" t="e">
        <f ca="1">IF(MATCH(E368,E$1:E368,0)=ROW(E368),E368&amp;";","")</f>
        <v>#VALUE!</v>
      </c>
    </row>
    <row r="369" spans="1:35">
      <c r="A369" s="10">
        <v>348</v>
      </c>
      <c r="B369" s="10" t="str">
        <f ca="1">'Application For TE&amp;GOTS'!X410</f>
        <v/>
      </c>
      <c r="C369" s="10">
        <f>'Application For TE&amp;GOTS'!$D410</f>
        <v>0</v>
      </c>
      <c r="D369" s="10" t="str" cm="1">
        <f t="array" aca="1" ref="D369" ca="1">IFERROR(INDIRECT("'Application For TE&amp;GOTS'!L"&amp;'Application For TE&amp;GOTS'!S410),"")</f>
        <v/>
      </c>
      <c r="E369" s="10" t="e">
        <f ca="1">'Application For TE&amp;GOTS'!AF410</f>
        <v>#VALUE!</v>
      </c>
      <c r="F369" s="10" t="str">
        <f ca="1">IFERROR(LEFT('Application For TE&amp;GOTS'!AH410,LEN('Application For TE&amp;GOTS'!AH410)-2),"")</f>
        <v/>
      </c>
      <c r="G369" s="10" t="e">
        <f ca="1">'Application For TE&amp;GOTS'!AI410</f>
        <v>#VALUE!</v>
      </c>
      <c r="AF369" s="10" t="str">
        <f ca="1">IF(MATCH(B369,B$1:B369,0)=ROW(B369),B369&amp;";","")</f>
        <v/>
      </c>
      <c r="AG369" s="10" t="str">
        <f>IF(MATCH(C369,C$1:C369,0)=ROW(C369),C369&amp;";","")</f>
        <v/>
      </c>
      <c r="AH369" s="10" t="str">
        <f ca="1">IF(MATCH(D369,D$1:D369,0)=ROW(D369),D369&amp;";","")</f>
        <v/>
      </c>
      <c r="AI369" s="10" t="e">
        <f ca="1">IF(MATCH(E369,E$1:E369,0)=ROW(E369),E369&amp;";","")</f>
        <v>#VALUE!</v>
      </c>
    </row>
    <row r="370" spans="1:35">
      <c r="A370" s="10">
        <v>349</v>
      </c>
      <c r="B370" s="10" t="str">
        <f ca="1">'Application For TE&amp;GOTS'!X411</f>
        <v/>
      </c>
      <c r="C370" s="10">
        <f>'Application For TE&amp;GOTS'!$D411</f>
        <v>0</v>
      </c>
      <c r="D370" s="10" t="str" cm="1">
        <f t="array" aca="1" ref="D370" ca="1">IFERROR(INDIRECT("'Application For TE&amp;GOTS'!L"&amp;'Application For TE&amp;GOTS'!S411),"")</f>
        <v/>
      </c>
      <c r="E370" s="10" t="e">
        <f ca="1">'Application For TE&amp;GOTS'!AF411</f>
        <v>#VALUE!</v>
      </c>
      <c r="F370" s="10" t="str">
        <f ca="1">IFERROR(LEFT('Application For TE&amp;GOTS'!AH411,LEN('Application For TE&amp;GOTS'!AH411)-2),"")</f>
        <v/>
      </c>
      <c r="G370" s="10" t="e">
        <f ca="1">'Application For TE&amp;GOTS'!AI411</f>
        <v>#VALUE!</v>
      </c>
      <c r="AF370" s="10" t="str">
        <f ca="1">IF(MATCH(B370,B$1:B370,0)=ROW(B370),B370&amp;";","")</f>
        <v/>
      </c>
      <c r="AG370" s="10" t="str">
        <f>IF(MATCH(C370,C$1:C370,0)=ROW(C370),C370&amp;";","")</f>
        <v/>
      </c>
      <c r="AH370" s="10" t="str">
        <f ca="1">IF(MATCH(D370,D$1:D370,0)=ROW(D370),D370&amp;";","")</f>
        <v/>
      </c>
      <c r="AI370" s="10" t="e">
        <f ca="1">IF(MATCH(E370,E$1:E370,0)=ROW(E370),E370&amp;";","")</f>
        <v>#VALUE!</v>
      </c>
    </row>
    <row r="371" spans="1:35">
      <c r="A371" s="10">
        <v>350</v>
      </c>
      <c r="B371" s="10" t="str">
        <f ca="1">'Application For TE&amp;GOTS'!X412</f>
        <v/>
      </c>
      <c r="C371" s="10">
        <f>'Application For TE&amp;GOTS'!$D412</f>
        <v>0</v>
      </c>
      <c r="D371" s="10" t="str" cm="1">
        <f t="array" aca="1" ref="D371" ca="1">IFERROR(INDIRECT("'Application For TE&amp;GOTS'!L"&amp;'Application For TE&amp;GOTS'!S412),"")</f>
        <v/>
      </c>
      <c r="E371" s="10" t="e">
        <f ca="1">'Application For TE&amp;GOTS'!AF412</f>
        <v>#VALUE!</v>
      </c>
      <c r="F371" s="10" t="str">
        <f ca="1">IFERROR(LEFT('Application For TE&amp;GOTS'!AH412,LEN('Application For TE&amp;GOTS'!AH412)-2),"")</f>
        <v/>
      </c>
      <c r="G371" s="10" t="e">
        <f ca="1">'Application For TE&amp;GOTS'!AI412</f>
        <v>#VALUE!</v>
      </c>
      <c r="AF371" s="10" t="str">
        <f ca="1">IF(MATCH(B371,B$1:B371,0)=ROW(B371),B371&amp;";","")</f>
        <v/>
      </c>
      <c r="AG371" s="10" t="str">
        <f>IF(MATCH(C371,C$1:C371,0)=ROW(C371),C371&amp;";","")</f>
        <v/>
      </c>
      <c r="AH371" s="10" t="str">
        <f ca="1">IF(MATCH(D371,D$1:D371,0)=ROW(D371),D371&amp;";","")</f>
        <v/>
      </c>
      <c r="AI371" s="10" t="e">
        <f ca="1">IF(MATCH(E371,E$1:E371,0)=ROW(E371),E371&amp;";","")</f>
        <v>#VALUE!</v>
      </c>
    </row>
    <row r="372" spans="1:35">
      <c r="A372" s="10">
        <v>351</v>
      </c>
      <c r="B372" s="10" t="str">
        <f ca="1">'Application For TE&amp;GOTS'!X413</f>
        <v/>
      </c>
      <c r="C372" s="10">
        <f>'Application For TE&amp;GOTS'!$D413</f>
        <v>0</v>
      </c>
      <c r="D372" s="10" t="str" cm="1">
        <f t="array" aca="1" ref="D372" ca="1">IFERROR(INDIRECT("'Application For TE&amp;GOTS'!L"&amp;'Application For TE&amp;GOTS'!S413),"")</f>
        <v/>
      </c>
      <c r="E372" s="10" t="e">
        <f ca="1">'Application For TE&amp;GOTS'!AF413</f>
        <v>#VALUE!</v>
      </c>
      <c r="F372" s="10" t="str">
        <f ca="1">IFERROR(LEFT('Application For TE&amp;GOTS'!AH413,LEN('Application For TE&amp;GOTS'!AH413)-2),"")</f>
        <v/>
      </c>
      <c r="G372" s="10" t="e">
        <f ca="1">'Application For TE&amp;GOTS'!AI413</f>
        <v>#VALUE!</v>
      </c>
      <c r="AF372" s="10" t="str">
        <f ca="1">IF(MATCH(B372,B$1:B372,0)=ROW(B372),B372&amp;";","")</f>
        <v/>
      </c>
      <c r="AG372" s="10" t="str">
        <f>IF(MATCH(C372,C$1:C372,0)=ROW(C372),C372&amp;";","")</f>
        <v/>
      </c>
      <c r="AH372" s="10" t="str">
        <f ca="1">IF(MATCH(D372,D$1:D372,0)=ROW(D372),D372&amp;";","")</f>
        <v/>
      </c>
      <c r="AI372" s="10" t="e">
        <f ca="1">IF(MATCH(E372,E$1:E372,0)=ROW(E372),E372&amp;";","")</f>
        <v>#VALUE!</v>
      </c>
    </row>
    <row r="373" spans="1:35">
      <c r="A373" s="10">
        <v>352</v>
      </c>
      <c r="B373" s="10" t="str">
        <f ca="1">'Application For TE&amp;GOTS'!X414</f>
        <v/>
      </c>
      <c r="C373" s="10">
        <f>'Application For TE&amp;GOTS'!$D414</f>
        <v>0</v>
      </c>
      <c r="D373" s="10" t="str" cm="1">
        <f t="array" aca="1" ref="D373" ca="1">IFERROR(INDIRECT("'Application For TE&amp;GOTS'!L"&amp;'Application For TE&amp;GOTS'!S414),"")</f>
        <v/>
      </c>
      <c r="E373" s="10" t="e">
        <f ca="1">'Application For TE&amp;GOTS'!AF414</f>
        <v>#VALUE!</v>
      </c>
      <c r="F373" s="10" t="str">
        <f ca="1">IFERROR(LEFT('Application For TE&amp;GOTS'!AH414,LEN('Application For TE&amp;GOTS'!AH414)-2),"")</f>
        <v/>
      </c>
      <c r="G373" s="10" t="e">
        <f ca="1">'Application For TE&amp;GOTS'!AI414</f>
        <v>#VALUE!</v>
      </c>
      <c r="AF373" s="10" t="str">
        <f ca="1">IF(MATCH(B373,B$1:B373,0)=ROW(B373),B373&amp;";","")</f>
        <v/>
      </c>
      <c r="AG373" s="10" t="str">
        <f>IF(MATCH(C373,C$1:C373,0)=ROW(C373),C373&amp;";","")</f>
        <v/>
      </c>
      <c r="AH373" s="10" t="str">
        <f ca="1">IF(MATCH(D373,D$1:D373,0)=ROW(D373),D373&amp;";","")</f>
        <v/>
      </c>
      <c r="AI373" s="10" t="e">
        <f ca="1">IF(MATCH(E373,E$1:E373,0)=ROW(E373),E373&amp;";","")</f>
        <v>#VALUE!</v>
      </c>
    </row>
    <row r="374" spans="1:35">
      <c r="A374" s="10">
        <v>353</v>
      </c>
      <c r="B374" s="10" t="str">
        <f ca="1">'Application For TE&amp;GOTS'!X415</f>
        <v/>
      </c>
      <c r="C374" s="10">
        <f>'Application For TE&amp;GOTS'!$D415</f>
        <v>0</v>
      </c>
      <c r="D374" s="10" t="str" cm="1">
        <f t="array" aca="1" ref="D374" ca="1">IFERROR(INDIRECT("'Application For TE&amp;GOTS'!L"&amp;'Application For TE&amp;GOTS'!S415),"")</f>
        <v/>
      </c>
      <c r="E374" s="10" t="e">
        <f ca="1">'Application For TE&amp;GOTS'!AF415</f>
        <v>#VALUE!</v>
      </c>
      <c r="F374" s="10" t="str">
        <f ca="1">IFERROR(LEFT('Application For TE&amp;GOTS'!AH415,LEN('Application For TE&amp;GOTS'!AH415)-2),"")</f>
        <v/>
      </c>
      <c r="G374" s="10" t="e">
        <f ca="1">'Application For TE&amp;GOTS'!AI415</f>
        <v>#VALUE!</v>
      </c>
      <c r="AF374" s="10" t="str">
        <f ca="1">IF(MATCH(B374,B$1:B374,0)=ROW(B374),B374&amp;";","")</f>
        <v/>
      </c>
      <c r="AG374" s="10" t="str">
        <f>IF(MATCH(C374,C$1:C374,0)=ROW(C374),C374&amp;";","")</f>
        <v/>
      </c>
      <c r="AH374" s="10" t="str">
        <f ca="1">IF(MATCH(D374,D$1:D374,0)=ROW(D374),D374&amp;";","")</f>
        <v/>
      </c>
      <c r="AI374" s="10" t="e">
        <f ca="1">IF(MATCH(E374,E$1:E374,0)=ROW(E374),E374&amp;";","")</f>
        <v>#VALUE!</v>
      </c>
    </row>
    <row r="375" spans="1:35">
      <c r="A375" s="10">
        <v>354</v>
      </c>
      <c r="B375" s="10" t="str">
        <f ca="1">'Application For TE&amp;GOTS'!X416</f>
        <v/>
      </c>
      <c r="C375" s="10">
        <f>'Application For TE&amp;GOTS'!$D416</f>
        <v>0</v>
      </c>
      <c r="D375" s="10" t="str" cm="1">
        <f t="array" aca="1" ref="D375" ca="1">IFERROR(INDIRECT("'Application For TE&amp;GOTS'!L"&amp;'Application For TE&amp;GOTS'!S416),"")</f>
        <v/>
      </c>
      <c r="E375" s="10" t="e">
        <f ca="1">'Application For TE&amp;GOTS'!AF416</f>
        <v>#VALUE!</v>
      </c>
      <c r="F375" s="10" t="str">
        <f ca="1">IFERROR(LEFT('Application For TE&amp;GOTS'!AH416,LEN('Application For TE&amp;GOTS'!AH416)-2),"")</f>
        <v/>
      </c>
      <c r="G375" s="10" t="e">
        <f ca="1">'Application For TE&amp;GOTS'!AI416</f>
        <v>#VALUE!</v>
      </c>
      <c r="AF375" s="10" t="str">
        <f ca="1">IF(MATCH(B375,B$1:B375,0)=ROW(B375),B375&amp;";","")</f>
        <v/>
      </c>
      <c r="AG375" s="10" t="str">
        <f>IF(MATCH(C375,C$1:C375,0)=ROW(C375),C375&amp;";","")</f>
        <v/>
      </c>
      <c r="AH375" s="10" t="str">
        <f ca="1">IF(MATCH(D375,D$1:D375,0)=ROW(D375),D375&amp;";","")</f>
        <v/>
      </c>
      <c r="AI375" s="10" t="e">
        <f ca="1">IF(MATCH(E375,E$1:E375,0)=ROW(E375),E375&amp;";","")</f>
        <v>#VALUE!</v>
      </c>
    </row>
    <row r="376" spans="1:35">
      <c r="A376" s="10">
        <v>355</v>
      </c>
      <c r="B376" s="10" t="str">
        <f ca="1">'Application For TE&amp;GOTS'!X417</f>
        <v/>
      </c>
      <c r="C376" s="10">
        <f>'Application For TE&amp;GOTS'!$D417</f>
        <v>0</v>
      </c>
      <c r="D376" s="10" t="str" cm="1">
        <f t="array" aca="1" ref="D376" ca="1">IFERROR(INDIRECT("'Application For TE&amp;GOTS'!L"&amp;'Application For TE&amp;GOTS'!S417),"")</f>
        <v/>
      </c>
      <c r="E376" s="10" t="e">
        <f ca="1">'Application For TE&amp;GOTS'!AF417</f>
        <v>#VALUE!</v>
      </c>
      <c r="F376" s="10" t="str">
        <f ca="1">IFERROR(LEFT('Application For TE&amp;GOTS'!AH417,LEN('Application For TE&amp;GOTS'!AH417)-2),"")</f>
        <v/>
      </c>
      <c r="G376" s="10" t="e">
        <f ca="1">'Application For TE&amp;GOTS'!AI417</f>
        <v>#VALUE!</v>
      </c>
      <c r="AF376" s="10" t="str">
        <f ca="1">IF(MATCH(B376,B$1:B376,0)=ROW(B376),B376&amp;";","")</f>
        <v/>
      </c>
      <c r="AG376" s="10" t="str">
        <f>IF(MATCH(C376,C$1:C376,0)=ROW(C376),C376&amp;";","")</f>
        <v/>
      </c>
      <c r="AH376" s="10" t="str">
        <f ca="1">IF(MATCH(D376,D$1:D376,0)=ROW(D376),D376&amp;";","")</f>
        <v/>
      </c>
      <c r="AI376" s="10" t="e">
        <f ca="1">IF(MATCH(E376,E$1:E376,0)=ROW(E376),E376&amp;";","")</f>
        <v>#VALUE!</v>
      </c>
    </row>
    <row r="377" spans="1:35">
      <c r="A377" s="10">
        <v>356</v>
      </c>
      <c r="B377" s="10" t="str">
        <f ca="1">'Application For TE&amp;GOTS'!X418</f>
        <v/>
      </c>
      <c r="C377" s="10">
        <f>'Application For TE&amp;GOTS'!$D418</f>
        <v>0</v>
      </c>
      <c r="D377" s="10" t="str" cm="1">
        <f t="array" aca="1" ref="D377" ca="1">IFERROR(INDIRECT("'Application For TE&amp;GOTS'!L"&amp;'Application For TE&amp;GOTS'!S418),"")</f>
        <v/>
      </c>
      <c r="E377" s="10" t="e">
        <f ca="1">'Application For TE&amp;GOTS'!AF418</f>
        <v>#VALUE!</v>
      </c>
      <c r="F377" s="10" t="str">
        <f ca="1">IFERROR(LEFT('Application For TE&amp;GOTS'!AH418,LEN('Application For TE&amp;GOTS'!AH418)-2),"")</f>
        <v/>
      </c>
      <c r="G377" s="10" t="e">
        <f ca="1">'Application For TE&amp;GOTS'!AI418</f>
        <v>#VALUE!</v>
      </c>
      <c r="AF377" s="10" t="str">
        <f ca="1">IF(MATCH(B377,B$1:B377,0)=ROW(B377),B377&amp;";","")</f>
        <v/>
      </c>
      <c r="AG377" s="10" t="str">
        <f>IF(MATCH(C377,C$1:C377,0)=ROW(C377),C377&amp;";","")</f>
        <v/>
      </c>
      <c r="AH377" s="10" t="str">
        <f ca="1">IF(MATCH(D377,D$1:D377,0)=ROW(D377),D377&amp;";","")</f>
        <v/>
      </c>
      <c r="AI377" s="10" t="e">
        <f ca="1">IF(MATCH(E377,E$1:E377,0)=ROW(E377),E377&amp;";","")</f>
        <v>#VALUE!</v>
      </c>
    </row>
    <row r="378" spans="1:35">
      <c r="A378" s="10">
        <v>357</v>
      </c>
      <c r="B378" s="10" t="str">
        <f ca="1">'Application For TE&amp;GOTS'!X419</f>
        <v/>
      </c>
      <c r="C378" s="10">
        <f>'Application For TE&amp;GOTS'!$D419</f>
        <v>0</v>
      </c>
      <c r="D378" s="10" t="str" cm="1">
        <f t="array" aca="1" ref="D378" ca="1">IFERROR(INDIRECT("'Application For TE&amp;GOTS'!L"&amp;'Application For TE&amp;GOTS'!S419),"")</f>
        <v/>
      </c>
      <c r="E378" s="10" t="e">
        <f ca="1">'Application For TE&amp;GOTS'!AF419</f>
        <v>#VALUE!</v>
      </c>
      <c r="F378" s="10" t="str">
        <f ca="1">IFERROR(LEFT('Application For TE&amp;GOTS'!AH419,LEN('Application For TE&amp;GOTS'!AH419)-2),"")</f>
        <v/>
      </c>
      <c r="G378" s="10" t="e">
        <f ca="1">'Application For TE&amp;GOTS'!AI419</f>
        <v>#VALUE!</v>
      </c>
      <c r="AF378" s="10" t="str">
        <f ca="1">IF(MATCH(B378,B$1:B378,0)=ROW(B378),B378&amp;";","")</f>
        <v/>
      </c>
      <c r="AG378" s="10" t="str">
        <f>IF(MATCH(C378,C$1:C378,0)=ROW(C378),C378&amp;";","")</f>
        <v/>
      </c>
      <c r="AH378" s="10" t="str">
        <f ca="1">IF(MATCH(D378,D$1:D378,0)=ROW(D378),D378&amp;";","")</f>
        <v/>
      </c>
      <c r="AI378" s="10" t="e">
        <f ca="1">IF(MATCH(E378,E$1:E378,0)=ROW(E378),E378&amp;";","")</f>
        <v>#VALUE!</v>
      </c>
    </row>
    <row r="379" spans="1:35">
      <c r="A379" s="10">
        <v>358</v>
      </c>
      <c r="B379" s="10" t="str">
        <f ca="1">'Application For TE&amp;GOTS'!X420</f>
        <v/>
      </c>
      <c r="C379" s="10">
        <f>'Application For TE&amp;GOTS'!$D420</f>
        <v>0</v>
      </c>
      <c r="D379" s="10" t="str" cm="1">
        <f t="array" aca="1" ref="D379" ca="1">IFERROR(INDIRECT("'Application For TE&amp;GOTS'!L"&amp;'Application For TE&amp;GOTS'!S420),"")</f>
        <v/>
      </c>
      <c r="E379" s="10" t="e">
        <f ca="1">'Application For TE&amp;GOTS'!AF420</f>
        <v>#VALUE!</v>
      </c>
      <c r="F379" s="10" t="str">
        <f ca="1">IFERROR(LEFT('Application For TE&amp;GOTS'!AH420,LEN('Application For TE&amp;GOTS'!AH420)-2),"")</f>
        <v/>
      </c>
      <c r="G379" s="10" t="e">
        <f ca="1">'Application For TE&amp;GOTS'!AI420</f>
        <v>#VALUE!</v>
      </c>
      <c r="AF379" s="10" t="str">
        <f ca="1">IF(MATCH(B379,B$1:B379,0)=ROW(B379),B379&amp;";","")</f>
        <v/>
      </c>
      <c r="AG379" s="10" t="str">
        <f>IF(MATCH(C379,C$1:C379,0)=ROW(C379),C379&amp;";","")</f>
        <v/>
      </c>
      <c r="AH379" s="10" t="str">
        <f ca="1">IF(MATCH(D379,D$1:D379,0)=ROW(D379),D379&amp;";","")</f>
        <v/>
      </c>
      <c r="AI379" s="10" t="e">
        <f ca="1">IF(MATCH(E379,E$1:E379,0)=ROW(E379),E379&amp;";","")</f>
        <v>#VALUE!</v>
      </c>
    </row>
    <row r="380" spans="1:35">
      <c r="A380" s="10">
        <v>359</v>
      </c>
      <c r="B380" s="10" t="str">
        <f ca="1">'Application For TE&amp;GOTS'!X421</f>
        <v/>
      </c>
      <c r="C380" s="10">
        <f>'Application For TE&amp;GOTS'!$D421</f>
        <v>0</v>
      </c>
      <c r="D380" s="10" t="str" cm="1">
        <f t="array" aca="1" ref="D380" ca="1">IFERROR(INDIRECT("'Application For TE&amp;GOTS'!L"&amp;'Application For TE&amp;GOTS'!S421),"")</f>
        <v/>
      </c>
      <c r="E380" s="10" t="e">
        <f ca="1">'Application For TE&amp;GOTS'!AF421</f>
        <v>#VALUE!</v>
      </c>
      <c r="F380" s="10" t="str">
        <f ca="1">IFERROR(LEFT('Application For TE&amp;GOTS'!AH421,LEN('Application For TE&amp;GOTS'!AH421)-2),"")</f>
        <v/>
      </c>
      <c r="G380" s="10" t="e">
        <f ca="1">'Application For TE&amp;GOTS'!AI421</f>
        <v>#VALUE!</v>
      </c>
      <c r="AF380" s="10" t="str">
        <f ca="1">IF(MATCH(B380,B$1:B380,0)=ROW(B380),B380&amp;";","")</f>
        <v/>
      </c>
      <c r="AG380" s="10" t="str">
        <f>IF(MATCH(C380,C$1:C380,0)=ROW(C380),C380&amp;";","")</f>
        <v/>
      </c>
      <c r="AH380" s="10" t="str">
        <f ca="1">IF(MATCH(D380,D$1:D380,0)=ROW(D380),D380&amp;";","")</f>
        <v/>
      </c>
      <c r="AI380" s="10" t="e">
        <f ca="1">IF(MATCH(E380,E$1:E380,0)=ROW(E380),E380&amp;";","")</f>
        <v>#VALUE!</v>
      </c>
    </row>
    <row r="381" spans="1:35">
      <c r="A381" s="10">
        <v>360</v>
      </c>
      <c r="B381" s="10" t="str">
        <f ca="1">'Application For TE&amp;GOTS'!X422</f>
        <v/>
      </c>
      <c r="C381" s="10">
        <f>'Application For TE&amp;GOTS'!$D422</f>
        <v>0</v>
      </c>
      <c r="D381" s="10" t="str" cm="1">
        <f t="array" aca="1" ref="D381" ca="1">IFERROR(INDIRECT("'Application For TE&amp;GOTS'!L"&amp;'Application For TE&amp;GOTS'!S422),"")</f>
        <v/>
      </c>
      <c r="E381" s="10" t="e">
        <f ca="1">'Application For TE&amp;GOTS'!AF422</f>
        <v>#VALUE!</v>
      </c>
      <c r="F381" s="10" t="str">
        <f ca="1">IFERROR(LEFT('Application For TE&amp;GOTS'!AH422,LEN('Application For TE&amp;GOTS'!AH422)-2),"")</f>
        <v/>
      </c>
      <c r="G381" s="10" t="e">
        <f ca="1">'Application For TE&amp;GOTS'!AI422</f>
        <v>#VALUE!</v>
      </c>
      <c r="AF381" s="10" t="str">
        <f ca="1">IF(MATCH(B381,B$1:B381,0)=ROW(B381),B381&amp;";","")</f>
        <v/>
      </c>
      <c r="AG381" s="10" t="str">
        <f>IF(MATCH(C381,C$1:C381,0)=ROW(C381),C381&amp;";","")</f>
        <v/>
      </c>
      <c r="AH381" s="10" t="str">
        <f ca="1">IF(MATCH(D381,D$1:D381,0)=ROW(D381),D381&amp;";","")</f>
        <v/>
      </c>
      <c r="AI381" s="10" t="e">
        <f ca="1">IF(MATCH(E381,E$1:E381,0)=ROW(E381),E381&amp;";","")</f>
        <v>#VALUE!</v>
      </c>
    </row>
    <row r="382" spans="1:35">
      <c r="A382" s="10">
        <v>361</v>
      </c>
      <c r="B382" s="10" t="str">
        <f ca="1">'Application For TE&amp;GOTS'!X423</f>
        <v/>
      </c>
      <c r="C382" s="10">
        <f>'Application For TE&amp;GOTS'!$D423</f>
        <v>0</v>
      </c>
      <c r="D382" s="10" t="str" cm="1">
        <f t="array" aca="1" ref="D382" ca="1">IFERROR(INDIRECT("'Application For TE&amp;GOTS'!L"&amp;'Application For TE&amp;GOTS'!S423),"")</f>
        <v/>
      </c>
      <c r="E382" s="10" t="e">
        <f ca="1">'Application For TE&amp;GOTS'!AF423</f>
        <v>#VALUE!</v>
      </c>
      <c r="F382" s="10" t="str">
        <f ca="1">IFERROR(LEFT('Application For TE&amp;GOTS'!AH423,LEN('Application For TE&amp;GOTS'!AH423)-2),"")</f>
        <v/>
      </c>
      <c r="G382" s="10" t="e">
        <f ca="1">'Application For TE&amp;GOTS'!AI423</f>
        <v>#VALUE!</v>
      </c>
      <c r="AF382" s="10" t="str">
        <f ca="1">IF(MATCH(B382,B$1:B382,0)=ROW(B382),B382&amp;";","")</f>
        <v/>
      </c>
      <c r="AG382" s="10" t="str">
        <f>IF(MATCH(C382,C$1:C382,0)=ROW(C382),C382&amp;";","")</f>
        <v/>
      </c>
      <c r="AH382" s="10" t="str">
        <f ca="1">IF(MATCH(D382,D$1:D382,0)=ROW(D382),D382&amp;";","")</f>
        <v/>
      </c>
      <c r="AI382" s="10" t="e">
        <f ca="1">IF(MATCH(E382,E$1:E382,0)=ROW(E382),E382&amp;";","")</f>
        <v>#VALUE!</v>
      </c>
    </row>
    <row r="383" spans="1:35">
      <c r="A383" s="10">
        <v>362</v>
      </c>
      <c r="B383" s="10" t="str">
        <f ca="1">'Application For TE&amp;GOTS'!X424</f>
        <v/>
      </c>
      <c r="C383" s="10">
        <f>'Application For TE&amp;GOTS'!$D424</f>
        <v>0</v>
      </c>
      <c r="D383" s="10" t="str" cm="1">
        <f t="array" aca="1" ref="D383" ca="1">IFERROR(INDIRECT("'Application For TE&amp;GOTS'!L"&amp;'Application For TE&amp;GOTS'!S424),"")</f>
        <v/>
      </c>
      <c r="E383" s="10" t="e">
        <f ca="1">'Application For TE&amp;GOTS'!AF424</f>
        <v>#VALUE!</v>
      </c>
      <c r="F383" s="10" t="str">
        <f ca="1">IFERROR(LEFT('Application For TE&amp;GOTS'!AH424,LEN('Application For TE&amp;GOTS'!AH424)-2),"")</f>
        <v/>
      </c>
      <c r="G383" s="10" t="e">
        <f ca="1">'Application For TE&amp;GOTS'!AI424</f>
        <v>#VALUE!</v>
      </c>
      <c r="AF383" s="10" t="str">
        <f ca="1">IF(MATCH(B383,B$1:B383,0)=ROW(B383),B383&amp;";","")</f>
        <v/>
      </c>
      <c r="AG383" s="10" t="str">
        <f>IF(MATCH(C383,C$1:C383,0)=ROW(C383),C383&amp;";","")</f>
        <v/>
      </c>
      <c r="AH383" s="10" t="str">
        <f ca="1">IF(MATCH(D383,D$1:D383,0)=ROW(D383),D383&amp;";","")</f>
        <v/>
      </c>
      <c r="AI383" s="10" t="e">
        <f ca="1">IF(MATCH(E383,E$1:E383,0)=ROW(E383),E383&amp;";","")</f>
        <v>#VALUE!</v>
      </c>
    </row>
    <row r="384" spans="1:35">
      <c r="A384" s="10">
        <v>363</v>
      </c>
      <c r="B384" s="10" t="str">
        <f ca="1">'Application For TE&amp;GOTS'!X425</f>
        <v/>
      </c>
      <c r="C384" s="10">
        <f>'Application For TE&amp;GOTS'!$D425</f>
        <v>0</v>
      </c>
      <c r="D384" s="10" t="str" cm="1">
        <f t="array" aca="1" ref="D384" ca="1">IFERROR(INDIRECT("'Application For TE&amp;GOTS'!L"&amp;'Application For TE&amp;GOTS'!S425),"")</f>
        <v/>
      </c>
      <c r="E384" s="10" t="e">
        <f ca="1">'Application For TE&amp;GOTS'!AF425</f>
        <v>#VALUE!</v>
      </c>
      <c r="F384" s="10" t="str">
        <f ca="1">IFERROR(LEFT('Application For TE&amp;GOTS'!AH425,LEN('Application For TE&amp;GOTS'!AH425)-2),"")</f>
        <v/>
      </c>
      <c r="G384" s="10" t="e">
        <f ca="1">'Application For TE&amp;GOTS'!AI425</f>
        <v>#VALUE!</v>
      </c>
      <c r="AF384" s="10" t="str">
        <f ca="1">IF(MATCH(B384,B$1:B384,0)=ROW(B384),B384&amp;";","")</f>
        <v/>
      </c>
      <c r="AG384" s="10" t="str">
        <f>IF(MATCH(C384,C$1:C384,0)=ROW(C384),C384&amp;";","")</f>
        <v/>
      </c>
      <c r="AH384" s="10" t="str">
        <f ca="1">IF(MATCH(D384,D$1:D384,0)=ROW(D384),D384&amp;";","")</f>
        <v/>
      </c>
      <c r="AI384" s="10" t="e">
        <f ca="1">IF(MATCH(E384,E$1:E384,0)=ROW(E384),E384&amp;";","")</f>
        <v>#VALUE!</v>
      </c>
    </row>
    <row r="385" spans="1:35">
      <c r="A385" s="10">
        <v>364</v>
      </c>
      <c r="B385" s="10" t="str">
        <f ca="1">'Application For TE&amp;GOTS'!X426</f>
        <v/>
      </c>
      <c r="C385" s="10">
        <f>'Application For TE&amp;GOTS'!$D426</f>
        <v>0</v>
      </c>
      <c r="D385" s="10" t="str" cm="1">
        <f t="array" aca="1" ref="D385" ca="1">IFERROR(INDIRECT("'Application For TE&amp;GOTS'!L"&amp;'Application For TE&amp;GOTS'!S426),"")</f>
        <v/>
      </c>
      <c r="E385" s="10" t="e">
        <f ca="1">'Application For TE&amp;GOTS'!AF426</f>
        <v>#VALUE!</v>
      </c>
      <c r="F385" s="10" t="str">
        <f ca="1">IFERROR(LEFT('Application For TE&amp;GOTS'!AH426,LEN('Application For TE&amp;GOTS'!AH426)-2),"")</f>
        <v/>
      </c>
      <c r="G385" s="10" t="e">
        <f ca="1">'Application For TE&amp;GOTS'!AI426</f>
        <v>#VALUE!</v>
      </c>
      <c r="AF385" s="10" t="str">
        <f ca="1">IF(MATCH(B385,B$1:B385,0)=ROW(B385),B385&amp;";","")</f>
        <v/>
      </c>
      <c r="AG385" s="10" t="str">
        <f>IF(MATCH(C385,C$1:C385,0)=ROW(C385),C385&amp;";","")</f>
        <v/>
      </c>
      <c r="AH385" s="10" t="str">
        <f ca="1">IF(MATCH(D385,D$1:D385,0)=ROW(D385),D385&amp;";","")</f>
        <v/>
      </c>
      <c r="AI385" s="10" t="e">
        <f ca="1">IF(MATCH(E385,E$1:E385,0)=ROW(E385),E385&amp;";","")</f>
        <v>#VALUE!</v>
      </c>
    </row>
    <row r="386" spans="1:35">
      <c r="A386" s="10">
        <v>365</v>
      </c>
      <c r="B386" s="10" t="str">
        <f ca="1">'Application For TE&amp;GOTS'!X427</f>
        <v/>
      </c>
      <c r="C386" s="10">
        <f>'Application For TE&amp;GOTS'!$D427</f>
        <v>0</v>
      </c>
      <c r="D386" s="10" t="str" cm="1">
        <f t="array" aca="1" ref="D386" ca="1">IFERROR(INDIRECT("'Application For TE&amp;GOTS'!L"&amp;'Application For TE&amp;GOTS'!S427),"")</f>
        <v/>
      </c>
      <c r="E386" s="10" t="e">
        <f ca="1">'Application For TE&amp;GOTS'!AF427</f>
        <v>#VALUE!</v>
      </c>
      <c r="F386" s="10" t="str">
        <f ca="1">IFERROR(LEFT('Application For TE&amp;GOTS'!AH427,LEN('Application For TE&amp;GOTS'!AH427)-2),"")</f>
        <v/>
      </c>
      <c r="G386" s="10" t="e">
        <f ca="1">'Application For TE&amp;GOTS'!AI427</f>
        <v>#VALUE!</v>
      </c>
      <c r="AF386" s="10" t="str">
        <f ca="1">IF(MATCH(B386,B$1:B386,0)=ROW(B386),B386&amp;";","")</f>
        <v/>
      </c>
      <c r="AG386" s="10" t="str">
        <f>IF(MATCH(C386,C$1:C386,0)=ROW(C386),C386&amp;";","")</f>
        <v/>
      </c>
      <c r="AH386" s="10" t="str">
        <f ca="1">IF(MATCH(D386,D$1:D386,0)=ROW(D386),D386&amp;";","")</f>
        <v/>
      </c>
      <c r="AI386" s="10" t="e">
        <f ca="1">IF(MATCH(E386,E$1:E386,0)=ROW(E386),E386&amp;";","")</f>
        <v>#VALUE!</v>
      </c>
    </row>
    <row r="387" spans="1:35">
      <c r="A387" s="10">
        <v>366</v>
      </c>
      <c r="B387" s="10" t="str">
        <f ca="1">'Application For TE&amp;GOTS'!X428</f>
        <v/>
      </c>
      <c r="C387" s="10">
        <f>'Application For TE&amp;GOTS'!$D428</f>
        <v>0</v>
      </c>
      <c r="D387" s="10" t="str" cm="1">
        <f t="array" aca="1" ref="D387" ca="1">IFERROR(INDIRECT("'Application For TE&amp;GOTS'!L"&amp;'Application For TE&amp;GOTS'!S428),"")</f>
        <v/>
      </c>
      <c r="E387" s="10" t="e">
        <f ca="1">'Application For TE&amp;GOTS'!AF428</f>
        <v>#VALUE!</v>
      </c>
      <c r="F387" s="10" t="str">
        <f ca="1">IFERROR(LEFT('Application For TE&amp;GOTS'!AH428,LEN('Application For TE&amp;GOTS'!AH428)-2),"")</f>
        <v/>
      </c>
      <c r="G387" s="10" t="e">
        <f ca="1">'Application For TE&amp;GOTS'!AI428</f>
        <v>#VALUE!</v>
      </c>
      <c r="AF387" s="10" t="str">
        <f ca="1">IF(MATCH(B387,B$1:B387,0)=ROW(B387),B387&amp;";","")</f>
        <v/>
      </c>
      <c r="AG387" s="10" t="str">
        <f>IF(MATCH(C387,C$1:C387,0)=ROW(C387),C387&amp;";","")</f>
        <v/>
      </c>
      <c r="AH387" s="10" t="str">
        <f ca="1">IF(MATCH(D387,D$1:D387,0)=ROW(D387),D387&amp;";","")</f>
        <v/>
      </c>
      <c r="AI387" s="10" t="e">
        <f ca="1">IF(MATCH(E387,E$1:E387,0)=ROW(E387),E387&amp;";","")</f>
        <v>#VALUE!</v>
      </c>
    </row>
    <row r="388" spans="1:35">
      <c r="A388" s="10">
        <v>367</v>
      </c>
      <c r="B388" s="10" t="str">
        <f ca="1">'Application For TE&amp;GOTS'!X429</f>
        <v/>
      </c>
      <c r="C388" s="10">
        <f>'Application For TE&amp;GOTS'!$D429</f>
        <v>0</v>
      </c>
      <c r="D388" s="10" t="str" cm="1">
        <f t="array" aca="1" ref="D388" ca="1">IFERROR(INDIRECT("'Application For TE&amp;GOTS'!L"&amp;'Application For TE&amp;GOTS'!S429),"")</f>
        <v/>
      </c>
      <c r="E388" s="10" t="e">
        <f ca="1">'Application For TE&amp;GOTS'!AF429</f>
        <v>#VALUE!</v>
      </c>
      <c r="F388" s="10" t="str">
        <f ca="1">IFERROR(LEFT('Application For TE&amp;GOTS'!AH429,LEN('Application For TE&amp;GOTS'!AH429)-2),"")</f>
        <v/>
      </c>
      <c r="G388" s="10" t="e">
        <f ca="1">'Application For TE&amp;GOTS'!AI429</f>
        <v>#VALUE!</v>
      </c>
      <c r="AF388" s="10" t="str">
        <f ca="1">IF(MATCH(B388,B$1:B388,0)=ROW(B388),B388&amp;";","")</f>
        <v/>
      </c>
      <c r="AG388" s="10" t="str">
        <f>IF(MATCH(C388,C$1:C388,0)=ROW(C388),C388&amp;";","")</f>
        <v/>
      </c>
      <c r="AH388" s="10" t="str">
        <f ca="1">IF(MATCH(D388,D$1:D388,0)=ROW(D388),D388&amp;";","")</f>
        <v/>
      </c>
      <c r="AI388" s="10" t="e">
        <f ca="1">IF(MATCH(E388,E$1:E388,0)=ROW(E388),E388&amp;";","")</f>
        <v>#VALUE!</v>
      </c>
    </row>
    <row r="389" spans="1:35">
      <c r="A389" s="10">
        <v>368</v>
      </c>
      <c r="B389" s="10" t="str">
        <f ca="1">'Application For TE&amp;GOTS'!X430</f>
        <v/>
      </c>
      <c r="C389" s="10">
        <f>'Application For TE&amp;GOTS'!$D430</f>
        <v>0</v>
      </c>
      <c r="D389" s="10" t="str" cm="1">
        <f t="array" aca="1" ref="D389" ca="1">IFERROR(INDIRECT("'Application For TE&amp;GOTS'!L"&amp;'Application For TE&amp;GOTS'!S430),"")</f>
        <v/>
      </c>
      <c r="E389" s="10" t="e">
        <f ca="1">'Application For TE&amp;GOTS'!AF430</f>
        <v>#VALUE!</v>
      </c>
      <c r="F389" s="10" t="str">
        <f ca="1">IFERROR(LEFT('Application For TE&amp;GOTS'!AH430,LEN('Application For TE&amp;GOTS'!AH430)-2),"")</f>
        <v/>
      </c>
      <c r="G389" s="10" t="e">
        <f ca="1">'Application For TE&amp;GOTS'!AI430</f>
        <v>#VALUE!</v>
      </c>
      <c r="AF389" s="10" t="str">
        <f ca="1">IF(MATCH(B389,B$1:B389,0)=ROW(B389),B389&amp;";","")</f>
        <v/>
      </c>
      <c r="AG389" s="10" t="str">
        <f>IF(MATCH(C389,C$1:C389,0)=ROW(C389),C389&amp;";","")</f>
        <v/>
      </c>
      <c r="AH389" s="10" t="str">
        <f ca="1">IF(MATCH(D389,D$1:D389,0)=ROW(D389),D389&amp;";","")</f>
        <v/>
      </c>
      <c r="AI389" s="10" t="e">
        <f ca="1">IF(MATCH(E389,E$1:E389,0)=ROW(E389),E389&amp;";","")</f>
        <v>#VALUE!</v>
      </c>
    </row>
    <row r="390" spans="1:35">
      <c r="A390" s="10">
        <v>369</v>
      </c>
      <c r="B390" s="10" t="str">
        <f ca="1">'Application For TE&amp;GOTS'!X431</f>
        <v/>
      </c>
      <c r="C390" s="10">
        <f>'Application For TE&amp;GOTS'!$D431</f>
        <v>0</v>
      </c>
      <c r="D390" s="10" t="str" cm="1">
        <f t="array" aca="1" ref="D390" ca="1">IFERROR(INDIRECT("'Application For TE&amp;GOTS'!L"&amp;'Application For TE&amp;GOTS'!S431),"")</f>
        <v/>
      </c>
      <c r="E390" s="10" t="e">
        <f ca="1">'Application For TE&amp;GOTS'!AF431</f>
        <v>#VALUE!</v>
      </c>
      <c r="F390" s="10" t="str">
        <f ca="1">IFERROR(LEFT('Application For TE&amp;GOTS'!AH431,LEN('Application For TE&amp;GOTS'!AH431)-2),"")</f>
        <v/>
      </c>
      <c r="G390" s="10" t="e">
        <f ca="1">'Application For TE&amp;GOTS'!AI431</f>
        <v>#VALUE!</v>
      </c>
      <c r="AF390" s="10" t="str">
        <f ca="1">IF(MATCH(B390,B$1:B390,0)=ROW(B390),B390&amp;";","")</f>
        <v/>
      </c>
      <c r="AG390" s="10" t="str">
        <f>IF(MATCH(C390,C$1:C390,0)=ROW(C390),C390&amp;";","")</f>
        <v/>
      </c>
      <c r="AH390" s="10" t="str">
        <f ca="1">IF(MATCH(D390,D$1:D390,0)=ROW(D390),D390&amp;";","")</f>
        <v/>
      </c>
      <c r="AI390" s="10" t="e">
        <f ca="1">IF(MATCH(E390,E$1:E390,0)=ROW(E390),E390&amp;";","")</f>
        <v>#VALUE!</v>
      </c>
    </row>
    <row r="391" spans="1:35">
      <c r="A391" s="10">
        <v>370</v>
      </c>
      <c r="B391" s="10" t="str">
        <f ca="1">'Application For TE&amp;GOTS'!X432</f>
        <v/>
      </c>
      <c r="C391" s="10">
        <f>'Application For TE&amp;GOTS'!$D432</f>
        <v>0</v>
      </c>
      <c r="D391" s="10" t="str" cm="1">
        <f t="array" aca="1" ref="D391" ca="1">IFERROR(INDIRECT("'Application For TE&amp;GOTS'!L"&amp;'Application For TE&amp;GOTS'!S432),"")</f>
        <v/>
      </c>
      <c r="E391" s="10" t="e">
        <f ca="1">'Application For TE&amp;GOTS'!AF432</f>
        <v>#VALUE!</v>
      </c>
      <c r="F391" s="10" t="str">
        <f ca="1">IFERROR(LEFT('Application For TE&amp;GOTS'!AH432,LEN('Application For TE&amp;GOTS'!AH432)-2),"")</f>
        <v/>
      </c>
      <c r="G391" s="10" t="e">
        <f ca="1">'Application For TE&amp;GOTS'!AI432</f>
        <v>#VALUE!</v>
      </c>
      <c r="AF391" s="10" t="str">
        <f ca="1">IF(MATCH(B391,B$1:B391,0)=ROW(B391),B391&amp;";","")</f>
        <v/>
      </c>
      <c r="AG391" s="10" t="str">
        <f>IF(MATCH(C391,C$1:C391,0)=ROW(C391),C391&amp;";","")</f>
        <v/>
      </c>
      <c r="AH391" s="10" t="str">
        <f ca="1">IF(MATCH(D391,D$1:D391,0)=ROW(D391),D391&amp;";","")</f>
        <v/>
      </c>
      <c r="AI391" s="10" t="e">
        <f ca="1">IF(MATCH(E391,E$1:E391,0)=ROW(E391),E391&amp;";","")</f>
        <v>#VALUE!</v>
      </c>
    </row>
    <row r="392" spans="1:35">
      <c r="A392" s="10">
        <v>371</v>
      </c>
      <c r="B392" s="10" t="str">
        <f ca="1">'Application For TE&amp;GOTS'!X433</f>
        <v/>
      </c>
      <c r="C392" s="10">
        <f>'Application For TE&amp;GOTS'!$D433</f>
        <v>0</v>
      </c>
      <c r="D392" s="10" t="str" cm="1">
        <f t="array" aca="1" ref="D392" ca="1">IFERROR(INDIRECT("'Application For TE&amp;GOTS'!L"&amp;'Application For TE&amp;GOTS'!S433),"")</f>
        <v/>
      </c>
      <c r="E392" s="10" t="e">
        <f ca="1">'Application For TE&amp;GOTS'!AF433</f>
        <v>#VALUE!</v>
      </c>
      <c r="F392" s="10" t="str">
        <f ca="1">IFERROR(LEFT('Application For TE&amp;GOTS'!AH433,LEN('Application For TE&amp;GOTS'!AH433)-2),"")</f>
        <v/>
      </c>
      <c r="G392" s="10" t="e">
        <f ca="1">'Application For TE&amp;GOTS'!AI433</f>
        <v>#VALUE!</v>
      </c>
      <c r="AF392" s="10" t="str">
        <f ca="1">IF(MATCH(B392,B$1:B392,0)=ROW(B392),B392&amp;";","")</f>
        <v/>
      </c>
      <c r="AG392" s="10" t="str">
        <f>IF(MATCH(C392,C$1:C392,0)=ROW(C392),C392&amp;";","")</f>
        <v/>
      </c>
      <c r="AH392" s="10" t="str">
        <f ca="1">IF(MATCH(D392,D$1:D392,0)=ROW(D392),D392&amp;";","")</f>
        <v/>
      </c>
      <c r="AI392" s="10" t="e">
        <f ca="1">IF(MATCH(E392,E$1:E392,0)=ROW(E392),E392&amp;";","")</f>
        <v>#VALUE!</v>
      </c>
    </row>
    <row r="393" spans="1:35">
      <c r="A393" s="10">
        <v>372</v>
      </c>
      <c r="B393" s="10" t="str">
        <f ca="1">'Application For TE&amp;GOTS'!X434</f>
        <v/>
      </c>
      <c r="C393" s="10">
        <f>'Application For TE&amp;GOTS'!$D434</f>
        <v>0</v>
      </c>
      <c r="D393" s="10" t="str" cm="1">
        <f t="array" aca="1" ref="D393" ca="1">IFERROR(INDIRECT("'Application For TE&amp;GOTS'!L"&amp;'Application For TE&amp;GOTS'!S434),"")</f>
        <v/>
      </c>
      <c r="E393" s="10" t="e">
        <f ca="1">'Application For TE&amp;GOTS'!AF434</f>
        <v>#VALUE!</v>
      </c>
      <c r="F393" s="10" t="str">
        <f ca="1">IFERROR(LEFT('Application For TE&amp;GOTS'!AH434,LEN('Application For TE&amp;GOTS'!AH434)-2),"")</f>
        <v/>
      </c>
      <c r="G393" s="10" t="e">
        <f ca="1">'Application For TE&amp;GOTS'!AI434</f>
        <v>#VALUE!</v>
      </c>
      <c r="AF393" s="10" t="str">
        <f ca="1">IF(MATCH(B393,B$1:B393,0)=ROW(B393),B393&amp;";","")</f>
        <v/>
      </c>
      <c r="AG393" s="10" t="str">
        <f>IF(MATCH(C393,C$1:C393,0)=ROW(C393),C393&amp;";","")</f>
        <v/>
      </c>
      <c r="AH393" s="10" t="str">
        <f ca="1">IF(MATCH(D393,D$1:D393,0)=ROW(D393),D393&amp;";","")</f>
        <v/>
      </c>
      <c r="AI393" s="10" t="e">
        <f ca="1">IF(MATCH(E393,E$1:E393,0)=ROW(E393),E393&amp;";","")</f>
        <v>#VALUE!</v>
      </c>
    </row>
    <row r="394" spans="1:35">
      <c r="A394" s="10">
        <v>373</v>
      </c>
      <c r="B394" s="10" t="str">
        <f ca="1">'Application For TE&amp;GOTS'!X435</f>
        <v/>
      </c>
      <c r="C394" s="10">
        <f>'Application For TE&amp;GOTS'!$D435</f>
        <v>0</v>
      </c>
      <c r="D394" s="10" t="str" cm="1">
        <f t="array" aca="1" ref="D394" ca="1">IFERROR(INDIRECT("'Application For TE&amp;GOTS'!L"&amp;'Application For TE&amp;GOTS'!S435),"")</f>
        <v/>
      </c>
      <c r="E394" s="10" t="e">
        <f ca="1">'Application For TE&amp;GOTS'!AF435</f>
        <v>#VALUE!</v>
      </c>
      <c r="F394" s="10" t="str">
        <f ca="1">IFERROR(LEFT('Application For TE&amp;GOTS'!AH435,LEN('Application For TE&amp;GOTS'!AH435)-2),"")</f>
        <v/>
      </c>
      <c r="G394" s="10" t="e">
        <f ca="1">'Application For TE&amp;GOTS'!AI435</f>
        <v>#VALUE!</v>
      </c>
      <c r="AF394" s="10" t="str">
        <f ca="1">IF(MATCH(B394,B$1:B394,0)=ROW(B394),B394&amp;";","")</f>
        <v/>
      </c>
      <c r="AG394" s="10" t="str">
        <f>IF(MATCH(C394,C$1:C394,0)=ROW(C394),C394&amp;";","")</f>
        <v/>
      </c>
      <c r="AH394" s="10" t="str">
        <f ca="1">IF(MATCH(D394,D$1:D394,0)=ROW(D394),D394&amp;";","")</f>
        <v/>
      </c>
      <c r="AI394" s="10" t="e">
        <f ca="1">IF(MATCH(E394,E$1:E394,0)=ROW(E394),E394&amp;";","")</f>
        <v>#VALUE!</v>
      </c>
    </row>
    <row r="395" spans="1:35">
      <c r="A395" s="10">
        <v>374</v>
      </c>
      <c r="B395" s="10" t="str">
        <f ca="1">'Application For TE&amp;GOTS'!X436</f>
        <v/>
      </c>
      <c r="C395" s="10">
        <f>'Application For TE&amp;GOTS'!$D436</f>
        <v>0</v>
      </c>
      <c r="D395" s="10" t="str" cm="1">
        <f t="array" aca="1" ref="D395" ca="1">IFERROR(INDIRECT("'Application For TE&amp;GOTS'!L"&amp;'Application For TE&amp;GOTS'!S436),"")</f>
        <v/>
      </c>
      <c r="E395" s="10" t="e">
        <f ca="1">'Application For TE&amp;GOTS'!AF436</f>
        <v>#VALUE!</v>
      </c>
      <c r="F395" s="10" t="str">
        <f ca="1">IFERROR(LEFT('Application For TE&amp;GOTS'!AH436,LEN('Application For TE&amp;GOTS'!AH436)-2),"")</f>
        <v/>
      </c>
      <c r="G395" s="10" t="e">
        <f ca="1">'Application For TE&amp;GOTS'!AI436</f>
        <v>#VALUE!</v>
      </c>
      <c r="AF395" s="10" t="str">
        <f ca="1">IF(MATCH(B395,B$1:B395,0)=ROW(B395),B395&amp;";","")</f>
        <v/>
      </c>
      <c r="AG395" s="10" t="str">
        <f>IF(MATCH(C395,C$1:C395,0)=ROW(C395),C395&amp;";","")</f>
        <v/>
      </c>
      <c r="AH395" s="10" t="str">
        <f ca="1">IF(MATCH(D395,D$1:D395,0)=ROW(D395),D395&amp;";","")</f>
        <v/>
      </c>
      <c r="AI395" s="10" t="e">
        <f ca="1">IF(MATCH(E395,E$1:E395,0)=ROW(E395),E395&amp;";","")</f>
        <v>#VALUE!</v>
      </c>
    </row>
    <row r="396" spans="1:35">
      <c r="A396" s="10">
        <v>375</v>
      </c>
      <c r="B396" s="10" t="str">
        <f ca="1">'Application For TE&amp;GOTS'!X437</f>
        <v/>
      </c>
      <c r="C396" s="10">
        <f>'Application For TE&amp;GOTS'!$D437</f>
        <v>0</v>
      </c>
      <c r="D396" s="10" t="str" cm="1">
        <f t="array" aca="1" ref="D396" ca="1">IFERROR(INDIRECT("'Application For TE&amp;GOTS'!L"&amp;'Application For TE&amp;GOTS'!S437),"")</f>
        <v/>
      </c>
      <c r="E396" s="10" t="e">
        <f ca="1">'Application For TE&amp;GOTS'!AF437</f>
        <v>#VALUE!</v>
      </c>
      <c r="F396" s="10" t="str">
        <f ca="1">IFERROR(LEFT('Application For TE&amp;GOTS'!AH437,LEN('Application For TE&amp;GOTS'!AH437)-2),"")</f>
        <v/>
      </c>
      <c r="G396" s="10" t="e">
        <f ca="1">'Application For TE&amp;GOTS'!AI437</f>
        <v>#VALUE!</v>
      </c>
      <c r="AF396" s="10" t="str">
        <f ca="1">IF(MATCH(B396,B$1:B396,0)=ROW(B396),B396&amp;";","")</f>
        <v/>
      </c>
      <c r="AG396" s="10" t="str">
        <f>IF(MATCH(C396,C$1:C396,0)=ROW(C396),C396&amp;";","")</f>
        <v/>
      </c>
      <c r="AH396" s="10" t="str">
        <f ca="1">IF(MATCH(D396,D$1:D396,0)=ROW(D396),D396&amp;";","")</f>
        <v/>
      </c>
      <c r="AI396" s="10" t="e">
        <f ca="1">IF(MATCH(E396,E$1:E396,0)=ROW(E396),E396&amp;";","")</f>
        <v>#VALUE!</v>
      </c>
    </row>
    <row r="397" spans="1:35">
      <c r="A397" s="10">
        <v>376</v>
      </c>
      <c r="B397" s="10" t="str">
        <f ca="1">'Application For TE&amp;GOTS'!X438</f>
        <v/>
      </c>
      <c r="C397" s="10">
        <f>'Application For TE&amp;GOTS'!$D438</f>
        <v>0</v>
      </c>
      <c r="D397" s="10" t="str" cm="1">
        <f t="array" aca="1" ref="D397" ca="1">IFERROR(INDIRECT("'Application For TE&amp;GOTS'!L"&amp;'Application For TE&amp;GOTS'!S438),"")</f>
        <v/>
      </c>
      <c r="E397" s="10" t="e">
        <f ca="1">'Application For TE&amp;GOTS'!AF438</f>
        <v>#VALUE!</v>
      </c>
      <c r="F397" s="10" t="str">
        <f ca="1">IFERROR(LEFT('Application For TE&amp;GOTS'!AH438,LEN('Application For TE&amp;GOTS'!AH438)-2),"")</f>
        <v/>
      </c>
      <c r="G397" s="10" t="e">
        <f ca="1">'Application For TE&amp;GOTS'!AI438</f>
        <v>#VALUE!</v>
      </c>
      <c r="AF397" s="10" t="str">
        <f ca="1">IF(MATCH(B397,B$1:B397,0)=ROW(B397),B397&amp;";","")</f>
        <v/>
      </c>
      <c r="AG397" s="10" t="str">
        <f>IF(MATCH(C397,C$1:C397,0)=ROW(C397),C397&amp;";","")</f>
        <v/>
      </c>
      <c r="AH397" s="10" t="str">
        <f ca="1">IF(MATCH(D397,D$1:D397,0)=ROW(D397),D397&amp;";","")</f>
        <v/>
      </c>
      <c r="AI397" s="10" t="e">
        <f ca="1">IF(MATCH(E397,E$1:E397,0)=ROW(E397),E397&amp;";","")</f>
        <v>#VALUE!</v>
      </c>
    </row>
    <row r="398" spans="1:35">
      <c r="A398" s="10">
        <v>377</v>
      </c>
      <c r="B398" s="10" t="str">
        <f ca="1">'Application For TE&amp;GOTS'!X439</f>
        <v/>
      </c>
      <c r="C398" s="10">
        <f>'Application For TE&amp;GOTS'!$D439</f>
        <v>0</v>
      </c>
      <c r="D398" s="10" t="str" cm="1">
        <f t="array" aca="1" ref="D398" ca="1">IFERROR(INDIRECT("'Application For TE&amp;GOTS'!L"&amp;'Application For TE&amp;GOTS'!S439),"")</f>
        <v/>
      </c>
      <c r="E398" s="10" t="e">
        <f ca="1">'Application For TE&amp;GOTS'!AF439</f>
        <v>#VALUE!</v>
      </c>
      <c r="F398" s="10" t="str">
        <f ca="1">IFERROR(LEFT('Application For TE&amp;GOTS'!AH439,LEN('Application For TE&amp;GOTS'!AH439)-2),"")</f>
        <v/>
      </c>
      <c r="G398" s="10" t="e">
        <f ca="1">'Application For TE&amp;GOTS'!AI439</f>
        <v>#VALUE!</v>
      </c>
      <c r="AF398" s="10" t="str">
        <f ca="1">IF(MATCH(B398,B$1:B398,0)=ROW(B398),B398&amp;";","")</f>
        <v/>
      </c>
      <c r="AG398" s="10" t="str">
        <f>IF(MATCH(C398,C$1:C398,0)=ROW(C398),C398&amp;";","")</f>
        <v/>
      </c>
      <c r="AH398" s="10" t="str">
        <f ca="1">IF(MATCH(D398,D$1:D398,0)=ROW(D398),D398&amp;";","")</f>
        <v/>
      </c>
      <c r="AI398" s="10" t="e">
        <f ca="1">IF(MATCH(E398,E$1:E398,0)=ROW(E398),E398&amp;";","")</f>
        <v>#VALUE!</v>
      </c>
    </row>
    <row r="399" spans="1:35">
      <c r="A399" s="10">
        <v>378</v>
      </c>
      <c r="B399" s="10" t="str">
        <f ca="1">'Application For TE&amp;GOTS'!X440</f>
        <v/>
      </c>
      <c r="C399" s="10">
        <f>'Application For TE&amp;GOTS'!$D440</f>
        <v>0</v>
      </c>
      <c r="D399" s="10" t="str" cm="1">
        <f t="array" aca="1" ref="D399" ca="1">IFERROR(INDIRECT("'Application For TE&amp;GOTS'!L"&amp;'Application For TE&amp;GOTS'!S440),"")</f>
        <v/>
      </c>
      <c r="E399" s="10" t="e">
        <f ca="1">'Application For TE&amp;GOTS'!AF440</f>
        <v>#VALUE!</v>
      </c>
      <c r="F399" s="10" t="str">
        <f ca="1">IFERROR(LEFT('Application For TE&amp;GOTS'!AH440,LEN('Application For TE&amp;GOTS'!AH440)-2),"")</f>
        <v/>
      </c>
      <c r="G399" s="10" t="e">
        <f ca="1">'Application For TE&amp;GOTS'!AI440</f>
        <v>#VALUE!</v>
      </c>
      <c r="AF399" s="10" t="str">
        <f ca="1">IF(MATCH(B399,B$1:B399,0)=ROW(B399),B399&amp;";","")</f>
        <v/>
      </c>
      <c r="AG399" s="10" t="str">
        <f>IF(MATCH(C399,C$1:C399,0)=ROW(C399),C399&amp;";","")</f>
        <v/>
      </c>
      <c r="AH399" s="10" t="str">
        <f ca="1">IF(MATCH(D399,D$1:D399,0)=ROW(D399),D399&amp;";","")</f>
        <v/>
      </c>
      <c r="AI399" s="10" t="e">
        <f ca="1">IF(MATCH(E399,E$1:E399,0)=ROW(E399),E399&amp;";","")</f>
        <v>#VALUE!</v>
      </c>
    </row>
    <row r="400" spans="1:35">
      <c r="A400" s="10">
        <v>379</v>
      </c>
      <c r="B400" s="10" t="str">
        <f ca="1">'Application For TE&amp;GOTS'!X441</f>
        <v/>
      </c>
      <c r="C400" s="10">
        <f>'Application For TE&amp;GOTS'!$D441</f>
        <v>0</v>
      </c>
      <c r="D400" s="10" t="str" cm="1">
        <f t="array" aca="1" ref="D400" ca="1">IFERROR(INDIRECT("'Application For TE&amp;GOTS'!L"&amp;'Application For TE&amp;GOTS'!S441),"")</f>
        <v/>
      </c>
      <c r="E400" s="10" t="e">
        <f ca="1">'Application For TE&amp;GOTS'!AF441</f>
        <v>#VALUE!</v>
      </c>
      <c r="F400" s="10" t="str">
        <f ca="1">IFERROR(LEFT('Application For TE&amp;GOTS'!AH441,LEN('Application For TE&amp;GOTS'!AH441)-2),"")</f>
        <v/>
      </c>
      <c r="G400" s="10" t="e">
        <f ca="1">'Application For TE&amp;GOTS'!AI441</f>
        <v>#VALUE!</v>
      </c>
      <c r="AF400" s="10" t="str">
        <f ca="1">IF(MATCH(B400,B$1:B400,0)=ROW(B400),B400&amp;";","")</f>
        <v/>
      </c>
      <c r="AG400" s="10" t="str">
        <f>IF(MATCH(C400,C$1:C400,0)=ROW(C400),C400&amp;";","")</f>
        <v/>
      </c>
      <c r="AH400" s="10" t="str">
        <f ca="1">IF(MATCH(D400,D$1:D400,0)=ROW(D400),D400&amp;";","")</f>
        <v/>
      </c>
      <c r="AI400" s="10" t="e">
        <f ca="1">IF(MATCH(E400,E$1:E400,0)=ROW(E400),E400&amp;";","")</f>
        <v>#VALUE!</v>
      </c>
    </row>
    <row r="401" spans="1:35">
      <c r="A401" s="10">
        <v>380</v>
      </c>
      <c r="B401" s="10" t="str">
        <f ca="1">'Application For TE&amp;GOTS'!X442</f>
        <v/>
      </c>
      <c r="C401" s="10">
        <f>'Application For TE&amp;GOTS'!$D442</f>
        <v>0</v>
      </c>
      <c r="D401" s="10" t="str" cm="1">
        <f t="array" aca="1" ref="D401" ca="1">IFERROR(INDIRECT("'Application For TE&amp;GOTS'!L"&amp;'Application For TE&amp;GOTS'!S442),"")</f>
        <v/>
      </c>
      <c r="E401" s="10" t="e">
        <f ca="1">'Application For TE&amp;GOTS'!AF442</f>
        <v>#VALUE!</v>
      </c>
      <c r="F401" s="10" t="str">
        <f ca="1">IFERROR(LEFT('Application For TE&amp;GOTS'!AH442,LEN('Application For TE&amp;GOTS'!AH442)-2),"")</f>
        <v/>
      </c>
      <c r="G401" s="10" t="e">
        <f ca="1">'Application For TE&amp;GOTS'!AI442</f>
        <v>#VALUE!</v>
      </c>
      <c r="AF401" s="10" t="str">
        <f ca="1">IF(MATCH(B401,B$1:B401,0)=ROW(B401),B401&amp;";","")</f>
        <v/>
      </c>
      <c r="AG401" s="10" t="str">
        <f>IF(MATCH(C401,C$1:C401,0)=ROW(C401),C401&amp;";","")</f>
        <v/>
      </c>
      <c r="AH401" s="10" t="str">
        <f ca="1">IF(MATCH(D401,D$1:D401,0)=ROW(D401),D401&amp;";","")</f>
        <v/>
      </c>
      <c r="AI401" s="10" t="e">
        <f ca="1">IF(MATCH(E401,E$1:E401,0)=ROW(E401),E401&amp;";","")</f>
        <v>#VALUE!</v>
      </c>
    </row>
    <row r="402" spans="1:35">
      <c r="A402" s="10">
        <v>381</v>
      </c>
      <c r="B402" s="10" t="str">
        <f ca="1">'Application For TE&amp;GOTS'!X443</f>
        <v/>
      </c>
      <c r="C402" s="10">
        <f>'Application For TE&amp;GOTS'!$D443</f>
        <v>0</v>
      </c>
      <c r="D402" s="10" t="str" cm="1">
        <f t="array" aca="1" ref="D402" ca="1">IFERROR(INDIRECT("'Application For TE&amp;GOTS'!L"&amp;'Application For TE&amp;GOTS'!S443),"")</f>
        <v/>
      </c>
      <c r="E402" s="10" t="e">
        <f ca="1">'Application For TE&amp;GOTS'!AF443</f>
        <v>#VALUE!</v>
      </c>
      <c r="F402" s="10" t="str">
        <f ca="1">IFERROR(LEFT('Application For TE&amp;GOTS'!AH443,LEN('Application For TE&amp;GOTS'!AH443)-2),"")</f>
        <v/>
      </c>
      <c r="G402" s="10" t="e">
        <f ca="1">'Application For TE&amp;GOTS'!AI443</f>
        <v>#VALUE!</v>
      </c>
      <c r="AF402" s="10" t="str">
        <f ca="1">IF(MATCH(B402,B$1:B402,0)=ROW(B402),B402&amp;";","")</f>
        <v/>
      </c>
      <c r="AG402" s="10" t="str">
        <f>IF(MATCH(C402,C$1:C402,0)=ROW(C402),C402&amp;";","")</f>
        <v/>
      </c>
      <c r="AH402" s="10" t="str">
        <f ca="1">IF(MATCH(D402,D$1:D402,0)=ROW(D402),D402&amp;";","")</f>
        <v/>
      </c>
      <c r="AI402" s="10" t="e">
        <f ca="1">IF(MATCH(E402,E$1:E402,0)=ROW(E402),E402&amp;";","")</f>
        <v>#VALUE!</v>
      </c>
    </row>
    <row r="403" spans="1:35">
      <c r="A403" s="10">
        <v>382</v>
      </c>
      <c r="B403" s="10" t="str">
        <f ca="1">'Application For TE&amp;GOTS'!X444</f>
        <v/>
      </c>
      <c r="C403" s="10">
        <f>'Application For TE&amp;GOTS'!$D444</f>
        <v>0</v>
      </c>
      <c r="D403" s="10" t="str" cm="1">
        <f t="array" aca="1" ref="D403" ca="1">IFERROR(INDIRECT("'Application For TE&amp;GOTS'!L"&amp;'Application For TE&amp;GOTS'!S444),"")</f>
        <v/>
      </c>
      <c r="E403" s="10" t="e">
        <f ca="1">'Application For TE&amp;GOTS'!AF444</f>
        <v>#VALUE!</v>
      </c>
      <c r="F403" s="10" t="str">
        <f ca="1">IFERROR(LEFT('Application For TE&amp;GOTS'!AH444,LEN('Application For TE&amp;GOTS'!AH444)-2),"")</f>
        <v/>
      </c>
      <c r="G403" s="10" t="e">
        <f ca="1">'Application For TE&amp;GOTS'!AI444</f>
        <v>#VALUE!</v>
      </c>
      <c r="AF403" s="10" t="str">
        <f ca="1">IF(MATCH(B403,B$1:B403,0)=ROW(B403),B403&amp;";","")</f>
        <v/>
      </c>
      <c r="AG403" s="10" t="str">
        <f>IF(MATCH(C403,C$1:C403,0)=ROW(C403),C403&amp;";","")</f>
        <v/>
      </c>
      <c r="AH403" s="10" t="str">
        <f ca="1">IF(MATCH(D403,D$1:D403,0)=ROW(D403),D403&amp;";","")</f>
        <v/>
      </c>
      <c r="AI403" s="10" t="e">
        <f ca="1">IF(MATCH(E403,E$1:E403,0)=ROW(E403),E403&amp;";","")</f>
        <v>#VALUE!</v>
      </c>
    </row>
    <row r="404" spans="1:35">
      <c r="A404" s="10">
        <v>383</v>
      </c>
      <c r="B404" s="10" t="str">
        <f ca="1">'Application For TE&amp;GOTS'!X445</f>
        <v/>
      </c>
      <c r="C404" s="10">
        <f>'Application For TE&amp;GOTS'!$D445</f>
        <v>0</v>
      </c>
      <c r="D404" s="10" t="str" cm="1">
        <f t="array" aca="1" ref="D404" ca="1">IFERROR(INDIRECT("'Application For TE&amp;GOTS'!L"&amp;'Application For TE&amp;GOTS'!S445),"")</f>
        <v/>
      </c>
      <c r="E404" s="10" t="e">
        <f ca="1">'Application For TE&amp;GOTS'!AF445</f>
        <v>#VALUE!</v>
      </c>
      <c r="F404" s="10" t="str">
        <f ca="1">IFERROR(LEFT('Application For TE&amp;GOTS'!AH445,LEN('Application For TE&amp;GOTS'!AH445)-2),"")</f>
        <v/>
      </c>
      <c r="G404" s="10" t="e">
        <f ca="1">'Application For TE&amp;GOTS'!AI445</f>
        <v>#VALUE!</v>
      </c>
      <c r="AF404" s="10" t="str">
        <f ca="1">IF(MATCH(B404,B$1:B404,0)=ROW(B404),B404&amp;";","")</f>
        <v/>
      </c>
      <c r="AG404" s="10" t="str">
        <f>IF(MATCH(C404,C$1:C404,0)=ROW(C404),C404&amp;";","")</f>
        <v/>
      </c>
      <c r="AH404" s="10" t="str">
        <f ca="1">IF(MATCH(D404,D$1:D404,0)=ROW(D404),D404&amp;";","")</f>
        <v/>
      </c>
      <c r="AI404" s="10" t="e">
        <f ca="1">IF(MATCH(E404,E$1:E404,0)=ROW(E404),E404&amp;";","")</f>
        <v>#VALUE!</v>
      </c>
    </row>
    <row r="405" spans="1:35">
      <c r="A405" s="10">
        <v>384</v>
      </c>
      <c r="B405" s="10" t="str">
        <f ca="1">'Application For TE&amp;GOTS'!X446</f>
        <v/>
      </c>
      <c r="C405" s="10">
        <f>'Application For TE&amp;GOTS'!$D446</f>
        <v>0</v>
      </c>
      <c r="D405" s="10" t="str" cm="1">
        <f t="array" aca="1" ref="D405" ca="1">IFERROR(INDIRECT("'Application For TE&amp;GOTS'!L"&amp;'Application For TE&amp;GOTS'!S446),"")</f>
        <v/>
      </c>
      <c r="E405" s="10" t="e">
        <f ca="1">'Application For TE&amp;GOTS'!AF446</f>
        <v>#VALUE!</v>
      </c>
      <c r="F405" s="10" t="str">
        <f ca="1">IFERROR(LEFT('Application For TE&amp;GOTS'!AH446,LEN('Application For TE&amp;GOTS'!AH446)-2),"")</f>
        <v/>
      </c>
      <c r="G405" s="10" t="e">
        <f ca="1">'Application For TE&amp;GOTS'!AI446</f>
        <v>#VALUE!</v>
      </c>
      <c r="AF405" s="10" t="str">
        <f ca="1">IF(MATCH(B405,B$1:B405,0)=ROW(B405),B405&amp;";","")</f>
        <v/>
      </c>
      <c r="AG405" s="10" t="str">
        <f>IF(MATCH(C405,C$1:C405,0)=ROW(C405),C405&amp;";","")</f>
        <v/>
      </c>
      <c r="AH405" s="10" t="str">
        <f ca="1">IF(MATCH(D405,D$1:D405,0)=ROW(D405),D405&amp;";","")</f>
        <v/>
      </c>
      <c r="AI405" s="10" t="e">
        <f ca="1">IF(MATCH(E405,E$1:E405,0)=ROW(E405),E405&amp;";","")</f>
        <v>#VALUE!</v>
      </c>
    </row>
    <row r="406" spans="1:35">
      <c r="A406" s="10">
        <v>385</v>
      </c>
      <c r="B406" s="10" t="str">
        <f ca="1">'Application For TE&amp;GOTS'!X447</f>
        <v/>
      </c>
      <c r="C406" s="10">
        <f>'Application For TE&amp;GOTS'!$D447</f>
        <v>0</v>
      </c>
      <c r="D406" s="10" t="str" cm="1">
        <f t="array" aca="1" ref="D406" ca="1">IFERROR(INDIRECT("'Application For TE&amp;GOTS'!L"&amp;'Application For TE&amp;GOTS'!S447),"")</f>
        <v/>
      </c>
      <c r="E406" s="10" t="e">
        <f ca="1">'Application For TE&amp;GOTS'!AF447</f>
        <v>#VALUE!</v>
      </c>
      <c r="F406" s="10" t="str">
        <f ca="1">IFERROR(LEFT('Application For TE&amp;GOTS'!AH447,LEN('Application For TE&amp;GOTS'!AH447)-2),"")</f>
        <v/>
      </c>
      <c r="G406" s="10" t="e">
        <f ca="1">'Application For TE&amp;GOTS'!AI447</f>
        <v>#VALUE!</v>
      </c>
      <c r="AF406" s="10" t="str">
        <f ca="1">IF(MATCH(B406,B$1:B406,0)=ROW(B406),B406&amp;";","")</f>
        <v/>
      </c>
      <c r="AG406" s="10" t="str">
        <f>IF(MATCH(C406,C$1:C406,0)=ROW(C406),C406&amp;";","")</f>
        <v/>
      </c>
      <c r="AH406" s="10" t="str">
        <f ca="1">IF(MATCH(D406,D$1:D406,0)=ROW(D406),D406&amp;";","")</f>
        <v/>
      </c>
      <c r="AI406" s="10" t="e">
        <f ca="1">IF(MATCH(E406,E$1:E406,0)=ROW(E406),E406&amp;";","")</f>
        <v>#VALUE!</v>
      </c>
    </row>
    <row r="407" spans="1:35">
      <c r="A407" s="10">
        <v>386</v>
      </c>
      <c r="B407" s="10" t="str">
        <f ca="1">'Application For TE&amp;GOTS'!X448</f>
        <v/>
      </c>
      <c r="C407" s="10">
        <f>'Application For TE&amp;GOTS'!$D448</f>
        <v>0</v>
      </c>
      <c r="D407" s="10" t="str" cm="1">
        <f t="array" aca="1" ref="D407" ca="1">IFERROR(INDIRECT("'Application For TE&amp;GOTS'!L"&amp;'Application For TE&amp;GOTS'!S448),"")</f>
        <v/>
      </c>
      <c r="E407" s="10" t="e">
        <f ca="1">'Application For TE&amp;GOTS'!AF448</f>
        <v>#VALUE!</v>
      </c>
      <c r="F407" s="10" t="str">
        <f ca="1">IFERROR(LEFT('Application For TE&amp;GOTS'!AH448,LEN('Application For TE&amp;GOTS'!AH448)-2),"")</f>
        <v/>
      </c>
      <c r="G407" s="10" t="e">
        <f ca="1">'Application For TE&amp;GOTS'!AI448</f>
        <v>#VALUE!</v>
      </c>
      <c r="AF407" s="10" t="str">
        <f ca="1">IF(MATCH(B407,B$1:B407,0)=ROW(B407),B407&amp;";","")</f>
        <v/>
      </c>
      <c r="AG407" s="10" t="str">
        <f>IF(MATCH(C407,C$1:C407,0)=ROW(C407),C407&amp;";","")</f>
        <v/>
      </c>
      <c r="AH407" s="10" t="str">
        <f ca="1">IF(MATCH(D407,D$1:D407,0)=ROW(D407),D407&amp;";","")</f>
        <v/>
      </c>
      <c r="AI407" s="10" t="e">
        <f ca="1">IF(MATCH(E407,E$1:E407,0)=ROW(E407),E407&amp;";","")</f>
        <v>#VALUE!</v>
      </c>
    </row>
    <row r="408" spans="1:35">
      <c r="A408" s="10">
        <v>387</v>
      </c>
      <c r="B408" s="10" t="str">
        <f ca="1">'Application For TE&amp;GOTS'!X449</f>
        <v/>
      </c>
      <c r="C408" s="10">
        <f>'Application For TE&amp;GOTS'!$D449</f>
        <v>0</v>
      </c>
      <c r="D408" s="10" t="str" cm="1">
        <f t="array" aca="1" ref="D408" ca="1">IFERROR(INDIRECT("'Application For TE&amp;GOTS'!L"&amp;'Application For TE&amp;GOTS'!S449),"")</f>
        <v/>
      </c>
      <c r="E408" s="10" t="e">
        <f ca="1">'Application For TE&amp;GOTS'!AF449</f>
        <v>#VALUE!</v>
      </c>
      <c r="F408" s="10" t="str">
        <f ca="1">IFERROR(LEFT('Application For TE&amp;GOTS'!AH449,LEN('Application For TE&amp;GOTS'!AH449)-2),"")</f>
        <v/>
      </c>
      <c r="G408" s="10" t="e">
        <f ca="1">'Application For TE&amp;GOTS'!AI449</f>
        <v>#VALUE!</v>
      </c>
      <c r="AF408" s="10" t="str">
        <f ca="1">IF(MATCH(B408,B$1:B408,0)=ROW(B408),B408&amp;";","")</f>
        <v/>
      </c>
      <c r="AG408" s="10" t="str">
        <f>IF(MATCH(C408,C$1:C408,0)=ROW(C408),C408&amp;";","")</f>
        <v/>
      </c>
      <c r="AH408" s="10" t="str">
        <f ca="1">IF(MATCH(D408,D$1:D408,0)=ROW(D408),D408&amp;";","")</f>
        <v/>
      </c>
      <c r="AI408" s="10" t="e">
        <f ca="1">IF(MATCH(E408,E$1:E408,0)=ROW(E408),E408&amp;";","")</f>
        <v>#VALUE!</v>
      </c>
    </row>
    <row r="409" spans="1:35">
      <c r="A409" s="10">
        <v>388</v>
      </c>
      <c r="B409" s="10" t="str">
        <f ca="1">'Application For TE&amp;GOTS'!X450</f>
        <v/>
      </c>
      <c r="C409" s="10">
        <f>'Application For TE&amp;GOTS'!$D450</f>
        <v>0</v>
      </c>
      <c r="D409" s="10" t="str" cm="1">
        <f t="array" aca="1" ref="D409" ca="1">IFERROR(INDIRECT("'Application For TE&amp;GOTS'!L"&amp;'Application For TE&amp;GOTS'!S450),"")</f>
        <v/>
      </c>
      <c r="E409" s="10" t="e">
        <f ca="1">'Application For TE&amp;GOTS'!AF450</f>
        <v>#VALUE!</v>
      </c>
      <c r="F409" s="10" t="str">
        <f ca="1">IFERROR(LEFT('Application For TE&amp;GOTS'!AH450,LEN('Application For TE&amp;GOTS'!AH450)-2),"")</f>
        <v/>
      </c>
      <c r="G409" s="10" t="e">
        <f ca="1">'Application For TE&amp;GOTS'!AI450</f>
        <v>#VALUE!</v>
      </c>
      <c r="AF409" s="10" t="str">
        <f ca="1">IF(MATCH(B409,B$1:B409,0)=ROW(B409),B409&amp;";","")</f>
        <v/>
      </c>
      <c r="AG409" s="10" t="str">
        <f>IF(MATCH(C409,C$1:C409,0)=ROW(C409),C409&amp;";","")</f>
        <v/>
      </c>
      <c r="AH409" s="10" t="str">
        <f ca="1">IF(MATCH(D409,D$1:D409,0)=ROW(D409),D409&amp;";","")</f>
        <v/>
      </c>
      <c r="AI409" s="10" t="e">
        <f ca="1">IF(MATCH(E409,E$1:E409,0)=ROW(E409),E409&amp;";","")</f>
        <v>#VALUE!</v>
      </c>
    </row>
    <row r="410" spans="1:35">
      <c r="A410" s="10">
        <v>389</v>
      </c>
      <c r="B410" s="10" t="str">
        <f ca="1">'Application For TE&amp;GOTS'!X451</f>
        <v/>
      </c>
      <c r="C410" s="10">
        <f>'Application For TE&amp;GOTS'!$D451</f>
        <v>0</v>
      </c>
      <c r="D410" s="10" t="str" cm="1">
        <f t="array" aca="1" ref="D410" ca="1">IFERROR(INDIRECT("'Application For TE&amp;GOTS'!L"&amp;'Application For TE&amp;GOTS'!S451),"")</f>
        <v/>
      </c>
      <c r="E410" s="10" t="e">
        <f ca="1">'Application For TE&amp;GOTS'!AF451</f>
        <v>#VALUE!</v>
      </c>
      <c r="F410" s="10" t="str">
        <f ca="1">IFERROR(LEFT('Application For TE&amp;GOTS'!AH451,LEN('Application For TE&amp;GOTS'!AH451)-2),"")</f>
        <v/>
      </c>
      <c r="G410" s="10" t="e">
        <f ca="1">'Application For TE&amp;GOTS'!AI451</f>
        <v>#VALUE!</v>
      </c>
      <c r="AF410" s="10" t="str">
        <f ca="1">IF(MATCH(B410,B$1:B410,0)=ROW(B410),B410&amp;";","")</f>
        <v/>
      </c>
      <c r="AG410" s="10" t="str">
        <f>IF(MATCH(C410,C$1:C410,0)=ROW(C410),C410&amp;";","")</f>
        <v/>
      </c>
      <c r="AH410" s="10" t="str">
        <f ca="1">IF(MATCH(D410,D$1:D410,0)=ROW(D410),D410&amp;";","")</f>
        <v/>
      </c>
      <c r="AI410" s="10" t="e">
        <f ca="1">IF(MATCH(E410,E$1:E410,0)=ROW(E410),E410&amp;";","")</f>
        <v>#VALUE!</v>
      </c>
    </row>
    <row r="411" spans="1:35">
      <c r="A411" s="10">
        <v>390</v>
      </c>
      <c r="B411" s="10" t="str">
        <f ca="1">'Application For TE&amp;GOTS'!X452</f>
        <v/>
      </c>
      <c r="C411" s="10">
        <f>'Application For TE&amp;GOTS'!$D452</f>
        <v>0</v>
      </c>
      <c r="D411" s="10" t="str" cm="1">
        <f t="array" aca="1" ref="D411" ca="1">IFERROR(INDIRECT("'Application For TE&amp;GOTS'!L"&amp;'Application For TE&amp;GOTS'!S452),"")</f>
        <v/>
      </c>
      <c r="E411" s="10" t="e">
        <f ca="1">'Application For TE&amp;GOTS'!AF452</f>
        <v>#VALUE!</v>
      </c>
      <c r="F411" s="10" t="str">
        <f ca="1">IFERROR(LEFT('Application For TE&amp;GOTS'!AH452,LEN('Application For TE&amp;GOTS'!AH452)-2),"")</f>
        <v/>
      </c>
      <c r="G411" s="10" t="e">
        <f ca="1">'Application For TE&amp;GOTS'!AI452</f>
        <v>#VALUE!</v>
      </c>
      <c r="AF411" s="10" t="str">
        <f ca="1">IF(MATCH(B411,B$1:B411,0)=ROW(B411),B411&amp;";","")</f>
        <v/>
      </c>
      <c r="AG411" s="10" t="str">
        <f>IF(MATCH(C411,C$1:C411,0)=ROW(C411),C411&amp;";","")</f>
        <v/>
      </c>
      <c r="AH411" s="10" t="str">
        <f ca="1">IF(MATCH(D411,D$1:D411,0)=ROW(D411),D411&amp;";","")</f>
        <v/>
      </c>
      <c r="AI411" s="10" t="e">
        <f ca="1">IF(MATCH(E411,E$1:E411,0)=ROW(E411),E411&amp;";","")</f>
        <v>#VALUE!</v>
      </c>
    </row>
    <row r="412" spans="1:35">
      <c r="A412" s="10">
        <v>391</v>
      </c>
      <c r="B412" s="10" t="str">
        <f ca="1">'Application For TE&amp;GOTS'!X453</f>
        <v/>
      </c>
      <c r="C412" s="10">
        <f>'Application For TE&amp;GOTS'!$D453</f>
        <v>0</v>
      </c>
      <c r="D412" s="10" t="str" cm="1">
        <f t="array" aca="1" ref="D412" ca="1">IFERROR(INDIRECT("'Application For TE&amp;GOTS'!L"&amp;'Application For TE&amp;GOTS'!S453),"")</f>
        <v/>
      </c>
      <c r="E412" s="10" t="e">
        <f ca="1">'Application For TE&amp;GOTS'!AF453</f>
        <v>#VALUE!</v>
      </c>
      <c r="F412" s="10" t="str">
        <f ca="1">IFERROR(LEFT('Application For TE&amp;GOTS'!AH453,LEN('Application For TE&amp;GOTS'!AH453)-2),"")</f>
        <v/>
      </c>
      <c r="G412" s="10" t="e">
        <f ca="1">'Application For TE&amp;GOTS'!AI453</f>
        <v>#VALUE!</v>
      </c>
      <c r="AF412" s="10" t="str">
        <f ca="1">IF(MATCH(B412,B$1:B412,0)=ROW(B412),B412&amp;";","")</f>
        <v/>
      </c>
      <c r="AG412" s="10" t="str">
        <f>IF(MATCH(C412,C$1:C412,0)=ROW(C412),C412&amp;";","")</f>
        <v/>
      </c>
      <c r="AH412" s="10" t="str">
        <f ca="1">IF(MATCH(D412,D$1:D412,0)=ROW(D412),D412&amp;";","")</f>
        <v/>
      </c>
      <c r="AI412" s="10" t="e">
        <f ca="1">IF(MATCH(E412,E$1:E412,0)=ROW(E412),E412&amp;";","")</f>
        <v>#VALUE!</v>
      </c>
    </row>
    <row r="413" spans="1:35">
      <c r="A413" s="10">
        <v>392</v>
      </c>
      <c r="B413" s="10" t="str">
        <f ca="1">'Application For TE&amp;GOTS'!X454</f>
        <v/>
      </c>
      <c r="C413" s="10">
        <f>'Application For TE&amp;GOTS'!$D454</f>
        <v>0</v>
      </c>
      <c r="D413" s="10" t="str" cm="1">
        <f t="array" aca="1" ref="D413" ca="1">IFERROR(INDIRECT("'Application For TE&amp;GOTS'!L"&amp;'Application For TE&amp;GOTS'!S454),"")</f>
        <v/>
      </c>
      <c r="E413" s="10" t="e">
        <f ca="1">'Application For TE&amp;GOTS'!AF454</f>
        <v>#VALUE!</v>
      </c>
      <c r="F413" s="10" t="str">
        <f ca="1">IFERROR(LEFT('Application For TE&amp;GOTS'!AH454,LEN('Application For TE&amp;GOTS'!AH454)-2),"")</f>
        <v/>
      </c>
      <c r="G413" s="10" t="e">
        <f ca="1">'Application For TE&amp;GOTS'!AI454</f>
        <v>#VALUE!</v>
      </c>
      <c r="AF413" s="10" t="str">
        <f ca="1">IF(MATCH(B413,B$1:B413,0)=ROW(B413),B413&amp;";","")</f>
        <v/>
      </c>
      <c r="AG413" s="10" t="str">
        <f>IF(MATCH(C413,C$1:C413,0)=ROW(C413),C413&amp;";","")</f>
        <v/>
      </c>
      <c r="AH413" s="10" t="str">
        <f ca="1">IF(MATCH(D413,D$1:D413,0)=ROW(D413),D413&amp;";","")</f>
        <v/>
      </c>
      <c r="AI413" s="10" t="e">
        <f ca="1">IF(MATCH(E413,E$1:E413,0)=ROW(E413),E413&amp;";","")</f>
        <v>#VALUE!</v>
      </c>
    </row>
    <row r="414" spans="1:35">
      <c r="A414" s="10">
        <v>393</v>
      </c>
      <c r="B414" s="10" t="str">
        <f ca="1">'Application For TE&amp;GOTS'!X455</f>
        <v/>
      </c>
      <c r="C414" s="10">
        <f>'Application For TE&amp;GOTS'!$D455</f>
        <v>0</v>
      </c>
      <c r="D414" s="10" t="str" cm="1">
        <f t="array" aca="1" ref="D414" ca="1">IFERROR(INDIRECT("'Application For TE&amp;GOTS'!L"&amp;'Application For TE&amp;GOTS'!S455),"")</f>
        <v/>
      </c>
      <c r="E414" s="10" t="e">
        <f ca="1">'Application For TE&amp;GOTS'!AF455</f>
        <v>#VALUE!</v>
      </c>
      <c r="F414" s="10" t="str">
        <f ca="1">IFERROR(LEFT('Application For TE&amp;GOTS'!AH455,LEN('Application For TE&amp;GOTS'!AH455)-2),"")</f>
        <v/>
      </c>
      <c r="G414" s="10" t="e">
        <f ca="1">'Application For TE&amp;GOTS'!AI455</f>
        <v>#VALUE!</v>
      </c>
      <c r="AF414" s="10" t="str">
        <f ca="1">IF(MATCH(B414,B$1:B414,0)=ROW(B414),B414&amp;";","")</f>
        <v/>
      </c>
      <c r="AG414" s="10" t="str">
        <f>IF(MATCH(C414,C$1:C414,0)=ROW(C414),C414&amp;";","")</f>
        <v/>
      </c>
      <c r="AH414" s="10" t="str">
        <f ca="1">IF(MATCH(D414,D$1:D414,0)=ROW(D414),D414&amp;";","")</f>
        <v/>
      </c>
      <c r="AI414" s="10" t="e">
        <f ca="1">IF(MATCH(E414,E$1:E414,0)=ROW(E414),E414&amp;";","")</f>
        <v>#VALUE!</v>
      </c>
    </row>
    <row r="415" spans="1:35">
      <c r="A415" s="10">
        <v>394</v>
      </c>
      <c r="B415" s="10" t="str">
        <f ca="1">'Application For TE&amp;GOTS'!X456</f>
        <v/>
      </c>
      <c r="C415" s="10">
        <f>'Application For TE&amp;GOTS'!$D456</f>
        <v>0</v>
      </c>
      <c r="D415" s="10" t="str" cm="1">
        <f t="array" aca="1" ref="D415" ca="1">IFERROR(INDIRECT("'Application For TE&amp;GOTS'!L"&amp;'Application For TE&amp;GOTS'!S456),"")</f>
        <v/>
      </c>
      <c r="E415" s="10" t="e">
        <f ca="1">'Application For TE&amp;GOTS'!AF456</f>
        <v>#VALUE!</v>
      </c>
      <c r="F415" s="10" t="str">
        <f ca="1">IFERROR(LEFT('Application For TE&amp;GOTS'!AH456,LEN('Application For TE&amp;GOTS'!AH456)-2),"")</f>
        <v/>
      </c>
      <c r="G415" s="10" t="e">
        <f ca="1">'Application For TE&amp;GOTS'!AI456</f>
        <v>#VALUE!</v>
      </c>
      <c r="AF415" s="10" t="str">
        <f ca="1">IF(MATCH(B415,B$1:B415,0)=ROW(B415),B415&amp;";","")</f>
        <v/>
      </c>
      <c r="AG415" s="10" t="str">
        <f>IF(MATCH(C415,C$1:C415,0)=ROW(C415),C415&amp;";","")</f>
        <v/>
      </c>
      <c r="AH415" s="10" t="str">
        <f ca="1">IF(MATCH(D415,D$1:D415,0)=ROW(D415),D415&amp;";","")</f>
        <v/>
      </c>
      <c r="AI415" s="10" t="e">
        <f ca="1">IF(MATCH(E415,E$1:E415,0)=ROW(E415),E415&amp;";","")</f>
        <v>#VALUE!</v>
      </c>
    </row>
    <row r="416" spans="1:35">
      <c r="A416" s="10">
        <v>395</v>
      </c>
      <c r="B416" s="10" t="str">
        <f ca="1">'Application For TE&amp;GOTS'!X457</f>
        <v/>
      </c>
      <c r="C416" s="10">
        <f>'Application For TE&amp;GOTS'!$D457</f>
        <v>0</v>
      </c>
      <c r="D416" s="10" t="str" cm="1">
        <f t="array" aca="1" ref="D416" ca="1">IFERROR(INDIRECT("'Application For TE&amp;GOTS'!L"&amp;'Application For TE&amp;GOTS'!S457),"")</f>
        <v/>
      </c>
      <c r="E416" s="10" t="e">
        <f ca="1">'Application For TE&amp;GOTS'!AF457</f>
        <v>#VALUE!</v>
      </c>
      <c r="F416" s="10" t="str">
        <f ca="1">IFERROR(LEFT('Application For TE&amp;GOTS'!AH457,LEN('Application For TE&amp;GOTS'!AH457)-2),"")</f>
        <v/>
      </c>
      <c r="G416" s="10" t="e">
        <f ca="1">'Application For TE&amp;GOTS'!AI457</f>
        <v>#VALUE!</v>
      </c>
      <c r="AF416" s="10" t="str">
        <f ca="1">IF(MATCH(B416,B$1:B416,0)=ROW(B416),B416&amp;";","")</f>
        <v/>
      </c>
      <c r="AG416" s="10" t="str">
        <f>IF(MATCH(C416,C$1:C416,0)=ROW(C416),C416&amp;";","")</f>
        <v/>
      </c>
      <c r="AH416" s="10" t="str">
        <f ca="1">IF(MATCH(D416,D$1:D416,0)=ROW(D416),D416&amp;";","")</f>
        <v/>
      </c>
      <c r="AI416" s="10" t="e">
        <f ca="1">IF(MATCH(E416,E$1:E416,0)=ROW(E416),E416&amp;";","")</f>
        <v>#VALUE!</v>
      </c>
    </row>
    <row r="417" spans="1:35">
      <c r="A417" s="10">
        <v>396</v>
      </c>
      <c r="B417" s="10" t="str">
        <f ca="1">'Application For TE&amp;GOTS'!X458</f>
        <v/>
      </c>
      <c r="C417" s="10">
        <f>'Application For TE&amp;GOTS'!$D458</f>
        <v>0</v>
      </c>
      <c r="D417" s="10" t="str" cm="1">
        <f t="array" aca="1" ref="D417" ca="1">IFERROR(INDIRECT("'Application For TE&amp;GOTS'!L"&amp;'Application For TE&amp;GOTS'!S458),"")</f>
        <v/>
      </c>
      <c r="E417" s="10" t="e">
        <f ca="1">'Application For TE&amp;GOTS'!AF458</f>
        <v>#VALUE!</v>
      </c>
      <c r="F417" s="10" t="str">
        <f ca="1">IFERROR(LEFT('Application For TE&amp;GOTS'!AH458,LEN('Application For TE&amp;GOTS'!AH458)-2),"")</f>
        <v/>
      </c>
      <c r="G417" s="10" t="e">
        <f ca="1">'Application For TE&amp;GOTS'!AI458</f>
        <v>#VALUE!</v>
      </c>
      <c r="AF417" s="10" t="str">
        <f ca="1">IF(MATCH(B417,B$1:B417,0)=ROW(B417),B417&amp;";","")</f>
        <v/>
      </c>
      <c r="AG417" s="10" t="str">
        <f>IF(MATCH(C417,C$1:C417,0)=ROW(C417),C417&amp;";","")</f>
        <v/>
      </c>
      <c r="AH417" s="10" t="str">
        <f ca="1">IF(MATCH(D417,D$1:D417,0)=ROW(D417),D417&amp;";","")</f>
        <v/>
      </c>
      <c r="AI417" s="10" t="e">
        <f ca="1">IF(MATCH(E417,E$1:E417,0)=ROW(E417),E417&amp;";","")</f>
        <v>#VALUE!</v>
      </c>
    </row>
    <row r="418" spans="1:35">
      <c r="A418" s="10">
        <v>397</v>
      </c>
      <c r="B418" s="10" t="str">
        <f ca="1">'Application For TE&amp;GOTS'!X459</f>
        <v/>
      </c>
      <c r="C418" s="10">
        <f>'Application For TE&amp;GOTS'!$D459</f>
        <v>0</v>
      </c>
      <c r="D418" s="10" t="str" cm="1">
        <f t="array" aca="1" ref="D418" ca="1">IFERROR(INDIRECT("'Application For TE&amp;GOTS'!L"&amp;'Application For TE&amp;GOTS'!S459),"")</f>
        <v/>
      </c>
      <c r="E418" s="10" t="e">
        <f ca="1">'Application For TE&amp;GOTS'!AF459</f>
        <v>#VALUE!</v>
      </c>
      <c r="F418" s="10" t="str">
        <f ca="1">IFERROR(LEFT('Application For TE&amp;GOTS'!AH459,LEN('Application For TE&amp;GOTS'!AH459)-2),"")</f>
        <v/>
      </c>
      <c r="G418" s="10" t="e">
        <f ca="1">'Application For TE&amp;GOTS'!AI459</f>
        <v>#VALUE!</v>
      </c>
      <c r="AF418" s="10" t="str">
        <f ca="1">IF(MATCH(B418,B$1:B418,0)=ROW(B418),B418&amp;";","")</f>
        <v/>
      </c>
      <c r="AG418" s="10" t="str">
        <f>IF(MATCH(C418,C$1:C418,0)=ROW(C418),C418&amp;";","")</f>
        <v/>
      </c>
      <c r="AH418" s="10" t="str">
        <f ca="1">IF(MATCH(D418,D$1:D418,0)=ROW(D418),D418&amp;";","")</f>
        <v/>
      </c>
      <c r="AI418" s="10" t="e">
        <f ca="1">IF(MATCH(E418,E$1:E418,0)=ROW(E418),E418&amp;";","")</f>
        <v>#VALUE!</v>
      </c>
    </row>
    <row r="419" spans="1:35">
      <c r="A419" s="10">
        <v>398</v>
      </c>
      <c r="B419" s="10" t="str">
        <f ca="1">'Application For TE&amp;GOTS'!X460</f>
        <v/>
      </c>
      <c r="C419" s="10">
        <f>'Application For TE&amp;GOTS'!$D460</f>
        <v>0</v>
      </c>
      <c r="D419" s="10" t="str" cm="1">
        <f t="array" aca="1" ref="D419" ca="1">IFERROR(INDIRECT("'Application For TE&amp;GOTS'!L"&amp;'Application For TE&amp;GOTS'!S460),"")</f>
        <v/>
      </c>
      <c r="E419" s="10" t="e">
        <f ca="1">'Application For TE&amp;GOTS'!AF460</f>
        <v>#VALUE!</v>
      </c>
      <c r="F419" s="10" t="str">
        <f ca="1">IFERROR(LEFT('Application For TE&amp;GOTS'!AH460,LEN('Application For TE&amp;GOTS'!AH460)-2),"")</f>
        <v/>
      </c>
      <c r="G419" s="10" t="e">
        <f ca="1">'Application For TE&amp;GOTS'!AI460</f>
        <v>#VALUE!</v>
      </c>
      <c r="AF419" s="10" t="str">
        <f ca="1">IF(MATCH(B419,B$1:B419,0)=ROW(B419),B419&amp;";","")</f>
        <v/>
      </c>
      <c r="AG419" s="10" t="str">
        <f>IF(MATCH(C419,C$1:C419,0)=ROW(C419),C419&amp;";","")</f>
        <v/>
      </c>
      <c r="AH419" s="10" t="str">
        <f ca="1">IF(MATCH(D419,D$1:D419,0)=ROW(D419),D419&amp;";","")</f>
        <v/>
      </c>
      <c r="AI419" s="10" t="e">
        <f ca="1">IF(MATCH(E419,E$1:E419,0)=ROW(E419),E419&amp;";","")</f>
        <v>#VALUE!</v>
      </c>
    </row>
    <row r="420" spans="1:35">
      <c r="A420" s="10">
        <v>399</v>
      </c>
      <c r="B420" s="10" t="str">
        <f ca="1">'Application For TE&amp;GOTS'!X461</f>
        <v/>
      </c>
      <c r="C420" s="10">
        <f>'Application For TE&amp;GOTS'!$D461</f>
        <v>0</v>
      </c>
      <c r="D420" s="10" t="str" cm="1">
        <f t="array" aca="1" ref="D420" ca="1">IFERROR(INDIRECT("'Application For TE&amp;GOTS'!L"&amp;'Application For TE&amp;GOTS'!S461),"")</f>
        <v/>
      </c>
      <c r="E420" s="10" t="e">
        <f ca="1">'Application For TE&amp;GOTS'!AF461</f>
        <v>#VALUE!</v>
      </c>
      <c r="F420" s="10" t="str">
        <f ca="1">IFERROR(LEFT('Application For TE&amp;GOTS'!AH461,LEN('Application For TE&amp;GOTS'!AH461)-2),"")</f>
        <v/>
      </c>
      <c r="G420" s="10" t="e">
        <f ca="1">'Application For TE&amp;GOTS'!AI461</f>
        <v>#VALUE!</v>
      </c>
      <c r="AF420" s="10" t="str">
        <f ca="1">IF(MATCH(B420,B$1:B420,0)=ROW(B420),B420&amp;";","")</f>
        <v/>
      </c>
      <c r="AG420" s="10" t="str">
        <f>IF(MATCH(C420,C$1:C420,0)=ROW(C420),C420&amp;";","")</f>
        <v/>
      </c>
      <c r="AH420" s="10" t="str">
        <f ca="1">IF(MATCH(D420,D$1:D420,0)=ROW(D420),D420&amp;";","")</f>
        <v/>
      </c>
      <c r="AI420" s="10" t="e">
        <f ca="1">IF(MATCH(E420,E$1:E420,0)=ROW(E420),E420&amp;";","")</f>
        <v>#VALUE!</v>
      </c>
    </row>
    <row r="421" spans="1:35">
      <c r="A421" s="10">
        <v>400</v>
      </c>
      <c r="B421" s="10" t="str">
        <f ca="1">'Application For TE&amp;GOTS'!X462</f>
        <v/>
      </c>
      <c r="C421" s="10">
        <f>'Application For TE&amp;GOTS'!$D462</f>
        <v>0</v>
      </c>
      <c r="D421" s="10" t="str" cm="1">
        <f t="array" aca="1" ref="D421" ca="1">IFERROR(INDIRECT("'Application For TE&amp;GOTS'!L"&amp;'Application For TE&amp;GOTS'!S462),"")</f>
        <v/>
      </c>
      <c r="E421" s="10" t="e">
        <f ca="1">'Application For TE&amp;GOTS'!AF462</f>
        <v>#VALUE!</v>
      </c>
      <c r="F421" s="10" t="str">
        <f ca="1">IFERROR(LEFT('Application For TE&amp;GOTS'!AH462,LEN('Application For TE&amp;GOTS'!AH462)-2),"")</f>
        <v/>
      </c>
      <c r="G421" s="10" t="e">
        <f ca="1">'Application For TE&amp;GOTS'!AI462</f>
        <v>#VALUE!</v>
      </c>
      <c r="AF421" s="10" t="str">
        <f ca="1">IF(MATCH(B421,B$1:B421,0)=ROW(B421),B421&amp;";","")</f>
        <v/>
      </c>
      <c r="AG421" s="10" t="str">
        <f>IF(MATCH(C421,C$1:C421,0)=ROW(C421),C421&amp;";","")</f>
        <v/>
      </c>
      <c r="AH421" s="10" t="str">
        <f ca="1">IF(MATCH(D421,D$1:D421,0)=ROW(D421),D421&amp;";","")</f>
        <v/>
      </c>
      <c r="AI421" s="10" t="e">
        <f ca="1">IF(MATCH(E421,E$1:E421,0)=ROW(E421),E421&amp;";","")</f>
        <v>#VALUE!</v>
      </c>
    </row>
    <row r="422" spans="1:35">
      <c r="A422" s="10">
        <v>401</v>
      </c>
      <c r="B422" s="10" t="str">
        <f ca="1">'Application For TE&amp;GOTS'!X463</f>
        <v/>
      </c>
      <c r="C422" s="10">
        <f>'Application For TE&amp;GOTS'!$D463</f>
        <v>0</v>
      </c>
      <c r="D422" s="10" t="str" cm="1">
        <f t="array" aca="1" ref="D422" ca="1">IFERROR(INDIRECT("'Application For TE&amp;GOTS'!L"&amp;'Application For TE&amp;GOTS'!S463),"")</f>
        <v/>
      </c>
      <c r="E422" s="10" t="e">
        <f ca="1">'Application For TE&amp;GOTS'!AF463</f>
        <v>#VALUE!</v>
      </c>
      <c r="F422" s="10" t="str">
        <f ca="1">IFERROR(LEFT('Application For TE&amp;GOTS'!AH463,LEN('Application For TE&amp;GOTS'!AH463)-2),"")</f>
        <v/>
      </c>
      <c r="G422" s="10" t="e">
        <f ca="1">'Application For TE&amp;GOTS'!AI463</f>
        <v>#VALUE!</v>
      </c>
      <c r="AF422" s="10" t="str">
        <f ca="1">IF(MATCH(B422,B$1:B422,0)=ROW(B422),B422&amp;";","")</f>
        <v/>
      </c>
      <c r="AG422" s="10" t="str">
        <f>IF(MATCH(C422,C$1:C422,0)=ROW(C422),C422&amp;";","")</f>
        <v/>
      </c>
      <c r="AH422" s="10" t="str">
        <f ca="1">IF(MATCH(D422,D$1:D422,0)=ROW(D422),D422&amp;";","")</f>
        <v/>
      </c>
      <c r="AI422" s="10" t="e">
        <f ca="1">IF(MATCH(E422,E$1:E422,0)=ROW(E422),E422&amp;";","")</f>
        <v>#VALUE!</v>
      </c>
    </row>
    <row r="423" spans="1:35">
      <c r="A423" s="10">
        <v>402</v>
      </c>
      <c r="B423" s="10" t="str">
        <f ca="1">'Application For TE&amp;GOTS'!X464</f>
        <v/>
      </c>
      <c r="C423" s="10">
        <f>'Application For TE&amp;GOTS'!$D464</f>
        <v>0</v>
      </c>
      <c r="D423" s="10" t="str" cm="1">
        <f t="array" aca="1" ref="D423" ca="1">IFERROR(INDIRECT("'Application For TE&amp;GOTS'!L"&amp;'Application For TE&amp;GOTS'!S464),"")</f>
        <v/>
      </c>
      <c r="E423" s="10" t="e">
        <f ca="1">'Application For TE&amp;GOTS'!AF464</f>
        <v>#VALUE!</v>
      </c>
      <c r="F423" s="10" t="str">
        <f ca="1">IFERROR(LEFT('Application For TE&amp;GOTS'!AH464,LEN('Application For TE&amp;GOTS'!AH464)-2),"")</f>
        <v/>
      </c>
      <c r="G423" s="10" t="e">
        <f ca="1">'Application For TE&amp;GOTS'!AI464</f>
        <v>#VALUE!</v>
      </c>
      <c r="AF423" s="10" t="str">
        <f ca="1">IF(MATCH(B423,B$1:B423,0)=ROW(B423),B423&amp;";","")</f>
        <v/>
      </c>
      <c r="AG423" s="10" t="str">
        <f>IF(MATCH(C423,C$1:C423,0)=ROW(C423),C423&amp;";","")</f>
        <v/>
      </c>
      <c r="AH423" s="10" t="str">
        <f ca="1">IF(MATCH(D423,D$1:D423,0)=ROW(D423),D423&amp;";","")</f>
        <v/>
      </c>
      <c r="AI423" s="10" t="e">
        <f ca="1">IF(MATCH(E423,E$1:E423,0)=ROW(E423),E423&amp;";","")</f>
        <v>#VALUE!</v>
      </c>
    </row>
    <row r="424" spans="1:35">
      <c r="A424" s="10">
        <v>403</v>
      </c>
      <c r="B424" s="10" t="str">
        <f ca="1">'Application For TE&amp;GOTS'!X465</f>
        <v/>
      </c>
      <c r="C424" s="10">
        <f>'Application For TE&amp;GOTS'!$D465</f>
        <v>0</v>
      </c>
      <c r="D424" s="10" t="str" cm="1">
        <f t="array" aca="1" ref="D424" ca="1">IFERROR(INDIRECT("'Application For TE&amp;GOTS'!L"&amp;'Application For TE&amp;GOTS'!S465),"")</f>
        <v/>
      </c>
      <c r="E424" s="10" t="e">
        <f ca="1">'Application For TE&amp;GOTS'!AF465</f>
        <v>#VALUE!</v>
      </c>
      <c r="F424" s="10" t="str">
        <f ca="1">IFERROR(LEFT('Application For TE&amp;GOTS'!AH465,LEN('Application For TE&amp;GOTS'!AH465)-2),"")</f>
        <v/>
      </c>
      <c r="G424" s="10" t="e">
        <f ca="1">'Application For TE&amp;GOTS'!AI465</f>
        <v>#VALUE!</v>
      </c>
      <c r="AF424" s="10" t="str">
        <f ca="1">IF(MATCH(B424,B$1:B424,0)=ROW(B424),B424&amp;";","")</f>
        <v/>
      </c>
      <c r="AG424" s="10" t="str">
        <f>IF(MATCH(C424,C$1:C424,0)=ROW(C424),C424&amp;";","")</f>
        <v/>
      </c>
      <c r="AH424" s="10" t="str">
        <f ca="1">IF(MATCH(D424,D$1:D424,0)=ROW(D424),D424&amp;";","")</f>
        <v/>
      </c>
      <c r="AI424" s="10" t="e">
        <f ca="1">IF(MATCH(E424,E$1:E424,0)=ROW(E424),E424&amp;";","")</f>
        <v>#VALUE!</v>
      </c>
    </row>
    <row r="425" spans="1:35">
      <c r="A425" s="10">
        <v>404</v>
      </c>
      <c r="B425" s="10" t="str">
        <f ca="1">'Application For TE&amp;GOTS'!X466</f>
        <v/>
      </c>
      <c r="C425" s="10">
        <f>'Application For TE&amp;GOTS'!$D466</f>
        <v>0</v>
      </c>
      <c r="D425" s="10" t="str" cm="1">
        <f t="array" aca="1" ref="D425" ca="1">IFERROR(INDIRECT("'Application For TE&amp;GOTS'!L"&amp;'Application For TE&amp;GOTS'!S466),"")</f>
        <v/>
      </c>
      <c r="E425" s="10" t="e">
        <f ca="1">'Application For TE&amp;GOTS'!AF466</f>
        <v>#VALUE!</v>
      </c>
      <c r="F425" s="10" t="str">
        <f ca="1">IFERROR(LEFT('Application For TE&amp;GOTS'!AH466,LEN('Application For TE&amp;GOTS'!AH466)-2),"")</f>
        <v/>
      </c>
      <c r="G425" s="10" t="e">
        <f ca="1">'Application For TE&amp;GOTS'!AI466</f>
        <v>#VALUE!</v>
      </c>
      <c r="AF425" s="10" t="str">
        <f ca="1">IF(MATCH(B425,B$1:B425,0)=ROW(B425),B425&amp;";","")</f>
        <v/>
      </c>
      <c r="AG425" s="10" t="str">
        <f>IF(MATCH(C425,C$1:C425,0)=ROW(C425),C425&amp;";","")</f>
        <v/>
      </c>
      <c r="AH425" s="10" t="str">
        <f ca="1">IF(MATCH(D425,D$1:D425,0)=ROW(D425),D425&amp;";","")</f>
        <v/>
      </c>
      <c r="AI425" s="10" t="e">
        <f ca="1">IF(MATCH(E425,E$1:E425,0)=ROW(E425),E425&amp;";","")</f>
        <v>#VALUE!</v>
      </c>
    </row>
    <row r="426" spans="1:35">
      <c r="A426" s="10">
        <v>405</v>
      </c>
      <c r="B426" s="10" t="str">
        <f ca="1">'Application For TE&amp;GOTS'!X467</f>
        <v/>
      </c>
      <c r="C426" s="10">
        <f>'Application For TE&amp;GOTS'!$D467</f>
        <v>0</v>
      </c>
      <c r="D426" s="10" t="str" cm="1">
        <f t="array" aca="1" ref="D426" ca="1">IFERROR(INDIRECT("'Application For TE&amp;GOTS'!L"&amp;'Application For TE&amp;GOTS'!S467),"")</f>
        <v/>
      </c>
      <c r="E426" s="10" t="e">
        <f ca="1">'Application For TE&amp;GOTS'!AF467</f>
        <v>#VALUE!</v>
      </c>
      <c r="F426" s="10" t="str">
        <f ca="1">IFERROR(LEFT('Application For TE&amp;GOTS'!AH467,LEN('Application For TE&amp;GOTS'!AH467)-2),"")</f>
        <v/>
      </c>
      <c r="G426" s="10" t="e">
        <f ca="1">'Application For TE&amp;GOTS'!AI467</f>
        <v>#VALUE!</v>
      </c>
      <c r="AF426" s="10" t="str">
        <f ca="1">IF(MATCH(B426,B$1:B426,0)=ROW(B426),B426&amp;";","")</f>
        <v/>
      </c>
      <c r="AG426" s="10" t="str">
        <f>IF(MATCH(C426,C$1:C426,0)=ROW(C426),C426&amp;";","")</f>
        <v/>
      </c>
      <c r="AH426" s="10" t="str">
        <f ca="1">IF(MATCH(D426,D$1:D426,0)=ROW(D426),D426&amp;";","")</f>
        <v/>
      </c>
      <c r="AI426" s="10" t="e">
        <f ca="1">IF(MATCH(E426,E$1:E426,0)=ROW(E426),E426&amp;";","")</f>
        <v>#VALUE!</v>
      </c>
    </row>
    <row r="427" spans="1:35">
      <c r="A427" s="10">
        <v>406</v>
      </c>
      <c r="B427" s="10" t="str">
        <f ca="1">'Application For TE&amp;GOTS'!X468</f>
        <v/>
      </c>
      <c r="C427" s="10">
        <f>'Application For TE&amp;GOTS'!$D468</f>
        <v>0</v>
      </c>
      <c r="D427" s="10" t="str" cm="1">
        <f t="array" aca="1" ref="D427" ca="1">IFERROR(INDIRECT("'Application For TE&amp;GOTS'!L"&amp;'Application For TE&amp;GOTS'!S468),"")</f>
        <v/>
      </c>
      <c r="E427" s="10" t="e">
        <f ca="1">'Application For TE&amp;GOTS'!AF468</f>
        <v>#VALUE!</v>
      </c>
      <c r="F427" s="10" t="str">
        <f ca="1">IFERROR(LEFT('Application For TE&amp;GOTS'!AH468,LEN('Application For TE&amp;GOTS'!AH468)-2),"")</f>
        <v/>
      </c>
      <c r="G427" s="10" t="e">
        <f ca="1">'Application For TE&amp;GOTS'!AI468</f>
        <v>#VALUE!</v>
      </c>
      <c r="AF427" s="10" t="str">
        <f ca="1">IF(MATCH(B427,B$1:B427,0)=ROW(B427),B427&amp;";","")</f>
        <v/>
      </c>
      <c r="AG427" s="10" t="str">
        <f>IF(MATCH(C427,C$1:C427,0)=ROW(C427),C427&amp;";","")</f>
        <v/>
      </c>
      <c r="AH427" s="10" t="str">
        <f ca="1">IF(MATCH(D427,D$1:D427,0)=ROW(D427),D427&amp;";","")</f>
        <v/>
      </c>
      <c r="AI427" s="10" t="e">
        <f ca="1">IF(MATCH(E427,E$1:E427,0)=ROW(E427),E427&amp;";","")</f>
        <v>#VALUE!</v>
      </c>
    </row>
    <row r="428" spans="1:35">
      <c r="A428" s="10">
        <v>407</v>
      </c>
      <c r="B428" s="10" t="str">
        <f ca="1">'Application For TE&amp;GOTS'!X469</f>
        <v/>
      </c>
      <c r="C428" s="10">
        <f>'Application For TE&amp;GOTS'!$D469</f>
        <v>0</v>
      </c>
      <c r="D428" s="10" t="str" cm="1">
        <f t="array" aca="1" ref="D428" ca="1">IFERROR(INDIRECT("'Application For TE&amp;GOTS'!L"&amp;'Application For TE&amp;GOTS'!S469),"")</f>
        <v/>
      </c>
      <c r="E428" s="10" t="e">
        <f ca="1">'Application For TE&amp;GOTS'!AF469</f>
        <v>#VALUE!</v>
      </c>
      <c r="F428" s="10" t="str">
        <f ca="1">IFERROR(LEFT('Application For TE&amp;GOTS'!AH469,LEN('Application For TE&amp;GOTS'!AH469)-2),"")</f>
        <v/>
      </c>
      <c r="G428" s="10" t="e">
        <f ca="1">'Application For TE&amp;GOTS'!AI469</f>
        <v>#VALUE!</v>
      </c>
      <c r="AF428" s="10" t="str">
        <f ca="1">IF(MATCH(B428,B$1:B428,0)=ROW(B428),B428&amp;";","")</f>
        <v/>
      </c>
      <c r="AG428" s="10" t="str">
        <f>IF(MATCH(C428,C$1:C428,0)=ROW(C428),C428&amp;";","")</f>
        <v/>
      </c>
      <c r="AH428" s="10" t="str">
        <f ca="1">IF(MATCH(D428,D$1:D428,0)=ROW(D428),D428&amp;";","")</f>
        <v/>
      </c>
      <c r="AI428" s="10" t="e">
        <f ca="1">IF(MATCH(E428,E$1:E428,0)=ROW(E428),E428&amp;";","")</f>
        <v>#VALUE!</v>
      </c>
    </row>
    <row r="429" spans="1:35">
      <c r="A429" s="10">
        <v>408</v>
      </c>
      <c r="B429" s="10" t="str">
        <f ca="1">'Application For TE&amp;GOTS'!X470</f>
        <v/>
      </c>
      <c r="C429" s="10">
        <f>'Application For TE&amp;GOTS'!$D470</f>
        <v>0</v>
      </c>
      <c r="D429" s="10" t="str" cm="1">
        <f t="array" aca="1" ref="D429" ca="1">IFERROR(INDIRECT("'Application For TE&amp;GOTS'!L"&amp;'Application For TE&amp;GOTS'!S470),"")</f>
        <v/>
      </c>
      <c r="E429" s="10" t="e">
        <f ca="1">'Application For TE&amp;GOTS'!AF470</f>
        <v>#VALUE!</v>
      </c>
      <c r="F429" s="10" t="str">
        <f ca="1">IFERROR(LEFT('Application For TE&amp;GOTS'!AH470,LEN('Application For TE&amp;GOTS'!AH470)-2),"")</f>
        <v/>
      </c>
      <c r="G429" s="10" t="e">
        <f ca="1">'Application For TE&amp;GOTS'!AI470</f>
        <v>#VALUE!</v>
      </c>
      <c r="AF429" s="10" t="str">
        <f ca="1">IF(MATCH(B429,B$1:B429,0)=ROW(B429),B429&amp;";","")</f>
        <v/>
      </c>
      <c r="AG429" s="10" t="str">
        <f>IF(MATCH(C429,C$1:C429,0)=ROW(C429),C429&amp;";","")</f>
        <v/>
      </c>
      <c r="AH429" s="10" t="str">
        <f ca="1">IF(MATCH(D429,D$1:D429,0)=ROW(D429),D429&amp;";","")</f>
        <v/>
      </c>
      <c r="AI429" s="10" t="e">
        <f ca="1">IF(MATCH(E429,E$1:E429,0)=ROW(E429),E429&amp;";","")</f>
        <v>#VALUE!</v>
      </c>
    </row>
    <row r="430" spans="1:35">
      <c r="A430" s="10">
        <v>409</v>
      </c>
      <c r="B430" s="10" t="str">
        <f ca="1">'Application For TE&amp;GOTS'!X471</f>
        <v/>
      </c>
      <c r="C430" s="10">
        <f>'Application For TE&amp;GOTS'!$D471</f>
        <v>0</v>
      </c>
      <c r="D430" s="10" t="str" cm="1">
        <f t="array" aca="1" ref="D430" ca="1">IFERROR(INDIRECT("'Application For TE&amp;GOTS'!L"&amp;'Application For TE&amp;GOTS'!S471),"")</f>
        <v/>
      </c>
      <c r="E430" s="10" t="e">
        <f ca="1">'Application For TE&amp;GOTS'!AF471</f>
        <v>#VALUE!</v>
      </c>
      <c r="F430" s="10" t="str">
        <f ca="1">IFERROR(LEFT('Application For TE&amp;GOTS'!AH471,LEN('Application For TE&amp;GOTS'!AH471)-2),"")</f>
        <v/>
      </c>
      <c r="G430" s="10" t="e">
        <f ca="1">'Application For TE&amp;GOTS'!AI471</f>
        <v>#VALUE!</v>
      </c>
      <c r="AF430" s="10" t="str">
        <f ca="1">IF(MATCH(B430,B$1:B430,0)=ROW(B430),B430&amp;";","")</f>
        <v/>
      </c>
      <c r="AG430" s="10" t="str">
        <f>IF(MATCH(C430,C$1:C430,0)=ROW(C430),C430&amp;";","")</f>
        <v/>
      </c>
      <c r="AH430" s="10" t="str">
        <f ca="1">IF(MATCH(D430,D$1:D430,0)=ROW(D430),D430&amp;";","")</f>
        <v/>
      </c>
      <c r="AI430" s="10" t="e">
        <f ca="1">IF(MATCH(E430,E$1:E430,0)=ROW(E430),E430&amp;";","")</f>
        <v>#VALUE!</v>
      </c>
    </row>
    <row r="431" spans="1:35">
      <c r="A431" s="10">
        <v>410</v>
      </c>
      <c r="B431" s="10" t="str">
        <f ca="1">'Application For TE&amp;GOTS'!X472</f>
        <v/>
      </c>
      <c r="C431" s="10">
        <f>'Application For TE&amp;GOTS'!$D472</f>
        <v>0</v>
      </c>
      <c r="D431" s="10" t="str" cm="1">
        <f t="array" aca="1" ref="D431" ca="1">IFERROR(INDIRECT("'Application For TE&amp;GOTS'!L"&amp;'Application For TE&amp;GOTS'!S472),"")</f>
        <v/>
      </c>
      <c r="E431" s="10" t="e">
        <f ca="1">'Application For TE&amp;GOTS'!AF472</f>
        <v>#VALUE!</v>
      </c>
      <c r="F431" s="10" t="str">
        <f ca="1">IFERROR(LEFT('Application For TE&amp;GOTS'!AH472,LEN('Application For TE&amp;GOTS'!AH472)-2),"")</f>
        <v/>
      </c>
      <c r="G431" s="10" t="e">
        <f ca="1">'Application For TE&amp;GOTS'!AI472</f>
        <v>#VALUE!</v>
      </c>
      <c r="AF431" s="10" t="str">
        <f ca="1">IF(MATCH(B431,B$1:B431,0)=ROW(B431),B431&amp;";","")</f>
        <v/>
      </c>
      <c r="AG431" s="10" t="str">
        <f>IF(MATCH(C431,C$1:C431,0)=ROW(C431),C431&amp;";","")</f>
        <v/>
      </c>
      <c r="AH431" s="10" t="str">
        <f ca="1">IF(MATCH(D431,D$1:D431,0)=ROW(D431),D431&amp;";","")</f>
        <v/>
      </c>
      <c r="AI431" s="10" t="e">
        <f ca="1">IF(MATCH(E431,E$1:E431,0)=ROW(E431),E431&amp;";","")</f>
        <v>#VALUE!</v>
      </c>
    </row>
    <row r="432" spans="1:35">
      <c r="A432" s="10">
        <v>411</v>
      </c>
      <c r="B432" s="10" t="str">
        <f ca="1">'Application For TE&amp;GOTS'!X473</f>
        <v/>
      </c>
      <c r="C432" s="10">
        <f>'Application For TE&amp;GOTS'!$D473</f>
        <v>0</v>
      </c>
      <c r="D432" s="10" t="str" cm="1">
        <f t="array" aca="1" ref="D432" ca="1">IFERROR(INDIRECT("'Application For TE&amp;GOTS'!L"&amp;'Application For TE&amp;GOTS'!S473),"")</f>
        <v/>
      </c>
      <c r="E432" s="10" t="e">
        <f ca="1">'Application For TE&amp;GOTS'!AF473</f>
        <v>#VALUE!</v>
      </c>
      <c r="F432" s="10" t="str">
        <f ca="1">IFERROR(LEFT('Application For TE&amp;GOTS'!AH473,LEN('Application For TE&amp;GOTS'!AH473)-2),"")</f>
        <v/>
      </c>
      <c r="G432" s="10" t="e">
        <f ca="1">'Application For TE&amp;GOTS'!AI473</f>
        <v>#VALUE!</v>
      </c>
      <c r="AF432" s="10" t="str">
        <f ca="1">IF(MATCH(B432,B$1:B432,0)=ROW(B432),B432&amp;";","")</f>
        <v/>
      </c>
      <c r="AG432" s="10" t="str">
        <f>IF(MATCH(C432,C$1:C432,0)=ROW(C432),C432&amp;";","")</f>
        <v/>
      </c>
      <c r="AH432" s="10" t="str">
        <f ca="1">IF(MATCH(D432,D$1:D432,0)=ROW(D432),D432&amp;";","")</f>
        <v/>
      </c>
      <c r="AI432" s="10" t="e">
        <f ca="1">IF(MATCH(E432,E$1:E432,0)=ROW(E432),E432&amp;";","")</f>
        <v>#VALUE!</v>
      </c>
    </row>
    <row r="433" spans="1:35">
      <c r="A433" s="10">
        <v>412</v>
      </c>
      <c r="B433" s="10" t="str">
        <f ca="1">'Application For TE&amp;GOTS'!X474</f>
        <v/>
      </c>
      <c r="C433" s="10">
        <f>'Application For TE&amp;GOTS'!$D474</f>
        <v>0</v>
      </c>
      <c r="D433" s="10" t="str" cm="1">
        <f t="array" aca="1" ref="D433" ca="1">IFERROR(INDIRECT("'Application For TE&amp;GOTS'!L"&amp;'Application For TE&amp;GOTS'!S474),"")</f>
        <v/>
      </c>
      <c r="E433" s="10" t="e">
        <f ca="1">'Application For TE&amp;GOTS'!AF474</f>
        <v>#VALUE!</v>
      </c>
      <c r="F433" s="10" t="str">
        <f ca="1">IFERROR(LEFT('Application For TE&amp;GOTS'!AH474,LEN('Application For TE&amp;GOTS'!AH474)-2),"")</f>
        <v/>
      </c>
      <c r="G433" s="10" t="e">
        <f ca="1">'Application For TE&amp;GOTS'!AI474</f>
        <v>#VALUE!</v>
      </c>
      <c r="AF433" s="10" t="str">
        <f ca="1">IF(MATCH(B433,B$1:B433,0)=ROW(B433),B433&amp;";","")</f>
        <v/>
      </c>
      <c r="AG433" s="10" t="str">
        <f>IF(MATCH(C433,C$1:C433,0)=ROW(C433),C433&amp;";","")</f>
        <v/>
      </c>
      <c r="AH433" s="10" t="str">
        <f ca="1">IF(MATCH(D433,D$1:D433,0)=ROW(D433),D433&amp;";","")</f>
        <v/>
      </c>
      <c r="AI433" s="10" t="e">
        <f ca="1">IF(MATCH(E433,E$1:E433,0)=ROW(E433),E433&amp;";","")</f>
        <v>#VALUE!</v>
      </c>
    </row>
    <row r="434" spans="1:35">
      <c r="A434" s="10">
        <v>413</v>
      </c>
      <c r="B434" s="10" t="str">
        <f ca="1">'Application For TE&amp;GOTS'!X475</f>
        <v/>
      </c>
      <c r="C434" s="10">
        <f>'Application For TE&amp;GOTS'!$D475</f>
        <v>0</v>
      </c>
      <c r="D434" s="10" t="str" cm="1">
        <f t="array" aca="1" ref="D434" ca="1">IFERROR(INDIRECT("'Application For TE&amp;GOTS'!L"&amp;'Application For TE&amp;GOTS'!S475),"")</f>
        <v/>
      </c>
      <c r="E434" s="10" t="e">
        <f ca="1">'Application For TE&amp;GOTS'!AF475</f>
        <v>#VALUE!</v>
      </c>
      <c r="F434" s="10" t="str">
        <f ca="1">IFERROR(LEFT('Application For TE&amp;GOTS'!AH475,LEN('Application For TE&amp;GOTS'!AH475)-2),"")</f>
        <v/>
      </c>
      <c r="G434" s="10" t="e">
        <f ca="1">'Application For TE&amp;GOTS'!AI475</f>
        <v>#VALUE!</v>
      </c>
      <c r="AF434" s="10" t="str">
        <f ca="1">IF(MATCH(B434,B$1:B434,0)=ROW(B434),B434&amp;";","")</f>
        <v/>
      </c>
      <c r="AG434" s="10" t="str">
        <f>IF(MATCH(C434,C$1:C434,0)=ROW(C434),C434&amp;";","")</f>
        <v/>
      </c>
      <c r="AH434" s="10" t="str">
        <f ca="1">IF(MATCH(D434,D$1:D434,0)=ROW(D434),D434&amp;";","")</f>
        <v/>
      </c>
      <c r="AI434" s="10" t="e">
        <f ca="1">IF(MATCH(E434,E$1:E434,0)=ROW(E434),E434&amp;";","")</f>
        <v>#VALUE!</v>
      </c>
    </row>
    <row r="435" spans="1:35">
      <c r="A435" s="10">
        <v>414</v>
      </c>
      <c r="B435" s="10" t="str">
        <f ca="1">'Application For TE&amp;GOTS'!X476</f>
        <v/>
      </c>
      <c r="C435" s="10">
        <f>'Application For TE&amp;GOTS'!$D476</f>
        <v>0</v>
      </c>
      <c r="D435" s="10" t="str" cm="1">
        <f t="array" aca="1" ref="D435" ca="1">IFERROR(INDIRECT("'Application For TE&amp;GOTS'!L"&amp;'Application For TE&amp;GOTS'!S476),"")</f>
        <v/>
      </c>
      <c r="E435" s="10" t="e">
        <f ca="1">'Application For TE&amp;GOTS'!AF476</f>
        <v>#VALUE!</v>
      </c>
      <c r="F435" s="10" t="str">
        <f ca="1">IFERROR(LEFT('Application For TE&amp;GOTS'!AH476,LEN('Application For TE&amp;GOTS'!AH476)-2),"")</f>
        <v/>
      </c>
      <c r="G435" s="10" t="e">
        <f ca="1">'Application For TE&amp;GOTS'!AI476</f>
        <v>#VALUE!</v>
      </c>
      <c r="AF435" s="10" t="str">
        <f ca="1">IF(MATCH(B435,B$1:B435,0)=ROW(B435),B435&amp;";","")</f>
        <v/>
      </c>
      <c r="AG435" s="10" t="str">
        <f>IF(MATCH(C435,C$1:C435,0)=ROW(C435),C435&amp;";","")</f>
        <v/>
      </c>
      <c r="AH435" s="10" t="str">
        <f ca="1">IF(MATCH(D435,D$1:D435,0)=ROW(D435),D435&amp;";","")</f>
        <v/>
      </c>
      <c r="AI435" s="10" t="e">
        <f ca="1">IF(MATCH(E435,E$1:E435,0)=ROW(E435),E435&amp;";","")</f>
        <v>#VALUE!</v>
      </c>
    </row>
    <row r="436" spans="1:35">
      <c r="A436" s="10">
        <v>415</v>
      </c>
      <c r="B436" s="10" t="str">
        <f ca="1">'Application For TE&amp;GOTS'!X477</f>
        <v/>
      </c>
      <c r="C436" s="10">
        <f>'Application For TE&amp;GOTS'!$D477</f>
        <v>0</v>
      </c>
      <c r="D436" s="10" t="str" cm="1">
        <f t="array" aca="1" ref="D436" ca="1">IFERROR(INDIRECT("'Application For TE&amp;GOTS'!L"&amp;'Application For TE&amp;GOTS'!S477),"")</f>
        <v/>
      </c>
      <c r="E436" s="10" t="e">
        <f ca="1">'Application For TE&amp;GOTS'!AF477</f>
        <v>#VALUE!</v>
      </c>
      <c r="F436" s="10" t="str">
        <f ca="1">IFERROR(LEFT('Application For TE&amp;GOTS'!AH477,LEN('Application For TE&amp;GOTS'!AH477)-2),"")</f>
        <v/>
      </c>
      <c r="G436" s="10" t="e">
        <f ca="1">'Application For TE&amp;GOTS'!AI477</f>
        <v>#VALUE!</v>
      </c>
      <c r="AF436" s="10" t="str">
        <f ca="1">IF(MATCH(B436,B$1:B436,0)=ROW(B436),B436&amp;";","")</f>
        <v/>
      </c>
      <c r="AG436" s="10" t="str">
        <f>IF(MATCH(C436,C$1:C436,0)=ROW(C436),C436&amp;";","")</f>
        <v/>
      </c>
      <c r="AH436" s="10" t="str">
        <f ca="1">IF(MATCH(D436,D$1:D436,0)=ROW(D436),D436&amp;";","")</f>
        <v/>
      </c>
      <c r="AI436" s="10" t="e">
        <f ca="1">IF(MATCH(E436,E$1:E436,0)=ROW(E436),E436&amp;";","")</f>
        <v>#VALUE!</v>
      </c>
    </row>
    <row r="437" spans="1:35">
      <c r="A437" s="10">
        <v>416</v>
      </c>
      <c r="B437" s="10" t="str">
        <f ca="1">'Application For TE&amp;GOTS'!X478</f>
        <v/>
      </c>
      <c r="C437" s="10">
        <f>'Application For TE&amp;GOTS'!$D478</f>
        <v>0</v>
      </c>
      <c r="D437" s="10" t="str" cm="1">
        <f t="array" aca="1" ref="D437" ca="1">IFERROR(INDIRECT("'Application For TE&amp;GOTS'!L"&amp;'Application For TE&amp;GOTS'!S478),"")</f>
        <v/>
      </c>
      <c r="E437" s="10" t="e">
        <f ca="1">'Application For TE&amp;GOTS'!AF478</f>
        <v>#VALUE!</v>
      </c>
      <c r="F437" s="10" t="str">
        <f ca="1">IFERROR(LEFT('Application For TE&amp;GOTS'!AH478,LEN('Application For TE&amp;GOTS'!AH478)-2),"")</f>
        <v/>
      </c>
      <c r="G437" s="10" t="e">
        <f ca="1">'Application For TE&amp;GOTS'!AI478</f>
        <v>#VALUE!</v>
      </c>
      <c r="AF437" s="10" t="str">
        <f ca="1">IF(MATCH(B437,B$1:B437,0)=ROW(B437),B437&amp;";","")</f>
        <v/>
      </c>
      <c r="AG437" s="10" t="str">
        <f>IF(MATCH(C437,C$1:C437,0)=ROW(C437),C437&amp;";","")</f>
        <v/>
      </c>
      <c r="AH437" s="10" t="str">
        <f ca="1">IF(MATCH(D437,D$1:D437,0)=ROW(D437),D437&amp;";","")</f>
        <v/>
      </c>
      <c r="AI437" s="10" t="e">
        <f ca="1">IF(MATCH(E437,E$1:E437,0)=ROW(E437),E437&amp;";","")</f>
        <v>#VALUE!</v>
      </c>
    </row>
    <row r="438" spans="1:35">
      <c r="A438" s="10">
        <v>417</v>
      </c>
      <c r="B438" s="10" t="str">
        <f ca="1">'Application For TE&amp;GOTS'!X479</f>
        <v/>
      </c>
      <c r="C438" s="10">
        <f>'Application For TE&amp;GOTS'!$D479</f>
        <v>0</v>
      </c>
      <c r="D438" s="10" t="str" cm="1">
        <f t="array" aca="1" ref="D438" ca="1">IFERROR(INDIRECT("'Application For TE&amp;GOTS'!L"&amp;'Application For TE&amp;GOTS'!S479),"")</f>
        <v/>
      </c>
      <c r="E438" s="10" t="e">
        <f ca="1">'Application For TE&amp;GOTS'!AF479</f>
        <v>#VALUE!</v>
      </c>
      <c r="F438" s="10" t="str">
        <f ca="1">IFERROR(LEFT('Application For TE&amp;GOTS'!AH479,LEN('Application For TE&amp;GOTS'!AH479)-2),"")</f>
        <v/>
      </c>
      <c r="G438" s="10" t="e">
        <f ca="1">'Application For TE&amp;GOTS'!AI479</f>
        <v>#VALUE!</v>
      </c>
      <c r="AF438" s="10" t="str">
        <f ca="1">IF(MATCH(B438,B$1:B438,0)=ROW(B438),B438&amp;";","")</f>
        <v/>
      </c>
      <c r="AG438" s="10" t="str">
        <f>IF(MATCH(C438,C$1:C438,0)=ROW(C438),C438&amp;";","")</f>
        <v/>
      </c>
      <c r="AH438" s="10" t="str">
        <f ca="1">IF(MATCH(D438,D$1:D438,0)=ROW(D438),D438&amp;";","")</f>
        <v/>
      </c>
      <c r="AI438" s="10" t="e">
        <f ca="1">IF(MATCH(E438,E$1:E438,0)=ROW(E438),E438&amp;";","")</f>
        <v>#VALUE!</v>
      </c>
    </row>
    <row r="439" spans="1:35">
      <c r="A439" s="10">
        <v>418</v>
      </c>
      <c r="B439" s="10" t="str">
        <f ca="1">'Application For TE&amp;GOTS'!X480</f>
        <v/>
      </c>
      <c r="C439" s="10">
        <f>'Application For TE&amp;GOTS'!$D480</f>
        <v>0</v>
      </c>
      <c r="D439" s="10" t="str" cm="1">
        <f t="array" aca="1" ref="D439" ca="1">IFERROR(INDIRECT("'Application For TE&amp;GOTS'!L"&amp;'Application For TE&amp;GOTS'!S480),"")</f>
        <v/>
      </c>
      <c r="E439" s="10" t="e">
        <f ca="1">'Application For TE&amp;GOTS'!AF480</f>
        <v>#VALUE!</v>
      </c>
      <c r="F439" s="10" t="str">
        <f ca="1">IFERROR(LEFT('Application For TE&amp;GOTS'!AH480,LEN('Application For TE&amp;GOTS'!AH480)-2),"")</f>
        <v/>
      </c>
      <c r="G439" s="10" t="e">
        <f ca="1">'Application For TE&amp;GOTS'!AI480</f>
        <v>#VALUE!</v>
      </c>
      <c r="AF439" s="10" t="str">
        <f ca="1">IF(MATCH(B439,B$1:B439,0)=ROW(B439),B439&amp;";","")</f>
        <v/>
      </c>
      <c r="AG439" s="10" t="str">
        <f>IF(MATCH(C439,C$1:C439,0)=ROW(C439),C439&amp;";","")</f>
        <v/>
      </c>
      <c r="AH439" s="10" t="str">
        <f ca="1">IF(MATCH(D439,D$1:D439,0)=ROW(D439),D439&amp;";","")</f>
        <v/>
      </c>
      <c r="AI439" s="10" t="e">
        <f ca="1">IF(MATCH(E439,E$1:E439,0)=ROW(E439),E439&amp;";","")</f>
        <v>#VALUE!</v>
      </c>
    </row>
    <row r="440" spans="1:35">
      <c r="A440" s="10">
        <v>419</v>
      </c>
      <c r="B440" s="10" t="str">
        <f ca="1">'Application For TE&amp;GOTS'!X481</f>
        <v/>
      </c>
      <c r="C440" s="10">
        <f>'Application For TE&amp;GOTS'!$D481</f>
        <v>0</v>
      </c>
      <c r="D440" s="10" t="str" cm="1">
        <f t="array" aca="1" ref="D440" ca="1">IFERROR(INDIRECT("'Application For TE&amp;GOTS'!L"&amp;'Application For TE&amp;GOTS'!S481),"")</f>
        <v/>
      </c>
      <c r="E440" s="10" t="e">
        <f ca="1">'Application For TE&amp;GOTS'!AF481</f>
        <v>#VALUE!</v>
      </c>
      <c r="F440" s="10" t="str">
        <f ca="1">IFERROR(LEFT('Application For TE&amp;GOTS'!AH481,LEN('Application For TE&amp;GOTS'!AH481)-2),"")</f>
        <v/>
      </c>
      <c r="G440" s="10" t="e">
        <f ca="1">'Application For TE&amp;GOTS'!AI481</f>
        <v>#VALUE!</v>
      </c>
      <c r="AF440" s="10" t="str">
        <f ca="1">IF(MATCH(B440,B$1:B440,0)=ROW(B440),B440&amp;";","")</f>
        <v/>
      </c>
      <c r="AG440" s="10" t="str">
        <f>IF(MATCH(C440,C$1:C440,0)=ROW(C440),C440&amp;";","")</f>
        <v/>
      </c>
      <c r="AH440" s="10" t="str">
        <f ca="1">IF(MATCH(D440,D$1:D440,0)=ROW(D440),D440&amp;";","")</f>
        <v/>
      </c>
      <c r="AI440" s="10" t="e">
        <f ca="1">IF(MATCH(E440,E$1:E440,0)=ROW(E440),E440&amp;";","")</f>
        <v>#VALUE!</v>
      </c>
    </row>
    <row r="441" spans="1:35">
      <c r="A441" s="10">
        <v>420</v>
      </c>
      <c r="B441" s="10" t="str">
        <f ca="1">'Application For TE&amp;GOTS'!X482</f>
        <v/>
      </c>
      <c r="C441" s="10">
        <f>'Application For TE&amp;GOTS'!$D482</f>
        <v>0</v>
      </c>
      <c r="D441" s="10" t="str" cm="1">
        <f t="array" aca="1" ref="D441" ca="1">IFERROR(INDIRECT("'Application For TE&amp;GOTS'!L"&amp;'Application For TE&amp;GOTS'!S482),"")</f>
        <v/>
      </c>
      <c r="E441" s="10" t="e">
        <f ca="1">'Application For TE&amp;GOTS'!AF482</f>
        <v>#VALUE!</v>
      </c>
      <c r="F441" s="10" t="str">
        <f ca="1">IFERROR(LEFT('Application For TE&amp;GOTS'!AH482,LEN('Application For TE&amp;GOTS'!AH482)-2),"")</f>
        <v/>
      </c>
      <c r="G441" s="10" t="e">
        <f ca="1">'Application For TE&amp;GOTS'!AI482</f>
        <v>#VALUE!</v>
      </c>
      <c r="AF441" s="10" t="str">
        <f ca="1">IF(MATCH(B441,B$1:B441,0)=ROW(B441),B441&amp;";","")</f>
        <v/>
      </c>
      <c r="AG441" s="10" t="str">
        <f>IF(MATCH(C441,C$1:C441,0)=ROW(C441),C441&amp;";","")</f>
        <v/>
      </c>
      <c r="AH441" s="10" t="str">
        <f ca="1">IF(MATCH(D441,D$1:D441,0)=ROW(D441),D441&amp;";","")</f>
        <v/>
      </c>
      <c r="AI441" s="10" t="e">
        <f ca="1">IF(MATCH(E441,E$1:E441,0)=ROW(E441),E441&amp;";","")</f>
        <v>#VALUE!</v>
      </c>
    </row>
    <row r="442" spans="1:35">
      <c r="A442" s="10">
        <v>421</v>
      </c>
      <c r="B442" s="10" t="str">
        <f ca="1">'Application For TE&amp;GOTS'!X483</f>
        <v/>
      </c>
      <c r="C442" s="10">
        <f>'Application For TE&amp;GOTS'!$D483</f>
        <v>0</v>
      </c>
      <c r="D442" s="10" t="str" cm="1">
        <f t="array" aca="1" ref="D442" ca="1">IFERROR(INDIRECT("'Application For TE&amp;GOTS'!L"&amp;'Application For TE&amp;GOTS'!S483),"")</f>
        <v/>
      </c>
      <c r="E442" s="10" t="e">
        <f ca="1">'Application For TE&amp;GOTS'!AF483</f>
        <v>#VALUE!</v>
      </c>
      <c r="F442" s="10" t="str">
        <f ca="1">IFERROR(LEFT('Application For TE&amp;GOTS'!AH483,LEN('Application For TE&amp;GOTS'!AH483)-2),"")</f>
        <v/>
      </c>
      <c r="G442" s="10" t="e">
        <f ca="1">'Application For TE&amp;GOTS'!AI483</f>
        <v>#VALUE!</v>
      </c>
      <c r="AF442" s="10" t="str">
        <f ca="1">IF(MATCH(B442,B$1:B442,0)=ROW(B442),B442&amp;";","")</f>
        <v/>
      </c>
      <c r="AG442" s="10" t="str">
        <f>IF(MATCH(C442,C$1:C442,0)=ROW(C442),C442&amp;";","")</f>
        <v/>
      </c>
      <c r="AH442" s="10" t="str">
        <f ca="1">IF(MATCH(D442,D$1:D442,0)=ROW(D442),D442&amp;";","")</f>
        <v/>
      </c>
      <c r="AI442" s="10" t="e">
        <f ca="1">IF(MATCH(E442,E$1:E442,0)=ROW(E442),E442&amp;";","")</f>
        <v>#VALUE!</v>
      </c>
    </row>
    <row r="443" spans="1:35">
      <c r="A443" s="10">
        <v>422</v>
      </c>
      <c r="B443" s="10" t="str">
        <f ca="1">'Application For TE&amp;GOTS'!X484</f>
        <v/>
      </c>
      <c r="C443" s="10">
        <f>'Application For TE&amp;GOTS'!$D484</f>
        <v>0</v>
      </c>
      <c r="D443" s="10" t="str" cm="1">
        <f t="array" aca="1" ref="D443" ca="1">IFERROR(INDIRECT("'Application For TE&amp;GOTS'!L"&amp;'Application For TE&amp;GOTS'!S484),"")</f>
        <v/>
      </c>
      <c r="E443" s="10" t="e">
        <f ca="1">'Application For TE&amp;GOTS'!AF484</f>
        <v>#VALUE!</v>
      </c>
      <c r="F443" s="10" t="str">
        <f ca="1">IFERROR(LEFT('Application For TE&amp;GOTS'!AH484,LEN('Application For TE&amp;GOTS'!AH484)-2),"")</f>
        <v/>
      </c>
      <c r="G443" s="10" t="e">
        <f ca="1">'Application For TE&amp;GOTS'!AI484</f>
        <v>#VALUE!</v>
      </c>
      <c r="AF443" s="10" t="str">
        <f ca="1">IF(MATCH(B443,B$1:B443,0)=ROW(B443),B443&amp;";","")</f>
        <v/>
      </c>
      <c r="AG443" s="10" t="str">
        <f>IF(MATCH(C443,C$1:C443,0)=ROW(C443),C443&amp;";","")</f>
        <v/>
      </c>
      <c r="AH443" s="10" t="str">
        <f ca="1">IF(MATCH(D443,D$1:D443,0)=ROW(D443),D443&amp;";","")</f>
        <v/>
      </c>
      <c r="AI443" s="10" t="e">
        <f ca="1">IF(MATCH(E443,E$1:E443,0)=ROW(E443),E443&amp;";","")</f>
        <v>#VALUE!</v>
      </c>
    </row>
    <row r="444" spans="1:35">
      <c r="A444" s="10">
        <v>423</v>
      </c>
      <c r="B444" s="10" t="str">
        <f ca="1">'Application For TE&amp;GOTS'!X485</f>
        <v/>
      </c>
      <c r="C444" s="10">
        <f>'Application For TE&amp;GOTS'!$D485</f>
        <v>0</v>
      </c>
      <c r="D444" s="10" t="str" cm="1">
        <f t="array" aca="1" ref="D444" ca="1">IFERROR(INDIRECT("'Application For TE&amp;GOTS'!L"&amp;'Application For TE&amp;GOTS'!S485),"")</f>
        <v/>
      </c>
      <c r="E444" s="10" t="e">
        <f ca="1">'Application For TE&amp;GOTS'!AF485</f>
        <v>#VALUE!</v>
      </c>
      <c r="F444" s="10" t="str">
        <f ca="1">IFERROR(LEFT('Application For TE&amp;GOTS'!AH485,LEN('Application For TE&amp;GOTS'!AH485)-2),"")</f>
        <v/>
      </c>
      <c r="G444" s="10" t="e">
        <f ca="1">'Application For TE&amp;GOTS'!AI485</f>
        <v>#VALUE!</v>
      </c>
      <c r="AF444" s="10" t="str">
        <f ca="1">IF(MATCH(B444,B$1:B444,0)=ROW(B444),B444&amp;";","")</f>
        <v/>
      </c>
      <c r="AG444" s="10" t="str">
        <f>IF(MATCH(C444,C$1:C444,0)=ROW(C444),C444&amp;";","")</f>
        <v/>
      </c>
      <c r="AH444" s="10" t="str">
        <f ca="1">IF(MATCH(D444,D$1:D444,0)=ROW(D444),D444&amp;";","")</f>
        <v/>
      </c>
      <c r="AI444" s="10" t="e">
        <f ca="1">IF(MATCH(E444,E$1:E444,0)=ROW(E444),E444&amp;";","")</f>
        <v>#VALUE!</v>
      </c>
    </row>
    <row r="445" spans="1:35">
      <c r="A445" s="10">
        <v>424</v>
      </c>
      <c r="B445" s="10" t="str">
        <f ca="1">'Application For TE&amp;GOTS'!X486</f>
        <v/>
      </c>
      <c r="C445" s="10">
        <f>'Application For TE&amp;GOTS'!$D486</f>
        <v>0</v>
      </c>
      <c r="D445" s="10" t="str" cm="1">
        <f t="array" aca="1" ref="D445" ca="1">IFERROR(INDIRECT("'Application For TE&amp;GOTS'!L"&amp;'Application For TE&amp;GOTS'!S486),"")</f>
        <v/>
      </c>
      <c r="E445" s="10" t="e">
        <f ca="1">'Application For TE&amp;GOTS'!AF486</f>
        <v>#VALUE!</v>
      </c>
      <c r="F445" s="10" t="str">
        <f ca="1">IFERROR(LEFT('Application For TE&amp;GOTS'!AH486,LEN('Application For TE&amp;GOTS'!AH486)-2),"")</f>
        <v/>
      </c>
      <c r="G445" s="10" t="e">
        <f ca="1">'Application For TE&amp;GOTS'!AI486</f>
        <v>#VALUE!</v>
      </c>
      <c r="AF445" s="10" t="str">
        <f ca="1">IF(MATCH(B445,B$1:B445,0)=ROW(B445),B445&amp;";","")</f>
        <v/>
      </c>
      <c r="AG445" s="10" t="str">
        <f>IF(MATCH(C445,C$1:C445,0)=ROW(C445),C445&amp;";","")</f>
        <v/>
      </c>
      <c r="AH445" s="10" t="str">
        <f ca="1">IF(MATCH(D445,D$1:D445,0)=ROW(D445),D445&amp;";","")</f>
        <v/>
      </c>
      <c r="AI445" s="10" t="e">
        <f ca="1">IF(MATCH(E445,E$1:E445,0)=ROW(E445),E445&amp;";","")</f>
        <v>#VALUE!</v>
      </c>
    </row>
    <row r="446" spans="1:35">
      <c r="A446" s="10">
        <v>425</v>
      </c>
      <c r="B446" s="10" t="str">
        <f ca="1">'Application For TE&amp;GOTS'!X487</f>
        <v/>
      </c>
      <c r="C446" s="10">
        <f>'Application For TE&amp;GOTS'!$D487</f>
        <v>0</v>
      </c>
      <c r="D446" s="10" t="str" cm="1">
        <f t="array" aca="1" ref="D446" ca="1">IFERROR(INDIRECT("'Application For TE&amp;GOTS'!L"&amp;'Application For TE&amp;GOTS'!S487),"")</f>
        <v/>
      </c>
      <c r="E446" s="10" t="e">
        <f ca="1">'Application For TE&amp;GOTS'!AF487</f>
        <v>#VALUE!</v>
      </c>
      <c r="F446" s="10" t="str">
        <f ca="1">IFERROR(LEFT('Application For TE&amp;GOTS'!AH487,LEN('Application For TE&amp;GOTS'!AH487)-2),"")</f>
        <v/>
      </c>
      <c r="G446" s="10" t="e">
        <f ca="1">'Application For TE&amp;GOTS'!AI487</f>
        <v>#VALUE!</v>
      </c>
      <c r="AF446" s="10" t="str">
        <f ca="1">IF(MATCH(B446,B$1:B446,0)=ROW(B446),B446&amp;";","")</f>
        <v/>
      </c>
      <c r="AG446" s="10" t="str">
        <f>IF(MATCH(C446,C$1:C446,0)=ROW(C446),C446&amp;";","")</f>
        <v/>
      </c>
      <c r="AH446" s="10" t="str">
        <f ca="1">IF(MATCH(D446,D$1:D446,0)=ROW(D446),D446&amp;";","")</f>
        <v/>
      </c>
      <c r="AI446" s="10" t="e">
        <f ca="1">IF(MATCH(E446,E$1:E446,0)=ROW(E446),E446&amp;";","")</f>
        <v>#VALUE!</v>
      </c>
    </row>
    <row r="447" spans="1:35">
      <c r="A447" s="10">
        <v>426</v>
      </c>
      <c r="B447" s="10" t="str">
        <f ca="1">'Application For TE&amp;GOTS'!X488</f>
        <v/>
      </c>
      <c r="C447" s="10">
        <f>'Application For TE&amp;GOTS'!$D488</f>
        <v>0</v>
      </c>
      <c r="D447" s="10" t="str" cm="1">
        <f t="array" aca="1" ref="D447" ca="1">IFERROR(INDIRECT("'Application For TE&amp;GOTS'!L"&amp;'Application For TE&amp;GOTS'!S488),"")</f>
        <v/>
      </c>
      <c r="E447" s="10" t="e">
        <f ca="1">'Application For TE&amp;GOTS'!AF488</f>
        <v>#VALUE!</v>
      </c>
      <c r="F447" s="10" t="str">
        <f ca="1">IFERROR(LEFT('Application For TE&amp;GOTS'!AH488,LEN('Application For TE&amp;GOTS'!AH488)-2),"")</f>
        <v/>
      </c>
      <c r="G447" s="10" t="e">
        <f ca="1">'Application For TE&amp;GOTS'!AI488</f>
        <v>#VALUE!</v>
      </c>
      <c r="AF447" s="10" t="str">
        <f ca="1">IF(MATCH(B447,B$1:B447,0)=ROW(B447),B447&amp;";","")</f>
        <v/>
      </c>
      <c r="AG447" s="10" t="str">
        <f>IF(MATCH(C447,C$1:C447,0)=ROW(C447),C447&amp;";","")</f>
        <v/>
      </c>
      <c r="AH447" s="10" t="str">
        <f ca="1">IF(MATCH(D447,D$1:D447,0)=ROW(D447),D447&amp;";","")</f>
        <v/>
      </c>
      <c r="AI447" s="10" t="e">
        <f ca="1">IF(MATCH(E447,E$1:E447,0)=ROW(E447),E447&amp;";","")</f>
        <v>#VALUE!</v>
      </c>
    </row>
    <row r="448" spans="1:35">
      <c r="A448" s="10">
        <v>427</v>
      </c>
      <c r="B448" s="10" t="str">
        <f ca="1">'Application For TE&amp;GOTS'!X489</f>
        <v/>
      </c>
      <c r="C448" s="10">
        <f>'Application For TE&amp;GOTS'!$D489</f>
        <v>0</v>
      </c>
      <c r="D448" s="10" t="str" cm="1">
        <f t="array" aca="1" ref="D448" ca="1">IFERROR(INDIRECT("'Application For TE&amp;GOTS'!L"&amp;'Application For TE&amp;GOTS'!S489),"")</f>
        <v/>
      </c>
      <c r="E448" s="10" t="e">
        <f ca="1">'Application For TE&amp;GOTS'!AF489</f>
        <v>#VALUE!</v>
      </c>
      <c r="F448" s="10" t="str">
        <f ca="1">IFERROR(LEFT('Application For TE&amp;GOTS'!AH489,LEN('Application For TE&amp;GOTS'!AH489)-2),"")</f>
        <v/>
      </c>
      <c r="G448" s="10" t="e">
        <f ca="1">'Application For TE&amp;GOTS'!AI489</f>
        <v>#VALUE!</v>
      </c>
      <c r="AF448" s="10" t="str">
        <f ca="1">IF(MATCH(B448,B$1:B448,0)=ROW(B448),B448&amp;";","")</f>
        <v/>
      </c>
      <c r="AG448" s="10" t="str">
        <f>IF(MATCH(C448,C$1:C448,0)=ROW(C448),C448&amp;";","")</f>
        <v/>
      </c>
      <c r="AH448" s="10" t="str">
        <f ca="1">IF(MATCH(D448,D$1:D448,0)=ROW(D448),D448&amp;";","")</f>
        <v/>
      </c>
      <c r="AI448" s="10" t="e">
        <f ca="1">IF(MATCH(E448,E$1:E448,0)=ROW(E448),E448&amp;";","")</f>
        <v>#VALUE!</v>
      </c>
    </row>
    <row r="449" spans="1:35">
      <c r="A449" s="10">
        <v>428</v>
      </c>
      <c r="B449" s="10" t="str">
        <f ca="1">'Application For TE&amp;GOTS'!X490</f>
        <v/>
      </c>
      <c r="C449" s="10">
        <f>'Application For TE&amp;GOTS'!$D490</f>
        <v>0</v>
      </c>
      <c r="D449" s="10" t="str" cm="1">
        <f t="array" aca="1" ref="D449" ca="1">IFERROR(INDIRECT("'Application For TE&amp;GOTS'!L"&amp;'Application For TE&amp;GOTS'!S490),"")</f>
        <v/>
      </c>
      <c r="E449" s="10" t="e">
        <f ca="1">'Application For TE&amp;GOTS'!AF490</f>
        <v>#VALUE!</v>
      </c>
      <c r="F449" s="10" t="str">
        <f ca="1">IFERROR(LEFT('Application For TE&amp;GOTS'!AH490,LEN('Application For TE&amp;GOTS'!AH490)-2),"")</f>
        <v/>
      </c>
      <c r="G449" s="10" t="e">
        <f ca="1">'Application For TE&amp;GOTS'!AI490</f>
        <v>#VALUE!</v>
      </c>
      <c r="AF449" s="10" t="str">
        <f ca="1">IF(MATCH(B449,B$1:B449,0)=ROW(B449),B449&amp;";","")</f>
        <v/>
      </c>
      <c r="AG449" s="10" t="str">
        <f>IF(MATCH(C449,C$1:C449,0)=ROW(C449),C449&amp;";","")</f>
        <v/>
      </c>
      <c r="AH449" s="10" t="str">
        <f ca="1">IF(MATCH(D449,D$1:D449,0)=ROW(D449),D449&amp;";","")</f>
        <v/>
      </c>
      <c r="AI449" s="10" t="e">
        <f ca="1">IF(MATCH(E449,E$1:E449,0)=ROW(E449),E449&amp;";","")</f>
        <v>#VALUE!</v>
      </c>
    </row>
    <row r="450" spans="1:35">
      <c r="A450" s="10">
        <v>429</v>
      </c>
      <c r="B450" s="10" t="str">
        <f ca="1">'Application For TE&amp;GOTS'!X491</f>
        <v/>
      </c>
      <c r="C450" s="10">
        <f>'Application For TE&amp;GOTS'!$D491</f>
        <v>0</v>
      </c>
      <c r="D450" s="10" t="str" cm="1">
        <f t="array" aca="1" ref="D450" ca="1">IFERROR(INDIRECT("'Application For TE&amp;GOTS'!L"&amp;'Application For TE&amp;GOTS'!S491),"")</f>
        <v/>
      </c>
      <c r="E450" s="10" t="e">
        <f ca="1">'Application For TE&amp;GOTS'!AF491</f>
        <v>#VALUE!</v>
      </c>
      <c r="F450" s="10" t="str">
        <f ca="1">IFERROR(LEFT('Application For TE&amp;GOTS'!AH491,LEN('Application For TE&amp;GOTS'!AH491)-2),"")</f>
        <v/>
      </c>
      <c r="G450" s="10" t="e">
        <f ca="1">'Application For TE&amp;GOTS'!AI491</f>
        <v>#VALUE!</v>
      </c>
      <c r="AF450" s="10" t="str">
        <f ca="1">IF(MATCH(B450,B$1:B450,0)=ROW(B450),B450&amp;";","")</f>
        <v/>
      </c>
      <c r="AG450" s="10" t="str">
        <f>IF(MATCH(C450,C$1:C450,0)=ROW(C450),C450&amp;";","")</f>
        <v/>
      </c>
      <c r="AH450" s="10" t="str">
        <f ca="1">IF(MATCH(D450,D$1:D450,0)=ROW(D450),D450&amp;";","")</f>
        <v/>
      </c>
      <c r="AI450" s="10" t="e">
        <f ca="1">IF(MATCH(E450,E$1:E450,0)=ROW(E450),E450&amp;";","")</f>
        <v>#VALUE!</v>
      </c>
    </row>
    <row r="451" spans="1:35">
      <c r="A451" s="10">
        <v>430</v>
      </c>
      <c r="B451" s="10" t="str">
        <f ca="1">'Application For TE&amp;GOTS'!X492</f>
        <v/>
      </c>
      <c r="C451" s="10">
        <f>'Application For TE&amp;GOTS'!$D492</f>
        <v>0</v>
      </c>
      <c r="D451" s="10" t="str" cm="1">
        <f t="array" aca="1" ref="D451" ca="1">IFERROR(INDIRECT("'Application For TE&amp;GOTS'!L"&amp;'Application For TE&amp;GOTS'!S492),"")</f>
        <v/>
      </c>
      <c r="E451" s="10" t="e">
        <f ca="1">'Application For TE&amp;GOTS'!AF492</f>
        <v>#VALUE!</v>
      </c>
      <c r="F451" s="10" t="str">
        <f ca="1">IFERROR(LEFT('Application For TE&amp;GOTS'!AH492,LEN('Application For TE&amp;GOTS'!AH492)-2),"")</f>
        <v/>
      </c>
      <c r="G451" s="10" t="e">
        <f ca="1">'Application For TE&amp;GOTS'!AI492</f>
        <v>#VALUE!</v>
      </c>
      <c r="AF451" s="10" t="str">
        <f ca="1">IF(MATCH(B451,B$1:B451,0)=ROW(B451),B451&amp;";","")</f>
        <v/>
      </c>
      <c r="AG451" s="10" t="str">
        <f>IF(MATCH(C451,C$1:C451,0)=ROW(C451),C451&amp;";","")</f>
        <v/>
      </c>
      <c r="AH451" s="10" t="str">
        <f ca="1">IF(MATCH(D451,D$1:D451,0)=ROW(D451),D451&amp;";","")</f>
        <v/>
      </c>
      <c r="AI451" s="10" t="e">
        <f ca="1">IF(MATCH(E451,E$1:E451,0)=ROW(E451),E451&amp;";","")</f>
        <v>#VALUE!</v>
      </c>
    </row>
    <row r="452" spans="1:35">
      <c r="A452" s="10">
        <v>431</v>
      </c>
      <c r="B452" s="10" t="str">
        <f ca="1">'Application For TE&amp;GOTS'!X493</f>
        <v/>
      </c>
      <c r="C452" s="10">
        <f>'Application For TE&amp;GOTS'!$D493</f>
        <v>0</v>
      </c>
      <c r="D452" s="10" t="str" cm="1">
        <f t="array" aca="1" ref="D452" ca="1">IFERROR(INDIRECT("'Application For TE&amp;GOTS'!L"&amp;'Application For TE&amp;GOTS'!S493),"")</f>
        <v/>
      </c>
      <c r="E452" s="10" t="e">
        <f ca="1">'Application For TE&amp;GOTS'!AF493</f>
        <v>#VALUE!</v>
      </c>
      <c r="F452" s="10" t="str">
        <f ca="1">IFERROR(LEFT('Application For TE&amp;GOTS'!AH493,LEN('Application For TE&amp;GOTS'!AH493)-2),"")</f>
        <v/>
      </c>
      <c r="G452" s="10" t="e">
        <f ca="1">'Application For TE&amp;GOTS'!AI493</f>
        <v>#VALUE!</v>
      </c>
      <c r="AF452" s="10" t="str">
        <f ca="1">IF(MATCH(B452,B$1:B452,0)=ROW(B452),B452&amp;";","")</f>
        <v/>
      </c>
      <c r="AG452" s="10" t="str">
        <f>IF(MATCH(C452,C$1:C452,0)=ROW(C452),C452&amp;";","")</f>
        <v/>
      </c>
      <c r="AH452" s="10" t="str">
        <f ca="1">IF(MATCH(D452,D$1:D452,0)=ROW(D452),D452&amp;";","")</f>
        <v/>
      </c>
      <c r="AI452" s="10" t="e">
        <f ca="1">IF(MATCH(E452,E$1:E452,0)=ROW(E452),E452&amp;";","")</f>
        <v>#VALUE!</v>
      </c>
    </row>
    <row r="453" spans="1:35">
      <c r="A453" s="10">
        <v>432</v>
      </c>
      <c r="B453" s="10" t="str">
        <f ca="1">'Application For TE&amp;GOTS'!X494</f>
        <v/>
      </c>
      <c r="C453" s="10">
        <f>'Application For TE&amp;GOTS'!$D494</f>
        <v>0</v>
      </c>
      <c r="D453" s="10" t="str" cm="1">
        <f t="array" aca="1" ref="D453" ca="1">IFERROR(INDIRECT("'Application For TE&amp;GOTS'!L"&amp;'Application For TE&amp;GOTS'!S494),"")</f>
        <v/>
      </c>
      <c r="E453" s="10" t="e">
        <f ca="1">'Application For TE&amp;GOTS'!AF494</f>
        <v>#VALUE!</v>
      </c>
      <c r="F453" s="10" t="str">
        <f ca="1">IFERROR(LEFT('Application For TE&amp;GOTS'!AH494,LEN('Application For TE&amp;GOTS'!AH494)-2),"")</f>
        <v/>
      </c>
      <c r="G453" s="10" t="e">
        <f ca="1">'Application For TE&amp;GOTS'!AI494</f>
        <v>#VALUE!</v>
      </c>
      <c r="AF453" s="10" t="str">
        <f ca="1">IF(MATCH(B453,B$1:B453,0)=ROW(B453),B453&amp;";","")</f>
        <v/>
      </c>
      <c r="AG453" s="10" t="str">
        <f>IF(MATCH(C453,C$1:C453,0)=ROW(C453),C453&amp;";","")</f>
        <v/>
      </c>
      <c r="AH453" s="10" t="str">
        <f ca="1">IF(MATCH(D453,D$1:D453,0)=ROW(D453),D453&amp;";","")</f>
        <v/>
      </c>
      <c r="AI453" s="10" t="e">
        <f ca="1">IF(MATCH(E453,E$1:E453,0)=ROW(E453),E453&amp;";","")</f>
        <v>#VALUE!</v>
      </c>
    </row>
    <row r="454" spans="1:35">
      <c r="A454" s="10">
        <v>433</v>
      </c>
      <c r="B454" s="10" t="str">
        <f ca="1">'Application For TE&amp;GOTS'!X495</f>
        <v/>
      </c>
      <c r="C454" s="10">
        <f>'Application For TE&amp;GOTS'!$D495</f>
        <v>0</v>
      </c>
      <c r="D454" s="10" t="str" cm="1">
        <f t="array" aca="1" ref="D454" ca="1">IFERROR(INDIRECT("'Application For TE&amp;GOTS'!L"&amp;'Application For TE&amp;GOTS'!S495),"")</f>
        <v/>
      </c>
      <c r="E454" s="10" t="e">
        <f ca="1">'Application For TE&amp;GOTS'!AF495</f>
        <v>#VALUE!</v>
      </c>
      <c r="F454" s="10" t="str">
        <f ca="1">IFERROR(LEFT('Application For TE&amp;GOTS'!AH495,LEN('Application For TE&amp;GOTS'!AH495)-2),"")</f>
        <v/>
      </c>
      <c r="G454" s="10" t="e">
        <f ca="1">'Application For TE&amp;GOTS'!AI495</f>
        <v>#VALUE!</v>
      </c>
      <c r="AF454" s="10" t="str">
        <f ca="1">IF(MATCH(B454,B$1:B454,0)=ROW(B454),B454&amp;";","")</f>
        <v/>
      </c>
      <c r="AG454" s="10" t="str">
        <f>IF(MATCH(C454,C$1:C454,0)=ROW(C454),C454&amp;";","")</f>
        <v/>
      </c>
      <c r="AH454" s="10" t="str">
        <f ca="1">IF(MATCH(D454,D$1:D454,0)=ROW(D454),D454&amp;";","")</f>
        <v/>
      </c>
      <c r="AI454" s="10" t="e">
        <f ca="1">IF(MATCH(E454,E$1:E454,0)=ROW(E454),E454&amp;";","")</f>
        <v>#VALUE!</v>
      </c>
    </row>
    <row r="455" spans="1:35">
      <c r="A455" s="10">
        <v>434</v>
      </c>
      <c r="B455" s="10" t="str">
        <f ca="1">'Application For TE&amp;GOTS'!X496</f>
        <v/>
      </c>
      <c r="C455" s="10">
        <f>'Application For TE&amp;GOTS'!$D496</f>
        <v>0</v>
      </c>
      <c r="D455" s="10" t="str" cm="1">
        <f t="array" aca="1" ref="D455" ca="1">IFERROR(INDIRECT("'Application For TE&amp;GOTS'!L"&amp;'Application For TE&amp;GOTS'!S496),"")</f>
        <v/>
      </c>
      <c r="E455" s="10" t="e">
        <f ca="1">'Application For TE&amp;GOTS'!AF496</f>
        <v>#VALUE!</v>
      </c>
      <c r="F455" s="10" t="str">
        <f ca="1">IFERROR(LEFT('Application For TE&amp;GOTS'!AH496,LEN('Application For TE&amp;GOTS'!AH496)-2),"")</f>
        <v/>
      </c>
      <c r="G455" s="10" t="e">
        <f ca="1">'Application For TE&amp;GOTS'!AI496</f>
        <v>#VALUE!</v>
      </c>
      <c r="AF455" s="10" t="str">
        <f ca="1">IF(MATCH(B455,B$1:B455,0)=ROW(B455),B455&amp;";","")</f>
        <v/>
      </c>
      <c r="AG455" s="10" t="str">
        <f>IF(MATCH(C455,C$1:C455,0)=ROW(C455),C455&amp;";","")</f>
        <v/>
      </c>
      <c r="AH455" s="10" t="str">
        <f ca="1">IF(MATCH(D455,D$1:D455,0)=ROW(D455),D455&amp;";","")</f>
        <v/>
      </c>
      <c r="AI455" s="10" t="e">
        <f ca="1">IF(MATCH(E455,E$1:E455,0)=ROW(E455),E455&amp;";","")</f>
        <v>#VALUE!</v>
      </c>
    </row>
    <row r="456" spans="1:35">
      <c r="A456" s="10">
        <v>435</v>
      </c>
      <c r="B456" s="10" t="str">
        <f ca="1">'Application For TE&amp;GOTS'!X497</f>
        <v/>
      </c>
      <c r="C456" s="10">
        <f>'Application For TE&amp;GOTS'!$D497</f>
        <v>0</v>
      </c>
      <c r="D456" s="10" t="str" cm="1">
        <f t="array" aca="1" ref="D456" ca="1">IFERROR(INDIRECT("'Application For TE&amp;GOTS'!L"&amp;'Application For TE&amp;GOTS'!S497),"")</f>
        <v/>
      </c>
      <c r="E456" s="10" t="e">
        <f ca="1">'Application For TE&amp;GOTS'!AF497</f>
        <v>#VALUE!</v>
      </c>
      <c r="F456" s="10" t="str">
        <f ca="1">IFERROR(LEFT('Application For TE&amp;GOTS'!AH497,LEN('Application For TE&amp;GOTS'!AH497)-2),"")</f>
        <v/>
      </c>
      <c r="G456" s="10" t="e">
        <f ca="1">'Application For TE&amp;GOTS'!AI497</f>
        <v>#VALUE!</v>
      </c>
      <c r="AF456" s="10" t="str">
        <f ca="1">IF(MATCH(B456,B$1:B456,0)=ROW(B456),B456&amp;";","")</f>
        <v/>
      </c>
      <c r="AG456" s="10" t="str">
        <f>IF(MATCH(C456,C$1:C456,0)=ROW(C456),C456&amp;";","")</f>
        <v/>
      </c>
      <c r="AH456" s="10" t="str">
        <f ca="1">IF(MATCH(D456,D$1:D456,0)=ROW(D456),D456&amp;";","")</f>
        <v/>
      </c>
      <c r="AI456" s="10" t="e">
        <f ca="1">IF(MATCH(E456,E$1:E456,0)=ROW(E456),E456&amp;";","")</f>
        <v>#VALUE!</v>
      </c>
    </row>
    <row r="457" spans="1:35">
      <c r="A457" s="10">
        <v>436</v>
      </c>
      <c r="B457" s="10" t="str">
        <f ca="1">'Application For TE&amp;GOTS'!X498</f>
        <v/>
      </c>
      <c r="C457" s="10">
        <f>'Application For TE&amp;GOTS'!$D498</f>
        <v>0</v>
      </c>
      <c r="D457" s="10" t="str" cm="1">
        <f t="array" aca="1" ref="D457" ca="1">IFERROR(INDIRECT("'Application For TE&amp;GOTS'!L"&amp;'Application For TE&amp;GOTS'!S498),"")</f>
        <v/>
      </c>
      <c r="E457" s="10" t="e">
        <f ca="1">'Application For TE&amp;GOTS'!AF498</f>
        <v>#VALUE!</v>
      </c>
      <c r="F457" s="10" t="str">
        <f ca="1">IFERROR(LEFT('Application For TE&amp;GOTS'!AH498,LEN('Application For TE&amp;GOTS'!AH498)-2),"")</f>
        <v/>
      </c>
      <c r="G457" s="10" t="e">
        <f ca="1">'Application For TE&amp;GOTS'!AI498</f>
        <v>#VALUE!</v>
      </c>
      <c r="AF457" s="10" t="str">
        <f ca="1">IF(MATCH(B457,B$1:B457,0)=ROW(B457),B457&amp;";","")</f>
        <v/>
      </c>
      <c r="AG457" s="10" t="str">
        <f>IF(MATCH(C457,C$1:C457,0)=ROW(C457),C457&amp;";","")</f>
        <v/>
      </c>
      <c r="AH457" s="10" t="str">
        <f ca="1">IF(MATCH(D457,D$1:D457,0)=ROW(D457),D457&amp;";","")</f>
        <v/>
      </c>
      <c r="AI457" s="10" t="e">
        <f ca="1">IF(MATCH(E457,E$1:E457,0)=ROW(E457),E457&amp;";","")</f>
        <v>#VALUE!</v>
      </c>
    </row>
    <row r="458" spans="1:35">
      <c r="A458" s="10">
        <v>437</v>
      </c>
      <c r="B458" s="10" t="str">
        <f ca="1">'Application For TE&amp;GOTS'!X499</f>
        <v/>
      </c>
      <c r="C458" s="10">
        <f>'Application For TE&amp;GOTS'!$D499</f>
        <v>0</v>
      </c>
      <c r="D458" s="10" t="str" cm="1">
        <f t="array" aca="1" ref="D458" ca="1">IFERROR(INDIRECT("'Application For TE&amp;GOTS'!L"&amp;'Application For TE&amp;GOTS'!S499),"")</f>
        <v/>
      </c>
      <c r="E458" s="10" t="e">
        <f ca="1">'Application For TE&amp;GOTS'!AF499</f>
        <v>#VALUE!</v>
      </c>
      <c r="F458" s="10" t="str">
        <f ca="1">IFERROR(LEFT('Application For TE&amp;GOTS'!AH499,LEN('Application For TE&amp;GOTS'!AH499)-2),"")</f>
        <v/>
      </c>
      <c r="G458" s="10" t="e">
        <f ca="1">'Application For TE&amp;GOTS'!AI499</f>
        <v>#VALUE!</v>
      </c>
      <c r="AF458" s="10" t="str">
        <f ca="1">IF(MATCH(B458,B$1:B458,0)=ROW(B458),B458&amp;";","")</f>
        <v/>
      </c>
      <c r="AG458" s="10" t="str">
        <f>IF(MATCH(C458,C$1:C458,0)=ROW(C458),C458&amp;";","")</f>
        <v/>
      </c>
      <c r="AH458" s="10" t="str">
        <f ca="1">IF(MATCH(D458,D$1:D458,0)=ROW(D458),D458&amp;";","")</f>
        <v/>
      </c>
      <c r="AI458" s="10" t="e">
        <f ca="1">IF(MATCH(E458,E$1:E458,0)=ROW(E458),E458&amp;";","")</f>
        <v>#VALUE!</v>
      </c>
    </row>
    <row r="459" spans="1:35">
      <c r="A459" s="10">
        <v>438</v>
      </c>
      <c r="B459" s="10" t="str">
        <f ca="1">'Application For TE&amp;GOTS'!X500</f>
        <v/>
      </c>
      <c r="C459" s="10">
        <f>'Application For TE&amp;GOTS'!$D500</f>
        <v>0</v>
      </c>
      <c r="D459" s="10" t="str" cm="1">
        <f t="array" aca="1" ref="D459" ca="1">IFERROR(INDIRECT("'Application For TE&amp;GOTS'!L"&amp;'Application For TE&amp;GOTS'!S500),"")</f>
        <v/>
      </c>
      <c r="E459" s="10" t="e">
        <f ca="1">'Application For TE&amp;GOTS'!AF500</f>
        <v>#VALUE!</v>
      </c>
      <c r="F459" s="10" t="str">
        <f ca="1">IFERROR(LEFT('Application For TE&amp;GOTS'!AH500,LEN('Application For TE&amp;GOTS'!AH500)-2),"")</f>
        <v/>
      </c>
      <c r="G459" s="10" t="e">
        <f ca="1">'Application For TE&amp;GOTS'!AI500</f>
        <v>#VALUE!</v>
      </c>
      <c r="AF459" s="10" t="str">
        <f ca="1">IF(MATCH(B459,B$1:B459,0)=ROW(B459),B459&amp;";","")</f>
        <v/>
      </c>
      <c r="AG459" s="10" t="str">
        <f>IF(MATCH(C459,C$1:C459,0)=ROW(C459),C459&amp;";","")</f>
        <v/>
      </c>
      <c r="AH459" s="10" t="str">
        <f ca="1">IF(MATCH(D459,D$1:D459,0)=ROW(D459),D459&amp;";","")</f>
        <v/>
      </c>
      <c r="AI459" s="10" t="e">
        <f ca="1">IF(MATCH(E459,E$1:E459,0)=ROW(E459),E459&amp;";","")</f>
        <v>#VALUE!</v>
      </c>
    </row>
    <row r="460" spans="1:35">
      <c r="A460" s="10">
        <v>439</v>
      </c>
      <c r="B460" s="10" t="str">
        <f ca="1">'Application For TE&amp;GOTS'!X501</f>
        <v/>
      </c>
      <c r="C460" s="10">
        <f>'Application For TE&amp;GOTS'!$D501</f>
        <v>0</v>
      </c>
      <c r="D460" s="10" t="str" cm="1">
        <f t="array" aca="1" ref="D460" ca="1">IFERROR(INDIRECT("'Application For TE&amp;GOTS'!L"&amp;'Application For TE&amp;GOTS'!S501),"")</f>
        <v/>
      </c>
      <c r="E460" s="10" t="e">
        <f ca="1">'Application For TE&amp;GOTS'!AF501</f>
        <v>#VALUE!</v>
      </c>
      <c r="F460" s="10" t="str">
        <f ca="1">IFERROR(LEFT('Application For TE&amp;GOTS'!AH501,LEN('Application For TE&amp;GOTS'!AH501)-2),"")</f>
        <v/>
      </c>
      <c r="G460" s="10" t="e">
        <f ca="1">'Application For TE&amp;GOTS'!AI501</f>
        <v>#VALUE!</v>
      </c>
      <c r="AF460" s="10" t="str">
        <f ca="1">IF(MATCH(B460,B$1:B460,0)=ROW(B460),B460&amp;";","")</f>
        <v/>
      </c>
      <c r="AG460" s="10" t="str">
        <f>IF(MATCH(C460,C$1:C460,0)=ROW(C460),C460&amp;";","")</f>
        <v/>
      </c>
      <c r="AH460" s="10" t="str">
        <f ca="1">IF(MATCH(D460,D$1:D460,0)=ROW(D460),D460&amp;";","")</f>
        <v/>
      </c>
      <c r="AI460" s="10" t="e">
        <f ca="1">IF(MATCH(E460,E$1:E460,0)=ROW(E460),E460&amp;";","")</f>
        <v>#VALUE!</v>
      </c>
    </row>
    <row r="461" spans="1:35">
      <c r="A461" s="10">
        <v>440</v>
      </c>
      <c r="B461" s="10" t="str">
        <f ca="1">'Application For TE&amp;GOTS'!X502</f>
        <v/>
      </c>
      <c r="C461" s="10">
        <f>'Application For TE&amp;GOTS'!$D502</f>
        <v>0</v>
      </c>
      <c r="D461" s="10" t="str" cm="1">
        <f t="array" aca="1" ref="D461" ca="1">IFERROR(INDIRECT("'Application For TE&amp;GOTS'!L"&amp;'Application For TE&amp;GOTS'!S502),"")</f>
        <v/>
      </c>
      <c r="E461" s="10" t="e">
        <f ca="1">'Application For TE&amp;GOTS'!AF502</f>
        <v>#VALUE!</v>
      </c>
      <c r="F461" s="10" t="str">
        <f ca="1">IFERROR(LEFT('Application For TE&amp;GOTS'!AH502,LEN('Application For TE&amp;GOTS'!AH502)-2),"")</f>
        <v/>
      </c>
      <c r="G461" s="10" t="e">
        <f ca="1">'Application For TE&amp;GOTS'!AI502</f>
        <v>#VALUE!</v>
      </c>
      <c r="AF461" s="10" t="str">
        <f ca="1">IF(MATCH(B461,B$1:B461,0)=ROW(B461),B461&amp;";","")</f>
        <v/>
      </c>
      <c r="AG461" s="10" t="str">
        <f>IF(MATCH(C461,C$1:C461,0)=ROW(C461),C461&amp;";","")</f>
        <v/>
      </c>
      <c r="AH461" s="10" t="str">
        <f ca="1">IF(MATCH(D461,D$1:D461,0)=ROW(D461),D461&amp;";","")</f>
        <v/>
      </c>
      <c r="AI461" s="10" t="e">
        <f ca="1">IF(MATCH(E461,E$1:E461,0)=ROW(E461),E461&amp;";","")</f>
        <v>#VALUE!</v>
      </c>
    </row>
    <row r="462" spans="1:35">
      <c r="A462" s="10">
        <v>441</v>
      </c>
      <c r="B462" s="10" t="str">
        <f ca="1">'Application For TE&amp;GOTS'!X503</f>
        <v/>
      </c>
      <c r="C462" s="10">
        <f>'Application For TE&amp;GOTS'!$D503</f>
        <v>0</v>
      </c>
      <c r="D462" s="10" t="str" cm="1">
        <f t="array" aca="1" ref="D462" ca="1">IFERROR(INDIRECT("'Application For TE&amp;GOTS'!L"&amp;'Application For TE&amp;GOTS'!S503),"")</f>
        <v/>
      </c>
      <c r="E462" s="10" t="e">
        <f ca="1">'Application For TE&amp;GOTS'!AF503</f>
        <v>#VALUE!</v>
      </c>
      <c r="F462" s="10" t="str">
        <f ca="1">IFERROR(LEFT('Application For TE&amp;GOTS'!AH503,LEN('Application For TE&amp;GOTS'!AH503)-2),"")</f>
        <v/>
      </c>
      <c r="G462" s="10" t="e">
        <f ca="1">'Application For TE&amp;GOTS'!AI503</f>
        <v>#VALUE!</v>
      </c>
      <c r="AF462" s="10" t="str">
        <f ca="1">IF(MATCH(B462,B$1:B462,0)=ROW(B462),B462&amp;";","")</f>
        <v/>
      </c>
      <c r="AG462" s="10" t="str">
        <f>IF(MATCH(C462,C$1:C462,0)=ROW(C462),C462&amp;";","")</f>
        <v/>
      </c>
      <c r="AH462" s="10" t="str">
        <f ca="1">IF(MATCH(D462,D$1:D462,0)=ROW(D462),D462&amp;";","")</f>
        <v/>
      </c>
      <c r="AI462" s="10" t="e">
        <f ca="1">IF(MATCH(E462,E$1:E462,0)=ROW(E462),E462&amp;";","")</f>
        <v>#VALUE!</v>
      </c>
    </row>
    <row r="463" spans="1:35">
      <c r="A463" s="10">
        <v>442</v>
      </c>
      <c r="B463" s="10" t="str">
        <f ca="1">'Application For TE&amp;GOTS'!X504</f>
        <v/>
      </c>
      <c r="C463" s="10">
        <f>'Application For TE&amp;GOTS'!$D504</f>
        <v>0</v>
      </c>
      <c r="D463" s="10" t="str" cm="1">
        <f t="array" aca="1" ref="D463" ca="1">IFERROR(INDIRECT("'Application For TE&amp;GOTS'!L"&amp;'Application For TE&amp;GOTS'!S504),"")</f>
        <v/>
      </c>
      <c r="E463" s="10" t="e">
        <f ca="1">'Application For TE&amp;GOTS'!AF504</f>
        <v>#VALUE!</v>
      </c>
      <c r="F463" s="10" t="str">
        <f ca="1">IFERROR(LEFT('Application For TE&amp;GOTS'!AH504,LEN('Application For TE&amp;GOTS'!AH504)-2),"")</f>
        <v/>
      </c>
      <c r="G463" s="10" t="e">
        <f ca="1">'Application For TE&amp;GOTS'!AI504</f>
        <v>#VALUE!</v>
      </c>
      <c r="AF463" s="10" t="str">
        <f ca="1">IF(MATCH(B463,B$1:B463,0)=ROW(B463),B463&amp;";","")</f>
        <v/>
      </c>
      <c r="AG463" s="10" t="str">
        <f>IF(MATCH(C463,C$1:C463,0)=ROW(C463),C463&amp;";","")</f>
        <v/>
      </c>
      <c r="AH463" s="10" t="str">
        <f ca="1">IF(MATCH(D463,D$1:D463,0)=ROW(D463),D463&amp;";","")</f>
        <v/>
      </c>
      <c r="AI463" s="10" t="e">
        <f ca="1">IF(MATCH(E463,E$1:E463,0)=ROW(E463),E463&amp;";","")</f>
        <v>#VALUE!</v>
      </c>
    </row>
    <row r="464" spans="1:35">
      <c r="A464" s="10">
        <v>443</v>
      </c>
      <c r="B464" s="10" t="str">
        <f ca="1">'Application For TE&amp;GOTS'!X505</f>
        <v/>
      </c>
      <c r="C464" s="10">
        <f>'Application For TE&amp;GOTS'!$D505</f>
        <v>0</v>
      </c>
      <c r="D464" s="10" t="str" cm="1">
        <f t="array" aca="1" ref="D464" ca="1">IFERROR(INDIRECT("'Application For TE&amp;GOTS'!L"&amp;'Application For TE&amp;GOTS'!S505),"")</f>
        <v/>
      </c>
      <c r="E464" s="10" t="e">
        <f ca="1">'Application For TE&amp;GOTS'!AF505</f>
        <v>#VALUE!</v>
      </c>
      <c r="F464" s="10" t="str">
        <f ca="1">IFERROR(LEFT('Application For TE&amp;GOTS'!AH505,LEN('Application For TE&amp;GOTS'!AH505)-2),"")</f>
        <v/>
      </c>
      <c r="G464" s="10" t="e">
        <f ca="1">'Application For TE&amp;GOTS'!AI505</f>
        <v>#VALUE!</v>
      </c>
      <c r="AF464" s="10" t="str">
        <f ca="1">IF(MATCH(B464,B$1:B464,0)=ROW(B464),B464&amp;";","")</f>
        <v/>
      </c>
      <c r="AG464" s="10" t="str">
        <f>IF(MATCH(C464,C$1:C464,0)=ROW(C464),C464&amp;";","")</f>
        <v/>
      </c>
      <c r="AH464" s="10" t="str">
        <f ca="1">IF(MATCH(D464,D$1:D464,0)=ROW(D464),D464&amp;";","")</f>
        <v/>
      </c>
      <c r="AI464" s="10" t="e">
        <f ca="1">IF(MATCH(E464,E$1:E464,0)=ROW(E464),E464&amp;";","")</f>
        <v>#VALUE!</v>
      </c>
    </row>
    <row r="465" spans="1:35">
      <c r="A465" s="10">
        <v>444</v>
      </c>
      <c r="B465" s="10" t="str">
        <f ca="1">'Application For TE&amp;GOTS'!X506</f>
        <v/>
      </c>
      <c r="C465" s="10">
        <f>'Application For TE&amp;GOTS'!$D506</f>
        <v>0</v>
      </c>
      <c r="D465" s="10" t="str" cm="1">
        <f t="array" aca="1" ref="D465" ca="1">IFERROR(INDIRECT("'Application For TE&amp;GOTS'!L"&amp;'Application For TE&amp;GOTS'!S506),"")</f>
        <v/>
      </c>
      <c r="E465" s="10" t="e">
        <f ca="1">'Application For TE&amp;GOTS'!AF506</f>
        <v>#VALUE!</v>
      </c>
      <c r="F465" s="10" t="str">
        <f ca="1">IFERROR(LEFT('Application For TE&amp;GOTS'!AH506,LEN('Application For TE&amp;GOTS'!AH506)-2),"")</f>
        <v/>
      </c>
      <c r="G465" s="10" t="e">
        <f ca="1">'Application For TE&amp;GOTS'!AI506</f>
        <v>#VALUE!</v>
      </c>
      <c r="AF465" s="10" t="str">
        <f ca="1">IF(MATCH(B465,B$1:B465,0)=ROW(B465),B465&amp;";","")</f>
        <v/>
      </c>
      <c r="AG465" s="10" t="str">
        <f>IF(MATCH(C465,C$1:C465,0)=ROW(C465),C465&amp;";","")</f>
        <v/>
      </c>
      <c r="AH465" s="10" t="str">
        <f ca="1">IF(MATCH(D465,D$1:D465,0)=ROW(D465),D465&amp;";","")</f>
        <v/>
      </c>
      <c r="AI465" s="10" t="e">
        <f ca="1">IF(MATCH(E465,E$1:E465,0)=ROW(E465),E465&amp;";","")</f>
        <v>#VALUE!</v>
      </c>
    </row>
    <row r="466" spans="1:35">
      <c r="A466" s="10">
        <v>445</v>
      </c>
      <c r="B466" s="10" t="str">
        <f ca="1">'Application For TE&amp;GOTS'!X507</f>
        <v/>
      </c>
      <c r="C466" s="10">
        <f>'Application For TE&amp;GOTS'!$D507</f>
        <v>0</v>
      </c>
      <c r="D466" s="10" t="str" cm="1">
        <f t="array" aca="1" ref="D466" ca="1">IFERROR(INDIRECT("'Application For TE&amp;GOTS'!L"&amp;'Application For TE&amp;GOTS'!S507),"")</f>
        <v/>
      </c>
      <c r="E466" s="10" t="e">
        <f ca="1">'Application For TE&amp;GOTS'!AF507</f>
        <v>#VALUE!</v>
      </c>
      <c r="F466" s="10" t="str">
        <f ca="1">IFERROR(LEFT('Application For TE&amp;GOTS'!AH507,LEN('Application For TE&amp;GOTS'!AH507)-2),"")</f>
        <v/>
      </c>
      <c r="G466" s="10" t="e">
        <f ca="1">'Application For TE&amp;GOTS'!AI507</f>
        <v>#VALUE!</v>
      </c>
      <c r="AF466" s="10" t="str">
        <f ca="1">IF(MATCH(B466,B$1:B466,0)=ROW(B466),B466&amp;";","")</f>
        <v/>
      </c>
      <c r="AG466" s="10" t="str">
        <f>IF(MATCH(C466,C$1:C466,0)=ROW(C466),C466&amp;";","")</f>
        <v/>
      </c>
      <c r="AH466" s="10" t="str">
        <f ca="1">IF(MATCH(D466,D$1:D466,0)=ROW(D466),D466&amp;";","")</f>
        <v/>
      </c>
      <c r="AI466" s="10" t="e">
        <f ca="1">IF(MATCH(E466,E$1:E466,0)=ROW(E466),E466&amp;";","")</f>
        <v>#VALUE!</v>
      </c>
    </row>
    <row r="467" spans="1:35">
      <c r="A467" s="10">
        <v>446</v>
      </c>
      <c r="B467" s="10" t="str">
        <f ca="1">'Application For TE&amp;GOTS'!X508</f>
        <v/>
      </c>
      <c r="C467" s="10">
        <f>'Application For TE&amp;GOTS'!$D508</f>
        <v>0</v>
      </c>
      <c r="D467" s="10" t="str" cm="1">
        <f t="array" aca="1" ref="D467" ca="1">IFERROR(INDIRECT("'Application For TE&amp;GOTS'!L"&amp;'Application For TE&amp;GOTS'!S508),"")</f>
        <v/>
      </c>
      <c r="E467" s="10" t="e">
        <f ca="1">'Application For TE&amp;GOTS'!AF508</f>
        <v>#VALUE!</v>
      </c>
      <c r="F467" s="10" t="str">
        <f ca="1">IFERROR(LEFT('Application For TE&amp;GOTS'!AH508,LEN('Application For TE&amp;GOTS'!AH508)-2),"")</f>
        <v/>
      </c>
      <c r="G467" s="10" t="e">
        <f ca="1">'Application For TE&amp;GOTS'!AI508</f>
        <v>#VALUE!</v>
      </c>
      <c r="AF467" s="10" t="str">
        <f ca="1">IF(MATCH(B467,B$1:B467,0)=ROW(B467),B467&amp;";","")</f>
        <v/>
      </c>
      <c r="AG467" s="10" t="str">
        <f>IF(MATCH(C467,C$1:C467,0)=ROW(C467),C467&amp;";","")</f>
        <v/>
      </c>
      <c r="AH467" s="10" t="str">
        <f ca="1">IF(MATCH(D467,D$1:D467,0)=ROW(D467),D467&amp;";","")</f>
        <v/>
      </c>
      <c r="AI467" s="10" t="e">
        <f ca="1">IF(MATCH(E467,E$1:E467,0)=ROW(E467),E467&amp;";","")</f>
        <v>#VALUE!</v>
      </c>
    </row>
    <row r="468" spans="1:35">
      <c r="A468" s="10">
        <v>447</v>
      </c>
      <c r="B468" s="10" t="str">
        <f ca="1">'Application For TE&amp;GOTS'!X509</f>
        <v/>
      </c>
      <c r="C468" s="10">
        <f>'Application For TE&amp;GOTS'!$D509</f>
        <v>0</v>
      </c>
      <c r="D468" s="10" t="str" cm="1">
        <f t="array" aca="1" ref="D468" ca="1">IFERROR(INDIRECT("'Application For TE&amp;GOTS'!L"&amp;'Application For TE&amp;GOTS'!S509),"")</f>
        <v/>
      </c>
      <c r="E468" s="10" t="e">
        <f ca="1">'Application For TE&amp;GOTS'!AF509</f>
        <v>#VALUE!</v>
      </c>
      <c r="F468" s="10" t="str">
        <f ca="1">IFERROR(LEFT('Application For TE&amp;GOTS'!AH509,LEN('Application For TE&amp;GOTS'!AH509)-2),"")</f>
        <v/>
      </c>
      <c r="G468" s="10" t="e">
        <f ca="1">'Application For TE&amp;GOTS'!AI509</f>
        <v>#VALUE!</v>
      </c>
      <c r="AF468" s="10" t="str">
        <f ca="1">IF(MATCH(B468,B$1:B468,0)=ROW(B468),B468&amp;";","")</f>
        <v/>
      </c>
      <c r="AG468" s="10" t="str">
        <f>IF(MATCH(C468,C$1:C468,0)=ROW(C468),C468&amp;";","")</f>
        <v/>
      </c>
      <c r="AH468" s="10" t="str">
        <f ca="1">IF(MATCH(D468,D$1:D468,0)=ROW(D468),D468&amp;";","")</f>
        <v/>
      </c>
      <c r="AI468" s="10" t="e">
        <f ca="1">IF(MATCH(E468,E$1:E468,0)=ROW(E468),E468&amp;";","")</f>
        <v>#VALUE!</v>
      </c>
    </row>
    <row r="469" spans="1:35">
      <c r="A469" s="10">
        <v>448</v>
      </c>
      <c r="B469" s="10" t="str">
        <f ca="1">'Application For TE&amp;GOTS'!X510</f>
        <v/>
      </c>
      <c r="C469" s="10">
        <f>'Application For TE&amp;GOTS'!$D510</f>
        <v>0</v>
      </c>
      <c r="D469" s="10" t="str" cm="1">
        <f t="array" aca="1" ref="D469" ca="1">IFERROR(INDIRECT("'Application For TE&amp;GOTS'!L"&amp;'Application For TE&amp;GOTS'!S510),"")</f>
        <v/>
      </c>
      <c r="E469" s="10" t="e">
        <f ca="1">'Application For TE&amp;GOTS'!AF510</f>
        <v>#VALUE!</v>
      </c>
      <c r="F469" s="10" t="str">
        <f ca="1">IFERROR(LEFT('Application For TE&amp;GOTS'!AH510,LEN('Application For TE&amp;GOTS'!AH510)-2),"")</f>
        <v/>
      </c>
      <c r="G469" s="10" t="e">
        <f ca="1">'Application For TE&amp;GOTS'!AI510</f>
        <v>#VALUE!</v>
      </c>
      <c r="AF469" s="10" t="str">
        <f ca="1">IF(MATCH(B469,B$1:B469,0)=ROW(B469),B469&amp;";","")</f>
        <v/>
      </c>
      <c r="AG469" s="10" t="str">
        <f>IF(MATCH(C469,C$1:C469,0)=ROW(C469),C469&amp;";","")</f>
        <v/>
      </c>
      <c r="AH469" s="10" t="str">
        <f ca="1">IF(MATCH(D469,D$1:D469,0)=ROW(D469),D469&amp;";","")</f>
        <v/>
      </c>
      <c r="AI469" s="10" t="e">
        <f ca="1">IF(MATCH(E469,E$1:E469,0)=ROW(E469),E469&amp;";","")</f>
        <v>#VALUE!</v>
      </c>
    </row>
    <row r="470" spans="1:35">
      <c r="A470" s="10">
        <v>449</v>
      </c>
      <c r="B470" s="10" t="str">
        <f ca="1">'Application For TE&amp;GOTS'!X511</f>
        <v/>
      </c>
      <c r="C470" s="10">
        <f>'Application For TE&amp;GOTS'!$D511</f>
        <v>0</v>
      </c>
      <c r="D470" s="10" t="str" cm="1">
        <f t="array" aca="1" ref="D470" ca="1">IFERROR(INDIRECT("'Application For TE&amp;GOTS'!L"&amp;'Application For TE&amp;GOTS'!S511),"")</f>
        <v/>
      </c>
      <c r="E470" s="10" t="e">
        <f ca="1">'Application For TE&amp;GOTS'!AF511</f>
        <v>#VALUE!</v>
      </c>
      <c r="F470" s="10" t="str">
        <f ca="1">IFERROR(LEFT('Application For TE&amp;GOTS'!AH511,LEN('Application For TE&amp;GOTS'!AH511)-2),"")</f>
        <v/>
      </c>
      <c r="G470" s="10" t="e">
        <f ca="1">'Application For TE&amp;GOTS'!AI511</f>
        <v>#VALUE!</v>
      </c>
      <c r="AF470" s="10" t="str">
        <f ca="1">IF(MATCH(B470,B$1:B470,0)=ROW(B470),B470&amp;";","")</f>
        <v/>
      </c>
      <c r="AG470" s="10" t="str">
        <f>IF(MATCH(C470,C$1:C470,0)=ROW(C470),C470&amp;";","")</f>
        <v/>
      </c>
      <c r="AH470" s="10" t="str">
        <f ca="1">IF(MATCH(D470,D$1:D470,0)=ROW(D470),D470&amp;";","")</f>
        <v/>
      </c>
      <c r="AI470" s="10" t="e">
        <f ca="1">IF(MATCH(E470,E$1:E470,0)=ROW(E470),E470&amp;";","")</f>
        <v>#VALUE!</v>
      </c>
    </row>
    <row r="471" spans="1:35">
      <c r="A471" s="10">
        <v>450</v>
      </c>
      <c r="B471" s="10" t="str">
        <f ca="1">'Application For TE&amp;GOTS'!X512</f>
        <v/>
      </c>
      <c r="C471" s="10">
        <f>'Application For TE&amp;GOTS'!$D512</f>
        <v>0</v>
      </c>
      <c r="D471" s="10" t="str" cm="1">
        <f t="array" aca="1" ref="D471" ca="1">IFERROR(INDIRECT("'Application For TE&amp;GOTS'!L"&amp;'Application For TE&amp;GOTS'!S512),"")</f>
        <v/>
      </c>
      <c r="E471" s="10" t="e">
        <f ca="1">'Application For TE&amp;GOTS'!AF512</f>
        <v>#VALUE!</v>
      </c>
      <c r="F471" s="10" t="str">
        <f ca="1">IFERROR(LEFT('Application For TE&amp;GOTS'!AH512,LEN('Application For TE&amp;GOTS'!AH512)-2),"")</f>
        <v/>
      </c>
      <c r="G471" s="10" t="e">
        <f ca="1">'Application For TE&amp;GOTS'!AI512</f>
        <v>#VALUE!</v>
      </c>
      <c r="AF471" s="10" t="str">
        <f ca="1">IF(MATCH(B471,B$1:B471,0)=ROW(B471),B471&amp;";","")</f>
        <v/>
      </c>
      <c r="AG471" s="10" t="str">
        <f>IF(MATCH(C471,C$1:C471,0)=ROW(C471),C471&amp;";","")</f>
        <v/>
      </c>
      <c r="AH471" s="10" t="str">
        <f ca="1">IF(MATCH(D471,D$1:D471,0)=ROW(D471),D471&amp;";","")</f>
        <v/>
      </c>
      <c r="AI471" s="10" t="e">
        <f ca="1">IF(MATCH(E471,E$1:E471,0)=ROW(E471),E471&amp;";","")</f>
        <v>#VALUE!</v>
      </c>
    </row>
    <row r="472" spans="1:35">
      <c r="A472" s="10">
        <v>451</v>
      </c>
      <c r="B472" s="10" t="str">
        <f ca="1">'Application For TE&amp;GOTS'!X513</f>
        <v/>
      </c>
      <c r="C472" s="10">
        <f>'Application For TE&amp;GOTS'!$D513</f>
        <v>0</v>
      </c>
      <c r="D472" s="10" t="str" cm="1">
        <f t="array" aca="1" ref="D472" ca="1">IFERROR(INDIRECT("'Application For TE&amp;GOTS'!L"&amp;'Application For TE&amp;GOTS'!S513),"")</f>
        <v/>
      </c>
      <c r="E472" s="10" t="e">
        <f ca="1">'Application For TE&amp;GOTS'!AF513</f>
        <v>#VALUE!</v>
      </c>
      <c r="F472" s="10" t="str">
        <f ca="1">IFERROR(LEFT('Application For TE&amp;GOTS'!AH513,LEN('Application For TE&amp;GOTS'!AH513)-2),"")</f>
        <v/>
      </c>
      <c r="G472" s="10" t="e">
        <f ca="1">'Application For TE&amp;GOTS'!AI513</f>
        <v>#VALUE!</v>
      </c>
      <c r="AF472" s="10" t="str">
        <f ca="1">IF(MATCH(B472,B$1:B472,0)=ROW(B472),B472&amp;";","")</f>
        <v/>
      </c>
      <c r="AG472" s="10" t="str">
        <f>IF(MATCH(C472,C$1:C472,0)=ROW(C472),C472&amp;";","")</f>
        <v/>
      </c>
      <c r="AH472" s="10" t="str">
        <f ca="1">IF(MATCH(D472,D$1:D472,0)=ROW(D472),D472&amp;";","")</f>
        <v/>
      </c>
      <c r="AI472" s="10" t="e">
        <f ca="1">IF(MATCH(E472,E$1:E472,0)=ROW(E472),E472&amp;";","")</f>
        <v>#VALUE!</v>
      </c>
    </row>
    <row r="473" spans="1:35">
      <c r="A473" s="10">
        <v>452</v>
      </c>
      <c r="B473" s="10" t="str">
        <f ca="1">'Application For TE&amp;GOTS'!X514</f>
        <v/>
      </c>
      <c r="C473" s="10">
        <f>'Application For TE&amp;GOTS'!$D514</f>
        <v>0</v>
      </c>
      <c r="D473" s="10" t="str" cm="1">
        <f t="array" aca="1" ref="D473" ca="1">IFERROR(INDIRECT("'Application For TE&amp;GOTS'!L"&amp;'Application For TE&amp;GOTS'!S514),"")</f>
        <v/>
      </c>
      <c r="E473" s="10" t="e">
        <f ca="1">'Application For TE&amp;GOTS'!AF514</f>
        <v>#VALUE!</v>
      </c>
      <c r="F473" s="10" t="str">
        <f ca="1">IFERROR(LEFT('Application For TE&amp;GOTS'!AH514,LEN('Application For TE&amp;GOTS'!AH514)-2),"")</f>
        <v/>
      </c>
      <c r="G473" s="10" t="e">
        <f ca="1">'Application For TE&amp;GOTS'!AI514</f>
        <v>#VALUE!</v>
      </c>
      <c r="AF473" s="10" t="str">
        <f ca="1">IF(MATCH(B473,B$1:B473,0)=ROW(B473),B473&amp;";","")</f>
        <v/>
      </c>
      <c r="AG473" s="10" t="str">
        <f>IF(MATCH(C473,C$1:C473,0)=ROW(C473),C473&amp;";","")</f>
        <v/>
      </c>
      <c r="AH473" s="10" t="str">
        <f ca="1">IF(MATCH(D473,D$1:D473,0)=ROW(D473),D473&amp;";","")</f>
        <v/>
      </c>
      <c r="AI473" s="10" t="e">
        <f ca="1">IF(MATCH(E473,E$1:E473,0)=ROW(E473),E473&amp;";","")</f>
        <v>#VALUE!</v>
      </c>
    </row>
    <row r="474" spans="1:35">
      <c r="A474" s="10">
        <v>453</v>
      </c>
      <c r="B474" s="10" t="str">
        <f ca="1">'Application For TE&amp;GOTS'!X515</f>
        <v/>
      </c>
      <c r="C474" s="10">
        <f>'Application For TE&amp;GOTS'!$D515</f>
        <v>0</v>
      </c>
      <c r="D474" s="10" t="str" cm="1">
        <f t="array" aca="1" ref="D474" ca="1">IFERROR(INDIRECT("'Application For TE&amp;GOTS'!L"&amp;'Application For TE&amp;GOTS'!S515),"")</f>
        <v/>
      </c>
      <c r="E474" s="10" t="e">
        <f ca="1">'Application For TE&amp;GOTS'!AF515</f>
        <v>#VALUE!</v>
      </c>
      <c r="F474" s="10" t="str">
        <f ca="1">IFERROR(LEFT('Application For TE&amp;GOTS'!AH515,LEN('Application For TE&amp;GOTS'!AH515)-2),"")</f>
        <v/>
      </c>
      <c r="G474" s="10" t="e">
        <f ca="1">'Application For TE&amp;GOTS'!AI515</f>
        <v>#VALUE!</v>
      </c>
      <c r="AF474" s="10" t="str">
        <f ca="1">IF(MATCH(B474,B$1:B474,0)=ROW(B474),B474&amp;";","")</f>
        <v/>
      </c>
      <c r="AG474" s="10" t="str">
        <f>IF(MATCH(C474,C$1:C474,0)=ROW(C474),C474&amp;";","")</f>
        <v/>
      </c>
      <c r="AH474" s="10" t="str">
        <f ca="1">IF(MATCH(D474,D$1:D474,0)=ROW(D474),D474&amp;";","")</f>
        <v/>
      </c>
      <c r="AI474" s="10" t="e">
        <f ca="1">IF(MATCH(E474,E$1:E474,0)=ROW(E474),E474&amp;";","")</f>
        <v>#VALUE!</v>
      </c>
    </row>
    <row r="475" spans="1:35">
      <c r="A475" s="10">
        <v>454</v>
      </c>
      <c r="B475" s="10" t="str">
        <f ca="1">'Application For TE&amp;GOTS'!X516</f>
        <v/>
      </c>
      <c r="C475" s="10">
        <f>'Application For TE&amp;GOTS'!$D516</f>
        <v>0</v>
      </c>
      <c r="D475" s="10" t="str" cm="1">
        <f t="array" aca="1" ref="D475" ca="1">IFERROR(INDIRECT("'Application For TE&amp;GOTS'!L"&amp;'Application For TE&amp;GOTS'!S516),"")</f>
        <v/>
      </c>
      <c r="E475" s="10" t="e">
        <f ca="1">'Application For TE&amp;GOTS'!AF516</f>
        <v>#VALUE!</v>
      </c>
      <c r="F475" s="10" t="str">
        <f ca="1">IFERROR(LEFT('Application For TE&amp;GOTS'!AH516,LEN('Application For TE&amp;GOTS'!AH516)-2),"")</f>
        <v/>
      </c>
      <c r="G475" s="10" t="e">
        <f ca="1">'Application For TE&amp;GOTS'!AI516</f>
        <v>#VALUE!</v>
      </c>
      <c r="AF475" s="10" t="str">
        <f ca="1">IF(MATCH(B475,B$1:B475,0)=ROW(B475),B475&amp;";","")</f>
        <v/>
      </c>
      <c r="AG475" s="10" t="str">
        <f>IF(MATCH(C475,C$1:C475,0)=ROW(C475),C475&amp;";","")</f>
        <v/>
      </c>
      <c r="AH475" s="10" t="str">
        <f ca="1">IF(MATCH(D475,D$1:D475,0)=ROW(D475),D475&amp;";","")</f>
        <v/>
      </c>
      <c r="AI475" s="10" t="e">
        <f ca="1">IF(MATCH(E475,E$1:E475,0)=ROW(E475),E475&amp;";","")</f>
        <v>#VALUE!</v>
      </c>
    </row>
    <row r="476" spans="1:35">
      <c r="A476" s="10">
        <v>455</v>
      </c>
      <c r="B476" s="10" t="str">
        <f ca="1">'Application For TE&amp;GOTS'!X517</f>
        <v/>
      </c>
      <c r="C476" s="10">
        <f>'Application For TE&amp;GOTS'!$D517</f>
        <v>0</v>
      </c>
      <c r="D476" s="10" t="str" cm="1">
        <f t="array" aca="1" ref="D476" ca="1">IFERROR(INDIRECT("'Application For TE&amp;GOTS'!L"&amp;'Application For TE&amp;GOTS'!S517),"")</f>
        <v/>
      </c>
      <c r="E476" s="10" t="e">
        <f ca="1">'Application For TE&amp;GOTS'!AF517</f>
        <v>#VALUE!</v>
      </c>
      <c r="F476" s="10" t="str">
        <f ca="1">IFERROR(LEFT('Application For TE&amp;GOTS'!AH517,LEN('Application For TE&amp;GOTS'!AH517)-2),"")</f>
        <v/>
      </c>
      <c r="G476" s="10" t="e">
        <f ca="1">'Application For TE&amp;GOTS'!AI517</f>
        <v>#VALUE!</v>
      </c>
      <c r="AF476" s="10" t="str">
        <f ca="1">IF(MATCH(B476,B$1:B476,0)=ROW(B476),B476&amp;";","")</f>
        <v/>
      </c>
      <c r="AG476" s="10" t="str">
        <f>IF(MATCH(C476,C$1:C476,0)=ROW(C476),C476&amp;";","")</f>
        <v/>
      </c>
      <c r="AH476" s="10" t="str">
        <f ca="1">IF(MATCH(D476,D$1:D476,0)=ROW(D476),D476&amp;";","")</f>
        <v/>
      </c>
      <c r="AI476" s="10" t="e">
        <f ca="1">IF(MATCH(E476,E$1:E476,0)=ROW(E476),E476&amp;";","")</f>
        <v>#VALUE!</v>
      </c>
    </row>
    <row r="477" spans="1:35">
      <c r="A477" s="10">
        <v>456</v>
      </c>
      <c r="B477" s="10" t="str">
        <f ca="1">'Application For TE&amp;GOTS'!X518</f>
        <v/>
      </c>
      <c r="C477" s="10">
        <f>'Application For TE&amp;GOTS'!$D518</f>
        <v>0</v>
      </c>
      <c r="D477" s="10" t="str" cm="1">
        <f t="array" aca="1" ref="D477" ca="1">IFERROR(INDIRECT("'Application For TE&amp;GOTS'!L"&amp;'Application For TE&amp;GOTS'!S518),"")</f>
        <v/>
      </c>
      <c r="E477" s="10" t="e">
        <f ca="1">'Application For TE&amp;GOTS'!AF518</f>
        <v>#VALUE!</v>
      </c>
      <c r="F477" s="10" t="str">
        <f ca="1">IFERROR(LEFT('Application For TE&amp;GOTS'!AH518,LEN('Application For TE&amp;GOTS'!AH518)-2),"")</f>
        <v/>
      </c>
      <c r="G477" s="10" t="e">
        <f ca="1">'Application For TE&amp;GOTS'!AI518</f>
        <v>#VALUE!</v>
      </c>
      <c r="AF477" s="10" t="str">
        <f ca="1">IF(MATCH(B477,B$1:B477,0)=ROW(B477),B477&amp;";","")</f>
        <v/>
      </c>
      <c r="AG477" s="10" t="str">
        <f>IF(MATCH(C477,C$1:C477,0)=ROW(C477),C477&amp;";","")</f>
        <v/>
      </c>
      <c r="AH477" s="10" t="str">
        <f ca="1">IF(MATCH(D477,D$1:D477,0)=ROW(D477),D477&amp;";","")</f>
        <v/>
      </c>
      <c r="AI477" s="10" t="e">
        <f ca="1">IF(MATCH(E477,E$1:E477,0)=ROW(E477),E477&amp;";","")</f>
        <v>#VALUE!</v>
      </c>
    </row>
    <row r="478" spans="1:35">
      <c r="A478" s="10">
        <v>457</v>
      </c>
      <c r="B478" s="10" t="str">
        <f ca="1">'Application For TE&amp;GOTS'!X519</f>
        <v/>
      </c>
      <c r="C478" s="10">
        <f>'Application For TE&amp;GOTS'!$D519</f>
        <v>0</v>
      </c>
      <c r="D478" s="10" t="str" cm="1">
        <f t="array" aca="1" ref="D478" ca="1">IFERROR(INDIRECT("'Application For TE&amp;GOTS'!L"&amp;'Application For TE&amp;GOTS'!S519),"")</f>
        <v/>
      </c>
      <c r="E478" s="10" t="e">
        <f ca="1">'Application For TE&amp;GOTS'!AF519</f>
        <v>#VALUE!</v>
      </c>
      <c r="F478" s="10" t="str">
        <f ca="1">IFERROR(LEFT('Application For TE&amp;GOTS'!AH519,LEN('Application For TE&amp;GOTS'!AH519)-2),"")</f>
        <v/>
      </c>
      <c r="G478" s="10" t="e">
        <f ca="1">'Application For TE&amp;GOTS'!AI519</f>
        <v>#VALUE!</v>
      </c>
      <c r="AF478" s="10" t="str">
        <f ca="1">IF(MATCH(B478,B$1:B478,0)=ROW(B478),B478&amp;";","")</f>
        <v/>
      </c>
      <c r="AG478" s="10" t="str">
        <f>IF(MATCH(C478,C$1:C478,0)=ROW(C478),C478&amp;";","")</f>
        <v/>
      </c>
      <c r="AH478" s="10" t="str">
        <f ca="1">IF(MATCH(D478,D$1:D478,0)=ROW(D478),D478&amp;";","")</f>
        <v/>
      </c>
      <c r="AI478" s="10" t="e">
        <f ca="1">IF(MATCH(E478,E$1:E478,0)=ROW(E478),E478&amp;";","")</f>
        <v>#VALUE!</v>
      </c>
    </row>
    <row r="479" spans="1:35">
      <c r="A479" s="10">
        <v>458</v>
      </c>
      <c r="B479" s="10" t="str">
        <f ca="1">'Application For TE&amp;GOTS'!X520</f>
        <v/>
      </c>
      <c r="C479" s="10">
        <f>'Application For TE&amp;GOTS'!$D520</f>
        <v>0</v>
      </c>
      <c r="D479" s="10" t="str" cm="1">
        <f t="array" aca="1" ref="D479" ca="1">IFERROR(INDIRECT("'Application For TE&amp;GOTS'!L"&amp;'Application For TE&amp;GOTS'!S520),"")</f>
        <v/>
      </c>
      <c r="E479" s="10" t="e">
        <f ca="1">'Application For TE&amp;GOTS'!AF520</f>
        <v>#VALUE!</v>
      </c>
      <c r="F479" s="10" t="str">
        <f ca="1">IFERROR(LEFT('Application For TE&amp;GOTS'!AH520,LEN('Application For TE&amp;GOTS'!AH520)-2),"")</f>
        <v/>
      </c>
      <c r="G479" s="10" t="e">
        <f ca="1">'Application For TE&amp;GOTS'!AI520</f>
        <v>#VALUE!</v>
      </c>
      <c r="AF479" s="10" t="str">
        <f ca="1">IF(MATCH(B479,B$1:B479,0)=ROW(B479),B479&amp;";","")</f>
        <v/>
      </c>
      <c r="AG479" s="10" t="str">
        <f>IF(MATCH(C479,C$1:C479,0)=ROW(C479),C479&amp;";","")</f>
        <v/>
      </c>
      <c r="AH479" s="10" t="str">
        <f ca="1">IF(MATCH(D479,D$1:D479,0)=ROW(D479),D479&amp;";","")</f>
        <v/>
      </c>
      <c r="AI479" s="10" t="e">
        <f ca="1">IF(MATCH(E479,E$1:E479,0)=ROW(E479),E479&amp;";","")</f>
        <v>#VALUE!</v>
      </c>
    </row>
    <row r="480" spans="1:35">
      <c r="A480" s="10">
        <v>459</v>
      </c>
      <c r="B480" s="10" t="str">
        <f ca="1">'Application For TE&amp;GOTS'!X521</f>
        <v/>
      </c>
      <c r="C480" s="10">
        <f>'Application For TE&amp;GOTS'!$D521</f>
        <v>0</v>
      </c>
      <c r="D480" s="10" t="str" cm="1">
        <f t="array" aca="1" ref="D480" ca="1">IFERROR(INDIRECT("'Application For TE&amp;GOTS'!L"&amp;'Application For TE&amp;GOTS'!S521),"")</f>
        <v/>
      </c>
      <c r="E480" s="10" t="e">
        <f ca="1">'Application For TE&amp;GOTS'!AF521</f>
        <v>#VALUE!</v>
      </c>
      <c r="F480" s="10" t="str">
        <f ca="1">IFERROR(LEFT('Application For TE&amp;GOTS'!AH521,LEN('Application For TE&amp;GOTS'!AH521)-2),"")</f>
        <v/>
      </c>
      <c r="G480" s="10" t="e">
        <f ca="1">'Application For TE&amp;GOTS'!AI521</f>
        <v>#VALUE!</v>
      </c>
      <c r="AF480" s="10" t="str">
        <f ca="1">IF(MATCH(B480,B$1:B480,0)=ROW(B480),B480&amp;";","")</f>
        <v/>
      </c>
      <c r="AG480" s="10" t="str">
        <f>IF(MATCH(C480,C$1:C480,0)=ROW(C480),C480&amp;";","")</f>
        <v/>
      </c>
      <c r="AH480" s="10" t="str">
        <f ca="1">IF(MATCH(D480,D$1:D480,0)=ROW(D480),D480&amp;";","")</f>
        <v/>
      </c>
      <c r="AI480" s="10" t="e">
        <f ca="1">IF(MATCH(E480,E$1:E480,0)=ROW(E480),E480&amp;";","")</f>
        <v>#VALUE!</v>
      </c>
    </row>
    <row r="481" spans="1:35">
      <c r="A481" s="10">
        <v>460</v>
      </c>
      <c r="B481" s="10" t="str">
        <f ca="1">'Application For TE&amp;GOTS'!X522</f>
        <v/>
      </c>
      <c r="C481" s="10">
        <f>'Application For TE&amp;GOTS'!$D522</f>
        <v>0</v>
      </c>
      <c r="D481" s="10" t="str" cm="1">
        <f t="array" aca="1" ref="D481" ca="1">IFERROR(INDIRECT("'Application For TE&amp;GOTS'!L"&amp;'Application For TE&amp;GOTS'!S522),"")</f>
        <v/>
      </c>
      <c r="E481" s="10" t="e">
        <f ca="1">'Application For TE&amp;GOTS'!AF522</f>
        <v>#VALUE!</v>
      </c>
      <c r="F481" s="10" t="str">
        <f ca="1">IFERROR(LEFT('Application For TE&amp;GOTS'!AH522,LEN('Application For TE&amp;GOTS'!AH522)-2),"")</f>
        <v/>
      </c>
      <c r="G481" s="10" t="e">
        <f ca="1">'Application For TE&amp;GOTS'!AI522</f>
        <v>#VALUE!</v>
      </c>
      <c r="AF481" s="10" t="str">
        <f ca="1">IF(MATCH(B481,B$1:B481,0)=ROW(B481),B481&amp;";","")</f>
        <v/>
      </c>
      <c r="AG481" s="10" t="str">
        <f>IF(MATCH(C481,C$1:C481,0)=ROW(C481),C481&amp;";","")</f>
        <v/>
      </c>
      <c r="AH481" s="10" t="str">
        <f ca="1">IF(MATCH(D481,D$1:D481,0)=ROW(D481),D481&amp;";","")</f>
        <v/>
      </c>
      <c r="AI481" s="10" t="e">
        <f ca="1">IF(MATCH(E481,E$1:E481,0)=ROW(E481),E481&amp;";","")</f>
        <v>#VALUE!</v>
      </c>
    </row>
    <row r="482" spans="1:35">
      <c r="A482" s="10">
        <v>461</v>
      </c>
      <c r="B482" s="10" t="str">
        <f ca="1">'Application For TE&amp;GOTS'!X523</f>
        <v/>
      </c>
      <c r="C482" s="10">
        <f>'Application For TE&amp;GOTS'!$D523</f>
        <v>0</v>
      </c>
      <c r="D482" s="10" t="str" cm="1">
        <f t="array" aca="1" ref="D482" ca="1">IFERROR(INDIRECT("'Application For TE&amp;GOTS'!L"&amp;'Application For TE&amp;GOTS'!S523),"")</f>
        <v/>
      </c>
      <c r="E482" s="10" t="e">
        <f ca="1">'Application For TE&amp;GOTS'!AF523</f>
        <v>#VALUE!</v>
      </c>
      <c r="F482" s="10" t="str">
        <f ca="1">IFERROR(LEFT('Application For TE&amp;GOTS'!AH523,LEN('Application For TE&amp;GOTS'!AH523)-2),"")</f>
        <v/>
      </c>
      <c r="G482" s="10" t="e">
        <f ca="1">'Application For TE&amp;GOTS'!AI523</f>
        <v>#VALUE!</v>
      </c>
      <c r="AF482" s="10" t="str">
        <f ca="1">IF(MATCH(B482,B$1:B482,0)=ROW(B482),B482&amp;";","")</f>
        <v/>
      </c>
      <c r="AG482" s="10" t="str">
        <f>IF(MATCH(C482,C$1:C482,0)=ROW(C482),C482&amp;";","")</f>
        <v/>
      </c>
      <c r="AH482" s="10" t="str">
        <f ca="1">IF(MATCH(D482,D$1:D482,0)=ROW(D482),D482&amp;";","")</f>
        <v/>
      </c>
      <c r="AI482" s="10" t="e">
        <f ca="1">IF(MATCH(E482,E$1:E482,0)=ROW(E482),E482&amp;";","")</f>
        <v>#VALUE!</v>
      </c>
    </row>
    <row r="483" spans="1:35">
      <c r="A483" s="10">
        <v>462</v>
      </c>
      <c r="B483" s="10" t="str">
        <f ca="1">'Application For TE&amp;GOTS'!X524</f>
        <v/>
      </c>
      <c r="C483" s="10">
        <f>'Application For TE&amp;GOTS'!$D524</f>
        <v>0</v>
      </c>
      <c r="D483" s="10" t="str" cm="1">
        <f t="array" aca="1" ref="D483" ca="1">IFERROR(INDIRECT("'Application For TE&amp;GOTS'!L"&amp;'Application For TE&amp;GOTS'!S524),"")</f>
        <v/>
      </c>
      <c r="E483" s="10" t="e">
        <f ca="1">'Application For TE&amp;GOTS'!AF524</f>
        <v>#VALUE!</v>
      </c>
      <c r="F483" s="10" t="str">
        <f ca="1">IFERROR(LEFT('Application For TE&amp;GOTS'!AH524,LEN('Application For TE&amp;GOTS'!AH524)-2),"")</f>
        <v/>
      </c>
      <c r="G483" s="10" t="e">
        <f ca="1">'Application For TE&amp;GOTS'!AI524</f>
        <v>#VALUE!</v>
      </c>
      <c r="AF483" s="10" t="str">
        <f ca="1">IF(MATCH(B483,B$1:B483,0)=ROW(B483),B483&amp;";","")</f>
        <v/>
      </c>
      <c r="AG483" s="10" t="str">
        <f>IF(MATCH(C483,C$1:C483,0)=ROW(C483),C483&amp;";","")</f>
        <v/>
      </c>
      <c r="AH483" s="10" t="str">
        <f ca="1">IF(MATCH(D483,D$1:D483,0)=ROW(D483),D483&amp;";","")</f>
        <v/>
      </c>
      <c r="AI483" s="10" t="e">
        <f ca="1">IF(MATCH(E483,E$1:E483,0)=ROW(E483),E483&amp;";","")</f>
        <v>#VALUE!</v>
      </c>
    </row>
    <row r="484" spans="1:35">
      <c r="A484" s="10">
        <v>463</v>
      </c>
      <c r="B484" s="10" t="str">
        <f ca="1">'Application For TE&amp;GOTS'!X525</f>
        <v/>
      </c>
      <c r="C484" s="10">
        <f>'Application For TE&amp;GOTS'!$D525</f>
        <v>0</v>
      </c>
      <c r="D484" s="10" t="str" cm="1">
        <f t="array" aca="1" ref="D484" ca="1">IFERROR(INDIRECT("'Application For TE&amp;GOTS'!L"&amp;'Application For TE&amp;GOTS'!S525),"")</f>
        <v/>
      </c>
      <c r="E484" s="10" t="e">
        <f ca="1">'Application For TE&amp;GOTS'!AF525</f>
        <v>#VALUE!</v>
      </c>
      <c r="F484" s="10" t="str">
        <f ca="1">IFERROR(LEFT('Application For TE&amp;GOTS'!AH525,LEN('Application For TE&amp;GOTS'!AH525)-2),"")</f>
        <v/>
      </c>
      <c r="G484" s="10" t="e">
        <f ca="1">'Application For TE&amp;GOTS'!AI525</f>
        <v>#VALUE!</v>
      </c>
      <c r="AF484" s="10" t="str">
        <f ca="1">IF(MATCH(B484,B$1:B484,0)=ROW(B484),B484&amp;";","")</f>
        <v/>
      </c>
      <c r="AG484" s="10" t="str">
        <f>IF(MATCH(C484,C$1:C484,0)=ROW(C484),C484&amp;";","")</f>
        <v/>
      </c>
      <c r="AH484" s="10" t="str">
        <f ca="1">IF(MATCH(D484,D$1:D484,0)=ROW(D484),D484&amp;";","")</f>
        <v/>
      </c>
      <c r="AI484" s="10" t="e">
        <f ca="1">IF(MATCH(E484,E$1:E484,0)=ROW(E484),E484&amp;";","")</f>
        <v>#VALUE!</v>
      </c>
    </row>
    <row r="485" spans="1:35">
      <c r="A485" s="10">
        <v>464</v>
      </c>
      <c r="B485" s="10" t="str">
        <f ca="1">'Application For TE&amp;GOTS'!X526</f>
        <v/>
      </c>
      <c r="C485" s="10">
        <f>'Application For TE&amp;GOTS'!$D526</f>
        <v>0</v>
      </c>
      <c r="D485" s="10" t="str" cm="1">
        <f t="array" aca="1" ref="D485" ca="1">IFERROR(INDIRECT("'Application For TE&amp;GOTS'!L"&amp;'Application For TE&amp;GOTS'!S526),"")</f>
        <v/>
      </c>
      <c r="E485" s="10" t="e">
        <f ca="1">'Application For TE&amp;GOTS'!AF526</f>
        <v>#VALUE!</v>
      </c>
      <c r="F485" s="10" t="str">
        <f ca="1">IFERROR(LEFT('Application For TE&amp;GOTS'!AH526,LEN('Application For TE&amp;GOTS'!AH526)-2),"")</f>
        <v/>
      </c>
      <c r="G485" s="10" t="e">
        <f ca="1">'Application For TE&amp;GOTS'!AI526</f>
        <v>#VALUE!</v>
      </c>
      <c r="AF485" s="10" t="str">
        <f ca="1">IF(MATCH(B485,B$1:B485,0)=ROW(B485),B485&amp;";","")</f>
        <v/>
      </c>
      <c r="AG485" s="10" t="str">
        <f>IF(MATCH(C485,C$1:C485,0)=ROW(C485),C485&amp;";","")</f>
        <v/>
      </c>
      <c r="AH485" s="10" t="str">
        <f ca="1">IF(MATCH(D485,D$1:D485,0)=ROW(D485),D485&amp;";","")</f>
        <v/>
      </c>
      <c r="AI485" s="10" t="e">
        <f ca="1">IF(MATCH(E485,E$1:E485,0)=ROW(E485),E485&amp;";","")</f>
        <v>#VALUE!</v>
      </c>
    </row>
    <row r="486" spans="1:35">
      <c r="A486" s="10">
        <v>465</v>
      </c>
      <c r="B486" s="10" t="str">
        <f ca="1">'Application For TE&amp;GOTS'!X527</f>
        <v/>
      </c>
      <c r="C486" s="10">
        <f>'Application For TE&amp;GOTS'!$D527</f>
        <v>0</v>
      </c>
      <c r="D486" s="10" t="str" cm="1">
        <f t="array" aca="1" ref="D486" ca="1">IFERROR(INDIRECT("'Application For TE&amp;GOTS'!L"&amp;'Application For TE&amp;GOTS'!S527),"")</f>
        <v/>
      </c>
      <c r="E486" s="10" t="e">
        <f ca="1">'Application For TE&amp;GOTS'!AF527</f>
        <v>#VALUE!</v>
      </c>
      <c r="F486" s="10" t="str">
        <f ca="1">IFERROR(LEFT('Application For TE&amp;GOTS'!AH527,LEN('Application For TE&amp;GOTS'!AH527)-2),"")</f>
        <v/>
      </c>
      <c r="G486" s="10" t="e">
        <f ca="1">'Application For TE&amp;GOTS'!AI527</f>
        <v>#VALUE!</v>
      </c>
      <c r="AF486" s="10" t="str">
        <f ca="1">IF(MATCH(B486,B$1:B486,0)=ROW(B486),B486&amp;";","")</f>
        <v/>
      </c>
      <c r="AG486" s="10" t="str">
        <f>IF(MATCH(C486,C$1:C486,0)=ROW(C486),C486&amp;";","")</f>
        <v/>
      </c>
      <c r="AH486" s="10" t="str">
        <f ca="1">IF(MATCH(D486,D$1:D486,0)=ROW(D486),D486&amp;";","")</f>
        <v/>
      </c>
      <c r="AI486" s="10" t="e">
        <f ca="1">IF(MATCH(E486,E$1:E486,0)=ROW(E486),E486&amp;";","")</f>
        <v>#VALUE!</v>
      </c>
    </row>
    <row r="487" spans="1:35">
      <c r="A487" s="10">
        <v>466</v>
      </c>
      <c r="B487" s="10" t="str">
        <f ca="1">'Application For TE&amp;GOTS'!X528</f>
        <v/>
      </c>
      <c r="C487" s="10">
        <f>'Application For TE&amp;GOTS'!$D528</f>
        <v>0</v>
      </c>
      <c r="D487" s="10" t="str" cm="1">
        <f t="array" aca="1" ref="D487" ca="1">IFERROR(INDIRECT("'Application For TE&amp;GOTS'!L"&amp;'Application For TE&amp;GOTS'!S528),"")</f>
        <v/>
      </c>
      <c r="E487" s="10" t="e">
        <f ca="1">'Application For TE&amp;GOTS'!AF528</f>
        <v>#VALUE!</v>
      </c>
      <c r="F487" s="10" t="str">
        <f ca="1">IFERROR(LEFT('Application For TE&amp;GOTS'!AH528,LEN('Application For TE&amp;GOTS'!AH528)-2),"")</f>
        <v/>
      </c>
      <c r="G487" s="10" t="e">
        <f ca="1">'Application For TE&amp;GOTS'!AI528</f>
        <v>#VALUE!</v>
      </c>
      <c r="AF487" s="10" t="str">
        <f ca="1">IF(MATCH(B487,B$1:B487,0)=ROW(B487),B487&amp;";","")</f>
        <v/>
      </c>
      <c r="AG487" s="10" t="str">
        <f>IF(MATCH(C487,C$1:C487,0)=ROW(C487),C487&amp;";","")</f>
        <v/>
      </c>
      <c r="AH487" s="10" t="str">
        <f ca="1">IF(MATCH(D487,D$1:D487,0)=ROW(D487),D487&amp;";","")</f>
        <v/>
      </c>
      <c r="AI487" s="10" t="e">
        <f ca="1">IF(MATCH(E487,E$1:E487,0)=ROW(E487),E487&amp;";","")</f>
        <v>#VALUE!</v>
      </c>
    </row>
    <row r="488" spans="1:35">
      <c r="A488" s="10">
        <v>467</v>
      </c>
      <c r="B488" s="10" t="str">
        <f ca="1">'Application For TE&amp;GOTS'!X529</f>
        <v/>
      </c>
      <c r="C488" s="10">
        <f>'Application For TE&amp;GOTS'!$D529</f>
        <v>0</v>
      </c>
      <c r="D488" s="10" t="str" cm="1">
        <f t="array" aca="1" ref="D488" ca="1">IFERROR(INDIRECT("'Application For TE&amp;GOTS'!L"&amp;'Application For TE&amp;GOTS'!S529),"")</f>
        <v/>
      </c>
      <c r="E488" s="10" t="e">
        <f ca="1">'Application For TE&amp;GOTS'!AF529</f>
        <v>#VALUE!</v>
      </c>
      <c r="F488" s="10" t="str">
        <f ca="1">IFERROR(LEFT('Application For TE&amp;GOTS'!AH529,LEN('Application For TE&amp;GOTS'!AH529)-2),"")</f>
        <v/>
      </c>
      <c r="G488" s="10" t="e">
        <f ca="1">'Application For TE&amp;GOTS'!AI529</f>
        <v>#VALUE!</v>
      </c>
      <c r="AF488" s="10" t="str">
        <f ca="1">IF(MATCH(B488,B$1:B488,0)=ROW(B488),B488&amp;";","")</f>
        <v/>
      </c>
      <c r="AG488" s="10" t="str">
        <f>IF(MATCH(C488,C$1:C488,0)=ROW(C488),C488&amp;";","")</f>
        <v/>
      </c>
      <c r="AH488" s="10" t="str">
        <f ca="1">IF(MATCH(D488,D$1:D488,0)=ROW(D488),D488&amp;";","")</f>
        <v/>
      </c>
      <c r="AI488" s="10" t="e">
        <f ca="1">IF(MATCH(E488,E$1:E488,0)=ROW(E488),E488&amp;";","")</f>
        <v>#VALUE!</v>
      </c>
    </row>
    <row r="489" spans="1:35">
      <c r="A489" s="10">
        <v>468</v>
      </c>
      <c r="B489" s="10" t="str">
        <f ca="1">'Application For TE&amp;GOTS'!X530</f>
        <v/>
      </c>
      <c r="C489" s="10">
        <f>'Application For TE&amp;GOTS'!$D530</f>
        <v>0</v>
      </c>
      <c r="D489" s="10" t="str" cm="1">
        <f t="array" aca="1" ref="D489" ca="1">IFERROR(INDIRECT("'Application For TE&amp;GOTS'!L"&amp;'Application For TE&amp;GOTS'!S530),"")</f>
        <v/>
      </c>
      <c r="E489" s="10" t="e">
        <f ca="1">'Application For TE&amp;GOTS'!AF530</f>
        <v>#VALUE!</v>
      </c>
      <c r="F489" s="10" t="str">
        <f ca="1">IFERROR(LEFT('Application For TE&amp;GOTS'!AH530,LEN('Application For TE&amp;GOTS'!AH530)-2),"")</f>
        <v/>
      </c>
      <c r="G489" s="10" t="e">
        <f ca="1">'Application For TE&amp;GOTS'!AI530</f>
        <v>#VALUE!</v>
      </c>
      <c r="AF489" s="10" t="str">
        <f ca="1">IF(MATCH(B489,B$1:B489,0)=ROW(B489),B489&amp;";","")</f>
        <v/>
      </c>
      <c r="AG489" s="10" t="str">
        <f>IF(MATCH(C489,C$1:C489,0)=ROW(C489),C489&amp;";","")</f>
        <v/>
      </c>
      <c r="AH489" s="10" t="str">
        <f ca="1">IF(MATCH(D489,D$1:D489,0)=ROW(D489),D489&amp;";","")</f>
        <v/>
      </c>
      <c r="AI489" s="10" t="e">
        <f ca="1">IF(MATCH(E489,E$1:E489,0)=ROW(E489),E489&amp;";","")</f>
        <v>#VALUE!</v>
      </c>
    </row>
    <row r="490" spans="1:35">
      <c r="A490" s="10">
        <v>469</v>
      </c>
      <c r="B490" s="10" t="str">
        <f ca="1">'Application For TE&amp;GOTS'!X531</f>
        <v/>
      </c>
      <c r="C490" s="10">
        <f>'Application For TE&amp;GOTS'!$D531</f>
        <v>0</v>
      </c>
      <c r="D490" s="10" t="str" cm="1">
        <f t="array" aca="1" ref="D490" ca="1">IFERROR(INDIRECT("'Application For TE&amp;GOTS'!L"&amp;'Application For TE&amp;GOTS'!S531),"")</f>
        <v/>
      </c>
      <c r="E490" s="10" t="e">
        <f ca="1">'Application For TE&amp;GOTS'!AF531</f>
        <v>#VALUE!</v>
      </c>
      <c r="F490" s="10" t="str">
        <f ca="1">IFERROR(LEFT('Application For TE&amp;GOTS'!AH531,LEN('Application For TE&amp;GOTS'!AH531)-2),"")</f>
        <v/>
      </c>
      <c r="G490" s="10" t="e">
        <f ca="1">'Application For TE&amp;GOTS'!AI531</f>
        <v>#VALUE!</v>
      </c>
      <c r="AF490" s="10" t="str">
        <f ca="1">IF(MATCH(B490,B$1:B490,0)=ROW(B490),B490&amp;";","")</f>
        <v/>
      </c>
      <c r="AG490" s="10" t="str">
        <f>IF(MATCH(C490,C$1:C490,0)=ROW(C490),C490&amp;";","")</f>
        <v/>
      </c>
      <c r="AH490" s="10" t="str">
        <f ca="1">IF(MATCH(D490,D$1:D490,0)=ROW(D490),D490&amp;";","")</f>
        <v/>
      </c>
      <c r="AI490" s="10" t="e">
        <f ca="1">IF(MATCH(E490,E$1:E490,0)=ROW(E490),E490&amp;";","")</f>
        <v>#VALUE!</v>
      </c>
    </row>
    <row r="491" spans="1:35">
      <c r="A491" s="10">
        <v>470</v>
      </c>
      <c r="B491" s="10" t="str">
        <f ca="1">'Application For TE&amp;GOTS'!X532</f>
        <v/>
      </c>
      <c r="C491" s="10">
        <f>'Application For TE&amp;GOTS'!$D532</f>
        <v>0</v>
      </c>
      <c r="D491" s="10" t="str" cm="1">
        <f t="array" aca="1" ref="D491" ca="1">IFERROR(INDIRECT("'Application For TE&amp;GOTS'!L"&amp;'Application For TE&amp;GOTS'!S532),"")</f>
        <v/>
      </c>
      <c r="E491" s="10" t="e">
        <f ca="1">'Application For TE&amp;GOTS'!AF532</f>
        <v>#VALUE!</v>
      </c>
      <c r="F491" s="10" t="str">
        <f ca="1">IFERROR(LEFT('Application For TE&amp;GOTS'!AH532,LEN('Application For TE&amp;GOTS'!AH532)-2),"")</f>
        <v/>
      </c>
      <c r="G491" s="10" t="e">
        <f ca="1">'Application For TE&amp;GOTS'!AI532</f>
        <v>#VALUE!</v>
      </c>
      <c r="AF491" s="10" t="str">
        <f ca="1">IF(MATCH(B491,B$1:B491,0)=ROW(B491),B491&amp;";","")</f>
        <v/>
      </c>
      <c r="AG491" s="10" t="str">
        <f>IF(MATCH(C491,C$1:C491,0)=ROW(C491),C491&amp;";","")</f>
        <v/>
      </c>
      <c r="AH491" s="10" t="str">
        <f ca="1">IF(MATCH(D491,D$1:D491,0)=ROW(D491),D491&amp;";","")</f>
        <v/>
      </c>
      <c r="AI491" s="10" t="e">
        <f ca="1">IF(MATCH(E491,E$1:E491,0)=ROW(E491),E491&amp;";","")</f>
        <v>#VALUE!</v>
      </c>
    </row>
    <row r="492" spans="1:35">
      <c r="A492" s="10">
        <v>471</v>
      </c>
      <c r="B492" s="10" t="str">
        <f ca="1">'Application For TE&amp;GOTS'!X533</f>
        <v/>
      </c>
      <c r="C492" s="10">
        <f>'Application For TE&amp;GOTS'!$D533</f>
        <v>0</v>
      </c>
      <c r="D492" s="10" t="str" cm="1">
        <f t="array" aca="1" ref="D492" ca="1">IFERROR(INDIRECT("'Application For TE&amp;GOTS'!L"&amp;'Application For TE&amp;GOTS'!S533),"")</f>
        <v/>
      </c>
      <c r="E492" s="10" t="e">
        <f ca="1">'Application For TE&amp;GOTS'!AF533</f>
        <v>#VALUE!</v>
      </c>
      <c r="F492" s="10" t="str">
        <f ca="1">IFERROR(LEFT('Application For TE&amp;GOTS'!AH533,LEN('Application For TE&amp;GOTS'!AH533)-2),"")</f>
        <v/>
      </c>
      <c r="G492" s="10" t="e">
        <f ca="1">'Application For TE&amp;GOTS'!AI533</f>
        <v>#VALUE!</v>
      </c>
      <c r="AF492" s="10" t="str">
        <f ca="1">IF(MATCH(B492,B$1:B492,0)=ROW(B492),B492&amp;";","")</f>
        <v/>
      </c>
      <c r="AG492" s="10" t="str">
        <f>IF(MATCH(C492,C$1:C492,0)=ROW(C492),C492&amp;";","")</f>
        <v/>
      </c>
      <c r="AH492" s="10" t="str">
        <f ca="1">IF(MATCH(D492,D$1:D492,0)=ROW(D492),D492&amp;";","")</f>
        <v/>
      </c>
      <c r="AI492" s="10" t="e">
        <f ca="1">IF(MATCH(E492,E$1:E492,0)=ROW(E492),E492&amp;";","")</f>
        <v>#VALUE!</v>
      </c>
    </row>
    <row r="493" spans="1:35">
      <c r="A493" s="10">
        <v>472</v>
      </c>
      <c r="B493" s="10" t="str">
        <f ca="1">'Application For TE&amp;GOTS'!X534</f>
        <v/>
      </c>
      <c r="C493" s="10">
        <f>'Application For TE&amp;GOTS'!$D534</f>
        <v>0</v>
      </c>
      <c r="D493" s="10" t="str" cm="1">
        <f t="array" aca="1" ref="D493" ca="1">IFERROR(INDIRECT("'Application For TE&amp;GOTS'!L"&amp;'Application For TE&amp;GOTS'!S534),"")</f>
        <v/>
      </c>
      <c r="E493" s="10" t="e">
        <f ca="1">'Application For TE&amp;GOTS'!AF534</f>
        <v>#VALUE!</v>
      </c>
      <c r="F493" s="10" t="str">
        <f ca="1">IFERROR(LEFT('Application For TE&amp;GOTS'!AH534,LEN('Application For TE&amp;GOTS'!AH534)-2),"")</f>
        <v/>
      </c>
      <c r="G493" s="10" t="e">
        <f ca="1">'Application For TE&amp;GOTS'!AI534</f>
        <v>#VALUE!</v>
      </c>
      <c r="AF493" s="10" t="str">
        <f ca="1">IF(MATCH(B493,B$1:B493,0)=ROW(B493),B493&amp;";","")</f>
        <v/>
      </c>
      <c r="AG493" s="10" t="str">
        <f>IF(MATCH(C493,C$1:C493,0)=ROW(C493),C493&amp;";","")</f>
        <v/>
      </c>
      <c r="AH493" s="10" t="str">
        <f ca="1">IF(MATCH(D493,D$1:D493,0)=ROW(D493),D493&amp;";","")</f>
        <v/>
      </c>
      <c r="AI493" s="10" t="e">
        <f ca="1">IF(MATCH(E493,E$1:E493,0)=ROW(E493),E493&amp;";","")</f>
        <v>#VALUE!</v>
      </c>
    </row>
    <row r="494" spans="1:35">
      <c r="A494" s="10">
        <v>473</v>
      </c>
      <c r="B494" s="10" t="str">
        <f ca="1">'Application For TE&amp;GOTS'!X535</f>
        <v/>
      </c>
      <c r="C494" s="10">
        <f>'Application For TE&amp;GOTS'!$D535</f>
        <v>0</v>
      </c>
      <c r="D494" s="10" t="str" cm="1">
        <f t="array" aca="1" ref="D494" ca="1">IFERROR(INDIRECT("'Application For TE&amp;GOTS'!L"&amp;'Application For TE&amp;GOTS'!S535),"")</f>
        <v/>
      </c>
      <c r="E494" s="10" t="e">
        <f ca="1">'Application For TE&amp;GOTS'!AF535</f>
        <v>#VALUE!</v>
      </c>
      <c r="F494" s="10" t="str">
        <f ca="1">IFERROR(LEFT('Application For TE&amp;GOTS'!AH535,LEN('Application For TE&amp;GOTS'!AH535)-2),"")</f>
        <v/>
      </c>
      <c r="G494" s="10" t="e">
        <f ca="1">'Application For TE&amp;GOTS'!AI535</f>
        <v>#VALUE!</v>
      </c>
      <c r="AF494" s="10" t="str">
        <f ca="1">IF(MATCH(B494,B$1:B494,0)=ROW(B494),B494&amp;";","")</f>
        <v/>
      </c>
      <c r="AG494" s="10" t="str">
        <f>IF(MATCH(C494,C$1:C494,0)=ROW(C494),C494&amp;";","")</f>
        <v/>
      </c>
      <c r="AH494" s="10" t="str">
        <f ca="1">IF(MATCH(D494,D$1:D494,0)=ROW(D494),D494&amp;";","")</f>
        <v/>
      </c>
      <c r="AI494" s="10" t="e">
        <f ca="1">IF(MATCH(E494,E$1:E494,0)=ROW(E494),E494&amp;";","")</f>
        <v>#VALUE!</v>
      </c>
    </row>
    <row r="495" spans="1:35">
      <c r="A495" s="10">
        <v>474</v>
      </c>
      <c r="B495" s="10" t="str">
        <f ca="1">'Application For TE&amp;GOTS'!X536</f>
        <v/>
      </c>
      <c r="C495" s="10">
        <f>'Application For TE&amp;GOTS'!$D536</f>
        <v>0</v>
      </c>
      <c r="D495" s="10" t="str" cm="1">
        <f t="array" aca="1" ref="D495" ca="1">IFERROR(INDIRECT("'Application For TE&amp;GOTS'!L"&amp;'Application For TE&amp;GOTS'!S536),"")</f>
        <v/>
      </c>
      <c r="E495" s="10" t="e">
        <f ca="1">'Application For TE&amp;GOTS'!AF536</f>
        <v>#VALUE!</v>
      </c>
      <c r="F495" s="10" t="str">
        <f ca="1">IFERROR(LEFT('Application For TE&amp;GOTS'!AH536,LEN('Application For TE&amp;GOTS'!AH536)-2),"")</f>
        <v/>
      </c>
      <c r="G495" s="10" t="e">
        <f ca="1">'Application For TE&amp;GOTS'!AI536</f>
        <v>#VALUE!</v>
      </c>
      <c r="AF495" s="10" t="str">
        <f ca="1">IF(MATCH(B495,B$1:B495,0)=ROW(B495),B495&amp;";","")</f>
        <v/>
      </c>
      <c r="AG495" s="10" t="str">
        <f>IF(MATCH(C495,C$1:C495,0)=ROW(C495),C495&amp;";","")</f>
        <v/>
      </c>
      <c r="AH495" s="10" t="str">
        <f ca="1">IF(MATCH(D495,D$1:D495,0)=ROW(D495),D495&amp;";","")</f>
        <v/>
      </c>
      <c r="AI495" s="10" t="e">
        <f ca="1">IF(MATCH(E495,E$1:E495,0)=ROW(E495),E495&amp;";","")</f>
        <v>#VALUE!</v>
      </c>
    </row>
    <row r="496" spans="1:35">
      <c r="A496" s="10">
        <v>475</v>
      </c>
      <c r="B496" s="10" t="str">
        <f ca="1">'Application For TE&amp;GOTS'!X537</f>
        <v/>
      </c>
      <c r="C496" s="10">
        <f>'Application For TE&amp;GOTS'!$D537</f>
        <v>0</v>
      </c>
      <c r="D496" s="10" t="str" cm="1">
        <f t="array" aca="1" ref="D496" ca="1">IFERROR(INDIRECT("'Application For TE&amp;GOTS'!L"&amp;'Application For TE&amp;GOTS'!S537),"")</f>
        <v/>
      </c>
      <c r="E496" s="10" t="e">
        <f ca="1">'Application For TE&amp;GOTS'!AF537</f>
        <v>#VALUE!</v>
      </c>
      <c r="F496" s="10" t="str">
        <f ca="1">IFERROR(LEFT('Application For TE&amp;GOTS'!AH537,LEN('Application For TE&amp;GOTS'!AH537)-2),"")</f>
        <v/>
      </c>
      <c r="G496" s="10" t="e">
        <f ca="1">'Application For TE&amp;GOTS'!AI537</f>
        <v>#VALUE!</v>
      </c>
      <c r="AF496" s="10" t="str">
        <f ca="1">IF(MATCH(B496,B$1:B496,0)=ROW(B496),B496&amp;";","")</f>
        <v/>
      </c>
      <c r="AG496" s="10" t="str">
        <f>IF(MATCH(C496,C$1:C496,0)=ROW(C496),C496&amp;";","")</f>
        <v/>
      </c>
      <c r="AH496" s="10" t="str">
        <f ca="1">IF(MATCH(D496,D$1:D496,0)=ROW(D496),D496&amp;";","")</f>
        <v/>
      </c>
      <c r="AI496" s="10" t="e">
        <f ca="1">IF(MATCH(E496,E$1:E496,0)=ROW(E496),E496&amp;";","")</f>
        <v>#VALUE!</v>
      </c>
    </row>
    <row r="497" spans="1:35">
      <c r="A497" s="10">
        <v>476</v>
      </c>
      <c r="B497" s="10" t="str">
        <f ca="1">'Application For TE&amp;GOTS'!X538</f>
        <v/>
      </c>
      <c r="C497" s="10">
        <f>'Application For TE&amp;GOTS'!$D538</f>
        <v>0</v>
      </c>
      <c r="D497" s="10" t="str" cm="1">
        <f t="array" aca="1" ref="D497" ca="1">IFERROR(INDIRECT("'Application For TE&amp;GOTS'!L"&amp;'Application For TE&amp;GOTS'!S538),"")</f>
        <v/>
      </c>
      <c r="E497" s="10" t="e">
        <f ca="1">'Application For TE&amp;GOTS'!AF538</f>
        <v>#VALUE!</v>
      </c>
      <c r="F497" s="10" t="str">
        <f ca="1">IFERROR(LEFT('Application For TE&amp;GOTS'!AH538,LEN('Application For TE&amp;GOTS'!AH538)-2),"")</f>
        <v/>
      </c>
      <c r="G497" s="10" t="e">
        <f ca="1">'Application For TE&amp;GOTS'!AI538</f>
        <v>#VALUE!</v>
      </c>
      <c r="AF497" s="10" t="str">
        <f ca="1">IF(MATCH(B497,B$1:B497,0)=ROW(B497),B497&amp;";","")</f>
        <v/>
      </c>
      <c r="AG497" s="10" t="str">
        <f>IF(MATCH(C497,C$1:C497,0)=ROW(C497),C497&amp;";","")</f>
        <v/>
      </c>
      <c r="AH497" s="10" t="str">
        <f ca="1">IF(MATCH(D497,D$1:D497,0)=ROW(D497),D497&amp;";","")</f>
        <v/>
      </c>
      <c r="AI497" s="10" t="e">
        <f ca="1">IF(MATCH(E497,E$1:E497,0)=ROW(E497),E497&amp;";","")</f>
        <v>#VALUE!</v>
      </c>
    </row>
    <row r="498" spans="1:35">
      <c r="A498" s="10">
        <v>477</v>
      </c>
      <c r="B498" s="10" t="str">
        <f ca="1">'Application For TE&amp;GOTS'!X539</f>
        <v/>
      </c>
      <c r="C498" s="10">
        <f>'Application For TE&amp;GOTS'!$D539</f>
        <v>0</v>
      </c>
      <c r="D498" s="10" t="str" cm="1">
        <f t="array" aca="1" ref="D498" ca="1">IFERROR(INDIRECT("'Application For TE&amp;GOTS'!L"&amp;'Application For TE&amp;GOTS'!S539),"")</f>
        <v/>
      </c>
      <c r="E498" s="10" t="e">
        <f ca="1">'Application For TE&amp;GOTS'!AF539</f>
        <v>#VALUE!</v>
      </c>
      <c r="F498" s="10" t="str">
        <f ca="1">IFERROR(LEFT('Application For TE&amp;GOTS'!AH539,LEN('Application For TE&amp;GOTS'!AH539)-2),"")</f>
        <v/>
      </c>
      <c r="G498" s="10" t="e">
        <f ca="1">'Application For TE&amp;GOTS'!AI539</f>
        <v>#VALUE!</v>
      </c>
      <c r="AF498" s="10" t="str">
        <f ca="1">IF(MATCH(B498,B$1:B498,0)=ROW(B498),B498&amp;";","")</f>
        <v/>
      </c>
      <c r="AG498" s="10" t="str">
        <f>IF(MATCH(C498,C$1:C498,0)=ROW(C498),C498&amp;";","")</f>
        <v/>
      </c>
      <c r="AH498" s="10" t="str">
        <f ca="1">IF(MATCH(D498,D$1:D498,0)=ROW(D498),D498&amp;";","")</f>
        <v/>
      </c>
      <c r="AI498" s="10" t="e">
        <f ca="1">IF(MATCH(E498,E$1:E498,0)=ROW(E498),E498&amp;";","")</f>
        <v>#VALUE!</v>
      </c>
    </row>
    <row r="499" spans="1:35">
      <c r="A499" s="10">
        <v>478</v>
      </c>
      <c r="B499" s="10" t="str">
        <f ca="1">'Application For TE&amp;GOTS'!X540</f>
        <v/>
      </c>
      <c r="C499" s="10">
        <f>'Application For TE&amp;GOTS'!$D540</f>
        <v>0</v>
      </c>
      <c r="D499" s="10" t="str" cm="1">
        <f t="array" aca="1" ref="D499" ca="1">IFERROR(INDIRECT("'Application For TE&amp;GOTS'!L"&amp;'Application For TE&amp;GOTS'!S540),"")</f>
        <v/>
      </c>
      <c r="E499" s="10" t="e">
        <f ca="1">'Application For TE&amp;GOTS'!AF540</f>
        <v>#VALUE!</v>
      </c>
      <c r="F499" s="10" t="str">
        <f ca="1">IFERROR(LEFT('Application For TE&amp;GOTS'!AH540,LEN('Application For TE&amp;GOTS'!AH540)-2),"")</f>
        <v/>
      </c>
      <c r="G499" s="10" t="e">
        <f ca="1">'Application For TE&amp;GOTS'!AI540</f>
        <v>#VALUE!</v>
      </c>
      <c r="AF499" s="10" t="str">
        <f ca="1">IF(MATCH(B499,B$1:B499,0)=ROW(B499),B499&amp;";","")</f>
        <v/>
      </c>
      <c r="AG499" s="10" t="str">
        <f>IF(MATCH(C499,C$1:C499,0)=ROW(C499),C499&amp;";","")</f>
        <v/>
      </c>
      <c r="AH499" s="10" t="str">
        <f ca="1">IF(MATCH(D499,D$1:D499,0)=ROW(D499),D499&amp;";","")</f>
        <v/>
      </c>
      <c r="AI499" s="10" t="e">
        <f ca="1">IF(MATCH(E499,E$1:E499,0)=ROW(E499),E499&amp;";","")</f>
        <v>#VALUE!</v>
      </c>
    </row>
    <row r="500" spans="1:35">
      <c r="A500" s="10">
        <v>479</v>
      </c>
      <c r="B500" s="10" t="str">
        <f ca="1">'Application For TE&amp;GOTS'!X541</f>
        <v/>
      </c>
      <c r="C500" s="10">
        <f>'Application For TE&amp;GOTS'!$D541</f>
        <v>0</v>
      </c>
      <c r="D500" s="10" t="str" cm="1">
        <f t="array" aca="1" ref="D500" ca="1">IFERROR(INDIRECT("'Application For TE&amp;GOTS'!L"&amp;'Application For TE&amp;GOTS'!S541),"")</f>
        <v/>
      </c>
      <c r="E500" s="10" t="e">
        <f ca="1">'Application For TE&amp;GOTS'!AF541</f>
        <v>#VALUE!</v>
      </c>
      <c r="F500" s="10" t="str">
        <f ca="1">IFERROR(LEFT('Application For TE&amp;GOTS'!AH541,LEN('Application For TE&amp;GOTS'!AH541)-2),"")</f>
        <v/>
      </c>
      <c r="G500" s="10" t="e">
        <f ca="1">'Application For TE&amp;GOTS'!AI541</f>
        <v>#VALUE!</v>
      </c>
      <c r="AF500" s="10" t="str">
        <f ca="1">IF(MATCH(B500,B$1:B500,0)=ROW(B500),B500&amp;";","")</f>
        <v/>
      </c>
      <c r="AG500" s="10" t="str">
        <f>IF(MATCH(C500,C$1:C500,0)=ROW(C500),C500&amp;";","")</f>
        <v/>
      </c>
      <c r="AH500" s="10" t="str">
        <f ca="1">IF(MATCH(D500,D$1:D500,0)=ROW(D500),D500&amp;";","")</f>
        <v/>
      </c>
      <c r="AI500" s="10" t="e">
        <f ca="1">IF(MATCH(E500,E$1:E500,0)=ROW(E500),E500&amp;";","")</f>
        <v>#VALUE!</v>
      </c>
    </row>
    <row r="501" spans="1:35">
      <c r="A501" s="10">
        <v>480</v>
      </c>
      <c r="B501" s="10" t="str">
        <f ca="1">'Application For TE&amp;GOTS'!X542</f>
        <v/>
      </c>
      <c r="C501" s="10">
        <f>'Application For TE&amp;GOTS'!$D542</f>
        <v>0</v>
      </c>
      <c r="D501" s="10" t="str" cm="1">
        <f t="array" aca="1" ref="D501" ca="1">IFERROR(INDIRECT("'Application For TE&amp;GOTS'!L"&amp;'Application For TE&amp;GOTS'!S542),"")</f>
        <v/>
      </c>
      <c r="E501" s="10" t="e">
        <f ca="1">'Application For TE&amp;GOTS'!AF542</f>
        <v>#VALUE!</v>
      </c>
      <c r="F501" s="10" t="str">
        <f ca="1">IFERROR(LEFT('Application For TE&amp;GOTS'!AH542,LEN('Application For TE&amp;GOTS'!AH542)-2),"")</f>
        <v/>
      </c>
      <c r="G501" s="10" t="e">
        <f ca="1">'Application For TE&amp;GOTS'!AI542</f>
        <v>#VALUE!</v>
      </c>
      <c r="AF501" s="10" t="str">
        <f ca="1">IF(MATCH(B501,B$1:B501,0)=ROW(B501),B501&amp;";","")</f>
        <v/>
      </c>
      <c r="AG501" s="10" t="str">
        <f>IF(MATCH(C501,C$1:C501,0)=ROW(C501),C501&amp;";","")</f>
        <v/>
      </c>
      <c r="AH501" s="10" t="str">
        <f ca="1">IF(MATCH(D501,D$1:D501,0)=ROW(D501),D501&amp;";","")</f>
        <v/>
      </c>
      <c r="AI501" s="10" t="e">
        <f ca="1">IF(MATCH(E501,E$1:E501,0)=ROW(E501),E501&amp;";","")</f>
        <v>#VALUE!</v>
      </c>
    </row>
    <row r="502" spans="1:35">
      <c r="A502" s="10">
        <v>481</v>
      </c>
      <c r="B502" s="10" t="str">
        <f ca="1">'Application For TE&amp;GOTS'!X543</f>
        <v/>
      </c>
      <c r="C502" s="10">
        <f>'Application For TE&amp;GOTS'!$D543</f>
        <v>0</v>
      </c>
      <c r="D502" s="10" t="str" cm="1">
        <f t="array" aca="1" ref="D502" ca="1">IFERROR(INDIRECT("'Application For TE&amp;GOTS'!L"&amp;'Application For TE&amp;GOTS'!S543),"")</f>
        <v/>
      </c>
      <c r="E502" s="10" t="e">
        <f ca="1">'Application For TE&amp;GOTS'!AF543</f>
        <v>#VALUE!</v>
      </c>
      <c r="F502" s="10" t="str">
        <f ca="1">IFERROR(LEFT('Application For TE&amp;GOTS'!AH543,LEN('Application For TE&amp;GOTS'!AH543)-2),"")</f>
        <v/>
      </c>
      <c r="G502" s="10" t="e">
        <f ca="1">'Application For TE&amp;GOTS'!AI543</f>
        <v>#VALUE!</v>
      </c>
      <c r="AF502" s="10" t="str">
        <f ca="1">IF(MATCH(B502,B$1:B502,0)=ROW(B502),B502&amp;";","")</f>
        <v/>
      </c>
      <c r="AG502" s="10" t="str">
        <f>IF(MATCH(C502,C$1:C502,0)=ROW(C502),C502&amp;";","")</f>
        <v/>
      </c>
      <c r="AH502" s="10" t="str">
        <f ca="1">IF(MATCH(D502,D$1:D502,0)=ROW(D502),D502&amp;";","")</f>
        <v/>
      </c>
      <c r="AI502" s="10" t="e">
        <f ca="1">IF(MATCH(E502,E$1:E502,0)=ROW(E502),E502&amp;";","")</f>
        <v>#VALUE!</v>
      </c>
    </row>
    <row r="503" spans="1:35">
      <c r="A503" s="10">
        <v>482</v>
      </c>
      <c r="B503" s="10" t="str">
        <f ca="1">'Application For TE&amp;GOTS'!X544</f>
        <v/>
      </c>
      <c r="C503" s="10">
        <f>'Application For TE&amp;GOTS'!$D544</f>
        <v>0</v>
      </c>
      <c r="D503" s="10" t="str" cm="1">
        <f t="array" aca="1" ref="D503" ca="1">IFERROR(INDIRECT("'Application For TE&amp;GOTS'!L"&amp;'Application For TE&amp;GOTS'!S544),"")</f>
        <v/>
      </c>
      <c r="E503" s="10" t="e">
        <f ca="1">'Application For TE&amp;GOTS'!AF544</f>
        <v>#VALUE!</v>
      </c>
      <c r="F503" s="10" t="str">
        <f ca="1">IFERROR(LEFT('Application For TE&amp;GOTS'!AH544,LEN('Application For TE&amp;GOTS'!AH544)-2),"")</f>
        <v/>
      </c>
      <c r="G503" s="10" t="e">
        <f ca="1">'Application For TE&amp;GOTS'!AI544</f>
        <v>#VALUE!</v>
      </c>
      <c r="AF503" s="10" t="str">
        <f ca="1">IF(MATCH(B503,B$1:B503,0)=ROW(B503),B503&amp;";","")</f>
        <v/>
      </c>
      <c r="AG503" s="10" t="str">
        <f>IF(MATCH(C503,C$1:C503,0)=ROW(C503),C503&amp;";","")</f>
        <v/>
      </c>
      <c r="AH503" s="10" t="str">
        <f ca="1">IF(MATCH(D503,D$1:D503,0)=ROW(D503),D503&amp;";","")</f>
        <v/>
      </c>
      <c r="AI503" s="10" t="e">
        <f ca="1">IF(MATCH(E503,E$1:E503,0)=ROW(E503),E503&amp;";","")</f>
        <v>#VALUE!</v>
      </c>
    </row>
    <row r="504" spans="1:35">
      <c r="A504" s="10">
        <v>483</v>
      </c>
      <c r="B504" s="10" t="str">
        <f ca="1">'Application For TE&amp;GOTS'!X545</f>
        <v/>
      </c>
      <c r="C504" s="10">
        <f>'Application For TE&amp;GOTS'!$D545</f>
        <v>0</v>
      </c>
      <c r="D504" s="10" t="str" cm="1">
        <f t="array" aca="1" ref="D504" ca="1">IFERROR(INDIRECT("'Application For TE&amp;GOTS'!L"&amp;'Application For TE&amp;GOTS'!S545),"")</f>
        <v/>
      </c>
      <c r="E504" s="10" t="e">
        <f ca="1">'Application For TE&amp;GOTS'!AF545</f>
        <v>#VALUE!</v>
      </c>
      <c r="F504" s="10" t="str">
        <f ca="1">IFERROR(LEFT('Application For TE&amp;GOTS'!AH545,LEN('Application For TE&amp;GOTS'!AH545)-2),"")</f>
        <v/>
      </c>
      <c r="G504" s="10" t="e">
        <f ca="1">'Application For TE&amp;GOTS'!AI545</f>
        <v>#VALUE!</v>
      </c>
      <c r="AF504" s="10" t="str">
        <f ca="1">IF(MATCH(B504,B$1:B504,0)=ROW(B504),B504&amp;";","")</f>
        <v/>
      </c>
      <c r="AG504" s="10" t="str">
        <f>IF(MATCH(C504,C$1:C504,0)=ROW(C504),C504&amp;";","")</f>
        <v/>
      </c>
      <c r="AH504" s="10" t="str">
        <f ca="1">IF(MATCH(D504,D$1:D504,0)=ROW(D504),D504&amp;";","")</f>
        <v/>
      </c>
      <c r="AI504" s="10" t="e">
        <f ca="1">IF(MATCH(E504,E$1:E504,0)=ROW(E504),E504&amp;";","")</f>
        <v>#VALUE!</v>
      </c>
    </row>
    <row r="505" spans="1:35">
      <c r="A505" s="10">
        <v>484</v>
      </c>
      <c r="B505" s="10" t="str">
        <f ca="1">'Application For TE&amp;GOTS'!X546</f>
        <v/>
      </c>
      <c r="C505" s="10">
        <f>'Application For TE&amp;GOTS'!$D546</f>
        <v>0</v>
      </c>
      <c r="D505" s="10" t="str" cm="1">
        <f t="array" aca="1" ref="D505" ca="1">IFERROR(INDIRECT("'Application For TE&amp;GOTS'!L"&amp;'Application For TE&amp;GOTS'!S546),"")</f>
        <v/>
      </c>
      <c r="E505" s="10" t="e">
        <f ca="1">'Application For TE&amp;GOTS'!AF546</f>
        <v>#VALUE!</v>
      </c>
      <c r="F505" s="10" t="str">
        <f ca="1">IFERROR(LEFT('Application For TE&amp;GOTS'!AH546,LEN('Application For TE&amp;GOTS'!AH546)-2),"")</f>
        <v/>
      </c>
      <c r="G505" s="10" t="e">
        <f ca="1">'Application For TE&amp;GOTS'!AI546</f>
        <v>#VALUE!</v>
      </c>
      <c r="AF505" s="10" t="str">
        <f ca="1">IF(MATCH(B505,B$1:B505,0)=ROW(B505),B505&amp;";","")</f>
        <v/>
      </c>
      <c r="AG505" s="10" t="str">
        <f>IF(MATCH(C505,C$1:C505,0)=ROW(C505),C505&amp;";","")</f>
        <v/>
      </c>
      <c r="AH505" s="10" t="str">
        <f ca="1">IF(MATCH(D505,D$1:D505,0)=ROW(D505),D505&amp;";","")</f>
        <v/>
      </c>
      <c r="AI505" s="10" t="e">
        <f ca="1">IF(MATCH(E505,E$1:E505,0)=ROW(E505),E505&amp;";","")</f>
        <v>#VALUE!</v>
      </c>
    </row>
    <row r="506" spans="1:35">
      <c r="A506" s="10">
        <v>485</v>
      </c>
      <c r="B506" s="10" t="str">
        <f ca="1">'Application For TE&amp;GOTS'!X547</f>
        <v/>
      </c>
      <c r="C506" s="10">
        <f>'Application For TE&amp;GOTS'!$D547</f>
        <v>0</v>
      </c>
      <c r="D506" s="10" t="str" cm="1">
        <f t="array" aca="1" ref="D506" ca="1">IFERROR(INDIRECT("'Application For TE&amp;GOTS'!L"&amp;'Application For TE&amp;GOTS'!S547),"")</f>
        <v/>
      </c>
      <c r="E506" s="10" t="e">
        <f ca="1">'Application For TE&amp;GOTS'!AF547</f>
        <v>#VALUE!</v>
      </c>
      <c r="F506" s="10" t="str">
        <f ca="1">IFERROR(LEFT('Application For TE&amp;GOTS'!AH547,LEN('Application For TE&amp;GOTS'!AH547)-2),"")</f>
        <v/>
      </c>
      <c r="G506" s="10" t="e">
        <f ca="1">'Application For TE&amp;GOTS'!AI547</f>
        <v>#VALUE!</v>
      </c>
      <c r="AF506" s="10" t="str">
        <f ca="1">IF(MATCH(B506,B$1:B506,0)=ROW(B506),B506&amp;";","")</f>
        <v/>
      </c>
      <c r="AG506" s="10" t="str">
        <f>IF(MATCH(C506,C$1:C506,0)=ROW(C506),C506&amp;";","")</f>
        <v/>
      </c>
      <c r="AH506" s="10" t="str">
        <f ca="1">IF(MATCH(D506,D$1:D506,0)=ROW(D506),D506&amp;";","")</f>
        <v/>
      </c>
      <c r="AI506" s="10" t="e">
        <f ca="1">IF(MATCH(E506,E$1:E506,0)=ROW(E506),E506&amp;";","")</f>
        <v>#VALUE!</v>
      </c>
    </row>
    <row r="507" spans="1:35">
      <c r="A507" s="10">
        <v>486</v>
      </c>
      <c r="B507" s="10" t="str">
        <f ca="1">'Application For TE&amp;GOTS'!X548</f>
        <v/>
      </c>
      <c r="C507" s="10">
        <f>'Application For TE&amp;GOTS'!$D548</f>
        <v>0</v>
      </c>
      <c r="D507" s="10" t="str" cm="1">
        <f t="array" aca="1" ref="D507" ca="1">IFERROR(INDIRECT("'Application For TE&amp;GOTS'!L"&amp;'Application For TE&amp;GOTS'!S548),"")</f>
        <v/>
      </c>
      <c r="E507" s="10" t="e">
        <f ca="1">'Application For TE&amp;GOTS'!AF548</f>
        <v>#VALUE!</v>
      </c>
      <c r="F507" s="10" t="str">
        <f ca="1">IFERROR(LEFT('Application For TE&amp;GOTS'!AH548,LEN('Application For TE&amp;GOTS'!AH548)-2),"")</f>
        <v/>
      </c>
      <c r="G507" s="10" t="e">
        <f ca="1">'Application For TE&amp;GOTS'!AI548</f>
        <v>#VALUE!</v>
      </c>
      <c r="AF507" s="10" t="str">
        <f ca="1">IF(MATCH(B507,B$1:B507,0)=ROW(B507),B507&amp;";","")</f>
        <v/>
      </c>
      <c r="AG507" s="10" t="str">
        <f>IF(MATCH(C507,C$1:C507,0)=ROW(C507),C507&amp;";","")</f>
        <v/>
      </c>
      <c r="AH507" s="10" t="str">
        <f ca="1">IF(MATCH(D507,D$1:D507,0)=ROW(D507),D507&amp;";","")</f>
        <v/>
      </c>
      <c r="AI507" s="10" t="e">
        <f ca="1">IF(MATCH(E507,E$1:E507,0)=ROW(E507),E507&amp;";","")</f>
        <v>#VALUE!</v>
      </c>
    </row>
    <row r="508" spans="1:35">
      <c r="A508" s="10">
        <v>487</v>
      </c>
      <c r="B508" s="10" t="str">
        <f ca="1">'Application For TE&amp;GOTS'!X549</f>
        <v/>
      </c>
      <c r="C508" s="10">
        <f>'Application For TE&amp;GOTS'!$D549</f>
        <v>0</v>
      </c>
      <c r="D508" s="10" t="str" cm="1">
        <f t="array" aca="1" ref="D508" ca="1">IFERROR(INDIRECT("'Application For TE&amp;GOTS'!L"&amp;'Application For TE&amp;GOTS'!S549),"")</f>
        <v/>
      </c>
      <c r="E508" s="10" t="e">
        <f ca="1">'Application For TE&amp;GOTS'!AF549</f>
        <v>#VALUE!</v>
      </c>
      <c r="F508" s="10" t="str">
        <f ca="1">IFERROR(LEFT('Application For TE&amp;GOTS'!AH549,LEN('Application For TE&amp;GOTS'!AH549)-2),"")</f>
        <v/>
      </c>
      <c r="G508" s="10" t="e">
        <f ca="1">'Application For TE&amp;GOTS'!AI549</f>
        <v>#VALUE!</v>
      </c>
      <c r="AF508" s="10" t="str">
        <f ca="1">IF(MATCH(B508,B$1:B508,0)=ROW(B508),B508&amp;";","")</f>
        <v/>
      </c>
      <c r="AG508" s="10" t="str">
        <f>IF(MATCH(C508,C$1:C508,0)=ROW(C508),C508&amp;";","")</f>
        <v/>
      </c>
      <c r="AH508" s="10" t="str">
        <f ca="1">IF(MATCH(D508,D$1:D508,0)=ROW(D508),D508&amp;";","")</f>
        <v/>
      </c>
      <c r="AI508" s="10" t="e">
        <f ca="1">IF(MATCH(E508,E$1:E508,0)=ROW(E508),E508&amp;";","")</f>
        <v>#VALUE!</v>
      </c>
    </row>
    <row r="509" spans="1:35">
      <c r="A509" s="10">
        <v>488</v>
      </c>
      <c r="B509" s="10" t="str">
        <f ca="1">'Application For TE&amp;GOTS'!X550</f>
        <v/>
      </c>
      <c r="C509" s="10">
        <f>'Application For TE&amp;GOTS'!$D550</f>
        <v>0</v>
      </c>
      <c r="D509" s="10" t="str" cm="1">
        <f t="array" aca="1" ref="D509" ca="1">IFERROR(INDIRECT("'Application For TE&amp;GOTS'!L"&amp;'Application For TE&amp;GOTS'!S550),"")</f>
        <v/>
      </c>
      <c r="E509" s="10" t="e">
        <f ca="1">'Application For TE&amp;GOTS'!AF550</f>
        <v>#VALUE!</v>
      </c>
      <c r="F509" s="10" t="str">
        <f ca="1">IFERROR(LEFT('Application For TE&amp;GOTS'!AH550,LEN('Application For TE&amp;GOTS'!AH550)-2),"")</f>
        <v/>
      </c>
      <c r="G509" s="10" t="e">
        <f ca="1">'Application For TE&amp;GOTS'!AI550</f>
        <v>#VALUE!</v>
      </c>
      <c r="AF509" s="10" t="str">
        <f ca="1">IF(MATCH(B509,B$1:B509,0)=ROW(B509),B509&amp;";","")</f>
        <v/>
      </c>
      <c r="AG509" s="10" t="str">
        <f>IF(MATCH(C509,C$1:C509,0)=ROW(C509),C509&amp;";","")</f>
        <v/>
      </c>
      <c r="AH509" s="10" t="str">
        <f ca="1">IF(MATCH(D509,D$1:D509,0)=ROW(D509),D509&amp;";","")</f>
        <v/>
      </c>
      <c r="AI509" s="10" t="e">
        <f ca="1">IF(MATCH(E509,E$1:E509,0)=ROW(E509),E509&amp;";","")</f>
        <v>#VALUE!</v>
      </c>
    </row>
    <row r="510" spans="1:35">
      <c r="A510" s="10">
        <v>489</v>
      </c>
      <c r="B510" s="10" t="str">
        <f ca="1">'Application For TE&amp;GOTS'!X551</f>
        <v/>
      </c>
      <c r="C510" s="10">
        <f>'Application For TE&amp;GOTS'!$D551</f>
        <v>0</v>
      </c>
      <c r="D510" s="10" t="str" cm="1">
        <f t="array" aca="1" ref="D510" ca="1">IFERROR(INDIRECT("'Application For TE&amp;GOTS'!L"&amp;'Application For TE&amp;GOTS'!S551),"")</f>
        <v/>
      </c>
      <c r="E510" s="10" t="e">
        <f ca="1">'Application For TE&amp;GOTS'!AF551</f>
        <v>#VALUE!</v>
      </c>
      <c r="F510" s="10" t="str">
        <f ca="1">IFERROR(LEFT('Application For TE&amp;GOTS'!AH551,LEN('Application For TE&amp;GOTS'!AH551)-2),"")</f>
        <v/>
      </c>
      <c r="G510" s="10" t="e">
        <f ca="1">'Application For TE&amp;GOTS'!AI551</f>
        <v>#VALUE!</v>
      </c>
      <c r="AF510" s="10" t="str">
        <f ca="1">IF(MATCH(B510,B$1:B510,0)=ROW(B510),B510&amp;";","")</f>
        <v/>
      </c>
      <c r="AG510" s="10" t="str">
        <f>IF(MATCH(C510,C$1:C510,0)=ROW(C510),C510&amp;";","")</f>
        <v/>
      </c>
      <c r="AH510" s="10" t="str">
        <f ca="1">IF(MATCH(D510,D$1:D510,0)=ROW(D510),D510&amp;";","")</f>
        <v/>
      </c>
      <c r="AI510" s="10" t="e">
        <f ca="1">IF(MATCH(E510,E$1:E510,0)=ROW(E510),E510&amp;";","")</f>
        <v>#VALUE!</v>
      </c>
    </row>
    <row r="511" spans="1:35">
      <c r="A511" s="10">
        <v>490</v>
      </c>
      <c r="B511" s="10" t="str">
        <f ca="1">'Application For TE&amp;GOTS'!X552</f>
        <v/>
      </c>
      <c r="C511" s="10">
        <f>'Application For TE&amp;GOTS'!$D552</f>
        <v>0</v>
      </c>
      <c r="D511" s="10" t="str" cm="1">
        <f t="array" aca="1" ref="D511" ca="1">IFERROR(INDIRECT("'Application For TE&amp;GOTS'!L"&amp;'Application For TE&amp;GOTS'!S552),"")</f>
        <v/>
      </c>
      <c r="E511" s="10" t="e">
        <f ca="1">'Application For TE&amp;GOTS'!AF552</f>
        <v>#VALUE!</v>
      </c>
      <c r="F511" s="10" t="str">
        <f ca="1">IFERROR(LEFT('Application For TE&amp;GOTS'!AH552,LEN('Application For TE&amp;GOTS'!AH552)-2),"")</f>
        <v/>
      </c>
      <c r="G511" s="10" t="e">
        <f ca="1">'Application For TE&amp;GOTS'!AI552</f>
        <v>#VALUE!</v>
      </c>
      <c r="AF511" s="10" t="str">
        <f ca="1">IF(MATCH(B511,B$1:B511,0)=ROW(B511),B511&amp;";","")</f>
        <v/>
      </c>
      <c r="AG511" s="10" t="str">
        <f>IF(MATCH(C511,C$1:C511,0)=ROW(C511),C511&amp;";","")</f>
        <v/>
      </c>
      <c r="AH511" s="10" t="str">
        <f ca="1">IF(MATCH(D511,D$1:D511,0)=ROW(D511),D511&amp;";","")</f>
        <v/>
      </c>
      <c r="AI511" s="10" t="e">
        <f ca="1">IF(MATCH(E511,E$1:E511,0)=ROW(E511),E511&amp;";","")</f>
        <v>#VALUE!</v>
      </c>
    </row>
    <row r="512" spans="1:35">
      <c r="A512" s="10">
        <v>491</v>
      </c>
      <c r="B512" s="10" t="str">
        <f ca="1">'Application For TE&amp;GOTS'!X553</f>
        <v/>
      </c>
      <c r="C512" s="10">
        <f>'Application For TE&amp;GOTS'!$D553</f>
        <v>0</v>
      </c>
      <c r="D512" s="10" t="str" cm="1">
        <f t="array" aca="1" ref="D512" ca="1">IFERROR(INDIRECT("'Application For TE&amp;GOTS'!L"&amp;'Application For TE&amp;GOTS'!S553),"")</f>
        <v/>
      </c>
      <c r="E512" s="10" t="e">
        <f ca="1">'Application For TE&amp;GOTS'!AF553</f>
        <v>#VALUE!</v>
      </c>
      <c r="F512" s="10" t="str">
        <f ca="1">IFERROR(LEFT('Application For TE&amp;GOTS'!AH553,LEN('Application For TE&amp;GOTS'!AH553)-2),"")</f>
        <v/>
      </c>
      <c r="G512" s="10" t="e">
        <f ca="1">'Application For TE&amp;GOTS'!AI553</f>
        <v>#VALUE!</v>
      </c>
      <c r="AF512" s="10" t="str">
        <f ca="1">IF(MATCH(B512,B$1:B512,0)=ROW(B512),B512&amp;";","")</f>
        <v/>
      </c>
      <c r="AG512" s="10" t="str">
        <f>IF(MATCH(C512,C$1:C512,0)=ROW(C512),C512&amp;";","")</f>
        <v/>
      </c>
      <c r="AH512" s="10" t="str">
        <f ca="1">IF(MATCH(D512,D$1:D512,0)=ROW(D512),D512&amp;";","")</f>
        <v/>
      </c>
      <c r="AI512" s="10" t="e">
        <f ca="1">IF(MATCH(E512,E$1:E512,0)=ROW(E512),E512&amp;";","")</f>
        <v>#VALUE!</v>
      </c>
    </row>
    <row r="513" spans="1:35">
      <c r="A513" s="10">
        <v>492</v>
      </c>
      <c r="B513" s="10" t="str">
        <f ca="1">'Application For TE&amp;GOTS'!X554</f>
        <v/>
      </c>
      <c r="C513" s="10">
        <f>'Application For TE&amp;GOTS'!$D554</f>
        <v>0</v>
      </c>
      <c r="D513" s="10" t="str" cm="1">
        <f t="array" aca="1" ref="D513" ca="1">IFERROR(INDIRECT("'Application For TE&amp;GOTS'!L"&amp;'Application For TE&amp;GOTS'!S554),"")</f>
        <v/>
      </c>
      <c r="E513" s="10" t="e">
        <f ca="1">'Application For TE&amp;GOTS'!AF554</f>
        <v>#VALUE!</v>
      </c>
      <c r="F513" s="10" t="str">
        <f ca="1">IFERROR(LEFT('Application For TE&amp;GOTS'!AH554,LEN('Application For TE&amp;GOTS'!AH554)-2),"")</f>
        <v/>
      </c>
      <c r="G513" s="10" t="e">
        <f ca="1">'Application For TE&amp;GOTS'!AI554</f>
        <v>#VALUE!</v>
      </c>
      <c r="AF513" s="10" t="str">
        <f ca="1">IF(MATCH(B513,B$1:B513,0)=ROW(B513),B513&amp;";","")</f>
        <v/>
      </c>
      <c r="AG513" s="10" t="str">
        <f>IF(MATCH(C513,C$1:C513,0)=ROW(C513),C513&amp;";","")</f>
        <v/>
      </c>
      <c r="AH513" s="10" t="str">
        <f ca="1">IF(MATCH(D513,D$1:D513,0)=ROW(D513),D513&amp;";","")</f>
        <v/>
      </c>
      <c r="AI513" s="10" t="e">
        <f ca="1">IF(MATCH(E513,E$1:E513,0)=ROW(E513),E513&amp;";","")</f>
        <v>#VALUE!</v>
      </c>
    </row>
    <row r="514" spans="1:35">
      <c r="A514" s="10">
        <v>493</v>
      </c>
      <c r="B514" s="10" t="str">
        <f ca="1">'Application For TE&amp;GOTS'!X555</f>
        <v/>
      </c>
      <c r="C514" s="10">
        <f>'Application For TE&amp;GOTS'!$D555</f>
        <v>0</v>
      </c>
      <c r="D514" s="10" t="str" cm="1">
        <f t="array" aca="1" ref="D514" ca="1">IFERROR(INDIRECT("'Application For TE&amp;GOTS'!L"&amp;'Application For TE&amp;GOTS'!S555),"")</f>
        <v/>
      </c>
      <c r="E514" s="10" t="e">
        <f ca="1">'Application For TE&amp;GOTS'!AF555</f>
        <v>#VALUE!</v>
      </c>
      <c r="F514" s="10" t="str">
        <f ca="1">IFERROR(LEFT('Application For TE&amp;GOTS'!AH555,LEN('Application For TE&amp;GOTS'!AH555)-2),"")</f>
        <v/>
      </c>
      <c r="G514" s="10" t="e">
        <f ca="1">'Application For TE&amp;GOTS'!AI555</f>
        <v>#VALUE!</v>
      </c>
      <c r="AF514" s="10" t="str">
        <f ca="1">IF(MATCH(B514,B$1:B514,0)=ROW(B514),B514&amp;";","")</f>
        <v/>
      </c>
      <c r="AG514" s="10" t="str">
        <f>IF(MATCH(C514,C$1:C514,0)=ROW(C514),C514&amp;";","")</f>
        <v/>
      </c>
      <c r="AH514" s="10" t="str">
        <f ca="1">IF(MATCH(D514,D$1:D514,0)=ROW(D514),D514&amp;";","")</f>
        <v/>
      </c>
      <c r="AI514" s="10" t="e">
        <f ca="1">IF(MATCH(E514,E$1:E514,0)=ROW(E514),E514&amp;";","")</f>
        <v>#VALUE!</v>
      </c>
    </row>
    <row r="515" spans="1:35">
      <c r="A515" s="10">
        <v>494</v>
      </c>
      <c r="B515" s="10" t="str">
        <f ca="1">'Application For TE&amp;GOTS'!X556</f>
        <v/>
      </c>
      <c r="C515" s="10">
        <f>'Application For TE&amp;GOTS'!$D556</f>
        <v>0</v>
      </c>
      <c r="D515" s="10" t="str" cm="1">
        <f t="array" aca="1" ref="D515" ca="1">IFERROR(INDIRECT("'Application For TE&amp;GOTS'!L"&amp;'Application For TE&amp;GOTS'!S556),"")</f>
        <v/>
      </c>
      <c r="E515" s="10" t="e">
        <f ca="1">'Application For TE&amp;GOTS'!AF556</f>
        <v>#VALUE!</v>
      </c>
      <c r="F515" s="10" t="str">
        <f ca="1">IFERROR(LEFT('Application For TE&amp;GOTS'!AH556,LEN('Application For TE&amp;GOTS'!AH556)-2),"")</f>
        <v/>
      </c>
      <c r="G515" s="10" t="e">
        <f ca="1">'Application For TE&amp;GOTS'!AI556</f>
        <v>#VALUE!</v>
      </c>
      <c r="AF515" s="10" t="str">
        <f ca="1">IF(MATCH(B515,B$1:B515,0)=ROW(B515),B515&amp;";","")</f>
        <v/>
      </c>
      <c r="AG515" s="10" t="str">
        <f>IF(MATCH(C515,C$1:C515,0)=ROW(C515),C515&amp;";","")</f>
        <v/>
      </c>
      <c r="AH515" s="10" t="str">
        <f ca="1">IF(MATCH(D515,D$1:D515,0)=ROW(D515),D515&amp;";","")</f>
        <v/>
      </c>
      <c r="AI515" s="10" t="e">
        <f ca="1">IF(MATCH(E515,E$1:E515,0)=ROW(E515),E515&amp;";","")</f>
        <v>#VALUE!</v>
      </c>
    </row>
    <row r="516" spans="1:35">
      <c r="A516" s="10">
        <v>495</v>
      </c>
      <c r="B516" s="10" t="str">
        <f ca="1">'Application For TE&amp;GOTS'!X557</f>
        <v/>
      </c>
      <c r="C516" s="10">
        <f>'Application For TE&amp;GOTS'!$D557</f>
        <v>0</v>
      </c>
      <c r="D516" s="10" t="str" cm="1">
        <f t="array" aca="1" ref="D516" ca="1">IFERROR(INDIRECT("'Application For TE&amp;GOTS'!L"&amp;'Application For TE&amp;GOTS'!S557),"")</f>
        <v/>
      </c>
      <c r="E516" s="10" t="e">
        <f ca="1">'Application For TE&amp;GOTS'!AF557</f>
        <v>#VALUE!</v>
      </c>
      <c r="F516" s="10" t="str">
        <f ca="1">IFERROR(LEFT('Application For TE&amp;GOTS'!AH557,LEN('Application For TE&amp;GOTS'!AH557)-2),"")</f>
        <v/>
      </c>
      <c r="G516" s="10" t="e">
        <f ca="1">'Application For TE&amp;GOTS'!AI557</f>
        <v>#VALUE!</v>
      </c>
      <c r="AF516" s="10" t="str">
        <f ca="1">IF(MATCH(B516,B$1:B516,0)=ROW(B516),B516&amp;";","")</f>
        <v/>
      </c>
      <c r="AG516" s="10" t="str">
        <f>IF(MATCH(C516,C$1:C516,0)=ROW(C516),C516&amp;";","")</f>
        <v/>
      </c>
      <c r="AH516" s="10" t="str">
        <f ca="1">IF(MATCH(D516,D$1:D516,0)=ROW(D516),D516&amp;";","")</f>
        <v/>
      </c>
      <c r="AI516" s="10" t="e">
        <f ca="1">IF(MATCH(E516,E$1:E516,0)=ROW(E516),E516&amp;";","")</f>
        <v>#VALUE!</v>
      </c>
    </row>
    <row r="517" spans="1:35">
      <c r="A517" s="10">
        <v>496</v>
      </c>
      <c r="B517" s="10" t="str">
        <f ca="1">'Application For TE&amp;GOTS'!X558</f>
        <v/>
      </c>
      <c r="C517" s="10">
        <f>'Application For TE&amp;GOTS'!$D558</f>
        <v>0</v>
      </c>
      <c r="D517" s="10" t="str" cm="1">
        <f t="array" aca="1" ref="D517" ca="1">IFERROR(INDIRECT("'Application For TE&amp;GOTS'!L"&amp;'Application For TE&amp;GOTS'!S558),"")</f>
        <v/>
      </c>
      <c r="E517" s="10" t="e">
        <f ca="1">'Application For TE&amp;GOTS'!AF558</f>
        <v>#VALUE!</v>
      </c>
      <c r="F517" s="10" t="str">
        <f ca="1">IFERROR(LEFT('Application For TE&amp;GOTS'!AH558,LEN('Application For TE&amp;GOTS'!AH558)-2),"")</f>
        <v/>
      </c>
      <c r="G517" s="10" t="e">
        <f ca="1">'Application For TE&amp;GOTS'!AI558</f>
        <v>#VALUE!</v>
      </c>
      <c r="AF517" s="10" t="str">
        <f ca="1">IF(MATCH(B517,B$1:B517,0)=ROW(B517),B517&amp;";","")</f>
        <v/>
      </c>
      <c r="AG517" s="10" t="str">
        <f>IF(MATCH(C517,C$1:C517,0)=ROW(C517),C517&amp;";","")</f>
        <v/>
      </c>
      <c r="AH517" s="10" t="str">
        <f ca="1">IF(MATCH(D517,D$1:D517,0)=ROW(D517),D517&amp;";","")</f>
        <v/>
      </c>
      <c r="AI517" s="10" t="e">
        <f ca="1">IF(MATCH(E517,E$1:E517,0)=ROW(E517),E517&amp;";","")</f>
        <v>#VALUE!</v>
      </c>
    </row>
    <row r="518" spans="1:35">
      <c r="A518" s="10">
        <v>497</v>
      </c>
      <c r="B518" s="10" t="str">
        <f ca="1">'Application For TE&amp;GOTS'!X559</f>
        <v/>
      </c>
      <c r="C518" s="10">
        <f>'Application For TE&amp;GOTS'!$D559</f>
        <v>0</v>
      </c>
      <c r="D518" s="10" t="str" cm="1">
        <f t="array" aca="1" ref="D518" ca="1">IFERROR(INDIRECT("'Application For TE&amp;GOTS'!L"&amp;'Application For TE&amp;GOTS'!S559),"")</f>
        <v/>
      </c>
      <c r="E518" s="10" t="e">
        <f ca="1">'Application For TE&amp;GOTS'!AF559</f>
        <v>#VALUE!</v>
      </c>
      <c r="F518" s="10" t="str">
        <f ca="1">IFERROR(LEFT('Application For TE&amp;GOTS'!AH559,LEN('Application For TE&amp;GOTS'!AH559)-2),"")</f>
        <v/>
      </c>
      <c r="G518" s="10" t="e">
        <f ca="1">'Application For TE&amp;GOTS'!AI559</f>
        <v>#VALUE!</v>
      </c>
      <c r="AF518" s="10" t="str">
        <f ca="1">IF(MATCH(B518,B$1:B518,0)=ROW(B518),B518&amp;";","")</f>
        <v/>
      </c>
      <c r="AG518" s="10" t="str">
        <f>IF(MATCH(C518,C$1:C518,0)=ROW(C518),C518&amp;";","")</f>
        <v/>
      </c>
      <c r="AH518" s="10" t="str">
        <f ca="1">IF(MATCH(D518,D$1:D518,0)=ROW(D518),D518&amp;";","")</f>
        <v/>
      </c>
      <c r="AI518" s="10" t="e">
        <f ca="1">IF(MATCH(E518,E$1:E518,0)=ROW(E518),E518&amp;";","")</f>
        <v>#VALUE!</v>
      </c>
    </row>
    <row r="519" spans="1:35">
      <c r="A519" s="10">
        <v>498</v>
      </c>
      <c r="B519" s="10" t="str">
        <f ca="1">'Application For TE&amp;GOTS'!X560</f>
        <v/>
      </c>
      <c r="C519" s="10">
        <f>'Application For TE&amp;GOTS'!$D560</f>
        <v>0</v>
      </c>
      <c r="D519" s="10" t="str" cm="1">
        <f t="array" aca="1" ref="D519" ca="1">IFERROR(INDIRECT("'Application For TE&amp;GOTS'!L"&amp;'Application For TE&amp;GOTS'!S560),"")</f>
        <v/>
      </c>
      <c r="E519" s="10" t="e">
        <f ca="1">'Application For TE&amp;GOTS'!AF560</f>
        <v>#VALUE!</v>
      </c>
      <c r="F519" s="10" t="str">
        <f ca="1">IFERROR(LEFT('Application For TE&amp;GOTS'!AH560,LEN('Application For TE&amp;GOTS'!AH560)-2),"")</f>
        <v/>
      </c>
      <c r="G519" s="10" t="e">
        <f ca="1">'Application For TE&amp;GOTS'!AI560</f>
        <v>#VALUE!</v>
      </c>
      <c r="AF519" s="10" t="str">
        <f ca="1">IF(MATCH(B519,B$1:B519,0)=ROW(B519),B519&amp;";","")</f>
        <v/>
      </c>
      <c r="AG519" s="10" t="str">
        <f>IF(MATCH(C519,C$1:C519,0)=ROW(C519),C519&amp;";","")</f>
        <v/>
      </c>
      <c r="AH519" s="10" t="str">
        <f ca="1">IF(MATCH(D519,D$1:D519,0)=ROW(D519),D519&amp;";","")</f>
        <v/>
      </c>
      <c r="AI519" s="10" t="e">
        <f ca="1">IF(MATCH(E519,E$1:E519,0)=ROW(E519),E519&amp;";","")</f>
        <v>#VALUE!</v>
      </c>
    </row>
    <row r="520" spans="1:35">
      <c r="A520" s="10">
        <v>499</v>
      </c>
      <c r="B520" s="10" t="str">
        <f ca="1">'Application For TE&amp;GOTS'!X561</f>
        <v/>
      </c>
      <c r="C520" s="10">
        <f>'Application For TE&amp;GOTS'!$D561</f>
        <v>0</v>
      </c>
      <c r="D520" s="10" t="str" cm="1">
        <f t="array" aca="1" ref="D520" ca="1">IFERROR(INDIRECT("'Application For TE&amp;GOTS'!L"&amp;'Application For TE&amp;GOTS'!S561),"")</f>
        <v/>
      </c>
      <c r="E520" s="10" t="e">
        <f ca="1">'Application For TE&amp;GOTS'!AF561</f>
        <v>#VALUE!</v>
      </c>
      <c r="F520" s="10" t="str">
        <f ca="1">IFERROR(LEFT('Application For TE&amp;GOTS'!AH561,LEN('Application For TE&amp;GOTS'!AH561)-2),"")</f>
        <v/>
      </c>
      <c r="G520" s="10" t="e">
        <f ca="1">'Application For TE&amp;GOTS'!AI561</f>
        <v>#VALUE!</v>
      </c>
      <c r="AF520" s="10" t="str">
        <f ca="1">IF(MATCH(B520,B$1:B520,0)=ROW(B520),B520&amp;";","")</f>
        <v/>
      </c>
      <c r="AG520" s="10" t="str">
        <f>IF(MATCH(C520,C$1:C520,0)=ROW(C520),C520&amp;";","")</f>
        <v/>
      </c>
      <c r="AH520" s="10" t="str">
        <f ca="1">IF(MATCH(D520,D$1:D520,0)=ROW(D520),D520&amp;";","")</f>
        <v/>
      </c>
      <c r="AI520" s="10" t="e">
        <f ca="1">IF(MATCH(E520,E$1:E520,0)=ROW(E520),E520&amp;";","")</f>
        <v>#VALUE!</v>
      </c>
    </row>
    <row r="521" spans="1:35">
      <c r="A521" s="10">
        <v>500</v>
      </c>
      <c r="B521" s="10" t="str">
        <f ca="1">'Application For TE&amp;GOTS'!X562</f>
        <v/>
      </c>
      <c r="C521" s="10">
        <f>'Application For TE&amp;GOTS'!$D562</f>
        <v>0</v>
      </c>
      <c r="D521" s="10" t="str" cm="1">
        <f t="array" aca="1" ref="D521" ca="1">IFERROR(INDIRECT("'Application For TE&amp;GOTS'!L"&amp;'Application For TE&amp;GOTS'!S562),"")</f>
        <v/>
      </c>
      <c r="E521" s="10" t="e">
        <f ca="1">'Application For TE&amp;GOTS'!AF562</f>
        <v>#VALUE!</v>
      </c>
      <c r="F521" s="10" t="str">
        <f ca="1">IFERROR(LEFT('Application For TE&amp;GOTS'!AH562,LEN('Application For TE&amp;GOTS'!AH562)-2),"")</f>
        <v/>
      </c>
      <c r="G521" s="10" t="e">
        <f ca="1">'Application For TE&amp;GOTS'!AI562</f>
        <v>#VALUE!</v>
      </c>
      <c r="AF521" s="10" t="str">
        <f ca="1">IF(MATCH(B521,B$1:B521,0)=ROW(B521),B521&amp;";","")</f>
        <v/>
      </c>
      <c r="AG521" s="10" t="str">
        <f>IF(MATCH(C521,C$1:C521,0)=ROW(C521),C521&amp;";","")</f>
        <v/>
      </c>
      <c r="AH521" s="10" t="str">
        <f ca="1">IF(MATCH(D521,D$1:D521,0)=ROW(D521),D521&amp;";","")</f>
        <v/>
      </c>
      <c r="AI521" s="10" t="e">
        <f ca="1">IF(MATCH(E521,E$1:E521,0)=ROW(E521),E521&amp;";","")</f>
        <v>#VALUE!</v>
      </c>
    </row>
    <row r="522" spans="1:35">
      <c r="A522" s="10">
        <v>501</v>
      </c>
      <c r="B522" s="10" t="str">
        <f ca="1">'Application For TE&amp;GOTS'!X563</f>
        <v/>
      </c>
      <c r="C522" s="10">
        <f>'Application For TE&amp;GOTS'!$D563</f>
        <v>0</v>
      </c>
      <c r="D522" s="10" t="str" cm="1">
        <f t="array" aca="1" ref="D522" ca="1">IFERROR(INDIRECT("'Application For TE&amp;GOTS'!L"&amp;'Application For TE&amp;GOTS'!S563),"")</f>
        <v/>
      </c>
      <c r="E522" s="10" t="e">
        <f ca="1">'Application For TE&amp;GOTS'!AF563</f>
        <v>#VALUE!</v>
      </c>
      <c r="F522" s="10" t="str">
        <f ca="1">IFERROR(LEFT('Application For TE&amp;GOTS'!AH563,LEN('Application For TE&amp;GOTS'!AH563)-2),"")</f>
        <v/>
      </c>
      <c r="G522" s="10" t="e">
        <f ca="1">'Application For TE&amp;GOTS'!AI563</f>
        <v>#VALUE!</v>
      </c>
      <c r="AF522" s="10" t="str">
        <f ca="1">IF(MATCH(B522,B$1:B522,0)=ROW(B522),B522&amp;";","")</f>
        <v/>
      </c>
      <c r="AG522" s="10" t="str">
        <f>IF(MATCH(C522,C$1:C522,0)=ROW(C522),C522&amp;";","")</f>
        <v/>
      </c>
      <c r="AH522" s="10" t="str">
        <f ca="1">IF(MATCH(D522,D$1:D522,0)=ROW(D522),D522&amp;";","")</f>
        <v/>
      </c>
      <c r="AI522" s="10" t="e">
        <f ca="1">IF(MATCH(E522,E$1:E522,0)=ROW(E522),E522&amp;";","")</f>
        <v>#VALUE!</v>
      </c>
    </row>
    <row r="523" spans="1:35">
      <c r="A523" s="10">
        <v>502</v>
      </c>
      <c r="B523" s="10" t="str">
        <f ca="1">'Application For TE&amp;GOTS'!X564</f>
        <v/>
      </c>
      <c r="C523" s="10">
        <f>'Application For TE&amp;GOTS'!$D564</f>
        <v>0</v>
      </c>
      <c r="D523" s="10" t="str" cm="1">
        <f t="array" aca="1" ref="D523" ca="1">IFERROR(INDIRECT("'Application For TE&amp;GOTS'!L"&amp;'Application For TE&amp;GOTS'!S564),"")</f>
        <v/>
      </c>
      <c r="E523" s="10" t="e">
        <f ca="1">'Application For TE&amp;GOTS'!AF564</f>
        <v>#VALUE!</v>
      </c>
      <c r="F523" s="10" t="str">
        <f ca="1">IFERROR(LEFT('Application For TE&amp;GOTS'!AH564,LEN('Application For TE&amp;GOTS'!AH564)-2),"")</f>
        <v/>
      </c>
      <c r="G523" s="10" t="e">
        <f ca="1">'Application For TE&amp;GOTS'!AI564</f>
        <v>#VALUE!</v>
      </c>
      <c r="AF523" s="10" t="str">
        <f ca="1">IF(MATCH(B523,B$1:B523,0)=ROW(B523),B523&amp;";","")</f>
        <v/>
      </c>
      <c r="AG523" s="10" t="str">
        <f>IF(MATCH(C523,C$1:C523,0)=ROW(C523),C523&amp;";","")</f>
        <v/>
      </c>
      <c r="AH523" s="10" t="str">
        <f ca="1">IF(MATCH(D523,D$1:D523,0)=ROW(D523),D523&amp;";","")</f>
        <v/>
      </c>
      <c r="AI523" s="10" t="e">
        <f ca="1">IF(MATCH(E523,E$1:E523,0)=ROW(E523),E523&amp;";","")</f>
        <v>#VALUE!</v>
      </c>
    </row>
    <row r="524" spans="1:35">
      <c r="A524" s="10">
        <v>503</v>
      </c>
      <c r="B524" s="10" t="str">
        <f ca="1">'Application For TE&amp;GOTS'!X565</f>
        <v/>
      </c>
      <c r="C524" s="10">
        <f>'Application For TE&amp;GOTS'!$D565</f>
        <v>0</v>
      </c>
      <c r="D524" s="10" t="str" cm="1">
        <f t="array" aca="1" ref="D524" ca="1">IFERROR(INDIRECT("'Application For TE&amp;GOTS'!L"&amp;'Application For TE&amp;GOTS'!S565),"")</f>
        <v/>
      </c>
      <c r="E524" s="10" t="e">
        <f ca="1">'Application For TE&amp;GOTS'!AF565</f>
        <v>#VALUE!</v>
      </c>
      <c r="F524" s="10" t="str">
        <f ca="1">IFERROR(LEFT('Application For TE&amp;GOTS'!AH565,LEN('Application For TE&amp;GOTS'!AH565)-2),"")</f>
        <v/>
      </c>
      <c r="G524" s="10" t="e">
        <f ca="1">'Application For TE&amp;GOTS'!AI565</f>
        <v>#VALUE!</v>
      </c>
      <c r="AF524" s="10" t="str">
        <f ca="1">IF(MATCH(B524,B$1:B524,0)=ROW(B524),B524&amp;";","")</f>
        <v/>
      </c>
      <c r="AG524" s="10" t="str">
        <f>IF(MATCH(C524,C$1:C524,0)=ROW(C524),C524&amp;";","")</f>
        <v/>
      </c>
      <c r="AH524" s="10" t="str">
        <f ca="1">IF(MATCH(D524,D$1:D524,0)=ROW(D524),D524&amp;";","")</f>
        <v/>
      </c>
      <c r="AI524" s="10" t="e">
        <f ca="1">IF(MATCH(E524,E$1:E524,0)=ROW(E524),E524&amp;";","")</f>
        <v>#VALUE!</v>
      </c>
    </row>
    <row r="525" spans="1:35">
      <c r="A525" s="10">
        <v>504</v>
      </c>
      <c r="B525" s="10" t="str">
        <f ca="1">'Application For TE&amp;GOTS'!X566</f>
        <v/>
      </c>
      <c r="C525" s="10">
        <f>'Application For TE&amp;GOTS'!$D566</f>
        <v>0</v>
      </c>
      <c r="D525" s="10" t="str" cm="1">
        <f t="array" aca="1" ref="D525" ca="1">IFERROR(INDIRECT("'Application For TE&amp;GOTS'!L"&amp;'Application For TE&amp;GOTS'!S566),"")</f>
        <v/>
      </c>
      <c r="E525" s="10" t="e">
        <f ca="1">'Application For TE&amp;GOTS'!AF566</f>
        <v>#VALUE!</v>
      </c>
      <c r="F525" s="10" t="str">
        <f ca="1">IFERROR(LEFT('Application For TE&amp;GOTS'!AH566,LEN('Application For TE&amp;GOTS'!AH566)-2),"")</f>
        <v/>
      </c>
      <c r="G525" s="10" t="e">
        <f ca="1">'Application For TE&amp;GOTS'!AI566</f>
        <v>#VALUE!</v>
      </c>
      <c r="AF525" s="10" t="str">
        <f ca="1">IF(MATCH(B525,B$1:B525,0)=ROW(B525),B525&amp;";","")</f>
        <v/>
      </c>
      <c r="AG525" s="10" t="str">
        <f>IF(MATCH(C525,C$1:C525,0)=ROW(C525),C525&amp;";","")</f>
        <v/>
      </c>
      <c r="AH525" s="10" t="str">
        <f ca="1">IF(MATCH(D525,D$1:D525,0)=ROW(D525),D525&amp;";","")</f>
        <v/>
      </c>
      <c r="AI525" s="10" t="e">
        <f ca="1">IF(MATCH(E525,E$1:E525,0)=ROW(E525),E525&amp;";","")</f>
        <v>#VALUE!</v>
      </c>
    </row>
    <row r="526" spans="1:35">
      <c r="A526" s="10">
        <v>505</v>
      </c>
      <c r="B526" s="10" t="str">
        <f ca="1">'Application For TE&amp;GOTS'!X567</f>
        <v/>
      </c>
      <c r="C526" s="10">
        <f>'Application For TE&amp;GOTS'!$D567</f>
        <v>0</v>
      </c>
      <c r="D526" s="10" t="str" cm="1">
        <f t="array" aca="1" ref="D526" ca="1">IFERROR(INDIRECT("'Application For TE&amp;GOTS'!L"&amp;'Application For TE&amp;GOTS'!S567),"")</f>
        <v/>
      </c>
      <c r="E526" s="10" t="e">
        <f ca="1">'Application For TE&amp;GOTS'!AF567</f>
        <v>#VALUE!</v>
      </c>
      <c r="F526" s="10" t="str">
        <f ca="1">IFERROR(LEFT('Application For TE&amp;GOTS'!AH567,LEN('Application For TE&amp;GOTS'!AH567)-2),"")</f>
        <v/>
      </c>
      <c r="G526" s="10" t="e">
        <f ca="1">'Application For TE&amp;GOTS'!AI567</f>
        <v>#VALUE!</v>
      </c>
      <c r="AF526" s="10" t="str">
        <f ca="1">IF(MATCH(B526,B$1:B526,0)=ROW(B526),B526&amp;";","")</f>
        <v/>
      </c>
      <c r="AG526" s="10" t="str">
        <f>IF(MATCH(C526,C$1:C526,0)=ROW(C526),C526&amp;";","")</f>
        <v/>
      </c>
      <c r="AH526" s="10" t="str">
        <f ca="1">IF(MATCH(D526,D$1:D526,0)=ROW(D526),D526&amp;";","")</f>
        <v/>
      </c>
      <c r="AI526" s="10" t="e">
        <f ca="1">IF(MATCH(E526,E$1:E526,0)=ROW(E526),E526&amp;";","")</f>
        <v>#VALUE!</v>
      </c>
    </row>
    <row r="527" spans="1:35">
      <c r="A527" s="10">
        <v>506</v>
      </c>
      <c r="B527" s="10" t="str">
        <f ca="1">'Application For TE&amp;GOTS'!X568</f>
        <v/>
      </c>
      <c r="C527" s="10">
        <f>'Application For TE&amp;GOTS'!$D568</f>
        <v>0</v>
      </c>
      <c r="D527" s="10" t="str" cm="1">
        <f t="array" aca="1" ref="D527" ca="1">IFERROR(INDIRECT("'Application For TE&amp;GOTS'!L"&amp;'Application For TE&amp;GOTS'!S568),"")</f>
        <v/>
      </c>
      <c r="E527" s="10" t="e">
        <f ca="1">'Application For TE&amp;GOTS'!AF568</f>
        <v>#VALUE!</v>
      </c>
      <c r="F527" s="10" t="str">
        <f ca="1">IFERROR(LEFT('Application For TE&amp;GOTS'!AH568,LEN('Application For TE&amp;GOTS'!AH568)-2),"")</f>
        <v/>
      </c>
      <c r="G527" s="10" t="e">
        <f ca="1">'Application For TE&amp;GOTS'!AI568</f>
        <v>#VALUE!</v>
      </c>
      <c r="AF527" s="10" t="str">
        <f ca="1">IF(MATCH(B527,B$1:B527,0)=ROW(B527),B527&amp;";","")</f>
        <v/>
      </c>
      <c r="AG527" s="10" t="str">
        <f>IF(MATCH(C527,C$1:C527,0)=ROW(C527),C527&amp;";","")</f>
        <v/>
      </c>
      <c r="AH527" s="10" t="str">
        <f ca="1">IF(MATCH(D527,D$1:D527,0)=ROW(D527),D527&amp;";","")</f>
        <v/>
      </c>
      <c r="AI527" s="10" t="e">
        <f ca="1">IF(MATCH(E527,E$1:E527,0)=ROW(E527),E527&amp;";","")</f>
        <v>#VALUE!</v>
      </c>
    </row>
    <row r="528" spans="1:35">
      <c r="A528" s="10">
        <v>507</v>
      </c>
      <c r="B528" s="10" t="str">
        <f ca="1">'Application For TE&amp;GOTS'!X569</f>
        <v/>
      </c>
      <c r="C528" s="10">
        <f>'Application For TE&amp;GOTS'!$D569</f>
        <v>0</v>
      </c>
      <c r="D528" s="10" t="str" cm="1">
        <f t="array" aca="1" ref="D528" ca="1">IFERROR(INDIRECT("'Application For TE&amp;GOTS'!L"&amp;'Application For TE&amp;GOTS'!S569),"")</f>
        <v/>
      </c>
      <c r="E528" s="10" t="e">
        <f ca="1">'Application For TE&amp;GOTS'!AF569</f>
        <v>#VALUE!</v>
      </c>
      <c r="F528" s="10" t="str">
        <f ca="1">IFERROR(LEFT('Application For TE&amp;GOTS'!AH569,LEN('Application For TE&amp;GOTS'!AH569)-2),"")</f>
        <v/>
      </c>
      <c r="G528" s="10" t="e">
        <f ca="1">'Application For TE&amp;GOTS'!AI569</f>
        <v>#VALUE!</v>
      </c>
      <c r="AF528" s="10" t="str">
        <f ca="1">IF(MATCH(B528,B$1:B528,0)=ROW(B528),B528&amp;";","")</f>
        <v/>
      </c>
      <c r="AG528" s="10" t="str">
        <f>IF(MATCH(C528,C$1:C528,0)=ROW(C528),C528&amp;";","")</f>
        <v/>
      </c>
      <c r="AH528" s="10" t="str">
        <f ca="1">IF(MATCH(D528,D$1:D528,0)=ROW(D528),D528&amp;";","")</f>
        <v/>
      </c>
      <c r="AI528" s="10" t="e">
        <f ca="1">IF(MATCH(E528,E$1:E528,0)=ROW(E528),E528&amp;";","")</f>
        <v>#VALUE!</v>
      </c>
    </row>
    <row r="529" spans="1:35">
      <c r="A529" s="10">
        <v>508</v>
      </c>
      <c r="B529" s="10" t="str">
        <f ca="1">'Application For TE&amp;GOTS'!X570</f>
        <v/>
      </c>
      <c r="C529" s="10">
        <f>'Application For TE&amp;GOTS'!$D570</f>
        <v>0</v>
      </c>
      <c r="D529" s="10" t="str" cm="1">
        <f t="array" aca="1" ref="D529" ca="1">IFERROR(INDIRECT("'Application For TE&amp;GOTS'!L"&amp;'Application For TE&amp;GOTS'!S570),"")</f>
        <v/>
      </c>
      <c r="E529" s="10" t="e">
        <f ca="1">'Application For TE&amp;GOTS'!AF570</f>
        <v>#VALUE!</v>
      </c>
      <c r="F529" s="10" t="str">
        <f ca="1">IFERROR(LEFT('Application For TE&amp;GOTS'!AH570,LEN('Application For TE&amp;GOTS'!AH570)-2),"")</f>
        <v/>
      </c>
      <c r="G529" s="10" t="e">
        <f ca="1">'Application For TE&amp;GOTS'!AI570</f>
        <v>#VALUE!</v>
      </c>
      <c r="AF529" s="10" t="str">
        <f ca="1">IF(MATCH(B529,B$1:B529,0)=ROW(B529),B529&amp;";","")</f>
        <v/>
      </c>
      <c r="AG529" s="10" t="str">
        <f>IF(MATCH(C529,C$1:C529,0)=ROW(C529),C529&amp;";","")</f>
        <v/>
      </c>
      <c r="AH529" s="10" t="str">
        <f ca="1">IF(MATCH(D529,D$1:D529,0)=ROW(D529),D529&amp;";","")</f>
        <v/>
      </c>
      <c r="AI529" s="10" t="e">
        <f ca="1">IF(MATCH(E529,E$1:E529,0)=ROW(E529),E529&amp;";","")</f>
        <v>#VALUE!</v>
      </c>
    </row>
    <row r="530" spans="1:35">
      <c r="A530" s="10">
        <v>509</v>
      </c>
      <c r="B530" s="10" t="str">
        <f ca="1">'Application For TE&amp;GOTS'!X571</f>
        <v/>
      </c>
      <c r="C530" s="10">
        <f>'Application For TE&amp;GOTS'!$D571</f>
        <v>0</v>
      </c>
      <c r="D530" s="10" t="str" cm="1">
        <f t="array" aca="1" ref="D530" ca="1">IFERROR(INDIRECT("'Application For TE&amp;GOTS'!L"&amp;'Application For TE&amp;GOTS'!S571),"")</f>
        <v/>
      </c>
      <c r="E530" s="10" t="e">
        <f ca="1">'Application For TE&amp;GOTS'!AF571</f>
        <v>#VALUE!</v>
      </c>
      <c r="F530" s="10" t="str">
        <f ca="1">IFERROR(LEFT('Application For TE&amp;GOTS'!AH571,LEN('Application For TE&amp;GOTS'!AH571)-2),"")</f>
        <v/>
      </c>
      <c r="G530" s="10" t="e">
        <f ca="1">'Application For TE&amp;GOTS'!AI571</f>
        <v>#VALUE!</v>
      </c>
      <c r="AF530" s="10" t="str">
        <f ca="1">IF(MATCH(B530,B$1:B530,0)=ROW(B530),B530&amp;";","")</f>
        <v/>
      </c>
      <c r="AG530" s="10" t="str">
        <f>IF(MATCH(C530,C$1:C530,0)=ROW(C530),C530&amp;";","")</f>
        <v/>
      </c>
      <c r="AH530" s="10" t="str">
        <f ca="1">IF(MATCH(D530,D$1:D530,0)=ROW(D530),D530&amp;";","")</f>
        <v/>
      </c>
      <c r="AI530" s="10" t="e">
        <f ca="1">IF(MATCH(E530,E$1:E530,0)=ROW(E530),E530&amp;";","")</f>
        <v>#VALUE!</v>
      </c>
    </row>
    <row r="531" spans="1:35">
      <c r="A531" s="10">
        <v>510</v>
      </c>
      <c r="B531" s="10" t="str">
        <f ca="1">'Application For TE&amp;GOTS'!X572</f>
        <v/>
      </c>
      <c r="C531" s="10">
        <f>'Application For TE&amp;GOTS'!$D572</f>
        <v>0</v>
      </c>
      <c r="D531" s="10" t="str" cm="1">
        <f t="array" aca="1" ref="D531" ca="1">IFERROR(INDIRECT("'Application For TE&amp;GOTS'!L"&amp;'Application For TE&amp;GOTS'!S572),"")</f>
        <v/>
      </c>
      <c r="E531" s="10" t="e">
        <f ca="1">'Application For TE&amp;GOTS'!AF572</f>
        <v>#VALUE!</v>
      </c>
      <c r="F531" s="10" t="str">
        <f ca="1">IFERROR(LEFT('Application For TE&amp;GOTS'!AH572,LEN('Application For TE&amp;GOTS'!AH572)-2),"")</f>
        <v/>
      </c>
      <c r="G531" s="10" t="e">
        <f ca="1">'Application For TE&amp;GOTS'!AI572</f>
        <v>#VALUE!</v>
      </c>
      <c r="AF531" s="10" t="str">
        <f ca="1">IF(MATCH(B531,B$1:B531,0)=ROW(B531),B531&amp;";","")</f>
        <v/>
      </c>
      <c r="AG531" s="10" t="str">
        <f>IF(MATCH(C531,C$1:C531,0)=ROW(C531),C531&amp;";","")</f>
        <v/>
      </c>
      <c r="AH531" s="10" t="str">
        <f ca="1">IF(MATCH(D531,D$1:D531,0)=ROW(D531),D531&amp;";","")</f>
        <v/>
      </c>
      <c r="AI531" s="10" t="e">
        <f ca="1">IF(MATCH(E531,E$1:E531,0)=ROW(E531),E531&amp;";","")</f>
        <v>#VALUE!</v>
      </c>
    </row>
    <row r="532" spans="1:35">
      <c r="A532" s="10">
        <v>511</v>
      </c>
      <c r="B532" s="10" t="str">
        <f ca="1">'Application For TE&amp;GOTS'!X573</f>
        <v/>
      </c>
      <c r="C532" s="10">
        <f>'Application For TE&amp;GOTS'!$D573</f>
        <v>0</v>
      </c>
      <c r="D532" s="10" t="str" cm="1">
        <f t="array" aca="1" ref="D532" ca="1">IFERROR(INDIRECT("'Application For TE&amp;GOTS'!L"&amp;'Application For TE&amp;GOTS'!S573),"")</f>
        <v/>
      </c>
      <c r="E532" s="10" t="e">
        <f ca="1">'Application For TE&amp;GOTS'!AF573</f>
        <v>#VALUE!</v>
      </c>
      <c r="F532" s="10" t="str">
        <f ca="1">IFERROR(LEFT('Application For TE&amp;GOTS'!AH573,LEN('Application For TE&amp;GOTS'!AH573)-2),"")</f>
        <v/>
      </c>
      <c r="G532" s="10" t="e">
        <f ca="1">'Application For TE&amp;GOTS'!AI573</f>
        <v>#VALUE!</v>
      </c>
      <c r="AF532" s="10" t="str">
        <f ca="1">IF(MATCH(B532,B$1:B532,0)=ROW(B532),B532&amp;";","")</f>
        <v/>
      </c>
      <c r="AG532" s="10" t="str">
        <f>IF(MATCH(C532,C$1:C532,0)=ROW(C532),C532&amp;";","")</f>
        <v/>
      </c>
      <c r="AH532" s="10" t="str">
        <f ca="1">IF(MATCH(D532,D$1:D532,0)=ROW(D532),D532&amp;";","")</f>
        <v/>
      </c>
      <c r="AI532" s="10" t="e">
        <f ca="1">IF(MATCH(E532,E$1:E532,0)=ROW(E532),E532&amp;";","")</f>
        <v>#VALUE!</v>
      </c>
    </row>
    <row r="533" spans="1:35">
      <c r="A533" s="10">
        <v>512</v>
      </c>
      <c r="B533" s="10" t="str">
        <f ca="1">'Application For TE&amp;GOTS'!X574</f>
        <v/>
      </c>
      <c r="C533" s="10">
        <f>'Application For TE&amp;GOTS'!$D574</f>
        <v>0</v>
      </c>
      <c r="D533" s="10" t="str" cm="1">
        <f t="array" aca="1" ref="D533" ca="1">IFERROR(INDIRECT("'Application For TE&amp;GOTS'!L"&amp;'Application For TE&amp;GOTS'!S574),"")</f>
        <v/>
      </c>
      <c r="E533" s="10" t="e">
        <f ca="1">'Application For TE&amp;GOTS'!AF574</f>
        <v>#VALUE!</v>
      </c>
      <c r="F533" s="10" t="str">
        <f ca="1">IFERROR(LEFT('Application For TE&amp;GOTS'!AH574,LEN('Application For TE&amp;GOTS'!AH574)-2),"")</f>
        <v/>
      </c>
      <c r="G533" s="10" t="e">
        <f ca="1">'Application For TE&amp;GOTS'!AI574</f>
        <v>#VALUE!</v>
      </c>
      <c r="AF533" s="10" t="str">
        <f ca="1">IF(MATCH(B533,B$1:B533,0)=ROW(B533),B533&amp;";","")</f>
        <v/>
      </c>
      <c r="AG533" s="10" t="str">
        <f>IF(MATCH(C533,C$1:C533,0)=ROW(C533),C533&amp;";","")</f>
        <v/>
      </c>
      <c r="AH533" s="10" t="str">
        <f ca="1">IF(MATCH(D533,D$1:D533,0)=ROW(D533),D533&amp;";","")</f>
        <v/>
      </c>
      <c r="AI533" s="10" t="e">
        <f ca="1">IF(MATCH(E533,E$1:E533,0)=ROW(E533),E533&amp;";","")</f>
        <v>#VALUE!</v>
      </c>
    </row>
    <row r="534" spans="1:35">
      <c r="A534" s="10">
        <v>513</v>
      </c>
      <c r="B534" s="10" t="str">
        <f ca="1">'Application For TE&amp;GOTS'!X575</f>
        <v/>
      </c>
      <c r="C534" s="10">
        <f>'Application For TE&amp;GOTS'!$D575</f>
        <v>0</v>
      </c>
      <c r="D534" s="10" t="str" cm="1">
        <f t="array" aca="1" ref="D534" ca="1">IFERROR(INDIRECT("'Application For TE&amp;GOTS'!L"&amp;'Application For TE&amp;GOTS'!S575),"")</f>
        <v/>
      </c>
      <c r="E534" s="10" t="e">
        <f ca="1">'Application For TE&amp;GOTS'!AF575</f>
        <v>#VALUE!</v>
      </c>
      <c r="F534" s="10" t="str">
        <f ca="1">IFERROR(LEFT('Application For TE&amp;GOTS'!AH575,LEN('Application For TE&amp;GOTS'!AH575)-2),"")</f>
        <v/>
      </c>
      <c r="G534" s="10" t="e">
        <f ca="1">'Application For TE&amp;GOTS'!AI575</f>
        <v>#VALUE!</v>
      </c>
      <c r="AF534" s="10" t="str">
        <f ca="1">IF(MATCH(B534,B$1:B534,0)=ROW(B534),B534&amp;";","")</f>
        <v/>
      </c>
      <c r="AG534" s="10" t="str">
        <f>IF(MATCH(C534,C$1:C534,0)=ROW(C534),C534&amp;";","")</f>
        <v/>
      </c>
      <c r="AH534" s="10" t="str">
        <f ca="1">IF(MATCH(D534,D$1:D534,0)=ROW(D534),D534&amp;";","")</f>
        <v/>
      </c>
      <c r="AI534" s="10" t="e">
        <f ca="1">IF(MATCH(E534,E$1:E534,0)=ROW(E534),E534&amp;";","")</f>
        <v>#VALUE!</v>
      </c>
    </row>
    <row r="535" spans="1:35">
      <c r="A535" s="10">
        <v>514</v>
      </c>
      <c r="B535" s="10" t="str">
        <f ca="1">'Application For TE&amp;GOTS'!X576</f>
        <v/>
      </c>
      <c r="C535" s="10">
        <f>'Application For TE&amp;GOTS'!$D576</f>
        <v>0</v>
      </c>
      <c r="D535" s="10" t="str" cm="1">
        <f t="array" aca="1" ref="D535" ca="1">IFERROR(INDIRECT("'Application For TE&amp;GOTS'!L"&amp;'Application For TE&amp;GOTS'!S576),"")</f>
        <v/>
      </c>
      <c r="E535" s="10" t="e">
        <f ca="1">'Application For TE&amp;GOTS'!AF576</f>
        <v>#VALUE!</v>
      </c>
      <c r="F535" s="10" t="str">
        <f ca="1">IFERROR(LEFT('Application For TE&amp;GOTS'!AH576,LEN('Application For TE&amp;GOTS'!AH576)-2),"")</f>
        <v/>
      </c>
      <c r="G535" s="10" t="e">
        <f ca="1">'Application For TE&amp;GOTS'!AI576</f>
        <v>#VALUE!</v>
      </c>
      <c r="AF535" s="10" t="str">
        <f ca="1">IF(MATCH(B535,B$1:B535,0)=ROW(B535),B535&amp;";","")</f>
        <v/>
      </c>
      <c r="AG535" s="10" t="str">
        <f>IF(MATCH(C535,C$1:C535,0)=ROW(C535),C535&amp;";","")</f>
        <v/>
      </c>
      <c r="AH535" s="10" t="str">
        <f ca="1">IF(MATCH(D535,D$1:D535,0)=ROW(D535),D535&amp;";","")</f>
        <v/>
      </c>
      <c r="AI535" s="10" t="e">
        <f ca="1">IF(MATCH(E535,E$1:E535,0)=ROW(E535),E535&amp;";","")</f>
        <v>#VALUE!</v>
      </c>
    </row>
    <row r="536" spans="1:35">
      <c r="A536" s="10">
        <v>515</v>
      </c>
      <c r="B536" s="10" t="str">
        <f ca="1">'Application For TE&amp;GOTS'!X577</f>
        <v/>
      </c>
      <c r="C536" s="10">
        <f>'Application For TE&amp;GOTS'!$D577</f>
        <v>0</v>
      </c>
      <c r="D536" s="10" t="str" cm="1">
        <f t="array" aca="1" ref="D536" ca="1">IFERROR(INDIRECT("'Application For TE&amp;GOTS'!L"&amp;'Application For TE&amp;GOTS'!S577),"")</f>
        <v/>
      </c>
      <c r="E536" s="10" t="e">
        <f ca="1">'Application For TE&amp;GOTS'!AF577</f>
        <v>#VALUE!</v>
      </c>
      <c r="F536" s="10" t="str">
        <f ca="1">IFERROR(LEFT('Application For TE&amp;GOTS'!AH577,LEN('Application For TE&amp;GOTS'!AH577)-2),"")</f>
        <v/>
      </c>
      <c r="G536" s="10" t="e">
        <f ca="1">'Application For TE&amp;GOTS'!AI577</f>
        <v>#VALUE!</v>
      </c>
      <c r="AF536" s="10" t="str">
        <f ca="1">IF(MATCH(B536,B$1:B536,0)=ROW(B536),B536&amp;";","")</f>
        <v/>
      </c>
      <c r="AG536" s="10" t="str">
        <f>IF(MATCH(C536,C$1:C536,0)=ROW(C536),C536&amp;";","")</f>
        <v/>
      </c>
      <c r="AH536" s="10" t="str">
        <f ca="1">IF(MATCH(D536,D$1:D536,0)=ROW(D536),D536&amp;";","")</f>
        <v/>
      </c>
      <c r="AI536" s="10" t="e">
        <f ca="1">IF(MATCH(E536,E$1:E536,0)=ROW(E536),E536&amp;";","")</f>
        <v>#VALUE!</v>
      </c>
    </row>
    <row r="537" spans="1:35">
      <c r="A537" s="10">
        <v>516</v>
      </c>
      <c r="B537" s="10" t="str">
        <f ca="1">'Application For TE&amp;GOTS'!X578</f>
        <v/>
      </c>
      <c r="C537" s="10">
        <f>'Application For TE&amp;GOTS'!$D578</f>
        <v>0</v>
      </c>
      <c r="D537" s="10" t="str" cm="1">
        <f t="array" aca="1" ref="D537" ca="1">IFERROR(INDIRECT("'Application For TE&amp;GOTS'!L"&amp;'Application For TE&amp;GOTS'!S578),"")</f>
        <v/>
      </c>
      <c r="E537" s="10" t="e">
        <f ca="1">'Application For TE&amp;GOTS'!AF578</f>
        <v>#VALUE!</v>
      </c>
      <c r="F537" s="10" t="str">
        <f ca="1">IFERROR(LEFT('Application For TE&amp;GOTS'!AH578,LEN('Application For TE&amp;GOTS'!AH578)-2),"")</f>
        <v/>
      </c>
      <c r="G537" s="10" t="e">
        <f ca="1">'Application For TE&amp;GOTS'!AI578</f>
        <v>#VALUE!</v>
      </c>
      <c r="AF537" s="10" t="str">
        <f ca="1">IF(MATCH(B537,B$1:B537,0)=ROW(B537),B537&amp;";","")</f>
        <v/>
      </c>
      <c r="AG537" s="10" t="str">
        <f>IF(MATCH(C537,C$1:C537,0)=ROW(C537),C537&amp;";","")</f>
        <v/>
      </c>
      <c r="AH537" s="10" t="str">
        <f ca="1">IF(MATCH(D537,D$1:D537,0)=ROW(D537),D537&amp;";","")</f>
        <v/>
      </c>
      <c r="AI537" s="10" t="e">
        <f ca="1">IF(MATCH(E537,E$1:E537,0)=ROW(E537),E537&amp;";","")</f>
        <v>#VALUE!</v>
      </c>
    </row>
    <row r="538" spans="1:35">
      <c r="A538" s="10">
        <v>517</v>
      </c>
      <c r="B538" s="10" t="str">
        <f ca="1">'Application For TE&amp;GOTS'!X579</f>
        <v/>
      </c>
      <c r="C538" s="10">
        <f>'Application For TE&amp;GOTS'!$D579</f>
        <v>0</v>
      </c>
      <c r="D538" s="10" t="str" cm="1">
        <f t="array" aca="1" ref="D538" ca="1">IFERROR(INDIRECT("'Application For TE&amp;GOTS'!L"&amp;'Application For TE&amp;GOTS'!S579),"")</f>
        <v/>
      </c>
      <c r="E538" s="10" t="e">
        <f ca="1">'Application For TE&amp;GOTS'!AF579</f>
        <v>#VALUE!</v>
      </c>
      <c r="F538" s="10" t="str">
        <f ca="1">IFERROR(LEFT('Application For TE&amp;GOTS'!AH579,LEN('Application For TE&amp;GOTS'!AH579)-2),"")</f>
        <v/>
      </c>
      <c r="G538" s="10" t="e">
        <f ca="1">'Application For TE&amp;GOTS'!AI579</f>
        <v>#VALUE!</v>
      </c>
      <c r="AF538" s="10" t="str">
        <f ca="1">IF(MATCH(B538,B$1:B538,0)=ROW(B538),B538&amp;";","")</f>
        <v/>
      </c>
      <c r="AG538" s="10" t="str">
        <f>IF(MATCH(C538,C$1:C538,0)=ROW(C538),C538&amp;";","")</f>
        <v/>
      </c>
      <c r="AH538" s="10" t="str">
        <f ca="1">IF(MATCH(D538,D$1:D538,0)=ROW(D538),D538&amp;";","")</f>
        <v/>
      </c>
      <c r="AI538" s="10" t="e">
        <f ca="1">IF(MATCH(E538,E$1:E538,0)=ROW(E538),E538&amp;";","")</f>
        <v>#VALUE!</v>
      </c>
    </row>
    <row r="539" spans="1:35">
      <c r="A539" s="10">
        <v>518</v>
      </c>
      <c r="B539" s="10" t="str">
        <f ca="1">'Application For TE&amp;GOTS'!X580</f>
        <v/>
      </c>
      <c r="C539" s="10">
        <f>'Application For TE&amp;GOTS'!$D580</f>
        <v>0</v>
      </c>
      <c r="D539" s="10" t="str" cm="1">
        <f t="array" aca="1" ref="D539" ca="1">IFERROR(INDIRECT("'Application For TE&amp;GOTS'!L"&amp;'Application For TE&amp;GOTS'!S580),"")</f>
        <v/>
      </c>
      <c r="E539" s="10" t="e">
        <f ca="1">'Application For TE&amp;GOTS'!AF580</f>
        <v>#VALUE!</v>
      </c>
      <c r="F539" s="10" t="str">
        <f ca="1">IFERROR(LEFT('Application For TE&amp;GOTS'!AH580,LEN('Application For TE&amp;GOTS'!AH580)-2),"")</f>
        <v/>
      </c>
      <c r="G539" s="10" t="e">
        <f ca="1">'Application For TE&amp;GOTS'!AI580</f>
        <v>#VALUE!</v>
      </c>
      <c r="AF539" s="10" t="str">
        <f ca="1">IF(MATCH(B539,B$1:B539,0)=ROW(B539),B539&amp;";","")</f>
        <v/>
      </c>
      <c r="AG539" s="10" t="str">
        <f>IF(MATCH(C539,C$1:C539,0)=ROW(C539),C539&amp;";","")</f>
        <v/>
      </c>
      <c r="AH539" s="10" t="str">
        <f ca="1">IF(MATCH(D539,D$1:D539,0)=ROW(D539),D539&amp;";","")</f>
        <v/>
      </c>
      <c r="AI539" s="10" t="e">
        <f ca="1">IF(MATCH(E539,E$1:E539,0)=ROW(E539),E539&amp;";","")</f>
        <v>#VALUE!</v>
      </c>
    </row>
    <row r="540" spans="1:35">
      <c r="A540" s="10">
        <v>519</v>
      </c>
      <c r="B540" s="10" t="str">
        <f ca="1">'Application For TE&amp;GOTS'!X581</f>
        <v/>
      </c>
      <c r="C540" s="10">
        <f>'Application For TE&amp;GOTS'!$D581</f>
        <v>0</v>
      </c>
      <c r="D540" s="10" t="str" cm="1">
        <f t="array" aca="1" ref="D540" ca="1">IFERROR(INDIRECT("'Application For TE&amp;GOTS'!L"&amp;'Application For TE&amp;GOTS'!S581),"")</f>
        <v/>
      </c>
      <c r="E540" s="10" t="e">
        <f ca="1">'Application For TE&amp;GOTS'!AF581</f>
        <v>#VALUE!</v>
      </c>
      <c r="F540" s="10" t="str">
        <f ca="1">IFERROR(LEFT('Application For TE&amp;GOTS'!AH581,LEN('Application For TE&amp;GOTS'!AH581)-2),"")</f>
        <v/>
      </c>
      <c r="G540" s="10" t="e">
        <f ca="1">'Application For TE&amp;GOTS'!AI581</f>
        <v>#VALUE!</v>
      </c>
      <c r="AF540" s="10" t="str">
        <f ca="1">IF(MATCH(B540,B$1:B540,0)=ROW(B540),B540&amp;";","")</f>
        <v/>
      </c>
      <c r="AG540" s="10" t="str">
        <f>IF(MATCH(C540,C$1:C540,0)=ROW(C540),C540&amp;";","")</f>
        <v/>
      </c>
      <c r="AH540" s="10" t="str">
        <f ca="1">IF(MATCH(D540,D$1:D540,0)=ROW(D540),D540&amp;";","")</f>
        <v/>
      </c>
      <c r="AI540" s="10" t="e">
        <f ca="1">IF(MATCH(E540,E$1:E540,0)=ROW(E540),E540&amp;";","")</f>
        <v>#VALUE!</v>
      </c>
    </row>
    <row r="541" spans="1:35">
      <c r="A541" s="10">
        <v>520</v>
      </c>
      <c r="B541" s="10" t="str">
        <f ca="1">'Application For TE&amp;GOTS'!X582</f>
        <v/>
      </c>
      <c r="C541" s="10">
        <f>'Application For TE&amp;GOTS'!$D582</f>
        <v>0</v>
      </c>
      <c r="D541" s="10" t="str" cm="1">
        <f t="array" aca="1" ref="D541" ca="1">IFERROR(INDIRECT("'Application For TE&amp;GOTS'!L"&amp;'Application For TE&amp;GOTS'!S582),"")</f>
        <v/>
      </c>
      <c r="E541" s="10" t="e">
        <f ca="1">'Application For TE&amp;GOTS'!AF582</f>
        <v>#VALUE!</v>
      </c>
      <c r="F541" s="10" t="str">
        <f ca="1">IFERROR(LEFT('Application For TE&amp;GOTS'!AH582,LEN('Application For TE&amp;GOTS'!AH582)-2),"")</f>
        <v/>
      </c>
      <c r="G541" s="10" t="e">
        <f ca="1">'Application For TE&amp;GOTS'!AI582</f>
        <v>#VALUE!</v>
      </c>
      <c r="AF541" s="10" t="str">
        <f ca="1">IF(MATCH(B541,B$1:B541,0)=ROW(B541),B541&amp;";","")</f>
        <v/>
      </c>
      <c r="AG541" s="10" t="str">
        <f>IF(MATCH(C541,C$1:C541,0)=ROW(C541),C541&amp;";","")</f>
        <v/>
      </c>
      <c r="AH541" s="10" t="str">
        <f ca="1">IF(MATCH(D541,D$1:D541,0)=ROW(D541),D541&amp;";","")</f>
        <v/>
      </c>
      <c r="AI541" s="10" t="e">
        <f ca="1">IF(MATCH(E541,E$1:E541,0)=ROW(E541),E541&amp;";","")</f>
        <v>#VALUE!</v>
      </c>
    </row>
    <row r="542" spans="1:35">
      <c r="A542" s="10">
        <v>521</v>
      </c>
      <c r="B542" s="10" t="str">
        <f ca="1">'Application For TE&amp;GOTS'!X583</f>
        <v/>
      </c>
      <c r="C542" s="10">
        <f>'Application For TE&amp;GOTS'!$D583</f>
        <v>0</v>
      </c>
      <c r="D542" s="10" t="str" cm="1">
        <f t="array" aca="1" ref="D542" ca="1">IFERROR(INDIRECT("'Application For TE&amp;GOTS'!L"&amp;'Application For TE&amp;GOTS'!S583),"")</f>
        <v/>
      </c>
      <c r="E542" s="10" t="e">
        <f ca="1">'Application For TE&amp;GOTS'!AF583</f>
        <v>#VALUE!</v>
      </c>
      <c r="F542" s="10" t="str">
        <f ca="1">IFERROR(LEFT('Application For TE&amp;GOTS'!AH583,LEN('Application For TE&amp;GOTS'!AH583)-2),"")</f>
        <v/>
      </c>
      <c r="G542" s="10" t="e">
        <f ca="1">'Application For TE&amp;GOTS'!AI583</f>
        <v>#VALUE!</v>
      </c>
      <c r="AF542" s="10" t="str">
        <f ca="1">IF(MATCH(B542,B$1:B542,0)=ROW(B542),B542&amp;";","")</f>
        <v/>
      </c>
      <c r="AG542" s="10" t="str">
        <f>IF(MATCH(C542,C$1:C542,0)=ROW(C542),C542&amp;";","")</f>
        <v/>
      </c>
      <c r="AH542" s="10" t="str">
        <f ca="1">IF(MATCH(D542,D$1:D542,0)=ROW(D542),D542&amp;";","")</f>
        <v/>
      </c>
      <c r="AI542" s="10" t="e">
        <f ca="1">IF(MATCH(E542,E$1:E542,0)=ROW(E542),E542&amp;";","")</f>
        <v>#VALUE!</v>
      </c>
    </row>
    <row r="543" spans="1:35">
      <c r="A543" s="10">
        <v>522</v>
      </c>
      <c r="B543" s="10" t="str">
        <f ca="1">'Application For TE&amp;GOTS'!X584</f>
        <v/>
      </c>
      <c r="C543" s="10">
        <f>'Application For TE&amp;GOTS'!$D584</f>
        <v>0</v>
      </c>
      <c r="D543" s="10" t="str" cm="1">
        <f t="array" aca="1" ref="D543" ca="1">IFERROR(INDIRECT("'Application For TE&amp;GOTS'!L"&amp;'Application For TE&amp;GOTS'!S584),"")</f>
        <v/>
      </c>
      <c r="E543" s="10" t="e">
        <f ca="1">'Application For TE&amp;GOTS'!AF584</f>
        <v>#VALUE!</v>
      </c>
      <c r="F543" s="10" t="str">
        <f ca="1">IFERROR(LEFT('Application For TE&amp;GOTS'!AH584,LEN('Application For TE&amp;GOTS'!AH584)-2),"")</f>
        <v/>
      </c>
      <c r="G543" s="10" t="e">
        <f ca="1">'Application For TE&amp;GOTS'!AI584</f>
        <v>#VALUE!</v>
      </c>
      <c r="AF543" s="10" t="str">
        <f ca="1">IF(MATCH(B543,B$1:B543,0)=ROW(B543),B543&amp;";","")</f>
        <v/>
      </c>
      <c r="AG543" s="10" t="str">
        <f>IF(MATCH(C543,C$1:C543,0)=ROW(C543),C543&amp;";","")</f>
        <v/>
      </c>
      <c r="AH543" s="10" t="str">
        <f ca="1">IF(MATCH(D543,D$1:D543,0)=ROW(D543),D543&amp;";","")</f>
        <v/>
      </c>
      <c r="AI543" s="10" t="e">
        <f ca="1">IF(MATCH(E543,E$1:E543,0)=ROW(E543),E543&amp;";","")</f>
        <v>#VALUE!</v>
      </c>
    </row>
    <row r="544" spans="1:35">
      <c r="A544" s="10">
        <v>523</v>
      </c>
      <c r="B544" s="10" t="str">
        <f ca="1">'Application For TE&amp;GOTS'!X585</f>
        <v/>
      </c>
      <c r="C544" s="10">
        <f>'Application For TE&amp;GOTS'!$D585</f>
        <v>0</v>
      </c>
      <c r="D544" s="10" t="str" cm="1">
        <f t="array" aca="1" ref="D544" ca="1">IFERROR(INDIRECT("'Application For TE&amp;GOTS'!L"&amp;'Application For TE&amp;GOTS'!S585),"")</f>
        <v/>
      </c>
      <c r="E544" s="10" t="e">
        <f ca="1">'Application For TE&amp;GOTS'!AF585</f>
        <v>#VALUE!</v>
      </c>
      <c r="F544" s="10" t="str">
        <f ca="1">IFERROR(LEFT('Application For TE&amp;GOTS'!AH585,LEN('Application For TE&amp;GOTS'!AH585)-2),"")</f>
        <v/>
      </c>
      <c r="G544" s="10" t="e">
        <f ca="1">'Application For TE&amp;GOTS'!AI585</f>
        <v>#VALUE!</v>
      </c>
      <c r="AF544" s="10" t="str">
        <f ca="1">IF(MATCH(B544,B$1:B544,0)=ROW(B544),B544&amp;";","")</f>
        <v/>
      </c>
      <c r="AG544" s="10" t="str">
        <f>IF(MATCH(C544,C$1:C544,0)=ROW(C544),C544&amp;";","")</f>
        <v/>
      </c>
      <c r="AH544" s="10" t="str">
        <f ca="1">IF(MATCH(D544,D$1:D544,0)=ROW(D544),D544&amp;";","")</f>
        <v/>
      </c>
      <c r="AI544" s="10" t="e">
        <f ca="1">IF(MATCH(E544,E$1:E544,0)=ROW(E544),E544&amp;";","")</f>
        <v>#VALUE!</v>
      </c>
    </row>
    <row r="545" spans="1:35">
      <c r="A545" s="10">
        <v>524</v>
      </c>
      <c r="B545" s="10" t="str">
        <f ca="1">'Application For TE&amp;GOTS'!X586</f>
        <v/>
      </c>
      <c r="C545" s="10">
        <f>'Application For TE&amp;GOTS'!$D586</f>
        <v>0</v>
      </c>
      <c r="D545" s="10" t="str" cm="1">
        <f t="array" aca="1" ref="D545" ca="1">IFERROR(INDIRECT("'Application For TE&amp;GOTS'!L"&amp;'Application For TE&amp;GOTS'!S586),"")</f>
        <v/>
      </c>
      <c r="E545" s="10" t="e">
        <f ca="1">'Application For TE&amp;GOTS'!AF586</f>
        <v>#VALUE!</v>
      </c>
      <c r="F545" s="10" t="str">
        <f ca="1">IFERROR(LEFT('Application For TE&amp;GOTS'!AH586,LEN('Application For TE&amp;GOTS'!AH586)-2),"")</f>
        <v/>
      </c>
      <c r="G545" s="10" t="e">
        <f ca="1">'Application For TE&amp;GOTS'!AI586</f>
        <v>#VALUE!</v>
      </c>
      <c r="AF545" s="10" t="str">
        <f ca="1">IF(MATCH(B545,B$1:B545,0)=ROW(B545),B545&amp;";","")</f>
        <v/>
      </c>
      <c r="AG545" s="10" t="str">
        <f>IF(MATCH(C545,C$1:C545,0)=ROW(C545),C545&amp;";","")</f>
        <v/>
      </c>
      <c r="AH545" s="10" t="str">
        <f ca="1">IF(MATCH(D545,D$1:D545,0)=ROW(D545),D545&amp;";","")</f>
        <v/>
      </c>
      <c r="AI545" s="10" t="e">
        <f ca="1">IF(MATCH(E545,E$1:E545,0)=ROW(E545),E545&amp;";","")</f>
        <v>#VALUE!</v>
      </c>
    </row>
    <row r="546" spans="1:35">
      <c r="A546" s="10">
        <v>525</v>
      </c>
      <c r="B546" s="10" t="str">
        <f ca="1">'Application For TE&amp;GOTS'!X587</f>
        <v/>
      </c>
      <c r="C546" s="10">
        <f>'Application For TE&amp;GOTS'!$D587</f>
        <v>0</v>
      </c>
      <c r="D546" s="10" t="str" cm="1">
        <f t="array" aca="1" ref="D546" ca="1">IFERROR(INDIRECT("'Application For TE&amp;GOTS'!L"&amp;'Application For TE&amp;GOTS'!S587),"")</f>
        <v/>
      </c>
      <c r="E546" s="10" t="e">
        <f ca="1">'Application For TE&amp;GOTS'!AF587</f>
        <v>#VALUE!</v>
      </c>
      <c r="F546" s="10" t="str">
        <f ca="1">IFERROR(LEFT('Application For TE&amp;GOTS'!AH587,LEN('Application For TE&amp;GOTS'!AH587)-2),"")</f>
        <v/>
      </c>
      <c r="G546" s="10" t="e">
        <f ca="1">'Application For TE&amp;GOTS'!AI587</f>
        <v>#VALUE!</v>
      </c>
      <c r="AF546" s="10" t="str">
        <f ca="1">IF(MATCH(B546,B$1:B546,0)=ROW(B546),B546&amp;";","")</f>
        <v/>
      </c>
      <c r="AG546" s="10" t="str">
        <f>IF(MATCH(C546,C$1:C546,0)=ROW(C546),C546&amp;";","")</f>
        <v/>
      </c>
      <c r="AH546" s="10" t="str">
        <f ca="1">IF(MATCH(D546,D$1:D546,0)=ROW(D546),D546&amp;";","")</f>
        <v/>
      </c>
      <c r="AI546" s="10" t="e">
        <f ca="1">IF(MATCH(E546,E$1:E546,0)=ROW(E546),E546&amp;";","")</f>
        <v>#VALUE!</v>
      </c>
    </row>
    <row r="547" spans="1:35">
      <c r="A547" s="10">
        <v>526</v>
      </c>
      <c r="B547" s="10" t="str">
        <f ca="1">'Application For TE&amp;GOTS'!X588</f>
        <v/>
      </c>
      <c r="C547" s="10">
        <f>'Application For TE&amp;GOTS'!$D588</f>
        <v>0</v>
      </c>
      <c r="D547" s="10" t="str" cm="1">
        <f t="array" aca="1" ref="D547" ca="1">IFERROR(INDIRECT("'Application For TE&amp;GOTS'!L"&amp;'Application For TE&amp;GOTS'!S588),"")</f>
        <v/>
      </c>
      <c r="E547" s="10" t="e">
        <f ca="1">'Application For TE&amp;GOTS'!AF588</f>
        <v>#VALUE!</v>
      </c>
      <c r="F547" s="10" t="str">
        <f ca="1">IFERROR(LEFT('Application For TE&amp;GOTS'!AH588,LEN('Application For TE&amp;GOTS'!AH588)-2),"")</f>
        <v/>
      </c>
      <c r="G547" s="10" t="e">
        <f ca="1">'Application For TE&amp;GOTS'!AI588</f>
        <v>#VALUE!</v>
      </c>
      <c r="AF547" s="10" t="str">
        <f ca="1">IF(MATCH(B547,B$1:B547,0)=ROW(B547),B547&amp;";","")</f>
        <v/>
      </c>
      <c r="AG547" s="10" t="str">
        <f>IF(MATCH(C547,C$1:C547,0)=ROW(C547),C547&amp;";","")</f>
        <v/>
      </c>
      <c r="AH547" s="10" t="str">
        <f ca="1">IF(MATCH(D547,D$1:D547,0)=ROW(D547),D547&amp;";","")</f>
        <v/>
      </c>
      <c r="AI547" s="10" t="e">
        <f ca="1">IF(MATCH(E547,E$1:E547,0)=ROW(E547),E547&amp;";","")</f>
        <v>#VALUE!</v>
      </c>
    </row>
    <row r="548" spans="1:35">
      <c r="A548" s="10">
        <v>527</v>
      </c>
      <c r="B548" s="10" t="str">
        <f ca="1">'Application For TE&amp;GOTS'!X589</f>
        <v/>
      </c>
      <c r="C548" s="10">
        <f>'Application For TE&amp;GOTS'!$D589</f>
        <v>0</v>
      </c>
      <c r="D548" s="10" t="str" cm="1">
        <f t="array" aca="1" ref="D548" ca="1">IFERROR(INDIRECT("'Application For TE&amp;GOTS'!L"&amp;'Application For TE&amp;GOTS'!S589),"")</f>
        <v/>
      </c>
      <c r="E548" s="10" t="e">
        <f ca="1">'Application For TE&amp;GOTS'!AF589</f>
        <v>#VALUE!</v>
      </c>
      <c r="F548" s="10" t="str">
        <f ca="1">IFERROR(LEFT('Application For TE&amp;GOTS'!AH589,LEN('Application For TE&amp;GOTS'!AH589)-2),"")</f>
        <v/>
      </c>
      <c r="G548" s="10" t="e">
        <f ca="1">'Application For TE&amp;GOTS'!AI589</f>
        <v>#VALUE!</v>
      </c>
      <c r="AF548" s="10" t="str">
        <f ca="1">IF(MATCH(B548,B$1:B548,0)=ROW(B548),B548&amp;";","")</f>
        <v/>
      </c>
      <c r="AG548" s="10" t="str">
        <f>IF(MATCH(C548,C$1:C548,0)=ROW(C548),C548&amp;";","")</f>
        <v/>
      </c>
      <c r="AH548" s="10" t="str">
        <f ca="1">IF(MATCH(D548,D$1:D548,0)=ROW(D548),D548&amp;";","")</f>
        <v/>
      </c>
      <c r="AI548" s="10" t="e">
        <f ca="1">IF(MATCH(E548,E$1:E548,0)=ROW(E548),E548&amp;";","")</f>
        <v>#VALUE!</v>
      </c>
    </row>
    <row r="549" spans="1:35">
      <c r="A549" s="10">
        <v>528</v>
      </c>
      <c r="B549" s="10" t="str">
        <f ca="1">'Application For TE&amp;GOTS'!X590</f>
        <v/>
      </c>
      <c r="C549" s="10">
        <f>'Application For TE&amp;GOTS'!$D590</f>
        <v>0</v>
      </c>
      <c r="D549" s="10" t="str" cm="1">
        <f t="array" aca="1" ref="D549" ca="1">IFERROR(INDIRECT("'Application For TE&amp;GOTS'!L"&amp;'Application For TE&amp;GOTS'!S590),"")</f>
        <v/>
      </c>
      <c r="E549" s="10" t="e">
        <f ca="1">'Application For TE&amp;GOTS'!AF590</f>
        <v>#VALUE!</v>
      </c>
      <c r="F549" s="10" t="str">
        <f ca="1">IFERROR(LEFT('Application For TE&amp;GOTS'!AH590,LEN('Application For TE&amp;GOTS'!AH590)-2),"")</f>
        <v/>
      </c>
      <c r="G549" s="10" t="e">
        <f ca="1">'Application For TE&amp;GOTS'!AI590</f>
        <v>#VALUE!</v>
      </c>
      <c r="AF549" s="10" t="str">
        <f ca="1">IF(MATCH(B549,B$1:B549,0)=ROW(B549),B549&amp;";","")</f>
        <v/>
      </c>
      <c r="AG549" s="10" t="str">
        <f>IF(MATCH(C549,C$1:C549,0)=ROW(C549),C549&amp;";","")</f>
        <v/>
      </c>
      <c r="AH549" s="10" t="str">
        <f ca="1">IF(MATCH(D549,D$1:D549,0)=ROW(D549),D549&amp;";","")</f>
        <v/>
      </c>
      <c r="AI549" s="10" t="e">
        <f ca="1">IF(MATCH(E549,E$1:E549,0)=ROW(E549),E549&amp;";","")</f>
        <v>#VALUE!</v>
      </c>
    </row>
    <row r="550" spans="1:35">
      <c r="A550" s="10">
        <v>529</v>
      </c>
      <c r="B550" s="10" t="str">
        <f ca="1">'Application For TE&amp;GOTS'!X591</f>
        <v/>
      </c>
      <c r="C550" s="10">
        <f>'Application For TE&amp;GOTS'!$D591</f>
        <v>0</v>
      </c>
      <c r="D550" s="10" t="str" cm="1">
        <f t="array" aca="1" ref="D550" ca="1">IFERROR(INDIRECT("'Application For TE&amp;GOTS'!L"&amp;'Application For TE&amp;GOTS'!S591),"")</f>
        <v/>
      </c>
      <c r="E550" s="10" t="e">
        <f ca="1">'Application For TE&amp;GOTS'!AF591</f>
        <v>#VALUE!</v>
      </c>
      <c r="F550" s="10" t="str">
        <f ca="1">IFERROR(LEFT('Application For TE&amp;GOTS'!AH591,LEN('Application For TE&amp;GOTS'!AH591)-2),"")</f>
        <v/>
      </c>
      <c r="G550" s="10" t="e">
        <f ca="1">'Application For TE&amp;GOTS'!AI591</f>
        <v>#VALUE!</v>
      </c>
      <c r="AF550" s="10" t="str">
        <f ca="1">IF(MATCH(B550,B$1:B550,0)=ROW(B550),B550&amp;";","")</f>
        <v/>
      </c>
      <c r="AG550" s="10" t="str">
        <f>IF(MATCH(C550,C$1:C550,0)=ROW(C550),C550&amp;";","")</f>
        <v/>
      </c>
      <c r="AH550" s="10" t="str">
        <f ca="1">IF(MATCH(D550,D$1:D550,0)=ROW(D550),D550&amp;";","")</f>
        <v/>
      </c>
      <c r="AI550" s="10" t="e">
        <f ca="1">IF(MATCH(E550,E$1:E550,0)=ROW(E550),E550&amp;";","")</f>
        <v>#VALUE!</v>
      </c>
    </row>
    <row r="551" spans="1:35">
      <c r="A551" s="10">
        <v>530</v>
      </c>
      <c r="B551" s="10" t="str">
        <f ca="1">'Application For TE&amp;GOTS'!X592</f>
        <v/>
      </c>
      <c r="C551" s="10">
        <f>'Application For TE&amp;GOTS'!$D592</f>
        <v>0</v>
      </c>
      <c r="D551" s="10" t="str" cm="1">
        <f t="array" aca="1" ref="D551" ca="1">IFERROR(INDIRECT("'Application For TE&amp;GOTS'!L"&amp;'Application For TE&amp;GOTS'!S592),"")</f>
        <v/>
      </c>
      <c r="E551" s="10" t="e">
        <f ca="1">'Application For TE&amp;GOTS'!AF592</f>
        <v>#VALUE!</v>
      </c>
      <c r="F551" s="10" t="str">
        <f ca="1">IFERROR(LEFT('Application For TE&amp;GOTS'!AH592,LEN('Application For TE&amp;GOTS'!AH592)-2),"")</f>
        <v/>
      </c>
      <c r="G551" s="10" t="e">
        <f ca="1">'Application For TE&amp;GOTS'!AI592</f>
        <v>#VALUE!</v>
      </c>
      <c r="AF551" s="10" t="str">
        <f ca="1">IF(MATCH(B551,B$1:B551,0)=ROW(B551),B551&amp;";","")</f>
        <v/>
      </c>
      <c r="AG551" s="10" t="str">
        <f>IF(MATCH(C551,C$1:C551,0)=ROW(C551),C551&amp;";","")</f>
        <v/>
      </c>
      <c r="AH551" s="10" t="str">
        <f ca="1">IF(MATCH(D551,D$1:D551,0)=ROW(D551),D551&amp;";","")</f>
        <v/>
      </c>
      <c r="AI551" s="10" t="e">
        <f ca="1">IF(MATCH(E551,E$1:E551,0)=ROW(E551),E551&amp;";","")</f>
        <v>#VALUE!</v>
      </c>
    </row>
    <row r="552" spans="1:35">
      <c r="A552" s="10">
        <v>531</v>
      </c>
      <c r="B552" s="10" t="str">
        <f ca="1">'Application For TE&amp;GOTS'!X593</f>
        <v/>
      </c>
      <c r="C552" s="10">
        <f>'Application For TE&amp;GOTS'!$D593</f>
        <v>0</v>
      </c>
      <c r="D552" s="10" t="str" cm="1">
        <f t="array" aca="1" ref="D552" ca="1">IFERROR(INDIRECT("'Application For TE&amp;GOTS'!L"&amp;'Application For TE&amp;GOTS'!S593),"")</f>
        <v/>
      </c>
      <c r="E552" s="10" t="e">
        <f ca="1">'Application For TE&amp;GOTS'!AF593</f>
        <v>#VALUE!</v>
      </c>
      <c r="F552" s="10" t="str">
        <f ca="1">IFERROR(LEFT('Application For TE&amp;GOTS'!AH593,LEN('Application For TE&amp;GOTS'!AH593)-2),"")</f>
        <v/>
      </c>
      <c r="G552" s="10" t="e">
        <f ca="1">'Application For TE&amp;GOTS'!AI593</f>
        <v>#VALUE!</v>
      </c>
      <c r="AF552" s="10" t="str">
        <f ca="1">IF(MATCH(B552,B$1:B552,0)=ROW(B552),B552&amp;";","")</f>
        <v/>
      </c>
      <c r="AG552" s="10" t="str">
        <f>IF(MATCH(C552,C$1:C552,0)=ROW(C552),C552&amp;";","")</f>
        <v/>
      </c>
      <c r="AH552" s="10" t="str">
        <f ca="1">IF(MATCH(D552,D$1:D552,0)=ROW(D552),D552&amp;";","")</f>
        <v/>
      </c>
      <c r="AI552" s="10" t="e">
        <f ca="1">IF(MATCH(E552,E$1:E552,0)=ROW(E552),E552&amp;";","")</f>
        <v>#VALUE!</v>
      </c>
    </row>
    <row r="553" spans="1:35">
      <c r="A553" s="10">
        <v>532</v>
      </c>
      <c r="B553" s="10" t="str">
        <f ca="1">'Application For TE&amp;GOTS'!X594</f>
        <v/>
      </c>
      <c r="C553" s="10">
        <f>'Application For TE&amp;GOTS'!$D594</f>
        <v>0</v>
      </c>
      <c r="D553" s="10" t="str" cm="1">
        <f t="array" aca="1" ref="D553" ca="1">IFERROR(INDIRECT("'Application For TE&amp;GOTS'!L"&amp;'Application For TE&amp;GOTS'!S594),"")</f>
        <v/>
      </c>
      <c r="E553" s="10" t="e">
        <f ca="1">'Application For TE&amp;GOTS'!AF594</f>
        <v>#VALUE!</v>
      </c>
      <c r="F553" s="10" t="str">
        <f ca="1">IFERROR(LEFT('Application For TE&amp;GOTS'!AH594,LEN('Application For TE&amp;GOTS'!AH594)-2),"")</f>
        <v/>
      </c>
      <c r="G553" s="10" t="e">
        <f ca="1">'Application For TE&amp;GOTS'!AI594</f>
        <v>#VALUE!</v>
      </c>
      <c r="AF553" s="10" t="str">
        <f ca="1">IF(MATCH(B553,B$1:B553,0)=ROW(B553),B553&amp;";","")</f>
        <v/>
      </c>
      <c r="AG553" s="10" t="str">
        <f>IF(MATCH(C553,C$1:C553,0)=ROW(C553),C553&amp;";","")</f>
        <v/>
      </c>
      <c r="AH553" s="10" t="str">
        <f ca="1">IF(MATCH(D553,D$1:D553,0)=ROW(D553),D553&amp;";","")</f>
        <v/>
      </c>
      <c r="AI553" s="10" t="e">
        <f ca="1">IF(MATCH(E553,E$1:E553,0)=ROW(E553),E553&amp;";","")</f>
        <v>#VALUE!</v>
      </c>
    </row>
    <row r="554" spans="1:35">
      <c r="A554" s="10">
        <v>533</v>
      </c>
      <c r="B554" s="10" t="str">
        <f ca="1">'Application For TE&amp;GOTS'!X595</f>
        <v/>
      </c>
      <c r="C554" s="10">
        <f>'Application For TE&amp;GOTS'!$D595</f>
        <v>0</v>
      </c>
      <c r="D554" s="10" t="str" cm="1">
        <f t="array" aca="1" ref="D554" ca="1">IFERROR(INDIRECT("'Application For TE&amp;GOTS'!L"&amp;'Application For TE&amp;GOTS'!S595),"")</f>
        <v/>
      </c>
      <c r="E554" s="10" t="e">
        <f ca="1">'Application For TE&amp;GOTS'!AF595</f>
        <v>#VALUE!</v>
      </c>
      <c r="F554" s="10" t="str">
        <f ca="1">IFERROR(LEFT('Application For TE&amp;GOTS'!AH595,LEN('Application For TE&amp;GOTS'!AH595)-2),"")</f>
        <v/>
      </c>
      <c r="G554" s="10" t="e">
        <f ca="1">'Application For TE&amp;GOTS'!AI595</f>
        <v>#VALUE!</v>
      </c>
      <c r="AF554" s="10" t="str">
        <f ca="1">IF(MATCH(B554,B$1:B554,0)=ROW(B554),B554&amp;";","")</f>
        <v/>
      </c>
      <c r="AG554" s="10" t="str">
        <f>IF(MATCH(C554,C$1:C554,0)=ROW(C554),C554&amp;";","")</f>
        <v/>
      </c>
      <c r="AH554" s="10" t="str">
        <f ca="1">IF(MATCH(D554,D$1:D554,0)=ROW(D554),D554&amp;";","")</f>
        <v/>
      </c>
      <c r="AI554" s="10" t="e">
        <f ca="1">IF(MATCH(E554,E$1:E554,0)=ROW(E554),E554&amp;";","")</f>
        <v>#VALUE!</v>
      </c>
    </row>
    <row r="555" spans="1:35">
      <c r="A555" s="10">
        <v>534</v>
      </c>
      <c r="B555" s="10" t="str">
        <f ca="1">'Application For TE&amp;GOTS'!X596</f>
        <v/>
      </c>
      <c r="C555" s="10">
        <f>'Application For TE&amp;GOTS'!$D596</f>
        <v>0</v>
      </c>
      <c r="D555" s="10" t="str" cm="1">
        <f t="array" aca="1" ref="D555" ca="1">IFERROR(INDIRECT("'Application For TE&amp;GOTS'!L"&amp;'Application For TE&amp;GOTS'!S596),"")</f>
        <v/>
      </c>
      <c r="E555" s="10" t="e">
        <f ca="1">'Application For TE&amp;GOTS'!AF596</f>
        <v>#VALUE!</v>
      </c>
      <c r="F555" s="10" t="str">
        <f ca="1">IFERROR(LEFT('Application For TE&amp;GOTS'!AH596,LEN('Application For TE&amp;GOTS'!AH596)-2),"")</f>
        <v/>
      </c>
      <c r="G555" s="10" t="e">
        <f ca="1">'Application For TE&amp;GOTS'!AI596</f>
        <v>#VALUE!</v>
      </c>
      <c r="AF555" s="10" t="str">
        <f ca="1">IF(MATCH(B555,B$1:B555,0)=ROW(B555),B555&amp;";","")</f>
        <v/>
      </c>
      <c r="AG555" s="10" t="str">
        <f>IF(MATCH(C555,C$1:C555,0)=ROW(C555),C555&amp;";","")</f>
        <v/>
      </c>
      <c r="AH555" s="10" t="str">
        <f ca="1">IF(MATCH(D555,D$1:D555,0)=ROW(D555),D555&amp;";","")</f>
        <v/>
      </c>
      <c r="AI555" s="10" t="e">
        <f ca="1">IF(MATCH(E555,E$1:E555,0)=ROW(E555),E555&amp;";","")</f>
        <v>#VALUE!</v>
      </c>
    </row>
    <row r="556" spans="1:35">
      <c r="A556" s="10">
        <v>535</v>
      </c>
      <c r="B556" s="10" t="str">
        <f ca="1">'Application For TE&amp;GOTS'!X597</f>
        <v/>
      </c>
      <c r="C556" s="10">
        <f>'Application For TE&amp;GOTS'!$D597</f>
        <v>0</v>
      </c>
      <c r="D556" s="10" t="str" cm="1">
        <f t="array" aca="1" ref="D556" ca="1">IFERROR(INDIRECT("'Application For TE&amp;GOTS'!L"&amp;'Application For TE&amp;GOTS'!S597),"")</f>
        <v/>
      </c>
      <c r="E556" s="10" t="e">
        <f ca="1">'Application For TE&amp;GOTS'!AF597</f>
        <v>#VALUE!</v>
      </c>
      <c r="F556" s="10" t="str">
        <f ca="1">IFERROR(LEFT('Application For TE&amp;GOTS'!AH597,LEN('Application For TE&amp;GOTS'!AH597)-2),"")</f>
        <v/>
      </c>
      <c r="G556" s="10" t="e">
        <f ca="1">'Application For TE&amp;GOTS'!AI597</f>
        <v>#VALUE!</v>
      </c>
      <c r="AF556" s="10" t="str">
        <f ca="1">IF(MATCH(B556,B$1:B556,0)=ROW(B556),B556&amp;";","")</f>
        <v/>
      </c>
      <c r="AG556" s="10" t="str">
        <f>IF(MATCH(C556,C$1:C556,0)=ROW(C556),C556&amp;";","")</f>
        <v/>
      </c>
      <c r="AH556" s="10" t="str">
        <f ca="1">IF(MATCH(D556,D$1:D556,0)=ROW(D556),D556&amp;";","")</f>
        <v/>
      </c>
      <c r="AI556" s="10" t="e">
        <f ca="1">IF(MATCH(E556,E$1:E556,0)=ROW(E556),E556&amp;";","")</f>
        <v>#VALUE!</v>
      </c>
    </row>
    <row r="557" spans="1:35">
      <c r="A557" s="10">
        <v>536</v>
      </c>
      <c r="B557" s="10" t="str">
        <f ca="1">'Application For TE&amp;GOTS'!X598</f>
        <v/>
      </c>
      <c r="C557" s="10">
        <f>'Application For TE&amp;GOTS'!$D598</f>
        <v>0</v>
      </c>
      <c r="D557" s="10" t="str" cm="1">
        <f t="array" aca="1" ref="D557" ca="1">IFERROR(INDIRECT("'Application For TE&amp;GOTS'!L"&amp;'Application For TE&amp;GOTS'!S598),"")</f>
        <v/>
      </c>
      <c r="E557" s="10" t="e">
        <f ca="1">'Application For TE&amp;GOTS'!AF598</f>
        <v>#VALUE!</v>
      </c>
      <c r="F557" s="10" t="str">
        <f ca="1">IFERROR(LEFT('Application For TE&amp;GOTS'!AH598,LEN('Application For TE&amp;GOTS'!AH598)-2),"")</f>
        <v/>
      </c>
      <c r="G557" s="10" t="e">
        <f ca="1">'Application For TE&amp;GOTS'!AI598</f>
        <v>#VALUE!</v>
      </c>
      <c r="AF557" s="10" t="str">
        <f ca="1">IF(MATCH(B557,B$1:B557,0)=ROW(B557),B557&amp;";","")</f>
        <v/>
      </c>
      <c r="AG557" s="10" t="str">
        <f>IF(MATCH(C557,C$1:C557,0)=ROW(C557),C557&amp;";","")</f>
        <v/>
      </c>
      <c r="AH557" s="10" t="str">
        <f ca="1">IF(MATCH(D557,D$1:D557,0)=ROW(D557),D557&amp;";","")</f>
        <v/>
      </c>
      <c r="AI557" s="10" t="e">
        <f ca="1">IF(MATCH(E557,E$1:E557,0)=ROW(E557),E557&amp;";","")</f>
        <v>#VALUE!</v>
      </c>
    </row>
    <row r="558" spans="1:35">
      <c r="A558" s="10">
        <v>537</v>
      </c>
      <c r="B558" s="10" t="str">
        <f ca="1">'Application For TE&amp;GOTS'!X599</f>
        <v/>
      </c>
      <c r="C558" s="10">
        <f>'Application For TE&amp;GOTS'!$D599</f>
        <v>0</v>
      </c>
      <c r="D558" s="10" t="str" cm="1">
        <f t="array" aca="1" ref="D558" ca="1">IFERROR(INDIRECT("'Application For TE&amp;GOTS'!L"&amp;'Application For TE&amp;GOTS'!S599),"")</f>
        <v/>
      </c>
      <c r="E558" s="10" t="e">
        <f ca="1">'Application For TE&amp;GOTS'!AF599</f>
        <v>#VALUE!</v>
      </c>
      <c r="F558" s="10" t="str">
        <f ca="1">IFERROR(LEFT('Application For TE&amp;GOTS'!AH599,LEN('Application For TE&amp;GOTS'!AH599)-2),"")</f>
        <v/>
      </c>
      <c r="G558" s="10" t="e">
        <f ca="1">'Application For TE&amp;GOTS'!AI599</f>
        <v>#VALUE!</v>
      </c>
      <c r="AF558" s="10" t="str">
        <f ca="1">IF(MATCH(B558,B$1:B558,0)=ROW(B558),B558&amp;";","")</f>
        <v/>
      </c>
      <c r="AG558" s="10" t="str">
        <f>IF(MATCH(C558,C$1:C558,0)=ROW(C558),C558&amp;";","")</f>
        <v/>
      </c>
      <c r="AH558" s="10" t="str">
        <f ca="1">IF(MATCH(D558,D$1:D558,0)=ROW(D558),D558&amp;";","")</f>
        <v/>
      </c>
      <c r="AI558" s="10" t="e">
        <f ca="1">IF(MATCH(E558,E$1:E558,0)=ROW(E558),E558&amp;";","")</f>
        <v>#VALUE!</v>
      </c>
    </row>
    <row r="559" spans="1:35">
      <c r="A559" s="10">
        <v>538</v>
      </c>
      <c r="B559" s="10" t="str">
        <f ca="1">'Application For TE&amp;GOTS'!X600</f>
        <v/>
      </c>
      <c r="C559" s="10">
        <f>'Application For TE&amp;GOTS'!$D600</f>
        <v>0</v>
      </c>
      <c r="D559" s="10" t="str" cm="1">
        <f t="array" aca="1" ref="D559" ca="1">IFERROR(INDIRECT("'Application For TE&amp;GOTS'!L"&amp;'Application For TE&amp;GOTS'!S600),"")</f>
        <v/>
      </c>
      <c r="E559" s="10" t="e">
        <f ca="1">'Application For TE&amp;GOTS'!AF600</f>
        <v>#VALUE!</v>
      </c>
      <c r="F559" s="10" t="str">
        <f ca="1">IFERROR(LEFT('Application For TE&amp;GOTS'!AH600,LEN('Application For TE&amp;GOTS'!AH600)-2),"")</f>
        <v/>
      </c>
      <c r="G559" s="10" t="e">
        <f ca="1">'Application For TE&amp;GOTS'!AI600</f>
        <v>#VALUE!</v>
      </c>
      <c r="AF559" s="10" t="str">
        <f ca="1">IF(MATCH(B559,B$1:B559,0)=ROW(B559),B559&amp;";","")</f>
        <v/>
      </c>
      <c r="AG559" s="10" t="str">
        <f>IF(MATCH(C559,C$1:C559,0)=ROW(C559),C559&amp;";","")</f>
        <v/>
      </c>
      <c r="AH559" s="10" t="str">
        <f ca="1">IF(MATCH(D559,D$1:D559,0)=ROW(D559),D559&amp;";","")</f>
        <v/>
      </c>
      <c r="AI559" s="10" t="e">
        <f ca="1">IF(MATCH(E559,E$1:E559,0)=ROW(E559),E559&amp;";","")</f>
        <v>#VALUE!</v>
      </c>
    </row>
    <row r="560" spans="1:35">
      <c r="A560" s="10">
        <v>539</v>
      </c>
      <c r="B560" s="10" t="str">
        <f ca="1">'Application For TE&amp;GOTS'!X601</f>
        <v/>
      </c>
      <c r="C560" s="10">
        <f>'Application For TE&amp;GOTS'!$D601</f>
        <v>0</v>
      </c>
      <c r="D560" s="10" t="str" cm="1">
        <f t="array" aca="1" ref="D560" ca="1">IFERROR(INDIRECT("'Application For TE&amp;GOTS'!L"&amp;'Application For TE&amp;GOTS'!S601),"")</f>
        <v/>
      </c>
      <c r="E560" s="10" t="e">
        <f ca="1">'Application For TE&amp;GOTS'!AF601</f>
        <v>#VALUE!</v>
      </c>
      <c r="F560" s="10" t="str">
        <f ca="1">IFERROR(LEFT('Application For TE&amp;GOTS'!AH601,LEN('Application For TE&amp;GOTS'!AH601)-2),"")</f>
        <v/>
      </c>
      <c r="G560" s="10" t="e">
        <f ca="1">'Application For TE&amp;GOTS'!AI601</f>
        <v>#VALUE!</v>
      </c>
      <c r="AF560" s="10" t="str">
        <f ca="1">IF(MATCH(B560,B$1:B560,0)=ROW(B560),B560&amp;";","")</f>
        <v/>
      </c>
      <c r="AG560" s="10" t="str">
        <f>IF(MATCH(C560,C$1:C560,0)=ROW(C560),C560&amp;";","")</f>
        <v/>
      </c>
      <c r="AH560" s="10" t="str">
        <f ca="1">IF(MATCH(D560,D$1:D560,0)=ROW(D560),D560&amp;";","")</f>
        <v/>
      </c>
      <c r="AI560" s="10" t="e">
        <f ca="1">IF(MATCH(E560,E$1:E560,0)=ROW(E560),E560&amp;";","")</f>
        <v>#VALUE!</v>
      </c>
    </row>
    <row r="561" spans="1:35">
      <c r="A561" s="10">
        <v>540</v>
      </c>
      <c r="B561" s="10" t="str">
        <f ca="1">'Application For TE&amp;GOTS'!X602</f>
        <v/>
      </c>
      <c r="C561" s="10">
        <f>'Application For TE&amp;GOTS'!$D602</f>
        <v>0</v>
      </c>
      <c r="D561" s="10" t="str" cm="1">
        <f t="array" aca="1" ref="D561" ca="1">IFERROR(INDIRECT("'Application For TE&amp;GOTS'!L"&amp;'Application For TE&amp;GOTS'!S602),"")</f>
        <v/>
      </c>
      <c r="E561" s="10" t="e">
        <f ca="1">'Application For TE&amp;GOTS'!AF602</f>
        <v>#VALUE!</v>
      </c>
      <c r="F561" s="10" t="str">
        <f ca="1">IFERROR(LEFT('Application For TE&amp;GOTS'!AH602,LEN('Application For TE&amp;GOTS'!AH602)-2),"")</f>
        <v/>
      </c>
      <c r="G561" s="10" t="e">
        <f ca="1">'Application For TE&amp;GOTS'!AI602</f>
        <v>#VALUE!</v>
      </c>
      <c r="AF561" s="10" t="str">
        <f ca="1">IF(MATCH(B561,B$1:B561,0)=ROW(B561),B561&amp;";","")</f>
        <v/>
      </c>
      <c r="AG561" s="10" t="str">
        <f>IF(MATCH(C561,C$1:C561,0)=ROW(C561),C561&amp;";","")</f>
        <v/>
      </c>
      <c r="AH561" s="10" t="str">
        <f ca="1">IF(MATCH(D561,D$1:D561,0)=ROW(D561),D561&amp;";","")</f>
        <v/>
      </c>
      <c r="AI561" s="10" t="e">
        <f ca="1">IF(MATCH(E561,E$1:E561,0)=ROW(E561),E561&amp;";","")</f>
        <v>#VALUE!</v>
      </c>
    </row>
    <row r="562" spans="1:35">
      <c r="A562" s="10">
        <v>541</v>
      </c>
      <c r="B562" s="10" t="str">
        <f ca="1">'Application For TE&amp;GOTS'!X603</f>
        <v/>
      </c>
      <c r="C562" s="10">
        <f>'Application For TE&amp;GOTS'!$D603</f>
        <v>0</v>
      </c>
      <c r="D562" s="10" t="str" cm="1">
        <f t="array" aca="1" ref="D562" ca="1">IFERROR(INDIRECT("'Application For TE&amp;GOTS'!L"&amp;'Application For TE&amp;GOTS'!S603),"")</f>
        <v/>
      </c>
      <c r="E562" s="10" t="e">
        <f ca="1">'Application For TE&amp;GOTS'!AF603</f>
        <v>#VALUE!</v>
      </c>
      <c r="F562" s="10" t="str">
        <f ca="1">IFERROR(LEFT('Application For TE&amp;GOTS'!AH603,LEN('Application For TE&amp;GOTS'!AH603)-2),"")</f>
        <v/>
      </c>
      <c r="G562" s="10" t="e">
        <f ca="1">'Application For TE&amp;GOTS'!AI603</f>
        <v>#VALUE!</v>
      </c>
      <c r="AF562" s="10" t="str">
        <f ca="1">IF(MATCH(B562,B$1:B562,0)=ROW(B562),B562&amp;";","")</f>
        <v/>
      </c>
      <c r="AG562" s="10" t="str">
        <f>IF(MATCH(C562,C$1:C562,0)=ROW(C562),C562&amp;";","")</f>
        <v/>
      </c>
      <c r="AH562" s="10" t="str">
        <f ca="1">IF(MATCH(D562,D$1:D562,0)=ROW(D562),D562&amp;";","")</f>
        <v/>
      </c>
      <c r="AI562" s="10" t="e">
        <f ca="1">IF(MATCH(E562,E$1:E562,0)=ROW(E562),E562&amp;";","")</f>
        <v>#VALUE!</v>
      </c>
    </row>
    <row r="563" spans="1:35">
      <c r="A563" s="10">
        <v>542</v>
      </c>
      <c r="B563" s="10" t="str">
        <f ca="1">'Application For TE&amp;GOTS'!X604</f>
        <v/>
      </c>
      <c r="C563" s="10">
        <f>'Application For TE&amp;GOTS'!$D604</f>
        <v>0</v>
      </c>
      <c r="D563" s="10" t="str" cm="1">
        <f t="array" aca="1" ref="D563" ca="1">IFERROR(INDIRECT("'Application For TE&amp;GOTS'!L"&amp;'Application For TE&amp;GOTS'!S604),"")</f>
        <v/>
      </c>
      <c r="E563" s="10" t="e">
        <f ca="1">'Application For TE&amp;GOTS'!AF604</f>
        <v>#VALUE!</v>
      </c>
      <c r="F563" s="10" t="str">
        <f ca="1">IFERROR(LEFT('Application For TE&amp;GOTS'!AH604,LEN('Application For TE&amp;GOTS'!AH604)-2),"")</f>
        <v/>
      </c>
      <c r="G563" s="10" t="e">
        <f ca="1">'Application For TE&amp;GOTS'!AI604</f>
        <v>#VALUE!</v>
      </c>
      <c r="AF563" s="10" t="str">
        <f ca="1">IF(MATCH(B563,B$1:B563,0)=ROW(B563),B563&amp;";","")</f>
        <v/>
      </c>
      <c r="AG563" s="10" t="str">
        <f>IF(MATCH(C563,C$1:C563,0)=ROW(C563),C563&amp;";","")</f>
        <v/>
      </c>
      <c r="AH563" s="10" t="str">
        <f ca="1">IF(MATCH(D563,D$1:D563,0)=ROW(D563),D563&amp;";","")</f>
        <v/>
      </c>
      <c r="AI563" s="10" t="e">
        <f ca="1">IF(MATCH(E563,E$1:E563,0)=ROW(E563),E563&amp;";","")</f>
        <v>#VALUE!</v>
      </c>
    </row>
    <row r="564" spans="1:35">
      <c r="A564" s="10">
        <v>543</v>
      </c>
      <c r="B564" s="10" t="str">
        <f ca="1">'Application For TE&amp;GOTS'!X605</f>
        <v/>
      </c>
      <c r="C564" s="10">
        <f>'Application For TE&amp;GOTS'!$D605</f>
        <v>0</v>
      </c>
      <c r="D564" s="10" t="str" cm="1">
        <f t="array" aca="1" ref="D564" ca="1">IFERROR(INDIRECT("'Application For TE&amp;GOTS'!L"&amp;'Application For TE&amp;GOTS'!S605),"")</f>
        <v/>
      </c>
      <c r="E564" s="10" t="e">
        <f ca="1">'Application For TE&amp;GOTS'!AF605</f>
        <v>#VALUE!</v>
      </c>
      <c r="F564" s="10" t="str">
        <f ca="1">IFERROR(LEFT('Application For TE&amp;GOTS'!AH605,LEN('Application For TE&amp;GOTS'!AH605)-2),"")</f>
        <v/>
      </c>
      <c r="G564" s="10" t="e">
        <f ca="1">'Application For TE&amp;GOTS'!AI605</f>
        <v>#VALUE!</v>
      </c>
      <c r="AF564" s="10" t="str">
        <f ca="1">IF(MATCH(B564,B$1:B564,0)=ROW(B564),B564&amp;";","")</f>
        <v/>
      </c>
      <c r="AG564" s="10" t="str">
        <f>IF(MATCH(C564,C$1:C564,0)=ROW(C564),C564&amp;";","")</f>
        <v/>
      </c>
      <c r="AH564" s="10" t="str">
        <f ca="1">IF(MATCH(D564,D$1:D564,0)=ROW(D564),D564&amp;";","")</f>
        <v/>
      </c>
      <c r="AI564" s="10" t="e">
        <f ca="1">IF(MATCH(E564,E$1:E564,0)=ROW(E564),E564&amp;";","")</f>
        <v>#VALUE!</v>
      </c>
    </row>
    <row r="565" spans="1:35">
      <c r="A565" s="10">
        <v>544</v>
      </c>
      <c r="B565" s="10" t="str">
        <f ca="1">'Application For TE&amp;GOTS'!X606</f>
        <v/>
      </c>
      <c r="C565" s="10">
        <f>'Application For TE&amp;GOTS'!$D606</f>
        <v>0</v>
      </c>
      <c r="D565" s="10" t="str" cm="1">
        <f t="array" aca="1" ref="D565" ca="1">IFERROR(INDIRECT("'Application For TE&amp;GOTS'!L"&amp;'Application For TE&amp;GOTS'!S606),"")</f>
        <v/>
      </c>
      <c r="E565" s="10" t="e">
        <f ca="1">'Application For TE&amp;GOTS'!AF606</f>
        <v>#VALUE!</v>
      </c>
      <c r="F565" s="10" t="str">
        <f ca="1">IFERROR(LEFT('Application For TE&amp;GOTS'!AH606,LEN('Application For TE&amp;GOTS'!AH606)-2),"")</f>
        <v/>
      </c>
      <c r="G565" s="10" t="e">
        <f ca="1">'Application For TE&amp;GOTS'!AI606</f>
        <v>#VALUE!</v>
      </c>
      <c r="AF565" s="10" t="str">
        <f ca="1">IF(MATCH(B565,B$1:B565,0)=ROW(B565),B565&amp;";","")</f>
        <v/>
      </c>
      <c r="AG565" s="10" t="str">
        <f>IF(MATCH(C565,C$1:C565,0)=ROW(C565),C565&amp;";","")</f>
        <v/>
      </c>
      <c r="AH565" s="10" t="str">
        <f ca="1">IF(MATCH(D565,D$1:D565,0)=ROW(D565),D565&amp;";","")</f>
        <v/>
      </c>
      <c r="AI565" s="10" t="e">
        <f ca="1">IF(MATCH(E565,E$1:E565,0)=ROW(E565),E565&amp;";","")</f>
        <v>#VALUE!</v>
      </c>
    </row>
    <row r="566" spans="1:35">
      <c r="A566" s="10">
        <v>545</v>
      </c>
      <c r="B566" s="10" t="str">
        <f ca="1">'Application For TE&amp;GOTS'!X607</f>
        <v/>
      </c>
      <c r="C566" s="10">
        <f>'Application For TE&amp;GOTS'!$D607</f>
        <v>0</v>
      </c>
      <c r="D566" s="10" t="str" cm="1">
        <f t="array" aca="1" ref="D566" ca="1">IFERROR(INDIRECT("'Application For TE&amp;GOTS'!L"&amp;'Application For TE&amp;GOTS'!S607),"")</f>
        <v/>
      </c>
      <c r="E566" s="10" t="e">
        <f ca="1">'Application For TE&amp;GOTS'!AF607</f>
        <v>#VALUE!</v>
      </c>
      <c r="F566" s="10" t="str">
        <f ca="1">IFERROR(LEFT('Application For TE&amp;GOTS'!AH607,LEN('Application For TE&amp;GOTS'!AH607)-2),"")</f>
        <v/>
      </c>
      <c r="G566" s="10" t="e">
        <f ca="1">'Application For TE&amp;GOTS'!AI607</f>
        <v>#VALUE!</v>
      </c>
      <c r="AF566" s="10" t="str">
        <f ca="1">IF(MATCH(B566,B$1:B566,0)=ROW(B566),B566&amp;";","")</f>
        <v/>
      </c>
      <c r="AG566" s="10" t="str">
        <f>IF(MATCH(C566,C$1:C566,0)=ROW(C566),C566&amp;";","")</f>
        <v/>
      </c>
      <c r="AH566" s="10" t="str">
        <f ca="1">IF(MATCH(D566,D$1:D566,0)=ROW(D566),D566&amp;";","")</f>
        <v/>
      </c>
      <c r="AI566" s="10" t="e">
        <f ca="1">IF(MATCH(E566,E$1:E566,0)=ROW(E566),E566&amp;";","")</f>
        <v>#VALUE!</v>
      </c>
    </row>
    <row r="567" spans="1:35">
      <c r="A567" s="10">
        <v>546</v>
      </c>
      <c r="B567" s="10" t="str">
        <f ca="1">'Application For TE&amp;GOTS'!X608</f>
        <v/>
      </c>
      <c r="C567" s="10">
        <f>'Application For TE&amp;GOTS'!$D608</f>
        <v>0</v>
      </c>
      <c r="D567" s="10" t="str" cm="1">
        <f t="array" aca="1" ref="D567" ca="1">IFERROR(INDIRECT("'Application For TE&amp;GOTS'!L"&amp;'Application For TE&amp;GOTS'!S608),"")</f>
        <v/>
      </c>
      <c r="E567" s="10" t="e">
        <f ca="1">'Application For TE&amp;GOTS'!AF608</f>
        <v>#VALUE!</v>
      </c>
      <c r="F567" s="10" t="str">
        <f ca="1">IFERROR(LEFT('Application For TE&amp;GOTS'!AH608,LEN('Application For TE&amp;GOTS'!AH608)-2),"")</f>
        <v/>
      </c>
      <c r="G567" s="10" t="e">
        <f ca="1">'Application For TE&amp;GOTS'!AI608</f>
        <v>#VALUE!</v>
      </c>
      <c r="AF567" s="10" t="str">
        <f ca="1">IF(MATCH(B567,B$1:B567,0)=ROW(B567),B567&amp;";","")</f>
        <v/>
      </c>
      <c r="AG567" s="10" t="str">
        <f>IF(MATCH(C567,C$1:C567,0)=ROW(C567),C567&amp;";","")</f>
        <v/>
      </c>
      <c r="AH567" s="10" t="str">
        <f ca="1">IF(MATCH(D567,D$1:D567,0)=ROW(D567),D567&amp;";","")</f>
        <v/>
      </c>
      <c r="AI567" s="10" t="e">
        <f ca="1">IF(MATCH(E567,E$1:E567,0)=ROW(E567),E567&amp;";","")</f>
        <v>#VALUE!</v>
      </c>
    </row>
    <row r="568" spans="1:35">
      <c r="A568" s="10">
        <v>547</v>
      </c>
      <c r="B568" s="10" t="str">
        <f ca="1">'Application For TE&amp;GOTS'!X609</f>
        <v/>
      </c>
      <c r="C568" s="10">
        <f>'Application For TE&amp;GOTS'!$D609</f>
        <v>0</v>
      </c>
      <c r="D568" s="10" t="str" cm="1">
        <f t="array" aca="1" ref="D568" ca="1">IFERROR(INDIRECT("'Application For TE&amp;GOTS'!L"&amp;'Application For TE&amp;GOTS'!S609),"")</f>
        <v/>
      </c>
      <c r="E568" s="10" t="e">
        <f ca="1">'Application For TE&amp;GOTS'!AF609</f>
        <v>#VALUE!</v>
      </c>
      <c r="F568" s="10" t="str">
        <f ca="1">IFERROR(LEFT('Application For TE&amp;GOTS'!AH609,LEN('Application For TE&amp;GOTS'!AH609)-2),"")</f>
        <v/>
      </c>
      <c r="G568" s="10" t="e">
        <f ca="1">'Application For TE&amp;GOTS'!AI609</f>
        <v>#VALUE!</v>
      </c>
      <c r="AF568" s="10" t="str">
        <f ca="1">IF(MATCH(B568,B$1:B568,0)=ROW(B568),B568&amp;";","")</f>
        <v/>
      </c>
      <c r="AG568" s="10" t="str">
        <f>IF(MATCH(C568,C$1:C568,0)=ROW(C568),C568&amp;";","")</f>
        <v/>
      </c>
      <c r="AH568" s="10" t="str">
        <f ca="1">IF(MATCH(D568,D$1:D568,0)=ROW(D568),D568&amp;";","")</f>
        <v/>
      </c>
      <c r="AI568" s="10" t="e">
        <f ca="1">IF(MATCH(E568,E$1:E568,0)=ROW(E568),E568&amp;";","")</f>
        <v>#VALUE!</v>
      </c>
    </row>
    <row r="569" spans="1:35">
      <c r="A569" s="10">
        <v>548</v>
      </c>
      <c r="B569" s="10" t="str">
        <f ca="1">'Application For TE&amp;GOTS'!X610</f>
        <v/>
      </c>
      <c r="C569" s="10">
        <f>'Application For TE&amp;GOTS'!$D610</f>
        <v>0</v>
      </c>
      <c r="D569" s="10" t="str" cm="1">
        <f t="array" aca="1" ref="D569" ca="1">IFERROR(INDIRECT("'Application For TE&amp;GOTS'!L"&amp;'Application For TE&amp;GOTS'!S610),"")</f>
        <v/>
      </c>
      <c r="E569" s="10" t="e">
        <f ca="1">'Application For TE&amp;GOTS'!AF610</f>
        <v>#VALUE!</v>
      </c>
      <c r="F569" s="10" t="str">
        <f ca="1">IFERROR(LEFT('Application For TE&amp;GOTS'!AH610,LEN('Application For TE&amp;GOTS'!AH610)-2),"")</f>
        <v/>
      </c>
      <c r="G569" s="10" t="e">
        <f ca="1">'Application For TE&amp;GOTS'!AI610</f>
        <v>#VALUE!</v>
      </c>
      <c r="AF569" s="10" t="str">
        <f ca="1">IF(MATCH(B569,B$1:B569,0)=ROW(B569),B569&amp;";","")</f>
        <v/>
      </c>
      <c r="AG569" s="10" t="str">
        <f>IF(MATCH(C569,C$1:C569,0)=ROW(C569),C569&amp;";","")</f>
        <v/>
      </c>
      <c r="AH569" s="10" t="str">
        <f ca="1">IF(MATCH(D569,D$1:D569,0)=ROW(D569),D569&amp;";","")</f>
        <v/>
      </c>
      <c r="AI569" s="10" t="e">
        <f ca="1">IF(MATCH(E569,E$1:E569,0)=ROW(E569),E569&amp;";","")</f>
        <v>#VALUE!</v>
      </c>
    </row>
    <row r="570" spans="1:35">
      <c r="A570" s="10">
        <v>549</v>
      </c>
      <c r="B570" s="10" t="str">
        <f ca="1">'Application For TE&amp;GOTS'!X611</f>
        <v/>
      </c>
      <c r="C570" s="10">
        <f>'Application For TE&amp;GOTS'!$D611</f>
        <v>0</v>
      </c>
      <c r="D570" s="10" t="str" cm="1">
        <f t="array" aca="1" ref="D570" ca="1">IFERROR(INDIRECT("'Application For TE&amp;GOTS'!L"&amp;'Application For TE&amp;GOTS'!S611),"")</f>
        <v/>
      </c>
      <c r="E570" s="10" t="e">
        <f ca="1">'Application For TE&amp;GOTS'!AF611</f>
        <v>#VALUE!</v>
      </c>
      <c r="F570" s="10" t="str">
        <f ca="1">IFERROR(LEFT('Application For TE&amp;GOTS'!AH611,LEN('Application For TE&amp;GOTS'!AH611)-2),"")</f>
        <v/>
      </c>
      <c r="G570" s="10" t="e">
        <f ca="1">'Application For TE&amp;GOTS'!AI611</f>
        <v>#VALUE!</v>
      </c>
      <c r="AF570" s="10" t="str">
        <f ca="1">IF(MATCH(B570,B$1:B570,0)=ROW(B570),B570&amp;";","")</f>
        <v/>
      </c>
      <c r="AG570" s="10" t="str">
        <f>IF(MATCH(C570,C$1:C570,0)=ROW(C570),C570&amp;";","")</f>
        <v/>
      </c>
      <c r="AH570" s="10" t="str">
        <f ca="1">IF(MATCH(D570,D$1:D570,0)=ROW(D570),D570&amp;";","")</f>
        <v/>
      </c>
      <c r="AI570" s="10" t="e">
        <f ca="1">IF(MATCH(E570,E$1:E570,0)=ROW(E570),E570&amp;";","")</f>
        <v>#VALUE!</v>
      </c>
    </row>
    <row r="571" spans="1:35">
      <c r="A571" s="10">
        <v>550</v>
      </c>
      <c r="B571" s="10" t="str">
        <f ca="1">'Application For TE&amp;GOTS'!X612</f>
        <v/>
      </c>
      <c r="C571" s="10">
        <f>'Application For TE&amp;GOTS'!$D612</f>
        <v>0</v>
      </c>
      <c r="D571" s="10" t="str" cm="1">
        <f t="array" aca="1" ref="D571" ca="1">IFERROR(INDIRECT("'Application For TE&amp;GOTS'!L"&amp;'Application For TE&amp;GOTS'!S612),"")</f>
        <v/>
      </c>
      <c r="E571" s="10" t="e">
        <f ca="1">'Application For TE&amp;GOTS'!AF612</f>
        <v>#VALUE!</v>
      </c>
      <c r="F571" s="10" t="str">
        <f ca="1">IFERROR(LEFT('Application For TE&amp;GOTS'!AH612,LEN('Application For TE&amp;GOTS'!AH612)-2),"")</f>
        <v/>
      </c>
      <c r="G571" s="10" t="e">
        <f ca="1">'Application For TE&amp;GOTS'!AI612</f>
        <v>#VALUE!</v>
      </c>
      <c r="AF571" s="10" t="str">
        <f ca="1">IF(MATCH(B571,B$1:B571,0)=ROW(B571),B571&amp;";","")</f>
        <v/>
      </c>
      <c r="AG571" s="10" t="str">
        <f>IF(MATCH(C571,C$1:C571,0)=ROW(C571),C571&amp;";","")</f>
        <v/>
      </c>
      <c r="AH571" s="10" t="str">
        <f ca="1">IF(MATCH(D571,D$1:D571,0)=ROW(D571),D571&amp;";","")</f>
        <v/>
      </c>
      <c r="AI571" s="10" t="e">
        <f ca="1">IF(MATCH(E571,E$1:E571,0)=ROW(E571),E571&amp;";","")</f>
        <v>#VALUE!</v>
      </c>
    </row>
    <row r="572" spans="1:35">
      <c r="A572" s="10">
        <v>551</v>
      </c>
      <c r="B572" s="10" t="str">
        <f ca="1">'Application For TE&amp;GOTS'!X613</f>
        <v/>
      </c>
      <c r="C572" s="10">
        <f>'Application For TE&amp;GOTS'!$D613</f>
        <v>0</v>
      </c>
      <c r="D572" s="10" t="str" cm="1">
        <f t="array" aca="1" ref="D572" ca="1">IFERROR(INDIRECT("'Application For TE&amp;GOTS'!L"&amp;'Application For TE&amp;GOTS'!S613),"")</f>
        <v/>
      </c>
      <c r="E572" s="10" t="e">
        <f ca="1">'Application For TE&amp;GOTS'!AF613</f>
        <v>#VALUE!</v>
      </c>
      <c r="F572" s="10" t="str">
        <f ca="1">IFERROR(LEFT('Application For TE&amp;GOTS'!AH613,LEN('Application For TE&amp;GOTS'!AH613)-2),"")</f>
        <v/>
      </c>
      <c r="G572" s="10" t="e">
        <f ca="1">'Application For TE&amp;GOTS'!AI613</f>
        <v>#VALUE!</v>
      </c>
      <c r="AF572" s="10" t="str">
        <f ca="1">IF(MATCH(B572,B$1:B572,0)=ROW(B572),B572&amp;";","")</f>
        <v/>
      </c>
      <c r="AG572" s="10" t="str">
        <f>IF(MATCH(C572,C$1:C572,0)=ROW(C572),C572&amp;";","")</f>
        <v/>
      </c>
      <c r="AH572" s="10" t="str">
        <f ca="1">IF(MATCH(D572,D$1:D572,0)=ROW(D572),D572&amp;";","")</f>
        <v/>
      </c>
      <c r="AI572" s="10" t="e">
        <f ca="1">IF(MATCH(E572,E$1:E572,0)=ROW(E572),E572&amp;";","")</f>
        <v>#VALUE!</v>
      </c>
    </row>
    <row r="573" spans="1:35">
      <c r="A573" s="10">
        <v>552</v>
      </c>
      <c r="B573" s="10" t="str">
        <f ca="1">'Application For TE&amp;GOTS'!X614</f>
        <v/>
      </c>
      <c r="C573" s="10">
        <f>'Application For TE&amp;GOTS'!$D614</f>
        <v>0</v>
      </c>
      <c r="D573" s="10" t="str" cm="1">
        <f t="array" aca="1" ref="D573" ca="1">IFERROR(INDIRECT("'Application For TE&amp;GOTS'!L"&amp;'Application For TE&amp;GOTS'!S614),"")</f>
        <v/>
      </c>
      <c r="E573" s="10" t="e">
        <f ca="1">'Application For TE&amp;GOTS'!AF614</f>
        <v>#VALUE!</v>
      </c>
      <c r="F573" s="10" t="str">
        <f ca="1">IFERROR(LEFT('Application For TE&amp;GOTS'!AH614,LEN('Application For TE&amp;GOTS'!AH614)-2),"")</f>
        <v/>
      </c>
      <c r="G573" s="10" t="e">
        <f ca="1">'Application For TE&amp;GOTS'!AI614</f>
        <v>#VALUE!</v>
      </c>
      <c r="AF573" s="10" t="str">
        <f ca="1">IF(MATCH(B573,B$1:B573,0)=ROW(B573),B573&amp;";","")</f>
        <v/>
      </c>
      <c r="AG573" s="10" t="str">
        <f>IF(MATCH(C573,C$1:C573,0)=ROW(C573),C573&amp;";","")</f>
        <v/>
      </c>
      <c r="AH573" s="10" t="str">
        <f ca="1">IF(MATCH(D573,D$1:D573,0)=ROW(D573),D573&amp;";","")</f>
        <v/>
      </c>
      <c r="AI573" s="10" t="e">
        <f ca="1">IF(MATCH(E573,E$1:E573,0)=ROW(E573),E573&amp;";","")</f>
        <v>#VALUE!</v>
      </c>
    </row>
    <row r="574" spans="1:35">
      <c r="A574" s="10">
        <v>553</v>
      </c>
      <c r="B574" s="10" t="str">
        <f ca="1">'Application For TE&amp;GOTS'!X615</f>
        <v/>
      </c>
      <c r="C574" s="10">
        <f>'Application For TE&amp;GOTS'!$D615</f>
        <v>0</v>
      </c>
      <c r="D574" s="10" t="str" cm="1">
        <f t="array" aca="1" ref="D574" ca="1">IFERROR(INDIRECT("'Application For TE&amp;GOTS'!L"&amp;'Application For TE&amp;GOTS'!S615),"")</f>
        <v/>
      </c>
      <c r="E574" s="10" t="e">
        <f ca="1">'Application For TE&amp;GOTS'!AF615</f>
        <v>#VALUE!</v>
      </c>
      <c r="F574" s="10" t="str">
        <f ca="1">IFERROR(LEFT('Application For TE&amp;GOTS'!AH615,LEN('Application For TE&amp;GOTS'!AH615)-2),"")</f>
        <v/>
      </c>
      <c r="G574" s="10" t="e">
        <f ca="1">'Application For TE&amp;GOTS'!AI615</f>
        <v>#VALUE!</v>
      </c>
      <c r="AF574" s="10" t="str">
        <f ca="1">IF(MATCH(B574,B$1:B574,0)=ROW(B574),B574&amp;";","")</f>
        <v/>
      </c>
      <c r="AG574" s="10" t="str">
        <f>IF(MATCH(C574,C$1:C574,0)=ROW(C574),C574&amp;";","")</f>
        <v/>
      </c>
      <c r="AH574" s="10" t="str">
        <f ca="1">IF(MATCH(D574,D$1:D574,0)=ROW(D574),D574&amp;";","")</f>
        <v/>
      </c>
      <c r="AI574" s="10" t="e">
        <f ca="1">IF(MATCH(E574,E$1:E574,0)=ROW(E574),E574&amp;";","")</f>
        <v>#VALUE!</v>
      </c>
    </row>
    <row r="575" spans="1:35">
      <c r="A575" s="10">
        <v>554</v>
      </c>
      <c r="B575" s="10" t="str">
        <f ca="1">'Application For TE&amp;GOTS'!X616</f>
        <v/>
      </c>
      <c r="C575" s="10">
        <f>'Application For TE&amp;GOTS'!$D616</f>
        <v>0</v>
      </c>
      <c r="D575" s="10" t="str" cm="1">
        <f t="array" aca="1" ref="D575" ca="1">IFERROR(INDIRECT("'Application For TE&amp;GOTS'!L"&amp;'Application For TE&amp;GOTS'!S616),"")</f>
        <v/>
      </c>
      <c r="E575" s="10" t="e">
        <f ca="1">'Application For TE&amp;GOTS'!AF616</f>
        <v>#VALUE!</v>
      </c>
      <c r="F575" s="10" t="str">
        <f ca="1">IFERROR(LEFT('Application For TE&amp;GOTS'!AH616,LEN('Application For TE&amp;GOTS'!AH616)-2),"")</f>
        <v/>
      </c>
      <c r="G575" s="10" t="e">
        <f ca="1">'Application For TE&amp;GOTS'!AI616</f>
        <v>#VALUE!</v>
      </c>
      <c r="AF575" s="10" t="str">
        <f ca="1">IF(MATCH(B575,B$1:B575,0)=ROW(B575),B575&amp;";","")</f>
        <v/>
      </c>
      <c r="AG575" s="10" t="str">
        <f>IF(MATCH(C575,C$1:C575,0)=ROW(C575),C575&amp;";","")</f>
        <v/>
      </c>
      <c r="AH575" s="10" t="str">
        <f ca="1">IF(MATCH(D575,D$1:D575,0)=ROW(D575),D575&amp;";","")</f>
        <v/>
      </c>
      <c r="AI575" s="10" t="e">
        <f ca="1">IF(MATCH(E575,E$1:E575,0)=ROW(E575),E575&amp;";","")</f>
        <v>#VALUE!</v>
      </c>
    </row>
    <row r="576" spans="1:35">
      <c r="A576" s="10">
        <v>555</v>
      </c>
      <c r="B576" s="10" t="str">
        <f ca="1">'Application For TE&amp;GOTS'!X617</f>
        <v/>
      </c>
      <c r="C576" s="10">
        <f>'Application For TE&amp;GOTS'!$D617</f>
        <v>0</v>
      </c>
      <c r="D576" s="10" t="str" cm="1">
        <f t="array" aca="1" ref="D576" ca="1">IFERROR(INDIRECT("'Application For TE&amp;GOTS'!L"&amp;'Application For TE&amp;GOTS'!S617),"")</f>
        <v/>
      </c>
      <c r="E576" s="10" t="e">
        <f ca="1">'Application For TE&amp;GOTS'!AF617</f>
        <v>#VALUE!</v>
      </c>
      <c r="F576" s="10" t="str">
        <f ca="1">IFERROR(LEFT('Application For TE&amp;GOTS'!AH617,LEN('Application For TE&amp;GOTS'!AH617)-2),"")</f>
        <v/>
      </c>
      <c r="G576" s="10" t="e">
        <f ca="1">'Application For TE&amp;GOTS'!AI617</f>
        <v>#VALUE!</v>
      </c>
      <c r="AF576" s="10" t="str">
        <f ca="1">IF(MATCH(B576,B$1:B576,0)=ROW(B576),B576&amp;";","")</f>
        <v/>
      </c>
      <c r="AG576" s="10" t="str">
        <f>IF(MATCH(C576,C$1:C576,0)=ROW(C576),C576&amp;";","")</f>
        <v/>
      </c>
      <c r="AH576" s="10" t="str">
        <f ca="1">IF(MATCH(D576,D$1:D576,0)=ROW(D576),D576&amp;";","")</f>
        <v/>
      </c>
      <c r="AI576" s="10" t="e">
        <f ca="1">IF(MATCH(E576,E$1:E576,0)=ROW(E576),E576&amp;";","")</f>
        <v>#VALUE!</v>
      </c>
    </row>
    <row r="577" spans="1:35">
      <c r="A577" s="10">
        <v>556</v>
      </c>
      <c r="B577" s="10" t="str">
        <f ca="1">'Application For TE&amp;GOTS'!X618</f>
        <v/>
      </c>
      <c r="C577" s="10">
        <f>'Application For TE&amp;GOTS'!$D618</f>
        <v>0</v>
      </c>
      <c r="D577" s="10" t="str" cm="1">
        <f t="array" aca="1" ref="D577" ca="1">IFERROR(INDIRECT("'Application For TE&amp;GOTS'!L"&amp;'Application For TE&amp;GOTS'!S618),"")</f>
        <v/>
      </c>
      <c r="E577" s="10" t="e">
        <f ca="1">'Application For TE&amp;GOTS'!AF618</f>
        <v>#VALUE!</v>
      </c>
      <c r="F577" s="10" t="str">
        <f ca="1">IFERROR(LEFT('Application For TE&amp;GOTS'!AH618,LEN('Application For TE&amp;GOTS'!AH618)-2),"")</f>
        <v/>
      </c>
      <c r="G577" s="10" t="e">
        <f ca="1">'Application For TE&amp;GOTS'!AI618</f>
        <v>#VALUE!</v>
      </c>
      <c r="AF577" s="10" t="str">
        <f ca="1">IF(MATCH(B577,B$1:B577,0)=ROW(B577),B577&amp;";","")</f>
        <v/>
      </c>
      <c r="AG577" s="10" t="str">
        <f>IF(MATCH(C577,C$1:C577,0)=ROW(C577),C577&amp;";","")</f>
        <v/>
      </c>
      <c r="AH577" s="10" t="str">
        <f ca="1">IF(MATCH(D577,D$1:D577,0)=ROW(D577),D577&amp;";","")</f>
        <v/>
      </c>
      <c r="AI577" s="10" t="e">
        <f ca="1">IF(MATCH(E577,E$1:E577,0)=ROW(E577),E577&amp;";","")</f>
        <v>#VALUE!</v>
      </c>
    </row>
    <row r="578" spans="1:35">
      <c r="A578" s="10">
        <v>557</v>
      </c>
      <c r="B578" s="10" t="str">
        <f ca="1">'Application For TE&amp;GOTS'!X619</f>
        <v/>
      </c>
      <c r="C578" s="10">
        <f>'Application For TE&amp;GOTS'!$D619</f>
        <v>0</v>
      </c>
      <c r="D578" s="10" t="str" cm="1">
        <f t="array" aca="1" ref="D578" ca="1">IFERROR(INDIRECT("'Application For TE&amp;GOTS'!L"&amp;'Application For TE&amp;GOTS'!S619),"")</f>
        <v/>
      </c>
      <c r="E578" s="10" t="e">
        <f ca="1">'Application For TE&amp;GOTS'!AF619</f>
        <v>#VALUE!</v>
      </c>
      <c r="F578" s="10" t="str">
        <f ca="1">IFERROR(LEFT('Application For TE&amp;GOTS'!AH619,LEN('Application For TE&amp;GOTS'!AH619)-2),"")</f>
        <v/>
      </c>
      <c r="G578" s="10" t="e">
        <f ca="1">'Application For TE&amp;GOTS'!AI619</f>
        <v>#VALUE!</v>
      </c>
      <c r="AF578" s="10" t="str">
        <f ca="1">IF(MATCH(B578,B$1:B578,0)=ROW(B578),B578&amp;";","")</f>
        <v/>
      </c>
      <c r="AG578" s="10" t="str">
        <f>IF(MATCH(C578,C$1:C578,0)=ROW(C578),C578&amp;";","")</f>
        <v/>
      </c>
      <c r="AH578" s="10" t="str">
        <f ca="1">IF(MATCH(D578,D$1:D578,0)=ROW(D578),D578&amp;";","")</f>
        <v/>
      </c>
      <c r="AI578" s="10" t="e">
        <f ca="1">IF(MATCH(E578,E$1:E578,0)=ROW(E578),E578&amp;";","")</f>
        <v>#VALUE!</v>
      </c>
    </row>
    <row r="579" spans="1:35">
      <c r="A579" s="10">
        <v>558</v>
      </c>
      <c r="B579" s="10" t="str">
        <f ca="1">'Application For TE&amp;GOTS'!X620</f>
        <v/>
      </c>
      <c r="C579" s="10">
        <f>'Application For TE&amp;GOTS'!$D620</f>
        <v>0</v>
      </c>
      <c r="D579" s="10" t="str" cm="1">
        <f t="array" aca="1" ref="D579" ca="1">IFERROR(INDIRECT("'Application For TE&amp;GOTS'!L"&amp;'Application For TE&amp;GOTS'!S620),"")</f>
        <v/>
      </c>
      <c r="E579" s="10" t="e">
        <f ca="1">'Application For TE&amp;GOTS'!AF620</f>
        <v>#VALUE!</v>
      </c>
      <c r="F579" s="10" t="str">
        <f ca="1">IFERROR(LEFT('Application For TE&amp;GOTS'!AH620,LEN('Application For TE&amp;GOTS'!AH620)-2),"")</f>
        <v/>
      </c>
      <c r="G579" s="10" t="e">
        <f ca="1">'Application For TE&amp;GOTS'!AI620</f>
        <v>#VALUE!</v>
      </c>
      <c r="AF579" s="10" t="str">
        <f ca="1">IF(MATCH(B579,B$1:B579,0)=ROW(B579),B579&amp;";","")</f>
        <v/>
      </c>
      <c r="AG579" s="10" t="str">
        <f>IF(MATCH(C579,C$1:C579,0)=ROW(C579),C579&amp;";","")</f>
        <v/>
      </c>
      <c r="AH579" s="10" t="str">
        <f ca="1">IF(MATCH(D579,D$1:D579,0)=ROW(D579),D579&amp;";","")</f>
        <v/>
      </c>
      <c r="AI579" s="10" t="e">
        <f ca="1">IF(MATCH(E579,E$1:E579,0)=ROW(E579),E579&amp;";","")</f>
        <v>#VALUE!</v>
      </c>
    </row>
    <row r="580" spans="1:35">
      <c r="A580" s="10">
        <v>559</v>
      </c>
      <c r="B580" s="10" t="str">
        <f ca="1">'Application For TE&amp;GOTS'!X621</f>
        <v/>
      </c>
      <c r="C580" s="10">
        <f>'Application For TE&amp;GOTS'!$D621</f>
        <v>0</v>
      </c>
      <c r="D580" s="10" t="str" cm="1">
        <f t="array" aca="1" ref="D580" ca="1">IFERROR(INDIRECT("'Application For TE&amp;GOTS'!L"&amp;'Application For TE&amp;GOTS'!S621),"")</f>
        <v/>
      </c>
      <c r="E580" s="10" t="e">
        <f ca="1">'Application For TE&amp;GOTS'!AF621</f>
        <v>#VALUE!</v>
      </c>
      <c r="F580" s="10" t="str">
        <f ca="1">IFERROR(LEFT('Application For TE&amp;GOTS'!AH621,LEN('Application For TE&amp;GOTS'!AH621)-2),"")</f>
        <v/>
      </c>
      <c r="G580" s="10" t="e">
        <f ca="1">'Application For TE&amp;GOTS'!AI621</f>
        <v>#VALUE!</v>
      </c>
      <c r="AF580" s="10" t="str">
        <f ca="1">IF(MATCH(B580,B$1:B580,0)=ROW(B580),B580&amp;";","")</f>
        <v/>
      </c>
      <c r="AG580" s="10" t="str">
        <f>IF(MATCH(C580,C$1:C580,0)=ROW(C580),C580&amp;";","")</f>
        <v/>
      </c>
      <c r="AH580" s="10" t="str">
        <f ca="1">IF(MATCH(D580,D$1:D580,0)=ROW(D580),D580&amp;";","")</f>
        <v/>
      </c>
      <c r="AI580" s="10" t="e">
        <f ca="1">IF(MATCH(E580,E$1:E580,0)=ROW(E580),E580&amp;";","")</f>
        <v>#VALUE!</v>
      </c>
    </row>
    <row r="581" spans="1:35">
      <c r="A581" s="10">
        <v>560</v>
      </c>
      <c r="B581" s="10" t="str">
        <f ca="1">'Application For TE&amp;GOTS'!X622</f>
        <v/>
      </c>
      <c r="C581" s="10">
        <f>'Application For TE&amp;GOTS'!$D622</f>
        <v>0</v>
      </c>
      <c r="D581" s="10" t="str" cm="1">
        <f t="array" aca="1" ref="D581" ca="1">IFERROR(INDIRECT("'Application For TE&amp;GOTS'!L"&amp;'Application For TE&amp;GOTS'!S622),"")</f>
        <v/>
      </c>
      <c r="E581" s="10" t="e">
        <f ca="1">'Application For TE&amp;GOTS'!AF622</f>
        <v>#VALUE!</v>
      </c>
      <c r="F581" s="10" t="str">
        <f ca="1">IFERROR(LEFT('Application For TE&amp;GOTS'!AH622,LEN('Application For TE&amp;GOTS'!AH622)-2),"")</f>
        <v/>
      </c>
      <c r="G581" s="10" t="e">
        <f ca="1">'Application For TE&amp;GOTS'!AI622</f>
        <v>#VALUE!</v>
      </c>
      <c r="AF581" s="10" t="str">
        <f ca="1">IF(MATCH(B581,B$1:B581,0)=ROW(B581),B581&amp;";","")</f>
        <v/>
      </c>
      <c r="AG581" s="10" t="str">
        <f>IF(MATCH(C581,C$1:C581,0)=ROW(C581),C581&amp;";","")</f>
        <v/>
      </c>
      <c r="AH581" s="10" t="str">
        <f ca="1">IF(MATCH(D581,D$1:D581,0)=ROW(D581),D581&amp;";","")</f>
        <v/>
      </c>
      <c r="AI581" s="10" t="e">
        <f ca="1">IF(MATCH(E581,E$1:E581,0)=ROW(E581),E581&amp;";","")</f>
        <v>#VALUE!</v>
      </c>
    </row>
    <row r="582" spans="1:35">
      <c r="A582" s="10">
        <v>561</v>
      </c>
      <c r="B582" s="10" t="str">
        <f ca="1">'Application For TE&amp;GOTS'!X623</f>
        <v/>
      </c>
      <c r="C582" s="10">
        <f>'Application For TE&amp;GOTS'!$D623</f>
        <v>0</v>
      </c>
      <c r="D582" s="10" t="str" cm="1">
        <f t="array" aca="1" ref="D582" ca="1">IFERROR(INDIRECT("'Application For TE&amp;GOTS'!L"&amp;'Application For TE&amp;GOTS'!S623),"")</f>
        <v/>
      </c>
      <c r="E582" s="10" t="e">
        <f ca="1">'Application For TE&amp;GOTS'!AF623</f>
        <v>#VALUE!</v>
      </c>
      <c r="F582" s="10" t="str">
        <f ca="1">IFERROR(LEFT('Application For TE&amp;GOTS'!AH623,LEN('Application For TE&amp;GOTS'!AH623)-2),"")</f>
        <v/>
      </c>
      <c r="G582" s="10" t="e">
        <f ca="1">'Application For TE&amp;GOTS'!AI623</f>
        <v>#VALUE!</v>
      </c>
      <c r="AF582" s="10" t="str">
        <f ca="1">IF(MATCH(B582,B$1:B582,0)=ROW(B582),B582&amp;";","")</f>
        <v/>
      </c>
      <c r="AG582" s="10" t="str">
        <f>IF(MATCH(C582,C$1:C582,0)=ROW(C582),C582&amp;";","")</f>
        <v/>
      </c>
      <c r="AH582" s="10" t="str">
        <f ca="1">IF(MATCH(D582,D$1:D582,0)=ROW(D582),D582&amp;";","")</f>
        <v/>
      </c>
      <c r="AI582" s="10" t="e">
        <f ca="1">IF(MATCH(E582,E$1:E582,0)=ROW(E582),E582&amp;";","")</f>
        <v>#VALUE!</v>
      </c>
    </row>
    <row r="583" spans="1:35">
      <c r="A583" s="10">
        <v>562</v>
      </c>
      <c r="B583" s="10" t="str">
        <f ca="1">'Application For TE&amp;GOTS'!X624</f>
        <v/>
      </c>
      <c r="C583" s="10">
        <f>'Application For TE&amp;GOTS'!$D624</f>
        <v>0</v>
      </c>
      <c r="D583" s="10" t="str" cm="1">
        <f t="array" aca="1" ref="D583" ca="1">IFERROR(INDIRECT("'Application For TE&amp;GOTS'!L"&amp;'Application For TE&amp;GOTS'!S624),"")</f>
        <v/>
      </c>
      <c r="E583" s="10" t="e">
        <f ca="1">'Application For TE&amp;GOTS'!AF624</f>
        <v>#VALUE!</v>
      </c>
      <c r="F583" s="10" t="str">
        <f ca="1">IFERROR(LEFT('Application For TE&amp;GOTS'!AH624,LEN('Application For TE&amp;GOTS'!AH624)-2),"")</f>
        <v/>
      </c>
      <c r="G583" s="10" t="e">
        <f ca="1">'Application For TE&amp;GOTS'!AI624</f>
        <v>#VALUE!</v>
      </c>
      <c r="AF583" s="10" t="str">
        <f ca="1">IF(MATCH(B583,B$1:B583,0)=ROW(B583),B583&amp;";","")</f>
        <v/>
      </c>
      <c r="AG583" s="10" t="str">
        <f>IF(MATCH(C583,C$1:C583,0)=ROW(C583),C583&amp;";","")</f>
        <v/>
      </c>
      <c r="AH583" s="10" t="str">
        <f ca="1">IF(MATCH(D583,D$1:D583,0)=ROW(D583),D583&amp;";","")</f>
        <v/>
      </c>
      <c r="AI583" s="10" t="e">
        <f ca="1">IF(MATCH(E583,E$1:E583,0)=ROW(E583),E583&amp;";","")</f>
        <v>#VALUE!</v>
      </c>
    </row>
    <row r="584" spans="1:35">
      <c r="A584" s="10">
        <v>563</v>
      </c>
      <c r="B584" s="10" t="str">
        <f ca="1">'Application For TE&amp;GOTS'!X625</f>
        <v/>
      </c>
      <c r="C584" s="10">
        <f>'Application For TE&amp;GOTS'!$D625</f>
        <v>0</v>
      </c>
      <c r="D584" s="10" t="str" cm="1">
        <f t="array" aca="1" ref="D584" ca="1">IFERROR(INDIRECT("'Application For TE&amp;GOTS'!L"&amp;'Application For TE&amp;GOTS'!S625),"")</f>
        <v/>
      </c>
      <c r="E584" s="10" t="e">
        <f ca="1">'Application For TE&amp;GOTS'!AF625</f>
        <v>#VALUE!</v>
      </c>
      <c r="F584" s="10" t="str">
        <f ca="1">IFERROR(LEFT('Application For TE&amp;GOTS'!AH625,LEN('Application For TE&amp;GOTS'!AH625)-2),"")</f>
        <v/>
      </c>
      <c r="G584" s="10" t="e">
        <f ca="1">'Application For TE&amp;GOTS'!AI625</f>
        <v>#VALUE!</v>
      </c>
      <c r="AF584" s="10" t="str">
        <f ca="1">IF(MATCH(B584,B$1:B584,0)=ROW(B584),B584&amp;";","")</f>
        <v/>
      </c>
      <c r="AG584" s="10" t="str">
        <f>IF(MATCH(C584,C$1:C584,0)=ROW(C584),C584&amp;";","")</f>
        <v/>
      </c>
      <c r="AH584" s="10" t="str">
        <f ca="1">IF(MATCH(D584,D$1:D584,0)=ROW(D584),D584&amp;";","")</f>
        <v/>
      </c>
      <c r="AI584" s="10" t="e">
        <f ca="1">IF(MATCH(E584,E$1:E584,0)=ROW(E584),E584&amp;";","")</f>
        <v>#VALUE!</v>
      </c>
    </row>
    <row r="585" spans="1:35">
      <c r="A585" s="10">
        <v>564</v>
      </c>
      <c r="B585" s="10" t="str">
        <f ca="1">'Application For TE&amp;GOTS'!X626</f>
        <v/>
      </c>
      <c r="C585" s="10">
        <f>'Application For TE&amp;GOTS'!$D626</f>
        <v>0</v>
      </c>
      <c r="D585" s="10" t="str" cm="1">
        <f t="array" aca="1" ref="D585" ca="1">IFERROR(INDIRECT("'Application For TE&amp;GOTS'!L"&amp;'Application For TE&amp;GOTS'!S626),"")</f>
        <v/>
      </c>
      <c r="E585" s="10" t="e">
        <f ca="1">'Application For TE&amp;GOTS'!AF626</f>
        <v>#VALUE!</v>
      </c>
      <c r="F585" s="10" t="str">
        <f ca="1">IFERROR(LEFT('Application For TE&amp;GOTS'!AH626,LEN('Application For TE&amp;GOTS'!AH626)-2),"")</f>
        <v/>
      </c>
      <c r="G585" s="10" t="e">
        <f ca="1">'Application For TE&amp;GOTS'!AI626</f>
        <v>#VALUE!</v>
      </c>
      <c r="AF585" s="10" t="str">
        <f ca="1">IF(MATCH(B585,B$1:B585,0)=ROW(B585),B585&amp;";","")</f>
        <v/>
      </c>
      <c r="AG585" s="10" t="str">
        <f>IF(MATCH(C585,C$1:C585,0)=ROW(C585),C585&amp;";","")</f>
        <v/>
      </c>
      <c r="AH585" s="10" t="str">
        <f ca="1">IF(MATCH(D585,D$1:D585,0)=ROW(D585),D585&amp;";","")</f>
        <v/>
      </c>
      <c r="AI585" s="10" t="e">
        <f ca="1">IF(MATCH(E585,E$1:E585,0)=ROW(E585),E585&amp;";","")</f>
        <v>#VALUE!</v>
      </c>
    </row>
    <row r="586" spans="1:35">
      <c r="A586" s="10">
        <v>565</v>
      </c>
      <c r="B586" s="10" t="str">
        <f ca="1">'Application For TE&amp;GOTS'!X627</f>
        <v/>
      </c>
      <c r="C586" s="10">
        <f>'Application For TE&amp;GOTS'!$D627</f>
        <v>0</v>
      </c>
      <c r="D586" s="10" t="str" cm="1">
        <f t="array" aca="1" ref="D586" ca="1">IFERROR(INDIRECT("'Application For TE&amp;GOTS'!L"&amp;'Application For TE&amp;GOTS'!S627),"")</f>
        <v/>
      </c>
      <c r="E586" s="10" t="e">
        <f ca="1">'Application For TE&amp;GOTS'!AF627</f>
        <v>#VALUE!</v>
      </c>
      <c r="F586" s="10" t="str">
        <f ca="1">IFERROR(LEFT('Application For TE&amp;GOTS'!AH627,LEN('Application For TE&amp;GOTS'!AH627)-2),"")</f>
        <v/>
      </c>
      <c r="G586" s="10" t="e">
        <f ca="1">'Application For TE&amp;GOTS'!AI627</f>
        <v>#VALUE!</v>
      </c>
      <c r="AF586" s="10" t="str">
        <f ca="1">IF(MATCH(B586,B$1:B586,0)=ROW(B586),B586&amp;";","")</f>
        <v/>
      </c>
      <c r="AG586" s="10" t="str">
        <f>IF(MATCH(C586,C$1:C586,0)=ROW(C586),C586&amp;";","")</f>
        <v/>
      </c>
      <c r="AH586" s="10" t="str">
        <f ca="1">IF(MATCH(D586,D$1:D586,0)=ROW(D586),D586&amp;";","")</f>
        <v/>
      </c>
      <c r="AI586" s="10" t="e">
        <f ca="1">IF(MATCH(E586,E$1:E586,0)=ROW(E586),E586&amp;";","")</f>
        <v>#VALUE!</v>
      </c>
    </row>
    <row r="587" spans="1:35">
      <c r="A587" s="10">
        <v>566</v>
      </c>
      <c r="B587" s="10" t="str">
        <f ca="1">'Application For TE&amp;GOTS'!X628</f>
        <v/>
      </c>
      <c r="C587" s="10">
        <f>'Application For TE&amp;GOTS'!$D628</f>
        <v>0</v>
      </c>
      <c r="D587" s="10" t="str" cm="1">
        <f t="array" aca="1" ref="D587" ca="1">IFERROR(INDIRECT("'Application For TE&amp;GOTS'!L"&amp;'Application For TE&amp;GOTS'!S628),"")</f>
        <v/>
      </c>
      <c r="E587" s="10" t="e">
        <f ca="1">'Application For TE&amp;GOTS'!AF628</f>
        <v>#VALUE!</v>
      </c>
      <c r="F587" s="10" t="str">
        <f ca="1">IFERROR(LEFT('Application For TE&amp;GOTS'!AH628,LEN('Application For TE&amp;GOTS'!AH628)-2),"")</f>
        <v/>
      </c>
      <c r="G587" s="10" t="e">
        <f ca="1">'Application For TE&amp;GOTS'!AI628</f>
        <v>#VALUE!</v>
      </c>
      <c r="AF587" s="10" t="str">
        <f ca="1">IF(MATCH(B587,B$1:B587,0)=ROW(B587),B587&amp;";","")</f>
        <v/>
      </c>
      <c r="AG587" s="10" t="str">
        <f>IF(MATCH(C587,C$1:C587,0)=ROW(C587),C587&amp;";","")</f>
        <v/>
      </c>
      <c r="AH587" s="10" t="str">
        <f ca="1">IF(MATCH(D587,D$1:D587,0)=ROW(D587),D587&amp;";","")</f>
        <v/>
      </c>
      <c r="AI587" s="10" t="e">
        <f ca="1">IF(MATCH(E587,E$1:E587,0)=ROW(E587),E587&amp;";","")</f>
        <v>#VALUE!</v>
      </c>
    </row>
    <row r="588" spans="1:35">
      <c r="A588" s="10">
        <v>567</v>
      </c>
      <c r="B588" s="10" t="str">
        <f ca="1">'Application For TE&amp;GOTS'!X629</f>
        <v/>
      </c>
      <c r="C588" s="10">
        <f>'Application For TE&amp;GOTS'!$D629</f>
        <v>0</v>
      </c>
      <c r="D588" s="10" t="str" cm="1">
        <f t="array" aca="1" ref="D588" ca="1">IFERROR(INDIRECT("'Application For TE&amp;GOTS'!L"&amp;'Application For TE&amp;GOTS'!S629),"")</f>
        <v/>
      </c>
      <c r="E588" s="10" t="e">
        <f ca="1">'Application For TE&amp;GOTS'!AF629</f>
        <v>#VALUE!</v>
      </c>
      <c r="F588" s="10" t="str">
        <f ca="1">IFERROR(LEFT('Application For TE&amp;GOTS'!AH629,LEN('Application For TE&amp;GOTS'!AH629)-2),"")</f>
        <v/>
      </c>
      <c r="G588" s="10" t="e">
        <f ca="1">'Application For TE&amp;GOTS'!AI629</f>
        <v>#VALUE!</v>
      </c>
      <c r="AF588" s="10" t="str">
        <f ca="1">IF(MATCH(B588,B$1:B588,0)=ROW(B588),B588&amp;";","")</f>
        <v/>
      </c>
      <c r="AG588" s="10" t="str">
        <f>IF(MATCH(C588,C$1:C588,0)=ROW(C588),C588&amp;";","")</f>
        <v/>
      </c>
      <c r="AH588" s="10" t="str">
        <f ca="1">IF(MATCH(D588,D$1:D588,0)=ROW(D588),D588&amp;";","")</f>
        <v/>
      </c>
      <c r="AI588" s="10" t="e">
        <f ca="1">IF(MATCH(E588,E$1:E588,0)=ROW(E588),E588&amp;";","")</f>
        <v>#VALUE!</v>
      </c>
    </row>
    <row r="589" spans="1:35">
      <c r="A589" s="10">
        <v>568</v>
      </c>
      <c r="B589" s="10" t="str">
        <f ca="1">'Application For TE&amp;GOTS'!X630</f>
        <v/>
      </c>
      <c r="C589" s="10">
        <f>'Application For TE&amp;GOTS'!$D630</f>
        <v>0</v>
      </c>
      <c r="D589" s="10" t="str" cm="1">
        <f t="array" aca="1" ref="D589" ca="1">IFERROR(INDIRECT("'Application For TE&amp;GOTS'!L"&amp;'Application For TE&amp;GOTS'!S630),"")</f>
        <v/>
      </c>
      <c r="E589" s="10" t="e">
        <f ca="1">'Application For TE&amp;GOTS'!AF630</f>
        <v>#VALUE!</v>
      </c>
      <c r="F589" s="10" t="str">
        <f ca="1">IFERROR(LEFT('Application For TE&amp;GOTS'!AH630,LEN('Application For TE&amp;GOTS'!AH630)-2),"")</f>
        <v/>
      </c>
      <c r="G589" s="10" t="e">
        <f ca="1">'Application For TE&amp;GOTS'!AI630</f>
        <v>#VALUE!</v>
      </c>
      <c r="AF589" s="10" t="str">
        <f ca="1">IF(MATCH(B589,B$1:B589,0)=ROW(B589),B589&amp;";","")</f>
        <v/>
      </c>
      <c r="AG589" s="10" t="str">
        <f>IF(MATCH(C589,C$1:C589,0)=ROW(C589),C589&amp;";","")</f>
        <v/>
      </c>
      <c r="AH589" s="10" t="str">
        <f ca="1">IF(MATCH(D589,D$1:D589,0)=ROW(D589),D589&amp;";","")</f>
        <v/>
      </c>
      <c r="AI589" s="10" t="e">
        <f ca="1">IF(MATCH(E589,E$1:E589,0)=ROW(E589),E589&amp;";","")</f>
        <v>#VALUE!</v>
      </c>
    </row>
    <row r="590" spans="1:35">
      <c r="A590" s="10">
        <v>569</v>
      </c>
      <c r="B590" s="10" t="str">
        <f ca="1">'Application For TE&amp;GOTS'!X631</f>
        <v/>
      </c>
      <c r="C590" s="10">
        <f>'Application For TE&amp;GOTS'!$D631</f>
        <v>0</v>
      </c>
      <c r="D590" s="10" t="str" cm="1">
        <f t="array" aca="1" ref="D590" ca="1">IFERROR(INDIRECT("'Application For TE&amp;GOTS'!L"&amp;'Application For TE&amp;GOTS'!S631),"")</f>
        <v/>
      </c>
      <c r="E590" s="10" t="e">
        <f ca="1">'Application For TE&amp;GOTS'!AF631</f>
        <v>#VALUE!</v>
      </c>
      <c r="F590" s="10" t="str">
        <f ca="1">IFERROR(LEFT('Application For TE&amp;GOTS'!AH631,LEN('Application For TE&amp;GOTS'!AH631)-2),"")</f>
        <v/>
      </c>
      <c r="G590" s="10" t="e">
        <f ca="1">'Application For TE&amp;GOTS'!AI631</f>
        <v>#VALUE!</v>
      </c>
      <c r="AF590" s="10" t="str">
        <f ca="1">IF(MATCH(B590,B$1:B590,0)=ROW(B590),B590&amp;";","")</f>
        <v/>
      </c>
      <c r="AG590" s="10" t="str">
        <f>IF(MATCH(C590,C$1:C590,0)=ROW(C590),C590&amp;";","")</f>
        <v/>
      </c>
      <c r="AH590" s="10" t="str">
        <f ca="1">IF(MATCH(D590,D$1:D590,0)=ROW(D590),D590&amp;";","")</f>
        <v/>
      </c>
      <c r="AI590" s="10" t="e">
        <f ca="1">IF(MATCH(E590,E$1:E590,0)=ROW(E590),E590&amp;";","")</f>
        <v>#VALUE!</v>
      </c>
    </row>
    <row r="591" spans="1:35">
      <c r="A591" s="10">
        <v>570</v>
      </c>
      <c r="B591" s="10" t="str">
        <f ca="1">'Application For TE&amp;GOTS'!X632</f>
        <v/>
      </c>
      <c r="C591" s="10">
        <f>'Application For TE&amp;GOTS'!$D632</f>
        <v>0</v>
      </c>
      <c r="D591" s="10" t="str" cm="1">
        <f t="array" aca="1" ref="D591" ca="1">IFERROR(INDIRECT("'Application For TE&amp;GOTS'!L"&amp;'Application For TE&amp;GOTS'!S632),"")</f>
        <v/>
      </c>
      <c r="E591" s="10" t="e">
        <f ca="1">'Application For TE&amp;GOTS'!AF632</f>
        <v>#VALUE!</v>
      </c>
      <c r="F591" s="10" t="str">
        <f ca="1">IFERROR(LEFT('Application For TE&amp;GOTS'!AH632,LEN('Application For TE&amp;GOTS'!AH632)-2),"")</f>
        <v/>
      </c>
      <c r="G591" s="10" t="e">
        <f ca="1">'Application For TE&amp;GOTS'!AI632</f>
        <v>#VALUE!</v>
      </c>
      <c r="AF591" s="10" t="str">
        <f ca="1">IF(MATCH(B591,B$1:B591,0)=ROW(B591),B591&amp;";","")</f>
        <v/>
      </c>
      <c r="AG591" s="10" t="str">
        <f>IF(MATCH(C591,C$1:C591,0)=ROW(C591),C591&amp;";","")</f>
        <v/>
      </c>
      <c r="AH591" s="10" t="str">
        <f ca="1">IF(MATCH(D591,D$1:D591,0)=ROW(D591),D591&amp;";","")</f>
        <v/>
      </c>
      <c r="AI591" s="10" t="e">
        <f ca="1">IF(MATCH(E591,E$1:E591,0)=ROW(E591),E591&amp;";","")</f>
        <v>#VALUE!</v>
      </c>
    </row>
    <row r="592" spans="1:35">
      <c r="A592" s="10">
        <v>571</v>
      </c>
      <c r="B592" s="10" t="str">
        <f ca="1">'Application For TE&amp;GOTS'!X633</f>
        <v/>
      </c>
      <c r="C592" s="10">
        <f>'Application For TE&amp;GOTS'!$D633</f>
        <v>0</v>
      </c>
      <c r="D592" s="10" t="str" cm="1">
        <f t="array" aca="1" ref="D592" ca="1">IFERROR(INDIRECT("'Application For TE&amp;GOTS'!L"&amp;'Application For TE&amp;GOTS'!S633),"")</f>
        <v/>
      </c>
      <c r="E592" s="10" t="e">
        <f ca="1">'Application For TE&amp;GOTS'!AF633</f>
        <v>#VALUE!</v>
      </c>
      <c r="F592" s="10" t="str">
        <f ca="1">IFERROR(LEFT('Application For TE&amp;GOTS'!AH633,LEN('Application For TE&amp;GOTS'!AH633)-2),"")</f>
        <v/>
      </c>
      <c r="G592" s="10" t="e">
        <f ca="1">'Application For TE&amp;GOTS'!AI633</f>
        <v>#VALUE!</v>
      </c>
      <c r="AF592" s="10" t="str">
        <f ca="1">IF(MATCH(B592,B$1:B592,0)=ROW(B592),B592&amp;";","")</f>
        <v/>
      </c>
      <c r="AG592" s="10" t="str">
        <f>IF(MATCH(C592,C$1:C592,0)=ROW(C592),C592&amp;";","")</f>
        <v/>
      </c>
      <c r="AH592" s="10" t="str">
        <f ca="1">IF(MATCH(D592,D$1:D592,0)=ROW(D592),D592&amp;";","")</f>
        <v/>
      </c>
      <c r="AI592" s="10" t="e">
        <f ca="1">IF(MATCH(E592,E$1:E592,0)=ROW(E592),E592&amp;";","")</f>
        <v>#VALUE!</v>
      </c>
    </row>
    <row r="593" spans="1:35">
      <c r="A593" s="10">
        <v>572</v>
      </c>
      <c r="B593" s="10" t="str">
        <f ca="1">'Application For TE&amp;GOTS'!X634</f>
        <v/>
      </c>
      <c r="C593" s="10">
        <f>'Application For TE&amp;GOTS'!$D634</f>
        <v>0</v>
      </c>
      <c r="D593" s="10" t="str" cm="1">
        <f t="array" aca="1" ref="D593" ca="1">IFERROR(INDIRECT("'Application For TE&amp;GOTS'!L"&amp;'Application For TE&amp;GOTS'!S634),"")</f>
        <v/>
      </c>
      <c r="E593" s="10" t="e">
        <f ca="1">'Application For TE&amp;GOTS'!AF634</f>
        <v>#VALUE!</v>
      </c>
      <c r="F593" s="10" t="str">
        <f ca="1">IFERROR(LEFT('Application For TE&amp;GOTS'!AH634,LEN('Application For TE&amp;GOTS'!AH634)-2),"")</f>
        <v/>
      </c>
      <c r="G593" s="10" t="e">
        <f ca="1">'Application For TE&amp;GOTS'!AI634</f>
        <v>#VALUE!</v>
      </c>
      <c r="AF593" s="10" t="str">
        <f ca="1">IF(MATCH(B593,B$1:B593,0)=ROW(B593),B593&amp;";","")</f>
        <v/>
      </c>
      <c r="AG593" s="10" t="str">
        <f>IF(MATCH(C593,C$1:C593,0)=ROW(C593),C593&amp;";","")</f>
        <v/>
      </c>
      <c r="AH593" s="10" t="str">
        <f ca="1">IF(MATCH(D593,D$1:D593,0)=ROW(D593),D593&amp;";","")</f>
        <v/>
      </c>
      <c r="AI593" s="10" t="e">
        <f ca="1">IF(MATCH(E593,E$1:E593,0)=ROW(E593),E593&amp;";","")</f>
        <v>#VALUE!</v>
      </c>
    </row>
    <row r="594" spans="1:35">
      <c r="A594" s="10">
        <v>573</v>
      </c>
      <c r="B594" s="10" t="str">
        <f ca="1">'Application For TE&amp;GOTS'!X635</f>
        <v/>
      </c>
      <c r="C594" s="10">
        <f>'Application For TE&amp;GOTS'!$D635</f>
        <v>0</v>
      </c>
      <c r="D594" s="10" t="str" cm="1">
        <f t="array" aca="1" ref="D594" ca="1">IFERROR(INDIRECT("'Application For TE&amp;GOTS'!L"&amp;'Application For TE&amp;GOTS'!S635),"")</f>
        <v/>
      </c>
      <c r="E594" s="10" t="e">
        <f ca="1">'Application For TE&amp;GOTS'!AF635</f>
        <v>#VALUE!</v>
      </c>
      <c r="F594" s="10" t="str">
        <f ca="1">IFERROR(LEFT('Application For TE&amp;GOTS'!AH635,LEN('Application For TE&amp;GOTS'!AH635)-2),"")</f>
        <v/>
      </c>
      <c r="G594" s="10" t="e">
        <f ca="1">'Application For TE&amp;GOTS'!AI635</f>
        <v>#VALUE!</v>
      </c>
      <c r="AF594" s="10" t="str">
        <f ca="1">IF(MATCH(B594,B$1:B594,0)=ROW(B594),B594&amp;";","")</f>
        <v/>
      </c>
      <c r="AG594" s="10" t="str">
        <f>IF(MATCH(C594,C$1:C594,0)=ROW(C594),C594&amp;";","")</f>
        <v/>
      </c>
      <c r="AH594" s="10" t="str">
        <f ca="1">IF(MATCH(D594,D$1:D594,0)=ROW(D594),D594&amp;";","")</f>
        <v/>
      </c>
      <c r="AI594" s="10" t="e">
        <f ca="1">IF(MATCH(E594,E$1:E594,0)=ROW(E594),E594&amp;";","")</f>
        <v>#VALUE!</v>
      </c>
    </row>
    <row r="595" spans="1:35">
      <c r="A595" s="10">
        <v>574</v>
      </c>
      <c r="B595" s="10" t="str">
        <f ca="1">'Application For TE&amp;GOTS'!X636</f>
        <v/>
      </c>
      <c r="C595" s="10">
        <f>'Application For TE&amp;GOTS'!$D636</f>
        <v>0</v>
      </c>
      <c r="D595" s="10" t="str" cm="1">
        <f t="array" aca="1" ref="D595" ca="1">IFERROR(INDIRECT("'Application For TE&amp;GOTS'!L"&amp;'Application For TE&amp;GOTS'!S636),"")</f>
        <v/>
      </c>
      <c r="E595" s="10" t="e">
        <f ca="1">'Application For TE&amp;GOTS'!AF636</f>
        <v>#VALUE!</v>
      </c>
      <c r="F595" s="10" t="str">
        <f ca="1">IFERROR(LEFT('Application For TE&amp;GOTS'!AH636,LEN('Application For TE&amp;GOTS'!AH636)-2),"")</f>
        <v/>
      </c>
      <c r="G595" s="10" t="e">
        <f ca="1">'Application For TE&amp;GOTS'!AI636</f>
        <v>#VALUE!</v>
      </c>
      <c r="AF595" s="10" t="str">
        <f ca="1">IF(MATCH(B595,B$1:B595,0)=ROW(B595),B595&amp;";","")</f>
        <v/>
      </c>
      <c r="AG595" s="10" t="str">
        <f>IF(MATCH(C595,C$1:C595,0)=ROW(C595),C595&amp;";","")</f>
        <v/>
      </c>
      <c r="AH595" s="10" t="str">
        <f ca="1">IF(MATCH(D595,D$1:D595,0)=ROW(D595),D595&amp;";","")</f>
        <v/>
      </c>
      <c r="AI595" s="10" t="e">
        <f ca="1">IF(MATCH(E595,E$1:E595,0)=ROW(E595),E595&amp;";","")</f>
        <v>#VALUE!</v>
      </c>
    </row>
    <row r="596" spans="1:35">
      <c r="A596" s="10">
        <v>575</v>
      </c>
      <c r="B596" s="10" t="str">
        <f ca="1">'Application For TE&amp;GOTS'!X637</f>
        <v/>
      </c>
      <c r="C596" s="10">
        <f>'Application For TE&amp;GOTS'!$D637</f>
        <v>0</v>
      </c>
      <c r="D596" s="10" t="str" cm="1">
        <f t="array" aca="1" ref="D596" ca="1">IFERROR(INDIRECT("'Application For TE&amp;GOTS'!L"&amp;'Application For TE&amp;GOTS'!S637),"")</f>
        <v/>
      </c>
      <c r="E596" s="10" t="e">
        <f ca="1">'Application For TE&amp;GOTS'!AF637</f>
        <v>#VALUE!</v>
      </c>
      <c r="F596" s="10" t="str">
        <f ca="1">IFERROR(LEFT('Application For TE&amp;GOTS'!AH637,LEN('Application For TE&amp;GOTS'!AH637)-2),"")</f>
        <v/>
      </c>
      <c r="G596" s="10" t="e">
        <f ca="1">'Application For TE&amp;GOTS'!AI637</f>
        <v>#VALUE!</v>
      </c>
      <c r="AF596" s="10" t="str">
        <f ca="1">IF(MATCH(B596,B$1:B596,0)=ROW(B596),B596&amp;";","")</f>
        <v/>
      </c>
      <c r="AG596" s="10" t="str">
        <f>IF(MATCH(C596,C$1:C596,0)=ROW(C596),C596&amp;";","")</f>
        <v/>
      </c>
      <c r="AH596" s="10" t="str">
        <f ca="1">IF(MATCH(D596,D$1:D596,0)=ROW(D596),D596&amp;";","")</f>
        <v/>
      </c>
      <c r="AI596" s="10" t="e">
        <f ca="1">IF(MATCH(E596,E$1:E596,0)=ROW(E596),E596&amp;";","")</f>
        <v>#VALUE!</v>
      </c>
    </row>
    <row r="597" spans="1:35">
      <c r="A597" s="10">
        <v>576</v>
      </c>
      <c r="B597" s="10" t="str">
        <f ca="1">'Application For TE&amp;GOTS'!X638</f>
        <v/>
      </c>
      <c r="C597" s="10">
        <f>'Application For TE&amp;GOTS'!$D638</f>
        <v>0</v>
      </c>
      <c r="D597" s="10" t="str" cm="1">
        <f t="array" aca="1" ref="D597" ca="1">IFERROR(INDIRECT("'Application For TE&amp;GOTS'!L"&amp;'Application For TE&amp;GOTS'!S638),"")</f>
        <v/>
      </c>
      <c r="E597" s="10" t="e">
        <f ca="1">'Application For TE&amp;GOTS'!AF638</f>
        <v>#VALUE!</v>
      </c>
      <c r="F597" s="10" t="str">
        <f ca="1">IFERROR(LEFT('Application For TE&amp;GOTS'!AH638,LEN('Application For TE&amp;GOTS'!AH638)-2),"")</f>
        <v/>
      </c>
      <c r="G597" s="10" t="e">
        <f ca="1">'Application For TE&amp;GOTS'!AI638</f>
        <v>#VALUE!</v>
      </c>
      <c r="AF597" s="10" t="str">
        <f ca="1">IF(MATCH(B597,B$1:B597,0)=ROW(B597),B597&amp;";","")</f>
        <v/>
      </c>
      <c r="AG597" s="10" t="str">
        <f>IF(MATCH(C597,C$1:C597,0)=ROW(C597),C597&amp;";","")</f>
        <v/>
      </c>
      <c r="AH597" s="10" t="str">
        <f ca="1">IF(MATCH(D597,D$1:D597,0)=ROW(D597),D597&amp;";","")</f>
        <v/>
      </c>
      <c r="AI597" s="10" t="e">
        <f ca="1">IF(MATCH(E597,E$1:E597,0)=ROW(E597),E597&amp;";","")</f>
        <v>#VALUE!</v>
      </c>
    </row>
    <row r="598" spans="1:35">
      <c r="A598" s="10">
        <v>577</v>
      </c>
      <c r="B598" s="10" t="str">
        <f ca="1">'Application For TE&amp;GOTS'!X639</f>
        <v/>
      </c>
      <c r="C598" s="10">
        <f>'Application For TE&amp;GOTS'!$D639</f>
        <v>0</v>
      </c>
      <c r="D598" s="10" t="str" cm="1">
        <f t="array" aca="1" ref="D598" ca="1">IFERROR(INDIRECT("'Application For TE&amp;GOTS'!L"&amp;'Application For TE&amp;GOTS'!S639),"")</f>
        <v/>
      </c>
      <c r="E598" s="10" t="e">
        <f ca="1">'Application For TE&amp;GOTS'!AF639</f>
        <v>#VALUE!</v>
      </c>
      <c r="F598" s="10" t="str">
        <f ca="1">IFERROR(LEFT('Application For TE&amp;GOTS'!AH639,LEN('Application For TE&amp;GOTS'!AH639)-2),"")</f>
        <v/>
      </c>
      <c r="G598" s="10" t="e">
        <f ca="1">'Application For TE&amp;GOTS'!AI639</f>
        <v>#VALUE!</v>
      </c>
      <c r="AF598" s="10" t="str">
        <f ca="1">IF(MATCH(B598,B$1:B598,0)=ROW(B598),B598&amp;";","")</f>
        <v/>
      </c>
      <c r="AG598" s="10" t="str">
        <f>IF(MATCH(C598,C$1:C598,0)=ROW(C598),C598&amp;";","")</f>
        <v/>
      </c>
      <c r="AH598" s="10" t="str">
        <f ca="1">IF(MATCH(D598,D$1:D598,0)=ROW(D598),D598&amp;";","")</f>
        <v/>
      </c>
      <c r="AI598" s="10" t="e">
        <f ca="1">IF(MATCH(E598,E$1:E598,0)=ROW(E598),E598&amp;";","")</f>
        <v>#VALUE!</v>
      </c>
    </row>
    <row r="599" spans="1:35">
      <c r="A599" s="10">
        <v>578</v>
      </c>
      <c r="B599" s="10" t="str">
        <f ca="1">'Application For TE&amp;GOTS'!X640</f>
        <v/>
      </c>
      <c r="C599" s="10">
        <f>'Application For TE&amp;GOTS'!$D640</f>
        <v>0</v>
      </c>
      <c r="D599" s="10" t="str" cm="1">
        <f t="array" aca="1" ref="D599" ca="1">IFERROR(INDIRECT("'Application For TE&amp;GOTS'!L"&amp;'Application For TE&amp;GOTS'!S640),"")</f>
        <v/>
      </c>
      <c r="E599" s="10" t="e">
        <f ca="1">'Application For TE&amp;GOTS'!AF640</f>
        <v>#VALUE!</v>
      </c>
      <c r="F599" s="10" t="str">
        <f ca="1">IFERROR(LEFT('Application For TE&amp;GOTS'!AH640,LEN('Application For TE&amp;GOTS'!AH640)-2),"")</f>
        <v/>
      </c>
      <c r="G599" s="10" t="e">
        <f ca="1">'Application For TE&amp;GOTS'!AI640</f>
        <v>#VALUE!</v>
      </c>
      <c r="AF599" s="10" t="str">
        <f ca="1">IF(MATCH(B599,B$1:B599,0)=ROW(B599),B599&amp;";","")</f>
        <v/>
      </c>
      <c r="AG599" s="10" t="str">
        <f>IF(MATCH(C599,C$1:C599,0)=ROW(C599),C599&amp;";","")</f>
        <v/>
      </c>
      <c r="AH599" s="10" t="str">
        <f ca="1">IF(MATCH(D599,D$1:D599,0)=ROW(D599),D599&amp;";","")</f>
        <v/>
      </c>
      <c r="AI599" s="10" t="e">
        <f ca="1">IF(MATCH(E599,E$1:E599,0)=ROW(E599),E599&amp;";","")</f>
        <v>#VALUE!</v>
      </c>
    </row>
    <row r="600" spans="1:35">
      <c r="A600" s="10">
        <v>579</v>
      </c>
      <c r="B600" s="10" t="str">
        <f ca="1">'Application For TE&amp;GOTS'!X641</f>
        <v/>
      </c>
      <c r="C600" s="10">
        <f>'Application For TE&amp;GOTS'!$D641</f>
        <v>0</v>
      </c>
      <c r="D600" s="10" t="str" cm="1">
        <f t="array" aca="1" ref="D600" ca="1">IFERROR(INDIRECT("'Application For TE&amp;GOTS'!L"&amp;'Application For TE&amp;GOTS'!S641),"")</f>
        <v/>
      </c>
      <c r="E600" s="10" t="e">
        <f ca="1">'Application For TE&amp;GOTS'!AF641</f>
        <v>#VALUE!</v>
      </c>
      <c r="F600" s="10" t="str">
        <f ca="1">IFERROR(LEFT('Application For TE&amp;GOTS'!AH641,LEN('Application For TE&amp;GOTS'!AH641)-2),"")</f>
        <v/>
      </c>
      <c r="G600" s="10" t="e">
        <f ca="1">'Application For TE&amp;GOTS'!AI641</f>
        <v>#VALUE!</v>
      </c>
      <c r="AF600" s="10" t="str">
        <f ca="1">IF(MATCH(B600,B$1:B600,0)=ROW(B600),B600&amp;";","")</f>
        <v/>
      </c>
      <c r="AG600" s="10" t="str">
        <f>IF(MATCH(C600,C$1:C600,0)=ROW(C600),C600&amp;";","")</f>
        <v/>
      </c>
      <c r="AH600" s="10" t="str">
        <f ca="1">IF(MATCH(D600,D$1:D600,0)=ROW(D600),D600&amp;";","")</f>
        <v/>
      </c>
      <c r="AI600" s="10" t="e">
        <f ca="1">IF(MATCH(E600,E$1:E600,0)=ROW(E600),E600&amp;";","")</f>
        <v>#VALUE!</v>
      </c>
    </row>
    <row r="601" spans="1:35">
      <c r="A601" s="10">
        <v>580</v>
      </c>
      <c r="B601" s="10" t="str">
        <f ca="1">'Application For TE&amp;GOTS'!X642</f>
        <v/>
      </c>
      <c r="C601" s="10">
        <f>'Application For TE&amp;GOTS'!$D642</f>
        <v>0</v>
      </c>
      <c r="D601" s="10" t="str" cm="1">
        <f t="array" aca="1" ref="D601" ca="1">IFERROR(INDIRECT("'Application For TE&amp;GOTS'!L"&amp;'Application For TE&amp;GOTS'!S642),"")</f>
        <v/>
      </c>
      <c r="E601" s="10" t="e">
        <f ca="1">'Application For TE&amp;GOTS'!AF642</f>
        <v>#VALUE!</v>
      </c>
      <c r="F601" s="10" t="str">
        <f ca="1">IFERROR(LEFT('Application For TE&amp;GOTS'!AH642,LEN('Application For TE&amp;GOTS'!AH642)-2),"")</f>
        <v/>
      </c>
      <c r="G601" s="10" t="e">
        <f ca="1">'Application For TE&amp;GOTS'!AI642</f>
        <v>#VALUE!</v>
      </c>
      <c r="AF601" s="10" t="str">
        <f ca="1">IF(MATCH(B601,B$1:B601,0)=ROW(B601),B601&amp;";","")</f>
        <v/>
      </c>
      <c r="AG601" s="10" t="str">
        <f>IF(MATCH(C601,C$1:C601,0)=ROW(C601),C601&amp;";","")</f>
        <v/>
      </c>
      <c r="AH601" s="10" t="str">
        <f ca="1">IF(MATCH(D601,D$1:D601,0)=ROW(D601),D601&amp;";","")</f>
        <v/>
      </c>
      <c r="AI601" s="10" t="e">
        <f ca="1">IF(MATCH(E601,E$1:E601,0)=ROW(E601),E601&amp;";","")</f>
        <v>#VALUE!</v>
      </c>
    </row>
    <row r="602" spans="1:35">
      <c r="A602" s="10">
        <v>581</v>
      </c>
      <c r="B602" s="10" t="str">
        <f ca="1">'Application For TE&amp;GOTS'!X643</f>
        <v/>
      </c>
      <c r="C602" s="10">
        <f>'Application For TE&amp;GOTS'!$D643</f>
        <v>0</v>
      </c>
      <c r="D602" s="10" t="str" cm="1">
        <f t="array" aca="1" ref="D602" ca="1">IFERROR(INDIRECT("'Application For TE&amp;GOTS'!L"&amp;'Application For TE&amp;GOTS'!S643),"")</f>
        <v/>
      </c>
      <c r="E602" s="10" t="e">
        <f ca="1">'Application For TE&amp;GOTS'!AF643</f>
        <v>#VALUE!</v>
      </c>
      <c r="F602" s="10" t="str">
        <f ca="1">IFERROR(LEFT('Application For TE&amp;GOTS'!AH643,LEN('Application For TE&amp;GOTS'!AH643)-2),"")</f>
        <v/>
      </c>
      <c r="G602" s="10" t="e">
        <f ca="1">'Application For TE&amp;GOTS'!AI643</f>
        <v>#VALUE!</v>
      </c>
      <c r="AF602" s="10" t="str">
        <f ca="1">IF(MATCH(B602,B$1:B602,0)=ROW(B602),B602&amp;";","")</f>
        <v/>
      </c>
      <c r="AG602" s="10" t="str">
        <f>IF(MATCH(C602,C$1:C602,0)=ROW(C602),C602&amp;";","")</f>
        <v/>
      </c>
      <c r="AH602" s="10" t="str">
        <f ca="1">IF(MATCH(D602,D$1:D602,0)=ROW(D602),D602&amp;";","")</f>
        <v/>
      </c>
      <c r="AI602" s="10" t="e">
        <f ca="1">IF(MATCH(E602,E$1:E602,0)=ROW(E602),E602&amp;";","")</f>
        <v>#VALUE!</v>
      </c>
    </row>
    <row r="603" spans="1:35">
      <c r="A603" s="10">
        <v>582</v>
      </c>
      <c r="B603" s="10" t="str">
        <f ca="1">'Application For TE&amp;GOTS'!X644</f>
        <v/>
      </c>
      <c r="C603" s="10">
        <f>'Application For TE&amp;GOTS'!$D644</f>
        <v>0</v>
      </c>
      <c r="D603" s="10" t="str" cm="1">
        <f t="array" aca="1" ref="D603" ca="1">IFERROR(INDIRECT("'Application For TE&amp;GOTS'!L"&amp;'Application For TE&amp;GOTS'!S644),"")</f>
        <v/>
      </c>
      <c r="E603" s="10" t="e">
        <f ca="1">'Application For TE&amp;GOTS'!AF644</f>
        <v>#VALUE!</v>
      </c>
      <c r="F603" s="10" t="str">
        <f ca="1">IFERROR(LEFT('Application For TE&amp;GOTS'!AH644,LEN('Application For TE&amp;GOTS'!AH644)-2),"")</f>
        <v/>
      </c>
      <c r="G603" s="10" t="e">
        <f ca="1">'Application For TE&amp;GOTS'!AI644</f>
        <v>#VALUE!</v>
      </c>
      <c r="AF603" s="10" t="str">
        <f ca="1">IF(MATCH(B603,B$1:B603,0)=ROW(B603),B603&amp;";","")</f>
        <v/>
      </c>
      <c r="AG603" s="10" t="str">
        <f>IF(MATCH(C603,C$1:C603,0)=ROW(C603),C603&amp;";","")</f>
        <v/>
      </c>
      <c r="AH603" s="10" t="str">
        <f ca="1">IF(MATCH(D603,D$1:D603,0)=ROW(D603),D603&amp;";","")</f>
        <v/>
      </c>
      <c r="AI603" s="10" t="e">
        <f ca="1">IF(MATCH(E603,E$1:E603,0)=ROW(E603),E603&amp;";","")</f>
        <v>#VALUE!</v>
      </c>
    </row>
    <row r="604" spans="1:35">
      <c r="A604" s="10">
        <v>583</v>
      </c>
      <c r="B604" s="10" t="str">
        <f ca="1">'Application For TE&amp;GOTS'!X645</f>
        <v/>
      </c>
      <c r="C604" s="10">
        <f>'Application For TE&amp;GOTS'!$D645</f>
        <v>0</v>
      </c>
      <c r="D604" s="10" t="str" cm="1">
        <f t="array" aca="1" ref="D604" ca="1">IFERROR(INDIRECT("'Application For TE&amp;GOTS'!L"&amp;'Application For TE&amp;GOTS'!S645),"")</f>
        <v/>
      </c>
      <c r="E604" s="10" t="e">
        <f ca="1">'Application For TE&amp;GOTS'!AF645</f>
        <v>#VALUE!</v>
      </c>
      <c r="F604" s="10" t="str">
        <f ca="1">IFERROR(LEFT('Application For TE&amp;GOTS'!AH645,LEN('Application For TE&amp;GOTS'!AH645)-2),"")</f>
        <v/>
      </c>
      <c r="G604" s="10" t="e">
        <f ca="1">'Application For TE&amp;GOTS'!AI645</f>
        <v>#VALUE!</v>
      </c>
      <c r="AF604" s="10" t="str">
        <f ca="1">IF(MATCH(B604,B$1:B604,0)=ROW(B604),B604&amp;";","")</f>
        <v/>
      </c>
      <c r="AG604" s="10" t="str">
        <f>IF(MATCH(C604,C$1:C604,0)=ROW(C604),C604&amp;";","")</f>
        <v/>
      </c>
      <c r="AH604" s="10" t="str">
        <f ca="1">IF(MATCH(D604,D$1:D604,0)=ROW(D604),D604&amp;";","")</f>
        <v/>
      </c>
      <c r="AI604" s="10" t="e">
        <f ca="1">IF(MATCH(E604,E$1:E604,0)=ROW(E604),E604&amp;";","")</f>
        <v>#VALUE!</v>
      </c>
    </row>
    <row r="605" spans="1:35">
      <c r="A605" s="10">
        <v>584</v>
      </c>
      <c r="B605" s="10" t="str">
        <f ca="1">'Application For TE&amp;GOTS'!X646</f>
        <v/>
      </c>
      <c r="C605" s="10">
        <f>'Application For TE&amp;GOTS'!$D646</f>
        <v>0</v>
      </c>
      <c r="D605" s="10" t="str" cm="1">
        <f t="array" aca="1" ref="D605" ca="1">IFERROR(INDIRECT("'Application For TE&amp;GOTS'!L"&amp;'Application For TE&amp;GOTS'!S646),"")</f>
        <v/>
      </c>
      <c r="E605" s="10" t="e">
        <f ca="1">'Application For TE&amp;GOTS'!AF646</f>
        <v>#VALUE!</v>
      </c>
      <c r="F605" s="10" t="str">
        <f ca="1">IFERROR(LEFT('Application For TE&amp;GOTS'!AH646,LEN('Application For TE&amp;GOTS'!AH646)-2),"")</f>
        <v/>
      </c>
      <c r="G605" s="10" t="e">
        <f ca="1">'Application For TE&amp;GOTS'!AI646</f>
        <v>#VALUE!</v>
      </c>
      <c r="AF605" s="10" t="str">
        <f ca="1">IF(MATCH(B605,B$1:B605,0)=ROW(B605),B605&amp;";","")</f>
        <v/>
      </c>
      <c r="AG605" s="10" t="str">
        <f>IF(MATCH(C605,C$1:C605,0)=ROW(C605),C605&amp;";","")</f>
        <v/>
      </c>
      <c r="AH605" s="10" t="str">
        <f ca="1">IF(MATCH(D605,D$1:D605,0)=ROW(D605),D605&amp;";","")</f>
        <v/>
      </c>
      <c r="AI605" s="10" t="e">
        <f ca="1">IF(MATCH(E605,E$1:E605,0)=ROW(E605),E605&amp;";","")</f>
        <v>#VALUE!</v>
      </c>
    </row>
    <row r="606" spans="1:35">
      <c r="A606" s="10">
        <v>585</v>
      </c>
      <c r="B606" s="10" t="str">
        <f ca="1">'Application For TE&amp;GOTS'!X647</f>
        <v/>
      </c>
      <c r="C606" s="10">
        <f>'Application For TE&amp;GOTS'!$D647</f>
        <v>0</v>
      </c>
      <c r="D606" s="10" t="str" cm="1">
        <f t="array" aca="1" ref="D606" ca="1">IFERROR(INDIRECT("'Application For TE&amp;GOTS'!L"&amp;'Application For TE&amp;GOTS'!S647),"")</f>
        <v/>
      </c>
      <c r="E606" s="10" t="e">
        <f ca="1">'Application For TE&amp;GOTS'!AF647</f>
        <v>#VALUE!</v>
      </c>
      <c r="F606" s="10" t="str">
        <f ca="1">IFERROR(LEFT('Application For TE&amp;GOTS'!AH647,LEN('Application For TE&amp;GOTS'!AH647)-2),"")</f>
        <v/>
      </c>
      <c r="G606" s="10" t="e">
        <f ca="1">'Application For TE&amp;GOTS'!AI647</f>
        <v>#VALUE!</v>
      </c>
      <c r="AF606" s="10" t="str">
        <f ca="1">IF(MATCH(B606,B$1:B606,0)=ROW(B606),B606&amp;";","")</f>
        <v/>
      </c>
      <c r="AG606" s="10" t="str">
        <f>IF(MATCH(C606,C$1:C606,0)=ROW(C606),C606&amp;";","")</f>
        <v/>
      </c>
      <c r="AH606" s="10" t="str">
        <f ca="1">IF(MATCH(D606,D$1:D606,0)=ROW(D606),D606&amp;";","")</f>
        <v/>
      </c>
      <c r="AI606" s="10" t="e">
        <f ca="1">IF(MATCH(E606,E$1:E606,0)=ROW(E606),E606&amp;";","")</f>
        <v>#VALUE!</v>
      </c>
    </row>
    <row r="607" spans="1:35">
      <c r="A607" s="10">
        <v>586</v>
      </c>
      <c r="B607" s="10" t="str">
        <f ca="1">'Application For TE&amp;GOTS'!X648</f>
        <v/>
      </c>
      <c r="C607" s="10">
        <f>'Application For TE&amp;GOTS'!$D648</f>
        <v>0</v>
      </c>
      <c r="D607" s="10" t="str" cm="1">
        <f t="array" aca="1" ref="D607" ca="1">IFERROR(INDIRECT("'Application For TE&amp;GOTS'!L"&amp;'Application For TE&amp;GOTS'!S648),"")</f>
        <v/>
      </c>
      <c r="E607" s="10" t="e">
        <f ca="1">'Application For TE&amp;GOTS'!AF648</f>
        <v>#VALUE!</v>
      </c>
      <c r="F607" s="10" t="str">
        <f ca="1">IFERROR(LEFT('Application For TE&amp;GOTS'!AH648,LEN('Application For TE&amp;GOTS'!AH648)-2),"")</f>
        <v/>
      </c>
      <c r="G607" s="10" t="e">
        <f ca="1">'Application For TE&amp;GOTS'!AI648</f>
        <v>#VALUE!</v>
      </c>
      <c r="AF607" s="10" t="str">
        <f ca="1">IF(MATCH(B607,B$1:B607,0)=ROW(B607),B607&amp;";","")</f>
        <v/>
      </c>
      <c r="AG607" s="10" t="str">
        <f>IF(MATCH(C607,C$1:C607,0)=ROW(C607),C607&amp;";","")</f>
        <v/>
      </c>
      <c r="AH607" s="10" t="str">
        <f ca="1">IF(MATCH(D607,D$1:D607,0)=ROW(D607),D607&amp;";","")</f>
        <v/>
      </c>
      <c r="AI607" s="10" t="e">
        <f ca="1">IF(MATCH(E607,E$1:E607,0)=ROW(E607),E607&amp;";","")</f>
        <v>#VALUE!</v>
      </c>
    </row>
    <row r="608" spans="1:35">
      <c r="A608" s="10">
        <v>587</v>
      </c>
      <c r="B608" s="10" t="str">
        <f ca="1">'Application For TE&amp;GOTS'!X649</f>
        <v/>
      </c>
      <c r="C608" s="10">
        <f>'Application For TE&amp;GOTS'!$D649</f>
        <v>0</v>
      </c>
      <c r="D608" s="10" t="str" cm="1">
        <f t="array" aca="1" ref="D608" ca="1">IFERROR(INDIRECT("'Application For TE&amp;GOTS'!L"&amp;'Application For TE&amp;GOTS'!S649),"")</f>
        <v/>
      </c>
      <c r="E608" s="10" t="e">
        <f ca="1">'Application For TE&amp;GOTS'!AF649</f>
        <v>#VALUE!</v>
      </c>
      <c r="F608" s="10" t="str">
        <f ca="1">IFERROR(LEFT('Application For TE&amp;GOTS'!AH649,LEN('Application For TE&amp;GOTS'!AH649)-2),"")</f>
        <v/>
      </c>
      <c r="G608" s="10" t="e">
        <f ca="1">'Application For TE&amp;GOTS'!AI649</f>
        <v>#VALUE!</v>
      </c>
      <c r="AF608" s="10" t="str">
        <f ca="1">IF(MATCH(B608,B$1:B608,0)=ROW(B608),B608&amp;";","")</f>
        <v/>
      </c>
      <c r="AG608" s="10" t="str">
        <f>IF(MATCH(C608,C$1:C608,0)=ROW(C608),C608&amp;";","")</f>
        <v/>
      </c>
      <c r="AH608" s="10" t="str">
        <f ca="1">IF(MATCH(D608,D$1:D608,0)=ROW(D608),D608&amp;";","")</f>
        <v/>
      </c>
      <c r="AI608" s="10" t="e">
        <f ca="1">IF(MATCH(E608,E$1:E608,0)=ROW(E608),E608&amp;";","")</f>
        <v>#VALUE!</v>
      </c>
    </row>
    <row r="609" spans="1:35">
      <c r="A609" s="10">
        <v>588</v>
      </c>
      <c r="B609" s="10" t="str">
        <f ca="1">'Application For TE&amp;GOTS'!X650</f>
        <v/>
      </c>
      <c r="C609" s="10">
        <f>'Application For TE&amp;GOTS'!$D650</f>
        <v>0</v>
      </c>
      <c r="D609" s="10" t="str" cm="1">
        <f t="array" aca="1" ref="D609" ca="1">IFERROR(INDIRECT("'Application For TE&amp;GOTS'!L"&amp;'Application For TE&amp;GOTS'!S650),"")</f>
        <v/>
      </c>
      <c r="E609" s="10" t="e">
        <f ca="1">'Application For TE&amp;GOTS'!AF650</f>
        <v>#VALUE!</v>
      </c>
      <c r="F609" s="10" t="str">
        <f ca="1">IFERROR(LEFT('Application For TE&amp;GOTS'!AH650,LEN('Application For TE&amp;GOTS'!AH650)-2),"")</f>
        <v/>
      </c>
      <c r="G609" s="10" t="e">
        <f ca="1">'Application For TE&amp;GOTS'!AI650</f>
        <v>#VALUE!</v>
      </c>
      <c r="AF609" s="10" t="str">
        <f ca="1">IF(MATCH(B609,B$1:B609,0)=ROW(B609),B609&amp;";","")</f>
        <v/>
      </c>
      <c r="AG609" s="10" t="str">
        <f>IF(MATCH(C609,C$1:C609,0)=ROW(C609),C609&amp;";","")</f>
        <v/>
      </c>
      <c r="AH609" s="10" t="str">
        <f ca="1">IF(MATCH(D609,D$1:D609,0)=ROW(D609),D609&amp;";","")</f>
        <v/>
      </c>
      <c r="AI609" s="10" t="e">
        <f ca="1">IF(MATCH(E609,E$1:E609,0)=ROW(E609),E609&amp;";","")</f>
        <v>#VALUE!</v>
      </c>
    </row>
    <row r="610" spans="1:35">
      <c r="A610" s="10">
        <v>589</v>
      </c>
      <c r="B610" s="10" t="str">
        <f ca="1">'Application For TE&amp;GOTS'!X651</f>
        <v/>
      </c>
      <c r="C610" s="10">
        <f>'Application For TE&amp;GOTS'!$D651</f>
        <v>0</v>
      </c>
      <c r="D610" s="10" t="str" cm="1">
        <f t="array" aca="1" ref="D610" ca="1">IFERROR(INDIRECT("'Application For TE&amp;GOTS'!L"&amp;'Application For TE&amp;GOTS'!S651),"")</f>
        <v/>
      </c>
      <c r="E610" s="10" t="e">
        <f ca="1">'Application For TE&amp;GOTS'!AF651</f>
        <v>#VALUE!</v>
      </c>
      <c r="F610" s="10" t="str">
        <f ca="1">IFERROR(LEFT('Application For TE&amp;GOTS'!AH651,LEN('Application For TE&amp;GOTS'!AH651)-2),"")</f>
        <v/>
      </c>
      <c r="G610" s="10" t="e">
        <f ca="1">'Application For TE&amp;GOTS'!AI651</f>
        <v>#VALUE!</v>
      </c>
      <c r="AF610" s="10" t="str">
        <f ca="1">IF(MATCH(B610,B$1:B610,0)=ROW(B610),B610&amp;";","")</f>
        <v/>
      </c>
      <c r="AG610" s="10" t="str">
        <f>IF(MATCH(C610,C$1:C610,0)=ROW(C610),C610&amp;";","")</f>
        <v/>
      </c>
      <c r="AH610" s="10" t="str">
        <f ca="1">IF(MATCH(D610,D$1:D610,0)=ROW(D610),D610&amp;";","")</f>
        <v/>
      </c>
      <c r="AI610" s="10" t="e">
        <f ca="1">IF(MATCH(E610,E$1:E610,0)=ROW(E610),E610&amp;";","")</f>
        <v>#VALUE!</v>
      </c>
    </row>
    <row r="611" spans="1:35">
      <c r="A611" s="10">
        <v>590</v>
      </c>
      <c r="B611" s="10" t="str">
        <f ca="1">'Application For TE&amp;GOTS'!X652</f>
        <v/>
      </c>
      <c r="C611" s="10">
        <f>'Application For TE&amp;GOTS'!$D652</f>
        <v>0</v>
      </c>
      <c r="D611" s="10" t="str" cm="1">
        <f t="array" aca="1" ref="D611" ca="1">IFERROR(INDIRECT("'Application For TE&amp;GOTS'!L"&amp;'Application For TE&amp;GOTS'!S652),"")</f>
        <v/>
      </c>
      <c r="E611" s="10" t="e">
        <f ca="1">'Application For TE&amp;GOTS'!AF652</f>
        <v>#VALUE!</v>
      </c>
      <c r="F611" s="10" t="str">
        <f ca="1">IFERROR(LEFT('Application For TE&amp;GOTS'!AH652,LEN('Application For TE&amp;GOTS'!AH652)-2),"")</f>
        <v/>
      </c>
      <c r="G611" s="10" t="e">
        <f ca="1">'Application For TE&amp;GOTS'!AI652</f>
        <v>#VALUE!</v>
      </c>
      <c r="AF611" s="10" t="str">
        <f ca="1">IF(MATCH(B611,B$1:B611,0)=ROW(B611),B611&amp;";","")</f>
        <v/>
      </c>
      <c r="AG611" s="10" t="str">
        <f>IF(MATCH(C611,C$1:C611,0)=ROW(C611),C611&amp;";","")</f>
        <v/>
      </c>
      <c r="AH611" s="10" t="str">
        <f ca="1">IF(MATCH(D611,D$1:D611,0)=ROW(D611),D611&amp;";","")</f>
        <v/>
      </c>
      <c r="AI611" s="10" t="e">
        <f ca="1">IF(MATCH(E611,E$1:E611,0)=ROW(E611),E611&amp;";","")</f>
        <v>#VALUE!</v>
      </c>
    </row>
    <row r="612" spans="1:35">
      <c r="A612" s="10">
        <v>591</v>
      </c>
      <c r="B612" s="10" t="str">
        <f ca="1">'Application For TE&amp;GOTS'!X653</f>
        <v/>
      </c>
      <c r="C612" s="10">
        <f>'Application For TE&amp;GOTS'!$D653</f>
        <v>0</v>
      </c>
      <c r="D612" s="10" t="str" cm="1">
        <f t="array" aca="1" ref="D612" ca="1">IFERROR(INDIRECT("'Application For TE&amp;GOTS'!L"&amp;'Application For TE&amp;GOTS'!S653),"")</f>
        <v/>
      </c>
      <c r="E612" s="10" t="e">
        <f ca="1">'Application For TE&amp;GOTS'!AF653</f>
        <v>#VALUE!</v>
      </c>
      <c r="F612" s="10" t="str">
        <f ca="1">IFERROR(LEFT('Application For TE&amp;GOTS'!AH653,LEN('Application For TE&amp;GOTS'!AH653)-2),"")</f>
        <v/>
      </c>
      <c r="G612" s="10" t="e">
        <f ca="1">'Application For TE&amp;GOTS'!AI653</f>
        <v>#VALUE!</v>
      </c>
      <c r="AF612" s="10" t="str">
        <f ca="1">IF(MATCH(B612,B$1:B612,0)=ROW(B612),B612&amp;";","")</f>
        <v/>
      </c>
      <c r="AG612" s="10" t="str">
        <f>IF(MATCH(C612,C$1:C612,0)=ROW(C612),C612&amp;";","")</f>
        <v/>
      </c>
      <c r="AH612" s="10" t="str">
        <f ca="1">IF(MATCH(D612,D$1:D612,0)=ROW(D612),D612&amp;";","")</f>
        <v/>
      </c>
      <c r="AI612" s="10" t="e">
        <f ca="1">IF(MATCH(E612,E$1:E612,0)=ROW(E612),E612&amp;";","")</f>
        <v>#VALUE!</v>
      </c>
    </row>
    <row r="613" spans="1:35">
      <c r="A613" s="10">
        <v>592</v>
      </c>
      <c r="B613" s="10" t="str">
        <f ca="1">'Application For TE&amp;GOTS'!X654</f>
        <v/>
      </c>
      <c r="C613" s="10">
        <f>'Application For TE&amp;GOTS'!$D654</f>
        <v>0</v>
      </c>
      <c r="D613" s="10" t="str" cm="1">
        <f t="array" aca="1" ref="D613" ca="1">IFERROR(INDIRECT("'Application For TE&amp;GOTS'!L"&amp;'Application For TE&amp;GOTS'!S654),"")</f>
        <v/>
      </c>
      <c r="E613" s="10" t="e">
        <f ca="1">'Application For TE&amp;GOTS'!AF654</f>
        <v>#VALUE!</v>
      </c>
      <c r="F613" s="10" t="str">
        <f ca="1">IFERROR(LEFT('Application For TE&amp;GOTS'!AH654,LEN('Application For TE&amp;GOTS'!AH654)-2),"")</f>
        <v/>
      </c>
      <c r="G613" s="10" t="e">
        <f ca="1">'Application For TE&amp;GOTS'!AI654</f>
        <v>#VALUE!</v>
      </c>
      <c r="AF613" s="10" t="str">
        <f ca="1">IF(MATCH(B613,B$1:B613,0)=ROW(B613),B613&amp;";","")</f>
        <v/>
      </c>
      <c r="AG613" s="10" t="str">
        <f>IF(MATCH(C613,C$1:C613,0)=ROW(C613),C613&amp;";","")</f>
        <v/>
      </c>
      <c r="AH613" s="10" t="str">
        <f ca="1">IF(MATCH(D613,D$1:D613,0)=ROW(D613),D613&amp;";","")</f>
        <v/>
      </c>
      <c r="AI613" s="10" t="e">
        <f ca="1">IF(MATCH(E613,E$1:E613,0)=ROW(E613),E613&amp;";","")</f>
        <v>#VALUE!</v>
      </c>
    </row>
    <row r="614" spans="1:35">
      <c r="A614" s="10">
        <v>593</v>
      </c>
      <c r="B614" s="10" t="str">
        <f ca="1">'Application For TE&amp;GOTS'!X655</f>
        <v/>
      </c>
      <c r="C614" s="10">
        <f>'Application For TE&amp;GOTS'!$D655</f>
        <v>0</v>
      </c>
      <c r="D614" s="10" t="str" cm="1">
        <f t="array" aca="1" ref="D614" ca="1">IFERROR(INDIRECT("'Application For TE&amp;GOTS'!L"&amp;'Application For TE&amp;GOTS'!S655),"")</f>
        <v/>
      </c>
      <c r="E614" s="10" t="e">
        <f ca="1">'Application For TE&amp;GOTS'!AF655</f>
        <v>#VALUE!</v>
      </c>
      <c r="F614" s="10" t="str">
        <f ca="1">IFERROR(LEFT('Application For TE&amp;GOTS'!AH655,LEN('Application For TE&amp;GOTS'!AH655)-2),"")</f>
        <v/>
      </c>
      <c r="G614" s="10" t="e">
        <f ca="1">'Application For TE&amp;GOTS'!AI655</f>
        <v>#VALUE!</v>
      </c>
      <c r="AF614" s="10" t="str">
        <f ca="1">IF(MATCH(B614,B$1:B614,0)=ROW(B614),B614&amp;";","")</f>
        <v/>
      </c>
      <c r="AG614" s="10" t="str">
        <f>IF(MATCH(C614,C$1:C614,0)=ROW(C614),C614&amp;";","")</f>
        <v/>
      </c>
      <c r="AH614" s="10" t="str">
        <f ca="1">IF(MATCH(D614,D$1:D614,0)=ROW(D614),D614&amp;";","")</f>
        <v/>
      </c>
      <c r="AI614" s="10" t="e">
        <f ca="1">IF(MATCH(E614,E$1:E614,0)=ROW(E614),E614&amp;";","")</f>
        <v>#VALUE!</v>
      </c>
    </row>
    <row r="615" spans="1:35">
      <c r="A615" s="10">
        <v>594</v>
      </c>
      <c r="B615" s="10" t="str">
        <f ca="1">'Application For TE&amp;GOTS'!X656</f>
        <v/>
      </c>
      <c r="C615" s="10">
        <f>'Application For TE&amp;GOTS'!$D656</f>
        <v>0</v>
      </c>
      <c r="D615" s="10" t="str" cm="1">
        <f t="array" aca="1" ref="D615" ca="1">IFERROR(INDIRECT("'Application For TE&amp;GOTS'!L"&amp;'Application For TE&amp;GOTS'!S656),"")</f>
        <v/>
      </c>
      <c r="E615" s="10" t="e">
        <f ca="1">'Application For TE&amp;GOTS'!AF656</f>
        <v>#VALUE!</v>
      </c>
      <c r="F615" s="10" t="str">
        <f ca="1">IFERROR(LEFT('Application For TE&amp;GOTS'!AH656,LEN('Application For TE&amp;GOTS'!AH656)-2),"")</f>
        <v/>
      </c>
      <c r="G615" s="10" t="e">
        <f ca="1">'Application For TE&amp;GOTS'!AI656</f>
        <v>#VALUE!</v>
      </c>
      <c r="AF615" s="10" t="str">
        <f ca="1">IF(MATCH(B615,B$1:B615,0)=ROW(B615),B615&amp;";","")</f>
        <v/>
      </c>
      <c r="AG615" s="10" t="str">
        <f>IF(MATCH(C615,C$1:C615,0)=ROW(C615),C615&amp;";","")</f>
        <v/>
      </c>
      <c r="AH615" s="10" t="str">
        <f ca="1">IF(MATCH(D615,D$1:D615,0)=ROW(D615),D615&amp;";","")</f>
        <v/>
      </c>
      <c r="AI615" s="10" t="e">
        <f ca="1">IF(MATCH(E615,E$1:E615,0)=ROW(E615),E615&amp;";","")</f>
        <v>#VALUE!</v>
      </c>
    </row>
    <row r="616" spans="1:35">
      <c r="A616" s="10">
        <v>595</v>
      </c>
      <c r="B616" s="10" t="str">
        <f ca="1">'Application For TE&amp;GOTS'!X657</f>
        <v/>
      </c>
      <c r="C616" s="10">
        <f>'Application For TE&amp;GOTS'!$D657</f>
        <v>0</v>
      </c>
      <c r="D616" s="10" t="str" cm="1">
        <f t="array" aca="1" ref="D616" ca="1">IFERROR(INDIRECT("'Application For TE&amp;GOTS'!L"&amp;'Application For TE&amp;GOTS'!S657),"")</f>
        <v/>
      </c>
      <c r="E616" s="10" t="e">
        <f ca="1">'Application For TE&amp;GOTS'!AF657</f>
        <v>#VALUE!</v>
      </c>
      <c r="F616" s="10" t="str">
        <f ca="1">IFERROR(LEFT('Application For TE&amp;GOTS'!AH657,LEN('Application For TE&amp;GOTS'!AH657)-2),"")</f>
        <v/>
      </c>
      <c r="G616" s="10" t="e">
        <f ca="1">'Application For TE&amp;GOTS'!AI657</f>
        <v>#VALUE!</v>
      </c>
      <c r="AF616" s="10" t="str">
        <f ca="1">IF(MATCH(B616,B$1:B616,0)=ROW(B616),B616&amp;";","")</f>
        <v/>
      </c>
      <c r="AG616" s="10" t="str">
        <f>IF(MATCH(C616,C$1:C616,0)=ROW(C616),C616&amp;";","")</f>
        <v/>
      </c>
      <c r="AH616" s="10" t="str">
        <f ca="1">IF(MATCH(D616,D$1:D616,0)=ROW(D616),D616&amp;";","")</f>
        <v/>
      </c>
      <c r="AI616" s="10" t="e">
        <f ca="1">IF(MATCH(E616,E$1:E616,0)=ROW(E616),E616&amp;";","")</f>
        <v>#VALUE!</v>
      </c>
    </row>
    <row r="617" spans="1:35">
      <c r="A617" s="10">
        <v>596</v>
      </c>
      <c r="B617" s="10" t="str">
        <f ca="1">'Application For TE&amp;GOTS'!X658</f>
        <v/>
      </c>
      <c r="C617" s="10">
        <f>'Application For TE&amp;GOTS'!$D658</f>
        <v>0</v>
      </c>
      <c r="D617" s="10" t="str" cm="1">
        <f t="array" aca="1" ref="D617" ca="1">IFERROR(INDIRECT("'Application For TE&amp;GOTS'!L"&amp;'Application For TE&amp;GOTS'!S658),"")</f>
        <v/>
      </c>
      <c r="E617" s="10" t="e">
        <f ca="1">'Application For TE&amp;GOTS'!AF658</f>
        <v>#VALUE!</v>
      </c>
      <c r="F617" s="10" t="str">
        <f ca="1">IFERROR(LEFT('Application For TE&amp;GOTS'!AH658,LEN('Application For TE&amp;GOTS'!AH658)-2),"")</f>
        <v/>
      </c>
      <c r="G617" s="10" t="e">
        <f ca="1">'Application For TE&amp;GOTS'!AI658</f>
        <v>#VALUE!</v>
      </c>
      <c r="AF617" s="10" t="str">
        <f ca="1">IF(MATCH(B617,B$1:B617,0)=ROW(B617),B617&amp;";","")</f>
        <v/>
      </c>
      <c r="AG617" s="10" t="str">
        <f>IF(MATCH(C617,C$1:C617,0)=ROW(C617),C617&amp;";","")</f>
        <v/>
      </c>
      <c r="AH617" s="10" t="str">
        <f ca="1">IF(MATCH(D617,D$1:D617,0)=ROW(D617),D617&amp;";","")</f>
        <v/>
      </c>
      <c r="AI617" s="10" t="e">
        <f ca="1">IF(MATCH(E617,E$1:E617,0)=ROW(E617),E617&amp;";","")</f>
        <v>#VALUE!</v>
      </c>
    </row>
    <row r="618" spans="1:35">
      <c r="A618" s="10">
        <v>597</v>
      </c>
      <c r="B618" s="10" t="str">
        <f ca="1">'Application For TE&amp;GOTS'!X659</f>
        <v/>
      </c>
      <c r="C618" s="10">
        <f>'Application For TE&amp;GOTS'!$D659</f>
        <v>0</v>
      </c>
      <c r="D618" s="10" t="str" cm="1">
        <f t="array" aca="1" ref="D618" ca="1">IFERROR(INDIRECT("'Application For TE&amp;GOTS'!L"&amp;'Application For TE&amp;GOTS'!S659),"")</f>
        <v/>
      </c>
      <c r="E618" s="10" t="e">
        <f ca="1">'Application For TE&amp;GOTS'!AF659</f>
        <v>#VALUE!</v>
      </c>
      <c r="F618" s="10" t="str">
        <f ca="1">IFERROR(LEFT('Application For TE&amp;GOTS'!AH659,LEN('Application For TE&amp;GOTS'!AH659)-2),"")</f>
        <v/>
      </c>
      <c r="G618" s="10" t="e">
        <f ca="1">'Application For TE&amp;GOTS'!AI659</f>
        <v>#VALUE!</v>
      </c>
      <c r="AF618" s="10" t="str">
        <f ca="1">IF(MATCH(B618,B$1:B618,0)=ROW(B618),B618&amp;";","")</f>
        <v/>
      </c>
      <c r="AG618" s="10" t="str">
        <f>IF(MATCH(C618,C$1:C618,0)=ROW(C618),C618&amp;";","")</f>
        <v/>
      </c>
      <c r="AH618" s="10" t="str">
        <f ca="1">IF(MATCH(D618,D$1:D618,0)=ROW(D618),D618&amp;";","")</f>
        <v/>
      </c>
      <c r="AI618" s="10" t="e">
        <f ca="1">IF(MATCH(E618,E$1:E618,0)=ROW(E618),E618&amp;";","")</f>
        <v>#VALUE!</v>
      </c>
    </row>
    <row r="619" spans="1:35">
      <c r="A619" s="10">
        <v>598</v>
      </c>
      <c r="B619" s="10" t="str">
        <f ca="1">'Application For TE&amp;GOTS'!X660</f>
        <v/>
      </c>
      <c r="C619" s="10">
        <f>'Application For TE&amp;GOTS'!$D660</f>
        <v>0</v>
      </c>
      <c r="D619" s="10" t="str" cm="1">
        <f t="array" aca="1" ref="D619" ca="1">IFERROR(INDIRECT("'Application For TE&amp;GOTS'!L"&amp;'Application For TE&amp;GOTS'!S660),"")</f>
        <v/>
      </c>
      <c r="E619" s="10" t="e">
        <f ca="1">'Application For TE&amp;GOTS'!AF660</f>
        <v>#VALUE!</v>
      </c>
      <c r="F619" s="10" t="str">
        <f ca="1">IFERROR(LEFT('Application For TE&amp;GOTS'!AH660,LEN('Application For TE&amp;GOTS'!AH660)-2),"")</f>
        <v/>
      </c>
      <c r="G619" s="10" t="e">
        <f ca="1">'Application For TE&amp;GOTS'!AI660</f>
        <v>#VALUE!</v>
      </c>
      <c r="AF619" s="10" t="str">
        <f ca="1">IF(MATCH(B619,B$1:B619,0)=ROW(B619),B619&amp;";","")</f>
        <v/>
      </c>
      <c r="AG619" s="10" t="str">
        <f>IF(MATCH(C619,C$1:C619,0)=ROW(C619),C619&amp;";","")</f>
        <v/>
      </c>
      <c r="AH619" s="10" t="str">
        <f ca="1">IF(MATCH(D619,D$1:D619,0)=ROW(D619),D619&amp;";","")</f>
        <v/>
      </c>
      <c r="AI619" s="10" t="e">
        <f ca="1">IF(MATCH(E619,E$1:E619,0)=ROW(E619),E619&amp;";","")</f>
        <v>#VALUE!</v>
      </c>
    </row>
    <row r="620" spans="1:35">
      <c r="A620" s="10">
        <v>599</v>
      </c>
      <c r="B620" s="10" t="str">
        <f ca="1">'Application For TE&amp;GOTS'!X661</f>
        <v/>
      </c>
      <c r="C620" s="10">
        <f>'Application For TE&amp;GOTS'!$D661</f>
        <v>0</v>
      </c>
      <c r="D620" s="10" t="str" cm="1">
        <f t="array" aca="1" ref="D620" ca="1">IFERROR(INDIRECT("'Application For TE&amp;GOTS'!L"&amp;'Application For TE&amp;GOTS'!S661),"")</f>
        <v/>
      </c>
      <c r="E620" s="10" t="e">
        <f ca="1">'Application For TE&amp;GOTS'!AF661</f>
        <v>#VALUE!</v>
      </c>
      <c r="F620" s="10" t="str">
        <f ca="1">IFERROR(LEFT('Application For TE&amp;GOTS'!AH661,LEN('Application For TE&amp;GOTS'!AH661)-2),"")</f>
        <v/>
      </c>
      <c r="G620" s="10" t="e">
        <f ca="1">'Application For TE&amp;GOTS'!AI661</f>
        <v>#VALUE!</v>
      </c>
      <c r="AF620" s="10" t="str">
        <f ca="1">IF(MATCH(B620,B$1:B620,0)=ROW(B620),B620&amp;";","")</f>
        <v/>
      </c>
      <c r="AG620" s="10" t="str">
        <f>IF(MATCH(C620,C$1:C620,0)=ROW(C620),C620&amp;";","")</f>
        <v/>
      </c>
      <c r="AH620" s="10" t="str">
        <f ca="1">IF(MATCH(D620,D$1:D620,0)=ROW(D620),D620&amp;";","")</f>
        <v/>
      </c>
      <c r="AI620" s="10" t="e">
        <f ca="1">IF(MATCH(E620,E$1:E620,0)=ROW(E620),E620&amp;";","")</f>
        <v>#VALUE!</v>
      </c>
    </row>
    <row r="621" spans="1:35">
      <c r="A621" s="10">
        <v>600</v>
      </c>
      <c r="B621" s="10" t="str">
        <f ca="1">'Application For TE&amp;GOTS'!X662</f>
        <v/>
      </c>
      <c r="C621" s="10">
        <f>'Application For TE&amp;GOTS'!$D662</f>
        <v>0</v>
      </c>
      <c r="D621" s="10" t="str" cm="1">
        <f t="array" aca="1" ref="D621" ca="1">IFERROR(INDIRECT("'Application For TE&amp;GOTS'!L"&amp;'Application For TE&amp;GOTS'!S662),"")</f>
        <v/>
      </c>
      <c r="E621" s="10" t="e">
        <f ca="1">'Application For TE&amp;GOTS'!AF662</f>
        <v>#VALUE!</v>
      </c>
      <c r="F621" s="10" t="str">
        <f ca="1">IFERROR(LEFT('Application For TE&amp;GOTS'!AH662,LEN('Application For TE&amp;GOTS'!AH662)-2),"")</f>
        <v/>
      </c>
      <c r="G621" s="10" t="e">
        <f ca="1">'Application For TE&amp;GOTS'!AI662</f>
        <v>#VALUE!</v>
      </c>
      <c r="AF621" s="10" t="str">
        <f ca="1">IF(MATCH(B621,B$1:B621,0)=ROW(B621),B621&amp;";","")</f>
        <v/>
      </c>
      <c r="AG621" s="10" t="str">
        <f>IF(MATCH(C621,C$1:C621,0)=ROW(C621),C621&amp;";","")</f>
        <v/>
      </c>
      <c r="AH621" s="10" t="str">
        <f ca="1">IF(MATCH(D621,D$1:D621,0)=ROW(D621),D621&amp;";","")</f>
        <v/>
      </c>
      <c r="AI621" s="10" t="e">
        <f ca="1">IF(MATCH(E621,E$1:E621,0)=ROW(E621),E621&amp;";","")</f>
        <v>#VALUE!</v>
      </c>
    </row>
    <row r="622" spans="1:35">
      <c r="A622" s="10">
        <v>601</v>
      </c>
      <c r="B622" s="10" t="str">
        <f ca="1">'Application For TE&amp;GOTS'!X663</f>
        <v/>
      </c>
      <c r="C622" s="10">
        <f>'Application For TE&amp;GOTS'!$D663</f>
        <v>0</v>
      </c>
      <c r="D622" s="10" t="str" cm="1">
        <f t="array" aca="1" ref="D622" ca="1">IFERROR(INDIRECT("'Application For TE&amp;GOTS'!L"&amp;'Application For TE&amp;GOTS'!S663),"")</f>
        <v/>
      </c>
      <c r="E622" s="10" t="e">
        <f ca="1">'Application For TE&amp;GOTS'!AF663</f>
        <v>#VALUE!</v>
      </c>
      <c r="F622" s="10" t="str">
        <f ca="1">IFERROR(LEFT('Application For TE&amp;GOTS'!AH663,LEN('Application For TE&amp;GOTS'!AH663)-2),"")</f>
        <v/>
      </c>
      <c r="G622" s="10" t="e">
        <f ca="1">'Application For TE&amp;GOTS'!AI663</f>
        <v>#VALUE!</v>
      </c>
      <c r="AF622" s="10" t="str">
        <f ca="1">IF(MATCH(B622,B$1:B622,0)=ROW(B622),B622&amp;";","")</f>
        <v/>
      </c>
      <c r="AG622" s="10" t="str">
        <f>IF(MATCH(C622,C$1:C622,0)=ROW(C622),C622&amp;";","")</f>
        <v/>
      </c>
      <c r="AH622" s="10" t="str">
        <f ca="1">IF(MATCH(D622,D$1:D622,0)=ROW(D622),D622&amp;";","")</f>
        <v/>
      </c>
      <c r="AI622" s="10" t="e">
        <f ca="1">IF(MATCH(E622,E$1:E622,0)=ROW(E622),E622&amp;";","")</f>
        <v>#VALUE!</v>
      </c>
    </row>
    <row r="623" spans="1:35">
      <c r="A623" s="10">
        <v>602</v>
      </c>
      <c r="B623" s="10" t="str">
        <f ca="1">'Application For TE&amp;GOTS'!X664</f>
        <v/>
      </c>
      <c r="C623" s="10">
        <f>'Application For TE&amp;GOTS'!$D664</f>
        <v>0</v>
      </c>
      <c r="D623" s="10" t="str" cm="1">
        <f t="array" aca="1" ref="D623" ca="1">IFERROR(INDIRECT("'Application For TE&amp;GOTS'!L"&amp;'Application For TE&amp;GOTS'!S664),"")</f>
        <v/>
      </c>
      <c r="E623" s="10" t="e">
        <f ca="1">'Application For TE&amp;GOTS'!AF664</f>
        <v>#VALUE!</v>
      </c>
      <c r="F623" s="10" t="str">
        <f ca="1">IFERROR(LEFT('Application For TE&amp;GOTS'!AH664,LEN('Application For TE&amp;GOTS'!AH664)-2),"")</f>
        <v/>
      </c>
      <c r="G623" s="10" t="e">
        <f ca="1">'Application For TE&amp;GOTS'!AI664</f>
        <v>#VALUE!</v>
      </c>
      <c r="AF623" s="10" t="str">
        <f ca="1">IF(MATCH(B623,B$1:B623,0)=ROW(B623),B623&amp;";","")</f>
        <v/>
      </c>
      <c r="AG623" s="10" t="str">
        <f>IF(MATCH(C623,C$1:C623,0)=ROW(C623),C623&amp;";","")</f>
        <v/>
      </c>
      <c r="AH623" s="10" t="str">
        <f ca="1">IF(MATCH(D623,D$1:D623,0)=ROW(D623),D623&amp;";","")</f>
        <v/>
      </c>
      <c r="AI623" s="10" t="e">
        <f ca="1">IF(MATCH(E623,E$1:E623,0)=ROW(E623),E623&amp;";","")</f>
        <v>#VALUE!</v>
      </c>
    </row>
    <row r="624" spans="1:35">
      <c r="A624" s="10">
        <v>603</v>
      </c>
      <c r="B624" s="10" t="str">
        <f ca="1">'Application For TE&amp;GOTS'!X665</f>
        <v/>
      </c>
      <c r="C624" s="10">
        <f>'Application For TE&amp;GOTS'!$D665</f>
        <v>0</v>
      </c>
      <c r="D624" s="10" t="str" cm="1">
        <f t="array" aca="1" ref="D624" ca="1">IFERROR(INDIRECT("'Application For TE&amp;GOTS'!L"&amp;'Application For TE&amp;GOTS'!S665),"")</f>
        <v/>
      </c>
      <c r="E624" s="10" t="e">
        <f ca="1">'Application For TE&amp;GOTS'!AF665</f>
        <v>#VALUE!</v>
      </c>
      <c r="F624" s="10" t="str">
        <f ca="1">IFERROR(LEFT('Application For TE&amp;GOTS'!AH665,LEN('Application For TE&amp;GOTS'!AH665)-2),"")</f>
        <v/>
      </c>
      <c r="G624" s="10" t="e">
        <f ca="1">'Application For TE&amp;GOTS'!AI665</f>
        <v>#VALUE!</v>
      </c>
      <c r="AF624" s="10" t="str">
        <f ca="1">IF(MATCH(B624,B$1:B624,0)=ROW(B624),B624&amp;";","")</f>
        <v/>
      </c>
      <c r="AG624" s="10" t="str">
        <f>IF(MATCH(C624,C$1:C624,0)=ROW(C624),C624&amp;";","")</f>
        <v/>
      </c>
      <c r="AH624" s="10" t="str">
        <f ca="1">IF(MATCH(D624,D$1:D624,0)=ROW(D624),D624&amp;";","")</f>
        <v/>
      </c>
      <c r="AI624" s="10" t="e">
        <f ca="1">IF(MATCH(E624,E$1:E624,0)=ROW(E624),E624&amp;";","")</f>
        <v>#VALUE!</v>
      </c>
    </row>
    <row r="625" spans="1:35">
      <c r="A625" s="10">
        <v>604</v>
      </c>
      <c r="B625" s="10" t="str">
        <f ca="1">'Application For TE&amp;GOTS'!X666</f>
        <v/>
      </c>
      <c r="C625" s="10">
        <f>'Application For TE&amp;GOTS'!$D666</f>
        <v>0</v>
      </c>
      <c r="D625" s="10" t="str" cm="1">
        <f t="array" aca="1" ref="D625" ca="1">IFERROR(INDIRECT("'Application For TE&amp;GOTS'!L"&amp;'Application For TE&amp;GOTS'!S666),"")</f>
        <v/>
      </c>
      <c r="E625" s="10" t="e">
        <f ca="1">'Application For TE&amp;GOTS'!AF666</f>
        <v>#VALUE!</v>
      </c>
      <c r="F625" s="10" t="str">
        <f ca="1">IFERROR(LEFT('Application For TE&amp;GOTS'!AH666,LEN('Application For TE&amp;GOTS'!AH666)-2),"")</f>
        <v/>
      </c>
      <c r="G625" s="10" t="e">
        <f ca="1">'Application For TE&amp;GOTS'!AI666</f>
        <v>#VALUE!</v>
      </c>
      <c r="AF625" s="10" t="str">
        <f ca="1">IF(MATCH(B625,B$1:B625,0)=ROW(B625),B625&amp;";","")</f>
        <v/>
      </c>
      <c r="AG625" s="10" t="str">
        <f>IF(MATCH(C625,C$1:C625,0)=ROW(C625),C625&amp;";","")</f>
        <v/>
      </c>
      <c r="AH625" s="10" t="str">
        <f ca="1">IF(MATCH(D625,D$1:D625,0)=ROW(D625),D625&amp;";","")</f>
        <v/>
      </c>
      <c r="AI625" s="10" t="e">
        <f ca="1">IF(MATCH(E625,E$1:E625,0)=ROW(E625),E625&amp;";","")</f>
        <v>#VALUE!</v>
      </c>
    </row>
    <row r="626" spans="1:35">
      <c r="A626" s="10">
        <v>605</v>
      </c>
      <c r="B626" s="10" t="str">
        <f ca="1">'Application For TE&amp;GOTS'!X667</f>
        <v/>
      </c>
      <c r="C626" s="10">
        <f>'Application For TE&amp;GOTS'!$D667</f>
        <v>0</v>
      </c>
      <c r="D626" s="10" t="str" cm="1">
        <f t="array" aca="1" ref="D626" ca="1">IFERROR(INDIRECT("'Application For TE&amp;GOTS'!L"&amp;'Application For TE&amp;GOTS'!S667),"")</f>
        <v/>
      </c>
      <c r="E626" s="10" t="e">
        <f ca="1">'Application For TE&amp;GOTS'!AF667</f>
        <v>#VALUE!</v>
      </c>
      <c r="F626" s="10" t="str">
        <f ca="1">IFERROR(LEFT('Application For TE&amp;GOTS'!AH667,LEN('Application For TE&amp;GOTS'!AH667)-2),"")</f>
        <v/>
      </c>
      <c r="G626" s="10" t="e">
        <f ca="1">'Application For TE&amp;GOTS'!AI667</f>
        <v>#VALUE!</v>
      </c>
      <c r="AF626" s="10" t="str">
        <f ca="1">IF(MATCH(B626,B$1:B626,0)=ROW(B626),B626&amp;";","")</f>
        <v/>
      </c>
      <c r="AG626" s="10" t="str">
        <f>IF(MATCH(C626,C$1:C626,0)=ROW(C626),C626&amp;";","")</f>
        <v/>
      </c>
      <c r="AH626" s="10" t="str">
        <f ca="1">IF(MATCH(D626,D$1:D626,0)=ROW(D626),D626&amp;";","")</f>
        <v/>
      </c>
      <c r="AI626" s="10" t="e">
        <f ca="1">IF(MATCH(E626,E$1:E626,0)=ROW(E626),E626&amp;";","")</f>
        <v>#VALUE!</v>
      </c>
    </row>
    <row r="627" spans="1:35">
      <c r="A627" s="10">
        <v>606</v>
      </c>
      <c r="B627" s="10" t="str">
        <f ca="1">'Application For TE&amp;GOTS'!X668</f>
        <v/>
      </c>
      <c r="C627" s="10">
        <f>'Application For TE&amp;GOTS'!$D668</f>
        <v>0</v>
      </c>
      <c r="D627" s="10" t="str" cm="1">
        <f t="array" aca="1" ref="D627" ca="1">IFERROR(INDIRECT("'Application For TE&amp;GOTS'!L"&amp;'Application For TE&amp;GOTS'!S668),"")</f>
        <v/>
      </c>
      <c r="E627" s="10" t="e">
        <f ca="1">'Application For TE&amp;GOTS'!AF668</f>
        <v>#VALUE!</v>
      </c>
      <c r="F627" s="10" t="str">
        <f ca="1">IFERROR(LEFT('Application For TE&amp;GOTS'!AH668,LEN('Application For TE&amp;GOTS'!AH668)-2),"")</f>
        <v/>
      </c>
      <c r="G627" s="10" t="e">
        <f ca="1">'Application For TE&amp;GOTS'!AI668</f>
        <v>#VALUE!</v>
      </c>
      <c r="AF627" s="10" t="str">
        <f ca="1">IF(MATCH(B627,B$1:B627,0)=ROW(B627),B627&amp;";","")</f>
        <v/>
      </c>
      <c r="AG627" s="10" t="str">
        <f>IF(MATCH(C627,C$1:C627,0)=ROW(C627),C627&amp;";","")</f>
        <v/>
      </c>
      <c r="AH627" s="10" t="str">
        <f ca="1">IF(MATCH(D627,D$1:D627,0)=ROW(D627),D627&amp;";","")</f>
        <v/>
      </c>
      <c r="AI627" s="10" t="e">
        <f ca="1">IF(MATCH(E627,E$1:E627,0)=ROW(E627),E627&amp;";","")</f>
        <v>#VALUE!</v>
      </c>
    </row>
    <row r="628" spans="1:35">
      <c r="A628" s="10">
        <v>607</v>
      </c>
      <c r="B628" s="10" t="str">
        <f ca="1">'Application For TE&amp;GOTS'!X669</f>
        <v/>
      </c>
      <c r="C628" s="10">
        <f>'Application For TE&amp;GOTS'!$D669</f>
        <v>0</v>
      </c>
      <c r="D628" s="10" t="str" cm="1">
        <f t="array" aca="1" ref="D628" ca="1">IFERROR(INDIRECT("'Application For TE&amp;GOTS'!L"&amp;'Application For TE&amp;GOTS'!S669),"")</f>
        <v/>
      </c>
      <c r="E628" s="10" t="e">
        <f ca="1">'Application For TE&amp;GOTS'!AF669</f>
        <v>#VALUE!</v>
      </c>
      <c r="F628" s="10" t="str">
        <f ca="1">IFERROR(LEFT('Application For TE&amp;GOTS'!AH669,LEN('Application For TE&amp;GOTS'!AH669)-2),"")</f>
        <v/>
      </c>
      <c r="G628" s="10" t="e">
        <f ca="1">'Application For TE&amp;GOTS'!AI669</f>
        <v>#VALUE!</v>
      </c>
      <c r="AF628" s="10" t="str">
        <f ca="1">IF(MATCH(B628,B$1:B628,0)=ROW(B628),B628&amp;";","")</f>
        <v/>
      </c>
      <c r="AG628" s="10" t="str">
        <f>IF(MATCH(C628,C$1:C628,0)=ROW(C628),C628&amp;";","")</f>
        <v/>
      </c>
      <c r="AH628" s="10" t="str">
        <f ca="1">IF(MATCH(D628,D$1:D628,0)=ROW(D628),D628&amp;";","")</f>
        <v/>
      </c>
      <c r="AI628" s="10" t="e">
        <f ca="1">IF(MATCH(E628,E$1:E628,0)=ROW(E628),E628&amp;";","")</f>
        <v>#VALUE!</v>
      </c>
    </row>
    <row r="629" spans="1:35">
      <c r="A629" s="10">
        <v>608</v>
      </c>
      <c r="B629" s="10" t="str">
        <f ca="1">'Application For TE&amp;GOTS'!X670</f>
        <v/>
      </c>
      <c r="C629" s="10">
        <f>'Application For TE&amp;GOTS'!$D670</f>
        <v>0</v>
      </c>
      <c r="D629" s="10" t="str" cm="1">
        <f t="array" aca="1" ref="D629" ca="1">IFERROR(INDIRECT("'Application For TE&amp;GOTS'!L"&amp;'Application For TE&amp;GOTS'!S670),"")</f>
        <v/>
      </c>
      <c r="E629" s="10" t="e">
        <f ca="1">'Application For TE&amp;GOTS'!AF670</f>
        <v>#VALUE!</v>
      </c>
      <c r="F629" s="10" t="str">
        <f ca="1">IFERROR(LEFT('Application For TE&amp;GOTS'!AH670,LEN('Application For TE&amp;GOTS'!AH670)-2),"")</f>
        <v/>
      </c>
      <c r="G629" s="10" t="e">
        <f ca="1">'Application For TE&amp;GOTS'!AI670</f>
        <v>#VALUE!</v>
      </c>
      <c r="AF629" s="10" t="str">
        <f ca="1">IF(MATCH(B629,B$1:B629,0)=ROW(B629),B629&amp;";","")</f>
        <v/>
      </c>
      <c r="AG629" s="10" t="str">
        <f>IF(MATCH(C629,C$1:C629,0)=ROW(C629),C629&amp;";","")</f>
        <v/>
      </c>
      <c r="AH629" s="10" t="str">
        <f ca="1">IF(MATCH(D629,D$1:D629,0)=ROW(D629),D629&amp;";","")</f>
        <v/>
      </c>
      <c r="AI629" s="10" t="e">
        <f ca="1">IF(MATCH(E629,E$1:E629,0)=ROW(E629),E629&amp;";","")</f>
        <v>#VALUE!</v>
      </c>
    </row>
    <row r="630" spans="1:35">
      <c r="A630" s="10">
        <v>609</v>
      </c>
      <c r="B630" s="10" t="str">
        <f ca="1">'Application For TE&amp;GOTS'!X671</f>
        <v/>
      </c>
      <c r="C630" s="10">
        <f>'Application For TE&amp;GOTS'!$D671</f>
        <v>0</v>
      </c>
      <c r="D630" s="10" t="str" cm="1">
        <f t="array" aca="1" ref="D630" ca="1">IFERROR(INDIRECT("'Application For TE&amp;GOTS'!L"&amp;'Application For TE&amp;GOTS'!S671),"")</f>
        <v/>
      </c>
      <c r="E630" s="10" t="e">
        <f ca="1">'Application For TE&amp;GOTS'!AF671</f>
        <v>#VALUE!</v>
      </c>
      <c r="F630" s="10" t="str">
        <f ca="1">IFERROR(LEFT('Application For TE&amp;GOTS'!AH671,LEN('Application For TE&amp;GOTS'!AH671)-2),"")</f>
        <v/>
      </c>
      <c r="G630" s="10" t="e">
        <f ca="1">'Application For TE&amp;GOTS'!AI671</f>
        <v>#VALUE!</v>
      </c>
      <c r="AF630" s="10" t="str">
        <f ca="1">IF(MATCH(B630,B$1:B630,0)=ROW(B630),B630&amp;";","")</f>
        <v/>
      </c>
      <c r="AG630" s="10" t="str">
        <f>IF(MATCH(C630,C$1:C630,0)=ROW(C630),C630&amp;";","")</f>
        <v/>
      </c>
      <c r="AH630" s="10" t="str">
        <f ca="1">IF(MATCH(D630,D$1:D630,0)=ROW(D630),D630&amp;";","")</f>
        <v/>
      </c>
      <c r="AI630" s="10" t="e">
        <f ca="1">IF(MATCH(E630,E$1:E630,0)=ROW(E630),E630&amp;";","")</f>
        <v>#VALUE!</v>
      </c>
    </row>
    <row r="631" spans="1:35">
      <c r="A631" s="10">
        <v>610</v>
      </c>
      <c r="B631" s="10" t="str">
        <f ca="1">'Application For TE&amp;GOTS'!X672</f>
        <v/>
      </c>
      <c r="C631" s="10">
        <f>'Application For TE&amp;GOTS'!$D672</f>
        <v>0</v>
      </c>
      <c r="D631" s="10" t="str" cm="1">
        <f t="array" aca="1" ref="D631" ca="1">IFERROR(INDIRECT("'Application For TE&amp;GOTS'!L"&amp;'Application For TE&amp;GOTS'!S672),"")</f>
        <v/>
      </c>
      <c r="E631" s="10" t="e">
        <f ca="1">'Application For TE&amp;GOTS'!AF672</f>
        <v>#VALUE!</v>
      </c>
      <c r="F631" s="10" t="str">
        <f ca="1">IFERROR(LEFT('Application For TE&amp;GOTS'!AH672,LEN('Application For TE&amp;GOTS'!AH672)-2),"")</f>
        <v/>
      </c>
      <c r="G631" s="10" t="e">
        <f ca="1">'Application For TE&amp;GOTS'!AI672</f>
        <v>#VALUE!</v>
      </c>
      <c r="AF631" s="10" t="str">
        <f ca="1">IF(MATCH(B631,B$1:B631,0)=ROW(B631),B631&amp;";","")</f>
        <v/>
      </c>
      <c r="AG631" s="10" t="str">
        <f>IF(MATCH(C631,C$1:C631,0)=ROW(C631),C631&amp;";","")</f>
        <v/>
      </c>
      <c r="AH631" s="10" t="str">
        <f ca="1">IF(MATCH(D631,D$1:D631,0)=ROW(D631),D631&amp;";","")</f>
        <v/>
      </c>
      <c r="AI631" s="10" t="e">
        <f ca="1">IF(MATCH(E631,E$1:E631,0)=ROW(E631),E631&amp;";","")</f>
        <v>#VALUE!</v>
      </c>
    </row>
    <row r="632" spans="1:35">
      <c r="A632" s="10">
        <v>611</v>
      </c>
      <c r="B632" s="10" t="str">
        <f ca="1">'Application For TE&amp;GOTS'!X673</f>
        <v/>
      </c>
      <c r="C632" s="10">
        <f>'Application For TE&amp;GOTS'!$D673</f>
        <v>0</v>
      </c>
      <c r="D632" s="10" t="str" cm="1">
        <f t="array" aca="1" ref="D632" ca="1">IFERROR(INDIRECT("'Application For TE&amp;GOTS'!L"&amp;'Application For TE&amp;GOTS'!S673),"")</f>
        <v/>
      </c>
      <c r="E632" s="10" t="e">
        <f ca="1">'Application For TE&amp;GOTS'!AF673</f>
        <v>#VALUE!</v>
      </c>
      <c r="F632" s="10" t="str">
        <f ca="1">IFERROR(LEFT('Application For TE&amp;GOTS'!AH673,LEN('Application For TE&amp;GOTS'!AH673)-2),"")</f>
        <v/>
      </c>
      <c r="G632" s="10" t="e">
        <f ca="1">'Application For TE&amp;GOTS'!AI673</f>
        <v>#VALUE!</v>
      </c>
      <c r="AF632" s="10" t="str">
        <f ca="1">IF(MATCH(B632,B$1:B632,0)=ROW(B632),B632&amp;";","")</f>
        <v/>
      </c>
      <c r="AG632" s="10" t="str">
        <f>IF(MATCH(C632,C$1:C632,0)=ROW(C632),C632&amp;";","")</f>
        <v/>
      </c>
      <c r="AH632" s="10" t="str">
        <f ca="1">IF(MATCH(D632,D$1:D632,0)=ROW(D632),D632&amp;";","")</f>
        <v/>
      </c>
      <c r="AI632" s="10" t="e">
        <f ca="1">IF(MATCH(E632,E$1:E632,0)=ROW(E632),E632&amp;";","")</f>
        <v>#VALUE!</v>
      </c>
    </row>
    <row r="633" spans="1:35">
      <c r="A633" s="10">
        <v>612</v>
      </c>
      <c r="B633" s="10" t="str">
        <f ca="1">'Application For TE&amp;GOTS'!X674</f>
        <v/>
      </c>
      <c r="C633" s="10">
        <f>'Application For TE&amp;GOTS'!$D674</f>
        <v>0</v>
      </c>
      <c r="D633" s="10" t="str" cm="1">
        <f t="array" aca="1" ref="D633" ca="1">IFERROR(INDIRECT("'Application For TE&amp;GOTS'!L"&amp;'Application For TE&amp;GOTS'!S674),"")</f>
        <v/>
      </c>
      <c r="E633" s="10" t="e">
        <f ca="1">'Application For TE&amp;GOTS'!AF674</f>
        <v>#VALUE!</v>
      </c>
      <c r="F633" s="10" t="str">
        <f ca="1">IFERROR(LEFT('Application For TE&amp;GOTS'!AH674,LEN('Application For TE&amp;GOTS'!AH674)-2),"")</f>
        <v/>
      </c>
      <c r="G633" s="10" t="e">
        <f ca="1">'Application For TE&amp;GOTS'!AI674</f>
        <v>#VALUE!</v>
      </c>
      <c r="AF633" s="10" t="str">
        <f ca="1">IF(MATCH(B633,B$1:B633,0)=ROW(B633),B633&amp;";","")</f>
        <v/>
      </c>
      <c r="AG633" s="10" t="str">
        <f>IF(MATCH(C633,C$1:C633,0)=ROW(C633),C633&amp;";","")</f>
        <v/>
      </c>
      <c r="AH633" s="10" t="str">
        <f ca="1">IF(MATCH(D633,D$1:D633,0)=ROW(D633),D633&amp;";","")</f>
        <v/>
      </c>
      <c r="AI633" s="10" t="e">
        <f ca="1">IF(MATCH(E633,E$1:E633,0)=ROW(E633),E633&amp;";","")</f>
        <v>#VALUE!</v>
      </c>
    </row>
    <row r="634" spans="1:35">
      <c r="A634" s="10">
        <v>613</v>
      </c>
      <c r="B634" s="10" t="str">
        <f ca="1">'Application For TE&amp;GOTS'!X675</f>
        <v/>
      </c>
      <c r="C634" s="10">
        <f>'Application For TE&amp;GOTS'!$D675</f>
        <v>0</v>
      </c>
      <c r="D634" s="10" t="str" cm="1">
        <f t="array" aca="1" ref="D634" ca="1">IFERROR(INDIRECT("'Application For TE&amp;GOTS'!L"&amp;'Application For TE&amp;GOTS'!S675),"")</f>
        <v/>
      </c>
      <c r="E634" s="10" t="e">
        <f ca="1">'Application For TE&amp;GOTS'!AF675</f>
        <v>#VALUE!</v>
      </c>
      <c r="F634" s="10" t="str">
        <f ca="1">IFERROR(LEFT('Application For TE&amp;GOTS'!AH675,LEN('Application For TE&amp;GOTS'!AH675)-2),"")</f>
        <v/>
      </c>
      <c r="G634" s="10" t="e">
        <f ca="1">'Application For TE&amp;GOTS'!AI675</f>
        <v>#VALUE!</v>
      </c>
      <c r="AF634" s="10" t="str">
        <f ca="1">IF(MATCH(B634,B$1:B634,0)=ROW(B634),B634&amp;";","")</f>
        <v/>
      </c>
      <c r="AG634" s="10" t="str">
        <f>IF(MATCH(C634,C$1:C634,0)=ROW(C634),C634&amp;";","")</f>
        <v/>
      </c>
      <c r="AH634" s="10" t="str">
        <f ca="1">IF(MATCH(D634,D$1:D634,0)=ROW(D634),D634&amp;";","")</f>
        <v/>
      </c>
      <c r="AI634" s="10" t="e">
        <f ca="1">IF(MATCH(E634,E$1:E634,0)=ROW(E634),E634&amp;";","")</f>
        <v>#VALUE!</v>
      </c>
    </row>
    <row r="635" spans="1:35">
      <c r="A635" s="10">
        <v>614</v>
      </c>
      <c r="B635" s="10" t="str">
        <f ca="1">'Application For TE&amp;GOTS'!X676</f>
        <v/>
      </c>
      <c r="C635" s="10">
        <f>'Application For TE&amp;GOTS'!$D676</f>
        <v>0</v>
      </c>
      <c r="D635" s="10" t="str" cm="1">
        <f t="array" aca="1" ref="D635" ca="1">IFERROR(INDIRECT("'Application For TE&amp;GOTS'!L"&amp;'Application For TE&amp;GOTS'!S676),"")</f>
        <v/>
      </c>
      <c r="E635" s="10" t="e">
        <f ca="1">'Application For TE&amp;GOTS'!AF676</f>
        <v>#VALUE!</v>
      </c>
      <c r="F635" s="10" t="str">
        <f ca="1">IFERROR(LEFT('Application For TE&amp;GOTS'!AH676,LEN('Application For TE&amp;GOTS'!AH676)-2),"")</f>
        <v/>
      </c>
      <c r="G635" s="10" t="e">
        <f ca="1">'Application For TE&amp;GOTS'!AI676</f>
        <v>#VALUE!</v>
      </c>
      <c r="AF635" s="10" t="str">
        <f ca="1">IF(MATCH(B635,B$1:B635,0)=ROW(B635),B635&amp;";","")</f>
        <v/>
      </c>
      <c r="AG635" s="10" t="str">
        <f>IF(MATCH(C635,C$1:C635,0)=ROW(C635),C635&amp;";","")</f>
        <v/>
      </c>
      <c r="AH635" s="10" t="str">
        <f ca="1">IF(MATCH(D635,D$1:D635,0)=ROW(D635),D635&amp;";","")</f>
        <v/>
      </c>
      <c r="AI635" s="10" t="e">
        <f ca="1">IF(MATCH(E635,E$1:E635,0)=ROW(E635),E635&amp;";","")</f>
        <v>#VALUE!</v>
      </c>
    </row>
    <row r="636" spans="1:35">
      <c r="A636" s="10">
        <v>615</v>
      </c>
      <c r="B636" s="10" t="str">
        <f ca="1">'Application For TE&amp;GOTS'!X677</f>
        <v/>
      </c>
      <c r="C636" s="10">
        <f>'Application For TE&amp;GOTS'!$D677</f>
        <v>0</v>
      </c>
      <c r="D636" s="10" t="str" cm="1">
        <f t="array" aca="1" ref="D636" ca="1">IFERROR(INDIRECT("'Application For TE&amp;GOTS'!L"&amp;'Application For TE&amp;GOTS'!S677),"")</f>
        <v/>
      </c>
      <c r="E636" s="10" t="e">
        <f ca="1">'Application For TE&amp;GOTS'!AF677</f>
        <v>#VALUE!</v>
      </c>
      <c r="F636" s="10" t="str">
        <f ca="1">IFERROR(LEFT('Application For TE&amp;GOTS'!AH677,LEN('Application For TE&amp;GOTS'!AH677)-2),"")</f>
        <v/>
      </c>
      <c r="G636" s="10" t="e">
        <f ca="1">'Application For TE&amp;GOTS'!AI677</f>
        <v>#VALUE!</v>
      </c>
      <c r="AF636" s="10" t="str">
        <f ca="1">IF(MATCH(B636,B$1:B636,0)=ROW(B636),B636&amp;";","")</f>
        <v/>
      </c>
      <c r="AG636" s="10" t="str">
        <f>IF(MATCH(C636,C$1:C636,0)=ROW(C636),C636&amp;";","")</f>
        <v/>
      </c>
      <c r="AH636" s="10" t="str">
        <f ca="1">IF(MATCH(D636,D$1:D636,0)=ROW(D636),D636&amp;";","")</f>
        <v/>
      </c>
      <c r="AI636" s="10" t="e">
        <f ca="1">IF(MATCH(E636,E$1:E636,0)=ROW(E636),E636&amp;";","")</f>
        <v>#VALUE!</v>
      </c>
    </row>
    <row r="637" spans="1:35">
      <c r="A637" s="10">
        <v>616</v>
      </c>
      <c r="B637" s="10" t="str">
        <f ca="1">'Application For TE&amp;GOTS'!X678</f>
        <v/>
      </c>
      <c r="C637" s="10">
        <f>'Application For TE&amp;GOTS'!$D678</f>
        <v>0</v>
      </c>
      <c r="D637" s="10" t="str" cm="1">
        <f t="array" aca="1" ref="D637" ca="1">IFERROR(INDIRECT("'Application For TE&amp;GOTS'!L"&amp;'Application For TE&amp;GOTS'!S678),"")</f>
        <v/>
      </c>
      <c r="E637" s="10" t="e">
        <f ca="1">'Application For TE&amp;GOTS'!AF678</f>
        <v>#VALUE!</v>
      </c>
      <c r="F637" s="10" t="str">
        <f ca="1">IFERROR(LEFT('Application For TE&amp;GOTS'!AH678,LEN('Application For TE&amp;GOTS'!AH678)-2),"")</f>
        <v/>
      </c>
      <c r="G637" s="10" t="e">
        <f ca="1">'Application For TE&amp;GOTS'!AI678</f>
        <v>#VALUE!</v>
      </c>
      <c r="AF637" s="10" t="str">
        <f ca="1">IF(MATCH(B637,B$1:B637,0)=ROW(B637),B637&amp;";","")</f>
        <v/>
      </c>
      <c r="AG637" s="10" t="str">
        <f>IF(MATCH(C637,C$1:C637,0)=ROW(C637),C637&amp;";","")</f>
        <v/>
      </c>
      <c r="AH637" s="10" t="str">
        <f ca="1">IF(MATCH(D637,D$1:D637,0)=ROW(D637),D637&amp;";","")</f>
        <v/>
      </c>
      <c r="AI637" s="10" t="e">
        <f ca="1">IF(MATCH(E637,E$1:E637,0)=ROW(E637),E637&amp;";","")</f>
        <v>#VALUE!</v>
      </c>
    </row>
    <row r="638" spans="1:35">
      <c r="A638" s="10">
        <v>617</v>
      </c>
      <c r="B638" s="10" t="str">
        <f ca="1">'Application For TE&amp;GOTS'!X679</f>
        <v/>
      </c>
      <c r="C638" s="10">
        <f>'Application For TE&amp;GOTS'!$D679</f>
        <v>0</v>
      </c>
      <c r="D638" s="10" t="str" cm="1">
        <f t="array" aca="1" ref="D638" ca="1">IFERROR(INDIRECT("'Application For TE&amp;GOTS'!L"&amp;'Application For TE&amp;GOTS'!S679),"")</f>
        <v/>
      </c>
      <c r="E638" s="10" t="e">
        <f ca="1">'Application For TE&amp;GOTS'!AF679</f>
        <v>#VALUE!</v>
      </c>
      <c r="F638" s="10" t="str">
        <f ca="1">IFERROR(LEFT('Application For TE&amp;GOTS'!AH679,LEN('Application For TE&amp;GOTS'!AH679)-2),"")</f>
        <v/>
      </c>
      <c r="G638" s="10" t="e">
        <f ca="1">'Application For TE&amp;GOTS'!AI679</f>
        <v>#VALUE!</v>
      </c>
      <c r="AF638" s="10" t="str">
        <f ca="1">IF(MATCH(B638,B$1:B638,0)=ROW(B638),B638&amp;";","")</f>
        <v/>
      </c>
      <c r="AG638" s="10" t="str">
        <f>IF(MATCH(C638,C$1:C638,0)=ROW(C638),C638&amp;";","")</f>
        <v/>
      </c>
      <c r="AH638" s="10" t="str">
        <f ca="1">IF(MATCH(D638,D$1:D638,0)=ROW(D638),D638&amp;";","")</f>
        <v/>
      </c>
      <c r="AI638" s="10" t="e">
        <f ca="1">IF(MATCH(E638,E$1:E638,0)=ROW(E638),E638&amp;";","")</f>
        <v>#VALUE!</v>
      </c>
    </row>
    <row r="639" spans="1:35">
      <c r="A639" s="10">
        <v>618</v>
      </c>
      <c r="B639" s="10" t="str">
        <f ca="1">'Application For TE&amp;GOTS'!X680</f>
        <v/>
      </c>
      <c r="C639" s="10">
        <f>'Application For TE&amp;GOTS'!$D680</f>
        <v>0</v>
      </c>
      <c r="D639" s="10" t="str" cm="1">
        <f t="array" aca="1" ref="D639" ca="1">IFERROR(INDIRECT("'Application For TE&amp;GOTS'!L"&amp;'Application For TE&amp;GOTS'!S680),"")</f>
        <v/>
      </c>
      <c r="E639" s="10" t="e">
        <f ca="1">'Application For TE&amp;GOTS'!AF680</f>
        <v>#VALUE!</v>
      </c>
      <c r="F639" s="10" t="str">
        <f ca="1">IFERROR(LEFT('Application For TE&amp;GOTS'!AH680,LEN('Application For TE&amp;GOTS'!AH680)-2),"")</f>
        <v/>
      </c>
      <c r="G639" s="10" t="e">
        <f ca="1">'Application For TE&amp;GOTS'!AI680</f>
        <v>#VALUE!</v>
      </c>
      <c r="AF639" s="10" t="str">
        <f ca="1">IF(MATCH(B639,B$1:B639,0)=ROW(B639),B639&amp;";","")</f>
        <v/>
      </c>
      <c r="AG639" s="10" t="str">
        <f>IF(MATCH(C639,C$1:C639,0)=ROW(C639),C639&amp;";","")</f>
        <v/>
      </c>
      <c r="AH639" s="10" t="str">
        <f ca="1">IF(MATCH(D639,D$1:D639,0)=ROW(D639),D639&amp;";","")</f>
        <v/>
      </c>
      <c r="AI639" s="10" t="e">
        <f ca="1">IF(MATCH(E639,E$1:E639,0)=ROW(E639),E639&amp;";","")</f>
        <v>#VALUE!</v>
      </c>
    </row>
    <row r="640" spans="1:35">
      <c r="A640" s="10">
        <v>619</v>
      </c>
      <c r="B640" s="10" t="str">
        <f ca="1">'Application For TE&amp;GOTS'!X681</f>
        <v/>
      </c>
      <c r="C640" s="10">
        <f>'Application For TE&amp;GOTS'!$D681</f>
        <v>0</v>
      </c>
      <c r="D640" s="10" t="str" cm="1">
        <f t="array" aca="1" ref="D640" ca="1">IFERROR(INDIRECT("'Application For TE&amp;GOTS'!L"&amp;'Application For TE&amp;GOTS'!S681),"")</f>
        <v/>
      </c>
      <c r="E640" s="10" t="e">
        <f ca="1">'Application For TE&amp;GOTS'!AF681</f>
        <v>#VALUE!</v>
      </c>
      <c r="F640" s="10" t="str">
        <f ca="1">IFERROR(LEFT('Application For TE&amp;GOTS'!AH681,LEN('Application For TE&amp;GOTS'!AH681)-2),"")</f>
        <v/>
      </c>
      <c r="G640" s="10" t="e">
        <f ca="1">'Application For TE&amp;GOTS'!AI681</f>
        <v>#VALUE!</v>
      </c>
      <c r="AF640" s="10" t="str">
        <f ca="1">IF(MATCH(B640,B$1:B640,0)=ROW(B640),B640&amp;";","")</f>
        <v/>
      </c>
      <c r="AG640" s="10" t="str">
        <f>IF(MATCH(C640,C$1:C640,0)=ROW(C640),C640&amp;";","")</f>
        <v/>
      </c>
      <c r="AH640" s="10" t="str">
        <f ca="1">IF(MATCH(D640,D$1:D640,0)=ROW(D640),D640&amp;";","")</f>
        <v/>
      </c>
      <c r="AI640" s="10" t="e">
        <f ca="1">IF(MATCH(E640,E$1:E640,0)=ROW(E640),E640&amp;";","")</f>
        <v>#VALUE!</v>
      </c>
    </row>
    <row r="641" spans="1:35">
      <c r="A641" s="10">
        <v>620</v>
      </c>
      <c r="B641" s="10" t="str">
        <f ca="1">'Application For TE&amp;GOTS'!X682</f>
        <v/>
      </c>
      <c r="C641" s="10">
        <f>'Application For TE&amp;GOTS'!$D682</f>
        <v>0</v>
      </c>
      <c r="D641" s="10" t="str" cm="1">
        <f t="array" aca="1" ref="D641" ca="1">IFERROR(INDIRECT("'Application For TE&amp;GOTS'!L"&amp;'Application For TE&amp;GOTS'!S682),"")</f>
        <v/>
      </c>
      <c r="E641" s="10" t="e">
        <f ca="1">'Application For TE&amp;GOTS'!AF682</f>
        <v>#VALUE!</v>
      </c>
      <c r="F641" s="10" t="str">
        <f ca="1">IFERROR(LEFT('Application For TE&amp;GOTS'!AH682,LEN('Application For TE&amp;GOTS'!AH682)-2),"")</f>
        <v/>
      </c>
      <c r="G641" s="10" t="e">
        <f ca="1">'Application For TE&amp;GOTS'!AI682</f>
        <v>#VALUE!</v>
      </c>
      <c r="AF641" s="10" t="str">
        <f ca="1">IF(MATCH(B641,B$1:B641,0)=ROW(B641),B641&amp;";","")</f>
        <v/>
      </c>
      <c r="AG641" s="10" t="str">
        <f>IF(MATCH(C641,C$1:C641,0)=ROW(C641),C641&amp;";","")</f>
        <v/>
      </c>
      <c r="AH641" s="10" t="str">
        <f ca="1">IF(MATCH(D641,D$1:D641,0)=ROW(D641),D641&amp;";","")</f>
        <v/>
      </c>
      <c r="AI641" s="10" t="e">
        <f ca="1">IF(MATCH(E641,E$1:E641,0)=ROW(E641),E641&amp;";","")</f>
        <v>#VALUE!</v>
      </c>
    </row>
    <row r="642" spans="1:35">
      <c r="A642" s="10">
        <v>621</v>
      </c>
      <c r="B642" s="10" t="str">
        <f ca="1">'Application For TE&amp;GOTS'!X683</f>
        <v/>
      </c>
      <c r="C642" s="10">
        <f>'Application For TE&amp;GOTS'!$D683</f>
        <v>0</v>
      </c>
      <c r="D642" s="10" t="str" cm="1">
        <f t="array" aca="1" ref="D642" ca="1">IFERROR(INDIRECT("'Application For TE&amp;GOTS'!L"&amp;'Application For TE&amp;GOTS'!S683),"")</f>
        <v/>
      </c>
      <c r="E642" s="10" t="e">
        <f ca="1">'Application For TE&amp;GOTS'!AF683</f>
        <v>#VALUE!</v>
      </c>
      <c r="F642" s="10" t="str">
        <f ca="1">IFERROR(LEFT('Application For TE&amp;GOTS'!AH683,LEN('Application For TE&amp;GOTS'!AH683)-2),"")</f>
        <v/>
      </c>
      <c r="G642" s="10" t="e">
        <f ca="1">'Application For TE&amp;GOTS'!AI683</f>
        <v>#VALUE!</v>
      </c>
      <c r="AF642" s="10" t="str">
        <f ca="1">IF(MATCH(B642,B$1:B642,0)=ROW(B642),B642&amp;";","")</f>
        <v/>
      </c>
      <c r="AG642" s="10" t="str">
        <f>IF(MATCH(C642,C$1:C642,0)=ROW(C642),C642&amp;";","")</f>
        <v/>
      </c>
      <c r="AH642" s="10" t="str">
        <f ca="1">IF(MATCH(D642,D$1:D642,0)=ROW(D642),D642&amp;";","")</f>
        <v/>
      </c>
      <c r="AI642" s="10" t="e">
        <f ca="1">IF(MATCH(E642,E$1:E642,0)=ROW(E642),E642&amp;";","")</f>
        <v>#VALUE!</v>
      </c>
    </row>
    <row r="643" spans="1:35">
      <c r="A643" s="10">
        <v>622</v>
      </c>
      <c r="B643" s="10" t="str">
        <f ca="1">'Application For TE&amp;GOTS'!X684</f>
        <v/>
      </c>
      <c r="C643" s="10">
        <f>'Application For TE&amp;GOTS'!$D684</f>
        <v>0</v>
      </c>
      <c r="D643" s="10" t="str" cm="1">
        <f t="array" aca="1" ref="D643" ca="1">IFERROR(INDIRECT("'Application For TE&amp;GOTS'!L"&amp;'Application For TE&amp;GOTS'!S684),"")</f>
        <v/>
      </c>
      <c r="E643" s="10" t="e">
        <f ca="1">'Application For TE&amp;GOTS'!AF684</f>
        <v>#VALUE!</v>
      </c>
      <c r="F643" s="10" t="str">
        <f ca="1">IFERROR(LEFT('Application For TE&amp;GOTS'!AH684,LEN('Application For TE&amp;GOTS'!AH684)-2),"")</f>
        <v/>
      </c>
      <c r="G643" s="10" t="e">
        <f ca="1">'Application For TE&amp;GOTS'!AI684</f>
        <v>#VALUE!</v>
      </c>
      <c r="AF643" s="10" t="str">
        <f ca="1">IF(MATCH(B643,B$1:B643,0)=ROW(B643),B643&amp;";","")</f>
        <v/>
      </c>
      <c r="AG643" s="10" t="str">
        <f>IF(MATCH(C643,C$1:C643,0)=ROW(C643),C643&amp;";","")</f>
        <v/>
      </c>
      <c r="AH643" s="10" t="str">
        <f ca="1">IF(MATCH(D643,D$1:D643,0)=ROW(D643),D643&amp;";","")</f>
        <v/>
      </c>
      <c r="AI643" s="10" t="e">
        <f ca="1">IF(MATCH(E643,E$1:E643,0)=ROW(E643),E643&amp;";","")</f>
        <v>#VALUE!</v>
      </c>
    </row>
    <row r="644" spans="1:35">
      <c r="A644" s="10">
        <v>623</v>
      </c>
      <c r="B644" s="10" t="str">
        <f ca="1">'Application For TE&amp;GOTS'!X685</f>
        <v/>
      </c>
      <c r="C644" s="10">
        <f>'Application For TE&amp;GOTS'!$D685</f>
        <v>0</v>
      </c>
      <c r="D644" s="10" t="str" cm="1">
        <f t="array" aca="1" ref="D644" ca="1">IFERROR(INDIRECT("'Application For TE&amp;GOTS'!L"&amp;'Application For TE&amp;GOTS'!S685),"")</f>
        <v/>
      </c>
      <c r="E644" s="10" t="e">
        <f ca="1">'Application For TE&amp;GOTS'!AF685</f>
        <v>#VALUE!</v>
      </c>
      <c r="F644" s="10" t="str">
        <f ca="1">IFERROR(LEFT('Application For TE&amp;GOTS'!AH685,LEN('Application For TE&amp;GOTS'!AH685)-2),"")</f>
        <v/>
      </c>
      <c r="G644" s="10" t="e">
        <f ca="1">'Application For TE&amp;GOTS'!AI685</f>
        <v>#VALUE!</v>
      </c>
      <c r="AF644" s="10" t="str">
        <f ca="1">IF(MATCH(B644,B$1:B644,0)=ROW(B644),B644&amp;";","")</f>
        <v/>
      </c>
      <c r="AG644" s="10" t="str">
        <f>IF(MATCH(C644,C$1:C644,0)=ROW(C644),C644&amp;";","")</f>
        <v/>
      </c>
      <c r="AH644" s="10" t="str">
        <f ca="1">IF(MATCH(D644,D$1:D644,0)=ROW(D644),D644&amp;";","")</f>
        <v/>
      </c>
      <c r="AI644" s="10" t="e">
        <f ca="1">IF(MATCH(E644,E$1:E644,0)=ROW(E644),E644&amp;";","")</f>
        <v>#VALUE!</v>
      </c>
    </row>
    <row r="645" spans="1:35">
      <c r="A645" s="10">
        <v>624</v>
      </c>
      <c r="B645" s="10" t="str">
        <f ca="1">'Application For TE&amp;GOTS'!X686</f>
        <v/>
      </c>
      <c r="C645" s="10">
        <f>'Application For TE&amp;GOTS'!$D686</f>
        <v>0</v>
      </c>
      <c r="D645" s="10" t="str" cm="1">
        <f t="array" aca="1" ref="D645" ca="1">IFERROR(INDIRECT("'Application For TE&amp;GOTS'!L"&amp;'Application For TE&amp;GOTS'!S686),"")</f>
        <v/>
      </c>
      <c r="E645" s="10" t="e">
        <f ca="1">'Application For TE&amp;GOTS'!AF686</f>
        <v>#VALUE!</v>
      </c>
      <c r="F645" s="10" t="str">
        <f ca="1">IFERROR(LEFT('Application For TE&amp;GOTS'!AH686,LEN('Application For TE&amp;GOTS'!AH686)-2),"")</f>
        <v/>
      </c>
      <c r="G645" s="10" t="e">
        <f ca="1">'Application For TE&amp;GOTS'!AI686</f>
        <v>#VALUE!</v>
      </c>
      <c r="AF645" s="10" t="str">
        <f ca="1">IF(MATCH(B645,B$1:B645,0)=ROW(B645),B645&amp;";","")</f>
        <v/>
      </c>
      <c r="AG645" s="10" t="str">
        <f>IF(MATCH(C645,C$1:C645,0)=ROW(C645),C645&amp;";","")</f>
        <v/>
      </c>
      <c r="AH645" s="10" t="str">
        <f ca="1">IF(MATCH(D645,D$1:D645,0)=ROW(D645),D645&amp;";","")</f>
        <v/>
      </c>
      <c r="AI645" s="10" t="e">
        <f ca="1">IF(MATCH(E645,E$1:E645,0)=ROW(E645),E645&amp;";","")</f>
        <v>#VALUE!</v>
      </c>
    </row>
    <row r="646" spans="1:35">
      <c r="A646" s="10">
        <v>625</v>
      </c>
      <c r="B646" s="10" t="str">
        <f ca="1">'Application For TE&amp;GOTS'!X687</f>
        <v/>
      </c>
      <c r="C646" s="10">
        <f>'Application For TE&amp;GOTS'!$D687</f>
        <v>0</v>
      </c>
      <c r="D646" s="10" t="str" cm="1">
        <f t="array" aca="1" ref="D646" ca="1">IFERROR(INDIRECT("'Application For TE&amp;GOTS'!L"&amp;'Application For TE&amp;GOTS'!S687),"")</f>
        <v/>
      </c>
      <c r="E646" s="10" t="e">
        <f ca="1">'Application For TE&amp;GOTS'!AF687</f>
        <v>#VALUE!</v>
      </c>
      <c r="F646" s="10" t="str">
        <f ca="1">IFERROR(LEFT('Application For TE&amp;GOTS'!AH687,LEN('Application For TE&amp;GOTS'!AH687)-2),"")</f>
        <v/>
      </c>
      <c r="G646" s="10" t="e">
        <f ca="1">'Application For TE&amp;GOTS'!AI687</f>
        <v>#VALUE!</v>
      </c>
      <c r="AF646" s="10" t="str">
        <f ca="1">IF(MATCH(B646,B$1:B646,0)=ROW(B646),B646&amp;";","")</f>
        <v/>
      </c>
      <c r="AG646" s="10" t="str">
        <f>IF(MATCH(C646,C$1:C646,0)=ROW(C646),C646&amp;";","")</f>
        <v/>
      </c>
      <c r="AH646" s="10" t="str">
        <f ca="1">IF(MATCH(D646,D$1:D646,0)=ROW(D646),D646&amp;";","")</f>
        <v/>
      </c>
      <c r="AI646" s="10" t="e">
        <f ca="1">IF(MATCH(E646,E$1:E646,0)=ROW(E646),E646&amp;";","")</f>
        <v>#VALUE!</v>
      </c>
    </row>
    <row r="647" spans="1:35">
      <c r="A647" s="10">
        <v>626</v>
      </c>
      <c r="B647" s="10" t="str">
        <f ca="1">'Application For TE&amp;GOTS'!X688</f>
        <v/>
      </c>
      <c r="C647" s="10">
        <f>'Application For TE&amp;GOTS'!$D688</f>
        <v>0</v>
      </c>
      <c r="D647" s="10" t="str" cm="1">
        <f t="array" aca="1" ref="D647" ca="1">IFERROR(INDIRECT("'Application For TE&amp;GOTS'!L"&amp;'Application For TE&amp;GOTS'!S688),"")</f>
        <v/>
      </c>
      <c r="E647" s="10" t="e">
        <f ca="1">'Application For TE&amp;GOTS'!AF688</f>
        <v>#VALUE!</v>
      </c>
      <c r="F647" s="10" t="str">
        <f ca="1">IFERROR(LEFT('Application For TE&amp;GOTS'!AH688,LEN('Application For TE&amp;GOTS'!AH688)-2),"")</f>
        <v/>
      </c>
      <c r="G647" s="10" t="e">
        <f ca="1">'Application For TE&amp;GOTS'!AI688</f>
        <v>#VALUE!</v>
      </c>
      <c r="AF647" s="10" t="str">
        <f ca="1">IF(MATCH(B647,B$1:B647,0)=ROW(B647),B647&amp;";","")</f>
        <v/>
      </c>
      <c r="AG647" s="10" t="str">
        <f>IF(MATCH(C647,C$1:C647,0)=ROW(C647),C647&amp;";","")</f>
        <v/>
      </c>
      <c r="AH647" s="10" t="str">
        <f ca="1">IF(MATCH(D647,D$1:D647,0)=ROW(D647),D647&amp;";","")</f>
        <v/>
      </c>
      <c r="AI647" s="10" t="e">
        <f ca="1">IF(MATCH(E647,E$1:E647,0)=ROW(E647),E647&amp;";","")</f>
        <v>#VALUE!</v>
      </c>
    </row>
    <row r="648" spans="1:35">
      <c r="A648" s="10">
        <v>627</v>
      </c>
      <c r="B648" s="10" t="str">
        <f ca="1">'Application For TE&amp;GOTS'!X689</f>
        <v/>
      </c>
      <c r="C648" s="10">
        <f>'Application For TE&amp;GOTS'!$D689</f>
        <v>0</v>
      </c>
      <c r="D648" s="10" t="str" cm="1">
        <f t="array" aca="1" ref="D648" ca="1">IFERROR(INDIRECT("'Application For TE&amp;GOTS'!L"&amp;'Application For TE&amp;GOTS'!S689),"")</f>
        <v/>
      </c>
      <c r="E648" s="10" t="e">
        <f ca="1">'Application For TE&amp;GOTS'!AF689</f>
        <v>#VALUE!</v>
      </c>
      <c r="F648" s="10" t="str">
        <f ca="1">IFERROR(LEFT('Application For TE&amp;GOTS'!AH689,LEN('Application For TE&amp;GOTS'!AH689)-2),"")</f>
        <v/>
      </c>
      <c r="G648" s="10" t="e">
        <f ca="1">'Application For TE&amp;GOTS'!AI689</f>
        <v>#VALUE!</v>
      </c>
      <c r="AF648" s="10" t="str">
        <f ca="1">IF(MATCH(B648,B$1:B648,0)=ROW(B648),B648&amp;";","")</f>
        <v/>
      </c>
      <c r="AG648" s="10" t="str">
        <f>IF(MATCH(C648,C$1:C648,0)=ROW(C648),C648&amp;";","")</f>
        <v/>
      </c>
      <c r="AH648" s="10" t="str">
        <f ca="1">IF(MATCH(D648,D$1:D648,0)=ROW(D648),D648&amp;";","")</f>
        <v/>
      </c>
      <c r="AI648" s="10" t="e">
        <f ca="1">IF(MATCH(E648,E$1:E648,0)=ROW(E648),E648&amp;";","")</f>
        <v>#VALUE!</v>
      </c>
    </row>
    <row r="649" spans="1:35">
      <c r="A649" s="10">
        <v>628</v>
      </c>
      <c r="B649" s="10" t="str">
        <f ca="1">'Application For TE&amp;GOTS'!X690</f>
        <v/>
      </c>
      <c r="C649" s="10">
        <f>'Application For TE&amp;GOTS'!$D690</f>
        <v>0</v>
      </c>
      <c r="D649" s="10" t="str" cm="1">
        <f t="array" aca="1" ref="D649" ca="1">IFERROR(INDIRECT("'Application For TE&amp;GOTS'!L"&amp;'Application For TE&amp;GOTS'!S690),"")</f>
        <v/>
      </c>
      <c r="E649" s="10" t="e">
        <f ca="1">'Application For TE&amp;GOTS'!AF690</f>
        <v>#VALUE!</v>
      </c>
      <c r="F649" s="10" t="str">
        <f ca="1">IFERROR(LEFT('Application For TE&amp;GOTS'!AH690,LEN('Application For TE&amp;GOTS'!AH690)-2),"")</f>
        <v/>
      </c>
      <c r="G649" s="10" t="e">
        <f ca="1">'Application For TE&amp;GOTS'!AI690</f>
        <v>#VALUE!</v>
      </c>
      <c r="AF649" s="10" t="str">
        <f ca="1">IF(MATCH(B649,B$1:B649,0)=ROW(B649),B649&amp;";","")</f>
        <v/>
      </c>
      <c r="AG649" s="10" t="str">
        <f>IF(MATCH(C649,C$1:C649,0)=ROW(C649),C649&amp;";","")</f>
        <v/>
      </c>
      <c r="AH649" s="10" t="str">
        <f ca="1">IF(MATCH(D649,D$1:D649,0)=ROW(D649),D649&amp;";","")</f>
        <v/>
      </c>
      <c r="AI649" s="10" t="e">
        <f ca="1">IF(MATCH(E649,E$1:E649,0)=ROW(E649),E649&amp;";","")</f>
        <v>#VALUE!</v>
      </c>
    </row>
    <row r="650" spans="1:35">
      <c r="A650" s="10">
        <v>629</v>
      </c>
      <c r="B650" s="10" t="str">
        <f ca="1">'Application For TE&amp;GOTS'!X691</f>
        <v/>
      </c>
      <c r="C650" s="10">
        <f>'Application For TE&amp;GOTS'!$D691</f>
        <v>0</v>
      </c>
      <c r="D650" s="10" t="str" cm="1">
        <f t="array" aca="1" ref="D650" ca="1">IFERROR(INDIRECT("'Application For TE&amp;GOTS'!L"&amp;'Application For TE&amp;GOTS'!S691),"")</f>
        <v/>
      </c>
      <c r="E650" s="10" t="e">
        <f ca="1">'Application For TE&amp;GOTS'!AF691</f>
        <v>#VALUE!</v>
      </c>
      <c r="F650" s="10" t="str">
        <f ca="1">IFERROR(LEFT('Application For TE&amp;GOTS'!AH691,LEN('Application For TE&amp;GOTS'!AH691)-2),"")</f>
        <v/>
      </c>
      <c r="G650" s="10" t="e">
        <f ca="1">'Application For TE&amp;GOTS'!AI691</f>
        <v>#VALUE!</v>
      </c>
      <c r="AF650" s="10" t="str">
        <f ca="1">IF(MATCH(B650,B$1:B650,0)=ROW(B650),B650&amp;";","")</f>
        <v/>
      </c>
      <c r="AG650" s="10" t="str">
        <f>IF(MATCH(C650,C$1:C650,0)=ROW(C650),C650&amp;";","")</f>
        <v/>
      </c>
      <c r="AH650" s="10" t="str">
        <f ca="1">IF(MATCH(D650,D$1:D650,0)=ROW(D650),D650&amp;";","")</f>
        <v/>
      </c>
      <c r="AI650" s="10" t="e">
        <f ca="1">IF(MATCH(E650,E$1:E650,0)=ROW(E650),E650&amp;";","")</f>
        <v>#VALUE!</v>
      </c>
    </row>
    <row r="651" spans="1:35">
      <c r="A651" s="10">
        <v>630</v>
      </c>
      <c r="B651" s="10" t="str">
        <f ca="1">'Application For TE&amp;GOTS'!X692</f>
        <v/>
      </c>
      <c r="C651" s="10">
        <f>'Application For TE&amp;GOTS'!$D692</f>
        <v>0</v>
      </c>
      <c r="D651" s="10" t="str" cm="1">
        <f t="array" aca="1" ref="D651" ca="1">IFERROR(INDIRECT("'Application For TE&amp;GOTS'!L"&amp;'Application For TE&amp;GOTS'!S692),"")</f>
        <v/>
      </c>
      <c r="E651" s="10" t="e">
        <f ca="1">'Application For TE&amp;GOTS'!AF692</f>
        <v>#VALUE!</v>
      </c>
      <c r="F651" s="10" t="str">
        <f ca="1">IFERROR(LEFT('Application For TE&amp;GOTS'!AH692,LEN('Application For TE&amp;GOTS'!AH692)-2),"")</f>
        <v/>
      </c>
      <c r="G651" s="10" t="e">
        <f ca="1">'Application For TE&amp;GOTS'!AI692</f>
        <v>#VALUE!</v>
      </c>
      <c r="AF651" s="10" t="str">
        <f ca="1">IF(MATCH(B651,B$1:B651,0)=ROW(B651),B651&amp;";","")</f>
        <v/>
      </c>
      <c r="AG651" s="10" t="str">
        <f>IF(MATCH(C651,C$1:C651,0)=ROW(C651),C651&amp;";","")</f>
        <v/>
      </c>
      <c r="AH651" s="10" t="str">
        <f ca="1">IF(MATCH(D651,D$1:D651,0)=ROW(D651),D651&amp;";","")</f>
        <v/>
      </c>
      <c r="AI651" s="10" t="e">
        <f ca="1">IF(MATCH(E651,E$1:E651,0)=ROW(E651),E651&amp;";","")</f>
        <v>#VALUE!</v>
      </c>
    </row>
    <row r="652" spans="1:35">
      <c r="A652" s="10">
        <v>631</v>
      </c>
      <c r="B652" s="10" t="str">
        <f ca="1">'Application For TE&amp;GOTS'!X693</f>
        <v/>
      </c>
      <c r="C652" s="10">
        <f>'Application For TE&amp;GOTS'!$D693</f>
        <v>0</v>
      </c>
      <c r="D652" s="10" t="str" cm="1">
        <f t="array" aca="1" ref="D652" ca="1">IFERROR(INDIRECT("'Application For TE&amp;GOTS'!L"&amp;'Application For TE&amp;GOTS'!S693),"")</f>
        <v/>
      </c>
      <c r="E652" s="10" t="e">
        <f ca="1">'Application For TE&amp;GOTS'!AF693</f>
        <v>#VALUE!</v>
      </c>
      <c r="F652" s="10" t="str">
        <f ca="1">IFERROR(LEFT('Application For TE&amp;GOTS'!AH693,LEN('Application For TE&amp;GOTS'!AH693)-2),"")</f>
        <v/>
      </c>
      <c r="G652" s="10" t="e">
        <f ca="1">'Application For TE&amp;GOTS'!AI693</f>
        <v>#VALUE!</v>
      </c>
      <c r="AF652" s="10" t="str">
        <f ca="1">IF(MATCH(B652,B$1:B652,0)=ROW(B652),B652&amp;";","")</f>
        <v/>
      </c>
      <c r="AG652" s="10" t="str">
        <f>IF(MATCH(C652,C$1:C652,0)=ROW(C652),C652&amp;";","")</f>
        <v/>
      </c>
      <c r="AH652" s="10" t="str">
        <f ca="1">IF(MATCH(D652,D$1:D652,0)=ROW(D652),D652&amp;";","")</f>
        <v/>
      </c>
      <c r="AI652" s="10" t="e">
        <f ca="1">IF(MATCH(E652,E$1:E652,0)=ROW(E652),E652&amp;";","")</f>
        <v>#VALUE!</v>
      </c>
    </row>
    <row r="653" spans="1:35">
      <c r="A653" s="10">
        <v>632</v>
      </c>
      <c r="B653" s="10" t="str">
        <f ca="1">'Application For TE&amp;GOTS'!X694</f>
        <v/>
      </c>
      <c r="C653" s="10">
        <f>'Application For TE&amp;GOTS'!$D694</f>
        <v>0</v>
      </c>
      <c r="D653" s="10" t="str" cm="1">
        <f t="array" aca="1" ref="D653" ca="1">IFERROR(INDIRECT("'Application For TE&amp;GOTS'!L"&amp;'Application For TE&amp;GOTS'!S694),"")</f>
        <v/>
      </c>
      <c r="E653" s="10" t="e">
        <f ca="1">'Application For TE&amp;GOTS'!AF694</f>
        <v>#VALUE!</v>
      </c>
      <c r="F653" s="10" t="str">
        <f ca="1">IFERROR(LEFT('Application For TE&amp;GOTS'!AH694,LEN('Application For TE&amp;GOTS'!AH694)-2),"")</f>
        <v/>
      </c>
      <c r="G653" s="10" t="e">
        <f ca="1">'Application For TE&amp;GOTS'!AI694</f>
        <v>#VALUE!</v>
      </c>
      <c r="AF653" s="10" t="str">
        <f ca="1">IF(MATCH(B653,B$1:B653,0)=ROW(B653),B653&amp;";","")</f>
        <v/>
      </c>
      <c r="AG653" s="10" t="str">
        <f>IF(MATCH(C653,C$1:C653,0)=ROW(C653),C653&amp;";","")</f>
        <v/>
      </c>
      <c r="AH653" s="10" t="str">
        <f ca="1">IF(MATCH(D653,D$1:D653,0)=ROW(D653),D653&amp;";","")</f>
        <v/>
      </c>
      <c r="AI653" s="10" t="e">
        <f ca="1">IF(MATCH(E653,E$1:E653,0)=ROW(E653),E653&amp;";","")</f>
        <v>#VALUE!</v>
      </c>
    </row>
    <row r="654" spans="1:35">
      <c r="A654" s="10">
        <v>633</v>
      </c>
      <c r="B654" s="10" t="str">
        <f ca="1">'Application For TE&amp;GOTS'!X695</f>
        <v/>
      </c>
      <c r="C654" s="10">
        <f>'Application For TE&amp;GOTS'!$D695</f>
        <v>0</v>
      </c>
      <c r="D654" s="10" t="str" cm="1">
        <f t="array" aca="1" ref="D654" ca="1">IFERROR(INDIRECT("'Application For TE&amp;GOTS'!L"&amp;'Application For TE&amp;GOTS'!S695),"")</f>
        <v/>
      </c>
      <c r="E654" s="10" t="e">
        <f ca="1">'Application For TE&amp;GOTS'!AF695</f>
        <v>#VALUE!</v>
      </c>
      <c r="F654" s="10" t="str">
        <f ca="1">IFERROR(LEFT('Application For TE&amp;GOTS'!AH695,LEN('Application For TE&amp;GOTS'!AH695)-2),"")</f>
        <v/>
      </c>
      <c r="G654" s="10" t="e">
        <f ca="1">'Application For TE&amp;GOTS'!AI695</f>
        <v>#VALUE!</v>
      </c>
      <c r="AF654" s="10" t="str">
        <f ca="1">IF(MATCH(B654,B$1:B654,0)=ROW(B654),B654&amp;";","")</f>
        <v/>
      </c>
      <c r="AG654" s="10" t="str">
        <f>IF(MATCH(C654,C$1:C654,0)=ROW(C654),C654&amp;";","")</f>
        <v/>
      </c>
      <c r="AH654" s="10" t="str">
        <f ca="1">IF(MATCH(D654,D$1:D654,0)=ROW(D654),D654&amp;";","")</f>
        <v/>
      </c>
      <c r="AI654" s="10" t="e">
        <f ca="1">IF(MATCH(E654,E$1:E654,0)=ROW(E654),E654&amp;";","")</f>
        <v>#VALUE!</v>
      </c>
    </row>
    <row r="655" spans="1:35">
      <c r="A655" s="10">
        <v>634</v>
      </c>
      <c r="B655" s="10" t="str">
        <f ca="1">'Application For TE&amp;GOTS'!X696</f>
        <v/>
      </c>
      <c r="C655" s="10">
        <f>'Application For TE&amp;GOTS'!$D696</f>
        <v>0</v>
      </c>
      <c r="D655" s="10" t="str" cm="1">
        <f t="array" aca="1" ref="D655" ca="1">IFERROR(INDIRECT("'Application For TE&amp;GOTS'!L"&amp;'Application For TE&amp;GOTS'!S696),"")</f>
        <v/>
      </c>
      <c r="E655" s="10" t="e">
        <f ca="1">'Application For TE&amp;GOTS'!AF696</f>
        <v>#VALUE!</v>
      </c>
      <c r="F655" s="10" t="str">
        <f ca="1">IFERROR(LEFT('Application For TE&amp;GOTS'!AH696,LEN('Application For TE&amp;GOTS'!AH696)-2),"")</f>
        <v/>
      </c>
      <c r="G655" s="10" t="e">
        <f ca="1">'Application For TE&amp;GOTS'!AI696</f>
        <v>#VALUE!</v>
      </c>
      <c r="AF655" s="10" t="str">
        <f ca="1">IF(MATCH(B655,B$1:B655,0)=ROW(B655),B655&amp;";","")</f>
        <v/>
      </c>
      <c r="AG655" s="10" t="str">
        <f>IF(MATCH(C655,C$1:C655,0)=ROW(C655),C655&amp;";","")</f>
        <v/>
      </c>
      <c r="AH655" s="10" t="str">
        <f ca="1">IF(MATCH(D655,D$1:D655,0)=ROW(D655),D655&amp;";","")</f>
        <v/>
      </c>
      <c r="AI655" s="10" t="e">
        <f ca="1">IF(MATCH(E655,E$1:E655,0)=ROW(E655),E655&amp;";","")</f>
        <v>#VALUE!</v>
      </c>
    </row>
    <row r="656" spans="1:35">
      <c r="A656" s="10">
        <v>635</v>
      </c>
      <c r="B656" s="10" t="str">
        <f ca="1">'Application For TE&amp;GOTS'!X697</f>
        <v/>
      </c>
      <c r="C656" s="10">
        <f>'Application For TE&amp;GOTS'!$D697</f>
        <v>0</v>
      </c>
      <c r="D656" s="10" t="str" cm="1">
        <f t="array" aca="1" ref="D656" ca="1">IFERROR(INDIRECT("'Application For TE&amp;GOTS'!L"&amp;'Application For TE&amp;GOTS'!S697),"")</f>
        <v/>
      </c>
      <c r="E656" s="10" t="e">
        <f ca="1">'Application For TE&amp;GOTS'!AF697</f>
        <v>#VALUE!</v>
      </c>
      <c r="F656" s="10" t="str">
        <f ca="1">IFERROR(LEFT('Application For TE&amp;GOTS'!AH697,LEN('Application For TE&amp;GOTS'!AH697)-2),"")</f>
        <v/>
      </c>
      <c r="G656" s="10" t="e">
        <f ca="1">'Application For TE&amp;GOTS'!AI697</f>
        <v>#VALUE!</v>
      </c>
      <c r="AF656" s="10" t="str">
        <f ca="1">IF(MATCH(B656,B$1:B656,0)=ROW(B656),B656&amp;";","")</f>
        <v/>
      </c>
      <c r="AG656" s="10" t="str">
        <f>IF(MATCH(C656,C$1:C656,0)=ROW(C656),C656&amp;";","")</f>
        <v/>
      </c>
      <c r="AH656" s="10" t="str">
        <f ca="1">IF(MATCH(D656,D$1:D656,0)=ROW(D656),D656&amp;";","")</f>
        <v/>
      </c>
      <c r="AI656" s="10" t="e">
        <f ca="1">IF(MATCH(E656,E$1:E656,0)=ROW(E656),E656&amp;";","")</f>
        <v>#VALUE!</v>
      </c>
    </row>
    <row r="657" spans="1:35">
      <c r="A657" s="10">
        <v>636</v>
      </c>
      <c r="B657" s="10" t="str">
        <f ca="1">'Application For TE&amp;GOTS'!X698</f>
        <v/>
      </c>
      <c r="C657" s="10">
        <f>'Application For TE&amp;GOTS'!$D698</f>
        <v>0</v>
      </c>
      <c r="D657" s="10" t="str" cm="1">
        <f t="array" aca="1" ref="D657" ca="1">IFERROR(INDIRECT("'Application For TE&amp;GOTS'!L"&amp;'Application For TE&amp;GOTS'!S698),"")</f>
        <v/>
      </c>
      <c r="E657" s="10" t="e">
        <f ca="1">'Application For TE&amp;GOTS'!AF698</f>
        <v>#VALUE!</v>
      </c>
      <c r="F657" s="10" t="str">
        <f ca="1">IFERROR(LEFT('Application For TE&amp;GOTS'!AH698,LEN('Application For TE&amp;GOTS'!AH698)-2),"")</f>
        <v/>
      </c>
      <c r="G657" s="10" t="e">
        <f ca="1">'Application For TE&amp;GOTS'!AI698</f>
        <v>#VALUE!</v>
      </c>
      <c r="AF657" s="10" t="str">
        <f ca="1">IF(MATCH(B657,B$1:B657,0)=ROW(B657),B657&amp;";","")</f>
        <v/>
      </c>
      <c r="AG657" s="10" t="str">
        <f>IF(MATCH(C657,C$1:C657,0)=ROW(C657),C657&amp;";","")</f>
        <v/>
      </c>
      <c r="AH657" s="10" t="str">
        <f ca="1">IF(MATCH(D657,D$1:D657,0)=ROW(D657),D657&amp;";","")</f>
        <v/>
      </c>
      <c r="AI657" s="10" t="e">
        <f ca="1">IF(MATCH(E657,E$1:E657,0)=ROW(E657),E657&amp;";","")</f>
        <v>#VALUE!</v>
      </c>
    </row>
    <row r="658" spans="1:35">
      <c r="A658" s="10">
        <v>637</v>
      </c>
      <c r="B658" s="10" t="str">
        <f ca="1">'Application For TE&amp;GOTS'!X699</f>
        <v/>
      </c>
      <c r="C658" s="10">
        <f>'Application For TE&amp;GOTS'!$D699</f>
        <v>0</v>
      </c>
      <c r="D658" s="10" t="str" cm="1">
        <f t="array" aca="1" ref="D658" ca="1">IFERROR(INDIRECT("'Application For TE&amp;GOTS'!L"&amp;'Application For TE&amp;GOTS'!S699),"")</f>
        <v/>
      </c>
      <c r="E658" s="10" t="e">
        <f ca="1">'Application For TE&amp;GOTS'!AF699</f>
        <v>#VALUE!</v>
      </c>
      <c r="F658" s="10" t="str">
        <f ca="1">IFERROR(LEFT('Application For TE&amp;GOTS'!AH699,LEN('Application For TE&amp;GOTS'!AH699)-2),"")</f>
        <v/>
      </c>
      <c r="G658" s="10" t="e">
        <f ca="1">'Application For TE&amp;GOTS'!AI699</f>
        <v>#VALUE!</v>
      </c>
      <c r="AF658" s="10" t="str">
        <f ca="1">IF(MATCH(B658,B$1:B658,0)=ROW(B658),B658&amp;";","")</f>
        <v/>
      </c>
      <c r="AG658" s="10" t="str">
        <f>IF(MATCH(C658,C$1:C658,0)=ROW(C658),C658&amp;";","")</f>
        <v/>
      </c>
      <c r="AH658" s="10" t="str">
        <f ca="1">IF(MATCH(D658,D$1:D658,0)=ROW(D658),D658&amp;";","")</f>
        <v/>
      </c>
      <c r="AI658" s="10" t="e">
        <f ca="1">IF(MATCH(E658,E$1:E658,0)=ROW(E658),E658&amp;";","")</f>
        <v>#VALUE!</v>
      </c>
    </row>
    <row r="659" spans="1:35">
      <c r="A659" s="10">
        <v>638</v>
      </c>
      <c r="B659" s="10" t="str">
        <f ca="1">'Application For TE&amp;GOTS'!X700</f>
        <v/>
      </c>
      <c r="C659" s="10">
        <f>'Application For TE&amp;GOTS'!$D700</f>
        <v>0</v>
      </c>
      <c r="D659" s="10" t="str" cm="1">
        <f t="array" aca="1" ref="D659" ca="1">IFERROR(INDIRECT("'Application For TE&amp;GOTS'!L"&amp;'Application For TE&amp;GOTS'!S700),"")</f>
        <v/>
      </c>
      <c r="E659" s="10" t="e">
        <f ca="1">'Application For TE&amp;GOTS'!AF700</f>
        <v>#VALUE!</v>
      </c>
      <c r="F659" s="10" t="str">
        <f ca="1">IFERROR(LEFT('Application For TE&amp;GOTS'!AH700,LEN('Application For TE&amp;GOTS'!AH700)-2),"")</f>
        <v/>
      </c>
      <c r="G659" s="10" t="e">
        <f ca="1">'Application For TE&amp;GOTS'!AI700</f>
        <v>#VALUE!</v>
      </c>
      <c r="AF659" s="10" t="str">
        <f ca="1">IF(MATCH(B659,B$1:B659,0)=ROW(B659),B659&amp;";","")</f>
        <v/>
      </c>
      <c r="AG659" s="10" t="str">
        <f>IF(MATCH(C659,C$1:C659,0)=ROW(C659),C659&amp;";","")</f>
        <v/>
      </c>
      <c r="AH659" s="10" t="str">
        <f ca="1">IF(MATCH(D659,D$1:D659,0)=ROW(D659),D659&amp;";","")</f>
        <v/>
      </c>
      <c r="AI659" s="10" t="e">
        <f ca="1">IF(MATCH(E659,E$1:E659,0)=ROW(E659),E659&amp;";","")</f>
        <v>#VALUE!</v>
      </c>
    </row>
    <row r="660" spans="1:35">
      <c r="A660" s="10">
        <v>639</v>
      </c>
      <c r="B660" s="10" t="str">
        <f ca="1">'Application For TE&amp;GOTS'!X701</f>
        <v/>
      </c>
      <c r="C660" s="10">
        <f>'Application For TE&amp;GOTS'!$D701</f>
        <v>0</v>
      </c>
      <c r="D660" s="10" t="str" cm="1">
        <f t="array" aca="1" ref="D660" ca="1">IFERROR(INDIRECT("'Application For TE&amp;GOTS'!L"&amp;'Application For TE&amp;GOTS'!S701),"")</f>
        <v/>
      </c>
      <c r="E660" s="10" t="e">
        <f ca="1">'Application For TE&amp;GOTS'!AF701</f>
        <v>#VALUE!</v>
      </c>
      <c r="F660" s="10" t="str">
        <f ca="1">IFERROR(LEFT('Application For TE&amp;GOTS'!AH701,LEN('Application For TE&amp;GOTS'!AH701)-2),"")</f>
        <v/>
      </c>
      <c r="G660" s="10" t="e">
        <f ca="1">'Application For TE&amp;GOTS'!AI701</f>
        <v>#VALUE!</v>
      </c>
      <c r="AF660" s="10" t="str">
        <f ca="1">IF(MATCH(B660,B$1:B660,0)=ROW(B660),B660&amp;";","")</f>
        <v/>
      </c>
      <c r="AG660" s="10" t="str">
        <f>IF(MATCH(C660,C$1:C660,0)=ROW(C660),C660&amp;";","")</f>
        <v/>
      </c>
      <c r="AH660" s="10" t="str">
        <f ca="1">IF(MATCH(D660,D$1:D660,0)=ROW(D660),D660&amp;";","")</f>
        <v/>
      </c>
      <c r="AI660" s="10" t="e">
        <f ca="1">IF(MATCH(E660,E$1:E660,0)=ROW(E660),E660&amp;";","")</f>
        <v>#VALUE!</v>
      </c>
    </row>
    <row r="661" spans="1:35">
      <c r="A661" s="10">
        <v>640</v>
      </c>
      <c r="B661" s="10" t="str">
        <f ca="1">'Application For TE&amp;GOTS'!X702</f>
        <v/>
      </c>
      <c r="C661" s="10">
        <f>'Application For TE&amp;GOTS'!$D702</f>
        <v>0</v>
      </c>
      <c r="D661" s="10" t="str" cm="1">
        <f t="array" aca="1" ref="D661" ca="1">IFERROR(INDIRECT("'Application For TE&amp;GOTS'!L"&amp;'Application For TE&amp;GOTS'!S702),"")</f>
        <v/>
      </c>
      <c r="E661" s="10" t="e">
        <f ca="1">'Application For TE&amp;GOTS'!AF702</f>
        <v>#VALUE!</v>
      </c>
      <c r="F661" s="10" t="str">
        <f ca="1">IFERROR(LEFT('Application For TE&amp;GOTS'!AH702,LEN('Application For TE&amp;GOTS'!AH702)-2),"")</f>
        <v/>
      </c>
      <c r="G661" s="10" t="e">
        <f ca="1">'Application For TE&amp;GOTS'!AI702</f>
        <v>#VALUE!</v>
      </c>
      <c r="AF661" s="10" t="str">
        <f ca="1">IF(MATCH(B661,B$1:B661,0)=ROW(B661),B661&amp;";","")</f>
        <v/>
      </c>
      <c r="AG661" s="10" t="str">
        <f>IF(MATCH(C661,C$1:C661,0)=ROW(C661),C661&amp;";","")</f>
        <v/>
      </c>
      <c r="AH661" s="10" t="str">
        <f ca="1">IF(MATCH(D661,D$1:D661,0)=ROW(D661),D661&amp;";","")</f>
        <v/>
      </c>
      <c r="AI661" s="10" t="e">
        <f ca="1">IF(MATCH(E661,E$1:E661,0)=ROW(E661),E661&amp;";","")</f>
        <v>#VALUE!</v>
      </c>
    </row>
    <row r="662" spans="1:35">
      <c r="A662" s="10">
        <v>641</v>
      </c>
      <c r="B662" s="10" t="str">
        <f ca="1">'Application For TE&amp;GOTS'!X703</f>
        <v/>
      </c>
      <c r="C662" s="10">
        <f>'Application For TE&amp;GOTS'!$D703</f>
        <v>0</v>
      </c>
      <c r="D662" s="10" t="str" cm="1">
        <f t="array" aca="1" ref="D662" ca="1">IFERROR(INDIRECT("'Application For TE&amp;GOTS'!L"&amp;'Application For TE&amp;GOTS'!S703),"")</f>
        <v/>
      </c>
      <c r="E662" s="10" t="e">
        <f ca="1">'Application For TE&amp;GOTS'!AF703</f>
        <v>#VALUE!</v>
      </c>
      <c r="F662" s="10" t="str">
        <f ca="1">IFERROR(LEFT('Application For TE&amp;GOTS'!AH703,LEN('Application For TE&amp;GOTS'!AH703)-2),"")</f>
        <v/>
      </c>
      <c r="G662" s="10" t="e">
        <f ca="1">'Application For TE&amp;GOTS'!AI703</f>
        <v>#VALUE!</v>
      </c>
      <c r="AF662" s="10" t="str">
        <f ca="1">IF(MATCH(B662,B$1:B662,0)=ROW(B662),B662&amp;";","")</f>
        <v/>
      </c>
      <c r="AG662" s="10" t="str">
        <f>IF(MATCH(C662,C$1:C662,0)=ROW(C662),C662&amp;";","")</f>
        <v/>
      </c>
      <c r="AH662" s="10" t="str">
        <f ca="1">IF(MATCH(D662,D$1:D662,0)=ROW(D662),D662&amp;";","")</f>
        <v/>
      </c>
      <c r="AI662" s="10" t="e">
        <f ca="1">IF(MATCH(E662,E$1:E662,0)=ROW(E662),E662&amp;";","")</f>
        <v>#VALUE!</v>
      </c>
    </row>
    <row r="663" spans="1:35">
      <c r="A663" s="10">
        <v>642</v>
      </c>
      <c r="B663" s="10" t="str">
        <f ca="1">'Application For TE&amp;GOTS'!X704</f>
        <v/>
      </c>
      <c r="C663" s="10">
        <f>'Application For TE&amp;GOTS'!$D704</f>
        <v>0</v>
      </c>
      <c r="D663" s="10" t="str" cm="1">
        <f t="array" aca="1" ref="D663" ca="1">IFERROR(INDIRECT("'Application For TE&amp;GOTS'!L"&amp;'Application For TE&amp;GOTS'!S704),"")</f>
        <v/>
      </c>
      <c r="E663" s="10" t="e">
        <f ca="1">'Application For TE&amp;GOTS'!AF704</f>
        <v>#VALUE!</v>
      </c>
      <c r="F663" s="10" t="str">
        <f ca="1">IFERROR(LEFT('Application For TE&amp;GOTS'!AH704,LEN('Application For TE&amp;GOTS'!AH704)-2),"")</f>
        <v/>
      </c>
      <c r="G663" s="10" t="e">
        <f ca="1">'Application For TE&amp;GOTS'!AI704</f>
        <v>#VALUE!</v>
      </c>
      <c r="AF663" s="10" t="str">
        <f ca="1">IF(MATCH(B663,B$1:B663,0)=ROW(B663),B663&amp;";","")</f>
        <v/>
      </c>
      <c r="AG663" s="10" t="str">
        <f>IF(MATCH(C663,C$1:C663,0)=ROW(C663),C663&amp;";","")</f>
        <v/>
      </c>
      <c r="AH663" s="10" t="str">
        <f ca="1">IF(MATCH(D663,D$1:D663,0)=ROW(D663),D663&amp;";","")</f>
        <v/>
      </c>
      <c r="AI663" s="10" t="e">
        <f ca="1">IF(MATCH(E663,E$1:E663,0)=ROW(E663),E663&amp;";","")</f>
        <v>#VALUE!</v>
      </c>
    </row>
    <row r="664" spans="1:35">
      <c r="A664" s="10">
        <v>643</v>
      </c>
      <c r="B664" s="10" t="str">
        <f ca="1">'Application For TE&amp;GOTS'!X705</f>
        <v/>
      </c>
      <c r="C664" s="10">
        <f>'Application For TE&amp;GOTS'!$D705</f>
        <v>0</v>
      </c>
      <c r="D664" s="10" t="str" cm="1">
        <f t="array" aca="1" ref="D664" ca="1">IFERROR(INDIRECT("'Application For TE&amp;GOTS'!L"&amp;'Application For TE&amp;GOTS'!S705),"")</f>
        <v/>
      </c>
      <c r="E664" s="10" t="e">
        <f ca="1">'Application For TE&amp;GOTS'!AF705</f>
        <v>#VALUE!</v>
      </c>
      <c r="F664" s="10" t="str">
        <f ca="1">IFERROR(LEFT('Application For TE&amp;GOTS'!AH705,LEN('Application For TE&amp;GOTS'!AH705)-2),"")</f>
        <v/>
      </c>
      <c r="G664" s="10" t="e">
        <f ca="1">'Application For TE&amp;GOTS'!AI705</f>
        <v>#VALUE!</v>
      </c>
      <c r="AF664" s="10" t="str">
        <f ca="1">IF(MATCH(B664,B$1:B664,0)=ROW(B664),B664&amp;";","")</f>
        <v/>
      </c>
      <c r="AG664" s="10" t="str">
        <f>IF(MATCH(C664,C$1:C664,0)=ROW(C664),C664&amp;";","")</f>
        <v/>
      </c>
      <c r="AH664" s="10" t="str">
        <f ca="1">IF(MATCH(D664,D$1:D664,0)=ROW(D664),D664&amp;";","")</f>
        <v/>
      </c>
      <c r="AI664" s="10" t="e">
        <f ca="1">IF(MATCH(E664,E$1:E664,0)=ROW(E664),E664&amp;";","")</f>
        <v>#VALUE!</v>
      </c>
    </row>
    <row r="665" spans="1:35">
      <c r="A665" s="10">
        <v>644</v>
      </c>
      <c r="B665" s="10" t="str">
        <f ca="1">'Application For TE&amp;GOTS'!X706</f>
        <v/>
      </c>
      <c r="C665" s="10">
        <f>'Application For TE&amp;GOTS'!$D706</f>
        <v>0</v>
      </c>
      <c r="D665" s="10" t="str" cm="1">
        <f t="array" aca="1" ref="D665" ca="1">IFERROR(INDIRECT("'Application For TE&amp;GOTS'!L"&amp;'Application For TE&amp;GOTS'!S706),"")</f>
        <v/>
      </c>
      <c r="E665" s="10" t="e">
        <f ca="1">'Application For TE&amp;GOTS'!AF706</f>
        <v>#VALUE!</v>
      </c>
      <c r="F665" s="10" t="str">
        <f ca="1">IFERROR(LEFT('Application For TE&amp;GOTS'!AH706,LEN('Application For TE&amp;GOTS'!AH706)-2),"")</f>
        <v/>
      </c>
      <c r="G665" s="10" t="e">
        <f ca="1">'Application For TE&amp;GOTS'!AI706</f>
        <v>#VALUE!</v>
      </c>
      <c r="AF665" s="10" t="str">
        <f ca="1">IF(MATCH(B665,B$1:B665,0)=ROW(B665),B665&amp;";","")</f>
        <v/>
      </c>
      <c r="AG665" s="10" t="str">
        <f>IF(MATCH(C665,C$1:C665,0)=ROW(C665),C665&amp;";","")</f>
        <v/>
      </c>
      <c r="AH665" s="10" t="str">
        <f ca="1">IF(MATCH(D665,D$1:D665,0)=ROW(D665),D665&amp;";","")</f>
        <v/>
      </c>
      <c r="AI665" s="10" t="e">
        <f ca="1">IF(MATCH(E665,E$1:E665,0)=ROW(E665),E665&amp;";","")</f>
        <v>#VALUE!</v>
      </c>
    </row>
    <row r="666" spans="1:35">
      <c r="A666" s="10">
        <v>645</v>
      </c>
      <c r="B666" s="10" t="str">
        <f ca="1">'Application For TE&amp;GOTS'!X707</f>
        <v/>
      </c>
      <c r="C666" s="10">
        <f>'Application For TE&amp;GOTS'!$D707</f>
        <v>0</v>
      </c>
      <c r="D666" s="10" t="str" cm="1">
        <f t="array" aca="1" ref="D666" ca="1">IFERROR(INDIRECT("'Application For TE&amp;GOTS'!L"&amp;'Application For TE&amp;GOTS'!S707),"")</f>
        <v/>
      </c>
      <c r="E666" s="10" t="e">
        <f ca="1">'Application For TE&amp;GOTS'!AF707</f>
        <v>#VALUE!</v>
      </c>
      <c r="F666" s="10" t="str">
        <f ca="1">IFERROR(LEFT('Application For TE&amp;GOTS'!AH707,LEN('Application For TE&amp;GOTS'!AH707)-2),"")</f>
        <v/>
      </c>
      <c r="G666" s="10" t="e">
        <f ca="1">'Application For TE&amp;GOTS'!AI707</f>
        <v>#VALUE!</v>
      </c>
      <c r="AF666" s="10" t="str">
        <f ca="1">IF(MATCH(B666,B$1:B666,0)=ROW(B666),B666&amp;";","")</f>
        <v/>
      </c>
      <c r="AG666" s="10" t="str">
        <f>IF(MATCH(C666,C$1:C666,0)=ROW(C666),C666&amp;";","")</f>
        <v/>
      </c>
      <c r="AH666" s="10" t="str">
        <f ca="1">IF(MATCH(D666,D$1:D666,0)=ROW(D666),D666&amp;";","")</f>
        <v/>
      </c>
      <c r="AI666" s="10" t="e">
        <f ca="1">IF(MATCH(E666,E$1:E666,0)=ROW(E666),E666&amp;";","")</f>
        <v>#VALUE!</v>
      </c>
    </row>
    <row r="667" spans="1:35">
      <c r="A667" s="10">
        <v>646</v>
      </c>
      <c r="B667" s="10" t="str">
        <f ca="1">'Application For TE&amp;GOTS'!X708</f>
        <v/>
      </c>
      <c r="C667" s="10">
        <f>'Application For TE&amp;GOTS'!$D708</f>
        <v>0</v>
      </c>
      <c r="D667" s="10" t="str" cm="1">
        <f t="array" aca="1" ref="D667" ca="1">IFERROR(INDIRECT("'Application For TE&amp;GOTS'!L"&amp;'Application For TE&amp;GOTS'!S708),"")</f>
        <v/>
      </c>
      <c r="E667" s="10" t="e">
        <f ca="1">'Application For TE&amp;GOTS'!AF708</f>
        <v>#VALUE!</v>
      </c>
      <c r="F667" s="10" t="str">
        <f ca="1">IFERROR(LEFT('Application For TE&amp;GOTS'!AH708,LEN('Application For TE&amp;GOTS'!AH708)-2),"")</f>
        <v/>
      </c>
      <c r="G667" s="10" t="e">
        <f ca="1">'Application For TE&amp;GOTS'!AI708</f>
        <v>#VALUE!</v>
      </c>
      <c r="AF667" s="10" t="str">
        <f ca="1">IF(MATCH(B667,B$1:B667,0)=ROW(B667),B667&amp;";","")</f>
        <v/>
      </c>
      <c r="AG667" s="10" t="str">
        <f>IF(MATCH(C667,C$1:C667,0)=ROW(C667),C667&amp;";","")</f>
        <v/>
      </c>
      <c r="AH667" s="10" t="str">
        <f ca="1">IF(MATCH(D667,D$1:D667,0)=ROW(D667),D667&amp;";","")</f>
        <v/>
      </c>
      <c r="AI667" s="10" t="e">
        <f ca="1">IF(MATCH(E667,E$1:E667,0)=ROW(E667),E667&amp;";","")</f>
        <v>#VALUE!</v>
      </c>
    </row>
    <row r="668" spans="1:35">
      <c r="A668" s="10">
        <v>647</v>
      </c>
      <c r="B668" s="10" t="str">
        <f ca="1">'Application For TE&amp;GOTS'!X709</f>
        <v/>
      </c>
      <c r="C668" s="10">
        <f>'Application For TE&amp;GOTS'!$D709</f>
        <v>0</v>
      </c>
      <c r="D668" s="10" t="str" cm="1">
        <f t="array" aca="1" ref="D668" ca="1">IFERROR(INDIRECT("'Application For TE&amp;GOTS'!L"&amp;'Application For TE&amp;GOTS'!S709),"")</f>
        <v/>
      </c>
      <c r="E668" s="10" t="e">
        <f ca="1">'Application For TE&amp;GOTS'!AF709</f>
        <v>#VALUE!</v>
      </c>
      <c r="F668" s="10" t="str">
        <f ca="1">IFERROR(LEFT('Application For TE&amp;GOTS'!AH709,LEN('Application For TE&amp;GOTS'!AH709)-2),"")</f>
        <v/>
      </c>
      <c r="G668" s="10" t="e">
        <f ca="1">'Application For TE&amp;GOTS'!AI709</f>
        <v>#VALUE!</v>
      </c>
      <c r="AF668" s="10" t="str">
        <f ca="1">IF(MATCH(B668,B$1:B668,0)=ROW(B668),B668&amp;";","")</f>
        <v/>
      </c>
      <c r="AG668" s="10" t="str">
        <f>IF(MATCH(C668,C$1:C668,0)=ROW(C668),C668&amp;";","")</f>
        <v/>
      </c>
      <c r="AH668" s="10" t="str">
        <f ca="1">IF(MATCH(D668,D$1:D668,0)=ROW(D668),D668&amp;";","")</f>
        <v/>
      </c>
      <c r="AI668" s="10" t="e">
        <f ca="1">IF(MATCH(E668,E$1:E668,0)=ROW(E668),E668&amp;";","")</f>
        <v>#VALUE!</v>
      </c>
    </row>
    <row r="669" spans="1:35">
      <c r="A669" s="10">
        <v>648</v>
      </c>
      <c r="B669" s="10" t="str">
        <f ca="1">'Application For TE&amp;GOTS'!X710</f>
        <v/>
      </c>
      <c r="C669" s="10">
        <f>'Application For TE&amp;GOTS'!$D710</f>
        <v>0</v>
      </c>
      <c r="D669" s="10" t="str" cm="1">
        <f t="array" aca="1" ref="D669" ca="1">IFERROR(INDIRECT("'Application For TE&amp;GOTS'!L"&amp;'Application For TE&amp;GOTS'!S710),"")</f>
        <v/>
      </c>
      <c r="E669" s="10" t="e">
        <f ca="1">'Application For TE&amp;GOTS'!AF710</f>
        <v>#VALUE!</v>
      </c>
      <c r="F669" s="10" t="str">
        <f ca="1">IFERROR(LEFT('Application For TE&amp;GOTS'!AH710,LEN('Application For TE&amp;GOTS'!AH710)-2),"")</f>
        <v/>
      </c>
      <c r="G669" s="10" t="e">
        <f ca="1">'Application For TE&amp;GOTS'!AI710</f>
        <v>#VALUE!</v>
      </c>
      <c r="AF669" s="10" t="str">
        <f ca="1">IF(MATCH(B669,B$1:B669,0)=ROW(B669),B669&amp;";","")</f>
        <v/>
      </c>
      <c r="AG669" s="10" t="str">
        <f>IF(MATCH(C669,C$1:C669,0)=ROW(C669),C669&amp;";","")</f>
        <v/>
      </c>
      <c r="AH669" s="10" t="str">
        <f ca="1">IF(MATCH(D669,D$1:D669,0)=ROW(D669),D669&amp;";","")</f>
        <v/>
      </c>
      <c r="AI669" s="10" t="e">
        <f ca="1">IF(MATCH(E669,E$1:E669,0)=ROW(E669),E669&amp;";","")</f>
        <v>#VALUE!</v>
      </c>
    </row>
    <row r="670" spans="1:35">
      <c r="A670" s="10">
        <v>649</v>
      </c>
      <c r="B670" s="10" t="str">
        <f ca="1">'Application For TE&amp;GOTS'!X711</f>
        <v/>
      </c>
      <c r="C670" s="10">
        <f>'Application For TE&amp;GOTS'!$D711</f>
        <v>0</v>
      </c>
      <c r="D670" s="10" t="str" cm="1">
        <f t="array" aca="1" ref="D670" ca="1">IFERROR(INDIRECT("'Application For TE&amp;GOTS'!L"&amp;'Application For TE&amp;GOTS'!S711),"")</f>
        <v/>
      </c>
      <c r="E670" s="10" t="e">
        <f ca="1">'Application For TE&amp;GOTS'!AF711</f>
        <v>#VALUE!</v>
      </c>
      <c r="F670" s="10" t="str">
        <f ca="1">IFERROR(LEFT('Application For TE&amp;GOTS'!AH711,LEN('Application For TE&amp;GOTS'!AH711)-2),"")</f>
        <v/>
      </c>
      <c r="G670" s="10" t="e">
        <f ca="1">'Application For TE&amp;GOTS'!AI711</f>
        <v>#VALUE!</v>
      </c>
      <c r="AF670" s="10" t="str">
        <f ca="1">IF(MATCH(B670,B$1:B670,0)=ROW(B670),B670&amp;";","")</f>
        <v/>
      </c>
      <c r="AG670" s="10" t="str">
        <f>IF(MATCH(C670,C$1:C670,0)=ROW(C670),C670&amp;";","")</f>
        <v/>
      </c>
      <c r="AH670" s="10" t="str">
        <f ca="1">IF(MATCH(D670,D$1:D670,0)=ROW(D670),D670&amp;";","")</f>
        <v/>
      </c>
      <c r="AI670" s="10" t="e">
        <f ca="1">IF(MATCH(E670,E$1:E670,0)=ROW(E670),E670&amp;";","")</f>
        <v>#VALUE!</v>
      </c>
    </row>
    <row r="671" spans="1:35">
      <c r="A671" s="10">
        <v>650</v>
      </c>
      <c r="B671" s="10" t="str">
        <f ca="1">'Application For TE&amp;GOTS'!X712</f>
        <v/>
      </c>
      <c r="C671" s="10">
        <f>'Application For TE&amp;GOTS'!$D712</f>
        <v>0</v>
      </c>
      <c r="D671" s="10" t="str" cm="1">
        <f t="array" aca="1" ref="D671" ca="1">IFERROR(INDIRECT("'Application For TE&amp;GOTS'!L"&amp;'Application For TE&amp;GOTS'!S712),"")</f>
        <v/>
      </c>
      <c r="E671" s="10" t="e">
        <f ca="1">'Application For TE&amp;GOTS'!AF712</f>
        <v>#VALUE!</v>
      </c>
      <c r="F671" s="10" t="str">
        <f ca="1">IFERROR(LEFT('Application For TE&amp;GOTS'!AH712,LEN('Application For TE&amp;GOTS'!AH712)-2),"")</f>
        <v/>
      </c>
      <c r="G671" s="10" t="e">
        <f ca="1">'Application For TE&amp;GOTS'!AI712</f>
        <v>#VALUE!</v>
      </c>
      <c r="AF671" s="10" t="str">
        <f ca="1">IF(MATCH(B671,B$1:B671,0)=ROW(B671),B671&amp;";","")</f>
        <v/>
      </c>
      <c r="AG671" s="10" t="str">
        <f>IF(MATCH(C671,C$1:C671,0)=ROW(C671),C671&amp;";","")</f>
        <v/>
      </c>
      <c r="AH671" s="10" t="str">
        <f ca="1">IF(MATCH(D671,D$1:D671,0)=ROW(D671),D671&amp;";","")</f>
        <v/>
      </c>
      <c r="AI671" s="10" t="e">
        <f ca="1">IF(MATCH(E671,E$1:E671,0)=ROW(E671),E671&amp;";","")</f>
        <v>#VALUE!</v>
      </c>
    </row>
    <row r="672" spans="1:35">
      <c r="A672" s="10">
        <v>651</v>
      </c>
      <c r="B672" s="10" t="str">
        <f ca="1">'Application For TE&amp;GOTS'!X713</f>
        <v/>
      </c>
      <c r="C672" s="10">
        <f>'Application For TE&amp;GOTS'!$D713</f>
        <v>0</v>
      </c>
      <c r="D672" s="10" t="str" cm="1">
        <f t="array" aca="1" ref="D672" ca="1">IFERROR(INDIRECT("'Application For TE&amp;GOTS'!L"&amp;'Application For TE&amp;GOTS'!S713),"")</f>
        <v/>
      </c>
      <c r="E672" s="10" t="e">
        <f ca="1">'Application For TE&amp;GOTS'!AF713</f>
        <v>#VALUE!</v>
      </c>
      <c r="F672" s="10" t="str">
        <f ca="1">IFERROR(LEFT('Application For TE&amp;GOTS'!AH713,LEN('Application For TE&amp;GOTS'!AH713)-2),"")</f>
        <v/>
      </c>
      <c r="G672" s="10" t="e">
        <f ca="1">'Application For TE&amp;GOTS'!AI713</f>
        <v>#VALUE!</v>
      </c>
      <c r="AF672" s="10" t="str">
        <f ca="1">IF(MATCH(B672,B$1:B672,0)=ROW(B672),B672&amp;";","")</f>
        <v/>
      </c>
      <c r="AG672" s="10" t="str">
        <f>IF(MATCH(C672,C$1:C672,0)=ROW(C672),C672&amp;";","")</f>
        <v/>
      </c>
      <c r="AH672" s="10" t="str">
        <f ca="1">IF(MATCH(D672,D$1:D672,0)=ROW(D672),D672&amp;";","")</f>
        <v/>
      </c>
      <c r="AI672" s="10" t="e">
        <f ca="1">IF(MATCH(E672,E$1:E672,0)=ROW(E672),E672&amp;";","")</f>
        <v>#VALUE!</v>
      </c>
    </row>
    <row r="673" spans="1:35">
      <c r="A673" s="10">
        <v>652</v>
      </c>
      <c r="B673" s="10" t="str">
        <f ca="1">'Application For TE&amp;GOTS'!X714</f>
        <v/>
      </c>
      <c r="C673" s="10">
        <f>'Application For TE&amp;GOTS'!$D714</f>
        <v>0</v>
      </c>
      <c r="D673" s="10" t="str" cm="1">
        <f t="array" aca="1" ref="D673" ca="1">IFERROR(INDIRECT("'Application For TE&amp;GOTS'!L"&amp;'Application For TE&amp;GOTS'!S714),"")</f>
        <v/>
      </c>
      <c r="E673" s="10" t="e">
        <f ca="1">'Application For TE&amp;GOTS'!AF714</f>
        <v>#VALUE!</v>
      </c>
      <c r="F673" s="10" t="str">
        <f ca="1">IFERROR(LEFT('Application For TE&amp;GOTS'!AH714,LEN('Application For TE&amp;GOTS'!AH714)-2),"")</f>
        <v/>
      </c>
      <c r="G673" s="10" t="e">
        <f ca="1">'Application For TE&amp;GOTS'!AI714</f>
        <v>#VALUE!</v>
      </c>
      <c r="AF673" s="10" t="str">
        <f ca="1">IF(MATCH(B673,B$1:B673,0)=ROW(B673),B673&amp;";","")</f>
        <v/>
      </c>
      <c r="AG673" s="10" t="str">
        <f>IF(MATCH(C673,C$1:C673,0)=ROW(C673),C673&amp;";","")</f>
        <v/>
      </c>
      <c r="AH673" s="10" t="str">
        <f ca="1">IF(MATCH(D673,D$1:D673,0)=ROW(D673),D673&amp;";","")</f>
        <v/>
      </c>
      <c r="AI673" s="10" t="e">
        <f ca="1">IF(MATCH(E673,E$1:E673,0)=ROW(E673),E673&amp;";","")</f>
        <v>#VALUE!</v>
      </c>
    </row>
    <row r="674" spans="1:35">
      <c r="A674" s="10">
        <v>653</v>
      </c>
      <c r="B674" s="10" t="str">
        <f ca="1">'Application For TE&amp;GOTS'!X715</f>
        <v/>
      </c>
      <c r="C674" s="10">
        <f>'Application For TE&amp;GOTS'!$D715</f>
        <v>0</v>
      </c>
      <c r="D674" s="10" t="str" cm="1">
        <f t="array" aca="1" ref="D674" ca="1">IFERROR(INDIRECT("'Application For TE&amp;GOTS'!L"&amp;'Application For TE&amp;GOTS'!S715),"")</f>
        <v/>
      </c>
      <c r="E674" s="10" t="e">
        <f ca="1">'Application For TE&amp;GOTS'!AF715</f>
        <v>#VALUE!</v>
      </c>
      <c r="F674" s="10" t="str">
        <f ca="1">IFERROR(LEFT('Application For TE&amp;GOTS'!AH715,LEN('Application For TE&amp;GOTS'!AH715)-2),"")</f>
        <v/>
      </c>
      <c r="G674" s="10" t="e">
        <f ca="1">'Application For TE&amp;GOTS'!AI715</f>
        <v>#VALUE!</v>
      </c>
      <c r="AF674" s="10" t="str">
        <f ca="1">IF(MATCH(B674,B$1:B674,0)=ROW(B674),B674&amp;";","")</f>
        <v/>
      </c>
      <c r="AG674" s="10" t="str">
        <f>IF(MATCH(C674,C$1:C674,0)=ROW(C674),C674&amp;";","")</f>
        <v/>
      </c>
      <c r="AH674" s="10" t="str">
        <f ca="1">IF(MATCH(D674,D$1:D674,0)=ROW(D674),D674&amp;";","")</f>
        <v/>
      </c>
      <c r="AI674" s="10" t="e">
        <f ca="1">IF(MATCH(E674,E$1:E674,0)=ROW(E674),E674&amp;";","")</f>
        <v>#VALUE!</v>
      </c>
    </row>
    <row r="675" spans="1:35">
      <c r="A675" s="10">
        <v>654</v>
      </c>
      <c r="B675" s="10" t="str">
        <f ca="1">'Application For TE&amp;GOTS'!X716</f>
        <v/>
      </c>
      <c r="C675" s="10">
        <f>'Application For TE&amp;GOTS'!$D716</f>
        <v>0</v>
      </c>
      <c r="D675" s="10" t="str" cm="1">
        <f t="array" aca="1" ref="D675" ca="1">IFERROR(INDIRECT("'Application For TE&amp;GOTS'!L"&amp;'Application For TE&amp;GOTS'!S716),"")</f>
        <v/>
      </c>
      <c r="E675" s="10" t="e">
        <f ca="1">'Application For TE&amp;GOTS'!AF716</f>
        <v>#VALUE!</v>
      </c>
      <c r="F675" s="10" t="str">
        <f ca="1">IFERROR(LEFT('Application For TE&amp;GOTS'!AH716,LEN('Application For TE&amp;GOTS'!AH716)-2),"")</f>
        <v/>
      </c>
      <c r="G675" s="10" t="e">
        <f ca="1">'Application For TE&amp;GOTS'!AI716</f>
        <v>#VALUE!</v>
      </c>
      <c r="AF675" s="10" t="str">
        <f ca="1">IF(MATCH(B675,B$1:B675,0)=ROW(B675),B675&amp;";","")</f>
        <v/>
      </c>
      <c r="AG675" s="10" t="str">
        <f>IF(MATCH(C675,C$1:C675,0)=ROW(C675),C675&amp;";","")</f>
        <v/>
      </c>
      <c r="AH675" s="10" t="str">
        <f ca="1">IF(MATCH(D675,D$1:D675,0)=ROW(D675),D675&amp;";","")</f>
        <v/>
      </c>
      <c r="AI675" s="10" t="e">
        <f ca="1">IF(MATCH(E675,E$1:E675,0)=ROW(E675),E675&amp;";","")</f>
        <v>#VALUE!</v>
      </c>
    </row>
    <row r="676" spans="1:35">
      <c r="A676" s="10">
        <v>655</v>
      </c>
      <c r="B676" s="10" t="str">
        <f ca="1">'Application For TE&amp;GOTS'!X717</f>
        <v/>
      </c>
      <c r="C676" s="10">
        <f>'Application For TE&amp;GOTS'!$D717</f>
        <v>0</v>
      </c>
      <c r="D676" s="10" t="str" cm="1">
        <f t="array" aca="1" ref="D676" ca="1">IFERROR(INDIRECT("'Application For TE&amp;GOTS'!L"&amp;'Application For TE&amp;GOTS'!S717),"")</f>
        <v/>
      </c>
      <c r="E676" s="10" t="e">
        <f ca="1">'Application For TE&amp;GOTS'!AF717</f>
        <v>#VALUE!</v>
      </c>
      <c r="F676" s="10" t="str">
        <f ca="1">IFERROR(LEFT('Application For TE&amp;GOTS'!AH717,LEN('Application For TE&amp;GOTS'!AH717)-2),"")</f>
        <v/>
      </c>
      <c r="G676" s="10" t="e">
        <f ca="1">'Application For TE&amp;GOTS'!AI717</f>
        <v>#VALUE!</v>
      </c>
      <c r="AF676" s="10" t="str">
        <f ca="1">IF(MATCH(B676,B$1:B676,0)=ROW(B676),B676&amp;";","")</f>
        <v/>
      </c>
      <c r="AG676" s="10" t="str">
        <f>IF(MATCH(C676,C$1:C676,0)=ROW(C676),C676&amp;";","")</f>
        <v/>
      </c>
      <c r="AH676" s="10" t="str">
        <f ca="1">IF(MATCH(D676,D$1:D676,0)=ROW(D676),D676&amp;";","")</f>
        <v/>
      </c>
      <c r="AI676" s="10" t="e">
        <f ca="1">IF(MATCH(E676,E$1:E676,0)=ROW(E676),E676&amp;";","")</f>
        <v>#VALUE!</v>
      </c>
    </row>
    <row r="677" spans="1:35">
      <c r="A677" s="10">
        <v>656</v>
      </c>
      <c r="B677" s="10" t="str">
        <f ca="1">'Application For TE&amp;GOTS'!X718</f>
        <v/>
      </c>
      <c r="C677" s="10">
        <f>'Application For TE&amp;GOTS'!$D718</f>
        <v>0</v>
      </c>
      <c r="D677" s="10" t="str" cm="1">
        <f t="array" aca="1" ref="D677" ca="1">IFERROR(INDIRECT("'Application For TE&amp;GOTS'!L"&amp;'Application For TE&amp;GOTS'!S718),"")</f>
        <v/>
      </c>
      <c r="E677" s="10" t="e">
        <f ca="1">'Application For TE&amp;GOTS'!AF718</f>
        <v>#VALUE!</v>
      </c>
      <c r="F677" s="10" t="str">
        <f ca="1">IFERROR(LEFT('Application For TE&amp;GOTS'!AH718,LEN('Application For TE&amp;GOTS'!AH718)-2),"")</f>
        <v/>
      </c>
      <c r="G677" s="10" t="e">
        <f ca="1">'Application For TE&amp;GOTS'!AI718</f>
        <v>#VALUE!</v>
      </c>
      <c r="AF677" s="10" t="str">
        <f ca="1">IF(MATCH(B677,B$1:B677,0)=ROW(B677),B677&amp;";","")</f>
        <v/>
      </c>
      <c r="AG677" s="10" t="str">
        <f>IF(MATCH(C677,C$1:C677,0)=ROW(C677),C677&amp;";","")</f>
        <v/>
      </c>
      <c r="AH677" s="10" t="str">
        <f ca="1">IF(MATCH(D677,D$1:D677,0)=ROW(D677),D677&amp;";","")</f>
        <v/>
      </c>
      <c r="AI677" s="10" t="e">
        <f ca="1">IF(MATCH(E677,E$1:E677,0)=ROW(E677),E677&amp;";","")</f>
        <v>#VALUE!</v>
      </c>
    </row>
    <row r="678" spans="1:35">
      <c r="A678" s="10">
        <v>657</v>
      </c>
      <c r="B678" s="10" t="str">
        <f ca="1">'Application For TE&amp;GOTS'!X719</f>
        <v/>
      </c>
      <c r="C678" s="10">
        <f>'Application For TE&amp;GOTS'!$D719</f>
        <v>0</v>
      </c>
      <c r="D678" s="10" t="str" cm="1">
        <f t="array" aca="1" ref="D678" ca="1">IFERROR(INDIRECT("'Application For TE&amp;GOTS'!L"&amp;'Application For TE&amp;GOTS'!S719),"")</f>
        <v/>
      </c>
      <c r="E678" s="10" t="e">
        <f ca="1">'Application For TE&amp;GOTS'!AF719</f>
        <v>#VALUE!</v>
      </c>
      <c r="F678" s="10" t="str">
        <f ca="1">IFERROR(LEFT('Application For TE&amp;GOTS'!AH719,LEN('Application For TE&amp;GOTS'!AH719)-2),"")</f>
        <v/>
      </c>
      <c r="G678" s="10" t="e">
        <f ca="1">'Application For TE&amp;GOTS'!AI719</f>
        <v>#VALUE!</v>
      </c>
      <c r="AF678" s="10" t="str">
        <f ca="1">IF(MATCH(B678,B$1:B678,0)=ROW(B678),B678&amp;";","")</f>
        <v/>
      </c>
      <c r="AG678" s="10" t="str">
        <f>IF(MATCH(C678,C$1:C678,0)=ROW(C678),C678&amp;";","")</f>
        <v/>
      </c>
      <c r="AH678" s="10" t="str">
        <f ca="1">IF(MATCH(D678,D$1:D678,0)=ROW(D678),D678&amp;";","")</f>
        <v/>
      </c>
      <c r="AI678" s="10" t="e">
        <f ca="1">IF(MATCH(E678,E$1:E678,0)=ROW(E678),E678&amp;";","")</f>
        <v>#VALUE!</v>
      </c>
    </row>
    <row r="679" spans="1:35">
      <c r="A679" s="10">
        <v>658</v>
      </c>
      <c r="B679" s="10" t="str">
        <f ca="1">'Application For TE&amp;GOTS'!X720</f>
        <v/>
      </c>
      <c r="C679" s="10">
        <f>'Application For TE&amp;GOTS'!$D720</f>
        <v>0</v>
      </c>
      <c r="D679" s="10" t="str" cm="1">
        <f t="array" aca="1" ref="D679" ca="1">IFERROR(INDIRECT("'Application For TE&amp;GOTS'!L"&amp;'Application For TE&amp;GOTS'!S720),"")</f>
        <v/>
      </c>
      <c r="E679" s="10" t="e">
        <f ca="1">'Application For TE&amp;GOTS'!AF720</f>
        <v>#VALUE!</v>
      </c>
      <c r="F679" s="10" t="str">
        <f ca="1">IFERROR(LEFT('Application For TE&amp;GOTS'!AH720,LEN('Application For TE&amp;GOTS'!AH720)-2),"")</f>
        <v/>
      </c>
      <c r="G679" s="10" t="e">
        <f ca="1">'Application For TE&amp;GOTS'!AI720</f>
        <v>#VALUE!</v>
      </c>
      <c r="AF679" s="10" t="str">
        <f ca="1">IF(MATCH(B679,B$1:B679,0)=ROW(B679),B679&amp;";","")</f>
        <v/>
      </c>
      <c r="AG679" s="10" t="str">
        <f>IF(MATCH(C679,C$1:C679,0)=ROW(C679),C679&amp;";","")</f>
        <v/>
      </c>
      <c r="AH679" s="10" t="str">
        <f ca="1">IF(MATCH(D679,D$1:D679,0)=ROW(D679),D679&amp;";","")</f>
        <v/>
      </c>
      <c r="AI679" s="10" t="e">
        <f ca="1">IF(MATCH(E679,E$1:E679,0)=ROW(E679),E679&amp;";","")</f>
        <v>#VALUE!</v>
      </c>
    </row>
    <row r="680" spans="1:35">
      <c r="A680" s="10">
        <v>659</v>
      </c>
      <c r="B680" s="10" t="str">
        <f ca="1">'Application For TE&amp;GOTS'!X721</f>
        <v/>
      </c>
      <c r="C680" s="10">
        <f>'Application For TE&amp;GOTS'!$D721</f>
        <v>0</v>
      </c>
      <c r="D680" s="10" t="str" cm="1">
        <f t="array" aca="1" ref="D680" ca="1">IFERROR(INDIRECT("'Application For TE&amp;GOTS'!L"&amp;'Application For TE&amp;GOTS'!S721),"")</f>
        <v/>
      </c>
      <c r="E680" s="10" t="e">
        <f ca="1">'Application For TE&amp;GOTS'!AF721</f>
        <v>#VALUE!</v>
      </c>
      <c r="F680" s="10" t="str">
        <f ca="1">IFERROR(LEFT('Application For TE&amp;GOTS'!AH721,LEN('Application For TE&amp;GOTS'!AH721)-2),"")</f>
        <v/>
      </c>
      <c r="G680" s="10" t="e">
        <f ca="1">'Application For TE&amp;GOTS'!AI721</f>
        <v>#VALUE!</v>
      </c>
      <c r="AF680" s="10" t="str">
        <f ca="1">IF(MATCH(B680,B$1:B680,0)=ROW(B680),B680&amp;";","")</f>
        <v/>
      </c>
      <c r="AG680" s="10" t="str">
        <f>IF(MATCH(C680,C$1:C680,0)=ROW(C680),C680&amp;";","")</f>
        <v/>
      </c>
      <c r="AH680" s="10" t="str">
        <f ca="1">IF(MATCH(D680,D$1:D680,0)=ROW(D680),D680&amp;";","")</f>
        <v/>
      </c>
      <c r="AI680" s="10" t="e">
        <f ca="1">IF(MATCH(E680,E$1:E680,0)=ROW(E680),E680&amp;";","")</f>
        <v>#VALUE!</v>
      </c>
    </row>
    <row r="681" spans="1:35">
      <c r="A681" s="10">
        <v>660</v>
      </c>
      <c r="B681" s="10" t="str">
        <f ca="1">'Application For TE&amp;GOTS'!X722</f>
        <v/>
      </c>
      <c r="C681" s="10">
        <f>'Application For TE&amp;GOTS'!$D722</f>
        <v>0</v>
      </c>
      <c r="D681" s="10" t="str" cm="1">
        <f t="array" aca="1" ref="D681" ca="1">IFERROR(INDIRECT("'Application For TE&amp;GOTS'!L"&amp;'Application For TE&amp;GOTS'!S722),"")</f>
        <v/>
      </c>
      <c r="E681" s="10" t="e">
        <f ca="1">'Application For TE&amp;GOTS'!AF722</f>
        <v>#VALUE!</v>
      </c>
      <c r="F681" s="10" t="str">
        <f ca="1">IFERROR(LEFT('Application For TE&amp;GOTS'!AH722,LEN('Application For TE&amp;GOTS'!AH722)-2),"")</f>
        <v/>
      </c>
      <c r="G681" s="10" t="e">
        <f ca="1">'Application For TE&amp;GOTS'!AI722</f>
        <v>#VALUE!</v>
      </c>
      <c r="AF681" s="10" t="str">
        <f ca="1">IF(MATCH(B681,B$1:B681,0)=ROW(B681),B681&amp;";","")</f>
        <v/>
      </c>
      <c r="AG681" s="10" t="str">
        <f>IF(MATCH(C681,C$1:C681,0)=ROW(C681),C681&amp;";","")</f>
        <v/>
      </c>
      <c r="AH681" s="10" t="str">
        <f ca="1">IF(MATCH(D681,D$1:D681,0)=ROW(D681),D681&amp;";","")</f>
        <v/>
      </c>
      <c r="AI681" s="10" t="e">
        <f ca="1">IF(MATCH(E681,E$1:E681,0)=ROW(E681),E681&amp;";","")</f>
        <v>#VALUE!</v>
      </c>
    </row>
    <row r="682" spans="1:35">
      <c r="A682" s="10">
        <v>661</v>
      </c>
      <c r="B682" s="10" t="str">
        <f ca="1">'Application For TE&amp;GOTS'!X723</f>
        <v/>
      </c>
      <c r="C682" s="10">
        <f>'Application For TE&amp;GOTS'!$D723</f>
        <v>0</v>
      </c>
      <c r="D682" s="10" t="str" cm="1">
        <f t="array" aca="1" ref="D682" ca="1">IFERROR(INDIRECT("'Application For TE&amp;GOTS'!L"&amp;'Application For TE&amp;GOTS'!S723),"")</f>
        <v/>
      </c>
      <c r="E682" s="10" t="e">
        <f ca="1">'Application For TE&amp;GOTS'!AF723</f>
        <v>#VALUE!</v>
      </c>
      <c r="F682" s="10" t="str">
        <f ca="1">IFERROR(LEFT('Application For TE&amp;GOTS'!AH723,LEN('Application For TE&amp;GOTS'!AH723)-2),"")</f>
        <v/>
      </c>
      <c r="G682" s="10" t="e">
        <f ca="1">'Application For TE&amp;GOTS'!AI723</f>
        <v>#VALUE!</v>
      </c>
      <c r="AF682" s="10" t="str">
        <f ca="1">IF(MATCH(B682,B$1:B682,0)=ROW(B682),B682&amp;";","")</f>
        <v/>
      </c>
      <c r="AG682" s="10" t="str">
        <f>IF(MATCH(C682,C$1:C682,0)=ROW(C682),C682&amp;";","")</f>
        <v/>
      </c>
      <c r="AH682" s="10" t="str">
        <f ca="1">IF(MATCH(D682,D$1:D682,0)=ROW(D682),D682&amp;";","")</f>
        <v/>
      </c>
      <c r="AI682" s="10" t="e">
        <f ca="1">IF(MATCH(E682,E$1:E682,0)=ROW(E682),E682&amp;";","")</f>
        <v>#VALUE!</v>
      </c>
    </row>
    <row r="683" spans="1:35">
      <c r="A683" s="10">
        <v>662</v>
      </c>
      <c r="B683" s="10" t="str">
        <f ca="1">'Application For TE&amp;GOTS'!X724</f>
        <v/>
      </c>
      <c r="C683" s="10">
        <f>'Application For TE&amp;GOTS'!$D724</f>
        <v>0</v>
      </c>
      <c r="D683" s="10" t="str" cm="1">
        <f t="array" aca="1" ref="D683" ca="1">IFERROR(INDIRECT("'Application For TE&amp;GOTS'!L"&amp;'Application For TE&amp;GOTS'!S724),"")</f>
        <v/>
      </c>
      <c r="E683" s="10" t="e">
        <f ca="1">'Application For TE&amp;GOTS'!AF724</f>
        <v>#VALUE!</v>
      </c>
      <c r="F683" s="10" t="str">
        <f ca="1">IFERROR(LEFT('Application For TE&amp;GOTS'!AH724,LEN('Application For TE&amp;GOTS'!AH724)-2),"")</f>
        <v/>
      </c>
      <c r="G683" s="10" t="e">
        <f ca="1">'Application For TE&amp;GOTS'!AI724</f>
        <v>#VALUE!</v>
      </c>
      <c r="AF683" s="10" t="str">
        <f ca="1">IF(MATCH(B683,B$1:B683,0)=ROW(B683),B683&amp;";","")</f>
        <v/>
      </c>
      <c r="AG683" s="10" t="str">
        <f>IF(MATCH(C683,C$1:C683,0)=ROW(C683),C683&amp;";","")</f>
        <v/>
      </c>
      <c r="AH683" s="10" t="str">
        <f ca="1">IF(MATCH(D683,D$1:D683,0)=ROW(D683),D683&amp;";","")</f>
        <v/>
      </c>
      <c r="AI683" s="10" t="e">
        <f ca="1">IF(MATCH(E683,E$1:E683,0)=ROW(E683),E683&amp;";","")</f>
        <v>#VALUE!</v>
      </c>
    </row>
    <row r="684" spans="1:35">
      <c r="A684" s="10">
        <v>663</v>
      </c>
      <c r="B684" s="10" t="str">
        <f ca="1">'Application For TE&amp;GOTS'!X725</f>
        <v/>
      </c>
      <c r="C684" s="10">
        <f>'Application For TE&amp;GOTS'!$D725</f>
        <v>0</v>
      </c>
      <c r="D684" s="10" t="str" cm="1">
        <f t="array" aca="1" ref="D684" ca="1">IFERROR(INDIRECT("'Application For TE&amp;GOTS'!L"&amp;'Application For TE&amp;GOTS'!S725),"")</f>
        <v/>
      </c>
      <c r="E684" s="10" t="e">
        <f ca="1">'Application For TE&amp;GOTS'!AF725</f>
        <v>#VALUE!</v>
      </c>
      <c r="F684" s="10" t="str">
        <f ca="1">IFERROR(LEFT('Application For TE&amp;GOTS'!AH725,LEN('Application For TE&amp;GOTS'!AH725)-2),"")</f>
        <v/>
      </c>
      <c r="G684" s="10" t="e">
        <f ca="1">'Application For TE&amp;GOTS'!AI725</f>
        <v>#VALUE!</v>
      </c>
      <c r="AF684" s="10" t="str">
        <f ca="1">IF(MATCH(B684,B$1:B684,0)=ROW(B684),B684&amp;";","")</f>
        <v/>
      </c>
      <c r="AG684" s="10" t="str">
        <f>IF(MATCH(C684,C$1:C684,0)=ROW(C684),C684&amp;";","")</f>
        <v/>
      </c>
      <c r="AH684" s="10" t="str">
        <f ca="1">IF(MATCH(D684,D$1:D684,0)=ROW(D684),D684&amp;";","")</f>
        <v/>
      </c>
      <c r="AI684" s="10" t="e">
        <f ca="1">IF(MATCH(E684,E$1:E684,0)=ROW(E684),E684&amp;";","")</f>
        <v>#VALUE!</v>
      </c>
    </row>
    <row r="685" spans="1:35">
      <c r="A685" s="10">
        <v>664</v>
      </c>
      <c r="B685" s="10" t="str">
        <f ca="1">'Application For TE&amp;GOTS'!X726</f>
        <v/>
      </c>
      <c r="C685" s="10">
        <f>'Application For TE&amp;GOTS'!$D726</f>
        <v>0</v>
      </c>
      <c r="D685" s="10" t="str" cm="1">
        <f t="array" aca="1" ref="D685" ca="1">IFERROR(INDIRECT("'Application For TE&amp;GOTS'!L"&amp;'Application For TE&amp;GOTS'!S726),"")</f>
        <v/>
      </c>
      <c r="E685" s="10" t="e">
        <f ca="1">'Application For TE&amp;GOTS'!AF726</f>
        <v>#VALUE!</v>
      </c>
      <c r="F685" s="10" t="str">
        <f ca="1">IFERROR(LEFT('Application For TE&amp;GOTS'!AH726,LEN('Application For TE&amp;GOTS'!AH726)-2),"")</f>
        <v/>
      </c>
      <c r="G685" s="10" t="e">
        <f ca="1">'Application For TE&amp;GOTS'!AI726</f>
        <v>#VALUE!</v>
      </c>
      <c r="AF685" s="10" t="str">
        <f ca="1">IF(MATCH(B685,B$1:B685,0)=ROW(B685),B685&amp;";","")</f>
        <v/>
      </c>
      <c r="AG685" s="10" t="str">
        <f>IF(MATCH(C685,C$1:C685,0)=ROW(C685),C685&amp;";","")</f>
        <v/>
      </c>
      <c r="AH685" s="10" t="str">
        <f ca="1">IF(MATCH(D685,D$1:D685,0)=ROW(D685),D685&amp;";","")</f>
        <v/>
      </c>
      <c r="AI685" s="10" t="e">
        <f ca="1">IF(MATCH(E685,E$1:E685,0)=ROW(E685),E685&amp;";","")</f>
        <v>#VALUE!</v>
      </c>
    </row>
    <row r="686" spans="1:35">
      <c r="A686" s="10">
        <v>665</v>
      </c>
      <c r="B686" s="10" t="str">
        <f ca="1">'Application For TE&amp;GOTS'!X727</f>
        <v/>
      </c>
      <c r="C686" s="10">
        <f>'Application For TE&amp;GOTS'!$D727</f>
        <v>0</v>
      </c>
      <c r="D686" s="10" t="str" cm="1">
        <f t="array" aca="1" ref="D686" ca="1">IFERROR(INDIRECT("'Application For TE&amp;GOTS'!L"&amp;'Application For TE&amp;GOTS'!S727),"")</f>
        <v/>
      </c>
      <c r="E686" s="10" t="e">
        <f ca="1">'Application For TE&amp;GOTS'!AF727</f>
        <v>#VALUE!</v>
      </c>
      <c r="F686" s="10" t="str">
        <f ca="1">IFERROR(LEFT('Application For TE&amp;GOTS'!AH727,LEN('Application For TE&amp;GOTS'!AH727)-2),"")</f>
        <v/>
      </c>
      <c r="G686" s="10" t="e">
        <f ca="1">'Application For TE&amp;GOTS'!AI727</f>
        <v>#VALUE!</v>
      </c>
      <c r="AF686" s="10" t="str">
        <f ca="1">IF(MATCH(B686,B$1:B686,0)=ROW(B686),B686&amp;";","")</f>
        <v/>
      </c>
      <c r="AG686" s="10" t="str">
        <f>IF(MATCH(C686,C$1:C686,0)=ROW(C686),C686&amp;";","")</f>
        <v/>
      </c>
      <c r="AH686" s="10" t="str">
        <f ca="1">IF(MATCH(D686,D$1:D686,0)=ROW(D686),D686&amp;";","")</f>
        <v/>
      </c>
      <c r="AI686" s="10" t="e">
        <f ca="1">IF(MATCH(E686,E$1:E686,0)=ROW(E686),E686&amp;";","")</f>
        <v>#VALUE!</v>
      </c>
    </row>
    <row r="687" spans="1:35">
      <c r="A687" s="10">
        <v>666</v>
      </c>
      <c r="B687" s="10" t="str">
        <f ca="1">'Application For TE&amp;GOTS'!X728</f>
        <v/>
      </c>
      <c r="C687" s="10">
        <f>'Application For TE&amp;GOTS'!$D728</f>
        <v>0</v>
      </c>
      <c r="D687" s="10" t="str" cm="1">
        <f t="array" aca="1" ref="D687" ca="1">IFERROR(INDIRECT("'Application For TE&amp;GOTS'!L"&amp;'Application For TE&amp;GOTS'!S728),"")</f>
        <v/>
      </c>
      <c r="E687" s="10" t="e">
        <f ca="1">'Application For TE&amp;GOTS'!AF728</f>
        <v>#VALUE!</v>
      </c>
      <c r="F687" s="10" t="str">
        <f ca="1">IFERROR(LEFT('Application For TE&amp;GOTS'!AH728,LEN('Application For TE&amp;GOTS'!AH728)-2),"")</f>
        <v/>
      </c>
      <c r="G687" s="10" t="e">
        <f ca="1">'Application For TE&amp;GOTS'!AI728</f>
        <v>#VALUE!</v>
      </c>
      <c r="AF687" s="10" t="str">
        <f ca="1">IF(MATCH(B687,B$1:B687,0)=ROW(B687),B687&amp;";","")</f>
        <v/>
      </c>
      <c r="AG687" s="10" t="str">
        <f>IF(MATCH(C687,C$1:C687,0)=ROW(C687),C687&amp;";","")</f>
        <v/>
      </c>
      <c r="AH687" s="10" t="str">
        <f ca="1">IF(MATCH(D687,D$1:D687,0)=ROW(D687),D687&amp;";","")</f>
        <v/>
      </c>
      <c r="AI687" s="10" t="e">
        <f ca="1">IF(MATCH(E687,E$1:E687,0)=ROW(E687),E687&amp;";","")</f>
        <v>#VALUE!</v>
      </c>
    </row>
    <row r="688" spans="1:35">
      <c r="A688" s="10">
        <v>667</v>
      </c>
      <c r="B688" s="10" t="str">
        <f ca="1">'Application For TE&amp;GOTS'!X729</f>
        <v/>
      </c>
      <c r="C688" s="10">
        <f>'Application For TE&amp;GOTS'!$D729</f>
        <v>0</v>
      </c>
      <c r="D688" s="10" t="str" cm="1">
        <f t="array" aca="1" ref="D688" ca="1">IFERROR(INDIRECT("'Application For TE&amp;GOTS'!L"&amp;'Application For TE&amp;GOTS'!S729),"")</f>
        <v/>
      </c>
      <c r="E688" s="10" t="e">
        <f ca="1">'Application For TE&amp;GOTS'!AF729</f>
        <v>#VALUE!</v>
      </c>
      <c r="F688" s="10" t="str">
        <f ca="1">IFERROR(LEFT('Application For TE&amp;GOTS'!AH729,LEN('Application For TE&amp;GOTS'!AH729)-2),"")</f>
        <v/>
      </c>
      <c r="G688" s="10" t="e">
        <f ca="1">'Application For TE&amp;GOTS'!AI729</f>
        <v>#VALUE!</v>
      </c>
      <c r="AF688" s="10" t="str">
        <f ca="1">IF(MATCH(B688,B$1:B688,0)=ROW(B688),B688&amp;";","")</f>
        <v/>
      </c>
      <c r="AG688" s="10" t="str">
        <f>IF(MATCH(C688,C$1:C688,0)=ROW(C688),C688&amp;";","")</f>
        <v/>
      </c>
      <c r="AH688" s="10" t="str">
        <f ca="1">IF(MATCH(D688,D$1:D688,0)=ROW(D688),D688&amp;";","")</f>
        <v/>
      </c>
      <c r="AI688" s="10" t="e">
        <f ca="1">IF(MATCH(E688,E$1:E688,0)=ROW(E688),E688&amp;";","")</f>
        <v>#VALUE!</v>
      </c>
    </row>
    <row r="689" spans="1:35">
      <c r="A689" s="10">
        <v>668</v>
      </c>
      <c r="B689" s="10" t="str">
        <f ca="1">'Application For TE&amp;GOTS'!X730</f>
        <v/>
      </c>
      <c r="C689" s="10">
        <f>'Application For TE&amp;GOTS'!$D730</f>
        <v>0</v>
      </c>
      <c r="D689" s="10" t="str" cm="1">
        <f t="array" aca="1" ref="D689" ca="1">IFERROR(INDIRECT("'Application For TE&amp;GOTS'!L"&amp;'Application For TE&amp;GOTS'!S730),"")</f>
        <v/>
      </c>
      <c r="E689" s="10" t="e">
        <f ca="1">'Application For TE&amp;GOTS'!AF730</f>
        <v>#VALUE!</v>
      </c>
      <c r="F689" s="10" t="str">
        <f ca="1">IFERROR(LEFT('Application For TE&amp;GOTS'!AH730,LEN('Application For TE&amp;GOTS'!AH730)-2),"")</f>
        <v/>
      </c>
      <c r="G689" s="10" t="e">
        <f ca="1">'Application For TE&amp;GOTS'!AI730</f>
        <v>#VALUE!</v>
      </c>
      <c r="AF689" s="10" t="str">
        <f ca="1">IF(MATCH(B689,B$1:B689,0)=ROW(B689),B689&amp;";","")</f>
        <v/>
      </c>
      <c r="AG689" s="10" t="str">
        <f>IF(MATCH(C689,C$1:C689,0)=ROW(C689),C689&amp;";","")</f>
        <v/>
      </c>
      <c r="AH689" s="10" t="str">
        <f ca="1">IF(MATCH(D689,D$1:D689,0)=ROW(D689),D689&amp;";","")</f>
        <v/>
      </c>
      <c r="AI689" s="10" t="e">
        <f ca="1">IF(MATCH(E689,E$1:E689,0)=ROW(E689),E689&amp;";","")</f>
        <v>#VALUE!</v>
      </c>
    </row>
    <row r="690" spans="1:35">
      <c r="A690" s="10">
        <v>669</v>
      </c>
      <c r="B690" s="10" t="str">
        <f ca="1">'Application For TE&amp;GOTS'!X731</f>
        <v/>
      </c>
      <c r="C690" s="10">
        <f>'Application For TE&amp;GOTS'!$D731</f>
        <v>0</v>
      </c>
      <c r="D690" s="10" t="str" cm="1">
        <f t="array" aca="1" ref="D690" ca="1">IFERROR(INDIRECT("'Application For TE&amp;GOTS'!L"&amp;'Application For TE&amp;GOTS'!S731),"")</f>
        <v/>
      </c>
      <c r="E690" s="10" t="e">
        <f ca="1">'Application For TE&amp;GOTS'!AF731</f>
        <v>#VALUE!</v>
      </c>
      <c r="F690" s="10" t="str">
        <f ca="1">IFERROR(LEFT('Application For TE&amp;GOTS'!AH731,LEN('Application For TE&amp;GOTS'!AH731)-2),"")</f>
        <v/>
      </c>
      <c r="G690" s="10" t="e">
        <f ca="1">'Application For TE&amp;GOTS'!AI731</f>
        <v>#VALUE!</v>
      </c>
      <c r="AF690" s="10" t="str">
        <f ca="1">IF(MATCH(B690,B$1:B690,0)=ROW(B690),B690&amp;";","")</f>
        <v/>
      </c>
      <c r="AG690" s="10" t="str">
        <f>IF(MATCH(C690,C$1:C690,0)=ROW(C690),C690&amp;";","")</f>
        <v/>
      </c>
      <c r="AH690" s="10" t="str">
        <f ca="1">IF(MATCH(D690,D$1:D690,0)=ROW(D690),D690&amp;";","")</f>
        <v/>
      </c>
      <c r="AI690" s="10" t="e">
        <f ca="1">IF(MATCH(E690,E$1:E690,0)=ROW(E690),E690&amp;";","")</f>
        <v>#VALUE!</v>
      </c>
    </row>
    <row r="691" spans="1:35">
      <c r="A691" s="10">
        <v>670</v>
      </c>
      <c r="B691" s="10" t="str">
        <f ca="1">'Application For TE&amp;GOTS'!X732</f>
        <v/>
      </c>
      <c r="C691" s="10">
        <f>'Application For TE&amp;GOTS'!$D732</f>
        <v>0</v>
      </c>
      <c r="D691" s="10" t="str" cm="1">
        <f t="array" aca="1" ref="D691" ca="1">IFERROR(INDIRECT("'Application For TE&amp;GOTS'!L"&amp;'Application For TE&amp;GOTS'!S732),"")</f>
        <v/>
      </c>
      <c r="E691" s="10" t="e">
        <f ca="1">'Application For TE&amp;GOTS'!AF732</f>
        <v>#VALUE!</v>
      </c>
      <c r="F691" s="10" t="str">
        <f ca="1">IFERROR(LEFT('Application For TE&amp;GOTS'!AH732,LEN('Application For TE&amp;GOTS'!AH732)-2),"")</f>
        <v/>
      </c>
      <c r="G691" s="10" t="e">
        <f ca="1">'Application For TE&amp;GOTS'!AI732</f>
        <v>#VALUE!</v>
      </c>
      <c r="AF691" s="10" t="str">
        <f ca="1">IF(MATCH(B691,B$1:B691,0)=ROW(B691),B691&amp;";","")</f>
        <v/>
      </c>
      <c r="AG691" s="10" t="str">
        <f>IF(MATCH(C691,C$1:C691,0)=ROW(C691),C691&amp;";","")</f>
        <v/>
      </c>
      <c r="AH691" s="10" t="str">
        <f ca="1">IF(MATCH(D691,D$1:D691,0)=ROW(D691),D691&amp;";","")</f>
        <v/>
      </c>
      <c r="AI691" s="10" t="e">
        <f ca="1">IF(MATCH(E691,E$1:E691,0)=ROW(E691),E691&amp;";","")</f>
        <v>#VALUE!</v>
      </c>
    </row>
    <row r="692" spans="1:35">
      <c r="A692" s="10">
        <v>671</v>
      </c>
      <c r="B692" s="10" t="str">
        <f ca="1">'Application For TE&amp;GOTS'!X733</f>
        <v/>
      </c>
      <c r="C692" s="10">
        <f>'Application For TE&amp;GOTS'!$D733</f>
        <v>0</v>
      </c>
      <c r="D692" s="10" t="str" cm="1">
        <f t="array" aca="1" ref="D692" ca="1">IFERROR(INDIRECT("'Application For TE&amp;GOTS'!L"&amp;'Application For TE&amp;GOTS'!S733),"")</f>
        <v/>
      </c>
      <c r="E692" s="10" t="e">
        <f ca="1">'Application For TE&amp;GOTS'!AF733</f>
        <v>#VALUE!</v>
      </c>
      <c r="F692" s="10" t="str">
        <f ca="1">IFERROR(LEFT('Application For TE&amp;GOTS'!AH733,LEN('Application For TE&amp;GOTS'!AH733)-2),"")</f>
        <v/>
      </c>
      <c r="G692" s="10" t="e">
        <f ca="1">'Application For TE&amp;GOTS'!AI733</f>
        <v>#VALUE!</v>
      </c>
      <c r="AF692" s="10" t="str">
        <f ca="1">IF(MATCH(B692,B$1:B692,0)=ROW(B692),B692&amp;";","")</f>
        <v/>
      </c>
      <c r="AG692" s="10" t="str">
        <f>IF(MATCH(C692,C$1:C692,0)=ROW(C692),C692&amp;";","")</f>
        <v/>
      </c>
      <c r="AH692" s="10" t="str">
        <f ca="1">IF(MATCH(D692,D$1:D692,0)=ROW(D692),D692&amp;";","")</f>
        <v/>
      </c>
      <c r="AI692" s="10" t="e">
        <f ca="1">IF(MATCH(E692,E$1:E692,0)=ROW(E692),E692&amp;";","")</f>
        <v>#VALUE!</v>
      </c>
    </row>
    <row r="693" spans="1:35">
      <c r="A693" s="10">
        <v>672</v>
      </c>
      <c r="B693" s="10" t="str">
        <f ca="1">'Application For TE&amp;GOTS'!X734</f>
        <v/>
      </c>
      <c r="C693" s="10">
        <f>'Application For TE&amp;GOTS'!$D734</f>
        <v>0</v>
      </c>
      <c r="D693" s="10" t="str" cm="1">
        <f t="array" aca="1" ref="D693" ca="1">IFERROR(INDIRECT("'Application For TE&amp;GOTS'!L"&amp;'Application For TE&amp;GOTS'!S734),"")</f>
        <v/>
      </c>
      <c r="E693" s="10" t="e">
        <f ca="1">'Application For TE&amp;GOTS'!AF734</f>
        <v>#VALUE!</v>
      </c>
      <c r="F693" s="10" t="str">
        <f ca="1">IFERROR(LEFT('Application For TE&amp;GOTS'!AH734,LEN('Application For TE&amp;GOTS'!AH734)-2),"")</f>
        <v/>
      </c>
      <c r="G693" s="10" t="e">
        <f ca="1">'Application For TE&amp;GOTS'!AI734</f>
        <v>#VALUE!</v>
      </c>
      <c r="AF693" s="10" t="str">
        <f ca="1">IF(MATCH(B693,B$1:B693,0)=ROW(B693),B693&amp;";","")</f>
        <v/>
      </c>
      <c r="AG693" s="10" t="str">
        <f>IF(MATCH(C693,C$1:C693,0)=ROW(C693),C693&amp;";","")</f>
        <v/>
      </c>
      <c r="AH693" s="10" t="str">
        <f ca="1">IF(MATCH(D693,D$1:D693,0)=ROW(D693),D693&amp;";","")</f>
        <v/>
      </c>
      <c r="AI693" s="10" t="e">
        <f ca="1">IF(MATCH(E693,E$1:E693,0)=ROW(E693),E693&amp;";","")</f>
        <v>#VALUE!</v>
      </c>
    </row>
    <row r="694" spans="1:35">
      <c r="A694" s="10">
        <v>673</v>
      </c>
      <c r="B694" s="10" t="str">
        <f ca="1">'Application For TE&amp;GOTS'!X735</f>
        <v/>
      </c>
      <c r="C694" s="10">
        <f>'Application For TE&amp;GOTS'!$D735</f>
        <v>0</v>
      </c>
      <c r="D694" s="10" t="str" cm="1">
        <f t="array" aca="1" ref="D694" ca="1">IFERROR(INDIRECT("'Application For TE&amp;GOTS'!L"&amp;'Application For TE&amp;GOTS'!S735),"")</f>
        <v/>
      </c>
      <c r="E694" s="10" t="e">
        <f ca="1">'Application For TE&amp;GOTS'!AF735</f>
        <v>#VALUE!</v>
      </c>
      <c r="F694" s="10" t="str">
        <f ca="1">IFERROR(LEFT('Application For TE&amp;GOTS'!AH735,LEN('Application For TE&amp;GOTS'!AH735)-2),"")</f>
        <v/>
      </c>
      <c r="G694" s="10" t="e">
        <f ca="1">'Application For TE&amp;GOTS'!AI735</f>
        <v>#VALUE!</v>
      </c>
      <c r="AF694" s="10" t="str">
        <f ca="1">IF(MATCH(B694,B$1:B694,0)=ROW(B694),B694&amp;";","")</f>
        <v/>
      </c>
      <c r="AG694" s="10" t="str">
        <f>IF(MATCH(C694,C$1:C694,0)=ROW(C694),C694&amp;";","")</f>
        <v/>
      </c>
      <c r="AH694" s="10" t="str">
        <f ca="1">IF(MATCH(D694,D$1:D694,0)=ROW(D694),D694&amp;";","")</f>
        <v/>
      </c>
      <c r="AI694" s="10" t="e">
        <f ca="1">IF(MATCH(E694,E$1:E694,0)=ROW(E694),E694&amp;";","")</f>
        <v>#VALUE!</v>
      </c>
    </row>
    <row r="695" spans="1:35">
      <c r="A695" s="10">
        <v>674</v>
      </c>
      <c r="B695" s="10" t="str">
        <f ca="1">'Application For TE&amp;GOTS'!X736</f>
        <v/>
      </c>
      <c r="C695" s="10">
        <f>'Application For TE&amp;GOTS'!$D736</f>
        <v>0</v>
      </c>
      <c r="D695" s="10" t="str" cm="1">
        <f t="array" aca="1" ref="D695" ca="1">IFERROR(INDIRECT("'Application For TE&amp;GOTS'!L"&amp;'Application For TE&amp;GOTS'!S736),"")</f>
        <v/>
      </c>
      <c r="E695" s="10" t="e">
        <f ca="1">'Application For TE&amp;GOTS'!AF736</f>
        <v>#VALUE!</v>
      </c>
      <c r="F695" s="10" t="str">
        <f ca="1">IFERROR(LEFT('Application For TE&amp;GOTS'!AH736,LEN('Application For TE&amp;GOTS'!AH736)-2),"")</f>
        <v/>
      </c>
      <c r="G695" s="10" t="e">
        <f ca="1">'Application For TE&amp;GOTS'!AI736</f>
        <v>#VALUE!</v>
      </c>
      <c r="AF695" s="10" t="str">
        <f ca="1">IF(MATCH(B695,B$1:B695,0)=ROW(B695),B695&amp;";","")</f>
        <v/>
      </c>
      <c r="AG695" s="10" t="str">
        <f>IF(MATCH(C695,C$1:C695,0)=ROW(C695),C695&amp;";","")</f>
        <v/>
      </c>
      <c r="AH695" s="10" t="str">
        <f ca="1">IF(MATCH(D695,D$1:D695,0)=ROW(D695),D695&amp;";","")</f>
        <v/>
      </c>
      <c r="AI695" s="10" t="e">
        <f ca="1">IF(MATCH(E695,E$1:E695,0)=ROW(E695),E695&amp;";","")</f>
        <v>#VALUE!</v>
      </c>
    </row>
    <row r="696" spans="1:35">
      <c r="A696" s="10">
        <v>675</v>
      </c>
      <c r="B696" s="10" t="str">
        <f ca="1">'Application For TE&amp;GOTS'!X737</f>
        <v/>
      </c>
      <c r="C696" s="10">
        <f>'Application For TE&amp;GOTS'!$D737</f>
        <v>0</v>
      </c>
      <c r="D696" s="10" t="str" cm="1">
        <f t="array" aca="1" ref="D696" ca="1">IFERROR(INDIRECT("'Application For TE&amp;GOTS'!L"&amp;'Application For TE&amp;GOTS'!S737),"")</f>
        <v/>
      </c>
      <c r="E696" s="10" t="e">
        <f ca="1">'Application For TE&amp;GOTS'!AF737</f>
        <v>#VALUE!</v>
      </c>
      <c r="F696" s="10" t="str">
        <f ca="1">IFERROR(LEFT('Application For TE&amp;GOTS'!AH737,LEN('Application For TE&amp;GOTS'!AH737)-2),"")</f>
        <v/>
      </c>
      <c r="G696" s="10" t="e">
        <f ca="1">'Application For TE&amp;GOTS'!AI737</f>
        <v>#VALUE!</v>
      </c>
      <c r="AF696" s="10" t="str">
        <f ca="1">IF(MATCH(B696,B$1:B696,0)=ROW(B696),B696&amp;";","")</f>
        <v/>
      </c>
      <c r="AG696" s="10" t="str">
        <f>IF(MATCH(C696,C$1:C696,0)=ROW(C696),C696&amp;";","")</f>
        <v/>
      </c>
      <c r="AH696" s="10" t="str">
        <f ca="1">IF(MATCH(D696,D$1:D696,0)=ROW(D696),D696&amp;";","")</f>
        <v/>
      </c>
      <c r="AI696" s="10" t="e">
        <f ca="1">IF(MATCH(E696,E$1:E696,0)=ROW(E696),E696&amp;";","")</f>
        <v>#VALUE!</v>
      </c>
    </row>
    <row r="697" spans="1:35">
      <c r="A697" s="10">
        <v>676</v>
      </c>
      <c r="B697" s="10" t="str">
        <f ca="1">'Application For TE&amp;GOTS'!X738</f>
        <v/>
      </c>
      <c r="C697" s="10">
        <f>'Application For TE&amp;GOTS'!$D738</f>
        <v>0</v>
      </c>
      <c r="D697" s="10" t="str" cm="1">
        <f t="array" aca="1" ref="D697" ca="1">IFERROR(INDIRECT("'Application For TE&amp;GOTS'!L"&amp;'Application For TE&amp;GOTS'!S738),"")</f>
        <v/>
      </c>
      <c r="E697" s="10" t="e">
        <f ca="1">'Application For TE&amp;GOTS'!AF738</f>
        <v>#VALUE!</v>
      </c>
      <c r="F697" s="10" t="str">
        <f ca="1">IFERROR(LEFT('Application For TE&amp;GOTS'!AH738,LEN('Application For TE&amp;GOTS'!AH738)-2),"")</f>
        <v/>
      </c>
      <c r="G697" s="10" t="e">
        <f ca="1">'Application For TE&amp;GOTS'!AI738</f>
        <v>#VALUE!</v>
      </c>
      <c r="AF697" s="10" t="str">
        <f ca="1">IF(MATCH(B697,B$1:B697,0)=ROW(B697),B697&amp;";","")</f>
        <v/>
      </c>
      <c r="AG697" s="10" t="str">
        <f>IF(MATCH(C697,C$1:C697,0)=ROW(C697),C697&amp;";","")</f>
        <v/>
      </c>
      <c r="AH697" s="10" t="str">
        <f ca="1">IF(MATCH(D697,D$1:D697,0)=ROW(D697),D697&amp;";","")</f>
        <v/>
      </c>
      <c r="AI697" s="10" t="e">
        <f ca="1">IF(MATCH(E697,E$1:E697,0)=ROW(E697),E697&amp;";","")</f>
        <v>#VALUE!</v>
      </c>
    </row>
    <row r="698" spans="1:35">
      <c r="A698" s="10">
        <v>677</v>
      </c>
      <c r="B698" s="10" t="str">
        <f ca="1">'Application For TE&amp;GOTS'!X739</f>
        <v/>
      </c>
      <c r="C698" s="10">
        <f>'Application For TE&amp;GOTS'!$D739</f>
        <v>0</v>
      </c>
      <c r="D698" s="10" t="str" cm="1">
        <f t="array" aca="1" ref="D698" ca="1">IFERROR(INDIRECT("'Application For TE&amp;GOTS'!L"&amp;'Application For TE&amp;GOTS'!S739),"")</f>
        <v/>
      </c>
      <c r="E698" s="10" t="e">
        <f ca="1">'Application For TE&amp;GOTS'!AF739</f>
        <v>#VALUE!</v>
      </c>
      <c r="F698" s="10" t="str">
        <f ca="1">IFERROR(LEFT('Application For TE&amp;GOTS'!AH739,LEN('Application For TE&amp;GOTS'!AH739)-2),"")</f>
        <v/>
      </c>
      <c r="G698" s="10" t="e">
        <f ca="1">'Application For TE&amp;GOTS'!AI739</f>
        <v>#VALUE!</v>
      </c>
      <c r="AF698" s="10" t="str">
        <f ca="1">IF(MATCH(B698,B$1:B698,0)=ROW(B698),B698&amp;";","")</f>
        <v/>
      </c>
      <c r="AG698" s="10" t="str">
        <f>IF(MATCH(C698,C$1:C698,0)=ROW(C698),C698&amp;";","")</f>
        <v/>
      </c>
      <c r="AH698" s="10" t="str">
        <f ca="1">IF(MATCH(D698,D$1:D698,0)=ROW(D698),D698&amp;";","")</f>
        <v/>
      </c>
      <c r="AI698" s="10" t="e">
        <f ca="1">IF(MATCH(E698,E$1:E698,0)=ROW(E698),E698&amp;";","")</f>
        <v>#VALUE!</v>
      </c>
    </row>
    <row r="699" spans="1:35">
      <c r="A699" s="10">
        <v>678</v>
      </c>
      <c r="B699" s="10" t="str">
        <f ca="1">'Application For TE&amp;GOTS'!X740</f>
        <v/>
      </c>
      <c r="C699" s="10">
        <f>'Application For TE&amp;GOTS'!$D740</f>
        <v>0</v>
      </c>
      <c r="D699" s="10" t="str" cm="1">
        <f t="array" aca="1" ref="D699" ca="1">IFERROR(INDIRECT("'Application For TE&amp;GOTS'!L"&amp;'Application For TE&amp;GOTS'!S740),"")</f>
        <v/>
      </c>
      <c r="E699" s="10" t="e">
        <f ca="1">'Application For TE&amp;GOTS'!AF740</f>
        <v>#VALUE!</v>
      </c>
      <c r="F699" s="10" t="str">
        <f ca="1">IFERROR(LEFT('Application For TE&amp;GOTS'!AH740,LEN('Application For TE&amp;GOTS'!AH740)-2),"")</f>
        <v/>
      </c>
      <c r="G699" s="10" t="e">
        <f ca="1">'Application For TE&amp;GOTS'!AI740</f>
        <v>#VALUE!</v>
      </c>
      <c r="AF699" s="10" t="str">
        <f ca="1">IF(MATCH(B699,B$1:B699,0)=ROW(B699),B699&amp;";","")</f>
        <v/>
      </c>
      <c r="AG699" s="10" t="str">
        <f>IF(MATCH(C699,C$1:C699,0)=ROW(C699),C699&amp;";","")</f>
        <v/>
      </c>
      <c r="AH699" s="10" t="str">
        <f ca="1">IF(MATCH(D699,D$1:D699,0)=ROW(D699),D699&amp;";","")</f>
        <v/>
      </c>
      <c r="AI699" s="10" t="e">
        <f ca="1">IF(MATCH(E699,E$1:E699,0)=ROW(E699),E699&amp;";","")</f>
        <v>#VALUE!</v>
      </c>
    </row>
    <row r="700" spans="1:35">
      <c r="A700" s="10">
        <v>679</v>
      </c>
      <c r="B700" s="10" t="str">
        <f ca="1">'Application For TE&amp;GOTS'!X741</f>
        <v/>
      </c>
      <c r="C700" s="10">
        <f>'Application For TE&amp;GOTS'!$D741</f>
        <v>0</v>
      </c>
      <c r="D700" s="10" t="str" cm="1">
        <f t="array" aca="1" ref="D700" ca="1">IFERROR(INDIRECT("'Application For TE&amp;GOTS'!L"&amp;'Application For TE&amp;GOTS'!S741),"")</f>
        <v/>
      </c>
      <c r="E700" s="10" t="e">
        <f ca="1">'Application For TE&amp;GOTS'!AF741</f>
        <v>#VALUE!</v>
      </c>
      <c r="F700" s="10" t="str">
        <f ca="1">IFERROR(LEFT('Application For TE&amp;GOTS'!AH741,LEN('Application For TE&amp;GOTS'!AH741)-2),"")</f>
        <v/>
      </c>
      <c r="G700" s="10" t="e">
        <f ca="1">'Application For TE&amp;GOTS'!AI741</f>
        <v>#VALUE!</v>
      </c>
      <c r="AF700" s="10" t="str">
        <f ca="1">IF(MATCH(B700,B$1:B700,0)=ROW(B700),B700&amp;";","")</f>
        <v/>
      </c>
      <c r="AG700" s="10" t="str">
        <f>IF(MATCH(C700,C$1:C700,0)=ROW(C700),C700&amp;";","")</f>
        <v/>
      </c>
      <c r="AH700" s="10" t="str">
        <f ca="1">IF(MATCH(D700,D$1:D700,0)=ROW(D700),D700&amp;";","")</f>
        <v/>
      </c>
      <c r="AI700" s="10" t="e">
        <f ca="1">IF(MATCH(E700,E$1:E700,0)=ROW(E700),E700&amp;";","")</f>
        <v>#VALUE!</v>
      </c>
    </row>
    <row r="701" spans="1:35">
      <c r="A701" s="10">
        <v>680</v>
      </c>
      <c r="B701" s="10" t="str">
        <f ca="1">'Application For TE&amp;GOTS'!X742</f>
        <v/>
      </c>
      <c r="C701" s="10">
        <f>'Application For TE&amp;GOTS'!$D742</f>
        <v>0</v>
      </c>
      <c r="D701" s="10" t="str" cm="1">
        <f t="array" aca="1" ref="D701" ca="1">IFERROR(INDIRECT("'Application For TE&amp;GOTS'!L"&amp;'Application For TE&amp;GOTS'!S742),"")</f>
        <v/>
      </c>
      <c r="E701" s="10" t="e">
        <f ca="1">'Application For TE&amp;GOTS'!AF742</f>
        <v>#VALUE!</v>
      </c>
      <c r="F701" s="10" t="str">
        <f ca="1">IFERROR(LEFT('Application For TE&amp;GOTS'!AH742,LEN('Application For TE&amp;GOTS'!AH742)-2),"")</f>
        <v/>
      </c>
      <c r="G701" s="10" t="e">
        <f ca="1">'Application For TE&amp;GOTS'!AI742</f>
        <v>#VALUE!</v>
      </c>
      <c r="AF701" s="10" t="str">
        <f ca="1">IF(MATCH(B701,B$1:B701,0)=ROW(B701),B701&amp;";","")</f>
        <v/>
      </c>
      <c r="AG701" s="10" t="str">
        <f>IF(MATCH(C701,C$1:C701,0)=ROW(C701),C701&amp;";","")</f>
        <v/>
      </c>
      <c r="AH701" s="10" t="str">
        <f ca="1">IF(MATCH(D701,D$1:D701,0)=ROW(D701),D701&amp;";","")</f>
        <v/>
      </c>
      <c r="AI701" s="10" t="e">
        <f ca="1">IF(MATCH(E701,E$1:E701,0)=ROW(E701),E701&amp;";","")</f>
        <v>#VALUE!</v>
      </c>
    </row>
    <row r="702" spans="1:35">
      <c r="A702" s="10">
        <v>681</v>
      </c>
      <c r="B702" s="10" t="str">
        <f ca="1">'Application For TE&amp;GOTS'!X743</f>
        <v/>
      </c>
      <c r="C702" s="10">
        <f>'Application For TE&amp;GOTS'!$D743</f>
        <v>0</v>
      </c>
      <c r="D702" s="10" t="str" cm="1">
        <f t="array" aca="1" ref="D702" ca="1">IFERROR(INDIRECT("'Application For TE&amp;GOTS'!L"&amp;'Application For TE&amp;GOTS'!S743),"")</f>
        <v/>
      </c>
      <c r="E702" s="10" t="e">
        <f ca="1">'Application For TE&amp;GOTS'!AF743</f>
        <v>#VALUE!</v>
      </c>
      <c r="F702" s="10" t="str">
        <f ca="1">IFERROR(LEFT('Application For TE&amp;GOTS'!AH743,LEN('Application For TE&amp;GOTS'!AH743)-2),"")</f>
        <v/>
      </c>
      <c r="G702" s="10" t="e">
        <f ca="1">'Application For TE&amp;GOTS'!AI743</f>
        <v>#VALUE!</v>
      </c>
      <c r="AF702" s="10" t="str">
        <f ca="1">IF(MATCH(B702,B$1:B702,0)=ROW(B702),B702&amp;";","")</f>
        <v/>
      </c>
      <c r="AG702" s="10" t="str">
        <f>IF(MATCH(C702,C$1:C702,0)=ROW(C702),C702&amp;";","")</f>
        <v/>
      </c>
      <c r="AH702" s="10" t="str">
        <f ca="1">IF(MATCH(D702,D$1:D702,0)=ROW(D702),D702&amp;";","")</f>
        <v/>
      </c>
      <c r="AI702" s="10" t="e">
        <f ca="1">IF(MATCH(E702,E$1:E702,0)=ROW(E702),E702&amp;";","")</f>
        <v>#VALUE!</v>
      </c>
    </row>
    <row r="703" spans="1:35">
      <c r="A703" s="10">
        <v>682</v>
      </c>
      <c r="B703" s="10" t="str">
        <f ca="1">'Application For TE&amp;GOTS'!X744</f>
        <v/>
      </c>
      <c r="C703" s="10">
        <f>'Application For TE&amp;GOTS'!$D744</f>
        <v>0</v>
      </c>
      <c r="D703" s="10" t="str" cm="1">
        <f t="array" aca="1" ref="D703" ca="1">IFERROR(INDIRECT("'Application For TE&amp;GOTS'!L"&amp;'Application For TE&amp;GOTS'!S744),"")</f>
        <v/>
      </c>
      <c r="E703" s="10" t="e">
        <f ca="1">'Application For TE&amp;GOTS'!AF744</f>
        <v>#VALUE!</v>
      </c>
      <c r="F703" s="10" t="str">
        <f ca="1">IFERROR(LEFT('Application For TE&amp;GOTS'!AH744,LEN('Application For TE&amp;GOTS'!AH744)-2),"")</f>
        <v/>
      </c>
      <c r="G703" s="10" t="e">
        <f ca="1">'Application For TE&amp;GOTS'!AI744</f>
        <v>#VALUE!</v>
      </c>
      <c r="AF703" s="10" t="str">
        <f ca="1">IF(MATCH(B703,B$1:B703,0)=ROW(B703),B703&amp;";","")</f>
        <v/>
      </c>
      <c r="AG703" s="10" t="str">
        <f>IF(MATCH(C703,C$1:C703,0)=ROW(C703),C703&amp;";","")</f>
        <v/>
      </c>
      <c r="AH703" s="10" t="str">
        <f ca="1">IF(MATCH(D703,D$1:D703,0)=ROW(D703),D703&amp;";","")</f>
        <v/>
      </c>
      <c r="AI703" s="10" t="e">
        <f ca="1">IF(MATCH(E703,E$1:E703,0)=ROW(E703),E703&amp;";","")</f>
        <v>#VALUE!</v>
      </c>
    </row>
    <row r="704" spans="1:35">
      <c r="A704" s="10">
        <v>683</v>
      </c>
      <c r="B704" s="10" t="str">
        <f ca="1">'Application For TE&amp;GOTS'!X745</f>
        <v/>
      </c>
      <c r="C704" s="10">
        <f>'Application For TE&amp;GOTS'!$D745</f>
        <v>0</v>
      </c>
      <c r="D704" s="10" t="str" cm="1">
        <f t="array" aca="1" ref="D704" ca="1">IFERROR(INDIRECT("'Application For TE&amp;GOTS'!L"&amp;'Application For TE&amp;GOTS'!S745),"")</f>
        <v/>
      </c>
      <c r="E704" s="10" t="e">
        <f ca="1">'Application For TE&amp;GOTS'!AF745</f>
        <v>#VALUE!</v>
      </c>
      <c r="F704" s="10" t="str">
        <f ca="1">IFERROR(LEFT('Application For TE&amp;GOTS'!AH745,LEN('Application For TE&amp;GOTS'!AH745)-2),"")</f>
        <v/>
      </c>
      <c r="G704" s="10" t="e">
        <f ca="1">'Application For TE&amp;GOTS'!AI745</f>
        <v>#VALUE!</v>
      </c>
      <c r="AF704" s="10" t="str">
        <f ca="1">IF(MATCH(B704,B$1:B704,0)=ROW(B704),B704&amp;";","")</f>
        <v/>
      </c>
      <c r="AG704" s="10" t="str">
        <f>IF(MATCH(C704,C$1:C704,0)=ROW(C704),C704&amp;";","")</f>
        <v/>
      </c>
      <c r="AH704" s="10" t="str">
        <f ca="1">IF(MATCH(D704,D$1:D704,0)=ROW(D704),D704&amp;";","")</f>
        <v/>
      </c>
      <c r="AI704" s="10" t="e">
        <f ca="1">IF(MATCH(E704,E$1:E704,0)=ROW(E704),E704&amp;";","")</f>
        <v>#VALUE!</v>
      </c>
    </row>
    <row r="705" spans="1:35">
      <c r="A705" s="10">
        <v>684</v>
      </c>
      <c r="B705" s="10" t="str">
        <f ca="1">'Application For TE&amp;GOTS'!X746</f>
        <v/>
      </c>
      <c r="C705" s="10">
        <f>'Application For TE&amp;GOTS'!$D746</f>
        <v>0</v>
      </c>
      <c r="D705" s="10" t="str" cm="1">
        <f t="array" aca="1" ref="D705" ca="1">IFERROR(INDIRECT("'Application For TE&amp;GOTS'!L"&amp;'Application For TE&amp;GOTS'!S746),"")</f>
        <v/>
      </c>
      <c r="E705" s="10" t="e">
        <f ca="1">'Application For TE&amp;GOTS'!AF746</f>
        <v>#VALUE!</v>
      </c>
      <c r="F705" s="10" t="str">
        <f ca="1">IFERROR(LEFT('Application For TE&amp;GOTS'!AH746,LEN('Application For TE&amp;GOTS'!AH746)-2),"")</f>
        <v/>
      </c>
      <c r="G705" s="10" t="e">
        <f ca="1">'Application For TE&amp;GOTS'!AI746</f>
        <v>#VALUE!</v>
      </c>
      <c r="AF705" s="10" t="str">
        <f ca="1">IF(MATCH(B705,B$1:B705,0)=ROW(B705),B705&amp;";","")</f>
        <v/>
      </c>
      <c r="AG705" s="10" t="str">
        <f>IF(MATCH(C705,C$1:C705,0)=ROW(C705),C705&amp;";","")</f>
        <v/>
      </c>
      <c r="AH705" s="10" t="str">
        <f ca="1">IF(MATCH(D705,D$1:D705,0)=ROW(D705),D705&amp;";","")</f>
        <v/>
      </c>
      <c r="AI705" s="10" t="e">
        <f ca="1">IF(MATCH(E705,E$1:E705,0)=ROW(E705),E705&amp;";","")</f>
        <v>#VALUE!</v>
      </c>
    </row>
    <row r="706" spans="1:35">
      <c r="A706" s="10">
        <v>685</v>
      </c>
      <c r="B706" s="10" t="str">
        <f ca="1">'Application For TE&amp;GOTS'!X747</f>
        <v/>
      </c>
      <c r="C706" s="10">
        <f>'Application For TE&amp;GOTS'!$D747</f>
        <v>0</v>
      </c>
      <c r="D706" s="10" t="str" cm="1">
        <f t="array" aca="1" ref="D706" ca="1">IFERROR(INDIRECT("'Application For TE&amp;GOTS'!L"&amp;'Application For TE&amp;GOTS'!S747),"")</f>
        <v/>
      </c>
      <c r="E706" s="10" t="e">
        <f ca="1">'Application For TE&amp;GOTS'!AF747</f>
        <v>#VALUE!</v>
      </c>
      <c r="F706" s="10" t="str">
        <f ca="1">IFERROR(LEFT('Application For TE&amp;GOTS'!AH747,LEN('Application For TE&amp;GOTS'!AH747)-2),"")</f>
        <v/>
      </c>
      <c r="G706" s="10" t="e">
        <f ca="1">'Application For TE&amp;GOTS'!AI747</f>
        <v>#VALUE!</v>
      </c>
      <c r="AF706" s="10" t="str">
        <f ca="1">IF(MATCH(B706,B$1:B706,0)=ROW(B706),B706&amp;";","")</f>
        <v/>
      </c>
      <c r="AG706" s="10" t="str">
        <f>IF(MATCH(C706,C$1:C706,0)=ROW(C706),C706&amp;";","")</f>
        <v/>
      </c>
      <c r="AH706" s="10" t="str">
        <f ca="1">IF(MATCH(D706,D$1:D706,0)=ROW(D706),D706&amp;";","")</f>
        <v/>
      </c>
      <c r="AI706" s="10" t="e">
        <f ca="1">IF(MATCH(E706,E$1:E706,0)=ROW(E706),E706&amp;";","")</f>
        <v>#VALUE!</v>
      </c>
    </row>
    <row r="707" spans="1:35">
      <c r="A707" s="10">
        <v>686</v>
      </c>
      <c r="B707" s="10" t="str">
        <f ca="1">'Application For TE&amp;GOTS'!X748</f>
        <v/>
      </c>
      <c r="C707" s="10">
        <f>'Application For TE&amp;GOTS'!$D748</f>
        <v>0</v>
      </c>
      <c r="D707" s="10" t="str" cm="1">
        <f t="array" aca="1" ref="D707" ca="1">IFERROR(INDIRECT("'Application For TE&amp;GOTS'!L"&amp;'Application For TE&amp;GOTS'!S748),"")</f>
        <v/>
      </c>
      <c r="E707" s="10" t="e">
        <f ca="1">'Application For TE&amp;GOTS'!AF748</f>
        <v>#VALUE!</v>
      </c>
      <c r="F707" s="10" t="str">
        <f ca="1">IFERROR(LEFT('Application For TE&amp;GOTS'!AH748,LEN('Application For TE&amp;GOTS'!AH748)-2),"")</f>
        <v/>
      </c>
      <c r="G707" s="10" t="e">
        <f ca="1">'Application For TE&amp;GOTS'!AI748</f>
        <v>#VALUE!</v>
      </c>
      <c r="AF707" s="10" t="str">
        <f ca="1">IF(MATCH(B707,B$1:B707,0)=ROW(B707),B707&amp;";","")</f>
        <v/>
      </c>
      <c r="AG707" s="10" t="str">
        <f>IF(MATCH(C707,C$1:C707,0)=ROW(C707),C707&amp;";","")</f>
        <v/>
      </c>
      <c r="AH707" s="10" t="str">
        <f ca="1">IF(MATCH(D707,D$1:D707,0)=ROW(D707),D707&amp;";","")</f>
        <v/>
      </c>
      <c r="AI707" s="10" t="e">
        <f ca="1">IF(MATCH(E707,E$1:E707,0)=ROW(E707),E707&amp;";","")</f>
        <v>#VALUE!</v>
      </c>
    </row>
    <row r="708" spans="1:35">
      <c r="A708" s="10">
        <v>687</v>
      </c>
      <c r="B708" s="10" t="str">
        <f ca="1">'Application For TE&amp;GOTS'!X749</f>
        <v/>
      </c>
      <c r="C708" s="10">
        <f>'Application For TE&amp;GOTS'!$D749</f>
        <v>0</v>
      </c>
      <c r="D708" s="10" t="str" cm="1">
        <f t="array" aca="1" ref="D708" ca="1">IFERROR(INDIRECT("'Application For TE&amp;GOTS'!L"&amp;'Application For TE&amp;GOTS'!S749),"")</f>
        <v/>
      </c>
      <c r="E708" s="10" t="e">
        <f ca="1">'Application For TE&amp;GOTS'!AF749</f>
        <v>#VALUE!</v>
      </c>
      <c r="F708" s="10" t="str">
        <f ca="1">IFERROR(LEFT('Application For TE&amp;GOTS'!AH749,LEN('Application For TE&amp;GOTS'!AH749)-2),"")</f>
        <v/>
      </c>
      <c r="G708" s="10" t="e">
        <f ca="1">'Application For TE&amp;GOTS'!AI749</f>
        <v>#VALUE!</v>
      </c>
      <c r="AF708" s="10" t="str">
        <f ca="1">IF(MATCH(B708,B$1:B708,0)=ROW(B708),B708&amp;";","")</f>
        <v/>
      </c>
      <c r="AG708" s="10" t="str">
        <f>IF(MATCH(C708,C$1:C708,0)=ROW(C708),C708&amp;";","")</f>
        <v/>
      </c>
      <c r="AH708" s="10" t="str">
        <f ca="1">IF(MATCH(D708,D$1:D708,0)=ROW(D708),D708&amp;";","")</f>
        <v/>
      </c>
      <c r="AI708" s="10" t="e">
        <f ca="1">IF(MATCH(E708,E$1:E708,0)=ROW(E708),E708&amp;";","")</f>
        <v>#VALUE!</v>
      </c>
    </row>
    <row r="709" spans="1:35">
      <c r="A709" s="10">
        <v>688</v>
      </c>
      <c r="B709" s="10" t="str">
        <f ca="1">'Application For TE&amp;GOTS'!X750</f>
        <v/>
      </c>
      <c r="C709" s="10">
        <f>'Application For TE&amp;GOTS'!$D750</f>
        <v>0</v>
      </c>
      <c r="D709" s="10" t="str" cm="1">
        <f t="array" aca="1" ref="D709" ca="1">IFERROR(INDIRECT("'Application For TE&amp;GOTS'!L"&amp;'Application For TE&amp;GOTS'!S750),"")</f>
        <v/>
      </c>
      <c r="E709" s="10" t="e">
        <f ca="1">'Application For TE&amp;GOTS'!AF750</f>
        <v>#VALUE!</v>
      </c>
      <c r="F709" s="10" t="str">
        <f ca="1">IFERROR(LEFT('Application For TE&amp;GOTS'!AH750,LEN('Application For TE&amp;GOTS'!AH750)-2),"")</f>
        <v/>
      </c>
      <c r="G709" s="10" t="e">
        <f ca="1">'Application For TE&amp;GOTS'!AI750</f>
        <v>#VALUE!</v>
      </c>
      <c r="AF709" s="10" t="str">
        <f ca="1">IF(MATCH(B709,B$1:B709,0)=ROW(B709),B709&amp;";","")</f>
        <v/>
      </c>
      <c r="AG709" s="10" t="str">
        <f>IF(MATCH(C709,C$1:C709,0)=ROW(C709),C709&amp;";","")</f>
        <v/>
      </c>
      <c r="AH709" s="10" t="str">
        <f ca="1">IF(MATCH(D709,D$1:D709,0)=ROW(D709),D709&amp;";","")</f>
        <v/>
      </c>
      <c r="AI709" s="10" t="e">
        <f ca="1">IF(MATCH(E709,E$1:E709,0)=ROW(E709),E709&amp;";","")</f>
        <v>#VALUE!</v>
      </c>
    </row>
    <row r="710" spans="1:35">
      <c r="A710" s="10">
        <v>689</v>
      </c>
      <c r="B710" s="10" t="str">
        <f ca="1">'Application For TE&amp;GOTS'!X751</f>
        <v/>
      </c>
      <c r="C710" s="10">
        <f>'Application For TE&amp;GOTS'!$D751</f>
        <v>0</v>
      </c>
      <c r="D710" s="10" t="str" cm="1">
        <f t="array" aca="1" ref="D710" ca="1">IFERROR(INDIRECT("'Application For TE&amp;GOTS'!L"&amp;'Application For TE&amp;GOTS'!S751),"")</f>
        <v/>
      </c>
      <c r="E710" s="10" t="e">
        <f ca="1">'Application For TE&amp;GOTS'!AF751</f>
        <v>#VALUE!</v>
      </c>
      <c r="F710" s="10" t="str">
        <f ca="1">IFERROR(LEFT('Application For TE&amp;GOTS'!AH751,LEN('Application For TE&amp;GOTS'!AH751)-2),"")</f>
        <v/>
      </c>
      <c r="G710" s="10" t="e">
        <f ca="1">'Application For TE&amp;GOTS'!AI751</f>
        <v>#VALUE!</v>
      </c>
      <c r="AF710" s="10" t="str">
        <f ca="1">IF(MATCH(B710,B$1:B710,0)=ROW(B710),B710&amp;";","")</f>
        <v/>
      </c>
      <c r="AG710" s="10" t="str">
        <f>IF(MATCH(C710,C$1:C710,0)=ROW(C710),C710&amp;";","")</f>
        <v/>
      </c>
      <c r="AH710" s="10" t="str">
        <f ca="1">IF(MATCH(D710,D$1:D710,0)=ROW(D710),D710&amp;";","")</f>
        <v/>
      </c>
      <c r="AI710" s="10" t="e">
        <f ca="1">IF(MATCH(E710,E$1:E710,0)=ROW(E710),E710&amp;";","")</f>
        <v>#VALUE!</v>
      </c>
    </row>
    <row r="711" spans="1:35">
      <c r="A711" s="10">
        <v>690</v>
      </c>
      <c r="B711" s="10" t="str">
        <f ca="1">'Application For TE&amp;GOTS'!X752</f>
        <v/>
      </c>
      <c r="C711" s="10">
        <f>'Application For TE&amp;GOTS'!$D752</f>
        <v>0</v>
      </c>
      <c r="D711" s="10" t="str" cm="1">
        <f t="array" aca="1" ref="D711" ca="1">IFERROR(INDIRECT("'Application For TE&amp;GOTS'!L"&amp;'Application For TE&amp;GOTS'!S752),"")</f>
        <v/>
      </c>
      <c r="E711" s="10" t="e">
        <f ca="1">'Application For TE&amp;GOTS'!AF752</f>
        <v>#VALUE!</v>
      </c>
      <c r="F711" s="10" t="str">
        <f ca="1">IFERROR(LEFT('Application For TE&amp;GOTS'!AH752,LEN('Application For TE&amp;GOTS'!AH752)-2),"")</f>
        <v/>
      </c>
      <c r="G711" s="10" t="e">
        <f ca="1">'Application For TE&amp;GOTS'!AI752</f>
        <v>#VALUE!</v>
      </c>
      <c r="AF711" s="10" t="str">
        <f ca="1">IF(MATCH(B711,B$1:B711,0)=ROW(B711),B711&amp;";","")</f>
        <v/>
      </c>
      <c r="AG711" s="10" t="str">
        <f>IF(MATCH(C711,C$1:C711,0)=ROW(C711),C711&amp;";","")</f>
        <v/>
      </c>
      <c r="AH711" s="10" t="str">
        <f ca="1">IF(MATCH(D711,D$1:D711,0)=ROW(D711),D711&amp;";","")</f>
        <v/>
      </c>
      <c r="AI711" s="10" t="e">
        <f ca="1">IF(MATCH(E711,E$1:E711,0)=ROW(E711),E711&amp;";","")</f>
        <v>#VALUE!</v>
      </c>
    </row>
    <row r="712" spans="1:35">
      <c r="A712" s="10">
        <v>691</v>
      </c>
      <c r="B712" s="10" t="str">
        <f ca="1">'Application For TE&amp;GOTS'!X753</f>
        <v/>
      </c>
      <c r="C712" s="10">
        <f>'Application For TE&amp;GOTS'!$D753</f>
        <v>0</v>
      </c>
      <c r="D712" s="10" t="str" cm="1">
        <f t="array" aca="1" ref="D712" ca="1">IFERROR(INDIRECT("'Application For TE&amp;GOTS'!L"&amp;'Application For TE&amp;GOTS'!S753),"")</f>
        <v/>
      </c>
      <c r="E712" s="10" t="e">
        <f ca="1">'Application For TE&amp;GOTS'!AF753</f>
        <v>#VALUE!</v>
      </c>
      <c r="F712" s="10" t="str">
        <f ca="1">IFERROR(LEFT('Application For TE&amp;GOTS'!AH753,LEN('Application For TE&amp;GOTS'!AH753)-2),"")</f>
        <v/>
      </c>
      <c r="G712" s="10" t="e">
        <f ca="1">'Application For TE&amp;GOTS'!AI753</f>
        <v>#VALUE!</v>
      </c>
      <c r="AF712" s="10" t="str">
        <f ca="1">IF(MATCH(B712,B$1:B712,0)=ROW(B712),B712&amp;";","")</f>
        <v/>
      </c>
      <c r="AG712" s="10" t="str">
        <f>IF(MATCH(C712,C$1:C712,0)=ROW(C712),C712&amp;";","")</f>
        <v/>
      </c>
      <c r="AH712" s="10" t="str">
        <f ca="1">IF(MATCH(D712,D$1:D712,0)=ROW(D712),D712&amp;";","")</f>
        <v/>
      </c>
      <c r="AI712" s="10" t="e">
        <f ca="1">IF(MATCH(E712,E$1:E712,0)=ROW(E712),E712&amp;";","")</f>
        <v>#VALUE!</v>
      </c>
    </row>
    <row r="713" spans="1:35">
      <c r="A713" s="10">
        <v>692</v>
      </c>
      <c r="B713" s="10" t="str">
        <f ca="1">'Application For TE&amp;GOTS'!X754</f>
        <v/>
      </c>
      <c r="C713" s="10">
        <f>'Application For TE&amp;GOTS'!$D754</f>
        <v>0</v>
      </c>
      <c r="D713" s="10" t="str" cm="1">
        <f t="array" aca="1" ref="D713" ca="1">IFERROR(INDIRECT("'Application For TE&amp;GOTS'!L"&amp;'Application For TE&amp;GOTS'!S754),"")</f>
        <v/>
      </c>
      <c r="E713" s="10" t="e">
        <f ca="1">'Application For TE&amp;GOTS'!AF754</f>
        <v>#VALUE!</v>
      </c>
      <c r="F713" s="10" t="str">
        <f ca="1">IFERROR(LEFT('Application For TE&amp;GOTS'!AH754,LEN('Application For TE&amp;GOTS'!AH754)-2),"")</f>
        <v/>
      </c>
      <c r="G713" s="10" t="e">
        <f ca="1">'Application For TE&amp;GOTS'!AI754</f>
        <v>#VALUE!</v>
      </c>
      <c r="AF713" s="10" t="str">
        <f ca="1">IF(MATCH(B713,B$1:B713,0)=ROW(B713),B713&amp;";","")</f>
        <v/>
      </c>
      <c r="AG713" s="10" t="str">
        <f>IF(MATCH(C713,C$1:C713,0)=ROW(C713),C713&amp;";","")</f>
        <v/>
      </c>
      <c r="AH713" s="10" t="str">
        <f ca="1">IF(MATCH(D713,D$1:D713,0)=ROW(D713),D713&amp;";","")</f>
        <v/>
      </c>
      <c r="AI713" s="10" t="e">
        <f ca="1">IF(MATCH(E713,E$1:E713,0)=ROW(E713),E713&amp;";","")</f>
        <v>#VALUE!</v>
      </c>
    </row>
    <row r="714" spans="1:35">
      <c r="A714" s="10">
        <v>693</v>
      </c>
      <c r="B714" s="10" t="str">
        <f ca="1">'Application For TE&amp;GOTS'!X755</f>
        <v/>
      </c>
      <c r="C714" s="10">
        <f>'Application For TE&amp;GOTS'!$D755</f>
        <v>0</v>
      </c>
      <c r="D714" s="10" t="str" cm="1">
        <f t="array" aca="1" ref="D714" ca="1">IFERROR(INDIRECT("'Application For TE&amp;GOTS'!L"&amp;'Application For TE&amp;GOTS'!S755),"")</f>
        <v/>
      </c>
      <c r="E714" s="10" t="e">
        <f ca="1">'Application For TE&amp;GOTS'!AF755</f>
        <v>#VALUE!</v>
      </c>
      <c r="F714" s="10" t="str">
        <f ca="1">IFERROR(LEFT('Application For TE&amp;GOTS'!AH755,LEN('Application For TE&amp;GOTS'!AH755)-2),"")</f>
        <v/>
      </c>
      <c r="G714" s="10" t="e">
        <f ca="1">'Application For TE&amp;GOTS'!AI755</f>
        <v>#VALUE!</v>
      </c>
      <c r="AF714" s="10" t="str">
        <f ca="1">IF(MATCH(B714,B$1:B714,0)=ROW(B714),B714&amp;";","")</f>
        <v/>
      </c>
      <c r="AG714" s="10" t="str">
        <f>IF(MATCH(C714,C$1:C714,0)=ROW(C714),C714&amp;";","")</f>
        <v/>
      </c>
      <c r="AH714" s="10" t="str">
        <f ca="1">IF(MATCH(D714,D$1:D714,0)=ROW(D714),D714&amp;";","")</f>
        <v/>
      </c>
      <c r="AI714" s="10" t="e">
        <f ca="1">IF(MATCH(E714,E$1:E714,0)=ROW(E714),E714&amp;";","")</f>
        <v>#VALUE!</v>
      </c>
    </row>
    <row r="715" spans="1:35">
      <c r="A715" s="10">
        <v>694</v>
      </c>
      <c r="B715" s="10" t="str">
        <f ca="1">'Application For TE&amp;GOTS'!X756</f>
        <v/>
      </c>
      <c r="C715" s="10">
        <f>'Application For TE&amp;GOTS'!$D756</f>
        <v>0</v>
      </c>
      <c r="D715" s="10" t="str" cm="1">
        <f t="array" aca="1" ref="D715" ca="1">IFERROR(INDIRECT("'Application For TE&amp;GOTS'!L"&amp;'Application For TE&amp;GOTS'!S756),"")</f>
        <v/>
      </c>
      <c r="E715" s="10" t="e">
        <f ca="1">'Application For TE&amp;GOTS'!AF756</f>
        <v>#VALUE!</v>
      </c>
      <c r="F715" s="10" t="str">
        <f ca="1">IFERROR(LEFT('Application For TE&amp;GOTS'!AH756,LEN('Application For TE&amp;GOTS'!AH756)-2),"")</f>
        <v/>
      </c>
      <c r="G715" s="10" t="e">
        <f ca="1">'Application For TE&amp;GOTS'!AI756</f>
        <v>#VALUE!</v>
      </c>
      <c r="AF715" s="10" t="str">
        <f ca="1">IF(MATCH(B715,B$1:B715,0)=ROW(B715),B715&amp;";","")</f>
        <v/>
      </c>
      <c r="AG715" s="10" t="str">
        <f>IF(MATCH(C715,C$1:C715,0)=ROW(C715),C715&amp;";","")</f>
        <v/>
      </c>
      <c r="AH715" s="10" t="str">
        <f ca="1">IF(MATCH(D715,D$1:D715,0)=ROW(D715),D715&amp;";","")</f>
        <v/>
      </c>
      <c r="AI715" s="10" t="e">
        <f ca="1">IF(MATCH(E715,E$1:E715,0)=ROW(E715),E715&amp;";","")</f>
        <v>#VALUE!</v>
      </c>
    </row>
    <row r="716" spans="1:35">
      <c r="A716" s="10">
        <v>695</v>
      </c>
      <c r="B716" s="10" t="str">
        <f ca="1">'Application For TE&amp;GOTS'!X757</f>
        <v/>
      </c>
      <c r="C716" s="10">
        <f>'Application For TE&amp;GOTS'!$D757</f>
        <v>0</v>
      </c>
      <c r="D716" s="10" t="str" cm="1">
        <f t="array" aca="1" ref="D716" ca="1">IFERROR(INDIRECT("'Application For TE&amp;GOTS'!L"&amp;'Application For TE&amp;GOTS'!S757),"")</f>
        <v/>
      </c>
      <c r="E716" s="10" t="e">
        <f ca="1">'Application For TE&amp;GOTS'!AF757</f>
        <v>#VALUE!</v>
      </c>
      <c r="F716" s="10" t="str">
        <f ca="1">IFERROR(LEFT('Application For TE&amp;GOTS'!AH757,LEN('Application For TE&amp;GOTS'!AH757)-2),"")</f>
        <v/>
      </c>
      <c r="G716" s="10" t="e">
        <f ca="1">'Application For TE&amp;GOTS'!AI757</f>
        <v>#VALUE!</v>
      </c>
      <c r="AF716" s="10" t="str">
        <f ca="1">IF(MATCH(B716,B$1:B716,0)=ROW(B716),B716&amp;";","")</f>
        <v/>
      </c>
      <c r="AG716" s="10" t="str">
        <f>IF(MATCH(C716,C$1:C716,0)=ROW(C716),C716&amp;";","")</f>
        <v/>
      </c>
      <c r="AH716" s="10" t="str">
        <f ca="1">IF(MATCH(D716,D$1:D716,0)=ROW(D716),D716&amp;";","")</f>
        <v/>
      </c>
      <c r="AI716" s="10" t="e">
        <f ca="1">IF(MATCH(E716,E$1:E716,0)=ROW(E716),E716&amp;";","")</f>
        <v>#VALUE!</v>
      </c>
    </row>
    <row r="717" spans="1:35">
      <c r="A717" s="10">
        <v>696</v>
      </c>
      <c r="B717" s="10" t="str">
        <f ca="1">'Application For TE&amp;GOTS'!X758</f>
        <v/>
      </c>
      <c r="C717" s="10">
        <f>'Application For TE&amp;GOTS'!$D758</f>
        <v>0</v>
      </c>
      <c r="D717" s="10" t="str" cm="1">
        <f t="array" aca="1" ref="D717" ca="1">IFERROR(INDIRECT("'Application For TE&amp;GOTS'!L"&amp;'Application For TE&amp;GOTS'!S758),"")</f>
        <v/>
      </c>
      <c r="E717" s="10" t="e">
        <f ca="1">'Application For TE&amp;GOTS'!AF758</f>
        <v>#VALUE!</v>
      </c>
      <c r="F717" s="10" t="str">
        <f ca="1">IFERROR(LEFT('Application For TE&amp;GOTS'!AH758,LEN('Application For TE&amp;GOTS'!AH758)-2),"")</f>
        <v/>
      </c>
      <c r="G717" s="10" t="e">
        <f ca="1">'Application For TE&amp;GOTS'!AI758</f>
        <v>#VALUE!</v>
      </c>
      <c r="AF717" s="10" t="str">
        <f ca="1">IF(MATCH(B717,B$1:B717,0)=ROW(B717),B717&amp;";","")</f>
        <v/>
      </c>
      <c r="AG717" s="10" t="str">
        <f>IF(MATCH(C717,C$1:C717,0)=ROW(C717),C717&amp;";","")</f>
        <v/>
      </c>
      <c r="AH717" s="10" t="str">
        <f ca="1">IF(MATCH(D717,D$1:D717,0)=ROW(D717),D717&amp;";","")</f>
        <v/>
      </c>
      <c r="AI717" s="10" t="e">
        <f ca="1">IF(MATCH(E717,E$1:E717,0)=ROW(E717),E717&amp;";","")</f>
        <v>#VALUE!</v>
      </c>
    </row>
    <row r="718" spans="1:35">
      <c r="A718" s="10">
        <v>697</v>
      </c>
      <c r="B718" s="10" t="str">
        <f ca="1">'Application For TE&amp;GOTS'!X759</f>
        <v/>
      </c>
      <c r="C718" s="10">
        <f>'Application For TE&amp;GOTS'!$D759</f>
        <v>0</v>
      </c>
      <c r="D718" s="10" t="str" cm="1">
        <f t="array" aca="1" ref="D718" ca="1">IFERROR(INDIRECT("'Application For TE&amp;GOTS'!L"&amp;'Application For TE&amp;GOTS'!S759),"")</f>
        <v/>
      </c>
      <c r="E718" s="10" t="e">
        <f ca="1">'Application For TE&amp;GOTS'!AF759</f>
        <v>#VALUE!</v>
      </c>
      <c r="F718" s="10" t="str">
        <f ca="1">IFERROR(LEFT('Application For TE&amp;GOTS'!AH759,LEN('Application For TE&amp;GOTS'!AH759)-2),"")</f>
        <v/>
      </c>
      <c r="G718" s="10" t="e">
        <f ca="1">'Application For TE&amp;GOTS'!AI759</f>
        <v>#VALUE!</v>
      </c>
      <c r="AF718" s="10" t="str">
        <f ca="1">IF(MATCH(B718,B$1:B718,0)=ROW(B718),B718&amp;";","")</f>
        <v/>
      </c>
      <c r="AG718" s="10" t="str">
        <f>IF(MATCH(C718,C$1:C718,0)=ROW(C718),C718&amp;";","")</f>
        <v/>
      </c>
      <c r="AH718" s="10" t="str">
        <f ca="1">IF(MATCH(D718,D$1:D718,0)=ROW(D718),D718&amp;";","")</f>
        <v/>
      </c>
      <c r="AI718" s="10" t="e">
        <f ca="1">IF(MATCH(E718,E$1:E718,0)=ROW(E718),E718&amp;";","")</f>
        <v>#VALUE!</v>
      </c>
    </row>
    <row r="719" spans="1:35">
      <c r="A719" s="10">
        <v>698</v>
      </c>
      <c r="B719" s="10" t="str">
        <f ca="1">'Application For TE&amp;GOTS'!X760</f>
        <v/>
      </c>
      <c r="C719" s="10">
        <f>'Application For TE&amp;GOTS'!$D760</f>
        <v>0</v>
      </c>
      <c r="D719" s="10" t="str" cm="1">
        <f t="array" aca="1" ref="D719" ca="1">IFERROR(INDIRECT("'Application For TE&amp;GOTS'!L"&amp;'Application For TE&amp;GOTS'!S760),"")</f>
        <v/>
      </c>
      <c r="E719" s="10" t="e">
        <f ca="1">'Application For TE&amp;GOTS'!AF760</f>
        <v>#VALUE!</v>
      </c>
      <c r="F719" s="10" t="str">
        <f ca="1">IFERROR(LEFT('Application For TE&amp;GOTS'!AH760,LEN('Application For TE&amp;GOTS'!AH760)-2),"")</f>
        <v/>
      </c>
      <c r="G719" s="10" t="e">
        <f ca="1">'Application For TE&amp;GOTS'!AI760</f>
        <v>#VALUE!</v>
      </c>
      <c r="AF719" s="10" t="str">
        <f ca="1">IF(MATCH(B719,B$1:B719,0)=ROW(B719),B719&amp;";","")</f>
        <v/>
      </c>
      <c r="AG719" s="10" t="str">
        <f>IF(MATCH(C719,C$1:C719,0)=ROW(C719),C719&amp;";","")</f>
        <v/>
      </c>
      <c r="AH719" s="10" t="str">
        <f ca="1">IF(MATCH(D719,D$1:D719,0)=ROW(D719),D719&amp;";","")</f>
        <v/>
      </c>
      <c r="AI719" s="10" t="e">
        <f ca="1">IF(MATCH(E719,E$1:E719,0)=ROW(E719),E719&amp;";","")</f>
        <v>#VALUE!</v>
      </c>
    </row>
    <row r="720" spans="1:35">
      <c r="A720" s="10">
        <v>699</v>
      </c>
      <c r="B720" s="10" t="str">
        <f ca="1">'Application For TE&amp;GOTS'!X761</f>
        <v/>
      </c>
      <c r="C720" s="10">
        <f>'Application For TE&amp;GOTS'!$D761</f>
        <v>0</v>
      </c>
      <c r="D720" s="10" t="str" cm="1">
        <f t="array" aca="1" ref="D720" ca="1">IFERROR(INDIRECT("'Application For TE&amp;GOTS'!L"&amp;'Application For TE&amp;GOTS'!S761),"")</f>
        <v/>
      </c>
      <c r="E720" s="10" t="e">
        <f ca="1">'Application For TE&amp;GOTS'!AF761</f>
        <v>#VALUE!</v>
      </c>
      <c r="F720" s="10" t="str">
        <f ca="1">IFERROR(LEFT('Application For TE&amp;GOTS'!AH761,LEN('Application For TE&amp;GOTS'!AH761)-2),"")</f>
        <v/>
      </c>
      <c r="G720" s="10" t="e">
        <f ca="1">'Application For TE&amp;GOTS'!AI761</f>
        <v>#VALUE!</v>
      </c>
      <c r="AF720" s="10" t="str">
        <f ca="1">IF(MATCH(B720,B$1:B720,0)=ROW(B720),B720&amp;";","")</f>
        <v/>
      </c>
      <c r="AG720" s="10" t="str">
        <f>IF(MATCH(C720,C$1:C720,0)=ROW(C720),C720&amp;";","")</f>
        <v/>
      </c>
      <c r="AH720" s="10" t="str">
        <f ca="1">IF(MATCH(D720,D$1:D720,0)=ROW(D720),D720&amp;";","")</f>
        <v/>
      </c>
      <c r="AI720" s="10" t="e">
        <f ca="1">IF(MATCH(E720,E$1:E720,0)=ROW(E720),E720&amp;";","")</f>
        <v>#VALUE!</v>
      </c>
    </row>
    <row r="721" spans="1:35">
      <c r="A721" s="10">
        <v>700</v>
      </c>
      <c r="B721" s="10" t="str">
        <f ca="1">'Application For TE&amp;GOTS'!X762</f>
        <v/>
      </c>
      <c r="C721" s="10">
        <f>'Application For TE&amp;GOTS'!$D762</f>
        <v>0</v>
      </c>
      <c r="D721" s="10" t="str" cm="1">
        <f t="array" aca="1" ref="D721" ca="1">IFERROR(INDIRECT("'Application For TE&amp;GOTS'!L"&amp;'Application For TE&amp;GOTS'!S762),"")</f>
        <v/>
      </c>
      <c r="E721" s="10" t="e">
        <f ca="1">'Application For TE&amp;GOTS'!AF762</f>
        <v>#VALUE!</v>
      </c>
      <c r="F721" s="10" t="str">
        <f ca="1">IFERROR(LEFT('Application For TE&amp;GOTS'!AH762,LEN('Application For TE&amp;GOTS'!AH762)-2),"")</f>
        <v/>
      </c>
      <c r="G721" s="10" t="e">
        <f ca="1">'Application For TE&amp;GOTS'!AI762</f>
        <v>#VALUE!</v>
      </c>
      <c r="AF721" s="10" t="str">
        <f ca="1">IF(MATCH(B721,B$1:B721,0)=ROW(B721),B721&amp;";","")</f>
        <v/>
      </c>
      <c r="AG721" s="10" t="str">
        <f>IF(MATCH(C721,C$1:C721,0)=ROW(C721),C721&amp;";","")</f>
        <v/>
      </c>
      <c r="AH721" s="10" t="str">
        <f ca="1">IF(MATCH(D721,D$1:D721,0)=ROW(D721),D721&amp;";","")</f>
        <v/>
      </c>
      <c r="AI721" s="10" t="e">
        <f ca="1">IF(MATCH(E721,E$1:E721,0)=ROW(E721),E721&amp;";","")</f>
        <v>#VALUE!</v>
      </c>
    </row>
    <row r="722" spans="1:35">
      <c r="A722" s="10">
        <v>701</v>
      </c>
      <c r="B722" s="10" t="str">
        <f ca="1">'Application For TE&amp;GOTS'!X763</f>
        <v/>
      </c>
      <c r="C722" s="10">
        <f>'Application For TE&amp;GOTS'!$D763</f>
        <v>0</v>
      </c>
      <c r="D722" s="10" t="str" cm="1">
        <f t="array" aca="1" ref="D722" ca="1">IFERROR(INDIRECT("'Application For TE&amp;GOTS'!L"&amp;'Application For TE&amp;GOTS'!S763),"")</f>
        <v/>
      </c>
      <c r="E722" s="10" t="e">
        <f ca="1">'Application For TE&amp;GOTS'!AF763</f>
        <v>#VALUE!</v>
      </c>
      <c r="F722" s="10" t="str">
        <f ca="1">IFERROR(LEFT('Application For TE&amp;GOTS'!AH763,LEN('Application For TE&amp;GOTS'!AH763)-2),"")</f>
        <v/>
      </c>
      <c r="G722" s="10" t="e">
        <f ca="1">'Application For TE&amp;GOTS'!AI763</f>
        <v>#VALUE!</v>
      </c>
      <c r="AF722" s="10" t="str">
        <f ca="1">IF(MATCH(B722,B$1:B722,0)=ROW(B722),B722&amp;";","")</f>
        <v/>
      </c>
      <c r="AG722" s="10" t="str">
        <f>IF(MATCH(C722,C$1:C722,0)=ROW(C722),C722&amp;";","")</f>
        <v/>
      </c>
      <c r="AH722" s="10" t="str">
        <f ca="1">IF(MATCH(D722,D$1:D722,0)=ROW(D722),D722&amp;";","")</f>
        <v/>
      </c>
      <c r="AI722" s="10" t="e">
        <f ca="1">IF(MATCH(E722,E$1:E722,0)=ROW(E722),E722&amp;";","")</f>
        <v>#VALUE!</v>
      </c>
    </row>
    <row r="723" spans="1:35">
      <c r="A723" s="10">
        <v>702</v>
      </c>
      <c r="B723" s="10" t="str">
        <f ca="1">'Application For TE&amp;GOTS'!X764</f>
        <v/>
      </c>
      <c r="C723" s="10">
        <f>'Application For TE&amp;GOTS'!$D764</f>
        <v>0</v>
      </c>
      <c r="D723" s="10" t="str" cm="1">
        <f t="array" aca="1" ref="D723" ca="1">IFERROR(INDIRECT("'Application For TE&amp;GOTS'!L"&amp;'Application For TE&amp;GOTS'!S764),"")</f>
        <v/>
      </c>
      <c r="E723" s="10" t="e">
        <f ca="1">'Application For TE&amp;GOTS'!AF764</f>
        <v>#VALUE!</v>
      </c>
      <c r="F723" s="10" t="str">
        <f ca="1">IFERROR(LEFT('Application For TE&amp;GOTS'!AH764,LEN('Application For TE&amp;GOTS'!AH764)-2),"")</f>
        <v/>
      </c>
      <c r="G723" s="10" t="e">
        <f ca="1">'Application For TE&amp;GOTS'!AI764</f>
        <v>#VALUE!</v>
      </c>
      <c r="AF723" s="10" t="str">
        <f ca="1">IF(MATCH(B723,B$1:B723,0)=ROW(B723),B723&amp;";","")</f>
        <v/>
      </c>
      <c r="AG723" s="10" t="str">
        <f>IF(MATCH(C723,C$1:C723,0)=ROW(C723),C723&amp;";","")</f>
        <v/>
      </c>
      <c r="AH723" s="10" t="str">
        <f ca="1">IF(MATCH(D723,D$1:D723,0)=ROW(D723),D723&amp;";","")</f>
        <v/>
      </c>
      <c r="AI723" s="10" t="e">
        <f ca="1">IF(MATCH(E723,E$1:E723,0)=ROW(E723),E723&amp;";","")</f>
        <v>#VALUE!</v>
      </c>
    </row>
    <row r="724" spans="1:35">
      <c r="A724" s="10">
        <v>703</v>
      </c>
      <c r="B724" s="10" t="str">
        <f ca="1">'Application For TE&amp;GOTS'!X765</f>
        <v/>
      </c>
      <c r="C724" s="10">
        <f>'Application For TE&amp;GOTS'!$D765</f>
        <v>0</v>
      </c>
      <c r="D724" s="10" t="str" cm="1">
        <f t="array" aca="1" ref="D724" ca="1">IFERROR(INDIRECT("'Application For TE&amp;GOTS'!L"&amp;'Application For TE&amp;GOTS'!S765),"")</f>
        <v/>
      </c>
      <c r="E724" s="10" t="e">
        <f ca="1">'Application For TE&amp;GOTS'!AF765</f>
        <v>#VALUE!</v>
      </c>
      <c r="F724" s="10" t="str">
        <f ca="1">IFERROR(LEFT('Application For TE&amp;GOTS'!AH765,LEN('Application For TE&amp;GOTS'!AH765)-2),"")</f>
        <v/>
      </c>
      <c r="G724" s="10" t="e">
        <f ca="1">'Application For TE&amp;GOTS'!AI765</f>
        <v>#VALUE!</v>
      </c>
      <c r="AF724" s="10" t="str">
        <f ca="1">IF(MATCH(B724,B$1:B724,0)=ROW(B724),B724&amp;";","")</f>
        <v/>
      </c>
      <c r="AG724" s="10" t="str">
        <f>IF(MATCH(C724,C$1:C724,0)=ROW(C724),C724&amp;";","")</f>
        <v/>
      </c>
      <c r="AH724" s="10" t="str">
        <f ca="1">IF(MATCH(D724,D$1:D724,0)=ROW(D724),D724&amp;";","")</f>
        <v/>
      </c>
      <c r="AI724" s="10" t="e">
        <f ca="1">IF(MATCH(E724,E$1:E724,0)=ROW(E724),E724&amp;";","")</f>
        <v>#VALUE!</v>
      </c>
    </row>
    <row r="725" spans="1:35">
      <c r="A725" s="10">
        <v>704</v>
      </c>
      <c r="B725" s="10" t="str">
        <f ca="1">'Application For TE&amp;GOTS'!X766</f>
        <v/>
      </c>
      <c r="C725" s="10">
        <f>'Application For TE&amp;GOTS'!$D766</f>
        <v>0</v>
      </c>
      <c r="D725" s="10" t="str" cm="1">
        <f t="array" aca="1" ref="D725" ca="1">IFERROR(INDIRECT("'Application For TE&amp;GOTS'!L"&amp;'Application For TE&amp;GOTS'!S766),"")</f>
        <v/>
      </c>
      <c r="E725" s="10" t="e">
        <f ca="1">'Application For TE&amp;GOTS'!AF766</f>
        <v>#VALUE!</v>
      </c>
      <c r="F725" s="10" t="str">
        <f ca="1">IFERROR(LEFT('Application For TE&amp;GOTS'!AH766,LEN('Application For TE&amp;GOTS'!AH766)-2),"")</f>
        <v/>
      </c>
      <c r="G725" s="10" t="e">
        <f ca="1">'Application For TE&amp;GOTS'!AI766</f>
        <v>#VALUE!</v>
      </c>
      <c r="AF725" s="10" t="str">
        <f ca="1">IF(MATCH(B725,B$1:B725,0)=ROW(B725),B725&amp;";","")</f>
        <v/>
      </c>
      <c r="AG725" s="10" t="str">
        <f>IF(MATCH(C725,C$1:C725,0)=ROW(C725),C725&amp;";","")</f>
        <v/>
      </c>
      <c r="AH725" s="10" t="str">
        <f ca="1">IF(MATCH(D725,D$1:D725,0)=ROW(D725),D725&amp;";","")</f>
        <v/>
      </c>
      <c r="AI725" s="10" t="e">
        <f ca="1">IF(MATCH(E725,E$1:E725,0)=ROW(E725),E725&amp;";","")</f>
        <v>#VALUE!</v>
      </c>
    </row>
    <row r="726" spans="1:35">
      <c r="A726" s="10">
        <v>705</v>
      </c>
      <c r="B726" s="10" t="str">
        <f ca="1">'Application For TE&amp;GOTS'!X767</f>
        <v/>
      </c>
      <c r="C726" s="10">
        <f>'Application For TE&amp;GOTS'!$D767</f>
        <v>0</v>
      </c>
      <c r="D726" s="10" t="str" cm="1">
        <f t="array" aca="1" ref="D726" ca="1">IFERROR(INDIRECT("'Application For TE&amp;GOTS'!L"&amp;'Application For TE&amp;GOTS'!S767),"")</f>
        <v/>
      </c>
      <c r="E726" s="10" t="e">
        <f ca="1">'Application For TE&amp;GOTS'!AF767</f>
        <v>#VALUE!</v>
      </c>
      <c r="F726" s="10" t="str">
        <f ca="1">IFERROR(LEFT('Application For TE&amp;GOTS'!AH767,LEN('Application For TE&amp;GOTS'!AH767)-2),"")</f>
        <v/>
      </c>
      <c r="G726" s="10" t="e">
        <f ca="1">'Application For TE&amp;GOTS'!AI767</f>
        <v>#VALUE!</v>
      </c>
      <c r="AF726" s="10" t="str">
        <f ca="1">IF(MATCH(B726,B$1:B726,0)=ROW(B726),B726&amp;";","")</f>
        <v/>
      </c>
      <c r="AG726" s="10" t="str">
        <f>IF(MATCH(C726,C$1:C726,0)=ROW(C726),C726&amp;";","")</f>
        <v/>
      </c>
      <c r="AH726" s="10" t="str">
        <f ca="1">IF(MATCH(D726,D$1:D726,0)=ROW(D726),D726&amp;";","")</f>
        <v/>
      </c>
      <c r="AI726" s="10" t="e">
        <f ca="1">IF(MATCH(E726,E$1:E726,0)=ROW(E726),E726&amp;";","")</f>
        <v>#VALUE!</v>
      </c>
    </row>
    <row r="727" spans="1:35">
      <c r="A727" s="10">
        <v>706</v>
      </c>
      <c r="B727" s="10" t="str">
        <f ca="1">'Application For TE&amp;GOTS'!X768</f>
        <v/>
      </c>
      <c r="C727" s="10">
        <f>'Application For TE&amp;GOTS'!$D768</f>
        <v>0</v>
      </c>
      <c r="D727" s="10" t="str" cm="1">
        <f t="array" aca="1" ref="D727" ca="1">IFERROR(INDIRECT("'Application For TE&amp;GOTS'!L"&amp;'Application For TE&amp;GOTS'!S768),"")</f>
        <v/>
      </c>
      <c r="E727" s="10" t="e">
        <f ca="1">'Application For TE&amp;GOTS'!AF768</f>
        <v>#VALUE!</v>
      </c>
      <c r="F727" s="10" t="str">
        <f ca="1">IFERROR(LEFT('Application For TE&amp;GOTS'!AH768,LEN('Application For TE&amp;GOTS'!AH768)-2),"")</f>
        <v/>
      </c>
      <c r="G727" s="10" t="e">
        <f ca="1">'Application For TE&amp;GOTS'!AI768</f>
        <v>#VALUE!</v>
      </c>
      <c r="AF727" s="10" t="str">
        <f ca="1">IF(MATCH(B727,B$1:B727,0)=ROW(B727),B727&amp;";","")</f>
        <v/>
      </c>
      <c r="AG727" s="10" t="str">
        <f>IF(MATCH(C727,C$1:C727,0)=ROW(C727),C727&amp;";","")</f>
        <v/>
      </c>
      <c r="AH727" s="10" t="str">
        <f ca="1">IF(MATCH(D727,D$1:D727,0)=ROW(D727),D727&amp;";","")</f>
        <v/>
      </c>
      <c r="AI727" s="10" t="e">
        <f ca="1">IF(MATCH(E727,E$1:E727,0)=ROW(E727),E727&amp;";","")</f>
        <v>#VALUE!</v>
      </c>
    </row>
    <row r="728" spans="1:35">
      <c r="A728" s="10">
        <v>707</v>
      </c>
      <c r="B728" s="10" t="str">
        <f ca="1">'Application For TE&amp;GOTS'!X769</f>
        <v/>
      </c>
      <c r="C728" s="10">
        <f>'Application For TE&amp;GOTS'!$D769</f>
        <v>0</v>
      </c>
      <c r="D728" s="10" t="str" cm="1">
        <f t="array" aca="1" ref="D728" ca="1">IFERROR(INDIRECT("'Application For TE&amp;GOTS'!L"&amp;'Application For TE&amp;GOTS'!S769),"")</f>
        <v/>
      </c>
      <c r="E728" s="10" t="e">
        <f ca="1">'Application For TE&amp;GOTS'!AF769</f>
        <v>#VALUE!</v>
      </c>
      <c r="F728" s="10" t="str">
        <f ca="1">IFERROR(LEFT('Application For TE&amp;GOTS'!AH769,LEN('Application For TE&amp;GOTS'!AH769)-2),"")</f>
        <v/>
      </c>
      <c r="G728" s="10" t="e">
        <f ca="1">'Application For TE&amp;GOTS'!AI769</f>
        <v>#VALUE!</v>
      </c>
      <c r="AF728" s="10" t="str">
        <f ca="1">IF(MATCH(B728,B$1:B728,0)=ROW(B728),B728&amp;";","")</f>
        <v/>
      </c>
      <c r="AG728" s="10" t="str">
        <f>IF(MATCH(C728,C$1:C728,0)=ROW(C728),C728&amp;";","")</f>
        <v/>
      </c>
      <c r="AH728" s="10" t="str">
        <f ca="1">IF(MATCH(D728,D$1:D728,0)=ROW(D728),D728&amp;";","")</f>
        <v/>
      </c>
      <c r="AI728" s="10" t="e">
        <f ca="1">IF(MATCH(E728,E$1:E728,0)=ROW(E728),E728&amp;";","")</f>
        <v>#VALUE!</v>
      </c>
    </row>
    <row r="729" spans="1:35">
      <c r="A729" s="10">
        <v>708</v>
      </c>
      <c r="B729" s="10" t="str">
        <f ca="1">'Application For TE&amp;GOTS'!X770</f>
        <v/>
      </c>
      <c r="C729" s="10">
        <f>'Application For TE&amp;GOTS'!$D770</f>
        <v>0</v>
      </c>
      <c r="D729" s="10" t="str" cm="1">
        <f t="array" aca="1" ref="D729" ca="1">IFERROR(INDIRECT("'Application For TE&amp;GOTS'!L"&amp;'Application For TE&amp;GOTS'!S770),"")</f>
        <v/>
      </c>
      <c r="E729" s="10" t="e">
        <f ca="1">'Application For TE&amp;GOTS'!AF770</f>
        <v>#VALUE!</v>
      </c>
      <c r="F729" s="10" t="str">
        <f ca="1">IFERROR(LEFT('Application For TE&amp;GOTS'!AH770,LEN('Application For TE&amp;GOTS'!AH770)-2),"")</f>
        <v/>
      </c>
      <c r="G729" s="10" t="e">
        <f ca="1">'Application For TE&amp;GOTS'!AI770</f>
        <v>#VALUE!</v>
      </c>
      <c r="AF729" s="10" t="str">
        <f ca="1">IF(MATCH(B729,B$1:B729,0)=ROW(B729),B729&amp;";","")</f>
        <v/>
      </c>
      <c r="AG729" s="10" t="str">
        <f>IF(MATCH(C729,C$1:C729,0)=ROW(C729),C729&amp;";","")</f>
        <v/>
      </c>
      <c r="AH729" s="10" t="str">
        <f ca="1">IF(MATCH(D729,D$1:D729,0)=ROW(D729),D729&amp;";","")</f>
        <v/>
      </c>
      <c r="AI729" s="10" t="e">
        <f ca="1">IF(MATCH(E729,E$1:E729,0)=ROW(E729),E729&amp;";","")</f>
        <v>#VALUE!</v>
      </c>
    </row>
    <row r="730" spans="1:35">
      <c r="A730" s="10">
        <v>709</v>
      </c>
      <c r="B730" s="10" t="str">
        <f ca="1">'Application For TE&amp;GOTS'!X771</f>
        <v/>
      </c>
      <c r="C730" s="10">
        <f>'Application For TE&amp;GOTS'!$D771</f>
        <v>0</v>
      </c>
      <c r="D730" s="10" t="str" cm="1">
        <f t="array" aca="1" ref="D730" ca="1">IFERROR(INDIRECT("'Application For TE&amp;GOTS'!L"&amp;'Application For TE&amp;GOTS'!S771),"")</f>
        <v/>
      </c>
      <c r="E730" s="10" t="e">
        <f ca="1">'Application For TE&amp;GOTS'!AF771</f>
        <v>#VALUE!</v>
      </c>
      <c r="F730" s="10" t="str">
        <f ca="1">IFERROR(LEFT('Application For TE&amp;GOTS'!AH771,LEN('Application For TE&amp;GOTS'!AH771)-2),"")</f>
        <v/>
      </c>
      <c r="G730" s="10" t="e">
        <f ca="1">'Application For TE&amp;GOTS'!AI771</f>
        <v>#VALUE!</v>
      </c>
      <c r="AF730" s="10" t="str">
        <f ca="1">IF(MATCH(B730,B$1:B730,0)=ROW(B730),B730&amp;";","")</f>
        <v/>
      </c>
      <c r="AG730" s="10" t="str">
        <f>IF(MATCH(C730,C$1:C730,0)=ROW(C730),C730&amp;";","")</f>
        <v/>
      </c>
      <c r="AH730" s="10" t="str">
        <f ca="1">IF(MATCH(D730,D$1:D730,0)=ROW(D730),D730&amp;";","")</f>
        <v/>
      </c>
      <c r="AI730" s="10" t="e">
        <f ca="1">IF(MATCH(E730,E$1:E730,0)=ROW(E730),E730&amp;";","")</f>
        <v>#VALUE!</v>
      </c>
    </row>
    <row r="731" spans="1:35">
      <c r="A731" s="10">
        <v>710</v>
      </c>
      <c r="B731" s="10" t="str">
        <f ca="1">'Application For TE&amp;GOTS'!X772</f>
        <v/>
      </c>
      <c r="C731" s="10">
        <f>'Application For TE&amp;GOTS'!$D772</f>
        <v>0</v>
      </c>
      <c r="D731" s="10" t="str" cm="1">
        <f t="array" aca="1" ref="D731" ca="1">IFERROR(INDIRECT("'Application For TE&amp;GOTS'!L"&amp;'Application For TE&amp;GOTS'!S772),"")</f>
        <v/>
      </c>
      <c r="E731" s="10" t="e">
        <f ca="1">'Application For TE&amp;GOTS'!AF772</f>
        <v>#VALUE!</v>
      </c>
      <c r="F731" s="10" t="str">
        <f ca="1">IFERROR(LEFT('Application For TE&amp;GOTS'!AH772,LEN('Application For TE&amp;GOTS'!AH772)-2),"")</f>
        <v/>
      </c>
      <c r="G731" s="10" t="e">
        <f ca="1">'Application For TE&amp;GOTS'!AI772</f>
        <v>#VALUE!</v>
      </c>
      <c r="AF731" s="10" t="str">
        <f ca="1">IF(MATCH(B731,B$1:B731,0)=ROW(B731),B731&amp;";","")</f>
        <v/>
      </c>
      <c r="AG731" s="10" t="str">
        <f>IF(MATCH(C731,C$1:C731,0)=ROW(C731),C731&amp;";","")</f>
        <v/>
      </c>
      <c r="AH731" s="10" t="str">
        <f ca="1">IF(MATCH(D731,D$1:D731,0)=ROW(D731),D731&amp;";","")</f>
        <v/>
      </c>
      <c r="AI731" s="10" t="e">
        <f ca="1">IF(MATCH(E731,E$1:E731,0)=ROW(E731),E731&amp;";","")</f>
        <v>#VALUE!</v>
      </c>
    </row>
    <row r="732" spans="1:35">
      <c r="A732" s="10">
        <v>711</v>
      </c>
      <c r="B732" s="10" t="str">
        <f ca="1">'Application For TE&amp;GOTS'!X773</f>
        <v/>
      </c>
      <c r="C732" s="10">
        <f>'Application For TE&amp;GOTS'!$D773</f>
        <v>0</v>
      </c>
      <c r="D732" s="10" t="str" cm="1">
        <f t="array" aca="1" ref="D732" ca="1">IFERROR(INDIRECT("'Application For TE&amp;GOTS'!L"&amp;'Application For TE&amp;GOTS'!S773),"")</f>
        <v/>
      </c>
      <c r="E732" s="10" t="e">
        <f ca="1">'Application For TE&amp;GOTS'!AF773</f>
        <v>#VALUE!</v>
      </c>
      <c r="F732" s="10" t="str">
        <f ca="1">IFERROR(LEFT('Application For TE&amp;GOTS'!AH773,LEN('Application For TE&amp;GOTS'!AH773)-2),"")</f>
        <v/>
      </c>
      <c r="G732" s="10" t="e">
        <f ca="1">'Application For TE&amp;GOTS'!AI773</f>
        <v>#VALUE!</v>
      </c>
      <c r="AF732" s="10" t="str">
        <f ca="1">IF(MATCH(B732,B$1:B732,0)=ROW(B732),B732&amp;";","")</f>
        <v/>
      </c>
      <c r="AG732" s="10" t="str">
        <f>IF(MATCH(C732,C$1:C732,0)=ROW(C732),C732&amp;";","")</f>
        <v/>
      </c>
      <c r="AH732" s="10" t="str">
        <f ca="1">IF(MATCH(D732,D$1:D732,0)=ROW(D732),D732&amp;";","")</f>
        <v/>
      </c>
      <c r="AI732" s="10" t="e">
        <f ca="1">IF(MATCH(E732,E$1:E732,0)=ROW(E732),E732&amp;";","")</f>
        <v>#VALUE!</v>
      </c>
    </row>
    <row r="733" spans="1:35">
      <c r="A733" s="10">
        <v>712</v>
      </c>
      <c r="B733" s="10" t="str">
        <f ca="1">'Application For TE&amp;GOTS'!X774</f>
        <v/>
      </c>
      <c r="C733" s="10">
        <f>'Application For TE&amp;GOTS'!$D774</f>
        <v>0</v>
      </c>
      <c r="D733" s="10" t="str" cm="1">
        <f t="array" aca="1" ref="D733" ca="1">IFERROR(INDIRECT("'Application For TE&amp;GOTS'!L"&amp;'Application For TE&amp;GOTS'!S774),"")</f>
        <v/>
      </c>
      <c r="E733" s="10" t="e">
        <f ca="1">'Application For TE&amp;GOTS'!AF774</f>
        <v>#VALUE!</v>
      </c>
      <c r="F733" s="10" t="str">
        <f ca="1">IFERROR(LEFT('Application For TE&amp;GOTS'!AH774,LEN('Application For TE&amp;GOTS'!AH774)-2),"")</f>
        <v/>
      </c>
      <c r="G733" s="10" t="e">
        <f ca="1">'Application For TE&amp;GOTS'!AI774</f>
        <v>#VALUE!</v>
      </c>
      <c r="AF733" s="10" t="str">
        <f ca="1">IF(MATCH(B733,B$1:B733,0)=ROW(B733),B733&amp;";","")</f>
        <v/>
      </c>
      <c r="AG733" s="10" t="str">
        <f>IF(MATCH(C733,C$1:C733,0)=ROW(C733),C733&amp;";","")</f>
        <v/>
      </c>
      <c r="AH733" s="10" t="str">
        <f ca="1">IF(MATCH(D733,D$1:D733,0)=ROW(D733),D733&amp;";","")</f>
        <v/>
      </c>
      <c r="AI733" s="10" t="e">
        <f ca="1">IF(MATCH(E733,E$1:E733,0)=ROW(E733),E733&amp;";","")</f>
        <v>#VALUE!</v>
      </c>
    </row>
    <row r="734" spans="1:35">
      <c r="A734" s="10">
        <v>713</v>
      </c>
      <c r="B734" s="10" t="str">
        <f ca="1">'Application For TE&amp;GOTS'!X775</f>
        <v/>
      </c>
      <c r="C734" s="10">
        <f>'Application For TE&amp;GOTS'!$D775</f>
        <v>0</v>
      </c>
      <c r="D734" s="10" t="str" cm="1">
        <f t="array" aca="1" ref="D734" ca="1">IFERROR(INDIRECT("'Application For TE&amp;GOTS'!L"&amp;'Application For TE&amp;GOTS'!S775),"")</f>
        <v/>
      </c>
      <c r="E734" s="10" t="e">
        <f ca="1">'Application For TE&amp;GOTS'!AF775</f>
        <v>#VALUE!</v>
      </c>
      <c r="F734" s="10" t="str">
        <f ca="1">IFERROR(LEFT('Application For TE&amp;GOTS'!AH775,LEN('Application For TE&amp;GOTS'!AH775)-2),"")</f>
        <v/>
      </c>
      <c r="G734" s="10" t="e">
        <f ca="1">'Application For TE&amp;GOTS'!AI775</f>
        <v>#VALUE!</v>
      </c>
      <c r="AF734" s="10" t="str">
        <f ca="1">IF(MATCH(B734,B$1:B734,0)=ROW(B734),B734&amp;";","")</f>
        <v/>
      </c>
      <c r="AG734" s="10" t="str">
        <f>IF(MATCH(C734,C$1:C734,0)=ROW(C734),C734&amp;";","")</f>
        <v/>
      </c>
      <c r="AH734" s="10" t="str">
        <f ca="1">IF(MATCH(D734,D$1:D734,0)=ROW(D734),D734&amp;";","")</f>
        <v/>
      </c>
      <c r="AI734" s="10" t="e">
        <f ca="1">IF(MATCH(E734,E$1:E734,0)=ROW(E734),E734&amp;";","")</f>
        <v>#VALUE!</v>
      </c>
    </row>
    <row r="735" spans="1:35">
      <c r="A735" s="10">
        <v>714</v>
      </c>
      <c r="B735" s="10" t="str">
        <f ca="1">'Application For TE&amp;GOTS'!X776</f>
        <v/>
      </c>
      <c r="C735" s="10">
        <f>'Application For TE&amp;GOTS'!$D776</f>
        <v>0</v>
      </c>
      <c r="D735" s="10" t="str" cm="1">
        <f t="array" aca="1" ref="D735" ca="1">IFERROR(INDIRECT("'Application For TE&amp;GOTS'!L"&amp;'Application For TE&amp;GOTS'!S776),"")</f>
        <v/>
      </c>
      <c r="E735" s="10" t="e">
        <f ca="1">'Application For TE&amp;GOTS'!AF776</f>
        <v>#VALUE!</v>
      </c>
      <c r="F735" s="10" t="str">
        <f ca="1">IFERROR(LEFT('Application For TE&amp;GOTS'!AH776,LEN('Application For TE&amp;GOTS'!AH776)-2),"")</f>
        <v/>
      </c>
      <c r="G735" s="10" t="e">
        <f ca="1">'Application For TE&amp;GOTS'!AI776</f>
        <v>#VALUE!</v>
      </c>
      <c r="AF735" s="10" t="str">
        <f ca="1">IF(MATCH(B735,B$1:B735,0)=ROW(B735),B735&amp;";","")</f>
        <v/>
      </c>
      <c r="AG735" s="10" t="str">
        <f>IF(MATCH(C735,C$1:C735,0)=ROW(C735),C735&amp;";","")</f>
        <v/>
      </c>
      <c r="AH735" s="10" t="str">
        <f ca="1">IF(MATCH(D735,D$1:D735,0)=ROW(D735),D735&amp;";","")</f>
        <v/>
      </c>
      <c r="AI735" s="10" t="e">
        <f ca="1">IF(MATCH(E735,E$1:E735,0)=ROW(E735),E735&amp;";","")</f>
        <v>#VALUE!</v>
      </c>
    </row>
    <row r="736" spans="1:35">
      <c r="A736" s="10">
        <v>715</v>
      </c>
      <c r="B736" s="10" t="str">
        <f ca="1">'Application For TE&amp;GOTS'!X777</f>
        <v/>
      </c>
      <c r="C736" s="10">
        <f>'Application For TE&amp;GOTS'!$D777</f>
        <v>0</v>
      </c>
      <c r="D736" s="10" t="str" cm="1">
        <f t="array" aca="1" ref="D736" ca="1">IFERROR(INDIRECT("'Application For TE&amp;GOTS'!L"&amp;'Application For TE&amp;GOTS'!S777),"")</f>
        <v/>
      </c>
      <c r="E736" s="10" t="e">
        <f ca="1">'Application For TE&amp;GOTS'!AF777</f>
        <v>#VALUE!</v>
      </c>
      <c r="F736" s="10" t="str">
        <f ca="1">IFERROR(LEFT('Application For TE&amp;GOTS'!AH777,LEN('Application For TE&amp;GOTS'!AH777)-2),"")</f>
        <v/>
      </c>
      <c r="G736" s="10" t="e">
        <f ca="1">'Application For TE&amp;GOTS'!AI777</f>
        <v>#VALUE!</v>
      </c>
      <c r="AF736" s="10" t="str">
        <f ca="1">IF(MATCH(B736,B$1:B736,0)=ROW(B736),B736&amp;";","")</f>
        <v/>
      </c>
      <c r="AG736" s="10" t="str">
        <f>IF(MATCH(C736,C$1:C736,0)=ROW(C736),C736&amp;";","")</f>
        <v/>
      </c>
      <c r="AH736" s="10" t="str">
        <f ca="1">IF(MATCH(D736,D$1:D736,0)=ROW(D736),D736&amp;";","")</f>
        <v/>
      </c>
      <c r="AI736" s="10" t="e">
        <f ca="1">IF(MATCH(E736,E$1:E736,0)=ROW(E736),E736&amp;";","")</f>
        <v>#VALUE!</v>
      </c>
    </row>
    <row r="737" spans="1:35">
      <c r="A737" s="10">
        <v>716</v>
      </c>
      <c r="B737" s="10" t="str">
        <f ca="1">'Application For TE&amp;GOTS'!X778</f>
        <v/>
      </c>
      <c r="C737" s="10">
        <f>'Application For TE&amp;GOTS'!$D778</f>
        <v>0</v>
      </c>
      <c r="D737" s="10" t="str" cm="1">
        <f t="array" aca="1" ref="D737" ca="1">IFERROR(INDIRECT("'Application For TE&amp;GOTS'!L"&amp;'Application For TE&amp;GOTS'!S778),"")</f>
        <v/>
      </c>
      <c r="E737" s="10" t="e">
        <f ca="1">'Application For TE&amp;GOTS'!AF778</f>
        <v>#VALUE!</v>
      </c>
      <c r="F737" s="10" t="str">
        <f ca="1">IFERROR(LEFT('Application For TE&amp;GOTS'!AH778,LEN('Application For TE&amp;GOTS'!AH778)-2),"")</f>
        <v/>
      </c>
      <c r="G737" s="10" t="e">
        <f ca="1">'Application For TE&amp;GOTS'!AI778</f>
        <v>#VALUE!</v>
      </c>
      <c r="AF737" s="10" t="str">
        <f ca="1">IF(MATCH(B737,B$1:B737,0)=ROW(B737),B737&amp;";","")</f>
        <v/>
      </c>
      <c r="AG737" s="10" t="str">
        <f>IF(MATCH(C737,C$1:C737,0)=ROW(C737),C737&amp;";","")</f>
        <v/>
      </c>
      <c r="AH737" s="10" t="str">
        <f ca="1">IF(MATCH(D737,D$1:D737,0)=ROW(D737),D737&amp;";","")</f>
        <v/>
      </c>
      <c r="AI737" s="10" t="e">
        <f ca="1">IF(MATCH(E737,E$1:E737,0)=ROW(E737),E737&amp;";","")</f>
        <v>#VALUE!</v>
      </c>
    </row>
    <row r="738" spans="1:35">
      <c r="A738" s="10">
        <v>717</v>
      </c>
      <c r="B738" s="10" t="str">
        <f ca="1">'Application For TE&amp;GOTS'!X779</f>
        <v/>
      </c>
      <c r="C738" s="10">
        <f>'Application For TE&amp;GOTS'!$D779</f>
        <v>0</v>
      </c>
      <c r="D738" s="10" t="str" cm="1">
        <f t="array" aca="1" ref="D738" ca="1">IFERROR(INDIRECT("'Application For TE&amp;GOTS'!L"&amp;'Application For TE&amp;GOTS'!S779),"")</f>
        <v/>
      </c>
      <c r="E738" s="10" t="e">
        <f ca="1">'Application For TE&amp;GOTS'!AF779</f>
        <v>#VALUE!</v>
      </c>
      <c r="F738" s="10" t="str">
        <f ca="1">IFERROR(LEFT('Application For TE&amp;GOTS'!AH779,LEN('Application For TE&amp;GOTS'!AH779)-2),"")</f>
        <v/>
      </c>
      <c r="G738" s="10" t="e">
        <f ca="1">'Application For TE&amp;GOTS'!AI779</f>
        <v>#VALUE!</v>
      </c>
      <c r="AF738" s="10" t="str">
        <f ca="1">IF(MATCH(B738,B$1:B738,0)=ROW(B738),B738&amp;";","")</f>
        <v/>
      </c>
      <c r="AG738" s="10" t="str">
        <f>IF(MATCH(C738,C$1:C738,0)=ROW(C738),C738&amp;";","")</f>
        <v/>
      </c>
      <c r="AH738" s="10" t="str">
        <f ca="1">IF(MATCH(D738,D$1:D738,0)=ROW(D738),D738&amp;";","")</f>
        <v/>
      </c>
      <c r="AI738" s="10" t="e">
        <f ca="1">IF(MATCH(E738,E$1:E738,0)=ROW(E738),E738&amp;";","")</f>
        <v>#VALUE!</v>
      </c>
    </row>
    <row r="739" spans="1:35">
      <c r="A739" s="10">
        <v>718</v>
      </c>
      <c r="B739" s="10" t="str">
        <f ca="1">'Application For TE&amp;GOTS'!X780</f>
        <v/>
      </c>
      <c r="C739" s="10">
        <f>'Application For TE&amp;GOTS'!$D780</f>
        <v>0</v>
      </c>
      <c r="D739" s="10" t="str" cm="1">
        <f t="array" aca="1" ref="D739" ca="1">IFERROR(INDIRECT("'Application For TE&amp;GOTS'!L"&amp;'Application For TE&amp;GOTS'!S780),"")</f>
        <v/>
      </c>
      <c r="E739" s="10" t="e">
        <f ca="1">'Application For TE&amp;GOTS'!AF780</f>
        <v>#VALUE!</v>
      </c>
      <c r="F739" s="10" t="str">
        <f ca="1">IFERROR(LEFT('Application For TE&amp;GOTS'!AH780,LEN('Application For TE&amp;GOTS'!AH780)-2),"")</f>
        <v/>
      </c>
      <c r="G739" s="10" t="e">
        <f ca="1">'Application For TE&amp;GOTS'!AI780</f>
        <v>#VALUE!</v>
      </c>
      <c r="AF739" s="10" t="str">
        <f ca="1">IF(MATCH(B739,B$1:B739,0)=ROW(B739),B739&amp;";","")</f>
        <v/>
      </c>
      <c r="AG739" s="10" t="str">
        <f>IF(MATCH(C739,C$1:C739,0)=ROW(C739),C739&amp;";","")</f>
        <v/>
      </c>
      <c r="AH739" s="10" t="str">
        <f ca="1">IF(MATCH(D739,D$1:D739,0)=ROW(D739),D739&amp;";","")</f>
        <v/>
      </c>
      <c r="AI739" s="10" t="e">
        <f ca="1">IF(MATCH(E739,E$1:E739,0)=ROW(E739),E739&amp;";","")</f>
        <v>#VALUE!</v>
      </c>
    </row>
    <row r="740" spans="1:35">
      <c r="A740" s="10">
        <v>719</v>
      </c>
      <c r="B740" s="10" t="str">
        <f ca="1">'Application For TE&amp;GOTS'!X781</f>
        <v/>
      </c>
      <c r="C740" s="10">
        <f>'Application For TE&amp;GOTS'!$D781</f>
        <v>0</v>
      </c>
      <c r="D740" s="10" t="str" cm="1">
        <f t="array" aca="1" ref="D740" ca="1">IFERROR(INDIRECT("'Application For TE&amp;GOTS'!L"&amp;'Application For TE&amp;GOTS'!S781),"")</f>
        <v/>
      </c>
      <c r="E740" s="10" t="e">
        <f ca="1">'Application For TE&amp;GOTS'!AF781</f>
        <v>#VALUE!</v>
      </c>
      <c r="F740" s="10" t="str">
        <f ca="1">IFERROR(LEFT('Application For TE&amp;GOTS'!AH781,LEN('Application For TE&amp;GOTS'!AH781)-2),"")</f>
        <v/>
      </c>
      <c r="G740" s="10" t="e">
        <f ca="1">'Application For TE&amp;GOTS'!AI781</f>
        <v>#VALUE!</v>
      </c>
      <c r="AF740" s="10" t="str">
        <f ca="1">IF(MATCH(B740,B$1:B740,0)=ROW(B740),B740&amp;";","")</f>
        <v/>
      </c>
      <c r="AG740" s="10" t="str">
        <f>IF(MATCH(C740,C$1:C740,0)=ROW(C740),C740&amp;";","")</f>
        <v/>
      </c>
      <c r="AH740" s="10" t="str">
        <f ca="1">IF(MATCH(D740,D$1:D740,0)=ROW(D740),D740&amp;";","")</f>
        <v/>
      </c>
      <c r="AI740" s="10" t="e">
        <f ca="1">IF(MATCH(E740,E$1:E740,0)=ROW(E740),E740&amp;";","")</f>
        <v>#VALUE!</v>
      </c>
    </row>
    <row r="741" spans="1:35">
      <c r="A741" s="10">
        <v>720</v>
      </c>
      <c r="B741" s="10" t="str">
        <f ca="1">'Application For TE&amp;GOTS'!X782</f>
        <v/>
      </c>
      <c r="C741" s="10">
        <f>'Application For TE&amp;GOTS'!$D782</f>
        <v>0</v>
      </c>
      <c r="D741" s="10" t="str" cm="1">
        <f t="array" aca="1" ref="D741" ca="1">IFERROR(INDIRECT("'Application For TE&amp;GOTS'!L"&amp;'Application For TE&amp;GOTS'!S782),"")</f>
        <v/>
      </c>
      <c r="E741" s="10" t="e">
        <f ca="1">'Application For TE&amp;GOTS'!AF782</f>
        <v>#VALUE!</v>
      </c>
      <c r="F741" s="10" t="str">
        <f ca="1">IFERROR(LEFT('Application For TE&amp;GOTS'!AH782,LEN('Application For TE&amp;GOTS'!AH782)-2),"")</f>
        <v/>
      </c>
      <c r="G741" s="10" t="e">
        <f ca="1">'Application For TE&amp;GOTS'!AI782</f>
        <v>#VALUE!</v>
      </c>
      <c r="AF741" s="10" t="str">
        <f ca="1">IF(MATCH(B741,B$1:B741,0)=ROW(B741),B741&amp;";","")</f>
        <v/>
      </c>
      <c r="AG741" s="10" t="str">
        <f>IF(MATCH(C741,C$1:C741,0)=ROW(C741),C741&amp;";","")</f>
        <v/>
      </c>
      <c r="AH741" s="10" t="str">
        <f ca="1">IF(MATCH(D741,D$1:D741,0)=ROW(D741),D741&amp;";","")</f>
        <v/>
      </c>
      <c r="AI741" s="10" t="e">
        <f ca="1">IF(MATCH(E741,E$1:E741,0)=ROW(E741),E741&amp;";","")</f>
        <v>#VALUE!</v>
      </c>
    </row>
    <row r="742" spans="1:35">
      <c r="A742" s="10">
        <v>721</v>
      </c>
      <c r="B742" s="10" t="str">
        <f ca="1">'Application For TE&amp;GOTS'!X783</f>
        <v/>
      </c>
      <c r="C742" s="10">
        <f>'Application For TE&amp;GOTS'!$D783</f>
        <v>0</v>
      </c>
      <c r="D742" s="10" t="str" cm="1">
        <f t="array" aca="1" ref="D742" ca="1">IFERROR(INDIRECT("'Application For TE&amp;GOTS'!L"&amp;'Application For TE&amp;GOTS'!S783),"")</f>
        <v/>
      </c>
      <c r="E742" s="10" t="e">
        <f ca="1">'Application For TE&amp;GOTS'!AF783</f>
        <v>#VALUE!</v>
      </c>
      <c r="F742" s="10" t="str">
        <f ca="1">IFERROR(LEFT('Application For TE&amp;GOTS'!AH783,LEN('Application For TE&amp;GOTS'!AH783)-2),"")</f>
        <v/>
      </c>
      <c r="G742" s="10" t="e">
        <f ca="1">'Application For TE&amp;GOTS'!AI783</f>
        <v>#VALUE!</v>
      </c>
      <c r="AF742" s="10" t="str">
        <f ca="1">IF(MATCH(B742,B$1:B742,0)=ROW(B742),B742&amp;";","")</f>
        <v/>
      </c>
      <c r="AG742" s="10" t="str">
        <f>IF(MATCH(C742,C$1:C742,0)=ROW(C742),C742&amp;";","")</f>
        <v/>
      </c>
      <c r="AH742" s="10" t="str">
        <f ca="1">IF(MATCH(D742,D$1:D742,0)=ROW(D742),D742&amp;";","")</f>
        <v/>
      </c>
      <c r="AI742" s="10" t="e">
        <f ca="1">IF(MATCH(E742,E$1:E742,0)=ROW(E742),E742&amp;";","")</f>
        <v>#VALUE!</v>
      </c>
    </row>
    <row r="743" spans="1:35">
      <c r="A743" s="10">
        <v>722</v>
      </c>
      <c r="B743" s="10" t="str">
        <f ca="1">'Application For TE&amp;GOTS'!X784</f>
        <v/>
      </c>
      <c r="C743" s="10">
        <f>'Application For TE&amp;GOTS'!$D784</f>
        <v>0</v>
      </c>
      <c r="D743" s="10" t="str" cm="1">
        <f t="array" aca="1" ref="D743" ca="1">IFERROR(INDIRECT("'Application For TE&amp;GOTS'!L"&amp;'Application For TE&amp;GOTS'!S784),"")</f>
        <v/>
      </c>
      <c r="E743" s="10" t="e">
        <f ca="1">'Application For TE&amp;GOTS'!AF784</f>
        <v>#VALUE!</v>
      </c>
      <c r="F743" s="10" t="str">
        <f ca="1">IFERROR(LEFT('Application For TE&amp;GOTS'!AH784,LEN('Application For TE&amp;GOTS'!AH784)-2),"")</f>
        <v/>
      </c>
      <c r="G743" s="10" t="e">
        <f ca="1">'Application For TE&amp;GOTS'!AI784</f>
        <v>#VALUE!</v>
      </c>
      <c r="AF743" s="10" t="str">
        <f ca="1">IF(MATCH(B743,B$1:B743,0)=ROW(B743),B743&amp;";","")</f>
        <v/>
      </c>
      <c r="AG743" s="10" t="str">
        <f>IF(MATCH(C743,C$1:C743,0)=ROW(C743),C743&amp;";","")</f>
        <v/>
      </c>
      <c r="AH743" s="10" t="str">
        <f ca="1">IF(MATCH(D743,D$1:D743,0)=ROW(D743),D743&amp;";","")</f>
        <v/>
      </c>
      <c r="AI743" s="10" t="e">
        <f ca="1">IF(MATCH(E743,E$1:E743,0)=ROW(E743),E743&amp;";","")</f>
        <v>#VALUE!</v>
      </c>
    </row>
    <row r="744" spans="1:35">
      <c r="A744" s="10">
        <v>723</v>
      </c>
      <c r="B744" s="10" t="str">
        <f ca="1">'Application For TE&amp;GOTS'!X785</f>
        <v/>
      </c>
      <c r="C744" s="10">
        <f>'Application For TE&amp;GOTS'!$D785</f>
        <v>0</v>
      </c>
      <c r="D744" s="10" t="str" cm="1">
        <f t="array" aca="1" ref="D744" ca="1">IFERROR(INDIRECT("'Application For TE&amp;GOTS'!L"&amp;'Application For TE&amp;GOTS'!S785),"")</f>
        <v/>
      </c>
      <c r="E744" s="10" t="e">
        <f ca="1">'Application For TE&amp;GOTS'!AF785</f>
        <v>#VALUE!</v>
      </c>
      <c r="F744" s="10" t="str">
        <f ca="1">IFERROR(LEFT('Application For TE&amp;GOTS'!AH785,LEN('Application For TE&amp;GOTS'!AH785)-2),"")</f>
        <v/>
      </c>
      <c r="G744" s="10" t="e">
        <f ca="1">'Application For TE&amp;GOTS'!AI785</f>
        <v>#VALUE!</v>
      </c>
      <c r="AF744" s="10" t="str">
        <f ca="1">IF(MATCH(B744,B$1:B744,0)=ROW(B744),B744&amp;";","")</f>
        <v/>
      </c>
      <c r="AG744" s="10" t="str">
        <f>IF(MATCH(C744,C$1:C744,0)=ROW(C744),C744&amp;";","")</f>
        <v/>
      </c>
      <c r="AH744" s="10" t="str">
        <f ca="1">IF(MATCH(D744,D$1:D744,0)=ROW(D744),D744&amp;";","")</f>
        <v/>
      </c>
      <c r="AI744" s="10" t="e">
        <f ca="1">IF(MATCH(E744,E$1:E744,0)=ROW(E744),E744&amp;";","")</f>
        <v>#VALUE!</v>
      </c>
    </row>
    <row r="745" spans="1:35">
      <c r="A745" s="10">
        <v>724</v>
      </c>
      <c r="B745" s="10" t="str">
        <f ca="1">'Application For TE&amp;GOTS'!X786</f>
        <v/>
      </c>
      <c r="C745" s="10">
        <f>'Application For TE&amp;GOTS'!$D786</f>
        <v>0</v>
      </c>
      <c r="D745" s="10" t="str" cm="1">
        <f t="array" aca="1" ref="D745" ca="1">IFERROR(INDIRECT("'Application For TE&amp;GOTS'!L"&amp;'Application For TE&amp;GOTS'!S786),"")</f>
        <v/>
      </c>
      <c r="E745" s="10" t="e">
        <f ca="1">'Application For TE&amp;GOTS'!AF786</f>
        <v>#VALUE!</v>
      </c>
      <c r="F745" s="10" t="str">
        <f ca="1">IFERROR(LEFT('Application For TE&amp;GOTS'!AH786,LEN('Application For TE&amp;GOTS'!AH786)-2),"")</f>
        <v/>
      </c>
      <c r="G745" s="10" t="e">
        <f ca="1">'Application For TE&amp;GOTS'!AI786</f>
        <v>#VALUE!</v>
      </c>
      <c r="AF745" s="10" t="str">
        <f ca="1">IF(MATCH(B745,B$1:B745,0)=ROW(B745),B745&amp;";","")</f>
        <v/>
      </c>
      <c r="AG745" s="10" t="str">
        <f>IF(MATCH(C745,C$1:C745,0)=ROW(C745),C745&amp;";","")</f>
        <v/>
      </c>
      <c r="AH745" s="10" t="str">
        <f ca="1">IF(MATCH(D745,D$1:D745,0)=ROW(D745),D745&amp;";","")</f>
        <v/>
      </c>
      <c r="AI745" s="10" t="e">
        <f ca="1">IF(MATCH(E745,E$1:E745,0)=ROW(E745),E745&amp;";","")</f>
        <v>#VALUE!</v>
      </c>
    </row>
    <row r="746" spans="1:35">
      <c r="A746" s="10">
        <v>725</v>
      </c>
      <c r="B746" s="10" t="str">
        <f ca="1">'Application For TE&amp;GOTS'!X787</f>
        <v/>
      </c>
      <c r="C746" s="10">
        <f>'Application For TE&amp;GOTS'!$D787</f>
        <v>0</v>
      </c>
      <c r="D746" s="10" t="str" cm="1">
        <f t="array" aca="1" ref="D746" ca="1">IFERROR(INDIRECT("'Application For TE&amp;GOTS'!L"&amp;'Application For TE&amp;GOTS'!S787),"")</f>
        <v/>
      </c>
      <c r="E746" s="10" t="e">
        <f ca="1">'Application For TE&amp;GOTS'!AF787</f>
        <v>#VALUE!</v>
      </c>
      <c r="F746" s="10" t="str">
        <f ca="1">IFERROR(LEFT('Application For TE&amp;GOTS'!AH787,LEN('Application For TE&amp;GOTS'!AH787)-2),"")</f>
        <v/>
      </c>
      <c r="G746" s="10" t="e">
        <f ca="1">'Application For TE&amp;GOTS'!AI787</f>
        <v>#VALUE!</v>
      </c>
      <c r="AF746" s="10" t="str">
        <f ca="1">IF(MATCH(B746,B$1:B746,0)=ROW(B746),B746&amp;";","")</f>
        <v/>
      </c>
      <c r="AG746" s="10" t="str">
        <f>IF(MATCH(C746,C$1:C746,0)=ROW(C746),C746&amp;";","")</f>
        <v/>
      </c>
      <c r="AH746" s="10" t="str">
        <f ca="1">IF(MATCH(D746,D$1:D746,0)=ROW(D746),D746&amp;";","")</f>
        <v/>
      </c>
      <c r="AI746" s="10" t="e">
        <f ca="1">IF(MATCH(E746,E$1:E746,0)=ROW(E746),E746&amp;";","")</f>
        <v>#VALUE!</v>
      </c>
    </row>
    <row r="747" spans="1:35">
      <c r="A747" s="10">
        <v>726</v>
      </c>
      <c r="B747" s="10" t="str">
        <f ca="1">'Application For TE&amp;GOTS'!X788</f>
        <v/>
      </c>
      <c r="C747" s="10">
        <f>'Application For TE&amp;GOTS'!$D788</f>
        <v>0</v>
      </c>
      <c r="D747" s="10" t="str" cm="1">
        <f t="array" aca="1" ref="D747" ca="1">IFERROR(INDIRECT("'Application For TE&amp;GOTS'!L"&amp;'Application For TE&amp;GOTS'!S788),"")</f>
        <v/>
      </c>
      <c r="E747" s="10" t="e">
        <f ca="1">'Application For TE&amp;GOTS'!AF788</f>
        <v>#VALUE!</v>
      </c>
      <c r="F747" s="10" t="str">
        <f ca="1">IFERROR(LEFT('Application For TE&amp;GOTS'!AH788,LEN('Application For TE&amp;GOTS'!AH788)-2),"")</f>
        <v/>
      </c>
      <c r="G747" s="10" t="e">
        <f ca="1">'Application For TE&amp;GOTS'!AI788</f>
        <v>#VALUE!</v>
      </c>
      <c r="AF747" s="10" t="str">
        <f ca="1">IF(MATCH(B747,B$1:B747,0)=ROW(B747),B747&amp;";","")</f>
        <v/>
      </c>
      <c r="AG747" s="10" t="str">
        <f>IF(MATCH(C747,C$1:C747,0)=ROW(C747),C747&amp;";","")</f>
        <v/>
      </c>
      <c r="AH747" s="10" t="str">
        <f ca="1">IF(MATCH(D747,D$1:D747,0)=ROW(D747),D747&amp;";","")</f>
        <v/>
      </c>
      <c r="AI747" s="10" t="e">
        <f ca="1">IF(MATCH(E747,E$1:E747,0)=ROW(E747),E747&amp;";","")</f>
        <v>#VALUE!</v>
      </c>
    </row>
    <row r="748" spans="1:35">
      <c r="A748" s="10">
        <v>727</v>
      </c>
      <c r="B748" s="10" t="str">
        <f ca="1">'Application For TE&amp;GOTS'!X789</f>
        <v/>
      </c>
      <c r="C748" s="10">
        <f>'Application For TE&amp;GOTS'!$D789</f>
        <v>0</v>
      </c>
      <c r="D748" s="10" t="str" cm="1">
        <f t="array" aca="1" ref="D748" ca="1">IFERROR(INDIRECT("'Application For TE&amp;GOTS'!L"&amp;'Application For TE&amp;GOTS'!S789),"")</f>
        <v/>
      </c>
      <c r="E748" s="10" t="e">
        <f ca="1">'Application For TE&amp;GOTS'!AF789</f>
        <v>#VALUE!</v>
      </c>
      <c r="F748" s="10" t="str">
        <f ca="1">IFERROR(LEFT('Application For TE&amp;GOTS'!AH789,LEN('Application For TE&amp;GOTS'!AH789)-2),"")</f>
        <v/>
      </c>
      <c r="G748" s="10" t="e">
        <f ca="1">'Application For TE&amp;GOTS'!AI789</f>
        <v>#VALUE!</v>
      </c>
      <c r="AF748" s="10" t="str">
        <f ca="1">IF(MATCH(B748,B$1:B748,0)=ROW(B748),B748&amp;";","")</f>
        <v/>
      </c>
      <c r="AG748" s="10" t="str">
        <f>IF(MATCH(C748,C$1:C748,0)=ROW(C748),C748&amp;";","")</f>
        <v/>
      </c>
      <c r="AH748" s="10" t="str">
        <f ca="1">IF(MATCH(D748,D$1:D748,0)=ROW(D748),D748&amp;";","")</f>
        <v/>
      </c>
      <c r="AI748" s="10" t="e">
        <f ca="1">IF(MATCH(E748,E$1:E748,0)=ROW(E748),E748&amp;";","")</f>
        <v>#VALUE!</v>
      </c>
    </row>
    <row r="749" spans="1:35">
      <c r="A749" s="10">
        <v>728</v>
      </c>
      <c r="B749" s="10" t="str">
        <f ca="1">'Application For TE&amp;GOTS'!X790</f>
        <v/>
      </c>
      <c r="C749" s="10">
        <f>'Application For TE&amp;GOTS'!$D790</f>
        <v>0</v>
      </c>
      <c r="D749" s="10" t="str" cm="1">
        <f t="array" aca="1" ref="D749" ca="1">IFERROR(INDIRECT("'Application For TE&amp;GOTS'!L"&amp;'Application For TE&amp;GOTS'!S790),"")</f>
        <v/>
      </c>
      <c r="E749" s="10" t="e">
        <f ca="1">'Application For TE&amp;GOTS'!AF790</f>
        <v>#VALUE!</v>
      </c>
      <c r="F749" s="10" t="str">
        <f ca="1">IFERROR(LEFT('Application For TE&amp;GOTS'!AH790,LEN('Application For TE&amp;GOTS'!AH790)-2),"")</f>
        <v/>
      </c>
      <c r="G749" s="10" t="e">
        <f ca="1">'Application For TE&amp;GOTS'!AI790</f>
        <v>#VALUE!</v>
      </c>
      <c r="AF749" s="10" t="str">
        <f ca="1">IF(MATCH(B749,B$1:B749,0)=ROW(B749),B749&amp;";","")</f>
        <v/>
      </c>
      <c r="AG749" s="10" t="str">
        <f>IF(MATCH(C749,C$1:C749,0)=ROW(C749),C749&amp;";","")</f>
        <v/>
      </c>
      <c r="AH749" s="10" t="str">
        <f ca="1">IF(MATCH(D749,D$1:D749,0)=ROW(D749),D749&amp;";","")</f>
        <v/>
      </c>
      <c r="AI749" s="10" t="e">
        <f ca="1">IF(MATCH(E749,E$1:E749,0)=ROW(E749),E749&amp;";","")</f>
        <v>#VALUE!</v>
      </c>
    </row>
    <row r="750" spans="1:35">
      <c r="A750" s="10">
        <v>729</v>
      </c>
      <c r="B750" s="10" t="str">
        <f ca="1">'Application For TE&amp;GOTS'!X791</f>
        <v/>
      </c>
      <c r="C750" s="10">
        <f>'Application For TE&amp;GOTS'!$D791</f>
        <v>0</v>
      </c>
      <c r="D750" s="10" t="str" cm="1">
        <f t="array" aca="1" ref="D750" ca="1">IFERROR(INDIRECT("'Application For TE&amp;GOTS'!L"&amp;'Application For TE&amp;GOTS'!S791),"")</f>
        <v/>
      </c>
      <c r="E750" s="10" t="e">
        <f ca="1">'Application For TE&amp;GOTS'!AF791</f>
        <v>#VALUE!</v>
      </c>
      <c r="F750" s="10" t="str">
        <f ca="1">IFERROR(LEFT('Application For TE&amp;GOTS'!AH791,LEN('Application For TE&amp;GOTS'!AH791)-2),"")</f>
        <v/>
      </c>
      <c r="G750" s="10" t="e">
        <f ca="1">'Application For TE&amp;GOTS'!AI791</f>
        <v>#VALUE!</v>
      </c>
      <c r="AF750" s="10" t="str">
        <f ca="1">IF(MATCH(B750,B$1:B750,0)=ROW(B750),B750&amp;";","")</f>
        <v/>
      </c>
      <c r="AG750" s="10" t="str">
        <f>IF(MATCH(C750,C$1:C750,0)=ROW(C750),C750&amp;";","")</f>
        <v/>
      </c>
      <c r="AH750" s="10" t="str">
        <f ca="1">IF(MATCH(D750,D$1:D750,0)=ROW(D750),D750&amp;";","")</f>
        <v/>
      </c>
      <c r="AI750" s="10" t="e">
        <f ca="1">IF(MATCH(E750,E$1:E750,0)=ROW(E750),E750&amp;";","")</f>
        <v>#VALUE!</v>
      </c>
    </row>
    <row r="751" spans="1:35">
      <c r="A751" s="10">
        <v>730</v>
      </c>
      <c r="B751" s="10" t="str">
        <f ca="1">'Application For TE&amp;GOTS'!X792</f>
        <v/>
      </c>
      <c r="C751" s="10">
        <f>'Application For TE&amp;GOTS'!$D792</f>
        <v>0</v>
      </c>
      <c r="D751" s="10" t="str" cm="1">
        <f t="array" aca="1" ref="D751" ca="1">IFERROR(INDIRECT("'Application For TE&amp;GOTS'!L"&amp;'Application For TE&amp;GOTS'!S792),"")</f>
        <v/>
      </c>
      <c r="E751" s="10" t="e">
        <f ca="1">'Application For TE&amp;GOTS'!AF792</f>
        <v>#VALUE!</v>
      </c>
      <c r="F751" s="10" t="str">
        <f ca="1">IFERROR(LEFT('Application For TE&amp;GOTS'!AH792,LEN('Application For TE&amp;GOTS'!AH792)-2),"")</f>
        <v/>
      </c>
      <c r="G751" s="10" t="e">
        <f ca="1">'Application For TE&amp;GOTS'!AI792</f>
        <v>#VALUE!</v>
      </c>
      <c r="AF751" s="10" t="str">
        <f ca="1">IF(MATCH(B751,B$1:B751,0)=ROW(B751),B751&amp;";","")</f>
        <v/>
      </c>
      <c r="AG751" s="10" t="str">
        <f>IF(MATCH(C751,C$1:C751,0)=ROW(C751),C751&amp;";","")</f>
        <v/>
      </c>
      <c r="AH751" s="10" t="str">
        <f ca="1">IF(MATCH(D751,D$1:D751,0)=ROW(D751),D751&amp;";","")</f>
        <v/>
      </c>
      <c r="AI751" s="10" t="e">
        <f ca="1">IF(MATCH(E751,E$1:E751,0)=ROW(E751),E751&amp;";","")</f>
        <v>#VALUE!</v>
      </c>
    </row>
    <row r="752" spans="1:35">
      <c r="A752" s="10">
        <v>731</v>
      </c>
      <c r="B752" s="10" t="str">
        <f ca="1">'Application For TE&amp;GOTS'!X793</f>
        <v/>
      </c>
      <c r="C752" s="10">
        <f>'Application For TE&amp;GOTS'!$D793</f>
        <v>0</v>
      </c>
      <c r="D752" s="10" t="str" cm="1">
        <f t="array" aca="1" ref="D752" ca="1">IFERROR(INDIRECT("'Application For TE&amp;GOTS'!L"&amp;'Application For TE&amp;GOTS'!S793),"")</f>
        <v/>
      </c>
      <c r="E752" s="10" t="e">
        <f ca="1">'Application For TE&amp;GOTS'!AF793</f>
        <v>#VALUE!</v>
      </c>
      <c r="F752" s="10" t="str">
        <f ca="1">IFERROR(LEFT('Application For TE&amp;GOTS'!AH793,LEN('Application For TE&amp;GOTS'!AH793)-2),"")</f>
        <v/>
      </c>
      <c r="G752" s="10" t="e">
        <f ca="1">'Application For TE&amp;GOTS'!AI793</f>
        <v>#VALUE!</v>
      </c>
      <c r="AF752" s="10" t="str">
        <f ca="1">IF(MATCH(B752,B$1:B752,0)=ROW(B752),B752&amp;";","")</f>
        <v/>
      </c>
      <c r="AG752" s="10" t="str">
        <f>IF(MATCH(C752,C$1:C752,0)=ROW(C752),C752&amp;";","")</f>
        <v/>
      </c>
      <c r="AH752" s="10" t="str">
        <f ca="1">IF(MATCH(D752,D$1:D752,0)=ROW(D752),D752&amp;";","")</f>
        <v/>
      </c>
      <c r="AI752" s="10" t="e">
        <f ca="1">IF(MATCH(E752,E$1:E752,0)=ROW(E752),E752&amp;";","")</f>
        <v>#VALUE!</v>
      </c>
    </row>
    <row r="753" spans="1:35">
      <c r="A753" s="10">
        <v>732</v>
      </c>
      <c r="B753" s="10" t="str">
        <f ca="1">'Application For TE&amp;GOTS'!X794</f>
        <v/>
      </c>
      <c r="C753" s="10">
        <f>'Application For TE&amp;GOTS'!$D794</f>
        <v>0</v>
      </c>
      <c r="D753" s="10" t="str" cm="1">
        <f t="array" aca="1" ref="D753" ca="1">IFERROR(INDIRECT("'Application For TE&amp;GOTS'!L"&amp;'Application For TE&amp;GOTS'!S794),"")</f>
        <v/>
      </c>
      <c r="E753" s="10" t="e">
        <f ca="1">'Application For TE&amp;GOTS'!AF794</f>
        <v>#VALUE!</v>
      </c>
      <c r="F753" s="10" t="str">
        <f ca="1">IFERROR(LEFT('Application For TE&amp;GOTS'!AH794,LEN('Application For TE&amp;GOTS'!AH794)-2),"")</f>
        <v/>
      </c>
      <c r="G753" s="10" t="e">
        <f ca="1">'Application For TE&amp;GOTS'!AI794</f>
        <v>#VALUE!</v>
      </c>
      <c r="AF753" s="10" t="str">
        <f ca="1">IF(MATCH(B753,B$1:B753,0)=ROW(B753),B753&amp;";","")</f>
        <v/>
      </c>
      <c r="AG753" s="10" t="str">
        <f>IF(MATCH(C753,C$1:C753,0)=ROW(C753),C753&amp;";","")</f>
        <v/>
      </c>
      <c r="AH753" s="10" t="str">
        <f ca="1">IF(MATCH(D753,D$1:D753,0)=ROW(D753),D753&amp;";","")</f>
        <v/>
      </c>
      <c r="AI753" s="10" t="e">
        <f ca="1">IF(MATCH(E753,E$1:E753,0)=ROW(E753),E753&amp;";","")</f>
        <v>#VALUE!</v>
      </c>
    </row>
    <row r="754" spans="1:35">
      <c r="A754" s="10">
        <v>733</v>
      </c>
      <c r="B754" s="10" t="str">
        <f ca="1">'Application For TE&amp;GOTS'!X795</f>
        <v/>
      </c>
      <c r="C754" s="10">
        <f>'Application For TE&amp;GOTS'!$D795</f>
        <v>0</v>
      </c>
      <c r="D754" s="10" t="str" cm="1">
        <f t="array" aca="1" ref="D754" ca="1">IFERROR(INDIRECT("'Application For TE&amp;GOTS'!L"&amp;'Application For TE&amp;GOTS'!S795),"")</f>
        <v/>
      </c>
      <c r="E754" s="10" t="e">
        <f ca="1">'Application For TE&amp;GOTS'!AF795</f>
        <v>#VALUE!</v>
      </c>
      <c r="F754" s="10" t="str">
        <f ca="1">IFERROR(LEFT('Application For TE&amp;GOTS'!AH795,LEN('Application For TE&amp;GOTS'!AH795)-2),"")</f>
        <v/>
      </c>
      <c r="G754" s="10" t="e">
        <f ca="1">'Application For TE&amp;GOTS'!AI795</f>
        <v>#VALUE!</v>
      </c>
      <c r="AF754" s="10" t="str">
        <f ca="1">IF(MATCH(B754,B$1:B754,0)=ROW(B754),B754&amp;";","")</f>
        <v/>
      </c>
      <c r="AG754" s="10" t="str">
        <f>IF(MATCH(C754,C$1:C754,0)=ROW(C754),C754&amp;";","")</f>
        <v/>
      </c>
      <c r="AH754" s="10" t="str">
        <f ca="1">IF(MATCH(D754,D$1:D754,0)=ROW(D754),D754&amp;";","")</f>
        <v/>
      </c>
      <c r="AI754" s="10" t="e">
        <f ca="1">IF(MATCH(E754,E$1:E754,0)=ROW(E754),E754&amp;";","")</f>
        <v>#VALUE!</v>
      </c>
    </row>
    <row r="755" spans="1:35">
      <c r="A755" s="10">
        <v>734</v>
      </c>
      <c r="B755" s="10" t="str">
        <f ca="1">'Application For TE&amp;GOTS'!X796</f>
        <v/>
      </c>
      <c r="C755" s="10">
        <f>'Application For TE&amp;GOTS'!$D796</f>
        <v>0</v>
      </c>
      <c r="D755" s="10" t="str" cm="1">
        <f t="array" aca="1" ref="D755" ca="1">IFERROR(INDIRECT("'Application For TE&amp;GOTS'!L"&amp;'Application For TE&amp;GOTS'!S796),"")</f>
        <v/>
      </c>
      <c r="E755" s="10" t="e">
        <f ca="1">'Application For TE&amp;GOTS'!AF796</f>
        <v>#VALUE!</v>
      </c>
      <c r="F755" s="10" t="str">
        <f ca="1">IFERROR(LEFT('Application For TE&amp;GOTS'!AH796,LEN('Application For TE&amp;GOTS'!AH796)-2),"")</f>
        <v/>
      </c>
      <c r="G755" s="10" t="e">
        <f ca="1">'Application For TE&amp;GOTS'!AI796</f>
        <v>#VALUE!</v>
      </c>
      <c r="AF755" s="10" t="str">
        <f ca="1">IF(MATCH(B755,B$1:B755,0)=ROW(B755),B755&amp;";","")</f>
        <v/>
      </c>
      <c r="AG755" s="10" t="str">
        <f>IF(MATCH(C755,C$1:C755,0)=ROW(C755),C755&amp;";","")</f>
        <v/>
      </c>
      <c r="AH755" s="10" t="str">
        <f ca="1">IF(MATCH(D755,D$1:D755,0)=ROW(D755),D755&amp;";","")</f>
        <v/>
      </c>
      <c r="AI755" s="10" t="e">
        <f ca="1">IF(MATCH(E755,E$1:E755,0)=ROW(E755),E755&amp;";","")</f>
        <v>#VALUE!</v>
      </c>
    </row>
    <row r="756" spans="1:35">
      <c r="A756" s="10">
        <v>735</v>
      </c>
      <c r="B756" s="10" t="str">
        <f ca="1">'Application For TE&amp;GOTS'!X797</f>
        <v/>
      </c>
      <c r="C756" s="10">
        <f>'Application For TE&amp;GOTS'!$D797</f>
        <v>0</v>
      </c>
      <c r="D756" s="10" t="str" cm="1">
        <f t="array" aca="1" ref="D756" ca="1">IFERROR(INDIRECT("'Application For TE&amp;GOTS'!L"&amp;'Application For TE&amp;GOTS'!S797),"")</f>
        <v/>
      </c>
      <c r="E756" s="10" t="e">
        <f ca="1">'Application For TE&amp;GOTS'!AF797</f>
        <v>#VALUE!</v>
      </c>
      <c r="F756" s="10" t="str">
        <f ca="1">IFERROR(LEFT('Application For TE&amp;GOTS'!AH797,LEN('Application For TE&amp;GOTS'!AH797)-2),"")</f>
        <v/>
      </c>
      <c r="G756" s="10" t="e">
        <f ca="1">'Application For TE&amp;GOTS'!AI797</f>
        <v>#VALUE!</v>
      </c>
      <c r="AF756" s="10" t="str">
        <f ca="1">IF(MATCH(B756,B$1:B756,0)=ROW(B756),B756&amp;";","")</f>
        <v/>
      </c>
      <c r="AG756" s="10" t="str">
        <f>IF(MATCH(C756,C$1:C756,0)=ROW(C756),C756&amp;";","")</f>
        <v/>
      </c>
      <c r="AH756" s="10" t="str">
        <f ca="1">IF(MATCH(D756,D$1:D756,0)=ROW(D756),D756&amp;";","")</f>
        <v/>
      </c>
      <c r="AI756" s="10" t="e">
        <f ca="1">IF(MATCH(E756,E$1:E756,0)=ROW(E756),E756&amp;";","")</f>
        <v>#VALUE!</v>
      </c>
    </row>
    <row r="757" spans="1:35">
      <c r="A757" s="10">
        <v>736</v>
      </c>
      <c r="B757" s="10" t="str">
        <f ca="1">'Application For TE&amp;GOTS'!X798</f>
        <v/>
      </c>
      <c r="C757" s="10">
        <f>'Application For TE&amp;GOTS'!$D798</f>
        <v>0</v>
      </c>
      <c r="D757" s="10" t="str" cm="1">
        <f t="array" aca="1" ref="D757" ca="1">IFERROR(INDIRECT("'Application For TE&amp;GOTS'!L"&amp;'Application For TE&amp;GOTS'!S798),"")</f>
        <v/>
      </c>
      <c r="E757" s="10" t="e">
        <f ca="1">'Application For TE&amp;GOTS'!AF798</f>
        <v>#VALUE!</v>
      </c>
      <c r="F757" s="10" t="str">
        <f ca="1">IFERROR(LEFT('Application For TE&amp;GOTS'!AH798,LEN('Application For TE&amp;GOTS'!AH798)-2),"")</f>
        <v/>
      </c>
      <c r="G757" s="10" t="e">
        <f ca="1">'Application For TE&amp;GOTS'!AI798</f>
        <v>#VALUE!</v>
      </c>
      <c r="AF757" s="10" t="str">
        <f ca="1">IF(MATCH(B757,B$1:B757,0)=ROW(B757),B757&amp;";","")</f>
        <v/>
      </c>
      <c r="AG757" s="10" t="str">
        <f>IF(MATCH(C757,C$1:C757,0)=ROW(C757),C757&amp;";","")</f>
        <v/>
      </c>
      <c r="AH757" s="10" t="str">
        <f ca="1">IF(MATCH(D757,D$1:D757,0)=ROW(D757),D757&amp;";","")</f>
        <v/>
      </c>
      <c r="AI757" s="10" t="e">
        <f ca="1">IF(MATCH(E757,E$1:E757,0)=ROW(E757),E757&amp;";","")</f>
        <v>#VALUE!</v>
      </c>
    </row>
    <row r="758" spans="1:35">
      <c r="A758" s="10">
        <v>737</v>
      </c>
      <c r="B758" s="10" t="str">
        <f ca="1">'Application For TE&amp;GOTS'!X799</f>
        <v/>
      </c>
      <c r="C758" s="10">
        <f>'Application For TE&amp;GOTS'!$D799</f>
        <v>0</v>
      </c>
      <c r="D758" s="10" t="str" cm="1">
        <f t="array" aca="1" ref="D758" ca="1">IFERROR(INDIRECT("'Application For TE&amp;GOTS'!L"&amp;'Application For TE&amp;GOTS'!S799),"")</f>
        <v/>
      </c>
      <c r="E758" s="10" t="e">
        <f ca="1">'Application For TE&amp;GOTS'!AF799</f>
        <v>#VALUE!</v>
      </c>
      <c r="F758" s="10" t="str">
        <f ca="1">IFERROR(LEFT('Application For TE&amp;GOTS'!AH799,LEN('Application For TE&amp;GOTS'!AH799)-2),"")</f>
        <v/>
      </c>
      <c r="G758" s="10" t="e">
        <f ca="1">'Application For TE&amp;GOTS'!AI799</f>
        <v>#VALUE!</v>
      </c>
      <c r="AF758" s="10" t="str">
        <f ca="1">IF(MATCH(B758,B$1:B758,0)=ROW(B758),B758&amp;";","")</f>
        <v/>
      </c>
      <c r="AG758" s="10" t="str">
        <f>IF(MATCH(C758,C$1:C758,0)=ROW(C758),C758&amp;";","")</f>
        <v/>
      </c>
      <c r="AH758" s="10" t="str">
        <f ca="1">IF(MATCH(D758,D$1:D758,0)=ROW(D758),D758&amp;";","")</f>
        <v/>
      </c>
      <c r="AI758" s="10" t="e">
        <f ca="1">IF(MATCH(E758,E$1:E758,0)=ROW(E758),E758&amp;";","")</f>
        <v>#VALUE!</v>
      </c>
    </row>
    <row r="759" spans="1:35">
      <c r="A759" s="10">
        <v>738</v>
      </c>
      <c r="B759" s="10" t="str">
        <f ca="1">'Application For TE&amp;GOTS'!X800</f>
        <v/>
      </c>
      <c r="C759" s="10">
        <f>'Application For TE&amp;GOTS'!$D800</f>
        <v>0</v>
      </c>
      <c r="D759" s="10" t="str" cm="1">
        <f t="array" aca="1" ref="D759" ca="1">IFERROR(INDIRECT("'Application For TE&amp;GOTS'!L"&amp;'Application For TE&amp;GOTS'!S800),"")</f>
        <v/>
      </c>
      <c r="E759" s="10" t="e">
        <f ca="1">'Application For TE&amp;GOTS'!AF800</f>
        <v>#VALUE!</v>
      </c>
      <c r="F759" s="10" t="str">
        <f ca="1">IFERROR(LEFT('Application For TE&amp;GOTS'!AH800,LEN('Application For TE&amp;GOTS'!AH800)-2),"")</f>
        <v/>
      </c>
      <c r="G759" s="10" t="e">
        <f ca="1">'Application For TE&amp;GOTS'!AI800</f>
        <v>#VALUE!</v>
      </c>
      <c r="AF759" s="10" t="str">
        <f ca="1">IF(MATCH(B759,B$1:B759,0)=ROW(B759),B759&amp;";","")</f>
        <v/>
      </c>
      <c r="AG759" s="10" t="str">
        <f>IF(MATCH(C759,C$1:C759,0)=ROW(C759),C759&amp;";","")</f>
        <v/>
      </c>
      <c r="AH759" s="10" t="str">
        <f ca="1">IF(MATCH(D759,D$1:D759,0)=ROW(D759),D759&amp;";","")</f>
        <v/>
      </c>
      <c r="AI759" s="10" t="e">
        <f ca="1">IF(MATCH(E759,E$1:E759,0)=ROW(E759),E759&amp;";","")</f>
        <v>#VALUE!</v>
      </c>
    </row>
    <row r="760" spans="1:35">
      <c r="A760" s="10">
        <v>739</v>
      </c>
      <c r="B760" s="10" t="str">
        <f ca="1">'Application For TE&amp;GOTS'!X801</f>
        <v/>
      </c>
      <c r="C760" s="10">
        <f>'Application For TE&amp;GOTS'!$D801</f>
        <v>0</v>
      </c>
      <c r="D760" s="10" t="str" cm="1">
        <f t="array" aca="1" ref="D760" ca="1">IFERROR(INDIRECT("'Application For TE&amp;GOTS'!L"&amp;'Application For TE&amp;GOTS'!S801),"")</f>
        <v/>
      </c>
      <c r="E760" s="10" t="e">
        <f ca="1">'Application For TE&amp;GOTS'!AF801</f>
        <v>#VALUE!</v>
      </c>
      <c r="F760" s="10" t="str">
        <f ca="1">IFERROR(LEFT('Application For TE&amp;GOTS'!AH801,LEN('Application For TE&amp;GOTS'!AH801)-2),"")</f>
        <v/>
      </c>
      <c r="G760" s="10" t="e">
        <f ca="1">'Application For TE&amp;GOTS'!AI801</f>
        <v>#VALUE!</v>
      </c>
      <c r="AF760" s="10" t="str">
        <f ca="1">IF(MATCH(B760,B$1:B760,0)=ROW(B760),B760&amp;";","")</f>
        <v/>
      </c>
      <c r="AG760" s="10" t="str">
        <f>IF(MATCH(C760,C$1:C760,0)=ROW(C760),C760&amp;";","")</f>
        <v/>
      </c>
      <c r="AH760" s="10" t="str">
        <f ca="1">IF(MATCH(D760,D$1:D760,0)=ROW(D760),D760&amp;";","")</f>
        <v/>
      </c>
      <c r="AI760" s="10" t="e">
        <f ca="1">IF(MATCH(E760,E$1:E760,0)=ROW(E760),E760&amp;";","")</f>
        <v>#VALUE!</v>
      </c>
    </row>
    <row r="761" spans="1:35">
      <c r="A761" s="10">
        <v>740</v>
      </c>
      <c r="B761" s="10" t="str">
        <f ca="1">'Application For TE&amp;GOTS'!X802</f>
        <v/>
      </c>
      <c r="C761" s="10">
        <f>'Application For TE&amp;GOTS'!$D802</f>
        <v>0</v>
      </c>
      <c r="D761" s="10" t="str" cm="1">
        <f t="array" aca="1" ref="D761" ca="1">IFERROR(INDIRECT("'Application For TE&amp;GOTS'!L"&amp;'Application For TE&amp;GOTS'!S802),"")</f>
        <v/>
      </c>
      <c r="E761" s="10" t="e">
        <f ca="1">'Application For TE&amp;GOTS'!AF802</f>
        <v>#VALUE!</v>
      </c>
      <c r="F761" s="10" t="str">
        <f ca="1">IFERROR(LEFT('Application For TE&amp;GOTS'!AH802,LEN('Application For TE&amp;GOTS'!AH802)-2),"")</f>
        <v/>
      </c>
      <c r="G761" s="10" t="e">
        <f ca="1">'Application For TE&amp;GOTS'!AI802</f>
        <v>#VALUE!</v>
      </c>
      <c r="AF761" s="10" t="str">
        <f ca="1">IF(MATCH(B761,B$1:B761,0)=ROW(B761),B761&amp;";","")</f>
        <v/>
      </c>
      <c r="AG761" s="10" t="str">
        <f>IF(MATCH(C761,C$1:C761,0)=ROW(C761),C761&amp;";","")</f>
        <v/>
      </c>
      <c r="AH761" s="10" t="str">
        <f ca="1">IF(MATCH(D761,D$1:D761,0)=ROW(D761),D761&amp;";","")</f>
        <v/>
      </c>
      <c r="AI761" s="10" t="e">
        <f ca="1">IF(MATCH(E761,E$1:E761,0)=ROW(E761),E761&amp;";","")</f>
        <v>#VALUE!</v>
      </c>
    </row>
    <row r="762" spans="1:35">
      <c r="A762" s="10">
        <v>741</v>
      </c>
      <c r="B762" s="10" t="str">
        <f ca="1">'Application For TE&amp;GOTS'!X803</f>
        <v/>
      </c>
      <c r="C762" s="10">
        <f>'Application For TE&amp;GOTS'!$D803</f>
        <v>0</v>
      </c>
      <c r="D762" s="10" t="str" cm="1">
        <f t="array" aca="1" ref="D762" ca="1">IFERROR(INDIRECT("'Application For TE&amp;GOTS'!L"&amp;'Application For TE&amp;GOTS'!S803),"")</f>
        <v/>
      </c>
      <c r="E762" s="10" t="e">
        <f ca="1">'Application For TE&amp;GOTS'!AF803</f>
        <v>#VALUE!</v>
      </c>
      <c r="F762" s="10" t="str">
        <f ca="1">IFERROR(LEFT('Application For TE&amp;GOTS'!AH803,LEN('Application For TE&amp;GOTS'!AH803)-2),"")</f>
        <v/>
      </c>
      <c r="G762" s="10" t="e">
        <f ca="1">'Application For TE&amp;GOTS'!AI803</f>
        <v>#VALUE!</v>
      </c>
      <c r="AF762" s="10" t="str">
        <f ca="1">IF(MATCH(B762,B$1:B762,0)=ROW(B762),B762&amp;";","")</f>
        <v/>
      </c>
      <c r="AG762" s="10" t="str">
        <f>IF(MATCH(C762,C$1:C762,0)=ROW(C762),C762&amp;";","")</f>
        <v/>
      </c>
      <c r="AH762" s="10" t="str">
        <f ca="1">IF(MATCH(D762,D$1:D762,0)=ROW(D762),D762&amp;";","")</f>
        <v/>
      </c>
      <c r="AI762" s="10" t="e">
        <f ca="1">IF(MATCH(E762,E$1:E762,0)=ROW(E762),E762&amp;";","")</f>
        <v>#VALUE!</v>
      </c>
    </row>
    <row r="763" spans="1:35">
      <c r="A763" s="10">
        <v>742</v>
      </c>
      <c r="B763" s="10" t="str">
        <f ca="1">'Application For TE&amp;GOTS'!X804</f>
        <v/>
      </c>
      <c r="C763" s="10">
        <f>'Application For TE&amp;GOTS'!$D804</f>
        <v>0</v>
      </c>
      <c r="D763" s="10" t="str" cm="1">
        <f t="array" aca="1" ref="D763" ca="1">IFERROR(INDIRECT("'Application For TE&amp;GOTS'!L"&amp;'Application For TE&amp;GOTS'!S804),"")</f>
        <v/>
      </c>
      <c r="E763" s="10" t="e">
        <f ca="1">'Application For TE&amp;GOTS'!AF804</f>
        <v>#VALUE!</v>
      </c>
      <c r="F763" s="10" t="str">
        <f ca="1">IFERROR(LEFT('Application For TE&amp;GOTS'!AH804,LEN('Application For TE&amp;GOTS'!AH804)-2),"")</f>
        <v/>
      </c>
      <c r="G763" s="10" t="e">
        <f ca="1">'Application For TE&amp;GOTS'!AI804</f>
        <v>#VALUE!</v>
      </c>
      <c r="AF763" s="10" t="str">
        <f ca="1">IF(MATCH(B763,B$1:B763,0)=ROW(B763),B763&amp;";","")</f>
        <v/>
      </c>
      <c r="AG763" s="10" t="str">
        <f>IF(MATCH(C763,C$1:C763,0)=ROW(C763),C763&amp;";","")</f>
        <v/>
      </c>
      <c r="AH763" s="10" t="str">
        <f ca="1">IF(MATCH(D763,D$1:D763,0)=ROW(D763),D763&amp;";","")</f>
        <v/>
      </c>
      <c r="AI763" s="10" t="e">
        <f ca="1">IF(MATCH(E763,E$1:E763,0)=ROW(E763),E763&amp;";","")</f>
        <v>#VALUE!</v>
      </c>
    </row>
    <row r="764" spans="1:35">
      <c r="A764" s="10">
        <v>743</v>
      </c>
      <c r="B764" s="10" t="str">
        <f ca="1">'Application For TE&amp;GOTS'!X805</f>
        <v/>
      </c>
      <c r="C764" s="10">
        <f>'Application For TE&amp;GOTS'!$D805</f>
        <v>0</v>
      </c>
      <c r="D764" s="10" t="str" cm="1">
        <f t="array" aca="1" ref="D764" ca="1">IFERROR(INDIRECT("'Application For TE&amp;GOTS'!L"&amp;'Application For TE&amp;GOTS'!S805),"")</f>
        <v/>
      </c>
      <c r="E764" s="10" t="e">
        <f ca="1">'Application For TE&amp;GOTS'!AF805</f>
        <v>#VALUE!</v>
      </c>
      <c r="F764" s="10" t="str">
        <f ca="1">IFERROR(LEFT('Application For TE&amp;GOTS'!AH805,LEN('Application For TE&amp;GOTS'!AH805)-2),"")</f>
        <v/>
      </c>
      <c r="G764" s="10" t="e">
        <f ca="1">'Application For TE&amp;GOTS'!AI805</f>
        <v>#VALUE!</v>
      </c>
      <c r="AF764" s="10" t="str">
        <f ca="1">IF(MATCH(B764,B$1:B764,0)=ROW(B764),B764&amp;";","")</f>
        <v/>
      </c>
      <c r="AG764" s="10" t="str">
        <f>IF(MATCH(C764,C$1:C764,0)=ROW(C764),C764&amp;";","")</f>
        <v/>
      </c>
      <c r="AH764" s="10" t="str">
        <f ca="1">IF(MATCH(D764,D$1:D764,0)=ROW(D764),D764&amp;";","")</f>
        <v/>
      </c>
      <c r="AI764" s="10" t="e">
        <f ca="1">IF(MATCH(E764,E$1:E764,0)=ROW(E764),E764&amp;";","")</f>
        <v>#VALUE!</v>
      </c>
    </row>
    <row r="765" spans="1:35">
      <c r="A765" s="10">
        <v>744</v>
      </c>
      <c r="B765" s="10" t="str">
        <f ca="1">'Application For TE&amp;GOTS'!X806</f>
        <v/>
      </c>
      <c r="C765" s="10">
        <f>'Application For TE&amp;GOTS'!$D806</f>
        <v>0</v>
      </c>
      <c r="D765" s="10" t="str" cm="1">
        <f t="array" aca="1" ref="D765" ca="1">IFERROR(INDIRECT("'Application For TE&amp;GOTS'!L"&amp;'Application For TE&amp;GOTS'!S806),"")</f>
        <v/>
      </c>
      <c r="E765" s="10" t="e">
        <f ca="1">'Application For TE&amp;GOTS'!AF806</f>
        <v>#VALUE!</v>
      </c>
      <c r="F765" s="10" t="str">
        <f ca="1">IFERROR(LEFT('Application For TE&amp;GOTS'!AH806,LEN('Application For TE&amp;GOTS'!AH806)-2),"")</f>
        <v/>
      </c>
      <c r="G765" s="10" t="e">
        <f ca="1">'Application For TE&amp;GOTS'!AI806</f>
        <v>#VALUE!</v>
      </c>
      <c r="AF765" s="10" t="str">
        <f ca="1">IF(MATCH(B765,B$1:B765,0)=ROW(B765),B765&amp;";","")</f>
        <v/>
      </c>
      <c r="AG765" s="10" t="str">
        <f>IF(MATCH(C765,C$1:C765,0)=ROW(C765),C765&amp;";","")</f>
        <v/>
      </c>
      <c r="AH765" s="10" t="str">
        <f ca="1">IF(MATCH(D765,D$1:D765,0)=ROW(D765),D765&amp;";","")</f>
        <v/>
      </c>
      <c r="AI765" s="10" t="e">
        <f ca="1">IF(MATCH(E765,E$1:E765,0)=ROW(E765),E765&amp;";","")</f>
        <v>#VALUE!</v>
      </c>
    </row>
    <row r="766" spans="1:35">
      <c r="A766" s="10">
        <v>745</v>
      </c>
      <c r="B766" s="10" t="str">
        <f ca="1">'Application For TE&amp;GOTS'!X807</f>
        <v/>
      </c>
      <c r="C766" s="10">
        <f>'Application For TE&amp;GOTS'!$D807</f>
        <v>0</v>
      </c>
      <c r="D766" s="10" t="str" cm="1">
        <f t="array" aca="1" ref="D766" ca="1">IFERROR(INDIRECT("'Application For TE&amp;GOTS'!L"&amp;'Application For TE&amp;GOTS'!S807),"")</f>
        <v/>
      </c>
      <c r="E766" s="10" t="e">
        <f ca="1">'Application For TE&amp;GOTS'!AF807</f>
        <v>#VALUE!</v>
      </c>
      <c r="F766" s="10" t="str">
        <f ca="1">IFERROR(LEFT('Application For TE&amp;GOTS'!AH807,LEN('Application For TE&amp;GOTS'!AH807)-2),"")</f>
        <v/>
      </c>
      <c r="G766" s="10" t="e">
        <f ca="1">'Application For TE&amp;GOTS'!AI807</f>
        <v>#VALUE!</v>
      </c>
      <c r="AF766" s="10" t="str">
        <f ca="1">IF(MATCH(B766,B$1:B766,0)=ROW(B766),B766&amp;";","")</f>
        <v/>
      </c>
      <c r="AG766" s="10" t="str">
        <f>IF(MATCH(C766,C$1:C766,0)=ROW(C766),C766&amp;";","")</f>
        <v/>
      </c>
      <c r="AH766" s="10" t="str">
        <f ca="1">IF(MATCH(D766,D$1:D766,0)=ROW(D766),D766&amp;";","")</f>
        <v/>
      </c>
      <c r="AI766" s="10" t="e">
        <f ca="1">IF(MATCH(E766,E$1:E766,0)=ROW(E766),E766&amp;";","")</f>
        <v>#VALUE!</v>
      </c>
    </row>
    <row r="767" spans="1:35">
      <c r="A767" s="10">
        <v>746</v>
      </c>
      <c r="B767" s="10" t="str">
        <f ca="1">'Application For TE&amp;GOTS'!X808</f>
        <v/>
      </c>
      <c r="C767" s="10">
        <f>'Application For TE&amp;GOTS'!$D808</f>
        <v>0</v>
      </c>
      <c r="D767" s="10" t="str" cm="1">
        <f t="array" aca="1" ref="D767" ca="1">IFERROR(INDIRECT("'Application For TE&amp;GOTS'!L"&amp;'Application For TE&amp;GOTS'!S808),"")</f>
        <v/>
      </c>
      <c r="E767" s="10" t="e">
        <f ca="1">'Application For TE&amp;GOTS'!AF808</f>
        <v>#VALUE!</v>
      </c>
      <c r="F767" s="10" t="str">
        <f ca="1">IFERROR(LEFT('Application For TE&amp;GOTS'!AH808,LEN('Application For TE&amp;GOTS'!AH808)-2),"")</f>
        <v/>
      </c>
      <c r="G767" s="10" t="e">
        <f ca="1">'Application For TE&amp;GOTS'!AI808</f>
        <v>#VALUE!</v>
      </c>
      <c r="AF767" s="10" t="str">
        <f ca="1">IF(MATCH(B767,B$1:B767,0)=ROW(B767),B767&amp;";","")</f>
        <v/>
      </c>
      <c r="AG767" s="10" t="str">
        <f>IF(MATCH(C767,C$1:C767,0)=ROW(C767),C767&amp;";","")</f>
        <v/>
      </c>
      <c r="AH767" s="10" t="str">
        <f ca="1">IF(MATCH(D767,D$1:D767,0)=ROW(D767),D767&amp;";","")</f>
        <v/>
      </c>
      <c r="AI767" s="10" t="e">
        <f ca="1">IF(MATCH(E767,E$1:E767,0)=ROW(E767),E767&amp;";","")</f>
        <v>#VALUE!</v>
      </c>
    </row>
    <row r="768" spans="1:35">
      <c r="A768" s="10">
        <v>747</v>
      </c>
      <c r="B768" s="10" t="str">
        <f ca="1">'Application For TE&amp;GOTS'!X809</f>
        <v/>
      </c>
      <c r="C768" s="10">
        <f>'Application For TE&amp;GOTS'!$D809</f>
        <v>0</v>
      </c>
      <c r="D768" s="10" t="str" cm="1">
        <f t="array" aca="1" ref="D768" ca="1">IFERROR(INDIRECT("'Application For TE&amp;GOTS'!L"&amp;'Application For TE&amp;GOTS'!S809),"")</f>
        <v/>
      </c>
      <c r="E768" s="10" t="e">
        <f ca="1">'Application For TE&amp;GOTS'!AF809</f>
        <v>#VALUE!</v>
      </c>
      <c r="F768" s="10" t="str">
        <f ca="1">IFERROR(LEFT('Application For TE&amp;GOTS'!AH809,LEN('Application For TE&amp;GOTS'!AH809)-2),"")</f>
        <v/>
      </c>
      <c r="G768" s="10" t="e">
        <f ca="1">'Application For TE&amp;GOTS'!AI809</f>
        <v>#VALUE!</v>
      </c>
      <c r="AF768" s="10" t="str">
        <f ca="1">IF(MATCH(B768,B$1:B768,0)=ROW(B768),B768&amp;";","")</f>
        <v/>
      </c>
      <c r="AG768" s="10" t="str">
        <f>IF(MATCH(C768,C$1:C768,0)=ROW(C768),C768&amp;";","")</f>
        <v/>
      </c>
      <c r="AH768" s="10" t="str">
        <f ca="1">IF(MATCH(D768,D$1:D768,0)=ROW(D768),D768&amp;";","")</f>
        <v/>
      </c>
      <c r="AI768" s="10" t="e">
        <f ca="1">IF(MATCH(E768,E$1:E768,0)=ROW(E768),E768&amp;";","")</f>
        <v>#VALUE!</v>
      </c>
    </row>
    <row r="769" spans="1:35">
      <c r="A769" s="10">
        <v>748</v>
      </c>
      <c r="B769" s="10" t="str">
        <f ca="1">'Application For TE&amp;GOTS'!X810</f>
        <v/>
      </c>
      <c r="C769" s="10">
        <f>'Application For TE&amp;GOTS'!$D810</f>
        <v>0</v>
      </c>
      <c r="D769" s="10" t="str" cm="1">
        <f t="array" aca="1" ref="D769" ca="1">IFERROR(INDIRECT("'Application For TE&amp;GOTS'!L"&amp;'Application For TE&amp;GOTS'!S810),"")</f>
        <v/>
      </c>
      <c r="E769" s="10" t="e">
        <f ca="1">'Application For TE&amp;GOTS'!AF810</f>
        <v>#VALUE!</v>
      </c>
      <c r="F769" s="10" t="str">
        <f ca="1">IFERROR(LEFT('Application For TE&amp;GOTS'!AH810,LEN('Application For TE&amp;GOTS'!AH810)-2),"")</f>
        <v/>
      </c>
      <c r="G769" s="10" t="e">
        <f ca="1">'Application For TE&amp;GOTS'!AI810</f>
        <v>#VALUE!</v>
      </c>
      <c r="AF769" s="10" t="str">
        <f ca="1">IF(MATCH(B769,B$1:B769,0)=ROW(B769),B769&amp;";","")</f>
        <v/>
      </c>
      <c r="AG769" s="10" t="str">
        <f>IF(MATCH(C769,C$1:C769,0)=ROW(C769),C769&amp;";","")</f>
        <v/>
      </c>
      <c r="AH769" s="10" t="str">
        <f ca="1">IF(MATCH(D769,D$1:D769,0)=ROW(D769),D769&amp;";","")</f>
        <v/>
      </c>
      <c r="AI769" s="10" t="e">
        <f ca="1">IF(MATCH(E769,E$1:E769,0)=ROW(E769),E769&amp;";","")</f>
        <v>#VALUE!</v>
      </c>
    </row>
    <row r="770" spans="1:35">
      <c r="A770" s="10">
        <v>749</v>
      </c>
      <c r="B770" s="10" t="str">
        <f ca="1">'Application For TE&amp;GOTS'!X811</f>
        <v/>
      </c>
      <c r="C770" s="10">
        <f>'Application For TE&amp;GOTS'!$D811</f>
        <v>0</v>
      </c>
      <c r="D770" s="10" t="str" cm="1">
        <f t="array" aca="1" ref="D770" ca="1">IFERROR(INDIRECT("'Application For TE&amp;GOTS'!L"&amp;'Application For TE&amp;GOTS'!S811),"")</f>
        <v/>
      </c>
      <c r="E770" s="10" t="e">
        <f ca="1">'Application For TE&amp;GOTS'!AF811</f>
        <v>#VALUE!</v>
      </c>
      <c r="F770" s="10" t="str">
        <f ca="1">IFERROR(LEFT('Application For TE&amp;GOTS'!AH811,LEN('Application For TE&amp;GOTS'!AH811)-2),"")</f>
        <v/>
      </c>
      <c r="G770" s="10" t="e">
        <f ca="1">'Application For TE&amp;GOTS'!AI811</f>
        <v>#VALUE!</v>
      </c>
      <c r="AF770" s="10" t="str">
        <f ca="1">IF(MATCH(B770,B$1:B770,0)=ROW(B770),B770&amp;";","")</f>
        <v/>
      </c>
      <c r="AG770" s="10" t="str">
        <f>IF(MATCH(C770,C$1:C770,0)=ROW(C770),C770&amp;";","")</f>
        <v/>
      </c>
      <c r="AH770" s="10" t="str">
        <f ca="1">IF(MATCH(D770,D$1:D770,0)=ROW(D770),D770&amp;";","")</f>
        <v/>
      </c>
      <c r="AI770" s="10" t="e">
        <f ca="1">IF(MATCH(E770,E$1:E770,0)=ROW(E770),E770&amp;";","")</f>
        <v>#VALUE!</v>
      </c>
    </row>
    <row r="771" spans="1:35">
      <c r="A771" s="10">
        <v>750</v>
      </c>
      <c r="B771" s="10" t="str">
        <f ca="1">'Application For TE&amp;GOTS'!X812</f>
        <v/>
      </c>
      <c r="C771" s="10">
        <f>'Application For TE&amp;GOTS'!$D812</f>
        <v>0</v>
      </c>
      <c r="D771" s="10" t="str" cm="1">
        <f t="array" aca="1" ref="D771" ca="1">IFERROR(INDIRECT("'Application For TE&amp;GOTS'!L"&amp;'Application For TE&amp;GOTS'!S812),"")</f>
        <v/>
      </c>
      <c r="E771" s="10" t="e">
        <f ca="1">'Application For TE&amp;GOTS'!AF812</f>
        <v>#VALUE!</v>
      </c>
      <c r="F771" s="10" t="str">
        <f ca="1">IFERROR(LEFT('Application For TE&amp;GOTS'!AH812,LEN('Application For TE&amp;GOTS'!AH812)-2),"")</f>
        <v/>
      </c>
      <c r="G771" s="10" t="e">
        <f ca="1">'Application For TE&amp;GOTS'!AI812</f>
        <v>#VALUE!</v>
      </c>
      <c r="AF771" s="10" t="str">
        <f ca="1">IF(MATCH(B771,B$1:B771,0)=ROW(B771),B771&amp;";","")</f>
        <v/>
      </c>
      <c r="AG771" s="10" t="str">
        <f>IF(MATCH(C771,C$1:C771,0)=ROW(C771),C771&amp;";","")</f>
        <v/>
      </c>
      <c r="AH771" s="10" t="str">
        <f ca="1">IF(MATCH(D771,D$1:D771,0)=ROW(D771),D771&amp;";","")</f>
        <v/>
      </c>
      <c r="AI771" s="10" t="e">
        <f ca="1">IF(MATCH(E771,E$1:E771,0)=ROW(E771),E771&amp;";","")</f>
        <v>#VALUE!</v>
      </c>
    </row>
    <row r="772" spans="1:35">
      <c r="A772" s="10">
        <v>751</v>
      </c>
      <c r="B772" s="10" t="str">
        <f ca="1">'Application For TE&amp;GOTS'!X813</f>
        <v/>
      </c>
      <c r="C772" s="10">
        <f>'Application For TE&amp;GOTS'!$D813</f>
        <v>0</v>
      </c>
      <c r="D772" s="10" t="str" cm="1">
        <f t="array" aca="1" ref="D772" ca="1">IFERROR(INDIRECT("'Application For TE&amp;GOTS'!L"&amp;'Application For TE&amp;GOTS'!S813),"")</f>
        <v/>
      </c>
      <c r="E772" s="10" t="e">
        <f ca="1">'Application For TE&amp;GOTS'!AF813</f>
        <v>#VALUE!</v>
      </c>
      <c r="F772" s="10" t="str">
        <f ca="1">IFERROR(LEFT('Application For TE&amp;GOTS'!AH813,LEN('Application For TE&amp;GOTS'!AH813)-2),"")</f>
        <v/>
      </c>
      <c r="G772" s="10" t="e">
        <f ca="1">'Application For TE&amp;GOTS'!AI813</f>
        <v>#VALUE!</v>
      </c>
      <c r="AF772" s="10" t="str">
        <f ca="1">IF(MATCH(B772,B$1:B772,0)=ROW(B772),B772&amp;";","")</f>
        <v/>
      </c>
      <c r="AG772" s="10" t="str">
        <f>IF(MATCH(C772,C$1:C772,0)=ROW(C772),C772&amp;";","")</f>
        <v/>
      </c>
      <c r="AH772" s="10" t="str">
        <f ca="1">IF(MATCH(D772,D$1:D772,0)=ROW(D772),D772&amp;";","")</f>
        <v/>
      </c>
      <c r="AI772" s="10" t="e">
        <f ca="1">IF(MATCH(E772,E$1:E772,0)=ROW(E772),E772&amp;";","")</f>
        <v>#VALUE!</v>
      </c>
    </row>
    <row r="773" spans="1:35">
      <c r="A773" s="10">
        <v>752</v>
      </c>
      <c r="B773" s="10" t="str">
        <f ca="1">'Application For TE&amp;GOTS'!X814</f>
        <v/>
      </c>
      <c r="C773" s="10">
        <f>'Application For TE&amp;GOTS'!$D814</f>
        <v>0</v>
      </c>
      <c r="D773" s="10" t="str" cm="1">
        <f t="array" aca="1" ref="D773" ca="1">IFERROR(INDIRECT("'Application For TE&amp;GOTS'!L"&amp;'Application For TE&amp;GOTS'!S814),"")</f>
        <v/>
      </c>
      <c r="E773" s="10" t="e">
        <f ca="1">'Application For TE&amp;GOTS'!AF814</f>
        <v>#VALUE!</v>
      </c>
      <c r="F773" s="10" t="str">
        <f ca="1">IFERROR(LEFT('Application For TE&amp;GOTS'!AH814,LEN('Application For TE&amp;GOTS'!AH814)-2),"")</f>
        <v/>
      </c>
      <c r="G773" s="10" t="e">
        <f ca="1">'Application For TE&amp;GOTS'!AI814</f>
        <v>#VALUE!</v>
      </c>
      <c r="AF773" s="10" t="str">
        <f ca="1">IF(MATCH(B773,B$1:B773,0)=ROW(B773),B773&amp;";","")</f>
        <v/>
      </c>
      <c r="AG773" s="10" t="str">
        <f>IF(MATCH(C773,C$1:C773,0)=ROW(C773),C773&amp;";","")</f>
        <v/>
      </c>
      <c r="AH773" s="10" t="str">
        <f ca="1">IF(MATCH(D773,D$1:D773,0)=ROW(D773),D773&amp;";","")</f>
        <v/>
      </c>
      <c r="AI773" s="10" t="e">
        <f ca="1">IF(MATCH(E773,E$1:E773,0)=ROW(E773),E773&amp;";","")</f>
        <v>#VALUE!</v>
      </c>
    </row>
    <row r="774" spans="1:35">
      <c r="A774" s="10">
        <v>753</v>
      </c>
      <c r="B774" s="10" t="str">
        <f ca="1">'Application For TE&amp;GOTS'!X815</f>
        <v/>
      </c>
      <c r="C774" s="10">
        <f>'Application For TE&amp;GOTS'!$D815</f>
        <v>0</v>
      </c>
      <c r="D774" s="10" t="str" cm="1">
        <f t="array" aca="1" ref="D774" ca="1">IFERROR(INDIRECT("'Application For TE&amp;GOTS'!L"&amp;'Application For TE&amp;GOTS'!S815),"")</f>
        <v/>
      </c>
      <c r="E774" s="10" t="e">
        <f ca="1">'Application For TE&amp;GOTS'!AF815</f>
        <v>#VALUE!</v>
      </c>
      <c r="F774" s="10" t="str">
        <f ca="1">IFERROR(LEFT('Application For TE&amp;GOTS'!AH815,LEN('Application For TE&amp;GOTS'!AH815)-2),"")</f>
        <v/>
      </c>
      <c r="G774" s="10" t="e">
        <f ca="1">'Application For TE&amp;GOTS'!AI815</f>
        <v>#VALUE!</v>
      </c>
      <c r="AF774" s="10" t="str">
        <f ca="1">IF(MATCH(B774,B$1:B774,0)=ROW(B774),B774&amp;";","")</f>
        <v/>
      </c>
      <c r="AG774" s="10" t="str">
        <f>IF(MATCH(C774,C$1:C774,0)=ROW(C774),C774&amp;";","")</f>
        <v/>
      </c>
      <c r="AH774" s="10" t="str">
        <f ca="1">IF(MATCH(D774,D$1:D774,0)=ROW(D774),D774&amp;";","")</f>
        <v/>
      </c>
      <c r="AI774" s="10" t="e">
        <f ca="1">IF(MATCH(E774,E$1:E774,0)=ROW(E774),E774&amp;";","")</f>
        <v>#VALUE!</v>
      </c>
    </row>
    <row r="775" spans="1:35">
      <c r="A775" s="10">
        <v>754</v>
      </c>
      <c r="B775" s="10" t="str">
        <f ca="1">'Application For TE&amp;GOTS'!X816</f>
        <v/>
      </c>
      <c r="C775" s="10">
        <f>'Application For TE&amp;GOTS'!$D816</f>
        <v>0</v>
      </c>
      <c r="D775" s="10" t="str" cm="1">
        <f t="array" aca="1" ref="D775" ca="1">IFERROR(INDIRECT("'Application For TE&amp;GOTS'!L"&amp;'Application For TE&amp;GOTS'!S816),"")</f>
        <v/>
      </c>
      <c r="E775" s="10" t="e">
        <f ca="1">'Application For TE&amp;GOTS'!AF816</f>
        <v>#VALUE!</v>
      </c>
      <c r="F775" s="10" t="str">
        <f ca="1">IFERROR(LEFT('Application For TE&amp;GOTS'!AH816,LEN('Application For TE&amp;GOTS'!AH816)-2),"")</f>
        <v/>
      </c>
      <c r="G775" s="10" t="e">
        <f ca="1">'Application For TE&amp;GOTS'!AI816</f>
        <v>#VALUE!</v>
      </c>
      <c r="AF775" s="10" t="str">
        <f ca="1">IF(MATCH(B775,B$1:B775,0)=ROW(B775),B775&amp;";","")</f>
        <v/>
      </c>
      <c r="AG775" s="10" t="str">
        <f>IF(MATCH(C775,C$1:C775,0)=ROW(C775),C775&amp;";","")</f>
        <v/>
      </c>
      <c r="AH775" s="10" t="str">
        <f ca="1">IF(MATCH(D775,D$1:D775,0)=ROW(D775),D775&amp;";","")</f>
        <v/>
      </c>
      <c r="AI775" s="10" t="e">
        <f ca="1">IF(MATCH(E775,E$1:E775,0)=ROW(E775),E775&amp;";","")</f>
        <v>#VALUE!</v>
      </c>
    </row>
    <row r="776" spans="1:35">
      <c r="A776" s="10">
        <v>755</v>
      </c>
      <c r="B776" s="10" t="str">
        <f ca="1">'Application For TE&amp;GOTS'!X817</f>
        <v/>
      </c>
      <c r="C776" s="10">
        <f>'Application For TE&amp;GOTS'!$D817</f>
        <v>0</v>
      </c>
      <c r="D776" s="10" t="str" cm="1">
        <f t="array" aca="1" ref="D776" ca="1">IFERROR(INDIRECT("'Application For TE&amp;GOTS'!L"&amp;'Application For TE&amp;GOTS'!S817),"")</f>
        <v/>
      </c>
      <c r="E776" s="10" t="e">
        <f ca="1">'Application For TE&amp;GOTS'!AF817</f>
        <v>#VALUE!</v>
      </c>
      <c r="F776" s="10" t="str">
        <f ca="1">IFERROR(LEFT('Application For TE&amp;GOTS'!AH817,LEN('Application For TE&amp;GOTS'!AH817)-2),"")</f>
        <v/>
      </c>
      <c r="G776" s="10" t="e">
        <f ca="1">'Application For TE&amp;GOTS'!AI817</f>
        <v>#VALUE!</v>
      </c>
      <c r="AF776" s="10" t="str">
        <f ca="1">IF(MATCH(B776,B$1:B776,0)=ROW(B776),B776&amp;";","")</f>
        <v/>
      </c>
      <c r="AG776" s="10" t="str">
        <f>IF(MATCH(C776,C$1:C776,0)=ROW(C776),C776&amp;";","")</f>
        <v/>
      </c>
      <c r="AH776" s="10" t="str">
        <f ca="1">IF(MATCH(D776,D$1:D776,0)=ROW(D776),D776&amp;";","")</f>
        <v/>
      </c>
      <c r="AI776" s="10" t="e">
        <f ca="1">IF(MATCH(E776,E$1:E776,0)=ROW(E776),E776&amp;";","")</f>
        <v>#VALUE!</v>
      </c>
    </row>
    <row r="777" spans="1:35">
      <c r="A777" s="10">
        <v>756</v>
      </c>
      <c r="B777" s="10" t="str">
        <f ca="1">'Application For TE&amp;GOTS'!X818</f>
        <v/>
      </c>
      <c r="C777" s="10">
        <f>'Application For TE&amp;GOTS'!$D818</f>
        <v>0</v>
      </c>
      <c r="D777" s="10" t="str" cm="1">
        <f t="array" aca="1" ref="D777" ca="1">IFERROR(INDIRECT("'Application For TE&amp;GOTS'!L"&amp;'Application For TE&amp;GOTS'!S818),"")</f>
        <v/>
      </c>
      <c r="E777" s="10" t="e">
        <f ca="1">'Application For TE&amp;GOTS'!AF818</f>
        <v>#VALUE!</v>
      </c>
      <c r="F777" s="10" t="str">
        <f ca="1">IFERROR(LEFT('Application For TE&amp;GOTS'!AH818,LEN('Application For TE&amp;GOTS'!AH818)-2),"")</f>
        <v/>
      </c>
      <c r="G777" s="10" t="e">
        <f ca="1">'Application For TE&amp;GOTS'!AI818</f>
        <v>#VALUE!</v>
      </c>
      <c r="AF777" s="10" t="str">
        <f ca="1">IF(MATCH(B777,B$1:B777,0)=ROW(B777),B777&amp;";","")</f>
        <v/>
      </c>
      <c r="AG777" s="10" t="str">
        <f>IF(MATCH(C777,C$1:C777,0)=ROW(C777),C777&amp;";","")</f>
        <v/>
      </c>
      <c r="AH777" s="10" t="str">
        <f ca="1">IF(MATCH(D777,D$1:D777,0)=ROW(D777),D777&amp;";","")</f>
        <v/>
      </c>
      <c r="AI777" s="10" t="e">
        <f ca="1">IF(MATCH(E777,E$1:E777,0)=ROW(E777),E777&amp;";","")</f>
        <v>#VALUE!</v>
      </c>
    </row>
    <row r="778" spans="1:35">
      <c r="A778" s="10">
        <v>757</v>
      </c>
      <c r="B778" s="10" t="str">
        <f ca="1">'Application For TE&amp;GOTS'!X819</f>
        <v/>
      </c>
      <c r="C778" s="10">
        <f>'Application For TE&amp;GOTS'!$D819</f>
        <v>0</v>
      </c>
      <c r="D778" s="10" t="str" cm="1">
        <f t="array" aca="1" ref="D778" ca="1">IFERROR(INDIRECT("'Application For TE&amp;GOTS'!L"&amp;'Application For TE&amp;GOTS'!S819),"")</f>
        <v/>
      </c>
      <c r="E778" s="10" t="e">
        <f ca="1">'Application For TE&amp;GOTS'!AF819</f>
        <v>#VALUE!</v>
      </c>
      <c r="F778" s="10" t="str">
        <f ca="1">IFERROR(LEFT('Application For TE&amp;GOTS'!AH819,LEN('Application For TE&amp;GOTS'!AH819)-2),"")</f>
        <v/>
      </c>
      <c r="G778" s="10" t="e">
        <f ca="1">'Application For TE&amp;GOTS'!AI819</f>
        <v>#VALUE!</v>
      </c>
      <c r="AF778" s="10" t="str">
        <f ca="1">IF(MATCH(B778,B$1:B778,0)=ROW(B778),B778&amp;";","")</f>
        <v/>
      </c>
      <c r="AG778" s="10" t="str">
        <f>IF(MATCH(C778,C$1:C778,0)=ROW(C778),C778&amp;";","")</f>
        <v/>
      </c>
      <c r="AH778" s="10" t="str">
        <f ca="1">IF(MATCH(D778,D$1:D778,0)=ROW(D778),D778&amp;";","")</f>
        <v/>
      </c>
      <c r="AI778" s="10" t="e">
        <f ca="1">IF(MATCH(E778,E$1:E778,0)=ROW(E778),E778&amp;";","")</f>
        <v>#VALUE!</v>
      </c>
    </row>
    <row r="779" spans="1:35">
      <c r="A779" s="10">
        <v>758</v>
      </c>
      <c r="B779" s="10" t="str">
        <f ca="1">'Application For TE&amp;GOTS'!X820</f>
        <v/>
      </c>
      <c r="C779" s="10">
        <f>'Application For TE&amp;GOTS'!$D820</f>
        <v>0</v>
      </c>
      <c r="D779" s="10" t="str" cm="1">
        <f t="array" aca="1" ref="D779" ca="1">IFERROR(INDIRECT("'Application For TE&amp;GOTS'!L"&amp;'Application For TE&amp;GOTS'!S820),"")</f>
        <v/>
      </c>
      <c r="E779" s="10" t="e">
        <f ca="1">'Application For TE&amp;GOTS'!AF820</f>
        <v>#VALUE!</v>
      </c>
      <c r="F779" s="10" t="str">
        <f ca="1">IFERROR(LEFT('Application For TE&amp;GOTS'!AH820,LEN('Application For TE&amp;GOTS'!AH820)-2),"")</f>
        <v/>
      </c>
      <c r="G779" s="10" t="e">
        <f ca="1">'Application For TE&amp;GOTS'!AI820</f>
        <v>#VALUE!</v>
      </c>
      <c r="AF779" s="10" t="str">
        <f ca="1">IF(MATCH(B779,B$1:B779,0)=ROW(B779),B779&amp;";","")</f>
        <v/>
      </c>
      <c r="AG779" s="10" t="str">
        <f>IF(MATCH(C779,C$1:C779,0)=ROW(C779),C779&amp;";","")</f>
        <v/>
      </c>
      <c r="AH779" s="10" t="str">
        <f ca="1">IF(MATCH(D779,D$1:D779,0)=ROW(D779),D779&amp;";","")</f>
        <v/>
      </c>
      <c r="AI779" s="10" t="e">
        <f ca="1">IF(MATCH(E779,E$1:E779,0)=ROW(E779),E779&amp;";","")</f>
        <v>#VALUE!</v>
      </c>
    </row>
    <row r="780" spans="1:35">
      <c r="A780" s="10">
        <v>759</v>
      </c>
      <c r="B780" s="10" t="str">
        <f ca="1">'Application For TE&amp;GOTS'!X821</f>
        <v/>
      </c>
      <c r="C780" s="10">
        <f>'Application For TE&amp;GOTS'!$D821</f>
        <v>0</v>
      </c>
      <c r="D780" s="10" t="str" cm="1">
        <f t="array" aca="1" ref="D780" ca="1">IFERROR(INDIRECT("'Application For TE&amp;GOTS'!L"&amp;'Application For TE&amp;GOTS'!S821),"")</f>
        <v/>
      </c>
      <c r="E780" s="10" t="e">
        <f ca="1">'Application For TE&amp;GOTS'!AF821</f>
        <v>#VALUE!</v>
      </c>
      <c r="F780" s="10" t="str">
        <f ca="1">IFERROR(LEFT('Application For TE&amp;GOTS'!AH821,LEN('Application For TE&amp;GOTS'!AH821)-2),"")</f>
        <v/>
      </c>
      <c r="G780" s="10" t="e">
        <f ca="1">'Application For TE&amp;GOTS'!AI821</f>
        <v>#VALUE!</v>
      </c>
      <c r="AF780" s="10" t="str">
        <f ca="1">IF(MATCH(B780,B$1:B780,0)=ROW(B780),B780&amp;";","")</f>
        <v/>
      </c>
      <c r="AG780" s="10" t="str">
        <f>IF(MATCH(C780,C$1:C780,0)=ROW(C780),C780&amp;";","")</f>
        <v/>
      </c>
      <c r="AH780" s="10" t="str">
        <f ca="1">IF(MATCH(D780,D$1:D780,0)=ROW(D780),D780&amp;";","")</f>
        <v/>
      </c>
      <c r="AI780" s="10" t="e">
        <f ca="1">IF(MATCH(E780,E$1:E780,0)=ROW(E780),E780&amp;";","")</f>
        <v>#VALUE!</v>
      </c>
    </row>
    <row r="781" spans="1:35">
      <c r="A781" s="10">
        <v>760</v>
      </c>
      <c r="B781" s="10" t="str">
        <f ca="1">'Application For TE&amp;GOTS'!X822</f>
        <v/>
      </c>
      <c r="C781" s="10">
        <f>'Application For TE&amp;GOTS'!$D822</f>
        <v>0</v>
      </c>
      <c r="D781" s="10" t="str" cm="1">
        <f t="array" aca="1" ref="D781" ca="1">IFERROR(INDIRECT("'Application For TE&amp;GOTS'!L"&amp;'Application For TE&amp;GOTS'!S822),"")</f>
        <v/>
      </c>
      <c r="E781" s="10" t="e">
        <f ca="1">'Application For TE&amp;GOTS'!AF822</f>
        <v>#VALUE!</v>
      </c>
      <c r="F781" s="10" t="str">
        <f ca="1">IFERROR(LEFT('Application For TE&amp;GOTS'!AH822,LEN('Application For TE&amp;GOTS'!AH822)-2),"")</f>
        <v/>
      </c>
      <c r="G781" s="10" t="e">
        <f ca="1">'Application For TE&amp;GOTS'!AI822</f>
        <v>#VALUE!</v>
      </c>
      <c r="AF781" s="10" t="str">
        <f ca="1">IF(MATCH(B781,B$1:B781,0)=ROW(B781),B781&amp;";","")</f>
        <v/>
      </c>
      <c r="AG781" s="10" t="str">
        <f>IF(MATCH(C781,C$1:C781,0)=ROW(C781),C781&amp;";","")</f>
        <v/>
      </c>
      <c r="AH781" s="10" t="str">
        <f ca="1">IF(MATCH(D781,D$1:D781,0)=ROW(D781),D781&amp;";","")</f>
        <v/>
      </c>
      <c r="AI781" s="10" t="e">
        <f ca="1">IF(MATCH(E781,E$1:E781,0)=ROW(E781),E781&amp;";","")</f>
        <v>#VALUE!</v>
      </c>
    </row>
    <row r="782" spans="1:35">
      <c r="A782" s="10">
        <v>761</v>
      </c>
      <c r="B782" s="10" t="str">
        <f ca="1">'Application For TE&amp;GOTS'!X823</f>
        <v/>
      </c>
      <c r="C782" s="10">
        <f>'Application For TE&amp;GOTS'!$D823</f>
        <v>0</v>
      </c>
      <c r="D782" s="10" t="str" cm="1">
        <f t="array" aca="1" ref="D782" ca="1">IFERROR(INDIRECT("'Application For TE&amp;GOTS'!L"&amp;'Application For TE&amp;GOTS'!S823),"")</f>
        <v/>
      </c>
      <c r="E782" s="10" t="e">
        <f ca="1">'Application For TE&amp;GOTS'!AF823</f>
        <v>#VALUE!</v>
      </c>
      <c r="F782" s="10" t="str">
        <f ca="1">IFERROR(LEFT('Application For TE&amp;GOTS'!AH823,LEN('Application For TE&amp;GOTS'!AH823)-2),"")</f>
        <v/>
      </c>
      <c r="G782" s="10" t="e">
        <f ca="1">'Application For TE&amp;GOTS'!AI823</f>
        <v>#VALUE!</v>
      </c>
      <c r="AF782" s="10" t="str">
        <f ca="1">IF(MATCH(B782,B$1:B782,0)=ROW(B782),B782&amp;";","")</f>
        <v/>
      </c>
      <c r="AG782" s="10" t="str">
        <f>IF(MATCH(C782,C$1:C782,0)=ROW(C782),C782&amp;";","")</f>
        <v/>
      </c>
      <c r="AH782" s="10" t="str">
        <f ca="1">IF(MATCH(D782,D$1:D782,0)=ROW(D782),D782&amp;";","")</f>
        <v/>
      </c>
      <c r="AI782" s="10" t="e">
        <f ca="1">IF(MATCH(E782,E$1:E782,0)=ROW(E782),E782&amp;";","")</f>
        <v>#VALUE!</v>
      </c>
    </row>
    <row r="783" spans="1:35">
      <c r="A783" s="10">
        <v>762</v>
      </c>
      <c r="B783" s="10" t="str">
        <f ca="1">'Application For TE&amp;GOTS'!X824</f>
        <v/>
      </c>
      <c r="C783" s="10">
        <f>'Application For TE&amp;GOTS'!$D824</f>
        <v>0</v>
      </c>
      <c r="D783" s="10" t="str" cm="1">
        <f t="array" aca="1" ref="D783" ca="1">IFERROR(INDIRECT("'Application For TE&amp;GOTS'!L"&amp;'Application For TE&amp;GOTS'!S824),"")</f>
        <v/>
      </c>
      <c r="E783" s="10" t="e">
        <f ca="1">'Application For TE&amp;GOTS'!AF824</f>
        <v>#VALUE!</v>
      </c>
      <c r="F783" s="10" t="str">
        <f ca="1">IFERROR(LEFT('Application For TE&amp;GOTS'!AH824,LEN('Application For TE&amp;GOTS'!AH824)-2),"")</f>
        <v/>
      </c>
      <c r="G783" s="10" t="e">
        <f ca="1">'Application For TE&amp;GOTS'!AI824</f>
        <v>#VALUE!</v>
      </c>
      <c r="AF783" s="10" t="str">
        <f ca="1">IF(MATCH(B783,B$1:B783,0)=ROW(B783),B783&amp;";","")</f>
        <v/>
      </c>
      <c r="AG783" s="10" t="str">
        <f>IF(MATCH(C783,C$1:C783,0)=ROW(C783),C783&amp;";","")</f>
        <v/>
      </c>
      <c r="AH783" s="10" t="str">
        <f ca="1">IF(MATCH(D783,D$1:D783,0)=ROW(D783),D783&amp;";","")</f>
        <v/>
      </c>
      <c r="AI783" s="10" t="e">
        <f ca="1">IF(MATCH(E783,E$1:E783,0)=ROW(E783),E783&amp;";","")</f>
        <v>#VALUE!</v>
      </c>
    </row>
    <row r="784" spans="1:35">
      <c r="A784" s="10">
        <v>763</v>
      </c>
      <c r="B784" s="10" t="str">
        <f ca="1">'Application For TE&amp;GOTS'!X825</f>
        <v/>
      </c>
      <c r="C784" s="10">
        <f>'Application For TE&amp;GOTS'!$D825</f>
        <v>0</v>
      </c>
      <c r="D784" s="10" t="str" cm="1">
        <f t="array" aca="1" ref="D784" ca="1">IFERROR(INDIRECT("'Application For TE&amp;GOTS'!L"&amp;'Application For TE&amp;GOTS'!S825),"")</f>
        <v/>
      </c>
      <c r="E784" s="10" t="e">
        <f ca="1">'Application For TE&amp;GOTS'!AF825</f>
        <v>#VALUE!</v>
      </c>
      <c r="F784" s="10" t="str">
        <f ca="1">IFERROR(LEFT('Application For TE&amp;GOTS'!AH825,LEN('Application For TE&amp;GOTS'!AH825)-2),"")</f>
        <v/>
      </c>
      <c r="G784" s="10" t="e">
        <f ca="1">'Application For TE&amp;GOTS'!AI825</f>
        <v>#VALUE!</v>
      </c>
      <c r="AF784" s="10" t="str">
        <f ca="1">IF(MATCH(B784,B$1:B784,0)=ROW(B784),B784&amp;";","")</f>
        <v/>
      </c>
      <c r="AG784" s="10" t="str">
        <f>IF(MATCH(C784,C$1:C784,0)=ROW(C784),C784&amp;";","")</f>
        <v/>
      </c>
      <c r="AH784" s="10" t="str">
        <f ca="1">IF(MATCH(D784,D$1:D784,0)=ROW(D784),D784&amp;";","")</f>
        <v/>
      </c>
      <c r="AI784" s="10" t="e">
        <f ca="1">IF(MATCH(E784,E$1:E784,0)=ROW(E784),E784&amp;";","")</f>
        <v>#VALUE!</v>
      </c>
    </row>
    <row r="785" spans="1:35">
      <c r="A785" s="10">
        <v>764</v>
      </c>
      <c r="B785" s="10" t="str">
        <f ca="1">'Application For TE&amp;GOTS'!X826</f>
        <v/>
      </c>
      <c r="C785" s="10">
        <f>'Application For TE&amp;GOTS'!$D826</f>
        <v>0</v>
      </c>
      <c r="D785" s="10" t="str" cm="1">
        <f t="array" aca="1" ref="D785" ca="1">IFERROR(INDIRECT("'Application For TE&amp;GOTS'!L"&amp;'Application For TE&amp;GOTS'!S826),"")</f>
        <v/>
      </c>
      <c r="E785" s="10" t="e">
        <f ca="1">'Application For TE&amp;GOTS'!AF826</f>
        <v>#VALUE!</v>
      </c>
      <c r="F785" s="10" t="str">
        <f ca="1">IFERROR(LEFT('Application For TE&amp;GOTS'!AH826,LEN('Application For TE&amp;GOTS'!AH826)-2),"")</f>
        <v/>
      </c>
      <c r="G785" s="10" t="e">
        <f ca="1">'Application For TE&amp;GOTS'!AI826</f>
        <v>#VALUE!</v>
      </c>
      <c r="AF785" s="10" t="str">
        <f ca="1">IF(MATCH(B785,B$1:B785,0)=ROW(B785),B785&amp;";","")</f>
        <v/>
      </c>
      <c r="AG785" s="10" t="str">
        <f>IF(MATCH(C785,C$1:C785,0)=ROW(C785),C785&amp;";","")</f>
        <v/>
      </c>
      <c r="AH785" s="10" t="str">
        <f ca="1">IF(MATCH(D785,D$1:D785,0)=ROW(D785),D785&amp;";","")</f>
        <v/>
      </c>
      <c r="AI785" s="10" t="e">
        <f ca="1">IF(MATCH(E785,E$1:E785,0)=ROW(E785),E785&amp;";","")</f>
        <v>#VALUE!</v>
      </c>
    </row>
    <row r="786" spans="1:35">
      <c r="A786" s="10">
        <v>765</v>
      </c>
      <c r="B786" s="10" t="str">
        <f ca="1">'Application For TE&amp;GOTS'!X827</f>
        <v/>
      </c>
      <c r="C786" s="10">
        <f>'Application For TE&amp;GOTS'!$D827</f>
        <v>0</v>
      </c>
      <c r="D786" s="10" t="str" cm="1">
        <f t="array" aca="1" ref="D786" ca="1">IFERROR(INDIRECT("'Application For TE&amp;GOTS'!L"&amp;'Application For TE&amp;GOTS'!S827),"")</f>
        <v/>
      </c>
      <c r="E786" s="10" t="e">
        <f ca="1">'Application For TE&amp;GOTS'!AF827</f>
        <v>#VALUE!</v>
      </c>
      <c r="F786" s="10" t="str">
        <f ca="1">IFERROR(LEFT('Application For TE&amp;GOTS'!AH827,LEN('Application For TE&amp;GOTS'!AH827)-2),"")</f>
        <v/>
      </c>
      <c r="G786" s="10" t="e">
        <f ca="1">'Application For TE&amp;GOTS'!AI827</f>
        <v>#VALUE!</v>
      </c>
      <c r="AF786" s="10" t="str">
        <f ca="1">IF(MATCH(B786,B$1:B786,0)=ROW(B786),B786&amp;";","")</f>
        <v/>
      </c>
      <c r="AG786" s="10" t="str">
        <f>IF(MATCH(C786,C$1:C786,0)=ROW(C786),C786&amp;";","")</f>
        <v/>
      </c>
      <c r="AH786" s="10" t="str">
        <f ca="1">IF(MATCH(D786,D$1:D786,0)=ROW(D786),D786&amp;";","")</f>
        <v/>
      </c>
      <c r="AI786" s="10" t="e">
        <f ca="1">IF(MATCH(E786,E$1:E786,0)=ROW(E786),E786&amp;";","")</f>
        <v>#VALUE!</v>
      </c>
    </row>
    <row r="787" spans="1:35">
      <c r="A787" s="10">
        <v>766</v>
      </c>
      <c r="B787" s="10" t="str">
        <f ca="1">'Application For TE&amp;GOTS'!X828</f>
        <v/>
      </c>
      <c r="C787" s="10">
        <f>'Application For TE&amp;GOTS'!$D828</f>
        <v>0</v>
      </c>
      <c r="D787" s="10" t="str" cm="1">
        <f t="array" aca="1" ref="D787" ca="1">IFERROR(INDIRECT("'Application For TE&amp;GOTS'!L"&amp;'Application For TE&amp;GOTS'!S828),"")</f>
        <v/>
      </c>
      <c r="E787" s="10" t="e">
        <f ca="1">'Application For TE&amp;GOTS'!AF828</f>
        <v>#VALUE!</v>
      </c>
      <c r="F787" s="10" t="str">
        <f ca="1">IFERROR(LEFT('Application For TE&amp;GOTS'!AH828,LEN('Application For TE&amp;GOTS'!AH828)-2),"")</f>
        <v/>
      </c>
      <c r="G787" s="10" t="e">
        <f ca="1">'Application For TE&amp;GOTS'!AI828</f>
        <v>#VALUE!</v>
      </c>
      <c r="AF787" s="10" t="str">
        <f ca="1">IF(MATCH(B787,B$1:B787,0)=ROW(B787),B787&amp;";","")</f>
        <v/>
      </c>
      <c r="AG787" s="10" t="str">
        <f>IF(MATCH(C787,C$1:C787,0)=ROW(C787),C787&amp;";","")</f>
        <v/>
      </c>
      <c r="AH787" s="10" t="str">
        <f ca="1">IF(MATCH(D787,D$1:D787,0)=ROW(D787),D787&amp;";","")</f>
        <v/>
      </c>
      <c r="AI787" s="10" t="e">
        <f ca="1">IF(MATCH(E787,E$1:E787,0)=ROW(E787),E787&amp;";","")</f>
        <v>#VALUE!</v>
      </c>
    </row>
    <row r="788" spans="1:35">
      <c r="A788" s="10">
        <v>767</v>
      </c>
      <c r="B788" s="10" t="str">
        <f ca="1">'Application For TE&amp;GOTS'!X829</f>
        <v/>
      </c>
      <c r="C788" s="10">
        <f>'Application For TE&amp;GOTS'!$D829</f>
        <v>0</v>
      </c>
      <c r="D788" s="10" t="str" cm="1">
        <f t="array" aca="1" ref="D788" ca="1">IFERROR(INDIRECT("'Application For TE&amp;GOTS'!L"&amp;'Application For TE&amp;GOTS'!S829),"")</f>
        <v/>
      </c>
      <c r="E788" s="10" t="e">
        <f ca="1">'Application For TE&amp;GOTS'!AF829</f>
        <v>#VALUE!</v>
      </c>
      <c r="F788" s="10" t="str">
        <f ca="1">IFERROR(LEFT('Application For TE&amp;GOTS'!AH829,LEN('Application For TE&amp;GOTS'!AH829)-2),"")</f>
        <v/>
      </c>
      <c r="G788" s="10" t="e">
        <f ca="1">'Application For TE&amp;GOTS'!AI829</f>
        <v>#VALUE!</v>
      </c>
      <c r="AF788" s="10" t="str">
        <f ca="1">IF(MATCH(B788,B$1:B788,0)=ROW(B788),B788&amp;";","")</f>
        <v/>
      </c>
      <c r="AG788" s="10" t="str">
        <f>IF(MATCH(C788,C$1:C788,0)=ROW(C788),C788&amp;";","")</f>
        <v/>
      </c>
      <c r="AH788" s="10" t="str">
        <f ca="1">IF(MATCH(D788,D$1:D788,0)=ROW(D788),D788&amp;";","")</f>
        <v/>
      </c>
      <c r="AI788" s="10" t="e">
        <f ca="1">IF(MATCH(E788,E$1:E788,0)=ROW(E788),E788&amp;";","")</f>
        <v>#VALUE!</v>
      </c>
    </row>
    <row r="789" spans="1:35">
      <c r="A789" s="10">
        <v>768</v>
      </c>
      <c r="B789" s="10" t="str">
        <f ca="1">'Application For TE&amp;GOTS'!X830</f>
        <v/>
      </c>
      <c r="C789" s="10">
        <f>'Application For TE&amp;GOTS'!$D830</f>
        <v>0</v>
      </c>
      <c r="D789" s="10" t="str" cm="1">
        <f t="array" aca="1" ref="D789" ca="1">IFERROR(INDIRECT("'Application For TE&amp;GOTS'!L"&amp;'Application For TE&amp;GOTS'!S830),"")</f>
        <v/>
      </c>
      <c r="E789" s="10" t="e">
        <f ca="1">'Application For TE&amp;GOTS'!AF830</f>
        <v>#VALUE!</v>
      </c>
      <c r="F789" s="10" t="str">
        <f ca="1">IFERROR(LEFT('Application For TE&amp;GOTS'!AH830,LEN('Application For TE&amp;GOTS'!AH830)-2),"")</f>
        <v/>
      </c>
      <c r="G789" s="10" t="e">
        <f ca="1">'Application For TE&amp;GOTS'!AI830</f>
        <v>#VALUE!</v>
      </c>
      <c r="AF789" s="10" t="str">
        <f ca="1">IF(MATCH(B789,B$1:B789,0)=ROW(B789),B789&amp;";","")</f>
        <v/>
      </c>
      <c r="AG789" s="10" t="str">
        <f>IF(MATCH(C789,C$1:C789,0)=ROW(C789),C789&amp;";","")</f>
        <v/>
      </c>
      <c r="AH789" s="10" t="str">
        <f ca="1">IF(MATCH(D789,D$1:D789,0)=ROW(D789),D789&amp;";","")</f>
        <v/>
      </c>
      <c r="AI789" s="10" t="e">
        <f ca="1">IF(MATCH(E789,E$1:E789,0)=ROW(E789),E789&amp;";","")</f>
        <v>#VALUE!</v>
      </c>
    </row>
    <row r="790" spans="1:35">
      <c r="A790" s="10">
        <v>769</v>
      </c>
      <c r="B790" s="10" t="str">
        <f ca="1">'Application For TE&amp;GOTS'!X831</f>
        <v/>
      </c>
      <c r="C790" s="10">
        <f>'Application For TE&amp;GOTS'!$D831</f>
        <v>0</v>
      </c>
      <c r="D790" s="10" t="str" cm="1">
        <f t="array" aca="1" ref="D790" ca="1">IFERROR(INDIRECT("'Application For TE&amp;GOTS'!L"&amp;'Application For TE&amp;GOTS'!S831),"")</f>
        <v/>
      </c>
      <c r="E790" s="10" t="e">
        <f ca="1">'Application For TE&amp;GOTS'!AF831</f>
        <v>#VALUE!</v>
      </c>
      <c r="F790" s="10" t="str">
        <f ca="1">IFERROR(LEFT('Application For TE&amp;GOTS'!AH831,LEN('Application For TE&amp;GOTS'!AH831)-2),"")</f>
        <v/>
      </c>
      <c r="G790" s="10" t="e">
        <f ca="1">'Application For TE&amp;GOTS'!AI831</f>
        <v>#VALUE!</v>
      </c>
      <c r="AF790" s="10" t="str">
        <f ca="1">IF(MATCH(B790,B$1:B790,0)=ROW(B790),B790&amp;";","")</f>
        <v/>
      </c>
      <c r="AG790" s="10" t="str">
        <f>IF(MATCH(C790,C$1:C790,0)=ROW(C790),C790&amp;";","")</f>
        <v/>
      </c>
      <c r="AH790" s="10" t="str">
        <f ca="1">IF(MATCH(D790,D$1:D790,0)=ROW(D790),D790&amp;";","")</f>
        <v/>
      </c>
      <c r="AI790" s="10" t="e">
        <f ca="1">IF(MATCH(E790,E$1:E790,0)=ROW(E790),E790&amp;";","")</f>
        <v>#VALUE!</v>
      </c>
    </row>
    <row r="791" spans="1:35">
      <c r="A791" s="10">
        <v>770</v>
      </c>
      <c r="B791" s="10" t="str">
        <f ca="1">'Application For TE&amp;GOTS'!X832</f>
        <v/>
      </c>
      <c r="C791" s="10">
        <f>'Application For TE&amp;GOTS'!$D832</f>
        <v>0</v>
      </c>
      <c r="D791" s="10" t="str" cm="1">
        <f t="array" aca="1" ref="D791" ca="1">IFERROR(INDIRECT("'Application For TE&amp;GOTS'!L"&amp;'Application For TE&amp;GOTS'!S832),"")</f>
        <v/>
      </c>
      <c r="E791" s="10" t="e">
        <f ca="1">'Application For TE&amp;GOTS'!AF832</f>
        <v>#VALUE!</v>
      </c>
      <c r="F791" s="10" t="str">
        <f ca="1">IFERROR(LEFT('Application For TE&amp;GOTS'!AH832,LEN('Application For TE&amp;GOTS'!AH832)-2),"")</f>
        <v/>
      </c>
      <c r="G791" s="10" t="e">
        <f ca="1">'Application For TE&amp;GOTS'!AI832</f>
        <v>#VALUE!</v>
      </c>
      <c r="AF791" s="10" t="str">
        <f ca="1">IF(MATCH(B791,B$1:B791,0)=ROW(B791),B791&amp;";","")</f>
        <v/>
      </c>
      <c r="AG791" s="10" t="str">
        <f>IF(MATCH(C791,C$1:C791,0)=ROW(C791),C791&amp;";","")</f>
        <v/>
      </c>
      <c r="AH791" s="10" t="str">
        <f ca="1">IF(MATCH(D791,D$1:D791,0)=ROW(D791),D791&amp;";","")</f>
        <v/>
      </c>
      <c r="AI791" s="10" t="e">
        <f ca="1">IF(MATCH(E791,E$1:E791,0)=ROW(E791),E791&amp;";","")</f>
        <v>#VALUE!</v>
      </c>
    </row>
    <row r="792" spans="1:35">
      <c r="A792" s="10">
        <v>771</v>
      </c>
      <c r="B792" s="10" t="str">
        <f ca="1">'Application For TE&amp;GOTS'!X833</f>
        <v/>
      </c>
      <c r="C792" s="10">
        <f>'Application For TE&amp;GOTS'!$D833</f>
        <v>0</v>
      </c>
      <c r="D792" s="10" t="str" cm="1">
        <f t="array" aca="1" ref="D792" ca="1">IFERROR(INDIRECT("'Application For TE&amp;GOTS'!L"&amp;'Application For TE&amp;GOTS'!S833),"")</f>
        <v/>
      </c>
      <c r="E792" s="10" t="e">
        <f ca="1">'Application For TE&amp;GOTS'!AF833</f>
        <v>#VALUE!</v>
      </c>
      <c r="F792" s="10" t="str">
        <f ca="1">IFERROR(LEFT('Application For TE&amp;GOTS'!AH833,LEN('Application For TE&amp;GOTS'!AH833)-2),"")</f>
        <v/>
      </c>
      <c r="G792" s="10" t="e">
        <f ca="1">'Application For TE&amp;GOTS'!AI833</f>
        <v>#VALUE!</v>
      </c>
      <c r="AF792" s="10" t="str">
        <f ca="1">IF(MATCH(B792,B$1:B792,0)=ROW(B792),B792&amp;";","")</f>
        <v/>
      </c>
      <c r="AG792" s="10" t="str">
        <f>IF(MATCH(C792,C$1:C792,0)=ROW(C792),C792&amp;";","")</f>
        <v/>
      </c>
      <c r="AH792" s="10" t="str">
        <f ca="1">IF(MATCH(D792,D$1:D792,0)=ROW(D792),D792&amp;";","")</f>
        <v/>
      </c>
      <c r="AI792" s="10" t="e">
        <f ca="1">IF(MATCH(E792,E$1:E792,0)=ROW(E792),E792&amp;";","")</f>
        <v>#VALUE!</v>
      </c>
    </row>
    <row r="793" spans="1:35">
      <c r="A793" s="10">
        <v>772</v>
      </c>
      <c r="B793" s="10" t="str">
        <f ca="1">'Application For TE&amp;GOTS'!X834</f>
        <v/>
      </c>
      <c r="C793" s="10">
        <f>'Application For TE&amp;GOTS'!$D834</f>
        <v>0</v>
      </c>
      <c r="D793" s="10" t="str" cm="1">
        <f t="array" aca="1" ref="D793" ca="1">IFERROR(INDIRECT("'Application For TE&amp;GOTS'!L"&amp;'Application For TE&amp;GOTS'!S834),"")</f>
        <v/>
      </c>
      <c r="E793" s="10" t="e">
        <f ca="1">'Application For TE&amp;GOTS'!AF834</f>
        <v>#VALUE!</v>
      </c>
      <c r="F793" s="10" t="str">
        <f ca="1">IFERROR(LEFT('Application For TE&amp;GOTS'!AH834,LEN('Application For TE&amp;GOTS'!AH834)-2),"")</f>
        <v/>
      </c>
      <c r="G793" s="10" t="e">
        <f ca="1">'Application For TE&amp;GOTS'!AI834</f>
        <v>#VALUE!</v>
      </c>
      <c r="AF793" s="10" t="str">
        <f ca="1">IF(MATCH(B793,B$1:B793,0)=ROW(B793),B793&amp;";","")</f>
        <v/>
      </c>
      <c r="AG793" s="10" t="str">
        <f>IF(MATCH(C793,C$1:C793,0)=ROW(C793),C793&amp;";","")</f>
        <v/>
      </c>
      <c r="AH793" s="10" t="str">
        <f ca="1">IF(MATCH(D793,D$1:D793,0)=ROW(D793),D793&amp;";","")</f>
        <v/>
      </c>
      <c r="AI793" s="10" t="e">
        <f ca="1">IF(MATCH(E793,E$1:E793,0)=ROW(E793),E793&amp;";","")</f>
        <v>#VALUE!</v>
      </c>
    </row>
    <row r="794" spans="1:35">
      <c r="A794" s="10">
        <v>773</v>
      </c>
      <c r="B794" s="10" t="str">
        <f ca="1">'Application For TE&amp;GOTS'!X835</f>
        <v/>
      </c>
      <c r="C794" s="10">
        <f>'Application For TE&amp;GOTS'!$D835</f>
        <v>0</v>
      </c>
      <c r="D794" s="10" t="str" cm="1">
        <f t="array" aca="1" ref="D794" ca="1">IFERROR(INDIRECT("'Application For TE&amp;GOTS'!L"&amp;'Application For TE&amp;GOTS'!S835),"")</f>
        <v/>
      </c>
      <c r="E794" s="10" t="e">
        <f ca="1">'Application For TE&amp;GOTS'!AF835</f>
        <v>#VALUE!</v>
      </c>
      <c r="F794" s="10" t="str">
        <f ca="1">IFERROR(LEFT('Application For TE&amp;GOTS'!AH835,LEN('Application For TE&amp;GOTS'!AH835)-2),"")</f>
        <v/>
      </c>
      <c r="G794" s="10" t="e">
        <f ca="1">'Application For TE&amp;GOTS'!AI835</f>
        <v>#VALUE!</v>
      </c>
      <c r="AF794" s="10" t="str">
        <f ca="1">IF(MATCH(B794,B$1:B794,0)=ROW(B794),B794&amp;";","")</f>
        <v/>
      </c>
      <c r="AG794" s="10" t="str">
        <f>IF(MATCH(C794,C$1:C794,0)=ROW(C794),C794&amp;";","")</f>
        <v/>
      </c>
      <c r="AH794" s="10" t="str">
        <f ca="1">IF(MATCH(D794,D$1:D794,0)=ROW(D794),D794&amp;";","")</f>
        <v/>
      </c>
      <c r="AI794" s="10" t="e">
        <f ca="1">IF(MATCH(E794,E$1:E794,0)=ROW(E794),E794&amp;";","")</f>
        <v>#VALUE!</v>
      </c>
    </row>
    <row r="795" spans="1:35">
      <c r="A795" s="10">
        <v>774</v>
      </c>
      <c r="B795" s="10" t="str">
        <f ca="1">'Application For TE&amp;GOTS'!X836</f>
        <v/>
      </c>
      <c r="C795" s="10">
        <f>'Application For TE&amp;GOTS'!$D836</f>
        <v>0</v>
      </c>
      <c r="D795" s="10" t="str" cm="1">
        <f t="array" aca="1" ref="D795" ca="1">IFERROR(INDIRECT("'Application For TE&amp;GOTS'!L"&amp;'Application For TE&amp;GOTS'!S836),"")</f>
        <v/>
      </c>
      <c r="E795" s="10" t="e">
        <f ca="1">'Application For TE&amp;GOTS'!AF836</f>
        <v>#VALUE!</v>
      </c>
      <c r="F795" s="10" t="str">
        <f ca="1">IFERROR(LEFT('Application For TE&amp;GOTS'!AH836,LEN('Application For TE&amp;GOTS'!AH836)-2),"")</f>
        <v/>
      </c>
      <c r="G795" s="10" t="e">
        <f ca="1">'Application For TE&amp;GOTS'!AI836</f>
        <v>#VALUE!</v>
      </c>
      <c r="AF795" s="10" t="str">
        <f ca="1">IF(MATCH(B795,B$1:B795,0)=ROW(B795),B795&amp;";","")</f>
        <v/>
      </c>
      <c r="AG795" s="10" t="str">
        <f>IF(MATCH(C795,C$1:C795,0)=ROW(C795),C795&amp;";","")</f>
        <v/>
      </c>
      <c r="AH795" s="10" t="str">
        <f ca="1">IF(MATCH(D795,D$1:D795,0)=ROW(D795),D795&amp;";","")</f>
        <v/>
      </c>
      <c r="AI795" s="10" t="e">
        <f ca="1">IF(MATCH(E795,E$1:E795,0)=ROW(E795),E795&amp;";","")</f>
        <v>#VALUE!</v>
      </c>
    </row>
    <row r="796" spans="1:35">
      <c r="A796" s="10">
        <v>775</v>
      </c>
      <c r="B796" s="10" t="str">
        <f ca="1">'Application For TE&amp;GOTS'!X837</f>
        <v/>
      </c>
      <c r="C796" s="10">
        <f>'Application For TE&amp;GOTS'!$D837</f>
        <v>0</v>
      </c>
      <c r="D796" s="10" t="str" cm="1">
        <f t="array" aca="1" ref="D796" ca="1">IFERROR(INDIRECT("'Application For TE&amp;GOTS'!L"&amp;'Application For TE&amp;GOTS'!S837),"")</f>
        <v/>
      </c>
      <c r="E796" s="10" t="e">
        <f ca="1">'Application For TE&amp;GOTS'!AF837</f>
        <v>#VALUE!</v>
      </c>
      <c r="F796" s="10" t="str">
        <f ca="1">IFERROR(LEFT('Application For TE&amp;GOTS'!AH837,LEN('Application For TE&amp;GOTS'!AH837)-2),"")</f>
        <v/>
      </c>
      <c r="G796" s="10" t="e">
        <f ca="1">'Application For TE&amp;GOTS'!AI837</f>
        <v>#VALUE!</v>
      </c>
      <c r="AF796" s="10" t="str">
        <f ca="1">IF(MATCH(B796,B$1:B796,0)=ROW(B796),B796&amp;";","")</f>
        <v/>
      </c>
      <c r="AG796" s="10" t="str">
        <f>IF(MATCH(C796,C$1:C796,0)=ROW(C796),C796&amp;";","")</f>
        <v/>
      </c>
      <c r="AH796" s="10" t="str">
        <f ca="1">IF(MATCH(D796,D$1:D796,0)=ROW(D796),D796&amp;";","")</f>
        <v/>
      </c>
      <c r="AI796" s="10" t="e">
        <f ca="1">IF(MATCH(E796,E$1:E796,0)=ROW(E796),E796&amp;";","")</f>
        <v>#VALUE!</v>
      </c>
    </row>
    <row r="797" spans="1:35">
      <c r="A797" s="10">
        <v>776</v>
      </c>
      <c r="B797" s="10" t="str">
        <f ca="1">'Application For TE&amp;GOTS'!X838</f>
        <v/>
      </c>
      <c r="C797" s="10">
        <f>'Application For TE&amp;GOTS'!$D838</f>
        <v>0</v>
      </c>
      <c r="D797" s="10" t="str" cm="1">
        <f t="array" aca="1" ref="D797" ca="1">IFERROR(INDIRECT("'Application For TE&amp;GOTS'!L"&amp;'Application For TE&amp;GOTS'!S838),"")</f>
        <v/>
      </c>
      <c r="E797" s="10" t="e">
        <f ca="1">'Application For TE&amp;GOTS'!AF838</f>
        <v>#VALUE!</v>
      </c>
      <c r="F797" s="10" t="str">
        <f ca="1">IFERROR(LEFT('Application For TE&amp;GOTS'!AH838,LEN('Application For TE&amp;GOTS'!AH838)-2),"")</f>
        <v/>
      </c>
      <c r="G797" s="10" t="e">
        <f ca="1">'Application For TE&amp;GOTS'!AI838</f>
        <v>#VALUE!</v>
      </c>
      <c r="AF797" s="10" t="str">
        <f ca="1">IF(MATCH(B797,B$1:B797,0)=ROW(B797),B797&amp;";","")</f>
        <v/>
      </c>
      <c r="AG797" s="10" t="str">
        <f>IF(MATCH(C797,C$1:C797,0)=ROW(C797),C797&amp;";","")</f>
        <v/>
      </c>
      <c r="AH797" s="10" t="str">
        <f ca="1">IF(MATCH(D797,D$1:D797,0)=ROW(D797),D797&amp;";","")</f>
        <v/>
      </c>
      <c r="AI797" s="10" t="e">
        <f ca="1">IF(MATCH(E797,E$1:E797,0)=ROW(E797),E797&amp;";","")</f>
        <v>#VALUE!</v>
      </c>
    </row>
    <row r="798" spans="1:35">
      <c r="A798" s="10">
        <v>777</v>
      </c>
      <c r="B798" s="10" t="str">
        <f ca="1">'Application For TE&amp;GOTS'!X839</f>
        <v/>
      </c>
      <c r="C798" s="10">
        <f>'Application For TE&amp;GOTS'!$D839</f>
        <v>0</v>
      </c>
      <c r="D798" s="10" t="str" cm="1">
        <f t="array" aca="1" ref="D798" ca="1">IFERROR(INDIRECT("'Application For TE&amp;GOTS'!L"&amp;'Application For TE&amp;GOTS'!S839),"")</f>
        <v/>
      </c>
      <c r="E798" s="10" t="e">
        <f ca="1">'Application For TE&amp;GOTS'!AF839</f>
        <v>#VALUE!</v>
      </c>
      <c r="F798" s="10" t="str">
        <f ca="1">IFERROR(LEFT('Application For TE&amp;GOTS'!AH839,LEN('Application For TE&amp;GOTS'!AH839)-2),"")</f>
        <v/>
      </c>
      <c r="G798" s="10" t="e">
        <f ca="1">'Application For TE&amp;GOTS'!AI839</f>
        <v>#VALUE!</v>
      </c>
      <c r="AF798" s="10" t="str">
        <f ca="1">IF(MATCH(B798,B$1:B798,0)=ROW(B798),B798&amp;";","")</f>
        <v/>
      </c>
      <c r="AG798" s="10" t="str">
        <f>IF(MATCH(C798,C$1:C798,0)=ROW(C798),C798&amp;";","")</f>
        <v/>
      </c>
      <c r="AH798" s="10" t="str">
        <f ca="1">IF(MATCH(D798,D$1:D798,0)=ROW(D798),D798&amp;";","")</f>
        <v/>
      </c>
      <c r="AI798" s="10" t="e">
        <f ca="1">IF(MATCH(E798,E$1:E798,0)=ROW(E798),E798&amp;";","")</f>
        <v>#VALUE!</v>
      </c>
    </row>
    <row r="799" spans="1:35">
      <c r="A799" s="10">
        <v>778</v>
      </c>
      <c r="B799" s="10" t="str">
        <f ca="1">'Application For TE&amp;GOTS'!X840</f>
        <v/>
      </c>
      <c r="C799" s="10">
        <f>'Application For TE&amp;GOTS'!$D840</f>
        <v>0</v>
      </c>
      <c r="D799" s="10" t="str" cm="1">
        <f t="array" aca="1" ref="D799" ca="1">IFERROR(INDIRECT("'Application For TE&amp;GOTS'!L"&amp;'Application For TE&amp;GOTS'!S840),"")</f>
        <v/>
      </c>
      <c r="E799" s="10" t="e">
        <f ca="1">'Application For TE&amp;GOTS'!AF840</f>
        <v>#VALUE!</v>
      </c>
      <c r="F799" s="10" t="str">
        <f ca="1">IFERROR(LEFT('Application For TE&amp;GOTS'!AH840,LEN('Application For TE&amp;GOTS'!AH840)-2),"")</f>
        <v/>
      </c>
      <c r="G799" s="10" t="e">
        <f ca="1">'Application For TE&amp;GOTS'!AI840</f>
        <v>#VALUE!</v>
      </c>
      <c r="AF799" s="10" t="str">
        <f ca="1">IF(MATCH(B799,B$1:B799,0)=ROW(B799),B799&amp;";","")</f>
        <v/>
      </c>
      <c r="AG799" s="10" t="str">
        <f>IF(MATCH(C799,C$1:C799,0)=ROW(C799),C799&amp;";","")</f>
        <v/>
      </c>
      <c r="AH799" s="10" t="str">
        <f ca="1">IF(MATCH(D799,D$1:D799,0)=ROW(D799),D799&amp;";","")</f>
        <v/>
      </c>
      <c r="AI799" s="10" t="e">
        <f ca="1">IF(MATCH(E799,E$1:E799,0)=ROW(E799),E799&amp;";","")</f>
        <v>#VALUE!</v>
      </c>
    </row>
    <row r="800" spans="1:35">
      <c r="A800" s="10">
        <v>779</v>
      </c>
      <c r="B800" s="10" t="str">
        <f ca="1">'Application For TE&amp;GOTS'!X841</f>
        <v/>
      </c>
      <c r="C800" s="10">
        <f>'Application For TE&amp;GOTS'!$D841</f>
        <v>0</v>
      </c>
      <c r="D800" s="10" t="str" cm="1">
        <f t="array" aca="1" ref="D800" ca="1">IFERROR(INDIRECT("'Application For TE&amp;GOTS'!L"&amp;'Application For TE&amp;GOTS'!S841),"")</f>
        <v/>
      </c>
      <c r="E800" s="10" t="e">
        <f ca="1">'Application For TE&amp;GOTS'!AF841</f>
        <v>#VALUE!</v>
      </c>
      <c r="F800" s="10" t="str">
        <f ca="1">IFERROR(LEFT('Application For TE&amp;GOTS'!AH841,LEN('Application For TE&amp;GOTS'!AH841)-2),"")</f>
        <v/>
      </c>
      <c r="G800" s="10" t="e">
        <f ca="1">'Application For TE&amp;GOTS'!AI841</f>
        <v>#VALUE!</v>
      </c>
      <c r="AF800" s="10" t="str">
        <f ca="1">IF(MATCH(B800,B$1:B800,0)=ROW(B800),B800&amp;";","")</f>
        <v/>
      </c>
      <c r="AG800" s="10" t="str">
        <f>IF(MATCH(C800,C$1:C800,0)=ROW(C800),C800&amp;";","")</f>
        <v/>
      </c>
      <c r="AH800" s="10" t="str">
        <f ca="1">IF(MATCH(D800,D$1:D800,0)=ROW(D800),D800&amp;";","")</f>
        <v/>
      </c>
      <c r="AI800" s="10" t="e">
        <f ca="1">IF(MATCH(E800,E$1:E800,0)=ROW(E800),E800&amp;";","")</f>
        <v>#VALUE!</v>
      </c>
    </row>
    <row r="801" spans="1:35">
      <c r="A801" s="10">
        <v>780</v>
      </c>
      <c r="B801" s="10" t="str">
        <f ca="1">'Application For TE&amp;GOTS'!X842</f>
        <v/>
      </c>
      <c r="C801" s="10">
        <f>'Application For TE&amp;GOTS'!$D842</f>
        <v>0</v>
      </c>
      <c r="D801" s="10" t="str" cm="1">
        <f t="array" aca="1" ref="D801" ca="1">IFERROR(INDIRECT("'Application For TE&amp;GOTS'!L"&amp;'Application For TE&amp;GOTS'!S842),"")</f>
        <v/>
      </c>
      <c r="E801" s="10" t="e">
        <f ca="1">'Application For TE&amp;GOTS'!AF842</f>
        <v>#VALUE!</v>
      </c>
      <c r="F801" s="10" t="str">
        <f ca="1">IFERROR(LEFT('Application For TE&amp;GOTS'!AH842,LEN('Application For TE&amp;GOTS'!AH842)-2),"")</f>
        <v/>
      </c>
      <c r="G801" s="10" t="e">
        <f ca="1">'Application For TE&amp;GOTS'!AI842</f>
        <v>#VALUE!</v>
      </c>
      <c r="AF801" s="10" t="str">
        <f ca="1">IF(MATCH(B801,B$1:B801,0)=ROW(B801),B801&amp;";","")</f>
        <v/>
      </c>
      <c r="AG801" s="10" t="str">
        <f>IF(MATCH(C801,C$1:C801,0)=ROW(C801),C801&amp;";","")</f>
        <v/>
      </c>
      <c r="AH801" s="10" t="str">
        <f ca="1">IF(MATCH(D801,D$1:D801,0)=ROW(D801),D801&amp;";","")</f>
        <v/>
      </c>
      <c r="AI801" s="10" t="e">
        <f ca="1">IF(MATCH(E801,E$1:E801,0)=ROW(E801),E801&amp;";","")</f>
        <v>#VALUE!</v>
      </c>
    </row>
    <row r="802" spans="1:35">
      <c r="A802" s="10">
        <v>781</v>
      </c>
      <c r="B802" s="10" t="str">
        <f ca="1">'Application For TE&amp;GOTS'!X843</f>
        <v/>
      </c>
      <c r="C802" s="10">
        <f>'Application For TE&amp;GOTS'!$D843</f>
        <v>0</v>
      </c>
      <c r="D802" s="10" t="str" cm="1">
        <f t="array" aca="1" ref="D802" ca="1">IFERROR(INDIRECT("'Application For TE&amp;GOTS'!L"&amp;'Application For TE&amp;GOTS'!S843),"")</f>
        <v/>
      </c>
      <c r="E802" s="10" t="e">
        <f ca="1">'Application For TE&amp;GOTS'!AF843</f>
        <v>#VALUE!</v>
      </c>
      <c r="F802" s="10" t="str">
        <f ca="1">IFERROR(LEFT('Application For TE&amp;GOTS'!AH843,LEN('Application For TE&amp;GOTS'!AH843)-2),"")</f>
        <v/>
      </c>
      <c r="G802" s="10" t="e">
        <f ca="1">'Application For TE&amp;GOTS'!AI843</f>
        <v>#VALUE!</v>
      </c>
      <c r="AF802" s="10" t="str">
        <f ca="1">IF(MATCH(B802,B$1:B802,0)=ROW(B802),B802&amp;";","")</f>
        <v/>
      </c>
      <c r="AG802" s="10" t="str">
        <f>IF(MATCH(C802,C$1:C802,0)=ROW(C802),C802&amp;";","")</f>
        <v/>
      </c>
      <c r="AH802" s="10" t="str">
        <f ca="1">IF(MATCH(D802,D$1:D802,0)=ROW(D802),D802&amp;";","")</f>
        <v/>
      </c>
      <c r="AI802" s="10" t="e">
        <f ca="1">IF(MATCH(E802,E$1:E802,0)=ROW(E802),E802&amp;";","")</f>
        <v>#VALUE!</v>
      </c>
    </row>
    <row r="803" spans="1:35">
      <c r="A803" s="10">
        <v>782</v>
      </c>
      <c r="B803" s="10" t="str">
        <f ca="1">'Application For TE&amp;GOTS'!X844</f>
        <v/>
      </c>
      <c r="C803" s="10">
        <f>'Application For TE&amp;GOTS'!$D844</f>
        <v>0</v>
      </c>
      <c r="D803" s="10" t="str" cm="1">
        <f t="array" aca="1" ref="D803" ca="1">IFERROR(INDIRECT("'Application For TE&amp;GOTS'!L"&amp;'Application For TE&amp;GOTS'!S844),"")</f>
        <v/>
      </c>
      <c r="E803" s="10" t="e">
        <f ca="1">'Application For TE&amp;GOTS'!AF844</f>
        <v>#VALUE!</v>
      </c>
      <c r="F803" s="10" t="str">
        <f ca="1">IFERROR(LEFT('Application For TE&amp;GOTS'!AH844,LEN('Application For TE&amp;GOTS'!AH844)-2),"")</f>
        <v/>
      </c>
      <c r="G803" s="10" t="e">
        <f ca="1">'Application For TE&amp;GOTS'!AI844</f>
        <v>#VALUE!</v>
      </c>
      <c r="AF803" s="10" t="str">
        <f ca="1">IF(MATCH(B803,B$1:B803,0)=ROW(B803),B803&amp;";","")</f>
        <v/>
      </c>
      <c r="AG803" s="10" t="str">
        <f>IF(MATCH(C803,C$1:C803,0)=ROW(C803),C803&amp;";","")</f>
        <v/>
      </c>
      <c r="AH803" s="10" t="str">
        <f ca="1">IF(MATCH(D803,D$1:D803,0)=ROW(D803),D803&amp;";","")</f>
        <v/>
      </c>
      <c r="AI803" s="10" t="e">
        <f ca="1">IF(MATCH(E803,E$1:E803,0)=ROW(E803),E803&amp;";","")</f>
        <v>#VALUE!</v>
      </c>
    </row>
    <row r="804" spans="1:35">
      <c r="A804" s="10">
        <v>783</v>
      </c>
      <c r="B804" s="10" t="str">
        <f ca="1">'Application For TE&amp;GOTS'!X845</f>
        <v/>
      </c>
      <c r="C804" s="10">
        <f>'Application For TE&amp;GOTS'!$D845</f>
        <v>0</v>
      </c>
      <c r="D804" s="10" t="str" cm="1">
        <f t="array" aca="1" ref="D804" ca="1">IFERROR(INDIRECT("'Application For TE&amp;GOTS'!L"&amp;'Application For TE&amp;GOTS'!S845),"")</f>
        <v/>
      </c>
      <c r="E804" s="10" t="e">
        <f ca="1">'Application For TE&amp;GOTS'!AF845</f>
        <v>#VALUE!</v>
      </c>
      <c r="F804" s="10" t="str">
        <f ca="1">IFERROR(LEFT('Application For TE&amp;GOTS'!AH845,LEN('Application For TE&amp;GOTS'!AH845)-2),"")</f>
        <v/>
      </c>
      <c r="G804" s="10" t="e">
        <f ca="1">'Application For TE&amp;GOTS'!AI845</f>
        <v>#VALUE!</v>
      </c>
      <c r="AF804" s="10" t="str">
        <f ca="1">IF(MATCH(B804,B$1:B804,0)=ROW(B804),B804&amp;";","")</f>
        <v/>
      </c>
      <c r="AG804" s="10" t="str">
        <f>IF(MATCH(C804,C$1:C804,0)=ROW(C804),C804&amp;";","")</f>
        <v/>
      </c>
      <c r="AH804" s="10" t="str">
        <f ca="1">IF(MATCH(D804,D$1:D804,0)=ROW(D804),D804&amp;";","")</f>
        <v/>
      </c>
      <c r="AI804" s="10" t="e">
        <f ca="1">IF(MATCH(E804,E$1:E804,0)=ROW(E804),E804&amp;";","")</f>
        <v>#VALUE!</v>
      </c>
    </row>
    <row r="805" spans="1:35">
      <c r="A805" s="10">
        <v>784</v>
      </c>
      <c r="B805" s="10" t="str">
        <f ca="1">'Application For TE&amp;GOTS'!X846</f>
        <v/>
      </c>
      <c r="C805" s="10">
        <f>'Application For TE&amp;GOTS'!$D846</f>
        <v>0</v>
      </c>
      <c r="D805" s="10" t="str" cm="1">
        <f t="array" aca="1" ref="D805" ca="1">IFERROR(INDIRECT("'Application For TE&amp;GOTS'!L"&amp;'Application For TE&amp;GOTS'!S846),"")</f>
        <v/>
      </c>
      <c r="E805" s="10" t="e">
        <f ca="1">'Application For TE&amp;GOTS'!AF846</f>
        <v>#VALUE!</v>
      </c>
      <c r="F805" s="10" t="str">
        <f ca="1">IFERROR(LEFT('Application For TE&amp;GOTS'!AH846,LEN('Application For TE&amp;GOTS'!AH846)-2),"")</f>
        <v/>
      </c>
      <c r="G805" s="10" t="e">
        <f ca="1">'Application For TE&amp;GOTS'!AI846</f>
        <v>#VALUE!</v>
      </c>
      <c r="AF805" s="10" t="str">
        <f ca="1">IF(MATCH(B805,B$1:B805,0)=ROW(B805),B805&amp;";","")</f>
        <v/>
      </c>
      <c r="AG805" s="10" t="str">
        <f>IF(MATCH(C805,C$1:C805,0)=ROW(C805),C805&amp;";","")</f>
        <v/>
      </c>
      <c r="AH805" s="10" t="str">
        <f ca="1">IF(MATCH(D805,D$1:D805,0)=ROW(D805),D805&amp;";","")</f>
        <v/>
      </c>
      <c r="AI805" s="10" t="e">
        <f ca="1">IF(MATCH(E805,E$1:E805,0)=ROW(E805),E805&amp;";","")</f>
        <v>#VALUE!</v>
      </c>
    </row>
    <row r="806" spans="1:35">
      <c r="A806" s="10">
        <v>785</v>
      </c>
      <c r="B806" s="10" t="str">
        <f ca="1">'Application For TE&amp;GOTS'!X847</f>
        <v/>
      </c>
      <c r="C806" s="10">
        <f>'Application For TE&amp;GOTS'!$D847</f>
        <v>0</v>
      </c>
      <c r="D806" s="10" t="str" cm="1">
        <f t="array" aca="1" ref="D806" ca="1">IFERROR(INDIRECT("'Application For TE&amp;GOTS'!L"&amp;'Application For TE&amp;GOTS'!S847),"")</f>
        <v/>
      </c>
      <c r="E806" s="10" t="e">
        <f ca="1">'Application For TE&amp;GOTS'!AF847</f>
        <v>#VALUE!</v>
      </c>
      <c r="F806" s="10" t="str">
        <f ca="1">IFERROR(LEFT('Application For TE&amp;GOTS'!AH847,LEN('Application For TE&amp;GOTS'!AH847)-2),"")</f>
        <v/>
      </c>
      <c r="G806" s="10" t="e">
        <f ca="1">'Application For TE&amp;GOTS'!AI847</f>
        <v>#VALUE!</v>
      </c>
      <c r="AF806" s="10" t="str">
        <f ca="1">IF(MATCH(B806,B$1:B806,0)=ROW(B806),B806&amp;";","")</f>
        <v/>
      </c>
      <c r="AG806" s="10" t="str">
        <f>IF(MATCH(C806,C$1:C806,0)=ROW(C806),C806&amp;";","")</f>
        <v/>
      </c>
      <c r="AH806" s="10" t="str">
        <f ca="1">IF(MATCH(D806,D$1:D806,0)=ROW(D806),D806&amp;";","")</f>
        <v/>
      </c>
      <c r="AI806" s="10" t="e">
        <f ca="1">IF(MATCH(E806,E$1:E806,0)=ROW(E806),E806&amp;";","")</f>
        <v>#VALUE!</v>
      </c>
    </row>
    <row r="807" spans="1:35">
      <c r="A807" s="10">
        <v>786</v>
      </c>
      <c r="B807" s="10" t="str">
        <f ca="1">'Application For TE&amp;GOTS'!X848</f>
        <v/>
      </c>
      <c r="C807" s="10">
        <f>'Application For TE&amp;GOTS'!$D848</f>
        <v>0</v>
      </c>
      <c r="D807" s="10" t="str" cm="1">
        <f t="array" aca="1" ref="D807" ca="1">IFERROR(INDIRECT("'Application For TE&amp;GOTS'!L"&amp;'Application For TE&amp;GOTS'!S848),"")</f>
        <v/>
      </c>
      <c r="E807" s="10" t="e">
        <f ca="1">'Application For TE&amp;GOTS'!AF848</f>
        <v>#VALUE!</v>
      </c>
      <c r="F807" s="10" t="str">
        <f ca="1">IFERROR(LEFT('Application For TE&amp;GOTS'!AH848,LEN('Application For TE&amp;GOTS'!AH848)-2),"")</f>
        <v/>
      </c>
      <c r="G807" s="10" t="e">
        <f ca="1">'Application For TE&amp;GOTS'!AI848</f>
        <v>#VALUE!</v>
      </c>
      <c r="AF807" s="10" t="str">
        <f ca="1">IF(MATCH(B807,B$1:B807,0)=ROW(B807),B807&amp;";","")</f>
        <v/>
      </c>
      <c r="AG807" s="10" t="str">
        <f>IF(MATCH(C807,C$1:C807,0)=ROW(C807),C807&amp;";","")</f>
        <v/>
      </c>
      <c r="AH807" s="10" t="str">
        <f ca="1">IF(MATCH(D807,D$1:D807,0)=ROW(D807),D807&amp;";","")</f>
        <v/>
      </c>
      <c r="AI807" s="10" t="e">
        <f ca="1">IF(MATCH(E807,E$1:E807,0)=ROW(E807),E807&amp;";","")</f>
        <v>#VALUE!</v>
      </c>
    </row>
    <row r="808" spans="1:35">
      <c r="A808" s="10">
        <v>787</v>
      </c>
      <c r="B808" s="10" t="str">
        <f ca="1">'Application For TE&amp;GOTS'!X849</f>
        <v/>
      </c>
      <c r="C808" s="10">
        <f>'Application For TE&amp;GOTS'!$D849</f>
        <v>0</v>
      </c>
      <c r="D808" s="10" t="str" cm="1">
        <f t="array" aca="1" ref="D808" ca="1">IFERROR(INDIRECT("'Application For TE&amp;GOTS'!L"&amp;'Application For TE&amp;GOTS'!S849),"")</f>
        <v/>
      </c>
      <c r="E808" s="10" t="e">
        <f ca="1">'Application For TE&amp;GOTS'!AF849</f>
        <v>#VALUE!</v>
      </c>
      <c r="F808" s="10" t="str">
        <f ca="1">IFERROR(LEFT('Application For TE&amp;GOTS'!AH849,LEN('Application For TE&amp;GOTS'!AH849)-2),"")</f>
        <v/>
      </c>
      <c r="G808" s="10" t="e">
        <f ca="1">'Application For TE&amp;GOTS'!AI849</f>
        <v>#VALUE!</v>
      </c>
      <c r="AF808" s="10" t="str">
        <f ca="1">IF(MATCH(B808,B$1:B808,0)=ROW(B808),B808&amp;";","")</f>
        <v/>
      </c>
      <c r="AG808" s="10" t="str">
        <f>IF(MATCH(C808,C$1:C808,0)=ROW(C808),C808&amp;";","")</f>
        <v/>
      </c>
      <c r="AH808" s="10" t="str">
        <f ca="1">IF(MATCH(D808,D$1:D808,0)=ROW(D808),D808&amp;";","")</f>
        <v/>
      </c>
      <c r="AI808" s="10" t="e">
        <f ca="1">IF(MATCH(E808,E$1:E808,0)=ROW(E808),E808&amp;";","")</f>
        <v>#VALUE!</v>
      </c>
    </row>
    <row r="809" spans="1:35">
      <c r="A809" s="10">
        <v>788</v>
      </c>
      <c r="B809" s="10" t="str">
        <f ca="1">'Application For TE&amp;GOTS'!X850</f>
        <v/>
      </c>
      <c r="C809" s="10">
        <f>'Application For TE&amp;GOTS'!$D850</f>
        <v>0</v>
      </c>
      <c r="D809" s="10" t="str" cm="1">
        <f t="array" aca="1" ref="D809" ca="1">IFERROR(INDIRECT("'Application For TE&amp;GOTS'!L"&amp;'Application For TE&amp;GOTS'!S850),"")</f>
        <v/>
      </c>
      <c r="E809" s="10" t="e">
        <f ca="1">'Application For TE&amp;GOTS'!AF850</f>
        <v>#VALUE!</v>
      </c>
      <c r="F809" s="10" t="str">
        <f ca="1">IFERROR(LEFT('Application For TE&amp;GOTS'!AH850,LEN('Application For TE&amp;GOTS'!AH850)-2),"")</f>
        <v/>
      </c>
      <c r="G809" s="10" t="e">
        <f ca="1">'Application For TE&amp;GOTS'!AI850</f>
        <v>#VALUE!</v>
      </c>
      <c r="AF809" s="10" t="str">
        <f ca="1">IF(MATCH(B809,B$1:B809,0)=ROW(B809),B809&amp;";","")</f>
        <v/>
      </c>
      <c r="AG809" s="10" t="str">
        <f>IF(MATCH(C809,C$1:C809,0)=ROW(C809),C809&amp;";","")</f>
        <v/>
      </c>
      <c r="AH809" s="10" t="str">
        <f ca="1">IF(MATCH(D809,D$1:D809,0)=ROW(D809),D809&amp;";","")</f>
        <v/>
      </c>
      <c r="AI809" s="10" t="e">
        <f ca="1">IF(MATCH(E809,E$1:E809,0)=ROW(E809),E809&amp;";","")</f>
        <v>#VALUE!</v>
      </c>
    </row>
    <row r="810" spans="1:35">
      <c r="A810" s="10">
        <v>789</v>
      </c>
      <c r="B810" s="10" t="str">
        <f ca="1">'Application For TE&amp;GOTS'!X851</f>
        <v/>
      </c>
      <c r="C810" s="10">
        <f>'Application For TE&amp;GOTS'!$D851</f>
        <v>0</v>
      </c>
      <c r="D810" s="10" t="str" cm="1">
        <f t="array" aca="1" ref="D810" ca="1">IFERROR(INDIRECT("'Application For TE&amp;GOTS'!L"&amp;'Application For TE&amp;GOTS'!S851),"")</f>
        <v/>
      </c>
      <c r="E810" s="10" t="e">
        <f ca="1">'Application For TE&amp;GOTS'!AF851</f>
        <v>#VALUE!</v>
      </c>
      <c r="F810" s="10" t="str">
        <f ca="1">IFERROR(LEFT('Application For TE&amp;GOTS'!AH851,LEN('Application For TE&amp;GOTS'!AH851)-2),"")</f>
        <v/>
      </c>
      <c r="G810" s="10" t="e">
        <f ca="1">'Application For TE&amp;GOTS'!AI851</f>
        <v>#VALUE!</v>
      </c>
      <c r="AF810" s="10" t="str">
        <f ca="1">IF(MATCH(B810,B$1:B810,0)=ROW(B810),B810&amp;";","")</f>
        <v/>
      </c>
      <c r="AG810" s="10" t="str">
        <f>IF(MATCH(C810,C$1:C810,0)=ROW(C810),C810&amp;";","")</f>
        <v/>
      </c>
      <c r="AH810" s="10" t="str">
        <f ca="1">IF(MATCH(D810,D$1:D810,0)=ROW(D810),D810&amp;";","")</f>
        <v/>
      </c>
      <c r="AI810" s="10" t="e">
        <f ca="1">IF(MATCH(E810,E$1:E810,0)=ROW(E810),E810&amp;";","")</f>
        <v>#VALUE!</v>
      </c>
    </row>
    <row r="811" spans="1:35">
      <c r="A811" s="10">
        <v>790</v>
      </c>
      <c r="B811" s="10" t="str">
        <f ca="1">'Application For TE&amp;GOTS'!X852</f>
        <v/>
      </c>
      <c r="C811" s="10">
        <f>'Application For TE&amp;GOTS'!$D852</f>
        <v>0</v>
      </c>
      <c r="D811" s="10" t="str" cm="1">
        <f t="array" aca="1" ref="D811" ca="1">IFERROR(INDIRECT("'Application For TE&amp;GOTS'!L"&amp;'Application For TE&amp;GOTS'!S852),"")</f>
        <v/>
      </c>
      <c r="E811" s="10" t="e">
        <f ca="1">'Application For TE&amp;GOTS'!AF852</f>
        <v>#VALUE!</v>
      </c>
      <c r="F811" s="10" t="str">
        <f ca="1">IFERROR(LEFT('Application For TE&amp;GOTS'!AH852,LEN('Application For TE&amp;GOTS'!AH852)-2),"")</f>
        <v/>
      </c>
      <c r="G811" s="10" t="e">
        <f ca="1">'Application For TE&amp;GOTS'!AI852</f>
        <v>#VALUE!</v>
      </c>
      <c r="AF811" s="10" t="str">
        <f ca="1">IF(MATCH(B811,B$1:B811,0)=ROW(B811),B811&amp;";","")</f>
        <v/>
      </c>
      <c r="AG811" s="10" t="str">
        <f>IF(MATCH(C811,C$1:C811,0)=ROW(C811),C811&amp;";","")</f>
        <v/>
      </c>
      <c r="AH811" s="10" t="str">
        <f ca="1">IF(MATCH(D811,D$1:D811,0)=ROW(D811),D811&amp;";","")</f>
        <v/>
      </c>
      <c r="AI811" s="10" t="e">
        <f ca="1">IF(MATCH(E811,E$1:E811,0)=ROW(E811),E811&amp;";","")</f>
        <v>#VALUE!</v>
      </c>
    </row>
    <row r="812" spans="1:35">
      <c r="A812" s="10">
        <v>791</v>
      </c>
      <c r="B812" s="10" t="str">
        <f ca="1">'Application For TE&amp;GOTS'!X853</f>
        <v/>
      </c>
      <c r="C812" s="10">
        <f>'Application For TE&amp;GOTS'!$D853</f>
        <v>0</v>
      </c>
      <c r="D812" s="10" t="str" cm="1">
        <f t="array" aca="1" ref="D812" ca="1">IFERROR(INDIRECT("'Application For TE&amp;GOTS'!L"&amp;'Application For TE&amp;GOTS'!S853),"")</f>
        <v/>
      </c>
      <c r="E812" s="10" t="e">
        <f ca="1">'Application For TE&amp;GOTS'!AF853</f>
        <v>#VALUE!</v>
      </c>
      <c r="F812" s="10" t="str">
        <f ca="1">IFERROR(LEFT('Application For TE&amp;GOTS'!AH853,LEN('Application For TE&amp;GOTS'!AH853)-2),"")</f>
        <v/>
      </c>
      <c r="G812" s="10" t="e">
        <f ca="1">'Application For TE&amp;GOTS'!AI853</f>
        <v>#VALUE!</v>
      </c>
      <c r="AF812" s="10" t="str">
        <f ca="1">IF(MATCH(B812,B$1:B812,0)=ROW(B812),B812&amp;";","")</f>
        <v/>
      </c>
      <c r="AG812" s="10" t="str">
        <f>IF(MATCH(C812,C$1:C812,0)=ROW(C812),C812&amp;";","")</f>
        <v/>
      </c>
      <c r="AH812" s="10" t="str">
        <f ca="1">IF(MATCH(D812,D$1:D812,0)=ROW(D812),D812&amp;";","")</f>
        <v/>
      </c>
      <c r="AI812" s="10" t="e">
        <f ca="1">IF(MATCH(E812,E$1:E812,0)=ROW(E812),E812&amp;";","")</f>
        <v>#VALUE!</v>
      </c>
    </row>
    <row r="813" spans="1:35">
      <c r="A813" s="10">
        <v>792</v>
      </c>
      <c r="B813" s="10" t="str">
        <f ca="1">'Application For TE&amp;GOTS'!X854</f>
        <v/>
      </c>
      <c r="C813" s="10">
        <f>'Application For TE&amp;GOTS'!$D854</f>
        <v>0</v>
      </c>
      <c r="D813" s="10" t="str" cm="1">
        <f t="array" aca="1" ref="D813" ca="1">IFERROR(INDIRECT("'Application For TE&amp;GOTS'!L"&amp;'Application For TE&amp;GOTS'!S854),"")</f>
        <v/>
      </c>
      <c r="E813" s="10" t="e">
        <f ca="1">'Application For TE&amp;GOTS'!AF854</f>
        <v>#VALUE!</v>
      </c>
      <c r="F813" s="10" t="str">
        <f ca="1">IFERROR(LEFT('Application For TE&amp;GOTS'!AH854,LEN('Application For TE&amp;GOTS'!AH854)-2),"")</f>
        <v/>
      </c>
      <c r="G813" s="10" t="e">
        <f ca="1">'Application For TE&amp;GOTS'!AI854</f>
        <v>#VALUE!</v>
      </c>
      <c r="AF813" s="10" t="str">
        <f ca="1">IF(MATCH(B813,B$1:B813,0)=ROW(B813),B813&amp;";","")</f>
        <v/>
      </c>
      <c r="AG813" s="10" t="str">
        <f>IF(MATCH(C813,C$1:C813,0)=ROW(C813),C813&amp;";","")</f>
        <v/>
      </c>
      <c r="AH813" s="10" t="str">
        <f ca="1">IF(MATCH(D813,D$1:D813,0)=ROW(D813),D813&amp;";","")</f>
        <v/>
      </c>
      <c r="AI813" s="10" t="e">
        <f ca="1">IF(MATCH(E813,E$1:E813,0)=ROW(E813),E813&amp;";","")</f>
        <v>#VALUE!</v>
      </c>
    </row>
    <row r="814" spans="1:35">
      <c r="A814" s="10">
        <v>793</v>
      </c>
      <c r="B814" s="10" t="str">
        <f ca="1">'Application For TE&amp;GOTS'!X855</f>
        <v/>
      </c>
      <c r="C814" s="10">
        <f>'Application For TE&amp;GOTS'!$D855</f>
        <v>0</v>
      </c>
      <c r="D814" s="10" t="str" cm="1">
        <f t="array" aca="1" ref="D814" ca="1">IFERROR(INDIRECT("'Application For TE&amp;GOTS'!L"&amp;'Application For TE&amp;GOTS'!S855),"")</f>
        <v/>
      </c>
      <c r="E814" s="10" t="e">
        <f ca="1">'Application For TE&amp;GOTS'!AF855</f>
        <v>#VALUE!</v>
      </c>
      <c r="F814" s="10" t="str">
        <f ca="1">IFERROR(LEFT('Application For TE&amp;GOTS'!AH855,LEN('Application For TE&amp;GOTS'!AH855)-2),"")</f>
        <v/>
      </c>
      <c r="G814" s="10" t="e">
        <f ca="1">'Application For TE&amp;GOTS'!AI855</f>
        <v>#VALUE!</v>
      </c>
      <c r="AF814" s="10" t="str">
        <f ca="1">IF(MATCH(B814,B$1:B814,0)=ROW(B814),B814&amp;";","")</f>
        <v/>
      </c>
      <c r="AG814" s="10" t="str">
        <f>IF(MATCH(C814,C$1:C814,0)=ROW(C814),C814&amp;";","")</f>
        <v/>
      </c>
      <c r="AH814" s="10" t="str">
        <f ca="1">IF(MATCH(D814,D$1:D814,0)=ROW(D814),D814&amp;";","")</f>
        <v/>
      </c>
      <c r="AI814" s="10" t="e">
        <f ca="1">IF(MATCH(E814,E$1:E814,0)=ROW(E814),E814&amp;";","")</f>
        <v>#VALUE!</v>
      </c>
    </row>
    <row r="815" spans="1:35">
      <c r="A815" s="10">
        <v>794</v>
      </c>
      <c r="B815" s="10" t="str">
        <f ca="1">'Application For TE&amp;GOTS'!X856</f>
        <v/>
      </c>
      <c r="C815" s="10">
        <f>'Application For TE&amp;GOTS'!$D856</f>
        <v>0</v>
      </c>
      <c r="D815" s="10" t="str" cm="1">
        <f t="array" aca="1" ref="D815" ca="1">IFERROR(INDIRECT("'Application For TE&amp;GOTS'!L"&amp;'Application For TE&amp;GOTS'!S856),"")</f>
        <v/>
      </c>
      <c r="E815" s="10" t="e">
        <f ca="1">'Application For TE&amp;GOTS'!AF856</f>
        <v>#VALUE!</v>
      </c>
      <c r="F815" s="10" t="str">
        <f ca="1">IFERROR(LEFT('Application For TE&amp;GOTS'!AH856,LEN('Application For TE&amp;GOTS'!AH856)-2),"")</f>
        <v/>
      </c>
      <c r="G815" s="10" t="e">
        <f ca="1">'Application For TE&amp;GOTS'!AI856</f>
        <v>#VALUE!</v>
      </c>
      <c r="AF815" s="10" t="str">
        <f ca="1">IF(MATCH(B815,B$1:B815,0)=ROW(B815),B815&amp;";","")</f>
        <v/>
      </c>
      <c r="AG815" s="10" t="str">
        <f>IF(MATCH(C815,C$1:C815,0)=ROW(C815),C815&amp;";","")</f>
        <v/>
      </c>
      <c r="AH815" s="10" t="str">
        <f ca="1">IF(MATCH(D815,D$1:D815,0)=ROW(D815),D815&amp;";","")</f>
        <v/>
      </c>
      <c r="AI815" s="10" t="e">
        <f ca="1">IF(MATCH(E815,E$1:E815,0)=ROW(E815),E815&amp;";","")</f>
        <v>#VALUE!</v>
      </c>
    </row>
    <row r="816" spans="1:35">
      <c r="A816" s="10">
        <v>795</v>
      </c>
      <c r="B816" s="10" t="str">
        <f ca="1">'Application For TE&amp;GOTS'!X857</f>
        <v/>
      </c>
      <c r="C816" s="10">
        <f>'Application For TE&amp;GOTS'!$D857</f>
        <v>0</v>
      </c>
      <c r="D816" s="10" t="str" cm="1">
        <f t="array" aca="1" ref="D816" ca="1">IFERROR(INDIRECT("'Application For TE&amp;GOTS'!L"&amp;'Application For TE&amp;GOTS'!S857),"")</f>
        <v/>
      </c>
      <c r="E816" s="10" t="e">
        <f ca="1">'Application For TE&amp;GOTS'!AF857</f>
        <v>#VALUE!</v>
      </c>
      <c r="F816" s="10" t="str">
        <f ca="1">IFERROR(LEFT('Application For TE&amp;GOTS'!AH857,LEN('Application For TE&amp;GOTS'!AH857)-2),"")</f>
        <v/>
      </c>
      <c r="G816" s="10" t="e">
        <f ca="1">'Application For TE&amp;GOTS'!AI857</f>
        <v>#VALUE!</v>
      </c>
      <c r="AF816" s="10" t="str">
        <f ca="1">IF(MATCH(B816,B$1:B816,0)=ROW(B816),B816&amp;";","")</f>
        <v/>
      </c>
      <c r="AG816" s="10" t="str">
        <f>IF(MATCH(C816,C$1:C816,0)=ROW(C816),C816&amp;";","")</f>
        <v/>
      </c>
      <c r="AH816" s="10" t="str">
        <f ca="1">IF(MATCH(D816,D$1:D816,0)=ROW(D816),D816&amp;";","")</f>
        <v/>
      </c>
      <c r="AI816" s="10" t="e">
        <f ca="1">IF(MATCH(E816,E$1:E816,0)=ROW(E816),E816&amp;";","")</f>
        <v>#VALUE!</v>
      </c>
    </row>
    <row r="817" spans="1:35">
      <c r="A817" s="10">
        <v>796</v>
      </c>
      <c r="B817" s="10" t="str">
        <f ca="1">'Application For TE&amp;GOTS'!X858</f>
        <v/>
      </c>
      <c r="C817" s="10">
        <f>'Application For TE&amp;GOTS'!$D858</f>
        <v>0</v>
      </c>
      <c r="D817" s="10" t="str" cm="1">
        <f t="array" aca="1" ref="D817" ca="1">IFERROR(INDIRECT("'Application For TE&amp;GOTS'!L"&amp;'Application For TE&amp;GOTS'!S858),"")</f>
        <v/>
      </c>
      <c r="E817" s="10" t="e">
        <f ca="1">'Application For TE&amp;GOTS'!AF858</f>
        <v>#VALUE!</v>
      </c>
      <c r="F817" s="10" t="str">
        <f ca="1">IFERROR(LEFT('Application For TE&amp;GOTS'!AH858,LEN('Application For TE&amp;GOTS'!AH858)-2),"")</f>
        <v/>
      </c>
      <c r="G817" s="10" t="e">
        <f ca="1">'Application For TE&amp;GOTS'!AI858</f>
        <v>#VALUE!</v>
      </c>
      <c r="AF817" s="10" t="str">
        <f ca="1">IF(MATCH(B817,B$1:B817,0)=ROW(B817),B817&amp;";","")</f>
        <v/>
      </c>
      <c r="AG817" s="10" t="str">
        <f>IF(MATCH(C817,C$1:C817,0)=ROW(C817),C817&amp;";","")</f>
        <v/>
      </c>
      <c r="AH817" s="10" t="str">
        <f ca="1">IF(MATCH(D817,D$1:D817,0)=ROW(D817),D817&amp;";","")</f>
        <v/>
      </c>
      <c r="AI817" s="10" t="e">
        <f ca="1">IF(MATCH(E817,E$1:E817,0)=ROW(E817),E817&amp;";","")</f>
        <v>#VALUE!</v>
      </c>
    </row>
    <row r="818" spans="1:35">
      <c r="A818" s="10">
        <v>797</v>
      </c>
      <c r="B818" s="10" t="str">
        <f ca="1">'Application For TE&amp;GOTS'!X859</f>
        <v/>
      </c>
      <c r="C818" s="10">
        <f>'Application For TE&amp;GOTS'!$D859</f>
        <v>0</v>
      </c>
      <c r="D818" s="10" t="str" cm="1">
        <f t="array" aca="1" ref="D818" ca="1">IFERROR(INDIRECT("'Application For TE&amp;GOTS'!L"&amp;'Application For TE&amp;GOTS'!S859),"")</f>
        <v/>
      </c>
      <c r="E818" s="10" t="e">
        <f ca="1">'Application For TE&amp;GOTS'!AF859</f>
        <v>#VALUE!</v>
      </c>
      <c r="F818" s="10" t="str">
        <f ca="1">IFERROR(LEFT('Application For TE&amp;GOTS'!AH859,LEN('Application For TE&amp;GOTS'!AH859)-2),"")</f>
        <v/>
      </c>
      <c r="G818" s="10" t="e">
        <f ca="1">'Application For TE&amp;GOTS'!AI859</f>
        <v>#VALUE!</v>
      </c>
      <c r="AF818" s="10" t="str">
        <f ca="1">IF(MATCH(B818,B$1:B818,0)=ROW(B818),B818&amp;";","")</f>
        <v/>
      </c>
      <c r="AG818" s="10" t="str">
        <f>IF(MATCH(C818,C$1:C818,0)=ROW(C818),C818&amp;";","")</f>
        <v/>
      </c>
      <c r="AH818" s="10" t="str">
        <f ca="1">IF(MATCH(D818,D$1:D818,0)=ROW(D818),D818&amp;";","")</f>
        <v/>
      </c>
      <c r="AI818" s="10" t="e">
        <f ca="1">IF(MATCH(E818,E$1:E818,0)=ROW(E818),E818&amp;";","")</f>
        <v>#VALUE!</v>
      </c>
    </row>
    <row r="819" spans="1:35">
      <c r="A819" s="10">
        <v>798</v>
      </c>
      <c r="B819" s="10" t="str">
        <f ca="1">'Application For TE&amp;GOTS'!X860</f>
        <v/>
      </c>
      <c r="C819" s="10">
        <f>'Application For TE&amp;GOTS'!$D860</f>
        <v>0</v>
      </c>
      <c r="D819" s="10" t="str" cm="1">
        <f t="array" aca="1" ref="D819" ca="1">IFERROR(INDIRECT("'Application For TE&amp;GOTS'!L"&amp;'Application For TE&amp;GOTS'!S860),"")</f>
        <v/>
      </c>
      <c r="E819" s="10" t="e">
        <f ca="1">'Application For TE&amp;GOTS'!AF860</f>
        <v>#VALUE!</v>
      </c>
      <c r="F819" s="10" t="str">
        <f ca="1">IFERROR(LEFT('Application For TE&amp;GOTS'!AH860,LEN('Application For TE&amp;GOTS'!AH860)-2),"")</f>
        <v/>
      </c>
      <c r="G819" s="10" t="e">
        <f ca="1">'Application For TE&amp;GOTS'!AI860</f>
        <v>#VALUE!</v>
      </c>
      <c r="AF819" s="10" t="str">
        <f ca="1">IF(MATCH(B819,B$1:B819,0)=ROW(B819),B819&amp;";","")</f>
        <v/>
      </c>
      <c r="AG819" s="10" t="str">
        <f>IF(MATCH(C819,C$1:C819,0)=ROW(C819),C819&amp;";","")</f>
        <v/>
      </c>
      <c r="AH819" s="10" t="str">
        <f ca="1">IF(MATCH(D819,D$1:D819,0)=ROW(D819),D819&amp;";","")</f>
        <v/>
      </c>
      <c r="AI819" s="10" t="e">
        <f ca="1">IF(MATCH(E819,E$1:E819,0)=ROW(E819),E819&amp;";","")</f>
        <v>#VALUE!</v>
      </c>
    </row>
    <row r="820" spans="1:35">
      <c r="A820" s="10">
        <v>799</v>
      </c>
      <c r="B820" s="10" t="str">
        <f ca="1">'Application For TE&amp;GOTS'!X861</f>
        <v/>
      </c>
      <c r="C820" s="10">
        <f>'Application For TE&amp;GOTS'!$D861</f>
        <v>0</v>
      </c>
      <c r="D820" s="10" t="str" cm="1">
        <f t="array" aca="1" ref="D820" ca="1">IFERROR(INDIRECT("'Application For TE&amp;GOTS'!L"&amp;'Application For TE&amp;GOTS'!S861),"")</f>
        <v/>
      </c>
      <c r="E820" s="10" t="e">
        <f ca="1">'Application For TE&amp;GOTS'!AF861</f>
        <v>#VALUE!</v>
      </c>
      <c r="F820" s="10" t="str">
        <f ca="1">IFERROR(LEFT('Application For TE&amp;GOTS'!AH861,LEN('Application For TE&amp;GOTS'!AH861)-2),"")</f>
        <v/>
      </c>
      <c r="G820" s="10" t="e">
        <f ca="1">'Application For TE&amp;GOTS'!AI861</f>
        <v>#VALUE!</v>
      </c>
      <c r="AF820" s="10" t="str">
        <f ca="1">IF(MATCH(B820,B$1:B820,0)=ROW(B820),B820&amp;";","")</f>
        <v/>
      </c>
      <c r="AG820" s="10" t="str">
        <f>IF(MATCH(C820,C$1:C820,0)=ROW(C820),C820&amp;";","")</f>
        <v/>
      </c>
      <c r="AH820" s="10" t="str">
        <f ca="1">IF(MATCH(D820,D$1:D820,0)=ROW(D820),D820&amp;";","")</f>
        <v/>
      </c>
      <c r="AI820" s="10" t="e">
        <f ca="1">IF(MATCH(E820,E$1:E820,0)=ROW(E820),E820&amp;";","")</f>
        <v>#VALUE!</v>
      </c>
    </row>
    <row r="821" spans="1:35">
      <c r="A821" s="10">
        <v>800</v>
      </c>
      <c r="B821" s="10" t="str">
        <f ca="1">'Application For TE&amp;GOTS'!X862</f>
        <v/>
      </c>
      <c r="C821" s="10">
        <f>'Application For TE&amp;GOTS'!$D862</f>
        <v>0</v>
      </c>
      <c r="D821" s="10" t="str" cm="1">
        <f t="array" aca="1" ref="D821" ca="1">IFERROR(INDIRECT("'Application For TE&amp;GOTS'!L"&amp;'Application For TE&amp;GOTS'!S862),"")</f>
        <v/>
      </c>
      <c r="E821" s="10" t="e">
        <f ca="1">'Application For TE&amp;GOTS'!AF862</f>
        <v>#VALUE!</v>
      </c>
      <c r="F821" s="10" t="str">
        <f ca="1">IFERROR(LEFT('Application For TE&amp;GOTS'!AH862,LEN('Application For TE&amp;GOTS'!AH862)-2),"")</f>
        <v/>
      </c>
      <c r="G821" s="10" t="e">
        <f ca="1">'Application For TE&amp;GOTS'!AI862</f>
        <v>#VALUE!</v>
      </c>
      <c r="AF821" s="10" t="str">
        <f ca="1">IF(MATCH(B821,B$1:B821,0)=ROW(B821),B821&amp;";","")</f>
        <v/>
      </c>
      <c r="AG821" s="10" t="str">
        <f>IF(MATCH(C821,C$1:C821,0)=ROW(C821),C821&amp;";","")</f>
        <v/>
      </c>
      <c r="AH821" s="10" t="str">
        <f ca="1">IF(MATCH(D821,D$1:D821,0)=ROW(D821),D821&amp;";","")</f>
        <v/>
      </c>
      <c r="AI821" s="10" t="e">
        <f ca="1">IF(MATCH(E821,E$1:E821,0)=ROW(E821),E821&amp;";","")</f>
        <v>#VALUE!</v>
      </c>
    </row>
    <row r="822" spans="1:35">
      <c r="A822" s="10">
        <v>801</v>
      </c>
      <c r="B822" s="10" t="str">
        <f ca="1">'Application For TE&amp;GOTS'!X863</f>
        <v/>
      </c>
      <c r="C822" s="10">
        <f>'Application For TE&amp;GOTS'!$D863</f>
        <v>0</v>
      </c>
      <c r="D822" s="10" t="str" cm="1">
        <f t="array" aca="1" ref="D822" ca="1">IFERROR(INDIRECT("'Application For TE&amp;GOTS'!L"&amp;'Application For TE&amp;GOTS'!S863),"")</f>
        <v/>
      </c>
      <c r="E822" s="10" t="e">
        <f ca="1">'Application For TE&amp;GOTS'!AF863</f>
        <v>#VALUE!</v>
      </c>
      <c r="F822" s="10" t="str">
        <f ca="1">IFERROR(LEFT('Application For TE&amp;GOTS'!AH863,LEN('Application For TE&amp;GOTS'!AH863)-2),"")</f>
        <v/>
      </c>
      <c r="G822" s="10" t="e">
        <f ca="1">'Application For TE&amp;GOTS'!AI863</f>
        <v>#VALUE!</v>
      </c>
      <c r="AF822" s="10" t="str">
        <f ca="1">IF(MATCH(B822,B$1:B822,0)=ROW(B822),B822&amp;";","")</f>
        <v/>
      </c>
      <c r="AG822" s="10" t="str">
        <f>IF(MATCH(C822,C$1:C822,0)=ROW(C822),C822&amp;";","")</f>
        <v/>
      </c>
      <c r="AH822" s="10" t="str">
        <f ca="1">IF(MATCH(D822,D$1:D822,0)=ROW(D822),D822&amp;";","")</f>
        <v/>
      </c>
      <c r="AI822" s="10" t="e">
        <f ca="1">IF(MATCH(E822,E$1:E822,0)=ROW(E822),E822&amp;";","")</f>
        <v>#VALUE!</v>
      </c>
    </row>
    <row r="823" spans="1:35">
      <c r="A823" s="10">
        <v>802</v>
      </c>
      <c r="B823" s="10" t="str">
        <f ca="1">'Application For TE&amp;GOTS'!X864</f>
        <v/>
      </c>
      <c r="C823" s="10">
        <f>'Application For TE&amp;GOTS'!$D864</f>
        <v>0</v>
      </c>
      <c r="D823" s="10" t="str" cm="1">
        <f t="array" aca="1" ref="D823" ca="1">IFERROR(INDIRECT("'Application For TE&amp;GOTS'!L"&amp;'Application For TE&amp;GOTS'!S864),"")</f>
        <v/>
      </c>
      <c r="E823" s="10" t="e">
        <f ca="1">'Application For TE&amp;GOTS'!AF864</f>
        <v>#VALUE!</v>
      </c>
      <c r="F823" s="10" t="str">
        <f ca="1">IFERROR(LEFT('Application For TE&amp;GOTS'!AH864,LEN('Application For TE&amp;GOTS'!AH864)-2),"")</f>
        <v/>
      </c>
      <c r="G823" s="10" t="e">
        <f ca="1">'Application For TE&amp;GOTS'!AI864</f>
        <v>#VALUE!</v>
      </c>
      <c r="AF823" s="10" t="str">
        <f ca="1">IF(MATCH(B823,B$1:B823,0)=ROW(B823),B823&amp;";","")</f>
        <v/>
      </c>
      <c r="AG823" s="10" t="str">
        <f>IF(MATCH(C823,C$1:C823,0)=ROW(C823),C823&amp;";","")</f>
        <v/>
      </c>
      <c r="AH823" s="10" t="str">
        <f ca="1">IF(MATCH(D823,D$1:D823,0)=ROW(D823),D823&amp;";","")</f>
        <v/>
      </c>
      <c r="AI823" s="10" t="e">
        <f ca="1">IF(MATCH(E823,E$1:E823,0)=ROW(E823),E823&amp;";","")</f>
        <v>#VALUE!</v>
      </c>
    </row>
    <row r="824" spans="1:35">
      <c r="A824" s="10">
        <v>803</v>
      </c>
      <c r="B824" s="10" t="str">
        <f ca="1">'Application For TE&amp;GOTS'!X865</f>
        <v/>
      </c>
      <c r="C824" s="10">
        <f>'Application For TE&amp;GOTS'!$D865</f>
        <v>0</v>
      </c>
      <c r="D824" s="10" t="str" cm="1">
        <f t="array" aca="1" ref="D824" ca="1">IFERROR(INDIRECT("'Application For TE&amp;GOTS'!L"&amp;'Application For TE&amp;GOTS'!S865),"")</f>
        <v/>
      </c>
      <c r="E824" s="10" t="e">
        <f ca="1">'Application For TE&amp;GOTS'!AF865</f>
        <v>#VALUE!</v>
      </c>
      <c r="F824" s="10" t="str">
        <f ca="1">IFERROR(LEFT('Application For TE&amp;GOTS'!AH865,LEN('Application For TE&amp;GOTS'!AH865)-2),"")</f>
        <v/>
      </c>
      <c r="G824" s="10" t="e">
        <f ca="1">'Application For TE&amp;GOTS'!AI865</f>
        <v>#VALUE!</v>
      </c>
      <c r="AF824" s="10" t="str">
        <f ca="1">IF(MATCH(B824,B$1:B824,0)=ROW(B824),B824&amp;";","")</f>
        <v/>
      </c>
      <c r="AG824" s="10" t="str">
        <f>IF(MATCH(C824,C$1:C824,0)=ROW(C824),C824&amp;";","")</f>
        <v/>
      </c>
      <c r="AH824" s="10" t="str">
        <f ca="1">IF(MATCH(D824,D$1:D824,0)=ROW(D824),D824&amp;";","")</f>
        <v/>
      </c>
      <c r="AI824" s="10" t="e">
        <f ca="1">IF(MATCH(E824,E$1:E824,0)=ROW(E824),E824&amp;";","")</f>
        <v>#VALUE!</v>
      </c>
    </row>
    <row r="825" spans="1:35">
      <c r="A825" s="10">
        <v>804</v>
      </c>
      <c r="B825" s="10" t="str">
        <f ca="1">'Application For TE&amp;GOTS'!X866</f>
        <v/>
      </c>
      <c r="C825" s="10">
        <f>'Application For TE&amp;GOTS'!$D866</f>
        <v>0</v>
      </c>
      <c r="D825" s="10" t="str" cm="1">
        <f t="array" aca="1" ref="D825" ca="1">IFERROR(INDIRECT("'Application For TE&amp;GOTS'!L"&amp;'Application For TE&amp;GOTS'!S866),"")</f>
        <v/>
      </c>
      <c r="E825" s="10" t="e">
        <f ca="1">'Application For TE&amp;GOTS'!AF866</f>
        <v>#VALUE!</v>
      </c>
      <c r="F825" s="10" t="str">
        <f ca="1">IFERROR(LEFT('Application For TE&amp;GOTS'!AH866,LEN('Application For TE&amp;GOTS'!AH866)-2),"")</f>
        <v/>
      </c>
      <c r="G825" s="10" t="e">
        <f ca="1">'Application For TE&amp;GOTS'!AI866</f>
        <v>#VALUE!</v>
      </c>
      <c r="AF825" s="10" t="str">
        <f ca="1">IF(MATCH(B825,B$1:B825,0)=ROW(B825),B825&amp;";","")</f>
        <v/>
      </c>
      <c r="AG825" s="10" t="str">
        <f>IF(MATCH(C825,C$1:C825,0)=ROW(C825),C825&amp;";","")</f>
        <v/>
      </c>
      <c r="AH825" s="10" t="str">
        <f ca="1">IF(MATCH(D825,D$1:D825,0)=ROW(D825),D825&amp;";","")</f>
        <v/>
      </c>
      <c r="AI825" s="10" t="e">
        <f ca="1">IF(MATCH(E825,E$1:E825,0)=ROW(E825),E825&amp;";","")</f>
        <v>#VALUE!</v>
      </c>
    </row>
    <row r="826" spans="1:35">
      <c r="A826" s="10">
        <v>805</v>
      </c>
      <c r="B826" s="10" t="str">
        <f ca="1">'Application For TE&amp;GOTS'!X867</f>
        <v/>
      </c>
      <c r="C826" s="10">
        <f>'Application For TE&amp;GOTS'!$D867</f>
        <v>0</v>
      </c>
      <c r="D826" s="10" t="str" cm="1">
        <f t="array" aca="1" ref="D826" ca="1">IFERROR(INDIRECT("'Application For TE&amp;GOTS'!L"&amp;'Application For TE&amp;GOTS'!S867),"")</f>
        <v/>
      </c>
      <c r="E826" s="10" t="e">
        <f ca="1">'Application For TE&amp;GOTS'!AF867</f>
        <v>#VALUE!</v>
      </c>
      <c r="F826" s="10" t="str">
        <f ca="1">IFERROR(LEFT('Application For TE&amp;GOTS'!AH867,LEN('Application For TE&amp;GOTS'!AH867)-2),"")</f>
        <v/>
      </c>
      <c r="G826" s="10" t="e">
        <f ca="1">'Application For TE&amp;GOTS'!AI867</f>
        <v>#VALUE!</v>
      </c>
      <c r="AF826" s="10" t="str">
        <f ca="1">IF(MATCH(B826,B$1:B826,0)=ROW(B826),B826&amp;";","")</f>
        <v/>
      </c>
      <c r="AG826" s="10" t="str">
        <f>IF(MATCH(C826,C$1:C826,0)=ROW(C826),C826&amp;";","")</f>
        <v/>
      </c>
      <c r="AH826" s="10" t="str">
        <f ca="1">IF(MATCH(D826,D$1:D826,0)=ROW(D826),D826&amp;";","")</f>
        <v/>
      </c>
      <c r="AI826" s="10" t="e">
        <f ca="1">IF(MATCH(E826,E$1:E826,0)=ROW(E826),E826&amp;";","")</f>
        <v>#VALUE!</v>
      </c>
    </row>
    <row r="827" spans="1:35">
      <c r="A827" s="10">
        <v>806</v>
      </c>
      <c r="B827" s="10" t="str">
        <f ca="1">'Application For TE&amp;GOTS'!X868</f>
        <v/>
      </c>
      <c r="C827" s="10">
        <f>'Application For TE&amp;GOTS'!$D868</f>
        <v>0</v>
      </c>
      <c r="D827" s="10" t="str" cm="1">
        <f t="array" aca="1" ref="D827" ca="1">IFERROR(INDIRECT("'Application For TE&amp;GOTS'!L"&amp;'Application For TE&amp;GOTS'!S868),"")</f>
        <v/>
      </c>
      <c r="E827" s="10" t="e">
        <f ca="1">'Application For TE&amp;GOTS'!AF868</f>
        <v>#VALUE!</v>
      </c>
      <c r="F827" s="10" t="str">
        <f ca="1">IFERROR(LEFT('Application For TE&amp;GOTS'!AH868,LEN('Application For TE&amp;GOTS'!AH868)-2),"")</f>
        <v/>
      </c>
      <c r="G827" s="10" t="e">
        <f ca="1">'Application For TE&amp;GOTS'!AI868</f>
        <v>#VALUE!</v>
      </c>
      <c r="AF827" s="10" t="str">
        <f ca="1">IF(MATCH(B827,B$1:B827,0)=ROW(B827),B827&amp;";","")</f>
        <v/>
      </c>
      <c r="AG827" s="10" t="str">
        <f>IF(MATCH(C827,C$1:C827,0)=ROW(C827),C827&amp;";","")</f>
        <v/>
      </c>
      <c r="AH827" s="10" t="str">
        <f ca="1">IF(MATCH(D827,D$1:D827,0)=ROW(D827),D827&amp;";","")</f>
        <v/>
      </c>
      <c r="AI827" s="10" t="e">
        <f ca="1">IF(MATCH(E827,E$1:E827,0)=ROW(E827),E827&amp;";","")</f>
        <v>#VALUE!</v>
      </c>
    </row>
    <row r="828" spans="1:35">
      <c r="A828" s="10">
        <v>807</v>
      </c>
      <c r="B828" s="10" t="str">
        <f ca="1">'Application For TE&amp;GOTS'!X869</f>
        <v/>
      </c>
      <c r="C828" s="10">
        <f>'Application For TE&amp;GOTS'!$D869</f>
        <v>0</v>
      </c>
      <c r="D828" s="10" t="str" cm="1">
        <f t="array" aca="1" ref="D828" ca="1">IFERROR(INDIRECT("'Application For TE&amp;GOTS'!L"&amp;'Application For TE&amp;GOTS'!S869),"")</f>
        <v/>
      </c>
      <c r="E828" s="10" t="e">
        <f ca="1">'Application For TE&amp;GOTS'!AF869</f>
        <v>#VALUE!</v>
      </c>
      <c r="F828" s="10" t="str">
        <f ca="1">IFERROR(LEFT('Application For TE&amp;GOTS'!AH869,LEN('Application For TE&amp;GOTS'!AH869)-2),"")</f>
        <v/>
      </c>
      <c r="G828" s="10" t="e">
        <f ca="1">'Application For TE&amp;GOTS'!AI869</f>
        <v>#VALUE!</v>
      </c>
      <c r="AF828" s="10" t="str">
        <f ca="1">IF(MATCH(B828,B$1:B828,0)=ROW(B828),B828&amp;";","")</f>
        <v/>
      </c>
      <c r="AG828" s="10" t="str">
        <f>IF(MATCH(C828,C$1:C828,0)=ROW(C828),C828&amp;";","")</f>
        <v/>
      </c>
      <c r="AH828" s="10" t="str">
        <f ca="1">IF(MATCH(D828,D$1:D828,0)=ROW(D828),D828&amp;";","")</f>
        <v/>
      </c>
      <c r="AI828" s="10" t="e">
        <f ca="1">IF(MATCH(E828,E$1:E828,0)=ROW(E828),E828&amp;";","")</f>
        <v>#VALUE!</v>
      </c>
    </row>
    <row r="829" spans="1:35">
      <c r="A829" s="10">
        <v>808</v>
      </c>
      <c r="B829" s="10" t="str">
        <f ca="1">'Application For TE&amp;GOTS'!X870</f>
        <v/>
      </c>
      <c r="C829" s="10">
        <f>'Application For TE&amp;GOTS'!$D870</f>
        <v>0</v>
      </c>
      <c r="D829" s="10" t="str" cm="1">
        <f t="array" aca="1" ref="D829" ca="1">IFERROR(INDIRECT("'Application For TE&amp;GOTS'!L"&amp;'Application For TE&amp;GOTS'!S870),"")</f>
        <v/>
      </c>
      <c r="E829" s="10" t="e">
        <f ca="1">'Application For TE&amp;GOTS'!AF870</f>
        <v>#VALUE!</v>
      </c>
      <c r="F829" s="10" t="str">
        <f ca="1">IFERROR(LEFT('Application For TE&amp;GOTS'!AH870,LEN('Application For TE&amp;GOTS'!AH870)-2),"")</f>
        <v/>
      </c>
      <c r="G829" s="10" t="e">
        <f ca="1">'Application For TE&amp;GOTS'!AI870</f>
        <v>#VALUE!</v>
      </c>
      <c r="AF829" s="10" t="str">
        <f ca="1">IF(MATCH(B829,B$1:B829,0)=ROW(B829),B829&amp;";","")</f>
        <v/>
      </c>
      <c r="AG829" s="10" t="str">
        <f>IF(MATCH(C829,C$1:C829,0)=ROW(C829),C829&amp;";","")</f>
        <v/>
      </c>
      <c r="AH829" s="10" t="str">
        <f ca="1">IF(MATCH(D829,D$1:D829,0)=ROW(D829),D829&amp;";","")</f>
        <v/>
      </c>
      <c r="AI829" s="10" t="e">
        <f ca="1">IF(MATCH(E829,E$1:E829,0)=ROW(E829),E829&amp;";","")</f>
        <v>#VALUE!</v>
      </c>
    </row>
    <row r="830" spans="1:35">
      <c r="A830" s="10">
        <v>809</v>
      </c>
      <c r="B830" s="10" t="str">
        <f ca="1">'Application For TE&amp;GOTS'!X871</f>
        <v/>
      </c>
      <c r="C830" s="10">
        <f>'Application For TE&amp;GOTS'!$D871</f>
        <v>0</v>
      </c>
      <c r="D830" s="10" t="str" cm="1">
        <f t="array" aca="1" ref="D830" ca="1">IFERROR(INDIRECT("'Application For TE&amp;GOTS'!L"&amp;'Application For TE&amp;GOTS'!S871),"")</f>
        <v/>
      </c>
      <c r="E830" s="10" t="e">
        <f ca="1">'Application For TE&amp;GOTS'!AF871</f>
        <v>#VALUE!</v>
      </c>
      <c r="F830" s="10" t="str">
        <f ca="1">IFERROR(LEFT('Application For TE&amp;GOTS'!AH871,LEN('Application For TE&amp;GOTS'!AH871)-2),"")</f>
        <v/>
      </c>
      <c r="G830" s="10" t="e">
        <f ca="1">'Application For TE&amp;GOTS'!AI871</f>
        <v>#VALUE!</v>
      </c>
      <c r="AF830" s="10" t="str">
        <f ca="1">IF(MATCH(B830,B$1:B830,0)=ROW(B830),B830&amp;";","")</f>
        <v/>
      </c>
      <c r="AG830" s="10" t="str">
        <f>IF(MATCH(C830,C$1:C830,0)=ROW(C830),C830&amp;";","")</f>
        <v/>
      </c>
      <c r="AH830" s="10" t="str">
        <f ca="1">IF(MATCH(D830,D$1:D830,0)=ROW(D830),D830&amp;";","")</f>
        <v/>
      </c>
      <c r="AI830" s="10" t="e">
        <f ca="1">IF(MATCH(E830,E$1:E830,0)=ROW(E830),E830&amp;";","")</f>
        <v>#VALUE!</v>
      </c>
    </row>
    <row r="831" spans="1:35">
      <c r="A831" s="10">
        <v>810</v>
      </c>
      <c r="B831" s="10" t="str">
        <f ca="1">'Application For TE&amp;GOTS'!X872</f>
        <v/>
      </c>
      <c r="C831" s="10">
        <f>'Application For TE&amp;GOTS'!$D872</f>
        <v>0</v>
      </c>
      <c r="D831" s="10" t="str" cm="1">
        <f t="array" aca="1" ref="D831" ca="1">IFERROR(INDIRECT("'Application For TE&amp;GOTS'!L"&amp;'Application For TE&amp;GOTS'!S872),"")</f>
        <v/>
      </c>
      <c r="E831" s="10" t="e">
        <f ca="1">'Application For TE&amp;GOTS'!AF872</f>
        <v>#VALUE!</v>
      </c>
      <c r="F831" s="10" t="str">
        <f ca="1">IFERROR(LEFT('Application For TE&amp;GOTS'!AH872,LEN('Application For TE&amp;GOTS'!AH872)-2),"")</f>
        <v/>
      </c>
      <c r="G831" s="10" t="e">
        <f ca="1">'Application For TE&amp;GOTS'!AI872</f>
        <v>#VALUE!</v>
      </c>
      <c r="AF831" s="10" t="str">
        <f ca="1">IF(MATCH(B831,B$1:B831,0)=ROW(B831),B831&amp;";","")</f>
        <v/>
      </c>
      <c r="AG831" s="10" t="str">
        <f>IF(MATCH(C831,C$1:C831,0)=ROW(C831),C831&amp;";","")</f>
        <v/>
      </c>
      <c r="AH831" s="10" t="str">
        <f ca="1">IF(MATCH(D831,D$1:D831,0)=ROW(D831),D831&amp;";","")</f>
        <v/>
      </c>
      <c r="AI831" s="10" t="e">
        <f ca="1">IF(MATCH(E831,E$1:E831,0)=ROW(E831),E831&amp;";","")</f>
        <v>#VALUE!</v>
      </c>
    </row>
    <row r="832" spans="1:35">
      <c r="A832" s="10">
        <v>811</v>
      </c>
      <c r="B832" s="10" t="str">
        <f ca="1">'Application For TE&amp;GOTS'!X873</f>
        <v/>
      </c>
      <c r="C832" s="10">
        <f>'Application For TE&amp;GOTS'!$D873</f>
        <v>0</v>
      </c>
      <c r="D832" s="10" t="str" cm="1">
        <f t="array" aca="1" ref="D832" ca="1">IFERROR(INDIRECT("'Application For TE&amp;GOTS'!L"&amp;'Application For TE&amp;GOTS'!S873),"")</f>
        <v/>
      </c>
      <c r="E832" s="10" t="e">
        <f ca="1">'Application For TE&amp;GOTS'!AF873</f>
        <v>#VALUE!</v>
      </c>
      <c r="F832" s="10" t="str">
        <f ca="1">IFERROR(LEFT('Application For TE&amp;GOTS'!AH873,LEN('Application For TE&amp;GOTS'!AH873)-2),"")</f>
        <v/>
      </c>
      <c r="G832" s="10" t="e">
        <f ca="1">'Application For TE&amp;GOTS'!AI873</f>
        <v>#VALUE!</v>
      </c>
      <c r="AF832" s="10" t="str">
        <f ca="1">IF(MATCH(B832,B$1:B832,0)=ROW(B832),B832&amp;";","")</f>
        <v/>
      </c>
      <c r="AG832" s="10" t="str">
        <f>IF(MATCH(C832,C$1:C832,0)=ROW(C832),C832&amp;";","")</f>
        <v/>
      </c>
      <c r="AH832" s="10" t="str">
        <f ca="1">IF(MATCH(D832,D$1:D832,0)=ROW(D832),D832&amp;";","")</f>
        <v/>
      </c>
      <c r="AI832" s="10" t="e">
        <f ca="1">IF(MATCH(E832,E$1:E832,0)=ROW(E832),E832&amp;";","")</f>
        <v>#VALUE!</v>
      </c>
    </row>
    <row r="833" spans="1:35">
      <c r="A833" s="10">
        <v>812</v>
      </c>
      <c r="B833" s="10" t="str">
        <f ca="1">'Application For TE&amp;GOTS'!X874</f>
        <v/>
      </c>
      <c r="C833" s="10">
        <f>'Application For TE&amp;GOTS'!$D874</f>
        <v>0</v>
      </c>
      <c r="D833" s="10" t="str" cm="1">
        <f t="array" aca="1" ref="D833" ca="1">IFERROR(INDIRECT("'Application For TE&amp;GOTS'!L"&amp;'Application For TE&amp;GOTS'!S874),"")</f>
        <v/>
      </c>
      <c r="E833" s="10" t="e">
        <f ca="1">'Application For TE&amp;GOTS'!AF874</f>
        <v>#VALUE!</v>
      </c>
      <c r="F833" s="10" t="str">
        <f ca="1">IFERROR(LEFT('Application For TE&amp;GOTS'!AH874,LEN('Application For TE&amp;GOTS'!AH874)-2),"")</f>
        <v/>
      </c>
      <c r="G833" s="10" t="e">
        <f ca="1">'Application For TE&amp;GOTS'!AI874</f>
        <v>#VALUE!</v>
      </c>
      <c r="AF833" s="10" t="str">
        <f ca="1">IF(MATCH(B833,B$1:B833,0)=ROW(B833),B833&amp;";","")</f>
        <v/>
      </c>
      <c r="AG833" s="10" t="str">
        <f>IF(MATCH(C833,C$1:C833,0)=ROW(C833),C833&amp;";","")</f>
        <v/>
      </c>
      <c r="AH833" s="10" t="str">
        <f ca="1">IF(MATCH(D833,D$1:D833,0)=ROW(D833),D833&amp;";","")</f>
        <v/>
      </c>
      <c r="AI833" s="10" t="e">
        <f ca="1">IF(MATCH(E833,E$1:E833,0)=ROW(E833),E833&amp;";","")</f>
        <v>#VALUE!</v>
      </c>
    </row>
    <row r="834" spans="1:35">
      <c r="A834" s="10">
        <v>813</v>
      </c>
      <c r="B834" s="10" t="str">
        <f ca="1">'Application For TE&amp;GOTS'!X875</f>
        <v/>
      </c>
      <c r="C834" s="10">
        <f>'Application For TE&amp;GOTS'!$D875</f>
        <v>0</v>
      </c>
      <c r="D834" s="10" t="str" cm="1">
        <f t="array" aca="1" ref="D834" ca="1">IFERROR(INDIRECT("'Application For TE&amp;GOTS'!L"&amp;'Application For TE&amp;GOTS'!S875),"")</f>
        <v/>
      </c>
      <c r="E834" s="10" t="e">
        <f ca="1">'Application For TE&amp;GOTS'!AF875</f>
        <v>#VALUE!</v>
      </c>
      <c r="F834" s="10" t="str">
        <f ca="1">IFERROR(LEFT('Application For TE&amp;GOTS'!AH875,LEN('Application For TE&amp;GOTS'!AH875)-2),"")</f>
        <v/>
      </c>
      <c r="G834" s="10" t="e">
        <f ca="1">'Application For TE&amp;GOTS'!AI875</f>
        <v>#VALUE!</v>
      </c>
      <c r="AF834" s="10" t="str">
        <f ca="1">IF(MATCH(B834,B$1:B834,0)=ROW(B834),B834&amp;";","")</f>
        <v/>
      </c>
      <c r="AG834" s="10" t="str">
        <f>IF(MATCH(C834,C$1:C834,0)=ROW(C834),C834&amp;";","")</f>
        <v/>
      </c>
      <c r="AH834" s="10" t="str">
        <f ca="1">IF(MATCH(D834,D$1:D834,0)=ROW(D834),D834&amp;";","")</f>
        <v/>
      </c>
      <c r="AI834" s="10" t="e">
        <f ca="1">IF(MATCH(E834,E$1:E834,0)=ROW(E834),E834&amp;";","")</f>
        <v>#VALUE!</v>
      </c>
    </row>
    <row r="835" spans="1:35">
      <c r="A835" s="10">
        <v>814</v>
      </c>
      <c r="B835" s="10" t="str">
        <f ca="1">'Application For TE&amp;GOTS'!X876</f>
        <v/>
      </c>
      <c r="C835" s="10">
        <f>'Application For TE&amp;GOTS'!$D876</f>
        <v>0</v>
      </c>
      <c r="D835" s="10" t="str" cm="1">
        <f t="array" aca="1" ref="D835" ca="1">IFERROR(INDIRECT("'Application For TE&amp;GOTS'!L"&amp;'Application For TE&amp;GOTS'!S876),"")</f>
        <v/>
      </c>
      <c r="E835" s="10" t="e">
        <f ca="1">'Application For TE&amp;GOTS'!AF876</f>
        <v>#VALUE!</v>
      </c>
      <c r="F835" s="10" t="str">
        <f ca="1">IFERROR(LEFT('Application For TE&amp;GOTS'!AH876,LEN('Application For TE&amp;GOTS'!AH876)-2),"")</f>
        <v/>
      </c>
      <c r="G835" s="10" t="e">
        <f ca="1">'Application For TE&amp;GOTS'!AI876</f>
        <v>#VALUE!</v>
      </c>
      <c r="AF835" s="10" t="str">
        <f ca="1">IF(MATCH(B835,B$1:B835,0)=ROW(B835),B835&amp;";","")</f>
        <v/>
      </c>
      <c r="AG835" s="10" t="str">
        <f>IF(MATCH(C835,C$1:C835,0)=ROW(C835),C835&amp;";","")</f>
        <v/>
      </c>
      <c r="AH835" s="10" t="str">
        <f ca="1">IF(MATCH(D835,D$1:D835,0)=ROW(D835),D835&amp;";","")</f>
        <v/>
      </c>
      <c r="AI835" s="10" t="e">
        <f ca="1">IF(MATCH(E835,E$1:E835,0)=ROW(E835),E835&amp;";","")</f>
        <v>#VALUE!</v>
      </c>
    </row>
    <row r="836" spans="1:35">
      <c r="A836" s="10">
        <v>815</v>
      </c>
      <c r="B836" s="10" t="str">
        <f ca="1">'Application For TE&amp;GOTS'!X877</f>
        <v/>
      </c>
      <c r="C836" s="10">
        <f>'Application For TE&amp;GOTS'!$D877</f>
        <v>0</v>
      </c>
      <c r="D836" s="10" t="str" cm="1">
        <f t="array" aca="1" ref="D836" ca="1">IFERROR(INDIRECT("'Application For TE&amp;GOTS'!L"&amp;'Application For TE&amp;GOTS'!S877),"")</f>
        <v/>
      </c>
      <c r="E836" s="10" t="e">
        <f ca="1">'Application For TE&amp;GOTS'!AF877</f>
        <v>#VALUE!</v>
      </c>
      <c r="F836" s="10" t="str">
        <f ca="1">IFERROR(LEFT('Application For TE&amp;GOTS'!AH877,LEN('Application For TE&amp;GOTS'!AH877)-2),"")</f>
        <v/>
      </c>
      <c r="G836" s="10" t="e">
        <f ca="1">'Application For TE&amp;GOTS'!AI877</f>
        <v>#VALUE!</v>
      </c>
      <c r="AF836" s="10" t="str">
        <f ca="1">IF(MATCH(B836,B$1:B836,0)=ROW(B836),B836&amp;";","")</f>
        <v/>
      </c>
      <c r="AG836" s="10" t="str">
        <f>IF(MATCH(C836,C$1:C836,0)=ROW(C836),C836&amp;";","")</f>
        <v/>
      </c>
      <c r="AH836" s="10" t="str">
        <f ca="1">IF(MATCH(D836,D$1:D836,0)=ROW(D836),D836&amp;";","")</f>
        <v/>
      </c>
      <c r="AI836" s="10" t="e">
        <f ca="1">IF(MATCH(E836,E$1:E836,0)=ROW(E836),E836&amp;";","")</f>
        <v>#VALUE!</v>
      </c>
    </row>
    <row r="837" spans="1:35">
      <c r="A837" s="10">
        <v>816</v>
      </c>
      <c r="B837" s="10" t="str">
        <f ca="1">'Application For TE&amp;GOTS'!X878</f>
        <v/>
      </c>
      <c r="C837" s="10">
        <f>'Application For TE&amp;GOTS'!$D878</f>
        <v>0</v>
      </c>
      <c r="D837" s="10" t="str" cm="1">
        <f t="array" aca="1" ref="D837" ca="1">IFERROR(INDIRECT("'Application For TE&amp;GOTS'!L"&amp;'Application For TE&amp;GOTS'!S878),"")</f>
        <v/>
      </c>
      <c r="E837" s="10" t="e">
        <f ca="1">'Application For TE&amp;GOTS'!AF878</f>
        <v>#VALUE!</v>
      </c>
      <c r="F837" s="10" t="str">
        <f ca="1">IFERROR(LEFT('Application For TE&amp;GOTS'!AH878,LEN('Application For TE&amp;GOTS'!AH878)-2),"")</f>
        <v/>
      </c>
      <c r="G837" s="10" t="e">
        <f ca="1">'Application For TE&amp;GOTS'!AI878</f>
        <v>#VALUE!</v>
      </c>
      <c r="AF837" s="10" t="str">
        <f ca="1">IF(MATCH(B837,B$1:B837,0)=ROW(B837),B837&amp;";","")</f>
        <v/>
      </c>
      <c r="AG837" s="10" t="str">
        <f>IF(MATCH(C837,C$1:C837,0)=ROW(C837),C837&amp;";","")</f>
        <v/>
      </c>
      <c r="AH837" s="10" t="str">
        <f ca="1">IF(MATCH(D837,D$1:D837,0)=ROW(D837),D837&amp;";","")</f>
        <v/>
      </c>
      <c r="AI837" s="10" t="e">
        <f ca="1">IF(MATCH(E837,E$1:E837,0)=ROW(E837),E837&amp;";","")</f>
        <v>#VALUE!</v>
      </c>
    </row>
    <row r="838" spans="1:35">
      <c r="A838" s="10">
        <v>817</v>
      </c>
      <c r="B838" s="10" t="str">
        <f ca="1">'Application For TE&amp;GOTS'!X879</f>
        <v/>
      </c>
      <c r="C838" s="10">
        <f>'Application For TE&amp;GOTS'!$D879</f>
        <v>0</v>
      </c>
      <c r="D838" s="10" t="str" cm="1">
        <f t="array" aca="1" ref="D838" ca="1">IFERROR(INDIRECT("'Application For TE&amp;GOTS'!L"&amp;'Application For TE&amp;GOTS'!S879),"")</f>
        <v/>
      </c>
      <c r="E838" s="10" t="e">
        <f ca="1">'Application For TE&amp;GOTS'!AF879</f>
        <v>#VALUE!</v>
      </c>
      <c r="F838" s="10" t="str">
        <f ca="1">IFERROR(LEFT('Application For TE&amp;GOTS'!AH879,LEN('Application For TE&amp;GOTS'!AH879)-2),"")</f>
        <v/>
      </c>
      <c r="G838" s="10" t="e">
        <f ca="1">'Application For TE&amp;GOTS'!AI879</f>
        <v>#VALUE!</v>
      </c>
      <c r="AF838" s="10" t="str">
        <f ca="1">IF(MATCH(B838,B$1:B838,0)=ROW(B838),B838&amp;";","")</f>
        <v/>
      </c>
      <c r="AG838" s="10" t="str">
        <f>IF(MATCH(C838,C$1:C838,0)=ROW(C838),C838&amp;";","")</f>
        <v/>
      </c>
      <c r="AH838" s="10" t="str">
        <f ca="1">IF(MATCH(D838,D$1:D838,0)=ROW(D838),D838&amp;";","")</f>
        <v/>
      </c>
      <c r="AI838" s="10" t="e">
        <f ca="1">IF(MATCH(E838,E$1:E838,0)=ROW(E838),E838&amp;";","")</f>
        <v>#VALUE!</v>
      </c>
    </row>
    <row r="839" spans="1:35">
      <c r="A839" s="10">
        <v>818</v>
      </c>
      <c r="B839" s="10" t="str">
        <f ca="1">'Application For TE&amp;GOTS'!X880</f>
        <v/>
      </c>
      <c r="C839" s="10">
        <f>'Application For TE&amp;GOTS'!$D880</f>
        <v>0</v>
      </c>
      <c r="D839" s="10" t="str" cm="1">
        <f t="array" aca="1" ref="D839" ca="1">IFERROR(INDIRECT("'Application For TE&amp;GOTS'!L"&amp;'Application For TE&amp;GOTS'!S880),"")</f>
        <v/>
      </c>
      <c r="E839" s="10" t="e">
        <f ca="1">'Application For TE&amp;GOTS'!AF880</f>
        <v>#VALUE!</v>
      </c>
      <c r="F839" s="10" t="str">
        <f ca="1">IFERROR(LEFT('Application For TE&amp;GOTS'!AH880,LEN('Application For TE&amp;GOTS'!AH880)-2),"")</f>
        <v/>
      </c>
      <c r="G839" s="10" t="e">
        <f ca="1">'Application For TE&amp;GOTS'!AI880</f>
        <v>#VALUE!</v>
      </c>
      <c r="AF839" s="10" t="str">
        <f ca="1">IF(MATCH(B839,B$1:B839,0)=ROW(B839),B839&amp;";","")</f>
        <v/>
      </c>
      <c r="AG839" s="10" t="str">
        <f>IF(MATCH(C839,C$1:C839,0)=ROW(C839),C839&amp;";","")</f>
        <v/>
      </c>
      <c r="AH839" s="10" t="str">
        <f ca="1">IF(MATCH(D839,D$1:D839,0)=ROW(D839),D839&amp;";","")</f>
        <v/>
      </c>
      <c r="AI839" s="10" t="e">
        <f ca="1">IF(MATCH(E839,E$1:E839,0)=ROW(E839),E839&amp;";","")</f>
        <v>#VALUE!</v>
      </c>
    </row>
    <row r="840" spans="1:35">
      <c r="A840" s="10">
        <v>819</v>
      </c>
      <c r="B840" s="10" t="str">
        <f ca="1">'Application For TE&amp;GOTS'!X881</f>
        <v/>
      </c>
      <c r="C840" s="10">
        <f>'Application For TE&amp;GOTS'!$D881</f>
        <v>0</v>
      </c>
      <c r="D840" s="10" t="str" cm="1">
        <f t="array" aca="1" ref="D840" ca="1">IFERROR(INDIRECT("'Application For TE&amp;GOTS'!L"&amp;'Application For TE&amp;GOTS'!S881),"")</f>
        <v/>
      </c>
      <c r="E840" s="10" t="e">
        <f ca="1">'Application For TE&amp;GOTS'!AF881</f>
        <v>#VALUE!</v>
      </c>
      <c r="F840" s="10" t="str">
        <f ca="1">IFERROR(LEFT('Application For TE&amp;GOTS'!AH881,LEN('Application For TE&amp;GOTS'!AH881)-2),"")</f>
        <v/>
      </c>
      <c r="G840" s="10" t="e">
        <f ca="1">'Application For TE&amp;GOTS'!AI881</f>
        <v>#VALUE!</v>
      </c>
      <c r="AF840" s="10" t="str">
        <f ca="1">IF(MATCH(B840,B$1:B840,0)=ROW(B840),B840&amp;";","")</f>
        <v/>
      </c>
      <c r="AG840" s="10" t="str">
        <f>IF(MATCH(C840,C$1:C840,0)=ROW(C840),C840&amp;";","")</f>
        <v/>
      </c>
      <c r="AH840" s="10" t="str">
        <f ca="1">IF(MATCH(D840,D$1:D840,0)=ROW(D840),D840&amp;";","")</f>
        <v/>
      </c>
      <c r="AI840" s="10" t="e">
        <f ca="1">IF(MATCH(E840,E$1:E840,0)=ROW(E840),E840&amp;";","")</f>
        <v>#VALUE!</v>
      </c>
    </row>
    <row r="841" spans="1:35">
      <c r="A841" s="10">
        <v>820</v>
      </c>
      <c r="B841" s="10" t="str">
        <f ca="1">'Application For TE&amp;GOTS'!X882</f>
        <v/>
      </c>
      <c r="C841" s="10">
        <f>'Application For TE&amp;GOTS'!$D882</f>
        <v>0</v>
      </c>
      <c r="D841" s="10" t="str" cm="1">
        <f t="array" aca="1" ref="D841" ca="1">IFERROR(INDIRECT("'Application For TE&amp;GOTS'!L"&amp;'Application For TE&amp;GOTS'!S882),"")</f>
        <v/>
      </c>
      <c r="E841" s="10" t="e">
        <f ca="1">'Application For TE&amp;GOTS'!AF882</f>
        <v>#VALUE!</v>
      </c>
      <c r="F841" s="10" t="str">
        <f ca="1">IFERROR(LEFT('Application For TE&amp;GOTS'!AH882,LEN('Application For TE&amp;GOTS'!AH882)-2),"")</f>
        <v/>
      </c>
      <c r="G841" s="10" t="e">
        <f ca="1">'Application For TE&amp;GOTS'!AI882</f>
        <v>#VALUE!</v>
      </c>
      <c r="AF841" s="10" t="str">
        <f ca="1">IF(MATCH(B841,B$1:B841,0)=ROW(B841),B841&amp;";","")</f>
        <v/>
      </c>
      <c r="AG841" s="10" t="str">
        <f>IF(MATCH(C841,C$1:C841,0)=ROW(C841),C841&amp;";","")</f>
        <v/>
      </c>
      <c r="AH841" s="10" t="str">
        <f ca="1">IF(MATCH(D841,D$1:D841,0)=ROW(D841),D841&amp;";","")</f>
        <v/>
      </c>
      <c r="AI841" s="10" t="e">
        <f ca="1">IF(MATCH(E841,E$1:E841,0)=ROW(E841),E841&amp;";","")</f>
        <v>#VALUE!</v>
      </c>
    </row>
    <row r="842" spans="1:35">
      <c r="A842" s="10">
        <v>821</v>
      </c>
      <c r="B842" s="10" t="str">
        <f ca="1">'Application For TE&amp;GOTS'!X883</f>
        <v/>
      </c>
      <c r="C842" s="10">
        <f>'Application For TE&amp;GOTS'!$D883</f>
        <v>0</v>
      </c>
      <c r="D842" s="10" t="str" cm="1">
        <f t="array" aca="1" ref="D842" ca="1">IFERROR(INDIRECT("'Application For TE&amp;GOTS'!L"&amp;'Application For TE&amp;GOTS'!S883),"")</f>
        <v/>
      </c>
      <c r="E842" s="10" t="e">
        <f ca="1">'Application For TE&amp;GOTS'!AF883</f>
        <v>#VALUE!</v>
      </c>
      <c r="F842" s="10" t="str">
        <f ca="1">IFERROR(LEFT('Application For TE&amp;GOTS'!AH883,LEN('Application For TE&amp;GOTS'!AH883)-2),"")</f>
        <v/>
      </c>
      <c r="G842" s="10" t="e">
        <f ca="1">'Application For TE&amp;GOTS'!AI883</f>
        <v>#VALUE!</v>
      </c>
      <c r="AF842" s="10" t="str">
        <f ca="1">IF(MATCH(B842,B$1:B842,0)=ROW(B842),B842&amp;";","")</f>
        <v/>
      </c>
      <c r="AG842" s="10" t="str">
        <f>IF(MATCH(C842,C$1:C842,0)=ROW(C842),C842&amp;";","")</f>
        <v/>
      </c>
      <c r="AH842" s="10" t="str">
        <f ca="1">IF(MATCH(D842,D$1:D842,0)=ROW(D842),D842&amp;";","")</f>
        <v/>
      </c>
      <c r="AI842" s="10" t="e">
        <f ca="1">IF(MATCH(E842,E$1:E842,0)=ROW(E842),E842&amp;";","")</f>
        <v>#VALUE!</v>
      </c>
    </row>
    <row r="843" spans="1:35">
      <c r="A843" s="10">
        <v>822</v>
      </c>
      <c r="B843" s="10" t="str">
        <f ca="1">'Application For TE&amp;GOTS'!X884</f>
        <v/>
      </c>
      <c r="C843" s="10">
        <f>'Application For TE&amp;GOTS'!$D884</f>
        <v>0</v>
      </c>
      <c r="D843" s="10" t="str" cm="1">
        <f t="array" aca="1" ref="D843" ca="1">IFERROR(INDIRECT("'Application For TE&amp;GOTS'!L"&amp;'Application For TE&amp;GOTS'!S884),"")</f>
        <v/>
      </c>
      <c r="E843" s="10" t="e">
        <f ca="1">'Application For TE&amp;GOTS'!AF884</f>
        <v>#VALUE!</v>
      </c>
      <c r="F843" s="10" t="str">
        <f ca="1">IFERROR(LEFT('Application For TE&amp;GOTS'!AH884,LEN('Application For TE&amp;GOTS'!AH884)-2),"")</f>
        <v/>
      </c>
      <c r="G843" s="10" t="e">
        <f ca="1">'Application For TE&amp;GOTS'!AI884</f>
        <v>#VALUE!</v>
      </c>
      <c r="AF843" s="10" t="str">
        <f ca="1">IF(MATCH(B843,B$1:B843,0)=ROW(B843),B843&amp;";","")</f>
        <v/>
      </c>
      <c r="AG843" s="10" t="str">
        <f>IF(MATCH(C843,C$1:C843,0)=ROW(C843),C843&amp;";","")</f>
        <v/>
      </c>
      <c r="AH843" s="10" t="str">
        <f ca="1">IF(MATCH(D843,D$1:D843,0)=ROW(D843),D843&amp;";","")</f>
        <v/>
      </c>
      <c r="AI843" s="10" t="e">
        <f ca="1">IF(MATCH(E843,E$1:E843,0)=ROW(E843),E843&amp;";","")</f>
        <v>#VALUE!</v>
      </c>
    </row>
    <row r="844" spans="1:35">
      <c r="A844" s="10">
        <v>823</v>
      </c>
      <c r="B844" s="10" t="str">
        <f ca="1">'Application For TE&amp;GOTS'!X885</f>
        <v/>
      </c>
      <c r="C844" s="10">
        <f>'Application For TE&amp;GOTS'!$D885</f>
        <v>0</v>
      </c>
      <c r="D844" s="10" t="str" cm="1">
        <f t="array" aca="1" ref="D844" ca="1">IFERROR(INDIRECT("'Application For TE&amp;GOTS'!L"&amp;'Application For TE&amp;GOTS'!S885),"")</f>
        <v/>
      </c>
      <c r="E844" s="10" t="e">
        <f ca="1">'Application For TE&amp;GOTS'!AF885</f>
        <v>#VALUE!</v>
      </c>
      <c r="F844" s="10" t="str">
        <f ca="1">IFERROR(LEFT('Application For TE&amp;GOTS'!AH885,LEN('Application For TE&amp;GOTS'!AH885)-2),"")</f>
        <v/>
      </c>
      <c r="G844" s="10" t="e">
        <f ca="1">'Application For TE&amp;GOTS'!AI885</f>
        <v>#VALUE!</v>
      </c>
      <c r="AF844" s="10" t="str">
        <f ca="1">IF(MATCH(B844,B$1:B844,0)=ROW(B844),B844&amp;";","")</f>
        <v/>
      </c>
      <c r="AG844" s="10" t="str">
        <f>IF(MATCH(C844,C$1:C844,0)=ROW(C844),C844&amp;";","")</f>
        <v/>
      </c>
      <c r="AH844" s="10" t="str">
        <f ca="1">IF(MATCH(D844,D$1:D844,0)=ROW(D844),D844&amp;";","")</f>
        <v/>
      </c>
      <c r="AI844" s="10" t="e">
        <f ca="1">IF(MATCH(E844,E$1:E844,0)=ROW(E844),E844&amp;";","")</f>
        <v>#VALUE!</v>
      </c>
    </row>
    <row r="845" spans="1:35">
      <c r="A845" s="10">
        <v>824</v>
      </c>
      <c r="B845" s="10" t="str">
        <f ca="1">'Application For TE&amp;GOTS'!X886</f>
        <v/>
      </c>
      <c r="C845" s="10">
        <f>'Application For TE&amp;GOTS'!$D886</f>
        <v>0</v>
      </c>
      <c r="D845" s="10" t="str" cm="1">
        <f t="array" aca="1" ref="D845" ca="1">IFERROR(INDIRECT("'Application For TE&amp;GOTS'!L"&amp;'Application For TE&amp;GOTS'!S886),"")</f>
        <v/>
      </c>
      <c r="E845" s="10" t="e">
        <f ca="1">'Application For TE&amp;GOTS'!AF886</f>
        <v>#VALUE!</v>
      </c>
      <c r="F845" s="10" t="str">
        <f ca="1">IFERROR(LEFT('Application For TE&amp;GOTS'!AH886,LEN('Application For TE&amp;GOTS'!AH886)-2),"")</f>
        <v/>
      </c>
      <c r="G845" s="10" t="e">
        <f ca="1">'Application For TE&amp;GOTS'!AI886</f>
        <v>#VALUE!</v>
      </c>
      <c r="AF845" s="10" t="str">
        <f ca="1">IF(MATCH(B845,B$1:B845,0)=ROW(B845),B845&amp;";","")</f>
        <v/>
      </c>
      <c r="AG845" s="10" t="str">
        <f>IF(MATCH(C845,C$1:C845,0)=ROW(C845),C845&amp;";","")</f>
        <v/>
      </c>
      <c r="AH845" s="10" t="str">
        <f ca="1">IF(MATCH(D845,D$1:D845,0)=ROW(D845),D845&amp;";","")</f>
        <v/>
      </c>
      <c r="AI845" s="10" t="e">
        <f ca="1">IF(MATCH(E845,E$1:E845,0)=ROW(E845),E845&amp;";","")</f>
        <v>#VALUE!</v>
      </c>
    </row>
    <row r="846" spans="1:35">
      <c r="A846" s="10">
        <v>825</v>
      </c>
      <c r="B846" s="10" t="str">
        <f ca="1">'Application For TE&amp;GOTS'!X887</f>
        <v/>
      </c>
      <c r="C846" s="10">
        <f>'Application For TE&amp;GOTS'!$D887</f>
        <v>0</v>
      </c>
      <c r="D846" s="10" t="str" cm="1">
        <f t="array" aca="1" ref="D846" ca="1">IFERROR(INDIRECT("'Application For TE&amp;GOTS'!L"&amp;'Application For TE&amp;GOTS'!S887),"")</f>
        <v/>
      </c>
      <c r="E846" s="10" t="e">
        <f ca="1">'Application For TE&amp;GOTS'!AF887</f>
        <v>#VALUE!</v>
      </c>
      <c r="F846" s="10" t="str">
        <f ca="1">IFERROR(LEFT('Application For TE&amp;GOTS'!AH887,LEN('Application For TE&amp;GOTS'!AH887)-2),"")</f>
        <v/>
      </c>
      <c r="G846" s="10" t="e">
        <f ca="1">'Application For TE&amp;GOTS'!AI887</f>
        <v>#VALUE!</v>
      </c>
      <c r="AF846" s="10" t="str">
        <f ca="1">IF(MATCH(B846,B$1:B846,0)=ROW(B846),B846&amp;";","")</f>
        <v/>
      </c>
      <c r="AG846" s="10" t="str">
        <f>IF(MATCH(C846,C$1:C846,0)=ROW(C846),C846&amp;";","")</f>
        <v/>
      </c>
      <c r="AH846" s="10" t="str">
        <f ca="1">IF(MATCH(D846,D$1:D846,0)=ROW(D846),D846&amp;";","")</f>
        <v/>
      </c>
      <c r="AI846" s="10" t="e">
        <f ca="1">IF(MATCH(E846,E$1:E846,0)=ROW(E846),E846&amp;";","")</f>
        <v>#VALUE!</v>
      </c>
    </row>
    <row r="847" spans="1:35">
      <c r="A847" s="10">
        <v>826</v>
      </c>
      <c r="B847" s="10" t="str">
        <f ca="1">'Application For TE&amp;GOTS'!X888</f>
        <v/>
      </c>
      <c r="C847" s="10">
        <f>'Application For TE&amp;GOTS'!$D888</f>
        <v>0</v>
      </c>
      <c r="D847" s="10" t="str" cm="1">
        <f t="array" aca="1" ref="D847" ca="1">IFERROR(INDIRECT("'Application For TE&amp;GOTS'!L"&amp;'Application For TE&amp;GOTS'!S888),"")</f>
        <v/>
      </c>
      <c r="E847" s="10" t="e">
        <f ca="1">'Application For TE&amp;GOTS'!AF888</f>
        <v>#VALUE!</v>
      </c>
      <c r="F847" s="10" t="str">
        <f ca="1">IFERROR(LEFT('Application For TE&amp;GOTS'!AH888,LEN('Application For TE&amp;GOTS'!AH888)-2),"")</f>
        <v/>
      </c>
      <c r="G847" s="10" t="e">
        <f ca="1">'Application For TE&amp;GOTS'!AI888</f>
        <v>#VALUE!</v>
      </c>
      <c r="AF847" s="10" t="str">
        <f ca="1">IF(MATCH(B847,B$1:B847,0)=ROW(B847),B847&amp;";","")</f>
        <v/>
      </c>
      <c r="AG847" s="10" t="str">
        <f>IF(MATCH(C847,C$1:C847,0)=ROW(C847),C847&amp;";","")</f>
        <v/>
      </c>
      <c r="AH847" s="10" t="str">
        <f ca="1">IF(MATCH(D847,D$1:D847,0)=ROW(D847),D847&amp;";","")</f>
        <v/>
      </c>
      <c r="AI847" s="10" t="e">
        <f ca="1">IF(MATCH(E847,E$1:E847,0)=ROW(E847),E847&amp;";","")</f>
        <v>#VALUE!</v>
      </c>
    </row>
    <row r="848" spans="1:35">
      <c r="A848" s="10">
        <v>827</v>
      </c>
      <c r="B848" s="10" t="str">
        <f ca="1">'Application For TE&amp;GOTS'!X889</f>
        <v/>
      </c>
      <c r="C848" s="10">
        <f>'Application For TE&amp;GOTS'!$D889</f>
        <v>0</v>
      </c>
      <c r="D848" s="10" t="str" cm="1">
        <f t="array" aca="1" ref="D848" ca="1">IFERROR(INDIRECT("'Application For TE&amp;GOTS'!L"&amp;'Application For TE&amp;GOTS'!S889),"")</f>
        <v/>
      </c>
      <c r="E848" s="10" t="e">
        <f ca="1">'Application For TE&amp;GOTS'!AF889</f>
        <v>#VALUE!</v>
      </c>
      <c r="F848" s="10" t="str">
        <f ca="1">IFERROR(LEFT('Application For TE&amp;GOTS'!AH889,LEN('Application For TE&amp;GOTS'!AH889)-2),"")</f>
        <v/>
      </c>
      <c r="G848" s="10" t="e">
        <f ca="1">'Application For TE&amp;GOTS'!AI889</f>
        <v>#VALUE!</v>
      </c>
      <c r="AF848" s="10" t="str">
        <f ca="1">IF(MATCH(B848,B$1:B848,0)=ROW(B848),B848&amp;";","")</f>
        <v/>
      </c>
      <c r="AG848" s="10" t="str">
        <f>IF(MATCH(C848,C$1:C848,0)=ROW(C848),C848&amp;";","")</f>
        <v/>
      </c>
      <c r="AH848" s="10" t="str">
        <f ca="1">IF(MATCH(D848,D$1:D848,0)=ROW(D848),D848&amp;";","")</f>
        <v/>
      </c>
      <c r="AI848" s="10" t="e">
        <f ca="1">IF(MATCH(E848,E$1:E848,0)=ROW(E848),E848&amp;";","")</f>
        <v>#VALUE!</v>
      </c>
    </row>
    <row r="849" spans="1:35">
      <c r="A849" s="10">
        <v>828</v>
      </c>
      <c r="B849" s="10" t="str">
        <f ca="1">'Application For TE&amp;GOTS'!X890</f>
        <v/>
      </c>
      <c r="C849" s="10">
        <f>'Application For TE&amp;GOTS'!$D890</f>
        <v>0</v>
      </c>
      <c r="D849" s="10" t="str" cm="1">
        <f t="array" aca="1" ref="D849" ca="1">IFERROR(INDIRECT("'Application For TE&amp;GOTS'!L"&amp;'Application For TE&amp;GOTS'!S890),"")</f>
        <v/>
      </c>
      <c r="E849" s="10" t="e">
        <f ca="1">'Application For TE&amp;GOTS'!AF890</f>
        <v>#VALUE!</v>
      </c>
      <c r="F849" s="10" t="str">
        <f ca="1">IFERROR(LEFT('Application For TE&amp;GOTS'!AH890,LEN('Application For TE&amp;GOTS'!AH890)-2),"")</f>
        <v/>
      </c>
      <c r="G849" s="10" t="e">
        <f ca="1">'Application For TE&amp;GOTS'!AI890</f>
        <v>#VALUE!</v>
      </c>
      <c r="AF849" s="10" t="str">
        <f ca="1">IF(MATCH(B849,B$1:B849,0)=ROW(B849),B849&amp;";","")</f>
        <v/>
      </c>
      <c r="AG849" s="10" t="str">
        <f>IF(MATCH(C849,C$1:C849,0)=ROW(C849),C849&amp;";","")</f>
        <v/>
      </c>
      <c r="AH849" s="10" t="str">
        <f ca="1">IF(MATCH(D849,D$1:D849,0)=ROW(D849),D849&amp;";","")</f>
        <v/>
      </c>
      <c r="AI849" s="10" t="e">
        <f ca="1">IF(MATCH(E849,E$1:E849,0)=ROW(E849),E849&amp;";","")</f>
        <v>#VALUE!</v>
      </c>
    </row>
    <row r="850" spans="1:35">
      <c r="A850" s="10">
        <v>829</v>
      </c>
      <c r="B850" s="10" t="str">
        <f ca="1">'Application For TE&amp;GOTS'!X891</f>
        <v/>
      </c>
      <c r="C850" s="10">
        <f>'Application For TE&amp;GOTS'!$D891</f>
        <v>0</v>
      </c>
      <c r="D850" s="10" t="str" cm="1">
        <f t="array" aca="1" ref="D850" ca="1">IFERROR(INDIRECT("'Application For TE&amp;GOTS'!L"&amp;'Application For TE&amp;GOTS'!S891),"")</f>
        <v/>
      </c>
      <c r="E850" s="10" t="e">
        <f ca="1">'Application For TE&amp;GOTS'!AF891</f>
        <v>#VALUE!</v>
      </c>
      <c r="F850" s="10" t="str">
        <f ca="1">IFERROR(LEFT('Application For TE&amp;GOTS'!AH891,LEN('Application For TE&amp;GOTS'!AH891)-2),"")</f>
        <v/>
      </c>
      <c r="G850" s="10" t="e">
        <f ca="1">'Application For TE&amp;GOTS'!AI891</f>
        <v>#VALUE!</v>
      </c>
      <c r="AF850" s="10" t="str">
        <f ca="1">IF(MATCH(B850,B$1:B850,0)=ROW(B850),B850&amp;";","")</f>
        <v/>
      </c>
      <c r="AG850" s="10" t="str">
        <f>IF(MATCH(C850,C$1:C850,0)=ROW(C850),C850&amp;";","")</f>
        <v/>
      </c>
      <c r="AH850" s="10" t="str">
        <f ca="1">IF(MATCH(D850,D$1:D850,0)=ROW(D850),D850&amp;";","")</f>
        <v/>
      </c>
      <c r="AI850" s="10" t="e">
        <f ca="1">IF(MATCH(E850,E$1:E850,0)=ROW(E850),E850&amp;";","")</f>
        <v>#VALUE!</v>
      </c>
    </row>
    <row r="851" spans="1:35">
      <c r="A851" s="10">
        <v>830</v>
      </c>
      <c r="B851" s="10" t="str">
        <f ca="1">'Application For TE&amp;GOTS'!X892</f>
        <v/>
      </c>
      <c r="C851" s="10">
        <f>'Application For TE&amp;GOTS'!$D892</f>
        <v>0</v>
      </c>
      <c r="D851" s="10" t="str" cm="1">
        <f t="array" aca="1" ref="D851" ca="1">IFERROR(INDIRECT("'Application For TE&amp;GOTS'!L"&amp;'Application For TE&amp;GOTS'!S892),"")</f>
        <v/>
      </c>
      <c r="E851" s="10" t="e">
        <f ca="1">'Application For TE&amp;GOTS'!AF892</f>
        <v>#VALUE!</v>
      </c>
      <c r="F851" s="10" t="str">
        <f ca="1">IFERROR(LEFT('Application For TE&amp;GOTS'!AH892,LEN('Application For TE&amp;GOTS'!AH892)-2),"")</f>
        <v/>
      </c>
      <c r="G851" s="10" t="e">
        <f ca="1">'Application For TE&amp;GOTS'!AI892</f>
        <v>#VALUE!</v>
      </c>
      <c r="AF851" s="10" t="str">
        <f ca="1">IF(MATCH(B851,B$1:B851,0)=ROW(B851),B851&amp;";","")</f>
        <v/>
      </c>
      <c r="AG851" s="10" t="str">
        <f>IF(MATCH(C851,C$1:C851,0)=ROW(C851),C851&amp;";","")</f>
        <v/>
      </c>
      <c r="AH851" s="10" t="str">
        <f ca="1">IF(MATCH(D851,D$1:D851,0)=ROW(D851),D851&amp;";","")</f>
        <v/>
      </c>
      <c r="AI851" s="10" t="e">
        <f ca="1">IF(MATCH(E851,E$1:E851,0)=ROW(E851),E851&amp;";","")</f>
        <v>#VALUE!</v>
      </c>
    </row>
    <row r="852" spans="1:35">
      <c r="A852" s="10">
        <v>831</v>
      </c>
      <c r="B852" s="10" t="str">
        <f ca="1">'Application For TE&amp;GOTS'!X893</f>
        <v/>
      </c>
      <c r="C852" s="10">
        <f>'Application For TE&amp;GOTS'!$D893</f>
        <v>0</v>
      </c>
      <c r="D852" s="10" t="str" cm="1">
        <f t="array" aca="1" ref="D852" ca="1">IFERROR(INDIRECT("'Application For TE&amp;GOTS'!L"&amp;'Application For TE&amp;GOTS'!S893),"")</f>
        <v/>
      </c>
      <c r="E852" s="10" t="e">
        <f ca="1">'Application For TE&amp;GOTS'!AF893</f>
        <v>#VALUE!</v>
      </c>
      <c r="F852" s="10" t="str">
        <f ca="1">IFERROR(LEFT('Application For TE&amp;GOTS'!AH893,LEN('Application For TE&amp;GOTS'!AH893)-2),"")</f>
        <v/>
      </c>
      <c r="G852" s="10" t="e">
        <f ca="1">'Application For TE&amp;GOTS'!AI893</f>
        <v>#VALUE!</v>
      </c>
      <c r="AF852" s="10" t="str">
        <f ca="1">IF(MATCH(B852,B$1:B852,0)=ROW(B852),B852&amp;";","")</f>
        <v/>
      </c>
      <c r="AG852" s="10" t="str">
        <f>IF(MATCH(C852,C$1:C852,0)=ROW(C852),C852&amp;";","")</f>
        <v/>
      </c>
      <c r="AH852" s="10" t="str">
        <f ca="1">IF(MATCH(D852,D$1:D852,0)=ROW(D852),D852&amp;";","")</f>
        <v/>
      </c>
      <c r="AI852" s="10" t="e">
        <f ca="1">IF(MATCH(E852,E$1:E852,0)=ROW(E852),E852&amp;";","")</f>
        <v>#VALUE!</v>
      </c>
    </row>
    <row r="853" spans="1:35">
      <c r="A853" s="10">
        <v>832</v>
      </c>
      <c r="B853" s="10" t="str">
        <f ca="1">'Application For TE&amp;GOTS'!X894</f>
        <v/>
      </c>
      <c r="C853" s="10">
        <f>'Application For TE&amp;GOTS'!$D894</f>
        <v>0</v>
      </c>
      <c r="D853" s="10" t="str" cm="1">
        <f t="array" aca="1" ref="D853" ca="1">IFERROR(INDIRECT("'Application For TE&amp;GOTS'!L"&amp;'Application For TE&amp;GOTS'!S894),"")</f>
        <v/>
      </c>
      <c r="E853" s="10" t="e">
        <f ca="1">'Application For TE&amp;GOTS'!AF894</f>
        <v>#VALUE!</v>
      </c>
      <c r="F853" s="10" t="str">
        <f ca="1">IFERROR(LEFT('Application For TE&amp;GOTS'!AH894,LEN('Application For TE&amp;GOTS'!AH894)-2),"")</f>
        <v/>
      </c>
      <c r="G853" s="10" t="e">
        <f ca="1">'Application For TE&amp;GOTS'!AI894</f>
        <v>#VALUE!</v>
      </c>
      <c r="AF853" s="10" t="str">
        <f ca="1">IF(MATCH(B853,B$1:B853,0)=ROW(B853),B853&amp;";","")</f>
        <v/>
      </c>
      <c r="AG853" s="10" t="str">
        <f>IF(MATCH(C853,C$1:C853,0)=ROW(C853),C853&amp;";","")</f>
        <v/>
      </c>
      <c r="AH853" s="10" t="str">
        <f ca="1">IF(MATCH(D853,D$1:D853,0)=ROW(D853),D853&amp;";","")</f>
        <v/>
      </c>
      <c r="AI853" s="10" t="e">
        <f ca="1">IF(MATCH(E853,E$1:E853,0)=ROW(E853),E853&amp;";","")</f>
        <v>#VALUE!</v>
      </c>
    </row>
    <row r="854" spans="1:35">
      <c r="A854" s="10">
        <v>833</v>
      </c>
      <c r="B854" s="10" t="str">
        <f ca="1">'Application For TE&amp;GOTS'!X895</f>
        <v/>
      </c>
      <c r="C854" s="10">
        <f>'Application For TE&amp;GOTS'!$D895</f>
        <v>0</v>
      </c>
      <c r="D854" s="10" t="str" cm="1">
        <f t="array" aca="1" ref="D854" ca="1">IFERROR(INDIRECT("'Application For TE&amp;GOTS'!L"&amp;'Application For TE&amp;GOTS'!S895),"")</f>
        <v/>
      </c>
      <c r="E854" s="10" t="e">
        <f ca="1">'Application For TE&amp;GOTS'!AF895</f>
        <v>#VALUE!</v>
      </c>
      <c r="F854" s="10" t="str">
        <f ca="1">IFERROR(LEFT('Application For TE&amp;GOTS'!AH895,LEN('Application For TE&amp;GOTS'!AH895)-2),"")</f>
        <v/>
      </c>
      <c r="G854" s="10" t="e">
        <f ca="1">'Application For TE&amp;GOTS'!AI895</f>
        <v>#VALUE!</v>
      </c>
      <c r="AF854" s="10" t="str">
        <f ca="1">IF(MATCH(B854,B$1:B854,0)=ROW(B854),B854&amp;";","")</f>
        <v/>
      </c>
      <c r="AG854" s="10" t="str">
        <f>IF(MATCH(C854,C$1:C854,0)=ROW(C854),C854&amp;";","")</f>
        <v/>
      </c>
      <c r="AH854" s="10" t="str">
        <f ca="1">IF(MATCH(D854,D$1:D854,0)=ROW(D854),D854&amp;";","")</f>
        <v/>
      </c>
      <c r="AI854" s="10" t="e">
        <f ca="1">IF(MATCH(E854,E$1:E854,0)=ROW(E854),E854&amp;";","")</f>
        <v>#VALUE!</v>
      </c>
    </row>
    <row r="855" spans="1:35">
      <c r="A855" s="10">
        <v>834</v>
      </c>
      <c r="B855" s="10" t="str">
        <f ca="1">'Application For TE&amp;GOTS'!X896</f>
        <v/>
      </c>
      <c r="C855" s="10">
        <f>'Application For TE&amp;GOTS'!$D896</f>
        <v>0</v>
      </c>
      <c r="D855" s="10" t="str" cm="1">
        <f t="array" aca="1" ref="D855" ca="1">IFERROR(INDIRECT("'Application For TE&amp;GOTS'!L"&amp;'Application For TE&amp;GOTS'!S896),"")</f>
        <v/>
      </c>
      <c r="E855" s="10" t="e">
        <f ca="1">'Application For TE&amp;GOTS'!AF896</f>
        <v>#VALUE!</v>
      </c>
      <c r="F855" s="10" t="str">
        <f ca="1">IFERROR(LEFT('Application For TE&amp;GOTS'!AH896,LEN('Application For TE&amp;GOTS'!AH896)-2),"")</f>
        <v/>
      </c>
      <c r="G855" s="10" t="e">
        <f ca="1">'Application For TE&amp;GOTS'!AI896</f>
        <v>#VALUE!</v>
      </c>
      <c r="AF855" s="10" t="str">
        <f ca="1">IF(MATCH(B855,B$1:B855,0)=ROW(B855),B855&amp;";","")</f>
        <v/>
      </c>
      <c r="AG855" s="10" t="str">
        <f>IF(MATCH(C855,C$1:C855,0)=ROW(C855),C855&amp;";","")</f>
        <v/>
      </c>
      <c r="AH855" s="10" t="str">
        <f ca="1">IF(MATCH(D855,D$1:D855,0)=ROW(D855),D855&amp;";","")</f>
        <v/>
      </c>
      <c r="AI855" s="10" t="e">
        <f ca="1">IF(MATCH(E855,E$1:E855,0)=ROW(E855),E855&amp;";","")</f>
        <v>#VALUE!</v>
      </c>
    </row>
    <row r="856" spans="1:35">
      <c r="A856" s="10">
        <v>835</v>
      </c>
      <c r="B856" s="10" t="str">
        <f ca="1">'Application For TE&amp;GOTS'!X897</f>
        <v/>
      </c>
      <c r="C856" s="10">
        <f>'Application For TE&amp;GOTS'!$D897</f>
        <v>0</v>
      </c>
      <c r="D856" s="10" t="str" cm="1">
        <f t="array" aca="1" ref="D856" ca="1">IFERROR(INDIRECT("'Application For TE&amp;GOTS'!L"&amp;'Application For TE&amp;GOTS'!S897),"")</f>
        <v/>
      </c>
      <c r="E856" s="10" t="e">
        <f ca="1">'Application For TE&amp;GOTS'!AF897</f>
        <v>#VALUE!</v>
      </c>
      <c r="F856" s="10" t="str">
        <f ca="1">IFERROR(LEFT('Application For TE&amp;GOTS'!AH897,LEN('Application For TE&amp;GOTS'!AH897)-2),"")</f>
        <v/>
      </c>
      <c r="G856" s="10" t="e">
        <f ca="1">'Application For TE&amp;GOTS'!AI897</f>
        <v>#VALUE!</v>
      </c>
      <c r="AF856" s="10" t="str">
        <f ca="1">IF(MATCH(B856,B$1:B856,0)=ROW(B856),B856&amp;";","")</f>
        <v/>
      </c>
      <c r="AG856" s="10" t="str">
        <f>IF(MATCH(C856,C$1:C856,0)=ROW(C856),C856&amp;";","")</f>
        <v/>
      </c>
      <c r="AH856" s="10" t="str">
        <f ca="1">IF(MATCH(D856,D$1:D856,0)=ROW(D856),D856&amp;";","")</f>
        <v/>
      </c>
      <c r="AI856" s="10" t="e">
        <f ca="1">IF(MATCH(E856,E$1:E856,0)=ROW(E856),E856&amp;";","")</f>
        <v>#VALUE!</v>
      </c>
    </row>
    <row r="857" spans="1:35">
      <c r="A857" s="10">
        <v>836</v>
      </c>
      <c r="B857" s="10" t="str">
        <f ca="1">'Application For TE&amp;GOTS'!X898</f>
        <v/>
      </c>
      <c r="C857" s="10">
        <f>'Application For TE&amp;GOTS'!$D898</f>
        <v>0</v>
      </c>
      <c r="D857" s="10" t="str" cm="1">
        <f t="array" aca="1" ref="D857" ca="1">IFERROR(INDIRECT("'Application For TE&amp;GOTS'!L"&amp;'Application For TE&amp;GOTS'!S898),"")</f>
        <v/>
      </c>
      <c r="E857" s="10" t="e">
        <f ca="1">'Application For TE&amp;GOTS'!AF898</f>
        <v>#VALUE!</v>
      </c>
      <c r="F857" s="10" t="str">
        <f ca="1">IFERROR(LEFT('Application For TE&amp;GOTS'!AH898,LEN('Application For TE&amp;GOTS'!AH898)-2),"")</f>
        <v/>
      </c>
      <c r="G857" s="10" t="e">
        <f ca="1">'Application For TE&amp;GOTS'!AI898</f>
        <v>#VALUE!</v>
      </c>
      <c r="AF857" s="10" t="str">
        <f ca="1">IF(MATCH(B857,B$1:B857,0)=ROW(B857),B857&amp;";","")</f>
        <v/>
      </c>
      <c r="AG857" s="10" t="str">
        <f>IF(MATCH(C857,C$1:C857,0)=ROW(C857),C857&amp;";","")</f>
        <v/>
      </c>
      <c r="AH857" s="10" t="str">
        <f ca="1">IF(MATCH(D857,D$1:D857,0)=ROW(D857),D857&amp;";","")</f>
        <v/>
      </c>
      <c r="AI857" s="10" t="e">
        <f ca="1">IF(MATCH(E857,E$1:E857,0)=ROW(E857),E857&amp;";","")</f>
        <v>#VALUE!</v>
      </c>
    </row>
    <row r="858" spans="1:35">
      <c r="A858" s="10">
        <v>837</v>
      </c>
      <c r="B858" s="10" t="str">
        <f ca="1">'Application For TE&amp;GOTS'!X899</f>
        <v/>
      </c>
      <c r="C858" s="10">
        <f>'Application For TE&amp;GOTS'!$D899</f>
        <v>0</v>
      </c>
      <c r="D858" s="10" t="str" cm="1">
        <f t="array" aca="1" ref="D858" ca="1">IFERROR(INDIRECT("'Application For TE&amp;GOTS'!L"&amp;'Application For TE&amp;GOTS'!S899),"")</f>
        <v/>
      </c>
      <c r="E858" s="10" t="e">
        <f ca="1">'Application For TE&amp;GOTS'!AF899</f>
        <v>#VALUE!</v>
      </c>
      <c r="F858" s="10" t="str">
        <f ca="1">IFERROR(LEFT('Application For TE&amp;GOTS'!AH899,LEN('Application For TE&amp;GOTS'!AH899)-2),"")</f>
        <v/>
      </c>
      <c r="G858" s="10" t="e">
        <f ca="1">'Application For TE&amp;GOTS'!AI899</f>
        <v>#VALUE!</v>
      </c>
      <c r="AF858" s="10" t="str">
        <f ca="1">IF(MATCH(B858,B$1:B858,0)=ROW(B858),B858&amp;";","")</f>
        <v/>
      </c>
      <c r="AG858" s="10" t="str">
        <f>IF(MATCH(C858,C$1:C858,0)=ROW(C858),C858&amp;";","")</f>
        <v/>
      </c>
      <c r="AH858" s="10" t="str">
        <f ca="1">IF(MATCH(D858,D$1:D858,0)=ROW(D858),D858&amp;";","")</f>
        <v/>
      </c>
      <c r="AI858" s="10" t="e">
        <f ca="1">IF(MATCH(E858,E$1:E858,0)=ROW(E858),E858&amp;";","")</f>
        <v>#VALUE!</v>
      </c>
    </row>
    <row r="859" spans="1:35">
      <c r="A859" s="10">
        <v>838</v>
      </c>
      <c r="B859" s="10" t="str">
        <f ca="1">'Application For TE&amp;GOTS'!X900</f>
        <v/>
      </c>
      <c r="C859" s="10">
        <f>'Application For TE&amp;GOTS'!$D900</f>
        <v>0</v>
      </c>
      <c r="D859" s="10" t="str" cm="1">
        <f t="array" aca="1" ref="D859" ca="1">IFERROR(INDIRECT("'Application For TE&amp;GOTS'!L"&amp;'Application For TE&amp;GOTS'!S900),"")</f>
        <v/>
      </c>
      <c r="E859" s="10" t="e">
        <f ca="1">'Application For TE&amp;GOTS'!AF900</f>
        <v>#VALUE!</v>
      </c>
      <c r="F859" s="10" t="str">
        <f ca="1">IFERROR(LEFT('Application For TE&amp;GOTS'!AH900,LEN('Application For TE&amp;GOTS'!AH900)-2),"")</f>
        <v/>
      </c>
      <c r="G859" s="10" t="e">
        <f ca="1">'Application For TE&amp;GOTS'!AI900</f>
        <v>#VALUE!</v>
      </c>
      <c r="AF859" s="10" t="str">
        <f ca="1">IF(MATCH(B859,B$1:B859,0)=ROW(B859),B859&amp;";","")</f>
        <v/>
      </c>
      <c r="AG859" s="10" t="str">
        <f>IF(MATCH(C859,C$1:C859,0)=ROW(C859),C859&amp;";","")</f>
        <v/>
      </c>
      <c r="AH859" s="10" t="str">
        <f ca="1">IF(MATCH(D859,D$1:D859,0)=ROW(D859),D859&amp;";","")</f>
        <v/>
      </c>
      <c r="AI859" s="10" t="e">
        <f ca="1">IF(MATCH(E859,E$1:E859,0)=ROW(E859),E859&amp;";","")</f>
        <v>#VALUE!</v>
      </c>
    </row>
    <row r="860" spans="1:35">
      <c r="A860" s="10">
        <v>839</v>
      </c>
      <c r="B860" s="10" t="str">
        <f ca="1">'Application For TE&amp;GOTS'!X901</f>
        <v/>
      </c>
      <c r="C860" s="10">
        <f>'Application For TE&amp;GOTS'!$D901</f>
        <v>0</v>
      </c>
      <c r="D860" s="10" t="str" cm="1">
        <f t="array" aca="1" ref="D860" ca="1">IFERROR(INDIRECT("'Application For TE&amp;GOTS'!L"&amp;'Application For TE&amp;GOTS'!S901),"")</f>
        <v/>
      </c>
      <c r="E860" s="10" t="e">
        <f ca="1">'Application For TE&amp;GOTS'!AF901</f>
        <v>#VALUE!</v>
      </c>
      <c r="F860" s="10" t="str">
        <f ca="1">IFERROR(LEFT('Application For TE&amp;GOTS'!AH901,LEN('Application For TE&amp;GOTS'!AH901)-2),"")</f>
        <v/>
      </c>
      <c r="G860" s="10" t="e">
        <f ca="1">'Application For TE&amp;GOTS'!AI901</f>
        <v>#VALUE!</v>
      </c>
      <c r="AF860" s="10" t="str">
        <f ca="1">IF(MATCH(B860,B$1:B860,0)=ROW(B860),B860&amp;";","")</f>
        <v/>
      </c>
      <c r="AG860" s="10" t="str">
        <f>IF(MATCH(C860,C$1:C860,0)=ROW(C860),C860&amp;";","")</f>
        <v/>
      </c>
      <c r="AH860" s="10" t="str">
        <f ca="1">IF(MATCH(D860,D$1:D860,0)=ROW(D860),D860&amp;";","")</f>
        <v/>
      </c>
      <c r="AI860" s="10" t="e">
        <f ca="1">IF(MATCH(E860,E$1:E860,0)=ROW(E860),E860&amp;";","")</f>
        <v>#VALUE!</v>
      </c>
    </row>
    <row r="861" spans="1:35">
      <c r="A861" s="10">
        <v>840</v>
      </c>
      <c r="B861" s="10" t="str">
        <f ca="1">'Application For TE&amp;GOTS'!X902</f>
        <v/>
      </c>
      <c r="C861" s="10">
        <f>'Application For TE&amp;GOTS'!$D902</f>
        <v>0</v>
      </c>
      <c r="D861" s="10" t="str" cm="1">
        <f t="array" aca="1" ref="D861" ca="1">IFERROR(INDIRECT("'Application For TE&amp;GOTS'!L"&amp;'Application For TE&amp;GOTS'!S902),"")</f>
        <v/>
      </c>
      <c r="E861" s="10" t="e">
        <f ca="1">'Application For TE&amp;GOTS'!AF902</f>
        <v>#VALUE!</v>
      </c>
      <c r="F861" s="10" t="str">
        <f ca="1">IFERROR(LEFT('Application For TE&amp;GOTS'!AH902,LEN('Application For TE&amp;GOTS'!AH902)-2),"")</f>
        <v/>
      </c>
      <c r="G861" s="10" t="e">
        <f ca="1">'Application For TE&amp;GOTS'!AI902</f>
        <v>#VALUE!</v>
      </c>
      <c r="AF861" s="10" t="str">
        <f ca="1">IF(MATCH(B861,B$1:B861,0)=ROW(B861),B861&amp;";","")</f>
        <v/>
      </c>
      <c r="AG861" s="10" t="str">
        <f>IF(MATCH(C861,C$1:C861,0)=ROW(C861),C861&amp;";","")</f>
        <v/>
      </c>
      <c r="AH861" s="10" t="str">
        <f ca="1">IF(MATCH(D861,D$1:D861,0)=ROW(D861),D861&amp;";","")</f>
        <v/>
      </c>
      <c r="AI861" s="10" t="e">
        <f ca="1">IF(MATCH(E861,E$1:E861,0)=ROW(E861),E861&amp;";","")</f>
        <v>#VALUE!</v>
      </c>
    </row>
    <row r="862" spans="1:35">
      <c r="A862" s="10">
        <v>841</v>
      </c>
      <c r="B862" s="10" t="str">
        <f ca="1">'Application For TE&amp;GOTS'!X903</f>
        <v/>
      </c>
      <c r="C862" s="10">
        <f>'Application For TE&amp;GOTS'!$D903</f>
        <v>0</v>
      </c>
      <c r="D862" s="10" t="str" cm="1">
        <f t="array" aca="1" ref="D862" ca="1">IFERROR(INDIRECT("'Application For TE&amp;GOTS'!L"&amp;'Application For TE&amp;GOTS'!S903),"")</f>
        <v/>
      </c>
      <c r="E862" s="10" t="e">
        <f ca="1">'Application For TE&amp;GOTS'!AF903</f>
        <v>#VALUE!</v>
      </c>
      <c r="F862" s="10" t="str">
        <f ca="1">IFERROR(LEFT('Application For TE&amp;GOTS'!AH903,LEN('Application For TE&amp;GOTS'!AH903)-2),"")</f>
        <v/>
      </c>
      <c r="G862" s="10" t="e">
        <f ca="1">'Application For TE&amp;GOTS'!AI903</f>
        <v>#VALUE!</v>
      </c>
      <c r="AF862" s="10" t="str">
        <f ca="1">IF(MATCH(B862,B$1:B862,0)=ROW(B862),B862&amp;";","")</f>
        <v/>
      </c>
      <c r="AG862" s="10" t="str">
        <f>IF(MATCH(C862,C$1:C862,0)=ROW(C862),C862&amp;";","")</f>
        <v/>
      </c>
      <c r="AH862" s="10" t="str">
        <f ca="1">IF(MATCH(D862,D$1:D862,0)=ROW(D862),D862&amp;";","")</f>
        <v/>
      </c>
      <c r="AI862" s="10" t="e">
        <f ca="1">IF(MATCH(E862,E$1:E862,0)=ROW(E862),E862&amp;";","")</f>
        <v>#VALUE!</v>
      </c>
    </row>
    <row r="863" spans="1:35">
      <c r="A863" s="10">
        <v>842</v>
      </c>
      <c r="B863" s="10" t="str">
        <f ca="1">'Application For TE&amp;GOTS'!X904</f>
        <v/>
      </c>
      <c r="C863" s="10">
        <f>'Application For TE&amp;GOTS'!$D904</f>
        <v>0</v>
      </c>
      <c r="D863" s="10" t="str" cm="1">
        <f t="array" aca="1" ref="D863" ca="1">IFERROR(INDIRECT("'Application For TE&amp;GOTS'!L"&amp;'Application For TE&amp;GOTS'!S904),"")</f>
        <v/>
      </c>
      <c r="E863" s="10" t="e">
        <f ca="1">'Application For TE&amp;GOTS'!AF904</f>
        <v>#VALUE!</v>
      </c>
      <c r="F863" s="10" t="str">
        <f ca="1">IFERROR(LEFT('Application For TE&amp;GOTS'!AH904,LEN('Application For TE&amp;GOTS'!AH904)-2),"")</f>
        <v/>
      </c>
      <c r="G863" s="10" t="e">
        <f ca="1">'Application For TE&amp;GOTS'!AI904</f>
        <v>#VALUE!</v>
      </c>
      <c r="AF863" s="10" t="str">
        <f ca="1">IF(MATCH(B863,B$1:B863,0)=ROW(B863),B863&amp;";","")</f>
        <v/>
      </c>
      <c r="AG863" s="10" t="str">
        <f>IF(MATCH(C863,C$1:C863,0)=ROW(C863),C863&amp;";","")</f>
        <v/>
      </c>
      <c r="AH863" s="10" t="str">
        <f ca="1">IF(MATCH(D863,D$1:D863,0)=ROW(D863),D863&amp;";","")</f>
        <v/>
      </c>
      <c r="AI863" s="10" t="e">
        <f ca="1">IF(MATCH(E863,E$1:E863,0)=ROW(E863),E863&amp;";","")</f>
        <v>#VALUE!</v>
      </c>
    </row>
    <row r="864" spans="1:35">
      <c r="A864" s="10">
        <v>843</v>
      </c>
      <c r="B864" s="10" t="str">
        <f ca="1">'Application For TE&amp;GOTS'!X905</f>
        <v/>
      </c>
      <c r="C864" s="10">
        <f>'Application For TE&amp;GOTS'!$D905</f>
        <v>0</v>
      </c>
      <c r="D864" s="10" t="str" cm="1">
        <f t="array" aca="1" ref="D864" ca="1">IFERROR(INDIRECT("'Application For TE&amp;GOTS'!L"&amp;'Application For TE&amp;GOTS'!S905),"")</f>
        <v/>
      </c>
      <c r="E864" s="10" t="e">
        <f ca="1">'Application For TE&amp;GOTS'!AF905</f>
        <v>#VALUE!</v>
      </c>
      <c r="F864" s="10" t="str">
        <f ca="1">IFERROR(LEFT('Application For TE&amp;GOTS'!AH905,LEN('Application For TE&amp;GOTS'!AH905)-2),"")</f>
        <v/>
      </c>
      <c r="G864" s="10" t="e">
        <f ca="1">'Application For TE&amp;GOTS'!AI905</f>
        <v>#VALUE!</v>
      </c>
      <c r="AF864" s="10" t="str">
        <f ca="1">IF(MATCH(B864,B$1:B864,0)=ROW(B864),B864&amp;";","")</f>
        <v/>
      </c>
      <c r="AG864" s="10" t="str">
        <f>IF(MATCH(C864,C$1:C864,0)=ROW(C864),C864&amp;";","")</f>
        <v/>
      </c>
      <c r="AH864" s="10" t="str">
        <f ca="1">IF(MATCH(D864,D$1:D864,0)=ROW(D864),D864&amp;";","")</f>
        <v/>
      </c>
      <c r="AI864" s="10" t="e">
        <f ca="1">IF(MATCH(E864,E$1:E864,0)=ROW(E864),E864&amp;";","")</f>
        <v>#VALUE!</v>
      </c>
    </row>
    <row r="865" spans="1:35">
      <c r="A865" s="10">
        <v>844</v>
      </c>
      <c r="B865" s="10" t="str">
        <f ca="1">'Application For TE&amp;GOTS'!X906</f>
        <v/>
      </c>
      <c r="C865" s="10">
        <f>'Application For TE&amp;GOTS'!$D906</f>
        <v>0</v>
      </c>
      <c r="D865" s="10" t="str" cm="1">
        <f t="array" aca="1" ref="D865" ca="1">IFERROR(INDIRECT("'Application For TE&amp;GOTS'!L"&amp;'Application For TE&amp;GOTS'!S906),"")</f>
        <v/>
      </c>
      <c r="E865" s="10" t="e">
        <f ca="1">'Application For TE&amp;GOTS'!AF906</f>
        <v>#VALUE!</v>
      </c>
      <c r="F865" s="10" t="str">
        <f ca="1">IFERROR(LEFT('Application For TE&amp;GOTS'!AH906,LEN('Application For TE&amp;GOTS'!AH906)-2),"")</f>
        <v/>
      </c>
      <c r="G865" s="10" t="e">
        <f ca="1">'Application For TE&amp;GOTS'!AI906</f>
        <v>#VALUE!</v>
      </c>
      <c r="AF865" s="10" t="str">
        <f ca="1">IF(MATCH(B865,B$1:B865,0)=ROW(B865),B865&amp;";","")</f>
        <v/>
      </c>
      <c r="AG865" s="10" t="str">
        <f>IF(MATCH(C865,C$1:C865,0)=ROW(C865),C865&amp;";","")</f>
        <v/>
      </c>
      <c r="AH865" s="10" t="str">
        <f ca="1">IF(MATCH(D865,D$1:D865,0)=ROW(D865),D865&amp;";","")</f>
        <v/>
      </c>
      <c r="AI865" s="10" t="e">
        <f ca="1">IF(MATCH(E865,E$1:E865,0)=ROW(E865),E865&amp;";","")</f>
        <v>#VALUE!</v>
      </c>
    </row>
    <row r="866" spans="1:35">
      <c r="A866" s="10">
        <v>845</v>
      </c>
      <c r="B866" s="10" t="str">
        <f ca="1">'Application For TE&amp;GOTS'!X907</f>
        <v/>
      </c>
      <c r="C866" s="10">
        <f>'Application For TE&amp;GOTS'!$D907</f>
        <v>0</v>
      </c>
      <c r="D866" s="10" t="str" cm="1">
        <f t="array" aca="1" ref="D866" ca="1">IFERROR(INDIRECT("'Application For TE&amp;GOTS'!L"&amp;'Application For TE&amp;GOTS'!S907),"")</f>
        <v/>
      </c>
      <c r="E866" s="10" t="e">
        <f ca="1">'Application For TE&amp;GOTS'!AF907</f>
        <v>#VALUE!</v>
      </c>
      <c r="F866" s="10" t="str">
        <f ca="1">IFERROR(LEFT('Application For TE&amp;GOTS'!AH907,LEN('Application For TE&amp;GOTS'!AH907)-2),"")</f>
        <v/>
      </c>
      <c r="G866" s="10" t="e">
        <f ca="1">'Application For TE&amp;GOTS'!AI907</f>
        <v>#VALUE!</v>
      </c>
      <c r="AF866" s="10" t="str">
        <f ca="1">IF(MATCH(B866,B$1:B866,0)=ROW(B866),B866&amp;";","")</f>
        <v/>
      </c>
      <c r="AG866" s="10" t="str">
        <f>IF(MATCH(C866,C$1:C866,0)=ROW(C866),C866&amp;";","")</f>
        <v/>
      </c>
      <c r="AH866" s="10" t="str">
        <f ca="1">IF(MATCH(D866,D$1:D866,0)=ROW(D866),D866&amp;";","")</f>
        <v/>
      </c>
      <c r="AI866" s="10" t="e">
        <f ca="1">IF(MATCH(E866,E$1:E866,0)=ROW(E866),E866&amp;";","")</f>
        <v>#VALUE!</v>
      </c>
    </row>
    <row r="867" spans="1:35">
      <c r="A867" s="10">
        <v>846</v>
      </c>
      <c r="B867" s="10" t="str">
        <f ca="1">'Application For TE&amp;GOTS'!X908</f>
        <v/>
      </c>
      <c r="C867" s="10">
        <f>'Application For TE&amp;GOTS'!$D908</f>
        <v>0</v>
      </c>
      <c r="D867" s="10" t="str" cm="1">
        <f t="array" aca="1" ref="D867" ca="1">IFERROR(INDIRECT("'Application For TE&amp;GOTS'!L"&amp;'Application For TE&amp;GOTS'!S908),"")</f>
        <v/>
      </c>
      <c r="E867" s="10" t="e">
        <f ca="1">'Application For TE&amp;GOTS'!AF908</f>
        <v>#VALUE!</v>
      </c>
      <c r="F867" s="10" t="str">
        <f ca="1">IFERROR(LEFT('Application For TE&amp;GOTS'!AH908,LEN('Application For TE&amp;GOTS'!AH908)-2),"")</f>
        <v/>
      </c>
      <c r="G867" s="10" t="e">
        <f ca="1">'Application For TE&amp;GOTS'!AI908</f>
        <v>#VALUE!</v>
      </c>
      <c r="AF867" s="10" t="str">
        <f ca="1">IF(MATCH(B867,B$1:B867,0)=ROW(B867),B867&amp;";","")</f>
        <v/>
      </c>
      <c r="AG867" s="10" t="str">
        <f>IF(MATCH(C867,C$1:C867,0)=ROW(C867),C867&amp;";","")</f>
        <v/>
      </c>
      <c r="AH867" s="10" t="str">
        <f ca="1">IF(MATCH(D867,D$1:D867,0)=ROW(D867),D867&amp;";","")</f>
        <v/>
      </c>
      <c r="AI867" s="10" t="e">
        <f ca="1">IF(MATCH(E867,E$1:E867,0)=ROW(E867),E867&amp;";","")</f>
        <v>#VALUE!</v>
      </c>
    </row>
    <row r="868" spans="1:35">
      <c r="A868" s="10">
        <v>847</v>
      </c>
      <c r="B868" s="10" t="str">
        <f ca="1">'Application For TE&amp;GOTS'!X909</f>
        <v/>
      </c>
      <c r="C868" s="10">
        <f>'Application For TE&amp;GOTS'!$D909</f>
        <v>0</v>
      </c>
      <c r="D868" s="10" t="str" cm="1">
        <f t="array" aca="1" ref="D868" ca="1">IFERROR(INDIRECT("'Application For TE&amp;GOTS'!L"&amp;'Application For TE&amp;GOTS'!S909),"")</f>
        <v/>
      </c>
      <c r="E868" s="10" t="e">
        <f ca="1">'Application For TE&amp;GOTS'!AF909</f>
        <v>#VALUE!</v>
      </c>
      <c r="F868" s="10" t="str">
        <f ca="1">IFERROR(LEFT('Application For TE&amp;GOTS'!AH909,LEN('Application For TE&amp;GOTS'!AH909)-2),"")</f>
        <v/>
      </c>
      <c r="G868" s="10" t="e">
        <f ca="1">'Application For TE&amp;GOTS'!AI909</f>
        <v>#VALUE!</v>
      </c>
      <c r="AF868" s="10" t="str">
        <f ca="1">IF(MATCH(B868,B$1:B868,0)=ROW(B868),B868&amp;";","")</f>
        <v/>
      </c>
      <c r="AG868" s="10" t="str">
        <f>IF(MATCH(C868,C$1:C868,0)=ROW(C868),C868&amp;";","")</f>
        <v/>
      </c>
      <c r="AH868" s="10" t="str">
        <f ca="1">IF(MATCH(D868,D$1:D868,0)=ROW(D868),D868&amp;";","")</f>
        <v/>
      </c>
      <c r="AI868" s="10" t="e">
        <f ca="1">IF(MATCH(E868,E$1:E868,0)=ROW(E868),E868&amp;";","")</f>
        <v>#VALUE!</v>
      </c>
    </row>
    <row r="869" spans="1:35">
      <c r="A869" s="10">
        <v>848</v>
      </c>
      <c r="B869" s="10" t="str">
        <f ca="1">'Application For TE&amp;GOTS'!X910</f>
        <v/>
      </c>
      <c r="C869" s="10">
        <f>'Application For TE&amp;GOTS'!$D910</f>
        <v>0</v>
      </c>
      <c r="D869" s="10" t="str" cm="1">
        <f t="array" aca="1" ref="D869" ca="1">IFERROR(INDIRECT("'Application For TE&amp;GOTS'!L"&amp;'Application For TE&amp;GOTS'!S910),"")</f>
        <v/>
      </c>
      <c r="E869" s="10" t="e">
        <f ca="1">'Application For TE&amp;GOTS'!AF910</f>
        <v>#VALUE!</v>
      </c>
      <c r="F869" s="10" t="str">
        <f ca="1">IFERROR(LEFT('Application For TE&amp;GOTS'!AH910,LEN('Application For TE&amp;GOTS'!AH910)-2),"")</f>
        <v/>
      </c>
      <c r="G869" s="10" t="e">
        <f ca="1">'Application For TE&amp;GOTS'!AI910</f>
        <v>#VALUE!</v>
      </c>
      <c r="AF869" s="10" t="str">
        <f ca="1">IF(MATCH(B869,B$1:B869,0)=ROW(B869),B869&amp;";","")</f>
        <v/>
      </c>
      <c r="AG869" s="10" t="str">
        <f>IF(MATCH(C869,C$1:C869,0)=ROW(C869),C869&amp;";","")</f>
        <v/>
      </c>
      <c r="AH869" s="10" t="str">
        <f ca="1">IF(MATCH(D869,D$1:D869,0)=ROW(D869),D869&amp;";","")</f>
        <v/>
      </c>
      <c r="AI869" s="10" t="e">
        <f ca="1">IF(MATCH(E869,E$1:E869,0)=ROW(E869),E869&amp;";","")</f>
        <v>#VALUE!</v>
      </c>
    </row>
    <row r="870" spans="1:35">
      <c r="A870" s="10">
        <v>849</v>
      </c>
      <c r="B870" s="10" t="str">
        <f ca="1">'Application For TE&amp;GOTS'!X911</f>
        <v/>
      </c>
      <c r="C870" s="10">
        <f>'Application For TE&amp;GOTS'!$D911</f>
        <v>0</v>
      </c>
      <c r="D870" s="10" t="str" cm="1">
        <f t="array" aca="1" ref="D870" ca="1">IFERROR(INDIRECT("'Application For TE&amp;GOTS'!L"&amp;'Application For TE&amp;GOTS'!S911),"")</f>
        <v/>
      </c>
      <c r="E870" s="10" t="e">
        <f ca="1">'Application For TE&amp;GOTS'!AF911</f>
        <v>#VALUE!</v>
      </c>
      <c r="F870" s="10" t="str">
        <f ca="1">IFERROR(LEFT('Application For TE&amp;GOTS'!AH911,LEN('Application For TE&amp;GOTS'!AH911)-2),"")</f>
        <v/>
      </c>
      <c r="G870" s="10" t="e">
        <f ca="1">'Application For TE&amp;GOTS'!AI911</f>
        <v>#VALUE!</v>
      </c>
      <c r="AF870" s="10" t="str">
        <f ca="1">IF(MATCH(B870,B$1:B870,0)=ROW(B870),B870&amp;";","")</f>
        <v/>
      </c>
      <c r="AG870" s="10" t="str">
        <f>IF(MATCH(C870,C$1:C870,0)=ROW(C870),C870&amp;";","")</f>
        <v/>
      </c>
      <c r="AH870" s="10" t="str">
        <f ca="1">IF(MATCH(D870,D$1:D870,0)=ROW(D870),D870&amp;";","")</f>
        <v/>
      </c>
      <c r="AI870" s="10" t="e">
        <f ca="1">IF(MATCH(E870,E$1:E870,0)=ROW(E870),E870&amp;";","")</f>
        <v>#VALUE!</v>
      </c>
    </row>
    <row r="871" spans="1:35">
      <c r="A871" s="10">
        <v>850</v>
      </c>
      <c r="B871" s="10" t="str">
        <f ca="1">'Application For TE&amp;GOTS'!X912</f>
        <v/>
      </c>
      <c r="C871" s="10">
        <f>'Application For TE&amp;GOTS'!$D912</f>
        <v>0</v>
      </c>
      <c r="D871" s="10" t="str" cm="1">
        <f t="array" aca="1" ref="D871" ca="1">IFERROR(INDIRECT("'Application For TE&amp;GOTS'!L"&amp;'Application For TE&amp;GOTS'!S912),"")</f>
        <v/>
      </c>
      <c r="E871" s="10" t="e">
        <f ca="1">'Application For TE&amp;GOTS'!AF912</f>
        <v>#VALUE!</v>
      </c>
      <c r="F871" s="10" t="str">
        <f ca="1">IFERROR(LEFT('Application For TE&amp;GOTS'!AH912,LEN('Application For TE&amp;GOTS'!AH912)-2),"")</f>
        <v/>
      </c>
      <c r="G871" s="10" t="e">
        <f ca="1">'Application For TE&amp;GOTS'!AI912</f>
        <v>#VALUE!</v>
      </c>
      <c r="AF871" s="10" t="str">
        <f ca="1">IF(MATCH(B871,B$1:B871,0)=ROW(B871),B871&amp;";","")</f>
        <v/>
      </c>
      <c r="AG871" s="10" t="str">
        <f>IF(MATCH(C871,C$1:C871,0)=ROW(C871),C871&amp;";","")</f>
        <v/>
      </c>
      <c r="AH871" s="10" t="str">
        <f ca="1">IF(MATCH(D871,D$1:D871,0)=ROW(D871),D871&amp;";","")</f>
        <v/>
      </c>
      <c r="AI871" s="10" t="e">
        <f ca="1">IF(MATCH(E871,E$1:E871,0)=ROW(E871),E871&amp;";","")</f>
        <v>#VALUE!</v>
      </c>
    </row>
    <row r="872" spans="1:35">
      <c r="A872" s="10">
        <v>851</v>
      </c>
      <c r="B872" s="10" t="str">
        <f ca="1">'Application For TE&amp;GOTS'!X913</f>
        <v/>
      </c>
      <c r="C872" s="10">
        <f>'Application For TE&amp;GOTS'!$D913</f>
        <v>0</v>
      </c>
      <c r="D872" s="10" t="str" cm="1">
        <f t="array" aca="1" ref="D872" ca="1">IFERROR(INDIRECT("'Application For TE&amp;GOTS'!L"&amp;'Application For TE&amp;GOTS'!S913),"")</f>
        <v/>
      </c>
      <c r="E872" s="10" t="e">
        <f ca="1">'Application For TE&amp;GOTS'!AF913</f>
        <v>#VALUE!</v>
      </c>
      <c r="F872" s="10" t="str">
        <f ca="1">IFERROR(LEFT('Application For TE&amp;GOTS'!AH913,LEN('Application For TE&amp;GOTS'!AH913)-2),"")</f>
        <v/>
      </c>
      <c r="G872" s="10" t="e">
        <f ca="1">'Application For TE&amp;GOTS'!AI913</f>
        <v>#VALUE!</v>
      </c>
      <c r="AF872" s="10" t="str">
        <f ca="1">IF(MATCH(B872,B$1:B872,0)=ROW(B872),B872&amp;";","")</f>
        <v/>
      </c>
      <c r="AG872" s="10" t="str">
        <f>IF(MATCH(C872,C$1:C872,0)=ROW(C872),C872&amp;";","")</f>
        <v/>
      </c>
      <c r="AH872" s="10" t="str">
        <f ca="1">IF(MATCH(D872,D$1:D872,0)=ROW(D872),D872&amp;";","")</f>
        <v/>
      </c>
      <c r="AI872" s="10" t="e">
        <f ca="1">IF(MATCH(E872,E$1:E872,0)=ROW(E872),E872&amp;";","")</f>
        <v>#VALUE!</v>
      </c>
    </row>
    <row r="873" spans="1:35">
      <c r="A873" s="10">
        <v>852</v>
      </c>
      <c r="B873" s="10" t="str">
        <f ca="1">'Application For TE&amp;GOTS'!X914</f>
        <v/>
      </c>
      <c r="C873" s="10">
        <f>'Application For TE&amp;GOTS'!$D914</f>
        <v>0</v>
      </c>
      <c r="D873" s="10" t="str" cm="1">
        <f t="array" aca="1" ref="D873" ca="1">IFERROR(INDIRECT("'Application For TE&amp;GOTS'!L"&amp;'Application For TE&amp;GOTS'!S914),"")</f>
        <v/>
      </c>
      <c r="E873" s="10" t="e">
        <f ca="1">'Application For TE&amp;GOTS'!AF914</f>
        <v>#VALUE!</v>
      </c>
      <c r="F873" s="10" t="str">
        <f ca="1">IFERROR(LEFT('Application For TE&amp;GOTS'!AH914,LEN('Application For TE&amp;GOTS'!AH914)-2),"")</f>
        <v/>
      </c>
      <c r="G873" s="10" t="e">
        <f ca="1">'Application For TE&amp;GOTS'!AI914</f>
        <v>#VALUE!</v>
      </c>
      <c r="AF873" s="10" t="str">
        <f ca="1">IF(MATCH(B873,B$1:B873,0)=ROW(B873),B873&amp;";","")</f>
        <v/>
      </c>
      <c r="AG873" s="10" t="str">
        <f>IF(MATCH(C873,C$1:C873,0)=ROW(C873),C873&amp;";","")</f>
        <v/>
      </c>
      <c r="AH873" s="10" t="str">
        <f ca="1">IF(MATCH(D873,D$1:D873,0)=ROW(D873),D873&amp;";","")</f>
        <v/>
      </c>
      <c r="AI873" s="10" t="e">
        <f ca="1">IF(MATCH(E873,E$1:E873,0)=ROW(E873),E873&amp;";","")</f>
        <v>#VALUE!</v>
      </c>
    </row>
    <row r="874" spans="1:35">
      <c r="A874" s="10">
        <v>853</v>
      </c>
      <c r="B874" s="10" t="str">
        <f ca="1">'Application For TE&amp;GOTS'!X915</f>
        <v/>
      </c>
      <c r="C874" s="10">
        <f>'Application For TE&amp;GOTS'!$D915</f>
        <v>0</v>
      </c>
      <c r="D874" s="10" t="str" cm="1">
        <f t="array" aca="1" ref="D874" ca="1">IFERROR(INDIRECT("'Application For TE&amp;GOTS'!L"&amp;'Application For TE&amp;GOTS'!S915),"")</f>
        <v/>
      </c>
      <c r="E874" s="10" t="e">
        <f ca="1">'Application For TE&amp;GOTS'!AF915</f>
        <v>#VALUE!</v>
      </c>
      <c r="F874" s="10" t="str">
        <f ca="1">IFERROR(LEFT('Application For TE&amp;GOTS'!AH915,LEN('Application For TE&amp;GOTS'!AH915)-2),"")</f>
        <v/>
      </c>
      <c r="G874" s="10" t="e">
        <f ca="1">'Application For TE&amp;GOTS'!AI915</f>
        <v>#VALUE!</v>
      </c>
      <c r="AF874" s="10" t="str">
        <f ca="1">IF(MATCH(B874,B$1:B874,0)=ROW(B874),B874&amp;";","")</f>
        <v/>
      </c>
      <c r="AG874" s="10" t="str">
        <f>IF(MATCH(C874,C$1:C874,0)=ROW(C874),C874&amp;";","")</f>
        <v/>
      </c>
      <c r="AH874" s="10" t="str">
        <f ca="1">IF(MATCH(D874,D$1:D874,0)=ROW(D874),D874&amp;";","")</f>
        <v/>
      </c>
      <c r="AI874" s="10" t="e">
        <f ca="1">IF(MATCH(E874,E$1:E874,0)=ROW(E874),E874&amp;";","")</f>
        <v>#VALUE!</v>
      </c>
    </row>
    <row r="875" spans="1:35">
      <c r="A875" s="10">
        <v>854</v>
      </c>
      <c r="B875" s="10" t="str">
        <f ca="1">'Application For TE&amp;GOTS'!X916</f>
        <v/>
      </c>
      <c r="C875" s="10">
        <f>'Application For TE&amp;GOTS'!$D916</f>
        <v>0</v>
      </c>
      <c r="D875" s="10" t="str" cm="1">
        <f t="array" aca="1" ref="D875" ca="1">IFERROR(INDIRECT("'Application For TE&amp;GOTS'!L"&amp;'Application For TE&amp;GOTS'!S916),"")</f>
        <v/>
      </c>
      <c r="E875" s="10" t="e">
        <f ca="1">'Application For TE&amp;GOTS'!AF916</f>
        <v>#VALUE!</v>
      </c>
      <c r="F875" s="10" t="str">
        <f ca="1">IFERROR(LEFT('Application For TE&amp;GOTS'!AH916,LEN('Application For TE&amp;GOTS'!AH916)-2),"")</f>
        <v/>
      </c>
      <c r="G875" s="10" t="e">
        <f ca="1">'Application For TE&amp;GOTS'!AI916</f>
        <v>#VALUE!</v>
      </c>
      <c r="AF875" s="10" t="str">
        <f ca="1">IF(MATCH(B875,B$1:B875,0)=ROW(B875),B875&amp;";","")</f>
        <v/>
      </c>
      <c r="AG875" s="10" t="str">
        <f>IF(MATCH(C875,C$1:C875,0)=ROW(C875),C875&amp;";","")</f>
        <v/>
      </c>
      <c r="AH875" s="10" t="str">
        <f ca="1">IF(MATCH(D875,D$1:D875,0)=ROW(D875),D875&amp;";","")</f>
        <v/>
      </c>
      <c r="AI875" s="10" t="e">
        <f ca="1">IF(MATCH(E875,E$1:E875,0)=ROW(E875),E875&amp;";","")</f>
        <v>#VALUE!</v>
      </c>
    </row>
    <row r="876" spans="1:35">
      <c r="A876" s="10">
        <v>855</v>
      </c>
      <c r="B876" s="10" t="str">
        <f ca="1">'Application For TE&amp;GOTS'!X917</f>
        <v/>
      </c>
      <c r="C876" s="10">
        <f>'Application For TE&amp;GOTS'!$D917</f>
        <v>0</v>
      </c>
      <c r="D876" s="10" t="str" cm="1">
        <f t="array" aca="1" ref="D876" ca="1">IFERROR(INDIRECT("'Application For TE&amp;GOTS'!L"&amp;'Application For TE&amp;GOTS'!S917),"")</f>
        <v/>
      </c>
      <c r="E876" s="10" t="e">
        <f ca="1">'Application For TE&amp;GOTS'!AF917</f>
        <v>#VALUE!</v>
      </c>
      <c r="F876" s="10" t="str">
        <f ca="1">IFERROR(LEFT('Application For TE&amp;GOTS'!AH917,LEN('Application For TE&amp;GOTS'!AH917)-2),"")</f>
        <v/>
      </c>
      <c r="G876" s="10" t="e">
        <f ca="1">'Application For TE&amp;GOTS'!AI917</f>
        <v>#VALUE!</v>
      </c>
      <c r="AF876" s="10" t="str">
        <f ca="1">IF(MATCH(B876,B$1:B876,0)=ROW(B876),B876&amp;";","")</f>
        <v/>
      </c>
      <c r="AG876" s="10" t="str">
        <f>IF(MATCH(C876,C$1:C876,0)=ROW(C876),C876&amp;";","")</f>
        <v/>
      </c>
      <c r="AH876" s="10" t="str">
        <f ca="1">IF(MATCH(D876,D$1:D876,0)=ROW(D876),D876&amp;";","")</f>
        <v/>
      </c>
      <c r="AI876" s="10" t="e">
        <f ca="1">IF(MATCH(E876,E$1:E876,0)=ROW(E876),E876&amp;";","")</f>
        <v>#VALUE!</v>
      </c>
    </row>
    <row r="877" spans="1:35">
      <c r="A877" s="10">
        <v>856</v>
      </c>
      <c r="B877" s="10" t="str">
        <f ca="1">'Application For TE&amp;GOTS'!X918</f>
        <v/>
      </c>
      <c r="C877" s="10">
        <f>'Application For TE&amp;GOTS'!$D918</f>
        <v>0</v>
      </c>
      <c r="D877" s="10" t="str" cm="1">
        <f t="array" aca="1" ref="D877" ca="1">IFERROR(INDIRECT("'Application For TE&amp;GOTS'!L"&amp;'Application For TE&amp;GOTS'!S918),"")</f>
        <v/>
      </c>
      <c r="E877" s="10" t="e">
        <f ca="1">'Application For TE&amp;GOTS'!AF918</f>
        <v>#VALUE!</v>
      </c>
      <c r="F877" s="10" t="str">
        <f ca="1">IFERROR(LEFT('Application For TE&amp;GOTS'!AH918,LEN('Application For TE&amp;GOTS'!AH918)-2),"")</f>
        <v/>
      </c>
      <c r="G877" s="10" t="e">
        <f ca="1">'Application For TE&amp;GOTS'!AI918</f>
        <v>#VALUE!</v>
      </c>
      <c r="AF877" s="10" t="str">
        <f ca="1">IF(MATCH(B877,B$1:B877,0)=ROW(B877),B877&amp;";","")</f>
        <v/>
      </c>
      <c r="AG877" s="10" t="str">
        <f>IF(MATCH(C877,C$1:C877,0)=ROW(C877),C877&amp;";","")</f>
        <v/>
      </c>
      <c r="AH877" s="10" t="str">
        <f ca="1">IF(MATCH(D877,D$1:D877,0)=ROW(D877),D877&amp;";","")</f>
        <v/>
      </c>
      <c r="AI877" s="10" t="e">
        <f ca="1">IF(MATCH(E877,E$1:E877,0)=ROW(E877),E877&amp;";","")</f>
        <v>#VALUE!</v>
      </c>
    </row>
    <row r="878" spans="1:35">
      <c r="A878" s="10">
        <v>857</v>
      </c>
      <c r="B878" s="10" t="str">
        <f ca="1">'Application For TE&amp;GOTS'!X919</f>
        <v/>
      </c>
      <c r="C878" s="10">
        <f>'Application For TE&amp;GOTS'!$D919</f>
        <v>0</v>
      </c>
      <c r="D878" s="10" t="str" cm="1">
        <f t="array" aca="1" ref="D878" ca="1">IFERROR(INDIRECT("'Application For TE&amp;GOTS'!L"&amp;'Application For TE&amp;GOTS'!S919),"")</f>
        <v/>
      </c>
      <c r="E878" s="10" t="e">
        <f ca="1">'Application For TE&amp;GOTS'!AF919</f>
        <v>#VALUE!</v>
      </c>
      <c r="F878" s="10" t="str">
        <f ca="1">IFERROR(LEFT('Application For TE&amp;GOTS'!AH919,LEN('Application For TE&amp;GOTS'!AH919)-2),"")</f>
        <v/>
      </c>
      <c r="G878" s="10" t="e">
        <f ca="1">'Application For TE&amp;GOTS'!AI919</f>
        <v>#VALUE!</v>
      </c>
      <c r="AF878" s="10" t="str">
        <f ca="1">IF(MATCH(B878,B$1:B878,0)=ROW(B878),B878&amp;";","")</f>
        <v/>
      </c>
      <c r="AG878" s="10" t="str">
        <f>IF(MATCH(C878,C$1:C878,0)=ROW(C878),C878&amp;";","")</f>
        <v/>
      </c>
      <c r="AH878" s="10" t="str">
        <f ca="1">IF(MATCH(D878,D$1:D878,0)=ROW(D878),D878&amp;";","")</f>
        <v/>
      </c>
      <c r="AI878" s="10" t="e">
        <f ca="1">IF(MATCH(E878,E$1:E878,0)=ROW(E878),E878&amp;";","")</f>
        <v>#VALUE!</v>
      </c>
    </row>
    <row r="879" spans="1:35">
      <c r="A879" s="10">
        <v>858</v>
      </c>
      <c r="B879" s="10" t="str">
        <f ca="1">'Application For TE&amp;GOTS'!X920</f>
        <v/>
      </c>
      <c r="C879" s="10">
        <f>'Application For TE&amp;GOTS'!$D920</f>
        <v>0</v>
      </c>
      <c r="D879" s="10" t="str" cm="1">
        <f t="array" aca="1" ref="D879" ca="1">IFERROR(INDIRECT("'Application For TE&amp;GOTS'!L"&amp;'Application For TE&amp;GOTS'!S920),"")</f>
        <v/>
      </c>
      <c r="E879" s="10" t="e">
        <f ca="1">'Application For TE&amp;GOTS'!AF920</f>
        <v>#VALUE!</v>
      </c>
      <c r="F879" s="10" t="str">
        <f ca="1">IFERROR(LEFT('Application For TE&amp;GOTS'!AH920,LEN('Application For TE&amp;GOTS'!AH920)-2),"")</f>
        <v/>
      </c>
      <c r="G879" s="10" t="e">
        <f ca="1">'Application For TE&amp;GOTS'!AI920</f>
        <v>#VALUE!</v>
      </c>
      <c r="AF879" s="10" t="str">
        <f ca="1">IF(MATCH(B879,B$1:B879,0)=ROW(B879),B879&amp;";","")</f>
        <v/>
      </c>
      <c r="AG879" s="10" t="str">
        <f>IF(MATCH(C879,C$1:C879,0)=ROW(C879),C879&amp;";","")</f>
        <v/>
      </c>
      <c r="AH879" s="10" t="str">
        <f ca="1">IF(MATCH(D879,D$1:D879,0)=ROW(D879),D879&amp;";","")</f>
        <v/>
      </c>
      <c r="AI879" s="10" t="e">
        <f ca="1">IF(MATCH(E879,E$1:E879,0)=ROW(E879),E879&amp;";","")</f>
        <v>#VALUE!</v>
      </c>
    </row>
    <row r="880" spans="1:35">
      <c r="A880" s="10">
        <v>859</v>
      </c>
      <c r="B880" s="10" t="str">
        <f ca="1">'Application For TE&amp;GOTS'!X921</f>
        <v/>
      </c>
      <c r="C880" s="10">
        <f>'Application For TE&amp;GOTS'!$D921</f>
        <v>0</v>
      </c>
      <c r="D880" s="10" t="str" cm="1">
        <f t="array" aca="1" ref="D880" ca="1">IFERROR(INDIRECT("'Application For TE&amp;GOTS'!L"&amp;'Application For TE&amp;GOTS'!S921),"")</f>
        <v/>
      </c>
      <c r="E880" s="10" t="e">
        <f ca="1">'Application For TE&amp;GOTS'!AF921</f>
        <v>#VALUE!</v>
      </c>
      <c r="F880" s="10" t="str">
        <f ca="1">IFERROR(LEFT('Application For TE&amp;GOTS'!AH921,LEN('Application For TE&amp;GOTS'!AH921)-2),"")</f>
        <v/>
      </c>
      <c r="G880" s="10" t="e">
        <f ca="1">'Application For TE&amp;GOTS'!AI921</f>
        <v>#VALUE!</v>
      </c>
      <c r="AF880" s="10" t="str">
        <f ca="1">IF(MATCH(B880,B$1:B880,0)=ROW(B880),B880&amp;";","")</f>
        <v/>
      </c>
      <c r="AG880" s="10" t="str">
        <f>IF(MATCH(C880,C$1:C880,0)=ROW(C880),C880&amp;";","")</f>
        <v/>
      </c>
      <c r="AH880" s="10" t="str">
        <f ca="1">IF(MATCH(D880,D$1:D880,0)=ROW(D880),D880&amp;";","")</f>
        <v/>
      </c>
      <c r="AI880" s="10" t="e">
        <f ca="1">IF(MATCH(E880,E$1:E880,0)=ROW(E880),E880&amp;";","")</f>
        <v>#VALUE!</v>
      </c>
    </row>
    <row r="881" spans="1:35">
      <c r="A881" s="10">
        <v>860</v>
      </c>
      <c r="B881" s="10" t="str">
        <f ca="1">'Application For TE&amp;GOTS'!X922</f>
        <v/>
      </c>
      <c r="C881" s="10">
        <f>'Application For TE&amp;GOTS'!$D922</f>
        <v>0</v>
      </c>
      <c r="D881" s="10" t="str" cm="1">
        <f t="array" aca="1" ref="D881" ca="1">IFERROR(INDIRECT("'Application For TE&amp;GOTS'!L"&amp;'Application For TE&amp;GOTS'!S922),"")</f>
        <v/>
      </c>
      <c r="E881" s="10" t="e">
        <f ca="1">'Application For TE&amp;GOTS'!AF922</f>
        <v>#VALUE!</v>
      </c>
      <c r="F881" s="10" t="str">
        <f ca="1">IFERROR(LEFT('Application For TE&amp;GOTS'!AH922,LEN('Application For TE&amp;GOTS'!AH922)-2),"")</f>
        <v/>
      </c>
      <c r="G881" s="10" t="e">
        <f ca="1">'Application For TE&amp;GOTS'!AI922</f>
        <v>#VALUE!</v>
      </c>
      <c r="AF881" s="10" t="str">
        <f ca="1">IF(MATCH(B881,B$1:B881,0)=ROW(B881),B881&amp;";","")</f>
        <v/>
      </c>
      <c r="AG881" s="10" t="str">
        <f>IF(MATCH(C881,C$1:C881,0)=ROW(C881),C881&amp;";","")</f>
        <v/>
      </c>
      <c r="AH881" s="10" t="str">
        <f ca="1">IF(MATCH(D881,D$1:D881,0)=ROW(D881),D881&amp;";","")</f>
        <v/>
      </c>
      <c r="AI881" s="10" t="e">
        <f ca="1">IF(MATCH(E881,E$1:E881,0)=ROW(E881),E881&amp;";","")</f>
        <v>#VALUE!</v>
      </c>
    </row>
    <row r="882" spans="1:35">
      <c r="A882" s="10">
        <v>861</v>
      </c>
      <c r="B882" s="10" t="str">
        <f ca="1">'Application For TE&amp;GOTS'!X923</f>
        <v/>
      </c>
      <c r="C882" s="10">
        <f>'Application For TE&amp;GOTS'!$D923</f>
        <v>0</v>
      </c>
      <c r="D882" s="10" t="str" cm="1">
        <f t="array" aca="1" ref="D882" ca="1">IFERROR(INDIRECT("'Application For TE&amp;GOTS'!L"&amp;'Application For TE&amp;GOTS'!S923),"")</f>
        <v/>
      </c>
      <c r="E882" s="10" t="e">
        <f ca="1">'Application For TE&amp;GOTS'!AF923</f>
        <v>#VALUE!</v>
      </c>
      <c r="F882" s="10" t="str">
        <f ca="1">IFERROR(LEFT('Application For TE&amp;GOTS'!AH923,LEN('Application For TE&amp;GOTS'!AH923)-2),"")</f>
        <v/>
      </c>
      <c r="G882" s="10" t="e">
        <f ca="1">'Application For TE&amp;GOTS'!AI923</f>
        <v>#VALUE!</v>
      </c>
      <c r="AF882" s="10" t="str">
        <f ca="1">IF(MATCH(B882,B$1:B882,0)=ROW(B882),B882&amp;";","")</f>
        <v/>
      </c>
      <c r="AG882" s="10" t="str">
        <f>IF(MATCH(C882,C$1:C882,0)=ROW(C882),C882&amp;";","")</f>
        <v/>
      </c>
      <c r="AH882" s="10" t="str">
        <f ca="1">IF(MATCH(D882,D$1:D882,0)=ROW(D882),D882&amp;";","")</f>
        <v/>
      </c>
      <c r="AI882" s="10" t="e">
        <f ca="1">IF(MATCH(E882,E$1:E882,0)=ROW(E882),E882&amp;";","")</f>
        <v>#VALUE!</v>
      </c>
    </row>
    <row r="883" spans="1:35">
      <c r="A883" s="10">
        <v>862</v>
      </c>
      <c r="B883" s="10" t="str">
        <f ca="1">'Application For TE&amp;GOTS'!X924</f>
        <v/>
      </c>
      <c r="C883" s="10">
        <f>'Application For TE&amp;GOTS'!$D924</f>
        <v>0</v>
      </c>
      <c r="D883" s="10" t="str" cm="1">
        <f t="array" aca="1" ref="D883" ca="1">IFERROR(INDIRECT("'Application For TE&amp;GOTS'!L"&amp;'Application For TE&amp;GOTS'!S924),"")</f>
        <v/>
      </c>
      <c r="E883" s="10" t="e">
        <f ca="1">'Application For TE&amp;GOTS'!AF924</f>
        <v>#VALUE!</v>
      </c>
      <c r="F883" s="10" t="str">
        <f ca="1">IFERROR(LEFT('Application For TE&amp;GOTS'!AH924,LEN('Application For TE&amp;GOTS'!AH924)-2),"")</f>
        <v/>
      </c>
      <c r="G883" s="10" t="e">
        <f ca="1">'Application For TE&amp;GOTS'!AI924</f>
        <v>#VALUE!</v>
      </c>
      <c r="AF883" s="10" t="str">
        <f ca="1">IF(MATCH(B883,B$1:B883,0)=ROW(B883),B883&amp;";","")</f>
        <v/>
      </c>
      <c r="AG883" s="10" t="str">
        <f>IF(MATCH(C883,C$1:C883,0)=ROW(C883),C883&amp;";","")</f>
        <v/>
      </c>
      <c r="AH883" s="10" t="str">
        <f ca="1">IF(MATCH(D883,D$1:D883,0)=ROW(D883),D883&amp;";","")</f>
        <v/>
      </c>
      <c r="AI883" s="10" t="e">
        <f ca="1">IF(MATCH(E883,E$1:E883,0)=ROW(E883),E883&amp;";","")</f>
        <v>#VALUE!</v>
      </c>
    </row>
    <row r="884" spans="1:35">
      <c r="A884" s="10">
        <v>863</v>
      </c>
      <c r="B884" s="10" t="str">
        <f ca="1">'Application For TE&amp;GOTS'!X925</f>
        <v/>
      </c>
      <c r="C884" s="10">
        <f>'Application For TE&amp;GOTS'!$D925</f>
        <v>0</v>
      </c>
      <c r="D884" s="10" t="str" cm="1">
        <f t="array" aca="1" ref="D884" ca="1">IFERROR(INDIRECT("'Application For TE&amp;GOTS'!L"&amp;'Application For TE&amp;GOTS'!S925),"")</f>
        <v/>
      </c>
      <c r="E884" s="10" t="e">
        <f ca="1">'Application For TE&amp;GOTS'!AF925</f>
        <v>#VALUE!</v>
      </c>
      <c r="F884" s="10" t="str">
        <f ca="1">IFERROR(LEFT('Application For TE&amp;GOTS'!AH925,LEN('Application For TE&amp;GOTS'!AH925)-2),"")</f>
        <v/>
      </c>
      <c r="G884" s="10" t="e">
        <f ca="1">'Application For TE&amp;GOTS'!AI925</f>
        <v>#VALUE!</v>
      </c>
      <c r="AF884" s="10" t="str">
        <f ca="1">IF(MATCH(B884,B$1:B884,0)=ROW(B884),B884&amp;";","")</f>
        <v/>
      </c>
      <c r="AG884" s="10" t="str">
        <f>IF(MATCH(C884,C$1:C884,0)=ROW(C884),C884&amp;";","")</f>
        <v/>
      </c>
      <c r="AH884" s="10" t="str">
        <f ca="1">IF(MATCH(D884,D$1:D884,0)=ROW(D884),D884&amp;";","")</f>
        <v/>
      </c>
      <c r="AI884" s="10" t="e">
        <f ca="1">IF(MATCH(E884,E$1:E884,0)=ROW(E884),E884&amp;";","")</f>
        <v>#VALUE!</v>
      </c>
    </row>
    <row r="885" spans="1:35">
      <c r="A885" s="10">
        <v>864</v>
      </c>
      <c r="B885" s="10" t="str">
        <f ca="1">'Application For TE&amp;GOTS'!X926</f>
        <v/>
      </c>
      <c r="C885" s="10">
        <f>'Application For TE&amp;GOTS'!$D926</f>
        <v>0</v>
      </c>
      <c r="D885" s="10" t="str" cm="1">
        <f t="array" aca="1" ref="D885" ca="1">IFERROR(INDIRECT("'Application For TE&amp;GOTS'!L"&amp;'Application For TE&amp;GOTS'!S926),"")</f>
        <v/>
      </c>
      <c r="E885" s="10" t="e">
        <f ca="1">'Application For TE&amp;GOTS'!AF926</f>
        <v>#VALUE!</v>
      </c>
      <c r="F885" s="10" t="str">
        <f ca="1">IFERROR(LEFT('Application For TE&amp;GOTS'!AH926,LEN('Application For TE&amp;GOTS'!AH926)-2),"")</f>
        <v/>
      </c>
      <c r="G885" s="10" t="e">
        <f ca="1">'Application For TE&amp;GOTS'!AI926</f>
        <v>#VALUE!</v>
      </c>
      <c r="AF885" s="10" t="str">
        <f ca="1">IF(MATCH(B885,B$1:B885,0)=ROW(B885),B885&amp;";","")</f>
        <v/>
      </c>
      <c r="AG885" s="10" t="str">
        <f>IF(MATCH(C885,C$1:C885,0)=ROW(C885),C885&amp;";","")</f>
        <v/>
      </c>
      <c r="AH885" s="10" t="str">
        <f ca="1">IF(MATCH(D885,D$1:D885,0)=ROW(D885),D885&amp;";","")</f>
        <v/>
      </c>
      <c r="AI885" s="10" t="e">
        <f ca="1">IF(MATCH(E885,E$1:E885,0)=ROW(E885),E885&amp;";","")</f>
        <v>#VALUE!</v>
      </c>
    </row>
    <row r="886" spans="1:35">
      <c r="A886" s="10">
        <v>865</v>
      </c>
      <c r="B886" s="10" t="str">
        <f ca="1">'Application For TE&amp;GOTS'!X927</f>
        <v/>
      </c>
      <c r="C886" s="10">
        <f>'Application For TE&amp;GOTS'!$D927</f>
        <v>0</v>
      </c>
      <c r="D886" s="10" t="str" cm="1">
        <f t="array" aca="1" ref="D886" ca="1">IFERROR(INDIRECT("'Application For TE&amp;GOTS'!L"&amp;'Application For TE&amp;GOTS'!S927),"")</f>
        <v/>
      </c>
      <c r="E886" s="10" t="e">
        <f ca="1">'Application For TE&amp;GOTS'!AF927</f>
        <v>#VALUE!</v>
      </c>
      <c r="F886" s="10" t="str">
        <f ca="1">IFERROR(LEFT('Application For TE&amp;GOTS'!AH927,LEN('Application For TE&amp;GOTS'!AH927)-2),"")</f>
        <v/>
      </c>
      <c r="G886" s="10" t="e">
        <f ca="1">'Application For TE&amp;GOTS'!AI927</f>
        <v>#VALUE!</v>
      </c>
      <c r="AF886" s="10" t="str">
        <f ca="1">IF(MATCH(B886,B$1:B886,0)=ROW(B886),B886&amp;";","")</f>
        <v/>
      </c>
      <c r="AG886" s="10" t="str">
        <f>IF(MATCH(C886,C$1:C886,0)=ROW(C886),C886&amp;";","")</f>
        <v/>
      </c>
      <c r="AH886" s="10" t="str">
        <f ca="1">IF(MATCH(D886,D$1:D886,0)=ROW(D886),D886&amp;";","")</f>
        <v/>
      </c>
      <c r="AI886" s="10" t="e">
        <f ca="1">IF(MATCH(E886,E$1:E886,0)=ROW(E886),E886&amp;";","")</f>
        <v>#VALUE!</v>
      </c>
    </row>
    <row r="887" spans="1:35">
      <c r="A887" s="10">
        <v>866</v>
      </c>
      <c r="B887" s="10" t="str">
        <f ca="1">'Application For TE&amp;GOTS'!X928</f>
        <v/>
      </c>
      <c r="C887" s="10">
        <f>'Application For TE&amp;GOTS'!$D928</f>
        <v>0</v>
      </c>
      <c r="D887" s="10" t="str" cm="1">
        <f t="array" aca="1" ref="D887" ca="1">IFERROR(INDIRECT("'Application For TE&amp;GOTS'!L"&amp;'Application For TE&amp;GOTS'!S928),"")</f>
        <v/>
      </c>
      <c r="E887" s="10" t="e">
        <f ca="1">'Application For TE&amp;GOTS'!AF928</f>
        <v>#VALUE!</v>
      </c>
      <c r="F887" s="10" t="str">
        <f ca="1">IFERROR(LEFT('Application For TE&amp;GOTS'!AH928,LEN('Application For TE&amp;GOTS'!AH928)-2),"")</f>
        <v/>
      </c>
      <c r="G887" s="10" t="e">
        <f ca="1">'Application For TE&amp;GOTS'!AI928</f>
        <v>#VALUE!</v>
      </c>
      <c r="AF887" s="10" t="str">
        <f ca="1">IF(MATCH(B887,B$1:B887,0)=ROW(B887),B887&amp;";","")</f>
        <v/>
      </c>
      <c r="AG887" s="10" t="str">
        <f>IF(MATCH(C887,C$1:C887,0)=ROW(C887),C887&amp;";","")</f>
        <v/>
      </c>
      <c r="AH887" s="10" t="str">
        <f ca="1">IF(MATCH(D887,D$1:D887,0)=ROW(D887),D887&amp;";","")</f>
        <v/>
      </c>
      <c r="AI887" s="10" t="e">
        <f ca="1">IF(MATCH(E887,E$1:E887,0)=ROW(E887),E887&amp;";","")</f>
        <v>#VALUE!</v>
      </c>
    </row>
    <row r="888" spans="1:35">
      <c r="A888" s="10">
        <v>867</v>
      </c>
      <c r="B888" s="10" t="str">
        <f ca="1">'Application For TE&amp;GOTS'!X929</f>
        <v/>
      </c>
      <c r="C888" s="10">
        <f>'Application For TE&amp;GOTS'!$D929</f>
        <v>0</v>
      </c>
      <c r="D888" s="10" t="str" cm="1">
        <f t="array" aca="1" ref="D888" ca="1">IFERROR(INDIRECT("'Application For TE&amp;GOTS'!L"&amp;'Application For TE&amp;GOTS'!S929),"")</f>
        <v/>
      </c>
      <c r="E888" s="10" t="e">
        <f ca="1">'Application For TE&amp;GOTS'!AF929</f>
        <v>#VALUE!</v>
      </c>
      <c r="F888" s="10" t="str">
        <f ca="1">IFERROR(LEFT('Application For TE&amp;GOTS'!AH929,LEN('Application For TE&amp;GOTS'!AH929)-2),"")</f>
        <v/>
      </c>
      <c r="G888" s="10" t="e">
        <f ca="1">'Application For TE&amp;GOTS'!AI929</f>
        <v>#VALUE!</v>
      </c>
      <c r="AF888" s="10" t="str">
        <f ca="1">IF(MATCH(B888,B$1:B888,0)=ROW(B888),B888&amp;";","")</f>
        <v/>
      </c>
      <c r="AG888" s="10" t="str">
        <f>IF(MATCH(C888,C$1:C888,0)=ROW(C888),C888&amp;";","")</f>
        <v/>
      </c>
      <c r="AH888" s="10" t="str">
        <f ca="1">IF(MATCH(D888,D$1:D888,0)=ROW(D888),D888&amp;";","")</f>
        <v/>
      </c>
      <c r="AI888" s="10" t="e">
        <f ca="1">IF(MATCH(E888,E$1:E888,0)=ROW(E888),E888&amp;";","")</f>
        <v>#VALUE!</v>
      </c>
    </row>
    <row r="889" spans="1:35">
      <c r="A889" s="10">
        <v>868</v>
      </c>
      <c r="B889" s="10" t="str">
        <f ca="1">'Application For TE&amp;GOTS'!X930</f>
        <v/>
      </c>
      <c r="C889" s="10">
        <f>'Application For TE&amp;GOTS'!$D930</f>
        <v>0</v>
      </c>
      <c r="D889" s="10" t="str" cm="1">
        <f t="array" aca="1" ref="D889" ca="1">IFERROR(INDIRECT("'Application For TE&amp;GOTS'!L"&amp;'Application For TE&amp;GOTS'!S930),"")</f>
        <v/>
      </c>
      <c r="E889" s="10" t="e">
        <f ca="1">'Application For TE&amp;GOTS'!AF930</f>
        <v>#VALUE!</v>
      </c>
      <c r="F889" s="10" t="str">
        <f ca="1">IFERROR(LEFT('Application For TE&amp;GOTS'!AH930,LEN('Application For TE&amp;GOTS'!AH930)-2),"")</f>
        <v/>
      </c>
      <c r="G889" s="10" t="e">
        <f ca="1">'Application For TE&amp;GOTS'!AI930</f>
        <v>#VALUE!</v>
      </c>
      <c r="AF889" s="10" t="str">
        <f ca="1">IF(MATCH(B889,B$1:B889,0)=ROW(B889),B889&amp;";","")</f>
        <v/>
      </c>
      <c r="AG889" s="10" t="str">
        <f>IF(MATCH(C889,C$1:C889,0)=ROW(C889),C889&amp;";","")</f>
        <v/>
      </c>
      <c r="AH889" s="10" t="str">
        <f ca="1">IF(MATCH(D889,D$1:D889,0)=ROW(D889),D889&amp;";","")</f>
        <v/>
      </c>
      <c r="AI889" s="10" t="e">
        <f ca="1">IF(MATCH(E889,E$1:E889,0)=ROW(E889),E889&amp;";","")</f>
        <v>#VALUE!</v>
      </c>
    </row>
    <row r="890" spans="1:35">
      <c r="A890" s="10">
        <v>869</v>
      </c>
      <c r="B890" s="10" t="str">
        <f ca="1">'Application For TE&amp;GOTS'!X931</f>
        <v/>
      </c>
      <c r="C890" s="10">
        <f>'Application For TE&amp;GOTS'!$D931</f>
        <v>0</v>
      </c>
      <c r="D890" s="10" t="str" cm="1">
        <f t="array" aca="1" ref="D890" ca="1">IFERROR(INDIRECT("'Application For TE&amp;GOTS'!L"&amp;'Application For TE&amp;GOTS'!S931),"")</f>
        <v/>
      </c>
      <c r="E890" s="10" t="e">
        <f ca="1">'Application For TE&amp;GOTS'!AF931</f>
        <v>#VALUE!</v>
      </c>
      <c r="F890" s="10" t="str">
        <f ca="1">IFERROR(LEFT('Application For TE&amp;GOTS'!AH931,LEN('Application For TE&amp;GOTS'!AH931)-2),"")</f>
        <v/>
      </c>
      <c r="G890" s="10" t="e">
        <f ca="1">'Application For TE&amp;GOTS'!AI931</f>
        <v>#VALUE!</v>
      </c>
      <c r="AF890" s="10" t="str">
        <f ca="1">IF(MATCH(B890,B$1:B890,0)=ROW(B890),B890&amp;";","")</f>
        <v/>
      </c>
      <c r="AG890" s="10" t="str">
        <f>IF(MATCH(C890,C$1:C890,0)=ROW(C890),C890&amp;";","")</f>
        <v/>
      </c>
      <c r="AH890" s="10" t="str">
        <f ca="1">IF(MATCH(D890,D$1:D890,0)=ROW(D890),D890&amp;";","")</f>
        <v/>
      </c>
      <c r="AI890" s="10" t="e">
        <f ca="1">IF(MATCH(E890,E$1:E890,0)=ROW(E890),E890&amp;";","")</f>
        <v>#VALUE!</v>
      </c>
    </row>
    <row r="891" spans="1:35">
      <c r="A891" s="10">
        <v>870</v>
      </c>
      <c r="B891" s="10" t="str">
        <f ca="1">'Application For TE&amp;GOTS'!X932</f>
        <v/>
      </c>
      <c r="C891" s="10">
        <f>'Application For TE&amp;GOTS'!$D932</f>
        <v>0</v>
      </c>
      <c r="D891" s="10" t="str" cm="1">
        <f t="array" aca="1" ref="D891" ca="1">IFERROR(INDIRECT("'Application For TE&amp;GOTS'!L"&amp;'Application For TE&amp;GOTS'!S932),"")</f>
        <v/>
      </c>
      <c r="E891" s="10" t="e">
        <f ca="1">'Application For TE&amp;GOTS'!AF932</f>
        <v>#VALUE!</v>
      </c>
      <c r="F891" s="10" t="str">
        <f ca="1">IFERROR(LEFT('Application For TE&amp;GOTS'!AH932,LEN('Application For TE&amp;GOTS'!AH932)-2),"")</f>
        <v/>
      </c>
      <c r="G891" s="10" t="e">
        <f ca="1">'Application For TE&amp;GOTS'!AI932</f>
        <v>#VALUE!</v>
      </c>
      <c r="AF891" s="10" t="str">
        <f ca="1">IF(MATCH(B891,B$1:B891,0)=ROW(B891),B891&amp;";","")</f>
        <v/>
      </c>
      <c r="AG891" s="10" t="str">
        <f>IF(MATCH(C891,C$1:C891,0)=ROW(C891),C891&amp;";","")</f>
        <v/>
      </c>
      <c r="AH891" s="10" t="str">
        <f ca="1">IF(MATCH(D891,D$1:D891,0)=ROW(D891),D891&amp;";","")</f>
        <v/>
      </c>
      <c r="AI891" s="10" t="e">
        <f ca="1">IF(MATCH(E891,E$1:E891,0)=ROW(E891),E891&amp;";","")</f>
        <v>#VALUE!</v>
      </c>
    </row>
    <row r="892" spans="1:35">
      <c r="A892" s="10">
        <v>871</v>
      </c>
      <c r="B892" s="10" t="str">
        <f ca="1">'Application For TE&amp;GOTS'!X933</f>
        <v/>
      </c>
      <c r="C892" s="10">
        <f>'Application For TE&amp;GOTS'!$D933</f>
        <v>0</v>
      </c>
      <c r="D892" s="10" t="str" cm="1">
        <f t="array" aca="1" ref="D892" ca="1">IFERROR(INDIRECT("'Application For TE&amp;GOTS'!L"&amp;'Application For TE&amp;GOTS'!S933),"")</f>
        <v/>
      </c>
      <c r="E892" s="10" t="e">
        <f ca="1">'Application For TE&amp;GOTS'!AF933</f>
        <v>#VALUE!</v>
      </c>
      <c r="F892" s="10" t="str">
        <f ca="1">IFERROR(LEFT('Application For TE&amp;GOTS'!AH933,LEN('Application For TE&amp;GOTS'!AH933)-2),"")</f>
        <v/>
      </c>
      <c r="G892" s="10" t="e">
        <f ca="1">'Application For TE&amp;GOTS'!AI933</f>
        <v>#VALUE!</v>
      </c>
      <c r="AF892" s="10" t="str">
        <f ca="1">IF(MATCH(B892,B$1:B892,0)=ROW(B892),B892&amp;";","")</f>
        <v/>
      </c>
      <c r="AG892" s="10" t="str">
        <f>IF(MATCH(C892,C$1:C892,0)=ROW(C892),C892&amp;";","")</f>
        <v/>
      </c>
      <c r="AH892" s="10" t="str">
        <f ca="1">IF(MATCH(D892,D$1:D892,0)=ROW(D892),D892&amp;";","")</f>
        <v/>
      </c>
      <c r="AI892" s="10" t="e">
        <f ca="1">IF(MATCH(E892,E$1:E892,0)=ROW(E892),E892&amp;";","")</f>
        <v>#VALUE!</v>
      </c>
    </row>
    <row r="893" spans="1:35">
      <c r="A893" s="10">
        <v>872</v>
      </c>
      <c r="B893" s="10" t="str">
        <f ca="1">'Application For TE&amp;GOTS'!X934</f>
        <v/>
      </c>
      <c r="C893" s="10">
        <f>'Application For TE&amp;GOTS'!$D934</f>
        <v>0</v>
      </c>
      <c r="D893" s="10" t="str" cm="1">
        <f t="array" aca="1" ref="D893" ca="1">IFERROR(INDIRECT("'Application For TE&amp;GOTS'!L"&amp;'Application For TE&amp;GOTS'!S934),"")</f>
        <v/>
      </c>
      <c r="E893" s="10" t="e">
        <f ca="1">'Application For TE&amp;GOTS'!AF934</f>
        <v>#VALUE!</v>
      </c>
      <c r="F893" s="10" t="str">
        <f ca="1">IFERROR(LEFT('Application For TE&amp;GOTS'!AH934,LEN('Application For TE&amp;GOTS'!AH934)-2),"")</f>
        <v/>
      </c>
      <c r="G893" s="10" t="e">
        <f ca="1">'Application For TE&amp;GOTS'!AI934</f>
        <v>#VALUE!</v>
      </c>
      <c r="AF893" s="10" t="str">
        <f ca="1">IF(MATCH(B893,B$1:B893,0)=ROW(B893),B893&amp;";","")</f>
        <v/>
      </c>
      <c r="AG893" s="10" t="str">
        <f>IF(MATCH(C893,C$1:C893,0)=ROW(C893),C893&amp;";","")</f>
        <v/>
      </c>
      <c r="AH893" s="10" t="str">
        <f ca="1">IF(MATCH(D893,D$1:D893,0)=ROW(D893),D893&amp;";","")</f>
        <v/>
      </c>
      <c r="AI893" s="10" t="e">
        <f ca="1">IF(MATCH(E893,E$1:E893,0)=ROW(E893),E893&amp;";","")</f>
        <v>#VALUE!</v>
      </c>
    </row>
    <row r="894" spans="1:35">
      <c r="A894" s="10">
        <v>873</v>
      </c>
      <c r="B894" s="10" t="str">
        <f ca="1">'Application For TE&amp;GOTS'!X935</f>
        <v/>
      </c>
      <c r="C894" s="10">
        <f>'Application For TE&amp;GOTS'!$D935</f>
        <v>0</v>
      </c>
      <c r="D894" s="10" t="str" cm="1">
        <f t="array" aca="1" ref="D894" ca="1">IFERROR(INDIRECT("'Application For TE&amp;GOTS'!L"&amp;'Application For TE&amp;GOTS'!S935),"")</f>
        <v/>
      </c>
      <c r="E894" s="10" t="e">
        <f ca="1">'Application For TE&amp;GOTS'!AF935</f>
        <v>#VALUE!</v>
      </c>
      <c r="F894" s="10" t="str">
        <f ca="1">IFERROR(LEFT('Application For TE&amp;GOTS'!AH935,LEN('Application For TE&amp;GOTS'!AH935)-2),"")</f>
        <v/>
      </c>
      <c r="G894" s="10" t="e">
        <f ca="1">'Application For TE&amp;GOTS'!AI935</f>
        <v>#VALUE!</v>
      </c>
      <c r="AF894" s="10" t="str">
        <f ca="1">IF(MATCH(B894,B$1:B894,0)=ROW(B894),B894&amp;";","")</f>
        <v/>
      </c>
      <c r="AG894" s="10" t="str">
        <f>IF(MATCH(C894,C$1:C894,0)=ROW(C894),C894&amp;";","")</f>
        <v/>
      </c>
      <c r="AH894" s="10" t="str">
        <f ca="1">IF(MATCH(D894,D$1:D894,0)=ROW(D894),D894&amp;";","")</f>
        <v/>
      </c>
      <c r="AI894" s="10" t="e">
        <f ca="1">IF(MATCH(E894,E$1:E894,0)=ROW(E894),E894&amp;";","")</f>
        <v>#VALUE!</v>
      </c>
    </row>
    <row r="895" spans="1:35">
      <c r="A895" s="10">
        <v>874</v>
      </c>
      <c r="B895" s="10" t="str">
        <f ca="1">'Application For TE&amp;GOTS'!X936</f>
        <v/>
      </c>
      <c r="C895" s="10">
        <f>'Application For TE&amp;GOTS'!$D936</f>
        <v>0</v>
      </c>
      <c r="D895" s="10" t="str" cm="1">
        <f t="array" aca="1" ref="D895" ca="1">IFERROR(INDIRECT("'Application For TE&amp;GOTS'!L"&amp;'Application For TE&amp;GOTS'!S936),"")</f>
        <v/>
      </c>
      <c r="E895" s="10" t="e">
        <f ca="1">'Application For TE&amp;GOTS'!AF936</f>
        <v>#VALUE!</v>
      </c>
      <c r="F895" s="10" t="str">
        <f ca="1">IFERROR(LEFT('Application For TE&amp;GOTS'!AH936,LEN('Application For TE&amp;GOTS'!AH936)-2),"")</f>
        <v/>
      </c>
      <c r="G895" s="10" t="e">
        <f ca="1">'Application For TE&amp;GOTS'!AI936</f>
        <v>#VALUE!</v>
      </c>
      <c r="AF895" s="10" t="str">
        <f ca="1">IF(MATCH(B895,B$1:B895,0)=ROW(B895),B895&amp;";","")</f>
        <v/>
      </c>
      <c r="AG895" s="10" t="str">
        <f>IF(MATCH(C895,C$1:C895,0)=ROW(C895),C895&amp;";","")</f>
        <v/>
      </c>
      <c r="AH895" s="10" t="str">
        <f ca="1">IF(MATCH(D895,D$1:D895,0)=ROW(D895),D895&amp;";","")</f>
        <v/>
      </c>
      <c r="AI895" s="10" t="e">
        <f ca="1">IF(MATCH(E895,E$1:E895,0)=ROW(E895),E895&amp;";","")</f>
        <v>#VALUE!</v>
      </c>
    </row>
    <row r="896" spans="1:35">
      <c r="A896" s="10">
        <v>875</v>
      </c>
      <c r="B896" s="10" t="str">
        <f ca="1">'Application For TE&amp;GOTS'!X937</f>
        <v/>
      </c>
      <c r="C896" s="10">
        <f>'Application For TE&amp;GOTS'!$D937</f>
        <v>0</v>
      </c>
      <c r="D896" s="10" t="str" cm="1">
        <f t="array" aca="1" ref="D896" ca="1">IFERROR(INDIRECT("'Application For TE&amp;GOTS'!L"&amp;'Application For TE&amp;GOTS'!S937),"")</f>
        <v/>
      </c>
      <c r="E896" s="10" t="e">
        <f ca="1">'Application For TE&amp;GOTS'!AF937</f>
        <v>#VALUE!</v>
      </c>
      <c r="F896" s="10" t="str">
        <f ca="1">IFERROR(LEFT('Application For TE&amp;GOTS'!AH937,LEN('Application For TE&amp;GOTS'!AH937)-2),"")</f>
        <v/>
      </c>
      <c r="G896" s="10" t="e">
        <f ca="1">'Application For TE&amp;GOTS'!AI937</f>
        <v>#VALUE!</v>
      </c>
      <c r="AF896" s="10" t="str">
        <f ca="1">IF(MATCH(B896,B$1:B896,0)=ROW(B896),B896&amp;";","")</f>
        <v/>
      </c>
      <c r="AG896" s="10" t="str">
        <f>IF(MATCH(C896,C$1:C896,0)=ROW(C896),C896&amp;";","")</f>
        <v/>
      </c>
      <c r="AH896" s="10" t="str">
        <f ca="1">IF(MATCH(D896,D$1:D896,0)=ROW(D896),D896&amp;";","")</f>
        <v/>
      </c>
      <c r="AI896" s="10" t="e">
        <f ca="1">IF(MATCH(E896,E$1:E896,0)=ROW(E896),E896&amp;";","")</f>
        <v>#VALUE!</v>
      </c>
    </row>
    <row r="897" spans="1:35">
      <c r="A897" s="10">
        <v>876</v>
      </c>
      <c r="B897" s="10" t="str">
        <f ca="1">'Application For TE&amp;GOTS'!X938</f>
        <v/>
      </c>
      <c r="C897" s="10">
        <f>'Application For TE&amp;GOTS'!$D938</f>
        <v>0</v>
      </c>
      <c r="D897" s="10" t="str" cm="1">
        <f t="array" aca="1" ref="D897" ca="1">IFERROR(INDIRECT("'Application For TE&amp;GOTS'!L"&amp;'Application For TE&amp;GOTS'!S938),"")</f>
        <v/>
      </c>
      <c r="E897" s="10" t="e">
        <f ca="1">'Application For TE&amp;GOTS'!AF938</f>
        <v>#VALUE!</v>
      </c>
      <c r="F897" s="10" t="str">
        <f ca="1">IFERROR(LEFT('Application For TE&amp;GOTS'!AH938,LEN('Application For TE&amp;GOTS'!AH938)-2),"")</f>
        <v/>
      </c>
      <c r="G897" s="10" t="e">
        <f ca="1">'Application For TE&amp;GOTS'!AI938</f>
        <v>#VALUE!</v>
      </c>
      <c r="AF897" s="10" t="str">
        <f ca="1">IF(MATCH(B897,B$1:B897,0)=ROW(B897),B897&amp;";","")</f>
        <v/>
      </c>
      <c r="AG897" s="10" t="str">
        <f>IF(MATCH(C897,C$1:C897,0)=ROW(C897),C897&amp;";","")</f>
        <v/>
      </c>
      <c r="AH897" s="10" t="str">
        <f ca="1">IF(MATCH(D897,D$1:D897,0)=ROW(D897),D897&amp;";","")</f>
        <v/>
      </c>
      <c r="AI897" s="10" t="e">
        <f ca="1">IF(MATCH(E897,E$1:E897,0)=ROW(E897),E897&amp;";","")</f>
        <v>#VALUE!</v>
      </c>
    </row>
    <row r="898" spans="1:35">
      <c r="A898" s="10">
        <v>877</v>
      </c>
      <c r="B898" s="10" t="str">
        <f ca="1">'Application For TE&amp;GOTS'!X939</f>
        <v/>
      </c>
      <c r="C898" s="10">
        <f>'Application For TE&amp;GOTS'!$D939</f>
        <v>0</v>
      </c>
      <c r="D898" s="10" t="str" cm="1">
        <f t="array" aca="1" ref="D898" ca="1">IFERROR(INDIRECT("'Application For TE&amp;GOTS'!L"&amp;'Application For TE&amp;GOTS'!S939),"")</f>
        <v/>
      </c>
      <c r="E898" s="10" t="e">
        <f ca="1">'Application For TE&amp;GOTS'!AF939</f>
        <v>#VALUE!</v>
      </c>
      <c r="F898" s="10" t="str">
        <f ca="1">IFERROR(LEFT('Application For TE&amp;GOTS'!AH939,LEN('Application For TE&amp;GOTS'!AH939)-2),"")</f>
        <v/>
      </c>
      <c r="G898" s="10" t="e">
        <f ca="1">'Application For TE&amp;GOTS'!AI939</f>
        <v>#VALUE!</v>
      </c>
      <c r="AF898" s="10" t="str">
        <f ca="1">IF(MATCH(B898,B$1:B898,0)=ROW(B898),B898&amp;";","")</f>
        <v/>
      </c>
      <c r="AG898" s="10" t="str">
        <f>IF(MATCH(C898,C$1:C898,0)=ROW(C898),C898&amp;";","")</f>
        <v/>
      </c>
      <c r="AH898" s="10" t="str">
        <f ca="1">IF(MATCH(D898,D$1:D898,0)=ROW(D898),D898&amp;";","")</f>
        <v/>
      </c>
      <c r="AI898" s="10" t="e">
        <f ca="1">IF(MATCH(E898,E$1:E898,0)=ROW(E898),E898&amp;";","")</f>
        <v>#VALUE!</v>
      </c>
    </row>
    <row r="899" spans="1:35">
      <c r="A899" s="10">
        <v>878</v>
      </c>
      <c r="B899" s="10" t="str">
        <f ca="1">'Application For TE&amp;GOTS'!X940</f>
        <v/>
      </c>
      <c r="C899" s="10">
        <f>'Application For TE&amp;GOTS'!$D940</f>
        <v>0</v>
      </c>
      <c r="D899" s="10" t="str" cm="1">
        <f t="array" aca="1" ref="D899" ca="1">IFERROR(INDIRECT("'Application For TE&amp;GOTS'!L"&amp;'Application For TE&amp;GOTS'!S940),"")</f>
        <v/>
      </c>
      <c r="E899" s="10" t="e">
        <f ca="1">'Application For TE&amp;GOTS'!AF940</f>
        <v>#VALUE!</v>
      </c>
      <c r="F899" s="10" t="str">
        <f ca="1">IFERROR(LEFT('Application For TE&amp;GOTS'!AH940,LEN('Application For TE&amp;GOTS'!AH940)-2),"")</f>
        <v/>
      </c>
      <c r="G899" s="10" t="e">
        <f ca="1">'Application For TE&amp;GOTS'!AI940</f>
        <v>#VALUE!</v>
      </c>
      <c r="AF899" s="10" t="str">
        <f ca="1">IF(MATCH(B899,B$1:B899,0)=ROW(B899),B899&amp;";","")</f>
        <v/>
      </c>
      <c r="AG899" s="10" t="str">
        <f>IF(MATCH(C899,C$1:C899,0)=ROW(C899),C899&amp;";","")</f>
        <v/>
      </c>
      <c r="AH899" s="10" t="str">
        <f ca="1">IF(MATCH(D899,D$1:D899,0)=ROW(D899),D899&amp;";","")</f>
        <v/>
      </c>
      <c r="AI899" s="10" t="e">
        <f ca="1">IF(MATCH(E899,E$1:E899,0)=ROW(E899),E899&amp;";","")</f>
        <v>#VALUE!</v>
      </c>
    </row>
    <row r="900" spans="1:35">
      <c r="A900" s="10">
        <v>879</v>
      </c>
      <c r="B900" s="10" t="str">
        <f ca="1">'Application For TE&amp;GOTS'!X941</f>
        <v/>
      </c>
      <c r="C900" s="10">
        <f>'Application For TE&amp;GOTS'!$D941</f>
        <v>0</v>
      </c>
      <c r="D900" s="10" t="str" cm="1">
        <f t="array" aca="1" ref="D900" ca="1">IFERROR(INDIRECT("'Application For TE&amp;GOTS'!L"&amp;'Application For TE&amp;GOTS'!S941),"")</f>
        <v/>
      </c>
      <c r="E900" s="10" t="e">
        <f ca="1">'Application For TE&amp;GOTS'!AF941</f>
        <v>#VALUE!</v>
      </c>
      <c r="F900" s="10" t="str">
        <f ca="1">IFERROR(LEFT('Application For TE&amp;GOTS'!AH941,LEN('Application For TE&amp;GOTS'!AH941)-2),"")</f>
        <v/>
      </c>
      <c r="G900" s="10" t="e">
        <f ca="1">'Application For TE&amp;GOTS'!AI941</f>
        <v>#VALUE!</v>
      </c>
      <c r="AF900" s="10" t="str">
        <f ca="1">IF(MATCH(B900,B$1:B900,0)=ROW(B900),B900&amp;";","")</f>
        <v/>
      </c>
      <c r="AG900" s="10" t="str">
        <f>IF(MATCH(C900,C$1:C900,0)=ROW(C900),C900&amp;";","")</f>
        <v/>
      </c>
      <c r="AH900" s="10" t="str">
        <f ca="1">IF(MATCH(D900,D$1:D900,0)=ROW(D900),D900&amp;";","")</f>
        <v/>
      </c>
      <c r="AI900" s="10" t="e">
        <f ca="1">IF(MATCH(E900,E$1:E900,0)=ROW(E900),E900&amp;";","")</f>
        <v>#VALUE!</v>
      </c>
    </row>
    <row r="901" spans="1:35">
      <c r="A901" s="10">
        <v>880</v>
      </c>
      <c r="B901" s="10" t="str">
        <f ca="1">'Application For TE&amp;GOTS'!X942</f>
        <v/>
      </c>
      <c r="C901" s="10">
        <f>'Application For TE&amp;GOTS'!$D942</f>
        <v>0</v>
      </c>
      <c r="D901" s="10" t="str" cm="1">
        <f t="array" aca="1" ref="D901" ca="1">IFERROR(INDIRECT("'Application For TE&amp;GOTS'!L"&amp;'Application For TE&amp;GOTS'!S942),"")</f>
        <v/>
      </c>
      <c r="E901" s="10" t="e">
        <f ca="1">'Application For TE&amp;GOTS'!AF942</f>
        <v>#VALUE!</v>
      </c>
      <c r="F901" s="10" t="str">
        <f ca="1">IFERROR(LEFT('Application For TE&amp;GOTS'!AH942,LEN('Application For TE&amp;GOTS'!AH942)-2),"")</f>
        <v/>
      </c>
      <c r="G901" s="10" t="e">
        <f ca="1">'Application For TE&amp;GOTS'!AI942</f>
        <v>#VALUE!</v>
      </c>
      <c r="AF901" s="10" t="str">
        <f ca="1">IF(MATCH(B901,B$1:B901,0)=ROW(B901),B901&amp;";","")</f>
        <v/>
      </c>
      <c r="AG901" s="10" t="str">
        <f>IF(MATCH(C901,C$1:C901,0)=ROW(C901),C901&amp;";","")</f>
        <v/>
      </c>
      <c r="AH901" s="10" t="str">
        <f ca="1">IF(MATCH(D901,D$1:D901,0)=ROW(D901),D901&amp;";","")</f>
        <v/>
      </c>
      <c r="AI901" s="10" t="e">
        <f ca="1">IF(MATCH(E901,E$1:E901,0)=ROW(E901),E901&amp;";","")</f>
        <v>#VALUE!</v>
      </c>
    </row>
    <row r="902" spans="1:35">
      <c r="A902" s="10">
        <v>881</v>
      </c>
      <c r="B902" s="10" t="str">
        <f ca="1">'Application For TE&amp;GOTS'!X943</f>
        <v/>
      </c>
      <c r="C902" s="10">
        <f>'Application For TE&amp;GOTS'!$D943</f>
        <v>0</v>
      </c>
      <c r="D902" s="10" t="str" cm="1">
        <f t="array" aca="1" ref="D902" ca="1">IFERROR(INDIRECT("'Application For TE&amp;GOTS'!L"&amp;'Application For TE&amp;GOTS'!S943),"")</f>
        <v/>
      </c>
      <c r="E902" s="10" t="e">
        <f ca="1">'Application For TE&amp;GOTS'!AF943</f>
        <v>#VALUE!</v>
      </c>
      <c r="F902" s="10" t="str">
        <f ca="1">IFERROR(LEFT('Application For TE&amp;GOTS'!AH943,LEN('Application For TE&amp;GOTS'!AH943)-2),"")</f>
        <v/>
      </c>
      <c r="G902" s="10" t="e">
        <f ca="1">'Application For TE&amp;GOTS'!AI943</f>
        <v>#VALUE!</v>
      </c>
      <c r="AF902" s="10" t="str">
        <f ca="1">IF(MATCH(B902,B$1:B902,0)=ROW(B902),B902&amp;";","")</f>
        <v/>
      </c>
      <c r="AG902" s="10" t="str">
        <f>IF(MATCH(C902,C$1:C902,0)=ROW(C902),C902&amp;";","")</f>
        <v/>
      </c>
      <c r="AH902" s="10" t="str">
        <f ca="1">IF(MATCH(D902,D$1:D902,0)=ROW(D902),D902&amp;";","")</f>
        <v/>
      </c>
      <c r="AI902" s="10" t="e">
        <f ca="1">IF(MATCH(E902,E$1:E902,0)=ROW(E902),E902&amp;";","")</f>
        <v>#VALUE!</v>
      </c>
    </row>
    <row r="903" spans="1:35">
      <c r="A903" s="10">
        <v>882</v>
      </c>
      <c r="B903" s="10" t="str">
        <f ca="1">'Application For TE&amp;GOTS'!X944</f>
        <v/>
      </c>
      <c r="C903" s="10">
        <f>'Application For TE&amp;GOTS'!$D944</f>
        <v>0</v>
      </c>
      <c r="D903" s="10" t="str" cm="1">
        <f t="array" aca="1" ref="D903" ca="1">IFERROR(INDIRECT("'Application For TE&amp;GOTS'!L"&amp;'Application For TE&amp;GOTS'!S944),"")</f>
        <v/>
      </c>
      <c r="E903" s="10" t="e">
        <f ca="1">'Application For TE&amp;GOTS'!AF944</f>
        <v>#VALUE!</v>
      </c>
      <c r="F903" s="10" t="str">
        <f ca="1">IFERROR(LEFT('Application For TE&amp;GOTS'!AH944,LEN('Application For TE&amp;GOTS'!AH944)-2),"")</f>
        <v/>
      </c>
      <c r="G903" s="10" t="e">
        <f ca="1">'Application For TE&amp;GOTS'!AI944</f>
        <v>#VALUE!</v>
      </c>
      <c r="AF903" s="10" t="str">
        <f ca="1">IF(MATCH(B903,B$1:B903,0)=ROW(B903),B903&amp;";","")</f>
        <v/>
      </c>
      <c r="AG903" s="10" t="str">
        <f>IF(MATCH(C903,C$1:C903,0)=ROW(C903),C903&amp;";","")</f>
        <v/>
      </c>
      <c r="AH903" s="10" t="str">
        <f ca="1">IF(MATCH(D903,D$1:D903,0)=ROW(D903),D903&amp;";","")</f>
        <v/>
      </c>
      <c r="AI903" s="10" t="e">
        <f ca="1">IF(MATCH(E903,E$1:E903,0)=ROW(E903),E903&amp;";","")</f>
        <v>#VALUE!</v>
      </c>
    </row>
    <row r="904" spans="1:35">
      <c r="A904" s="10">
        <v>883</v>
      </c>
      <c r="B904" s="10" t="str">
        <f ca="1">'Application For TE&amp;GOTS'!X945</f>
        <v/>
      </c>
      <c r="C904" s="10">
        <f>'Application For TE&amp;GOTS'!$D945</f>
        <v>0</v>
      </c>
      <c r="D904" s="10" t="str" cm="1">
        <f t="array" aca="1" ref="D904" ca="1">IFERROR(INDIRECT("'Application For TE&amp;GOTS'!L"&amp;'Application For TE&amp;GOTS'!S945),"")</f>
        <v/>
      </c>
      <c r="E904" s="10" t="e">
        <f ca="1">'Application For TE&amp;GOTS'!AF945</f>
        <v>#VALUE!</v>
      </c>
      <c r="F904" s="10" t="str">
        <f ca="1">IFERROR(LEFT('Application For TE&amp;GOTS'!AH945,LEN('Application For TE&amp;GOTS'!AH945)-2),"")</f>
        <v/>
      </c>
      <c r="G904" s="10" t="e">
        <f ca="1">'Application For TE&amp;GOTS'!AI945</f>
        <v>#VALUE!</v>
      </c>
      <c r="AF904" s="10" t="str">
        <f ca="1">IF(MATCH(B904,B$1:B904,0)=ROW(B904),B904&amp;";","")</f>
        <v/>
      </c>
      <c r="AG904" s="10" t="str">
        <f>IF(MATCH(C904,C$1:C904,0)=ROW(C904),C904&amp;";","")</f>
        <v/>
      </c>
      <c r="AH904" s="10" t="str">
        <f ca="1">IF(MATCH(D904,D$1:D904,0)=ROW(D904),D904&amp;";","")</f>
        <v/>
      </c>
      <c r="AI904" s="10" t="e">
        <f ca="1">IF(MATCH(E904,E$1:E904,0)=ROW(E904),E904&amp;";","")</f>
        <v>#VALUE!</v>
      </c>
    </row>
    <row r="905" spans="1:35">
      <c r="A905" s="10">
        <v>884</v>
      </c>
      <c r="B905" s="10" t="str">
        <f ca="1">'Application For TE&amp;GOTS'!X946</f>
        <v/>
      </c>
      <c r="C905" s="10">
        <f>'Application For TE&amp;GOTS'!$D946</f>
        <v>0</v>
      </c>
      <c r="D905" s="10" t="str" cm="1">
        <f t="array" aca="1" ref="D905" ca="1">IFERROR(INDIRECT("'Application For TE&amp;GOTS'!L"&amp;'Application For TE&amp;GOTS'!S946),"")</f>
        <v/>
      </c>
      <c r="E905" s="10" t="e">
        <f ca="1">'Application For TE&amp;GOTS'!AF946</f>
        <v>#VALUE!</v>
      </c>
      <c r="F905" s="10" t="str">
        <f ca="1">IFERROR(LEFT('Application For TE&amp;GOTS'!AH946,LEN('Application For TE&amp;GOTS'!AH946)-2),"")</f>
        <v/>
      </c>
      <c r="G905" s="10" t="e">
        <f ca="1">'Application For TE&amp;GOTS'!AI946</f>
        <v>#VALUE!</v>
      </c>
      <c r="AF905" s="10" t="str">
        <f ca="1">IF(MATCH(B905,B$1:B905,0)=ROW(B905),B905&amp;";","")</f>
        <v/>
      </c>
      <c r="AG905" s="10" t="str">
        <f>IF(MATCH(C905,C$1:C905,0)=ROW(C905),C905&amp;";","")</f>
        <v/>
      </c>
      <c r="AH905" s="10" t="str">
        <f ca="1">IF(MATCH(D905,D$1:D905,0)=ROW(D905),D905&amp;";","")</f>
        <v/>
      </c>
      <c r="AI905" s="10" t="e">
        <f ca="1">IF(MATCH(E905,E$1:E905,0)=ROW(E905),E905&amp;";","")</f>
        <v>#VALUE!</v>
      </c>
    </row>
    <row r="906" spans="1:35">
      <c r="A906" s="10">
        <v>885</v>
      </c>
      <c r="B906" s="10" t="str">
        <f ca="1">'Application For TE&amp;GOTS'!X947</f>
        <v/>
      </c>
      <c r="C906" s="10">
        <f>'Application For TE&amp;GOTS'!$D947</f>
        <v>0</v>
      </c>
      <c r="D906" s="10" t="str" cm="1">
        <f t="array" aca="1" ref="D906" ca="1">IFERROR(INDIRECT("'Application For TE&amp;GOTS'!L"&amp;'Application For TE&amp;GOTS'!S947),"")</f>
        <v/>
      </c>
      <c r="E906" s="10" t="e">
        <f ca="1">'Application For TE&amp;GOTS'!AF947</f>
        <v>#VALUE!</v>
      </c>
      <c r="F906" s="10" t="str">
        <f ca="1">IFERROR(LEFT('Application For TE&amp;GOTS'!AH947,LEN('Application For TE&amp;GOTS'!AH947)-2),"")</f>
        <v/>
      </c>
      <c r="G906" s="10" t="e">
        <f ca="1">'Application For TE&amp;GOTS'!AI947</f>
        <v>#VALUE!</v>
      </c>
      <c r="AF906" s="10" t="str">
        <f ca="1">IF(MATCH(B906,B$1:B906,0)=ROW(B906),B906&amp;";","")</f>
        <v/>
      </c>
      <c r="AG906" s="10" t="str">
        <f>IF(MATCH(C906,C$1:C906,0)=ROW(C906),C906&amp;";","")</f>
        <v/>
      </c>
      <c r="AH906" s="10" t="str">
        <f ca="1">IF(MATCH(D906,D$1:D906,0)=ROW(D906),D906&amp;";","")</f>
        <v/>
      </c>
      <c r="AI906" s="10" t="e">
        <f ca="1">IF(MATCH(E906,E$1:E906,0)=ROW(E906),E906&amp;";","")</f>
        <v>#VALUE!</v>
      </c>
    </row>
    <row r="907" spans="1:35">
      <c r="A907" s="10">
        <v>886</v>
      </c>
      <c r="B907" s="10" t="str">
        <f ca="1">'Application For TE&amp;GOTS'!X948</f>
        <v/>
      </c>
      <c r="C907" s="10">
        <f>'Application For TE&amp;GOTS'!$D948</f>
        <v>0</v>
      </c>
      <c r="D907" s="10" t="str" cm="1">
        <f t="array" aca="1" ref="D907" ca="1">IFERROR(INDIRECT("'Application For TE&amp;GOTS'!L"&amp;'Application For TE&amp;GOTS'!S948),"")</f>
        <v/>
      </c>
      <c r="E907" s="10" t="e">
        <f ca="1">'Application For TE&amp;GOTS'!AF948</f>
        <v>#VALUE!</v>
      </c>
      <c r="F907" s="10" t="str">
        <f ca="1">IFERROR(LEFT('Application For TE&amp;GOTS'!AH948,LEN('Application For TE&amp;GOTS'!AH948)-2),"")</f>
        <v/>
      </c>
      <c r="G907" s="10" t="e">
        <f ca="1">'Application For TE&amp;GOTS'!AI948</f>
        <v>#VALUE!</v>
      </c>
      <c r="AF907" s="10" t="str">
        <f ca="1">IF(MATCH(B907,B$1:B907,0)=ROW(B907),B907&amp;";","")</f>
        <v/>
      </c>
      <c r="AG907" s="10" t="str">
        <f>IF(MATCH(C907,C$1:C907,0)=ROW(C907),C907&amp;";","")</f>
        <v/>
      </c>
      <c r="AH907" s="10" t="str">
        <f ca="1">IF(MATCH(D907,D$1:D907,0)=ROW(D907),D907&amp;";","")</f>
        <v/>
      </c>
      <c r="AI907" s="10" t="e">
        <f ca="1">IF(MATCH(E907,E$1:E907,0)=ROW(E907),E907&amp;";","")</f>
        <v>#VALUE!</v>
      </c>
    </row>
    <row r="908" spans="1:35">
      <c r="A908" s="10">
        <v>887</v>
      </c>
      <c r="B908" s="10" t="str">
        <f ca="1">'Application For TE&amp;GOTS'!X949</f>
        <v/>
      </c>
      <c r="C908" s="10">
        <f>'Application For TE&amp;GOTS'!$D949</f>
        <v>0</v>
      </c>
      <c r="D908" s="10" t="str" cm="1">
        <f t="array" aca="1" ref="D908" ca="1">IFERROR(INDIRECT("'Application For TE&amp;GOTS'!L"&amp;'Application For TE&amp;GOTS'!S949),"")</f>
        <v/>
      </c>
      <c r="E908" s="10" t="e">
        <f ca="1">'Application For TE&amp;GOTS'!AF949</f>
        <v>#VALUE!</v>
      </c>
      <c r="F908" s="10" t="str">
        <f ca="1">IFERROR(LEFT('Application For TE&amp;GOTS'!AH949,LEN('Application For TE&amp;GOTS'!AH949)-2),"")</f>
        <v/>
      </c>
      <c r="G908" s="10" t="e">
        <f ca="1">'Application For TE&amp;GOTS'!AI949</f>
        <v>#VALUE!</v>
      </c>
      <c r="AF908" s="10" t="str">
        <f ca="1">IF(MATCH(B908,B$1:B908,0)=ROW(B908),B908&amp;";","")</f>
        <v/>
      </c>
      <c r="AG908" s="10" t="str">
        <f>IF(MATCH(C908,C$1:C908,0)=ROW(C908),C908&amp;";","")</f>
        <v/>
      </c>
      <c r="AH908" s="10" t="str">
        <f ca="1">IF(MATCH(D908,D$1:D908,0)=ROW(D908),D908&amp;";","")</f>
        <v/>
      </c>
      <c r="AI908" s="10" t="e">
        <f ca="1">IF(MATCH(E908,E$1:E908,0)=ROW(E908),E908&amp;";","")</f>
        <v>#VALUE!</v>
      </c>
    </row>
    <row r="909" spans="1:35">
      <c r="A909" s="10">
        <v>888</v>
      </c>
      <c r="B909" s="10" t="str">
        <f ca="1">'Application For TE&amp;GOTS'!X950</f>
        <v/>
      </c>
      <c r="C909" s="10">
        <f>'Application For TE&amp;GOTS'!$D950</f>
        <v>0</v>
      </c>
      <c r="D909" s="10" t="str" cm="1">
        <f t="array" aca="1" ref="D909" ca="1">IFERROR(INDIRECT("'Application For TE&amp;GOTS'!L"&amp;'Application For TE&amp;GOTS'!S950),"")</f>
        <v/>
      </c>
      <c r="E909" s="10" t="e">
        <f ca="1">'Application For TE&amp;GOTS'!AF950</f>
        <v>#VALUE!</v>
      </c>
      <c r="F909" s="10" t="str">
        <f ca="1">IFERROR(LEFT('Application For TE&amp;GOTS'!AH950,LEN('Application For TE&amp;GOTS'!AH950)-2),"")</f>
        <v/>
      </c>
      <c r="G909" s="10" t="e">
        <f ca="1">'Application For TE&amp;GOTS'!AI950</f>
        <v>#VALUE!</v>
      </c>
      <c r="AF909" s="10" t="str">
        <f ca="1">IF(MATCH(B909,B$1:B909,0)=ROW(B909),B909&amp;";","")</f>
        <v/>
      </c>
      <c r="AG909" s="10" t="str">
        <f>IF(MATCH(C909,C$1:C909,0)=ROW(C909),C909&amp;";","")</f>
        <v/>
      </c>
      <c r="AH909" s="10" t="str">
        <f ca="1">IF(MATCH(D909,D$1:D909,0)=ROW(D909),D909&amp;";","")</f>
        <v/>
      </c>
      <c r="AI909" s="10" t="e">
        <f ca="1">IF(MATCH(E909,E$1:E909,0)=ROW(E909),E909&amp;";","")</f>
        <v>#VALUE!</v>
      </c>
    </row>
    <row r="910" spans="1:35">
      <c r="A910" s="10">
        <v>889</v>
      </c>
      <c r="B910" s="10" t="str">
        <f ca="1">'Application For TE&amp;GOTS'!X951</f>
        <v/>
      </c>
      <c r="C910" s="10">
        <f>'Application For TE&amp;GOTS'!$D951</f>
        <v>0</v>
      </c>
      <c r="D910" s="10" t="str" cm="1">
        <f t="array" aca="1" ref="D910" ca="1">IFERROR(INDIRECT("'Application For TE&amp;GOTS'!L"&amp;'Application For TE&amp;GOTS'!S951),"")</f>
        <v/>
      </c>
      <c r="E910" s="10" t="e">
        <f ca="1">'Application For TE&amp;GOTS'!AF951</f>
        <v>#VALUE!</v>
      </c>
      <c r="F910" s="10" t="str">
        <f ca="1">IFERROR(LEFT('Application For TE&amp;GOTS'!AH951,LEN('Application For TE&amp;GOTS'!AH951)-2),"")</f>
        <v/>
      </c>
      <c r="G910" s="10" t="e">
        <f ca="1">'Application For TE&amp;GOTS'!AI951</f>
        <v>#VALUE!</v>
      </c>
      <c r="AF910" s="10" t="str">
        <f ca="1">IF(MATCH(B910,B$1:B910,0)=ROW(B910),B910&amp;";","")</f>
        <v/>
      </c>
      <c r="AG910" s="10" t="str">
        <f>IF(MATCH(C910,C$1:C910,0)=ROW(C910),C910&amp;";","")</f>
        <v/>
      </c>
      <c r="AH910" s="10" t="str">
        <f ca="1">IF(MATCH(D910,D$1:D910,0)=ROW(D910),D910&amp;";","")</f>
        <v/>
      </c>
      <c r="AI910" s="10" t="e">
        <f ca="1">IF(MATCH(E910,E$1:E910,0)=ROW(E910),E910&amp;";","")</f>
        <v>#VALUE!</v>
      </c>
    </row>
    <row r="911" spans="1:35">
      <c r="A911" s="10">
        <v>890</v>
      </c>
      <c r="B911" s="10" t="str">
        <f ca="1">'Application For TE&amp;GOTS'!X952</f>
        <v/>
      </c>
      <c r="C911" s="10">
        <f>'Application For TE&amp;GOTS'!$D952</f>
        <v>0</v>
      </c>
      <c r="D911" s="10" t="str" cm="1">
        <f t="array" aca="1" ref="D911" ca="1">IFERROR(INDIRECT("'Application For TE&amp;GOTS'!L"&amp;'Application For TE&amp;GOTS'!S952),"")</f>
        <v/>
      </c>
      <c r="E911" s="10" t="e">
        <f ca="1">'Application For TE&amp;GOTS'!AF952</f>
        <v>#VALUE!</v>
      </c>
      <c r="F911" s="10" t="str">
        <f ca="1">IFERROR(LEFT('Application For TE&amp;GOTS'!AH952,LEN('Application For TE&amp;GOTS'!AH952)-2),"")</f>
        <v/>
      </c>
      <c r="G911" s="10" t="e">
        <f ca="1">'Application For TE&amp;GOTS'!AI952</f>
        <v>#VALUE!</v>
      </c>
      <c r="AF911" s="10" t="str">
        <f ca="1">IF(MATCH(B911,B$1:B911,0)=ROW(B911),B911&amp;";","")</f>
        <v/>
      </c>
      <c r="AG911" s="10" t="str">
        <f>IF(MATCH(C911,C$1:C911,0)=ROW(C911),C911&amp;";","")</f>
        <v/>
      </c>
      <c r="AH911" s="10" t="str">
        <f ca="1">IF(MATCH(D911,D$1:D911,0)=ROW(D911),D911&amp;";","")</f>
        <v/>
      </c>
      <c r="AI911" s="10" t="e">
        <f ca="1">IF(MATCH(E911,E$1:E911,0)=ROW(E911),E911&amp;";","")</f>
        <v>#VALUE!</v>
      </c>
    </row>
    <row r="912" spans="1:35">
      <c r="A912" s="10">
        <v>891</v>
      </c>
      <c r="B912" s="10" t="str">
        <f ca="1">'Application For TE&amp;GOTS'!X953</f>
        <v/>
      </c>
      <c r="C912" s="10">
        <f>'Application For TE&amp;GOTS'!$D953</f>
        <v>0</v>
      </c>
      <c r="D912" s="10" t="str" cm="1">
        <f t="array" aca="1" ref="D912" ca="1">IFERROR(INDIRECT("'Application For TE&amp;GOTS'!L"&amp;'Application For TE&amp;GOTS'!S953),"")</f>
        <v/>
      </c>
      <c r="E912" s="10" t="e">
        <f ca="1">'Application For TE&amp;GOTS'!AF953</f>
        <v>#VALUE!</v>
      </c>
      <c r="F912" s="10" t="str">
        <f ca="1">IFERROR(LEFT('Application For TE&amp;GOTS'!AH953,LEN('Application For TE&amp;GOTS'!AH953)-2),"")</f>
        <v/>
      </c>
      <c r="G912" s="10" t="e">
        <f ca="1">'Application For TE&amp;GOTS'!AI953</f>
        <v>#VALUE!</v>
      </c>
      <c r="AF912" s="10" t="str">
        <f ca="1">IF(MATCH(B912,B$1:B912,0)=ROW(B912),B912&amp;";","")</f>
        <v/>
      </c>
      <c r="AG912" s="10" t="str">
        <f>IF(MATCH(C912,C$1:C912,0)=ROW(C912),C912&amp;";","")</f>
        <v/>
      </c>
      <c r="AH912" s="10" t="str">
        <f ca="1">IF(MATCH(D912,D$1:D912,0)=ROW(D912),D912&amp;";","")</f>
        <v/>
      </c>
      <c r="AI912" s="10" t="e">
        <f ca="1">IF(MATCH(E912,E$1:E912,0)=ROW(E912),E912&amp;";","")</f>
        <v>#VALUE!</v>
      </c>
    </row>
    <row r="913" spans="1:35">
      <c r="A913" s="10">
        <v>892</v>
      </c>
      <c r="B913" s="10" t="str">
        <f ca="1">'Application For TE&amp;GOTS'!X954</f>
        <v/>
      </c>
      <c r="C913" s="10">
        <f>'Application For TE&amp;GOTS'!$D954</f>
        <v>0</v>
      </c>
      <c r="D913" s="10" t="str" cm="1">
        <f t="array" aca="1" ref="D913" ca="1">IFERROR(INDIRECT("'Application For TE&amp;GOTS'!L"&amp;'Application For TE&amp;GOTS'!S954),"")</f>
        <v/>
      </c>
      <c r="E913" s="10" t="e">
        <f ca="1">'Application For TE&amp;GOTS'!AF954</f>
        <v>#VALUE!</v>
      </c>
      <c r="F913" s="10" t="str">
        <f ca="1">IFERROR(LEFT('Application For TE&amp;GOTS'!AH954,LEN('Application For TE&amp;GOTS'!AH954)-2),"")</f>
        <v/>
      </c>
      <c r="G913" s="10" t="e">
        <f ca="1">'Application For TE&amp;GOTS'!AI954</f>
        <v>#VALUE!</v>
      </c>
      <c r="AF913" s="10" t="str">
        <f ca="1">IF(MATCH(B913,B$1:B913,0)=ROW(B913),B913&amp;";","")</f>
        <v/>
      </c>
      <c r="AG913" s="10" t="str">
        <f>IF(MATCH(C913,C$1:C913,0)=ROW(C913),C913&amp;";","")</f>
        <v/>
      </c>
      <c r="AH913" s="10" t="str">
        <f ca="1">IF(MATCH(D913,D$1:D913,0)=ROW(D913),D913&amp;";","")</f>
        <v/>
      </c>
      <c r="AI913" s="10" t="e">
        <f ca="1">IF(MATCH(E913,E$1:E913,0)=ROW(E913),E913&amp;";","")</f>
        <v>#VALUE!</v>
      </c>
    </row>
    <row r="914" spans="1:35">
      <c r="A914" s="10">
        <v>893</v>
      </c>
      <c r="B914" s="10" t="str">
        <f ca="1">'Application For TE&amp;GOTS'!X955</f>
        <v/>
      </c>
      <c r="C914" s="10">
        <f>'Application For TE&amp;GOTS'!$D955</f>
        <v>0</v>
      </c>
      <c r="D914" s="10" t="str" cm="1">
        <f t="array" aca="1" ref="D914" ca="1">IFERROR(INDIRECT("'Application For TE&amp;GOTS'!L"&amp;'Application For TE&amp;GOTS'!S955),"")</f>
        <v/>
      </c>
      <c r="E914" s="10" t="e">
        <f ca="1">'Application For TE&amp;GOTS'!AF955</f>
        <v>#VALUE!</v>
      </c>
      <c r="F914" s="10" t="str">
        <f ca="1">IFERROR(LEFT('Application For TE&amp;GOTS'!AH955,LEN('Application For TE&amp;GOTS'!AH955)-2),"")</f>
        <v/>
      </c>
      <c r="G914" s="10" t="e">
        <f ca="1">'Application For TE&amp;GOTS'!AI955</f>
        <v>#VALUE!</v>
      </c>
      <c r="AF914" s="10" t="str">
        <f ca="1">IF(MATCH(B914,B$1:B914,0)=ROW(B914),B914&amp;";","")</f>
        <v/>
      </c>
      <c r="AG914" s="10" t="str">
        <f>IF(MATCH(C914,C$1:C914,0)=ROW(C914),C914&amp;";","")</f>
        <v/>
      </c>
      <c r="AH914" s="10" t="str">
        <f ca="1">IF(MATCH(D914,D$1:D914,0)=ROW(D914),D914&amp;";","")</f>
        <v/>
      </c>
      <c r="AI914" s="10" t="e">
        <f ca="1">IF(MATCH(E914,E$1:E914,0)=ROW(E914),E914&amp;";","")</f>
        <v>#VALUE!</v>
      </c>
    </row>
    <row r="915" spans="1:35">
      <c r="A915" s="10">
        <v>894</v>
      </c>
      <c r="B915" s="10" t="str">
        <f ca="1">'Application For TE&amp;GOTS'!X956</f>
        <v/>
      </c>
      <c r="C915" s="10">
        <f>'Application For TE&amp;GOTS'!$D956</f>
        <v>0</v>
      </c>
      <c r="D915" s="10" t="str" cm="1">
        <f t="array" aca="1" ref="D915" ca="1">IFERROR(INDIRECT("'Application For TE&amp;GOTS'!L"&amp;'Application For TE&amp;GOTS'!S956),"")</f>
        <v/>
      </c>
      <c r="E915" s="10" t="e">
        <f ca="1">'Application For TE&amp;GOTS'!AF956</f>
        <v>#VALUE!</v>
      </c>
      <c r="F915" s="10" t="str">
        <f ca="1">IFERROR(LEFT('Application For TE&amp;GOTS'!AH956,LEN('Application For TE&amp;GOTS'!AH956)-2),"")</f>
        <v/>
      </c>
      <c r="G915" s="10" t="e">
        <f ca="1">'Application For TE&amp;GOTS'!AI956</f>
        <v>#VALUE!</v>
      </c>
      <c r="AF915" s="10" t="str">
        <f ca="1">IF(MATCH(B915,B$1:B915,0)=ROW(B915),B915&amp;";","")</f>
        <v/>
      </c>
      <c r="AG915" s="10" t="str">
        <f>IF(MATCH(C915,C$1:C915,0)=ROW(C915),C915&amp;";","")</f>
        <v/>
      </c>
      <c r="AH915" s="10" t="str">
        <f ca="1">IF(MATCH(D915,D$1:D915,0)=ROW(D915),D915&amp;";","")</f>
        <v/>
      </c>
      <c r="AI915" s="10" t="e">
        <f ca="1">IF(MATCH(E915,E$1:E915,0)=ROW(E915),E915&amp;";","")</f>
        <v>#VALUE!</v>
      </c>
    </row>
    <row r="916" spans="1:35">
      <c r="A916" s="10">
        <v>895</v>
      </c>
      <c r="B916" s="10" t="str">
        <f ca="1">'Application For TE&amp;GOTS'!X957</f>
        <v/>
      </c>
      <c r="C916" s="10">
        <f>'Application For TE&amp;GOTS'!$D957</f>
        <v>0</v>
      </c>
      <c r="D916" s="10" t="str" cm="1">
        <f t="array" aca="1" ref="D916" ca="1">IFERROR(INDIRECT("'Application For TE&amp;GOTS'!L"&amp;'Application For TE&amp;GOTS'!S957),"")</f>
        <v/>
      </c>
      <c r="E916" s="10" t="e">
        <f ca="1">'Application For TE&amp;GOTS'!AF957</f>
        <v>#VALUE!</v>
      </c>
      <c r="F916" s="10" t="str">
        <f ca="1">IFERROR(LEFT('Application For TE&amp;GOTS'!AH957,LEN('Application For TE&amp;GOTS'!AH957)-2),"")</f>
        <v/>
      </c>
      <c r="G916" s="10" t="e">
        <f ca="1">'Application For TE&amp;GOTS'!AI957</f>
        <v>#VALUE!</v>
      </c>
      <c r="AF916" s="10" t="str">
        <f ca="1">IF(MATCH(B916,B$1:B916,0)=ROW(B916),B916&amp;";","")</f>
        <v/>
      </c>
      <c r="AG916" s="10" t="str">
        <f>IF(MATCH(C916,C$1:C916,0)=ROW(C916),C916&amp;";","")</f>
        <v/>
      </c>
      <c r="AH916" s="10" t="str">
        <f ca="1">IF(MATCH(D916,D$1:D916,0)=ROW(D916),D916&amp;";","")</f>
        <v/>
      </c>
      <c r="AI916" s="10" t="e">
        <f ca="1">IF(MATCH(E916,E$1:E916,0)=ROW(E916),E916&amp;";","")</f>
        <v>#VALUE!</v>
      </c>
    </row>
    <row r="917" spans="1:35">
      <c r="A917" s="10">
        <v>896</v>
      </c>
      <c r="B917" s="10" t="str">
        <f ca="1">'Application For TE&amp;GOTS'!X958</f>
        <v/>
      </c>
      <c r="C917" s="10">
        <f>'Application For TE&amp;GOTS'!$D958</f>
        <v>0</v>
      </c>
      <c r="D917" s="10" t="str" cm="1">
        <f t="array" aca="1" ref="D917" ca="1">IFERROR(INDIRECT("'Application For TE&amp;GOTS'!L"&amp;'Application For TE&amp;GOTS'!S958),"")</f>
        <v/>
      </c>
      <c r="E917" s="10" t="e">
        <f ca="1">'Application For TE&amp;GOTS'!AF958</f>
        <v>#VALUE!</v>
      </c>
      <c r="F917" s="10" t="str">
        <f ca="1">IFERROR(LEFT('Application For TE&amp;GOTS'!AH958,LEN('Application For TE&amp;GOTS'!AH958)-2),"")</f>
        <v/>
      </c>
      <c r="G917" s="10" t="e">
        <f ca="1">'Application For TE&amp;GOTS'!AI958</f>
        <v>#VALUE!</v>
      </c>
      <c r="AF917" s="10" t="str">
        <f ca="1">IF(MATCH(B917,B$1:B917,0)=ROW(B917),B917&amp;";","")</f>
        <v/>
      </c>
      <c r="AG917" s="10" t="str">
        <f>IF(MATCH(C917,C$1:C917,0)=ROW(C917),C917&amp;";","")</f>
        <v/>
      </c>
      <c r="AH917" s="10" t="str">
        <f ca="1">IF(MATCH(D917,D$1:D917,0)=ROW(D917),D917&amp;";","")</f>
        <v/>
      </c>
      <c r="AI917" s="10" t="e">
        <f ca="1">IF(MATCH(E917,E$1:E917,0)=ROW(E917),E917&amp;";","")</f>
        <v>#VALUE!</v>
      </c>
    </row>
    <row r="918" spans="1:35">
      <c r="A918" s="10">
        <v>897</v>
      </c>
      <c r="B918" s="10" t="str">
        <f ca="1">'Application For TE&amp;GOTS'!X959</f>
        <v/>
      </c>
      <c r="C918" s="10">
        <f>'Application For TE&amp;GOTS'!$D959</f>
        <v>0</v>
      </c>
      <c r="D918" s="10" t="str" cm="1">
        <f t="array" aca="1" ref="D918" ca="1">IFERROR(INDIRECT("'Application For TE&amp;GOTS'!L"&amp;'Application For TE&amp;GOTS'!S959),"")</f>
        <v/>
      </c>
      <c r="E918" s="10" t="e">
        <f ca="1">'Application For TE&amp;GOTS'!AF959</f>
        <v>#VALUE!</v>
      </c>
      <c r="F918" s="10" t="str">
        <f ca="1">IFERROR(LEFT('Application For TE&amp;GOTS'!AH959,LEN('Application For TE&amp;GOTS'!AH959)-2),"")</f>
        <v/>
      </c>
      <c r="G918" s="10" t="e">
        <f ca="1">'Application For TE&amp;GOTS'!AI959</f>
        <v>#VALUE!</v>
      </c>
      <c r="AF918" s="10" t="str">
        <f ca="1">IF(MATCH(B918,B$1:B918,0)=ROW(B918),B918&amp;";","")</f>
        <v/>
      </c>
      <c r="AG918" s="10" t="str">
        <f>IF(MATCH(C918,C$1:C918,0)=ROW(C918),C918&amp;";","")</f>
        <v/>
      </c>
      <c r="AH918" s="10" t="str">
        <f ca="1">IF(MATCH(D918,D$1:D918,0)=ROW(D918),D918&amp;";","")</f>
        <v/>
      </c>
      <c r="AI918" s="10" t="e">
        <f ca="1">IF(MATCH(E918,E$1:E918,0)=ROW(E918),E918&amp;";","")</f>
        <v>#VALUE!</v>
      </c>
    </row>
    <row r="919" spans="1:35">
      <c r="A919" s="10">
        <v>898</v>
      </c>
      <c r="B919" s="10" t="str">
        <f ca="1">'Application For TE&amp;GOTS'!X960</f>
        <v/>
      </c>
      <c r="C919" s="10">
        <f>'Application For TE&amp;GOTS'!$D960</f>
        <v>0</v>
      </c>
      <c r="D919" s="10" t="str" cm="1">
        <f t="array" aca="1" ref="D919" ca="1">IFERROR(INDIRECT("'Application For TE&amp;GOTS'!L"&amp;'Application For TE&amp;GOTS'!S960),"")</f>
        <v/>
      </c>
      <c r="E919" s="10" t="e">
        <f ca="1">'Application For TE&amp;GOTS'!AF960</f>
        <v>#VALUE!</v>
      </c>
      <c r="F919" s="10" t="str">
        <f ca="1">IFERROR(LEFT('Application For TE&amp;GOTS'!AH960,LEN('Application For TE&amp;GOTS'!AH960)-2),"")</f>
        <v/>
      </c>
      <c r="G919" s="10" t="e">
        <f ca="1">'Application For TE&amp;GOTS'!AI960</f>
        <v>#VALUE!</v>
      </c>
      <c r="AF919" s="10" t="str">
        <f ca="1">IF(MATCH(B919,B$1:B919,0)=ROW(B919),B919&amp;";","")</f>
        <v/>
      </c>
      <c r="AG919" s="10" t="str">
        <f>IF(MATCH(C919,C$1:C919,0)=ROW(C919),C919&amp;";","")</f>
        <v/>
      </c>
      <c r="AH919" s="10" t="str">
        <f ca="1">IF(MATCH(D919,D$1:D919,0)=ROW(D919),D919&amp;";","")</f>
        <v/>
      </c>
      <c r="AI919" s="10" t="e">
        <f ca="1">IF(MATCH(E919,E$1:E919,0)=ROW(E919),E919&amp;";","")</f>
        <v>#VALUE!</v>
      </c>
    </row>
    <row r="920" spans="1:35">
      <c r="A920" s="10">
        <v>899</v>
      </c>
      <c r="B920" s="10" t="str">
        <f ca="1">'Application For TE&amp;GOTS'!X961</f>
        <v/>
      </c>
      <c r="C920" s="10">
        <f>'Application For TE&amp;GOTS'!$D961</f>
        <v>0</v>
      </c>
      <c r="D920" s="10" t="str" cm="1">
        <f t="array" aca="1" ref="D920" ca="1">IFERROR(INDIRECT("'Application For TE&amp;GOTS'!L"&amp;'Application For TE&amp;GOTS'!S961),"")</f>
        <v/>
      </c>
      <c r="E920" s="10" t="e">
        <f ca="1">'Application For TE&amp;GOTS'!AF961</f>
        <v>#VALUE!</v>
      </c>
      <c r="F920" s="10" t="str">
        <f ca="1">IFERROR(LEFT('Application For TE&amp;GOTS'!AH961,LEN('Application For TE&amp;GOTS'!AH961)-2),"")</f>
        <v/>
      </c>
      <c r="G920" s="10" t="e">
        <f ca="1">'Application For TE&amp;GOTS'!AI961</f>
        <v>#VALUE!</v>
      </c>
      <c r="AF920" s="10" t="str">
        <f ca="1">IF(MATCH(B920,B$1:B920,0)=ROW(B920),B920&amp;";","")</f>
        <v/>
      </c>
      <c r="AG920" s="10" t="str">
        <f>IF(MATCH(C920,C$1:C920,0)=ROW(C920),C920&amp;";","")</f>
        <v/>
      </c>
      <c r="AH920" s="10" t="str">
        <f ca="1">IF(MATCH(D920,D$1:D920,0)=ROW(D920),D920&amp;";","")</f>
        <v/>
      </c>
      <c r="AI920" s="10" t="e">
        <f ca="1">IF(MATCH(E920,E$1:E920,0)=ROW(E920),E920&amp;";","")</f>
        <v>#VALUE!</v>
      </c>
    </row>
    <row r="921" spans="1:35">
      <c r="A921" s="10">
        <v>900</v>
      </c>
      <c r="B921" s="10" t="str">
        <f ca="1">'Application For TE&amp;GOTS'!X962</f>
        <v/>
      </c>
      <c r="C921" s="10">
        <f>'Application For TE&amp;GOTS'!$D962</f>
        <v>0</v>
      </c>
      <c r="D921" s="10" t="str" cm="1">
        <f t="array" aca="1" ref="D921" ca="1">IFERROR(INDIRECT("'Application For TE&amp;GOTS'!L"&amp;'Application For TE&amp;GOTS'!S962),"")</f>
        <v/>
      </c>
      <c r="E921" s="10" t="e">
        <f ca="1">'Application For TE&amp;GOTS'!AF962</f>
        <v>#VALUE!</v>
      </c>
      <c r="F921" s="10" t="str">
        <f ca="1">IFERROR(LEFT('Application For TE&amp;GOTS'!AH962,LEN('Application For TE&amp;GOTS'!AH962)-2),"")</f>
        <v/>
      </c>
      <c r="G921" s="10" t="e">
        <f ca="1">'Application For TE&amp;GOTS'!AI962</f>
        <v>#VALUE!</v>
      </c>
      <c r="AF921" s="10" t="str">
        <f ca="1">IF(MATCH(B921,B$1:B921,0)=ROW(B921),B921&amp;";","")</f>
        <v/>
      </c>
      <c r="AG921" s="10" t="str">
        <f>IF(MATCH(C921,C$1:C921,0)=ROW(C921),C921&amp;";","")</f>
        <v/>
      </c>
      <c r="AH921" s="10" t="str">
        <f ca="1">IF(MATCH(D921,D$1:D921,0)=ROW(D921),D921&amp;";","")</f>
        <v/>
      </c>
      <c r="AI921" s="10" t="e">
        <f ca="1">IF(MATCH(E921,E$1:E921,0)=ROW(E921),E921&amp;";","")</f>
        <v>#VALUE!</v>
      </c>
    </row>
    <row r="922" spans="1:35">
      <c r="A922" s="10">
        <v>901</v>
      </c>
      <c r="B922" s="10" t="str">
        <f ca="1">'Application For TE&amp;GOTS'!X963</f>
        <v/>
      </c>
      <c r="C922" s="10">
        <f>'Application For TE&amp;GOTS'!$D963</f>
        <v>0</v>
      </c>
      <c r="D922" s="10" t="str" cm="1">
        <f t="array" aca="1" ref="D922" ca="1">IFERROR(INDIRECT("'Application For TE&amp;GOTS'!L"&amp;'Application For TE&amp;GOTS'!S963),"")</f>
        <v/>
      </c>
      <c r="E922" s="10" t="e">
        <f ca="1">'Application For TE&amp;GOTS'!AF963</f>
        <v>#VALUE!</v>
      </c>
      <c r="F922" s="10" t="str">
        <f ca="1">IFERROR(LEFT('Application For TE&amp;GOTS'!AH963,LEN('Application For TE&amp;GOTS'!AH963)-2),"")</f>
        <v/>
      </c>
      <c r="G922" s="10" t="e">
        <f ca="1">'Application For TE&amp;GOTS'!AI963</f>
        <v>#VALUE!</v>
      </c>
      <c r="AF922" s="10" t="str">
        <f ca="1">IF(MATCH(B922,B$1:B922,0)=ROW(B922),B922&amp;";","")</f>
        <v/>
      </c>
      <c r="AG922" s="10" t="str">
        <f>IF(MATCH(C922,C$1:C922,0)=ROW(C922),C922&amp;";","")</f>
        <v/>
      </c>
      <c r="AH922" s="10" t="str">
        <f ca="1">IF(MATCH(D922,D$1:D922,0)=ROW(D922),D922&amp;";","")</f>
        <v/>
      </c>
      <c r="AI922" s="10" t="e">
        <f ca="1">IF(MATCH(E922,E$1:E922,0)=ROW(E922),E922&amp;";","")</f>
        <v>#VALUE!</v>
      </c>
    </row>
    <row r="923" spans="1:35">
      <c r="A923" s="10">
        <v>902</v>
      </c>
      <c r="B923" s="10" t="str">
        <f ca="1">'Application For TE&amp;GOTS'!X964</f>
        <v/>
      </c>
      <c r="C923" s="10">
        <f>'Application For TE&amp;GOTS'!$D964</f>
        <v>0</v>
      </c>
      <c r="D923" s="10" t="str" cm="1">
        <f t="array" aca="1" ref="D923" ca="1">IFERROR(INDIRECT("'Application For TE&amp;GOTS'!L"&amp;'Application For TE&amp;GOTS'!S964),"")</f>
        <v/>
      </c>
      <c r="E923" s="10" t="e">
        <f ca="1">'Application For TE&amp;GOTS'!AF964</f>
        <v>#VALUE!</v>
      </c>
      <c r="F923" s="10" t="str">
        <f ca="1">IFERROR(LEFT('Application For TE&amp;GOTS'!AH964,LEN('Application For TE&amp;GOTS'!AH964)-2),"")</f>
        <v/>
      </c>
      <c r="G923" s="10" t="e">
        <f ca="1">'Application For TE&amp;GOTS'!AI964</f>
        <v>#VALUE!</v>
      </c>
      <c r="AF923" s="10" t="str">
        <f ca="1">IF(MATCH(B923,B$1:B923,0)=ROW(B923),B923&amp;";","")</f>
        <v/>
      </c>
      <c r="AG923" s="10" t="str">
        <f>IF(MATCH(C923,C$1:C923,0)=ROW(C923),C923&amp;";","")</f>
        <v/>
      </c>
      <c r="AH923" s="10" t="str">
        <f ca="1">IF(MATCH(D923,D$1:D923,0)=ROW(D923),D923&amp;";","")</f>
        <v/>
      </c>
      <c r="AI923" s="10" t="e">
        <f ca="1">IF(MATCH(E923,E$1:E923,0)=ROW(E923),E923&amp;";","")</f>
        <v>#VALUE!</v>
      </c>
    </row>
    <row r="924" spans="1:35">
      <c r="A924" s="10">
        <v>903</v>
      </c>
      <c r="B924" s="10" t="str">
        <f ca="1">'Application For TE&amp;GOTS'!X965</f>
        <v/>
      </c>
      <c r="C924" s="10">
        <f>'Application For TE&amp;GOTS'!$D965</f>
        <v>0</v>
      </c>
      <c r="D924" s="10" t="str" cm="1">
        <f t="array" aca="1" ref="D924" ca="1">IFERROR(INDIRECT("'Application For TE&amp;GOTS'!L"&amp;'Application For TE&amp;GOTS'!S965),"")</f>
        <v/>
      </c>
      <c r="E924" s="10" t="e">
        <f ca="1">'Application For TE&amp;GOTS'!AF965</f>
        <v>#VALUE!</v>
      </c>
      <c r="F924" s="10" t="str">
        <f ca="1">IFERROR(LEFT('Application For TE&amp;GOTS'!AH965,LEN('Application For TE&amp;GOTS'!AH965)-2),"")</f>
        <v/>
      </c>
      <c r="G924" s="10" t="e">
        <f ca="1">'Application For TE&amp;GOTS'!AI965</f>
        <v>#VALUE!</v>
      </c>
      <c r="AF924" s="10" t="str">
        <f ca="1">IF(MATCH(B924,B$1:B924,0)=ROW(B924),B924&amp;";","")</f>
        <v/>
      </c>
      <c r="AG924" s="10" t="str">
        <f>IF(MATCH(C924,C$1:C924,0)=ROW(C924),C924&amp;";","")</f>
        <v/>
      </c>
      <c r="AH924" s="10" t="str">
        <f ca="1">IF(MATCH(D924,D$1:D924,0)=ROW(D924),D924&amp;";","")</f>
        <v/>
      </c>
      <c r="AI924" s="10" t="e">
        <f ca="1">IF(MATCH(E924,E$1:E924,0)=ROW(E924),E924&amp;";","")</f>
        <v>#VALUE!</v>
      </c>
    </row>
    <row r="925" spans="1:35">
      <c r="A925" s="10">
        <v>904</v>
      </c>
      <c r="B925" s="10" t="str">
        <f ca="1">'Application For TE&amp;GOTS'!X966</f>
        <v/>
      </c>
      <c r="C925" s="10">
        <f>'Application For TE&amp;GOTS'!$D966</f>
        <v>0</v>
      </c>
      <c r="D925" s="10" t="str" cm="1">
        <f t="array" aca="1" ref="D925" ca="1">IFERROR(INDIRECT("'Application For TE&amp;GOTS'!L"&amp;'Application For TE&amp;GOTS'!S966),"")</f>
        <v/>
      </c>
      <c r="E925" s="10" t="e">
        <f ca="1">'Application For TE&amp;GOTS'!AF966</f>
        <v>#VALUE!</v>
      </c>
      <c r="F925" s="10" t="str">
        <f ca="1">IFERROR(LEFT('Application For TE&amp;GOTS'!AH966,LEN('Application For TE&amp;GOTS'!AH966)-2),"")</f>
        <v/>
      </c>
      <c r="G925" s="10" t="e">
        <f ca="1">'Application For TE&amp;GOTS'!AI966</f>
        <v>#VALUE!</v>
      </c>
      <c r="AF925" s="10" t="str">
        <f ca="1">IF(MATCH(B925,B$1:B925,0)=ROW(B925),B925&amp;";","")</f>
        <v/>
      </c>
      <c r="AG925" s="10" t="str">
        <f>IF(MATCH(C925,C$1:C925,0)=ROW(C925),C925&amp;";","")</f>
        <v/>
      </c>
      <c r="AH925" s="10" t="str">
        <f ca="1">IF(MATCH(D925,D$1:D925,0)=ROW(D925),D925&amp;";","")</f>
        <v/>
      </c>
      <c r="AI925" s="10" t="e">
        <f ca="1">IF(MATCH(E925,E$1:E925,0)=ROW(E925),E925&amp;";","")</f>
        <v>#VALUE!</v>
      </c>
    </row>
    <row r="926" spans="1:35">
      <c r="A926" s="10">
        <v>905</v>
      </c>
      <c r="B926" s="10" t="str">
        <f ca="1">'Application For TE&amp;GOTS'!X967</f>
        <v/>
      </c>
      <c r="C926" s="10">
        <f>'Application For TE&amp;GOTS'!$D967</f>
        <v>0</v>
      </c>
      <c r="D926" s="10" t="str" cm="1">
        <f t="array" aca="1" ref="D926" ca="1">IFERROR(INDIRECT("'Application For TE&amp;GOTS'!L"&amp;'Application For TE&amp;GOTS'!S967),"")</f>
        <v/>
      </c>
      <c r="E926" s="10" t="e">
        <f ca="1">'Application For TE&amp;GOTS'!AF967</f>
        <v>#VALUE!</v>
      </c>
      <c r="F926" s="10" t="str">
        <f ca="1">IFERROR(LEFT('Application For TE&amp;GOTS'!AH967,LEN('Application For TE&amp;GOTS'!AH967)-2),"")</f>
        <v/>
      </c>
      <c r="G926" s="10" t="e">
        <f ca="1">'Application For TE&amp;GOTS'!AI967</f>
        <v>#VALUE!</v>
      </c>
      <c r="AF926" s="10" t="str">
        <f ca="1">IF(MATCH(B926,B$1:B926,0)=ROW(B926),B926&amp;";","")</f>
        <v/>
      </c>
      <c r="AG926" s="10" t="str">
        <f>IF(MATCH(C926,C$1:C926,0)=ROW(C926),C926&amp;";","")</f>
        <v/>
      </c>
      <c r="AH926" s="10" t="str">
        <f ca="1">IF(MATCH(D926,D$1:D926,0)=ROW(D926),D926&amp;";","")</f>
        <v/>
      </c>
      <c r="AI926" s="10" t="e">
        <f ca="1">IF(MATCH(E926,E$1:E926,0)=ROW(E926),E926&amp;";","")</f>
        <v>#VALUE!</v>
      </c>
    </row>
    <row r="927" spans="1:35">
      <c r="A927" s="10">
        <v>906</v>
      </c>
      <c r="B927" s="10" t="str">
        <f ca="1">'Application For TE&amp;GOTS'!X968</f>
        <v/>
      </c>
      <c r="C927" s="10">
        <f>'Application For TE&amp;GOTS'!$D968</f>
        <v>0</v>
      </c>
      <c r="D927" s="10" t="str" cm="1">
        <f t="array" aca="1" ref="D927" ca="1">IFERROR(INDIRECT("'Application For TE&amp;GOTS'!L"&amp;'Application For TE&amp;GOTS'!S968),"")</f>
        <v/>
      </c>
      <c r="E927" s="10" t="e">
        <f ca="1">'Application For TE&amp;GOTS'!AF968</f>
        <v>#VALUE!</v>
      </c>
      <c r="F927" s="10" t="str">
        <f ca="1">IFERROR(LEFT('Application For TE&amp;GOTS'!AH968,LEN('Application For TE&amp;GOTS'!AH968)-2),"")</f>
        <v/>
      </c>
      <c r="G927" s="10" t="e">
        <f ca="1">'Application For TE&amp;GOTS'!AI968</f>
        <v>#VALUE!</v>
      </c>
      <c r="AF927" s="10" t="str">
        <f ca="1">IF(MATCH(B927,B$1:B927,0)=ROW(B927),B927&amp;";","")</f>
        <v/>
      </c>
      <c r="AG927" s="10" t="str">
        <f>IF(MATCH(C927,C$1:C927,0)=ROW(C927),C927&amp;";","")</f>
        <v/>
      </c>
      <c r="AH927" s="10" t="str">
        <f ca="1">IF(MATCH(D927,D$1:D927,0)=ROW(D927),D927&amp;";","")</f>
        <v/>
      </c>
      <c r="AI927" s="10" t="e">
        <f ca="1">IF(MATCH(E927,E$1:E927,0)=ROW(E927),E927&amp;";","")</f>
        <v>#VALUE!</v>
      </c>
    </row>
    <row r="928" spans="1:35">
      <c r="A928" s="10">
        <v>907</v>
      </c>
      <c r="B928" s="10" t="str">
        <f ca="1">'Application For TE&amp;GOTS'!X969</f>
        <v/>
      </c>
      <c r="C928" s="10">
        <f>'Application For TE&amp;GOTS'!$D969</f>
        <v>0</v>
      </c>
      <c r="D928" s="10" t="str" cm="1">
        <f t="array" aca="1" ref="D928" ca="1">IFERROR(INDIRECT("'Application For TE&amp;GOTS'!L"&amp;'Application For TE&amp;GOTS'!S969),"")</f>
        <v/>
      </c>
      <c r="E928" s="10" t="e">
        <f ca="1">'Application For TE&amp;GOTS'!AF969</f>
        <v>#VALUE!</v>
      </c>
      <c r="F928" s="10" t="str">
        <f ca="1">IFERROR(LEFT('Application For TE&amp;GOTS'!AH969,LEN('Application For TE&amp;GOTS'!AH969)-2),"")</f>
        <v/>
      </c>
      <c r="G928" s="10" t="e">
        <f ca="1">'Application For TE&amp;GOTS'!AI969</f>
        <v>#VALUE!</v>
      </c>
      <c r="AF928" s="10" t="str">
        <f ca="1">IF(MATCH(B928,B$1:B928,0)=ROW(B928),B928&amp;";","")</f>
        <v/>
      </c>
      <c r="AG928" s="10" t="str">
        <f>IF(MATCH(C928,C$1:C928,0)=ROW(C928),C928&amp;";","")</f>
        <v/>
      </c>
      <c r="AH928" s="10" t="str">
        <f ca="1">IF(MATCH(D928,D$1:D928,0)=ROW(D928),D928&amp;";","")</f>
        <v/>
      </c>
      <c r="AI928" s="10" t="e">
        <f ca="1">IF(MATCH(E928,E$1:E928,0)=ROW(E928),E928&amp;";","")</f>
        <v>#VALUE!</v>
      </c>
    </row>
    <row r="929" spans="1:35">
      <c r="A929" s="10">
        <v>908</v>
      </c>
      <c r="B929" s="10" t="str">
        <f ca="1">'Application For TE&amp;GOTS'!X970</f>
        <v/>
      </c>
      <c r="C929" s="10">
        <f>'Application For TE&amp;GOTS'!$D970</f>
        <v>0</v>
      </c>
      <c r="D929" s="10" t="str" cm="1">
        <f t="array" aca="1" ref="D929" ca="1">IFERROR(INDIRECT("'Application For TE&amp;GOTS'!L"&amp;'Application For TE&amp;GOTS'!S970),"")</f>
        <v/>
      </c>
      <c r="E929" s="10" t="e">
        <f ca="1">'Application For TE&amp;GOTS'!AF970</f>
        <v>#VALUE!</v>
      </c>
      <c r="F929" s="10" t="str">
        <f ca="1">IFERROR(LEFT('Application For TE&amp;GOTS'!AH970,LEN('Application For TE&amp;GOTS'!AH970)-2),"")</f>
        <v/>
      </c>
      <c r="G929" s="10" t="e">
        <f ca="1">'Application For TE&amp;GOTS'!AI970</f>
        <v>#VALUE!</v>
      </c>
      <c r="AF929" s="10" t="str">
        <f ca="1">IF(MATCH(B929,B$1:B929,0)=ROW(B929),B929&amp;";","")</f>
        <v/>
      </c>
      <c r="AG929" s="10" t="str">
        <f>IF(MATCH(C929,C$1:C929,0)=ROW(C929),C929&amp;";","")</f>
        <v/>
      </c>
      <c r="AH929" s="10" t="str">
        <f ca="1">IF(MATCH(D929,D$1:D929,0)=ROW(D929),D929&amp;";","")</f>
        <v/>
      </c>
      <c r="AI929" s="10" t="e">
        <f ca="1">IF(MATCH(E929,E$1:E929,0)=ROW(E929),E929&amp;";","")</f>
        <v>#VALUE!</v>
      </c>
    </row>
    <row r="930" spans="1:35">
      <c r="A930" s="10">
        <v>909</v>
      </c>
      <c r="B930" s="10" t="str">
        <f ca="1">'Application For TE&amp;GOTS'!X971</f>
        <v/>
      </c>
      <c r="C930" s="10">
        <f>'Application For TE&amp;GOTS'!$D971</f>
        <v>0</v>
      </c>
      <c r="D930" s="10" t="str" cm="1">
        <f t="array" aca="1" ref="D930" ca="1">IFERROR(INDIRECT("'Application For TE&amp;GOTS'!L"&amp;'Application For TE&amp;GOTS'!S971),"")</f>
        <v/>
      </c>
      <c r="E930" s="10" t="e">
        <f ca="1">'Application For TE&amp;GOTS'!AF971</f>
        <v>#VALUE!</v>
      </c>
      <c r="F930" s="10" t="str">
        <f ca="1">IFERROR(LEFT('Application For TE&amp;GOTS'!AH971,LEN('Application For TE&amp;GOTS'!AH971)-2),"")</f>
        <v/>
      </c>
      <c r="G930" s="10" t="e">
        <f ca="1">'Application For TE&amp;GOTS'!AI971</f>
        <v>#VALUE!</v>
      </c>
      <c r="AF930" s="10" t="str">
        <f ca="1">IF(MATCH(B930,B$1:B930,0)=ROW(B930),B930&amp;";","")</f>
        <v/>
      </c>
      <c r="AG930" s="10" t="str">
        <f>IF(MATCH(C930,C$1:C930,0)=ROW(C930),C930&amp;";","")</f>
        <v/>
      </c>
      <c r="AH930" s="10" t="str">
        <f ca="1">IF(MATCH(D930,D$1:D930,0)=ROW(D930),D930&amp;";","")</f>
        <v/>
      </c>
      <c r="AI930" s="10" t="e">
        <f ca="1">IF(MATCH(E930,E$1:E930,0)=ROW(E930),E930&amp;";","")</f>
        <v>#VALUE!</v>
      </c>
    </row>
    <row r="931" spans="1:35">
      <c r="A931" s="10">
        <v>910</v>
      </c>
      <c r="B931" s="10" t="str">
        <f ca="1">'Application For TE&amp;GOTS'!X972</f>
        <v/>
      </c>
      <c r="C931" s="10">
        <f>'Application For TE&amp;GOTS'!$D972</f>
        <v>0</v>
      </c>
      <c r="D931" s="10" t="str" cm="1">
        <f t="array" aca="1" ref="D931" ca="1">IFERROR(INDIRECT("'Application For TE&amp;GOTS'!L"&amp;'Application For TE&amp;GOTS'!S972),"")</f>
        <v/>
      </c>
      <c r="E931" s="10" t="e">
        <f ca="1">'Application For TE&amp;GOTS'!AF972</f>
        <v>#VALUE!</v>
      </c>
      <c r="F931" s="10" t="str">
        <f ca="1">IFERROR(LEFT('Application For TE&amp;GOTS'!AH972,LEN('Application For TE&amp;GOTS'!AH972)-2),"")</f>
        <v/>
      </c>
      <c r="G931" s="10" t="e">
        <f ca="1">'Application For TE&amp;GOTS'!AI972</f>
        <v>#VALUE!</v>
      </c>
      <c r="AF931" s="10" t="str">
        <f ca="1">IF(MATCH(B931,B$1:B931,0)=ROW(B931),B931&amp;";","")</f>
        <v/>
      </c>
      <c r="AG931" s="10" t="str">
        <f>IF(MATCH(C931,C$1:C931,0)=ROW(C931),C931&amp;";","")</f>
        <v/>
      </c>
      <c r="AH931" s="10" t="str">
        <f ca="1">IF(MATCH(D931,D$1:D931,0)=ROW(D931),D931&amp;";","")</f>
        <v/>
      </c>
      <c r="AI931" s="10" t="e">
        <f ca="1">IF(MATCH(E931,E$1:E931,0)=ROW(E931),E931&amp;";","")</f>
        <v>#VALUE!</v>
      </c>
    </row>
    <row r="932" spans="1:35">
      <c r="A932" s="10">
        <v>911</v>
      </c>
      <c r="B932" s="10" t="str">
        <f ca="1">'Application For TE&amp;GOTS'!X973</f>
        <v/>
      </c>
      <c r="C932" s="10">
        <f>'Application For TE&amp;GOTS'!$D973</f>
        <v>0</v>
      </c>
      <c r="D932" s="10" t="str" cm="1">
        <f t="array" aca="1" ref="D932" ca="1">IFERROR(INDIRECT("'Application For TE&amp;GOTS'!L"&amp;'Application For TE&amp;GOTS'!S973),"")</f>
        <v/>
      </c>
      <c r="E932" s="10" t="e">
        <f ca="1">'Application For TE&amp;GOTS'!AF973</f>
        <v>#VALUE!</v>
      </c>
      <c r="F932" s="10" t="str">
        <f ca="1">IFERROR(LEFT('Application For TE&amp;GOTS'!AH973,LEN('Application For TE&amp;GOTS'!AH973)-2),"")</f>
        <v/>
      </c>
      <c r="G932" s="10" t="e">
        <f ca="1">'Application For TE&amp;GOTS'!AI973</f>
        <v>#VALUE!</v>
      </c>
      <c r="AF932" s="10" t="str">
        <f ca="1">IF(MATCH(B932,B$1:B932,0)=ROW(B932),B932&amp;";","")</f>
        <v/>
      </c>
      <c r="AG932" s="10" t="str">
        <f>IF(MATCH(C932,C$1:C932,0)=ROW(C932),C932&amp;";","")</f>
        <v/>
      </c>
      <c r="AH932" s="10" t="str">
        <f ca="1">IF(MATCH(D932,D$1:D932,0)=ROW(D932),D932&amp;";","")</f>
        <v/>
      </c>
      <c r="AI932" s="10" t="e">
        <f ca="1">IF(MATCH(E932,E$1:E932,0)=ROW(E932),E932&amp;";","")</f>
        <v>#VALUE!</v>
      </c>
    </row>
    <row r="933" spans="1:35">
      <c r="A933" s="10">
        <v>912</v>
      </c>
      <c r="B933" s="10" t="str">
        <f ca="1">'Application For TE&amp;GOTS'!X974</f>
        <v/>
      </c>
      <c r="C933" s="10">
        <f>'Application For TE&amp;GOTS'!$D974</f>
        <v>0</v>
      </c>
      <c r="D933" s="10" t="str" cm="1">
        <f t="array" aca="1" ref="D933" ca="1">IFERROR(INDIRECT("'Application For TE&amp;GOTS'!L"&amp;'Application For TE&amp;GOTS'!S974),"")</f>
        <v/>
      </c>
      <c r="E933" s="10" t="e">
        <f ca="1">'Application For TE&amp;GOTS'!AF974</f>
        <v>#VALUE!</v>
      </c>
      <c r="F933" s="10" t="str">
        <f ca="1">IFERROR(LEFT('Application For TE&amp;GOTS'!AH974,LEN('Application For TE&amp;GOTS'!AH974)-2),"")</f>
        <v/>
      </c>
      <c r="G933" s="10" t="e">
        <f ca="1">'Application For TE&amp;GOTS'!AI974</f>
        <v>#VALUE!</v>
      </c>
      <c r="AF933" s="10" t="str">
        <f ca="1">IF(MATCH(B933,B$1:B933,0)=ROW(B933),B933&amp;";","")</f>
        <v/>
      </c>
      <c r="AG933" s="10" t="str">
        <f>IF(MATCH(C933,C$1:C933,0)=ROW(C933),C933&amp;";","")</f>
        <v/>
      </c>
      <c r="AH933" s="10" t="str">
        <f ca="1">IF(MATCH(D933,D$1:D933,0)=ROW(D933),D933&amp;";","")</f>
        <v/>
      </c>
      <c r="AI933" s="10" t="e">
        <f ca="1">IF(MATCH(E933,E$1:E933,0)=ROW(E933),E933&amp;";","")</f>
        <v>#VALUE!</v>
      </c>
    </row>
    <row r="934" spans="1:35">
      <c r="A934" s="10">
        <v>913</v>
      </c>
      <c r="B934" s="10" t="str">
        <f ca="1">'Application For TE&amp;GOTS'!X975</f>
        <v/>
      </c>
      <c r="C934" s="10">
        <f>'Application For TE&amp;GOTS'!$D975</f>
        <v>0</v>
      </c>
      <c r="D934" s="10" t="str" cm="1">
        <f t="array" aca="1" ref="D934" ca="1">IFERROR(INDIRECT("'Application For TE&amp;GOTS'!L"&amp;'Application For TE&amp;GOTS'!S975),"")</f>
        <v/>
      </c>
      <c r="E934" s="10" t="e">
        <f ca="1">'Application For TE&amp;GOTS'!AF975</f>
        <v>#VALUE!</v>
      </c>
      <c r="F934" s="10" t="str">
        <f ca="1">IFERROR(LEFT('Application For TE&amp;GOTS'!AH975,LEN('Application For TE&amp;GOTS'!AH975)-2),"")</f>
        <v/>
      </c>
      <c r="G934" s="10" t="e">
        <f ca="1">'Application For TE&amp;GOTS'!AI975</f>
        <v>#VALUE!</v>
      </c>
      <c r="AF934" s="10" t="str">
        <f ca="1">IF(MATCH(B934,B$1:B934,0)=ROW(B934),B934&amp;";","")</f>
        <v/>
      </c>
      <c r="AG934" s="10" t="str">
        <f>IF(MATCH(C934,C$1:C934,0)=ROW(C934),C934&amp;";","")</f>
        <v/>
      </c>
      <c r="AH934" s="10" t="str">
        <f ca="1">IF(MATCH(D934,D$1:D934,0)=ROW(D934),D934&amp;";","")</f>
        <v/>
      </c>
      <c r="AI934" s="10" t="e">
        <f ca="1">IF(MATCH(E934,E$1:E934,0)=ROW(E934),E934&amp;";","")</f>
        <v>#VALUE!</v>
      </c>
    </row>
    <row r="935" spans="1:35">
      <c r="A935" s="10">
        <v>914</v>
      </c>
      <c r="B935" s="10" t="str">
        <f ca="1">'Application For TE&amp;GOTS'!X976</f>
        <v/>
      </c>
      <c r="C935" s="10">
        <f>'Application For TE&amp;GOTS'!$D976</f>
        <v>0</v>
      </c>
      <c r="D935" s="10" t="str" cm="1">
        <f t="array" aca="1" ref="D935" ca="1">IFERROR(INDIRECT("'Application For TE&amp;GOTS'!L"&amp;'Application For TE&amp;GOTS'!S976),"")</f>
        <v/>
      </c>
      <c r="E935" s="10" t="e">
        <f ca="1">'Application For TE&amp;GOTS'!AF976</f>
        <v>#VALUE!</v>
      </c>
      <c r="F935" s="10" t="str">
        <f ca="1">IFERROR(LEFT('Application For TE&amp;GOTS'!AH976,LEN('Application For TE&amp;GOTS'!AH976)-2),"")</f>
        <v/>
      </c>
      <c r="G935" s="10" t="e">
        <f ca="1">'Application For TE&amp;GOTS'!AI976</f>
        <v>#VALUE!</v>
      </c>
      <c r="AF935" s="10" t="str">
        <f ca="1">IF(MATCH(B935,B$1:B935,0)=ROW(B935),B935&amp;";","")</f>
        <v/>
      </c>
      <c r="AG935" s="10" t="str">
        <f>IF(MATCH(C935,C$1:C935,0)=ROW(C935),C935&amp;";","")</f>
        <v/>
      </c>
      <c r="AH935" s="10" t="str">
        <f ca="1">IF(MATCH(D935,D$1:D935,0)=ROW(D935),D935&amp;";","")</f>
        <v/>
      </c>
      <c r="AI935" s="10" t="e">
        <f ca="1">IF(MATCH(E935,E$1:E935,0)=ROW(E935),E935&amp;";","")</f>
        <v>#VALUE!</v>
      </c>
    </row>
    <row r="936" spans="1:35">
      <c r="A936" s="10">
        <v>915</v>
      </c>
      <c r="B936" s="10" t="str">
        <f ca="1">'Application For TE&amp;GOTS'!X977</f>
        <v/>
      </c>
      <c r="C936" s="10">
        <f>'Application For TE&amp;GOTS'!$D977</f>
        <v>0</v>
      </c>
      <c r="D936" s="10" t="str" cm="1">
        <f t="array" aca="1" ref="D936" ca="1">IFERROR(INDIRECT("'Application For TE&amp;GOTS'!L"&amp;'Application For TE&amp;GOTS'!S977),"")</f>
        <v/>
      </c>
      <c r="E936" s="10" t="e">
        <f ca="1">'Application For TE&amp;GOTS'!AF977</f>
        <v>#VALUE!</v>
      </c>
      <c r="F936" s="10" t="str">
        <f ca="1">IFERROR(LEFT('Application For TE&amp;GOTS'!AH977,LEN('Application For TE&amp;GOTS'!AH977)-2),"")</f>
        <v/>
      </c>
      <c r="G936" s="10" t="e">
        <f ca="1">'Application For TE&amp;GOTS'!AI977</f>
        <v>#VALUE!</v>
      </c>
      <c r="AF936" s="10" t="str">
        <f ca="1">IF(MATCH(B936,B$1:B936,0)=ROW(B936),B936&amp;";","")</f>
        <v/>
      </c>
      <c r="AG936" s="10" t="str">
        <f>IF(MATCH(C936,C$1:C936,0)=ROW(C936),C936&amp;";","")</f>
        <v/>
      </c>
      <c r="AH936" s="10" t="str">
        <f ca="1">IF(MATCH(D936,D$1:D936,0)=ROW(D936),D936&amp;";","")</f>
        <v/>
      </c>
      <c r="AI936" s="10" t="e">
        <f ca="1">IF(MATCH(E936,E$1:E936,0)=ROW(E936),E936&amp;";","")</f>
        <v>#VALUE!</v>
      </c>
    </row>
    <row r="937" spans="1:35">
      <c r="A937" s="10">
        <v>916</v>
      </c>
      <c r="B937" s="10" t="str">
        <f ca="1">'Application For TE&amp;GOTS'!X978</f>
        <v/>
      </c>
      <c r="C937" s="10">
        <f>'Application For TE&amp;GOTS'!$D978</f>
        <v>0</v>
      </c>
      <c r="D937" s="10" t="str" cm="1">
        <f t="array" aca="1" ref="D937" ca="1">IFERROR(INDIRECT("'Application For TE&amp;GOTS'!L"&amp;'Application For TE&amp;GOTS'!S978),"")</f>
        <v/>
      </c>
      <c r="E937" s="10" t="e">
        <f ca="1">'Application For TE&amp;GOTS'!AF978</f>
        <v>#VALUE!</v>
      </c>
      <c r="F937" s="10" t="str">
        <f ca="1">IFERROR(LEFT('Application For TE&amp;GOTS'!AH978,LEN('Application For TE&amp;GOTS'!AH978)-2),"")</f>
        <v/>
      </c>
      <c r="G937" s="10" t="e">
        <f ca="1">'Application For TE&amp;GOTS'!AI978</f>
        <v>#VALUE!</v>
      </c>
      <c r="AF937" s="10" t="str">
        <f ca="1">IF(MATCH(B937,B$1:B937,0)=ROW(B937),B937&amp;";","")</f>
        <v/>
      </c>
      <c r="AG937" s="10" t="str">
        <f>IF(MATCH(C937,C$1:C937,0)=ROW(C937),C937&amp;";","")</f>
        <v/>
      </c>
      <c r="AH937" s="10" t="str">
        <f ca="1">IF(MATCH(D937,D$1:D937,0)=ROW(D937),D937&amp;";","")</f>
        <v/>
      </c>
      <c r="AI937" s="10" t="e">
        <f ca="1">IF(MATCH(E937,E$1:E937,0)=ROW(E937),E937&amp;";","")</f>
        <v>#VALUE!</v>
      </c>
    </row>
    <row r="938" spans="1:35">
      <c r="A938" s="10">
        <v>917</v>
      </c>
      <c r="B938" s="10" t="str">
        <f ca="1">'Application For TE&amp;GOTS'!X979</f>
        <v/>
      </c>
      <c r="C938" s="10">
        <f>'Application For TE&amp;GOTS'!$D979</f>
        <v>0</v>
      </c>
      <c r="D938" s="10" t="str" cm="1">
        <f t="array" aca="1" ref="D938" ca="1">IFERROR(INDIRECT("'Application For TE&amp;GOTS'!L"&amp;'Application For TE&amp;GOTS'!S979),"")</f>
        <v/>
      </c>
      <c r="E938" s="10" t="e">
        <f ca="1">'Application For TE&amp;GOTS'!AF979</f>
        <v>#VALUE!</v>
      </c>
      <c r="F938" s="10" t="str">
        <f ca="1">IFERROR(LEFT('Application For TE&amp;GOTS'!AH979,LEN('Application For TE&amp;GOTS'!AH979)-2),"")</f>
        <v/>
      </c>
      <c r="G938" s="10" t="e">
        <f ca="1">'Application For TE&amp;GOTS'!AI979</f>
        <v>#VALUE!</v>
      </c>
      <c r="AF938" s="10" t="str">
        <f ca="1">IF(MATCH(B938,B$1:B938,0)=ROW(B938),B938&amp;";","")</f>
        <v/>
      </c>
      <c r="AG938" s="10" t="str">
        <f>IF(MATCH(C938,C$1:C938,0)=ROW(C938),C938&amp;";","")</f>
        <v/>
      </c>
      <c r="AH938" s="10" t="str">
        <f ca="1">IF(MATCH(D938,D$1:D938,0)=ROW(D938),D938&amp;";","")</f>
        <v/>
      </c>
      <c r="AI938" s="10" t="e">
        <f ca="1">IF(MATCH(E938,E$1:E938,0)=ROW(E938),E938&amp;";","")</f>
        <v>#VALUE!</v>
      </c>
    </row>
    <row r="939" spans="1:35">
      <c r="A939" s="10">
        <v>918</v>
      </c>
      <c r="B939" s="10" t="str">
        <f ca="1">'Application For TE&amp;GOTS'!X980</f>
        <v/>
      </c>
      <c r="C939" s="10">
        <f>'Application For TE&amp;GOTS'!$D980</f>
        <v>0</v>
      </c>
      <c r="D939" s="10" t="str" cm="1">
        <f t="array" aca="1" ref="D939" ca="1">IFERROR(INDIRECT("'Application For TE&amp;GOTS'!L"&amp;'Application For TE&amp;GOTS'!S980),"")</f>
        <v/>
      </c>
      <c r="E939" s="10" t="e">
        <f ca="1">'Application For TE&amp;GOTS'!AF980</f>
        <v>#VALUE!</v>
      </c>
      <c r="F939" s="10" t="str">
        <f ca="1">IFERROR(LEFT('Application For TE&amp;GOTS'!AH980,LEN('Application For TE&amp;GOTS'!AH980)-2),"")</f>
        <v/>
      </c>
      <c r="G939" s="10" t="e">
        <f ca="1">'Application For TE&amp;GOTS'!AI980</f>
        <v>#VALUE!</v>
      </c>
      <c r="AF939" s="10" t="str">
        <f ca="1">IF(MATCH(B939,B$1:B939,0)=ROW(B939),B939&amp;";","")</f>
        <v/>
      </c>
      <c r="AG939" s="10" t="str">
        <f>IF(MATCH(C939,C$1:C939,0)=ROW(C939),C939&amp;";","")</f>
        <v/>
      </c>
      <c r="AH939" s="10" t="str">
        <f ca="1">IF(MATCH(D939,D$1:D939,0)=ROW(D939),D939&amp;";","")</f>
        <v/>
      </c>
      <c r="AI939" s="10" t="e">
        <f ca="1">IF(MATCH(E939,E$1:E939,0)=ROW(E939),E939&amp;";","")</f>
        <v>#VALUE!</v>
      </c>
    </row>
    <row r="940" spans="1:35">
      <c r="A940" s="10">
        <v>919</v>
      </c>
      <c r="B940" s="10" t="str">
        <f ca="1">'Application For TE&amp;GOTS'!X981</f>
        <v/>
      </c>
      <c r="C940" s="10">
        <f>'Application For TE&amp;GOTS'!$D981</f>
        <v>0</v>
      </c>
      <c r="D940" s="10" t="str" cm="1">
        <f t="array" aca="1" ref="D940" ca="1">IFERROR(INDIRECT("'Application For TE&amp;GOTS'!L"&amp;'Application For TE&amp;GOTS'!S981),"")</f>
        <v/>
      </c>
      <c r="E940" s="10" t="e">
        <f ca="1">'Application For TE&amp;GOTS'!AF981</f>
        <v>#VALUE!</v>
      </c>
      <c r="F940" s="10" t="str">
        <f ca="1">IFERROR(LEFT('Application For TE&amp;GOTS'!AH981,LEN('Application For TE&amp;GOTS'!AH981)-2),"")</f>
        <v/>
      </c>
      <c r="G940" s="10" t="e">
        <f ca="1">'Application For TE&amp;GOTS'!AI981</f>
        <v>#VALUE!</v>
      </c>
      <c r="AF940" s="10" t="str">
        <f ca="1">IF(MATCH(B940,B$1:B940,0)=ROW(B940),B940&amp;";","")</f>
        <v/>
      </c>
      <c r="AG940" s="10" t="str">
        <f>IF(MATCH(C940,C$1:C940,0)=ROW(C940),C940&amp;";","")</f>
        <v/>
      </c>
      <c r="AH940" s="10" t="str">
        <f ca="1">IF(MATCH(D940,D$1:D940,0)=ROW(D940),D940&amp;";","")</f>
        <v/>
      </c>
      <c r="AI940" s="10" t="e">
        <f ca="1">IF(MATCH(E940,E$1:E940,0)=ROW(E940),E940&amp;";","")</f>
        <v>#VALUE!</v>
      </c>
    </row>
    <row r="941" spans="1:35">
      <c r="A941" s="10">
        <v>920</v>
      </c>
      <c r="B941" s="10" t="str">
        <f ca="1">'Application For TE&amp;GOTS'!X982</f>
        <v/>
      </c>
      <c r="C941" s="10">
        <f>'Application For TE&amp;GOTS'!$D982</f>
        <v>0</v>
      </c>
      <c r="D941" s="10" t="str" cm="1">
        <f t="array" aca="1" ref="D941" ca="1">IFERROR(INDIRECT("'Application For TE&amp;GOTS'!L"&amp;'Application For TE&amp;GOTS'!S982),"")</f>
        <v/>
      </c>
      <c r="E941" s="10" t="e">
        <f ca="1">'Application For TE&amp;GOTS'!AF982</f>
        <v>#VALUE!</v>
      </c>
      <c r="F941" s="10" t="str">
        <f ca="1">IFERROR(LEFT('Application For TE&amp;GOTS'!AH982,LEN('Application For TE&amp;GOTS'!AH982)-2),"")</f>
        <v/>
      </c>
      <c r="G941" s="10" t="e">
        <f ca="1">'Application For TE&amp;GOTS'!AI982</f>
        <v>#VALUE!</v>
      </c>
      <c r="AF941" s="10" t="str">
        <f ca="1">IF(MATCH(B941,B$1:B941,0)=ROW(B941),B941&amp;";","")</f>
        <v/>
      </c>
      <c r="AG941" s="10" t="str">
        <f>IF(MATCH(C941,C$1:C941,0)=ROW(C941),C941&amp;";","")</f>
        <v/>
      </c>
      <c r="AH941" s="10" t="str">
        <f ca="1">IF(MATCH(D941,D$1:D941,0)=ROW(D941),D941&amp;";","")</f>
        <v/>
      </c>
      <c r="AI941" s="10" t="e">
        <f ca="1">IF(MATCH(E941,E$1:E941,0)=ROW(E941),E941&amp;";","")</f>
        <v>#VALUE!</v>
      </c>
    </row>
    <row r="942" spans="1:35">
      <c r="A942" s="10">
        <v>921</v>
      </c>
      <c r="B942" s="10" t="str">
        <f ca="1">'Application For TE&amp;GOTS'!X983</f>
        <v/>
      </c>
      <c r="C942" s="10">
        <f>'Application For TE&amp;GOTS'!$D983</f>
        <v>0</v>
      </c>
      <c r="D942" s="10" t="str" cm="1">
        <f t="array" aca="1" ref="D942" ca="1">IFERROR(INDIRECT("'Application For TE&amp;GOTS'!L"&amp;'Application For TE&amp;GOTS'!S983),"")</f>
        <v/>
      </c>
      <c r="E942" s="10" t="e">
        <f ca="1">'Application For TE&amp;GOTS'!AF983</f>
        <v>#VALUE!</v>
      </c>
      <c r="F942" s="10" t="str">
        <f ca="1">IFERROR(LEFT('Application For TE&amp;GOTS'!AH983,LEN('Application For TE&amp;GOTS'!AH983)-2),"")</f>
        <v/>
      </c>
      <c r="G942" s="10" t="e">
        <f ca="1">'Application For TE&amp;GOTS'!AI983</f>
        <v>#VALUE!</v>
      </c>
      <c r="AF942" s="10" t="str">
        <f ca="1">IF(MATCH(B942,B$1:B942,0)=ROW(B942),B942&amp;";","")</f>
        <v/>
      </c>
      <c r="AG942" s="10" t="str">
        <f>IF(MATCH(C942,C$1:C942,0)=ROW(C942),C942&amp;";","")</f>
        <v/>
      </c>
      <c r="AH942" s="10" t="str">
        <f ca="1">IF(MATCH(D942,D$1:D942,0)=ROW(D942),D942&amp;";","")</f>
        <v/>
      </c>
      <c r="AI942" s="10" t="e">
        <f ca="1">IF(MATCH(E942,E$1:E942,0)=ROW(E942),E942&amp;";","")</f>
        <v>#VALUE!</v>
      </c>
    </row>
    <row r="943" spans="1:35">
      <c r="A943" s="10">
        <v>922</v>
      </c>
      <c r="B943" s="10" t="str">
        <f ca="1">'Application For TE&amp;GOTS'!X984</f>
        <v/>
      </c>
      <c r="C943" s="10">
        <f>'Application For TE&amp;GOTS'!$D984</f>
        <v>0</v>
      </c>
      <c r="D943" s="10" t="str" cm="1">
        <f t="array" aca="1" ref="D943" ca="1">IFERROR(INDIRECT("'Application For TE&amp;GOTS'!L"&amp;'Application For TE&amp;GOTS'!S984),"")</f>
        <v/>
      </c>
      <c r="E943" s="10" t="e">
        <f ca="1">'Application For TE&amp;GOTS'!AF984</f>
        <v>#VALUE!</v>
      </c>
      <c r="F943" s="10" t="str">
        <f ca="1">IFERROR(LEFT('Application For TE&amp;GOTS'!AH984,LEN('Application For TE&amp;GOTS'!AH984)-2),"")</f>
        <v/>
      </c>
      <c r="G943" s="10" t="e">
        <f ca="1">'Application For TE&amp;GOTS'!AI984</f>
        <v>#VALUE!</v>
      </c>
      <c r="AF943" s="10" t="str">
        <f ca="1">IF(MATCH(B943,B$1:B943,0)=ROW(B943),B943&amp;";","")</f>
        <v/>
      </c>
      <c r="AG943" s="10" t="str">
        <f>IF(MATCH(C943,C$1:C943,0)=ROW(C943),C943&amp;";","")</f>
        <v/>
      </c>
      <c r="AH943" s="10" t="str">
        <f ca="1">IF(MATCH(D943,D$1:D943,0)=ROW(D943),D943&amp;";","")</f>
        <v/>
      </c>
      <c r="AI943" s="10" t="e">
        <f ca="1">IF(MATCH(E943,E$1:E943,0)=ROW(E943),E943&amp;";","")</f>
        <v>#VALUE!</v>
      </c>
    </row>
    <row r="944" spans="1:35">
      <c r="A944" s="10">
        <v>923</v>
      </c>
      <c r="B944" s="10" t="str">
        <f ca="1">'Application For TE&amp;GOTS'!X985</f>
        <v/>
      </c>
      <c r="C944" s="10">
        <f>'Application For TE&amp;GOTS'!$D985</f>
        <v>0</v>
      </c>
      <c r="D944" s="10" t="str" cm="1">
        <f t="array" aca="1" ref="D944" ca="1">IFERROR(INDIRECT("'Application For TE&amp;GOTS'!L"&amp;'Application For TE&amp;GOTS'!S985),"")</f>
        <v/>
      </c>
      <c r="E944" s="10" t="e">
        <f ca="1">'Application For TE&amp;GOTS'!AF985</f>
        <v>#VALUE!</v>
      </c>
      <c r="F944" s="10" t="str">
        <f ca="1">IFERROR(LEFT('Application For TE&amp;GOTS'!AH985,LEN('Application For TE&amp;GOTS'!AH985)-2),"")</f>
        <v/>
      </c>
      <c r="G944" s="10" t="e">
        <f ca="1">'Application For TE&amp;GOTS'!AI985</f>
        <v>#VALUE!</v>
      </c>
      <c r="AF944" s="10" t="str">
        <f ca="1">IF(MATCH(B944,B$1:B944,0)=ROW(B944),B944&amp;";","")</f>
        <v/>
      </c>
      <c r="AG944" s="10" t="str">
        <f>IF(MATCH(C944,C$1:C944,0)=ROW(C944),C944&amp;";","")</f>
        <v/>
      </c>
      <c r="AH944" s="10" t="str">
        <f ca="1">IF(MATCH(D944,D$1:D944,0)=ROW(D944),D944&amp;";","")</f>
        <v/>
      </c>
      <c r="AI944" s="10" t="e">
        <f ca="1">IF(MATCH(E944,E$1:E944,0)=ROW(E944),E944&amp;";","")</f>
        <v>#VALUE!</v>
      </c>
    </row>
    <row r="945" spans="1:35">
      <c r="A945" s="10">
        <v>924</v>
      </c>
      <c r="B945" s="10" t="str">
        <f ca="1">'Application For TE&amp;GOTS'!X986</f>
        <v/>
      </c>
      <c r="C945" s="10">
        <f>'Application For TE&amp;GOTS'!$D986</f>
        <v>0</v>
      </c>
      <c r="D945" s="10" t="str" cm="1">
        <f t="array" aca="1" ref="D945" ca="1">IFERROR(INDIRECT("'Application For TE&amp;GOTS'!L"&amp;'Application For TE&amp;GOTS'!S986),"")</f>
        <v/>
      </c>
      <c r="E945" s="10" t="e">
        <f ca="1">'Application For TE&amp;GOTS'!AF986</f>
        <v>#VALUE!</v>
      </c>
      <c r="F945" s="10" t="str">
        <f ca="1">IFERROR(LEFT('Application For TE&amp;GOTS'!AH986,LEN('Application For TE&amp;GOTS'!AH986)-2),"")</f>
        <v/>
      </c>
      <c r="G945" s="10" t="e">
        <f ca="1">'Application For TE&amp;GOTS'!AI986</f>
        <v>#VALUE!</v>
      </c>
      <c r="AF945" s="10" t="str">
        <f ca="1">IF(MATCH(B945,B$1:B945,0)=ROW(B945),B945&amp;";","")</f>
        <v/>
      </c>
      <c r="AG945" s="10" t="str">
        <f>IF(MATCH(C945,C$1:C945,0)=ROW(C945),C945&amp;";","")</f>
        <v/>
      </c>
      <c r="AH945" s="10" t="str">
        <f ca="1">IF(MATCH(D945,D$1:D945,0)=ROW(D945),D945&amp;";","")</f>
        <v/>
      </c>
      <c r="AI945" s="10" t="e">
        <f ca="1">IF(MATCH(E945,E$1:E945,0)=ROW(E945),E945&amp;";","")</f>
        <v>#VALUE!</v>
      </c>
    </row>
    <row r="946" spans="1:35">
      <c r="A946" s="10">
        <v>925</v>
      </c>
      <c r="B946" s="10" t="str">
        <f ca="1">'Application For TE&amp;GOTS'!X987</f>
        <v/>
      </c>
      <c r="C946" s="10">
        <f>'Application For TE&amp;GOTS'!$D987</f>
        <v>0</v>
      </c>
      <c r="D946" s="10" t="str" cm="1">
        <f t="array" aca="1" ref="D946" ca="1">IFERROR(INDIRECT("'Application For TE&amp;GOTS'!L"&amp;'Application For TE&amp;GOTS'!S987),"")</f>
        <v/>
      </c>
      <c r="E946" s="10" t="e">
        <f ca="1">'Application For TE&amp;GOTS'!AF987</f>
        <v>#VALUE!</v>
      </c>
      <c r="F946" s="10" t="str">
        <f ca="1">IFERROR(LEFT('Application For TE&amp;GOTS'!AH987,LEN('Application For TE&amp;GOTS'!AH987)-2),"")</f>
        <v/>
      </c>
      <c r="G946" s="10" t="e">
        <f ca="1">'Application For TE&amp;GOTS'!AI987</f>
        <v>#VALUE!</v>
      </c>
      <c r="AF946" s="10" t="str">
        <f ca="1">IF(MATCH(B946,B$1:B946,0)=ROW(B946),B946&amp;";","")</f>
        <v/>
      </c>
      <c r="AG946" s="10" t="str">
        <f>IF(MATCH(C946,C$1:C946,0)=ROW(C946),C946&amp;";","")</f>
        <v/>
      </c>
      <c r="AH946" s="10" t="str">
        <f ca="1">IF(MATCH(D946,D$1:D946,0)=ROW(D946),D946&amp;";","")</f>
        <v/>
      </c>
      <c r="AI946" s="10" t="e">
        <f ca="1">IF(MATCH(E946,E$1:E946,0)=ROW(E946),E946&amp;";","")</f>
        <v>#VALUE!</v>
      </c>
    </row>
    <row r="947" spans="1:35">
      <c r="A947" s="10">
        <v>926</v>
      </c>
      <c r="B947" s="10" t="str">
        <f ca="1">'Application For TE&amp;GOTS'!X988</f>
        <v/>
      </c>
      <c r="C947" s="10">
        <f>'Application For TE&amp;GOTS'!$D988</f>
        <v>0</v>
      </c>
      <c r="D947" s="10" t="str" cm="1">
        <f t="array" aca="1" ref="D947" ca="1">IFERROR(INDIRECT("'Application For TE&amp;GOTS'!L"&amp;'Application For TE&amp;GOTS'!S988),"")</f>
        <v/>
      </c>
      <c r="E947" s="10" t="e">
        <f ca="1">'Application For TE&amp;GOTS'!AF988</f>
        <v>#VALUE!</v>
      </c>
      <c r="F947" s="10" t="str">
        <f ca="1">IFERROR(LEFT('Application For TE&amp;GOTS'!AH988,LEN('Application For TE&amp;GOTS'!AH988)-2),"")</f>
        <v/>
      </c>
      <c r="G947" s="10" t="e">
        <f ca="1">'Application For TE&amp;GOTS'!AI988</f>
        <v>#VALUE!</v>
      </c>
      <c r="AF947" s="10" t="str">
        <f ca="1">IF(MATCH(B947,B$1:B947,0)=ROW(B947),B947&amp;";","")</f>
        <v/>
      </c>
      <c r="AG947" s="10" t="str">
        <f>IF(MATCH(C947,C$1:C947,0)=ROW(C947),C947&amp;";","")</f>
        <v/>
      </c>
      <c r="AH947" s="10" t="str">
        <f ca="1">IF(MATCH(D947,D$1:D947,0)=ROW(D947),D947&amp;";","")</f>
        <v/>
      </c>
      <c r="AI947" s="10" t="e">
        <f ca="1">IF(MATCH(E947,E$1:E947,0)=ROW(E947),E947&amp;";","")</f>
        <v>#VALUE!</v>
      </c>
    </row>
    <row r="948" spans="1:35">
      <c r="A948" s="10">
        <v>927</v>
      </c>
      <c r="B948" s="10" t="str">
        <f ca="1">'Application For TE&amp;GOTS'!X989</f>
        <v/>
      </c>
      <c r="C948" s="10">
        <f>'Application For TE&amp;GOTS'!$D989</f>
        <v>0</v>
      </c>
      <c r="D948" s="10" t="str" cm="1">
        <f t="array" aca="1" ref="D948" ca="1">IFERROR(INDIRECT("'Application For TE&amp;GOTS'!L"&amp;'Application For TE&amp;GOTS'!S989),"")</f>
        <v/>
      </c>
      <c r="E948" s="10" t="e">
        <f ca="1">'Application For TE&amp;GOTS'!AF989</f>
        <v>#VALUE!</v>
      </c>
      <c r="F948" s="10" t="str">
        <f ca="1">IFERROR(LEFT('Application For TE&amp;GOTS'!AH989,LEN('Application For TE&amp;GOTS'!AH989)-2),"")</f>
        <v/>
      </c>
      <c r="G948" s="10" t="e">
        <f ca="1">'Application For TE&amp;GOTS'!AI989</f>
        <v>#VALUE!</v>
      </c>
      <c r="AF948" s="10" t="str">
        <f ca="1">IF(MATCH(B948,B$1:B948,0)=ROW(B948),B948&amp;";","")</f>
        <v/>
      </c>
      <c r="AG948" s="10" t="str">
        <f>IF(MATCH(C948,C$1:C948,0)=ROW(C948),C948&amp;";","")</f>
        <v/>
      </c>
      <c r="AH948" s="10" t="str">
        <f ca="1">IF(MATCH(D948,D$1:D948,0)=ROW(D948),D948&amp;";","")</f>
        <v/>
      </c>
      <c r="AI948" s="10" t="e">
        <f ca="1">IF(MATCH(E948,E$1:E948,0)=ROW(E948),E948&amp;";","")</f>
        <v>#VALUE!</v>
      </c>
    </row>
    <row r="949" spans="1:35">
      <c r="A949" s="10">
        <v>928</v>
      </c>
      <c r="B949" s="10" t="str">
        <f ca="1">'Application For TE&amp;GOTS'!X990</f>
        <v/>
      </c>
      <c r="C949" s="10">
        <f>'Application For TE&amp;GOTS'!$D990</f>
        <v>0</v>
      </c>
      <c r="D949" s="10" t="str" cm="1">
        <f t="array" aca="1" ref="D949" ca="1">IFERROR(INDIRECT("'Application For TE&amp;GOTS'!L"&amp;'Application For TE&amp;GOTS'!S990),"")</f>
        <v/>
      </c>
      <c r="E949" s="10" t="e">
        <f ca="1">'Application For TE&amp;GOTS'!AF990</f>
        <v>#VALUE!</v>
      </c>
      <c r="F949" s="10" t="str">
        <f ca="1">IFERROR(LEFT('Application For TE&amp;GOTS'!AH990,LEN('Application For TE&amp;GOTS'!AH990)-2),"")</f>
        <v/>
      </c>
      <c r="G949" s="10" t="e">
        <f ca="1">'Application For TE&amp;GOTS'!AI990</f>
        <v>#VALUE!</v>
      </c>
      <c r="AF949" s="10" t="str">
        <f ca="1">IF(MATCH(B949,B$1:B949,0)=ROW(B949),B949&amp;";","")</f>
        <v/>
      </c>
      <c r="AG949" s="10" t="str">
        <f>IF(MATCH(C949,C$1:C949,0)=ROW(C949),C949&amp;";","")</f>
        <v/>
      </c>
      <c r="AH949" s="10" t="str">
        <f ca="1">IF(MATCH(D949,D$1:D949,0)=ROW(D949),D949&amp;";","")</f>
        <v/>
      </c>
      <c r="AI949" s="10" t="e">
        <f ca="1">IF(MATCH(E949,E$1:E949,0)=ROW(E949),E949&amp;";","")</f>
        <v>#VALUE!</v>
      </c>
    </row>
    <row r="950" spans="1:35">
      <c r="A950" s="10">
        <v>929</v>
      </c>
      <c r="B950" s="10" t="str">
        <f ca="1">'Application For TE&amp;GOTS'!X991</f>
        <v/>
      </c>
      <c r="C950" s="10">
        <f>'Application For TE&amp;GOTS'!$D991</f>
        <v>0</v>
      </c>
      <c r="D950" s="10" t="str" cm="1">
        <f t="array" aca="1" ref="D950" ca="1">IFERROR(INDIRECT("'Application For TE&amp;GOTS'!L"&amp;'Application For TE&amp;GOTS'!S991),"")</f>
        <v/>
      </c>
      <c r="E950" s="10" t="e">
        <f ca="1">'Application For TE&amp;GOTS'!AF991</f>
        <v>#VALUE!</v>
      </c>
      <c r="F950" s="10" t="str">
        <f ca="1">IFERROR(LEFT('Application For TE&amp;GOTS'!AH991,LEN('Application For TE&amp;GOTS'!AH991)-2),"")</f>
        <v/>
      </c>
      <c r="G950" s="10" t="e">
        <f ca="1">'Application For TE&amp;GOTS'!AI991</f>
        <v>#VALUE!</v>
      </c>
      <c r="AF950" s="10" t="str">
        <f ca="1">IF(MATCH(B950,B$1:B950,0)=ROW(B950),B950&amp;";","")</f>
        <v/>
      </c>
      <c r="AG950" s="10" t="str">
        <f>IF(MATCH(C950,C$1:C950,0)=ROW(C950),C950&amp;";","")</f>
        <v/>
      </c>
      <c r="AH950" s="10" t="str">
        <f ca="1">IF(MATCH(D950,D$1:D950,0)=ROW(D950),D950&amp;";","")</f>
        <v/>
      </c>
      <c r="AI950" s="10" t="e">
        <f ca="1">IF(MATCH(E950,E$1:E950,0)=ROW(E950),E950&amp;";","")</f>
        <v>#VALUE!</v>
      </c>
    </row>
    <row r="951" spans="1:35">
      <c r="A951" s="10">
        <v>930</v>
      </c>
      <c r="B951" s="10" t="str">
        <f ca="1">'Application For TE&amp;GOTS'!X992</f>
        <v/>
      </c>
      <c r="C951" s="10">
        <f>'Application For TE&amp;GOTS'!$D992</f>
        <v>0</v>
      </c>
      <c r="D951" s="10" t="str" cm="1">
        <f t="array" aca="1" ref="D951" ca="1">IFERROR(INDIRECT("'Application For TE&amp;GOTS'!L"&amp;'Application For TE&amp;GOTS'!S992),"")</f>
        <v/>
      </c>
      <c r="E951" s="10" t="e">
        <f ca="1">'Application For TE&amp;GOTS'!AF992</f>
        <v>#VALUE!</v>
      </c>
      <c r="F951" s="10" t="str">
        <f ca="1">IFERROR(LEFT('Application For TE&amp;GOTS'!AH992,LEN('Application For TE&amp;GOTS'!AH992)-2),"")</f>
        <v/>
      </c>
      <c r="G951" s="10" t="e">
        <f ca="1">'Application For TE&amp;GOTS'!AI992</f>
        <v>#VALUE!</v>
      </c>
      <c r="AF951" s="10" t="str">
        <f ca="1">IF(MATCH(B951,B$1:B951,0)=ROW(B951),B951&amp;";","")</f>
        <v/>
      </c>
      <c r="AG951" s="10" t="str">
        <f>IF(MATCH(C951,C$1:C951,0)=ROW(C951),C951&amp;";","")</f>
        <v/>
      </c>
      <c r="AH951" s="10" t="str">
        <f ca="1">IF(MATCH(D951,D$1:D951,0)=ROW(D951),D951&amp;";","")</f>
        <v/>
      </c>
      <c r="AI951" s="10" t="e">
        <f ca="1">IF(MATCH(E951,E$1:E951,0)=ROW(E951),E951&amp;";","")</f>
        <v>#VALUE!</v>
      </c>
    </row>
    <row r="952" spans="1:35">
      <c r="A952" s="10">
        <v>931</v>
      </c>
      <c r="B952" s="10" t="str">
        <f ca="1">'Application For TE&amp;GOTS'!X993</f>
        <v/>
      </c>
      <c r="C952" s="10">
        <f>'Application For TE&amp;GOTS'!$D993</f>
        <v>0</v>
      </c>
      <c r="D952" s="10" t="str" cm="1">
        <f t="array" aca="1" ref="D952" ca="1">IFERROR(INDIRECT("'Application For TE&amp;GOTS'!L"&amp;'Application For TE&amp;GOTS'!S993),"")</f>
        <v/>
      </c>
      <c r="E952" s="10" t="e">
        <f ca="1">'Application For TE&amp;GOTS'!AF993</f>
        <v>#VALUE!</v>
      </c>
      <c r="F952" s="10" t="str">
        <f ca="1">IFERROR(LEFT('Application For TE&amp;GOTS'!AH993,LEN('Application For TE&amp;GOTS'!AH993)-2),"")</f>
        <v/>
      </c>
      <c r="G952" s="10" t="e">
        <f ca="1">'Application For TE&amp;GOTS'!AI993</f>
        <v>#VALUE!</v>
      </c>
      <c r="AF952" s="10" t="str">
        <f ca="1">IF(MATCH(B952,B$1:B952,0)=ROW(B952),B952&amp;";","")</f>
        <v/>
      </c>
      <c r="AG952" s="10" t="str">
        <f>IF(MATCH(C952,C$1:C952,0)=ROW(C952),C952&amp;";","")</f>
        <v/>
      </c>
      <c r="AH952" s="10" t="str">
        <f ca="1">IF(MATCH(D952,D$1:D952,0)=ROW(D952),D952&amp;";","")</f>
        <v/>
      </c>
      <c r="AI952" s="10" t="e">
        <f ca="1">IF(MATCH(E952,E$1:E952,0)=ROW(E952),E952&amp;";","")</f>
        <v>#VALUE!</v>
      </c>
    </row>
    <row r="953" spans="1:35">
      <c r="A953" s="10">
        <v>932</v>
      </c>
      <c r="B953" s="10" t="str">
        <f ca="1">'Application For TE&amp;GOTS'!X994</f>
        <v/>
      </c>
      <c r="C953" s="10">
        <f>'Application For TE&amp;GOTS'!$D994</f>
        <v>0</v>
      </c>
      <c r="D953" s="10" t="str" cm="1">
        <f t="array" aca="1" ref="D953" ca="1">IFERROR(INDIRECT("'Application For TE&amp;GOTS'!L"&amp;'Application For TE&amp;GOTS'!S994),"")</f>
        <v/>
      </c>
      <c r="E953" s="10" t="e">
        <f ca="1">'Application For TE&amp;GOTS'!AF994</f>
        <v>#VALUE!</v>
      </c>
      <c r="F953" s="10" t="str">
        <f ca="1">IFERROR(LEFT('Application For TE&amp;GOTS'!AH994,LEN('Application For TE&amp;GOTS'!AH994)-2),"")</f>
        <v/>
      </c>
      <c r="G953" s="10" t="e">
        <f ca="1">'Application For TE&amp;GOTS'!AI994</f>
        <v>#VALUE!</v>
      </c>
      <c r="AF953" s="10" t="str">
        <f ca="1">IF(MATCH(B953,B$1:B953,0)=ROW(B953),B953&amp;";","")</f>
        <v/>
      </c>
      <c r="AG953" s="10" t="str">
        <f>IF(MATCH(C953,C$1:C953,0)=ROW(C953),C953&amp;";","")</f>
        <v/>
      </c>
      <c r="AH953" s="10" t="str">
        <f ca="1">IF(MATCH(D953,D$1:D953,0)=ROW(D953),D953&amp;";","")</f>
        <v/>
      </c>
      <c r="AI953" s="10" t="e">
        <f ca="1">IF(MATCH(E953,E$1:E953,0)=ROW(E953),E953&amp;";","")</f>
        <v>#VALUE!</v>
      </c>
    </row>
    <row r="954" spans="1:35">
      <c r="A954" s="10">
        <v>933</v>
      </c>
      <c r="B954" s="10" t="str">
        <f ca="1">'Application For TE&amp;GOTS'!X995</f>
        <v/>
      </c>
      <c r="C954" s="10">
        <f>'Application For TE&amp;GOTS'!$D995</f>
        <v>0</v>
      </c>
      <c r="D954" s="10" t="str" cm="1">
        <f t="array" aca="1" ref="D954" ca="1">IFERROR(INDIRECT("'Application For TE&amp;GOTS'!L"&amp;'Application For TE&amp;GOTS'!S995),"")</f>
        <v/>
      </c>
      <c r="E954" s="10" t="e">
        <f ca="1">'Application For TE&amp;GOTS'!AF995</f>
        <v>#VALUE!</v>
      </c>
      <c r="F954" s="10" t="str">
        <f ca="1">IFERROR(LEFT('Application For TE&amp;GOTS'!AH995,LEN('Application For TE&amp;GOTS'!AH995)-2),"")</f>
        <v/>
      </c>
      <c r="G954" s="10" t="e">
        <f ca="1">'Application For TE&amp;GOTS'!AI995</f>
        <v>#VALUE!</v>
      </c>
      <c r="AF954" s="10" t="str">
        <f ca="1">IF(MATCH(B954,B$1:B954,0)=ROW(B954),B954&amp;";","")</f>
        <v/>
      </c>
      <c r="AG954" s="10" t="str">
        <f>IF(MATCH(C954,C$1:C954,0)=ROW(C954),C954&amp;";","")</f>
        <v/>
      </c>
      <c r="AH954" s="10" t="str">
        <f ca="1">IF(MATCH(D954,D$1:D954,0)=ROW(D954),D954&amp;";","")</f>
        <v/>
      </c>
      <c r="AI954" s="10" t="e">
        <f ca="1">IF(MATCH(E954,E$1:E954,0)=ROW(E954),E954&amp;";","")</f>
        <v>#VALUE!</v>
      </c>
    </row>
    <row r="955" spans="1:35">
      <c r="A955" s="10">
        <v>934</v>
      </c>
      <c r="B955" s="10" t="str">
        <f ca="1">'Application For TE&amp;GOTS'!X996</f>
        <v/>
      </c>
      <c r="C955" s="10">
        <f>'Application For TE&amp;GOTS'!$D996</f>
        <v>0</v>
      </c>
      <c r="D955" s="10" t="str" cm="1">
        <f t="array" aca="1" ref="D955" ca="1">IFERROR(INDIRECT("'Application For TE&amp;GOTS'!L"&amp;'Application For TE&amp;GOTS'!S996),"")</f>
        <v/>
      </c>
      <c r="E955" s="10" t="e">
        <f ca="1">'Application For TE&amp;GOTS'!AF996</f>
        <v>#VALUE!</v>
      </c>
      <c r="F955" s="10" t="str">
        <f ca="1">IFERROR(LEFT('Application For TE&amp;GOTS'!AH996,LEN('Application For TE&amp;GOTS'!AH996)-2),"")</f>
        <v/>
      </c>
      <c r="G955" s="10" t="e">
        <f ca="1">'Application For TE&amp;GOTS'!AI996</f>
        <v>#VALUE!</v>
      </c>
      <c r="AF955" s="10" t="str">
        <f ca="1">IF(MATCH(B955,B$1:B955,0)=ROW(B955),B955&amp;";","")</f>
        <v/>
      </c>
      <c r="AG955" s="10" t="str">
        <f>IF(MATCH(C955,C$1:C955,0)=ROW(C955),C955&amp;";","")</f>
        <v/>
      </c>
      <c r="AH955" s="10" t="str">
        <f ca="1">IF(MATCH(D955,D$1:D955,0)=ROW(D955),D955&amp;";","")</f>
        <v/>
      </c>
      <c r="AI955" s="10" t="e">
        <f ca="1">IF(MATCH(E955,E$1:E955,0)=ROW(E955),E955&amp;";","")</f>
        <v>#VALUE!</v>
      </c>
    </row>
    <row r="956" spans="1:35">
      <c r="A956" s="10">
        <v>935</v>
      </c>
      <c r="B956" s="10" t="str">
        <f ca="1">'Application For TE&amp;GOTS'!X997</f>
        <v/>
      </c>
      <c r="C956" s="10">
        <f>'Application For TE&amp;GOTS'!$D997</f>
        <v>0</v>
      </c>
      <c r="D956" s="10" t="str" cm="1">
        <f t="array" aca="1" ref="D956" ca="1">IFERROR(INDIRECT("'Application For TE&amp;GOTS'!L"&amp;'Application For TE&amp;GOTS'!S997),"")</f>
        <v/>
      </c>
      <c r="E956" s="10" t="e">
        <f ca="1">'Application For TE&amp;GOTS'!AF997</f>
        <v>#VALUE!</v>
      </c>
      <c r="F956" s="10" t="str">
        <f ca="1">IFERROR(LEFT('Application For TE&amp;GOTS'!AH997,LEN('Application For TE&amp;GOTS'!AH997)-2),"")</f>
        <v/>
      </c>
      <c r="G956" s="10" t="e">
        <f ca="1">'Application For TE&amp;GOTS'!AI997</f>
        <v>#VALUE!</v>
      </c>
      <c r="AF956" s="10" t="str">
        <f ca="1">IF(MATCH(B956,B$1:B956,0)=ROW(B956),B956&amp;";","")</f>
        <v/>
      </c>
      <c r="AG956" s="10" t="str">
        <f>IF(MATCH(C956,C$1:C956,0)=ROW(C956),C956&amp;";","")</f>
        <v/>
      </c>
      <c r="AH956" s="10" t="str">
        <f ca="1">IF(MATCH(D956,D$1:D956,0)=ROW(D956),D956&amp;";","")</f>
        <v/>
      </c>
      <c r="AI956" s="10" t="e">
        <f ca="1">IF(MATCH(E956,E$1:E956,0)=ROW(E956),E956&amp;";","")</f>
        <v>#VALUE!</v>
      </c>
    </row>
    <row r="957" spans="1:35">
      <c r="A957" s="10">
        <v>936</v>
      </c>
      <c r="B957" s="10" t="str">
        <f ca="1">'Application For TE&amp;GOTS'!X998</f>
        <v/>
      </c>
      <c r="C957" s="10">
        <f>'Application For TE&amp;GOTS'!$D998</f>
        <v>0</v>
      </c>
      <c r="D957" s="10" t="str" cm="1">
        <f t="array" aca="1" ref="D957" ca="1">IFERROR(INDIRECT("'Application For TE&amp;GOTS'!L"&amp;'Application For TE&amp;GOTS'!S998),"")</f>
        <v/>
      </c>
      <c r="E957" s="10" t="e">
        <f ca="1">'Application For TE&amp;GOTS'!AF998</f>
        <v>#VALUE!</v>
      </c>
      <c r="F957" s="10" t="str">
        <f ca="1">IFERROR(LEFT('Application For TE&amp;GOTS'!AH998,LEN('Application For TE&amp;GOTS'!AH998)-2),"")</f>
        <v/>
      </c>
      <c r="G957" s="10" t="e">
        <f ca="1">'Application For TE&amp;GOTS'!AI998</f>
        <v>#VALUE!</v>
      </c>
      <c r="AF957" s="10" t="str">
        <f ca="1">IF(MATCH(B957,B$1:B957,0)=ROW(B957),B957&amp;";","")</f>
        <v/>
      </c>
      <c r="AG957" s="10" t="str">
        <f>IF(MATCH(C957,C$1:C957,0)=ROW(C957),C957&amp;";","")</f>
        <v/>
      </c>
      <c r="AH957" s="10" t="str">
        <f ca="1">IF(MATCH(D957,D$1:D957,0)=ROW(D957),D957&amp;";","")</f>
        <v/>
      </c>
      <c r="AI957" s="10" t="e">
        <f ca="1">IF(MATCH(E957,E$1:E957,0)=ROW(E957),E957&amp;";","")</f>
        <v>#VALUE!</v>
      </c>
    </row>
    <row r="958" spans="1:35">
      <c r="A958" s="10">
        <v>937</v>
      </c>
      <c r="B958" s="10" t="str">
        <f ca="1">'Application For TE&amp;GOTS'!X999</f>
        <v/>
      </c>
      <c r="C958" s="10">
        <f>'Application For TE&amp;GOTS'!$D999</f>
        <v>0</v>
      </c>
      <c r="D958" s="10" t="str" cm="1">
        <f t="array" aca="1" ref="D958" ca="1">IFERROR(INDIRECT("'Application For TE&amp;GOTS'!L"&amp;'Application For TE&amp;GOTS'!S999),"")</f>
        <v/>
      </c>
      <c r="E958" s="10" t="e">
        <f ca="1">'Application For TE&amp;GOTS'!AF999</f>
        <v>#VALUE!</v>
      </c>
      <c r="F958" s="10" t="str">
        <f ca="1">IFERROR(LEFT('Application For TE&amp;GOTS'!AH999,LEN('Application For TE&amp;GOTS'!AH999)-2),"")</f>
        <v/>
      </c>
      <c r="G958" s="10" t="e">
        <f ca="1">'Application For TE&amp;GOTS'!AI999</f>
        <v>#VALUE!</v>
      </c>
      <c r="AF958" s="10" t="str">
        <f ca="1">IF(MATCH(B958,B$1:B958,0)=ROW(B958),B958&amp;";","")</f>
        <v/>
      </c>
      <c r="AG958" s="10" t="str">
        <f>IF(MATCH(C958,C$1:C958,0)=ROW(C958),C958&amp;";","")</f>
        <v/>
      </c>
      <c r="AH958" s="10" t="str">
        <f ca="1">IF(MATCH(D958,D$1:D958,0)=ROW(D958),D958&amp;";","")</f>
        <v/>
      </c>
      <c r="AI958" s="10" t="e">
        <f ca="1">IF(MATCH(E958,E$1:E958,0)=ROW(E958),E958&amp;";","")</f>
        <v>#VALUE!</v>
      </c>
    </row>
    <row r="959" spans="1:35">
      <c r="A959" s="10">
        <v>938</v>
      </c>
      <c r="B959" s="10" t="str">
        <f ca="1">'Application For TE&amp;GOTS'!X1000</f>
        <v/>
      </c>
      <c r="C959" s="10">
        <f>'Application For TE&amp;GOTS'!$D1000</f>
        <v>0</v>
      </c>
      <c r="D959" s="10" t="str" cm="1">
        <f t="array" aca="1" ref="D959" ca="1">IFERROR(INDIRECT("'Application For TE&amp;GOTS'!L"&amp;'Application For TE&amp;GOTS'!S1000),"")</f>
        <v/>
      </c>
      <c r="E959" s="10" t="e">
        <f ca="1">'Application For TE&amp;GOTS'!AF1000</f>
        <v>#VALUE!</v>
      </c>
      <c r="F959" s="10" t="str">
        <f ca="1">IFERROR(LEFT('Application For TE&amp;GOTS'!AH1000,LEN('Application For TE&amp;GOTS'!AH1000)-2),"")</f>
        <v/>
      </c>
      <c r="G959" s="10" t="e">
        <f ca="1">'Application For TE&amp;GOTS'!AI1000</f>
        <v>#VALUE!</v>
      </c>
      <c r="AF959" s="10" t="str">
        <f ca="1">IF(MATCH(B959,B$1:B959,0)=ROW(B959),B959&amp;";","")</f>
        <v/>
      </c>
      <c r="AG959" s="10" t="str">
        <f>IF(MATCH(C959,C$1:C959,0)=ROW(C959),C959&amp;";","")</f>
        <v/>
      </c>
      <c r="AH959" s="10" t="str">
        <f ca="1">IF(MATCH(D959,D$1:D959,0)=ROW(D959),D959&amp;";","")</f>
        <v/>
      </c>
      <c r="AI959" s="10" t="e">
        <f ca="1">IF(MATCH(E959,E$1:E959,0)=ROW(E959),E959&amp;";","")</f>
        <v>#VALUE!</v>
      </c>
    </row>
    <row r="960" spans="1:35">
      <c r="A960" s="10">
        <v>939</v>
      </c>
      <c r="B960" s="10" t="str">
        <f ca="1">'Application For TE&amp;GOTS'!X1001</f>
        <v/>
      </c>
      <c r="C960" s="10">
        <f>'Application For TE&amp;GOTS'!$D1001</f>
        <v>0</v>
      </c>
      <c r="D960" s="10" t="str" cm="1">
        <f t="array" aca="1" ref="D960" ca="1">IFERROR(INDIRECT("'Application For TE&amp;GOTS'!L"&amp;'Application For TE&amp;GOTS'!S1001),"")</f>
        <v/>
      </c>
      <c r="E960" s="10" t="e">
        <f ca="1">'Application For TE&amp;GOTS'!AF1001</f>
        <v>#VALUE!</v>
      </c>
      <c r="F960" s="10" t="str">
        <f ca="1">IFERROR(LEFT('Application For TE&amp;GOTS'!AH1001,LEN('Application For TE&amp;GOTS'!AH1001)-2),"")</f>
        <v/>
      </c>
      <c r="G960" s="10" t="e">
        <f ca="1">'Application For TE&amp;GOTS'!AI1001</f>
        <v>#VALUE!</v>
      </c>
      <c r="AF960" s="10" t="str">
        <f ca="1">IF(MATCH(B960,B$1:B960,0)=ROW(B960),B960&amp;";","")</f>
        <v/>
      </c>
      <c r="AG960" s="10" t="str">
        <f>IF(MATCH(C960,C$1:C960,0)=ROW(C960),C960&amp;";","")</f>
        <v/>
      </c>
      <c r="AH960" s="10" t="str">
        <f ca="1">IF(MATCH(D960,D$1:D960,0)=ROW(D960),D960&amp;";","")</f>
        <v/>
      </c>
      <c r="AI960" s="10" t="e">
        <f ca="1">IF(MATCH(E960,E$1:E960,0)=ROW(E960),E960&amp;";","")</f>
        <v>#VALUE!</v>
      </c>
    </row>
    <row r="961" spans="1:35">
      <c r="A961" s="10">
        <v>940</v>
      </c>
      <c r="B961" s="10" t="str">
        <f ca="1">'Application For TE&amp;GOTS'!X1002</f>
        <v/>
      </c>
      <c r="C961" s="10">
        <f>'Application For TE&amp;GOTS'!$D1002</f>
        <v>0</v>
      </c>
      <c r="D961" s="10" t="str" cm="1">
        <f t="array" aca="1" ref="D961" ca="1">IFERROR(INDIRECT("'Application For TE&amp;GOTS'!L"&amp;'Application For TE&amp;GOTS'!S1002),"")</f>
        <v/>
      </c>
      <c r="E961" s="10" t="e">
        <f ca="1">'Application For TE&amp;GOTS'!AF1002</f>
        <v>#VALUE!</v>
      </c>
      <c r="F961" s="10" t="str">
        <f ca="1">IFERROR(LEFT('Application For TE&amp;GOTS'!AH1002,LEN('Application For TE&amp;GOTS'!AH1002)-2),"")</f>
        <v/>
      </c>
      <c r="G961" s="10" t="e">
        <f ca="1">'Application For TE&amp;GOTS'!AI1002</f>
        <v>#VALUE!</v>
      </c>
      <c r="AF961" s="10" t="str">
        <f ca="1">IF(MATCH(B961,B$1:B961,0)=ROW(B961),B961&amp;";","")</f>
        <v/>
      </c>
      <c r="AG961" s="10" t="str">
        <f>IF(MATCH(C961,C$1:C961,0)=ROW(C961),C961&amp;";","")</f>
        <v/>
      </c>
      <c r="AH961" s="10" t="str">
        <f ca="1">IF(MATCH(D961,D$1:D961,0)=ROW(D961),D961&amp;";","")</f>
        <v/>
      </c>
      <c r="AI961" s="10" t="e">
        <f ca="1">IF(MATCH(E961,E$1:E961,0)=ROW(E961),E961&amp;";","")</f>
        <v>#VALUE!</v>
      </c>
    </row>
    <row r="962" spans="1:35">
      <c r="A962" s="10">
        <v>941</v>
      </c>
      <c r="B962" s="10" t="str">
        <f ca="1">'Application For TE&amp;GOTS'!X1003</f>
        <v/>
      </c>
      <c r="C962" s="10">
        <f>'Application For TE&amp;GOTS'!$D1003</f>
        <v>0</v>
      </c>
      <c r="D962" s="10" t="str" cm="1">
        <f t="array" aca="1" ref="D962" ca="1">IFERROR(INDIRECT("'Application For TE&amp;GOTS'!L"&amp;'Application For TE&amp;GOTS'!S1003),"")</f>
        <v/>
      </c>
      <c r="E962" s="10" t="e">
        <f ca="1">'Application For TE&amp;GOTS'!AF1003</f>
        <v>#VALUE!</v>
      </c>
      <c r="F962" s="10" t="str">
        <f ca="1">IFERROR(LEFT('Application For TE&amp;GOTS'!AH1003,LEN('Application For TE&amp;GOTS'!AH1003)-2),"")</f>
        <v/>
      </c>
      <c r="G962" s="10" t="e">
        <f ca="1">'Application For TE&amp;GOTS'!AI1003</f>
        <v>#VALUE!</v>
      </c>
      <c r="AF962" s="10" t="str">
        <f ca="1">IF(MATCH(B962,B$1:B962,0)=ROW(B962),B962&amp;";","")</f>
        <v/>
      </c>
      <c r="AG962" s="10" t="str">
        <f>IF(MATCH(C962,C$1:C962,0)=ROW(C962),C962&amp;";","")</f>
        <v/>
      </c>
      <c r="AH962" s="10" t="str">
        <f ca="1">IF(MATCH(D962,D$1:D962,0)=ROW(D962),D962&amp;";","")</f>
        <v/>
      </c>
      <c r="AI962" s="10" t="e">
        <f ca="1">IF(MATCH(E962,E$1:E962,0)=ROW(E962),E962&amp;";","")</f>
        <v>#VALUE!</v>
      </c>
    </row>
    <row r="963" spans="1:35">
      <c r="A963" s="10">
        <v>942</v>
      </c>
      <c r="B963" s="10" t="str">
        <f ca="1">'Application For TE&amp;GOTS'!X1004</f>
        <v/>
      </c>
      <c r="C963" s="10">
        <f>'Application For TE&amp;GOTS'!$D1004</f>
        <v>0</v>
      </c>
      <c r="D963" s="10" t="str" cm="1">
        <f t="array" aca="1" ref="D963" ca="1">IFERROR(INDIRECT("'Application For TE&amp;GOTS'!L"&amp;'Application For TE&amp;GOTS'!S1004),"")</f>
        <v/>
      </c>
      <c r="E963" s="10" t="e">
        <f ca="1">'Application For TE&amp;GOTS'!AF1004</f>
        <v>#VALUE!</v>
      </c>
      <c r="F963" s="10" t="str">
        <f ca="1">IFERROR(LEFT('Application For TE&amp;GOTS'!AH1004,LEN('Application For TE&amp;GOTS'!AH1004)-2),"")</f>
        <v/>
      </c>
      <c r="G963" s="10" t="e">
        <f ca="1">'Application For TE&amp;GOTS'!AI1004</f>
        <v>#VALUE!</v>
      </c>
      <c r="AF963" s="10" t="str">
        <f ca="1">IF(MATCH(B963,B$1:B963,0)=ROW(B963),B963&amp;";","")</f>
        <v/>
      </c>
      <c r="AG963" s="10" t="str">
        <f>IF(MATCH(C963,C$1:C963,0)=ROW(C963),C963&amp;";","")</f>
        <v/>
      </c>
      <c r="AH963" s="10" t="str">
        <f ca="1">IF(MATCH(D963,D$1:D963,0)=ROW(D963),D963&amp;";","")</f>
        <v/>
      </c>
      <c r="AI963" s="10" t="e">
        <f ca="1">IF(MATCH(E963,E$1:E963,0)=ROW(E963),E963&amp;";","")</f>
        <v>#VALUE!</v>
      </c>
    </row>
    <row r="964" spans="1:35">
      <c r="A964" s="10">
        <v>943</v>
      </c>
      <c r="B964" s="10" t="str">
        <f ca="1">'Application For TE&amp;GOTS'!X1005</f>
        <v/>
      </c>
      <c r="C964" s="10">
        <f>'Application For TE&amp;GOTS'!$D1005</f>
        <v>0</v>
      </c>
      <c r="D964" s="10" t="str" cm="1">
        <f t="array" aca="1" ref="D964" ca="1">IFERROR(INDIRECT("'Application For TE&amp;GOTS'!L"&amp;'Application For TE&amp;GOTS'!S1005),"")</f>
        <v/>
      </c>
      <c r="E964" s="10" t="e">
        <f ca="1">'Application For TE&amp;GOTS'!AF1005</f>
        <v>#VALUE!</v>
      </c>
      <c r="F964" s="10" t="str">
        <f ca="1">IFERROR(LEFT('Application For TE&amp;GOTS'!AH1005,LEN('Application For TE&amp;GOTS'!AH1005)-2),"")</f>
        <v/>
      </c>
      <c r="G964" s="10" t="e">
        <f ca="1">'Application For TE&amp;GOTS'!AI1005</f>
        <v>#VALUE!</v>
      </c>
      <c r="AF964" s="10" t="str">
        <f ca="1">IF(MATCH(B964,B$1:B964,0)=ROW(B964),B964&amp;";","")</f>
        <v/>
      </c>
      <c r="AG964" s="10" t="str">
        <f>IF(MATCH(C964,C$1:C964,0)=ROW(C964),C964&amp;";","")</f>
        <v/>
      </c>
      <c r="AH964" s="10" t="str">
        <f ca="1">IF(MATCH(D964,D$1:D964,0)=ROW(D964),D964&amp;";","")</f>
        <v/>
      </c>
      <c r="AI964" s="10" t="e">
        <f ca="1">IF(MATCH(E964,E$1:E964,0)=ROW(E964),E964&amp;";","")</f>
        <v>#VALUE!</v>
      </c>
    </row>
    <row r="965" spans="1:35">
      <c r="A965" s="10">
        <v>944</v>
      </c>
      <c r="B965" s="10" t="str">
        <f ca="1">'Application For TE&amp;GOTS'!X1006</f>
        <v/>
      </c>
      <c r="C965" s="10">
        <f>'Application For TE&amp;GOTS'!$D1006</f>
        <v>0</v>
      </c>
      <c r="D965" s="10" t="str" cm="1">
        <f t="array" aca="1" ref="D965" ca="1">IFERROR(INDIRECT("'Application For TE&amp;GOTS'!L"&amp;'Application For TE&amp;GOTS'!S1006),"")</f>
        <v/>
      </c>
      <c r="E965" s="10" t="e">
        <f ca="1">'Application For TE&amp;GOTS'!AF1006</f>
        <v>#VALUE!</v>
      </c>
      <c r="F965" s="10" t="str">
        <f ca="1">IFERROR(LEFT('Application For TE&amp;GOTS'!AH1006,LEN('Application For TE&amp;GOTS'!AH1006)-2),"")</f>
        <v/>
      </c>
      <c r="G965" s="10" t="e">
        <f ca="1">'Application For TE&amp;GOTS'!AI1006</f>
        <v>#VALUE!</v>
      </c>
      <c r="AF965" s="10" t="str">
        <f ca="1">IF(MATCH(B965,B$1:B965,0)=ROW(B965),B965&amp;";","")</f>
        <v/>
      </c>
      <c r="AG965" s="10" t="str">
        <f>IF(MATCH(C965,C$1:C965,0)=ROW(C965),C965&amp;";","")</f>
        <v/>
      </c>
      <c r="AH965" s="10" t="str">
        <f ca="1">IF(MATCH(D965,D$1:D965,0)=ROW(D965),D965&amp;";","")</f>
        <v/>
      </c>
      <c r="AI965" s="10" t="e">
        <f ca="1">IF(MATCH(E965,E$1:E965,0)=ROW(E965),E965&amp;";","")</f>
        <v>#VALUE!</v>
      </c>
    </row>
    <row r="966" spans="1:35">
      <c r="A966" s="10">
        <v>945</v>
      </c>
      <c r="B966" s="10" t="str">
        <f ca="1">'Application For TE&amp;GOTS'!X1007</f>
        <v/>
      </c>
      <c r="C966" s="10">
        <f>'Application For TE&amp;GOTS'!$D1007</f>
        <v>0</v>
      </c>
      <c r="D966" s="10" t="str" cm="1">
        <f t="array" aca="1" ref="D966" ca="1">IFERROR(INDIRECT("'Application For TE&amp;GOTS'!L"&amp;'Application For TE&amp;GOTS'!S1007),"")</f>
        <v/>
      </c>
      <c r="E966" s="10" t="e">
        <f ca="1">'Application For TE&amp;GOTS'!AF1007</f>
        <v>#VALUE!</v>
      </c>
      <c r="F966" s="10" t="str">
        <f ca="1">IFERROR(LEFT('Application For TE&amp;GOTS'!AH1007,LEN('Application For TE&amp;GOTS'!AH1007)-2),"")</f>
        <v/>
      </c>
      <c r="G966" s="10" t="e">
        <f ca="1">'Application For TE&amp;GOTS'!AI1007</f>
        <v>#VALUE!</v>
      </c>
      <c r="AF966" s="10" t="str">
        <f ca="1">IF(MATCH(B966,B$1:B966,0)=ROW(B966),B966&amp;";","")</f>
        <v/>
      </c>
      <c r="AG966" s="10" t="str">
        <f>IF(MATCH(C966,C$1:C966,0)=ROW(C966),C966&amp;";","")</f>
        <v/>
      </c>
      <c r="AH966" s="10" t="str">
        <f ca="1">IF(MATCH(D966,D$1:D966,0)=ROW(D966),D966&amp;";","")</f>
        <v/>
      </c>
      <c r="AI966" s="10" t="e">
        <f ca="1">IF(MATCH(E966,E$1:E966,0)=ROW(E966),E966&amp;";","")</f>
        <v>#VALUE!</v>
      </c>
    </row>
    <row r="967" spans="1:35">
      <c r="A967" s="10">
        <v>946</v>
      </c>
      <c r="B967" s="10" t="str">
        <f ca="1">'Application For TE&amp;GOTS'!X1008</f>
        <v/>
      </c>
      <c r="C967" s="10">
        <f>'Application For TE&amp;GOTS'!$D1008</f>
        <v>0</v>
      </c>
      <c r="D967" s="10" t="str" cm="1">
        <f t="array" aca="1" ref="D967" ca="1">IFERROR(INDIRECT("'Application For TE&amp;GOTS'!L"&amp;'Application For TE&amp;GOTS'!S1008),"")</f>
        <v/>
      </c>
      <c r="E967" s="10" t="e">
        <f ca="1">'Application For TE&amp;GOTS'!AF1008</f>
        <v>#VALUE!</v>
      </c>
      <c r="F967" s="10" t="str">
        <f ca="1">IFERROR(LEFT('Application For TE&amp;GOTS'!AH1008,LEN('Application For TE&amp;GOTS'!AH1008)-2),"")</f>
        <v/>
      </c>
      <c r="G967" s="10" t="e">
        <f ca="1">'Application For TE&amp;GOTS'!AI1008</f>
        <v>#VALUE!</v>
      </c>
      <c r="AF967" s="10" t="str">
        <f ca="1">IF(MATCH(B967,B$1:B967,0)=ROW(B967),B967&amp;";","")</f>
        <v/>
      </c>
      <c r="AG967" s="10" t="str">
        <f>IF(MATCH(C967,C$1:C967,0)=ROW(C967),C967&amp;";","")</f>
        <v/>
      </c>
      <c r="AH967" s="10" t="str">
        <f ca="1">IF(MATCH(D967,D$1:D967,0)=ROW(D967),D967&amp;";","")</f>
        <v/>
      </c>
      <c r="AI967" s="10" t="e">
        <f ca="1">IF(MATCH(E967,E$1:E967,0)=ROW(E967),E967&amp;";","")</f>
        <v>#VALUE!</v>
      </c>
    </row>
    <row r="968" spans="1:35">
      <c r="A968" s="10">
        <v>947</v>
      </c>
      <c r="B968" s="10" t="str">
        <f ca="1">'Application For TE&amp;GOTS'!X1009</f>
        <v/>
      </c>
      <c r="C968" s="10">
        <f>'Application For TE&amp;GOTS'!$D1009</f>
        <v>0</v>
      </c>
      <c r="D968" s="10" t="str" cm="1">
        <f t="array" aca="1" ref="D968" ca="1">IFERROR(INDIRECT("'Application For TE&amp;GOTS'!L"&amp;'Application For TE&amp;GOTS'!S1009),"")</f>
        <v/>
      </c>
      <c r="E968" s="10" t="e">
        <f ca="1">'Application For TE&amp;GOTS'!AF1009</f>
        <v>#VALUE!</v>
      </c>
      <c r="F968" s="10" t="str">
        <f ca="1">IFERROR(LEFT('Application For TE&amp;GOTS'!AH1009,LEN('Application For TE&amp;GOTS'!AH1009)-2),"")</f>
        <v/>
      </c>
      <c r="G968" s="10" t="e">
        <f ca="1">'Application For TE&amp;GOTS'!AI1009</f>
        <v>#VALUE!</v>
      </c>
      <c r="AF968" s="10" t="str">
        <f ca="1">IF(MATCH(B968,B$1:B968,0)=ROW(B968),B968&amp;";","")</f>
        <v/>
      </c>
      <c r="AG968" s="10" t="str">
        <f>IF(MATCH(C968,C$1:C968,0)=ROW(C968),C968&amp;";","")</f>
        <v/>
      </c>
      <c r="AH968" s="10" t="str">
        <f ca="1">IF(MATCH(D968,D$1:D968,0)=ROW(D968),D968&amp;";","")</f>
        <v/>
      </c>
      <c r="AI968" s="10" t="e">
        <f ca="1">IF(MATCH(E968,E$1:E968,0)=ROW(E968),E968&amp;";","")</f>
        <v>#VALUE!</v>
      </c>
    </row>
    <row r="969" spans="1:35">
      <c r="A969" s="10">
        <v>948</v>
      </c>
      <c r="B969" s="10" t="str">
        <f ca="1">'Application For TE&amp;GOTS'!X1010</f>
        <v/>
      </c>
      <c r="C969" s="10">
        <f>'Application For TE&amp;GOTS'!$D1010</f>
        <v>0</v>
      </c>
      <c r="D969" s="10" t="str" cm="1">
        <f t="array" aca="1" ref="D969" ca="1">IFERROR(INDIRECT("'Application For TE&amp;GOTS'!L"&amp;'Application For TE&amp;GOTS'!S1010),"")</f>
        <v/>
      </c>
      <c r="E969" s="10" t="e">
        <f ca="1">'Application For TE&amp;GOTS'!AF1010</f>
        <v>#VALUE!</v>
      </c>
      <c r="F969" s="10" t="str">
        <f ca="1">IFERROR(LEFT('Application For TE&amp;GOTS'!AH1010,LEN('Application For TE&amp;GOTS'!AH1010)-2),"")</f>
        <v/>
      </c>
      <c r="G969" s="10" t="e">
        <f ca="1">'Application For TE&amp;GOTS'!AI1010</f>
        <v>#VALUE!</v>
      </c>
      <c r="AF969" s="10" t="str">
        <f ca="1">IF(MATCH(B969,B$1:B969,0)=ROW(B969),B969&amp;";","")</f>
        <v/>
      </c>
      <c r="AG969" s="10" t="str">
        <f>IF(MATCH(C969,C$1:C969,0)=ROW(C969),C969&amp;";","")</f>
        <v/>
      </c>
      <c r="AH969" s="10" t="str">
        <f ca="1">IF(MATCH(D969,D$1:D969,0)=ROW(D969),D969&amp;";","")</f>
        <v/>
      </c>
      <c r="AI969" s="10" t="e">
        <f ca="1">IF(MATCH(E969,E$1:E969,0)=ROW(E969),E969&amp;";","")</f>
        <v>#VALUE!</v>
      </c>
    </row>
    <row r="970" spans="1:35">
      <c r="A970" s="10">
        <v>949</v>
      </c>
      <c r="B970" s="10" t="str">
        <f ca="1">'Application For TE&amp;GOTS'!X1011</f>
        <v/>
      </c>
      <c r="C970" s="10">
        <f>'Application For TE&amp;GOTS'!$D1011</f>
        <v>0</v>
      </c>
      <c r="D970" s="10" t="str" cm="1">
        <f t="array" aca="1" ref="D970" ca="1">IFERROR(INDIRECT("'Application For TE&amp;GOTS'!L"&amp;'Application For TE&amp;GOTS'!S1011),"")</f>
        <v/>
      </c>
      <c r="E970" s="10" t="e">
        <f ca="1">'Application For TE&amp;GOTS'!AF1011</f>
        <v>#VALUE!</v>
      </c>
      <c r="F970" s="10" t="str">
        <f ca="1">IFERROR(LEFT('Application For TE&amp;GOTS'!AH1011,LEN('Application For TE&amp;GOTS'!AH1011)-2),"")</f>
        <v/>
      </c>
      <c r="G970" s="10" t="e">
        <f ca="1">'Application For TE&amp;GOTS'!AI1011</f>
        <v>#VALUE!</v>
      </c>
      <c r="AF970" s="10" t="str">
        <f ca="1">IF(MATCH(B970,B$1:B970,0)=ROW(B970),B970&amp;";","")</f>
        <v/>
      </c>
      <c r="AG970" s="10" t="str">
        <f>IF(MATCH(C970,C$1:C970,0)=ROW(C970),C970&amp;";","")</f>
        <v/>
      </c>
      <c r="AH970" s="10" t="str">
        <f ca="1">IF(MATCH(D970,D$1:D970,0)=ROW(D970),D970&amp;";","")</f>
        <v/>
      </c>
      <c r="AI970" s="10" t="e">
        <f ca="1">IF(MATCH(E970,E$1:E970,0)=ROW(E970),E970&amp;";","")</f>
        <v>#VALUE!</v>
      </c>
    </row>
    <row r="971" spans="1:35">
      <c r="A971" s="10">
        <v>950</v>
      </c>
      <c r="B971" s="10" t="str">
        <f ca="1">'Application For TE&amp;GOTS'!X1012</f>
        <v/>
      </c>
      <c r="C971" s="10">
        <f>'Application For TE&amp;GOTS'!$D1012</f>
        <v>0</v>
      </c>
      <c r="D971" s="10" t="str" cm="1">
        <f t="array" aca="1" ref="D971" ca="1">IFERROR(INDIRECT("'Application For TE&amp;GOTS'!L"&amp;'Application For TE&amp;GOTS'!S1012),"")</f>
        <v/>
      </c>
      <c r="E971" s="10" t="e">
        <f ca="1">'Application For TE&amp;GOTS'!AF1012</f>
        <v>#VALUE!</v>
      </c>
      <c r="F971" s="10" t="str">
        <f ca="1">IFERROR(LEFT('Application For TE&amp;GOTS'!AH1012,LEN('Application For TE&amp;GOTS'!AH1012)-2),"")</f>
        <v/>
      </c>
      <c r="G971" s="10" t="e">
        <f ca="1">'Application For TE&amp;GOTS'!AI1012</f>
        <v>#VALUE!</v>
      </c>
      <c r="AF971" s="10" t="str">
        <f ca="1">IF(MATCH(B971,B$1:B971,0)=ROW(B971),B971&amp;";","")</f>
        <v/>
      </c>
      <c r="AG971" s="10" t="str">
        <f>IF(MATCH(C971,C$1:C971,0)=ROW(C971),C971&amp;";","")</f>
        <v/>
      </c>
      <c r="AH971" s="10" t="str">
        <f ca="1">IF(MATCH(D971,D$1:D971,0)=ROW(D971),D971&amp;";","")</f>
        <v/>
      </c>
      <c r="AI971" s="10" t="e">
        <f ca="1">IF(MATCH(E971,E$1:E971,0)=ROW(E971),E971&amp;";","")</f>
        <v>#VALUE!</v>
      </c>
    </row>
    <row r="972" spans="1:35">
      <c r="A972" s="10">
        <v>951</v>
      </c>
      <c r="B972" s="10" t="str">
        <f ca="1">'Application For TE&amp;GOTS'!X1013</f>
        <v/>
      </c>
      <c r="C972" s="10">
        <f>'Application For TE&amp;GOTS'!$D1013</f>
        <v>0</v>
      </c>
      <c r="D972" s="10" t="str" cm="1">
        <f t="array" aca="1" ref="D972" ca="1">IFERROR(INDIRECT("'Application For TE&amp;GOTS'!L"&amp;'Application For TE&amp;GOTS'!S1013),"")</f>
        <v/>
      </c>
      <c r="E972" s="10" t="e">
        <f ca="1">'Application For TE&amp;GOTS'!AF1013</f>
        <v>#VALUE!</v>
      </c>
      <c r="F972" s="10" t="str">
        <f ca="1">IFERROR(LEFT('Application For TE&amp;GOTS'!AH1013,LEN('Application For TE&amp;GOTS'!AH1013)-2),"")</f>
        <v/>
      </c>
      <c r="G972" s="10" t="e">
        <f ca="1">'Application For TE&amp;GOTS'!AI1013</f>
        <v>#VALUE!</v>
      </c>
      <c r="AF972" s="10" t="str">
        <f ca="1">IF(MATCH(B972,B$1:B972,0)=ROW(B972),B972&amp;";","")</f>
        <v/>
      </c>
      <c r="AG972" s="10" t="str">
        <f>IF(MATCH(C972,C$1:C972,0)=ROW(C972),C972&amp;";","")</f>
        <v/>
      </c>
      <c r="AH972" s="10" t="str">
        <f ca="1">IF(MATCH(D972,D$1:D972,0)=ROW(D972),D972&amp;";","")</f>
        <v/>
      </c>
      <c r="AI972" s="10" t="e">
        <f ca="1">IF(MATCH(E972,E$1:E972,0)=ROW(E972),E972&amp;";","")</f>
        <v>#VALUE!</v>
      </c>
    </row>
    <row r="973" spans="1:35">
      <c r="A973" s="10">
        <v>952</v>
      </c>
      <c r="B973" s="10" t="str">
        <f ca="1">'Application For TE&amp;GOTS'!X1014</f>
        <v/>
      </c>
      <c r="C973" s="10">
        <f>'Application For TE&amp;GOTS'!$D1014</f>
        <v>0</v>
      </c>
      <c r="D973" s="10" t="str" cm="1">
        <f t="array" aca="1" ref="D973" ca="1">IFERROR(INDIRECT("'Application For TE&amp;GOTS'!L"&amp;'Application For TE&amp;GOTS'!S1014),"")</f>
        <v/>
      </c>
      <c r="E973" s="10" t="e">
        <f ca="1">'Application For TE&amp;GOTS'!AF1014</f>
        <v>#VALUE!</v>
      </c>
      <c r="F973" s="10" t="str">
        <f ca="1">IFERROR(LEFT('Application For TE&amp;GOTS'!AH1014,LEN('Application For TE&amp;GOTS'!AH1014)-2),"")</f>
        <v/>
      </c>
      <c r="G973" s="10" t="e">
        <f ca="1">'Application For TE&amp;GOTS'!AI1014</f>
        <v>#VALUE!</v>
      </c>
      <c r="AF973" s="10" t="str">
        <f ca="1">IF(MATCH(B973,B$1:B973,0)=ROW(B973),B973&amp;";","")</f>
        <v/>
      </c>
      <c r="AG973" s="10" t="str">
        <f>IF(MATCH(C973,C$1:C973,0)=ROW(C973),C973&amp;";","")</f>
        <v/>
      </c>
      <c r="AH973" s="10" t="str">
        <f ca="1">IF(MATCH(D973,D$1:D973,0)=ROW(D973),D973&amp;";","")</f>
        <v/>
      </c>
      <c r="AI973" s="10" t="e">
        <f ca="1">IF(MATCH(E973,E$1:E973,0)=ROW(E973),E973&amp;";","")</f>
        <v>#VALUE!</v>
      </c>
    </row>
    <row r="974" spans="1:35">
      <c r="A974" s="10">
        <v>953</v>
      </c>
      <c r="B974" s="10" t="str">
        <f ca="1">'Application For TE&amp;GOTS'!X1015</f>
        <v/>
      </c>
      <c r="C974" s="10">
        <f>'Application For TE&amp;GOTS'!$D1015</f>
        <v>0</v>
      </c>
      <c r="D974" s="10" t="str" cm="1">
        <f t="array" aca="1" ref="D974" ca="1">IFERROR(INDIRECT("'Application For TE&amp;GOTS'!L"&amp;'Application For TE&amp;GOTS'!S1015),"")</f>
        <v/>
      </c>
      <c r="E974" s="10" t="e">
        <f ca="1">'Application For TE&amp;GOTS'!AF1015</f>
        <v>#VALUE!</v>
      </c>
      <c r="F974" s="10" t="str">
        <f ca="1">IFERROR(LEFT('Application For TE&amp;GOTS'!AH1015,LEN('Application For TE&amp;GOTS'!AH1015)-2),"")</f>
        <v/>
      </c>
      <c r="G974" s="10" t="e">
        <f ca="1">'Application For TE&amp;GOTS'!AI1015</f>
        <v>#VALUE!</v>
      </c>
      <c r="AF974" s="10" t="str">
        <f ca="1">IF(MATCH(B974,B$1:B974,0)=ROW(B974),B974&amp;";","")</f>
        <v/>
      </c>
      <c r="AG974" s="10" t="str">
        <f>IF(MATCH(C974,C$1:C974,0)=ROW(C974),C974&amp;";","")</f>
        <v/>
      </c>
      <c r="AH974" s="10" t="str">
        <f ca="1">IF(MATCH(D974,D$1:D974,0)=ROW(D974),D974&amp;";","")</f>
        <v/>
      </c>
      <c r="AI974" s="10" t="e">
        <f ca="1">IF(MATCH(E974,E$1:E974,0)=ROW(E974),E974&amp;";","")</f>
        <v>#VALUE!</v>
      </c>
    </row>
    <row r="975" spans="1:35">
      <c r="A975" s="10">
        <v>954</v>
      </c>
      <c r="B975" s="10" t="str">
        <f ca="1">'Application For TE&amp;GOTS'!X1016</f>
        <v/>
      </c>
      <c r="C975" s="10">
        <f>'Application For TE&amp;GOTS'!$D1016</f>
        <v>0</v>
      </c>
      <c r="D975" s="10" t="str" cm="1">
        <f t="array" aca="1" ref="D975" ca="1">IFERROR(INDIRECT("'Application For TE&amp;GOTS'!L"&amp;'Application For TE&amp;GOTS'!S1016),"")</f>
        <v/>
      </c>
      <c r="E975" s="10" t="e">
        <f ca="1">'Application For TE&amp;GOTS'!AF1016</f>
        <v>#VALUE!</v>
      </c>
      <c r="F975" s="10" t="str">
        <f ca="1">IFERROR(LEFT('Application For TE&amp;GOTS'!AH1016,LEN('Application For TE&amp;GOTS'!AH1016)-2),"")</f>
        <v/>
      </c>
      <c r="G975" s="10" t="e">
        <f ca="1">'Application For TE&amp;GOTS'!AI1016</f>
        <v>#VALUE!</v>
      </c>
      <c r="AF975" s="10" t="str">
        <f ca="1">IF(MATCH(B975,B$1:B975,0)=ROW(B975),B975&amp;";","")</f>
        <v/>
      </c>
      <c r="AG975" s="10" t="str">
        <f>IF(MATCH(C975,C$1:C975,0)=ROW(C975),C975&amp;";","")</f>
        <v/>
      </c>
      <c r="AH975" s="10" t="str">
        <f ca="1">IF(MATCH(D975,D$1:D975,0)=ROW(D975),D975&amp;";","")</f>
        <v/>
      </c>
      <c r="AI975" s="10" t="e">
        <f ca="1">IF(MATCH(E975,E$1:E975,0)=ROW(E975),E975&amp;";","")</f>
        <v>#VALUE!</v>
      </c>
    </row>
    <row r="976" spans="1:35">
      <c r="A976" s="10">
        <v>955</v>
      </c>
      <c r="B976" s="10" t="str">
        <f ca="1">'Application For TE&amp;GOTS'!X1017</f>
        <v/>
      </c>
      <c r="C976" s="10">
        <f>'Application For TE&amp;GOTS'!$D1017</f>
        <v>0</v>
      </c>
      <c r="D976" s="10" t="str" cm="1">
        <f t="array" aca="1" ref="D976" ca="1">IFERROR(INDIRECT("'Application For TE&amp;GOTS'!L"&amp;'Application For TE&amp;GOTS'!S1017),"")</f>
        <v/>
      </c>
      <c r="E976" s="10" t="e">
        <f ca="1">'Application For TE&amp;GOTS'!AF1017</f>
        <v>#VALUE!</v>
      </c>
      <c r="F976" s="10" t="str">
        <f ca="1">IFERROR(LEFT('Application For TE&amp;GOTS'!AH1017,LEN('Application For TE&amp;GOTS'!AH1017)-2),"")</f>
        <v/>
      </c>
      <c r="G976" s="10" t="e">
        <f ca="1">'Application For TE&amp;GOTS'!AI1017</f>
        <v>#VALUE!</v>
      </c>
      <c r="AF976" s="10" t="str">
        <f ca="1">IF(MATCH(B976,B$1:B976,0)=ROW(B976),B976&amp;";","")</f>
        <v/>
      </c>
      <c r="AG976" s="10" t="str">
        <f>IF(MATCH(C976,C$1:C976,0)=ROW(C976),C976&amp;";","")</f>
        <v/>
      </c>
      <c r="AH976" s="10" t="str">
        <f ca="1">IF(MATCH(D976,D$1:D976,0)=ROW(D976),D976&amp;";","")</f>
        <v/>
      </c>
      <c r="AI976" s="10" t="e">
        <f ca="1">IF(MATCH(E976,E$1:E976,0)=ROW(E976),E976&amp;";","")</f>
        <v>#VALUE!</v>
      </c>
    </row>
    <row r="977" spans="1:35">
      <c r="A977" s="10">
        <v>956</v>
      </c>
      <c r="B977" s="10" t="str">
        <f ca="1">'Application For TE&amp;GOTS'!X1018</f>
        <v/>
      </c>
      <c r="C977" s="10">
        <f>'Application For TE&amp;GOTS'!$D1018</f>
        <v>0</v>
      </c>
      <c r="D977" s="10" t="str" cm="1">
        <f t="array" aca="1" ref="D977" ca="1">IFERROR(INDIRECT("'Application For TE&amp;GOTS'!L"&amp;'Application For TE&amp;GOTS'!S1018),"")</f>
        <v/>
      </c>
      <c r="E977" s="10" t="e">
        <f ca="1">'Application For TE&amp;GOTS'!AF1018</f>
        <v>#VALUE!</v>
      </c>
      <c r="F977" s="10" t="str">
        <f ca="1">IFERROR(LEFT('Application For TE&amp;GOTS'!AH1018,LEN('Application For TE&amp;GOTS'!AH1018)-2),"")</f>
        <v/>
      </c>
      <c r="G977" s="10" t="e">
        <f ca="1">'Application For TE&amp;GOTS'!AI1018</f>
        <v>#VALUE!</v>
      </c>
      <c r="AF977" s="10" t="str">
        <f ca="1">IF(MATCH(B977,B$1:B977,0)=ROW(B977),B977&amp;";","")</f>
        <v/>
      </c>
      <c r="AG977" s="10" t="str">
        <f>IF(MATCH(C977,C$1:C977,0)=ROW(C977),C977&amp;";","")</f>
        <v/>
      </c>
      <c r="AH977" s="10" t="str">
        <f ca="1">IF(MATCH(D977,D$1:D977,0)=ROW(D977),D977&amp;";","")</f>
        <v/>
      </c>
      <c r="AI977" s="10" t="e">
        <f ca="1">IF(MATCH(E977,E$1:E977,0)=ROW(E977),E977&amp;";","")</f>
        <v>#VALUE!</v>
      </c>
    </row>
    <row r="978" spans="1:35">
      <c r="A978" s="10">
        <v>957</v>
      </c>
      <c r="B978" s="10" t="str">
        <f ca="1">'Application For TE&amp;GOTS'!X1019</f>
        <v/>
      </c>
      <c r="C978" s="10">
        <f>'Application For TE&amp;GOTS'!$D1019</f>
        <v>0</v>
      </c>
      <c r="D978" s="10" t="str" cm="1">
        <f t="array" aca="1" ref="D978" ca="1">IFERROR(INDIRECT("'Application For TE&amp;GOTS'!L"&amp;'Application For TE&amp;GOTS'!S1019),"")</f>
        <v/>
      </c>
      <c r="E978" s="10" t="e">
        <f ca="1">'Application For TE&amp;GOTS'!AF1019</f>
        <v>#VALUE!</v>
      </c>
      <c r="F978" s="10" t="str">
        <f ca="1">IFERROR(LEFT('Application For TE&amp;GOTS'!AH1019,LEN('Application For TE&amp;GOTS'!AH1019)-2),"")</f>
        <v/>
      </c>
      <c r="G978" s="10" t="e">
        <f ca="1">'Application For TE&amp;GOTS'!AI1019</f>
        <v>#VALUE!</v>
      </c>
      <c r="AF978" s="10" t="str">
        <f ca="1">IF(MATCH(B978,B$1:B978,0)=ROW(B978),B978&amp;";","")</f>
        <v/>
      </c>
      <c r="AG978" s="10" t="str">
        <f>IF(MATCH(C978,C$1:C978,0)=ROW(C978),C978&amp;";","")</f>
        <v/>
      </c>
      <c r="AH978" s="10" t="str">
        <f ca="1">IF(MATCH(D978,D$1:D978,0)=ROW(D978),D978&amp;";","")</f>
        <v/>
      </c>
      <c r="AI978" s="10" t="e">
        <f ca="1">IF(MATCH(E978,E$1:E978,0)=ROW(E978),E978&amp;";","")</f>
        <v>#VALUE!</v>
      </c>
    </row>
    <row r="979" spans="1:35">
      <c r="A979" s="10">
        <v>958</v>
      </c>
      <c r="B979" s="10" t="str">
        <f ca="1">'Application For TE&amp;GOTS'!X1020</f>
        <v/>
      </c>
      <c r="C979" s="10">
        <f>'Application For TE&amp;GOTS'!$D1020</f>
        <v>0</v>
      </c>
      <c r="D979" s="10" t="str" cm="1">
        <f t="array" aca="1" ref="D979" ca="1">IFERROR(INDIRECT("'Application For TE&amp;GOTS'!L"&amp;'Application For TE&amp;GOTS'!S1020),"")</f>
        <v/>
      </c>
      <c r="E979" s="10" t="e">
        <f ca="1">'Application For TE&amp;GOTS'!AF1020</f>
        <v>#VALUE!</v>
      </c>
      <c r="F979" s="10" t="str">
        <f ca="1">IFERROR(LEFT('Application For TE&amp;GOTS'!AH1020,LEN('Application For TE&amp;GOTS'!AH1020)-2),"")</f>
        <v/>
      </c>
      <c r="G979" s="10" t="e">
        <f ca="1">'Application For TE&amp;GOTS'!AI1020</f>
        <v>#VALUE!</v>
      </c>
      <c r="AF979" s="10" t="str">
        <f ca="1">IF(MATCH(B979,B$1:B979,0)=ROW(B979),B979&amp;";","")</f>
        <v/>
      </c>
      <c r="AG979" s="10" t="str">
        <f>IF(MATCH(C979,C$1:C979,0)=ROW(C979),C979&amp;";","")</f>
        <v/>
      </c>
      <c r="AH979" s="10" t="str">
        <f ca="1">IF(MATCH(D979,D$1:D979,0)=ROW(D979),D979&amp;";","")</f>
        <v/>
      </c>
      <c r="AI979" s="10" t="e">
        <f ca="1">IF(MATCH(E979,E$1:E979,0)=ROW(E979),E979&amp;";","")</f>
        <v>#VALUE!</v>
      </c>
    </row>
    <row r="980" spans="1:35">
      <c r="A980" s="10">
        <v>959</v>
      </c>
      <c r="B980" s="10" t="str">
        <f ca="1">'Application For TE&amp;GOTS'!X1021</f>
        <v/>
      </c>
      <c r="C980" s="10">
        <f>'Application For TE&amp;GOTS'!$D1021</f>
        <v>0</v>
      </c>
      <c r="D980" s="10" t="str" cm="1">
        <f t="array" aca="1" ref="D980" ca="1">IFERROR(INDIRECT("'Application For TE&amp;GOTS'!L"&amp;'Application For TE&amp;GOTS'!S1021),"")</f>
        <v/>
      </c>
      <c r="E980" s="10" t="e">
        <f ca="1">'Application For TE&amp;GOTS'!AF1021</f>
        <v>#VALUE!</v>
      </c>
      <c r="F980" s="10" t="str">
        <f ca="1">IFERROR(LEFT('Application For TE&amp;GOTS'!AH1021,LEN('Application For TE&amp;GOTS'!AH1021)-2),"")</f>
        <v/>
      </c>
      <c r="G980" s="10" t="e">
        <f ca="1">'Application For TE&amp;GOTS'!AI1021</f>
        <v>#VALUE!</v>
      </c>
      <c r="AF980" s="10" t="str">
        <f ca="1">IF(MATCH(B980,B$1:B980,0)=ROW(B980),B980&amp;";","")</f>
        <v/>
      </c>
      <c r="AG980" s="10" t="str">
        <f>IF(MATCH(C980,C$1:C980,0)=ROW(C980),C980&amp;";","")</f>
        <v/>
      </c>
      <c r="AH980" s="10" t="str">
        <f ca="1">IF(MATCH(D980,D$1:D980,0)=ROW(D980),D980&amp;";","")</f>
        <v/>
      </c>
      <c r="AI980" s="10" t="e">
        <f ca="1">IF(MATCH(E980,E$1:E980,0)=ROW(E980),E980&amp;";","")</f>
        <v>#VALUE!</v>
      </c>
    </row>
    <row r="981" spans="1:35">
      <c r="A981" s="10">
        <v>960</v>
      </c>
      <c r="B981" s="10" t="str">
        <f ca="1">'Application For TE&amp;GOTS'!X1022</f>
        <v/>
      </c>
      <c r="C981" s="10">
        <f>'Application For TE&amp;GOTS'!$D1022</f>
        <v>0</v>
      </c>
      <c r="D981" s="10" t="str" cm="1">
        <f t="array" aca="1" ref="D981" ca="1">IFERROR(INDIRECT("'Application For TE&amp;GOTS'!L"&amp;'Application For TE&amp;GOTS'!S1022),"")</f>
        <v/>
      </c>
      <c r="E981" s="10" t="e">
        <f ca="1">'Application For TE&amp;GOTS'!AF1022</f>
        <v>#VALUE!</v>
      </c>
      <c r="F981" s="10" t="str">
        <f ca="1">IFERROR(LEFT('Application For TE&amp;GOTS'!AH1022,LEN('Application For TE&amp;GOTS'!AH1022)-2),"")</f>
        <v/>
      </c>
      <c r="G981" s="10" t="e">
        <f ca="1">'Application For TE&amp;GOTS'!AI1022</f>
        <v>#VALUE!</v>
      </c>
      <c r="AF981" s="10" t="str">
        <f ca="1">IF(MATCH(B981,B$1:B981,0)=ROW(B981),B981&amp;";","")</f>
        <v/>
      </c>
      <c r="AG981" s="10" t="str">
        <f>IF(MATCH(C981,C$1:C981,0)=ROW(C981),C981&amp;";","")</f>
        <v/>
      </c>
      <c r="AH981" s="10" t="str">
        <f ca="1">IF(MATCH(D981,D$1:D981,0)=ROW(D981),D981&amp;";","")</f>
        <v/>
      </c>
      <c r="AI981" s="10" t="e">
        <f ca="1">IF(MATCH(E981,E$1:E981,0)=ROW(E981),E981&amp;";","")</f>
        <v>#VALUE!</v>
      </c>
    </row>
    <row r="982" spans="1:35">
      <c r="A982" s="10">
        <v>961</v>
      </c>
      <c r="B982" s="10" t="str">
        <f ca="1">'Application For TE&amp;GOTS'!X1023</f>
        <v/>
      </c>
      <c r="C982" s="10">
        <f>'Application For TE&amp;GOTS'!$D1023</f>
        <v>0</v>
      </c>
      <c r="D982" s="10" t="str" cm="1">
        <f t="array" aca="1" ref="D982" ca="1">IFERROR(INDIRECT("'Application For TE&amp;GOTS'!L"&amp;'Application For TE&amp;GOTS'!S1023),"")</f>
        <v/>
      </c>
      <c r="E982" s="10" t="e">
        <f ca="1">'Application For TE&amp;GOTS'!AF1023</f>
        <v>#VALUE!</v>
      </c>
      <c r="F982" s="10" t="str">
        <f ca="1">IFERROR(LEFT('Application For TE&amp;GOTS'!AH1023,LEN('Application For TE&amp;GOTS'!AH1023)-2),"")</f>
        <v/>
      </c>
      <c r="G982" s="10" t="e">
        <f ca="1">'Application For TE&amp;GOTS'!AI1023</f>
        <v>#VALUE!</v>
      </c>
      <c r="AF982" s="10" t="str">
        <f ca="1">IF(MATCH(B982,B$1:B982,0)=ROW(B982),B982&amp;";","")</f>
        <v/>
      </c>
      <c r="AG982" s="10" t="str">
        <f>IF(MATCH(C982,C$1:C982,0)=ROW(C982),C982&amp;";","")</f>
        <v/>
      </c>
      <c r="AH982" s="10" t="str">
        <f ca="1">IF(MATCH(D982,D$1:D982,0)=ROW(D982),D982&amp;";","")</f>
        <v/>
      </c>
      <c r="AI982" s="10" t="e">
        <f ca="1">IF(MATCH(E982,E$1:E982,0)=ROW(E982),E982&amp;";","")</f>
        <v>#VALUE!</v>
      </c>
    </row>
    <row r="983" spans="1:35">
      <c r="A983" s="10">
        <v>962</v>
      </c>
      <c r="B983" s="10" t="str">
        <f ca="1">'Application For TE&amp;GOTS'!X1024</f>
        <v/>
      </c>
      <c r="C983" s="10">
        <f>'Application For TE&amp;GOTS'!$D1024</f>
        <v>0</v>
      </c>
      <c r="D983" s="10" t="str" cm="1">
        <f t="array" aca="1" ref="D983" ca="1">IFERROR(INDIRECT("'Application For TE&amp;GOTS'!L"&amp;'Application For TE&amp;GOTS'!S1024),"")</f>
        <v/>
      </c>
      <c r="E983" s="10" t="e">
        <f ca="1">'Application For TE&amp;GOTS'!AF1024</f>
        <v>#VALUE!</v>
      </c>
      <c r="F983" s="10" t="str">
        <f ca="1">IFERROR(LEFT('Application For TE&amp;GOTS'!AH1024,LEN('Application For TE&amp;GOTS'!AH1024)-2),"")</f>
        <v/>
      </c>
      <c r="G983" s="10" t="e">
        <f ca="1">'Application For TE&amp;GOTS'!AI1024</f>
        <v>#VALUE!</v>
      </c>
      <c r="AF983" s="10" t="str">
        <f ca="1">IF(MATCH(B983,B$1:B983,0)=ROW(B983),B983&amp;";","")</f>
        <v/>
      </c>
      <c r="AG983" s="10" t="str">
        <f>IF(MATCH(C983,C$1:C983,0)=ROW(C983),C983&amp;";","")</f>
        <v/>
      </c>
      <c r="AH983" s="10" t="str">
        <f ca="1">IF(MATCH(D983,D$1:D983,0)=ROW(D983),D983&amp;";","")</f>
        <v/>
      </c>
      <c r="AI983" s="10" t="e">
        <f ca="1">IF(MATCH(E983,E$1:E983,0)=ROW(E983),E983&amp;";","")</f>
        <v>#VALUE!</v>
      </c>
    </row>
    <row r="984" spans="1:35">
      <c r="A984" s="10">
        <v>963</v>
      </c>
      <c r="B984" s="10" t="str">
        <f ca="1">'Application For TE&amp;GOTS'!X1025</f>
        <v/>
      </c>
      <c r="C984" s="10">
        <f>'Application For TE&amp;GOTS'!$D1025</f>
        <v>0</v>
      </c>
      <c r="D984" s="10" t="str" cm="1">
        <f t="array" aca="1" ref="D984" ca="1">IFERROR(INDIRECT("'Application For TE&amp;GOTS'!L"&amp;'Application For TE&amp;GOTS'!S1025),"")</f>
        <v/>
      </c>
      <c r="E984" s="10" t="e">
        <f ca="1">'Application For TE&amp;GOTS'!AF1025</f>
        <v>#VALUE!</v>
      </c>
      <c r="F984" s="10" t="str">
        <f ca="1">IFERROR(LEFT('Application For TE&amp;GOTS'!AH1025,LEN('Application For TE&amp;GOTS'!AH1025)-2),"")</f>
        <v/>
      </c>
      <c r="G984" s="10" t="e">
        <f ca="1">'Application For TE&amp;GOTS'!AI1025</f>
        <v>#VALUE!</v>
      </c>
      <c r="AF984" s="10" t="str">
        <f ca="1">IF(MATCH(B984,B$1:B984,0)=ROW(B984),B984&amp;";","")</f>
        <v/>
      </c>
      <c r="AG984" s="10" t="str">
        <f>IF(MATCH(C984,C$1:C984,0)=ROW(C984),C984&amp;";","")</f>
        <v/>
      </c>
      <c r="AH984" s="10" t="str">
        <f ca="1">IF(MATCH(D984,D$1:D984,0)=ROW(D984),D984&amp;";","")</f>
        <v/>
      </c>
      <c r="AI984" s="10" t="e">
        <f ca="1">IF(MATCH(E984,E$1:E984,0)=ROW(E984),E984&amp;";","")</f>
        <v>#VALUE!</v>
      </c>
    </row>
    <row r="985" spans="1:35">
      <c r="A985" s="10">
        <v>964</v>
      </c>
      <c r="B985" s="10" t="str">
        <f ca="1">'Application For TE&amp;GOTS'!X1026</f>
        <v/>
      </c>
      <c r="C985" s="10">
        <f>'Application For TE&amp;GOTS'!$D1026</f>
        <v>0</v>
      </c>
      <c r="D985" s="10" t="str" cm="1">
        <f t="array" aca="1" ref="D985" ca="1">IFERROR(INDIRECT("'Application For TE&amp;GOTS'!L"&amp;'Application For TE&amp;GOTS'!S1026),"")</f>
        <v/>
      </c>
      <c r="E985" s="10" t="e">
        <f ca="1">'Application For TE&amp;GOTS'!AF1026</f>
        <v>#VALUE!</v>
      </c>
      <c r="F985" s="10" t="str">
        <f ca="1">IFERROR(LEFT('Application For TE&amp;GOTS'!AH1026,LEN('Application For TE&amp;GOTS'!AH1026)-2),"")</f>
        <v/>
      </c>
      <c r="G985" s="10" t="e">
        <f ca="1">'Application For TE&amp;GOTS'!AI1026</f>
        <v>#VALUE!</v>
      </c>
      <c r="AF985" s="10" t="str">
        <f ca="1">IF(MATCH(B985,B$1:B985,0)=ROW(B985),B985&amp;";","")</f>
        <v/>
      </c>
      <c r="AG985" s="10" t="str">
        <f>IF(MATCH(C985,C$1:C985,0)=ROW(C985),C985&amp;";","")</f>
        <v/>
      </c>
      <c r="AH985" s="10" t="str">
        <f ca="1">IF(MATCH(D985,D$1:D985,0)=ROW(D985),D985&amp;";","")</f>
        <v/>
      </c>
      <c r="AI985" s="10" t="e">
        <f ca="1">IF(MATCH(E985,E$1:E985,0)=ROW(E985),E985&amp;";","")</f>
        <v>#VALUE!</v>
      </c>
    </row>
    <row r="986" spans="1:35">
      <c r="A986" s="10">
        <v>965</v>
      </c>
      <c r="B986" s="10" t="str">
        <f ca="1">'Application For TE&amp;GOTS'!X1027</f>
        <v/>
      </c>
      <c r="C986" s="10">
        <f>'Application For TE&amp;GOTS'!$D1027</f>
        <v>0</v>
      </c>
      <c r="D986" s="10" t="str" cm="1">
        <f t="array" aca="1" ref="D986" ca="1">IFERROR(INDIRECT("'Application For TE&amp;GOTS'!L"&amp;'Application For TE&amp;GOTS'!S1027),"")</f>
        <v/>
      </c>
      <c r="E986" s="10" t="e">
        <f ca="1">'Application For TE&amp;GOTS'!AF1027</f>
        <v>#VALUE!</v>
      </c>
      <c r="F986" s="10" t="str">
        <f ca="1">IFERROR(LEFT('Application For TE&amp;GOTS'!AH1027,LEN('Application For TE&amp;GOTS'!AH1027)-2),"")</f>
        <v/>
      </c>
      <c r="G986" s="10" t="e">
        <f ca="1">'Application For TE&amp;GOTS'!AI1027</f>
        <v>#VALUE!</v>
      </c>
      <c r="AF986" s="10" t="str">
        <f ca="1">IF(MATCH(B986,B$1:B986,0)=ROW(B986),B986&amp;";","")</f>
        <v/>
      </c>
      <c r="AG986" s="10" t="str">
        <f>IF(MATCH(C986,C$1:C986,0)=ROW(C986),C986&amp;";","")</f>
        <v/>
      </c>
      <c r="AH986" s="10" t="str">
        <f ca="1">IF(MATCH(D986,D$1:D986,0)=ROW(D986),D986&amp;";","")</f>
        <v/>
      </c>
      <c r="AI986" s="10" t="e">
        <f ca="1">IF(MATCH(E986,E$1:E986,0)=ROW(E986),E986&amp;";","")</f>
        <v>#VALUE!</v>
      </c>
    </row>
    <row r="987" spans="1:35">
      <c r="A987" s="10">
        <v>966</v>
      </c>
      <c r="B987" s="10" t="str">
        <f ca="1">'Application For TE&amp;GOTS'!X1028</f>
        <v/>
      </c>
      <c r="C987" s="10">
        <f>'Application For TE&amp;GOTS'!$D1028</f>
        <v>0</v>
      </c>
      <c r="D987" s="10" t="str" cm="1">
        <f t="array" aca="1" ref="D987" ca="1">IFERROR(INDIRECT("'Application For TE&amp;GOTS'!L"&amp;'Application For TE&amp;GOTS'!S1028),"")</f>
        <v/>
      </c>
      <c r="E987" s="10" t="e">
        <f ca="1">'Application For TE&amp;GOTS'!AF1028</f>
        <v>#VALUE!</v>
      </c>
      <c r="F987" s="10" t="str">
        <f ca="1">IFERROR(LEFT('Application For TE&amp;GOTS'!AH1028,LEN('Application For TE&amp;GOTS'!AH1028)-2),"")</f>
        <v/>
      </c>
      <c r="G987" s="10" t="e">
        <f ca="1">'Application For TE&amp;GOTS'!AI1028</f>
        <v>#VALUE!</v>
      </c>
      <c r="AF987" s="10" t="str">
        <f ca="1">IF(MATCH(B987,B$1:B987,0)=ROW(B987),B987&amp;";","")</f>
        <v/>
      </c>
      <c r="AG987" s="10" t="str">
        <f>IF(MATCH(C987,C$1:C987,0)=ROW(C987),C987&amp;";","")</f>
        <v/>
      </c>
      <c r="AH987" s="10" t="str">
        <f ca="1">IF(MATCH(D987,D$1:D987,0)=ROW(D987),D987&amp;";","")</f>
        <v/>
      </c>
      <c r="AI987" s="10" t="e">
        <f ca="1">IF(MATCH(E987,E$1:E987,0)=ROW(E987),E987&amp;";","")</f>
        <v>#VALUE!</v>
      </c>
    </row>
    <row r="988" spans="1:35">
      <c r="A988" s="10">
        <v>967</v>
      </c>
      <c r="B988" s="10" t="str">
        <f ca="1">'Application For TE&amp;GOTS'!X1029</f>
        <v/>
      </c>
      <c r="C988" s="10">
        <f>'Application For TE&amp;GOTS'!$D1029</f>
        <v>0</v>
      </c>
      <c r="D988" s="10" t="str" cm="1">
        <f t="array" aca="1" ref="D988" ca="1">IFERROR(INDIRECT("'Application For TE&amp;GOTS'!L"&amp;'Application For TE&amp;GOTS'!S1029),"")</f>
        <v/>
      </c>
      <c r="E988" s="10" t="e">
        <f ca="1">'Application For TE&amp;GOTS'!AF1029</f>
        <v>#VALUE!</v>
      </c>
      <c r="F988" s="10" t="str">
        <f ca="1">IFERROR(LEFT('Application For TE&amp;GOTS'!AH1029,LEN('Application For TE&amp;GOTS'!AH1029)-2),"")</f>
        <v/>
      </c>
      <c r="G988" s="10" t="e">
        <f ca="1">'Application For TE&amp;GOTS'!AI1029</f>
        <v>#VALUE!</v>
      </c>
      <c r="AF988" s="10" t="str">
        <f ca="1">IF(MATCH(B988,B$1:B988,0)=ROW(B988),B988&amp;";","")</f>
        <v/>
      </c>
      <c r="AG988" s="10" t="str">
        <f>IF(MATCH(C988,C$1:C988,0)=ROW(C988),C988&amp;";","")</f>
        <v/>
      </c>
      <c r="AH988" s="10" t="str">
        <f ca="1">IF(MATCH(D988,D$1:D988,0)=ROW(D988),D988&amp;";","")</f>
        <v/>
      </c>
      <c r="AI988" s="10" t="e">
        <f ca="1">IF(MATCH(E988,E$1:E988,0)=ROW(E988),E988&amp;";","")</f>
        <v>#VALUE!</v>
      </c>
    </row>
    <row r="989" spans="1:35">
      <c r="A989" s="10">
        <v>968</v>
      </c>
      <c r="B989" s="10" t="str">
        <f ca="1">'Application For TE&amp;GOTS'!X1030</f>
        <v/>
      </c>
      <c r="C989" s="10">
        <f>'Application For TE&amp;GOTS'!$D1030</f>
        <v>0</v>
      </c>
      <c r="D989" s="10" t="str" cm="1">
        <f t="array" aca="1" ref="D989" ca="1">IFERROR(INDIRECT("'Application For TE&amp;GOTS'!L"&amp;'Application For TE&amp;GOTS'!S1030),"")</f>
        <v/>
      </c>
      <c r="E989" s="10" t="e">
        <f ca="1">'Application For TE&amp;GOTS'!AF1030</f>
        <v>#VALUE!</v>
      </c>
      <c r="F989" s="10" t="str">
        <f ca="1">IFERROR(LEFT('Application For TE&amp;GOTS'!AH1030,LEN('Application For TE&amp;GOTS'!AH1030)-2),"")</f>
        <v/>
      </c>
      <c r="G989" s="10" t="e">
        <f ca="1">'Application For TE&amp;GOTS'!AI1030</f>
        <v>#VALUE!</v>
      </c>
      <c r="AF989" s="10" t="str">
        <f ca="1">IF(MATCH(B989,B$1:B989,0)=ROW(B989),B989&amp;";","")</f>
        <v/>
      </c>
      <c r="AG989" s="10" t="str">
        <f>IF(MATCH(C989,C$1:C989,0)=ROW(C989),C989&amp;";","")</f>
        <v/>
      </c>
      <c r="AH989" s="10" t="str">
        <f ca="1">IF(MATCH(D989,D$1:D989,0)=ROW(D989),D989&amp;";","")</f>
        <v/>
      </c>
      <c r="AI989" s="10" t="e">
        <f ca="1">IF(MATCH(E989,E$1:E989,0)=ROW(E989),E989&amp;";","")</f>
        <v>#VALUE!</v>
      </c>
    </row>
    <row r="990" spans="1:35">
      <c r="A990" s="10">
        <v>969</v>
      </c>
      <c r="B990" s="10" t="str">
        <f ca="1">'Application For TE&amp;GOTS'!X1031</f>
        <v/>
      </c>
      <c r="C990" s="10">
        <f>'Application For TE&amp;GOTS'!$D1031</f>
        <v>0</v>
      </c>
      <c r="D990" s="10" t="str" cm="1">
        <f t="array" aca="1" ref="D990" ca="1">IFERROR(INDIRECT("'Application For TE&amp;GOTS'!L"&amp;'Application For TE&amp;GOTS'!S1031),"")</f>
        <v/>
      </c>
      <c r="E990" s="10" t="e">
        <f ca="1">'Application For TE&amp;GOTS'!AF1031</f>
        <v>#VALUE!</v>
      </c>
      <c r="F990" s="10" t="str">
        <f ca="1">IFERROR(LEFT('Application For TE&amp;GOTS'!AH1031,LEN('Application For TE&amp;GOTS'!AH1031)-2),"")</f>
        <v/>
      </c>
      <c r="G990" s="10" t="e">
        <f ca="1">'Application For TE&amp;GOTS'!AI1031</f>
        <v>#VALUE!</v>
      </c>
      <c r="AF990" s="10" t="str">
        <f ca="1">IF(MATCH(B990,B$1:B990,0)=ROW(B990),B990&amp;";","")</f>
        <v/>
      </c>
      <c r="AG990" s="10" t="str">
        <f>IF(MATCH(C990,C$1:C990,0)=ROW(C990),C990&amp;";","")</f>
        <v/>
      </c>
      <c r="AH990" s="10" t="str">
        <f ca="1">IF(MATCH(D990,D$1:D990,0)=ROW(D990),D990&amp;";","")</f>
        <v/>
      </c>
      <c r="AI990" s="10" t="e">
        <f ca="1">IF(MATCH(E990,E$1:E990,0)=ROW(E990),E990&amp;";","")</f>
        <v>#VALUE!</v>
      </c>
    </row>
    <row r="991" spans="1:35">
      <c r="A991" s="10">
        <v>970</v>
      </c>
      <c r="B991" s="10" t="str">
        <f ca="1">'Application For TE&amp;GOTS'!X1032</f>
        <v/>
      </c>
      <c r="C991" s="10">
        <f>'Application For TE&amp;GOTS'!$D1032</f>
        <v>0</v>
      </c>
      <c r="D991" s="10" t="str" cm="1">
        <f t="array" aca="1" ref="D991" ca="1">IFERROR(INDIRECT("'Application For TE&amp;GOTS'!L"&amp;'Application For TE&amp;GOTS'!S1032),"")</f>
        <v/>
      </c>
      <c r="E991" s="10" t="e">
        <f ca="1">'Application For TE&amp;GOTS'!AF1032</f>
        <v>#VALUE!</v>
      </c>
      <c r="F991" s="10" t="str">
        <f ca="1">IFERROR(LEFT('Application For TE&amp;GOTS'!AH1032,LEN('Application For TE&amp;GOTS'!AH1032)-2),"")</f>
        <v/>
      </c>
      <c r="G991" s="10" t="e">
        <f ca="1">'Application For TE&amp;GOTS'!AI1032</f>
        <v>#VALUE!</v>
      </c>
      <c r="AF991" s="10" t="str">
        <f ca="1">IF(MATCH(B991,B$1:B991,0)=ROW(B991),B991&amp;";","")</f>
        <v/>
      </c>
      <c r="AG991" s="10" t="str">
        <f>IF(MATCH(C991,C$1:C991,0)=ROW(C991),C991&amp;";","")</f>
        <v/>
      </c>
      <c r="AH991" s="10" t="str">
        <f ca="1">IF(MATCH(D991,D$1:D991,0)=ROW(D991),D991&amp;";","")</f>
        <v/>
      </c>
      <c r="AI991" s="10" t="e">
        <f ca="1">IF(MATCH(E991,E$1:E991,0)=ROW(E991),E991&amp;";","")</f>
        <v>#VALUE!</v>
      </c>
    </row>
    <row r="992" spans="1:35">
      <c r="A992" s="10">
        <v>971</v>
      </c>
      <c r="B992" s="10" t="str">
        <f ca="1">'Application For TE&amp;GOTS'!X1033</f>
        <v/>
      </c>
      <c r="C992" s="10">
        <f>'Application For TE&amp;GOTS'!$D1033</f>
        <v>0</v>
      </c>
      <c r="D992" s="10" t="str" cm="1">
        <f t="array" aca="1" ref="D992" ca="1">IFERROR(INDIRECT("'Application For TE&amp;GOTS'!L"&amp;'Application For TE&amp;GOTS'!S1033),"")</f>
        <v/>
      </c>
      <c r="E992" s="10" t="e">
        <f ca="1">'Application For TE&amp;GOTS'!AF1033</f>
        <v>#VALUE!</v>
      </c>
      <c r="F992" s="10" t="str">
        <f ca="1">IFERROR(LEFT('Application For TE&amp;GOTS'!AH1033,LEN('Application For TE&amp;GOTS'!AH1033)-2),"")</f>
        <v/>
      </c>
      <c r="G992" s="10" t="e">
        <f ca="1">'Application For TE&amp;GOTS'!AI1033</f>
        <v>#VALUE!</v>
      </c>
      <c r="AF992" s="10" t="str">
        <f ca="1">IF(MATCH(B992,B$1:B992,0)=ROW(B992),B992&amp;";","")</f>
        <v/>
      </c>
      <c r="AG992" s="10" t="str">
        <f>IF(MATCH(C992,C$1:C992,0)=ROW(C992),C992&amp;";","")</f>
        <v/>
      </c>
      <c r="AH992" s="10" t="str">
        <f ca="1">IF(MATCH(D992,D$1:D992,0)=ROW(D992),D992&amp;";","")</f>
        <v/>
      </c>
      <c r="AI992" s="10" t="e">
        <f ca="1">IF(MATCH(E992,E$1:E992,0)=ROW(E992),E992&amp;";","")</f>
        <v>#VALUE!</v>
      </c>
    </row>
    <row r="993" spans="1:35">
      <c r="A993" s="10">
        <v>972</v>
      </c>
      <c r="B993" s="10" t="str">
        <f ca="1">'Application For TE&amp;GOTS'!X1034</f>
        <v/>
      </c>
      <c r="C993" s="10">
        <f>'Application For TE&amp;GOTS'!$D1034</f>
        <v>0</v>
      </c>
      <c r="D993" s="10" t="str" cm="1">
        <f t="array" aca="1" ref="D993" ca="1">IFERROR(INDIRECT("'Application For TE&amp;GOTS'!L"&amp;'Application For TE&amp;GOTS'!S1034),"")</f>
        <v/>
      </c>
      <c r="E993" s="10" t="e">
        <f ca="1">'Application For TE&amp;GOTS'!AF1034</f>
        <v>#VALUE!</v>
      </c>
      <c r="F993" s="10" t="str">
        <f ca="1">IFERROR(LEFT('Application For TE&amp;GOTS'!AH1034,LEN('Application For TE&amp;GOTS'!AH1034)-2),"")</f>
        <v/>
      </c>
      <c r="G993" s="10" t="e">
        <f ca="1">'Application For TE&amp;GOTS'!AI1034</f>
        <v>#VALUE!</v>
      </c>
      <c r="AF993" s="10" t="str">
        <f ca="1">IF(MATCH(B993,B$1:B993,0)=ROW(B993),B993&amp;";","")</f>
        <v/>
      </c>
      <c r="AG993" s="10" t="str">
        <f>IF(MATCH(C993,C$1:C993,0)=ROW(C993),C993&amp;";","")</f>
        <v/>
      </c>
      <c r="AH993" s="10" t="str">
        <f ca="1">IF(MATCH(D993,D$1:D993,0)=ROW(D993),D993&amp;";","")</f>
        <v/>
      </c>
      <c r="AI993" s="10" t="e">
        <f ca="1">IF(MATCH(E993,E$1:E993,0)=ROW(E993),E993&amp;";","")</f>
        <v>#VALUE!</v>
      </c>
    </row>
    <row r="994" spans="1:35">
      <c r="A994" s="10">
        <v>973</v>
      </c>
      <c r="B994" s="10" t="str">
        <f ca="1">'Application For TE&amp;GOTS'!X1035</f>
        <v/>
      </c>
      <c r="C994" s="10">
        <f>'Application For TE&amp;GOTS'!$D1035</f>
        <v>0</v>
      </c>
      <c r="D994" s="10" t="str" cm="1">
        <f t="array" aca="1" ref="D994" ca="1">IFERROR(INDIRECT("'Application For TE&amp;GOTS'!L"&amp;'Application For TE&amp;GOTS'!S1035),"")</f>
        <v/>
      </c>
      <c r="E994" s="10" t="e">
        <f ca="1">'Application For TE&amp;GOTS'!AF1035</f>
        <v>#VALUE!</v>
      </c>
      <c r="F994" s="10" t="str">
        <f ca="1">IFERROR(LEFT('Application For TE&amp;GOTS'!AH1035,LEN('Application For TE&amp;GOTS'!AH1035)-2),"")</f>
        <v/>
      </c>
      <c r="G994" s="10" t="e">
        <f ca="1">'Application For TE&amp;GOTS'!AI1035</f>
        <v>#VALUE!</v>
      </c>
      <c r="AF994" s="10" t="str">
        <f ca="1">IF(MATCH(B994,B$1:B994,0)=ROW(B994),B994&amp;";","")</f>
        <v/>
      </c>
      <c r="AG994" s="10" t="str">
        <f>IF(MATCH(C994,C$1:C994,0)=ROW(C994),C994&amp;";","")</f>
        <v/>
      </c>
      <c r="AH994" s="10" t="str">
        <f ca="1">IF(MATCH(D994,D$1:D994,0)=ROW(D994),D994&amp;";","")</f>
        <v/>
      </c>
      <c r="AI994" s="10" t="e">
        <f ca="1">IF(MATCH(E994,E$1:E994,0)=ROW(E994),E994&amp;";","")</f>
        <v>#VALUE!</v>
      </c>
    </row>
    <row r="995" spans="1:35">
      <c r="A995" s="10">
        <v>974</v>
      </c>
      <c r="B995" s="10" t="str">
        <f ca="1">'Application For TE&amp;GOTS'!X1036</f>
        <v/>
      </c>
      <c r="C995" s="10">
        <f>'Application For TE&amp;GOTS'!$D1036</f>
        <v>0</v>
      </c>
      <c r="D995" s="10" t="str" cm="1">
        <f t="array" aca="1" ref="D995" ca="1">IFERROR(INDIRECT("'Application For TE&amp;GOTS'!L"&amp;'Application For TE&amp;GOTS'!S1036),"")</f>
        <v/>
      </c>
      <c r="E995" s="10" t="e">
        <f ca="1">'Application For TE&amp;GOTS'!AF1036</f>
        <v>#VALUE!</v>
      </c>
      <c r="F995" s="10" t="str">
        <f ca="1">IFERROR(LEFT('Application For TE&amp;GOTS'!AH1036,LEN('Application For TE&amp;GOTS'!AH1036)-2),"")</f>
        <v/>
      </c>
      <c r="G995" s="10" t="e">
        <f ca="1">'Application For TE&amp;GOTS'!AI1036</f>
        <v>#VALUE!</v>
      </c>
      <c r="AF995" s="10" t="str">
        <f ca="1">IF(MATCH(B995,B$1:B995,0)=ROW(B995),B995&amp;";","")</f>
        <v/>
      </c>
      <c r="AG995" s="10" t="str">
        <f>IF(MATCH(C995,C$1:C995,0)=ROW(C995),C995&amp;";","")</f>
        <v/>
      </c>
      <c r="AH995" s="10" t="str">
        <f ca="1">IF(MATCH(D995,D$1:D995,0)=ROW(D995),D995&amp;";","")</f>
        <v/>
      </c>
      <c r="AI995" s="10" t="e">
        <f ca="1">IF(MATCH(E995,E$1:E995,0)=ROW(E995),E995&amp;";","")</f>
        <v>#VALUE!</v>
      </c>
    </row>
    <row r="996" spans="1:35">
      <c r="A996" s="10">
        <v>975</v>
      </c>
      <c r="B996" s="10" t="str">
        <f ca="1">'Application For TE&amp;GOTS'!X1037</f>
        <v/>
      </c>
      <c r="C996" s="10">
        <f>'Application For TE&amp;GOTS'!$D1037</f>
        <v>0</v>
      </c>
      <c r="D996" s="10" t="str" cm="1">
        <f t="array" aca="1" ref="D996" ca="1">IFERROR(INDIRECT("'Application For TE&amp;GOTS'!L"&amp;'Application For TE&amp;GOTS'!S1037),"")</f>
        <v/>
      </c>
      <c r="E996" s="10" t="e">
        <f ca="1">'Application For TE&amp;GOTS'!AF1037</f>
        <v>#VALUE!</v>
      </c>
      <c r="F996" s="10" t="str">
        <f ca="1">IFERROR(LEFT('Application For TE&amp;GOTS'!AH1037,LEN('Application For TE&amp;GOTS'!AH1037)-2),"")</f>
        <v/>
      </c>
      <c r="G996" s="10" t="e">
        <f ca="1">'Application For TE&amp;GOTS'!AI1037</f>
        <v>#VALUE!</v>
      </c>
      <c r="AF996" s="10" t="str">
        <f ca="1">IF(MATCH(B996,B$1:B996,0)=ROW(B996),B996&amp;";","")</f>
        <v/>
      </c>
      <c r="AG996" s="10" t="str">
        <f>IF(MATCH(C996,C$1:C996,0)=ROW(C996),C996&amp;";","")</f>
        <v/>
      </c>
      <c r="AH996" s="10" t="str">
        <f ca="1">IF(MATCH(D996,D$1:D996,0)=ROW(D996),D996&amp;";","")</f>
        <v/>
      </c>
      <c r="AI996" s="10" t="e">
        <f ca="1">IF(MATCH(E996,E$1:E996,0)=ROW(E996),E996&amp;";","")</f>
        <v>#VALUE!</v>
      </c>
    </row>
    <row r="997" spans="1:35">
      <c r="A997" s="10">
        <v>976</v>
      </c>
      <c r="B997" s="10" t="str">
        <f ca="1">'Application For TE&amp;GOTS'!X1038</f>
        <v/>
      </c>
      <c r="C997" s="10">
        <f>'Application For TE&amp;GOTS'!$D1038</f>
        <v>0</v>
      </c>
      <c r="D997" s="10" t="str" cm="1">
        <f t="array" aca="1" ref="D997" ca="1">IFERROR(INDIRECT("'Application For TE&amp;GOTS'!L"&amp;'Application For TE&amp;GOTS'!S1038),"")</f>
        <v/>
      </c>
      <c r="E997" s="10" t="e">
        <f ca="1">'Application For TE&amp;GOTS'!AF1038</f>
        <v>#VALUE!</v>
      </c>
      <c r="F997" s="10" t="str">
        <f ca="1">IFERROR(LEFT('Application For TE&amp;GOTS'!AH1038,LEN('Application For TE&amp;GOTS'!AH1038)-2),"")</f>
        <v/>
      </c>
      <c r="G997" s="10" t="e">
        <f ca="1">'Application For TE&amp;GOTS'!AI1038</f>
        <v>#VALUE!</v>
      </c>
      <c r="AF997" s="10" t="str">
        <f ca="1">IF(MATCH(B997,B$1:B997,0)=ROW(B997),B997&amp;";","")</f>
        <v/>
      </c>
      <c r="AG997" s="10" t="str">
        <f>IF(MATCH(C997,C$1:C997,0)=ROW(C997),C997&amp;";","")</f>
        <v/>
      </c>
      <c r="AH997" s="10" t="str">
        <f ca="1">IF(MATCH(D997,D$1:D997,0)=ROW(D997),D997&amp;";","")</f>
        <v/>
      </c>
      <c r="AI997" s="10" t="e">
        <f ca="1">IF(MATCH(E997,E$1:E997,0)=ROW(E997),E997&amp;";","")</f>
        <v>#VALUE!</v>
      </c>
    </row>
    <row r="998" spans="1:35">
      <c r="A998" s="10">
        <v>977</v>
      </c>
      <c r="B998" s="10" t="str">
        <f ca="1">'Application For TE&amp;GOTS'!X1039</f>
        <v/>
      </c>
      <c r="C998" s="10">
        <f>'Application For TE&amp;GOTS'!$D1039</f>
        <v>0</v>
      </c>
      <c r="D998" s="10" t="str" cm="1">
        <f t="array" aca="1" ref="D998" ca="1">IFERROR(INDIRECT("'Application For TE&amp;GOTS'!L"&amp;'Application For TE&amp;GOTS'!S1039),"")</f>
        <v/>
      </c>
      <c r="E998" s="10" t="e">
        <f ca="1">'Application For TE&amp;GOTS'!AF1039</f>
        <v>#VALUE!</v>
      </c>
      <c r="F998" s="10" t="str">
        <f ca="1">IFERROR(LEFT('Application For TE&amp;GOTS'!AH1039,LEN('Application For TE&amp;GOTS'!AH1039)-2),"")</f>
        <v/>
      </c>
      <c r="G998" s="10" t="e">
        <f ca="1">'Application For TE&amp;GOTS'!AI1039</f>
        <v>#VALUE!</v>
      </c>
      <c r="AF998" s="10" t="str">
        <f ca="1">IF(MATCH(B998,B$1:B998,0)=ROW(B998),B998&amp;";","")</f>
        <v/>
      </c>
      <c r="AG998" s="10" t="str">
        <f>IF(MATCH(C998,C$1:C998,0)=ROW(C998),C998&amp;";","")</f>
        <v/>
      </c>
      <c r="AH998" s="10" t="str">
        <f ca="1">IF(MATCH(D998,D$1:D998,0)=ROW(D998),D998&amp;";","")</f>
        <v/>
      </c>
      <c r="AI998" s="10" t="e">
        <f ca="1">IF(MATCH(E998,E$1:E998,0)=ROW(E998),E998&amp;";","")</f>
        <v>#VALUE!</v>
      </c>
    </row>
    <row r="999" spans="1:35">
      <c r="A999" s="10">
        <v>978</v>
      </c>
      <c r="B999" s="10" t="str">
        <f ca="1">'Application For TE&amp;GOTS'!X1040</f>
        <v/>
      </c>
      <c r="C999" s="10">
        <f>'Application For TE&amp;GOTS'!$D1040</f>
        <v>0</v>
      </c>
      <c r="D999" s="10" t="str" cm="1">
        <f t="array" aca="1" ref="D999" ca="1">IFERROR(INDIRECT("'Application For TE&amp;GOTS'!L"&amp;'Application For TE&amp;GOTS'!S1040),"")</f>
        <v/>
      </c>
      <c r="E999" s="10" t="e">
        <f ca="1">'Application For TE&amp;GOTS'!AF1040</f>
        <v>#VALUE!</v>
      </c>
      <c r="F999" s="10" t="str">
        <f ca="1">IFERROR(LEFT('Application For TE&amp;GOTS'!AH1040,LEN('Application For TE&amp;GOTS'!AH1040)-2),"")</f>
        <v/>
      </c>
      <c r="G999" s="10" t="e">
        <f ca="1">'Application For TE&amp;GOTS'!AI1040</f>
        <v>#VALUE!</v>
      </c>
      <c r="AF999" s="10" t="str">
        <f ca="1">IF(MATCH(B999,B$1:B999,0)=ROW(B999),B999&amp;";","")</f>
        <v/>
      </c>
      <c r="AG999" s="10" t="str">
        <f>IF(MATCH(C999,C$1:C999,0)=ROW(C999),C999&amp;";","")</f>
        <v/>
      </c>
      <c r="AH999" s="10" t="str">
        <f ca="1">IF(MATCH(D999,D$1:D999,0)=ROW(D999),D999&amp;";","")</f>
        <v/>
      </c>
      <c r="AI999" s="10" t="e">
        <f ca="1">IF(MATCH(E999,E$1:E999,0)=ROW(E999),E999&amp;";","")</f>
        <v>#VALUE!</v>
      </c>
    </row>
    <row r="1000" spans="1:35">
      <c r="A1000" s="10">
        <v>979</v>
      </c>
      <c r="B1000" s="10" t="str">
        <f ca="1">'Application For TE&amp;GOTS'!X1041</f>
        <v/>
      </c>
      <c r="C1000" s="10">
        <f>'Application For TE&amp;GOTS'!$D1041</f>
        <v>0</v>
      </c>
      <c r="D1000" s="10" t="str" cm="1">
        <f t="array" aca="1" ref="D1000" ca="1">IFERROR(INDIRECT("'Application For TE&amp;GOTS'!L"&amp;'Application For TE&amp;GOTS'!S1041),"")</f>
        <v/>
      </c>
      <c r="E1000" s="10" t="e">
        <f ca="1">'Application For TE&amp;GOTS'!AF1041</f>
        <v>#VALUE!</v>
      </c>
      <c r="F1000" s="10" t="str">
        <f ca="1">IFERROR(LEFT('Application For TE&amp;GOTS'!AH1041,LEN('Application For TE&amp;GOTS'!AH1041)-2),"")</f>
        <v/>
      </c>
      <c r="G1000" s="10" t="e">
        <f ca="1">'Application For TE&amp;GOTS'!AI1041</f>
        <v>#VALUE!</v>
      </c>
      <c r="AF1000" s="10" t="str">
        <f ca="1">IF(MATCH(B1000,B$1:B1000,0)=ROW(B1000),B1000&amp;";","")</f>
        <v/>
      </c>
      <c r="AG1000" s="10" t="str">
        <f>IF(MATCH(C1000,C$1:C1000,0)=ROW(C1000),C1000&amp;";","")</f>
        <v/>
      </c>
      <c r="AH1000" s="10" t="str">
        <f ca="1">IF(MATCH(D1000,D$1:D1000,0)=ROW(D1000),D1000&amp;";","")</f>
        <v/>
      </c>
      <c r="AI1000" s="10" t="e">
        <f ca="1">IF(MATCH(E1000,E$1:E1000,0)=ROW(E1000),E1000&amp;";","")</f>
        <v>#VALUE!</v>
      </c>
    </row>
    <row r="1001" spans="1:35">
      <c r="A1001" s="10">
        <v>980</v>
      </c>
      <c r="B1001" s="10" t="str">
        <f ca="1">'Application For TE&amp;GOTS'!X1042</f>
        <v/>
      </c>
      <c r="C1001" s="10">
        <f>'Application For TE&amp;GOTS'!$D1042</f>
        <v>0</v>
      </c>
      <c r="D1001" s="10" t="str" cm="1">
        <f t="array" aca="1" ref="D1001" ca="1">IFERROR(INDIRECT("'Application For TE&amp;GOTS'!L"&amp;'Application For TE&amp;GOTS'!S1042),"")</f>
        <v/>
      </c>
      <c r="E1001" s="10" t="e">
        <f ca="1">'Application For TE&amp;GOTS'!AF1042</f>
        <v>#VALUE!</v>
      </c>
      <c r="F1001" s="10" t="str">
        <f ca="1">IFERROR(LEFT('Application For TE&amp;GOTS'!AH1042,LEN('Application For TE&amp;GOTS'!AH1042)-2),"")</f>
        <v/>
      </c>
      <c r="G1001" s="10" t="e">
        <f ca="1">'Application For TE&amp;GOTS'!AI1042</f>
        <v>#VALUE!</v>
      </c>
      <c r="AF1001" s="10" t="str">
        <f ca="1">IF(MATCH(B1001,B$1:B1001,0)=ROW(B1001),B1001&amp;";","")</f>
        <v/>
      </c>
      <c r="AG1001" s="10" t="str">
        <f>IF(MATCH(C1001,C$1:C1001,0)=ROW(C1001),C1001&amp;";","")</f>
        <v/>
      </c>
      <c r="AH1001" s="10" t="str">
        <f ca="1">IF(MATCH(D1001,D$1:D1001,0)=ROW(D1001),D1001&amp;";","")</f>
        <v/>
      </c>
      <c r="AI1001" s="10" t="e">
        <f ca="1">IF(MATCH(E1001,E$1:E1001,0)=ROW(E1001),E1001&amp;";","")</f>
        <v>#VALUE!</v>
      </c>
    </row>
    <row r="1002" spans="1:35">
      <c r="A1002" s="10">
        <v>981</v>
      </c>
      <c r="B1002" s="10" t="str">
        <f ca="1">'Application For TE&amp;GOTS'!X1043</f>
        <v/>
      </c>
      <c r="C1002" s="10">
        <f>'Application For TE&amp;GOTS'!$D1043</f>
        <v>0</v>
      </c>
      <c r="D1002" s="10" t="str" cm="1">
        <f t="array" aca="1" ref="D1002" ca="1">IFERROR(INDIRECT("'Application For TE&amp;GOTS'!L"&amp;'Application For TE&amp;GOTS'!S1043),"")</f>
        <v/>
      </c>
      <c r="E1002" s="10" t="e">
        <f ca="1">'Application For TE&amp;GOTS'!AF1043</f>
        <v>#VALUE!</v>
      </c>
      <c r="F1002" s="10" t="str">
        <f ca="1">IFERROR(LEFT('Application For TE&amp;GOTS'!AH1043,LEN('Application For TE&amp;GOTS'!AH1043)-2),"")</f>
        <v/>
      </c>
      <c r="G1002" s="10" t="e">
        <f ca="1">'Application For TE&amp;GOTS'!AI1043</f>
        <v>#VALUE!</v>
      </c>
      <c r="AF1002" s="10" t="str">
        <f ca="1">IF(MATCH(B1002,B$1:B1002,0)=ROW(B1002),B1002&amp;";","")</f>
        <v/>
      </c>
      <c r="AG1002" s="10" t="str">
        <f>IF(MATCH(C1002,C$1:C1002,0)=ROW(C1002),C1002&amp;";","")</f>
        <v/>
      </c>
      <c r="AH1002" s="10" t="str">
        <f ca="1">IF(MATCH(D1002,D$1:D1002,0)=ROW(D1002),D1002&amp;";","")</f>
        <v/>
      </c>
      <c r="AI1002" s="10" t="e">
        <f ca="1">IF(MATCH(E1002,E$1:E1002,0)=ROW(E1002),E1002&amp;";","")</f>
        <v>#VALUE!</v>
      </c>
    </row>
    <row r="1003" spans="1:35">
      <c r="A1003" s="10">
        <v>982</v>
      </c>
      <c r="B1003" s="10" t="str">
        <f ca="1">'Application For TE&amp;GOTS'!X1044</f>
        <v/>
      </c>
      <c r="C1003" s="10">
        <f>'Application For TE&amp;GOTS'!$D1044</f>
        <v>0</v>
      </c>
      <c r="D1003" s="10" t="str" cm="1">
        <f t="array" aca="1" ref="D1003" ca="1">IFERROR(INDIRECT("'Application For TE&amp;GOTS'!L"&amp;'Application For TE&amp;GOTS'!S1044),"")</f>
        <v/>
      </c>
      <c r="E1003" s="10" t="e">
        <f ca="1">'Application For TE&amp;GOTS'!AF1044</f>
        <v>#VALUE!</v>
      </c>
      <c r="F1003" s="10" t="str">
        <f ca="1">IFERROR(LEFT('Application For TE&amp;GOTS'!AH1044,LEN('Application For TE&amp;GOTS'!AH1044)-2),"")</f>
        <v/>
      </c>
      <c r="G1003" s="10" t="e">
        <f ca="1">'Application For TE&amp;GOTS'!AI1044</f>
        <v>#VALUE!</v>
      </c>
      <c r="AF1003" s="10" t="str">
        <f ca="1">IF(MATCH(B1003,B$1:B1003,0)=ROW(B1003),B1003&amp;";","")</f>
        <v/>
      </c>
      <c r="AG1003" s="10" t="str">
        <f>IF(MATCH(C1003,C$1:C1003,0)=ROW(C1003),C1003&amp;";","")</f>
        <v/>
      </c>
      <c r="AH1003" s="10" t="str">
        <f ca="1">IF(MATCH(D1003,D$1:D1003,0)=ROW(D1003),D1003&amp;";","")</f>
        <v/>
      </c>
      <c r="AI1003" s="10" t="e">
        <f ca="1">IF(MATCH(E1003,E$1:E1003,0)=ROW(E1003),E1003&amp;";","")</f>
        <v>#VALUE!</v>
      </c>
    </row>
    <row r="1004" spans="1:35">
      <c r="A1004" s="10">
        <v>983</v>
      </c>
      <c r="B1004" s="10" t="str">
        <f ca="1">'Application For TE&amp;GOTS'!X1045</f>
        <v/>
      </c>
      <c r="C1004" s="10">
        <f>'Application For TE&amp;GOTS'!$D1045</f>
        <v>0</v>
      </c>
      <c r="D1004" s="10" t="str" cm="1">
        <f t="array" aca="1" ref="D1004" ca="1">IFERROR(INDIRECT("'Application For TE&amp;GOTS'!L"&amp;'Application For TE&amp;GOTS'!S1045),"")</f>
        <v/>
      </c>
      <c r="E1004" s="10" t="e">
        <f ca="1">'Application For TE&amp;GOTS'!AF1045</f>
        <v>#VALUE!</v>
      </c>
      <c r="F1004" s="10" t="str">
        <f ca="1">IFERROR(LEFT('Application For TE&amp;GOTS'!AH1045,LEN('Application For TE&amp;GOTS'!AH1045)-2),"")</f>
        <v/>
      </c>
      <c r="G1004" s="10" t="e">
        <f ca="1">'Application For TE&amp;GOTS'!AI1045</f>
        <v>#VALUE!</v>
      </c>
      <c r="AF1004" s="10" t="str">
        <f ca="1">IF(MATCH(B1004,B$1:B1004,0)=ROW(B1004),B1004&amp;";","")</f>
        <v/>
      </c>
      <c r="AG1004" s="10" t="str">
        <f>IF(MATCH(C1004,C$1:C1004,0)=ROW(C1004),C1004&amp;";","")</f>
        <v/>
      </c>
      <c r="AH1004" s="10" t="str">
        <f ca="1">IF(MATCH(D1004,D$1:D1004,0)=ROW(D1004),D1004&amp;";","")</f>
        <v/>
      </c>
      <c r="AI1004" s="10" t="e">
        <f ca="1">IF(MATCH(E1004,E$1:E1004,0)=ROW(E1004),E1004&amp;";","")</f>
        <v>#VALUE!</v>
      </c>
    </row>
    <row r="1005" spans="1:35">
      <c r="A1005" s="10">
        <v>984</v>
      </c>
      <c r="B1005" s="10" t="str">
        <f ca="1">'Application For TE&amp;GOTS'!X1046</f>
        <v/>
      </c>
      <c r="C1005" s="10">
        <f>'Application For TE&amp;GOTS'!$D1046</f>
        <v>0</v>
      </c>
      <c r="D1005" s="10" t="str" cm="1">
        <f t="array" aca="1" ref="D1005" ca="1">IFERROR(INDIRECT("'Application For TE&amp;GOTS'!L"&amp;'Application For TE&amp;GOTS'!S1046),"")</f>
        <v/>
      </c>
      <c r="E1005" s="10" t="e">
        <f ca="1">'Application For TE&amp;GOTS'!AF1046</f>
        <v>#VALUE!</v>
      </c>
      <c r="F1005" s="10" t="str">
        <f ca="1">IFERROR(LEFT('Application For TE&amp;GOTS'!AH1046,LEN('Application For TE&amp;GOTS'!AH1046)-2),"")</f>
        <v/>
      </c>
      <c r="G1005" s="10" t="e">
        <f ca="1">'Application For TE&amp;GOTS'!AI1046</f>
        <v>#VALUE!</v>
      </c>
      <c r="AF1005" s="10" t="str">
        <f ca="1">IF(MATCH(B1005,B$1:B1005,0)=ROW(B1005),B1005&amp;";","")</f>
        <v/>
      </c>
      <c r="AG1005" s="10" t="str">
        <f>IF(MATCH(C1005,C$1:C1005,0)=ROW(C1005),C1005&amp;";","")</f>
        <v/>
      </c>
      <c r="AH1005" s="10" t="str">
        <f ca="1">IF(MATCH(D1005,D$1:D1005,0)=ROW(D1005),D1005&amp;";","")</f>
        <v/>
      </c>
      <c r="AI1005" s="10" t="e">
        <f ca="1">IF(MATCH(E1005,E$1:E1005,0)=ROW(E1005),E1005&amp;";","")</f>
        <v>#VALUE!</v>
      </c>
    </row>
    <row r="1006" spans="1:35">
      <c r="A1006" s="10">
        <v>985</v>
      </c>
      <c r="B1006" s="10" t="str">
        <f ca="1">'Application For TE&amp;GOTS'!X1047</f>
        <v/>
      </c>
      <c r="C1006" s="10">
        <f>'Application For TE&amp;GOTS'!$D1047</f>
        <v>0</v>
      </c>
      <c r="D1006" s="10" t="str" cm="1">
        <f t="array" aca="1" ref="D1006" ca="1">IFERROR(INDIRECT("'Application For TE&amp;GOTS'!L"&amp;'Application For TE&amp;GOTS'!S1047),"")</f>
        <v/>
      </c>
      <c r="E1006" s="10" t="e">
        <f ca="1">'Application For TE&amp;GOTS'!AF1047</f>
        <v>#VALUE!</v>
      </c>
      <c r="F1006" s="10" t="str">
        <f ca="1">IFERROR(LEFT('Application For TE&amp;GOTS'!AH1047,LEN('Application For TE&amp;GOTS'!AH1047)-2),"")</f>
        <v/>
      </c>
      <c r="G1006" s="10" t="e">
        <f ca="1">'Application For TE&amp;GOTS'!AI1047</f>
        <v>#VALUE!</v>
      </c>
      <c r="AF1006" s="10" t="str">
        <f ca="1">IF(MATCH(B1006,B$1:B1006,0)=ROW(B1006),B1006&amp;";","")</f>
        <v/>
      </c>
      <c r="AG1006" s="10" t="str">
        <f>IF(MATCH(C1006,C$1:C1006,0)=ROW(C1006),C1006&amp;";","")</f>
        <v/>
      </c>
      <c r="AH1006" s="10" t="str">
        <f ca="1">IF(MATCH(D1006,D$1:D1006,0)=ROW(D1006),D1006&amp;";","")</f>
        <v/>
      </c>
      <c r="AI1006" s="10" t="e">
        <f ca="1">IF(MATCH(E1006,E$1:E1006,0)=ROW(E1006),E1006&amp;";","")</f>
        <v>#VALUE!</v>
      </c>
    </row>
    <row r="1007" spans="1:35">
      <c r="A1007" s="10">
        <v>986</v>
      </c>
      <c r="B1007" s="10" t="str">
        <f ca="1">'Application For TE&amp;GOTS'!X1048</f>
        <v/>
      </c>
      <c r="C1007" s="10">
        <f>'Application For TE&amp;GOTS'!$D1048</f>
        <v>0</v>
      </c>
      <c r="D1007" s="10" t="str" cm="1">
        <f t="array" aca="1" ref="D1007" ca="1">IFERROR(INDIRECT("'Application For TE&amp;GOTS'!L"&amp;'Application For TE&amp;GOTS'!S1048),"")</f>
        <v/>
      </c>
      <c r="E1007" s="10" t="e">
        <f ca="1">'Application For TE&amp;GOTS'!AF1048</f>
        <v>#VALUE!</v>
      </c>
      <c r="F1007" s="10" t="str">
        <f ca="1">IFERROR(LEFT('Application For TE&amp;GOTS'!AH1048,LEN('Application For TE&amp;GOTS'!AH1048)-2),"")</f>
        <v/>
      </c>
      <c r="G1007" s="10" t="e">
        <f ca="1">'Application For TE&amp;GOTS'!AI1048</f>
        <v>#VALUE!</v>
      </c>
      <c r="AF1007" s="10" t="str">
        <f ca="1">IF(MATCH(B1007,B$1:B1007,0)=ROW(B1007),B1007&amp;";","")</f>
        <v/>
      </c>
      <c r="AG1007" s="10" t="str">
        <f>IF(MATCH(C1007,C$1:C1007,0)=ROW(C1007),C1007&amp;";","")</f>
        <v/>
      </c>
      <c r="AH1007" s="10" t="str">
        <f ca="1">IF(MATCH(D1007,D$1:D1007,0)=ROW(D1007),D1007&amp;";","")</f>
        <v/>
      </c>
      <c r="AI1007" s="10" t="e">
        <f ca="1">IF(MATCH(E1007,E$1:E1007,0)=ROW(E1007),E1007&amp;";","")</f>
        <v>#VALUE!</v>
      </c>
    </row>
    <row r="1008" spans="1:35">
      <c r="A1008" s="10">
        <v>987</v>
      </c>
      <c r="B1008" s="10" t="str">
        <f ca="1">'Application For TE&amp;GOTS'!X1049</f>
        <v/>
      </c>
      <c r="C1008" s="10">
        <f>'Application For TE&amp;GOTS'!$D1049</f>
        <v>0</v>
      </c>
      <c r="D1008" s="10" t="str" cm="1">
        <f t="array" aca="1" ref="D1008" ca="1">IFERROR(INDIRECT("'Application For TE&amp;GOTS'!L"&amp;'Application For TE&amp;GOTS'!S1049),"")</f>
        <v/>
      </c>
      <c r="E1008" s="10" t="e">
        <f ca="1">'Application For TE&amp;GOTS'!AF1049</f>
        <v>#VALUE!</v>
      </c>
      <c r="F1008" s="10" t="str">
        <f ca="1">IFERROR(LEFT('Application For TE&amp;GOTS'!AH1049,LEN('Application For TE&amp;GOTS'!AH1049)-2),"")</f>
        <v/>
      </c>
      <c r="G1008" s="10" t="e">
        <f ca="1">'Application For TE&amp;GOTS'!AI1049</f>
        <v>#VALUE!</v>
      </c>
      <c r="AF1008" s="10" t="str">
        <f ca="1">IF(MATCH(B1008,B$1:B1008,0)=ROW(B1008),B1008&amp;";","")</f>
        <v/>
      </c>
      <c r="AG1008" s="10" t="str">
        <f>IF(MATCH(C1008,C$1:C1008,0)=ROW(C1008),C1008&amp;";","")</f>
        <v/>
      </c>
      <c r="AH1008" s="10" t="str">
        <f ca="1">IF(MATCH(D1008,D$1:D1008,0)=ROW(D1008),D1008&amp;";","")</f>
        <v/>
      </c>
      <c r="AI1008" s="10" t="e">
        <f ca="1">IF(MATCH(E1008,E$1:E1008,0)=ROW(E1008),E1008&amp;";","")</f>
        <v>#VALUE!</v>
      </c>
    </row>
    <row r="1009" spans="1:35">
      <c r="A1009" s="10">
        <v>988</v>
      </c>
      <c r="B1009" s="10" t="str">
        <f ca="1">'Application For TE&amp;GOTS'!X1050</f>
        <v/>
      </c>
      <c r="C1009" s="10">
        <f>'Application For TE&amp;GOTS'!$D1050</f>
        <v>0</v>
      </c>
      <c r="D1009" s="10" t="str" cm="1">
        <f t="array" aca="1" ref="D1009" ca="1">IFERROR(INDIRECT("'Application For TE&amp;GOTS'!L"&amp;'Application For TE&amp;GOTS'!S1050),"")</f>
        <v/>
      </c>
      <c r="E1009" s="10" t="e">
        <f ca="1">'Application For TE&amp;GOTS'!AF1050</f>
        <v>#VALUE!</v>
      </c>
      <c r="F1009" s="10" t="str">
        <f ca="1">IFERROR(LEFT('Application For TE&amp;GOTS'!AH1050,LEN('Application For TE&amp;GOTS'!AH1050)-2),"")</f>
        <v/>
      </c>
      <c r="G1009" s="10" t="e">
        <f ca="1">'Application For TE&amp;GOTS'!AI1050</f>
        <v>#VALUE!</v>
      </c>
      <c r="AF1009" s="10" t="str">
        <f ca="1">IF(MATCH(B1009,B$1:B1009,0)=ROW(B1009),B1009&amp;";","")</f>
        <v/>
      </c>
      <c r="AG1009" s="10" t="str">
        <f>IF(MATCH(C1009,C$1:C1009,0)=ROW(C1009),C1009&amp;";","")</f>
        <v/>
      </c>
      <c r="AH1009" s="10" t="str">
        <f ca="1">IF(MATCH(D1009,D$1:D1009,0)=ROW(D1009),D1009&amp;";","")</f>
        <v/>
      </c>
      <c r="AI1009" s="10" t="e">
        <f ca="1">IF(MATCH(E1009,E$1:E1009,0)=ROW(E1009),E1009&amp;";","")</f>
        <v>#VALUE!</v>
      </c>
    </row>
    <row r="1010" spans="1:35">
      <c r="A1010" s="10">
        <v>989</v>
      </c>
      <c r="B1010" s="10" t="str">
        <f ca="1">'Application For TE&amp;GOTS'!X1051</f>
        <v/>
      </c>
      <c r="C1010" s="10">
        <f>'Application For TE&amp;GOTS'!$D1051</f>
        <v>0</v>
      </c>
      <c r="D1010" s="10" t="str" cm="1">
        <f t="array" aca="1" ref="D1010" ca="1">IFERROR(INDIRECT("'Application For TE&amp;GOTS'!L"&amp;'Application For TE&amp;GOTS'!S1051),"")</f>
        <v/>
      </c>
      <c r="E1010" s="10" t="e">
        <f ca="1">'Application For TE&amp;GOTS'!AF1051</f>
        <v>#VALUE!</v>
      </c>
      <c r="F1010" s="10" t="str">
        <f ca="1">IFERROR(LEFT('Application For TE&amp;GOTS'!AH1051,LEN('Application For TE&amp;GOTS'!AH1051)-2),"")</f>
        <v/>
      </c>
      <c r="G1010" s="10" t="e">
        <f ca="1">'Application For TE&amp;GOTS'!AI1051</f>
        <v>#VALUE!</v>
      </c>
      <c r="AF1010" s="10" t="str">
        <f ca="1">IF(MATCH(B1010,B$1:B1010,0)=ROW(B1010),B1010&amp;";","")</f>
        <v/>
      </c>
      <c r="AG1010" s="10" t="str">
        <f>IF(MATCH(C1010,C$1:C1010,0)=ROW(C1010),C1010&amp;";","")</f>
        <v/>
      </c>
      <c r="AH1010" s="10" t="str">
        <f ca="1">IF(MATCH(D1010,D$1:D1010,0)=ROW(D1010),D1010&amp;";","")</f>
        <v/>
      </c>
      <c r="AI1010" s="10" t="e">
        <f ca="1">IF(MATCH(E1010,E$1:E1010,0)=ROW(E1010),E1010&amp;";","")</f>
        <v>#VALUE!</v>
      </c>
    </row>
    <row r="1011" spans="1:35">
      <c r="A1011" s="10">
        <v>990</v>
      </c>
      <c r="B1011" s="10" t="str">
        <f ca="1">'Application For TE&amp;GOTS'!X1052</f>
        <v/>
      </c>
      <c r="C1011" s="10">
        <f>'Application For TE&amp;GOTS'!$D1052</f>
        <v>0</v>
      </c>
      <c r="D1011" s="10" t="str" cm="1">
        <f t="array" aca="1" ref="D1011" ca="1">IFERROR(INDIRECT("'Application For TE&amp;GOTS'!L"&amp;'Application For TE&amp;GOTS'!S1052),"")</f>
        <v/>
      </c>
      <c r="E1011" s="10" t="e">
        <f ca="1">'Application For TE&amp;GOTS'!AF1052</f>
        <v>#VALUE!</v>
      </c>
      <c r="F1011" s="10" t="str">
        <f ca="1">IFERROR(LEFT('Application For TE&amp;GOTS'!AH1052,LEN('Application For TE&amp;GOTS'!AH1052)-2),"")</f>
        <v/>
      </c>
      <c r="G1011" s="10" t="e">
        <f ca="1">'Application For TE&amp;GOTS'!AI1052</f>
        <v>#VALUE!</v>
      </c>
      <c r="AF1011" s="10" t="str">
        <f ca="1">IF(MATCH(B1011,B$1:B1011,0)=ROW(B1011),B1011&amp;";","")</f>
        <v/>
      </c>
      <c r="AG1011" s="10" t="str">
        <f>IF(MATCH(C1011,C$1:C1011,0)=ROW(C1011),C1011&amp;";","")</f>
        <v/>
      </c>
      <c r="AH1011" s="10" t="str">
        <f ca="1">IF(MATCH(D1011,D$1:D1011,0)=ROW(D1011),D1011&amp;";","")</f>
        <v/>
      </c>
      <c r="AI1011" s="10" t="e">
        <f ca="1">IF(MATCH(E1011,E$1:E1011,0)=ROW(E1011),E1011&amp;";","")</f>
        <v>#VALUE!</v>
      </c>
    </row>
    <row r="1012" spans="1:35">
      <c r="A1012" s="10">
        <v>991</v>
      </c>
      <c r="B1012" s="10" t="str">
        <f ca="1">'Application For TE&amp;GOTS'!X1053</f>
        <v/>
      </c>
      <c r="C1012" s="10">
        <f>'Application For TE&amp;GOTS'!$D1053</f>
        <v>0</v>
      </c>
      <c r="D1012" s="10" t="str" cm="1">
        <f t="array" aca="1" ref="D1012" ca="1">IFERROR(INDIRECT("'Application For TE&amp;GOTS'!L"&amp;'Application For TE&amp;GOTS'!S1053),"")</f>
        <v/>
      </c>
      <c r="E1012" s="10" t="e">
        <f ca="1">'Application For TE&amp;GOTS'!AF1053</f>
        <v>#VALUE!</v>
      </c>
      <c r="F1012" s="10" t="str">
        <f ca="1">IFERROR(LEFT('Application For TE&amp;GOTS'!AH1053,LEN('Application For TE&amp;GOTS'!AH1053)-2),"")</f>
        <v/>
      </c>
      <c r="G1012" s="10" t="e">
        <f ca="1">'Application For TE&amp;GOTS'!AI1053</f>
        <v>#VALUE!</v>
      </c>
      <c r="AF1012" s="10" t="str">
        <f ca="1">IF(MATCH(B1012,B$1:B1012,0)=ROW(B1012),B1012&amp;";","")</f>
        <v/>
      </c>
      <c r="AG1012" s="10" t="str">
        <f>IF(MATCH(C1012,C$1:C1012,0)=ROW(C1012),C1012&amp;";","")</f>
        <v/>
      </c>
      <c r="AH1012" s="10" t="str">
        <f ca="1">IF(MATCH(D1012,D$1:D1012,0)=ROW(D1012),D1012&amp;";","")</f>
        <v/>
      </c>
      <c r="AI1012" s="10" t="e">
        <f ca="1">IF(MATCH(E1012,E$1:E1012,0)=ROW(E1012),E1012&amp;";","")</f>
        <v>#VALUE!</v>
      </c>
    </row>
    <row r="1013" spans="1:35">
      <c r="A1013" s="10">
        <v>992</v>
      </c>
      <c r="B1013" s="10" t="str">
        <f ca="1">'Application For TE&amp;GOTS'!X1054</f>
        <v/>
      </c>
      <c r="C1013" s="10">
        <f>'Application For TE&amp;GOTS'!$D1054</f>
        <v>0</v>
      </c>
      <c r="D1013" s="10" t="str" cm="1">
        <f t="array" aca="1" ref="D1013" ca="1">IFERROR(INDIRECT("'Application For TE&amp;GOTS'!L"&amp;'Application For TE&amp;GOTS'!S1054),"")</f>
        <v/>
      </c>
      <c r="E1013" s="10" t="e">
        <f ca="1">'Application For TE&amp;GOTS'!AF1054</f>
        <v>#VALUE!</v>
      </c>
      <c r="F1013" s="10" t="str">
        <f ca="1">IFERROR(LEFT('Application For TE&amp;GOTS'!AH1054,LEN('Application For TE&amp;GOTS'!AH1054)-2),"")</f>
        <v/>
      </c>
      <c r="G1013" s="10" t="e">
        <f ca="1">'Application For TE&amp;GOTS'!AI1054</f>
        <v>#VALUE!</v>
      </c>
      <c r="AF1013" s="10" t="str">
        <f ca="1">IF(MATCH(B1013,B$1:B1013,0)=ROW(B1013),B1013&amp;";","")</f>
        <v/>
      </c>
      <c r="AG1013" s="10" t="str">
        <f>IF(MATCH(C1013,C$1:C1013,0)=ROW(C1013),C1013&amp;";","")</f>
        <v/>
      </c>
      <c r="AH1013" s="10" t="str">
        <f ca="1">IF(MATCH(D1013,D$1:D1013,0)=ROW(D1013),D1013&amp;";","")</f>
        <v/>
      </c>
      <c r="AI1013" s="10" t="e">
        <f ca="1">IF(MATCH(E1013,E$1:E1013,0)=ROW(E1013),E1013&amp;";","")</f>
        <v>#VALUE!</v>
      </c>
    </row>
    <row r="1014" spans="1:35">
      <c r="A1014" s="10">
        <v>993</v>
      </c>
      <c r="B1014" s="10" t="str">
        <f ca="1">'Application For TE&amp;GOTS'!X1055</f>
        <v/>
      </c>
      <c r="C1014" s="10">
        <f>'Application For TE&amp;GOTS'!$D1055</f>
        <v>0</v>
      </c>
      <c r="D1014" s="10" t="str" cm="1">
        <f t="array" aca="1" ref="D1014" ca="1">IFERROR(INDIRECT("'Application For TE&amp;GOTS'!L"&amp;'Application For TE&amp;GOTS'!S1055),"")</f>
        <v/>
      </c>
      <c r="E1014" s="10" t="e">
        <f ca="1">'Application For TE&amp;GOTS'!AF1055</f>
        <v>#VALUE!</v>
      </c>
      <c r="F1014" s="10" t="str">
        <f ca="1">IFERROR(LEFT('Application For TE&amp;GOTS'!AH1055,LEN('Application For TE&amp;GOTS'!AH1055)-2),"")</f>
        <v/>
      </c>
      <c r="G1014" s="10" t="e">
        <f ca="1">'Application For TE&amp;GOTS'!AI1055</f>
        <v>#VALUE!</v>
      </c>
      <c r="AF1014" s="10" t="str">
        <f ca="1">IF(MATCH(B1014,B$1:B1014,0)=ROW(B1014),B1014&amp;";","")</f>
        <v/>
      </c>
      <c r="AG1014" s="10" t="str">
        <f>IF(MATCH(C1014,C$1:C1014,0)=ROW(C1014),C1014&amp;";","")</f>
        <v/>
      </c>
      <c r="AH1014" s="10" t="str">
        <f ca="1">IF(MATCH(D1014,D$1:D1014,0)=ROW(D1014),D1014&amp;";","")</f>
        <v/>
      </c>
      <c r="AI1014" s="10" t="e">
        <f ca="1">IF(MATCH(E1014,E$1:E1014,0)=ROW(E1014),E1014&amp;";","")</f>
        <v>#VALUE!</v>
      </c>
    </row>
    <row r="1015" spans="1:35">
      <c r="A1015" s="10">
        <v>994</v>
      </c>
      <c r="B1015" s="10" t="str">
        <f ca="1">'Application For TE&amp;GOTS'!X1056</f>
        <v/>
      </c>
      <c r="C1015" s="10">
        <f>'Application For TE&amp;GOTS'!$D1056</f>
        <v>0</v>
      </c>
      <c r="D1015" s="10" t="str" cm="1">
        <f t="array" aca="1" ref="D1015" ca="1">IFERROR(INDIRECT("'Application For TE&amp;GOTS'!L"&amp;'Application For TE&amp;GOTS'!S1056),"")</f>
        <v/>
      </c>
      <c r="E1015" s="10" t="e">
        <f ca="1">'Application For TE&amp;GOTS'!AF1056</f>
        <v>#VALUE!</v>
      </c>
      <c r="F1015" s="10" t="str">
        <f ca="1">IFERROR(LEFT('Application For TE&amp;GOTS'!AH1056,LEN('Application For TE&amp;GOTS'!AH1056)-2),"")</f>
        <v/>
      </c>
      <c r="G1015" s="10" t="e">
        <f ca="1">'Application For TE&amp;GOTS'!AI1056</f>
        <v>#VALUE!</v>
      </c>
      <c r="AF1015" s="10" t="str">
        <f ca="1">IF(MATCH(B1015,B$1:B1015,0)=ROW(B1015),B1015&amp;";","")</f>
        <v/>
      </c>
      <c r="AG1015" s="10" t="str">
        <f>IF(MATCH(C1015,C$1:C1015,0)=ROW(C1015),C1015&amp;";","")</f>
        <v/>
      </c>
      <c r="AH1015" s="10" t="str">
        <f ca="1">IF(MATCH(D1015,D$1:D1015,0)=ROW(D1015),D1015&amp;";","")</f>
        <v/>
      </c>
      <c r="AI1015" s="10" t="e">
        <f ca="1">IF(MATCH(E1015,E$1:E1015,0)=ROW(E1015),E1015&amp;";","")</f>
        <v>#VALUE!</v>
      </c>
    </row>
    <row r="1016" spans="1:35">
      <c r="A1016" s="10">
        <v>995</v>
      </c>
      <c r="B1016" s="10" t="str">
        <f ca="1">'Application For TE&amp;GOTS'!X1057</f>
        <v/>
      </c>
      <c r="C1016" s="10">
        <f>'Application For TE&amp;GOTS'!$D1057</f>
        <v>0</v>
      </c>
      <c r="D1016" s="10" t="str" cm="1">
        <f t="array" aca="1" ref="D1016" ca="1">IFERROR(INDIRECT("'Application For TE&amp;GOTS'!L"&amp;'Application For TE&amp;GOTS'!S1057),"")</f>
        <v/>
      </c>
      <c r="E1016" s="10" t="e">
        <f ca="1">'Application For TE&amp;GOTS'!AF1057</f>
        <v>#VALUE!</v>
      </c>
      <c r="F1016" s="10" t="str">
        <f ca="1">IFERROR(LEFT('Application For TE&amp;GOTS'!AH1057,LEN('Application For TE&amp;GOTS'!AH1057)-2),"")</f>
        <v/>
      </c>
      <c r="G1016" s="10" t="e">
        <f ca="1">'Application For TE&amp;GOTS'!AI1057</f>
        <v>#VALUE!</v>
      </c>
      <c r="AF1016" s="10" t="str">
        <f ca="1">IF(MATCH(B1016,B$1:B1016,0)=ROW(B1016),B1016&amp;";","")</f>
        <v/>
      </c>
      <c r="AG1016" s="10" t="str">
        <f>IF(MATCH(C1016,C$1:C1016,0)=ROW(C1016),C1016&amp;";","")</f>
        <v/>
      </c>
      <c r="AH1016" s="10" t="str">
        <f ca="1">IF(MATCH(D1016,D$1:D1016,0)=ROW(D1016),D1016&amp;";","")</f>
        <v/>
      </c>
      <c r="AI1016" s="10" t="e">
        <f ca="1">IF(MATCH(E1016,E$1:E1016,0)=ROW(E1016),E1016&amp;";","")</f>
        <v>#VALUE!</v>
      </c>
    </row>
    <row r="1017" spans="1:35">
      <c r="A1017" s="10">
        <v>996</v>
      </c>
      <c r="B1017" s="10" t="str">
        <f ca="1">'Application For TE&amp;GOTS'!X1058</f>
        <v/>
      </c>
      <c r="C1017" s="10">
        <f>'Application For TE&amp;GOTS'!$D1058</f>
        <v>0</v>
      </c>
      <c r="D1017" s="10" t="str" cm="1">
        <f t="array" aca="1" ref="D1017" ca="1">IFERROR(INDIRECT("'Application For TE&amp;GOTS'!L"&amp;'Application For TE&amp;GOTS'!S1058),"")</f>
        <v/>
      </c>
      <c r="E1017" s="10" t="e">
        <f ca="1">'Application For TE&amp;GOTS'!AF1058</f>
        <v>#VALUE!</v>
      </c>
      <c r="F1017" s="10" t="str">
        <f ca="1">IFERROR(LEFT('Application For TE&amp;GOTS'!AH1058,LEN('Application For TE&amp;GOTS'!AH1058)-2),"")</f>
        <v/>
      </c>
      <c r="G1017" s="10" t="e">
        <f ca="1">'Application For TE&amp;GOTS'!AI1058</f>
        <v>#VALUE!</v>
      </c>
      <c r="AF1017" s="10" t="str">
        <f ca="1">IF(MATCH(B1017,B$1:B1017,0)=ROW(B1017),B1017&amp;";","")</f>
        <v/>
      </c>
      <c r="AG1017" s="10" t="str">
        <f>IF(MATCH(C1017,C$1:C1017,0)=ROW(C1017),C1017&amp;";","")</f>
        <v/>
      </c>
      <c r="AH1017" s="10" t="str">
        <f ca="1">IF(MATCH(D1017,D$1:D1017,0)=ROW(D1017),D1017&amp;";","")</f>
        <v/>
      </c>
      <c r="AI1017" s="10" t="e">
        <f ca="1">IF(MATCH(E1017,E$1:E1017,0)=ROW(E1017),E1017&amp;";","")</f>
        <v>#VALUE!</v>
      </c>
    </row>
    <row r="1018" spans="1:35">
      <c r="A1018" s="10">
        <v>997</v>
      </c>
      <c r="B1018" s="10" t="str">
        <f ca="1">'Application For TE&amp;GOTS'!X1059</f>
        <v/>
      </c>
      <c r="C1018" s="10">
        <f>'Application For TE&amp;GOTS'!$D1059</f>
        <v>0</v>
      </c>
      <c r="D1018" s="10" t="str" cm="1">
        <f t="array" aca="1" ref="D1018" ca="1">IFERROR(INDIRECT("'Application For TE&amp;GOTS'!L"&amp;'Application For TE&amp;GOTS'!S1059),"")</f>
        <v/>
      </c>
      <c r="E1018" s="10" t="e">
        <f ca="1">'Application For TE&amp;GOTS'!AF1059</f>
        <v>#VALUE!</v>
      </c>
      <c r="F1018" s="10" t="str">
        <f ca="1">IFERROR(LEFT('Application For TE&amp;GOTS'!AH1059,LEN('Application For TE&amp;GOTS'!AH1059)-2),"")</f>
        <v/>
      </c>
      <c r="G1018" s="10" t="e">
        <f ca="1">'Application For TE&amp;GOTS'!AI1059</f>
        <v>#VALUE!</v>
      </c>
      <c r="AF1018" s="10" t="str">
        <f ca="1">IF(MATCH(B1018,B$1:B1018,0)=ROW(B1018),B1018&amp;";","")</f>
        <v/>
      </c>
      <c r="AG1018" s="10" t="str">
        <f>IF(MATCH(C1018,C$1:C1018,0)=ROW(C1018),C1018&amp;";","")</f>
        <v/>
      </c>
      <c r="AH1018" s="10" t="str">
        <f ca="1">IF(MATCH(D1018,D$1:D1018,0)=ROW(D1018),D1018&amp;";","")</f>
        <v/>
      </c>
      <c r="AI1018" s="10" t="e">
        <f ca="1">IF(MATCH(E1018,E$1:E1018,0)=ROW(E1018),E1018&amp;";","")</f>
        <v>#VALUE!</v>
      </c>
    </row>
    <row r="1019" spans="1:35">
      <c r="A1019" s="10">
        <v>998</v>
      </c>
      <c r="B1019" s="10" t="str">
        <f ca="1">'Application For TE&amp;GOTS'!X1060</f>
        <v/>
      </c>
      <c r="C1019" s="10">
        <f>'Application For TE&amp;GOTS'!$D1060</f>
        <v>0</v>
      </c>
      <c r="D1019" s="10" t="str" cm="1">
        <f t="array" aca="1" ref="D1019" ca="1">IFERROR(INDIRECT("'Application For TE&amp;GOTS'!L"&amp;'Application For TE&amp;GOTS'!S1060),"")</f>
        <v/>
      </c>
      <c r="E1019" s="10" t="e">
        <f ca="1">'Application For TE&amp;GOTS'!AF1060</f>
        <v>#VALUE!</v>
      </c>
      <c r="F1019" s="10" t="str">
        <f ca="1">IFERROR(LEFT('Application For TE&amp;GOTS'!AH1060,LEN('Application For TE&amp;GOTS'!AH1060)-2),"")</f>
        <v/>
      </c>
      <c r="G1019" s="10" t="e">
        <f ca="1">'Application For TE&amp;GOTS'!AI1060</f>
        <v>#VALUE!</v>
      </c>
      <c r="AF1019" s="10" t="str">
        <f ca="1">IF(MATCH(B1019,B$1:B1019,0)=ROW(B1019),B1019&amp;";","")</f>
        <v/>
      </c>
      <c r="AG1019" s="10" t="str">
        <f>IF(MATCH(C1019,C$1:C1019,0)=ROW(C1019),C1019&amp;";","")</f>
        <v/>
      </c>
      <c r="AH1019" s="10" t="str">
        <f ca="1">IF(MATCH(D1019,D$1:D1019,0)=ROW(D1019),D1019&amp;";","")</f>
        <v/>
      </c>
      <c r="AI1019" s="10" t="e">
        <f ca="1">IF(MATCH(E1019,E$1:E1019,0)=ROW(E1019),E1019&amp;";","")</f>
        <v>#VALUE!</v>
      </c>
    </row>
    <row r="1020" spans="1:35">
      <c r="A1020" s="10">
        <v>999</v>
      </c>
      <c r="B1020" s="10" t="str">
        <f ca="1">'Application For TE&amp;GOTS'!X1061</f>
        <v/>
      </c>
      <c r="C1020" s="10">
        <f>'Application For TE&amp;GOTS'!$D1061</f>
        <v>0</v>
      </c>
      <c r="D1020" s="10" t="str" cm="1">
        <f t="array" aca="1" ref="D1020" ca="1">IFERROR(INDIRECT("'Application For TE&amp;GOTS'!L"&amp;'Application For TE&amp;GOTS'!S1061),"")</f>
        <v/>
      </c>
      <c r="E1020" s="10" t="e">
        <f ca="1">'Application For TE&amp;GOTS'!AF1061</f>
        <v>#VALUE!</v>
      </c>
      <c r="F1020" s="10" t="str">
        <f ca="1">IFERROR(LEFT('Application For TE&amp;GOTS'!AH1061,LEN('Application For TE&amp;GOTS'!AH1061)-2),"")</f>
        <v/>
      </c>
      <c r="G1020" s="10" t="e">
        <f ca="1">'Application For TE&amp;GOTS'!AI1061</f>
        <v>#VALUE!</v>
      </c>
      <c r="AF1020" s="10" t="str">
        <f ca="1">IF(MATCH(B1020,B$1:B1020,0)=ROW(B1020),B1020&amp;";","")</f>
        <v/>
      </c>
      <c r="AG1020" s="10" t="str">
        <f>IF(MATCH(C1020,C$1:C1020,0)=ROW(C1020),C1020&amp;";","")</f>
        <v/>
      </c>
      <c r="AH1020" s="10" t="str">
        <f ca="1">IF(MATCH(D1020,D$1:D1020,0)=ROW(D1020),D1020&amp;";","")</f>
        <v/>
      </c>
      <c r="AI1020" s="10" t="e">
        <f ca="1">IF(MATCH(E1020,E$1:E1020,0)=ROW(E1020),E1020&amp;";","")</f>
        <v>#VALUE!</v>
      </c>
    </row>
    <row r="1021" spans="1:35">
      <c r="A1021" s="10">
        <v>1000</v>
      </c>
      <c r="B1021" s="10" t="str">
        <f ca="1">'Application For TE&amp;GOTS'!X1062</f>
        <v/>
      </c>
      <c r="C1021" s="10">
        <f>'Application For TE&amp;GOTS'!$D1062</f>
        <v>0</v>
      </c>
      <c r="D1021" s="10" t="str" cm="1">
        <f t="array" aca="1" ref="D1021" ca="1">IFERROR(INDIRECT("'Application For TE&amp;GOTS'!L"&amp;'Application For TE&amp;GOTS'!S1062),"")</f>
        <v/>
      </c>
      <c r="E1021" s="10" t="e">
        <f ca="1">'Application For TE&amp;GOTS'!AF1062</f>
        <v>#VALUE!</v>
      </c>
      <c r="F1021" s="10" t="str">
        <f ca="1">IFERROR(LEFT('Application For TE&amp;GOTS'!AH1062,LEN('Application For TE&amp;GOTS'!AH1062)-2),"")</f>
        <v/>
      </c>
      <c r="G1021" s="10" t="e">
        <f ca="1">'Application For TE&amp;GOTS'!AI1062</f>
        <v>#VALUE!</v>
      </c>
      <c r="AF1021" s="10" t="str">
        <f ca="1">IF(MATCH(B1021,B$1:B1021,0)=ROW(B1021),B1021&amp;";","")</f>
        <v/>
      </c>
      <c r="AG1021" s="10" t="str">
        <f>IF(MATCH(C1021,C$1:C1021,0)=ROW(C1021),C1021&amp;";","")</f>
        <v/>
      </c>
      <c r="AH1021" s="10" t="str">
        <f ca="1">IF(MATCH(D1021,D$1:D1021,0)=ROW(D1021),D1021&amp;";","")</f>
        <v/>
      </c>
      <c r="AI1021" s="10" t="e">
        <f ca="1">IF(MATCH(E1021,E$1:E1021,0)=ROW(E1021),E1021&amp;";","")</f>
        <v>#VALUE!</v>
      </c>
    </row>
    <row r="1022" spans="1:35">
      <c r="A1022" s="10">
        <v>1001</v>
      </c>
      <c r="B1022" s="10" t="str">
        <f ca="1">'Application For TE&amp;GOTS'!X1063</f>
        <v/>
      </c>
      <c r="C1022" s="10">
        <f>'Application For TE&amp;GOTS'!$D1063</f>
        <v>0</v>
      </c>
      <c r="D1022" s="10" t="str" cm="1">
        <f t="array" aca="1" ref="D1022" ca="1">IFERROR(INDIRECT("'Application For TE&amp;GOTS'!L"&amp;'Application For TE&amp;GOTS'!S1063),"")</f>
        <v/>
      </c>
      <c r="E1022" s="10" t="e">
        <f ca="1">'Application For TE&amp;GOTS'!AF1063</f>
        <v>#VALUE!</v>
      </c>
      <c r="F1022" s="10" t="str">
        <f ca="1">IFERROR(LEFT('Application For TE&amp;GOTS'!AH1063,LEN('Application For TE&amp;GOTS'!AH1063)-2),"")</f>
        <v/>
      </c>
      <c r="G1022" s="10" t="e">
        <f ca="1">'Application For TE&amp;GOTS'!AI1063</f>
        <v>#VALUE!</v>
      </c>
      <c r="AF1022" s="10" t="str">
        <f ca="1">IF(MATCH(B1022,B$1:B1022,0)=ROW(B1022),B1022&amp;";","")</f>
        <v/>
      </c>
      <c r="AG1022" s="10" t="str">
        <f>IF(MATCH(C1022,C$1:C1022,0)=ROW(C1022),C1022&amp;";","")</f>
        <v/>
      </c>
      <c r="AH1022" s="10" t="str">
        <f ca="1">IF(MATCH(D1022,D$1:D1022,0)=ROW(D1022),D1022&amp;";","")</f>
        <v/>
      </c>
      <c r="AI1022" s="10" t="e">
        <f ca="1">IF(MATCH(E1022,E$1:E1022,0)=ROW(E1022),E1022&amp;";","")</f>
        <v>#VALUE!</v>
      </c>
    </row>
    <row r="1023" spans="1:35">
      <c r="A1023" s="10">
        <v>1002</v>
      </c>
      <c r="B1023" s="10" t="str">
        <f ca="1">'Application For TE&amp;GOTS'!X1064</f>
        <v/>
      </c>
      <c r="C1023" s="10">
        <f>'Application For TE&amp;GOTS'!$D1064</f>
        <v>0</v>
      </c>
      <c r="D1023" s="10" t="str" cm="1">
        <f t="array" aca="1" ref="D1023" ca="1">IFERROR(INDIRECT("'Application For TE&amp;GOTS'!L"&amp;'Application For TE&amp;GOTS'!S1064),"")</f>
        <v/>
      </c>
      <c r="E1023" s="10" t="e">
        <f ca="1">'Application For TE&amp;GOTS'!AF1064</f>
        <v>#VALUE!</v>
      </c>
      <c r="F1023" s="10" t="str">
        <f ca="1">IFERROR(LEFT('Application For TE&amp;GOTS'!AH1064,LEN('Application For TE&amp;GOTS'!AH1064)-2),"")</f>
        <v/>
      </c>
      <c r="G1023" s="10" t="e">
        <f ca="1">'Application For TE&amp;GOTS'!AI1064</f>
        <v>#VALUE!</v>
      </c>
      <c r="AF1023" s="10" t="str">
        <f ca="1">IF(MATCH(B1023,B$1:B1023,0)=ROW(B1023),B1023&amp;";","")</f>
        <v/>
      </c>
      <c r="AG1023" s="10" t="str">
        <f>IF(MATCH(C1023,C$1:C1023,0)=ROW(C1023),C1023&amp;";","")</f>
        <v/>
      </c>
      <c r="AH1023" s="10" t="str">
        <f ca="1">IF(MATCH(D1023,D$1:D1023,0)=ROW(D1023),D1023&amp;";","")</f>
        <v/>
      </c>
      <c r="AI1023" s="10" t="e">
        <f ca="1">IF(MATCH(E1023,E$1:E1023,0)=ROW(E1023),E1023&amp;";","")</f>
        <v>#VALUE!</v>
      </c>
    </row>
    <row r="1024" spans="1:35">
      <c r="A1024" s="10">
        <v>1003</v>
      </c>
      <c r="B1024" s="10" t="str">
        <f ca="1">'Application For TE&amp;GOTS'!X1065</f>
        <v/>
      </c>
      <c r="C1024" s="10">
        <f>'Application For TE&amp;GOTS'!$D1065</f>
        <v>0</v>
      </c>
      <c r="D1024" s="10" t="str" cm="1">
        <f t="array" aca="1" ref="D1024" ca="1">IFERROR(INDIRECT("'Application For TE&amp;GOTS'!L"&amp;'Application For TE&amp;GOTS'!S1065),"")</f>
        <v/>
      </c>
      <c r="E1024" s="10" t="e">
        <f ca="1">'Application For TE&amp;GOTS'!AF1065</f>
        <v>#VALUE!</v>
      </c>
      <c r="F1024" s="10" t="str">
        <f ca="1">IFERROR(LEFT('Application For TE&amp;GOTS'!AH1065,LEN('Application For TE&amp;GOTS'!AH1065)-2),"")</f>
        <v/>
      </c>
      <c r="G1024" s="10" t="e">
        <f ca="1">'Application For TE&amp;GOTS'!AI1065</f>
        <v>#VALUE!</v>
      </c>
      <c r="AF1024" s="10" t="str">
        <f ca="1">IF(MATCH(B1024,B$1:B1024,0)=ROW(B1024),B1024&amp;";","")</f>
        <v/>
      </c>
      <c r="AG1024" s="10" t="str">
        <f>IF(MATCH(C1024,C$1:C1024,0)=ROW(C1024),C1024&amp;";","")</f>
        <v/>
      </c>
      <c r="AH1024" s="10" t="str">
        <f ca="1">IF(MATCH(D1024,D$1:D1024,0)=ROW(D1024),D1024&amp;";","")</f>
        <v/>
      </c>
      <c r="AI1024" s="10" t="e">
        <f ca="1">IF(MATCH(E1024,E$1:E1024,0)=ROW(E1024),E1024&amp;";","")</f>
        <v>#VALUE!</v>
      </c>
    </row>
    <row r="1025" spans="1:35">
      <c r="A1025" s="10">
        <v>1004</v>
      </c>
      <c r="B1025" s="10" t="str">
        <f ca="1">'Application For TE&amp;GOTS'!X1066</f>
        <v/>
      </c>
      <c r="C1025" s="10">
        <f>'Application For TE&amp;GOTS'!$D1066</f>
        <v>0</v>
      </c>
      <c r="D1025" s="10" t="str" cm="1">
        <f t="array" aca="1" ref="D1025" ca="1">IFERROR(INDIRECT("'Application For TE&amp;GOTS'!L"&amp;'Application For TE&amp;GOTS'!S1066),"")</f>
        <v/>
      </c>
      <c r="E1025" s="10" t="e">
        <f ca="1">'Application For TE&amp;GOTS'!AF1066</f>
        <v>#VALUE!</v>
      </c>
      <c r="F1025" s="10" t="str">
        <f ca="1">IFERROR(LEFT('Application For TE&amp;GOTS'!AH1066,LEN('Application For TE&amp;GOTS'!AH1066)-2),"")</f>
        <v/>
      </c>
      <c r="G1025" s="10" t="e">
        <f ca="1">'Application For TE&amp;GOTS'!AI1066</f>
        <v>#VALUE!</v>
      </c>
      <c r="AF1025" s="10" t="str">
        <f ca="1">IF(MATCH(B1025,B$1:B1025,0)=ROW(B1025),B1025&amp;";","")</f>
        <v/>
      </c>
      <c r="AG1025" s="10" t="str">
        <f>IF(MATCH(C1025,C$1:C1025,0)=ROW(C1025),C1025&amp;";","")</f>
        <v/>
      </c>
      <c r="AH1025" s="10" t="str">
        <f ca="1">IF(MATCH(D1025,D$1:D1025,0)=ROW(D1025),D1025&amp;";","")</f>
        <v/>
      </c>
      <c r="AI1025" s="10" t="e">
        <f ca="1">IF(MATCH(E1025,E$1:E1025,0)=ROW(E1025),E1025&amp;";","")</f>
        <v>#VALUE!</v>
      </c>
    </row>
    <row r="1026" spans="1:35">
      <c r="A1026" s="10">
        <v>1005</v>
      </c>
      <c r="B1026" s="10" t="str">
        <f ca="1">'Application For TE&amp;GOTS'!X1067</f>
        <v/>
      </c>
      <c r="C1026" s="10">
        <f>'Application For TE&amp;GOTS'!$D1067</f>
        <v>0</v>
      </c>
      <c r="D1026" s="10" t="str" cm="1">
        <f t="array" aca="1" ref="D1026" ca="1">IFERROR(INDIRECT("'Application For TE&amp;GOTS'!L"&amp;'Application For TE&amp;GOTS'!S1067),"")</f>
        <v/>
      </c>
      <c r="E1026" s="10" t="e">
        <f ca="1">'Application For TE&amp;GOTS'!AF1067</f>
        <v>#VALUE!</v>
      </c>
      <c r="F1026" s="10" t="str">
        <f ca="1">IFERROR(LEFT('Application For TE&amp;GOTS'!AH1067,LEN('Application For TE&amp;GOTS'!AH1067)-2),"")</f>
        <v/>
      </c>
      <c r="G1026" s="10" t="e">
        <f ca="1">'Application For TE&amp;GOTS'!AI1067</f>
        <v>#VALUE!</v>
      </c>
      <c r="AF1026" s="10" t="str">
        <f ca="1">IF(MATCH(B1026,B$1:B1026,0)=ROW(B1026),B1026&amp;";","")</f>
        <v/>
      </c>
      <c r="AG1026" s="10" t="str">
        <f>IF(MATCH(C1026,C$1:C1026,0)=ROW(C1026),C1026&amp;";","")</f>
        <v/>
      </c>
      <c r="AH1026" s="10" t="str">
        <f ca="1">IF(MATCH(D1026,D$1:D1026,0)=ROW(D1026),D1026&amp;";","")</f>
        <v/>
      </c>
      <c r="AI1026" s="10" t="e">
        <f ca="1">IF(MATCH(E1026,E$1:E1026,0)=ROW(E1026),E1026&amp;";","")</f>
        <v>#VALUE!</v>
      </c>
    </row>
    <row r="1027" spans="1:35">
      <c r="A1027" s="10">
        <v>1006</v>
      </c>
      <c r="B1027" s="10" t="str">
        <f ca="1">'Application For TE&amp;GOTS'!X1068</f>
        <v/>
      </c>
      <c r="C1027" s="10">
        <f>'Application For TE&amp;GOTS'!$D1068</f>
        <v>0</v>
      </c>
      <c r="D1027" s="10" t="str" cm="1">
        <f t="array" aca="1" ref="D1027" ca="1">IFERROR(INDIRECT("'Application For TE&amp;GOTS'!L"&amp;'Application For TE&amp;GOTS'!S1068),"")</f>
        <v/>
      </c>
      <c r="E1027" s="10" t="e">
        <f ca="1">'Application For TE&amp;GOTS'!AF1068</f>
        <v>#VALUE!</v>
      </c>
      <c r="F1027" s="10" t="str">
        <f ca="1">IFERROR(LEFT('Application For TE&amp;GOTS'!AH1068,LEN('Application For TE&amp;GOTS'!AH1068)-2),"")</f>
        <v/>
      </c>
      <c r="G1027" s="10" t="e">
        <f ca="1">'Application For TE&amp;GOTS'!AI1068</f>
        <v>#VALUE!</v>
      </c>
      <c r="AF1027" s="10" t="str">
        <f ca="1">IF(MATCH(B1027,B$1:B1027,0)=ROW(B1027),B1027&amp;";","")</f>
        <v/>
      </c>
      <c r="AG1027" s="10" t="str">
        <f>IF(MATCH(C1027,C$1:C1027,0)=ROW(C1027),C1027&amp;";","")</f>
        <v/>
      </c>
      <c r="AH1027" s="10" t="str">
        <f ca="1">IF(MATCH(D1027,D$1:D1027,0)=ROW(D1027),D1027&amp;";","")</f>
        <v/>
      </c>
      <c r="AI1027" s="10" t="e">
        <f ca="1">IF(MATCH(E1027,E$1:E1027,0)=ROW(E1027),E1027&amp;";","")</f>
        <v>#VALUE!</v>
      </c>
    </row>
    <row r="1028" spans="1:35">
      <c r="A1028" s="10">
        <v>1007</v>
      </c>
      <c r="B1028" s="10" t="str">
        <f ca="1">'Application For TE&amp;GOTS'!X1069</f>
        <v/>
      </c>
      <c r="C1028" s="10">
        <f>'Application For TE&amp;GOTS'!$D1069</f>
        <v>0</v>
      </c>
      <c r="D1028" s="10" t="str" cm="1">
        <f t="array" aca="1" ref="D1028" ca="1">IFERROR(INDIRECT("'Application For TE&amp;GOTS'!L"&amp;'Application For TE&amp;GOTS'!S1069),"")</f>
        <v/>
      </c>
      <c r="E1028" s="10" t="e">
        <f ca="1">'Application For TE&amp;GOTS'!AF1069</f>
        <v>#VALUE!</v>
      </c>
      <c r="F1028" s="10" t="str">
        <f ca="1">IFERROR(LEFT('Application For TE&amp;GOTS'!AH1069,LEN('Application For TE&amp;GOTS'!AH1069)-2),"")</f>
        <v/>
      </c>
      <c r="G1028" s="10" t="e">
        <f ca="1">'Application For TE&amp;GOTS'!AI1069</f>
        <v>#VALUE!</v>
      </c>
      <c r="AF1028" s="10" t="str">
        <f ca="1">IF(MATCH(B1028,B$1:B1028,0)=ROW(B1028),B1028&amp;";","")</f>
        <v/>
      </c>
      <c r="AG1028" s="10" t="str">
        <f>IF(MATCH(C1028,C$1:C1028,0)=ROW(C1028),C1028&amp;";","")</f>
        <v/>
      </c>
      <c r="AH1028" s="10" t="str">
        <f ca="1">IF(MATCH(D1028,D$1:D1028,0)=ROW(D1028),D1028&amp;";","")</f>
        <v/>
      </c>
      <c r="AI1028" s="10" t="e">
        <f ca="1">IF(MATCH(E1028,E$1:E1028,0)=ROW(E1028),E1028&amp;";","")</f>
        <v>#VALUE!</v>
      </c>
    </row>
    <row r="1029" spans="1:35">
      <c r="A1029" s="10">
        <v>1008</v>
      </c>
      <c r="B1029" s="10" t="str">
        <f ca="1">'Application For TE&amp;GOTS'!X1070</f>
        <v/>
      </c>
      <c r="C1029" s="10">
        <f>'Application For TE&amp;GOTS'!$D1070</f>
        <v>0</v>
      </c>
      <c r="D1029" s="10" t="str" cm="1">
        <f t="array" aca="1" ref="D1029" ca="1">IFERROR(INDIRECT("'Application For TE&amp;GOTS'!L"&amp;'Application For TE&amp;GOTS'!S1070),"")</f>
        <v/>
      </c>
      <c r="E1029" s="10" t="e">
        <f ca="1">'Application For TE&amp;GOTS'!AF1070</f>
        <v>#VALUE!</v>
      </c>
      <c r="F1029" s="10" t="str">
        <f ca="1">IFERROR(LEFT('Application For TE&amp;GOTS'!AH1070,LEN('Application For TE&amp;GOTS'!AH1070)-2),"")</f>
        <v/>
      </c>
      <c r="G1029" s="10" t="e">
        <f ca="1">'Application For TE&amp;GOTS'!AI1070</f>
        <v>#VALUE!</v>
      </c>
      <c r="AF1029" s="10" t="str">
        <f ca="1">IF(MATCH(B1029,B$1:B1029,0)=ROW(B1029),B1029&amp;";","")</f>
        <v/>
      </c>
      <c r="AG1029" s="10" t="str">
        <f>IF(MATCH(C1029,C$1:C1029,0)=ROW(C1029),C1029&amp;";","")</f>
        <v/>
      </c>
      <c r="AH1029" s="10" t="str">
        <f ca="1">IF(MATCH(D1029,D$1:D1029,0)=ROW(D1029),D1029&amp;";","")</f>
        <v/>
      </c>
      <c r="AI1029" s="10" t="e">
        <f ca="1">IF(MATCH(E1029,E$1:E1029,0)=ROW(E1029),E1029&amp;";","")</f>
        <v>#VALUE!</v>
      </c>
    </row>
    <row r="1030" spans="1:35">
      <c r="A1030" s="10">
        <v>1009</v>
      </c>
      <c r="B1030" s="10" t="str">
        <f ca="1">'Application For TE&amp;GOTS'!X1071</f>
        <v/>
      </c>
      <c r="C1030" s="10">
        <f>'Application For TE&amp;GOTS'!$D1071</f>
        <v>0</v>
      </c>
      <c r="D1030" s="10" t="str" cm="1">
        <f t="array" aca="1" ref="D1030" ca="1">IFERROR(INDIRECT("'Application For TE&amp;GOTS'!L"&amp;'Application For TE&amp;GOTS'!S1071),"")</f>
        <v/>
      </c>
      <c r="E1030" s="10" t="e">
        <f ca="1">'Application For TE&amp;GOTS'!AF1071</f>
        <v>#VALUE!</v>
      </c>
      <c r="F1030" s="10" t="str">
        <f ca="1">IFERROR(LEFT('Application For TE&amp;GOTS'!AH1071,LEN('Application For TE&amp;GOTS'!AH1071)-2),"")</f>
        <v/>
      </c>
      <c r="G1030" s="10" t="e">
        <f ca="1">'Application For TE&amp;GOTS'!AI1071</f>
        <v>#VALUE!</v>
      </c>
      <c r="AF1030" s="10" t="str">
        <f ca="1">IF(MATCH(B1030,B$1:B1030,0)=ROW(B1030),B1030&amp;";","")</f>
        <v/>
      </c>
      <c r="AG1030" s="10" t="str">
        <f>IF(MATCH(C1030,C$1:C1030,0)=ROW(C1030),C1030&amp;";","")</f>
        <v/>
      </c>
      <c r="AH1030" s="10" t="str">
        <f ca="1">IF(MATCH(D1030,D$1:D1030,0)=ROW(D1030),D1030&amp;";","")</f>
        <v/>
      </c>
      <c r="AI1030" s="10" t="e">
        <f ca="1">IF(MATCH(E1030,E$1:E1030,0)=ROW(E1030),E1030&amp;";","")</f>
        <v>#VALUE!</v>
      </c>
    </row>
    <row r="1031" spans="1:35">
      <c r="A1031" s="10">
        <v>1010</v>
      </c>
      <c r="B1031" s="10" t="str">
        <f ca="1">'Application For TE&amp;GOTS'!X1072</f>
        <v/>
      </c>
      <c r="C1031" s="10">
        <f>'Application For TE&amp;GOTS'!$D1072</f>
        <v>0</v>
      </c>
      <c r="D1031" s="10" t="str" cm="1">
        <f t="array" aca="1" ref="D1031" ca="1">IFERROR(INDIRECT("'Application For TE&amp;GOTS'!L"&amp;'Application For TE&amp;GOTS'!S1072),"")</f>
        <v/>
      </c>
      <c r="E1031" s="10" t="e">
        <f ca="1">'Application For TE&amp;GOTS'!AF1072</f>
        <v>#VALUE!</v>
      </c>
      <c r="F1031" s="10" t="str">
        <f ca="1">IFERROR(LEFT('Application For TE&amp;GOTS'!AH1072,LEN('Application For TE&amp;GOTS'!AH1072)-2),"")</f>
        <v/>
      </c>
      <c r="G1031" s="10" t="e">
        <f ca="1">'Application For TE&amp;GOTS'!AI1072</f>
        <v>#VALUE!</v>
      </c>
      <c r="AF1031" s="10" t="str">
        <f ca="1">IF(MATCH(B1031,B$1:B1031,0)=ROW(B1031),B1031&amp;";","")</f>
        <v/>
      </c>
      <c r="AG1031" s="10" t="str">
        <f>IF(MATCH(C1031,C$1:C1031,0)=ROW(C1031),C1031&amp;";","")</f>
        <v/>
      </c>
      <c r="AH1031" s="10" t="str">
        <f ca="1">IF(MATCH(D1031,D$1:D1031,0)=ROW(D1031),D1031&amp;";","")</f>
        <v/>
      </c>
      <c r="AI1031" s="10" t="e">
        <f ca="1">IF(MATCH(E1031,E$1:E1031,0)=ROW(E1031),E1031&amp;";","")</f>
        <v>#VALUE!</v>
      </c>
    </row>
    <row r="1032" spans="1:35">
      <c r="A1032" s="10">
        <v>1011</v>
      </c>
      <c r="B1032" s="10" t="str">
        <f ca="1">'Application For TE&amp;GOTS'!X1073</f>
        <v/>
      </c>
      <c r="C1032" s="10">
        <f>'Application For TE&amp;GOTS'!$D1073</f>
        <v>0</v>
      </c>
      <c r="D1032" s="10" t="str" cm="1">
        <f t="array" aca="1" ref="D1032" ca="1">IFERROR(INDIRECT("'Application For TE&amp;GOTS'!L"&amp;'Application For TE&amp;GOTS'!S1073),"")</f>
        <v/>
      </c>
      <c r="E1032" s="10" t="e">
        <f ca="1">'Application For TE&amp;GOTS'!AF1073</f>
        <v>#VALUE!</v>
      </c>
      <c r="F1032" s="10" t="str">
        <f ca="1">IFERROR(LEFT('Application For TE&amp;GOTS'!AH1073,LEN('Application For TE&amp;GOTS'!AH1073)-2),"")</f>
        <v/>
      </c>
      <c r="G1032" s="10" t="e">
        <f ca="1">'Application For TE&amp;GOTS'!AI1073</f>
        <v>#VALUE!</v>
      </c>
      <c r="AF1032" s="10" t="str">
        <f ca="1">IF(MATCH(B1032,B$1:B1032,0)=ROW(B1032),B1032&amp;";","")</f>
        <v/>
      </c>
      <c r="AG1032" s="10" t="str">
        <f>IF(MATCH(C1032,C$1:C1032,0)=ROW(C1032),C1032&amp;";","")</f>
        <v/>
      </c>
      <c r="AH1032" s="10" t="str">
        <f ca="1">IF(MATCH(D1032,D$1:D1032,0)=ROW(D1032),D1032&amp;";","")</f>
        <v/>
      </c>
      <c r="AI1032" s="10" t="e">
        <f ca="1">IF(MATCH(E1032,E$1:E1032,0)=ROW(E1032),E1032&amp;";","")</f>
        <v>#VALUE!</v>
      </c>
    </row>
    <row r="1033" spans="1:35">
      <c r="A1033" s="10">
        <v>1012</v>
      </c>
      <c r="B1033" s="10" t="str">
        <f ca="1">'Application For TE&amp;GOTS'!X1074</f>
        <v/>
      </c>
      <c r="C1033" s="10">
        <f>'Application For TE&amp;GOTS'!$D1074</f>
        <v>0</v>
      </c>
      <c r="D1033" s="10" t="str" cm="1">
        <f t="array" aca="1" ref="D1033" ca="1">IFERROR(INDIRECT("'Application For TE&amp;GOTS'!L"&amp;'Application For TE&amp;GOTS'!S1074),"")</f>
        <v/>
      </c>
      <c r="E1033" s="10" t="e">
        <f ca="1">'Application For TE&amp;GOTS'!AF1074</f>
        <v>#VALUE!</v>
      </c>
      <c r="F1033" s="10" t="str">
        <f ca="1">IFERROR(LEFT('Application For TE&amp;GOTS'!AH1074,LEN('Application For TE&amp;GOTS'!AH1074)-2),"")</f>
        <v/>
      </c>
      <c r="G1033" s="10" t="e">
        <f ca="1">'Application For TE&amp;GOTS'!AI1074</f>
        <v>#VALUE!</v>
      </c>
      <c r="AF1033" s="10" t="str">
        <f ca="1">IF(MATCH(B1033,B$1:B1033,0)=ROW(B1033),B1033&amp;";","")</f>
        <v/>
      </c>
      <c r="AG1033" s="10" t="str">
        <f>IF(MATCH(C1033,C$1:C1033,0)=ROW(C1033),C1033&amp;";","")</f>
        <v/>
      </c>
      <c r="AH1033" s="10" t="str">
        <f ca="1">IF(MATCH(D1033,D$1:D1033,0)=ROW(D1033),D1033&amp;";","")</f>
        <v/>
      </c>
      <c r="AI1033" s="10" t="e">
        <f ca="1">IF(MATCH(E1033,E$1:E1033,0)=ROW(E1033),E1033&amp;";","")</f>
        <v>#VALUE!</v>
      </c>
    </row>
    <row r="1034" spans="1:35">
      <c r="A1034" s="10">
        <v>1013</v>
      </c>
      <c r="B1034" s="10" t="str">
        <f ca="1">'Application For TE&amp;GOTS'!X1075</f>
        <v/>
      </c>
      <c r="C1034" s="10">
        <f>'Application For TE&amp;GOTS'!$D1075</f>
        <v>0</v>
      </c>
      <c r="D1034" s="10" t="str" cm="1">
        <f t="array" aca="1" ref="D1034" ca="1">IFERROR(INDIRECT("'Application For TE&amp;GOTS'!L"&amp;'Application For TE&amp;GOTS'!S1075),"")</f>
        <v/>
      </c>
      <c r="E1034" s="10" t="e">
        <f ca="1">'Application For TE&amp;GOTS'!AF1075</f>
        <v>#VALUE!</v>
      </c>
      <c r="F1034" s="10" t="str">
        <f ca="1">IFERROR(LEFT('Application For TE&amp;GOTS'!AH1075,LEN('Application For TE&amp;GOTS'!AH1075)-2),"")</f>
        <v/>
      </c>
      <c r="G1034" s="10" t="e">
        <f ca="1">'Application For TE&amp;GOTS'!AI1075</f>
        <v>#VALUE!</v>
      </c>
      <c r="AF1034" s="10" t="str">
        <f ca="1">IF(MATCH(B1034,B$1:B1034,0)=ROW(B1034),B1034&amp;";","")</f>
        <v/>
      </c>
      <c r="AG1034" s="10" t="str">
        <f>IF(MATCH(C1034,C$1:C1034,0)=ROW(C1034),C1034&amp;";","")</f>
        <v/>
      </c>
      <c r="AH1034" s="10" t="str">
        <f ca="1">IF(MATCH(D1034,D$1:D1034,0)=ROW(D1034),D1034&amp;";","")</f>
        <v/>
      </c>
      <c r="AI1034" s="10" t="e">
        <f ca="1">IF(MATCH(E1034,E$1:E1034,0)=ROW(E1034),E1034&amp;";","")</f>
        <v>#VALUE!</v>
      </c>
    </row>
    <row r="1035" spans="1:35">
      <c r="A1035" s="10">
        <v>1014</v>
      </c>
      <c r="B1035" s="10" t="str">
        <f ca="1">'Application For TE&amp;GOTS'!X1076</f>
        <v/>
      </c>
      <c r="C1035" s="10">
        <f>'Application For TE&amp;GOTS'!$D1076</f>
        <v>0</v>
      </c>
      <c r="D1035" s="10" t="str" cm="1">
        <f t="array" aca="1" ref="D1035" ca="1">IFERROR(INDIRECT("'Application For TE&amp;GOTS'!L"&amp;'Application For TE&amp;GOTS'!S1076),"")</f>
        <v/>
      </c>
      <c r="E1035" s="10" t="e">
        <f ca="1">'Application For TE&amp;GOTS'!AF1076</f>
        <v>#VALUE!</v>
      </c>
      <c r="F1035" s="10" t="str">
        <f ca="1">IFERROR(LEFT('Application For TE&amp;GOTS'!AH1076,LEN('Application For TE&amp;GOTS'!AH1076)-2),"")</f>
        <v/>
      </c>
      <c r="G1035" s="10" t="e">
        <f ca="1">'Application For TE&amp;GOTS'!AI1076</f>
        <v>#VALUE!</v>
      </c>
      <c r="AF1035" s="10" t="str">
        <f ca="1">IF(MATCH(B1035,B$1:B1035,0)=ROW(B1035),B1035&amp;";","")</f>
        <v/>
      </c>
      <c r="AG1035" s="10" t="str">
        <f>IF(MATCH(C1035,C$1:C1035,0)=ROW(C1035),C1035&amp;";","")</f>
        <v/>
      </c>
      <c r="AH1035" s="10" t="str">
        <f ca="1">IF(MATCH(D1035,D$1:D1035,0)=ROW(D1035),D1035&amp;";","")</f>
        <v/>
      </c>
      <c r="AI1035" s="10" t="e">
        <f ca="1">IF(MATCH(E1035,E$1:E1035,0)=ROW(E1035),E1035&amp;";","")</f>
        <v>#VALUE!</v>
      </c>
    </row>
    <row r="1036" spans="1:35">
      <c r="A1036" s="10">
        <v>1015</v>
      </c>
      <c r="B1036" s="10" t="str">
        <f ca="1">'Application For TE&amp;GOTS'!X1077</f>
        <v/>
      </c>
      <c r="C1036" s="10">
        <f>'Application For TE&amp;GOTS'!$D1077</f>
        <v>0</v>
      </c>
      <c r="D1036" s="10" t="str" cm="1">
        <f t="array" aca="1" ref="D1036" ca="1">IFERROR(INDIRECT("'Application For TE&amp;GOTS'!L"&amp;'Application For TE&amp;GOTS'!S1077),"")</f>
        <v/>
      </c>
      <c r="E1036" s="10" t="e">
        <f ca="1">'Application For TE&amp;GOTS'!AF1077</f>
        <v>#VALUE!</v>
      </c>
      <c r="F1036" s="10" t="str">
        <f ca="1">IFERROR(LEFT('Application For TE&amp;GOTS'!AH1077,LEN('Application For TE&amp;GOTS'!AH1077)-2),"")</f>
        <v/>
      </c>
      <c r="G1036" s="10" t="e">
        <f ca="1">'Application For TE&amp;GOTS'!AI1077</f>
        <v>#VALUE!</v>
      </c>
      <c r="AF1036" s="10" t="str">
        <f ca="1">IF(MATCH(B1036,B$1:B1036,0)=ROW(B1036),B1036&amp;";","")</f>
        <v/>
      </c>
      <c r="AG1036" s="10" t="str">
        <f>IF(MATCH(C1036,C$1:C1036,0)=ROW(C1036),C1036&amp;";","")</f>
        <v/>
      </c>
      <c r="AH1036" s="10" t="str">
        <f ca="1">IF(MATCH(D1036,D$1:D1036,0)=ROW(D1036),D1036&amp;";","")</f>
        <v/>
      </c>
      <c r="AI1036" s="10" t="e">
        <f ca="1">IF(MATCH(E1036,E$1:E1036,0)=ROW(E1036),E1036&amp;";","")</f>
        <v>#VALUE!</v>
      </c>
    </row>
    <row r="1037" spans="1:35">
      <c r="A1037" s="10">
        <v>1016</v>
      </c>
      <c r="B1037" s="10" t="str">
        <f ca="1">'Application For TE&amp;GOTS'!X1078</f>
        <v/>
      </c>
      <c r="C1037" s="10">
        <f>'Application For TE&amp;GOTS'!$D1078</f>
        <v>0</v>
      </c>
      <c r="D1037" s="10" t="str" cm="1">
        <f t="array" aca="1" ref="D1037" ca="1">IFERROR(INDIRECT("'Application For TE&amp;GOTS'!L"&amp;'Application For TE&amp;GOTS'!S1078),"")</f>
        <v/>
      </c>
      <c r="E1037" s="10" t="e">
        <f ca="1">'Application For TE&amp;GOTS'!AF1078</f>
        <v>#VALUE!</v>
      </c>
      <c r="F1037" s="10" t="str">
        <f ca="1">IFERROR(LEFT('Application For TE&amp;GOTS'!AH1078,LEN('Application For TE&amp;GOTS'!AH1078)-2),"")</f>
        <v/>
      </c>
      <c r="G1037" s="10" t="e">
        <f ca="1">'Application For TE&amp;GOTS'!AI1078</f>
        <v>#VALUE!</v>
      </c>
      <c r="AF1037" s="10" t="str">
        <f ca="1">IF(MATCH(B1037,B$1:B1037,0)=ROW(B1037),B1037&amp;";","")</f>
        <v/>
      </c>
      <c r="AG1037" s="10" t="str">
        <f>IF(MATCH(C1037,C$1:C1037,0)=ROW(C1037),C1037&amp;";","")</f>
        <v/>
      </c>
      <c r="AH1037" s="10" t="str">
        <f ca="1">IF(MATCH(D1037,D$1:D1037,0)=ROW(D1037),D1037&amp;";","")</f>
        <v/>
      </c>
      <c r="AI1037" s="10" t="e">
        <f ca="1">IF(MATCH(E1037,E$1:E1037,0)=ROW(E1037),E1037&amp;";","")</f>
        <v>#VALUE!</v>
      </c>
    </row>
    <row r="1038" spans="1:35">
      <c r="A1038" s="10">
        <v>1017</v>
      </c>
      <c r="B1038" s="10" t="str">
        <f ca="1">'Application For TE&amp;GOTS'!X1079</f>
        <v/>
      </c>
      <c r="C1038" s="10">
        <f>'Application For TE&amp;GOTS'!$D1079</f>
        <v>0</v>
      </c>
      <c r="D1038" s="10" t="str" cm="1">
        <f t="array" aca="1" ref="D1038" ca="1">IFERROR(INDIRECT("'Application For TE&amp;GOTS'!L"&amp;'Application For TE&amp;GOTS'!S1079),"")</f>
        <v/>
      </c>
      <c r="E1038" s="10" t="e">
        <f ca="1">'Application For TE&amp;GOTS'!AF1079</f>
        <v>#VALUE!</v>
      </c>
      <c r="F1038" s="10" t="str">
        <f ca="1">IFERROR(LEFT('Application For TE&amp;GOTS'!AH1079,LEN('Application For TE&amp;GOTS'!AH1079)-2),"")</f>
        <v/>
      </c>
      <c r="G1038" s="10" t="e">
        <f ca="1">'Application For TE&amp;GOTS'!AI1079</f>
        <v>#VALUE!</v>
      </c>
      <c r="AF1038" s="10" t="str">
        <f ca="1">IF(MATCH(B1038,B$1:B1038,0)=ROW(B1038),B1038&amp;";","")</f>
        <v/>
      </c>
      <c r="AG1038" s="10" t="str">
        <f>IF(MATCH(C1038,C$1:C1038,0)=ROW(C1038),C1038&amp;";","")</f>
        <v/>
      </c>
      <c r="AH1038" s="10" t="str">
        <f ca="1">IF(MATCH(D1038,D$1:D1038,0)=ROW(D1038),D1038&amp;";","")</f>
        <v/>
      </c>
      <c r="AI1038" s="10" t="e">
        <f ca="1">IF(MATCH(E1038,E$1:E1038,0)=ROW(E1038),E1038&amp;";","")</f>
        <v>#VALUE!</v>
      </c>
    </row>
    <row r="1039" spans="1:35">
      <c r="A1039" s="10">
        <v>1018</v>
      </c>
      <c r="B1039" s="10" t="str">
        <f ca="1">'Application For TE&amp;GOTS'!X1080</f>
        <v/>
      </c>
      <c r="C1039" s="10">
        <f>'Application For TE&amp;GOTS'!$D1080</f>
        <v>0</v>
      </c>
      <c r="D1039" s="10" t="str" cm="1">
        <f t="array" aca="1" ref="D1039" ca="1">IFERROR(INDIRECT("'Application For TE&amp;GOTS'!L"&amp;'Application For TE&amp;GOTS'!S1080),"")</f>
        <v/>
      </c>
      <c r="E1039" s="10" t="e">
        <f ca="1">'Application For TE&amp;GOTS'!AF1080</f>
        <v>#VALUE!</v>
      </c>
      <c r="F1039" s="10" t="str">
        <f ca="1">IFERROR(LEFT('Application For TE&amp;GOTS'!AH1080,LEN('Application For TE&amp;GOTS'!AH1080)-2),"")</f>
        <v/>
      </c>
      <c r="G1039" s="10" t="e">
        <f ca="1">'Application For TE&amp;GOTS'!AI1080</f>
        <v>#VALUE!</v>
      </c>
      <c r="AF1039" s="10" t="str">
        <f ca="1">IF(MATCH(B1039,B$1:B1039,0)=ROW(B1039),B1039&amp;";","")</f>
        <v/>
      </c>
      <c r="AG1039" s="10" t="str">
        <f>IF(MATCH(C1039,C$1:C1039,0)=ROW(C1039),C1039&amp;";","")</f>
        <v/>
      </c>
      <c r="AH1039" s="10" t="str">
        <f ca="1">IF(MATCH(D1039,D$1:D1039,0)=ROW(D1039),D1039&amp;";","")</f>
        <v/>
      </c>
      <c r="AI1039" s="10" t="e">
        <f ca="1">IF(MATCH(E1039,E$1:E1039,0)=ROW(E1039),E1039&amp;";","")</f>
        <v>#VALUE!</v>
      </c>
    </row>
    <row r="1040" spans="1:35">
      <c r="A1040" s="10">
        <v>1019</v>
      </c>
      <c r="B1040" s="10" t="str">
        <f ca="1">'Application For TE&amp;GOTS'!X1081</f>
        <v/>
      </c>
      <c r="C1040" s="10">
        <f>'Application For TE&amp;GOTS'!$D1081</f>
        <v>0</v>
      </c>
      <c r="D1040" s="10" t="str" cm="1">
        <f t="array" aca="1" ref="D1040" ca="1">IFERROR(INDIRECT("'Application For TE&amp;GOTS'!L"&amp;'Application For TE&amp;GOTS'!S1081),"")</f>
        <v/>
      </c>
      <c r="E1040" s="10" t="e">
        <f ca="1">'Application For TE&amp;GOTS'!AF1081</f>
        <v>#VALUE!</v>
      </c>
      <c r="F1040" s="10" t="str">
        <f ca="1">IFERROR(LEFT('Application For TE&amp;GOTS'!AH1081,LEN('Application For TE&amp;GOTS'!AH1081)-2),"")</f>
        <v/>
      </c>
      <c r="G1040" s="10" t="e">
        <f ca="1">'Application For TE&amp;GOTS'!AI1081</f>
        <v>#VALUE!</v>
      </c>
      <c r="AF1040" s="10" t="str">
        <f ca="1">IF(MATCH(B1040,B$1:B1040,0)=ROW(B1040),B1040&amp;";","")</f>
        <v/>
      </c>
      <c r="AG1040" s="10" t="str">
        <f>IF(MATCH(C1040,C$1:C1040,0)=ROW(C1040),C1040&amp;";","")</f>
        <v/>
      </c>
      <c r="AH1040" s="10" t="str">
        <f ca="1">IF(MATCH(D1040,D$1:D1040,0)=ROW(D1040),D1040&amp;";","")</f>
        <v/>
      </c>
      <c r="AI1040" s="10" t="e">
        <f ca="1">IF(MATCH(E1040,E$1:E1040,0)=ROW(E1040),E1040&amp;";","")</f>
        <v>#VALUE!</v>
      </c>
    </row>
    <row r="1041" spans="1:35">
      <c r="A1041" s="10">
        <v>1020</v>
      </c>
      <c r="B1041" s="10" t="str">
        <f ca="1">'Application For TE&amp;GOTS'!X1082</f>
        <v/>
      </c>
      <c r="C1041" s="10">
        <f>'Application For TE&amp;GOTS'!$D1082</f>
        <v>0</v>
      </c>
      <c r="D1041" s="10" t="str" cm="1">
        <f t="array" aca="1" ref="D1041" ca="1">IFERROR(INDIRECT("'Application For TE&amp;GOTS'!L"&amp;'Application For TE&amp;GOTS'!S1082),"")</f>
        <v/>
      </c>
      <c r="E1041" s="10" t="e">
        <f ca="1">'Application For TE&amp;GOTS'!AF1082</f>
        <v>#VALUE!</v>
      </c>
      <c r="F1041" s="10" t="str">
        <f ca="1">IFERROR(LEFT('Application For TE&amp;GOTS'!AH1082,LEN('Application For TE&amp;GOTS'!AH1082)-2),"")</f>
        <v/>
      </c>
      <c r="G1041" s="10" t="e">
        <f ca="1">'Application For TE&amp;GOTS'!AI1082</f>
        <v>#VALUE!</v>
      </c>
      <c r="AF1041" s="10" t="str">
        <f ca="1">IF(MATCH(B1041,B$1:B1041,0)=ROW(B1041),B1041&amp;";","")</f>
        <v/>
      </c>
      <c r="AG1041" s="10" t="str">
        <f>IF(MATCH(C1041,C$1:C1041,0)=ROW(C1041),C1041&amp;";","")</f>
        <v/>
      </c>
      <c r="AH1041" s="10" t="str">
        <f ca="1">IF(MATCH(D1041,D$1:D1041,0)=ROW(D1041),D1041&amp;";","")</f>
        <v/>
      </c>
      <c r="AI1041" s="10" t="e">
        <f ca="1">IF(MATCH(E1041,E$1:E1041,0)=ROW(E1041),E1041&amp;";","")</f>
        <v>#VALUE!</v>
      </c>
    </row>
    <row r="1042" spans="1:35">
      <c r="A1042" s="10">
        <v>1021</v>
      </c>
      <c r="B1042" s="10" t="str">
        <f ca="1">'Application For TE&amp;GOTS'!X1083</f>
        <v/>
      </c>
      <c r="C1042" s="10">
        <f>'Application For TE&amp;GOTS'!$D1083</f>
        <v>0</v>
      </c>
      <c r="D1042" s="10" t="str" cm="1">
        <f t="array" aca="1" ref="D1042" ca="1">IFERROR(INDIRECT("'Application For TE&amp;GOTS'!L"&amp;'Application For TE&amp;GOTS'!S1083),"")</f>
        <v/>
      </c>
      <c r="E1042" s="10" t="e">
        <f ca="1">'Application For TE&amp;GOTS'!AF1083</f>
        <v>#VALUE!</v>
      </c>
      <c r="F1042" s="10" t="str">
        <f ca="1">IFERROR(LEFT('Application For TE&amp;GOTS'!AH1083,LEN('Application For TE&amp;GOTS'!AH1083)-2),"")</f>
        <v/>
      </c>
      <c r="G1042" s="10" t="e">
        <f ca="1">'Application For TE&amp;GOTS'!AI1083</f>
        <v>#VALUE!</v>
      </c>
      <c r="AF1042" s="10" t="str">
        <f ca="1">IF(MATCH(B1042,B$1:B1042,0)=ROW(B1042),B1042&amp;";","")</f>
        <v/>
      </c>
      <c r="AG1042" s="10" t="str">
        <f>IF(MATCH(C1042,C$1:C1042,0)=ROW(C1042),C1042&amp;";","")</f>
        <v/>
      </c>
      <c r="AH1042" s="10" t="str">
        <f ca="1">IF(MATCH(D1042,D$1:D1042,0)=ROW(D1042),D1042&amp;";","")</f>
        <v/>
      </c>
      <c r="AI1042" s="10" t="e">
        <f ca="1">IF(MATCH(E1042,E$1:E1042,0)=ROW(E1042),E1042&amp;";","")</f>
        <v>#VALUE!</v>
      </c>
    </row>
    <row r="1043" spans="1:35">
      <c r="A1043" s="10">
        <v>1022</v>
      </c>
      <c r="B1043" s="10" t="str">
        <f ca="1">'Application For TE&amp;GOTS'!X1084</f>
        <v/>
      </c>
      <c r="C1043" s="10">
        <f>'Application For TE&amp;GOTS'!$D1084</f>
        <v>0</v>
      </c>
      <c r="D1043" s="10" t="str" cm="1">
        <f t="array" aca="1" ref="D1043" ca="1">IFERROR(INDIRECT("'Application For TE&amp;GOTS'!L"&amp;'Application For TE&amp;GOTS'!S1084),"")</f>
        <v/>
      </c>
      <c r="E1043" s="10" t="e">
        <f ca="1">'Application For TE&amp;GOTS'!AF1084</f>
        <v>#VALUE!</v>
      </c>
      <c r="F1043" s="10" t="str">
        <f ca="1">IFERROR(LEFT('Application For TE&amp;GOTS'!AH1084,LEN('Application For TE&amp;GOTS'!AH1084)-2),"")</f>
        <v/>
      </c>
      <c r="G1043" s="10" t="e">
        <f ca="1">'Application For TE&amp;GOTS'!AI1084</f>
        <v>#VALUE!</v>
      </c>
      <c r="AF1043" s="10" t="str">
        <f ca="1">IF(MATCH(B1043,B$1:B1043,0)=ROW(B1043),B1043&amp;";","")</f>
        <v/>
      </c>
      <c r="AG1043" s="10" t="str">
        <f>IF(MATCH(C1043,C$1:C1043,0)=ROW(C1043),C1043&amp;";","")</f>
        <v/>
      </c>
      <c r="AH1043" s="10" t="str">
        <f ca="1">IF(MATCH(D1043,D$1:D1043,0)=ROW(D1043),D1043&amp;";","")</f>
        <v/>
      </c>
      <c r="AI1043" s="10" t="e">
        <f ca="1">IF(MATCH(E1043,E$1:E1043,0)=ROW(E1043),E1043&amp;";","")</f>
        <v>#VALUE!</v>
      </c>
    </row>
    <row r="1044" spans="1:35">
      <c r="A1044" s="10">
        <v>1023</v>
      </c>
      <c r="B1044" s="10" t="str">
        <f ca="1">'Application For TE&amp;GOTS'!X1085</f>
        <v/>
      </c>
      <c r="C1044" s="10">
        <f>'Application For TE&amp;GOTS'!$D1085</f>
        <v>0</v>
      </c>
      <c r="D1044" s="10" t="str" cm="1">
        <f t="array" aca="1" ref="D1044" ca="1">IFERROR(INDIRECT("'Application For TE&amp;GOTS'!L"&amp;'Application For TE&amp;GOTS'!S1085),"")</f>
        <v/>
      </c>
      <c r="E1044" s="10" t="e">
        <f ca="1">'Application For TE&amp;GOTS'!AF1085</f>
        <v>#VALUE!</v>
      </c>
      <c r="F1044" s="10" t="str">
        <f ca="1">IFERROR(LEFT('Application For TE&amp;GOTS'!AH1085,LEN('Application For TE&amp;GOTS'!AH1085)-2),"")</f>
        <v/>
      </c>
      <c r="G1044" s="10" t="e">
        <f ca="1">'Application For TE&amp;GOTS'!AI1085</f>
        <v>#VALUE!</v>
      </c>
      <c r="AF1044" s="10" t="str">
        <f ca="1">IF(MATCH(B1044,B$1:B1044,0)=ROW(B1044),B1044&amp;";","")</f>
        <v/>
      </c>
      <c r="AG1044" s="10" t="str">
        <f>IF(MATCH(C1044,C$1:C1044,0)=ROW(C1044),C1044&amp;";","")</f>
        <v/>
      </c>
      <c r="AH1044" s="10" t="str">
        <f ca="1">IF(MATCH(D1044,D$1:D1044,0)=ROW(D1044),D1044&amp;";","")</f>
        <v/>
      </c>
      <c r="AI1044" s="10" t="e">
        <f ca="1">IF(MATCH(E1044,E$1:E1044,0)=ROW(E1044),E1044&amp;";","")</f>
        <v>#VALUE!</v>
      </c>
    </row>
    <row r="1045" spans="1:35">
      <c r="A1045" s="10">
        <v>1024</v>
      </c>
      <c r="B1045" s="10" t="str">
        <f ca="1">'Application For TE&amp;GOTS'!X1086</f>
        <v/>
      </c>
      <c r="C1045" s="10">
        <f>'Application For TE&amp;GOTS'!$D1086</f>
        <v>0</v>
      </c>
      <c r="D1045" s="10" t="str" cm="1">
        <f t="array" aca="1" ref="D1045" ca="1">IFERROR(INDIRECT("'Application For TE&amp;GOTS'!L"&amp;'Application For TE&amp;GOTS'!S1086),"")</f>
        <v/>
      </c>
      <c r="E1045" s="10" t="e">
        <f ca="1">'Application For TE&amp;GOTS'!AF1086</f>
        <v>#VALUE!</v>
      </c>
      <c r="F1045" s="10" t="str">
        <f ca="1">IFERROR(LEFT('Application For TE&amp;GOTS'!AH1086,LEN('Application For TE&amp;GOTS'!AH1086)-2),"")</f>
        <v/>
      </c>
      <c r="G1045" s="10" t="e">
        <f ca="1">'Application For TE&amp;GOTS'!AI1086</f>
        <v>#VALUE!</v>
      </c>
      <c r="AF1045" s="10" t="str">
        <f ca="1">IF(MATCH(B1045,B$1:B1045,0)=ROW(B1045),B1045&amp;";","")</f>
        <v/>
      </c>
      <c r="AG1045" s="10" t="str">
        <f>IF(MATCH(C1045,C$1:C1045,0)=ROW(C1045),C1045&amp;";","")</f>
        <v/>
      </c>
      <c r="AH1045" s="10" t="str">
        <f ca="1">IF(MATCH(D1045,D$1:D1045,0)=ROW(D1045),D1045&amp;";","")</f>
        <v/>
      </c>
      <c r="AI1045" s="10" t="e">
        <f ca="1">IF(MATCH(E1045,E$1:E1045,0)=ROW(E1045),E1045&amp;";","")</f>
        <v>#VALUE!</v>
      </c>
    </row>
    <row r="1046" spans="1:35">
      <c r="A1046" s="10">
        <v>1025</v>
      </c>
      <c r="B1046" s="10" t="str">
        <f ca="1">'Application For TE&amp;GOTS'!X1087</f>
        <v/>
      </c>
      <c r="C1046" s="10">
        <f>'Application For TE&amp;GOTS'!$D1087</f>
        <v>0</v>
      </c>
      <c r="D1046" s="10" t="str" cm="1">
        <f t="array" aca="1" ref="D1046" ca="1">IFERROR(INDIRECT("'Application For TE&amp;GOTS'!L"&amp;'Application For TE&amp;GOTS'!S1087),"")</f>
        <v/>
      </c>
      <c r="E1046" s="10" t="e">
        <f ca="1">'Application For TE&amp;GOTS'!AF1087</f>
        <v>#VALUE!</v>
      </c>
      <c r="F1046" s="10" t="str">
        <f ca="1">IFERROR(LEFT('Application For TE&amp;GOTS'!AH1087,LEN('Application For TE&amp;GOTS'!AH1087)-2),"")</f>
        <v/>
      </c>
      <c r="G1046" s="10" t="e">
        <f ca="1">'Application For TE&amp;GOTS'!AI1087</f>
        <v>#VALUE!</v>
      </c>
      <c r="AF1046" s="10" t="str">
        <f ca="1">IF(MATCH(B1046,B$1:B1046,0)=ROW(B1046),B1046&amp;";","")</f>
        <v/>
      </c>
      <c r="AG1046" s="10" t="str">
        <f>IF(MATCH(C1046,C$1:C1046,0)=ROW(C1046),C1046&amp;";","")</f>
        <v/>
      </c>
      <c r="AH1046" s="10" t="str">
        <f ca="1">IF(MATCH(D1046,D$1:D1046,0)=ROW(D1046),D1046&amp;";","")</f>
        <v/>
      </c>
      <c r="AI1046" s="10" t="e">
        <f ca="1">IF(MATCH(E1046,E$1:E1046,0)=ROW(E1046),E1046&amp;";","")</f>
        <v>#VALUE!</v>
      </c>
    </row>
    <row r="1047" spans="1:35">
      <c r="A1047" s="10">
        <v>1026</v>
      </c>
      <c r="B1047" s="10" t="str">
        <f ca="1">'Application For TE&amp;GOTS'!X1088</f>
        <v/>
      </c>
      <c r="C1047" s="10">
        <f>'Application For TE&amp;GOTS'!$D1088</f>
        <v>0</v>
      </c>
      <c r="D1047" s="10" t="str" cm="1">
        <f t="array" aca="1" ref="D1047" ca="1">IFERROR(INDIRECT("'Application For TE&amp;GOTS'!L"&amp;'Application For TE&amp;GOTS'!S1088),"")</f>
        <v/>
      </c>
      <c r="E1047" s="10" t="e">
        <f ca="1">'Application For TE&amp;GOTS'!AF1088</f>
        <v>#VALUE!</v>
      </c>
      <c r="F1047" s="10" t="str">
        <f ca="1">IFERROR(LEFT('Application For TE&amp;GOTS'!AH1088,LEN('Application For TE&amp;GOTS'!AH1088)-2),"")</f>
        <v/>
      </c>
      <c r="G1047" s="10" t="e">
        <f ca="1">'Application For TE&amp;GOTS'!AI1088</f>
        <v>#VALUE!</v>
      </c>
      <c r="AF1047" s="10" t="str">
        <f ca="1">IF(MATCH(B1047,B$1:B1047,0)=ROW(B1047),B1047&amp;";","")</f>
        <v/>
      </c>
      <c r="AG1047" s="10" t="str">
        <f>IF(MATCH(C1047,C$1:C1047,0)=ROW(C1047),C1047&amp;";","")</f>
        <v/>
      </c>
      <c r="AH1047" s="10" t="str">
        <f ca="1">IF(MATCH(D1047,D$1:D1047,0)=ROW(D1047),D1047&amp;";","")</f>
        <v/>
      </c>
      <c r="AI1047" s="10" t="e">
        <f ca="1">IF(MATCH(E1047,E$1:E1047,0)=ROW(E1047),E1047&amp;";","")</f>
        <v>#VALUE!</v>
      </c>
    </row>
    <row r="1048" spans="1:35">
      <c r="A1048" s="10">
        <v>1027</v>
      </c>
      <c r="B1048" s="10" t="str">
        <f ca="1">'Application For TE&amp;GOTS'!X1089</f>
        <v/>
      </c>
      <c r="C1048" s="10">
        <f>'Application For TE&amp;GOTS'!$D1089</f>
        <v>0</v>
      </c>
      <c r="D1048" s="10" t="str" cm="1">
        <f t="array" aca="1" ref="D1048" ca="1">IFERROR(INDIRECT("'Application For TE&amp;GOTS'!L"&amp;'Application For TE&amp;GOTS'!S1089),"")</f>
        <v/>
      </c>
      <c r="E1048" s="10" t="e">
        <f ca="1">'Application For TE&amp;GOTS'!AF1089</f>
        <v>#VALUE!</v>
      </c>
      <c r="F1048" s="10" t="str">
        <f ca="1">IFERROR(LEFT('Application For TE&amp;GOTS'!AH1089,LEN('Application For TE&amp;GOTS'!AH1089)-2),"")</f>
        <v/>
      </c>
      <c r="G1048" s="10" t="e">
        <f ca="1">'Application For TE&amp;GOTS'!AI1089</f>
        <v>#VALUE!</v>
      </c>
      <c r="AF1048" s="10" t="str">
        <f ca="1">IF(MATCH(B1048,B$1:B1048,0)=ROW(B1048),B1048&amp;";","")</f>
        <v/>
      </c>
      <c r="AG1048" s="10" t="str">
        <f>IF(MATCH(C1048,C$1:C1048,0)=ROW(C1048),C1048&amp;";","")</f>
        <v/>
      </c>
      <c r="AH1048" s="10" t="str">
        <f ca="1">IF(MATCH(D1048,D$1:D1048,0)=ROW(D1048),D1048&amp;";","")</f>
        <v/>
      </c>
      <c r="AI1048" s="10" t="e">
        <f ca="1">IF(MATCH(E1048,E$1:E1048,0)=ROW(E1048),E1048&amp;";","")</f>
        <v>#VALUE!</v>
      </c>
    </row>
    <row r="1049" spans="1:35">
      <c r="A1049" s="10">
        <v>1028</v>
      </c>
      <c r="B1049" s="10" t="str">
        <f ca="1">'Application For TE&amp;GOTS'!X1090</f>
        <v/>
      </c>
      <c r="C1049" s="10">
        <f>'Application For TE&amp;GOTS'!$D1090</f>
        <v>0</v>
      </c>
      <c r="D1049" s="10" t="str" cm="1">
        <f t="array" aca="1" ref="D1049" ca="1">IFERROR(INDIRECT("'Application For TE&amp;GOTS'!L"&amp;'Application For TE&amp;GOTS'!S1090),"")</f>
        <v/>
      </c>
      <c r="E1049" s="10" t="e">
        <f ca="1">'Application For TE&amp;GOTS'!AF1090</f>
        <v>#VALUE!</v>
      </c>
      <c r="F1049" s="10" t="str">
        <f ca="1">IFERROR(LEFT('Application For TE&amp;GOTS'!AH1090,LEN('Application For TE&amp;GOTS'!AH1090)-2),"")</f>
        <v/>
      </c>
      <c r="G1049" s="10" t="e">
        <f ca="1">'Application For TE&amp;GOTS'!AI1090</f>
        <v>#VALUE!</v>
      </c>
      <c r="AF1049" s="10" t="str">
        <f ca="1">IF(MATCH(B1049,B$1:B1049,0)=ROW(B1049),B1049&amp;";","")</f>
        <v/>
      </c>
      <c r="AG1049" s="10" t="str">
        <f>IF(MATCH(C1049,C$1:C1049,0)=ROW(C1049),C1049&amp;";","")</f>
        <v/>
      </c>
      <c r="AH1049" s="10" t="str">
        <f ca="1">IF(MATCH(D1049,D$1:D1049,0)=ROW(D1049),D1049&amp;";","")</f>
        <v/>
      </c>
      <c r="AI1049" s="10" t="e">
        <f ca="1">IF(MATCH(E1049,E$1:E1049,0)=ROW(E1049),E1049&amp;";","")</f>
        <v>#VALUE!</v>
      </c>
    </row>
    <row r="1050" spans="1:35">
      <c r="A1050" s="10">
        <v>1029</v>
      </c>
      <c r="B1050" s="10" t="str">
        <f ca="1">'Application For TE&amp;GOTS'!X1091</f>
        <v/>
      </c>
      <c r="C1050" s="10">
        <f>'Application For TE&amp;GOTS'!$D1091</f>
        <v>0</v>
      </c>
      <c r="D1050" s="10" t="str" cm="1">
        <f t="array" aca="1" ref="D1050" ca="1">IFERROR(INDIRECT("'Application For TE&amp;GOTS'!L"&amp;'Application For TE&amp;GOTS'!S1091),"")</f>
        <v/>
      </c>
      <c r="E1050" s="10" t="e">
        <f ca="1">'Application For TE&amp;GOTS'!AF1091</f>
        <v>#VALUE!</v>
      </c>
      <c r="F1050" s="10" t="str">
        <f ca="1">IFERROR(LEFT('Application For TE&amp;GOTS'!AH1091,LEN('Application For TE&amp;GOTS'!AH1091)-2),"")</f>
        <v/>
      </c>
      <c r="G1050" s="10" t="e">
        <f ca="1">'Application For TE&amp;GOTS'!AI1091</f>
        <v>#VALUE!</v>
      </c>
      <c r="AF1050" s="10" t="str">
        <f ca="1">IF(MATCH(B1050,B$1:B1050,0)=ROW(B1050),B1050&amp;";","")</f>
        <v/>
      </c>
      <c r="AG1050" s="10" t="str">
        <f>IF(MATCH(C1050,C$1:C1050,0)=ROW(C1050),C1050&amp;";","")</f>
        <v/>
      </c>
      <c r="AH1050" s="10" t="str">
        <f ca="1">IF(MATCH(D1050,D$1:D1050,0)=ROW(D1050),D1050&amp;";","")</f>
        <v/>
      </c>
      <c r="AI1050" s="10" t="e">
        <f ca="1">IF(MATCH(E1050,E$1:E1050,0)=ROW(E1050),E1050&amp;";","")</f>
        <v>#VALUE!</v>
      </c>
    </row>
    <row r="1051" spans="1:35">
      <c r="A1051" s="10">
        <v>1030</v>
      </c>
      <c r="B1051" s="10" t="str">
        <f ca="1">'Application For TE&amp;GOTS'!X1092</f>
        <v/>
      </c>
      <c r="C1051" s="10">
        <f>'Application For TE&amp;GOTS'!$D1092</f>
        <v>0</v>
      </c>
      <c r="D1051" s="10" t="str" cm="1">
        <f t="array" aca="1" ref="D1051" ca="1">IFERROR(INDIRECT("'Application For TE&amp;GOTS'!L"&amp;'Application For TE&amp;GOTS'!S1092),"")</f>
        <v/>
      </c>
      <c r="E1051" s="10" t="e">
        <f ca="1">'Application For TE&amp;GOTS'!AF1092</f>
        <v>#VALUE!</v>
      </c>
      <c r="F1051" s="10" t="str">
        <f ca="1">IFERROR(LEFT('Application For TE&amp;GOTS'!AH1092,LEN('Application For TE&amp;GOTS'!AH1092)-2),"")</f>
        <v/>
      </c>
      <c r="G1051" s="10" t="e">
        <f ca="1">'Application For TE&amp;GOTS'!AI1092</f>
        <v>#VALUE!</v>
      </c>
      <c r="AF1051" s="10" t="str">
        <f ca="1">IF(MATCH(B1051,B$1:B1051,0)=ROW(B1051),B1051&amp;";","")</f>
        <v/>
      </c>
      <c r="AG1051" s="10" t="str">
        <f>IF(MATCH(C1051,C$1:C1051,0)=ROW(C1051),C1051&amp;";","")</f>
        <v/>
      </c>
      <c r="AH1051" s="10" t="str">
        <f ca="1">IF(MATCH(D1051,D$1:D1051,0)=ROW(D1051),D1051&amp;";","")</f>
        <v/>
      </c>
      <c r="AI1051" s="10" t="e">
        <f ca="1">IF(MATCH(E1051,E$1:E1051,0)=ROW(E1051),E1051&amp;";","")</f>
        <v>#VALUE!</v>
      </c>
    </row>
    <row r="1052" spans="1:35">
      <c r="A1052" s="10">
        <v>1031</v>
      </c>
      <c r="B1052" s="10" t="str">
        <f ca="1">'Application For TE&amp;GOTS'!X1093</f>
        <v/>
      </c>
      <c r="C1052" s="10">
        <f>'Application For TE&amp;GOTS'!$D1093</f>
        <v>0</v>
      </c>
      <c r="D1052" s="10" t="str" cm="1">
        <f t="array" aca="1" ref="D1052" ca="1">IFERROR(INDIRECT("'Application For TE&amp;GOTS'!L"&amp;'Application For TE&amp;GOTS'!S1093),"")</f>
        <v/>
      </c>
      <c r="E1052" s="10" t="e">
        <f ca="1">'Application For TE&amp;GOTS'!AF1093</f>
        <v>#VALUE!</v>
      </c>
      <c r="F1052" s="10" t="str">
        <f ca="1">IFERROR(LEFT('Application For TE&amp;GOTS'!AH1093,LEN('Application For TE&amp;GOTS'!AH1093)-2),"")</f>
        <v/>
      </c>
      <c r="G1052" s="10" t="e">
        <f ca="1">'Application For TE&amp;GOTS'!AI1093</f>
        <v>#VALUE!</v>
      </c>
      <c r="AF1052" s="10" t="str">
        <f ca="1">IF(MATCH(B1052,B$1:B1052,0)=ROW(B1052),B1052&amp;";","")</f>
        <v/>
      </c>
      <c r="AG1052" s="10" t="str">
        <f>IF(MATCH(C1052,C$1:C1052,0)=ROW(C1052),C1052&amp;";","")</f>
        <v/>
      </c>
      <c r="AH1052" s="10" t="str">
        <f ca="1">IF(MATCH(D1052,D$1:D1052,0)=ROW(D1052),D1052&amp;";","")</f>
        <v/>
      </c>
      <c r="AI1052" s="10" t="e">
        <f ca="1">IF(MATCH(E1052,E$1:E1052,0)=ROW(E1052),E1052&amp;";","")</f>
        <v>#VALUE!</v>
      </c>
    </row>
    <row r="1053" spans="1:35">
      <c r="A1053" s="10">
        <v>1032</v>
      </c>
      <c r="B1053" s="10" t="str">
        <f ca="1">'Application For TE&amp;GOTS'!X1094</f>
        <v/>
      </c>
      <c r="C1053" s="10">
        <f>'Application For TE&amp;GOTS'!$D1094</f>
        <v>0</v>
      </c>
      <c r="D1053" s="10" t="str" cm="1">
        <f t="array" aca="1" ref="D1053" ca="1">IFERROR(INDIRECT("'Application For TE&amp;GOTS'!L"&amp;'Application For TE&amp;GOTS'!S1094),"")</f>
        <v/>
      </c>
      <c r="E1053" s="10" t="e">
        <f ca="1">'Application For TE&amp;GOTS'!AF1094</f>
        <v>#VALUE!</v>
      </c>
      <c r="F1053" s="10" t="str">
        <f ca="1">IFERROR(LEFT('Application For TE&amp;GOTS'!AH1094,LEN('Application For TE&amp;GOTS'!AH1094)-2),"")</f>
        <v/>
      </c>
      <c r="G1053" s="10" t="e">
        <f ca="1">'Application For TE&amp;GOTS'!AI1094</f>
        <v>#VALUE!</v>
      </c>
      <c r="AF1053" s="10" t="str">
        <f ca="1">IF(MATCH(B1053,B$1:B1053,0)=ROW(B1053),B1053&amp;";","")</f>
        <v/>
      </c>
      <c r="AG1053" s="10" t="str">
        <f>IF(MATCH(C1053,C$1:C1053,0)=ROW(C1053),C1053&amp;";","")</f>
        <v/>
      </c>
      <c r="AH1053" s="10" t="str">
        <f ca="1">IF(MATCH(D1053,D$1:D1053,0)=ROW(D1053),D1053&amp;";","")</f>
        <v/>
      </c>
      <c r="AI1053" s="10" t="e">
        <f ca="1">IF(MATCH(E1053,E$1:E1053,0)=ROW(E1053),E1053&amp;";","")</f>
        <v>#VALUE!</v>
      </c>
    </row>
    <row r="1054" spans="1:35">
      <c r="A1054" s="10">
        <v>1033</v>
      </c>
      <c r="B1054" s="10" t="str">
        <f ca="1">'Application For TE&amp;GOTS'!X1095</f>
        <v/>
      </c>
      <c r="C1054" s="10">
        <f>'Application For TE&amp;GOTS'!$D1095</f>
        <v>0</v>
      </c>
      <c r="D1054" s="10" t="str" cm="1">
        <f t="array" aca="1" ref="D1054" ca="1">IFERROR(INDIRECT("'Application For TE&amp;GOTS'!L"&amp;'Application For TE&amp;GOTS'!S1095),"")</f>
        <v/>
      </c>
      <c r="E1054" s="10" t="e">
        <f ca="1">'Application For TE&amp;GOTS'!AF1095</f>
        <v>#VALUE!</v>
      </c>
      <c r="F1054" s="10" t="str">
        <f ca="1">IFERROR(LEFT('Application For TE&amp;GOTS'!AH1095,LEN('Application For TE&amp;GOTS'!AH1095)-2),"")</f>
        <v/>
      </c>
      <c r="G1054" s="10" t="e">
        <f ca="1">'Application For TE&amp;GOTS'!AI1095</f>
        <v>#VALUE!</v>
      </c>
      <c r="AF1054" s="10" t="str">
        <f ca="1">IF(MATCH(B1054,B$1:B1054,0)=ROW(B1054),B1054&amp;";","")</f>
        <v/>
      </c>
      <c r="AG1054" s="10" t="str">
        <f>IF(MATCH(C1054,C$1:C1054,0)=ROW(C1054),C1054&amp;";","")</f>
        <v/>
      </c>
      <c r="AH1054" s="10" t="str">
        <f ca="1">IF(MATCH(D1054,D$1:D1054,0)=ROW(D1054),D1054&amp;";","")</f>
        <v/>
      </c>
      <c r="AI1054" s="10" t="e">
        <f ca="1">IF(MATCH(E1054,E$1:E1054,0)=ROW(E1054),E1054&amp;";","")</f>
        <v>#VALUE!</v>
      </c>
    </row>
    <row r="1055" spans="1:35">
      <c r="A1055" s="10">
        <v>1034</v>
      </c>
      <c r="B1055" s="10" t="str">
        <f ca="1">'Application For TE&amp;GOTS'!X1096</f>
        <v/>
      </c>
      <c r="C1055" s="10">
        <f>'Application For TE&amp;GOTS'!$D1096</f>
        <v>0</v>
      </c>
      <c r="D1055" s="10" t="str" cm="1">
        <f t="array" aca="1" ref="D1055" ca="1">IFERROR(INDIRECT("'Application For TE&amp;GOTS'!L"&amp;'Application For TE&amp;GOTS'!S1096),"")</f>
        <v/>
      </c>
      <c r="E1055" s="10" t="e">
        <f ca="1">'Application For TE&amp;GOTS'!AF1096</f>
        <v>#VALUE!</v>
      </c>
      <c r="F1055" s="10" t="str">
        <f ca="1">IFERROR(LEFT('Application For TE&amp;GOTS'!AH1096,LEN('Application For TE&amp;GOTS'!AH1096)-2),"")</f>
        <v/>
      </c>
      <c r="G1055" s="10" t="e">
        <f ca="1">'Application For TE&amp;GOTS'!AI1096</f>
        <v>#VALUE!</v>
      </c>
      <c r="AF1055" s="10" t="str">
        <f ca="1">IF(MATCH(B1055,B$1:B1055,0)=ROW(B1055),B1055&amp;";","")</f>
        <v/>
      </c>
      <c r="AG1055" s="10" t="str">
        <f>IF(MATCH(C1055,C$1:C1055,0)=ROW(C1055),C1055&amp;";","")</f>
        <v/>
      </c>
      <c r="AH1055" s="10" t="str">
        <f ca="1">IF(MATCH(D1055,D$1:D1055,0)=ROW(D1055),D1055&amp;";","")</f>
        <v/>
      </c>
      <c r="AI1055" s="10" t="e">
        <f ca="1">IF(MATCH(E1055,E$1:E1055,0)=ROW(E1055),E1055&amp;";","")</f>
        <v>#VALUE!</v>
      </c>
    </row>
    <row r="1056" spans="1:35">
      <c r="A1056" s="10">
        <v>1035</v>
      </c>
      <c r="B1056" s="10" t="str">
        <f ca="1">'Application For TE&amp;GOTS'!X1097</f>
        <v/>
      </c>
      <c r="C1056" s="10">
        <f>'Application For TE&amp;GOTS'!$D1097</f>
        <v>0</v>
      </c>
      <c r="D1056" s="10" t="str" cm="1">
        <f t="array" aca="1" ref="D1056" ca="1">IFERROR(INDIRECT("'Application For TE&amp;GOTS'!L"&amp;'Application For TE&amp;GOTS'!S1097),"")</f>
        <v/>
      </c>
      <c r="E1056" s="10" t="e">
        <f ca="1">'Application For TE&amp;GOTS'!AF1097</f>
        <v>#VALUE!</v>
      </c>
      <c r="F1056" s="10" t="str">
        <f ca="1">IFERROR(LEFT('Application For TE&amp;GOTS'!AH1097,LEN('Application For TE&amp;GOTS'!AH1097)-2),"")</f>
        <v/>
      </c>
      <c r="G1056" s="10" t="e">
        <f ca="1">'Application For TE&amp;GOTS'!AI1097</f>
        <v>#VALUE!</v>
      </c>
      <c r="AF1056" s="10" t="str">
        <f ca="1">IF(MATCH(B1056,B$1:B1056,0)=ROW(B1056),B1056&amp;";","")</f>
        <v/>
      </c>
      <c r="AG1056" s="10" t="str">
        <f>IF(MATCH(C1056,C$1:C1056,0)=ROW(C1056),C1056&amp;";","")</f>
        <v/>
      </c>
      <c r="AH1056" s="10" t="str">
        <f ca="1">IF(MATCH(D1056,D$1:D1056,0)=ROW(D1056),D1056&amp;";","")</f>
        <v/>
      </c>
      <c r="AI1056" s="10" t="e">
        <f ca="1">IF(MATCH(E1056,E$1:E1056,0)=ROW(E1056),E1056&amp;";","")</f>
        <v>#VALUE!</v>
      </c>
    </row>
    <row r="1057" spans="1:35">
      <c r="A1057" s="10">
        <v>1036</v>
      </c>
      <c r="B1057" s="10" t="str">
        <f ca="1">'Application For TE&amp;GOTS'!X1098</f>
        <v/>
      </c>
      <c r="C1057" s="10">
        <f>'Application For TE&amp;GOTS'!$D1098</f>
        <v>0</v>
      </c>
      <c r="D1057" s="10" t="str" cm="1">
        <f t="array" aca="1" ref="D1057" ca="1">IFERROR(INDIRECT("'Application For TE&amp;GOTS'!L"&amp;'Application For TE&amp;GOTS'!S1098),"")</f>
        <v/>
      </c>
      <c r="E1057" s="10" t="e">
        <f ca="1">'Application For TE&amp;GOTS'!AF1098</f>
        <v>#VALUE!</v>
      </c>
      <c r="F1057" s="10" t="str">
        <f ca="1">IFERROR(LEFT('Application For TE&amp;GOTS'!AH1098,LEN('Application For TE&amp;GOTS'!AH1098)-2),"")</f>
        <v/>
      </c>
      <c r="G1057" s="10" t="e">
        <f ca="1">'Application For TE&amp;GOTS'!AI1098</f>
        <v>#VALUE!</v>
      </c>
      <c r="AF1057" s="10" t="str">
        <f ca="1">IF(MATCH(B1057,B$1:B1057,0)=ROW(B1057),B1057&amp;";","")</f>
        <v/>
      </c>
      <c r="AG1057" s="10" t="str">
        <f>IF(MATCH(C1057,C$1:C1057,0)=ROW(C1057),C1057&amp;";","")</f>
        <v/>
      </c>
      <c r="AH1057" s="10" t="str">
        <f ca="1">IF(MATCH(D1057,D$1:D1057,0)=ROW(D1057),D1057&amp;";","")</f>
        <v/>
      </c>
      <c r="AI1057" s="10" t="e">
        <f ca="1">IF(MATCH(E1057,E$1:E1057,0)=ROW(E1057),E1057&amp;";","")</f>
        <v>#VALUE!</v>
      </c>
    </row>
    <row r="1058" spans="1:35">
      <c r="A1058" s="10">
        <v>1037</v>
      </c>
      <c r="B1058" s="10" t="str">
        <f ca="1">'Application For TE&amp;GOTS'!X1099</f>
        <v/>
      </c>
      <c r="C1058" s="10">
        <f>'Application For TE&amp;GOTS'!$D1099</f>
        <v>0</v>
      </c>
      <c r="D1058" s="10" t="str" cm="1">
        <f t="array" aca="1" ref="D1058" ca="1">IFERROR(INDIRECT("'Application For TE&amp;GOTS'!L"&amp;'Application For TE&amp;GOTS'!S1099),"")</f>
        <v/>
      </c>
      <c r="E1058" s="10" t="e">
        <f ca="1">'Application For TE&amp;GOTS'!AF1099</f>
        <v>#VALUE!</v>
      </c>
      <c r="F1058" s="10" t="str">
        <f ca="1">IFERROR(LEFT('Application For TE&amp;GOTS'!AH1099,LEN('Application For TE&amp;GOTS'!AH1099)-2),"")</f>
        <v/>
      </c>
      <c r="G1058" s="10" t="e">
        <f ca="1">'Application For TE&amp;GOTS'!AI1099</f>
        <v>#VALUE!</v>
      </c>
      <c r="AF1058" s="10" t="str">
        <f ca="1">IF(MATCH(B1058,B$1:B1058,0)=ROW(B1058),B1058&amp;";","")</f>
        <v/>
      </c>
      <c r="AG1058" s="10" t="str">
        <f>IF(MATCH(C1058,C$1:C1058,0)=ROW(C1058),C1058&amp;";","")</f>
        <v/>
      </c>
      <c r="AH1058" s="10" t="str">
        <f ca="1">IF(MATCH(D1058,D$1:D1058,0)=ROW(D1058),D1058&amp;";","")</f>
        <v/>
      </c>
      <c r="AI1058" s="10" t="e">
        <f ca="1">IF(MATCH(E1058,E$1:E1058,0)=ROW(E1058),E1058&amp;";","")</f>
        <v>#VALUE!</v>
      </c>
    </row>
    <row r="1059" spans="1:35">
      <c r="A1059" s="10">
        <v>1038</v>
      </c>
      <c r="B1059" s="10" t="str">
        <f ca="1">'Application For TE&amp;GOTS'!X1100</f>
        <v/>
      </c>
      <c r="C1059" s="10">
        <f>'Application For TE&amp;GOTS'!$D1100</f>
        <v>0</v>
      </c>
      <c r="D1059" s="10" t="str" cm="1">
        <f t="array" aca="1" ref="D1059" ca="1">IFERROR(INDIRECT("'Application For TE&amp;GOTS'!L"&amp;'Application For TE&amp;GOTS'!S1100),"")</f>
        <v/>
      </c>
      <c r="E1059" s="10" t="e">
        <f ca="1">'Application For TE&amp;GOTS'!AF1100</f>
        <v>#VALUE!</v>
      </c>
      <c r="F1059" s="10" t="str">
        <f ca="1">IFERROR(LEFT('Application For TE&amp;GOTS'!AH1100,LEN('Application For TE&amp;GOTS'!AH1100)-2),"")</f>
        <v/>
      </c>
      <c r="G1059" s="10" t="e">
        <f ca="1">'Application For TE&amp;GOTS'!AI1100</f>
        <v>#VALUE!</v>
      </c>
      <c r="AF1059" s="10" t="str">
        <f ca="1">IF(MATCH(B1059,B$1:B1059,0)=ROW(B1059),B1059&amp;";","")</f>
        <v/>
      </c>
      <c r="AG1059" s="10" t="str">
        <f>IF(MATCH(C1059,C$1:C1059,0)=ROW(C1059),C1059&amp;";","")</f>
        <v/>
      </c>
      <c r="AH1059" s="10" t="str">
        <f ca="1">IF(MATCH(D1059,D$1:D1059,0)=ROW(D1059),D1059&amp;";","")</f>
        <v/>
      </c>
      <c r="AI1059" s="10" t="e">
        <f ca="1">IF(MATCH(E1059,E$1:E1059,0)=ROW(E1059),E1059&amp;";","")</f>
        <v>#VALUE!</v>
      </c>
    </row>
    <row r="1060" spans="1:35">
      <c r="A1060" s="10">
        <v>1039</v>
      </c>
      <c r="B1060" s="10" t="str">
        <f ca="1">'Application For TE&amp;GOTS'!X1101</f>
        <v/>
      </c>
      <c r="C1060" s="10">
        <f>'Application For TE&amp;GOTS'!$D1101</f>
        <v>0</v>
      </c>
      <c r="D1060" s="10" t="str" cm="1">
        <f t="array" aca="1" ref="D1060" ca="1">IFERROR(INDIRECT("'Application For TE&amp;GOTS'!L"&amp;'Application For TE&amp;GOTS'!S1101),"")</f>
        <v/>
      </c>
      <c r="E1060" s="10" t="e">
        <f ca="1">'Application For TE&amp;GOTS'!AF1101</f>
        <v>#VALUE!</v>
      </c>
      <c r="F1060" s="10" t="str">
        <f ca="1">IFERROR(LEFT('Application For TE&amp;GOTS'!AH1101,LEN('Application For TE&amp;GOTS'!AH1101)-2),"")</f>
        <v/>
      </c>
      <c r="G1060" s="10" t="e">
        <f ca="1">'Application For TE&amp;GOTS'!AI1101</f>
        <v>#VALUE!</v>
      </c>
      <c r="AF1060" s="10" t="str">
        <f ca="1">IF(MATCH(B1060,B$1:B1060,0)=ROW(B1060),B1060&amp;";","")</f>
        <v/>
      </c>
      <c r="AG1060" s="10" t="str">
        <f>IF(MATCH(C1060,C$1:C1060,0)=ROW(C1060),C1060&amp;";","")</f>
        <v/>
      </c>
      <c r="AH1060" s="10" t="str">
        <f ca="1">IF(MATCH(D1060,D$1:D1060,0)=ROW(D1060),D1060&amp;";","")</f>
        <v/>
      </c>
      <c r="AI1060" s="10" t="e">
        <f ca="1">IF(MATCH(E1060,E$1:E1060,0)=ROW(E1060),E1060&amp;";","")</f>
        <v>#VALUE!</v>
      </c>
    </row>
    <row r="1061" spans="1:35">
      <c r="A1061" s="10">
        <v>1040</v>
      </c>
      <c r="B1061" s="10" t="str">
        <f ca="1">'Application For TE&amp;GOTS'!X1102</f>
        <v/>
      </c>
      <c r="C1061" s="10">
        <f>'Application For TE&amp;GOTS'!$D1102</f>
        <v>0</v>
      </c>
      <c r="D1061" s="10" t="str" cm="1">
        <f t="array" aca="1" ref="D1061" ca="1">IFERROR(INDIRECT("'Application For TE&amp;GOTS'!L"&amp;'Application For TE&amp;GOTS'!S1102),"")</f>
        <v/>
      </c>
      <c r="E1061" s="10" t="e">
        <f ca="1">'Application For TE&amp;GOTS'!AF1102</f>
        <v>#VALUE!</v>
      </c>
      <c r="F1061" s="10" t="str">
        <f ca="1">IFERROR(LEFT('Application For TE&amp;GOTS'!AH1102,LEN('Application For TE&amp;GOTS'!AH1102)-2),"")</f>
        <v/>
      </c>
      <c r="G1061" s="10" t="e">
        <f ca="1">'Application For TE&amp;GOTS'!AI1102</f>
        <v>#VALUE!</v>
      </c>
      <c r="AF1061" s="10" t="str">
        <f ca="1">IF(MATCH(B1061,B$1:B1061,0)=ROW(B1061),B1061&amp;";","")</f>
        <v/>
      </c>
      <c r="AG1061" s="10" t="str">
        <f>IF(MATCH(C1061,C$1:C1061,0)=ROW(C1061),C1061&amp;";","")</f>
        <v/>
      </c>
      <c r="AH1061" s="10" t="str">
        <f ca="1">IF(MATCH(D1061,D$1:D1061,0)=ROW(D1061),D1061&amp;";","")</f>
        <v/>
      </c>
      <c r="AI1061" s="10" t="e">
        <f ca="1">IF(MATCH(E1061,E$1:E1061,0)=ROW(E1061),E1061&amp;";","")</f>
        <v>#VALUE!</v>
      </c>
    </row>
    <row r="1062" spans="1:35">
      <c r="A1062" s="10">
        <v>1041</v>
      </c>
      <c r="B1062" s="10" t="str">
        <f ca="1">'Application For TE&amp;GOTS'!X1103</f>
        <v/>
      </c>
      <c r="C1062" s="10">
        <f>'Application For TE&amp;GOTS'!$D1103</f>
        <v>0</v>
      </c>
      <c r="D1062" s="10" t="str" cm="1">
        <f t="array" aca="1" ref="D1062" ca="1">IFERROR(INDIRECT("'Application For TE&amp;GOTS'!L"&amp;'Application For TE&amp;GOTS'!S1103),"")</f>
        <v/>
      </c>
      <c r="E1062" s="10" t="e">
        <f ca="1">'Application For TE&amp;GOTS'!AF1103</f>
        <v>#VALUE!</v>
      </c>
      <c r="F1062" s="10" t="str">
        <f ca="1">IFERROR(LEFT('Application For TE&amp;GOTS'!AH1103,LEN('Application For TE&amp;GOTS'!AH1103)-2),"")</f>
        <v/>
      </c>
      <c r="G1062" s="10" t="e">
        <f ca="1">'Application For TE&amp;GOTS'!AI1103</f>
        <v>#VALUE!</v>
      </c>
      <c r="AF1062" s="10" t="str">
        <f ca="1">IF(MATCH(B1062,B$1:B1062,0)=ROW(B1062),B1062&amp;";","")</f>
        <v/>
      </c>
      <c r="AG1062" s="10" t="str">
        <f>IF(MATCH(C1062,C$1:C1062,0)=ROW(C1062),C1062&amp;";","")</f>
        <v/>
      </c>
      <c r="AH1062" s="10" t="str">
        <f ca="1">IF(MATCH(D1062,D$1:D1062,0)=ROW(D1062),D1062&amp;";","")</f>
        <v/>
      </c>
      <c r="AI1062" s="10" t="e">
        <f ca="1">IF(MATCH(E1062,E$1:E1062,0)=ROW(E1062),E1062&amp;";","")</f>
        <v>#VALUE!</v>
      </c>
    </row>
    <row r="1063" spans="1:35">
      <c r="A1063" s="10">
        <v>1042</v>
      </c>
      <c r="B1063" s="10" t="str">
        <f ca="1">'Application For TE&amp;GOTS'!X1104</f>
        <v/>
      </c>
      <c r="C1063" s="10">
        <f>'Application For TE&amp;GOTS'!$D1104</f>
        <v>0</v>
      </c>
      <c r="D1063" s="10" t="str" cm="1">
        <f t="array" aca="1" ref="D1063" ca="1">IFERROR(INDIRECT("'Application For TE&amp;GOTS'!L"&amp;'Application For TE&amp;GOTS'!S1104),"")</f>
        <v/>
      </c>
      <c r="E1063" s="10" t="e">
        <f ca="1">'Application For TE&amp;GOTS'!AF1104</f>
        <v>#VALUE!</v>
      </c>
      <c r="F1063" s="10" t="str">
        <f ca="1">IFERROR(LEFT('Application For TE&amp;GOTS'!AH1104,LEN('Application For TE&amp;GOTS'!AH1104)-2),"")</f>
        <v/>
      </c>
      <c r="G1063" s="10" t="e">
        <f ca="1">'Application For TE&amp;GOTS'!AI1104</f>
        <v>#VALUE!</v>
      </c>
      <c r="AF1063" s="10" t="str">
        <f ca="1">IF(MATCH(B1063,B$1:B1063,0)=ROW(B1063),B1063&amp;";","")</f>
        <v/>
      </c>
      <c r="AG1063" s="10" t="str">
        <f>IF(MATCH(C1063,C$1:C1063,0)=ROW(C1063),C1063&amp;";","")</f>
        <v/>
      </c>
      <c r="AH1063" s="10" t="str">
        <f ca="1">IF(MATCH(D1063,D$1:D1063,0)=ROW(D1063),D1063&amp;";","")</f>
        <v/>
      </c>
      <c r="AI1063" s="10" t="e">
        <f ca="1">IF(MATCH(E1063,E$1:E1063,0)=ROW(E1063),E1063&amp;";","")</f>
        <v>#VALUE!</v>
      </c>
    </row>
    <row r="1064" spans="1:35">
      <c r="A1064" s="10">
        <v>1043</v>
      </c>
      <c r="B1064" s="10" t="str">
        <f ca="1">'Application For TE&amp;GOTS'!X1105</f>
        <v/>
      </c>
      <c r="C1064" s="10">
        <f>'Application For TE&amp;GOTS'!$D1105</f>
        <v>0</v>
      </c>
      <c r="D1064" s="10" t="str" cm="1">
        <f t="array" aca="1" ref="D1064" ca="1">IFERROR(INDIRECT("'Application For TE&amp;GOTS'!L"&amp;'Application For TE&amp;GOTS'!S1105),"")</f>
        <v/>
      </c>
      <c r="E1064" s="10" t="e">
        <f ca="1">'Application For TE&amp;GOTS'!AF1105</f>
        <v>#VALUE!</v>
      </c>
      <c r="F1064" s="10" t="str">
        <f ca="1">IFERROR(LEFT('Application For TE&amp;GOTS'!AH1105,LEN('Application For TE&amp;GOTS'!AH1105)-2),"")</f>
        <v/>
      </c>
      <c r="G1064" s="10" t="e">
        <f ca="1">'Application For TE&amp;GOTS'!AI1105</f>
        <v>#VALUE!</v>
      </c>
      <c r="AF1064" s="10" t="str">
        <f ca="1">IF(MATCH(B1064,B$1:B1064,0)=ROW(B1064),B1064&amp;";","")</f>
        <v/>
      </c>
      <c r="AG1064" s="10" t="str">
        <f>IF(MATCH(C1064,C$1:C1064,0)=ROW(C1064),C1064&amp;";","")</f>
        <v/>
      </c>
      <c r="AH1064" s="10" t="str">
        <f ca="1">IF(MATCH(D1064,D$1:D1064,0)=ROW(D1064),D1064&amp;";","")</f>
        <v/>
      </c>
      <c r="AI1064" s="10" t="e">
        <f ca="1">IF(MATCH(E1064,E$1:E1064,0)=ROW(E1064),E1064&amp;";","")</f>
        <v>#VALUE!</v>
      </c>
    </row>
    <row r="1065" spans="1:35">
      <c r="A1065" s="10">
        <v>1044</v>
      </c>
      <c r="B1065" s="10" t="str">
        <f ca="1">'Application For TE&amp;GOTS'!X1106</f>
        <v/>
      </c>
      <c r="C1065" s="10">
        <f>'Application For TE&amp;GOTS'!$D1106</f>
        <v>0</v>
      </c>
      <c r="D1065" s="10" t="str" cm="1">
        <f t="array" aca="1" ref="D1065" ca="1">IFERROR(INDIRECT("'Application For TE&amp;GOTS'!L"&amp;'Application For TE&amp;GOTS'!S1106),"")</f>
        <v/>
      </c>
      <c r="E1065" s="10" t="e">
        <f ca="1">'Application For TE&amp;GOTS'!AF1106</f>
        <v>#VALUE!</v>
      </c>
      <c r="F1065" s="10" t="str">
        <f ca="1">IFERROR(LEFT('Application For TE&amp;GOTS'!AH1106,LEN('Application For TE&amp;GOTS'!AH1106)-2),"")</f>
        <v/>
      </c>
      <c r="G1065" s="10" t="e">
        <f ca="1">'Application For TE&amp;GOTS'!AI1106</f>
        <v>#VALUE!</v>
      </c>
      <c r="AF1065" s="10" t="str">
        <f ca="1">IF(MATCH(B1065,B$1:B1065,0)=ROW(B1065),B1065&amp;";","")</f>
        <v/>
      </c>
      <c r="AG1065" s="10" t="str">
        <f>IF(MATCH(C1065,C$1:C1065,0)=ROW(C1065),C1065&amp;";","")</f>
        <v/>
      </c>
      <c r="AH1065" s="10" t="str">
        <f ca="1">IF(MATCH(D1065,D$1:D1065,0)=ROW(D1065),D1065&amp;";","")</f>
        <v/>
      </c>
      <c r="AI1065" s="10" t="e">
        <f ca="1">IF(MATCH(E1065,E$1:E1065,0)=ROW(E1065),E1065&amp;";","")</f>
        <v>#VALUE!</v>
      </c>
    </row>
    <row r="1066" spans="1:35">
      <c r="A1066" s="10">
        <v>1045</v>
      </c>
      <c r="B1066" s="10" t="str">
        <f ca="1">'Application For TE&amp;GOTS'!X1107</f>
        <v/>
      </c>
      <c r="C1066" s="10">
        <f>'Application For TE&amp;GOTS'!$D1107</f>
        <v>0</v>
      </c>
      <c r="D1066" s="10" t="str" cm="1">
        <f t="array" aca="1" ref="D1066" ca="1">IFERROR(INDIRECT("'Application For TE&amp;GOTS'!L"&amp;'Application For TE&amp;GOTS'!S1107),"")</f>
        <v/>
      </c>
      <c r="E1066" s="10" t="e">
        <f ca="1">'Application For TE&amp;GOTS'!AF1107</f>
        <v>#VALUE!</v>
      </c>
      <c r="F1066" s="10" t="str">
        <f ca="1">IFERROR(LEFT('Application For TE&amp;GOTS'!AH1107,LEN('Application For TE&amp;GOTS'!AH1107)-2),"")</f>
        <v/>
      </c>
      <c r="G1066" s="10" t="e">
        <f ca="1">'Application For TE&amp;GOTS'!AI1107</f>
        <v>#VALUE!</v>
      </c>
      <c r="AF1066" s="10" t="str">
        <f ca="1">IF(MATCH(B1066,B$1:B1066,0)=ROW(B1066),B1066&amp;";","")</f>
        <v/>
      </c>
      <c r="AG1066" s="10" t="str">
        <f>IF(MATCH(C1066,C$1:C1066,0)=ROW(C1066),C1066&amp;";","")</f>
        <v/>
      </c>
      <c r="AH1066" s="10" t="str">
        <f ca="1">IF(MATCH(D1066,D$1:D1066,0)=ROW(D1066),D1066&amp;";","")</f>
        <v/>
      </c>
      <c r="AI1066" s="10" t="e">
        <f ca="1">IF(MATCH(E1066,E$1:E1066,0)=ROW(E1066),E1066&amp;";","")</f>
        <v>#VALUE!</v>
      </c>
    </row>
    <row r="1067" spans="1:35">
      <c r="A1067" s="10">
        <v>1046</v>
      </c>
      <c r="B1067" s="10" t="str">
        <f ca="1">'Application For TE&amp;GOTS'!X1108</f>
        <v/>
      </c>
      <c r="C1067" s="10">
        <f>'Application For TE&amp;GOTS'!$D1108</f>
        <v>0</v>
      </c>
      <c r="D1067" s="10" t="str" cm="1">
        <f t="array" aca="1" ref="D1067" ca="1">IFERROR(INDIRECT("'Application For TE&amp;GOTS'!L"&amp;'Application For TE&amp;GOTS'!S1108),"")</f>
        <v/>
      </c>
      <c r="E1067" s="10" t="e">
        <f ca="1">'Application For TE&amp;GOTS'!AF1108</f>
        <v>#VALUE!</v>
      </c>
      <c r="F1067" s="10" t="str">
        <f ca="1">IFERROR(LEFT('Application For TE&amp;GOTS'!AH1108,LEN('Application For TE&amp;GOTS'!AH1108)-2),"")</f>
        <v/>
      </c>
      <c r="G1067" s="10" t="e">
        <f ca="1">'Application For TE&amp;GOTS'!AI1108</f>
        <v>#VALUE!</v>
      </c>
      <c r="AF1067" s="10" t="str">
        <f ca="1">IF(MATCH(B1067,B$1:B1067,0)=ROW(B1067),B1067&amp;";","")</f>
        <v/>
      </c>
      <c r="AG1067" s="10" t="str">
        <f>IF(MATCH(C1067,C$1:C1067,0)=ROW(C1067),C1067&amp;";","")</f>
        <v/>
      </c>
      <c r="AH1067" s="10" t="str">
        <f ca="1">IF(MATCH(D1067,D$1:D1067,0)=ROW(D1067),D1067&amp;";","")</f>
        <v/>
      </c>
      <c r="AI1067" s="10" t="e">
        <f ca="1">IF(MATCH(E1067,E$1:E1067,0)=ROW(E1067),E1067&amp;";","")</f>
        <v>#VALUE!</v>
      </c>
    </row>
    <row r="1068" spans="1:35">
      <c r="A1068" s="10">
        <v>1047</v>
      </c>
      <c r="B1068" s="10" t="str">
        <f ca="1">'Application For TE&amp;GOTS'!X1109</f>
        <v/>
      </c>
      <c r="C1068" s="10">
        <f>'Application For TE&amp;GOTS'!$D1109</f>
        <v>0</v>
      </c>
      <c r="D1068" s="10" t="str" cm="1">
        <f t="array" aca="1" ref="D1068" ca="1">IFERROR(INDIRECT("'Application For TE&amp;GOTS'!L"&amp;'Application For TE&amp;GOTS'!S1109),"")</f>
        <v/>
      </c>
      <c r="E1068" s="10" t="e">
        <f ca="1">'Application For TE&amp;GOTS'!AF1109</f>
        <v>#VALUE!</v>
      </c>
      <c r="F1068" s="10" t="str">
        <f ca="1">IFERROR(LEFT('Application For TE&amp;GOTS'!AH1109,LEN('Application For TE&amp;GOTS'!AH1109)-2),"")</f>
        <v/>
      </c>
      <c r="G1068" s="10" t="e">
        <f ca="1">'Application For TE&amp;GOTS'!AI1109</f>
        <v>#VALUE!</v>
      </c>
      <c r="AF1068" s="10" t="str">
        <f ca="1">IF(MATCH(B1068,B$1:B1068,0)=ROW(B1068),B1068&amp;";","")</f>
        <v/>
      </c>
      <c r="AG1068" s="10" t="str">
        <f>IF(MATCH(C1068,C$1:C1068,0)=ROW(C1068),C1068&amp;";","")</f>
        <v/>
      </c>
      <c r="AH1068" s="10" t="str">
        <f ca="1">IF(MATCH(D1068,D$1:D1068,0)=ROW(D1068),D1068&amp;";","")</f>
        <v/>
      </c>
      <c r="AI1068" s="10" t="e">
        <f ca="1">IF(MATCH(E1068,E$1:E1068,0)=ROW(E1068),E1068&amp;";","")</f>
        <v>#VALUE!</v>
      </c>
    </row>
    <row r="1069" spans="1:35">
      <c r="A1069" s="10">
        <v>1048</v>
      </c>
      <c r="B1069" s="10" t="str">
        <f ca="1">'Application For TE&amp;GOTS'!X1110</f>
        <v/>
      </c>
      <c r="C1069" s="10">
        <f>'Application For TE&amp;GOTS'!$D1110</f>
        <v>0</v>
      </c>
      <c r="D1069" s="10" t="str" cm="1">
        <f t="array" aca="1" ref="D1069" ca="1">IFERROR(INDIRECT("'Application For TE&amp;GOTS'!L"&amp;'Application For TE&amp;GOTS'!S1110),"")</f>
        <v/>
      </c>
      <c r="E1069" s="10" t="e">
        <f ca="1">'Application For TE&amp;GOTS'!AF1110</f>
        <v>#VALUE!</v>
      </c>
      <c r="F1069" s="10" t="str">
        <f ca="1">IFERROR(LEFT('Application For TE&amp;GOTS'!AH1110,LEN('Application For TE&amp;GOTS'!AH1110)-2),"")</f>
        <v/>
      </c>
      <c r="G1069" s="10" t="e">
        <f ca="1">'Application For TE&amp;GOTS'!AI1110</f>
        <v>#VALUE!</v>
      </c>
      <c r="AF1069" s="10" t="str">
        <f ca="1">IF(MATCH(B1069,B$1:B1069,0)=ROW(B1069),B1069&amp;";","")</f>
        <v/>
      </c>
      <c r="AG1069" s="10" t="str">
        <f>IF(MATCH(C1069,C$1:C1069,0)=ROW(C1069),C1069&amp;";","")</f>
        <v/>
      </c>
      <c r="AH1069" s="10" t="str">
        <f ca="1">IF(MATCH(D1069,D$1:D1069,0)=ROW(D1069),D1069&amp;";","")</f>
        <v/>
      </c>
      <c r="AI1069" s="10" t="e">
        <f ca="1">IF(MATCH(E1069,E$1:E1069,0)=ROW(E1069),E1069&amp;";","")</f>
        <v>#VALUE!</v>
      </c>
    </row>
    <row r="1070" spans="1:35">
      <c r="A1070" s="10">
        <v>1049</v>
      </c>
      <c r="B1070" s="10" t="str">
        <f ca="1">'Application For TE&amp;GOTS'!X1111</f>
        <v/>
      </c>
      <c r="C1070" s="10">
        <f>'Application For TE&amp;GOTS'!$D1111</f>
        <v>0</v>
      </c>
      <c r="D1070" s="10" t="str" cm="1">
        <f t="array" aca="1" ref="D1070" ca="1">IFERROR(INDIRECT("'Application For TE&amp;GOTS'!L"&amp;'Application For TE&amp;GOTS'!S1111),"")</f>
        <v/>
      </c>
      <c r="E1070" s="10" t="e">
        <f ca="1">'Application For TE&amp;GOTS'!AF1111</f>
        <v>#VALUE!</v>
      </c>
      <c r="F1070" s="10" t="str">
        <f ca="1">IFERROR(LEFT('Application For TE&amp;GOTS'!AH1111,LEN('Application For TE&amp;GOTS'!AH1111)-2),"")</f>
        <v/>
      </c>
      <c r="G1070" s="10" t="e">
        <f ca="1">'Application For TE&amp;GOTS'!AI1111</f>
        <v>#VALUE!</v>
      </c>
      <c r="AF1070" s="10" t="str">
        <f ca="1">IF(MATCH(B1070,B$1:B1070,0)=ROW(B1070),B1070&amp;";","")</f>
        <v/>
      </c>
      <c r="AG1070" s="10" t="str">
        <f>IF(MATCH(C1070,C$1:C1070,0)=ROW(C1070),C1070&amp;";","")</f>
        <v/>
      </c>
      <c r="AH1070" s="10" t="str">
        <f ca="1">IF(MATCH(D1070,D$1:D1070,0)=ROW(D1070),D1070&amp;";","")</f>
        <v/>
      </c>
      <c r="AI1070" s="10" t="e">
        <f ca="1">IF(MATCH(E1070,E$1:E1070,0)=ROW(E1070),E1070&amp;";","")</f>
        <v>#VALUE!</v>
      </c>
    </row>
    <row r="1071" spans="1:35">
      <c r="A1071" s="10">
        <v>1050</v>
      </c>
      <c r="B1071" s="10" t="str">
        <f ca="1">'Application For TE&amp;GOTS'!X1112</f>
        <v/>
      </c>
      <c r="C1071" s="10">
        <f>'Application For TE&amp;GOTS'!$D1112</f>
        <v>0</v>
      </c>
      <c r="D1071" s="10" t="str" cm="1">
        <f t="array" aca="1" ref="D1071" ca="1">IFERROR(INDIRECT("'Application For TE&amp;GOTS'!L"&amp;'Application For TE&amp;GOTS'!S1112),"")</f>
        <v/>
      </c>
      <c r="E1071" s="10" t="e">
        <f ca="1">'Application For TE&amp;GOTS'!AF1112</f>
        <v>#VALUE!</v>
      </c>
      <c r="F1071" s="10" t="str">
        <f ca="1">IFERROR(LEFT('Application For TE&amp;GOTS'!AH1112,LEN('Application For TE&amp;GOTS'!AH1112)-2),"")</f>
        <v/>
      </c>
      <c r="G1071" s="10" t="e">
        <f ca="1">'Application For TE&amp;GOTS'!AI1112</f>
        <v>#VALUE!</v>
      </c>
      <c r="AF1071" s="10" t="str">
        <f ca="1">IF(MATCH(B1071,B$1:B1071,0)=ROW(B1071),B1071&amp;";","")</f>
        <v/>
      </c>
      <c r="AG1071" s="10" t="str">
        <f>IF(MATCH(C1071,C$1:C1071,0)=ROW(C1071),C1071&amp;";","")</f>
        <v/>
      </c>
      <c r="AH1071" s="10" t="str">
        <f ca="1">IF(MATCH(D1071,D$1:D1071,0)=ROW(D1071),D1071&amp;";","")</f>
        <v/>
      </c>
      <c r="AI1071" s="10" t="e">
        <f ca="1">IF(MATCH(E1071,E$1:E1071,0)=ROW(E1071),E1071&amp;";","")</f>
        <v>#VALUE!</v>
      </c>
    </row>
    <row r="1072" spans="1:35">
      <c r="A1072" s="10">
        <v>1051</v>
      </c>
      <c r="B1072" s="10" t="str">
        <f ca="1">'Application For TE&amp;GOTS'!X1113</f>
        <v/>
      </c>
      <c r="C1072" s="10">
        <f>'Application For TE&amp;GOTS'!$D1113</f>
        <v>0</v>
      </c>
      <c r="D1072" s="10" t="str" cm="1">
        <f t="array" aca="1" ref="D1072" ca="1">IFERROR(INDIRECT("'Application For TE&amp;GOTS'!L"&amp;'Application For TE&amp;GOTS'!S1113),"")</f>
        <v/>
      </c>
      <c r="E1072" s="10" t="e">
        <f ca="1">'Application For TE&amp;GOTS'!AF1113</f>
        <v>#VALUE!</v>
      </c>
      <c r="F1072" s="10" t="str">
        <f ca="1">IFERROR(LEFT('Application For TE&amp;GOTS'!AH1113,LEN('Application For TE&amp;GOTS'!AH1113)-2),"")</f>
        <v/>
      </c>
      <c r="G1072" s="10" t="e">
        <f ca="1">'Application For TE&amp;GOTS'!AI1113</f>
        <v>#VALUE!</v>
      </c>
      <c r="AF1072" s="10" t="str">
        <f ca="1">IF(MATCH(B1072,B$1:B1072,0)=ROW(B1072),B1072&amp;";","")</f>
        <v/>
      </c>
      <c r="AG1072" s="10" t="str">
        <f>IF(MATCH(C1072,C$1:C1072,0)=ROW(C1072),C1072&amp;";","")</f>
        <v/>
      </c>
      <c r="AH1072" s="10" t="str">
        <f ca="1">IF(MATCH(D1072,D$1:D1072,0)=ROW(D1072),D1072&amp;";","")</f>
        <v/>
      </c>
      <c r="AI1072" s="10" t="e">
        <f ca="1">IF(MATCH(E1072,E$1:E1072,0)=ROW(E1072),E1072&amp;";","")</f>
        <v>#VALUE!</v>
      </c>
    </row>
    <row r="1073" spans="1:35">
      <c r="A1073" s="10">
        <v>1052</v>
      </c>
      <c r="B1073" s="10" t="str">
        <f ca="1">'Application For TE&amp;GOTS'!X1114</f>
        <v/>
      </c>
      <c r="C1073" s="10">
        <f>'Application For TE&amp;GOTS'!$D1114</f>
        <v>0</v>
      </c>
      <c r="D1073" s="10" t="str" cm="1">
        <f t="array" aca="1" ref="D1073" ca="1">IFERROR(INDIRECT("'Application For TE&amp;GOTS'!L"&amp;'Application For TE&amp;GOTS'!S1114),"")</f>
        <v/>
      </c>
      <c r="E1073" s="10" t="e">
        <f ca="1">'Application For TE&amp;GOTS'!AF1114</f>
        <v>#VALUE!</v>
      </c>
      <c r="F1073" s="10" t="str">
        <f ca="1">IFERROR(LEFT('Application For TE&amp;GOTS'!AH1114,LEN('Application For TE&amp;GOTS'!AH1114)-2),"")</f>
        <v/>
      </c>
      <c r="G1073" s="10" t="e">
        <f ca="1">'Application For TE&amp;GOTS'!AI1114</f>
        <v>#VALUE!</v>
      </c>
      <c r="AF1073" s="10" t="str">
        <f ca="1">IF(MATCH(B1073,B$1:B1073,0)=ROW(B1073),B1073&amp;";","")</f>
        <v/>
      </c>
      <c r="AG1073" s="10" t="str">
        <f>IF(MATCH(C1073,C$1:C1073,0)=ROW(C1073),C1073&amp;";","")</f>
        <v/>
      </c>
      <c r="AH1073" s="10" t="str">
        <f ca="1">IF(MATCH(D1073,D$1:D1073,0)=ROW(D1073),D1073&amp;";","")</f>
        <v/>
      </c>
      <c r="AI1073" s="10" t="e">
        <f ca="1">IF(MATCH(E1073,E$1:E1073,0)=ROW(E1073),E1073&amp;";","")</f>
        <v>#VALUE!</v>
      </c>
    </row>
    <row r="1074" spans="1:35">
      <c r="A1074" s="10">
        <v>1053</v>
      </c>
      <c r="B1074" s="10" t="str">
        <f ca="1">'Application For TE&amp;GOTS'!X1115</f>
        <v/>
      </c>
      <c r="C1074" s="10">
        <f>'Application For TE&amp;GOTS'!$D1115</f>
        <v>0</v>
      </c>
      <c r="D1074" s="10" t="str" cm="1">
        <f t="array" aca="1" ref="D1074" ca="1">IFERROR(INDIRECT("'Application For TE&amp;GOTS'!L"&amp;'Application For TE&amp;GOTS'!S1115),"")</f>
        <v/>
      </c>
      <c r="E1074" s="10" t="e">
        <f ca="1">'Application For TE&amp;GOTS'!AF1115</f>
        <v>#VALUE!</v>
      </c>
      <c r="F1074" s="10" t="str">
        <f ca="1">IFERROR(LEFT('Application For TE&amp;GOTS'!AH1115,LEN('Application For TE&amp;GOTS'!AH1115)-2),"")</f>
        <v/>
      </c>
      <c r="G1074" s="10" t="e">
        <f ca="1">'Application For TE&amp;GOTS'!AI1115</f>
        <v>#VALUE!</v>
      </c>
      <c r="AF1074" s="10" t="str">
        <f ca="1">IF(MATCH(B1074,B$1:B1074,0)=ROW(B1074),B1074&amp;";","")</f>
        <v/>
      </c>
      <c r="AG1074" s="10" t="str">
        <f>IF(MATCH(C1074,C$1:C1074,0)=ROW(C1074),C1074&amp;";","")</f>
        <v/>
      </c>
      <c r="AH1074" s="10" t="str">
        <f ca="1">IF(MATCH(D1074,D$1:D1074,0)=ROW(D1074),D1074&amp;";","")</f>
        <v/>
      </c>
      <c r="AI1074" s="10" t="e">
        <f ca="1">IF(MATCH(E1074,E$1:E1074,0)=ROW(E1074),E1074&amp;";","")</f>
        <v>#VALUE!</v>
      </c>
    </row>
    <row r="1075" spans="1:35">
      <c r="A1075" s="10">
        <v>1054</v>
      </c>
      <c r="B1075" s="10" t="str">
        <f ca="1">'Application For TE&amp;GOTS'!X1116</f>
        <v/>
      </c>
      <c r="C1075" s="10">
        <f>'Application For TE&amp;GOTS'!$D1116</f>
        <v>0</v>
      </c>
      <c r="D1075" s="10" t="str" cm="1">
        <f t="array" aca="1" ref="D1075" ca="1">IFERROR(INDIRECT("'Application For TE&amp;GOTS'!L"&amp;'Application For TE&amp;GOTS'!S1116),"")</f>
        <v/>
      </c>
      <c r="E1075" s="10" t="e">
        <f ca="1">'Application For TE&amp;GOTS'!AF1116</f>
        <v>#VALUE!</v>
      </c>
      <c r="F1075" s="10" t="str">
        <f ca="1">IFERROR(LEFT('Application For TE&amp;GOTS'!AH1116,LEN('Application For TE&amp;GOTS'!AH1116)-2),"")</f>
        <v/>
      </c>
      <c r="G1075" s="10" t="e">
        <f ca="1">'Application For TE&amp;GOTS'!AI1116</f>
        <v>#VALUE!</v>
      </c>
      <c r="AF1075" s="10" t="str">
        <f ca="1">IF(MATCH(B1075,B$1:B1075,0)=ROW(B1075),B1075&amp;";","")</f>
        <v/>
      </c>
      <c r="AG1075" s="10" t="str">
        <f>IF(MATCH(C1075,C$1:C1075,0)=ROW(C1075),C1075&amp;";","")</f>
        <v/>
      </c>
      <c r="AH1075" s="10" t="str">
        <f ca="1">IF(MATCH(D1075,D$1:D1075,0)=ROW(D1075),D1075&amp;";","")</f>
        <v/>
      </c>
      <c r="AI1075" s="10" t="e">
        <f ca="1">IF(MATCH(E1075,E$1:E1075,0)=ROW(E1075),E1075&amp;";","")</f>
        <v>#VALUE!</v>
      </c>
    </row>
    <row r="1076" spans="1:35">
      <c r="A1076" s="10">
        <v>1055</v>
      </c>
      <c r="B1076" s="10" t="str">
        <f ca="1">'Application For TE&amp;GOTS'!X1117</f>
        <v/>
      </c>
      <c r="C1076" s="10">
        <f>'Application For TE&amp;GOTS'!$D1117</f>
        <v>0</v>
      </c>
      <c r="D1076" s="10" t="str" cm="1">
        <f t="array" aca="1" ref="D1076" ca="1">IFERROR(INDIRECT("'Application For TE&amp;GOTS'!L"&amp;'Application For TE&amp;GOTS'!S1117),"")</f>
        <v/>
      </c>
      <c r="E1076" s="10" t="e">
        <f ca="1">'Application For TE&amp;GOTS'!AF1117</f>
        <v>#VALUE!</v>
      </c>
      <c r="F1076" s="10" t="str">
        <f ca="1">IFERROR(LEFT('Application For TE&amp;GOTS'!AH1117,LEN('Application For TE&amp;GOTS'!AH1117)-2),"")</f>
        <v/>
      </c>
      <c r="G1076" s="10" t="e">
        <f ca="1">'Application For TE&amp;GOTS'!AI1117</f>
        <v>#VALUE!</v>
      </c>
      <c r="AF1076" s="10" t="str">
        <f ca="1">IF(MATCH(B1076,B$1:B1076,0)=ROW(B1076),B1076&amp;";","")</f>
        <v/>
      </c>
      <c r="AG1076" s="10" t="str">
        <f>IF(MATCH(C1076,C$1:C1076,0)=ROW(C1076),C1076&amp;";","")</f>
        <v/>
      </c>
      <c r="AH1076" s="10" t="str">
        <f ca="1">IF(MATCH(D1076,D$1:D1076,0)=ROW(D1076),D1076&amp;";","")</f>
        <v/>
      </c>
      <c r="AI1076" s="10" t="e">
        <f ca="1">IF(MATCH(E1076,E$1:E1076,0)=ROW(E1076),E1076&amp;";","")</f>
        <v>#VALUE!</v>
      </c>
    </row>
    <row r="1077" spans="1:35">
      <c r="A1077" s="10">
        <v>1056</v>
      </c>
      <c r="B1077" s="10" t="str">
        <f ca="1">'Application For TE&amp;GOTS'!X1118</f>
        <v/>
      </c>
      <c r="C1077" s="10">
        <f>'Application For TE&amp;GOTS'!$D1118</f>
        <v>0</v>
      </c>
      <c r="D1077" s="10" t="str" cm="1">
        <f t="array" aca="1" ref="D1077" ca="1">IFERROR(INDIRECT("'Application For TE&amp;GOTS'!L"&amp;'Application For TE&amp;GOTS'!S1118),"")</f>
        <v/>
      </c>
      <c r="E1077" s="10" t="e">
        <f ca="1">'Application For TE&amp;GOTS'!AF1118</f>
        <v>#VALUE!</v>
      </c>
      <c r="F1077" s="10" t="str">
        <f ca="1">IFERROR(LEFT('Application For TE&amp;GOTS'!AH1118,LEN('Application For TE&amp;GOTS'!AH1118)-2),"")</f>
        <v/>
      </c>
      <c r="G1077" s="10" t="e">
        <f ca="1">'Application For TE&amp;GOTS'!AI1118</f>
        <v>#VALUE!</v>
      </c>
      <c r="AF1077" s="10" t="str">
        <f ca="1">IF(MATCH(B1077,B$1:B1077,0)=ROW(B1077),B1077&amp;";","")</f>
        <v/>
      </c>
      <c r="AG1077" s="10" t="str">
        <f>IF(MATCH(C1077,C$1:C1077,0)=ROW(C1077),C1077&amp;";","")</f>
        <v/>
      </c>
      <c r="AH1077" s="10" t="str">
        <f ca="1">IF(MATCH(D1077,D$1:D1077,0)=ROW(D1077),D1077&amp;";","")</f>
        <v/>
      </c>
      <c r="AI1077" s="10" t="e">
        <f ca="1">IF(MATCH(E1077,E$1:E1077,0)=ROW(E1077),E1077&amp;";","")</f>
        <v>#VALUE!</v>
      </c>
    </row>
    <row r="1078" spans="1:35">
      <c r="A1078" s="10">
        <v>1057</v>
      </c>
      <c r="B1078" s="10" t="str">
        <f ca="1">'Application For TE&amp;GOTS'!X1119</f>
        <v/>
      </c>
      <c r="C1078" s="10">
        <f>'Application For TE&amp;GOTS'!$D1119</f>
        <v>0</v>
      </c>
      <c r="D1078" s="10" t="str" cm="1">
        <f t="array" aca="1" ref="D1078" ca="1">IFERROR(INDIRECT("'Application For TE&amp;GOTS'!L"&amp;'Application For TE&amp;GOTS'!S1119),"")</f>
        <v/>
      </c>
      <c r="E1078" s="10" t="e">
        <f ca="1">'Application For TE&amp;GOTS'!AF1119</f>
        <v>#VALUE!</v>
      </c>
      <c r="F1078" s="10" t="str">
        <f ca="1">IFERROR(LEFT('Application For TE&amp;GOTS'!AH1119,LEN('Application For TE&amp;GOTS'!AH1119)-2),"")</f>
        <v/>
      </c>
      <c r="G1078" s="10" t="e">
        <f ca="1">'Application For TE&amp;GOTS'!AI1119</f>
        <v>#VALUE!</v>
      </c>
      <c r="AF1078" s="10" t="str">
        <f ca="1">IF(MATCH(B1078,B$1:B1078,0)=ROW(B1078),B1078&amp;";","")</f>
        <v/>
      </c>
      <c r="AG1078" s="10" t="str">
        <f>IF(MATCH(C1078,C$1:C1078,0)=ROW(C1078),C1078&amp;";","")</f>
        <v/>
      </c>
      <c r="AH1078" s="10" t="str">
        <f ca="1">IF(MATCH(D1078,D$1:D1078,0)=ROW(D1078),D1078&amp;";","")</f>
        <v/>
      </c>
      <c r="AI1078" s="10" t="e">
        <f ca="1">IF(MATCH(E1078,E$1:E1078,0)=ROW(E1078),E1078&amp;";","")</f>
        <v>#VALUE!</v>
      </c>
    </row>
    <row r="1079" spans="1:35">
      <c r="A1079" s="10">
        <v>1058</v>
      </c>
      <c r="B1079" s="10" t="str">
        <f ca="1">'Application For TE&amp;GOTS'!X1120</f>
        <v/>
      </c>
      <c r="C1079" s="10">
        <f>'Application For TE&amp;GOTS'!$D1120</f>
        <v>0</v>
      </c>
      <c r="D1079" s="10" t="str" cm="1">
        <f t="array" aca="1" ref="D1079" ca="1">IFERROR(INDIRECT("'Application For TE&amp;GOTS'!L"&amp;'Application For TE&amp;GOTS'!S1120),"")</f>
        <v/>
      </c>
      <c r="E1079" s="10" t="e">
        <f ca="1">'Application For TE&amp;GOTS'!AF1120</f>
        <v>#VALUE!</v>
      </c>
      <c r="F1079" s="10" t="str">
        <f ca="1">IFERROR(LEFT('Application For TE&amp;GOTS'!AH1120,LEN('Application For TE&amp;GOTS'!AH1120)-2),"")</f>
        <v/>
      </c>
      <c r="G1079" s="10" t="e">
        <f ca="1">'Application For TE&amp;GOTS'!AI1120</f>
        <v>#VALUE!</v>
      </c>
      <c r="AF1079" s="10" t="str">
        <f ca="1">IF(MATCH(B1079,B$1:B1079,0)=ROW(B1079),B1079&amp;";","")</f>
        <v/>
      </c>
      <c r="AG1079" s="10" t="str">
        <f>IF(MATCH(C1079,C$1:C1079,0)=ROW(C1079),C1079&amp;";","")</f>
        <v/>
      </c>
      <c r="AH1079" s="10" t="str">
        <f ca="1">IF(MATCH(D1079,D$1:D1079,0)=ROW(D1079),D1079&amp;";","")</f>
        <v/>
      </c>
      <c r="AI1079" s="10" t="e">
        <f ca="1">IF(MATCH(E1079,E$1:E1079,0)=ROW(E1079),E1079&amp;";","")</f>
        <v>#VALUE!</v>
      </c>
    </row>
    <row r="1080" spans="1:35">
      <c r="A1080" s="10">
        <v>1059</v>
      </c>
      <c r="B1080" s="10" t="str">
        <f ca="1">'Application For TE&amp;GOTS'!X1121</f>
        <v/>
      </c>
      <c r="C1080" s="10">
        <f>'Application For TE&amp;GOTS'!$D1121</f>
        <v>0</v>
      </c>
      <c r="D1080" s="10" t="str" cm="1">
        <f t="array" aca="1" ref="D1080" ca="1">IFERROR(INDIRECT("'Application For TE&amp;GOTS'!L"&amp;'Application For TE&amp;GOTS'!S1121),"")</f>
        <v/>
      </c>
      <c r="E1080" s="10" t="e">
        <f ca="1">'Application For TE&amp;GOTS'!AF1121</f>
        <v>#VALUE!</v>
      </c>
      <c r="F1080" s="10" t="str">
        <f ca="1">IFERROR(LEFT('Application For TE&amp;GOTS'!AH1121,LEN('Application For TE&amp;GOTS'!AH1121)-2),"")</f>
        <v/>
      </c>
      <c r="G1080" s="10" t="e">
        <f ca="1">'Application For TE&amp;GOTS'!AI1121</f>
        <v>#VALUE!</v>
      </c>
      <c r="AF1080" s="10" t="str">
        <f ca="1">IF(MATCH(B1080,B$1:B1080,0)=ROW(B1080),B1080&amp;";","")</f>
        <v/>
      </c>
      <c r="AG1080" s="10" t="str">
        <f>IF(MATCH(C1080,C$1:C1080,0)=ROW(C1080),C1080&amp;";","")</f>
        <v/>
      </c>
      <c r="AH1080" s="10" t="str">
        <f ca="1">IF(MATCH(D1080,D$1:D1080,0)=ROW(D1080),D1080&amp;";","")</f>
        <v/>
      </c>
      <c r="AI1080" s="10" t="e">
        <f ca="1">IF(MATCH(E1080,E$1:E1080,0)=ROW(E1080),E1080&amp;";","")</f>
        <v>#VALUE!</v>
      </c>
    </row>
    <row r="1081" spans="1:35">
      <c r="A1081" s="10">
        <v>1060</v>
      </c>
      <c r="B1081" s="10" t="str">
        <f ca="1">'Application For TE&amp;GOTS'!X1122</f>
        <v/>
      </c>
      <c r="C1081" s="10">
        <f>'Application For TE&amp;GOTS'!$D1122</f>
        <v>0</v>
      </c>
      <c r="D1081" s="10" t="str" cm="1">
        <f t="array" aca="1" ref="D1081" ca="1">IFERROR(INDIRECT("'Application For TE&amp;GOTS'!L"&amp;'Application For TE&amp;GOTS'!S1122),"")</f>
        <v/>
      </c>
      <c r="E1081" s="10" t="e">
        <f ca="1">'Application For TE&amp;GOTS'!AF1122</f>
        <v>#VALUE!</v>
      </c>
      <c r="F1081" s="10" t="str">
        <f ca="1">IFERROR(LEFT('Application For TE&amp;GOTS'!AH1122,LEN('Application For TE&amp;GOTS'!AH1122)-2),"")</f>
        <v/>
      </c>
      <c r="G1081" s="10" t="e">
        <f ca="1">'Application For TE&amp;GOTS'!AI1122</f>
        <v>#VALUE!</v>
      </c>
      <c r="AF1081" s="10" t="str">
        <f ca="1">IF(MATCH(B1081,B$1:B1081,0)=ROW(B1081),B1081&amp;";","")</f>
        <v/>
      </c>
      <c r="AG1081" s="10" t="str">
        <f>IF(MATCH(C1081,C$1:C1081,0)=ROW(C1081),C1081&amp;";","")</f>
        <v/>
      </c>
      <c r="AH1081" s="10" t="str">
        <f ca="1">IF(MATCH(D1081,D$1:D1081,0)=ROW(D1081),D1081&amp;";","")</f>
        <v/>
      </c>
      <c r="AI1081" s="10" t="e">
        <f ca="1">IF(MATCH(E1081,E$1:E1081,0)=ROW(E1081),E1081&amp;";","")</f>
        <v>#VALUE!</v>
      </c>
    </row>
    <row r="1082" spans="1:35">
      <c r="A1082" s="10">
        <v>1061</v>
      </c>
      <c r="B1082" s="10" t="str">
        <f ca="1">'Application For TE&amp;GOTS'!X1123</f>
        <v/>
      </c>
      <c r="C1082" s="10">
        <f>'Application For TE&amp;GOTS'!$D1123</f>
        <v>0</v>
      </c>
      <c r="D1082" s="10" t="str" cm="1">
        <f t="array" aca="1" ref="D1082" ca="1">IFERROR(INDIRECT("'Application For TE&amp;GOTS'!L"&amp;'Application For TE&amp;GOTS'!S1123),"")</f>
        <v/>
      </c>
      <c r="E1082" s="10" t="e">
        <f ca="1">'Application For TE&amp;GOTS'!AF1123</f>
        <v>#VALUE!</v>
      </c>
      <c r="F1082" s="10" t="str">
        <f ca="1">IFERROR(LEFT('Application For TE&amp;GOTS'!AH1123,LEN('Application For TE&amp;GOTS'!AH1123)-2),"")</f>
        <v/>
      </c>
      <c r="G1082" s="10" t="e">
        <f ca="1">'Application For TE&amp;GOTS'!AI1123</f>
        <v>#VALUE!</v>
      </c>
      <c r="AF1082" s="10" t="str">
        <f ca="1">IF(MATCH(B1082,B$1:B1082,0)=ROW(B1082),B1082&amp;";","")</f>
        <v/>
      </c>
      <c r="AG1082" s="10" t="str">
        <f>IF(MATCH(C1082,C$1:C1082,0)=ROW(C1082),C1082&amp;";","")</f>
        <v/>
      </c>
      <c r="AH1082" s="10" t="str">
        <f ca="1">IF(MATCH(D1082,D$1:D1082,0)=ROW(D1082),D1082&amp;";","")</f>
        <v/>
      </c>
      <c r="AI1082" s="10" t="e">
        <f ca="1">IF(MATCH(E1082,E$1:E1082,0)=ROW(E1082),E1082&amp;";","")</f>
        <v>#VALUE!</v>
      </c>
    </row>
    <row r="1083" spans="1:35">
      <c r="A1083" s="10">
        <v>1062</v>
      </c>
      <c r="B1083" s="10" t="str">
        <f ca="1">'Application For TE&amp;GOTS'!X1124</f>
        <v/>
      </c>
      <c r="C1083" s="10">
        <f>'Application For TE&amp;GOTS'!$D1124</f>
        <v>0</v>
      </c>
      <c r="D1083" s="10" t="str" cm="1">
        <f t="array" aca="1" ref="D1083" ca="1">IFERROR(INDIRECT("'Application For TE&amp;GOTS'!L"&amp;'Application For TE&amp;GOTS'!S1124),"")</f>
        <v/>
      </c>
      <c r="E1083" s="10" t="e">
        <f ca="1">'Application For TE&amp;GOTS'!AF1124</f>
        <v>#VALUE!</v>
      </c>
      <c r="F1083" s="10" t="str">
        <f ca="1">IFERROR(LEFT('Application For TE&amp;GOTS'!AH1124,LEN('Application For TE&amp;GOTS'!AH1124)-2),"")</f>
        <v/>
      </c>
      <c r="G1083" s="10" t="e">
        <f ca="1">'Application For TE&amp;GOTS'!AI1124</f>
        <v>#VALUE!</v>
      </c>
      <c r="AF1083" s="10" t="str">
        <f ca="1">IF(MATCH(B1083,B$1:B1083,0)=ROW(B1083),B1083&amp;";","")</f>
        <v/>
      </c>
      <c r="AG1083" s="10" t="str">
        <f>IF(MATCH(C1083,C$1:C1083,0)=ROW(C1083),C1083&amp;";","")</f>
        <v/>
      </c>
      <c r="AH1083" s="10" t="str">
        <f ca="1">IF(MATCH(D1083,D$1:D1083,0)=ROW(D1083),D1083&amp;";","")</f>
        <v/>
      </c>
      <c r="AI1083" s="10" t="e">
        <f ca="1">IF(MATCH(E1083,E$1:E1083,0)=ROW(E1083),E1083&amp;";","")</f>
        <v>#VALUE!</v>
      </c>
    </row>
    <row r="1084" spans="1:35">
      <c r="A1084" s="10">
        <v>1063</v>
      </c>
      <c r="B1084" s="10" t="str">
        <f ca="1">'Application For TE&amp;GOTS'!X1125</f>
        <v/>
      </c>
      <c r="C1084" s="10">
        <f>'Application For TE&amp;GOTS'!$D1125</f>
        <v>0</v>
      </c>
      <c r="D1084" s="10" t="str" cm="1">
        <f t="array" aca="1" ref="D1084" ca="1">IFERROR(INDIRECT("'Application For TE&amp;GOTS'!L"&amp;'Application For TE&amp;GOTS'!S1125),"")</f>
        <v/>
      </c>
      <c r="E1084" s="10" t="e">
        <f ca="1">'Application For TE&amp;GOTS'!AF1125</f>
        <v>#VALUE!</v>
      </c>
      <c r="F1084" s="10" t="str">
        <f ca="1">IFERROR(LEFT('Application For TE&amp;GOTS'!AH1125,LEN('Application For TE&amp;GOTS'!AH1125)-2),"")</f>
        <v/>
      </c>
      <c r="G1084" s="10" t="e">
        <f ca="1">'Application For TE&amp;GOTS'!AI1125</f>
        <v>#VALUE!</v>
      </c>
      <c r="AF1084" s="10" t="str">
        <f ca="1">IF(MATCH(B1084,B$1:B1084,0)=ROW(B1084),B1084&amp;";","")</f>
        <v/>
      </c>
      <c r="AG1084" s="10" t="str">
        <f>IF(MATCH(C1084,C$1:C1084,0)=ROW(C1084),C1084&amp;";","")</f>
        <v/>
      </c>
      <c r="AH1084" s="10" t="str">
        <f ca="1">IF(MATCH(D1084,D$1:D1084,0)=ROW(D1084),D1084&amp;";","")</f>
        <v/>
      </c>
      <c r="AI1084" s="10" t="e">
        <f ca="1">IF(MATCH(E1084,E$1:E1084,0)=ROW(E1084),E1084&amp;";","")</f>
        <v>#VALUE!</v>
      </c>
    </row>
    <row r="1085" spans="1:35">
      <c r="A1085" s="10">
        <v>1064</v>
      </c>
      <c r="B1085" s="10" t="str">
        <f ca="1">'Application For TE&amp;GOTS'!X1126</f>
        <v/>
      </c>
      <c r="C1085" s="10">
        <f>'Application For TE&amp;GOTS'!$D1126</f>
        <v>0</v>
      </c>
      <c r="D1085" s="10" t="str" cm="1">
        <f t="array" aca="1" ref="D1085" ca="1">IFERROR(INDIRECT("'Application For TE&amp;GOTS'!L"&amp;'Application For TE&amp;GOTS'!S1126),"")</f>
        <v/>
      </c>
      <c r="E1085" s="10" t="e">
        <f ca="1">'Application For TE&amp;GOTS'!AF1126</f>
        <v>#VALUE!</v>
      </c>
      <c r="F1085" s="10" t="str">
        <f ca="1">IFERROR(LEFT('Application For TE&amp;GOTS'!AH1126,LEN('Application For TE&amp;GOTS'!AH1126)-2),"")</f>
        <v/>
      </c>
      <c r="G1085" s="10" t="e">
        <f ca="1">'Application For TE&amp;GOTS'!AI1126</f>
        <v>#VALUE!</v>
      </c>
      <c r="AF1085" s="10" t="str">
        <f ca="1">IF(MATCH(B1085,B$1:B1085,0)=ROW(B1085),B1085&amp;";","")</f>
        <v/>
      </c>
      <c r="AG1085" s="10" t="str">
        <f>IF(MATCH(C1085,C$1:C1085,0)=ROW(C1085),C1085&amp;";","")</f>
        <v/>
      </c>
      <c r="AH1085" s="10" t="str">
        <f ca="1">IF(MATCH(D1085,D$1:D1085,0)=ROW(D1085),D1085&amp;";","")</f>
        <v/>
      </c>
      <c r="AI1085" s="10" t="e">
        <f ca="1">IF(MATCH(E1085,E$1:E1085,0)=ROW(E1085),E1085&amp;";","")</f>
        <v>#VALUE!</v>
      </c>
    </row>
    <row r="1086" spans="1:35">
      <c r="A1086" s="10">
        <v>1065</v>
      </c>
      <c r="B1086" s="10" t="str">
        <f ca="1">'Application For TE&amp;GOTS'!X1127</f>
        <v/>
      </c>
      <c r="C1086" s="10">
        <f>'Application For TE&amp;GOTS'!$D1127</f>
        <v>0</v>
      </c>
      <c r="D1086" s="10" t="str" cm="1">
        <f t="array" aca="1" ref="D1086" ca="1">IFERROR(INDIRECT("'Application For TE&amp;GOTS'!L"&amp;'Application For TE&amp;GOTS'!S1127),"")</f>
        <v/>
      </c>
      <c r="E1086" s="10" t="e">
        <f ca="1">'Application For TE&amp;GOTS'!AF1127</f>
        <v>#VALUE!</v>
      </c>
      <c r="F1086" s="10" t="str">
        <f ca="1">IFERROR(LEFT('Application For TE&amp;GOTS'!AH1127,LEN('Application For TE&amp;GOTS'!AH1127)-2),"")</f>
        <v/>
      </c>
      <c r="G1086" s="10" t="e">
        <f ca="1">'Application For TE&amp;GOTS'!AI1127</f>
        <v>#VALUE!</v>
      </c>
      <c r="AF1086" s="10" t="str">
        <f ca="1">IF(MATCH(B1086,B$1:B1086,0)=ROW(B1086),B1086&amp;";","")</f>
        <v/>
      </c>
      <c r="AG1086" s="10" t="str">
        <f>IF(MATCH(C1086,C$1:C1086,0)=ROW(C1086),C1086&amp;";","")</f>
        <v/>
      </c>
      <c r="AH1086" s="10" t="str">
        <f ca="1">IF(MATCH(D1086,D$1:D1086,0)=ROW(D1086),D1086&amp;";","")</f>
        <v/>
      </c>
      <c r="AI1086" s="10" t="e">
        <f ca="1">IF(MATCH(E1086,E$1:E1086,0)=ROW(E1086),E1086&amp;";","")</f>
        <v>#VALUE!</v>
      </c>
    </row>
    <row r="1087" spans="1:35">
      <c r="A1087" s="10">
        <v>1066</v>
      </c>
      <c r="B1087" s="10" t="str">
        <f ca="1">'Application For TE&amp;GOTS'!X1128</f>
        <v/>
      </c>
      <c r="C1087" s="10">
        <f>'Application For TE&amp;GOTS'!$D1128</f>
        <v>0</v>
      </c>
      <c r="D1087" s="10" t="str" cm="1">
        <f t="array" aca="1" ref="D1087" ca="1">IFERROR(INDIRECT("'Application For TE&amp;GOTS'!L"&amp;'Application For TE&amp;GOTS'!S1128),"")</f>
        <v/>
      </c>
      <c r="E1087" s="10" t="e">
        <f ca="1">'Application For TE&amp;GOTS'!AF1128</f>
        <v>#VALUE!</v>
      </c>
      <c r="F1087" s="10" t="str">
        <f ca="1">IFERROR(LEFT('Application For TE&amp;GOTS'!AH1128,LEN('Application For TE&amp;GOTS'!AH1128)-2),"")</f>
        <v/>
      </c>
      <c r="G1087" s="10" t="e">
        <f ca="1">'Application For TE&amp;GOTS'!AI1128</f>
        <v>#VALUE!</v>
      </c>
      <c r="AF1087" s="10" t="str">
        <f ca="1">IF(MATCH(B1087,B$1:B1087,0)=ROW(B1087),B1087&amp;";","")</f>
        <v/>
      </c>
      <c r="AG1087" s="10" t="str">
        <f>IF(MATCH(C1087,C$1:C1087,0)=ROW(C1087),C1087&amp;";","")</f>
        <v/>
      </c>
      <c r="AH1087" s="10" t="str">
        <f ca="1">IF(MATCH(D1087,D$1:D1087,0)=ROW(D1087),D1087&amp;";","")</f>
        <v/>
      </c>
      <c r="AI1087" s="10" t="e">
        <f ca="1">IF(MATCH(E1087,E$1:E1087,0)=ROW(E1087),E1087&amp;";","")</f>
        <v>#VALUE!</v>
      </c>
    </row>
    <row r="1088" spans="1:35">
      <c r="A1088" s="10">
        <v>1067</v>
      </c>
      <c r="B1088" s="10" t="str">
        <f ca="1">'Application For TE&amp;GOTS'!X1129</f>
        <v/>
      </c>
      <c r="C1088" s="10">
        <f>'Application For TE&amp;GOTS'!$D1129</f>
        <v>0</v>
      </c>
      <c r="D1088" s="10" t="str" cm="1">
        <f t="array" aca="1" ref="D1088" ca="1">IFERROR(INDIRECT("'Application For TE&amp;GOTS'!L"&amp;'Application For TE&amp;GOTS'!S1129),"")</f>
        <v/>
      </c>
      <c r="E1088" s="10" t="e">
        <f ca="1">'Application For TE&amp;GOTS'!AF1129</f>
        <v>#VALUE!</v>
      </c>
      <c r="F1088" s="10" t="str">
        <f ca="1">IFERROR(LEFT('Application For TE&amp;GOTS'!AH1129,LEN('Application For TE&amp;GOTS'!AH1129)-2),"")</f>
        <v/>
      </c>
      <c r="G1088" s="10" t="e">
        <f ca="1">'Application For TE&amp;GOTS'!AI1129</f>
        <v>#VALUE!</v>
      </c>
      <c r="AF1088" s="10" t="str">
        <f ca="1">IF(MATCH(B1088,B$1:B1088,0)=ROW(B1088),B1088&amp;";","")</f>
        <v/>
      </c>
      <c r="AG1088" s="10" t="str">
        <f>IF(MATCH(C1088,C$1:C1088,0)=ROW(C1088),C1088&amp;";","")</f>
        <v/>
      </c>
      <c r="AH1088" s="10" t="str">
        <f ca="1">IF(MATCH(D1088,D$1:D1088,0)=ROW(D1088),D1088&amp;";","")</f>
        <v/>
      </c>
      <c r="AI1088" s="10" t="e">
        <f ca="1">IF(MATCH(E1088,E$1:E1088,0)=ROW(E1088),E1088&amp;";","")</f>
        <v>#VALUE!</v>
      </c>
    </row>
    <row r="1089" spans="1:35">
      <c r="A1089" s="10">
        <v>1068</v>
      </c>
      <c r="B1089" s="10" t="str">
        <f ca="1">'Application For TE&amp;GOTS'!X1130</f>
        <v/>
      </c>
      <c r="C1089" s="10">
        <f>'Application For TE&amp;GOTS'!$D1130</f>
        <v>0</v>
      </c>
      <c r="D1089" s="10" t="str" cm="1">
        <f t="array" aca="1" ref="D1089" ca="1">IFERROR(INDIRECT("'Application For TE&amp;GOTS'!L"&amp;'Application For TE&amp;GOTS'!S1130),"")</f>
        <v/>
      </c>
      <c r="E1089" s="10" t="e">
        <f ca="1">'Application For TE&amp;GOTS'!AF1130</f>
        <v>#VALUE!</v>
      </c>
      <c r="F1089" s="10" t="str">
        <f ca="1">IFERROR(LEFT('Application For TE&amp;GOTS'!AH1130,LEN('Application For TE&amp;GOTS'!AH1130)-2),"")</f>
        <v/>
      </c>
      <c r="G1089" s="10" t="e">
        <f ca="1">'Application For TE&amp;GOTS'!AI1130</f>
        <v>#VALUE!</v>
      </c>
      <c r="AF1089" s="10" t="str">
        <f ca="1">IF(MATCH(B1089,B$1:B1089,0)=ROW(B1089),B1089&amp;";","")</f>
        <v/>
      </c>
      <c r="AG1089" s="10" t="str">
        <f>IF(MATCH(C1089,C$1:C1089,0)=ROW(C1089),C1089&amp;";","")</f>
        <v/>
      </c>
      <c r="AH1089" s="10" t="str">
        <f ca="1">IF(MATCH(D1089,D$1:D1089,0)=ROW(D1089),D1089&amp;";","")</f>
        <v/>
      </c>
      <c r="AI1089" s="10" t="e">
        <f ca="1">IF(MATCH(E1089,E$1:E1089,0)=ROW(E1089),E1089&amp;";","")</f>
        <v>#VALUE!</v>
      </c>
    </row>
    <row r="1090" spans="1:35">
      <c r="A1090" s="10">
        <v>1069</v>
      </c>
      <c r="B1090" s="10" t="str">
        <f ca="1">'Application For TE&amp;GOTS'!X1131</f>
        <v/>
      </c>
      <c r="C1090" s="10">
        <f>'Application For TE&amp;GOTS'!$D1131</f>
        <v>0</v>
      </c>
      <c r="D1090" s="10" t="str" cm="1">
        <f t="array" aca="1" ref="D1090" ca="1">IFERROR(INDIRECT("'Application For TE&amp;GOTS'!L"&amp;'Application For TE&amp;GOTS'!S1131),"")</f>
        <v/>
      </c>
      <c r="E1090" s="10" t="e">
        <f ca="1">'Application For TE&amp;GOTS'!AF1131</f>
        <v>#VALUE!</v>
      </c>
      <c r="F1090" s="10" t="str">
        <f ca="1">IFERROR(LEFT('Application For TE&amp;GOTS'!AH1131,LEN('Application For TE&amp;GOTS'!AH1131)-2),"")</f>
        <v/>
      </c>
      <c r="G1090" s="10" t="e">
        <f ca="1">'Application For TE&amp;GOTS'!AI1131</f>
        <v>#VALUE!</v>
      </c>
      <c r="AF1090" s="10" t="str">
        <f ca="1">IF(MATCH(B1090,B$1:B1090,0)=ROW(B1090),B1090&amp;";","")</f>
        <v/>
      </c>
      <c r="AG1090" s="10" t="str">
        <f>IF(MATCH(C1090,C$1:C1090,0)=ROW(C1090),C1090&amp;";","")</f>
        <v/>
      </c>
      <c r="AH1090" s="10" t="str">
        <f ca="1">IF(MATCH(D1090,D$1:D1090,0)=ROW(D1090),D1090&amp;";","")</f>
        <v/>
      </c>
      <c r="AI1090" s="10" t="e">
        <f ca="1">IF(MATCH(E1090,E$1:E1090,0)=ROW(E1090),E1090&amp;";","")</f>
        <v>#VALUE!</v>
      </c>
    </row>
    <row r="1091" spans="1:35">
      <c r="A1091" s="10">
        <v>1070</v>
      </c>
      <c r="B1091" s="10" t="str">
        <f ca="1">'Application For TE&amp;GOTS'!X1132</f>
        <v/>
      </c>
      <c r="C1091" s="10">
        <f>'Application For TE&amp;GOTS'!$D1132</f>
        <v>0</v>
      </c>
      <c r="D1091" s="10" t="str" cm="1">
        <f t="array" aca="1" ref="D1091" ca="1">IFERROR(INDIRECT("'Application For TE&amp;GOTS'!L"&amp;'Application For TE&amp;GOTS'!S1132),"")</f>
        <v/>
      </c>
      <c r="E1091" s="10" t="e">
        <f ca="1">'Application For TE&amp;GOTS'!AF1132</f>
        <v>#VALUE!</v>
      </c>
      <c r="F1091" s="10" t="str">
        <f ca="1">IFERROR(LEFT('Application For TE&amp;GOTS'!AH1132,LEN('Application For TE&amp;GOTS'!AH1132)-2),"")</f>
        <v/>
      </c>
      <c r="G1091" s="10" t="e">
        <f ca="1">'Application For TE&amp;GOTS'!AI1132</f>
        <v>#VALUE!</v>
      </c>
      <c r="AF1091" s="10" t="str">
        <f ca="1">IF(MATCH(B1091,B$1:B1091,0)=ROW(B1091),B1091&amp;";","")</f>
        <v/>
      </c>
      <c r="AG1091" s="10" t="str">
        <f>IF(MATCH(C1091,C$1:C1091,0)=ROW(C1091),C1091&amp;";","")</f>
        <v/>
      </c>
      <c r="AH1091" s="10" t="str">
        <f ca="1">IF(MATCH(D1091,D$1:D1091,0)=ROW(D1091),D1091&amp;";","")</f>
        <v/>
      </c>
      <c r="AI1091" s="10" t="e">
        <f ca="1">IF(MATCH(E1091,E$1:E1091,0)=ROW(E1091),E1091&amp;";","")</f>
        <v>#VALUE!</v>
      </c>
    </row>
    <row r="1092" spans="1:35">
      <c r="A1092" s="10">
        <v>1071</v>
      </c>
      <c r="B1092" s="10" t="str">
        <f ca="1">'Application For TE&amp;GOTS'!X1133</f>
        <v/>
      </c>
      <c r="C1092" s="10">
        <f>'Application For TE&amp;GOTS'!$D1133</f>
        <v>0</v>
      </c>
      <c r="D1092" s="10" t="str" cm="1">
        <f t="array" aca="1" ref="D1092" ca="1">IFERROR(INDIRECT("'Application For TE&amp;GOTS'!L"&amp;'Application For TE&amp;GOTS'!S1133),"")</f>
        <v/>
      </c>
      <c r="E1092" s="10" t="e">
        <f ca="1">'Application For TE&amp;GOTS'!AF1133</f>
        <v>#VALUE!</v>
      </c>
      <c r="F1092" s="10" t="str">
        <f ca="1">IFERROR(LEFT('Application For TE&amp;GOTS'!AH1133,LEN('Application For TE&amp;GOTS'!AH1133)-2),"")</f>
        <v/>
      </c>
      <c r="G1092" s="10" t="e">
        <f ca="1">'Application For TE&amp;GOTS'!AI1133</f>
        <v>#VALUE!</v>
      </c>
      <c r="AF1092" s="10" t="str">
        <f ca="1">IF(MATCH(B1092,B$1:B1092,0)=ROW(B1092),B1092&amp;";","")</f>
        <v/>
      </c>
      <c r="AG1092" s="10" t="str">
        <f>IF(MATCH(C1092,C$1:C1092,0)=ROW(C1092),C1092&amp;";","")</f>
        <v/>
      </c>
      <c r="AH1092" s="10" t="str">
        <f ca="1">IF(MATCH(D1092,D$1:D1092,0)=ROW(D1092),D1092&amp;";","")</f>
        <v/>
      </c>
      <c r="AI1092" s="10" t="e">
        <f ca="1">IF(MATCH(E1092,E$1:E1092,0)=ROW(E1092),E1092&amp;";","")</f>
        <v>#VALUE!</v>
      </c>
    </row>
    <row r="1093" spans="1:35">
      <c r="A1093" s="10">
        <v>1072</v>
      </c>
      <c r="B1093" s="10" t="str">
        <f ca="1">'Application For TE&amp;GOTS'!X1134</f>
        <v/>
      </c>
      <c r="C1093" s="10">
        <f>'Application For TE&amp;GOTS'!$D1134</f>
        <v>0</v>
      </c>
      <c r="D1093" s="10" t="str" cm="1">
        <f t="array" aca="1" ref="D1093" ca="1">IFERROR(INDIRECT("'Application For TE&amp;GOTS'!L"&amp;'Application For TE&amp;GOTS'!S1134),"")</f>
        <v/>
      </c>
      <c r="E1093" s="10" t="e">
        <f ca="1">'Application For TE&amp;GOTS'!AF1134</f>
        <v>#VALUE!</v>
      </c>
      <c r="F1093" s="10" t="str">
        <f ca="1">IFERROR(LEFT('Application For TE&amp;GOTS'!AH1134,LEN('Application For TE&amp;GOTS'!AH1134)-2),"")</f>
        <v/>
      </c>
      <c r="G1093" s="10" t="e">
        <f ca="1">'Application For TE&amp;GOTS'!AI1134</f>
        <v>#VALUE!</v>
      </c>
      <c r="AF1093" s="10" t="str">
        <f ca="1">IF(MATCH(B1093,B$1:B1093,0)=ROW(B1093),B1093&amp;";","")</f>
        <v/>
      </c>
      <c r="AG1093" s="10" t="str">
        <f>IF(MATCH(C1093,C$1:C1093,0)=ROW(C1093),C1093&amp;";","")</f>
        <v/>
      </c>
      <c r="AH1093" s="10" t="str">
        <f ca="1">IF(MATCH(D1093,D$1:D1093,0)=ROW(D1093),D1093&amp;";","")</f>
        <v/>
      </c>
      <c r="AI1093" s="10" t="e">
        <f ca="1">IF(MATCH(E1093,E$1:E1093,0)=ROW(E1093),E1093&amp;";","")</f>
        <v>#VALUE!</v>
      </c>
    </row>
    <row r="1094" spans="1:35">
      <c r="A1094" s="10">
        <v>1073</v>
      </c>
      <c r="B1094" s="10" t="str">
        <f ca="1">'Application For TE&amp;GOTS'!X1135</f>
        <v/>
      </c>
      <c r="C1094" s="10">
        <f>'Application For TE&amp;GOTS'!$D1135</f>
        <v>0</v>
      </c>
      <c r="D1094" s="10" t="str" cm="1">
        <f t="array" aca="1" ref="D1094" ca="1">IFERROR(INDIRECT("'Application For TE&amp;GOTS'!L"&amp;'Application For TE&amp;GOTS'!S1135),"")</f>
        <v/>
      </c>
      <c r="E1094" s="10" t="e">
        <f ca="1">'Application For TE&amp;GOTS'!AF1135</f>
        <v>#VALUE!</v>
      </c>
      <c r="F1094" s="10" t="str">
        <f ca="1">IFERROR(LEFT('Application For TE&amp;GOTS'!AH1135,LEN('Application For TE&amp;GOTS'!AH1135)-2),"")</f>
        <v/>
      </c>
      <c r="G1094" s="10" t="e">
        <f ca="1">'Application For TE&amp;GOTS'!AI1135</f>
        <v>#VALUE!</v>
      </c>
      <c r="AF1094" s="10" t="str">
        <f ca="1">IF(MATCH(B1094,B$1:B1094,0)=ROW(B1094),B1094&amp;";","")</f>
        <v/>
      </c>
      <c r="AG1094" s="10" t="str">
        <f>IF(MATCH(C1094,C$1:C1094,0)=ROW(C1094),C1094&amp;";","")</f>
        <v/>
      </c>
      <c r="AH1094" s="10" t="str">
        <f ca="1">IF(MATCH(D1094,D$1:D1094,0)=ROW(D1094),D1094&amp;";","")</f>
        <v/>
      </c>
      <c r="AI1094" s="10" t="e">
        <f ca="1">IF(MATCH(E1094,E$1:E1094,0)=ROW(E1094),E1094&amp;";","")</f>
        <v>#VALUE!</v>
      </c>
    </row>
    <row r="1095" spans="1:35">
      <c r="A1095" s="10">
        <v>1074</v>
      </c>
      <c r="B1095" s="10" t="str">
        <f ca="1">'Application For TE&amp;GOTS'!X1136</f>
        <v/>
      </c>
      <c r="C1095" s="10">
        <f>'Application For TE&amp;GOTS'!$D1136</f>
        <v>0</v>
      </c>
      <c r="D1095" s="10" t="str" cm="1">
        <f t="array" aca="1" ref="D1095" ca="1">IFERROR(INDIRECT("'Application For TE&amp;GOTS'!L"&amp;'Application For TE&amp;GOTS'!S1136),"")</f>
        <v/>
      </c>
      <c r="E1095" s="10" t="e">
        <f ca="1">'Application For TE&amp;GOTS'!AF1136</f>
        <v>#VALUE!</v>
      </c>
      <c r="F1095" s="10" t="str">
        <f ca="1">IFERROR(LEFT('Application For TE&amp;GOTS'!AH1136,LEN('Application For TE&amp;GOTS'!AH1136)-2),"")</f>
        <v/>
      </c>
      <c r="G1095" s="10" t="e">
        <f ca="1">'Application For TE&amp;GOTS'!AI1136</f>
        <v>#VALUE!</v>
      </c>
      <c r="AF1095" s="10" t="str">
        <f ca="1">IF(MATCH(B1095,B$1:B1095,0)=ROW(B1095),B1095&amp;";","")</f>
        <v/>
      </c>
      <c r="AG1095" s="10" t="str">
        <f>IF(MATCH(C1095,C$1:C1095,0)=ROW(C1095),C1095&amp;";","")</f>
        <v/>
      </c>
      <c r="AH1095" s="10" t="str">
        <f ca="1">IF(MATCH(D1095,D$1:D1095,0)=ROW(D1095),D1095&amp;";","")</f>
        <v/>
      </c>
      <c r="AI1095" s="10" t="e">
        <f ca="1">IF(MATCH(E1095,E$1:E1095,0)=ROW(E1095),E1095&amp;";","")</f>
        <v>#VALUE!</v>
      </c>
    </row>
    <row r="1096" spans="1:35">
      <c r="A1096" s="10">
        <v>1075</v>
      </c>
      <c r="B1096" s="10" t="str">
        <f ca="1">'Application For TE&amp;GOTS'!X1137</f>
        <v/>
      </c>
      <c r="C1096" s="10">
        <f>'Application For TE&amp;GOTS'!$D1137</f>
        <v>0</v>
      </c>
      <c r="D1096" s="10" t="str" cm="1">
        <f t="array" aca="1" ref="D1096" ca="1">IFERROR(INDIRECT("'Application For TE&amp;GOTS'!L"&amp;'Application For TE&amp;GOTS'!S1137),"")</f>
        <v/>
      </c>
      <c r="E1096" s="10" t="e">
        <f ca="1">'Application For TE&amp;GOTS'!AF1137</f>
        <v>#VALUE!</v>
      </c>
      <c r="F1096" s="10" t="str">
        <f ca="1">IFERROR(LEFT('Application For TE&amp;GOTS'!AH1137,LEN('Application For TE&amp;GOTS'!AH1137)-2),"")</f>
        <v/>
      </c>
      <c r="G1096" s="10" t="e">
        <f ca="1">'Application For TE&amp;GOTS'!AI1137</f>
        <v>#VALUE!</v>
      </c>
      <c r="AF1096" s="10" t="str">
        <f ca="1">IF(MATCH(B1096,B$1:B1096,0)=ROW(B1096),B1096&amp;";","")</f>
        <v/>
      </c>
      <c r="AG1096" s="10" t="str">
        <f>IF(MATCH(C1096,C$1:C1096,0)=ROW(C1096),C1096&amp;";","")</f>
        <v/>
      </c>
      <c r="AH1096" s="10" t="str">
        <f ca="1">IF(MATCH(D1096,D$1:D1096,0)=ROW(D1096),D1096&amp;";","")</f>
        <v/>
      </c>
      <c r="AI1096" s="10" t="e">
        <f ca="1">IF(MATCH(E1096,E$1:E1096,0)=ROW(E1096),E1096&amp;";","")</f>
        <v>#VALUE!</v>
      </c>
    </row>
    <row r="1097" spans="1:35">
      <c r="A1097" s="10">
        <v>1076</v>
      </c>
      <c r="B1097" s="10" t="str">
        <f ca="1">'Application For TE&amp;GOTS'!X1138</f>
        <v/>
      </c>
      <c r="C1097" s="10">
        <f>'Application For TE&amp;GOTS'!$D1138</f>
        <v>0</v>
      </c>
      <c r="D1097" s="10" t="str" cm="1">
        <f t="array" aca="1" ref="D1097" ca="1">IFERROR(INDIRECT("'Application For TE&amp;GOTS'!L"&amp;'Application For TE&amp;GOTS'!S1138),"")</f>
        <v/>
      </c>
      <c r="E1097" s="10" t="e">
        <f ca="1">'Application For TE&amp;GOTS'!AF1138</f>
        <v>#VALUE!</v>
      </c>
      <c r="F1097" s="10" t="str">
        <f ca="1">IFERROR(LEFT('Application For TE&amp;GOTS'!AH1138,LEN('Application For TE&amp;GOTS'!AH1138)-2),"")</f>
        <v/>
      </c>
      <c r="G1097" s="10" t="e">
        <f ca="1">'Application For TE&amp;GOTS'!AI1138</f>
        <v>#VALUE!</v>
      </c>
      <c r="AF1097" s="10" t="str">
        <f ca="1">IF(MATCH(B1097,B$1:B1097,0)=ROW(B1097),B1097&amp;";","")</f>
        <v/>
      </c>
      <c r="AG1097" s="10" t="str">
        <f>IF(MATCH(C1097,C$1:C1097,0)=ROW(C1097),C1097&amp;";","")</f>
        <v/>
      </c>
      <c r="AH1097" s="10" t="str">
        <f ca="1">IF(MATCH(D1097,D$1:D1097,0)=ROW(D1097),D1097&amp;";","")</f>
        <v/>
      </c>
      <c r="AI1097" s="10" t="e">
        <f ca="1">IF(MATCH(E1097,E$1:E1097,0)=ROW(E1097),E1097&amp;";","")</f>
        <v>#VALUE!</v>
      </c>
    </row>
    <row r="1098" spans="1:35">
      <c r="A1098" s="10">
        <v>1077</v>
      </c>
      <c r="B1098" s="10" t="str">
        <f ca="1">'Application For TE&amp;GOTS'!X1139</f>
        <v/>
      </c>
      <c r="C1098" s="10">
        <f>'Application For TE&amp;GOTS'!$D1139</f>
        <v>0</v>
      </c>
      <c r="D1098" s="10" t="str" cm="1">
        <f t="array" aca="1" ref="D1098" ca="1">IFERROR(INDIRECT("'Application For TE&amp;GOTS'!L"&amp;'Application For TE&amp;GOTS'!S1139),"")</f>
        <v/>
      </c>
      <c r="E1098" s="10" t="e">
        <f ca="1">'Application For TE&amp;GOTS'!AF1139</f>
        <v>#VALUE!</v>
      </c>
      <c r="F1098" s="10" t="str">
        <f ca="1">IFERROR(LEFT('Application For TE&amp;GOTS'!AH1139,LEN('Application For TE&amp;GOTS'!AH1139)-2),"")</f>
        <v/>
      </c>
      <c r="G1098" s="10" t="e">
        <f ca="1">'Application For TE&amp;GOTS'!AI1139</f>
        <v>#VALUE!</v>
      </c>
      <c r="AF1098" s="10" t="str">
        <f ca="1">IF(MATCH(B1098,B$1:B1098,0)=ROW(B1098),B1098&amp;";","")</f>
        <v/>
      </c>
      <c r="AG1098" s="10" t="str">
        <f>IF(MATCH(C1098,C$1:C1098,0)=ROW(C1098),C1098&amp;";","")</f>
        <v/>
      </c>
      <c r="AH1098" s="10" t="str">
        <f ca="1">IF(MATCH(D1098,D$1:D1098,0)=ROW(D1098),D1098&amp;";","")</f>
        <v/>
      </c>
      <c r="AI1098" s="10" t="e">
        <f ca="1">IF(MATCH(E1098,E$1:E1098,0)=ROW(E1098),E1098&amp;";","")</f>
        <v>#VALUE!</v>
      </c>
    </row>
    <row r="1099" spans="1:35">
      <c r="A1099" s="10">
        <v>1078</v>
      </c>
      <c r="B1099" s="10" t="str">
        <f ca="1">'Application For TE&amp;GOTS'!X1140</f>
        <v/>
      </c>
      <c r="C1099" s="10">
        <f>'Application For TE&amp;GOTS'!$D1140</f>
        <v>0</v>
      </c>
      <c r="D1099" s="10" t="str" cm="1">
        <f t="array" aca="1" ref="D1099" ca="1">IFERROR(INDIRECT("'Application For TE&amp;GOTS'!L"&amp;'Application For TE&amp;GOTS'!S1140),"")</f>
        <v/>
      </c>
      <c r="E1099" s="10" t="e">
        <f ca="1">'Application For TE&amp;GOTS'!AF1140</f>
        <v>#VALUE!</v>
      </c>
      <c r="F1099" s="10" t="str">
        <f ca="1">IFERROR(LEFT('Application For TE&amp;GOTS'!AH1140,LEN('Application For TE&amp;GOTS'!AH1140)-2),"")</f>
        <v/>
      </c>
      <c r="G1099" s="10" t="e">
        <f ca="1">'Application For TE&amp;GOTS'!AI1140</f>
        <v>#VALUE!</v>
      </c>
      <c r="AF1099" s="10" t="str">
        <f ca="1">IF(MATCH(B1099,B$1:B1099,0)=ROW(B1099),B1099&amp;";","")</f>
        <v/>
      </c>
      <c r="AG1099" s="10" t="str">
        <f>IF(MATCH(C1099,C$1:C1099,0)=ROW(C1099),C1099&amp;";","")</f>
        <v/>
      </c>
      <c r="AH1099" s="10" t="str">
        <f ca="1">IF(MATCH(D1099,D$1:D1099,0)=ROW(D1099),D1099&amp;";","")</f>
        <v/>
      </c>
      <c r="AI1099" s="10" t="e">
        <f ca="1">IF(MATCH(E1099,E$1:E1099,0)=ROW(E1099),E1099&amp;";","")</f>
        <v>#VALUE!</v>
      </c>
    </row>
    <row r="1100" spans="1:35">
      <c r="A1100" s="10">
        <v>1079</v>
      </c>
      <c r="B1100" s="10" t="str">
        <f ca="1">'Application For TE&amp;GOTS'!X1141</f>
        <v/>
      </c>
      <c r="C1100" s="10">
        <f>'Application For TE&amp;GOTS'!$D1141</f>
        <v>0</v>
      </c>
      <c r="D1100" s="10" t="str" cm="1">
        <f t="array" aca="1" ref="D1100" ca="1">IFERROR(INDIRECT("'Application For TE&amp;GOTS'!L"&amp;'Application For TE&amp;GOTS'!S1141),"")</f>
        <v/>
      </c>
      <c r="E1100" s="10" t="e">
        <f ca="1">'Application For TE&amp;GOTS'!AF1141</f>
        <v>#VALUE!</v>
      </c>
      <c r="F1100" s="10" t="str">
        <f ca="1">IFERROR(LEFT('Application For TE&amp;GOTS'!AH1141,LEN('Application For TE&amp;GOTS'!AH1141)-2),"")</f>
        <v/>
      </c>
      <c r="G1100" s="10" t="e">
        <f ca="1">'Application For TE&amp;GOTS'!AI1141</f>
        <v>#VALUE!</v>
      </c>
      <c r="AF1100" s="10" t="str">
        <f ca="1">IF(MATCH(B1100,B$1:B1100,0)=ROW(B1100),B1100&amp;";","")</f>
        <v/>
      </c>
      <c r="AG1100" s="10" t="str">
        <f>IF(MATCH(C1100,C$1:C1100,0)=ROW(C1100),C1100&amp;";","")</f>
        <v/>
      </c>
      <c r="AH1100" s="10" t="str">
        <f ca="1">IF(MATCH(D1100,D$1:D1100,0)=ROW(D1100),D1100&amp;";","")</f>
        <v/>
      </c>
      <c r="AI1100" s="10" t="e">
        <f ca="1">IF(MATCH(E1100,E$1:E1100,0)=ROW(E1100),E1100&amp;";","")</f>
        <v>#VALUE!</v>
      </c>
    </row>
    <row r="1101" spans="1:35">
      <c r="A1101" s="10">
        <v>1080</v>
      </c>
      <c r="B1101" s="10" t="str">
        <f ca="1">'Application For TE&amp;GOTS'!X1142</f>
        <v/>
      </c>
      <c r="C1101" s="10">
        <f>'Application For TE&amp;GOTS'!$D1142</f>
        <v>0</v>
      </c>
      <c r="D1101" s="10" t="str" cm="1">
        <f t="array" aca="1" ref="D1101" ca="1">IFERROR(INDIRECT("'Application For TE&amp;GOTS'!L"&amp;'Application For TE&amp;GOTS'!S1142),"")</f>
        <v/>
      </c>
      <c r="E1101" s="10" t="e">
        <f ca="1">'Application For TE&amp;GOTS'!AF1142</f>
        <v>#VALUE!</v>
      </c>
      <c r="F1101" s="10" t="str">
        <f ca="1">IFERROR(LEFT('Application For TE&amp;GOTS'!AH1142,LEN('Application For TE&amp;GOTS'!AH1142)-2),"")</f>
        <v/>
      </c>
      <c r="G1101" s="10" t="e">
        <f ca="1">'Application For TE&amp;GOTS'!AI1142</f>
        <v>#VALUE!</v>
      </c>
      <c r="AF1101" s="10" t="str">
        <f ca="1">IF(MATCH(B1101,B$1:B1101,0)=ROW(B1101),B1101&amp;";","")</f>
        <v/>
      </c>
      <c r="AG1101" s="10" t="str">
        <f>IF(MATCH(C1101,C$1:C1101,0)=ROW(C1101),C1101&amp;";","")</f>
        <v/>
      </c>
      <c r="AH1101" s="10" t="str">
        <f ca="1">IF(MATCH(D1101,D$1:D1101,0)=ROW(D1101),D1101&amp;";","")</f>
        <v/>
      </c>
      <c r="AI1101" s="10" t="e">
        <f ca="1">IF(MATCH(E1101,E$1:E1101,0)=ROW(E1101),E1101&amp;";","")</f>
        <v>#VALUE!</v>
      </c>
    </row>
    <row r="1102" spans="1:35">
      <c r="A1102" s="10">
        <v>1081</v>
      </c>
      <c r="B1102" s="10" t="str">
        <f ca="1">'Application For TE&amp;GOTS'!X1143</f>
        <v/>
      </c>
      <c r="C1102" s="10">
        <f>'Application For TE&amp;GOTS'!$D1143</f>
        <v>0</v>
      </c>
      <c r="D1102" s="10" t="str" cm="1">
        <f t="array" aca="1" ref="D1102" ca="1">IFERROR(INDIRECT("'Application For TE&amp;GOTS'!L"&amp;'Application For TE&amp;GOTS'!S1143),"")</f>
        <v/>
      </c>
      <c r="E1102" s="10" t="e">
        <f ca="1">'Application For TE&amp;GOTS'!AF1143</f>
        <v>#VALUE!</v>
      </c>
      <c r="F1102" s="10" t="str">
        <f ca="1">IFERROR(LEFT('Application For TE&amp;GOTS'!AH1143,LEN('Application For TE&amp;GOTS'!AH1143)-2),"")</f>
        <v/>
      </c>
      <c r="G1102" s="10" t="e">
        <f ca="1">'Application For TE&amp;GOTS'!AI1143</f>
        <v>#VALUE!</v>
      </c>
      <c r="AF1102" s="10" t="str">
        <f ca="1">IF(MATCH(B1102,B$1:B1102,0)=ROW(B1102),B1102&amp;";","")</f>
        <v/>
      </c>
      <c r="AG1102" s="10" t="str">
        <f>IF(MATCH(C1102,C$1:C1102,0)=ROW(C1102),C1102&amp;";","")</f>
        <v/>
      </c>
      <c r="AH1102" s="10" t="str">
        <f ca="1">IF(MATCH(D1102,D$1:D1102,0)=ROW(D1102),D1102&amp;";","")</f>
        <v/>
      </c>
      <c r="AI1102" s="10" t="e">
        <f ca="1">IF(MATCH(E1102,E$1:E1102,0)=ROW(E1102),E1102&amp;";","")</f>
        <v>#VALUE!</v>
      </c>
    </row>
    <row r="1103" spans="1:35">
      <c r="A1103" s="10">
        <v>1082</v>
      </c>
      <c r="B1103" s="10" t="str">
        <f ca="1">'Application For TE&amp;GOTS'!X1144</f>
        <v/>
      </c>
      <c r="C1103" s="10">
        <f>'Application For TE&amp;GOTS'!$D1144</f>
        <v>0</v>
      </c>
      <c r="D1103" s="10" t="str" cm="1">
        <f t="array" aca="1" ref="D1103" ca="1">IFERROR(INDIRECT("'Application For TE&amp;GOTS'!L"&amp;'Application For TE&amp;GOTS'!S1144),"")</f>
        <v/>
      </c>
      <c r="E1103" s="10" t="e">
        <f ca="1">'Application For TE&amp;GOTS'!AF1144</f>
        <v>#VALUE!</v>
      </c>
      <c r="F1103" s="10" t="str">
        <f ca="1">IFERROR(LEFT('Application For TE&amp;GOTS'!AH1144,LEN('Application For TE&amp;GOTS'!AH1144)-2),"")</f>
        <v/>
      </c>
      <c r="G1103" s="10" t="e">
        <f ca="1">'Application For TE&amp;GOTS'!AI1144</f>
        <v>#VALUE!</v>
      </c>
      <c r="AF1103" s="10" t="str">
        <f ca="1">IF(MATCH(B1103,B$1:B1103,0)=ROW(B1103),B1103&amp;";","")</f>
        <v/>
      </c>
      <c r="AG1103" s="10" t="str">
        <f>IF(MATCH(C1103,C$1:C1103,0)=ROW(C1103),C1103&amp;";","")</f>
        <v/>
      </c>
      <c r="AH1103" s="10" t="str">
        <f ca="1">IF(MATCH(D1103,D$1:D1103,0)=ROW(D1103),D1103&amp;";","")</f>
        <v/>
      </c>
      <c r="AI1103" s="10" t="e">
        <f ca="1">IF(MATCH(E1103,E$1:E1103,0)=ROW(E1103),E1103&amp;";","")</f>
        <v>#VALUE!</v>
      </c>
    </row>
    <row r="1104" spans="1:35">
      <c r="A1104" s="10">
        <v>1083</v>
      </c>
      <c r="B1104" s="10" t="str">
        <f ca="1">'Application For TE&amp;GOTS'!X1145</f>
        <v/>
      </c>
      <c r="C1104" s="10">
        <f>'Application For TE&amp;GOTS'!$D1145</f>
        <v>0</v>
      </c>
      <c r="D1104" s="10" t="str" cm="1">
        <f t="array" aca="1" ref="D1104" ca="1">IFERROR(INDIRECT("'Application For TE&amp;GOTS'!L"&amp;'Application For TE&amp;GOTS'!S1145),"")</f>
        <v/>
      </c>
      <c r="E1104" s="10" t="e">
        <f ca="1">'Application For TE&amp;GOTS'!AF1145</f>
        <v>#VALUE!</v>
      </c>
      <c r="F1104" s="10" t="str">
        <f ca="1">IFERROR(LEFT('Application For TE&amp;GOTS'!AH1145,LEN('Application For TE&amp;GOTS'!AH1145)-2),"")</f>
        <v/>
      </c>
      <c r="G1104" s="10" t="e">
        <f ca="1">'Application For TE&amp;GOTS'!AI1145</f>
        <v>#VALUE!</v>
      </c>
      <c r="AF1104" s="10" t="str">
        <f ca="1">IF(MATCH(B1104,B$1:B1104,0)=ROW(B1104),B1104&amp;";","")</f>
        <v/>
      </c>
      <c r="AG1104" s="10" t="str">
        <f>IF(MATCH(C1104,C$1:C1104,0)=ROW(C1104),C1104&amp;";","")</f>
        <v/>
      </c>
      <c r="AH1104" s="10" t="str">
        <f ca="1">IF(MATCH(D1104,D$1:D1104,0)=ROW(D1104),D1104&amp;";","")</f>
        <v/>
      </c>
      <c r="AI1104" s="10" t="e">
        <f ca="1">IF(MATCH(E1104,E$1:E1104,0)=ROW(E1104),E1104&amp;";","")</f>
        <v>#VALUE!</v>
      </c>
    </row>
    <row r="1105" spans="1:35">
      <c r="A1105" s="10">
        <v>1084</v>
      </c>
      <c r="B1105" s="10" t="str">
        <f ca="1">'Application For TE&amp;GOTS'!X1146</f>
        <v/>
      </c>
      <c r="C1105" s="10">
        <f>'Application For TE&amp;GOTS'!$D1146</f>
        <v>0</v>
      </c>
      <c r="D1105" s="10" t="str" cm="1">
        <f t="array" aca="1" ref="D1105" ca="1">IFERROR(INDIRECT("'Application For TE&amp;GOTS'!L"&amp;'Application For TE&amp;GOTS'!S1146),"")</f>
        <v/>
      </c>
      <c r="E1105" s="10" t="e">
        <f ca="1">'Application For TE&amp;GOTS'!AF1146</f>
        <v>#VALUE!</v>
      </c>
      <c r="F1105" s="10" t="str">
        <f ca="1">IFERROR(LEFT('Application For TE&amp;GOTS'!AH1146,LEN('Application For TE&amp;GOTS'!AH1146)-2),"")</f>
        <v/>
      </c>
      <c r="G1105" s="10" t="e">
        <f ca="1">'Application For TE&amp;GOTS'!AI1146</f>
        <v>#VALUE!</v>
      </c>
      <c r="AF1105" s="10" t="str">
        <f ca="1">IF(MATCH(B1105,B$1:B1105,0)=ROW(B1105),B1105&amp;";","")</f>
        <v/>
      </c>
      <c r="AG1105" s="10" t="str">
        <f>IF(MATCH(C1105,C$1:C1105,0)=ROW(C1105),C1105&amp;";","")</f>
        <v/>
      </c>
      <c r="AH1105" s="10" t="str">
        <f ca="1">IF(MATCH(D1105,D$1:D1105,0)=ROW(D1105),D1105&amp;";","")</f>
        <v/>
      </c>
      <c r="AI1105" s="10" t="e">
        <f ca="1">IF(MATCH(E1105,E$1:E1105,0)=ROW(E1105),E1105&amp;";","")</f>
        <v>#VALUE!</v>
      </c>
    </row>
    <row r="1106" spans="1:35">
      <c r="A1106" s="10">
        <v>1085</v>
      </c>
      <c r="B1106" s="10" t="str">
        <f ca="1">'Application For TE&amp;GOTS'!X1147</f>
        <v/>
      </c>
      <c r="C1106" s="10">
        <f>'Application For TE&amp;GOTS'!$D1147</f>
        <v>0</v>
      </c>
      <c r="D1106" s="10" t="str" cm="1">
        <f t="array" aca="1" ref="D1106" ca="1">IFERROR(INDIRECT("'Application For TE&amp;GOTS'!L"&amp;'Application For TE&amp;GOTS'!S1147),"")</f>
        <v/>
      </c>
      <c r="E1106" s="10" t="e">
        <f ca="1">'Application For TE&amp;GOTS'!AF1147</f>
        <v>#VALUE!</v>
      </c>
      <c r="F1106" s="10" t="str">
        <f ca="1">IFERROR(LEFT('Application For TE&amp;GOTS'!AH1147,LEN('Application For TE&amp;GOTS'!AH1147)-2),"")</f>
        <v/>
      </c>
      <c r="G1106" s="10" t="e">
        <f ca="1">'Application For TE&amp;GOTS'!AI1147</f>
        <v>#VALUE!</v>
      </c>
      <c r="AF1106" s="10" t="str">
        <f ca="1">IF(MATCH(B1106,B$1:B1106,0)=ROW(B1106),B1106&amp;";","")</f>
        <v/>
      </c>
      <c r="AG1106" s="10" t="str">
        <f>IF(MATCH(C1106,C$1:C1106,0)=ROW(C1106),C1106&amp;";","")</f>
        <v/>
      </c>
      <c r="AH1106" s="10" t="str">
        <f ca="1">IF(MATCH(D1106,D$1:D1106,0)=ROW(D1106),D1106&amp;";","")</f>
        <v/>
      </c>
      <c r="AI1106" s="10" t="e">
        <f ca="1">IF(MATCH(E1106,E$1:E1106,0)=ROW(E1106),E1106&amp;";","")</f>
        <v>#VALUE!</v>
      </c>
    </row>
    <row r="1107" spans="1:35">
      <c r="A1107" s="10">
        <v>1086</v>
      </c>
      <c r="B1107" s="10" t="str">
        <f ca="1">'Application For TE&amp;GOTS'!X1148</f>
        <v/>
      </c>
      <c r="C1107" s="10">
        <f>'Application For TE&amp;GOTS'!$D1148</f>
        <v>0</v>
      </c>
      <c r="D1107" s="10" t="str" cm="1">
        <f t="array" aca="1" ref="D1107" ca="1">IFERROR(INDIRECT("'Application For TE&amp;GOTS'!L"&amp;'Application For TE&amp;GOTS'!S1148),"")</f>
        <v/>
      </c>
      <c r="E1107" s="10" t="e">
        <f ca="1">'Application For TE&amp;GOTS'!AF1148</f>
        <v>#VALUE!</v>
      </c>
      <c r="F1107" s="10" t="str">
        <f ca="1">IFERROR(LEFT('Application For TE&amp;GOTS'!AH1148,LEN('Application For TE&amp;GOTS'!AH1148)-2),"")</f>
        <v/>
      </c>
      <c r="G1107" s="10" t="e">
        <f ca="1">'Application For TE&amp;GOTS'!AI1148</f>
        <v>#VALUE!</v>
      </c>
      <c r="AF1107" s="10" t="str">
        <f ca="1">IF(MATCH(B1107,B$1:B1107,0)=ROW(B1107),B1107&amp;";","")</f>
        <v/>
      </c>
      <c r="AG1107" s="10" t="str">
        <f>IF(MATCH(C1107,C$1:C1107,0)=ROW(C1107),C1107&amp;";","")</f>
        <v/>
      </c>
      <c r="AH1107" s="10" t="str">
        <f ca="1">IF(MATCH(D1107,D$1:D1107,0)=ROW(D1107),D1107&amp;";","")</f>
        <v/>
      </c>
      <c r="AI1107" s="10" t="e">
        <f ca="1">IF(MATCH(E1107,E$1:E1107,0)=ROW(E1107),E1107&amp;";","")</f>
        <v>#VALUE!</v>
      </c>
    </row>
    <row r="1108" spans="1:35">
      <c r="A1108" s="10">
        <v>1087</v>
      </c>
      <c r="B1108" s="10" t="str">
        <f ca="1">'Application For TE&amp;GOTS'!X1149</f>
        <v/>
      </c>
      <c r="C1108" s="10">
        <f>'Application For TE&amp;GOTS'!$D1149</f>
        <v>0</v>
      </c>
      <c r="D1108" s="10" t="str" cm="1">
        <f t="array" aca="1" ref="D1108" ca="1">IFERROR(INDIRECT("'Application For TE&amp;GOTS'!L"&amp;'Application For TE&amp;GOTS'!S1149),"")</f>
        <v/>
      </c>
      <c r="E1108" s="10" t="e">
        <f ca="1">'Application For TE&amp;GOTS'!AF1149</f>
        <v>#VALUE!</v>
      </c>
      <c r="F1108" s="10" t="str">
        <f ca="1">IFERROR(LEFT('Application For TE&amp;GOTS'!AH1149,LEN('Application For TE&amp;GOTS'!AH1149)-2),"")</f>
        <v/>
      </c>
      <c r="G1108" s="10" t="e">
        <f ca="1">'Application For TE&amp;GOTS'!AI1149</f>
        <v>#VALUE!</v>
      </c>
      <c r="AF1108" s="10" t="str">
        <f ca="1">IF(MATCH(B1108,B$1:B1108,0)=ROW(B1108),B1108&amp;";","")</f>
        <v/>
      </c>
      <c r="AG1108" s="10" t="str">
        <f>IF(MATCH(C1108,C$1:C1108,0)=ROW(C1108),C1108&amp;";","")</f>
        <v/>
      </c>
      <c r="AH1108" s="10" t="str">
        <f ca="1">IF(MATCH(D1108,D$1:D1108,0)=ROW(D1108),D1108&amp;";","")</f>
        <v/>
      </c>
      <c r="AI1108" s="10" t="e">
        <f ca="1">IF(MATCH(E1108,E$1:E1108,0)=ROW(E1108),E1108&amp;";","")</f>
        <v>#VALUE!</v>
      </c>
    </row>
    <row r="1109" spans="1:35">
      <c r="A1109" s="10">
        <v>1088</v>
      </c>
      <c r="B1109" s="10" t="str">
        <f ca="1">'Application For TE&amp;GOTS'!X1150</f>
        <v/>
      </c>
      <c r="C1109" s="10">
        <f>'Application For TE&amp;GOTS'!$D1150</f>
        <v>0</v>
      </c>
      <c r="D1109" s="10" t="str" cm="1">
        <f t="array" aca="1" ref="D1109" ca="1">IFERROR(INDIRECT("'Application For TE&amp;GOTS'!L"&amp;'Application For TE&amp;GOTS'!S1150),"")</f>
        <v/>
      </c>
      <c r="E1109" s="10" t="e">
        <f ca="1">'Application For TE&amp;GOTS'!AF1150</f>
        <v>#VALUE!</v>
      </c>
      <c r="F1109" s="10" t="str">
        <f ca="1">IFERROR(LEFT('Application For TE&amp;GOTS'!AH1150,LEN('Application For TE&amp;GOTS'!AH1150)-2),"")</f>
        <v/>
      </c>
      <c r="G1109" s="10" t="e">
        <f ca="1">'Application For TE&amp;GOTS'!AI1150</f>
        <v>#VALUE!</v>
      </c>
      <c r="AF1109" s="10" t="str">
        <f ca="1">IF(MATCH(B1109,B$1:B1109,0)=ROW(B1109),B1109&amp;";","")</f>
        <v/>
      </c>
      <c r="AG1109" s="10" t="str">
        <f>IF(MATCH(C1109,C$1:C1109,0)=ROW(C1109),C1109&amp;";","")</f>
        <v/>
      </c>
      <c r="AH1109" s="10" t="str">
        <f ca="1">IF(MATCH(D1109,D$1:D1109,0)=ROW(D1109),D1109&amp;";","")</f>
        <v/>
      </c>
      <c r="AI1109" s="10" t="e">
        <f ca="1">IF(MATCH(E1109,E$1:E1109,0)=ROW(E1109),E1109&amp;";","")</f>
        <v>#VALUE!</v>
      </c>
    </row>
    <row r="1110" spans="1:35">
      <c r="A1110" s="10">
        <v>1089</v>
      </c>
      <c r="B1110" s="10" t="str">
        <f ca="1">'Application For TE&amp;GOTS'!X1151</f>
        <v/>
      </c>
      <c r="C1110" s="10">
        <f>'Application For TE&amp;GOTS'!$D1151</f>
        <v>0</v>
      </c>
      <c r="D1110" s="10" t="str" cm="1">
        <f t="array" aca="1" ref="D1110" ca="1">IFERROR(INDIRECT("'Application For TE&amp;GOTS'!L"&amp;'Application For TE&amp;GOTS'!S1151),"")</f>
        <v/>
      </c>
      <c r="E1110" s="10" t="e">
        <f ca="1">'Application For TE&amp;GOTS'!AF1151</f>
        <v>#VALUE!</v>
      </c>
      <c r="F1110" s="10" t="str">
        <f ca="1">IFERROR(LEFT('Application For TE&amp;GOTS'!AH1151,LEN('Application For TE&amp;GOTS'!AH1151)-2),"")</f>
        <v/>
      </c>
      <c r="G1110" s="10" t="e">
        <f ca="1">'Application For TE&amp;GOTS'!AI1151</f>
        <v>#VALUE!</v>
      </c>
      <c r="AF1110" s="10" t="str">
        <f ca="1">IF(MATCH(B1110,B$1:B1110,0)=ROW(B1110),B1110&amp;";","")</f>
        <v/>
      </c>
      <c r="AG1110" s="10" t="str">
        <f>IF(MATCH(C1110,C$1:C1110,0)=ROW(C1110),C1110&amp;";","")</f>
        <v/>
      </c>
      <c r="AH1110" s="10" t="str">
        <f ca="1">IF(MATCH(D1110,D$1:D1110,0)=ROW(D1110),D1110&amp;";","")</f>
        <v/>
      </c>
      <c r="AI1110" s="10" t="e">
        <f ca="1">IF(MATCH(E1110,E$1:E1110,0)=ROW(E1110),E1110&amp;";","")</f>
        <v>#VALUE!</v>
      </c>
    </row>
    <row r="1111" spans="1:35">
      <c r="A1111" s="10">
        <v>1090</v>
      </c>
      <c r="B1111" s="10" t="str">
        <f ca="1">'Application For TE&amp;GOTS'!X1152</f>
        <v/>
      </c>
      <c r="C1111" s="10">
        <f>'Application For TE&amp;GOTS'!$D1152</f>
        <v>0</v>
      </c>
      <c r="D1111" s="10" t="str" cm="1">
        <f t="array" aca="1" ref="D1111" ca="1">IFERROR(INDIRECT("'Application For TE&amp;GOTS'!L"&amp;'Application For TE&amp;GOTS'!S1152),"")</f>
        <v/>
      </c>
      <c r="E1111" s="10" t="e">
        <f ca="1">'Application For TE&amp;GOTS'!AF1152</f>
        <v>#VALUE!</v>
      </c>
      <c r="F1111" s="10" t="str">
        <f ca="1">IFERROR(LEFT('Application For TE&amp;GOTS'!AH1152,LEN('Application For TE&amp;GOTS'!AH1152)-2),"")</f>
        <v/>
      </c>
      <c r="G1111" s="10" t="e">
        <f ca="1">'Application For TE&amp;GOTS'!AI1152</f>
        <v>#VALUE!</v>
      </c>
      <c r="AF1111" s="10" t="str">
        <f ca="1">IF(MATCH(B1111,B$1:B1111,0)=ROW(B1111),B1111&amp;";","")</f>
        <v/>
      </c>
      <c r="AG1111" s="10" t="str">
        <f>IF(MATCH(C1111,C$1:C1111,0)=ROW(C1111),C1111&amp;";","")</f>
        <v/>
      </c>
      <c r="AH1111" s="10" t="str">
        <f ca="1">IF(MATCH(D1111,D$1:D1111,0)=ROW(D1111),D1111&amp;";","")</f>
        <v/>
      </c>
      <c r="AI1111" s="10" t="e">
        <f ca="1">IF(MATCH(E1111,E$1:E1111,0)=ROW(E1111),E1111&amp;";","")</f>
        <v>#VALUE!</v>
      </c>
    </row>
    <row r="1112" spans="1:35">
      <c r="A1112" s="10">
        <v>1091</v>
      </c>
      <c r="B1112" s="10" t="str">
        <f ca="1">'Application For TE&amp;GOTS'!X1153</f>
        <v/>
      </c>
      <c r="C1112" s="10">
        <f>'Application For TE&amp;GOTS'!$D1153</f>
        <v>0</v>
      </c>
      <c r="D1112" s="10" t="str" cm="1">
        <f t="array" aca="1" ref="D1112" ca="1">IFERROR(INDIRECT("'Application For TE&amp;GOTS'!L"&amp;'Application For TE&amp;GOTS'!S1153),"")</f>
        <v/>
      </c>
      <c r="E1112" s="10" t="e">
        <f ca="1">'Application For TE&amp;GOTS'!AF1153</f>
        <v>#VALUE!</v>
      </c>
      <c r="F1112" s="10" t="str">
        <f ca="1">IFERROR(LEFT('Application For TE&amp;GOTS'!AH1153,LEN('Application For TE&amp;GOTS'!AH1153)-2),"")</f>
        <v/>
      </c>
      <c r="G1112" s="10" t="e">
        <f ca="1">'Application For TE&amp;GOTS'!AI1153</f>
        <v>#VALUE!</v>
      </c>
      <c r="AF1112" s="10" t="str">
        <f ca="1">IF(MATCH(B1112,B$1:B1112,0)=ROW(B1112),B1112&amp;";","")</f>
        <v/>
      </c>
      <c r="AG1112" s="10" t="str">
        <f>IF(MATCH(C1112,C$1:C1112,0)=ROW(C1112),C1112&amp;";","")</f>
        <v/>
      </c>
      <c r="AH1112" s="10" t="str">
        <f ca="1">IF(MATCH(D1112,D$1:D1112,0)=ROW(D1112),D1112&amp;";","")</f>
        <v/>
      </c>
      <c r="AI1112" s="10" t="e">
        <f ca="1">IF(MATCH(E1112,E$1:E1112,0)=ROW(E1112),E1112&amp;";","")</f>
        <v>#VALUE!</v>
      </c>
    </row>
    <row r="1113" spans="1:35">
      <c r="A1113" s="10">
        <v>1092</v>
      </c>
      <c r="B1113" s="10" t="str">
        <f ca="1">'Application For TE&amp;GOTS'!X1154</f>
        <v/>
      </c>
      <c r="C1113" s="10">
        <f>'Application For TE&amp;GOTS'!$D1154</f>
        <v>0</v>
      </c>
      <c r="D1113" s="10" t="str" cm="1">
        <f t="array" aca="1" ref="D1113" ca="1">IFERROR(INDIRECT("'Application For TE&amp;GOTS'!L"&amp;'Application For TE&amp;GOTS'!S1154),"")</f>
        <v/>
      </c>
      <c r="E1113" s="10" t="e">
        <f ca="1">'Application For TE&amp;GOTS'!AF1154</f>
        <v>#VALUE!</v>
      </c>
      <c r="F1113" s="10" t="str">
        <f ca="1">IFERROR(LEFT('Application For TE&amp;GOTS'!AH1154,LEN('Application For TE&amp;GOTS'!AH1154)-2),"")</f>
        <v/>
      </c>
      <c r="G1113" s="10" t="e">
        <f ca="1">'Application For TE&amp;GOTS'!AI1154</f>
        <v>#VALUE!</v>
      </c>
      <c r="AF1113" s="10" t="str">
        <f ca="1">IF(MATCH(B1113,B$1:B1113,0)=ROW(B1113),B1113&amp;";","")</f>
        <v/>
      </c>
      <c r="AG1113" s="10" t="str">
        <f>IF(MATCH(C1113,C$1:C1113,0)=ROW(C1113),C1113&amp;";","")</f>
        <v/>
      </c>
      <c r="AH1113" s="10" t="str">
        <f ca="1">IF(MATCH(D1113,D$1:D1113,0)=ROW(D1113),D1113&amp;";","")</f>
        <v/>
      </c>
      <c r="AI1113" s="10" t="e">
        <f ca="1">IF(MATCH(E1113,E$1:E1113,0)=ROW(E1113),E1113&amp;";","")</f>
        <v>#VALUE!</v>
      </c>
    </row>
    <row r="1114" spans="1:35">
      <c r="A1114" s="10">
        <v>1093</v>
      </c>
      <c r="B1114" s="10" t="str">
        <f ca="1">'Application For TE&amp;GOTS'!X1155</f>
        <v/>
      </c>
      <c r="C1114" s="10">
        <f>'Application For TE&amp;GOTS'!$D1155</f>
        <v>0</v>
      </c>
      <c r="D1114" s="10" t="str" cm="1">
        <f t="array" aca="1" ref="D1114" ca="1">IFERROR(INDIRECT("'Application For TE&amp;GOTS'!L"&amp;'Application For TE&amp;GOTS'!S1155),"")</f>
        <v/>
      </c>
      <c r="E1114" s="10" t="e">
        <f ca="1">'Application For TE&amp;GOTS'!AF1155</f>
        <v>#VALUE!</v>
      </c>
      <c r="F1114" s="10" t="str">
        <f ca="1">IFERROR(LEFT('Application For TE&amp;GOTS'!AH1155,LEN('Application For TE&amp;GOTS'!AH1155)-2),"")</f>
        <v/>
      </c>
      <c r="G1114" s="10" t="e">
        <f ca="1">'Application For TE&amp;GOTS'!AI1155</f>
        <v>#VALUE!</v>
      </c>
      <c r="AF1114" s="10" t="str">
        <f ca="1">IF(MATCH(B1114,B$1:B1114,0)=ROW(B1114),B1114&amp;";","")</f>
        <v/>
      </c>
      <c r="AG1114" s="10" t="str">
        <f>IF(MATCH(C1114,C$1:C1114,0)=ROW(C1114),C1114&amp;";","")</f>
        <v/>
      </c>
      <c r="AH1114" s="10" t="str">
        <f ca="1">IF(MATCH(D1114,D$1:D1114,0)=ROW(D1114),D1114&amp;";","")</f>
        <v/>
      </c>
      <c r="AI1114" s="10" t="e">
        <f ca="1">IF(MATCH(E1114,E$1:E1114,0)=ROW(E1114),E1114&amp;";","")</f>
        <v>#VALUE!</v>
      </c>
    </row>
    <row r="1115" spans="1:35">
      <c r="A1115" s="10">
        <v>1094</v>
      </c>
      <c r="B1115" s="10" t="str">
        <f ca="1">'Application For TE&amp;GOTS'!X1156</f>
        <v/>
      </c>
      <c r="C1115" s="10">
        <f>'Application For TE&amp;GOTS'!$D1156</f>
        <v>0</v>
      </c>
      <c r="D1115" s="10" t="str" cm="1">
        <f t="array" aca="1" ref="D1115" ca="1">IFERROR(INDIRECT("'Application For TE&amp;GOTS'!L"&amp;'Application For TE&amp;GOTS'!S1156),"")</f>
        <v/>
      </c>
      <c r="E1115" s="10" t="e">
        <f ca="1">'Application For TE&amp;GOTS'!AF1156</f>
        <v>#VALUE!</v>
      </c>
      <c r="F1115" s="10" t="str">
        <f ca="1">IFERROR(LEFT('Application For TE&amp;GOTS'!AH1156,LEN('Application For TE&amp;GOTS'!AH1156)-2),"")</f>
        <v/>
      </c>
      <c r="G1115" s="10" t="e">
        <f ca="1">'Application For TE&amp;GOTS'!AI1156</f>
        <v>#VALUE!</v>
      </c>
      <c r="AF1115" s="10" t="str">
        <f ca="1">IF(MATCH(B1115,B$1:B1115,0)=ROW(B1115),B1115&amp;";","")</f>
        <v/>
      </c>
      <c r="AG1115" s="10" t="str">
        <f>IF(MATCH(C1115,C$1:C1115,0)=ROW(C1115),C1115&amp;";","")</f>
        <v/>
      </c>
      <c r="AH1115" s="10" t="str">
        <f ca="1">IF(MATCH(D1115,D$1:D1115,0)=ROW(D1115),D1115&amp;";","")</f>
        <v/>
      </c>
      <c r="AI1115" s="10" t="e">
        <f ca="1">IF(MATCH(E1115,E$1:E1115,0)=ROW(E1115),E1115&amp;";","")</f>
        <v>#VALUE!</v>
      </c>
    </row>
    <row r="1116" spans="1:35">
      <c r="A1116" s="10">
        <v>1095</v>
      </c>
      <c r="B1116" s="10" t="str">
        <f ca="1">'Application For TE&amp;GOTS'!X1157</f>
        <v/>
      </c>
      <c r="C1116" s="10">
        <f>'Application For TE&amp;GOTS'!$D1157</f>
        <v>0</v>
      </c>
      <c r="D1116" s="10" t="str" cm="1">
        <f t="array" aca="1" ref="D1116" ca="1">IFERROR(INDIRECT("'Application For TE&amp;GOTS'!L"&amp;'Application For TE&amp;GOTS'!S1157),"")</f>
        <v/>
      </c>
      <c r="E1116" s="10" t="e">
        <f ca="1">'Application For TE&amp;GOTS'!AF1157</f>
        <v>#VALUE!</v>
      </c>
      <c r="F1116" s="10" t="str">
        <f ca="1">IFERROR(LEFT('Application For TE&amp;GOTS'!AH1157,LEN('Application For TE&amp;GOTS'!AH1157)-2),"")</f>
        <v/>
      </c>
      <c r="G1116" s="10" t="e">
        <f ca="1">'Application For TE&amp;GOTS'!AI1157</f>
        <v>#VALUE!</v>
      </c>
      <c r="AF1116" s="10" t="str">
        <f ca="1">IF(MATCH(B1116,B$1:B1116,0)=ROW(B1116),B1116&amp;";","")</f>
        <v/>
      </c>
      <c r="AG1116" s="10" t="str">
        <f>IF(MATCH(C1116,C$1:C1116,0)=ROW(C1116),C1116&amp;";","")</f>
        <v/>
      </c>
      <c r="AH1116" s="10" t="str">
        <f ca="1">IF(MATCH(D1116,D$1:D1116,0)=ROW(D1116),D1116&amp;";","")</f>
        <v/>
      </c>
      <c r="AI1116" s="10" t="e">
        <f ca="1">IF(MATCH(E1116,E$1:E1116,0)=ROW(E1116),E1116&amp;";","")</f>
        <v>#VALUE!</v>
      </c>
    </row>
    <row r="1117" spans="1:35">
      <c r="A1117" s="10">
        <v>1096</v>
      </c>
      <c r="B1117" s="10" t="str">
        <f ca="1">'Application For TE&amp;GOTS'!X1158</f>
        <v/>
      </c>
      <c r="C1117" s="10">
        <f>'Application For TE&amp;GOTS'!$D1158</f>
        <v>0</v>
      </c>
      <c r="D1117" s="10" t="str" cm="1">
        <f t="array" aca="1" ref="D1117" ca="1">IFERROR(INDIRECT("'Application For TE&amp;GOTS'!L"&amp;'Application For TE&amp;GOTS'!S1158),"")</f>
        <v/>
      </c>
      <c r="E1117" s="10" t="e">
        <f ca="1">'Application For TE&amp;GOTS'!AF1158</f>
        <v>#VALUE!</v>
      </c>
      <c r="F1117" s="10" t="str">
        <f ca="1">IFERROR(LEFT('Application For TE&amp;GOTS'!AH1158,LEN('Application For TE&amp;GOTS'!AH1158)-2),"")</f>
        <v/>
      </c>
      <c r="G1117" s="10" t="e">
        <f ca="1">'Application For TE&amp;GOTS'!AI1158</f>
        <v>#VALUE!</v>
      </c>
      <c r="AF1117" s="10" t="str">
        <f ca="1">IF(MATCH(B1117,B$1:B1117,0)=ROW(B1117),B1117&amp;";","")</f>
        <v/>
      </c>
      <c r="AG1117" s="10" t="str">
        <f>IF(MATCH(C1117,C$1:C1117,0)=ROW(C1117),C1117&amp;";","")</f>
        <v/>
      </c>
      <c r="AH1117" s="10" t="str">
        <f ca="1">IF(MATCH(D1117,D$1:D1117,0)=ROW(D1117),D1117&amp;";","")</f>
        <v/>
      </c>
      <c r="AI1117" s="10" t="e">
        <f ca="1">IF(MATCH(E1117,E$1:E1117,0)=ROW(E1117),E1117&amp;";","")</f>
        <v>#VALUE!</v>
      </c>
    </row>
    <row r="1118" spans="1:35">
      <c r="A1118" s="10">
        <v>1097</v>
      </c>
      <c r="B1118" s="10" t="str">
        <f ca="1">'Application For TE&amp;GOTS'!X1159</f>
        <v/>
      </c>
      <c r="C1118" s="10">
        <f>'Application For TE&amp;GOTS'!$D1159</f>
        <v>0</v>
      </c>
      <c r="D1118" s="10" t="str" cm="1">
        <f t="array" aca="1" ref="D1118" ca="1">IFERROR(INDIRECT("'Application For TE&amp;GOTS'!L"&amp;'Application For TE&amp;GOTS'!S1159),"")</f>
        <v/>
      </c>
      <c r="E1118" s="10" t="e">
        <f ca="1">'Application For TE&amp;GOTS'!AF1159</f>
        <v>#VALUE!</v>
      </c>
      <c r="F1118" s="10" t="str">
        <f ca="1">IFERROR(LEFT('Application For TE&amp;GOTS'!AH1159,LEN('Application For TE&amp;GOTS'!AH1159)-2),"")</f>
        <v/>
      </c>
      <c r="G1118" s="10" t="e">
        <f ca="1">'Application For TE&amp;GOTS'!AI1159</f>
        <v>#VALUE!</v>
      </c>
      <c r="AF1118" s="10" t="str">
        <f ca="1">IF(MATCH(B1118,B$1:B1118,0)=ROW(B1118),B1118&amp;";","")</f>
        <v/>
      </c>
      <c r="AG1118" s="10" t="str">
        <f>IF(MATCH(C1118,C$1:C1118,0)=ROW(C1118),C1118&amp;";","")</f>
        <v/>
      </c>
      <c r="AH1118" s="10" t="str">
        <f ca="1">IF(MATCH(D1118,D$1:D1118,0)=ROW(D1118),D1118&amp;";","")</f>
        <v/>
      </c>
      <c r="AI1118" s="10" t="e">
        <f ca="1">IF(MATCH(E1118,E$1:E1118,0)=ROW(E1118),E1118&amp;";","")</f>
        <v>#VALUE!</v>
      </c>
    </row>
    <row r="1119" spans="1:35">
      <c r="A1119" s="10">
        <v>1098</v>
      </c>
      <c r="B1119" s="10" t="str">
        <f ca="1">'Application For TE&amp;GOTS'!X1160</f>
        <v/>
      </c>
      <c r="C1119" s="10">
        <f>'Application For TE&amp;GOTS'!$D1160</f>
        <v>0</v>
      </c>
      <c r="D1119" s="10" t="str" cm="1">
        <f t="array" aca="1" ref="D1119" ca="1">IFERROR(INDIRECT("'Application For TE&amp;GOTS'!L"&amp;'Application For TE&amp;GOTS'!S1160),"")</f>
        <v/>
      </c>
      <c r="E1119" s="10" t="e">
        <f ca="1">'Application For TE&amp;GOTS'!AF1160</f>
        <v>#VALUE!</v>
      </c>
      <c r="F1119" s="10" t="str">
        <f ca="1">IFERROR(LEFT('Application For TE&amp;GOTS'!AH1160,LEN('Application For TE&amp;GOTS'!AH1160)-2),"")</f>
        <v/>
      </c>
      <c r="G1119" s="10" t="e">
        <f ca="1">'Application For TE&amp;GOTS'!AI1160</f>
        <v>#VALUE!</v>
      </c>
      <c r="AF1119" s="10" t="str">
        <f ca="1">IF(MATCH(B1119,B$1:B1119,0)=ROW(B1119),B1119&amp;";","")</f>
        <v/>
      </c>
      <c r="AG1119" s="10" t="str">
        <f>IF(MATCH(C1119,C$1:C1119,0)=ROW(C1119),C1119&amp;";","")</f>
        <v/>
      </c>
      <c r="AH1119" s="10" t="str">
        <f ca="1">IF(MATCH(D1119,D$1:D1119,0)=ROW(D1119),D1119&amp;";","")</f>
        <v/>
      </c>
      <c r="AI1119" s="10" t="e">
        <f ca="1">IF(MATCH(E1119,E$1:E1119,0)=ROW(E1119),E1119&amp;";","")</f>
        <v>#VALUE!</v>
      </c>
    </row>
    <row r="1120" spans="1:35">
      <c r="A1120" s="10">
        <v>1099</v>
      </c>
      <c r="B1120" s="10" t="str">
        <f ca="1">'Application For TE&amp;GOTS'!X1161</f>
        <v/>
      </c>
      <c r="C1120" s="10">
        <f>'Application For TE&amp;GOTS'!$D1161</f>
        <v>0</v>
      </c>
      <c r="D1120" s="10" t="str" cm="1">
        <f t="array" aca="1" ref="D1120" ca="1">IFERROR(INDIRECT("'Application For TE&amp;GOTS'!L"&amp;'Application For TE&amp;GOTS'!S1161),"")</f>
        <v/>
      </c>
      <c r="E1120" s="10" t="e">
        <f ca="1">'Application For TE&amp;GOTS'!AF1161</f>
        <v>#VALUE!</v>
      </c>
      <c r="F1120" s="10" t="str">
        <f ca="1">IFERROR(LEFT('Application For TE&amp;GOTS'!AH1161,LEN('Application For TE&amp;GOTS'!AH1161)-2),"")</f>
        <v/>
      </c>
      <c r="G1120" s="10" t="e">
        <f ca="1">'Application For TE&amp;GOTS'!AI1161</f>
        <v>#VALUE!</v>
      </c>
      <c r="AF1120" s="10" t="str">
        <f ca="1">IF(MATCH(B1120,B$1:B1120,0)=ROW(B1120),B1120&amp;";","")</f>
        <v/>
      </c>
      <c r="AG1120" s="10" t="str">
        <f>IF(MATCH(C1120,C$1:C1120,0)=ROW(C1120),C1120&amp;";","")</f>
        <v/>
      </c>
      <c r="AH1120" s="10" t="str">
        <f ca="1">IF(MATCH(D1120,D$1:D1120,0)=ROW(D1120),D1120&amp;";","")</f>
        <v/>
      </c>
      <c r="AI1120" s="10" t="e">
        <f ca="1">IF(MATCH(E1120,E$1:E1120,0)=ROW(E1120),E1120&amp;";","")</f>
        <v>#VALUE!</v>
      </c>
    </row>
    <row r="1121" spans="1:35">
      <c r="A1121" s="10">
        <v>1100</v>
      </c>
      <c r="B1121" s="10" t="str">
        <f ca="1">'Application For TE&amp;GOTS'!X1162</f>
        <v/>
      </c>
      <c r="C1121" s="10">
        <f>'Application For TE&amp;GOTS'!$D1162</f>
        <v>0</v>
      </c>
      <c r="D1121" s="10" t="str" cm="1">
        <f t="array" aca="1" ref="D1121" ca="1">IFERROR(INDIRECT("'Application For TE&amp;GOTS'!L"&amp;'Application For TE&amp;GOTS'!S1162),"")</f>
        <v/>
      </c>
      <c r="E1121" s="10" t="e">
        <f ca="1">'Application For TE&amp;GOTS'!AF1162</f>
        <v>#VALUE!</v>
      </c>
      <c r="F1121" s="10" t="str">
        <f ca="1">IFERROR(LEFT('Application For TE&amp;GOTS'!AH1162,LEN('Application For TE&amp;GOTS'!AH1162)-2),"")</f>
        <v/>
      </c>
      <c r="G1121" s="10" t="e">
        <f ca="1">'Application For TE&amp;GOTS'!AI1162</f>
        <v>#VALUE!</v>
      </c>
      <c r="AF1121" s="10" t="str">
        <f ca="1">IF(MATCH(B1121,B$1:B1121,0)=ROW(B1121),B1121&amp;";","")</f>
        <v/>
      </c>
      <c r="AG1121" s="10" t="str">
        <f>IF(MATCH(C1121,C$1:C1121,0)=ROW(C1121),C1121&amp;";","")</f>
        <v/>
      </c>
      <c r="AH1121" s="10" t="str">
        <f ca="1">IF(MATCH(D1121,D$1:D1121,0)=ROW(D1121),D1121&amp;";","")</f>
        <v/>
      </c>
      <c r="AI1121" s="10" t="e">
        <f ca="1">IF(MATCH(E1121,E$1:E1121,0)=ROW(E1121),E1121&amp;";","")</f>
        <v>#VALUE!</v>
      </c>
    </row>
    <row r="1122" spans="1:35">
      <c r="A1122" s="10">
        <v>1101</v>
      </c>
      <c r="B1122" s="10" t="str">
        <f ca="1">'Application For TE&amp;GOTS'!X1163</f>
        <v/>
      </c>
      <c r="C1122" s="10">
        <f>'Application For TE&amp;GOTS'!$D1163</f>
        <v>0</v>
      </c>
      <c r="D1122" s="10" t="str" cm="1">
        <f t="array" aca="1" ref="D1122" ca="1">IFERROR(INDIRECT("'Application For TE&amp;GOTS'!L"&amp;'Application For TE&amp;GOTS'!S1163),"")</f>
        <v/>
      </c>
      <c r="E1122" s="10" t="e">
        <f ca="1">'Application For TE&amp;GOTS'!AF1163</f>
        <v>#VALUE!</v>
      </c>
      <c r="F1122" s="10" t="str">
        <f ca="1">IFERROR(LEFT('Application For TE&amp;GOTS'!AH1163,LEN('Application For TE&amp;GOTS'!AH1163)-2),"")</f>
        <v/>
      </c>
      <c r="G1122" s="10" t="e">
        <f ca="1">'Application For TE&amp;GOTS'!AI1163</f>
        <v>#VALUE!</v>
      </c>
      <c r="AF1122" s="10" t="str">
        <f ca="1">IF(MATCH(B1122,B$1:B1122,0)=ROW(B1122),B1122&amp;";","")</f>
        <v/>
      </c>
      <c r="AG1122" s="10" t="str">
        <f>IF(MATCH(C1122,C$1:C1122,0)=ROW(C1122),C1122&amp;";","")</f>
        <v/>
      </c>
      <c r="AH1122" s="10" t="str">
        <f ca="1">IF(MATCH(D1122,D$1:D1122,0)=ROW(D1122),D1122&amp;";","")</f>
        <v/>
      </c>
      <c r="AI1122" s="10" t="e">
        <f ca="1">IF(MATCH(E1122,E$1:E1122,0)=ROW(E1122),E1122&amp;";","")</f>
        <v>#VALUE!</v>
      </c>
    </row>
    <row r="1123" spans="1:35">
      <c r="A1123" s="10">
        <v>1102</v>
      </c>
      <c r="B1123" s="10" t="str">
        <f ca="1">'Application For TE&amp;GOTS'!X1164</f>
        <v/>
      </c>
      <c r="C1123" s="10">
        <f>'Application For TE&amp;GOTS'!$D1164</f>
        <v>0</v>
      </c>
      <c r="D1123" s="10" t="str" cm="1">
        <f t="array" aca="1" ref="D1123" ca="1">IFERROR(INDIRECT("'Application For TE&amp;GOTS'!L"&amp;'Application For TE&amp;GOTS'!S1164),"")</f>
        <v/>
      </c>
      <c r="E1123" s="10" t="e">
        <f ca="1">'Application For TE&amp;GOTS'!AF1164</f>
        <v>#VALUE!</v>
      </c>
      <c r="F1123" s="10" t="str">
        <f ca="1">IFERROR(LEFT('Application For TE&amp;GOTS'!AH1164,LEN('Application For TE&amp;GOTS'!AH1164)-2),"")</f>
        <v/>
      </c>
      <c r="G1123" s="10" t="e">
        <f ca="1">'Application For TE&amp;GOTS'!AI1164</f>
        <v>#VALUE!</v>
      </c>
      <c r="AF1123" s="10" t="str">
        <f ca="1">IF(MATCH(B1123,B$1:B1123,0)=ROW(B1123),B1123&amp;";","")</f>
        <v/>
      </c>
      <c r="AG1123" s="10" t="str">
        <f>IF(MATCH(C1123,C$1:C1123,0)=ROW(C1123),C1123&amp;";","")</f>
        <v/>
      </c>
      <c r="AH1123" s="10" t="str">
        <f ca="1">IF(MATCH(D1123,D$1:D1123,0)=ROW(D1123),D1123&amp;";","")</f>
        <v/>
      </c>
      <c r="AI1123" s="10" t="e">
        <f ca="1">IF(MATCH(E1123,E$1:E1123,0)=ROW(E1123),E1123&amp;";","")</f>
        <v>#VALUE!</v>
      </c>
    </row>
    <row r="1124" spans="1:35">
      <c r="A1124" s="10">
        <v>1103</v>
      </c>
      <c r="B1124" s="10" t="str">
        <f ca="1">'Application For TE&amp;GOTS'!X1165</f>
        <v/>
      </c>
      <c r="C1124" s="10">
        <f>'Application For TE&amp;GOTS'!$D1165</f>
        <v>0</v>
      </c>
      <c r="D1124" s="10" t="str" cm="1">
        <f t="array" aca="1" ref="D1124" ca="1">IFERROR(INDIRECT("'Application For TE&amp;GOTS'!L"&amp;'Application For TE&amp;GOTS'!S1165),"")</f>
        <v/>
      </c>
      <c r="E1124" s="10" t="e">
        <f ca="1">'Application For TE&amp;GOTS'!AF1165</f>
        <v>#VALUE!</v>
      </c>
      <c r="F1124" s="10" t="str">
        <f ca="1">IFERROR(LEFT('Application For TE&amp;GOTS'!AH1165,LEN('Application For TE&amp;GOTS'!AH1165)-2),"")</f>
        <v/>
      </c>
      <c r="G1124" s="10" t="e">
        <f ca="1">'Application For TE&amp;GOTS'!AI1165</f>
        <v>#VALUE!</v>
      </c>
      <c r="AF1124" s="10" t="str">
        <f ca="1">IF(MATCH(B1124,B$1:B1124,0)=ROW(B1124),B1124&amp;";","")</f>
        <v/>
      </c>
      <c r="AG1124" s="10" t="str">
        <f>IF(MATCH(C1124,C$1:C1124,0)=ROW(C1124),C1124&amp;";","")</f>
        <v/>
      </c>
      <c r="AH1124" s="10" t="str">
        <f ca="1">IF(MATCH(D1124,D$1:D1124,0)=ROW(D1124),D1124&amp;";","")</f>
        <v/>
      </c>
      <c r="AI1124" s="10" t="e">
        <f ca="1">IF(MATCH(E1124,E$1:E1124,0)=ROW(E1124),E1124&amp;";","")</f>
        <v>#VALUE!</v>
      </c>
    </row>
    <row r="1125" spans="1:35">
      <c r="A1125" s="10">
        <v>1104</v>
      </c>
      <c r="B1125" s="10" t="str">
        <f ca="1">'Application For TE&amp;GOTS'!X1166</f>
        <v/>
      </c>
      <c r="C1125" s="10">
        <f>'Application For TE&amp;GOTS'!$D1166</f>
        <v>0</v>
      </c>
      <c r="D1125" s="10" t="str" cm="1">
        <f t="array" aca="1" ref="D1125" ca="1">IFERROR(INDIRECT("'Application For TE&amp;GOTS'!L"&amp;'Application For TE&amp;GOTS'!S1166),"")</f>
        <v/>
      </c>
      <c r="E1125" s="10" t="e">
        <f ca="1">'Application For TE&amp;GOTS'!AF1166</f>
        <v>#VALUE!</v>
      </c>
      <c r="F1125" s="10" t="str">
        <f ca="1">IFERROR(LEFT('Application For TE&amp;GOTS'!AH1166,LEN('Application For TE&amp;GOTS'!AH1166)-2),"")</f>
        <v/>
      </c>
      <c r="G1125" s="10" t="e">
        <f ca="1">'Application For TE&amp;GOTS'!AI1166</f>
        <v>#VALUE!</v>
      </c>
      <c r="AF1125" s="10" t="str">
        <f ca="1">IF(MATCH(B1125,B$1:B1125,0)=ROW(B1125),B1125&amp;";","")</f>
        <v/>
      </c>
      <c r="AG1125" s="10" t="str">
        <f>IF(MATCH(C1125,C$1:C1125,0)=ROW(C1125),C1125&amp;";","")</f>
        <v/>
      </c>
      <c r="AH1125" s="10" t="str">
        <f ca="1">IF(MATCH(D1125,D$1:D1125,0)=ROW(D1125),D1125&amp;";","")</f>
        <v/>
      </c>
      <c r="AI1125" s="10" t="e">
        <f ca="1">IF(MATCH(E1125,E$1:E1125,0)=ROW(E1125),E1125&amp;";","")</f>
        <v>#VALUE!</v>
      </c>
    </row>
    <row r="1126" spans="1:35">
      <c r="A1126" s="10">
        <v>1105</v>
      </c>
      <c r="B1126" s="10" t="str">
        <f ca="1">'Application For TE&amp;GOTS'!X1167</f>
        <v/>
      </c>
      <c r="C1126" s="10">
        <f>'Application For TE&amp;GOTS'!$D1167</f>
        <v>0</v>
      </c>
      <c r="D1126" s="10" t="str" cm="1">
        <f t="array" aca="1" ref="D1126" ca="1">IFERROR(INDIRECT("'Application For TE&amp;GOTS'!L"&amp;'Application For TE&amp;GOTS'!S1167),"")</f>
        <v/>
      </c>
      <c r="E1126" s="10" t="e">
        <f ca="1">'Application For TE&amp;GOTS'!AF1167</f>
        <v>#VALUE!</v>
      </c>
      <c r="F1126" s="10" t="str">
        <f ca="1">IFERROR(LEFT('Application For TE&amp;GOTS'!AH1167,LEN('Application For TE&amp;GOTS'!AH1167)-2),"")</f>
        <v/>
      </c>
      <c r="G1126" s="10" t="e">
        <f ca="1">'Application For TE&amp;GOTS'!AI1167</f>
        <v>#VALUE!</v>
      </c>
      <c r="AF1126" s="10" t="str">
        <f ca="1">IF(MATCH(B1126,B$1:B1126,0)=ROW(B1126),B1126&amp;";","")</f>
        <v/>
      </c>
      <c r="AG1126" s="10" t="str">
        <f>IF(MATCH(C1126,C$1:C1126,0)=ROW(C1126),C1126&amp;";","")</f>
        <v/>
      </c>
      <c r="AH1126" s="10" t="str">
        <f ca="1">IF(MATCH(D1126,D$1:D1126,0)=ROW(D1126),D1126&amp;";","")</f>
        <v/>
      </c>
      <c r="AI1126" s="10" t="e">
        <f ca="1">IF(MATCH(E1126,E$1:E1126,0)=ROW(E1126),E1126&amp;";","")</f>
        <v>#VALUE!</v>
      </c>
    </row>
    <row r="1127" spans="1:35">
      <c r="A1127" s="10">
        <v>1106</v>
      </c>
      <c r="B1127" s="10" t="str">
        <f ca="1">'Application For TE&amp;GOTS'!X1168</f>
        <v/>
      </c>
      <c r="C1127" s="10">
        <f>'Application For TE&amp;GOTS'!$D1168</f>
        <v>0</v>
      </c>
      <c r="D1127" s="10" t="str" cm="1">
        <f t="array" aca="1" ref="D1127" ca="1">IFERROR(INDIRECT("'Application For TE&amp;GOTS'!L"&amp;'Application For TE&amp;GOTS'!S1168),"")</f>
        <v/>
      </c>
      <c r="E1127" s="10" t="e">
        <f ca="1">'Application For TE&amp;GOTS'!AF1168</f>
        <v>#VALUE!</v>
      </c>
      <c r="F1127" s="10" t="str">
        <f ca="1">IFERROR(LEFT('Application For TE&amp;GOTS'!AH1168,LEN('Application For TE&amp;GOTS'!AH1168)-2),"")</f>
        <v/>
      </c>
      <c r="G1127" s="10" t="e">
        <f ca="1">'Application For TE&amp;GOTS'!AI1168</f>
        <v>#VALUE!</v>
      </c>
      <c r="AF1127" s="10" t="str">
        <f ca="1">IF(MATCH(B1127,B$1:B1127,0)=ROW(B1127),B1127&amp;";","")</f>
        <v/>
      </c>
      <c r="AG1127" s="10" t="str">
        <f>IF(MATCH(C1127,C$1:C1127,0)=ROW(C1127),C1127&amp;";","")</f>
        <v/>
      </c>
      <c r="AH1127" s="10" t="str">
        <f ca="1">IF(MATCH(D1127,D$1:D1127,0)=ROW(D1127),D1127&amp;";","")</f>
        <v/>
      </c>
      <c r="AI1127" s="10" t="e">
        <f ca="1">IF(MATCH(E1127,E$1:E1127,0)=ROW(E1127),E1127&amp;";","")</f>
        <v>#VALUE!</v>
      </c>
    </row>
    <row r="1128" spans="1:35">
      <c r="A1128" s="10">
        <v>1107</v>
      </c>
      <c r="B1128" s="10" t="str">
        <f ca="1">'Application For TE&amp;GOTS'!X1169</f>
        <v/>
      </c>
      <c r="C1128" s="10">
        <f>'Application For TE&amp;GOTS'!$D1169</f>
        <v>0</v>
      </c>
      <c r="D1128" s="10" t="str" cm="1">
        <f t="array" aca="1" ref="D1128" ca="1">IFERROR(INDIRECT("'Application For TE&amp;GOTS'!L"&amp;'Application For TE&amp;GOTS'!S1169),"")</f>
        <v/>
      </c>
      <c r="E1128" s="10" t="e">
        <f ca="1">'Application For TE&amp;GOTS'!AF1169</f>
        <v>#VALUE!</v>
      </c>
      <c r="F1128" s="10" t="str">
        <f ca="1">IFERROR(LEFT('Application For TE&amp;GOTS'!AH1169,LEN('Application For TE&amp;GOTS'!AH1169)-2),"")</f>
        <v/>
      </c>
      <c r="G1128" s="10" t="e">
        <f ca="1">'Application For TE&amp;GOTS'!AI1169</f>
        <v>#VALUE!</v>
      </c>
      <c r="AF1128" s="10" t="str">
        <f ca="1">IF(MATCH(B1128,B$1:B1128,0)=ROW(B1128),B1128&amp;";","")</f>
        <v/>
      </c>
      <c r="AG1128" s="10" t="str">
        <f>IF(MATCH(C1128,C$1:C1128,0)=ROW(C1128),C1128&amp;";","")</f>
        <v/>
      </c>
      <c r="AH1128" s="10" t="str">
        <f ca="1">IF(MATCH(D1128,D$1:D1128,0)=ROW(D1128),D1128&amp;";","")</f>
        <v/>
      </c>
      <c r="AI1128" s="10" t="e">
        <f ca="1">IF(MATCH(E1128,E$1:E1128,0)=ROW(E1128),E1128&amp;";","")</f>
        <v>#VALUE!</v>
      </c>
    </row>
    <row r="1129" spans="1:35">
      <c r="A1129" s="10">
        <v>1108</v>
      </c>
      <c r="B1129" s="10" t="str">
        <f ca="1">'Application For TE&amp;GOTS'!X1170</f>
        <v/>
      </c>
      <c r="C1129" s="10">
        <f>'Application For TE&amp;GOTS'!$D1170</f>
        <v>0</v>
      </c>
      <c r="D1129" s="10" t="str" cm="1">
        <f t="array" aca="1" ref="D1129" ca="1">IFERROR(INDIRECT("'Application For TE&amp;GOTS'!L"&amp;'Application For TE&amp;GOTS'!S1170),"")</f>
        <v/>
      </c>
      <c r="E1129" s="10" t="e">
        <f ca="1">'Application For TE&amp;GOTS'!AF1170</f>
        <v>#VALUE!</v>
      </c>
      <c r="F1129" s="10" t="str">
        <f ca="1">IFERROR(LEFT('Application For TE&amp;GOTS'!AH1170,LEN('Application For TE&amp;GOTS'!AH1170)-2),"")</f>
        <v/>
      </c>
      <c r="G1129" s="10" t="e">
        <f ca="1">'Application For TE&amp;GOTS'!AI1170</f>
        <v>#VALUE!</v>
      </c>
      <c r="AF1129" s="10" t="str">
        <f ca="1">IF(MATCH(B1129,B$1:B1129,0)=ROW(B1129),B1129&amp;";","")</f>
        <v/>
      </c>
      <c r="AG1129" s="10" t="str">
        <f>IF(MATCH(C1129,C$1:C1129,0)=ROW(C1129),C1129&amp;";","")</f>
        <v/>
      </c>
      <c r="AH1129" s="10" t="str">
        <f ca="1">IF(MATCH(D1129,D$1:D1129,0)=ROW(D1129),D1129&amp;";","")</f>
        <v/>
      </c>
      <c r="AI1129" s="10" t="e">
        <f ca="1">IF(MATCH(E1129,E$1:E1129,0)=ROW(E1129),E1129&amp;";","")</f>
        <v>#VALUE!</v>
      </c>
    </row>
    <row r="1130" spans="1:35">
      <c r="A1130" s="10">
        <v>1109</v>
      </c>
      <c r="B1130" s="10" t="str">
        <f ca="1">'Application For TE&amp;GOTS'!X1171</f>
        <v/>
      </c>
      <c r="C1130" s="10">
        <f>'Application For TE&amp;GOTS'!$D1171</f>
        <v>0</v>
      </c>
      <c r="D1130" s="10" t="str" cm="1">
        <f t="array" aca="1" ref="D1130" ca="1">IFERROR(INDIRECT("'Application For TE&amp;GOTS'!L"&amp;'Application For TE&amp;GOTS'!S1171),"")</f>
        <v/>
      </c>
      <c r="E1130" s="10" t="e">
        <f ca="1">'Application For TE&amp;GOTS'!AF1171</f>
        <v>#VALUE!</v>
      </c>
      <c r="F1130" s="10" t="str">
        <f ca="1">IFERROR(LEFT('Application For TE&amp;GOTS'!AH1171,LEN('Application For TE&amp;GOTS'!AH1171)-2),"")</f>
        <v/>
      </c>
      <c r="G1130" s="10" t="e">
        <f ca="1">'Application For TE&amp;GOTS'!AI1171</f>
        <v>#VALUE!</v>
      </c>
      <c r="AF1130" s="10" t="str">
        <f ca="1">IF(MATCH(B1130,B$1:B1130,0)=ROW(B1130),B1130&amp;";","")</f>
        <v/>
      </c>
      <c r="AG1130" s="10" t="str">
        <f>IF(MATCH(C1130,C$1:C1130,0)=ROW(C1130),C1130&amp;";","")</f>
        <v/>
      </c>
      <c r="AH1130" s="10" t="str">
        <f ca="1">IF(MATCH(D1130,D$1:D1130,0)=ROW(D1130),D1130&amp;";","")</f>
        <v/>
      </c>
      <c r="AI1130" s="10" t="e">
        <f ca="1">IF(MATCH(E1130,E$1:E1130,0)=ROW(E1130),E1130&amp;";","")</f>
        <v>#VALUE!</v>
      </c>
    </row>
    <row r="1131" spans="1:35">
      <c r="A1131" s="10">
        <v>1110</v>
      </c>
      <c r="B1131" s="10" t="str">
        <f ca="1">'Application For TE&amp;GOTS'!X1172</f>
        <v/>
      </c>
      <c r="C1131" s="10">
        <f>'Application For TE&amp;GOTS'!$D1172</f>
        <v>0</v>
      </c>
      <c r="D1131" s="10" t="str" cm="1">
        <f t="array" aca="1" ref="D1131" ca="1">IFERROR(INDIRECT("'Application For TE&amp;GOTS'!L"&amp;'Application For TE&amp;GOTS'!S1172),"")</f>
        <v/>
      </c>
      <c r="E1131" s="10" t="e">
        <f ca="1">'Application For TE&amp;GOTS'!AF1172</f>
        <v>#VALUE!</v>
      </c>
      <c r="F1131" s="10" t="str">
        <f ca="1">IFERROR(LEFT('Application For TE&amp;GOTS'!AH1172,LEN('Application For TE&amp;GOTS'!AH1172)-2),"")</f>
        <v/>
      </c>
      <c r="G1131" s="10" t="e">
        <f ca="1">'Application For TE&amp;GOTS'!AI1172</f>
        <v>#VALUE!</v>
      </c>
      <c r="AF1131" s="10" t="str">
        <f ca="1">IF(MATCH(B1131,B$1:B1131,0)=ROW(B1131),B1131&amp;";","")</f>
        <v/>
      </c>
      <c r="AG1131" s="10" t="str">
        <f>IF(MATCH(C1131,C$1:C1131,0)=ROW(C1131),C1131&amp;";","")</f>
        <v/>
      </c>
      <c r="AH1131" s="10" t="str">
        <f ca="1">IF(MATCH(D1131,D$1:D1131,0)=ROW(D1131),D1131&amp;";","")</f>
        <v/>
      </c>
      <c r="AI1131" s="10" t="e">
        <f ca="1">IF(MATCH(E1131,E$1:E1131,0)=ROW(E1131),E1131&amp;";","")</f>
        <v>#VALUE!</v>
      </c>
    </row>
    <row r="1132" spans="1:35">
      <c r="A1132" s="10">
        <v>1111</v>
      </c>
      <c r="B1132" s="10" t="str">
        <f ca="1">'Application For TE&amp;GOTS'!X1173</f>
        <v/>
      </c>
      <c r="C1132" s="10">
        <f>'Application For TE&amp;GOTS'!$D1173</f>
        <v>0</v>
      </c>
      <c r="D1132" s="10" t="str" cm="1">
        <f t="array" aca="1" ref="D1132" ca="1">IFERROR(INDIRECT("'Application For TE&amp;GOTS'!L"&amp;'Application For TE&amp;GOTS'!S1173),"")</f>
        <v/>
      </c>
      <c r="E1132" s="10" t="e">
        <f ca="1">'Application For TE&amp;GOTS'!AF1173</f>
        <v>#VALUE!</v>
      </c>
      <c r="F1132" s="10" t="str">
        <f ca="1">IFERROR(LEFT('Application For TE&amp;GOTS'!AH1173,LEN('Application For TE&amp;GOTS'!AH1173)-2),"")</f>
        <v/>
      </c>
      <c r="G1132" s="10" t="e">
        <f ca="1">'Application For TE&amp;GOTS'!AI1173</f>
        <v>#VALUE!</v>
      </c>
      <c r="AF1132" s="10" t="str">
        <f ca="1">IF(MATCH(B1132,B$1:B1132,0)=ROW(B1132),B1132&amp;";","")</f>
        <v/>
      </c>
      <c r="AG1132" s="10" t="str">
        <f>IF(MATCH(C1132,C$1:C1132,0)=ROW(C1132),C1132&amp;";","")</f>
        <v/>
      </c>
      <c r="AH1132" s="10" t="str">
        <f ca="1">IF(MATCH(D1132,D$1:D1132,0)=ROW(D1132),D1132&amp;";","")</f>
        <v/>
      </c>
      <c r="AI1132" s="10" t="e">
        <f ca="1">IF(MATCH(E1132,E$1:E1132,0)=ROW(E1132),E1132&amp;";","")</f>
        <v>#VALUE!</v>
      </c>
    </row>
    <row r="1133" spans="1:35">
      <c r="A1133" s="10">
        <v>1112</v>
      </c>
      <c r="B1133" s="10" t="str">
        <f ca="1">'Application For TE&amp;GOTS'!X1174</f>
        <v/>
      </c>
      <c r="C1133" s="10">
        <f>'Application For TE&amp;GOTS'!$D1174</f>
        <v>0</v>
      </c>
      <c r="D1133" s="10" t="str" cm="1">
        <f t="array" aca="1" ref="D1133" ca="1">IFERROR(INDIRECT("'Application For TE&amp;GOTS'!L"&amp;'Application For TE&amp;GOTS'!S1174),"")</f>
        <v/>
      </c>
      <c r="E1133" s="10" t="e">
        <f ca="1">'Application For TE&amp;GOTS'!AF1174</f>
        <v>#VALUE!</v>
      </c>
      <c r="F1133" s="10" t="str">
        <f ca="1">IFERROR(LEFT('Application For TE&amp;GOTS'!AH1174,LEN('Application For TE&amp;GOTS'!AH1174)-2),"")</f>
        <v/>
      </c>
      <c r="G1133" s="10" t="e">
        <f ca="1">'Application For TE&amp;GOTS'!AI1174</f>
        <v>#VALUE!</v>
      </c>
      <c r="AF1133" s="10" t="str">
        <f ca="1">IF(MATCH(B1133,B$1:B1133,0)=ROW(B1133),B1133&amp;";","")</f>
        <v/>
      </c>
      <c r="AG1133" s="10" t="str">
        <f>IF(MATCH(C1133,C$1:C1133,0)=ROW(C1133),C1133&amp;";","")</f>
        <v/>
      </c>
      <c r="AH1133" s="10" t="str">
        <f ca="1">IF(MATCH(D1133,D$1:D1133,0)=ROW(D1133),D1133&amp;";","")</f>
        <v/>
      </c>
      <c r="AI1133" s="10" t="e">
        <f ca="1">IF(MATCH(E1133,E$1:E1133,0)=ROW(E1133),E1133&amp;";","")</f>
        <v>#VALUE!</v>
      </c>
    </row>
    <row r="1134" spans="1:35">
      <c r="A1134" s="10">
        <v>1113</v>
      </c>
      <c r="B1134" s="10" t="str">
        <f ca="1">'Application For TE&amp;GOTS'!X1175</f>
        <v/>
      </c>
      <c r="C1134" s="10">
        <f>'Application For TE&amp;GOTS'!$D1175</f>
        <v>0</v>
      </c>
      <c r="D1134" s="10" t="str" cm="1">
        <f t="array" aca="1" ref="D1134" ca="1">IFERROR(INDIRECT("'Application For TE&amp;GOTS'!L"&amp;'Application For TE&amp;GOTS'!S1175),"")</f>
        <v/>
      </c>
      <c r="E1134" s="10" t="e">
        <f ca="1">'Application For TE&amp;GOTS'!AF1175</f>
        <v>#VALUE!</v>
      </c>
      <c r="F1134" s="10" t="str">
        <f ca="1">IFERROR(LEFT('Application For TE&amp;GOTS'!AH1175,LEN('Application For TE&amp;GOTS'!AH1175)-2),"")</f>
        <v/>
      </c>
      <c r="G1134" s="10" t="e">
        <f ca="1">'Application For TE&amp;GOTS'!AI1175</f>
        <v>#VALUE!</v>
      </c>
      <c r="AF1134" s="10" t="str">
        <f ca="1">IF(MATCH(B1134,B$1:B1134,0)=ROW(B1134),B1134&amp;";","")</f>
        <v/>
      </c>
      <c r="AG1134" s="10" t="str">
        <f>IF(MATCH(C1134,C$1:C1134,0)=ROW(C1134),C1134&amp;";","")</f>
        <v/>
      </c>
      <c r="AH1134" s="10" t="str">
        <f ca="1">IF(MATCH(D1134,D$1:D1134,0)=ROW(D1134),D1134&amp;";","")</f>
        <v/>
      </c>
      <c r="AI1134" s="10" t="e">
        <f ca="1">IF(MATCH(E1134,E$1:E1134,0)=ROW(E1134),E1134&amp;";","")</f>
        <v>#VALUE!</v>
      </c>
    </row>
    <row r="1135" spans="1:35">
      <c r="A1135" s="10">
        <v>1114</v>
      </c>
      <c r="B1135" s="10" t="str">
        <f ca="1">'Application For TE&amp;GOTS'!X1176</f>
        <v/>
      </c>
      <c r="C1135" s="10">
        <f>'Application For TE&amp;GOTS'!$D1176</f>
        <v>0</v>
      </c>
      <c r="D1135" s="10" t="str" cm="1">
        <f t="array" aca="1" ref="D1135" ca="1">IFERROR(INDIRECT("'Application For TE&amp;GOTS'!L"&amp;'Application For TE&amp;GOTS'!S1176),"")</f>
        <v/>
      </c>
      <c r="E1135" s="10" t="e">
        <f ca="1">'Application For TE&amp;GOTS'!AF1176</f>
        <v>#VALUE!</v>
      </c>
      <c r="F1135" s="10" t="str">
        <f ca="1">IFERROR(LEFT('Application For TE&amp;GOTS'!AH1176,LEN('Application For TE&amp;GOTS'!AH1176)-2),"")</f>
        <v/>
      </c>
      <c r="G1135" s="10" t="e">
        <f ca="1">'Application For TE&amp;GOTS'!AI1176</f>
        <v>#VALUE!</v>
      </c>
      <c r="AF1135" s="10" t="str">
        <f ca="1">IF(MATCH(B1135,B$1:B1135,0)=ROW(B1135),B1135&amp;";","")</f>
        <v/>
      </c>
      <c r="AG1135" s="10" t="str">
        <f>IF(MATCH(C1135,C$1:C1135,0)=ROW(C1135),C1135&amp;";","")</f>
        <v/>
      </c>
      <c r="AH1135" s="10" t="str">
        <f ca="1">IF(MATCH(D1135,D$1:D1135,0)=ROW(D1135),D1135&amp;";","")</f>
        <v/>
      </c>
      <c r="AI1135" s="10" t="e">
        <f ca="1">IF(MATCH(E1135,E$1:E1135,0)=ROW(E1135),E1135&amp;";","")</f>
        <v>#VALUE!</v>
      </c>
    </row>
    <row r="1136" spans="1:35">
      <c r="A1136" s="10">
        <v>1115</v>
      </c>
      <c r="B1136" s="10" t="str">
        <f ca="1">'Application For TE&amp;GOTS'!X1177</f>
        <v/>
      </c>
      <c r="C1136" s="10">
        <f>'Application For TE&amp;GOTS'!$D1177</f>
        <v>0</v>
      </c>
      <c r="D1136" s="10" t="str" cm="1">
        <f t="array" aca="1" ref="D1136" ca="1">IFERROR(INDIRECT("'Application For TE&amp;GOTS'!L"&amp;'Application For TE&amp;GOTS'!S1177),"")</f>
        <v/>
      </c>
      <c r="E1136" s="10" t="e">
        <f ca="1">'Application For TE&amp;GOTS'!AF1177</f>
        <v>#VALUE!</v>
      </c>
      <c r="F1136" s="10" t="str">
        <f ca="1">IFERROR(LEFT('Application For TE&amp;GOTS'!AH1177,LEN('Application For TE&amp;GOTS'!AH1177)-2),"")</f>
        <v/>
      </c>
      <c r="G1136" s="10" t="e">
        <f ca="1">'Application For TE&amp;GOTS'!AI1177</f>
        <v>#VALUE!</v>
      </c>
      <c r="AF1136" s="10" t="str">
        <f ca="1">IF(MATCH(B1136,B$1:B1136,0)=ROW(B1136),B1136&amp;";","")</f>
        <v/>
      </c>
      <c r="AG1136" s="10" t="str">
        <f>IF(MATCH(C1136,C$1:C1136,0)=ROW(C1136),C1136&amp;";","")</f>
        <v/>
      </c>
      <c r="AH1136" s="10" t="str">
        <f ca="1">IF(MATCH(D1136,D$1:D1136,0)=ROW(D1136),D1136&amp;";","")</f>
        <v/>
      </c>
      <c r="AI1136" s="10" t="e">
        <f ca="1">IF(MATCH(E1136,E$1:E1136,0)=ROW(E1136),E1136&amp;";","")</f>
        <v>#VALUE!</v>
      </c>
    </row>
    <row r="1137" spans="1:35">
      <c r="A1137" s="10">
        <v>1116</v>
      </c>
      <c r="B1137" s="10" t="str">
        <f ca="1">'Application For TE&amp;GOTS'!X1178</f>
        <v/>
      </c>
      <c r="C1137" s="10">
        <f>'Application For TE&amp;GOTS'!$D1178</f>
        <v>0</v>
      </c>
      <c r="D1137" s="10" t="str" cm="1">
        <f t="array" aca="1" ref="D1137" ca="1">IFERROR(INDIRECT("'Application For TE&amp;GOTS'!L"&amp;'Application For TE&amp;GOTS'!S1178),"")</f>
        <v/>
      </c>
      <c r="E1137" s="10" t="e">
        <f ca="1">'Application For TE&amp;GOTS'!AF1178</f>
        <v>#VALUE!</v>
      </c>
      <c r="F1137" s="10" t="str">
        <f ca="1">IFERROR(LEFT('Application For TE&amp;GOTS'!AH1178,LEN('Application For TE&amp;GOTS'!AH1178)-2),"")</f>
        <v/>
      </c>
      <c r="G1137" s="10" t="e">
        <f ca="1">'Application For TE&amp;GOTS'!AI1178</f>
        <v>#VALUE!</v>
      </c>
      <c r="AF1137" s="10" t="str">
        <f ca="1">IF(MATCH(B1137,B$1:B1137,0)=ROW(B1137),B1137&amp;";","")</f>
        <v/>
      </c>
      <c r="AG1137" s="10" t="str">
        <f>IF(MATCH(C1137,C$1:C1137,0)=ROW(C1137),C1137&amp;";","")</f>
        <v/>
      </c>
      <c r="AH1137" s="10" t="str">
        <f ca="1">IF(MATCH(D1137,D$1:D1137,0)=ROW(D1137),D1137&amp;";","")</f>
        <v/>
      </c>
      <c r="AI1137" s="10" t="e">
        <f ca="1">IF(MATCH(E1137,E$1:E1137,0)=ROW(E1137),E1137&amp;";","")</f>
        <v>#VALUE!</v>
      </c>
    </row>
    <row r="1138" spans="1:35">
      <c r="A1138" s="10">
        <v>1117</v>
      </c>
      <c r="B1138" s="10" t="str">
        <f ca="1">'Application For TE&amp;GOTS'!X1179</f>
        <v/>
      </c>
      <c r="C1138" s="10">
        <f>'Application For TE&amp;GOTS'!$D1179</f>
        <v>0</v>
      </c>
      <c r="D1138" s="10" t="str" cm="1">
        <f t="array" aca="1" ref="D1138" ca="1">IFERROR(INDIRECT("'Application For TE&amp;GOTS'!L"&amp;'Application For TE&amp;GOTS'!S1179),"")</f>
        <v/>
      </c>
      <c r="E1138" s="10" t="e">
        <f ca="1">'Application For TE&amp;GOTS'!AF1179</f>
        <v>#VALUE!</v>
      </c>
      <c r="F1138" s="10" t="str">
        <f ca="1">IFERROR(LEFT('Application For TE&amp;GOTS'!AH1179,LEN('Application For TE&amp;GOTS'!AH1179)-2),"")</f>
        <v/>
      </c>
      <c r="G1138" s="10" t="e">
        <f ca="1">'Application For TE&amp;GOTS'!AI1179</f>
        <v>#VALUE!</v>
      </c>
      <c r="AF1138" s="10" t="str">
        <f ca="1">IF(MATCH(B1138,B$1:B1138,0)=ROW(B1138),B1138&amp;";","")</f>
        <v/>
      </c>
      <c r="AG1138" s="10" t="str">
        <f>IF(MATCH(C1138,C$1:C1138,0)=ROW(C1138),C1138&amp;";","")</f>
        <v/>
      </c>
      <c r="AH1138" s="10" t="str">
        <f ca="1">IF(MATCH(D1138,D$1:D1138,0)=ROW(D1138),D1138&amp;";","")</f>
        <v/>
      </c>
      <c r="AI1138" s="10" t="e">
        <f ca="1">IF(MATCH(E1138,E$1:E1138,0)=ROW(E1138),E1138&amp;";","")</f>
        <v>#VALUE!</v>
      </c>
    </row>
    <row r="1139" spans="1:35">
      <c r="A1139" s="10">
        <v>1118</v>
      </c>
      <c r="B1139" s="10" t="str">
        <f ca="1">'Application For TE&amp;GOTS'!X1180</f>
        <v/>
      </c>
      <c r="C1139" s="10">
        <f>'Application For TE&amp;GOTS'!$D1180</f>
        <v>0</v>
      </c>
      <c r="D1139" s="10" t="str" cm="1">
        <f t="array" aca="1" ref="D1139" ca="1">IFERROR(INDIRECT("'Application For TE&amp;GOTS'!L"&amp;'Application For TE&amp;GOTS'!S1180),"")</f>
        <v/>
      </c>
      <c r="E1139" s="10" t="e">
        <f ca="1">'Application For TE&amp;GOTS'!AF1180</f>
        <v>#VALUE!</v>
      </c>
      <c r="F1139" s="10" t="str">
        <f ca="1">IFERROR(LEFT('Application For TE&amp;GOTS'!AH1180,LEN('Application For TE&amp;GOTS'!AH1180)-2),"")</f>
        <v/>
      </c>
      <c r="G1139" s="10" t="e">
        <f ca="1">'Application For TE&amp;GOTS'!AI1180</f>
        <v>#VALUE!</v>
      </c>
      <c r="AF1139" s="10" t="str">
        <f ca="1">IF(MATCH(B1139,B$1:B1139,0)=ROW(B1139),B1139&amp;";","")</f>
        <v/>
      </c>
      <c r="AG1139" s="10" t="str">
        <f>IF(MATCH(C1139,C$1:C1139,0)=ROW(C1139),C1139&amp;";","")</f>
        <v/>
      </c>
      <c r="AH1139" s="10" t="str">
        <f ca="1">IF(MATCH(D1139,D$1:D1139,0)=ROW(D1139),D1139&amp;";","")</f>
        <v/>
      </c>
      <c r="AI1139" s="10" t="e">
        <f ca="1">IF(MATCH(E1139,E$1:E1139,0)=ROW(E1139),E1139&amp;";","")</f>
        <v>#VALUE!</v>
      </c>
    </row>
    <row r="1140" spans="1:35">
      <c r="A1140" s="10">
        <v>1119</v>
      </c>
      <c r="B1140" s="10" t="str">
        <f ca="1">'Application For TE&amp;GOTS'!X1181</f>
        <v/>
      </c>
      <c r="C1140" s="10">
        <f>'Application For TE&amp;GOTS'!$D1181</f>
        <v>0</v>
      </c>
      <c r="D1140" s="10" t="str" cm="1">
        <f t="array" aca="1" ref="D1140" ca="1">IFERROR(INDIRECT("'Application For TE&amp;GOTS'!L"&amp;'Application For TE&amp;GOTS'!S1181),"")</f>
        <v/>
      </c>
      <c r="E1140" s="10" t="e">
        <f ca="1">'Application For TE&amp;GOTS'!AF1181</f>
        <v>#VALUE!</v>
      </c>
      <c r="F1140" s="10" t="str">
        <f ca="1">IFERROR(LEFT('Application For TE&amp;GOTS'!AH1181,LEN('Application For TE&amp;GOTS'!AH1181)-2),"")</f>
        <v/>
      </c>
      <c r="G1140" s="10" t="e">
        <f ca="1">'Application For TE&amp;GOTS'!AI1181</f>
        <v>#VALUE!</v>
      </c>
      <c r="AF1140" s="10" t="str">
        <f ca="1">IF(MATCH(B1140,B$1:B1140,0)=ROW(B1140),B1140&amp;";","")</f>
        <v/>
      </c>
      <c r="AG1140" s="10" t="str">
        <f>IF(MATCH(C1140,C$1:C1140,0)=ROW(C1140),C1140&amp;";","")</f>
        <v/>
      </c>
      <c r="AH1140" s="10" t="str">
        <f ca="1">IF(MATCH(D1140,D$1:D1140,0)=ROW(D1140),D1140&amp;";","")</f>
        <v/>
      </c>
      <c r="AI1140" s="10" t="e">
        <f ca="1">IF(MATCH(E1140,E$1:E1140,0)=ROW(E1140),E1140&amp;";","")</f>
        <v>#VALUE!</v>
      </c>
    </row>
    <row r="1141" spans="1:35">
      <c r="A1141" s="10">
        <v>1120</v>
      </c>
      <c r="B1141" s="10" t="str">
        <f ca="1">'Application For TE&amp;GOTS'!X1182</f>
        <v/>
      </c>
      <c r="C1141" s="10">
        <f>'Application For TE&amp;GOTS'!$D1182</f>
        <v>0</v>
      </c>
      <c r="D1141" s="10" t="str" cm="1">
        <f t="array" aca="1" ref="D1141" ca="1">IFERROR(INDIRECT("'Application For TE&amp;GOTS'!L"&amp;'Application For TE&amp;GOTS'!S1182),"")</f>
        <v/>
      </c>
      <c r="E1141" s="10" t="e">
        <f ca="1">'Application For TE&amp;GOTS'!AF1182</f>
        <v>#VALUE!</v>
      </c>
      <c r="F1141" s="10" t="str">
        <f ca="1">IFERROR(LEFT('Application For TE&amp;GOTS'!AH1182,LEN('Application For TE&amp;GOTS'!AH1182)-2),"")</f>
        <v/>
      </c>
      <c r="G1141" s="10" t="e">
        <f ca="1">'Application For TE&amp;GOTS'!AI1182</f>
        <v>#VALUE!</v>
      </c>
      <c r="AF1141" s="10" t="str">
        <f ca="1">IF(MATCH(B1141,B$1:B1141,0)=ROW(B1141),B1141&amp;";","")</f>
        <v/>
      </c>
      <c r="AG1141" s="10" t="str">
        <f>IF(MATCH(C1141,C$1:C1141,0)=ROW(C1141),C1141&amp;";","")</f>
        <v/>
      </c>
      <c r="AH1141" s="10" t="str">
        <f ca="1">IF(MATCH(D1141,D$1:D1141,0)=ROW(D1141),D1141&amp;";","")</f>
        <v/>
      </c>
      <c r="AI1141" s="10" t="e">
        <f ca="1">IF(MATCH(E1141,E$1:E1141,0)=ROW(E1141),E1141&amp;";","")</f>
        <v>#VALUE!</v>
      </c>
    </row>
    <row r="1142" spans="1:35">
      <c r="A1142" s="10">
        <v>1121</v>
      </c>
      <c r="B1142" s="10" t="str">
        <f ca="1">'Application For TE&amp;GOTS'!X1183</f>
        <v/>
      </c>
      <c r="C1142" s="10">
        <f>'Application For TE&amp;GOTS'!$D1183</f>
        <v>0</v>
      </c>
      <c r="D1142" s="10" t="str" cm="1">
        <f t="array" aca="1" ref="D1142" ca="1">IFERROR(INDIRECT("'Application For TE&amp;GOTS'!L"&amp;'Application For TE&amp;GOTS'!S1183),"")</f>
        <v/>
      </c>
      <c r="E1142" s="10" t="e">
        <f ca="1">'Application For TE&amp;GOTS'!AF1183</f>
        <v>#VALUE!</v>
      </c>
      <c r="F1142" s="10" t="str">
        <f ca="1">IFERROR(LEFT('Application For TE&amp;GOTS'!AH1183,LEN('Application For TE&amp;GOTS'!AH1183)-2),"")</f>
        <v/>
      </c>
      <c r="G1142" s="10" t="e">
        <f ca="1">'Application For TE&amp;GOTS'!AI1183</f>
        <v>#VALUE!</v>
      </c>
      <c r="AF1142" s="10" t="str">
        <f ca="1">IF(MATCH(B1142,B$1:B1142,0)=ROW(B1142),B1142&amp;";","")</f>
        <v/>
      </c>
      <c r="AG1142" s="10" t="str">
        <f>IF(MATCH(C1142,C$1:C1142,0)=ROW(C1142),C1142&amp;";","")</f>
        <v/>
      </c>
      <c r="AH1142" s="10" t="str">
        <f ca="1">IF(MATCH(D1142,D$1:D1142,0)=ROW(D1142),D1142&amp;";","")</f>
        <v/>
      </c>
      <c r="AI1142" s="10" t="e">
        <f ca="1">IF(MATCH(E1142,E$1:E1142,0)=ROW(E1142),E1142&amp;";","")</f>
        <v>#VALUE!</v>
      </c>
    </row>
    <row r="1143" spans="1:35">
      <c r="A1143" s="10">
        <v>1122</v>
      </c>
      <c r="B1143" s="10" t="str">
        <f ca="1">'Application For TE&amp;GOTS'!X1184</f>
        <v/>
      </c>
      <c r="C1143" s="10">
        <f>'Application For TE&amp;GOTS'!$D1184</f>
        <v>0</v>
      </c>
      <c r="D1143" s="10" t="str" cm="1">
        <f t="array" aca="1" ref="D1143" ca="1">IFERROR(INDIRECT("'Application For TE&amp;GOTS'!L"&amp;'Application For TE&amp;GOTS'!S1184),"")</f>
        <v/>
      </c>
      <c r="E1143" s="10" t="e">
        <f ca="1">'Application For TE&amp;GOTS'!AF1184</f>
        <v>#VALUE!</v>
      </c>
      <c r="F1143" s="10" t="str">
        <f ca="1">IFERROR(LEFT('Application For TE&amp;GOTS'!AH1184,LEN('Application For TE&amp;GOTS'!AH1184)-2),"")</f>
        <v/>
      </c>
      <c r="G1143" s="10" t="e">
        <f ca="1">'Application For TE&amp;GOTS'!AI1184</f>
        <v>#VALUE!</v>
      </c>
      <c r="AF1143" s="10" t="str">
        <f ca="1">IF(MATCH(B1143,B$1:B1143,0)=ROW(B1143),B1143&amp;";","")</f>
        <v/>
      </c>
      <c r="AG1143" s="10" t="str">
        <f>IF(MATCH(C1143,C$1:C1143,0)=ROW(C1143),C1143&amp;";","")</f>
        <v/>
      </c>
      <c r="AH1143" s="10" t="str">
        <f ca="1">IF(MATCH(D1143,D$1:D1143,0)=ROW(D1143),D1143&amp;";","")</f>
        <v/>
      </c>
      <c r="AI1143" s="10" t="e">
        <f ca="1">IF(MATCH(E1143,E$1:E1143,0)=ROW(E1143),E1143&amp;";","")</f>
        <v>#VALUE!</v>
      </c>
    </row>
    <row r="1144" spans="1:35">
      <c r="A1144" s="10">
        <v>1123</v>
      </c>
      <c r="B1144" s="10" t="str">
        <f ca="1">'Application For TE&amp;GOTS'!X1185</f>
        <v/>
      </c>
      <c r="C1144" s="10">
        <f>'Application For TE&amp;GOTS'!$D1185</f>
        <v>0</v>
      </c>
      <c r="D1144" s="10" t="str" cm="1">
        <f t="array" aca="1" ref="D1144" ca="1">IFERROR(INDIRECT("'Application For TE&amp;GOTS'!L"&amp;'Application For TE&amp;GOTS'!S1185),"")</f>
        <v/>
      </c>
      <c r="E1144" s="10" t="e">
        <f ca="1">'Application For TE&amp;GOTS'!AF1185</f>
        <v>#VALUE!</v>
      </c>
      <c r="F1144" s="10" t="str">
        <f ca="1">IFERROR(LEFT('Application For TE&amp;GOTS'!AH1185,LEN('Application For TE&amp;GOTS'!AH1185)-2),"")</f>
        <v/>
      </c>
      <c r="G1144" s="10" t="e">
        <f ca="1">'Application For TE&amp;GOTS'!AI1185</f>
        <v>#VALUE!</v>
      </c>
      <c r="AF1144" s="10" t="str">
        <f ca="1">IF(MATCH(B1144,B$1:B1144,0)=ROW(B1144),B1144&amp;";","")</f>
        <v/>
      </c>
      <c r="AG1144" s="10" t="str">
        <f>IF(MATCH(C1144,C$1:C1144,0)=ROW(C1144),C1144&amp;";","")</f>
        <v/>
      </c>
      <c r="AH1144" s="10" t="str">
        <f ca="1">IF(MATCH(D1144,D$1:D1144,0)=ROW(D1144),D1144&amp;";","")</f>
        <v/>
      </c>
      <c r="AI1144" s="10" t="e">
        <f ca="1">IF(MATCH(E1144,E$1:E1144,0)=ROW(E1144),E1144&amp;";","")</f>
        <v>#VALUE!</v>
      </c>
    </row>
    <row r="1145" spans="1:35">
      <c r="A1145" s="10">
        <v>1124</v>
      </c>
      <c r="B1145" s="10" t="str">
        <f ca="1">'Application For TE&amp;GOTS'!X1186</f>
        <v/>
      </c>
      <c r="C1145" s="10">
        <f>'Application For TE&amp;GOTS'!$D1186</f>
        <v>0</v>
      </c>
      <c r="D1145" s="10" t="str" cm="1">
        <f t="array" aca="1" ref="D1145" ca="1">IFERROR(INDIRECT("'Application For TE&amp;GOTS'!L"&amp;'Application For TE&amp;GOTS'!S1186),"")</f>
        <v/>
      </c>
      <c r="E1145" s="10" t="e">
        <f ca="1">'Application For TE&amp;GOTS'!AF1186</f>
        <v>#VALUE!</v>
      </c>
      <c r="F1145" s="10" t="str">
        <f ca="1">IFERROR(LEFT('Application For TE&amp;GOTS'!AH1186,LEN('Application For TE&amp;GOTS'!AH1186)-2),"")</f>
        <v/>
      </c>
      <c r="G1145" s="10" t="e">
        <f ca="1">'Application For TE&amp;GOTS'!AI1186</f>
        <v>#VALUE!</v>
      </c>
      <c r="AF1145" s="10" t="str">
        <f ca="1">IF(MATCH(B1145,B$1:B1145,0)=ROW(B1145),B1145&amp;";","")</f>
        <v/>
      </c>
      <c r="AG1145" s="10" t="str">
        <f>IF(MATCH(C1145,C$1:C1145,0)=ROW(C1145),C1145&amp;";","")</f>
        <v/>
      </c>
      <c r="AH1145" s="10" t="str">
        <f ca="1">IF(MATCH(D1145,D$1:D1145,0)=ROW(D1145),D1145&amp;";","")</f>
        <v/>
      </c>
      <c r="AI1145" s="10" t="e">
        <f ca="1">IF(MATCH(E1145,E$1:E1145,0)=ROW(E1145),E1145&amp;";","")</f>
        <v>#VALUE!</v>
      </c>
    </row>
    <row r="1146" spans="1:35">
      <c r="A1146" s="10">
        <v>1125</v>
      </c>
      <c r="B1146" s="10" t="str">
        <f ca="1">'Application For TE&amp;GOTS'!X1187</f>
        <v/>
      </c>
      <c r="C1146" s="10">
        <f>'Application For TE&amp;GOTS'!$D1187</f>
        <v>0</v>
      </c>
      <c r="D1146" s="10" t="str" cm="1">
        <f t="array" aca="1" ref="D1146" ca="1">IFERROR(INDIRECT("'Application For TE&amp;GOTS'!L"&amp;'Application For TE&amp;GOTS'!S1187),"")</f>
        <v/>
      </c>
      <c r="E1146" s="10" t="e">
        <f ca="1">'Application For TE&amp;GOTS'!AF1187</f>
        <v>#VALUE!</v>
      </c>
      <c r="F1146" s="10" t="str">
        <f ca="1">IFERROR(LEFT('Application For TE&amp;GOTS'!AH1187,LEN('Application For TE&amp;GOTS'!AH1187)-2),"")</f>
        <v/>
      </c>
      <c r="G1146" s="10" t="e">
        <f ca="1">'Application For TE&amp;GOTS'!AI1187</f>
        <v>#VALUE!</v>
      </c>
      <c r="AF1146" s="10" t="str">
        <f ca="1">IF(MATCH(B1146,B$1:B1146,0)=ROW(B1146),B1146&amp;";","")</f>
        <v/>
      </c>
      <c r="AG1146" s="10" t="str">
        <f>IF(MATCH(C1146,C$1:C1146,0)=ROW(C1146),C1146&amp;";","")</f>
        <v/>
      </c>
      <c r="AH1146" s="10" t="str">
        <f ca="1">IF(MATCH(D1146,D$1:D1146,0)=ROW(D1146),D1146&amp;";","")</f>
        <v/>
      </c>
      <c r="AI1146" s="10" t="e">
        <f ca="1">IF(MATCH(E1146,E$1:E1146,0)=ROW(E1146),E1146&amp;";","")</f>
        <v>#VALUE!</v>
      </c>
    </row>
    <row r="1147" spans="1:35">
      <c r="A1147" s="10">
        <v>1126</v>
      </c>
      <c r="B1147" s="10" t="str">
        <f ca="1">'Application For TE&amp;GOTS'!X1188</f>
        <v/>
      </c>
      <c r="C1147" s="10">
        <f>'Application For TE&amp;GOTS'!$D1188</f>
        <v>0</v>
      </c>
      <c r="D1147" s="10" t="str" cm="1">
        <f t="array" aca="1" ref="D1147" ca="1">IFERROR(INDIRECT("'Application For TE&amp;GOTS'!L"&amp;'Application For TE&amp;GOTS'!S1188),"")</f>
        <v/>
      </c>
      <c r="E1147" s="10" t="e">
        <f ca="1">'Application For TE&amp;GOTS'!AF1188</f>
        <v>#VALUE!</v>
      </c>
      <c r="F1147" s="10" t="str">
        <f ca="1">IFERROR(LEFT('Application For TE&amp;GOTS'!AH1188,LEN('Application For TE&amp;GOTS'!AH1188)-2),"")</f>
        <v/>
      </c>
      <c r="G1147" s="10" t="e">
        <f ca="1">'Application For TE&amp;GOTS'!AI1188</f>
        <v>#VALUE!</v>
      </c>
      <c r="AF1147" s="10" t="str">
        <f ca="1">IF(MATCH(B1147,B$1:B1147,0)=ROW(B1147),B1147&amp;";","")</f>
        <v/>
      </c>
      <c r="AG1147" s="10" t="str">
        <f>IF(MATCH(C1147,C$1:C1147,0)=ROW(C1147),C1147&amp;";","")</f>
        <v/>
      </c>
      <c r="AH1147" s="10" t="str">
        <f ca="1">IF(MATCH(D1147,D$1:D1147,0)=ROW(D1147),D1147&amp;";","")</f>
        <v/>
      </c>
      <c r="AI1147" s="10" t="e">
        <f ca="1">IF(MATCH(E1147,E$1:E1147,0)=ROW(E1147),E1147&amp;";","")</f>
        <v>#VALUE!</v>
      </c>
    </row>
    <row r="1148" spans="1:35">
      <c r="A1148" s="10">
        <v>1127</v>
      </c>
      <c r="B1148" s="10" t="str">
        <f ca="1">'Application For TE&amp;GOTS'!X1189</f>
        <v/>
      </c>
      <c r="C1148" s="10">
        <f>'Application For TE&amp;GOTS'!$D1189</f>
        <v>0</v>
      </c>
      <c r="D1148" s="10" t="str" cm="1">
        <f t="array" aca="1" ref="D1148" ca="1">IFERROR(INDIRECT("'Application For TE&amp;GOTS'!L"&amp;'Application For TE&amp;GOTS'!S1189),"")</f>
        <v/>
      </c>
      <c r="E1148" s="10" t="e">
        <f ca="1">'Application For TE&amp;GOTS'!AF1189</f>
        <v>#VALUE!</v>
      </c>
      <c r="F1148" s="10" t="str">
        <f ca="1">IFERROR(LEFT('Application For TE&amp;GOTS'!AH1189,LEN('Application For TE&amp;GOTS'!AH1189)-2),"")</f>
        <v/>
      </c>
      <c r="G1148" s="10" t="e">
        <f ca="1">'Application For TE&amp;GOTS'!AI1189</f>
        <v>#VALUE!</v>
      </c>
      <c r="AF1148" s="10" t="str">
        <f ca="1">IF(MATCH(B1148,B$1:B1148,0)=ROW(B1148),B1148&amp;";","")</f>
        <v/>
      </c>
      <c r="AG1148" s="10" t="str">
        <f>IF(MATCH(C1148,C$1:C1148,0)=ROW(C1148),C1148&amp;";","")</f>
        <v/>
      </c>
      <c r="AH1148" s="10" t="str">
        <f ca="1">IF(MATCH(D1148,D$1:D1148,0)=ROW(D1148),D1148&amp;";","")</f>
        <v/>
      </c>
      <c r="AI1148" s="10" t="e">
        <f ca="1">IF(MATCH(E1148,E$1:E1148,0)=ROW(E1148),E1148&amp;";","")</f>
        <v>#VALUE!</v>
      </c>
    </row>
    <row r="1149" spans="1:35">
      <c r="A1149" s="10">
        <v>1128</v>
      </c>
      <c r="B1149" s="10" t="str">
        <f ca="1">'Application For TE&amp;GOTS'!X1190</f>
        <v/>
      </c>
      <c r="C1149" s="10">
        <f>'Application For TE&amp;GOTS'!$D1190</f>
        <v>0</v>
      </c>
      <c r="D1149" s="10" t="str" cm="1">
        <f t="array" aca="1" ref="D1149" ca="1">IFERROR(INDIRECT("'Application For TE&amp;GOTS'!L"&amp;'Application For TE&amp;GOTS'!S1190),"")</f>
        <v/>
      </c>
      <c r="E1149" s="10" t="e">
        <f ca="1">'Application For TE&amp;GOTS'!AF1190</f>
        <v>#VALUE!</v>
      </c>
      <c r="F1149" s="10" t="str">
        <f ca="1">IFERROR(LEFT('Application For TE&amp;GOTS'!AH1190,LEN('Application For TE&amp;GOTS'!AH1190)-2),"")</f>
        <v/>
      </c>
      <c r="G1149" s="10" t="e">
        <f ca="1">'Application For TE&amp;GOTS'!AI1190</f>
        <v>#VALUE!</v>
      </c>
      <c r="AF1149" s="10" t="str">
        <f ca="1">IF(MATCH(B1149,B$1:B1149,0)=ROW(B1149),B1149&amp;";","")</f>
        <v/>
      </c>
      <c r="AG1149" s="10" t="str">
        <f>IF(MATCH(C1149,C$1:C1149,0)=ROW(C1149),C1149&amp;";","")</f>
        <v/>
      </c>
      <c r="AH1149" s="10" t="str">
        <f ca="1">IF(MATCH(D1149,D$1:D1149,0)=ROW(D1149),D1149&amp;";","")</f>
        <v/>
      </c>
      <c r="AI1149" s="10" t="e">
        <f ca="1">IF(MATCH(E1149,E$1:E1149,0)=ROW(E1149),E1149&amp;";","")</f>
        <v>#VALUE!</v>
      </c>
    </row>
    <row r="1150" spans="1:35">
      <c r="A1150" s="10">
        <v>1129</v>
      </c>
      <c r="B1150" s="10" t="str">
        <f ca="1">'Application For TE&amp;GOTS'!X1191</f>
        <v/>
      </c>
      <c r="C1150" s="10">
        <f>'Application For TE&amp;GOTS'!$D1191</f>
        <v>0</v>
      </c>
      <c r="D1150" s="10" t="str" cm="1">
        <f t="array" aca="1" ref="D1150" ca="1">IFERROR(INDIRECT("'Application For TE&amp;GOTS'!L"&amp;'Application For TE&amp;GOTS'!S1191),"")</f>
        <v/>
      </c>
      <c r="E1150" s="10" t="e">
        <f ca="1">'Application For TE&amp;GOTS'!AF1191</f>
        <v>#VALUE!</v>
      </c>
      <c r="F1150" s="10" t="str">
        <f ca="1">IFERROR(LEFT('Application For TE&amp;GOTS'!AH1191,LEN('Application For TE&amp;GOTS'!AH1191)-2),"")</f>
        <v/>
      </c>
      <c r="G1150" s="10" t="e">
        <f ca="1">'Application For TE&amp;GOTS'!AI1191</f>
        <v>#VALUE!</v>
      </c>
      <c r="AF1150" s="10" t="str">
        <f ca="1">IF(MATCH(B1150,B$1:B1150,0)=ROW(B1150),B1150&amp;";","")</f>
        <v/>
      </c>
      <c r="AG1150" s="10" t="str">
        <f>IF(MATCH(C1150,C$1:C1150,0)=ROW(C1150),C1150&amp;";","")</f>
        <v/>
      </c>
      <c r="AH1150" s="10" t="str">
        <f ca="1">IF(MATCH(D1150,D$1:D1150,0)=ROW(D1150),D1150&amp;";","")</f>
        <v/>
      </c>
      <c r="AI1150" s="10" t="e">
        <f ca="1">IF(MATCH(E1150,E$1:E1150,0)=ROW(E1150),E1150&amp;";","")</f>
        <v>#VALUE!</v>
      </c>
    </row>
    <row r="1151" spans="1:35">
      <c r="A1151" s="10">
        <v>1130</v>
      </c>
      <c r="B1151" s="10" t="str">
        <f ca="1">'Application For TE&amp;GOTS'!X1192</f>
        <v/>
      </c>
      <c r="C1151" s="10">
        <f>'Application For TE&amp;GOTS'!$D1192</f>
        <v>0</v>
      </c>
      <c r="D1151" s="10" t="str" cm="1">
        <f t="array" aca="1" ref="D1151" ca="1">IFERROR(INDIRECT("'Application For TE&amp;GOTS'!L"&amp;'Application For TE&amp;GOTS'!S1192),"")</f>
        <v/>
      </c>
      <c r="E1151" s="10" t="e">
        <f ca="1">'Application For TE&amp;GOTS'!AF1192</f>
        <v>#VALUE!</v>
      </c>
      <c r="F1151" s="10" t="str">
        <f ca="1">IFERROR(LEFT('Application For TE&amp;GOTS'!AH1192,LEN('Application For TE&amp;GOTS'!AH1192)-2),"")</f>
        <v/>
      </c>
      <c r="G1151" s="10" t="e">
        <f ca="1">'Application For TE&amp;GOTS'!AI1192</f>
        <v>#VALUE!</v>
      </c>
      <c r="AF1151" s="10" t="str">
        <f ca="1">IF(MATCH(B1151,B$1:B1151,0)=ROW(B1151),B1151&amp;";","")</f>
        <v/>
      </c>
      <c r="AG1151" s="10" t="str">
        <f>IF(MATCH(C1151,C$1:C1151,0)=ROW(C1151),C1151&amp;";","")</f>
        <v/>
      </c>
      <c r="AH1151" s="10" t="str">
        <f ca="1">IF(MATCH(D1151,D$1:D1151,0)=ROW(D1151),D1151&amp;";","")</f>
        <v/>
      </c>
      <c r="AI1151" s="10" t="e">
        <f ca="1">IF(MATCH(E1151,E$1:E1151,0)=ROW(E1151),E1151&amp;";","")</f>
        <v>#VALUE!</v>
      </c>
    </row>
    <row r="1152" spans="1:35">
      <c r="A1152" s="10">
        <v>1131</v>
      </c>
      <c r="B1152" s="10" t="str">
        <f ca="1">'Application For TE&amp;GOTS'!X1193</f>
        <v/>
      </c>
      <c r="C1152" s="10">
        <f>'Application For TE&amp;GOTS'!$D1193</f>
        <v>0</v>
      </c>
      <c r="D1152" s="10" t="str" cm="1">
        <f t="array" aca="1" ref="D1152" ca="1">IFERROR(INDIRECT("'Application For TE&amp;GOTS'!L"&amp;'Application For TE&amp;GOTS'!S1193),"")</f>
        <v/>
      </c>
      <c r="E1152" s="10" t="e">
        <f ca="1">'Application For TE&amp;GOTS'!AF1193</f>
        <v>#VALUE!</v>
      </c>
      <c r="F1152" s="10" t="str">
        <f ca="1">IFERROR(LEFT('Application For TE&amp;GOTS'!AH1193,LEN('Application For TE&amp;GOTS'!AH1193)-2),"")</f>
        <v/>
      </c>
      <c r="G1152" s="10" t="e">
        <f ca="1">'Application For TE&amp;GOTS'!AI1193</f>
        <v>#VALUE!</v>
      </c>
      <c r="AF1152" s="10" t="str">
        <f ca="1">IF(MATCH(B1152,B$1:B1152,0)=ROW(B1152),B1152&amp;";","")</f>
        <v/>
      </c>
      <c r="AG1152" s="10" t="str">
        <f>IF(MATCH(C1152,C$1:C1152,0)=ROW(C1152),C1152&amp;";","")</f>
        <v/>
      </c>
      <c r="AH1152" s="10" t="str">
        <f ca="1">IF(MATCH(D1152,D$1:D1152,0)=ROW(D1152),D1152&amp;";","")</f>
        <v/>
      </c>
      <c r="AI1152" s="10" t="e">
        <f ca="1">IF(MATCH(E1152,E$1:E1152,0)=ROW(E1152),E1152&amp;";","")</f>
        <v>#VALUE!</v>
      </c>
    </row>
    <row r="1153" spans="1:35">
      <c r="A1153" s="10">
        <v>1132</v>
      </c>
      <c r="B1153" s="10" t="str">
        <f ca="1">'Application For TE&amp;GOTS'!X1194</f>
        <v/>
      </c>
      <c r="C1153" s="10">
        <f>'Application For TE&amp;GOTS'!$D1194</f>
        <v>0</v>
      </c>
      <c r="D1153" s="10" t="str" cm="1">
        <f t="array" aca="1" ref="D1153" ca="1">IFERROR(INDIRECT("'Application For TE&amp;GOTS'!L"&amp;'Application For TE&amp;GOTS'!S1194),"")</f>
        <v/>
      </c>
      <c r="E1153" s="10" t="e">
        <f ca="1">'Application For TE&amp;GOTS'!AF1194</f>
        <v>#VALUE!</v>
      </c>
      <c r="F1153" s="10" t="str">
        <f ca="1">IFERROR(LEFT('Application For TE&amp;GOTS'!AH1194,LEN('Application For TE&amp;GOTS'!AH1194)-2),"")</f>
        <v/>
      </c>
      <c r="G1153" s="10" t="e">
        <f ca="1">'Application For TE&amp;GOTS'!AI1194</f>
        <v>#VALUE!</v>
      </c>
      <c r="AF1153" s="10" t="str">
        <f ca="1">IF(MATCH(B1153,B$1:B1153,0)=ROW(B1153),B1153&amp;";","")</f>
        <v/>
      </c>
      <c r="AG1153" s="10" t="str">
        <f>IF(MATCH(C1153,C$1:C1153,0)=ROW(C1153),C1153&amp;";","")</f>
        <v/>
      </c>
      <c r="AH1153" s="10" t="str">
        <f ca="1">IF(MATCH(D1153,D$1:D1153,0)=ROW(D1153),D1153&amp;";","")</f>
        <v/>
      </c>
      <c r="AI1153" s="10" t="e">
        <f ca="1">IF(MATCH(E1153,E$1:E1153,0)=ROW(E1153),E1153&amp;";","")</f>
        <v>#VALUE!</v>
      </c>
    </row>
    <row r="1154" spans="1:35">
      <c r="A1154" s="10">
        <v>1133</v>
      </c>
      <c r="B1154" s="10" t="str">
        <f ca="1">'Application For TE&amp;GOTS'!X1195</f>
        <v/>
      </c>
      <c r="C1154" s="10">
        <f>'Application For TE&amp;GOTS'!$D1195</f>
        <v>0</v>
      </c>
      <c r="D1154" s="10" t="str" cm="1">
        <f t="array" aca="1" ref="D1154" ca="1">IFERROR(INDIRECT("'Application For TE&amp;GOTS'!L"&amp;'Application For TE&amp;GOTS'!S1195),"")</f>
        <v/>
      </c>
      <c r="E1154" s="10" t="e">
        <f ca="1">'Application For TE&amp;GOTS'!AF1195</f>
        <v>#VALUE!</v>
      </c>
      <c r="F1154" s="10" t="str">
        <f ca="1">IFERROR(LEFT('Application For TE&amp;GOTS'!AH1195,LEN('Application For TE&amp;GOTS'!AH1195)-2),"")</f>
        <v/>
      </c>
      <c r="G1154" s="10" t="e">
        <f ca="1">'Application For TE&amp;GOTS'!AI1195</f>
        <v>#VALUE!</v>
      </c>
      <c r="AF1154" s="10" t="str">
        <f ca="1">IF(MATCH(B1154,B$1:B1154,0)=ROW(B1154),B1154&amp;";","")</f>
        <v/>
      </c>
      <c r="AG1154" s="10" t="str">
        <f>IF(MATCH(C1154,C$1:C1154,0)=ROW(C1154),C1154&amp;";","")</f>
        <v/>
      </c>
      <c r="AH1154" s="10" t="str">
        <f ca="1">IF(MATCH(D1154,D$1:D1154,0)=ROW(D1154),D1154&amp;";","")</f>
        <v/>
      </c>
      <c r="AI1154" s="10" t="e">
        <f ca="1">IF(MATCH(E1154,E$1:E1154,0)=ROW(E1154),E1154&amp;";","")</f>
        <v>#VALUE!</v>
      </c>
    </row>
    <row r="1155" spans="1:35">
      <c r="A1155" s="10">
        <v>1134</v>
      </c>
      <c r="B1155" s="10" t="str">
        <f ca="1">'Application For TE&amp;GOTS'!X1196</f>
        <v/>
      </c>
      <c r="C1155" s="10">
        <f>'Application For TE&amp;GOTS'!$D1196</f>
        <v>0</v>
      </c>
      <c r="D1155" s="10" t="str" cm="1">
        <f t="array" aca="1" ref="D1155" ca="1">IFERROR(INDIRECT("'Application For TE&amp;GOTS'!L"&amp;'Application For TE&amp;GOTS'!S1196),"")</f>
        <v/>
      </c>
      <c r="E1155" s="10" t="e">
        <f ca="1">'Application For TE&amp;GOTS'!AF1196</f>
        <v>#VALUE!</v>
      </c>
      <c r="F1155" s="10" t="str">
        <f ca="1">IFERROR(LEFT('Application For TE&amp;GOTS'!AH1196,LEN('Application For TE&amp;GOTS'!AH1196)-2),"")</f>
        <v/>
      </c>
      <c r="G1155" s="10" t="e">
        <f ca="1">'Application For TE&amp;GOTS'!AI1196</f>
        <v>#VALUE!</v>
      </c>
      <c r="AF1155" s="10" t="str">
        <f ca="1">IF(MATCH(B1155,B$1:B1155,0)=ROW(B1155),B1155&amp;";","")</f>
        <v/>
      </c>
      <c r="AG1155" s="10" t="str">
        <f>IF(MATCH(C1155,C$1:C1155,0)=ROW(C1155),C1155&amp;";","")</f>
        <v/>
      </c>
      <c r="AH1155" s="10" t="str">
        <f ca="1">IF(MATCH(D1155,D$1:D1155,0)=ROW(D1155),D1155&amp;";","")</f>
        <v/>
      </c>
      <c r="AI1155" s="10" t="e">
        <f ca="1">IF(MATCH(E1155,E$1:E1155,0)=ROW(E1155),E1155&amp;";","")</f>
        <v>#VALUE!</v>
      </c>
    </row>
    <row r="1156" spans="1:35">
      <c r="A1156" s="10">
        <v>1135</v>
      </c>
      <c r="B1156" s="10" t="str">
        <f ca="1">'Application For TE&amp;GOTS'!X1197</f>
        <v/>
      </c>
      <c r="C1156" s="10">
        <f>'Application For TE&amp;GOTS'!$D1197</f>
        <v>0</v>
      </c>
      <c r="D1156" s="10" t="str" cm="1">
        <f t="array" aca="1" ref="D1156" ca="1">IFERROR(INDIRECT("'Application For TE&amp;GOTS'!L"&amp;'Application For TE&amp;GOTS'!S1197),"")</f>
        <v/>
      </c>
      <c r="E1156" s="10" t="e">
        <f ca="1">'Application For TE&amp;GOTS'!AF1197</f>
        <v>#VALUE!</v>
      </c>
      <c r="F1156" s="10" t="str">
        <f ca="1">IFERROR(LEFT('Application For TE&amp;GOTS'!AH1197,LEN('Application For TE&amp;GOTS'!AH1197)-2),"")</f>
        <v/>
      </c>
      <c r="G1156" s="10" t="e">
        <f ca="1">'Application For TE&amp;GOTS'!AI1197</f>
        <v>#VALUE!</v>
      </c>
      <c r="AF1156" s="10" t="str">
        <f ca="1">IF(MATCH(B1156,B$1:B1156,0)=ROW(B1156),B1156&amp;";","")</f>
        <v/>
      </c>
      <c r="AG1156" s="10" t="str">
        <f>IF(MATCH(C1156,C$1:C1156,0)=ROW(C1156),C1156&amp;";","")</f>
        <v/>
      </c>
      <c r="AH1156" s="10" t="str">
        <f ca="1">IF(MATCH(D1156,D$1:D1156,0)=ROW(D1156),D1156&amp;";","")</f>
        <v/>
      </c>
      <c r="AI1156" s="10" t="e">
        <f ca="1">IF(MATCH(E1156,E$1:E1156,0)=ROW(E1156),E1156&amp;";","")</f>
        <v>#VALUE!</v>
      </c>
    </row>
    <row r="1157" spans="1:35">
      <c r="A1157" s="10">
        <v>1136</v>
      </c>
      <c r="B1157" s="10" t="str">
        <f ca="1">'Application For TE&amp;GOTS'!X1198</f>
        <v/>
      </c>
      <c r="C1157" s="10">
        <f>'Application For TE&amp;GOTS'!$D1198</f>
        <v>0</v>
      </c>
      <c r="D1157" s="10" t="str" cm="1">
        <f t="array" aca="1" ref="D1157" ca="1">IFERROR(INDIRECT("'Application For TE&amp;GOTS'!L"&amp;'Application For TE&amp;GOTS'!S1198),"")</f>
        <v/>
      </c>
      <c r="E1157" s="10" t="e">
        <f ca="1">'Application For TE&amp;GOTS'!AF1198</f>
        <v>#VALUE!</v>
      </c>
      <c r="F1157" s="10" t="str">
        <f ca="1">IFERROR(LEFT('Application For TE&amp;GOTS'!AH1198,LEN('Application For TE&amp;GOTS'!AH1198)-2),"")</f>
        <v/>
      </c>
      <c r="G1157" s="10" t="e">
        <f ca="1">'Application For TE&amp;GOTS'!AI1198</f>
        <v>#VALUE!</v>
      </c>
      <c r="AF1157" s="10" t="str">
        <f ca="1">IF(MATCH(B1157,B$1:B1157,0)=ROW(B1157),B1157&amp;";","")</f>
        <v/>
      </c>
      <c r="AG1157" s="10" t="str">
        <f>IF(MATCH(C1157,C$1:C1157,0)=ROW(C1157),C1157&amp;";","")</f>
        <v/>
      </c>
      <c r="AH1157" s="10" t="str">
        <f ca="1">IF(MATCH(D1157,D$1:D1157,0)=ROW(D1157),D1157&amp;";","")</f>
        <v/>
      </c>
      <c r="AI1157" s="10" t="e">
        <f ca="1">IF(MATCH(E1157,E$1:E1157,0)=ROW(E1157),E1157&amp;";","")</f>
        <v>#VALUE!</v>
      </c>
    </row>
    <row r="1158" spans="1:35">
      <c r="A1158" s="10">
        <v>1137</v>
      </c>
      <c r="B1158" s="10" t="str">
        <f ca="1">'Application For TE&amp;GOTS'!X1199</f>
        <v/>
      </c>
      <c r="C1158" s="10">
        <f>'Application For TE&amp;GOTS'!$D1199</f>
        <v>0</v>
      </c>
      <c r="D1158" s="10" t="str" cm="1">
        <f t="array" aca="1" ref="D1158" ca="1">IFERROR(INDIRECT("'Application For TE&amp;GOTS'!L"&amp;'Application For TE&amp;GOTS'!S1199),"")</f>
        <v/>
      </c>
      <c r="E1158" s="10" t="e">
        <f ca="1">'Application For TE&amp;GOTS'!AF1199</f>
        <v>#VALUE!</v>
      </c>
      <c r="F1158" s="10" t="str">
        <f ca="1">IFERROR(LEFT('Application For TE&amp;GOTS'!AH1199,LEN('Application For TE&amp;GOTS'!AH1199)-2),"")</f>
        <v/>
      </c>
      <c r="G1158" s="10" t="e">
        <f ca="1">'Application For TE&amp;GOTS'!AI1199</f>
        <v>#VALUE!</v>
      </c>
      <c r="AF1158" s="10" t="str">
        <f ca="1">IF(MATCH(B1158,B$1:B1158,0)=ROW(B1158),B1158&amp;";","")</f>
        <v/>
      </c>
      <c r="AG1158" s="10" t="str">
        <f>IF(MATCH(C1158,C$1:C1158,0)=ROW(C1158),C1158&amp;";","")</f>
        <v/>
      </c>
      <c r="AH1158" s="10" t="str">
        <f ca="1">IF(MATCH(D1158,D$1:D1158,0)=ROW(D1158),D1158&amp;";","")</f>
        <v/>
      </c>
      <c r="AI1158" s="10" t="e">
        <f ca="1">IF(MATCH(E1158,E$1:E1158,0)=ROW(E1158),E1158&amp;";","")</f>
        <v>#VALUE!</v>
      </c>
    </row>
    <row r="1159" spans="1:35">
      <c r="A1159" s="10">
        <v>1138</v>
      </c>
      <c r="B1159" s="10" t="str">
        <f ca="1">'Application For TE&amp;GOTS'!X1200</f>
        <v/>
      </c>
      <c r="C1159" s="10">
        <f>'Application For TE&amp;GOTS'!$D1200</f>
        <v>0</v>
      </c>
      <c r="D1159" s="10" t="str" cm="1">
        <f t="array" aca="1" ref="D1159" ca="1">IFERROR(INDIRECT("'Application For TE&amp;GOTS'!L"&amp;'Application For TE&amp;GOTS'!S1200),"")</f>
        <v/>
      </c>
      <c r="E1159" s="10" t="e">
        <f ca="1">'Application For TE&amp;GOTS'!AF1200</f>
        <v>#VALUE!</v>
      </c>
      <c r="F1159" s="10" t="str">
        <f ca="1">IFERROR(LEFT('Application For TE&amp;GOTS'!AH1200,LEN('Application For TE&amp;GOTS'!AH1200)-2),"")</f>
        <v/>
      </c>
      <c r="G1159" s="10" t="e">
        <f ca="1">'Application For TE&amp;GOTS'!AI1200</f>
        <v>#VALUE!</v>
      </c>
      <c r="AF1159" s="10" t="str">
        <f ca="1">IF(MATCH(B1159,B$1:B1159,0)=ROW(B1159),B1159&amp;";","")</f>
        <v/>
      </c>
      <c r="AG1159" s="10" t="str">
        <f>IF(MATCH(C1159,C$1:C1159,0)=ROW(C1159),C1159&amp;";","")</f>
        <v/>
      </c>
      <c r="AH1159" s="10" t="str">
        <f ca="1">IF(MATCH(D1159,D$1:D1159,0)=ROW(D1159),D1159&amp;";","")</f>
        <v/>
      </c>
      <c r="AI1159" s="10" t="e">
        <f ca="1">IF(MATCH(E1159,E$1:E1159,0)=ROW(E1159),E1159&amp;";","")</f>
        <v>#VALUE!</v>
      </c>
    </row>
    <row r="1160" spans="1:35">
      <c r="A1160" s="10">
        <v>1139</v>
      </c>
      <c r="B1160" s="10" t="str">
        <f ca="1">'Application For TE&amp;GOTS'!X1201</f>
        <v/>
      </c>
      <c r="C1160" s="10">
        <f>'Application For TE&amp;GOTS'!$D1201</f>
        <v>0</v>
      </c>
      <c r="D1160" s="10" t="str" cm="1">
        <f t="array" aca="1" ref="D1160" ca="1">IFERROR(INDIRECT("'Application For TE&amp;GOTS'!L"&amp;'Application For TE&amp;GOTS'!S1201),"")</f>
        <v/>
      </c>
      <c r="E1160" s="10" t="e">
        <f ca="1">'Application For TE&amp;GOTS'!AF1201</f>
        <v>#VALUE!</v>
      </c>
      <c r="F1160" s="10" t="str">
        <f ca="1">IFERROR(LEFT('Application For TE&amp;GOTS'!AH1201,LEN('Application For TE&amp;GOTS'!AH1201)-2),"")</f>
        <v/>
      </c>
      <c r="G1160" s="10" t="e">
        <f ca="1">'Application For TE&amp;GOTS'!AI1201</f>
        <v>#VALUE!</v>
      </c>
      <c r="AF1160" s="10" t="str">
        <f ca="1">IF(MATCH(B1160,B$1:B1160,0)=ROW(B1160),B1160&amp;";","")</f>
        <v/>
      </c>
      <c r="AG1160" s="10" t="str">
        <f>IF(MATCH(C1160,C$1:C1160,0)=ROW(C1160),C1160&amp;";","")</f>
        <v/>
      </c>
      <c r="AH1160" s="10" t="str">
        <f ca="1">IF(MATCH(D1160,D$1:D1160,0)=ROW(D1160),D1160&amp;";","")</f>
        <v/>
      </c>
      <c r="AI1160" s="10" t="e">
        <f ca="1">IF(MATCH(E1160,E$1:E1160,0)=ROW(E1160),E1160&amp;";","")</f>
        <v>#VALUE!</v>
      </c>
    </row>
    <row r="1161" spans="1:35">
      <c r="A1161" s="10">
        <v>1140</v>
      </c>
      <c r="B1161" s="10" t="str">
        <f ca="1">'Application For TE&amp;GOTS'!X1202</f>
        <v/>
      </c>
      <c r="C1161" s="10">
        <f>'Application For TE&amp;GOTS'!$D1202</f>
        <v>0</v>
      </c>
      <c r="D1161" s="10" t="str" cm="1">
        <f t="array" aca="1" ref="D1161" ca="1">IFERROR(INDIRECT("'Application For TE&amp;GOTS'!L"&amp;'Application For TE&amp;GOTS'!S1202),"")</f>
        <v/>
      </c>
      <c r="E1161" s="10" t="e">
        <f ca="1">'Application For TE&amp;GOTS'!AF1202</f>
        <v>#VALUE!</v>
      </c>
      <c r="F1161" s="10" t="str">
        <f ca="1">IFERROR(LEFT('Application For TE&amp;GOTS'!AH1202,LEN('Application For TE&amp;GOTS'!AH1202)-2),"")</f>
        <v/>
      </c>
      <c r="G1161" s="10" t="e">
        <f ca="1">'Application For TE&amp;GOTS'!AI1202</f>
        <v>#VALUE!</v>
      </c>
      <c r="AF1161" s="10" t="str">
        <f ca="1">IF(MATCH(B1161,B$1:B1161,0)=ROW(B1161),B1161&amp;";","")</f>
        <v/>
      </c>
      <c r="AG1161" s="10" t="str">
        <f>IF(MATCH(C1161,C$1:C1161,0)=ROW(C1161),C1161&amp;";","")</f>
        <v/>
      </c>
      <c r="AH1161" s="10" t="str">
        <f ca="1">IF(MATCH(D1161,D$1:D1161,0)=ROW(D1161),D1161&amp;";","")</f>
        <v/>
      </c>
      <c r="AI1161" s="10" t="e">
        <f ca="1">IF(MATCH(E1161,E$1:E1161,0)=ROW(E1161),E1161&amp;";","")</f>
        <v>#VALUE!</v>
      </c>
    </row>
    <row r="1162" spans="1:35">
      <c r="A1162" s="10">
        <v>1141</v>
      </c>
      <c r="B1162" s="10" t="str">
        <f ca="1">'Application For TE&amp;GOTS'!X1203</f>
        <v/>
      </c>
      <c r="C1162" s="10">
        <f>'Application For TE&amp;GOTS'!$D1203</f>
        <v>0</v>
      </c>
      <c r="D1162" s="10" t="str" cm="1">
        <f t="array" aca="1" ref="D1162" ca="1">IFERROR(INDIRECT("'Application For TE&amp;GOTS'!L"&amp;'Application For TE&amp;GOTS'!S1203),"")</f>
        <v/>
      </c>
      <c r="E1162" s="10" t="e">
        <f ca="1">'Application For TE&amp;GOTS'!AF1203</f>
        <v>#VALUE!</v>
      </c>
      <c r="F1162" s="10" t="str">
        <f ca="1">IFERROR(LEFT('Application For TE&amp;GOTS'!AH1203,LEN('Application For TE&amp;GOTS'!AH1203)-2),"")</f>
        <v/>
      </c>
      <c r="G1162" s="10" t="e">
        <f ca="1">'Application For TE&amp;GOTS'!AI1203</f>
        <v>#VALUE!</v>
      </c>
      <c r="AF1162" s="10" t="str">
        <f ca="1">IF(MATCH(B1162,B$1:B1162,0)=ROW(B1162),B1162&amp;";","")</f>
        <v/>
      </c>
      <c r="AG1162" s="10" t="str">
        <f>IF(MATCH(C1162,C$1:C1162,0)=ROW(C1162),C1162&amp;";","")</f>
        <v/>
      </c>
      <c r="AH1162" s="10" t="str">
        <f ca="1">IF(MATCH(D1162,D$1:D1162,0)=ROW(D1162),D1162&amp;";","")</f>
        <v/>
      </c>
      <c r="AI1162" s="10" t="e">
        <f ca="1">IF(MATCH(E1162,E$1:E1162,0)=ROW(E1162),E1162&amp;";","")</f>
        <v>#VALUE!</v>
      </c>
    </row>
    <row r="1163" spans="1:35">
      <c r="A1163" s="10">
        <v>1142</v>
      </c>
      <c r="B1163" s="10" t="str">
        <f ca="1">'Application For TE&amp;GOTS'!X1204</f>
        <v/>
      </c>
      <c r="C1163" s="10">
        <f>'Application For TE&amp;GOTS'!$D1204</f>
        <v>0</v>
      </c>
      <c r="D1163" s="10" t="str" cm="1">
        <f t="array" aca="1" ref="D1163" ca="1">IFERROR(INDIRECT("'Application For TE&amp;GOTS'!L"&amp;'Application For TE&amp;GOTS'!S1204),"")</f>
        <v/>
      </c>
      <c r="E1163" s="10" t="e">
        <f ca="1">'Application For TE&amp;GOTS'!AF1204</f>
        <v>#VALUE!</v>
      </c>
      <c r="F1163" s="10" t="str">
        <f ca="1">IFERROR(LEFT('Application For TE&amp;GOTS'!AH1204,LEN('Application For TE&amp;GOTS'!AH1204)-2),"")</f>
        <v/>
      </c>
      <c r="G1163" s="10" t="e">
        <f ca="1">'Application For TE&amp;GOTS'!AI1204</f>
        <v>#VALUE!</v>
      </c>
      <c r="AF1163" s="10" t="str">
        <f ca="1">IF(MATCH(B1163,B$1:B1163,0)=ROW(B1163),B1163&amp;";","")</f>
        <v/>
      </c>
      <c r="AG1163" s="10" t="str">
        <f>IF(MATCH(C1163,C$1:C1163,0)=ROW(C1163),C1163&amp;";","")</f>
        <v/>
      </c>
      <c r="AH1163" s="10" t="str">
        <f ca="1">IF(MATCH(D1163,D$1:D1163,0)=ROW(D1163),D1163&amp;";","")</f>
        <v/>
      </c>
      <c r="AI1163" s="10" t="e">
        <f ca="1">IF(MATCH(E1163,E$1:E1163,0)=ROW(E1163),E1163&amp;";","")</f>
        <v>#VALUE!</v>
      </c>
    </row>
    <row r="1164" spans="1:35">
      <c r="A1164" s="10">
        <v>1143</v>
      </c>
      <c r="B1164" s="10" t="str">
        <f ca="1">'Application For TE&amp;GOTS'!X1205</f>
        <v/>
      </c>
      <c r="C1164" s="10">
        <f>'Application For TE&amp;GOTS'!$D1205</f>
        <v>0</v>
      </c>
      <c r="D1164" s="10" t="str" cm="1">
        <f t="array" aca="1" ref="D1164" ca="1">IFERROR(INDIRECT("'Application For TE&amp;GOTS'!L"&amp;'Application For TE&amp;GOTS'!S1205),"")</f>
        <v/>
      </c>
      <c r="E1164" s="10" t="e">
        <f ca="1">'Application For TE&amp;GOTS'!AF1205</f>
        <v>#VALUE!</v>
      </c>
      <c r="F1164" s="10" t="str">
        <f ca="1">IFERROR(LEFT('Application For TE&amp;GOTS'!AH1205,LEN('Application For TE&amp;GOTS'!AH1205)-2),"")</f>
        <v/>
      </c>
      <c r="G1164" s="10" t="e">
        <f ca="1">'Application For TE&amp;GOTS'!AI1205</f>
        <v>#VALUE!</v>
      </c>
      <c r="AF1164" s="10" t="str">
        <f ca="1">IF(MATCH(B1164,B$1:B1164,0)=ROW(B1164),B1164&amp;";","")</f>
        <v/>
      </c>
      <c r="AG1164" s="10" t="str">
        <f>IF(MATCH(C1164,C$1:C1164,0)=ROW(C1164),C1164&amp;";","")</f>
        <v/>
      </c>
      <c r="AH1164" s="10" t="str">
        <f ca="1">IF(MATCH(D1164,D$1:D1164,0)=ROW(D1164),D1164&amp;";","")</f>
        <v/>
      </c>
      <c r="AI1164" s="10" t="e">
        <f ca="1">IF(MATCH(E1164,E$1:E1164,0)=ROW(E1164),E1164&amp;";","")</f>
        <v>#VALUE!</v>
      </c>
    </row>
    <row r="1165" spans="1:35">
      <c r="A1165" s="10">
        <v>1144</v>
      </c>
      <c r="B1165" s="10" t="str">
        <f ca="1">'Application For TE&amp;GOTS'!X1206</f>
        <v/>
      </c>
      <c r="C1165" s="10">
        <f>'Application For TE&amp;GOTS'!$D1206</f>
        <v>0</v>
      </c>
      <c r="D1165" s="10" t="str" cm="1">
        <f t="array" aca="1" ref="D1165" ca="1">IFERROR(INDIRECT("'Application For TE&amp;GOTS'!L"&amp;'Application For TE&amp;GOTS'!S1206),"")</f>
        <v/>
      </c>
      <c r="E1165" s="10" t="e">
        <f ca="1">'Application For TE&amp;GOTS'!AF1206</f>
        <v>#VALUE!</v>
      </c>
      <c r="F1165" s="10" t="str">
        <f ca="1">IFERROR(LEFT('Application For TE&amp;GOTS'!AH1206,LEN('Application For TE&amp;GOTS'!AH1206)-2),"")</f>
        <v/>
      </c>
      <c r="G1165" s="10" t="e">
        <f ca="1">'Application For TE&amp;GOTS'!AI1206</f>
        <v>#VALUE!</v>
      </c>
      <c r="AF1165" s="10" t="str">
        <f ca="1">IF(MATCH(B1165,B$1:B1165,0)=ROW(B1165),B1165&amp;";","")</f>
        <v/>
      </c>
      <c r="AG1165" s="10" t="str">
        <f>IF(MATCH(C1165,C$1:C1165,0)=ROW(C1165),C1165&amp;";","")</f>
        <v/>
      </c>
      <c r="AH1165" s="10" t="str">
        <f ca="1">IF(MATCH(D1165,D$1:D1165,0)=ROW(D1165),D1165&amp;";","")</f>
        <v/>
      </c>
      <c r="AI1165" s="10" t="e">
        <f ca="1">IF(MATCH(E1165,E$1:E1165,0)=ROW(E1165),E1165&amp;";","")</f>
        <v>#VALUE!</v>
      </c>
    </row>
    <row r="1166" spans="1:35">
      <c r="A1166" s="10">
        <v>1145</v>
      </c>
      <c r="B1166" s="10" t="str">
        <f ca="1">'Application For TE&amp;GOTS'!X1207</f>
        <v/>
      </c>
      <c r="C1166" s="10">
        <f>'Application For TE&amp;GOTS'!$D1207</f>
        <v>0</v>
      </c>
      <c r="D1166" s="10" t="str" cm="1">
        <f t="array" aca="1" ref="D1166" ca="1">IFERROR(INDIRECT("'Application For TE&amp;GOTS'!L"&amp;'Application For TE&amp;GOTS'!S1207),"")</f>
        <v/>
      </c>
      <c r="E1166" s="10" t="e">
        <f ca="1">'Application For TE&amp;GOTS'!AF1207</f>
        <v>#VALUE!</v>
      </c>
      <c r="F1166" s="10" t="str">
        <f ca="1">IFERROR(LEFT('Application For TE&amp;GOTS'!AH1207,LEN('Application For TE&amp;GOTS'!AH1207)-2),"")</f>
        <v/>
      </c>
      <c r="G1166" s="10" t="e">
        <f ca="1">'Application For TE&amp;GOTS'!AI1207</f>
        <v>#VALUE!</v>
      </c>
      <c r="AF1166" s="10" t="str">
        <f ca="1">IF(MATCH(B1166,B$1:B1166,0)=ROW(B1166),B1166&amp;";","")</f>
        <v/>
      </c>
      <c r="AG1166" s="10" t="str">
        <f>IF(MATCH(C1166,C$1:C1166,0)=ROW(C1166),C1166&amp;";","")</f>
        <v/>
      </c>
      <c r="AH1166" s="10" t="str">
        <f ca="1">IF(MATCH(D1166,D$1:D1166,0)=ROW(D1166),D1166&amp;";","")</f>
        <v/>
      </c>
      <c r="AI1166" s="10" t="e">
        <f ca="1">IF(MATCH(E1166,E$1:E1166,0)=ROW(E1166),E1166&amp;";","")</f>
        <v>#VALUE!</v>
      </c>
    </row>
    <row r="1167" spans="1:35">
      <c r="A1167" s="10">
        <v>1146</v>
      </c>
      <c r="B1167" s="10" t="str">
        <f ca="1">'Application For TE&amp;GOTS'!X1208</f>
        <v/>
      </c>
      <c r="C1167" s="10">
        <f>'Application For TE&amp;GOTS'!$D1208</f>
        <v>0</v>
      </c>
      <c r="D1167" s="10" t="str" cm="1">
        <f t="array" aca="1" ref="D1167" ca="1">IFERROR(INDIRECT("'Application For TE&amp;GOTS'!L"&amp;'Application For TE&amp;GOTS'!S1208),"")</f>
        <v/>
      </c>
      <c r="E1167" s="10" t="e">
        <f ca="1">'Application For TE&amp;GOTS'!AF1208</f>
        <v>#VALUE!</v>
      </c>
      <c r="F1167" s="10" t="str">
        <f ca="1">IFERROR(LEFT('Application For TE&amp;GOTS'!AH1208,LEN('Application For TE&amp;GOTS'!AH1208)-2),"")</f>
        <v/>
      </c>
      <c r="G1167" s="10" t="e">
        <f ca="1">'Application For TE&amp;GOTS'!AI1208</f>
        <v>#VALUE!</v>
      </c>
      <c r="AF1167" s="10" t="str">
        <f ca="1">IF(MATCH(B1167,B$1:B1167,0)=ROW(B1167),B1167&amp;";","")</f>
        <v/>
      </c>
      <c r="AG1167" s="10" t="str">
        <f>IF(MATCH(C1167,C$1:C1167,0)=ROW(C1167),C1167&amp;";","")</f>
        <v/>
      </c>
      <c r="AH1167" s="10" t="str">
        <f ca="1">IF(MATCH(D1167,D$1:D1167,0)=ROW(D1167),D1167&amp;";","")</f>
        <v/>
      </c>
      <c r="AI1167" s="10" t="e">
        <f ca="1">IF(MATCH(E1167,E$1:E1167,0)=ROW(E1167),E1167&amp;";","")</f>
        <v>#VALUE!</v>
      </c>
    </row>
    <row r="1168" spans="1:35">
      <c r="A1168" s="10">
        <v>1147</v>
      </c>
      <c r="B1168" s="10" t="str">
        <f ca="1">'Application For TE&amp;GOTS'!X1209</f>
        <v/>
      </c>
      <c r="C1168" s="10">
        <f>'Application For TE&amp;GOTS'!$D1209</f>
        <v>0</v>
      </c>
      <c r="D1168" s="10" t="str" cm="1">
        <f t="array" aca="1" ref="D1168" ca="1">IFERROR(INDIRECT("'Application For TE&amp;GOTS'!L"&amp;'Application For TE&amp;GOTS'!S1209),"")</f>
        <v/>
      </c>
      <c r="E1168" s="10" t="e">
        <f ca="1">'Application For TE&amp;GOTS'!AF1209</f>
        <v>#VALUE!</v>
      </c>
      <c r="F1168" s="10" t="str">
        <f ca="1">IFERROR(LEFT('Application For TE&amp;GOTS'!AH1209,LEN('Application For TE&amp;GOTS'!AH1209)-2),"")</f>
        <v/>
      </c>
      <c r="G1168" s="10" t="e">
        <f ca="1">'Application For TE&amp;GOTS'!AI1209</f>
        <v>#VALUE!</v>
      </c>
      <c r="AF1168" s="10" t="str">
        <f ca="1">IF(MATCH(B1168,B$1:B1168,0)=ROW(B1168),B1168&amp;";","")</f>
        <v/>
      </c>
      <c r="AG1168" s="10" t="str">
        <f>IF(MATCH(C1168,C$1:C1168,0)=ROW(C1168),C1168&amp;";","")</f>
        <v/>
      </c>
      <c r="AH1168" s="10" t="str">
        <f ca="1">IF(MATCH(D1168,D$1:D1168,0)=ROW(D1168),D1168&amp;";","")</f>
        <v/>
      </c>
      <c r="AI1168" s="10" t="e">
        <f ca="1">IF(MATCH(E1168,E$1:E1168,0)=ROW(E1168),E1168&amp;";","")</f>
        <v>#VALUE!</v>
      </c>
    </row>
    <row r="1169" spans="1:35">
      <c r="A1169" s="10">
        <v>1148</v>
      </c>
      <c r="B1169" s="10" t="str">
        <f ca="1">'Application For TE&amp;GOTS'!X1210</f>
        <v/>
      </c>
      <c r="C1169" s="10">
        <f>'Application For TE&amp;GOTS'!$D1210</f>
        <v>0</v>
      </c>
      <c r="D1169" s="10" t="str" cm="1">
        <f t="array" aca="1" ref="D1169" ca="1">IFERROR(INDIRECT("'Application For TE&amp;GOTS'!L"&amp;'Application For TE&amp;GOTS'!S1210),"")</f>
        <v/>
      </c>
      <c r="E1169" s="10" t="e">
        <f ca="1">'Application For TE&amp;GOTS'!AF1210</f>
        <v>#VALUE!</v>
      </c>
      <c r="F1169" s="10" t="str">
        <f ca="1">IFERROR(LEFT('Application For TE&amp;GOTS'!AH1210,LEN('Application For TE&amp;GOTS'!AH1210)-2),"")</f>
        <v/>
      </c>
      <c r="G1169" s="10" t="e">
        <f ca="1">'Application For TE&amp;GOTS'!AI1210</f>
        <v>#VALUE!</v>
      </c>
      <c r="AF1169" s="10" t="str">
        <f ca="1">IF(MATCH(B1169,B$1:B1169,0)=ROW(B1169),B1169&amp;";","")</f>
        <v/>
      </c>
      <c r="AG1169" s="10" t="str">
        <f>IF(MATCH(C1169,C$1:C1169,0)=ROW(C1169),C1169&amp;";","")</f>
        <v/>
      </c>
      <c r="AH1169" s="10" t="str">
        <f ca="1">IF(MATCH(D1169,D$1:D1169,0)=ROW(D1169),D1169&amp;";","")</f>
        <v/>
      </c>
      <c r="AI1169" s="10" t="e">
        <f ca="1">IF(MATCH(E1169,E$1:E1169,0)=ROW(E1169),E1169&amp;";","")</f>
        <v>#VALUE!</v>
      </c>
    </row>
    <row r="1170" spans="1:35">
      <c r="A1170" s="10">
        <v>1149</v>
      </c>
      <c r="B1170" s="10" t="str">
        <f ca="1">'Application For TE&amp;GOTS'!X1211</f>
        <v/>
      </c>
      <c r="C1170" s="10">
        <f>'Application For TE&amp;GOTS'!$D1211</f>
        <v>0</v>
      </c>
      <c r="D1170" s="10" t="str" cm="1">
        <f t="array" aca="1" ref="D1170" ca="1">IFERROR(INDIRECT("'Application For TE&amp;GOTS'!L"&amp;'Application For TE&amp;GOTS'!S1211),"")</f>
        <v/>
      </c>
      <c r="E1170" s="10" t="e">
        <f ca="1">'Application For TE&amp;GOTS'!AF1211</f>
        <v>#VALUE!</v>
      </c>
      <c r="F1170" s="10" t="str">
        <f ca="1">IFERROR(LEFT('Application For TE&amp;GOTS'!AH1211,LEN('Application For TE&amp;GOTS'!AH1211)-2),"")</f>
        <v/>
      </c>
      <c r="G1170" s="10" t="e">
        <f ca="1">'Application For TE&amp;GOTS'!AI1211</f>
        <v>#VALUE!</v>
      </c>
      <c r="AF1170" s="10" t="str">
        <f ca="1">IF(MATCH(B1170,B$1:B1170,0)=ROW(B1170),B1170&amp;";","")</f>
        <v/>
      </c>
      <c r="AG1170" s="10" t="str">
        <f>IF(MATCH(C1170,C$1:C1170,0)=ROW(C1170),C1170&amp;";","")</f>
        <v/>
      </c>
      <c r="AH1170" s="10" t="str">
        <f ca="1">IF(MATCH(D1170,D$1:D1170,0)=ROW(D1170),D1170&amp;";","")</f>
        <v/>
      </c>
      <c r="AI1170" s="10" t="e">
        <f ca="1">IF(MATCH(E1170,E$1:E1170,0)=ROW(E1170),E1170&amp;";","")</f>
        <v>#VALUE!</v>
      </c>
    </row>
    <row r="1171" spans="1:35">
      <c r="A1171" s="10">
        <v>1150</v>
      </c>
      <c r="B1171" s="10" t="str">
        <f ca="1">'Application For TE&amp;GOTS'!X1212</f>
        <v/>
      </c>
      <c r="C1171" s="10">
        <f>'Application For TE&amp;GOTS'!$D1212</f>
        <v>0</v>
      </c>
      <c r="D1171" s="10" t="str" cm="1">
        <f t="array" aca="1" ref="D1171" ca="1">IFERROR(INDIRECT("'Application For TE&amp;GOTS'!L"&amp;'Application For TE&amp;GOTS'!S1212),"")</f>
        <v/>
      </c>
      <c r="E1171" s="10" t="e">
        <f ca="1">'Application For TE&amp;GOTS'!AF1212</f>
        <v>#VALUE!</v>
      </c>
      <c r="F1171" s="10" t="str">
        <f ca="1">IFERROR(LEFT('Application For TE&amp;GOTS'!AH1212,LEN('Application For TE&amp;GOTS'!AH1212)-2),"")</f>
        <v/>
      </c>
      <c r="G1171" s="10" t="e">
        <f ca="1">'Application For TE&amp;GOTS'!AI1212</f>
        <v>#VALUE!</v>
      </c>
      <c r="AF1171" s="10" t="str">
        <f ca="1">IF(MATCH(B1171,B$1:B1171,0)=ROW(B1171),B1171&amp;";","")</f>
        <v/>
      </c>
      <c r="AG1171" s="10" t="str">
        <f>IF(MATCH(C1171,C$1:C1171,0)=ROW(C1171),C1171&amp;";","")</f>
        <v/>
      </c>
      <c r="AH1171" s="10" t="str">
        <f ca="1">IF(MATCH(D1171,D$1:D1171,0)=ROW(D1171),D1171&amp;";","")</f>
        <v/>
      </c>
      <c r="AI1171" s="10" t="e">
        <f ca="1">IF(MATCH(E1171,E$1:E1171,0)=ROW(E1171),E1171&amp;";","")</f>
        <v>#VALUE!</v>
      </c>
    </row>
    <row r="1172" spans="1:35">
      <c r="A1172" s="10">
        <v>1151</v>
      </c>
      <c r="B1172" s="10" t="str">
        <f ca="1">'Application For TE&amp;GOTS'!X1213</f>
        <v/>
      </c>
      <c r="C1172" s="10">
        <f>'Application For TE&amp;GOTS'!$D1213</f>
        <v>0</v>
      </c>
      <c r="D1172" s="10" t="str" cm="1">
        <f t="array" aca="1" ref="D1172" ca="1">IFERROR(INDIRECT("'Application For TE&amp;GOTS'!L"&amp;'Application For TE&amp;GOTS'!S1213),"")</f>
        <v/>
      </c>
      <c r="E1172" s="10" t="e">
        <f ca="1">'Application For TE&amp;GOTS'!AF1213</f>
        <v>#VALUE!</v>
      </c>
      <c r="F1172" s="10" t="str">
        <f ca="1">IFERROR(LEFT('Application For TE&amp;GOTS'!AH1213,LEN('Application For TE&amp;GOTS'!AH1213)-2),"")</f>
        <v/>
      </c>
      <c r="G1172" s="10" t="e">
        <f ca="1">'Application For TE&amp;GOTS'!AI1213</f>
        <v>#VALUE!</v>
      </c>
      <c r="AF1172" s="10" t="str">
        <f ca="1">IF(MATCH(B1172,B$1:B1172,0)=ROW(B1172),B1172&amp;";","")</f>
        <v/>
      </c>
      <c r="AG1172" s="10" t="str">
        <f>IF(MATCH(C1172,C$1:C1172,0)=ROW(C1172),C1172&amp;";","")</f>
        <v/>
      </c>
      <c r="AH1172" s="10" t="str">
        <f ca="1">IF(MATCH(D1172,D$1:D1172,0)=ROW(D1172),D1172&amp;";","")</f>
        <v/>
      </c>
      <c r="AI1172" s="10" t="e">
        <f ca="1">IF(MATCH(E1172,E$1:E1172,0)=ROW(E1172),E1172&amp;";","")</f>
        <v>#VALUE!</v>
      </c>
    </row>
    <row r="1173" spans="1:35">
      <c r="A1173" s="10">
        <v>1152</v>
      </c>
      <c r="B1173" s="10" t="str">
        <f ca="1">'Application For TE&amp;GOTS'!X1214</f>
        <v/>
      </c>
      <c r="C1173" s="10">
        <f>'Application For TE&amp;GOTS'!$D1214</f>
        <v>0</v>
      </c>
      <c r="D1173" s="10" t="str" cm="1">
        <f t="array" aca="1" ref="D1173" ca="1">IFERROR(INDIRECT("'Application For TE&amp;GOTS'!L"&amp;'Application For TE&amp;GOTS'!S1214),"")</f>
        <v/>
      </c>
      <c r="E1173" s="10" t="e">
        <f ca="1">'Application For TE&amp;GOTS'!AF1214</f>
        <v>#VALUE!</v>
      </c>
      <c r="F1173" s="10" t="str">
        <f ca="1">IFERROR(LEFT('Application For TE&amp;GOTS'!AH1214,LEN('Application For TE&amp;GOTS'!AH1214)-2),"")</f>
        <v/>
      </c>
      <c r="G1173" s="10" t="e">
        <f ca="1">'Application For TE&amp;GOTS'!AI1214</f>
        <v>#VALUE!</v>
      </c>
      <c r="AF1173" s="10" t="str">
        <f ca="1">IF(MATCH(B1173,B$1:B1173,0)=ROW(B1173),B1173&amp;";","")</f>
        <v/>
      </c>
      <c r="AG1173" s="10" t="str">
        <f>IF(MATCH(C1173,C$1:C1173,0)=ROW(C1173),C1173&amp;";","")</f>
        <v/>
      </c>
      <c r="AH1173" s="10" t="str">
        <f ca="1">IF(MATCH(D1173,D$1:D1173,0)=ROW(D1173),D1173&amp;";","")</f>
        <v/>
      </c>
      <c r="AI1173" s="10" t="e">
        <f ca="1">IF(MATCH(E1173,E$1:E1173,0)=ROW(E1173),E1173&amp;";","")</f>
        <v>#VALUE!</v>
      </c>
    </row>
    <row r="1174" spans="1:35">
      <c r="A1174" s="10">
        <v>1153</v>
      </c>
      <c r="B1174" s="10" t="str">
        <f ca="1">'Application For TE&amp;GOTS'!X1215</f>
        <v/>
      </c>
      <c r="C1174" s="10">
        <f>'Application For TE&amp;GOTS'!$D1215</f>
        <v>0</v>
      </c>
      <c r="D1174" s="10" t="str" cm="1">
        <f t="array" aca="1" ref="D1174" ca="1">IFERROR(INDIRECT("'Application For TE&amp;GOTS'!L"&amp;'Application For TE&amp;GOTS'!S1215),"")</f>
        <v/>
      </c>
      <c r="E1174" s="10" t="e">
        <f ca="1">'Application For TE&amp;GOTS'!AF1215</f>
        <v>#VALUE!</v>
      </c>
      <c r="F1174" s="10" t="str">
        <f ca="1">IFERROR(LEFT('Application For TE&amp;GOTS'!AH1215,LEN('Application For TE&amp;GOTS'!AH1215)-2),"")</f>
        <v/>
      </c>
      <c r="G1174" s="10" t="e">
        <f ca="1">'Application For TE&amp;GOTS'!AI1215</f>
        <v>#VALUE!</v>
      </c>
      <c r="AF1174" s="10" t="str">
        <f ca="1">IF(MATCH(B1174,B$1:B1174,0)=ROW(B1174),B1174&amp;";","")</f>
        <v/>
      </c>
      <c r="AG1174" s="10" t="str">
        <f>IF(MATCH(C1174,C$1:C1174,0)=ROW(C1174),C1174&amp;";","")</f>
        <v/>
      </c>
      <c r="AH1174" s="10" t="str">
        <f ca="1">IF(MATCH(D1174,D$1:D1174,0)=ROW(D1174),D1174&amp;";","")</f>
        <v/>
      </c>
      <c r="AI1174" s="10" t="e">
        <f ca="1">IF(MATCH(E1174,E$1:E1174,0)=ROW(E1174),E1174&amp;";","")</f>
        <v>#VALUE!</v>
      </c>
    </row>
    <row r="1175" spans="1:35">
      <c r="A1175" s="10">
        <v>1154</v>
      </c>
      <c r="B1175" s="10" t="str">
        <f ca="1">'Application For TE&amp;GOTS'!X1216</f>
        <v/>
      </c>
      <c r="C1175" s="10">
        <f>'Application For TE&amp;GOTS'!$D1216</f>
        <v>0</v>
      </c>
      <c r="D1175" s="10" t="str" cm="1">
        <f t="array" aca="1" ref="D1175" ca="1">IFERROR(INDIRECT("'Application For TE&amp;GOTS'!L"&amp;'Application For TE&amp;GOTS'!S1216),"")</f>
        <v/>
      </c>
      <c r="E1175" s="10" t="e">
        <f ca="1">'Application For TE&amp;GOTS'!AF1216</f>
        <v>#VALUE!</v>
      </c>
      <c r="F1175" s="10" t="str">
        <f ca="1">IFERROR(LEFT('Application For TE&amp;GOTS'!AH1216,LEN('Application For TE&amp;GOTS'!AH1216)-2),"")</f>
        <v/>
      </c>
      <c r="G1175" s="10" t="e">
        <f ca="1">'Application For TE&amp;GOTS'!AI1216</f>
        <v>#VALUE!</v>
      </c>
      <c r="AF1175" s="10" t="str">
        <f ca="1">IF(MATCH(B1175,B$1:B1175,0)=ROW(B1175),B1175&amp;";","")</f>
        <v/>
      </c>
      <c r="AG1175" s="10" t="str">
        <f>IF(MATCH(C1175,C$1:C1175,0)=ROW(C1175),C1175&amp;";","")</f>
        <v/>
      </c>
      <c r="AH1175" s="10" t="str">
        <f ca="1">IF(MATCH(D1175,D$1:D1175,0)=ROW(D1175),D1175&amp;";","")</f>
        <v/>
      </c>
      <c r="AI1175" s="10" t="e">
        <f ca="1">IF(MATCH(E1175,E$1:E1175,0)=ROW(E1175),E1175&amp;";","")</f>
        <v>#VALUE!</v>
      </c>
    </row>
    <row r="1176" spans="1:35">
      <c r="A1176" s="10">
        <v>1155</v>
      </c>
      <c r="B1176" s="10" t="str">
        <f ca="1">'Application For TE&amp;GOTS'!X1217</f>
        <v/>
      </c>
      <c r="C1176" s="10">
        <f>'Application For TE&amp;GOTS'!$D1217</f>
        <v>0</v>
      </c>
      <c r="D1176" s="10" t="str" cm="1">
        <f t="array" aca="1" ref="D1176" ca="1">IFERROR(INDIRECT("'Application For TE&amp;GOTS'!L"&amp;'Application For TE&amp;GOTS'!S1217),"")</f>
        <v/>
      </c>
      <c r="E1176" s="10" t="e">
        <f ca="1">'Application For TE&amp;GOTS'!AF1217</f>
        <v>#VALUE!</v>
      </c>
      <c r="F1176" s="10" t="str">
        <f ca="1">IFERROR(LEFT('Application For TE&amp;GOTS'!AH1217,LEN('Application For TE&amp;GOTS'!AH1217)-2),"")</f>
        <v/>
      </c>
      <c r="G1176" s="10" t="e">
        <f ca="1">'Application For TE&amp;GOTS'!AI1217</f>
        <v>#VALUE!</v>
      </c>
      <c r="AF1176" s="10" t="str">
        <f ca="1">IF(MATCH(B1176,B$1:B1176,0)=ROW(B1176),B1176&amp;";","")</f>
        <v/>
      </c>
      <c r="AG1176" s="10" t="str">
        <f>IF(MATCH(C1176,C$1:C1176,0)=ROW(C1176),C1176&amp;";","")</f>
        <v/>
      </c>
      <c r="AH1176" s="10" t="str">
        <f ca="1">IF(MATCH(D1176,D$1:D1176,0)=ROW(D1176),D1176&amp;";","")</f>
        <v/>
      </c>
      <c r="AI1176" s="10" t="e">
        <f ca="1">IF(MATCH(E1176,E$1:E1176,0)=ROW(E1176),E1176&amp;";","")</f>
        <v>#VALUE!</v>
      </c>
    </row>
    <row r="1177" spans="1:35">
      <c r="A1177" s="10">
        <v>1156</v>
      </c>
      <c r="B1177" s="10" t="str">
        <f ca="1">'Application For TE&amp;GOTS'!X1218</f>
        <v/>
      </c>
      <c r="C1177" s="10">
        <f>'Application For TE&amp;GOTS'!$D1218</f>
        <v>0</v>
      </c>
      <c r="D1177" s="10" t="str" cm="1">
        <f t="array" aca="1" ref="D1177" ca="1">IFERROR(INDIRECT("'Application For TE&amp;GOTS'!L"&amp;'Application For TE&amp;GOTS'!S1218),"")</f>
        <v/>
      </c>
      <c r="E1177" s="10" t="e">
        <f ca="1">'Application For TE&amp;GOTS'!AF1218</f>
        <v>#VALUE!</v>
      </c>
      <c r="F1177" s="10" t="str">
        <f ca="1">IFERROR(LEFT('Application For TE&amp;GOTS'!AH1218,LEN('Application For TE&amp;GOTS'!AH1218)-2),"")</f>
        <v/>
      </c>
      <c r="G1177" s="10" t="e">
        <f ca="1">'Application For TE&amp;GOTS'!AI1218</f>
        <v>#VALUE!</v>
      </c>
      <c r="AF1177" s="10" t="str">
        <f ca="1">IF(MATCH(B1177,B$1:B1177,0)=ROW(B1177),B1177&amp;";","")</f>
        <v/>
      </c>
      <c r="AG1177" s="10" t="str">
        <f>IF(MATCH(C1177,C$1:C1177,0)=ROW(C1177),C1177&amp;";","")</f>
        <v/>
      </c>
      <c r="AH1177" s="10" t="str">
        <f ca="1">IF(MATCH(D1177,D$1:D1177,0)=ROW(D1177),D1177&amp;";","")</f>
        <v/>
      </c>
      <c r="AI1177" s="10" t="e">
        <f ca="1">IF(MATCH(E1177,E$1:E1177,0)=ROW(E1177),E1177&amp;";","")</f>
        <v>#VALUE!</v>
      </c>
    </row>
    <row r="1178" spans="1:35">
      <c r="A1178" s="10">
        <v>1157</v>
      </c>
      <c r="B1178" s="10" t="str">
        <f ca="1">'Application For TE&amp;GOTS'!X1219</f>
        <v/>
      </c>
      <c r="C1178" s="10">
        <f>'Application For TE&amp;GOTS'!$D1219</f>
        <v>0</v>
      </c>
      <c r="D1178" s="10" t="str" cm="1">
        <f t="array" aca="1" ref="D1178" ca="1">IFERROR(INDIRECT("'Application For TE&amp;GOTS'!L"&amp;'Application For TE&amp;GOTS'!S1219),"")</f>
        <v/>
      </c>
      <c r="E1178" s="10" t="e">
        <f ca="1">'Application For TE&amp;GOTS'!AF1219</f>
        <v>#VALUE!</v>
      </c>
      <c r="F1178" s="10" t="str">
        <f ca="1">IFERROR(LEFT('Application For TE&amp;GOTS'!AH1219,LEN('Application For TE&amp;GOTS'!AH1219)-2),"")</f>
        <v/>
      </c>
      <c r="G1178" s="10" t="e">
        <f ca="1">'Application For TE&amp;GOTS'!AI1219</f>
        <v>#VALUE!</v>
      </c>
      <c r="AF1178" s="10" t="str">
        <f ca="1">IF(MATCH(B1178,B$1:B1178,0)=ROW(B1178),B1178&amp;";","")</f>
        <v/>
      </c>
      <c r="AG1178" s="10" t="str">
        <f>IF(MATCH(C1178,C$1:C1178,0)=ROW(C1178),C1178&amp;";","")</f>
        <v/>
      </c>
      <c r="AH1178" s="10" t="str">
        <f ca="1">IF(MATCH(D1178,D$1:D1178,0)=ROW(D1178),D1178&amp;";","")</f>
        <v/>
      </c>
      <c r="AI1178" s="10" t="e">
        <f ca="1">IF(MATCH(E1178,E$1:E1178,0)=ROW(E1178),E1178&amp;";","")</f>
        <v>#VALUE!</v>
      </c>
    </row>
    <row r="1179" spans="1:35">
      <c r="A1179" s="10">
        <v>1158</v>
      </c>
      <c r="B1179" s="10" t="str">
        <f ca="1">'Application For TE&amp;GOTS'!X1220</f>
        <v/>
      </c>
      <c r="C1179" s="10">
        <f>'Application For TE&amp;GOTS'!$D1220</f>
        <v>0</v>
      </c>
      <c r="D1179" s="10" t="str" cm="1">
        <f t="array" aca="1" ref="D1179" ca="1">IFERROR(INDIRECT("'Application For TE&amp;GOTS'!L"&amp;'Application For TE&amp;GOTS'!S1220),"")</f>
        <v/>
      </c>
      <c r="E1179" s="10" t="e">
        <f ca="1">'Application For TE&amp;GOTS'!AF1220</f>
        <v>#VALUE!</v>
      </c>
      <c r="F1179" s="10" t="str">
        <f ca="1">IFERROR(LEFT('Application For TE&amp;GOTS'!AH1220,LEN('Application For TE&amp;GOTS'!AH1220)-2),"")</f>
        <v/>
      </c>
      <c r="G1179" s="10" t="e">
        <f ca="1">'Application For TE&amp;GOTS'!AI1220</f>
        <v>#VALUE!</v>
      </c>
      <c r="AF1179" s="10" t="str">
        <f ca="1">IF(MATCH(B1179,B$1:B1179,0)=ROW(B1179),B1179&amp;";","")</f>
        <v/>
      </c>
      <c r="AG1179" s="10" t="str">
        <f>IF(MATCH(C1179,C$1:C1179,0)=ROW(C1179),C1179&amp;";","")</f>
        <v/>
      </c>
      <c r="AH1179" s="10" t="str">
        <f ca="1">IF(MATCH(D1179,D$1:D1179,0)=ROW(D1179),D1179&amp;";","")</f>
        <v/>
      </c>
      <c r="AI1179" s="10" t="e">
        <f ca="1">IF(MATCH(E1179,E$1:E1179,0)=ROW(E1179),E1179&amp;";","")</f>
        <v>#VALUE!</v>
      </c>
    </row>
    <row r="1180" spans="1:35">
      <c r="A1180" s="10">
        <v>1159</v>
      </c>
      <c r="B1180" s="10" t="str">
        <f ca="1">'Application For TE&amp;GOTS'!X1221</f>
        <v/>
      </c>
      <c r="C1180" s="10">
        <f>'Application For TE&amp;GOTS'!$D1221</f>
        <v>0</v>
      </c>
      <c r="D1180" s="10" t="str" cm="1">
        <f t="array" aca="1" ref="D1180" ca="1">IFERROR(INDIRECT("'Application For TE&amp;GOTS'!L"&amp;'Application For TE&amp;GOTS'!S1221),"")</f>
        <v/>
      </c>
      <c r="E1180" s="10" t="e">
        <f ca="1">'Application For TE&amp;GOTS'!AF1221</f>
        <v>#VALUE!</v>
      </c>
      <c r="F1180" s="10" t="str">
        <f ca="1">IFERROR(LEFT('Application For TE&amp;GOTS'!AH1221,LEN('Application For TE&amp;GOTS'!AH1221)-2),"")</f>
        <v/>
      </c>
      <c r="G1180" s="10" t="e">
        <f ca="1">'Application For TE&amp;GOTS'!AI1221</f>
        <v>#VALUE!</v>
      </c>
      <c r="AF1180" s="10" t="str">
        <f ca="1">IF(MATCH(B1180,B$1:B1180,0)=ROW(B1180),B1180&amp;";","")</f>
        <v/>
      </c>
      <c r="AG1180" s="10" t="str">
        <f>IF(MATCH(C1180,C$1:C1180,0)=ROW(C1180),C1180&amp;";","")</f>
        <v/>
      </c>
      <c r="AH1180" s="10" t="str">
        <f ca="1">IF(MATCH(D1180,D$1:D1180,0)=ROW(D1180),D1180&amp;";","")</f>
        <v/>
      </c>
      <c r="AI1180" s="10" t="e">
        <f ca="1">IF(MATCH(E1180,E$1:E1180,0)=ROW(E1180),E1180&amp;";","")</f>
        <v>#VALUE!</v>
      </c>
    </row>
    <row r="1181" spans="1:35">
      <c r="A1181" s="10">
        <v>1160</v>
      </c>
      <c r="B1181" s="10" t="str">
        <f ca="1">'Application For TE&amp;GOTS'!X1222</f>
        <v/>
      </c>
      <c r="C1181" s="10">
        <f>'Application For TE&amp;GOTS'!$D1222</f>
        <v>0</v>
      </c>
      <c r="D1181" s="10" t="str" cm="1">
        <f t="array" aca="1" ref="D1181" ca="1">IFERROR(INDIRECT("'Application For TE&amp;GOTS'!L"&amp;'Application For TE&amp;GOTS'!S1222),"")</f>
        <v/>
      </c>
      <c r="E1181" s="10" t="e">
        <f ca="1">'Application For TE&amp;GOTS'!AF1222</f>
        <v>#VALUE!</v>
      </c>
      <c r="F1181" s="10" t="str">
        <f ca="1">IFERROR(LEFT('Application For TE&amp;GOTS'!AH1222,LEN('Application For TE&amp;GOTS'!AH1222)-2),"")</f>
        <v/>
      </c>
      <c r="G1181" s="10" t="e">
        <f ca="1">'Application For TE&amp;GOTS'!AI1222</f>
        <v>#VALUE!</v>
      </c>
      <c r="AF1181" s="10" t="str">
        <f ca="1">IF(MATCH(B1181,B$1:B1181,0)=ROW(B1181),B1181&amp;";","")</f>
        <v/>
      </c>
      <c r="AG1181" s="10" t="str">
        <f>IF(MATCH(C1181,C$1:C1181,0)=ROW(C1181),C1181&amp;";","")</f>
        <v/>
      </c>
      <c r="AH1181" s="10" t="str">
        <f ca="1">IF(MATCH(D1181,D$1:D1181,0)=ROW(D1181),D1181&amp;";","")</f>
        <v/>
      </c>
      <c r="AI1181" s="10" t="e">
        <f ca="1">IF(MATCH(E1181,E$1:E1181,0)=ROW(E1181),E1181&amp;";","")</f>
        <v>#VALUE!</v>
      </c>
    </row>
    <row r="1182" spans="1:35">
      <c r="A1182" s="10">
        <v>1161</v>
      </c>
      <c r="B1182" s="10" t="str">
        <f ca="1">'Application For TE&amp;GOTS'!X1223</f>
        <v/>
      </c>
      <c r="C1182" s="10">
        <f>'Application For TE&amp;GOTS'!$D1223</f>
        <v>0</v>
      </c>
      <c r="D1182" s="10" t="str" cm="1">
        <f t="array" aca="1" ref="D1182" ca="1">IFERROR(INDIRECT("'Application For TE&amp;GOTS'!L"&amp;'Application For TE&amp;GOTS'!S1223),"")</f>
        <v/>
      </c>
      <c r="E1182" s="10" t="e">
        <f ca="1">'Application For TE&amp;GOTS'!AF1223</f>
        <v>#VALUE!</v>
      </c>
      <c r="F1182" s="10" t="str">
        <f ca="1">IFERROR(LEFT('Application For TE&amp;GOTS'!AH1223,LEN('Application For TE&amp;GOTS'!AH1223)-2),"")</f>
        <v/>
      </c>
      <c r="G1182" s="10" t="e">
        <f ca="1">'Application For TE&amp;GOTS'!AI1223</f>
        <v>#VALUE!</v>
      </c>
      <c r="AF1182" s="10" t="str">
        <f ca="1">IF(MATCH(B1182,B$1:B1182,0)=ROW(B1182),B1182&amp;";","")</f>
        <v/>
      </c>
      <c r="AG1182" s="10" t="str">
        <f>IF(MATCH(C1182,C$1:C1182,0)=ROW(C1182),C1182&amp;";","")</f>
        <v/>
      </c>
      <c r="AH1182" s="10" t="str">
        <f ca="1">IF(MATCH(D1182,D$1:D1182,0)=ROW(D1182),D1182&amp;";","")</f>
        <v/>
      </c>
      <c r="AI1182" s="10" t="e">
        <f ca="1">IF(MATCH(E1182,E$1:E1182,0)=ROW(E1182),E1182&amp;";","")</f>
        <v>#VALUE!</v>
      </c>
    </row>
    <row r="1183" spans="1:35">
      <c r="A1183" s="10">
        <v>1162</v>
      </c>
      <c r="B1183" s="10" t="str">
        <f ca="1">'Application For TE&amp;GOTS'!X1224</f>
        <v/>
      </c>
      <c r="C1183" s="10">
        <f>'Application For TE&amp;GOTS'!$D1224</f>
        <v>0</v>
      </c>
      <c r="D1183" s="10" t="str" cm="1">
        <f t="array" aca="1" ref="D1183" ca="1">IFERROR(INDIRECT("'Application For TE&amp;GOTS'!L"&amp;'Application For TE&amp;GOTS'!S1224),"")</f>
        <v/>
      </c>
      <c r="E1183" s="10" t="e">
        <f ca="1">'Application For TE&amp;GOTS'!AF1224</f>
        <v>#VALUE!</v>
      </c>
      <c r="F1183" s="10" t="str">
        <f ca="1">IFERROR(LEFT('Application For TE&amp;GOTS'!AH1224,LEN('Application For TE&amp;GOTS'!AH1224)-2),"")</f>
        <v/>
      </c>
      <c r="G1183" s="10" t="e">
        <f ca="1">'Application For TE&amp;GOTS'!AI1224</f>
        <v>#VALUE!</v>
      </c>
      <c r="AF1183" s="10" t="str">
        <f ca="1">IF(MATCH(B1183,B$1:B1183,0)=ROW(B1183),B1183&amp;";","")</f>
        <v/>
      </c>
      <c r="AG1183" s="10" t="str">
        <f>IF(MATCH(C1183,C$1:C1183,0)=ROW(C1183),C1183&amp;";","")</f>
        <v/>
      </c>
      <c r="AH1183" s="10" t="str">
        <f ca="1">IF(MATCH(D1183,D$1:D1183,0)=ROW(D1183),D1183&amp;";","")</f>
        <v/>
      </c>
      <c r="AI1183" s="10" t="e">
        <f ca="1">IF(MATCH(E1183,E$1:E1183,0)=ROW(E1183),E1183&amp;";","")</f>
        <v>#VALUE!</v>
      </c>
    </row>
    <row r="1184" spans="1:35">
      <c r="A1184" s="10">
        <v>1163</v>
      </c>
      <c r="B1184" s="10" t="str">
        <f ca="1">'Application For TE&amp;GOTS'!X1225</f>
        <v/>
      </c>
      <c r="C1184" s="10">
        <f>'Application For TE&amp;GOTS'!$D1225</f>
        <v>0</v>
      </c>
      <c r="D1184" s="10" t="str" cm="1">
        <f t="array" aca="1" ref="D1184" ca="1">IFERROR(INDIRECT("'Application For TE&amp;GOTS'!L"&amp;'Application For TE&amp;GOTS'!S1225),"")</f>
        <v/>
      </c>
      <c r="E1184" s="10" t="e">
        <f ca="1">'Application For TE&amp;GOTS'!AF1225</f>
        <v>#VALUE!</v>
      </c>
      <c r="F1184" s="10" t="str">
        <f ca="1">IFERROR(LEFT('Application For TE&amp;GOTS'!AH1225,LEN('Application For TE&amp;GOTS'!AH1225)-2),"")</f>
        <v/>
      </c>
      <c r="G1184" s="10" t="e">
        <f ca="1">'Application For TE&amp;GOTS'!AI1225</f>
        <v>#VALUE!</v>
      </c>
      <c r="AF1184" s="10" t="str">
        <f ca="1">IF(MATCH(B1184,B$1:B1184,0)=ROW(B1184),B1184&amp;";","")</f>
        <v/>
      </c>
      <c r="AG1184" s="10" t="str">
        <f>IF(MATCH(C1184,C$1:C1184,0)=ROW(C1184),C1184&amp;";","")</f>
        <v/>
      </c>
      <c r="AH1184" s="10" t="str">
        <f ca="1">IF(MATCH(D1184,D$1:D1184,0)=ROW(D1184),D1184&amp;";","")</f>
        <v/>
      </c>
      <c r="AI1184" s="10" t="e">
        <f ca="1">IF(MATCH(E1184,E$1:E1184,0)=ROW(E1184),E1184&amp;";","")</f>
        <v>#VALUE!</v>
      </c>
    </row>
    <row r="1185" spans="1:35">
      <c r="A1185" s="10">
        <v>1164</v>
      </c>
      <c r="B1185" s="10" t="str">
        <f ca="1">'Application For TE&amp;GOTS'!X1226</f>
        <v/>
      </c>
      <c r="C1185" s="10">
        <f>'Application For TE&amp;GOTS'!$D1226</f>
        <v>0</v>
      </c>
      <c r="D1185" s="10" t="str" cm="1">
        <f t="array" aca="1" ref="D1185" ca="1">IFERROR(INDIRECT("'Application For TE&amp;GOTS'!L"&amp;'Application For TE&amp;GOTS'!S1226),"")</f>
        <v/>
      </c>
      <c r="E1185" s="10" t="e">
        <f ca="1">'Application For TE&amp;GOTS'!AF1226</f>
        <v>#VALUE!</v>
      </c>
      <c r="F1185" s="10" t="str">
        <f ca="1">IFERROR(LEFT('Application For TE&amp;GOTS'!AH1226,LEN('Application For TE&amp;GOTS'!AH1226)-2),"")</f>
        <v/>
      </c>
      <c r="G1185" s="10" t="e">
        <f ca="1">'Application For TE&amp;GOTS'!AI1226</f>
        <v>#VALUE!</v>
      </c>
      <c r="AF1185" s="10" t="str">
        <f ca="1">IF(MATCH(B1185,B$1:B1185,0)=ROW(B1185),B1185&amp;";","")</f>
        <v/>
      </c>
      <c r="AG1185" s="10" t="str">
        <f>IF(MATCH(C1185,C$1:C1185,0)=ROW(C1185),C1185&amp;";","")</f>
        <v/>
      </c>
      <c r="AH1185" s="10" t="str">
        <f ca="1">IF(MATCH(D1185,D$1:D1185,0)=ROW(D1185),D1185&amp;";","")</f>
        <v/>
      </c>
      <c r="AI1185" s="10" t="e">
        <f ca="1">IF(MATCH(E1185,E$1:E1185,0)=ROW(E1185),E1185&amp;";","")</f>
        <v>#VALUE!</v>
      </c>
    </row>
    <row r="1186" spans="1:35">
      <c r="A1186" s="10">
        <v>1165</v>
      </c>
      <c r="B1186" s="10" t="str">
        <f ca="1">'Application For TE&amp;GOTS'!X1227</f>
        <v/>
      </c>
      <c r="C1186" s="10">
        <f>'Application For TE&amp;GOTS'!$D1227</f>
        <v>0</v>
      </c>
      <c r="D1186" s="10" t="str" cm="1">
        <f t="array" aca="1" ref="D1186" ca="1">IFERROR(INDIRECT("'Application For TE&amp;GOTS'!L"&amp;'Application For TE&amp;GOTS'!S1227),"")</f>
        <v/>
      </c>
      <c r="E1186" s="10" t="e">
        <f ca="1">'Application For TE&amp;GOTS'!AF1227</f>
        <v>#VALUE!</v>
      </c>
      <c r="F1186" s="10" t="str">
        <f ca="1">IFERROR(LEFT('Application For TE&amp;GOTS'!AH1227,LEN('Application For TE&amp;GOTS'!AH1227)-2),"")</f>
        <v/>
      </c>
      <c r="G1186" s="10" t="e">
        <f ca="1">'Application For TE&amp;GOTS'!AI1227</f>
        <v>#VALUE!</v>
      </c>
      <c r="AF1186" s="10" t="str">
        <f ca="1">IF(MATCH(B1186,B$1:B1186,0)=ROW(B1186),B1186&amp;";","")</f>
        <v/>
      </c>
      <c r="AG1186" s="10" t="str">
        <f>IF(MATCH(C1186,C$1:C1186,0)=ROW(C1186),C1186&amp;";","")</f>
        <v/>
      </c>
      <c r="AH1186" s="10" t="str">
        <f ca="1">IF(MATCH(D1186,D$1:D1186,0)=ROW(D1186),D1186&amp;";","")</f>
        <v/>
      </c>
      <c r="AI1186" s="10" t="e">
        <f ca="1">IF(MATCH(E1186,E$1:E1186,0)=ROW(E1186),E1186&amp;";","")</f>
        <v>#VALUE!</v>
      </c>
    </row>
    <row r="1187" spans="1:35">
      <c r="A1187" s="10">
        <v>1166</v>
      </c>
      <c r="B1187" s="10" t="str">
        <f ca="1">'Application For TE&amp;GOTS'!X1228</f>
        <v/>
      </c>
      <c r="C1187" s="10">
        <f>'Application For TE&amp;GOTS'!$D1228</f>
        <v>0</v>
      </c>
      <c r="D1187" s="10" t="str" cm="1">
        <f t="array" aca="1" ref="D1187" ca="1">IFERROR(INDIRECT("'Application For TE&amp;GOTS'!L"&amp;'Application For TE&amp;GOTS'!S1228),"")</f>
        <v/>
      </c>
      <c r="E1187" s="10" t="e">
        <f ca="1">'Application For TE&amp;GOTS'!AF1228</f>
        <v>#VALUE!</v>
      </c>
      <c r="F1187" s="10" t="str">
        <f ca="1">IFERROR(LEFT('Application For TE&amp;GOTS'!AH1228,LEN('Application For TE&amp;GOTS'!AH1228)-2),"")</f>
        <v/>
      </c>
      <c r="G1187" s="10" t="e">
        <f ca="1">'Application For TE&amp;GOTS'!AI1228</f>
        <v>#VALUE!</v>
      </c>
      <c r="AF1187" s="10" t="str">
        <f ca="1">IF(MATCH(B1187,B$1:B1187,0)=ROW(B1187),B1187&amp;";","")</f>
        <v/>
      </c>
      <c r="AG1187" s="10" t="str">
        <f>IF(MATCH(C1187,C$1:C1187,0)=ROW(C1187),C1187&amp;";","")</f>
        <v/>
      </c>
      <c r="AH1187" s="10" t="str">
        <f ca="1">IF(MATCH(D1187,D$1:D1187,0)=ROW(D1187),D1187&amp;";","")</f>
        <v/>
      </c>
      <c r="AI1187" s="10" t="e">
        <f ca="1">IF(MATCH(E1187,E$1:E1187,0)=ROW(E1187),E1187&amp;";","")</f>
        <v>#VALUE!</v>
      </c>
    </row>
    <row r="1188" spans="1:35">
      <c r="A1188" s="10">
        <v>1167</v>
      </c>
      <c r="B1188" s="10" t="str">
        <f ca="1">'Application For TE&amp;GOTS'!X1229</f>
        <v/>
      </c>
      <c r="C1188" s="10">
        <f>'Application For TE&amp;GOTS'!$D1229</f>
        <v>0</v>
      </c>
      <c r="D1188" s="10" t="str" cm="1">
        <f t="array" aca="1" ref="D1188" ca="1">IFERROR(INDIRECT("'Application For TE&amp;GOTS'!L"&amp;'Application For TE&amp;GOTS'!S1229),"")</f>
        <v/>
      </c>
      <c r="E1188" s="10" t="e">
        <f ca="1">'Application For TE&amp;GOTS'!AF1229</f>
        <v>#VALUE!</v>
      </c>
      <c r="F1188" s="10" t="str">
        <f ca="1">IFERROR(LEFT('Application For TE&amp;GOTS'!AH1229,LEN('Application For TE&amp;GOTS'!AH1229)-2),"")</f>
        <v/>
      </c>
      <c r="G1188" s="10" t="e">
        <f ca="1">'Application For TE&amp;GOTS'!AI1229</f>
        <v>#VALUE!</v>
      </c>
      <c r="AF1188" s="10" t="str">
        <f ca="1">IF(MATCH(B1188,B$1:B1188,0)=ROW(B1188),B1188&amp;";","")</f>
        <v/>
      </c>
      <c r="AG1188" s="10" t="str">
        <f>IF(MATCH(C1188,C$1:C1188,0)=ROW(C1188),C1188&amp;";","")</f>
        <v/>
      </c>
      <c r="AH1188" s="10" t="str">
        <f ca="1">IF(MATCH(D1188,D$1:D1188,0)=ROW(D1188),D1188&amp;";","")</f>
        <v/>
      </c>
      <c r="AI1188" s="10" t="e">
        <f ca="1">IF(MATCH(E1188,E$1:E1188,0)=ROW(E1188),E1188&amp;";","")</f>
        <v>#VALUE!</v>
      </c>
    </row>
    <row r="1189" spans="1:35">
      <c r="A1189" s="10">
        <v>1168</v>
      </c>
      <c r="B1189" s="10" t="str">
        <f ca="1">'Application For TE&amp;GOTS'!X1230</f>
        <v/>
      </c>
      <c r="C1189" s="10">
        <f>'Application For TE&amp;GOTS'!$D1230</f>
        <v>0</v>
      </c>
      <c r="D1189" s="10" t="str" cm="1">
        <f t="array" aca="1" ref="D1189" ca="1">IFERROR(INDIRECT("'Application For TE&amp;GOTS'!L"&amp;'Application For TE&amp;GOTS'!S1230),"")</f>
        <v/>
      </c>
      <c r="E1189" s="10" t="e">
        <f ca="1">'Application For TE&amp;GOTS'!AF1230</f>
        <v>#VALUE!</v>
      </c>
      <c r="F1189" s="10" t="str">
        <f ca="1">IFERROR(LEFT('Application For TE&amp;GOTS'!AH1230,LEN('Application For TE&amp;GOTS'!AH1230)-2),"")</f>
        <v/>
      </c>
      <c r="G1189" s="10" t="e">
        <f ca="1">'Application For TE&amp;GOTS'!AI1230</f>
        <v>#VALUE!</v>
      </c>
      <c r="AF1189" s="10" t="str">
        <f ca="1">IF(MATCH(B1189,B$1:B1189,0)=ROW(B1189),B1189&amp;";","")</f>
        <v/>
      </c>
      <c r="AG1189" s="10" t="str">
        <f>IF(MATCH(C1189,C$1:C1189,0)=ROW(C1189),C1189&amp;";","")</f>
        <v/>
      </c>
      <c r="AH1189" s="10" t="str">
        <f ca="1">IF(MATCH(D1189,D$1:D1189,0)=ROW(D1189),D1189&amp;";","")</f>
        <v/>
      </c>
      <c r="AI1189" s="10" t="e">
        <f ca="1">IF(MATCH(E1189,E$1:E1189,0)=ROW(E1189),E1189&amp;";","")</f>
        <v>#VALUE!</v>
      </c>
    </row>
    <row r="1190" spans="1:35">
      <c r="A1190" s="10">
        <v>1169</v>
      </c>
      <c r="B1190" s="10" t="str">
        <f ca="1">'Application For TE&amp;GOTS'!X1231</f>
        <v/>
      </c>
      <c r="C1190" s="10">
        <f>'Application For TE&amp;GOTS'!$D1231</f>
        <v>0</v>
      </c>
      <c r="D1190" s="10" t="str" cm="1">
        <f t="array" aca="1" ref="D1190" ca="1">IFERROR(INDIRECT("'Application For TE&amp;GOTS'!L"&amp;'Application For TE&amp;GOTS'!S1231),"")</f>
        <v/>
      </c>
      <c r="E1190" s="10" t="e">
        <f ca="1">'Application For TE&amp;GOTS'!AF1231</f>
        <v>#VALUE!</v>
      </c>
      <c r="F1190" s="10" t="str">
        <f ca="1">IFERROR(LEFT('Application For TE&amp;GOTS'!AH1231,LEN('Application For TE&amp;GOTS'!AH1231)-2),"")</f>
        <v/>
      </c>
      <c r="G1190" s="10" t="e">
        <f ca="1">'Application For TE&amp;GOTS'!AI1231</f>
        <v>#VALUE!</v>
      </c>
      <c r="AF1190" s="10" t="str">
        <f ca="1">IF(MATCH(B1190,B$1:B1190,0)=ROW(B1190),B1190&amp;";","")</f>
        <v/>
      </c>
      <c r="AG1190" s="10" t="str">
        <f>IF(MATCH(C1190,C$1:C1190,0)=ROW(C1190),C1190&amp;";","")</f>
        <v/>
      </c>
      <c r="AH1190" s="10" t="str">
        <f ca="1">IF(MATCH(D1190,D$1:D1190,0)=ROW(D1190),D1190&amp;";","")</f>
        <v/>
      </c>
      <c r="AI1190" s="10" t="e">
        <f ca="1">IF(MATCH(E1190,E$1:E1190,0)=ROW(E1190),E1190&amp;";","")</f>
        <v>#VALUE!</v>
      </c>
    </row>
    <row r="1191" spans="1:35">
      <c r="A1191" s="10">
        <v>1170</v>
      </c>
      <c r="B1191" s="10" t="str">
        <f ca="1">'Application For TE&amp;GOTS'!X1232</f>
        <v/>
      </c>
      <c r="C1191" s="10">
        <f>'Application For TE&amp;GOTS'!$D1232</f>
        <v>0</v>
      </c>
      <c r="D1191" s="10" t="str" cm="1">
        <f t="array" aca="1" ref="D1191" ca="1">IFERROR(INDIRECT("'Application For TE&amp;GOTS'!L"&amp;'Application For TE&amp;GOTS'!S1232),"")</f>
        <v/>
      </c>
      <c r="E1191" s="10" t="e">
        <f ca="1">'Application For TE&amp;GOTS'!AF1232</f>
        <v>#VALUE!</v>
      </c>
      <c r="F1191" s="10" t="str">
        <f ca="1">IFERROR(LEFT('Application For TE&amp;GOTS'!AH1232,LEN('Application For TE&amp;GOTS'!AH1232)-2),"")</f>
        <v/>
      </c>
      <c r="G1191" s="10" t="e">
        <f ca="1">'Application For TE&amp;GOTS'!AI1232</f>
        <v>#VALUE!</v>
      </c>
      <c r="AF1191" s="10" t="str">
        <f ca="1">IF(MATCH(B1191,B$1:B1191,0)=ROW(B1191),B1191&amp;";","")</f>
        <v/>
      </c>
      <c r="AG1191" s="10" t="str">
        <f>IF(MATCH(C1191,C$1:C1191,0)=ROW(C1191),C1191&amp;";","")</f>
        <v/>
      </c>
      <c r="AH1191" s="10" t="str">
        <f ca="1">IF(MATCH(D1191,D$1:D1191,0)=ROW(D1191),D1191&amp;";","")</f>
        <v/>
      </c>
      <c r="AI1191" s="10" t="e">
        <f ca="1">IF(MATCH(E1191,E$1:E1191,0)=ROW(E1191),E1191&amp;";","")</f>
        <v>#VALUE!</v>
      </c>
    </row>
    <row r="1192" spans="1:35">
      <c r="A1192" s="10">
        <v>1171</v>
      </c>
      <c r="B1192" s="10" t="str">
        <f ca="1">'Application For TE&amp;GOTS'!X1233</f>
        <v/>
      </c>
      <c r="C1192" s="10">
        <f>'Application For TE&amp;GOTS'!$D1233</f>
        <v>0</v>
      </c>
      <c r="D1192" s="10" t="str" cm="1">
        <f t="array" aca="1" ref="D1192" ca="1">IFERROR(INDIRECT("'Application For TE&amp;GOTS'!L"&amp;'Application For TE&amp;GOTS'!S1233),"")</f>
        <v/>
      </c>
      <c r="E1192" s="10" t="e">
        <f ca="1">'Application For TE&amp;GOTS'!AF1233</f>
        <v>#VALUE!</v>
      </c>
      <c r="F1192" s="10" t="str">
        <f ca="1">IFERROR(LEFT('Application For TE&amp;GOTS'!AH1233,LEN('Application For TE&amp;GOTS'!AH1233)-2),"")</f>
        <v/>
      </c>
      <c r="G1192" s="10" t="e">
        <f ca="1">'Application For TE&amp;GOTS'!AI1233</f>
        <v>#VALUE!</v>
      </c>
      <c r="AF1192" s="10" t="str">
        <f ca="1">IF(MATCH(B1192,B$1:B1192,0)=ROW(B1192),B1192&amp;";","")</f>
        <v/>
      </c>
      <c r="AG1192" s="10" t="str">
        <f>IF(MATCH(C1192,C$1:C1192,0)=ROW(C1192),C1192&amp;";","")</f>
        <v/>
      </c>
      <c r="AH1192" s="10" t="str">
        <f ca="1">IF(MATCH(D1192,D$1:D1192,0)=ROW(D1192),D1192&amp;";","")</f>
        <v/>
      </c>
      <c r="AI1192" s="10" t="e">
        <f ca="1">IF(MATCH(E1192,E$1:E1192,0)=ROW(E1192),E1192&amp;";","")</f>
        <v>#VALUE!</v>
      </c>
    </row>
    <row r="1193" spans="1:35">
      <c r="A1193" s="10">
        <v>1172</v>
      </c>
      <c r="B1193" s="10" t="str">
        <f ca="1">'Application For TE&amp;GOTS'!X1234</f>
        <v/>
      </c>
      <c r="C1193" s="10">
        <f>'Application For TE&amp;GOTS'!$D1234</f>
        <v>0</v>
      </c>
      <c r="D1193" s="10" t="str" cm="1">
        <f t="array" aca="1" ref="D1193" ca="1">IFERROR(INDIRECT("'Application For TE&amp;GOTS'!L"&amp;'Application For TE&amp;GOTS'!S1234),"")</f>
        <v/>
      </c>
      <c r="E1193" s="10" t="e">
        <f ca="1">'Application For TE&amp;GOTS'!AF1234</f>
        <v>#VALUE!</v>
      </c>
      <c r="F1193" s="10" t="str">
        <f ca="1">IFERROR(LEFT('Application For TE&amp;GOTS'!AH1234,LEN('Application For TE&amp;GOTS'!AH1234)-2),"")</f>
        <v/>
      </c>
      <c r="G1193" s="10" t="e">
        <f ca="1">'Application For TE&amp;GOTS'!AI1234</f>
        <v>#VALUE!</v>
      </c>
      <c r="AF1193" s="10" t="str">
        <f ca="1">IF(MATCH(B1193,B$1:B1193,0)=ROW(B1193),B1193&amp;";","")</f>
        <v/>
      </c>
      <c r="AG1193" s="10" t="str">
        <f>IF(MATCH(C1193,C$1:C1193,0)=ROW(C1193),C1193&amp;";","")</f>
        <v/>
      </c>
      <c r="AH1193" s="10" t="str">
        <f ca="1">IF(MATCH(D1193,D$1:D1193,0)=ROW(D1193),D1193&amp;";","")</f>
        <v/>
      </c>
      <c r="AI1193" s="10" t="e">
        <f ca="1">IF(MATCH(E1193,E$1:E1193,0)=ROW(E1193),E1193&amp;";","")</f>
        <v>#VALUE!</v>
      </c>
    </row>
    <row r="1194" spans="1:35">
      <c r="A1194" s="10">
        <v>1173</v>
      </c>
      <c r="B1194" s="10" t="str">
        <f ca="1">'Application For TE&amp;GOTS'!X1235</f>
        <v/>
      </c>
      <c r="C1194" s="10">
        <f>'Application For TE&amp;GOTS'!$D1235</f>
        <v>0</v>
      </c>
      <c r="D1194" s="10" t="str" cm="1">
        <f t="array" aca="1" ref="D1194" ca="1">IFERROR(INDIRECT("'Application For TE&amp;GOTS'!L"&amp;'Application For TE&amp;GOTS'!S1235),"")</f>
        <v/>
      </c>
      <c r="E1194" s="10" t="e">
        <f ca="1">'Application For TE&amp;GOTS'!AF1235</f>
        <v>#VALUE!</v>
      </c>
      <c r="F1194" s="10" t="str">
        <f ca="1">IFERROR(LEFT('Application For TE&amp;GOTS'!AH1235,LEN('Application For TE&amp;GOTS'!AH1235)-2),"")</f>
        <v/>
      </c>
      <c r="G1194" s="10" t="e">
        <f ca="1">'Application For TE&amp;GOTS'!AI1235</f>
        <v>#VALUE!</v>
      </c>
      <c r="AF1194" s="10" t="str">
        <f ca="1">IF(MATCH(B1194,B$1:B1194,0)=ROW(B1194),B1194&amp;";","")</f>
        <v/>
      </c>
      <c r="AG1194" s="10" t="str">
        <f>IF(MATCH(C1194,C$1:C1194,0)=ROW(C1194),C1194&amp;";","")</f>
        <v/>
      </c>
      <c r="AH1194" s="10" t="str">
        <f ca="1">IF(MATCH(D1194,D$1:D1194,0)=ROW(D1194),D1194&amp;";","")</f>
        <v/>
      </c>
      <c r="AI1194" s="10" t="e">
        <f ca="1">IF(MATCH(E1194,E$1:E1194,0)=ROW(E1194),E1194&amp;";","")</f>
        <v>#VALUE!</v>
      </c>
    </row>
    <row r="1195" spans="1:35">
      <c r="A1195" s="10">
        <v>1174</v>
      </c>
      <c r="B1195" s="10" t="str">
        <f ca="1">'Application For TE&amp;GOTS'!X1236</f>
        <v/>
      </c>
      <c r="C1195" s="10">
        <f>'Application For TE&amp;GOTS'!$D1236</f>
        <v>0</v>
      </c>
      <c r="D1195" s="10" t="str" cm="1">
        <f t="array" aca="1" ref="D1195" ca="1">IFERROR(INDIRECT("'Application For TE&amp;GOTS'!L"&amp;'Application For TE&amp;GOTS'!S1236),"")</f>
        <v/>
      </c>
      <c r="E1195" s="10" t="e">
        <f ca="1">'Application For TE&amp;GOTS'!AF1236</f>
        <v>#VALUE!</v>
      </c>
      <c r="F1195" s="10" t="str">
        <f ca="1">IFERROR(LEFT('Application For TE&amp;GOTS'!AH1236,LEN('Application For TE&amp;GOTS'!AH1236)-2),"")</f>
        <v/>
      </c>
      <c r="G1195" s="10" t="e">
        <f ca="1">'Application For TE&amp;GOTS'!AI1236</f>
        <v>#VALUE!</v>
      </c>
      <c r="AF1195" s="10" t="str">
        <f ca="1">IF(MATCH(B1195,B$1:B1195,0)=ROW(B1195),B1195&amp;";","")</f>
        <v/>
      </c>
      <c r="AG1195" s="10" t="str">
        <f>IF(MATCH(C1195,C$1:C1195,0)=ROW(C1195),C1195&amp;";","")</f>
        <v/>
      </c>
      <c r="AH1195" s="10" t="str">
        <f ca="1">IF(MATCH(D1195,D$1:D1195,0)=ROW(D1195),D1195&amp;";","")</f>
        <v/>
      </c>
      <c r="AI1195" s="10" t="e">
        <f ca="1">IF(MATCH(E1195,E$1:E1195,0)=ROW(E1195),E1195&amp;";","")</f>
        <v>#VALUE!</v>
      </c>
    </row>
    <row r="1196" spans="1:35">
      <c r="A1196" s="10">
        <v>1175</v>
      </c>
      <c r="B1196" s="10" t="str">
        <f ca="1">'Application For TE&amp;GOTS'!X1237</f>
        <v/>
      </c>
      <c r="C1196" s="10">
        <f>'Application For TE&amp;GOTS'!$D1237</f>
        <v>0</v>
      </c>
      <c r="D1196" s="10" t="str" cm="1">
        <f t="array" aca="1" ref="D1196" ca="1">IFERROR(INDIRECT("'Application For TE&amp;GOTS'!L"&amp;'Application For TE&amp;GOTS'!S1237),"")</f>
        <v/>
      </c>
      <c r="E1196" s="10" t="e">
        <f ca="1">'Application For TE&amp;GOTS'!AF1237</f>
        <v>#VALUE!</v>
      </c>
      <c r="F1196" s="10" t="str">
        <f ca="1">IFERROR(LEFT('Application For TE&amp;GOTS'!AH1237,LEN('Application For TE&amp;GOTS'!AH1237)-2),"")</f>
        <v/>
      </c>
      <c r="G1196" s="10" t="e">
        <f ca="1">'Application For TE&amp;GOTS'!AI1237</f>
        <v>#VALUE!</v>
      </c>
      <c r="AF1196" s="10" t="str">
        <f ca="1">IF(MATCH(B1196,B$1:B1196,0)=ROW(B1196),B1196&amp;";","")</f>
        <v/>
      </c>
      <c r="AG1196" s="10" t="str">
        <f>IF(MATCH(C1196,C$1:C1196,0)=ROW(C1196),C1196&amp;";","")</f>
        <v/>
      </c>
      <c r="AH1196" s="10" t="str">
        <f ca="1">IF(MATCH(D1196,D$1:D1196,0)=ROW(D1196),D1196&amp;";","")</f>
        <v/>
      </c>
      <c r="AI1196" s="10" t="e">
        <f ca="1">IF(MATCH(E1196,E$1:E1196,0)=ROW(E1196),E1196&amp;";","")</f>
        <v>#VALUE!</v>
      </c>
    </row>
    <row r="1197" spans="1:35">
      <c r="A1197" s="10">
        <v>1176</v>
      </c>
      <c r="B1197" s="10" t="str">
        <f ca="1">'Application For TE&amp;GOTS'!X1238</f>
        <v/>
      </c>
      <c r="C1197" s="10">
        <f>'Application For TE&amp;GOTS'!$D1238</f>
        <v>0</v>
      </c>
      <c r="D1197" s="10" t="str" cm="1">
        <f t="array" aca="1" ref="D1197" ca="1">IFERROR(INDIRECT("'Application For TE&amp;GOTS'!L"&amp;'Application For TE&amp;GOTS'!S1238),"")</f>
        <v/>
      </c>
      <c r="E1197" s="10" t="e">
        <f ca="1">'Application For TE&amp;GOTS'!AF1238</f>
        <v>#VALUE!</v>
      </c>
      <c r="F1197" s="10" t="str">
        <f ca="1">IFERROR(LEFT('Application For TE&amp;GOTS'!AH1238,LEN('Application For TE&amp;GOTS'!AH1238)-2),"")</f>
        <v/>
      </c>
      <c r="G1197" s="10" t="e">
        <f ca="1">'Application For TE&amp;GOTS'!AI1238</f>
        <v>#VALUE!</v>
      </c>
      <c r="AF1197" s="10" t="str">
        <f ca="1">IF(MATCH(B1197,B$1:B1197,0)=ROW(B1197),B1197&amp;";","")</f>
        <v/>
      </c>
      <c r="AG1197" s="10" t="str">
        <f>IF(MATCH(C1197,C$1:C1197,0)=ROW(C1197),C1197&amp;";","")</f>
        <v/>
      </c>
      <c r="AH1197" s="10" t="str">
        <f ca="1">IF(MATCH(D1197,D$1:D1197,0)=ROW(D1197),D1197&amp;";","")</f>
        <v/>
      </c>
      <c r="AI1197" s="10" t="e">
        <f ca="1">IF(MATCH(E1197,E$1:E1197,0)=ROW(E1197),E1197&amp;";","")</f>
        <v>#VALUE!</v>
      </c>
    </row>
    <row r="1198" spans="1:35">
      <c r="A1198" s="10">
        <v>1177</v>
      </c>
      <c r="B1198" s="10" t="str">
        <f ca="1">'Application For TE&amp;GOTS'!X1239</f>
        <v/>
      </c>
      <c r="C1198" s="10">
        <f>'Application For TE&amp;GOTS'!$D1239</f>
        <v>0</v>
      </c>
      <c r="D1198" s="10" t="str" cm="1">
        <f t="array" aca="1" ref="D1198" ca="1">IFERROR(INDIRECT("'Application For TE&amp;GOTS'!L"&amp;'Application For TE&amp;GOTS'!S1239),"")</f>
        <v/>
      </c>
      <c r="E1198" s="10" t="e">
        <f ca="1">'Application For TE&amp;GOTS'!AF1239</f>
        <v>#VALUE!</v>
      </c>
      <c r="F1198" s="10" t="str">
        <f ca="1">IFERROR(LEFT('Application For TE&amp;GOTS'!AH1239,LEN('Application For TE&amp;GOTS'!AH1239)-2),"")</f>
        <v/>
      </c>
      <c r="G1198" s="10" t="e">
        <f ca="1">'Application For TE&amp;GOTS'!AI1239</f>
        <v>#VALUE!</v>
      </c>
      <c r="AF1198" s="10" t="str">
        <f ca="1">IF(MATCH(B1198,B$1:B1198,0)=ROW(B1198),B1198&amp;";","")</f>
        <v/>
      </c>
      <c r="AG1198" s="10" t="str">
        <f>IF(MATCH(C1198,C$1:C1198,0)=ROW(C1198),C1198&amp;";","")</f>
        <v/>
      </c>
      <c r="AH1198" s="10" t="str">
        <f ca="1">IF(MATCH(D1198,D$1:D1198,0)=ROW(D1198),D1198&amp;";","")</f>
        <v/>
      </c>
      <c r="AI1198" s="10" t="e">
        <f ca="1">IF(MATCH(E1198,E$1:E1198,0)=ROW(E1198),E1198&amp;";","")</f>
        <v>#VALUE!</v>
      </c>
    </row>
    <row r="1199" spans="1:35">
      <c r="A1199" s="10">
        <v>1178</v>
      </c>
      <c r="B1199" s="10" t="str">
        <f ca="1">'Application For TE&amp;GOTS'!X1240</f>
        <v/>
      </c>
      <c r="C1199" s="10">
        <f>'Application For TE&amp;GOTS'!$D1240</f>
        <v>0</v>
      </c>
      <c r="D1199" s="10" t="str" cm="1">
        <f t="array" aca="1" ref="D1199" ca="1">IFERROR(INDIRECT("'Application For TE&amp;GOTS'!L"&amp;'Application For TE&amp;GOTS'!S1240),"")</f>
        <v/>
      </c>
      <c r="E1199" s="10" t="e">
        <f ca="1">'Application For TE&amp;GOTS'!AF1240</f>
        <v>#VALUE!</v>
      </c>
      <c r="F1199" s="10" t="str">
        <f ca="1">IFERROR(LEFT('Application For TE&amp;GOTS'!AH1240,LEN('Application For TE&amp;GOTS'!AH1240)-2),"")</f>
        <v/>
      </c>
      <c r="G1199" s="10" t="e">
        <f ca="1">'Application For TE&amp;GOTS'!AI1240</f>
        <v>#VALUE!</v>
      </c>
      <c r="AF1199" s="10" t="str">
        <f ca="1">IF(MATCH(B1199,B$1:B1199,0)=ROW(B1199),B1199&amp;";","")</f>
        <v/>
      </c>
      <c r="AG1199" s="10" t="str">
        <f>IF(MATCH(C1199,C$1:C1199,0)=ROW(C1199),C1199&amp;";","")</f>
        <v/>
      </c>
      <c r="AH1199" s="10" t="str">
        <f ca="1">IF(MATCH(D1199,D$1:D1199,0)=ROW(D1199),D1199&amp;";","")</f>
        <v/>
      </c>
      <c r="AI1199" s="10" t="e">
        <f ca="1">IF(MATCH(E1199,E$1:E1199,0)=ROW(E1199),E1199&amp;";","")</f>
        <v>#VALUE!</v>
      </c>
    </row>
    <row r="1200" spans="1:35">
      <c r="A1200" s="10">
        <v>1179</v>
      </c>
      <c r="B1200" s="10" t="str">
        <f ca="1">'Application For TE&amp;GOTS'!X1241</f>
        <v/>
      </c>
      <c r="C1200" s="10">
        <f>'Application For TE&amp;GOTS'!$D1241</f>
        <v>0</v>
      </c>
      <c r="D1200" s="10" t="str" cm="1">
        <f t="array" aca="1" ref="D1200" ca="1">IFERROR(INDIRECT("'Application For TE&amp;GOTS'!L"&amp;'Application For TE&amp;GOTS'!S1241),"")</f>
        <v/>
      </c>
      <c r="E1200" s="10" t="e">
        <f ca="1">'Application For TE&amp;GOTS'!AF1241</f>
        <v>#VALUE!</v>
      </c>
      <c r="F1200" s="10" t="str">
        <f ca="1">IFERROR(LEFT('Application For TE&amp;GOTS'!AH1241,LEN('Application For TE&amp;GOTS'!AH1241)-2),"")</f>
        <v/>
      </c>
      <c r="G1200" s="10" t="e">
        <f ca="1">'Application For TE&amp;GOTS'!AI1241</f>
        <v>#VALUE!</v>
      </c>
      <c r="AF1200" s="10" t="str">
        <f ca="1">IF(MATCH(B1200,B$1:B1200,0)=ROW(B1200),B1200&amp;";","")</f>
        <v/>
      </c>
      <c r="AG1200" s="10" t="str">
        <f>IF(MATCH(C1200,C$1:C1200,0)=ROW(C1200),C1200&amp;";","")</f>
        <v/>
      </c>
      <c r="AH1200" s="10" t="str">
        <f ca="1">IF(MATCH(D1200,D$1:D1200,0)=ROW(D1200),D1200&amp;";","")</f>
        <v/>
      </c>
      <c r="AI1200" s="10" t="e">
        <f ca="1">IF(MATCH(E1200,E$1:E1200,0)=ROW(E1200),E1200&amp;";","")</f>
        <v>#VALUE!</v>
      </c>
    </row>
    <row r="1201" spans="1:35">
      <c r="A1201" s="10">
        <v>1180</v>
      </c>
      <c r="B1201" s="10" t="str">
        <f ca="1">'Application For TE&amp;GOTS'!X1242</f>
        <v/>
      </c>
      <c r="C1201" s="10">
        <f>'Application For TE&amp;GOTS'!$D1242</f>
        <v>0</v>
      </c>
      <c r="D1201" s="10" t="str" cm="1">
        <f t="array" aca="1" ref="D1201" ca="1">IFERROR(INDIRECT("'Application For TE&amp;GOTS'!L"&amp;'Application For TE&amp;GOTS'!S1242),"")</f>
        <v/>
      </c>
      <c r="E1201" s="10" t="e">
        <f ca="1">'Application For TE&amp;GOTS'!AF1242</f>
        <v>#VALUE!</v>
      </c>
      <c r="F1201" s="10" t="str">
        <f ca="1">IFERROR(LEFT('Application For TE&amp;GOTS'!AH1242,LEN('Application For TE&amp;GOTS'!AH1242)-2),"")</f>
        <v/>
      </c>
      <c r="G1201" s="10" t="e">
        <f ca="1">'Application For TE&amp;GOTS'!AI1242</f>
        <v>#VALUE!</v>
      </c>
      <c r="AF1201" s="10" t="str">
        <f ca="1">IF(MATCH(B1201,B$1:B1201,0)=ROW(B1201),B1201&amp;";","")</f>
        <v/>
      </c>
      <c r="AG1201" s="10" t="str">
        <f>IF(MATCH(C1201,C$1:C1201,0)=ROW(C1201),C1201&amp;";","")</f>
        <v/>
      </c>
      <c r="AH1201" s="10" t="str">
        <f ca="1">IF(MATCH(D1201,D$1:D1201,0)=ROW(D1201),D1201&amp;";","")</f>
        <v/>
      </c>
      <c r="AI1201" s="10" t="e">
        <f ca="1">IF(MATCH(E1201,E$1:E1201,0)=ROW(E1201),E1201&amp;";","")</f>
        <v>#VALUE!</v>
      </c>
    </row>
    <row r="1202" spans="1:35">
      <c r="A1202" s="10">
        <v>1181</v>
      </c>
      <c r="B1202" s="10" t="str">
        <f ca="1">'Application For TE&amp;GOTS'!X1243</f>
        <v/>
      </c>
      <c r="C1202" s="10">
        <f>'Application For TE&amp;GOTS'!$D1243</f>
        <v>0</v>
      </c>
      <c r="D1202" s="10" t="str" cm="1">
        <f t="array" aca="1" ref="D1202" ca="1">IFERROR(INDIRECT("'Application For TE&amp;GOTS'!L"&amp;'Application For TE&amp;GOTS'!S1243),"")</f>
        <v/>
      </c>
      <c r="E1202" s="10" t="e">
        <f ca="1">'Application For TE&amp;GOTS'!AF1243</f>
        <v>#VALUE!</v>
      </c>
      <c r="F1202" s="10" t="str">
        <f ca="1">IFERROR(LEFT('Application For TE&amp;GOTS'!AH1243,LEN('Application For TE&amp;GOTS'!AH1243)-2),"")</f>
        <v/>
      </c>
      <c r="G1202" s="10" t="e">
        <f ca="1">'Application For TE&amp;GOTS'!AI1243</f>
        <v>#VALUE!</v>
      </c>
      <c r="AF1202" s="10" t="str">
        <f ca="1">IF(MATCH(B1202,B$1:B1202,0)=ROW(B1202),B1202&amp;";","")</f>
        <v/>
      </c>
      <c r="AG1202" s="10" t="str">
        <f>IF(MATCH(C1202,C$1:C1202,0)=ROW(C1202),C1202&amp;";","")</f>
        <v/>
      </c>
      <c r="AH1202" s="10" t="str">
        <f ca="1">IF(MATCH(D1202,D$1:D1202,0)=ROW(D1202),D1202&amp;";","")</f>
        <v/>
      </c>
      <c r="AI1202" s="10" t="e">
        <f ca="1">IF(MATCH(E1202,E$1:E1202,0)=ROW(E1202),E1202&amp;";","")</f>
        <v>#VALUE!</v>
      </c>
    </row>
    <row r="1203" spans="1:35">
      <c r="A1203" s="10">
        <v>1182</v>
      </c>
      <c r="B1203" s="10" t="str">
        <f ca="1">'Application For TE&amp;GOTS'!X1244</f>
        <v/>
      </c>
      <c r="C1203" s="10">
        <f>'Application For TE&amp;GOTS'!$D1244</f>
        <v>0</v>
      </c>
      <c r="D1203" s="10" t="str" cm="1">
        <f t="array" aca="1" ref="D1203" ca="1">IFERROR(INDIRECT("'Application For TE&amp;GOTS'!L"&amp;'Application For TE&amp;GOTS'!S1244),"")</f>
        <v/>
      </c>
      <c r="E1203" s="10" t="e">
        <f ca="1">'Application For TE&amp;GOTS'!AF1244</f>
        <v>#VALUE!</v>
      </c>
      <c r="F1203" s="10" t="str">
        <f ca="1">IFERROR(LEFT('Application For TE&amp;GOTS'!AH1244,LEN('Application For TE&amp;GOTS'!AH1244)-2),"")</f>
        <v/>
      </c>
      <c r="G1203" s="10" t="e">
        <f ca="1">'Application For TE&amp;GOTS'!AI1244</f>
        <v>#VALUE!</v>
      </c>
      <c r="AF1203" s="10" t="str">
        <f ca="1">IF(MATCH(B1203,B$1:B1203,0)=ROW(B1203),B1203&amp;";","")</f>
        <v/>
      </c>
      <c r="AG1203" s="10" t="str">
        <f>IF(MATCH(C1203,C$1:C1203,0)=ROW(C1203),C1203&amp;";","")</f>
        <v/>
      </c>
      <c r="AH1203" s="10" t="str">
        <f ca="1">IF(MATCH(D1203,D$1:D1203,0)=ROW(D1203),D1203&amp;";","")</f>
        <v/>
      </c>
      <c r="AI1203" s="10" t="e">
        <f ca="1">IF(MATCH(E1203,E$1:E1203,0)=ROW(E1203),E1203&amp;";","")</f>
        <v>#VALUE!</v>
      </c>
    </row>
    <row r="1204" spans="1:35">
      <c r="A1204" s="10">
        <v>1183</v>
      </c>
      <c r="B1204" s="10" t="str">
        <f ca="1">'Application For TE&amp;GOTS'!X1245</f>
        <v/>
      </c>
      <c r="C1204" s="10">
        <f>'Application For TE&amp;GOTS'!$D1245</f>
        <v>0</v>
      </c>
      <c r="D1204" s="10" t="str" cm="1">
        <f t="array" aca="1" ref="D1204" ca="1">IFERROR(INDIRECT("'Application For TE&amp;GOTS'!L"&amp;'Application For TE&amp;GOTS'!S1245),"")</f>
        <v/>
      </c>
      <c r="E1204" s="10" t="e">
        <f ca="1">'Application For TE&amp;GOTS'!AF1245</f>
        <v>#VALUE!</v>
      </c>
      <c r="F1204" s="10" t="str">
        <f ca="1">IFERROR(LEFT('Application For TE&amp;GOTS'!AH1245,LEN('Application For TE&amp;GOTS'!AH1245)-2),"")</f>
        <v/>
      </c>
      <c r="G1204" s="10" t="e">
        <f ca="1">'Application For TE&amp;GOTS'!AI1245</f>
        <v>#VALUE!</v>
      </c>
      <c r="AF1204" s="10" t="str">
        <f ca="1">IF(MATCH(B1204,B$1:B1204,0)=ROW(B1204),B1204&amp;";","")</f>
        <v/>
      </c>
      <c r="AG1204" s="10" t="str">
        <f>IF(MATCH(C1204,C$1:C1204,0)=ROW(C1204),C1204&amp;";","")</f>
        <v/>
      </c>
      <c r="AH1204" s="10" t="str">
        <f ca="1">IF(MATCH(D1204,D$1:D1204,0)=ROW(D1204),D1204&amp;";","")</f>
        <v/>
      </c>
      <c r="AI1204" s="10" t="e">
        <f ca="1">IF(MATCH(E1204,E$1:E1204,0)=ROW(E1204),E1204&amp;";","")</f>
        <v>#VALUE!</v>
      </c>
    </row>
    <row r="1205" spans="1:35">
      <c r="A1205" s="10">
        <v>1184</v>
      </c>
      <c r="B1205" s="10" t="str">
        <f ca="1">'Application For TE&amp;GOTS'!X1246</f>
        <v/>
      </c>
      <c r="C1205" s="10">
        <f>'Application For TE&amp;GOTS'!$D1246</f>
        <v>0</v>
      </c>
      <c r="D1205" s="10" t="str" cm="1">
        <f t="array" aca="1" ref="D1205" ca="1">IFERROR(INDIRECT("'Application For TE&amp;GOTS'!L"&amp;'Application For TE&amp;GOTS'!S1246),"")</f>
        <v/>
      </c>
      <c r="E1205" s="10" t="e">
        <f ca="1">'Application For TE&amp;GOTS'!AF1246</f>
        <v>#VALUE!</v>
      </c>
      <c r="F1205" s="10" t="str">
        <f ca="1">IFERROR(LEFT('Application For TE&amp;GOTS'!AH1246,LEN('Application For TE&amp;GOTS'!AH1246)-2),"")</f>
        <v/>
      </c>
      <c r="G1205" s="10" t="e">
        <f ca="1">'Application For TE&amp;GOTS'!AI1246</f>
        <v>#VALUE!</v>
      </c>
      <c r="AF1205" s="10" t="str">
        <f ca="1">IF(MATCH(B1205,B$1:B1205,0)=ROW(B1205),B1205&amp;";","")</f>
        <v/>
      </c>
      <c r="AG1205" s="10" t="str">
        <f>IF(MATCH(C1205,C$1:C1205,0)=ROW(C1205),C1205&amp;";","")</f>
        <v/>
      </c>
      <c r="AH1205" s="10" t="str">
        <f ca="1">IF(MATCH(D1205,D$1:D1205,0)=ROW(D1205),D1205&amp;";","")</f>
        <v/>
      </c>
      <c r="AI1205" s="10" t="e">
        <f ca="1">IF(MATCH(E1205,E$1:E1205,0)=ROW(E1205),E1205&amp;";","")</f>
        <v>#VALUE!</v>
      </c>
    </row>
    <row r="1206" spans="1:35">
      <c r="A1206" s="10">
        <v>1185</v>
      </c>
      <c r="B1206" s="10" t="str">
        <f ca="1">'Application For TE&amp;GOTS'!X1247</f>
        <v/>
      </c>
      <c r="C1206" s="10">
        <f>'Application For TE&amp;GOTS'!$D1247</f>
        <v>0</v>
      </c>
      <c r="D1206" s="10" t="str" cm="1">
        <f t="array" aca="1" ref="D1206" ca="1">IFERROR(INDIRECT("'Application For TE&amp;GOTS'!L"&amp;'Application For TE&amp;GOTS'!S1247),"")</f>
        <v/>
      </c>
      <c r="E1206" s="10" t="e">
        <f ca="1">'Application For TE&amp;GOTS'!AF1247</f>
        <v>#VALUE!</v>
      </c>
      <c r="F1206" s="10" t="str">
        <f ca="1">IFERROR(LEFT('Application For TE&amp;GOTS'!AH1247,LEN('Application For TE&amp;GOTS'!AH1247)-2),"")</f>
        <v/>
      </c>
      <c r="G1206" s="10" t="e">
        <f ca="1">'Application For TE&amp;GOTS'!AI1247</f>
        <v>#VALUE!</v>
      </c>
      <c r="AF1206" s="10" t="str">
        <f ca="1">IF(MATCH(B1206,B$1:B1206,0)=ROW(B1206),B1206&amp;";","")</f>
        <v/>
      </c>
      <c r="AG1206" s="10" t="str">
        <f>IF(MATCH(C1206,C$1:C1206,0)=ROW(C1206),C1206&amp;";","")</f>
        <v/>
      </c>
      <c r="AH1206" s="10" t="str">
        <f ca="1">IF(MATCH(D1206,D$1:D1206,0)=ROW(D1206),D1206&amp;";","")</f>
        <v/>
      </c>
      <c r="AI1206" s="10" t="e">
        <f ca="1">IF(MATCH(E1206,E$1:E1206,0)=ROW(E1206),E1206&amp;";","")</f>
        <v>#VALUE!</v>
      </c>
    </row>
    <row r="1207" spans="1:35">
      <c r="A1207" s="10">
        <v>1186</v>
      </c>
      <c r="B1207" s="10" t="str">
        <f ca="1">'Application For TE&amp;GOTS'!X1248</f>
        <v/>
      </c>
      <c r="C1207" s="10">
        <f>'Application For TE&amp;GOTS'!$D1248</f>
        <v>0</v>
      </c>
      <c r="D1207" s="10" t="str" cm="1">
        <f t="array" aca="1" ref="D1207" ca="1">IFERROR(INDIRECT("'Application For TE&amp;GOTS'!L"&amp;'Application For TE&amp;GOTS'!S1248),"")</f>
        <v/>
      </c>
      <c r="E1207" s="10" t="e">
        <f ca="1">'Application For TE&amp;GOTS'!AF1248</f>
        <v>#VALUE!</v>
      </c>
      <c r="F1207" s="10" t="str">
        <f ca="1">IFERROR(LEFT('Application For TE&amp;GOTS'!AH1248,LEN('Application For TE&amp;GOTS'!AH1248)-2),"")</f>
        <v/>
      </c>
      <c r="G1207" s="10" t="e">
        <f ca="1">'Application For TE&amp;GOTS'!AI1248</f>
        <v>#VALUE!</v>
      </c>
      <c r="AF1207" s="10" t="str">
        <f ca="1">IF(MATCH(B1207,B$1:B1207,0)=ROW(B1207),B1207&amp;";","")</f>
        <v/>
      </c>
      <c r="AG1207" s="10" t="str">
        <f>IF(MATCH(C1207,C$1:C1207,0)=ROW(C1207),C1207&amp;";","")</f>
        <v/>
      </c>
      <c r="AH1207" s="10" t="str">
        <f ca="1">IF(MATCH(D1207,D$1:D1207,0)=ROW(D1207),D1207&amp;";","")</f>
        <v/>
      </c>
      <c r="AI1207" s="10" t="e">
        <f ca="1">IF(MATCH(E1207,E$1:E1207,0)=ROW(E1207),E1207&amp;";","")</f>
        <v>#VALUE!</v>
      </c>
    </row>
    <row r="1208" spans="1:35">
      <c r="A1208" s="10">
        <v>1187</v>
      </c>
      <c r="B1208" s="10" t="str">
        <f ca="1">'Application For TE&amp;GOTS'!X1249</f>
        <v/>
      </c>
      <c r="C1208" s="10">
        <f>'Application For TE&amp;GOTS'!$D1249</f>
        <v>0</v>
      </c>
      <c r="D1208" s="10" t="str" cm="1">
        <f t="array" aca="1" ref="D1208" ca="1">IFERROR(INDIRECT("'Application For TE&amp;GOTS'!L"&amp;'Application For TE&amp;GOTS'!S1249),"")</f>
        <v/>
      </c>
      <c r="E1208" s="10" t="e">
        <f ca="1">'Application For TE&amp;GOTS'!AF1249</f>
        <v>#VALUE!</v>
      </c>
      <c r="F1208" s="10" t="str">
        <f ca="1">IFERROR(LEFT('Application For TE&amp;GOTS'!AH1249,LEN('Application For TE&amp;GOTS'!AH1249)-2),"")</f>
        <v/>
      </c>
      <c r="G1208" s="10" t="e">
        <f ca="1">'Application For TE&amp;GOTS'!AI1249</f>
        <v>#VALUE!</v>
      </c>
      <c r="AF1208" s="10" t="str">
        <f ca="1">IF(MATCH(B1208,B$1:B1208,0)=ROW(B1208),B1208&amp;";","")</f>
        <v/>
      </c>
      <c r="AG1208" s="10" t="str">
        <f>IF(MATCH(C1208,C$1:C1208,0)=ROW(C1208),C1208&amp;";","")</f>
        <v/>
      </c>
      <c r="AH1208" s="10" t="str">
        <f ca="1">IF(MATCH(D1208,D$1:D1208,0)=ROW(D1208),D1208&amp;";","")</f>
        <v/>
      </c>
      <c r="AI1208" s="10" t="e">
        <f ca="1">IF(MATCH(E1208,E$1:E1208,0)=ROW(E1208),E1208&amp;";","")</f>
        <v>#VALUE!</v>
      </c>
    </row>
    <row r="1209" spans="1:35">
      <c r="A1209" s="10">
        <v>1188</v>
      </c>
      <c r="B1209" s="10" t="str">
        <f ca="1">'Application For TE&amp;GOTS'!X1250</f>
        <v/>
      </c>
      <c r="C1209" s="10">
        <f>'Application For TE&amp;GOTS'!$D1250</f>
        <v>0</v>
      </c>
      <c r="D1209" s="10" t="str" cm="1">
        <f t="array" aca="1" ref="D1209" ca="1">IFERROR(INDIRECT("'Application For TE&amp;GOTS'!L"&amp;'Application For TE&amp;GOTS'!S1250),"")</f>
        <v/>
      </c>
      <c r="E1209" s="10" t="e">
        <f ca="1">'Application For TE&amp;GOTS'!AF1250</f>
        <v>#VALUE!</v>
      </c>
      <c r="F1209" s="10" t="str">
        <f ca="1">IFERROR(LEFT('Application For TE&amp;GOTS'!AH1250,LEN('Application For TE&amp;GOTS'!AH1250)-2),"")</f>
        <v/>
      </c>
      <c r="G1209" s="10" t="e">
        <f ca="1">'Application For TE&amp;GOTS'!AI1250</f>
        <v>#VALUE!</v>
      </c>
      <c r="AF1209" s="10" t="str">
        <f ca="1">IF(MATCH(B1209,B$1:B1209,0)=ROW(B1209),B1209&amp;";","")</f>
        <v/>
      </c>
      <c r="AG1209" s="10" t="str">
        <f>IF(MATCH(C1209,C$1:C1209,0)=ROW(C1209),C1209&amp;";","")</f>
        <v/>
      </c>
      <c r="AH1209" s="10" t="str">
        <f ca="1">IF(MATCH(D1209,D$1:D1209,0)=ROW(D1209),D1209&amp;";","")</f>
        <v/>
      </c>
      <c r="AI1209" s="10" t="e">
        <f ca="1">IF(MATCH(E1209,E$1:E1209,0)=ROW(E1209),E1209&amp;";","")</f>
        <v>#VALUE!</v>
      </c>
    </row>
    <row r="1210" spans="1:35">
      <c r="A1210" s="10">
        <v>1189</v>
      </c>
      <c r="B1210" s="10" t="str">
        <f ca="1">'Application For TE&amp;GOTS'!X1251</f>
        <v/>
      </c>
      <c r="C1210" s="10">
        <f>'Application For TE&amp;GOTS'!$D1251</f>
        <v>0</v>
      </c>
      <c r="D1210" s="10" t="str" cm="1">
        <f t="array" aca="1" ref="D1210" ca="1">IFERROR(INDIRECT("'Application For TE&amp;GOTS'!L"&amp;'Application For TE&amp;GOTS'!S1251),"")</f>
        <v/>
      </c>
      <c r="E1210" s="10" t="e">
        <f ca="1">'Application For TE&amp;GOTS'!AF1251</f>
        <v>#VALUE!</v>
      </c>
      <c r="F1210" s="10" t="str">
        <f ca="1">IFERROR(LEFT('Application For TE&amp;GOTS'!AH1251,LEN('Application For TE&amp;GOTS'!AH1251)-2),"")</f>
        <v/>
      </c>
      <c r="G1210" s="10" t="e">
        <f ca="1">'Application For TE&amp;GOTS'!AI1251</f>
        <v>#VALUE!</v>
      </c>
      <c r="AF1210" s="10" t="str">
        <f ca="1">IF(MATCH(B1210,B$1:B1210,0)=ROW(B1210),B1210&amp;";","")</f>
        <v/>
      </c>
      <c r="AG1210" s="10" t="str">
        <f>IF(MATCH(C1210,C$1:C1210,0)=ROW(C1210),C1210&amp;";","")</f>
        <v/>
      </c>
      <c r="AH1210" s="10" t="str">
        <f ca="1">IF(MATCH(D1210,D$1:D1210,0)=ROW(D1210),D1210&amp;";","")</f>
        <v/>
      </c>
      <c r="AI1210" s="10" t="e">
        <f ca="1">IF(MATCH(E1210,E$1:E1210,0)=ROW(E1210),E1210&amp;";","")</f>
        <v>#VALUE!</v>
      </c>
    </row>
    <row r="1211" spans="1:35">
      <c r="A1211" s="10">
        <v>1190</v>
      </c>
      <c r="B1211" s="10" t="str">
        <f ca="1">'Application For TE&amp;GOTS'!X1252</f>
        <v/>
      </c>
      <c r="C1211" s="10">
        <f>'Application For TE&amp;GOTS'!$D1252</f>
        <v>0</v>
      </c>
      <c r="D1211" s="10" t="str" cm="1">
        <f t="array" aca="1" ref="D1211" ca="1">IFERROR(INDIRECT("'Application For TE&amp;GOTS'!L"&amp;'Application For TE&amp;GOTS'!S1252),"")</f>
        <v/>
      </c>
      <c r="E1211" s="10" t="e">
        <f ca="1">'Application For TE&amp;GOTS'!AF1252</f>
        <v>#VALUE!</v>
      </c>
      <c r="F1211" s="10" t="str">
        <f ca="1">IFERROR(LEFT('Application For TE&amp;GOTS'!AH1252,LEN('Application For TE&amp;GOTS'!AH1252)-2),"")</f>
        <v/>
      </c>
      <c r="G1211" s="10" t="e">
        <f ca="1">'Application For TE&amp;GOTS'!AI1252</f>
        <v>#VALUE!</v>
      </c>
      <c r="AF1211" s="10" t="str">
        <f ca="1">IF(MATCH(B1211,B$1:B1211,0)=ROW(B1211),B1211&amp;";","")</f>
        <v/>
      </c>
      <c r="AG1211" s="10" t="str">
        <f>IF(MATCH(C1211,C$1:C1211,0)=ROW(C1211),C1211&amp;";","")</f>
        <v/>
      </c>
      <c r="AH1211" s="10" t="str">
        <f ca="1">IF(MATCH(D1211,D$1:D1211,0)=ROW(D1211),D1211&amp;";","")</f>
        <v/>
      </c>
      <c r="AI1211" s="10" t="e">
        <f ca="1">IF(MATCH(E1211,E$1:E1211,0)=ROW(E1211),E1211&amp;";","")</f>
        <v>#VALUE!</v>
      </c>
    </row>
    <row r="1212" spans="1:35">
      <c r="A1212" s="10">
        <v>1191</v>
      </c>
      <c r="B1212" s="10" t="str">
        <f ca="1">'Application For TE&amp;GOTS'!X1253</f>
        <v/>
      </c>
      <c r="C1212" s="10">
        <f>'Application For TE&amp;GOTS'!$D1253</f>
        <v>0</v>
      </c>
      <c r="D1212" s="10" t="str" cm="1">
        <f t="array" aca="1" ref="D1212" ca="1">IFERROR(INDIRECT("'Application For TE&amp;GOTS'!L"&amp;'Application For TE&amp;GOTS'!S1253),"")</f>
        <v/>
      </c>
      <c r="E1212" s="10" t="e">
        <f ca="1">'Application For TE&amp;GOTS'!AF1253</f>
        <v>#VALUE!</v>
      </c>
      <c r="F1212" s="10" t="str">
        <f ca="1">IFERROR(LEFT('Application For TE&amp;GOTS'!AH1253,LEN('Application For TE&amp;GOTS'!AH1253)-2),"")</f>
        <v/>
      </c>
      <c r="G1212" s="10" t="e">
        <f ca="1">'Application For TE&amp;GOTS'!AI1253</f>
        <v>#VALUE!</v>
      </c>
      <c r="AF1212" s="10" t="str">
        <f ca="1">IF(MATCH(B1212,B$1:B1212,0)=ROW(B1212),B1212&amp;";","")</f>
        <v/>
      </c>
      <c r="AG1212" s="10" t="str">
        <f>IF(MATCH(C1212,C$1:C1212,0)=ROW(C1212),C1212&amp;";","")</f>
        <v/>
      </c>
      <c r="AH1212" s="10" t="str">
        <f ca="1">IF(MATCH(D1212,D$1:D1212,0)=ROW(D1212),D1212&amp;";","")</f>
        <v/>
      </c>
      <c r="AI1212" s="10" t="e">
        <f ca="1">IF(MATCH(E1212,E$1:E1212,0)=ROW(E1212),E1212&amp;";","")</f>
        <v>#VALUE!</v>
      </c>
    </row>
    <row r="1213" spans="1:35">
      <c r="A1213" s="10">
        <v>1192</v>
      </c>
      <c r="B1213" s="10" t="str">
        <f ca="1">'Application For TE&amp;GOTS'!X1254</f>
        <v/>
      </c>
      <c r="C1213" s="10">
        <f>'Application For TE&amp;GOTS'!$D1254</f>
        <v>0</v>
      </c>
      <c r="D1213" s="10" t="str" cm="1">
        <f t="array" aca="1" ref="D1213" ca="1">IFERROR(INDIRECT("'Application For TE&amp;GOTS'!L"&amp;'Application For TE&amp;GOTS'!S1254),"")</f>
        <v/>
      </c>
      <c r="E1213" s="10" t="e">
        <f ca="1">'Application For TE&amp;GOTS'!AF1254</f>
        <v>#VALUE!</v>
      </c>
      <c r="F1213" s="10" t="str">
        <f ca="1">IFERROR(LEFT('Application For TE&amp;GOTS'!AH1254,LEN('Application For TE&amp;GOTS'!AH1254)-2),"")</f>
        <v/>
      </c>
      <c r="G1213" s="10" t="e">
        <f ca="1">'Application For TE&amp;GOTS'!AI1254</f>
        <v>#VALUE!</v>
      </c>
      <c r="AF1213" s="10" t="str">
        <f ca="1">IF(MATCH(B1213,B$1:B1213,0)=ROW(B1213),B1213&amp;";","")</f>
        <v/>
      </c>
      <c r="AG1213" s="10" t="str">
        <f>IF(MATCH(C1213,C$1:C1213,0)=ROW(C1213),C1213&amp;";","")</f>
        <v/>
      </c>
      <c r="AH1213" s="10" t="str">
        <f ca="1">IF(MATCH(D1213,D$1:D1213,0)=ROW(D1213),D1213&amp;";","")</f>
        <v/>
      </c>
      <c r="AI1213" s="10" t="e">
        <f ca="1">IF(MATCH(E1213,E$1:E1213,0)=ROW(E1213),E1213&amp;";","")</f>
        <v>#VALUE!</v>
      </c>
    </row>
    <row r="1214" spans="1:35">
      <c r="A1214" s="10">
        <v>1193</v>
      </c>
      <c r="B1214" s="10" t="str">
        <f ca="1">'Application For TE&amp;GOTS'!X1255</f>
        <v/>
      </c>
      <c r="C1214" s="10">
        <f>'Application For TE&amp;GOTS'!$D1255</f>
        <v>0</v>
      </c>
      <c r="D1214" s="10" t="str" cm="1">
        <f t="array" aca="1" ref="D1214" ca="1">IFERROR(INDIRECT("'Application For TE&amp;GOTS'!L"&amp;'Application For TE&amp;GOTS'!S1255),"")</f>
        <v/>
      </c>
      <c r="E1214" s="10" t="e">
        <f ca="1">'Application For TE&amp;GOTS'!AF1255</f>
        <v>#VALUE!</v>
      </c>
      <c r="F1214" s="10" t="str">
        <f ca="1">IFERROR(LEFT('Application For TE&amp;GOTS'!AH1255,LEN('Application For TE&amp;GOTS'!AH1255)-2),"")</f>
        <v/>
      </c>
      <c r="G1214" s="10" t="e">
        <f ca="1">'Application For TE&amp;GOTS'!AI1255</f>
        <v>#VALUE!</v>
      </c>
      <c r="AF1214" s="10" t="str">
        <f ca="1">IF(MATCH(B1214,B$1:B1214,0)=ROW(B1214),B1214&amp;";","")</f>
        <v/>
      </c>
      <c r="AG1214" s="10" t="str">
        <f>IF(MATCH(C1214,C$1:C1214,0)=ROW(C1214),C1214&amp;";","")</f>
        <v/>
      </c>
      <c r="AH1214" s="10" t="str">
        <f ca="1">IF(MATCH(D1214,D$1:D1214,0)=ROW(D1214),D1214&amp;";","")</f>
        <v/>
      </c>
      <c r="AI1214" s="10" t="e">
        <f ca="1">IF(MATCH(E1214,E$1:E1214,0)=ROW(E1214),E1214&amp;";","")</f>
        <v>#VALUE!</v>
      </c>
    </row>
    <row r="1215" spans="1:35">
      <c r="A1215" s="10">
        <v>1194</v>
      </c>
      <c r="B1215" s="10" t="str">
        <f ca="1">'Application For TE&amp;GOTS'!X1256</f>
        <v/>
      </c>
      <c r="C1215" s="10">
        <f>'Application For TE&amp;GOTS'!$D1256</f>
        <v>0</v>
      </c>
      <c r="D1215" s="10" t="str" cm="1">
        <f t="array" aca="1" ref="D1215" ca="1">IFERROR(INDIRECT("'Application For TE&amp;GOTS'!L"&amp;'Application For TE&amp;GOTS'!S1256),"")</f>
        <v/>
      </c>
      <c r="E1215" s="10" t="e">
        <f ca="1">'Application For TE&amp;GOTS'!AF1256</f>
        <v>#VALUE!</v>
      </c>
      <c r="F1215" s="10" t="str">
        <f ca="1">IFERROR(LEFT('Application For TE&amp;GOTS'!AH1256,LEN('Application For TE&amp;GOTS'!AH1256)-2),"")</f>
        <v/>
      </c>
      <c r="G1215" s="10" t="e">
        <f ca="1">'Application For TE&amp;GOTS'!AI1256</f>
        <v>#VALUE!</v>
      </c>
      <c r="AF1215" s="10" t="str">
        <f ca="1">IF(MATCH(B1215,B$1:B1215,0)=ROW(B1215),B1215&amp;";","")</f>
        <v/>
      </c>
      <c r="AG1215" s="10" t="str">
        <f>IF(MATCH(C1215,C$1:C1215,0)=ROW(C1215),C1215&amp;";","")</f>
        <v/>
      </c>
      <c r="AH1215" s="10" t="str">
        <f ca="1">IF(MATCH(D1215,D$1:D1215,0)=ROW(D1215),D1215&amp;";","")</f>
        <v/>
      </c>
      <c r="AI1215" s="10" t="e">
        <f ca="1">IF(MATCH(E1215,E$1:E1215,0)=ROW(E1215),E1215&amp;";","")</f>
        <v>#VALUE!</v>
      </c>
    </row>
    <row r="1216" spans="1:35">
      <c r="A1216" s="10">
        <v>1195</v>
      </c>
      <c r="B1216" s="10" t="str">
        <f ca="1">'Application For TE&amp;GOTS'!X1257</f>
        <v/>
      </c>
      <c r="C1216" s="10">
        <f>'Application For TE&amp;GOTS'!$D1257</f>
        <v>0</v>
      </c>
      <c r="D1216" s="10" t="str" cm="1">
        <f t="array" aca="1" ref="D1216" ca="1">IFERROR(INDIRECT("'Application For TE&amp;GOTS'!L"&amp;'Application For TE&amp;GOTS'!S1257),"")</f>
        <v/>
      </c>
      <c r="E1216" s="10" t="e">
        <f ca="1">'Application For TE&amp;GOTS'!AF1257</f>
        <v>#VALUE!</v>
      </c>
      <c r="F1216" s="10" t="str">
        <f ca="1">IFERROR(LEFT('Application For TE&amp;GOTS'!AH1257,LEN('Application For TE&amp;GOTS'!AH1257)-2),"")</f>
        <v/>
      </c>
      <c r="G1216" s="10" t="e">
        <f ca="1">'Application For TE&amp;GOTS'!AI1257</f>
        <v>#VALUE!</v>
      </c>
      <c r="AF1216" s="10" t="str">
        <f ca="1">IF(MATCH(B1216,B$1:B1216,0)=ROW(B1216),B1216&amp;";","")</f>
        <v/>
      </c>
      <c r="AG1216" s="10" t="str">
        <f>IF(MATCH(C1216,C$1:C1216,0)=ROW(C1216),C1216&amp;";","")</f>
        <v/>
      </c>
      <c r="AH1216" s="10" t="str">
        <f ca="1">IF(MATCH(D1216,D$1:D1216,0)=ROW(D1216),D1216&amp;";","")</f>
        <v/>
      </c>
      <c r="AI1216" s="10" t="e">
        <f ca="1">IF(MATCH(E1216,E$1:E1216,0)=ROW(E1216),E1216&amp;";","")</f>
        <v>#VALUE!</v>
      </c>
    </row>
    <row r="1217" spans="1:35">
      <c r="A1217" s="10">
        <v>1196</v>
      </c>
      <c r="B1217" s="10" t="str">
        <f ca="1">'Application For TE&amp;GOTS'!X1258</f>
        <v/>
      </c>
      <c r="C1217" s="10">
        <f>'Application For TE&amp;GOTS'!$D1258</f>
        <v>0</v>
      </c>
      <c r="D1217" s="10" t="str" cm="1">
        <f t="array" aca="1" ref="D1217" ca="1">IFERROR(INDIRECT("'Application For TE&amp;GOTS'!L"&amp;'Application For TE&amp;GOTS'!S1258),"")</f>
        <v/>
      </c>
      <c r="E1217" s="10" t="e">
        <f ca="1">'Application For TE&amp;GOTS'!AF1258</f>
        <v>#VALUE!</v>
      </c>
      <c r="F1217" s="10" t="str">
        <f ca="1">IFERROR(LEFT('Application For TE&amp;GOTS'!AH1258,LEN('Application For TE&amp;GOTS'!AH1258)-2),"")</f>
        <v/>
      </c>
      <c r="G1217" s="10" t="e">
        <f ca="1">'Application For TE&amp;GOTS'!AI1258</f>
        <v>#VALUE!</v>
      </c>
      <c r="AF1217" s="10" t="str">
        <f ca="1">IF(MATCH(B1217,B$1:B1217,0)=ROW(B1217),B1217&amp;";","")</f>
        <v/>
      </c>
      <c r="AG1217" s="10" t="str">
        <f>IF(MATCH(C1217,C$1:C1217,0)=ROW(C1217),C1217&amp;";","")</f>
        <v/>
      </c>
      <c r="AH1217" s="10" t="str">
        <f ca="1">IF(MATCH(D1217,D$1:D1217,0)=ROW(D1217),D1217&amp;";","")</f>
        <v/>
      </c>
      <c r="AI1217" s="10" t="e">
        <f ca="1">IF(MATCH(E1217,E$1:E1217,0)=ROW(E1217),E1217&amp;";","")</f>
        <v>#VALUE!</v>
      </c>
    </row>
    <row r="1218" spans="1:35">
      <c r="A1218" s="10">
        <v>1197</v>
      </c>
      <c r="B1218" s="10" t="str">
        <f ca="1">'Application For TE&amp;GOTS'!X1259</f>
        <v/>
      </c>
      <c r="C1218" s="10">
        <f>'Application For TE&amp;GOTS'!$D1259</f>
        <v>0</v>
      </c>
      <c r="D1218" s="10" t="str" cm="1">
        <f t="array" aca="1" ref="D1218" ca="1">IFERROR(INDIRECT("'Application For TE&amp;GOTS'!L"&amp;'Application For TE&amp;GOTS'!S1259),"")</f>
        <v/>
      </c>
      <c r="E1218" s="10" t="e">
        <f ca="1">'Application For TE&amp;GOTS'!AF1259</f>
        <v>#VALUE!</v>
      </c>
      <c r="F1218" s="10" t="str">
        <f ca="1">IFERROR(LEFT('Application For TE&amp;GOTS'!AH1259,LEN('Application For TE&amp;GOTS'!AH1259)-2),"")</f>
        <v/>
      </c>
      <c r="G1218" s="10" t="e">
        <f ca="1">'Application For TE&amp;GOTS'!AI1259</f>
        <v>#VALUE!</v>
      </c>
      <c r="AF1218" s="10" t="str">
        <f ca="1">IF(MATCH(B1218,B$1:B1218,0)=ROW(B1218),B1218&amp;";","")</f>
        <v/>
      </c>
      <c r="AG1218" s="10" t="str">
        <f>IF(MATCH(C1218,C$1:C1218,0)=ROW(C1218),C1218&amp;";","")</f>
        <v/>
      </c>
      <c r="AH1218" s="10" t="str">
        <f ca="1">IF(MATCH(D1218,D$1:D1218,0)=ROW(D1218),D1218&amp;";","")</f>
        <v/>
      </c>
      <c r="AI1218" s="10" t="e">
        <f ca="1">IF(MATCH(E1218,E$1:E1218,0)=ROW(E1218),E1218&amp;";","")</f>
        <v>#VALUE!</v>
      </c>
    </row>
    <row r="1219" spans="1:35">
      <c r="A1219" s="10">
        <v>1198</v>
      </c>
      <c r="B1219" s="10" t="str">
        <f ca="1">'Application For TE&amp;GOTS'!X1260</f>
        <v/>
      </c>
      <c r="C1219" s="10">
        <f>'Application For TE&amp;GOTS'!$D1260</f>
        <v>0</v>
      </c>
      <c r="D1219" s="10" t="str" cm="1">
        <f t="array" aca="1" ref="D1219" ca="1">IFERROR(INDIRECT("'Application For TE&amp;GOTS'!L"&amp;'Application For TE&amp;GOTS'!S1260),"")</f>
        <v/>
      </c>
      <c r="E1219" s="10" t="e">
        <f ca="1">'Application For TE&amp;GOTS'!AF1260</f>
        <v>#VALUE!</v>
      </c>
      <c r="F1219" s="10" t="str">
        <f ca="1">IFERROR(LEFT('Application For TE&amp;GOTS'!AH1260,LEN('Application For TE&amp;GOTS'!AH1260)-2),"")</f>
        <v/>
      </c>
      <c r="G1219" s="10" t="e">
        <f ca="1">'Application For TE&amp;GOTS'!AI1260</f>
        <v>#VALUE!</v>
      </c>
      <c r="AF1219" s="10" t="str">
        <f ca="1">IF(MATCH(B1219,B$1:B1219,0)=ROW(B1219),B1219&amp;";","")</f>
        <v/>
      </c>
      <c r="AG1219" s="10" t="str">
        <f>IF(MATCH(C1219,C$1:C1219,0)=ROW(C1219),C1219&amp;";","")</f>
        <v/>
      </c>
      <c r="AH1219" s="10" t="str">
        <f ca="1">IF(MATCH(D1219,D$1:D1219,0)=ROW(D1219),D1219&amp;";","")</f>
        <v/>
      </c>
      <c r="AI1219" s="10" t="e">
        <f ca="1">IF(MATCH(E1219,E$1:E1219,0)=ROW(E1219),E1219&amp;";","")</f>
        <v>#VALUE!</v>
      </c>
    </row>
    <row r="1220" spans="1:35">
      <c r="A1220" s="10">
        <v>1199</v>
      </c>
      <c r="B1220" s="10" t="str">
        <f ca="1">'Application For TE&amp;GOTS'!X1261</f>
        <v/>
      </c>
      <c r="C1220" s="10">
        <f>'Application For TE&amp;GOTS'!$D1261</f>
        <v>0</v>
      </c>
      <c r="D1220" s="10" t="str" cm="1">
        <f t="array" aca="1" ref="D1220" ca="1">IFERROR(INDIRECT("'Application For TE&amp;GOTS'!L"&amp;'Application For TE&amp;GOTS'!S1261),"")</f>
        <v/>
      </c>
      <c r="E1220" s="10" t="e">
        <f ca="1">'Application For TE&amp;GOTS'!AF1261</f>
        <v>#VALUE!</v>
      </c>
      <c r="F1220" s="10" t="str">
        <f ca="1">IFERROR(LEFT('Application For TE&amp;GOTS'!AH1261,LEN('Application For TE&amp;GOTS'!AH1261)-2),"")</f>
        <v/>
      </c>
      <c r="G1220" s="10" t="e">
        <f ca="1">'Application For TE&amp;GOTS'!AI1261</f>
        <v>#VALUE!</v>
      </c>
      <c r="AF1220" s="10" t="str">
        <f ca="1">IF(MATCH(B1220,B$1:B1220,0)=ROW(B1220),B1220&amp;";","")</f>
        <v/>
      </c>
      <c r="AG1220" s="10" t="str">
        <f>IF(MATCH(C1220,C$1:C1220,0)=ROW(C1220),C1220&amp;";","")</f>
        <v/>
      </c>
      <c r="AH1220" s="10" t="str">
        <f ca="1">IF(MATCH(D1220,D$1:D1220,0)=ROW(D1220),D1220&amp;";","")</f>
        <v/>
      </c>
      <c r="AI1220" s="10" t="e">
        <f ca="1">IF(MATCH(E1220,E$1:E1220,0)=ROW(E1220),E1220&amp;";","")</f>
        <v>#VALUE!</v>
      </c>
    </row>
    <row r="1221" spans="1:35">
      <c r="A1221" s="10">
        <v>1200</v>
      </c>
      <c r="B1221" s="10" t="str">
        <f ca="1">'Application For TE&amp;GOTS'!X1262</f>
        <v/>
      </c>
      <c r="C1221" s="10">
        <f>'Application For TE&amp;GOTS'!$D1262</f>
        <v>0</v>
      </c>
      <c r="D1221" s="10" t="str" cm="1">
        <f t="array" aca="1" ref="D1221" ca="1">IFERROR(INDIRECT("'Application For TE&amp;GOTS'!L"&amp;'Application For TE&amp;GOTS'!S1262),"")</f>
        <v/>
      </c>
      <c r="E1221" s="10" t="e">
        <f ca="1">'Application For TE&amp;GOTS'!AF1262</f>
        <v>#VALUE!</v>
      </c>
      <c r="F1221" s="10" t="str">
        <f ca="1">IFERROR(LEFT('Application For TE&amp;GOTS'!AH1262,LEN('Application For TE&amp;GOTS'!AH1262)-2),"")</f>
        <v/>
      </c>
      <c r="G1221" s="10" t="e">
        <f ca="1">'Application For TE&amp;GOTS'!AI1262</f>
        <v>#VALUE!</v>
      </c>
      <c r="AF1221" s="10" t="str">
        <f ca="1">IF(MATCH(B1221,B$1:B1221,0)=ROW(B1221),B1221&amp;";","")</f>
        <v/>
      </c>
      <c r="AG1221" s="10" t="str">
        <f>IF(MATCH(C1221,C$1:C1221,0)=ROW(C1221),C1221&amp;";","")</f>
        <v/>
      </c>
      <c r="AH1221" s="10" t="str">
        <f ca="1">IF(MATCH(D1221,D$1:D1221,0)=ROW(D1221),D1221&amp;";","")</f>
        <v/>
      </c>
      <c r="AI1221" s="10" t="e">
        <f ca="1">IF(MATCH(E1221,E$1:E1221,0)=ROW(E1221),E1221&amp;";","")</f>
        <v>#VALUE!</v>
      </c>
    </row>
    <row r="1222" spans="1:35">
      <c r="A1222" s="10">
        <v>1201</v>
      </c>
      <c r="B1222" s="10" t="str">
        <f ca="1">'Application For TE&amp;GOTS'!X1263</f>
        <v/>
      </c>
      <c r="C1222" s="10">
        <f>'Application For TE&amp;GOTS'!$D1263</f>
        <v>0</v>
      </c>
      <c r="D1222" s="10" t="str" cm="1">
        <f t="array" aca="1" ref="D1222" ca="1">IFERROR(INDIRECT("'Application For TE&amp;GOTS'!L"&amp;'Application For TE&amp;GOTS'!S1263),"")</f>
        <v/>
      </c>
      <c r="E1222" s="10" t="e">
        <f ca="1">'Application For TE&amp;GOTS'!AF1263</f>
        <v>#VALUE!</v>
      </c>
      <c r="F1222" s="10" t="str">
        <f ca="1">IFERROR(LEFT('Application For TE&amp;GOTS'!AH1263,LEN('Application For TE&amp;GOTS'!AH1263)-2),"")</f>
        <v/>
      </c>
      <c r="G1222" s="10" t="e">
        <f ca="1">'Application For TE&amp;GOTS'!AI1263</f>
        <v>#VALUE!</v>
      </c>
      <c r="AF1222" s="10" t="str">
        <f ca="1">IF(MATCH(B1222,B$1:B1222,0)=ROW(B1222),B1222&amp;";","")</f>
        <v/>
      </c>
      <c r="AG1222" s="10" t="str">
        <f>IF(MATCH(C1222,C$1:C1222,0)=ROW(C1222),C1222&amp;";","")</f>
        <v/>
      </c>
      <c r="AH1222" s="10" t="str">
        <f ca="1">IF(MATCH(D1222,D$1:D1222,0)=ROW(D1222),D1222&amp;";","")</f>
        <v/>
      </c>
      <c r="AI1222" s="10" t="e">
        <f ca="1">IF(MATCH(E1222,E$1:E1222,0)=ROW(E1222),E1222&amp;";","")</f>
        <v>#VALUE!</v>
      </c>
    </row>
    <row r="1223" spans="1:35">
      <c r="A1223" s="10">
        <v>1202</v>
      </c>
      <c r="B1223" s="10" t="str">
        <f ca="1">'Application For TE&amp;GOTS'!X1264</f>
        <v/>
      </c>
      <c r="C1223" s="10">
        <f>'Application For TE&amp;GOTS'!$D1264</f>
        <v>0</v>
      </c>
      <c r="D1223" s="10" t="str" cm="1">
        <f t="array" aca="1" ref="D1223" ca="1">IFERROR(INDIRECT("'Application For TE&amp;GOTS'!L"&amp;'Application For TE&amp;GOTS'!S1264),"")</f>
        <v/>
      </c>
      <c r="E1223" s="10" t="e">
        <f ca="1">'Application For TE&amp;GOTS'!AF1264</f>
        <v>#VALUE!</v>
      </c>
      <c r="F1223" s="10" t="str">
        <f ca="1">IFERROR(LEFT('Application For TE&amp;GOTS'!AH1264,LEN('Application For TE&amp;GOTS'!AH1264)-2),"")</f>
        <v/>
      </c>
      <c r="G1223" s="10" t="e">
        <f ca="1">'Application For TE&amp;GOTS'!AI1264</f>
        <v>#VALUE!</v>
      </c>
      <c r="AF1223" s="10" t="str">
        <f ca="1">IF(MATCH(B1223,B$1:B1223,0)=ROW(B1223),B1223&amp;";","")</f>
        <v/>
      </c>
      <c r="AG1223" s="10" t="str">
        <f>IF(MATCH(C1223,C$1:C1223,0)=ROW(C1223),C1223&amp;";","")</f>
        <v/>
      </c>
      <c r="AH1223" s="10" t="str">
        <f ca="1">IF(MATCH(D1223,D$1:D1223,0)=ROW(D1223),D1223&amp;";","")</f>
        <v/>
      </c>
      <c r="AI1223" s="10" t="e">
        <f ca="1">IF(MATCH(E1223,E$1:E1223,0)=ROW(E1223),E1223&amp;";","")</f>
        <v>#VALUE!</v>
      </c>
    </row>
    <row r="1224" spans="1:35">
      <c r="A1224" s="10">
        <v>1203</v>
      </c>
      <c r="B1224" s="10" t="str">
        <f ca="1">'Application For TE&amp;GOTS'!X1265</f>
        <v/>
      </c>
      <c r="C1224" s="10">
        <f>'Application For TE&amp;GOTS'!$D1265</f>
        <v>0</v>
      </c>
      <c r="D1224" s="10" t="str" cm="1">
        <f t="array" aca="1" ref="D1224" ca="1">IFERROR(INDIRECT("'Application For TE&amp;GOTS'!L"&amp;'Application For TE&amp;GOTS'!S1265),"")</f>
        <v/>
      </c>
      <c r="E1224" s="10" t="e">
        <f ca="1">'Application For TE&amp;GOTS'!AF1265</f>
        <v>#VALUE!</v>
      </c>
      <c r="F1224" s="10" t="str">
        <f ca="1">IFERROR(LEFT('Application For TE&amp;GOTS'!AH1265,LEN('Application For TE&amp;GOTS'!AH1265)-2),"")</f>
        <v/>
      </c>
      <c r="G1224" s="10" t="e">
        <f ca="1">'Application For TE&amp;GOTS'!AI1265</f>
        <v>#VALUE!</v>
      </c>
      <c r="AF1224" s="10" t="str">
        <f ca="1">IF(MATCH(B1224,B$1:B1224,0)=ROW(B1224),B1224&amp;";","")</f>
        <v/>
      </c>
      <c r="AG1224" s="10" t="str">
        <f>IF(MATCH(C1224,C$1:C1224,0)=ROW(C1224),C1224&amp;";","")</f>
        <v/>
      </c>
      <c r="AH1224" s="10" t="str">
        <f ca="1">IF(MATCH(D1224,D$1:D1224,0)=ROW(D1224),D1224&amp;";","")</f>
        <v/>
      </c>
      <c r="AI1224" s="10" t="e">
        <f ca="1">IF(MATCH(E1224,E$1:E1224,0)=ROW(E1224),E1224&amp;";","")</f>
        <v>#VALUE!</v>
      </c>
    </row>
    <row r="1225" spans="1:35">
      <c r="A1225" s="10">
        <v>1204</v>
      </c>
      <c r="B1225" s="10" t="str">
        <f ca="1">'Application For TE&amp;GOTS'!X1266</f>
        <v/>
      </c>
      <c r="C1225" s="10">
        <f>'Application For TE&amp;GOTS'!$D1266</f>
        <v>0</v>
      </c>
      <c r="D1225" s="10" t="str" cm="1">
        <f t="array" aca="1" ref="D1225" ca="1">IFERROR(INDIRECT("'Application For TE&amp;GOTS'!L"&amp;'Application For TE&amp;GOTS'!S1266),"")</f>
        <v/>
      </c>
      <c r="E1225" s="10" t="e">
        <f ca="1">'Application For TE&amp;GOTS'!AF1266</f>
        <v>#VALUE!</v>
      </c>
      <c r="F1225" s="10" t="str">
        <f ca="1">IFERROR(LEFT('Application For TE&amp;GOTS'!AH1266,LEN('Application For TE&amp;GOTS'!AH1266)-2),"")</f>
        <v/>
      </c>
      <c r="G1225" s="10" t="e">
        <f ca="1">'Application For TE&amp;GOTS'!AI1266</f>
        <v>#VALUE!</v>
      </c>
      <c r="AF1225" s="10" t="str">
        <f ca="1">IF(MATCH(B1225,B$1:B1225,0)=ROW(B1225),B1225&amp;";","")</f>
        <v/>
      </c>
      <c r="AG1225" s="10" t="str">
        <f>IF(MATCH(C1225,C$1:C1225,0)=ROW(C1225),C1225&amp;";","")</f>
        <v/>
      </c>
      <c r="AH1225" s="10" t="str">
        <f ca="1">IF(MATCH(D1225,D$1:D1225,0)=ROW(D1225),D1225&amp;";","")</f>
        <v/>
      </c>
      <c r="AI1225" s="10" t="e">
        <f ca="1">IF(MATCH(E1225,E$1:E1225,0)=ROW(E1225),E1225&amp;";","")</f>
        <v>#VALUE!</v>
      </c>
    </row>
    <row r="1226" spans="1:35">
      <c r="A1226" s="10">
        <v>1205</v>
      </c>
      <c r="B1226" s="10" t="str">
        <f ca="1">'Application For TE&amp;GOTS'!X1267</f>
        <v/>
      </c>
      <c r="C1226" s="10">
        <f>'Application For TE&amp;GOTS'!$D1267</f>
        <v>0</v>
      </c>
      <c r="D1226" s="10" t="str" cm="1">
        <f t="array" aca="1" ref="D1226" ca="1">IFERROR(INDIRECT("'Application For TE&amp;GOTS'!L"&amp;'Application For TE&amp;GOTS'!S1267),"")</f>
        <v/>
      </c>
      <c r="E1226" s="10" t="e">
        <f ca="1">'Application For TE&amp;GOTS'!AF1267</f>
        <v>#VALUE!</v>
      </c>
      <c r="F1226" s="10" t="str">
        <f ca="1">IFERROR(LEFT('Application For TE&amp;GOTS'!AH1267,LEN('Application For TE&amp;GOTS'!AH1267)-2),"")</f>
        <v/>
      </c>
      <c r="G1226" s="10" t="e">
        <f ca="1">'Application For TE&amp;GOTS'!AI1267</f>
        <v>#VALUE!</v>
      </c>
      <c r="AF1226" s="10" t="str">
        <f ca="1">IF(MATCH(B1226,B$1:B1226,0)=ROW(B1226),B1226&amp;";","")</f>
        <v/>
      </c>
      <c r="AG1226" s="10" t="str">
        <f>IF(MATCH(C1226,C$1:C1226,0)=ROW(C1226),C1226&amp;";","")</f>
        <v/>
      </c>
      <c r="AH1226" s="10" t="str">
        <f ca="1">IF(MATCH(D1226,D$1:D1226,0)=ROW(D1226),D1226&amp;";","")</f>
        <v/>
      </c>
      <c r="AI1226" s="10" t="e">
        <f ca="1">IF(MATCH(E1226,E$1:E1226,0)=ROW(E1226),E1226&amp;";","")</f>
        <v>#VALUE!</v>
      </c>
    </row>
    <row r="1227" spans="1:35">
      <c r="A1227" s="10">
        <v>1206</v>
      </c>
      <c r="B1227" s="10" t="str">
        <f ca="1">'Application For TE&amp;GOTS'!X1268</f>
        <v/>
      </c>
      <c r="C1227" s="10">
        <f>'Application For TE&amp;GOTS'!$D1268</f>
        <v>0</v>
      </c>
      <c r="D1227" s="10" t="str" cm="1">
        <f t="array" aca="1" ref="D1227" ca="1">IFERROR(INDIRECT("'Application For TE&amp;GOTS'!L"&amp;'Application For TE&amp;GOTS'!S1268),"")</f>
        <v/>
      </c>
      <c r="E1227" s="10" t="e">
        <f ca="1">'Application For TE&amp;GOTS'!AF1268</f>
        <v>#VALUE!</v>
      </c>
      <c r="F1227" s="10" t="str">
        <f ca="1">IFERROR(LEFT('Application For TE&amp;GOTS'!AH1268,LEN('Application For TE&amp;GOTS'!AH1268)-2),"")</f>
        <v/>
      </c>
      <c r="G1227" s="10" t="e">
        <f ca="1">'Application For TE&amp;GOTS'!AI1268</f>
        <v>#VALUE!</v>
      </c>
      <c r="AF1227" s="10" t="str">
        <f ca="1">IF(MATCH(B1227,B$1:B1227,0)=ROW(B1227),B1227&amp;";","")</f>
        <v/>
      </c>
      <c r="AG1227" s="10" t="str">
        <f>IF(MATCH(C1227,C$1:C1227,0)=ROW(C1227),C1227&amp;";","")</f>
        <v/>
      </c>
      <c r="AH1227" s="10" t="str">
        <f ca="1">IF(MATCH(D1227,D$1:D1227,0)=ROW(D1227),D1227&amp;";","")</f>
        <v/>
      </c>
      <c r="AI1227" s="10" t="e">
        <f ca="1">IF(MATCH(E1227,E$1:E1227,0)=ROW(E1227),E1227&amp;";","")</f>
        <v>#VALUE!</v>
      </c>
    </row>
    <row r="1228" spans="1:35">
      <c r="A1228" s="10">
        <v>1207</v>
      </c>
      <c r="B1228" s="10" t="str">
        <f ca="1">'Application For TE&amp;GOTS'!X1269</f>
        <v/>
      </c>
      <c r="C1228" s="10">
        <f>'Application For TE&amp;GOTS'!$D1269</f>
        <v>0</v>
      </c>
      <c r="D1228" s="10" t="str" cm="1">
        <f t="array" aca="1" ref="D1228" ca="1">IFERROR(INDIRECT("'Application For TE&amp;GOTS'!L"&amp;'Application For TE&amp;GOTS'!S1269),"")</f>
        <v/>
      </c>
      <c r="E1228" s="10" t="e">
        <f ca="1">'Application For TE&amp;GOTS'!AF1269</f>
        <v>#VALUE!</v>
      </c>
      <c r="F1228" s="10" t="str">
        <f ca="1">IFERROR(LEFT('Application For TE&amp;GOTS'!AH1269,LEN('Application For TE&amp;GOTS'!AH1269)-2),"")</f>
        <v/>
      </c>
      <c r="G1228" s="10" t="e">
        <f ca="1">'Application For TE&amp;GOTS'!AI1269</f>
        <v>#VALUE!</v>
      </c>
      <c r="AF1228" s="10" t="str">
        <f ca="1">IF(MATCH(B1228,B$1:B1228,0)=ROW(B1228),B1228&amp;";","")</f>
        <v/>
      </c>
      <c r="AG1228" s="10" t="str">
        <f>IF(MATCH(C1228,C$1:C1228,0)=ROW(C1228),C1228&amp;";","")</f>
        <v/>
      </c>
      <c r="AH1228" s="10" t="str">
        <f ca="1">IF(MATCH(D1228,D$1:D1228,0)=ROW(D1228),D1228&amp;";","")</f>
        <v/>
      </c>
      <c r="AI1228" s="10" t="e">
        <f ca="1">IF(MATCH(E1228,E$1:E1228,0)=ROW(E1228),E1228&amp;";","")</f>
        <v>#VALUE!</v>
      </c>
    </row>
    <row r="1229" spans="1:35">
      <c r="A1229" s="10">
        <v>1208</v>
      </c>
      <c r="B1229" s="10" t="str">
        <f ca="1">'Application For TE&amp;GOTS'!X1270</f>
        <v/>
      </c>
      <c r="C1229" s="10">
        <f>'Application For TE&amp;GOTS'!$D1270</f>
        <v>0</v>
      </c>
      <c r="D1229" s="10" t="str" cm="1">
        <f t="array" aca="1" ref="D1229" ca="1">IFERROR(INDIRECT("'Application For TE&amp;GOTS'!L"&amp;'Application For TE&amp;GOTS'!S1270),"")</f>
        <v/>
      </c>
      <c r="E1229" s="10" t="e">
        <f ca="1">'Application For TE&amp;GOTS'!AF1270</f>
        <v>#VALUE!</v>
      </c>
      <c r="F1229" s="10" t="str">
        <f ca="1">IFERROR(LEFT('Application For TE&amp;GOTS'!AH1270,LEN('Application For TE&amp;GOTS'!AH1270)-2),"")</f>
        <v/>
      </c>
      <c r="G1229" s="10" t="e">
        <f ca="1">'Application For TE&amp;GOTS'!AI1270</f>
        <v>#VALUE!</v>
      </c>
      <c r="AF1229" s="10" t="str">
        <f ca="1">IF(MATCH(B1229,B$1:B1229,0)=ROW(B1229),B1229&amp;";","")</f>
        <v/>
      </c>
      <c r="AG1229" s="10" t="str">
        <f>IF(MATCH(C1229,C$1:C1229,0)=ROW(C1229),C1229&amp;";","")</f>
        <v/>
      </c>
      <c r="AH1229" s="10" t="str">
        <f ca="1">IF(MATCH(D1229,D$1:D1229,0)=ROW(D1229),D1229&amp;";","")</f>
        <v/>
      </c>
      <c r="AI1229" s="10" t="e">
        <f ca="1">IF(MATCH(E1229,E$1:E1229,0)=ROW(E1229),E1229&amp;";","")</f>
        <v>#VALUE!</v>
      </c>
    </row>
    <row r="1230" spans="1:35">
      <c r="A1230" s="10">
        <v>1209</v>
      </c>
      <c r="B1230" s="10" t="str">
        <f ca="1">'Application For TE&amp;GOTS'!X1271</f>
        <v/>
      </c>
      <c r="C1230" s="10">
        <f>'Application For TE&amp;GOTS'!$D1271</f>
        <v>0</v>
      </c>
      <c r="D1230" s="10" t="str" cm="1">
        <f t="array" aca="1" ref="D1230" ca="1">IFERROR(INDIRECT("'Application For TE&amp;GOTS'!L"&amp;'Application For TE&amp;GOTS'!S1271),"")</f>
        <v/>
      </c>
      <c r="E1230" s="10" t="e">
        <f ca="1">'Application For TE&amp;GOTS'!AF1271</f>
        <v>#VALUE!</v>
      </c>
      <c r="F1230" s="10" t="str">
        <f ca="1">IFERROR(LEFT('Application For TE&amp;GOTS'!AH1271,LEN('Application For TE&amp;GOTS'!AH1271)-2),"")</f>
        <v/>
      </c>
      <c r="G1230" s="10" t="e">
        <f ca="1">'Application For TE&amp;GOTS'!AI1271</f>
        <v>#VALUE!</v>
      </c>
      <c r="AF1230" s="10" t="str">
        <f ca="1">IF(MATCH(B1230,B$1:B1230,0)=ROW(B1230),B1230&amp;";","")</f>
        <v/>
      </c>
      <c r="AG1230" s="10" t="str">
        <f>IF(MATCH(C1230,C$1:C1230,0)=ROW(C1230),C1230&amp;";","")</f>
        <v/>
      </c>
      <c r="AH1230" s="10" t="str">
        <f ca="1">IF(MATCH(D1230,D$1:D1230,0)=ROW(D1230),D1230&amp;";","")</f>
        <v/>
      </c>
      <c r="AI1230" s="10" t="e">
        <f ca="1">IF(MATCH(E1230,E$1:E1230,0)=ROW(E1230),E1230&amp;";","")</f>
        <v>#VALUE!</v>
      </c>
    </row>
    <row r="1231" spans="1:35">
      <c r="A1231" s="10">
        <v>1210</v>
      </c>
      <c r="B1231" s="10" t="str">
        <f ca="1">'Application For TE&amp;GOTS'!X1272</f>
        <v/>
      </c>
      <c r="C1231" s="10">
        <f>'Application For TE&amp;GOTS'!$D1272</f>
        <v>0</v>
      </c>
      <c r="D1231" s="10" t="str" cm="1">
        <f t="array" aca="1" ref="D1231" ca="1">IFERROR(INDIRECT("'Application For TE&amp;GOTS'!L"&amp;'Application For TE&amp;GOTS'!S1272),"")</f>
        <v/>
      </c>
      <c r="E1231" s="10" t="e">
        <f ca="1">'Application For TE&amp;GOTS'!AF1272</f>
        <v>#VALUE!</v>
      </c>
      <c r="F1231" s="10" t="str">
        <f ca="1">IFERROR(LEFT('Application For TE&amp;GOTS'!AH1272,LEN('Application For TE&amp;GOTS'!AH1272)-2),"")</f>
        <v/>
      </c>
      <c r="G1231" s="10" t="e">
        <f ca="1">'Application For TE&amp;GOTS'!AI1272</f>
        <v>#VALUE!</v>
      </c>
      <c r="AF1231" s="10" t="str">
        <f ca="1">IF(MATCH(B1231,B$1:B1231,0)=ROW(B1231),B1231&amp;";","")</f>
        <v/>
      </c>
      <c r="AG1231" s="10" t="str">
        <f>IF(MATCH(C1231,C$1:C1231,0)=ROW(C1231),C1231&amp;";","")</f>
        <v/>
      </c>
      <c r="AH1231" s="10" t="str">
        <f ca="1">IF(MATCH(D1231,D$1:D1231,0)=ROW(D1231),D1231&amp;";","")</f>
        <v/>
      </c>
      <c r="AI1231" s="10" t="e">
        <f ca="1">IF(MATCH(E1231,E$1:E1231,0)=ROW(E1231),E1231&amp;";","")</f>
        <v>#VALUE!</v>
      </c>
    </row>
    <row r="1232" spans="1:35">
      <c r="A1232" s="10">
        <v>1211</v>
      </c>
      <c r="B1232" s="10" t="str">
        <f ca="1">'Application For TE&amp;GOTS'!X1273</f>
        <v/>
      </c>
      <c r="C1232" s="10">
        <f>'Application For TE&amp;GOTS'!$D1273</f>
        <v>0</v>
      </c>
      <c r="D1232" s="10" t="str" cm="1">
        <f t="array" aca="1" ref="D1232" ca="1">IFERROR(INDIRECT("'Application For TE&amp;GOTS'!L"&amp;'Application For TE&amp;GOTS'!S1273),"")</f>
        <v/>
      </c>
      <c r="E1232" s="10" t="e">
        <f ca="1">'Application For TE&amp;GOTS'!AF1273</f>
        <v>#VALUE!</v>
      </c>
      <c r="F1232" s="10" t="str">
        <f ca="1">IFERROR(LEFT('Application For TE&amp;GOTS'!AH1273,LEN('Application For TE&amp;GOTS'!AH1273)-2),"")</f>
        <v/>
      </c>
      <c r="G1232" s="10" t="e">
        <f ca="1">'Application For TE&amp;GOTS'!AI1273</f>
        <v>#VALUE!</v>
      </c>
      <c r="AF1232" s="10" t="str">
        <f ca="1">IF(MATCH(B1232,B$1:B1232,0)=ROW(B1232),B1232&amp;";","")</f>
        <v/>
      </c>
      <c r="AG1232" s="10" t="str">
        <f>IF(MATCH(C1232,C$1:C1232,0)=ROW(C1232),C1232&amp;";","")</f>
        <v/>
      </c>
      <c r="AH1232" s="10" t="str">
        <f ca="1">IF(MATCH(D1232,D$1:D1232,0)=ROW(D1232),D1232&amp;";","")</f>
        <v/>
      </c>
      <c r="AI1232" s="10" t="e">
        <f ca="1">IF(MATCH(E1232,E$1:E1232,0)=ROW(E1232),E1232&amp;";","")</f>
        <v>#VALUE!</v>
      </c>
    </row>
    <row r="1233" spans="1:35">
      <c r="A1233" s="10">
        <v>1212</v>
      </c>
      <c r="B1233" s="10" t="str">
        <f ca="1">'Application For TE&amp;GOTS'!X1274</f>
        <v/>
      </c>
      <c r="C1233" s="10">
        <f>'Application For TE&amp;GOTS'!$D1274</f>
        <v>0</v>
      </c>
      <c r="D1233" s="10" t="str" cm="1">
        <f t="array" aca="1" ref="D1233" ca="1">IFERROR(INDIRECT("'Application For TE&amp;GOTS'!L"&amp;'Application For TE&amp;GOTS'!S1274),"")</f>
        <v/>
      </c>
      <c r="E1233" s="10" t="e">
        <f ca="1">'Application For TE&amp;GOTS'!AF1274</f>
        <v>#VALUE!</v>
      </c>
      <c r="F1233" s="10" t="str">
        <f ca="1">IFERROR(LEFT('Application For TE&amp;GOTS'!AH1274,LEN('Application For TE&amp;GOTS'!AH1274)-2),"")</f>
        <v/>
      </c>
      <c r="G1233" s="10" t="e">
        <f ca="1">'Application For TE&amp;GOTS'!AI1274</f>
        <v>#VALUE!</v>
      </c>
      <c r="AF1233" s="10" t="str">
        <f ca="1">IF(MATCH(B1233,B$1:B1233,0)=ROW(B1233),B1233&amp;";","")</f>
        <v/>
      </c>
      <c r="AG1233" s="10" t="str">
        <f>IF(MATCH(C1233,C$1:C1233,0)=ROW(C1233),C1233&amp;";","")</f>
        <v/>
      </c>
      <c r="AH1233" s="10" t="str">
        <f ca="1">IF(MATCH(D1233,D$1:D1233,0)=ROW(D1233),D1233&amp;";","")</f>
        <v/>
      </c>
      <c r="AI1233" s="10" t="e">
        <f ca="1">IF(MATCH(E1233,E$1:E1233,0)=ROW(E1233),E1233&amp;";","")</f>
        <v>#VALUE!</v>
      </c>
    </row>
    <row r="1234" spans="1:35">
      <c r="A1234" s="10">
        <v>1213</v>
      </c>
      <c r="B1234" s="10" t="str">
        <f ca="1">'Application For TE&amp;GOTS'!X1275</f>
        <v/>
      </c>
      <c r="C1234" s="10">
        <f>'Application For TE&amp;GOTS'!$D1275</f>
        <v>0</v>
      </c>
      <c r="D1234" s="10" t="str" cm="1">
        <f t="array" aca="1" ref="D1234" ca="1">IFERROR(INDIRECT("'Application For TE&amp;GOTS'!L"&amp;'Application For TE&amp;GOTS'!S1275),"")</f>
        <v/>
      </c>
      <c r="E1234" s="10" t="e">
        <f ca="1">'Application For TE&amp;GOTS'!AF1275</f>
        <v>#VALUE!</v>
      </c>
      <c r="F1234" s="10" t="str">
        <f ca="1">IFERROR(LEFT('Application For TE&amp;GOTS'!AH1275,LEN('Application For TE&amp;GOTS'!AH1275)-2),"")</f>
        <v/>
      </c>
      <c r="G1234" s="10" t="e">
        <f ca="1">'Application For TE&amp;GOTS'!AI1275</f>
        <v>#VALUE!</v>
      </c>
      <c r="AF1234" s="10" t="str">
        <f ca="1">IF(MATCH(B1234,B$1:B1234,0)=ROW(B1234),B1234&amp;";","")</f>
        <v/>
      </c>
      <c r="AG1234" s="10" t="str">
        <f>IF(MATCH(C1234,C$1:C1234,0)=ROW(C1234),C1234&amp;";","")</f>
        <v/>
      </c>
      <c r="AH1234" s="10" t="str">
        <f ca="1">IF(MATCH(D1234,D$1:D1234,0)=ROW(D1234),D1234&amp;";","")</f>
        <v/>
      </c>
      <c r="AI1234" s="10" t="e">
        <f ca="1">IF(MATCH(E1234,E$1:E1234,0)=ROW(E1234),E1234&amp;";","")</f>
        <v>#VALUE!</v>
      </c>
    </row>
    <row r="1235" spans="1:35">
      <c r="A1235" s="10">
        <v>1214</v>
      </c>
      <c r="B1235" s="10" t="str">
        <f ca="1">'Application For TE&amp;GOTS'!X1276</f>
        <v/>
      </c>
      <c r="C1235" s="10">
        <f>'Application For TE&amp;GOTS'!$D1276</f>
        <v>0</v>
      </c>
      <c r="D1235" s="10" t="str" cm="1">
        <f t="array" aca="1" ref="D1235" ca="1">IFERROR(INDIRECT("'Application For TE&amp;GOTS'!L"&amp;'Application For TE&amp;GOTS'!S1276),"")</f>
        <v/>
      </c>
      <c r="E1235" s="10" t="e">
        <f ca="1">'Application For TE&amp;GOTS'!AF1276</f>
        <v>#VALUE!</v>
      </c>
      <c r="F1235" s="10" t="str">
        <f ca="1">IFERROR(LEFT('Application For TE&amp;GOTS'!AH1276,LEN('Application For TE&amp;GOTS'!AH1276)-2),"")</f>
        <v/>
      </c>
      <c r="G1235" s="10" t="e">
        <f ca="1">'Application For TE&amp;GOTS'!AI1276</f>
        <v>#VALUE!</v>
      </c>
      <c r="AF1235" s="10" t="str">
        <f ca="1">IF(MATCH(B1235,B$1:B1235,0)=ROW(B1235),B1235&amp;";","")</f>
        <v/>
      </c>
      <c r="AG1235" s="10" t="str">
        <f>IF(MATCH(C1235,C$1:C1235,0)=ROW(C1235),C1235&amp;";","")</f>
        <v/>
      </c>
      <c r="AH1235" s="10" t="str">
        <f ca="1">IF(MATCH(D1235,D$1:D1235,0)=ROW(D1235),D1235&amp;";","")</f>
        <v/>
      </c>
      <c r="AI1235" s="10" t="e">
        <f ca="1">IF(MATCH(E1235,E$1:E1235,0)=ROW(E1235),E1235&amp;";","")</f>
        <v>#VALUE!</v>
      </c>
    </row>
    <row r="1236" spans="1:35">
      <c r="A1236" s="10">
        <v>1215</v>
      </c>
      <c r="B1236" s="10" t="str">
        <f ca="1">'Application For TE&amp;GOTS'!X1277</f>
        <v/>
      </c>
      <c r="C1236" s="10">
        <f>'Application For TE&amp;GOTS'!$D1277</f>
        <v>0</v>
      </c>
      <c r="D1236" s="10" t="str" cm="1">
        <f t="array" aca="1" ref="D1236" ca="1">IFERROR(INDIRECT("'Application For TE&amp;GOTS'!L"&amp;'Application For TE&amp;GOTS'!S1277),"")</f>
        <v/>
      </c>
      <c r="E1236" s="10" t="e">
        <f ca="1">'Application For TE&amp;GOTS'!AF1277</f>
        <v>#VALUE!</v>
      </c>
      <c r="F1236" s="10" t="str">
        <f ca="1">IFERROR(LEFT('Application For TE&amp;GOTS'!AH1277,LEN('Application For TE&amp;GOTS'!AH1277)-2),"")</f>
        <v/>
      </c>
      <c r="G1236" s="10" t="e">
        <f ca="1">'Application For TE&amp;GOTS'!AI1277</f>
        <v>#VALUE!</v>
      </c>
      <c r="AF1236" s="10" t="str">
        <f ca="1">IF(MATCH(B1236,B$1:B1236,0)=ROW(B1236),B1236&amp;";","")</f>
        <v/>
      </c>
      <c r="AG1236" s="10" t="str">
        <f>IF(MATCH(C1236,C$1:C1236,0)=ROW(C1236),C1236&amp;";","")</f>
        <v/>
      </c>
      <c r="AH1236" s="10" t="str">
        <f ca="1">IF(MATCH(D1236,D$1:D1236,0)=ROW(D1236),D1236&amp;";","")</f>
        <v/>
      </c>
      <c r="AI1236" s="10" t="e">
        <f ca="1">IF(MATCH(E1236,E$1:E1236,0)=ROW(E1236),E1236&amp;";","")</f>
        <v>#VALUE!</v>
      </c>
    </row>
    <row r="1237" spans="1:35">
      <c r="A1237" s="10">
        <v>1216</v>
      </c>
      <c r="B1237" s="10" t="str">
        <f ca="1">'Application For TE&amp;GOTS'!X1278</f>
        <v/>
      </c>
      <c r="C1237" s="10">
        <f>'Application For TE&amp;GOTS'!$D1278</f>
        <v>0</v>
      </c>
      <c r="D1237" s="10" t="str" cm="1">
        <f t="array" aca="1" ref="D1237" ca="1">IFERROR(INDIRECT("'Application For TE&amp;GOTS'!L"&amp;'Application For TE&amp;GOTS'!S1278),"")</f>
        <v/>
      </c>
      <c r="E1237" s="10" t="e">
        <f ca="1">'Application For TE&amp;GOTS'!AF1278</f>
        <v>#VALUE!</v>
      </c>
      <c r="F1237" s="10" t="str">
        <f ca="1">IFERROR(LEFT('Application For TE&amp;GOTS'!AH1278,LEN('Application For TE&amp;GOTS'!AH1278)-2),"")</f>
        <v/>
      </c>
      <c r="G1237" s="10" t="e">
        <f ca="1">'Application For TE&amp;GOTS'!AI1278</f>
        <v>#VALUE!</v>
      </c>
      <c r="AF1237" s="10" t="str">
        <f ca="1">IF(MATCH(B1237,B$1:B1237,0)=ROW(B1237),B1237&amp;";","")</f>
        <v/>
      </c>
      <c r="AG1237" s="10" t="str">
        <f>IF(MATCH(C1237,C$1:C1237,0)=ROW(C1237),C1237&amp;";","")</f>
        <v/>
      </c>
      <c r="AH1237" s="10" t="str">
        <f ca="1">IF(MATCH(D1237,D$1:D1237,0)=ROW(D1237),D1237&amp;";","")</f>
        <v/>
      </c>
      <c r="AI1237" s="10" t="e">
        <f ca="1">IF(MATCH(E1237,E$1:E1237,0)=ROW(E1237),E1237&amp;";","")</f>
        <v>#VALUE!</v>
      </c>
    </row>
    <row r="1238" spans="1:35">
      <c r="A1238" s="10">
        <v>1217</v>
      </c>
      <c r="B1238" s="10" t="str">
        <f ca="1">'Application For TE&amp;GOTS'!X1279</f>
        <v/>
      </c>
      <c r="C1238" s="10">
        <f>'Application For TE&amp;GOTS'!$D1279</f>
        <v>0</v>
      </c>
      <c r="D1238" s="10" t="str" cm="1">
        <f t="array" aca="1" ref="D1238" ca="1">IFERROR(INDIRECT("'Application For TE&amp;GOTS'!L"&amp;'Application For TE&amp;GOTS'!S1279),"")</f>
        <v/>
      </c>
      <c r="E1238" s="10" t="e">
        <f ca="1">'Application For TE&amp;GOTS'!AF1279</f>
        <v>#VALUE!</v>
      </c>
      <c r="F1238" s="10" t="str">
        <f ca="1">IFERROR(LEFT('Application For TE&amp;GOTS'!AH1279,LEN('Application For TE&amp;GOTS'!AH1279)-2),"")</f>
        <v/>
      </c>
      <c r="G1238" s="10" t="e">
        <f ca="1">'Application For TE&amp;GOTS'!AI1279</f>
        <v>#VALUE!</v>
      </c>
      <c r="AF1238" s="10" t="str">
        <f ca="1">IF(MATCH(B1238,B$1:B1238,0)=ROW(B1238),B1238&amp;";","")</f>
        <v/>
      </c>
      <c r="AG1238" s="10" t="str">
        <f>IF(MATCH(C1238,C$1:C1238,0)=ROW(C1238),C1238&amp;";","")</f>
        <v/>
      </c>
      <c r="AH1238" s="10" t="str">
        <f ca="1">IF(MATCH(D1238,D$1:D1238,0)=ROW(D1238),D1238&amp;";","")</f>
        <v/>
      </c>
      <c r="AI1238" s="10" t="e">
        <f ca="1">IF(MATCH(E1238,E$1:E1238,0)=ROW(E1238),E1238&amp;";","")</f>
        <v>#VALUE!</v>
      </c>
    </row>
    <row r="1239" spans="1:35">
      <c r="A1239" s="10">
        <v>1218</v>
      </c>
      <c r="B1239" s="10" t="str">
        <f ca="1">'Application For TE&amp;GOTS'!X1280</f>
        <v/>
      </c>
      <c r="C1239" s="10">
        <f>'Application For TE&amp;GOTS'!$D1280</f>
        <v>0</v>
      </c>
      <c r="D1239" s="10" t="str" cm="1">
        <f t="array" aca="1" ref="D1239" ca="1">IFERROR(INDIRECT("'Application For TE&amp;GOTS'!L"&amp;'Application For TE&amp;GOTS'!S1280),"")</f>
        <v/>
      </c>
      <c r="E1239" s="10" t="e">
        <f ca="1">'Application For TE&amp;GOTS'!AF1280</f>
        <v>#VALUE!</v>
      </c>
      <c r="F1239" s="10" t="str">
        <f ca="1">IFERROR(LEFT('Application For TE&amp;GOTS'!AH1280,LEN('Application For TE&amp;GOTS'!AH1280)-2),"")</f>
        <v/>
      </c>
      <c r="G1239" s="10" t="e">
        <f ca="1">'Application For TE&amp;GOTS'!AI1280</f>
        <v>#VALUE!</v>
      </c>
      <c r="AF1239" s="10" t="str">
        <f ca="1">IF(MATCH(B1239,B$1:B1239,0)=ROW(B1239),B1239&amp;";","")</f>
        <v/>
      </c>
      <c r="AG1239" s="10" t="str">
        <f>IF(MATCH(C1239,C$1:C1239,0)=ROW(C1239),C1239&amp;";","")</f>
        <v/>
      </c>
      <c r="AH1239" s="10" t="str">
        <f ca="1">IF(MATCH(D1239,D$1:D1239,0)=ROW(D1239),D1239&amp;";","")</f>
        <v/>
      </c>
      <c r="AI1239" s="10" t="e">
        <f ca="1">IF(MATCH(E1239,E$1:E1239,0)=ROW(E1239),E1239&amp;";","")</f>
        <v>#VALUE!</v>
      </c>
    </row>
    <row r="1240" spans="1:35">
      <c r="A1240" s="10">
        <v>1219</v>
      </c>
      <c r="B1240" s="10" t="str">
        <f ca="1">'Application For TE&amp;GOTS'!X1281</f>
        <v/>
      </c>
      <c r="C1240" s="10">
        <f>'Application For TE&amp;GOTS'!$D1281</f>
        <v>0</v>
      </c>
      <c r="D1240" s="10" t="str" cm="1">
        <f t="array" aca="1" ref="D1240" ca="1">IFERROR(INDIRECT("'Application For TE&amp;GOTS'!L"&amp;'Application For TE&amp;GOTS'!S1281),"")</f>
        <v/>
      </c>
      <c r="E1240" s="10" t="e">
        <f ca="1">'Application For TE&amp;GOTS'!AF1281</f>
        <v>#VALUE!</v>
      </c>
      <c r="F1240" s="10" t="str">
        <f ca="1">IFERROR(LEFT('Application For TE&amp;GOTS'!AH1281,LEN('Application For TE&amp;GOTS'!AH1281)-2),"")</f>
        <v/>
      </c>
      <c r="G1240" s="10" t="e">
        <f ca="1">'Application For TE&amp;GOTS'!AI1281</f>
        <v>#VALUE!</v>
      </c>
      <c r="AF1240" s="10" t="str">
        <f ca="1">IF(MATCH(B1240,B$1:B1240,0)=ROW(B1240),B1240&amp;";","")</f>
        <v/>
      </c>
      <c r="AG1240" s="10" t="str">
        <f>IF(MATCH(C1240,C$1:C1240,0)=ROW(C1240),C1240&amp;";","")</f>
        <v/>
      </c>
      <c r="AH1240" s="10" t="str">
        <f ca="1">IF(MATCH(D1240,D$1:D1240,0)=ROW(D1240),D1240&amp;";","")</f>
        <v/>
      </c>
      <c r="AI1240" s="10" t="e">
        <f ca="1">IF(MATCH(E1240,E$1:E1240,0)=ROW(E1240),E1240&amp;";","")</f>
        <v>#VALUE!</v>
      </c>
    </row>
    <row r="1241" spans="1:35">
      <c r="A1241" s="10">
        <v>1220</v>
      </c>
      <c r="B1241" s="10" t="str">
        <f ca="1">'Application For TE&amp;GOTS'!X1282</f>
        <v/>
      </c>
      <c r="C1241" s="10">
        <f>'Application For TE&amp;GOTS'!$D1282</f>
        <v>0</v>
      </c>
      <c r="D1241" s="10" t="str" cm="1">
        <f t="array" aca="1" ref="D1241" ca="1">IFERROR(INDIRECT("'Application For TE&amp;GOTS'!L"&amp;'Application For TE&amp;GOTS'!S1282),"")</f>
        <v/>
      </c>
      <c r="E1241" s="10" t="e">
        <f ca="1">'Application For TE&amp;GOTS'!AF1282</f>
        <v>#VALUE!</v>
      </c>
      <c r="F1241" s="10" t="str">
        <f ca="1">IFERROR(LEFT('Application For TE&amp;GOTS'!AH1282,LEN('Application For TE&amp;GOTS'!AH1282)-2),"")</f>
        <v/>
      </c>
      <c r="G1241" s="10" t="e">
        <f ca="1">'Application For TE&amp;GOTS'!AI1282</f>
        <v>#VALUE!</v>
      </c>
      <c r="AF1241" s="10" t="str">
        <f ca="1">IF(MATCH(B1241,B$1:B1241,0)=ROW(B1241),B1241&amp;";","")</f>
        <v/>
      </c>
      <c r="AG1241" s="10" t="str">
        <f>IF(MATCH(C1241,C$1:C1241,0)=ROW(C1241),C1241&amp;";","")</f>
        <v/>
      </c>
      <c r="AH1241" s="10" t="str">
        <f ca="1">IF(MATCH(D1241,D$1:D1241,0)=ROW(D1241),D1241&amp;";","")</f>
        <v/>
      </c>
      <c r="AI1241" s="10" t="e">
        <f ca="1">IF(MATCH(E1241,E$1:E1241,0)=ROW(E1241),E1241&amp;";","")</f>
        <v>#VALUE!</v>
      </c>
    </row>
    <row r="1242" spans="1:35">
      <c r="A1242" s="10">
        <v>1221</v>
      </c>
      <c r="B1242" s="10" t="str">
        <f ca="1">'Application For TE&amp;GOTS'!X1283</f>
        <v/>
      </c>
      <c r="C1242" s="10">
        <f>'Application For TE&amp;GOTS'!$D1283</f>
        <v>0</v>
      </c>
      <c r="D1242" s="10" t="str" cm="1">
        <f t="array" aca="1" ref="D1242" ca="1">IFERROR(INDIRECT("'Application For TE&amp;GOTS'!L"&amp;'Application For TE&amp;GOTS'!S1283),"")</f>
        <v/>
      </c>
      <c r="E1242" s="10" t="e">
        <f ca="1">'Application For TE&amp;GOTS'!AF1283</f>
        <v>#VALUE!</v>
      </c>
      <c r="F1242" s="10" t="str">
        <f ca="1">IFERROR(LEFT('Application For TE&amp;GOTS'!AH1283,LEN('Application For TE&amp;GOTS'!AH1283)-2),"")</f>
        <v/>
      </c>
      <c r="G1242" s="10" t="e">
        <f ca="1">'Application For TE&amp;GOTS'!AI1283</f>
        <v>#VALUE!</v>
      </c>
      <c r="AF1242" s="10" t="str">
        <f ca="1">IF(MATCH(B1242,B$1:B1242,0)=ROW(B1242),B1242&amp;";","")</f>
        <v/>
      </c>
      <c r="AG1242" s="10" t="str">
        <f>IF(MATCH(C1242,C$1:C1242,0)=ROW(C1242),C1242&amp;";","")</f>
        <v/>
      </c>
      <c r="AH1242" s="10" t="str">
        <f ca="1">IF(MATCH(D1242,D$1:D1242,0)=ROW(D1242),D1242&amp;";","")</f>
        <v/>
      </c>
      <c r="AI1242" s="10" t="e">
        <f ca="1">IF(MATCH(E1242,E$1:E1242,0)=ROW(E1242),E1242&amp;";","")</f>
        <v>#VALUE!</v>
      </c>
    </row>
    <row r="1243" spans="1:35">
      <c r="A1243" s="10">
        <v>1222</v>
      </c>
      <c r="B1243" s="10" t="str">
        <f ca="1">'Application For TE&amp;GOTS'!X1284</f>
        <v/>
      </c>
      <c r="C1243" s="10">
        <f>'Application For TE&amp;GOTS'!$D1284</f>
        <v>0</v>
      </c>
      <c r="D1243" s="10" t="str" cm="1">
        <f t="array" aca="1" ref="D1243" ca="1">IFERROR(INDIRECT("'Application For TE&amp;GOTS'!L"&amp;'Application For TE&amp;GOTS'!S1284),"")</f>
        <v/>
      </c>
      <c r="E1243" s="10" t="e">
        <f ca="1">'Application For TE&amp;GOTS'!AF1284</f>
        <v>#VALUE!</v>
      </c>
      <c r="F1243" s="10" t="str">
        <f ca="1">IFERROR(LEFT('Application For TE&amp;GOTS'!AH1284,LEN('Application For TE&amp;GOTS'!AH1284)-2),"")</f>
        <v/>
      </c>
      <c r="G1243" s="10" t="e">
        <f ca="1">'Application For TE&amp;GOTS'!AI1284</f>
        <v>#VALUE!</v>
      </c>
      <c r="AF1243" s="10" t="str">
        <f ca="1">IF(MATCH(B1243,B$1:B1243,0)=ROW(B1243),B1243&amp;";","")</f>
        <v/>
      </c>
      <c r="AG1243" s="10" t="str">
        <f>IF(MATCH(C1243,C$1:C1243,0)=ROW(C1243),C1243&amp;";","")</f>
        <v/>
      </c>
      <c r="AH1243" s="10" t="str">
        <f ca="1">IF(MATCH(D1243,D$1:D1243,0)=ROW(D1243),D1243&amp;";","")</f>
        <v/>
      </c>
      <c r="AI1243" s="10" t="e">
        <f ca="1">IF(MATCH(E1243,E$1:E1243,0)=ROW(E1243),E1243&amp;";","")</f>
        <v>#VALUE!</v>
      </c>
    </row>
    <row r="1244" spans="1:35">
      <c r="A1244" s="10">
        <v>1223</v>
      </c>
      <c r="B1244" s="10" t="str">
        <f ca="1">'Application For TE&amp;GOTS'!X1285</f>
        <v/>
      </c>
      <c r="C1244" s="10">
        <f>'Application For TE&amp;GOTS'!$D1285</f>
        <v>0</v>
      </c>
      <c r="D1244" s="10" t="str" cm="1">
        <f t="array" aca="1" ref="D1244" ca="1">IFERROR(INDIRECT("'Application For TE&amp;GOTS'!L"&amp;'Application For TE&amp;GOTS'!S1285),"")</f>
        <v/>
      </c>
      <c r="E1244" s="10" t="e">
        <f ca="1">'Application For TE&amp;GOTS'!AF1285</f>
        <v>#VALUE!</v>
      </c>
      <c r="F1244" s="10" t="str">
        <f ca="1">IFERROR(LEFT('Application For TE&amp;GOTS'!AH1285,LEN('Application For TE&amp;GOTS'!AH1285)-2),"")</f>
        <v/>
      </c>
      <c r="G1244" s="10" t="e">
        <f ca="1">'Application For TE&amp;GOTS'!AI1285</f>
        <v>#VALUE!</v>
      </c>
      <c r="AF1244" s="10" t="str">
        <f ca="1">IF(MATCH(B1244,B$1:B1244,0)=ROW(B1244),B1244&amp;";","")</f>
        <v/>
      </c>
      <c r="AG1244" s="10" t="str">
        <f>IF(MATCH(C1244,C$1:C1244,0)=ROW(C1244),C1244&amp;";","")</f>
        <v/>
      </c>
      <c r="AH1244" s="10" t="str">
        <f ca="1">IF(MATCH(D1244,D$1:D1244,0)=ROW(D1244),D1244&amp;";","")</f>
        <v/>
      </c>
      <c r="AI1244" s="10" t="e">
        <f ca="1">IF(MATCH(E1244,E$1:E1244,0)=ROW(E1244),E1244&amp;";","")</f>
        <v>#VALUE!</v>
      </c>
    </row>
    <row r="1245" spans="1:35">
      <c r="A1245" s="10">
        <v>1224</v>
      </c>
      <c r="B1245" s="10" t="str">
        <f ca="1">'Application For TE&amp;GOTS'!X1286</f>
        <v/>
      </c>
      <c r="C1245" s="10">
        <f>'Application For TE&amp;GOTS'!$D1286</f>
        <v>0</v>
      </c>
      <c r="D1245" s="10" t="str" cm="1">
        <f t="array" aca="1" ref="D1245" ca="1">IFERROR(INDIRECT("'Application For TE&amp;GOTS'!L"&amp;'Application For TE&amp;GOTS'!S1286),"")</f>
        <v/>
      </c>
      <c r="E1245" s="10" t="e">
        <f ca="1">'Application For TE&amp;GOTS'!AF1286</f>
        <v>#VALUE!</v>
      </c>
      <c r="F1245" s="10" t="str">
        <f ca="1">IFERROR(LEFT('Application For TE&amp;GOTS'!AH1286,LEN('Application For TE&amp;GOTS'!AH1286)-2),"")</f>
        <v/>
      </c>
      <c r="G1245" s="10" t="e">
        <f ca="1">'Application For TE&amp;GOTS'!AI1286</f>
        <v>#VALUE!</v>
      </c>
      <c r="AF1245" s="10" t="str">
        <f ca="1">IF(MATCH(B1245,B$1:B1245,0)=ROW(B1245),B1245&amp;";","")</f>
        <v/>
      </c>
      <c r="AG1245" s="10" t="str">
        <f>IF(MATCH(C1245,C$1:C1245,0)=ROW(C1245),C1245&amp;";","")</f>
        <v/>
      </c>
      <c r="AH1245" s="10" t="str">
        <f ca="1">IF(MATCH(D1245,D$1:D1245,0)=ROW(D1245),D1245&amp;";","")</f>
        <v/>
      </c>
      <c r="AI1245" s="10" t="e">
        <f ca="1">IF(MATCH(E1245,E$1:E1245,0)=ROW(E1245),E1245&amp;";","")</f>
        <v>#VALUE!</v>
      </c>
    </row>
    <row r="1246" spans="1:35">
      <c r="A1246" s="10">
        <v>1225</v>
      </c>
      <c r="B1246" s="10" t="str">
        <f ca="1">'Application For TE&amp;GOTS'!X1287</f>
        <v/>
      </c>
      <c r="C1246" s="10">
        <f>'Application For TE&amp;GOTS'!$D1287</f>
        <v>0</v>
      </c>
      <c r="D1246" s="10" t="str" cm="1">
        <f t="array" aca="1" ref="D1246" ca="1">IFERROR(INDIRECT("'Application For TE&amp;GOTS'!L"&amp;'Application For TE&amp;GOTS'!S1287),"")</f>
        <v/>
      </c>
      <c r="E1246" s="10" t="e">
        <f ca="1">'Application For TE&amp;GOTS'!AF1287</f>
        <v>#VALUE!</v>
      </c>
      <c r="F1246" s="10" t="str">
        <f ca="1">IFERROR(LEFT('Application For TE&amp;GOTS'!AH1287,LEN('Application For TE&amp;GOTS'!AH1287)-2),"")</f>
        <v/>
      </c>
      <c r="G1246" s="10" t="e">
        <f ca="1">'Application For TE&amp;GOTS'!AI1287</f>
        <v>#VALUE!</v>
      </c>
      <c r="AF1246" s="10" t="str">
        <f ca="1">IF(MATCH(B1246,B$1:B1246,0)=ROW(B1246),B1246&amp;";","")</f>
        <v/>
      </c>
      <c r="AG1246" s="10" t="str">
        <f>IF(MATCH(C1246,C$1:C1246,0)=ROW(C1246),C1246&amp;";","")</f>
        <v/>
      </c>
      <c r="AH1246" s="10" t="str">
        <f ca="1">IF(MATCH(D1246,D$1:D1246,0)=ROW(D1246),D1246&amp;";","")</f>
        <v/>
      </c>
      <c r="AI1246" s="10" t="e">
        <f ca="1">IF(MATCH(E1246,E$1:E1246,0)=ROW(E1246),E1246&amp;";","")</f>
        <v>#VALUE!</v>
      </c>
    </row>
    <row r="1247" spans="1:35">
      <c r="A1247" s="10">
        <v>1226</v>
      </c>
      <c r="B1247" s="10" t="str">
        <f ca="1">'Application For TE&amp;GOTS'!X1288</f>
        <v/>
      </c>
      <c r="C1247" s="10">
        <f>'Application For TE&amp;GOTS'!$D1288</f>
        <v>0</v>
      </c>
      <c r="D1247" s="10" t="str" cm="1">
        <f t="array" aca="1" ref="D1247" ca="1">IFERROR(INDIRECT("'Application For TE&amp;GOTS'!L"&amp;'Application For TE&amp;GOTS'!S1288),"")</f>
        <v/>
      </c>
      <c r="E1247" s="10" t="e">
        <f ca="1">'Application For TE&amp;GOTS'!AF1288</f>
        <v>#VALUE!</v>
      </c>
      <c r="F1247" s="10" t="str">
        <f ca="1">IFERROR(LEFT('Application For TE&amp;GOTS'!AH1288,LEN('Application For TE&amp;GOTS'!AH1288)-2),"")</f>
        <v/>
      </c>
      <c r="G1247" s="10" t="e">
        <f ca="1">'Application For TE&amp;GOTS'!AI1288</f>
        <v>#VALUE!</v>
      </c>
      <c r="AF1247" s="10" t="str">
        <f ca="1">IF(MATCH(B1247,B$1:B1247,0)=ROW(B1247),B1247&amp;";","")</f>
        <v/>
      </c>
      <c r="AG1247" s="10" t="str">
        <f>IF(MATCH(C1247,C$1:C1247,0)=ROW(C1247),C1247&amp;";","")</f>
        <v/>
      </c>
      <c r="AH1247" s="10" t="str">
        <f ca="1">IF(MATCH(D1247,D$1:D1247,0)=ROW(D1247),D1247&amp;";","")</f>
        <v/>
      </c>
      <c r="AI1247" s="10" t="e">
        <f ca="1">IF(MATCH(E1247,E$1:E1247,0)=ROW(E1247),E1247&amp;";","")</f>
        <v>#VALUE!</v>
      </c>
    </row>
    <row r="1248" spans="1:35">
      <c r="A1248" s="10">
        <v>1227</v>
      </c>
      <c r="B1248" s="10" t="str">
        <f ca="1">'Application For TE&amp;GOTS'!X1289</f>
        <v/>
      </c>
      <c r="C1248" s="10">
        <f>'Application For TE&amp;GOTS'!$D1289</f>
        <v>0</v>
      </c>
      <c r="D1248" s="10" t="str" cm="1">
        <f t="array" aca="1" ref="D1248" ca="1">IFERROR(INDIRECT("'Application For TE&amp;GOTS'!L"&amp;'Application For TE&amp;GOTS'!S1289),"")</f>
        <v/>
      </c>
      <c r="E1248" s="10" t="e">
        <f ca="1">'Application For TE&amp;GOTS'!AF1289</f>
        <v>#VALUE!</v>
      </c>
      <c r="F1248" s="10" t="str">
        <f ca="1">IFERROR(LEFT('Application For TE&amp;GOTS'!AH1289,LEN('Application For TE&amp;GOTS'!AH1289)-2),"")</f>
        <v/>
      </c>
      <c r="G1248" s="10" t="e">
        <f ca="1">'Application For TE&amp;GOTS'!AI1289</f>
        <v>#VALUE!</v>
      </c>
      <c r="AF1248" s="10" t="str">
        <f ca="1">IF(MATCH(B1248,B$1:B1248,0)=ROW(B1248),B1248&amp;";","")</f>
        <v/>
      </c>
      <c r="AG1248" s="10" t="str">
        <f>IF(MATCH(C1248,C$1:C1248,0)=ROW(C1248),C1248&amp;";","")</f>
        <v/>
      </c>
      <c r="AH1248" s="10" t="str">
        <f ca="1">IF(MATCH(D1248,D$1:D1248,0)=ROW(D1248),D1248&amp;";","")</f>
        <v/>
      </c>
      <c r="AI1248" s="10" t="e">
        <f ca="1">IF(MATCH(E1248,E$1:E1248,0)=ROW(E1248),E1248&amp;";","")</f>
        <v>#VALUE!</v>
      </c>
    </row>
    <row r="1249" spans="1:35">
      <c r="A1249" s="10">
        <v>1228</v>
      </c>
      <c r="B1249" s="10" t="str">
        <f ca="1">'Application For TE&amp;GOTS'!X1290</f>
        <v/>
      </c>
      <c r="C1249" s="10">
        <f>'Application For TE&amp;GOTS'!$D1290</f>
        <v>0</v>
      </c>
      <c r="D1249" s="10" t="str" cm="1">
        <f t="array" aca="1" ref="D1249" ca="1">IFERROR(INDIRECT("'Application For TE&amp;GOTS'!L"&amp;'Application For TE&amp;GOTS'!S1290),"")</f>
        <v/>
      </c>
      <c r="E1249" s="10" t="e">
        <f ca="1">'Application For TE&amp;GOTS'!AF1290</f>
        <v>#VALUE!</v>
      </c>
      <c r="F1249" s="10" t="str">
        <f ca="1">IFERROR(LEFT('Application For TE&amp;GOTS'!AH1290,LEN('Application For TE&amp;GOTS'!AH1290)-2),"")</f>
        <v/>
      </c>
      <c r="G1249" s="10" t="e">
        <f ca="1">'Application For TE&amp;GOTS'!AI1290</f>
        <v>#VALUE!</v>
      </c>
      <c r="AF1249" s="10" t="str">
        <f ca="1">IF(MATCH(B1249,B$1:B1249,0)=ROW(B1249),B1249&amp;";","")</f>
        <v/>
      </c>
      <c r="AG1249" s="10" t="str">
        <f>IF(MATCH(C1249,C$1:C1249,0)=ROW(C1249),C1249&amp;";","")</f>
        <v/>
      </c>
      <c r="AH1249" s="10" t="str">
        <f ca="1">IF(MATCH(D1249,D$1:D1249,0)=ROW(D1249),D1249&amp;";","")</f>
        <v/>
      </c>
      <c r="AI1249" s="10" t="e">
        <f ca="1">IF(MATCH(E1249,E$1:E1249,0)=ROW(E1249),E1249&amp;";","")</f>
        <v>#VALUE!</v>
      </c>
    </row>
    <row r="1250" spans="1:35">
      <c r="A1250" s="10">
        <v>1229</v>
      </c>
      <c r="B1250" s="10" t="str">
        <f ca="1">'Application For TE&amp;GOTS'!X1291</f>
        <v/>
      </c>
      <c r="C1250" s="10">
        <f>'Application For TE&amp;GOTS'!$D1291</f>
        <v>0</v>
      </c>
      <c r="D1250" s="10" t="str" cm="1">
        <f t="array" aca="1" ref="D1250" ca="1">IFERROR(INDIRECT("'Application For TE&amp;GOTS'!L"&amp;'Application For TE&amp;GOTS'!S1291),"")</f>
        <v/>
      </c>
      <c r="E1250" s="10" t="e">
        <f ca="1">'Application For TE&amp;GOTS'!AF1291</f>
        <v>#VALUE!</v>
      </c>
      <c r="F1250" s="10" t="str">
        <f ca="1">IFERROR(LEFT('Application For TE&amp;GOTS'!AH1291,LEN('Application For TE&amp;GOTS'!AH1291)-2),"")</f>
        <v/>
      </c>
      <c r="G1250" s="10" t="e">
        <f ca="1">'Application For TE&amp;GOTS'!AI1291</f>
        <v>#VALUE!</v>
      </c>
      <c r="AF1250" s="10" t="str">
        <f ca="1">IF(MATCH(B1250,B$1:B1250,0)=ROW(B1250),B1250&amp;";","")</f>
        <v/>
      </c>
      <c r="AG1250" s="10" t="str">
        <f>IF(MATCH(C1250,C$1:C1250,0)=ROW(C1250),C1250&amp;";","")</f>
        <v/>
      </c>
      <c r="AH1250" s="10" t="str">
        <f ca="1">IF(MATCH(D1250,D$1:D1250,0)=ROW(D1250),D1250&amp;";","")</f>
        <v/>
      </c>
      <c r="AI1250" s="10" t="e">
        <f ca="1">IF(MATCH(E1250,E$1:E1250,0)=ROW(E1250),E1250&amp;";","")</f>
        <v>#VALUE!</v>
      </c>
    </row>
    <row r="1251" spans="1:35">
      <c r="A1251" s="10">
        <v>1230</v>
      </c>
      <c r="B1251" s="10" t="str">
        <f ca="1">'Application For TE&amp;GOTS'!X1292</f>
        <v/>
      </c>
      <c r="C1251" s="10">
        <f>'Application For TE&amp;GOTS'!$D1292</f>
        <v>0</v>
      </c>
      <c r="D1251" s="10" t="str" cm="1">
        <f t="array" aca="1" ref="D1251" ca="1">IFERROR(INDIRECT("'Application For TE&amp;GOTS'!L"&amp;'Application For TE&amp;GOTS'!S1292),"")</f>
        <v/>
      </c>
      <c r="E1251" s="10" t="e">
        <f ca="1">'Application For TE&amp;GOTS'!AF1292</f>
        <v>#VALUE!</v>
      </c>
      <c r="F1251" s="10" t="str">
        <f ca="1">IFERROR(LEFT('Application For TE&amp;GOTS'!AH1292,LEN('Application For TE&amp;GOTS'!AH1292)-2),"")</f>
        <v/>
      </c>
      <c r="G1251" s="10" t="e">
        <f ca="1">'Application For TE&amp;GOTS'!AI1292</f>
        <v>#VALUE!</v>
      </c>
      <c r="AF1251" s="10" t="str">
        <f ca="1">IF(MATCH(B1251,B$1:B1251,0)=ROW(B1251),B1251&amp;";","")</f>
        <v/>
      </c>
      <c r="AG1251" s="10" t="str">
        <f>IF(MATCH(C1251,C$1:C1251,0)=ROW(C1251),C1251&amp;";","")</f>
        <v/>
      </c>
      <c r="AH1251" s="10" t="str">
        <f ca="1">IF(MATCH(D1251,D$1:D1251,0)=ROW(D1251),D1251&amp;";","")</f>
        <v/>
      </c>
      <c r="AI1251" s="10" t="e">
        <f ca="1">IF(MATCH(E1251,E$1:E1251,0)=ROW(E1251),E1251&amp;";","")</f>
        <v>#VALUE!</v>
      </c>
    </row>
    <row r="1252" spans="1:35">
      <c r="A1252" s="10">
        <v>1231</v>
      </c>
      <c r="B1252" s="10" t="str">
        <f ca="1">'Application For TE&amp;GOTS'!X1293</f>
        <v/>
      </c>
      <c r="C1252" s="10">
        <f>'Application For TE&amp;GOTS'!$D1293</f>
        <v>0</v>
      </c>
      <c r="D1252" s="10" t="str" cm="1">
        <f t="array" aca="1" ref="D1252" ca="1">IFERROR(INDIRECT("'Application For TE&amp;GOTS'!L"&amp;'Application For TE&amp;GOTS'!S1293),"")</f>
        <v/>
      </c>
      <c r="E1252" s="10" t="e">
        <f ca="1">'Application For TE&amp;GOTS'!AF1293</f>
        <v>#VALUE!</v>
      </c>
      <c r="F1252" s="10" t="str">
        <f ca="1">IFERROR(LEFT('Application For TE&amp;GOTS'!AH1293,LEN('Application For TE&amp;GOTS'!AH1293)-2),"")</f>
        <v/>
      </c>
      <c r="G1252" s="10" t="e">
        <f ca="1">'Application For TE&amp;GOTS'!AI1293</f>
        <v>#VALUE!</v>
      </c>
      <c r="AF1252" s="10" t="str">
        <f ca="1">IF(MATCH(B1252,B$1:B1252,0)=ROW(B1252),B1252&amp;";","")</f>
        <v/>
      </c>
      <c r="AG1252" s="10" t="str">
        <f>IF(MATCH(C1252,C$1:C1252,0)=ROW(C1252),C1252&amp;";","")</f>
        <v/>
      </c>
      <c r="AH1252" s="10" t="str">
        <f ca="1">IF(MATCH(D1252,D$1:D1252,0)=ROW(D1252),D1252&amp;";","")</f>
        <v/>
      </c>
      <c r="AI1252" s="10" t="e">
        <f ca="1">IF(MATCH(E1252,E$1:E1252,0)=ROW(E1252),E1252&amp;";","")</f>
        <v>#VALUE!</v>
      </c>
    </row>
    <row r="1253" spans="1:35">
      <c r="A1253" s="10">
        <v>1232</v>
      </c>
      <c r="B1253" s="10" t="str">
        <f ca="1">'Application For TE&amp;GOTS'!X1294</f>
        <v/>
      </c>
      <c r="C1253" s="10">
        <f>'Application For TE&amp;GOTS'!$D1294</f>
        <v>0</v>
      </c>
      <c r="D1253" s="10" t="str" cm="1">
        <f t="array" aca="1" ref="D1253" ca="1">IFERROR(INDIRECT("'Application For TE&amp;GOTS'!L"&amp;'Application For TE&amp;GOTS'!S1294),"")</f>
        <v/>
      </c>
      <c r="E1253" s="10" t="e">
        <f ca="1">'Application For TE&amp;GOTS'!AF1294</f>
        <v>#VALUE!</v>
      </c>
      <c r="F1253" s="10" t="str">
        <f ca="1">IFERROR(LEFT('Application For TE&amp;GOTS'!AH1294,LEN('Application For TE&amp;GOTS'!AH1294)-2),"")</f>
        <v/>
      </c>
      <c r="G1253" s="10" t="e">
        <f ca="1">'Application For TE&amp;GOTS'!AI1294</f>
        <v>#VALUE!</v>
      </c>
      <c r="AF1253" s="10" t="str">
        <f ca="1">IF(MATCH(B1253,B$1:B1253,0)=ROW(B1253),B1253&amp;";","")</f>
        <v/>
      </c>
      <c r="AG1253" s="10" t="str">
        <f>IF(MATCH(C1253,C$1:C1253,0)=ROW(C1253),C1253&amp;";","")</f>
        <v/>
      </c>
      <c r="AH1253" s="10" t="str">
        <f ca="1">IF(MATCH(D1253,D$1:D1253,0)=ROW(D1253),D1253&amp;";","")</f>
        <v/>
      </c>
      <c r="AI1253" s="10" t="e">
        <f ca="1">IF(MATCH(E1253,E$1:E1253,0)=ROW(E1253),E1253&amp;";","")</f>
        <v>#VALUE!</v>
      </c>
    </row>
    <row r="1254" spans="1:35">
      <c r="A1254" s="10">
        <v>1233</v>
      </c>
      <c r="B1254" s="10" t="str">
        <f ca="1">'Application For TE&amp;GOTS'!X1295</f>
        <v/>
      </c>
      <c r="C1254" s="10">
        <f>'Application For TE&amp;GOTS'!$D1295</f>
        <v>0</v>
      </c>
      <c r="D1254" s="10" t="str" cm="1">
        <f t="array" aca="1" ref="D1254" ca="1">IFERROR(INDIRECT("'Application For TE&amp;GOTS'!L"&amp;'Application For TE&amp;GOTS'!S1295),"")</f>
        <v/>
      </c>
      <c r="E1254" s="10" t="e">
        <f ca="1">'Application For TE&amp;GOTS'!AF1295</f>
        <v>#VALUE!</v>
      </c>
      <c r="F1254" s="10" t="str">
        <f ca="1">IFERROR(LEFT('Application For TE&amp;GOTS'!AH1295,LEN('Application For TE&amp;GOTS'!AH1295)-2),"")</f>
        <v/>
      </c>
      <c r="G1254" s="10" t="e">
        <f ca="1">'Application For TE&amp;GOTS'!AI1295</f>
        <v>#VALUE!</v>
      </c>
      <c r="AF1254" s="10" t="str">
        <f ca="1">IF(MATCH(B1254,B$1:B1254,0)=ROW(B1254),B1254&amp;";","")</f>
        <v/>
      </c>
      <c r="AG1254" s="10" t="str">
        <f>IF(MATCH(C1254,C$1:C1254,0)=ROW(C1254),C1254&amp;";","")</f>
        <v/>
      </c>
      <c r="AH1254" s="10" t="str">
        <f ca="1">IF(MATCH(D1254,D$1:D1254,0)=ROW(D1254),D1254&amp;";","")</f>
        <v/>
      </c>
      <c r="AI1254" s="10" t="e">
        <f ca="1">IF(MATCH(E1254,E$1:E1254,0)=ROW(E1254),E1254&amp;";","")</f>
        <v>#VALUE!</v>
      </c>
    </row>
    <row r="1255" spans="1:35">
      <c r="A1255" s="10">
        <v>1234</v>
      </c>
      <c r="B1255" s="10" t="str">
        <f ca="1">'Application For TE&amp;GOTS'!X1296</f>
        <v/>
      </c>
      <c r="C1255" s="10">
        <f>'Application For TE&amp;GOTS'!$D1296</f>
        <v>0</v>
      </c>
      <c r="D1255" s="10" t="str" cm="1">
        <f t="array" aca="1" ref="D1255" ca="1">IFERROR(INDIRECT("'Application For TE&amp;GOTS'!L"&amp;'Application For TE&amp;GOTS'!S1296),"")</f>
        <v/>
      </c>
      <c r="E1255" s="10" t="e">
        <f ca="1">'Application For TE&amp;GOTS'!AF1296</f>
        <v>#VALUE!</v>
      </c>
      <c r="F1255" s="10" t="str">
        <f ca="1">IFERROR(LEFT('Application For TE&amp;GOTS'!AH1296,LEN('Application For TE&amp;GOTS'!AH1296)-2),"")</f>
        <v/>
      </c>
      <c r="G1255" s="10" t="e">
        <f ca="1">'Application For TE&amp;GOTS'!AI1296</f>
        <v>#VALUE!</v>
      </c>
      <c r="AF1255" s="10" t="str">
        <f ca="1">IF(MATCH(B1255,B$1:B1255,0)=ROW(B1255),B1255&amp;";","")</f>
        <v/>
      </c>
      <c r="AG1255" s="10" t="str">
        <f>IF(MATCH(C1255,C$1:C1255,0)=ROW(C1255),C1255&amp;";","")</f>
        <v/>
      </c>
      <c r="AH1255" s="10" t="str">
        <f ca="1">IF(MATCH(D1255,D$1:D1255,0)=ROW(D1255),D1255&amp;";","")</f>
        <v/>
      </c>
      <c r="AI1255" s="10" t="e">
        <f ca="1">IF(MATCH(E1255,E$1:E1255,0)=ROW(E1255),E1255&amp;";","")</f>
        <v>#VALUE!</v>
      </c>
    </row>
    <row r="1256" spans="1:35">
      <c r="A1256" s="10">
        <v>1235</v>
      </c>
      <c r="B1256" s="10" t="str">
        <f ca="1">'Application For TE&amp;GOTS'!X1297</f>
        <v/>
      </c>
      <c r="C1256" s="10">
        <f>'Application For TE&amp;GOTS'!$D1297</f>
        <v>0</v>
      </c>
      <c r="D1256" s="10" t="str" cm="1">
        <f t="array" aca="1" ref="D1256" ca="1">IFERROR(INDIRECT("'Application For TE&amp;GOTS'!L"&amp;'Application For TE&amp;GOTS'!S1297),"")</f>
        <v/>
      </c>
      <c r="E1256" s="10" t="e">
        <f ca="1">'Application For TE&amp;GOTS'!AF1297</f>
        <v>#VALUE!</v>
      </c>
      <c r="F1256" s="10" t="str">
        <f ca="1">IFERROR(LEFT('Application For TE&amp;GOTS'!AH1297,LEN('Application For TE&amp;GOTS'!AH1297)-2),"")</f>
        <v/>
      </c>
      <c r="G1256" s="10" t="e">
        <f ca="1">'Application For TE&amp;GOTS'!AI1297</f>
        <v>#VALUE!</v>
      </c>
      <c r="AF1256" s="10" t="str">
        <f ca="1">IF(MATCH(B1256,B$1:B1256,0)=ROW(B1256),B1256&amp;";","")</f>
        <v/>
      </c>
      <c r="AG1256" s="10" t="str">
        <f>IF(MATCH(C1256,C$1:C1256,0)=ROW(C1256),C1256&amp;";","")</f>
        <v/>
      </c>
      <c r="AH1256" s="10" t="str">
        <f ca="1">IF(MATCH(D1256,D$1:D1256,0)=ROW(D1256),D1256&amp;";","")</f>
        <v/>
      </c>
      <c r="AI1256" s="10" t="e">
        <f ca="1">IF(MATCH(E1256,E$1:E1256,0)=ROW(E1256),E1256&amp;";","")</f>
        <v>#VALUE!</v>
      </c>
    </row>
    <row r="1257" spans="1:35">
      <c r="A1257" s="10">
        <v>1236</v>
      </c>
      <c r="B1257" s="10" t="str">
        <f ca="1">'Application For TE&amp;GOTS'!X1298</f>
        <v/>
      </c>
      <c r="C1257" s="10">
        <f>'Application For TE&amp;GOTS'!$D1298</f>
        <v>0</v>
      </c>
      <c r="D1257" s="10" t="str" cm="1">
        <f t="array" aca="1" ref="D1257" ca="1">IFERROR(INDIRECT("'Application For TE&amp;GOTS'!L"&amp;'Application For TE&amp;GOTS'!S1298),"")</f>
        <v/>
      </c>
      <c r="E1257" s="10" t="e">
        <f ca="1">'Application For TE&amp;GOTS'!AF1298</f>
        <v>#VALUE!</v>
      </c>
      <c r="F1257" s="10" t="str">
        <f ca="1">IFERROR(LEFT('Application For TE&amp;GOTS'!AH1298,LEN('Application For TE&amp;GOTS'!AH1298)-2),"")</f>
        <v/>
      </c>
      <c r="G1257" s="10" t="e">
        <f ca="1">'Application For TE&amp;GOTS'!AI1298</f>
        <v>#VALUE!</v>
      </c>
      <c r="AF1257" s="10" t="str">
        <f ca="1">IF(MATCH(B1257,B$1:B1257,0)=ROW(B1257),B1257&amp;";","")</f>
        <v/>
      </c>
      <c r="AG1257" s="10" t="str">
        <f>IF(MATCH(C1257,C$1:C1257,0)=ROW(C1257),C1257&amp;";","")</f>
        <v/>
      </c>
      <c r="AH1257" s="10" t="str">
        <f ca="1">IF(MATCH(D1257,D$1:D1257,0)=ROW(D1257),D1257&amp;";","")</f>
        <v/>
      </c>
      <c r="AI1257" s="10" t="e">
        <f ca="1">IF(MATCH(E1257,E$1:E1257,0)=ROW(E1257),E1257&amp;";","")</f>
        <v>#VALUE!</v>
      </c>
    </row>
    <row r="1258" spans="1:35">
      <c r="A1258" s="10">
        <v>1237</v>
      </c>
      <c r="B1258" s="10" t="str">
        <f ca="1">'Application For TE&amp;GOTS'!X1299</f>
        <v/>
      </c>
      <c r="C1258" s="10">
        <f>'Application For TE&amp;GOTS'!$D1299</f>
        <v>0</v>
      </c>
      <c r="D1258" s="10" t="str" cm="1">
        <f t="array" aca="1" ref="D1258" ca="1">IFERROR(INDIRECT("'Application For TE&amp;GOTS'!L"&amp;'Application For TE&amp;GOTS'!S1299),"")</f>
        <v/>
      </c>
      <c r="E1258" s="10" t="e">
        <f ca="1">'Application For TE&amp;GOTS'!AF1299</f>
        <v>#VALUE!</v>
      </c>
      <c r="F1258" s="10" t="str">
        <f ca="1">IFERROR(LEFT('Application For TE&amp;GOTS'!AH1299,LEN('Application For TE&amp;GOTS'!AH1299)-2),"")</f>
        <v/>
      </c>
      <c r="G1258" s="10" t="e">
        <f ca="1">'Application For TE&amp;GOTS'!AI1299</f>
        <v>#VALUE!</v>
      </c>
      <c r="AF1258" s="10" t="str">
        <f ca="1">IF(MATCH(B1258,B$1:B1258,0)=ROW(B1258),B1258&amp;";","")</f>
        <v/>
      </c>
      <c r="AG1258" s="10" t="str">
        <f>IF(MATCH(C1258,C$1:C1258,0)=ROW(C1258),C1258&amp;";","")</f>
        <v/>
      </c>
      <c r="AH1258" s="10" t="str">
        <f ca="1">IF(MATCH(D1258,D$1:D1258,0)=ROW(D1258),D1258&amp;";","")</f>
        <v/>
      </c>
      <c r="AI1258" s="10" t="e">
        <f ca="1">IF(MATCH(E1258,E$1:E1258,0)=ROW(E1258),E1258&amp;";","")</f>
        <v>#VALUE!</v>
      </c>
    </row>
    <row r="1259" spans="1:35">
      <c r="A1259" s="10">
        <v>1238</v>
      </c>
      <c r="B1259" s="10" t="str">
        <f ca="1">'Application For TE&amp;GOTS'!X1300</f>
        <v/>
      </c>
      <c r="C1259" s="10">
        <f>'Application For TE&amp;GOTS'!$D1300</f>
        <v>0</v>
      </c>
      <c r="D1259" s="10" t="str" cm="1">
        <f t="array" aca="1" ref="D1259" ca="1">IFERROR(INDIRECT("'Application For TE&amp;GOTS'!L"&amp;'Application For TE&amp;GOTS'!S1300),"")</f>
        <v/>
      </c>
      <c r="E1259" s="10" t="e">
        <f ca="1">'Application For TE&amp;GOTS'!AF1300</f>
        <v>#VALUE!</v>
      </c>
      <c r="F1259" s="10" t="str">
        <f ca="1">IFERROR(LEFT('Application For TE&amp;GOTS'!AH1300,LEN('Application For TE&amp;GOTS'!AH1300)-2),"")</f>
        <v/>
      </c>
      <c r="G1259" s="10" t="e">
        <f ca="1">'Application For TE&amp;GOTS'!AI1300</f>
        <v>#VALUE!</v>
      </c>
      <c r="AF1259" s="10" t="str">
        <f ca="1">IF(MATCH(B1259,B$1:B1259,0)=ROW(B1259),B1259&amp;";","")</f>
        <v/>
      </c>
      <c r="AG1259" s="10" t="str">
        <f>IF(MATCH(C1259,C$1:C1259,0)=ROW(C1259),C1259&amp;";","")</f>
        <v/>
      </c>
      <c r="AH1259" s="10" t="str">
        <f ca="1">IF(MATCH(D1259,D$1:D1259,0)=ROW(D1259),D1259&amp;";","")</f>
        <v/>
      </c>
      <c r="AI1259" s="10" t="e">
        <f ca="1">IF(MATCH(E1259,E$1:E1259,0)=ROW(E1259),E1259&amp;";","")</f>
        <v>#VALUE!</v>
      </c>
    </row>
    <row r="1260" spans="1:35">
      <c r="A1260" s="10">
        <v>1239</v>
      </c>
      <c r="B1260" s="10" t="str">
        <f ca="1">'Application For TE&amp;GOTS'!X1301</f>
        <v/>
      </c>
      <c r="C1260" s="10">
        <f>'Application For TE&amp;GOTS'!$D1301</f>
        <v>0</v>
      </c>
      <c r="D1260" s="10" t="str" cm="1">
        <f t="array" aca="1" ref="D1260" ca="1">IFERROR(INDIRECT("'Application For TE&amp;GOTS'!L"&amp;'Application For TE&amp;GOTS'!S1301),"")</f>
        <v/>
      </c>
      <c r="E1260" s="10" t="e">
        <f ca="1">'Application For TE&amp;GOTS'!AF1301</f>
        <v>#VALUE!</v>
      </c>
      <c r="F1260" s="10" t="str">
        <f ca="1">IFERROR(LEFT('Application For TE&amp;GOTS'!AH1301,LEN('Application For TE&amp;GOTS'!AH1301)-2),"")</f>
        <v/>
      </c>
      <c r="G1260" s="10" t="e">
        <f ca="1">'Application For TE&amp;GOTS'!AI1301</f>
        <v>#VALUE!</v>
      </c>
      <c r="AF1260" s="10" t="str">
        <f ca="1">IF(MATCH(B1260,B$1:B1260,0)=ROW(B1260),B1260&amp;";","")</f>
        <v/>
      </c>
      <c r="AG1260" s="10" t="str">
        <f>IF(MATCH(C1260,C$1:C1260,0)=ROW(C1260),C1260&amp;";","")</f>
        <v/>
      </c>
      <c r="AH1260" s="10" t="str">
        <f ca="1">IF(MATCH(D1260,D$1:D1260,0)=ROW(D1260),D1260&amp;";","")</f>
        <v/>
      </c>
      <c r="AI1260" s="10" t="e">
        <f ca="1">IF(MATCH(E1260,E$1:E1260,0)=ROW(E1260),E1260&amp;";","")</f>
        <v>#VALUE!</v>
      </c>
    </row>
    <row r="1261" spans="1:35">
      <c r="A1261" s="10">
        <v>1240</v>
      </c>
      <c r="B1261" s="10" t="str">
        <f ca="1">'Application For TE&amp;GOTS'!X1302</f>
        <v/>
      </c>
      <c r="C1261" s="10">
        <f>'Application For TE&amp;GOTS'!$D1302</f>
        <v>0</v>
      </c>
      <c r="D1261" s="10" t="str" cm="1">
        <f t="array" aca="1" ref="D1261" ca="1">IFERROR(INDIRECT("'Application For TE&amp;GOTS'!L"&amp;'Application For TE&amp;GOTS'!S1302),"")</f>
        <v/>
      </c>
      <c r="E1261" s="10" t="e">
        <f ca="1">'Application For TE&amp;GOTS'!AF1302</f>
        <v>#VALUE!</v>
      </c>
      <c r="F1261" s="10" t="str">
        <f ca="1">IFERROR(LEFT('Application For TE&amp;GOTS'!AH1302,LEN('Application For TE&amp;GOTS'!AH1302)-2),"")</f>
        <v/>
      </c>
      <c r="G1261" s="10" t="e">
        <f ca="1">'Application For TE&amp;GOTS'!AI1302</f>
        <v>#VALUE!</v>
      </c>
      <c r="AF1261" s="10" t="str">
        <f ca="1">IF(MATCH(B1261,B$1:B1261,0)=ROW(B1261),B1261&amp;";","")</f>
        <v/>
      </c>
      <c r="AG1261" s="10" t="str">
        <f>IF(MATCH(C1261,C$1:C1261,0)=ROW(C1261),C1261&amp;";","")</f>
        <v/>
      </c>
      <c r="AH1261" s="10" t="str">
        <f ca="1">IF(MATCH(D1261,D$1:D1261,0)=ROW(D1261),D1261&amp;";","")</f>
        <v/>
      </c>
      <c r="AI1261" s="10" t="e">
        <f ca="1">IF(MATCH(E1261,E$1:E1261,0)=ROW(E1261),E1261&amp;";","")</f>
        <v>#VALUE!</v>
      </c>
    </row>
    <row r="1262" spans="1:35">
      <c r="A1262" s="10">
        <v>1241</v>
      </c>
      <c r="B1262" s="10" t="str">
        <f ca="1">'Application For TE&amp;GOTS'!X1303</f>
        <v/>
      </c>
      <c r="C1262" s="10">
        <f>'Application For TE&amp;GOTS'!$D1303</f>
        <v>0</v>
      </c>
      <c r="D1262" s="10" t="str" cm="1">
        <f t="array" aca="1" ref="D1262" ca="1">IFERROR(INDIRECT("'Application For TE&amp;GOTS'!L"&amp;'Application For TE&amp;GOTS'!S1303),"")</f>
        <v/>
      </c>
      <c r="E1262" s="10" t="e">
        <f ca="1">'Application For TE&amp;GOTS'!AF1303</f>
        <v>#VALUE!</v>
      </c>
      <c r="F1262" s="10" t="str">
        <f ca="1">IFERROR(LEFT('Application For TE&amp;GOTS'!AH1303,LEN('Application For TE&amp;GOTS'!AH1303)-2),"")</f>
        <v/>
      </c>
      <c r="G1262" s="10" t="e">
        <f ca="1">'Application For TE&amp;GOTS'!AI1303</f>
        <v>#VALUE!</v>
      </c>
      <c r="AF1262" s="10" t="str">
        <f ca="1">IF(MATCH(B1262,B$1:B1262,0)=ROW(B1262),B1262&amp;";","")</f>
        <v/>
      </c>
      <c r="AG1262" s="10" t="str">
        <f>IF(MATCH(C1262,C$1:C1262,0)=ROW(C1262),C1262&amp;";","")</f>
        <v/>
      </c>
      <c r="AH1262" s="10" t="str">
        <f ca="1">IF(MATCH(D1262,D$1:D1262,0)=ROW(D1262),D1262&amp;";","")</f>
        <v/>
      </c>
      <c r="AI1262" s="10" t="e">
        <f ca="1">IF(MATCH(E1262,E$1:E1262,0)=ROW(E1262),E1262&amp;";","")</f>
        <v>#VALUE!</v>
      </c>
    </row>
    <row r="1263" spans="1:35">
      <c r="A1263" s="10">
        <v>1242</v>
      </c>
      <c r="B1263" s="10" t="str">
        <f ca="1">'Application For TE&amp;GOTS'!X1304</f>
        <v/>
      </c>
      <c r="C1263" s="10">
        <f>'Application For TE&amp;GOTS'!$D1304</f>
        <v>0</v>
      </c>
      <c r="D1263" s="10" t="str" cm="1">
        <f t="array" aca="1" ref="D1263" ca="1">IFERROR(INDIRECT("'Application For TE&amp;GOTS'!L"&amp;'Application For TE&amp;GOTS'!S1304),"")</f>
        <v/>
      </c>
      <c r="E1263" s="10" t="e">
        <f ca="1">'Application For TE&amp;GOTS'!AF1304</f>
        <v>#VALUE!</v>
      </c>
      <c r="F1263" s="10" t="str">
        <f ca="1">IFERROR(LEFT('Application For TE&amp;GOTS'!AH1304,LEN('Application For TE&amp;GOTS'!AH1304)-2),"")</f>
        <v/>
      </c>
      <c r="G1263" s="10" t="e">
        <f ca="1">'Application For TE&amp;GOTS'!AI1304</f>
        <v>#VALUE!</v>
      </c>
      <c r="AF1263" s="10" t="str">
        <f ca="1">IF(MATCH(B1263,B$1:B1263,0)=ROW(B1263),B1263&amp;";","")</f>
        <v/>
      </c>
      <c r="AG1263" s="10" t="str">
        <f>IF(MATCH(C1263,C$1:C1263,0)=ROW(C1263),C1263&amp;";","")</f>
        <v/>
      </c>
      <c r="AH1263" s="10" t="str">
        <f ca="1">IF(MATCH(D1263,D$1:D1263,0)=ROW(D1263),D1263&amp;";","")</f>
        <v/>
      </c>
      <c r="AI1263" s="10" t="e">
        <f ca="1">IF(MATCH(E1263,E$1:E1263,0)=ROW(E1263),E1263&amp;";","")</f>
        <v>#VALUE!</v>
      </c>
    </row>
    <row r="1264" spans="1:35">
      <c r="A1264" s="10">
        <v>1243</v>
      </c>
      <c r="B1264" s="10" t="str">
        <f ca="1">'Application For TE&amp;GOTS'!X1305</f>
        <v/>
      </c>
      <c r="C1264" s="10">
        <f>'Application For TE&amp;GOTS'!$D1305</f>
        <v>0</v>
      </c>
      <c r="D1264" s="10" t="str" cm="1">
        <f t="array" aca="1" ref="D1264" ca="1">IFERROR(INDIRECT("'Application For TE&amp;GOTS'!L"&amp;'Application For TE&amp;GOTS'!S1305),"")</f>
        <v/>
      </c>
      <c r="E1264" s="10" t="e">
        <f ca="1">'Application For TE&amp;GOTS'!AF1305</f>
        <v>#VALUE!</v>
      </c>
      <c r="F1264" s="10" t="str">
        <f ca="1">IFERROR(LEFT('Application For TE&amp;GOTS'!AH1305,LEN('Application For TE&amp;GOTS'!AH1305)-2),"")</f>
        <v/>
      </c>
      <c r="G1264" s="10" t="e">
        <f ca="1">'Application For TE&amp;GOTS'!AI1305</f>
        <v>#VALUE!</v>
      </c>
      <c r="AF1264" s="10" t="str">
        <f ca="1">IF(MATCH(B1264,B$1:B1264,0)=ROW(B1264),B1264&amp;";","")</f>
        <v/>
      </c>
      <c r="AG1264" s="10" t="str">
        <f>IF(MATCH(C1264,C$1:C1264,0)=ROW(C1264),C1264&amp;";","")</f>
        <v/>
      </c>
      <c r="AH1264" s="10" t="str">
        <f ca="1">IF(MATCH(D1264,D$1:D1264,0)=ROW(D1264),D1264&amp;";","")</f>
        <v/>
      </c>
      <c r="AI1264" s="10" t="e">
        <f ca="1">IF(MATCH(E1264,E$1:E1264,0)=ROW(E1264),E1264&amp;";","")</f>
        <v>#VALUE!</v>
      </c>
    </row>
    <row r="1265" spans="1:35">
      <c r="A1265" s="10">
        <v>1244</v>
      </c>
      <c r="B1265" s="10" t="str">
        <f ca="1">'Application For TE&amp;GOTS'!X1306</f>
        <v/>
      </c>
      <c r="C1265" s="10">
        <f>'Application For TE&amp;GOTS'!$D1306</f>
        <v>0</v>
      </c>
      <c r="D1265" s="10" t="str" cm="1">
        <f t="array" aca="1" ref="D1265" ca="1">IFERROR(INDIRECT("'Application For TE&amp;GOTS'!L"&amp;'Application For TE&amp;GOTS'!S1306),"")</f>
        <v/>
      </c>
      <c r="E1265" s="10" t="e">
        <f ca="1">'Application For TE&amp;GOTS'!AF1306</f>
        <v>#VALUE!</v>
      </c>
      <c r="F1265" s="10" t="str">
        <f ca="1">IFERROR(LEFT('Application For TE&amp;GOTS'!AH1306,LEN('Application For TE&amp;GOTS'!AH1306)-2),"")</f>
        <v/>
      </c>
      <c r="G1265" s="10" t="e">
        <f ca="1">'Application For TE&amp;GOTS'!AI1306</f>
        <v>#VALUE!</v>
      </c>
      <c r="AF1265" s="10" t="str">
        <f ca="1">IF(MATCH(B1265,B$1:B1265,0)=ROW(B1265),B1265&amp;";","")</f>
        <v/>
      </c>
      <c r="AG1265" s="10" t="str">
        <f>IF(MATCH(C1265,C$1:C1265,0)=ROW(C1265),C1265&amp;";","")</f>
        <v/>
      </c>
      <c r="AH1265" s="10" t="str">
        <f ca="1">IF(MATCH(D1265,D$1:D1265,0)=ROW(D1265),D1265&amp;";","")</f>
        <v/>
      </c>
      <c r="AI1265" s="10" t="e">
        <f ca="1">IF(MATCH(E1265,E$1:E1265,0)=ROW(E1265),E1265&amp;";","")</f>
        <v>#VALUE!</v>
      </c>
    </row>
    <row r="1266" spans="1:35">
      <c r="A1266" s="10">
        <v>1245</v>
      </c>
      <c r="B1266" s="10" t="str">
        <f ca="1">'Application For TE&amp;GOTS'!X1307</f>
        <v/>
      </c>
      <c r="C1266" s="10">
        <f>'Application For TE&amp;GOTS'!$D1307</f>
        <v>0</v>
      </c>
      <c r="D1266" s="10" t="str" cm="1">
        <f t="array" aca="1" ref="D1266" ca="1">IFERROR(INDIRECT("'Application For TE&amp;GOTS'!L"&amp;'Application For TE&amp;GOTS'!S1307),"")</f>
        <v/>
      </c>
      <c r="E1266" s="10" t="e">
        <f ca="1">'Application For TE&amp;GOTS'!AF1307</f>
        <v>#VALUE!</v>
      </c>
      <c r="F1266" s="10" t="str">
        <f ca="1">IFERROR(LEFT('Application For TE&amp;GOTS'!AH1307,LEN('Application For TE&amp;GOTS'!AH1307)-2),"")</f>
        <v/>
      </c>
      <c r="G1266" s="10" t="e">
        <f ca="1">'Application For TE&amp;GOTS'!AI1307</f>
        <v>#VALUE!</v>
      </c>
      <c r="AF1266" s="10" t="str">
        <f ca="1">IF(MATCH(B1266,B$1:B1266,0)=ROW(B1266),B1266&amp;";","")</f>
        <v/>
      </c>
      <c r="AG1266" s="10" t="str">
        <f>IF(MATCH(C1266,C$1:C1266,0)=ROW(C1266),C1266&amp;";","")</f>
        <v/>
      </c>
      <c r="AH1266" s="10" t="str">
        <f ca="1">IF(MATCH(D1266,D$1:D1266,0)=ROW(D1266),D1266&amp;";","")</f>
        <v/>
      </c>
      <c r="AI1266" s="10" t="e">
        <f ca="1">IF(MATCH(E1266,E$1:E1266,0)=ROW(E1266),E1266&amp;";","")</f>
        <v>#VALUE!</v>
      </c>
    </row>
    <row r="1267" spans="1:35">
      <c r="A1267" s="10">
        <v>1246</v>
      </c>
      <c r="B1267" s="10" t="str">
        <f ca="1">'Application For TE&amp;GOTS'!X1308</f>
        <v/>
      </c>
      <c r="C1267" s="10">
        <f>'Application For TE&amp;GOTS'!$D1308</f>
        <v>0</v>
      </c>
      <c r="D1267" s="10" t="str" cm="1">
        <f t="array" aca="1" ref="D1267" ca="1">IFERROR(INDIRECT("'Application For TE&amp;GOTS'!L"&amp;'Application For TE&amp;GOTS'!S1308),"")</f>
        <v/>
      </c>
      <c r="E1267" s="10" t="e">
        <f ca="1">'Application For TE&amp;GOTS'!AF1308</f>
        <v>#VALUE!</v>
      </c>
      <c r="F1267" s="10" t="str">
        <f ca="1">IFERROR(LEFT('Application For TE&amp;GOTS'!AH1308,LEN('Application For TE&amp;GOTS'!AH1308)-2),"")</f>
        <v/>
      </c>
      <c r="G1267" s="10" t="e">
        <f ca="1">'Application For TE&amp;GOTS'!AI1308</f>
        <v>#VALUE!</v>
      </c>
      <c r="AF1267" s="10" t="str">
        <f ca="1">IF(MATCH(B1267,B$1:B1267,0)=ROW(B1267),B1267&amp;";","")</f>
        <v/>
      </c>
      <c r="AG1267" s="10" t="str">
        <f>IF(MATCH(C1267,C$1:C1267,0)=ROW(C1267),C1267&amp;";","")</f>
        <v/>
      </c>
      <c r="AH1267" s="10" t="str">
        <f ca="1">IF(MATCH(D1267,D$1:D1267,0)=ROW(D1267),D1267&amp;";","")</f>
        <v/>
      </c>
      <c r="AI1267" s="10" t="e">
        <f ca="1">IF(MATCH(E1267,E$1:E1267,0)=ROW(E1267),E1267&amp;";","")</f>
        <v>#VALUE!</v>
      </c>
    </row>
    <row r="1268" spans="1:35">
      <c r="A1268" s="10">
        <v>1247</v>
      </c>
      <c r="B1268" s="10" t="str">
        <f ca="1">'Application For TE&amp;GOTS'!X1309</f>
        <v/>
      </c>
      <c r="C1268" s="10">
        <f>'Application For TE&amp;GOTS'!$D1309</f>
        <v>0</v>
      </c>
      <c r="D1268" s="10" t="str" cm="1">
        <f t="array" aca="1" ref="D1268" ca="1">IFERROR(INDIRECT("'Application For TE&amp;GOTS'!L"&amp;'Application For TE&amp;GOTS'!S1309),"")</f>
        <v/>
      </c>
      <c r="E1268" s="10" t="e">
        <f ca="1">'Application For TE&amp;GOTS'!AF1309</f>
        <v>#VALUE!</v>
      </c>
      <c r="F1268" s="10" t="str">
        <f ca="1">IFERROR(LEFT('Application For TE&amp;GOTS'!AH1309,LEN('Application For TE&amp;GOTS'!AH1309)-2),"")</f>
        <v/>
      </c>
      <c r="G1268" s="10" t="e">
        <f ca="1">'Application For TE&amp;GOTS'!AI1309</f>
        <v>#VALUE!</v>
      </c>
      <c r="AF1268" s="10" t="str">
        <f ca="1">IF(MATCH(B1268,B$1:B1268,0)=ROW(B1268),B1268&amp;";","")</f>
        <v/>
      </c>
      <c r="AG1268" s="10" t="str">
        <f>IF(MATCH(C1268,C$1:C1268,0)=ROW(C1268),C1268&amp;";","")</f>
        <v/>
      </c>
      <c r="AH1268" s="10" t="str">
        <f ca="1">IF(MATCH(D1268,D$1:D1268,0)=ROW(D1268),D1268&amp;";","")</f>
        <v/>
      </c>
      <c r="AI1268" s="10" t="e">
        <f ca="1">IF(MATCH(E1268,E$1:E1268,0)=ROW(E1268),E1268&amp;";","")</f>
        <v>#VALUE!</v>
      </c>
    </row>
    <row r="1269" spans="1:35">
      <c r="A1269" s="10">
        <v>1248</v>
      </c>
      <c r="B1269" s="10" t="str">
        <f ca="1">'Application For TE&amp;GOTS'!X1310</f>
        <v/>
      </c>
      <c r="C1269" s="10">
        <f>'Application For TE&amp;GOTS'!$D1310</f>
        <v>0</v>
      </c>
      <c r="D1269" s="10" t="str" cm="1">
        <f t="array" aca="1" ref="D1269" ca="1">IFERROR(INDIRECT("'Application For TE&amp;GOTS'!L"&amp;'Application For TE&amp;GOTS'!S1310),"")</f>
        <v/>
      </c>
      <c r="E1269" s="10" t="e">
        <f ca="1">'Application For TE&amp;GOTS'!AF1310</f>
        <v>#VALUE!</v>
      </c>
      <c r="F1269" s="10" t="str">
        <f ca="1">IFERROR(LEFT('Application For TE&amp;GOTS'!AH1310,LEN('Application For TE&amp;GOTS'!AH1310)-2),"")</f>
        <v/>
      </c>
      <c r="G1269" s="10" t="e">
        <f ca="1">'Application For TE&amp;GOTS'!AI1310</f>
        <v>#VALUE!</v>
      </c>
      <c r="AF1269" s="10" t="str">
        <f ca="1">IF(MATCH(B1269,B$1:B1269,0)=ROW(B1269),B1269&amp;";","")</f>
        <v/>
      </c>
      <c r="AG1269" s="10" t="str">
        <f>IF(MATCH(C1269,C$1:C1269,0)=ROW(C1269),C1269&amp;";","")</f>
        <v/>
      </c>
      <c r="AH1269" s="10" t="str">
        <f ca="1">IF(MATCH(D1269,D$1:D1269,0)=ROW(D1269),D1269&amp;";","")</f>
        <v/>
      </c>
      <c r="AI1269" s="10" t="e">
        <f ca="1">IF(MATCH(E1269,E$1:E1269,0)=ROW(E1269),E1269&amp;";","")</f>
        <v>#VALUE!</v>
      </c>
    </row>
    <row r="1270" spans="1:35">
      <c r="A1270" s="10">
        <v>1249</v>
      </c>
      <c r="B1270" s="10" t="str">
        <f ca="1">'Application For TE&amp;GOTS'!X1311</f>
        <v/>
      </c>
      <c r="C1270" s="10">
        <f>'Application For TE&amp;GOTS'!$D1311</f>
        <v>0</v>
      </c>
      <c r="D1270" s="10" t="str" cm="1">
        <f t="array" aca="1" ref="D1270" ca="1">IFERROR(INDIRECT("'Application For TE&amp;GOTS'!L"&amp;'Application For TE&amp;GOTS'!S1311),"")</f>
        <v/>
      </c>
      <c r="E1270" s="10" t="e">
        <f ca="1">'Application For TE&amp;GOTS'!AF1311</f>
        <v>#VALUE!</v>
      </c>
      <c r="F1270" s="10" t="str">
        <f ca="1">IFERROR(LEFT('Application For TE&amp;GOTS'!AH1311,LEN('Application For TE&amp;GOTS'!AH1311)-2),"")</f>
        <v/>
      </c>
      <c r="G1270" s="10" t="e">
        <f ca="1">'Application For TE&amp;GOTS'!AI1311</f>
        <v>#VALUE!</v>
      </c>
      <c r="AF1270" s="10" t="str">
        <f ca="1">IF(MATCH(B1270,B$1:B1270,0)=ROW(B1270),B1270&amp;";","")</f>
        <v/>
      </c>
      <c r="AG1270" s="10" t="str">
        <f>IF(MATCH(C1270,C$1:C1270,0)=ROW(C1270),C1270&amp;";","")</f>
        <v/>
      </c>
      <c r="AH1270" s="10" t="str">
        <f ca="1">IF(MATCH(D1270,D$1:D1270,0)=ROW(D1270),D1270&amp;";","")</f>
        <v/>
      </c>
      <c r="AI1270" s="10" t="e">
        <f ca="1">IF(MATCH(E1270,E$1:E1270,0)=ROW(E1270),E1270&amp;";","")</f>
        <v>#VALUE!</v>
      </c>
    </row>
    <row r="1271" spans="1:35">
      <c r="A1271" s="10">
        <v>1250</v>
      </c>
      <c r="B1271" s="10" t="str">
        <f ca="1">'Application For TE&amp;GOTS'!X1312</f>
        <v/>
      </c>
      <c r="C1271" s="10">
        <f>'Application For TE&amp;GOTS'!$D1312</f>
        <v>0</v>
      </c>
      <c r="D1271" s="10" t="str" cm="1">
        <f t="array" aca="1" ref="D1271" ca="1">IFERROR(INDIRECT("'Application For TE&amp;GOTS'!L"&amp;'Application For TE&amp;GOTS'!S1312),"")</f>
        <v/>
      </c>
      <c r="E1271" s="10" t="e">
        <f ca="1">'Application For TE&amp;GOTS'!AF1312</f>
        <v>#VALUE!</v>
      </c>
      <c r="F1271" s="10" t="str">
        <f ca="1">IFERROR(LEFT('Application For TE&amp;GOTS'!AH1312,LEN('Application For TE&amp;GOTS'!AH1312)-2),"")</f>
        <v/>
      </c>
      <c r="G1271" s="10" t="e">
        <f ca="1">'Application For TE&amp;GOTS'!AI1312</f>
        <v>#VALUE!</v>
      </c>
      <c r="AF1271" s="10" t="str">
        <f ca="1">IF(MATCH(B1271,B$1:B1271,0)=ROW(B1271),B1271&amp;";","")</f>
        <v/>
      </c>
      <c r="AG1271" s="10" t="str">
        <f>IF(MATCH(C1271,C$1:C1271,0)=ROW(C1271),C1271&amp;";","")</f>
        <v/>
      </c>
      <c r="AH1271" s="10" t="str">
        <f ca="1">IF(MATCH(D1271,D$1:D1271,0)=ROW(D1271),D1271&amp;";","")</f>
        <v/>
      </c>
      <c r="AI1271" s="10" t="e">
        <f ca="1">IF(MATCH(E1271,E$1:E1271,0)=ROW(E1271),E1271&amp;";","")</f>
        <v>#VALUE!</v>
      </c>
    </row>
    <row r="1272" spans="1:35">
      <c r="A1272" s="10">
        <v>1251</v>
      </c>
      <c r="B1272" s="10" t="str">
        <f ca="1">'Application For TE&amp;GOTS'!X1313</f>
        <v/>
      </c>
      <c r="C1272" s="10">
        <f>'Application For TE&amp;GOTS'!$D1313</f>
        <v>0</v>
      </c>
      <c r="D1272" s="10" t="str" cm="1">
        <f t="array" aca="1" ref="D1272" ca="1">IFERROR(INDIRECT("'Application For TE&amp;GOTS'!L"&amp;'Application For TE&amp;GOTS'!S1313),"")</f>
        <v/>
      </c>
      <c r="E1272" s="10" t="e">
        <f ca="1">'Application For TE&amp;GOTS'!AF1313</f>
        <v>#VALUE!</v>
      </c>
      <c r="F1272" s="10" t="str">
        <f ca="1">IFERROR(LEFT('Application For TE&amp;GOTS'!AH1313,LEN('Application For TE&amp;GOTS'!AH1313)-2),"")</f>
        <v/>
      </c>
      <c r="G1272" s="10" t="e">
        <f ca="1">'Application For TE&amp;GOTS'!AI1313</f>
        <v>#VALUE!</v>
      </c>
      <c r="AF1272" s="10" t="str">
        <f ca="1">IF(MATCH(B1272,B$1:B1272,0)=ROW(B1272),B1272&amp;";","")</f>
        <v/>
      </c>
      <c r="AG1272" s="10" t="str">
        <f>IF(MATCH(C1272,C$1:C1272,0)=ROW(C1272),C1272&amp;";","")</f>
        <v/>
      </c>
      <c r="AH1272" s="10" t="str">
        <f ca="1">IF(MATCH(D1272,D$1:D1272,0)=ROW(D1272),D1272&amp;";","")</f>
        <v/>
      </c>
      <c r="AI1272" s="10" t="e">
        <f ca="1">IF(MATCH(E1272,E$1:E1272,0)=ROW(E1272),E1272&amp;";","")</f>
        <v>#VALUE!</v>
      </c>
    </row>
    <row r="1273" spans="1:35">
      <c r="A1273" s="10">
        <v>1252</v>
      </c>
      <c r="B1273" s="10" t="str">
        <f ca="1">'Application For TE&amp;GOTS'!X1314</f>
        <v/>
      </c>
      <c r="C1273" s="10">
        <f>'Application For TE&amp;GOTS'!$D1314</f>
        <v>0</v>
      </c>
      <c r="D1273" s="10" t="str" cm="1">
        <f t="array" aca="1" ref="D1273" ca="1">IFERROR(INDIRECT("'Application For TE&amp;GOTS'!L"&amp;'Application For TE&amp;GOTS'!S1314),"")</f>
        <v/>
      </c>
      <c r="E1273" s="10" t="e">
        <f ca="1">'Application For TE&amp;GOTS'!AF1314</f>
        <v>#VALUE!</v>
      </c>
      <c r="F1273" s="10" t="str">
        <f ca="1">IFERROR(LEFT('Application For TE&amp;GOTS'!AH1314,LEN('Application For TE&amp;GOTS'!AH1314)-2),"")</f>
        <v/>
      </c>
      <c r="G1273" s="10" t="e">
        <f ca="1">'Application For TE&amp;GOTS'!AI1314</f>
        <v>#VALUE!</v>
      </c>
      <c r="AF1273" s="10" t="str">
        <f ca="1">IF(MATCH(B1273,B$1:B1273,0)=ROW(B1273),B1273&amp;";","")</f>
        <v/>
      </c>
      <c r="AG1273" s="10" t="str">
        <f>IF(MATCH(C1273,C$1:C1273,0)=ROW(C1273),C1273&amp;";","")</f>
        <v/>
      </c>
      <c r="AH1273" s="10" t="str">
        <f ca="1">IF(MATCH(D1273,D$1:D1273,0)=ROW(D1273),D1273&amp;";","")</f>
        <v/>
      </c>
      <c r="AI1273" s="10" t="e">
        <f ca="1">IF(MATCH(E1273,E$1:E1273,0)=ROW(E1273),E1273&amp;";","")</f>
        <v>#VALUE!</v>
      </c>
    </row>
    <row r="1274" spans="1:35">
      <c r="A1274" s="10">
        <v>1253</v>
      </c>
      <c r="B1274" s="10" t="str">
        <f ca="1">'Application For TE&amp;GOTS'!X1315</f>
        <v/>
      </c>
      <c r="C1274" s="10">
        <f>'Application For TE&amp;GOTS'!$D1315</f>
        <v>0</v>
      </c>
      <c r="D1274" s="10" t="str" cm="1">
        <f t="array" aca="1" ref="D1274" ca="1">IFERROR(INDIRECT("'Application For TE&amp;GOTS'!L"&amp;'Application For TE&amp;GOTS'!S1315),"")</f>
        <v/>
      </c>
      <c r="E1274" s="10" t="e">
        <f ca="1">'Application For TE&amp;GOTS'!AF1315</f>
        <v>#VALUE!</v>
      </c>
      <c r="F1274" s="10" t="str">
        <f ca="1">IFERROR(LEFT('Application For TE&amp;GOTS'!AH1315,LEN('Application For TE&amp;GOTS'!AH1315)-2),"")</f>
        <v/>
      </c>
      <c r="G1274" s="10" t="e">
        <f ca="1">'Application For TE&amp;GOTS'!AI1315</f>
        <v>#VALUE!</v>
      </c>
      <c r="AF1274" s="10" t="str">
        <f ca="1">IF(MATCH(B1274,B$1:B1274,0)=ROW(B1274),B1274&amp;";","")</f>
        <v/>
      </c>
      <c r="AG1274" s="10" t="str">
        <f>IF(MATCH(C1274,C$1:C1274,0)=ROW(C1274),C1274&amp;";","")</f>
        <v/>
      </c>
      <c r="AH1274" s="10" t="str">
        <f ca="1">IF(MATCH(D1274,D$1:D1274,0)=ROW(D1274),D1274&amp;";","")</f>
        <v/>
      </c>
      <c r="AI1274" s="10" t="e">
        <f ca="1">IF(MATCH(E1274,E$1:E1274,0)=ROW(E1274),E1274&amp;";","")</f>
        <v>#VALUE!</v>
      </c>
    </row>
    <row r="1275" spans="1:35">
      <c r="A1275" s="10">
        <v>1254</v>
      </c>
      <c r="B1275" s="10" t="str">
        <f ca="1">'Application For TE&amp;GOTS'!X1316</f>
        <v/>
      </c>
      <c r="C1275" s="10">
        <f>'Application For TE&amp;GOTS'!$D1316</f>
        <v>0</v>
      </c>
      <c r="D1275" s="10" t="str" cm="1">
        <f t="array" aca="1" ref="D1275" ca="1">IFERROR(INDIRECT("'Application For TE&amp;GOTS'!L"&amp;'Application For TE&amp;GOTS'!S1316),"")</f>
        <v/>
      </c>
      <c r="E1275" s="10" t="e">
        <f ca="1">'Application For TE&amp;GOTS'!AF1316</f>
        <v>#VALUE!</v>
      </c>
      <c r="F1275" s="10" t="str">
        <f ca="1">IFERROR(LEFT('Application For TE&amp;GOTS'!AH1316,LEN('Application For TE&amp;GOTS'!AH1316)-2),"")</f>
        <v/>
      </c>
      <c r="G1275" s="10" t="e">
        <f ca="1">'Application For TE&amp;GOTS'!AI1316</f>
        <v>#VALUE!</v>
      </c>
      <c r="AF1275" s="10" t="str">
        <f ca="1">IF(MATCH(B1275,B$1:B1275,0)=ROW(B1275),B1275&amp;";","")</f>
        <v/>
      </c>
      <c r="AG1275" s="10" t="str">
        <f>IF(MATCH(C1275,C$1:C1275,0)=ROW(C1275),C1275&amp;";","")</f>
        <v/>
      </c>
      <c r="AH1275" s="10" t="str">
        <f ca="1">IF(MATCH(D1275,D$1:D1275,0)=ROW(D1275),D1275&amp;";","")</f>
        <v/>
      </c>
      <c r="AI1275" s="10" t="e">
        <f ca="1">IF(MATCH(E1275,E$1:E1275,0)=ROW(E1275),E1275&amp;";","")</f>
        <v>#VALUE!</v>
      </c>
    </row>
    <row r="1276" spans="1:35">
      <c r="A1276" s="10">
        <v>1255</v>
      </c>
      <c r="B1276" s="10" t="str">
        <f ca="1">'Application For TE&amp;GOTS'!X1317</f>
        <v/>
      </c>
      <c r="C1276" s="10">
        <f>'Application For TE&amp;GOTS'!$D1317</f>
        <v>0</v>
      </c>
      <c r="D1276" s="10" t="str" cm="1">
        <f t="array" aca="1" ref="D1276" ca="1">IFERROR(INDIRECT("'Application For TE&amp;GOTS'!L"&amp;'Application For TE&amp;GOTS'!S1317),"")</f>
        <v/>
      </c>
      <c r="E1276" s="10" t="e">
        <f ca="1">'Application For TE&amp;GOTS'!AF1317</f>
        <v>#VALUE!</v>
      </c>
      <c r="F1276" s="10" t="str">
        <f ca="1">IFERROR(LEFT('Application For TE&amp;GOTS'!AH1317,LEN('Application For TE&amp;GOTS'!AH1317)-2),"")</f>
        <v/>
      </c>
      <c r="G1276" s="10" t="e">
        <f ca="1">'Application For TE&amp;GOTS'!AI1317</f>
        <v>#VALUE!</v>
      </c>
      <c r="AF1276" s="10" t="str">
        <f ca="1">IF(MATCH(B1276,B$1:B1276,0)=ROW(B1276),B1276&amp;";","")</f>
        <v/>
      </c>
      <c r="AG1276" s="10" t="str">
        <f>IF(MATCH(C1276,C$1:C1276,0)=ROW(C1276),C1276&amp;";","")</f>
        <v/>
      </c>
      <c r="AH1276" s="10" t="str">
        <f ca="1">IF(MATCH(D1276,D$1:D1276,0)=ROW(D1276),D1276&amp;";","")</f>
        <v/>
      </c>
      <c r="AI1276" s="10" t="e">
        <f ca="1">IF(MATCH(E1276,E$1:E1276,0)=ROW(E1276),E1276&amp;";","")</f>
        <v>#VALUE!</v>
      </c>
    </row>
    <row r="1277" spans="1:35">
      <c r="A1277" s="10">
        <v>1256</v>
      </c>
      <c r="B1277" s="10" t="str">
        <f ca="1">'Application For TE&amp;GOTS'!X1318</f>
        <v/>
      </c>
      <c r="C1277" s="10">
        <f>'Application For TE&amp;GOTS'!$D1318</f>
        <v>0</v>
      </c>
      <c r="D1277" s="10" t="str" cm="1">
        <f t="array" aca="1" ref="D1277" ca="1">IFERROR(INDIRECT("'Application For TE&amp;GOTS'!L"&amp;'Application For TE&amp;GOTS'!S1318),"")</f>
        <v/>
      </c>
      <c r="E1277" s="10" t="e">
        <f ca="1">'Application For TE&amp;GOTS'!AF1318</f>
        <v>#VALUE!</v>
      </c>
      <c r="F1277" s="10" t="str">
        <f ca="1">IFERROR(LEFT('Application For TE&amp;GOTS'!AH1318,LEN('Application For TE&amp;GOTS'!AH1318)-2),"")</f>
        <v/>
      </c>
      <c r="G1277" s="10" t="e">
        <f ca="1">'Application For TE&amp;GOTS'!AI1318</f>
        <v>#VALUE!</v>
      </c>
      <c r="AF1277" s="10" t="str">
        <f ca="1">IF(MATCH(B1277,B$1:B1277,0)=ROW(B1277),B1277&amp;";","")</f>
        <v/>
      </c>
      <c r="AG1277" s="10" t="str">
        <f>IF(MATCH(C1277,C$1:C1277,0)=ROW(C1277),C1277&amp;";","")</f>
        <v/>
      </c>
      <c r="AH1277" s="10" t="str">
        <f ca="1">IF(MATCH(D1277,D$1:D1277,0)=ROW(D1277),D1277&amp;";","")</f>
        <v/>
      </c>
      <c r="AI1277" s="10" t="e">
        <f ca="1">IF(MATCH(E1277,E$1:E1277,0)=ROW(E1277),E1277&amp;";","")</f>
        <v>#VALUE!</v>
      </c>
    </row>
    <row r="1278" spans="1:35">
      <c r="A1278" s="10">
        <v>1257</v>
      </c>
      <c r="B1278" s="10" t="str">
        <f ca="1">'Application For TE&amp;GOTS'!X1319</f>
        <v/>
      </c>
      <c r="C1278" s="10">
        <f>'Application For TE&amp;GOTS'!$D1319</f>
        <v>0</v>
      </c>
      <c r="D1278" s="10" t="str" cm="1">
        <f t="array" aca="1" ref="D1278" ca="1">IFERROR(INDIRECT("'Application For TE&amp;GOTS'!L"&amp;'Application For TE&amp;GOTS'!S1319),"")</f>
        <v/>
      </c>
      <c r="E1278" s="10" t="e">
        <f ca="1">'Application For TE&amp;GOTS'!AF1319</f>
        <v>#VALUE!</v>
      </c>
      <c r="F1278" s="10" t="str">
        <f ca="1">IFERROR(LEFT('Application For TE&amp;GOTS'!AH1319,LEN('Application For TE&amp;GOTS'!AH1319)-2),"")</f>
        <v/>
      </c>
      <c r="G1278" s="10" t="e">
        <f ca="1">'Application For TE&amp;GOTS'!AI1319</f>
        <v>#VALUE!</v>
      </c>
      <c r="AF1278" s="10" t="str">
        <f ca="1">IF(MATCH(B1278,B$1:B1278,0)=ROW(B1278),B1278&amp;";","")</f>
        <v/>
      </c>
      <c r="AG1278" s="10" t="str">
        <f>IF(MATCH(C1278,C$1:C1278,0)=ROW(C1278),C1278&amp;";","")</f>
        <v/>
      </c>
      <c r="AH1278" s="10" t="str">
        <f ca="1">IF(MATCH(D1278,D$1:D1278,0)=ROW(D1278),D1278&amp;";","")</f>
        <v/>
      </c>
      <c r="AI1278" s="10" t="e">
        <f ca="1">IF(MATCH(E1278,E$1:E1278,0)=ROW(E1278),E1278&amp;";","")</f>
        <v>#VALUE!</v>
      </c>
    </row>
    <row r="1279" spans="1:35">
      <c r="A1279" s="10">
        <v>1258</v>
      </c>
      <c r="B1279" s="10" t="str">
        <f ca="1">'Application For TE&amp;GOTS'!X1320</f>
        <v/>
      </c>
      <c r="C1279" s="10">
        <f>'Application For TE&amp;GOTS'!$D1320</f>
        <v>0</v>
      </c>
      <c r="D1279" s="10" t="str" cm="1">
        <f t="array" aca="1" ref="D1279" ca="1">IFERROR(INDIRECT("'Application For TE&amp;GOTS'!L"&amp;'Application For TE&amp;GOTS'!S1320),"")</f>
        <v/>
      </c>
      <c r="E1279" s="10" t="e">
        <f ca="1">'Application For TE&amp;GOTS'!AF1320</f>
        <v>#VALUE!</v>
      </c>
      <c r="F1279" s="10" t="str">
        <f ca="1">IFERROR(LEFT('Application For TE&amp;GOTS'!AH1320,LEN('Application For TE&amp;GOTS'!AH1320)-2),"")</f>
        <v/>
      </c>
      <c r="G1279" s="10" t="e">
        <f ca="1">'Application For TE&amp;GOTS'!AI1320</f>
        <v>#VALUE!</v>
      </c>
      <c r="AF1279" s="10" t="str">
        <f ca="1">IF(MATCH(B1279,B$1:B1279,0)=ROW(B1279),B1279&amp;";","")</f>
        <v/>
      </c>
      <c r="AG1279" s="10" t="str">
        <f>IF(MATCH(C1279,C$1:C1279,0)=ROW(C1279),C1279&amp;";","")</f>
        <v/>
      </c>
      <c r="AH1279" s="10" t="str">
        <f ca="1">IF(MATCH(D1279,D$1:D1279,0)=ROW(D1279),D1279&amp;";","")</f>
        <v/>
      </c>
      <c r="AI1279" s="10" t="e">
        <f ca="1">IF(MATCH(E1279,E$1:E1279,0)=ROW(E1279),E1279&amp;";","")</f>
        <v>#VALUE!</v>
      </c>
    </row>
    <row r="1280" spans="1:35">
      <c r="A1280" s="10">
        <v>1259</v>
      </c>
      <c r="B1280" s="10" t="str">
        <f ca="1">'Application For TE&amp;GOTS'!X1321</f>
        <v/>
      </c>
      <c r="C1280" s="10">
        <f>'Application For TE&amp;GOTS'!$D1321</f>
        <v>0</v>
      </c>
      <c r="D1280" s="10" t="str" cm="1">
        <f t="array" aca="1" ref="D1280" ca="1">IFERROR(INDIRECT("'Application For TE&amp;GOTS'!L"&amp;'Application For TE&amp;GOTS'!S1321),"")</f>
        <v/>
      </c>
      <c r="E1280" s="10" t="e">
        <f ca="1">'Application For TE&amp;GOTS'!AF1321</f>
        <v>#VALUE!</v>
      </c>
      <c r="F1280" s="10" t="str">
        <f ca="1">IFERROR(LEFT('Application For TE&amp;GOTS'!AH1321,LEN('Application For TE&amp;GOTS'!AH1321)-2),"")</f>
        <v/>
      </c>
      <c r="G1280" s="10" t="e">
        <f ca="1">'Application For TE&amp;GOTS'!AI1321</f>
        <v>#VALUE!</v>
      </c>
      <c r="AF1280" s="10" t="str">
        <f ca="1">IF(MATCH(B1280,B$1:B1280,0)=ROW(B1280),B1280&amp;";","")</f>
        <v/>
      </c>
      <c r="AG1280" s="10" t="str">
        <f>IF(MATCH(C1280,C$1:C1280,0)=ROW(C1280),C1280&amp;";","")</f>
        <v/>
      </c>
      <c r="AH1280" s="10" t="str">
        <f ca="1">IF(MATCH(D1280,D$1:D1280,0)=ROW(D1280),D1280&amp;";","")</f>
        <v/>
      </c>
      <c r="AI1280" s="10" t="e">
        <f ca="1">IF(MATCH(E1280,E$1:E1280,0)=ROW(E1280),E1280&amp;";","")</f>
        <v>#VALUE!</v>
      </c>
    </row>
    <row r="1281" spans="1:35">
      <c r="A1281" s="10">
        <v>1260</v>
      </c>
      <c r="B1281" s="10" t="str">
        <f ca="1">'Application For TE&amp;GOTS'!X1322</f>
        <v/>
      </c>
      <c r="C1281" s="10">
        <f>'Application For TE&amp;GOTS'!$D1322</f>
        <v>0</v>
      </c>
      <c r="D1281" s="10" t="str" cm="1">
        <f t="array" aca="1" ref="D1281" ca="1">IFERROR(INDIRECT("'Application For TE&amp;GOTS'!L"&amp;'Application For TE&amp;GOTS'!S1322),"")</f>
        <v/>
      </c>
      <c r="E1281" s="10" t="e">
        <f ca="1">'Application For TE&amp;GOTS'!AF1322</f>
        <v>#VALUE!</v>
      </c>
      <c r="F1281" s="10" t="str">
        <f ca="1">IFERROR(LEFT('Application For TE&amp;GOTS'!AH1322,LEN('Application For TE&amp;GOTS'!AH1322)-2),"")</f>
        <v/>
      </c>
      <c r="G1281" s="10" t="e">
        <f ca="1">'Application For TE&amp;GOTS'!AI1322</f>
        <v>#VALUE!</v>
      </c>
      <c r="AF1281" s="10" t="str">
        <f ca="1">IF(MATCH(B1281,B$1:B1281,0)=ROW(B1281),B1281&amp;";","")</f>
        <v/>
      </c>
      <c r="AG1281" s="10" t="str">
        <f>IF(MATCH(C1281,C$1:C1281,0)=ROW(C1281),C1281&amp;";","")</f>
        <v/>
      </c>
      <c r="AH1281" s="10" t="str">
        <f ca="1">IF(MATCH(D1281,D$1:D1281,0)=ROW(D1281),D1281&amp;";","")</f>
        <v/>
      </c>
      <c r="AI1281" s="10" t="e">
        <f ca="1">IF(MATCH(E1281,E$1:E1281,0)=ROW(E1281),E1281&amp;";","")</f>
        <v>#VALUE!</v>
      </c>
    </row>
    <row r="1282" spans="1:35">
      <c r="A1282" s="10">
        <v>1261</v>
      </c>
      <c r="B1282" s="10" t="str">
        <f ca="1">'Application For TE&amp;GOTS'!X1323</f>
        <v/>
      </c>
      <c r="C1282" s="10">
        <f>'Application For TE&amp;GOTS'!$D1323</f>
        <v>0</v>
      </c>
      <c r="D1282" s="10" t="str" cm="1">
        <f t="array" aca="1" ref="D1282" ca="1">IFERROR(INDIRECT("'Application For TE&amp;GOTS'!L"&amp;'Application For TE&amp;GOTS'!S1323),"")</f>
        <v/>
      </c>
      <c r="E1282" s="10" t="e">
        <f ca="1">'Application For TE&amp;GOTS'!AF1323</f>
        <v>#VALUE!</v>
      </c>
      <c r="F1282" s="10" t="str">
        <f ca="1">IFERROR(LEFT('Application For TE&amp;GOTS'!AH1323,LEN('Application For TE&amp;GOTS'!AH1323)-2),"")</f>
        <v/>
      </c>
      <c r="G1282" s="10" t="e">
        <f ca="1">'Application For TE&amp;GOTS'!AI1323</f>
        <v>#VALUE!</v>
      </c>
      <c r="AF1282" s="10" t="str">
        <f ca="1">IF(MATCH(B1282,B$1:B1282,0)=ROW(B1282),B1282&amp;";","")</f>
        <v/>
      </c>
      <c r="AG1282" s="10" t="str">
        <f>IF(MATCH(C1282,C$1:C1282,0)=ROW(C1282),C1282&amp;";","")</f>
        <v/>
      </c>
      <c r="AH1282" s="10" t="str">
        <f ca="1">IF(MATCH(D1282,D$1:D1282,0)=ROW(D1282),D1282&amp;";","")</f>
        <v/>
      </c>
      <c r="AI1282" s="10" t="e">
        <f ca="1">IF(MATCH(E1282,E$1:E1282,0)=ROW(E1282),E1282&amp;";","")</f>
        <v>#VALUE!</v>
      </c>
    </row>
    <row r="1283" spans="1:35">
      <c r="A1283" s="10">
        <v>1262</v>
      </c>
      <c r="B1283" s="10" t="str">
        <f ca="1">'Application For TE&amp;GOTS'!X1324</f>
        <v/>
      </c>
      <c r="C1283" s="10">
        <f>'Application For TE&amp;GOTS'!$D1324</f>
        <v>0</v>
      </c>
      <c r="D1283" s="10" t="str" cm="1">
        <f t="array" aca="1" ref="D1283" ca="1">IFERROR(INDIRECT("'Application For TE&amp;GOTS'!L"&amp;'Application For TE&amp;GOTS'!S1324),"")</f>
        <v/>
      </c>
      <c r="E1283" s="10" t="e">
        <f ca="1">'Application For TE&amp;GOTS'!AF1324</f>
        <v>#VALUE!</v>
      </c>
      <c r="F1283" s="10" t="str">
        <f ca="1">IFERROR(LEFT('Application For TE&amp;GOTS'!AH1324,LEN('Application For TE&amp;GOTS'!AH1324)-2),"")</f>
        <v/>
      </c>
      <c r="G1283" s="10" t="e">
        <f ca="1">'Application For TE&amp;GOTS'!AI1324</f>
        <v>#VALUE!</v>
      </c>
      <c r="AF1283" s="10" t="str">
        <f ca="1">IF(MATCH(B1283,B$1:B1283,0)=ROW(B1283),B1283&amp;";","")</f>
        <v/>
      </c>
      <c r="AG1283" s="10" t="str">
        <f>IF(MATCH(C1283,C$1:C1283,0)=ROW(C1283),C1283&amp;";","")</f>
        <v/>
      </c>
      <c r="AH1283" s="10" t="str">
        <f ca="1">IF(MATCH(D1283,D$1:D1283,0)=ROW(D1283),D1283&amp;";","")</f>
        <v/>
      </c>
      <c r="AI1283" s="10" t="e">
        <f ca="1">IF(MATCH(E1283,E$1:E1283,0)=ROW(E1283),E1283&amp;";","")</f>
        <v>#VALUE!</v>
      </c>
    </row>
    <row r="1284" spans="1:35">
      <c r="A1284" s="10">
        <v>1263</v>
      </c>
      <c r="B1284" s="10" t="str">
        <f ca="1">'Application For TE&amp;GOTS'!X1325</f>
        <v/>
      </c>
      <c r="C1284" s="10">
        <f>'Application For TE&amp;GOTS'!$D1325</f>
        <v>0</v>
      </c>
      <c r="D1284" s="10" t="str" cm="1">
        <f t="array" aca="1" ref="D1284" ca="1">IFERROR(INDIRECT("'Application For TE&amp;GOTS'!L"&amp;'Application For TE&amp;GOTS'!S1325),"")</f>
        <v/>
      </c>
      <c r="E1284" s="10" t="e">
        <f ca="1">'Application For TE&amp;GOTS'!AF1325</f>
        <v>#VALUE!</v>
      </c>
      <c r="F1284" s="10" t="str">
        <f ca="1">IFERROR(LEFT('Application For TE&amp;GOTS'!AH1325,LEN('Application For TE&amp;GOTS'!AH1325)-2),"")</f>
        <v/>
      </c>
      <c r="G1284" s="10" t="e">
        <f ca="1">'Application For TE&amp;GOTS'!AI1325</f>
        <v>#VALUE!</v>
      </c>
      <c r="AF1284" s="10" t="str">
        <f ca="1">IF(MATCH(B1284,B$1:B1284,0)=ROW(B1284),B1284&amp;";","")</f>
        <v/>
      </c>
      <c r="AG1284" s="10" t="str">
        <f>IF(MATCH(C1284,C$1:C1284,0)=ROW(C1284),C1284&amp;";","")</f>
        <v/>
      </c>
      <c r="AH1284" s="10" t="str">
        <f ca="1">IF(MATCH(D1284,D$1:D1284,0)=ROW(D1284),D1284&amp;";","")</f>
        <v/>
      </c>
      <c r="AI1284" s="10" t="e">
        <f ca="1">IF(MATCH(E1284,E$1:E1284,0)=ROW(E1284),E1284&amp;";","")</f>
        <v>#VALUE!</v>
      </c>
    </row>
    <row r="1285" spans="1:35">
      <c r="A1285" s="10">
        <v>1264</v>
      </c>
      <c r="B1285" s="10" t="str">
        <f ca="1">'Application For TE&amp;GOTS'!X1326</f>
        <v/>
      </c>
      <c r="C1285" s="10">
        <f>'Application For TE&amp;GOTS'!$D1326</f>
        <v>0</v>
      </c>
      <c r="D1285" s="10" t="str" cm="1">
        <f t="array" aca="1" ref="D1285" ca="1">IFERROR(INDIRECT("'Application For TE&amp;GOTS'!L"&amp;'Application For TE&amp;GOTS'!S1326),"")</f>
        <v/>
      </c>
      <c r="E1285" s="10" t="e">
        <f ca="1">'Application For TE&amp;GOTS'!AF1326</f>
        <v>#VALUE!</v>
      </c>
      <c r="F1285" s="10" t="str">
        <f ca="1">IFERROR(LEFT('Application For TE&amp;GOTS'!AH1326,LEN('Application For TE&amp;GOTS'!AH1326)-2),"")</f>
        <v/>
      </c>
      <c r="G1285" s="10" t="e">
        <f ca="1">'Application For TE&amp;GOTS'!AI1326</f>
        <v>#VALUE!</v>
      </c>
      <c r="AF1285" s="10" t="str">
        <f ca="1">IF(MATCH(B1285,B$1:B1285,0)=ROW(B1285),B1285&amp;";","")</f>
        <v/>
      </c>
      <c r="AG1285" s="10" t="str">
        <f>IF(MATCH(C1285,C$1:C1285,0)=ROW(C1285),C1285&amp;";","")</f>
        <v/>
      </c>
      <c r="AH1285" s="10" t="str">
        <f ca="1">IF(MATCH(D1285,D$1:D1285,0)=ROW(D1285),D1285&amp;";","")</f>
        <v/>
      </c>
      <c r="AI1285" s="10" t="e">
        <f ca="1">IF(MATCH(E1285,E$1:E1285,0)=ROW(E1285),E1285&amp;";","")</f>
        <v>#VALUE!</v>
      </c>
    </row>
    <row r="1286" spans="1:35">
      <c r="A1286" s="10">
        <v>1265</v>
      </c>
      <c r="B1286" s="10" t="str">
        <f ca="1">'Application For TE&amp;GOTS'!X1327</f>
        <v/>
      </c>
      <c r="C1286" s="10">
        <f>'Application For TE&amp;GOTS'!$D1327</f>
        <v>0</v>
      </c>
      <c r="D1286" s="10" t="str" cm="1">
        <f t="array" aca="1" ref="D1286" ca="1">IFERROR(INDIRECT("'Application For TE&amp;GOTS'!L"&amp;'Application For TE&amp;GOTS'!S1327),"")</f>
        <v/>
      </c>
      <c r="E1286" s="10" t="e">
        <f ca="1">'Application For TE&amp;GOTS'!AF1327</f>
        <v>#VALUE!</v>
      </c>
      <c r="F1286" s="10" t="str">
        <f ca="1">IFERROR(LEFT('Application For TE&amp;GOTS'!AH1327,LEN('Application For TE&amp;GOTS'!AH1327)-2),"")</f>
        <v/>
      </c>
      <c r="G1286" s="10" t="e">
        <f ca="1">'Application For TE&amp;GOTS'!AI1327</f>
        <v>#VALUE!</v>
      </c>
      <c r="AF1286" s="10" t="str">
        <f ca="1">IF(MATCH(B1286,B$1:B1286,0)=ROW(B1286),B1286&amp;";","")</f>
        <v/>
      </c>
      <c r="AG1286" s="10" t="str">
        <f>IF(MATCH(C1286,C$1:C1286,0)=ROW(C1286),C1286&amp;";","")</f>
        <v/>
      </c>
      <c r="AH1286" s="10" t="str">
        <f ca="1">IF(MATCH(D1286,D$1:D1286,0)=ROW(D1286),D1286&amp;";","")</f>
        <v/>
      </c>
      <c r="AI1286" s="10" t="e">
        <f ca="1">IF(MATCH(E1286,E$1:E1286,0)=ROW(E1286),E1286&amp;";","")</f>
        <v>#VALUE!</v>
      </c>
    </row>
    <row r="1287" spans="1:35">
      <c r="A1287" s="10">
        <v>1266</v>
      </c>
      <c r="B1287" s="10" t="str">
        <f ca="1">'Application For TE&amp;GOTS'!X1328</f>
        <v/>
      </c>
      <c r="C1287" s="10">
        <f>'Application For TE&amp;GOTS'!$D1328</f>
        <v>0</v>
      </c>
      <c r="D1287" s="10" t="str" cm="1">
        <f t="array" aca="1" ref="D1287" ca="1">IFERROR(INDIRECT("'Application For TE&amp;GOTS'!L"&amp;'Application For TE&amp;GOTS'!S1328),"")</f>
        <v/>
      </c>
      <c r="E1287" s="10" t="e">
        <f ca="1">'Application For TE&amp;GOTS'!AF1328</f>
        <v>#VALUE!</v>
      </c>
      <c r="F1287" s="10" t="str">
        <f ca="1">IFERROR(LEFT('Application For TE&amp;GOTS'!AH1328,LEN('Application For TE&amp;GOTS'!AH1328)-2),"")</f>
        <v/>
      </c>
      <c r="G1287" s="10" t="e">
        <f ca="1">'Application For TE&amp;GOTS'!AI1328</f>
        <v>#VALUE!</v>
      </c>
      <c r="AF1287" s="10" t="str">
        <f ca="1">IF(MATCH(B1287,B$1:B1287,0)=ROW(B1287),B1287&amp;";","")</f>
        <v/>
      </c>
      <c r="AG1287" s="10" t="str">
        <f>IF(MATCH(C1287,C$1:C1287,0)=ROW(C1287),C1287&amp;";","")</f>
        <v/>
      </c>
      <c r="AH1287" s="10" t="str">
        <f ca="1">IF(MATCH(D1287,D$1:D1287,0)=ROW(D1287),D1287&amp;";","")</f>
        <v/>
      </c>
      <c r="AI1287" s="10" t="e">
        <f ca="1">IF(MATCH(E1287,E$1:E1287,0)=ROW(E1287),E1287&amp;";","")</f>
        <v>#VALUE!</v>
      </c>
    </row>
    <row r="1288" spans="1:35">
      <c r="A1288" s="10">
        <v>1267</v>
      </c>
      <c r="B1288" s="10" t="str">
        <f ca="1">'Application For TE&amp;GOTS'!X1329</f>
        <v/>
      </c>
      <c r="C1288" s="10">
        <f>'Application For TE&amp;GOTS'!$D1329</f>
        <v>0</v>
      </c>
      <c r="D1288" s="10" t="str" cm="1">
        <f t="array" aca="1" ref="D1288" ca="1">IFERROR(INDIRECT("'Application For TE&amp;GOTS'!L"&amp;'Application For TE&amp;GOTS'!S1329),"")</f>
        <v/>
      </c>
      <c r="E1288" s="10" t="e">
        <f ca="1">'Application For TE&amp;GOTS'!AF1329</f>
        <v>#VALUE!</v>
      </c>
      <c r="F1288" s="10" t="str">
        <f ca="1">IFERROR(LEFT('Application For TE&amp;GOTS'!AH1329,LEN('Application For TE&amp;GOTS'!AH1329)-2),"")</f>
        <v/>
      </c>
      <c r="G1288" s="10" t="e">
        <f ca="1">'Application For TE&amp;GOTS'!AI1329</f>
        <v>#VALUE!</v>
      </c>
      <c r="AF1288" s="10" t="str">
        <f ca="1">IF(MATCH(B1288,B$1:B1288,0)=ROW(B1288),B1288&amp;";","")</f>
        <v/>
      </c>
      <c r="AG1288" s="10" t="str">
        <f>IF(MATCH(C1288,C$1:C1288,0)=ROW(C1288),C1288&amp;";","")</f>
        <v/>
      </c>
      <c r="AH1288" s="10" t="str">
        <f ca="1">IF(MATCH(D1288,D$1:D1288,0)=ROW(D1288),D1288&amp;";","")</f>
        <v/>
      </c>
      <c r="AI1288" s="10" t="e">
        <f ca="1">IF(MATCH(E1288,E$1:E1288,0)=ROW(E1288),E1288&amp;";","")</f>
        <v>#VALUE!</v>
      </c>
    </row>
    <row r="1289" spans="1:35">
      <c r="A1289" s="10">
        <v>1268</v>
      </c>
      <c r="B1289" s="10" t="str">
        <f ca="1">'Application For TE&amp;GOTS'!X1330</f>
        <v/>
      </c>
      <c r="C1289" s="10">
        <f>'Application For TE&amp;GOTS'!$D1330</f>
        <v>0</v>
      </c>
      <c r="D1289" s="10" t="str" cm="1">
        <f t="array" aca="1" ref="D1289" ca="1">IFERROR(INDIRECT("'Application For TE&amp;GOTS'!L"&amp;'Application For TE&amp;GOTS'!S1330),"")</f>
        <v/>
      </c>
      <c r="E1289" s="10" t="e">
        <f ca="1">'Application For TE&amp;GOTS'!AF1330</f>
        <v>#VALUE!</v>
      </c>
      <c r="F1289" s="10" t="str">
        <f ca="1">IFERROR(LEFT('Application For TE&amp;GOTS'!AH1330,LEN('Application For TE&amp;GOTS'!AH1330)-2),"")</f>
        <v/>
      </c>
      <c r="G1289" s="10" t="e">
        <f ca="1">'Application For TE&amp;GOTS'!AI1330</f>
        <v>#VALUE!</v>
      </c>
      <c r="AF1289" s="10" t="str">
        <f ca="1">IF(MATCH(B1289,B$1:B1289,0)=ROW(B1289),B1289&amp;";","")</f>
        <v/>
      </c>
      <c r="AG1289" s="10" t="str">
        <f>IF(MATCH(C1289,C$1:C1289,0)=ROW(C1289),C1289&amp;";","")</f>
        <v/>
      </c>
      <c r="AH1289" s="10" t="str">
        <f ca="1">IF(MATCH(D1289,D$1:D1289,0)=ROW(D1289),D1289&amp;";","")</f>
        <v/>
      </c>
      <c r="AI1289" s="10" t="e">
        <f ca="1">IF(MATCH(E1289,E$1:E1289,0)=ROW(E1289),E1289&amp;";","")</f>
        <v>#VALUE!</v>
      </c>
    </row>
    <row r="1290" spans="1:35">
      <c r="A1290" s="10">
        <v>1269</v>
      </c>
      <c r="B1290" s="10" t="str">
        <f ca="1">'Application For TE&amp;GOTS'!X1331</f>
        <v/>
      </c>
      <c r="C1290" s="10">
        <f>'Application For TE&amp;GOTS'!$D1331</f>
        <v>0</v>
      </c>
      <c r="D1290" s="10" t="str" cm="1">
        <f t="array" aca="1" ref="D1290" ca="1">IFERROR(INDIRECT("'Application For TE&amp;GOTS'!L"&amp;'Application For TE&amp;GOTS'!S1331),"")</f>
        <v/>
      </c>
      <c r="E1290" s="10" t="e">
        <f ca="1">'Application For TE&amp;GOTS'!AF1331</f>
        <v>#VALUE!</v>
      </c>
      <c r="F1290" s="10" t="str">
        <f ca="1">IFERROR(LEFT('Application For TE&amp;GOTS'!AH1331,LEN('Application For TE&amp;GOTS'!AH1331)-2),"")</f>
        <v/>
      </c>
      <c r="G1290" s="10" t="e">
        <f ca="1">'Application For TE&amp;GOTS'!AI1331</f>
        <v>#VALUE!</v>
      </c>
      <c r="AF1290" s="10" t="str">
        <f ca="1">IF(MATCH(B1290,B$1:B1290,0)=ROW(B1290),B1290&amp;";","")</f>
        <v/>
      </c>
      <c r="AG1290" s="10" t="str">
        <f>IF(MATCH(C1290,C$1:C1290,0)=ROW(C1290),C1290&amp;";","")</f>
        <v/>
      </c>
      <c r="AH1290" s="10" t="str">
        <f ca="1">IF(MATCH(D1290,D$1:D1290,0)=ROW(D1290),D1290&amp;";","")</f>
        <v/>
      </c>
      <c r="AI1290" s="10" t="e">
        <f ca="1">IF(MATCH(E1290,E$1:E1290,0)=ROW(E1290),E1290&amp;";","")</f>
        <v>#VALUE!</v>
      </c>
    </row>
    <row r="1291" spans="1:35">
      <c r="A1291" s="10">
        <v>1270</v>
      </c>
      <c r="B1291" s="10" t="str">
        <f ca="1">'Application For TE&amp;GOTS'!X1332</f>
        <v/>
      </c>
      <c r="C1291" s="10">
        <f>'Application For TE&amp;GOTS'!$D1332</f>
        <v>0</v>
      </c>
      <c r="D1291" s="10" t="str" cm="1">
        <f t="array" aca="1" ref="D1291" ca="1">IFERROR(INDIRECT("'Application For TE&amp;GOTS'!L"&amp;'Application For TE&amp;GOTS'!S1332),"")</f>
        <v/>
      </c>
      <c r="E1291" s="10" t="e">
        <f ca="1">'Application For TE&amp;GOTS'!AF1332</f>
        <v>#VALUE!</v>
      </c>
      <c r="F1291" s="10" t="str">
        <f ca="1">IFERROR(LEFT('Application For TE&amp;GOTS'!AH1332,LEN('Application For TE&amp;GOTS'!AH1332)-2),"")</f>
        <v/>
      </c>
      <c r="G1291" s="10" t="e">
        <f ca="1">'Application For TE&amp;GOTS'!AI1332</f>
        <v>#VALUE!</v>
      </c>
      <c r="AF1291" s="10" t="str">
        <f ca="1">IF(MATCH(B1291,B$1:B1291,0)=ROW(B1291),B1291&amp;";","")</f>
        <v/>
      </c>
      <c r="AG1291" s="10" t="str">
        <f>IF(MATCH(C1291,C$1:C1291,0)=ROW(C1291),C1291&amp;";","")</f>
        <v/>
      </c>
      <c r="AH1291" s="10" t="str">
        <f ca="1">IF(MATCH(D1291,D$1:D1291,0)=ROW(D1291),D1291&amp;";","")</f>
        <v/>
      </c>
      <c r="AI1291" s="10" t="e">
        <f ca="1">IF(MATCH(E1291,E$1:E1291,0)=ROW(E1291),E1291&amp;";","")</f>
        <v>#VALUE!</v>
      </c>
    </row>
    <row r="1292" spans="1:35">
      <c r="A1292" s="10">
        <v>1271</v>
      </c>
      <c r="B1292" s="10" t="str">
        <f ca="1">'Application For TE&amp;GOTS'!X1333</f>
        <v/>
      </c>
      <c r="C1292" s="10">
        <f>'Application For TE&amp;GOTS'!$D1333</f>
        <v>0</v>
      </c>
      <c r="D1292" s="10" t="str" cm="1">
        <f t="array" aca="1" ref="D1292" ca="1">IFERROR(INDIRECT("'Application For TE&amp;GOTS'!L"&amp;'Application For TE&amp;GOTS'!S1333),"")</f>
        <v/>
      </c>
      <c r="E1292" s="10" t="e">
        <f ca="1">'Application For TE&amp;GOTS'!AF1333</f>
        <v>#VALUE!</v>
      </c>
      <c r="F1292" s="10" t="str">
        <f ca="1">IFERROR(LEFT('Application For TE&amp;GOTS'!AH1333,LEN('Application For TE&amp;GOTS'!AH1333)-2),"")</f>
        <v/>
      </c>
      <c r="G1292" s="10" t="e">
        <f ca="1">'Application For TE&amp;GOTS'!AI1333</f>
        <v>#VALUE!</v>
      </c>
      <c r="AF1292" s="10" t="str">
        <f ca="1">IF(MATCH(B1292,B$1:B1292,0)=ROW(B1292),B1292&amp;";","")</f>
        <v/>
      </c>
      <c r="AG1292" s="10" t="str">
        <f>IF(MATCH(C1292,C$1:C1292,0)=ROW(C1292),C1292&amp;";","")</f>
        <v/>
      </c>
      <c r="AH1292" s="10" t="str">
        <f ca="1">IF(MATCH(D1292,D$1:D1292,0)=ROW(D1292),D1292&amp;";","")</f>
        <v/>
      </c>
      <c r="AI1292" s="10" t="e">
        <f ca="1">IF(MATCH(E1292,E$1:E1292,0)=ROW(E1292),E1292&amp;";","")</f>
        <v>#VALUE!</v>
      </c>
    </row>
    <row r="1293" spans="1:35">
      <c r="A1293" s="10">
        <v>1272</v>
      </c>
      <c r="B1293" s="10" t="str">
        <f ca="1">'Application For TE&amp;GOTS'!X1334</f>
        <v/>
      </c>
      <c r="C1293" s="10">
        <f>'Application For TE&amp;GOTS'!$D1334</f>
        <v>0</v>
      </c>
      <c r="D1293" s="10" t="str" cm="1">
        <f t="array" aca="1" ref="D1293" ca="1">IFERROR(INDIRECT("'Application For TE&amp;GOTS'!L"&amp;'Application For TE&amp;GOTS'!S1334),"")</f>
        <v/>
      </c>
      <c r="E1293" s="10" t="e">
        <f ca="1">'Application For TE&amp;GOTS'!AF1334</f>
        <v>#VALUE!</v>
      </c>
      <c r="F1293" s="10" t="str">
        <f ca="1">IFERROR(LEFT('Application For TE&amp;GOTS'!AH1334,LEN('Application For TE&amp;GOTS'!AH1334)-2),"")</f>
        <v/>
      </c>
      <c r="G1293" s="10" t="e">
        <f ca="1">'Application For TE&amp;GOTS'!AI1334</f>
        <v>#VALUE!</v>
      </c>
      <c r="AF1293" s="10" t="str">
        <f ca="1">IF(MATCH(B1293,B$1:B1293,0)=ROW(B1293),B1293&amp;";","")</f>
        <v/>
      </c>
      <c r="AG1293" s="10" t="str">
        <f>IF(MATCH(C1293,C$1:C1293,0)=ROW(C1293),C1293&amp;";","")</f>
        <v/>
      </c>
      <c r="AH1293" s="10" t="str">
        <f ca="1">IF(MATCH(D1293,D$1:D1293,0)=ROW(D1293),D1293&amp;";","")</f>
        <v/>
      </c>
      <c r="AI1293" s="10" t="e">
        <f ca="1">IF(MATCH(E1293,E$1:E1293,0)=ROW(E1293),E1293&amp;";","")</f>
        <v>#VALUE!</v>
      </c>
    </row>
    <row r="1294" spans="1:35">
      <c r="A1294" s="10">
        <v>1273</v>
      </c>
      <c r="B1294" s="10" t="str">
        <f ca="1">'Application For TE&amp;GOTS'!X1335</f>
        <v/>
      </c>
      <c r="C1294" s="10">
        <f>'Application For TE&amp;GOTS'!$D1335</f>
        <v>0</v>
      </c>
      <c r="D1294" s="10" t="str" cm="1">
        <f t="array" aca="1" ref="D1294" ca="1">IFERROR(INDIRECT("'Application For TE&amp;GOTS'!L"&amp;'Application For TE&amp;GOTS'!S1335),"")</f>
        <v/>
      </c>
      <c r="E1294" s="10" t="e">
        <f ca="1">'Application For TE&amp;GOTS'!AF1335</f>
        <v>#VALUE!</v>
      </c>
      <c r="F1294" s="10" t="str">
        <f ca="1">IFERROR(LEFT('Application For TE&amp;GOTS'!AH1335,LEN('Application For TE&amp;GOTS'!AH1335)-2),"")</f>
        <v/>
      </c>
      <c r="G1294" s="10" t="e">
        <f ca="1">'Application For TE&amp;GOTS'!AI1335</f>
        <v>#VALUE!</v>
      </c>
      <c r="AF1294" s="10" t="str">
        <f ca="1">IF(MATCH(B1294,B$1:B1294,0)=ROW(B1294),B1294&amp;";","")</f>
        <v/>
      </c>
      <c r="AG1294" s="10" t="str">
        <f>IF(MATCH(C1294,C$1:C1294,0)=ROW(C1294),C1294&amp;";","")</f>
        <v/>
      </c>
      <c r="AH1294" s="10" t="str">
        <f ca="1">IF(MATCH(D1294,D$1:D1294,0)=ROW(D1294),D1294&amp;";","")</f>
        <v/>
      </c>
      <c r="AI1294" s="10" t="e">
        <f ca="1">IF(MATCH(E1294,E$1:E1294,0)=ROW(E1294),E1294&amp;";","")</f>
        <v>#VALUE!</v>
      </c>
    </row>
    <row r="1295" spans="1:35">
      <c r="A1295" s="10">
        <v>1274</v>
      </c>
      <c r="B1295" s="10" t="str">
        <f ca="1">'Application For TE&amp;GOTS'!X1336</f>
        <v/>
      </c>
      <c r="C1295" s="10">
        <f>'Application For TE&amp;GOTS'!$D1336</f>
        <v>0</v>
      </c>
      <c r="D1295" s="10" t="str" cm="1">
        <f t="array" aca="1" ref="D1295" ca="1">IFERROR(INDIRECT("'Application For TE&amp;GOTS'!L"&amp;'Application For TE&amp;GOTS'!S1336),"")</f>
        <v/>
      </c>
      <c r="E1295" s="10" t="e">
        <f ca="1">'Application For TE&amp;GOTS'!AF1336</f>
        <v>#VALUE!</v>
      </c>
      <c r="F1295" s="10" t="str">
        <f ca="1">IFERROR(LEFT('Application For TE&amp;GOTS'!AH1336,LEN('Application For TE&amp;GOTS'!AH1336)-2),"")</f>
        <v/>
      </c>
      <c r="G1295" s="10" t="e">
        <f ca="1">'Application For TE&amp;GOTS'!AI1336</f>
        <v>#VALUE!</v>
      </c>
      <c r="AF1295" s="10" t="str">
        <f ca="1">IF(MATCH(B1295,B$1:B1295,0)=ROW(B1295),B1295&amp;";","")</f>
        <v/>
      </c>
      <c r="AG1295" s="10" t="str">
        <f>IF(MATCH(C1295,C$1:C1295,0)=ROW(C1295),C1295&amp;";","")</f>
        <v/>
      </c>
      <c r="AH1295" s="10" t="str">
        <f ca="1">IF(MATCH(D1295,D$1:D1295,0)=ROW(D1295),D1295&amp;";","")</f>
        <v/>
      </c>
      <c r="AI1295" s="10" t="e">
        <f ca="1">IF(MATCH(E1295,E$1:E1295,0)=ROW(E1295),E1295&amp;";","")</f>
        <v>#VALUE!</v>
      </c>
    </row>
    <row r="1296" spans="1:35">
      <c r="A1296" s="10">
        <v>1275</v>
      </c>
      <c r="B1296" s="10" t="str">
        <f ca="1">'Application For TE&amp;GOTS'!X1337</f>
        <v/>
      </c>
      <c r="C1296" s="10">
        <f>'Application For TE&amp;GOTS'!$D1337</f>
        <v>0</v>
      </c>
      <c r="D1296" s="10" t="str" cm="1">
        <f t="array" aca="1" ref="D1296" ca="1">IFERROR(INDIRECT("'Application For TE&amp;GOTS'!L"&amp;'Application For TE&amp;GOTS'!S1337),"")</f>
        <v/>
      </c>
      <c r="E1296" s="10" t="e">
        <f ca="1">'Application For TE&amp;GOTS'!AF1337</f>
        <v>#VALUE!</v>
      </c>
      <c r="F1296" s="10" t="str">
        <f ca="1">IFERROR(LEFT('Application For TE&amp;GOTS'!AH1337,LEN('Application For TE&amp;GOTS'!AH1337)-2),"")</f>
        <v/>
      </c>
      <c r="G1296" s="10" t="e">
        <f ca="1">'Application For TE&amp;GOTS'!AI1337</f>
        <v>#VALUE!</v>
      </c>
      <c r="AF1296" s="10" t="str">
        <f ca="1">IF(MATCH(B1296,B$1:B1296,0)=ROW(B1296),B1296&amp;";","")</f>
        <v/>
      </c>
      <c r="AG1296" s="10" t="str">
        <f>IF(MATCH(C1296,C$1:C1296,0)=ROW(C1296),C1296&amp;";","")</f>
        <v/>
      </c>
      <c r="AH1296" s="10" t="str">
        <f ca="1">IF(MATCH(D1296,D$1:D1296,0)=ROW(D1296),D1296&amp;";","")</f>
        <v/>
      </c>
      <c r="AI1296" s="10" t="e">
        <f ca="1">IF(MATCH(E1296,E$1:E1296,0)=ROW(E1296),E1296&amp;";","")</f>
        <v>#VALUE!</v>
      </c>
    </row>
    <row r="1297" spans="1:35">
      <c r="A1297" s="10">
        <v>1276</v>
      </c>
      <c r="B1297" s="10" t="str">
        <f ca="1">'Application For TE&amp;GOTS'!X1338</f>
        <v/>
      </c>
      <c r="C1297" s="10">
        <f>'Application For TE&amp;GOTS'!$D1338</f>
        <v>0</v>
      </c>
      <c r="D1297" s="10" t="str" cm="1">
        <f t="array" aca="1" ref="D1297" ca="1">IFERROR(INDIRECT("'Application For TE&amp;GOTS'!L"&amp;'Application For TE&amp;GOTS'!S1338),"")</f>
        <v/>
      </c>
      <c r="E1297" s="10" t="e">
        <f ca="1">'Application For TE&amp;GOTS'!AF1338</f>
        <v>#VALUE!</v>
      </c>
      <c r="F1297" s="10" t="str">
        <f ca="1">IFERROR(LEFT('Application For TE&amp;GOTS'!AH1338,LEN('Application For TE&amp;GOTS'!AH1338)-2),"")</f>
        <v/>
      </c>
      <c r="G1297" s="10" t="e">
        <f ca="1">'Application For TE&amp;GOTS'!AI1338</f>
        <v>#VALUE!</v>
      </c>
      <c r="AF1297" s="10" t="str">
        <f ca="1">IF(MATCH(B1297,B$1:B1297,0)=ROW(B1297),B1297&amp;";","")</f>
        <v/>
      </c>
      <c r="AG1297" s="10" t="str">
        <f>IF(MATCH(C1297,C$1:C1297,0)=ROW(C1297),C1297&amp;";","")</f>
        <v/>
      </c>
      <c r="AH1297" s="10" t="str">
        <f ca="1">IF(MATCH(D1297,D$1:D1297,0)=ROW(D1297),D1297&amp;";","")</f>
        <v/>
      </c>
      <c r="AI1297" s="10" t="e">
        <f ca="1">IF(MATCH(E1297,E$1:E1297,0)=ROW(E1297),E1297&amp;";","")</f>
        <v>#VALUE!</v>
      </c>
    </row>
    <row r="1298" spans="1:35">
      <c r="A1298" s="10">
        <v>1277</v>
      </c>
      <c r="B1298" s="10" t="str">
        <f ca="1">'Application For TE&amp;GOTS'!X1339</f>
        <v/>
      </c>
      <c r="C1298" s="10">
        <f>'Application For TE&amp;GOTS'!$D1339</f>
        <v>0</v>
      </c>
      <c r="D1298" s="10" t="str" cm="1">
        <f t="array" aca="1" ref="D1298" ca="1">IFERROR(INDIRECT("'Application For TE&amp;GOTS'!L"&amp;'Application For TE&amp;GOTS'!S1339),"")</f>
        <v/>
      </c>
      <c r="E1298" s="10" t="e">
        <f ca="1">'Application For TE&amp;GOTS'!AF1339</f>
        <v>#VALUE!</v>
      </c>
      <c r="F1298" s="10" t="str">
        <f ca="1">IFERROR(LEFT('Application For TE&amp;GOTS'!AH1339,LEN('Application For TE&amp;GOTS'!AH1339)-2),"")</f>
        <v/>
      </c>
      <c r="G1298" s="10" t="e">
        <f ca="1">'Application For TE&amp;GOTS'!AI1339</f>
        <v>#VALUE!</v>
      </c>
      <c r="AF1298" s="10" t="str">
        <f ca="1">IF(MATCH(B1298,B$1:B1298,0)=ROW(B1298),B1298&amp;";","")</f>
        <v/>
      </c>
      <c r="AG1298" s="10" t="str">
        <f>IF(MATCH(C1298,C$1:C1298,0)=ROW(C1298),C1298&amp;";","")</f>
        <v/>
      </c>
      <c r="AH1298" s="10" t="str">
        <f ca="1">IF(MATCH(D1298,D$1:D1298,0)=ROW(D1298),D1298&amp;";","")</f>
        <v/>
      </c>
      <c r="AI1298" s="10" t="e">
        <f ca="1">IF(MATCH(E1298,E$1:E1298,0)=ROW(E1298),E1298&amp;";","")</f>
        <v>#VALUE!</v>
      </c>
    </row>
    <row r="1299" spans="1:35">
      <c r="A1299" s="10">
        <v>1278</v>
      </c>
      <c r="B1299" s="10" t="str">
        <f ca="1">'Application For TE&amp;GOTS'!X1340</f>
        <v/>
      </c>
      <c r="C1299" s="10">
        <f>'Application For TE&amp;GOTS'!$D1340</f>
        <v>0</v>
      </c>
      <c r="D1299" s="10" t="str" cm="1">
        <f t="array" aca="1" ref="D1299" ca="1">IFERROR(INDIRECT("'Application For TE&amp;GOTS'!L"&amp;'Application For TE&amp;GOTS'!S1340),"")</f>
        <v/>
      </c>
      <c r="E1299" s="10" t="e">
        <f ca="1">'Application For TE&amp;GOTS'!AF1340</f>
        <v>#VALUE!</v>
      </c>
      <c r="F1299" s="10" t="str">
        <f ca="1">IFERROR(LEFT('Application For TE&amp;GOTS'!AH1340,LEN('Application For TE&amp;GOTS'!AH1340)-2),"")</f>
        <v/>
      </c>
      <c r="G1299" s="10" t="e">
        <f ca="1">'Application For TE&amp;GOTS'!AI1340</f>
        <v>#VALUE!</v>
      </c>
      <c r="AF1299" s="10" t="str">
        <f ca="1">IF(MATCH(B1299,B$1:B1299,0)=ROW(B1299),B1299&amp;";","")</f>
        <v/>
      </c>
      <c r="AG1299" s="10" t="str">
        <f>IF(MATCH(C1299,C$1:C1299,0)=ROW(C1299),C1299&amp;";","")</f>
        <v/>
      </c>
      <c r="AH1299" s="10" t="str">
        <f ca="1">IF(MATCH(D1299,D$1:D1299,0)=ROW(D1299),D1299&amp;";","")</f>
        <v/>
      </c>
      <c r="AI1299" s="10" t="e">
        <f ca="1">IF(MATCH(E1299,E$1:E1299,0)=ROW(E1299),E1299&amp;";","")</f>
        <v>#VALUE!</v>
      </c>
    </row>
    <row r="1300" spans="1:35">
      <c r="A1300" s="10">
        <v>1279</v>
      </c>
      <c r="B1300" s="10" t="str">
        <f ca="1">'Application For TE&amp;GOTS'!X1341</f>
        <v/>
      </c>
      <c r="C1300" s="10">
        <f>'Application For TE&amp;GOTS'!$D1341</f>
        <v>0</v>
      </c>
      <c r="D1300" s="10" t="str" cm="1">
        <f t="array" aca="1" ref="D1300" ca="1">IFERROR(INDIRECT("'Application For TE&amp;GOTS'!L"&amp;'Application For TE&amp;GOTS'!S1341),"")</f>
        <v/>
      </c>
      <c r="E1300" s="10" t="e">
        <f ca="1">'Application For TE&amp;GOTS'!AF1341</f>
        <v>#VALUE!</v>
      </c>
      <c r="F1300" s="10" t="str">
        <f ca="1">IFERROR(LEFT('Application For TE&amp;GOTS'!AH1341,LEN('Application For TE&amp;GOTS'!AH1341)-2),"")</f>
        <v/>
      </c>
      <c r="G1300" s="10" t="e">
        <f ca="1">'Application For TE&amp;GOTS'!AI1341</f>
        <v>#VALUE!</v>
      </c>
      <c r="AF1300" s="10" t="str">
        <f ca="1">IF(MATCH(B1300,B$1:B1300,0)=ROW(B1300),B1300&amp;";","")</f>
        <v/>
      </c>
      <c r="AG1300" s="10" t="str">
        <f>IF(MATCH(C1300,C$1:C1300,0)=ROW(C1300),C1300&amp;";","")</f>
        <v/>
      </c>
      <c r="AH1300" s="10" t="str">
        <f ca="1">IF(MATCH(D1300,D$1:D1300,0)=ROW(D1300),D1300&amp;";","")</f>
        <v/>
      </c>
      <c r="AI1300" s="10" t="e">
        <f ca="1">IF(MATCH(E1300,E$1:E1300,0)=ROW(E1300),E1300&amp;";","")</f>
        <v>#VALUE!</v>
      </c>
    </row>
    <row r="1301" spans="1:35">
      <c r="A1301" s="10">
        <v>1280</v>
      </c>
      <c r="B1301" s="10" t="str">
        <f ca="1">'Application For TE&amp;GOTS'!X1342</f>
        <v/>
      </c>
      <c r="C1301" s="10">
        <f>'Application For TE&amp;GOTS'!$D1342</f>
        <v>0</v>
      </c>
      <c r="D1301" s="10" t="str" cm="1">
        <f t="array" aca="1" ref="D1301" ca="1">IFERROR(INDIRECT("'Application For TE&amp;GOTS'!L"&amp;'Application For TE&amp;GOTS'!S1342),"")</f>
        <v/>
      </c>
      <c r="E1301" s="10" t="e">
        <f ca="1">'Application For TE&amp;GOTS'!AF1342</f>
        <v>#VALUE!</v>
      </c>
      <c r="F1301" s="10" t="str">
        <f ca="1">IFERROR(LEFT('Application For TE&amp;GOTS'!AH1342,LEN('Application For TE&amp;GOTS'!AH1342)-2),"")</f>
        <v/>
      </c>
      <c r="G1301" s="10" t="e">
        <f ca="1">'Application For TE&amp;GOTS'!AI1342</f>
        <v>#VALUE!</v>
      </c>
      <c r="AF1301" s="10" t="str">
        <f ca="1">IF(MATCH(B1301,B$1:B1301,0)=ROW(B1301),B1301&amp;";","")</f>
        <v/>
      </c>
      <c r="AG1301" s="10" t="str">
        <f>IF(MATCH(C1301,C$1:C1301,0)=ROW(C1301),C1301&amp;";","")</f>
        <v/>
      </c>
      <c r="AH1301" s="10" t="str">
        <f ca="1">IF(MATCH(D1301,D$1:D1301,0)=ROW(D1301),D1301&amp;";","")</f>
        <v/>
      </c>
      <c r="AI1301" s="10" t="e">
        <f ca="1">IF(MATCH(E1301,E$1:E1301,0)=ROW(E1301),E1301&amp;";","")</f>
        <v>#VALUE!</v>
      </c>
    </row>
    <row r="1302" spans="1:35">
      <c r="A1302" s="10">
        <v>1281</v>
      </c>
      <c r="B1302" s="10" t="str">
        <f ca="1">'Application For TE&amp;GOTS'!X1343</f>
        <v/>
      </c>
      <c r="C1302" s="10">
        <f>'Application For TE&amp;GOTS'!$D1343</f>
        <v>0</v>
      </c>
      <c r="D1302" s="10" t="str" cm="1">
        <f t="array" aca="1" ref="D1302" ca="1">IFERROR(INDIRECT("'Application For TE&amp;GOTS'!L"&amp;'Application For TE&amp;GOTS'!S1343),"")</f>
        <v/>
      </c>
      <c r="E1302" s="10" t="e">
        <f ca="1">'Application For TE&amp;GOTS'!AF1343</f>
        <v>#VALUE!</v>
      </c>
      <c r="F1302" s="10" t="str">
        <f ca="1">IFERROR(LEFT('Application For TE&amp;GOTS'!AH1343,LEN('Application For TE&amp;GOTS'!AH1343)-2),"")</f>
        <v/>
      </c>
      <c r="G1302" s="10" t="e">
        <f ca="1">'Application For TE&amp;GOTS'!AI1343</f>
        <v>#VALUE!</v>
      </c>
      <c r="AF1302" s="10" t="str">
        <f ca="1">IF(MATCH(B1302,B$1:B1302,0)=ROW(B1302),B1302&amp;";","")</f>
        <v/>
      </c>
      <c r="AG1302" s="10" t="str">
        <f>IF(MATCH(C1302,C$1:C1302,0)=ROW(C1302),C1302&amp;";","")</f>
        <v/>
      </c>
      <c r="AH1302" s="10" t="str">
        <f ca="1">IF(MATCH(D1302,D$1:D1302,0)=ROW(D1302),D1302&amp;";","")</f>
        <v/>
      </c>
      <c r="AI1302" s="10" t="e">
        <f ca="1">IF(MATCH(E1302,E$1:E1302,0)=ROW(E1302),E1302&amp;";","")</f>
        <v>#VALUE!</v>
      </c>
    </row>
    <row r="1303" spans="1:35">
      <c r="A1303" s="10">
        <v>1282</v>
      </c>
      <c r="B1303" s="10" t="str">
        <f ca="1">'Application For TE&amp;GOTS'!X1344</f>
        <v/>
      </c>
      <c r="C1303" s="10">
        <f>'Application For TE&amp;GOTS'!$D1344</f>
        <v>0</v>
      </c>
      <c r="D1303" s="10" t="str" cm="1">
        <f t="array" aca="1" ref="D1303" ca="1">IFERROR(INDIRECT("'Application For TE&amp;GOTS'!L"&amp;'Application For TE&amp;GOTS'!S1344),"")</f>
        <v/>
      </c>
      <c r="E1303" s="10" t="e">
        <f ca="1">'Application For TE&amp;GOTS'!AF1344</f>
        <v>#VALUE!</v>
      </c>
      <c r="F1303" s="10" t="str">
        <f ca="1">IFERROR(LEFT('Application For TE&amp;GOTS'!AH1344,LEN('Application For TE&amp;GOTS'!AH1344)-2),"")</f>
        <v/>
      </c>
      <c r="G1303" s="10" t="e">
        <f ca="1">'Application For TE&amp;GOTS'!AI1344</f>
        <v>#VALUE!</v>
      </c>
      <c r="AF1303" s="10" t="str">
        <f ca="1">IF(MATCH(B1303,B$1:B1303,0)=ROW(B1303),B1303&amp;";","")</f>
        <v/>
      </c>
      <c r="AG1303" s="10" t="str">
        <f>IF(MATCH(C1303,C$1:C1303,0)=ROW(C1303),C1303&amp;";","")</f>
        <v/>
      </c>
      <c r="AH1303" s="10" t="str">
        <f ca="1">IF(MATCH(D1303,D$1:D1303,0)=ROW(D1303),D1303&amp;";","")</f>
        <v/>
      </c>
      <c r="AI1303" s="10" t="e">
        <f ca="1">IF(MATCH(E1303,E$1:E1303,0)=ROW(E1303),E1303&amp;";","")</f>
        <v>#VALUE!</v>
      </c>
    </row>
    <row r="1304" spans="1:35">
      <c r="A1304" s="10">
        <v>1283</v>
      </c>
      <c r="B1304" s="10" t="str">
        <f ca="1">'Application For TE&amp;GOTS'!X1345</f>
        <v/>
      </c>
      <c r="C1304" s="10">
        <f>'Application For TE&amp;GOTS'!$D1345</f>
        <v>0</v>
      </c>
      <c r="D1304" s="10" t="str" cm="1">
        <f t="array" aca="1" ref="D1304" ca="1">IFERROR(INDIRECT("'Application For TE&amp;GOTS'!L"&amp;'Application For TE&amp;GOTS'!S1345),"")</f>
        <v/>
      </c>
      <c r="E1304" s="10" t="e">
        <f ca="1">'Application For TE&amp;GOTS'!AF1345</f>
        <v>#VALUE!</v>
      </c>
      <c r="F1304" s="10" t="str">
        <f ca="1">IFERROR(LEFT('Application For TE&amp;GOTS'!AH1345,LEN('Application For TE&amp;GOTS'!AH1345)-2),"")</f>
        <v/>
      </c>
      <c r="G1304" s="10" t="e">
        <f ca="1">'Application For TE&amp;GOTS'!AI1345</f>
        <v>#VALUE!</v>
      </c>
      <c r="AF1304" s="10" t="str">
        <f ca="1">IF(MATCH(B1304,B$1:B1304,0)=ROW(B1304),B1304&amp;";","")</f>
        <v/>
      </c>
      <c r="AG1304" s="10" t="str">
        <f>IF(MATCH(C1304,C$1:C1304,0)=ROW(C1304),C1304&amp;";","")</f>
        <v/>
      </c>
      <c r="AH1304" s="10" t="str">
        <f ca="1">IF(MATCH(D1304,D$1:D1304,0)=ROW(D1304),D1304&amp;";","")</f>
        <v/>
      </c>
      <c r="AI1304" s="10" t="e">
        <f ca="1">IF(MATCH(E1304,E$1:E1304,0)=ROW(E1304),E1304&amp;";","")</f>
        <v>#VALUE!</v>
      </c>
    </row>
    <row r="1305" spans="1:35">
      <c r="A1305" s="10">
        <v>1284</v>
      </c>
      <c r="B1305" s="10" t="str">
        <f ca="1">'Application For TE&amp;GOTS'!X1346</f>
        <v/>
      </c>
      <c r="C1305" s="10">
        <f>'Application For TE&amp;GOTS'!$D1346</f>
        <v>0</v>
      </c>
      <c r="D1305" s="10" t="str" cm="1">
        <f t="array" aca="1" ref="D1305" ca="1">IFERROR(INDIRECT("'Application For TE&amp;GOTS'!L"&amp;'Application For TE&amp;GOTS'!S1346),"")</f>
        <v/>
      </c>
      <c r="E1305" s="10" t="e">
        <f ca="1">'Application For TE&amp;GOTS'!AF1346</f>
        <v>#VALUE!</v>
      </c>
      <c r="F1305" s="10" t="str">
        <f ca="1">IFERROR(LEFT('Application For TE&amp;GOTS'!AH1346,LEN('Application For TE&amp;GOTS'!AH1346)-2),"")</f>
        <v/>
      </c>
      <c r="G1305" s="10" t="e">
        <f ca="1">'Application For TE&amp;GOTS'!AI1346</f>
        <v>#VALUE!</v>
      </c>
      <c r="AF1305" s="10" t="str">
        <f ca="1">IF(MATCH(B1305,B$1:B1305,0)=ROW(B1305),B1305&amp;";","")</f>
        <v/>
      </c>
      <c r="AG1305" s="10" t="str">
        <f>IF(MATCH(C1305,C$1:C1305,0)=ROW(C1305),C1305&amp;";","")</f>
        <v/>
      </c>
      <c r="AH1305" s="10" t="str">
        <f ca="1">IF(MATCH(D1305,D$1:D1305,0)=ROW(D1305),D1305&amp;";","")</f>
        <v/>
      </c>
      <c r="AI1305" s="10" t="e">
        <f ca="1">IF(MATCH(E1305,E$1:E1305,0)=ROW(E1305),E1305&amp;";","")</f>
        <v>#VALUE!</v>
      </c>
    </row>
    <row r="1306" spans="1:35">
      <c r="A1306" s="10">
        <v>1285</v>
      </c>
      <c r="B1306" s="10" t="str">
        <f ca="1">'Application For TE&amp;GOTS'!X1347</f>
        <v/>
      </c>
      <c r="C1306" s="10">
        <f>'Application For TE&amp;GOTS'!$D1347</f>
        <v>0</v>
      </c>
      <c r="D1306" s="10" t="str" cm="1">
        <f t="array" aca="1" ref="D1306" ca="1">IFERROR(INDIRECT("'Application For TE&amp;GOTS'!L"&amp;'Application For TE&amp;GOTS'!S1347),"")</f>
        <v/>
      </c>
      <c r="E1306" s="10" t="e">
        <f ca="1">'Application For TE&amp;GOTS'!AF1347</f>
        <v>#VALUE!</v>
      </c>
      <c r="F1306" s="10" t="str">
        <f ca="1">IFERROR(LEFT('Application For TE&amp;GOTS'!AH1347,LEN('Application For TE&amp;GOTS'!AH1347)-2),"")</f>
        <v/>
      </c>
      <c r="G1306" s="10" t="e">
        <f ca="1">'Application For TE&amp;GOTS'!AI1347</f>
        <v>#VALUE!</v>
      </c>
      <c r="AF1306" s="10" t="str">
        <f ca="1">IF(MATCH(B1306,B$1:B1306,0)=ROW(B1306),B1306&amp;";","")</f>
        <v/>
      </c>
      <c r="AG1306" s="10" t="str">
        <f>IF(MATCH(C1306,C$1:C1306,0)=ROW(C1306),C1306&amp;";","")</f>
        <v/>
      </c>
      <c r="AH1306" s="10" t="str">
        <f ca="1">IF(MATCH(D1306,D$1:D1306,0)=ROW(D1306),D1306&amp;";","")</f>
        <v/>
      </c>
      <c r="AI1306" s="10" t="e">
        <f ca="1">IF(MATCH(E1306,E$1:E1306,0)=ROW(E1306),E1306&amp;";","")</f>
        <v>#VALUE!</v>
      </c>
    </row>
    <row r="1307" spans="1:35">
      <c r="A1307" s="10">
        <v>1286</v>
      </c>
      <c r="B1307" s="10" t="str">
        <f ca="1">'Application For TE&amp;GOTS'!X1348</f>
        <v/>
      </c>
      <c r="C1307" s="10">
        <f>'Application For TE&amp;GOTS'!$D1348</f>
        <v>0</v>
      </c>
      <c r="D1307" s="10" t="str" cm="1">
        <f t="array" aca="1" ref="D1307" ca="1">IFERROR(INDIRECT("'Application For TE&amp;GOTS'!L"&amp;'Application For TE&amp;GOTS'!S1348),"")</f>
        <v/>
      </c>
      <c r="E1307" s="10" t="e">
        <f ca="1">'Application For TE&amp;GOTS'!AF1348</f>
        <v>#VALUE!</v>
      </c>
      <c r="F1307" s="10" t="str">
        <f ca="1">IFERROR(LEFT('Application For TE&amp;GOTS'!AH1348,LEN('Application For TE&amp;GOTS'!AH1348)-2),"")</f>
        <v/>
      </c>
      <c r="G1307" s="10" t="e">
        <f ca="1">'Application For TE&amp;GOTS'!AI1348</f>
        <v>#VALUE!</v>
      </c>
      <c r="AF1307" s="10" t="str">
        <f ca="1">IF(MATCH(B1307,B$1:B1307,0)=ROW(B1307),B1307&amp;";","")</f>
        <v/>
      </c>
      <c r="AG1307" s="10" t="str">
        <f>IF(MATCH(C1307,C$1:C1307,0)=ROW(C1307),C1307&amp;";","")</f>
        <v/>
      </c>
      <c r="AH1307" s="10" t="str">
        <f ca="1">IF(MATCH(D1307,D$1:D1307,0)=ROW(D1307),D1307&amp;";","")</f>
        <v/>
      </c>
      <c r="AI1307" s="10" t="e">
        <f ca="1">IF(MATCH(E1307,E$1:E1307,0)=ROW(E1307),E1307&amp;";","")</f>
        <v>#VALUE!</v>
      </c>
    </row>
    <row r="1308" spans="1:35">
      <c r="A1308" s="10">
        <v>1287</v>
      </c>
      <c r="B1308" s="10" t="str">
        <f ca="1">'Application For TE&amp;GOTS'!X1349</f>
        <v/>
      </c>
      <c r="C1308" s="10">
        <f>'Application For TE&amp;GOTS'!$D1349</f>
        <v>0</v>
      </c>
      <c r="D1308" s="10" t="str" cm="1">
        <f t="array" aca="1" ref="D1308" ca="1">IFERROR(INDIRECT("'Application For TE&amp;GOTS'!L"&amp;'Application For TE&amp;GOTS'!S1349),"")</f>
        <v/>
      </c>
      <c r="E1308" s="10" t="e">
        <f ca="1">'Application For TE&amp;GOTS'!AF1349</f>
        <v>#VALUE!</v>
      </c>
      <c r="F1308" s="10" t="str">
        <f ca="1">IFERROR(LEFT('Application For TE&amp;GOTS'!AH1349,LEN('Application For TE&amp;GOTS'!AH1349)-2),"")</f>
        <v/>
      </c>
      <c r="G1308" s="10" t="e">
        <f ca="1">'Application For TE&amp;GOTS'!AI1349</f>
        <v>#VALUE!</v>
      </c>
      <c r="AF1308" s="10" t="str">
        <f ca="1">IF(MATCH(B1308,B$1:B1308,0)=ROW(B1308),B1308&amp;";","")</f>
        <v/>
      </c>
      <c r="AG1308" s="10" t="str">
        <f>IF(MATCH(C1308,C$1:C1308,0)=ROW(C1308),C1308&amp;";","")</f>
        <v/>
      </c>
      <c r="AH1308" s="10" t="str">
        <f ca="1">IF(MATCH(D1308,D$1:D1308,0)=ROW(D1308),D1308&amp;";","")</f>
        <v/>
      </c>
      <c r="AI1308" s="10" t="e">
        <f ca="1">IF(MATCH(E1308,E$1:E1308,0)=ROW(E1308),E1308&amp;";","")</f>
        <v>#VALUE!</v>
      </c>
    </row>
    <row r="1309" spans="1:35">
      <c r="A1309" s="10">
        <v>1288</v>
      </c>
      <c r="B1309" s="10" t="str">
        <f ca="1">'Application For TE&amp;GOTS'!X1350</f>
        <v/>
      </c>
      <c r="C1309" s="10">
        <f>'Application For TE&amp;GOTS'!$D1350</f>
        <v>0</v>
      </c>
      <c r="D1309" s="10" t="str" cm="1">
        <f t="array" aca="1" ref="D1309" ca="1">IFERROR(INDIRECT("'Application For TE&amp;GOTS'!L"&amp;'Application For TE&amp;GOTS'!S1350),"")</f>
        <v/>
      </c>
      <c r="E1309" s="10" t="e">
        <f ca="1">'Application For TE&amp;GOTS'!AF1350</f>
        <v>#VALUE!</v>
      </c>
      <c r="F1309" s="10" t="str">
        <f ca="1">IFERROR(LEFT('Application For TE&amp;GOTS'!AH1350,LEN('Application For TE&amp;GOTS'!AH1350)-2),"")</f>
        <v/>
      </c>
      <c r="G1309" s="10" t="e">
        <f ca="1">'Application For TE&amp;GOTS'!AI1350</f>
        <v>#VALUE!</v>
      </c>
      <c r="AF1309" s="10" t="str">
        <f ca="1">IF(MATCH(B1309,B$1:B1309,0)=ROW(B1309),B1309&amp;";","")</f>
        <v/>
      </c>
      <c r="AG1309" s="10" t="str">
        <f>IF(MATCH(C1309,C$1:C1309,0)=ROW(C1309),C1309&amp;";","")</f>
        <v/>
      </c>
      <c r="AH1309" s="10" t="str">
        <f ca="1">IF(MATCH(D1309,D$1:D1309,0)=ROW(D1309),D1309&amp;";","")</f>
        <v/>
      </c>
      <c r="AI1309" s="10" t="e">
        <f ca="1">IF(MATCH(E1309,E$1:E1309,0)=ROW(E1309),E1309&amp;";","")</f>
        <v>#VALUE!</v>
      </c>
    </row>
    <row r="1310" spans="1:35">
      <c r="A1310" s="10">
        <v>1289</v>
      </c>
      <c r="B1310" s="10" t="str">
        <f ca="1">'Application For TE&amp;GOTS'!X1351</f>
        <v/>
      </c>
      <c r="C1310" s="10">
        <f>'Application For TE&amp;GOTS'!$D1351</f>
        <v>0</v>
      </c>
      <c r="D1310" s="10" t="str" cm="1">
        <f t="array" aca="1" ref="D1310" ca="1">IFERROR(INDIRECT("'Application For TE&amp;GOTS'!L"&amp;'Application For TE&amp;GOTS'!S1351),"")</f>
        <v/>
      </c>
      <c r="E1310" s="10" t="e">
        <f ca="1">'Application For TE&amp;GOTS'!AF1351</f>
        <v>#VALUE!</v>
      </c>
      <c r="F1310" s="10" t="str">
        <f ca="1">IFERROR(LEFT('Application For TE&amp;GOTS'!AH1351,LEN('Application For TE&amp;GOTS'!AH1351)-2),"")</f>
        <v/>
      </c>
      <c r="G1310" s="10" t="e">
        <f ca="1">'Application For TE&amp;GOTS'!AI1351</f>
        <v>#VALUE!</v>
      </c>
      <c r="AF1310" s="10" t="str">
        <f ca="1">IF(MATCH(B1310,B$1:B1310,0)=ROW(B1310),B1310&amp;";","")</f>
        <v/>
      </c>
      <c r="AG1310" s="10" t="str">
        <f>IF(MATCH(C1310,C$1:C1310,0)=ROW(C1310),C1310&amp;";","")</f>
        <v/>
      </c>
      <c r="AH1310" s="10" t="str">
        <f ca="1">IF(MATCH(D1310,D$1:D1310,0)=ROW(D1310),D1310&amp;";","")</f>
        <v/>
      </c>
      <c r="AI1310" s="10" t="e">
        <f ca="1">IF(MATCH(E1310,E$1:E1310,0)=ROW(E1310),E1310&amp;";","")</f>
        <v>#VALUE!</v>
      </c>
    </row>
    <row r="1311" spans="1:35">
      <c r="A1311" s="10">
        <v>1290</v>
      </c>
      <c r="B1311" s="10" t="str">
        <f ca="1">'Application For TE&amp;GOTS'!X1352</f>
        <v/>
      </c>
      <c r="C1311" s="10">
        <f>'Application For TE&amp;GOTS'!$D1352</f>
        <v>0</v>
      </c>
      <c r="D1311" s="10" t="str" cm="1">
        <f t="array" aca="1" ref="D1311" ca="1">IFERROR(INDIRECT("'Application For TE&amp;GOTS'!L"&amp;'Application For TE&amp;GOTS'!S1352),"")</f>
        <v/>
      </c>
      <c r="E1311" s="10" t="e">
        <f ca="1">'Application For TE&amp;GOTS'!AF1352</f>
        <v>#VALUE!</v>
      </c>
      <c r="F1311" s="10" t="str">
        <f ca="1">IFERROR(LEFT('Application For TE&amp;GOTS'!AH1352,LEN('Application For TE&amp;GOTS'!AH1352)-2),"")</f>
        <v/>
      </c>
      <c r="G1311" s="10" t="e">
        <f ca="1">'Application For TE&amp;GOTS'!AI1352</f>
        <v>#VALUE!</v>
      </c>
      <c r="AF1311" s="10" t="str">
        <f ca="1">IF(MATCH(B1311,B$1:B1311,0)=ROW(B1311),B1311&amp;";","")</f>
        <v/>
      </c>
      <c r="AG1311" s="10" t="str">
        <f>IF(MATCH(C1311,C$1:C1311,0)=ROW(C1311),C1311&amp;";","")</f>
        <v/>
      </c>
      <c r="AH1311" s="10" t="str">
        <f ca="1">IF(MATCH(D1311,D$1:D1311,0)=ROW(D1311),D1311&amp;";","")</f>
        <v/>
      </c>
      <c r="AI1311" s="10" t="e">
        <f ca="1">IF(MATCH(E1311,E$1:E1311,0)=ROW(E1311),E1311&amp;";","")</f>
        <v>#VALUE!</v>
      </c>
    </row>
    <row r="1312" spans="1:35">
      <c r="A1312" s="10">
        <v>1291</v>
      </c>
      <c r="B1312" s="10" t="str">
        <f ca="1">'Application For TE&amp;GOTS'!X1353</f>
        <v/>
      </c>
      <c r="C1312" s="10">
        <f>'Application For TE&amp;GOTS'!$D1353</f>
        <v>0</v>
      </c>
      <c r="D1312" s="10" t="str" cm="1">
        <f t="array" aca="1" ref="D1312" ca="1">IFERROR(INDIRECT("'Application For TE&amp;GOTS'!L"&amp;'Application For TE&amp;GOTS'!S1353),"")</f>
        <v/>
      </c>
      <c r="E1312" s="10" t="e">
        <f ca="1">'Application For TE&amp;GOTS'!AF1353</f>
        <v>#VALUE!</v>
      </c>
      <c r="F1312" s="10" t="str">
        <f ca="1">IFERROR(LEFT('Application For TE&amp;GOTS'!AH1353,LEN('Application For TE&amp;GOTS'!AH1353)-2),"")</f>
        <v/>
      </c>
      <c r="G1312" s="10" t="e">
        <f ca="1">'Application For TE&amp;GOTS'!AI1353</f>
        <v>#VALUE!</v>
      </c>
      <c r="AF1312" s="10" t="str">
        <f ca="1">IF(MATCH(B1312,B$1:B1312,0)=ROW(B1312),B1312&amp;";","")</f>
        <v/>
      </c>
      <c r="AG1312" s="10" t="str">
        <f>IF(MATCH(C1312,C$1:C1312,0)=ROW(C1312),C1312&amp;";","")</f>
        <v/>
      </c>
      <c r="AH1312" s="10" t="str">
        <f ca="1">IF(MATCH(D1312,D$1:D1312,0)=ROW(D1312),D1312&amp;";","")</f>
        <v/>
      </c>
      <c r="AI1312" s="10" t="e">
        <f ca="1">IF(MATCH(E1312,E$1:E1312,0)=ROW(E1312),E1312&amp;";","")</f>
        <v>#VALUE!</v>
      </c>
    </row>
    <row r="1313" spans="1:35">
      <c r="A1313" s="10">
        <v>1292</v>
      </c>
      <c r="B1313" s="10" t="str">
        <f ca="1">'Application For TE&amp;GOTS'!X1354</f>
        <v/>
      </c>
      <c r="C1313" s="10">
        <f>'Application For TE&amp;GOTS'!$D1354</f>
        <v>0</v>
      </c>
      <c r="D1313" s="10" t="str" cm="1">
        <f t="array" aca="1" ref="D1313" ca="1">IFERROR(INDIRECT("'Application For TE&amp;GOTS'!L"&amp;'Application For TE&amp;GOTS'!S1354),"")</f>
        <v/>
      </c>
      <c r="E1313" s="10" t="e">
        <f ca="1">'Application For TE&amp;GOTS'!AF1354</f>
        <v>#VALUE!</v>
      </c>
      <c r="F1313" s="10" t="str">
        <f ca="1">IFERROR(LEFT('Application For TE&amp;GOTS'!AH1354,LEN('Application For TE&amp;GOTS'!AH1354)-2),"")</f>
        <v/>
      </c>
      <c r="G1313" s="10" t="e">
        <f ca="1">'Application For TE&amp;GOTS'!AI1354</f>
        <v>#VALUE!</v>
      </c>
      <c r="AF1313" s="10" t="str">
        <f ca="1">IF(MATCH(B1313,B$1:B1313,0)=ROW(B1313),B1313&amp;";","")</f>
        <v/>
      </c>
      <c r="AG1313" s="10" t="str">
        <f>IF(MATCH(C1313,C$1:C1313,0)=ROW(C1313),C1313&amp;";","")</f>
        <v/>
      </c>
      <c r="AH1313" s="10" t="str">
        <f ca="1">IF(MATCH(D1313,D$1:D1313,0)=ROW(D1313),D1313&amp;";","")</f>
        <v/>
      </c>
      <c r="AI1313" s="10" t="e">
        <f ca="1">IF(MATCH(E1313,E$1:E1313,0)=ROW(E1313),E1313&amp;";","")</f>
        <v>#VALUE!</v>
      </c>
    </row>
    <row r="1314" spans="1:35">
      <c r="A1314" s="10">
        <v>1293</v>
      </c>
      <c r="B1314" s="10" t="str">
        <f ca="1">'Application For TE&amp;GOTS'!X1355</f>
        <v/>
      </c>
      <c r="C1314" s="10">
        <f>'Application For TE&amp;GOTS'!$D1355</f>
        <v>0</v>
      </c>
      <c r="D1314" s="10" t="str" cm="1">
        <f t="array" aca="1" ref="D1314" ca="1">IFERROR(INDIRECT("'Application For TE&amp;GOTS'!L"&amp;'Application For TE&amp;GOTS'!S1355),"")</f>
        <v/>
      </c>
      <c r="E1314" s="10" t="e">
        <f ca="1">'Application For TE&amp;GOTS'!AF1355</f>
        <v>#VALUE!</v>
      </c>
      <c r="F1314" s="10" t="str">
        <f ca="1">IFERROR(LEFT('Application For TE&amp;GOTS'!AH1355,LEN('Application For TE&amp;GOTS'!AH1355)-2),"")</f>
        <v/>
      </c>
      <c r="G1314" s="10" t="e">
        <f ca="1">'Application For TE&amp;GOTS'!AI1355</f>
        <v>#VALUE!</v>
      </c>
      <c r="AF1314" s="10" t="str">
        <f ca="1">IF(MATCH(B1314,B$1:B1314,0)=ROW(B1314),B1314&amp;";","")</f>
        <v/>
      </c>
      <c r="AG1314" s="10" t="str">
        <f>IF(MATCH(C1314,C$1:C1314,0)=ROW(C1314),C1314&amp;";","")</f>
        <v/>
      </c>
      <c r="AH1314" s="10" t="str">
        <f ca="1">IF(MATCH(D1314,D$1:D1314,0)=ROW(D1314),D1314&amp;";","")</f>
        <v/>
      </c>
      <c r="AI1314" s="10" t="e">
        <f ca="1">IF(MATCH(E1314,E$1:E1314,0)=ROW(E1314),E1314&amp;";","")</f>
        <v>#VALUE!</v>
      </c>
    </row>
    <row r="1315" spans="1:35">
      <c r="A1315" s="10">
        <v>1294</v>
      </c>
      <c r="B1315" s="10" t="str">
        <f ca="1">'Application For TE&amp;GOTS'!X1356</f>
        <v/>
      </c>
      <c r="C1315" s="10">
        <f>'Application For TE&amp;GOTS'!$D1356</f>
        <v>0</v>
      </c>
      <c r="D1315" s="10" t="str" cm="1">
        <f t="array" aca="1" ref="D1315" ca="1">IFERROR(INDIRECT("'Application For TE&amp;GOTS'!L"&amp;'Application For TE&amp;GOTS'!S1356),"")</f>
        <v/>
      </c>
      <c r="E1315" s="10" t="e">
        <f ca="1">'Application For TE&amp;GOTS'!AF1356</f>
        <v>#VALUE!</v>
      </c>
      <c r="F1315" s="10" t="str">
        <f ca="1">IFERROR(LEFT('Application For TE&amp;GOTS'!AH1356,LEN('Application For TE&amp;GOTS'!AH1356)-2),"")</f>
        <v/>
      </c>
      <c r="G1315" s="10" t="e">
        <f ca="1">'Application For TE&amp;GOTS'!AI1356</f>
        <v>#VALUE!</v>
      </c>
      <c r="AF1315" s="10" t="str">
        <f ca="1">IF(MATCH(B1315,B$1:B1315,0)=ROW(B1315),B1315&amp;";","")</f>
        <v/>
      </c>
      <c r="AG1315" s="10" t="str">
        <f>IF(MATCH(C1315,C$1:C1315,0)=ROW(C1315),C1315&amp;";","")</f>
        <v/>
      </c>
      <c r="AH1315" s="10" t="str">
        <f ca="1">IF(MATCH(D1315,D$1:D1315,0)=ROW(D1315),D1315&amp;";","")</f>
        <v/>
      </c>
      <c r="AI1315" s="10" t="e">
        <f ca="1">IF(MATCH(E1315,E$1:E1315,0)=ROW(E1315),E1315&amp;";","")</f>
        <v>#VALUE!</v>
      </c>
    </row>
    <row r="1316" spans="1:35">
      <c r="A1316" s="10">
        <v>1295</v>
      </c>
      <c r="B1316" s="10" t="str">
        <f ca="1">'Application For TE&amp;GOTS'!X1357</f>
        <v/>
      </c>
      <c r="C1316" s="10">
        <f>'Application For TE&amp;GOTS'!$D1357</f>
        <v>0</v>
      </c>
      <c r="D1316" s="10" t="str" cm="1">
        <f t="array" aca="1" ref="D1316" ca="1">IFERROR(INDIRECT("'Application For TE&amp;GOTS'!L"&amp;'Application For TE&amp;GOTS'!S1357),"")</f>
        <v/>
      </c>
      <c r="E1316" s="10" t="e">
        <f ca="1">'Application For TE&amp;GOTS'!AF1357</f>
        <v>#VALUE!</v>
      </c>
      <c r="F1316" s="10" t="str">
        <f ca="1">IFERROR(LEFT('Application For TE&amp;GOTS'!AH1357,LEN('Application For TE&amp;GOTS'!AH1357)-2),"")</f>
        <v/>
      </c>
      <c r="G1316" s="10" t="e">
        <f ca="1">'Application For TE&amp;GOTS'!AI1357</f>
        <v>#VALUE!</v>
      </c>
      <c r="AF1316" s="10" t="str">
        <f ca="1">IF(MATCH(B1316,B$1:B1316,0)=ROW(B1316),B1316&amp;";","")</f>
        <v/>
      </c>
      <c r="AG1316" s="10" t="str">
        <f>IF(MATCH(C1316,C$1:C1316,0)=ROW(C1316),C1316&amp;";","")</f>
        <v/>
      </c>
      <c r="AH1316" s="10" t="str">
        <f ca="1">IF(MATCH(D1316,D$1:D1316,0)=ROW(D1316),D1316&amp;";","")</f>
        <v/>
      </c>
      <c r="AI1316" s="10" t="e">
        <f ca="1">IF(MATCH(E1316,E$1:E1316,0)=ROW(E1316),E1316&amp;";","")</f>
        <v>#VALUE!</v>
      </c>
    </row>
    <row r="1317" spans="1:35">
      <c r="A1317" s="10">
        <v>1296</v>
      </c>
      <c r="B1317" s="10" t="str">
        <f ca="1">'Application For TE&amp;GOTS'!X1358</f>
        <v/>
      </c>
      <c r="C1317" s="10">
        <f>'Application For TE&amp;GOTS'!$D1358</f>
        <v>0</v>
      </c>
      <c r="D1317" s="10" t="str" cm="1">
        <f t="array" aca="1" ref="D1317" ca="1">IFERROR(INDIRECT("'Application For TE&amp;GOTS'!L"&amp;'Application For TE&amp;GOTS'!S1358),"")</f>
        <v/>
      </c>
      <c r="E1317" s="10" t="e">
        <f ca="1">'Application For TE&amp;GOTS'!AF1358</f>
        <v>#VALUE!</v>
      </c>
      <c r="F1317" s="10" t="str">
        <f ca="1">IFERROR(LEFT('Application For TE&amp;GOTS'!AH1358,LEN('Application For TE&amp;GOTS'!AH1358)-2),"")</f>
        <v/>
      </c>
      <c r="G1317" s="10" t="e">
        <f ca="1">'Application For TE&amp;GOTS'!AI1358</f>
        <v>#VALUE!</v>
      </c>
      <c r="AF1317" s="10" t="str">
        <f ca="1">IF(MATCH(B1317,B$1:B1317,0)=ROW(B1317),B1317&amp;";","")</f>
        <v/>
      </c>
      <c r="AG1317" s="10" t="str">
        <f>IF(MATCH(C1317,C$1:C1317,0)=ROW(C1317),C1317&amp;";","")</f>
        <v/>
      </c>
      <c r="AH1317" s="10" t="str">
        <f ca="1">IF(MATCH(D1317,D$1:D1317,0)=ROW(D1317),D1317&amp;";","")</f>
        <v/>
      </c>
      <c r="AI1317" s="10" t="e">
        <f ca="1">IF(MATCH(E1317,E$1:E1317,0)=ROW(E1317),E1317&amp;";","")</f>
        <v>#VALUE!</v>
      </c>
    </row>
    <row r="1318" spans="1:35">
      <c r="A1318" s="10">
        <v>1297</v>
      </c>
      <c r="B1318" s="10" t="str">
        <f ca="1">'Application For TE&amp;GOTS'!X1359</f>
        <v/>
      </c>
      <c r="C1318" s="10">
        <f>'Application For TE&amp;GOTS'!$D1359</f>
        <v>0</v>
      </c>
      <c r="D1318" s="10" t="str" cm="1">
        <f t="array" aca="1" ref="D1318" ca="1">IFERROR(INDIRECT("'Application For TE&amp;GOTS'!L"&amp;'Application For TE&amp;GOTS'!S1359),"")</f>
        <v/>
      </c>
      <c r="E1318" s="10" t="e">
        <f ca="1">'Application For TE&amp;GOTS'!AF1359</f>
        <v>#VALUE!</v>
      </c>
      <c r="F1318" s="10" t="str">
        <f ca="1">IFERROR(LEFT('Application For TE&amp;GOTS'!AH1359,LEN('Application For TE&amp;GOTS'!AH1359)-2),"")</f>
        <v/>
      </c>
      <c r="G1318" s="10" t="e">
        <f ca="1">'Application For TE&amp;GOTS'!AI1359</f>
        <v>#VALUE!</v>
      </c>
      <c r="AF1318" s="10" t="str">
        <f ca="1">IF(MATCH(B1318,B$1:B1318,0)=ROW(B1318),B1318&amp;";","")</f>
        <v/>
      </c>
      <c r="AG1318" s="10" t="str">
        <f>IF(MATCH(C1318,C$1:C1318,0)=ROW(C1318),C1318&amp;";","")</f>
        <v/>
      </c>
      <c r="AH1318" s="10" t="str">
        <f ca="1">IF(MATCH(D1318,D$1:D1318,0)=ROW(D1318),D1318&amp;";","")</f>
        <v/>
      </c>
      <c r="AI1318" s="10" t="e">
        <f ca="1">IF(MATCH(E1318,E$1:E1318,0)=ROW(E1318),E1318&amp;";","")</f>
        <v>#VALUE!</v>
      </c>
    </row>
    <row r="1319" spans="1:35">
      <c r="A1319" s="10">
        <v>1298</v>
      </c>
      <c r="B1319" s="10" t="str">
        <f ca="1">'Application For TE&amp;GOTS'!X1360</f>
        <v/>
      </c>
      <c r="C1319" s="10">
        <f>'Application For TE&amp;GOTS'!$D1360</f>
        <v>0</v>
      </c>
      <c r="D1319" s="10" t="str" cm="1">
        <f t="array" aca="1" ref="D1319" ca="1">IFERROR(INDIRECT("'Application For TE&amp;GOTS'!L"&amp;'Application For TE&amp;GOTS'!S1360),"")</f>
        <v/>
      </c>
      <c r="E1319" s="10" t="e">
        <f ca="1">'Application For TE&amp;GOTS'!AF1360</f>
        <v>#VALUE!</v>
      </c>
      <c r="F1319" s="10" t="str">
        <f ca="1">IFERROR(LEFT('Application For TE&amp;GOTS'!AH1360,LEN('Application For TE&amp;GOTS'!AH1360)-2),"")</f>
        <v/>
      </c>
      <c r="G1319" s="10" t="e">
        <f ca="1">'Application For TE&amp;GOTS'!AI1360</f>
        <v>#VALUE!</v>
      </c>
      <c r="AF1319" s="10" t="str">
        <f ca="1">IF(MATCH(B1319,B$1:B1319,0)=ROW(B1319),B1319&amp;";","")</f>
        <v/>
      </c>
      <c r="AG1319" s="10" t="str">
        <f>IF(MATCH(C1319,C$1:C1319,0)=ROW(C1319),C1319&amp;";","")</f>
        <v/>
      </c>
      <c r="AH1319" s="10" t="str">
        <f ca="1">IF(MATCH(D1319,D$1:D1319,0)=ROW(D1319),D1319&amp;";","")</f>
        <v/>
      </c>
      <c r="AI1319" s="10" t="e">
        <f ca="1">IF(MATCH(E1319,E$1:E1319,0)=ROW(E1319),E1319&amp;";","")</f>
        <v>#VALUE!</v>
      </c>
    </row>
    <row r="1320" spans="1:35">
      <c r="A1320" s="10">
        <v>1299</v>
      </c>
      <c r="B1320" s="10" t="str">
        <f ca="1">'Application For TE&amp;GOTS'!X1361</f>
        <v/>
      </c>
      <c r="C1320" s="10">
        <f>'Application For TE&amp;GOTS'!$D1361</f>
        <v>0</v>
      </c>
      <c r="D1320" s="10" t="str" cm="1">
        <f t="array" aca="1" ref="D1320" ca="1">IFERROR(INDIRECT("'Application For TE&amp;GOTS'!L"&amp;'Application For TE&amp;GOTS'!S1361),"")</f>
        <v/>
      </c>
      <c r="E1320" s="10" t="e">
        <f ca="1">'Application For TE&amp;GOTS'!AF1361</f>
        <v>#VALUE!</v>
      </c>
      <c r="F1320" s="10" t="str">
        <f ca="1">IFERROR(LEFT('Application For TE&amp;GOTS'!AH1361,LEN('Application For TE&amp;GOTS'!AH1361)-2),"")</f>
        <v/>
      </c>
      <c r="G1320" s="10" t="e">
        <f ca="1">'Application For TE&amp;GOTS'!AI1361</f>
        <v>#VALUE!</v>
      </c>
      <c r="AF1320" s="10" t="str">
        <f ca="1">IF(MATCH(B1320,B$1:B1320,0)=ROW(B1320),B1320&amp;";","")</f>
        <v/>
      </c>
      <c r="AG1320" s="10" t="str">
        <f>IF(MATCH(C1320,C$1:C1320,0)=ROW(C1320),C1320&amp;";","")</f>
        <v/>
      </c>
      <c r="AH1320" s="10" t="str">
        <f ca="1">IF(MATCH(D1320,D$1:D1320,0)=ROW(D1320),D1320&amp;";","")</f>
        <v/>
      </c>
      <c r="AI1320" s="10" t="e">
        <f ca="1">IF(MATCH(E1320,E$1:E1320,0)=ROW(E1320),E1320&amp;";","")</f>
        <v>#VALUE!</v>
      </c>
    </row>
    <row r="1321" spans="1:35">
      <c r="A1321" s="10">
        <v>1300</v>
      </c>
      <c r="B1321" s="10" t="str">
        <f ca="1">'Application For TE&amp;GOTS'!X1362</f>
        <v/>
      </c>
      <c r="C1321" s="10">
        <f>'Application For TE&amp;GOTS'!$D1362</f>
        <v>0</v>
      </c>
      <c r="D1321" s="10" t="str" cm="1">
        <f t="array" aca="1" ref="D1321" ca="1">IFERROR(INDIRECT("'Application For TE&amp;GOTS'!L"&amp;'Application For TE&amp;GOTS'!S1362),"")</f>
        <v/>
      </c>
      <c r="E1321" s="10" t="e">
        <f ca="1">'Application For TE&amp;GOTS'!AF1362</f>
        <v>#VALUE!</v>
      </c>
      <c r="F1321" s="10" t="str">
        <f ca="1">IFERROR(LEFT('Application For TE&amp;GOTS'!AH1362,LEN('Application For TE&amp;GOTS'!AH1362)-2),"")</f>
        <v/>
      </c>
      <c r="G1321" s="10" t="e">
        <f ca="1">'Application For TE&amp;GOTS'!AI1362</f>
        <v>#VALUE!</v>
      </c>
      <c r="AF1321" s="10" t="str">
        <f ca="1">IF(MATCH(B1321,B$1:B1321,0)=ROW(B1321),B1321&amp;";","")</f>
        <v/>
      </c>
      <c r="AG1321" s="10" t="str">
        <f>IF(MATCH(C1321,C$1:C1321,0)=ROW(C1321),C1321&amp;";","")</f>
        <v/>
      </c>
      <c r="AH1321" s="10" t="str">
        <f ca="1">IF(MATCH(D1321,D$1:D1321,0)=ROW(D1321),D1321&amp;";","")</f>
        <v/>
      </c>
      <c r="AI1321" s="10" t="e">
        <f ca="1">IF(MATCH(E1321,E$1:E1321,0)=ROW(E1321),E1321&amp;";","")</f>
        <v>#VALUE!</v>
      </c>
    </row>
    <row r="1322" spans="1:35">
      <c r="A1322" s="10">
        <v>1301</v>
      </c>
      <c r="B1322" s="10" t="str">
        <f ca="1">'Application For TE&amp;GOTS'!X1363</f>
        <v/>
      </c>
      <c r="C1322" s="10">
        <f>'Application For TE&amp;GOTS'!$D1363</f>
        <v>0</v>
      </c>
      <c r="D1322" s="10" t="str" cm="1">
        <f t="array" aca="1" ref="D1322" ca="1">IFERROR(INDIRECT("'Application For TE&amp;GOTS'!L"&amp;'Application For TE&amp;GOTS'!S1363),"")</f>
        <v/>
      </c>
      <c r="E1322" s="10" t="e">
        <f ca="1">'Application For TE&amp;GOTS'!AF1363</f>
        <v>#VALUE!</v>
      </c>
      <c r="F1322" s="10" t="str">
        <f ca="1">IFERROR(LEFT('Application For TE&amp;GOTS'!AH1363,LEN('Application For TE&amp;GOTS'!AH1363)-2),"")</f>
        <v/>
      </c>
      <c r="G1322" s="10" t="e">
        <f ca="1">'Application For TE&amp;GOTS'!AI1363</f>
        <v>#VALUE!</v>
      </c>
      <c r="AF1322" s="10" t="str">
        <f ca="1">IF(MATCH(B1322,B$1:B1322,0)=ROW(B1322),B1322&amp;";","")</f>
        <v/>
      </c>
      <c r="AG1322" s="10" t="str">
        <f>IF(MATCH(C1322,C$1:C1322,0)=ROW(C1322),C1322&amp;";","")</f>
        <v/>
      </c>
      <c r="AH1322" s="10" t="str">
        <f ca="1">IF(MATCH(D1322,D$1:D1322,0)=ROW(D1322),D1322&amp;";","")</f>
        <v/>
      </c>
      <c r="AI1322" s="10" t="e">
        <f ca="1">IF(MATCH(E1322,E$1:E1322,0)=ROW(E1322),E1322&amp;";","")</f>
        <v>#VALUE!</v>
      </c>
    </row>
    <row r="1323" spans="1:35">
      <c r="A1323" s="10">
        <v>1302</v>
      </c>
      <c r="B1323" s="10" t="str">
        <f ca="1">'Application For TE&amp;GOTS'!X1364</f>
        <v/>
      </c>
      <c r="C1323" s="10">
        <f>'Application For TE&amp;GOTS'!$D1364</f>
        <v>0</v>
      </c>
      <c r="D1323" s="10" t="str" cm="1">
        <f t="array" aca="1" ref="D1323" ca="1">IFERROR(INDIRECT("'Application For TE&amp;GOTS'!L"&amp;'Application For TE&amp;GOTS'!S1364),"")</f>
        <v/>
      </c>
      <c r="E1323" s="10" t="e">
        <f ca="1">'Application For TE&amp;GOTS'!AF1364</f>
        <v>#VALUE!</v>
      </c>
      <c r="F1323" s="10" t="str">
        <f ca="1">IFERROR(LEFT('Application For TE&amp;GOTS'!AH1364,LEN('Application For TE&amp;GOTS'!AH1364)-2),"")</f>
        <v/>
      </c>
      <c r="G1323" s="10" t="e">
        <f ca="1">'Application For TE&amp;GOTS'!AI1364</f>
        <v>#VALUE!</v>
      </c>
      <c r="AF1323" s="10" t="str">
        <f ca="1">IF(MATCH(B1323,B$1:B1323,0)=ROW(B1323),B1323&amp;";","")</f>
        <v/>
      </c>
      <c r="AG1323" s="10" t="str">
        <f>IF(MATCH(C1323,C$1:C1323,0)=ROW(C1323),C1323&amp;";","")</f>
        <v/>
      </c>
      <c r="AH1323" s="10" t="str">
        <f ca="1">IF(MATCH(D1323,D$1:D1323,0)=ROW(D1323),D1323&amp;";","")</f>
        <v/>
      </c>
      <c r="AI1323" s="10" t="e">
        <f ca="1">IF(MATCH(E1323,E$1:E1323,0)=ROW(E1323),E1323&amp;";","")</f>
        <v>#VALUE!</v>
      </c>
    </row>
    <row r="1324" spans="1:35">
      <c r="A1324" s="10">
        <v>1303</v>
      </c>
      <c r="B1324" s="10" t="str">
        <f ca="1">'Application For TE&amp;GOTS'!X1365</f>
        <v/>
      </c>
      <c r="C1324" s="10">
        <f>'Application For TE&amp;GOTS'!$D1365</f>
        <v>0</v>
      </c>
      <c r="D1324" s="10" t="str" cm="1">
        <f t="array" aca="1" ref="D1324" ca="1">IFERROR(INDIRECT("'Application For TE&amp;GOTS'!L"&amp;'Application For TE&amp;GOTS'!S1365),"")</f>
        <v/>
      </c>
      <c r="E1324" s="10" t="e">
        <f ca="1">'Application For TE&amp;GOTS'!AF1365</f>
        <v>#VALUE!</v>
      </c>
      <c r="F1324" s="10" t="str">
        <f ca="1">IFERROR(LEFT('Application For TE&amp;GOTS'!AH1365,LEN('Application For TE&amp;GOTS'!AH1365)-2),"")</f>
        <v/>
      </c>
      <c r="G1324" s="10" t="e">
        <f ca="1">'Application For TE&amp;GOTS'!AI1365</f>
        <v>#VALUE!</v>
      </c>
      <c r="AF1324" s="10" t="str">
        <f ca="1">IF(MATCH(B1324,B$1:B1324,0)=ROW(B1324),B1324&amp;";","")</f>
        <v/>
      </c>
      <c r="AG1324" s="10" t="str">
        <f>IF(MATCH(C1324,C$1:C1324,0)=ROW(C1324),C1324&amp;";","")</f>
        <v/>
      </c>
      <c r="AH1324" s="10" t="str">
        <f ca="1">IF(MATCH(D1324,D$1:D1324,0)=ROW(D1324),D1324&amp;";","")</f>
        <v/>
      </c>
      <c r="AI1324" s="10" t="e">
        <f ca="1">IF(MATCH(E1324,E$1:E1324,0)=ROW(E1324),E1324&amp;";","")</f>
        <v>#VALUE!</v>
      </c>
    </row>
    <row r="1325" spans="1:35">
      <c r="A1325" s="10">
        <v>1304</v>
      </c>
      <c r="B1325" s="10" t="str">
        <f ca="1">'Application For TE&amp;GOTS'!X1366</f>
        <v/>
      </c>
      <c r="C1325" s="10">
        <f>'Application For TE&amp;GOTS'!$D1366</f>
        <v>0</v>
      </c>
      <c r="D1325" s="10" t="str" cm="1">
        <f t="array" aca="1" ref="D1325" ca="1">IFERROR(INDIRECT("'Application For TE&amp;GOTS'!L"&amp;'Application For TE&amp;GOTS'!S1366),"")</f>
        <v/>
      </c>
      <c r="E1325" s="10" t="e">
        <f ca="1">'Application For TE&amp;GOTS'!AF1366</f>
        <v>#VALUE!</v>
      </c>
      <c r="F1325" s="10" t="str">
        <f ca="1">IFERROR(LEFT('Application For TE&amp;GOTS'!AH1366,LEN('Application For TE&amp;GOTS'!AH1366)-2),"")</f>
        <v/>
      </c>
      <c r="G1325" s="10" t="e">
        <f ca="1">'Application For TE&amp;GOTS'!AI1366</f>
        <v>#VALUE!</v>
      </c>
      <c r="AF1325" s="10" t="str">
        <f ca="1">IF(MATCH(B1325,B$1:B1325,0)=ROW(B1325),B1325&amp;";","")</f>
        <v/>
      </c>
      <c r="AG1325" s="10" t="str">
        <f>IF(MATCH(C1325,C$1:C1325,0)=ROW(C1325),C1325&amp;";","")</f>
        <v/>
      </c>
      <c r="AH1325" s="10" t="str">
        <f ca="1">IF(MATCH(D1325,D$1:D1325,0)=ROW(D1325),D1325&amp;";","")</f>
        <v/>
      </c>
      <c r="AI1325" s="10" t="e">
        <f ca="1">IF(MATCH(E1325,E$1:E1325,0)=ROW(E1325),E1325&amp;";","")</f>
        <v>#VALUE!</v>
      </c>
    </row>
    <row r="1326" spans="1:35">
      <c r="A1326" s="10">
        <v>1305</v>
      </c>
      <c r="B1326" s="10" t="str">
        <f ca="1">'Application For TE&amp;GOTS'!X1367</f>
        <v/>
      </c>
      <c r="C1326" s="10">
        <f>'Application For TE&amp;GOTS'!$D1367</f>
        <v>0</v>
      </c>
      <c r="D1326" s="10" t="str" cm="1">
        <f t="array" aca="1" ref="D1326" ca="1">IFERROR(INDIRECT("'Application For TE&amp;GOTS'!L"&amp;'Application For TE&amp;GOTS'!S1367),"")</f>
        <v/>
      </c>
      <c r="E1326" s="10" t="e">
        <f ca="1">'Application For TE&amp;GOTS'!AF1367</f>
        <v>#VALUE!</v>
      </c>
      <c r="F1326" s="10" t="str">
        <f ca="1">IFERROR(LEFT('Application For TE&amp;GOTS'!AH1367,LEN('Application For TE&amp;GOTS'!AH1367)-2),"")</f>
        <v/>
      </c>
      <c r="G1326" s="10" t="e">
        <f ca="1">'Application For TE&amp;GOTS'!AI1367</f>
        <v>#VALUE!</v>
      </c>
      <c r="AF1326" s="10" t="str">
        <f ca="1">IF(MATCH(B1326,B$1:B1326,0)=ROW(B1326),B1326&amp;";","")</f>
        <v/>
      </c>
      <c r="AG1326" s="10" t="str">
        <f>IF(MATCH(C1326,C$1:C1326,0)=ROW(C1326),C1326&amp;";","")</f>
        <v/>
      </c>
      <c r="AH1326" s="10" t="str">
        <f ca="1">IF(MATCH(D1326,D$1:D1326,0)=ROW(D1326),D1326&amp;";","")</f>
        <v/>
      </c>
      <c r="AI1326" s="10" t="e">
        <f ca="1">IF(MATCH(E1326,E$1:E1326,0)=ROW(E1326),E1326&amp;";","")</f>
        <v>#VALUE!</v>
      </c>
    </row>
    <row r="1327" spans="1:35">
      <c r="A1327" s="10">
        <v>1306</v>
      </c>
      <c r="B1327" s="10" t="str">
        <f ca="1">'Application For TE&amp;GOTS'!X1368</f>
        <v/>
      </c>
      <c r="C1327" s="10">
        <f>'Application For TE&amp;GOTS'!$D1368</f>
        <v>0</v>
      </c>
      <c r="D1327" s="10" t="str" cm="1">
        <f t="array" aca="1" ref="D1327" ca="1">IFERROR(INDIRECT("'Application For TE&amp;GOTS'!L"&amp;'Application For TE&amp;GOTS'!S1368),"")</f>
        <v/>
      </c>
      <c r="E1327" s="10" t="e">
        <f ca="1">'Application For TE&amp;GOTS'!AF1368</f>
        <v>#VALUE!</v>
      </c>
      <c r="F1327" s="10" t="str">
        <f ca="1">IFERROR(LEFT('Application For TE&amp;GOTS'!AH1368,LEN('Application For TE&amp;GOTS'!AH1368)-2),"")</f>
        <v/>
      </c>
      <c r="G1327" s="10" t="e">
        <f ca="1">'Application For TE&amp;GOTS'!AI1368</f>
        <v>#VALUE!</v>
      </c>
      <c r="AF1327" s="10" t="str">
        <f ca="1">IF(MATCH(B1327,B$1:B1327,0)=ROW(B1327),B1327&amp;";","")</f>
        <v/>
      </c>
      <c r="AG1327" s="10" t="str">
        <f>IF(MATCH(C1327,C$1:C1327,0)=ROW(C1327),C1327&amp;";","")</f>
        <v/>
      </c>
      <c r="AH1327" s="10" t="str">
        <f ca="1">IF(MATCH(D1327,D$1:D1327,0)=ROW(D1327),D1327&amp;";","")</f>
        <v/>
      </c>
      <c r="AI1327" s="10" t="e">
        <f ca="1">IF(MATCH(E1327,E$1:E1327,0)=ROW(E1327),E1327&amp;";","")</f>
        <v>#VALUE!</v>
      </c>
    </row>
    <row r="1328" spans="1:35">
      <c r="A1328" s="10">
        <v>1307</v>
      </c>
      <c r="B1328" s="10" t="str">
        <f ca="1">'Application For TE&amp;GOTS'!X1369</f>
        <v/>
      </c>
      <c r="C1328" s="10">
        <f>'Application For TE&amp;GOTS'!$D1369</f>
        <v>0</v>
      </c>
      <c r="D1328" s="10" t="str" cm="1">
        <f t="array" aca="1" ref="D1328" ca="1">IFERROR(INDIRECT("'Application For TE&amp;GOTS'!L"&amp;'Application For TE&amp;GOTS'!S1369),"")</f>
        <v/>
      </c>
      <c r="E1328" s="10" t="e">
        <f ca="1">'Application For TE&amp;GOTS'!AF1369</f>
        <v>#VALUE!</v>
      </c>
      <c r="F1328" s="10" t="str">
        <f ca="1">IFERROR(LEFT('Application For TE&amp;GOTS'!AH1369,LEN('Application For TE&amp;GOTS'!AH1369)-2),"")</f>
        <v/>
      </c>
      <c r="G1328" s="10" t="e">
        <f ca="1">'Application For TE&amp;GOTS'!AI1369</f>
        <v>#VALUE!</v>
      </c>
      <c r="AF1328" s="10" t="str">
        <f ca="1">IF(MATCH(B1328,B$1:B1328,0)=ROW(B1328),B1328&amp;";","")</f>
        <v/>
      </c>
      <c r="AG1328" s="10" t="str">
        <f>IF(MATCH(C1328,C$1:C1328,0)=ROW(C1328),C1328&amp;";","")</f>
        <v/>
      </c>
      <c r="AH1328" s="10" t="str">
        <f ca="1">IF(MATCH(D1328,D$1:D1328,0)=ROW(D1328),D1328&amp;";","")</f>
        <v/>
      </c>
      <c r="AI1328" s="10" t="e">
        <f ca="1">IF(MATCH(E1328,E$1:E1328,0)=ROW(E1328),E1328&amp;";","")</f>
        <v>#VALUE!</v>
      </c>
    </row>
    <row r="1329" spans="1:35">
      <c r="A1329" s="10">
        <v>1308</v>
      </c>
      <c r="B1329" s="10" t="str">
        <f ca="1">'Application For TE&amp;GOTS'!X1370</f>
        <v/>
      </c>
      <c r="C1329" s="10">
        <f>'Application For TE&amp;GOTS'!$D1370</f>
        <v>0</v>
      </c>
      <c r="D1329" s="10" t="str" cm="1">
        <f t="array" aca="1" ref="D1329" ca="1">IFERROR(INDIRECT("'Application For TE&amp;GOTS'!L"&amp;'Application For TE&amp;GOTS'!S1370),"")</f>
        <v/>
      </c>
      <c r="E1329" s="10" t="e">
        <f ca="1">'Application For TE&amp;GOTS'!AF1370</f>
        <v>#VALUE!</v>
      </c>
      <c r="F1329" s="10" t="str">
        <f ca="1">IFERROR(LEFT('Application For TE&amp;GOTS'!AH1370,LEN('Application For TE&amp;GOTS'!AH1370)-2),"")</f>
        <v/>
      </c>
      <c r="G1329" s="10" t="e">
        <f ca="1">'Application For TE&amp;GOTS'!AI1370</f>
        <v>#VALUE!</v>
      </c>
      <c r="AF1329" s="10" t="str">
        <f ca="1">IF(MATCH(B1329,B$1:B1329,0)=ROW(B1329),B1329&amp;";","")</f>
        <v/>
      </c>
      <c r="AG1329" s="10" t="str">
        <f>IF(MATCH(C1329,C$1:C1329,0)=ROW(C1329),C1329&amp;";","")</f>
        <v/>
      </c>
      <c r="AH1329" s="10" t="str">
        <f ca="1">IF(MATCH(D1329,D$1:D1329,0)=ROW(D1329),D1329&amp;";","")</f>
        <v/>
      </c>
      <c r="AI1329" s="10" t="e">
        <f ca="1">IF(MATCH(E1329,E$1:E1329,0)=ROW(E1329),E1329&amp;";","")</f>
        <v>#VALUE!</v>
      </c>
    </row>
    <row r="1330" spans="1:35">
      <c r="A1330" s="10">
        <v>1309</v>
      </c>
      <c r="B1330" s="10" t="str">
        <f ca="1">'Application For TE&amp;GOTS'!X1371</f>
        <v/>
      </c>
      <c r="C1330" s="10">
        <f>'Application For TE&amp;GOTS'!$D1371</f>
        <v>0</v>
      </c>
      <c r="D1330" s="10" t="str" cm="1">
        <f t="array" aca="1" ref="D1330" ca="1">IFERROR(INDIRECT("'Application For TE&amp;GOTS'!L"&amp;'Application For TE&amp;GOTS'!S1371),"")</f>
        <v/>
      </c>
      <c r="E1330" s="10" t="e">
        <f ca="1">'Application For TE&amp;GOTS'!AF1371</f>
        <v>#VALUE!</v>
      </c>
      <c r="F1330" s="10" t="str">
        <f ca="1">IFERROR(LEFT('Application For TE&amp;GOTS'!AH1371,LEN('Application For TE&amp;GOTS'!AH1371)-2),"")</f>
        <v/>
      </c>
      <c r="G1330" s="10" t="e">
        <f ca="1">'Application For TE&amp;GOTS'!AI1371</f>
        <v>#VALUE!</v>
      </c>
      <c r="AF1330" s="10" t="str">
        <f ca="1">IF(MATCH(B1330,B$1:B1330,0)=ROW(B1330),B1330&amp;";","")</f>
        <v/>
      </c>
      <c r="AG1330" s="10" t="str">
        <f>IF(MATCH(C1330,C$1:C1330,0)=ROW(C1330),C1330&amp;";","")</f>
        <v/>
      </c>
      <c r="AH1330" s="10" t="str">
        <f ca="1">IF(MATCH(D1330,D$1:D1330,0)=ROW(D1330),D1330&amp;";","")</f>
        <v/>
      </c>
      <c r="AI1330" s="10" t="e">
        <f ca="1">IF(MATCH(E1330,E$1:E1330,0)=ROW(E1330),E1330&amp;";","")</f>
        <v>#VALUE!</v>
      </c>
    </row>
    <row r="1331" spans="1:35">
      <c r="A1331" s="10">
        <v>1310</v>
      </c>
      <c r="B1331" s="10" t="str">
        <f ca="1">'Application For TE&amp;GOTS'!X1372</f>
        <v/>
      </c>
      <c r="C1331" s="10">
        <f>'Application For TE&amp;GOTS'!$D1372</f>
        <v>0</v>
      </c>
      <c r="D1331" s="10" t="str" cm="1">
        <f t="array" aca="1" ref="D1331" ca="1">IFERROR(INDIRECT("'Application For TE&amp;GOTS'!L"&amp;'Application For TE&amp;GOTS'!S1372),"")</f>
        <v/>
      </c>
      <c r="E1331" s="10" t="e">
        <f ca="1">'Application For TE&amp;GOTS'!AF1372</f>
        <v>#VALUE!</v>
      </c>
      <c r="F1331" s="10" t="str">
        <f ca="1">IFERROR(LEFT('Application For TE&amp;GOTS'!AH1372,LEN('Application For TE&amp;GOTS'!AH1372)-2),"")</f>
        <v/>
      </c>
      <c r="G1331" s="10" t="e">
        <f ca="1">'Application For TE&amp;GOTS'!AI1372</f>
        <v>#VALUE!</v>
      </c>
      <c r="AF1331" s="10" t="str">
        <f ca="1">IF(MATCH(B1331,B$1:B1331,0)=ROW(B1331),B1331&amp;";","")</f>
        <v/>
      </c>
      <c r="AG1331" s="10" t="str">
        <f>IF(MATCH(C1331,C$1:C1331,0)=ROW(C1331),C1331&amp;";","")</f>
        <v/>
      </c>
      <c r="AH1331" s="10" t="str">
        <f ca="1">IF(MATCH(D1331,D$1:D1331,0)=ROW(D1331),D1331&amp;";","")</f>
        <v/>
      </c>
      <c r="AI1331" s="10" t="e">
        <f ca="1">IF(MATCH(E1331,E$1:E1331,0)=ROW(E1331),E1331&amp;";","")</f>
        <v>#VALUE!</v>
      </c>
    </row>
    <row r="1332" spans="1:35">
      <c r="A1332" s="10">
        <v>1311</v>
      </c>
      <c r="B1332" s="10" t="str">
        <f ca="1">'Application For TE&amp;GOTS'!X1373</f>
        <v/>
      </c>
      <c r="C1332" s="10">
        <f>'Application For TE&amp;GOTS'!$D1373</f>
        <v>0</v>
      </c>
      <c r="D1332" s="10" t="str" cm="1">
        <f t="array" aca="1" ref="D1332" ca="1">IFERROR(INDIRECT("'Application For TE&amp;GOTS'!L"&amp;'Application For TE&amp;GOTS'!S1373),"")</f>
        <v/>
      </c>
      <c r="E1332" s="10" t="e">
        <f ca="1">'Application For TE&amp;GOTS'!AF1373</f>
        <v>#VALUE!</v>
      </c>
      <c r="F1332" s="10" t="str">
        <f ca="1">IFERROR(LEFT('Application For TE&amp;GOTS'!AH1373,LEN('Application For TE&amp;GOTS'!AH1373)-2),"")</f>
        <v/>
      </c>
      <c r="G1332" s="10" t="e">
        <f ca="1">'Application For TE&amp;GOTS'!AI1373</f>
        <v>#VALUE!</v>
      </c>
      <c r="AF1332" s="10" t="str">
        <f ca="1">IF(MATCH(B1332,B$1:B1332,0)=ROW(B1332),B1332&amp;";","")</f>
        <v/>
      </c>
      <c r="AG1332" s="10" t="str">
        <f>IF(MATCH(C1332,C$1:C1332,0)=ROW(C1332),C1332&amp;";","")</f>
        <v/>
      </c>
      <c r="AH1332" s="10" t="str">
        <f ca="1">IF(MATCH(D1332,D$1:D1332,0)=ROW(D1332),D1332&amp;";","")</f>
        <v/>
      </c>
      <c r="AI1332" s="10" t="e">
        <f ca="1">IF(MATCH(E1332,E$1:E1332,0)=ROW(E1332),E1332&amp;";","")</f>
        <v>#VALUE!</v>
      </c>
    </row>
    <row r="1333" spans="1:35">
      <c r="A1333" s="10">
        <v>1312</v>
      </c>
      <c r="B1333" s="10" t="str">
        <f ca="1">'Application For TE&amp;GOTS'!X1374</f>
        <v/>
      </c>
      <c r="C1333" s="10">
        <f>'Application For TE&amp;GOTS'!$D1374</f>
        <v>0</v>
      </c>
      <c r="D1333" s="10" t="str" cm="1">
        <f t="array" aca="1" ref="D1333" ca="1">IFERROR(INDIRECT("'Application For TE&amp;GOTS'!L"&amp;'Application For TE&amp;GOTS'!S1374),"")</f>
        <v/>
      </c>
      <c r="E1333" s="10" t="e">
        <f ca="1">'Application For TE&amp;GOTS'!AF1374</f>
        <v>#VALUE!</v>
      </c>
      <c r="F1333" s="10" t="str">
        <f ca="1">IFERROR(LEFT('Application For TE&amp;GOTS'!AH1374,LEN('Application For TE&amp;GOTS'!AH1374)-2),"")</f>
        <v/>
      </c>
      <c r="G1333" s="10" t="e">
        <f ca="1">'Application For TE&amp;GOTS'!AI1374</f>
        <v>#VALUE!</v>
      </c>
      <c r="AF1333" s="10" t="str">
        <f ca="1">IF(MATCH(B1333,B$1:B1333,0)=ROW(B1333),B1333&amp;";","")</f>
        <v/>
      </c>
      <c r="AG1333" s="10" t="str">
        <f>IF(MATCH(C1333,C$1:C1333,0)=ROW(C1333),C1333&amp;";","")</f>
        <v/>
      </c>
      <c r="AH1333" s="10" t="str">
        <f ca="1">IF(MATCH(D1333,D$1:D1333,0)=ROW(D1333),D1333&amp;";","")</f>
        <v/>
      </c>
      <c r="AI1333" s="10" t="e">
        <f ca="1">IF(MATCH(E1333,E$1:E1333,0)=ROW(E1333),E1333&amp;";","")</f>
        <v>#VALUE!</v>
      </c>
    </row>
    <row r="1334" spans="1:35">
      <c r="A1334" s="10">
        <v>1313</v>
      </c>
      <c r="B1334" s="10" t="str">
        <f ca="1">'Application For TE&amp;GOTS'!X1375</f>
        <v/>
      </c>
      <c r="C1334" s="10">
        <f>'Application For TE&amp;GOTS'!$D1375</f>
        <v>0</v>
      </c>
      <c r="D1334" s="10" t="str" cm="1">
        <f t="array" aca="1" ref="D1334" ca="1">IFERROR(INDIRECT("'Application For TE&amp;GOTS'!L"&amp;'Application For TE&amp;GOTS'!S1375),"")</f>
        <v/>
      </c>
      <c r="E1334" s="10" t="e">
        <f ca="1">'Application For TE&amp;GOTS'!AF1375</f>
        <v>#VALUE!</v>
      </c>
      <c r="F1334" s="10" t="str">
        <f ca="1">IFERROR(LEFT('Application For TE&amp;GOTS'!AH1375,LEN('Application For TE&amp;GOTS'!AH1375)-2),"")</f>
        <v/>
      </c>
      <c r="G1334" s="10" t="e">
        <f ca="1">'Application For TE&amp;GOTS'!AI1375</f>
        <v>#VALUE!</v>
      </c>
      <c r="AF1334" s="10" t="str">
        <f ca="1">IF(MATCH(B1334,B$1:B1334,0)=ROW(B1334),B1334&amp;";","")</f>
        <v/>
      </c>
      <c r="AG1334" s="10" t="str">
        <f>IF(MATCH(C1334,C$1:C1334,0)=ROW(C1334),C1334&amp;";","")</f>
        <v/>
      </c>
      <c r="AH1334" s="10" t="str">
        <f ca="1">IF(MATCH(D1334,D$1:D1334,0)=ROW(D1334),D1334&amp;";","")</f>
        <v/>
      </c>
      <c r="AI1334" s="10" t="e">
        <f ca="1">IF(MATCH(E1334,E$1:E1334,0)=ROW(E1334),E1334&amp;";","")</f>
        <v>#VALUE!</v>
      </c>
    </row>
    <row r="1335" spans="1:35">
      <c r="A1335" s="10">
        <v>1314</v>
      </c>
      <c r="B1335" s="10" t="str">
        <f ca="1">'Application For TE&amp;GOTS'!X1376</f>
        <v/>
      </c>
      <c r="C1335" s="10">
        <f>'Application For TE&amp;GOTS'!$D1376</f>
        <v>0</v>
      </c>
      <c r="D1335" s="10" t="str" cm="1">
        <f t="array" aca="1" ref="D1335" ca="1">IFERROR(INDIRECT("'Application For TE&amp;GOTS'!L"&amp;'Application For TE&amp;GOTS'!S1376),"")</f>
        <v/>
      </c>
      <c r="E1335" s="10" t="e">
        <f ca="1">'Application For TE&amp;GOTS'!AF1376</f>
        <v>#VALUE!</v>
      </c>
      <c r="F1335" s="10" t="str">
        <f ca="1">IFERROR(LEFT('Application For TE&amp;GOTS'!AH1376,LEN('Application For TE&amp;GOTS'!AH1376)-2),"")</f>
        <v/>
      </c>
      <c r="G1335" s="10" t="e">
        <f ca="1">'Application For TE&amp;GOTS'!AI1376</f>
        <v>#VALUE!</v>
      </c>
      <c r="AF1335" s="10" t="str">
        <f ca="1">IF(MATCH(B1335,B$1:B1335,0)=ROW(B1335),B1335&amp;";","")</f>
        <v/>
      </c>
      <c r="AG1335" s="10" t="str">
        <f>IF(MATCH(C1335,C$1:C1335,0)=ROW(C1335),C1335&amp;";","")</f>
        <v/>
      </c>
      <c r="AH1335" s="10" t="str">
        <f ca="1">IF(MATCH(D1335,D$1:D1335,0)=ROW(D1335),D1335&amp;";","")</f>
        <v/>
      </c>
      <c r="AI1335" s="10" t="e">
        <f ca="1">IF(MATCH(E1335,E$1:E1335,0)=ROW(E1335),E1335&amp;";","")</f>
        <v>#VALUE!</v>
      </c>
    </row>
    <row r="1336" spans="1:35">
      <c r="A1336" s="10">
        <v>1315</v>
      </c>
      <c r="B1336" s="10" t="str">
        <f ca="1">'Application For TE&amp;GOTS'!X1377</f>
        <v/>
      </c>
      <c r="C1336" s="10">
        <f>'Application For TE&amp;GOTS'!$D1377</f>
        <v>0</v>
      </c>
      <c r="D1336" s="10" t="str" cm="1">
        <f t="array" aca="1" ref="D1336" ca="1">IFERROR(INDIRECT("'Application For TE&amp;GOTS'!L"&amp;'Application For TE&amp;GOTS'!S1377),"")</f>
        <v/>
      </c>
      <c r="E1336" s="10" t="e">
        <f ca="1">'Application For TE&amp;GOTS'!AF1377</f>
        <v>#VALUE!</v>
      </c>
      <c r="F1336" s="10" t="str">
        <f ca="1">IFERROR(LEFT('Application For TE&amp;GOTS'!AH1377,LEN('Application For TE&amp;GOTS'!AH1377)-2),"")</f>
        <v/>
      </c>
      <c r="G1336" s="10" t="e">
        <f ca="1">'Application For TE&amp;GOTS'!AI1377</f>
        <v>#VALUE!</v>
      </c>
      <c r="AF1336" s="10" t="str">
        <f ca="1">IF(MATCH(B1336,B$1:B1336,0)=ROW(B1336),B1336&amp;";","")</f>
        <v/>
      </c>
      <c r="AG1336" s="10" t="str">
        <f>IF(MATCH(C1336,C$1:C1336,0)=ROW(C1336),C1336&amp;";","")</f>
        <v/>
      </c>
      <c r="AH1336" s="10" t="str">
        <f ca="1">IF(MATCH(D1336,D$1:D1336,0)=ROW(D1336),D1336&amp;";","")</f>
        <v/>
      </c>
      <c r="AI1336" s="10" t="e">
        <f ca="1">IF(MATCH(E1336,E$1:E1336,0)=ROW(E1336),E1336&amp;";","")</f>
        <v>#VALUE!</v>
      </c>
    </row>
    <row r="1337" spans="1:35">
      <c r="A1337" s="10">
        <v>1316</v>
      </c>
      <c r="B1337" s="10" t="str">
        <f ca="1">'Application For TE&amp;GOTS'!X1378</f>
        <v/>
      </c>
      <c r="C1337" s="10">
        <f>'Application For TE&amp;GOTS'!$D1378</f>
        <v>0</v>
      </c>
      <c r="D1337" s="10" t="str" cm="1">
        <f t="array" aca="1" ref="D1337" ca="1">IFERROR(INDIRECT("'Application For TE&amp;GOTS'!L"&amp;'Application For TE&amp;GOTS'!S1378),"")</f>
        <v/>
      </c>
      <c r="E1337" s="10" t="e">
        <f ca="1">'Application For TE&amp;GOTS'!AF1378</f>
        <v>#VALUE!</v>
      </c>
      <c r="F1337" s="10" t="str">
        <f ca="1">IFERROR(LEFT('Application For TE&amp;GOTS'!AH1378,LEN('Application For TE&amp;GOTS'!AH1378)-2),"")</f>
        <v/>
      </c>
      <c r="G1337" s="10" t="e">
        <f ca="1">'Application For TE&amp;GOTS'!AI1378</f>
        <v>#VALUE!</v>
      </c>
      <c r="AF1337" s="10" t="str">
        <f ca="1">IF(MATCH(B1337,B$1:B1337,0)=ROW(B1337),B1337&amp;";","")</f>
        <v/>
      </c>
      <c r="AG1337" s="10" t="str">
        <f>IF(MATCH(C1337,C$1:C1337,0)=ROW(C1337),C1337&amp;";","")</f>
        <v/>
      </c>
      <c r="AH1337" s="10" t="str">
        <f ca="1">IF(MATCH(D1337,D$1:D1337,0)=ROW(D1337),D1337&amp;";","")</f>
        <v/>
      </c>
      <c r="AI1337" s="10" t="e">
        <f ca="1">IF(MATCH(E1337,E$1:E1337,0)=ROW(E1337),E1337&amp;";","")</f>
        <v>#VALUE!</v>
      </c>
    </row>
    <row r="1338" spans="1:35">
      <c r="A1338" s="10">
        <v>1317</v>
      </c>
      <c r="B1338" s="10" t="str">
        <f ca="1">'Application For TE&amp;GOTS'!X1379</f>
        <v/>
      </c>
      <c r="C1338" s="10">
        <f>'Application For TE&amp;GOTS'!$D1379</f>
        <v>0</v>
      </c>
      <c r="D1338" s="10" t="str" cm="1">
        <f t="array" aca="1" ref="D1338" ca="1">IFERROR(INDIRECT("'Application For TE&amp;GOTS'!L"&amp;'Application For TE&amp;GOTS'!S1379),"")</f>
        <v/>
      </c>
      <c r="E1338" s="10" t="e">
        <f ca="1">'Application For TE&amp;GOTS'!AF1379</f>
        <v>#VALUE!</v>
      </c>
      <c r="F1338" s="10" t="str">
        <f ca="1">IFERROR(LEFT('Application For TE&amp;GOTS'!AH1379,LEN('Application For TE&amp;GOTS'!AH1379)-2),"")</f>
        <v/>
      </c>
      <c r="G1338" s="10" t="e">
        <f ca="1">'Application For TE&amp;GOTS'!AI1379</f>
        <v>#VALUE!</v>
      </c>
      <c r="AF1338" s="10" t="str">
        <f ca="1">IF(MATCH(B1338,B$1:B1338,0)=ROW(B1338),B1338&amp;";","")</f>
        <v/>
      </c>
      <c r="AG1338" s="10" t="str">
        <f>IF(MATCH(C1338,C$1:C1338,0)=ROW(C1338),C1338&amp;";","")</f>
        <v/>
      </c>
      <c r="AH1338" s="10" t="str">
        <f ca="1">IF(MATCH(D1338,D$1:D1338,0)=ROW(D1338),D1338&amp;";","")</f>
        <v/>
      </c>
      <c r="AI1338" s="10" t="e">
        <f ca="1">IF(MATCH(E1338,E$1:E1338,0)=ROW(E1338),E1338&amp;";","")</f>
        <v>#VALUE!</v>
      </c>
    </row>
    <row r="1339" spans="1:35">
      <c r="A1339" s="10">
        <v>1318</v>
      </c>
      <c r="B1339" s="10" t="str">
        <f ca="1">'Application For TE&amp;GOTS'!X1380</f>
        <v/>
      </c>
      <c r="C1339" s="10">
        <f>'Application For TE&amp;GOTS'!$D1380</f>
        <v>0</v>
      </c>
      <c r="D1339" s="10" t="str" cm="1">
        <f t="array" aca="1" ref="D1339" ca="1">IFERROR(INDIRECT("'Application For TE&amp;GOTS'!L"&amp;'Application For TE&amp;GOTS'!S1380),"")</f>
        <v/>
      </c>
      <c r="E1339" s="10" t="e">
        <f ca="1">'Application For TE&amp;GOTS'!AF1380</f>
        <v>#VALUE!</v>
      </c>
      <c r="F1339" s="10" t="str">
        <f ca="1">IFERROR(LEFT('Application For TE&amp;GOTS'!AH1380,LEN('Application For TE&amp;GOTS'!AH1380)-2),"")</f>
        <v/>
      </c>
      <c r="G1339" s="10" t="e">
        <f ca="1">'Application For TE&amp;GOTS'!AI1380</f>
        <v>#VALUE!</v>
      </c>
      <c r="AF1339" s="10" t="str">
        <f ca="1">IF(MATCH(B1339,B$1:B1339,0)=ROW(B1339),B1339&amp;";","")</f>
        <v/>
      </c>
      <c r="AG1339" s="10" t="str">
        <f>IF(MATCH(C1339,C$1:C1339,0)=ROW(C1339),C1339&amp;";","")</f>
        <v/>
      </c>
      <c r="AH1339" s="10" t="str">
        <f ca="1">IF(MATCH(D1339,D$1:D1339,0)=ROW(D1339),D1339&amp;";","")</f>
        <v/>
      </c>
      <c r="AI1339" s="10" t="e">
        <f ca="1">IF(MATCH(E1339,E$1:E1339,0)=ROW(E1339),E1339&amp;";","")</f>
        <v>#VALUE!</v>
      </c>
    </row>
    <row r="1340" spans="1:35">
      <c r="A1340" s="10">
        <v>1319</v>
      </c>
      <c r="B1340" s="10" t="str">
        <f ca="1">'Application For TE&amp;GOTS'!X1381</f>
        <v/>
      </c>
      <c r="C1340" s="10">
        <f>'Application For TE&amp;GOTS'!$D1381</f>
        <v>0</v>
      </c>
      <c r="D1340" s="10" t="str" cm="1">
        <f t="array" aca="1" ref="D1340" ca="1">IFERROR(INDIRECT("'Application For TE&amp;GOTS'!L"&amp;'Application For TE&amp;GOTS'!S1381),"")</f>
        <v/>
      </c>
      <c r="E1340" s="10" t="e">
        <f ca="1">'Application For TE&amp;GOTS'!AF1381</f>
        <v>#VALUE!</v>
      </c>
      <c r="F1340" s="10" t="str">
        <f ca="1">IFERROR(LEFT('Application For TE&amp;GOTS'!AH1381,LEN('Application For TE&amp;GOTS'!AH1381)-2),"")</f>
        <v/>
      </c>
      <c r="G1340" s="10" t="e">
        <f ca="1">'Application For TE&amp;GOTS'!AI1381</f>
        <v>#VALUE!</v>
      </c>
      <c r="AF1340" s="10" t="str">
        <f ca="1">IF(MATCH(B1340,B$1:B1340,0)=ROW(B1340),B1340&amp;";","")</f>
        <v/>
      </c>
      <c r="AG1340" s="10" t="str">
        <f>IF(MATCH(C1340,C$1:C1340,0)=ROW(C1340),C1340&amp;";","")</f>
        <v/>
      </c>
      <c r="AH1340" s="10" t="str">
        <f ca="1">IF(MATCH(D1340,D$1:D1340,0)=ROW(D1340),D1340&amp;";","")</f>
        <v/>
      </c>
      <c r="AI1340" s="10" t="e">
        <f ca="1">IF(MATCH(E1340,E$1:E1340,0)=ROW(E1340),E1340&amp;";","")</f>
        <v>#VALUE!</v>
      </c>
    </row>
    <row r="1341" spans="1:35">
      <c r="A1341" s="10">
        <v>1320</v>
      </c>
      <c r="B1341" s="10" t="str">
        <f ca="1">'Application For TE&amp;GOTS'!X1382</f>
        <v/>
      </c>
      <c r="C1341" s="10">
        <f>'Application For TE&amp;GOTS'!$D1382</f>
        <v>0</v>
      </c>
      <c r="D1341" s="10" t="str" cm="1">
        <f t="array" aca="1" ref="D1341" ca="1">IFERROR(INDIRECT("'Application For TE&amp;GOTS'!L"&amp;'Application For TE&amp;GOTS'!S1382),"")</f>
        <v/>
      </c>
      <c r="E1341" s="10" t="e">
        <f ca="1">'Application For TE&amp;GOTS'!AF1382</f>
        <v>#VALUE!</v>
      </c>
      <c r="F1341" s="10" t="str">
        <f ca="1">IFERROR(LEFT('Application For TE&amp;GOTS'!AH1382,LEN('Application For TE&amp;GOTS'!AH1382)-2),"")</f>
        <v/>
      </c>
      <c r="G1341" s="10" t="e">
        <f ca="1">'Application For TE&amp;GOTS'!AI1382</f>
        <v>#VALUE!</v>
      </c>
      <c r="AF1341" s="10" t="str">
        <f ca="1">IF(MATCH(B1341,B$1:B1341,0)=ROW(B1341),B1341&amp;";","")</f>
        <v/>
      </c>
      <c r="AG1341" s="10" t="str">
        <f>IF(MATCH(C1341,C$1:C1341,0)=ROW(C1341),C1341&amp;";","")</f>
        <v/>
      </c>
      <c r="AH1341" s="10" t="str">
        <f ca="1">IF(MATCH(D1341,D$1:D1341,0)=ROW(D1341),D1341&amp;";","")</f>
        <v/>
      </c>
      <c r="AI1341" s="10" t="e">
        <f ca="1">IF(MATCH(E1341,E$1:E1341,0)=ROW(E1341),E1341&amp;";","")</f>
        <v>#VALUE!</v>
      </c>
    </row>
    <row r="1342" spans="1:35">
      <c r="A1342" s="10">
        <v>1321</v>
      </c>
      <c r="B1342" s="10" t="str">
        <f ca="1">'Application For TE&amp;GOTS'!X1383</f>
        <v/>
      </c>
      <c r="C1342" s="10">
        <f>'Application For TE&amp;GOTS'!$D1383</f>
        <v>0</v>
      </c>
      <c r="D1342" s="10" t="str" cm="1">
        <f t="array" aca="1" ref="D1342" ca="1">IFERROR(INDIRECT("'Application For TE&amp;GOTS'!L"&amp;'Application For TE&amp;GOTS'!S1383),"")</f>
        <v/>
      </c>
      <c r="E1342" s="10" t="e">
        <f ca="1">'Application For TE&amp;GOTS'!AF1383</f>
        <v>#VALUE!</v>
      </c>
      <c r="F1342" s="10" t="str">
        <f ca="1">IFERROR(LEFT('Application For TE&amp;GOTS'!AH1383,LEN('Application For TE&amp;GOTS'!AH1383)-2),"")</f>
        <v/>
      </c>
      <c r="G1342" s="10" t="e">
        <f ca="1">'Application For TE&amp;GOTS'!AI1383</f>
        <v>#VALUE!</v>
      </c>
      <c r="AF1342" s="10" t="str">
        <f ca="1">IF(MATCH(B1342,B$1:B1342,0)=ROW(B1342),B1342&amp;";","")</f>
        <v/>
      </c>
      <c r="AG1342" s="10" t="str">
        <f>IF(MATCH(C1342,C$1:C1342,0)=ROW(C1342),C1342&amp;";","")</f>
        <v/>
      </c>
      <c r="AH1342" s="10" t="str">
        <f ca="1">IF(MATCH(D1342,D$1:D1342,0)=ROW(D1342),D1342&amp;";","")</f>
        <v/>
      </c>
      <c r="AI1342" s="10" t="e">
        <f ca="1">IF(MATCH(E1342,E$1:E1342,0)=ROW(E1342),E1342&amp;";","")</f>
        <v>#VALUE!</v>
      </c>
    </row>
    <row r="1343" spans="1:35">
      <c r="A1343" s="10">
        <v>1322</v>
      </c>
      <c r="B1343" s="10" t="str">
        <f ca="1">'Application For TE&amp;GOTS'!X1384</f>
        <v/>
      </c>
      <c r="C1343" s="10">
        <f>'Application For TE&amp;GOTS'!$D1384</f>
        <v>0</v>
      </c>
      <c r="D1343" s="10" t="str" cm="1">
        <f t="array" aca="1" ref="D1343" ca="1">IFERROR(INDIRECT("'Application For TE&amp;GOTS'!L"&amp;'Application For TE&amp;GOTS'!S1384),"")</f>
        <v/>
      </c>
      <c r="E1343" s="10" t="e">
        <f ca="1">'Application For TE&amp;GOTS'!AF1384</f>
        <v>#VALUE!</v>
      </c>
      <c r="F1343" s="10" t="str">
        <f ca="1">IFERROR(LEFT('Application For TE&amp;GOTS'!AH1384,LEN('Application For TE&amp;GOTS'!AH1384)-2),"")</f>
        <v/>
      </c>
      <c r="G1343" s="10" t="e">
        <f ca="1">'Application For TE&amp;GOTS'!AI1384</f>
        <v>#VALUE!</v>
      </c>
      <c r="AF1343" s="10" t="str">
        <f ca="1">IF(MATCH(B1343,B$1:B1343,0)=ROW(B1343),B1343&amp;";","")</f>
        <v/>
      </c>
      <c r="AG1343" s="10" t="str">
        <f>IF(MATCH(C1343,C$1:C1343,0)=ROW(C1343),C1343&amp;";","")</f>
        <v/>
      </c>
      <c r="AH1343" s="10" t="str">
        <f ca="1">IF(MATCH(D1343,D$1:D1343,0)=ROW(D1343),D1343&amp;";","")</f>
        <v/>
      </c>
      <c r="AI1343" s="10" t="e">
        <f ca="1">IF(MATCH(E1343,E$1:E1343,0)=ROW(E1343),E1343&amp;";","")</f>
        <v>#VALUE!</v>
      </c>
    </row>
    <row r="1344" spans="1:35">
      <c r="A1344" s="10">
        <v>1323</v>
      </c>
      <c r="B1344" s="10" t="str">
        <f ca="1">'Application For TE&amp;GOTS'!X1385</f>
        <v/>
      </c>
      <c r="C1344" s="10">
        <f>'Application For TE&amp;GOTS'!$D1385</f>
        <v>0</v>
      </c>
      <c r="D1344" s="10" t="str" cm="1">
        <f t="array" aca="1" ref="D1344" ca="1">IFERROR(INDIRECT("'Application For TE&amp;GOTS'!L"&amp;'Application For TE&amp;GOTS'!S1385),"")</f>
        <v/>
      </c>
      <c r="E1344" s="10" t="e">
        <f ca="1">'Application For TE&amp;GOTS'!AF1385</f>
        <v>#VALUE!</v>
      </c>
      <c r="F1344" s="10" t="str">
        <f ca="1">IFERROR(LEFT('Application For TE&amp;GOTS'!AH1385,LEN('Application For TE&amp;GOTS'!AH1385)-2),"")</f>
        <v/>
      </c>
      <c r="G1344" s="10" t="e">
        <f ca="1">'Application For TE&amp;GOTS'!AI1385</f>
        <v>#VALUE!</v>
      </c>
      <c r="AF1344" s="10" t="str">
        <f ca="1">IF(MATCH(B1344,B$1:B1344,0)=ROW(B1344),B1344&amp;";","")</f>
        <v/>
      </c>
      <c r="AG1344" s="10" t="str">
        <f>IF(MATCH(C1344,C$1:C1344,0)=ROW(C1344),C1344&amp;";","")</f>
        <v/>
      </c>
      <c r="AH1344" s="10" t="str">
        <f ca="1">IF(MATCH(D1344,D$1:D1344,0)=ROW(D1344),D1344&amp;";","")</f>
        <v/>
      </c>
      <c r="AI1344" s="10" t="e">
        <f ca="1">IF(MATCH(E1344,E$1:E1344,0)=ROW(E1344),E1344&amp;";","")</f>
        <v>#VALUE!</v>
      </c>
    </row>
    <row r="1345" spans="1:35">
      <c r="A1345" s="10">
        <v>1324</v>
      </c>
      <c r="B1345" s="10" t="str">
        <f ca="1">'Application For TE&amp;GOTS'!X1386</f>
        <v/>
      </c>
      <c r="C1345" s="10">
        <f>'Application For TE&amp;GOTS'!$D1386</f>
        <v>0</v>
      </c>
      <c r="D1345" s="10" t="str" cm="1">
        <f t="array" aca="1" ref="D1345" ca="1">IFERROR(INDIRECT("'Application For TE&amp;GOTS'!L"&amp;'Application For TE&amp;GOTS'!S1386),"")</f>
        <v/>
      </c>
      <c r="E1345" s="10" t="e">
        <f ca="1">'Application For TE&amp;GOTS'!AF1386</f>
        <v>#VALUE!</v>
      </c>
      <c r="F1345" s="10" t="str">
        <f ca="1">IFERROR(LEFT('Application For TE&amp;GOTS'!AH1386,LEN('Application For TE&amp;GOTS'!AH1386)-2),"")</f>
        <v/>
      </c>
      <c r="G1345" s="10" t="e">
        <f ca="1">'Application For TE&amp;GOTS'!AI1386</f>
        <v>#VALUE!</v>
      </c>
      <c r="AF1345" s="10" t="str">
        <f ca="1">IF(MATCH(B1345,B$1:B1345,0)=ROW(B1345),B1345&amp;";","")</f>
        <v/>
      </c>
      <c r="AG1345" s="10" t="str">
        <f>IF(MATCH(C1345,C$1:C1345,0)=ROW(C1345),C1345&amp;";","")</f>
        <v/>
      </c>
      <c r="AH1345" s="10" t="str">
        <f ca="1">IF(MATCH(D1345,D$1:D1345,0)=ROW(D1345),D1345&amp;";","")</f>
        <v/>
      </c>
      <c r="AI1345" s="10" t="e">
        <f ca="1">IF(MATCH(E1345,E$1:E1345,0)=ROW(E1345),E1345&amp;";","")</f>
        <v>#VALUE!</v>
      </c>
    </row>
    <row r="1346" spans="1:35">
      <c r="A1346" s="10">
        <v>1325</v>
      </c>
      <c r="B1346" s="10" t="str">
        <f ca="1">'Application For TE&amp;GOTS'!X1387</f>
        <v/>
      </c>
      <c r="C1346" s="10">
        <f>'Application For TE&amp;GOTS'!$D1387</f>
        <v>0</v>
      </c>
      <c r="D1346" s="10" t="str" cm="1">
        <f t="array" aca="1" ref="D1346" ca="1">IFERROR(INDIRECT("'Application For TE&amp;GOTS'!L"&amp;'Application For TE&amp;GOTS'!S1387),"")</f>
        <v/>
      </c>
      <c r="E1346" s="10" t="e">
        <f ca="1">'Application For TE&amp;GOTS'!AF1387</f>
        <v>#VALUE!</v>
      </c>
      <c r="F1346" s="10" t="str">
        <f ca="1">IFERROR(LEFT('Application For TE&amp;GOTS'!AH1387,LEN('Application For TE&amp;GOTS'!AH1387)-2),"")</f>
        <v/>
      </c>
      <c r="G1346" s="10" t="e">
        <f ca="1">'Application For TE&amp;GOTS'!AI1387</f>
        <v>#VALUE!</v>
      </c>
      <c r="AF1346" s="10" t="str">
        <f ca="1">IF(MATCH(B1346,B$1:B1346,0)=ROW(B1346),B1346&amp;";","")</f>
        <v/>
      </c>
      <c r="AG1346" s="10" t="str">
        <f>IF(MATCH(C1346,C$1:C1346,0)=ROW(C1346),C1346&amp;";","")</f>
        <v/>
      </c>
      <c r="AH1346" s="10" t="str">
        <f ca="1">IF(MATCH(D1346,D$1:D1346,0)=ROW(D1346),D1346&amp;";","")</f>
        <v/>
      </c>
      <c r="AI1346" s="10" t="e">
        <f ca="1">IF(MATCH(E1346,E$1:E1346,0)=ROW(E1346),E1346&amp;";","")</f>
        <v>#VALUE!</v>
      </c>
    </row>
    <row r="1347" spans="1:35">
      <c r="A1347" s="10">
        <v>1326</v>
      </c>
      <c r="B1347" s="10" t="str">
        <f ca="1">'Application For TE&amp;GOTS'!X1388</f>
        <v/>
      </c>
      <c r="C1347" s="10">
        <f>'Application For TE&amp;GOTS'!$D1388</f>
        <v>0</v>
      </c>
      <c r="D1347" s="10" t="str" cm="1">
        <f t="array" aca="1" ref="D1347" ca="1">IFERROR(INDIRECT("'Application For TE&amp;GOTS'!L"&amp;'Application For TE&amp;GOTS'!S1388),"")</f>
        <v/>
      </c>
      <c r="E1347" s="10" t="e">
        <f ca="1">'Application For TE&amp;GOTS'!AF1388</f>
        <v>#VALUE!</v>
      </c>
      <c r="F1347" s="10" t="str">
        <f ca="1">IFERROR(LEFT('Application For TE&amp;GOTS'!AH1388,LEN('Application For TE&amp;GOTS'!AH1388)-2),"")</f>
        <v/>
      </c>
      <c r="G1347" s="10" t="e">
        <f ca="1">'Application For TE&amp;GOTS'!AI1388</f>
        <v>#VALUE!</v>
      </c>
      <c r="AF1347" s="10" t="str">
        <f ca="1">IF(MATCH(B1347,B$1:B1347,0)=ROW(B1347),B1347&amp;";","")</f>
        <v/>
      </c>
      <c r="AG1347" s="10" t="str">
        <f>IF(MATCH(C1347,C$1:C1347,0)=ROW(C1347),C1347&amp;";","")</f>
        <v/>
      </c>
      <c r="AH1347" s="10" t="str">
        <f ca="1">IF(MATCH(D1347,D$1:D1347,0)=ROW(D1347),D1347&amp;";","")</f>
        <v/>
      </c>
      <c r="AI1347" s="10" t="e">
        <f ca="1">IF(MATCH(E1347,E$1:E1347,0)=ROW(E1347),E1347&amp;";","")</f>
        <v>#VALUE!</v>
      </c>
    </row>
    <row r="1348" spans="1:35">
      <c r="A1348" s="10">
        <v>1327</v>
      </c>
      <c r="B1348" s="10" t="str">
        <f ca="1">'Application For TE&amp;GOTS'!X1389</f>
        <v/>
      </c>
      <c r="C1348" s="10">
        <f>'Application For TE&amp;GOTS'!$D1389</f>
        <v>0</v>
      </c>
      <c r="D1348" s="10" t="str" cm="1">
        <f t="array" aca="1" ref="D1348" ca="1">IFERROR(INDIRECT("'Application For TE&amp;GOTS'!L"&amp;'Application For TE&amp;GOTS'!S1389),"")</f>
        <v/>
      </c>
      <c r="E1348" s="10" t="e">
        <f ca="1">'Application For TE&amp;GOTS'!AF1389</f>
        <v>#VALUE!</v>
      </c>
      <c r="F1348" s="10" t="str">
        <f ca="1">IFERROR(LEFT('Application For TE&amp;GOTS'!AH1389,LEN('Application For TE&amp;GOTS'!AH1389)-2),"")</f>
        <v/>
      </c>
      <c r="G1348" s="10" t="e">
        <f ca="1">'Application For TE&amp;GOTS'!AI1389</f>
        <v>#VALUE!</v>
      </c>
      <c r="AF1348" s="10" t="str">
        <f ca="1">IF(MATCH(B1348,B$1:B1348,0)=ROW(B1348),B1348&amp;";","")</f>
        <v/>
      </c>
      <c r="AG1348" s="10" t="str">
        <f>IF(MATCH(C1348,C$1:C1348,0)=ROW(C1348),C1348&amp;";","")</f>
        <v/>
      </c>
      <c r="AH1348" s="10" t="str">
        <f ca="1">IF(MATCH(D1348,D$1:D1348,0)=ROW(D1348),D1348&amp;";","")</f>
        <v/>
      </c>
      <c r="AI1348" s="10" t="e">
        <f ca="1">IF(MATCH(E1348,E$1:E1348,0)=ROW(E1348),E1348&amp;";","")</f>
        <v>#VALUE!</v>
      </c>
    </row>
    <row r="1349" spans="1:35">
      <c r="A1349" s="10">
        <v>1328</v>
      </c>
      <c r="B1349" s="10" t="str">
        <f ca="1">'Application For TE&amp;GOTS'!X1390</f>
        <v/>
      </c>
      <c r="C1349" s="10">
        <f>'Application For TE&amp;GOTS'!$D1390</f>
        <v>0</v>
      </c>
      <c r="D1349" s="10" t="str" cm="1">
        <f t="array" aca="1" ref="D1349" ca="1">IFERROR(INDIRECT("'Application For TE&amp;GOTS'!L"&amp;'Application For TE&amp;GOTS'!S1390),"")</f>
        <v/>
      </c>
      <c r="E1349" s="10" t="e">
        <f ca="1">'Application For TE&amp;GOTS'!AF1390</f>
        <v>#VALUE!</v>
      </c>
      <c r="F1349" s="10" t="str">
        <f ca="1">IFERROR(LEFT('Application For TE&amp;GOTS'!AH1390,LEN('Application For TE&amp;GOTS'!AH1390)-2),"")</f>
        <v/>
      </c>
      <c r="G1349" s="10" t="e">
        <f ca="1">'Application For TE&amp;GOTS'!AI1390</f>
        <v>#VALUE!</v>
      </c>
      <c r="AF1349" s="10" t="str">
        <f ca="1">IF(MATCH(B1349,B$1:B1349,0)=ROW(B1349),B1349&amp;";","")</f>
        <v/>
      </c>
      <c r="AG1349" s="10" t="str">
        <f>IF(MATCH(C1349,C$1:C1349,0)=ROW(C1349),C1349&amp;";","")</f>
        <v/>
      </c>
      <c r="AH1349" s="10" t="str">
        <f ca="1">IF(MATCH(D1349,D$1:D1349,0)=ROW(D1349),D1349&amp;";","")</f>
        <v/>
      </c>
      <c r="AI1349" s="10" t="e">
        <f ca="1">IF(MATCH(E1349,E$1:E1349,0)=ROW(E1349),E1349&amp;";","")</f>
        <v>#VALUE!</v>
      </c>
    </row>
    <row r="1350" spans="1:35">
      <c r="A1350" s="10">
        <v>1329</v>
      </c>
      <c r="B1350" s="10" t="str">
        <f ca="1">'Application For TE&amp;GOTS'!X1391</f>
        <v/>
      </c>
      <c r="C1350" s="10">
        <f>'Application For TE&amp;GOTS'!$D1391</f>
        <v>0</v>
      </c>
      <c r="D1350" s="10" t="str" cm="1">
        <f t="array" aca="1" ref="D1350" ca="1">IFERROR(INDIRECT("'Application For TE&amp;GOTS'!L"&amp;'Application For TE&amp;GOTS'!S1391),"")</f>
        <v/>
      </c>
      <c r="E1350" s="10" t="e">
        <f ca="1">'Application For TE&amp;GOTS'!AF1391</f>
        <v>#VALUE!</v>
      </c>
      <c r="F1350" s="10" t="str">
        <f ca="1">IFERROR(LEFT('Application For TE&amp;GOTS'!AH1391,LEN('Application For TE&amp;GOTS'!AH1391)-2),"")</f>
        <v/>
      </c>
      <c r="G1350" s="10" t="e">
        <f ca="1">'Application For TE&amp;GOTS'!AI1391</f>
        <v>#VALUE!</v>
      </c>
      <c r="AF1350" s="10" t="str">
        <f ca="1">IF(MATCH(B1350,B$1:B1350,0)=ROW(B1350),B1350&amp;";","")</f>
        <v/>
      </c>
      <c r="AG1350" s="10" t="str">
        <f>IF(MATCH(C1350,C$1:C1350,0)=ROW(C1350),C1350&amp;";","")</f>
        <v/>
      </c>
      <c r="AH1350" s="10" t="str">
        <f ca="1">IF(MATCH(D1350,D$1:D1350,0)=ROW(D1350),D1350&amp;";","")</f>
        <v/>
      </c>
      <c r="AI1350" s="10" t="e">
        <f ca="1">IF(MATCH(E1350,E$1:E1350,0)=ROW(E1350),E1350&amp;";","")</f>
        <v>#VALUE!</v>
      </c>
    </row>
    <row r="1351" spans="1:35">
      <c r="A1351" s="10">
        <v>1330</v>
      </c>
      <c r="B1351" s="10" t="str">
        <f ca="1">'Application For TE&amp;GOTS'!X1392</f>
        <v/>
      </c>
      <c r="C1351" s="10">
        <f>'Application For TE&amp;GOTS'!$D1392</f>
        <v>0</v>
      </c>
      <c r="D1351" s="10" t="str" cm="1">
        <f t="array" aca="1" ref="D1351" ca="1">IFERROR(INDIRECT("'Application For TE&amp;GOTS'!L"&amp;'Application For TE&amp;GOTS'!S1392),"")</f>
        <v/>
      </c>
      <c r="E1351" s="10" t="e">
        <f ca="1">'Application For TE&amp;GOTS'!AF1392</f>
        <v>#VALUE!</v>
      </c>
      <c r="F1351" s="10" t="str">
        <f ca="1">IFERROR(LEFT('Application For TE&amp;GOTS'!AH1392,LEN('Application For TE&amp;GOTS'!AH1392)-2),"")</f>
        <v/>
      </c>
      <c r="G1351" s="10" t="e">
        <f ca="1">'Application For TE&amp;GOTS'!AI1392</f>
        <v>#VALUE!</v>
      </c>
      <c r="AF1351" s="10" t="str">
        <f ca="1">IF(MATCH(B1351,B$1:B1351,0)=ROW(B1351),B1351&amp;";","")</f>
        <v/>
      </c>
      <c r="AG1351" s="10" t="str">
        <f>IF(MATCH(C1351,C$1:C1351,0)=ROW(C1351),C1351&amp;";","")</f>
        <v/>
      </c>
      <c r="AH1351" s="10" t="str">
        <f ca="1">IF(MATCH(D1351,D$1:D1351,0)=ROW(D1351),D1351&amp;";","")</f>
        <v/>
      </c>
      <c r="AI1351" s="10" t="e">
        <f ca="1">IF(MATCH(E1351,E$1:E1351,0)=ROW(E1351),E1351&amp;";","")</f>
        <v>#VALUE!</v>
      </c>
    </row>
    <row r="1352" spans="1:35">
      <c r="A1352" s="10">
        <v>1331</v>
      </c>
      <c r="B1352" s="10" t="str">
        <f ca="1">'Application For TE&amp;GOTS'!X1393</f>
        <v/>
      </c>
      <c r="C1352" s="10">
        <f>'Application For TE&amp;GOTS'!$D1393</f>
        <v>0</v>
      </c>
      <c r="D1352" s="10" t="str" cm="1">
        <f t="array" aca="1" ref="D1352" ca="1">IFERROR(INDIRECT("'Application For TE&amp;GOTS'!L"&amp;'Application For TE&amp;GOTS'!S1393),"")</f>
        <v/>
      </c>
      <c r="E1352" s="10" t="e">
        <f ca="1">'Application For TE&amp;GOTS'!AF1393</f>
        <v>#VALUE!</v>
      </c>
      <c r="F1352" s="10" t="str">
        <f ca="1">IFERROR(LEFT('Application For TE&amp;GOTS'!AH1393,LEN('Application For TE&amp;GOTS'!AH1393)-2),"")</f>
        <v/>
      </c>
      <c r="G1352" s="10" t="e">
        <f ca="1">'Application For TE&amp;GOTS'!AI1393</f>
        <v>#VALUE!</v>
      </c>
      <c r="AF1352" s="10" t="str">
        <f ca="1">IF(MATCH(B1352,B$1:B1352,0)=ROW(B1352),B1352&amp;";","")</f>
        <v/>
      </c>
      <c r="AG1352" s="10" t="str">
        <f>IF(MATCH(C1352,C$1:C1352,0)=ROW(C1352),C1352&amp;";","")</f>
        <v/>
      </c>
      <c r="AH1352" s="10" t="str">
        <f ca="1">IF(MATCH(D1352,D$1:D1352,0)=ROW(D1352),D1352&amp;";","")</f>
        <v/>
      </c>
      <c r="AI1352" s="10" t="e">
        <f ca="1">IF(MATCH(E1352,E$1:E1352,0)=ROW(E1352),E1352&amp;";","")</f>
        <v>#VALUE!</v>
      </c>
    </row>
    <row r="1353" spans="1:35">
      <c r="A1353" s="10">
        <v>1332</v>
      </c>
      <c r="B1353" s="10" t="str">
        <f ca="1">'Application For TE&amp;GOTS'!X1394</f>
        <v/>
      </c>
      <c r="C1353" s="10">
        <f>'Application For TE&amp;GOTS'!$D1394</f>
        <v>0</v>
      </c>
      <c r="D1353" s="10" t="str" cm="1">
        <f t="array" aca="1" ref="D1353" ca="1">IFERROR(INDIRECT("'Application For TE&amp;GOTS'!L"&amp;'Application For TE&amp;GOTS'!S1394),"")</f>
        <v/>
      </c>
      <c r="E1353" s="10" t="e">
        <f ca="1">'Application For TE&amp;GOTS'!AF1394</f>
        <v>#VALUE!</v>
      </c>
      <c r="F1353" s="10" t="str">
        <f ca="1">IFERROR(LEFT('Application For TE&amp;GOTS'!AH1394,LEN('Application For TE&amp;GOTS'!AH1394)-2),"")</f>
        <v/>
      </c>
      <c r="G1353" s="10" t="e">
        <f ca="1">'Application For TE&amp;GOTS'!AI1394</f>
        <v>#VALUE!</v>
      </c>
      <c r="AF1353" s="10" t="str">
        <f ca="1">IF(MATCH(B1353,B$1:B1353,0)=ROW(B1353),B1353&amp;";","")</f>
        <v/>
      </c>
      <c r="AG1353" s="10" t="str">
        <f>IF(MATCH(C1353,C$1:C1353,0)=ROW(C1353),C1353&amp;";","")</f>
        <v/>
      </c>
      <c r="AH1353" s="10" t="str">
        <f ca="1">IF(MATCH(D1353,D$1:D1353,0)=ROW(D1353),D1353&amp;";","")</f>
        <v/>
      </c>
      <c r="AI1353" s="10" t="e">
        <f ca="1">IF(MATCH(E1353,E$1:E1353,0)=ROW(E1353),E1353&amp;";","")</f>
        <v>#VALUE!</v>
      </c>
    </row>
    <row r="1354" spans="1:35">
      <c r="A1354" s="10">
        <v>1333</v>
      </c>
      <c r="B1354" s="10" t="str">
        <f ca="1">'Application For TE&amp;GOTS'!X1395</f>
        <v/>
      </c>
      <c r="C1354" s="10">
        <f>'Application For TE&amp;GOTS'!$D1395</f>
        <v>0</v>
      </c>
      <c r="D1354" s="10" t="str" cm="1">
        <f t="array" aca="1" ref="D1354" ca="1">IFERROR(INDIRECT("'Application For TE&amp;GOTS'!L"&amp;'Application For TE&amp;GOTS'!S1395),"")</f>
        <v/>
      </c>
      <c r="E1354" s="10" t="e">
        <f ca="1">'Application For TE&amp;GOTS'!AF1395</f>
        <v>#VALUE!</v>
      </c>
      <c r="F1354" s="10" t="str">
        <f ca="1">IFERROR(LEFT('Application For TE&amp;GOTS'!AH1395,LEN('Application For TE&amp;GOTS'!AH1395)-2),"")</f>
        <v/>
      </c>
      <c r="G1354" s="10" t="e">
        <f ca="1">'Application For TE&amp;GOTS'!AI1395</f>
        <v>#VALUE!</v>
      </c>
      <c r="AF1354" s="10" t="str">
        <f ca="1">IF(MATCH(B1354,B$1:B1354,0)=ROW(B1354),B1354&amp;";","")</f>
        <v/>
      </c>
      <c r="AG1354" s="10" t="str">
        <f>IF(MATCH(C1354,C$1:C1354,0)=ROW(C1354),C1354&amp;";","")</f>
        <v/>
      </c>
      <c r="AH1354" s="10" t="str">
        <f ca="1">IF(MATCH(D1354,D$1:D1354,0)=ROW(D1354),D1354&amp;";","")</f>
        <v/>
      </c>
      <c r="AI1354" s="10" t="e">
        <f ca="1">IF(MATCH(E1354,E$1:E1354,0)=ROW(E1354),E1354&amp;";","")</f>
        <v>#VALUE!</v>
      </c>
    </row>
    <row r="1355" spans="1:35">
      <c r="A1355" s="10">
        <v>1334</v>
      </c>
      <c r="B1355" s="10" t="str">
        <f ca="1">'Application For TE&amp;GOTS'!X1396</f>
        <v/>
      </c>
      <c r="C1355" s="10">
        <f>'Application For TE&amp;GOTS'!$D1396</f>
        <v>0</v>
      </c>
      <c r="D1355" s="10" t="str" cm="1">
        <f t="array" aca="1" ref="D1355" ca="1">IFERROR(INDIRECT("'Application For TE&amp;GOTS'!L"&amp;'Application For TE&amp;GOTS'!S1396),"")</f>
        <v/>
      </c>
      <c r="E1355" s="10" t="e">
        <f ca="1">'Application For TE&amp;GOTS'!AF1396</f>
        <v>#VALUE!</v>
      </c>
      <c r="F1355" s="10" t="str">
        <f ca="1">IFERROR(LEFT('Application For TE&amp;GOTS'!AH1396,LEN('Application For TE&amp;GOTS'!AH1396)-2),"")</f>
        <v/>
      </c>
      <c r="G1355" s="10" t="e">
        <f ca="1">'Application For TE&amp;GOTS'!AI1396</f>
        <v>#VALUE!</v>
      </c>
      <c r="AF1355" s="10" t="str">
        <f ca="1">IF(MATCH(B1355,B$1:B1355,0)=ROW(B1355),B1355&amp;";","")</f>
        <v/>
      </c>
      <c r="AG1355" s="10" t="str">
        <f>IF(MATCH(C1355,C$1:C1355,0)=ROW(C1355),C1355&amp;";","")</f>
        <v/>
      </c>
      <c r="AH1355" s="10" t="str">
        <f ca="1">IF(MATCH(D1355,D$1:D1355,0)=ROW(D1355),D1355&amp;";","")</f>
        <v/>
      </c>
      <c r="AI1355" s="10" t="e">
        <f ca="1">IF(MATCH(E1355,E$1:E1355,0)=ROW(E1355),E1355&amp;";","")</f>
        <v>#VALUE!</v>
      </c>
    </row>
    <row r="1356" spans="1:35">
      <c r="A1356" s="10">
        <v>1335</v>
      </c>
      <c r="B1356" s="10" t="str">
        <f ca="1">'Application For TE&amp;GOTS'!X1397</f>
        <v/>
      </c>
      <c r="C1356" s="10">
        <f>'Application For TE&amp;GOTS'!$D1397</f>
        <v>0</v>
      </c>
      <c r="D1356" s="10" t="str" cm="1">
        <f t="array" aca="1" ref="D1356" ca="1">IFERROR(INDIRECT("'Application For TE&amp;GOTS'!L"&amp;'Application For TE&amp;GOTS'!S1397),"")</f>
        <v/>
      </c>
      <c r="E1356" s="10" t="e">
        <f ca="1">'Application For TE&amp;GOTS'!AF1397</f>
        <v>#VALUE!</v>
      </c>
      <c r="F1356" s="10" t="str">
        <f ca="1">IFERROR(LEFT('Application For TE&amp;GOTS'!AH1397,LEN('Application For TE&amp;GOTS'!AH1397)-2),"")</f>
        <v/>
      </c>
      <c r="G1356" s="10" t="e">
        <f ca="1">'Application For TE&amp;GOTS'!AI1397</f>
        <v>#VALUE!</v>
      </c>
      <c r="AF1356" s="10" t="str">
        <f ca="1">IF(MATCH(B1356,B$1:B1356,0)=ROW(B1356),B1356&amp;";","")</f>
        <v/>
      </c>
      <c r="AG1356" s="10" t="str">
        <f>IF(MATCH(C1356,C$1:C1356,0)=ROW(C1356),C1356&amp;";","")</f>
        <v/>
      </c>
      <c r="AH1356" s="10" t="str">
        <f ca="1">IF(MATCH(D1356,D$1:D1356,0)=ROW(D1356),D1356&amp;";","")</f>
        <v/>
      </c>
      <c r="AI1356" s="10" t="e">
        <f ca="1">IF(MATCH(E1356,E$1:E1356,0)=ROW(E1356),E1356&amp;";","")</f>
        <v>#VALUE!</v>
      </c>
    </row>
    <row r="1357" spans="1:35">
      <c r="A1357" s="10">
        <v>1336</v>
      </c>
      <c r="B1357" s="10" t="str">
        <f ca="1">'Application For TE&amp;GOTS'!X1398</f>
        <v/>
      </c>
      <c r="C1357" s="10">
        <f>'Application For TE&amp;GOTS'!$D1398</f>
        <v>0</v>
      </c>
      <c r="D1357" s="10" t="str" cm="1">
        <f t="array" aca="1" ref="D1357" ca="1">IFERROR(INDIRECT("'Application For TE&amp;GOTS'!L"&amp;'Application For TE&amp;GOTS'!S1398),"")</f>
        <v/>
      </c>
      <c r="E1357" s="10" t="e">
        <f ca="1">'Application For TE&amp;GOTS'!AF1398</f>
        <v>#VALUE!</v>
      </c>
      <c r="F1357" s="10" t="str">
        <f ca="1">IFERROR(LEFT('Application For TE&amp;GOTS'!AH1398,LEN('Application For TE&amp;GOTS'!AH1398)-2),"")</f>
        <v/>
      </c>
      <c r="G1357" s="10" t="e">
        <f ca="1">'Application For TE&amp;GOTS'!AI1398</f>
        <v>#VALUE!</v>
      </c>
      <c r="AF1357" s="10" t="str">
        <f ca="1">IF(MATCH(B1357,B$1:B1357,0)=ROW(B1357),B1357&amp;";","")</f>
        <v/>
      </c>
      <c r="AG1357" s="10" t="str">
        <f>IF(MATCH(C1357,C$1:C1357,0)=ROW(C1357),C1357&amp;";","")</f>
        <v/>
      </c>
      <c r="AH1357" s="10" t="str">
        <f ca="1">IF(MATCH(D1357,D$1:D1357,0)=ROW(D1357),D1357&amp;";","")</f>
        <v/>
      </c>
      <c r="AI1357" s="10" t="e">
        <f ca="1">IF(MATCH(E1357,E$1:E1357,0)=ROW(E1357),E1357&amp;";","")</f>
        <v>#VALUE!</v>
      </c>
    </row>
    <row r="1358" spans="1:35">
      <c r="A1358" s="10">
        <v>1337</v>
      </c>
      <c r="B1358" s="10" t="str">
        <f ca="1">'Application For TE&amp;GOTS'!X1399</f>
        <v/>
      </c>
      <c r="C1358" s="10">
        <f>'Application For TE&amp;GOTS'!$D1399</f>
        <v>0</v>
      </c>
      <c r="D1358" s="10" t="str" cm="1">
        <f t="array" aca="1" ref="D1358" ca="1">IFERROR(INDIRECT("'Application For TE&amp;GOTS'!L"&amp;'Application For TE&amp;GOTS'!S1399),"")</f>
        <v/>
      </c>
      <c r="E1358" s="10" t="e">
        <f ca="1">'Application For TE&amp;GOTS'!AF1399</f>
        <v>#VALUE!</v>
      </c>
      <c r="F1358" s="10" t="str">
        <f ca="1">IFERROR(LEFT('Application For TE&amp;GOTS'!AH1399,LEN('Application For TE&amp;GOTS'!AH1399)-2),"")</f>
        <v/>
      </c>
      <c r="G1358" s="10" t="e">
        <f ca="1">'Application For TE&amp;GOTS'!AI1399</f>
        <v>#VALUE!</v>
      </c>
      <c r="AF1358" s="10" t="str">
        <f ca="1">IF(MATCH(B1358,B$1:B1358,0)=ROW(B1358),B1358&amp;";","")</f>
        <v/>
      </c>
      <c r="AG1358" s="10" t="str">
        <f>IF(MATCH(C1358,C$1:C1358,0)=ROW(C1358),C1358&amp;";","")</f>
        <v/>
      </c>
      <c r="AH1358" s="10" t="str">
        <f ca="1">IF(MATCH(D1358,D$1:D1358,0)=ROW(D1358),D1358&amp;";","")</f>
        <v/>
      </c>
      <c r="AI1358" s="10" t="e">
        <f ca="1">IF(MATCH(E1358,E$1:E1358,0)=ROW(E1358),E1358&amp;";","")</f>
        <v>#VALUE!</v>
      </c>
    </row>
    <row r="1359" spans="1:35">
      <c r="A1359" s="10">
        <v>1338</v>
      </c>
      <c r="B1359" s="10" t="str">
        <f ca="1">'Application For TE&amp;GOTS'!X1400</f>
        <v/>
      </c>
      <c r="C1359" s="10">
        <f>'Application For TE&amp;GOTS'!$D1400</f>
        <v>0</v>
      </c>
      <c r="D1359" s="10" t="str" cm="1">
        <f t="array" aca="1" ref="D1359" ca="1">IFERROR(INDIRECT("'Application For TE&amp;GOTS'!L"&amp;'Application For TE&amp;GOTS'!S1400),"")</f>
        <v/>
      </c>
      <c r="E1359" s="10" t="e">
        <f ca="1">'Application For TE&amp;GOTS'!AF1400</f>
        <v>#VALUE!</v>
      </c>
      <c r="F1359" s="10" t="str">
        <f ca="1">IFERROR(LEFT('Application For TE&amp;GOTS'!AH1400,LEN('Application For TE&amp;GOTS'!AH1400)-2),"")</f>
        <v/>
      </c>
      <c r="G1359" s="10" t="e">
        <f ca="1">'Application For TE&amp;GOTS'!AI1400</f>
        <v>#VALUE!</v>
      </c>
      <c r="AF1359" s="10" t="str">
        <f ca="1">IF(MATCH(B1359,B$1:B1359,0)=ROW(B1359),B1359&amp;";","")</f>
        <v/>
      </c>
      <c r="AG1359" s="10" t="str">
        <f>IF(MATCH(C1359,C$1:C1359,0)=ROW(C1359),C1359&amp;";","")</f>
        <v/>
      </c>
      <c r="AH1359" s="10" t="str">
        <f ca="1">IF(MATCH(D1359,D$1:D1359,0)=ROW(D1359),D1359&amp;";","")</f>
        <v/>
      </c>
      <c r="AI1359" s="10" t="e">
        <f ca="1">IF(MATCH(E1359,E$1:E1359,0)=ROW(E1359),E1359&amp;";","")</f>
        <v>#VALUE!</v>
      </c>
    </row>
    <row r="1360" spans="1:35">
      <c r="A1360" s="10">
        <v>1339</v>
      </c>
      <c r="B1360" s="10" t="str">
        <f ca="1">'Application For TE&amp;GOTS'!X1401</f>
        <v/>
      </c>
      <c r="C1360" s="10">
        <f>'Application For TE&amp;GOTS'!$D1401</f>
        <v>0</v>
      </c>
      <c r="D1360" s="10" t="str" cm="1">
        <f t="array" aca="1" ref="D1360" ca="1">IFERROR(INDIRECT("'Application For TE&amp;GOTS'!L"&amp;'Application For TE&amp;GOTS'!S1401),"")</f>
        <v/>
      </c>
      <c r="E1360" s="10" t="e">
        <f ca="1">'Application For TE&amp;GOTS'!AF1401</f>
        <v>#VALUE!</v>
      </c>
      <c r="F1360" s="10" t="str">
        <f ca="1">IFERROR(LEFT('Application For TE&amp;GOTS'!AH1401,LEN('Application For TE&amp;GOTS'!AH1401)-2),"")</f>
        <v/>
      </c>
      <c r="G1360" s="10" t="e">
        <f ca="1">'Application For TE&amp;GOTS'!AI1401</f>
        <v>#VALUE!</v>
      </c>
      <c r="AF1360" s="10" t="str">
        <f ca="1">IF(MATCH(B1360,B$1:B1360,0)=ROW(B1360),B1360&amp;";","")</f>
        <v/>
      </c>
      <c r="AG1360" s="10" t="str">
        <f>IF(MATCH(C1360,C$1:C1360,0)=ROW(C1360),C1360&amp;";","")</f>
        <v/>
      </c>
      <c r="AH1360" s="10" t="str">
        <f ca="1">IF(MATCH(D1360,D$1:D1360,0)=ROW(D1360),D1360&amp;";","")</f>
        <v/>
      </c>
      <c r="AI1360" s="10" t="e">
        <f ca="1">IF(MATCH(E1360,E$1:E1360,0)=ROW(E1360),E1360&amp;";","")</f>
        <v>#VALUE!</v>
      </c>
    </row>
    <row r="1361" spans="1:35">
      <c r="A1361" s="10">
        <v>1340</v>
      </c>
      <c r="B1361" s="10" t="str">
        <f ca="1">'Application For TE&amp;GOTS'!X1402</f>
        <v/>
      </c>
      <c r="C1361" s="10">
        <f>'Application For TE&amp;GOTS'!$D1402</f>
        <v>0</v>
      </c>
      <c r="D1361" s="10" t="str" cm="1">
        <f t="array" aca="1" ref="D1361" ca="1">IFERROR(INDIRECT("'Application For TE&amp;GOTS'!L"&amp;'Application For TE&amp;GOTS'!S1402),"")</f>
        <v/>
      </c>
      <c r="E1361" s="10" t="e">
        <f ca="1">'Application For TE&amp;GOTS'!AF1402</f>
        <v>#VALUE!</v>
      </c>
      <c r="F1361" s="10" t="str">
        <f ca="1">IFERROR(LEFT('Application For TE&amp;GOTS'!AH1402,LEN('Application For TE&amp;GOTS'!AH1402)-2),"")</f>
        <v/>
      </c>
      <c r="G1361" s="10" t="e">
        <f ca="1">'Application For TE&amp;GOTS'!AI1402</f>
        <v>#VALUE!</v>
      </c>
      <c r="AF1361" s="10" t="str">
        <f ca="1">IF(MATCH(B1361,B$1:B1361,0)=ROW(B1361),B1361&amp;";","")</f>
        <v/>
      </c>
      <c r="AG1361" s="10" t="str">
        <f>IF(MATCH(C1361,C$1:C1361,0)=ROW(C1361),C1361&amp;";","")</f>
        <v/>
      </c>
      <c r="AH1361" s="10" t="str">
        <f ca="1">IF(MATCH(D1361,D$1:D1361,0)=ROW(D1361),D1361&amp;";","")</f>
        <v/>
      </c>
      <c r="AI1361" s="10" t="e">
        <f ca="1">IF(MATCH(E1361,E$1:E1361,0)=ROW(E1361),E1361&amp;";","")</f>
        <v>#VALUE!</v>
      </c>
    </row>
    <row r="1362" spans="1:35">
      <c r="A1362" s="10">
        <v>1341</v>
      </c>
      <c r="B1362" s="10" t="str">
        <f ca="1">'Application For TE&amp;GOTS'!X1403</f>
        <v/>
      </c>
      <c r="C1362" s="10">
        <f>'Application For TE&amp;GOTS'!$D1403</f>
        <v>0</v>
      </c>
      <c r="D1362" s="10" t="str" cm="1">
        <f t="array" aca="1" ref="D1362" ca="1">IFERROR(INDIRECT("'Application For TE&amp;GOTS'!L"&amp;'Application For TE&amp;GOTS'!S1403),"")</f>
        <v/>
      </c>
      <c r="E1362" s="10" t="e">
        <f ca="1">'Application For TE&amp;GOTS'!AF1403</f>
        <v>#VALUE!</v>
      </c>
      <c r="F1362" s="10" t="str">
        <f ca="1">IFERROR(LEFT('Application For TE&amp;GOTS'!AH1403,LEN('Application For TE&amp;GOTS'!AH1403)-2),"")</f>
        <v/>
      </c>
      <c r="G1362" s="10" t="e">
        <f ca="1">'Application For TE&amp;GOTS'!AI1403</f>
        <v>#VALUE!</v>
      </c>
      <c r="AF1362" s="10" t="str">
        <f ca="1">IF(MATCH(B1362,B$1:B1362,0)=ROW(B1362),B1362&amp;";","")</f>
        <v/>
      </c>
      <c r="AG1362" s="10" t="str">
        <f>IF(MATCH(C1362,C$1:C1362,0)=ROW(C1362),C1362&amp;";","")</f>
        <v/>
      </c>
      <c r="AH1362" s="10" t="str">
        <f ca="1">IF(MATCH(D1362,D$1:D1362,0)=ROW(D1362),D1362&amp;";","")</f>
        <v/>
      </c>
      <c r="AI1362" s="10" t="e">
        <f ca="1">IF(MATCH(E1362,E$1:E1362,0)=ROW(E1362),E1362&amp;";","")</f>
        <v>#VALUE!</v>
      </c>
    </row>
    <row r="1363" spans="1:35">
      <c r="A1363" s="10">
        <v>1342</v>
      </c>
      <c r="B1363" s="10" t="str">
        <f ca="1">'Application For TE&amp;GOTS'!X1404</f>
        <v/>
      </c>
      <c r="C1363" s="10">
        <f>'Application For TE&amp;GOTS'!$D1404</f>
        <v>0</v>
      </c>
      <c r="D1363" s="10" t="str" cm="1">
        <f t="array" aca="1" ref="D1363" ca="1">IFERROR(INDIRECT("'Application For TE&amp;GOTS'!L"&amp;'Application For TE&amp;GOTS'!S1404),"")</f>
        <v/>
      </c>
      <c r="E1363" s="10" t="e">
        <f ca="1">'Application For TE&amp;GOTS'!AF1404</f>
        <v>#VALUE!</v>
      </c>
      <c r="F1363" s="10" t="str">
        <f ca="1">IFERROR(LEFT('Application For TE&amp;GOTS'!AH1404,LEN('Application For TE&amp;GOTS'!AH1404)-2),"")</f>
        <v/>
      </c>
      <c r="G1363" s="10" t="e">
        <f ca="1">'Application For TE&amp;GOTS'!AI1404</f>
        <v>#VALUE!</v>
      </c>
      <c r="AF1363" s="10" t="str">
        <f ca="1">IF(MATCH(B1363,B$1:B1363,0)=ROW(B1363),B1363&amp;";","")</f>
        <v/>
      </c>
      <c r="AG1363" s="10" t="str">
        <f>IF(MATCH(C1363,C$1:C1363,0)=ROW(C1363),C1363&amp;";","")</f>
        <v/>
      </c>
      <c r="AH1363" s="10" t="str">
        <f ca="1">IF(MATCH(D1363,D$1:D1363,0)=ROW(D1363),D1363&amp;";","")</f>
        <v/>
      </c>
      <c r="AI1363" s="10" t="e">
        <f ca="1">IF(MATCH(E1363,E$1:E1363,0)=ROW(E1363),E1363&amp;";","")</f>
        <v>#VALUE!</v>
      </c>
    </row>
    <row r="1364" spans="1:35">
      <c r="A1364" s="10">
        <v>1343</v>
      </c>
      <c r="B1364" s="10" t="str">
        <f ca="1">'Application For TE&amp;GOTS'!X1405</f>
        <v/>
      </c>
      <c r="C1364" s="10">
        <f>'Application For TE&amp;GOTS'!$D1405</f>
        <v>0</v>
      </c>
      <c r="D1364" s="10" t="str" cm="1">
        <f t="array" aca="1" ref="D1364" ca="1">IFERROR(INDIRECT("'Application For TE&amp;GOTS'!L"&amp;'Application For TE&amp;GOTS'!S1405),"")</f>
        <v/>
      </c>
      <c r="E1364" s="10" t="e">
        <f ca="1">'Application For TE&amp;GOTS'!AF1405</f>
        <v>#VALUE!</v>
      </c>
      <c r="F1364" s="10" t="str">
        <f ca="1">IFERROR(LEFT('Application For TE&amp;GOTS'!AH1405,LEN('Application For TE&amp;GOTS'!AH1405)-2),"")</f>
        <v/>
      </c>
      <c r="G1364" s="10" t="e">
        <f ca="1">'Application For TE&amp;GOTS'!AI1405</f>
        <v>#VALUE!</v>
      </c>
      <c r="AF1364" s="10" t="str">
        <f ca="1">IF(MATCH(B1364,B$1:B1364,0)=ROW(B1364),B1364&amp;";","")</f>
        <v/>
      </c>
      <c r="AG1364" s="10" t="str">
        <f>IF(MATCH(C1364,C$1:C1364,0)=ROW(C1364),C1364&amp;";","")</f>
        <v/>
      </c>
      <c r="AH1364" s="10" t="str">
        <f ca="1">IF(MATCH(D1364,D$1:D1364,0)=ROW(D1364),D1364&amp;";","")</f>
        <v/>
      </c>
      <c r="AI1364" s="10" t="e">
        <f ca="1">IF(MATCH(E1364,E$1:E1364,0)=ROW(E1364),E1364&amp;";","")</f>
        <v>#VALUE!</v>
      </c>
    </row>
    <row r="1365" spans="1:35">
      <c r="A1365" s="10">
        <v>1344</v>
      </c>
      <c r="B1365" s="10" t="str">
        <f ca="1">'Application For TE&amp;GOTS'!X1406</f>
        <v/>
      </c>
      <c r="C1365" s="10">
        <f>'Application For TE&amp;GOTS'!$D1406</f>
        <v>0</v>
      </c>
      <c r="D1365" s="10" t="str" cm="1">
        <f t="array" aca="1" ref="D1365" ca="1">IFERROR(INDIRECT("'Application For TE&amp;GOTS'!L"&amp;'Application For TE&amp;GOTS'!S1406),"")</f>
        <v/>
      </c>
      <c r="E1365" s="10" t="e">
        <f ca="1">'Application For TE&amp;GOTS'!AF1406</f>
        <v>#VALUE!</v>
      </c>
      <c r="F1365" s="10" t="str">
        <f ca="1">IFERROR(LEFT('Application For TE&amp;GOTS'!AH1406,LEN('Application For TE&amp;GOTS'!AH1406)-2),"")</f>
        <v/>
      </c>
      <c r="G1365" s="10" t="e">
        <f ca="1">'Application For TE&amp;GOTS'!AI1406</f>
        <v>#VALUE!</v>
      </c>
      <c r="AF1365" s="10" t="str">
        <f ca="1">IF(MATCH(B1365,B$1:B1365,0)=ROW(B1365),B1365&amp;";","")</f>
        <v/>
      </c>
      <c r="AG1365" s="10" t="str">
        <f>IF(MATCH(C1365,C$1:C1365,0)=ROW(C1365),C1365&amp;";","")</f>
        <v/>
      </c>
      <c r="AH1365" s="10" t="str">
        <f ca="1">IF(MATCH(D1365,D$1:D1365,0)=ROW(D1365),D1365&amp;";","")</f>
        <v/>
      </c>
      <c r="AI1365" s="10" t="e">
        <f ca="1">IF(MATCH(E1365,E$1:E1365,0)=ROW(E1365),E1365&amp;";","")</f>
        <v>#VALUE!</v>
      </c>
    </row>
    <row r="1366" spans="1:35">
      <c r="A1366" s="10">
        <v>1345</v>
      </c>
      <c r="B1366" s="10" t="str">
        <f ca="1">'Application For TE&amp;GOTS'!X1407</f>
        <v/>
      </c>
      <c r="C1366" s="10">
        <f>'Application For TE&amp;GOTS'!$D1407</f>
        <v>0</v>
      </c>
      <c r="D1366" s="10" t="str" cm="1">
        <f t="array" aca="1" ref="D1366" ca="1">IFERROR(INDIRECT("'Application For TE&amp;GOTS'!L"&amp;'Application For TE&amp;GOTS'!S1407),"")</f>
        <v/>
      </c>
      <c r="E1366" s="10" t="e">
        <f ca="1">'Application For TE&amp;GOTS'!AF1407</f>
        <v>#VALUE!</v>
      </c>
      <c r="F1366" s="10" t="str">
        <f ca="1">IFERROR(LEFT('Application For TE&amp;GOTS'!AH1407,LEN('Application For TE&amp;GOTS'!AH1407)-2),"")</f>
        <v/>
      </c>
      <c r="G1366" s="10" t="e">
        <f ca="1">'Application For TE&amp;GOTS'!AI1407</f>
        <v>#VALUE!</v>
      </c>
      <c r="AF1366" s="10" t="str">
        <f ca="1">IF(MATCH(B1366,B$1:B1366,0)=ROW(B1366),B1366&amp;";","")</f>
        <v/>
      </c>
      <c r="AG1366" s="10" t="str">
        <f>IF(MATCH(C1366,C$1:C1366,0)=ROW(C1366),C1366&amp;";","")</f>
        <v/>
      </c>
      <c r="AH1366" s="10" t="str">
        <f ca="1">IF(MATCH(D1366,D$1:D1366,0)=ROW(D1366),D1366&amp;";","")</f>
        <v/>
      </c>
      <c r="AI1366" s="10" t="e">
        <f ca="1">IF(MATCH(E1366,E$1:E1366,0)=ROW(E1366),E1366&amp;";","")</f>
        <v>#VALUE!</v>
      </c>
    </row>
    <row r="1367" spans="1:35">
      <c r="A1367" s="10">
        <v>1346</v>
      </c>
      <c r="B1367" s="10" t="str">
        <f ca="1">'Application For TE&amp;GOTS'!X1408</f>
        <v/>
      </c>
      <c r="C1367" s="10">
        <f>'Application For TE&amp;GOTS'!$D1408</f>
        <v>0</v>
      </c>
      <c r="D1367" s="10" t="str" cm="1">
        <f t="array" aca="1" ref="D1367" ca="1">IFERROR(INDIRECT("'Application For TE&amp;GOTS'!L"&amp;'Application For TE&amp;GOTS'!S1408),"")</f>
        <v/>
      </c>
      <c r="E1367" s="10" t="e">
        <f ca="1">'Application For TE&amp;GOTS'!AF1408</f>
        <v>#VALUE!</v>
      </c>
      <c r="F1367" s="10" t="str">
        <f ca="1">IFERROR(LEFT('Application For TE&amp;GOTS'!AH1408,LEN('Application For TE&amp;GOTS'!AH1408)-2),"")</f>
        <v/>
      </c>
      <c r="G1367" s="10" t="e">
        <f ca="1">'Application For TE&amp;GOTS'!AI1408</f>
        <v>#VALUE!</v>
      </c>
      <c r="AF1367" s="10" t="str">
        <f ca="1">IF(MATCH(B1367,B$1:B1367,0)=ROW(B1367),B1367&amp;";","")</f>
        <v/>
      </c>
      <c r="AG1367" s="10" t="str">
        <f>IF(MATCH(C1367,C$1:C1367,0)=ROW(C1367),C1367&amp;";","")</f>
        <v/>
      </c>
      <c r="AH1367" s="10" t="str">
        <f ca="1">IF(MATCH(D1367,D$1:D1367,0)=ROW(D1367),D1367&amp;";","")</f>
        <v/>
      </c>
      <c r="AI1367" s="10" t="e">
        <f ca="1">IF(MATCH(E1367,E$1:E1367,0)=ROW(E1367),E1367&amp;";","")</f>
        <v>#VALUE!</v>
      </c>
    </row>
    <row r="1368" spans="1:35">
      <c r="A1368" s="10">
        <v>1347</v>
      </c>
      <c r="B1368" s="10" t="str">
        <f ca="1">'Application For TE&amp;GOTS'!X1409</f>
        <v/>
      </c>
      <c r="C1368" s="10">
        <f>'Application For TE&amp;GOTS'!$D1409</f>
        <v>0</v>
      </c>
      <c r="D1368" s="10" t="str" cm="1">
        <f t="array" aca="1" ref="D1368" ca="1">IFERROR(INDIRECT("'Application For TE&amp;GOTS'!L"&amp;'Application For TE&amp;GOTS'!S1409),"")</f>
        <v/>
      </c>
      <c r="E1368" s="10" t="e">
        <f ca="1">'Application For TE&amp;GOTS'!AF1409</f>
        <v>#VALUE!</v>
      </c>
      <c r="F1368" s="10" t="str">
        <f ca="1">IFERROR(LEFT('Application For TE&amp;GOTS'!AH1409,LEN('Application For TE&amp;GOTS'!AH1409)-2),"")</f>
        <v/>
      </c>
      <c r="G1368" s="10" t="e">
        <f ca="1">'Application For TE&amp;GOTS'!AI1409</f>
        <v>#VALUE!</v>
      </c>
      <c r="AF1368" s="10" t="str">
        <f ca="1">IF(MATCH(B1368,B$1:B1368,0)=ROW(B1368),B1368&amp;";","")</f>
        <v/>
      </c>
      <c r="AG1368" s="10" t="str">
        <f>IF(MATCH(C1368,C$1:C1368,0)=ROW(C1368),C1368&amp;";","")</f>
        <v/>
      </c>
      <c r="AH1368" s="10" t="str">
        <f ca="1">IF(MATCH(D1368,D$1:D1368,0)=ROW(D1368),D1368&amp;";","")</f>
        <v/>
      </c>
      <c r="AI1368" s="10" t="e">
        <f ca="1">IF(MATCH(E1368,E$1:E1368,0)=ROW(E1368),E1368&amp;";","")</f>
        <v>#VALUE!</v>
      </c>
    </row>
    <row r="1369" spans="1:35">
      <c r="A1369" s="10">
        <v>1348</v>
      </c>
      <c r="B1369" s="10" t="str">
        <f ca="1">'Application For TE&amp;GOTS'!X1410</f>
        <v/>
      </c>
      <c r="C1369" s="10">
        <f>'Application For TE&amp;GOTS'!$D1410</f>
        <v>0</v>
      </c>
      <c r="D1369" s="10" t="str" cm="1">
        <f t="array" aca="1" ref="D1369" ca="1">IFERROR(INDIRECT("'Application For TE&amp;GOTS'!L"&amp;'Application For TE&amp;GOTS'!S1410),"")</f>
        <v/>
      </c>
      <c r="E1369" s="10" t="e">
        <f ca="1">'Application For TE&amp;GOTS'!AF1410</f>
        <v>#VALUE!</v>
      </c>
      <c r="F1369" s="10" t="str">
        <f ca="1">IFERROR(LEFT('Application For TE&amp;GOTS'!AH1410,LEN('Application For TE&amp;GOTS'!AH1410)-2),"")</f>
        <v/>
      </c>
      <c r="G1369" s="10" t="e">
        <f ca="1">'Application For TE&amp;GOTS'!AI1410</f>
        <v>#VALUE!</v>
      </c>
      <c r="AF1369" s="10" t="str">
        <f ca="1">IF(MATCH(B1369,B$1:B1369,0)=ROW(B1369),B1369&amp;";","")</f>
        <v/>
      </c>
      <c r="AG1369" s="10" t="str">
        <f>IF(MATCH(C1369,C$1:C1369,0)=ROW(C1369),C1369&amp;";","")</f>
        <v/>
      </c>
      <c r="AH1369" s="10" t="str">
        <f ca="1">IF(MATCH(D1369,D$1:D1369,0)=ROW(D1369),D1369&amp;";","")</f>
        <v/>
      </c>
      <c r="AI1369" s="10" t="e">
        <f ca="1">IF(MATCH(E1369,E$1:E1369,0)=ROW(E1369),E1369&amp;";","")</f>
        <v>#VALUE!</v>
      </c>
    </row>
    <row r="1370" spans="1:35">
      <c r="A1370" s="10">
        <v>1349</v>
      </c>
      <c r="B1370" s="10" t="str">
        <f ca="1">'Application For TE&amp;GOTS'!X1411</f>
        <v/>
      </c>
      <c r="C1370" s="10">
        <f>'Application For TE&amp;GOTS'!$D1411</f>
        <v>0</v>
      </c>
      <c r="D1370" s="10" t="str" cm="1">
        <f t="array" aca="1" ref="D1370" ca="1">IFERROR(INDIRECT("'Application For TE&amp;GOTS'!L"&amp;'Application For TE&amp;GOTS'!S1411),"")</f>
        <v/>
      </c>
      <c r="E1370" s="10" t="e">
        <f ca="1">'Application For TE&amp;GOTS'!AF1411</f>
        <v>#VALUE!</v>
      </c>
      <c r="F1370" s="10" t="str">
        <f ca="1">IFERROR(LEFT('Application For TE&amp;GOTS'!AH1411,LEN('Application For TE&amp;GOTS'!AH1411)-2),"")</f>
        <v/>
      </c>
      <c r="G1370" s="10" t="e">
        <f ca="1">'Application For TE&amp;GOTS'!AI1411</f>
        <v>#VALUE!</v>
      </c>
      <c r="AF1370" s="10" t="str">
        <f ca="1">IF(MATCH(B1370,B$1:B1370,0)=ROW(B1370),B1370&amp;";","")</f>
        <v/>
      </c>
      <c r="AG1370" s="10" t="str">
        <f>IF(MATCH(C1370,C$1:C1370,0)=ROW(C1370),C1370&amp;";","")</f>
        <v/>
      </c>
      <c r="AH1370" s="10" t="str">
        <f ca="1">IF(MATCH(D1370,D$1:D1370,0)=ROW(D1370),D1370&amp;";","")</f>
        <v/>
      </c>
      <c r="AI1370" s="10" t="e">
        <f ca="1">IF(MATCH(E1370,E$1:E1370,0)=ROW(E1370),E1370&amp;";","")</f>
        <v>#VALUE!</v>
      </c>
    </row>
    <row r="1371" spans="1:35">
      <c r="A1371" s="10">
        <v>1350</v>
      </c>
      <c r="B1371" s="10" t="str">
        <f ca="1">'Application For TE&amp;GOTS'!X1412</f>
        <v/>
      </c>
      <c r="C1371" s="10">
        <f>'Application For TE&amp;GOTS'!$D1412</f>
        <v>0</v>
      </c>
      <c r="D1371" s="10" t="str" cm="1">
        <f t="array" aca="1" ref="D1371" ca="1">IFERROR(INDIRECT("'Application For TE&amp;GOTS'!L"&amp;'Application For TE&amp;GOTS'!S1412),"")</f>
        <v/>
      </c>
      <c r="E1371" s="10" t="e">
        <f ca="1">'Application For TE&amp;GOTS'!AF1412</f>
        <v>#VALUE!</v>
      </c>
      <c r="F1371" s="10" t="str">
        <f ca="1">IFERROR(LEFT('Application For TE&amp;GOTS'!AH1412,LEN('Application For TE&amp;GOTS'!AH1412)-2),"")</f>
        <v/>
      </c>
      <c r="G1371" s="10" t="e">
        <f ca="1">'Application For TE&amp;GOTS'!AI1412</f>
        <v>#VALUE!</v>
      </c>
      <c r="AF1371" s="10" t="str">
        <f ca="1">IF(MATCH(B1371,B$1:B1371,0)=ROW(B1371),B1371&amp;";","")</f>
        <v/>
      </c>
      <c r="AG1371" s="10" t="str">
        <f>IF(MATCH(C1371,C$1:C1371,0)=ROW(C1371),C1371&amp;";","")</f>
        <v/>
      </c>
      <c r="AH1371" s="10" t="str">
        <f ca="1">IF(MATCH(D1371,D$1:D1371,0)=ROW(D1371),D1371&amp;";","")</f>
        <v/>
      </c>
      <c r="AI1371" s="10" t="e">
        <f ca="1">IF(MATCH(E1371,E$1:E1371,0)=ROW(E1371),E1371&amp;";","")</f>
        <v>#VALUE!</v>
      </c>
    </row>
    <row r="1372" spans="1:35">
      <c r="A1372" s="10">
        <v>1351</v>
      </c>
      <c r="B1372" s="10" t="str">
        <f ca="1">'Application For TE&amp;GOTS'!X1413</f>
        <v/>
      </c>
      <c r="C1372" s="10">
        <f>'Application For TE&amp;GOTS'!$D1413</f>
        <v>0</v>
      </c>
      <c r="D1372" s="10" t="str" cm="1">
        <f t="array" aca="1" ref="D1372" ca="1">IFERROR(INDIRECT("'Application For TE&amp;GOTS'!L"&amp;'Application For TE&amp;GOTS'!S1413),"")</f>
        <v/>
      </c>
      <c r="E1372" s="10" t="e">
        <f ca="1">'Application For TE&amp;GOTS'!AF1413</f>
        <v>#VALUE!</v>
      </c>
      <c r="F1372" s="10" t="str">
        <f ca="1">IFERROR(LEFT('Application For TE&amp;GOTS'!AH1413,LEN('Application For TE&amp;GOTS'!AH1413)-2),"")</f>
        <v/>
      </c>
      <c r="G1372" s="10" t="e">
        <f ca="1">'Application For TE&amp;GOTS'!AI1413</f>
        <v>#VALUE!</v>
      </c>
      <c r="AF1372" s="10" t="str">
        <f ca="1">IF(MATCH(B1372,B$1:B1372,0)=ROW(B1372),B1372&amp;";","")</f>
        <v/>
      </c>
      <c r="AG1372" s="10" t="str">
        <f>IF(MATCH(C1372,C$1:C1372,0)=ROW(C1372),C1372&amp;";","")</f>
        <v/>
      </c>
      <c r="AH1372" s="10" t="str">
        <f ca="1">IF(MATCH(D1372,D$1:D1372,0)=ROW(D1372),D1372&amp;";","")</f>
        <v/>
      </c>
      <c r="AI1372" s="10" t="e">
        <f ca="1">IF(MATCH(E1372,E$1:E1372,0)=ROW(E1372),E1372&amp;";","")</f>
        <v>#VALUE!</v>
      </c>
    </row>
    <row r="1373" spans="1:35">
      <c r="A1373" s="10">
        <v>1352</v>
      </c>
      <c r="B1373" s="10" t="str">
        <f ca="1">'Application For TE&amp;GOTS'!X1414</f>
        <v/>
      </c>
      <c r="C1373" s="10">
        <f>'Application For TE&amp;GOTS'!$D1414</f>
        <v>0</v>
      </c>
      <c r="D1373" s="10" t="str" cm="1">
        <f t="array" aca="1" ref="D1373" ca="1">IFERROR(INDIRECT("'Application For TE&amp;GOTS'!L"&amp;'Application For TE&amp;GOTS'!S1414),"")</f>
        <v/>
      </c>
      <c r="E1373" s="10" t="e">
        <f ca="1">'Application For TE&amp;GOTS'!AF1414</f>
        <v>#VALUE!</v>
      </c>
      <c r="F1373" s="10" t="str">
        <f ca="1">IFERROR(LEFT('Application For TE&amp;GOTS'!AH1414,LEN('Application For TE&amp;GOTS'!AH1414)-2),"")</f>
        <v/>
      </c>
      <c r="G1373" s="10" t="e">
        <f ca="1">'Application For TE&amp;GOTS'!AI1414</f>
        <v>#VALUE!</v>
      </c>
      <c r="AF1373" s="10" t="str">
        <f ca="1">IF(MATCH(B1373,B$1:B1373,0)=ROW(B1373),B1373&amp;";","")</f>
        <v/>
      </c>
      <c r="AG1373" s="10" t="str">
        <f>IF(MATCH(C1373,C$1:C1373,0)=ROW(C1373),C1373&amp;";","")</f>
        <v/>
      </c>
      <c r="AH1373" s="10" t="str">
        <f ca="1">IF(MATCH(D1373,D$1:D1373,0)=ROW(D1373),D1373&amp;";","")</f>
        <v/>
      </c>
      <c r="AI1373" s="10" t="e">
        <f ca="1">IF(MATCH(E1373,E$1:E1373,0)=ROW(E1373),E1373&amp;";","")</f>
        <v>#VALUE!</v>
      </c>
    </row>
    <row r="1374" spans="1:35">
      <c r="A1374" s="10">
        <v>1353</v>
      </c>
      <c r="B1374" s="10" t="str">
        <f ca="1">'Application For TE&amp;GOTS'!X1415</f>
        <v/>
      </c>
      <c r="C1374" s="10">
        <f>'Application For TE&amp;GOTS'!$D1415</f>
        <v>0</v>
      </c>
      <c r="D1374" s="10" t="str" cm="1">
        <f t="array" aca="1" ref="D1374" ca="1">IFERROR(INDIRECT("'Application For TE&amp;GOTS'!L"&amp;'Application For TE&amp;GOTS'!S1415),"")</f>
        <v/>
      </c>
      <c r="E1374" s="10" t="e">
        <f ca="1">'Application For TE&amp;GOTS'!AF1415</f>
        <v>#VALUE!</v>
      </c>
      <c r="F1374" s="10" t="str">
        <f ca="1">IFERROR(LEFT('Application For TE&amp;GOTS'!AH1415,LEN('Application For TE&amp;GOTS'!AH1415)-2),"")</f>
        <v/>
      </c>
      <c r="G1374" s="10" t="e">
        <f ca="1">'Application For TE&amp;GOTS'!AI1415</f>
        <v>#VALUE!</v>
      </c>
      <c r="AF1374" s="10" t="str">
        <f ca="1">IF(MATCH(B1374,B$1:B1374,0)=ROW(B1374),B1374&amp;";","")</f>
        <v/>
      </c>
      <c r="AG1374" s="10" t="str">
        <f>IF(MATCH(C1374,C$1:C1374,0)=ROW(C1374),C1374&amp;";","")</f>
        <v/>
      </c>
      <c r="AH1374" s="10" t="str">
        <f ca="1">IF(MATCH(D1374,D$1:D1374,0)=ROW(D1374),D1374&amp;";","")</f>
        <v/>
      </c>
      <c r="AI1374" s="10" t="e">
        <f ca="1">IF(MATCH(E1374,E$1:E1374,0)=ROW(E1374),E1374&amp;";","")</f>
        <v>#VALUE!</v>
      </c>
    </row>
    <row r="1375" spans="1:35">
      <c r="A1375" s="10">
        <v>1354</v>
      </c>
      <c r="B1375" s="10" t="str">
        <f ca="1">'Application For TE&amp;GOTS'!X1416</f>
        <v/>
      </c>
      <c r="C1375" s="10">
        <f>'Application For TE&amp;GOTS'!$D1416</f>
        <v>0</v>
      </c>
      <c r="D1375" s="10" t="str" cm="1">
        <f t="array" aca="1" ref="D1375" ca="1">IFERROR(INDIRECT("'Application For TE&amp;GOTS'!L"&amp;'Application For TE&amp;GOTS'!S1416),"")</f>
        <v/>
      </c>
      <c r="E1375" s="10" t="e">
        <f ca="1">'Application For TE&amp;GOTS'!AF1416</f>
        <v>#VALUE!</v>
      </c>
      <c r="F1375" s="10" t="str">
        <f ca="1">IFERROR(LEFT('Application For TE&amp;GOTS'!AH1416,LEN('Application For TE&amp;GOTS'!AH1416)-2),"")</f>
        <v/>
      </c>
      <c r="G1375" s="10" t="e">
        <f ca="1">'Application For TE&amp;GOTS'!AI1416</f>
        <v>#VALUE!</v>
      </c>
      <c r="AF1375" s="10" t="str">
        <f ca="1">IF(MATCH(B1375,B$1:B1375,0)=ROW(B1375),B1375&amp;";","")</f>
        <v/>
      </c>
      <c r="AG1375" s="10" t="str">
        <f>IF(MATCH(C1375,C$1:C1375,0)=ROW(C1375),C1375&amp;";","")</f>
        <v/>
      </c>
      <c r="AH1375" s="10" t="str">
        <f ca="1">IF(MATCH(D1375,D$1:D1375,0)=ROW(D1375),D1375&amp;";","")</f>
        <v/>
      </c>
      <c r="AI1375" s="10" t="e">
        <f ca="1">IF(MATCH(E1375,E$1:E1375,0)=ROW(E1375),E1375&amp;";","")</f>
        <v>#VALUE!</v>
      </c>
    </row>
    <row r="1376" spans="1:35">
      <c r="A1376" s="10">
        <v>1355</v>
      </c>
      <c r="B1376" s="10" t="str">
        <f ca="1">'Application For TE&amp;GOTS'!X1417</f>
        <v/>
      </c>
      <c r="C1376" s="10">
        <f>'Application For TE&amp;GOTS'!$D1417</f>
        <v>0</v>
      </c>
      <c r="D1376" s="10" t="str" cm="1">
        <f t="array" aca="1" ref="D1376" ca="1">IFERROR(INDIRECT("'Application For TE&amp;GOTS'!L"&amp;'Application For TE&amp;GOTS'!S1417),"")</f>
        <v/>
      </c>
      <c r="E1376" s="10" t="e">
        <f ca="1">'Application For TE&amp;GOTS'!AF1417</f>
        <v>#VALUE!</v>
      </c>
      <c r="F1376" s="10" t="str">
        <f ca="1">IFERROR(LEFT('Application For TE&amp;GOTS'!AH1417,LEN('Application For TE&amp;GOTS'!AH1417)-2),"")</f>
        <v/>
      </c>
      <c r="G1376" s="10" t="e">
        <f ca="1">'Application For TE&amp;GOTS'!AI1417</f>
        <v>#VALUE!</v>
      </c>
      <c r="AF1376" s="10" t="str">
        <f ca="1">IF(MATCH(B1376,B$1:B1376,0)=ROW(B1376),B1376&amp;";","")</f>
        <v/>
      </c>
      <c r="AG1376" s="10" t="str">
        <f>IF(MATCH(C1376,C$1:C1376,0)=ROW(C1376),C1376&amp;";","")</f>
        <v/>
      </c>
      <c r="AH1376" s="10" t="str">
        <f ca="1">IF(MATCH(D1376,D$1:D1376,0)=ROW(D1376),D1376&amp;";","")</f>
        <v/>
      </c>
      <c r="AI1376" s="10" t="e">
        <f ca="1">IF(MATCH(E1376,E$1:E1376,0)=ROW(E1376),E1376&amp;";","")</f>
        <v>#VALUE!</v>
      </c>
    </row>
    <row r="1377" spans="1:35">
      <c r="A1377" s="10">
        <v>1356</v>
      </c>
      <c r="B1377" s="10" t="str">
        <f ca="1">'Application For TE&amp;GOTS'!X1418</f>
        <v/>
      </c>
      <c r="C1377" s="10">
        <f>'Application For TE&amp;GOTS'!$D1418</f>
        <v>0</v>
      </c>
      <c r="D1377" s="10" t="str" cm="1">
        <f t="array" aca="1" ref="D1377" ca="1">IFERROR(INDIRECT("'Application For TE&amp;GOTS'!L"&amp;'Application For TE&amp;GOTS'!S1418),"")</f>
        <v/>
      </c>
      <c r="E1377" s="10" t="e">
        <f ca="1">'Application For TE&amp;GOTS'!AF1418</f>
        <v>#VALUE!</v>
      </c>
      <c r="F1377" s="10" t="str">
        <f ca="1">IFERROR(LEFT('Application For TE&amp;GOTS'!AH1418,LEN('Application For TE&amp;GOTS'!AH1418)-2),"")</f>
        <v/>
      </c>
      <c r="G1377" s="10" t="e">
        <f ca="1">'Application For TE&amp;GOTS'!AI1418</f>
        <v>#VALUE!</v>
      </c>
      <c r="AF1377" s="10" t="str">
        <f ca="1">IF(MATCH(B1377,B$1:B1377,0)=ROW(B1377),B1377&amp;";","")</f>
        <v/>
      </c>
      <c r="AG1377" s="10" t="str">
        <f>IF(MATCH(C1377,C$1:C1377,0)=ROW(C1377),C1377&amp;";","")</f>
        <v/>
      </c>
      <c r="AH1377" s="10" t="str">
        <f ca="1">IF(MATCH(D1377,D$1:D1377,0)=ROW(D1377),D1377&amp;";","")</f>
        <v/>
      </c>
      <c r="AI1377" s="10" t="e">
        <f ca="1">IF(MATCH(E1377,E$1:E1377,0)=ROW(E1377),E1377&amp;";","")</f>
        <v>#VALUE!</v>
      </c>
    </row>
    <row r="1378" spans="1:35">
      <c r="A1378" s="10">
        <v>1357</v>
      </c>
      <c r="B1378" s="10" t="str">
        <f ca="1">'Application For TE&amp;GOTS'!X1419</f>
        <v/>
      </c>
      <c r="C1378" s="10">
        <f>'Application For TE&amp;GOTS'!$D1419</f>
        <v>0</v>
      </c>
      <c r="D1378" s="10" t="str" cm="1">
        <f t="array" aca="1" ref="D1378" ca="1">IFERROR(INDIRECT("'Application For TE&amp;GOTS'!L"&amp;'Application For TE&amp;GOTS'!S1419),"")</f>
        <v/>
      </c>
      <c r="E1378" s="10" t="e">
        <f ca="1">'Application For TE&amp;GOTS'!AF1419</f>
        <v>#VALUE!</v>
      </c>
      <c r="F1378" s="10" t="str">
        <f ca="1">IFERROR(LEFT('Application For TE&amp;GOTS'!AH1419,LEN('Application For TE&amp;GOTS'!AH1419)-2),"")</f>
        <v/>
      </c>
      <c r="G1378" s="10" t="e">
        <f ca="1">'Application For TE&amp;GOTS'!AI1419</f>
        <v>#VALUE!</v>
      </c>
      <c r="AF1378" s="10" t="str">
        <f ca="1">IF(MATCH(B1378,B$1:B1378,0)=ROW(B1378),B1378&amp;";","")</f>
        <v/>
      </c>
      <c r="AG1378" s="10" t="str">
        <f>IF(MATCH(C1378,C$1:C1378,0)=ROW(C1378),C1378&amp;";","")</f>
        <v/>
      </c>
      <c r="AH1378" s="10" t="str">
        <f ca="1">IF(MATCH(D1378,D$1:D1378,0)=ROW(D1378),D1378&amp;";","")</f>
        <v/>
      </c>
      <c r="AI1378" s="10" t="e">
        <f ca="1">IF(MATCH(E1378,E$1:E1378,0)=ROW(E1378),E1378&amp;";","")</f>
        <v>#VALUE!</v>
      </c>
    </row>
    <row r="1379" spans="1:35">
      <c r="A1379" s="10">
        <v>1358</v>
      </c>
      <c r="B1379" s="10" t="str">
        <f ca="1">'Application For TE&amp;GOTS'!X1420</f>
        <v/>
      </c>
      <c r="C1379" s="10">
        <f>'Application For TE&amp;GOTS'!$D1420</f>
        <v>0</v>
      </c>
      <c r="D1379" s="10" t="str" cm="1">
        <f t="array" aca="1" ref="D1379" ca="1">IFERROR(INDIRECT("'Application For TE&amp;GOTS'!L"&amp;'Application For TE&amp;GOTS'!S1420),"")</f>
        <v/>
      </c>
      <c r="E1379" s="10" t="e">
        <f ca="1">'Application For TE&amp;GOTS'!AF1420</f>
        <v>#VALUE!</v>
      </c>
      <c r="F1379" s="10" t="str">
        <f ca="1">IFERROR(LEFT('Application For TE&amp;GOTS'!AH1420,LEN('Application For TE&amp;GOTS'!AH1420)-2),"")</f>
        <v/>
      </c>
      <c r="G1379" s="10" t="e">
        <f ca="1">'Application For TE&amp;GOTS'!AI1420</f>
        <v>#VALUE!</v>
      </c>
      <c r="AF1379" s="10" t="str">
        <f ca="1">IF(MATCH(B1379,B$1:B1379,0)=ROW(B1379),B1379&amp;";","")</f>
        <v/>
      </c>
      <c r="AG1379" s="10" t="str">
        <f>IF(MATCH(C1379,C$1:C1379,0)=ROW(C1379),C1379&amp;";","")</f>
        <v/>
      </c>
      <c r="AH1379" s="10" t="str">
        <f ca="1">IF(MATCH(D1379,D$1:D1379,0)=ROW(D1379),D1379&amp;";","")</f>
        <v/>
      </c>
      <c r="AI1379" s="10" t="e">
        <f ca="1">IF(MATCH(E1379,E$1:E1379,0)=ROW(E1379),E1379&amp;";","")</f>
        <v>#VALUE!</v>
      </c>
    </row>
    <row r="1380" spans="1:35">
      <c r="A1380" s="10">
        <v>1359</v>
      </c>
      <c r="B1380" s="10" t="str">
        <f ca="1">'Application For TE&amp;GOTS'!X1421</f>
        <v/>
      </c>
      <c r="C1380" s="10">
        <f>'Application For TE&amp;GOTS'!$D1421</f>
        <v>0</v>
      </c>
      <c r="D1380" s="10" t="str" cm="1">
        <f t="array" aca="1" ref="D1380" ca="1">IFERROR(INDIRECT("'Application For TE&amp;GOTS'!L"&amp;'Application For TE&amp;GOTS'!S1421),"")</f>
        <v/>
      </c>
      <c r="E1380" s="10" t="e">
        <f ca="1">'Application For TE&amp;GOTS'!AF1421</f>
        <v>#VALUE!</v>
      </c>
      <c r="F1380" s="10" t="str">
        <f ca="1">IFERROR(LEFT('Application For TE&amp;GOTS'!AH1421,LEN('Application For TE&amp;GOTS'!AH1421)-2),"")</f>
        <v/>
      </c>
      <c r="G1380" s="10" t="e">
        <f ca="1">'Application For TE&amp;GOTS'!AI1421</f>
        <v>#VALUE!</v>
      </c>
      <c r="AF1380" s="10" t="str">
        <f ca="1">IF(MATCH(B1380,B$1:B1380,0)=ROW(B1380),B1380&amp;";","")</f>
        <v/>
      </c>
      <c r="AG1380" s="10" t="str">
        <f>IF(MATCH(C1380,C$1:C1380,0)=ROW(C1380),C1380&amp;";","")</f>
        <v/>
      </c>
      <c r="AH1380" s="10" t="str">
        <f ca="1">IF(MATCH(D1380,D$1:D1380,0)=ROW(D1380),D1380&amp;";","")</f>
        <v/>
      </c>
      <c r="AI1380" s="10" t="e">
        <f ca="1">IF(MATCH(E1380,E$1:E1380,0)=ROW(E1380),E1380&amp;";","")</f>
        <v>#VALUE!</v>
      </c>
    </row>
    <row r="1381" spans="1:35">
      <c r="A1381" s="10">
        <v>1360</v>
      </c>
      <c r="B1381" s="10" t="str">
        <f ca="1">'Application For TE&amp;GOTS'!X1422</f>
        <v/>
      </c>
      <c r="C1381" s="10">
        <f>'Application For TE&amp;GOTS'!$D1422</f>
        <v>0</v>
      </c>
      <c r="D1381" s="10" t="str" cm="1">
        <f t="array" aca="1" ref="D1381" ca="1">IFERROR(INDIRECT("'Application For TE&amp;GOTS'!L"&amp;'Application For TE&amp;GOTS'!S1422),"")</f>
        <v/>
      </c>
      <c r="E1381" s="10" t="e">
        <f ca="1">'Application For TE&amp;GOTS'!AF1422</f>
        <v>#VALUE!</v>
      </c>
      <c r="F1381" s="10" t="str">
        <f ca="1">IFERROR(LEFT('Application For TE&amp;GOTS'!AH1422,LEN('Application For TE&amp;GOTS'!AH1422)-2),"")</f>
        <v/>
      </c>
      <c r="G1381" s="10" t="e">
        <f ca="1">'Application For TE&amp;GOTS'!AI1422</f>
        <v>#VALUE!</v>
      </c>
      <c r="AF1381" s="10" t="str">
        <f ca="1">IF(MATCH(B1381,B$1:B1381,0)=ROW(B1381),B1381&amp;";","")</f>
        <v/>
      </c>
      <c r="AG1381" s="10" t="str">
        <f>IF(MATCH(C1381,C$1:C1381,0)=ROW(C1381),C1381&amp;";","")</f>
        <v/>
      </c>
      <c r="AH1381" s="10" t="str">
        <f ca="1">IF(MATCH(D1381,D$1:D1381,0)=ROW(D1381),D1381&amp;";","")</f>
        <v/>
      </c>
      <c r="AI1381" s="10" t="e">
        <f ca="1">IF(MATCH(E1381,E$1:E1381,0)=ROW(E1381),E1381&amp;";","")</f>
        <v>#VALUE!</v>
      </c>
    </row>
    <row r="1382" spans="1:35">
      <c r="A1382" s="10">
        <v>1361</v>
      </c>
      <c r="B1382" s="10" t="str">
        <f ca="1">'Application For TE&amp;GOTS'!X1423</f>
        <v/>
      </c>
      <c r="C1382" s="10">
        <f>'Application For TE&amp;GOTS'!$D1423</f>
        <v>0</v>
      </c>
      <c r="D1382" s="10" t="str" cm="1">
        <f t="array" aca="1" ref="D1382" ca="1">IFERROR(INDIRECT("'Application For TE&amp;GOTS'!L"&amp;'Application For TE&amp;GOTS'!S1423),"")</f>
        <v/>
      </c>
      <c r="E1382" s="10" t="e">
        <f ca="1">'Application For TE&amp;GOTS'!AF1423</f>
        <v>#VALUE!</v>
      </c>
      <c r="F1382" s="10" t="str">
        <f ca="1">IFERROR(LEFT('Application For TE&amp;GOTS'!AH1423,LEN('Application For TE&amp;GOTS'!AH1423)-2),"")</f>
        <v/>
      </c>
      <c r="G1382" s="10" t="e">
        <f ca="1">'Application For TE&amp;GOTS'!AI1423</f>
        <v>#VALUE!</v>
      </c>
      <c r="AF1382" s="10" t="str">
        <f ca="1">IF(MATCH(B1382,B$1:B1382,0)=ROW(B1382),B1382&amp;";","")</f>
        <v/>
      </c>
      <c r="AG1382" s="10" t="str">
        <f>IF(MATCH(C1382,C$1:C1382,0)=ROW(C1382),C1382&amp;";","")</f>
        <v/>
      </c>
      <c r="AH1382" s="10" t="str">
        <f ca="1">IF(MATCH(D1382,D$1:D1382,0)=ROW(D1382),D1382&amp;";","")</f>
        <v/>
      </c>
      <c r="AI1382" s="10" t="e">
        <f ca="1">IF(MATCH(E1382,E$1:E1382,0)=ROW(E1382),E1382&amp;";","")</f>
        <v>#VALUE!</v>
      </c>
    </row>
    <row r="1383" spans="1:35">
      <c r="A1383" s="10">
        <v>1362</v>
      </c>
      <c r="B1383" s="10" t="str">
        <f ca="1">'Application For TE&amp;GOTS'!X1424</f>
        <v/>
      </c>
      <c r="C1383" s="10">
        <f>'Application For TE&amp;GOTS'!$D1424</f>
        <v>0</v>
      </c>
      <c r="D1383" s="10" t="str" cm="1">
        <f t="array" aca="1" ref="D1383" ca="1">IFERROR(INDIRECT("'Application For TE&amp;GOTS'!L"&amp;'Application For TE&amp;GOTS'!S1424),"")</f>
        <v/>
      </c>
      <c r="E1383" s="10" t="e">
        <f ca="1">'Application For TE&amp;GOTS'!AF1424</f>
        <v>#VALUE!</v>
      </c>
      <c r="F1383" s="10" t="str">
        <f ca="1">IFERROR(LEFT('Application For TE&amp;GOTS'!AH1424,LEN('Application For TE&amp;GOTS'!AH1424)-2),"")</f>
        <v/>
      </c>
      <c r="G1383" s="10" t="e">
        <f ca="1">'Application For TE&amp;GOTS'!AI1424</f>
        <v>#VALUE!</v>
      </c>
      <c r="AF1383" s="10" t="str">
        <f ca="1">IF(MATCH(B1383,B$1:B1383,0)=ROW(B1383),B1383&amp;";","")</f>
        <v/>
      </c>
      <c r="AG1383" s="10" t="str">
        <f>IF(MATCH(C1383,C$1:C1383,0)=ROW(C1383),C1383&amp;";","")</f>
        <v/>
      </c>
      <c r="AH1383" s="10" t="str">
        <f ca="1">IF(MATCH(D1383,D$1:D1383,0)=ROW(D1383),D1383&amp;";","")</f>
        <v/>
      </c>
      <c r="AI1383" s="10" t="e">
        <f ca="1">IF(MATCH(E1383,E$1:E1383,0)=ROW(E1383),E1383&amp;";","")</f>
        <v>#VALUE!</v>
      </c>
    </row>
    <row r="1384" spans="1:35">
      <c r="A1384" s="10">
        <v>1363</v>
      </c>
      <c r="B1384" s="10" t="str">
        <f ca="1">'Application For TE&amp;GOTS'!X1425</f>
        <v/>
      </c>
      <c r="C1384" s="10">
        <f>'Application For TE&amp;GOTS'!$D1425</f>
        <v>0</v>
      </c>
      <c r="D1384" s="10" t="str" cm="1">
        <f t="array" aca="1" ref="D1384" ca="1">IFERROR(INDIRECT("'Application For TE&amp;GOTS'!L"&amp;'Application For TE&amp;GOTS'!S1425),"")</f>
        <v/>
      </c>
      <c r="E1384" s="10" t="e">
        <f ca="1">'Application For TE&amp;GOTS'!AF1425</f>
        <v>#VALUE!</v>
      </c>
      <c r="F1384" s="10" t="str">
        <f ca="1">IFERROR(LEFT('Application For TE&amp;GOTS'!AH1425,LEN('Application For TE&amp;GOTS'!AH1425)-2),"")</f>
        <v/>
      </c>
      <c r="G1384" s="10" t="e">
        <f ca="1">'Application For TE&amp;GOTS'!AI1425</f>
        <v>#VALUE!</v>
      </c>
      <c r="AF1384" s="10" t="str">
        <f ca="1">IF(MATCH(B1384,B$1:B1384,0)=ROW(B1384),B1384&amp;";","")</f>
        <v/>
      </c>
      <c r="AG1384" s="10" t="str">
        <f>IF(MATCH(C1384,C$1:C1384,0)=ROW(C1384),C1384&amp;";","")</f>
        <v/>
      </c>
      <c r="AH1384" s="10" t="str">
        <f ca="1">IF(MATCH(D1384,D$1:D1384,0)=ROW(D1384),D1384&amp;";","")</f>
        <v/>
      </c>
      <c r="AI1384" s="10" t="e">
        <f ca="1">IF(MATCH(E1384,E$1:E1384,0)=ROW(E1384),E1384&amp;";","")</f>
        <v>#VALUE!</v>
      </c>
    </row>
    <row r="1385" spans="1:35">
      <c r="A1385" s="10">
        <v>1364</v>
      </c>
      <c r="B1385" s="10" t="str">
        <f ca="1">'Application For TE&amp;GOTS'!X1426</f>
        <v/>
      </c>
      <c r="C1385" s="10">
        <f>'Application For TE&amp;GOTS'!$D1426</f>
        <v>0</v>
      </c>
      <c r="D1385" s="10" t="str" cm="1">
        <f t="array" aca="1" ref="D1385" ca="1">IFERROR(INDIRECT("'Application For TE&amp;GOTS'!L"&amp;'Application For TE&amp;GOTS'!S1426),"")</f>
        <v/>
      </c>
      <c r="E1385" s="10" t="e">
        <f ca="1">'Application For TE&amp;GOTS'!AF1426</f>
        <v>#VALUE!</v>
      </c>
      <c r="F1385" s="10" t="str">
        <f ca="1">IFERROR(LEFT('Application For TE&amp;GOTS'!AH1426,LEN('Application For TE&amp;GOTS'!AH1426)-2),"")</f>
        <v/>
      </c>
      <c r="G1385" s="10" t="e">
        <f ca="1">'Application For TE&amp;GOTS'!AI1426</f>
        <v>#VALUE!</v>
      </c>
      <c r="AF1385" s="10" t="str">
        <f ca="1">IF(MATCH(B1385,B$1:B1385,0)=ROW(B1385),B1385&amp;";","")</f>
        <v/>
      </c>
      <c r="AG1385" s="10" t="str">
        <f>IF(MATCH(C1385,C$1:C1385,0)=ROW(C1385),C1385&amp;";","")</f>
        <v/>
      </c>
      <c r="AH1385" s="10" t="str">
        <f ca="1">IF(MATCH(D1385,D$1:D1385,0)=ROW(D1385),D1385&amp;";","")</f>
        <v/>
      </c>
      <c r="AI1385" s="10" t="e">
        <f ca="1">IF(MATCH(E1385,E$1:E1385,0)=ROW(E1385),E1385&amp;";","")</f>
        <v>#VALUE!</v>
      </c>
    </row>
    <row r="1386" spans="1:35">
      <c r="A1386" s="10">
        <v>1365</v>
      </c>
      <c r="B1386" s="10" t="str">
        <f ca="1">'Application For TE&amp;GOTS'!X1427</f>
        <v/>
      </c>
      <c r="C1386" s="10">
        <f>'Application For TE&amp;GOTS'!$D1427</f>
        <v>0</v>
      </c>
      <c r="D1386" s="10" t="str" cm="1">
        <f t="array" aca="1" ref="D1386" ca="1">IFERROR(INDIRECT("'Application For TE&amp;GOTS'!L"&amp;'Application For TE&amp;GOTS'!S1427),"")</f>
        <v/>
      </c>
      <c r="E1386" s="10" t="e">
        <f ca="1">'Application For TE&amp;GOTS'!AF1427</f>
        <v>#VALUE!</v>
      </c>
      <c r="F1386" s="10" t="str">
        <f ca="1">IFERROR(LEFT('Application For TE&amp;GOTS'!AH1427,LEN('Application For TE&amp;GOTS'!AH1427)-2),"")</f>
        <v/>
      </c>
      <c r="G1386" s="10" t="e">
        <f ca="1">'Application For TE&amp;GOTS'!AI1427</f>
        <v>#VALUE!</v>
      </c>
      <c r="AF1386" s="10" t="str">
        <f ca="1">IF(MATCH(B1386,B$1:B1386,0)=ROW(B1386),B1386&amp;";","")</f>
        <v/>
      </c>
      <c r="AG1386" s="10" t="str">
        <f>IF(MATCH(C1386,C$1:C1386,0)=ROW(C1386),C1386&amp;";","")</f>
        <v/>
      </c>
      <c r="AH1386" s="10" t="str">
        <f ca="1">IF(MATCH(D1386,D$1:D1386,0)=ROW(D1386),D1386&amp;";","")</f>
        <v/>
      </c>
      <c r="AI1386" s="10" t="e">
        <f ca="1">IF(MATCH(E1386,E$1:E1386,0)=ROW(E1386),E1386&amp;";","")</f>
        <v>#VALUE!</v>
      </c>
    </row>
    <row r="1387" spans="1:35">
      <c r="A1387" s="10">
        <v>1366</v>
      </c>
      <c r="B1387" s="10" t="str">
        <f ca="1">'Application For TE&amp;GOTS'!X1428</f>
        <v/>
      </c>
      <c r="C1387" s="10">
        <f>'Application For TE&amp;GOTS'!$D1428</f>
        <v>0</v>
      </c>
      <c r="D1387" s="10" t="str" cm="1">
        <f t="array" aca="1" ref="D1387" ca="1">IFERROR(INDIRECT("'Application For TE&amp;GOTS'!L"&amp;'Application For TE&amp;GOTS'!S1428),"")</f>
        <v/>
      </c>
      <c r="E1387" s="10" t="e">
        <f ca="1">'Application For TE&amp;GOTS'!AF1428</f>
        <v>#VALUE!</v>
      </c>
      <c r="F1387" s="10" t="str">
        <f ca="1">IFERROR(LEFT('Application For TE&amp;GOTS'!AH1428,LEN('Application For TE&amp;GOTS'!AH1428)-2),"")</f>
        <v/>
      </c>
      <c r="G1387" s="10" t="e">
        <f ca="1">'Application For TE&amp;GOTS'!AI1428</f>
        <v>#VALUE!</v>
      </c>
      <c r="AF1387" s="10" t="str">
        <f ca="1">IF(MATCH(B1387,B$1:B1387,0)=ROW(B1387),B1387&amp;";","")</f>
        <v/>
      </c>
      <c r="AG1387" s="10" t="str">
        <f>IF(MATCH(C1387,C$1:C1387,0)=ROW(C1387),C1387&amp;";","")</f>
        <v/>
      </c>
      <c r="AH1387" s="10" t="str">
        <f ca="1">IF(MATCH(D1387,D$1:D1387,0)=ROW(D1387),D1387&amp;";","")</f>
        <v/>
      </c>
      <c r="AI1387" s="10" t="e">
        <f ca="1">IF(MATCH(E1387,E$1:E1387,0)=ROW(E1387),E1387&amp;";","")</f>
        <v>#VALUE!</v>
      </c>
    </row>
    <row r="1388" spans="1:35">
      <c r="A1388" s="10">
        <v>1367</v>
      </c>
      <c r="B1388" s="10" t="str">
        <f ca="1">'Application For TE&amp;GOTS'!X1429</f>
        <v/>
      </c>
      <c r="C1388" s="10">
        <f>'Application For TE&amp;GOTS'!$D1429</f>
        <v>0</v>
      </c>
      <c r="D1388" s="10" t="str" cm="1">
        <f t="array" aca="1" ref="D1388" ca="1">IFERROR(INDIRECT("'Application For TE&amp;GOTS'!L"&amp;'Application For TE&amp;GOTS'!S1429),"")</f>
        <v/>
      </c>
      <c r="E1388" s="10" t="e">
        <f ca="1">'Application For TE&amp;GOTS'!AF1429</f>
        <v>#VALUE!</v>
      </c>
      <c r="F1388" s="10" t="str">
        <f ca="1">IFERROR(LEFT('Application For TE&amp;GOTS'!AH1429,LEN('Application For TE&amp;GOTS'!AH1429)-2),"")</f>
        <v/>
      </c>
      <c r="G1388" s="10" t="e">
        <f ca="1">'Application For TE&amp;GOTS'!AI1429</f>
        <v>#VALUE!</v>
      </c>
      <c r="AF1388" s="10" t="str">
        <f ca="1">IF(MATCH(B1388,B$1:B1388,0)=ROW(B1388),B1388&amp;";","")</f>
        <v/>
      </c>
      <c r="AG1388" s="10" t="str">
        <f>IF(MATCH(C1388,C$1:C1388,0)=ROW(C1388),C1388&amp;";","")</f>
        <v/>
      </c>
      <c r="AH1388" s="10" t="str">
        <f ca="1">IF(MATCH(D1388,D$1:D1388,0)=ROW(D1388),D1388&amp;";","")</f>
        <v/>
      </c>
      <c r="AI1388" s="10" t="e">
        <f ca="1">IF(MATCH(E1388,E$1:E1388,0)=ROW(E1388),E1388&amp;";","")</f>
        <v>#VALUE!</v>
      </c>
    </row>
    <row r="1389" spans="1:35">
      <c r="A1389" s="10">
        <v>1368</v>
      </c>
      <c r="B1389" s="10" t="str">
        <f ca="1">'Application For TE&amp;GOTS'!X1430</f>
        <v/>
      </c>
      <c r="C1389" s="10">
        <f>'Application For TE&amp;GOTS'!$D1430</f>
        <v>0</v>
      </c>
      <c r="D1389" s="10" t="str" cm="1">
        <f t="array" aca="1" ref="D1389" ca="1">IFERROR(INDIRECT("'Application For TE&amp;GOTS'!L"&amp;'Application For TE&amp;GOTS'!S1430),"")</f>
        <v/>
      </c>
      <c r="E1389" s="10" t="e">
        <f ca="1">'Application For TE&amp;GOTS'!AF1430</f>
        <v>#VALUE!</v>
      </c>
      <c r="F1389" s="10" t="str">
        <f ca="1">IFERROR(LEFT('Application For TE&amp;GOTS'!AH1430,LEN('Application For TE&amp;GOTS'!AH1430)-2),"")</f>
        <v/>
      </c>
      <c r="G1389" s="10" t="e">
        <f ca="1">'Application For TE&amp;GOTS'!AI1430</f>
        <v>#VALUE!</v>
      </c>
      <c r="AF1389" s="10" t="str">
        <f ca="1">IF(MATCH(B1389,B$1:B1389,0)=ROW(B1389),B1389&amp;";","")</f>
        <v/>
      </c>
      <c r="AG1389" s="10" t="str">
        <f>IF(MATCH(C1389,C$1:C1389,0)=ROW(C1389),C1389&amp;";","")</f>
        <v/>
      </c>
      <c r="AH1389" s="10" t="str">
        <f ca="1">IF(MATCH(D1389,D$1:D1389,0)=ROW(D1389),D1389&amp;";","")</f>
        <v/>
      </c>
      <c r="AI1389" s="10" t="e">
        <f ca="1">IF(MATCH(E1389,E$1:E1389,0)=ROW(E1389),E1389&amp;";","")</f>
        <v>#VALUE!</v>
      </c>
    </row>
    <row r="1390" spans="1:35">
      <c r="A1390" s="10">
        <v>1369</v>
      </c>
      <c r="B1390" s="10" t="str">
        <f ca="1">'Application For TE&amp;GOTS'!X1431</f>
        <v/>
      </c>
      <c r="C1390" s="10">
        <f>'Application For TE&amp;GOTS'!$D1431</f>
        <v>0</v>
      </c>
      <c r="D1390" s="10" t="str" cm="1">
        <f t="array" aca="1" ref="D1390" ca="1">IFERROR(INDIRECT("'Application For TE&amp;GOTS'!L"&amp;'Application For TE&amp;GOTS'!S1431),"")</f>
        <v/>
      </c>
      <c r="E1390" s="10" t="e">
        <f ca="1">'Application For TE&amp;GOTS'!AF1431</f>
        <v>#VALUE!</v>
      </c>
      <c r="F1390" s="10" t="str">
        <f ca="1">IFERROR(LEFT('Application For TE&amp;GOTS'!AH1431,LEN('Application For TE&amp;GOTS'!AH1431)-2),"")</f>
        <v/>
      </c>
      <c r="G1390" s="10" t="e">
        <f ca="1">'Application For TE&amp;GOTS'!AI1431</f>
        <v>#VALUE!</v>
      </c>
      <c r="AF1390" s="10" t="str">
        <f ca="1">IF(MATCH(B1390,B$1:B1390,0)=ROW(B1390),B1390&amp;";","")</f>
        <v/>
      </c>
      <c r="AG1390" s="10" t="str">
        <f>IF(MATCH(C1390,C$1:C1390,0)=ROW(C1390),C1390&amp;";","")</f>
        <v/>
      </c>
      <c r="AH1390" s="10" t="str">
        <f ca="1">IF(MATCH(D1390,D$1:D1390,0)=ROW(D1390),D1390&amp;";","")</f>
        <v/>
      </c>
      <c r="AI1390" s="10" t="e">
        <f ca="1">IF(MATCH(E1390,E$1:E1390,0)=ROW(E1390),E1390&amp;";","")</f>
        <v>#VALUE!</v>
      </c>
    </row>
    <row r="1391" spans="1:35">
      <c r="A1391" s="10">
        <v>1370</v>
      </c>
      <c r="B1391" s="10" t="str">
        <f ca="1">'Application For TE&amp;GOTS'!X1432</f>
        <v/>
      </c>
      <c r="C1391" s="10">
        <f>'Application For TE&amp;GOTS'!$D1432</f>
        <v>0</v>
      </c>
      <c r="D1391" s="10" t="str" cm="1">
        <f t="array" aca="1" ref="D1391" ca="1">IFERROR(INDIRECT("'Application For TE&amp;GOTS'!L"&amp;'Application For TE&amp;GOTS'!S1432),"")</f>
        <v/>
      </c>
      <c r="E1391" s="10" t="e">
        <f ca="1">'Application For TE&amp;GOTS'!AF1432</f>
        <v>#VALUE!</v>
      </c>
      <c r="F1391" s="10" t="str">
        <f ca="1">IFERROR(LEFT('Application For TE&amp;GOTS'!AH1432,LEN('Application For TE&amp;GOTS'!AH1432)-2),"")</f>
        <v/>
      </c>
      <c r="G1391" s="10" t="e">
        <f ca="1">'Application For TE&amp;GOTS'!AI1432</f>
        <v>#VALUE!</v>
      </c>
      <c r="AF1391" s="10" t="str">
        <f ca="1">IF(MATCH(B1391,B$1:B1391,0)=ROW(B1391),B1391&amp;";","")</f>
        <v/>
      </c>
      <c r="AG1391" s="10" t="str">
        <f>IF(MATCH(C1391,C$1:C1391,0)=ROW(C1391),C1391&amp;";","")</f>
        <v/>
      </c>
      <c r="AH1391" s="10" t="str">
        <f ca="1">IF(MATCH(D1391,D$1:D1391,0)=ROW(D1391),D1391&amp;";","")</f>
        <v/>
      </c>
      <c r="AI1391" s="10" t="e">
        <f ca="1">IF(MATCH(E1391,E$1:E1391,0)=ROW(E1391),E1391&amp;";","")</f>
        <v>#VALUE!</v>
      </c>
    </row>
    <row r="1392" spans="1:35">
      <c r="A1392" s="10">
        <v>1371</v>
      </c>
      <c r="B1392" s="10" t="str">
        <f ca="1">'Application For TE&amp;GOTS'!X1433</f>
        <v/>
      </c>
      <c r="C1392" s="10">
        <f>'Application For TE&amp;GOTS'!$D1433</f>
        <v>0</v>
      </c>
      <c r="D1392" s="10" t="str" cm="1">
        <f t="array" aca="1" ref="D1392" ca="1">IFERROR(INDIRECT("'Application For TE&amp;GOTS'!L"&amp;'Application For TE&amp;GOTS'!S1433),"")</f>
        <v/>
      </c>
      <c r="E1392" s="10" t="e">
        <f ca="1">'Application For TE&amp;GOTS'!AF1433</f>
        <v>#VALUE!</v>
      </c>
      <c r="F1392" s="10" t="str">
        <f ca="1">IFERROR(LEFT('Application For TE&amp;GOTS'!AH1433,LEN('Application For TE&amp;GOTS'!AH1433)-2),"")</f>
        <v/>
      </c>
      <c r="G1392" s="10" t="e">
        <f ca="1">'Application For TE&amp;GOTS'!AI1433</f>
        <v>#VALUE!</v>
      </c>
      <c r="AF1392" s="10" t="str">
        <f ca="1">IF(MATCH(B1392,B$1:B1392,0)=ROW(B1392),B1392&amp;";","")</f>
        <v/>
      </c>
      <c r="AG1392" s="10" t="str">
        <f>IF(MATCH(C1392,C$1:C1392,0)=ROW(C1392),C1392&amp;";","")</f>
        <v/>
      </c>
      <c r="AH1392" s="10" t="str">
        <f ca="1">IF(MATCH(D1392,D$1:D1392,0)=ROW(D1392),D1392&amp;";","")</f>
        <v/>
      </c>
      <c r="AI1392" s="10" t="e">
        <f ca="1">IF(MATCH(E1392,E$1:E1392,0)=ROW(E1392),E1392&amp;";","")</f>
        <v>#VALUE!</v>
      </c>
    </row>
    <row r="1393" spans="1:35">
      <c r="A1393" s="10">
        <v>1372</v>
      </c>
      <c r="B1393" s="10" t="str">
        <f ca="1">'Application For TE&amp;GOTS'!X1434</f>
        <v/>
      </c>
      <c r="C1393" s="10">
        <f>'Application For TE&amp;GOTS'!$D1434</f>
        <v>0</v>
      </c>
      <c r="D1393" s="10" t="str" cm="1">
        <f t="array" aca="1" ref="D1393" ca="1">IFERROR(INDIRECT("'Application For TE&amp;GOTS'!L"&amp;'Application For TE&amp;GOTS'!S1434),"")</f>
        <v/>
      </c>
      <c r="E1393" s="10" t="e">
        <f ca="1">'Application For TE&amp;GOTS'!AF1434</f>
        <v>#VALUE!</v>
      </c>
      <c r="F1393" s="10" t="str">
        <f ca="1">IFERROR(LEFT('Application For TE&amp;GOTS'!AH1434,LEN('Application For TE&amp;GOTS'!AH1434)-2),"")</f>
        <v/>
      </c>
      <c r="G1393" s="10" t="e">
        <f ca="1">'Application For TE&amp;GOTS'!AI1434</f>
        <v>#VALUE!</v>
      </c>
      <c r="AF1393" s="10" t="str">
        <f ca="1">IF(MATCH(B1393,B$1:B1393,0)=ROW(B1393),B1393&amp;";","")</f>
        <v/>
      </c>
      <c r="AG1393" s="10" t="str">
        <f>IF(MATCH(C1393,C$1:C1393,0)=ROW(C1393),C1393&amp;";","")</f>
        <v/>
      </c>
      <c r="AH1393" s="10" t="str">
        <f ca="1">IF(MATCH(D1393,D$1:D1393,0)=ROW(D1393),D1393&amp;";","")</f>
        <v/>
      </c>
      <c r="AI1393" s="10" t="e">
        <f ca="1">IF(MATCH(E1393,E$1:E1393,0)=ROW(E1393),E1393&amp;";","")</f>
        <v>#VALUE!</v>
      </c>
    </row>
    <row r="1394" spans="1:35">
      <c r="A1394" s="10">
        <v>1373</v>
      </c>
      <c r="B1394" s="10" t="str">
        <f ca="1">'Application For TE&amp;GOTS'!X1435</f>
        <v/>
      </c>
      <c r="C1394" s="10">
        <f>'Application For TE&amp;GOTS'!$D1435</f>
        <v>0</v>
      </c>
      <c r="D1394" s="10" t="str" cm="1">
        <f t="array" aca="1" ref="D1394" ca="1">IFERROR(INDIRECT("'Application For TE&amp;GOTS'!L"&amp;'Application For TE&amp;GOTS'!S1435),"")</f>
        <v/>
      </c>
      <c r="E1394" s="10" t="e">
        <f ca="1">'Application For TE&amp;GOTS'!AF1435</f>
        <v>#VALUE!</v>
      </c>
      <c r="F1394" s="10" t="str">
        <f ca="1">IFERROR(LEFT('Application For TE&amp;GOTS'!AH1435,LEN('Application For TE&amp;GOTS'!AH1435)-2),"")</f>
        <v/>
      </c>
      <c r="G1394" s="10" t="e">
        <f ca="1">'Application For TE&amp;GOTS'!AI1435</f>
        <v>#VALUE!</v>
      </c>
      <c r="AF1394" s="10" t="str">
        <f ca="1">IF(MATCH(B1394,B$1:B1394,0)=ROW(B1394),B1394&amp;";","")</f>
        <v/>
      </c>
      <c r="AG1394" s="10" t="str">
        <f>IF(MATCH(C1394,C$1:C1394,0)=ROW(C1394),C1394&amp;";","")</f>
        <v/>
      </c>
      <c r="AH1394" s="10" t="str">
        <f ca="1">IF(MATCH(D1394,D$1:D1394,0)=ROW(D1394),D1394&amp;";","")</f>
        <v/>
      </c>
      <c r="AI1394" s="10" t="e">
        <f ca="1">IF(MATCH(E1394,E$1:E1394,0)=ROW(E1394),E1394&amp;";","")</f>
        <v>#VALUE!</v>
      </c>
    </row>
    <row r="1395" spans="1:35">
      <c r="A1395" s="10">
        <v>1374</v>
      </c>
      <c r="B1395" s="10" t="str">
        <f ca="1">'Application For TE&amp;GOTS'!X1436</f>
        <v/>
      </c>
      <c r="C1395" s="10">
        <f>'Application For TE&amp;GOTS'!$D1436</f>
        <v>0</v>
      </c>
      <c r="D1395" s="10" t="str" cm="1">
        <f t="array" aca="1" ref="D1395" ca="1">IFERROR(INDIRECT("'Application For TE&amp;GOTS'!L"&amp;'Application For TE&amp;GOTS'!S1436),"")</f>
        <v/>
      </c>
      <c r="E1395" s="10" t="e">
        <f ca="1">'Application For TE&amp;GOTS'!AF1436</f>
        <v>#VALUE!</v>
      </c>
      <c r="F1395" s="10" t="str">
        <f ca="1">IFERROR(LEFT('Application For TE&amp;GOTS'!AH1436,LEN('Application For TE&amp;GOTS'!AH1436)-2),"")</f>
        <v/>
      </c>
      <c r="G1395" s="10" t="e">
        <f ca="1">'Application For TE&amp;GOTS'!AI1436</f>
        <v>#VALUE!</v>
      </c>
      <c r="AF1395" s="10" t="str">
        <f ca="1">IF(MATCH(B1395,B$1:B1395,0)=ROW(B1395),B1395&amp;";","")</f>
        <v/>
      </c>
      <c r="AG1395" s="10" t="str">
        <f>IF(MATCH(C1395,C$1:C1395,0)=ROW(C1395),C1395&amp;";","")</f>
        <v/>
      </c>
      <c r="AH1395" s="10" t="str">
        <f ca="1">IF(MATCH(D1395,D$1:D1395,0)=ROW(D1395),D1395&amp;";","")</f>
        <v/>
      </c>
      <c r="AI1395" s="10" t="e">
        <f ca="1">IF(MATCH(E1395,E$1:E1395,0)=ROW(E1395),E1395&amp;";","")</f>
        <v>#VALUE!</v>
      </c>
    </row>
    <row r="1396" spans="1:35">
      <c r="A1396" s="10">
        <v>1375</v>
      </c>
      <c r="B1396" s="10" t="str">
        <f ca="1">'Application For TE&amp;GOTS'!X1437</f>
        <v/>
      </c>
      <c r="C1396" s="10">
        <f>'Application For TE&amp;GOTS'!$D1437</f>
        <v>0</v>
      </c>
      <c r="D1396" s="10" t="str" cm="1">
        <f t="array" aca="1" ref="D1396" ca="1">IFERROR(INDIRECT("'Application For TE&amp;GOTS'!L"&amp;'Application For TE&amp;GOTS'!S1437),"")</f>
        <v/>
      </c>
      <c r="E1396" s="10" t="e">
        <f ca="1">'Application For TE&amp;GOTS'!AF1437</f>
        <v>#VALUE!</v>
      </c>
      <c r="F1396" s="10" t="str">
        <f ca="1">IFERROR(LEFT('Application For TE&amp;GOTS'!AH1437,LEN('Application For TE&amp;GOTS'!AH1437)-2),"")</f>
        <v/>
      </c>
      <c r="G1396" s="10" t="e">
        <f ca="1">'Application For TE&amp;GOTS'!AI1437</f>
        <v>#VALUE!</v>
      </c>
      <c r="AF1396" s="10" t="str">
        <f ca="1">IF(MATCH(B1396,B$1:B1396,0)=ROW(B1396),B1396&amp;";","")</f>
        <v/>
      </c>
      <c r="AG1396" s="10" t="str">
        <f>IF(MATCH(C1396,C$1:C1396,0)=ROW(C1396),C1396&amp;";","")</f>
        <v/>
      </c>
      <c r="AH1396" s="10" t="str">
        <f ca="1">IF(MATCH(D1396,D$1:D1396,0)=ROW(D1396),D1396&amp;";","")</f>
        <v/>
      </c>
      <c r="AI1396" s="10" t="e">
        <f ca="1">IF(MATCH(E1396,E$1:E1396,0)=ROW(E1396),E1396&amp;";","")</f>
        <v>#VALUE!</v>
      </c>
    </row>
    <row r="1397" spans="1:35">
      <c r="A1397" s="10">
        <v>1376</v>
      </c>
      <c r="B1397" s="10" t="str">
        <f ca="1">'Application For TE&amp;GOTS'!X1438</f>
        <v/>
      </c>
      <c r="C1397" s="10">
        <f>'Application For TE&amp;GOTS'!$D1438</f>
        <v>0</v>
      </c>
      <c r="D1397" s="10" t="str" cm="1">
        <f t="array" aca="1" ref="D1397" ca="1">IFERROR(INDIRECT("'Application For TE&amp;GOTS'!L"&amp;'Application For TE&amp;GOTS'!S1438),"")</f>
        <v/>
      </c>
      <c r="E1397" s="10" t="e">
        <f ca="1">'Application For TE&amp;GOTS'!AF1438</f>
        <v>#VALUE!</v>
      </c>
      <c r="F1397" s="10" t="str">
        <f ca="1">IFERROR(LEFT('Application For TE&amp;GOTS'!AH1438,LEN('Application For TE&amp;GOTS'!AH1438)-2),"")</f>
        <v/>
      </c>
      <c r="G1397" s="10" t="e">
        <f ca="1">'Application For TE&amp;GOTS'!AI1438</f>
        <v>#VALUE!</v>
      </c>
      <c r="AF1397" s="10" t="str">
        <f ca="1">IF(MATCH(B1397,B$1:B1397,0)=ROW(B1397),B1397&amp;";","")</f>
        <v/>
      </c>
      <c r="AG1397" s="10" t="str">
        <f>IF(MATCH(C1397,C$1:C1397,0)=ROW(C1397),C1397&amp;";","")</f>
        <v/>
      </c>
      <c r="AH1397" s="10" t="str">
        <f ca="1">IF(MATCH(D1397,D$1:D1397,0)=ROW(D1397),D1397&amp;";","")</f>
        <v/>
      </c>
      <c r="AI1397" s="10" t="e">
        <f ca="1">IF(MATCH(E1397,E$1:E1397,0)=ROW(E1397),E1397&amp;";","")</f>
        <v>#VALUE!</v>
      </c>
    </row>
    <row r="1398" spans="1:35">
      <c r="A1398" s="10">
        <v>1377</v>
      </c>
      <c r="B1398" s="10" t="str">
        <f ca="1">'Application For TE&amp;GOTS'!X1439</f>
        <v/>
      </c>
      <c r="C1398" s="10">
        <f>'Application For TE&amp;GOTS'!$D1439</f>
        <v>0</v>
      </c>
      <c r="D1398" s="10" t="str" cm="1">
        <f t="array" aca="1" ref="D1398" ca="1">IFERROR(INDIRECT("'Application For TE&amp;GOTS'!L"&amp;'Application For TE&amp;GOTS'!S1439),"")</f>
        <v/>
      </c>
      <c r="E1398" s="10" t="e">
        <f ca="1">'Application For TE&amp;GOTS'!AF1439</f>
        <v>#VALUE!</v>
      </c>
      <c r="F1398" s="10" t="str">
        <f ca="1">IFERROR(LEFT('Application For TE&amp;GOTS'!AH1439,LEN('Application For TE&amp;GOTS'!AH1439)-2),"")</f>
        <v/>
      </c>
      <c r="G1398" s="10" t="e">
        <f ca="1">'Application For TE&amp;GOTS'!AI1439</f>
        <v>#VALUE!</v>
      </c>
      <c r="AF1398" s="10" t="str">
        <f ca="1">IF(MATCH(B1398,B$1:B1398,0)=ROW(B1398),B1398&amp;";","")</f>
        <v/>
      </c>
      <c r="AG1398" s="10" t="str">
        <f>IF(MATCH(C1398,C$1:C1398,0)=ROW(C1398),C1398&amp;";","")</f>
        <v/>
      </c>
      <c r="AH1398" s="10" t="str">
        <f ca="1">IF(MATCH(D1398,D$1:D1398,0)=ROW(D1398),D1398&amp;";","")</f>
        <v/>
      </c>
      <c r="AI1398" s="10" t="e">
        <f ca="1">IF(MATCH(E1398,E$1:E1398,0)=ROW(E1398),E1398&amp;";","")</f>
        <v>#VALUE!</v>
      </c>
    </row>
    <row r="1399" spans="1:35">
      <c r="A1399" s="10">
        <v>1378</v>
      </c>
      <c r="B1399" s="10" t="str">
        <f ca="1">'Application For TE&amp;GOTS'!X1440</f>
        <v/>
      </c>
      <c r="C1399" s="10">
        <f>'Application For TE&amp;GOTS'!$D1440</f>
        <v>0</v>
      </c>
      <c r="D1399" s="10" t="str" cm="1">
        <f t="array" aca="1" ref="D1399" ca="1">IFERROR(INDIRECT("'Application For TE&amp;GOTS'!L"&amp;'Application For TE&amp;GOTS'!S1440),"")</f>
        <v/>
      </c>
      <c r="E1399" s="10" t="e">
        <f ca="1">'Application For TE&amp;GOTS'!AF1440</f>
        <v>#VALUE!</v>
      </c>
      <c r="F1399" s="10" t="str">
        <f ca="1">IFERROR(LEFT('Application For TE&amp;GOTS'!AH1440,LEN('Application For TE&amp;GOTS'!AH1440)-2),"")</f>
        <v/>
      </c>
      <c r="G1399" s="10" t="e">
        <f ca="1">'Application For TE&amp;GOTS'!AI1440</f>
        <v>#VALUE!</v>
      </c>
      <c r="AF1399" s="10" t="str">
        <f ca="1">IF(MATCH(B1399,B$1:B1399,0)=ROW(B1399),B1399&amp;";","")</f>
        <v/>
      </c>
      <c r="AG1399" s="10" t="str">
        <f>IF(MATCH(C1399,C$1:C1399,0)=ROW(C1399),C1399&amp;";","")</f>
        <v/>
      </c>
      <c r="AH1399" s="10" t="str">
        <f ca="1">IF(MATCH(D1399,D$1:D1399,0)=ROW(D1399),D1399&amp;";","")</f>
        <v/>
      </c>
      <c r="AI1399" s="10" t="e">
        <f ca="1">IF(MATCH(E1399,E$1:E1399,0)=ROW(E1399),E1399&amp;";","")</f>
        <v>#VALUE!</v>
      </c>
    </row>
    <row r="1400" spans="1:35">
      <c r="A1400" s="10">
        <v>1379</v>
      </c>
      <c r="B1400" s="10" t="str">
        <f ca="1">'Application For TE&amp;GOTS'!X1441</f>
        <v/>
      </c>
      <c r="C1400" s="10">
        <f>'Application For TE&amp;GOTS'!$D1441</f>
        <v>0</v>
      </c>
      <c r="D1400" s="10" t="str" cm="1">
        <f t="array" aca="1" ref="D1400" ca="1">IFERROR(INDIRECT("'Application For TE&amp;GOTS'!L"&amp;'Application For TE&amp;GOTS'!S1441),"")</f>
        <v/>
      </c>
      <c r="E1400" s="10" t="e">
        <f ca="1">'Application For TE&amp;GOTS'!AF1441</f>
        <v>#VALUE!</v>
      </c>
      <c r="F1400" s="10" t="str">
        <f ca="1">IFERROR(LEFT('Application For TE&amp;GOTS'!AH1441,LEN('Application For TE&amp;GOTS'!AH1441)-2),"")</f>
        <v/>
      </c>
      <c r="G1400" s="10" t="e">
        <f ca="1">'Application For TE&amp;GOTS'!AI1441</f>
        <v>#VALUE!</v>
      </c>
      <c r="AF1400" s="10" t="str">
        <f ca="1">IF(MATCH(B1400,B$1:B1400,0)=ROW(B1400),B1400&amp;";","")</f>
        <v/>
      </c>
      <c r="AG1400" s="10" t="str">
        <f>IF(MATCH(C1400,C$1:C1400,0)=ROW(C1400),C1400&amp;";","")</f>
        <v/>
      </c>
      <c r="AH1400" s="10" t="str">
        <f ca="1">IF(MATCH(D1400,D$1:D1400,0)=ROW(D1400),D1400&amp;";","")</f>
        <v/>
      </c>
      <c r="AI1400" s="10" t="e">
        <f ca="1">IF(MATCH(E1400,E$1:E1400,0)=ROW(E1400),E1400&amp;";","")</f>
        <v>#VALUE!</v>
      </c>
    </row>
    <row r="1401" spans="1:35">
      <c r="A1401" s="10">
        <v>1380</v>
      </c>
      <c r="B1401" s="10" t="str">
        <f ca="1">'Application For TE&amp;GOTS'!X1442</f>
        <v/>
      </c>
      <c r="C1401" s="10">
        <f>'Application For TE&amp;GOTS'!$D1442</f>
        <v>0</v>
      </c>
      <c r="D1401" s="10" t="str" cm="1">
        <f t="array" aca="1" ref="D1401" ca="1">IFERROR(INDIRECT("'Application For TE&amp;GOTS'!L"&amp;'Application For TE&amp;GOTS'!S1442),"")</f>
        <v/>
      </c>
      <c r="E1401" s="10" t="e">
        <f ca="1">'Application For TE&amp;GOTS'!AF1442</f>
        <v>#VALUE!</v>
      </c>
      <c r="F1401" s="10" t="str">
        <f ca="1">IFERROR(LEFT('Application For TE&amp;GOTS'!AH1442,LEN('Application For TE&amp;GOTS'!AH1442)-2),"")</f>
        <v/>
      </c>
      <c r="G1401" s="10" t="e">
        <f ca="1">'Application For TE&amp;GOTS'!AI1442</f>
        <v>#VALUE!</v>
      </c>
      <c r="AF1401" s="10" t="str">
        <f ca="1">IF(MATCH(B1401,B$1:B1401,0)=ROW(B1401),B1401&amp;";","")</f>
        <v/>
      </c>
      <c r="AG1401" s="10" t="str">
        <f>IF(MATCH(C1401,C$1:C1401,0)=ROW(C1401),C1401&amp;";","")</f>
        <v/>
      </c>
      <c r="AH1401" s="10" t="str">
        <f ca="1">IF(MATCH(D1401,D$1:D1401,0)=ROW(D1401),D1401&amp;";","")</f>
        <v/>
      </c>
      <c r="AI1401" s="10" t="e">
        <f ca="1">IF(MATCH(E1401,E$1:E1401,0)=ROW(E1401),E1401&amp;";","")</f>
        <v>#VALUE!</v>
      </c>
    </row>
    <row r="1402" spans="1:35">
      <c r="A1402" s="10">
        <v>1381</v>
      </c>
      <c r="B1402" s="10" t="str">
        <f ca="1">'Application For TE&amp;GOTS'!X1443</f>
        <v/>
      </c>
      <c r="C1402" s="10">
        <f>'Application For TE&amp;GOTS'!$D1443</f>
        <v>0</v>
      </c>
      <c r="D1402" s="10" t="str" cm="1">
        <f t="array" aca="1" ref="D1402" ca="1">IFERROR(INDIRECT("'Application For TE&amp;GOTS'!L"&amp;'Application For TE&amp;GOTS'!S1443),"")</f>
        <v/>
      </c>
      <c r="E1402" s="10" t="e">
        <f ca="1">'Application For TE&amp;GOTS'!AF1443</f>
        <v>#VALUE!</v>
      </c>
      <c r="F1402" s="10" t="str">
        <f ca="1">IFERROR(LEFT('Application For TE&amp;GOTS'!AH1443,LEN('Application For TE&amp;GOTS'!AH1443)-2),"")</f>
        <v/>
      </c>
      <c r="G1402" s="10" t="e">
        <f ca="1">'Application For TE&amp;GOTS'!AI1443</f>
        <v>#VALUE!</v>
      </c>
      <c r="AF1402" s="10" t="str">
        <f ca="1">IF(MATCH(B1402,B$1:B1402,0)=ROW(B1402),B1402&amp;";","")</f>
        <v/>
      </c>
      <c r="AG1402" s="10" t="str">
        <f>IF(MATCH(C1402,C$1:C1402,0)=ROW(C1402),C1402&amp;";","")</f>
        <v/>
      </c>
      <c r="AH1402" s="10" t="str">
        <f ca="1">IF(MATCH(D1402,D$1:D1402,0)=ROW(D1402),D1402&amp;";","")</f>
        <v/>
      </c>
      <c r="AI1402" s="10" t="e">
        <f ca="1">IF(MATCH(E1402,E$1:E1402,0)=ROW(E1402),E1402&amp;";","")</f>
        <v>#VALUE!</v>
      </c>
    </row>
    <row r="1403" spans="1:35">
      <c r="A1403" s="10">
        <v>1382</v>
      </c>
      <c r="B1403" s="10" t="str">
        <f ca="1">'Application For TE&amp;GOTS'!X1444</f>
        <v/>
      </c>
      <c r="C1403" s="10">
        <f>'Application For TE&amp;GOTS'!$D1444</f>
        <v>0</v>
      </c>
      <c r="D1403" s="10" t="str" cm="1">
        <f t="array" aca="1" ref="D1403" ca="1">IFERROR(INDIRECT("'Application For TE&amp;GOTS'!L"&amp;'Application For TE&amp;GOTS'!S1444),"")</f>
        <v/>
      </c>
      <c r="E1403" s="10" t="e">
        <f ca="1">'Application For TE&amp;GOTS'!AF1444</f>
        <v>#VALUE!</v>
      </c>
      <c r="F1403" s="10" t="str">
        <f ca="1">IFERROR(LEFT('Application For TE&amp;GOTS'!AH1444,LEN('Application For TE&amp;GOTS'!AH1444)-2),"")</f>
        <v/>
      </c>
      <c r="G1403" s="10" t="e">
        <f ca="1">'Application For TE&amp;GOTS'!AI1444</f>
        <v>#VALUE!</v>
      </c>
      <c r="AF1403" s="10" t="str">
        <f ca="1">IF(MATCH(B1403,B$1:B1403,0)=ROW(B1403),B1403&amp;";","")</f>
        <v/>
      </c>
      <c r="AG1403" s="10" t="str">
        <f>IF(MATCH(C1403,C$1:C1403,0)=ROW(C1403),C1403&amp;";","")</f>
        <v/>
      </c>
      <c r="AH1403" s="10" t="str">
        <f ca="1">IF(MATCH(D1403,D$1:D1403,0)=ROW(D1403),D1403&amp;";","")</f>
        <v/>
      </c>
      <c r="AI1403" s="10" t="e">
        <f ca="1">IF(MATCH(E1403,E$1:E1403,0)=ROW(E1403),E1403&amp;";","")</f>
        <v>#VALUE!</v>
      </c>
    </row>
    <row r="1404" spans="1:35">
      <c r="A1404" s="10">
        <v>1383</v>
      </c>
      <c r="B1404" s="10" t="str">
        <f ca="1">'Application For TE&amp;GOTS'!X1445</f>
        <v/>
      </c>
      <c r="C1404" s="10">
        <f>'Application For TE&amp;GOTS'!$D1445</f>
        <v>0</v>
      </c>
      <c r="D1404" s="10" t="str" cm="1">
        <f t="array" aca="1" ref="D1404" ca="1">IFERROR(INDIRECT("'Application For TE&amp;GOTS'!L"&amp;'Application For TE&amp;GOTS'!S1445),"")</f>
        <v/>
      </c>
      <c r="E1404" s="10" t="e">
        <f ca="1">'Application For TE&amp;GOTS'!AF1445</f>
        <v>#VALUE!</v>
      </c>
      <c r="F1404" s="10" t="str">
        <f ca="1">IFERROR(LEFT('Application For TE&amp;GOTS'!AH1445,LEN('Application For TE&amp;GOTS'!AH1445)-2),"")</f>
        <v/>
      </c>
      <c r="G1404" s="10" t="e">
        <f ca="1">'Application For TE&amp;GOTS'!AI1445</f>
        <v>#VALUE!</v>
      </c>
      <c r="AF1404" s="10" t="str">
        <f ca="1">IF(MATCH(B1404,B$1:B1404,0)=ROW(B1404),B1404&amp;";","")</f>
        <v/>
      </c>
      <c r="AG1404" s="10" t="str">
        <f>IF(MATCH(C1404,C$1:C1404,0)=ROW(C1404),C1404&amp;";","")</f>
        <v/>
      </c>
      <c r="AH1404" s="10" t="str">
        <f ca="1">IF(MATCH(D1404,D$1:D1404,0)=ROW(D1404),D1404&amp;";","")</f>
        <v/>
      </c>
      <c r="AI1404" s="10" t="e">
        <f ca="1">IF(MATCH(E1404,E$1:E1404,0)=ROW(E1404),E1404&amp;";","")</f>
        <v>#VALUE!</v>
      </c>
    </row>
    <row r="1405" spans="1:35">
      <c r="A1405" s="10">
        <v>1384</v>
      </c>
      <c r="B1405" s="10" t="str">
        <f ca="1">'Application For TE&amp;GOTS'!X1446</f>
        <v/>
      </c>
      <c r="C1405" s="10">
        <f>'Application For TE&amp;GOTS'!$D1446</f>
        <v>0</v>
      </c>
      <c r="D1405" s="10" t="str" cm="1">
        <f t="array" aca="1" ref="D1405" ca="1">IFERROR(INDIRECT("'Application For TE&amp;GOTS'!L"&amp;'Application For TE&amp;GOTS'!S1446),"")</f>
        <v/>
      </c>
      <c r="E1405" s="10" t="e">
        <f ca="1">'Application For TE&amp;GOTS'!AF1446</f>
        <v>#VALUE!</v>
      </c>
      <c r="F1405" s="10" t="str">
        <f ca="1">IFERROR(LEFT('Application For TE&amp;GOTS'!AH1446,LEN('Application For TE&amp;GOTS'!AH1446)-2),"")</f>
        <v/>
      </c>
      <c r="G1405" s="10" t="e">
        <f ca="1">'Application For TE&amp;GOTS'!AI1446</f>
        <v>#VALUE!</v>
      </c>
      <c r="AF1405" s="10" t="str">
        <f ca="1">IF(MATCH(B1405,B$1:B1405,0)=ROW(B1405),B1405&amp;";","")</f>
        <v/>
      </c>
      <c r="AG1405" s="10" t="str">
        <f>IF(MATCH(C1405,C$1:C1405,0)=ROW(C1405),C1405&amp;";","")</f>
        <v/>
      </c>
      <c r="AH1405" s="10" t="str">
        <f ca="1">IF(MATCH(D1405,D$1:D1405,0)=ROW(D1405),D1405&amp;";","")</f>
        <v/>
      </c>
      <c r="AI1405" s="10" t="e">
        <f ca="1">IF(MATCH(E1405,E$1:E1405,0)=ROW(E1405),E1405&amp;";","")</f>
        <v>#VALUE!</v>
      </c>
    </row>
    <row r="1406" spans="1:35">
      <c r="A1406" s="10">
        <v>1385</v>
      </c>
      <c r="B1406" s="10" t="str">
        <f ca="1">'Application For TE&amp;GOTS'!X1447</f>
        <v/>
      </c>
      <c r="C1406" s="10">
        <f>'Application For TE&amp;GOTS'!$D1447</f>
        <v>0</v>
      </c>
      <c r="D1406" s="10" t="str" cm="1">
        <f t="array" aca="1" ref="D1406" ca="1">IFERROR(INDIRECT("'Application For TE&amp;GOTS'!L"&amp;'Application For TE&amp;GOTS'!S1447),"")</f>
        <v/>
      </c>
      <c r="E1406" s="10" t="e">
        <f ca="1">'Application For TE&amp;GOTS'!AF1447</f>
        <v>#VALUE!</v>
      </c>
      <c r="F1406" s="10" t="str">
        <f ca="1">IFERROR(LEFT('Application For TE&amp;GOTS'!AH1447,LEN('Application For TE&amp;GOTS'!AH1447)-2),"")</f>
        <v/>
      </c>
      <c r="G1406" s="10" t="e">
        <f ca="1">'Application For TE&amp;GOTS'!AI1447</f>
        <v>#VALUE!</v>
      </c>
      <c r="AF1406" s="10" t="str">
        <f ca="1">IF(MATCH(B1406,B$1:B1406,0)=ROW(B1406),B1406&amp;";","")</f>
        <v/>
      </c>
      <c r="AG1406" s="10" t="str">
        <f>IF(MATCH(C1406,C$1:C1406,0)=ROW(C1406),C1406&amp;";","")</f>
        <v/>
      </c>
      <c r="AH1406" s="10" t="str">
        <f ca="1">IF(MATCH(D1406,D$1:D1406,0)=ROW(D1406),D1406&amp;";","")</f>
        <v/>
      </c>
      <c r="AI1406" s="10" t="e">
        <f ca="1">IF(MATCH(E1406,E$1:E1406,0)=ROW(E1406),E1406&amp;";","")</f>
        <v>#VALUE!</v>
      </c>
    </row>
    <row r="1407" spans="1:35">
      <c r="A1407" s="10">
        <v>1386</v>
      </c>
      <c r="B1407" s="10" t="str">
        <f ca="1">'Application For TE&amp;GOTS'!X1448</f>
        <v/>
      </c>
      <c r="C1407" s="10">
        <f>'Application For TE&amp;GOTS'!$D1448</f>
        <v>0</v>
      </c>
      <c r="D1407" s="10" t="str" cm="1">
        <f t="array" aca="1" ref="D1407" ca="1">IFERROR(INDIRECT("'Application For TE&amp;GOTS'!L"&amp;'Application For TE&amp;GOTS'!S1448),"")</f>
        <v/>
      </c>
      <c r="E1407" s="10" t="e">
        <f ca="1">'Application For TE&amp;GOTS'!AF1448</f>
        <v>#VALUE!</v>
      </c>
      <c r="F1407" s="10" t="str">
        <f ca="1">IFERROR(LEFT('Application For TE&amp;GOTS'!AH1448,LEN('Application For TE&amp;GOTS'!AH1448)-2),"")</f>
        <v/>
      </c>
      <c r="G1407" s="10" t="e">
        <f ca="1">'Application For TE&amp;GOTS'!AI1448</f>
        <v>#VALUE!</v>
      </c>
      <c r="AF1407" s="10" t="str">
        <f ca="1">IF(MATCH(B1407,B$1:B1407,0)=ROW(B1407),B1407&amp;";","")</f>
        <v/>
      </c>
      <c r="AG1407" s="10" t="str">
        <f>IF(MATCH(C1407,C$1:C1407,0)=ROW(C1407),C1407&amp;";","")</f>
        <v/>
      </c>
      <c r="AH1407" s="10" t="str">
        <f ca="1">IF(MATCH(D1407,D$1:D1407,0)=ROW(D1407),D1407&amp;";","")</f>
        <v/>
      </c>
      <c r="AI1407" s="10" t="e">
        <f ca="1">IF(MATCH(E1407,E$1:E1407,0)=ROW(E1407),E1407&amp;";","")</f>
        <v>#VALUE!</v>
      </c>
    </row>
    <row r="1408" spans="1:35">
      <c r="A1408" s="10">
        <v>1387</v>
      </c>
      <c r="B1408" s="10" t="str">
        <f ca="1">'Application For TE&amp;GOTS'!X1449</f>
        <v/>
      </c>
      <c r="C1408" s="10">
        <f>'Application For TE&amp;GOTS'!$D1449</f>
        <v>0</v>
      </c>
      <c r="D1408" s="10" t="str" cm="1">
        <f t="array" aca="1" ref="D1408" ca="1">IFERROR(INDIRECT("'Application For TE&amp;GOTS'!L"&amp;'Application For TE&amp;GOTS'!S1449),"")</f>
        <v/>
      </c>
      <c r="E1408" s="10" t="e">
        <f ca="1">'Application For TE&amp;GOTS'!AF1449</f>
        <v>#VALUE!</v>
      </c>
      <c r="F1408" s="10" t="str">
        <f ca="1">IFERROR(LEFT('Application For TE&amp;GOTS'!AH1449,LEN('Application For TE&amp;GOTS'!AH1449)-2),"")</f>
        <v/>
      </c>
      <c r="G1408" s="10" t="e">
        <f ca="1">'Application For TE&amp;GOTS'!AI1449</f>
        <v>#VALUE!</v>
      </c>
      <c r="AF1408" s="10" t="str">
        <f ca="1">IF(MATCH(B1408,B$1:B1408,0)=ROW(B1408),B1408&amp;";","")</f>
        <v/>
      </c>
      <c r="AG1408" s="10" t="str">
        <f>IF(MATCH(C1408,C$1:C1408,0)=ROW(C1408),C1408&amp;";","")</f>
        <v/>
      </c>
      <c r="AH1408" s="10" t="str">
        <f ca="1">IF(MATCH(D1408,D$1:D1408,0)=ROW(D1408),D1408&amp;";","")</f>
        <v/>
      </c>
      <c r="AI1408" s="10" t="e">
        <f ca="1">IF(MATCH(E1408,E$1:E1408,0)=ROW(E1408),E1408&amp;";","")</f>
        <v>#VALUE!</v>
      </c>
    </row>
    <row r="1409" spans="1:35">
      <c r="A1409" s="10">
        <v>1388</v>
      </c>
      <c r="B1409" s="10" t="str">
        <f ca="1">'Application For TE&amp;GOTS'!X1450</f>
        <v/>
      </c>
      <c r="C1409" s="10">
        <f>'Application For TE&amp;GOTS'!$D1450</f>
        <v>0</v>
      </c>
      <c r="D1409" s="10" t="str" cm="1">
        <f t="array" aca="1" ref="D1409" ca="1">IFERROR(INDIRECT("'Application For TE&amp;GOTS'!L"&amp;'Application For TE&amp;GOTS'!S1450),"")</f>
        <v/>
      </c>
      <c r="E1409" s="10" t="e">
        <f ca="1">'Application For TE&amp;GOTS'!AF1450</f>
        <v>#VALUE!</v>
      </c>
      <c r="F1409" s="10" t="str">
        <f ca="1">IFERROR(LEFT('Application For TE&amp;GOTS'!AH1450,LEN('Application For TE&amp;GOTS'!AH1450)-2),"")</f>
        <v/>
      </c>
      <c r="G1409" s="10" t="e">
        <f ca="1">'Application For TE&amp;GOTS'!AI1450</f>
        <v>#VALUE!</v>
      </c>
      <c r="AF1409" s="10" t="str">
        <f ca="1">IF(MATCH(B1409,B$1:B1409,0)=ROW(B1409),B1409&amp;";","")</f>
        <v/>
      </c>
      <c r="AG1409" s="10" t="str">
        <f>IF(MATCH(C1409,C$1:C1409,0)=ROW(C1409),C1409&amp;";","")</f>
        <v/>
      </c>
      <c r="AH1409" s="10" t="str">
        <f ca="1">IF(MATCH(D1409,D$1:D1409,0)=ROW(D1409),D1409&amp;";","")</f>
        <v/>
      </c>
      <c r="AI1409" s="10" t="e">
        <f ca="1">IF(MATCH(E1409,E$1:E1409,0)=ROW(E1409),E1409&amp;";","")</f>
        <v>#VALUE!</v>
      </c>
    </row>
    <row r="1410" spans="1:35">
      <c r="A1410" s="10">
        <v>1389</v>
      </c>
      <c r="B1410" s="10" t="str">
        <f ca="1">'Application For TE&amp;GOTS'!X1451</f>
        <v/>
      </c>
      <c r="C1410" s="10">
        <f>'Application For TE&amp;GOTS'!$D1451</f>
        <v>0</v>
      </c>
      <c r="D1410" s="10" t="str" cm="1">
        <f t="array" aca="1" ref="D1410" ca="1">IFERROR(INDIRECT("'Application For TE&amp;GOTS'!L"&amp;'Application For TE&amp;GOTS'!S1451),"")</f>
        <v/>
      </c>
      <c r="E1410" s="10" t="e">
        <f ca="1">'Application For TE&amp;GOTS'!AF1451</f>
        <v>#VALUE!</v>
      </c>
      <c r="F1410" s="10" t="str">
        <f ca="1">IFERROR(LEFT('Application For TE&amp;GOTS'!AH1451,LEN('Application For TE&amp;GOTS'!AH1451)-2),"")</f>
        <v/>
      </c>
      <c r="G1410" s="10" t="e">
        <f ca="1">'Application For TE&amp;GOTS'!AI1451</f>
        <v>#VALUE!</v>
      </c>
      <c r="AF1410" s="10" t="str">
        <f ca="1">IF(MATCH(B1410,B$1:B1410,0)=ROW(B1410),B1410&amp;";","")</f>
        <v/>
      </c>
      <c r="AG1410" s="10" t="str">
        <f>IF(MATCH(C1410,C$1:C1410,0)=ROW(C1410),C1410&amp;";","")</f>
        <v/>
      </c>
      <c r="AH1410" s="10" t="str">
        <f ca="1">IF(MATCH(D1410,D$1:D1410,0)=ROW(D1410),D1410&amp;";","")</f>
        <v/>
      </c>
      <c r="AI1410" s="10" t="e">
        <f ca="1">IF(MATCH(E1410,E$1:E1410,0)=ROW(E1410),E1410&amp;";","")</f>
        <v>#VALUE!</v>
      </c>
    </row>
    <row r="1411" spans="1:35">
      <c r="A1411" s="10">
        <v>1390</v>
      </c>
      <c r="B1411" s="10" t="str">
        <f ca="1">'Application For TE&amp;GOTS'!X1452</f>
        <v/>
      </c>
      <c r="C1411" s="10">
        <f>'Application For TE&amp;GOTS'!$D1452</f>
        <v>0</v>
      </c>
      <c r="D1411" s="10" t="str" cm="1">
        <f t="array" aca="1" ref="D1411" ca="1">IFERROR(INDIRECT("'Application For TE&amp;GOTS'!L"&amp;'Application For TE&amp;GOTS'!S1452),"")</f>
        <v/>
      </c>
      <c r="E1411" s="10" t="e">
        <f ca="1">'Application For TE&amp;GOTS'!AF1452</f>
        <v>#VALUE!</v>
      </c>
      <c r="F1411" s="10" t="str">
        <f ca="1">IFERROR(LEFT('Application For TE&amp;GOTS'!AH1452,LEN('Application For TE&amp;GOTS'!AH1452)-2),"")</f>
        <v/>
      </c>
      <c r="G1411" s="10" t="e">
        <f ca="1">'Application For TE&amp;GOTS'!AI1452</f>
        <v>#VALUE!</v>
      </c>
      <c r="AF1411" s="10" t="str">
        <f ca="1">IF(MATCH(B1411,B$1:B1411,0)=ROW(B1411),B1411&amp;";","")</f>
        <v/>
      </c>
      <c r="AG1411" s="10" t="str">
        <f>IF(MATCH(C1411,C$1:C1411,0)=ROW(C1411),C1411&amp;";","")</f>
        <v/>
      </c>
      <c r="AH1411" s="10" t="str">
        <f ca="1">IF(MATCH(D1411,D$1:D1411,0)=ROW(D1411),D1411&amp;";","")</f>
        <v/>
      </c>
      <c r="AI1411" s="10" t="e">
        <f ca="1">IF(MATCH(E1411,E$1:E1411,0)=ROW(E1411),E1411&amp;";","")</f>
        <v>#VALUE!</v>
      </c>
    </row>
    <row r="1412" spans="1:35">
      <c r="A1412" s="10">
        <v>1391</v>
      </c>
      <c r="B1412" s="10" t="str">
        <f ca="1">'Application For TE&amp;GOTS'!X1453</f>
        <v/>
      </c>
      <c r="C1412" s="10">
        <f>'Application For TE&amp;GOTS'!$D1453</f>
        <v>0</v>
      </c>
      <c r="D1412" s="10" t="str" cm="1">
        <f t="array" aca="1" ref="D1412" ca="1">IFERROR(INDIRECT("'Application For TE&amp;GOTS'!L"&amp;'Application For TE&amp;GOTS'!S1453),"")</f>
        <v/>
      </c>
      <c r="E1412" s="10" t="e">
        <f ca="1">'Application For TE&amp;GOTS'!AF1453</f>
        <v>#VALUE!</v>
      </c>
      <c r="F1412" s="10" t="str">
        <f ca="1">IFERROR(LEFT('Application For TE&amp;GOTS'!AH1453,LEN('Application For TE&amp;GOTS'!AH1453)-2),"")</f>
        <v/>
      </c>
      <c r="G1412" s="10" t="e">
        <f ca="1">'Application For TE&amp;GOTS'!AI1453</f>
        <v>#VALUE!</v>
      </c>
      <c r="AF1412" s="10" t="str">
        <f ca="1">IF(MATCH(B1412,B$1:B1412,0)=ROW(B1412),B1412&amp;";","")</f>
        <v/>
      </c>
      <c r="AG1412" s="10" t="str">
        <f>IF(MATCH(C1412,C$1:C1412,0)=ROW(C1412),C1412&amp;";","")</f>
        <v/>
      </c>
      <c r="AH1412" s="10" t="str">
        <f ca="1">IF(MATCH(D1412,D$1:D1412,0)=ROW(D1412),D1412&amp;";","")</f>
        <v/>
      </c>
      <c r="AI1412" s="10" t="e">
        <f ca="1">IF(MATCH(E1412,E$1:E1412,0)=ROW(E1412),E1412&amp;";","")</f>
        <v>#VALUE!</v>
      </c>
    </row>
    <row r="1413" spans="1:35">
      <c r="A1413" s="10">
        <v>1392</v>
      </c>
      <c r="B1413" s="10" t="str">
        <f ca="1">'Application For TE&amp;GOTS'!X1454</f>
        <v/>
      </c>
      <c r="C1413" s="10">
        <f>'Application For TE&amp;GOTS'!$D1454</f>
        <v>0</v>
      </c>
      <c r="D1413" s="10" t="str" cm="1">
        <f t="array" aca="1" ref="D1413" ca="1">IFERROR(INDIRECT("'Application For TE&amp;GOTS'!L"&amp;'Application For TE&amp;GOTS'!S1454),"")</f>
        <v/>
      </c>
      <c r="E1413" s="10" t="e">
        <f ca="1">'Application For TE&amp;GOTS'!AF1454</f>
        <v>#VALUE!</v>
      </c>
      <c r="F1413" s="10" t="str">
        <f ca="1">IFERROR(LEFT('Application For TE&amp;GOTS'!AH1454,LEN('Application For TE&amp;GOTS'!AH1454)-2),"")</f>
        <v/>
      </c>
      <c r="G1413" s="10" t="e">
        <f ca="1">'Application For TE&amp;GOTS'!AI1454</f>
        <v>#VALUE!</v>
      </c>
      <c r="AF1413" s="10" t="str">
        <f ca="1">IF(MATCH(B1413,B$1:B1413,0)=ROW(B1413),B1413&amp;";","")</f>
        <v/>
      </c>
      <c r="AG1413" s="10" t="str">
        <f>IF(MATCH(C1413,C$1:C1413,0)=ROW(C1413),C1413&amp;";","")</f>
        <v/>
      </c>
      <c r="AH1413" s="10" t="str">
        <f ca="1">IF(MATCH(D1413,D$1:D1413,0)=ROW(D1413),D1413&amp;";","")</f>
        <v/>
      </c>
      <c r="AI1413" s="10" t="e">
        <f ca="1">IF(MATCH(E1413,E$1:E1413,0)=ROW(E1413),E1413&amp;";","")</f>
        <v>#VALUE!</v>
      </c>
    </row>
    <row r="1414" spans="1:35">
      <c r="A1414" s="10">
        <v>1393</v>
      </c>
      <c r="B1414" s="10" t="str">
        <f ca="1">'Application For TE&amp;GOTS'!X1455</f>
        <v/>
      </c>
      <c r="C1414" s="10">
        <f>'Application For TE&amp;GOTS'!$D1455</f>
        <v>0</v>
      </c>
      <c r="D1414" s="10" t="str" cm="1">
        <f t="array" aca="1" ref="D1414" ca="1">IFERROR(INDIRECT("'Application For TE&amp;GOTS'!L"&amp;'Application For TE&amp;GOTS'!S1455),"")</f>
        <v/>
      </c>
      <c r="E1414" s="10" t="e">
        <f ca="1">'Application For TE&amp;GOTS'!AF1455</f>
        <v>#VALUE!</v>
      </c>
      <c r="F1414" s="10" t="str">
        <f ca="1">IFERROR(LEFT('Application For TE&amp;GOTS'!AH1455,LEN('Application For TE&amp;GOTS'!AH1455)-2),"")</f>
        <v/>
      </c>
      <c r="G1414" s="10" t="e">
        <f ca="1">'Application For TE&amp;GOTS'!AI1455</f>
        <v>#VALUE!</v>
      </c>
      <c r="AF1414" s="10" t="str">
        <f ca="1">IF(MATCH(B1414,B$1:B1414,0)=ROW(B1414),B1414&amp;";","")</f>
        <v/>
      </c>
      <c r="AG1414" s="10" t="str">
        <f>IF(MATCH(C1414,C$1:C1414,0)=ROW(C1414),C1414&amp;";","")</f>
        <v/>
      </c>
      <c r="AH1414" s="10" t="str">
        <f ca="1">IF(MATCH(D1414,D$1:D1414,0)=ROW(D1414),D1414&amp;";","")</f>
        <v/>
      </c>
      <c r="AI1414" s="10" t="e">
        <f ca="1">IF(MATCH(E1414,E$1:E1414,0)=ROW(E1414),E1414&amp;";","")</f>
        <v>#VALUE!</v>
      </c>
    </row>
    <row r="1415" spans="1:35">
      <c r="A1415" s="10">
        <v>1394</v>
      </c>
      <c r="B1415" s="10" t="str">
        <f ca="1">'Application For TE&amp;GOTS'!X1456</f>
        <v/>
      </c>
      <c r="C1415" s="10">
        <f>'Application For TE&amp;GOTS'!$D1456</f>
        <v>0</v>
      </c>
      <c r="D1415" s="10" t="str" cm="1">
        <f t="array" aca="1" ref="D1415" ca="1">IFERROR(INDIRECT("'Application For TE&amp;GOTS'!L"&amp;'Application For TE&amp;GOTS'!S1456),"")</f>
        <v/>
      </c>
      <c r="E1415" s="10" t="e">
        <f ca="1">'Application For TE&amp;GOTS'!AF1456</f>
        <v>#VALUE!</v>
      </c>
      <c r="F1415" s="10" t="str">
        <f ca="1">IFERROR(LEFT('Application For TE&amp;GOTS'!AH1456,LEN('Application For TE&amp;GOTS'!AH1456)-2),"")</f>
        <v/>
      </c>
      <c r="G1415" s="10" t="e">
        <f ca="1">'Application For TE&amp;GOTS'!AI1456</f>
        <v>#VALUE!</v>
      </c>
      <c r="AF1415" s="10" t="str">
        <f ca="1">IF(MATCH(B1415,B$1:B1415,0)=ROW(B1415),B1415&amp;";","")</f>
        <v/>
      </c>
      <c r="AG1415" s="10" t="str">
        <f>IF(MATCH(C1415,C$1:C1415,0)=ROW(C1415),C1415&amp;";","")</f>
        <v/>
      </c>
      <c r="AH1415" s="10" t="str">
        <f ca="1">IF(MATCH(D1415,D$1:D1415,0)=ROW(D1415),D1415&amp;";","")</f>
        <v/>
      </c>
      <c r="AI1415" s="10" t="e">
        <f ca="1">IF(MATCH(E1415,E$1:E1415,0)=ROW(E1415),E1415&amp;";","")</f>
        <v>#VALUE!</v>
      </c>
    </row>
    <row r="1416" spans="1:35">
      <c r="A1416" s="10">
        <v>1395</v>
      </c>
      <c r="B1416" s="10" t="str">
        <f ca="1">'Application For TE&amp;GOTS'!X1457</f>
        <v/>
      </c>
      <c r="C1416" s="10">
        <f>'Application For TE&amp;GOTS'!$D1457</f>
        <v>0</v>
      </c>
      <c r="D1416" s="10" t="str" cm="1">
        <f t="array" aca="1" ref="D1416" ca="1">IFERROR(INDIRECT("'Application For TE&amp;GOTS'!L"&amp;'Application For TE&amp;GOTS'!S1457),"")</f>
        <v/>
      </c>
      <c r="E1416" s="10" t="e">
        <f ca="1">'Application For TE&amp;GOTS'!AF1457</f>
        <v>#VALUE!</v>
      </c>
      <c r="F1416" s="10" t="str">
        <f ca="1">IFERROR(LEFT('Application For TE&amp;GOTS'!AH1457,LEN('Application For TE&amp;GOTS'!AH1457)-2),"")</f>
        <v/>
      </c>
      <c r="G1416" s="10" t="e">
        <f ca="1">'Application For TE&amp;GOTS'!AI1457</f>
        <v>#VALUE!</v>
      </c>
      <c r="AF1416" s="10" t="str">
        <f ca="1">IF(MATCH(B1416,B$1:B1416,0)=ROW(B1416),B1416&amp;";","")</f>
        <v/>
      </c>
      <c r="AG1416" s="10" t="str">
        <f>IF(MATCH(C1416,C$1:C1416,0)=ROW(C1416),C1416&amp;";","")</f>
        <v/>
      </c>
      <c r="AH1416" s="10" t="str">
        <f ca="1">IF(MATCH(D1416,D$1:D1416,0)=ROW(D1416),D1416&amp;";","")</f>
        <v/>
      </c>
      <c r="AI1416" s="10" t="e">
        <f ca="1">IF(MATCH(E1416,E$1:E1416,0)=ROW(E1416),E1416&amp;";","")</f>
        <v>#VALUE!</v>
      </c>
    </row>
    <row r="1417" spans="1:35">
      <c r="A1417" s="10">
        <v>1396</v>
      </c>
      <c r="B1417" s="10" t="str">
        <f ca="1">'Application For TE&amp;GOTS'!X1458</f>
        <v/>
      </c>
      <c r="C1417" s="10">
        <f>'Application For TE&amp;GOTS'!$D1458</f>
        <v>0</v>
      </c>
      <c r="D1417" s="10" t="str" cm="1">
        <f t="array" aca="1" ref="D1417" ca="1">IFERROR(INDIRECT("'Application For TE&amp;GOTS'!L"&amp;'Application For TE&amp;GOTS'!S1458),"")</f>
        <v/>
      </c>
      <c r="E1417" s="10" t="e">
        <f ca="1">'Application For TE&amp;GOTS'!AF1458</f>
        <v>#VALUE!</v>
      </c>
      <c r="F1417" s="10" t="str">
        <f ca="1">IFERROR(LEFT('Application For TE&amp;GOTS'!AH1458,LEN('Application For TE&amp;GOTS'!AH1458)-2),"")</f>
        <v/>
      </c>
      <c r="G1417" s="10" t="e">
        <f ca="1">'Application For TE&amp;GOTS'!AI1458</f>
        <v>#VALUE!</v>
      </c>
      <c r="AF1417" s="10" t="str">
        <f ca="1">IF(MATCH(B1417,B$1:B1417,0)=ROW(B1417),B1417&amp;";","")</f>
        <v/>
      </c>
      <c r="AG1417" s="10" t="str">
        <f>IF(MATCH(C1417,C$1:C1417,0)=ROW(C1417),C1417&amp;";","")</f>
        <v/>
      </c>
      <c r="AH1417" s="10" t="str">
        <f ca="1">IF(MATCH(D1417,D$1:D1417,0)=ROW(D1417),D1417&amp;";","")</f>
        <v/>
      </c>
      <c r="AI1417" s="10" t="e">
        <f ca="1">IF(MATCH(E1417,E$1:E1417,0)=ROW(E1417),E1417&amp;";","")</f>
        <v>#VALUE!</v>
      </c>
    </row>
    <row r="1418" spans="1:35">
      <c r="A1418" s="10">
        <v>1397</v>
      </c>
      <c r="B1418" s="10" t="str">
        <f ca="1">'Application For TE&amp;GOTS'!X1459</f>
        <v/>
      </c>
      <c r="C1418" s="10">
        <f>'Application For TE&amp;GOTS'!$D1459</f>
        <v>0</v>
      </c>
      <c r="D1418" s="10" t="str" cm="1">
        <f t="array" aca="1" ref="D1418" ca="1">IFERROR(INDIRECT("'Application For TE&amp;GOTS'!L"&amp;'Application For TE&amp;GOTS'!S1459),"")</f>
        <v/>
      </c>
      <c r="E1418" s="10" t="e">
        <f ca="1">'Application For TE&amp;GOTS'!AF1459</f>
        <v>#VALUE!</v>
      </c>
      <c r="F1418" s="10" t="str">
        <f ca="1">IFERROR(LEFT('Application For TE&amp;GOTS'!AH1459,LEN('Application For TE&amp;GOTS'!AH1459)-2),"")</f>
        <v/>
      </c>
      <c r="G1418" s="10" t="e">
        <f ca="1">'Application For TE&amp;GOTS'!AI1459</f>
        <v>#VALUE!</v>
      </c>
      <c r="AF1418" s="10" t="str">
        <f ca="1">IF(MATCH(B1418,B$1:B1418,0)=ROW(B1418),B1418&amp;";","")</f>
        <v/>
      </c>
      <c r="AG1418" s="10" t="str">
        <f>IF(MATCH(C1418,C$1:C1418,0)=ROW(C1418),C1418&amp;";","")</f>
        <v/>
      </c>
      <c r="AH1418" s="10" t="str">
        <f ca="1">IF(MATCH(D1418,D$1:D1418,0)=ROW(D1418),D1418&amp;";","")</f>
        <v/>
      </c>
      <c r="AI1418" s="10" t="e">
        <f ca="1">IF(MATCH(E1418,E$1:E1418,0)=ROW(E1418),E1418&amp;";","")</f>
        <v>#VALUE!</v>
      </c>
    </row>
    <row r="1419" spans="1:35">
      <c r="A1419" s="10">
        <v>1398</v>
      </c>
      <c r="B1419" s="10" t="str">
        <f ca="1">'Application For TE&amp;GOTS'!X1460</f>
        <v/>
      </c>
      <c r="C1419" s="10">
        <f>'Application For TE&amp;GOTS'!$D1460</f>
        <v>0</v>
      </c>
      <c r="D1419" s="10" t="str" cm="1">
        <f t="array" aca="1" ref="D1419" ca="1">IFERROR(INDIRECT("'Application For TE&amp;GOTS'!L"&amp;'Application For TE&amp;GOTS'!S1460),"")</f>
        <v/>
      </c>
      <c r="E1419" s="10" t="e">
        <f ca="1">'Application For TE&amp;GOTS'!AF1460</f>
        <v>#VALUE!</v>
      </c>
      <c r="F1419" s="10" t="str">
        <f ca="1">IFERROR(LEFT('Application For TE&amp;GOTS'!AH1460,LEN('Application For TE&amp;GOTS'!AH1460)-2),"")</f>
        <v/>
      </c>
      <c r="G1419" s="10" t="e">
        <f ca="1">'Application For TE&amp;GOTS'!AI1460</f>
        <v>#VALUE!</v>
      </c>
      <c r="AF1419" s="10" t="str">
        <f ca="1">IF(MATCH(B1419,B$1:B1419,0)=ROW(B1419),B1419&amp;";","")</f>
        <v/>
      </c>
      <c r="AG1419" s="10" t="str">
        <f>IF(MATCH(C1419,C$1:C1419,0)=ROW(C1419),C1419&amp;";","")</f>
        <v/>
      </c>
      <c r="AH1419" s="10" t="str">
        <f ca="1">IF(MATCH(D1419,D$1:D1419,0)=ROW(D1419),D1419&amp;";","")</f>
        <v/>
      </c>
      <c r="AI1419" s="10" t="e">
        <f ca="1">IF(MATCH(E1419,E$1:E1419,0)=ROW(E1419),E1419&amp;";","")</f>
        <v>#VALUE!</v>
      </c>
    </row>
    <row r="1420" spans="1:35">
      <c r="A1420" s="10">
        <v>1399</v>
      </c>
      <c r="B1420" s="10" t="str">
        <f ca="1">'Application For TE&amp;GOTS'!X1461</f>
        <v/>
      </c>
      <c r="C1420" s="10">
        <f>'Application For TE&amp;GOTS'!$D1461</f>
        <v>0</v>
      </c>
      <c r="D1420" s="10" t="str" cm="1">
        <f t="array" aca="1" ref="D1420" ca="1">IFERROR(INDIRECT("'Application For TE&amp;GOTS'!L"&amp;'Application For TE&amp;GOTS'!S1461),"")</f>
        <v/>
      </c>
      <c r="E1420" s="10" t="e">
        <f ca="1">'Application For TE&amp;GOTS'!AF1461</f>
        <v>#VALUE!</v>
      </c>
      <c r="F1420" s="10" t="str">
        <f ca="1">IFERROR(LEFT('Application For TE&amp;GOTS'!AH1461,LEN('Application For TE&amp;GOTS'!AH1461)-2),"")</f>
        <v/>
      </c>
      <c r="G1420" s="10" t="e">
        <f ca="1">'Application For TE&amp;GOTS'!AI1461</f>
        <v>#VALUE!</v>
      </c>
      <c r="AF1420" s="10" t="str">
        <f ca="1">IF(MATCH(B1420,B$1:B1420,0)=ROW(B1420),B1420&amp;";","")</f>
        <v/>
      </c>
      <c r="AG1420" s="10" t="str">
        <f>IF(MATCH(C1420,C$1:C1420,0)=ROW(C1420),C1420&amp;";","")</f>
        <v/>
      </c>
      <c r="AH1420" s="10" t="str">
        <f ca="1">IF(MATCH(D1420,D$1:D1420,0)=ROW(D1420),D1420&amp;";","")</f>
        <v/>
      </c>
      <c r="AI1420" s="10" t="e">
        <f ca="1">IF(MATCH(E1420,E$1:E1420,0)=ROW(E1420),E1420&amp;";","")</f>
        <v>#VALUE!</v>
      </c>
    </row>
    <row r="1421" spans="1:35">
      <c r="A1421" s="10">
        <v>1400</v>
      </c>
      <c r="B1421" s="10" t="str">
        <f ca="1">'Application For TE&amp;GOTS'!X1462</f>
        <v/>
      </c>
      <c r="C1421" s="10">
        <f>'Application For TE&amp;GOTS'!$D1462</f>
        <v>0</v>
      </c>
      <c r="D1421" s="10" t="str" cm="1">
        <f t="array" aca="1" ref="D1421" ca="1">IFERROR(INDIRECT("'Application For TE&amp;GOTS'!L"&amp;'Application For TE&amp;GOTS'!S1462),"")</f>
        <v/>
      </c>
      <c r="E1421" s="10" t="e">
        <f ca="1">'Application For TE&amp;GOTS'!AF1462</f>
        <v>#VALUE!</v>
      </c>
      <c r="F1421" s="10" t="str">
        <f ca="1">IFERROR(LEFT('Application For TE&amp;GOTS'!AH1462,LEN('Application For TE&amp;GOTS'!AH1462)-2),"")</f>
        <v/>
      </c>
      <c r="G1421" s="10" t="e">
        <f ca="1">'Application For TE&amp;GOTS'!AI1462</f>
        <v>#VALUE!</v>
      </c>
      <c r="AF1421" s="10" t="str">
        <f ca="1">IF(MATCH(B1421,B$1:B1421,0)=ROW(B1421),B1421&amp;";","")</f>
        <v/>
      </c>
      <c r="AG1421" s="10" t="str">
        <f>IF(MATCH(C1421,C$1:C1421,0)=ROW(C1421),C1421&amp;";","")</f>
        <v/>
      </c>
      <c r="AH1421" s="10" t="str">
        <f ca="1">IF(MATCH(D1421,D$1:D1421,0)=ROW(D1421),D1421&amp;";","")</f>
        <v/>
      </c>
      <c r="AI1421" s="10" t="e">
        <f ca="1">IF(MATCH(E1421,E$1:E1421,0)=ROW(E1421),E1421&amp;";","")</f>
        <v>#VALUE!</v>
      </c>
    </row>
    <row r="1422" spans="1:35">
      <c r="A1422" s="10">
        <v>1401</v>
      </c>
      <c r="B1422" s="10" t="str">
        <f ca="1">'Application For TE&amp;GOTS'!X1463</f>
        <v/>
      </c>
      <c r="C1422" s="10">
        <f>'Application For TE&amp;GOTS'!$D1463</f>
        <v>0</v>
      </c>
      <c r="D1422" s="10" t="str" cm="1">
        <f t="array" aca="1" ref="D1422" ca="1">IFERROR(INDIRECT("'Application For TE&amp;GOTS'!L"&amp;'Application For TE&amp;GOTS'!S1463),"")</f>
        <v/>
      </c>
      <c r="E1422" s="10" t="e">
        <f ca="1">'Application For TE&amp;GOTS'!AF1463</f>
        <v>#VALUE!</v>
      </c>
      <c r="F1422" s="10" t="str">
        <f ca="1">IFERROR(LEFT('Application For TE&amp;GOTS'!AH1463,LEN('Application For TE&amp;GOTS'!AH1463)-2),"")</f>
        <v/>
      </c>
      <c r="G1422" s="10" t="e">
        <f ca="1">'Application For TE&amp;GOTS'!AI1463</f>
        <v>#VALUE!</v>
      </c>
      <c r="AF1422" s="10" t="str">
        <f ca="1">IF(MATCH(B1422,B$1:B1422,0)=ROW(B1422),B1422&amp;";","")</f>
        <v/>
      </c>
      <c r="AG1422" s="10" t="str">
        <f>IF(MATCH(C1422,C$1:C1422,0)=ROW(C1422),C1422&amp;";","")</f>
        <v/>
      </c>
      <c r="AH1422" s="10" t="str">
        <f ca="1">IF(MATCH(D1422,D$1:D1422,0)=ROW(D1422),D1422&amp;";","")</f>
        <v/>
      </c>
      <c r="AI1422" s="10" t="e">
        <f ca="1">IF(MATCH(E1422,E$1:E1422,0)=ROW(E1422),E1422&amp;";","")</f>
        <v>#VALUE!</v>
      </c>
    </row>
    <row r="1423" spans="1:35">
      <c r="A1423" s="10">
        <v>1402</v>
      </c>
      <c r="B1423" s="10" t="str">
        <f ca="1">'Application For TE&amp;GOTS'!X1464</f>
        <v/>
      </c>
      <c r="C1423" s="10">
        <f>'Application For TE&amp;GOTS'!$D1464</f>
        <v>0</v>
      </c>
      <c r="D1423" s="10" t="str" cm="1">
        <f t="array" aca="1" ref="D1423" ca="1">IFERROR(INDIRECT("'Application For TE&amp;GOTS'!L"&amp;'Application For TE&amp;GOTS'!S1464),"")</f>
        <v/>
      </c>
      <c r="E1423" s="10" t="e">
        <f ca="1">'Application For TE&amp;GOTS'!AF1464</f>
        <v>#VALUE!</v>
      </c>
      <c r="F1423" s="10" t="str">
        <f ca="1">IFERROR(LEFT('Application For TE&amp;GOTS'!AH1464,LEN('Application For TE&amp;GOTS'!AH1464)-2),"")</f>
        <v/>
      </c>
      <c r="G1423" s="10" t="e">
        <f ca="1">'Application For TE&amp;GOTS'!AI1464</f>
        <v>#VALUE!</v>
      </c>
      <c r="AF1423" s="10" t="str">
        <f ca="1">IF(MATCH(B1423,B$1:B1423,0)=ROW(B1423),B1423&amp;";","")</f>
        <v/>
      </c>
      <c r="AG1423" s="10" t="str">
        <f>IF(MATCH(C1423,C$1:C1423,0)=ROW(C1423),C1423&amp;";","")</f>
        <v/>
      </c>
      <c r="AH1423" s="10" t="str">
        <f ca="1">IF(MATCH(D1423,D$1:D1423,0)=ROW(D1423),D1423&amp;";","")</f>
        <v/>
      </c>
      <c r="AI1423" s="10" t="e">
        <f ca="1">IF(MATCH(E1423,E$1:E1423,0)=ROW(E1423),E1423&amp;";","")</f>
        <v>#VALUE!</v>
      </c>
    </row>
    <row r="1424" spans="1:35">
      <c r="A1424" s="10">
        <v>1403</v>
      </c>
      <c r="B1424" s="10" t="str">
        <f ca="1">'Application For TE&amp;GOTS'!X1465</f>
        <v/>
      </c>
      <c r="C1424" s="10">
        <f>'Application For TE&amp;GOTS'!$D1465</f>
        <v>0</v>
      </c>
      <c r="D1424" s="10" t="str" cm="1">
        <f t="array" aca="1" ref="D1424" ca="1">IFERROR(INDIRECT("'Application For TE&amp;GOTS'!L"&amp;'Application For TE&amp;GOTS'!S1465),"")</f>
        <v/>
      </c>
      <c r="E1424" s="10" t="e">
        <f ca="1">'Application For TE&amp;GOTS'!AF1465</f>
        <v>#VALUE!</v>
      </c>
      <c r="F1424" s="10" t="str">
        <f ca="1">IFERROR(LEFT('Application For TE&amp;GOTS'!AH1465,LEN('Application For TE&amp;GOTS'!AH1465)-2),"")</f>
        <v/>
      </c>
      <c r="G1424" s="10" t="e">
        <f ca="1">'Application For TE&amp;GOTS'!AI1465</f>
        <v>#VALUE!</v>
      </c>
      <c r="AF1424" s="10" t="str">
        <f ca="1">IF(MATCH(B1424,B$1:B1424,0)=ROW(B1424),B1424&amp;";","")</f>
        <v/>
      </c>
      <c r="AG1424" s="10" t="str">
        <f>IF(MATCH(C1424,C$1:C1424,0)=ROW(C1424),C1424&amp;";","")</f>
        <v/>
      </c>
      <c r="AH1424" s="10" t="str">
        <f ca="1">IF(MATCH(D1424,D$1:D1424,0)=ROW(D1424),D1424&amp;";","")</f>
        <v/>
      </c>
      <c r="AI1424" s="10" t="e">
        <f ca="1">IF(MATCH(E1424,E$1:E1424,0)=ROW(E1424),E1424&amp;";","")</f>
        <v>#VALUE!</v>
      </c>
    </row>
    <row r="1425" spans="1:35">
      <c r="A1425" s="10">
        <v>1404</v>
      </c>
      <c r="B1425" s="10" t="str">
        <f ca="1">'Application For TE&amp;GOTS'!X1466</f>
        <v/>
      </c>
      <c r="C1425" s="10">
        <f>'Application For TE&amp;GOTS'!$D1466</f>
        <v>0</v>
      </c>
      <c r="D1425" s="10" t="str" cm="1">
        <f t="array" aca="1" ref="D1425" ca="1">IFERROR(INDIRECT("'Application For TE&amp;GOTS'!L"&amp;'Application For TE&amp;GOTS'!S1466),"")</f>
        <v/>
      </c>
      <c r="E1425" s="10" t="e">
        <f ca="1">'Application For TE&amp;GOTS'!AF1466</f>
        <v>#VALUE!</v>
      </c>
      <c r="F1425" s="10" t="str">
        <f ca="1">IFERROR(LEFT('Application For TE&amp;GOTS'!AH1466,LEN('Application For TE&amp;GOTS'!AH1466)-2),"")</f>
        <v/>
      </c>
      <c r="G1425" s="10" t="e">
        <f ca="1">'Application For TE&amp;GOTS'!AI1466</f>
        <v>#VALUE!</v>
      </c>
      <c r="AF1425" s="10" t="str">
        <f ca="1">IF(MATCH(B1425,B$1:B1425,0)=ROW(B1425),B1425&amp;";","")</f>
        <v/>
      </c>
      <c r="AG1425" s="10" t="str">
        <f>IF(MATCH(C1425,C$1:C1425,0)=ROW(C1425),C1425&amp;";","")</f>
        <v/>
      </c>
      <c r="AH1425" s="10" t="str">
        <f ca="1">IF(MATCH(D1425,D$1:D1425,0)=ROW(D1425),D1425&amp;";","")</f>
        <v/>
      </c>
      <c r="AI1425" s="10" t="e">
        <f ca="1">IF(MATCH(E1425,E$1:E1425,0)=ROW(E1425),E1425&amp;";","")</f>
        <v>#VALUE!</v>
      </c>
    </row>
    <row r="1426" spans="1:35">
      <c r="A1426" s="10">
        <v>1405</v>
      </c>
      <c r="B1426" s="10" t="str">
        <f ca="1">'Application For TE&amp;GOTS'!X1467</f>
        <v/>
      </c>
      <c r="C1426" s="10">
        <f>'Application For TE&amp;GOTS'!$D1467</f>
        <v>0</v>
      </c>
      <c r="D1426" s="10" t="str" cm="1">
        <f t="array" aca="1" ref="D1426" ca="1">IFERROR(INDIRECT("'Application For TE&amp;GOTS'!L"&amp;'Application For TE&amp;GOTS'!S1467),"")</f>
        <v/>
      </c>
      <c r="E1426" s="10" t="e">
        <f ca="1">'Application For TE&amp;GOTS'!AF1467</f>
        <v>#VALUE!</v>
      </c>
      <c r="F1426" s="10" t="str">
        <f ca="1">IFERROR(LEFT('Application For TE&amp;GOTS'!AH1467,LEN('Application For TE&amp;GOTS'!AH1467)-2),"")</f>
        <v/>
      </c>
      <c r="G1426" s="10" t="e">
        <f ca="1">'Application For TE&amp;GOTS'!AI1467</f>
        <v>#VALUE!</v>
      </c>
      <c r="AF1426" s="10" t="str">
        <f ca="1">IF(MATCH(B1426,B$1:B1426,0)=ROW(B1426),B1426&amp;";","")</f>
        <v/>
      </c>
      <c r="AG1426" s="10" t="str">
        <f>IF(MATCH(C1426,C$1:C1426,0)=ROW(C1426),C1426&amp;";","")</f>
        <v/>
      </c>
      <c r="AH1426" s="10" t="str">
        <f ca="1">IF(MATCH(D1426,D$1:D1426,0)=ROW(D1426),D1426&amp;";","")</f>
        <v/>
      </c>
      <c r="AI1426" s="10" t="e">
        <f ca="1">IF(MATCH(E1426,E$1:E1426,0)=ROW(E1426),E1426&amp;";","")</f>
        <v>#VALUE!</v>
      </c>
    </row>
    <row r="1427" spans="1:35">
      <c r="A1427" s="10">
        <v>1406</v>
      </c>
      <c r="B1427" s="10" t="str">
        <f ca="1">'Application For TE&amp;GOTS'!X1468</f>
        <v/>
      </c>
      <c r="C1427" s="10">
        <f>'Application For TE&amp;GOTS'!$D1468</f>
        <v>0</v>
      </c>
      <c r="D1427" s="10" t="str" cm="1">
        <f t="array" aca="1" ref="D1427" ca="1">IFERROR(INDIRECT("'Application For TE&amp;GOTS'!L"&amp;'Application For TE&amp;GOTS'!S1468),"")</f>
        <v/>
      </c>
      <c r="E1427" s="10" t="e">
        <f ca="1">'Application For TE&amp;GOTS'!AF1468</f>
        <v>#VALUE!</v>
      </c>
      <c r="F1427" s="10" t="str">
        <f ca="1">IFERROR(LEFT('Application For TE&amp;GOTS'!AH1468,LEN('Application For TE&amp;GOTS'!AH1468)-2),"")</f>
        <v/>
      </c>
      <c r="G1427" s="10" t="e">
        <f ca="1">'Application For TE&amp;GOTS'!AI1468</f>
        <v>#VALUE!</v>
      </c>
      <c r="AF1427" s="10" t="str">
        <f ca="1">IF(MATCH(B1427,B$1:B1427,0)=ROW(B1427),B1427&amp;";","")</f>
        <v/>
      </c>
      <c r="AG1427" s="10" t="str">
        <f>IF(MATCH(C1427,C$1:C1427,0)=ROW(C1427),C1427&amp;";","")</f>
        <v/>
      </c>
      <c r="AH1427" s="10" t="str">
        <f ca="1">IF(MATCH(D1427,D$1:D1427,0)=ROW(D1427),D1427&amp;";","")</f>
        <v/>
      </c>
      <c r="AI1427" s="10" t="e">
        <f ca="1">IF(MATCH(E1427,E$1:E1427,0)=ROW(E1427),E1427&amp;";","")</f>
        <v>#VALUE!</v>
      </c>
    </row>
    <row r="1428" spans="1:35">
      <c r="A1428" s="10">
        <v>1407</v>
      </c>
      <c r="B1428" s="10" t="str">
        <f ca="1">'Application For TE&amp;GOTS'!X1469</f>
        <v/>
      </c>
      <c r="C1428" s="10">
        <f>'Application For TE&amp;GOTS'!$D1469</f>
        <v>0</v>
      </c>
      <c r="D1428" s="10" t="str" cm="1">
        <f t="array" aca="1" ref="D1428" ca="1">IFERROR(INDIRECT("'Application For TE&amp;GOTS'!L"&amp;'Application For TE&amp;GOTS'!S1469),"")</f>
        <v/>
      </c>
      <c r="E1428" s="10" t="e">
        <f ca="1">'Application For TE&amp;GOTS'!AF1469</f>
        <v>#VALUE!</v>
      </c>
      <c r="F1428" s="10" t="str">
        <f ca="1">IFERROR(LEFT('Application For TE&amp;GOTS'!AH1469,LEN('Application For TE&amp;GOTS'!AH1469)-2),"")</f>
        <v/>
      </c>
      <c r="G1428" s="10" t="e">
        <f ca="1">'Application For TE&amp;GOTS'!AI1469</f>
        <v>#VALUE!</v>
      </c>
      <c r="AF1428" s="10" t="str">
        <f ca="1">IF(MATCH(B1428,B$1:B1428,0)=ROW(B1428),B1428&amp;";","")</f>
        <v/>
      </c>
      <c r="AG1428" s="10" t="str">
        <f>IF(MATCH(C1428,C$1:C1428,0)=ROW(C1428),C1428&amp;";","")</f>
        <v/>
      </c>
      <c r="AH1428" s="10" t="str">
        <f ca="1">IF(MATCH(D1428,D$1:D1428,0)=ROW(D1428),D1428&amp;";","")</f>
        <v/>
      </c>
      <c r="AI1428" s="10" t="e">
        <f ca="1">IF(MATCH(E1428,E$1:E1428,0)=ROW(E1428),E1428&amp;";","")</f>
        <v>#VALUE!</v>
      </c>
    </row>
    <row r="1429" spans="1:35">
      <c r="A1429" s="10">
        <v>1408</v>
      </c>
      <c r="B1429" s="10" t="str">
        <f ca="1">'Application For TE&amp;GOTS'!X1470</f>
        <v/>
      </c>
      <c r="C1429" s="10">
        <f>'Application For TE&amp;GOTS'!$D1470</f>
        <v>0</v>
      </c>
      <c r="D1429" s="10" t="str" cm="1">
        <f t="array" aca="1" ref="D1429" ca="1">IFERROR(INDIRECT("'Application For TE&amp;GOTS'!L"&amp;'Application For TE&amp;GOTS'!S1470),"")</f>
        <v/>
      </c>
      <c r="E1429" s="10" t="e">
        <f ca="1">'Application For TE&amp;GOTS'!AF1470</f>
        <v>#VALUE!</v>
      </c>
      <c r="F1429" s="10" t="str">
        <f ca="1">IFERROR(LEFT('Application For TE&amp;GOTS'!AH1470,LEN('Application For TE&amp;GOTS'!AH1470)-2),"")</f>
        <v/>
      </c>
      <c r="G1429" s="10" t="e">
        <f ca="1">'Application For TE&amp;GOTS'!AI1470</f>
        <v>#VALUE!</v>
      </c>
      <c r="AF1429" s="10" t="str">
        <f ca="1">IF(MATCH(B1429,B$1:B1429,0)=ROW(B1429),B1429&amp;";","")</f>
        <v/>
      </c>
      <c r="AG1429" s="10" t="str">
        <f>IF(MATCH(C1429,C$1:C1429,0)=ROW(C1429),C1429&amp;";","")</f>
        <v/>
      </c>
      <c r="AH1429" s="10" t="str">
        <f ca="1">IF(MATCH(D1429,D$1:D1429,0)=ROW(D1429),D1429&amp;";","")</f>
        <v/>
      </c>
      <c r="AI1429" s="10" t="e">
        <f ca="1">IF(MATCH(E1429,E$1:E1429,0)=ROW(E1429),E1429&amp;";","")</f>
        <v>#VALUE!</v>
      </c>
    </row>
    <row r="1430" spans="1:35">
      <c r="A1430" s="10">
        <v>1409</v>
      </c>
      <c r="B1430" s="10" t="str">
        <f ca="1">'Application For TE&amp;GOTS'!X1471</f>
        <v/>
      </c>
      <c r="C1430" s="10">
        <f>'Application For TE&amp;GOTS'!$D1471</f>
        <v>0</v>
      </c>
      <c r="D1430" s="10" t="str" cm="1">
        <f t="array" aca="1" ref="D1430" ca="1">IFERROR(INDIRECT("'Application For TE&amp;GOTS'!L"&amp;'Application For TE&amp;GOTS'!S1471),"")</f>
        <v/>
      </c>
      <c r="E1430" s="10" t="e">
        <f ca="1">'Application For TE&amp;GOTS'!AF1471</f>
        <v>#VALUE!</v>
      </c>
      <c r="F1430" s="10" t="str">
        <f ca="1">IFERROR(LEFT('Application For TE&amp;GOTS'!AH1471,LEN('Application For TE&amp;GOTS'!AH1471)-2),"")</f>
        <v/>
      </c>
      <c r="G1430" s="10" t="e">
        <f ca="1">'Application For TE&amp;GOTS'!AI1471</f>
        <v>#VALUE!</v>
      </c>
      <c r="AF1430" s="10" t="str">
        <f ca="1">IF(MATCH(B1430,B$1:B1430,0)=ROW(B1430),B1430&amp;";","")</f>
        <v/>
      </c>
      <c r="AG1430" s="10" t="str">
        <f>IF(MATCH(C1430,C$1:C1430,0)=ROW(C1430),C1430&amp;";","")</f>
        <v/>
      </c>
      <c r="AH1430" s="10" t="str">
        <f ca="1">IF(MATCH(D1430,D$1:D1430,0)=ROW(D1430),D1430&amp;";","")</f>
        <v/>
      </c>
      <c r="AI1430" s="10" t="e">
        <f ca="1">IF(MATCH(E1430,E$1:E1430,0)=ROW(E1430),E1430&amp;";","")</f>
        <v>#VALUE!</v>
      </c>
    </row>
    <row r="1431" spans="1:35">
      <c r="A1431" s="10">
        <v>1410</v>
      </c>
      <c r="B1431" s="10" t="str">
        <f ca="1">'Application For TE&amp;GOTS'!X1472</f>
        <v/>
      </c>
      <c r="C1431" s="10">
        <f>'Application For TE&amp;GOTS'!$D1472</f>
        <v>0</v>
      </c>
      <c r="D1431" s="10" t="str" cm="1">
        <f t="array" aca="1" ref="D1431" ca="1">IFERROR(INDIRECT("'Application For TE&amp;GOTS'!L"&amp;'Application For TE&amp;GOTS'!S1472),"")</f>
        <v/>
      </c>
      <c r="E1431" s="10" t="e">
        <f ca="1">'Application For TE&amp;GOTS'!AF1472</f>
        <v>#VALUE!</v>
      </c>
      <c r="F1431" s="10" t="str">
        <f ca="1">IFERROR(LEFT('Application For TE&amp;GOTS'!AH1472,LEN('Application For TE&amp;GOTS'!AH1472)-2),"")</f>
        <v/>
      </c>
      <c r="G1431" s="10" t="e">
        <f ca="1">'Application For TE&amp;GOTS'!AI1472</f>
        <v>#VALUE!</v>
      </c>
      <c r="AF1431" s="10" t="str">
        <f ca="1">IF(MATCH(B1431,B$1:B1431,0)=ROW(B1431),B1431&amp;";","")</f>
        <v/>
      </c>
      <c r="AG1431" s="10" t="str">
        <f>IF(MATCH(C1431,C$1:C1431,0)=ROW(C1431),C1431&amp;";","")</f>
        <v/>
      </c>
      <c r="AH1431" s="10" t="str">
        <f ca="1">IF(MATCH(D1431,D$1:D1431,0)=ROW(D1431),D1431&amp;";","")</f>
        <v/>
      </c>
      <c r="AI1431" s="10" t="e">
        <f ca="1">IF(MATCH(E1431,E$1:E1431,0)=ROW(E1431),E1431&amp;";","")</f>
        <v>#VALUE!</v>
      </c>
    </row>
    <row r="1432" spans="1:35">
      <c r="A1432" s="10">
        <v>1411</v>
      </c>
      <c r="B1432" s="10" t="str">
        <f ca="1">'Application For TE&amp;GOTS'!X1473</f>
        <v/>
      </c>
      <c r="C1432" s="10">
        <f>'Application For TE&amp;GOTS'!$D1473</f>
        <v>0</v>
      </c>
      <c r="D1432" s="10" t="str" cm="1">
        <f t="array" aca="1" ref="D1432" ca="1">IFERROR(INDIRECT("'Application For TE&amp;GOTS'!L"&amp;'Application For TE&amp;GOTS'!S1473),"")</f>
        <v/>
      </c>
      <c r="E1432" s="10" t="e">
        <f ca="1">'Application For TE&amp;GOTS'!AF1473</f>
        <v>#VALUE!</v>
      </c>
      <c r="F1432" s="10" t="str">
        <f ca="1">IFERROR(LEFT('Application For TE&amp;GOTS'!AH1473,LEN('Application For TE&amp;GOTS'!AH1473)-2),"")</f>
        <v/>
      </c>
      <c r="G1432" s="10" t="e">
        <f ca="1">'Application For TE&amp;GOTS'!AI1473</f>
        <v>#VALUE!</v>
      </c>
      <c r="AF1432" s="10" t="str">
        <f ca="1">IF(MATCH(B1432,B$1:B1432,0)=ROW(B1432),B1432&amp;";","")</f>
        <v/>
      </c>
      <c r="AG1432" s="10" t="str">
        <f>IF(MATCH(C1432,C$1:C1432,0)=ROW(C1432),C1432&amp;";","")</f>
        <v/>
      </c>
      <c r="AH1432" s="10" t="str">
        <f ca="1">IF(MATCH(D1432,D$1:D1432,0)=ROW(D1432),D1432&amp;";","")</f>
        <v/>
      </c>
      <c r="AI1432" s="10" t="e">
        <f ca="1">IF(MATCH(E1432,E$1:E1432,0)=ROW(E1432),E1432&amp;";","")</f>
        <v>#VALUE!</v>
      </c>
    </row>
    <row r="1433" spans="1:35">
      <c r="A1433" s="10">
        <v>1412</v>
      </c>
      <c r="B1433" s="10" t="str">
        <f ca="1">'Application For TE&amp;GOTS'!X1474</f>
        <v/>
      </c>
      <c r="C1433" s="10">
        <f>'Application For TE&amp;GOTS'!$D1474</f>
        <v>0</v>
      </c>
      <c r="D1433" s="10" t="str" cm="1">
        <f t="array" aca="1" ref="D1433" ca="1">IFERROR(INDIRECT("'Application For TE&amp;GOTS'!L"&amp;'Application For TE&amp;GOTS'!S1474),"")</f>
        <v/>
      </c>
      <c r="E1433" s="10" t="e">
        <f ca="1">'Application For TE&amp;GOTS'!AF1474</f>
        <v>#VALUE!</v>
      </c>
      <c r="F1433" s="10" t="str">
        <f ca="1">IFERROR(LEFT('Application For TE&amp;GOTS'!AH1474,LEN('Application For TE&amp;GOTS'!AH1474)-2),"")</f>
        <v/>
      </c>
      <c r="G1433" s="10" t="e">
        <f ca="1">'Application For TE&amp;GOTS'!AI1474</f>
        <v>#VALUE!</v>
      </c>
      <c r="AF1433" s="10" t="str">
        <f ca="1">IF(MATCH(B1433,B$1:B1433,0)=ROW(B1433),B1433&amp;";","")</f>
        <v/>
      </c>
      <c r="AG1433" s="10" t="str">
        <f>IF(MATCH(C1433,C$1:C1433,0)=ROW(C1433),C1433&amp;";","")</f>
        <v/>
      </c>
      <c r="AH1433" s="10" t="str">
        <f ca="1">IF(MATCH(D1433,D$1:D1433,0)=ROW(D1433),D1433&amp;";","")</f>
        <v/>
      </c>
      <c r="AI1433" s="10" t="e">
        <f ca="1">IF(MATCH(E1433,E$1:E1433,0)=ROW(E1433),E1433&amp;";","")</f>
        <v>#VALUE!</v>
      </c>
    </row>
    <row r="1434" spans="1:35">
      <c r="A1434" s="10">
        <v>1413</v>
      </c>
      <c r="B1434" s="10" t="str">
        <f ca="1">'Application For TE&amp;GOTS'!X1475</f>
        <v/>
      </c>
      <c r="C1434" s="10">
        <f>'Application For TE&amp;GOTS'!$D1475</f>
        <v>0</v>
      </c>
      <c r="D1434" s="10" t="str" cm="1">
        <f t="array" aca="1" ref="D1434" ca="1">IFERROR(INDIRECT("'Application For TE&amp;GOTS'!L"&amp;'Application For TE&amp;GOTS'!S1475),"")</f>
        <v/>
      </c>
      <c r="E1434" s="10" t="e">
        <f ca="1">'Application For TE&amp;GOTS'!AF1475</f>
        <v>#VALUE!</v>
      </c>
      <c r="F1434" s="10" t="str">
        <f ca="1">IFERROR(LEFT('Application For TE&amp;GOTS'!AH1475,LEN('Application For TE&amp;GOTS'!AH1475)-2),"")</f>
        <v/>
      </c>
      <c r="G1434" s="10" t="e">
        <f ca="1">'Application For TE&amp;GOTS'!AI1475</f>
        <v>#VALUE!</v>
      </c>
      <c r="AF1434" s="10" t="str">
        <f ca="1">IF(MATCH(B1434,B$1:B1434,0)=ROW(B1434),B1434&amp;";","")</f>
        <v/>
      </c>
      <c r="AG1434" s="10" t="str">
        <f>IF(MATCH(C1434,C$1:C1434,0)=ROW(C1434),C1434&amp;";","")</f>
        <v/>
      </c>
      <c r="AH1434" s="10" t="str">
        <f ca="1">IF(MATCH(D1434,D$1:D1434,0)=ROW(D1434),D1434&amp;";","")</f>
        <v/>
      </c>
      <c r="AI1434" s="10" t="e">
        <f ca="1">IF(MATCH(E1434,E$1:E1434,0)=ROW(E1434),E1434&amp;";","")</f>
        <v>#VALUE!</v>
      </c>
    </row>
    <row r="1435" spans="1:35">
      <c r="A1435" s="10">
        <v>1414</v>
      </c>
      <c r="B1435" s="10" t="str">
        <f ca="1">'Application For TE&amp;GOTS'!X1476</f>
        <v/>
      </c>
      <c r="C1435" s="10">
        <f>'Application For TE&amp;GOTS'!$D1476</f>
        <v>0</v>
      </c>
      <c r="D1435" s="10" t="str" cm="1">
        <f t="array" aca="1" ref="D1435" ca="1">IFERROR(INDIRECT("'Application For TE&amp;GOTS'!L"&amp;'Application For TE&amp;GOTS'!S1476),"")</f>
        <v/>
      </c>
      <c r="E1435" s="10" t="e">
        <f ca="1">'Application For TE&amp;GOTS'!AF1476</f>
        <v>#VALUE!</v>
      </c>
      <c r="F1435" s="10" t="str">
        <f ca="1">IFERROR(LEFT('Application For TE&amp;GOTS'!AH1476,LEN('Application For TE&amp;GOTS'!AH1476)-2),"")</f>
        <v/>
      </c>
      <c r="G1435" s="10" t="e">
        <f ca="1">'Application For TE&amp;GOTS'!AI1476</f>
        <v>#VALUE!</v>
      </c>
      <c r="AF1435" s="10" t="str">
        <f ca="1">IF(MATCH(B1435,B$1:B1435,0)=ROW(B1435),B1435&amp;";","")</f>
        <v/>
      </c>
      <c r="AG1435" s="10" t="str">
        <f>IF(MATCH(C1435,C$1:C1435,0)=ROW(C1435),C1435&amp;";","")</f>
        <v/>
      </c>
      <c r="AH1435" s="10" t="str">
        <f ca="1">IF(MATCH(D1435,D$1:D1435,0)=ROW(D1435),D1435&amp;";","")</f>
        <v/>
      </c>
      <c r="AI1435" s="10" t="e">
        <f ca="1">IF(MATCH(E1435,E$1:E1435,0)=ROW(E1435),E1435&amp;";","")</f>
        <v>#VALUE!</v>
      </c>
    </row>
    <row r="1436" spans="1:35">
      <c r="A1436" s="10">
        <v>1415</v>
      </c>
      <c r="B1436" s="10" t="str">
        <f ca="1">'Application For TE&amp;GOTS'!X1477</f>
        <v/>
      </c>
      <c r="C1436" s="10">
        <f>'Application For TE&amp;GOTS'!$D1477</f>
        <v>0</v>
      </c>
      <c r="D1436" s="10" t="str" cm="1">
        <f t="array" aca="1" ref="D1436" ca="1">IFERROR(INDIRECT("'Application For TE&amp;GOTS'!L"&amp;'Application For TE&amp;GOTS'!S1477),"")</f>
        <v/>
      </c>
      <c r="E1436" s="10" t="e">
        <f ca="1">'Application For TE&amp;GOTS'!AF1477</f>
        <v>#VALUE!</v>
      </c>
      <c r="F1436" s="10" t="str">
        <f ca="1">IFERROR(LEFT('Application For TE&amp;GOTS'!AH1477,LEN('Application For TE&amp;GOTS'!AH1477)-2),"")</f>
        <v/>
      </c>
      <c r="G1436" s="10" t="e">
        <f ca="1">'Application For TE&amp;GOTS'!AI1477</f>
        <v>#VALUE!</v>
      </c>
      <c r="AF1436" s="10" t="str">
        <f ca="1">IF(MATCH(B1436,B$1:B1436,0)=ROW(B1436),B1436&amp;";","")</f>
        <v/>
      </c>
      <c r="AG1436" s="10" t="str">
        <f>IF(MATCH(C1436,C$1:C1436,0)=ROW(C1436),C1436&amp;";","")</f>
        <v/>
      </c>
      <c r="AH1436" s="10" t="str">
        <f ca="1">IF(MATCH(D1436,D$1:D1436,0)=ROW(D1436),D1436&amp;";","")</f>
        <v/>
      </c>
      <c r="AI1436" s="10" t="e">
        <f ca="1">IF(MATCH(E1436,E$1:E1436,0)=ROW(E1436),E1436&amp;";","")</f>
        <v>#VALUE!</v>
      </c>
    </row>
    <row r="1437" spans="1:35">
      <c r="A1437" s="10">
        <v>1416</v>
      </c>
      <c r="B1437" s="10" t="str">
        <f ca="1">'Application For TE&amp;GOTS'!X1478</f>
        <v/>
      </c>
      <c r="C1437" s="10">
        <f>'Application For TE&amp;GOTS'!$D1478</f>
        <v>0</v>
      </c>
      <c r="D1437" s="10" t="str" cm="1">
        <f t="array" aca="1" ref="D1437" ca="1">IFERROR(INDIRECT("'Application For TE&amp;GOTS'!L"&amp;'Application For TE&amp;GOTS'!S1478),"")</f>
        <v/>
      </c>
      <c r="E1437" s="10" t="e">
        <f ca="1">'Application For TE&amp;GOTS'!AF1478</f>
        <v>#VALUE!</v>
      </c>
      <c r="F1437" s="10" t="str">
        <f ca="1">IFERROR(LEFT('Application For TE&amp;GOTS'!AH1478,LEN('Application For TE&amp;GOTS'!AH1478)-2),"")</f>
        <v/>
      </c>
      <c r="G1437" s="10" t="e">
        <f ca="1">'Application For TE&amp;GOTS'!AI1478</f>
        <v>#VALUE!</v>
      </c>
      <c r="AF1437" s="10" t="str">
        <f ca="1">IF(MATCH(B1437,B$1:B1437,0)=ROW(B1437),B1437&amp;";","")</f>
        <v/>
      </c>
      <c r="AG1437" s="10" t="str">
        <f>IF(MATCH(C1437,C$1:C1437,0)=ROW(C1437),C1437&amp;";","")</f>
        <v/>
      </c>
      <c r="AH1437" s="10" t="str">
        <f ca="1">IF(MATCH(D1437,D$1:D1437,0)=ROW(D1437),D1437&amp;";","")</f>
        <v/>
      </c>
      <c r="AI1437" s="10" t="e">
        <f ca="1">IF(MATCH(E1437,E$1:E1437,0)=ROW(E1437),E1437&amp;";","")</f>
        <v>#VALUE!</v>
      </c>
    </row>
    <row r="1438" spans="1:35">
      <c r="A1438" s="10">
        <v>1417</v>
      </c>
      <c r="B1438" s="10" t="str">
        <f ca="1">'Application For TE&amp;GOTS'!X1479</f>
        <v/>
      </c>
      <c r="C1438" s="10">
        <f>'Application For TE&amp;GOTS'!$D1479</f>
        <v>0</v>
      </c>
      <c r="D1438" s="10" t="str" cm="1">
        <f t="array" aca="1" ref="D1438" ca="1">IFERROR(INDIRECT("'Application For TE&amp;GOTS'!L"&amp;'Application For TE&amp;GOTS'!S1479),"")</f>
        <v/>
      </c>
      <c r="E1438" s="10" t="e">
        <f ca="1">'Application For TE&amp;GOTS'!AF1479</f>
        <v>#VALUE!</v>
      </c>
      <c r="F1438" s="10" t="str">
        <f ca="1">IFERROR(LEFT('Application For TE&amp;GOTS'!AH1479,LEN('Application For TE&amp;GOTS'!AH1479)-2),"")</f>
        <v/>
      </c>
      <c r="G1438" s="10" t="e">
        <f ca="1">'Application For TE&amp;GOTS'!AI1479</f>
        <v>#VALUE!</v>
      </c>
      <c r="AF1438" s="10" t="str">
        <f ca="1">IF(MATCH(B1438,B$1:B1438,0)=ROW(B1438),B1438&amp;";","")</f>
        <v/>
      </c>
      <c r="AG1438" s="10" t="str">
        <f>IF(MATCH(C1438,C$1:C1438,0)=ROW(C1438),C1438&amp;";","")</f>
        <v/>
      </c>
      <c r="AH1438" s="10" t="str">
        <f ca="1">IF(MATCH(D1438,D$1:D1438,0)=ROW(D1438),D1438&amp;";","")</f>
        <v/>
      </c>
      <c r="AI1438" s="10" t="e">
        <f ca="1">IF(MATCH(E1438,E$1:E1438,0)=ROW(E1438),E1438&amp;";","")</f>
        <v>#VALUE!</v>
      </c>
    </row>
    <row r="1439" spans="1:35">
      <c r="A1439" s="10">
        <v>1418</v>
      </c>
      <c r="B1439" s="10" t="str">
        <f ca="1">'Application For TE&amp;GOTS'!X1480</f>
        <v/>
      </c>
      <c r="C1439" s="10">
        <f>'Application For TE&amp;GOTS'!$D1480</f>
        <v>0</v>
      </c>
      <c r="D1439" s="10" t="str" cm="1">
        <f t="array" aca="1" ref="D1439" ca="1">IFERROR(INDIRECT("'Application For TE&amp;GOTS'!L"&amp;'Application For TE&amp;GOTS'!S1480),"")</f>
        <v/>
      </c>
      <c r="E1439" s="10" t="e">
        <f ca="1">'Application For TE&amp;GOTS'!AF1480</f>
        <v>#VALUE!</v>
      </c>
      <c r="F1439" s="10" t="str">
        <f ca="1">IFERROR(LEFT('Application For TE&amp;GOTS'!AH1480,LEN('Application For TE&amp;GOTS'!AH1480)-2),"")</f>
        <v/>
      </c>
      <c r="G1439" s="10" t="e">
        <f ca="1">'Application For TE&amp;GOTS'!AI1480</f>
        <v>#VALUE!</v>
      </c>
      <c r="AF1439" s="10" t="str">
        <f ca="1">IF(MATCH(B1439,B$1:B1439,0)=ROW(B1439),B1439&amp;";","")</f>
        <v/>
      </c>
      <c r="AG1439" s="10" t="str">
        <f>IF(MATCH(C1439,C$1:C1439,0)=ROW(C1439),C1439&amp;";","")</f>
        <v/>
      </c>
      <c r="AH1439" s="10" t="str">
        <f ca="1">IF(MATCH(D1439,D$1:D1439,0)=ROW(D1439),D1439&amp;";","")</f>
        <v/>
      </c>
      <c r="AI1439" s="10" t="e">
        <f ca="1">IF(MATCH(E1439,E$1:E1439,0)=ROW(E1439),E1439&amp;";","")</f>
        <v>#VALUE!</v>
      </c>
    </row>
    <row r="1440" spans="1:35">
      <c r="A1440" s="10">
        <v>1419</v>
      </c>
      <c r="B1440" s="10" t="str">
        <f ca="1">'Application For TE&amp;GOTS'!X1481</f>
        <v/>
      </c>
      <c r="C1440" s="10">
        <f>'Application For TE&amp;GOTS'!$D1481</f>
        <v>0</v>
      </c>
      <c r="D1440" s="10" t="str" cm="1">
        <f t="array" aca="1" ref="D1440" ca="1">IFERROR(INDIRECT("'Application For TE&amp;GOTS'!L"&amp;'Application For TE&amp;GOTS'!S1481),"")</f>
        <v/>
      </c>
      <c r="E1440" s="10" t="e">
        <f ca="1">'Application For TE&amp;GOTS'!AF1481</f>
        <v>#VALUE!</v>
      </c>
      <c r="F1440" s="10" t="str">
        <f ca="1">IFERROR(LEFT('Application For TE&amp;GOTS'!AH1481,LEN('Application For TE&amp;GOTS'!AH1481)-2),"")</f>
        <v/>
      </c>
      <c r="G1440" s="10" t="e">
        <f ca="1">'Application For TE&amp;GOTS'!AI1481</f>
        <v>#VALUE!</v>
      </c>
      <c r="AF1440" s="10" t="str">
        <f ca="1">IF(MATCH(B1440,B$1:B1440,0)=ROW(B1440),B1440&amp;";","")</f>
        <v/>
      </c>
      <c r="AG1440" s="10" t="str">
        <f>IF(MATCH(C1440,C$1:C1440,0)=ROW(C1440),C1440&amp;";","")</f>
        <v/>
      </c>
      <c r="AH1440" s="10" t="str">
        <f ca="1">IF(MATCH(D1440,D$1:D1440,0)=ROW(D1440),D1440&amp;";","")</f>
        <v/>
      </c>
      <c r="AI1440" s="10" t="e">
        <f ca="1">IF(MATCH(E1440,E$1:E1440,0)=ROW(E1440),E1440&amp;";","")</f>
        <v>#VALUE!</v>
      </c>
    </row>
    <row r="1441" spans="1:35">
      <c r="A1441" s="10">
        <v>1420</v>
      </c>
      <c r="B1441" s="10" t="str">
        <f ca="1">'Application For TE&amp;GOTS'!X1482</f>
        <v/>
      </c>
      <c r="C1441" s="10">
        <f>'Application For TE&amp;GOTS'!$D1482</f>
        <v>0</v>
      </c>
      <c r="D1441" s="10" t="str" cm="1">
        <f t="array" aca="1" ref="D1441" ca="1">IFERROR(INDIRECT("'Application For TE&amp;GOTS'!L"&amp;'Application For TE&amp;GOTS'!S1482),"")</f>
        <v/>
      </c>
      <c r="E1441" s="10" t="e">
        <f ca="1">'Application For TE&amp;GOTS'!AF1482</f>
        <v>#VALUE!</v>
      </c>
      <c r="F1441" s="10" t="str">
        <f ca="1">IFERROR(LEFT('Application For TE&amp;GOTS'!AH1482,LEN('Application For TE&amp;GOTS'!AH1482)-2),"")</f>
        <v/>
      </c>
      <c r="G1441" s="10" t="e">
        <f ca="1">'Application For TE&amp;GOTS'!AI1482</f>
        <v>#VALUE!</v>
      </c>
      <c r="AF1441" s="10" t="str">
        <f ca="1">IF(MATCH(B1441,B$1:B1441,0)=ROW(B1441),B1441&amp;";","")</f>
        <v/>
      </c>
      <c r="AG1441" s="10" t="str">
        <f>IF(MATCH(C1441,C$1:C1441,0)=ROW(C1441),C1441&amp;";","")</f>
        <v/>
      </c>
      <c r="AH1441" s="10" t="str">
        <f ca="1">IF(MATCH(D1441,D$1:D1441,0)=ROW(D1441),D1441&amp;";","")</f>
        <v/>
      </c>
      <c r="AI1441" s="10" t="e">
        <f ca="1">IF(MATCH(E1441,E$1:E1441,0)=ROW(E1441),E1441&amp;";","")</f>
        <v>#VALUE!</v>
      </c>
    </row>
    <row r="1442" spans="1:35">
      <c r="A1442" s="10">
        <v>1421</v>
      </c>
      <c r="B1442" s="10" t="str">
        <f ca="1">'Application For TE&amp;GOTS'!X1483</f>
        <v/>
      </c>
      <c r="C1442" s="10">
        <f>'Application For TE&amp;GOTS'!$D1483</f>
        <v>0</v>
      </c>
      <c r="D1442" s="10" t="str" cm="1">
        <f t="array" aca="1" ref="D1442" ca="1">IFERROR(INDIRECT("'Application For TE&amp;GOTS'!L"&amp;'Application For TE&amp;GOTS'!S1483),"")</f>
        <v/>
      </c>
      <c r="E1442" s="10" t="e">
        <f ca="1">'Application For TE&amp;GOTS'!AF1483</f>
        <v>#VALUE!</v>
      </c>
      <c r="F1442" s="10" t="str">
        <f ca="1">IFERROR(LEFT('Application For TE&amp;GOTS'!AH1483,LEN('Application For TE&amp;GOTS'!AH1483)-2),"")</f>
        <v/>
      </c>
      <c r="G1442" s="10" t="e">
        <f ca="1">'Application For TE&amp;GOTS'!AI1483</f>
        <v>#VALUE!</v>
      </c>
      <c r="AF1442" s="10" t="str">
        <f ca="1">IF(MATCH(B1442,B$1:B1442,0)=ROW(B1442),B1442&amp;";","")</f>
        <v/>
      </c>
      <c r="AG1442" s="10" t="str">
        <f>IF(MATCH(C1442,C$1:C1442,0)=ROW(C1442),C1442&amp;";","")</f>
        <v/>
      </c>
      <c r="AH1442" s="10" t="str">
        <f ca="1">IF(MATCH(D1442,D$1:D1442,0)=ROW(D1442),D1442&amp;";","")</f>
        <v/>
      </c>
      <c r="AI1442" s="10" t="e">
        <f ca="1">IF(MATCH(E1442,E$1:E1442,0)=ROW(E1442),E1442&amp;";","")</f>
        <v>#VALUE!</v>
      </c>
    </row>
    <row r="1443" spans="1:35">
      <c r="A1443" s="10">
        <v>1422</v>
      </c>
      <c r="B1443" s="10" t="str">
        <f ca="1">'Application For TE&amp;GOTS'!X1484</f>
        <v/>
      </c>
      <c r="C1443" s="10">
        <f>'Application For TE&amp;GOTS'!$D1484</f>
        <v>0</v>
      </c>
      <c r="D1443" s="10" t="str" cm="1">
        <f t="array" aca="1" ref="D1443" ca="1">IFERROR(INDIRECT("'Application For TE&amp;GOTS'!L"&amp;'Application For TE&amp;GOTS'!S1484),"")</f>
        <v/>
      </c>
      <c r="E1443" s="10" t="e">
        <f ca="1">'Application For TE&amp;GOTS'!AF1484</f>
        <v>#VALUE!</v>
      </c>
      <c r="F1443" s="10" t="str">
        <f ca="1">IFERROR(LEFT('Application For TE&amp;GOTS'!AH1484,LEN('Application For TE&amp;GOTS'!AH1484)-2),"")</f>
        <v/>
      </c>
      <c r="G1443" s="10" t="e">
        <f ca="1">'Application For TE&amp;GOTS'!AI1484</f>
        <v>#VALUE!</v>
      </c>
      <c r="AF1443" s="10" t="str">
        <f ca="1">IF(MATCH(B1443,B$1:B1443,0)=ROW(B1443),B1443&amp;";","")</f>
        <v/>
      </c>
      <c r="AG1443" s="10" t="str">
        <f>IF(MATCH(C1443,C$1:C1443,0)=ROW(C1443),C1443&amp;";","")</f>
        <v/>
      </c>
      <c r="AH1443" s="10" t="str">
        <f ca="1">IF(MATCH(D1443,D$1:D1443,0)=ROW(D1443),D1443&amp;";","")</f>
        <v/>
      </c>
      <c r="AI1443" s="10" t="e">
        <f ca="1">IF(MATCH(E1443,E$1:E1443,0)=ROW(E1443),E1443&amp;";","")</f>
        <v>#VALUE!</v>
      </c>
    </row>
    <row r="1444" spans="1:35">
      <c r="A1444" s="10">
        <v>1423</v>
      </c>
      <c r="B1444" s="10" t="str">
        <f ca="1">'Application For TE&amp;GOTS'!X1485</f>
        <v/>
      </c>
      <c r="C1444" s="10">
        <f>'Application For TE&amp;GOTS'!$D1485</f>
        <v>0</v>
      </c>
      <c r="D1444" s="10" t="str" cm="1">
        <f t="array" aca="1" ref="D1444" ca="1">IFERROR(INDIRECT("'Application For TE&amp;GOTS'!L"&amp;'Application For TE&amp;GOTS'!S1485),"")</f>
        <v/>
      </c>
      <c r="E1444" s="10" t="e">
        <f ca="1">'Application For TE&amp;GOTS'!AF1485</f>
        <v>#VALUE!</v>
      </c>
      <c r="F1444" s="10" t="str">
        <f ca="1">IFERROR(LEFT('Application For TE&amp;GOTS'!AH1485,LEN('Application For TE&amp;GOTS'!AH1485)-2),"")</f>
        <v/>
      </c>
      <c r="G1444" s="10" t="e">
        <f ca="1">'Application For TE&amp;GOTS'!AI1485</f>
        <v>#VALUE!</v>
      </c>
      <c r="AF1444" s="10" t="str">
        <f ca="1">IF(MATCH(B1444,B$1:B1444,0)=ROW(B1444),B1444&amp;";","")</f>
        <v/>
      </c>
      <c r="AG1444" s="10" t="str">
        <f>IF(MATCH(C1444,C$1:C1444,0)=ROW(C1444),C1444&amp;";","")</f>
        <v/>
      </c>
      <c r="AH1444" s="10" t="str">
        <f ca="1">IF(MATCH(D1444,D$1:D1444,0)=ROW(D1444),D1444&amp;";","")</f>
        <v/>
      </c>
      <c r="AI1444" s="10" t="e">
        <f ca="1">IF(MATCH(E1444,E$1:E1444,0)=ROW(E1444),E1444&amp;";","")</f>
        <v>#VALUE!</v>
      </c>
    </row>
    <row r="1445" spans="1:35">
      <c r="A1445" s="10">
        <v>1424</v>
      </c>
      <c r="B1445" s="10" t="str">
        <f ca="1">'Application For TE&amp;GOTS'!X1486</f>
        <v/>
      </c>
      <c r="C1445" s="10">
        <f>'Application For TE&amp;GOTS'!$D1486</f>
        <v>0</v>
      </c>
      <c r="D1445" s="10" t="str" cm="1">
        <f t="array" aca="1" ref="D1445" ca="1">IFERROR(INDIRECT("'Application For TE&amp;GOTS'!L"&amp;'Application For TE&amp;GOTS'!S1486),"")</f>
        <v/>
      </c>
      <c r="E1445" s="10" t="e">
        <f ca="1">'Application For TE&amp;GOTS'!AF1486</f>
        <v>#VALUE!</v>
      </c>
      <c r="F1445" s="10" t="str">
        <f ca="1">IFERROR(LEFT('Application For TE&amp;GOTS'!AH1486,LEN('Application For TE&amp;GOTS'!AH1486)-2),"")</f>
        <v/>
      </c>
      <c r="G1445" s="10" t="e">
        <f ca="1">'Application For TE&amp;GOTS'!AI1486</f>
        <v>#VALUE!</v>
      </c>
      <c r="AF1445" s="10" t="str">
        <f ca="1">IF(MATCH(B1445,B$1:B1445,0)=ROW(B1445),B1445&amp;";","")</f>
        <v/>
      </c>
      <c r="AG1445" s="10" t="str">
        <f>IF(MATCH(C1445,C$1:C1445,0)=ROW(C1445),C1445&amp;";","")</f>
        <v/>
      </c>
      <c r="AH1445" s="10" t="str">
        <f ca="1">IF(MATCH(D1445,D$1:D1445,0)=ROW(D1445),D1445&amp;";","")</f>
        <v/>
      </c>
      <c r="AI1445" s="10" t="e">
        <f ca="1">IF(MATCH(E1445,E$1:E1445,0)=ROW(E1445),E1445&amp;";","")</f>
        <v>#VALUE!</v>
      </c>
    </row>
    <row r="1446" spans="1:35">
      <c r="A1446" s="10">
        <v>1425</v>
      </c>
      <c r="B1446" s="10" t="str">
        <f ca="1">'Application For TE&amp;GOTS'!X1487</f>
        <v/>
      </c>
      <c r="C1446" s="10">
        <f>'Application For TE&amp;GOTS'!$D1487</f>
        <v>0</v>
      </c>
      <c r="D1446" s="10" t="str" cm="1">
        <f t="array" aca="1" ref="D1446" ca="1">IFERROR(INDIRECT("'Application For TE&amp;GOTS'!L"&amp;'Application For TE&amp;GOTS'!S1487),"")</f>
        <v/>
      </c>
      <c r="E1446" s="10" t="e">
        <f ca="1">'Application For TE&amp;GOTS'!AF1487</f>
        <v>#VALUE!</v>
      </c>
      <c r="F1446" s="10" t="str">
        <f ca="1">IFERROR(LEFT('Application For TE&amp;GOTS'!AH1487,LEN('Application For TE&amp;GOTS'!AH1487)-2),"")</f>
        <v/>
      </c>
      <c r="G1446" s="10" t="e">
        <f ca="1">'Application For TE&amp;GOTS'!AI1487</f>
        <v>#VALUE!</v>
      </c>
      <c r="AF1446" s="10" t="str">
        <f ca="1">IF(MATCH(B1446,B$1:B1446,0)=ROW(B1446),B1446&amp;";","")</f>
        <v/>
      </c>
      <c r="AG1446" s="10" t="str">
        <f>IF(MATCH(C1446,C$1:C1446,0)=ROW(C1446),C1446&amp;";","")</f>
        <v/>
      </c>
      <c r="AH1446" s="10" t="str">
        <f ca="1">IF(MATCH(D1446,D$1:D1446,0)=ROW(D1446),D1446&amp;";","")</f>
        <v/>
      </c>
      <c r="AI1446" s="10" t="e">
        <f ca="1">IF(MATCH(E1446,E$1:E1446,0)=ROW(E1446),E1446&amp;";","")</f>
        <v>#VALUE!</v>
      </c>
    </row>
    <row r="1447" spans="1:35">
      <c r="A1447" s="10">
        <v>1426</v>
      </c>
      <c r="B1447" s="10" t="str">
        <f ca="1">'Application For TE&amp;GOTS'!X1488</f>
        <v/>
      </c>
      <c r="C1447" s="10">
        <f>'Application For TE&amp;GOTS'!$D1488</f>
        <v>0</v>
      </c>
      <c r="D1447" s="10" t="str" cm="1">
        <f t="array" aca="1" ref="D1447" ca="1">IFERROR(INDIRECT("'Application For TE&amp;GOTS'!L"&amp;'Application For TE&amp;GOTS'!S1488),"")</f>
        <v/>
      </c>
      <c r="E1447" s="10" t="e">
        <f ca="1">'Application For TE&amp;GOTS'!AF1488</f>
        <v>#VALUE!</v>
      </c>
      <c r="F1447" s="10" t="str">
        <f ca="1">IFERROR(LEFT('Application For TE&amp;GOTS'!AH1488,LEN('Application For TE&amp;GOTS'!AH1488)-2),"")</f>
        <v/>
      </c>
      <c r="G1447" s="10" t="e">
        <f ca="1">'Application For TE&amp;GOTS'!AI1488</f>
        <v>#VALUE!</v>
      </c>
      <c r="AF1447" s="10" t="str">
        <f ca="1">IF(MATCH(B1447,B$1:B1447,0)=ROW(B1447),B1447&amp;";","")</f>
        <v/>
      </c>
      <c r="AG1447" s="10" t="str">
        <f>IF(MATCH(C1447,C$1:C1447,0)=ROW(C1447),C1447&amp;";","")</f>
        <v/>
      </c>
      <c r="AH1447" s="10" t="str">
        <f ca="1">IF(MATCH(D1447,D$1:D1447,0)=ROW(D1447),D1447&amp;";","")</f>
        <v/>
      </c>
      <c r="AI1447" s="10" t="e">
        <f ca="1">IF(MATCH(E1447,E$1:E1447,0)=ROW(E1447),E1447&amp;";","")</f>
        <v>#VALUE!</v>
      </c>
    </row>
    <row r="1448" spans="1:35">
      <c r="A1448" s="10">
        <v>1427</v>
      </c>
      <c r="B1448" s="10" t="str">
        <f ca="1">'Application For TE&amp;GOTS'!X1489</f>
        <v/>
      </c>
      <c r="C1448" s="10">
        <f>'Application For TE&amp;GOTS'!$D1489</f>
        <v>0</v>
      </c>
      <c r="D1448" s="10" t="str" cm="1">
        <f t="array" aca="1" ref="D1448" ca="1">IFERROR(INDIRECT("'Application For TE&amp;GOTS'!L"&amp;'Application For TE&amp;GOTS'!S1489),"")</f>
        <v/>
      </c>
      <c r="E1448" s="10" t="e">
        <f ca="1">'Application For TE&amp;GOTS'!AF1489</f>
        <v>#VALUE!</v>
      </c>
      <c r="F1448" s="10" t="str">
        <f ca="1">IFERROR(LEFT('Application For TE&amp;GOTS'!AH1489,LEN('Application For TE&amp;GOTS'!AH1489)-2),"")</f>
        <v/>
      </c>
      <c r="G1448" s="10" t="e">
        <f ca="1">'Application For TE&amp;GOTS'!AI1489</f>
        <v>#VALUE!</v>
      </c>
      <c r="AF1448" s="10" t="str">
        <f ca="1">IF(MATCH(B1448,B$1:B1448,0)=ROW(B1448),B1448&amp;";","")</f>
        <v/>
      </c>
      <c r="AG1448" s="10" t="str">
        <f>IF(MATCH(C1448,C$1:C1448,0)=ROW(C1448),C1448&amp;";","")</f>
        <v/>
      </c>
      <c r="AH1448" s="10" t="str">
        <f ca="1">IF(MATCH(D1448,D$1:D1448,0)=ROW(D1448),D1448&amp;";","")</f>
        <v/>
      </c>
      <c r="AI1448" s="10" t="e">
        <f ca="1">IF(MATCH(E1448,E$1:E1448,0)=ROW(E1448),E1448&amp;";","")</f>
        <v>#VALUE!</v>
      </c>
    </row>
    <row r="1449" spans="1:35">
      <c r="A1449" s="10">
        <v>1428</v>
      </c>
      <c r="B1449" s="10" t="str">
        <f ca="1">'Application For TE&amp;GOTS'!X1490</f>
        <v/>
      </c>
      <c r="C1449" s="10">
        <f>'Application For TE&amp;GOTS'!$D1490</f>
        <v>0</v>
      </c>
      <c r="D1449" s="10" t="str" cm="1">
        <f t="array" aca="1" ref="D1449" ca="1">IFERROR(INDIRECT("'Application For TE&amp;GOTS'!L"&amp;'Application For TE&amp;GOTS'!S1490),"")</f>
        <v/>
      </c>
      <c r="E1449" s="10" t="e">
        <f ca="1">'Application For TE&amp;GOTS'!AF1490</f>
        <v>#VALUE!</v>
      </c>
      <c r="F1449" s="10" t="str">
        <f ca="1">IFERROR(LEFT('Application For TE&amp;GOTS'!AH1490,LEN('Application For TE&amp;GOTS'!AH1490)-2),"")</f>
        <v/>
      </c>
      <c r="G1449" s="10" t="e">
        <f ca="1">'Application For TE&amp;GOTS'!AI1490</f>
        <v>#VALUE!</v>
      </c>
      <c r="AF1449" s="10" t="str">
        <f ca="1">IF(MATCH(B1449,B$1:B1449,0)=ROW(B1449),B1449&amp;";","")</f>
        <v/>
      </c>
      <c r="AG1449" s="10" t="str">
        <f>IF(MATCH(C1449,C$1:C1449,0)=ROW(C1449),C1449&amp;";","")</f>
        <v/>
      </c>
      <c r="AH1449" s="10" t="str">
        <f ca="1">IF(MATCH(D1449,D$1:D1449,0)=ROW(D1449),D1449&amp;";","")</f>
        <v/>
      </c>
      <c r="AI1449" s="10" t="e">
        <f ca="1">IF(MATCH(E1449,E$1:E1449,0)=ROW(E1449),E1449&amp;";","")</f>
        <v>#VALUE!</v>
      </c>
    </row>
    <row r="1450" spans="1:35">
      <c r="A1450" s="10">
        <v>1429</v>
      </c>
      <c r="B1450" s="10" t="str">
        <f ca="1">'Application For TE&amp;GOTS'!X1491</f>
        <v/>
      </c>
      <c r="C1450" s="10">
        <f>'Application For TE&amp;GOTS'!$D1491</f>
        <v>0</v>
      </c>
      <c r="D1450" s="10" t="str" cm="1">
        <f t="array" aca="1" ref="D1450" ca="1">IFERROR(INDIRECT("'Application For TE&amp;GOTS'!L"&amp;'Application For TE&amp;GOTS'!S1491),"")</f>
        <v/>
      </c>
      <c r="E1450" s="10" t="e">
        <f ca="1">'Application For TE&amp;GOTS'!AF1491</f>
        <v>#VALUE!</v>
      </c>
      <c r="F1450" s="10" t="str">
        <f ca="1">IFERROR(LEFT('Application For TE&amp;GOTS'!AH1491,LEN('Application For TE&amp;GOTS'!AH1491)-2),"")</f>
        <v/>
      </c>
      <c r="G1450" s="10" t="e">
        <f ca="1">'Application For TE&amp;GOTS'!AI1491</f>
        <v>#VALUE!</v>
      </c>
      <c r="AF1450" s="10" t="str">
        <f ca="1">IF(MATCH(B1450,B$1:B1450,0)=ROW(B1450),B1450&amp;";","")</f>
        <v/>
      </c>
      <c r="AG1450" s="10" t="str">
        <f>IF(MATCH(C1450,C$1:C1450,0)=ROW(C1450),C1450&amp;";","")</f>
        <v/>
      </c>
      <c r="AH1450" s="10" t="str">
        <f ca="1">IF(MATCH(D1450,D$1:D1450,0)=ROW(D1450),D1450&amp;";","")</f>
        <v/>
      </c>
      <c r="AI1450" s="10" t="e">
        <f ca="1">IF(MATCH(E1450,E$1:E1450,0)=ROW(E1450),E1450&amp;";","")</f>
        <v>#VALUE!</v>
      </c>
    </row>
    <row r="1451" spans="1:35">
      <c r="A1451" s="10">
        <v>1430</v>
      </c>
      <c r="B1451" s="10" t="str">
        <f ca="1">'Application For TE&amp;GOTS'!X1492</f>
        <v/>
      </c>
      <c r="C1451" s="10">
        <f>'Application For TE&amp;GOTS'!$D1492</f>
        <v>0</v>
      </c>
      <c r="D1451" s="10" t="str" cm="1">
        <f t="array" aca="1" ref="D1451" ca="1">IFERROR(INDIRECT("'Application For TE&amp;GOTS'!L"&amp;'Application For TE&amp;GOTS'!S1492),"")</f>
        <v/>
      </c>
      <c r="E1451" s="10" t="e">
        <f ca="1">'Application For TE&amp;GOTS'!AF1492</f>
        <v>#VALUE!</v>
      </c>
      <c r="F1451" s="10" t="str">
        <f ca="1">IFERROR(LEFT('Application For TE&amp;GOTS'!AH1492,LEN('Application For TE&amp;GOTS'!AH1492)-2),"")</f>
        <v/>
      </c>
      <c r="G1451" s="10" t="e">
        <f ca="1">'Application For TE&amp;GOTS'!AI1492</f>
        <v>#VALUE!</v>
      </c>
      <c r="AF1451" s="10" t="str">
        <f ca="1">IF(MATCH(B1451,B$1:B1451,0)=ROW(B1451),B1451&amp;";","")</f>
        <v/>
      </c>
      <c r="AG1451" s="10" t="str">
        <f>IF(MATCH(C1451,C$1:C1451,0)=ROW(C1451),C1451&amp;";","")</f>
        <v/>
      </c>
      <c r="AH1451" s="10" t="str">
        <f ca="1">IF(MATCH(D1451,D$1:D1451,0)=ROW(D1451),D1451&amp;";","")</f>
        <v/>
      </c>
      <c r="AI1451" s="10" t="e">
        <f ca="1">IF(MATCH(E1451,E$1:E1451,0)=ROW(E1451),E1451&amp;";","")</f>
        <v>#VALUE!</v>
      </c>
    </row>
    <row r="1452" spans="1:35">
      <c r="A1452" s="10">
        <v>1431</v>
      </c>
      <c r="B1452" s="10" t="str">
        <f ca="1">'Application For TE&amp;GOTS'!X1493</f>
        <v/>
      </c>
      <c r="C1452" s="10">
        <f>'Application For TE&amp;GOTS'!$D1493</f>
        <v>0</v>
      </c>
      <c r="D1452" s="10" t="str" cm="1">
        <f t="array" aca="1" ref="D1452" ca="1">IFERROR(INDIRECT("'Application For TE&amp;GOTS'!L"&amp;'Application For TE&amp;GOTS'!S1493),"")</f>
        <v/>
      </c>
      <c r="E1452" s="10" t="e">
        <f ca="1">'Application For TE&amp;GOTS'!AF1493</f>
        <v>#VALUE!</v>
      </c>
      <c r="F1452" s="10" t="str">
        <f ca="1">IFERROR(LEFT('Application For TE&amp;GOTS'!AH1493,LEN('Application For TE&amp;GOTS'!AH1493)-2),"")</f>
        <v/>
      </c>
      <c r="G1452" s="10" t="e">
        <f ca="1">'Application For TE&amp;GOTS'!AI1493</f>
        <v>#VALUE!</v>
      </c>
      <c r="AF1452" s="10" t="str">
        <f ca="1">IF(MATCH(B1452,B$1:B1452,0)=ROW(B1452),B1452&amp;";","")</f>
        <v/>
      </c>
      <c r="AG1452" s="10" t="str">
        <f>IF(MATCH(C1452,C$1:C1452,0)=ROW(C1452),C1452&amp;";","")</f>
        <v/>
      </c>
      <c r="AH1452" s="10" t="str">
        <f ca="1">IF(MATCH(D1452,D$1:D1452,0)=ROW(D1452),D1452&amp;";","")</f>
        <v/>
      </c>
      <c r="AI1452" s="10" t="e">
        <f ca="1">IF(MATCH(E1452,E$1:E1452,0)=ROW(E1452),E1452&amp;";","")</f>
        <v>#VALUE!</v>
      </c>
    </row>
    <row r="1453" spans="1:35">
      <c r="A1453" s="10">
        <v>1432</v>
      </c>
      <c r="B1453" s="10" t="str">
        <f ca="1">'Application For TE&amp;GOTS'!X1494</f>
        <v/>
      </c>
      <c r="C1453" s="10">
        <f>'Application For TE&amp;GOTS'!$D1494</f>
        <v>0</v>
      </c>
      <c r="D1453" s="10" t="str" cm="1">
        <f t="array" aca="1" ref="D1453" ca="1">IFERROR(INDIRECT("'Application For TE&amp;GOTS'!L"&amp;'Application For TE&amp;GOTS'!S1494),"")</f>
        <v/>
      </c>
      <c r="E1453" s="10" t="e">
        <f ca="1">'Application For TE&amp;GOTS'!AF1494</f>
        <v>#VALUE!</v>
      </c>
      <c r="F1453" s="10" t="str">
        <f ca="1">IFERROR(LEFT('Application For TE&amp;GOTS'!AH1494,LEN('Application For TE&amp;GOTS'!AH1494)-2),"")</f>
        <v/>
      </c>
      <c r="G1453" s="10" t="e">
        <f ca="1">'Application For TE&amp;GOTS'!AI1494</f>
        <v>#VALUE!</v>
      </c>
      <c r="AF1453" s="10" t="str">
        <f ca="1">IF(MATCH(B1453,B$1:B1453,0)=ROW(B1453),B1453&amp;";","")</f>
        <v/>
      </c>
      <c r="AG1453" s="10" t="str">
        <f>IF(MATCH(C1453,C$1:C1453,0)=ROW(C1453),C1453&amp;";","")</f>
        <v/>
      </c>
      <c r="AH1453" s="10" t="str">
        <f ca="1">IF(MATCH(D1453,D$1:D1453,0)=ROW(D1453),D1453&amp;";","")</f>
        <v/>
      </c>
      <c r="AI1453" s="10" t="e">
        <f ca="1">IF(MATCH(E1453,E$1:E1453,0)=ROW(E1453),E1453&amp;";","")</f>
        <v>#VALUE!</v>
      </c>
    </row>
    <row r="1454" spans="1:35">
      <c r="A1454" s="10">
        <v>1433</v>
      </c>
      <c r="B1454" s="10" t="str">
        <f ca="1">'Application For TE&amp;GOTS'!X1495</f>
        <v/>
      </c>
      <c r="C1454" s="10">
        <f>'Application For TE&amp;GOTS'!$D1495</f>
        <v>0</v>
      </c>
      <c r="D1454" s="10" t="str" cm="1">
        <f t="array" aca="1" ref="D1454" ca="1">IFERROR(INDIRECT("'Application For TE&amp;GOTS'!L"&amp;'Application For TE&amp;GOTS'!S1495),"")</f>
        <v/>
      </c>
      <c r="E1454" s="10" t="e">
        <f ca="1">'Application For TE&amp;GOTS'!AF1495</f>
        <v>#VALUE!</v>
      </c>
      <c r="F1454" s="10" t="str">
        <f ca="1">IFERROR(LEFT('Application For TE&amp;GOTS'!AH1495,LEN('Application For TE&amp;GOTS'!AH1495)-2),"")</f>
        <v/>
      </c>
      <c r="G1454" s="10" t="e">
        <f ca="1">'Application For TE&amp;GOTS'!AI1495</f>
        <v>#VALUE!</v>
      </c>
      <c r="AF1454" s="10" t="str">
        <f ca="1">IF(MATCH(B1454,B$1:B1454,0)=ROW(B1454),B1454&amp;";","")</f>
        <v/>
      </c>
      <c r="AG1454" s="10" t="str">
        <f>IF(MATCH(C1454,C$1:C1454,0)=ROW(C1454),C1454&amp;";","")</f>
        <v/>
      </c>
      <c r="AH1454" s="10" t="str">
        <f ca="1">IF(MATCH(D1454,D$1:D1454,0)=ROW(D1454),D1454&amp;";","")</f>
        <v/>
      </c>
      <c r="AI1454" s="10" t="e">
        <f ca="1">IF(MATCH(E1454,E$1:E1454,0)=ROW(E1454),E1454&amp;";","")</f>
        <v>#VALUE!</v>
      </c>
    </row>
    <row r="1455" spans="1:35">
      <c r="A1455" s="10">
        <v>1434</v>
      </c>
      <c r="B1455" s="10" t="str">
        <f ca="1">'Application For TE&amp;GOTS'!X1496</f>
        <v/>
      </c>
      <c r="C1455" s="10">
        <f>'Application For TE&amp;GOTS'!$D1496</f>
        <v>0</v>
      </c>
      <c r="D1455" s="10" t="str" cm="1">
        <f t="array" aca="1" ref="D1455" ca="1">IFERROR(INDIRECT("'Application For TE&amp;GOTS'!L"&amp;'Application For TE&amp;GOTS'!S1496),"")</f>
        <v/>
      </c>
      <c r="E1455" s="10" t="e">
        <f ca="1">'Application For TE&amp;GOTS'!AF1496</f>
        <v>#VALUE!</v>
      </c>
      <c r="F1455" s="10" t="str">
        <f ca="1">IFERROR(LEFT('Application For TE&amp;GOTS'!AH1496,LEN('Application For TE&amp;GOTS'!AH1496)-2),"")</f>
        <v/>
      </c>
      <c r="G1455" s="10" t="e">
        <f ca="1">'Application For TE&amp;GOTS'!AI1496</f>
        <v>#VALUE!</v>
      </c>
      <c r="AF1455" s="10" t="str">
        <f ca="1">IF(MATCH(B1455,B$1:B1455,0)=ROW(B1455),B1455&amp;";","")</f>
        <v/>
      </c>
      <c r="AG1455" s="10" t="str">
        <f>IF(MATCH(C1455,C$1:C1455,0)=ROW(C1455),C1455&amp;";","")</f>
        <v/>
      </c>
      <c r="AH1455" s="10" t="str">
        <f ca="1">IF(MATCH(D1455,D$1:D1455,0)=ROW(D1455),D1455&amp;";","")</f>
        <v/>
      </c>
      <c r="AI1455" s="10" t="e">
        <f ca="1">IF(MATCH(E1455,E$1:E1455,0)=ROW(E1455),E1455&amp;";","")</f>
        <v>#VALUE!</v>
      </c>
    </row>
    <row r="1456" spans="1:35">
      <c r="A1456" s="10">
        <v>1435</v>
      </c>
      <c r="B1456" s="10" t="str">
        <f ca="1">'Application For TE&amp;GOTS'!X1497</f>
        <v/>
      </c>
      <c r="C1456" s="10">
        <f>'Application For TE&amp;GOTS'!$D1497</f>
        <v>0</v>
      </c>
      <c r="D1456" s="10" t="str" cm="1">
        <f t="array" aca="1" ref="D1456" ca="1">IFERROR(INDIRECT("'Application For TE&amp;GOTS'!L"&amp;'Application For TE&amp;GOTS'!S1497),"")</f>
        <v/>
      </c>
      <c r="E1456" s="10" t="e">
        <f ca="1">'Application For TE&amp;GOTS'!AF1497</f>
        <v>#VALUE!</v>
      </c>
      <c r="F1456" s="10" t="str">
        <f ca="1">IFERROR(LEFT('Application For TE&amp;GOTS'!AH1497,LEN('Application For TE&amp;GOTS'!AH1497)-2),"")</f>
        <v/>
      </c>
      <c r="G1456" s="10" t="e">
        <f ca="1">'Application For TE&amp;GOTS'!AI1497</f>
        <v>#VALUE!</v>
      </c>
      <c r="AF1456" s="10" t="str">
        <f ca="1">IF(MATCH(B1456,B$1:B1456,0)=ROW(B1456),B1456&amp;";","")</f>
        <v/>
      </c>
      <c r="AG1456" s="10" t="str">
        <f>IF(MATCH(C1456,C$1:C1456,0)=ROW(C1456),C1456&amp;";","")</f>
        <v/>
      </c>
      <c r="AH1456" s="10" t="str">
        <f ca="1">IF(MATCH(D1456,D$1:D1456,0)=ROW(D1456),D1456&amp;";","")</f>
        <v/>
      </c>
      <c r="AI1456" s="10" t="e">
        <f ca="1">IF(MATCH(E1456,E$1:E1456,0)=ROW(E1456),E1456&amp;";","")</f>
        <v>#VALUE!</v>
      </c>
    </row>
    <row r="1457" spans="1:35">
      <c r="A1457" s="10">
        <v>1436</v>
      </c>
      <c r="B1457" s="10" t="str">
        <f ca="1">'Application For TE&amp;GOTS'!X1498</f>
        <v/>
      </c>
      <c r="C1457" s="10">
        <f>'Application For TE&amp;GOTS'!$D1498</f>
        <v>0</v>
      </c>
      <c r="D1457" s="10" t="str" cm="1">
        <f t="array" aca="1" ref="D1457" ca="1">IFERROR(INDIRECT("'Application For TE&amp;GOTS'!L"&amp;'Application For TE&amp;GOTS'!S1498),"")</f>
        <v/>
      </c>
      <c r="E1457" s="10" t="e">
        <f ca="1">'Application For TE&amp;GOTS'!AF1498</f>
        <v>#VALUE!</v>
      </c>
      <c r="F1457" s="10" t="str">
        <f ca="1">IFERROR(LEFT('Application For TE&amp;GOTS'!AH1498,LEN('Application For TE&amp;GOTS'!AH1498)-2),"")</f>
        <v/>
      </c>
      <c r="G1457" s="10" t="e">
        <f ca="1">'Application For TE&amp;GOTS'!AI1498</f>
        <v>#VALUE!</v>
      </c>
      <c r="AF1457" s="10" t="str">
        <f ca="1">IF(MATCH(B1457,B$1:B1457,0)=ROW(B1457),B1457&amp;";","")</f>
        <v/>
      </c>
      <c r="AG1457" s="10" t="str">
        <f>IF(MATCH(C1457,C$1:C1457,0)=ROW(C1457),C1457&amp;";","")</f>
        <v/>
      </c>
      <c r="AH1457" s="10" t="str">
        <f ca="1">IF(MATCH(D1457,D$1:D1457,0)=ROW(D1457),D1457&amp;";","")</f>
        <v/>
      </c>
      <c r="AI1457" s="10" t="e">
        <f ca="1">IF(MATCH(E1457,E$1:E1457,0)=ROW(E1457),E1457&amp;";","")</f>
        <v>#VALUE!</v>
      </c>
    </row>
    <row r="1458" spans="1:35">
      <c r="A1458" s="10">
        <v>1437</v>
      </c>
      <c r="B1458" s="10" t="str">
        <f ca="1">'Application For TE&amp;GOTS'!X1499</f>
        <v/>
      </c>
      <c r="C1458" s="10">
        <f>'Application For TE&amp;GOTS'!$D1499</f>
        <v>0</v>
      </c>
      <c r="D1458" s="10" t="str" cm="1">
        <f t="array" aca="1" ref="D1458" ca="1">IFERROR(INDIRECT("'Application For TE&amp;GOTS'!L"&amp;'Application For TE&amp;GOTS'!S1499),"")</f>
        <v/>
      </c>
      <c r="E1458" s="10" t="e">
        <f ca="1">'Application For TE&amp;GOTS'!AF1499</f>
        <v>#VALUE!</v>
      </c>
      <c r="F1458" s="10" t="str">
        <f ca="1">IFERROR(LEFT('Application For TE&amp;GOTS'!AH1499,LEN('Application For TE&amp;GOTS'!AH1499)-2),"")</f>
        <v/>
      </c>
      <c r="G1458" s="10" t="e">
        <f ca="1">'Application For TE&amp;GOTS'!AI1499</f>
        <v>#VALUE!</v>
      </c>
      <c r="AF1458" s="10" t="str">
        <f ca="1">IF(MATCH(B1458,B$1:B1458,0)=ROW(B1458),B1458&amp;";","")</f>
        <v/>
      </c>
      <c r="AG1458" s="10" t="str">
        <f>IF(MATCH(C1458,C$1:C1458,0)=ROW(C1458),C1458&amp;";","")</f>
        <v/>
      </c>
      <c r="AH1458" s="10" t="str">
        <f ca="1">IF(MATCH(D1458,D$1:D1458,0)=ROW(D1458),D1458&amp;";","")</f>
        <v/>
      </c>
      <c r="AI1458" s="10" t="e">
        <f ca="1">IF(MATCH(E1458,E$1:E1458,0)=ROW(E1458),E1458&amp;";","")</f>
        <v>#VALUE!</v>
      </c>
    </row>
    <row r="1459" spans="1:35">
      <c r="A1459" s="10">
        <v>1438</v>
      </c>
      <c r="B1459" s="10" t="str">
        <f ca="1">'Application For TE&amp;GOTS'!X1500</f>
        <v/>
      </c>
      <c r="C1459" s="10">
        <f>'Application For TE&amp;GOTS'!$D1500</f>
        <v>0</v>
      </c>
      <c r="D1459" s="10" t="str" cm="1">
        <f t="array" aca="1" ref="D1459" ca="1">IFERROR(INDIRECT("'Application For TE&amp;GOTS'!L"&amp;'Application For TE&amp;GOTS'!S1500),"")</f>
        <v/>
      </c>
      <c r="E1459" s="10" t="e">
        <f ca="1">'Application For TE&amp;GOTS'!AF1500</f>
        <v>#VALUE!</v>
      </c>
      <c r="F1459" s="10" t="str">
        <f ca="1">IFERROR(LEFT('Application For TE&amp;GOTS'!AH1500,LEN('Application For TE&amp;GOTS'!AH1500)-2),"")</f>
        <v/>
      </c>
      <c r="G1459" s="10" t="e">
        <f ca="1">'Application For TE&amp;GOTS'!AI1500</f>
        <v>#VALUE!</v>
      </c>
      <c r="AF1459" s="10" t="str">
        <f ca="1">IF(MATCH(B1459,B$1:B1459,0)=ROW(B1459),B1459&amp;";","")</f>
        <v/>
      </c>
      <c r="AG1459" s="10" t="str">
        <f>IF(MATCH(C1459,C$1:C1459,0)=ROW(C1459),C1459&amp;";","")</f>
        <v/>
      </c>
      <c r="AH1459" s="10" t="str">
        <f ca="1">IF(MATCH(D1459,D$1:D1459,0)=ROW(D1459),D1459&amp;";","")</f>
        <v/>
      </c>
      <c r="AI1459" s="10" t="e">
        <f ca="1">IF(MATCH(E1459,E$1:E1459,0)=ROW(E1459),E1459&amp;";","")</f>
        <v>#VALUE!</v>
      </c>
    </row>
    <row r="1460" spans="1:35">
      <c r="A1460" s="10">
        <v>1439</v>
      </c>
      <c r="B1460" s="10" t="str">
        <f ca="1">'Application For TE&amp;GOTS'!X1501</f>
        <v/>
      </c>
      <c r="C1460" s="10">
        <f>'Application For TE&amp;GOTS'!$D1501</f>
        <v>0</v>
      </c>
      <c r="D1460" s="10" t="str" cm="1">
        <f t="array" aca="1" ref="D1460" ca="1">IFERROR(INDIRECT("'Application For TE&amp;GOTS'!L"&amp;'Application For TE&amp;GOTS'!S1501),"")</f>
        <v/>
      </c>
      <c r="E1460" s="10" t="e">
        <f ca="1">'Application For TE&amp;GOTS'!AF1501</f>
        <v>#VALUE!</v>
      </c>
      <c r="F1460" s="10" t="str">
        <f ca="1">IFERROR(LEFT('Application For TE&amp;GOTS'!AH1501,LEN('Application For TE&amp;GOTS'!AH1501)-2),"")</f>
        <v/>
      </c>
      <c r="G1460" s="10" t="e">
        <f ca="1">'Application For TE&amp;GOTS'!AI1501</f>
        <v>#VALUE!</v>
      </c>
      <c r="AF1460" s="10" t="str">
        <f ca="1">IF(MATCH(B1460,B$1:B1460,0)=ROW(B1460),B1460&amp;";","")</f>
        <v/>
      </c>
      <c r="AG1460" s="10" t="str">
        <f>IF(MATCH(C1460,C$1:C1460,0)=ROW(C1460),C1460&amp;";","")</f>
        <v/>
      </c>
      <c r="AH1460" s="10" t="str">
        <f ca="1">IF(MATCH(D1460,D$1:D1460,0)=ROW(D1460),D1460&amp;";","")</f>
        <v/>
      </c>
      <c r="AI1460" s="10" t="e">
        <f ca="1">IF(MATCH(E1460,E$1:E1460,0)=ROW(E1460),E1460&amp;";","")</f>
        <v>#VALUE!</v>
      </c>
    </row>
    <row r="1461" spans="1:35">
      <c r="A1461" s="10">
        <v>1440</v>
      </c>
      <c r="B1461" s="10" t="str">
        <f ca="1">'Application For TE&amp;GOTS'!X1502</f>
        <v/>
      </c>
      <c r="C1461" s="10">
        <f>'Application For TE&amp;GOTS'!$D1502</f>
        <v>0</v>
      </c>
      <c r="D1461" s="10" t="str" cm="1">
        <f t="array" aca="1" ref="D1461" ca="1">IFERROR(INDIRECT("'Application For TE&amp;GOTS'!L"&amp;'Application For TE&amp;GOTS'!S1502),"")</f>
        <v/>
      </c>
      <c r="E1461" s="10" t="e">
        <f ca="1">'Application For TE&amp;GOTS'!AF1502</f>
        <v>#VALUE!</v>
      </c>
      <c r="F1461" s="10" t="str">
        <f ca="1">IFERROR(LEFT('Application For TE&amp;GOTS'!AH1502,LEN('Application For TE&amp;GOTS'!AH1502)-2),"")</f>
        <v/>
      </c>
      <c r="G1461" s="10" t="e">
        <f ca="1">'Application For TE&amp;GOTS'!AI1502</f>
        <v>#VALUE!</v>
      </c>
      <c r="AF1461" s="10" t="str">
        <f ca="1">IF(MATCH(B1461,B$1:B1461,0)=ROW(B1461),B1461&amp;";","")</f>
        <v/>
      </c>
      <c r="AG1461" s="10" t="str">
        <f>IF(MATCH(C1461,C$1:C1461,0)=ROW(C1461),C1461&amp;";","")</f>
        <v/>
      </c>
      <c r="AH1461" s="10" t="str">
        <f ca="1">IF(MATCH(D1461,D$1:D1461,0)=ROW(D1461),D1461&amp;";","")</f>
        <v/>
      </c>
      <c r="AI1461" s="10" t="e">
        <f ca="1">IF(MATCH(E1461,E$1:E1461,0)=ROW(E1461),E1461&amp;";","")</f>
        <v>#VALUE!</v>
      </c>
    </row>
    <row r="1462" spans="1:35">
      <c r="A1462" s="10">
        <v>1441</v>
      </c>
      <c r="B1462" s="10" t="str">
        <f ca="1">'Application For TE&amp;GOTS'!X1503</f>
        <v/>
      </c>
      <c r="C1462" s="10">
        <f>'Application For TE&amp;GOTS'!$D1503</f>
        <v>0</v>
      </c>
      <c r="D1462" s="10" t="str" cm="1">
        <f t="array" aca="1" ref="D1462" ca="1">IFERROR(INDIRECT("'Application For TE&amp;GOTS'!L"&amp;'Application For TE&amp;GOTS'!S1503),"")</f>
        <v/>
      </c>
      <c r="E1462" s="10" t="e">
        <f ca="1">'Application For TE&amp;GOTS'!AF1503</f>
        <v>#VALUE!</v>
      </c>
      <c r="F1462" s="10" t="str">
        <f ca="1">IFERROR(LEFT('Application For TE&amp;GOTS'!AH1503,LEN('Application For TE&amp;GOTS'!AH1503)-2),"")</f>
        <v/>
      </c>
      <c r="G1462" s="10" t="e">
        <f ca="1">'Application For TE&amp;GOTS'!AI1503</f>
        <v>#VALUE!</v>
      </c>
      <c r="AF1462" s="10" t="str">
        <f ca="1">IF(MATCH(B1462,B$1:B1462,0)=ROW(B1462),B1462&amp;";","")</f>
        <v/>
      </c>
      <c r="AG1462" s="10" t="str">
        <f>IF(MATCH(C1462,C$1:C1462,0)=ROW(C1462),C1462&amp;";","")</f>
        <v/>
      </c>
      <c r="AH1462" s="10" t="str">
        <f ca="1">IF(MATCH(D1462,D$1:D1462,0)=ROW(D1462),D1462&amp;";","")</f>
        <v/>
      </c>
      <c r="AI1462" s="10" t="e">
        <f ca="1">IF(MATCH(E1462,E$1:E1462,0)=ROW(E1462),E1462&amp;";","")</f>
        <v>#VALUE!</v>
      </c>
    </row>
    <row r="1463" spans="1:35">
      <c r="A1463" s="10">
        <v>1442</v>
      </c>
      <c r="B1463" s="10" t="str">
        <f ca="1">'Application For TE&amp;GOTS'!X1504</f>
        <v/>
      </c>
      <c r="C1463" s="10">
        <f>'Application For TE&amp;GOTS'!$D1504</f>
        <v>0</v>
      </c>
      <c r="D1463" s="10" t="str" cm="1">
        <f t="array" aca="1" ref="D1463" ca="1">IFERROR(INDIRECT("'Application For TE&amp;GOTS'!L"&amp;'Application For TE&amp;GOTS'!S1504),"")</f>
        <v/>
      </c>
      <c r="E1463" s="10" t="e">
        <f ca="1">'Application For TE&amp;GOTS'!AF1504</f>
        <v>#VALUE!</v>
      </c>
      <c r="F1463" s="10" t="str">
        <f ca="1">IFERROR(LEFT('Application For TE&amp;GOTS'!AH1504,LEN('Application For TE&amp;GOTS'!AH1504)-2),"")</f>
        <v/>
      </c>
      <c r="G1463" s="10" t="e">
        <f ca="1">'Application For TE&amp;GOTS'!AI1504</f>
        <v>#VALUE!</v>
      </c>
      <c r="AF1463" s="10" t="str">
        <f ca="1">IF(MATCH(B1463,B$1:B1463,0)=ROW(B1463),B1463&amp;";","")</f>
        <v/>
      </c>
      <c r="AG1463" s="10" t="str">
        <f>IF(MATCH(C1463,C$1:C1463,0)=ROW(C1463),C1463&amp;";","")</f>
        <v/>
      </c>
      <c r="AH1463" s="10" t="str">
        <f ca="1">IF(MATCH(D1463,D$1:D1463,0)=ROW(D1463),D1463&amp;";","")</f>
        <v/>
      </c>
      <c r="AI1463" s="10" t="e">
        <f ca="1">IF(MATCH(E1463,E$1:E1463,0)=ROW(E1463),E1463&amp;";","")</f>
        <v>#VALUE!</v>
      </c>
    </row>
    <row r="1464" spans="1:35">
      <c r="A1464" s="10">
        <v>1443</v>
      </c>
      <c r="B1464" s="10" t="str">
        <f ca="1">'Application For TE&amp;GOTS'!X1505</f>
        <v/>
      </c>
      <c r="C1464" s="10">
        <f>'Application For TE&amp;GOTS'!$D1505</f>
        <v>0</v>
      </c>
      <c r="D1464" s="10" t="str" cm="1">
        <f t="array" aca="1" ref="D1464" ca="1">IFERROR(INDIRECT("'Application For TE&amp;GOTS'!L"&amp;'Application For TE&amp;GOTS'!S1505),"")</f>
        <v/>
      </c>
      <c r="E1464" s="10" t="e">
        <f ca="1">'Application For TE&amp;GOTS'!AF1505</f>
        <v>#VALUE!</v>
      </c>
      <c r="F1464" s="10" t="str">
        <f ca="1">IFERROR(LEFT('Application For TE&amp;GOTS'!AH1505,LEN('Application For TE&amp;GOTS'!AH1505)-2),"")</f>
        <v/>
      </c>
      <c r="G1464" s="10" t="e">
        <f ca="1">'Application For TE&amp;GOTS'!AI1505</f>
        <v>#VALUE!</v>
      </c>
      <c r="AF1464" s="10" t="str">
        <f ca="1">IF(MATCH(B1464,B$1:B1464,0)=ROW(B1464),B1464&amp;";","")</f>
        <v/>
      </c>
      <c r="AG1464" s="10" t="str">
        <f>IF(MATCH(C1464,C$1:C1464,0)=ROW(C1464),C1464&amp;";","")</f>
        <v/>
      </c>
      <c r="AH1464" s="10" t="str">
        <f ca="1">IF(MATCH(D1464,D$1:D1464,0)=ROW(D1464),D1464&amp;";","")</f>
        <v/>
      </c>
      <c r="AI1464" s="10" t="e">
        <f ca="1">IF(MATCH(E1464,E$1:E1464,0)=ROW(E1464),E1464&amp;";","")</f>
        <v>#VALUE!</v>
      </c>
    </row>
    <row r="1465" spans="1:35">
      <c r="A1465" s="10">
        <v>1444</v>
      </c>
      <c r="B1465" s="10" t="str">
        <f ca="1">'Application For TE&amp;GOTS'!X1506</f>
        <v/>
      </c>
      <c r="C1465" s="10">
        <f>'Application For TE&amp;GOTS'!$D1506</f>
        <v>0</v>
      </c>
      <c r="D1465" s="10" t="str" cm="1">
        <f t="array" aca="1" ref="D1465" ca="1">IFERROR(INDIRECT("'Application For TE&amp;GOTS'!L"&amp;'Application For TE&amp;GOTS'!S1506),"")</f>
        <v/>
      </c>
      <c r="E1465" s="10" t="e">
        <f ca="1">'Application For TE&amp;GOTS'!AF1506</f>
        <v>#VALUE!</v>
      </c>
      <c r="F1465" s="10" t="str">
        <f ca="1">IFERROR(LEFT('Application For TE&amp;GOTS'!AH1506,LEN('Application For TE&amp;GOTS'!AH1506)-2),"")</f>
        <v/>
      </c>
      <c r="G1465" s="10" t="e">
        <f ca="1">'Application For TE&amp;GOTS'!AI1506</f>
        <v>#VALUE!</v>
      </c>
      <c r="AF1465" s="10" t="str">
        <f ca="1">IF(MATCH(B1465,B$1:B1465,0)=ROW(B1465),B1465&amp;";","")</f>
        <v/>
      </c>
      <c r="AG1465" s="10" t="str">
        <f>IF(MATCH(C1465,C$1:C1465,0)=ROW(C1465),C1465&amp;";","")</f>
        <v/>
      </c>
      <c r="AH1465" s="10" t="str">
        <f ca="1">IF(MATCH(D1465,D$1:D1465,0)=ROW(D1465),D1465&amp;";","")</f>
        <v/>
      </c>
      <c r="AI1465" s="10" t="e">
        <f ca="1">IF(MATCH(E1465,E$1:E1465,0)=ROW(E1465),E1465&amp;";","")</f>
        <v>#VALUE!</v>
      </c>
    </row>
    <row r="1466" spans="1:35">
      <c r="A1466" s="10">
        <v>1445</v>
      </c>
      <c r="B1466" s="10" t="str">
        <f ca="1">'Application For TE&amp;GOTS'!X1507</f>
        <v/>
      </c>
      <c r="C1466" s="10">
        <f>'Application For TE&amp;GOTS'!$D1507</f>
        <v>0</v>
      </c>
      <c r="D1466" s="10" t="str" cm="1">
        <f t="array" aca="1" ref="D1466" ca="1">IFERROR(INDIRECT("'Application For TE&amp;GOTS'!L"&amp;'Application For TE&amp;GOTS'!S1507),"")</f>
        <v/>
      </c>
      <c r="E1466" s="10" t="e">
        <f ca="1">'Application For TE&amp;GOTS'!AF1507</f>
        <v>#VALUE!</v>
      </c>
      <c r="F1466" s="10" t="str">
        <f ca="1">IFERROR(LEFT('Application For TE&amp;GOTS'!AH1507,LEN('Application For TE&amp;GOTS'!AH1507)-2),"")</f>
        <v/>
      </c>
      <c r="G1466" s="10" t="e">
        <f ca="1">'Application For TE&amp;GOTS'!AI1507</f>
        <v>#VALUE!</v>
      </c>
      <c r="AF1466" s="10" t="str">
        <f ca="1">IF(MATCH(B1466,B$1:B1466,0)=ROW(B1466),B1466&amp;";","")</f>
        <v/>
      </c>
      <c r="AG1466" s="10" t="str">
        <f>IF(MATCH(C1466,C$1:C1466,0)=ROW(C1466),C1466&amp;";","")</f>
        <v/>
      </c>
      <c r="AH1466" s="10" t="str">
        <f ca="1">IF(MATCH(D1466,D$1:D1466,0)=ROW(D1466),D1466&amp;";","")</f>
        <v/>
      </c>
      <c r="AI1466" s="10" t="e">
        <f ca="1">IF(MATCH(E1466,E$1:E1466,0)=ROW(E1466),E1466&amp;";","")</f>
        <v>#VALUE!</v>
      </c>
    </row>
    <row r="1467" spans="1:35">
      <c r="A1467" s="10">
        <v>1446</v>
      </c>
      <c r="B1467" s="10" t="str">
        <f ca="1">'Application For TE&amp;GOTS'!X1508</f>
        <v/>
      </c>
      <c r="C1467" s="10">
        <f>'Application For TE&amp;GOTS'!$D1508</f>
        <v>0</v>
      </c>
      <c r="D1467" s="10" t="str" cm="1">
        <f t="array" aca="1" ref="D1467" ca="1">IFERROR(INDIRECT("'Application For TE&amp;GOTS'!L"&amp;'Application For TE&amp;GOTS'!S1508),"")</f>
        <v/>
      </c>
      <c r="E1467" s="10" t="e">
        <f ca="1">'Application For TE&amp;GOTS'!AF1508</f>
        <v>#VALUE!</v>
      </c>
      <c r="F1467" s="10" t="str">
        <f ca="1">IFERROR(LEFT('Application For TE&amp;GOTS'!AH1508,LEN('Application For TE&amp;GOTS'!AH1508)-2),"")</f>
        <v/>
      </c>
      <c r="G1467" s="10" t="e">
        <f ca="1">'Application For TE&amp;GOTS'!AI1508</f>
        <v>#VALUE!</v>
      </c>
      <c r="AF1467" s="10" t="str">
        <f ca="1">IF(MATCH(B1467,B$1:B1467,0)=ROW(B1467),B1467&amp;";","")</f>
        <v/>
      </c>
      <c r="AG1467" s="10" t="str">
        <f>IF(MATCH(C1467,C$1:C1467,0)=ROW(C1467),C1467&amp;";","")</f>
        <v/>
      </c>
      <c r="AH1467" s="10" t="str">
        <f ca="1">IF(MATCH(D1467,D$1:D1467,0)=ROW(D1467),D1467&amp;";","")</f>
        <v/>
      </c>
      <c r="AI1467" s="10" t="e">
        <f ca="1">IF(MATCH(E1467,E$1:E1467,0)=ROW(E1467),E1467&amp;";","")</f>
        <v>#VALUE!</v>
      </c>
    </row>
    <row r="1468" spans="1:35">
      <c r="A1468" s="10">
        <v>1447</v>
      </c>
      <c r="B1468" s="10" t="str">
        <f ca="1">'Application For TE&amp;GOTS'!X1509</f>
        <v/>
      </c>
      <c r="C1468" s="10">
        <f>'Application For TE&amp;GOTS'!$D1509</f>
        <v>0</v>
      </c>
      <c r="D1468" s="10" t="str" cm="1">
        <f t="array" aca="1" ref="D1468" ca="1">IFERROR(INDIRECT("'Application For TE&amp;GOTS'!L"&amp;'Application For TE&amp;GOTS'!S1509),"")</f>
        <v/>
      </c>
      <c r="E1468" s="10" t="e">
        <f ca="1">'Application For TE&amp;GOTS'!AF1509</f>
        <v>#VALUE!</v>
      </c>
      <c r="F1468" s="10" t="str">
        <f ca="1">IFERROR(LEFT('Application For TE&amp;GOTS'!AH1509,LEN('Application For TE&amp;GOTS'!AH1509)-2),"")</f>
        <v/>
      </c>
      <c r="G1468" s="10" t="e">
        <f ca="1">'Application For TE&amp;GOTS'!AI1509</f>
        <v>#VALUE!</v>
      </c>
      <c r="AF1468" s="10" t="str">
        <f ca="1">IF(MATCH(B1468,B$1:B1468,0)=ROW(B1468),B1468&amp;";","")</f>
        <v/>
      </c>
      <c r="AG1468" s="10" t="str">
        <f>IF(MATCH(C1468,C$1:C1468,0)=ROW(C1468),C1468&amp;";","")</f>
        <v/>
      </c>
      <c r="AH1468" s="10" t="str">
        <f ca="1">IF(MATCH(D1468,D$1:D1468,0)=ROW(D1468),D1468&amp;";","")</f>
        <v/>
      </c>
      <c r="AI1468" s="10" t="e">
        <f ca="1">IF(MATCH(E1468,E$1:E1468,0)=ROW(E1468),E1468&amp;";","")</f>
        <v>#VALUE!</v>
      </c>
    </row>
    <row r="1469" spans="1:35">
      <c r="A1469" s="10">
        <v>1448</v>
      </c>
      <c r="B1469" s="10" t="str">
        <f ca="1">'Application For TE&amp;GOTS'!X1510</f>
        <v/>
      </c>
      <c r="C1469" s="10">
        <f>'Application For TE&amp;GOTS'!$D1510</f>
        <v>0</v>
      </c>
      <c r="D1469" s="10" t="str" cm="1">
        <f t="array" aca="1" ref="D1469" ca="1">IFERROR(INDIRECT("'Application For TE&amp;GOTS'!L"&amp;'Application For TE&amp;GOTS'!S1510),"")</f>
        <v/>
      </c>
      <c r="E1469" s="10" t="e">
        <f ca="1">'Application For TE&amp;GOTS'!AF1510</f>
        <v>#VALUE!</v>
      </c>
      <c r="F1469" s="10" t="str">
        <f ca="1">IFERROR(LEFT('Application For TE&amp;GOTS'!AH1510,LEN('Application For TE&amp;GOTS'!AH1510)-2),"")</f>
        <v/>
      </c>
      <c r="G1469" s="10" t="e">
        <f ca="1">'Application For TE&amp;GOTS'!AI1510</f>
        <v>#VALUE!</v>
      </c>
      <c r="AF1469" s="10" t="str">
        <f ca="1">IF(MATCH(B1469,B$1:B1469,0)=ROW(B1469),B1469&amp;";","")</f>
        <v/>
      </c>
      <c r="AG1469" s="10" t="str">
        <f>IF(MATCH(C1469,C$1:C1469,0)=ROW(C1469),C1469&amp;";","")</f>
        <v/>
      </c>
      <c r="AH1469" s="10" t="str">
        <f ca="1">IF(MATCH(D1469,D$1:D1469,0)=ROW(D1469),D1469&amp;";","")</f>
        <v/>
      </c>
      <c r="AI1469" s="10" t="e">
        <f ca="1">IF(MATCH(E1469,E$1:E1469,0)=ROW(E1469),E1469&amp;";","")</f>
        <v>#VALUE!</v>
      </c>
    </row>
    <row r="1470" spans="1:35">
      <c r="A1470" s="10">
        <v>1449</v>
      </c>
      <c r="B1470" s="10" t="str">
        <f ca="1">'Application For TE&amp;GOTS'!X1511</f>
        <v/>
      </c>
      <c r="C1470" s="10">
        <f>'Application For TE&amp;GOTS'!$D1511</f>
        <v>0</v>
      </c>
      <c r="D1470" s="10" t="str" cm="1">
        <f t="array" aca="1" ref="D1470" ca="1">IFERROR(INDIRECT("'Application For TE&amp;GOTS'!L"&amp;'Application For TE&amp;GOTS'!S1511),"")</f>
        <v/>
      </c>
      <c r="E1470" s="10" t="e">
        <f ca="1">'Application For TE&amp;GOTS'!AF1511</f>
        <v>#VALUE!</v>
      </c>
      <c r="F1470" s="10" t="str">
        <f ca="1">IFERROR(LEFT('Application For TE&amp;GOTS'!AH1511,LEN('Application For TE&amp;GOTS'!AH1511)-2),"")</f>
        <v/>
      </c>
      <c r="G1470" s="10" t="e">
        <f ca="1">'Application For TE&amp;GOTS'!AI1511</f>
        <v>#VALUE!</v>
      </c>
      <c r="AF1470" s="10" t="str">
        <f ca="1">IF(MATCH(B1470,B$1:B1470,0)=ROW(B1470),B1470&amp;";","")</f>
        <v/>
      </c>
      <c r="AG1470" s="10" t="str">
        <f>IF(MATCH(C1470,C$1:C1470,0)=ROW(C1470),C1470&amp;";","")</f>
        <v/>
      </c>
      <c r="AH1470" s="10" t="str">
        <f ca="1">IF(MATCH(D1470,D$1:D1470,0)=ROW(D1470),D1470&amp;";","")</f>
        <v/>
      </c>
      <c r="AI1470" s="10" t="e">
        <f ca="1">IF(MATCH(E1470,E$1:E1470,0)=ROW(E1470),E1470&amp;";","")</f>
        <v>#VALUE!</v>
      </c>
    </row>
    <row r="1471" spans="1:35">
      <c r="A1471" s="10">
        <v>1450</v>
      </c>
      <c r="B1471" s="10" t="str">
        <f ca="1">'Application For TE&amp;GOTS'!X1512</f>
        <v/>
      </c>
      <c r="C1471" s="10">
        <f>'Application For TE&amp;GOTS'!$D1512</f>
        <v>0</v>
      </c>
      <c r="D1471" s="10" t="str" cm="1">
        <f t="array" aca="1" ref="D1471" ca="1">IFERROR(INDIRECT("'Application For TE&amp;GOTS'!L"&amp;'Application For TE&amp;GOTS'!S1512),"")</f>
        <v/>
      </c>
      <c r="E1471" s="10" t="e">
        <f ca="1">'Application For TE&amp;GOTS'!AF1512</f>
        <v>#VALUE!</v>
      </c>
      <c r="F1471" s="10" t="str">
        <f ca="1">IFERROR(LEFT('Application For TE&amp;GOTS'!AH1512,LEN('Application For TE&amp;GOTS'!AH1512)-2),"")</f>
        <v/>
      </c>
      <c r="G1471" s="10" t="e">
        <f ca="1">'Application For TE&amp;GOTS'!AI1512</f>
        <v>#VALUE!</v>
      </c>
      <c r="AF1471" s="10" t="str">
        <f ca="1">IF(MATCH(B1471,B$1:B1471,0)=ROW(B1471),B1471&amp;";","")</f>
        <v/>
      </c>
      <c r="AG1471" s="10" t="str">
        <f>IF(MATCH(C1471,C$1:C1471,0)=ROW(C1471),C1471&amp;";","")</f>
        <v/>
      </c>
      <c r="AH1471" s="10" t="str">
        <f ca="1">IF(MATCH(D1471,D$1:D1471,0)=ROW(D1471),D1471&amp;";","")</f>
        <v/>
      </c>
      <c r="AI1471" s="10" t="e">
        <f ca="1">IF(MATCH(E1471,E$1:E1471,0)=ROW(E1471),E1471&amp;";","")</f>
        <v>#VALUE!</v>
      </c>
    </row>
    <row r="1472" spans="1:35">
      <c r="A1472" s="10">
        <v>1451</v>
      </c>
      <c r="B1472" s="10" t="str">
        <f ca="1">'Application For TE&amp;GOTS'!X1513</f>
        <v/>
      </c>
      <c r="C1472" s="10">
        <f>'Application For TE&amp;GOTS'!$D1513</f>
        <v>0</v>
      </c>
      <c r="D1472" s="10" t="str" cm="1">
        <f t="array" aca="1" ref="D1472" ca="1">IFERROR(INDIRECT("'Application For TE&amp;GOTS'!L"&amp;'Application For TE&amp;GOTS'!S1513),"")</f>
        <v/>
      </c>
      <c r="E1472" s="10" t="e">
        <f ca="1">'Application For TE&amp;GOTS'!AF1513</f>
        <v>#VALUE!</v>
      </c>
      <c r="F1472" s="10" t="str">
        <f ca="1">IFERROR(LEFT('Application For TE&amp;GOTS'!AH1513,LEN('Application For TE&amp;GOTS'!AH1513)-2),"")</f>
        <v/>
      </c>
      <c r="G1472" s="10" t="e">
        <f ca="1">'Application For TE&amp;GOTS'!AI1513</f>
        <v>#VALUE!</v>
      </c>
      <c r="AF1472" s="10" t="str">
        <f ca="1">IF(MATCH(B1472,B$1:B1472,0)=ROW(B1472),B1472&amp;";","")</f>
        <v/>
      </c>
      <c r="AG1472" s="10" t="str">
        <f>IF(MATCH(C1472,C$1:C1472,0)=ROW(C1472),C1472&amp;";","")</f>
        <v/>
      </c>
      <c r="AH1472" s="10" t="str">
        <f ca="1">IF(MATCH(D1472,D$1:D1472,0)=ROW(D1472),D1472&amp;";","")</f>
        <v/>
      </c>
      <c r="AI1472" s="10" t="e">
        <f ca="1">IF(MATCH(E1472,E$1:E1472,0)=ROW(E1472),E1472&amp;";","")</f>
        <v>#VALUE!</v>
      </c>
    </row>
    <row r="1473" spans="1:35">
      <c r="A1473" s="10">
        <v>1452</v>
      </c>
      <c r="B1473" s="10" t="str">
        <f ca="1">'Application For TE&amp;GOTS'!X1514</f>
        <v/>
      </c>
      <c r="C1473" s="10">
        <f>'Application For TE&amp;GOTS'!$D1514</f>
        <v>0</v>
      </c>
      <c r="D1473" s="10" t="str" cm="1">
        <f t="array" aca="1" ref="D1473" ca="1">IFERROR(INDIRECT("'Application For TE&amp;GOTS'!L"&amp;'Application For TE&amp;GOTS'!S1514),"")</f>
        <v/>
      </c>
      <c r="E1473" s="10" t="e">
        <f ca="1">'Application For TE&amp;GOTS'!AF1514</f>
        <v>#VALUE!</v>
      </c>
      <c r="F1473" s="10" t="str">
        <f ca="1">IFERROR(LEFT('Application For TE&amp;GOTS'!AH1514,LEN('Application For TE&amp;GOTS'!AH1514)-2),"")</f>
        <v/>
      </c>
      <c r="G1473" s="10" t="e">
        <f ca="1">'Application For TE&amp;GOTS'!AI1514</f>
        <v>#VALUE!</v>
      </c>
      <c r="AF1473" s="10" t="str">
        <f ca="1">IF(MATCH(B1473,B$1:B1473,0)=ROW(B1473),B1473&amp;";","")</f>
        <v/>
      </c>
      <c r="AG1473" s="10" t="str">
        <f>IF(MATCH(C1473,C$1:C1473,0)=ROW(C1473),C1473&amp;";","")</f>
        <v/>
      </c>
      <c r="AH1473" s="10" t="str">
        <f ca="1">IF(MATCH(D1473,D$1:D1473,0)=ROW(D1473),D1473&amp;";","")</f>
        <v/>
      </c>
      <c r="AI1473" s="10" t="e">
        <f ca="1">IF(MATCH(E1473,E$1:E1473,0)=ROW(E1473),E1473&amp;";","")</f>
        <v>#VALUE!</v>
      </c>
    </row>
    <row r="1474" spans="1:35">
      <c r="A1474" s="10">
        <v>1453</v>
      </c>
      <c r="B1474" s="10" t="str">
        <f ca="1">'Application For TE&amp;GOTS'!X1515</f>
        <v/>
      </c>
      <c r="C1474" s="10">
        <f>'Application For TE&amp;GOTS'!$D1515</f>
        <v>0</v>
      </c>
      <c r="D1474" s="10" t="str" cm="1">
        <f t="array" aca="1" ref="D1474" ca="1">IFERROR(INDIRECT("'Application For TE&amp;GOTS'!L"&amp;'Application For TE&amp;GOTS'!S1515),"")</f>
        <v/>
      </c>
      <c r="E1474" s="10" t="e">
        <f ca="1">'Application For TE&amp;GOTS'!AF1515</f>
        <v>#VALUE!</v>
      </c>
      <c r="F1474" s="10" t="str">
        <f ca="1">IFERROR(LEFT('Application For TE&amp;GOTS'!AH1515,LEN('Application For TE&amp;GOTS'!AH1515)-2),"")</f>
        <v/>
      </c>
      <c r="G1474" s="10" t="e">
        <f ca="1">'Application For TE&amp;GOTS'!AI1515</f>
        <v>#VALUE!</v>
      </c>
      <c r="AF1474" s="10" t="str">
        <f ca="1">IF(MATCH(B1474,B$1:B1474,0)=ROW(B1474),B1474&amp;";","")</f>
        <v/>
      </c>
      <c r="AG1474" s="10" t="str">
        <f>IF(MATCH(C1474,C$1:C1474,0)=ROW(C1474),C1474&amp;";","")</f>
        <v/>
      </c>
      <c r="AH1474" s="10" t="str">
        <f ca="1">IF(MATCH(D1474,D$1:D1474,0)=ROW(D1474),D1474&amp;";","")</f>
        <v/>
      </c>
      <c r="AI1474" s="10" t="e">
        <f ca="1">IF(MATCH(E1474,E$1:E1474,0)=ROW(E1474),E1474&amp;";","")</f>
        <v>#VALUE!</v>
      </c>
    </row>
    <row r="1475" spans="1:35">
      <c r="A1475" s="10">
        <v>1454</v>
      </c>
      <c r="B1475" s="10" t="str">
        <f ca="1">'Application For TE&amp;GOTS'!X1516</f>
        <v/>
      </c>
      <c r="C1475" s="10">
        <f>'Application For TE&amp;GOTS'!$D1516</f>
        <v>0</v>
      </c>
      <c r="D1475" s="10" t="str" cm="1">
        <f t="array" aca="1" ref="D1475" ca="1">IFERROR(INDIRECT("'Application For TE&amp;GOTS'!L"&amp;'Application For TE&amp;GOTS'!S1516),"")</f>
        <v/>
      </c>
      <c r="E1475" s="10" t="e">
        <f ca="1">'Application For TE&amp;GOTS'!AF1516</f>
        <v>#VALUE!</v>
      </c>
      <c r="F1475" s="10" t="str">
        <f ca="1">IFERROR(LEFT('Application For TE&amp;GOTS'!AH1516,LEN('Application For TE&amp;GOTS'!AH1516)-2),"")</f>
        <v/>
      </c>
      <c r="G1475" s="10" t="e">
        <f ca="1">'Application For TE&amp;GOTS'!AI1516</f>
        <v>#VALUE!</v>
      </c>
      <c r="AF1475" s="10" t="str">
        <f ca="1">IF(MATCH(B1475,B$1:B1475,0)=ROW(B1475),B1475&amp;";","")</f>
        <v/>
      </c>
      <c r="AG1475" s="10" t="str">
        <f>IF(MATCH(C1475,C$1:C1475,0)=ROW(C1475),C1475&amp;";","")</f>
        <v/>
      </c>
      <c r="AH1475" s="10" t="str">
        <f ca="1">IF(MATCH(D1475,D$1:D1475,0)=ROW(D1475),D1475&amp;";","")</f>
        <v/>
      </c>
      <c r="AI1475" s="10" t="e">
        <f ca="1">IF(MATCH(E1475,E$1:E1475,0)=ROW(E1475),E1475&amp;";","")</f>
        <v>#VALUE!</v>
      </c>
    </row>
    <row r="1476" spans="1:35">
      <c r="A1476" s="10">
        <v>1455</v>
      </c>
      <c r="B1476" s="10" t="str">
        <f ca="1">'Application For TE&amp;GOTS'!X1517</f>
        <v/>
      </c>
      <c r="C1476" s="10">
        <f>'Application For TE&amp;GOTS'!$D1517</f>
        <v>0</v>
      </c>
      <c r="D1476" s="10" t="str" cm="1">
        <f t="array" aca="1" ref="D1476" ca="1">IFERROR(INDIRECT("'Application For TE&amp;GOTS'!L"&amp;'Application For TE&amp;GOTS'!S1517),"")</f>
        <v/>
      </c>
      <c r="E1476" s="10" t="e">
        <f ca="1">'Application For TE&amp;GOTS'!AF1517</f>
        <v>#VALUE!</v>
      </c>
      <c r="F1476" s="10" t="str">
        <f ca="1">IFERROR(LEFT('Application For TE&amp;GOTS'!AH1517,LEN('Application For TE&amp;GOTS'!AH1517)-2),"")</f>
        <v/>
      </c>
      <c r="G1476" s="10" t="e">
        <f ca="1">'Application For TE&amp;GOTS'!AI1517</f>
        <v>#VALUE!</v>
      </c>
      <c r="AF1476" s="10" t="str">
        <f ca="1">IF(MATCH(B1476,B$1:B1476,0)=ROW(B1476),B1476&amp;";","")</f>
        <v/>
      </c>
      <c r="AG1476" s="10" t="str">
        <f>IF(MATCH(C1476,C$1:C1476,0)=ROW(C1476),C1476&amp;";","")</f>
        <v/>
      </c>
      <c r="AH1476" s="10" t="str">
        <f ca="1">IF(MATCH(D1476,D$1:D1476,0)=ROW(D1476),D1476&amp;";","")</f>
        <v/>
      </c>
      <c r="AI1476" s="10" t="e">
        <f ca="1">IF(MATCH(E1476,E$1:E1476,0)=ROW(E1476),E1476&amp;";","")</f>
        <v>#VALUE!</v>
      </c>
    </row>
    <row r="1477" spans="1:35">
      <c r="A1477" s="10">
        <v>1456</v>
      </c>
      <c r="B1477" s="10" t="str">
        <f ca="1">'Application For TE&amp;GOTS'!X1518</f>
        <v/>
      </c>
      <c r="C1477" s="10">
        <f>'Application For TE&amp;GOTS'!$D1518</f>
        <v>0</v>
      </c>
      <c r="D1477" s="10" t="str" cm="1">
        <f t="array" aca="1" ref="D1477" ca="1">IFERROR(INDIRECT("'Application For TE&amp;GOTS'!L"&amp;'Application For TE&amp;GOTS'!S1518),"")</f>
        <v/>
      </c>
      <c r="E1477" s="10" t="e">
        <f ca="1">'Application For TE&amp;GOTS'!AF1518</f>
        <v>#VALUE!</v>
      </c>
      <c r="F1477" s="10" t="str">
        <f ca="1">IFERROR(LEFT('Application For TE&amp;GOTS'!AH1518,LEN('Application For TE&amp;GOTS'!AH1518)-2),"")</f>
        <v/>
      </c>
      <c r="G1477" s="10" t="e">
        <f ca="1">'Application For TE&amp;GOTS'!AI1518</f>
        <v>#VALUE!</v>
      </c>
      <c r="AF1477" s="10" t="str">
        <f ca="1">IF(MATCH(B1477,B$1:B1477,0)=ROW(B1477),B1477&amp;";","")</f>
        <v/>
      </c>
      <c r="AG1477" s="10" t="str">
        <f>IF(MATCH(C1477,C$1:C1477,0)=ROW(C1477),C1477&amp;";","")</f>
        <v/>
      </c>
      <c r="AH1477" s="10" t="str">
        <f ca="1">IF(MATCH(D1477,D$1:D1477,0)=ROW(D1477),D1477&amp;";","")</f>
        <v/>
      </c>
      <c r="AI1477" s="10" t="e">
        <f ca="1">IF(MATCH(E1477,E$1:E1477,0)=ROW(E1477),E1477&amp;";","")</f>
        <v>#VALUE!</v>
      </c>
    </row>
    <row r="1478" spans="1:35">
      <c r="A1478" s="10">
        <v>1457</v>
      </c>
      <c r="B1478" s="10" t="str">
        <f ca="1">'Application For TE&amp;GOTS'!X1519</f>
        <v/>
      </c>
      <c r="C1478" s="10">
        <f>'Application For TE&amp;GOTS'!$D1519</f>
        <v>0</v>
      </c>
      <c r="D1478" s="10" t="str" cm="1">
        <f t="array" aca="1" ref="D1478" ca="1">IFERROR(INDIRECT("'Application For TE&amp;GOTS'!L"&amp;'Application For TE&amp;GOTS'!S1519),"")</f>
        <v/>
      </c>
      <c r="E1478" s="10" t="e">
        <f ca="1">'Application For TE&amp;GOTS'!AF1519</f>
        <v>#VALUE!</v>
      </c>
      <c r="F1478" s="10" t="str">
        <f ca="1">IFERROR(LEFT('Application For TE&amp;GOTS'!AH1519,LEN('Application For TE&amp;GOTS'!AH1519)-2),"")</f>
        <v/>
      </c>
      <c r="G1478" s="10" t="e">
        <f ca="1">'Application For TE&amp;GOTS'!AI1519</f>
        <v>#VALUE!</v>
      </c>
      <c r="AF1478" s="10" t="str">
        <f ca="1">IF(MATCH(B1478,B$1:B1478,0)=ROW(B1478),B1478&amp;";","")</f>
        <v/>
      </c>
      <c r="AG1478" s="10" t="str">
        <f>IF(MATCH(C1478,C$1:C1478,0)=ROW(C1478),C1478&amp;";","")</f>
        <v/>
      </c>
      <c r="AH1478" s="10" t="str">
        <f ca="1">IF(MATCH(D1478,D$1:D1478,0)=ROW(D1478),D1478&amp;";","")</f>
        <v/>
      </c>
      <c r="AI1478" s="10" t="e">
        <f ca="1">IF(MATCH(E1478,E$1:E1478,0)=ROW(E1478),E1478&amp;";","")</f>
        <v>#VALUE!</v>
      </c>
    </row>
    <row r="1479" spans="1:35">
      <c r="A1479" s="10">
        <v>1458</v>
      </c>
      <c r="B1479" s="10" t="str">
        <f ca="1">'Application For TE&amp;GOTS'!X1520</f>
        <v/>
      </c>
      <c r="C1479" s="10">
        <f>'Application For TE&amp;GOTS'!$D1520</f>
        <v>0</v>
      </c>
      <c r="D1479" s="10" t="str" cm="1">
        <f t="array" aca="1" ref="D1479" ca="1">IFERROR(INDIRECT("'Application For TE&amp;GOTS'!L"&amp;'Application For TE&amp;GOTS'!S1520),"")</f>
        <v/>
      </c>
      <c r="E1479" s="10" t="e">
        <f ca="1">'Application For TE&amp;GOTS'!AF1520</f>
        <v>#VALUE!</v>
      </c>
      <c r="F1479" s="10" t="str">
        <f ca="1">IFERROR(LEFT('Application For TE&amp;GOTS'!AH1520,LEN('Application For TE&amp;GOTS'!AH1520)-2),"")</f>
        <v/>
      </c>
      <c r="G1479" s="10" t="e">
        <f ca="1">'Application For TE&amp;GOTS'!AI1520</f>
        <v>#VALUE!</v>
      </c>
      <c r="AF1479" s="10" t="str">
        <f ca="1">IF(MATCH(B1479,B$1:B1479,0)=ROW(B1479),B1479&amp;";","")</f>
        <v/>
      </c>
      <c r="AG1479" s="10" t="str">
        <f>IF(MATCH(C1479,C$1:C1479,0)=ROW(C1479),C1479&amp;";","")</f>
        <v/>
      </c>
      <c r="AH1479" s="10" t="str">
        <f ca="1">IF(MATCH(D1479,D$1:D1479,0)=ROW(D1479),D1479&amp;";","")</f>
        <v/>
      </c>
      <c r="AI1479" s="10" t="e">
        <f ca="1">IF(MATCH(E1479,E$1:E1479,0)=ROW(E1479),E1479&amp;";","")</f>
        <v>#VALUE!</v>
      </c>
    </row>
    <row r="1480" spans="1:35">
      <c r="A1480" s="10">
        <v>1459</v>
      </c>
      <c r="B1480" s="10" t="str">
        <f ca="1">'Application For TE&amp;GOTS'!X1521</f>
        <v/>
      </c>
      <c r="C1480" s="10">
        <f>'Application For TE&amp;GOTS'!$D1521</f>
        <v>0</v>
      </c>
      <c r="D1480" s="10" t="str" cm="1">
        <f t="array" aca="1" ref="D1480" ca="1">IFERROR(INDIRECT("'Application For TE&amp;GOTS'!L"&amp;'Application For TE&amp;GOTS'!S1521),"")</f>
        <v/>
      </c>
      <c r="E1480" s="10" t="e">
        <f ca="1">'Application For TE&amp;GOTS'!AF1521</f>
        <v>#VALUE!</v>
      </c>
      <c r="F1480" s="10" t="str">
        <f ca="1">IFERROR(LEFT('Application For TE&amp;GOTS'!AH1521,LEN('Application For TE&amp;GOTS'!AH1521)-2),"")</f>
        <v/>
      </c>
      <c r="G1480" s="10" t="e">
        <f ca="1">'Application For TE&amp;GOTS'!AI1521</f>
        <v>#VALUE!</v>
      </c>
      <c r="AF1480" s="10" t="str">
        <f ca="1">IF(MATCH(B1480,B$1:B1480,0)=ROW(B1480),B1480&amp;";","")</f>
        <v/>
      </c>
      <c r="AG1480" s="10" t="str">
        <f>IF(MATCH(C1480,C$1:C1480,0)=ROW(C1480),C1480&amp;";","")</f>
        <v/>
      </c>
      <c r="AH1480" s="10" t="str">
        <f ca="1">IF(MATCH(D1480,D$1:D1480,0)=ROW(D1480),D1480&amp;";","")</f>
        <v/>
      </c>
      <c r="AI1480" s="10" t="e">
        <f ca="1">IF(MATCH(E1480,E$1:E1480,0)=ROW(E1480),E1480&amp;";","")</f>
        <v>#VALUE!</v>
      </c>
    </row>
    <row r="1481" spans="1:35">
      <c r="A1481" s="10">
        <v>1460</v>
      </c>
      <c r="B1481" s="10" t="str">
        <f ca="1">'Application For TE&amp;GOTS'!X1522</f>
        <v/>
      </c>
      <c r="C1481" s="10">
        <f>'Application For TE&amp;GOTS'!$D1522</f>
        <v>0</v>
      </c>
      <c r="D1481" s="10" t="str" cm="1">
        <f t="array" aca="1" ref="D1481" ca="1">IFERROR(INDIRECT("'Application For TE&amp;GOTS'!L"&amp;'Application For TE&amp;GOTS'!S1522),"")</f>
        <v/>
      </c>
      <c r="E1481" s="10" t="e">
        <f ca="1">'Application For TE&amp;GOTS'!AF1522</f>
        <v>#VALUE!</v>
      </c>
      <c r="F1481" s="10" t="str">
        <f ca="1">IFERROR(LEFT('Application For TE&amp;GOTS'!AH1522,LEN('Application For TE&amp;GOTS'!AH1522)-2),"")</f>
        <v/>
      </c>
      <c r="G1481" s="10" t="e">
        <f ca="1">'Application For TE&amp;GOTS'!AI1522</f>
        <v>#VALUE!</v>
      </c>
      <c r="AF1481" s="10" t="str">
        <f ca="1">IF(MATCH(B1481,B$1:B1481,0)=ROW(B1481),B1481&amp;";","")</f>
        <v/>
      </c>
      <c r="AG1481" s="10" t="str">
        <f>IF(MATCH(C1481,C$1:C1481,0)=ROW(C1481),C1481&amp;";","")</f>
        <v/>
      </c>
      <c r="AH1481" s="10" t="str">
        <f ca="1">IF(MATCH(D1481,D$1:D1481,0)=ROW(D1481),D1481&amp;";","")</f>
        <v/>
      </c>
      <c r="AI1481" s="10" t="e">
        <f ca="1">IF(MATCH(E1481,E$1:E1481,0)=ROW(E1481),E1481&amp;";","")</f>
        <v>#VALUE!</v>
      </c>
    </row>
    <row r="1482" spans="1:35">
      <c r="A1482" s="10">
        <v>1461</v>
      </c>
      <c r="B1482" s="10" t="str">
        <f ca="1">'Application For TE&amp;GOTS'!X1523</f>
        <v/>
      </c>
      <c r="C1482" s="10">
        <f>'Application For TE&amp;GOTS'!$D1523</f>
        <v>0</v>
      </c>
      <c r="D1482" s="10" t="str" cm="1">
        <f t="array" aca="1" ref="D1482" ca="1">IFERROR(INDIRECT("'Application For TE&amp;GOTS'!L"&amp;'Application For TE&amp;GOTS'!S1523),"")</f>
        <v/>
      </c>
      <c r="E1482" s="10" t="e">
        <f ca="1">'Application For TE&amp;GOTS'!AF1523</f>
        <v>#VALUE!</v>
      </c>
      <c r="F1482" s="10" t="str">
        <f ca="1">IFERROR(LEFT('Application For TE&amp;GOTS'!AH1523,LEN('Application For TE&amp;GOTS'!AH1523)-2),"")</f>
        <v/>
      </c>
      <c r="G1482" s="10" t="e">
        <f ca="1">'Application For TE&amp;GOTS'!AI1523</f>
        <v>#VALUE!</v>
      </c>
      <c r="AF1482" s="10" t="str">
        <f ca="1">IF(MATCH(B1482,B$1:B1482,0)=ROW(B1482),B1482&amp;";","")</f>
        <v/>
      </c>
      <c r="AG1482" s="10" t="str">
        <f>IF(MATCH(C1482,C$1:C1482,0)=ROW(C1482),C1482&amp;";","")</f>
        <v/>
      </c>
      <c r="AH1482" s="10" t="str">
        <f ca="1">IF(MATCH(D1482,D$1:D1482,0)=ROW(D1482),D1482&amp;";","")</f>
        <v/>
      </c>
      <c r="AI1482" s="10" t="e">
        <f ca="1">IF(MATCH(E1482,E$1:E1482,0)=ROW(E1482),E1482&amp;";","")</f>
        <v>#VALUE!</v>
      </c>
    </row>
    <row r="1483" spans="1:35">
      <c r="A1483" s="10">
        <v>1462</v>
      </c>
      <c r="B1483" s="10" t="str">
        <f ca="1">'Application For TE&amp;GOTS'!X1524</f>
        <v/>
      </c>
      <c r="C1483" s="10">
        <f>'Application For TE&amp;GOTS'!$D1524</f>
        <v>0</v>
      </c>
      <c r="D1483" s="10" t="str" cm="1">
        <f t="array" aca="1" ref="D1483" ca="1">IFERROR(INDIRECT("'Application For TE&amp;GOTS'!L"&amp;'Application For TE&amp;GOTS'!S1524),"")</f>
        <v/>
      </c>
      <c r="E1483" s="10" t="e">
        <f ca="1">'Application For TE&amp;GOTS'!AF1524</f>
        <v>#VALUE!</v>
      </c>
      <c r="F1483" s="10" t="str">
        <f ca="1">IFERROR(LEFT('Application For TE&amp;GOTS'!AH1524,LEN('Application For TE&amp;GOTS'!AH1524)-2),"")</f>
        <v/>
      </c>
      <c r="G1483" s="10" t="e">
        <f ca="1">'Application For TE&amp;GOTS'!AI1524</f>
        <v>#VALUE!</v>
      </c>
      <c r="AF1483" s="10" t="str">
        <f ca="1">IF(MATCH(B1483,B$1:B1483,0)=ROW(B1483),B1483&amp;";","")</f>
        <v/>
      </c>
      <c r="AG1483" s="10" t="str">
        <f>IF(MATCH(C1483,C$1:C1483,0)=ROW(C1483),C1483&amp;";","")</f>
        <v/>
      </c>
      <c r="AH1483" s="10" t="str">
        <f ca="1">IF(MATCH(D1483,D$1:D1483,0)=ROW(D1483),D1483&amp;";","")</f>
        <v/>
      </c>
      <c r="AI1483" s="10" t="e">
        <f ca="1">IF(MATCH(E1483,E$1:E1483,0)=ROW(E1483),E1483&amp;";","")</f>
        <v>#VALUE!</v>
      </c>
    </row>
    <row r="1484" spans="1:35">
      <c r="A1484" s="10">
        <v>1463</v>
      </c>
      <c r="B1484" s="10" t="str">
        <f ca="1">'Application For TE&amp;GOTS'!X1525</f>
        <v/>
      </c>
      <c r="C1484" s="10">
        <f>'Application For TE&amp;GOTS'!$D1525</f>
        <v>0</v>
      </c>
      <c r="D1484" s="10" t="str" cm="1">
        <f t="array" aca="1" ref="D1484" ca="1">IFERROR(INDIRECT("'Application For TE&amp;GOTS'!L"&amp;'Application For TE&amp;GOTS'!S1525),"")</f>
        <v/>
      </c>
      <c r="E1484" s="10" t="e">
        <f ca="1">'Application For TE&amp;GOTS'!AF1525</f>
        <v>#VALUE!</v>
      </c>
      <c r="F1484" s="10" t="str">
        <f ca="1">IFERROR(LEFT('Application For TE&amp;GOTS'!AH1525,LEN('Application For TE&amp;GOTS'!AH1525)-2),"")</f>
        <v/>
      </c>
      <c r="G1484" s="10" t="e">
        <f ca="1">'Application For TE&amp;GOTS'!AI1525</f>
        <v>#VALUE!</v>
      </c>
      <c r="AF1484" s="10" t="str">
        <f ca="1">IF(MATCH(B1484,B$1:B1484,0)=ROW(B1484),B1484&amp;";","")</f>
        <v/>
      </c>
      <c r="AG1484" s="10" t="str">
        <f>IF(MATCH(C1484,C$1:C1484,0)=ROW(C1484),C1484&amp;";","")</f>
        <v/>
      </c>
      <c r="AH1484" s="10" t="str">
        <f ca="1">IF(MATCH(D1484,D$1:D1484,0)=ROW(D1484),D1484&amp;";","")</f>
        <v/>
      </c>
      <c r="AI1484" s="10" t="e">
        <f ca="1">IF(MATCH(E1484,E$1:E1484,0)=ROW(E1484),E1484&amp;";","")</f>
        <v>#VALUE!</v>
      </c>
    </row>
    <row r="1485" spans="1:35">
      <c r="A1485" s="10">
        <v>1464</v>
      </c>
      <c r="B1485" s="10" t="str">
        <f ca="1">'Application For TE&amp;GOTS'!X1526</f>
        <v/>
      </c>
      <c r="C1485" s="10">
        <f>'Application For TE&amp;GOTS'!$D1526</f>
        <v>0</v>
      </c>
      <c r="D1485" s="10" t="str" cm="1">
        <f t="array" aca="1" ref="D1485" ca="1">IFERROR(INDIRECT("'Application For TE&amp;GOTS'!L"&amp;'Application For TE&amp;GOTS'!S1526),"")</f>
        <v/>
      </c>
      <c r="E1485" s="10" t="e">
        <f ca="1">'Application For TE&amp;GOTS'!AF1526</f>
        <v>#VALUE!</v>
      </c>
      <c r="F1485" s="10" t="str">
        <f ca="1">IFERROR(LEFT('Application For TE&amp;GOTS'!AH1526,LEN('Application For TE&amp;GOTS'!AH1526)-2),"")</f>
        <v/>
      </c>
      <c r="G1485" s="10" t="e">
        <f ca="1">'Application For TE&amp;GOTS'!AI1526</f>
        <v>#VALUE!</v>
      </c>
      <c r="AF1485" s="10" t="str">
        <f ca="1">IF(MATCH(B1485,B$1:B1485,0)=ROW(B1485),B1485&amp;";","")</f>
        <v/>
      </c>
      <c r="AG1485" s="10" t="str">
        <f>IF(MATCH(C1485,C$1:C1485,0)=ROW(C1485),C1485&amp;";","")</f>
        <v/>
      </c>
      <c r="AH1485" s="10" t="str">
        <f ca="1">IF(MATCH(D1485,D$1:D1485,0)=ROW(D1485),D1485&amp;";","")</f>
        <v/>
      </c>
      <c r="AI1485" s="10" t="e">
        <f ca="1">IF(MATCH(E1485,E$1:E1485,0)=ROW(E1485),E1485&amp;";","")</f>
        <v>#VALUE!</v>
      </c>
    </row>
    <row r="1486" spans="1:35">
      <c r="A1486" s="10">
        <v>1465</v>
      </c>
      <c r="B1486" s="10" t="str">
        <f ca="1">'Application For TE&amp;GOTS'!X1527</f>
        <v/>
      </c>
      <c r="C1486" s="10">
        <f>'Application For TE&amp;GOTS'!$D1527</f>
        <v>0</v>
      </c>
      <c r="D1486" s="10" t="str" cm="1">
        <f t="array" aca="1" ref="D1486" ca="1">IFERROR(INDIRECT("'Application For TE&amp;GOTS'!L"&amp;'Application For TE&amp;GOTS'!S1527),"")</f>
        <v/>
      </c>
      <c r="E1486" s="10" t="e">
        <f ca="1">'Application For TE&amp;GOTS'!AF1527</f>
        <v>#VALUE!</v>
      </c>
      <c r="F1486" s="10" t="str">
        <f ca="1">IFERROR(LEFT('Application For TE&amp;GOTS'!AH1527,LEN('Application For TE&amp;GOTS'!AH1527)-2),"")</f>
        <v/>
      </c>
      <c r="G1486" s="10" t="e">
        <f ca="1">'Application For TE&amp;GOTS'!AI1527</f>
        <v>#VALUE!</v>
      </c>
      <c r="AF1486" s="10" t="str">
        <f ca="1">IF(MATCH(B1486,B$1:B1486,0)=ROW(B1486),B1486&amp;";","")</f>
        <v/>
      </c>
      <c r="AG1486" s="10" t="str">
        <f>IF(MATCH(C1486,C$1:C1486,0)=ROW(C1486),C1486&amp;";","")</f>
        <v/>
      </c>
      <c r="AH1486" s="10" t="str">
        <f ca="1">IF(MATCH(D1486,D$1:D1486,0)=ROW(D1486),D1486&amp;";","")</f>
        <v/>
      </c>
      <c r="AI1486" s="10" t="e">
        <f ca="1">IF(MATCH(E1486,E$1:E1486,0)=ROW(E1486),E1486&amp;";","")</f>
        <v>#VALUE!</v>
      </c>
    </row>
    <row r="1487" spans="1:35">
      <c r="A1487" s="10">
        <v>1466</v>
      </c>
      <c r="B1487" s="10" t="str">
        <f ca="1">'Application For TE&amp;GOTS'!X1528</f>
        <v/>
      </c>
      <c r="C1487" s="10">
        <f>'Application For TE&amp;GOTS'!$D1528</f>
        <v>0</v>
      </c>
      <c r="D1487" s="10" t="str" cm="1">
        <f t="array" aca="1" ref="D1487" ca="1">IFERROR(INDIRECT("'Application For TE&amp;GOTS'!L"&amp;'Application For TE&amp;GOTS'!S1528),"")</f>
        <v/>
      </c>
      <c r="E1487" s="10" t="e">
        <f ca="1">'Application For TE&amp;GOTS'!AF1528</f>
        <v>#VALUE!</v>
      </c>
      <c r="F1487" s="10" t="str">
        <f ca="1">IFERROR(LEFT('Application For TE&amp;GOTS'!AH1528,LEN('Application For TE&amp;GOTS'!AH1528)-2),"")</f>
        <v/>
      </c>
      <c r="G1487" s="10" t="e">
        <f ca="1">'Application For TE&amp;GOTS'!AI1528</f>
        <v>#VALUE!</v>
      </c>
      <c r="AF1487" s="10" t="str">
        <f ca="1">IF(MATCH(B1487,B$1:B1487,0)=ROW(B1487),B1487&amp;";","")</f>
        <v/>
      </c>
      <c r="AG1487" s="10" t="str">
        <f>IF(MATCH(C1487,C$1:C1487,0)=ROW(C1487),C1487&amp;";","")</f>
        <v/>
      </c>
      <c r="AH1487" s="10" t="str">
        <f ca="1">IF(MATCH(D1487,D$1:D1487,0)=ROW(D1487),D1487&amp;";","")</f>
        <v/>
      </c>
      <c r="AI1487" s="10" t="e">
        <f ca="1">IF(MATCH(E1487,E$1:E1487,0)=ROW(E1487),E1487&amp;";","")</f>
        <v>#VALUE!</v>
      </c>
    </row>
    <row r="1488" spans="1:35">
      <c r="A1488" s="10">
        <v>1467</v>
      </c>
      <c r="B1488" s="10" t="str">
        <f ca="1">'Application For TE&amp;GOTS'!X1529</f>
        <v/>
      </c>
      <c r="C1488" s="10">
        <f>'Application For TE&amp;GOTS'!$D1529</f>
        <v>0</v>
      </c>
      <c r="D1488" s="10" t="str" cm="1">
        <f t="array" aca="1" ref="D1488" ca="1">IFERROR(INDIRECT("'Application For TE&amp;GOTS'!L"&amp;'Application For TE&amp;GOTS'!S1529),"")</f>
        <v/>
      </c>
      <c r="E1488" s="10" t="e">
        <f ca="1">'Application For TE&amp;GOTS'!AF1529</f>
        <v>#VALUE!</v>
      </c>
      <c r="F1488" s="10" t="str">
        <f ca="1">IFERROR(LEFT('Application For TE&amp;GOTS'!AH1529,LEN('Application For TE&amp;GOTS'!AH1529)-2),"")</f>
        <v/>
      </c>
      <c r="G1488" s="10" t="e">
        <f ca="1">'Application For TE&amp;GOTS'!AI1529</f>
        <v>#VALUE!</v>
      </c>
      <c r="AF1488" s="10" t="str">
        <f ca="1">IF(MATCH(B1488,B$1:B1488,0)=ROW(B1488),B1488&amp;";","")</f>
        <v/>
      </c>
      <c r="AG1488" s="10" t="str">
        <f>IF(MATCH(C1488,C$1:C1488,0)=ROW(C1488),C1488&amp;";","")</f>
        <v/>
      </c>
      <c r="AH1488" s="10" t="str">
        <f ca="1">IF(MATCH(D1488,D$1:D1488,0)=ROW(D1488),D1488&amp;";","")</f>
        <v/>
      </c>
      <c r="AI1488" s="10" t="e">
        <f ca="1">IF(MATCH(E1488,E$1:E1488,0)=ROW(E1488),E1488&amp;";","")</f>
        <v>#VALUE!</v>
      </c>
    </row>
    <row r="1489" spans="1:35">
      <c r="A1489" s="10">
        <v>1468</v>
      </c>
      <c r="B1489" s="10" t="str">
        <f ca="1">'Application For TE&amp;GOTS'!X1530</f>
        <v/>
      </c>
      <c r="C1489" s="10">
        <f>'Application For TE&amp;GOTS'!$D1530</f>
        <v>0</v>
      </c>
      <c r="D1489" s="10" t="str" cm="1">
        <f t="array" aca="1" ref="D1489" ca="1">IFERROR(INDIRECT("'Application For TE&amp;GOTS'!L"&amp;'Application For TE&amp;GOTS'!S1530),"")</f>
        <v/>
      </c>
      <c r="E1489" s="10" t="e">
        <f ca="1">'Application For TE&amp;GOTS'!AF1530</f>
        <v>#VALUE!</v>
      </c>
      <c r="F1489" s="10" t="str">
        <f ca="1">IFERROR(LEFT('Application For TE&amp;GOTS'!AH1530,LEN('Application For TE&amp;GOTS'!AH1530)-2),"")</f>
        <v/>
      </c>
      <c r="G1489" s="10" t="e">
        <f ca="1">'Application For TE&amp;GOTS'!AI1530</f>
        <v>#VALUE!</v>
      </c>
      <c r="AF1489" s="10" t="str">
        <f ca="1">IF(MATCH(B1489,B$1:B1489,0)=ROW(B1489),B1489&amp;";","")</f>
        <v/>
      </c>
      <c r="AG1489" s="10" t="str">
        <f>IF(MATCH(C1489,C$1:C1489,0)=ROW(C1489),C1489&amp;";","")</f>
        <v/>
      </c>
      <c r="AH1489" s="10" t="str">
        <f ca="1">IF(MATCH(D1489,D$1:D1489,0)=ROW(D1489),D1489&amp;";","")</f>
        <v/>
      </c>
      <c r="AI1489" s="10" t="e">
        <f ca="1">IF(MATCH(E1489,E$1:E1489,0)=ROW(E1489),E1489&amp;";","")</f>
        <v>#VALUE!</v>
      </c>
    </row>
    <row r="1490" spans="1:35">
      <c r="A1490" s="10">
        <v>1469</v>
      </c>
      <c r="B1490" s="10" t="str">
        <f ca="1">'Application For TE&amp;GOTS'!X1531</f>
        <v/>
      </c>
      <c r="C1490" s="10">
        <f>'Application For TE&amp;GOTS'!$D1531</f>
        <v>0</v>
      </c>
      <c r="D1490" s="10" t="str" cm="1">
        <f t="array" aca="1" ref="D1490" ca="1">IFERROR(INDIRECT("'Application For TE&amp;GOTS'!L"&amp;'Application For TE&amp;GOTS'!S1531),"")</f>
        <v/>
      </c>
      <c r="E1490" s="10" t="e">
        <f ca="1">'Application For TE&amp;GOTS'!AF1531</f>
        <v>#VALUE!</v>
      </c>
      <c r="F1490" s="10" t="str">
        <f ca="1">IFERROR(LEFT('Application For TE&amp;GOTS'!AH1531,LEN('Application For TE&amp;GOTS'!AH1531)-2),"")</f>
        <v/>
      </c>
      <c r="G1490" s="10" t="e">
        <f ca="1">'Application For TE&amp;GOTS'!AI1531</f>
        <v>#VALUE!</v>
      </c>
      <c r="AF1490" s="10" t="str">
        <f ca="1">IF(MATCH(B1490,B$1:B1490,0)=ROW(B1490),B1490&amp;";","")</f>
        <v/>
      </c>
      <c r="AG1490" s="10" t="str">
        <f>IF(MATCH(C1490,C$1:C1490,0)=ROW(C1490),C1490&amp;";","")</f>
        <v/>
      </c>
      <c r="AH1490" s="10" t="str">
        <f ca="1">IF(MATCH(D1490,D$1:D1490,0)=ROW(D1490),D1490&amp;";","")</f>
        <v/>
      </c>
      <c r="AI1490" s="10" t="e">
        <f ca="1">IF(MATCH(E1490,E$1:E1490,0)=ROW(E1490),E1490&amp;";","")</f>
        <v>#VALUE!</v>
      </c>
    </row>
    <row r="1491" spans="1:35">
      <c r="A1491" s="10">
        <v>1470</v>
      </c>
      <c r="B1491" s="10" t="str">
        <f ca="1">'Application For TE&amp;GOTS'!X1532</f>
        <v/>
      </c>
      <c r="C1491" s="10">
        <f>'Application For TE&amp;GOTS'!$D1532</f>
        <v>0</v>
      </c>
      <c r="D1491" s="10" t="str" cm="1">
        <f t="array" aca="1" ref="D1491" ca="1">IFERROR(INDIRECT("'Application For TE&amp;GOTS'!L"&amp;'Application For TE&amp;GOTS'!S1532),"")</f>
        <v/>
      </c>
      <c r="E1491" s="10" t="e">
        <f ca="1">'Application For TE&amp;GOTS'!AF1532</f>
        <v>#VALUE!</v>
      </c>
      <c r="F1491" s="10" t="str">
        <f ca="1">IFERROR(LEFT('Application For TE&amp;GOTS'!AH1532,LEN('Application For TE&amp;GOTS'!AH1532)-2),"")</f>
        <v/>
      </c>
      <c r="G1491" s="10" t="e">
        <f ca="1">'Application For TE&amp;GOTS'!AI1532</f>
        <v>#VALUE!</v>
      </c>
      <c r="AF1491" s="10" t="str">
        <f ca="1">IF(MATCH(B1491,B$1:B1491,0)=ROW(B1491),B1491&amp;";","")</f>
        <v/>
      </c>
      <c r="AG1491" s="10" t="str">
        <f>IF(MATCH(C1491,C$1:C1491,0)=ROW(C1491),C1491&amp;";","")</f>
        <v/>
      </c>
      <c r="AH1491" s="10" t="str">
        <f ca="1">IF(MATCH(D1491,D$1:D1491,0)=ROW(D1491),D1491&amp;";","")</f>
        <v/>
      </c>
      <c r="AI1491" s="10" t="e">
        <f ca="1">IF(MATCH(E1491,E$1:E1491,0)=ROW(E1491),E1491&amp;";","")</f>
        <v>#VALUE!</v>
      </c>
    </row>
    <row r="1492" spans="1:35">
      <c r="A1492" s="10">
        <v>1471</v>
      </c>
      <c r="B1492" s="10" t="str">
        <f ca="1">'Application For TE&amp;GOTS'!X1533</f>
        <v/>
      </c>
      <c r="C1492" s="10">
        <f>'Application For TE&amp;GOTS'!$D1533</f>
        <v>0</v>
      </c>
      <c r="D1492" s="10" t="str" cm="1">
        <f t="array" aca="1" ref="D1492" ca="1">IFERROR(INDIRECT("'Application For TE&amp;GOTS'!L"&amp;'Application For TE&amp;GOTS'!S1533),"")</f>
        <v/>
      </c>
      <c r="E1492" s="10" t="e">
        <f ca="1">'Application For TE&amp;GOTS'!AF1533</f>
        <v>#VALUE!</v>
      </c>
      <c r="F1492" s="10" t="str">
        <f ca="1">IFERROR(LEFT('Application For TE&amp;GOTS'!AH1533,LEN('Application For TE&amp;GOTS'!AH1533)-2),"")</f>
        <v/>
      </c>
      <c r="G1492" s="10" t="e">
        <f ca="1">'Application For TE&amp;GOTS'!AI1533</f>
        <v>#VALUE!</v>
      </c>
      <c r="AF1492" s="10" t="str">
        <f ca="1">IF(MATCH(B1492,B$1:B1492,0)=ROW(B1492),B1492&amp;";","")</f>
        <v/>
      </c>
      <c r="AG1492" s="10" t="str">
        <f>IF(MATCH(C1492,C$1:C1492,0)=ROW(C1492),C1492&amp;";","")</f>
        <v/>
      </c>
      <c r="AH1492" s="10" t="str">
        <f ca="1">IF(MATCH(D1492,D$1:D1492,0)=ROW(D1492),D1492&amp;";","")</f>
        <v/>
      </c>
      <c r="AI1492" s="10" t="e">
        <f ca="1">IF(MATCH(E1492,E$1:E1492,0)=ROW(E1492),E1492&amp;";","")</f>
        <v>#VALUE!</v>
      </c>
    </row>
    <row r="1493" spans="1:35">
      <c r="A1493" s="10">
        <v>1472</v>
      </c>
      <c r="B1493" s="10" t="str">
        <f ca="1">'Application For TE&amp;GOTS'!X1534</f>
        <v/>
      </c>
      <c r="C1493" s="10">
        <f>'Application For TE&amp;GOTS'!$D1534</f>
        <v>0</v>
      </c>
      <c r="D1493" s="10" t="str" cm="1">
        <f t="array" aca="1" ref="D1493" ca="1">IFERROR(INDIRECT("'Application For TE&amp;GOTS'!L"&amp;'Application For TE&amp;GOTS'!S1534),"")</f>
        <v/>
      </c>
      <c r="E1493" s="10" t="e">
        <f ca="1">'Application For TE&amp;GOTS'!AF1534</f>
        <v>#VALUE!</v>
      </c>
      <c r="F1493" s="10" t="str">
        <f ca="1">IFERROR(LEFT('Application For TE&amp;GOTS'!AH1534,LEN('Application For TE&amp;GOTS'!AH1534)-2),"")</f>
        <v/>
      </c>
      <c r="G1493" s="10" t="e">
        <f ca="1">'Application For TE&amp;GOTS'!AI1534</f>
        <v>#VALUE!</v>
      </c>
      <c r="AF1493" s="10" t="str">
        <f ca="1">IF(MATCH(B1493,B$1:B1493,0)=ROW(B1493),B1493&amp;";","")</f>
        <v/>
      </c>
      <c r="AG1493" s="10" t="str">
        <f>IF(MATCH(C1493,C$1:C1493,0)=ROW(C1493),C1493&amp;";","")</f>
        <v/>
      </c>
      <c r="AH1493" s="10" t="str">
        <f ca="1">IF(MATCH(D1493,D$1:D1493,0)=ROW(D1493),D1493&amp;";","")</f>
        <v/>
      </c>
      <c r="AI1493" s="10" t="e">
        <f ca="1">IF(MATCH(E1493,E$1:E1493,0)=ROW(E1493),E1493&amp;";","")</f>
        <v>#VALUE!</v>
      </c>
    </row>
    <row r="1494" spans="1:35">
      <c r="A1494" s="10">
        <v>1473</v>
      </c>
      <c r="B1494" s="10" t="str">
        <f ca="1">'Application For TE&amp;GOTS'!X1535</f>
        <v/>
      </c>
      <c r="C1494" s="10">
        <f>'Application For TE&amp;GOTS'!$D1535</f>
        <v>0</v>
      </c>
      <c r="D1494" s="10" t="str" cm="1">
        <f t="array" aca="1" ref="D1494" ca="1">IFERROR(INDIRECT("'Application For TE&amp;GOTS'!L"&amp;'Application For TE&amp;GOTS'!S1535),"")</f>
        <v/>
      </c>
      <c r="E1494" s="10" t="e">
        <f ca="1">'Application For TE&amp;GOTS'!AF1535</f>
        <v>#VALUE!</v>
      </c>
      <c r="F1494" s="10" t="str">
        <f ca="1">IFERROR(LEFT('Application For TE&amp;GOTS'!AH1535,LEN('Application For TE&amp;GOTS'!AH1535)-2),"")</f>
        <v/>
      </c>
      <c r="G1494" s="10" t="e">
        <f ca="1">'Application For TE&amp;GOTS'!AI1535</f>
        <v>#VALUE!</v>
      </c>
      <c r="AF1494" s="10" t="str">
        <f ca="1">IF(MATCH(B1494,B$1:B1494,0)=ROW(B1494),B1494&amp;";","")</f>
        <v/>
      </c>
      <c r="AG1494" s="10" t="str">
        <f>IF(MATCH(C1494,C$1:C1494,0)=ROW(C1494),C1494&amp;";","")</f>
        <v/>
      </c>
      <c r="AH1494" s="10" t="str">
        <f ca="1">IF(MATCH(D1494,D$1:D1494,0)=ROW(D1494),D1494&amp;";","")</f>
        <v/>
      </c>
      <c r="AI1494" s="10" t="e">
        <f ca="1">IF(MATCH(E1494,E$1:E1494,0)=ROW(E1494),E1494&amp;";","")</f>
        <v>#VALUE!</v>
      </c>
    </row>
    <row r="1495" spans="1:35">
      <c r="A1495" s="10">
        <v>1474</v>
      </c>
      <c r="B1495" s="10" t="str">
        <f ca="1">'Application For TE&amp;GOTS'!X1536</f>
        <v/>
      </c>
      <c r="C1495" s="10">
        <f>'Application For TE&amp;GOTS'!$D1536</f>
        <v>0</v>
      </c>
      <c r="D1495" s="10" t="str" cm="1">
        <f t="array" aca="1" ref="D1495" ca="1">IFERROR(INDIRECT("'Application For TE&amp;GOTS'!L"&amp;'Application For TE&amp;GOTS'!S1536),"")</f>
        <v/>
      </c>
      <c r="E1495" s="10" t="e">
        <f ca="1">'Application For TE&amp;GOTS'!AF1536</f>
        <v>#VALUE!</v>
      </c>
      <c r="F1495" s="10" t="str">
        <f ca="1">IFERROR(LEFT('Application For TE&amp;GOTS'!AH1536,LEN('Application For TE&amp;GOTS'!AH1536)-2),"")</f>
        <v/>
      </c>
      <c r="G1495" s="10" t="e">
        <f ca="1">'Application For TE&amp;GOTS'!AI1536</f>
        <v>#VALUE!</v>
      </c>
      <c r="AF1495" s="10" t="str">
        <f ca="1">IF(MATCH(B1495,B$1:B1495,0)=ROW(B1495),B1495&amp;";","")</f>
        <v/>
      </c>
      <c r="AG1495" s="10" t="str">
        <f>IF(MATCH(C1495,C$1:C1495,0)=ROW(C1495),C1495&amp;";","")</f>
        <v/>
      </c>
      <c r="AH1495" s="10" t="str">
        <f ca="1">IF(MATCH(D1495,D$1:D1495,0)=ROW(D1495),D1495&amp;";","")</f>
        <v/>
      </c>
      <c r="AI1495" s="10" t="e">
        <f ca="1">IF(MATCH(E1495,E$1:E1495,0)=ROW(E1495),E1495&amp;";","")</f>
        <v>#VALUE!</v>
      </c>
    </row>
    <row r="1496" spans="1:35">
      <c r="A1496" s="10">
        <v>1475</v>
      </c>
      <c r="B1496" s="10" t="str">
        <f ca="1">'Application For TE&amp;GOTS'!X1537</f>
        <v/>
      </c>
      <c r="C1496" s="10">
        <f>'Application For TE&amp;GOTS'!$D1537</f>
        <v>0</v>
      </c>
      <c r="D1496" s="10" t="str" cm="1">
        <f t="array" aca="1" ref="D1496" ca="1">IFERROR(INDIRECT("'Application For TE&amp;GOTS'!L"&amp;'Application For TE&amp;GOTS'!S1537),"")</f>
        <v/>
      </c>
      <c r="E1496" s="10" t="e">
        <f ca="1">'Application For TE&amp;GOTS'!AF1537</f>
        <v>#VALUE!</v>
      </c>
      <c r="F1496" s="10" t="str">
        <f ca="1">IFERROR(LEFT('Application For TE&amp;GOTS'!AH1537,LEN('Application For TE&amp;GOTS'!AH1537)-2),"")</f>
        <v/>
      </c>
      <c r="G1496" s="10" t="e">
        <f ca="1">'Application For TE&amp;GOTS'!AI1537</f>
        <v>#VALUE!</v>
      </c>
      <c r="AF1496" s="10" t="str">
        <f ca="1">IF(MATCH(B1496,B$1:B1496,0)=ROW(B1496),B1496&amp;";","")</f>
        <v/>
      </c>
      <c r="AG1496" s="10" t="str">
        <f>IF(MATCH(C1496,C$1:C1496,0)=ROW(C1496),C1496&amp;";","")</f>
        <v/>
      </c>
      <c r="AH1496" s="10" t="str">
        <f ca="1">IF(MATCH(D1496,D$1:D1496,0)=ROW(D1496),D1496&amp;";","")</f>
        <v/>
      </c>
      <c r="AI1496" s="10" t="e">
        <f ca="1">IF(MATCH(E1496,E$1:E1496,0)=ROW(E1496),E1496&amp;";","")</f>
        <v>#VALUE!</v>
      </c>
    </row>
    <row r="1497" spans="1:35">
      <c r="A1497" s="10">
        <v>1476</v>
      </c>
      <c r="B1497" s="10" t="str">
        <f ca="1">'Application For TE&amp;GOTS'!X1538</f>
        <v/>
      </c>
      <c r="C1497" s="10">
        <f>'Application For TE&amp;GOTS'!$D1538</f>
        <v>0</v>
      </c>
      <c r="D1497" s="10" t="str" cm="1">
        <f t="array" aca="1" ref="D1497" ca="1">IFERROR(INDIRECT("'Application For TE&amp;GOTS'!L"&amp;'Application For TE&amp;GOTS'!S1538),"")</f>
        <v/>
      </c>
      <c r="E1497" s="10" t="e">
        <f ca="1">'Application For TE&amp;GOTS'!AF1538</f>
        <v>#VALUE!</v>
      </c>
      <c r="F1497" s="10" t="str">
        <f ca="1">IFERROR(LEFT('Application For TE&amp;GOTS'!AH1538,LEN('Application For TE&amp;GOTS'!AH1538)-2),"")</f>
        <v/>
      </c>
      <c r="G1497" s="10" t="e">
        <f ca="1">'Application For TE&amp;GOTS'!AI1538</f>
        <v>#VALUE!</v>
      </c>
      <c r="AF1497" s="10" t="str">
        <f ca="1">IF(MATCH(B1497,B$1:B1497,0)=ROW(B1497),B1497&amp;";","")</f>
        <v/>
      </c>
      <c r="AG1497" s="10" t="str">
        <f>IF(MATCH(C1497,C$1:C1497,0)=ROW(C1497),C1497&amp;";","")</f>
        <v/>
      </c>
      <c r="AH1497" s="10" t="str">
        <f ca="1">IF(MATCH(D1497,D$1:D1497,0)=ROW(D1497),D1497&amp;";","")</f>
        <v/>
      </c>
      <c r="AI1497" s="10" t="e">
        <f ca="1">IF(MATCH(E1497,E$1:E1497,0)=ROW(E1497),E1497&amp;";","")</f>
        <v>#VALUE!</v>
      </c>
    </row>
    <row r="1498" spans="1:35">
      <c r="A1498" s="10">
        <v>1477</v>
      </c>
      <c r="B1498" s="10" t="str">
        <f ca="1">'Application For TE&amp;GOTS'!X1539</f>
        <v/>
      </c>
      <c r="C1498" s="10">
        <f>'Application For TE&amp;GOTS'!$D1539</f>
        <v>0</v>
      </c>
      <c r="D1498" s="10" t="str" cm="1">
        <f t="array" aca="1" ref="D1498" ca="1">IFERROR(INDIRECT("'Application For TE&amp;GOTS'!L"&amp;'Application For TE&amp;GOTS'!S1539),"")</f>
        <v/>
      </c>
      <c r="E1498" s="10" t="e">
        <f ca="1">'Application For TE&amp;GOTS'!AF1539</f>
        <v>#VALUE!</v>
      </c>
      <c r="F1498" s="10" t="str">
        <f ca="1">IFERROR(LEFT('Application For TE&amp;GOTS'!AH1539,LEN('Application For TE&amp;GOTS'!AH1539)-2),"")</f>
        <v/>
      </c>
      <c r="G1498" s="10" t="e">
        <f ca="1">'Application For TE&amp;GOTS'!AI1539</f>
        <v>#VALUE!</v>
      </c>
      <c r="AF1498" s="10" t="str">
        <f ca="1">IF(MATCH(B1498,B$1:B1498,0)=ROW(B1498),B1498&amp;";","")</f>
        <v/>
      </c>
      <c r="AG1498" s="10" t="str">
        <f>IF(MATCH(C1498,C$1:C1498,0)=ROW(C1498),C1498&amp;";","")</f>
        <v/>
      </c>
      <c r="AH1498" s="10" t="str">
        <f ca="1">IF(MATCH(D1498,D$1:D1498,0)=ROW(D1498),D1498&amp;";","")</f>
        <v/>
      </c>
      <c r="AI1498" s="10" t="e">
        <f ca="1">IF(MATCH(E1498,E$1:E1498,0)=ROW(E1498),E1498&amp;";","")</f>
        <v>#VALUE!</v>
      </c>
    </row>
    <row r="1499" spans="1:35">
      <c r="A1499" s="10">
        <v>1478</v>
      </c>
      <c r="B1499" s="10" t="str">
        <f ca="1">'Application For TE&amp;GOTS'!X1540</f>
        <v/>
      </c>
      <c r="C1499" s="10">
        <f>'Application For TE&amp;GOTS'!$D1540</f>
        <v>0</v>
      </c>
      <c r="D1499" s="10" t="str" cm="1">
        <f t="array" aca="1" ref="D1499" ca="1">IFERROR(INDIRECT("'Application For TE&amp;GOTS'!L"&amp;'Application For TE&amp;GOTS'!S1540),"")</f>
        <v/>
      </c>
      <c r="E1499" s="10" t="e">
        <f ca="1">'Application For TE&amp;GOTS'!AF1540</f>
        <v>#VALUE!</v>
      </c>
      <c r="F1499" s="10" t="str">
        <f ca="1">IFERROR(LEFT('Application For TE&amp;GOTS'!AH1540,LEN('Application For TE&amp;GOTS'!AH1540)-2),"")</f>
        <v/>
      </c>
      <c r="G1499" s="10" t="e">
        <f ca="1">'Application For TE&amp;GOTS'!AI1540</f>
        <v>#VALUE!</v>
      </c>
      <c r="AF1499" s="10" t="str">
        <f ca="1">IF(MATCH(B1499,B$1:B1499,0)=ROW(B1499),B1499&amp;";","")</f>
        <v/>
      </c>
      <c r="AG1499" s="10" t="str">
        <f>IF(MATCH(C1499,C$1:C1499,0)=ROW(C1499),C1499&amp;";","")</f>
        <v/>
      </c>
      <c r="AH1499" s="10" t="str">
        <f ca="1">IF(MATCH(D1499,D$1:D1499,0)=ROW(D1499),D1499&amp;";","")</f>
        <v/>
      </c>
      <c r="AI1499" s="10" t="e">
        <f ca="1">IF(MATCH(E1499,E$1:E1499,0)=ROW(E1499),E1499&amp;";","")</f>
        <v>#VALUE!</v>
      </c>
    </row>
    <row r="1500" spans="1:35">
      <c r="A1500" s="10">
        <v>1479</v>
      </c>
      <c r="B1500" s="10" t="str">
        <f ca="1">'Application For TE&amp;GOTS'!X1541</f>
        <v/>
      </c>
      <c r="C1500" s="10">
        <f>'Application For TE&amp;GOTS'!$D1541</f>
        <v>0</v>
      </c>
      <c r="D1500" s="10" t="str" cm="1">
        <f t="array" aca="1" ref="D1500" ca="1">IFERROR(INDIRECT("'Application For TE&amp;GOTS'!L"&amp;'Application For TE&amp;GOTS'!S1541),"")</f>
        <v/>
      </c>
      <c r="E1500" s="10" t="e">
        <f ca="1">'Application For TE&amp;GOTS'!AF1541</f>
        <v>#VALUE!</v>
      </c>
      <c r="F1500" s="10" t="str">
        <f ca="1">IFERROR(LEFT('Application For TE&amp;GOTS'!AH1541,LEN('Application For TE&amp;GOTS'!AH1541)-2),"")</f>
        <v/>
      </c>
      <c r="G1500" s="10" t="e">
        <f ca="1">'Application For TE&amp;GOTS'!AI1541</f>
        <v>#VALUE!</v>
      </c>
      <c r="AF1500" s="10" t="str">
        <f ca="1">IF(MATCH(B1500,B$1:B1500,0)=ROW(B1500),B1500&amp;";","")</f>
        <v/>
      </c>
      <c r="AG1500" s="10" t="str">
        <f>IF(MATCH(C1500,C$1:C1500,0)=ROW(C1500),C1500&amp;";","")</f>
        <v/>
      </c>
      <c r="AH1500" s="10" t="str">
        <f ca="1">IF(MATCH(D1500,D$1:D1500,0)=ROW(D1500),D1500&amp;";","")</f>
        <v/>
      </c>
      <c r="AI1500" s="10" t="e">
        <f ca="1">IF(MATCH(E1500,E$1:E1500,0)=ROW(E1500),E1500&amp;";","")</f>
        <v>#VALUE!</v>
      </c>
    </row>
    <row r="1501" spans="1:35">
      <c r="A1501" s="10">
        <v>1480</v>
      </c>
      <c r="B1501" s="10" t="str">
        <f ca="1">'Application For TE&amp;GOTS'!X1542</f>
        <v/>
      </c>
      <c r="C1501" s="10">
        <f>'Application For TE&amp;GOTS'!$D1542</f>
        <v>0</v>
      </c>
      <c r="D1501" s="10" t="str" cm="1">
        <f t="array" aca="1" ref="D1501" ca="1">IFERROR(INDIRECT("'Application For TE&amp;GOTS'!L"&amp;'Application For TE&amp;GOTS'!S1542),"")</f>
        <v/>
      </c>
      <c r="E1501" s="10" t="e">
        <f ca="1">'Application For TE&amp;GOTS'!AF1542</f>
        <v>#VALUE!</v>
      </c>
      <c r="F1501" s="10" t="str">
        <f ca="1">IFERROR(LEFT('Application For TE&amp;GOTS'!AH1542,LEN('Application For TE&amp;GOTS'!AH1542)-2),"")</f>
        <v/>
      </c>
      <c r="G1501" s="10" t="e">
        <f ca="1">'Application For TE&amp;GOTS'!AI1542</f>
        <v>#VALUE!</v>
      </c>
      <c r="AF1501" s="10" t="str">
        <f ca="1">IF(MATCH(B1501,B$1:B1501,0)=ROW(B1501),B1501&amp;";","")</f>
        <v/>
      </c>
      <c r="AG1501" s="10" t="str">
        <f>IF(MATCH(C1501,C$1:C1501,0)=ROW(C1501),C1501&amp;";","")</f>
        <v/>
      </c>
      <c r="AH1501" s="10" t="str">
        <f ca="1">IF(MATCH(D1501,D$1:D1501,0)=ROW(D1501),D1501&amp;";","")</f>
        <v/>
      </c>
      <c r="AI1501" s="10" t="e">
        <f ca="1">IF(MATCH(E1501,E$1:E1501,0)=ROW(E1501),E1501&amp;";","")</f>
        <v>#VALUE!</v>
      </c>
    </row>
    <row r="1502" spans="1:35">
      <c r="A1502" s="10">
        <v>1481</v>
      </c>
      <c r="B1502" s="10" t="str">
        <f ca="1">'Application For TE&amp;GOTS'!X1543</f>
        <v/>
      </c>
      <c r="C1502" s="10">
        <f>'Application For TE&amp;GOTS'!$D1543</f>
        <v>0</v>
      </c>
      <c r="D1502" s="10" t="str" cm="1">
        <f t="array" aca="1" ref="D1502" ca="1">IFERROR(INDIRECT("'Application For TE&amp;GOTS'!L"&amp;'Application For TE&amp;GOTS'!S1543),"")</f>
        <v/>
      </c>
      <c r="E1502" s="10" t="e">
        <f ca="1">'Application For TE&amp;GOTS'!AF1543</f>
        <v>#VALUE!</v>
      </c>
      <c r="F1502" s="10" t="str">
        <f ca="1">IFERROR(LEFT('Application For TE&amp;GOTS'!AH1543,LEN('Application For TE&amp;GOTS'!AH1543)-2),"")</f>
        <v/>
      </c>
      <c r="G1502" s="10" t="e">
        <f ca="1">'Application For TE&amp;GOTS'!AI1543</f>
        <v>#VALUE!</v>
      </c>
      <c r="AF1502" s="10" t="str">
        <f ca="1">IF(MATCH(B1502,B$1:B1502,0)=ROW(B1502),B1502&amp;";","")</f>
        <v/>
      </c>
      <c r="AG1502" s="10" t="str">
        <f>IF(MATCH(C1502,C$1:C1502,0)=ROW(C1502),C1502&amp;";","")</f>
        <v/>
      </c>
      <c r="AH1502" s="10" t="str">
        <f ca="1">IF(MATCH(D1502,D$1:D1502,0)=ROW(D1502),D1502&amp;";","")</f>
        <v/>
      </c>
      <c r="AI1502" s="10" t="e">
        <f ca="1">IF(MATCH(E1502,E$1:E1502,0)=ROW(E1502),E1502&amp;";","")</f>
        <v>#VALUE!</v>
      </c>
    </row>
    <row r="1503" spans="1:35">
      <c r="A1503" s="10">
        <v>1482</v>
      </c>
      <c r="B1503" s="10" t="str">
        <f ca="1">'Application For TE&amp;GOTS'!X1544</f>
        <v/>
      </c>
      <c r="C1503" s="10">
        <f>'Application For TE&amp;GOTS'!$D1544</f>
        <v>0</v>
      </c>
      <c r="D1503" s="10" t="str" cm="1">
        <f t="array" aca="1" ref="D1503" ca="1">IFERROR(INDIRECT("'Application For TE&amp;GOTS'!L"&amp;'Application For TE&amp;GOTS'!S1544),"")</f>
        <v/>
      </c>
      <c r="E1503" s="10" t="e">
        <f ca="1">'Application For TE&amp;GOTS'!AF1544</f>
        <v>#VALUE!</v>
      </c>
      <c r="F1503" s="10" t="str">
        <f ca="1">IFERROR(LEFT('Application For TE&amp;GOTS'!AH1544,LEN('Application For TE&amp;GOTS'!AH1544)-2),"")</f>
        <v/>
      </c>
      <c r="G1503" s="10" t="e">
        <f ca="1">'Application For TE&amp;GOTS'!AI1544</f>
        <v>#VALUE!</v>
      </c>
      <c r="AF1503" s="10" t="str">
        <f ca="1">IF(MATCH(B1503,B$1:B1503,0)=ROW(B1503),B1503&amp;";","")</f>
        <v/>
      </c>
      <c r="AG1503" s="10" t="str">
        <f>IF(MATCH(C1503,C$1:C1503,0)=ROW(C1503),C1503&amp;";","")</f>
        <v/>
      </c>
      <c r="AH1503" s="10" t="str">
        <f ca="1">IF(MATCH(D1503,D$1:D1503,0)=ROW(D1503),D1503&amp;";","")</f>
        <v/>
      </c>
      <c r="AI1503" s="10" t="e">
        <f ca="1">IF(MATCH(E1503,E$1:E1503,0)=ROW(E1503),E1503&amp;";","")</f>
        <v>#VALUE!</v>
      </c>
    </row>
    <row r="1504" spans="1:35">
      <c r="A1504" s="10">
        <v>1483</v>
      </c>
      <c r="B1504" s="10" t="str">
        <f ca="1">'Application For TE&amp;GOTS'!X1545</f>
        <v/>
      </c>
      <c r="C1504" s="10">
        <f>'Application For TE&amp;GOTS'!$D1545</f>
        <v>0</v>
      </c>
      <c r="D1504" s="10" t="str" cm="1">
        <f t="array" aca="1" ref="D1504" ca="1">IFERROR(INDIRECT("'Application For TE&amp;GOTS'!L"&amp;'Application For TE&amp;GOTS'!S1545),"")</f>
        <v/>
      </c>
      <c r="E1504" s="10" t="e">
        <f ca="1">'Application For TE&amp;GOTS'!AF1545</f>
        <v>#VALUE!</v>
      </c>
      <c r="F1504" s="10" t="str">
        <f ca="1">IFERROR(LEFT('Application For TE&amp;GOTS'!AH1545,LEN('Application For TE&amp;GOTS'!AH1545)-2),"")</f>
        <v/>
      </c>
      <c r="G1504" s="10" t="e">
        <f ca="1">'Application For TE&amp;GOTS'!AI1545</f>
        <v>#VALUE!</v>
      </c>
      <c r="AF1504" s="10" t="str">
        <f ca="1">IF(MATCH(B1504,B$1:B1504,0)=ROW(B1504),B1504&amp;";","")</f>
        <v/>
      </c>
      <c r="AG1504" s="10" t="str">
        <f>IF(MATCH(C1504,C$1:C1504,0)=ROW(C1504),C1504&amp;";","")</f>
        <v/>
      </c>
      <c r="AH1504" s="10" t="str">
        <f ca="1">IF(MATCH(D1504,D$1:D1504,0)=ROW(D1504),D1504&amp;";","")</f>
        <v/>
      </c>
      <c r="AI1504" s="10" t="e">
        <f ca="1">IF(MATCH(E1504,E$1:E1504,0)=ROW(E1504),E1504&amp;";","")</f>
        <v>#VALUE!</v>
      </c>
    </row>
    <row r="1505" spans="1:35">
      <c r="A1505" s="10">
        <v>1484</v>
      </c>
      <c r="B1505" s="10" t="str">
        <f ca="1">'Application For TE&amp;GOTS'!X1546</f>
        <v/>
      </c>
      <c r="C1505" s="10">
        <f>'Application For TE&amp;GOTS'!$D1546</f>
        <v>0</v>
      </c>
      <c r="D1505" s="10" t="str" cm="1">
        <f t="array" aca="1" ref="D1505" ca="1">IFERROR(INDIRECT("'Application For TE&amp;GOTS'!L"&amp;'Application For TE&amp;GOTS'!S1546),"")</f>
        <v/>
      </c>
      <c r="E1505" s="10" t="e">
        <f ca="1">'Application For TE&amp;GOTS'!AF1546</f>
        <v>#VALUE!</v>
      </c>
      <c r="F1505" s="10" t="str">
        <f ca="1">IFERROR(LEFT('Application For TE&amp;GOTS'!AH1546,LEN('Application For TE&amp;GOTS'!AH1546)-2),"")</f>
        <v/>
      </c>
      <c r="G1505" s="10" t="e">
        <f ca="1">'Application For TE&amp;GOTS'!AI1546</f>
        <v>#VALUE!</v>
      </c>
      <c r="AF1505" s="10" t="str">
        <f ca="1">IF(MATCH(B1505,B$1:B1505,0)=ROW(B1505),B1505&amp;";","")</f>
        <v/>
      </c>
      <c r="AG1505" s="10" t="str">
        <f>IF(MATCH(C1505,C$1:C1505,0)=ROW(C1505),C1505&amp;";","")</f>
        <v/>
      </c>
      <c r="AH1505" s="10" t="str">
        <f ca="1">IF(MATCH(D1505,D$1:D1505,0)=ROW(D1505),D1505&amp;";","")</f>
        <v/>
      </c>
      <c r="AI1505" s="10" t="e">
        <f ca="1">IF(MATCH(E1505,E$1:E1505,0)=ROW(E1505),E1505&amp;";","")</f>
        <v>#VALUE!</v>
      </c>
    </row>
    <row r="1506" spans="1:35">
      <c r="A1506" s="10">
        <v>1485</v>
      </c>
      <c r="B1506" s="10" t="str">
        <f ca="1">'Application For TE&amp;GOTS'!X1547</f>
        <v/>
      </c>
      <c r="C1506" s="10">
        <f>'Application For TE&amp;GOTS'!$D1547</f>
        <v>0</v>
      </c>
      <c r="D1506" s="10" t="str" cm="1">
        <f t="array" aca="1" ref="D1506" ca="1">IFERROR(INDIRECT("'Application For TE&amp;GOTS'!L"&amp;'Application For TE&amp;GOTS'!S1547),"")</f>
        <v/>
      </c>
      <c r="E1506" s="10" t="e">
        <f ca="1">'Application For TE&amp;GOTS'!AF1547</f>
        <v>#VALUE!</v>
      </c>
      <c r="F1506" s="10" t="str">
        <f ca="1">IFERROR(LEFT('Application For TE&amp;GOTS'!AH1547,LEN('Application For TE&amp;GOTS'!AH1547)-2),"")</f>
        <v/>
      </c>
      <c r="G1506" s="10" t="e">
        <f ca="1">'Application For TE&amp;GOTS'!AI1547</f>
        <v>#VALUE!</v>
      </c>
      <c r="AF1506" s="10" t="str">
        <f ca="1">IF(MATCH(B1506,B$1:B1506,0)=ROW(B1506),B1506&amp;";","")</f>
        <v/>
      </c>
      <c r="AG1506" s="10" t="str">
        <f>IF(MATCH(C1506,C$1:C1506,0)=ROW(C1506),C1506&amp;";","")</f>
        <v/>
      </c>
      <c r="AH1506" s="10" t="str">
        <f ca="1">IF(MATCH(D1506,D$1:D1506,0)=ROW(D1506),D1506&amp;";","")</f>
        <v/>
      </c>
      <c r="AI1506" s="10" t="e">
        <f ca="1">IF(MATCH(E1506,E$1:E1506,0)=ROW(E1506),E1506&amp;";","")</f>
        <v>#VALUE!</v>
      </c>
    </row>
    <row r="1507" spans="1:35">
      <c r="A1507" s="10">
        <v>1486</v>
      </c>
      <c r="B1507" s="10" t="str">
        <f ca="1">'Application For TE&amp;GOTS'!X1548</f>
        <v/>
      </c>
      <c r="C1507" s="10">
        <f>'Application For TE&amp;GOTS'!$D1548</f>
        <v>0</v>
      </c>
      <c r="D1507" s="10" t="str" cm="1">
        <f t="array" aca="1" ref="D1507" ca="1">IFERROR(INDIRECT("'Application For TE&amp;GOTS'!L"&amp;'Application For TE&amp;GOTS'!S1548),"")</f>
        <v/>
      </c>
      <c r="E1507" s="10" t="e">
        <f ca="1">'Application For TE&amp;GOTS'!AF1548</f>
        <v>#VALUE!</v>
      </c>
      <c r="F1507" s="10" t="str">
        <f ca="1">IFERROR(LEFT('Application For TE&amp;GOTS'!AH1548,LEN('Application For TE&amp;GOTS'!AH1548)-2),"")</f>
        <v/>
      </c>
      <c r="G1507" s="10" t="e">
        <f ca="1">'Application For TE&amp;GOTS'!AI1548</f>
        <v>#VALUE!</v>
      </c>
      <c r="AF1507" s="10" t="str">
        <f ca="1">IF(MATCH(B1507,B$1:B1507,0)=ROW(B1507),B1507&amp;";","")</f>
        <v/>
      </c>
      <c r="AG1507" s="10" t="str">
        <f>IF(MATCH(C1507,C$1:C1507,0)=ROW(C1507),C1507&amp;";","")</f>
        <v/>
      </c>
      <c r="AH1507" s="10" t="str">
        <f ca="1">IF(MATCH(D1507,D$1:D1507,0)=ROW(D1507),D1507&amp;";","")</f>
        <v/>
      </c>
      <c r="AI1507" s="10" t="e">
        <f ca="1">IF(MATCH(E1507,E$1:E1507,0)=ROW(E1507),E1507&amp;";","")</f>
        <v>#VALUE!</v>
      </c>
    </row>
    <row r="1508" spans="1:35">
      <c r="A1508" s="10">
        <v>1487</v>
      </c>
      <c r="B1508" s="10" t="str">
        <f ca="1">'Application For TE&amp;GOTS'!X1549</f>
        <v/>
      </c>
      <c r="C1508" s="10">
        <f>'Application For TE&amp;GOTS'!$D1549</f>
        <v>0</v>
      </c>
      <c r="D1508" s="10" t="str" cm="1">
        <f t="array" aca="1" ref="D1508" ca="1">IFERROR(INDIRECT("'Application For TE&amp;GOTS'!L"&amp;'Application For TE&amp;GOTS'!S1549),"")</f>
        <v/>
      </c>
      <c r="E1508" s="10" t="e">
        <f ca="1">'Application For TE&amp;GOTS'!AF1549</f>
        <v>#VALUE!</v>
      </c>
      <c r="F1508" s="10" t="str">
        <f ca="1">IFERROR(LEFT('Application For TE&amp;GOTS'!AH1549,LEN('Application For TE&amp;GOTS'!AH1549)-2),"")</f>
        <v/>
      </c>
      <c r="G1508" s="10" t="e">
        <f ca="1">'Application For TE&amp;GOTS'!AI1549</f>
        <v>#VALUE!</v>
      </c>
      <c r="AF1508" s="10" t="str">
        <f ca="1">IF(MATCH(B1508,B$1:B1508,0)=ROW(B1508),B1508&amp;";","")</f>
        <v/>
      </c>
      <c r="AG1508" s="10" t="str">
        <f>IF(MATCH(C1508,C$1:C1508,0)=ROW(C1508),C1508&amp;";","")</f>
        <v/>
      </c>
      <c r="AH1508" s="10" t="str">
        <f ca="1">IF(MATCH(D1508,D$1:D1508,0)=ROW(D1508),D1508&amp;";","")</f>
        <v/>
      </c>
      <c r="AI1508" s="10" t="e">
        <f ca="1">IF(MATCH(E1508,E$1:E1508,0)=ROW(E1508),E1508&amp;";","")</f>
        <v>#VALUE!</v>
      </c>
    </row>
    <row r="1509" spans="1:35">
      <c r="A1509" s="10">
        <v>1488</v>
      </c>
      <c r="B1509" s="10" t="str">
        <f ca="1">'Application For TE&amp;GOTS'!X1550</f>
        <v/>
      </c>
      <c r="C1509" s="10">
        <f>'Application For TE&amp;GOTS'!$D1550</f>
        <v>0</v>
      </c>
      <c r="D1509" s="10" t="str" cm="1">
        <f t="array" aca="1" ref="D1509" ca="1">IFERROR(INDIRECT("'Application For TE&amp;GOTS'!L"&amp;'Application For TE&amp;GOTS'!S1550),"")</f>
        <v/>
      </c>
      <c r="E1509" s="10" t="e">
        <f ca="1">'Application For TE&amp;GOTS'!AF1550</f>
        <v>#VALUE!</v>
      </c>
      <c r="F1509" s="10" t="str">
        <f ca="1">IFERROR(LEFT('Application For TE&amp;GOTS'!AH1550,LEN('Application For TE&amp;GOTS'!AH1550)-2),"")</f>
        <v/>
      </c>
      <c r="G1509" s="10" t="e">
        <f ca="1">'Application For TE&amp;GOTS'!AI1550</f>
        <v>#VALUE!</v>
      </c>
      <c r="AF1509" s="10" t="str">
        <f ca="1">IF(MATCH(B1509,B$1:B1509,0)=ROW(B1509),B1509&amp;";","")</f>
        <v/>
      </c>
      <c r="AG1509" s="10" t="str">
        <f>IF(MATCH(C1509,C$1:C1509,0)=ROW(C1509),C1509&amp;";","")</f>
        <v/>
      </c>
      <c r="AH1509" s="10" t="str">
        <f ca="1">IF(MATCH(D1509,D$1:D1509,0)=ROW(D1509),D1509&amp;";","")</f>
        <v/>
      </c>
      <c r="AI1509" s="10" t="e">
        <f ca="1">IF(MATCH(E1509,E$1:E1509,0)=ROW(E1509),E1509&amp;";","")</f>
        <v>#VALUE!</v>
      </c>
    </row>
    <row r="1510" spans="1:35">
      <c r="A1510" s="10">
        <v>1489</v>
      </c>
      <c r="B1510" s="10" t="str">
        <f ca="1">'Application For TE&amp;GOTS'!X1551</f>
        <v/>
      </c>
      <c r="C1510" s="10">
        <f>'Application For TE&amp;GOTS'!$D1551</f>
        <v>0</v>
      </c>
      <c r="D1510" s="10" t="str" cm="1">
        <f t="array" aca="1" ref="D1510" ca="1">IFERROR(INDIRECT("'Application For TE&amp;GOTS'!L"&amp;'Application For TE&amp;GOTS'!S1551),"")</f>
        <v/>
      </c>
      <c r="E1510" s="10" t="e">
        <f ca="1">'Application For TE&amp;GOTS'!AF1551</f>
        <v>#VALUE!</v>
      </c>
      <c r="F1510" s="10" t="str">
        <f ca="1">IFERROR(LEFT('Application For TE&amp;GOTS'!AH1551,LEN('Application For TE&amp;GOTS'!AH1551)-2),"")</f>
        <v/>
      </c>
      <c r="G1510" s="10" t="e">
        <f ca="1">'Application For TE&amp;GOTS'!AI1551</f>
        <v>#VALUE!</v>
      </c>
      <c r="AF1510" s="10" t="str">
        <f ca="1">IF(MATCH(B1510,B$1:B1510,0)=ROW(B1510),B1510&amp;";","")</f>
        <v/>
      </c>
      <c r="AG1510" s="10" t="str">
        <f>IF(MATCH(C1510,C$1:C1510,0)=ROW(C1510),C1510&amp;";","")</f>
        <v/>
      </c>
      <c r="AH1510" s="10" t="str">
        <f ca="1">IF(MATCH(D1510,D$1:D1510,0)=ROW(D1510),D1510&amp;";","")</f>
        <v/>
      </c>
      <c r="AI1510" s="10" t="e">
        <f ca="1">IF(MATCH(E1510,E$1:E1510,0)=ROW(E1510),E1510&amp;";","")</f>
        <v>#VALUE!</v>
      </c>
    </row>
    <row r="1511" spans="1:35">
      <c r="A1511" s="10">
        <v>1490</v>
      </c>
      <c r="B1511" s="10" t="str">
        <f ca="1">'Application For TE&amp;GOTS'!X1552</f>
        <v/>
      </c>
      <c r="C1511" s="10">
        <f>'Application For TE&amp;GOTS'!$D1552</f>
        <v>0</v>
      </c>
      <c r="D1511" s="10" t="str" cm="1">
        <f t="array" aca="1" ref="D1511" ca="1">IFERROR(INDIRECT("'Application For TE&amp;GOTS'!L"&amp;'Application For TE&amp;GOTS'!S1552),"")</f>
        <v/>
      </c>
      <c r="E1511" s="10" t="e">
        <f ca="1">'Application For TE&amp;GOTS'!AF1552</f>
        <v>#VALUE!</v>
      </c>
      <c r="F1511" s="10" t="str">
        <f ca="1">IFERROR(LEFT('Application For TE&amp;GOTS'!AH1552,LEN('Application For TE&amp;GOTS'!AH1552)-2),"")</f>
        <v/>
      </c>
      <c r="G1511" s="10" t="e">
        <f ca="1">'Application For TE&amp;GOTS'!AI1552</f>
        <v>#VALUE!</v>
      </c>
      <c r="AF1511" s="10" t="str">
        <f ca="1">IF(MATCH(B1511,B$1:B1511,0)=ROW(B1511),B1511&amp;";","")</f>
        <v/>
      </c>
      <c r="AG1511" s="10" t="str">
        <f>IF(MATCH(C1511,C$1:C1511,0)=ROW(C1511),C1511&amp;";","")</f>
        <v/>
      </c>
      <c r="AH1511" s="10" t="str">
        <f ca="1">IF(MATCH(D1511,D$1:D1511,0)=ROW(D1511),D1511&amp;";","")</f>
        <v/>
      </c>
      <c r="AI1511" s="10" t="e">
        <f ca="1">IF(MATCH(E1511,E$1:E1511,0)=ROW(E1511),E1511&amp;";","")</f>
        <v>#VALUE!</v>
      </c>
    </row>
    <row r="1512" spans="1:35">
      <c r="A1512" s="10">
        <v>1491</v>
      </c>
      <c r="B1512" s="10" t="str">
        <f ca="1">'Application For TE&amp;GOTS'!X1553</f>
        <v/>
      </c>
      <c r="C1512" s="10">
        <f>'Application For TE&amp;GOTS'!$D1553</f>
        <v>0</v>
      </c>
      <c r="D1512" s="10" t="str" cm="1">
        <f t="array" aca="1" ref="D1512" ca="1">IFERROR(INDIRECT("'Application For TE&amp;GOTS'!L"&amp;'Application For TE&amp;GOTS'!S1553),"")</f>
        <v/>
      </c>
      <c r="E1512" s="10" t="e">
        <f ca="1">'Application For TE&amp;GOTS'!AF1553</f>
        <v>#VALUE!</v>
      </c>
      <c r="F1512" s="10" t="str">
        <f ca="1">IFERROR(LEFT('Application For TE&amp;GOTS'!AH1553,LEN('Application For TE&amp;GOTS'!AH1553)-2),"")</f>
        <v/>
      </c>
      <c r="G1512" s="10" t="e">
        <f ca="1">'Application For TE&amp;GOTS'!AI1553</f>
        <v>#VALUE!</v>
      </c>
      <c r="AF1512" s="10" t="str">
        <f ca="1">IF(MATCH(B1512,B$1:B1512,0)=ROW(B1512),B1512&amp;";","")</f>
        <v/>
      </c>
      <c r="AG1512" s="10" t="str">
        <f>IF(MATCH(C1512,C$1:C1512,0)=ROW(C1512),C1512&amp;";","")</f>
        <v/>
      </c>
      <c r="AH1512" s="10" t="str">
        <f ca="1">IF(MATCH(D1512,D$1:D1512,0)=ROW(D1512),D1512&amp;";","")</f>
        <v/>
      </c>
      <c r="AI1512" s="10" t="e">
        <f ca="1">IF(MATCH(E1512,E$1:E1512,0)=ROW(E1512),E1512&amp;";","")</f>
        <v>#VALUE!</v>
      </c>
    </row>
    <row r="1513" spans="1:35">
      <c r="A1513" s="10">
        <v>1492</v>
      </c>
      <c r="B1513" s="10" t="str">
        <f ca="1">'Application For TE&amp;GOTS'!X1554</f>
        <v/>
      </c>
      <c r="C1513" s="10">
        <f>'Application For TE&amp;GOTS'!$D1554</f>
        <v>0</v>
      </c>
      <c r="D1513" s="10" t="str" cm="1">
        <f t="array" aca="1" ref="D1513" ca="1">IFERROR(INDIRECT("'Application For TE&amp;GOTS'!L"&amp;'Application For TE&amp;GOTS'!S1554),"")</f>
        <v/>
      </c>
      <c r="E1513" s="10" t="e">
        <f ca="1">'Application For TE&amp;GOTS'!AF1554</f>
        <v>#VALUE!</v>
      </c>
      <c r="F1513" s="10" t="str">
        <f ca="1">IFERROR(LEFT('Application For TE&amp;GOTS'!AH1554,LEN('Application For TE&amp;GOTS'!AH1554)-2),"")</f>
        <v/>
      </c>
      <c r="G1513" s="10" t="e">
        <f ca="1">'Application For TE&amp;GOTS'!AI1554</f>
        <v>#VALUE!</v>
      </c>
      <c r="AF1513" s="10" t="str">
        <f ca="1">IF(MATCH(B1513,B$1:B1513,0)=ROW(B1513),B1513&amp;";","")</f>
        <v/>
      </c>
      <c r="AG1513" s="10" t="str">
        <f>IF(MATCH(C1513,C$1:C1513,0)=ROW(C1513),C1513&amp;";","")</f>
        <v/>
      </c>
      <c r="AH1513" s="10" t="str">
        <f ca="1">IF(MATCH(D1513,D$1:D1513,0)=ROW(D1513),D1513&amp;";","")</f>
        <v/>
      </c>
      <c r="AI1513" s="10" t="e">
        <f ca="1">IF(MATCH(E1513,E$1:E1513,0)=ROW(E1513),E1513&amp;";","")</f>
        <v>#VALUE!</v>
      </c>
    </row>
    <row r="1514" spans="1:35">
      <c r="A1514" s="10">
        <v>1493</v>
      </c>
      <c r="B1514" s="10" t="str">
        <f ca="1">'Application For TE&amp;GOTS'!X1555</f>
        <v/>
      </c>
      <c r="C1514" s="10">
        <f>'Application For TE&amp;GOTS'!$D1555</f>
        <v>0</v>
      </c>
      <c r="D1514" s="10" t="str" cm="1">
        <f t="array" aca="1" ref="D1514" ca="1">IFERROR(INDIRECT("'Application For TE&amp;GOTS'!L"&amp;'Application For TE&amp;GOTS'!S1555),"")</f>
        <v/>
      </c>
      <c r="E1514" s="10" t="e">
        <f ca="1">'Application For TE&amp;GOTS'!AF1555</f>
        <v>#VALUE!</v>
      </c>
      <c r="F1514" s="10" t="str">
        <f ca="1">IFERROR(LEFT('Application For TE&amp;GOTS'!AH1555,LEN('Application For TE&amp;GOTS'!AH1555)-2),"")</f>
        <v/>
      </c>
      <c r="G1514" s="10" t="e">
        <f ca="1">'Application For TE&amp;GOTS'!AI1555</f>
        <v>#VALUE!</v>
      </c>
      <c r="AF1514" s="10" t="str">
        <f ca="1">IF(MATCH(B1514,B$1:B1514,0)=ROW(B1514),B1514&amp;";","")</f>
        <v/>
      </c>
      <c r="AG1514" s="10" t="str">
        <f>IF(MATCH(C1514,C$1:C1514,0)=ROW(C1514),C1514&amp;";","")</f>
        <v/>
      </c>
      <c r="AH1514" s="10" t="str">
        <f ca="1">IF(MATCH(D1514,D$1:D1514,0)=ROW(D1514),D1514&amp;";","")</f>
        <v/>
      </c>
      <c r="AI1514" s="10" t="e">
        <f ca="1">IF(MATCH(E1514,E$1:E1514,0)=ROW(E1514),E1514&amp;";","")</f>
        <v>#VALUE!</v>
      </c>
    </row>
    <row r="1515" spans="1:35">
      <c r="A1515" s="10">
        <v>1494</v>
      </c>
      <c r="B1515" s="10" t="str">
        <f ca="1">'Application For TE&amp;GOTS'!X1556</f>
        <v/>
      </c>
      <c r="C1515" s="10">
        <f>'Application For TE&amp;GOTS'!$D1556</f>
        <v>0</v>
      </c>
      <c r="D1515" s="10" t="str" cm="1">
        <f t="array" aca="1" ref="D1515" ca="1">IFERROR(INDIRECT("'Application For TE&amp;GOTS'!L"&amp;'Application For TE&amp;GOTS'!S1556),"")</f>
        <v/>
      </c>
      <c r="E1515" s="10" t="e">
        <f ca="1">'Application For TE&amp;GOTS'!AF1556</f>
        <v>#VALUE!</v>
      </c>
      <c r="F1515" s="10" t="str">
        <f ca="1">IFERROR(LEFT('Application For TE&amp;GOTS'!AH1556,LEN('Application For TE&amp;GOTS'!AH1556)-2),"")</f>
        <v/>
      </c>
      <c r="G1515" s="10" t="e">
        <f ca="1">'Application For TE&amp;GOTS'!AI1556</f>
        <v>#VALUE!</v>
      </c>
      <c r="AF1515" s="10" t="str">
        <f ca="1">IF(MATCH(B1515,B$1:B1515,0)=ROW(B1515),B1515&amp;";","")</f>
        <v/>
      </c>
      <c r="AG1515" s="10" t="str">
        <f>IF(MATCH(C1515,C$1:C1515,0)=ROW(C1515),C1515&amp;";","")</f>
        <v/>
      </c>
      <c r="AH1515" s="10" t="str">
        <f ca="1">IF(MATCH(D1515,D$1:D1515,0)=ROW(D1515),D1515&amp;";","")</f>
        <v/>
      </c>
      <c r="AI1515" s="10" t="e">
        <f ca="1">IF(MATCH(E1515,E$1:E1515,0)=ROW(E1515),E1515&amp;";","")</f>
        <v>#VALUE!</v>
      </c>
    </row>
    <row r="1516" spans="1:35">
      <c r="A1516" s="10">
        <v>1495</v>
      </c>
      <c r="B1516" s="10" t="str">
        <f ca="1">'Application For TE&amp;GOTS'!X1557</f>
        <v/>
      </c>
      <c r="C1516" s="10">
        <f>'Application For TE&amp;GOTS'!$D1557</f>
        <v>0</v>
      </c>
      <c r="D1516" s="10" t="str" cm="1">
        <f t="array" aca="1" ref="D1516" ca="1">IFERROR(INDIRECT("'Application For TE&amp;GOTS'!L"&amp;'Application For TE&amp;GOTS'!S1557),"")</f>
        <v/>
      </c>
      <c r="E1516" s="10" t="e">
        <f ca="1">'Application For TE&amp;GOTS'!AF1557</f>
        <v>#VALUE!</v>
      </c>
      <c r="F1516" s="10" t="str">
        <f ca="1">IFERROR(LEFT('Application For TE&amp;GOTS'!AH1557,LEN('Application For TE&amp;GOTS'!AH1557)-2),"")</f>
        <v/>
      </c>
      <c r="G1516" s="10" t="e">
        <f ca="1">'Application For TE&amp;GOTS'!AI1557</f>
        <v>#VALUE!</v>
      </c>
      <c r="AF1516" s="10" t="str">
        <f ca="1">IF(MATCH(B1516,B$1:B1516,0)=ROW(B1516),B1516&amp;";","")</f>
        <v/>
      </c>
      <c r="AG1516" s="10" t="str">
        <f>IF(MATCH(C1516,C$1:C1516,0)=ROW(C1516),C1516&amp;";","")</f>
        <v/>
      </c>
      <c r="AH1516" s="10" t="str">
        <f ca="1">IF(MATCH(D1516,D$1:D1516,0)=ROW(D1516),D1516&amp;";","")</f>
        <v/>
      </c>
      <c r="AI1516" s="10" t="e">
        <f ca="1">IF(MATCH(E1516,E$1:E1516,0)=ROW(E1516),E1516&amp;";","")</f>
        <v>#VALUE!</v>
      </c>
    </row>
    <row r="1517" spans="1:35">
      <c r="A1517" s="10">
        <v>1496</v>
      </c>
      <c r="B1517" s="10" t="str">
        <f ca="1">'Application For TE&amp;GOTS'!X1558</f>
        <v/>
      </c>
      <c r="C1517" s="10">
        <f>'Application For TE&amp;GOTS'!$D1558</f>
        <v>0</v>
      </c>
      <c r="D1517" s="10" t="str" cm="1">
        <f t="array" aca="1" ref="D1517" ca="1">IFERROR(INDIRECT("'Application For TE&amp;GOTS'!L"&amp;'Application For TE&amp;GOTS'!S1558),"")</f>
        <v/>
      </c>
      <c r="E1517" s="10" t="e">
        <f ca="1">'Application For TE&amp;GOTS'!AF1558</f>
        <v>#VALUE!</v>
      </c>
      <c r="F1517" s="10" t="str">
        <f ca="1">IFERROR(LEFT('Application For TE&amp;GOTS'!AH1558,LEN('Application For TE&amp;GOTS'!AH1558)-2),"")</f>
        <v/>
      </c>
      <c r="G1517" s="10" t="e">
        <f ca="1">'Application For TE&amp;GOTS'!AI1558</f>
        <v>#VALUE!</v>
      </c>
      <c r="AF1517" s="10" t="str">
        <f ca="1">IF(MATCH(B1517,B$1:B1517,0)=ROW(B1517),B1517&amp;";","")</f>
        <v/>
      </c>
      <c r="AG1517" s="10" t="str">
        <f>IF(MATCH(C1517,C$1:C1517,0)=ROW(C1517),C1517&amp;";","")</f>
        <v/>
      </c>
      <c r="AH1517" s="10" t="str">
        <f ca="1">IF(MATCH(D1517,D$1:D1517,0)=ROW(D1517),D1517&amp;";","")</f>
        <v/>
      </c>
      <c r="AI1517" s="10" t="e">
        <f ca="1">IF(MATCH(E1517,E$1:E1517,0)=ROW(E1517),E1517&amp;";","")</f>
        <v>#VALUE!</v>
      </c>
    </row>
    <row r="1518" spans="1:35">
      <c r="A1518" s="10">
        <v>1497</v>
      </c>
      <c r="B1518" s="10" t="str">
        <f ca="1">'Application For TE&amp;GOTS'!X1559</f>
        <v/>
      </c>
      <c r="C1518" s="10">
        <f>'Application For TE&amp;GOTS'!$D1559</f>
        <v>0</v>
      </c>
      <c r="D1518" s="10" t="str" cm="1">
        <f t="array" aca="1" ref="D1518" ca="1">IFERROR(INDIRECT("'Application For TE&amp;GOTS'!L"&amp;'Application For TE&amp;GOTS'!S1559),"")</f>
        <v/>
      </c>
      <c r="E1518" s="10" t="e">
        <f ca="1">'Application For TE&amp;GOTS'!AF1559</f>
        <v>#VALUE!</v>
      </c>
      <c r="F1518" s="10" t="str">
        <f ca="1">IFERROR(LEFT('Application For TE&amp;GOTS'!AH1559,LEN('Application For TE&amp;GOTS'!AH1559)-2),"")</f>
        <v/>
      </c>
      <c r="G1518" s="10" t="e">
        <f ca="1">'Application For TE&amp;GOTS'!AI1559</f>
        <v>#VALUE!</v>
      </c>
      <c r="AF1518" s="10" t="str">
        <f ca="1">IF(MATCH(B1518,B$1:B1518,0)=ROW(B1518),B1518&amp;";","")</f>
        <v/>
      </c>
      <c r="AG1518" s="10" t="str">
        <f>IF(MATCH(C1518,C$1:C1518,0)=ROW(C1518),C1518&amp;";","")</f>
        <v/>
      </c>
      <c r="AH1518" s="10" t="str">
        <f ca="1">IF(MATCH(D1518,D$1:D1518,0)=ROW(D1518),D1518&amp;";","")</f>
        <v/>
      </c>
      <c r="AI1518" s="10" t="e">
        <f ca="1">IF(MATCH(E1518,E$1:E1518,0)=ROW(E1518),E1518&amp;";","")</f>
        <v>#VALUE!</v>
      </c>
    </row>
    <row r="1519" spans="1:35">
      <c r="A1519" s="10">
        <v>1498</v>
      </c>
      <c r="B1519" s="10" t="str">
        <f ca="1">'Application For TE&amp;GOTS'!X1560</f>
        <v/>
      </c>
      <c r="C1519" s="10">
        <f>'Application For TE&amp;GOTS'!$D1560</f>
        <v>0</v>
      </c>
      <c r="D1519" s="10" t="str" cm="1">
        <f t="array" aca="1" ref="D1519" ca="1">IFERROR(INDIRECT("'Application For TE&amp;GOTS'!L"&amp;'Application For TE&amp;GOTS'!S1560),"")</f>
        <v/>
      </c>
      <c r="E1519" s="10" t="e">
        <f ca="1">'Application For TE&amp;GOTS'!AF1560</f>
        <v>#VALUE!</v>
      </c>
      <c r="F1519" s="10" t="str">
        <f ca="1">IFERROR(LEFT('Application For TE&amp;GOTS'!AH1560,LEN('Application For TE&amp;GOTS'!AH1560)-2),"")</f>
        <v/>
      </c>
      <c r="G1519" s="10" t="e">
        <f ca="1">'Application For TE&amp;GOTS'!AI1560</f>
        <v>#VALUE!</v>
      </c>
      <c r="AF1519" s="10" t="str">
        <f ca="1">IF(MATCH(B1519,B$1:B1519,0)=ROW(B1519),B1519&amp;";","")</f>
        <v/>
      </c>
      <c r="AG1519" s="10" t="str">
        <f>IF(MATCH(C1519,C$1:C1519,0)=ROW(C1519),C1519&amp;";","")</f>
        <v/>
      </c>
      <c r="AH1519" s="10" t="str">
        <f ca="1">IF(MATCH(D1519,D$1:D1519,0)=ROW(D1519),D1519&amp;";","")</f>
        <v/>
      </c>
      <c r="AI1519" s="10" t="e">
        <f ca="1">IF(MATCH(E1519,E$1:E1519,0)=ROW(E1519),E1519&amp;";","")</f>
        <v>#VALUE!</v>
      </c>
    </row>
    <row r="1520" spans="1:35">
      <c r="A1520" s="10">
        <v>1499</v>
      </c>
      <c r="B1520" s="10" t="str">
        <f ca="1">'Application For TE&amp;GOTS'!X1561</f>
        <v/>
      </c>
      <c r="C1520" s="10">
        <f>'Application For TE&amp;GOTS'!$D1561</f>
        <v>0</v>
      </c>
      <c r="D1520" s="10" t="str" cm="1">
        <f t="array" aca="1" ref="D1520" ca="1">IFERROR(INDIRECT("'Application For TE&amp;GOTS'!L"&amp;'Application For TE&amp;GOTS'!S1561),"")</f>
        <v/>
      </c>
      <c r="E1520" s="10" t="e">
        <f ca="1">'Application For TE&amp;GOTS'!AF1561</f>
        <v>#VALUE!</v>
      </c>
      <c r="F1520" s="10" t="str">
        <f ca="1">IFERROR(LEFT('Application For TE&amp;GOTS'!AH1561,LEN('Application For TE&amp;GOTS'!AH1561)-2),"")</f>
        <v/>
      </c>
      <c r="G1520" s="10" t="e">
        <f ca="1">'Application For TE&amp;GOTS'!AI1561</f>
        <v>#VALUE!</v>
      </c>
      <c r="AF1520" s="10" t="str">
        <f ca="1">IF(MATCH(B1520,B$1:B1520,0)=ROW(B1520),B1520&amp;";","")</f>
        <v/>
      </c>
      <c r="AG1520" s="10" t="str">
        <f>IF(MATCH(C1520,C$1:C1520,0)=ROW(C1520),C1520&amp;";","")</f>
        <v/>
      </c>
      <c r="AH1520" s="10" t="str">
        <f ca="1">IF(MATCH(D1520,D$1:D1520,0)=ROW(D1520),D1520&amp;";","")</f>
        <v/>
      </c>
      <c r="AI1520" s="10" t="e">
        <f ca="1">IF(MATCH(E1520,E$1:E1520,0)=ROW(E1520),E1520&amp;";","")</f>
        <v>#VALUE!</v>
      </c>
    </row>
    <row r="1521" spans="1:35">
      <c r="A1521" s="10">
        <v>1500</v>
      </c>
      <c r="B1521" s="10" t="str">
        <f ca="1">'Application For TE&amp;GOTS'!X1562</f>
        <v/>
      </c>
      <c r="C1521" s="10">
        <f>'Application For TE&amp;GOTS'!$D1562</f>
        <v>0</v>
      </c>
      <c r="D1521" s="10" t="str" cm="1">
        <f t="array" aca="1" ref="D1521" ca="1">IFERROR(INDIRECT("'Application For TE&amp;GOTS'!L"&amp;'Application For TE&amp;GOTS'!S1562),"")</f>
        <v/>
      </c>
      <c r="E1521" s="10" t="e">
        <f ca="1">'Application For TE&amp;GOTS'!AF1562</f>
        <v>#VALUE!</v>
      </c>
      <c r="F1521" s="10" t="str">
        <f ca="1">IFERROR(LEFT('Application For TE&amp;GOTS'!AH1562,LEN('Application For TE&amp;GOTS'!AH1562)-2),"")</f>
        <v/>
      </c>
      <c r="G1521" s="10" t="e">
        <f ca="1">'Application For TE&amp;GOTS'!AI1562</f>
        <v>#VALUE!</v>
      </c>
      <c r="AF1521" s="10" t="str">
        <f ca="1">IF(MATCH(B1521,B$1:B1521,0)=ROW(B1521),B1521&amp;";","")</f>
        <v/>
      </c>
      <c r="AG1521" s="10" t="str">
        <f>IF(MATCH(C1521,C$1:C1521,0)=ROW(C1521),C1521&amp;";","")</f>
        <v/>
      </c>
      <c r="AH1521" s="10" t="str">
        <f ca="1">IF(MATCH(D1521,D$1:D1521,0)=ROW(D1521),D1521&amp;";","")</f>
        <v/>
      </c>
      <c r="AI1521" s="10" t="e">
        <f ca="1">IF(MATCH(E1521,E$1:E1521,0)=ROW(E1521),E1521&amp;";","")</f>
        <v>#VALUE!</v>
      </c>
    </row>
    <row r="1522" spans="1:35">
      <c r="A1522" s="10">
        <v>1501</v>
      </c>
      <c r="B1522" s="10" t="str">
        <f ca="1">'Application For TE&amp;GOTS'!X1563</f>
        <v/>
      </c>
      <c r="C1522" s="10">
        <f>'Application For TE&amp;GOTS'!$D1563</f>
        <v>0</v>
      </c>
      <c r="D1522" s="10" t="str" cm="1">
        <f t="array" aca="1" ref="D1522" ca="1">IFERROR(INDIRECT("'Application For TE&amp;GOTS'!L"&amp;'Application For TE&amp;GOTS'!S1563),"")</f>
        <v/>
      </c>
      <c r="E1522" s="10" t="e">
        <f ca="1">'Application For TE&amp;GOTS'!AF1563</f>
        <v>#VALUE!</v>
      </c>
      <c r="F1522" s="10" t="str">
        <f ca="1">IFERROR(LEFT('Application For TE&amp;GOTS'!AH1563,LEN('Application For TE&amp;GOTS'!AH1563)-2),"")</f>
        <v/>
      </c>
      <c r="G1522" s="10" t="e">
        <f ca="1">'Application For TE&amp;GOTS'!AI1563</f>
        <v>#VALUE!</v>
      </c>
      <c r="AF1522" s="10" t="str">
        <f ca="1">IF(MATCH(B1522,B$1:B1522,0)=ROW(B1522),B1522&amp;";","")</f>
        <v/>
      </c>
      <c r="AG1522" s="10" t="str">
        <f>IF(MATCH(C1522,C$1:C1522,0)=ROW(C1522),C1522&amp;";","")</f>
        <v/>
      </c>
      <c r="AH1522" s="10" t="str">
        <f ca="1">IF(MATCH(D1522,D$1:D1522,0)=ROW(D1522),D1522&amp;";","")</f>
        <v/>
      </c>
      <c r="AI1522" s="10" t="e">
        <f ca="1">IF(MATCH(E1522,E$1:E1522,0)=ROW(E1522),E1522&amp;";","")</f>
        <v>#VALUE!</v>
      </c>
    </row>
    <row r="1523" spans="1:35">
      <c r="A1523" s="10">
        <v>1502</v>
      </c>
      <c r="B1523" s="10" t="str">
        <f ca="1">'Application For TE&amp;GOTS'!X1564</f>
        <v/>
      </c>
      <c r="C1523" s="10">
        <f>'Application For TE&amp;GOTS'!$D1564</f>
        <v>0</v>
      </c>
      <c r="D1523" s="10" t="str" cm="1">
        <f t="array" aca="1" ref="D1523" ca="1">IFERROR(INDIRECT("'Application For TE&amp;GOTS'!L"&amp;'Application For TE&amp;GOTS'!S1564),"")</f>
        <v/>
      </c>
      <c r="E1523" s="10" t="e">
        <f ca="1">'Application For TE&amp;GOTS'!AF1564</f>
        <v>#VALUE!</v>
      </c>
      <c r="F1523" s="10" t="str">
        <f ca="1">IFERROR(LEFT('Application For TE&amp;GOTS'!AH1564,LEN('Application For TE&amp;GOTS'!AH1564)-2),"")</f>
        <v/>
      </c>
      <c r="G1523" s="10" t="e">
        <f ca="1">'Application For TE&amp;GOTS'!AI1564</f>
        <v>#VALUE!</v>
      </c>
      <c r="AF1523" s="10" t="str">
        <f ca="1">IF(MATCH(B1523,B$1:B1523,0)=ROW(B1523),B1523&amp;";","")</f>
        <v/>
      </c>
      <c r="AG1523" s="10" t="str">
        <f>IF(MATCH(C1523,C$1:C1523,0)=ROW(C1523),C1523&amp;";","")</f>
        <v/>
      </c>
      <c r="AH1523" s="10" t="str">
        <f ca="1">IF(MATCH(D1523,D$1:D1523,0)=ROW(D1523),D1523&amp;";","")</f>
        <v/>
      </c>
      <c r="AI1523" s="10" t="e">
        <f ca="1">IF(MATCH(E1523,E$1:E1523,0)=ROW(E1523),E1523&amp;";","")</f>
        <v>#VALUE!</v>
      </c>
    </row>
    <row r="1524" spans="1:35">
      <c r="A1524" s="10">
        <v>1503</v>
      </c>
      <c r="B1524" s="10" t="str">
        <f ca="1">'Application For TE&amp;GOTS'!X1565</f>
        <v/>
      </c>
      <c r="C1524" s="10">
        <f>'Application For TE&amp;GOTS'!$D1565</f>
        <v>0</v>
      </c>
      <c r="D1524" s="10" t="str" cm="1">
        <f t="array" aca="1" ref="D1524" ca="1">IFERROR(INDIRECT("'Application For TE&amp;GOTS'!L"&amp;'Application For TE&amp;GOTS'!S1565),"")</f>
        <v/>
      </c>
      <c r="E1524" s="10" t="e">
        <f ca="1">'Application For TE&amp;GOTS'!AF1565</f>
        <v>#VALUE!</v>
      </c>
      <c r="F1524" s="10" t="str">
        <f ca="1">IFERROR(LEFT('Application For TE&amp;GOTS'!AH1565,LEN('Application For TE&amp;GOTS'!AH1565)-2),"")</f>
        <v/>
      </c>
      <c r="G1524" s="10" t="e">
        <f ca="1">'Application For TE&amp;GOTS'!AI1565</f>
        <v>#VALUE!</v>
      </c>
      <c r="AF1524" s="10" t="str">
        <f ca="1">IF(MATCH(B1524,B$1:B1524,0)=ROW(B1524),B1524&amp;";","")</f>
        <v/>
      </c>
      <c r="AG1524" s="10" t="str">
        <f>IF(MATCH(C1524,C$1:C1524,0)=ROW(C1524),C1524&amp;";","")</f>
        <v/>
      </c>
      <c r="AH1524" s="10" t="str">
        <f ca="1">IF(MATCH(D1524,D$1:D1524,0)=ROW(D1524),D1524&amp;";","")</f>
        <v/>
      </c>
      <c r="AI1524" s="10" t="e">
        <f ca="1">IF(MATCH(E1524,E$1:E1524,0)=ROW(E1524),E1524&amp;";","")</f>
        <v>#VALUE!</v>
      </c>
    </row>
    <row r="1525" spans="1:35">
      <c r="A1525" s="10">
        <v>1504</v>
      </c>
      <c r="B1525" s="10" t="str">
        <f ca="1">'Application For TE&amp;GOTS'!X1566</f>
        <v/>
      </c>
      <c r="C1525" s="10">
        <f>'Application For TE&amp;GOTS'!$D1566</f>
        <v>0</v>
      </c>
      <c r="D1525" s="10" t="str" cm="1">
        <f t="array" aca="1" ref="D1525" ca="1">IFERROR(INDIRECT("'Application For TE&amp;GOTS'!L"&amp;'Application For TE&amp;GOTS'!S1566),"")</f>
        <v/>
      </c>
      <c r="E1525" s="10" t="e">
        <f ca="1">'Application For TE&amp;GOTS'!AF1566</f>
        <v>#VALUE!</v>
      </c>
      <c r="F1525" s="10" t="str">
        <f ca="1">IFERROR(LEFT('Application For TE&amp;GOTS'!AH1566,LEN('Application For TE&amp;GOTS'!AH1566)-2),"")</f>
        <v/>
      </c>
      <c r="G1525" s="10" t="e">
        <f ca="1">'Application For TE&amp;GOTS'!AI1566</f>
        <v>#VALUE!</v>
      </c>
      <c r="AF1525" s="10" t="str">
        <f ca="1">IF(MATCH(B1525,B$1:B1525,0)=ROW(B1525),B1525&amp;";","")</f>
        <v/>
      </c>
      <c r="AG1525" s="10" t="str">
        <f>IF(MATCH(C1525,C$1:C1525,0)=ROW(C1525),C1525&amp;";","")</f>
        <v/>
      </c>
      <c r="AH1525" s="10" t="str">
        <f ca="1">IF(MATCH(D1525,D$1:D1525,0)=ROW(D1525),D1525&amp;";","")</f>
        <v/>
      </c>
      <c r="AI1525" s="10" t="e">
        <f ca="1">IF(MATCH(E1525,E$1:E1525,0)=ROW(E1525),E1525&amp;";","")</f>
        <v>#VALUE!</v>
      </c>
    </row>
    <row r="1526" spans="1:35">
      <c r="A1526" s="10">
        <v>1505</v>
      </c>
      <c r="B1526" s="10" t="str">
        <f ca="1">'Application For TE&amp;GOTS'!X1567</f>
        <v/>
      </c>
      <c r="C1526" s="10">
        <f>'Application For TE&amp;GOTS'!$D1567</f>
        <v>0</v>
      </c>
      <c r="D1526" s="10" t="str" cm="1">
        <f t="array" aca="1" ref="D1526" ca="1">IFERROR(INDIRECT("'Application For TE&amp;GOTS'!L"&amp;'Application For TE&amp;GOTS'!S1567),"")</f>
        <v/>
      </c>
      <c r="E1526" s="10" t="e">
        <f ca="1">'Application For TE&amp;GOTS'!AF1567</f>
        <v>#VALUE!</v>
      </c>
      <c r="F1526" s="10" t="str">
        <f ca="1">IFERROR(LEFT('Application For TE&amp;GOTS'!AH1567,LEN('Application For TE&amp;GOTS'!AH1567)-2),"")</f>
        <v/>
      </c>
      <c r="G1526" s="10" t="e">
        <f ca="1">'Application For TE&amp;GOTS'!AI1567</f>
        <v>#VALUE!</v>
      </c>
      <c r="AF1526" s="10" t="str">
        <f ca="1">IF(MATCH(B1526,B$1:B1526,0)=ROW(B1526),B1526&amp;";","")</f>
        <v/>
      </c>
      <c r="AG1526" s="10" t="str">
        <f>IF(MATCH(C1526,C$1:C1526,0)=ROW(C1526),C1526&amp;";","")</f>
        <v/>
      </c>
      <c r="AH1526" s="10" t="str">
        <f ca="1">IF(MATCH(D1526,D$1:D1526,0)=ROW(D1526),D1526&amp;";","")</f>
        <v/>
      </c>
      <c r="AI1526" s="10" t="e">
        <f ca="1">IF(MATCH(E1526,E$1:E1526,0)=ROW(E1526),E1526&amp;";","")</f>
        <v>#VALUE!</v>
      </c>
    </row>
    <row r="1527" spans="1:35">
      <c r="A1527" s="10">
        <v>1506</v>
      </c>
      <c r="B1527" s="10" t="str">
        <f ca="1">'Application For TE&amp;GOTS'!X1568</f>
        <v/>
      </c>
      <c r="C1527" s="10">
        <f>'Application For TE&amp;GOTS'!$D1568</f>
        <v>0</v>
      </c>
      <c r="D1527" s="10" t="str" cm="1">
        <f t="array" aca="1" ref="D1527" ca="1">IFERROR(INDIRECT("'Application For TE&amp;GOTS'!L"&amp;'Application For TE&amp;GOTS'!S1568),"")</f>
        <v/>
      </c>
      <c r="E1527" s="10" t="e">
        <f ca="1">'Application For TE&amp;GOTS'!AF1568</f>
        <v>#VALUE!</v>
      </c>
      <c r="F1527" s="10" t="str">
        <f ca="1">IFERROR(LEFT('Application For TE&amp;GOTS'!AH1568,LEN('Application For TE&amp;GOTS'!AH1568)-2),"")</f>
        <v/>
      </c>
      <c r="G1527" s="10" t="e">
        <f ca="1">'Application For TE&amp;GOTS'!AI1568</f>
        <v>#VALUE!</v>
      </c>
      <c r="AF1527" s="10" t="str">
        <f ca="1">IF(MATCH(B1527,B$1:B1527,0)=ROW(B1527),B1527&amp;";","")</f>
        <v/>
      </c>
      <c r="AG1527" s="10" t="str">
        <f>IF(MATCH(C1527,C$1:C1527,0)=ROW(C1527),C1527&amp;";","")</f>
        <v/>
      </c>
      <c r="AH1527" s="10" t="str">
        <f ca="1">IF(MATCH(D1527,D$1:D1527,0)=ROW(D1527),D1527&amp;";","")</f>
        <v/>
      </c>
      <c r="AI1527" s="10" t="e">
        <f ca="1">IF(MATCH(E1527,E$1:E1527,0)=ROW(E1527),E1527&amp;";","")</f>
        <v>#VALUE!</v>
      </c>
    </row>
    <row r="1528" spans="1:35">
      <c r="A1528" s="10">
        <v>1507</v>
      </c>
      <c r="B1528" s="10" t="str">
        <f ca="1">'Application For TE&amp;GOTS'!X1569</f>
        <v/>
      </c>
      <c r="C1528" s="10">
        <f>'Application For TE&amp;GOTS'!$D1569</f>
        <v>0</v>
      </c>
      <c r="D1528" s="10" t="str" cm="1">
        <f t="array" aca="1" ref="D1528" ca="1">IFERROR(INDIRECT("'Application For TE&amp;GOTS'!L"&amp;'Application For TE&amp;GOTS'!S1569),"")</f>
        <v/>
      </c>
      <c r="E1528" s="10" t="e">
        <f ca="1">'Application For TE&amp;GOTS'!AF1569</f>
        <v>#VALUE!</v>
      </c>
      <c r="F1528" s="10" t="str">
        <f ca="1">IFERROR(LEFT('Application For TE&amp;GOTS'!AH1569,LEN('Application For TE&amp;GOTS'!AH1569)-2),"")</f>
        <v/>
      </c>
      <c r="G1528" s="10" t="e">
        <f ca="1">'Application For TE&amp;GOTS'!AI1569</f>
        <v>#VALUE!</v>
      </c>
      <c r="AF1528" s="10" t="str">
        <f ca="1">IF(MATCH(B1528,B$1:B1528,0)=ROW(B1528),B1528&amp;";","")</f>
        <v/>
      </c>
      <c r="AG1528" s="10" t="str">
        <f>IF(MATCH(C1528,C$1:C1528,0)=ROW(C1528),C1528&amp;";","")</f>
        <v/>
      </c>
      <c r="AH1528" s="10" t="str">
        <f ca="1">IF(MATCH(D1528,D$1:D1528,0)=ROW(D1528),D1528&amp;";","")</f>
        <v/>
      </c>
      <c r="AI1528" s="10" t="e">
        <f ca="1">IF(MATCH(E1528,E$1:E1528,0)=ROW(E1528),E1528&amp;";","")</f>
        <v>#VALUE!</v>
      </c>
    </row>
    <row r="1529" spans="1:35">
      <c r="A1529" s="10">
        <v>1508</v>
      </c>
      <c r="B1529" s="10" t="str">
        <f ca="1">'Application For TE&amp;GOTS'!X1570</f>
        <v/>
      </c>
      <c r="C1529" s="10">
        <f>'Application For TE&amp;GOTS'!$D1570</f>
        <v>0</v>
      </c>
      <c r="D1529" s="10" t="str" cm="1">
        <f t="array" aca="1" ref="D1529" ca="1">IFERROR(INDIRECT("'Application For TE&amp;GOTS'!L"&amp;'Application For TE&amp;GOTS'!S1570),"")</f>
        <v/>
      </c>
      <c r="E1529" s="10" t="e">
        <f ca="1">'Application For TE&amp;GOTS'!AF1570</f>
        <v>#VALUE!</v>
      </c>
      <c r="F1529" s="10" t="str">
        <f ca="1">IFERROR(LEFT('Application For TE&amp;GOTS'!AH1570,LEN('Application For TE&amp;GOTS'!AH1570)-2),"")</f>
        <v/>
      </c>
      <c r="G1529" s="10" t="e">
        <f ca="1">'Application For TE&amp;GOTS'!AI1570</f>
        <v>#VALUE!</v>
      </c>
      <c r="AF1529" s="10" t="str">
        <f ca="1">IF(MATCH(B1529,B$1:B1529,0)=ROW(B1529),B1529&amp;";","")</f>
        <v/>
      </c>
      <c r="AG1529" s="10" t="str">
        <f>IF(MATCH(C1529,C$1:C1529,0)=ROW(C1529),C1529&amp;";","")</f>
        <v/>
      </c>
      <c r="AH1529" s="10" t="str">
        <f ca="1">IF(MATCH(D1529,D$1:D1529,0)=ROW(D1529),D1529&amp;";","")</f>
        <v/>
      </c>
      <c r="AI1529" s="10" t="e">
        <f ca="1">IF(MATCH(E1529,E$1:E1529,0)=ROW(E1529),E1529&amp;";","")</f>
        <v>#VALUE!</v>
      </c>
    </row>
    <row r="1530" spans="1:35">
      <c r="A1530" s="10">
        <v>1509</v>
      </c>
      <c r="B1530" s="10" t="str">
        <f ca="1">'Application For TE&amp;GOTS'!X1571</f>
        <v/>
      </c>
      <c r="C1530" s="10">
        <f>'Application For TE&amp;GOTS'!$D1571</f>
        <v>0</v>
      </c>
      <c r="D1530" s="10" t="str" cm="1">
        <f t="array" aca="1" ref="D1530" ca="1">IFERROR(INDIRECT("'Application For TE&amp;GOTS'!L"&amp;'Application For TE&amp;GOTS'!S1571),"")</f>
        <v/>
      </c>
      <c r="E1530" s="10" t="e">
        <f ca="1">'Application For TE&amp;GOTS'!AF1571</f>
        <v>#VALUE!</v>
      </c>
      <c r="F1530" s="10" t="str">
        <f ca="1">IFERROR(LEFT('Application For TE&amp;GOTS'!AH1571,LEN('Application For TE&amp;GOTS'!AH1571)-2),"")</f>
        <v/>
      </c>
      <c r="G1530" s="10" t="e">
        <f ca="1">'Application For TE&amp;GOTS'!AI1571</f>
        <v>#VALUE!</v>
      </c>
      <c r="AF1530" s="10" t="str">
        <f ca="1">IF(MATCH(B1530,B$1:B1530,0)=ROW(B1530),B1530&amp;";","")</f>
        <v/>
      </c>
      <c r="AG1530" s="10" t="str">
        <f>IF(MATCH(C1530,C$1:C1530,0)=ROW(C1530),C1530&amp;";","")</f>
        <v/>
      </c>
      <c r="AH1530" s="10" t="str">
        <f ca="1">IF(MATCH(D1530,D$1:D1530,0)=ROW(D1530),D1530&amp;";","")</f>
        <v/>
      </c>
      <c r="AI1530" s="10" t="e">
        <f ca="1">IF(MATCH(E1530,E$1:E1530,0)=ROW(E1530),E1530&amp;";","")</f>
        <v>#VALUE!</v>
      </c>
    </row>
    <row r="1531" spans="1:35">
      <c r="A1531" s="10">
        <v>1510</v>
      </c>
      <c r="B1531" s="10" t="str">
        <f ca="1">'Application For TE&amp;GOTS'!X1572</f>
        <v/>
      </c>
      <c r="C1531" s="10">
        <f>'Application For TE&amp;GOTS'!$D1572</f>
        <v>0</v>
      </c>
      <c r="D1531" s="10" t="str" cm="1">
        <f t="array" aca="1" ref="D1531" ca="1">IFERROR(INDIRECT("'Application For TE&amp;GOTS'!L"&amp;'Application For TE&amp;GOTS'!S1572),"")</f>
        <v/>
      </c>
      <c r="E1531" s="10" t="e">
        <f ca="1">'Application For TE&amp;GOTS'!AF1572</f>
        <v>#VALUE!</v>
      </c>
      <c r="F1531" s="10" t="str">
        <f ca="1">IFERROR(LEFT('Application For TE&amp;GOTS'!AH1572,LEN('Application For TE&amp;GOTS'!AH1572)-2),"")</f>
        <v/>
      </c>
      <c r="G1531" s="10" t="e">
        <f ca="1">'Application For TE&amp;GOTS'!AI1572</f>
        <v>#VALUE!</v>
      </c>
      <c r="AF1531" s="10" t="str">
        <f ca="1">IF(MATCH(B1531,B$1:B1531,0)=ROW(B1531),B1531&amp;";","")</f>
        <v/>
      </c>
      <c r="AG1531" s="10" t="str">
        <f>IF(MATCH(C1531,C$1:C1531,0)=ROW(C1531),C1531&amp;";","")</f>
        <v/>
      </c>
      <c r="AH1531" s="10" t="str">
        <f ca="1">IF(MATCH(D1531,D$1:D1531,0)=ROW(D1531),D1531&amp;";","")</f>
        <v/>
      </c>
      <c r="AI1531" s="10" t="e">
        <f ca="1">IF(MATCH(E1531,E$1:E1531,0)=ROW(E1531),E1531&amp;";","")</f>
        <v>#VALUE!</v>
      </c>
    </row>
    <row r="1532" spans="1:35">
      <c r="A1532" s="10">
        <v>1511</v>
      </c>
      <c r="B1532" s="10" t="str">
        <f ca="1">'Application For TE&amp;GOTS'!X1573</f>
        <v/>
      </c>
      <c r="C1532" s="10">
        <f>'Application For TE&amp;GOTS'!$D1573</f>
        <v>0</v>
      </c>
      <c r="D1532" s="10" t="str" cm="1">
        <f t="array" aca="1" ref="D1532" ca="1">IFERROR(INDIRECT("'Application For TE&amp;GOTS'!L"&amp;'Application For TE&amp;GOTS'!S1573),"")</f>
        <v/>
      </c>
      <c r="E1532" s="10" t="e">
        <f ca="1">'Application For TE&amp;GOTS'!AF1573</f>
        <v>#VALUE!</v>
      </c>
      <c r="F1532" s="10" t="str">
        <f ca="1">IFERROR(LEFT('Application For TE&amp;GOTS'!AH1573,LEN('Application For TE&amp;GOTS'!AH1573)-2),"")</f>
        <v/>
      </c>
      <c r="G1532" s="10" t="e">
        <f ca="1">'Application For TE&amp;GOTS'!AI1573</f>
        <v>#VALUE!</v>
      </c>
      <c r="AF1532" s="10" t="str">
        <f ca="1">IF(MATCH(B1532,B$1:B1532,0)=ROW(B1532),B1532&amp;";","")</f>
        <v/>
      </c>
      <c r="AG1532" s="10" t="str">
        <f>IF(MATCH(C1532,C$1:C1532,0)=ROW(C1532),C1532&amp;";","")</f>
        <v/>
      </c>
      <c r="AH1532" s="10" t="str">
        <f ca="1">IF(MATCH(D1532,D$1:D1532,0)=ROW(D1532),D1532&amp;";","")</f>
        <v/>
      </c>
      <c r="AI1532" s="10" t="e">
        <f ca="1">IF(MATCH(E1532,E$1:E1532,0)=ROW(E1532),E1532&amp;";","")</f>
        <v>#VALUE!</v>
      </c>
    </row>
    <row r="1533" spans="1:35">
      <c r="A1533" s="10">
        <v>1512</v>
      </c>
      <c r="B1533" s="10" t="str">
        <f ca="1">'Application For TE&amp;GOTS'!X1574</f>
        <v/>
      </c>
      <c r="C1533" s="10">
        <f>'Application For TE&amp;GOTS'!$D1574</f>
        <v>0</v>
      </c>
      <c r="D1533" s="10" t="str" cm="1">
        <f t="array" aca="1" ref="D1533" ca="1">IFERROR(INDIRECT("'Application For TE&amp;GOTS'!L"&amp;'Application For TE&amp;GOTS'!S1574),"")</f>
        <v/>
      </c>
      <c r="E1533" s="10" t="e">
        <f ca="1">'Application For TE&amp;GOTS'!AF1574</f>
        <v>#VALUE!</v>
      </c>
      <c r="F1533" s="10" t="str">
        <f ca="1">IFERROR(LEFT('Application For TE&amp;GOTS'!AH1574,LEN('Application For TE&amp;GOTS'!AH1574)-2),"")</f>
        <v/>
      </c>
      <c r="G1533" s="10" t="e">
        <f ca="1">'Application For TE&amp;GOTS'!AI1574</f>
        <v>#VALUE!</v>
      </c>
      <c r="AF1533" s="10" t="str">
        <f ca="1">IF(MATCH(B1533,B$1:B1533,0)=ROW(B1533),B1533&amp;";","")</f>
        <v/>
      </c>
      <c r="AG1533" s="10" t="str">
        <f>IF(MATCH(C1533,C$1:C1533,0)=ROW(C1533),C1533&amp;";","")</f>
        <v/>
      </c>
      <c r="AH1533" s="10" t="str">
        <f ca="1">IF(MATCH(D1533,D$1:D1533,0)=ROW(D1533),D1533&amp;";","")</f>
        <v/>
      </c>
      <c r="AI1533" s="10" t="e">
        <f ca="1">IF(MATCH(E1533,E$1:E1533,0)=ROW(E1533),E1533&amp;";","")</f>
        <v>#VALUE!</v>
      </c>
    </row>
    <row r="1534" spans="1:35">
      <c r="A1534" s="10">
        <v>1513</v>
      </c>
      <c r="B1534" s="10" t="str">
        <f ca="1">'Application For TE&amp;GOTS'!X1575</f>
        <v/>
      </c>
      <c r="C1534" s="10">
        <f>'Application For TE&amp;GOTS'!$D1575</f>
        <v>0</v>
      </c>
      <c r="D1534" s="10" t="str" cm="1">
        <f t="array" aca="1" ref="D1534" ca="1">IFERROR(INDIRECT("'Application For TE&amp;GOTS'!L"&amp;'Application For TE&amp;GOTS'!S1575),"")</f>
        <v/>
      </c>
      <c r="E1534" s="10" t="e">
        <f ca="1">'Application For TE&amp;GOTS'!AF1575</f>
        <v>#VALUE!</v>
      </c>
      <c r="F1534" s="10" t="str">
        <f ca="1">IFERROR(LEFT('Application For TE&amp;GOTS'!AH1575,LEN('Application For TE&amp;GOTS'!AH1575)-2),"")</f>
        <v/>
      </c>
      <c r="G1534" s="10" t="e">
        <f ca="1">'Application For TE&amp;GOTS'!AI1575</f>
        <v>#VALUE!</v>
      </c>
      <c r="AF1534" s="10" t="str">
        <f ca="1">IF(MATCH(B1534,B$1:B1534,0)=ROW(B1534),B1534&amp;";","")</f>
        <v/>
      </c>
      <c r="AG1534" s="10" t="str">
        <f>IF(MATCH(C1534,C$1:C1534,0)=ROW(C1534),C1534&amp;";","")</f>
        <v/>
      </c>
      <c r="AH1534" s="10" t="str">
        <f ca="1">IF(MATCH(D1534,D$1:D1534,0)=ROW(D1534),D1534&amp;";","")</f>
        <v/>
      </c>
      <c r="AI1534" s="10" t="e">
        <f ca="1">IF(MATCH(E1534,E$1:E1534,0)=ROW(E1534),E1534&amp;";","")</f>
        <v>#VALUE!</v>
      </c>
    </row>
    <row r="1535" spans="1:35">
      <c r="A1535" s="10">
        <v>1514</v>
      </c>
      <c r="B1535" s="10" t="str">
        <f ca="1">'Application For TE&amp;GOTS'!X1576</f>
        <v/>
      </c>
      <c r="C1535" s="10">
        <f>'Application For TE&amp;GOTS'!$D1576</f>
        <v>0</v>
      </c>
      <c r="D1535" s="10" t="str" cm="1">
        <f t="array" aca="1" ref="D1535" ca="1">IFERROR(INDIRECT("'Application For TE&amp;GOTS'!L"&amp;'Application For TE&amp;GOTS'!S1576),"")</f>
        <v/>
      </c>
      <c r="E1535" s="10" t="e">
        <f ca="1">'Application For TE&amp;GOTS'!AF1576</f>
        <v>#VALUE!</v>
      </c>
      <c r="F1535" s="10" t="str">
        <f ca="1">IFERROR(LEFT('Application For TE&amp;GOTS'!AH1576,LEN('Application For TE&amp;GOTS'!AH1576)-2),"")</f>
        <v/>
      </c>
      <c r="G1535" s="10" t="e">
        <f ca="1">'Application For TE&amp;GOTS'!AI1576</f>
        <v>#VALUE!</v>
      </c>
      <c r="AF1535" s="10" t="str">
        <f ca="1">IF(MATCH(B1535,B$1:B1535,0)=ROW(B1535),B1535&amp;";","")</f>
        <v/>
      </c>
      <c r="AG1535" s="10" t="str">
        <f>IF(MATCH(C1535,C$1:C1535,0)=ROW(C1535),C1535&amp;";","")</f>
        <v/>
      </c>
      <c r="AH1535" s="10" t="str">
        <f ca="1">IF(MATCH(D1535,D$1:D1535,0)=ROW(D1535),D1535&amp;";","")</f>
        <v/>
      </c>
      <c r="AI1535" s="10" t="e">
        <f ca="1">IF(MATCH(E1535,E$1:E1535,0)=ROW(E1535),E1535&amp;";","")</f>
        <v>#VALUE!</v>
      </c>
    </row>
    <row r="1536" spans="1:35">
      <c r="A1536" s="10">
        <v>1515</v>
      </c>
      <c r="B1536" s="10" t="str">
        <f ca="1">'Application For TE&amp;GOTS'!X1577</f>
        <v/>
      </c>
      <c r="C1536" s="10">
        <f>'Application For TE&amp;GOTS'!$D1577</f>
        <v>0</v>
      </c>
      <c r="D1536" s="10" t="str" cm="1">
        <f t="array" aca="1" ref="D1536" ca="1">IFERROR(INDIRECT("'Application For TE&amp;GOTS'!L"&amp;'Application For TE&amp;GOTS'!S1577),"")</f>
        <v/>
      </c>
      <c r="E1536" s="10" t="e">
        <f ca="1">'Application For TE&amp;GOTS'!AF1577</f>
        <v>#VALUE!</v>
      </c>
      <c r="F1536" s="10" t="str">
        <f ca="1">IFERROR(LEFT('Application For TE&amp;GOTS'!AH1577,LEN('Application For TE&amp;GOTS'!AH1577)-2),"")</f>
        <v/>
      </c>
      <c r="G1536" s="10" t="e">
        <f ca="1">'Application For TE&amp;GOTS'!AI1577</f>
        <v>#VALUE!</v>
      </c>
      <c r="AF1536" s="10" t="str">
        <f ca="1">IF(MATCH(B1536,B$1:B1536,0)=ROW(B1536),B1536&amp;";","")</f>
        <v/>
      </c>
      <c r="AG1536" s="10" t="str">
        <f>IF(MATCH(C1536,C$1:C1536,0)=ROW(C1536),C1536&amp;";","")</f>
        <v/>
      </c>
      <c r="AH1536" s="10" t="str">
        <f ca="1">IF(MATCH(D1536,D$1:D1536,0)=ROW(D1536),D1536&amp;";","")</f>
        <v/>
      </c>
      <c r="AI1536" s="10" t="e">
        <f ca="1">IF(MATCH(E1536,E$1:E1536,0)=ROW(E1536),E1536&amp;";","")</f>
        <v>#VALUE!</v>
      </c>
    </row>
    <row r="1537" spans="1:35">
      <c r="A1537" s="10">
        <v>1516</v>
      </c>
      <c r="B1537" s="10" t="str">
        <f ca="1">'Application For TE&amp;GOTS'!X1578</f>
        <v/>
      </c>
      <c r="C1537" s="10">
        <f>'Application For TE&amp;GOTS'!$D1578</f>
        <v>0</v>
      </c>
      <c r="D1537" s="10" t="str" cm="1">
        <f t="array" aca="1" ref="D1537" ca="1">IFERROR(INDIRECT("'Application For TE&amp;GOTS'!L"&amp;'Application For TE&amp;GOTS'!S1578),"")</f>
        <v/>
      </c>
      <c r="E1537" s="10" t="e">
        <f ca="1">'Application For TE&amp;GOTS'!AF1578</f>
        <v>#VALUE!</v>
      </c>
      <c r="F1537" s="10" t="str">
        <f ca="1">IFERROR(LEFT('Application For TE&amp;GOTS'!AH1578,LEN('Application For TE&amp;GOTS'!AH1578)-2),"")</f>
        <v/>
      </c>
      <c r="G1537" s="10" t="e">
        <f ca="1">'Application For TE&amp;GOTS'!AI1578</f>
        <v>#VALUE!</v>
      </c>
      <c r="AF1537" s="10" t="str">
        <f ca="1">IF(MATCH(B1537,B$1:B1537,0)=ROW(B1537),B1537&amp;";","")</f>
        <v/>
      </c>
      <c r="AG1537" s="10" t="str">
        <f>IF(MATCH(C1537,C$1:C1537,0)=ROW(C1537),C1537&amp;";","")</f>
        <v/>
      </c>
      <c r="AH1537" s="10" t="str">
        <f ca="1">IF(MATCH(D1537,D$1:D1537,0)=ROW(D1537),D1537&amp;";","")</f>
        <v/>
      </c>
      <c r="AI1537" s="10" t="e">
        <f ca="1">IF(MATCH(E1537,E$1:E1537,0)=ROW(E1537),E1537&amp;";","")</f>
        <v>#VALUE!</v>
      </c>
    </row>
    <row r="1538" spans="1:35">
      <c r="A1538" s="10">
        <v>1517</v>
      </c>
      <c r="B1538" s="10" t="str">
        <f ca="1">'Application For TE&amp;GOTS'!X1579</f>
        <v/>
      </c>
      <c r="C1538" s="10">
        <f>'Application For TE&amp;GOTS'!$D1579</f>
        <v>0</v>
      </c>
      <c r="D1538" s="10" t="str" cm="1">
        <f t="array" aca="1" ref="D1538" ca="1">IFERROR(INDIRECT("'Application For TE&amp;GOTS'!L"&amp;'Application For TE&amp;GOTS'!S1579),"")</f>
        <v/>
      </c>
      <c r="E1538" s="10" t="e">
        <f ca="1">'Application For TE&amp;GOTS'!AF1579</f>
        <v>#VALUE!</v>
      </c>
      <c r="F1538" s="10" t="str">
        <f ca="1">IFERROR(LEFT('Application For TE&amp;GOTS'!AH1579,LEN('Application For TE&amp;GOTS'!AH1579)-2),"")</f>
        <v/>
      </c>
      <c r="G1538" s="10" t="e">
        <f ca="1">'Application For TE&amp;GOTS'!AI1579</f>
        <v>#VALUE!</v>
      </c>
      <c r="AF1538" s="10" t="str">
        <f ca="1">IF(MATCH(B1538,B$1:B1538,0)=ROW(B1538),B1538&amp;";","")</f>
        <v/>
      </c>
      <c r="AG1538" s="10" t="str">
        <f>IF(MATCH(C1538,C$1:C1538,0)=ROW(C1538),C1538&amp;";","")</f>
        <v/>
      </c>
      <c r="AH1538" s="10" t="str">
        <f ca="1">IF(MATCH(D1538,D$1:D1538,0)=ROW(D1538),D1538&amp;";","")</f>
        <v/>
      </c>
      <c r="AI1538" s="10" t="e">
        <f ca="1">IF(MATCH(E1538,E$1:E1538,0)=ROW(E1538),E1538&amp;";","")</f>
        <v>#VALUE!</v>
      </c>
    </row>
    <row r="1539" spans="1:35">
      <c r="A1539" s="10">
        <v>1518</v>
      </c>
      <c r="B1539" s="10" t="str">
        <f ca="1">'Application For TE&amp;GOTS'!X1580</f>
        <v/>
      </c>
      <c r="C1539" s="10">
        <f>'Application For TE&amp;GOTS'!$D1580</f>
        <v>0</v>
      </c>
      <c r="D1539" s="10" t="str" cm="1">
        <f t="array" aca="1" ref="D1539" ca="1">IFERROR(INDIRECT("'Application For TE&amp;GOTS'!L"&amp;'Application For TE&amp;GOTS'!S1580),"")</f>
        <v/>
      </c>
      <c r="E1539" s="10" t="e">
        <f ca="1">'Application For TE&amp;GOTS'!AF1580</f>
        <v>#VALUE!</v>
      </c>
      <c r="F1539" s="10" t="str">
        <f ca="1">IFERROR(LEFT('Application For TE&amp;GOTS'!AH1580,LEN('Application For TE&amp;GOTS'!AH1580)-2),"")</f>
        <v/>
      </c>
      <c r="G1539" s="10" t="e">
        <f ca="1">'Application For TE&amp;GOTS'!AI1580</f>
        <v>#VALUE!</v>
      </c>
      <c r="AF1539" s="10" t="str">
        <f ca="1">IF(MATCH(B1539,B$1:B1539,0)=ROW(B1539),B1539&amp;";","")</f>
        <v/>
      </c>
      <c r="AG1539" s="10" t="str">
        <f>IF(MATCH(C1539,C$1:C1539,0)=ROW(C1539),C1539&amp;";","")</f>
        <v/>
      </c>
      <c r="AH1539" s="10" t="str">
        <f ca="1">IF(MATCH(D1539,D$1:D1539,0)=ROW(D1539),D1539&amp;";","")</f>
        <v/>
      </c>
      <c r="AI1539" s="10" t="e">
        <f ca="1">IF(MATCH(E1539,E$1:E1539,0)=ROW(E1539),E1539&amp;";","")</f>
        <v>#VALUE!</v>
      </c>
    </row>
    <row r="1540" spans="1:35">
      <c r="A1540" s="10">
        <v>1519</v>
      </c>
      <c r="B1540" s="10" t="str">
        <f ca="1">'Application For TE&amp;GOTS'!X1581</f>
        <v/>
      </c>
      <c r="C1540" s="10">
        <f>'Application For TE&amp;GOTS'!$D1581</f>
        <v>0</v>
      </c>
      <c r="D1540" s="10" t="str" cm="1">
        <f t="array" aca="1" ref="D1540" ca="1">IFERROR(INDIRECT("'Application For TE&amp;GOTS'!L"&amp;'Application For TE&amp;GOTS'!S1581),"")</f>
        <v/>
      </c>
      <c r="E1540" s="10" t="e">
        <f ca="1">'Application For TE&amp;GOTS'!AF1581</f>
        <v>#VALUE!</v>
      </c>
      <c r="F1540" s="10" t="str">
        <f ca="1">IFERROR(LEFT('Application For TE&amp;GOTS'!AH1581,LEN('Application For TE&amp;GOTS'!AH1581)-2),"")</f>
        <v/>
      </c>
      <c r="G1540" s="10" t="e">
        <f ca="1">'Application For TE&amp;GOTS'!AI1581</f>
        <v>#VALUE!</v>
      </c>
      <c r="AF1540" s="10" t="str">
        <f ca="1">IF(MATCH(B1540,B$1:B1540,0)=ROW(B1540),B1540&amp;";","")</f>
        <v/>
      </c>
      <c r="AG1540" s="10" t="str">
        <f>IF(MATCH(C1540,C$1:C1540,0)=ROW(C1540),C1540&amp;";","")</f>
        <v/>
      </c>
      <c r="AH1540" s="10" t="str">
        <f ca="1">IF(MATCH(D1540,D$1:D1540,0)=ROW(D1540),D1540&amp;";","")</f>
        <v/>
      </c>
      <c r="AI1540" s="10" t="e">
        <f ca="1">IF(MATCH(E1540,E$1:E1540,0)=ROW(E1540),E1540&amp;";","")</f>
        <v>#VALUE!</v>
      </c>
    </row>
    <row r="1541" spans="1:35">
      <c r="A1541" s="10">
        <v>1520</v>
      </c>
      <c r="B1541" s="10" t="str">
        <f ca="1">'Application For TE&amp;GOTS'!X1582</f>
        <v/>
      </c>
      <c r="C1541" s="10">
        <f>'Application For TE&amp;GOTS'!$D1582</f>
        <v>0</v>
      </c>
      <c r="D1541" s="10" t="str" cm="1">
        <f t="array" aca="1" ref="D1541" ca="1">IFERROR(INDIRECT("'Application For TE&amp;GOTS'!L"&amp;'Application For TE&amp;GOTS'!S1582),"")</f>
        <v/>
      </c>
      <c r="E1541" s="10" t="e">
        <f ca="1">'Application For TE&amp;GOTS'!AF1582</f>
        <v>#VALUE!</v>
      </c>
      <c r="F1541" s="10" t="str">
        <f ca="1">IFERROR(LEFT('Application For TE&amp;GOTS'!AH1582,LEN('Application For TE&amp;GOTS'!AH1582)-2),"")</f>
        <v/>
      </c>
      <c r="G1541" s="10" t="e">
        <f ca="1">'Application For TE&amp;GOTS'!AI1582</f>
        <v>#VALUE!</v>
      </c>
      <c r="AF1541" s="10" t="str">
        <f ca="1">IF(MATCH(B1541,B$1:B1541,0)=ROW(B1541),B1541&amp;";","")</f>
        <v/>
      </c>
      <c r="AG1541" s="10" t="str">
        <f>IF(MATCH(C1541,C$1:C1541,0)=ROW(C1541),C1541&amp;";","")</f>
        <v/>
      </c>
      <c r="AH1541" s="10" t="str">
        <f ca="1">IF(MATCH(D1541,D$1:D1541,0)=ROW(D1541),D1541&amp;";","")</f>
        <v/>
      </c>
      <c r="AI1541" s="10" t="e">
        <f ca="1">IF(MATCH(E1541,E$1:E1541,0)=ROW(E1541),E1541&amp;";","")</f>
        <v>#VALUE!</v>
      </c>
    </row>
    <row r="1542" spans="1:35">
      <c r="A1542" s="10">
        <v>1521</v>
      </c>
      <c r="B1542" s="10" t="str">
        <f ca="1">'Application For TE&amp;GOTS'!X1583</f>
        <v/>
      </c>
      <c r="C1542" s="10">
        <f>'Application For TE&amp;GOTS'!$D1583</f>
        <v>0</v>
      </c>
      <c r="D1542" s="10" t="str" cm="1">
        <f t="array" aca="1" ref="D1542" ca="1">IFERROR(INDIRECT("'Application For TE&amp;GOTS'!L"&amp;'Application For TE&amp;GOTS'!S1583),"")</f>
        <v/>
      </c>
      <c r="E1542" s="10" t="e">
        <f ca="1">'Application For TE&amp;GOTS'!AF1583</f>
        <v>#VALUE!</v>
      </c>
      <c r="F1542" s="10" t="str">
        <f ca="1">IFERROR(LEFT('Application For TE&amp;GOTS'!AH1583,LEN('Application For TE&amp;GOTS'!AH1583)-2),"")</f>
        <v/>
      </c>
      <c r="G1542" s="10" t="e">
        <f ca="1">'Application For TE&amp;GOTS'!AI1583</f>
        <v>#VALUE!</v>
      </c>
      <c r="AF1542" s="10" t="str">
        <f ca="1">IF(MATCH(B1542,B$1:B1542,0)=ROW(B1542),B1542&amp;";","")</f>
        <v/>
      </c>
      <c r="AG1542" s="10" t="str">
        <f>IF(MATCH(C1542,C$1:C1542,0)=ROW(C1542),C1542&amp;";","")</f>
        <v/>
      </c>
      <c r="AH1542" s="10" t="str">
        <f ca="1">IF(MATCH(D1542,D$1:D1542,0)=ROW(D1542),D1542&amp;";","")</f>
        <v/>
      </c>
      <c r="AI1542" s="10" t="e">
        <f ca="1">IF(MATCH(E1542,E$1:E1542,0)=ROW(E1542),E1542&amp;";","")</f>
        <v>#VALUE!</v>
      </c>
    </row>
    <row r="1543" spans="1:35">
      <c r="A1543" s="10">
        <v>1522</v>
      </c>
      <c r="B1543" s="10" t="str">
        <f ca="1">'Application For TE&amp;GOTS'!X1584</f>
        <v/>
      </c>
      <c r="C1543" s="10">
        <f>'Application For TE&amp;GOTS'!$D1584</f>
        <v>0</v>
      </c>
      <c r="D1543" s="10" t="str" cm="1">
        <f t="array" aca="1" ref="D1543" ca="1">IFERROR(INDIRECT("'Application For TE&amp;GOTS'!L"&amp;'Application For TE&amp;GOTS'!S1584),"")</f>
        <v/>
      </c>
      <c r="E1543" s="10" t="e">
        <f ca="1">'Application For TE&amp;GOTS'!AF1584</f>
        <v>#VALUE!</v>
      </c>
      <c r="F1543" s="10" t="str">
        <f ca="1">IFERROR(LEFT('Application For TE&amp;GOTS'!AH1584,LEN('Application For TE&amp;GOTS'!AH1584)-2),"")</f>
        <v/>
      </c>
      <c r="G1543" s="10" t="e">
        <f ca="1">'Application For TE&amp;GOTS'!AI1584</f>
        <v>#VALUE!</v>
      </c>
      <c r="AF1543" s="10" t="str">
        <f ca="1">IF(MATCH(B1543,B$1:B1543,0)=ROW(B1543),B1543&amp;";","")</f>
        <v/>
      </c>
      <c r="AG1543" s="10" t="str">
        <f>IF(MATCH(C1543,C$1:C1543,0)=ROW(C1543),C1543&amp;";","")</f>
        <v/>
      </c>
      <c r="AH1543" s="10" t="str">
        <f ca="1">IF(MATCH(D1543,D$1:D1543,0)=ROW(D1543),D1543&amp;";","")</f>
        <v/>
      </c>
      <c r="AI1543" s="10" t="e">
        <f ca="1">IF(MATCH(E1543,E$1:E1543,0)=ROW(E1543),E1543&amp;";","")</f>
        <v>#VALUE!</v>
      </c>
    </row>
    <row r="1544" spans="1:35">
      <c r="A1544" s="10">
        <v>1523</v>
      </c>
      <c r="B1544" s="10" t="str">
        <f ca="1">'Application For TE&amp;GOTS'!X1585</f>
        <v/>
      </c>
      <c r="C1544" s="10">
        <f>'Application For TE&amp;GOTS'!$D1585</f>
        <v>0</v>
      </c>
      <c r="D1544" s="10" t="str" cm="1">
        <f t="array" aca="1" ref="D1544" ca="1">IFERROR(INDIRECT("'Application For TE&amp;GOTS'!L"&amp;'Application For TE&amp;GOTS'!S1585),"")</f>
        <v/>
      </c>
      <c r="E1544" s="10" t="e">
        <f ca="1">'Application For TE&amp;GOTS'!AF1585</f>
        <v>#VALUE!</v>
      </c>
      <c r="F1544" s="10" t="str">
        <f ca="1">IFERROR(LEFT('Application For TE&amp;GOTS'!AH1585,LEN('Application For TE&amp;GOTS'!AH1585)-2),"")</f>
        <v/>
      </c>
      <c r="G1544" s="10" t="e">
        <f ca="1">'Application For TE&amp;GOTS'!AI1585</f>
        <v>#VALUE!</v>
      </c>
      <c r="AF1544" s="10" t="str">
        <f ca="1">IF(MATCH(B1544,B$1:B1544,0)=ROW(B1544),B1544&amp;";","")</f>
        <v/>
      </c>
      <c r="AG1544" s="10" t="str">
        <f>IF(MATCH(C1544,C$1:C1544,0)=ROW(C1544),C1544&amp;";","")</f>
        <v/>
      </c>
      <c r="AH1544" s="10" t="str">
        <f ca="1">IF(MATCH(D1544,D$1:D1544,0)=ROW(D1544),D1544&amp;";","")</f>
        <v/>
      </c>
      <c r="AI1544" s="10" t="e">
        <f ca="1">IF(MATCH(E1544,E$1:E1544,0)=ROW(E1544),E1544&amp;";","")</f>
        <v>#VALUE!</v>
      </c>
    </row>
    <row r="1545" spans="1:35">
      <c r="A1545" s="10">
        <v>1524</v>
      </c>
      <c r="B1545" s="10" t="str">
        <f ca="1">'Application For TE&amp;GOTS'!X1586</f>
        <v/>
      </c>
      <c r="C1545" s="10">
        <f>'Application For TE&amp;GOTS'!$D1586</f>
        <v>0</v>
      </c>
      <c r="D1545" s="10" t="str" cm="1">
        <f t="array" aca="1" ref="D1545" ca="1">IFERROR(INDIRECT("'Application For TE&amp;GOTS'!L"&amp;'Application For TE&amp;GOTS'!S1586),"")</f>
        <v/>
      </c>
      <c r="E1545" s="10" t="e">
        <f ca="1">'Application For TE&amp;GOTS'!AF1586</f>
        <v>#VALUE!</v>
      </c>
      <c r="F1545" s="10" t="str">
        <f ca="1">IFERROR(LEFT('Application For TE&amp;GOTS'!AH1586,LEN('Application For TE&amp;GOTS'!AH1586)-2),"")</f>
        <v/>
      </c>
      <c r="G1545" s="10" t="e">
        <f ca="1">'Application For TE&amp;GOTS'!AI1586</f>
        <v>#VALUE!</v>
      </c>
      <c r="AF1545" s="10" t="str">
        <f ca="1">IF(MATCH(B1545,B$1:B1545,0)=ROW(B1545),B1545&amp;";","")</f>
        <v/>
      </c>
      <c r="AG1545" s="10" t="str">
        <f>IF(MATCH(C1545,C$1:C1545,0)=ROW(C1545),C1545&amp;";","")</f>
        <v/>
      </c>
      <c r="AH1545" s="10" t="str">
        <f ca="1">IF(MATCH(D1545,D$1:D1545,0)=ROW(D1545),D1545&amp;";","")</f>
        <v/>
      </c>
      <c r="AI1545" s="10" t="e">
        <f ca="1">IF(MATCH(E1545,E$1:E1545,0)=ROW(E1545),E1545&amp;";","")</f>
        <v>#VALUE!</v>
      </c>
    </row>
    <row r="1546" spans="1:35">
      <c r="A1546" s="10">
        <v>1525</v>
      </c>
      <c r="B1546" s="10" t="str">
        <f ca="1">'Application For TE&amp;GOTS'!X1587</f>
        <v/>
      </c>
      <c r="C1546" s="10">
        <f>'Application For TE&amp;GOTS'!$D1587</f>
        <v>0</v>
      </c>
      <c r="D1546" s="10" t="str" cm="1">
        <f t="array" aca="1" ref="D1546" ca="1">IFERROR(INDIRECT("'Application For TE&amp;GOTS'!L"&amp;'Application For TE&amp;GOTS'!S1587),"")</f>
        <v/>
      </c>
      <c r="E1546" s="10" t="e">
        <f ca="1">'Application For TE&amp;GOTS'!AF1587</f>
        <v>#VALUE!</v>
      </c>
      <c r="F1546" s="10" t="str">
        <f ca="1">IFERROR(LEFT('Application For TE&amp;GOTS'!AH1587,LEN('Application For TE&amp;GOTS'!AH1587)-2),"")</f>
        <v/>
      </c>
      <c r="G1546" s="10" t="e">
        <f ca="1">'Application For TE&amp;GOTS'!AI1587</f>
        <v>#VALUE!</v>
      </c>
      <c r="AF1546" s="10" t="str">
        <f ca="1">IF(MATCH(B1546,B$1:B1546,0)=ROW(B1546),B1546&amp;";","")</f>
        <v/>
      </c>
      <c r="AG1546" s="10" t="str">
        <f>IF(MATCH(C1546,C$1:C1546,0)=ROW(C1546),C1546&amp;";","")</f>
        <v/>
      </c>
      <c r="AH1546" s="10" t="str">
        <f ca="1">IF(MATCH(D1546,D$1:D1546,0)=ROW(D1546),D1546&amp;";","")</f>
        <v/>
      </c>
      <c r="AI1546" s="10" t="e">
        <f ca="1">IF(MATCH(E1546,E$1:E1546,0)=ROW(E1546),E1546&amp;";","")</f>
        <v>#VALUE!</v>
      </c>
    </row>
    <row r="1547" spans="1:35">
      <c r="A1547" s="10">
        <v>1526</v>
      </c>
      <c r="B1547" s="10" t="str">
        <f ca="1">'Application For TE&amp;GOTS'!X1588</f>
        <v/>
      </c>
      <c r="C1547" s="10">
        <f>'Application For TE&amp;GOTS'!$D1588</f>
        <v>0</v>
      </c>
      <c r="D1547" s="10" t="str" cm="1">
        <f t="array" aca="1" ref="D1547" ca="1">IFERROR(INDIRECT("'Application For TE&amp;GOTS'!L"&amp;'Application For TE&amp;GOTS'!S1588),"")</f>
        <v/>
      </c>
      <c r="E1547" s="10" t="e">
        <f ca="1">'Application For TE&amp;GOTS'!AF1588</f>
        <v>#VALUE!</v>
      </c>
      <c r="F1547" s="10" t="str">
        <f ca="1">IFERROR(LEFT('Application For TE&amp;GOTS'!AH1588,LEN('Application For TE&amp;GOTS'!AH1588)-2),"")</f>
        <v/>
      </c>
      <c r="G1547" s="10" t="e">
        <f ca="1">'Application For TE&amp;GOTS'!AI1588</f>
        <v>#VALUE!</v>
      </c>
      <c r="AF1547" s="10" t="str">
        <f ca="1">IF(MATCH(B1547,B$1:B1547,0)=ROW(B1547),B1547&amp;";","")</f>
        <v/>
      </c>
      <c r="AG1547" s="10" t="str">
        <f>IF(MATCH(C1547,C$1:C1547,0)=ROW(C1547),C1547&amp;";","")</f>
        <v/>
      </c>
      <c r="AH1547" s="10" t="str">
        <f ca="1">IF(MATCH(D1547,D$1:D1547,0)=ROW(D1547),D1547&amp;";","")</f>
        <v/>
      </c>
      <c r="AI1547" s="10" t="e">
        <f ca="1">IF(MATCH(E1547,E$1:E1547,0)=ROW(E1547),E1547&amp;";","")</f>
        <v>#VALUE!</v>
      </c>
    </row>
    <row r="1548" spans="1:35">
      <c r="A1548" s="10">
        <v>1527</v>
      </c>
      <c r="B1548" s="10" t="str">
        <f ca="1">'Application For TE&amp;GOTS'!X1589</f>
        <v/>
      </c>
      <c r="C1548" s="10">
        <f>'Application For TE&amp;GOTS'!$D1589</f>
        <v>0</v>
      </c>
      <c r="D1548" s="10" t="str" cm="1">
        <f t="array" aca="1" ref="D1548" ca="1">IFERROR(INDIRECT("'Application For TE&amp;GOTS'!L"&amp;'Application For TE&amp;GOTS'!S1589),"")</f>
        <v/>
      </c>
      <c r="E1548" s="10" t="e">
        <f ca="1">'Application For TE&amp;GOTS'!AF1589</f>
        <v>#VALUE!</v>
      </c>
      <c r="F1548" s="10" t="str">
        <f ca="1">IFERROR(LEFT('Application For TE&amp;GOTS'!AH1589,LEN('Application For TE&amp;GOTS'!AH1589)-2),"")</f>
        <v/>
      </c>
      <c r="G1548" s="10" t="e">
        <f ca="1">'Application For TE&amp;GOTS'!AI1589</f>
        <v>#VALUE!</v>
      </c>
      <c r="AF1548" s="10" t="str">
        <f ca="1">IF(MATCH(B1548,B$1:B1548,0)=ROW(B1548),B1548&amp;";","")</f>
        <v/>
      </c>
      <c r="AG1548" s="10" t="str">
        <f>IF(MATCH(C1548,C$1:C1548,0)=ROW(C1548),C1548&amp;";","")</f>
        <v/>
      </c>
      <c r="AH1548" s="10" t="str">
        <f ca="1">IF(MATCH(D1548,D$1:D1548,0)=ROW(D1548),D1548&amp;";","")</f>
        <v/>
      </c>
      <c r="AI1548" s="10" t="e">
        <f ca="1">IF(MATCH(E1548,E$1:E1548,0)=ROW(E1548),E1548&amp;";","")</f>
        <v>#VALUE!</v>
      </c>
    </row>
    <row r="1549" spans="1:35">
      <c r="A1549" s="10">
        <v>1528</v>
      </c>
      <c r="B1549" s="10" t="str">
        <f ca="1">'Application For TE&amp;GOTS'!X1590</f>
        <v/>
      </c>
      <c r="C1549" s="10">
        <f>'Application For TE&amp;GOTS'!$D1590</f>
        <v>0</v>
      </c>
      <c r="D1549" s="10" t="str" cm="1">
        <f t="array" aca="1" ref="D1549" ca="1">IFERROR(INDIRECT("'Application For TE&amp;GOTS'!L"&amp;'Application For TE&amp;GOTS'!S1590),"")</f>
        <v/>
      </c>
      <c r="E1549" s="10" t="e">
        <f ca="1">'Application For TE&amp;GOTS'!AF1590</f>
        <v>#VALUE!</v>
      </c>
      <c r="F1549" s="10" t="str">
        <f ca="1">IFERROR(LEFT('Application For TE&amp;GOTS'!AH1590,LEN('Application For TE&amp;GOTS'!AH1590)-2),"")</f>
        <v/>
      </c>
      <c r="G1549" s="10" t="e">
        <f ca="1">'Application For TE&amp;GOTS'!AI1590</f>
        <v>#VALUE!</v>
      </c>
      <c r="AF1549" s="10" t="str">
        <f ca="1">IF(MATCH(B1549,B$1:B1549,0)=ROW(B1549),B1549&amp;";","")</f>
        <v/>
      </c>
      <c r="AG1549" s="10" t="str">
        <f>IF(MATCH(C1549,C$1:C1549,0)=ROW(C1549),C1549&amp;";","")</f>
        <v/>
      </c>
      <c r="AH1549" s="10" t="str">
        <f ca="1">IF(MATCH(D1549,D$1:D1549,0)=ROW(D1549),D1549&amp;";","")</f>
        <v/>
      </c>
      <c r="AI1549" s="10" t="e">
        <f ca="1">IF(MATCH(E1549,E$1:E1549,0)=ROW(E1549),E1549&amp;";","")</f>
        <v>#VALUE!</v>
      </c>
    </row>
    <row r="1550" spans="1:35">
      <c r="A1550" s="10">
        <v>1529</v>
      </c>
      <c r="B1550" s="10" t="str">
        <f ca="1">'Application For TE&amp;GOTS'!X1591</f>
        <v/>
      </c>
      <c r="C1550" s="10">
        <f>'Application For TE&amp;GOTS'!$D1591</f>
        <v>0</v>
      </c>
      <c r="D1550" s="10" t="str" cm="1">
        <f t="array" aca="1" ref="D1550" ca="1">IFERROR(INDIRECT("'Application For TE&amp;GOTS'!L"&amp;'Application For TE&amp;GOTS'!S1591),"")</f>
        <v/>
      </c>
      <c r="E1550" s="10" t="e">
        <f ca="1">'Application For TE&amp;GOTS'!AF1591</f>
        <v>#VALUE!</v>
      </c>
      <c r="F1550" s="10" t="str">
        <f ca="1">IFERROR(LEFT('Application For TE&amp;GOTS'!AH1591,LEN('Application For TE&amp;GOTS'!AH1591)-2),"")</f>
        <v/>
      </c>
      <c r="G1550" s="10" t="e">
        <f ca="1">'Application For TE&amp;GOTS'!AI1591</f>
        <v>#VALUE!</v>
      </c>
      <c r="AF1550" s="10" t="str">
        <f ca="1">IF(MATCH(B1550,B$1:B1550,0)=ROW(B1550),B1550&amp;";","")</f>
        <v/>
      </c>
      <c r="AG1550" s="10" t="str">
        <f>IF(MATCH(C1550,C$1:C1550,0)=ROW(C1550),C1550&amp;";","")</f>
        <v/>
      </c>
      <c r="AH1550" s="10" t="str">
        <f ca="1">IF(MATCH(D1550,D$1:D1550,0)=ROW(D1550),D1550&amp;";","")</f>
        <v/>
      </c>
      <c r="AI1550" s="10" t="e">
        <f ca="1">IF(MATCH(E1550,E$1:E1550,0)=ROW(E1550),E1550&amp;";","")</f>
        <v>#VALUE!</v>
      </c>
    </row>
    <row r="1551" spans="1:35">
      <c r="A1551" s="10">
        <v>1530</v>
      </c>
      <c r="B1551" s="10" t="str">
        <f ca="1">'Application For TE&amp;GOTS'!X1592</f>
        <v/>
      </c>
      <c r="C1551" s="10">
        <f>'Application For TE&amp;GOTS'!$D1592</f>
        <v>0</v>
      </c>
      <c r="D1551" s="10" t="str" cm="1">
        <f t="array" aca="1" ref="D1551" ca="1">IFERROR(INDIRECT("'Application For TE&amp;GOTS'!L"&amp;'Application For TE&amp;GOTS'!S1592),"")</f>
        <v/>
      </c>
      <c r="E1551" s="10" t="e">
        <f ca="1">'Application For TE&amp;GOTS'!AF1592</f>
        <v>#VALUE!</v>
      </c>
      <c r="F1551" s="10" t="str">
        <f ca="1">IFERROR(LEFT('Application For TE&amp;GOTS'!AH1592,LEN('Application For TE&amp;GOTS'!AH1592)-2),"")</f>
        <v/>
      </c>
      <c r="G1551" s="10" t="e">
        <f ca="1">'Application For TE&amp;GOTS'!AI1592</f>
        <v>#VALUE!</v>
      </c>
      <c r="AF1551" s="10" t="str">
        <f ca="1">IF(MATCH(B1551,B$1:B1551,0)=ROW(B1551),B1551&amp;";","")</f>
        <v/>
      </c>
      <c r="AG1551" s="10" t="str">
        <f>IF(MATCH(C1551,C$1:C1551,0)=ROW(C1551),C1551&amp;";","")</f>
        <v/>
      </c>
      <c r="AH1551" s="10" t="str">
        <f ca="1">IF(MATCH(D1551,D$1:D1551,0)=ROW(D1551),D1551&amp;";","")</f>
        <v/>
      </c>
      <c r="AI1551" s="10" t="e">
        <f ca="1">IF(MATCH(E1551,E$1:E1551,0)=ROW(E1551),E1551&amp;";","")</f>
        <v>#VALUE!</v>
      </c>
    </row>
    <row r="1552" spans="1:35">
      <c r="A1552" s="10">
        <v>1531</v>
      </c>
      <c r="B1552" s="10" t="str">
        <f ca="1">'Application For TE&amp;GOTS'!X1593</f>
        <v/>
      </c>
      <c r="C1552" s="10">
        <f>'Application For TE&amp;GOTS'!$D1593</f>
        <v>0</v>
      </c>
      <c r="D1552" s="10" t="str" cm="1">
        <f t="array" aca="1" ref="D1552" ca="1">IFERROR(INDIRECT("'Application For TE&amp;GOTS'!L"&amp;'Application For TE&amp;GOTS'!S1593),"")</f>
        <v/>
      </c>
      <c r="E1552" s="10" t="e">
        <f ca="1">'Application For TE&amp;GOTS'!AF1593</f>
        <v>#VALUE!</v>
      </c>
      <c r="F1552" s="10" t="str">
        <f ca="1">IFERROR(LEFT('Application For TE&amp;GOTS'!AH1593,LEN('Application For TE&amp;GOTS'!AH1593)-2),"")</f>
        <v/>
      </c>
      <c r="G1552" s="10" t="e">
        <f ca="1">'Application For TE&amp;GOTS'!AI1593</f>
        <v>#VALUE!</v>
      </c>
      <c r="AF1552" s="10" t="str">
        <f ca="1">IF(MATCH(B1552,B$1:B1552,0)=ROW(B1552),B1552&amp;";","")</f>
        <v/>
      </c>
      <c r="AG1552" s="10" t="str">
        <f>IF(MATCH(C1552,C$1:C1552,0)=ROW(C1552),C1552&amp;";","")</f>
        <v/>
      </c>
      <c r="AH1552" s="10" t="str">
        <f ca="1">IF(MATCH(D1552,D$1:D1552,0)=ROW(D1552),D1552&amp;";","")</f>
        <v/>
      </c>
      <c r="AI1552" s="10" t="e">
        <f ca="1">IF(MATCH(E1552,E$1:E1552,0)=ROW(E1552),E1552&amp;";","")</f>
        <v>#VALUE!</v>
      </c>
    </row>
    <row r="1553" spans="1:35">
      <c r="A1553" s="10">
        <v>1532</v>
      </c>
      <c r="B1553" s="10" t="str">
        <f ca="1">'Application For TE&amp;GOTS'!X1594</f>
        <v/>
      </c>
      <c r="C1553" s="10">
        <f>'Application For TE&amp;GOTS'!$D1594</f>
        <v>0</v>
      </c>
      <c r="D1553" s="10" t="str" cm="1">
        <f t="array" aca="1" ref="D1553" ca="1">IFERROR(INDIRECT("'Application For TE&amp;GOTS'!L"&amp;'Application For TE&amp;GOTS'!S1594),"")</f>
        <v/>
      </c>
      <c r="E1553" s="10" t="e">
        <f ca="1">'Application For TE&amp;GOTS'!AF1594</f>
        <v>#VALUE!</v>
      </c>
      <c r="F1553" s="10" t="str">
        <f ca="1">IFERROR(LEFT('Application For TE&amp;GOTS'!AH1594,LEN('Application For TE&amp;GOTS'!AH1594)-2),"")</f>
        <v/>
      </c>
      <c r="G1553" s="10" t="e">
        <f ca="1">'Application For TE&amp;GOTS'!AI1594</f>
        <v>#VALUE!</v>
      </c>
      <c r="AF1553" s="10" t="str">
        <f ca="1">IF(MATCH(B1553,B$1:B1553,0)=ROW(B1553),B1553&amp;";","")</f>
        <v/>
      </c>
      <c r="AG1553" s="10" t="str">
        <f>IF(MATCH(C1553,C$1:C1553,0)=ROW(C1553),C1553&amp;";","")</f>
        <v/>
      </c>
      <c r="AH1553" s="10" t="str">
        <f ca="1">IF(MATCH(D1553,D$1:D1553,0)=ROW(D1553),D1553&amp;";","")</f>
        <v/>
      </c>
      <c r="AI1553" s="10" t="e">
        <f ca="1">IF(MATCH(E1553,E$1:E1553,0)=ROW(E1553),E1553&amp;";","")</f>
        <v>#VALUE!</v>
      </c>
    </row>
    <row r="1554" spans="1:35">
      <c r="A1554" s="10">
        <v>1533</v>
      </c>
      <c r="B1554" s="10" t="str">
        <f ca="1">'Application For TE&amp;GOTS'!X1595</f>
        <v/>
      </c>
      <c r="C1554" s="10">
        <f>'Application For TE&amp;GOTS'!$D1595</f>
        <v>0</v>
      </c>
      <c r="D1554" s="10" t="str" cm="1">
        <f t="array" aca="1" ref="D1554" ca="1">IFERROR(INDIRECT("'Application For TE&amp;GOTS'!L"&amp;'Application For TE&amp;GOTS'!S1595),"")</f>
        <v/>
      </c>
      <c r="E1554" s="10" t="e">
        <f ca="1">'Application For TE&amp;GOTS'!AF1595</f>
        <v>#VALUE!</v>
      </c>
      <c r="F1554" s="10" t="str">
        <f ca="1">IFERROR(LEFT('Application For TE&amp;GOTS'!AH1595,LEN('Application For TE&amp;GOTS'!AH1595)-2),"")</f>
        <v/>
      </c>
      <c r="G1554" s="10" t="e">
        <f ca="1">'Application For TE&amp;GOTS'!AI1595</f>
        <v>#VALUE!</v>
      </c>
      <c r="AF1554" s="10" t="str">
        <f ca="1">IF(MATCH(B1554,B$1:B1554,0)=ROW(B1554),B1554&amp;";","")</f>
        <v/>
      </c>
      <c r="AG1554" s="10" t="str">
        <f>IF(MATCH(C1554,C$1:C1554,0)=ROW(C1554),C1554&amp;";","")</f>
        <v/>
      </c>
      <c r="AH1554" s="10" t="str">
        <f ca="1">IF(MATCH(D1554,D$1:D1554,0)=ROW(D1554),D1554&amp;";","")</f>
        <v/>
      </c>
      <c r="AI1554" s="10" t="e">
        <f ca="1">IF(MATCH(E1554,E$1:E1554,0)=ROW(E1554),E1554&amp;";","")</f>
        <v>#VALUE!</v>
      </c>
    </row>
    <row r="1555" spans="1:35">
      <c r="A1555" s="10">
        <v>1534</v>
      </c>
      <c r="B1555" s="10" t="str">
        <f ca="1">'Application For TE&amp;GOTS'!X1596</f>
        <v/>
      </c>
      <c r="C1555" s="10">
        <f>'Application For TE&amp;GOTS'!$D1596</f>
        <v>0</v>
      </c>
      <c r="D1555" s="10" t="str" cm="1">
        <f t="array" aca="1" ref="D1555" ca="1">IFERROR(INDIRECT("'Application For TE&amp;GOTS'!L"&amp;'Application For TE&amp;GOTS'!S1596),"")</f>
        <v/>
      </c>
      <c r="E1555" s="10" t="e">
        <f ca="1">'Application For TE&amp;GOTS'!AF1596</f>
        <v>#VALUE!</v>
      </c>
      <c r="F1555" s="10" t="str">
        <f ca="1">IFERROR(LEFT('Application For TE&amp;GOTS'!AH1596,LEN('Application For TE&amp;GOTS'!AH1596)-2),"")</f>
        <v/>
      </c>
      <c r="G1555" s="10" t="e">
        <f ca="1">'Application For TE&amp;GOTS'!AI1596</f>
        <v>#VALUE!</v>
      </c>
      <c r="AF1555" s="10" t="str">
        <f ca="1">IF(MATCH(B1555,B$1:B1555,0)=ROW(B1555),B1555&amp;";","")</f>
        <v/>
      </c>
      <c r="AG1555" s="10" t="str">
        <f>IF(MATCH(C1555,C$1:C1555,0)=ROW(C1555),C1555&amp;";","")</f>
        <v/>
      </c>
      <c r="AH1555" s="10" t="str">
        <f ca="1">IF(MATCH(D1555,D$1:D1555,0)=ROW(D1555),D1555&amp;";","")</f>
        <v/>
      </c>
      <c r="AI1555" s="10" t="e">
        <f ca="1">IF(MATCH(E1555,E$1:E1555,0)=ROW(E1555),E1555&amp;";","")</f>
        <v>#VALUE!</v>
      </c>
    </row>
    <row r="1556" spans="1:35">
      <c r="A1556" s="10">
        <v>1535</v>
      </c>
      <c r="B1556" s="10" t="str">
        <f ca="1">'Application For TE&amp;GOTS'!X1597</f>
        <v/>
      </c>
      <c r="C1556" s="10">
        <f>'Application For TE&amp;GOTS'!$D1597</f>
        <v>0</v>
      </c>
      <c r="D1556" s="10" t="str" cm="1">
        <f t="array" aca="1" ref="D1556" ca="1">IFERROR(INDIRECT("'Application For TE&amp;GOTS'!L"&amp;'Application For TE&amp;GOTS'!S1597),"")</f>
        <v/>
      </c>
      <c r="E1556" s="10" t="e">
        <f ca="1">'Application For TE&amp;GOTS'!AF1597</f>
        <v>#VALUE!</v>
      </c>
      <c r="F1556" s="10" t="str">
        <f ca="1">IFERROR(LEFT('Application For TE&amp;GOTS'!AH1597,LEN('Application For TE&amp;GOTS'!AH1597)-2),"")</f>
        <v/>
      </c>
      <c r="G1556" s="10" t="e">
        <f ca="1">'Application For TE&amp;GOTS'!AI1597</f>
        <v>#VALUE!</v>
      </c>
      <c r="AF1556" s="10" t="str">
        <f ca="1">IF(MATCH(B1556,B$1:B1556,0)=ROW(B1556),B1556&amp;";","")</f>
        <v/>
      </c>
      <c r="AG1556" s="10" t="str">
        <f>IF(MATCH(C1556,C$1:C1556,0)=ROW(C1556),C1556&amp;";","")</f>
        <v/>
      </c>
      <c r="AH1556" s="10" t="str">
        <f ca="1">IF(MATCH(D1556,D$1:D1556,0)=ROW(D1556),D1556&amp;";","")</f>
        <v/>
      </c>
      <c r="AI1556" s="10" t="e">
        <f ca="1">IF(MATCH(E1556,E$1:E1556,0)=ROW(E1556),E1556&amp;";","")</f>
        <v>#VALUE!</v>
      </c>
    </row>
    <row r="1557" spans="1:35">
      <c r="A1557" s="10">
        <v>1536</v>
      </c>
      <c r="B1557" s="10" t="str">
        <f ca="1">'Application For TE&amp;GOTS'!X1598</f>
        <v/>
      </c>
      <c r="C1557" s="10">
        <f>'Application For TE&amp;GOTS'!$D1598</f>
        <v>0</v>
      </c>
      <c r="D1557" s="10" t="str" cm="1">
        <f t="array" aca="1" ref="D1557" ca="1">IFERROR(INDIRECT("'Application For TE&amp;GOTS'!L"&amp;'Application For TE&amp;GOTS'!S1598),"")</f>
        <v/>
      </c>
      <c r="E1557" s="10" t="e">
        <f ca="1">'Application For TE&amp;GOTS'!AF1598</f>
        <v>#VALUE!</v>
      </c>
      <c r="F1557" s="10" t="str">
        <f ca="1">IFERROR(LEFT('Application For TE&amp;GOTS'!AH1598,LEN('Application For TE&amp;GOTS'!AH1598)-2),"")</f>
        <v/>
      </c>
      <c r="G1557" s="10" t="e">
        <f ca="1">'Application For TE&amp;GOTS'!AI1598</f>
        <v>#VALUE!</v>
      </c>
      <c r="AF1557" s="10" t="str">
        <f ca="1">IF(MATCH(B1557,B$1:B1557,0)=ROW(B1557),B1557&amp;";","")</f>
        <v/>
      </c>
      <c r="AG1557" s="10" t="str">
        <f>IF(MATCH(C1557,C$1:C1557,0)=ROW(C1557),C1557&amp;";","")</f>
        <v/>
      </c>
      <c r="AH1557" s="10" t="str">
        <f ca="1">IF(MATCH(D1557,D$1:D1557,0)=ROW(D1557),D1557&amp;";","")</f>
        <v/>
      </c>
      <c r="AI1557" s="10" t="e">
        <f ca="1">IF(MATCH(E1557,E$1:E1557,0)=ROW(E1557),E1557&amp;";","")</f>
        <v>#VALUE!</v>
      </c>
    </row>
    <row r="1558" spans="1:35">
      <c r="A1558" s="10">
        <v>1537</v>
      </c>
      <c r="B1558" s="10" t="str">
        <f ca="1">'Application For TE&amp;GOTS'!X1599</f>
        <v/>
      </c>
      <c r="C1558" s="10">
        <f>'Application For TE&amp;GOTS'!$D1599</f>
        <v>0</v>
      </c>
      <c r="D1558" s="10" t="str" cm="1">
        <f t="array" aca="1" ref="D1558" ca="1">IFERROR(INDIRECT("'Application For TE&amp;GOTS'!L"&amp;'Application For TE&amp;GOTS'!S1599),"")</f>
        <v/>
      </c>
      <c r="E1558" s="10" t="e">
        <f ca="1">'Application For TE&amp;GOTS'!AF1599</f>
        <v>#VALUE!</v>
      </c>
      <c r="F1558" s="10" t="str">
        <f ca="1">IFERROR(LEFT('Application For TE&amp;GOTS'!AH1599,LEN('Application For TE&amp;GOTS'!AH1599)-2),"")</f>
        <v/>
      </c>
      <c r="G1558" s="10" t="e">
        <f ca="1">'Application For TE&amp;GOTS'!AI1599</f>
        <v>#VALUE!</v>
      </c>
      <c r="AF1558" s="10" t="str">
        <f ca="1">IF(MATCH(B1558,B$1:B1558,0)=ROW(B1558),B1558&amp;";","")</f>
        <v/>
      </c>
      <c r="AG1558" s="10" t="str">
        <f>IF(MATCH(C1558,C$1:C1558,0)=ROW(C1558),C1558&amp;";","")</f>
        <v/>
      </c>
      <c r="AH1558" s="10" t="str">
        <f ca="1">IF(MATCH(D1558,D$1:D1558,0)=ROW(D1558),D1558&amp;";","")</f>
        <v/>
      </c>
      <c r="AI1558" s="10" t="e">
        <f ca="1">IF(MATCH(E1558,E$1:E1558,0)=ROW(E1558),E1558&amp;";","")</f>
        <v>#VALUE!</v>
      </c>
    </row>
    <row r="1559" spans="1:35">
      <c r="A1559" s="10">
        <v>1538</v>
      </c>
      <c r="B1559" s="10" t="str">
        <f ca="1">'Application For TE&amp;GOTS'!X1600</f>
        <v/>
      </c>
      <c r="C1559" s="10">
        <f>'Application For TE&amp;GOTS'!$D1600</f>
        <v>0</v>
      </c>
      <c r="D1559" s="10" t="str" cm="1">
        <f t="array" aca="1" ref="D1559" ca="1">IFERROR(INDIRECT("'Application For TE&amp;GOTS'!L"&amp;'Application For TE&amp;GOTS'!S1600),"")</f>
        <v/>
      </c>
      <c r="E1559" s="10" t="e">
        <f ca="1">'Application For TE&amp;GOTS'!AF1600</f>
        <v>#VALUE!</v>
      </c>
      <c r="F1559" s="10" t="str">
        <f ca="1">IFERROR(LEFT('Application For TE&amp;GOTS'!AH1600,LEN('Application For TE&amp;GOTS'!AH1600)-2),"")</f>
        <v/>
      </c>
      <c r="G1559" s="10" t="e">
        <f ca="1">'Application For TE&amp;GOTS'!AI1600</f>
        <v>#VALUE!</v>
      </c>
      <c r="AF1559" s="10" t="str">
        <f ca="1">IF(MATCH(B1559,B$1:B1559,0)=ROW(B1559),B1559&amp;";","")</f>
        <v/>
      </c>
      <c r="AG1559" s="10" t="str">
        <f>IF(MATCH(C1559,C$1:C1559,0)=ROW(C1559),C1559&amp;";","")</f>
        <v/>
      </c>
      <c r="AH1559" s="10" t="str">
        <f ca="1">IF(MATCH(D1559,D$1:D1559,0)=ROW(D1559),D1559&amp;";","")</f>
        <v/>
      </c>
      <c r="AI1559" s="10" t="e">
        <f ca="1">IF(MATCH(E1559,E$1:E1559,0)=ROW(E1559),E1559&amp;";","")</f>
        <v>#VALUE!</v>
      </c>
    </row>
    <row r="1560" spans="1:35">
      <c r="A1560" s="10">
        <v>1539</v>
      </c>
      <c r="B1560" s="10" t="str">
        <f ca="1">'Application For TE&amp;GOTS'!X1601</f>
        <v/>
      </c>
      <c r="C1560" s="10">
        <f>'Application For TE&amp;GOTS'!$D1601</f>
        <v>0</v>
      </c>
      <c r="D1560" s="10" t="str" cm="1">
        <f t="array" aca="1" ref="D1560" ca="1">IFERROR(INDIRECT("'Application For TE&amp;GOTS'!L"&amp;'Application For TE&amp;GOTS'!S1601),"")</f>
        <v/>
      </c>
      <c r="E1560" s="10" t="e">
        <f ca="1">'Application For TE&amp;GOTS'!AF1601</f>
        <v>#VALUE!</v>
      </c>
      <c r="F1560" s="10" t="str">
        <f ca="1">IFERROR(LEFT('Application For TE&amp;GOTS'!AH1601,LEN('Application For TE&amp;GOTS'!AH1601)-2),"")</f>
        <v/>
      </c>
      <c r="G1560" s="10" t="e">
        <f ca="1">'Application For TE&amp;GOTS'!AI1601</f>
        <v>#VALUE!</v>
      </c>
      <c r="AF1560" s="10" t="str">
        <f ca="1">IF(MATCH(B1560,B$1:B1560,0)=ROW(B1560),B1560&amp;";","")</f>
        <v/>
      </c>
      <c r="AG1560" s="10" t="str">
        <f>IF(MATCH(C1560,C$1:C1560,0)=ROW(C1560),C1560&amp;";","")</f>
        <v/>
      </c>
      <c r="AH1560" s="10" t="str">
        <f ca="1">IF(MATCH(D1560,D$1:D1560,0)=ROW(D1560),D1560&amp;";","")</f>
        <v/>
      </c>
      <c r="AI1560" s="10" t="e">
        <f ca="1">IF(MATCH(E1560,E$1:E1560,0)=ROW(E1560),E1560&amp;";","")</f>
        <v>#VALUE!</v>
      </c>
    </row>
    <row r="1561" spans="1:35">
      <c r="A1561" s="10">
        <v>1540</v>
      </c>
      <c r="B1561" s="10" t="str">
        <f ca="1">'Application For TE&amp;GOTS'!X1602</f>
        <v/>
      </c>
      <c r="C1561" s="10">
        <f>'Application For TE&amp;GOTS'!$D1602</f>
        <v>0</v>
      </c>
      <c r="D1561" s="10" t="str" cm="1">
        <f t="array" aca="1" ref="D1561" ca="1">IFERROR(INDIRECT("'Application For TE&amp;GOTS'!L"&amp;'Application For TE&amp;GOTS'!S1602),"")</f>
        <v/>
      </c>
      <c r="E1561" s="10" t="e">
        <f ca="1">'Application For TE&amp;GOTS'!AF1602</f>
        <v>#VALUE!</v>
      </c>
      <c r="F1561" s="10" t="str">
        <f ca="1">IFERROR(LEFT('Application For TE&amp;GOTS'!AH1602,LEN('Application For TE&amp;GOTS'!AH1602)-2),"")</f>
        <v/>
      </c>
      <c r="G1561" s="10" t="e">
        <f ca="1">'Application For TE&amp;GOTS'!AI1602</f>
        <v>#VALUE!</v>
      </c>
      <c r="AF1561" s="10" t="str">
        <f ca="1">IF(MATCH(B1561,B$1:B1561,0)=ROW(B1561),B1561&amp;";","")</f>
        <v/>
      </c>
      <c r="AG1561" s="10" t="str">
        <f>IF(MATCH(C1561,C$1:C1561,0)=ROW(C1561),C1561&amp;";","")</f>
        <v/>
      </c>
      <c r="AH1561" s="10" t="str">
        <f ca="1">IF(MATCH(D1561,D$1:D1561,0)=ROW(D1561),D1561&amp;";","")</f>
        <v/>
      </c>
      <c r="AI1561" s="10" t="e">
        <f ca="1">IF(MATCH(E1561,E$1:E1561,0)=ROW(E1561),E1561&amp;";","")</f>
        <v>#VALUE!</v>
      </c>
    </row>
    <row r="1562" spans="1:35">
      <c r="A1562" s="10">
        <v>1541</v>
      </c>
      <c r="B1562" s="10" t="str">
        <f ca="1">'Application For TE&amp;GOTS'!X1603</f>
        <v/>
      </c>
      <c r="C1562" s="10">
        <f>'Application For TE&amp;GOTS'!$D1603</f>
        <v>0</v>
      </c>
      <c r="D1562" s="10" t="str" cm="1">
        <f t="array" aca="1" ref="D1562" ca="1">IFERROR(INDIRECT("'Application For TE&amp;GOTS'!L"&amp;'Application For TE&amp;GOTS'!S1603),"")</f>
        <v/>
      </c>
      <c r="E1562" s="10" t="e">
        <f ca="1">'Application For TE&amp;GOTS'!AF1603</f>
        <v>#VALUE!</v>
      </c>
      <c r="F1562" s="10" t="str">
        <f ca="1">IFERROR(LEFT('Application For TE&amp;GOTS'!AH1603,LEN('Application For TE&amp;GOTS'!AH1603)-2),"")</f>
        <v/>
      </c>
      <c r="G1562" s="10" t="e">
        <f ca="1">'Application For TE&amp;GOTS'!AI1603</f>
        <v>#VALUE!</v>
      </c>
      <c r="AF1562" s="10" t="str">
        <f ca="1">IF(MATCH(B1562,B$1:B1562,0)=ROW(B1562),B1562&amp;";","")</f>
        <v/>
      </c>
      <c r="AG1562" s="10" t="str">
        <f>IF(MATCH(C1562,C$1:C1562,0)=ROW(C1562),C1562&amp;";","")</f>
        <v/>
      </c>
      <c r="AH1562" s="10" t="str">
        <f ca="1">IF(MATCH(D1562,D$1:D1562,0)=ROW(D1562),D1562&amp;";","")</f>
        <v/>
      </c>
      <c r="AI1562" s="10" t="e">
        <f ca="1">IF(MATCH(E1562,E$1:E1562,0)=ROW(E1562),E1562&amp;";","")</f>
        <v>#VALUE!</v>
      </c>
    </row>
    <row r="1563" spans="1:35">
      <c r="A1563" s="10">
        <v>1542</v>
      </c>
      <c r="B1563" s="10" t="str">
        <f ca="1">'Application For TE&amp;GOTS'!X1604</f>
        <v/>
      </c>
      <c r="C1563" s="10">
        <f>'Application For TE&amp;GOTS'!$D1604</f>
        <v>0</v>
      </c>
      <c r="D1563" s="10" t="str" cm="1">
        <f t="array" aca="1" ref="D1563" ca="1">IFERROR(INDIRECT("'Application For TE&amp;GOTS'!L"&amp;'Application For TE&amp;GOTS'!S1604),"")</f>
        <v/>
      </c>
      <c r="E1563" s="10" t="e">
        <f ca="1">'Application For TE&amp;GOTS'!AF1604</f>
        <v>#VALUE!</v>
      </c>
      <c r="F1563" s="10" t="str">
        <f ca="1">IFERROR(LEFT('Application For TE&amp;GOTS'!AH1604,LEN('Application For TE&amp;GOTS'!AH1604)-2),"")</f>
        <v/>
      </c>
      <c r="G1563" s="10" t="e">
        <f ca="1">'Application For TE&amp;GOTS'!AI1604</f>
        <v>#VALUE!</v>
      </c>
      <c r="AF1563" s="10" t="str">
        <f ca="1">IF(MATCH(B1563,B$1:B1563,0)=ROW(B1563),B1563&amp;";","")</f>
        <v/>
      </c>
      <c r="AG1563" s="10" t="str">
        <f>IF(MATCH(C1563,C$1:C1563,0)=ROW(C1563),C1563&amp;";","")</f>
        <v/>
      </c>
      <c r="AH1563" s="10" t="str">
        <f ca="1">IF(MATCH(D1563,D$1:D1563,0)=ROW(D1563),D1563&amp;";","")</f>
        <v/>
      </c>
      <c r="AI1563" s="10" t="e">
        <f ca="1">IF(MATCH(E1563,E$1:E1563,0)=ROW(E1563),E1563&amp;";","")</f>
        <v>#VALUE!</v>
      </c>
    </row>
    <row r="1564" spans="1:35">
      <c r="A1564" s="10">
        <v>1543</v>
      </c>
      <c r="B1564" s="10" t="str">
        <f ca="1">'Application For TE&amp;GOTS'!X1605</f>
        <v/>
      </c>
      <c r="C1564" s="10">
        <f>'Application For TE&amp;GOTS'!$D1605</f>
        <v>0</v>
      </c>
      <c r="D1564" s="10" t="str" cm="1">
        <f t="array" aca="1" ref="D1564" ca="1">IFERROR(INDIRECT("'Application For TE&amp;GOTS'!L"&amp;'Application For TE&amp;GOTS'!S1605),"")</f>
        <v/>
      </c>
      <c r="E1564" s="10" t="e">
        <f ca="1">'Application For TE&amp;GOTS'!AF1605</f>
        <v>#VALUE!</v>
      </c>
      <c r="F1564" s="10" t="str">
        <f ca="1">IFERROR(LEFT('Application For TE&amp;GOTS'!AH1605,LEN('Application For TE&amp;GOTS'!AH1605)-2),"")</f>
        <v/>
      </c>
      <c r="G1564" s="10" t="e">
        <f ca="1">'Application For TE&amp;GOTS'!AI1605</f>
        <v>#VALUE!</v>
      </c>
      <c r="AF1564" s="10" t="str">
        <f ca="1">IF(MATCH(B1564,B$1:B1564,0)=ROW(B1564),B1564&amp;";","")</f>
        <v/>
      </c>
      <c r="AG1564" s="10" t="str">
        <f>IF(MATCH(C1564,C$1:C1564,0)=ROW(C1564),C1564&amp;";","")</f>
        <v/>
      </c>
      <c r="AH1564" s="10" t="str">
        <f ca="1">IF(MATCH(D1564,D$1:D1564,0)=ROW(D1564),D1564&amp;";","")</f>
        <v/>
      </c>
      <c r="AI1564" s="10" t="e">
        <f ca="1">IF(MATCH(E1564,E$1:E1564,0)=ROW(E1564),E1564&amp;";","")</f>
        <v>#VALUE!</v>
      </c>
    </row>
    <row r="1565" spans="1:35">
      <c r="A1565" s="10">
        <v>1544</v>
      </c>
      <c r="B1565" s="10" t="str">
        <f ca="1">'Application For TE&amp;GOTS'!X1606</f>
        <v/>
      </c>
      <c r="C1565" s="10">
        <f>'Application For TE&amp;GOTS'!$D1606</f>
        <v>0</v>
      </c>
      <c r="D1565" s="10" t="str" cm="1">
        <f t="array" aca="1" ref="D1565" ca="1">IFERROR(INDIRECT("'Application For TE&amp;GOTS'!L"&amp;'Application For TE&amp;GOTS'!S1606),"")</f>
        <v/>
      </c>
      <c r="E1565" s="10" t="e">
        <f ca="1">'Application For TE&amp;GOTS'!AF1606</f>
        <v>#VALUE!</v>
      </c>
      <c r="F1565" s="10" t="str">
        <f ca="1">IFERROR(LEFT('Application For TE&amp;GOTS'!AH1606,LEN('Application For TE&amp;GOTS'!AH1606)-2),"")</f>
        <v/>
      </c>
      <c r="G1565" s="10" t="e">
        <f ca="1">'Application For TE&amp;GOTS'!AI1606</f>
        <v>#VALUE!</v>
      </c>
      <c r="AF1565" s="10" t="str">
        <f ca="1">IF(MATCH(B1565,B$1:B1565,0)=ROW(B1565),B1565&amp;";","")</f>
        <v/>
      </c>
      <c r="AG1565" s="10" t="str">
        <f>IF(MATCH(C1565,C$1:C1565,0)=ROW(C1565),C1565&amp;";","")</f>
        <v/>
      </c>
      <c r="AH1565" s="10" t="str">
        <f ca="1">IF(MATCH(D1565,D$1:D1565,0)=ROW(D1565),D1565&amp;";","")</f>
        <v/>
      </c>
      <c r="AI1565" s="10" t="e">
        <f ca="1">IF(MATCH(E1565,E$1:E1565,0)=ROW(E1565),E1565&amp;";","")</f>
        <v>#VALUE!</v>
      </c>
    </row>
    <row r="1566" spans="1:35">
      <c r="A1566" s="10">
        <v>1545</v>
      </c>
      <c r="B1566" s="10" t="str">
        <f ca="1">'Application For TE&amp;GOTS'!X1607</f>
        <v/>
      </c>
      <c r="C1566" s="10">
        <f>'Application For TE&amp;GOTS'!$D1607</f>
        <v>0</v>
      </c>
      <c r="D1566" s="10" t="str" cm="1">
        <f t="array" aca="1" ref="D1566" ca="1">IFERROR(INDIRECT("'Application For TE&amp;GOTS'!L"&amp;'Application For TE&amp;GOTS'!S1607),"")</f>
        <v/>
      </c>
      <c r="E1566" s="10" t="e">
        <f ca="1">'Application For TE&amp;GOTS'!AF1607</f>
        <v>#VALUE!</v>
      </c>
      <c r="F1566" s="10" t="str">
        <f ca="1">IFERROR(LEFT('Application For TE&amp;GOTS'!AH1607,LEN('Application For TE&amp;GOTS'!AH1607)-2),"")</f>
        <v/>
      </c>
      <c r="G1566" s="10" t="e">
        <f ca="1">'Application For TE&amp;GOTS'!AI1607</f>
        <v>#VALUE!</v>
      </c>
      <c r="AF1566" s="10" t="str">
        <f ca="1">IF(MATCH(B1566,B$1:B1566,0)=ROW(B1566),B1566&amp;";","")</f>
        <v/>
      </c>
      <c r="AG1566" s="10" t="str">
        <f>IF(MATCH(C1566,C$1:C1566,0)=ROW(C1566),C1566&amp;";","")</f>
        <v/>
      </c>
      <c r="AH1566" s="10" t="str">
        <f ca="1">IF(MATCH(D1566,D$1:D1566,0)=ROW(D1566),D1566&amp;";","")</f>
        <v/>
      </c>
      <c r="AI1566" s="10" t="e">
        <f ca="1">IF(MATCH(E1566,E$1:E1566,0)=ROW(E1566),E1566&amp;";","")</f>
        <v>#VALUE!</v>
      </c>
    </row>
    <row r="1567" spans="1:35">
      <c r="A1567" s="10">
        <v>1546</v>
      </c>
      <c r="B1567" s="10" t="str">
        <f ca="1">'Application For TE&amp;GOTS'!X1608</f>
        <v/>
      </c>
      <c r="C1567" s="10">
        <f>'Application For TE&amp;GOTS'!$D1608</f>
        <v>0</v>
      </c>
      <c r="D1567" s="10" t="str" cm="1">
        <f t="array" aca="1" ref="D1567" ca="1">IFERROR(INDIRECT("'Application For TE&amp;GOTS'!L"&amp;'Application For TE&amp;GOTS'!S1608),"")</f>
        <v/>
      </c>
      <c r="E1567" s="10" t="e">
        <f ca="1">'Application For TE&amp;GOTS'!AF1608</f>
        <v>#VALUE!</v>
      </c>
      <c r="F1567" s="10" t="str">
        <f ca="1">IFERROR(LEFT('Application For TE&amp;GOTS'!AH1608,LEN('Application For TE&amp;GOTS'!AH1608)-2),"")</f>
        <v/>
      </c>
      <c r="G1567" s="10" t="e">
        <f ca="1">'Application For TE&amp;GOTS'!AI1608</f>
        <v>#VALUE!</v>
      </c>
      <c r="AF1567" s="10" t="str">
        <f ca="1">IF(MATCH(B1567,B$1:B1567,0)=ROW(B1567),B1567&amp;";","")</f>
        <v/>
      </c>
      <c r="AG1567" s="10" t="str">
        <f>IF(MATCH(C1567,C$1:C1567,0)=ROW(C1567),C1567&amp;";","")</f>
        <v/>
      </c>
      <c r="AH1567" s="10" t="str">
        <f ca="1">IF(MATCH(D1567,D$1:D1567,0)=ROW(D1567),D1567&amp;";","")</f>
        <v/>
      </c>
      <c r="AI1567" s="10" t="e">
        <f ca="1">IF(MATCH(E1567,E$1:E1567,0)=ROW(E1567),E1567&amp;";","")</f>
        <v>#VALUE!</v>
      </c>
    </row>
    <row r="1568" spans="1:35">
      <c r="A1568" s="10">
        <v>1547</v>
      </c>
      <c r="B1568" s="10" t="str">
        <f ca="1">'Application For TE&amp;GOTS'!X1609</f>
        <v/>
      </c>
      <c r="C1568" s="10">
        <f>'Application For TE&amp;GOTS'!$D1609</f>
        <v>0</v>
      </c>
      <c r="D1568" s="10" t="str" cm="1">
        <f t="array" aca="1" ref="D1568" ca="1">IFERROR(INDIRECT("'Application For TE&amp;GOTS'!L"&amp;'Application For TE&amp;GOTS'!S1609),"")</f>
        <v/>
      </c>
      <c r="E1568" s="10" t="e">
        <f ca="1">'Application For TE&amp;GOTS'!AF1609</f>
        <v>#VALUE!</v>
      </c>
      <c r="F1568" s="10" t="str">
        <f ca="1">IFERROR(LEFT('Application For TE&amp;GOTS'!AH1609,LEN('Application For TE&amp;GOTS'!AH1609)-2),"")</f>
        <v/>
      </c>
      <c r="G1568" s="10" t="e">
        <f ca="1">'Application For TE&amp;GOTS'!AI1609</f>
        <v>#VALUE!</v>
      </c>
      <c r="AF1568" s="10" t="str">
        <f ca="1">IF(MATCH(B1568,B$1:B1568,0)=ROW(B1568),B1568&amp;";","")</f>
        <v/>
      </c>
      <c r="AG1568" s="10" t="str">
        <f>IF(MATCH(C1568,C$1:C1568,0)=ROW(C1568),C1568&amp;";","")</f>
        <v/>
      </c>
      <c r="AH1568" s="10" t="str">
        <f ca="1">IF(MATCH(D1568,D$1:D1568,0)=ROW(D1568),D1568&amp;";","")</f>
        <v/>
      </c>
      <c r="AI1568" s="10" t="e">
        <f ca="1">IF(MATCH(E1568,E$1:E1568,0)=ROW(E1568),E1568&amp;";","")</f>
        <v>#VALUE!</v>
      </c>
    </row>
    <row r="1569" spans="1:35">
      <c r="A1569" s="10">
        <v>1548</v>
      </c>
      <c r="B1569" s="10" t="str">
        <f ca="1">'Application For TE&amp;GOTS'!X1610</f>
        <v/>
      </c>
      <c r="C1569" s="10">
        <f>'Application For TE&amp;GOTS'!$D1610</f>
        <v>0</v>
      </c>
      <c r="D1569" s="10" t="str" cm="1">
        <f t="array" aca="1" ref="D1569" ca="1">IFERROR(INDIRECT("'Application For TE&amp;GOTS'!L"&amp;'Application For TE&amp;GOTS'!S1610),"")</f>
        <v/>
      </c>
      <c r="E1569" s="10" t="e">
        <f ca="1">'Application For TE&amp;GOTS'!AF1610</f>
        <v>#VALUE!</v>
      </c>
      <c r="F1569" s="10" t="str">
        <f ca="1">IFERROR(LEFT('Application For TE&amp;GOTS'!AH1610,LEN('Application For TE&amp;GOTS'!AH1610)-2),"")</f>
        <v/>
      </c>
      <c r="G1569" s="10" t="e">
        <f ca="1">'Application For TE&amp;GOTS'!AI1610</f>
        <v>#VALUE!</v>
      </c>
      <c r="AF1569" s="10" t="str">
        <f ca="1">IF(MATCH(B1569,B$1:B1569,0)=ROW(B1569),B1569&amp;";","")</f>
        <v/>
      </c>
      <c r="AG1569" s="10" t="str">
        <f>IF(MATCH(C1569,C$1:C1569,0)=ROW(C1569),C1569&amp;";","")</f>
        <v/>
      </c>
      <c r="AH1569" s="10" t="str">
        <f ca="1">IF(MATCH(D1569,D$1:D1569,0)=ROW(D1569),D1569&amp;";","")</f>
        <v/>
      </c>
      <c r="AI1569" s="10" t="e">
        <f ca="1">IF(MATCH(E1569,E$1:E1569,0)=ROW(E1569),E1569&amp;";","")</f>
        <v>#VALUE!</v>
      </c>
    </row>
    <row r="1570" spans="1:35">
      <c r="A1570" s="10">
        <v>1549</v>
      </c>
      <c r="B1570" s="10" t="str">
        <f ca="1">'Application For TE&amp;GOTS'!X1611</f>
        <v/>
      </c>
      <c r="C1570" s="10">
        <f>'Application For TE&amp;GOTS'!$D1611</f>
        <v>0</v>
      </c>
      <c r="D1570" s="10" t="str" cm="1">
        <f t="array" aca="1" ref="D1570" ca="1">IFERROR(INDIRECT("'Application For TE&amp;GOTS'!L"&amp;'Application For TE&amp;GOTS'!S1611),"")</f>
        <v/>
      </c>
      <c r="E1570" s="10" t="e">
        <f ca="1">'Application For TE&amp;GOTS'!AF1611</f>
        <v>#VALUE!</v>
      </c>
      <c r="F1570" s="10" t="str">
        <f ca="1">IFERROR(LEFT('Application For TE&amp;GOTS'!AH1611,LEN('Application For TE&amp;GOTS'!AH1611)-2),"")</f>
        <v/>
      </c>
      <c r="G1570" s="10" t="e">
        <f ca="1">'Application For TE&amp;GOTS'!AI1611</f>
        <v>#VALUE!</v>
      </c>
      <c r="AF1570" s="10" t="str">
        <f ca="1">IF(MATCH(B1570,B$1:B1570,0)=ROW(B1570),B1570&amp;";","")</f>
        <v/>
      </c>
      <c r="AG1570" s="10" t="str">
        <f>IF(MATCH(C1570,C$1:C1570,0)=ROW(C1570),C1570&amp;";","")</f>
        <v/>
      </c>
      <c r="AH1570" s="10" t="str">
        <f ca="1">IF(MATCH(D1570,D$1:D1570,0)=ROW(D1570),D1570&amp;";","")</f>
        <v/>
      </c>
      <c r="AI1570" s="10" t="e">
        <f ca="1">IF(MATCH(E1570,E$1:E1570,0)=ROW(E1570),E1570&amp;";","")</f>
        <v>#VALUE!</v>
      </c>
    </row>
    <row r="1571" spans="1:35">
      <c r="A1571" s="10">
        <v>1550</v>
      </c>
      <c r="B1571" s="10" t="str">
        <f ca="1">'Application For TE&amp;GOTS'!X1612</f>
        <v/>
      </c>
      <c r="C1571" s="10">
        <f>'Application For TE&amp;GOTS'!$D1612</f>
        <v>0</v>
      </c>
      <c r="D1571" s="10" t="str" cm="1">
        <f t="array" aca="1" ref="D1571" ca="1">IFERROR(INDIRECT("'Application For TE&amp;GOTS'!L"&amp;'Application For TE&amp;GOTS'!S1612),"")</f>
        <v/>
      </c>
      <c r="E1571" s="10" t="e">
        <f ca="1">'Application For TE&amp;GOTS'!AF1612</f>
        <v>#VALUE!</v>
      </c>
      <c r="F1571" s="10" t="str">
        <f ca="1">IFERROR(LEFT('Application For TE&amp;GOTS'!AH1612,LEN('Application For TE&amp;GOTS'!AH1612)-2),"")</f>
        <v/>
      </c>
      <c r="G1571" s="10" t="e">
        <f ca="1">'Application For TE&amp;GOTS'!AI1612</f>
        <v>#VALUE!</v>
      </c>
      <c r="AF1571" s="10" t="str">
        <f ca="1">IF(MATCH(B1571,B$1:B1571,0)=ROW(B1571),B1571&amp;";","")</f>
        <v/>
      </c>
      <c r="AG1571" s="10" t="str">
        <f>IF(MATCH(C1571,C$1:C1571,0)=ROW(C1571),C1571&amp;";","")</f>
        <v/>
      </c>
      <c r="AH1571" s="10" t="str">
        <f ca="1">IF(MATCH(D1571,D$1:D1571,0)=ROW(D1571),D1571&amp;";","")</f>
        <v/>
      </c>
      <c r="AI1571" s="10" t="e">
        <f ca="1">IF(MATCH(E1571,E$1:E1571,0)=ROW(E1571),E1571&amp;";","")</f>
        <v>#VALUE!</v>
      </c>
    </row>
    <row r="1572" spans="1:35">
      <c r="A1572" s="10">
        <v>1551</v>
      </c>
      <c r="B1572" s="10" t="str">
        <f ca="1">'Application For TE&amp;GOTS'!X1613</f>
        <v/>
      </c>
      <c r="C1572" s="10">
        <f>'Application For TE&amp;GOTS'!$D1613</f>
        <v>0</v>
      </c>
      <c r="D1572" s="10" t="str" cm="1">
        <f t="array" aca="1" ref="D1572" ca="1">IFERROR(INDIRECT("'Application For TE&amp;GOTS'!L"&amp;'Application For TE&amp;GOTS'!S1613),"")</f>
        <v/>
      </c>
      <c r="E1572" s="10" t="e">
        <f ca="1">'Application For TE&amp;GOTS'!AF1613</f>
        <v>#VALUE!</v>
      </c>
      <c r="F1572" s="10" t="str">
        <f ca="1">IFERROR(LEFT('Application For TE&amp;GOTS'!AH1613,LEN('Application For TE&amp;GOTS'!AH1613)-2),"")</f>
        <v/>
      </c>
      <c r="G1572" s="10" t="e">
        <f ca="1">'Application For TE&amp;GOTS'!AI1613</f>
        <v>#VALUE!</v>
      </c>
      <c r="AF1572" s="10" t="str">
        <f ca="1">IF(MATCH(B1572,B$1:B1572,0)=ROW(B1572),B1572&amp;";","")</f>
        <v/>
      </c>
      <c r="AG1572" s="10" t="str">
        <f>IF(MATCH(C1572,C$1:C1572,0)=ROW(C1572),C1572&amp;";","")</f>
        <v/>
      </c>
      <c r="AH1572" s="10" t="str">
        <f ca="1">IF(MATCH(D1572,D$1:D1572,0)=ROW(D1572),D1572&amp;";","")</f>
        <v/>
      </c>
      <c r="AI1572" s="10" t="e">
        <f ca="1">IF(MATCH(E1572,E$1:E1572,0)=ROW(E1572),E1572&amp;";","")</f>
        <v>#VALUE!</v>
      </c>
    </row>
    <row r="1573" spans="1:35">
      <c r="A1573" s="10">
        <v>1552</v>
      </c>
      <c r="B1573" s="10" t="str">
        <f ca="1">'Application For TE&amp;GOTS'!X1614</f>
        <v/>
      </c>
      <c r="C1573" s="10">
        <f>'Application For TE&amp;GOTS'!$D1614</f>
        <v>0</v>
      </c>
      <c r="D1573" s="10" t="str" cm="1">
        <f t="array" aca="1" ref="D1573" ca="1">IFERROR(INDIRECT("'Application For TE&amp;GOTS'!L"&amp;'Application For TE&amp;GOTS'!S1614),"")</f>
        <v/>
      </c>
      <c r="E1573" s="10" t="e">
        <f ca="1">'Application For TE&amp;GOTS'!AF1614</f>
        <v>#VALUE!</v>
      </c>
      <c r="F1573" s="10" t="str">
        <f ca="1">IFERROR(LEFT('Application For TE&amp;GOTS'!AH1614,LEN('Application For TE&amp;GOTS'!AH1614)-2),"")</f>
        <v/>
      </c>
      <c r="G1573" s="10" t="e">
        <f ca="1">'Application For TE&amp;GOTS'!AI1614</f>
        <v>#VALUE!</v>
      </c>
      <c r="AF1573" s="10" t="str">
        <f ca="1">IF(MATCH(B1573,B$1:B1573,0)=ROW(B1573),B1573&amp;";","")</f>
        <v/>
      </c>
      <c r="AG1573" s="10" t="str">
        <f>IF(MATCH(C1573,C$1:C1573,0)=ROW(C1573),C1573&amp;";","")</f>
        <v/>
      </c>
      <c r="AH1573" s="10" t="str">
        <f ca="1">IF(MATCH(D1573,D$1:D1573,0)=ROW(D1573),D1573&amp;";","")</f>
        <v/>
      </c>
      <c r="AI1573" s="10" t="e">
        <f ca="1">IF(MATCH(E1573,E$1:E1573,0)=ROW(E1573),E1573&amp;";","")</f>
        <v>#VALUE!</v>
      </c>
    </row>
    <row r="1574" spans="1:35">
      <c r="A1574" s="10">
        <v>1553</v>
      </c>
      <c r="B1574" s="10" t="str">
        <f ca="1">'Application For TE&amp;GOTS'!X1615</f>
        <v/>
      </c>
      <c r="C1574" s="10">
        <f>'Application For TE&amp;GOTS'!$D1615</f>
        <v>0</v>
      </c>
      <c r="D1574" s="10" t="str" cm="1">
        <f t="array" aca="1" ref="D1574" ca="1">IFERROR(INDIRECT("'Application For TE&amp;GOTS'!L"&amp;'Application For TE&amp;GOTS'!S1615),"")</f>
        <v/>
      </c>
      <c r="E1574" s="10" t="e">
        <f ca="1">'Application For TE&amp;GOTS'!AF1615</f>
        <v>#VALUE!</v>
      </c>
      <c r="F1574" s="10" t="str">
        <f ca="1">IFERROR(LEFT('Application For TE&amp;GOTS'!AH1615,LEN('Application For TE&amp;GOTS'!AH1615)-2),"")</f>
        <v/>
      </c>
      <c r="G1574" s="10" t="e">
        <f ca="1">'Application For TE&amp;GOTS'!AI1615</f>
        <v>#VALUE!</v>
      </c>
      <c r="AF1574" s="10" t="str">
        <f ca="1">IF(MATCH(B1574,B$1:B1574,0)=ROW(B1574),B1574&amp;";","")</f>
        <v/>
      </c>
      <c r="AG1574" s="10" t="str">
        <f>IF(MATCH(C1574,C$1:C1574,0)=ROW(C1574),C1574&amp;";","")</f>
        <v/>
      </c>
      <c r="AH1574" s="10" t="str">
        <f ca="1">IF(MATCH(D1574,D$1:D1574,0)=ROW(D1574),D1574&amp;";","")</f>
        <v/>
      </c>
      <c r="AI1574" s="10" t="e">
        <f ca="1">IF(MATCH(E1574,E$1:E1574,0)=ROW(E1574),E1574&amp;";","")</f>
        <v>#VALUE!</v>
      </c>
    </row>
    <row r="1575" spans="1:35">
      <c r="A1575" s="10">
        <v>1554</v>
      </c>
      <c r="B1575" s="10" t="str">
        <f ca="1">'Application For TE&amp;GOTS'!X1616</f>
        <v/>
      </c>
      <c r="C1575" s="10">
        <f>'Application For TE&amp;GOTS'!$D1616</f>
        <v>0</v>
      </c>
      <c r="D1575" s="10" t="str" cm="1">
        <f t="array" aca="1" ref="D1575" ca="1">IFERROR(INDIRECT("'Application For TE&amp;GOTS'!L"&amp;'Application For TE&amp;GOTS'!S1616),"")</f>
        <v/>
      </c>
      <c r="E1575" s="10" t="e">
        <f ca="1">'Application For TE&amp;GOTS'!AF1616</f>
        <v>#VALUE!</v>
      </c>
      <c r="F1575" s="10" t="str">
        <f ca="1">IFERROR(LEFT('Application For TE&amp;GOTS'!AH1616,LEN('Application For TE&amp;GOTS'!AH1616)-2),"")</f>
        <v/>
      </c>
      <c r="G1575" s="10" t="e">
        <f ca="1">'Application For TE&amp;GOTS'!AI1616</f>
        <v>#VALUE!</v>
      </c>
      <c r="AF1575" s="10" t="str">
        <f ca="1">IF(MATCH(B1575,B$1:B1575,0)=ROW(B1575),B1575&amp;";","")</f>
        <v/>
      </c>
      <c r="AG1575" s="10" t="str">
        <f>IF(MATCH(C1575,C$1:C1575,0)=ROW(C1575),C1575&amp;";","")</f>
        <v/>
      </c>
      <c r="AH1575" s="10" t="str">
        <f ca="1">IF(MATCH(D1575,D$1:D1575,0)=ROW(D1575),D1575&amp;";","")</f>
        <v/>
      </c>
      <c r="AI1575" s="10" t="e">
        <f ca="1">IF(MATCH(E1575,E$1:E1575,0)=ROW(E1575),E1575&amp;";","")</f>
        <v>#VALUE!</v>
      </c>
    </row>
    <row r="1576" spans="1:35">
      <c r="A1576" s="10">
        <v>1555</v>
      </c>
      <c r="B1576" s="10" t="str">
        <f ca="1">'Application For TE&amp;GOTS'!X1617</f>
        <v/>
      </c>
      <c r="C1576" s="10">
        <f>'Application For TE&amp;GOTS'!$D1617</f>
        <v>0</v>
      </c>
      <c r="D1576" s="10" t="str" cm="1">
        <f t="array" aca="1" ref="D1576" ca="1">IFERROR(INDIRECT("'Application For TE&amp;GOTS'!L"&amp;'Application For TE&amp;GOTS'!S1617),"")</f>
        <v/>
      </c>
      <c r="E1576" s="10" t="e">
        <f ca="1">'Application For TE&amp;GOTS'!AF1617</f>
        <v>#VALUE!</v>
      </c>
      <c r="F1576" s="10" t="str">
        <f ca="1">IFERROR(LEFT('Application For TE&amp;GOTS'!AH1617,LEN('Application For TE&amp;GOTS'!AH1617)-2),"")</f>
        <v/>
      </c>
      <c r="G1576" s="10" t="e">
        <f ca="1">'Application For TE&amp;GOTS'!AI1617</f>
        <v>#VALUE!</v>
      </c>
      <c r="AF1576" s="10" t="str">
        <f ca="1">IF(MATCH(B1576,B$1:B1576,0)=ROW(B1576),B1576&amp;";","")</f>
        <v/>
      </c>
      <c r="AG1576" s="10" t="str">
        <f>IF(MATCH(C1576,C$1:C1576,0)=ROW(C1576),C1576&amp;";","")</f>
        <v/>
      </c>
      <c r="AH1576" s="10" t="str">
        <f ca="1">IF(MATCH(D1576,D$1:D1576,0)=ROW(D1576),D1576&amp;";","")</f>
        <v/>
      </c>
      <c r="AI1576" s="10" t="e">
        <f ca="1">IF(MATCH(E1576,E$1:E1576,0)=ROW(E1576),E1576&amp;";","")</f>
        <v>#VALUE!</v>
      </c>
    </row>
    <row r="1577" spans="1:35">
      <c r="A1577" s="10">
        <v>1556</v>
      </c>
      <c r="B1577" s="10" t="str">
        <f ca="1">'Application For TE&amp;GOTS'!X1618</f>
        <v/>
      </c>
      <c r="C1577" s="10">
        <f>'Application For TE&amp;GOTS'!$D1618</f>
        <v>0</v>
      </c>
      <c r="D1577" s="10" t="str" cm="1">
        <f t="array" aca="1" ref="D1577" ca="1">IFERROR(INDIRECT("'Application For TE&amp;GOTS'!L"&amp;'Application For TE&amp;GOTS'!S1618),"")</f>
        <v/>
      </c>
      <c r="E1577" s="10" t="e">
        <f ca="1">'Application For TE&amp;GOTS'!AF1618</f>
        <v>#VALUE!</v>
      </c>
      <c r="F1577" s="10" t="str">
        <f ca="1">IFERROR(LEFT('Application For TE&amp;GOTS'!AH1618,LEN('Application For TE&amp;GOTS'!AH1618)-2),"")</f>
        <v/>
      </c>
      <c r="G1577" s="10" t="e">
        <f ca="1">'Application For TE&amp;GOTS'!AI1618</f>
        <v>#VALUE!</v>
      </c>
      <c r="AF1577" s="10" t="str">
        <f ca="1">IF(MATCH(B1577,B$1:B1577,0)=ROW(B1577),B1577&amp;";","")</f>
        <v/>
      </c>
      <c r="AG1577" s="10" t="str">
        <f>IF(MATCH(C1577,C$1:C1577,0)=ROW(C1577),C1577&amp;";","")</f>
        <v/>
      </c>
      <c r="AH1577" s="10" t="str">
        <f ca="1">IF(MATCH(D1577,D$1:D1577,0)=ROW(D1577),D1577&amp;";","")</f>
        <v/>
      </c>
      <c r="AI1577" s="10" t="e">
        <f ca="1">IF(MATCH(E1577,E$1:E1577,0)=ROW(E1577),E1577&amp;";","")</f>
        <v>#VALUE!</v>
      </c>
    </row>
    <row r="1578" spans="1:35">
      <c r="A1578" s="10">
        <v>1557</v>
      </c>
      <c r="B1578" s="10" t="str">
        <f ca="1">'Application For TE&amp;GOTS'!X1619</f>
        <v/>
      </c>
      <c r="C1578" s="10">
        <f>'Application For TE&amp;GOTS'!$D1619</f>
        <v>0</v>
      </c>
      <c r="D1578" s="10" t="str" cm="1">
        <f t="array" aca="1" ref="D1578" ca="1">IFERROR(INDIRECT("'Application For TE&amp;GOTS'!L"&amp;'Application For TE&amp;GOTS'!S1619),"")</f>
        <v/>
      </c>
      <c r="E1578" s="10" t="e">
        <f ca="1">'Application For TE&amp;GOTS'!AF1619</f>
        <v>#VALUE!</v>
      </c>
      <c r="F1578" s="10" t="str">
        <f ca="1">IFERROR(LEFT('Application For TE&amp;GOTS'!AH1619,LEN('Application For TE&amp;GOTS'!AH1619)-2),"")</f>
        <v/>
      </c>
      <c r="G1578" s="10" t="e">
        <f ca="1">'Application For TE&amp;GOTS'!AI1619</f>
        <v>#VALUE!</v>
      </c>
      <c r="AF1578" s="10" t="str">
        <f ca="1">IF(MATCH(B1578,B$1:B1578,0)=ROW(B1578),B1578&amp;";","")</f>
        <v/>
      </c>
      <c r="AG1578" s="10" t="str">
        <f>IF(MATCH(C1578,C$1:C1578,0)=ROW(C1578),C1578&amp;";","")</f>
        <v/>
      </c>
      <c r="AH1578" s="10" t="str">
        <f ca="1">IF(MATCH(D1578,D$1:D1578,0)=ROW(D1578),D1578&amp;";","")</f>
        <v/>
      </c>
      <c r="AI1578" s="10" t="e">
        <f ca="1">IF(MATCH(E1578,E$1:E1578,0)=ROW(E1578),E1578&amp;";","")</f>
        <v>#VALUE!</v>
      </c>
    </row>
    <row r="1579" spans="1:35">
      <c r="A1579" s="10">
        <v>1558</v>
      </c>
      <c r="B1579" s="10" t="str">
        <f ca="1">'Application For TE&amp;GOTS'!X1620</f>
        <v/>
      </c>
      <c r="C1579" s="10">
        <f>'Application For TE&amp;GOTS'!$D1620</f>
        <v>0</v>
      </c>
      <c r="D1579" s="10" t="str" cm="1">
        <f t="array" aca="1" ref="D1579" ca="1">IFERROR(INDIRECT("'Application For TE&amp;GOTS'!L"&amp;'Application For TE&amp;GOTS'!S1620),"")</f>
        <v/>
      </c>
      <c r="E1579" s="10" t="e">
        <f ca="1">'Application For TE&amp;GOTS'!AF1620</f>
        <v>#VALUE!</v>
      </c>
      <c r="F1579" s="10" t="str">
        <f ca="1">IFERROR(LEFT('Application For TE&amp;GOTS'!AH1620,LEN('Application For TE&amp;GOTS'!AH1620)-2),"")</f>
        <v/>
      </c>
      <c r="G1579" s="10" t="e">
        <f ca="1">'Application For TE&amp;GOTS'!AI1620</f>
        <v>#VALUE!</v>
      </c>
      <c r="AF1579" s="10" t="str">
        <f ca="1">IF(MATCH(B1579,B$1:B1579,0)=ROW(B1579),B1579&amp;";","")</f>
        <v/>
      </c>
      <c r="AG1579" s="10" t="str">
        <f>IF(MATCH(C1579,C$1:C1579,0)=ROW(C1579),C1579&amp;";","")</f>
        <v/>
      </c>
      <c r="AH1579" s="10" t="str">
        <f ca="1">IF(MATCH(D1579,D$1:D1579,0)=ROW(D1579),D1579&amp;";","")</f>
        <v/>
      </c>
      <c r="AI1579" s="10" t="e">
        <f ca="1">IF(MATCH(E1579,E$1:E1579,0)=ROW(E1579),E1579&amp;";","")</f>
        <v>#VALUE!</v>
      </c>
    </row>
    <row r="1580" spans="1:35">
      <c r="A1580" s="10">
        <v>1559</v>
      </c>
      <c r="B1580" s="10" t="str">
        <f ca="1">'Application For TE&amp;GOTS'!X1621</f>
        <v/>
      </c>
      <c r="C1580" s="10">
        <f>'Application For TE&amp;GOTS'!$D1621</f>
        <v>0</v>
      </c>
      <c r="D1580" s="10" t="str" cm="1">
        <f t="array" aca="1" ref="D1580" ca="1">IFERROR(INDIRECT("'Application For TE&amp;GOTS'!L"&amp;'Application For TE&amp;GOTS'!S1621),"")</f>
        <v/>
      </c>
      <c r="E1580" s="10" t="e">
        <f ca="1">'Application For TE&amp;GOTS'!AF1621</f>
        <v>#VALUE!</v>
      </c>
      <c r="F1580" s="10" t="str">
        <f ca="1">IFERROR(LEFT('Application For TE&amp;GOTS'!AH1621,LEN('Application For TE&amp;GOTS'!AH1621)-2),"")</f>
        <v/>
      </c>
      <c r="G1580" s="10" t="e">
        <f ca="1">'Application For TE&amp;GOTS'!AI1621</f>
        <v>#VALUE!</v>
      </c>
      <c r="AF1580" s="10" t="str">
        <f ca="1">IF(MATCH(B1580,B$1:B1580,0)=ROW(B1580),B1580&amp;";","")</f>
        <v/>
      </c>
      <c r="AG1580" s="10" t="str">
        <f>IF(MATCH(C1580,C$1:C1580,0)=ROW(C1580),C1580&amp;";","")</f>
        <v/>
      </c>
      <c r="AH1580" s="10" t="str">
        <f ca="1">IF(MATCH(D1580,D$1:D1580,0)=ROW(D1580),D1580&amp;";","")</f>
        <v/>
      </c>
      <c r="AI1580" s="10" t="e">
        <f ca="1">IF(MATCH(E1580,E$1:E1580,0)=ROW(E1580),E1580&amp;";","")</f>
        <v>#VALUE!</v>
      </c>
    </row>
    <row r="1581" spans="1:35">
      <c r="A1581" s="10">
        <v>1560</v>
      </c>
      <c r="B1581" s="10" t="str">
        <f ca="1">'Application For TE&amp;GOTS'!X1622</f>
        <v/>
      </c>
      <c r="C1581" s="10">
        <f>'Application For TE&amp;GOTS'!$D1622</f>
        <v>0</v>
      </c>
      <c r="D1581" s="10" t="str" cm="1">
        <f t="array" aca="1" ref="D1581" ca="1">IFERROR(INDIRECT("'Application For TE&amp;GOTS'!L"&amp;'Application For TE&amp;GOTS'!S1622),"")</f>
        <v/>
      </c>
      <c r="E1581" s="10" t="e">
        <f ca="1">'Application For TE&amp;GOTS'!AF1622</f>
        <v>#VALUE!</v>
      </c>
      <c r="F1581" s="10" t="str">
        <f ca="1">IFERROR(LEFT('Application For TE&amp;GOTS'!AH1622,LEN('Application For TE&amp;GOTS'!AH1622)-2),"")</f>
        <v/>
      </c>
      <c r="G1581" s="10" t="e">
        <f ca="1">'Application For TE&amp;GOTS'!AI1622</f>
        <v>#VALUE!</v>
      </c>
      <c r="AF1581" s="10" t="str">
        <f ca="1">IF(MATCH(B1581,B$1:B1581,0)=ROW(B1581),B1581&amp;";","")</f>
        <v/>
      </c>
      <c r="AG1581" s="10" t="str">
        <f>IF(MATCH(C1581,C$1:C1581,0)=ROW(C1581),C1581&amp;";","")</f>
        <v/>
      </c>
      <c r="AH1581" s="10" t="str">
        <f ca="1">IF(MATCH(D1581,D$1:D1581,0)=ROW(D1581),D1581&amp;";","")</f>
        <v/>
      </c>
      <c r="AI1581" s="10" t="e">
        <f ca="1">IF(MATCH(E1581,E$1:E1581,0)=ROW(E1581),E1581&amp;";","")</f>
        <v>#VALUE!</v>
      </c>
    </row>
    <row r="1582" spans="1:35">
      <c r="A1582" s="10">
        <v>1561</v>
      </c>
      <c r="B1582" s="10" t="str">
        <f ca="1">'Application For TE&amp;GOTS'!X1623</f>
        <v/>
      </c>
      <c r="C1582" s="10">
        <f>'Application For TE&amp;GOTS'!$D1623</f>
        <v>0</v>
      </c>
      <c r="D1582" s="10" t="str" cm="1">
        <f t="array" aca="1" ref="D1582" ca="1">IFERROR(INDIRECT("'Application For TE&amp;GOTS'!L"&amp;'Application For TE&amp;GOTS'!S1623),"")</f>
        <v/>
      </c>
      <c r="E1582" s="10" t="e">
        <f ca="1">'Application For TE&amp;GOTS'!AF1623</f>
        <v>#VALUE!</v>
      </c>
      <c r="F1582" s="10" t="str">
        <f ca="1">IFERROR(LEFT('Application For TE&amp;GOTS'!AH1623,LEN('Application For TE&amp;GOTS'!AH1623)-2),"")</f>
        <v/>
      </c>
      <c r="G1582" s="10" t="e">
        <f ca="1">'Application For TE&amp;GOTS'!AI1623</f>
        <v>#VALUE!</v>
      </c>
      <c r="AF1582" s="10" t="str">
        <f ca="1">IF(MATCH(B1582,B$1:B1582,0)=ROW(B1582),B1582&amp;";","")</f>
        <v/>
      </c>
      <c r="AG1582" s="10" t="str">
        <f>IF(MATCH(C1582,C$1:C1582,0)=ROW(C1582),C1582&amp;";","")</f>
        <v/>
      </c>
      <c r="AH1582" s="10" t="str">
        <f ca="1">IF(MATCH(D1582,D$1:D1582,0)=ROW(D1582),D1582&amp;";","")</f>
        <v/>
      </c>
      <c r="AI1582" s="10" t="e">
        <f ca="1">IF(MATCH(E1582,E$1:E1582,0)=ROW(E1582),E1582&amp;";","")</f>
        <v>#VALUE!</v>
      </c>
    </row>
    <row r="1583" spans="1:35">
      <c r="A1583" s="10">
        <v>1562</v>
      </c>
      <c r="B1583" s="10" t="str">
        <f ca="1">'Application For TE&amp;GOTS'!X1624</f>
        <v/>
      </c>
      <c r="C1583" s="10">
        <f>'Application For TE&amp;GOTS'!$D1624</f>
        <v>0</v>
      </c>
      <c r="D1583" s="10" t="str" cm="1">
        <f t="array" aca="1" ref="D1583" ca="1">IFERROR(INDIRECT("'Application For TE&amp;GOTS'!L"&amp;'Application For TE&amp;GOTS'!S1624),"")</f>
        <v/>
      </c>
      <c r="E1583" s="10" t="e">
        <f ca="1">'Application For TE&amp;GOTS'!AF1624</f>
        <v>#VALUE!</v>
      </c>
      <c r="F1583" s="10" t="str">
        <f ca="1">IFERROR(LEFT('Application For TE&amp;GOTS'!AH1624,LEN('Application For TE&amp;GOTS'!AH1624)-2),"")</f>
        <v/>
      </c>
      <c r="G1583" s="10" t="e">
        <f ca="1">'Application For TE&amp;GOTS'!AI1624</f>
        <v>#VALUE!</v>
      </c>
      <c r="AF1583" s="10" t="str">
        <f ca="1">IF(MATCH(B1583,B$1:B1583,0)=ROW(B1583),B1583&amp;";","")</f>
        <v/>
      </c>
      <c r="AG1583" s="10" t="str">
        <f>IF(MATCH(C1583,C$1:C1583,0)=ROW(C1583),C1583&amp;";","")</f>
        <v/>
      </c>
      <c r="AH1583" s="10" t="str">
        <f ca="1">IF(MATCH(D1583,D$1:D1583,0)=ROW(D1583),D1583&amp;";","")</f>
        <v/>
      </c>
      <c r="AI1583" s="10" t="e">
        <f ca="1">IF(MATCH(E1583,E$1:E1583,0)=ROW(E1583),E1583&amp;";","")</f>
        <v>#VALUE!</v>
      </c>
    </row>
    <row r="1584" spans="1:35">
      <c r="A1584" s="10">
        <v>1563</v>
      </c>
      <c r="B1584" s="10" t="str">
        <f ca="1">'Application For TE&amp;GOTS'!X1625</f>
        <v/>
      </c>
      <c r="C1584" s="10">
        <f>'Application For TE&amp;GOTS'!$D1625</f>
        <v>0</v>
      </c>
      <c r="D1584" s="10" t="str" cm="1">
        <f t="array" aca="1" ref="D1584" ca="1">IFERROR(INDIRECT("'Application For TE&amp;GOTS'!L"&amp;'Application For TE&amp;GOTS'!S1625),"")</f>
        <v/>
      </c>
      <c r="E1584" s="10" t="e">
        <f ca="1">'Application For TE&amp;GOTS'!AF1625</f>
        <v>#VALUE!</v>
      </c>
      <c r="F1584" s="10" t="str">
        <f ca="1">IFERROR(LEFT('Application For TE&amp;GOTS'!AH1625,LEN('Application For TE&amp;GOTS'!AH1625)-2),"")</f>
        <v/>
      </c>
      <c r="G1584" s="10" t="e">
        <f ca="1">'Application For TE&amp;GOTS'!AI1625</f>
        <v>#VALUE!</v>
      </c>
      <c r="AF1584" s="10" t="str">
        <f ca="1">IF(MATCH(B1584,B$1:B1584,0)=ROW(B1584),B1584&amp;";","")</f>
        <v/>
      </c>
      <c r="AG1584" s="10" t="str">
        <f>IF(MATCH(C1584,C$1:C1584,0)=ROW(C1584),C1584&amp;";","")</f>
        <v/>
      </c>
      <c r="AH1584" s="10" t="str">
        <f ca="1">IF(MATCH(D1584,D$1:D1584,0)=ROW(D1584),D1584&amp;";","")</f>
        <v/>
      </c>
      <c r="AI1584" s="10" t="e">
        <f ca="1">IF(MATCH(E1584,E$1:E1584,0)=ROW(E1584),E1584&amp;";","")</f>
        <v>#VALUE!</v>
      </c>
    </row>
    <row r="1585" spans="1:35">
      <c r="A1585" s="10">
        <v>1564</v>
      </c>
      <c r="B1585" s="10" t="str">
        <f ca="1">'Application For TE&amp;GOTS'!X1626</f>
        <v/>
      </c>
      <c r="C1585" s="10">
        <f>'Application For TE&amp;GOTS'!$D1626</f>
        <v>0</v>
      </c>
      <c r="D1585" s="10" t="str" cm="1">
        <f t="array" aca="1" ref="D1585" ca="1">IFERROR(INDIRECT("'Application For TE&amp;GOTS'!L"&amp;'Application For TE&amp;GOTS'!S1626),"")</f>
        <v/>
      </c>
      <c r="E1585" s="10" t="e">
        <f ca="1">'Application For TE&amp;GOTS'!AF1626</f>
        <v>#VALUE!</v>
      </c>
      <c r="F1585" s="10" t="str">
        <f ca="1">IFERROR(LEFT('Application For TE&amp;GOTS'!AH1626,LEN('Application For TE&amp;GOTS'!AH1626)-2),"")</f>
        <v/>
      </c>
      <c r="G1585" s="10" t="e">
        <f ca="1">'Application For TE&amp;GOTS'!AI1626</f>
        <v>#VALUE!</v>
      </c>
      <c r="AF1585" s="10" t="str">
        <f ca="1">IF(MATCH(B1585,B$1:B1585,0)=ROW(B1585),B1585&amp;";","")</f>
        <v/>
      </c>
      <c r="AG1585" s="10" t="str">
        <f>IF(MATCH(C1585,C$1:C1585,0)=ROW(C1585),C1585&amp;";","")</f>
        <v/>
      </c>
      <c r="AH1585" s="10" t="str">
        <f ca="1">IF(MATCH(D1585,D$1:D1585,0)=ROW(D1585),D1585&amp;";","")</f>
        <v/>
      </c>
      <c r="AI1585" s="10" t="e">
        <f ca="1">IF(MATCH(E1585,E$1:E1585,0)=ROW(E1585),E1585&amp;";","")</f>
        <v>#VALUE!</v>
      </c>
    </row>
    <row r="1586" spans="1:35">
      <c r="A1586" s="10">
        <v>1565</v>
      </c>
      <c r="B1586" s="10" t="str">
        <f ca="1">'Application For TE&amp;GOTS'!X1627</f>
        <v/>
      </c>
      <c r="C1586" s="10">
        <f>'Application For TE&amp;GOTS'!$D1627</f>
        <v>0</v>
      </c>
      <c r="D1586" s="10" t="str" cm="1">
        <f t="array" aca="1" ref="D1586" ca="1">IFERROR(INDIRECT("'Application For TE&amp;GOTS'!L"&amp;'Application For TE&amp;GOTS'!S1627),"")</f>
        <v/>
      </c>
      <c r="E1586" s="10" t="e">
        <f ca="1">'Application For TE&amp;GOTS'!AF1627</f>
        <v>#VALUE!</v>
      </c>
      <c r="F1586" s="10" t="str">
        <f ca="1">IFERROR(LEFT('Application For TE&amp;GOTS'!AH1627,LEN('Application For TE&amp;GOTS'!AH1627)-2),"")</f>
        <v/>
      </c>
      <c r="G1586" s="10" t="e">
        <f ca="1">'Application For TE&amp;GOTS'!AI1627</f>
        <v>#VALUE!</v>
      </c>
      <c r="AF1586" s="10" t="str">
        <f ca="1">IF(MATCH(B1586,B$1:B1586,0)=ROW(B1586),B1586&amp;";","")</f>
        <v/>
      </c>
      <c r="AG1586" s="10" t="str">
        <f>IF(MATCH(C1586,C$1:C1586,0)=ROW(C1586),C1586&amp;";","")</f>
        <v/>
      </c>
      <c r="AH1586" s="10" t="str">
        <f ca="1">IF(MATCH(D1586,D$1:D1586,0)=ROW(D1586),D1586&amp;";","")</f>
        <v/>
      </c>
      <c r="AI1586" s="10" t="e">
        <f ca="1">IF(MATCH(E1586,E$1:E1586,0)=ROW(E1586),E1586&amp;";","")</f>
        <v>#VALUE!</v>
      </c>
    </row>
    <row r="1587" spans="1:35">
      <c r="A1587" s="10">
        <v>1566</v>
      </c>
      <c r="B1587" s="10" t="str">
        <f ca="1">'Application For TE&amp;GOTS'!X1628</f>
        <v/>
      </c>
      <c r="C1587" s="10">
        <f>'Application For TE&amp;GOTS'!$D1628</f>
        <v>0</v>
      </c>
      <c r="D1587" s="10" t="str" cm="1">
        <f t="array" aca="1" ref="D1587" ca="1">IFERROR(INDIRECT("'Application For TE&amp;GOTS'!L"&amp;'Application For TE&amp;GOTS'!S1628),"")</f>
        <v/>
      </c>
      <c r="E1587" s="10" t="e">
        <f ca="1">'Application For TE&amp;GOTS'!AF1628</f>
        <v>#VALUE!</v>
      </c>
      <c r="F1587" s="10" t="str">
        <f ca="1">IFERROR(LEFT('Application For TE&amp;GOTS'!AH1628,LEN('Application For TE&amp;GOTS'!AH1628)-2),"")</f>
        <v/>
      </c>
      <c r="G1587" s="10" t="e">
        <f ca="1">'Application For TE&amp;GOTS'!AI1628</f>
        <v>#VALUE!</v>
      </c>
      <c r="AF1587" s="10" t="str">
        <f ca="1">IF(MATCH(B1587,B$1:B1587,0)=ROW(B1587),B1587&amp;";","")</f>
        <v/>
      </c>
      <c r="AG1587" s="10" t="str">
        <f>IF(MATCH(C1587,C$1:C1587,0)=ROW(C1587),C1587&amp;";","")</f>
        <v/>
      </c>
      <c r="AH1587" s="10" t="str">
        <f ca="1">IF(MATCH(D1587,D$1:D1587,0)=ROW(D1587),D1587&amp;";","")</f>
        <v/>
      </c>
      <c r="AI1587" s="10" t="e">
        <f ca="1">IF(MATCH(E1587,E$1:E1587,0)=ROW(E1587),E1587&amp;";","")</f>
        <v>#VALUE!</v>
      </c>
    </row>
    <row r="1588" spans="1:35">
      <c r="A1588" s="10">
        <v>1567</v>
      </c>
      <c r="B1588" s="10" t="str">
        <f ca="1">'Application For TE&amp;GOTS'!X1629</f>
        <v/>
      </c>
      <c r="C1588" s="10">
        <f>'Application For TE&amp;GOTS'!$D1629</f>
        <v>0</v>
      </c>
      <c r="D1588" s="10" t="str" cm="1">
        <f t="array" aca="1" ref="D1588" ca="1">IFERROR(INDIRECT("'Application For TE&amp;GOTS'!L"&amp;'Application For TE&amp;GOTS'!S1629),"")</f>
        <v/>
      </c>
      <c r="E1588" s="10" t="e">
        <f ca="1">'Application For TE&amp;GOTS'!AF1629</f>
        <v>#VALUE!</v>
      </c>
      <c r="F1588" s="10" t="str">
        <f ca="1">IFERROR(LEFT('Application For TE&amp;GOTS'!AH1629,LEN('Application For TE&amp;GOTS'!AH1629)-2),"")</f>
        <v/>
      </c>
      <c r="G1588" s="10" t="e">
        <f ca="1">'Application For TE&amp;GOTS'!AI1629</f>
        <v>#VALUE!</v>
      </c>
      <c r="AF1588" s="10" t="str">
        <f ca="1">IF(MATCH(B1588,B$1:B1588,0)=ROW(B1588),B1588&amp;";","")</f>
        <v/>
      </c>
      <c r="AG1588" s="10" t="str">
        <f>IF(MATCH(C1588,C$1:C1588,0)=ROW(C1588),C1588&amp;";","")</f>
        <v/>
      </c>
      <c r="AH1588" s="10" t="str">
        <f ca="1">IF(MATCH(D1588,D$1:D1588,0)=ROW(D1588),D1588&amp;";","")</f>
        <v/>
      </c>
      <c r="AI1588" s="10" t="e">
        <f ca="1">IF(MATCH(E1588,E$1:E1588,0)=ROW(E1588),E1588&amp;";","")</f>
        <v>#VALUE!</v>
      </c>
    </row>
    <row r="1589" spans="1:35">
      <c r="A1589" s="10">
        <v>1568</v>
      </c>
      <c r="B1589" s="10" t="str">
        <f ca="1">'Application For TE&amp;GOTS'!X1630</f>
        <v/>
      </c>
      <c r="C1589" s="10">
        <f>'Application For TE&amp;GOTS'!$D1630</f>
        <v>0</v>
      </c>
      <c r="D1589" s="10" t="str" cm="1">
        <f t="array" aca="1" ref="D1589" ca="1">IFERROR(INDIRECT("'Application For TE&amp;GOTS'!L"&amp;'Application For TE&amp;GOTS'!S1630),"")</f>
        <v/>
      </c>
      <c r="E1589" s="10" t="e">
        <f ca="1">'Application For TE&amp;GOTS'!AF1630</f>
        <v>#VALUE!</v>
      </c>
      <c r="F1589" s="10" t="str">
        <f ca="1">IFERROR(LEFT('Application For TE&amp;GOTS'!AH1630,LEN('Application For TE&amp;GOTS'!AH1630)-2),"")</f>
        <v/>
      </c>
      <c r="G1589" s="10" t="e">
        <f ca="1">'Application For TE&amp;GOTS'!AI1630</f>
        <v>#VALUE!</v>
      </c>
      <c r="AF1589" s="10" t="str">
        <f ca="1">IF(MATCH(B1589,B$1:B1589,0)=ROW(B1589),B1589&amp;";","")</f>
        <v/>
      </c>
      <c r="AG1589" s="10" t="str">
        <f>IF(MATCH(C1589,C$1:C1589,0)=ROW(C1589),C1589&amp;";","")</f>
        <v/>
      </c>
      <c r="AH1589" s="10" t="str">
        <f ca="1">IF(MATCH(D1589,D$1:D1589,0)=ROW(D1589),D1589&amp;";","")</f>
        <v/>
      </c>
      <c r="AI1589" s="10" t="e">
        <f ca="1">IF(MATCH(E1589,E$1:E1589,0)=ROW(E1589),E1589&amp;";","")</f>
        <v>#VALUE!</v>
      </c>
    </row>
    <row r="1590" spans="1:35">
      <c r="A1590" s="10">
        <v>1569</v>
      </c>
      <c r="B1590" s="10" t="str">
        <f ca="1">'Application For TE&amp;GOTS'!X1631</f>
        <v/>
      </c>
      <c r="C1590" s="10">
        <f>'Application For TE&amp;GOTS'!$D1631</f>
        <v>0</v>
      </c>
      <c r="D1590" s="10" t="str" cm="1">
        <f t="array" aca="1" ref="D1590" ca="1">IFERROR(INDIRECT("'Application For TE&amp;GOTS'!L"&amp;'Application For TE&amp;GOTS'!S1631),"")</f>
        <v/>
      </c>
      <c r="E1590" s="10" t="e">
        <f ca="1">'Application For TE&amp;GOTS'!AF1631</f>
        <v>#VALUE!</v>
      </c>
      <c r="F1590" s="10" t="str">
        <f ca="1">IFERROR(LEFT('Application For TE&amp;GOTS'!AH1631,LEN('Application For TE&amp;GOTS'!AH1631)-2),"")</f>
        <v/>
      </c>
      <c r="G1590" s="10" t="e">
        <f ca="1">'Application For TE&amp;GOTS'!AI1631</f>
        <v>#VALUE!</v>
      </c>
      <c r="AF1590" s="10" t="str">
        <f ca="1">IF(MATCH(B1590,B$1:B1590,0)=ROW(B1590),B1590&amp;";","")</f>
        <v/>
      </c>
      <c r="AG1590" s="10" t="str">
        <f>IF(MATCH(C1590,C$1:C1590,0)=ROW(C1590),C1590&amp;";","")</f>
        <v/>
      </c>
      <c r="AH1590" s="10" t="str">
        <f ca="1">IF(MATCH(D1590,D$1:D1590,0)=ROW(D1590),D1590&amp;";","")</f>
        <v/>
      </c>
      <c r="AI1590" s="10" t="e">
        <f ca="1">IF(MATCH(E1590,E$1:E1590,0)=ROW(E1590),E1590&amp;";","")</f>
        <v>#VALUE!</v>
      </c>
    </row>
    <row r="1591" spans="1:35">
      <c r="A1591" s="10">
        <v>1570</v>
      </c>
      <c r="B1591" s="10" t="str">
        <f ca="1">'Application For TE&amp;GOTS'!X1632</f>
        <v/>
      </c>
      <c r="C1591" s="10">
        <f>'Application For TE&amp;GOTS'!$D1632</f>
        <v>0</v>
      </c>
      <c r="D1591" s="10" t="str" cm="1">
        <f t="array" aca="1" ref="D1591" ca="1">IFERROR(INDIRECT("'Application For TE&amp;GOTS'!L"&amp;'Application For TE&amp;GOTS'!S1632),"")</f>
        <v/>
      </c>
      <c r="E1591" s="10" t="e">
        <f ca="1">'Application For TE&amp;GOTS'!AF1632</f>
        <v>#VALUE!</v>
      </c>
      <c r="F1591" s="10" t="str">
        <f ca="1">IFERROR(LEFT('Application For TE&amp;GOTS'!AH1632,LEN('Application For TE&amp;GOTS'!AH1632)-2),"")</f>
        <v/>
      </c>
      <c r="G1591" s="10" t="e">
        <f ca="1">'Application For TE&amp;GOTS'!AI1632</f>
        <v>#VALUE!</v>
      </c>
      <c r="AF1591" s="10" t="str">
        <f ca="1">IF(MATCH(B1591,B$1:B1591,0)=ROW(B1591),B1591&amp;";","")</f>
        <v/>
      </c>
      <c r="AG1591" s="10" t="str">
        <f>IF(MATCH(C1591,C$1:C1591,0)=ROW(C1591),C1591&amp;";","")</f>
        <v/>
      </c>
      <c r="AH1591" s="10" t="str">
        <f ca="1">IF(MATCH(D1591,D$1:D1591,0)=ROW(D1591),D1591&amp;";","")</f>
        <v/>
      </c>
      <c r="AI1591" s="10" t="e">
        <f ca="1">IF(MATCH(E1591,E$1:E1591,0)=ROW(E1591),E1591&amp;";","")</f>
        <v>#VALUE!</v>
      </c>
    </row>
    <row r="1592" spans="1:35">
      <c r="A1592" s="10">
        <v>1571</v>
      </c>
      <c r="B1592" s="10" t="str">
        <f ca="1">'Application For TE&amp;GOTS'!X1633</f>
        <v/>
      </c>
      <c r="C1592" s="10">
        <f>'Application For TE&amp;GOTS'!$D1633</f>
        <v>0</v>
      </c>
      <c r="D1592" s="10" t="str" cm="1">
        <f t="array" aca="1" ref="D1592" ca="1">IFERROR(INDIRECT("'Application For TE&amp;GOTS'!L"&amp;'Application For TE&amp;GOTS'!S1633),"")</f>
        <v/>
      </c>
      <c r="E1592" s="10" t="e">
        <f ca="1">'Application For TE&amp;GOTS'!AF1633</f>
        <v>#VALUE!</v>
      </c>
      <c r="F1592" s="10" t="str">
        <f ca="1">IFERROR(LEFT('Application For TE&amp;GOTS'!AH1633,LEN('Application For TE&amp;GOTS'!AH1633)-2),"")</f>
        <v/>
      </c>
      <c r="G1592" s="10" t="e">
        <f ca="1">'Application For TE&amp;GOTS'!AI1633</f>
        <v>#VALUE!</v>
      </c>
      <c r="AF1592" s="10" t="str">
        <f ca="1">IF(MATCH(B1592,B$1:B1592,0)=ROW(B1592),B1592&amp;";","")</f>
        <v/>
      </c>
      <c r="AG1592" s="10" t="str">
        <f>IF(MATCH(C1592,C$1:C1592,0)=ROW(C1592),C1592&amp;";","")</f>
        <v/>
      </c>
      <c r="AH1592" s="10" t="str">
        <f ca="1">IF(MATCH(D1592,D$1:D1592,0)=ROW(D1592),D1592&amp;";","")</f>
        <v/>
      </c>
      <c r="AI1592" s="10" t="e">
        <f ca="1">IF(MATCH(E1592,E$1:E1592,0)=ROW(E1592),E1592&amp;";","")</f>
        <v>#VALUE!</v>
      </c>
    </row>
    <row r="1593" spans="1:35">
      <c r="A1593" s="10">
        <v>1572</v>
      </c>
      <c r="B1593" s="10" t="str">
        <f ca="1">'Application For TE&amp;GOTS'!X1634</f>
        <v/>
      </c>
      <c r="C1593" s="10">
        <f>'Application For TE&amp;GOTS'!$D1634</f>
        <v>0</v>
      </c>
      <c r="D1593" s="10" t="str" cm="1">
        <f t="array" aca="1" ref="D1593" ca="1">IFERROR(INDIRECT("'Application For TE&amp;GOTS'!L"&amp;'Application For TE&amp;GOTS'!S1634),"")</f>
        <v/>
      </c>
      <c r="E1593" s="10" t="e">
        <f ca="1">'Application For TE&amp;GOTS'!AF1634</f>
        <v>#VALUE!</v>
      </c>
      <c r="F1593" s="10" t="str">
        <f ca="1">IFERROR(LEFT('Application For TE&amp;GOTS'!AH1634,LEN('Application For TE&amp;GOTS'!AH1634)-2),"")</f>
        <v/>
      </c>
      <c r="G1593" s="10" t="e">
        <f ca="1">'Application For TE&amp;GOTS'!AI1634</f>
        <v>#VALUE!</v>
      </c>
      <c r="AF1593" s="10" t="str">
        <f ca="1">IF(MATCH(B1593,B$1:B1593,0)=ROW(B1593),B1593&amp;";","")</f>
        <v/>
      </c>
      <c r="AG1593" s="10" t="str">
        <f>IF(MATCH(C1593,C$1:C1593,0)=ROW(C1593),C1593&amp;";","")</f>
        <v/>
      </c>
      <c r="AH1593" s="10" t="str">
        <f ca="1">IF(MATCH(D1593,D$1:D1593,0)=ROW(D1593),D1593&amp;";","")</f>
        <v/>
      </c>
      <c r="AI1593" s="10" t="e">
        <f ca="1">IF(MATCH(E1593,E$1:E1593,0)=ROW(E1593),E1593&amp;";","")</f>
        <v>#VALUE!</v>
      </c>
    </row>
    <row r="1594" spans="1:35">
      <c r="A1594" s="10">
        <v>1573</v>
      </c>
      <c r="B1594" s="10" t="str">
        <f ca="1">'Application For TE&amp;GOTS'!X1635</f>
        <v/>
      </c>
      <c r="C1594" s="10">
        <f>'Application For TE&amp;GOTS'!$D1635</f>
        <v>0</v>
      </c>
      <c r="D1594" s="10" t="str" cm="1">
        <f t="array" aca="1" ref="D1594" ca="1">IFERROR(INDIRECT("'Application For TE&amp;GOTS'!L"&amp;'Application For TE&amp;GOTS'!S1635),"")</f>
        <v/>
      </c>
      <c r="E1594" s="10" t="e">
        <f ca="1">'Application For TE&amp;GOTS'!AF1635</f>
        <v>#VALUE!</v>
      </c>
      <c r="F1594" s="10" t="str">
        <f ca="1">IFERROR(LEFT('Application For TE&amp;GOTS'!AH1635,LEN('Application For TE&amp;GOTS'!AH1635)-2),"")</f>
        <v/>
      </c>
      <c r="G1594" s="10" t="e">
        <f ca="1">'Application For TE&amp;GOTS'!AI1635</f>
        <v>#VALUE!</v>
      </c>
      <c r="AF1594" s="10" t="str">
        <f ca="1">IF(MATCH(B1594,B$1:B1594,0)=ROW(B1594),B1594&amp;";","")</f>
        <v/>
      </c>
      <c r="AG1594" s="10" t="str">
        <f>IF(MATCH(C1594,C$1:C1594,0)=ROW(C1594),C1594&amp;";","")</f>
        <v/>
      </c>
      <c r="AH1594" s="10" t="str">
        <f ca="1">IF(MATCH(D1594,D$1:D1594,0)=ROW(D1594),D1594&amp;";","")</f>
        <v/>
      </c>
      <c r="AI1594" s="10" t="e">
        <f ca="1">IF(MATCH(E1594,E$1:E1594,0)=ROW(E1594),E1594&amp;";","")</f>
        <v>#VALUE!</v>
      </c>
    </row>
    <row r="1595" spans="1:35">
      <c r="A1595" s="10">
        <v>1574</v>
      </c>
      <c r="B1595" s="10" t="str">
        <f ca="1">'Application For TE&amp;GOTS'!X1636</f>
        <v/>
      </c>
      <c r="C1595" s="10">
        <f>'Application For TE&amp;GOTS'!$D1636</f>
        <v>0</v>
      </c>
      <c r="D1595" s="10" t="str" cm="1">
        <f t="array" aca="1" ref="D1595" ca="1">IFERROR(INDIRECT("'Application For TE&amp;GOTS'!L"&amp;'Application For TE&amp;GOTS'!S1636),"")</f>
        <v/>
      </c>
      <c r="E1595" s="10" t="e">
        <f ca="1">'Application For TE&amp;GOTS'!AF1636</f>
        <v>#VALUE!</v>
      </c>
      <c r="F1595" s="10" t="str">
        <f ca="1">IFERROR(LEFT('Application For TE&amp;GOTS'!AH1636,LEN('Application For TE&amp;GOTS'!AH1636)-2),"")</f>
        <v/>
      </c>
      <c r="G1595" s="10" t="e">
        <f ca="1">'Application For TE&amp;GOTS'!AI1636</f>
        <v>#VALUE!</v>
      </c>
      <c r="AF1595" s="10" t="str">
        <f ca="1">IF(MATCH(B1595,B$1:B1595,0)=ROW(B1595),B1595&amp;";","")</f>
        <v/>
      </c>
      <c r="AG1595" s="10" t="str">
        <f>IF(MATCH(C1595,C$1:C1595,0)=ROW(C1595),C1595&amp;";","")</f>
        <v/>
      </c>
      <c r="AH1595" s="10" t="str">
        <f ca="1">IF(MATCH(D1595,D$1:D1595,0)=ROW(D1595),D1595&amp;";","")</f>
        <v/>
      </c>
      <c r="AI1595" s="10" t="e">
        <f ca="1">IF(MATCH(E1595,E$1:E1595,0)=ROW(E1595),E1595&amp;";","")</f>
        <v>#VALUE!</v>
      </c>
    </row>
    <row r="1596" spans="1:35">
      <c r="A1596" s="10">
        <v>1575</v>
      </c>
      <c r="B1596" s="10" t="str">
        <f ca="1">'Application For TE&amp;GOTS'!X1637</f>
        <v/>
      </c>
      <c r="C1596" s="10">
        <f>'Application For TE&amp;GOTS'!$D1637</f>
        <v>0</v>
      </c>
      <c r="D1596" s="10" t="str" cm="1">
        <f t="array" aca="1" ref="D1596" ca="1">IFERROR(INDIRECT("'Application For TE&amp;GOTS'!L"&amp;'Application For TE&amp;GOTS'!S1637),"")</f>
        <v/>
      </c>
      <c r="E1596" s="10" t="e">
        <f ca="1">'Application For TE&amp;GOTS'!AF1637</f>
        <v>#VALUE!</v>
      </c>
      <c r="F1596" s="10" t="str">
        <f ca="1">IFERROR(LEFT('Application For TE&amp;GOTS'!AH1637,LEN('Application For TE&amp;GOTS'!AH1637)-2),"")</f>
        <v/>
      </c>
      <c r="G1596" s="10" t="e">
        <f ca="1">'Application For TE&amp;GOTS'!AI1637</f>
        <v>#VALUE!</v>
      </c>
      <c r="AF1596" s="10" t="str">
        <f ca="1">IF(MATCH(B1596,B$1:B1596,0)=ROW(B1596),B1596&amp;";","")</f>
        <v/>
      </c>
      <c r="AG1596" s="10" t="str">
        <f>IF(MATCH(C1596,C$1:C1596,0)=ROW(C1596),C1596&amp;";","")</f>
        <v/>
      </c>
      <c r="AH1596" s="10" t="str">
        <f ca="1">IF(MATCH(D1596,D$1:D1596,0)=ROW(D1596),D1596&amp;";","")</f>
        <v/>
      </c>
      <c r="AI1596" s="10" t="e">
        <f ca="1">IF(MATCH(E1596,E$1:E1596,0)=ROW(E1596),E1596&amp;";","")</f>
        <v>#VALUE!</v>
      </c>
    </row>
    <row r="1597" spans="1:35">
      <c r="A1597" s="10">
        <v>1576</v>
      </c>
      <c r="B1597" s="10" t="str">
        <f ca="1">'Application For TE&amp;GOTS'!X1638</f>
        <v/>
      </c>
      <c r="C1597" s="10">
        <f>'Application For TE&amp;GOTS'!$D1638</f>
        <v>0</v>
      </c>
      <c r="D1597" s="10" t="str" cm="1">
        <f t="array" aca="1" ref="D1597" ca="1">IFERROR(INDIRECT("'Application For TE&amp;GOTS'!L"&amp;'Application For TE&amp;GOTS'!S1638),"")</f>
        <v/>
      </c>
      <c r="E1597" s="10" t="e">
        <f ca="1">'Application For TE&amp;GOTS'!AF1638</f>
        <v>#VALUE!</v>
      </c>
      <c r="F1597" s="10" t="str">
        <f ca="1">IFERROR(LEFT('Application For TE&amp;GOTS'!AH1638,LEN('Application For TE&amp;GOTS'!AH1638)-2),"")</f>
        <v/>
      </c>
      <c r="G1597" s="10" t="e">
        <f ca="1">'Application For TE&amp;GOTS'!AI1638</f>
        <v>#VALUE!</v>
      </c>
      <c r="AF1597" s="10" t="str">
        <f ca="1">IF(MATCH(B1597,B$1:B1597,0)=ROW(B1597),B1597&amp;";","")</f>
        <v/>
      </c>
      <c r="AG1597" s="10" t="str">
        <f>IF(MATCH(C1597,C$1:C1597,0)=ROW(C1597),C1597&amp;";","")</f>
        <v/>
      </c>
      <c r="AH1597" s="10" t="str">
        <f ca="1">IF(MATCH(D1597,D$1:D1597,0)=ROW(D1597),D1597&amp;";","")</f>
        <v/>
      </c>
      <c r="AI1597" s="10" t="e">
        <f ca="1">IF(MATCH(E1597,E$1:E1597,0)=ROW(E1597),E1597&amp;";","")</f>
        <v>#VALUE!</v>
      </c>
    </row>
    <row r="1598" spans="1:35">
      <c r="A1598" s="10">
        <v>1577</v>
      </c>
      <c r="B1598" s="10" t="str">
        <f ca="1">'Application For TE&amp;GOTS'!X1639</f>
        <v/>
      </c>
      <c r="C1598" s="10">
        <f>'Application For TE&amp;GOTS'!$D1639</f>
        <v>0</v>
      </c>
      <c r="D1598" s="10" t="str" cm="1">
        <f t="array" aca="1" ref="D1598" ca="1">IFERROR(INDIRECT("'Application For TE&amp;GOTS'!L"&amp;'Application For TE&amp;GOTS'!S1639),"")</f>
        <v/>
      </c>
      <c r="E1598" s="10" t="e">
        <f ca="1">'Application For TE&amp;GOTS'!AF1639</f>
        <v>#VALUE!</v>
      </c>
      <c r="F1598" s="10" t="str">
        <f ca="1">IFERROR(LEFT('Application For TE&amp;GOTS'!AH1639,LEN('Application For TE&amp;GOTS'!AH1639)-2),"")</f>
        <v/>
      </c>
      <c r="G1598" s="10" t="e">
        <f ca="1">'Application For TE&amp;GOTS'!AI1639</f>
        <v>#VALUE!</v>
      </c>
      <c r="AF1598" s="10" t="str">
        <f ca="1">IF(MATCH(B1598,B$1:B1598,0)=ROW(B1598),B1598&amp;";","")</f>
        <v/>
      </c>
      <c r="AG1598" s="10" t="str">
        <f>IF(MATCH(C1598,C$1:C1598,0)=ROW(C1598),C1598&amp;";","")</f>
        <v/>
      </c>
      <c r="AH1598" s="10" t="str">
        <f ca="1">IF(MATCH(D1598,D$1:D1598,0)=ROW(D1598),D1598&amp;";","")</f>
        <v/>
      </c>
      <c r="AI1598" s="10" t="e">
        <f ca="1">IF(MATCH(E1598,E$1:E1598,0)=ROW(E1598),E1598&amp;";","")</f>
        <v>#VALUE!</v>
      </c>
    </row>
    <row r="1599" spans="1:35">
      <c r="A1599" s="10">
        <v>1578</v>
      </c>
      <c r="B1599" s="10" t="str">
        <f ca="1">'Application For TE&amp;GOTS'!X1640</f>
        <v/>
      </c>
      <c r="C1599" s="10">
        <f>'Application For TE&amp;GOTS'!$D1640</f>
        <v>0</v>
      </c>
      <c r="D1599" s="10" t="str" cm="1">
        <f t="array" aca="1" ref="D1599" ca="1">IFERROR(INDIRECT("'Application For TE&amp;GOTS'!L"&amp;'Application For TE&amp;GOTS'!S1640),"")</f>
        <v/>
      </c>
      <c r="E1599" s="10" t="e">
        <f ca="1">'Application For TE&amp;GOTS'!AF1640</f>
        <v>#VALUE!</v>
      </c>
      <c r="F1599" s="10" t="str">
        <f ca="1">IFERROR(LEFT('Application For TE&amp;GOTS'!AH1640,LEN('Application For TE&amp;GOTS'!AH1640)-2),"")</f>
        <v/>
      </c>
      <c r="G1599" s="10" t="e">
        <f ca="1">'Application For TE&amp;GOTS'!AI1640</f>
        <v>#VALUE!</v>
      </c>
      <c r="AF1599" s="10" t="str">
        <f ca="1">IF(MATCH(B1599,B$1:B1599,0)=ROW(B1599),B1599&amp;";","")</f>
        <v/>
      </c>
      <c r="AG1599" s="10" t="str">
        <f>IF(MATCH(C1599,C$1:C1599,0)=ROW(C1599),C1599&amp;";","")</f>
        <v/>
      </c>
      <c r="AH1599" s="10" t="str">
        <f ca="1">IF(MATCH(D1599,D$1:D1599,0)=ROW(D1599),D1599&amp;";","")</f>
        <v/>
      </c>
      <c r="AI1599" s="10" t="e">
        <f ca="1">IF(MATCH(E1599,E$1:E1599,0)=ROW(E1599),E1599&amp;";","")</f>
        <v>#VALUE!</v>
      </c>
    </row>
    <row r="1600" spans="1:35">
      <c r="A1600" s="10">
        <v>1579</v>
      </c>
      <c r="B1600" s="10" t="str">
        <f ca="1">'Application For TE&amp;GOTS'!X1641</f>
        <v/>
      </c>
      <c r="C1600" s="10">
        <f>'Application For TE&amp;GOTS'!$D1641</f>
        <v>0</v>
      </c>
      <c r="D1600" s="10" t="str" cm="1">
        <f t="array" aca="1" ref="D1600" ca="1">IFERROR(INDIRECT("'Application For TE&amp;GOTS'!L"&amp;'Application For TE&amp;GOTS'!S1641),"")</f>
        <v/>
      </c>
      <c r="E1600" s="10" t="e">
        <f ca="1">'Application For TE&amp;GOTS'!AF1641</f>
        <v>#VALUE!</v>
      </c>
      <c r="F1600" s="10" t="str">
        <f ca="1">IFERROR(LEFT('Application For TE&amp;GOTS'!AH1641,LEN('Application For TE&amp;GOTS'!AH1641)-2),"")</f>
        <v/>
      </c>
      <c r="G1600" s="10" t="e">
        <f ca="1">'Application For TE&amp;GOTS'!AI1641</f>
        <v>#VALUE!</v>
      </c>
      <c r="AF1600" s="10" t="str">
        <f ca="1">IF(MATCH(B1600,B$1:B1600,0)=ROW(B1600),B1600&amp;";","")</f>
        <v/>
      </c>
      <c r="AG1600" s="10" t="str">
        <f>IF(MATCH(C1600,C$1:C1600,0)=ROW(C1600),C1600&amp;";","")</f>
        <v/>
      </c>
      <c r="AH1600" s="10" t="str">
        <f ca="1">IF(MATCH(D1600,D$1:D1600,0)=ROW(D1600),D1600&amp;";","")</f>
        <v/>
      </c>
      <c r="AI1600" s="10" t="e">
        <f ca="1">IF(MATCH(E1600,E$1:E1600,0)=ROW(E1600),E1600&amp;";","")</f>
        <v>#VALUE!</v>
      </c>
    </row>
    <row r="1601" spans="1:35">
      <c r="A1601" s="10">
        <v>1580</v>
      </c>
      <c r="B1601" s="10" t="str">
        <f ca="1">'Application For TE&amp;GOTS'!X1642</f>
        <v/>
      </c>
      <c r="C1601" s="10">
        <f>'Application For TE&amp;GOTS'!$D1642</f>
        <v>0</v>
      </c>
      <c r="D1601" s="10" t="str" cm="1">
        <f t="array" aca="1" ref="D1601" ca="1">IFERROR(INDIRECT("'Application For TE&amp;GOTS'!L"&amp;'Application For TE&amp;GOTS'!S1642),"")</f>
        <v/>
      </c>
      <c r="E1601" s="10" t="e">
        <f ca="1">'Application For TE&amp;GOTS'!AF1642</f>
        <v>#VALUE!</v>
      </c>
      <c r="F1601" s="10" t="str">
        <f ca="1">IFERROR(LEFT('Application For TE&amp;GOTS'!AH1642,LEN('Application For TE&amp;GOTS'!AH1642)-2),"")</f>
        <v/>
      </c>
      <c r="G1601" s="10" t="e">
        <f ca="1">'Application For TE&amp;GOTS'!AI1642</f>
        <v>#VALUE!</v>
      </c>
      <c r="AF1601" s="10" t="str">
        <f ca="1">IF(MATCH(B1601,B$1:B1601,0)=ROW(B1601),B1601&amp;";","")</f>
        <v/>
      </c>
      <c r="AG1601" s="10" t="str">
        <f>IF(MATCH(C1601,C$1:C1601,0)=ROW(C1601),C1601&amp;";","")</f>
        <v/>
      </c>
      <c r="AH1601" s="10" t="str">
        <f ca="1">IF(MATCH(D1601,D$1:D1601,0)=ROW(D1601),D1601&amp;";","")</f>
        <v/>
      </c>
      <c r="AI1601" s="10" t="e">
        <f ca="1">IF(MATCH(E1601,E$1:E1601,0)=ROW(E1601),E1601&amp;";","")</f>
        <v>#VALUE!</v>
      </c>
    </row>
    <row r="1602" spans="1:35">
      <c r="A1602" s="10">
        <v>1581</v>
      </c>
      <c r="B1602" s="10" t="str">
        <f ca="1">'Application For TE&amp;GOTS'!X1643</f>
        <v/>
      </c>
      <c r="C1602" s="10">
        <f>'Application For TE&amp;GOTS'!$D1643</f>
        <v>0</v>
      </c>
      <c r="D1602" s="10" t="str" cm="1">
        <f t="array" aca="1" ref="D1602" ca="1">IFERROR(INDIRECT("'Application For TE&amp;GOTS'!L"&amp;'Application For TE&amp;GOTS'!S1643),"")</f>
        <v/>
      </c>
      <c r="E1602" s="10" t="e">
        <f ca="1">'Application For TE&amp;GOTS'!AF1643</f>
        <v>#VALUE!</v>
      </c>
      <c r="F1602" s="10" t="str">
        <f ca="1">IFERROR(LEFT('Application For TE&amp;GOTS'!AH1643,LEN('Application For TE&amp;GOTS'!AH1643)-2),"")</f>
        <v/>
      </c>
      <c r="G1602" s="10" t="e">
        <f ca="1">'Application For TE&amp;GOTS'!AI1643</f>
        <v>#VALUE!</v>
      </c>
      <c r="AF1602" s="10" t="str">
        <f ca="1">IF(MATCH(B1602,B$1:B1602,0)=ROW(B1602),B1602&amp;";","")</f>
        <v/>
      </c>
      <c r="AG1602" s="10" t="str">
        <f>IF(MATCH(C1602,C$1:C1602,0)=ROW(C1602),C1602&amp;";","")</f>
        <v/>
      </c>
      <c r="AH1602" s="10" t="str">
        <f ca="1">IF(MATCH(D1602,D$1:D1602,0)=ROW(D1602),D1602&amp;";","")</f>
        <v/>
      </c>
      <c r="AI1602" s="10" t="e">
        <f ca="1">IF(MATCH(E1602,E$1:E1602,0)=ROW(E1602),E1602&amp;";","")</f>
        <v>#VALUE!</v>
      </c>
    </row>
    <row r="1603" spans="1:35">
      <c r="A1603" s="10">
        <v>1582</v>
      </c>
      <c r="B1603" s="10" t="str">
        <f ca="1">'Application For TE&amp;GOTS'!X1644</f>
        <v/>
      </c>
      <c r="C1603" s="10">
        <f>'Application For TE&amp;GOTS'!$D1644</f>
        <v>0</v>
      </c>
      <c r="D1603" s="10" t="str" cm="1">
        <f t="array" aca="1" ref="D1603" ca="1">IFERROR(INDIRECT("'Application For TE&amp;GOTS'!L"&amp;'Application For TE&amp;GOTS'!S1644),"")</f>
        <v/>
      </c>
      <c r="E1603" s="10" t="e">
        <f ca="1">'Application For TE&amp;GOTS'!AF1644</f>
        <v>#VALUE!</v>
      </c>
      <c r="F1603" s="10" t="str">
        <f ca="1">IFERROR(LEFT('Application For TE&amp;GOTS'!AH1644,LEN('Application For TE&amp;GOTS'!AH1644)-2),"")</f>
        <v/>
      </c>
      <c r="G1603" s="10" t="e">
        <f ca="1">'Application For TE&amp;GOTS'!AI1644</f>
        <v>#VALUE!</v>
      </c>
      <c r="AF1603" s="10" t="str">
        <f ca="1">IF(MATCH(B1603,B$1:B1603,0)=ROW(B1603),B1603&amp;";","")</f>
        <v/>
      </c>
      <c r="AG1603" s="10" t="str">
        <f>IF(MATCH(C1603,C$1:C1603,0)=ROW(C1603),C1603&amp;";","")</f>
        <v/>
      </c>
      <c r="AH1603" s="10" t="str">
        <f ca="1">IF(MATCH(D1603,D$1:D1603,0)=ROW(D1603),D1603&amp;";","")</f>
        <v/>
      </c>
      <c r="AI1603" s="10" t="e">
        <f ca="1">IF(MATCH(E1603,E$1:E1603,0)=ROW(E1603),E1603&amp;";","")</f>
        <v>#VALUE!</v>
      </c>
    </row>
    <row r="1604" spans="1:35">
      <c r="A1604" s="10">
        <v>1583</v>
      </c>
      <c r="B1604" s="10" t="str">
        <f ca="1">'Application For TE&amp;GOTS'!X1645</f>
        <v/>
      </c>
      <c r="C1604" s="10">
        <f>'Application For TE&amp;GOTS'!$D1645</f>
        <v>0</v>
      </c>
      <c r="D1604" s="10" t="str" cm="1">
        <f t="array" aca="1" ref="D1604" ca="1">IFERROR(INDIRECT("'Application For TE&amp;GOTS'!L"&amp;'Application For TE&amp;GOTS'!S1645),"")</f>
        <v/>
      </c>
      <c r="E1604" s="10" t="e">
        <f ca="1">'Application For TE&amp;GOTS'!AF1645</f>
        <v>#VALUE!</v>
      </c>
      <c r="F1604" s="10" t="str">
        <f ca="1">IFERROR(LEFT('Application For TE&amp;GOTS'!AH1645,LEN('Application For TE&amp;GOTS'!AH1645)-2),"")</f>
        <v/>
      </c>
      <c r="G1604" s="10" t="e">
        <f ca="1">'Application For TE&amp;GOTS'!AI1645</f>
        <v>#VALUE!</v>
      </c>
      <c r="AF1604" s="10" t="str">
        <f ca="1">IF(MATCH(B1604,B$1:B1604,0)=ROW(B1604),B1604&amp;";","")</f>
        <v/>
      </c>
      <c r="AG1604" s="10" t="str">
        <f>IF(MATCH(C1604,C$1:C1604,0)=ROW(C1604),C1604&amp;";","")</f>
        <v/>
      </c>
      <c r="AH1604" s="10" t="str">
        <f ca="1">IF(MATCH(D1604,D$1:D1604,0)=ROW(D1604),D1604&amp;";","")</f>
        <v/>
      </c>
      <c r="AI1604" s="10" t="e">
        <f ca="1">IF(MATCH(E1604,E$1:E1604,0)=ROW(E1604),E1604&amp;";","")</f>
        <v>#VALUE!</v>
      </c>
    </row>
    <row r="1605" spans="1:35">
      <c r="A1605" s="10">
        <v>1584</v>
      </c>
      <c r="B1605" s="10" t="str">
        <f ca="1">'Application For TE&amp;GOTS'!X1646</f>
        <v/>
      </c>
      <c r="C1605" s="10">
        <f>'Application For TE&amp;GOTS'!$D1646</f>
        <v>0</v>
      </c>
      <c r="D1605" s="10" t="str" cm="1">
        <f t="array" aca="1" ref="D1605" ca="1">IFERROR(INDIRECT("'Application For TE&amp;GOTS'!L"&amp;'Application For TE&amp;GOTS'!S1646),"")</f>
        <v/>
      </c>
      <c r="E1605" s="10" t="e">
        <f ca="1">'Application For TE&amp;GOTS'!AF1646</f>
        <v>#VALUE!</v>
      </c>
      <c r="F1605" s="10" t="str">
        <f ca="1">IFERROR(LEFT('Application For TE&amp;GOTS'!AH1646,LEN('Application For TE&amp;GOTS'!AH1646)-2),"")</f>
        <v/>
      </c>
      <c r="G1605" s="10" t="e">
        <f ca="1">'Application For TE&amp;GOTS'!AI1646</f>
        <v>#VALUE!</v>
      </c>
      <c r="AF1605" s="10" t="str">
        <f ca="1">IF(MATCH(B1605,B$1:B1605,0)=ROW(B1605),B1605&amp;";","")</f>
        <v/>
      </c>
      <c r="AG1605" s="10" t="str">
        <f>IF(MATCH(C1605,C$1:C1605,0)=ROW(C1605),C1605&amp;";","")</f>
        <v/>
      </c>
      <c r="AH1605" s="10" t="str">
        <f ca="1">IF(MATCH(D1605,D$1:D1605,0)=ROW(D1605),D1605&amp;";","")</f>
        <v/>
      </c>
      <c r="AI1605" s="10" t="e">
        <f ca="1">IF(MATCH(E1605,E$1:E1605,0)=ROW(E1605),E1605&amp;";","")</f>
        <v>#VALUE!</v>
      </c>
    </row>
    <row r="1606" spans="1:35">
      <c r="A1606" s="10">
        <v>1585</v>
      </c>
      <c r="B1606" s="10" t="str">
        <f ca="1">'Application For TE&amp;GOTS'!X1647</f>
        <v/>
      </c>
      <c r="C1606" s="10">
        <f>'Application For TE&amp;GOTS'!$D1647</f>
        <v>0</v>
      </c>
      <c r="D1606" s="10" t="str" cm="1">
        <f t="array" aca="1" ref="D1606" ca="1">IFERROR(INDIRECT("'Application For TE&amp;GOTS'!L"&amp;'Application For TE&amp;GOTS'!S1647),"")</f>
        <v/>
      </c>
      <c r="E1606" s="10" t="e">
        <f ca="1">'Application For TE&amp;GOTS'!AF1647</f>
        <v>#VALUE!</v>
      </c>
      <c r="F1606" s="10" t="str">
        <f ca="1">IFERROR(LEFT('Application For TE&amp;GOTS'!AH1647,LEN('Application For TE&amp;GOTS'!AH1647)-2),"")</f>
        <v/>
      </c>
      <c r="G1606" s="10" t="e">
        <f ca="1">'Application For TE&amp;GOTS'!AI1647</f>
        <v>#VALUE!</v>
      </c>
      <c r="AF1606" s="10" t="str">
        <f ca="1">IF(MATCH(B1606,B$1:B1606,0)=ROW(B1606),B1606&amp;";","")</f>
        <v/>
      </c>
      <c r="AG1606" s="10" t="str">
        <f>IF(MATCH(C1606,C$1:C1606,0)=ROW(C1606),C1606&amp;";","")</f>
        <v/>
      </c>
      <c r="AH1606" s="10" t="str">
        <f ca="1">IF(MATCH(D1606,D$1:D1606,0)=ROW(D1606),D1606&amp;";","")</f>
        <v/>
      </c>
      <c r="AI1606" s="10" t="e">
        <f ca="1">IF(MATCH(E1606,E$1:E1606,0)=ROW(E1606),E1606&amp;";","")</f>
        <v>#VALUE!</v>
      </c>
    </row>
    <row r="1607" spans="1:35">
      <c r="A1607" s="10">
        <v>1586</v>
      </c>
      <c r="B1607" s="10" t="str">
        <f ca="1">'Application For TE&amp;GOTS'!X1648</f>
        <v/>
      </c>
      <c r="C1607" s="10">
        <f>'Application For TE&amp;GOTS'!$D1648</f>
        <v>0</v>
      </c>
      <c r="D1607" s="10" t="str" cm="1">
        <f t="array" aca="1" ref="D1607" ca="1">IFERROR(INDIRECT("'Application For TE&amp;GOTS'!L"&amp;'Application For TE&amp;GOTS'!S1648),"")</f>
        <v/>
      </c>
      <c r="E1607" s="10" t="e">
        <f ca="1">'Application For TE&amp;GOTS'!AF1648</f>
        <v>#VALUE!</v>
      </c>
      <c r="F1607" s="10" t="str">
        <f ca="1">IFERROR(LEFT('Application For TE&amp;GOTS'!AH1648,LEN('Application For TE&amp;GOTS'!AH1648)-2),"")</f>
        <v/>
      </c>
      <c r="G1607" s="10" t="e">
        <f ca="1">'Application For TE&amp;GOTS'!AI1648</f>
        <v>#VALUE!</v>
      </c>
      <c r="AF1607" s="10" t="str">
        <f ca="1">IF(MATCH(B1607,B$1:B1607,0)=ROW(B1607),B1607&amp;";","")</f>
        <v/>
      </c>
      <c r="AG1607" s="10" t="str">
        <f>IF(MATCH(C1607,C$1:C1607,0)=ROW(C1607),C1607&amp;";","")</f>
        <v/>
      </c>
      <c r="AH1607" s="10" t="str">
        <f ca="1">IF(MATCH(D1607,D$1:D1607,0)=ROW(D1607),D1607&amp;";","")</f>
        <v/>
      </c>
      <c r="AI1607" s="10" t="e">
        <f ca="1">IF(MATCH(E1607,E$1:E1607,0)=ROW(E1607),E1607&amp;";","")</f>
        <v>#VALUE!</v>
      </c>
    </row>
    <row r="1608" spans="1:35">
      <c r="A1608" s="10">
        <v>1587</v>
      </c>
      <c r="B1608" s="10" t="str">
        <f ca="1">'Application For TE&amp;GOTS'!X1649</f>
        <v/>
      </c>
      <c r="C1608" s="10">
        <f>'Application For TE&amp;GOTS'!$D1649</f>
        <v>0</v>
      </c>
      <c r="D1608" s="10" t="str" cm="1">
        <f t="array" aca="1" ref="D1608" ca="1">IFERROR(INDIRECT("'Application For TE&amp;GOTS'!L"&amp;'Application For TE&amp;GOTS'!S1649),"")</f>
        <v/>
      </c>
      <c r="E1608" s="10" t="e">
        <f ca="1">'Application For TE&amp;GOTS'!AF1649</f>
        <v>#VALUE!</v>
      </c>
      <c r="F1608" s="10" t="str">
        <f ca="1">IFERROR(LEFT('Application For TE&amp;GOTS'!AH1649,LEN('Application For TE&amp;GOTS'!AH1649)-2),"")</f>
        <v/>
      </c>
      <c r="G1608" s="10" t="e">
        <f ca="1">'Application For TE&amp;GOTS'!AI1649</f>
        <v>#VALUE!</v>
      </c>
      <c r="AF1608" s="10" t="str">
        <f ca="1">IF(MATCH(B1608,B$1:B1608,0)=ROW(B1608),B1608&amp;";","")</f>
        <v/>
      </c>
      <c r="AG1608" s="10" t="str">
        <f>IF(MATCH(C1608,C$1:C1608,0)=ROW(C1608),C1608&amp;";","")</f>
        <v/>
      </c>
      <c r="AH1608" s="10" t="str">
        <f ca="1">IF(MATCH(D1608,D$1:D1608,0)=ROW(D1608),D1608&amp;";","")</f>
        <v/>
      </c>
      <c r="AI1608" s="10" t="e">
        <f ca="1">IF(MATCH(E1608,E$1:E1608,0)=ROW(E1608),E1608&amp;";","")</f>
        <v>#VALUE!</v>
      </c>
    </row>
    <row r="1609" spans="1:35">
      <c r="A1609" s="10">
        <v>1588</v>
      </c>
      <c r="B1609" s="10" t="str">
        <f ca="1">'Application For TE&amp;GOTS'!X1650</f>
        <v/>
      </c>
      <c r="C1609" s="10">
        <f>'Application For TE&amp;GOTS'!$D1650</f>
        <v>0</v>
      </c>
      <c r="D1609" s="10" t="str" cm="1">
        <f t="array" aca="1" ref="D1609" ca="1">IFERROR(INDIRECT("'Application For TE&amp;GOTS'!L"&amp;'Application For TE&amp;GOTS'!S1650),"")</f>
        <v/>
      </c>
      <c r="E1609" s="10" t="e">
        <f ca="1">'Application For TE&amp;GOTS'!AF1650</f>
        <v>#VALUE!</v>
      </c>
      <c r="F1609" s="10" t="str">
        <f ca="1">IFERROR(LEFT('Application For TE&amp;GOTS'!AH1650,LEN('Application For TE&amp;GOTS'!AH1650)-2),"")</f>
        <v/>
      </c>
      <c r="G1609" s="10" t="e">
        <f ca="1">'Application For TE&amp;GOTS'!AI1650</f>
        <v>#VALUE!</v>
      </c>
      <c r="AF1609" s="10" t="str">
        <f ca="1">IF(MATCH(B1609,B$1:B1609,0)=ROW(B1609),B1609&amp;";","")</f>
        <v/>
      </c>
      <c r="AG1609" s="10" t="str">
        <f>IF(MATCH(C1609,C$1:C1609,0)=ROW(C1609),C1609&amp;";","")</f>
        <v/>
      </c>
      <c r="AH1609" s="10" t="str">
        <f ca="1">IF(MATCH(D1609,D$1:D1609,0)=ROW(D1609),D1609&amp;";","")</f>
        <v/>
      </c>
      <c r="AI1609" s="10" t="e">
        <f ca="1">IF(MATCH(E1609,E$1:E1609,0)=ROW(E1609),E1609&amp;";","")</f>
        <v>#VALUE!</v>
      </c>
    </row>
    <row r="1610" spans="1:35">
      <c r="A1610" s="10">
        <v>1589</v>
      </c>
      <c r="B1610" s="10" t="str">
        <f ca="1">'Application For TE&amp;GOTS'!X1651</f>
        <v/>
      </c>
      <c r="C1610" s="10">
        <f>'Application For TE&amp;GOTS'!$D1651</f>
        <v>0</v>
      </c>
      <c r="D1610" s="10" t="str" cm="1">
        <f t="array" aca="1" ref="D1610" ca="1">IFERROR(INDIRECT("'Application For TE&amp;GOTS'!L"&amp;'Application For TE&amp;GOTS'!S1651),"")</f>
        <v/>
      </c>
      <c r="E1610" s="10" t="e">
        <f ca="1">'Application For TE&amp;GOTS'!AF1651</f>
        <v>#VALUE!</v>
      </c>
      <c r="F1610" s="10" t="str">
        <f ca="1">IFERROR(LEFT('Application For TE&amp;GOTS'!AH1651,LEN('Application For TE&amp;GOTS'!AH1651)-2),"")</f>
        <v/>
      </c>
      <c r="G1610" s="10" t="e">
        <f ca="1">'Application For TE&amp;GOTS'!AI1651</f>
        <v>#VALUE!</v>
      </c>
      <c r="AF1610" s="10" t="str">
        <f ca="1">IF(MATCH(B1610,B$1:B1610,0)=ROW(B1610),B1610&amp;";","")</f>
        <v/>
      </c>
      <c r="AG1610" s="10" t="str">
        <f>IF(MATCH(C1610,C$1:C1610,0)=ROW(C1610),C1610&amp;";","")</f>
        <v/>
      </c>
      <c r="AH1610" s="10" t="str">
        <f ca="1">IF(MATCH(D1610,D$1:D1610,0)=ROW(D1610),D1610&amp;";","")</f>
        <v/>
      </c>
      <c r="AI1610" s="10" t="e">
        <f ca="1">IF(MATCH(E1610,E$1:E1610,0)=ROW(E1610),E1610&amp;";","")</f>
        <v>#VALUE!</v>
      </c>
    </row>
    <row r="1611" spans="1:35">
      <c r="A1611" s="10">
        <v>1590</v>
      </c>
      <c r="B1611" s="10" t="str">
        <f ca="1">'Application For TE&amp;GOTS'!X1652</f>
        <v/>
      </c>
      <c r="C1611" s="10">
        <f>'Application For TE&amp;GOTS'!$D1652</f>
        <v>0</v>
      </c>
      <c r="D1611" s="10" t="str" cm="1">
        <f t="array" aca="1" ref="D1611" ca="1">IFERROR(INDIRECT("'Application For TE&amp;GOTS'!L"&amp;'Application For TE&amp;GOTS'!S1652),"")</f>
        <v/>
      </c>
      <c r="E1611" s="10" t="e">
        <f ca="1">'Application For TE&amp;GOTS'!AF1652</f>
        <v>#VALUE!</v>
      </c>
      <c r="F1611" s="10" t="str">
        <f ca="1">IFERROR(LEFT('Application For TE&amp;GOTS'!AH1652,LEN('Application For TE&amp;GOTS'!AH1652)-2),"")</f>
        <v/>
      </c>
      <c r="G1611" s="10" t="e">
        <f ca="1">'Application For TE&amp;GOTS'!AI1652</f>
        <v>#VALUE!</v>
      </c>
      <c r="AF1611" s="10" t="str">
        <f ca="1">IF(MATCH(B1611,B$1:B1611,0)=ROW(B1611),B1611&amp;";","")</f>
        <v/>
      </c>
      <c r="AG1611" s="10" t="str">
        <f>IF(MATCH(C1611,C$1:C1611,0)=ROW(C1611),C1611&amp;";","")</f>
        <v/>
      </c>
      <c r="AH1611" s="10" t="str">
        <f ca="1">IF(MATCH(D1611,D$1:D1611,0)=ROW(D1611),D1611&amp;";","")</f>
        <v/>
      </c>
      <c r="AI1611" s="10" t="e">
        <f ca="1">IF(MATCH(E1611,E$1:E1611,0)=ROW(E1611),E1611&amp;";","")</f>
        <v>#VALUE!</v>
      </c>
    </row>
    <row r="1612" spans="1:35">
      <c r="A1612" s="10">
        <v>1591</v>
      </c>
      <c r="B1612" s="10" t="str">
        <f ca="1">'Application For TE&amp;GOTS'!X1653</f>
        <v/>
      </c>
      <c r="C1612" s="10">
        <f>'Application For TE&amp;GOTS'!$D1653</f>
        <v>0</v>
      </c>
      <c r="D1612" s="10" t="str" cm="1">
        <f t="array" aca="1" ref="D1612" ca="1">IFERROR(INDIRECT("'Application For TE&amp;GOTS'!L"&amp;'Application For TE&amp;GOTS'!S1653),"")</f>
        <v/>
      </c>
      <c r="E1612" s="10" t="e">
        <f ca="1">'Application For TE&amp;GOTS'!AF1653</f>
        <v>#VALUE!</v>
      </c>
      <c r="F1612" s="10" t="str">
        <f ca="1">IFERROR(LEFT('Application For TE&amp;GOTS'!AH1653,LEN('Application For TE&amp;GOTS'!AH1653)-2),"")</f>
        <v/>
      </c>
      <c r="G1612" s="10" t="e">
        <f ca="1">'Application For TE&amp;GOTS'!AI1653</f>
        <v>#VALUE!</v>
      </c>
      <c r="AF1612" s="10" t="str">
        <f ca="1">IF(MATCH(B1612,B$1:B1612,0)=ROW(B1612),B1612&amp;";","")</f>
        <v/>
      </c>
      <c r="AG1612" s="10" t="str">
        <f>IF(MATCH(C1612,C$1:C1612,0)=ROW(C1612),C1612&amp;";","")</f>
        <v/>
      </c>
      <c r="AH1612" s="10" t="str">
        <f ca="1">IF(MATCH(D1612,D$1:D1612,0)=ROW(D1612),D1612&amp;";","")</f>
        <v/>
      </c>
      <c r="AI1612" s="10" t="e">
        <f ca="1">IF(MATCH(E1612,E$1:E1612,0)=ROW(E1612),E1612&amp;";","")</f>
        <v>#VALUE!</v>
      </c>
    </row>
    <row r="1613" spans="1:35">
      <c r="A1613" s="10">
        <v>1592</v>
      </c>
      <c r="B1613" s="10" t="str">
        <f ca="1">'Application For TE&amp;GOTS'!X1654</f>
        <v/>
      </c>
      <c r="C1613" s="10">
        <f>'Application For TE&amp;GOTS'!$D1654</f>
        <v>0</v>
      </c>
      <c r="D1613" s="10" t="str" cm="1">
        <f t="array" aca="1" ref="D1613" ca="1">IFERROR(INDIRECT("'Application For TE&amp;GOTS'!L"&amp;'Application For TE&amp;GOTS'!S1654),"")</f>
        <v/>
      </c>
      <c r="E1613" s="10" t="e">
        <f ca="1">'Application For TE&amp;GOTS'!AF1654</f>
        <v>#VALUE!</v>
      </c>
      <c r="F1613" s="10" t="str">
        <f ca="1">IFERROR(LEFT('Application For TE&amp;GOTS'!AH1654,LEN('Application For TE&amp;GOTS'!AH1654)-2),"")</f>
        <v/>
      </c>
      <c r="G1613" s="10" t="e">
        <f ca="1">'Application For TE&amp;GOTS'!AI1654</f>
        <v>#VALUE!</v>
      </c>
      <c r="AF1613" s="10" t="str">
        <f ca="1">IF(MATCH(B1613,B$1:B1613,0)=ROW(B1613),B1613&amp;";","")</f>
        <v/>
      </c>
      <c r="AG1613" s="10" t="str">
        <f>IF(MATCH(C1613,C$1:C1613,0)=ROW(C1613),C1613&amp;";","")</f>
        <v/>
      </c>
      <c r="AH1613" s="10" t="str">
        <f ca="1">IF(MATCH(D1613,D$1:D1613,0)=ROW(D1613),D1613&amp;";","")</f>
        <v/>
      </c>
      <c r="AI1613" s="10" t="e">
        <f ca="1">IF(MATCH(E1613,E$1:E1613,0)=ROW(E1613),E1613&amp;";","")</f>
        <v>#VALUE!</v>
      </c>
    </row>
    <row r="1614" spans="1:35">
      <c r="A1614" s="10">
        <v>1593</v>
      </c>
      <c r="B1614" s="10" t="str">
        <f ca="1">'Application For TE&amp;GOTS'!X1655</f>
        <v/>
      </c>
      <c r="C1614" s="10">
        <f>'Application For TE&amp;GOTS'!$D1655</f>
        <v>0</v>
      </c>
      <c r="D1614" s="10" t="str" cm="1">
        <f t="array" aca="1" ref="D1614" ca="1">IFERROR(INDIRECT("'Application For TE&amp;GOTS'!L"&amp;'Application For TE&amp;GOTS'!S1655),"")</f>
        <v/>
      </c>
      <c r="E1614" s="10" t="e">
        <f ca="1">'Application For TE&amp;GOTS'!AF1655</f>
        <v>#VALUE!</v>
      </c>
      <c r="F1614" s="10" t="str">
        <f ca="1">IFERROR(LEFT('Application For TE&amp;GOTS'!AH1655,LEN('Application For TE&amp;GOTS'!AH1655)-2),"")</f>
        <v/>
      </c>
      <c r="G1614" s="10" t="e">
        <f ca="1">'Application For TE&amp;GOTS'!AI1655</f>
        <v>#VALUE!</v>
      </c>
      <c r="AF1614" s="10" t="str">
        <f ca="1">IF(MATCH(B1614,B$1:B1614,0)=ROW(B1614),B1614&amp;";","")</f>
        <v/>
      </c>
      <c r="AG1614" s="10" t="str">
        <f>IF(MATCH(C1614,C$1:C1614,0)=ROW(C1614),C1614&amp;";","")</f>
        <v/>
      </c>
      <c r="AH1614" s="10" t="str">
        <f ca="1">IF(MATCH(D1614,D$1:D1614,0)=ROW(D1614),D1614&amp;";","")</f>
        <v/>
      </c>
      <c r="AI1614" s="10" t="e">
        <f ca="1">IF(MATCH(E1614,E$1:E1614,0)=ROW(E1614),E1614&amp;";","")</f>
        <v>#VALUE!</v>
      </c>
    </row>
    <row r="1615" spans="1:35">
      <c r="A1615" s="10">
        <v>1594</v>
      </c>
      <c r="B1615" s="10" t="str">
        <f ca="1">'Application For TE&amp;GOTS'!X1656</f>
        <v/>
      </c>
      <c r="C1615" s="10">
        <f>'Application For TE&amp;GOTS'!$D1656</f>
        <v>0</v>
      </c>
      <c r="D1615" s="10" t="str" cm="1">
        <f t="array" aca="1" ref="D1615" ca="1">IFERROR(INDIRECT("'Application For TE&amp;GOTS'!L"&amp;'Application For TE&amp;GOTS'!S1656),"")</f>
        <v/>
      </c>
      <c r="E1615" s="10" t="e">
        <f ca="1">'Application For TE&amp;GOTS'!AF1656</f>
        <v>#VALUE!</v>
      </c>
      <c r="F1615" s="10" t="str">
        <f ca="1">IFERROR(LEFT('Application For TE&amp;GOTS'!AH1656,LEN('Application For TE&amp;GOTS'!AH1656)-2),"")</f>
        <v/>
      </c>
      <c r="G1615" s="10" t="e">
        <f ca="1">'Application For TE&amp;GOTS'!AI1656</f>
        <v>#VALUE!</v>
      </c>
      <c r="AF1615" s="10" t="str">
        <f ca="1">IF(MATCH(B1615,B$1:B1615,0)=ROW(B1615),B1615&amp;";","")</f>
        <v/>
      </c>
      <c r="AG1615" s="10" t="str">
        <f>IF(MATCH(C1615,C$1:C1615,0)=ROW(C1615),C1615&amp;";","")</f>
        <v/>
      </c>
      <c r="AH1615" s="10" t="str">
        <f ca="1">IF(MATCH(D1615,D$1:D1615,0)=ROW(D1615),D1615&amp;";","")</f>
        <v/>
      </c>
      <c r="AI1615" s="10" t="e">
        <f ca="1">IF(MATCH(E1615,E$1:E1615,0)=ROW(E1615),E1615&amp;";","")</f>
        <v>#VALUE!</v>
      </c>
    </row>
    <row r="1616" spans="1:35">
      <c r="A1616" s="10">
        <v>1595</v>
      </c>
      <c r="B1616" s="10" t="str">
        <f ca="1">'Application For TE&amp;GOTS'!X1657</f>
        <v/>
      </c>
      <c r="C1616" s="10">
        <f>'Application For TE&amp;GOTS'!$D1657</f>
        <v>0</v>
      </c>
      <c r="D1616" s="10" t="str" cm="1">
        <f t="array" aca="1" ref="D1616" ca="1">IFERROR(INDIRECT("'Application For TE&amp;GOTS'!L"&amp;'Application For TE&amp;GOTS'!S1657),"")</f>
        <v/>
      </c>
      <c r="E1616" s="10" t="e">
        <f ca="1">'Application For TE&amp;GOTS'!AF1657</f>
        <v>#VALUE!</v>
      </c>
      <c r="F1616" s="10" t="str">
        <f ca="1">IFERROR(LEFT('Application For TE&amp;GOTS'!AH1657,LEN('Application For TE&amp;GOTS'!AH1657)-2),"")</f>
        <v/>
      </c>
      <c r="G1616" s="10" t="e">
        <f ca="1">'Application For TE&amp;GOTS'!AI1657</f>
        <v>#VALUE!</v>
      </c>
      <c r="AF1616" s="10" t="str">
        <f ca="1">IF(MATCH(B1616,B$1:B1616,0)=ROW(B1616),B1616&amp;";","")</f>
        <v/>
      </c>
      <c r="AG1616" s="10" t="str">
        <f>IF(MATCH(C1616,C$1:C1616,0)=ROW(C1616),C1616&amp;";","")</f>
        <v/>
      </c>
      <c r="AH1616" s="10" t="str">
        <f ca="1">IF(MATCH(D1616,D$1:D1616,0)=ROW(D1616),D1616&amp;";","")</f>
        <v/>
      </c>
      <c r="AI1616" s="10" t="e">
        <f ca="1">IF(MATCH(E1616,E$1:E1616,0)=ROW(E1616),E1616&amp;";","")</f>
        <v>#VALUE!</v>
      </c>
    </row>
    <row r="1617" spans="1:35">
      <c r="A1617" s="10">
        <v>1596</v>
      </c>
      <c r="B1617" s="10" t="str">
        <f ca="1">'Application For TE&amp;GOTS'!X1658</f>
        <v/>
      </c>
      <c r="C1617" s="10">
        <f>'Application For TE&amp;GOTS'!$D1658</f>
        <v>0</v>
      </c>
      <c r="D1617" s="10" t="str" cm="1">
        <f t="array" aca="1" ref="D1617" ca="1">IFERROR(INDIRECT("'Application For TE&amp;GOTS'!L"&amp;'Application For TE&amp;GOTS'!S1658),"")</f>
        <v/>
      </c>
      <c r="E1617" s="10" t="e">
        <f ca="1">'Application For TE&amp;GOTS'!AF1658</f>
        <v>#VALUE!</v>
      </c>
      <c r="F1617" s="10" t="str">
        <f ca="1">IFERROR(LEFT('Application For TE&amp;GOTS'!AH1658,LEN('Application For TE&amp;GOTS'!AH1658)-2),"")</f>
        <v/>
      </c>
      <c r="G1617" s="10" t="e">
        <f ca="1">'Application For TE&amp;GOTS'!AI1658</f>
        <v>#VALUE!</v>
      </c>
      <c r="AF1617" s="10" t="str">
        <f ca="1">IF(MATCH(B1617,B$1:B1617,0)=ROW(B1617),B1617&amp;";","")</f>
        <v/>
      </c>
      <c r="AG1617" s="10" t="str">
        <f>IF(MATCH(C1617,C$1:C1617,0)=ROW(C1617),C1617&amp;";","")</f>
        <v/>
      </c>
      <c r="AH1617" s="10" t="str">
        <f ca="1">IF(MATCH(D1617,D$1:D1617,0)=ROW(D1617),D1617&amp;";","")</f>
        <v/>
      </c>
      <c r="AI1617" s="10" t="e">
        <f ca="1">IF(MATCH(E1617,E$1:E1617,0)=ROW(E1617),E1617&amp;";","")</f>
        <v>#VALUE!</v>
      </c>
    </row>
    <row r="1618" spans="1:35">
      <c r="A1618" s="10">
        <v>1597</v>
      </c>
      <c r="B1618" s="10" t="str">
        <f ca="1">'Application For TE&amp;GOTS'!X1659</f>
        <v/>
      </c>
      <c r="C1618" s="10">
        <f>'Application For TE&amp;GOTS'!$D1659</f>
        <v>0</v>
      </c>
      <c r="D1618" s="10" t="str" cm="1">
        <f t="array" aca="1" ref="D1618" ca="1">IFERROR(INDIRECT("'Application For TE&amp;GOTS'!L"&amp;'Application For TE&amp;GOTS'!S1659),"")</f>
        <v/>
      </c>
      <c r="E1618" s="10" t="e">
        <f ca="1">'Application For TE&amp;GOTS'!AF1659</f>
        <v>#VALUE!</v>
      </c>
      <c r="F1618" s="10" t="str">
        <f ca="1">IFERROR(LEFT('Application For TE&amp;GOTS'!AH1659,LEN('Application For TE&amp;GOTS'!AH1659)-2),"")</f>
        <v/>
      </c>
      <c r="G1618" s="10" t="e">
        <f ca="1">'Application For TE&amp;GOTS'!AI1659</f>
        <v>#VALUE!</v>
      </c>
      <c r="AF1618" s="10" t="str">
        <f ca="1">IF(MATCH(B1618,B$1:B1618,0)=ROW(B1618),B1618&amp;";","")</f>
        <v/>
      </c>
      <c r="AG1618" s="10" t="str">
        <f>IF(MATCH(C1618,C$1:C1618,0)=ROW(C1618),C1618&amp;";","")</f>
        <v/>
      </c>
      <c r="AH1618" s="10" t="str">
        <f ca="1">IF(MATCH(D1618,D$1:D1618,0)=ROW(D1618),D1618&amp;";","")</f>
        <v/>
      </c>
      <c r="AI1618" s="10" t="e">
        <f ca="1">IF(MATCH(E1618,E$1:E1618,0)=ROW(E1618),E1618&amp;";","")</f>
        <v>#VALUE!</v>
      </c>
    </row>
    <row r="1619" spans="1:35">
      <c r="A1619" s="10">
        <v>1598</v>
      </c>
      <c r="B1619" s="10" t="str">
        <f ca="1">'Application For TE&amp;GOTS'!X1660</f>
        <v/>
      </c>
      <c r="C1619" s="10">
        <f>'Application For TE&amp;GOTS'!$D1660</f>
        <v>0</v>
      </c>
      <c r="D1619" s="10" t="str" cm="1">
        <f t="array" aca="1" ref="D1619" ca="1">IFERROR(INDIRECT("'Application For TE&amp;GOTS'!L"&amp;'Application For TE&amp;GOTS'!S1660),"")</f>
        <v/>
      </c>
      <c r="E1619" s="10" t="e">
        <f ca="1">'Application For TE&amp;GOTS'!AF1660</f>
        <v>#VALUE!</v>
      </c>
      <c r="F1619" s="10" t="str">
        <f ca="1">IFERROR(LEFT('Application For TE&amp;GOTS'!AH1660,LEN('Application For TE&amp;GOTS'!AH1660)-2),"")</f>
        <v/>
      </c>
      <c r="G1619" s="10" t="e">
        <f ca="1">'Application For TE&amp;GOTS'!AI1660</f>
        <v>#VALUE!</v>
      </c>
      <c r="AF1619" s="10" t="str">
        <f ca="1">IF(MATCH(B1619,B$1:B1619,0)=ROW(B1619),B1619&amp;";","")</f>
        <v/>
      </c>
      <c r="AG1619" s="10" t="str">
        <f>IF(MATCH(C1619,C$1:C1619,0)=ROW(C1619),C1619&amp;";","")</f>
        <v/>
      </c>
      <c r="AH1619" s="10" t="str">
        <f ca="1">IF(MATCH(D1619,D$1:D1619,0)=ROW(D1619),D1619&amp;";","")</f>
        <v/>
      </c>
      <c r="AI1619" s="10" t="e">
        <f ca="1">IF(MATCH(E1619,E$1:E1619,0)=ROW(E1619),E1619&amp;";","")</f>
        <v>#VALUE!</v>
      </c>
    </row>
    <row r="1620" spans="1:35">
      <c r="A1620" s="10">
        <v>1599</v>
      </c>
      <c r="B1620" s="10" t="str">
        <f ca="1">'Application For TE&amp;GOTS'!X1661</f>
        <v/>
      </c>
      <c r="C1620" s="10">
        <f>'Application For TE&amp;GOTS'!$D1661</f>
        <v>0</v>
      </c>
      <c r="D1620" s="10" t="str" cm="1">
        <f t="array" aca="1" ref="D1620" ca="1">IFERROR(INDIRECT("'Application For TE&amp;GOTS'!L"&amp;'Application For TE&amp;GOTS'!S1661),"")</f>
        <v/>
      </c>
      <c r="E1620" s="10" t="e">
        <f ca="1">'Application For TE&amp;GOTS'!AF1661</f>
        <v>#VALUE!</v>
      </c>
      <c r="F1620" s="10" t="str">
        <f ca="1">IFERROR(LEFT('Application For TE&amp;GOTS'!AH1661,LEN('Application For TE&amp;GOTS'!AH1661)-2),"")</f>
        <v/>
      </c>
      <c r="G1620" s="10" t="e">
        <f ca="1">'Application For TE&amp;GOTS'!AI1661</f>
        <v>#VALUE!</v>
      </c>
      <c r="AF1620" s="10" t="str">
        <f ca="1">IF(MATCH(B1620,B$1:B1620,0)=ROW(B1620),B1620&amp;";","")</f>
        <v/>
      </c>
      <c r="AG1620" s="10" t="str">
        <f>IF(MATCH(C1620,C$1:C1620,0)=ROW(C1620),C1620&amp;";","")</f>
        <v/>
      </c>
      <c r="AH1620" s="10" t="str">
        <f ca="1">IF(MATCH(D1620,D$1:D1620,0)=ROW(D1620),D1620&amp;";","")</f>
        <v/>
      </c>
      <c r="AI1620" s="10" t="e">
        <f ca="1">IF(MATCH(E1620,E$1:E1620,0)=ROW(E1620),E1620&amp;";","")</f>
        <v>#VALUE!</v>
      </c>
    </row>
    <row r="1621" spans="1:35">
      <c r="A1621" s="10">
        <v>1600</v>
      </c>
      <c r="B1621" s="10" t="str">
        <f ca="1">'Application For TE&amp;GOTS'!X1662</f>
        <v/>
      </c>
      <c r="C1621" s="10">
        <f>'Application For TE&amp;GOTS'!$D1662</f>
        <v>0</v>
      </c>
      <c r="D1621" s="10" t="str" cm="1">
        <f t="array" aca="1" ref="D1621" ca="1">IFERROR(INDIRECT("'Application For TE&amp;GOTS'!L"&amp;'Application For TE&amp;GOTS'!S1662),"")</f>
        <v/>
      </c>
      <c r="E1621" s="10" t="e">
        <f ca="1">'Application For TE&amp;GOTS'!AF1662</f>
        <v>#VALUE!</v>
      </c>
      <c r="F1621" s="10" t="str">
        <f ca="1">IFERROR(LEFT('Application For TE&amp;GOTS'!AH1662,LEN('Application For TE&amp;GOTS'!AH1662)-2),"")</f>
        <v/>
      </c>
      <c r="G1621" s="10" t="e">
        <f ca="1">'Application For TE&amp;GOTS'!AI1662</f>
        <v>#VALUE!</v>
      </c>
      <c r="AF1621" s="10" t="str">
        <f ca="1">IF(MATCH(B1621,B$1:B1621,0)=ROW(B1621),B1621&amp;";","")</f>
        <v/>
      </c>
      <c r="AG1621" s="10" t="str">
        <f>IF(MATCH(C1621,C$1:C1621,0)=ROW(C1621),C1621&amp;";","")</f>
        <v/>
      </c>
      <c r="AH1621" s="10" t="str">
        <f ca="1">IF(MATCH(D1621,D$1:D1621,0)=ROW(D1621),D1621&amp;";","")</f>
        <v/>
      </c>
      <c r="AI1621" s="10" t="e">
        <f ca="1">IF(MATCH(E1621,E$1:E1621,0)=ROW(E1621),E1621&amp;";","")</f>
        <v>#VALUE!</v>
      </c>
    </row>
    <row r="1622" spans="1:35">
      <c r="A1622" s="10">
        <v>1601</v>
      </c>
      <c r="B1622" s="10" t="str">
        <f ca="1">'Application For TE&amp;GOTS'!X1663</f>
        <v/>
      </c>
      <c r="C1622" s="10">
        <f>'Application For TE&amp;GOTS'!$D1663</f>
        <v>0</v>
      </c>
      <c r="D1622" s="10" t="str" cm="1">
        <f t="array" aca="1" ref="D1622" ca="1">IFERROR(INDIRECT("'Application For TE&amp;GOTS'!L"&amp;'Application For TE&amp;GOTS'!S1663),"")</f>
        <v/>
      </c>
      <c r="E1622" s="10" t="e">
        <f ca="1">'Application For TE&amp;GOTS'!AF1663</f>
        <v>#VALUE!</v>
      </c>
      <c r="F1622" s="10" t="str">
        <f ca="1">IFERROR(LEFT('Application For TE&amp;GOTS'!AH1663,LEN('Application For TE&amp;GOTS'!AH1663)-2),"")</f>
        <v/>
      </c>
      <c r="G1622" s="10" t="e">
        <f ca="1">'Application For TE&amp;GOTS'!AI1663</f>
        <v>#VALUE!</v>
      </c>
      <c r="AF1622" s="10" t="str">
        <f ca="1">IF(MATCH(B1622,B$1:B1622,0)=ROW(B1622),B1622&amp;";","")</f>
        <v/>
      </c>
      <c r="AG1622" s="10" t="str">
        <f>IF(MATCH(C1622,C$1:C1622,0)=ROW(C1622),C1622&amp;";","")</f>
        <v/>
      </c>
      <c r="AH1622" s="10" t="str">
        <f ca="1">IF(MATCH(D1622,D$1:D1622,0)=ROW(D1622),D1622&amp;";","")</f>
        <v/>
      </c>
      <c r="AI1622" s="10" t="e">
        <f ca="1">IF(MATCH(E1622,E$1:E1622,0)=ROW(E1622),E1622&amp;";","")</f>
        <v>#VALUE!</v>
      </c>
    </row>
    <row r="1623" spans="1:35">
      <c r="A1623" s="10">
        <v>1602</v>
      </c>
      <c r="B1623" s="10" t="str">
        <f ca="1">'Application For TE&amp;GOTS'!X1664</f>
        <v/>
      </c>
      <c r="C1623" s="10">
        <f>'Application For TE&amp;GOTS'!$D1664</f>
        <v>0</v>
      </c>
      <c r="D1623" s="10" t="str" cm="1">
        <f t="array" aca="1" ref="D1623" ca="1">IFERROR(INDIRECT("'Application For TE&amp;GOTS'!L"&amp;'Application For TE&amp;GOTS'!S1664),"")</f>
        <v/>
      </c>
      <c r="E1623" s="10" t="e">
        <f ca="1">'Application For TE&amp;GOTS'!AF1664</f>
        <v>#VALUE!</v>
      </c>
      <c r="F1623" s="10" t="str">
        <f ca="1">IFERROR(LEFT('Application For TE&amp;GOTS'!AH1664,LEN('Application For TE&amp;GOTS'!AH1664)-2),"")</f>
        <v/>
      </c>
      <c r="G1623" s="10" t="e">
        <f ca="1">'Application For TE&amp;GOTS'!AI1664</f>
        <v>#VALUE!</v>
      </c>
      <c r="AF1623" s="10" t="str">
        <f ca="1">IF(MATCH(B1623,B$1:B1623,0)=ROW(B1623),B1623&amp;";","")</f>
        <v/>
      </c>
      <c r="AG1623" s="10" t="str">
        <f>IF(MATCH(C1623,C$1:C1623,0)=ROW(C1623),C1623&amp;";","")</f>
        <v/>
      </c>
      <c r="AH1623" s="10" t="str">
        <f ca="1">IF(MATCH(D1623,D$1:D1623,0)=ROW(D1623),D1623&amp;";","")</f>
        <v/>
      </c>
      <c r="AI1623" s="10" t="e">
        <f ca="1">IF(MATCH(E1623,E$1:E1623,0)=ROW(E1623),E1623&amp;";","")</f>
        <v>#VALUE!</v>
      </c>
    </row>
    <row r="1624" spans="1:35">
      <c r="A1624" s="10">
        <v>1603</v>
      </c>
      <c r="B1624" s="10" t="str">
        <f ca="1">'Application For TE&amp;GOTS'!X1665</f>
        <v/>
      </c>
      <c r="C1624" s="10">
        <f>'Application For TE&amp;GOTS'!$D1665</f>
        <v>0</v>
      </c>
      <c r="D1624" s="10" t="str" cm="1">
        <f t="array" aca="1" ref="D1624" ca="1">IFERROR(INDIRECT("'Application For TE&amp;GOTS'!L"&amp;'Application For TE&amp;GOTS'!S1665),"")</f>
        <v/>
      </c>
      <c r="E1624" s="10" t="e">
        <f ca="1">'Application For TE&amp;GOTS'!AF1665</f>
        <v>#VALUE!</v>
      </c>
      <c r="F1624" s="10" t="str">
        <f ca="1">IFERROR(LEFT('Application For TE&amp;GOTS'!AH1665,LEN('Application For TE&amp;GOTS'!AH1665)-2),"")</f>
        <v/>
      </c>
      <c r="G1624" s="10" t="e">
        <f ca="1">'Application For TE&amp;GOTS'!AI1665</f>
        <v>#VALUE!</v>
      </c>
      <c r="AF1624" s="10" t="str">
        <f ca="1">IF(MATCH(B1624,B$1:B1624,0)=ROW(B1624),B1624&amp;";","")</f>
        <v/>
      </c>
      <c r="AG1624" s="10" t="str">
        <f>IF(MATCH(C1624,C$1:C1624,0)=ROW(C1624),C1624&amp;";","")</f>
        <v/>
      </c>
      <c r="AH1624" s="10" t="str">
        <f ca="1">IF(MATCH(D1624,D$1:D1624,0)=ROW(D1624),D1624&amp;";","")</f>
        <v/>
      </c>
      <c r="AI1624" s="10" t="e">
        <f ca="1">IF(MATCH(E1624,E$1:E1624,0)=ROW(E1624),E1624&amp;";","")</f>
        <v>#VALUE!</v>
      </c>
    </row>
    <row r="1625" spans="1:35">
      <c r="A1625" s="10">
        <v>1604</v>
      </c>
      <c r="B1625" s="10" t="str">
        <f ca="1">'Application For TE&amp;GOTS'!X1666</f>
        <v/>
      </c>
      <c r="C1625" s="10">
        <f>'Application For TE&amp;GOTS'!$D1666</f>
        <v>0</v>
      </c>
      <c r="D1625" s="10" t="str" cm="1">
        <f t="array" aca="1" ref="D1625" ca="1">IFERROR(INDIRECT("'Application For TE&amp;GOTS'!L"&amp;'Application For TE&amp;GOTS'!S1666),"")</f>
        <v/>
      </c>
      <c r="E1625" s="10" t="e">
        <f ca="1">'Application For TE&amp;GOTS'!AF1666</f>
        <v>#VALUE!</v>
      </c>
      <c r="F1625" s="10" t="str">
        <f ca="1">IFERROR(LEFT('Application For TE&amp;GOTS'!AH1666,LEN('Application For TE&amp;GOTS'!AH1666)-2),"")</f>
        <v/>
      </c>
      <c r="G1625" s="10" t="e">
        <f ca="1">'Application For TE&amp;GOTS'!AI1666</f>
        <v>#VALUE!</v>
      </c>
      <c r="AF1625" s="10" t="str">
        <f ca="1">IF(MATCH(B1625,B$1:B1625,0)=ROW(B1625),B1625&amp;";","")</f>
        <v/>
      </c>
      <c r="AG1625" s="10" t="str">
        <f>IF(MATCH(C1625,C$1:C1625,0)=ROW(C1625),C1625&amp;";","")</f>
        <v/>
      </c>
      <c r="AH1625" s="10" t="str">
        <f ca="1">IF(MATCH(D1625,D$1:D1625,0)=ROW(D1625),D1625&amp;";","")</f>
        <v/>
      </c>
      <c r="AI1625" s="10" t="e">
        <f ca="1">IF(MATCH(E1625,E$1:E1625,0)=ROW(E1625),E1625&amp;";","")</f>
        <v>#VALUE!</v>
      </c>
    </row>
    <row r="1626" spans="1:35">
      <c r="A1626" s="10">
        <v>1605</v>
      </c>
      <c r="B1626" s="10" t="str">
        <f ca="1">'Application For TE&amp;GOTS'!X1667</f>
        <v/>
      </c>
      <c r="C1626" s="10">
        <f>'Application For TE&amp;GOTS'!$D1667</f>
        <v>0</v>
      </c>
      <c r="D1626" s="10" t="str" cm="1">
        <f t="array" aca="1" ref="D1626" ca="1">IFERROR(INDIRECT("'Application For TE&amp;GOTS'!L"&amp;'Application For TE&amp;GOTS'!S1667),"")</f>
        <v/>
      </c>
      <c r="E1626" s="10" t="e">
        <f ca="1">'Application For TE&amp;GOTS'!AF1667</f>
        <v>#VALUE!</v>
      </c>
      <c r="F1626" s="10" t="str">
        <f ca="1">IFERROR(LEFT('Application For TE&amp;GOTS'!AH1667,LEN('Application For TE&amp;GOTS'!AH1667)-2),"")</f>
        <v/>
      </c>
      <c r="G1626" s="10" t="e">
        <f ca="1">'Application For TE&amp;GOTS'!AI1667</f>
        <v>#VALUE!</v>
      </c>
      <c r="AF1626" s="10" t="str">
        <f ca="1">IF(MATCH(B1626,B$1:B1626,0)=ROW(B1626),B1626&amp;";","")</f>
        <v/>
      </c>
      <c r="AG1626" s="10" t="str">
        <f>IF(MATCH(C1626,C$1:C1626,0)=ROW(C1626),C1626&amp;";","")</f>
        <v/>
      </c>
      <c r="AH1626" s="10" t="str">
        <f ca="1">IF(MATCH(D1626,D$1:D1626,0)=ROW(D1626),D1626&amp;";","")</f>
        <v/>
      </c>
      <c r="AI1626" s="10" t="e">
        <f ca="1">IF(MATCH(E1626,E$1:E1626,0)=ROW(E1626),E1626&amp;";","")</f>
        <v>#VALUE!</v>
      </c>
    </row>
    <row r="1627" spans="1:35">
      <c r="A1627" s="10">
        <v>1606</v>
      </c>
      <c r="B1627" s="10" t="str">
        <f ca="1">'Application For TE&amp;GOTS'!X1668</f>
        <v/>
      </c>
      <c r="C1627" s="10">
        <f>'Application For TE&amp;GOTS'!$D1668</f>
        <v>0</v>
      </c>
      <c r="D1627" s="10" t="str" cm="1">
        <f t="array" aca="1" ref="D1627" ca="1">IFERROR(INDIRECT("'Application For TE&amp;GOTS'!L"&amp;'Application For TE&amp;GOTS'!S1668),"")</f>
        <v/>
      </c>
      <c r="E1627" s="10" t="e">
        <f ca="1">'Application For TE&amp;GOTS'!AF1668</f>
        <v>#VALUE!</v>
      </c>
      <c r="F1627" s="10" t="str">
        <f ca="1">IFERROR(LEFT('Application For TE&amp;GOTS'!AH1668,LEN('Application For TE&amp;GOTS'!AH1668)-2),"")</f>
        <v/>
      </c>
      <c r="G1627" s="10" t="e">
        <f ca="1">'Application For TE&amp;GOTS'!AI1668</f>
        <v>#VALUE!</v>
      </c>
      <c r="AF1627" s="10" t="str">
        <f ca="1">IF(MATCH(B1627,B$1:B1627,0)=ROW(B1627),B1627&amp;";","")</f>
        <v/>
      </c>
      <c r="AG1627" s="10" t="str">
        <f>IF(MATCH(C1627,C$1:C1627,0)=ROW(C1627),C1627&amp;";","")</f>
        <v/>
      </c>
      <c r="AH1627" s="10" t="str">
        <f ca="1">IF(MATCH(D1627,D$1:D1627,0)=ROW(D1627),D1627&amp;";","")</f>
        <v/>
      </c>
      <c r="AI1627" s="10" t="e">
        <f ca="1">IF(MATCH(E1627,E$1:E1627,0)=ROW(E1627),E1627&amp;";","")</f>
        <v>#VALUE!</v>
      </c>
    </row>
    <row r="1628" spans="1:35">
      <c r="A1628" s="10">
        <v>1607</v>
      </c>
      <c r="B1628" s="10" t="str">
        <f ca="1">'Application For TE&amp;GOTS'!X1669</f>
        <v/>
      </c>
      <c r="C1628" s="10">
        <f>'Application For TE&amp;GOTS'!$D1669</f>
        <v>0</v>
      </c>
      <c r="D1628" s="10" t="str" cm="1">
        <f t="array" aca="1" ref="D1628" ca="1">IFERROR(INDIRECT("'Application For TE&amp;GOTS'!L"&amp;'Application For TE&amp;GOTS'!S1669),"")</f>
        <v/>
      </c>
      <c r="E1628" s="10" t="e">
        <f ca="1">'Application For TE&amp;GOTS'!AF1669</f>
        <v>#VALUE!</v>
      </c>
      <c r="F1628" s="10" t="str">
        <f ca="1">IFERROR(LEFT('Application For TE&amp;GOTS'!AH1669,LEN('Application For TE&amp;GOTS'!AH1669)-2),"")</f>
        <v/>
      </c>
      <c r="G1628" s="10" t="e">
        <f ca="1">'Application For TE&amp;GOTS'!AI1669</f>
        <v>#VALUE!</v>
      </c>
      <c r="AF1628" s="10" t="str">
        <f ca="1">IF(MATCH(B1628,B$1:B1628,0)=ROW(B1628),B1628&amp;";","")</f>
        <v/>
      </c>
      <c r="AG1628" s="10" t="str">
        <f>IF(MATCH(C1628,C$1:C1628,0)=ROW(C1628),C1628&amp;";","")</f>
        <v/>
      </c>
      <c r="AH1628" s="10" t="str">
        <f ca="1">IF(MATCH(D1628,D$1:D1628,0)=ROW(D1628),D1628&amp;";","")</f>
        <v/>
      </c>
      <c r="AI1628" s="10" t="e">
        <f ca="1">IF(MATCH(E1628,E$1:E1628,0)=ROW(E1628),E1628&amp;";","")</f>
        <v>#VALUE!</v>
      </c>
    </row>
    <row r="1629" spans="1:35">
      <c r="A1629" s="10">
        <v>1608</v>
      </c>
      <c r="B1629" s="10" t="str">
        <f ca="1">'Application For TE&amp;GOTS'!X1670</f>
        <v/>
      </c>
      <c r="C1629" s="10">
        <f>'Application For TE&amp;GOTS'!$D1670</f>
        <v>0</v>
      </c>
      <c r="D1629" s="10" t="str" cm="1">
        <f t="array" aca="1" ref="D1629" ca="1">IFERROR(INDIRECT("'Application For TE&amp;GOTS'!L"&amp;'Application For TE&amp;GOTS'!S1670),"")</f>
        <v/>
      </c>
      <c r="E1629" s="10" t="e">
        <f ca="1">'Application For TE&amp;GOTS'!AF1670</f>
        <v>#VALUE!</v>
      </c>
      <c r="F1629" s="10" t="str">
        <f ca="1">IFERROR(LEFT('Application For TE&amp;GOTS'!AH1670,LEN('Application For TE&amp;GOTS'!AH1670)-2),"")</f>
        <v/>
      </c>
      <c r="G1629" s="10" t="e">
        <f ca="1">'Application For TE&amp;GOTS'!AI1670</f>
        <v>#VALUE!</v>
      </c>
      <c r="AF1629" s="10" t="str">
        <f ca="1">IF(MATCH(B1629,B$1:B1629,0)=ROW(B1629),B1629&amp;";","")</f>
        <v/>
      </c>
      <c r="AG1629" s="10" t="str">
        <f>IF(MATCH(C1629,C$1:C1629,0)=ROW(C1629),C1629&amp;";","")</f>
        <v/>
      </c>
      <c r="AH1629" s="10" t="str">
        <f ca="1">IF(MATCH(D1629,D$1:D1629,0)=ROW(D1629),D1629&amp;";","")</f>
        <v/>
      </c>
      <c r="AI1629" s="10" t="e">
        <f ca="1">IF(MATCH(E1629,E$1:E1629,0)=ROW(E1629),E1629&amp;";","")</f>
        <v>#VALUE!</v>
      </c>
    </row>
    <row r="1630" spans="1:35">
      <c r="A1630" s="10">
        <v>1609</v>
      </c>
      <c r="B1630" s="10" t="str">
        <f ca="1">'Application For TE&amp;GOTS'!X1671</f>
        <v/>
      </c>
      <c r="C1630" s="10">
        <f>'Application For TE&amp;GOTS'!$D1671</f>
        <v>0</v>
      </c>
      <c r="D1630" s="10" t="str" cm="1">
        <f t="array" aca="1" ref="D1630" ca="1">IFERROR(INDIRECT("'Application For TE&amp;GOTS'!L"&amp;'Application For TE&amp;GOTS'!S1671),"")</f>
        <v/>
      </c>
      <c r="E1630" s="10" t="e">
        <f ca="1">'Application For TE&amp;GOTS'!AF1671</f>
        <v>#VALUE!</v>
      </c>
      <c r="F1630" s="10" t="str">
        <f ca="1">IFERROR(LEFT('Application For TE&amp;GOTS'!AH1671,LEN('Application For TE&amp;GOTS'!AH1671)-2),"")</f>
        <v/>
      </c>
      <c r="G1630" s="10" t="e">
        <f ca="1">'Application For TE&amp;GOTS'!AI1671</f>
        <v>#VALUE!</v>
      </c>
      <c r="AF1630" s="10" t="str">
        <f ca="1">IF(MATCH(B1630,B$1:B1630,0)=ROW(B1630),B1630&amp;";","")</f>
        <v/>
      </c>
      <c r="AG1630" s="10" t="str">
        <f>IF(MATCH(C1630,C$1:C1630,0)=ROW(C1630),C1630&amp;";","")</f>
        <v/>
      </c>
      <c r="AH1630" s="10" t="str">
        <f ca="1">IF(MATCH(D1630,D$1:D1630,0)=ROW(D1630),D1630&amp;";","")</f>
        <v/>
      </c>
      <c r="AI1630" s="10" t="e">
        <f ca="1">IF(MATCH(E1630,E$1:E1630,0)=ROW(E1630),E1630&amp;";","")</f>
        <v>#VALUE!</v>
      </c>
    </row>
    <row r="1631" spans="1:35">
      <c r="A1631" s="10">
        <v>1610</v>
      </c>
      <c r="B1631" s="10" t="str">
        <f ca="1">'Application For TE&amp;GOTS'!X1672</f>
        <v/>
      </c>
      <c r="C1631" s="10">
        <f>'Application For TE&amp;GOTS'!$D1672</f>
        <v>0</v>
      </c>
      <c r="D1631" s="10" t="str" cm="1">
        <f t="array" aca="1" ref="D1631" ca="1">IFERROR(INDIRECT("'Application For TE&amp;GOTS'!L"&amp;'Application For TE&amp;GOTS'!S1672),"")</f>
        <v/>
      </c>
      <c r="E1631" s="10" t="e">
        <f ca="1">'Application For TE&amp;GOTS'!AF1672</f>
        <v>#VALUE!</v>
      </c>
      <c r="F1631" s="10" t="str">
        <f ca="1">IFERROR(LEFT('Application For TE&amp;GOTS'!AH1672,LEN('Application For TE&amp;GOTS'!AH1672)-2),"")</f>
        <v/>
      </c>
      <c r="G1631" s="10" t="e">
        <f ca="1">'Application For TE&amp;GOTS'!AI1672</f>
        <v>#VALUE!</v>
      </c>
      <c r="AF1631" s="10" t="str">
        <f ca="1">IF(MATCH(B1631,B$1:B1631,0)=ROW(B1631),B1631&amp;";","")</f>
        <v/>
      </c>
      <c r="AG1631" s="10" t="str">
        <f>IF(MATCH(C1631,C$1:C1631,0)=ROW(C1631),C1631&amp;";","")</f>
        <v/>
      </c>
      <c r="AH1631" s="10" t="str">
        <f ca="1">IF(MATCH(D1631,D$1:D1631,0)=ROW(D1631),D1631&amp;";","")</f>
        <v/>
      </c>
      <c r="AI1631" s="10" t="e">
        <f ca="1">IF(MATCH(E1631,E$1:E1631,0)=ROW(E1631),E1631&amp;";","")</f>
        <v>#VALUE!</v>
      </c>
    </row>
    <row r="1632" spans="1:35">
      <c r="A1632" s="10">
        <v>1611</v>
      </c>
      <c r="B1632" s="10" t="str">
        <f ca="1">'Application For TE&amp;GOTS'!X1673</f>
        <v/>
      </c>
      <c r="C1632" s="10">
        <f>'Application For TE&amp;GOTS'!$D1673</f>
        <v>0</v>
      </c>
      <c r="D1632" s="10" t="str" cm="1">
        <f t="array" aca="1" ref="D1632" ca="1">IFERROR(INDIRECT("'Application For TE&amp;GOTS'!L"&amp;'Application For TE&amp;GOTS'!S1673),"")</f>
        <v/>
      </c>
      <c r="E1632" s="10" t="e">
        <f ca="1">'Application For TE&amp;GOTS'!AF1673</f>
        <v>#VALUE!</v>
      </c>
      <c r="F1632" s="10" t="str">
        <f ca="1">IFERROR(LEFT('Application For TE&amp;GOTS'!AH1673,LEN('Application For TE&amp;GOTS'!AH1673)-2),"")</f>
        <v/>
      </c>
      <c r="G1632" s="10" t="e">
        <f ca="1">'Application For TE&amp;GOTS'!AI1673</f>
        <v>#VALUE!</v>
      </c>
      <c r="AF1632" s="10" t="str">
        <f ca="1">IF(MATCH(B1632,B$1:B1632,0)=ROW(B1632),B1632&amp;";","")</f>
        <v/>
      </c>
      <c r="AG1632" s="10" t="str">
        <f>IF(MATCH(C1632,C$1:C1632,0)=ROW(C1632),C1632&amp;";","")</f>
        <v/>
      </c>
      <c r="AH1632" s="10" t="str">
        <f ca="1">IF(MATCH(D1632,D$1:D1632,0)=ROW(D1632),D1632&amp;";","")</f>
        <v/>
      </c>
      <c r="AI1632" s="10" t="e">
        <f ca="1">IF(MATCH(E1632,E$1:E1632,0)=ROW(E1632),E1632&amp;";","")</f>
        <v>#VALUE!</v>
      </c>
    </row>
    <row r="1633" spans="1:35">
      <c r="A1633" s="10">
        <v>1612</v>
      </c>
      <c r="B1633" s="10" t="str">
        <f ca="1">'Application For TE&amp;GOTS'!X1674</f>
        <v/>
      </c>
      <c r="C1633" s="10">
        <f>'Application For TE&amp;GOTS'!$D1674</f>
        <v>0</v>
      </c>
      <c r="D1633" s="10" t="str" cm="1">
        <f t="array" aca="1" ref="D1633" ca="1">IFERROR(INDIRECT("'Application For TE&amp;GOTS'!L"&amp;'Application For TE&amp;GOTS'!S1674),"")</f>
        <v/>
      </c>
      <c r="E1633" s="10" t="e">
        <f ca="1">'Application For TE&amp;GOTS'!AF1674</f>
        <v>#VALUE!</v>
      </c>
      <c r="F1633" s="10" t="str">
        <f ca="1">IFERROR(LEFT('Application For TE&amp;GOTS'!AH1674,LEN('Application For TE&amp;GOTS'!AH1674)-2),"")</f>
        <v/>
      </c>
      <c r="G1633" s="10" t="e">
        <f ca="1">'Application For TE&amp;GOTS'!AI1674</f>
        <v>#VALUE!</v>
      </c>
      <c r="AF1633" s="10" t="str">
        <f ca="1">IF(MATCH(B1633,B$1:B1633,0)=ROW(B1633),B1633&amp;";","")</f>
        <v/>
      </c>
      <c r="AG1633" s="10" t="str">
        <f>IF(MATCH(C1633,C$1:C1633,0)=ROW(C1633),C1633&amp;";","")</f>
        <v/>
      </c>
      <c r="AH1633" s="10" t="str">
        <f ca="1">IF(MATCH(D1633,D$1:D1633,0)=ROW(D1633),D1633&amp;";","")</f>
        <v/>
      </c>
      <c r="AI1633" s="10" t="e">
        <f ca="1">IF(MATCH(E1633,E$1:E1633,0)=ROW(E1633),E1633&amp;";","")</f>
        <v>#VALUE!</v>
      </c>
    </row>
    <row r="1634" spans="1:35">
      <c r="A1634" s="10">
        <v>1613</v>
      </c>
      <c r="B1634" s="10" t="str">
        <f ca="1">'Application For TE&amp;GOTS'!X1675</f>
        <v/>
      </c>
      <c r="C1634" s="10">
        <f>'Application For TE&amp;GOTS'!$D1675</f>
        <v>0</v>
      </c>
      <c r="D1634" s="10" t="str" cm="1">
        <f t="array" aca="1" ref="D1634" ca="1">IFERROR(INDIRECT("'Application For TE&amp;GOTS'!L"&amp;'Application For TE&amp;GOTS'!S1675),"")</f>
        <v/>
      </c>
      <c r="E1634" s="10" t="e">
        <f ca="1">'Application For TE&amp;GOTS'!AF1675</f>
        <v>#VALUE!</v>
      </c>
      <c r="F1634" s="10" t="str">
        <f ca="1">IFERROR(LEFT('Application For TE&amp;GOTS'!AH1675,LEN('Application For TE&amp;GOTS'!AH1675)-2),"")</f>
        <v/>
      </c>
      <c r="G1634" s="10" t="e">
        <f ca="1">'Application For TE&amp;GOTS'!AI1675</f>
        <v>#VALUE!</v>
      </c>
      <c r="AF1634" s="10" t="str">
        <f ca="1">IF(MATCH(B1634,B$1:B1634,0)=ROW(B1634),B1634&amp;";","")</f>
        <v/>
      </c>
      <c r="AG1634" s="10" t="str">
        <f>IF(MATCH(C1634,C$1:C1634,0)=ROW(C1634),C1634&amp;";","")</f>
        <v/>
      </c>
      <c r="AH1634" s="10" t="str">
        <f ca="1">IF(MATCH(D1634,D$1:D1634,0)=ROW(D1634),D1634&amp;";","")</f>
        <v/>
      </c>
      <c r="AI1634" s="10" t="e">
        <f ca="1">IF(MATCH(E1634,E$1:E1634,0)=ROW(E1634),E1634&amp;";","")</f>
        <v>#VALUE!</v>
      </c>
    </row>
    <row r="1635" spans="1:35">
      <c r="A1635" s="10">
        <v>1614</v>
      </c>
      <c r="B1635" s="10" t="str">
        <f ca="1">'Application For TE&amp;GOTS'!X1676</f>
        <v/>
      </c>
      <c r="C1635" s="10">
        <f>'Application For TE&amp;GOTS'!$D1676</f>
        <v>0</v>
      </c>
      <c r="D1635" s="10" t="str" cm="1">
        <f t="array" aca="1" ref="D1635" ca="1">IFERROR(INDIRECT("'Application For TE&amp;GOTS'!L"&amp;'Application For TE&amp;GOTS'!S1676),"")</f>
        <v/>
      </c>
      <c r="E1635" s="10" t="e">
        <f ca="1">'Application For TE&amp;GOTS'!AF1676</f>
        <v>#VALUE!</v>
      </c>
      <c r="F1635" s="10" t="str">
        <f ca="1">IFERROR(LEFT('Application For TE&amp;GOTS'!AH1676,LEN('Application For TE&amp;GOTS'!AH1676)-2),"")</f>
        <v/>
      </c>
      <c r="G1635" s="10" t="e">
        <f ca="1">'Application For TE&amp;GOTS'!AI1676</f>
        <v>#VALUE!</v>
      </c>
      <c r="AF1635" s="10" t="str">
        <f ca="1">IF(MATCH(B1635,B$1:B1635,0)=ROW(B1635),B1635&amp;";","")</f>
        <v/>
      </c>
      <c r="AG1635" s="10" t="str">
        <f>IF(MATCH(C1635,C$1:C1635,0)=ROW(C1635),C1635&amp;";","")</f>
        <v/>
      </c>
      <c r="AH1635" s="10" t="str">
        <f ca="1">IF(MATCH(D1635,D$1:D1635,0)=ROW(D1635),D1635&amp;";","")</f>
        <v/>
      </c>
      <c r="AI1635" s="10" t="e">
        <f ca="1">IF(MATCH(E1635,E$1:E1635,0)=ROW(E1635),E1635&amp;";","")</f>
        <v>#VALUE!</v>
      </c>
    </row>
    <row r="1636" spans="1:35">
      <c r="A1636" s="10">
        <v>1615</v>
      </c>
      <c r="B1636" s="10" t="str">
        <f ca="1">'Application For TE&amp;GOTS'!X1677</f>
        <v/>
      </c>
      <c r="C1636" s="10">
        <f>'Application For TE&amp;GOTS'!$D1677</f>
        <v>0</v>
      </c>
      <c r="D1636" s="10" t="str" cm="1">
        <f t="array" aca="1" ref="D1636" ca="1">IFERROR(INDIRECT("'Application For TE&amp;GOTS'!L"&amp;'Application For TE&amp;GOTS'!S1677),"")</f>
        <v/>
      </c>
      <c r="E1636" s="10" t="e">
        <f ca="1">'Application For TE&amp;GOTS'!AF1677</f>
        <v>#VALUE!</v>
      </c>
      <c r="F1636" s="10" t="str">
        <f ca="1">IFERROR(LEFT('Application For TE&amp;GOTS'!AH1677,LEN('Application For TE&amp;GOTS'!AH1677)-2),"")</f>
        <v/>
      </c>
      <c r="G1636" s="10" t="e">
        <f ca="1">'Application For TE&amp;GOTS'!AI1677</f>
        <v>#VALUE!</v>
      </c>
      <c r="AF1636" s="10" t="str">
        <f ca="1">IF(MATCH(B1636,B$1:B1636,0)=ROW(B1636),B1636&amp;";","")</f>
        <v/>
      </c>
      <c r="AG1636" s="10" t="str">
        <f>IF(MATCH(C1636,C$1:C1636,0)=ROW(C1636),C1636&amp;";","")</f>
        <v/>
      </c>
      <c r="AH1636" s="10" t="str">
        <f ca="1">IF(MATCH(D1636,D$1:D1636,0)=ROW(D1636),D1636&amp;";","")</f>
        <v/>
      </c>
      <c r="AI1636" s="10" t="e">
        <f ca="1">IF(MATCH(E1636,E$1:E1636,0)=ROW(E1636),E1636&amp;";","")</f>
        <v>#VALUE!</v>
      </c>
    </row>
    <row r="1637" spans="1:35">
      <c r="A1637" s="10">
        <v>1616</v>
      </c>
      <c r="B1637" s="10" t="str">
        <f ca="1">'Application For TE&amp;GOTS'!X1678</f>
        <v/>
      </c>
      <c r="C1637" s="10">
        <f>'Application For TE&amp;GOTS'!$D1678</f>
        <v>0</v>
      </c>
      <c r="D1637" s="10" t="str" cm="1">
        <f t="array" aca="1" ref="D1637" ca="1">IFERROR(INDIRECT("'Application For TE&amp;GOTS'!L"&amp;'Application For TE&amp;GOTS'!S1678),"")</f>
        <v/>
      </c>
      <c r="E1637" s="10" t="e">
        <f ca="1">'Application For TE&amp;GOTS'!AF1678</f>
        <v>#VALUE!</v>
      </c>
      <c r="F1637" s="10" t="str">
        <f ca="1">IFERROR(LEFT('Application For TE&amp;GOTS'!AH1678,LEN('Application For TE&amp;GOTS'!AH1678)-2),"")</f>
        <v/>
      </c>
      <c r="G1637" s="10" t="e">
        <f ca="1">'Application For TE&amp;GOTS'!AI1678</f>
        <v>#VALUE!</v>
      </c>
      <c r="AF1637" s="10" t="str">
        <f ca="1">IF(MATCH(B1637,B$1:B1637,0)=ROW(B1637),B1637&amp;";","")</f>
        <v/>
      </c>
      <c r="AG1637" s="10" t="str">
        <f>IF(MATCH(C1637,C$1:C1637,0)=ROW(C1637),C1637&amp;";","")</f>
        <v/>
      </c>
      <c r="AH1637" s="10" t="str">
        <f ca="1">IF(MATCH(D1637,D$1:D1637,0)=ROW(D1637),D1637&amp;";","")</f>
        <v/>
      </c>
      <c r="AI1637" s="10" t="e">
        <f ca="1">IF(MATCH(E1637,E$1:E1637,0)=ROW(E1637),E1637&amp;";","")</f>
        <v>#VALUE!</v>
      </c>
    </row>
    <row r="1638" spans="1:35">
      <c r="A1638" s="10">
        <v>1617</v>
      </c>
      <c r="B1638" s="10" t="str">
        <f ca="1">'Application For TE&amp;GOTS'!X1679</f>
        <v/>
      </c>
      <c r="C1638" s="10">
        <f>'Application For TE&amp;GOTS'!$D1679</f>
        <v>0</v>
      </c>
      <c r="D1638" s="10" t="str" cm="1">
        <f t="array" aca="1" ref="D1638" ca="1">IFERROR(INDIRECT("'Application For TE&amp;GOTS'!L"&amp;'Application For TE&amp;GOTS'!S1679),"")</f>
        <v/>
      </c>
      <c r="E1638" s="10" t="e">
        <f ca="1">'Application For TE&amp;GOTS'!AF1679</f>
        <v>#VALUE!</v>
      </c>
      <c r="F1638" s="10" t="str">
        <f ca="1">IFERROR(LEFT('Application For TE&amp;GOTS'!AH1679,LEN('Application For TE&amp;GOTS'!AH1679)-2),"")</f>
        <v/>
      </c>
      <c r="G1638" s="10" t="e">
        <f ca="1">'Application For TE&amp;GOTS'!AI1679</f>
        <v>#VALUE!</v>
      </c>
      <c r="AF1638" s="10" t="str">
        <f ca="1">IF(MATCH(B1638,B$1:B1638,0)=ROW(B1638),B1638&amp;";","")</f>
        <v/>
      </c>
      <c r="AG1638" s="10" t="str">
        <f>IF(MATCH(C1638,C$1:C1638,0)=ROW(C1638),C1638&amp;";","")</f>
        <v/>
      </c>
      <c r="AH1638" s="10" t="str">
        <f ca="1">IF(MATCH(D1638,D$1:D1638,0)=ROW(D1638),D1638&amp;";","")</f>
        <v/>
      </c>
      <c r="AI1638" s="10" t="e">
        <f ca="1">IF(MATCH(E1638,E$1:E1638,0)=ROW(E1638),E1638&amp;";","")</f>
        <v>#VALUE!</v>
      </c>
    </row>
    <row r="1639" spans="1:35">
      <c r="A1639" s="10">
        <v>1618</v>
      </c>
      <c r="B1639" s="10" t="str">
        <f ca="1">'Application For TE&amp;GOTS'!X1680</f>
        <v/>
      </c>
      <c r="C1639" s="10">
        <f>'Application For TE&amp;GOTS'!$D1680</f>
        <v>0</v>
      </c>
      <c r="D1639" s="10" t="str" cm="1">
        <f t="array" aca="1" ref="D1639" ca="1">IFERROR(INDIRECT("'Application For TE&amp;GOTS'!L"&amp;'Application For TE&amp;GOTS'!S1680),"")</f>
        <v/>
      </c>
      <c r="E1639" s="10" t="e">
        <f ca="1">'Application For TE&amp;GOTS'!AF1680</f>
        <v>#VALUE!</v>
      </c>
      <c r="F1639" s="10" t="str">
        <f ca="1">IFERROR(LEFT('Application For TE&amp;GOTS'!AH1680,LEN('Application For TE&amp;GOTS'!AH1680)-2),"")</f>
        <v/>
      </c>
      <c r="G1639" s="10" t="e">
        <f ca="1">'Application For TE&amp;GOTS'!AI1680</f>
        <v>#VALUE!</v>
      </c>
      <c r="AF1639" s="10" t="str">
        <f ca="1">IF(MATCH(B1639,B$1:B1639,0)=ROW(B1639),B1639&amp;";","")</f>
        <v/>
      </c>
      <c r="AG1639" s="10" t="str">
        <f>IF(MATCH(C1639,C$1:C1639,0)=ROW(C1639),C1639&amp;";","")</f>
        <v/>
      </c>
      <c r="AH1639" s="10" t="str">
        <f ca="1">IF(MATCH(D1639,D$1:D1639,0)=ROW(D1639),D1639&amp;";","")</f>
        <v/>
      </c>
      <c r="AI1639" s="10" t="e">
        <f ca="1">IF(MATCH(E1639,E$1:E1639,0)=ROW(E1639),E1639&amp;";","")</f>
        <v>#VALUE!</v>
      </c>
    </row>
    <row r="1640" spans="1:35">
      <c r="A1640" s="10">
        <v>1619</v>
      </c>
      <c r="B1640" s="10" t="str">
        <f ca="1">'Application For TE&amp;GOTS'!X1681</f>
        <v/>
      </c>
      <c r="C1640" s="10">
        <f>'Application For TE&amp;GOTS'!$D1681</f>
        <v>0</v>
      </c>
      <c r="D1640" s="10" t="str" cm="1">
        <f t="array" aca="1" ref="D1640" ca="1">IFERROR(INDIRECT("'Application For TE&amp;GOTS'!L"&amp;'Application For TE&amp;GOTS'!S1681),"")</f>
        <v/>
      </c>
      <c r="E1640" s="10" t="e">
        <f ca="1">'Application For TE&amp;GOTS'!AF1681</f>
        <v>#VALUE!</v>
      </c>
      <c r="F1640" s="10" t="str">
        <f ca="1">IFERROR(LEFT('Application For TE&amp;GOTS'!AH1681,LEN('Application For TE&amp;GOTS'!AH1681)-2),"")</f>
        <v/>
      </c>
      <c r="G1640" s="10" t="e">
        <f ca="1">'Application For TE&amp;GOTS'!AI1681</f>
        <v>#VALUE!</v>
      </c>
      <c r="AF1640" s="10" t="str">
        <f ca="1">IF(MATCH(B1640,B$1:B1640,0)=ROW(B1640),B1640&amp;";","")</f>
        <v/>
      </c>
      <c r="AG1640" s="10" t="str">
        <f>IF(MATCH(C1640,C$1:C1640,0)=ROW(C1640),C1640&amp;";","")</f>
        <v/>
      </c>
      <c r="AH1640" s="10" t="str">
        <f ca="1">IF(MATCH(D1640,D$1:D1640,0)=ROW(D1640),D1640&amp;";","")</f>
        <v/>
      </c>
      <c r="AI1640" s="10" t="e">
        <f ca="1">IF(MATCH(E1640,E$1:E1640,0)=ROW(E1640),E1640&amp;";","")</f>
        <v>#VALUE!</v>
      </c>
    </row>
    <row r="1641" spans="1:35">
      <c r="A1641" s="10">
        <v>1620</v>
      </c>
      <c r="B1641" s="10" t="str">
        <f ca="1">'Application For TE&amp;GOTS'!X1682</f>
        <v/>
      </c>
      <c r="C1641" s="10">
        <f>'Application For TE&amp;GOTS'!$D1682</f>
        <v>0</v>
      </c>
      <c r="D1641" s="10" t="str" cm="1">
        <f t="array" aca="1" ref="D1641" ca="1">IFERROR(INDIRECT("'Application For TE&amp;GOTS'!L"&amp;'Application For TE&amp;GOTS'!S1682),"")</f>
        <v/>
      </c>
      <c r="E1641" s="10" t="e">
        <f ca="1">'Application For TE&amp;GOTS'!AF1682</f>
        <v>#VALUE!</v>
      </c>
      <c r="F1641" s="10" t="str">
        <f ca="1">IFERROR(LEFT('Application For TE&amp;GOTS'!AH1682,LEN('Application For TE&amp;GOTS'!AH1682)-2),"")</f>
        <v/>
      </c>
      <c r="G1641" s="10" t="e">
        <f ca="1">'Application For TE&amp;GOTS'!AI1682</f>
        <v>#VALUE!</v>
      </c>
      <c r="AF1641" s="10" t="str">
        <f ca="1">IF(MATCH(B1641,B$1:B1641,0)=ROW(B1641),B1641&amp;";","")</f>
        <v/>
      </c>
      <c r="AG1641" s="10" t="str">
        <f>IF(MATCH(C1641,C$1:C1641,0)=ROW(C1641),C1641&amp;";","")</f>
        <v/>
      </c>
      <c r="AH1641" s="10" t="str">
        <f ca="1">IF(MATCH(D1641,D$1:D1641,0)=ROW(D1641),D1641&amp;";","")</f>
        <v/>
      </c>
      <c r="AI1641" s="10" t="e">
        <f ca="1">IF(MATCH(E1641,E$1:E1641,0)=ROW(E1641),E1641&amp;";","")</f>
        <v>#VALUE!</v>
      </c>
    </row>
    <row r="1642" spans="1:35">
      <c r="A1642" s="10">
        <v>1621</v>
      </c>
      <c r="B1642" s="10" t="str">
        <f ca="1">'Application For TE&amp;GOTS'!X1683</f>
        <v/>
      </c>
      <c r="C1642" s="10">
        <f>'Application For TE&amp;GOTS'!$D1683</f>
        <v>0</v>
      </c>
      <c r="D1642" s="10" t="str" cm="1">
        <f t="array" aca="1" ref="D1642" ca="1">IFERROR(INDIRECT("'Application For TE&amp;GOTS'!L"&amp;'Application For TE&amp;GOTS'!S1683),"")</f>
        <v/>
      </c>
      <c r="E1642" s="10" t="e">
        <f ca="1">'Application For TE&amp;GOTS'!AF1683</f>
        <v>#VALUE!</v>
      </c>
      <c r="F1642" s="10" t="str">
        <f ca="1">IFERROR(LEFT('Application For TE&amp;GOTS'!AH1683,LEN('Application For TE&amp;GOTS'!AH1683)-2),"")</f>
        <v/>
      </c>
      <c r="G1642" s="10" t="e">
        <f ca="1">'Application For TE&amp;GOTS'!AI1683</f>
        <v>#VALUE!</v>
      </c>
      <c r="AF1642" s="10" t="str">
        <f ca="1">IF(MATCH(B1642,B$1:B1642,0)=ROW(B1642),B1642&amp;";","")</f>
        <v/>
      </c>
      <c r="AG1642" s="10" t="str">
        <f>IF(MATCH(C1642,C$1:C1642,0)=ROW(C1642),C1642&amp;";","")</f>
        <v/>
      </c>
      <c r="AH1642" s="10" t="str">
        <f ca="1">IF(MATCH(D1642,D$1:D1642,0)=ROW(D1642),D1642&amp;";","")</f>
        <v/>
      </c>
      <c r="AI1642" s="10" t="e">
        <f ca="1">IF(MATCH(E1642,E$1:E1642,0)=ROW(E1642),E1642&amp;";","")</f>
        <v>#VALUE!</v>
      </c>
    </row>
    <row r="1643" spans="1:35">
      <c r="A1643" s="10">
        <v>1622</v>
      </c>
      <c r="B1643" s="10" t="str">
        <f ca="1">'Application For TE&amp;GOTS'!X1684</f>
        <v/>
      </c>
      <c r="C1643" s="10">
        <f>'Application For TE&amp;GOTS'!$D1684</f>
        <v>0</v>
      </c>
      <c r="D1643" s="10" t="str" cm="1">
        <f t="array" aca="1" ref="D1643" ca="1">IFERROR(INDIRECT("'Application For TE&amp;GOTS'!L"&amp;'Application For TE&amp;GOTS'!S1684),"")</f>
        <v/>
      </c>
      <c r="E1643" s="10" t="e">
        <f ca="1">'Application For TE&amp;GOTS'!AF1684</f>
        <v>#VALUE!</v>
      </c>
      <c r="F1643" s="10" t="str">
        <f ca="1">IFERROR(LEFT('Application For TE&amp;GOTS'!AH1684,LEN('Application For TE&amp;GOTS'!AH1684)-2),"")</f>
        <v/>
      </c>
      <c r="G1643" s="10" t="e">
        <f ca="1">'Application For TE&amp;GOTS'!AI1684</f>
        <v>#VALUE!</v>
      </c>
      <c r="AF1643" s="10" t="str">
        <f ca="1">IF(MATCH(B1643,B$1:B1643,0)=ROW(B1643),B1643&amp;";","")</f>
        <v/>
      </c>
      <c r="AG1643" s="10" t="str">
        <f>IF(MATCH(C1643,C$1:C1643,0)=ROW(C1643),C1643&amp;";","")</f>
        <v/>
      </c>
      <c r="AH1643" s="10" t="str">
        <f ca="1">IF(MATCH(D1643,D$1:D1643,0)=ROW(D1643),D1643&amp;";","")</f>
        <v/>
      </c>
      <c r="AI1643" s="10" t="e">
        <f ca="1">IF(MATCH(E1643,E$1:E1643,0)=ROW(E1643),E1643&amp;";","")</f>
        <v>#VALUE!</v>
      </c>
    </row>
    <row r="1644" spans="1:35">
      <c r="A1644" s="10">
        <v>1623</v>
      </c>
      <c r="B1644" s="10" t="str">
        <f ca="1">'Application For TE&amp;GOTS'!X1685</f>
        <v/>
      </c>
      <c r="C1644" s="10">
        <f>'Application For TE&amp;GOTS'!$D1685</f>
        <v>0</v>
      </c>
      <c r="D1644" s="10" t="str" cm="1">
        <f t="array" aca="1" ref="D1644" ca="1">IFERROR(INDIRECT("'Application For TE&amp;GOTS'!L"&amp;'Application For TE&amp;GOTS'!S1685),"")</f>
        <v/>
      </c>
      <c r="E1644" s="10" t="e">
        <f ca="1">'Application For TE&amp;GOTS'!AF1685</f>
        <v>#VALUE!</v>
      </c>
      <c r="F1644" s="10" t="str">
        <f ca="1">IFERROR(LEFT('Application For TE&amp;GOTS'!AH1685,LEN('Application For TE&amp;GOTS'!AH1685)-2),"")</f>
        <v/>
      </c>
      <c r="G1644" s="10" t="e">
        <f ca="1">'Application For TE&amp;GOTS'!AI1685</f>
        <v>#VALUE!</v>
      </c>
      <c r="AF1644" s="10" t="str">
        <f ca="1">IF(MATCH(B1644,B$1:B1644,0)=ROW(B1644),B1644&amp;";","")</f>
        <v/>
      </c>
      <c r="AG1644" s="10" t="str">
        <f>IF(MATCH(C1644,C$1:C1644,0)=ROW(C1644),C1644&amp;";","")</f>
        <v/>
      </c>
      <c r="AH1644" s="10" t="str">
        <f ca="1">IF(MATCH(D1644,D$1:D1644,0)=ROW(D1644),D1644&amp;";","")</f>
        <v/>
      </c>
      <c r="AI1644" s="10" t="e">
        <f ca="1">IF(MATCH(E1644,E$1:E1644,0)=ROW(E1644),E1644&amp;";","")</f>
        <v>#VALUE!</v>
      </c>
    </row>
    <row r="1645" spans="1:35">
      <c r="A1645" s="10">
        <v>1624</v>
      </c>
      <c r="B1645" s="10" t="str">
        <f ca="1">'Application For TE&amp;GOTS'!X1686</f>
        <v/>
      </c>
      <c r="C1645" s="10">
        <f>'Application For TE&amp;GOTS'!$D1686</f>
        <v>0</v>
      </c>
      <c r="D1645" s="10" t="str" cm="1">
        <f t="array" aca="1" ref="D1645" ca="1">IFERROR(INDIRECT("'Application For TE&amp;GOTS'!L"&amp;'Application For TE&amp;GOTS'!S1686),"")</f>
        <v/>
      </c>
      <c r="E1645" s="10" t="e">
        <f ca="1">'Application For TE&amp;GOTS'!AF1686</f>
        <v>#VALUE!</v>
      </c>
      <c r="F1645" s="10" t="str">
        <f ca="1">IFERROR(LEFT('Application For TE&amp;GOTS'!AH1686,LEN('Application For TE&amp;GOTS'!AH1686)-2),"")</f>
        <v/>
      </c>
      <c r="G1645" s="10" t="e">
        <f ca="1">'Application For TE&amp;GOTS'!AI1686</f>
        <v>#VALUE!</v>
      </c>
      <c r="AF1645" s="10" t="str">
        <f ca="1">IF(MATCH(B1645,B$1:B1645,0)=ROW(B1645),B1645&amp;";","")</f>
        <v/>
      </c>
      <c r="AG1645" s="10" t="str">
        <f>IF(MATCH(C1645,C$1:C1645,0)=ROW(C1645),C1645&amp;";","")</f>
        <v/>
      </c>
      <c r="AH1645" s="10" t="str">
        <f ca="1">IF(MATCH(D1645,D$1:D1645,0)=ROW(D1645),D1645&amp;";","")</f>
        <v/>
      </c>
      <c r="AI1645" s="10" t="e">
        <f ca="1">IF(MATCH(E1645,E$1:E1645,0)=ROW(E1645),E1645&amp;";","")</f>
        <v>#VALUE!</v>
      </c>
    </row>
    <row r="1646" spans="1:35">
      <c r="A1646" s="10">
        <v>1625</v>
      </c>
      <c r="B1646" s="10" t="str">
        <f ca="1">'Application For TE&amp;GOTS'!X1687</f>
        <v/>
      </c>
      <c r="C1646" s="10">
        <f>'Application For TE&amp;GOTS'!$D1687</f>
        <v>0</v>
      </c>
      <c r="D1646" s="10" t="str" cm="1">
        <f t="array" aca="1" ref="D1646" ca="1">IFERROR(INDIRECT("'Application For TE&amp;GOTS'!L"&amp;'Application For TE&amp;GOTS'!S1687),"")</f>
        <v/>
      </c>
      <c r="E1646" s="10" t="e">
        <f ca="1">'Application For TE&amp;GOTS'!AF1687</f>
        <v>#VALUE!</v>
      </c>
      <c r="F1646" s="10" t="str">
        <f ca="1">IFERROR(LEFT('Application For TE&amp;GOTS'!AH1687,LEN('Application For TE&amp;GOTS'!AH1687)-2),"")</f>
        <v/>
      </c>
      <c r="G1646" s="10" t="e">
        <f ca="1">'Application For TE&amp;GOTS'!AI1687</f>
        <v>#VALUE!</v>
      </c>
      <c r="AF1646" s="10" t="str">
        <f ca="1">IF(MATCH(B1646,B$1:B1646,0)=ROW(B1646),B1646&amp;";","")</f>
        <v/>
      </c>
      <c r="AG1646" s="10" t="str">
        <f>IF(MATCH(C1646,C$1:C1646,0)=ROW(C1646),C1646&amp;";","")</f>
        <v/>
      </c>
      <c r="AH1646" s="10" t="str">
        <f ca="1">IF(MATCH(D1646,D$1:D1646,0)=ROW(D1646),D1646&amp;";","")</f>
        <v/>
      </c>
      <c r="AI1646" s="10" t="e">
        <f ca="1">IF(MATCH(E1646,E$1:E1646,0)=ROW(E1646),E1646&amp;";","")</f>
        <v>#VALUE!</v>
      </c>
    </row>
    <row r="1647" spans="1:35">
      <c r="A1647" s="10">
        <v>1626</v>
      </c>
      <c r="B1647" s="10" t="str">
        <f ca="1">'Application For TE&amp;GOTS'!X1688</f>
        <v/>
      </c>
      <c r="C1647" s="10">
        <f>'Application For TE&amp;GOTS'!$D1688</f>
        <v>0</v>
      </c>
      <c r="D1647" s="10" t="str" cm="1">
        <f t="array" aca="1" ref="D1647" ca="1">IFERROR(INDIRECT("'Application For TE&amp;GOTS'!L"&amp;'Application For TE&amp;GOTS'!S1688),"")</f>
        <v/>
      </c>
      <c r="E1647" s="10" t="e">
        <f ca="1">'Application For TE&amp;GOTS'!AF1688</f>
        <v>#VALUE!</v>
      </c>
      <c r="F1647" s="10" t="str">
        <f ca="1">IFERROR(LEFT('Application For TE&amp;GOTS'!AH1688,LEN('Application For TE&amp;GOTS'!AH1688)-2),"")</f>
        <v/>
      </c>
      <c r="G1647" s="10" t="e">
        <f ca="1">'Application For TE&amp;GOTS'!AI1688</f>
        <v>#VALUE!</v>
      </c>
      <c r="AF1647" s="10" t="str">
        <f ca="1">IF(MATCH(B1647,B$1:B1647,0)=ROW(B1647),B1647&amp;";","")</f>
        <v/>
      </c>
      <c r="AG1647" s="10" t="str">
        <f>IF(MATCH(C1647,C$1:C1647,0)=ROW(C1647),C1647&amp;";","")</f>
        <v/>
      </c>
      <c r="AH1647" s="10" t="str">
        <f ca="1">IF(MATCH(D1647,D$1:D1647,0)=ROW(D1647),D1647&amp;";","")</f>
        <v/>
      </c>
      <c r="AI1647" s="10" t="e">
        <f ca="1">IF(MATCH(E1647,E$1:E1647,0)=ROW(E1647),E1647&amp;";","")</f>
        <v>#VALUE!</v>
      </c>
    </row>
    <row r="1648" spans="1:35">
      <c r="A1648" s="10">
        <v>1627</v>
      </c>
      <c r="B1648" s="10" t="str">
        <f ca="1">'Application For TE&amp;GOTS'!X1689</f>
        <v/>
      </c>
      <c r="C1648" s="10">
        <f>'Application For TE&amp;GOTS'!$D1689</f>
        <v>0</v>
      </c>
      <c r="D1648" s="10" t="str" cm="1">
        <f t="array" aca="1" ref="D1648" ca="1">IFERROR(INDIRECT("'Application For TE&amp;GOTS'!L"&amp;'Application For TE&amp;GOTS'!S1689),"")</f>
        <v/>
      </c>
      <c r="E1648" s="10" t="e">
        <f ca="1">'Application For TE&amp;GOTS'!AF1689</f>
        <v>#VALUE!</v>
      </c>
      <c r="F1648" s="10" t="str">
        <f ca="1">IFERROR(LEFT('Application For TE&amp;GOTS'!AH1689,LEN('Application For TE&amp;GOTS'!AH1689)-2),"")</f>
        <v/>
      </c>
      <c r="G1648" s="10" t="e">
        <f ca="1">'Application For TE&amp;GOTS'!AI1689</f>
        <v>#VALUE!</v>
      </c>
      <c r="AF1648" s="10" t="str">
        <f ca="1">IF(MATCH(B1648,B$1:B1648,0)=ROW(B1648),B1648&amp;";","")</f>
        <v/>
      </c>
      <c r="AG1648" s="10" t="str">
        <f>IF(MATCH(C1648,C$1:C1648,0)=ROW(C1648),C1648&amp;";","")</f>
        <v/>
      </c>
      <c r="AH1648" s="10" t="str">
        <f ca="1">IF(MATCH(D1648,D$1:D1648,0)=ROW(D1648),D1648&amp;";","")</f>
        <v/>
      </c>
      <c r="AI1648" s="10" t="e">
        <f ca="1">IF(MATCH(E1648,E$1:E1648,0)=ROW(E1648),E1648&amp;";","")</f>
        <v>#VALUE!</v>
      </c>
    </row>
    <row r="1649" spans="1:35">
      <c r="A1649" s="10">
        <v>1628</v>
      </c>
      <c r="B1649" s="10" t="str">
        <f ca="1">'Application For TE&amp;GOTS'!X1690</f>
        <v/>
      </c>
      <c r="C1649" s="10">
        <f>'Application For TE&amp;GOTS'!$D1690</f>
        <v>0</v>
      </c>
      <c r="D1649" s="10" t="str" cm="1">
        <f t="array" aca="1" ref="D1649" ca="1">IFERROR(INDIRECT("'Application For TE&amp;GOTS'!L"&amp;'Application For TE&amp;GOTS'!S1690),"")</f>
        <v/>
      </c>
      <c r="E1649" s="10" t="e">
        <f ca="1">'Application For TE&amp;GOTS'!AF1690</f>
        <v>#VALUE!</v>
      </c>
      <c r="F1649" s="10" t="str">
        <f ca="1">IFERROR(LEFT('Application For TE&amp;GOTS'!AH1690,LEN('Application For TE&amp;GOTS'!AH1690)-2),"")</f>
        <v/>
      </c>
      <c r="G1649" s="10" t="e">
        <f ca="1">'Application For TE&amp;GOTS'!AI1690</f>
        <v>#VALUE!</v>
      </c>
      <c r="AF1649" s="10" t="str">
        <f ca="1">IF(MATCH(B1649,B$1:B1649,0)=ROW(B1649),B1649&amp;";","")</f>
        <v/>
      </c>
      <c r="AG1649" s="10" t="str">
        <f>IF(MATCH(C1649,C$1:C1649,0)=ROW(C1649),C1649&amp;";","")</f>
        <v/>
      </c>
      <c r="AH1649" s="10" t="str">
        <f ca="1">IF(MATCH(D1649,D$1:D1649,0)=ROW(D1649),D1649&amp;";","")</f>
        <v/>
      </c>
      <c r="AI1649" s="10" t="e">
        <f ca="1">IF(MATCH(E1649,E$1:E1649,0)=ROW(E1649),E1649&amp;";","")</f>
        <v>#VALUE!</v>
      </c>
    </row>
    <row r="1650" spans="1:35">
      <c r="A1650" s="10">
        <v>1629</v>
      </c>
      <c r="B1650" s="10" t="str">
        <f ca="1">'Application For TE&amp;GOTS'!X1691</f>
        <v/>
      </c>
      <c r="C1650" s="10">
        <f>'Application For TE&amp;GOTS'!$D1691</f>
        <v>0</v>
      </c>
      <c r="D1650" s="10" t="str" cm="1">
        <f t="array" aca="1" ref="D1650" ca="1">IFERROR(INDIRECT("'Application For TE&amp;GOTS'!L"&amp;'Application For TE&amp;GOTS'!S1691),"")</f>
        <v/>
      </c>
      <c r="E1650" s="10" t="e">
        <f ca="1">'Application For TE&amp;GOTS'!AF1691</f>
        <v>#VALUE!</v>
      </c>
      <c r="F1650" s="10" t="str">
        <f ca="1">IFERROR(LEFT('Application For TE&amp;GOTS'!AH1691,LEN('Application For TE&amp;GOTS'!AH1691)-2),"")</f>
        <v/>
      </c>
      <c r="G1650" s="10" t="e">
        <f ca="1">'Application For TE&amp;GOTS'!AI1691</f>
        <v>#VALUE!</v>
      </c>
      <c r="AF1650" s="10" t="str">
        <f ca="1">IF(MATCH(B1650,B$1:B1650,0)=ROW(B1650),B1650&amp;";","")</f>
        <v/>
      </c>
      <c r="AG1650" s="10" t="str">
        <f>IF(MATCH(C1650,C$1:C1650,0)=ROW(C1650),C1650&amp;";","")</f>
        <v/>
      </c>
      <c r="AH1650" s="10" t="str">
        <f ca="1">IF(MATCH(D1650,D$1:D1650,0)=ROW(D1650),D1650&amp;";","")</f>
        <v/>
      </c>
      <c r="AI1650" s="10" t="e">
        <f ca="1">IF(MATCH(E1650,E$1:E1650,0)=ROW(E1650),E1650&amp;";","")</f>
        <v>#VALUE!</v>
      </c>
    </row>
    <row r="1651" spans="1:35">
      <c r="A1651" s="10">
        <v>1630</v>
      </c>
      <c r="B1651" s="10" t="str">
        <f ca="1">'Application For TE&amp;GOTS'!X1692</f>
        <v/>
      </c>
      <c r="C1651" s="10">
        <f>'Application For TE&amp;GOTS'!$D1692</f>
        <v>0</v>
      </c>
      <c r="D1651" s="10" t="str" cm="1">
        <f t="array" aca="1" ref="D1651" ca="1">IFERROR(INDIRECT("'Application For TE&amp;GOTS'!L"&amp;'Application For TE&amp;GOTS'!S1692),"")</f>
        <v/>
      </c>
      <c r="E1651" s="10" t="e">
        <f ca="1">'Application For TE&amp;GOTS'!AF1692</f>
        <v>#VALUE!</v>
      </c>
      <c r="F1651" s="10" t="str">
        <f ca="1">IFERROR(LEFT('Application For TE&amp;GOTS'!AH1692,LEN('Application For TE&amp;GOTS'!AH1692)-2),"")</f>
        <v/>
      </c>
      <c r="G1651" s="10" t="e">
        <f ca="1">'Application For TE&amp;GOTS'!AI1692</f>
        <v>#VALUE!</v>
      </c>
      <c r="AF1651" s="10" t="str">
        <f ca="1">IF(MATCH(B1651,B$1:B1651,0)=ROW(B1651),B1651&amp;";","")</f>
        <v/>
      </c>
      <c r="AG1651" s="10" t="str">
        <f>IF(MATCH(C1651,C$1:C1651,0)=ROW(C1651),C1651&amp;";","")</f>
        <v/>
      </c>
      <c r="AH1651" s="10" t="str">
        <f ca="1">IF(MATCH(D1651,D$1:D1651,0)=ROW(D1651),D1651&amp;";","")</f>
        <v/>
      </c>
      <c r="AI1651" s="10" t="e">
        <f ca="1">IF(MATCH(E1651,E$1:E1651,0)=ROW(E1651),E1651&amp;";","")</f>
        <v>#VALUE!</v>
      </c>
    </row>
    <row r="1652" spans="1:35">
      <c r="A1652" s="10">
        <v>1631</v>
      </c>
      <c r="B1652" s="10" t="str">
        <f ca="1">'Application For TE&amp;GOTS'!X1693</f>
        <v/>
      </c>
      <c r="C1652" s="10">
        <f>'Application For TE&amp;GOTS'!$D1693</f>
        <v>0</v>
      </c>
      <c r="D1652" s="10" t="str" cm="1">
        <f t="array" aca="1" ref="D1652" ca="1">IFERROR(INDIRECT("'Application For TE&amp;GOTS'!L"&amp;'Application For TE&amp;GOTS'!S1693),"")</f>
        <v/>
      </c>
      <c r="E1652" s="10" t="e">
        <f ca="1">'Application For TE&amp;GOTS'!AF1693</f>
        <v>#VALUE!</v>
      </c>
      <c r="F1652" s="10" t="str">
        <f ca="1">IFERROR(LEFT('Application For TE&amp;GOTS'!AH1693,LEN('Application For TE&amp;GOTS'!AH1693)-2),"")</f>
        <v/>
      </c>
      <c r="G1652" s="10" t="e">
        <f ca="1">'Application For TE&amp;GOTS'!AI1693</f>
        <v>#VALUE!</v>
      </c>
      <c r="AF1652" s="10" t="str">
        <f ca="1">IF(MATCH(B1652,B$1:B1652,0)=ROW(B1652),B1652&amp;";","")</f>
        <v/>
      </c>
      <c r="AG1652" s="10" t="str">
        <f>IF(MATCH(C1652,C$1:C1652,0)=ROW(C1652),C1652&amp;";","")</f>
        <v/>
      </c>
      <c r="AH1652" s="10" t="str">
        <f ca="1">IF(MATCH(D1652,D$1:D1652,0)=ROW(D1652),D1652&amp;";","")</f>
        <v/>
      </c>
      <c r="AI1652" s="10" t="e">
        <f ca="1">IF(MATCH(E1652,E$1:E1652,0)=ROW(E1652),E1652&amp;";","")</f>
        <v>#VALUE!</v>
      </c>
    </row>
    <row r="1653" spans="1:35">
      <c r="A1653" s="10">
        <v>1632</v>
      </c>
      <c r="B1653" s="10" t="str">
        <f ca="1">'Application For TE&amp;GOTS'!X1694</f>
        <v/>
      </c>
      <c r="C1653" s="10">
        <f>'Application For TE&amp;GOTS'!$D1694</f>
        <v>0</v>
      </c>
      <c r="D1653" s="10" t="str" cm="1">
        <f t="array" aca="1" ref="D1653" ca="1">IFERROR(INDIRECT("'Application For TE&amp;GOTS'!L"&amp;'Application For TE&amp;GOTS'!S1694),"")</f>
        <v/>
      </c>
      <c r="E1653" s="10" t="e">
        <f ca="1">'Application For TE&amp;GOTS'!AF1694</f>
        <v>#VALUE!</v>
      </c>
      <c r="F1653" s="10" t="str">
        <f ca="1">IFERROR(LEFT('Application For TE&amp;GOTS'!AH1694,LEN('Application For TE&amp;GOTS'!AH1694)-2),"")</f>
        <v/>
      </c>
      <c r="G1653" s="10" t="e">
        <f ca="1">'Application For TE&amp;GOTS'!AI1694</f>
        <v>#VALUE!</v>
      </c>
      <c r="AF1653" s="10" t="str">
        <f ca="1">IF(MATCH(B1653,B$1:B1653,0)=ROW(B1653),B1653&amp;";","")</f>
        <v/>
      </c>
      <c r="AG1653" s="10" t="str">
        <f>IF(MATCH(C1653,C$1:C1653,0)=ROW(C1653),C1653&amp;";","")</f>
        <v/>
      </c>
      <c r="AH1653" s="10" t="str">
        <f ca="1">IF(MATCH(D1653,D$1:D1653,0)=ROW(D1653),D1653&amp;";","")</f>
        <v/>
      </c>
      <c r="AI1653" s="10" t="e">
        <f ca="1">IF(MATCH(E1653,E$1:E1653,0)=ROW(E1653),E1653&amp;";","")</f>
        <v>#VALUE!</v>
      </c>
    </row>
    <row r="1654" spans="1:35">
      <c r="A1654" s="10">
        <v>1633</v>
      </c>
      <c r="B1654" s="10" t="str">
        <f ca="1">'Application For TE&amp;GOTS'!X1695</f>
        <v/>
      </c>
      <c r="C1654" s="10">
        <f>'Application For TE&amp;GOTS'!$D1695</f>
        <v>0</v>
      </c>
      <c r="D1654" s="10" t="str" cm="1">
        <f t="array" aca="1" ref="D1654" ca="1">IFERROR(INDIRECT("'Application For TE&amp;GOTS'!L"&amp;'Application For TE&amp;GOTS'!S1695),"")</f>
        <v/>
      </c>
      <c r="E1654" s="10" t="e">
        <f ca="1">'Application For TE&amp;GOTS'!AF1695</f>
        <v>#VALUE!</v>
      </c>
      <c r="F1654" s="10" t="str">
        <f ca="1">IFERROR(LEFT('Application For TE&amp;GOTS'!AH1695,LEN('Application For TE&amp;GOTS'!AH1695)-2),"")</f>
        <v/>
      </c>
      <c r="G1654" s="10" t="e">
        <f ca="1">'Application For TE&amp;GOTS'!AI1695</f>
        <v>#VALUE!</v>
      </c>
      <c r="AF1654" s="10" t="str">
        <f ca="1">IF(MATCH(B1654,B$1:B1654,0)=ROW(B1654),B1654&amp;";","")</f>
        <v/>
      </c>
      <c r="AG1654" s="10" t="str">
        <f>IF(MATCH(C1654,C$1:C1654,0)=ROW(C1654),C1654&amp;";","")</f>
        <v/>
      </c>
      <c r="AH1654" s="10" t="str">
        <f ca="1">IF(MATCH(D1654,D$1:D1654,0)=ROW(D1654),D1654&amp;";","")</f>
        <v/>
      </c>
      <c r="AI1654" s="10" t="e">
        <f ca="1">IF(MATCH(E1654,E$1:E1654,0)=ROW(E1654),E1654&amp;";","")</f>
        <v>#VALUE!</v>
      </c>
    </row>
    <row r="1655" spans="1:35">
      <c r="A1655" s="10">
        <v>1634</v>
      </c>
      <c r="B1655" s="10" t="str">
        <f ca="1">'Application For TE&amp;GOTS'!X1696</f>
        <v/>
      </c>
      <c r="C1655" s="10">
        <f>'Application For TE&amp;GOTS'!$D1696</f>
        <v>0</v>
      </c>
      <c r="D1655" s="10" t="str" cm="1">
        <f t="array" aca="1" ref="D1655" ca="1">IFERROR(INDIRECT("'Application For TE&amp;GOTS'!L"&amp;'Application For TE&amp;GOTS'!S1696),"")</f>
        <v/>
      </c>
      <c r="E1655" s="10" t="e">
        <f ca="1">'Application For TE&amp;GOTS'!AF1696</f>
        <v>#VALUE!</v>
      </c>
      <c r="F1655" s="10" t="str">
        <f ca="1">IFERROR(LEFT('Application For TE&amp;GOTS'!AH1696,LEN('Application For TE&amp;GOTS'!AH1696)-2),"")</f>
        <v/>
      </c>
      <c r="G1655" s="10" t="e">
        <f ca="1">'Application For TE&amp;GOTS'!AI1696</f>
        <v>#VALUE!</v>
      </c>
      <c r="AF1655" s="10" t="str">
        <f ca="1">IF(MATCH(B1655,B$1:B1655,0)=ROW(B1655),B1655&amp;";","")</f>
        <v/>
      </c>
      <c r="AG1655" s="10" t="str">
        <f>IF(MATCH(C1655,C$1:C1655,0)=ROW(C1655),C1655&amp;";","")</f>
        <v/>
      </c>
      <c r="AH1655" s="10" t="str">
        <f ca="1">IF(MATCH(D1655,D$1:D1655,0)=ROW(D1655),D1655&amp;";","")</f>
        <v/>
      </c>
      <c r="AI1655" s="10" t="e">
        <f ca="1">IF(MATCH(E1655,E$1:E1655,0)=ROW(E1655),E1655&amp;";","")</f>
        <v>#VALUE!</v>
      </c>
    </row>
    <row r="1656" spans="1:35">
      <c r="A1656" s="10">
        <v>1635</v>
      </c>
      <c r="B1656" s="10" t="str">
        <f ca="1">'Application For TE&amp;GOTS'!X1697</f>
        <v/>
      </c>
      <c r="C1656" s="10">
        <f>'Application For TE&amp;GOTS'!$D1697</f>
        <v>0</v>
      </c>
      <c r="D1656" s="10" t="str" cm="1">
        <f t="array" aca="1" ref="D1656" ca="1">IFERROR(INDIRECT("'Application For TE&amp;GOTS'!L"&amp;'Application For TE&amp;GOTS'!S1697),"")</f>
        <v/>
      </c>
      <c r="E1656" s="10" t="e">
        <f ca="1">'Application For TE&amp;GOTS'!AF1697</f>
        <v>#VALUE!</v>
      </c>
      <c r="F1656" s="10" t="str">
        <f ca="1">IFERROR(LEFT('Application For TE&amp;GOTS'!AH1697,LEN('Application For TE&amp;GOTS'!AH1697)-2),"")</f>
        <v/>
      </c>
      <c r="G1656" s="10" t="e">
        <f ca="1">'Application For TE&amp;GOTS'!AI1697</f>
        <v>#VALUE!</v>
      </c>
      <c r="AF1656" s="10" t="str">
        <f ca="1">IF(MATCH(B1656,B$1:B1656,0)=ROW(B1656),B1656&amp;";","")</f>
        <v/>
      </c>
      <c r="AG1656" s="10" t="str">
        <f>IF(MATCH(C1656,C$1:C1656,0)=ROW(C1656),C1656&amp;";","")</f>
        <v/>
      </c>
      <c r="AH1656" s="10" t="str">
        <f ca="1">IF(MATCH(D1656,D$1:D1656,0)=ROW(D1656),D1656&amp;";","")</f>
        <v/>
      </c>
      <c r="AI1656" s="10" t="e">
        <f ca="1">IF(MATCH(E1656,E$1:E1656,0)=ROW(E1656),E1656&amp;";","")</f>
        <v>#VALUE!</v>
      </c>
    </row>
    <row r="1657" spans="1:35">
      <c r="A1657" s="10">
        <v>1636</v>
      </c>
      <c r="B1657" s="10" t="str">
        <f ca="1">'Application For TE&amp;GOTS'!X1698</f>
        <v/>
      </c>
      <c r="C1657" s="10">
        <f>'Application For TE&amp;GOTS'!$D1698</f>
        <v>0</v>
      </c>
      <c r="D1657" s="10" t="str" cm="1">
        <f t="array" aca="1" ref="D1657" ca="1">IFERROR(INDIRECT("'Application For TE&amp;GOTS'!L"&amp;'Application For TE&amp;GOTS'!S1698),"")</f>
        <v/>
      </c>
      <c r="E1657" s="10" t="e">
        <f ca="1">'Application For TE&amp;GOTS'!AF1698</f>
        <v>#VALUE!</v>
      </c>
      <c r="F1657" s="10" t="str">
        <f ca="1">IFERROR(LEFT('Application For TE&amp;GOTS'!AH1698,LEN('Application For TE&amp;GOTS'!AH1698)-2),"")</f>
        <v/>
      </c>
      <c r="G1657" s="10" t="e">
        <f ca="1">'Application For TE&amp;GOTS'!AI1698</f>
        <v>#VALUE!</v>
      </c>
      <c r="AF1657" s="10" t="str">
        <f ca="1">IF(MATCH(B1657,B$1:B1657,0)=ROW(B1657),B1657&amp;";","")</f>
        <v/>
      </c>
      <c r="AG1657" s="10" t="str">
        <f>IF(MATCH(C1657,C$1:C1657,0)=ROW(C1657),C1657&amp;";","")</f>
        <v/>
      </c>
      <c r="AH1657" s="10" t="str">
        <f ca="1">IF(MATCH(D1657,D$1:D1657,0)=ROW(D1657),D1657&amp;";","")</f>
        <v/>
      </c>
      <c r="AI1657" s="10" t="e">
        <f ca="1">IF(MATCH(E1657,E$1:E1657,0)=ROW(E1657),E1657&amp;";","")</f>
        <v>#VALUE!</v>
      </c>
    </row>
    <row r="1658" spans="1:35">
      <c r="A1658" s="10">
        <v>1637</v>
      </c>
      <c r="B1658" s="10" t="str">
        <f ca="1">'Application For TE&amp;GOTS'!X1699</f>
        <v/>
      </c>
      <c r="C1658" s="10">
        <f>'Application For TE&amp;GOTS'!$D1699</f>
        <v>0</v>
      </c>
      <c r="D1658" s="10" t="str" cm="1">
        <f t="array" aca="1" ref="D1658" ca="1">IFERROR(INDIRECT("'Application For TE&amp;GOTS'!L"&amp;'Application For TE&amp;GOTS'!S1699),"")</f>
        <v/>
      </c>
      <c r="E1658" s="10" t="e">
        <f ca="1">'Application For TE&amp;GOTS'!AF1699</f>
        <v>#VALUE!</v>
      </c>
      <c r="F1658" s="10" t="str">
        <f ca="1">IFERROR(LEFT('Application For TE&amp;GOTS'!AH1699,LEN('Application For TE&amp;GOTS'!AH1699)-2),"")</f>
        <v/>
      </c>
      <c r="G1658" s="10" t="e">
        <f ca="1">'Application For TE&amp;GOTS'!AI1699</f>
        <v>#VALUE!</v>
      </c>
      <c r="AF1658" s="10" t="str">
        <f ca="1">IF(MATCH(B1658,B$1:B1658,0)=ROW(B1658),B1658&amp;";","")</f>
        <v/>
      </c>
      <c r="AG1658" s="10" t="str">
        <f>IF(MATCH(C1658,C$1:C1658,0)=ROW(C1658),C1658&amp;";","")</f>
        <v/>
      </c>
      <c r="AH1658" s="10" t="str">
        <f ca="1">IF(MATCH(D1658,D$1:D1658,0)=ROW(D1658),D1658&amp;";","")</f>
        <v/>
      </c>
      <c r="AI1658" s="10" t="e">
        <f ca="1">IF(MATCH(E1658,E$1:E1658,0)=ROW(E1658),E1658&amp;";","")</f>
        <v>#VALUE!</v>
      </c>
    </row>
    <row r="1659" spans="1:35">
      <c r="A1659" s="10">
        <v>1638</v>
      </c>
      <c r="B1659" s="10" t="str">
        <f ca="1">'Application For TE&amp;GOTS'!X1700</f>
        <v/>
      </c>
      <c r="C1659" s="10">
        <f>'Application For TE&amp;GOTS'!$D1700</f>
        <v>0</v>
      </c>
      <c r="D1659" s="10" t="str" cm="1">
        <f t="array" aca="1" ref="D1659" ca="1">IFERROR(INDIRECT("'Application For TE&amp;GOTS'!L"&amp;'Application For TE&amp;GOTS'!S1700),"")</f>
        <v/>
      </c>
      <c r="E1659" s="10" t="e">
        <f ca="1">'Application For TE&amp;GOTS'!AF1700</f>
        <v>#VALUE!</v>
      </c>
      <c r="F1659" s="10" t="str">
        <f ca="1">IFERROR(LEFT('Application For TE&amp;GOTS'!AH1700,LEN('Application For TE&amp;GOTS'!AH1700)-2),"")</f>
        <v/>
      </c>
      <c r="G1659" s="10" t="e">
        <f ca="1">'Application For TE&amp;GOTS'!AI1700</f>
        <v>#VALUE!</v>
      </c>
      <c r="AF1659" s="10" t="str">
        <f ca="1">IF(MATCH(B1659,B$1:B1659,0)=ROW(B1659),B1659&amp;";","")</f>
        <v/>
      </c>
      <c r="AG1659" s="10" t="str">
        <f>IF(MATCH(C1659,C$1:C1659,0)=ROW(C1659),C1659&amp;";","")</f>
        <v/>
      </c>
      <c r="AH1659" s="10" t="str">
        <f ca="1">IF(MATCH(D1659,D$1:D1659,0)=ROW(D1659),D1659&amp;";","")</f>
        <v/>
      </c>
      <c r="AI1659" s="10" t="e">
        <f ca="1">IF(MATCH(E1659,E$1:E1659,0)=ROW(E1659),E1659&amp;";","")</f>
        <v>#VALUE!</v>
      </c>
    </row>
    <row r="1660" spans="1:35">
      <c r="A1660" s="10">
        <v>1639</v>
      </c>
      <c r="B1660" s="10" t="str">
        <f ca="1">'Application For TE&amp;GOTS'!X1701</f>
        <v/>
      </c>
      <c r="C1660" s="10">
        <f>'Application For TE&amp;GOTS'!$D1701</f>
        <v>0</v>
      </c>
      <c r="D1660" s="10" t="str" cm="1">
        <f t="array" aca="1" ref="D1660" ca="1">IFERROR(INDIRECT("'Application For TE&amp;GOTS'!L"&amp;'Application For TE&amp;GOTS'!S1701),"")</f>
        <v/>
      </c>
      <c r="E1660" s="10" t="e">
        <f ca="1">'Application For TE&amp;GOTS'!AF1701</f>
        <v>#VALUE!</v>
      </c>
      <c r="F1660" s="10" t="str">
        <f ca="1">IFERROR(LEFT('Application For TE&amp;GOTS'!AH1701,LEN('Application For TE&amp;GOTS'!AH1701)-2),"")</f>
        <v/>
      </c>
      <c r="G1660" s="10" t="e">
        <f ca="1">'Application For TE&amp;GOTS'!AI1701</f>
        <v>#VALUE!</v>
      </c>
      <c r="AF1660" s="10" t="str">
        <f ca="1">IF(MATCH(B1660,B$1:B1660,0)=ROW(B1660),B1660&amp;";","")</f>
        <v/>
      </c>
      <c r="AG1660" s="10" t="str">
        <f>IF(MATCH(C1660,C$1:C1660,0)=ROW(C1660),C1660&amp;";","")</f>
        <v/>
      </c>
      <c r="AH1660" s="10" t="str">
        <f ca="1">IF(MATCH(D1660,D$1:D1660,0)=ROW(D1660),D1660&amp;";","")</f>
        <v/>
      </c>
      <c r="AI1660" s="10" t="e">
        <f ca="1">IF(MATCH(E1660,E$1:E1660,0)=ROW(E1660),E1660&amp;";","")</f>
        <v>#VALUE!</v>
      </c>
    </row>
    <row r="1661" spans="1:35">
      <c r="A1661" s="10">
        <v>1640</v>
      </c>
      <c r="B1661" s="10" t="str">
        <f ca="1">'Application For TE&amp;GOTS'!X1702</f>
        <v/>
      </c>
      <c r="C1661" s="10">
        <f>'Application For TE&amp;GOTS'!$D1702</f>
        <v>0</v>
      </c>
      <c r="D1661" s="10" t="str" cm="1">
        <f t="array" aca="1" ref="D1661" ca="1">IFERROR(INDIRECT("'Application For TE&amp;GOTS'!L"&amp;'Application For TE&amp;GOTS'!S1702),"")</f>
        <v/>
      </c>
      <c r="E1661" s="10" t="e">
        <f ca="1">'Application For TE&amp;GOTS'!AF1702</f>
        <v>#VALUE!</v>
      </c>
      <c r="F1661" s="10" t="str">
        <f ca="1">IFERROR(LEFT('Application For TE&amp;GOTS'!AH1702,LEN('Application For TE&amp;GOTS'!AH1702)-2),"")</f>
        <v/>
      </c>
      <c r="G1661" s="10" t="e">
        <f ca="1">'Application For TE&amp;GOTS'!AI1702</f>
        <v>#VALUE!</v>
      </c>
      <c r="AF1661" s="10" t="str">
        <f ca="1">IF(MATCH(B1661,B$1:B1661,0)=ROW(B1661),B1661&amp;";","")</f>
        <v/>
      </c>
      <c r="AG1661" s="10" t="str">
        <f>IF(MATCH(C1661,C$1:C1661,0)=ROW(C1661),C1661&amp;";","")</f>
        <v/>
      </c>
      <c r="AH1661" s="10" t="str">
        <f ca="1">IF(MATCH(D1661,D$1:D1661,0)=ROW(D1661),D1661&amp;";","")</f>
        <v/>
      </c>
      <c r="AI1661" s="10" t="e">
        <f ca="1">IF(MATCH(E1661,E$1:E1661,0)=ROW(E1661),E1661&amp;";","")</f>
        <v>#VALUE!</v>
      </c>
    </row>
    <row r="1662" spans="1:35">
      <c r="A1662" s="10">
        <v>1641</v>
      </c>
      <c r="B1662" s="10" t="str">
        <f ca="1">'Application For TE&amp;GOTS'!X1703</f>
        <v/>
      </c>
      <c r="C1662" s="10">
        <f>'Application For TE&amp;GOTS'!$D1703</f>
        <v>0</v>
      </c>
      <c r="D1662" s="10" t="str" cm="1">
        <f t="array" aca="1" ref="D1662" ca="1">IFERROR(INDIRECT("'Application For TE&amp;GOTS'!L"&amp;'Application For TE&amp;GOTS'!S1703),"")</f>
        <v/>
      </c>
      <c r="E1662" s="10" t="e">
        <f ca="1">'Application For TE&amp;GOTS'!AF1703</f>
        <v>#VALUE!</v>
      </c>
      <c r="F1662" s="10" t="str">
        <f ca="1">IFERROR(LEFT('Application For TE&amp;GOTS'!AH1703,LEN('Application For TE&amp;GOTS'!AH1703)-2),"")</f>
        <v/>
      </c>
      <c r="G1662" s="10" t="e">
        <f ca="1">'Application For TE&amp;GOTS'!AI1703</f>
        <v>#VALUE!</v>
      </c>
      <c r="AF1662" s="10" t="str">
        <f ca="1">IF(MATCH(B1662,B$1:B1662,0)=ROW(B1662),B1662&amp;";","")</f>
        <v/>
      </c>
      <c r="AG1662" s="10" t="str">
        <f>IF(MATCH(C1662,C$1:C1662,0)=ROW(C1662),C1662&amp;";","")</f>
        <v/>
      </c>
      <c r="AH1662" s="10" t="str">
        <f ca="1">IF(MATCH(D1662,D$1:D1662,0)=ROW(D1662),D1662&amp;";","")</f>
        <v/>
      </c>
      <c r="AI1662" s="10" t="e">
        <f ca="1">IF(MATCH(E1662,E$1:E1662,0)=ROW(E1662),E1662&amp;";","")</f>
        <v>#VALUE!</v>
      </c>
    </row>
    <row r="1663" spans="1:35">
      <c r="A1663" s="10">
        <v>1642</v>
      </c>
      <c r="B1663" s="10" t="str">
        <f ca="1">'Application For TE&amp;GOTS'!X1704</f>
        <v/>
      </c>
      <c r="C1663" s="10">
        <f>'Application For TE&amp;GOTS'!$D1704</f>
        <v>0</v>
      </c>
      <c r="D1663" s="10" t="str" cm="1">
        <f t="array" aca="1" ref="D1663" ca="1">IFERROR(INDIRECT("'Application For TE&amp;GOTS'!L"&amp;'Application For TE&amp;GOTS'!S1704),"")</f>
        <v/>
      </c>
      <c r="E1663" s="10" t="e">
        <f ca="1">'Application For TE&amp;GOTS'!AF1704</f>
        <v>#VALUE!</v>
      </c>
      <c r="F1663" s="10" t="str">
        <f ca="1">IFERROR(LEFT('Application For TE&amp;GOTS'!AH1704,LEN('Application For TE&amp;GOTS'!AH1704)-2),"")</f>
        <v/>
      </c>
      <c r="G1663" s="10" t="e">
        <f ca="1">'Application For TE&amp;GOTS'!AI1704</f>
        <v>#VALUE!</v>
      </c>
      <c r="AF1663" s="10" t="str">
        <f ca="1">IF(MATCH(B1663,B$1:B1663,0)=ROW(B1663),B1663&amp;";","")</f>
        <v/>
      </c>
      <c r="AG1663" s="10" t="str">
        <f>IF(MATCH(C1663,C$1:C1663,0)=ROW(C1663),C1663&amp;";","")</f>
        <v/>
      </c>
      <c r="AH1663" s="10" t="str">
        <f ca="1">IF(MATCH(D1663,D$1:D1663,0)=ROW(D1663),D1663&amp;";","")</f>
        <v/>
      </c>
      <c r="AI1663" s="10" t="e">
        <f ca="1">IF(MATCH(E1663,E$1:E1663,0)=ROW(E1663),E1663&amp;";","")</f>
        <v>#VALUE!</v>
      </c>
    </row>
    <row r="1664" spans="1:35">
      <c r="A1664" s="10">
        <v>1643</v>
      </c>
      <c r="B1664" s="10" t="str">
        <f ca="1">'Application For TE&amp;GOTS'!X1705</f>
        <v/>
      </c>
      <c r="C1664" s="10">
        <f>'Application For TE&amp;GOTS'!$D1705</f>
        <v>0</v>
      </c>
      <c r="D1664" s="10" t="str" cm="1">
        <f t="array" aca="1" ref="D1664" ca="1">IFERROR(INDIRECT("'Application For TE&amp;GOTS'!L"&amp;'Application For TE&amp;GOTS'!S1705),"")</f>
        <v/>
      </c>
      <c r="E1664" s="10" t="e">
        <f ca="1">'Application For TE&amp;GOTS'!AF1705</f>
        <v>#VALUE!</v>
      </c>
      <c r="F1664" s="10" t="str">
        <f ca="1">IFERROR(LEFT('Application For TE&amp;GOTS'!AH1705,LEN('Application For TE&amp;GOTS'!AH1705)-2),"")</f>
        <v/>
      </c>
      <c r="G1664" s="10" t="e">
        <f ca="1">'Application For TE&amp;GOTS'!AI1705</f>
        <v>#VALUE!</v>
      </c>
      <c r="AF1664" s="10" t="str">
        <f ca="1">IF(MATCH(B1664,B$1:B1664,0)=ROW(B1664),B1664&amp;";","")</f>
        <v/>
      </c>
      <c r="AG1664" s="10" t="str">
        <f>IF(MATCH(C1664,C$1:C1664,0)=ROW(C1664),C1664&amp;";","")</f>
        <v/>
      </c>
      <c r="AH1664" s="10" t="str">
        <f ca="1">IF(MATCH(D1664,D$1:D1664,0)=ROW(D1664),D1664&amp;";","")</f>
        <v/>
      </c>
      <c r="AI1664" s="10" t="e">
        <f ca="1">IF(MATCH(E1664,E$1:E1664,0)=ROW(E1664),E1664&amp;";","")</f>
        <v>#VALUE!</v>
      </c>
    </row>
    <row r="1665" spans="1:35">
      <c r="A1665" s="10">
        <v>1644</v>
      </c>
      <c r="B1665" s="10" t="str">
        <f ca="1">'Application For TE&amp;GOTS'!X1706</f>
        <v/>
      </c>
      <c r="C1665" s="10">
        <f>'Application For TE&amp;GOTS'!$D1706</f>
        <v>0</v>
      </c>
      <c r="D1665" s="10" t="str" cm="1">
        <f t="array" aca="1" ref="D1665" ca="1">IFERROR(INDIRECT("'Application For TE&amp;GOTS'!L"&amp;'Application For TE&amp;GOTS'!S1706),"")</f>
        <v/>
      </c>
      <c r="E1665" s="10" t="e">
        <f ca="1">'Application For TE&amp;GOTS'!AF1706</f>
        <v>#VALUE!</v>
      </c>
      <c r="F1665" s="10" t="str">
        <f ca="1">IFERROR(LEFT('Application For TE&amp;GOTS'!AH1706,LEN('Application For TE&amp;GOTS'!AH1706)-2),"")</f>
        <v/>
      </c>
      <c r="G1665" s="10" t="e">
        <f ca="1">'Application For TE&amp;GOTS'!AI1706</f>
        <v>#VALUE!</v>
      </c>
      <c r="AF1665" s="10" t="str">
        <f ca="1">IF(MATCH(B1665,B$1:B1665,0)=ROW(B1665),B1665&amp;";","")</f>
        <v/>
      </c>
      <c r="AG1665" s="10" t="str">
        <f>IF(MATCH(C1665,C$1:C1665,0)=ROW(C1665),C1665&amp;";","")</f>
        <v/>
      </c>
      <c r="AH1665" s="10" t="str">
        <f ca="1">IF(MATCH(D1665,D$1:D1665,0)=ROW(D1665),D1665&amp;";","")</f>
        <v/>
      </c>
      <c r="AI1665" s="10" t="e">
        <f ca="1">IF(MATCH(E1665,E$1:E1665,0)=ROW(E1665),E1665&amp;";","")</f>
        <v>#VALUE!</v>
      </c>
    </row>
    <row r="1666" spans="1:35">
      <c r="A1666" s="10">
        <v>1645</v>
      </c>
      <c r="B1666" s="10" t="str">
        <f ca="1">'Application For TE&amp;GOTS'!X1707</f>
        <v/>
      </c>
      <c r="C1666" s="10">
        <f>'Application For TE&amp;GOTS'!$D1707</f>
        <v>0</v>
      </c>
      <c r="D1666" s="10" t="str" cm="1">
        <f t="array" aca="1" ref="D1666" ca="1">IFERROR(INDIRECT("'Application For TE&amp;GOTS'!L"&amp;'Application For TE&amp;GOTS'!S1707),"")</f>
        <v/>
      </c>
      <c r="E1666" s="10" t="e">
        <f ca="1">'Application For TE&amp;GOTS'!AF1707</f>
        <v>#VALUE!</v>
      </c>
      <c r="F1666" s="10" t="str">
        <f ca="1">IFERROR(LEFT('Application For TE&amp;GOTS'!AH1707,LEN('Application For TE&amp;GOTS'!AH1707)-2),"")</f>
        <v/>
      </c>
      <c r="G1666" s="10" t="e">
        <f ca="1">'Application For TE&amp;GOTS'!AI1707</f>
        <v>#VALUE!</v>
      </c>
      <c r="AF1666" s="10" t="str">
        <f ca="1">IF(MATCH(B1666,B$1:B1666,0)=ROW(B1666),B1666&amp;";","")</f>
        <v/>
      </c>
      <c r="AG1666" s="10" t="str">
        <f>IF(MATCH(C1666,C$1:C1666,0)=ROW(C1666),C1666&amp;";","")</f>
        <v/>
      </c>
      <c r="AH1666" s="10" t="str">
        <f ca="1">IF(MATCH(D1666,D$1:D1666,0)=ROW(D1666),D1666&amp;";","")</f>
        <v/>
      </c>
      <c r="AI1666" s="10" t="e">
        <f ca="1">IF(MATCH(E1666,E$1:E1666,0)=ROW(E1666),E1666&amp;";","")</f>
        <v>#VALUE!</v>
      </c>
    </row>
    <row r="1667" spans="1:35">
      <c r="A1667" s="10">
        <v>1646</v>
      </c>
      <c r="B1667" s="10" t="str">
        <f ca="1">'Application For TE&amp;GOTS'!X1708</f>
        <v/>
      </c>
      <c r="C1667" s="10">
        <f>'Application For TE&amp;GOTS'!$D1708</f>
        <v>0</v>
      </c>
      <c r="D1667" s="10" t="str" cm="1">
        <f t="array" aca="1" ref="D1667" ca="1">IFERROR(INDIRECT("'Application For TE&amp;GOTS'!L"&amp;'Application For TE&amp;GOTS'!S1708),"")</f>
        <v/>
      </c>
      <c r="E1667" s="10" t="e">
        <f ca="1">'Application For TE&amp;GOTS'!AF1708</f>
        <v>#VALUE!</v>
      </c>
      <c r="F1667" s="10" t="str">
        <f ca="1">IFERROR(LEFT('Application For TE&amp;GOTS'!AH1708,LEN('Application For TE&amp;GOTS'!AH1708)-2),"")</f>
        <v/>
      </c>
      <c r="G1667" s="10" t="e">
        <f ca="1">'Application For TE&amp;GOTS'!AI1708</f>
        <v>#VALUE!</v>
      </c>
      <c r="AF1667" s="10" t="str">
        <f ca="1">IF(MATCH(B1667,B$1:B1667,0)=ROW(B1667),B1667&amp;";","")</f>
        <v/>
      </c>
      <c r="AG1667" s="10" t="str">
        <f>IF(MATCH(C1667,C$1:C1667,0)=ROW(C1667),C1667&amp;";","")</f>
        <v/>
      </c>
      <c r="AH1667" s="10" t="str">
        <f ca="1">IF(MATCH(D1667,D$1:D1667,0)=ROW(D1667),D1667&amp;";","")</f>
        <v/>
      </c>
      <c r="AI1667" s="10" t="e">
        <f ca="1">IF(MATCH(E1667,E$1:E1667,0)=ROW(E1667),E1667&amp;";","")</f>
        <v>#VALUE!</v>
      </c>
    </row>
    <row r="1668" spans="1:35">
      <c r="A1668" s="10">
        <v>1647</v>
      </c>
      <c r="B1668" s="10" t="str">
        <f ca="1">'Application For TE&amp;GOTS'!X1709</f>
        <v/>
      </c>
      <c r="C1668" s="10">
        <f>'Application For TE&amp;GOTS'!$D1709</f>
        <v>0</v>
      </c>
      <c r="D1668" s="10" t="str" cm="1">
        <f t="array" aca="1" ref="D1668" ca="1">IFERROR(INDIRECT("'Application For TE&amp;GOTS'!L"&amp;'Application For TE&amp;GOTS'!S1709),"")</f>
        <v/>
      </c>
      <c r="E1668" s="10" t="e">
        <f ca="1">'Application For TE&amp;GOTS'!AF1709</f>
        <v>#VALUE!</v>
      </c>
      <c r="F1668" s="10" t="str">
        <f ca="1">IFERROR(LEFT('Application For TE&amp;GOTS'!AH1709,LEN('Application For TE&amp;GOTS'!AH1709)-2),"")</f>
        <v/>
      </c>
      <c r="G1668" s="10" t="e">
        <f ca="1">'Application For TE&amp;GOTS'!AI1709</f>
        <v>#VALUE!</v>
      </c>
      <c r="AF1668" s="10" t="str">
        <f ca="1">IF(MATCH(B1668,B$1:B1668,0)=ROW(B1668),B1668&amp;";","")</f>
        <v/>
      </c>
      <c r="AG1668" s="10" t="str">
        <f>IF(MATCH(C1668,C$1:C1668,0)=ROW(C1668),C1668&amp;";","")</f>
        <v/>
      </c>
      <c r="AH1668" s="10" t="str">
        <f ca="1">IF(MATCH(D1668,D$1:D1668,0)=ROW(D1668),D1668&amp;";","")</f>
        <v/>
      </c>
      <c r="AI1668" s="10" t="e">
        <f ca="1">IF(MATCH(E1668,E$1:E1668,0)=ROW(E1668),E1668&amp;";","")</f>
        <v>#VALUE!</v>
      </c>
    </row>
    <row r="1669" spans="1:35">
      <c r="A1669" s="10">
        <v>1648</v>
      </c>
      <c r="B1669" s="10" t="str">
        <f ca="1">'Application For TE&amp;GOTS'!X1710</f>
        <v/>
      </c>
      <c r="C1669" s="10">
        <f>'Application For TE&amp;GOTS'!$D1710</f>
        <v>0</v>
      </c>
      <c r="D1669" s="10" t="str" cm="1">
        <f t="array" aca="1" ref="D1669" ca="1">IFERROR(INDIRECT("'Application For TE&amp;GOTS'!L"&amp;'Application For TE&amp;GOTS'!S1710),"")</f>
        <v/>
      </c>
      <c r="E1669" s="10" t="e">
        <f ca="1">'Application For TE&amp;GOTS'!AF1710</f>
        <v>#VALUE!</v>
      </c>
      <c r="F1669" s="10" t="str">
        <f ca="1">IFERROR(LEFT('Application For TE&amp;GOTS'!AH1710,LEN('Application For TE&amp;GOTS'!AH1710)-2),"")</f>
        <v/>
      </c>
      <c r="G1669" s="10" t="e">
        <f ca="1">'Application For TE&amp;GOTS'!AI1710</f>
        <v>#VALUE!</v>
      </c>
      <c r="AF1669" s="10" t="str">
        <f ca="1">IF(MATCH(B1669,B$1:B1669,0)=ROW(B1669),B1669&amp;";","")</f>
        <v/>
      </c>
      <c r="AG1669" s="10" t="str">
        <f>IF(MATCH(C1669,C$1:C1669,0)=ROW(C1669),C1669&amp;";","")</f>
        <v/>
      </c>
      <c r="AH1669" s="10" t="str">
        <f ca="1">IF(MATCH(D1669,D$1:D1669,0)=ROW(D1669),D1669&amp;";","")</f>
        <v/>
      </c>
      <c r="AI1669" s="10" t="e">
        <f ca="1">IF(MATCH(E1669,E$1:E1669,0)=ROW(E1669),E1669&amp;";","")</f>
        <v>#VALUE!</v>
      </c>
    </row>
    <row r="1670" spans="1:35">
      <c r="A1670" s="10">
        <v>1649</v>
      </c>
      <c r="B1670" s="10" t="str">
        <f ca="1">'Application For TE&amp;GOTS'!X1711</f>
        <v/>
      </c>
      <c r="C1670" s="10">
        <f>'Application For TE&amp;GOTS'!$D1711</f>
        <v>0</v>
      </c>
      <c r="D1670" s="10" t="str" cm="1">
        <f t="array" aca="1" ref="D1670" ca="1">IFERROR(INDIRECT("'Application For TE&amp;GOTS'!L"&amp;'Application For TE&amp;GOTS'!S1711),"")</f>
        <v/>
      </c>
      <c r="E1670" s="10" t="e">
        <f ca="1">'Application For TE&amp;GOTS'!AF1711</f>
        <v>#VALUE!</v>
      </c>
      <c r="F1670" s="10" t="str">
        <f ca="1">IFERROR(LEFT('Application For TE&amp;GOTS'!AH1711,LEN('Application For TE&amp;GOTS'!AH1711)-2),"")</f>
        <v/>
      </c>
      <c r="G1670" s="10" t="e">
        <f ca="1">'Application For TE&amp;GOTS'!AI1711</f>
        <v>#VALUE!</v>
      </c>
      <c r="AF1670" s="10" t="str">
        <f ca="1">IF(MATCH(B1670,B$1:B1670,0)=ROW(B1670),B1670&amp;";","")</f>
        <v/>
      </c>
      <c r="AG1670" s="10" t="str">
        <f>IF(MATCH(C1670,C$1:C1670,0)=ROW(C1670),C1670&amp;";","")</f>
        <v/>
      </c>
      <c r="AH1670" s="10" t="str">
        <f ca="1">IF(MATCH(D1670,D$1:D1670,0)=ROW(D1670),D1670&amp;";","")</f>
        <v/>
      </c>
      <c r="AI1670" s="10" t="e">
        <f ca="1">IF(MATCH(E1670,E$1:E1670,0)=ROW(E1670),E1670&amp;";","")</f>
        <v>#VALUE!</v>
      </c>
    </row>
    <row r="1671" spans="1:35">
      <c r="A1671" s="10">
        <v>1650</v>
      </c>
      <c r="B1671" s="10" t="str">
        <f ca="1">'Application For TE&amp;GOTS'!X1712</f>
        <v/>
      </c>
      <c r="C1671" s="10">
        <f>'Application For TE&amp;GOTS'!$D1712</f>
        <v>0</v>
      </c>
      <c r="D1671" s="10" t="str" cm="1">
        <f t="array" aca="1" ref="D1671" ca="1">IFERROR(INDIRECT("'Application For TE&amp;GOTS'!L"&amp;'Application For TE&amp;GOTS'!S1712),"")</f>
        <v/>
      </c>
      <c r="E1671" s="10" t="e">
        <f ca="1">'Application For TE&amp;GOTS'!AF1712</f>
        <v>#VALUE!</v>
      </c>
      <c r="F1671" s="10" t="str">
        <f ca="1">IFERROR(LEFT('Application For TE&amp;GOTS'!AH1712,LEN('Application For TE&amp;GOTS'!AH1712)-2),"")</f>
        <v/>
      </c>
      <c r="G1671" s="10" t="e">
        <f ca="1">'Application For TE&amp;GOTS'!AI1712</f>
        <v>#VALUE!</v>
      </c>
      <c r="AF1671" s="10" t="str">
        <f ca="1">IF(MATCH(B1671,B$1:B1671,0)=ROW(B1671),B1671&amp;";","")</f>
        <v/>
      </c>
      <c r="AG1671" s="10" t="str">
        <f>IF(MATCH(C1671,C$1:C1671,0)=ROW(C1671),C1671&amp;";","")</f>
        <v/>
      </c>
      <c r="AH1671" s="10" t="str">
        <f ca="1">IF(MATCH(D1671,D$1:D1671,0)=ROW(D1671),D1671&amp;";","")</f>
        <v/>
      </c>
      <c r="AI1671" s="10" t="e">
        <f ca="1">IF(MATCH(E1671,E$1:E1671,0)=ROW(E1671),E1671&amp;";","")</f>
        <v>#VALUE!</v>
      </c>
    </row>
    <row r="1672" spans="1:35">
      <c r="A1672" s="10">
        <v>1651</v>
      </c>
      <c r="B1672" s="10" t="str">
        <f ca="1">'Application For TE&amp;GOTS'!X1713</f>
        <v/>
      </c>
      <c r="C1672" s="10">
        <f>'Application For TE&amp;GOTS'!$D1713</f>
        <v>0</v>
      </c>
      <c r="D1672" s="10" t="str" cm="1">
        <f t="array" aca="1" ref="D1672" ca="1">IFERROR(INDIRECT("'Application For TE&amp;GOTS'!L"&amp;'Application For TE&amp;GOTS'!S1713),"")</f>
        <v/>
      </c>
      <c r="E1672" s="10" t="e">
        <f ca="1">'Application For TE&amp;GOTS'!AF1713</f>
        <v>#VALUE!</v>
      </c>
      <c r="F1672" s="10" t="str">
        <f ca="1">IFERROR(LEFT('Application For TE&amp;GOTS'!AH1713,LEN('Application For TE&amp;GOTS'!AH1713)-2),"")</f>
        <v/>
      </c>
      <c r="G1672" s="10" t="e">
        <f ca="1">'Application For TE&amp;GOTS'!AI1713</f>
        <v>#VALUE!</v>
      </c>
      <c r="AF1672" s="10" t="str">
        <f ca="1">IF(MATCH(B1672,B$1:B1672,0)=ROW(B1672),B1672&amp;";","")</f>
        <v/>
      </c>
      <c r="AG1672" s="10" t="str">
        <f>IF(MATCH(C1672,C$1:C1672,0)=ROW(C1672),C1672&amp;";","")</f>
        <v/>
      </c>
      <c r="AH1672" s="10" t="str">
        <f ca="1">IF(MATCH(D1672,D$1:D1672,0)=ROW(D1672),D1672&amp;";","")</f>
        <v/>
      </c>
      <c r="AI1672" s="10" t="e">
        <f ca="1">IF(MATCH(E1672,E$1:E1672,0)=ROW(E1672),E1672&amp;";","")</f>
        <v>#VALUE!</v>
      </c>
    </row>
    <row r="1673" spans="1:35">
      <c r="A1673" s="10">
        <v>1652</v>
      </c>
      <c r="B1673" s="10" t="str">
        <f ca="1">'Application For TE&amp;GOTS'!X1714</f>
        <v/>
      </c>
      <c r="C1673" s="10">
        <f>'Application For TE&amp;GOTS'!$D1714</f>
        <v>0</v>
      </c>
      <c r="D1673" s="10" t="str" cm="1">
        <f t="array" aca="1" ref="D1673" ca="1">IFERROR(INDIRECT("'Application For TE&amp;GOTS'!L"&amp;'Application For TE&amp;GOTS'!S1714),"")</f>
        <v/>
      </c>
      <c r="E1673" s="10" t="e">
        <f ca="1">'Application For TE&amp;GOTS'!AF1714</f>
        <v>#VALUE!</v>
      </c>
      <c r="F1673" s="10" t="str">
        <f ca="1">IFERROR(LEFT('Application For TE&amp;GOTS'!AH1714,LEN('Application For TE&amp;GOTS'!AH1714)-2),"")</f>
        <v/>
      </c>
      <c r="G1673" s="10" t="e">
        <f ca="1">'Application For TE&amp;GOTS'!AI1714</f>
        <v>#VALUE!</v>
      </c>
      <c r="AF1673" s="10" t="str">
        <f ca="1">IF(MATCH(B1673,B$1:B1673,0)=ROW(B1673),B1673&amp;";","")</f>
        <v/>
      </c>
      <c r="AG1673" s="10" t="str">
        <f>IF(MATCH(C1673,C$1:C1673,0)=ROW(C1673),C1673&amp;";","")</f>
        <v/>
      </c>
      <c r="AH1673" s="10" t="str">
        <f ca="1">IF(MATCH(D1673,D$1:D1673,0)=ROW(D1673),D1673&amp;";","")</f>
        <v/>
      </c>
      <c r="AI1673" s="10" t="e">
        <f ca="1">IF(MATCH(E1673,E$1:E1673,0)=ROW(E1673),E1673&amp;";","")</f>
        <v>#VALUE!</v>
      </c>
    </row>
    <row r="1674" spans="1:35">
      <c r="A1674" s="10">
        <v>1653</v>
      </c>
      <c r="B1674" s="10" t="str">
        <f ca="1">'Application For TE&amp;GOTS'!X1715</f>
        <v/>
      </c>
      <c r="C1674" s="10">
        <f>'Application For TE&amp;GOTS'!$D1715</f>
        <v>0</v>
      </c>
      <c r="D1674" s="10" t="str" cm="1">
        <f t="array" aca="1" ref="D1674" ca="1">IFERROR(INDIRECT("'Application For TE&amp;GOTS'!L"&amp;'Application For TE&amp;GOTS'!S1715),"")</f>
        <v/>
      </c>
      <c r="E1674" s="10" t="e">
        <f ca="1">'Application For TE&amp;GOTS'!AF1715</f>
        <v>#VALUE!</v>
      </c>
      <c r="F1674" s="10" t="str">
        <f ca="1">IFERROR(LEFT('Application For TE&amp;GOTS'!AH1715,LEN('Application For TE&amp;GOTS'!AH1715)-2),"")</f>
        <v/>
      </c>
      <c r="G1674" s="10" t="e">
        <f ca="1">'Application For TE&amp;GOTS'!AI1715</f>
        <v>#VALUE!</v>
      </c>
      <c r="AF1674" s="10" t="str">
        <f ca="1">IF(MATCH(B1674,B$1:B1674,0)=ROW(B1674),B1674&amp;";","")</f>
        <v/>
      </c>
      <c r="AG1674" s="10" t="str">
        <f>IF(MATCH(C1674,C$1:C1674,0)=ROW(C1674),C1674&amp;";","")</f>
        <v/>
      </c>
      <c r="AH1674" s="10" t="str">
        <f ca="1">IF(MATCH(D1674,D$1:D1674,0)=ROW(D1674),D1674&amp;";","")</f>
        <v/>
      </c>
      <c r="AI1674" s="10" t="e">
        <f ca="1">IF(MATCH(E1674,E$1:E1674,0)=ROW(E1674),E1674&amp;";","")</f>
        <v>#VALUE!</v>
      </c>
    </row>
    <row r="1675" spans="1:35">
      <c r="A1675" s="10">
        <v>1654</v>
      </c>
      <c r="B1675" s="10" t="str">
        <f ca="1">'Application For TE&amp;GOTS'!X1716</f>
        <v/>
      </c>
      <c r="C1675" s="10">
        <f>'Application For TE&amp;GOTS'!$D1716</f>
        <v>0</v>
      </c>
      <c r="D1675" s="10" t="str" cm="1">
        <f t="array" aca="1" ref="D1675" ca="1">IFERROR(INDIRECT("'Application For TE&amp;GOTS'!L"&amp;'Application For TE&amp;GOTS'!S1716),"")</f>
        <v/>
      </c>
      <c r="E1675" s="10" t="e">
        <f ca="1">'Application For TE&amp;GOTS'!AF1716</f>
        <v>#VALUE!</v>
      </c>
      <c r="F1675" s="10" t="str">
        <f ca="1">IFERROR(LEFT('Application For TE&amp;GOTS'!AH1716,LEN('Application For TE&amp;GOTS'!AH1716)-2),"")</f>
        <v/>
      </c>
      <c r="G1675" s="10" t="e">
        <f ca="1">'Application For TE&amp;GOTS'!AI1716</f>
        <v>#VALUE!</v>
      </c>
      <c r="AF1675" s="10" t="str">
        <f ca="1">IF(MATCH(B1675,B$1:B1675,0)=ROW(B1675),B1675&amp;";","")</f>
        <v/>
      </c>
      <c r="AG1675" s="10" t="str">
        <f>IF(MATCH(C1675,C$1:C1675,0)=ROW(C1675),C1675&amp;";","")</f>
        <v/>
      </c>
      <c r="AH1675" s="10" t="str">
        <f ca="1">IF(MATCH(D1675,D$1:D1675,0)=ROW(D1675),D1675&amp;";","")</f>
        <v/>
      </c>
      <c r="AI1675" s="10" t="e">
        <f ca="1">IF(MATCH(E1675,E$1:E1675,0)=ROW(E1675),E1675&amp;";","")</f>
        <v>#VALUE!</v>
      </c>
    </row>
    <row r="1676" spans="1:35">
      <c r="A1676" s="10">
        <v>1655</v>
      </c>
      <c r="B1676" s="10" t="str">
        <f ca="1">'Application For TE&amp;GOTS'!X1717</f>
        <v/>
      </c>
      <c r="C1676" s="10">
        <f>'Application For TE&amp;GOTS'!$D1717</f>
        <v>0</v>
      </c>
      <c r="D1676" s="10" t="str" cm="1">
        <f t="array" aca="1" ref="D1676" ca="1">IFERROR(INDIRECT("'Application For TE&amp;GOTS'!L"&amp;'Application For TE&amp;GOTS'!S1717),"")</f>
        <v/>
      </c>
      <c r="E1676" s="10" t="e">
        <f ca="1">'Application For TE&amp;GOTS'!AF1717</f>
        <v>#VALUE!</v>
      </c>
      <c r="F1676" s="10" t="str">
        <f ca="1">IFERROR(LEFT('Application For TE&amp;GOTS'!AH1717,LEN('Application For TE&amp;GOTS'!AH1717)-2),"")</f>
        <v/>
      </c>
      <c r="G1676" s="10" t="e">
        <f ca="1">'Application For TE&amp;GOTS'!AI1717</f>
        <v>#VALUE!</v>
      </c>
      <c r="AF1676" s="10" t="str">
        <f ca="1">IF(MATCH(B1676,B$1:B1676,0)=ROW(B1676),B1676&amp;";","")</f>
        <v/>
      </c>
      <c r="AG1676" s="10" t="str">
        <f>IF(MATCH(C1676,C$1:C1676,0)=ROW(C1676),C1676&amp;";","")</f>
        <v/>
      </c>
      <c r="AH1676" s="10" t="str">
        <f ca="1">IF(MATCH(D1676,D$1:D1676,0)=ROW(D1676),D1676&amp;";","")</f>
        <v/>
      </c>
      <c r="AI1676" s="10" t="e">
        <f ca="1">IF(MATCH(E1676,E$1:E1676,0)=ROW(E1676),E1676&amp;";","")</f>
        <v>#VALUE!</v>
      </c>
    </row>
    <row r="1677" spans="1:35">
      <c r="A1677" s="10">
        <v>1656</v>
      </c>
      <c r="B1677" s="10" t="str">
        <f ca="1">'Application For TE&amp;GOTS'!X1718</f>
        <v/>
      </c>
      <c r="C1677" s="10">
        <f>'Application For TE&amp;GOTS'!$D1718</f>
        <v>0</v>
      </c>
      <c r="D1677" s="10" t="str" cm="1">
        <f t="array" aca="1" ref="D1677" ca="1">IFERROR(INDIRECT("'Application For TE&amp;GOTS'!L"&amp;'Application For TE&amp;GOTS'!S1718),"")</f>
        <v/>
      </c>
      <c r="E1677" s="10" t="e">
        <f ca="1">'Application For TE&amp;GOTS'!AF1718</f>
        <v>#VALUE!</v>
      </c>
      <c r="F1677" s="10" t="str">
        <f ca="1">IFERROR(LEFT('Application For TE&amp;GOTS'!AH1718,LEN('Application For TE&amp;GOTS'!AH1718)-2),"")</f>
        <v/>
      </c>
      <c r="G1677" s="10" t="e">
        <f ca="1">'Application For TE&amp;GOTS'!AI1718</f>
        <v>#VALUE!</v>
      </c>
      <c r="AF1677" s="10" t="str">
        <f ca="1">IF(MATCH(B1677,B$1:B1677,0)=ROW(B1677),B1677&amp;";","")</f>
        <v/>
      </c>
      <c r="AG1677" s="10" t="str">
        <f>IF(MATCH(C1677,C$1:C1677,0)=ROW(C1677),C1677&amp;";","")</f>
        <v/>
      </c>
      <c r="AH1677" s="10" t="str">
        <f ca="1">IF(MATCH(D1677,D$1:D1677,0)=ROW(D1677),D1677&amp;";","")</f>
        <v/>
      </c>
      <c r="AI1677" s="10" t="e">
        <f ca="1">IF(MATCH(E1677,E$1:E1677,0)=ROW(E1677),E1677&amp;";","")</f>
        <v>#VALUE!</v>
      </c>
    </row>
    <row r="1678" spans="1:35">
      <c r="A1678" s="10">
        <v>1657</v>
      </c>
      <c r="B1678" s="10" t="str">
        <f ca="1">'Application For TE&amp;GOTS'!X1719</f>
        <v/>
      </c>
      <c r="C1678" s="10">
        <f>'Application For TE&amp;GOTS'!$D1719</f>
        <v>0</v>
      </c>
      <c r="D1678" s="10" t="str" cm="1">
        <f t="array" aca="1" ref="D1678" ca="1">IFERROR(INDIRECT("'Application For TE&amp;GOTS'!L"&amp;'Application For TE&amp;GOTS'!S1719),"")</f>
        <v/>
      </c>
      <c r="E1678" s="10" t="e">
        <f ca="1">'Application For TE&amp;GOTS'!AF1719</f>
        <v>#VALUE!</v>
      </c>
      <c r="F1678" s="10" t="str">
        <f ca="1">IFERROR(LEFT('Application For TE&amp;GOTS'!AH1719,LEN('Application For TE&amp;GOTS'!AH1719)-2),"")</f>
        <v/>
      </c>
      <c r="G1678" s="10" t="e">
        <f ca="1">'Application For TE&amp;GOTS'!AI1719</f>
        <v>#VALUE!</v>
      </c>
      <c r="AF1678" s="10" t="str">
        <f ca="1">IF(MATCH(B1678,B$1:B1678,0)=ROW(B1678),B1678&amp;";","")</f>
        <v/>
      </c>
      <c r="AG1678" s="10" t="str">
        <f>IF(MATCH(C1678,C$1:C1678,0)=ROW(C1678),C1678&amp;";","")</f>
        <v/>
      </c>
      <c r="AH1678" s="10" t="str">
        <f ca="1">IF(MATCH(D1678,D$1:D1678,0)=ROW(D1678),D1678&amp;";","")</f>
        <v/>
      </c>
      <c r="AI1678" s="10" t="e">
        <f ca="1">IF(MATCH(E1678,E$1:E1678,0)=ROW(E1678),E1678&amp;";","")</f>
        <v>#VALUE!</v>
      </c>
    </row>
    <row r="1679" spans="1:35">
      <c r="A1679" s="10">
        <v>1658</v>
      </c>
      <c r="B1679" s="10" t="str">
        <f ca="1">'Application For TE&amp;GOTS'!X1720</f>
        <v/>
      </c>
      <c r="C1679" s="10">
        <f>'Application For TE&amp;GOTS'!$D1720</f>
        <v>0</v>
      </c>
      <c r="D1679" s="10" t="str" cm="1">
        <f t="array" aca="1" ref="D1679" ca="1">IFERROR(INDIRECT("'Application For TE&amp;GOTS'!L"&amp;'Application For TE&amp;GOTS'!S1720),"")</f>
        <v/>
      </c>
      <c r="E1679" s="10" t="e">
        <f ca="1">'Application For TE&amp;GOTS'!AF1720</f>
        <v>#VALUE!</v>
      </c>
      <c r="F1679" s="10" t="str">
        <f ca="1">IFERROR(LEFT('Application For TE&amp;GOTS'!AH1720,LEN('Application For TE&amp;GOTS'!AH1720)-2),"")</f>
        <v/>
      </c>
      <c r="G1679" s="10" t="e">
        <f ca="1">'Application For TE&amp;GOTS'!AI1720</f>
        <v>#VALUE!</v>
      </c>
      <c r="AF1679" s="10" t="str">
        <f ca="1">IF(MATCH(B1679,B$1:B1679,0)=ROW(B1679),B1679&amp;";","")</f>
        <v/>
      </c>
      <c r="AG1679" s="10" t="str">
        <f>IF(MATCH(C1679,C$1:C1679,0)=ROW(C1679),C1679&amp;";","")</f>
        <v/>
      </c>
      <c r="AH1679" s="10" t="str">
        <f ca="1">IF(MATCH(D1679,D$1:D1679,0)=ROW(D1679),D1679&amp;";","")</f>
        <v/>
      </c>
      <c r="AI1679" s="10" t="e">
        <f ca="1">IF(MATCH(E1679,E$1:E1679,0)=ROW(E1679),E1679&amp;";","")</f>
        <v>#VALUE!</v>
      </c>
    </row>
    <row r="1680" spans="1:35">
      <c r="A1680" s="10">
        <v>1659</v>
      </c>
      <c r="B1680" s="10" t="str">
        <f ca="1">'Application For TE&amp;GOTS'!X1721</f>
        <v/>
      </c>
      <c r="C1680" s="10">
        <f>'Application For TE&amp;GOTS'!$D1721</f>
        <v>0</v>
      </c>
      <c r="D1680" s="10" t="str" cm="1">
        <f t="array" aca="1" ref="D1680" ca="1">IFERROR(INDIRECT("'Application For TE&amp;GOTS'!L"&amp;'Application For TE&amp;GOTS'!S1721),"")</f>
        <v/>
      </c>
      <c r="E1680" s="10" t="e">
        <f ca="1">'Application For TE&amp;GOTS'!AF1721</f>
        <v>#VALUE!</v>
      </c>
      <c r="F1680" s="10" t="str">
        <f ca="1">IFERROR(LEFT('Application For TE&amp;GOTS'!AH1721,LEN('Application For TE&amp;GOTS'!AH1721)-2),"")</f>
        <v/>
      </c>
      <c r="G1680" s="10" t="e">
        <f ca="1">'Application For TE&amp;GOTS'!AI1721</f>
        <v>#VALUE!</v>
      </c>
      <c r="AF1680" s="10" t="str">
        <f ca="1">IF(MATCH(B1680,B$1:B1680,0)=ROW(B1680),B1680&amp;";","")</f>
        <v/>
      </c>
      <c r="AG1680" s="10" t="str">
        <f>IF(MATCH(C1680,C$1:C1680,0)=ROW(C1680),C1680&amp;";","")</f>
        <v/>
      </c>
      <c r="AH1680" s="10" t="str">
        <f ca="1">IF(MATCH(D1680,D$1:D1680,0)=ROW(D1680),D1680&amp;";","")</f>
        <v/>
      </c>
      <c r="AI1680" s="10" t="e">
        <f ca="1">IF(MATCH(E1680,E$1:E1680,0)=ROW(E1680),E1680&amp;";","")</f>
        <v>#VALUE!</v>
      </c>
    </row>
    <row r="1681" spans="1:35">
      <c r="A1681" s="10">
        <v>1660</v>
      </c>
      <c r="B1681" s="10" t="str">
        <f ca="1">'Application For TE&amp;GOTS'!X1722</f>
        <v/>
      </c>
      <c r="C1681" s="10">
        <f>'Application For TE&amp;GOTS'!$D1722</f>
        <v>0</v>
      </c>
      <c r="D1681" s="10" t="str" cm="1">
        <f t="array" aca="1" ref="D1681" ca="1">IFERROR(INDIRECT("'Application For TE&amp;GOTS'!L"&amp;'Application For TE&amp;GOTS'!S1722),"")</f>
        <v/>
      </c>
      <c r="E1681" s="10" t="e">
        <f ca="1">'Application For TE&amp;GOTS'!AF1722</f>
        <v>#VALUE!</v>
      </c>
      <c r="F1681" s="10" t="str">
        <f ca="1">IFERROR(LEFT('Application For TE&amp;GOTS'!AH1722,LEN('Application For TE&amp;GOTS'!AH1722)-2),"")</f>
        <v/>
      </c>
      <c r="G1681" s="10" t="e">
        <f ca="1">'Application For TE&amp;GOTS'!AI1722</f>
        <v>#VALUE!</v>
      </c>
      <c r="AF1681" s="10" t="str">
        <f ca="1">IF(MATCH(B1681,B$1:B1681,0)=ROW(B1681),B1681&amp;";","")</f>
        <v/>
      </c>
      <c r="AG1681" s="10" t="str">
        <f>IF(MATCH(C1681,C$1:C1681,0)=ROW(C1681),C1681&amp;";","")</f>
        <v/>
      </c>
      <c r="AH1681" s="10" t="str">
        <f ca="1">IF(MATCH(D1681,D$1:D1681,0)=ROW(D1681),D1681&amp;";","")</f>
        <v/>
      </c>
      <c r="AI1681" s="10" t="e">
        <f ca="1">IF(MATCH(E1681,E$1:E1681,0)=ROW(E1681),E1681&amp;";","")</f>
        <v>#VALUE!</v>
      </c>
    </row>
    <row r="1682" spans="1:35">
      <c r="A1682" s="10">
        <v>1661</v>
      </c>
      <c r="B1682" s="10" t="str">
        <f ca="1">'Application For TE&amp;GOTS'!X1723</f>
        <v/>
      </c>
      <c r="C1682" s="10">
        <f>'Application For TE&amp;GOTS'!$D1723</f>
        <v>0</v>
      </c>
      <c r="D1682" s="10" t="str" cm="1">
        <f t="array" aca="1" ref="D1682" ca="1">IFERROR(INDIRECT("'Application For TE&amp;GOTS'!L"&amp;'Application For TE&amp;GOTS'!S1723),"")</f>
        <v/>
      </c>
      <c r="E1682" s="10" t="e">
        <f ca="1">'Application For TE&amp;GOTS'!AF1723</f>
        <v>#VALUE!</v>
      </c>
      <c r="F1682" s="10" t="str">
        <f ca="1">IFERROR(LEFT('Application For TE&amp;GOTS'!AH1723,LEN('Application For TE&amp;GOTS'!AH1723)-2),"")</f>
        <v/>
      </c>
      <c r="G1682" s="10" t="e">
        <f ca="1">'Application For TE&amp;GOTS'!AI1723</f>
        <v>#VALUE!</v>
      </c>
      <c r="AF1682" s="10" t="str">
        <f ca="1">IF(MATCH(B1682,B$1:B1682,0)=ROW(B1682),B1682&amp;";","")</f>
        <v/>
      </c>
      <c r="AG1682" s="10" t="str">
        <f>IF(MATCH(C1682,C$1:C1682,0)=ROW(C1682),C1682&amp;";","")</f>
        <v/>
      </c>
      <c r="AH1682" s="10" t="str">
        <f ca="1">IF(MATCH(D1682,D$1:D1682,0)=ROW(D1682),D1682&amp;";","")</f>
        <v/>
      </c>
      <c r="AI1682" s="10" t="e">
        <f ca="1">IF(MATCH(E1682,E$1:E1682,0)=ROW(E1682),E1682&amp;";","")</f>
        <v>#VALUE!</v>
      </c>
    </row>
    <row r="1683" spans="1:35">
      <c r="A1683" s="10">
        <v>1662</v>
      </c>
      <c r="B1683" s="10" t="str">
        <f ca="1">'Application For TE&amp;GOTS'!X1724</f>
        <v/>
      </c>
      <c r="C1683" s="10">
        <f>'Application For TE&amp;GOTS'!$D1724</f>
        <v>0</v>
      </c>
      <c r="D1683" s="10" t="str" cm="1">
        <f t="array" aca="1" ref="D1683" ca="1">IFERROR(INDIRECT("'Application For TE&amp;GOTS'!L"&amp;'Application For TE&amp;GOTS'!S1724),"")</f>
        <v/>
      </c>
      <c r="E1683" s="10" t="e">
        <f ca="1">'Application For TE&amp;GOTS'!AF1724</f>
        <v>#VALUE!</v>
      </c>
      <c r="F1683" s="10" t="str">
        <f ca="1">IFERROR(LEFT('Application For TE&amp;GOTS'!AH1724,LEN('Application For TE&amp;GOTS'!AH1724)-2),"")</f>
        <v/>
      </c>
      <c r="G1683" s="10" t="e">
        <f ca="1">'Application For TE&amp;GOTS'!AI1724</f>
        <v>#VALUE!</v>
      </c>
      <c r="AF1683" s="10" t="str">
        <f ca="1">IF(MATCH(B1683,B$1:B1683,0)=ROW(B1683),B1683&amp;";","")</f>
        <v/>
      </c>
      <c r="AG1683" s="10" t="str">
        <f>IF(MATCH(C1683,C$1:C1683,0)=ROW(C1683),C1683&amp;";","")</f>
        <v/>
      </c>
      <c r="AH1683" s="10" t="str">
        <f ca="1">IF(MATCH(D1683,D$1:D1683,0)=ROW(D1683),D1683&amp;";","")</f>
        <v/>
      </c>
      <c r="AI1683" s="10" t="e">
        <f ca="1">IF(MATCH(E1683,E$1:E1683,0)=ROW(E1683),E1683&amp;";","")</f>
        <v>#VALUE!</v>
      </c>
    </row>
    <row r="1684" spans="1:35">
      <c r="A1684" s="10">
        <v>1663</v>
      </c>
      <c r="B1684" s="10" t="str">
        <f ca="1">'Application For TE&amp;GOTS'!X1725</f>
        <v/>
      </c>
      <c r="C1684" s="10">
        <f>'Application For TE&amp;GOTS'!$D1725</f>
        <v>0</v>
      </c>
      <c r="D1684" s="10" t="str" cm="1">
        <f t="array" aca="1" ref="D1684" ca="1">IFERROR(INDIRECT("'Application For TE&amp;GOTS'!L"&amp;'Application For TE&amp;GOTS'!S1725),"")</f>
        <v/>
      </c>
      <c r="E1684" s="10" t="e">
        <f ca="1">'Application For TE&amp;GOTS'!AF1725</f>
        <v>#VALUE!</v>
      </c>
      <c r="F1684" s="10" t="str">
        <f ca="1">IFERROR(LEFT('Application For TE&amp;GOTS'!AH1725,LEN('Application For TE&amp;GOTS'!AH1725)-2),"")</f>
        <v/>
      </c>
      <c r="G1684" s="10" t="e">
        <f ca="1">'Application For TE&amp;GOTS'!AI1725</f>
        <v>#VALUE!</v>
      </c>
      <c r="AF1684" s="10" t="str">
        <f ca="1">IF(MATCH(B1684,B$1:B1684,0)=ROW(B1684),B1684&amp;";","")</f>
        <v/>
      </c>
      <c r="AG1684" s="10" t="str">
        <f>IF(MATCH(C1684,C$1:C1684,0)=ROW(C1684),C1684&amp;";","")</f>
        <v/>
      </c>
      <c r="AH1684" s="10" t="str">
        <f ca="1">IF(MATCH(D1684,D$1:D1684,0)=ROW(D1684),D1684&amp;";","")</f>
        <v/>
      </c>
      <c r="AI1684" s="10" t="e">
        <f ca="1">IF(MATCH(E1684,E$1:E1684,0)=ROW(E1684),E1684&amp;";","")</f>
        <v>#VALUE!</v>
      </c>
    </row>
    <row r="1685" spans="1:35">
      <c r="A1685" s="10">
        <v>1664</v>
      </c>
      <c r="B1685" s="10" t="str">
        <f ca="1">'Application For TE&amp;GOTS'!X1726</f>
        <v/>
      </c>
      <c r="C1685" s="10">
        <f>'Application For TE&amp;GOTS'!$D1726</f>
        <v>0</v>
      </c>
      <c r="D1685" s="10" t="str" cm="1">
        <f t="array" aca="1" ref="D1685" ca="1">IFERROR(INDIRECT("'Application For TE&amp;GOTS'!L"&amp;'Application For TE&amp;GOTS'!S1726),"")</f>
        <v/>
      </c>
      <c r="E1685" s="10" t="e">
        <f ca="1">'Application For TE&amp;GOTS'!AF1726</f>
        <v>#VALUE!</v>
      </c>
      <c r="F1685" s="10" t="str">
        <f ca="1">IFERROR(LEFT('Application For TE&amp;GOTS'!AH1726,LEN('Application For TE&amp;GOTS'!AH1726)-2),"")</f>
        <v/>
      </c>
      <c r="G1685" s="10" t="e">
        <f ca="1">'Application For TE&amp;GOTS'!AI1726</f>
        <v>#VALUE!</v>
      </c>
      <c r="AF1685" s="10" t="str">
        <f ca="1">IF(MATCH(B1685,B$1:B1685,0)=ROW(B1685),B1685&amp;";","")</f>
        <v/>
      </c>
      <c r="AG1685" s="10" t="str">
        <f>IF(MATCH(C1685,C$1:C1685,0)=ROW(C1685),C1685&amp;";","")</f>
        <v/>
      </c>
      <c r="AH1685" s="10" t="str">
        <f ca="1">IF(MATCH(D1685,D$1:D1685,0)=ROW(D1685),D1685&amp;";","")</f>
        <v/>
      </c>
      <c r="AI1685" s="10" t="e">
        <f ca="1">IF(MATCH(E1685,E$1:E1685,0)=ROW(E1685),E1685&amp;";","")</f>
        <v>#VALUE!</v>
      </c>
    </row>
    <row r="1686" spans="1:35">
      <c r="A1686" s="10">
        <v>1665</v>
      </c>
      <c r="B1686" s="10" t="str">
        <f ca="1">'Application For TE&amp;GOTS'!X1727</f>
        <v/>
      </c>
      <c r="C1686" s="10">
        <f>'Application For TE&amp;GOTS'!$D1727</f>
        <v>0</v>
      </c>
      <c r="D1686" s="10" t="str" cm="1">
        <f t="array" aca="1" ref="D1686" ca="1">IFERROR(INDIRECT("'Application For TE&amp;GOTS'!L"&amp;'Application For TE&amp;GOTS'!S1727),"")</f>
        <v/>
      </c>
      <c r="E1686" s="10" t="e">
        <f ca="1">'Application For TE&amp;GOTS'!AF1727</f>
        <v>#VALUE!</v>
      </c>
      <c r="F1686" s="10" t="str">
        <f ca="1">IFERROR(LEFT('Application For TE&amp;GOTS'!AH1727,LEN('Application For TE&amp;GOTS'!AH1727)-2),"")</f>
        <v/>
      </c>
      <c r="G1686" s="10" t="e">
        <f ca="1">'Application For TE&amp;GOTS'!AI1727</f>
        <v>#VALUE!</v>
      </c>
      <c r="AF1686" s="10" t="str">
        <f ca="1">IF(MATCH(B1686,B$1:B1686,0)=ROW(B1686),B1686&amp;";","")</f>
        <v/>
      </c>
      <c r="AG1686" s="10" t="str">
        <f>IF(MATCH(C1686,C$1:C1686,0)=ROW(C1686),C1686&amp;";","")</f>
        <v/>
      </c>
      <c r="AH1686" s="10" t="str">
        <f ca="1">IF(MATCH(D1686,D$1:D1686,0)=ROW(D1686),D1686&amp;";","")</f>
        <v/>
      </c>
      <c r="AI1686" s="10" t="e">
        <f ca="1">IF(MATCH(E1686,E$1:E1686,0)=ROW(E1686),E1686&amp;";","")</f>
        <v>#VALUE!</v>
      </c>
    </row>
    <row r="1687" spans="1:35">
      <c r="A1687" s="10">
        <v>1666</v>
      </c>
      <c r="B1687" s="10" t="str">
        <f ca="1">'Application For TE&amp;GOTS'!X1728</f>
        <v/>
      </c>
      <c r="C1687" s="10">
        <f>'Application For TE&amp;GOTS'!$D1728</f>
        <v>0</v>
      </c>
      <c r="D1687" s="10" t="str" cm="1">
        <f t="array" aca="1" ref="D1687" ca="1">IFERROR(INDIRECT("'Application For TE&amp;GOTS'!L"&amp;'Application For TE&amp;GOTS'!S1728),"")</f>
        <v/>
      </c>
      <c r="E1687" s="10" t="e">
        <f ca="1">'Application For TE&amp;GOTS'!AF1728</f>
        <v>#VALUE!</v>
      </c>
      <c r="F1687" s="10" t="str">
        <f ca="1">IFERROR(LEFT('Application For TE&amp;GOTS'!AH1728,LEN('Application For TE&amp;GOTS'!AH1728)-2),"")</f>
        <v/>
      </c>
      <c r="G1687" s="10" t="e">
        <f ca="1">'Application For TE&amp;GOTS'!AI1728</f>
        <v>#VALUE!</v>
      </c>
      <c r="AF1687" s="10" t="str">
        <f ca="1">IF(MATCH(B1687,B$1:B1687,0)=ROW(B1687),B1687&amp;";","")</f>
        <v/>
      </c>
      <c r="AG1687" s="10" t="str">
        <f>IF(MATCH(C1687,C$1:C1687,0)=ROW(C1687),C1687&amp;";","")</f>
        <v/>
      </c>
      <c r="AH1687" s="10" t="str">
        <f ca="1">IF(MATCH(D1687,D$1:D1687,0)=ROW(D1687),D1687&amp;";","")</f>
        <v/>
      </c>
      <c r="AI1687" s="10" t="e">
        <f ca="1">IF(MATCH(E1687,E$1:E1687,0)=ROW(E1687),E1687&amp;";","")</f>
        <v>#VALUE!</v>
      </c>
    </row>
    <row r="1688" spans="1:35">
      <c r="A1688" s="10">
        <v>1667</v>
      </c>
      <c r="B1688" s="10" t="str">
        <f ca="1">'Application For TE&amp;GOTS'!X1729</f>
        <v/>
      </c>
      <c r="C1688" s="10">
        <f>'Application For TE&amp;GOTS'!$D1729</f>
        <v>0</v>
      </c>
      <c r="D1688" s="10" t="str" cm="1">
        <f t="array" aca="1" ref="D1688" ca="1">IFERROR(INDIRECT("'Application For TE&amp;GOTS'!L"&amp;'Application For TE&amp;GOTS'!S1729),"")</f>
        <v/>
      </c>
      <c r="E1688" s="10" t="e">
        <f ca="1">'Application For TE&amp;GOTS'!AF1729</f>
        <v>#VALUE!</v>
      </c>
      <c r="F1688" s="10" t="str">
        <f ca="1">IFERROR(LEFT('Application For TE&amp;GOTS'!AH1729,LEN('Application For TE&amp;GOTS'!AH1729)-2),"")</f>
        <v/>
      </c>
      <c r="G1688" s="10" t="e">
        <f ca="1">'Application For TE&amp;GOTS'!AI1729</f>
        <v>#VALUE!</v>
      </c>
      <c r="AF1688" s="10" t="str">
        <f ca="1">IF(MATCH(B1688,B$1:B1688,0)=ROW(B1688),B1688&amp;";","")</f>
        <v/>
      </c>
      <c r="AG1688" s="10" t="str">
        <f>IF(MATCH(C1688,C$1:C1688,0)=ROW(C1688),C1688&amp;";","")</f>
        <v/>
      </c>
      <c r="AH1688" s="10" t="str">
        <f ca="1">IF(MATCH(D1688,D$1:D1688,0)=ROW(D1688),D1688&amp;";","")</f>
        <v/>
      </c>
      <c r="AI1688" s="10" t="e">
        <f ca="1">IF(MATCH(E1688,E$1:E1688,0)=ROW(E1688),E1688&amp;";","")</f>
        <v>#VALUE!</v>
      </c>
    </row>
    <row r="1689" spans="1:35">
      <c r="A1689" s="10">
        <v>1668</v>
      </c>
      <c r="B1689" s="10" t="str">
        <f ca="1">'Application For TE&amp;GOTS'!X1730</f>
        <v/>
      </c>
      <c r="C1689" s="10">
        <f>'Application For TE&amp;GOTS'!$D1730</f>
        <v>0</v>
      </c>
      <c r="D1689" s="10" t="str" cm="1">
        <f t="array" aca="1" ref="D1689" ca="1">IFERROR(INDIRECT("'Application For TE&amp;GOTS'!L"&amp;'Application For TE&amp;GOTS'!S1730),"")</f>
        <v/>
      </c>
      <c r="E1689" s="10" t="e">
        <f ca="1">'Application For TE&amp;GOTS'!AF1730</f>
        <v>#VALUE!</v>
      </c>
      <c r="F1689" s="10" t="str">
        <f ca="1">IFERROR(LEFT('Application For TE&amp;GOTS'!AH1730,LEN('Application For TE&amp;GOTS'!AH1730)-2),"")</f>
        <v/>
      </c>
      <c r="G1689" s="10" t="e">
        <f ca="1">'Application For TE&amp;GOTS'!AI1730</f>
        <v>#VALUE!</v>
      </c>
      <c r="AF1689" s="10" t="str">
        <f ca="1">IF(MATCH(B1689,B$1:B1689,0)=ROW(B1689),B1689&amp;";","")</f>
        <v/>
      </c>
      <c r="AG1689" s="10" t="str">
        <f>IF(MATCH(C1689,C$1:C1689,0)=ROW(C1689),C1689&amp;";","")</f>
        <v/>
      </c>
      <c r="AH1689" s="10" t="str">
        <f ca="1">IF(MATCH(D1689,D$1:D1689,0)=ROW(D1689),D1689&amp;";","")</f>
        <v/>
      </c>
      <c r="AI1689" s="10" t="e">
        <f ca="1">IF(MATCH(E1689,E$1:E1689,0)=ROW(E1689),E1689&amp;";","")</f>
        <v>#VALUE!</v>
      </c>
    </row>
    <row r="1690" spans="1:35">
      <c r="A1690" s="10">
        <v>1669</v>
      </c>
      <c r="B1690" s="10" t="str">
        <f ca="1">'Application For TE&amp;GOTS'!X1731</f>
        <v/>
      </c>
      <c r="C1690" s="10">
        <f>'Application For TE&amp;GOTS'!$D1731</f>
        <v>0</v>
      </c>
      <c r="D1690" s="10" t="str" cm="1">
        <f t="array" aca="1" ref="D1690" ca="1">IFERROR(INDIRECT("'Application For TE&amp;GOTS'!L"&amp;'Application For TE&amp;GOTS'!S1731),"")</f>
        <v/>
      </c>
      <c r="E1690" s="10" t="e">
        <f ca="1">'Application For TE&amp;GOTS'!AF1731</f>
        <v>#VALUE!</v>
      </c>
      <c r="F1690" s="10" t="str">
        <f ca="1">IFERROR(LEFT('Application For TE&amp;GOTS'!AH1731,LEN('Application For TE&amp;GOTS'!AH1731)-2),"")</f>
        <v/>
      </c>
      <c r="G1690" s="10" t="e">
        <f ca="1">'Application For TE&amp;GOTS'!AI1731</f>
        <v>#VALUE!</v>
      </c>
      <c r="AF1690" s="10" t="str">
        <f ca="1">IF(MATCH(B1690,B$1:B1690,0)=ROW(B1690),B1690&amp;";","")</f>
        <v/>
      </c>
      <c r="AG1690" s="10" t="str">
        <f>IF(MATCH(C1690,C$1:C1690,0)=ROW(C1690),C1690&amp;";","")</f>
        <v/>
      </c>
      <c r="AH1690" s="10" t="str">
        <f ca="1">IF(MATCH(D1690,D$1:D1690,0)=ROW(D1690),D1690&amp;";","")</f>
        <v/>
      </c>
      <c r="AI1690" s="10" t="e">
        <f ca="1">IF(MATCH(E1690,E$1:E1690,0)=ROW(E1690),E1690&amp;";","")</f>
        <v>#VALUE!</v>
      </c>
    </row>
    <row r="1691" spans="1:35">
      <c r="A1691" s="10">
        <v>1670</v>
      </c>
      <c r="B1691" s="10" t="str">
        <f ca="1">'Application For TE&amp;GOTS'!X1732</f>
        <v/>
      </c>
      <c r="C1691" s="10">
        <f>'Application For TE&amp;GOTS'!$D1732</f>
        <v>0</v>
      </c>
      <c r="D1691" s="10" t="str" cm="1">
        <f t="array" aca="1" ref="D1691" ca="1">IFERROR(INDIRECT("'Application For TE&amp;GOTS'!L"&amp;'Application For TE&amp;GOTS'!S1732),"")</f>
        <v/>
      </c>
      <c r="E1691" s="10" t="e">
        <f ca="1">'Application For TE&amp;GOTS'!AF1732</f>
        <v>#VALUE!</v>
      </c>
      <c r="F1691" s="10" t="str">
        <f ca="1">IFERROR(LEFT('Application For TE&amp;GOTS'!AH1732,LEN('Application For TE&amp;GOTS'!AH1732)-2),"")</f>
        <v/>
      </c>
      <c r="G1691" s="10" t="e">
        <f ca="1">'Application For TE&amp;GOTS'!AI1732</f>
        <v>#VALUE!</v>
      </c>
      <c r="AF1691" s="10" t="str">
        <f ca="1">IF(MATCH(B1691,B$1:B1691,0)=ROW(B1691),B1691&amp;";","")</f>
        <v/>
      </c>
      <c r="AG1691" s="10" t="str">
        <f>IF(MATCH(C1691,C$1:C1691,0)=ROW(C1691),C1691&amp;";","")</f>
        <v/>
      </c>
      <c r="AH1691" s="10" t="str">
        <f ca="1">IF(MATCH(D1691,D$1:D1691,0)=ROW(D1691),D1691&amp;";","")</f>
        <v/>
      </c>
      <c r="AI1691" s="10" t="e">
        <f ca="1">IF(MATCH(E1691,E$1:E1691,0)=ROW(E1691),E1691&amp;";","")</f>
        <v>#VALUE!</v>
      </c>
    </row>
    <row r="1692" spans="1:35">
      <c r="A1692" s="10">
        <v>1671</v>
      </c>
      <c r="B1692" s="10" t="str">
        <f ca="1">'Application For TE&amp;GOTS'!X1733</f>
        <v/>
      </c>
      <c r="C1692" s="10">
        <f>'Application For TE&amp;GOTS'!$D1733</f>
        <v>0</v>
      </c>
      <c r="D1692" s="10" t="str" cm="1">
        <f t="array" aca="1" ref="D1692" ca="1">IFERROR(INDIRECT("'Application For TE&amp;GOTS'!L"&amp;'Application For TE&amp;GOTS'!S1733),"")</f>
        <v/>
      </c>
      <c r="E1692" s="10" t="e">
        <f ca="1">'Application For TE&amp;GOTS'!AF1733</f>
        <v>#VALUE!</v>
      </c>
      <c r="F1692" s="10" t="str">
        <f ca="1">IFERROR(LEFT('Application For TE&amp;GOTS'!AH1733,LEN('Application For TE&amp;GOTS'!AH1733)-2),"")</f>
        <v/>
      </c>
      <c r="G1692" s="10" t="e">
        <f ca="1">'Application For TE&amp;GOTS'!AI1733</f>
        <v>#VALUE!</v>
      </c>
      <c r="AF1692" s="10" t="str">
        <f ca="1">IF(MATCH(B1692,B$1:B1692,0)=ROW(B1692),B1692&amp;";","")</f>
        <v/>
      </c>
      <c r="AG1692" s="10" t="str">
        <f>IF(MATCH(C1692,C$1:C1692,0)=ROW(C1692),C1692&amp;";","")</f>
        <v/>
      </c>
      <c r="AH1692" s="10" t="str">
        <f ca="1">IF(MATCH(D1692,D$1:D1692,0)=ROW(D1692),D1692&amp;";","")</f>
        <v/>
      </c>
      <c r="AI1692" s="10" t="e">
        <f ca="1">IF(MATCH(E1692,E$1:E1692,0)=ROW(E1692),E1692&amp;";","")</f>
        <v>#VALUE!</v>
      </c>
    </row>
    <row r="1693" spans="1:35">
      <c r="A1693" s="10">
        <v>1672</v>
      </c>
      <c r="B1693" s="10" t="str">
        <f ca="1">'Application For TE&amp;GOTS'!X1734</f>
        <v/>
      </c>
      <c r="C1693" s="10">
        <f>'Application For TE&amp;GOTS'!$D1734</f>
        <v>0</v>
      </c>
      <c r="D1693" s="10" t="str" cm="1">
        <f t="array" aca="1" ref="D1693" ca="1">IFERROR(INDIRECT("'Application For TE&amp;GOTS'!L"&amp;'Application For TE&amp;GOTS'!S1734),"")</f>
        <v/>
      </c>
      <c r="E1693" s="10" t="e">
        <f ca="1">'Application For TE&amp;GOTS'!AF1734</f>
        <v>#VALUE!</v>
      </c>
      <c r="F1693" s="10" t="str">
        <f ca="1">IFERROR(LEFT('Application For TE&amp;GOTS'!AH1734,LEN('Application For TE&amp;GOTS'!AH1734)-2),"")</f>
        <v/>
      </c>
      <c r="G1693" s="10" t="e">
        <f ca="1">'Application For TE&amp;GOTS'!AI1734</f>
        <v>#VALUE!</v>
      </c>
      <c r="AF1693" s="10" t="str">
        <f ca="1">IF(MATCH(B1693,B$1:B1693,0)=ROW(B1693),B1693&amp;";","")</f>
        <v/>
      </c>
      <c r="AG1693" s="10" t="str">
        <f>IF(MATCH(C1693,C$1:C1693,0)=ROW(C1693),C1693&amp;";","")</f>
        <v/>
      </c>
      <c r="AH1693" s="10" t="str">
        <f ca="1">IF(MATCH(D1693,D$1:D1693,0)=ROW(D1693),D1693&amp;";","")</f>
        <v/>
      </c>
      <c r="AI1693" s="10" t="e">
        <f ca="1">IF(MATCH(E1693,E$1:E1693,0)=ROW(E1693),E1693&amp;";","")</f>
        <v>#VALUE!</v>
      </c>
    </row>
    <row r="1694" spans="1:35">
      <c r="A1694" s="10">
        <v>1673</v>
      </c>
      <c r="B1694" s="10" t="str">
        <f ca="1">'Application For TE&amp;GOTS'!X1735</f>
        <v/>
      </c>
      <c r="C1694" s="10">
        <f>'Application For TE&amp;GOTS'!$D1735</f>
        <v>0</v>
      </c>
      <c r="D1694" s="10" t="str" cm="1">
        <f t="array" aca="1" ref="D1694" ca="1">IFERROR(INDIRECT("'Application For TE&amp;GOTS'!L"&amp;'Application For TE&amp;GOTS'!S1735),"")</f>
        <v/>
      </c>
      <c r="E1694" s="10" t="e">
        <f ca="1">'Application For TE&amp;GOTS'!AF1735</f>
        <v>#VALUE!</v>
      </c>
      <c r="F1694" s="10" t="str">
        <f ca="1">IFERROR(LEFT('Application For TE&amp;GOTS'!AH1735,LEN('Application For TE&amp;GOTS'!AH1735)-2),"")</f>
        <v/>
      </c>
      <c r="G1694" s="10" t="e">
        <f ca="1">'Application For TE&amp;GOTS'!AI1735</f>
        <v>#VALUE!</v>
      </c>
      <c r="AF1694" s="10" t="str">
        <f ca="1">IF(MATCH(B1694,B$1:B1694,0)=ROW(B1694),B1694&amp;";","")</f>
        <v/>
      </c>
      <c r="AG1694" s="10" t="str">
        <f>IF(MATCH(C1694,C$1:C1694,0)=ROW(C1694),C1694&amp;";","")</f>
        <v/>
      </c>
      <c r="AH1694" s="10" t="str">
        <f ca="1">IF(MATCH(D1694,D$1:D1694,0)=ROW(D1694),D1694&amp;";","")</f>
        <v/>
      </c>
      <c r="AI1694" s="10" t="e">
        <f ca="1">IF(MATCH(E1694,E$1:E1694,0)=ROW(E1694),E1694&amp;";","")</f>
        <v>#VALUE!</v>
      </c>
    </row>
    <row r="1695" spans="1:35">
      <c r="A1695" s="10">
        <v>1674</v>
      </c>
      <c r="B1695" s="10" t="str">
        <f ca="1">'Application For TE&amp;GOTS'!X1736</f>
        <v/>
      </c>
      <c r="C1695" s="10">
        <f>'Application For TE&amp;GOTS'!$D1736</f>
        <v>0</v>
      </c>
      <c r="D1695" s="10" t="str" cm="1">
        <f t="array" aca="1" ref="D1695" ca="1">IFERROR(INDIRECT("'Application For TE&amp;GOTS'!L"&amp;'Application For TE&amp;GOTS'!S1736),"")</f>
        <v/>
      </c>
      <c r="E1695" s="10" t="e">
        <f ca="1">'Application For TE&amp;GOTS'!AF1736</f>
        <v>#VALUE!</v>
      </c>
      <c r="F1695" s="10" t="str">
        <f ca="1">IFERROR(LEFT('Application For TE&amp;GOTS'!AH1736,LEN('Application For TE&amp;GOTS'!AH1736)-2),"")</f>
        <v/>
      </c>
      <c r="G1695" s="10" t="e">
        <f ca="1">'Application For TE&amp;GOTS'!AI1736</f>
        <v>#VALUE!</v>
      </c>
      <c r="AF1695" s="10" t="str">
        <f ca="1">IF(MATCH(B1695,B$1:B1695,0)=ROW(B1695),B1695&amp;";","")</f>
        <v/>
      </c>
      <c r="AG1695" s="10" t="str">
        <f>IF(MATCH(C1695,C$1:C1695,0)=ROW(C1695),C1695&amp;";","")</f>
        <v/>
      </c>
      <c r="AH1695" s="10" t="str">
        <f ca="1">IF(MATCH(D1695,D$1:D1695,0)=ROW(D1695),D1695&amp;";","")</f>
        <v/>
      </c>
      <c r="AI1695" s="10" t="e">
        <f ca="1">IF(MATCH(E1695,E$1:E1695,0)=ROW(E1695),E1695&amp;";","")</f>
        <v>#VALUE!</v>
      </c>
    </row>
    <row r="1696" spans="1:35">
      <c r="A1696" s="10">
        <v>1675</v>
      </c>
      <c r="B1696" s="10" t="str">
        <f ca="1">'Application For TE&amp;GOTS'!X1737</f>
        <v/>
      </c>
      <c r="C1696" s="10">
        <f>'Application For TE&amp;GOTS'!$D1737</f>
        <v>0</v>
      </c>
      <c r="D1696" s="10" t="str" cm="1">
        <f t="array" aca="1" ref="D1696" ca="1">IFERROR(INDIRECT("'Application For TE&amp;GOTS'!L"&amp;'Application For TE&amp;GOTS'!S1737),"")</f>
        <v/>
      </c>
      <c r="E1696" s="10" t="e">
        <f ca="1">'Application For TE&amp;GOTS'!AF1737</f>
        <v>#VALUE!</v>
      </c>
      <c r="F1696" s="10" t="str">
        <f ca="1">IFERROR(LEFT('Application For TE&amp;GOTS'!AH1737,LEN('Application For TE&amp;GOTS'!AH1737)-2),"")</f>
        <v/>
      </c>
      <c r="G1696" s="10" t="e">
        <f ca="1">'Application For TE&amp;GOTS'!AI1737</f>
        <v>#VALUE!</v>
      </c>
      <c r="AF1696" s="10" t="str">
        <f ca="1">IF(MATCH(B1696,B$1:B1696,0)=ROW(B1696),B1696&amp;";","")</f>
        <v/>
      </c>
      <c r="AG1696" s="10" t="str">
        <f>IF(MATCH(C1696,C$1:C1696,0)=ROW(C1696),C1696&amp;";","")</f>
        <v/>
      </c>
      <c r="AH1696" s="10" t="str">
        <f ca="1">IF(MATCH(D1696,D$1:D1696,0)=ROW(D1696),D1696&amp;";","")</f>
        <v/>
      </c>
      <c r="AI1696" s="10" t="e">
        <f ca="1">IF(MATCH(E1696,E$1:E1696,0)=ROW(E1696),E1696&amp;";","")</f>
        <v>#VALUE!</v>
      </c>
    </row>
    <row r="1697" spans="1:35">
      <c r="A1697" s="10">
        <v>1676</v>
      </c>
      <c r="B1697" s="10" t="str">
        <f ca="1">'Application For TE&amp;GOTS'!X1738</f>
        <v/>
      </c>
      <c r="C1697" s="10">
        <f>'Application For TE&amp;GOTS'!$D1738</f>
        <v>0</v>
      </c>
      <c r="D1697" s="10" t="str" cm="1">
        <f t="array" aca="1" ref="D1697" ca="1">IFERROR(INDIRECT("'Application For TE&amp;GOTS'!L"&amp;'Application For TE&amp;GOTS'!S1738),"")</f>
        <v/>
      </c>
      <c r="E1697" s="10" t="e">
        <f ca="1">'Application For TE&amp;GOTS'!AF1738</f>
        <v>#VALUE!</v>
      </c>
      <c r="F1697" s="10" t="str">
        <f ca="1">IFERROR(LEFT('Application For TE&amp;GOTS'!AH1738,LEN('Application For TE&amp;GOTS'!AH1738)-2),"")</f>
        <v/>
      </c>
      <c r="G1697" s="10" t="e">
        <f ca="1">'Application For TE&amp;GOTS'!AI1738</f>
        <v>#VALUE!</v>
      </c>
      <c r="AF1697" s="10" t="str">
        <f ca="1">IF(MATCH(B1697,B$1:B1697,0)=ROW(B1697),B1697&amp;";","")</f>
        <v/>
      </c>
      <c r="AG1697" s="10" t="str">
        <f>IF(MATCH(C1697,C$1:C1697,0)=ROW(C1697),C1697&amp;";","")</f>
        <v/>
      </c>
      <c r="AH1697" s="10" t="str">
        <f ca="1">IF(MATCH(D1697,D$1:D1697,0)=ROW(D1697),D1697&amp;";","")</f>
        <v/>
      </c>
      <c r="AI1697" s="10" t="e">
        <f ca="1">IF(MATCH(E1697,E$1:E1697,0)=ROW(E1697),E1697&amp;";","")</f>
        <v>#VALUE!</v>
      </c>
    </row>
    <row r="1698" spans="1:35">
      <c r="A1698" s="10">
        <v>1677</v>
      </c>
      <c r="B1698" s="10" t="str">
        <f ca="1">'Application For TE&amp;GOTS'!X1739</f>
        <v/>
      </c>
      <c r="C1698" s="10">
        <f>'Application For TE&amp;GOTS'!$D1739</f>
        <v>0</v>
      </c>
      <c r="D1698" s="10" t="str" cm="1">
        <f t="array" aca="1" ref="D1698" ca="1">IFERROR(INDIRECT("'Application For TE&amp;GOTS'!L"&amp;'Application For TE&amp;GOTS'!S1739),"")</f>
        <v/>
      </c>
      <c r="E1698" s="10" t="e">
        <f ca="1">'Application For TE&amp;GOTS'!AF1739</f>
        <v>#VALUE!</v>
      </c>
      <c r="F1698" s="10" t="str">
        <f ca="1">IFERROR(LEFT('Application For TE&amp;GOTS'!AH1739,LEN('Application For TE&amp;GOTS'!AH1739)-2),"")</f>
        <v/>
      </c>
      <c r="G1698" s="10" t="e">
        <f ca="1">'Application For TE&amp;GOTS'!AI1739</f>
        <v>#VALUE!</v>
      </c>
      <c r="AF1698" s="10" t="str">
        <f ca="1">IF(MATCH(B1698,B$1:B1698,0)=ROW(B1698),B1698&amp;";","")</f>
        <v/>
      </c>
      <c r="AG1698" s="10" t="str">
        <f>IF(MATCH(C1698,C$1:C1698,0)=ROW(C1698),C1698&amp;";","")</f>
        <v/>
      </c>
      <c r="AH1698" s="10" t="str">
        <f ca="1">IF(MATCH(D1698,D$1:D1698,0)=ROW(D1698),D1698&amp;";","")</f>
        <v/>
      </c>
      <c r="AI1698" s="10" t="e">
        <f ca="1">IF(MATCH(E1698,E$1:E1698,0)=ROW(E1698),E1698&amp;";","")</f>
        <v>#VALUE!</v>
      </c>
    </row>
    <row r="1699" spans="1:35">
      <c r="A1699" s="10">
        <v>1678</v>
      </c>
      <c r="B1699" s="10" t="str">
        <f ca="1">'Application For TE&amp;GOTS'!X1740</f>
        <v/>
      </c>
      <c r="C1699" s="10">
        <f>'Application For TE&amp;GOTS'!$D1740</f>
        <v>0</v>
      </c>
      <c r="D1699" s="10" t="str" cm="1">
        <f t="array" aca="1" ref="D1699" ca="1">IFERROR(INDIRECT("'Application For TE&amp;GOTS'!L"&amp;'Application For TE&amp;GOTS'!S1740),"")</f>
        <v/>
      </c>
      <c r="E1699" s="10" t="e">
        <f ca="1">'Application For TE&amp;GOTS'!AF1740</f>
        <v>#VALUE!</v>
      </c>
      <c r="F1699" s="10" t="str">
        <f ca="1">IFERROR(LEFT('Application For TE&amp;GOTS'!AH1740,LEN('Application For TE&amp;GOTS'!AH1740)-2),"")</f>
        <v/>
      </c>
      <c r="G1699" s="10" t="e">
        <f ca="1">'Application For TE&amp;GOTS'!AI1740</f>
        <v>#VALUE!</v>
      </c>
      <c r="AF1699" s="10" t="str">
        <f ca="1">IF(MATCH(B1699,B$1:B1699,0)=ROW(B1699),B1699&amp;";","")</f>
        <v/>
      </c>
      <c r="AG1699" s="10" t="str">
        <f>IF(MATCH(C1699,C$1:C1699,0)=ROW(C1699),C1699&amp;";","")</f>
        <v/>
      </c>
      <c r="AH1699" s="10" t="str">
        <f ca="1">IF(MATCH(D1699,D$1:D1699,0)=ROW(D1699),D1699&amp;";","")</f>
        <v/>
      </c>
      <c r="AI1699" s="10" t="e">
        <f ca="1">IF(MATCH(E1699,E$1:E1699,0)=ROW(E1699),E1699&amp;";","")</f>
        <v>#VALUE!</v>
      </c>
    </row>
    <row r="1700" spans="1:35">
      <c r="A1700" s="10">
        <v>1679</v>
      </c>
      <c r="B1700" s="10" t="str">
        <f ca="1">'Application For TE&amp;GOTS'!X1741</f>
        <v/>
      </c>
      <c r="C1700" s="10">
        <f>'Application For TE&amp;GOTS'!$D1741</f>
        <v>0</v>
      </c>
      <c r="D1700" s="10" t="str" cm="1">
        <f t="array" aca="1" ref="D1700" ca="1">IFERROR(INDIRECT("'Application For TE&amp;GOTS'!L"&amp;'Application For TE&amp;GOTS'!S1741),"")</f>
        <v/>
      </c>
      <c r="E1700" s="10" t="e">
        <f ca="1">'Application For TE&amp;GOTS'!AF1741</f>
        <v>#VALUE!</v>
      </c>
      <c r="F1700" s="10" t="str">
        <f ca="1">IFERROR(LEFT('Application For TE&amp;GOTS'!AH1741,LEN('Application For TE&amp;GOTS'!AH1741)-2),"")</f>
        <v/>
      </c>
      <c r="G1700" s="10" t="e">
        <f ca="1">'Application For TE&amp;GOTS'!AI1741</f>
        <v>#VALUE!</v>
      </c>
      <c r="AF1700" s="10" t="str">
        <f ca="1">IF(MATCH(B1700,B$1:B1700,0)=ROW(B1700),B1700&amp;";","")</f>
        <v/>
      </c>
      <c r="AG1700" s="10" t="str">
        <f>IF(MATCH(C1700,C$1:C1700,0)=ROW(C1700),C1700&amp;";","")</f>
        <v/>
      </c>
      <c r="AH1700" s="10" t="str">
        <f ca="1">IF(MATCH(D1700,D$1:D1700,0)=ROW(D1700),D1700&amp;";","")</f>
        <v/>
      </c>
      <c r="AI1700" s="10" t="e">
        <f ca="1">IF(MATCH(E1700,E$1:E1700,0)=ROW(E1700),E1700&amp;";","")</f>
        <v>#VALUE!</v>
      </c>
    </row>
    <row r="1701" spans="1:35">
      <c r="A1701" s="10">
        <v>1680</v>
      </c>
      <c r="B1701" s="10" t="str">
        <f ca="1">'Application For TE&amp;GOTS'!X1742</f>
        <v/>
      </c>
      <c r="C1701" s="10">
        <f>'Application For TE&amp;GOTS'!$D1742</f>
        <v>0</v>
      </c>
      <c r="D1701" s="10" t="str" cm="1">
        <f t="array" aca="1" ref="D1701" ca="1">IFERROR(INDIRECT("'Application For TE&amp;GOTS'!L"&amp;'Application For TE&amp;GOTS'!S1742),"")</f>
        <v/>
      </c>
      <c r="E1701" s="10" t="e">
        <f ca="1">'Application For TE&amp;GOTS'!AF1742</f>
        <v>#VALUE!</v>
      </c>
      <c r="F1701" s="10" t="str">
        <f ca="1">IFERROR(LEFT('Application For TE&amp;GOTS'!AH1742,LEN('Application For TE&amp;GOTS'!AH1742)-2),"")</f>
        <v/>
      </c>
      <c r="G1701" s="10" t="e">
        <f ca="1">'Application For TE&amp;GOTS'!AI1742</f>
        <v>#VALUE!</v>
      </c>
      <c r="AF1701" s="10" t="str">
        <f ca="1">IF(MATCH(B1701,B$1:B1701,0)=ROW(B1701),B1701&amp;";","")</f>
        <v/>
      </c>
      <c r="AG1701" s="10" t="str">
        <f>IF(MATCH(C1701,C$1:C1701,0)=ROW(C1701),C1701&amp;";","")</f>
        <v/>
      </c>
      <c r="AH1701" s="10" t="str">
        <f ca="1">IF(MATCH(D1701,D$1:D1701,0)=ROW(D1701),D1701&amp;";","")</f>
        <v/>
      </c>
      <c r="AI1701" s="10" t="e">
        <f ca="1">IF(MATCH(E1701,E$1:E1701,0)=ROW(E1701),E1701&amp;";","")</f>
        <v>#VALUE!</v>
      </c>
    </row>
    <row r="1702" spans="1:35">
      <c r="A1702" s="10">
        <v>1681</v>
      </c>
      <c r="B1702" s="10" t="str">
        <f ca="1">'Application For TE&amp;GOTS'!X1743</f>
        <v/>
      </c>
      <c r="C1702" s="10">
        <f>'Application For TE&amp;GOTS'!$D1743</f>
        <v>0</v>
      </c>
      <c r="D1702" s="10" t="str" cm="1">
        <f t="array" aca="1" ref="D1702" ca="1">IFERROR(INDIRECT("'Application For TE&amp;GOTS'!L"&amp;'Application For TE&amp;GOTS'!S1743),"")</f>
        <v/>
      </c>
      <c r="E1702" s="10" t="e">
        <f ca="1">'Application For TE&amp;GOTS'!AF1743</f>
        <v>#VALUE!</v>
      </c>
      <c r="F1702" s="10" t="str">
        <f ca="1">IFERROR(LEFT('Application For TE&amp;GOTS'!AH1743,LEN('Application For TE&amp;GOTS'!AH1743)-2),"")</f>
        <v/>
      </c>
      <c r="G1702" s="10" t="e">
        <f ca="1">'Application For TE&amp;GOTS'!AI1743</f>
        <v>#VALUE!</v>
      </c>
      <c r="AF1702" s="10" t="str">
        <f ca="1">IF(MATCH(B1702,B$1:B1702,0)=ROW(B1702),B1702&amp;";","")</f>
        <v/>
      </c>
      <c r="AG1702" s="10" t="str">
        <f>IF(MATCH(C1702,C$1:C1702,0)=ROW(C1702),C1702&amp;";","")</f>
        <v/>
      </c>
      <c r="AH1702" s="10" t="str">
        <f ca="1">IF(MATCH(D1702,D$1:D1702,0)=ROW(D1702),D1702&amp;";","")</f>
        <v/>
      </c>
      <c r="AI1702" s="10" t="e">
        <f ca="1">IF(MATCH(E1702,E$1:E1702,0)=ROW(E1702),E1702&amp;";","")</f>
        <v>#VALUE!</v>
      </c>
    </row>
    <row r="1703" spans="1:35">
      <c r="A1703" s="10">
        <v>1682</v>
      </c>
      <c r="B1703" s="10" t="str">
        <f ca="1">'Application For TE&amp;GOTS'!X1744</f>
        <v/>
      </c>
      <c r="C1703" s="10">
        <f>'Application For TE&amp;GOTS'!$D1744</f>
        <v>0</v>
      </c>
      <c r="D1703" s="10" t="str" cm="1">
        <f t="array" aca="1" ref="D1703" ca="1">IFERROR(INDIRECT("'Application For TE&amp;GOTS'!L"&amp;'Application For TE&amp;GOTS'!S1744),"")</f>
        <v/>
      </c>
      <c r="E1703" s="10" t="e">
        <f ca="1">'Application For TE&amp;GOTS'!AF1744</f>
        <v>#VALUE!</v>
      </c>
      <c r="F1703" s="10" t="str">
        <f ca="1">IFERROR(LEFT('Application For TE&amp;GOTS'!AH1744,LEN('Application For TE&amp;GOTS'!AH1744)-2),"")</f>
        <v/>
      </c>
      <c r="G1703" s="10" t="e">
        <f ca="1">'Application For TE&amp;GOTS'!AI1744</f>
        <v>#VALUE!</v>
      </c>
      <c r="AF1703" s="10" t="str">
        <f ca="1">IF(MATCH(B1703,B$1:B1703,0)=ROW(B1703),B1703&amp;";","")</f>
        <v/>
      </c>
      <c r="AG1703" s="10" t="str">
        <f>IF(MATCH(C1703,C$1:C1703,0)=ROW(C1703),C1703&amp;";","")</f>
        <v/>
      </c>
      <c r="AH1703" s="10" t="str">
        <f ca="1">IF(MATCH(D1703,D$1:D1703,0)=ROW(D1703),D1703&amp;";","")</f>
        <v/>
      </c>
      <c r="AI1703" s="10" t="e">
        <f ca="1">IF(MATCH(E1703,E$1:E1703,0)=ROW(E1703),E1703&amp;";","")</f>
        <v>#VALUE!</v>
      </c>
    </row>
    <row r="1704" spans="1:35">
      <c r="A1704" s="10">
        <v>1683</v>
      </c>
      <c r="B1704" s="10" t="str">
        <f ca="1">'Application For TE&amp;GOTS'!X1745</f>
        <v/>
      </c>
      <c r="C1704" s="10">
        <f>'Application For TE&amp;GOTS'!$D1745</f>
        <v>0</v>
      </c>
      <c r="D1704" s="10" t="str" cm="1">
        <f t="array" aca="1" ref="D1704" ca="1">IFERROR(INDIRECT("'Application For TE&amp;GOTS'!L"&amp;'Application For TE&amp;GOTS'!S1745),"")</f>
        <v/>
      </c>
      <c r="E1704" s="10" t="e">
        <f ca="1">'Application For TE&amp;GOTS'!AF1745</f>
        <v>#VALUE!</v>
      </c>
      <c r="F1704" s="10" t="str">
        <f ca="1">IFERROR(LEFT('Application For TE&amp;GOTS'!AH1745,LEN('Application For TE&amp;GOTS'!AH1745)-2),"")</f>
        <v/>
      </c>
      <c r="G1704" s="10" t="e">
        <f ca="1">'Application For TE&amp;GOTS'!AI1745</f>
        <v>#VALUE!</v>
      </c>
      <c r="AF1704" s="10" t="str">
        <f ca="1">IF(MATCH(B1704,B$1:B1704,0)=ROW(B1704),B1704&amp;";","")</f>
        <v/>
      </c>
      <c r="AG1704" s="10" t="str">
        <f>IF(MATCH(C1704,C$1:C1704,0)=ROW(C1704),C1704&amp;";","")</f>
        <v/>
      </c>
      <c r="AH1704" s="10" t="str">
        <f ca="1">IF(MATCH(D1704,D$1:D1704,0)=ROW(D1704),D1704&amp;";","")</f>
        <v/>
      </c>
      <c r="AI1704" s="10" t="e">
        <f ca="1">IF(MATCH(E1704,E$1:E1704,0)=ROW(E1704),E1704&amp;";","")</f>
        <v>#VALUE!</v>
      </c>
    </row>
    <row r="1705" spans="1:35">
      <c r="A1705" s="10">
        <v>1684</v>
      </c>
      <c r="B1705" s="10" t="str">
        <f ca="1">'Application For TE&amp;GOTS'!X1746</f>
        <v/>
      </c>
      <c r="C1705" s="10">
        <f>'Application For TE&amp;GOTS'!$D1746</f>
        <v>0</v>
      </c>
      <c r="D1705" s="10" t="str" cm="1">
        <f t="array" aca="1" ref="D1705" ca="1">IFERROR(INDIRECT("'Application For TE&amp;GOTS'!L"&amp;'Application For TE&amp;GOTS'!S1746),"")</f>
        <v/>
      </c>
      <c r="E1705" s="10" t="e">
        <f ca="1">'Application For TE&amp;GOTS'!AF1746</f>
        <v>#VALUE!</v>
      </c>
      <c r="F1705" s="10" t="str">
        <f ca="1">IFERROR(LEFT('Application For TE&amp;GOTS'!AH1746,LEN('Application For TE&amp;GOTS'!AH1746)-2),"")</f>
        <v/>
      </c>
      <c r="G1705" s="10" t="e">
        <f ca="1">'Application For TE&amp;GOTS'!AI1746</f>
        <v>#VALUE!</v>
      </c>
      <c r="AF1705" s="10" t="str">
        <f ca="1">IF(MATCH(B1705,B$1:B1705,0)=ROW(B1705),B1705&amp;";","")</f>
        <v/>
      </c>
      <c r="AG1705" s="10" t="str">
        <f>IF(MATCH(C1705,C$1:C1705,0)=ROW(C1705),C1705&amp;";","")</f>
        <v/>
      </c>
      <c r="AH1705" s="10" t="str">
        <f ca="1">IF(MATCH(D1705,D$1:D1705,0)=ROW(D1705),D1705&amp;";","")</f>
        <v/>
      </c>
      <c r="AI1705" s="10" t="e">
        <f ca="1">IF(MATCH(E1705,E$1:E1705,0)=ROW(E1705),E1705&amp;";","")</f>
        <v>#VALUE!</v>
      </c>
    </row>
    <row r="1706" spans="1:35">
      <c r="A1706" s="10">
        <v>1685</v>
      </c>
      <c r="B1706" s="10" t="str">
        <f ca="1">'Application For TE&amp;GOTS'!X1747</f>
        <v/>
      </c>
      <c r="C1706" s="10">
        <f>'Application For TE&amp;GOTS'!$D1747</f>
        <v>0</v>
      </c>
      <c r="D1706" s="10" t="str" cm="1">
        <f t="array" aca="1" ref="D1706" ca="1">IFERROR(INDIRECT("'Application For TE&amp;GOTS'!L"&amp;'Application For TE&amp;GOTS'!S1747),"")</f>
        <v/>
      </c>
      <c r="E1706" s="10" t="e">
        <f ca="1">'Application For TE&amp;GOTS'!AF1747</f>
        <v>#VALUE!</v>
      </c>
      <c r="F1706" s="10" t="str">
        <f ca="1">IFERROR(LEFT('Application For TE&amp;GOTS'!AH1747,LEN('Application For TE&amp;GOTS'!AH1747)-2),"")</f>
        <v/>
      </c>
      <c r="G1706" s="10" t="e">
        <f ca="1">'Application For TE&amp;GOTS'!AI1747</f>
        <v>#VALUE!</v>
      </c>
      <c r="AF1706" s="10" t="str">
        <f ca="1">IF(MATCH(B1706,B$1:B1706,0)=ROW(B1706),B1706&amp;";","")</f>
        <v/>
      </c>
      <c r="AG1706" s="10" t="str">
        <f>IF(MATCH(C1706,C$1:C1706,0)=ROW(C1706),C1706&amp;";","")</f>
        <v/>
      </c>
      <c r="AH1706" s="10" t="str">
        <f ca="1">IF(MATCH(D1706,D$1:D1706,0)=ROW(D1706),D1706&amp;";","")</f>
        <v/>
      </c>
      <c r="AI1706" s="10" t="e">
        <f ca="1">IF(MATCH(E1706,E$1:E1706,0)=ROW(E1706),E1706&amp;";","")</f>
        <v>#VALUE!</v>
      </c>
    </row>
    <row r="1707" spans="1:35">
      <c r="A1707" s="10">
        <v>1686</v>
      </c>
      <c r="B1707" s="10" t="str">
        <f ca="1">'Application For TE&amp;GOTS'!X1748</f>
        <v/>
      </c>
      <c r="C1707" s="10">
        <f>'Application For TE&amp;GOTS'!$D1748</f>
        <v>0</v>
      </c>
      <c r="D1707" s="10" t="str" cm="1">
        <f t="array" aca="1" ref="D1707" ca="1">IFERROR(INDIRECT("'Application For TE&amp;GOTS'!L"&amp;'Application For TE&amp;GOTS'!S1748),"")</f>
        <v/>
      </c>
      <c r="E1707" s="10" t="e">
        <f ca="1">'Application For TE&amp;GOTS'!AF1748</f>
        <v>#VALUE!</v>
      </c>
      <c r="F1707" s="10" t="str">
        <f ca="1">IFERROR(LEFT('Application For TE&amp;GOTS'!AH1748,LEN('Application For TE&amp;GOTS'!AH1748)-2),"")</f>
        <v/>
      </c>
      <c r="G1707" s="10" t="e">
        <f ca="1">'Application For TE&amp;GOTS'!AI1748</f>
        <v>#VALUE!</v>
      </c>
      <c r="AF1707" s="10" t="str">
        <f ca="1">IF(MATCH(B1707,B$1:B1707,0)=ROW(B1707),B1707&amp;";","")</f>
        <v/>
      </c>
      <c r="AG1707" s="10" t="str">
        <f>IF(MATCH(C1707,C$1:C1707,0)=ROW(C1707),C1707&amp;";","")</f>
        <v/>
      </c>
      <c r="AH1707" s="10" t="str">
        <f ca="1">IF(MATCH(D1707,D$1:D1707,0)=ROW(D1707),D1707&amp;";","")</f>
        <v/>
      </c>
      <c r="AI1707" s="10" t="e">
        <f ca="1">IF(MATCH(E1707,E$1:E1707,0)=ROW(E1707),E1707&amp;";","")</f>
        <v>#VALUE!</v>
      </c>
    </row>
    <row r="1708" spans="1:35">
      <c r="A1708" s="10">
        <v>1687</v>
      </c>
      <c r="B1708" s="10" t="str">
        <f ca="1">'Application For TE&amp;GOTS'!X1749</f>
        <v/>
      </c>
      <c r="C1708" s="10">
        <f>'Application For TE&amp;GOTS'!$D1749</f>
        <v>0</v>
      </c>
      <c r="D1708" s="10" t="str" cm="1">
        <f t="array" aca="1" ref="D1708" ca="1">IFERROR(INDIRECT("'Application For TE&amp;GOTS'!L"&amp;'Application For TE&amp;GOTS'!S1749),"")</f>
        <v/>
      </c>
      <c r="E1708" s="10" t="e">
        <f ca="1">'Application For TE&amp;GOTS'!AF1749</f>
        <v>#VALUE!</v>
      </c>
      <c r="F1708" s="10" t="str">
        <f ca="1">IFERROR(LEFT('Application For TE&amp;GOTS'!AH1749,LEN('Application For TE&amp;GOTS'!AH1749)-2),"")</f>
        <v/>
      </c>
      <c r="G1708" s="10" t="e">
        <f ca="1">'Application For TE&amp;GOTS'!AI1749</f>
        <v>#VALUE!</v>
      </c>
      <c r="AF1708" s="10" t="str">
        <f ca="1">IF(MATCH(B1708,B$1:B1708,0)=ROW(B1708),B1708&amp;";","")</f>
        <v/>
      </c>
      <c r="AG1708" s="10" t="str">
        <f>IF(MATCH(C1708,C$1:C1708,0)=ROW(C1708),C1708&amp;";","")</f>
        <v/>
      </c>
      <c r="AH1708" s="10" t="str">
        <f ca="1">IF(MATCH(D1708,D$1:D1708,0)=ROW(D1708),D1708&amp;";","")</f>
        <v/>
      </c>
      <c r="AI1708" s="10" t="e">
        <f ca="1">IF(MATCH(E1708,E$1:E1708,0)=ROW(E1708),E1708&amp;";","")</f>
        <v>#VALUE!</v>
      </c>
    </row>
    <row r="1709" spans="1:35">
      <c r="A1709" s="10">
        <v>1688</v>
      </c>
      <c r="B1709" s="10" t="str">
        <f ca="1">'Application For TE&amp;GOTS'!X1750</f>
        <v/>
      </c>
      <c r="C1709" s="10">
        <f>'Application For TE&amp;GOTS'!$D1750</f>
        <v>0</v>
      </c>
      <c r="D1709" s="10" t="str" cm="1">
        <f t="array" aca="1" ref="D1709" ca="1">IFERROR(INDIRECT("'Application For TE&amp;GOTS'!L"&amp;'Application For TE&amp;GOTS'!S1750),"")</f>
        <v/>
      </c>
      <c r="E1709" s="10" t="e">
        <f ca="1">'Application For TE&amp;GOTS'!AF1750</f>
        <v>#VALUE!</v>
      </c>
      <c r="F1709" s="10" t="str">
        <f ca="1">IFERROR(LEFT('Application For TE&amp;GOTS'!AH1750,LEN('Application For TE&amp;GOTS'!AH1750)-2),"")</f>
        <v/>
      </c>
      <c r="G1709" s="10" t="e">
        <f ca="1">'Application For TE&amp;GOTS'!AI1750</f>
        <v>#VALUE!</v>
      </c>
      <c r="AF1709" s="10" t="str">
        <f ca="1">IF(MATCH(B1709,B$1:B1709,0)=ROW(B1709),B1709&amp;";","")</f>
        <v/>
      </c>
      <c r="AG1709" s="10" t="str">
        <f>IF(MATCH(C1709,C$1:C1709,0)=ROW(C1709),C1709&amp;";","")</f>
        <v/>
      </c>
      <c r="AH1709" s="10" t="str">
        <f ca="1">IF(MATCH(D1709,D$1:D1709,0)=ROW(D1709),D1709&amp;";","")</f>
        <v/>
      </c>
      <c r="AI1709" s="10" t="e">
        <f ca="1">IF(MATCH(E1709,E$1:E1709,0)=ROW(E1709),E1709&amp;";","")</f>
        <v>#VALUE!</v>
      </c>
    </row>
    <row r="1710" spans="1:35">
      <c r="A1710" s="10">
        <v>1689</v>
      </c>
      <c r="B1710" s="10" t="str">
        <f ca="1">'Application For TE&amp;GOTS'!X1751</f>
        <v/>
      </c>
      <c r="C1710" s="10">
        <f>'Application For TE&amp;GOTS'!$D1751</f>
        <v>0</v>
      </c>
      <c r="D1710" s="10" t="str" cm="1">
        <f t="array" aca="1" ref="D1710" ca="1">IFERROR(INDIRECT("'Application For TE&amp;GOTS'!L"&amp;'Application For TE&amp;GOTS'!S1751),"")</f>
        <v/>
      </c>
      <c r="E1710" s="10" t="e">
        <f ca="1">'Application For TE&amp;GOTS'!AF1751</f>
        <v>#VALUE!</v>
      </c>
      <c r="F1710" s="10" t="str">
        <f ca="1">IFERROR(LEFT('Application For TE&amp;GOTS'!AH1751,LEN('Application For TE&amp;GOTS'!AH1751)-2),"")</f>
        <v/>
      </c>
      <c r="G1710" s="10" t="e">
        <f ca="1">'Application For TE&amp;GOTS'!AI1751</f>
        <v>#VALUE!</v>
      </c>
      <c r="AF1710" s="10" t="str">
        <f ca="1">IF(MATCH(B1710,B$1:B1710,0)=ROW(B1710),B1710&amp;";","")</f>
        <v/>
      </c>
      <c r="AG1710" s="10" t="str">
        <f>IF(MATCH(C1710,C$1:C1710,0)=ROW(C1710),C1710&amp;";","")</f>
        <v/>
      </c>
      <c r="AH1710" s="10" t="str">
        <f ca="1">IF(MATCH(D1710,D$1:D1710,0)=ROW(D1710),D1710&amp;";","")</f>
        <v/>
      </c>
      <c r="AI1710" s="10" t="e">
        <f ca="1">IF(MATCH(E1710,E$1:E1710,0)=ROW(E1710),E1710&amp;";","")</f>
        <v>#VALUE!</v>
      </c>
    </row>
    <row r="1711" spans="1:35">
      <c r="A1711" s="10">
        <v>1690</v>
      </c>
      <c r="B1711" s="10" t="str">
        <f ca="1">'Application For TE&amp;GOTS'!X1752</f>
        <v/>
      </c>
      <c r="C1711" s="10">
        <f>'Application For TE&amp;GOTS'!$D1752</f>
        <v>0</v>
      </c>
      <c r="D1711" s="10" t="str" cm="1">
        <f t="array" aca="1" ref="D1711" ca="1">IFERROR(INDIRECT("'Application For TE&amp;GOTS'!L"&amp;'Application For TE&amp;GOTS'!S1752),"")</f>
        <v/>
      </c>
      <c r="E1711" s="10" t="e">
        <f ca="1">'Application For TE&amp;GOTS'!AF1752</f>
        <v>#VALUE!</v>
      </c>
      <c r="F1711" s="10" t="str">
        <f ca="1">IFERROR(LEFT('Application For TE&amp;GOTS'!AH1752,LEN('Application For TE&amp;GOTS'!AH1752)-2),"")</f>
        <v/>
      </c>
      <c r="G1711" s="10" t="e">
        <f ca="1">'Application For TE&amp;GOTS'!AI1752</f>
        <v>#VALUE!</v>
      </c>
      <c r="AF1711" s="10" t="str">
        <f ca="1">IF(MATCH(B1711,B$1:B1711,0)=ROW(B1711),B1711&amp;";","")</f>
        <v/>
      </c>
      <c r="AG1711" s="10" t="str">
        <f>IF(MATCH(C1711,C$1:C1711,0)=ROW(C1711),C1711&amp;";","")</f>
        <v/>
      </c>
      <c r="AH1711" s="10" t="str">
        <f ca="1">IF(MATCH(D1711,D$1:D1711,0)=ROW(D1711),D1711&amp;";","")</f>
        <v/>
      </c>
      <c r="AI1711" s="10" t="e">
        <f ca="1">IF(MATCH(E1711,E$1:E1711,0)=ROW(E1711),E1711&amp;";","")</f>
        <v>#VALUE!</v>
      </c>
    </row>
    <row r="1712" spans="1:35">
      <c r="A1712" s="10">
        <v>1691</v>
      </c>
      <c r="B1712" s="10" t="str">
        <f ca="1">'Application For TE&amp;GOTS'!X1753</f>
        <v/>
      </c>
      <c r="C1712" s="10">
        <f>'Application For TE&amp;GOTS'!$D1753</f>
        <v>0</v>
      </c>
      <c r="D1712" s="10" t="str" cm="1">
        <f t="array" aca="1" ref="D1712" ca="1">IFERROR(INDIRECT("'Application For TE&amp;GOTS'!L"&amp;'Application For TE&amp;GOTS'!S1753),"")</f>
        <v/>
      </c>
      <c r="E1712" s="10" t="e">
        <f ca="1">'Application For TE&amp;GOTS'!AF1753</f>
        <v>#VALUE!</v>
      </c>
      <c r="F1712" s="10" t="str">
        <f ca="1">IFERROR(LEFT('Application For TE&amp;GOTS'!AH1753,LEN('Application For TE&amp;GOTS'!AH1753)-2),"")</f>
        <v/>
      </c>
      <c r="G1712" s="10" t="e">
        <f ca="1">'Application For TE&amp;GOTS'!AI1753</f>
        <v>#VALUE!</v>
      </c>
      <c r="AF1712" s="10" t="str">
        <f ca="1">IF(MATCH(B1712,B$1:B1712,0)=ROW(B1712),B1712&amp;";","")</f>
        <v/>
      </c>
      <c r="AG1712" s="10" t="str">
        <f>IF(MATCH(C1712,C$1:C1712,0)=ROW(C1712),C1712&amp;";","")</f>
        <v/>
      </c>
      <c r="AH1712" s="10" t="str">
        <f ca="1">IF(MATCH(D1712,D$1:D1712,0)=ROW(D1712),D1712&amp;";","")</f>
        <v/>
      </c>
      <c r="AI1712" s="10" t="e">
        <f ca="1">IF(MATCH(E1712,E$1:E1712,0)=ROW(E1712),E1712&amp;";","")</f>
        <v>#VALUE!</v>
      </c>
    </row>
    <row r="1713" spans="1:35">
      <c r="A1713" s="10">
        <v>1692</v>
      </c>
      <c r="B1713" s="10" t="str">
        <f ca="1">'Application For TE&amp;GOTS'!X1754</f>
        <v/>
      </c>
      <c r="C1713" s="10">
        <f>'Application For TE&amp;GOTS'!$D1754</f>
        <v>0</v>
      </c>
      <c r="D1713" s="10" t="str" cm="1">
        <f t="array" aca="1" ref="D1713" ca="1">IFERROR(INDIRECT("'Application For TE&amp;GOTS'!L"&amp;'Application For TE&amp;GOTS'!S1754),"")</f>
        <v/>
      </c>
      <c r="E1713" s="10" t="e">
        <f ca="1">'Application For TE&amp;GOTS'!AF1754</f>
        <v>#VALUE!</v>
      </c>
      <c r="F1713" s="10" t="str">
        <f ca="1">IFERROR(LEFT('Application For TE&amp;GOTS'!AH1754,LEN('Application For TE&amp;GOTS'!AH1754)-2),"")</f>
        <v/>
      </c>
      <c r="G1713" s="10" t="e">
        <f ca="1">'Application For TE&amp;GOTS'!AI1754</f>
        <v>#VALUE!</v>
      </c>
      <c r="AF1713" s="10" t="str">
        <f ca="1">IF(MATCH(B1713,B$1:B1713,0)=ROW(B1713),B1713&amp;";","")</f>
        <v/>
      </c>
      <c r="AG1713" s="10" t="str">
        <f>IF(MATCH(C1713,C$1:C1713,0)=ROW(C1713),C1713&amp;";","")</f>
        <v/>
      </c>
      <c r="AH1713" s="10" t="str">
        <f ca="1">IF(MATCH(D1713,D$1:D1713,0)=ROW(D1713),D1713&amp;";","")</f>
        <v/>
      </c>
      <c r="AI1713" s="10" t="e">
        <f ca="1">IF(MATCH(E1713,E$1:E1713,0)=ROW(E1713),E1713&amp;";","")</f>
        <v>#VALUE!</v>
      </c>
    </row>
    <row r="1714" spans="1:35">
      <c r="A1714" s="10">
        <v>1693</v>
      </c>
      <c r="B1714" s="10" t="str">
        <f ca="1">'Application For TE&amp;GOTS'!X1755</f>
        <v/>
      </c>
      <c r="C1714" s="10">
        <f>'Application For TE&amp;GOTS'!$D1755</f>
        <v>0</v>
      </c>
      <c r="D1714" s="10" t="str" cm="1">
        <f t="array" aca="1" ref="D1714" ca="1">IFERROR(INDIRECT("'Application For TE&amp;GOTS'!L"&amp;'Application For TE&amp;GOTS'!S1755),"")</f>
        <v/>
      </c>
      <c r="E1714" s="10" t="e">
        <f ca="1">'Application For TE&amp;GOTS'!AF1755</f>
        <v>#VALUE!</v>
      </c>
      <c r="F1714" s="10" t="str">
        <f ca="1">IFERROR(LEFT('Application For TE&amp;GOTS'!AH1755,LEN('Application For TE&amp;GOTS'!AH1755)-2),"")</f>
        <v/>
      </c>
      <c r="G1714" s="10" t="e">
        <f ca="1">'Application For TE&amp;GOTS'!AI1755</f>
        <v>#VALUE!</v>
      </c>
      <c r="AF1714" s="10" t="str">
        <f ca="1">IF(MATCH(B1714,B$1:B1714,0)=ROW(B1714),B1714&amp;";","")</f>
        <v/>
      </c>
      <c r="AG1714" s="10" t="str">
        <f>IF(MATCH(C1714,C$1:C1714,0)=ROW(C1714),C1714&amp;";","")</f>
        <v/>
      </c>
      <c r="AH1714" s="10" t="str">
        <f ca="1">IF(MATCH(D1714,D$1:D1714,0)=ROW(D1714),D1714&amp;";","")</f>
        <v/>
      </c>
      <c r="AI1714" s="10" t="e">
        <f ca="1">IF(MATCH(E1714,E$1:E1714,0)=ROW(E1714),E1714&amp;";","")</f>
        <v>#VALUE!</v>
      </c>
    </row>
    <row r="1715" spans="1:35">
      <c r="A1715" s="10">
        <v>1694</v>
      </c>
      <c r="B1715" s="10" t="str">
        <f ca="1">'Application For TE&amp;GOTS'!X1756</f>
        <v/>
      </c>
      <c r="C1715" s="10">
        <f>'Application For TE&amp;GOTS'!$D1756</f>
        <v>0</v>
      </c>
      <c r="D1715" s="10" t="str" cm="1">
        <f t="array" aca="1" ref="D1715" ca="1">IFERROR(INDIRECT("'Application For TE&amp;GOTS'!L"&amp;'Application For TE&amp;GOTS'!S1756),"")</f>
        <v/>
      </c>
      <c r="E1715" s="10" t="e">
        <f ca="1">'Application For TE&amp;GOTS'!AF1756</f>
        <v>#VALUE!</v>
      </c>
      <c r="F1715" s="10" t="str">
        <f ca="1">IFERROR(LEFT('Application For TE&amp;GOTS'!AH1756,LEN('Application For TE&amp;GOTS'!AH1756)-2),"")</f>
        <v/>
      </c>
      <c r="G1715" s="10" t="e">
        <f ca="1">'Application For TE&amp;GOTS'!AI1756</f>
        <v>#VALUE!</v>
      </c>
      <c r="AF1715" s="10" t="str">
        <f ca="1">IF(MATCH(B1715,B$1:B1715,0)=ROW(B1715),B1715&amp;";","")</f>
        <v/>
      </c>
      <c r="AG1715" s="10" t="str">
        <f>IF(MATCH(C1715,C$1:C1715,0)=ROW(C1715),C1715&amp;";","")</f>
        <v/>
      </c>
      <c r="AH1715" s="10" t="str">
        <f ca="1">IF(MATCH(D1715,D$1:D1715,0)=ROW(D1715),D1715&amp;";","")</f>
        <v/>
      </c>
      <c r="AI1715" s="10" t="e">
        <f ca="1">IF(MATCH(E1715,E$1:E1715,0)=ROW(E1715),E1715&amp;";","")</f>
        <v>#VALUE!</v>
      </c>
    </row>
    <row r="1716" spans="1:35">
      <c r="A1716" s="10">
        <v>1695</v>
      </c>
      <c r="B1716" s="10" t="str">
        <f ca="1">'Application For TE&amp;GOTS'!X1757</f>
        <v/>
      </c>
      <c r="C1716" s="10">
        <f>'Application For TE&amp;GOTS'!$D1757</f>
        <v>0</v>
      </c>
      <c r="D1716" s="10" t="str" cm="1">
        <f t="array" aca="1" ref="D1716" ca="1">IFERROR(INDIRECT("'Application For TE&amp;GOTS'!L"&amp;'Application For TE&amp;GOTS'!S1757),"")</f>
        <v/>
      </c>
      <c r="E1716" s="10" t="e">
        <f ca="1">'Application For TE&amp;GOTS'!AF1757</f>
        <v>#VALUE!</v>
      </c>
      <c r="F1716" s="10" t="str">
        <f ca="1">IFERROR(LEFT('Application For TE&amp;GOTS'!AH1757,LEN('Application For TE&amp;GOTS'!AH1757)-2),"")</f>
        <v/>
      </c>
      <c r="G1716" s="10" t="e">
        <f ca="1">'Application For TE&amp;GOTS'!AI1757</f>
        <v>#VALUE!</v>
      </c>
      <c r="AF1716" s="10" t="str">
        <f ca="1">IF(MATCH(B1716,B$1:B1716,0)=ROW(B1716),B1716&amp;";","")</f>
        <v/>
      </c>
      <c r="AG1716" s="10" t="str">
        <f>IF(MATCH(C1716,C$1:C1716,0)=ROW(C1716),C1716&amp;";","")</f>
        <v/>
      </c>
      <c r="AH1716" s="10" t="str">
        <f ca="1">IF(MATCH(D1716,D$1:D1716,0)=ROW(D1716),D1716&amp;";","")</f>
        <v/>
      </c>
      <c r="AI1716" s="10" t="e">
        <f ca="1">IF(MATCH(E1716,E$1:E1716,0)=ROW(E1716),E1716&amp;";","")</f>
        <v>#VALUE!</v>
      </c>
    </row>
    <row r="1717" spans="1:35">
      <c r="A1717" s="10">
        <v>1696</v>
      </c>
      <c r="B1717" s="10" t="str">
        <f ca="1">'Application For TE&amp;GOTS'!X1758</f>
        <v/>
      </c>
      <c r="C1717" s="10">
        <f>'Application For TE&amp;GOTS'!$D1758</f>
        <v>0</v>
      </c>
      <c r="D1717" s="10" t="str" cm="1">
        <f t="array" aca="1" ref="D1717" ca="1">IFERROR(INDIRECT("'Application For TE&amp;GOTS'!L"&amp;'Application For TE&amp;GOTS'!S1758),"")</f>
        <v/>
      </c>
      <c r="E1717" s="10" t="e">
        <f ca="1">'Application For TE&amp;GOTS'!AF1758</f>
        <v>#VALUE!</v>
      </c>
      <c r="F1717" s="10" t="str">
        <f ca="1">IFERROR(LEFT('Application For TE&amp;GOTS'!AH1758,LEN('Application For TE&amp;GOTS'!AH1758)-2),"")</f>
        <v/>
      </c>
      <c r="G1717" s="10" t="e">
        <f ca="1">'Application For TE&amp;GOTS'!AI1758</f>
        <v>#VALUE!</v>
      </c>
      <c r="AF1717" s="10" t="str">
        <f ca="1">IF(MATCH(B1717,B$1:B1717,0)=ROW(B1717),B1717&amp;";","")</f>
        <v/>
      </c>
      <c r="AG1717" s="10" t="str">
        <f>IF(MATCH(C1717,C$1:C1717,0)=ROW(C1717),C1717&amp;";","")</f>
        <v/>
      </c>
      <c r="AH1717" s="10" t="str">
        <f ca="1">IF(MATCH(D1717,D$1:D1717,0)=ROW(D1717),D1717&amp;";","")</f>
        <v/>
      </c>
      <c r="AI1717" s="10" t="e">
        <f ca="1">IF(MATCH(E1717,E$1:E1717,0)=ROW(E1717),E1717&amp;";","")</f>
        <v>#VALUE!</v>
      </c>
    </row>
    <row r="1718" spans="1:35">
      <c r="A1718" s="10">
        <v>1697</v>
      </c>
      <c r="B1718" s="10" t="str">
        <f ca="1">'Application For TE&amp;GOTS'!X1759</f>
        <v/>
      </c>
      <c r="C1718" s="10">
        <f>'Application For TE&amp;GOTS'!$D1759</f>
        <v>0</v>
      </c>
      <c r="D1718" s="10" t="str" cm="1">
        <f t="array" aca="1" ref="D1718" ca="1">IFERROR(INDIRECT("'Application For TE&amp;GOTS'!L"&amp;'Application For TE&amp;GOTS'!S1759),"")</f>
        <v/>
      </c>
      <c r="E1718" s="10" t="e">
        <f ca="1">'Application For TE&amp;GOTS'!AF1759</f>
        <v>#VALUE!</v>
      </c>
      <c r="F1718" s="10" t="str">
        <f ca="1">IFERROR(LEFT('Application For TE&amp;GOTS'!AH1759,LEN('Application For TE&amp;GOTS'!AH1759)-2),"")</f>
        <v/>
      </c>
      <c r="G1718" s="10" t="e">
        <f ca="1">'Application For TE&amp;GOTS'!AI1759</f>
        <v>#VALUE!</v>
      </c>
      <c r="AF1718" s="10" t="str">
        <f ca="1">IF(MATCH(B1718,B$1:B1718,0)=ROW(B1718),B1718&amp;";","")</f>
        <v/>
      </c>
      <c r="AG1718" s="10" t="str">
        <f>IF(MATCH(C1718,C$1:C1718,0)=ROW(C1718),C1718&amp;";","")</f>
        <v/>
      </c>
      <c r="AH1718" s="10" t="str">
        <f ca="1">IF(MATCH(D1718,D$1:D1718,0)=ROW(D1718),D1718&amp;";","")</f>
        <v/>
      </c>
      <c r="AI1718" s="10" t="e">
        <f ca="1">IF(MATCH(E1718,E$1:E1718,0)=ROW(E1718),E1718&amp;";","")</f>
        <v>#VALUE!</v>
      </c>
    </row>
    <row r="1719" spans="1:35">
      <c r="A1719" s="10">
        <v>1698</v>
      </c>
      <c r="B1719" s="10" t="str">
        <f ca="1">'Application For TE&amp;GOTS'!X1760</f>
        <v/>
      </c>
      <c r="C1719" s="10">
        <f>'Application For TE&amp;GOTS'!$D1760</f>
        <v>0</v>
      </c>
      <c r="D1719" s="10" t="str" cm="1">
        <f t="array" aca="1" ref="D1719" ca="1">IFERROR(INDIRECT("'Application For TE&amp;GOTS'!L"&amp;'Application For TE&amp;GOTS'!S1760),"")</f>
        <v/>
      </c>
      <c r="E1719" s="10" t="e">
        <f ca="1">'Application For TE&amp;GOTS'!AF1760</f>
        <v>#VALUE!</v>
      </c>
      <c r="F1719" s="10" t="str">
        <f ca="1">IFERROR(LEFT('Application For TE&amp;GOTS'!AH1760,LEN('Application For TE&amp;GOTS'!AH1760)-2),"")</f>
        <v/>
      </c>
      <c r="G1719" s="10" t="e">
        <f ca="1">'Application For TE&amp;GOTS'!AI1760</f>
        <v>#VALUE!</v>
      </c>
      <c r="AF1719" s="10" t="str">
        <f ca="1">IF(MATCH(B1719,B$1:B1719,0)=ROW(B1719),B1719&amp;";","")</f>
        <v/>
      </c>
      <c r="AG1719" s="10" t="str">
        <f>IF(MATCH(C1719,C$1:C1719,0)=ROW(C1719),C1719&amp;";","")</f>
        <v/>
      </c>
      <c r="AH1719" s="10" t="str">
        <f ca="1">IF(MATCH(D1719,D$1:D1719,0)=ROW(D1719),D1719&amp;";","")</f>
        <v/>
      </c>
      <c r="AI1719" s="10" t="e">
        <f ca="1">IF(MATCH(E1719,E$1:E1719,0)=ROW(E1719),E1719&amp;";","")</f>
        <v>#VALUE!</v>
      </c>
    </row>
    <row r="1720" spans="1:35">
      <c r="A1720" s="10">
        <v>1699</v>
      </c>
      <c r="B1720" s="10" t="str">
        <f ca="1">'Application For TE&amp;GOTS'!X1761</f>
        <v/>
      </c>
      <c r="C1720" s="10">
        <f>'Application For TE&amp;GOTS'!$D1761</f>
        <v>0</v>
      </c>
      <c r="D1720" s="10" t="str" cm="1">
        <f t="array" aca="1" ref="D1720" ca="1">IFERROR(INDIRECT("'Application For TE&amp;GOTS'!L"&amp;'Application For TE&amp;GOTS'!S1761),"")</f>
        <v/>
      </c>
      <c r="E1720" s="10" t="e">
        <f ca="1">'Application For TE&amp;GOTS'!AF1761</f>
        <v>#VALUE!</v>
      </c>
      <c r="F1720" s="10" t="str">
        <f ca="1">IFERROR(LEFT('Application For TE&amp;GOTS'!AH1761,LEN('Application For TE&amp;GOTS'!AH1761)-2),"")</f>
        <v/>
      </c>
      <c r="G1720" s="10" t="e">
        <f ca="1">'Application For TE&amp;GOTS'!AI1761</f>
        <v>#VALUE!</v>
      </c>
      <c r="AF1720" s="10" t="str">
        <f ca="1">IF(MATCH(B1720,B$1:B1720,0)=ROW(B1720),B1720&amp;";","")</f>
        <v/>
      </c>
      <c r="AG1720" s="10" t="str">
        <f>IF(MATCH(C1720,C$1:C1720,0)=ROW(C1720),C1720&amp;";","")</f>
        <v/>
      </c>
      <c r="AH1720" s="10" t="str">
        <f ca="1">IF(MATCH(D1720,D$1:D1720,0)=ROW(D1720),D1720&amp;";","")</f>
        <v/>
      </c>
      <c r="AI1720" s="10" t="e">
        <f ca="1">IF(MATCH(E1720,E$1:E1720,0)=ROW(E1720),E1720&amp;";","")</f>
        <v>#VALUE!</v>
      </c>
    </row>
    <row r="1721" spans="1:35">
      <c r="A1721" s="10">
        <v>1700</v>
      </c>
      <c r="B1721" s="10" t="str">
        <f ca="1">'Application For TE&amp;GOTS'!X1762</f>
        <v/>
      </c>
      <c r="C1721" s="10">
        <f>'Application For TE&amp;GOTS'!$D1762</f>
        <v>0</v>
      </c>
      <c r="D1721" s="10" t="str" cm="1">
        <f t="array" aca="1" ref="D1721" ca="1">IFERROR(INDIRECT("'Application For TE&amp;GOTS'!L"&amp;'Application For TE&amp;GOTS'!S1762),"")</f>
        <v/>
      </c>
      <c r="E1721" s="10" t="e">
        <f ca="1">'Application For TE&amp;GOTS'!AF1762</f>
        <v>#VALUE!</v>
      </c>
      <c r="F1721" s="10" t="str">
        <f ca="1">IFERROR(LEFT('Application For TE&amp;GOTS'!AH1762,LEN('Application For TE&amp;GOTS'!AH1762)-2),"")</f>
        <v/>
      </c>
      <c r="G1721" s="10" t="e">
        <f ca="1">'Application For TE&amp;GOTS'!AI1762</f>
        <v>#VALUE!</v>
      </c>
      <c r="AF1721" s="10" t="str">
        <f ca="1">IF(MATCH(B1721,B$1:B1721,0)=ROW(B1721),B1721&amp;";","")</f>
        <v/>
      </c>
      <c r="AG1721" s="10" t="str">
        <f>IF(MATCH(C1721,C$1:C1721,0)=ROW(C1721),C1721&amp;";","")</f>
        <v/>
      </c>
      <c r="AH1721" s="10" t="str">
        <f ca="1">IF(MATCH(D1721,D$1:D1721,0)=ROW(D1721),D1721&amp;";","")</f>
        <v/>
      </c>
      <c r="AI1721" s="10" t="e">
        <f ca="1">IF(MATCH(E1721,E$1:E1721,0)=ROW(E1721),E1721&amp;";","")</f>
        <v>#VALUE!</v>
      </c>
    </row>
    <row r="1722" spans="1:35">
      <c r="A1722" s="10">
        <v>1701</v>
      </c>
      <c r="B1722" s="10" t="str">
        <f ca="1">'Application For TE&amp;GOTS'!X1763</f>
        <v/>
      </c>
      <c r="C1722" s="10">
        <f>'Application For TE&amp;GOTS'!$D1763</f>
        <v>0</v>
      </c>
      <c r="D1722" s="10" t="str" cm="1">
        <f t="array" aca="1" ref="D1722" ca="1">IFERROR(INDIRECT("'Application For TE&amp;GOTS'!L"&amp;'Application For TE&amp;GOTS'!S1763),"")</f>
        <v/>
      </c>
      <c r="E1722" s="10" t="e">
        <f ca="1">'Application For TE&amp;GOTS'!AF1763</f>
        <v>#VALUE!</v>
      </c>
      <c r="F1722" s="10" t="str">
        <f ca="1">IFERROR(LEFT('Application For TE&amp;GOTS'!AH1763,LEN('Application For TE&amp;GOTS'!AH1763)-2),"")</f>
        <v/>
      </c>
      <c r="G1722" s="10" t="e">
        <f ca="1">'Application For TE&amp;GOTS'!AI1763</f>
        <v>#VALUE!</v>
      </c>
      <c r="AF1722" s="10" t="str">
        <f ca="1">IF(MATCH(B1722,B$1:B1722,0)=ROW(B1722),B1722&amp;";","")</f>
        <v/>
      </c>
      <c r="AG1722" s="10" t="str">
        <f>IF(MATCH(C1722,C$1:C1722,0)=ROW(C1722),C1722&amp;";","")</f>
        <v/>
      </c>
      <c r="AH1722" s="10" t="str">
        <f ca="1">IF(MATCH(D1722,D$1:D1722,0)=ROW(D1722),D1722&amp;";","")</f>
        <v/>
      </c>
      <c r="AI1722" s="10" t="e">
        <f ca="1">IF(MATCH(E1722,E$1:E1722,0)=ROW(E1722),E1722&amp;";","")</f>
        <v>#VALUE!</v>
      </c>
    </row>
    <row r="1723" spans="1:35">
      <c r="A1723" s="10">
        <v>1702</v>
      </c>
      <c r="B1723" s="10" t="str">
        <f ca="1">'Application For TE&amp;GOTS'!X1764</f>
        <v/>
      </c>
      <c r="C1723" s="10">
        <f>'Application For TE&amp;GOTS'!$D1764</f>
        <v>0</v>
      </c>
      <c r="D1723" s="10" t="str" cm="1">
        <f t="array" aca="1" ref="D1723" ca="1">IFERROR(INDIRECT("'Application For TE&amp;GOTS'!L"&amp;'Application For TE&amp;GOTS'!S1764),"")</f>
        <v/>
      </c>
      <c r="E1723" s="10" t="e">
        <f ca="1">'Application For TE&amp;GOTS'!AF1764</f>
        <v>#VALUE!</v>
      </c>
      <c r="F1723" s="10" t="str">
        <f ca="1">IFERROR(LEFT('Application For TE&amp;GOTS'!AH1764,LEN('Application For TE&amp;GOTS'!AH1764)-2),"")</f>
        <v/>
      </c>
      <c r="G1723" s="10" t="e">
        <f ca="1">'Application For TE&amp;GOTS'!AI1764</f>
        <v>#VALUE!</v>
      </c>
      <c r="AF1723" s="10" t="str">
        <f ca="1">IF(MATCH(B1723,B$1:B1723,0)=ROW(B1723),B1723&amp;";","")</f>
        <v/>
      </c>
      <c r="AG1723" s="10" t="str">
        <f>IF(MATCH(C1723,C$1:C1723,0)=ROW(C1723),C1723&amp;";","")</f>
        <v/>
      </c>
      <c r="AH1723" s="10" t="str">
        <f ca="1">IF(MATCH(D1723,D$1:D1723,0)=ROW(D1723),D1723&amp;";","")</f>
        <v/>
      </c>
      <c r="AI1723" s="10" t="e">
        <f ca="1">IF(MATCH(E1723,E$1:E1723,0)=ROW(E1723),E1723&amp;";","")</f>
        <v>#VALUE!</v>
      </c>
    </row>
    <row r="1724" spans="1:35">
      <c r="A1724" s="10">
        <v>1703</v>
      </c>
      <c r="B1724" s="10" t="str">
        <f ca="1">'Application For TE&amp;GOTS'!X1765</f>
        <v/>
      </c>
      <c r="C1724" s="10">
        <f>'Application For TE&amp;GOTS'!$D1765</f>
        <v>0</v>
      </c>
      <c r="D1724" s="10" t="str" cm="1">
        <f t="array" aca="1" ref="D1724" ca="1">IFERROR(INDIRECT("'Application For TE&amp;GOTS'!L"&amp;'Application For TE&amp;GOTS'!S1765),"")</f>
        <v/>
      </c>
      <c r="E1724" s="10" t="e">
        <f ca="1">'Application For TE&amp;GOTS'!AF1765</f>
        <v>#VALUE!</v>
      </c>
      <c r="F1724" s="10" t="str">
        <f ca="1">IFERROR(LEFT('Application For TE&amp;GOTS'!AH1765,LEN('Application For TE&amp;GOTS'!AH1765)-2),"")</f>
        <v/>
      </c>
      <c r="G1724" s="10" t="e">
        <f ca="1">'Application For TE&amp;GOTS'!AI1765</f>
        <v>#VALUE!</v>
      </c>
      <c r="AF1724" s="10" t="str">
        <f ca="1">IF(MATCH(B1724,B$1:B1724,0)=ROW(B1724),B1724&amp;";","")</f>
        <v/>
      </c>
      <c r="AG1724" s="10" t="str">
        <f>IF(MATCH(C1724,C$1:C1724,0)=ROW(C1724),C1724&amp;";","")</f>
        <v/>
      </c>
      <c r="AH1724" s="10" t="str">
        <f ca="1">IF(MATCH(D1724,D$1:D1724,0)=ROW(D1724),D1724&amp;";","")</f>
        <v/>
      </c>
      <c r="AI1724" s="10" t="e">
        <f ca="1">IF(MATCH(E1724,E$1:E1724,0)=ROW(E1724),E1724&amp;";","")</f>
        <v>#VALUE!</v>
      </c>
    </row>
    <row r="1725" spans="1:35">
      <c r="A1725" s="10">
        <v>1704</v>
      </c>
      <c r="B1725" s="10" t="str">
        <f ca="1">'Application For TE&amp;GOTS'!X1766</f>
        <v/>
      </c>
      <c r="C1725" s="10">
        <f>'Application For TE&amp;GOTS'!$D1766</f>
        <v>0</v>
      </c>
      <c r="D1725" s="10" t="str" cm="1">
        <f t="array" aca="1" ref="D1725" ca="1">IFERROR(INDIRECT("'Application For TE&amp;GOTS'!L"&amp;'Application For TE&amp;GOTS'!S1766),"")</f>
        <v/>
      </c>
      <c r="E1725" s="10" t="e">
        <f ca="1">'Application For TE&amp;GOTS'!AF1766</f>
        <v>#VALUE!</v>
      </c>
      <c r="F1725" s="10" t="str">
        <f ca="1">IFERROR(LEFT('Application For TE&amp;GOTS'!AH1766,LEN('Application For TE&amp;GOTS'!AH1766)-2),"")</f>
        <v/>
      </c>
      <c r="G1725" s="10" t="e">
        <f ca="1">'Application For TE&amp;GOTS'!AI1766</f>
        <v>#VALUE!</v>
      </c>
      <c r="AF1725" s="10" t="str">
        <f ca="1">IF(MATCH(B1725,B$1:B1725,0)=ROW(B1725),B1725&amp;";","")</f>
        <v/>
      </c>
      <c r="AG1725" s="10" t="str">
        <f>IF(MATCH(C1725,C$1:C1725,0)=ROW(C1725),C1725&amp;";","")</f>
        <v/>
      </c>
      <c r="AH1725" s="10" t="str">
        <f ca="1">IF(MATCH(D1725,D$1:D1725,0)=ROW(D1725),D1725&amp;";","")</f>
        <v/>
      </c>
      <c r="AI1725" s="10" t="e">
        <f ca="1">IF(MATCH(E1725,E$1:E1725,0)=ROW(E1725),E1725&amp;";","")</f>
        <v>#VALUE!</v>
      </c>
    </row>
    <row r="1726" spans="1:35">
      <c r="A1726" s="10">
        <v>1705</v>
      </c>
      <c r="B1726" s="10" t="str">
        <f ca="1">'Application For TE&amp;GOTS'!X1767</f>
        <v/>
      </c>
      <c r="C1726" s="10">
        <f>'Application For TE&amp;GOTS'!$D1767</f>
        <v>0</v>
      </c>
      <c r="D1726" s="10" t="str" cm="1">
        <f t="array" aca="1" ref="D1726" ca="1">IFERROR(INDIRECT("'Application For TE&amp;GOTS'!L"&amp;'Application For TE&amp;GOTS'!S1767),"")</f>
        <v/>
      </c>
      <c r="E1726" s="10" t="e">
        <f ca="1">'Application For TE&amp;GOTS'!AF1767</f>
        <v>#VALUE!</v>
      </c>
      <c r="F1726" s="10" t="str">
        <f ca="1">IFERROR(LEFT('Application For TE&amp;GOTS'!AH1767,LEN('Application For TE&amp;GOTS'!AH1767)-2),"")</f>
        <v/>
      </c>
      <c r="G1726" s="10" t="e">
        <f ca="1">'Application For TE&amp;GOTS'!AI1767</f>
        <v>#VALUE!</v>
      </c>
      <c r="AF1726" s="10" t="str">
        <f ca="1">IF(MATCH(B1726,B$1:B1726,0)=ROW(B1726),B1726&amp;";","")</f>
        <v/>
      </c>
      <c r="AG1726" s="10" t="str">
        <f>IF(MATCH(C1726,C$1:C1726,0)=ROW(C1726),C1726&amp;";","")</f>
        <v/>
      </c>
      <c r="AH1726" s="10" t="str">
        <f ca="1">IF(MATCH(D1726,D$1:D1726,0)=ROW(D1726),D1726&amp;";","")</f>
        <v/>
      </c>
      <c r="AI1726" s="10" t="e">
        <f ca="1">IF(MATCH(E1726,E$1:E1726,0)=ROW(E1726),E1726&amp;";","")</f>
        <v>#VALUE!</v>
      </c>
    </row>
    <row r="1727" spans="1:35">
      <c r="A1727" s="10">
        <v>1706</v>
      </c>
      <c r="B1727" s="10" t="str">
        <f ca="1">'Application For TE&amp;GOTS'!X1768</f>
        <v/>
      </c>
      <c r="C1727" s="10">
        <f>'Application For TE&amp;GOTS'!$D1768</f>
        <v>0</v>
      </c>
      <c r="D1727" s="10" t="str" cm="1">
        <f t="array" aca="1" ref="D1727" ca="1">IFERROR(INDIRECT("'Application For TE&amp;GOTS'!L"&amp;'Application For TE&amp;GOTS'!S1768),"")</f>
        <v/>
      </c>
      <c r="E1727" s="10" t="e">
        <f ca="1">'Application For TE&amp;GOTS'!AF1768</f>
        <v>#VALUE!</v>
      </c>
      <c r="F1727" s="10" t="str">
        <f ca="1">IFERROR(LEFT('Application For TE&amp;GOTS'!AH1768,LEN('Application For TE&amp;GOTS'!AH1768)-2),"")</f>
        <v/>
      </c>
      <c r="G1727" s="10" t="e">
        <f ca="1">'Application For TE&amp;GOTS'!AI1768</f>
        <v>#VALUE!</v>
      </c>
      <c r="AF1727" s="10" t="str">
        <f ca="1">IF(MATCH(B1727,B$1:B1727,0)=ROW(B1727),B1727&amp;";","")</f>
        <v/>
      </c>
      <c r="AG1727" s="10" t="str">
        <f>IF(MATCH(C1727,C$1:C1727,0)=ROW(C1727),C1727&amp;";","")</f>
        <v/>
      </c>
      <c r="AH1727" s="10" t="str">
        <f ca="1">IF(MATCH(D1727,D$1:D1727,0)=ROW(D1727),D1727&amp;";","")</f>
        <v/>
      </c>
      <c r="AI1727" s="10" t="e">
        <f ca="1">IF(MATCH(E1727,E$1:E1727,0)=ROW(E1727),E1727&amp;";","")</f>
        <v>#VALUE!</v>
      </c>
    </row>
    <row r="1728" spans="1:35">
      <c r="A1728" s="10">
        <v>1707</v>
      </c>
      <c r="B1728" s="10" t="str">
        <f ca="1">'Application For TE&amp;GOTS'!X1769</f>
        <v/>
      </c>
      <c r="C1728" s="10">
        <f>'Application For TE&amp;GOTS'!$D1769</f>
        <v>0</v>
      </c>
      <c r="D1728" s="10" t="str" cm="1">
        <f t="array" aca="1" ref="D1728" ca="1">IFERROR(INDIRECT("'Application For TE&amp;GOTS'!L"&amp;'Application For TE&amp;GOTS'!S1769),"")</f>
        <v/>
      </c>
      <c r="E1728" s="10" t="e">
        <f ca="1">'Application For TE&amp;GOTS'!AF1769</f>
        <v>#VALUE!</v>
      </c>
      <c r="F1728" s="10" t="str">
        <f ca="1">IFERROR(LEFT('Application For TE&amp;GOTS'!AH1769,LEN('Application For TE&amp;GOTS'!AH1769)-2),"")</f>
        <v/>
      </c>
      <c r="G1728" s="10" t="e">
        <f ca="1">'Application For TE&amp;GOTS'!AI1769</f>
        <v>#VALUE!</v>
      </c>
      <c r="AF1728" s="10" t="str">
        <f ca="1">IF(MATCH(B1728,B$1:B1728,0)=ROW(B1728),B1728&amp;";","")</f>
        <v/>
      </c>
      <c r="AG1728" s="10" t="str">
        <f>IF(MATCH(C1728,C$1:C1728,0)=ROW(C1728),C1728&amp;";","")</f>
        <v/>
      </c>
      <c r="AH1728" s="10" t="str">
        <f ca="1">IF(MATCH(D1728,D$1:D1728,0)=ROW(D1728),D1728&amp;";","")</f>
        <v/>
      </c>
      <c r="AI1728" s="10" t="e">
        <f ca="1">IF(MATCH(E1728,E$1:E1728,0)=ROW(E1728),E1728&amp;";","")</f>
        <v>#VALUE!</v>
      </c>
    </row>
    <row r="1729" spans="1:35">
      <c r="A1729" s="10">
        <v>1708</v>
      </c>
      <c r="B1729" s="10" t="str">
        <f ca="1">'Application For TE&amp;GOTS'!X1770</f>
        <v/>
      </c>
      <c r="C1729" s="10">
        <f>'Application For TE&amp;GOTS'!$D1770</f>
        <v>0</v>
      </c>
      <c r="D1729" s="10" t="str" cm="1">
        <f t="array" aca="1" ref="D1729" ca="1">IFERROR(INDIRECT("'Application For TE&amp;GOTS'!L"&amp;'Application For TE&amp;GOTS'!S1770),"")</f>
        <v/>
      </c>
      <c r="E1729" s="10" t="e">
        <f ca="1">'Application For TE&amp;GOTS'!AF1770</f>
        <v>#VALUE!</v>
      </c>
      <c r="F1729" s="10" t="str">
        <f ca="1">IFERROR(LEFT('Application For TE&amp;GOTS'!AH1770,LEN('Application For TE&amp;GOTS'!AH1770)-2),"")</f>
        <v/>
      </c>
      <c r="G1729" s="10" t="e">
        <f ca="1">'Application For TE&amp;GOTS'!AI1770</f>
        <v>#VALUE!</v>
      </c>
      <c r="AF1729" s="10" t="str">
        <f ca="1">IF(MATCH(B1729,B$1:B1729,0)=ROW(B1729),B1729&amp;";","")</f>
        <v/>
      </c>
      <c r="AG1729" s="10" t="str">
        <f>IF(MATCH(C1729,C$1:C1729,0)=ROW(C1729),C1729&amp;";","")</f>
        <v/>
      </c>
      <c r="AH1729" s="10" t="str">
        <f ca="1">IF(MATCH(D1729,D$1:D1729,0)=ROW(D1729),D1729&amp;";","")</f>
        <v/>
      </c>
      <c r="AI1729" s="10" t="e">
        <f ca="1">IF(MATCH(E1729,E$1:E1729,0)=ROW(E1729),E1729&amp;";","")</f>
        <v>#VALUE!</v>
      </c>
    </row>
    <row r="1730" spans="1:35">
      <c r="A1730" s="10">
        <v>1709</v>
      </c>
      <c r="B1730" s="10" t="str">
        <f ca="1">'Application For TE&amp;GOTS'!X1771</f>
        <v/>
      </c>
      <c r="C1730" s="10">
        <f>'Application For TE&amp;GOTS'!$D1771</f>
        <v>0</v>
      </c>
      <c r="D1730" s="10" t="str" cm="1">
        <f t="array" aca="1" ref="D1730" ca="1">IFERROR(INDIRECT("'Application For TE&amp;GOTS'!L"&amp;'Application For TE&amp;GOTS'!S1771),"")</f>
        <v/>
      </c>
      <c r="E1730" s="10" t="e">
        <f ca="1">'Application For TE&amp;GOTS'!AF1771</f>
        <v>#VALUE!</v>
      </c>
      <c r="F1730" s="10" t="str">
        <f ca="1">IFERROR(LEFT('Application For TE&amp;GOTS'!AH1771,LEN('Application For TE&amp;GOTS'!AH1771)-2),"")</f>
        <v/>
      </c>
      <c r="G1730" s="10" t="e">
        <f ca="1">'Application For TE&amp;GOTS'!AI1771</f>
        <v>#VALUE!</v>
      </c>
      <c r="AF1730" s="10" t="str">
        <f ca="1">IF(MATCH(B1730,B$1:B1730,0)=ROW(B1730),B1730&amp;";","")</f>
        <v/>
      </c>
      <c r="AG1730" s="10" t="str">
        <f>IF(MATCH(C1730,C$1:C1730,0)=ROW(C1730),C1730&amp;";","")</f>
        <v/>
      </c>
      <c r="AH1730" s="10" t="str">
        <f ca="1">IF(MATCH(D1730,D$1:D1730,0)=ROW(D1730),D1730&amp;";","")</f>
        <v/>
      </c>
      <c r="AI1730" s="10" t="e">
        <f ca="1">IF(MATCH(E1730,E$1:E1730,0)=ROW(E1730),E1730&amp;";","")</f>
        <v>#VALUE!</v>
      </c>
    </row>
    <row r="1731" spans="1:35">
      <c r="A1731" s="10">
        <v>1710</v>
      </c>
      <c r="B1731" s="10" t="str">
        <f ca="1">'Application For TE&amp;GOTS'!X1772</f>
        <v/>
      </c>
      <c r="C1731" s="10">
        <f>'Application For TE&amp;GOTS'!$D1772</f>
        <v>0</v>
      </c>
      <c r="D1731" s="10" t="str" cm="1">
        <f t="array" aca="1" ref="D1731" ca="1">IFERROR(INDIRECT("'Application For TE&amp;GOTS'!L"&amp;'Application For TE&amp;GOTS'!S1772),"")</f>
        <v/>
      </c>
      <c r="E1731" s="10" t="e">
        <f ca="1">'Application For TE&amp;GOTS'!AF1772</f>
        <v>#VALUE!</v>
      </c>
      <c r="F1731" s="10" t="str">
        <f ca="1">IFERROR(LEFT('Application For TE&amp;GOTS'!AH1772,LEN('Application For TE&amp;GOTS'!AH1772)-2),"")</f>
        <v/>
      </c>
      <c r="G1731" s="10" t="e">
        <f ca="1">'Application For TE&amp;GOTS'!AI1772</f>
        <v>#VALUE!</v>
      </c>
      <c r="AF1731" s="10" t="str">
        <f ca="1">IF(MATCH(B1731,B$1:B1731,0)=ROW(B1731),B1731&amp;";","")</f>
        <v/>
      </c>
      <c r="AG1731" s="10" t="str">
        <f>IF(MATCH(C1731,C$1:C1731,0)=ROW(C1731),C1731&amp;";","")</f>
        <v/>
      </c>
      <c r="AH1731" s="10" t="str">
        <f ca="1">IF(MATCH(D1731,D$1:D1731,0)=ROW(D1731),D1731&amp;";","")</f>
        <v/>
      </c>
      <c r="AI1731" s="10" t="e">
        <f ca="1">IF(MATCH(E1731,E$1:E1731,0)=ROW(E1731),E1731&amp;";","")</f>
        <v>#VALUE!</v>
      </c>
    </row>
    <row r="1732" spans="1:35">
      <c r="A1732" s="10">
        <v>1711</v>
      </c>
      <c r="B1732" s="10" t="str">
        <f ca="1">'Application For TE&amp;GOTS'!X1773</f>
        <v/>
      </c>
      <c r="C1732" s="10">
        <f>'Application For TE&amp;GOTS'!$D1773</f>
        <v>0</v>
      </c>
      <c r="D1732" s="10" t="str" cm="1">
        <f t="array" aca="1" ref="D1732" ca="1">IFERROR(INDIRECT("'Application For TE&amp;GOTS'!L"&amp;'Application For TE&amp;GOTS'!S1773),"")</f>
        <v/>
      </c>
      <c r="E1732" s="10" t="e">
        <f ca="1">'Application For TE&amp;GOTS'!AF1773</f>
        <v>#VALUE!</v>
      </c>
      <c r="F1732" s="10" t="str">
        <f ca="1">IFERROR(LEFT('Application For TE&amp;GOTS'!AH1773,LEN('Application For TE&amp;GOTS'!AH1773)-2),"")</f>
        <v/>
      </c>
      <c r="G1732" s="10" t="e">
        <f ca="1">'Application For TE&amp;GOTS'!AI1773</f>
        <v>#VALUE!</v>
      </c>
      <c r="AF1732" s="10" t="str">
        <f ca="1">IF(MATCH(B1732,B$1:B1732,0)=ROW(B1732),B1732&amp;";","")</f>
        <v/>
      </c>
      <c r="AG1732" s="10" t="str">
        <f>IF(MATCH(C1732,C$1:C1732,0)=ROW(C1732),C1732&amp;";","")</f>
        <v/>
      </c>
      <c r="AH1732" s="10" t="str">
        <f ca="1">IF(MATCH(D1732,D$1:D1732,0)=ROW(D1732),D1732&amp;";","")</f>
        <v/>
      </c>
      <c r="AI1732" s="10" t="e">
        <f ca="1">IF(MATCH(E1732,E$1:E1732,0)=ROW(E1732),E1732&amp;";","")</f>
        <v>#VALUE!</v>
      </c>
    </row>
    <row r="1733" spans="1:35">
      <c r="A1733" s="10">
        <v>1712</v>
      </c>
      <c r="B1733" s="10" t="str">
        <f ca="1">'Application For TE&amp;GOTS'!X1774</f>
        <v/>
      </c>
      <c r="C1733" s="10">
        <f>'Application For TE&amp;GOTS'!$D1774</f>
        <v>0</v>
      </c>
      <c r="D1733" s="10" t="str" cm="1">
        <f t="array" aca="1" ref="D1733" ca="1">IFERROR(INDIRECT("'Application For TE&amp;GOTS'!L"&amp;'Application For TE&amp;GOTS'!S1774),"")</f>
        <v/>
      </c>
      <c r="E1733" s="10" t="e">
        <f ca="1">'Application For TE&amp;GOTS'!AF1774</f>
        <v>#VALUE!</v>
      </c>
      <c r="F1733" s="10" t="str">
        <f ca="1">IFERROR(LEFT('Application For TE&amp;GOTS'!AH1774,LEN('Application For TE&amp;GOTS'!AH1774)-2),"")</f>
        <v/>
      </c>
      <c r="G1733" s="10" t="e">
        <f ca="1">'Application For TE&amp;GOTS'!AI1774</f>
        <v>#VALUE!</v>
      </c>
      <c r="AF1733" s="10" t="str">
        <f ca="1">IF(MATCH(B1733,B$1:B1733,0)=ROW(B1733),B1733&amp;";","")</f>
        <v/>
      </c>
      <c r="AG1733" s="10" t="str">
        <f>IF(MATCH(C1733,C$1:C1733,0)=ROW(C1733),C1733&amp;";","")</f>
        <v/>
      </c>
      <c r="AH1733" s="10" t="str">
        <f ca="1">IF(MATCH(D1733,D$1:D1733,0)=ROW(D1733),D1733&amp;";","")</f>
        <v/>
      </c>
      <c r="AI1733" s="10" t="e">
        <f ca="1">IF(MATCH(E1733,E$1:E1733,0)=ROW(E1733),E1733&amp;";","")</f>
        <v>#VALUE!</v>
      </c>
    </row>
    <row r="1734" spans="1:35">
      <c r="A1734" s="10">
        <v>1713</v>
      </c>
      <c r="B1734" s="10" t="str">
        <f ca="1">'Application For TE&amp;GOTS'!X1775</f>
        <v/>
      </c>
      <c r="C1734" s="10">
        <f>'Application For TE&amp;GOTS'!$D1775</f>
        <v>0</v>
      </c>
      <c r="D1734" s="10" t="str" cm="1">
        <f t="array" aca="1" ref="D1734" ca="1">IFERROR(INDIRECT("'Application For TE&amp;GOTS'!L"&amp;'Application For TE&amp;GOTS'!S1775),"")</f>
        <v/>
      </c>
      <c r="E1734" s="10" t="e">
        <f ca="1">'Application For TE&amp;GOTS'!AF1775</f>
        <v>#VALUE!</v>
      </c>
      <c r="F1734" s="10" t="str">
        <f ca="1">IFERROR(LEFT('Application For TE&amp;GOTS'!AH1775,LEN('Application For TE&amp;GOTS'!AH1775)-2),"")</f>
        <v/>
      </c>
      <c r="G1734" s="10" t="e">
        <f ca="1">'Application For TE&amp;GOTS'!AI1775</f>
        <v>#VALUE!</v>
      </c>
      <c r="AF1734" s="10" t="str">
        <f ca="1">IF(MATCH(B1734,B$1:B1734,0)=ROW(B1734),B1734&amp;";","")</f>
        <v/>
      </c>
      <c r="AG1734" s="10" t="str">
        <f>IF(MATCH(C1734,C$1:C1734,0)=ROW(C1734),C1734&amp;";","")</f>
        <v/>
      </c>
      <c r="AH1734" s="10" t="str">
        <f ca="1">IF(MATCH(D1734,D$1:D1734,0)=ROW(D1734),D1734&amp;";","")</f>
        <v/>
      </c>
      <c r="AI1734" s="10" t="e">
        <f ca="1">IF(MATCH(E1734,E$1:E1734,0)=ROW(E1734),E1734&amp;";","")</f>
        <v>#VALUE!</v>
      </c>
    </row>
    <row r="1735" spans="1:35">
      <c r="A1735" s="10">
        <v>1714</v>
      </c>
      <c r="B1735" s="10" t="str">
        <f ca="1">'Application For TE&amp;GOTS'!X1776</f>
        <v/>
      </c>
      <c r="C1735" s="10">
        <f>'Application For TE&amp;GOTS'!$D1776</f>
        <v>0</v>
      </c>
      <c r="D1735" s="10" t="str" cm="1">
        <f t="array" aca="1" ref="D1735" ca="1">IFERROR(INDIRECT("'Application For TE&amp;GOTS'!L"&amp;'Application For TE&amp;GOTS'!S1776),"")</f>
        <v/>
      </c>
      <c r="E1735" s="10" t="e">
        <f ca="1">'Application For TE&amp;GOTS'!AF1776</f>
        <v>#VALUE!</v>
      </c>
      <c r="F1735" s="10" t="str">
        <f ca="1">IFERROR(LEFT('Application For TE&amp;GOTS'!AH1776,LEN('Application For TE&amp;GOTS'!AH1776)-2),"")</f>
        <v/>
      </c>
      <c r="G1735" s="10" t="e">
        <f ca="1">'Application For TE&amp;GOTS'!AI1776</f>
        <v>#VALUE!</v>
      </c>
      <c r="AF1735" s="10" t="str">
        <f ca="1">IF(MATCH(B1735,B$1:B1735,0)=ROW(B1735),B1735&amp;";","")</f>
        <v/>
      </c>
      <c r="AG1735" s="10" t="str">
        <f>IF(MATCH(C1735,C$1:C1735,0)=ROW(C1735),C1735&amp;";","")</f>
        <v/>
      </c>
      <c r="AH1735" s="10" t="str">
        <f ca="1">IF(MATCH(D1735,D$1:D1735,0)=ROW(D1735),D1735&amp;";","")</f>
        <v/>
      </c>
      <c r="AI1735" s="10" t="e">
        <f ca="1">IF(MATCH(E1735,E$1:E1735,0)=ROW(E1735),E1735&amp;";","")</f>
        <v>#VALUE!</v>
      </c>
    </row>
    <row r="1736" spans="1:35">
      <c r="A1736" s="10">
        <v>1715</v>
      </c>
      <c r="B1736" s="10" t="str">
        <f ca="1">'Application For TE&amp;GOTS'!X1777</f>
        <v/>
      </c>
      <c r="C1736" s="10">
        <f>'Application For TE&amp;GOTS'!$D1777</f>
        <v>0</v>
      </c>
      <c r="D1736" s="10" t="str" cm="1">
        <f t="array" aca="1" ref="D1736" ca="1">IFERROR(INDIRECT("'Application For TE&amp;GOTS'!L"&amp;'Application For TE&amp;GOTS'!S1777),"")</f>
        <v/>
      </c>
      <c r="E1736" s="10" t="e">
        <f ca="1">'Application For TE&amp;GOTS'!AF1777</f>
        <v>#VALUE!</v>
      </c>
      <c r="F1736" s="10" t="str">
        <f ca="1">IFERROR(LEFT('Application For TE&amp;GOTS'!AH1777,LEN('Application For TE&amp;GOTS'!AH1777)-2),"")</f>
        <v/>
      </c>
      <c r="G1736" s="10" t="e">
        <f ca="1">'Application For TE&amp;GOTS'!AI1777</f>
        <v>#VALUE!</v>
      </c>
      <c r="AF1736" s="10" t="str">
        <f ca="1">IF(MATCH(B1736,B$1:B1736,0)=ROW(B1736),B1736&amp;";","")</f>
        <v/>
      </c>
      <c r="AG1736" s="10" t="str">
        <f>IF(MATCH(C1736,C$1:C1736,0)=ROW(C1736),C1736&amp;";","")</f>
        <v/>
      </c>
      <c r="AH1736" s="10" t="str">
        <f ca="1">IF(MATCH(D1736,D$1:D1736,0)=ROW(D1736),D1736&amp;";","")</f>
        <v/>
      </c>
      <c r="AI1736" s="10" t="e">
        <f ca="1">IF(MATCH(E1736,E$1:E1736,0)=ROW(E1736),E1736&amp;";","")</f>
        <v>#VALUE!</v>
      </c>
    </row>
    <row r="1737" spans="1:35">
      <c r="A1737" s="10">
        <v>1716</v>
      </c>
      <c r="B1737" s="10" t="str">
        <f ca="1">'Application For TE&amp;GOTS'!X1778</f>
        <v/>
      </c>
      <c r="C1737" s="10">
        <f>'Application For TE&amp;GOTS'!$D1778</f>
        <v>0</v>
      </c>
      <c r="D1737" s="10" t="str" cm="1">
        <f t="array" aca="1" ref="D1737" ca="1">IFERROR(INDIRECT("'Application For TE&amp;GOTS'!L"&amp;'Application For TE&amp;GOTS'!S1778),"")</f>
        <v/>
      </c>
      <c r="E1737" s="10" t="e">
        <f ca="1">'Application For TE&amp;GOTS'!AF1778</f>
        <v>#VALUE!</v>
      </c>
      <c r="F1737" s="10" t="str">
        <f ca="1">IFERROR(LEFT('Application For TE&amp;GOTS'!AH1778,LEN('Application For TE&amp;GOTS'!AH1778)-2),"")</f>
        <v/>
      </c>
      <c r="G1737" s="10" t="e">
        <f ca="1">'Application For TE&amp;GOTS'!AI1778</f>
        <v>#VALUE!</v>
      </c>
      <c r="AF1737" s="10" t="str">
        <f ca="1">IF(MATCH(B1737,B$1:B1737,0)=ROW(B1737),B1737&amp;";","")</f>
        <v/>
      </c>
      <c r="AG1737" s="10" t="str">
        <f>IF(MATCH(C1737,C$1:C1737,0)=ROW(C1737),C1737&amp;";","")</f>
        <v/>
      </c>
      <c r="AH1737" s="10" t="str">
        <f ca="1">IF(MATCH(D1737,D$1:D1737,0)=ROW(D1737),D1737&amp;";","")</f>
        <v/>
      </c>
      <c r="AI1737" s="10" t="e">
        <f ca="1">IF(MATCH(E1737,E$1:E1737,0)=ROW(E1737),E1737&amp;";","")</f>
        <v>#VALUE!</v>
      </c>
    </row>
    <row r="1738" spans="1:35">
      <c r="A1738" s="10">
        <v>1717</v>
      </c>
      <c r="B1738" s="10" t="str">
        <f ca="1">'Application For TE&amp;GOTS'!X1779</f>
        <v/>
      </c>
      <c r="C1738" s="10">
        <f>'Application For TE&amp;GOTS'!$D1779</f>
        <v>0</v>
      </c>
      <c r="D1738" s="10" t="str" cm="1">
        <f t="array" aca="1" ref="D1738" ca="1">IFERROR(INDIRECT("'Application For TE&amp;GOTS'!L"&amp;'Application For TE&amp;GOTS'!S1779),"")</f>
        <v/>
      </c>
      <c r="E1738" s="10" t="e">
        <f ca="1">'Application For TE&amp;GOTS'!AF1779</f>
        <v>#VALUE!</v>
      </c>
      <c r="F1738" s="10" t="str">
        <f ca="1">IFERROR(LEFT('Application For TE&amp;GOTS'!AH1779,LEN('Application For TE&amp;GOTS'!AH1779)-2),"")</f>
        <v/>
      </c>
      <c r="G1738" s="10" t="e">
        <f ca="1">'Application For TE&amp;GOTS'!AI1779</f>
        <v>#VALUE!</v>
      </c>
      <c r="AF1738" s="10" t="str">
        <f ca="1">IF(MATCH(B1738,B$1:B1738,0)=ROW(B1738),B1738&amp;";","")</f>
        <v/>
      </c>
      <c r="AG1738" s="10" t="str">
        <f>IF(MATCH(C1738,C$1:C1738,0)=ROW(C1738),C1738&amp;";","")</f>
        <v/>
      </c>
      <c r="AH1738" s="10" t="str">
        <f ca="1">IF(MATCH(D1738,D$1:D1738,0)=ROW(D1738),D1738&amp;";","")</f>
        <v/>
      </c>
      <c r="AI1738" s="10" t="e">
        <f ca="1">IF(MATCH(E1738,E$1:E1738,0)=ROW(E1738),E1738&amp;";","")</f>
        <v>#VALUE!</v>
      </c>
    </row>
    <row r="1739" spans="1:35">
      <c r="A1739" s="10">
        <v>1718</v>
      </c>
      <c r="B1739" s="10" t="str">
        <f ca="1">'Application For TE&amp;GOTS'!X1780</f>
        <v/>
      </c>
      <c r="C1739" s="10">
        <f>'Application For TE&amp;GOTS'!$D1780</f>
        <v>0</v>
      </c>
      <c r="D1739" s="10" t="str" cm="1">
        <f t="array" aca="1" ref="D1739" ca="1">IFERROR(INDIRECT("'Application For TE&amp;GOTS'!L"&amp;'Application For TE&amp;GOTS'!S1780),"")</f>
        <v/>
      </c>
      <c r="E1739" s="10" t="e">
        <f ca="1">'Application For TE&amp;GOTS'!AF1780</f>
        <v>#VALUE!</v>
      </c>
      <c r="F1739" s="10" t="str">
        <f ca="1">IFERROR(LEFT('Application For TE&amp;GOTS'!AH1780,LEN('Application For TE&amp;GOTS'!AH1780)-2),"")</f>
        <v/>
      </c>
      <c r="G1739" s="10" t="e">
        <f ca="1">'Application For TE&amp;GOTS'!AI1780</f>
        <v>#VALUE!</v>
      </c>
      <c r="AF1739" s="10" t="str">
        <f ca="1">IF(MATCH(B1739,B$1:B1739,0)=ROW(B1739),B1739&amp;";","")</f>
        <v/>
      </c>
      <c r="AG1739" s="10" t="str">
        <f>IF(MATCH(C1739,C$1:C1739,0)=ROW(C1739),C1739&amp;";","")</f>
        <v/>
      </c>
      <c r="AH1739" s="10" t="str">
        <f ca="1">IF(MATCH(D1739,D$1:D1739,0)=ROW(D1739),D1739&amp;";","")</f>
        <v/>
      </c>
      <c r="AI1739" s="10" t="e">
        <f ca="1">IF(MATCH(E1739,E$1:E1739,0)=ROW(E1739),E1739&amp;";","")</f>
        <v>#VALUE!</v>
      </c>
    </row>
    <row r="1740" spans="1:35">
      <c r="A1740" s="10">
        <v>1719</v>
      </c>
      <c r="B1740" s="10" t="str">
        <f ca="1">'Application For TE&amp;GOTS'!X1781</f>
        <v/>
      </c>
      <c r="C1740" s="10">
        <f>'Application For TE&amp;GOTS'!$D1781</f>
        <v>0</v>
      </c>
      <c r="D1740" s="10" t="str" cm="1">
        <f t="array" aca="1" ref="D1740" ca="1">IFERROR(INDIRECT("'Application For TE&amp;GOTS'!L"&amp;'Application For TE&amp;GOTS'!S1781),"")</f>
        <v/>
      </c>
      <c r="E1740" s="10" t="e">
        <f ca="1">'Application For TE&amp;GOTS'!AF1781</f>
        <v>#VALUE!</v>
      </c>
      <c r="F1740" s="10" t="str">
        <f ca="1">IFERROR(LEFT('Application For TE&amp;GOTS'!AH1781,LEN('Application For TE&amp;GOTS'!AH1781)-2),"")</f>
        <v/>
      </c>
      <c r="G1740" s="10" t="e">
        <f ca="1">'Application For TE&amp;GOTS'!AI1781</f>
        <v>#VALUE!</v>
      </c>
      <c r="AF1740" s="10" t="str">
        <f ca="1">IF(MATCH(B1740,B$1:B1740,0)=ROW(B1740),B1740&amp;";","")</f>
        <v/>
      </c>
      <c r="AG1740" s="10" t="str">
        <f>IF(MATCH(C1740,C$1:C1740,0)=ROW(C1740),C1740&amp;";","")</f>
        <v/>
      </c>
      <c r="AH1740" s="10" t="str">
        <f ca="1">IF(MATCH(D1740,D$1:D1740,0)=ROW(D1740),D1740&amp;";","")</f>
        <v/>
      </c>
      <c r="AI1740" s="10" t="e">
        <f ca="1">IF(MATCH(E1740,E$1:E1740,0)=ROW(E1740),E1740&amp;";","")</f>
        <v>#VALUE!</v>
      </c>
    </row>
    <row r="1741" spans="1:35">
      <c r="A1741" s="10">
        <v>1720</v>
      </c>
      <c r="B1741" s="10" t="str">
        <f ca="1">'Application For TE&amp;GOTS'!X1782</f>
        <v/>
      </c>
      <c r="C1741" s="10">
        <f>'Application For TE&amp;GOTS'!$D1782</f>
        <v>0</v>
      </c>
      <c r="D1741" s="10" t="str" cm="1">
        <f t="array" aca="1" ref="D1741" ca="1">IFERROR(INDIRECT("'Application For TE&amp;GOTS'!L"&amp;'Application For TE&amp;GOTS'!S1782),"")</f>
        <v/>
      </c>
      <c r="E1741" s="10" t="e">
        <f ca="1">'Application For TE&amp;GOTS'!AF1782</f>
        <v>#VALUE!</v>
      </c>
      <c r="F1741" s="10" t="str">
        <f ca="1">IFERROR(LEFT('Application For TE&amp;GOTS'!AH1782,LEN('Application For TE&amp;GOTS'!AH1782)-2),"")</f>
        <v/>
      </c>
      <c r="G1741" s="10" t="e">
        <f ca="1">'Application For TE&amp;GOTS'!AI1782</f>
        <v>#VALUE!</v>
      </c>
      <c r="AF1741" s="10" t="str">
        <f ca="1">IF(MATCH(B1741,B$1:B1741,0)=ROW(B1741),B1741&amp;";","")</f>
        <v/>
      </c>
      <c r="AG1741" s="10" t="str">
        <f>IF(MATCH(C1741,C$1:C1741,0)=ROW(C1741),C1741&amp;";","")</f>
        <v/>
      </c>
      <c r="AH1741" s="10" t="str">
        <f ca="1">IF(MATCH(D1741,D$1:D1741,0)=ROW(D1741),D1741&amp;";","")</f>
        <v/>
      </c>
      <c r="AI1741" s="10" t="e">
        <f ca="1">IF(MATCH(E1741,E$1:E1741,0)=ROW(E1741),E1741&amp;";","")</f>
        <v>#VALUE!</v>
      </c>
    </row>
    <row r="1742" spans="1:35">
      <c r="A1742" s="10">
        <v>1721</v>
      </c>
      <c r="B1742" s="10" t="str">
        <f ca="1">'Application For TE&amp;GOTS'!X1783</f>
        <v/>
      </c>
      <c r="C1742" s="10">
        <f>'Application For TE&amp;GOTS'!$D1783</f>
        <v>0</v>
      </c>
      <c r="D1742" s="10" t="str" cm="1">
        <f t="array" aca="1" ref="D1742" ca="1">IFERROR(INDIRECT("'Application For TE&amp;GOTS'!L"&amp;'Application For TE&amp;GOTS'!S1783),"")</f>
        <v/>
      </c>
      <c r="E1742" s="10" t="e">
        <f ca="1">'Application For TE&amp;GOTS'!AF1783</f>
        <v>#VALUE!</v>
      </c>
      <c r="F1742" s="10" t="str">
        <f ca="1">IFERROR(LEFT('Application For TE&amp;GOTS'!AH1783,LEN('Application For TE&amp;GOTS'!AH1783)-2),"")</f>
        <v/>
      </c>
      <c r="G1742" s="10" t="e">
        <f ca="1">'Application For TE&amp;GOTS'!AI1783</f>
        <v>#VALUE!</v>
      </c>
      <c r="AF1742" s="10" t="str">
        <f ca="1">IF(MATCH(B1742,B$1:B1742,0)=ROW(B1742),B1742&amp;";","")</f>
        <v/>
      </c>
      <c r="AG1742" s="10" t="str">
        <f>IF(MATCH(C1742,C$1:C1742,0)=ROW(C1742),C1742&amp;";","")</f>
        <v/>
      </c>
      <c r="AH1742" s="10" t="str">
        <f ca="1">IF(MATCH(D1742,D$1:D1742,0)=ROW(D1742),D1742&amp;";","")</f>
        <v/>
      </c>
      <c r="AI1742" s="10" t="e">
        <f ca="1">IF(MATCH(E1742,E$1:E1742,0)=ROW(E1742),E1742&amp;";","")</f>
        <v>#VALUE!</v>
      </c>
    </row>
    <row r="1743" spans="1:35">
      <c r="A1743" s="10">
        <v>1722</v>
      </c>
      <c r="B1743" s="10" t="str">
        <f ca="1">'Application For TE&amp;GOTS'!X1784</f>
        <v/>
      </c>
      <c r="C1743" s="10">
        <f>'Application For TE&amp;GOTS'!$D1784</f>
        <v>0</v>
      </c>
      <c r="D1743" s="10" t="str" cm="1">
        <f t="array" aca="1" ref="D1743" ca="1">IFERROR(INDIRECT("'Application For TE&amp;GOTS'!L"&amp;'Application For TE&amp;GOTS'!S1784),"")</f>
        <v/>
      </c>
      <c r="E1743" s="10" t="e">
        <f ca="1">'Application For TE&amp;GOTS'!AF1784</f>
        <v>#VALUE!</v>
      </c>
      <c r="F1743" s="10" t="str">
        <f ca="1">IFERROR(LEFT('Application For TE&amp;GOTS'!AH1784,LEN('Application For TE&amp;GOTS'!AH1784)-2),"")</f>
        <v/>
      </c>
      <c r="G1743" s="10" t="e">
        <f ca="1">'Application For TE&amp;GOTS'!AI1784</f>
        <v>#VALUE!</v>
      </c>
      <c r="AF1743" s="10" t="str">
        <f ca="1">IF(MATCH(B1743,B$1:B1743,0)=ROW(B1743),B1743&amp;";","")</f>
        <v/>
      </c>
      <c r="AG1743" s="10" t="str">
        <f>IF(MATCH(C1743,C$1:C1743,0)=ROW(C1743),C1743&amp;";","")</f>
        <v/>
      </c>
      <c r="AH1743" s="10" t="str">
        <f ca="1">IF(MATCH(D1743,D$1:D1743,0)=ROW(D1743),D1743&amp;";","")</f>
        <v/>
      </c>
      <c r="AI1743" s="10" t="e">
        <f ca="1">IF(MATCH(E1743,E$1:E1743,0)=ROW(E1743),E1743&amp;";","")</f>
        <v>#VALUE!</v>
      </c>
    </row>
    <row r="1744" spans="1:35">
      <c r="A1744" s="10">
        <v>1723</v>
      </c>
      <c r="B1744" s="10" t="str">
        <f ca="1">'Application For TE&amp;GOTS'!X1785</f>
        <v/>
      </c>
      <c r="C1744" s="10">
        <f>'Application For TE&amp;GOTS'!$D1785</f>
        <v>0</v>
      </c>
      <c r="D1744" s="10" t="str" cm="1">
        <f t="array" aca="1" ref="D1744" ca="1">IFERROR(INDIRECT("'Application For TE&amp;GOTS'!L"&amp;'Application For TE&amp;GOTS'!S1785),"")</f>
        <v/>
      </c>
      <c r="E1744" s="10" t="e">
        <f ca="1">'Application For TE&amp;GOTS'!AF1785</f>
        <v>#VALUE!</v>
      </c>
      <c r="F1744" s="10" t="str">
        <f ca="1">IFERROR(LEFT('Application For TE&amp;GOTS'!AH1785,LEN('Application For TE&amp;GOTS'!AH1785)-2),"")</f>
        <v/>
      </c>
      <c r="G1744" s="10" t="e">
        <f ca="1">'Application For TE&amp;GOTS'!AI1785</f>
        <v>#VALUE!</v>
      </c>
      <c r="AF1744" s="10" t="str">
        <f ca="1">IF(MATCH(B1744,B$1:B1744,0)=ROW(B1744),B1744&amp;";","")</f>
        <v/>
      </c>
      <c r="AG1744" s="10" t="str">
        <f>IF(MATCH(C1744,C$1:C1744,0)=ROW(C1744),C1744&amp;";","")</f>
        <v/>
      </c>
      <c r="AH1744" s="10" t="str">
        <f ca="1">IF(MATCH(D1744,D$1:D1744,0)=ROW(D1744),D1744&amp;";","")</f>
        <v/>
      </c>
      <c r="AI1744" s="10" t="e">
        <f ca="1">IF(MATCH(E1744,E$1:E1744,0)=ROW(E1744),E1744&amp;";","")</f>
        <v>#VALUE!</v>
      </c>
    </row>
    <row r="1745" spans="1:35">
      <c r="A1745" s="10">
        <v>1724</v>
      </c>
      <c r="B1745" s="10" t="str">
        <f ca="1">'Application For TE&amp;GOTS'!X1786</f>
        <v/>
      </c>
      <c r="C1745" s="10">
        <f>'Application For TE&amp;GOTS'!$D1786</f>
        <v>0</v>
      </c>
      <c r="D1745" s="10" t="str" cm="1">
        <f t="array" aca="1" ref="D1745" ca="1">IFERROR(INDIRECT("'Application For TE&amp;GOTS'!L"&amp;'Application For TE&amp;GOTS'!S1786),"")</f>
        <v/>
      </c>
      <c r="E1745" s="10" t="e">
        <f ca="1">'Application For TE&amp;GOTS'!AF1786</f>
        <v>#VALUE!</v>
      </c>
      <c r="F1745" s="10" t="str">
        <f ca="1">IFERROR(LEFT('Application For TE&amp;GOTS'!AH1786,LEN('Application For TE&amp;GOTS'!AH1786)-2),"")</f>
        <v/>
      </c>
      <c r="G1745" s="10" t="e">
        <f ca="1">'Application For TE&amp;GOTS'!AI1786</f>
        <v>#VALUE!</v>
      </c>
      <c r="AF1745" s="10" t="str">
        <f ca="1">IF(MATCH(B1745,B$1:B1745,0)=ROW(B1745),B1745&amp;";","")</f>
        <v/>
      </c>
      <c r="AG1745" s="10" t="str">
        <f>IF(MATCH(C1745,C$1:C1745,0)=ROW(C1745),C1745&amp;";","")</f>
        <v/>
      </c>
      <c r="AH1745" s="10" t="str">
        <f ca="1">IF(MATCH(D1745,D$1:D1745,0)=ROW(D1745),D1745&amp;";","")</f>
        <v/>
      </c>
      <c r="AI1745" s="10" t="e">
        <f ca="1">IF(MATCH(E1745,E$1:E1745,0)=ROW(E1745),E1745&amp;";","")</f>
        <v>#VALUE!</v>
      </c>
    </row>
    <row r="1746" spans="1:35">
      <c r="A1746" s="10">
        <v>1725</v>
      </c>
      <c r="B1746" s="10" t="str">
        <f ca="1">'Application For TE&amp;GOTS'!X1787</f>
        <v/>
      </c>
      <c r="C1746" s="10">
        <f>'Application For TE&amp;GOTS'!$D1787</f>
        <v>0</v>
      </c>
      <c r="D1746" s="10" t="str" cm="1">
        <f t="array" aca="1" ref="D1746" ca="1">IFERROR(INDIRECT("'Application For TE&amp;GOTS'!L"&amp;'Application For TE&amp;GOTS'!S1787),"")</f>
        <v/>
      </c>
      <c r="E1746" s="10" t="e">
        <f ca="1">'Application For TE&amp;GOTS'!AF1787</f>
        <v>#VALUE!</v>
      </c>
      <c r="F1746" s="10" t="str">
        <f ca="1">IFERROR(LEFT('Application For TE&amp;GOTS'!AH1787,LEN('Application For TE&amp;GOTS'!AH1787)-2),"")</f>
        <v/>
      </c>
      <c r="G1746" s="10" t="e">
        <f ca="1">'Application For TE&amp;GOTS'!AI1787</f>
        <v>#VALUE!</v>
      </c>
      <c r="AF1746" s="10" t="str">
        <f ca="1">IF(MATCH(B1746,B$1:B1746,0)=ROW(B1746),B1746&amp;";","")</f>
        <v/>
      </c>
      <c r="AG1746" s="10" t="str">
        <f>IF(MATCH(C1746,C$1:C1746,0)=ROW(C1746),C1746&amp;";","")</f>
        <v/>
      </c>
      <c r="AH1746" s="10" t="str">
        <f ca="1">IF(MATCH(D1746,D$1:D1746,0)=ROW(D1746),D1746&amp;";","")</f>
        <v/>
      </c>
      <c r="AI1746" s="10" t="e">
        <f ca="1">IF(MATCH(E1746,E$1:E1746,0)=ROW(E1746),E1746&amp;";","")</f>
        <v>#VALUE!</v>
      </c>
    </row>
    <row r="1747" spans="1:35">
      <c r="A1747" s="10">
        <v>1726</v>
      </c>
      <c r="B1747" s="10" t="str">
        <f ca="1">'Application For TE&amp;GOTS'!X1788</f>
        <v/>
      </c>
      <c r="C1747" s="10">
        <f>'Application For TE&amp;GOTS'!$D1788</f>
        <v>0</v>
      </c>
      <c r="D1747" s="10" t="str" cm="1">
        <f t="array" aca="1" ref="D1747" ca="1">IFERROR(INDIRECT("'Application For TE&amp;GOTS'!L"&amp;'Application For TE&amp;GOTS'!S1788),"")</f>
        <v/>
      </c>
      <c r="E1747" s="10" t="e">
        <f ca="1">'Application For TE&amp;GOTS'!AF1788</f>
        <v>#VALUE!</v>
      </c>
      <c r="F1747" s="10" t="str">
        <f ca="1">IFERROR(LEFT('Application For TE&amp;GOTS'!AH1788,LEN('Application For TE&amp;GOTS'!AH1788)-2),"")</f>
        <v/>
      </c>
      <c r="G1747" s="10" t="e">
        <f ca="1">'Application For TE&amp;GOTS'!AI1788</f>
        <v>#VALUE!</v>
      </c>
      <c r="AF1747" s="10" t="str">
        <f ca="1">IF(MATCH(B1747,B$1:B1747,0)=ROW(B1747),B1747&amp;";","")</f>
        <v/>
      </c>
      <c r="AG1747" s="10" t="str">
        <f>IF(MATCH(C1747,C$1:C1747,0)=ROW(C1747),C1747&amp;";","")</f>
        <v/>
      </c>
      <c r="AH1747" s="10" t="str">
        <f ca="1">IF(MATCH(D1747,D$1:D1747,0)=ROW(D1747),D1747&amp;";","")</f>
        <v/>
      </c>
      <c r="AI1747" s="10" t="e">
        <f ca="1">IF(MATCH(E1747,E$1:E1747,0)=ROW(E1747),E1747&amp;";","")</f>
        <v>#VALUE!</v>
      </c>
    </row>
    <row r="1748" spans="1:35">
      <c r="A1748" s="10">
        <v>1727</v>
      </c>
      <c r="B1748" s="10" t="str">
        <f ca="1">'Application For TE&amp;GOTS'!X1789</f>
        <v/>
      </c>
      <c r="C1748" s="10">
        <f>'Application For TE&amp;GOTS'!$D1789</f>
        <v>0</v>
      </c>
      <c r="D1748" s="10" t="str" cm="1">
        <f t="array" aca="1" ref="D1748" ca="1">IFERROR(INDIRECT("'Application For TE&amp;GOTS'!L"&amp;'Application For TE&amp;GOTS'!S1789),"")</f>
        <v/>
      </c>
      <c r="E1748" s="10" t="e">
        <f ca="1">'Application For TE&amp;GOTS'!AF1789</f>
        <v>#VALUE!</v>
      </c>
      <c r="F1748" s="10" t="str">
        <f ca="1">IFERROR(LEFT('Application For TE&amp;GOTS'!AH1789,LEN('Application For TE&amp;GOTS'!AH1789)-2),"")</f>
        <v/>
      </c>
      <c r="G1748" s="10" t="e">
        <f ca="1">'Application For TE&amp;GOTS'!AI1789</f>
        <v>#VALUE!</v>
      </c>
      <c r="AF1748" s="10" t="str">
        <f ca="1">IF(MATCH(B1748,B$1:B1748,0)=ROW(B1748),B1748&amp;";","")</f>
        <v/>
      </c>
      <c r="AG1748" s="10" t="str">
        <f>IF(MATCH(C1748,C$1:C1748,0)=ROW(C1748),C1748&amp;";","")</f>
        <v/>
      </c>
      <c r="AH1748" s="10" t="str">
        <f ca="1">IF(MATCH(D1748,D$1:D1748,0)=ROW(D1748),D1748&amp;";","")</f>
        <v/>
      </c>
      <c r="AI1748" s="10" t="e">
        <f ca="1">IF(MATCH(E1748,E$1:E1748,0)=ROW(E1748),E1748&amp;";","")</f>
        <v>#VALUE!</v>
      </c>
    </row>
    <row r="1749" spans="1:35">
      <c r="A1749" s="10">
        <v>1728</v>
      </c>
      <c r="B1749" s="10" t="str">
        <f ca="1">'Application For TE&amp;GOTS'!X1790</f>
        <v/>
      </c>
      <c r="C1749" s="10">
        <f>'Application For TE&amp;GOTS'!$D1790</f>
        <v>0</v>
      </c>
      <c r="D1749" s="10" t="str" cm="1">
        <f t="array" aca="1" ref="D1749" ca="1">IFERROR(INDIRECT("'Application For TE&amp;GOTS'!L"&amp;'Application For TE&amp;GOTS'!S1790),"")</f>
        <v/>
      </c>
      <c r="E1749" s="10" t="e">
        <f ca="1">'Application For TE&amp;GOTS'!AF1790</f>
        <v>#VALUE!</v>
      </c>
      <c r="F1749" s="10" t="str">
        <f ca="1">IFERROR(LEFT('Application For TE&amp;GOTS'!AH1790,LEN('Application For TE&amp;GOTS'!AH1790)-2),"")</f>
        <v/>
      </c>
      <c r="G1749" s="10" t="e">
        <f ca="1">'Application For TE&amp;GOTS'!AI1790</f>
        <v>#VALUE!</v>
      </c>
      <c r="AF1749" s="10" t="str">
        <f ca="1">IF(MATCH(B1749,B$1:B1749,0)=ROW(B1749),B1749&amp;";","")</f>
        <v/>
      </c>
      <c r="AG1749" s="10" t="str">
        <f>IF(MATCH(C1749,C$1:C1749,0)=ROW(C1749),C1749&amp;";","")</f>
        <v/>
      </c>
      <c r="AH1749" s="10" t="str">
        <f ca="1">IF(MATCH(D1749,D$1:D1749,0)=ROW(D1749),D1749&amp;";","")</f>
        <v/>
      </c>
      <c r="AI1749" s="10" t="e">
        <f ca="1">IF(MATCH(E1749,E$1:E1749,0)=ROW(E1749),E1749&amp;";","")</f>
        <v>#VALUE!</v>
      </c>
    </row>
    <row r="1750" spans="1:35">
      <c r="A1750" s="10">
        <v>1729</v>
      </c>
      <c r="B1750" s="10" t="str">
        <f ca="1">'Application For TE&amp;GOTS'!X1791</f>
        <v/>
      </c>
      <c r="C1750" s="10">
        <f>'Application For TE&amp;GOTS'!$D1791</f>
        <v>0</v>
      </c>
      <c r="D1750" s="10" t="str" cm="1">
        <f t="array" aca="1" ref="D1750" ca="1">IFERROR(INDIRECT("'Application For TE&amp;GOTS'!L"&amp;'Application For TE&amp;GOTS'!S1791),"")</f>
        <v/>
      </c>
      <c r="E1750" s="10" t="e">
        <f ca="1">'Application For TE&amp;GOTS'!AF1791</f>
        <v>#VALUE!</v>
      </c>
      <c r="F1750" s="10" t="str">
        <f ca="1">IFERROR(LEFT('Application For TE&amp;GOTS'!AH1791,LEN('Application For TE&amp;GOTS'!AH1791)-2),"")</f>
        <v/>
      </c>
      <c r="G1750" s="10" t="e">
        <f ca="1">'Application For TE&amp;GOTS'!AI1791</f>
        <v>#VALUE!</v>
      </c>
      <c r="AF1750" s="10" t="str">
        <f ca="1">IF(MATCH(B1750,B$1:B1750,0)=ROW(B1750),B1750&amp;";","")</f>
        <v/>
      </c>
      <c r="AG1750" s="10" t="str">
        <f>IF(MATCH(C1750,C$1:C1750,0)=ROW(C1750),C1750&amp;";","")</f>
        <v/>
      </c>
      <c r="AH1750" s="10" t="str">
        <f ca="1">IF(MATCH(D1750,D$1:D1750,0)=ROW(D1750),D1750&amp;";","")</f>
        <v/>
      </c>
      <c r="AI1750" s="10" t="e">
        <f ca="1">IF(MATCH(E1750,E$1:E1750,0)=ROW(E1750),E1750&amp;";","")</f>
        <v>#VALUE!</v>
      </c>
    </row>
    <row r="1751" spans="1:35">
      <c r="A1751" s="10">
        <v>1730</v>
      </c>
      <c r="B1751" s="10" t="str">
        <f ca="1">'Application For TE&amp;GOTS'!X1792</f>
        <v/>
      </c>
      <c r="C1751" s="10">
        <f>'Application For TE&amp;GOTS'!$D1792</f>
        <v>0</v>
      </c>
      <c r="D1751" s="10" t="str" cm="1">
        <f t="array" aca="1" ref="D1751" ca="1">IFERROR(INDIRECT("'Application For TE&amp;GOTS'!L"&amp;'Application For TE&amp;GOTS'!S1792),"")</f>
        <v/>
      </c>
      <c r="E1751" s="10" t="e">
        <f ca="1">'Application For TE&amp;GOTS'!AF1792</f>
        <v>#VALUE!</v>
      </c>
      <c r="F1751" s="10" t="str">
        <f ca="1">IFERROR(LEFT('Application For TE&amp;GOTS'!AH1792,LEN('Application For TE&amp;GOTS'!AH1792)-2),"")</f>
        <v/>
      </c>
      <c r="G1751" s="10" t="e">
        <f ca="1">'Application For TE&amp;GOTS'!AI1792</f>
        <v>#VALUE!</v>
      </c>
      <c r="AF1751" s="10" t="str">
        <f ca="1">IF(MATCH(B1751,B$1:B1751,0)=ROW(B1751),B1751&amp;";","")</f>
        <v/>
      </c>
      <c r="AG1751" s="10" t="str">
        <f>IF(MATCH(C1751,C$1:C1751,0)=ROW(C1751),C1751&amp;";","")</f>
        <v/>
      </c>
      <c r="AH1751" s="10" t="str">
        <f ca="1">IF(MATCH(D1751,D$1:D1751,0)=ROW(D1751),D1751&amp;";","")</f>
        <v/>
      </c>
      <c r="AI1751" s="10" t="e">
        <f ca="1">IF(MATCH(E1751,E$1:E1751,0)=ROW(E1751),E1751&amp;";","")</f>
        <v>#VALUE!</v>
      </c>
    </row>
    <row r="1752" spans="1:35">
      <c r="A1752" s="10">
        <v>1731</v>
      </c>
      <c r="B1752" s="10" t="str">
        <f ca="1">'Application For TE&amp;GOTS'!X1793</f>
        <v/>
      </c>
      <c r="C1752" s="10">
        <f>'Application For TE&amp;GOTS'!$D1793</f>
        <v>0</v>
      </c>
      <c r="D1752" s="10" t="str" cm="1">
        <f t="array" aca="1" ref="D1752" ca="1">IFERROR(INDIRECT("'Application For TE&amp;GOTS'!L"&amp;'Application For TE&amp;GOTS'!S1793),"")</f>
        <v/>
      </c>
      <c r="E1752" s="10" t="e">
        <f ca="1">'Application For TE&amp;GOTS'!AF1793</f>
        <v>#VALUE!</v>
      </c>
      <c r="F1752" s="10" t="str">
        <f ca="1">IFERROR(LEFT('Application For TE&amp;GOTS'!AH1793,LEN('Application For TE&amp;GOTS'!AH1793)-2),"")</f>
        <v/>
      </c>
      <c r="G1752" s="10" t="e">
        <f ca="1">'Application For TE&amp;GOTS'!AI1793</f>
        <v>#VALUE!</v>
      </c>
      <c r="AF1752" s="10" t="str">
        <f ca="1">IF(MATCH(B1752,B$1:B1752,0)=ROW(B1752),B1752&amp;";","")</f>
        <v/>
      </c>
      <c r="AG1752" s="10" t="str">
        <f>IF(MATCH(C1752,C$1:C1752,0)=ROW(C1752),C1752&amp;";","")</f>
        <v/>
      </c>
      <c r="AH1752" s="10" t="str">
        <f ca="1">IF(MATCH(D1752,D$1:D1752,0)=ROW(D1752),D1752&amp;";","")</f>
        <v/>
      </c>
      <c r="AI1752" s="10" t="e">
        <f ca="1">IF(MATCH(E1752,E$1:E1752,0)=ROW(E1752),E1752&amp;";","")</f>
        <v>#VALUE!</v>
      </c>
    </row>
    <row r="1753" spans="1:35">
      <c r="A1753" s="10">
        <v>1732</v>
      </c>
      <c r="B1753" s="10" t="str">
        <f ca="1">'Application For TE&amp;GOTS'!X1794</f>
        <v/>
      </c>
      <c r="C1753" s="10">
        <f>'Application For TE&amp;GOTS'!$D1794</f>
        <v>0</v>
      </c>
      <c r="D1753" s="10" t="str" cm="1">
        <f t="array" aca="1" ref="D1753" ca="1">IFERROR(INDIRECT("'Application For TE&amp;GOTS'!L"&amp;'Application For TE&amp;GOTS'!S1794),"")</f>
        <v/>
      </c>
      <c r="E1753" s="10" t="e">
        <f ca="1">'Application For TE&amp;GOTS'!AF1794</f>
        <v>#VALUE!</v>
      </c>
      <c r="F1753" s="10" t="str">
        <f ca="1">IFERROR(LEFT('Application For TE&amp;GOTS'!AH1794,LEN('Application For TE&amp;GOTS'!AH1794)-2),"")</f>
        <v/>
      </c>
      <c r="G1753" s="10" t="e">
        <f ca="1">'Application For TE&amp;GOTS'!AI1794</f>
        <v>#VALUE!</v>
      </c>
      <c r="AF1753" s="10" t="str">
        <f ca="1">IF(MATCH(B1753,B$1:B1753,0)=ROW(B1753),B1753&amp;";","")</f>
        <v/>
      </c>
      <c r="AG1753" s="10" t="str">
        <f>IF(MATCH(C1753,C$1:C1753,0)=ROW(C1753),C1753&amp;";","")</f>
        <v/>
      </c>
      <c r="AH1753" s="10" t="str">
        <f ca="1">IF(MATCH(D1753,D$1:D1753,0)=ROW(D1753),D1753&amp;";","")</f>
        <v/>
      </c>
      <c r="AI1753" s="10" t="e">
        <f ca="1">IF(MATCH(E1753,E$1:E1753,0)=ROW(E1753),E1753&amp;";","")</f>
        <v>#VALUE!</v>
      </c>
    </row>
    <row r="1754" spans="1:35">
      <c r="A1754" s="10">
        <v>1733</v>
      </c>
      <c r="B1754" s="10" t="str">
        <f ca="1">'Application For TE&amp;GOTS'!X1795</f>
        <v/>
      </c>
      <c r="C1754" s="10">
        <f>'Application For TE&amp;GOTS'!$D1795</f>
        <v>0</v>
      </c>
      <c r="D1754" s="10" t="str" cm="1">
        <f t="array" aca="1" ref="D1754" ca="1">IFERROR(INDIRECT("'Application For TE&amp;GOTS'!L"&amp;'Application For TE&amp;GOTS'!S1795),"")</f>
        <v/>
      </c>
      <c r="E1754" s="10" t="e">
        <f ca="1">'Application For TE&amp;GOTS'!AF1795</f>
        <v>#VALUE!</v>
      </c>
      <c r="F1754" s="10" t="str">
        <f ca="1">IFERROR(LEFT('Application For TE&amp;GOTS'!AH1795,LEN('Application For TE&amp;GOTS'!AH1795)-2),"")</f>
        <v/>
      </c>
      <c r="G1754" s="10" t="e">
        <f ca="1">'Application For TE&amp;GOTS'!AI1795</f>
        <v>#VALUE!</v>
      </c>
      <c r="AF1754" s="10" t="str">
        <f ca="1">IF(MATCH(B1754,B$1:B1754,0)=ROW(B1754),B1754&amp;";","")</f>
        <v/>
      </c>
      <c r="AG1754" s="10" t="str">
        <f>IF(MATCH(C1754,C$1:C1754,0)=ROW(C1754),C1754&amp;";","")</f>
        <v/>
      </c>
      <c r="AH1754" s="10" t="str">
        <f ca="1">IF(MATCH(D1754,D$1:D1754,0)=ROW(D1754),D1754&amp;";","")</f>
        <v/>
      </c>
      <c r="AI1754" s="10" t="e">
        <f ca="1">IF(MATCH(E1754,E$1:E1754,0)=ROW(E1754),E1754&amp;";","")</f>
        <v>#VALUE!</v>
      </c>
    </row>
    <row r="1755" spans="1:35">
      <c r="A1755" s="10">
        <v>1734</v>
      </c>
      <c r="B1755" s="10" t="str">
        <f ca="1">'Application For TE&amp;GOTS'!X1796</f>
        <v/>
      </c>
      <c r="C1755" s="10">
        <f>'Application For TE&amp;GOTS'!$D1796</f>
        <v>0</v>
      </c>
      <c r="D1755" s="10" t="str" cm="1">
        <f t="array" aca="1" ref="D1755" ca="1">IFERROR(INDIRECT("'Application For TE&amp;GOTS'!L"&amp;'Application For TE&amp;GOTS'!S1796),"")</f>
        <v/>
      </c>
      <c r="E1755" s="10" t="e">
        <f ca="1">'Application For TE&amp;GOTS'!AF1796</f>
        <v>#VALUE!</v>
      </c>
      <c r="F1755" s="10" t="str">
        <f ca="1">IFERROR(LEFT('Application For TE&amp;GOTS'!AH1796,LEN('Application For TE&amp;GOTS'!AH1796)-2),"")</f>
        <v/>
      </c>
      <c r="G1755" s="10" t="e">
        <f ca="1">'Application For TE&amp;GOTS'!AI1796</f>
        <v>#VALUE!</v>
      </c>
      <c r="AF1755" s="10" t="str">
        <f ca="1">IF(MATCH(B1755,B$1:B1755,0)=ROW(B1755),B1755&amp;";","")</f>
        <v/>
      </c>
      <c r="AG1755" s="10" t="str">
        <f>IF(MATCH(C1755,C$1:C1755,0)=ROW(C1755),C1755&amp;";","")</f>
        <v/>
      </c>
      <c r="AH1755" s="10" t="str">
        <f ca="1">IF(MATCH(D1755,D$1:D1755,0)=ROW(D1755),D1755&amp;";","")</f>
        <v/>
      </c>
      <c r="AI1755" s="10" t="e">
        <f ca="1">IF(MATCH(E1755,E$1:E1755,0)=ROW(E1755),E1755&amp;";","")</f>
        <v>#VALUE!</v>
      </c>
    </row>
    <row r="1756" spans="1:35">
      <c r="A1756" s="10">
        <v>1735</v>
      </c>
      <c r="B1756" s="10" t="str">
        <f ca="1">'Application For TE&amp;GOTS'!X1797</f>
        <v/>
      </c>
      <c r="C1756" s="10">
        <f>'Application For TE&amp;GOTS'!$D1797</f>
        <v>0</v>
      </c>
      <c r="D1756" s="10" t="str" cm="1">
        <f t="array" aca="1" ref="D1756" ca="1">IFERROR(INDIRECT("'Application For TE&amp;GOTS'!L"&amp;'Application For TE&amp;GOTS'!S1797),"")</f>
        <v/>
      </c>
      <c r="E1756" s="10" t="e">
        <f ca="1">'Application For TE&amp;GOTS'!AF1797</f>
        <v>#VALUE!</v>
      </c>
      <c r="F1756" s="10" t="str">
        <f ca="1">IFERROR(LEFT('Application For TE&amp;GOTS'!AH1797,LEN('Application For TE&amp;GOTS'!AH1797)-2),"")</f>
        <v/>
      </c>
      <c r="G1756" s="10" t="e">
        <f ca="1">'Application For TE&amp;GOTS'!AI1797</f>
        <v>#VALUE!</v>
      </c>
      <c r="AF1756" s="10" t="str">
        <f ca="1">IF(MATCH(B1756,B$1:B1756,0)=ROW(B1756),B1756&amp;";","")</f>
        <v/>
      </c>
      <c r="AG1756" s="10" t="str">
        <f>IF(MATCH(C1756,C$1:C1756,0)=ROW(C1756),C1756&amp;";","")</f>
        <v/>
      </c>
      <c r="AH1756" s="10" t="str">
        <f ca="1">IF(MATCH(D1756,D$1:D1756,0)=ROW(D1756),D1756&amp;";","")</f>
        <v/>
      </c>
      <c r="AI1756" s="10" t="e">
        <f ca="1">IF(MATCH(E1756,E$1:E1756,0)=ROW(E1756),E1756&amp;";","")</f>
        <v>#VALUE!</v>
      </c>
    </row>
    <row r="1757" spans="1:35">
      <c r="A1757" s="10">
        <v>1736</v>
      </c>
      <c r="B1757" s="10" t="str">
        <f ca="1">'Application For TE&amp;GOTS'!X1798</f>
        <v/>
      </c>
      <c r="C1757" s="10">
        <f>'Application For TE&amp;GOTS'!$D1798</f>
        <v>0</v>
      </c>
      <c r="D1757" s="10" t="str" cm="1">
        <f t="array" aca="1" ref="D1757" ca="1">IFERROR(INDIRECT("'Application For TE&amp;GOTS'!L"&amp;'Application For TE&amp;GOTS'!S1798),"")</f>
        <v/>
      </c>
      <c r="E1757" s="10" t="e">
        <f ca="1">'Application For TE&amp;GOTS'!AF1798</f>
        <v>#VALUE!</v>
      </c>
      <c r="F1757" s="10" t="str">
        <f ca="1">IFERROR(LEFT('Application For TE&amp;GOTS'!AH1798,LEN('Application For TE&amp;GOTS'!AH1798)-2),"")</f>
        <v/>
      </c>
      <c r="G1757" s="10" t="e">
        <f ca="1">'Application For TE&amp;GOTS'!AI1798</f>
        <v>#VALUE!</v>
      </c>
      <c r="AF1757" s="10" t="str">
        <f ca="1">IF(MATCH(B1757,B$1:B1757,0)=ROW(B1757),B1757&amp;";","")</f>
        <v/>
      </c>
      <c r="AG1757" s="10" t="str">
        <f>IF(MATCH(C1757,C$1:C1757,0)=ROW(C1757),C1757&amp;";","")</f>
        <v/>
      </c>
      <c r="AH1757" s="10" t="str">
        <f ca="1">IF(MATCH(D1757,D$1:D1757,0)=ROW(D1757),D1757&amp;";","")</f>
        <v/>
      </c>
      <c r="AI1757" s="10" t="e">
        <f ca="1">IF(MATCH(E1757,E$1:E1757,0)=ROW(E1757),E1757&amp;";","")</f>
        <v>#VALUE!</v>
      </c>
    </row>
    <row r="1758" spans="1:35">
      <c r="A1758" s="10">
        <v>1737</v>
      </c>
      <c r="B1758" s="10" t="str">
        <f ca="1">'Application For TE&amp;GOTS'!X1799</f>
        <v/>
      </c>
      <c r="C1758" s="10">
        <f>'Application For TE&amp;GOTS'!$D1799</f>
        <v>0</v>
      </c>
      <c r="D1758" s="10" t="str" cm="1">
        <f t="array" aca="1" ref="D1758" ca="1">IFERROR(INDIRECT("'Application For TE&amp;GOTS'!L"&amp;'Application For TE&amp;GOTS'!S1799),"")</f>
        <v/>
      </c>
      <c r="E1758" s="10" t="e">
        <f ca="1">'Application For TE&amp;GOTS'!AF1799</f>
        <v>#VALUE!</v>
      </c>
      <c r="F1758" s="10" t="str">
        <f ca="1">IFERROR(LEFT('Application For TE&amp;GOTS'!AH1799,LEN('Application For TE&amp;GOTS'!AH1799)-2),"")</f>
        <v/>
      </c>
      <c r="G1758" s="10" t="e">
        <f ca="1">'Application For TE&amp;GOTS'!AI1799</f>
        <v>#VALUE!</v>
      </c>
      <c r="AF1758" s="10" t="str">
        <f ca="1">IF(MATCH(B1758,B$1:B1758,0)=ROW(B1758),B1758&amp;";","")</f>
        <v/>
      </c>
      <c r="AG1758" s="10" t="str">
        <f>IF(MATCH(C1758,C$1:C1758,0)=ROW(C1758),C1758&amp;";","")</f>
        <v/>
      </c>
      <c r="AH1758" s="10" t="str">
        <f ca="1">IF(MATCH(D1758,D$1:D1758,0)=ROW(D1758),D1758&amp;";","")</f>
        <v/>
      </c>
      <c r="AI1758" s="10" t="e">
        <f ca="1">IF(MATCH(E1758,E$1:E1758,0)=ROW(E1758),E1758&amp;";","")</f>
        <v>#VALUE!</v>
      </c>
    </row>
    <row r="1759" spans="1:35">
      <c r="A1759" s="10">
        <v>1738</v>
      </c>
      <c r="B1759" s="10" t="str">
        <f ca="1">'Application For TE&amp;GOTS'!X1800</f>
        <v/>
      </c>
      <c r="C1759" s="10">
        <f>'Application For TE&amp;GOTS'!$D1800</f>
        <v>0</v>
      </c>
      <c r="D1759" s="10" t="str" cm="1">
        <f t="array" aca="1" ref="D1759" ca="1">IFERROR(INDIRECT("'Application For TE&amp;GOTS'!L"&amp;'Application For TE&amp;GOTS'!S1800),"")</f>
        <v/>
      </c>
      <c r="E1759" s="10" t="e">
        <f ca="1">'Application For TE&amp;GOTS'!AF1800</f>
        <v>#VALUE!</v>
      </c>
      <c r="F1759" s="10" t="str">
        <f ca="1">IFERROR(LEFT('Application For TE&amp;GOTS'!AH1800,LEN('Application For TE&amp;GOTS'!AH1800)-2),"")</f>
        <v/>
      </c>
      <c r="G1759" s="10" t="e">
        <f ca="1">'Application For TE&amp;GOTS'!AI1800</f>
        <v>#VALUE!</v>
      </c>
      <c r="AF1759" s="10" t="str">
        <f ca="1">IF(MATCH(B1759,B$1:B1759,0)=ROW(B1759),B1759&amp;";","")</f>
        <v/>
      </c>
      <c r="AG1759" s="10" t="str">
        <f>IF(MATCH(C1759,C$1:C1759,0)=ROW(C1759),C1759&amp;";","")</f>
        <v/>
      </c>
      <c r="AH1759" s="10" t="str">
        <f ca="1">IF(MATCH(D1759,D$1:D1759,0)=ROW(D1759),D1759&amp;";","")</f>
        <v/>
      </c>
      <c r="AI1759" s="10" t="e">
        <f ca="1">IF(MATCH(E1759,E$1:E1759,0)=ROW(E1759),E1759&amp;";","")</f>
        <v>#VALUE!</v>
      </c>
    </row>
    <row r="1760" spans="1:35">
      <c r="A1760" s="10">
        <v>1739</v>
      </c>
      <c r="B1760" s="10" t="str">
        <f ca="1">'Application For TE&amp;GOTS'!X1801</f>
        <v/>
      </c>
      <c r="C1760" s="10">
        <f>'Application For TE&amp;GOTS'!$D1801</f>
        <v>0</v>
      </c>
      <c r="D1760" s="10" t="str" cm="1">
        <f t="array" aca="1" ref="D1760" ca="1">IFERROR(INDIRECT("'Application For TE&amp;GOTS'!L"&amp;'Application For TE&amp;GOTS'!S1801),"")</f>
        <v/>
      </c>
      <c r="E1760" s="10" t="e">
        <f ca="1">'Application For TE&amp;GOTS'!AF1801</f>
        <v>#VALUE!</v>
      </c>
      <c r="F1760" s="10" t="str">
        <f ca="1">IFERROR(LEFT('Application For TE&amp;GOTS'!AH1801,LEN('Application For TE&amp;GOTS'!AH1801)-2),"")</f>
        <v/>
      </c>
      <c r="G1760" s="10" t="e">
        <f ca="1">'Application For TE&amp;GOTS'!AI1801</f>
        <v>#VALUE!</v>
      </c>
      <c r="AF1760" s="10" t="str">
        <f ca="1">IF(MATCH(B1760,B$1:B1760,0)=ROW(B1760),B1760&amp;";","")</f>
        <v/>
      </c>
      <c r="AG1760" s="10" t="str">
        <f>IF(MATCH(C1760,C$1:C1760,0)=ROW(C1760),C1760&amp;";","")</f>
        <v/>
      </c>
      <c r="AH1760" s="10" t="str">
        <f ca="1">IF(MATCH(D1760,D$1:D1760,0)=ROW(D1760),D1760&amp;";","")</f>
        <v/>
      </c>
      <c r="AI1760" s="10" t="e">
        <f ca="1">IF(MATCH(E1760,E$1:E1760,0)=ROW(E1760),E1760&amp;";","")</f>
        <v>#VALUE!</v>
      </c>
    </row>
    <row r="1761" spans="1:35">
      <c r="A1761" s="10">
        <v>1740</v>
      </c>
      <c r="B1761" s="10" t="str">
        <f ca="1">'Application For TE&amp;GOTS'!X1802</f>
        <v/>
      </c>
      <c r="C1761" s="10">
        <f>'Application For TE&amp;GOTS'!$D1802</f>
        <v>0</v>
      </c>
      <c r="D1761" s="10" t="str" cm="1">
        <f t="array" aca="1" ref="D1761" ca="1">IFERROR(INDIRECT("'Application For TE&amp;GOTS'!L"&amp;'Application For TE&amp;GOTS'!S1802),"")</f>
        <v/>
      </c>
      <c r="E1761" s="10" t="e">
        <f ca="1">'Application For TE&amp;GOTS'!AF1802</f>
        <v>#VALUE!</v>
      </c>
      <c r="F1761" s="10" t="str">
        <f ca="1">IFERROR(LEFT('Application For TE&amp;GOTS'!AH1802,LEN('Application For TE&amp;GOTS'!AH1802)-2),"")</f>
        <v/>
      </c>
      <c r="G1761" s="10" t="e">
        <f ca="1">'Application For TE&amp;GOTS'!AI1802</f>
        <v>#VALUE!</v>
      </c>
      <c r="AF1761" s="10" t="str">
        <f ca="1">IF(MATCH(B1761,B$1:B1761,0)=ROW(B1761),B1761&amp;";","")</f>
        <v/>
      </c>
      <c r="AG1761" s="10" t="str">
        <f>IF(MATCH(C1761,C$1:C1761,0)=ROW(C1761),C1761&amp;";","")</f>
        <v/>
      </c>
      <c r="AH1761" s="10" t="str">
        <f ca="1">IF(MATCH(D1761,D$1:D1761,0)=ROW(D1761),D1761&amp;";","")</f>
        <v/>
      </c>
      <c r="AI1761" s="10" t="e">
        <f ca="1">IF(MATCH(E1761,E$1:E1761,0)=ROW(E1761),E1761&amp;";","")</f>
        <v>#VALUE!</v>
      </c>
    </row>
    <row r="1762" spans="1:35">
      <c r="A1762" s="10">
        <v>1741</v>
      </c>
      <c r="B1762" s="10" t="str">
        <f ca="1">'Application For TE&amp;GOTS'!X1803</f>
        <v/>
      </c>
      <c r="C1762" s="10">
        <f>'Application For TE&amp;GOTS'!$D1803</f>
        <v>0</v>
      </c>
      <c r="D1762" s="10" t="str" cm="1">
        <f t="array" aca="1" ref="D1762" ca="1">IFERROR(INDIRECT("'Application For TE&amp;GOTS'!L"&amp;'Application For TE&amp;GOTS'!S1803),"")</f>
        <v/>
      </c>
      <c r="E1762" s="10" t="e">
        <f ca="1">'Application For TE&amp;GOTS'!AF1803</f>
        <v>#VALUE!</v>
      </c>
      <c r="F1762" s="10" t="str">
        <f ca="1">IFERROR(LEFT('Application For TE&amp;GOTS'!AH1803,LEN('Application For TE&amp;GOTS'!AH1803)-2),"")</f>
        <v/>
      </c>
      <c r="G1762" s="10" t="e">
        <f ca="1">'Application For TE&amp;GOTS'!AI1803</f>
        <v>#VALUE!</v>
      </c>
      <c r="AF1762" s="10" t="str">
        <f ca="1">IF(MATCH(B1762,B$1:B1762,0)=ROW(B1762),B1762&amp;";","")</f>
        <v/>
      </c>
      <c r="AG1762" s="10" t="str">
        <f>IF(MATCH(C1762,C$1:C1762,0)=ROW(C1762),C1762&amp;";","")</f>
        <v/>
      </c>
      <c r="AH1762" s="10" t="str">
        <f ca="1">IF(MATCH(D1762,D$1:D1762,0)=ROW(D1762),D1762&amp;";","")</f>
        <v/>
      </c>
      <c r="AI1762" s="10" t="e">
        <f ca="1">IF(MATCH(E1762,E$1:E1762,0)=ROW(E1762),E1762&amp;";","")</f>
        <v>#VALUE!</v>
      </c>
    </row>
    <row r="1763" spans="1:35">
      <c r="A1763" s="10">
        <v>1742</v>
      </c>
      <c r="B1763" s="10" t="str">
        <f ca="1">'Application For TE&amp;GOTS'!X1804</f>
        <v/>
      </c>
      <c r="C1763" s="10">
        <f>'Application For TE&amp;GOTS'!$D1804</f>
        <v>0</v>
      </c>
      <c r="D1763" s="10" t="str" cm="1">
        <f t="array" aca="1" ref="D1763" ca="1">IFERROR(INDIRECT("'Application For TE&amp;GOTS'!L"&amp;'Application For TE&amp;GOTS'!S1804),"")</f>
        <v/>
      </c>
      <c r="E1763" s="10" t="e">
        <f ca="1">'Application For TE&amp;GOTS'!AF1804</f>
        <v>#VALUE!</v>
      </c>
      <c r="F1763" s="10" t="str">
        <f ca="1">IFERROR(LEFT('Application For TE&amp;GOTS'!AH1804,LEN('Application For TE&amp;GOTS'!AH1804)-2),"")</f>
        <v/>
      </c>
      <c r="G1763" s="10" t="e">
        <f ca="1">'Application For TE&amp;GOTS'!AI1804</f>
        <v>#VALUE!</v>
      </c>
      <c r="AF1763" s="10" t="str">
        <f ca="1">IF(MATCH(B1763,B$1:B1763,0)=ROW(B1763),B1763&amp;";","")</f>
        <v/>
      </c>
      <c r="AG1763" s="10" t="str">
        <f>IF(MATCH(C1763,C$1:C1763,0)=ROW(C1763),C1763&amp;";","")</f>
        <v/>
      </c>
      <c r="AH1763" s="10" t="str">
        <f ca="1">IF(MATCH(D1763,D$1:D1763,0)=ROW(D1763),D1763&amp;";","")</f>
        <v/>
      </c>
      <c r="AI1763" s="10" t="e">
        <f ca="1">IF(MATCH(E1763,E$1:E1763,0)=ROW(E1763),E1763&amp;";","")</f>
        <v>#VALUE!</v>
      </c>
    </row>
    <row r="1764" spans="1:35">
      <c r="A1764" s="10">
        <v>1743</v>
      </c>
      <c r="B1764" s="10" t="str">
        <f ca="1">'Application For TE&amp;GOTS'!X1805</f>
        <v/>
      </c>
      <c r="C1764" s="10">
        <f>'Application For TE&amp;GOTS'!$D1805</f>
        <v>0</v>
      </c>
      <c r="D1764" s="10" t="str" cm="1">
        <f t="array" aca="1" ref="D1764" ca="1">IFERROR(INDIRECT("'Application For TE&amp;GOTS'!L"&amp;'Application For TE&amp;GOTS'!S1805),"")</f>
        <v/>
      </c>
      <c r="E1764" s="10" t="e">
        <f ca="1">'Application For TE&amp;GOTS'!AF1805</f>
        <v>#VALUE!</v>
      </c>
      <c r="F1764" s="10" t="str">
        <f ca="1">IFERROR(LEFT('Application For TE&amp;GOTS'!AH1805,LEN('Application For TE&amp;GOTS'!AH1805)-2),"")</f>
        <v/>
      </c>
      <c r="G1764" s="10" t="e">
        <f ca="1">'Application For TE&amp;GOTS'!AI1805</f>
        <v>#VALUE!</v>
      </c>
      <c r="AF1764" s="10" t="str">
        <f ca="1">IF(MATCH(B1764,B$1:B1764,0)=ROW(B1764),B1764&amp;";","")</f>
        <v/>
      </c>
      <c r="AG1764" s="10" t="str">
        <f>IF(MATCH(C1764,C$1:C1764,0)=ROW(C1764),C1764&amp;";","")</f>
        <v/>
      </c>
      <c r="AH1764" s="10" t="str">
        <f ca="1">IF(MATCH(D1764,D$1:D1764,0)=ROW(D1764),D1764&amp;";","")</f>
        <v/>
      </c>
      <c r="AI1764" s="10" t="e">
        <f ca="1">IF(MATCH(E1764,E$1:E1764,0)=ROW(E1764),E1764&amp;";","")</f>
        <v>#VALUE!</v>
      </c>
    </row>
    <row r="1765" spans="1:35">
      <c r="A1765" s="10">
        <v>1744</v>
      </c>
      <c r="B1765" s="10" t="str">
        <f ca="1">'Application For TE&amp;GOTS'!X1806</f>
        <v/>
      </c>
      <c r="C1765" s="10">
        <f>'Application For TE&amp;GOTS'!$D1806</f>
        <v>0</v>
      </c>
      <c r="D1765" s="10" t="str" cm="1">
        <f t="array" aca="1" ref="D1765" ca="1">IFERROR(INDIRECT("'Application For TE&amp;GOTS'!L"&amp;'Application For TE&amp;GOTS'!S1806),"")</f>
        <v/>
      </c>
      <c r="E1765" s="10" t="e">
        <f ca="1">'Application For TE&amp;GOTS'!AF1806</f>
        <v>#VALUE!</v>
      </c>
      <c r="F1765" s="10" t="str">
        <f ca="1">IFERROR(LEFT('Application For TE&amp;GOTS'!AH1806,LEN('Application For TE&amp;GOTS'!AH1806)-2),"")</f>
        <v/>
      </c>
      <c r="G1765" s="10" t="e">
        <f ca="1">'Application For TE&amp;GOTS'!AI1806</f>
        <v>#VALUE!</v>
      </c>
      <c r="AF1765" s="10" t="str">
        <f ca="1">IF(MATCH(B1765,B$1:B1765,0)=ROW(B1765),B1765&amp;";","")</f>
        <v/>
      </c>
      <c r="AG1765" s="10" t="str">
        <f>IF(MATCH(C1765,C$1:C1765,0)=ROW(C1765),C1765&amp;";","")</f>
        <v/>
      </c>
      <c r="AH1765" s="10" t="str">
        <f ca="1">IF(MATCH(D1765,D$1:D1765,0)=ROW(D1765),D1765&amp;";","")</f>
        <v/>
      </c>
      <c r="AI1765" s="10" t="e">
        <f ca="1">IF(MATCH(E1765,E$1:E1765,0)=ROW(E1765),E1765&amp;";","")</f>
        <v>#VALUE!</v>
      </c>
    </row>
    <row r="1766" spans="1:35">
      <c r="A1766" s="10">
        <v>1745</v>
      </c>
      <c r="B1766" s="10" t="str">
        <f ca="1">'Application For TE&amp;GOTS'!X1807</f>
        <v/>
      </c>
      <c r="C1766" s="10">
        <f>'Application For TE&amp;GOTS'!$D1807</f>
        <v>0</v>
      </c>
      <c r="D1766" s="10" t="str" cm="1">
        <f t="array" aca="1" ref="D1766" ca="1">IFERROR(INDIRECT("'Application For TE&amp;GOTS'!L"&amp;'Application For TE&amp;GOTS'!S1807),"")</f>
        <v/>
      </c>
      <c r="E1766" s="10" t="e">
        <f ca="1">'Application For TE&amp;GOTS'!AF1807</f>
        <v>#VALUE!</v>
      </c>
      <c r="F1766" s="10" t="str">
        <f ca="1">IFERROR(LEFT('Application For TE&amp;GOTS'!AH1807,LEN('Application For TE&amp;GOTS'!AH1807)-2),"")</f>
        <v/>
      </c>
      <c r="G1766" s="10" t="e">
        <f ca="1">'Application For TE&amp;GOTS'!AI1807</f>
        <v>#VALUE!</v>
      </c>
      <c r="AF1766" s="10" t="str">
        <f ca="1">IF(MATCH(B1766,B$1:B1766,0)=ROW(B1766),B1766&amp;";","")</f>
        <v/>
      </c>
      <c r="AG1766" s="10" t="str">
        <f>IF(MATCH(C1766,C$1:C1766,0)=ROW(C1766),C1766&amp;";","")</f>
        <v/>
      </c>
      <c r="AH1766" s="10" t="str">
        <f ca="1">IF(MATCH(D1766,D$1:D1766,0)=ROW(D1766),D1766&amp;";","")</f>
        <v/>
      </c>
      <c r="AI1766" s="10" t="e">
        <f ca="1">IF(MATCH(E1766,E$1:E1766,0)=ROW(E1766),E1766&amp;";","")</f>
        <v>#VALUE!</v>
      </c>
    </row>
    <row r="1767" spans="1:35">
      <c r="A1767" s="10">
        <v>1746</v>
      </c>
      <c r="B1767" s="10" t="str">
        <f ca="1">'Application For TE&amp;GOTS'!X1808</f>
        <v/>
      </c>
      <c r="C1767" s="10">
        <f>'Application For TE&amp;GOTS'!$D1808</f>
        <v>0</v>
      </c>
      <c r="D1767" s="10" t="str" cm="1">
        <f t="array" aca="1" ref="D1767" ca="1">IFERROR(INDIRECT("'Application For TE&amp;GOTS'!L"&amp;'Application For TE&amp;GOTS'!S1808),"")</f>
        <v/>
      </c>
      <c r="E1767" s="10" t="e">
        <f ca="1">'Application For TE&amp;GOTS'!AF1808</f>
        <v>#VALUE!</v>
      </c>
      <c r="F1767" s="10" t="str">
        <f ca="1">IFERROR(LEFT('Application For TE&amp;GOTS'!AH1808,LEN('Application For TE&amp;GOTS'!AH1808)-2),"")</f>
        <v/>
      </c>
      <c r="G1767" s="10" t="e">
        <f ca="1">'Application For TE&amp;GOTS'!AI1808</f>
        <v>#VALUE!</v>
      </c>
      <c r="AF1767" s="10" t="str">
        <f ca="1">IF(MATCH(B1767,B$1:B1767,0)=ROW(B1767),B1767&amp;";","")</f>
        <v/>
      </c>
      <c r="AG1767" s="10" t="str">
        <f>IF(MATCH(C1767,C$1:C1767,0)=ROW(C1767),C1767&amp;";","")</f>
        <v/>
      </c>
      <c r="AH1767" s="10" t="str">
        <f ca="1">IF(MATCH(D1767,D$1:D1767,0)=ROW(D1767),D1767&amp;";","")</f>
        <v/>
      </c>
      <c r="AI1767" s="10" t="e">
        <f ca="1">IF(MATCH(E1767,E$1:E1767,0)=ROW(E1767),E1767&amp;";","")</f>
        <v>#VALUE!</v>
      </c>
    </row>
    <row r="1768" spans="1:35">
      <c r="A1768" s="10">
        <v>1747</v>
      </c>
      <c r="B1768" s="10" t="str">
        <f ca="1">'Application For TE&amp;GOTS'!X1809</f>
        <v/>
      </c>
      <c r="C1768" s="10">
        <f>'Application For TE&amp;GOTS'!$D1809</f>
        <v>0</v>
      </c>
      <c r="D1768" s="10" t="str" cm="1">
        <f t="array" aca="1" ref="D1768" ca="1">IFERROR(INDIRECT("'Application For TE&amp;GOTS'!L"&amp;'Application For TE&amp;GOTS'!S1809),"")</f>
        <v/>
      </c>
      <c r="E1768" s="10" t="e">
        <f ca="1">'Application For TE&amp;GOTS'!AF1809</f>
        <v>#VALUE!</v>
      </c>
      <c r="F1768" s="10" t="str">
        <f ca="1">IFERROR(LEFT('Application For TE&amp;GOTS'!AH1809,LEN('Application For TE&amp;GOTS'!AH1809)-2),"")</f>
        <v/>
      </c>
      <c r="G1768" s="10" t="e">
        <f ca="1">'Application For TE&amp;GOTS'!AI1809</f>
        <v>#VALUE!</v>
      </c>
      <c r="AF1768" s="10" t="str">
        <f ca="1">IF(MATCH(B1768,B$1:B1768,0)=ROW(B1768),B1768&amp;";","")</f>
        <v/>
      </c>
      <c r="AG1768" s="10" t="str">
        <f>IF(MATCH(C1768,C$1:C1768,0)=ROW(C1768),C1768&amp;";","")</f>
        <v/>
      </c>
      <c r="AH1768" s="10" t="str">
        <f ca="1">IF(MATCH(D1768,D$1:D1768,0)=ROW(D1768),D1768&amp;";","")</f>
        <v/>
      </c>
      <c r="AI1768" s="10" t="e">
        <f ca="1">IF(MATCH(E1768,E$1:E1768,0)=ROW(E1768),E1768&amp;";","")</f>
        <v>#VALUE!</v>
      </c>
    </row>
    <row r="1769" spans="1:35">
      <c r="A1769" s="10">
        <v>1748</v>
      </c>
      <c r="B1769" s="10" t="str">
        <f ca="1">'Application For TE&amp;GOTS'!X1810</f>
        <v/>
      </c>
      <c r="C1769" s="10">
        <f>'Application For TE&amp;GOTS'!$D1810</f>
        <v>0</v>
      </c>
      <c r="D1769" s="10" t="str" cm="1">
        <f t="array" aca="1" ref="D1769" ca="1">IFERROR(INDIRECT("'Application For TE&amp;GOTS'!L"&amp;'Application For TE&amp;GOTS'!S1810),"")</f>
        <v/>
      </c>
      <c r="E1769" s="10" t="e">
        <f ca="1">'Application For TE&amp;GOTS'!AF1810</f>
        <v>#VALUE!</v>
      </c>
      <c r="F1769" s="10" t="str">
        <f ca="1">IFERROR(LEFT('Application For TE&amp;GOTS'!AH1810,LEN('Application For TE&amp;GOTS'!AH1810)-2),"")</f>
        <v/>
      </c>
      <c r="G1769" s="10" t="e">
        <f ca="1">'Application For TE&amp;GOTS'!AI1810</f>
        <v>#VALUE!</v>
      </c>
      <c r="AF1769" s="10" t="str">
        <f ca="1">IF(MATCH(B1769,B$1:B1769,0)=ROW(B1769),B1769&amp;";","")</f>
        <v/>
      </c>
      <c r="AG1769" s="10" t="str">
        <f>IF(MATCH(C1769,C$1:C1769,0)=ROW(C1769),C1769&amp;";","")</f>
        <v/>
      </c>
      <c r="AH1769" s="10" t="str">
        <f ca="1">IF(MATCH(D1769,D$1:D1769,0)=ROW(D1769),D1769&amp;";","")</f>
        <v/>
      </c>
      <c r="AI1769" s="10" t="e">
        <f ca="1">IF(MATCH(E1769,E$1:E1769,0)=ROW(E1769),E1769&amp;";","")</f>
        <v>#VALUE!</v>
      </c>
    </row>
    <row r="1770" spans="1:35">
      <c r="A1770" s="10">
        <v>1749</v>
      </c>
      <c r="B1770" s="10" t="str">
        <f ca="1">'Application For TE&amp;GOTS'!X1811</f>
        <v/>
      </c>
      <c r="C1770" s="10">
        <f>'Application For TE&amp;GOTS'!$D1811</f>
        <v>0</v>
      </c>
      <c r="D1770" s="10" t="str" cm="1">
        <f t="array" aca="1" ref="D1770" ca="1">IFERROR(INDIRECT("'Application For TE&amp;GOTS'!L"&amp;'Application For TE&amp;GOTS'!S1811),"")</f>
        <v/>
      </c>
      <c r="E1770" s="10" t="e">
        <f ca="1">'Application For TE&amp;GOTS'!AF1811</f>
        <v>#VALUE!</v>
      </c>
      <c r="F1770" s="10" t="str">
        <f ca="1">IFERROR(LEFT('Application For TE&amp;GOTS'!AH1811,LEN('Application For TE&amp;GOTS'!AH1811)-2),"")</f>
        <v/>
      </c>
      <c r="G1770" s="10" t="e">
        <f ca="1">'Application For TE&amp;GOTS'!AI1811</f>
        <v>#VALUE!</v>
      </c>
      <c r="AF1770" s="10" t="str">
        <f ca="1">IF(MATCH(B1770,B$1:B1770,0)=ROW(B1770),B1770&amp;";","")</f>
        <v/>
      </c>
      <c r="AG1770" s="10" t="str">
        <f>IF(MATCH(C1770,C$1:C1770,0)=ROW(C1770),C1770&amp;";","")</f>
        <v/>
      </c>
      <c r="AH1770" s="10" t="str">
        <f ca="1">IF(MATCH(D1770,D$1:D1770,0)=ROW(D1770),D1770&amp;";","")</f>
        <v/>
      </c>
      <c r="AI1770" s="10" t="e">
        <f ca="1">IF(MATCH(E1770,E$1:E1770,0)=ROW(E1770),E1770&amp;";","")</f>
        <v>#VALUE!</v>
      </c>
    </row>
    <row r="1771" spans="1:35">
      <c r="A1771" s="10">
        <v>1750</v>
      </c>
      <c r="B1771" s="10" t="str">
        <f ca="1">'Application For TE&amp;GOTS'!X1812</f>
        <v/>
      </c>
      <c r="C1771" s="10">
        <f>'Application For TE&amp;GOTS'!$D1812</f>
        <v>0</v>
      </c>
      <c r="D1771" s="10" t="str" cm="1">
        <f t="array" aca="1" ref="D1771" ca="1">IFERROR(INDIRECT("'Application For TE&amp;GOTS'!L"&amp;'Application For TE&amp;GOTS'!S1812),"")</f>
        <v/>
      </c>
      <c r="E1771" s="10" t="e">
        <f ca="1">'Application For TE&amp;GOTS'!AF1812</f>
        <v>#VALUE!</v>
      </c>
      <c r="F1771" s="10" t="str">
        <f ca="1">IFERROR(LEFT('Application For TE&amp;GOTS'!AH1812,LEN('Application For TE&amp;GOTS'!AH1812)-2),"")</f>
        <v/>
      </c>
      <c r="G1771" s="10" t="e">
        <f ca="1">'Application For TE&amp;GOTS'!AI1812</f>
        <v>#VALUE!</v>
      </c>
      <c r="AF1771" s="10" t="str">
        <f ca="1">IF(MATCH(B1771,B$1:B1771,0)=ROW(B1771),B1771&amp;";","")</f>
        <v/>
      </c>
      <c r="AG1771" s="10" t="str">
        <f>IF(MATCH(C1771,C$1:C1771,0)=ROW(C1771),C1771&amp;";","")</f>
        <v/>
      </c>
      <c r="AH1771" s="10" t="str">
        <f ca="1">IF(MATCH(D1771,D$1:D1771,0)=ROW(D1771),D1771&amp;";","")</f>
        <v/>
      </c>
      <c r="AI1771" s="10" t="e">
        <f ca="1">IF(MATCH(E1771,E$1:E1771,0)=ROW(E1771),E1771&amp;";","")</f>
        <v>#VALUE!</v>
      </c>
    </row>
    <row r="1772" spans="1:35">
      <c r="A1772" s="10">
        <v>1751</v>
      </c>
      <c r="B1772" s="10" t="str">
        <f ca="1">'Application For TE&amp;GOTS'!X1813</f>
        <v/>
      </c>
      <c r="C1772" s="10">
        <f>'Application For TE&amp;GOTS'!$D1813</f>
        <v>0</v>
      </c>
      <c r="D1772" s="10" t="str" cm="1">
        <f t="array" aca="1" ref="D1772" ca="1">IFERROR(INDIRECT("'Application For TE&amp;GOTS'!L"&amp;'Application For TE&amp;GOTS'!S1813),"")</f>
        <v/>
      </c>
      <c r="E1772" s="10" t="e">
        <f ca="1">'Application For TE&amp;GOTS'!AF1813</f>
        <v>#VALUE!</v>
      </c>
      <c r="F1772" s="10" t="str">
        <f ca="1">IFERROR(LEFT('Application For TE&amp;GOTS'!AH1813,LEN('Application For TE&amp;GOTS'!AH1813)-2),"")</f>
        <v/>
      </c>
      <c r="G1772" s="10" t="e">
        <f ca="1">'Application For TE&amp;GOTS'!AI1813</f>
        <v>#VALUE!</v>
      </c>
      <c r="AF1772" s="10" t="str">
        <f ca="1">IF(MATCH(B1772,B$1:B1772,0)=ROW(B1772),B1772&amp;";","")</f>
        <v/>
      </c>
      <c r="AG1772" s="10" t="str">
        <f>IF(MATCH(C1772,C$1:C1772,0)=ROW(C1772),C1772&amp;";","")</f>
        <v/>
      </c>
      <c r="AH1772" s="10" t="str">
        <f ca="1">IF(MATCH(D1772,D$1:D1772,0)=ROW(D1772),D1772&amp;";","")</f>
        <v/>
      </c>
      <c r="AI1772" s="10" t="e">
        <f ca="1">IF(MATCH(E1772,E$1:E1772,0)=ROW(E1772),E1772&amp;";","")</f>
        <v>#VALUE!</v>
      </c>
    </row>
    <row r="1773" spans="1:35">
      <c r="A1773" s="10">
        <v>1752</v>
      </c>
      <c r="B1773" s="10" t="str">
        <f ca="1">'Application For TE&amp;GOTS'!X1814</f>
        <v/>
      </c>
      <c r="C1773" s="10">
        <f>'Application For TE&amp;GOTS'!$D1814</f>
        <v>0</v>
      </c>
      <c r="D1773" s="10" t="str" cm="1">
        <f t="array" aca="1" ref="D1773" ca="1">IFERROR(INDIRECT("'Application For TE&amp;GOTS'!L"&amp;'Application For TE&amp;GOTS'!S1814),"")</f>
        <v/>
      </c>
      <c r="E1773" s="10" t="e">
        <f ca="1">'Application For TE&amp;GOTS'!AF1814</f>
        <v>#VALUE!</v>
      </c>
      <c r="F1773" s="10" t="str">
        <f ca="1">IFERROR(LEFT('Application For TE&amp;GOTS'!AH1814,LEN('Application For TE&amp;GOTS'!AH1814)-2),"")</f>
        <v/>
      </c>
      <c r="G1773" s="10" t="e">
        <f ca="1">'Application For TE&amp;GOTS'!AI1814</f>
        <v>#VALUE!</v>
      </c>
      <c r="AF1773" s="10" t="str">
        <f ca="1">IF(MATCH(B1773,B$1:B1773,0)=ROW(B1773),B1773&amp;";","")</f>
        <v/>
      </c>
      <c r="AG1773" s="10" t="str">
        <f>IF(MATCH(C1773,C$1:C1773,0)=ROW(C1773),C1773&amp;";","")</f>
        <v/>
      </c>
      <c r="AH1773" s="10" t="str">
        <f ca="1">IF(MATCH(D1773,D$1:D1773,0)=ROW(D1773),D1773&amp;";","")</f>
        <v/>
      </c>
      <c r="AI1773" s="10" t="e">
        <f ca="1">IF(MATCH(E1773,E$1:E1773,0)=ROW(E1773),E1773&amp;";","")</f>
        <v>#VALUE!</v>
      </c>
    </row>
    <row r="1774" spans="1:35">
      <c r="A1774" s="10">
        <v>1753</v>
      </c>
      <c r="B1774" s="10" t="str">
        <f ca="1">'Application For TE&amp;GOTS'!X1815</f>
        <v/>
      </c>
      <c r="C1774" s="10">
        <f>'Application For TE&amp;GOTS'!$D1815</f>
        <v>0</v>
      </c>
      <c r="D1774" s="10" t="str" cm="1">
        <f t="array" aca="1" ref="D1774" ca="1">IFERROR(INDIRECT("'Application For TE&amp;GOTS'!L"&amp;'Application For TE&amp;GOTS'!S1815),"")</f>
        <v/>
      </c>
      <c r="E1774" s="10" t="e">
        <f ca="1">'Application For TE&amp;GOTS'!AF1815</f>
        <v>#VALUE!</v>
      </c>
      <c r="F1774" s="10" t="str">
        <f ca="1">IFERROR(LEFT('Application For TE&amp;GOTS'!AH1815,LEN('Application For TE&amp;GOTS'!AH1815)-2),"")</f>
        <v/>
      </c>
      <c r="G1774" s="10" t="e">
        <f ca="1">'Application For TE&amp;GOTS'!AI1815</f>
        <v>#VALUE!</v>
      </c>
      <c r="AF1774" s="10" t="str">
        <f ca="1">IF(MATCH(B1774,B$1:B1774,0)=ROW(B1774),B1774&amp;";","")</f>
        <v/>
      </c>
      <c r="AG1774" s="10" t="str">
        <f>IF(MATCH(C1774,C$1:C1774,0)=ROW(C1774),C1774&amp;";","")</f>
        <v/>
      </c>
      <c r="AH1774" s="10" t="str">
        <f ca="1">IF(MATCH(D1774,D$1:D1774,0)=ROW(D1774),D1774&amp;";","")</f>
        <v/>
      </c>
      <c r="AI1774" s="10" t="e">
        <f ca="1">IF(MATCH(E1774,E$1:E1774,0)=ROW(E1774),E1774&amp;";","")</f>
        <v>#VALUE!</v>
      </c>
    </row>
    <row r="1775" spans="1:35">
      <c r="A1775" s="10">
        <v>1754</v>
      </c>
      <c r="B1775" s="10" t="str">
        <f ca="1">'Application For TE&amp;GOTS'!X1816</f>
        <v/>
      </c>
      <c r="C1775" s="10">
        <f>'Application For TE&amp;GOTS'!$D1816</f>
        <v>0</v>
      </c>
      <c r="D1775" s="10" t="str" cm="1">
        <f t="array" aca="1" ref="D1775" ca="1">IFERROR(INDIRECT("'Application For TE&amp;GOTS'!L"&amp;'Application For TE&amp;GOTS'!S1816),"")</f>
        <v/>
      </c>
      <c r="E1775" s="10" t="e">
        <f ca="1">'Application For TE&amp;GOTS'!AF1816</f>
        <v>#VALUE!</v>
      </c>
      <c r="F1775" s="10" t="str">
        <f ca="1">IFERROR(LEFT('Application For TE&amp;GOTS'!AH1816,LEN('Application For TE&amp;GOTS'!AH1816)-2),"")</f>
        <v/>
      </c>
      <c r="G1775" s="10" t="e">
        <f ca="1">'Application For TE&amp;GOTS'!AI1816</f>
        <v>#VALUE!</v>
      </c>
      <c r="AF1775" s="10" t="str">
        <f ca="1">IF(MATCH(B1775,B$1:B1775,0)=ROW(B1775),B1775&amp;";","")</f>
        <v/>
      </c>
      <c r="AG1775" s="10" t="str">
        <f>IF(MATCH(C1775,C$1:C1775,0)=ROW(C1775),C1775&amp;";","")</f>
        <v/>
      </c>
      <c r="AH1775" s="10" t="str">
        <f ca="1">IF(MATCH(D1775,D$1:D1775,0)=ROW(D1775),D1775&amp;";","")</f>
        <v/>
      </c>
      <c r="AI1775" s="10" t="e">
        <f ca="1">IF(MATCH(E1775,E$1:E1775,0)=ROW(E1775),E1775&amp;";","")</f>
        <v>#VALUE!</v>
      </c>
    </row>
    <row r="1776" spans="1:35">
      <c r="A1776" s="10">
        <v>1755</v>
      </c>
      <c r="B1776" s="10" t="str">
        <f ca="1">'Application For TE&amp;GOTS'!X1817</f>
        <v/>
      </c>
      <c r="C1776" s="10">
        <f>'Application For TE&amp;GOTS'!$D1817</f>
        <v>0</v>
      </c>
      <c r="D1776" s="10" t="str" cm="1">
        <f t="array" aca="1" ref="D1776" ca="1">IFERROR(INDIRECT("'Application For TE&amp;GOTS'!L"&amp;'Application For TE&amp;GOTS'!S1817),"")</f>
        <v/>
      </c>
      <c r="E1776" s="10" t="e">
        <f ca="1">'Application For TE&amp;GOTS'!AF1817</f>
        <v>#VALUE!</v>
      </c>
      <c r="F1776" s="10" t="str">
        <f ca="1">IFERROR(LEFT('Application For TE&amp;GOTS'!AH1817,LEN('Application For TE&amp;GOTS'!AH1817)-2),"")</f>
        <v/>
      </c>
      <c r="G1776" s="10" t="e">
        <f ca="1">'Application For TE&amp;GOTS'!AI1817</f>
        <v>#VALUE!</v>
      </c>
      <c r="AF1776" s="10" t="str">
        <f ca="1">IF(MATCH(B1776,B$1:B1776,0)=ROW(B1776),B1776&amp;";","")</f>
        <v/>
      </c>
      <c r="AG1776" s="10" t="str">
        <f>IF(MATCH(C1776,C$1:C1776,0)=ROW(C1776),C1776&amp;";","")</f>
        <v/>
      </c>
      <c r="AH1776" s="10" t="str">
        <f ca="1">IF(MATCH(D1776,D$1:D1776,0)=ROW(D1776),D1776&amp;";","")</f>
        <v/>
      </c>
      <c r="AI1776" s="10" t="e">
        <f ca="1">IF(MATCH(E1776,E$1:E1776,0)=ROW(E1776),E1776&amp;";","")</f>
        <v>#VALUE!</v>
      </c>
    </row>
    <row r="1777" spans="1:35">
      <c r="A1777" s="10">
        <v>1756</v>
      </c>
      <c r="B1777" s="10" t="str">
        <f ca="1">'Application For TE&amp;GOTS'!X1818</f>
        <v/>
      </c>
      <c r="C1777" s="10">
        <f>'Application For TE&amp;GOTS'!$D1818</f>
        <v>0</v>
      </c>
      <c r="D1777" s="10" t="str" cm="1">
        <f t="array" aca="1" ref="D1777" ca="1">IFERROR(INDIRECT("'Application For TE&amp;GOTS'!L"&amp;'Application For TE&amp;GOTS'!S1818),"")</f>
        <v/>
      </c>
      <c r="E1777" s="10" t="e">
        <f ca="1">'Application For TE&amp;GOTS'!AF1818</f>
        <v>#VALUE!</v>
      </c>
      <c r="F1777" s="10" t="str">
        <f ca="1">IFERROR(LEFT('Application For TE&amp;GOTS'!AH1818,LEN('Application For TE&amp;GOTS'!AH1818)-2),"")</f>
        <v/>
      </c>
      <c r="G1777" s="10" t="e">
        <f ca="1">'Application For TE&amp;GOTS'!AI1818</f>
        <v>#VALUE!</v>
      </c>
      <c r="AF1777" s="10" t="str">
        <f ca="1">IF(MATCH(B1777,B$1:B1777,0)=ROW(B1777),B1777&amp;";","")</f>
        <v/>
      </c>
      <c r="AG1777" s="10" t="str">
        <f>IF(MATCH(C1777,C$1:C1777,0)=ROW(C1777),C1777&amp;";","")</f>
        <v/>
      </c>
      <c r="AH1777" s="10" t="str">
        <f ca="1">IF(MATCH(D1777,D$1:D1777,0)=ROW(D1777),D1777&amp;";","")</f>
        <v/>
      </c>
      <c r="AI1777" s="10" t="e">
        <f ca="1">IF(MATCH(E1777,E$1:E1777,0)=ROW(E1777),E1777&amp;";","")</f>
        <v>#VALUE!</v>
      </c>
    </row>
    <row r="1778" spans="1:35">
      <c r="A1778" s="10">
        <v>1757</v>
      </c>
      <c r="B1778" s="10" t="str">
        <f ca="1">'Application For TE&amp;GOTS'!X1819</f>
        <v/>
      </c>
      <c r="C1778" s="10">
        <f>'Application For TE&amp;GOTS'!$D1819</f>
        <v>0</v>
      </c>
      <c r="D1778" s="10" t="str" cm="1">
        <f t="array" aca="1" ref="D1778" ca="1">IFERROR(INDIRECT("'Application For TE&amp;GOTS'!L"&amp;'Application For TE&amp;GOTS'!S1819),"")</f>
        <v/>
      </c>
      <c r="E1778" s="10" t="e">
        <f ca="1">'Application For TE&amp;GOTS'!AF1819</f>
        <v>#VALUE!</v>
      </c>
      <c r="F1778" s="10" t="str">
        <f ca="1">IFERROR(LEFT('Application For TE&amp;GOTS'!AH1819,LEN('Application For TE&amp;GOTS'!AH1819)-2),"")</f>
        <v/>
      </c>
      <c r="G1778" s="10" t="e">
        <f ca="1">'Application For TE&amp;GOTS'!AI1819</f>
        <v>#VALUE!</v>
      </c>
      <c r="AF1778" s="10" t="str">
        <f ca="1">IF(MATCH(B1778,B$1:B1778,0)=ROW(B1778),B1778&amp;";","")</f>
        <v/>
      </c>
      <c r="AG1778" s="10" t="str">
        <f>IF(MATCH(C1778,C$1:C1778,0)=ROW(C1778),C1778&amp;";","")</f>
        <v/>
      </c>
      <c r="AH1778" s="10" t="str">
        <f ca="1">IF(MATCH(D1778,D$1:D1778,0)=ROW(D1778),D1778&amp;";","")</f>
        <v/>
      </c>
      <c r="AI1778" s="10" t="e">
        <f ca="1">IF(MATCH(E1778,E$1:E1778,0)=ROW(E1778),E1778&amp;";","")</f>
        <v>#VALUE!</v>
      </c>
    </row>
    <row r="1779" spans="1:35">
      <c r="A1779" s="10">
        <v>1758</v>
      </c>
      <c r="B1779" s="10" t="str">
        <f ca="1">'Application For TE&amp;GOTS'!X1820</f>
        <v/>
      </c>
      <c r="C1779" s="10">
        <f>'Application For TE&amp;GOTS'!$D1820</f>
        <v>0</v>
      </c>
      <c r="D1779" s="10" t="str" cm="1">
        <f t="array" aca="1" ref="D1779" ca="1">IFERROR(INDIRECT("'Application For TE&amp;GOTS'!L"&amp;'Application For TE&amp;GOTS'!S1820),"")</f>
        <v/>
      </c>
      <c r="E1779" s="10" t="e">
        <f ca="1">'Application For TE&amp;GOTS'!AF1820</f>
        <v>#VALUE!</v>
      </c>
      <c r="F1779" s="10" t="str">
        <f ca="1">IFERROR(LEFT('Application For TE&amp;GOTS'!AH1820,LEN('Application For TE&amp;GOTS'!AH1820)-2),"")</f>
        <v/>
      </c>
      <c r="G1779" s="10" t="e">
        <f ca="1">'Application For TE&amp;GOTS'!AI1820</f>
        <v>#VALUE!</v>
      </c>
      <c r="AF1779" s="10" t="str">
        <f ca="1">IF(MATCH(B1779,B$1:B1779,0)=ROW(B1779),B1779&amp;";","")</f>
        <v/>
      </c>
      <c r="AG1779" s="10" t="str">
        <f>IF(MATCH(C1779,C$1:C1779,0)=ROW(C1779),C1779&amp;";","")</f>
        <v/>
      </c>
      <c r="AH1779" s="10" t="str">
        <f ca="1">IF(MATCH(D1779,D$1:D1779,0)=ROW(D1779),D1779&amp;";","")</f>
        <v/>
      </c>
      <c r="AI1779" s="10" t="e">
        <f ca="1">IF(MATCH(E1779,E$1:E1779,0)=ROW(E1779),E1779&amp;";","")</f>
        <v>#VALUE!</v>
      </c>
    </row>
    <row r="1780" spans="1:35">
      <c r="A1780" s="10">
        <v>1759</v>
      </c>
      <c r="B1780" s="10" t="str">
        <f ca="1">'Application For TE&amp;GOTS'!X1821</f>
        <v/>
      </c>
      <c r="C1780" s="10">
        <f>'Application For TE&amp;GOTS'!$D1821</f>
        <v>0</v>
      </c>
      <c r="D1780" s="10" t="str" cm="1">
        <f t="array" aca="1" ref="D1780" ca="1">IFERROR(INDIRECT("'Application For TE&amp;GOTS'!L"&amp;'Application For TE&amp;GOTS'!S1821),"")</f>
        <v/>
      </c>
      <c r="E1780" s="10" t="e">
        <f ca="1">'Application For TE&amp;GOTS'!AF1821</f>
        <v>#VALUE!</v>
      </c>
      <c r="F1780" s="10" t="str">
        <f ca="1">IFERROR(LEFT('Application For TE&amp;GOTS'!AH1821,LEN('Application For TE&amp;GOTS'!AH1821)-2),"")</f>
        <v/>
      </c>
      <c r="G1780" s="10" t="e">
        <f ca="1">'Application For TE&amp;GOTS'!AI1821</f>
        <v>#VALUE!</v>
      </c>
      <c r="AF1780" s="10" t="str">
        <f ca="1">IF(MATCH(B1780,B$1:B1780,0)=ROW(B1780),B1780&amp;";","")</f>
        <v/>
      </c>
      <c r="AG1780" s="10" t="str">
        <f>IF(MATCH(C1780,C$1:C1780,0)=ROW(C1780),C1780&amp;";","")</f>
        <v/>
      </c>
      <c r="AH1780" s="10" t="str">
        <f ca="1">IF(MATCH(D1780,D$1:D1780,0)=ROW(D1780),D1780&amp;";","")</f>
        <v/>
      </c>
      <c r="AI1780" s="10" t="e">
        <f ca="1">IF(MATCH(E1780,E$1:E1780,0)=ROW(E1780),E1780&amp;";","")</f>
        <v>#VALUE!</v>
      </c>
    </row>
    <row r="1781" spans="1:35">
      <c r="A1781" s="10">
        <v>1760</v>
      </c>
      <c r="B1781" s="10" t="str">
        <f ca="1">'Application For TE&amp;GOTS'!X1822</f>
        <v/>
      </c>
      <c r="C1781" s="10">
        <f>'Application For TE&amp;GOTS'!$D1822</f>
        <v>0</v>
      </c>
      <c r="D1781" s="10" t="str" cm="1">
        <f t="array" aca="1" ref="D1781" ca="1">IFERROR(INDIRECT("'Application For TE&amp;GOTS'!L"&amp;'Application For TE&amp;GOTS'!S1822),"")</f>
        <v/>
      </c>
      <c r="E1781" s="10" t="e">
        <f ca="1">'Application For TE&amp;GOTS'!AF1822</f>
        <v>#VALUE!</v>
      </c>
      <c r="F1781" s="10" t="str">
        <f ca="1">IFERROR(LEFT('Application For TE&amp;GOTS'!AH1822,LEN('Application For TE&amp;GOTS'!AH1822)-2),"")</f>
        <v/>
      </c>
      <c r="G1781" s="10" t="e">
        <f ca="1">'Application For TE&amp;GOTS'!AI1822</f>
        <v>#VALUE!</v>
      </c>
      <c r="AF1781" s="10" t="str">
        <f ca="1">IF(MATCH(B1781,B$1:B1781,0)=ROW(B1781),B1781&amp;";","")</f>
        <v/>
      </c>
      <c r="AG1781" s="10" t="str">
        <f>IF(MATCH(C1781,C$1:C1781,0)=ROW(C1781),C1781&amp;";","")</f>
        <v/>
      </c>
      <c r="AH1781" s="10" t="str">
        <f ca="1">IF(MATCH(D1781,D$1:D1781,0)=ROW(D1781),D1781&amp;";","")</f>
        <v/>
      </c>
      <c r="AI1781" s="10" t="e">
        <f ca="1">IF(MATCH(E1781,E$1:E1781,0)=ROW(E1781),E1781&amp;";","")</f>
        <v>#VALUE!</v>
      </c>
    </row>
    <row r="1782" spans="1:35">
      <c r="A1782" s="10">
        <v>1761</v>
      </c>
      <c r="B1782" s="10" t="str">
        <f ca="1">'Application For TE&amp;GOTS'!X1823</f>
        <v/>
      </c>
      <c r="C1782" s="10">
        <f>'Application For TE&amp;GOTS'!$D1823</f>
        <v>0</v>
      </c>
      <c r="D1782" s="10" t="str" cm="1">
        <f t="array" aca="1" ref="D1782" ca="1">IFERROR(INDIRECT("'Application For TE&amp;GOTS'!L"&amp;'Application For TE&amp;GOTS'!S1823),"")</f>
        <v/>
      </c>
      <c r="E1782" s="10" t="e">
        <f ca="1">'Application For TE&amp;GOTS'!AF1823</f>
        <v>#VALUE!</v>
      </c>
      <c r="F1782" s="10" t="str">
        <f ca="1">IFERROR(LEFT('Application For TE&amp;GOTS'!AH1823,LEN('Application For TE&amp;GOTS'!AH1823)-2),"")</f>
        <v/>
      </c>
      <c r="G1782" s="10" t="e">
        <f ca="1">'Application For TE&amp;GOTS'!AI1823</f>
        <v>#VALUE!</v>
      </c>
      <c r="AF1782" s="10" t="str">
        <f ca="1">IF(MATCH(B1782,B$1:B1782,0)=ROW(B1782),B1782&amp;";","")</f>
        <v/>
      </c>
      <c r="AG1782" s="10" t="str">
        <f>IF(MATCH(C1782,C$1:C1782,0)=ROW(C1782),C1782&amp;";","")</f>
        <v/>
      </c>
      <c r="AH1782" s="10" t="str">
        <f ca="1">IF(MATCH(D1782,D$1:D1782,0)=ROW(D1782),D1782&amp;";","")</f>
        <v/>
      </c>
      <c r="AI1782" s="10" t="e">
        <f ca="1">IF(MATCH(E1782,E$1:E1782,0)=ROW(E1782),E1782&amp;";","")</f>
        <v>#VALUE!</v>
      </c>
    </row>
    <row r="1783" spans="1:35">
      <c r="A1783" s="10">
        <v>1762</v>
      </c>
      <c r="B1783" s="10" t="str">
        <f ca="1">'Application For TE&amp;GOTS'!X1824</f>
        <v/>
      </c>
      <c r="C1783" s="10">
        <f>'Application For TE&amp;GOTS'!$D1824</f>
        <v>0</v>
      </c>
      <c r="D1783" s="10" t="str" cm="1">
        <f t="array" aca="1" ref="D1783" ca="1">IFERROR(INDIRECT("'Application For TE&amp;GOTS'!L"&amp;'Application For TE&amp;GOTS'!S1824),"")</f>
        <v/>
      </c>
      <c r="E1783" s="10" t="e">
        <f ca="1">'Application For TE&amp;GOTS'!AF1824</f>
        <v>#VALUE!</v>
      </c>
      <c r="F1783" s="10" t="str">
        <f ca="1">IFERROR(LEFT('Application For TE&amp;GOTS'!AH1824,LEN('Application For TE&amp;GOTS'!AH1824)-2),"")</f>
        <v/>
      </c>
      <c r="G1783" s="10" t="e">
        <f ca="1">'Application For TE&amp;GOTS'!AI1824</f>
        <v>#VALUE!</v>
      </c>
      <c r="AF1783" s="10" t="str">
        <f ca="1">IF(MATCH(B1783,B$1:B1783,0)=ROW(B1783),B1783&amp;";","")</f>
        <v/>
      </c>
      <c r="AG1783" s="10" t="str">
        <f>IF(MATCH(C1783,C$1:C1783,0)=ROW(C1783),C1783&amp;";","")</f>
        <v/>
      </c>
      <c r="AH1783" s="10" t="str">
        <f ca="1">IF(MATCH(D1783,D$1:D1783,0)=ROW(D1783),D1783&amp;";","")</f>
        <v/>
      </c>
      <c r="AI1783" s="10" t="e">
        <f ca="1">IF(MATCH(E1783,E$1:E1783,0)=ROW(E1783),E1783&amp;";","")</f>
        <v>#VALUE!</v>
      </c>
    </row>
    <row r="1784" spans="1:35">
      <c r="A1784" s="10">
        <v>1763</v>
      </c>
      <c r="B1784" s="10" t="str">
        <f ca="1">'Application For TE&amp;GOTS'!X1825</f>
        <v/>
      </c>
      <c r="C1784" s="10">
        <f>'Application For TE&amp;GOTS'!$D1825</f>
        <v>0</v>
      </c>
      <c r="D1784" s="10" t="str" cm="1">
        <f t="array" aca="1" ref="D1784" ca="1">IFERROR(INDIRECT("'Application For TE&amp;GOTS'!L"&amp;'Application For TE&amp;GOTS'!S1825),"")</f>
        <v/>
      </c>
      <c r="E1784" s="10" t="e">
        <f ca="1">'Application For TE&amp;GOTS'!AF1825</f>
        <v>#VALUE!</v>
      </c>
      <c r="F1784" s="10" t="str">
        <f ca="1">IFERROR(LEFT('Application For TE&amp;GOTS'!AH1825,LEN('Application For TE&amp;GOTS'!AH1825)-2),"")</f>
        <v/>
      </c>
      <c r="G1784" s="10" t="e">
        <f ca="1">'Application For TE&amp;GOTS'!AI1825</f>
        <v>#VALUE!</v>
      </c>
      <c r="AF1784" s="10" t="str">
        <f ca="1">IF(MATCH(B1784,B$1:B1784,0)=ROW(B1784),B1784&amp;";","")</f>
        <v/>
      </c>
      <c r="AG1784" s="10" t="str">
        <f>IF(MATCH(C1784,C$1:C1784,0)=ROW(C1784),C1784&amp;";","")</f>
        <v/>
      </c>
      <c r="AH1784" s="10" t="str">
        <f ca="1">IF(MATCH(D1784,D$1:D1784,0)=ROW(D1784),D1784&amp;";","")</f>
        <v/>
      </c>
      <c r="AI1784" s="10" t="e">
        <f ca="1">IF(MATCH(E1784,E$1:E1784,0)=ROW(E1784),E1784&amp;";","")</f>
        <v>#VALUE!</v>
      </c>
    </row>
    <row r="1785" spans="1:35">
      <c r="A1785" s="10">
        <v>1764</v>
      </c>
      <c r="B1785" s="10" t="str">
        <f ca="1">'Application For TE&amp;GOTS'!X1826</f>
        <v/>
      </c>
      <c r="C1785" s="10">
        <f>'Application For TE&amp;GOTS'!$D1826</f>
        <v>0</v>
      </c>
      <c r="D1785" s="10" t="str" cm="1">
        <f t="array" aca="1" ref="D1785" ca="1">IFERROR(INDIRECT("'Application For TE&amp;GOTS'!L"&amp;'Application For TE&amp;GOTS'!S1826),"")</f>
        <v/>
      </c>
      <c r="E1785" s="10" t="e">
        <f ca="1">'Application For TE&amp;GOTS'!AF1826</f>
        <v>#VALUE!</v>
      </c>
      <c r="F1785" s="10" t="str">
        <f ca="1">IFERROR(LEFT('Application For TE&amp;GOTS'!AH1826,LEN('Application For TE&amp;GOTS'!AH1826)-2),"")</f>
        <v/>
      </c>
      <c r="G1785" s="10" t="e">
        <f ca="1">'Application For TE&amp;GOTS'!AI1826</f>
        <v>#VALUE!</v>
      </c>
      <c r="AF1785" s="10" t="str">
        <f ca="1">IF(MATCH(B1785,B$1:B1785,0)=ROW(B1785),B1785&amp;";","")</f>
        <v/>
      </c>
      <c r="AG1785" s="10" t="str">
        <f>IF(MATCH(C1785,C$1:C1785,0)=ROW(C1785),C1785&amp;";","")</f>
        <v/>
      </c>
      <c r="AH1785" s="10" t="str">
        <f ca="1">IF(MATCH(D1785,D$1:D1785,0)=ROW(D1785),D1785&amp;";","")</f>
        <v/>
      </c>
      <c r="AI1785" s="10" t="e">
        <f ca="1">IF(MATCH(E1785,E$1:E1785,0)=ROW(E1785),E1785&amp;";","")</f>
        <v>#VALUE!</v>
      </c>
    </row>
    <row r="1786" spans="1:35">
      <c r="A1786" s="10">
        <v>1765</v>
      </c>
      <c r="B1786" s="10" t="str">
        <f ca="1">'Application For TE&amp;GOTS'!X1827</f>
        <v/>
      </c>
      <c r="C1786" s="10">
        <f>'Application For TE&amp;GOTS'!$D1827</f>
        <v>0</v>
      </c>
      <c r="D1786" s="10" t="str" cm="1">
        <f t="array" aca="1" ref="D1786" ca="1">IFERROR(INDIRECT("'Application For TE&amp;GOTS'!L"&amp;'Application For TE&amp;GOTS'!S1827),"")</f>
        <v/>
      </c>
      <c r="E1786" s="10" t="e">
        <f ca="1">'Application For TE&amp;GOTS'!AF1827</f>
        <v>#VALUE!</v>
      </c>
      <c r="F1786" s="10" t="str">
        <f ca="1">IFERROR(LEFT('Application For TE&amp;GOTS'!AH1827,LEN('Application For TE&amp;GOTS'!AH1827)-2),"")</f>
        <v/>
      </c>
      <c r="G1786" s="10" t="e">
        <f ca="1">'Application For TE&amp;GOTS'!AI1827</f>
        <v>#VALUE!</v>
      </c>
      <c r="AF1786" s="10" t="str">
        <f ca="1">IF(MATCH(B1786,B$1:B1786,0)=ROW(B1786),B1786&amp;";","")</f>
        <v/>
      </c>
      <c r="AG1786" s="10" t="str">
        <f>IF(MATCH(C1786,C$1:C1786,0)=ROW(C1786),C1786&amp;";","")</f>
        <v/>
      </c>
      <c r="AH1786" s="10" t="str">
        <f ca="1">IF(MATCH(D1786,D$1:D1786,0)=ROW(D1786),D1786&amp;";","")</f>
        <v/>
      </c>
      <c r="AI1786" s="10" t="e">
        <f ca="1">IF(MATCH(E1786,E$1:E1786,0)=ROW(E1786),E1786&amp;";","")</f>
        <v>#VALUE!</v>
      </c>
    </row>
    <row r="1787" spans="1:35">
      <c r="A1787" s="10">
        <v>1766</v>
      </c>
      <c r="B1787" s="10" t="str">
        <f ca="1">'Application For TE&amp;GOTS'!X1828</f>
        <v/>
      </c>
      <c r="C1787" s="10">
        <f>'Application For TE&amp;GOTS'!$D1828</f>
        <v>0</v>
      </c>
      <c r="D1787" s="10" t="str" cm="1">
        <f t="array" aca="1" ref="D1787" ca="1">IFERROR(INDIRECT("'Application For TE&amp;GOTS'!L"&amp;'Application For TE&amp;GOTS'!S1828),"")</f>
        <v/>
      </c>
      <c r="E1787" s="10" t="e">
        <f ca="1">'Application For TE&amp;GOTS'!AF1828</f>
        <v>#VALUE!</v>
      </c>
      <c r="F1787" s="10" t="str">
        <f ca="1">IFERROR(LEFT('Application For TE&amp;GOTS'!AH1828,LEN('Application For TE&amp;GOTS'!AH1828)-2),"")</f>
        <v/>
      </c>
      <c r="G1787" s="10" t="e">
        <f ca="1">'Application For TE&amp;GOTS'!AI1828</f>
        <v>#VALUE!</v>
      </c>
      <c r="AF1787" s="10" t="str">
        <f ca="1">IF(MATCH(B1787,B$1:B1787,0)=ROW(B1787),B1787&amp;";","")</f>
        <v/>
      </c>
      <c r="AG1787" s="10" t="str">
        <f>IF(MATCH(C1787,C$1:C1787,0)=ROW(C1787),C1787&amp;";","")</f>
        <v/>
      </c>
      <c r="AH1787" s="10" t="str">
        <f ca="1">IF(MATCH(D1787,D$1:D1787,0)=ROW(D1787),D1787&amp;";","")</f>
        <v/>
      </c>
      <c r="AI1787" s="10" t="e">
        <f ca="1">IF(MATCH(E1787,E$1:E1787,0)=ROW(E1787),E1787&amp;";","")</f>
        <v>#VALUE!</v>
      </c>
    </row>
    <row r="1788" spans="1:35">
      <c r="A1788" s="10">
        <v>1767</v>
      </c>
      <c r="B1788" s="10" t="str">
        <f ca="1">'Application For TE&amp;GOTS'!X1829</f>
        <v/>
      </c>
      <c r="C1788" s="10">
        <f>'Application For TE&amp;GOTS'!$D1829</f>
        <v>0</v>
      </c>
      <c r="D1788" s="10" t="str" cm="1">
        <f t="array" aca="1" ref="D1788" ca="1">IFERROR(INDIRECT("'Application For TE&amp;GOTS'!L"&amp;'Application For TE&amp;GOTS'!S1829),"")</f>
        <v/>
      </c>
      <c r="E1788" s="10" t="e">
        <f ca="1">'Application For TE&amp;GOTS'!AF1829</f>
        <v>#VALUE!</v>
      </c>
      <c r="F1788" s="10" t="str">
        <f ca="1">IFERROR(LEFT('Application For TE&amp;GOTS'!AH1829,LEN('Application For TE&amp;GOTS'!AH1829)-2),"")</f>
        <v/>
      </c>
      <c r="G1788" s="10" t="e">
        <f ca="1">'Application For TE&amp;GOTS'!AI1829</f>
        <v>#VALUE!</v>
      </c>
      <c r="AF1788" s="10" t="str">
        <f ca="1">IF(MATCH(B1788,B$1:B1788,0)=ROW(B1788),B1788&amp;";","")</f>
        <v/>
      </c>
      <c r="AG1788" s="10" t="str">
        <f>IF(MATCH(C1788,C$1:C1788,0)=ROW(C1788),C1788&amp;";","")</f>
        <v/>
      </c>
      <c r="AH1788" s="10" t="str">
        <f ca="1">IF(MATCH(D1788,D$1:D1788,0)=ROW(D1788),D1788&amp;";","")</f>
        <v/>
      </c>
      <c r="AI1788" s="10" t="e">
        <f ca="1">IF(MATCH(E1788,E$1:E1788,0)=ROW(E1788),E1788&amp;";","")</f>
        <v>#VALUE!</v>
      </c>
    </row>
    <row r="1789" spans="1:35">
      <c r="A1789" s="10">
        <v>1768</v>
      </c>
      <c r="B1789" s="10" t="str">
        <f ca="1">'Application For TE&amp;GOTS'!X1830</f>
        <v/>
      </c>
      <c r="C1789" s="10">
        <f>'Application For TE&amp;GOTS'!$D1830</f>
        <v>0</v>
      </c>
      <c r="D1789" s="10" t="str" cm="1">
        <f t="array" aca="1" ref="D1789" ca="1">IFERROR(INDIRECT("'Application For TE&amp;GOTS'!L"&amp;'Application For TE&amp;GOTS'!S1830),"")</f>
        <v/>
      </c>
      <c r="E1789" s="10" t="e">
        <f ca="1">'Application For TE&amp;GOTS'!AF1830</f>
        <v>#VALUE!</v>
      </c>
      <c r="F1789" s="10" t="str">
        <f ca="1">IFERROR(LEFT('Application For TE&amp;GOTS'!AH1830,LEN('Application For TE&amp;GOTS'!AH1830)-2),"")</f>
        <v/>
      </c>
      <c r="G1789" s="10" t="e">
        <f ca="1">'Application For TE&amp;GOTS'!AI1830</f>
        <v>#VALUE!</v>
      </c>
      <c r="AF1789" s="10" t="str">
        <f ca="1">IF(MATCH(B1789,B$1:B1789,0)=ROW(B1789),B1789&amp;";","")</f>
        <v/>
      </c>
      <c r="AG1789" s="10" t="str">
        <f>IF(MATCH(C1789,C$1:C1789,0)=ROW(C1789),C1789&amp;";","")</f>
        <v/>
      </c>
      <c r="AH1789" s="10" t="str">
        <f ca="1">IF(MATCH(D1789,D$1:D1789,0)=ROW(D1789),D1789&amp;";","")</f>
        <v/>
      </c>
      <c r="AI1789" s="10" t="e">
        <f ca="1">IF(MATCH(E1789,E$1:E1789,0)=ROW(E1789),E1789&amp;";","")</f>
        <v>#VALUE!</v>
      </c>
    </row>
    <row r="1790" spans="1:35">
      <c r="A1790" s="10">
        <v>1769</v>
      </c>
      <c r="B1790" s="10" t="str">
        <f ca="1">'Application For TE&amp;GOTS'!X1831</f>
        <v/>
      </c>
      <c r="C1790" s="10">
        <f>'Application For TE&amp;GOTS'!$D1831</f>
        <v>0</v>
      </c>
      <c r="D1790" s="10" t="str" cm="1">
        <f t="array" aca="1" ref="D1790" ca="1">IFERROR(INDIRECT("'Application For TE&amp;GOTS'!L"&amp;'Application For TE&amp;GOTS'!S1831),"")</f>
        <v/>
      </c>
      <c r="E1790" s="10" t="e">
        <f ca="1">'Application For TE&amp;GOTS'!AF1831</f>
        <v>#VALUE!</v>
      </c>
      <c r="F1790" s="10" t="str">
        <f ca="1">IFERROR(LEFT('Application For TE&amp;GOTS'!AH1831,LEN('Application For TE&amp;GOTS'!AH1831)-2),"")</f>
        <v/>
      </c>
      <c r="G1790" s="10" t="e">
        <f ca="1">'Application For TE&amp;GOTS'!AI1831</f>
        <v>#VALUE!</v>
      </c>
      <c r="AF1790" s="10" t="str">
        <f ca="1">IF(MATCH(B1790,B$1:B1790,0)=ROW(B1790),B1790&amp;";","")</f>
        <v/>
      </c>
      <c r="AG1790" s="10" t="str">
        <f>IF(MATCH(C1790,C$1:C1790,0)=ROW(C1790),C1790&amp;";","")</f>
        <v/>
      </c>
      <c r="AH1790" s="10" t="str">
        <f ca="1">IF(MATCH(D1790,D$1:D1790,0)=ROW(D1790),D1790&amp;";","")</f>
        <v/>
      </c>
      <c r="AI1790" s="10" t="e">
        <f ca="1">IF(MATCH(E1790,E$1:E1790,0)=ROW(E1790),E1790&amp;";","")</f>
        <v>#VALUE!</v>
      </c>
    </row>
    <row r="1791" spans="1:35">
      <c r="A1791" s="10">
        <v>1770</v>
      </c>
      <c r="B1791" s="10" t="str">
        <f ca="1">'Application For TE&amp;GOTS'!X1832</f>
        <v/>
      </c>
      <c r="C1791" s="10">
        <f>'Application For TE&amp;GOTS'!$D1832</f>
        <v>0</v>
      </c>
      <c r="D1791" s="10" t="str" cm="1">
        <f t="array" aca="1" ref="D1791" ca="1">IFERROR(INDIRECT("'Application For TE&amp;GOTS'!L"&amp;'Application For TE&amp;GOTS'!S1832),"")</f>
        <v/>
      </c>
      <c r="E1791" s="10" t="e">
        <f ca="1">'Application For TE&amp;GOTS'!AF1832</f>
        <v>#VALUE!</v>
      </c>
      <c r="F1791" s="10" t="str">
        <f ca="1">IFERROR(LEFT('Application For TE&amp;GOTS'!AH1832,LEN('Application For TE&amp;GOTS'!AH1832)-2),"")</f>
        <v/>
      </c>
      <c r="G1791" s="10" t="e">
        <f ca="1">'Application For TE&amp;GOTS'!AI1832</f>
        <v>#VALUE!</v>
      </c>
      <c r="AF1791" s="10" t="str">
        <f ca="1">IF(MATCH(B1791,B$1:B1791,0)=ROW(B1791),B1791&amp;";","")</f>
        <v/>
      </c>
      <c r="AG1791" s="10" t="str">
        <f>IF(MATCH(C1791,C$1:C1791,0)=ROW(C1791),C1791&amp;";","")</f>
        <v/>
      </c>
      <c r="AH1791" s="10" t="str">
        <f ca="1">IF(MATCH(D1791,D$1:D1791,0)=ROW(D1791),D1791&amp;";","")</f>
        <v/>
      </c>
      <c r="AI1791" s="10" t="e">
        <f ca="1">IF(MATCH(E1791,E$1:E1791,0)=ROW(E1791),E1791&amp;";","")</f>
        <v>#VALUE!</v>
      </c>
    </row>
    <row r="1792" spans="1:35">
      <c r="A1792" s="10">
        <v>1771</v>
      </c>
      <c r="B1792" s="10" t="str">
        <f ca="1">'Application For TE&amp;GOTS'!X1833</f>
        <v/>
      </c>
      <c r="C1792" s="10">
        <f>'Application For TE&amp;GOTS'!$D1833</f>
        <v>0</v>
      </c>
      <c r="D1792" s="10" t="str" cm="1">
        <f t="array" aca="1" ref="D1792" ca="1">IFERROR(INDIRECT("'Application For TE&amp;GOTS'!L"&amp;'Application For TE&amp;GOTS'!S1833),"")</f>
        <v/>
      </c>
      <c r="E1792" s="10" t="e">
        <f ca="1">'Application For TE&amp;GOTS'!AF1833</f>
        <v>#VALUE!</v>
      </c>
      <c r="F1792" s="10" t="str">
        <f ca="1">IFERROR(LEFT('Application For TE&amp;GOTS'!AH1833,LEN('Application For TE&amp;GOTS'!AH1833)-2),"")</f>
        <v/>
      </c>
      <c r="G1792" s="10" t="e">
        <f ca="1">'Application For TE&amp;GOTS'!AI1833</f>
        <v>#VALUE!</v>
      </c>
      <c r="AF1792" s="10" t="str">
        <f ca="1">IF(MATCH(B1792,B$1:B1792,0)=ROW(B1792),B1792&amp;";","")</f>
        <v/>
      </c>
      <c r="AG1792" s="10" t="str">
        <f>IF(MATCH(C1792,C$1:C1792,0)=ROW(C1792),C1792&amp;";","")</f>
        <v/>
      </c>
      <c r="AH1792" s="10" t="str">
        <f ca="1">IF(MATCH(D1792,D$1:D1792,0)=ROW(D1792),D1792&amp;";","")</f>
        <v/>
      </c>
      <c r="AI1792" s="10" t="e">
        <f ca="1">IF(MATCH(E1792,E$1:E1792,0)=ROW(E1792),E1792&amp;";","")</f>
        <v>#VALUE!</v>
      </c>
    </row>
    <row r="1793" spans="1:35">
      <c r="A1793" s="10">
        <v>1772</v>
      </c>
      <c r="B1793" s="10" t="str">
        <f ca="1">'Application For TE&amp;GOTS'!X1834</f>
        <v/>
      </c>
      <c r="C1793" s="10">
        <f>'Application For TE&amp;GOTS'!$D1834</f>
        <v>0</v>
      </c>
      <c r="D1793" s="10" t="str" cm="1">
        <f t="array" aca="1" ref="D1793" ca="1">IFERROR(INDIRECT("'Application For TE&amp;GOTS'!L"&amp;'Application For TE&amp;GOTS'!S1834),"")</f>
        <v/>
      </c>
      <c r="E1793" s="10" t="e">
        <f ca="1">'Application For TE&amp;GOTS'!AF1834</f>
        <v>#VALUE!</v>
      </c>
      <c r="F1793" s="10" t="str">
        <f ca="1">IFERROR(LEFT('Application For TE&amp;GOTS'!AH1834,LEN('Application For TE&amp;GOTS'!AH1834)-2),"")</f>
        <v/>
      </c>
      <c r="G1793" s="10" t="e">
        <f ca="1">'Application For TE&amp;GOTS'!AI1834</f>
        <v>#VALUE!</v>
      </c>
      <c r="AF1793" s="10" t="str">
        <f ca="1">IF(MATCH(B1793,B$1:B1793,0)=ROW(B1793),B1793&amp;";","")</f>
        <v/>
      </c>
      <c r="AG1793" s="10" t="str">
        <f>IF(MATCH(C1793,C$1:C1793,0)=ROW(C1793),C1793&amp;";","")</f>
        <v/>
      </c>
      <c r="AH1793" s="10" t="str">
        <f ca="1">IF(MATCH(D1793,D$1:D1793,0)=ROW(D1793),D1793&amp;";","")</f>
        <v/>
      </c>
      <c r="AI1793" s="10" t="e">
        <f ca="1">IF(MATCH(E1793,E$1:E1793,0)=ROW(E1793),E1793&amp;";","")</f>
        <v>#VALUE!</v>
      </c>
    </row>
    <row r="1794" spans="1:35">
      <c r="A1794" s="10">
        <v>1773</v>
      </c>
      <c r="B1794" s="10" t="str">
        <f ca="1">'Application For TE&amp;GOTS'!X1835</f>
        <v/>
      </c>
      <c r="C1794" s="10">
        <f>'Application For TE&amp;GOTS'!$D1835</f>
        <v>0</v>
      </c>
      <c r="D1794" s="10" t="str" cm="1">
        <f t="array" aca="1" ref="D1794" ca="1">IFERROR(INDIRECT("'Application For TE&amp;GOTS'!L"&amp;'Application For TE&amp;GOTS'!S1835),"")</f>
        <v/>
      </c>
      <c r="E1794" s="10" t="e">
        <f ca="1">'Application For TE&amp;GOTS'!AF1835</f>
        <v>#VALUE!</v>
      </c>
      <c r="F1794" s="10" t="str">
        <f ca="1">IFERROR(LEFT('Application For TE&amp;GOTS'!AH1835,LEN('Application For TE&amp;GOTS'!AH1835)-2),"")</f>
        <v/>
      </c>
      <c r="G1794" s="10" t="e">
        <f ca="1">'Application For TE&amp;GOTS'!AI1835</f>
        <v>#VALUE!</v>
      </c>
      <c r="AF1794" s="10" t="str">
        <f ca="1">IF(MATCH(B1794,B$1:B1794,0)=ROW(B1794),B1794&amp;";","")</f>
        <v/>
      </c>
      <c r="AG1794" s="10" t="str">
        <f>IF(MATCH(C1794,C$1:C1794,0)=ROW(C1794),C1794&amp;";","")</f>
        <v/>
      </c>
      <c r="AH1794" s="10" t="str">
        <f ca="1">IF(MATCH(D1794,D$1:D1794,0)=ROW(D1794),D1794&amp;";","")</f>
        <v/>
      </c>
      <c r="AI1794" s="10" t="e">
        <f ca="1">IF(MATCH(E1794,E$1:E1794,0)=ROW(E1794),E1794&amp;";","")</f>
        <v>#VALUE!</v>
      </c>
    </row>
    <row r="1795" spans="1:35">
      <c r="A1795" s="10">
        <v>1774</v>
      </c>
      <c r="B1795" s="10" t="str">
        <f ca="1">'Application For TE&amp;GOTS'!X1836</f>
        <v/>
      </c>
      <c r="C1795" s="10">
        <f>'Application For TE&amp;GOTS'!$D1836</f>
        <v>0</v>
      </c>
      <c r="D1795" s="10" t="str" cm="1">
        <f t="array" aca="1" ref="D1795" ca="1">IFERROR(INDIRECT("'Application For TE&amp;GOTS'!L"&amp;'Application For TE&amp;GOTS'!S1836),"")</f>
        <v/>
      </c>
      <c r="E1795" s="10" t="e">
        <f ca="1">'Application For TE&amp;GOTS'!AF1836</f>
        <v>#VALUE!</v>
      </c>
      <c r="F1795" s="10" t="str">
        <f ca="1">IFERROR(LEFT('Application For TE&amp;GOTS'!AH1836,LEN('Application For TE&amp;GOTS'!AH1836)-2),"")</f>
        <v/>
      </c>
      <c r="G1795" s="10" t="e">
        <f ca="1">'Application For TE&amp;GOTS'!AI1836</f>
        <v>#VALUE!</v>
      </c>
      <c r="AF1795" s="10" t="str">
        <f ca="1">IF(MATCH(B1795,B$1:B1795,0)=ROW(B1795),B1795&amp;";","")</f>
        <v/>
      </c>
      <c r="AG1795" s="10" t="str">
        <f>IF(MATCH(C1795,C$1:C1795,0)=ROW(C1795),C1795&amp;";","")</f>
        <v/>
      </c>
      <c r="AH1795" s="10" t="str">
        <f ca="1">IF(MATCH(D1795,D$1:D1795,0)=ROW(D1795),D1795&amp;";","")</f>
        <v/>
      </c>
      <c r="AI1795" s="10" t="e">
        <f ca="1">IF(MATCH(E1795,E$1:E1795,0)=ROW(E1795),E1795&amp;";","")</f>
        <v>#VALUE!</v>
      </c>
    </row>
    <row r="1796" spans="1:35">
      <c r="A1796" s="10">
        <v>1775</v>
      </c>
      <c r="B1796" s="10" t="str">
        <f ca="1">'Application For TE&amp;GOTS'!X1837</f>
        <v/>
      </c>
      <c r="C1796" s="10">
        <f>'Application For TE&amp;GOTS'!$D1837</f>
        <v>0</v>
      </c>
      <c r="D1796" s="10" t="str" cm="1">
        <f t="array" aca="1" ref="D1796" ca="1">IFERROR(INDIRECT("'Application For TE&amp;GOTS'!L"&amp;'Application For TE&amp;GOTS'!S1837),"")</f>
        <v/>
      </c>
      <c r="E1796" s="10" t="e">
        <f ca="1">'Application For TE&amp;GOTS'!AF1837</f>
        <v>#VALUE!</v>
      </c>
      <c r="F1796" s="10" t="str">
        <f ca="1">IFERROR(LEFT('Application For TE&amp;GOTS'!AH1837,LEN('Application For TE&amp;GOTS'!AH1837)-2),"")</f>
        <v/>
      </c>
      <c r="G1796" s="10" t="e">
        <f ca="1">'Application For TE&amp;GOTS'!AI1837</f>
        <v>#VALUE!</v>
      </c>
      <c r="AF1796" s="10" t="str">
        <f ca="1">IF(MATCH(B1796,B$1:B1796,0)=ROW(B1796),B1796&amp;";","")</f>
        <v/>
      </c>
      <c r="AG1796" s="10" t="str">
        <f>IF(MATCH(C1796,C$1:C1796,0)=ROW(C1796),C1796&amp;";","")</f>
        <v/>
      </c>
      <c r="AH1796" s="10" t="str">
        <f ca="1">IF(MATCH(D1796,D$1:D1796,0)=ROW(D1796),D1796&amp;";","")</f>
        <v/>
      </c>
      <c r="AI1796" s="10" t="e">
        <f ca="1">IF(MATCH(E1796,E$1:E1796,0)=ROW(E1796),E1796&amp;";","")</f>
        <v>#VALUE!</v>
      </c>
    </row>
    <row r="1797" spans="1:35">
      <c r="A1797" s="10">
        <v>1776</v>
      </c>
      <c r="B1797" s="10" t="str">
        <f ca="1">'Application For TE&amp;GOTS'!X1838</f>
        <v/>
      </c>
      <c r="C1797" s="10">
        <f>'Application For TE&amp;GOTS'!$D1838</f>
        <v>0</v>
      </c>
      <c r="D1797" s="10" t="str" cm="1">
        <f t="array" aca="1" ref="D1797" ca="1">IFERROR(INDIRECT("'Application For TE&amp;GOTS'!L"&amp;'Application For TE&amp;GOTS'!S1838),"")</f>
        <v/>
      </c>
      <c r="E1797" s="10" t="e">
        <f ca="1">'Application For TE&amp;GOTS'!AF1838</f>
        <v>#VALUE!</v>
      </c>
      <c r="F1797" s="10" t="str">
        <f ca="1">IFERROR(LEFT('Application For TE&amp;GOTS'!AH1838,LEN('Application For TE&amp;GOTS'!AH1838)-2),"")</f>
        <v/>
      </c>
      <c r="G1797" s="10" t="e">
        <f ca="1">'Application For TE&amp;GOTS'!AI1838</f>
        <v>#VALUE!</v>
      </c>
      <c r="AF1797" s="10" t="str">
        <f ca="1">IF(MATCH(B1797,B$1:B1797,0)=ROW(B1797),B1797&amp;";","")</f>
        <v/>
      </c>
      <c r="AG1797" s="10" t="str">
        <f>IF(MATCH(C1797,C$1:C1797,0)=ROW(C1797),C1797&amp;";","")</f>
        <v/>
      </c>
      <c r="AH1797" s="10" t="str">
        <f ca="1">IF(MATCH(D1797,D$1:D1797,0)=ROW(D1797),D1797&amp;";","")</f>
        <v/>
      </c>
      <c r="AI1797" s="10" t="e">
        <f ca="1">IF(MATCH(E1797,E$1:E1797,0)=ROW(E1797),E1797&amp;";","")</f>
        <v>#VALUE!</v>
      </c>
    </row>
    <row r="1798" spans="1:35">
      <c r="A1798" s="10">
        <v>1777</v>
      </c>
      <c r="B1798" s="10" t="str">
        <f ca="1">'Application For TE&amp;GOTS'!X1839</f>
        <v/>
      </c>
      <c r="C1798" s="10">
        <f>'Application For TE&amp;GOTS'!$D1839</f>
        <v>0</v>
      </c>
      <c r="D1798" s="10" t="str" cm="1">
        <f t="array" aca="1" ref="D1798" ca="1">IFERROR(INDIRECT("'Application For TE&amp;GOTS'!L"&amp;'Application For TE&amp;GOTS'!S1839),"")</f>
        <v/>
      </c>
      <c r="E1798" s="10" t="e">
        <f ca="1">'Application For TE&amp;GOTS'!AF1839</f>
        <v>#VALUE!</v>
      </c>
      <c r="F1798" s="10" t="str">
        <f ca="1">IFERROR(LEFT('Application For TE&amp;GOTS'!AH1839,LEN('Application For TE&amp;GOTS'!AH1839)-2),"")</f>
        <v/>
      </c>
      <c r="G1798" s="10" t="e">
        <f ca="1">'Application For TE&amp;GOTS'!AI1839</f>
        <v>#VALUE!</v>
      </c>
      <c r="AF1798" s="10" t="str">
        <f ca="1">IF(MATCH(B1798,B$1:B1798,0)=ROW(B1798),B1798&amp;";","")</f>
        <v/>
      </c>
      <c r="AG1798" s="10" t="str">
        <f>IF(MATCH(C1798,C$1:C1798,0)=ROW(C1798),C1798&amp;";","")</f>
        <v/>
      </c>
      <c r="AH1798" s="10" t="str">
        <f ca="1">IF(MATCH(D1798,D$1:D1798,0)=ROW(D1798),D1798&amp;";","")</f>
        <v/>
      </c>
      <c r="AI1798" s="10" t="e">
        <f ca="1">IF(MATCH(E1798,E$1:E1798,0)=ROW(E1798),E1798&amp;";","")</f>
        <v>#VALUE!</v>
      </c>
    </row>
    <row r="1799" spans="1:35">
      <c r="A1799" s="10">
        <v>1778</v>
      </c>
      <c r="B1799" s="10" t="str">
        <f ca="1">'Application For TE&amp;GOTS'!X1840</f>
        <v/>
      </c>
      <c r="C1799" s="10">
        <f>'Application For TE&amp;GOTS'!$D1840</f>
        <v>0</v>
      </c>
      <c r="D1799" s="10" t="str" cm="1">
        <f t="array" aca="1" ref="D1799" ca="1">IFERROR(INDIRECT("'Application For TE&amp;GOTS'!L"&amp;'Application For TE&amp;GOTS'!S1840),"")</f>
        <v/>
      </c>
      <c r="E1799" s="10" t="e">
        <f ca="1">'Application For TE&amp;GOTS'!AF1840</f>
        <v>#VALUE!</v>
      </c>
      <c r="F1799" s="10" t="str">
        <f ca="1">IFERROR(LEFT('Application For TE&amp;GOTS'!AH1840,LEN('Application For TE&amp;GOTS'!AH1840)-2),"")</f>
        <v/>
      </c>
      <c r="G1799" s="10" t="e">
        <f ca="1">'Application For TE&amp;GOTS'!AI1840</f>
        <v>#VALUE!</v>
      </c>
      <c r="AF1799" s="10" t="str">
        <f ca="1">IF(MATCH(B1799,B$1:B1799,0)=ROW(B1799),B1799&amp;";","")</f>
        <v/>
      </c>
      <c r="AG1799" s="10" t="str">
        <f>IF(MATCH(C1799,C$1:C1799,0)=ROW(C1799),C1799&amp;";","")</f>
        <v/>
      </c>
      <c r="AH1799" s="10" t="str">
        <f ca="1">IF(MATCH(D1799,D$1:D1799,0)=ROW(D1799),D1799&amp;";","")</f>
        <v/>
      </c>
      <c r="AI1799" s="10" t="e">
        <f ca="1">IF(MATCH(E1799,E$1:E1799,0)=ROW(E1799),E1799&amp;";","")</f>
        <v>#VALUE!</v>
      </c>
    </row>
    <row r="1800" spans="1:35">
      <c r="A1800" s="10">
        <v>1779</v>
      </c>
      <c r="B1800" s="10" t="str">
        <f ca="1">'Application For TE&amp;GOTS'!X1841</f>
        <v/>
      </c>
      <c r="C1800" s="10">
        <f>'Application For TE&amp;GOTS'!$D1841</f>
        <v>0</v>
      </c>
      <c r="D1800" s="10" t="str" cm="1">
        <f t="array" aca="1" ref="D1800" ca="1">IFERROR(INDIRECT("'Application For TE&amp;GOTS'!L"&amp;'Application For TE&amp;GOTS'!S1841),"")</f>
        <v/>
      </c>
      <c r="E1800" s="10" t="e">
        <f ca="1">'Application For TE&amp;GOTS'!AF1841</f>
        <v>#VALUE!</v>
      </c>
      <c r="F1800" s="10" t="str">
        <f ca="1">IFERROR(LEFT('Application For TE&amp;GOTS'!AH1841,LEN('Application For TE&amp;GOTS'!AH1841)-2),"")</f>
        <v/>
      </c>
      <c r="G1800" s="10" t="e">
        <f ca="1">'Application For TE&amp;GOTS'!AI1841</f>
        <v>#VALUE!</v>
      </c>
      <c r="AF1800" s="10" t="str">
        <f ca="1">IF(MATCH(B1800,B$1:B1800,0)=ROW(B1800),B1800&amp;";","")</f>
        <v/>
      </c>
      <c r="AG1800" s="10" t="str">
        <f>IF(MATCH(C1800,C$1:C1800,0)=ROW(C1800),C1800&amp;";","")</f>
        <v/>
      </c>
      <c r="AH1800" s="10" t="str">
        <f ca="1">IF(MATCH(D1800,D$1:D1800,0)=ROW(D1800),D1800&amp;";","")</f>
        <v/>
      </c>
      <c r="AI1800" s="10" t="e">
        <f ca="1">IF(MATCH(E1800,E$1:E1800,0)=ROW(E1800),E1800&amp;";","")</f>
        <v>#VALUE!</v>
      </c>
    </row>
    <row r="1801" spans="1:35">
      <c r="A1801" s="10">
        <v>1780</v>
      </c>
      <c r="B1801" s="10" t="str">
        <f ca="1">'Application For TE&amp;GOTS'!X1842</f>
        <v/>
      </c>
      <c r="C1801" s="10">
        <f>'Application For TE&amp;GOTS'!$D1842</f>
        <v>0</v>
      </c>
      <c r="D1801" s="10" t="str" cm="1">
        <f t="array" aca="1" ref="D1801" ca="1">IFERROR(INDIRECT("'Application For TE&amp;GOTS'!L"&amp;'Application For TE&amp;GOTS'!S1842),"")</f>
        <v/>
      </c>
      <c r="E1801" s="10" t="e">
        <f ca="1">'Application For TE&amp;GOTS'!AF1842</f>
        <v>#VALUE!</v>
      </c>
      <c r="F1801" s="10" t="str">
        <f ca="1">IFERROR(LEFT('Application For TE&amp;GOTS'!AH1842,LEN('Application For TE&amp;GOTS'!AH1842)-2),"")</f>
        <v/>
      </c>
      <c r="G1801" s="10" t="e">
        <f ca="1">'Application For TE&amp;GOTS'!AI1842</f>
        <v>#VALUE!</v>
      </c>
      <c r="AF1801" s="10" t="str">
        <f ca="1">IF(MATCH(B1801,B$1:B1801,0)=ROW(B1801),B1801&amp;";","")</f>
        <v/>
      </c>
      <c r="AG1801" s="10" t="str">
        <f>IF(MATCH(C1801,C$1:C1801,0)=ROW(C1801),C1801&amp;";","")</f>
        <v/>
      </c>
      <c r="AH1801" s="10" t="str">
        <f ca="1">IF(MATCH(D1801,D$1:D1801,0)=ROW(D1801),D1801&amp;";","")</f>
        <v/>
      </c>
      <c r="AI1801" s="10" t="e">
        <f ca="1">IF(MATCH(E1801,E$1:E1801,0)=ROW(E1801),E1801&amp;";","")</f>
        <v>#VALUE!</v>
      </c>
    </row>
    <row r="1802" spans="1:35">
      <c r="A1802" s="10">
        <v>1781</v>
      </c>
      <c r="B1802" s="10" t="str">
        <f ca="1">'Application For TE&amp;GOTS'!X1843</f>
        <v/>
      </c>
      <c r="C1802" s="10">
        <f>'Application For TE&amp;GOTS'!$D1843</f>
        <v>0</v>
      </c>
      <c r="D1802" s="10" t="str" cm="1">
        <f t="array" aca="1" ref="D1802" ca="1">IFERROR(INDIRECT("'Application For TE&amp;GOTS'!L"&amp;'Application For TE&amp;GOTS'!S1843),"")</f>
        <v/>
      </c>
      <c r="E1802" s="10" t="e">
        <f ca="1">'Application For TE&amp;GOTS'!AF1843</f>
        <v>#VALUE!</v>
      </c>
      <c r="F1802" s="10" t="str">
        <f ca="1">IFERROR(LEFT('Application For TE&amp;GOTS'!AH1843,LEN('Application For TE&amp;GOTS'!AH1843)-2),"")</f>
        <v/>
      </c>
      <c r="G1802" s="10" t="e">
        <f ca="1">'Application For TE&amp;GOTS'!AI1843</f>
        <v>#VALUE!</v>
      </c>
      <c r="AF1802" s="10" t="str">
        <f ca="1">IF(MATCH(B1802,B$1:B1802,0)=ROW(B1802),B1802&amp;";","")</f>
        <v/>
      </c>
      <c r="AG1802" s="10" t="str">
        <f>IF(MATCH(C1802,C$1:C1802,0)=ROW(C1802),C1802&amp;";","")</f>
        <v/>
      </c>
      <c r="AH1802" s="10" t="str">
        <f ca="1">IF(MATCH(D1802,D$1:D1802,0)=ROW(D1802),D1802&amp;";","")</f>
        <v/>
      </c>
      <c r="AI1802" s="10" t="e">
        <f ca="1">IF(MATCH(E1802,E$1:E1802,0)=ROW(E1802),E1802&amp;";","")</f>
        <v>#VALUE!</v>
      </c>
    </row>
    <row r="1803" spans="1:35">
      <c r="A1803" s="10">
        <v>1782</v>
      </c>
      <c r="B1803" s="10" t="str">
        <f ca="1">'Application For TE&amp;GOTS'!X1844</f>
        <v/>
      </c>
      <c r="C1803" s="10">
        <f>'Application For TE&amp;GOTS'!$D1844</f>
        <v>0</v>
      </c>
      <c r="D1803" s="10" t="str" cm="1">
        <f t="array" aca="1" ref="D1803" ca="1">IFERROR(INDIRECT("'Application For TE&amp;GOTS'!L"&amp;'Application For TE&amp;GOTS'!S1844),"")</f>
        <v/>
      </c>
      <c r="E1803" s="10" t="e">
        <f ca="1">'Application For TE&amp;GOTS'!AF1844</f>
        <v>#VALUE!</v>
      </c>
      <c r="F1803" s="10" t="str">
        <f ca="1">IFERROR(LEFT('Application For TE&amp;GOTS'!AH1844,LEN('Application For TE&amp;GOTS'!AH1844)-2),"")</f>
        <v/>
      </c>
      <c r="G1803" s="10" t="e">
        <f ca="1">'Application For TE&amp;GOTS'!AI1844</f>
        <v>#VALUE!</v>
      </c>
      <c r="AF1803" s="10" t="str">
        <f ca="1">IF(MATCH(B1803,B$1:B1803,0)=ROW(B1803),B1803&amp;";","")</f>
        <v/>
      </c>
      <c r="AG1803" s="10" t="str">
        <f>IF(MATCH(C1803,C$1:C1803,0)=ROW(C1803),C1803&amp;";","")</f>
        <v/>
      </c>
      <c r="AH1803" s="10" t="str">
        <f ca="1">IF(MATCH(D1803,D$1:D1803,0)=ROW(D1803),D1803&amp;";","")</f>
        <v/>
      </c>
      <c r="AI1803" s="10" t="e">
        <f ca="1">IF(MATCH(E1803,E$1:E1803,0)=ROW(E1803),E1803&amp;";","")</f>
        <v>#VALUE!</v>
      </c>
    </row>
    <row r="1804" spans="1:35">
      <c r="A1804" s="10">
        <v>1783</v>
      </c>
      <c r="B1804" s="10" t="str">
        <f ca="1">'Application For TE&amp;GOTS'!X1845</f>
        <v/>
      </c>
      <c r="C1804" s="10">
        <f>'Application For TE&amp;GOTS'!$D1845</f>
        <v>0</v>
      </c>
      <c r="D1804" s="10" t="str" cm="1">
        <f t="array" aca="1" ref="D1804" ca="1">IFERROR(INDIRECT("'Application For TE&amp;GOTS'!L"&amp;'Application For TE&amp;GOTS'!S1845),"")</f>
        <v/>
      </c>
      <c r="E1804" s="10" t="e">
        <f ca="1">'Application For TE&amp;GOTS'!AF1845</f>
        <v>#VALUE!</v>
      </c>
      <c r="F1804" s="10" t="str">
        <f ca="1">IFERROR(LEFT('Application For TE&amp;GOTS'!AH1845,LEN('Application For TE&amp;GOTS'!AH1845)-2),"")</f>
        <v/>
      </c>
      <c r="G1804" s="10" t="e">
        <f ca="1">'Application For TE&amp;GOTS'!AI1845</f>
        <v>#VALUE!</v>
      </c>
      <c r="AF1804" s="10" t="str">
        <f ca="1">IF(MATCH(B1804,B$1:B1804,0)=ROW(B1804),B1804&amp;";","")</f>
        <v/>
      </c>
      <c r="AG1804" s="10" t="str">
        <f>IF(MATCH(C1804,C$1:C1804,0)=ROW(C1804),C1804&amp;";","")</f>
        <v/>
      </c>
      <c r="AH1804" s="10" t="str">
        <f ca="1">IF(MATCH(D1804,D$1:D1804,0)=ROW(D1804),D1804&amp;";","")</f>
        <v/>
      </c>
      <c r="AI1804" s="10" t="e">
        <f ca="1">IF(MATCH(E1804,E$1:E1804,0)=ROW(E1804),E1804&amp;";","")</f>
        <v>#VALUE!</v>
      </c>
    </row>
    <row r="1805" spans="1:35">
      <c r="A1805" s="10">
        <v>1784</v>
      </c>
      <c r="B1805" s="10" t="str">
        <f ca="1">'Application For TE&amp;GOTS'!X1846</f>
        <v/>
      </c>
      <c r="C1805" s="10">
        <f>'Application For TE&amp;GOTS'!$D1846</f>
        <v>0</v>
      </c>
      <c r="D1805" s="10" t="str" cm="1">
        <f t="array" aca="1" ref="D1805" ca="1">IFERROR(INDIRECT("'Application For TE&amp;GOTS'!L"&amp;'Application For TE&amp;GOTS'!S1846),"")</f>
        <v/>
      </c>
      <c r="E1805" s="10" t="e">
        <f ca="1">'Application For TE&amp;GOTS'!AF1846</f>
        <v>#VALUE!</v>
      </c>
      <c r="F1805" s="10" t="str">
        <f ca="1">IFERROR(LEFT('Application For TE&amp;GOTS'!AH1846,LEN('Application For TE&amp;GOTS'!AH1846)-2),"")</f>
        <v/>
      </c>
      <c r="G1805" s="10" t="e">
        <f ca="1">'Application For TE&amp;GOTS'!AI1846</f>
        <v>#VALUE!</v>
      </c>
      <c r="AF1805" s="10" t="str">
        <f ca="1">IF(MATCH(B1805,B$1:B1805,0)=ROW(B1805),B1805&amp;";","")</f>
        <v/>
      </c>
      <c r="AG1805" s="10" t="str">
        <f>IF(MATCH(C1805,C$1:C1805,0)=ROW(C1805),C1805&amp;";","")</f>
        <v/>
      </c>
      <c r="AH1805" s="10" t="str">
        <f ca="1">IF(MATCH(D1805,D$1:D1805,0)=ROW(D1805),D1805&amp;";","")</f>
        <v/>
      </c>
      <c r="AI1805" s="10" t="e">
        <f ca="1">IF(MATCH(E1805,E$1:E1805,0)=ROW(E1805),E1805&amp;";","")</f>
        <v>#VALUE!</v>
      </c>
    </row>
    <row r="1806" spans="1:35">
      <c r="A1806" s="10">
        <v>1785</v>
      </c>
      <c r="B1806" s="10" t="str">
        <f ca="1">'Application For TE&amp;GOTS'!X1847</f>
        <v/>
      </c>
      <c r="C1806" s="10">
        <f>'Application For TE&amp;GOTS'!$D1847</f>
        <v>0</v>
      </c>
      <c r="D1806" s="10" t="str" cm="1">
        <f t="array" aca="1" ref="D1806" ca="1">IFERROR(INDIRECT("'Application For TE&amp;GOTS'!L"&amp;'Application For TE&amp;GOTS'!S1847),"")</f>
        <v/>
      </c>
      <c r="E1806" s="10" t="e">
        <f ca="1">'Application For TE&amp;GOTS'!AF1847</f>
        <v>#VALUE!</v>
      </c>
      <c r="F1806" s="10" t="str">
        <f ca="1">IFERROR(LEFT('Application For TE&amp;GOTS'!AH1847,LEN('Application For TE&amp;GOTS'!AH1847)-2),"")</f>
        <v/>
      </c>
      <c r="G1806" s="10" t="e">
        <f ca="1">'Application For TE&amp;GOTS'!AI1847</f>
        <v>#VALUE!</v>
      </c>
      <c r="AF1806" s="10" t="str">
        <f ca="1">IF(MATCH(B1806,B$1:B1806,0)=ROW(B1806),B1806&amp;";","")</f>
        <v/>
      </c>
      <c r="AG1806" s="10" t="str">
        <f>IF(MATCH(C1806,C$1:C1806,0)=ROW(C1806),C1806&amp;";","")</f>
        <v/>
      </c>
      <c r="AH1806" s="10" t="str">
        <f ca="1">IF(MATCH(D1806,D$1:D1806,0)=ROW(D1806),D1806&amp;";","")</f>
        <v/>
      </c>
      <c r="AI1806" s="10" t="e">
        <f ca="1">IF(MATCH(E1806,E$1:E1806,0)=ROW(E1806),E1806&amp;";","")</f>
        <v>#VALUE!</v>
      </c>
    </row>
    <row r="1807" spans="1:35">
      <c r="A1807" s="10">
        <v>1786</v>
      </c>
      <c r="B1807" s="10" t="str">
        <f ca="1">'Application For TE&amp;GOTS'!X1848</f>
        <v/>
      </c>
      <c r="C1807" s="10">
        <f>'Application For TE&amp;GOTS'!$D1848</f>
        <v>0</v>
      </c>
      <c r="D1807" s="10" t="str" cm="1">
        <f t="array" aca="1" ref="D1807" ca="1">IFERROR(INDIRECT("'Application For TE&amp;GOTS'!L"&amp;'Application For TE&amp;GOTS'!S1848),"")</f>
        <v/>
      </c>
      <c r="E1807" s="10" t="e">
        <f ca="1">'Application For TE&amp;GOTS'!AF1848</f>
        <v>#VALUE!</v>
      </c>
      <c r="F1807" s="10" t="str">
        <f ca="1">IFERROR(LEFT('Application For TE&amp;GOTS'!AH1848,LEN('Application For TE&amp;GOTS'!AH1848)-2),"")</f>
        <v/>
      </c>
      <c r="G1807" s="10" t="e">
        <f ca="1">'Application For TE&amp;GOTS'!AI1848</f>
        <v>#VALUE!</v>
      </c>
      <c r="AF1807" s="10" t="str">
        <f ca="1">IF(MATCH(B1807,B$1:B1807,0)=ROW(B1807),B1807&amp;";","")</f>
        <v/>
      </c>
      <c r="AG1807" s="10" t="str">
        <f>IF(MATCH(C1807,C$1:C1807,0)=ROW(C1807),C1807&amp;";","")</f>
        <v/>
      </c>
      <c r="AH1807" s="10" t="str">
        <f ca="1">IF(MATCH(D1807,D$1:D1807,0)=ROW(D1807),D1807&amp;";","")</f>
        <v/>
      </c>
      <c r="AI1807" s="10" t="e">
        <f ca="1">IF(MATCH(E1807,E$1:E1807,0)=ROW(E1807),E1807&amp;";","")</f>
        <v>#VALUE!</v>
      </c>
    </row>
    <row r="1808" spans="1:35">
      <c r="A1808" s="10">
        <v>1787</v>
      </c>
      <c r="B1808" s="10" t="str">
        <f ca="1">'Application For TE&amp;GOTS'!X1849</f>
        <v/>
      </c>
      <c r="C1808" s="10">
        <f>'Application For TE&amp;GOTS'!$D1849</f>
        <v>0</v>
      </c>
      <c r="D1808" s="10" t="str" cm="1">
        <f t="array" aca="1" ref="D1808" ca="1">IFERROR(INDIRECT("'Application For TE&amp;GOTS'!L"&amp;'Application For TE&amp;GOTS'!S1849),"")</f>
        <v/>
      </c>
      <c r="E1808" s="10" t="e">
        <f ca="1">'Application For TE&amp;GOTS'!AF1849</f>
        <v>#VALUE!</v>
      </c>
      <c r="F1808" s="10" t="str">
        <f ca="1">IFERROR(LEFT('Application For TE&amp;GOTS'!AH1849,LEN('Application For TE&amp;GOTS'!AH1849)-2),"")</f>
        <v/>
      </c>
      <c r="G1808" s="10" t="e">
        <f ca="1">'Application For TE&amp;GOTS'!AI1849</f>
        <v>#VALUE!</v>
      </c>
      <c r="AF1808" s="10" t="str">
        <f ca="1">IF(MATCH(B1808,B$1:B1808,0)=ROW(B1808),B1808&amp;";","")</f>
        <v/>
      </c>
      <c r="AG1808" s="10" t="str">
        <f>IF(MATCH(C1808,C$1:C1808,0)=ROW(C1808),C1808&amp;";","")</f>
        <v/>
      </c>
      <c r="AH1808" s="10" t="str">
        <f ca="1">IF(MATCH(D1808,D$1:D1808,0)=ROW(D1808),D1808&amp;";","")</f>
        <v/>
      </c>
      <c r="AI1808" s="10" t="e">
        <f ca="1">IF(MATCH(E1808,E$1:E1808,0)=ROW(E1808),E1808&amp;";","")</f>
        <v>#VALUE!</v>
      </c>
    </row>
    <row r="1809" spans="1:35">
      <c r="A1809" s="10">
        <v>1788</v>
      </c>
      <c r="B1809" s="10" t="str">
        <f ca="1">'Application For TE&amp;GOTS'!X1850</f>
        <v/>
      </c>
      <c r="C1809" s="10">
        <f>'Application For TE&amp;GOTS'!$D1850</f>
        <v>0</v>
      </c>
      <c r="D1809" s="10" t="str" cm="1">
        <f t="array" aca="1" ref="D1809" ca="1">IFERROR(INDIRECT("'Application For TE&amp;GOTS'!L"&amp;'Application For TE&amp;GOTS'!S1850),"")</f>
        <v/>
      </c>
      <c r="E1809" s="10" t="e">
        <f ca="1">'Application For TE&amp;GOTS'!AF1850</f>
        <v>#VALUE!</v>
      </c>
      <c r="F1809" s="10" t="str">
        <f ca="1">IFERROR(LEFT('Application For TE&amp;GOTS'!AH1850,LEN('Application For TE&amp;GOTS'!AH1850)-2),"")</f>
        <v/>
      </c>
      <c r="G1809" s="10" t="e">
        <f ca="1">'Application For TE&amp;GOTS'!AI1850</f>
        <v>#VALUE!</v>
      </c>
      <c r="AF1809" s="10" t="str">
        <f ca="1">IF(MATCH(B1809,B$1:B1809,0)=ROW(B1809),B1809&amp;";","")</f>
        <v/>
      </c>
      <c r="AG1809" s="10" t="str">
        <f>IF(MATCH(C1809,C$1:C1809,0)=ROW(C1809),C1809&amp;";","")</f>
        <v/>
      </c>
      <c r="AH1809" s="10" t="str">
        <f ca="1">IF(MATCH(D1809,D$1:D1809,0)=ROW(D1809),D1809&amp;";","")</f>
        <v/>
      </c>
      <c r="AI1809" s="10" t="e">
        <f ca="1">IF(MATCH(E1809,E$1:E1809,0)=ROW(E1809),E1809&amp;";","")</f>
        <v>#VALUE!</v>
      </c>
    </row>
    <row r="1810" spans="1:35">
      <c r="A1810" s="10">
        <v>1789</v>
      </c>
      <c r="B1810" s="10" t="str">
        <f ca="1">'Application For TE&amp;GOTS'!X1851</f>
        <v/>
      </c>
      <c r="C1810" s="10">
        <f>'Application For TE&amp;GOTS'!$D1851</f>
        <v>0</v>
      </c>
      <c r="D1810" s="10" t="str" cm="1">
        <f t="array" aca="1" ref="D1810" ca="1">IFERROR(INDIRECT("'Application For TE&amp;GOTS'!L"&amp;'Application For TE&amp;GOTS'!S1851),"")</f>
        <v/>
      </c>
      <c r="E1810" s="10" t="e">
        <f ca="1">'Application For TE&amp;GOTS'!AF1851</f>
        <v>#VALUE!</v>
      </c>
      <c r="F1810" s="10" t="str">
        <f ca="1">IFERROR(LEFT('Application For TE&amp;GOTS'!AH1851,LEN('Application For TE&amp;GOTS'!AH1851)-2),"")</f>
        <v/>
      </c>
      <c r="G1810" s="10" t="e">
        <f ca="1">'Application For TE&amp;GOTS'!AI1851</f>
        <v>#VALUE!</v>
      </c>
      <c r="AF1810" s="10" t="str">
        <f ca="1">IF(MATCH(B1810,B$1:B1810,0)=ROW(B1810),B1810&amp;";","")</f>
        <v/>
      </c>
      <c r="AG1810" s="10" t="str">
        <f>IF(MATCH(C1810,C$1:C1810,0)=ROW(C1810),C1810&amp;";","")</f>
        <v/>
      </c>
      <c r="AH1810" s="10" t="str">
        <f ca="1">IF(MATCH(D1810,D$1:D1810,0)=ROW(D1810),D1810&amp;";","")</f>
        <v/>
      </c>
      <c r="AI1810" s="10" t="e">
        <f ca="1">IF(MATCH(E1810,E$1:E1810,0)=ROW(E1810),E1810&amp;";","")</f>
        <v>#VALUE!</v>
      </c>
    </row>
    <row r="1811" spans="1:35">
      <c r="A1811" s="10">
        <v>1790</v>
      </c>
      <c r="B1811" s="10" t="str">
        <f ca="1">'Application For TE&amp;GOTS'!X1852</f>
        <v/>
      </c>
      <c r="C1811" s="10">
        <f>'Application For TE&amp;GOTS'!$D1852</f>
        <v>0</v>
      </c>
      <c r="D1811" s="10" t="str" cm="1">
        <f t="array" aca="1" ref="D1811" ca="1">IFERROR(INDIRECT("'Application For TE&amp;GOTS'!L"&amp;'Application For TE&amp;GOTS'!S1852),"")</f>
        <v/>
      </c>
      <c r="E1811" s="10" t="e">
        <f ca="1">'Application For TE&amp;GOTS'!AF1852</f>
        <v>#VALUE!</v>
      </c>
      <c r="F1811" s="10" t="str">
        <f ca="1">IFERROR(LEFT('Application For TE&amp;GOTS'!AH1852,LEN('Application For TE&amp;GOTS'!AH1852)-2),"")</f>
        <v/>
      </c>
      <c r="G1811" s="10" t="e">
        <f ca="1">'Application For TE&amp;GOTS'!AI1852</f>
        <v>#VALUE!</v>
      </c>
      <c r="AF1811" s="10" t="str">
        <f ca="1">IF(MATCH(B1811,B$1:B1811,0)=ROW(B1811),B1811&amp;";","")</f>
        <v/>
      </c>
      <c r="AG1811" s="10" t="str">
        <f>IF(MATCH(C1811,C$1:C1811,0)=ROW(C1811),C1811&amp;";","")</f>
        <v/>
      </c>
      <c r="AH1811" s="10" t="str">
        <f ca="1">IF(MATCH(D1811,D$1:D1811,0)=ROW(D1811),D1811&amp;";","")</f>
        <v/>
      </c>
      <c r="AI1811" s="10" t="e">
        <f ca="1">IF(MATCH(E1811,E$1:E1811,0)=ROW(E1811),E1811&amp;";","")</f>
        <v>#VALUE!</v>
      </c>
    </row>
    <row r="1812" spans="1:35">
      <c r="A1812" s="10">
        <v>1791</v>
      </c>
      <c r="B1812" s="10" t="str">
        <f ca="1">'Application For TE&amp;GOTS'!X1853</f>
        <v/>
      </c>
      <c r="C1812" s="10">
        <f>'Application For TE&amp;GOTS'!$D1853</f>
        <v>0</v>
      </c>
      <c r="D1812" s="10" t="str" cm="1">
        <f t="array" aca="1" ref="D1812" ca="1">IFERROR(INDIRECT("'Application For TE&amp;GOTS'!L"&amp;'Application For TE&amp;GOTS'!S1853),"")</f>
        <v/>
      </c>
      <c r="E1812" s="10" t="e">
        <f ca="1">'Application For TE&amp;GOTS'!AF1853</f>
        <v>#VALUE!</v>
      </c>
      <c r="F1812" s="10" t="str">
        <f ca="1">IFERROR(LEFT('Application For TE&amp;GOTS'!AH1853,LEN('Application For TE&amp;GOTS'!AH1853)-2),"")</f>
        <v/>
      </c>
      <c r="G1812" s="10" t="e">
        <f ca="1">'Application For TE&amp;GOTS'!AI1853</f>
        <v>#VALUE!</v>
      </c>
      <c r="AF1812" s="10" t="str">
        <f ca="1">IF(MATCH(B1812,B$1:B1812,0)=ROW(B1812),B1812&amp;";","")</f>
        <v/>
      </c>
      <c r="AG1812" s="10" t="str">
        <f>IF(MATCH(C1812,C$1:C1812,0)=ROW(C1812),C1812&amp;";","")</f>
        <v/>
      </c>
      <c r="AH1812" s="10" t="str">
        <f ca="1">IF(MATCH(D1812,D$1:D1812,0)=ROW(D1812),D1812&amp;";","")</f>
        <v/>
      </c>
      <c r="AI1812" s="10" t="e">
        <f ca="1">IF(MATCH(E1812,E$1:E1812,0)=ROW(E1812),E1812&amp;";","")</f>
        <v>#VALUE!</v>
      </c>
    </row>
    <row r="1813" spans="1:35">
      <c r="A1813" s="10">
        <v>1792</v>
      </c>
      <c r="B1813" s="10" t="str">
        <f ca="1">'Application For TE&amp;GOTS'!X1854</f>
        <v/>
      </c>
      <c r="C1813" s="10">
        <f>'Application For TE&amp;GOTS'!$D1854</f>
        <v>0</v>
      </c>
      <c r="D1813" s="10" t="str" cm="1">
        <f t="array" aca="1" ref="D1813" ca="1">IFERROR(INDIRECT("'Application For TE&amp;GOTS'!L"&amp;'Application For TE&amp;GOTS'!S1854),"")</f>
        <v/>
      </c>
      <c r="E1813" s="10" t="e">
        <f ca="1">'Application For TE&amp;GOTS'!AF1854</f>
        <v>#VALUE!</v>
      </c>
      <c r="F1813" s="10" t="str">
        <f ca="1">IFERROR(LEFT('Application For TE&amp;GOTS'!AH1854,LEN('Application For TE&amp;GOTS'!AH1854)-2),"")</f>
        <v/>
      </c>
      <c r="G1813" s="10" t="e">
        <f ca="1">'Application For TE&amp;GOTS'!AI1854</f>
        <v>#VALUE!</v>
      </c>
      <c r="AF1813" s="10" t="str">
        <f ca="1">IF(MATCH(B1813,B$1:B1813,0)=ROW(B1813),B1813&amp;";","")</f>
        <v/>
      </c>
      <c r="AG1813" s="10" t="str">
        <f>IF(MATCH(C1813,C$1:C1813,0)=ROW(C1813),C1813&amp;";","")</f>
        <v/>
      </c>
      <c r="AH1813" s="10" t="str">
        <f ca="1">IF(MATCH(D1813,D$1:D1813,0)=ROW(D1813),D1813&amp;";","")</f>
        <v/>
      </c>
      <c r="AI1813" s="10" t="e">
        <f ca="1">IF(MATCH(E1813,E$1:E1813,0)=ROW(E1813),E1813&amp;";","")</f>
        <v>#VALUE!</v>
      </c>
    </row>
    <row r="1814" spans="1:35">
      <c r="A1814" s="10">
        <v>1793</v>
      </c>
      <c r="B1814" s="10" t="str">
        <f ca="1">'Application For TE&amp;GOTS'!X1855</f>
        <v/>
      </c>
      <c r="C1814" s="10">
        <f>'Application For TE&amp;GOTS'!$D1855</f>
        <v>0</v>
      </c>
      <c r="D1814" s="10" t="str" cm="1">
        <f t="array" aca="1" ref="D1814" ca="1">IFERROR(INDIRECT("'Application For TE&amp;GOTS'!L"&amp;'Application For TE&amp;GOTS'!S1855),"")</f>
        <v/>
      </c>
      <c r="E1814" s="10" t="e">
        <f ca="1">'Application For TE&amp;GOTS'!AF1855</f>
        <v>#VALUE!</v>
      </c>
      <c r="F1814" s="10" t="str">
        <f ca="1">IFERROR(LEFT('Application For TE&amp;GOTS'!AH1855,LEN('Application For TE&amp;GOTS'!AH1855)-2),"")</f>
        <v/>
      </c>
      <c r="G1814" s="10" t="e">
        <f ca="1">'Application For TE&amp;GOTS'!AI1855</f>
        <v>#VALUE!</v>
      </c>
      <c r="AF1814" s="10" t="str">
        <f ca="1">IF(MATCH(B1814,B$1:B1814,0)=ROW(B1814),B1814&amp;";","")</f>
        <v/>
      </c>
      <c r="AG1814" s="10" t="str">
        <f>IF(MATCH(C1814,C$1:C1814,0)=ROW(C1814),C1814&amp;";","")</f>
        <v/>
      </c>
      <c r="AH1814" s="10" t="str">
        <f ca="1">IF(MATCH(D1814,D$1:D1814,0)=ROW(D1814),D1814&amp;";","")</f>
        <v/>
      </c>
      <c r="AI1814" s="10" t="e">
        <f ca="1">IF(MATCH(E1814,E$1:E1814,0)=ROW(E1814),E1814&amp;";","")</f>
        <v>#VALUE!</v>
      </c>
    </row>
    <row r="1815" spans="1:35">
      <c r="A1815" s="10">
        <v>1794</v>
      </c>
      <c r="B1815" s="10" t="str">
        <f ca="1">'Application For TE&amp;GOTS'!X1856</f>
        <v/>
      </c>
      <c r="C1815" s="10">
        <f>'Application For TE&amp;GOTS'!$D1856</f>
        <v>0</v>
      </c>
      <c r="D1815" s="10" t="str" cm="1">
        <f t="array" aca="1" ref="D1815" ca="1">IFERROR(INDIRECT("'Application For TE&amp;GOTS'!L"&amp;'Application For TE&amp;GOTS'!S1856),"")</f>
        <v/>
      </c>
      <c r="E1815" s="10" t="e">
        <f ca="1">'Application For TE&amp;GOTS'!AF1856</f>
        <v>#VALUE!</v>
      </c>
      <c r="F1815" s="10" t="str">
        <f ca="1">IFERROR(LEFT('Application For TE&amp;GOTS'!AH1856,LEN('Application For TE&amp;GOTS'!AH1856)-2),"")</f>
        <v/>
      </c>
      <c r="G1815" s="10" t="e">
        <f ca="1">'Application For TE&amp;GOTS'!AI1856</f>
        <v>#VALUE!</v>
      </c>
      <c r="AF1815" s="10" t="str">
        <f ca="1">IF(MATCH(B1815,B$1:B1815,0)=ROW(B1815),B1815&amp;";","")</f>
        <v/>
      </c>
      <c r="AG1815" s="10" t="str">
        <f>IF(MATCH(C1815,C$1:C1815,0)=ROW(C1815),C1815&amp;";","")</f>
        <v/>
      </c>
      <c r="AH1815" s="10" t="str">
        <f ca="1">IF(MATCH(D1815,D$1:D1815,0)=ROW(D1815),D1815&amp;";","")</f>
        <v/>
      </c>
      <c r="AI1815" s="10" t="e">
        <f ca="1">IF(MATCH(E1815,E$1:E1815,0)=ROW(E1815),E1815&amp;";","")</f>
        <v>#VALUE!</v>
      </c>
    </row>
    <row r="1816" spans="1:35">
      <c r="A1816" s="10">
        <v>1795</v>
      </c>
      <c r="B1816" s="10" t="str">
        <f ca="1">'Application For TE&amp;GOTS'!X1857</f>
        <v/>
      </c>
      <c r="C1816" s="10">
        <f>'Application For TE&amp;GOTS'!$D1857</f>
        <v>0</v>
      </c>
      <c r="D1816" s="10" t="str" cm="1">
        <f t="array" aca="1" ref="D1816" ca="1">IFERROR(INDIRECT("'Application For TE&amp;GOTS'!L"&amp;'Application For TE&amp;GOTS'!S1857),"")</f>
        <v/>
      </c>
      <c r="E1816" s="10" t="e">
        <f ca="1">'Application For TE&amp;GOTS'!AF1857</f>
        <v>#VALUE!</v>
      </c>
      <c r="F1816" s="10" t="str">
        <f ca="1">IFERROR(LEFT('Application For TE&amp;GOTS'!AH1857,LEN('Application For TE&amp;GOTS'!AH1857)-2),"")</f>
        <v/>
      </c>
      <c r="G1816" s="10" t="e">
        <f ca="1">'Application For TE&amp;GOTS'!AI1857</f>
        <v>#VALUE!</v>
      </c>
      <c r="AF1816" s="10" t="str">
        <f ca="1">IF(MATCH(B1816,B$1:B1816,0)=ROW(B1816),B1816&amp;";","")</f>
        <v/>
      </c>
      <c r="AG1816" s="10" t="str">
        <f>IF(MATCH(C1816,C$1:C1816,0)=ROW(C1816),C1816&amp;";","")</f>
        <v/>
      </c>
      <c r="AH1816" s="10" t="str">
        <f ca="1">IF(MATCH(D1816,D$1:D1816,0)=ROW(D1816),D1816&amp;";","")</f>
        <v/>
      </c>
      <c r="AI1816" s="10" t="e">
        <f ca="1">IF(MATCH(E1816,E$1:E1816,0)=ROW(E1816),E1816&amp;";","")</f>
        <v>#VALUE!</v>
      </c>
    </row>
    <row r="1817" spans="1:35">
      <c r="A1817" s="10">
        <v>1796</v>
      </c>
      <c r="B1817" s="10" t="str">
        <f ca="1">'Application For TE&amp;GOTS'!X1858</f>
        <v/>
      </c>
      <c r="C1817" s="10">
        <f>'Application For TE&amp;GOTS'!$D1858</f>
        <v>0</v>
      </c>
      <c r="D1817" s="10" t="str" cm="1">
        <f t="array" aca="1" ref="D1817" ca="1">IFERROR(INDIRECT("'Application For TE&amp;GOTS'!L"&amp;'Application For TE&amp;GOTS'!S1858),"")</f>
        <v/>
      </c>
      <c r="E1817" s="10" t="e">
        <f ca="1">'Application For TE&amp;GOTS'!AF1858</f>
        <v>#VALUE!</v>
      </c>
      <c r="F1817" s="10" t="str">
        <f ca="1">IFERROR(LEFT('Application For TE&amp;GOTS'!AH1858,LEN('Application For TE&amp;GOTS'!AH1858)-2),"")</f>
        <v/>
      </c>
      <c r="G1817" s="10" t="e">
        <f ca="1">'Application For TE&amp;GOTS'!AI1858</f>
        <v>#VALUE!</v>
      </c>
      <c r="AF1817" s="10" t="str">
        <f ca="1">IF(MATCH(B1817,B$1:B1817,0)=ROW(B1817),B1817&amp;";","")</f>
        <v/>
      </c>
      <c r="AG1817" s="10" t="str">
        <f>IF(MATCH(C1817,C$1:C1817,0)=ROW(C1817),C1817&amp;";","")</f>
        <v/>
      </c>
      <c r="AH1817" s="10" t="str">
        <f ca="1">IF(MATCH(D1817,D$1:D1817,0)=ROW(D1817),D1817&amp;";","")</f>
        <v/>
      </c>
      <c r="AI1817" s="10" t="e">
        <f ca="1">IF(MATCH(E1817,E$1:E1817,0)=ROW(E1817),E1817&amp;";","")</f>
        <v>#VALUE!</v>
      </c>
    </row>
    <row r="1818" spans="1:35">
      <c r="A1818" s="10">
        <v>1797</v>
      </c>
      <c r="B1818" s="10" t="str">
        <f ca="1">'Application For TE&amp;GOTS'!X1859</f>
        <v/>
      </c>
      <c r="C1818" s="10">
        <f>'Application For TE&amp;GOTS'!$D1859</f>
        <v>0</v>
      </c>
      <c r="D1818" s="10" t="str" cm="1">
        <f t="array" aca="1" ref="D1818" ca="1">IFERROR(INDIRECT("'Application For TE&amp;GOTS'!L"&amp;'Application For TE&amp;GOTS'!S1859),"")</f>
        <v/>
      </c>
      <c r="E1818" s="10" t="e">
        <f ca="1">'Application For TE&amp;GOTS'!AF1859</f>
        <v>#VALUE!</v>
      </c>
      <c r="F1818" s="10" t="str">
        <f ca="1">IFERROR(LEFT('Application For TE&amp;GOTS'!AH1859,LEN('Application For TE&amp;GOTS'!AH1859)-2),"")</f>
        <v/>
      </c>
      <c r="G1818" s="10" t="e">
        <f ca="1">'Application For TE&amp;GOTS'!AI1859</f>
        <v>#VALUE!</v>
      </c>
      <c r="AF1818" s="10" t="str">
        <f ca="1">IF(MATCH(B1818,B$1:B1818,0)=ROW(B1818),B1818&amp;";","")</f>
        <v/>
      </c>
      <c r="AG1818" s="10" t="str">
        <f>IF(MATCH(C1818,C$1:C1818,0)=ROW(C1818),C1818&amp;";","")</f>
        <v/>
      </c>
      <c r="AH1818" s="10" t="str">
        <f ca="1">IF(MATCH(D1818,D$1:D1818,0)=ROW(D1818),D1818&amp;";","")</f>
        <v/>
      </c>
      <c r="AI1818" s="10" t="e">
        <f ca="1">IF(MATCH(E1818,E$1:E1818,0)=ROW(E1818),E1818&amp;";","")</f>
        <v>#VALUE!</v>
      </c>
    </row>
    <row r="1819" spans="1:35">
      <c r="A1819" s="10">
        <v>1798</v>
      </c>
      <c r="B1819" s="10" t="str">
        <f ca="1">'Application For TE&amp;GOTS'!X1860</f>
        <v/>
      </c>
      <c r="C1819" s="10">
        <f>'Application For TE&amp;GOTS'!$D1860</f>
        <v>0</v>
      </c>
      <c r="D1819" s="10" t="str" cm="1">
        <f t="array" aca="1" ref="D1819" ca="1">IFERROR(INDIRECT("'Application For TE&amp;GOTS'!L"&amp;'Application For TE&amp;GOTS'!S1860),"")</f>
        <v/>
      </c>
      <c r="E1819" s="10" t="e">
        <f ca="1">'Application For TE&amp;GOTS'!AF1860</f>
        <v>#VALUE!</v>
      </c>
      <c r="F1819" s="10" t="str">
        <f ca="1">IFERROR(LEFT('Application For TE&amp;GOTS'!AH1860,LEN('Application For TE&amp;GOTS'!AH1860)-2),"")</f>
        <v/>
      </c>
      <c r="G1819" s="10" t="e">
        <f ca="1">'Application For TE&amp;GOTS'!AI1860</f>
        <v>#VALUE!</v>
      </c>
      <c r="AF1819" s="10" t="str">
        <f ca="1">IF(MATCH(B1819,B$1:B1819,0)=ROW(B1819),B1819&amp;";","")</f>
        <v/>
      </c>
      <c r="AG1819" s="10" t="str">
        <f>IF(MATCH(C1819,C$1:C1819,0)=ROW(C1819),C1819&amp;";","")</f>
        <v/>
      </c>
      <c r="AH1819" s="10" t="str">
        <f ca="1">IF(MATCH(D1819,D$1:D1819,0)=ROW(D1819),D1819&amp;";","")</f>
        <v/>
      </c>
      <c r="AI1819" s="10" t="e">
        <f ca="1">IF(MATCH(E1819,E$1:E1819,0)=ROW(E1819),E1819&amp;";","")</f>
        <v>#VALUE!</v>
      </c>
    </row>
    <row r="1820" spans="1:35">
      <c r="A1820" s="10">
        <v>1799</v>
      </c>
      <c r="B1820" s="10" t="str">
        <f ca="1">'Application For TE&amp;GOTS'!X1861</f>
        <v/>
      </c>
      <c r="C1820" s="10">
        <f>'Application For TE&amp;GOTS'!$D1861</f>
        <v>0</v>
      </c>
      <c r="D1820" s="10" t="str" cm="1">
        <f t="array" aca="1" ref="D1820" ca="1">IFERROR(INDIRECT("'Application For TE&amp;GOTS'!L"&amp;'Application For TE&amp;GOTS'!S1861),"")</f>
        <v/>
      </c>
      <c r="E1820" s="10" t="e">
        <f ca="1">'Application For TE&amp;GOTS'!AF1861</f>
        <v>#VALUE!</v>
      </c>
      <c r="F1820" s="10" t="str">
        <f ca="1">IFERROR(LEFT('Application For TE&amp;GOTS'!AH1861,LEN('Application For TE&amp;GOTS'!AH1861)-2),"")</f>
        <v/>
      </c>
      <c r="G1820" s="10" t="e">
        <f ca="1">'Application For TE&amp;GOTS'!AI1861</f>
        <v>#VALUE!</v>
      </c>
      <c r="AF1820" s="10" t="str">
        <f ca="1">IF(MATCH(B1820,B$1:B1820,0)=ROW(B1820),B1820&amp;";","")</f>
        <v/>
      </c>
      <c r="AG1820" s="10" t="str">
        <f>IF(MATCH(C1820,C$1:C1820,0)=ROW(C1820),C1820&amp;";","")</f>
        <v/>
      </c>
      <c r="AH1820" s="10" t="str">
        <f ca="1">IF(MATCH(D1820,D$1:D1820,0)=ROW(D1820),D1820&amp;";","")</f>
        <v/>
      </c>
      <c r="AI1820" s="10" t="e">
        <f ca="1">IF(MATCH(E1820,E$1:E1820,0)=ROW(E1820),E1820&amp;";","")</f>
        <v>#VALUE!</v>
      </c>
    </row>
    <row r="1821" spans="1:35">
      <c r="A1821" s="10">
        <v>1800</v>
      </c>
      <c r="B1821" s="10" t="str">
        <f ca="1">'Application For TE&amp;GOTS'!X1862</f>
        <v/>
      </c>
      <c r="C1821" s="10">
        <f>'Application For TE&amp;GOTS'!$D1862</f>
        <v>0</v>
      </c>
      <c r="D1821" s="10" t="str" cm="1">
        <f t="array" aca="1" ref="D1821" ca="1">IFERROR(INDIRECT("'Application For TE&amp;GOTS'!L"&amp;'Application For TE&amp;GOTS'!S1862),"")</f>
        <v/>
      </c>
      <c r="E1821" s="10" t="e">
        <f ca="1">'Application For TE&amp;GOTS'!AF1862</f>
        <v>#VALUE!</v>
      </c>
      <c r="F1821" s="10" t="str">
        <f ca="1">IFERROR(LEFT('Application For TE&amp;GOTS'!AH1862,LEN('Application For TE&amp;GOTS'!AH1862)-2),"")</f>
        <v/>
      </c>
      <c r="G1821" s="10" t="e">
        <f ca="1">'Application For TE&amp;GOTS'!AI1862</f>
        <v>#VALUE!</v>
      </c>
      <c r="AF1821" s="10" t="str">
        <f ca="1">IF(MATCH(B1821,B$1:B1821,0)=ROW(B1821),B1821&amp;";","")</f>
        <v/>
      </c>
      <c r="AG1821" s="10" t="str">
        <f>IF(MATCH(C1821,C$1:C1821,0)=ROW(C1821),C1821&amp;";","")</f>
        <v/>
      </c>
      <c r="AH1821" s="10" t="str">
        <f ca="1">IF(MATCH(D1821,D$1:D1821,0)=ROW(D1821),D1821&amp;";","")</f>
        <v/>
      </c>
      <c r="AI1821" s="10" t="e">
        <f ca="1">IF(MATCH(E1821,E$1:E1821,0)=ROW(E1821),E1821&amp;";","")</f>
        <v>#VALUE!</v>
      </c>
    </row>
    <row r="1822" spans="1:35">
      <c r="A1822" s="10">
        <v>1801</v>
      </c>
      <c r="B1822" s="10" t="str">
        <f ca="1">'Application For TE&amp;GOTS'!X1863</f>
        <v/>
      </c>
      <c r="C1822" s="10">
        <f>'Application For TE&amp;GOTS'!$D1863</f>
        <v>0</v>
      </c>
      <c r="D1822" s="10" t="str" cm="1">
        <f t="array" aca="1" ref="D1822" ca="1">IFERROR(INDIRECT("'Application For TE&amp;GOTS'!L"&amp;'Application For TE&amp;GOTS'!S1863),"")</f>
        <v/>
      </c>
      <c r="E1822" s="10" t="e">
        <f ca="1">'Application For TE&amp;GOTS'!AF1863</f>
        <v>#VALUE!</v>
      </c>
      <c r="F1822" s="10" t="str">
        <f ca="1">IFERROR(LEFT('Application For TE&amp;GOTS'!AH1863,LEN('Application For TE&amp;GOTS'!AH1863)-2),"")</f>
        <v/>
      </c>
      <c r="G1822" s="10" t="e">
        <f ca="1">'Application For TE&amp;GOTS'!AI1863</f>
        <v>#VALUE!</v>
      </c>
      <c r="AF1822" s="10" t="str">
        <f ca="1">IF(MATCH(B1822,B$1:B1822,0)=ROW(B1822),B1822&amp;";","")</f>
        <v/>
      </c>
      <c r="AG1822" s="10" t="str">
        <f>IF(MATCH(C1822,C$1:C1822,0)=ROW(C1822),C1822&amp;";","")</f>
        <v/>
      </c>
      <c r="AH1822" s="10" t="str">
        <f ca="1">IF(MATCH(D1822,D$1:D1822,0)=ROW(D1822),D1822&amp;";","")</f>
        <v/>
      </c>
      <c r="AI1822" s="10" t="e">
        <f ca="1">IF(MATCH(E1822,E$1:E1822,0)=ROW(E1822),E1822&amp;";","")</f>
        <v>#VALUE!</v>
      </c>
    </row>
    <row r="1823" spans="1:35">
      <c r="A1823" s="10">
        <v>1802</v>
      </c>
      <c r="B1823" s="10" t="str">
        <f ca="1">'Application For TE&amp;GOTS'!X1864</f>
        <v/>
      </c>
      <c r="C1823" s="10">
        <f>'Application For TE&amp;GOTS'!$D1864</f>
        <v>0</v>
      </c>
      <c r="D1823" s="10" t="str" cm="1">
        <f t="array" aca="1" ref="D1823" ca="1">IFERROR(INDIRECT("'Application For TE&amp;GOTS'!L"&amp;'Application For TE&amp;GOTS'!S1864),"")</f>
        <v/>
      </c>
      <c r="E1823" s="10" t="e">
        <f ca="1">'Application For TE&amp;GOTS'!AF1864</f>
        <v>#VALUE!</v>
      </c>
      <c r="F1823" s="10" t="str">
        <f ca="1">IFERROR(LEFT('Application For TE&amp;GOTS'!AH1864,LEN('Application For TE&amp;GOTS'!AH1864)-2),"")</f>
        <v/>
      </c>
      <c r="G1823" s="10" t="e">
        <f ca="1">'Application For TE&amp;GOTS'!AI1864</f>
        <v>#VALUE!</v>
      </c>
      <c r="AF1823" s="10" t="str">
        <f ca="1">IF(MATCH(B1823,B$1:B1823,0)=ROW(B1823),B1823&amp;";","")</f>
        <v/>
      </c>
      <c r="AG1823" s="10" t="str">
        <f>IF(MATCH(C1823,C$1:C1823,0)=ROW(C1823),C1823&amp;";","")</f>
        <v/>
      </c>
      <c r="AH1823" s="10" t="str">
        <f ca="1">IF(MATCH(D1823,D$1:D1823,0)=ROW(D1823),D1823&amp;";","")</f>
        <v/>
      </c>
      <c r="AI1823" s="10" t="e">
        <f ca="1">IF(MATCH(E1823,E$1:E1823,0)=ROW(E1823),E1823&amp;";","")</f>
        <v>#VALUE!</v>
      </c>
    </row>
    <row r="1824" spans="1:35">
      <c r="A1824" s="10">
        <v>1803</v>
      </c>
      <c r="B1824" s="10" t="str">
        <f ca="1">'Application For TE&amp;GOTS'!X1865</f>
        <v/>
      </c>
      <c r="C1824" s="10">
        <f>'Application For TE&amp;GOTS'!$D1865</f>
        <v>0</v>
      </c>
      <c r="D1824" s="10" t="str" cm="1">
        <f t="array" aca="1" ref="D1824" ca="1">IFERROR(INDIRECT("'Application For TE&amp;GOTS'!L"&amp;'Application For TE&amp;GOTS'!S1865),"")</f>
        <v/>
      </c>
      <c r="E1824" s="10" t="e">
        <f ca="1">'Application For TE&amp;GOTS'!AF1865</f>
        <v>#VALUE!</v>
      </c>
      <c r="F1824" s="10" t="str">
        <f ca="1">IFERROR(LEFT('Application For TE&amp;GOTS'!AH1865,LEN('Application For TE&amp;GOTS'!AH1865)-2),"")</f>
        <v/>
      </c>
      <c r="G1824" s="10" t="e">
        <f ca="1">'Application For TE&amp;GOTS'!AI1865</f>
        <v>#VALUE!</v>
      </c>
      <c r="AF1824" s="10" t="str">
        <f ca="1">IF(MATCH(B1824,B$1:B1824,0)=ROW(B1824),B1824&amp;";","")</f>
        <v/>
      </c>
      <c r="AG1824" s="10" t="str">
        <f>IF(MATCH(C1824,C$1:C1824,0)=ROW(C1824),C1824&amp;";","")</f>
        <v/>
      </c>
      <c r="AH1824" s="10" t="str">
        <f ca="1">IF(MATCH(D1824,D$1:D1824,0)=ROW(D1824),D1824&amp;";","")</f>
        <v/>
      </c>
      <c r="AI1824" s="10" t="e">
        <f ca="1">IF(MATCH(E1824,E$1:E1824,0)=ROW(E1824),E1824&amp;";","")</f>
        <v>#VALUE!</v>
      </c>
    </row>
    <row r="1825" spans="1:35">
      <c r="A1825" s="10">
        <v>1804</v>
      </c>
      <c r="B1825" s="10" t="str">
        <f ca="1">'Application For TE&amp;GOTS'!X1866</f>
        <v/>
      </c>
      <c r="C1825" s="10">
        <f>'Application For TE&amp;GOTS'!$D1866</f>
        <v>0</v>
      </c>
      <c r="D1825" s="10" t="str" cm="1">
        <f t="array" aca="1" ref="D1825" ca="1">IFERROR(INDIRECT("'Application For TE&amp;GOTS'!L"&amp;'Application For TE&amp;GOTS'!S1866),"")</f>
        <v/>
      </c>
      <c r="E1825" s="10" t="e">
        <f ca="1">'Application For TE&amp;GOTS'!AF1866</f>
        <v>#VALUE!</v>
      </c>
      <c r="F1825" s="10" t="str">
        <f ca="1">IFERROR(LEFT('Application For TE&amp;GOTS'!AH1866,LEN('Application For TE&amp;GOTS'!AH1866)-2),"")</f>
        <v/>
      </c>
      <c r="G1825" s="10" t="e">
        <f ca="1">'Application For TE&amp;GOTS'!AI1866</f>
        <v>#VALUE!</v>
      </c>
      <c r="AF1825" s="10" t="str">
        <f ca="1">IF(MATCH(B1825,B$1:B1825,0)=ROW(B1825),B1825&amp;";","")</f>
        <v/>
      </c>
      <c r="AG1825" s="10" t="str">
        <f>IF(MATCH(C1825,C$1:C1825,0)=ROW(C1825),C1825&amp;";","")</f>
        <v/>
      </c>
      <c r="AH1825" s="10" t="str">
        <f ca="1">IF(MATCH(D1825,D$1:D1825,0)=ROW(D1825),D1825&amp;";","")</f>
        <v/>
      </c>
      <c r="AI1825" s="10" t="e">
        <f ca="1">IF(MATCH(E1825,E$1:E1825,0)=ROW(E1825),E1825&amp;";","")</f>
        <v>#VALUE!</v>
      </c>
    </row>
    <row r="1826" spans="1:35">
      <c r="A1826" s="10">
        <v>1805</v>
      </c>
      <c r="B1826" s="10" t="str">
        <f ca="1">'Application For TE&amp;GOTS'!X1867</f>
        <v/>
      </c>
      <c r="C1826" s="10">
        <f>'Application For TE&amp;GOTS'!$D1867</f>
        <v>0</v>
      </c>
      <c r="D1826" s="10" t="str" cm="1">
        <f t="array" aca="1" ref="D1826" ca="1">IFERROR(INDIRECT("'Application For TE&amp;GOTS'!L"&amp;'Application For TE&amp;GOTS'!S1867),"")</f>
        <v/>
      </c>
      <c r="E1826" s="10" t="e">
        <f ca="1">'Application For TE&amp;GOTS'!AF1867</f>
        <v>#VALUE!</v>
      </c>
      <c r="F1826" s="10" t="str">
        <f ca="1">IFERROR(LEFT('Application For TE&amp;GOTS'!AH1867,LEN('Application For TE&amp;GOTS'!AH1867)-2),"")</f>
        <v/>
      </c>
      <c r="G1826" s="10" t="e">
        <f ca="1">'Application For TE&amp;GOTS'!AI1867</f>
        <v>#VALUE!</v>
      </c>
      <c r="AF1826" s="10" t="str">
        <f ca="1">IF(MATCH(B1826,B$1:B1826,0)=ROW(B1826),B1826&amp;";","")</f>
        <v/>
      </c>
      <c r="AG1826" s="10" t="str">
        <f>IF(MATCH(C1826,C$1:C1826,0)=ROW(C1826),C1826&amp;";","")</f>
        <v/>
      </c>
      <c r="AH1826" s="10" t="str">
        <f ca="1">IF(MATCH(D1826,D$1:D1826,0)=ROW(D1826),D1826&amp;";","")</f>
        <v/>
      </c>
      <c r="AI1826" s="10" t="e">
        <f ca="1">IF(MATCH(E1826,E$1:E1826,0)=ROW(E1826),E1826&amp;";","")</f>
        <v>#VALUE!</v>
      </c>
    </row>
    <row r="1827" spans="1:35">
      <c r="A1827" s="10">
        <v>1806</v>
      </c>
      <c r="B1827" s="10" t="str">
        <f ca="1">'Application For TE&amp;GOTS'!X1868</f>
        <v/>
      </c>
      <c r="C1827" s="10">
        <f>'Application For TE&amp;GOTS'!$D1868</f>
        <v>0</v>
      </c>
      <c r="D1827" s="10" t="str" cm="1">
        <f t="array" aca="1" ref="D1827" ca="1">IFERROR(INDIRECT("'Application For TE&amp;GOTS'!L"&amp;'Application For TE&amp;GOTS'!S1868),"")</f>
        <v/>
      </c>
      <c r="E1827" s="10" t="e">
        <f ca="1">'Application For TE&amp;GOTS'!AF1868</f>
        <v>#VALUE!</v>
      </c>
      <c r="F1827" s="10" t="str">
        <f ca="1">IFERROR(LEFT('Application For TE&amp;GOTS'!AH1868,LEN('Application For TE&amp;GOTS'!AH1868)-2),"")</f>
        <v/>
      </c>
      <c r="G1827" s="10" t="e">
        <f ca="1">'Application For TE&amp;GOTS'!AI1868</f>
        <v>#VALUE!</v>
      </c>
      <c r="AF1827" s="10" t="str">
        <f ca="1">IF(MATCH(B1827,B$1:B1827,0)=ROW(B1827),B1827&amp;";","")</f>
        <v/>
      </c>
      <c r="AG1827" s="10" t="str">
        <f>IF(MATCH(C1827,C$1:C1827,0)=ROW(C1827),C1827&amp;";","")</f>
        <v/>
      </c>
      <c r="AH1827" s="10" t="str">
        <f ca="1">IF(MATCH(D1827,D$1:D1827,0)=ROW(D1827),D1827&amp;";","")</f>
        <v/>
      </c>
      <c r="AI1827" s="10" t="e">
        <f ca="1">IF(MATCH(E1827,E$1:E1827,0)=ROW(E1827),E1827&amp;";","")</f>
        <v>#VALUE!</v>
      </c>
    </row>
    <row r="1828" spans="1:35">
      <c r="A1828" s="10">
        <v>1807</v>
      </c>
      <c r="B1828" s="10" t="str">
        <f ca="1">'Application For TE&amp;GOTS'!X1869</f>
        <v/>
      </c>
      <c r="C1828" s="10">
        <f>'Application For TE&amp;GOTS'!$D1869</f>
        <v>0</v>
      </c>
      <c r="D1828" s="10" t="str" cm="1">
        <f t="array" aca="1" ref="D1828" ca="1">IFERROR(INDIRECT("'Application For TE&amp;GOTS'!L"&amp;'Application For TE&amp;GOTS'!S1869),"")</f>
        <v/>
      </c>
      <c r="E1828" s="10" t="e">
        <f ca="1">'Application For TE&amp;GOTS'!AF1869</f>
        <v>#VALUE!</v>
      </c>
      <c r="F1828" s="10" t="str">
        <f ca="1">IFERROR(LEFT('Application For TE&amp;GOTS'!AH1869,LEN('Application For TE&amp;GOTS'!AH1869)-2),"")</f>
        <v/>
      </c>
      <c r="G1828" s="10" t="e">
        <f ca="1">'Application For TE&amp;GOTS'!AI1869</f>
        <v>#VALUE!</v>
      </c>
      <c r="AF1828" s="10" t="str">
        <f ca="1">IF(MATCH(B1828,B$1:B1828,0)=ROW(B1828),B1828&amp;";","")</f>
        <v/>
      </c>
      <c r="AG1828" s="10" t="str">
        <f>IF(MATCH(C1828,C$1:C1828,0)=ROW(C1828),C1828&amp;";","")</f>
        <v/>
      </c>
      <c r="AH1828" s="10" t="str">
        <f ca="1">IF(MATCH(D1828,D$1:D1828,0)=ROW(D1828),D1828&amp;";","")</f>
        <v/>
      </c>
      <c r="AI1828" s="10" t="e">
        <f ca="1">IF(MATCH(E1828,E$1:E1828,0)=ROW(E1828),E1828&amp;";","")</f>
        <v>#VALUE!</v>
      </c>
    </row>
    <row r="1829" spans="1:35">
      <c r="A1829" s="10">
        <v>1808</v>
      </c>
      <c r="B1829" s="10" t="str">
        <f ca="1">'Application For TE&amp;GOTS'!X1870</f>
        <v/>
      </c>
      <c r="C1829" s="10">
        <f>'Application For TE&amp;GOTS'!$D1870</f>
        <v>0</v>
      </c>
      <c r="D1829" s="10" t="str" cm="1">
        <f t="array" aca="1" ref="D1829" ca="1">IFERROR(INDIRECT("'Application For TE&amp;GOTS'!L"&amp;'Application For TE&amp;GOTS'!S1870),"")</f>
        <v/>
      </c>
      <c r="E1829" s="10" t="e">
        <f ca="1">'Application For TE&amp;GOTS'!AF1870</f>
        <v>#VALUE!</v>
      </c>
      <c r="F1829" s="10" t="str">
        <f ca="1">IFERROR(LEFT('Application For TE&amp;GOTS'!AH1870,LEN('Application For TE&amp;GOTS'!AH1870)-2),"")</f>
        <v/>
      </c>
      <c r="G1829" s="10" t="e">
        <f ca="1">'Application For TE&amp;GOTS'!AI1870</f>
        <v>#VALUE!</v>
      </c>
      <c r="AF1829" s="10" t="str">
        <f ca="1">IF(MATCH(B1829,B$1:B1829,0)=ROW(B1829),B1829&amp;";","")</f>
        <v/>
      </c>
      <c r="AG1829" s="10" t="str">
        <f>IF(MATCH(C1829,C$1:C1829,0)=ROW(C1829),C1829&amp;";","")</f>
        <v/>
      </c>
      <c r="AH1829" s="10" t="str">
        <f ca="1">IF(MATCH(D1829,D$1:D1829,0)=ROW(D1829),D1829&amp;";","")</f>
        <v/>
      </c>
      <c r="AI1829" s="10" t="e">
        <f ca="1">IF(MATCH(E1829,E$1:E1829,0)=ROW(E1829),E1829&amp;";","")</f>
        <v>#VALUE!</v>
      </c>
    </row>
    <row r="1830" spans="1:35">
      <c r="A1830" s="10">
        <v>1809</v>
      </c>
      <c r="B1830" s="10" t="str">
        <f ca="1">'Application For TE&amp;GOTS'!X1871</f>
        <v/>
      </c>
      <c r="C1830" s="10">
        <f>'Application For TE&amp;GOTS'!$D1871</f>
        <v>0</v>
      </c>
      <c r="D1830" s="10" t="str" cm="1">
        <f t="array" aca="1" ref="D1830" ca="1">IFERROR(INDIRECT("'Application For TE&amp;GOTS'!L"&amp;'Application For TE&amp;GOTS'!S1871),"")</f>
        <v/>
      </c>
      <c r="E1830" s="10" t="e">
        <f ca="1">'Application For TE&amp;GOTS'!AF1871</f>
        <v>#VALUE!</v>
      </c>
      <c r="F1830" s="10" t="str">
        <f ca="1">IFERROR(LEFT('Application For TE&amp;GOTS'!AH1871,LEN('Application For TE&amp;GOTS'!AH1871)-2),"")</f>
        <v/>
      </c>
      <c r="G1830" s="10" t="e">
        <f ca="1">'Application For TE&amp;GOTS'!AI1871</f>
        <v>#VALUE!</v>
      </c>
      <c r="AF1830" s="10" t="str">
        <f ca="1">IF(MATCH(B1830,B$1:B1830,0)=ROW(B1830),B1830&amp;";","")</f>
        <v/>
      </c>
      <c r="AG1830" s="10" t="str">
        <f>IF(MATCH(C1830,C$1:C1830,0)=ROW(C1830),C1830&amp;";","")</f>
        <v/>
      </c>
      <c r="AH1830" s="10" t="str">
        <f ca="1">IF(MATCH(D1830,D$1:D1830,0)=ROW(D1830),D1830&amp;";","")</f>
        <v/>
      </c>
      <c r="AI1830" s="10" t="e">
        <f ca="1">IF(MATCH(E1830,E$1:E1830,0)=ROW(E1830),E1830&amp;";","")</f>
        <v>#VALUE!</v>
      </c>
    </row>
    <row r="1831" spans="1:35">
      <c r="A1831" s="10">
        <v>1810</v>
      </c>
      <c r="B1831" s="10" t="str">
        <f ca="1">'Application For TE&amp;GOTS'!X1872</f>
        <v/>
      </c>
      <c r="C1831" s="10">
        <f>'Application For TE&amp;GOTS'!$D1872</f>
        <v>0</v>
      </c>
      <c r="D1831" s="10" t="str" cm="1">
        <f t="array" aca="1" ref="D1831" ca="1">IFERROR(INDIRECT("'Application For TE&amp;GOTS'!L"&amp;'Application For TE&amp;GOTS'!S1872),"")</f>
        <v/>
      </c>
      <c r="E1831" s="10" t="e">
        <f ca="1">'Application For TE&amp;GOTS'!AF1872</f>
        <v>#VALUE!</v>
      </c>
      <c r="F1831" s="10" t="str">
        <f ca="1">IFERROR(LEFT('Application For TE&amp;GOTS'!AH1872,LEN('Application For TE&amp;GOTS'!AH1872)-2),"")</f>
        <v/>
      </c>
      <c r="G1831" s="10" t="e">
        <f ca="1">'Application For TE&amp;GOTS'!AI1872</f>
        <v>#VALUE!</v>
      </c>
      <c r="AF1831" s="10" t="str">
        <f ca="1">IF(MATCH(B1831,B$1:B1831,0)=ROW(B1831),B1831&amp;";","")</f>
        <v/>
      </c>
      <c r="AG1831" s="10" t="str">
        <f>IF(MATCH(C1831,C$1:C1831,0)=ROW(C1831),C1831&amp;";","")</f>
        <v/>
      </c>
      <c r="AH1831" s="10" t="str">
        <f ca="1">IF(MATCH(D1831,D$1:D1831,0)=ROW(D1831),D1831&amp;";","")</f>
        <v/>
      </c>
      <c r="AI1831" s="10" t="e">
        <f ca="1">IF(MATCH(E1831,E$1:E1831,0)=ROW(E1831),E1831&amp;";","")</f>
        <v>#VALUE!</v>
      </c>
    </row>
    <row r="1832" spans="1:35">
      <c r="A1832" s="10">
        <v>1811</v>
      </c>
      <c r="B1832" s="10" t="str">
        <f ca="1">'Application For TE&amp;GOTS'!X1873</f>
        <v/>
      </c>
      <c r="C1832" s="10">
        <f>'Application For TE&amp;GOTS'!$D1873</f>
        <v>0</v>
      </c>
      <c r="D1832" s="10" t="str" cm="1">
        <f t="array" aca="1" ref="D1832" ca="1">IFERROR(INDIRECT("'Application For TE&amp;GOTS'!L"&amp;'Application For TE&amp;GOTS'!S1873),"")</f>
        <v/>
      </c>
      <c r="E1832" s="10" t="e">
        <f ca="1">'Application For TE&amp;GOTS'!AF1873</f>
        <v>#VALUE!</v>
      </c>
      <c r="F1832" s="10" t="str">
        <f ca="1">IFERROR(LEFT('Application For TE&amp;GOTS'!AH1873,LEN('Application For TE&amp;GOTS'!AH1873)-2),"")</f>
        <v/>
      </c>
      <c r="G1832" s="10" t="e">
        <f ca="1">'Application For TE&amp;GOTS'!AI1873</f>
        <v>#VALUE!</v>
      </c>
      <c r="AF1832" s="10" t="str">
        <f ca="1">IF(MATCH(B1832,B$1:B1832,0)=ROW(B1832),B1832&amp;";","")</f>
        <v/>
      </c>
      <c r="AG1832" s="10" t="str">
        <f>IF(MATCH(C1832,C$1:C1832,0)=ROW(C1832),C1832&amp;";","")</f>
        <v/>
      </c>
      <c r="AH1832" s="10" t="str">
        <f ca="1">IF(MATCH(D1832,D$1:D1832,0)=ROW(D1832),D1832&amp;";","")</f>
        <v/>
      </c>
      <c r="AI1832" s="10" t="e">
        <f ca="1">IF(MATCH(E1832,E$1:E1832,0)=ROW(E1832),E1832&amp;";","")</f>
        <v>#VALUE!</v>
      </c>
    </row>
    <row r="1833" spans="1:35">
      <c r="A1833" s="10">
        <v>1812</v>
      </c>
      <c r="B1833" s="10" t="str">
        <f ca="1">'Application For TE&amp;GOTS'!X1874</f>
        <v/>
      </c>
      <c r="C1833" s="10">
        <f>'Application For TE&amp;GOTS'!$D1874</f>
        <v>0</v>
      </c>
      <c r="D1833" s="10" t="str" cm="1">
        <f t="array" aca="1" ref="D1833" ca="1">IFERROR(INDIRECT("'Application For TE&amp;GOTS'!L"&amp;'Application For TE&amp;GOTS'!S1874),"")</f>
        <v/>
      </c>
      <c r="E1833" s="10" t="e">
        <f ca="1">'Application For TE&amp;GOTS'!AF1874</f>
        <v>#VALUE!</v>
      </c>
      <c r="F1833" s="10" t="str">
        <f ca="1">IFERROR(LEFT('Application For TE&amp;GOTS'!AH1874,LEN('Application For TE&amp;GOTS'!AH1874)-2),"")</f>
        <v/>
      </c>
      <c r="G1833" s="10" t="e">
        <f ca="1">'Application For TE&amp;GOTS'!AI1874</f>
        <v>#VALUE!</v>
      </c>
      <c r="AF1833" s="10" t="str">
        <f ca="1">IF(MATCH(B1833,B$1:B1833,0)=ROW(B1833),B1833&amp;";","")</f>
        <v/>
      </c>
      <c r="AG1833" s="10" t="str">
        <f>IF(MATCH(C1833,C$1:C1833,0)=ROW(C1833),C1833&amp;";","")</f>
        <v/>
      </c>
      <c r="AH1833" s="10" t="str">
        <f ca="1">IF(MATCH(D1833,D$1:D1833,0)=ROW(D1833),D1833&amp;";","")</f>
        <v/>
      </c>
      <c r="AI1833" s="10" t="e">
        <f ca="1">IF(MATCH(E1833,E$1:E1833,0)=ROW(E1833),E1833&amp;";","")</f>
        <v>#VALUE!</v>
      </c>
    </row>
    <row r="1834" spans="1:35">
      <c r="A1834" s="10">
        <v>1813</v>
      </c>
      <c r="B1834" s="10" t="str">
        <f ca="1">'Application For TE&amp;GOTS'!X1875</f>
        <v/>
      </c>
      <c r="C1834" s="10">
        <f>'Application For TE&amp;GOTS'!$D1875</f>
        <v>0</v>
      </c>
      <c r="D1834" s="10" t="str" cm="1">
        <f t="array" aca="1" ref="D1834" ca="1">IFERROR(INDIRECT("'Application For TE&amp;GOTS'!L"&amp;'Application For TE&amp;GOTS'!S1875),"")</f>
        <v/>
      </c>
      <c r="E1834" s="10" t="e">
        <f ca="1">'Application For TE&amp;GOTS'!AF1875</f>
        <v>#VALUE!</v>
      </c>
      <c r="F1834" s="10" t="str">
        <f ca="1">IFERROR(LEFT('Application For TE&amp;GOTS'!AH1875,LEN('Application For TE&amp;GOTS'!AH1875)-2),"")</f>
        <v/>
      </c>
      <c r="G1834" s="10" t="e">
        <f ca="1">'Application For TE&amp;GOTS'!AI1875</f>
        <v>#VALUE!</v>
      </c>
      <c r="AF1834" s="10" t="str">
        <f ca="1">IF(MATCH(B1834,B$1:B1834,0)=ROW(B1834),B1834&amp;";","")</f>
        <v/>
      </c>
      <c r="AG1834" s="10" t="str">
        <f>IF(MATCH(C1834,C$1:C1834,0)=ROW(C1834),C1834&amp;";","")</f>
        <v/>
      </c>
      <c r="AH1834" s="10" t="str">
        <f ca="1">IF(MATCH(D1834,D$1:D1834,0)=ROW(D1834),D1834&amp;";","")</f>
        <v/>
      </c>
      <c r="AI1834" s="10" t="e">
        <f ca="1">IF(MATCH(E1834,E$1:E1834,0)=ROW(E1834),E1834&amp;";","")</f>
        <v>#VALUE!</v>
      </c>
    </row>
    <row r="1835" spans="1:35">
      <c r="A1835" s="10">
        <v>1814</v>
      </c>
      <c r="B1835" s="10" t="str">
        <f ca="1">'Application For TE&amp;GOTS'!X1876</f>
        <v/>
      </c>
      <c r="C1835" s="10">
        <f>'Application For TE&amp;GOTS'!$D1876</f>
        <v>0</v>
      </c>
      <c r="D1835" s="10" t="str" cm="1">
        <f t="array" aca="1" ref="D1835" ca="1">IFERROR(INDIRECT("'Application For TE&amp;GOTS'!L"&amp;'Application For TE&amp;GOTS'!S1876),"")</f>
        <v/>
      </c>
      <c r="E1835" s="10" t="e">
        <f ca="1">'Application For TE&amp;GOTS'!AF1876</f>
        <v>#VALUE!</v>
      </c>
      <c r="F1835" s="10" t="str">
        <f ca="1">IFERROR(LEFT('Application For TE&amp;GOTS'!AH1876,LEN('Application For TE&amp;GOTS'!AH1876)-2),"")</f>
        <v/>
      </c>
      <c r="G1835" s="10" t="e">
        <f ca="1">'Application For TE&amp;GOTS'!AI1876</f>
        <v>#VALUE!</v>
      </c>
      <c r="AF1835" s="10" t="str">
        <f ca="1">IF(MATCH(B1835,B$1:B1835,0)=ROW(B1835),B1835&amp;";","")</f>
        <v/>
      </c>
      <c r="AG1835" s="10" t="str">
        <f>IF(MATCH(C1835,C$1:C1835,0)=ROW(C1835),C1835&amp;";","")</f>
        <v/>
      </c>
      <c r="AH1835" s="10" t="str">
        <f ca="1">IF(MATCH(D1835,D$1:D1835,0)=ROW(D1835),D1835&amp;";","")</f>
        <v/>
      </c>
      <c r="AI1835" s="10" t="e">
        <f ca="1">IF(MATCH(E1835,E$1:E1835,0)=ROW(E1835),E1835&amp;";","")</f>
        <v>#VALUE!</v>
      </c>
    </row>
    <row r="1836" spans="1:35">
      <c r="A1836" s="10">
        <v>1815</v>
      </c>
      <c r="B1836" s="10" t="str">
        <f ca="1">'Application For TE&amp;GOTS'!X1877</f>
        <v/>
      </c>
      <c r="C1836" s="10">
        <f>'Application For TE&amp;GOTS'!$D1877</f>
        <v>0</v>
      </c>
      <c r="D1836" s="10" t="str" cm="1">
        <f t="array" aca="1" ref="D1836" ca="1">IFERROR(INDIRECT("'Application For TE&amp;GOTS'!L"&amp;'Application For TE&amp;GOTS'!S1877),"")</f>
        <v/>
      </c>
      <c r="E1836" s="10" t="e">
        <f ca="1">'Application For TE&amp;GOTS'!AF1877</f>
        <v>#VALUE!</v>
      </c>
      <c r="F1836" s="10" t="str">
        <f ca="1">IFERROR(LEFT('Application For TE&amp;GOTS'!AH1877,LEN('Application For TE&amp;GOTS'!AH1877)-2),"")</f>
        <v/>
      </c>
      <c r="G1836" s="10" t="e">
        <f ca="1">'Application For TE&amp;GOTS'!AI1877</f>
        <v>#VALUE!</v>
      </c>
      <c r="AF1836" s="10" t="str">
        <f ca="1">IF(MATCH(B1836,B$1:B1836,0)=ROW(B1836),B1836&amp;";","")</f>
        <v/>
      </c>
      <c r="AG1836" s="10" t="str">
        <f>IF(MATCH(C1836,C$1:C1836,0)=ROW(C1836),C1836&amp;";","")</f>
        <v/>
      </c>
      <c r="AH1836" s="10" t="str">
        <f ca="1">IF(MATCH(D1836,D$1:D1836,0)=ROW(D1836),D1836&amp;";","")</f>
        <v/>
      </c>
      <c r="AI1836" s="10" t="e">
        <f ca="1">IF(MATCH(E1836,E$1:E1836,0)=ROW(E1836),E1836&amp;";","")</f>
        <v>#VALUE!</v>
      </c>
    </row>
    <row r="1837" spans="1:35">
      <c r="A1837" s="10">
        <v>1816</v>
      </c>
      <c r="B1837" s="10" t="str">
        <f ca="1">'Application For TE&amp;GOTS'!X1878</f>
        <v/>
      </c>
      <c r="C1837" s="10">
        <f>'Application For TE&amp;GOTS'!$D1878</f>
        <v>0</v>
      </c>
      <c r="D1837" s="10" t="str" cm="1">
        <f t="array" aca="1" ref="D1837" ca="1">IFERROR(INDIRECT("'Application For TE&amp;GOTS'!L"&amp;'Application For TE&amp;GOTS'!S1878),"")</f>
        <v/>
      </c>
      <c r="E1837" s="10" t="e">
        <f ca="1">'Application For TE&amp;GOTS'!AF1878</f>
        <v>#VALUE!</v>
      </c>
      <c r="F1837" s="10" t="str">
        <f ca="1">IFERROR(LEFT('Application For TE&amp;GOTS'!AH1878,LEN('Application For TE&amp;GOTS'!AH1878)-2),"")</f>
        <v/>
      </c>
      <c r="G1837" s="10" t="e">
        <f ca="1">'Application For TE&amp;GOTS'!AI1878</f>
        <v>#VALUE!</v>
      </c>
      <c r="AF1837" s="10" t="str">
        <f ca="1">IF(MATCH(B1837,B$1:B1837,0)=ROW(B1837),B1837&amp;";","")</f>
        <v/>
      </c>
      <c r="AG1837" s="10" t="str">
        <f>IF(MATCH(C1837,C$1:C1837,0)=ROW(C1837),C1837&amp;";","")</f>
        <v/>
      </c>
      <c r="AH1837" s="10" t="str">
        <f ca="1">IF(MATCH(D1837,D$1:D1837,0)=ROW(D1837),D1837&amp;";","")</f>
        <v/>
      </c>
      <c r="AI1837" s="10" t="e">
        <f ca="1">IF(MATCH(E1837,E$1:E1837,0)=ROW(E1837),E1837&amp;";","")</f>
        <v>#VALUE!</v>
      </c>
    </row>
    <row r="1838" spans="1:35">
      <c r="A1838" s="10">
        <v>1817</v>
      </c>
      <c r="B1838" s="10" t="str">
        <f ca="1">'Application For TE&amp;GOTS'!X1879</f>
        <v/>
      </c>
      <c r="C1838" s="10">
        <f>'Application For TE&amp;GOTS'!$D1879</f>
        <v>0</v>
      </c>
      <c r="D1838" s="10" t="str" cm="1">
        <f t="array" aca="1" ref="D1838" ca="1">IFERROR(INDIRECT("'Application For TE&amp;GOTS'!L"&amp;'Application For TE&amp;GOTS'!S1879),"")</f>
        <v/>
      </c>
      <c r="E1838" s="10" t="e">
        <f ca="1">'Application For TE&amp;GOTS'!AF1879</f>
        <v>#VALUE!</v>
      </c>
      <c r="F1838" s="10" t="str">
        <f ca="1">IFERROR(LEFT('Application For TE&amp;GOTS'!AH1879,LEN('Application For TE&amp;GOTS'!AH1879)-2),"")</f>
        <v/>
      </c>
      <c r="G1838" s="10" t="e">
        <f ca="1">'Application For TE&amp;GOTS'!AI1879</f>
        <v>#VALUE!</v>
      </c>
      <c r="AF1838" s="10" t="str">
        <f ca="1">IF(MATCH(B1838,B$1:B1838,0)=ROW(B1838),B1838&amp;";","")</f>
        <v/>
      </c>
      <c r="AG1838" s="10" t="str">
        <f>IF(MATCH(C1838,C$1:C1838,0)=ROW(C1838),C1838&amp;";","")</f>
        <v/>
      </c>
      <c r="AH1838" s="10" t="str">
        <f ca="1">IF(MATCH(D1838,D$1:D1838,0)=ROW(D1838),D1838&amp;";","")</f>
        <v/>
      </c>
      <c r="AI1838" s="10" t="e">
        <f ca="1">IF(MATCH(E1838,E$1:E1838,0)=ROW(E1838),E1838&amp;";","")</f>
        <v>#VALUE!</v>
      </c>
    </row>
    <row r="1839" spans="1:35">
      <c r="A1839" s="10">
        <v>1818</v>
      </c>
      <c r="B1839" s="10" t="str">
        <f ca="1">'Application For TE&amp;GOTS'!X1880</f>
        <v/>
      </c>
      <c r="C1839" s="10">
        <f>'Application For TE&amp;GOTS'!$D1880</f>
        <v>0</v>
      </c>
      <c r="D1839" s="10" t="str" cm="1">
        <f t="array" aca="1" ref="D1839" ca="1">IFERROR(INDIRECT("'Application For TE&amp;GOTS'!L"&amp;'Application For TE&amp;GOTS'!S1880),"")</f>
        <v/>
      </c>
      <c r="E1839" s="10" t="e">
        <f ca="1">'Application For TE&amp;GOTS'!AF1880</f>
        <v>#VALUE!</v>
      </c>
      <c r="F1839" s="10" t="str">
        <f ca="1">IFERROR(LEFT('Application For TE&amp;GOTS'!AH1880,LEN('Application For TE&amp;GOTS'!AH1880)-2),"")</f>
        <v/>
      </c>
      <c r="G1839" s="10" t="e">
        <f ca="1">'Application For TE&amp;GOTS'!AI1880</f>
        <v>#VALUE!</v>
      </c>
      <c r="AF1839" s="10" t="str">
        <f ca="1">IF(MATCH(B1839,B$1:B1839,0)=ROW(B1839),B1839&amp;";","")</f>
        <v/>
      </c>
      <c r="AG1839" s="10" t="str">
        <f>IF(MATCH(C1839,C$1:C1839,0)=ROW(C1839),C1839&amp;";","")</f>
        <v/>
      </c>
      <c r="AH1839" s="10" t="str">
        <f ca="1">IF(MATCH(D1839,D$1:D1839,0)=ROW(D1839),D1839&amp;";","")</f>
        <v/>
      </c>
      <c r="AI1839" s="10" t="e">
        <f ca="1">IF(MATCH(E1839,E$1:E1839,0)=ROW(E1839),E1839&amp;";","")</f>
        <v>#VALUE!</v>
      </c>
    </row>
    <row r="1840" spans="1:35">
      <c r="A1840" s="10">
        <v>1819</v>
      </c>
      <c r="B1840" s="10" t="str">
        <f ca="1">'Application For TE&amp;GOTS'!X1881</f>
        <v/>
      </c>
      <c r="C1840" s="10">
        <f>'Application For TE&amp;GOTS'!$D1881</f>
        <v>0</v>
      </c>
      <c r="D1840" s="10" t="str" cm="1">
        <f t="array" aca="1" ref="D1840" ca="1">IFERROR(INDIRECT("'Application For TE&amp;GOTS'!L"&amp;'Application For TE&amp;GOTS'!S1881),"")</f>
        <v/>
      </c>
      <c r="E1840" s="10" t="e">
        <f ca="1">'Application For TE&amp;GOTS'!AF1881</f>
        <v>#VALUE!</v>
      </c>
      <c r="F1840" s="10" t="str">
        <f ca="1">IFERROR(LEFT('Application For TE&amp;GOTS'!AH1881,LEN('Application For TE&amp;GOTS'!AH1881)-2),"")</f>
        <v/>
      </c>
      <c r="G1840" s="10" t="e">
        <f ca="1">'Application For TE&amp;GOTS'!AI1881</f>
        <v>#VALUE!</v>
      </c>
      <c r="AF1840" s="10" t="str">
        <f ca="1">IF(MATCH(B1840,B$1:B1840,0)=ROW(B1840),B1840&amp;";","")</f>
        <v/>
      </c>
      <c r="AG1840" s="10" t="str">
        <f>IF(MATCH(C1840,C$1:C1840,0)=ROW(C1840),C1840&amp;";","")</f>
        <v/>
      </c>
      <c r="AH1840" s="10" t="str">
        <f ca="1">IF(MATCH(D1840,D$1:D1840,0)=ROW(D1840),D1840&amp;";","")</f>
        <v/>
      </c>
      <c r="AI1840" s="10" t="e">
        <f ca="1">IF(MATCH(E1840,E$1:E1840,0)=ROW(E1840),E1840&amp;";","")</f>
        <v>#VALUE!</v>
      </c>
    </row>
    <row r="1841" spans="1:35">
      <c r="A1841" s="10">
        <v>1820</v>
      </c>
      <c r="B1841" s="10" t="str">
        <f ca="1">'Application For TE&amp;GOTS'!X1882</f>
        <v/>
      </c>
      <c r="C1841" s="10">
        <f>'Application For TE&amp;GOTS'!$D1882</f>
        <v>0</v>
      </c>
      <c r="D1841" s="10" t="str" cm="1">
        <f t="array" aca="1" ref="D1841" ca="1">IFERROR(INDIRECT("'Application For TE&amp;GOTS'!L"&amp;'Application For TE&amp;GOTS'!S1882),"")</f>
        <v/>
      </c>
      <c r="E1841" s="10" t="e">
        <f ca="1">'Application For TE&amp;GOTS'!AF1882</f>
        <v>#VALUE!</v>
      </c>
      <c r="F1841" s="10" t="str">
        <f ca="1">IFERROR(LEFT('Application For TE&amp;GOTS'!AH1882,LEN('Application For TE&amp;GOTS'!AH1882)-2),"")</f>
        <v/>
      </c>
      <c r="G1841" s="10" t="e">
        <f ca="1">'Application For TE&amp;GOTS'!AI1882</f>
        <v>#VALUE!</v>
      </c>
      <c r="AF1841" s="10" t="str">
        <f ca="1">IF(MATCH(B1841,B$1:B1841,0)=ROW(B1841),B1841&amp;";","")</f>
        <v/>
      </c>
      <c r="AG1841" s="10" t="str">
        <f>IF(MATCH(C1841,C$1:C1841,0)=ROW(C1841),C1841&amp;";","")</f>
        <v/>
      </c>
      <c r="AH1841" s="10" t="str">
        <f ca="1">IF(MATCH(D1841,D$1:D1841,0)=ROW(D1841),D1841&amp;";","")</f>
        <v/>
      </c>
      <c r="AI1841" s="10" t="e">
        <f ca="1">IF(MATCH(E1841,E$1:E1841,0)=ROW(E1841),E1841&amp;";","")</f>
        <v>#VALUE!</v>
      </c>
    </row>
    <row r="1842" spans="1:35">
      <c r="A1842" s="10">
        <v>1821</v>
      </c>
      <c r="B1842" s="10" t="str">
        <f ca="1">'Application For TE&amp;GOTS'!X1883</f>
        <v/>
      </c>
      <c r="C1842" s="10">
        <f>'Application For TE&amp;GOTS'!$D1883</f>
        <v>0</v>
      </c>
      <c r="D1842" s="10" t="str" cm="1">
        <f t="array" aca="1" ref="D1842" ca="1">IFERROR(INDIRECT("'Application For TE&amp;GOTS'!L"&amp;'Application For TE&amp;GOTS'!S1883),"")</f>
        <v/>
      </c>
      <c r="E1842" s="10" t="e">
        <f ca="1">'Application For TE&amp;GOTS'!AF1883</f>
        <v>#VALUE!</v>
      </c>
      <c r="F1842" s="10" t="str">
        <f ca="1">IFERROR(LEFT('Application For TE&amp;GOTS'!AH1883,LEN('Application For TE&amp;GOTS'!AH1883)-2),"")</f>
        <v/>
      </c>
      <c r="G1842" s="10" t="e">
        <f ca="1">'Application For TE&amp;GOTS'!AI1883</f>
        <v>#VALUE!</v>
      </c>
      <c r="AF1842" s="10" t="str">
        <f ca="1">IF(MATCH(B1842,B$1:B1842,0)=ROW(B1842),B1842&amp;";","")</f>
        <v/>
      </c>
      <c r="AG1842" s="10" t="str">
        <f>IF(MATCH(C1842,C$1:C1842,0)=ROW(C1842),C1842&amp;";","")</f>
        <v/>
      </c>
      <c r="AH1842" s="10" t="str">
        <f ca="1">IF(MATCH(D1842,D$1:D1842,0)=ROW(D1842),D1842&amp;";","")</f>
        <v/>
      </c>
      <c r="AI1842" s="10" t="e">
        <f ca="1">IF(MATCH(E1842,E$1:E1842,0)=ROW(E1842),E1842&amp;";","")</f>
        <v>#VALUE!</v>
      </c>
    </row>
    <row r="1843" spans="1:35">
      <c r="A1843" s="10">
        <v>1822</v>
      </c>
      <c r="B1843" s="10" t="str">
        <f ca="1">'Application For TE&amp;GOTS'!X1884</f>
        <v/>
      </c>
      <c r="C1843" s="10">
        <f>'Application For TE&amp;GOTS'!$D1884</f>
        <v>0</v>
      </c>
      <c r="D1843" s="10" t="str" cm="1">
        <f t="array" aca="1" ref="D1843" ca="1">IFERROR(INDIRECT("'Application For TE&amp;GOTS'!L"&amp;'Application For TE&amp;GOTS'!S1884),"")</f>
        <v/>
      </c>
      <c r="E1843" s="10" t="e">
        <f ca="1">'Application For TE&amp;GOTS'!AF1884</f>
        <v>#VALUE!</v>
      </c>
      <c r="F1843" s="10" t="str">
        <f ca="1">IFERROR(LEFT('Application For TE&amp;GOTS'!AH1884,LEN('Application For TE&amp;GOTS'!AH1884)-2),"")</f>
        <v/>
      </c>
      <c r="G1843" s="10" t="e">
        <f ca="1">'Application For TE&amp;GOTS'!AI1884</f>
        <v>#VALUE!</v>
      </c>
      <c r="AF1843" s="10" t="str">
        <f ca="1">IF(MATCH(B1843,B$1:B1843,0)=ROW(B1843),B1843&amp;";","")</f>
        <v/>
      </c>
      <c r="AG1843" s="10" t="str">
        <f>IF(MATCH(C1843,C$1:C1843,0)=ROW(C1843),C1843&amp;";","")</f>
        <v/>
      </c>
      <c r="AH1843" s="10" t="str">
        <f ca="1">IF(MATCH(D1843,D$1:D1843,0)=ROW(D1843),D1843&amp;";","")</f>
        <v/>
      </c>
      <c r="AI1843" s="10" t="e">
        <f ca="1">IF(MATCH(E1843,E$1:E1843,0)=ROW(E1843),E1843&amp;";","")</f>
        <v>#VALUE!</v>
      </c>
    </row>
    <row r="1844" spans="1:35">
      <c r="A1844" s="10">
        <v>1823</v>
      </c>
      <c r="B1844" s="10" t="str">
        <f ca="1">'Application For TE&amp;GOTS'!X1885</f>
        <v/>
      </c>
      <c r="C1844" s="10">
        <f>'Application For TE&amp;GOTS'!$D1885</f>
        <v>0</v>
      </c>
      <c r="D1844" s="10" t="str" cm="1">
        <f t="array" aca="1" ref="D1844" ca="1">IFERROR(INDIRECT("'Application For TE&amp;GOTS'!L"&amp;'Application For TE&amp;GOTS'!S1885),"")</f>
        <v/>
      </c>
      <c r="E1844" s="10" t="e">
        <f ca="1">'Application For TE&amp;GOTS'!AF1885</f>
        <v>#VALUE!</v>
      </c>
      <c r="F1844" s="10" t="str">
        <f ca="1">IFERROR(LEFT('Application For TE&amp;GOTS'!AH1885,LEN('Application For TE&amp;GOTS'!AH1885)-2),"")</f>
        <v/>
      </c>
      <c r="G1844" s="10" t="e">
        <f ca="1">'Application For TE&amp;GOTS'!AI1885</f>
        <v>#VALUE!</v>
      </c>
      <c r="AF1844" s="10" t="str">
        <f ca="1">IF(MATCH(B1844,B$1:B1844,0)=ROW(B1844),B1844&amp;";","")</f>
        <v/>
      </c>
      <c r="AG1844" s="10" t="str">
        <f>IF(MATCH(C1844,C$1:C1844,0)=ROW(C1844),C1844&amp;";","")</f>
        <v/>
      </c>
      <c r="AH1844" s="10" t="str">
        <f ca="1">IF(MATCH(D1844,D$1:D1844,0)=ROW(D1844),D1844&amp;";","")</f>
        <v/>
      </c>
      <c r="AI1844" s="10" t="e">
        <f ca="1">IF(MATCH(E1844,E$1:E1844,0)=ROW(E1844),E1844&amp;";","")</f>
        <v>#VALUE!</v>
      </c>
    </row>
    <row r="1845" spans="1:35">
      <c r="A1845" s="10">
        <v>1824</v>
      </c>
      <c r="B1845" s="10" t="str">
        <f ca="1">'Application For TE&amp;GOTS'!X1886</f>
        <v/>
      </c>
      <c r="C1845" s="10">
        <f>'Application For TE&amp;GOTS'!$D1886</f>
        <v>0</v>
      </c>
      <c r="D1845" s="10" t="str" cm="1">
        <f t="array" aca="1" ref="D1845" ca="1">IFERROR(INDIRECT("'Application For TE&amp;GOTS'!L"&amp;'Application For TE&amp;GOTS'!S1886),"")</f>
        <v/>
      </c>
      <c r="E1845" s="10" t="e">
        <f ca="1">'Application For TE&amp;GOTS'!AF1886</f>
        <v>#VALUE!</v>
      </c>
      <c r="F1845" s="10" t="str">
        <f ca="1">IFERROR(LEFT('Application For TE&amp;GOTS'!AH1886,LEN('Application For TE&amp;GOTS'!AH1886)-2),"")</f>
        <v/>
      </c>
      <c r="G1845" s="10" t="e">
        <f ca="1">'Application For TE&amp;GOTS'!AI1886</f>
        <v>#VALUE!</v>
      </c>
      <c r="AF1845" s="10" t="str">
        <f ca="1">IF(MATCH(B1845,B$1:B1845,0)=ROW(B1845),B1845&amp;";","")</f>
        <v/>
      </c>
      <c r="AG1845" s="10" t="str">
        <f>IF(MATCH(C1845,C$1:C1845,0)=ROW(C1845),C1845&amp;";","")</f>
        <v/>
      </c>
      <c r="AH1845" s="10" t="str">
        <f ca="1">IF(MATCH(D1845,D$1:D1845,0)=ROW(D1845),D1845&amp;";","")</f>
        <v/>
      </c>
      <c r="AI1845" s="10" t="e">
        <f ca="1">IF(MATCH(E1845,E$1:E1845,0)=ROW(E1845),E1845&amp;";","")</f>
        <v>#VALUE!</v>
      </c>
    </row>
    <row r="1846" spans="1:35">
      <c r="A1846" s="10">
        <v>1825</v>
      </c>
      <c r="B1846" s="10" t="str">
        <f ca="1">'Application For TE&amp;GOTS'!X1887</f>
        <v/>
      </c>
      <c r="C1846" s="10">
        <f>'Application For TE&amp;GOTS'!$D1887</f>
        <v>0</v>
      </c>
      <c r="D1846" s="10" t="str" cm="1">
        <f t="array" aca="1" ref="D1846" ca="1">IFERROR(INDIRECT("'Application For TE&amp;GOTS'!L"&amp;'Application For TE&amp;GOTS'!S1887),"")</f>
        <v/>
      </c>
      <c r="E1846" s="10" t="e">
        <f ca="1">'Application For TE&amp;GOTS'!AF1887</f>
        <v>#VALUE!</v>
      </c>
      <c r="F1846" s="10" t="str">
        <f ca="1">IFERROR(LEFT('Application For TE&amp;GOTS'!AH1887,LEN('Application For TE&amp;GOTS'!AH1887)-2),"")</f>
        <v/>
      </c>
      <c r="G1846" s="10" t="e">
        <f ca="1">'Application For TE&amp;GOTS'!AI1887</f>
        <v>#VALUE!</v>
      </c>
      <c r="AF1846" s="10" t="str">
        <f ca="1">IF(MATCH(B1846,B$1:B1846,0)=ROW(B1846),B1846&amp;";","")</f>
        <v/>
      </c>
      <c r="AG1846" s="10" t="str">
        <f>IF(MATCH(C1846,C$1:C1846,0)=ROW(C1846),C1846&amp;";","")</f>
        <v/>
      </c>
      <c r="AH1846" s="10" t="str">
        <f ca="1">IF(MATCH(D1846,D$1:D1846,0)=ROW(D1846),D1846&amp;";","")</f>
        <v/>
      </c>
      <c r="AI1846" s="10" t="e">
        <f ca="1">IF(MATCH(E1846,E$1:E1846,0)=ROW(E1846),E1846&amp;";","")</f>
        <v>#VALUE!</v>
      </c>
    </row>
    <row r="1847" spans="1:35">
      <c r="A1847" s="10">
        <v>1826</v>
      </c>
      <c r="B1847" s="10" t="str">
        <f ca="1">'Application For TE&amp;GOTS'!X1888</f>
        <v/>
      </c>
      <c r="C1847" s="10">
        <f>'Application For TE&amp;GOTS'!$D1888</f>
        <v>0</v>
      </c>
      <c r="D1847" s="10" t="str" cm="1">
        <f t="array" aca="1" ref="D1847" ca="1">IFERROR(INDIRECT("'Application For TE&amp;GOTS'!L"&amp;'Application For TE&amp;GOTS'!S1888),"")</f>
        <v/>
      </c>
      <c r="E1847" s="10" t="e">
        <f ca="1">'Application For TE&amp;GOTS'!AF1888</f>
        <v>#VALUE!</v>
      </c>
      <c r="F1847" s="10" t="str">
        <f ca="1">IFERROR(LEFT('Application For TE&amp;GOTS'!AH1888,LEN('Application For TE&amp;GOTS'!AH1888)-2),"")</f>
        <v/>
      </c>
      <c r="G1847" s="10" t="e">
        <f ca="1">'Application For TE&amp;GOTS'!AI1888</f>
        <v>#VALUE!</v>
      </c>
      <c r="AF1847" s="10" t="str">
        <f ca="1">IF(MATCH(B1847,B$1:B1847,0)=ROW(B1847),B1847&amp;";","")</f>
        <v/>
      </c>
      <c r="AG1847" s="10" t="str">
        <f>IF(MATCH(C1847,C$1:C1847,0)=ROW(C1847),C1847&amp;";","")</f>
        <v/>
      </c>
      <c r="AH1847" s="10" t="str">
        <f ca="1">IF(MATCH(D1847,D$1:D1847,0)=ROW(D1847),D1847&amp;";","")</f>
        <v/>
      </c>
      <c r="AI1847" s="10" t="e">
        <f ca="1">IF(MATCH(E1847,E$1:E1847,0)=ROW(E1847),E1847&amp;";","")</f>
        <v>#VALUE!</v>
      </c>
    </row>
    <row r="1848" spans="1:35">
      <c r="A1848" s="10">
        <v>1827</v>
      </c>
      <c r="B1848" s="10" t="str">
        <f ca="1">'Application For TE&amp;GOTS'!X1889</f>
        <v/>
      </c>
      <c r="C1848" s="10">
        <f>'Application For TE&amp;GOTS'!$D1889</f>
        <v>0</v>
      </c>
      <c r="D1848" s="10" t="str" cm="1">
        <f t="array" aca="1" ref="D1848" ca="1">IFERROR(INDIRECT("'Application For TE&amp;GOTS'!L"&amp;'Application For TE&amp;GOTS'!S1889),"")</f>
        <v/>
      </c>
      <c r="E1848" s="10" t="e">
        <f ca="1">'Application For TE&amp;GOTS'!AF1889</f>
        <v>#VALUE!</v>
      </c>
      <c r="F1848" s="10" t="str">
        <f ca="1">IFERROR(LEFT('Application For TE&amp;GOTS'!AH1889,LEN('Application For TE&amp;GOTS'!AH1889)-2),"")</f>
        <v/>
      </c>
      <c r="G1848" s="10" t="e">
        <f ca="1">'Application For TE&amp;GOTS'!AI1889</f>
        <v>#VALUE!</v>
      </c>
      <c r="AF1848" s="10" t="str">
        <f ca="1">IF(MATCH(B1848,B$1:B1848,0)=ROW(B1848),B1848&amp;";","")</f>
        <v/>
      </c>
      <c r="AG1848" s="10" t="str">
        <f>IF(MATCH(C1848,C$1:C1848,0)=ROW(C1848),C1848&amp;";","")</f>
        <v/>
      </c>
      <c r="AH1848" s="10" t="str">
        <f ca="1">IF(MATCH(D1848,D$1:D1848,0)=ROW(D1848),D1848&amp;";","")</f>
        <v/>
      </c>
      <c r="AI1848" s="10" t="e">
        <f ca="1">IF(MATCH(E1848,E$1:E1848,0)=ROW(E1848),E1848&amp;";","")</f>
        <v>#VALUE!</v>
      </c>
    </row>
    <row r="1849" spans="1:35">
      <c r="A1849" s="10">
        <v>1828</v>
      </c>
      <c r="B1849" s="10" t="str">
        <f ca="1">'Application For TE&amp;GOTS'!X1890</f>
        <v/>
      </c>
      <c r="C1849" s="10">
        <f>'Application For TE&amp;GOTS'!$D1890</f>
        <v>0</v>
      </c>
      <c r="D1849" s="10" t="str" cm="1">
        <f t="array" aca="1" ref="D1849" ca="1">IFERROR(INDIRECT("'Application For TE&amp;GOTS'!L"&amp;'Application For TE&amp;GOTS'!S1890),"")</f>
        <v/>
      </c>
      <c r="E1849" s="10" t="e">
        <f ca="1">'Application For TE&amp;GOTS'!AF1890</f>
        <v>#VALUE!</v>
      </c>
      <c r="F1849" s="10" t="str">
        <f ca="1">IFERROR(LEFT('Application For TE&amp;GOTS'!AH1890,LEN('Application For TE&amp;GOTS'!AH1890)-2),"")</f>
        <v/>
      </c>
      <c r="G1849" s="10" t="e">
        <f ca="1">'Application For TE&amp;GOTS'!AI1890</f>
        <v>#VALUE!</v>
      </c>
      <c r="AF1849" s="10" t="str">
        <f ca="1">IF(MATCH(B1849,B$1:B1849,0)=ROW(B1849),B1849&amp;";","")</f>
        <v/>
      </c>
      <c r="AG1849" s="10" t="str">
        <f>IF(MATCH(C1849,C$1:C1849,0)=ROW(C1849),C1849&amp;";","")</f>
        <v/>
      </c>
      <c r="AH1849" s="10" t="str">
        <f ca="1">IF(MATCH(D1849,D$1:D1849,0)=ROW(D1849),D1849&amp;";","")</f>
        <v/>
      </c>
      <c r="AI1849" s="10" t="e">
        <f ca="1">IF(MATCH(E1849,E$1:E1849,0)=ROW(E1849),E1849&amp;";","")</f>
        <v>#VALUE!</v>
      </c>
    </row>
    <row r="1850" spans="1:35">
      <c r="A1850" s="10">
        <v>1829</v>
      </c>
      <c r="B1850" s="10" t="str">
        <f ca="1">'Application For TE&amp;GOTS'!X1891</f>
        <v/>
      </c>
      <c r="C1850" s="10">
        <f>'Application For TE&amp;GOTS'!$D1891</f>
        <v>0</v>
      </c>
      <c r="D1850" s="10" t="str" cm="1">
        <f t="array" aca="1" ref="D1850" ca="1">IFERROR(INDIRECT("'Application For TE&amp;GOTS'!L"&amp;'Application For TE&amp;GOTS'!S1891),"")</f>
        <v/>
      </c>
      <c r="E1850" s="10" t="e">
        <f ca="1">'Application For TE&amp;GOTS'!AF1891</f>
        <v>#VALUE!</v>
      </c>
      <c r="F1850" s="10" t="str">
        <f ca="1">IFERROR(LEFT('Application For TE&amp;GOTS'!AH1891,LEN('Application For TE&amp;GOTS'!AH1891)-2),"")</f>
        <v/>
      </c>
      <c r="G1850" s="10" t="e">
        <f ca="1">'Application For TE&amp;GOTS'!AI1891</f>
        <v>#VALUE!</v>
      </c>
      <c r="AF1850" s="10" t="str">
        <f ca="1">IF(MATCH(B1850,B$1:B1850,0)=ROW(B1850),B1850&amp;";","")</f>
        <v/>
      </c>
      <c r="AG1850" s="10" t="str">
        <f>IF(MATCH(C1850,C$1:C1850,0)=ROW(C1850),C1850&amp;";","")</f>
        <v/>
      </c>
      <c r="AH1850" s="10" t="str">
        <f ca="1">IF(MATCH(D1850,D$1:D1850,0)=ROW(D1850),D1850&amp;";","")</f>
        <v/>
      </c>
      <c r="AI1850" s="10" t="e">
        <f ca="1">IF(MATCH(E1850,E$1:E1850,0)=ROW(E1850),E1850&amp;";","")</f>
        <v>#VALUE!</v>
      </c>
    </row>
    <row r="1851" spans="1:35">
      <c r="A1851" s="10">
        <v>1830</v>
      </c>
      <c r="B1851" s="10" t="str">
        <f ca="1">'Application For TE&amp;GOTS'!X1892</f>
        <v/>
      </c>
      <c r="C1851" s="10">
        <f>'Application For TE&amp;GOTS'!$D1892</f>
        <v>0</v>
      </c>
      <c r="D1851" s="10" t="str" cm="1">
        <f t="array" aca="1" ref="D1851" ca="1">IFERROR(INDIRECT("'Application For TE&amp;GOTS'!L"&amp;'Application For TE&amp;GOTS'!S1892),"")</f>
        <v/>
      </c>
      <c r="E1851" s="10" t="e">
        <f ca="1">'Application For TE&amp;GOTS'!AF1892</f>
        <v>#VALUE!</v>
      </c>
      <c r="F1851" s="10" t="str">
        <f ca="1">IFERROR(LEFT('Application For TE&amp;GOTS'!AH1892,LEN('Application For TE&amp;GOTS'!AH1892)-2),"")</f>
        <v/>
      </c>
      <c r="G1851" s="10" t="e">
        <f ca="1">'Application For TE&amp;GOTS'!AI1892</f>
        <v>#VALUE!</v>
      </c>
      <c r="AF1851" s="10" t="str">
        <f ca="1">IF(MATCH(B1851,B$1:B1851,0)=ROW(B1851),B1851&amp;";","")</f>
        <v/>
      </c>
      <c r="AG1851" s="10" t="str">
        <f>IF(MATCH(C1851,C$1:C1851,0)=ROW(C1851),C1851&amp;";","")</f>
        <v/>
      </c>
      <c r="AH1851" s="10" t="str">
        <f ca="1">IF(MATCH(D1851,D$1:D1851,0)=ROW(D1851),D1851&amp;";","")</f>
        <v/>
      </c>
      <c r="AI1851" s="10" t="e">
        <f ca="1">IF(MATCH(E1851,E$1:E1851,0)=ROW(E1851),E1851&amp;";","")</f>
        <v>#VALUE!</v>
      </c>
    </row>
    <row r="1852" spans="1:35">
      <c r="A1852" s="10">
        <v>1831</v>
      </c>
      <c r="B1852" s="10" t="str">
        <f ca="1">'Application For TE&amp;GOTS'!X1893</f>
        <v/>
      </c>
      <c r="C1852" s="10">
        <f>'Application For TE&amp;GOTS'!$D1893</f>
        <v>0</v>
      </c>
      <c r="D1852" s="10" t="str" cm="1">
        <f t="array" aca="1" ref="D1852" ca="1">IFERROR(INDIRECT("'Application For TE&amp;GOTS'!L"&amp;'Application For TE&amp;GOTS'!S1893),"")</f>
        <v/>
      </c>
      <c r="E1852" s="10" t="e">
        <f ca="1">'Application For TE&amp;GOTS'!AF1893</f>
        <v>#VALUE!</v>
      </c>
      <c r="F1852" s="10" t="str">
        <f ca="1">IFERROR(LEFT('Application For TE&amp;GOTS'!AH1893,LEN('Application For TE&amp;GOTS'!AH1893)-2),"")</f>
        <v/>
      </c>
      <c r="G1852" s="10" t="e">
        <f ca="1">'Application For TE&amp;GOTS'!AI1893</f>
        <v>#VALUE!</v>
      </c>
      <c r="AF1852" s="10" t="str">
        <f ca="1">IF(MATCH(B1852,B$1:B1852,0)=ROW(B1852),B1852&amp;";","")</f>
        <v/>
      </c>
      <c r="AG1852" s="10" t="str">
        <f>IF(MATCH(C1852,C$1:C1852,0)=ROW(C1852),C1852&amp;";","")</f>
        <v/>
      </c>
      <c r="AH1852" s="10" t="str">
        <f ca="1">IF(MATCH(D1852,D$1:D1852,0)=ROW(D1852),D1852&amp;";","")</f>
        <v/>
      </c>
      <c r="AI1852" s="10" t="e">
        <f ca="1">IF(MATCH(E1852,E$1:E1852,0)=ROW(E1852),E1852&amp;";","")</f>
        <v>#VALUE!</v>
      </c>
    </row>
    <row r="1853" spans="1:35">
      <c r="A1853" s="10">
        <v>1832</v>
      </c>
      <c r="B1853" s="10" t="str">
        <f ca="1">'Application For TE&amp;GOTS'!X1894</f>
        <v/>
      </c>
      <c r="C1853" s="10">
        <f>'Application For TE&amp;GOTS'!$D1894</f>
        <v>0</v>
      </c>
      <c r="D1853" s="10" t="str" cm="1">
        <f t="array" aca="1" ref="D1853" ca="1">IFERROR(INDIRECT("'Application For TE&amp;GOTS'!L"&amp;'Application For TE&amp;GOTS'!S1894),"")</f>
        <v/>
      </c>
      <c r="E1853" s="10" t="e">
        <f ca="1">'Application For TE&amp;GOTS'!AF1894</f>
        <v>#VALUE!</v>
      </c>
      <c r="F1853" s="10" t="str">
        <f ca="1">IFERROR(LEFT('Application For TE&amp;GOTS'!AH1894,LEN('Application For TE&amp;GOTS'!AH1894)-2),"")</f>
        <v/>
      </c>
      <c r="G1853" s="10" t="e">
        <f ca="1">'Application For TE&amp;GOTS'!AI1894</f>
        <v>#VALUE!</v>
      </c>
      <c r="AF1853" s="10" t="str">
        <f ca="1">IF(MATCH(B1853,B$1:B1853,0)=ROW(B1853),B1853&amp;";","")</f>
        <v/>
      </c>
      <c r="AG1853" s="10" t="str">
        <f>IF(MATCH(C1853,C$1:C1853,0)=ROW(C1853),C1853&amp;";","")</f>
        <v/>
      </c>
      <c r="AH1853" s="10" t="str">
        <f ca="1">IF(MATCH(D1853,D$1:D1853,0)=ROW(D1853),D1853&amp;";","")</f>
        <v/>
      </c>
      <c r="AI1853" s="10" t="e">
        <f ca="1">IF(MATCH(E1853,E$1:E1853,0)=ROW(E1853),E1853&amp;";","")</f>
        <v>#VALUE!</v>
      </c>
    </row>
    <row r="1854" spans="1:35">
      <c r="A1854" s="10">
        <v>1833</v>
      </c>
      <c r="B1854" s="10" t="str">
        <f ca="1">'Application For TE&amp;GOTS'!X1895</f>
        <v/>
      </c>
      <c r="C1854" s="10">
        <f>'Application For TE&amp;GOTS'!$D1895</f>
        <v>0</v>
      </c>
      <c r="D1854" s="10" t="str" cm="1">
        <f t="array" aca="1" ref="D1854" ca="1">IFERROR(INDIRECT("'Application For TE&amp;GOTS'!L"&amp;'Application For TE&amp;GOTS'!S1895),"")</f>
        <v/>
      </c>
      <c r="E1854" s="10" t="e">
        <f ca="1">'Application For TE&amp;GOTS'!AF1895</f>
        <v>#VALUE!</v>
      </c>
      <c r="F1854" s="10" t="str">
        <f ca="1">IFERROR(LEFT('Application For TE&amp;GOTS'!AH1895,LEN('Application For TE&amp;GOTS'!AH1895)-2),"")</f>
        <v/>
      </c>
      <c r="G1854" s="10" t="e">
        <f ca="1">'Application For TE&amp;GOTS'!AI1895</f>
        <v>#VALUE!</v>
      </c>
      <c r="AF1854" s="10" t="str">
        <f ca="1">IF(MATCH(B1854,B$1:B1854,0)=ROW(B1854),B1854&amp;";","")</f>
        <v/>
      </c>
      <c r="AG1854" s="10" t="str">
        <f>IF(MATCH(C1854,C$1:C1854,0)=ROW(C1854),C1854&amp;";","")</f>
        <v/>
      </c>
      <c r="AH1854" s="10" t="str">
        <f ca="1">IF(MATCH(D1854,D$1:D1854,0)=ROW(D1854),D1854&amp;";","")</f>
        <v/>
      </c>
      <c r="AI1854" s="10" t="e">
        <f ca="1">IF(MATCH(E1854,E$1:E1854,0)=ROW(E1854),E1854&amp;";","")</f>
        <v>#VALUE!</v>
      </c>
    </row>
    <row r="1855" spans="1:35">
      <c r="A1855" s="10">
        <v>1834</v>
      </c>
      <c r="B1855" s="10" t="str">
        <f ca="1">'Application For TE&amp;GOTS'!X1896</f>
        <v/>
      </c>
      <c r="C1855" s="10">
        <f>'Application For TE&amp;GOTS'!$D1896</f>
        <v>0</v>
      </c>
      <c r="D1855" s="10" t="str" cm="1">
        <f t="array" aca="1" ref="D1855" ca="1">IFERROR(INDIRECT("'Application For TE&amp;GOTS'!L"&amp;'Application For TE&amp;GOTS'!S1896),"")</f>
        <v/>
      </c>
      <c r="E1855" s="10" t="e">
        <f ca="1">'Application For TE&amp;GOTS'!AF1896</f>
        <v>#VALUE!</v>
      </c>
      <c r="F1855" s="10" t="str">
        <f ca="1">IFERROR(LEFT('Application For TE&amp;GOTS'!AH1896,LEN('Application For TE&amp;GOTS'!AH1896)-2),"")</f>
        <v/>
      </c>
      <c r="G1855" s="10" t="e">
        <f ca="1">'Application For TE&amp;GOTS'!AI1896</f>
        <v>#VALUE!</v>
      </c>
      <c r="AF1855" s="10" t="str">
        <f ca="1">IF(MATCH(B1855,B$1:B1855,0)=ROW(B1855),B1855&amp;";","")</f>
        <v/>
      </c>
      <c r="AG1855" s="10" t="str">
        <f>IF(MATCH(C1855,C$1:C1855,0)=ROW(C1855),C1855&amp;";","")</f>
        <v/>
      </c>
      <c r="AH1855" s="10" t="str">
        <f ca="1">IF(MATCH(D1855,D$1:D1855,0)=ROW(D1855),D1855&amp;";","")</f>
        <v/>
      </c>
      <c r="AI1855" s="10" t="e">
        <f ca="1">IF(MATCH(E1855,E$1:E1855,0)=ROW(E1855),E1855&amp;";","")</f>
        <v>#VALUE!</v>
      </c>
    </row>
    <row r="1856" spans="1:35">
      <c r="A1856" s="10">
        <v>1835</v>
      </c>
      <c r="B1856" s="10" t="str">
        <f ca="1">'Application For TE&amp;GOTS'!X1897</f>
        <v/>
      </c>
      <c r="C1856" s="10">
        <f>'Application For TE&amp;GOTS'!$D1897</f>
        <v>0</v>
      </c>
      <c r="D1856" s="10" t="str" cm="1">
        <f t="array" aca="1" ref="D1856" ca="1">IFERROR(INDIRECT("'Application For TE&amp;GOTS'!L"&amp;'Application For TE&amp;GOTS'!S1897),"")</f>
        <v/>
      </c>
      <c r="E1856" s="10" t="e">
        <f ca="1">'Application For TE&amp;GOTS'!AF1897</f>
        <v>#VALUE!</v>
      </c>
      <c r="F1856" s="10" t="str">
        <f ca="1">IFERROR(LEFT('Application For TE&amp;GOTS'!AH1897,LEN('Application For TE&amp;GOTS'!AH1897)-2),"")</f>
        <v/>
      </c>
      <c r="G1856" s="10" t="e">
        <f ca="1">'Application For TE&amp;GOTS'!AI1897</f>
        <v>#VALUE!</v>
      </c>
      <c r="AF1856" s="10" t="str">
        <f ca="1">IF(MATCH(B1856,B$1:B1856,0)=ROW(B1856),B1856&amp;";","")</f>
        <v/>
      </c>
      <c r="AG1856" s="10" t="str">
        <f>IF(MATCH(C1856,C$1:C1856,0)=ROW(C1856),C1856&amp;";","")</f>
        <v/>
      </c>
      <c r="AH1856" s="10" t="str">
        <f ca="1">IF(MATCH(D1856,D$1:D1856,0)=ROW(D1856),D1856&amp;";","")</f>
        <v/>
      </c>
      <c r="AI1856" s="10" t="e">
        <f ca="1">IF(MATCH(E1856,E$1:E1856,0)=ROW(E1856),E1856&amp;";","")</f>
        <v>#VALUE!</v>
      </c>
    </row>
    <row r="1857" spans="1:35">
      <c r="A1857" s="10">
        <v>1836</v>
      </c>
      <c r="B1857" s="10" t="str">
        <f ca="1">'Application For TE&amp;GOTS'!X1898</f>
        <v/>
      </c>
      <c r="C1857" s="10">
        <f>'Application For TE&amp;GOTS'!$D1898</f>
        <v>0</v>
      </c>
      <c r="D1857" s="10" t="str" cm="1">
        <f t="array" aca="1" ref="D1857" ca="1">IFERROR(INDIRECT("'Application For TE&amp;GOTS'!L"&amp;'Application For TE&amp;GOTS'!S1898),"")</f>
        <v/>
      </c>
      <c r="E1857" s="10" t="e">
        <f ca="1">'Application For TE&amp;GOTS'!AF1898</f>
        <v>#VALUE!</v>
      </c>
      <c r="F1857" s="10" t="str">
        <f ca="1">IFERROR(LEFT('Application For TE&amp;GOTS'!AH1898,LEN('Application For TE&amp;GOTS'!AH1898)-2),"")</f>
        <v/>
      </c>
      <c r="G1857" s="10" t="e">
        <f ca="1">'Application For TE&amp;GOTS'!AI1898</f>
        <v>#VALUE!</v>
      </c>
      <c r="AF1857" s="10" t="str">
        <f ca="1">IF(MATCH(B1857,B$1:B1857,0)=ROW(B1857),B1857&amp;";","")</f>
        <v/>
      </c>
      <c r="AG1857" s="10" t="str">
        <f>IF(MATCH(C1857,C$1:C1857,0)=ROW(C1857),C1857&amp;";","")</f>
        <v/>
      </c>
      <c r="AH1857" s="10" t="str">
        <f ca="1">IF(MATCH(D1857,D$1:D1857,0)=ROW(D1857),D1857&amp;";","")</f>
        <v/>
      </c>
      <c r="AI1857" s="10" t="e">
        <f ca="1">IF(MATCH(E1857,E$1:E1857,0)=ROW(E1857),E1857&amp;";","")</f>
        <v>#VALUE!</v>
      </c>
    </row>
    <row r="1858" spans="1:35">
      <c r="A1858" s="10">
        <v>1837</v>
      </c>
      <c r="B1858" s="10" t="str">
        <f ca="1">'Application For TE&amp;GOTS'!X1899</f>
        <v/>
      </c>
      <c r="C1858" s="10">
        <f>'Application For TE&amp;GOTS'!$D1899</f>
        <v>0</v>
      </c>
      <c r="D1858" s="10" t="str" cm="1">
        <f t="array" aca="1" ref="D1858" ca="1">IFERROR(INDIRECT("'Application For TE&amp;GOTS'!L"&amp;'Application For TE&amp;GOTS'!S1899),"")</f>
        <v/>
      </c>
      <c r="E1858" s="10" t="e">
        <f ca="1">'Application For TE&amp;GOTS'!AF1899</f>
        <v>#VALUE!</v>
      </c>
      <c r="F1858" s="10" t="str">
        <f ca="1">IFERROR(LEFT('Application For TE&amp;GOTS'!AH1899,LEN('Application For TE&amp;GOTS'!AH1899)-2),"")</f>
        <v/>
      </c>
      <c r="G1858" s="10" t="e">
        <f ca="1">'Application For TE&amp;GOTS'!AI1899</f>
        <v>#VALUE!</v>
      </c>
      <c r="AF1858" s="10" t="str">
        <f ca="1">IF(MATCH(B1858,B$1:B1858,0)=ROW(B1858),B1858&amp;";","")</f>
        <v/>
      </c>
      <c r="AG1858" s="10" t="str">
        <f>IF(MATCH(C1858,C$1:C1858,0)=ROW(C1858),C1858&amp;";","")</f>
        <v/>
      </c>
      <c r="AH1858" s="10" t="str">
        <f ca="1">IF(MATCH(D1858,D$1:D1858,0)=ROW(D1858),D1858&amp;";","")</f>
        <v/>
      </c>
      <c r="AI1858" s="10" t="e">
        <f ca="1">IF(MATCH(E1858,E$1:E1858,0)=ROW(E1858),E1858&amp;";","")</f>
        <v>#VALUE!</v>
      </c>
    </row>
    <row r="1859" spans="1:35">
      <c r="A1859" s="10">
        <v>1838</v>
      </c>
      <c r="B1859" s="10" t="str">
        <f ca="1">'Application For TE&amp;GOTS'!X1900</f>
        <v/>
      </c>
      <c r="C1859" s="10">
        <f>'Application For TE&amp;GOTS'!$D1900</f>
        <v>0</v>
      </c>
      <c r="D1859" s="10" t="str" cm="1">
        <f t="array" aca="1" ref="D1859" ca="1">IFERROR(INDIRECT("'Application For TE&amp;GOTS'!L"&amp;'Application For TE&amp;GOTS'!S1900),"")</f>
        <v/>
      </c>
      <c r="E1859" s="10" t="e">
        <f ca="1">'Application For TE&amp;GOTS'!AF1900</f>
        <v>#VALUE!</v>
      </c>
      <c r="F1859" s="10" t="str">
        <f ca="1">IFERROR(LEFT('Application For TE&amp;GOTS'!AH1900,LEN('Application For TE&amp;GOTS'!AH1900)-2),"")</f>
        <v/>
      </c>
      <c r="G1859" s="10" t="e">
        <f ca="1">'Application For TE&amp;GOTS'!AI1900</f>
        <v>#VALUE!</v>
      </c>
      <c r="AF1859" s="10" t="str">
        <f ca="1">IF(MATCH(B1859,B$1:B1859,0)=ROW(B1859),B1859&amp;";","")</f>
        <v/>
      </c>
      <c r="AG1859" s="10" t="str">
        <f>IF(MATCH(C1859,C$1:C1859,0)=ROW(C1859),C1859&amp;";","")</f>
        <v/>
      </c>
      <c r="AH1859" s="10" t="str">
        <f ca="1">IF(MATCH(D1859,D$1:D1859,0)=ROW(D1859),D1859&amp;";","")</f>
        <v/>
      </c>
      <c r="AI1859" s="10" t="e">
        <f ca="1">IF(MATCH(E1859,E$1:E1859,0)=ROW(E1859),E1859&amp;";","")</f>
        <v>#VALUE!</v>
      </c>
    </row>
    <row r="1860" spans="1:35">
      <c r="A1860" s="10">
        <v>1839</v>
      </c>
      <c r="B1860" s="10" t="str">
        <f ca="1">'Application For TE&amp;GOTS'!X1901</f>
        <v/>
      </c>
      <c r="C1860" s="10">
        <f>'Application For TE&amp;GOTS'!$D1901</f>
        <v>0</v>
      </c>
      <c r="D1860" s="10" t="str" cm="1">
        <f t="array" aca="1" ref="D1860" ca="1">IFERROR(INDIRECT("'Application For TE&amp;GOTS'!L"&amp;'Application For TE&amp;GOTS'!S1901),"")</f>
        <v/>
      </c>
      <c r="E1860" s="10" t="e">
        <f ca="1">'Application For TE&amp;GOTS'!AF1901</f>
        <v>#VALUE!</v>
      </c>
      <c r="F1860" s="10" t="str">
        <f ca="1">IFERROR(LEFT('Application For TE&amp;GOTS'!AH1901,LEN('Application For TE&amp;GOTS'!AH1901)-2),"")</f>
        <v/>
      </c>
      <c r="G1860" s="10" t="e">
        <f ca="1">'Application For TE&amp;GOTS'!AI1901</f>
        <v>#VALUE!</v>
      </c>
      <c r="AF1860" s="10" t="str">
        <f ca="1">IF(MATCH(B1860,B$1:B1860,0)=ROW(B1860),B1860&amp;";","")</f>
        <v/>
      </c>
      <c r="AG1860" s="10" t="str">
        <f>IF(MATCH(C1860,C$1:C1860,0)=ROW(C1860),C1860&amp;";","")</f>
        <v/>
      </c>
      <c r="AH1860" s="10" t="str">
        <f ca="1">IF(MATCH(D1860,D$1:D1860,0)=ROW(D1860),D1860&amp;";","")</f>
        <v/>
      </c>
      <c r="AI1860" s="10" t="e">
        <f ca="1">IF(MATCH(E1860,E$1:E1860,0)=ROW(E1860),E1860&amp;";","")</f>
        <v>#VALUE!</v>
      </c>
    </row>
    <row r="1861" spans="1:35">
      <c r="A1861" s="10">
        <v>1840</v>
      </c>
      <c r="B1861" s="10" t="str">
        <f ca="1">'Application For TE&amp;GOTS'!X1902</f>
        <v/>
      </c>
      <c r="C1861" s="10">
        <f>'Application For TE&amp;GOTS'!$D1902</f>
        <v>0</v>
      </c>
      <c r="D1861" s="10" t="str" cm="1">
        <f t="array" aca="1" ref="D1861" ca="1">IFERROR(INDIRECT("'Application For TE&amp;GOTS'!L"&amp;'Application For TE&amp;GOTS'!S1902),"")</f>
        <v/>
      </c>
      <c r="E1861" s="10" t="e">
        <f ca="1">'Application For TE&amp;GOTS'!AF1902</f>
        <v>#VALUE!</v>
      </c>
      <c r="F1861" s="10" t="str">
        <f ca="1">IFERROR(LEFT('Application For TE&amp;GOTS'!AH1902,LEN('Application For TE&amp;GOTS'!AH1902)-2),"")</f>
        <v/>
      </c>
      <c r="G1861" s="10" t="e">
        <f ca="1">'Application For TE&amp;GOTS'!AI1902</f>
        <v>#VALUE!</v>
      </c>
      <c r="AF1861" s="10" t="str">
        <f ca="1">IF(MATCH(B1861,B$1:B1861,0)=ROW(B1861),B1861&amp;";","")</f>
        <v/>
      </c>
      <c r="AG1861" s="10" t="str">
        <f>IF(MATCH(C1861,C$1:C1861,0)=ROW(C1861),C1861&amp;";","")</f>
        <v/>
      </c>
      <c r="AH1861" s="10" t="str">
        <f ca="1">IF(MATCH(D1861,D$1:D1861,0)=ROW(D1861),D1861&amp;";","")</f>
        <v/>
      </c>
      <c r="AI1861" s="10" t="e">
        <f ca="1">IF(MATCH(E1861,E$1:E1861,0)=ROW(E1861),E1861&amp;";","")</f>
        <v>#VALUE!</v>
      </c>
    </row>
    <row r="1862" spans="1:35">
      <c r="A1862" s="10">
        <v>1841</v>
      </c>
      <c r="B1862" s="10" t="str">
        <f ca="1">'Application For TE&amp;GOTS'!X1903</f>
        <v/>
      </c>
      <c r="C1862" s="10">
        <f>'Application For TE&amp;GOTS'!$D1903</f>
        <v>0</v>
      </c>
      <c r="D1862" s="10" t="str" cm="1">
        <f t="array" aca="1" ref="D1862" ca="1">IFERROR(INDIRECT("'Application For TE&amp;GOTS'!L"&amp;'Application For TE&amp;GOTS'!S1903),"")</f>
        <v/>
      </c>
      <c r="E1862" s="10" t="e">
        <f ca="1">'Application For TE&amp;GOTS'!AF1903</f>
        <v>#VALUE!</v>
      </c>
      <c r="F1862" s="10" t="str">
        <f ca="1">IFERROR(LEFT('Application For TE&amp;GOTS'!AH1903,LEN('Application For TE&amp;GOTS'!AH1903)-2),"")</f>
        <v/>
      </c>
      <c r="G1862" s="10" t="e">
        <f ca="1">'Application For TE&amp;GOTS'!AI1903</f>
        <v>#VALUE!</v>
      </c>
      <c r="AF1862" s="10" t="str">
        <f ca="1">IF(MATCH(B1862,B$1:B1862,0)=ROW(B1862),B1862&amp;";","")</f>
        <v/>
      </c>
      <c r="AG1862" s="10" t="str">
        <f>IF(MATCH(C1862,C$1:C1862,0)=ROW(C1862),C1862&amp;";","")</f>
        <v/>
      </c>
      <c r="AH1862" s="10" t="str">
        <f ca="1">IF(MATCH(D1862,D$1:D1862,0)=ROW(D1862),D1862&amp;";","")</f>
        <v/>
      </c>
      <c r="AI1862" s="10" t="e">
        <f ca="1">IF(MATCH(E1862,E$1:E1862,0)=ROW(E1862),E1862&amp;";","")</f>
        <v>#VALUE!</v>
      </c>
    </row>
    <row r="1863" spans="1:35">
      <c r="A1863" s="10">
        <v>1842</v>
      </c>
      <c r="B1863" s="10" t="str">
        <f ca="1">'Application For TE&amp;GOTS'!X1904</f>
        <v/>
      </c>
      <c r="C1863" s="10">
        <f>'Application For TE&amp;GOTS'!$D1904</f>
        <v>0</v>
      </c>
      <c r="D1863" s="10" t="str" cm="1">
        <f t="array" aca="1" ref="D1863" ca="1">IFERROR(INDIRECT("'Application For TE&amp;GOTS'!L"&amp;'Application For TE&amp;GOTS'!S1904),"")</f>
        <v/>
      </c>
      <c r="E1863" s="10" t="e">
        <f ca="1">'Application For TE&amp;GOTS'!AF1904</f>
        <v>#VALUE!</v>
      </c>
      <c r="F1863" s="10" t="str">
        <f ca="1">IFERROR(LEFT('Application For TE&amp;GOTS'!AH1904,LEN('Application For TE&amp;GOTS'!AH1904)-2),"")</f>
        <v/>
      </c>
      <c r="G1863" s="10" t="e">
        <f ca="1">'Application For TE&amp;GOTS'!AI1904</f>
        <v>#VALUE!</v>
      </c>
      <c r="AF1863" s="10" t="str">
        <f ca="1">IF(MATCH(B1863,B$1:B1863,0)=ROW(B1863),B1863&amp;";","")</f>
        <v/>
      </c>
      <c r="AG1863" s="10" t="str">
        <f>IF(MATCH(C1863,C$1:C1863,0)=ROW(C1863),C1863&amp;";","")</f>
        <v/>
      </c>
      <c r="AH1863" s="10" t="str">
        <f ca="1">IF(MATCH(D1863,D$1:D1863,0)=ROW(D1863),D1863&amp;";","")</f>
        <v/>
      </c>
      <c r="AI1863" s="10" t="e">
        <f ca="1">IF(MATCH(E1863,E$1:E1863,0)=ROW(E1863),E1863&amp;";","")</f>
        <v>#VALUE!</v>
      </c>
    </row>
    <row r="1864" spans="1:35">
      <c r="A1864" s="10">
        <v>1843</v>
      </c>
      <c r="B1864" s="10" t="str">
        <f ca="1">'Application For TE&amp;GOTS'!X1905</f>
        <v/>
      </c>
      <c r="C1864" s="10">
        <f>'Application For TE&amp;GOTS'!$D1905</f>
        <v>0</v>
      </c>
      <c r="D1864" s="10" t="str" cm="1">
        <f t="array" aca="1" ref="D1864" ca="1">IFERROR(INDIRECT("'Application For TE&amp;GOTS'!L"&amp;'Application For TE&amp;GOTS'!S1905),"")</f>
        <v/>
      </c>
      <c r="E1864" s="10" t="e">
        <f ca="1">'Application For TE&amp;GOTS'!AF1905</f>
        <v>#VALUE!</v>
      </c>
      <c r="F1864" s="10" t="str">
        <f ca="1">IFERROR(LEFT('Application For TE&amp;GOTS'!AH1905,LEN('Application For TE&amp;GOTS'!AH1905)-2),"")</f>
        <v/>
      </c>
      <c r="G1864" s="10" t="e">
        <f ca="1">'Application For TE&amp;GOTS'!AI1905</f>
        <v>#VALUE!</v>
      </c>
      <c r="AF1864" s="10" t="str">
        <f ca="1">IF(MATCH(B1864,B$1:B1864,0)=ROW(B1864),B1864&amp;";","")</f>
        <v/>
      </c>
      <c r="AG1864" s="10" t="str">
        <f>IF(MATCH(C1864,C$1:C1864,0)=ROW(C1864),C1864&amp;";","")</f>
        <v/>
      </c>
      <c r="AH1864" s="10" t="str">
        <f ca="1">IF(MATCH(D1864,D$1:D1864,0)=ROW(D1864),D1864&amp;";","")</f>
        <v/>
      </c>
      <c r="AI1864" s="10" t="e">
        <f ca="1">IF(MATCH(E1864,E$1:E1864,0)=ROW(E1864),E1864&amp;";","")</f>
        <v>#VALUE!</v>
      </c>
    </row>
    <row r="1865" spans="1:35">
      <c r="A1865" s="10">
        <v>1844</v>
      </c>
      <c r="B1865" s="10" t="str">
        <f ca="1">'Application For TE&amp;GOTS'!X1906</f>
        <v/>
      </c>
      <c r="C1865" s="10">
        <f>'Application For TE&amp;GOTS'!$D1906</f>
        <v>0</v>
      </c>
      <c r="D1865" s="10" t="str" cm="1">
        <f t="array" aca="1" ref="D1865" ca="1">IFERROR(INDIRECT("'Application For TE&amp;GOTS'!L"&amp;'Application For TE&amp;GOTS'!S1906),"")</f>
        <v/>
      </c>
      <c r="E1865" s="10" t="e">
        <f ca="1">'Application For TE&amp;GOTS'!AF1906</f>
        <v>#VALUE!</v>
      </c>
      <c r="F1865" s="10" t="str">
        <f ca="1">IFERROR(LEFT('Application For TE&amp;GOTS'!AH1906,LEN('Application For TE&amp;GOTS'!AH1906)-2),"")</f>
        <v/>
      </c>
      <c r="G1865" s="10" t="e">
        <f ca="1">'Application For TE&amp;GOTS'!AI1906</f>
        <v>#VALUE!</v>
      </c>
      <c r="AF1865" s="10" t="str">
        <f ca="1">IF(MATCH(B1865,B$1:B1865,0)=ROW(B1865),B1865&amp;";","")</f>
        <v/>
      </c>
      <c r="AG1865" s="10" t="str">
        <f>IF(MATCH(C1865,C$1:C1865,0)=ROW(C1865),C1865&amp;";","")</f>
        <v/>
      </c>
      <c r="AH1865" s="10" t="str">
        <f ca="1">IF(MATCH(D1865,D$1:D1865,0)=ROW(D1865),D1865&amp;";","")</f>
        <v/>
      </c>
      <c r="AI1865" s="10" t="e">
        <f ca="1">IF(MATCH(E1865,E$1:E1865,0)=ROW(E1865),E1865&amp;";","")</f>
        <v>#VALUE!</v>
      </c>
    </row>
    <row r="1866" spans="1:35">
      <c r="A1866" s="10">
        <v>1845</v>
      </c>
      <c r="B1866" s="10" t="str">
        <f ca="1">'Application For TE&amp;GOTS'!X1907</f>
        <v/>
      </c>
      <c r="C1866" s="10">
        <f>'Application For TE&amp;GOTS'!$D1907</f>
        <v>0</v>
      </c>
      <c r="D1866" s="10" t="str" cm="1">
        <f t="array" aca="1" ref="D1866" ca="1">IFERROR(INDIRECT("'Application For TE&amp;GOTS'!L"&amp;'Application For TE&amp;GOTS'!S1907),"")</f>
        <v/>
      </c>
      <c r="E1866" s="10" t="e">
        <f ca="1">'Application For TE&amp;GOTS'!AF1907</f>
        <v>#VALUE!</v>
      </c>
      <c r="F1866" s="10" t="str">
        <f ca="1">IFERROR(LEFT('Application For TE&amp;GOTS'!AH1907,LEN('Application For TE&amp;GOTS'!AH1907)-2),"")</f>
        <v/>
      </c>
      <c r="G1866" s="10" t="e">
        <f ca="1">'Application For TE&amp;GOTS'!AI1907</f>
        <v>#VALUE!</v>
      </c>
      <c r="AF1866" s="10" t="str">
        <f ca="1">IF(MATCH(B1866,B$1:B1866,0)=ROW(B1866),B1866&amp;";","")</f>
        <v/>
      </c>
      <c r="AG1866" s="10" t="str">
        <f>IF(MATCH(C1866,C$1:C1866,0)=ROW(C1866),C1866&amp;";","")</f>
        <v/>
      </c>
      <c r="AH1866" s="10" t="str">
        <f ca="1">IF(MATCH(D1866,D$1:D1866,0)=ROW(D1866),D1866&amp;";","")</f>
        <v/>
      </c>
      <c r="AI1866" s="10" t="e">
        <f ca="1">IF(MATCH(E1866,E$1:E1866,0)=ROW(E1866),E1866&amp;";","")</f>
        <v>#VALUE!</v>
      </c>
    </row>
    <row r="1867" spans="1:35">
      <c r="A1867" s="10">
        <v>1846</v>
      </c>
      <c r="B1867" s="10" t="str">
        <f ca="1">'Application For TE&amp;GOTS'!X1908</f>
        <v/>
      </c>
      <c r="C1867" s="10">
        <f>'Application For TE&amp;GOTS'!$D1908</f>
        <v>0</v>
      </c>
      <c r="D1867" s="10" t="str" cm="1">
        <f t="array" aca="1" ref="D1867" ca="1">IFERROR(INDIRECT("'Application For TE&amp;GOTS'!L"&amp;'Application For TE&amp;GOTS'!S1908),"")</f>
        <v/>
      </c>
      <c r="E1867" s="10" t="e">
        <f ca="1">'Application For TE&amp;GOTS'!AF1908</f>
        <v>#VALUE!</v>
      </c>
      <c r="F1867" s="10" t="str">
        <f ca="1">IFERROR(LEFT('Application For TE&amp;GOTS'!AH1908,LEN('Application For TE&amp;GOTS'!AH1908)-2),"")</f>
        <v/>
      </c>
      <c r="G1867" s="10" t="e">
        <f ca="1">'Application For TE&amp;GOTS'!AI1908</f>
        <v>#VALUE!</v>
      </c>
      <c r="AF1867" s="10" t="str">
        <f ca="1">IF(MATCH(B1867,B$1:B1867,0)=ROW(B1867),B1867&amp;";","")</f>
        <v/>
      </c>
      <c r="AG1867" s="10" t="str">
        <f>IF(MATCH(C1867,C$1:C1867,0)=ROW(C1867),C1867&amp;";","")</f>
        <v/>
      </c>
      <c r="AH1867" s="10" t="str">
        <f ca="1">IF(MATCH(D1867,D$1:D1867,0)=ROW(D1867),D1867&amp;";","")</f>
        <v/>
      </c>
      <c r="AI1867" s="10" t="e">
        <f ca="1">IF(MATCH(E1867,E$1:E1867,0)=ROW(E1867),E1867&amp;";","")</f>
        <v>#VALUE!</v>
      </c>
    </row>
    <row r="1868" spans="1:35">
      <c r="A1868" s="10">
        <v>1847</v>
      </c>
      <c r="B1868" s="10" t="str">
        <f ca="1">'Application For TE&amp;GOTS'!X1909</f>
        <v/>
      </c>
      <c r="C1868" s="10">
        <f>'Application For TE&amp;GOTS'!$D1909</f>
        <v>0</v>
      </c>
      <c r="D1868" s="10" t="str" cm="1">
        <f t="array" aca="1" ref="D1868" ca="1">IFERROR(INDIRECT("'Application For TE&amp;GOTS'!L"&amp;'Application For TE&amp;GOTS'!S1909),"")</f>
        <v/>
      </c>
      <c r="E1868" s="10" t="e">
        <f ca="1">'Application For TE&amp;GOTS'!AF1909</f>
        <v>#VALUE!</v>
      </c>
      <c r="F1868" s="10" t="str">
        <f ca="1">IFERROR(LEFT('Application For TE&amp;GOTS'!AH1909,LEN('Application For TE&amp;GOTS'!AH1909)-2),"")</f>
        <v/>
      </c>
      <c r="G1868" s="10" t="e">
        <f ca="1">'Application For TE&amp;GOTS'!AI1909</f>
        <v>#VALUE!</v>
      </c>
      <c r="AF1868" s="10" t="str">
        <f ca="1">IF(MATCH(B1868,B$1:B1868,0)=ROW(B1868),B1868&amp;";","")</f>
        <v/>
      </c>
      <c r="AG1868" s="10" t="str">
        <f>IF(MATCH(C1868,C$1:C1868,0)=ROW(C1868),C1868&amp;";","")</f>
        <v/>
      </c>
      <c r="AH1868" s="10" t="str">
        <f ca="1">IF(MATCH(D1868,D$1:D1868,0)=ROW(D1868),D1868&amp;";","")</f>
        <v/>
      </c>
      <c r="AI1868" s="10" t="e">
        <f ca="1">IF(MATCH(E1868,E$1:E1868,0)=ROW(E1868),E1868&amp;";","")</f>
        <v>#VALUE!</v>
      </c>
    </row>
    <row r="1869" spans="1:35">
      <c r="A1869" s="10">
        <v>1848</v>
      </c>
      <c r="B1869" s="10" t="str">
        <f ca="1">'Application For TE&amp;GOTS'!X1910</f>
        <v/>
      </c>
      <c r="C1869" s="10">
        <f>'Application For TE&amp;GOTS'!$D1910</f>
        <v>0</v>
      </c>
      <c r="D1869" s="10" t="str" cm="1">
        <f t="array" aca="1" ref="D1869" ca="1">IFERROR(INDIRECT("'Application For TE&amp;GOTS'!L"&amp;'Application For TE&amp;GOTS'!S1910),"")</f>
        <v/>
      </c>
      <c r="E1869" s="10" t="e">
        <f ca="1">'Application For TE&amp;GOTS'!AF1910</f>
        <v>#VALUE!</v>
      </c>
      <c r="F1869" s="10" t="str">
        <f ca="1">IFERROR(LEFT('Application For TE&amp;GOTS'!AH1910,LEN('Application For TE&amp;GOTS'!AH1910)-2),"")</f>
        <v/>
      </c>
      <c r="G1869" s="10" t="e">
        <f ca="1">'Application For TE&amp;GOTS'!AI1910</f>
        <v>#VALUE!</v>
      </c>
      <c r="AF1869" s="10" t="str">
        <f ca="1">IF(MATCH(B1869,B$1:B1869,0)=ROW(B1869),B1869&amp;";","")</f>
        <v/>
      </c>
      <c r="AG1869" s="10" t="str">
        <f>IF(MATCH(C1869,C$1:C1869,0)=ROW(C1869),C1869&amp;";","")</f>
        <v/>
      </c>
      <c r="AH1869" s="10" t="str">
        <f ca="1">IF(MATCH(D1869,D$1:D1869,0)=ROW(D1869),D1869&amp;";","")</f>
        <v/>
      </c>
      <c r="AI1869" s="10" t="e">
        <f ca="1">IF(MATCH(E1869,E$1:E1869,0)=ROW(E1869),E1869&amp;";","")</f>
        <v>#VALUE!</v>
      </c>
    </row>
    <row r="1870" spans="1:35">
      <c r="A1870" s="10">
        <v>1849</v>
      </c>
      <c r="B1870" s="10" t="str">
        <f ca="1">'Application For TE&amp;GOTS'!X1911</f>
        <v/>
      </c>
      <c r="C1870" s="10">
        <f>'Application For TE&amp;GOTS'!$D1911</f>
        <v>0</v>
      </c>
      <c r="D1870" s="10" t="str" cm="1">
        <f t="array" aca="1" ref="D1870" ca="1">IFERROR(INDIRECT("'Application For TE&amp;GOTS'!L"&amp;'Application For TE&amp;GOTS'!S1911),"")</f>
        <v/>
      </c>
      <c r="E1870" s="10" t="e">
        <f ca="1">'Application For TE&amp;GOTS'!AF1911</f>
        <v>#VALUE!</v>
      </c>
      <c r="F1870" s="10" t="str">
        <f ca="1">IFERROR(LEFT('Application For TE&amp;GOTS'!AH1911,LEN('Application For TE&amp;GOTS'!AH1911)-2),"")</f>
        <v/>
      </c>
      <c r="G1870" s="10" t="e">
        <f ca="1">'Application For TE&amp;GOTS'!AI1911</f>
        <v>#VALUE!</v>
      </c>
      <c r="AF1870" s="10" t="str">
        <f ca="1">IF(MATCH(B1870,B$1:B1870,0)=ROW(B1870),B1870&amp;";","")</f>
        <v/>
      </c>
      <c r="AG1870" s="10" t="str">
        <f>IF(MATCH(C1870,C$1:C1870,0)=ROW(C1870),C1870&amp;";","")</f>
        <v/>
      </c>
      <c r="AH1870" s="10" t="str">
        <f ca="1">IF(MATCH(D1870,D$1:D1870,0)=ROW(D1870),D1870&amp;";","")</f>
        <v/>
      </c>
      <c r="AI1870" s="10" t="e">
        <f ca="1">IF(MATCH(E1870,E$1:E1870,0)=ROW(E1870),E1870&amp;";","")</f>
        <v>#VALUE!</v>
      </c>
    </row>
    <row r="1871" spans="1:35">
      <c r="A1871" s="10">
        <v>1850</v>
      </c>
      <c r="B1871" s="10" t="str">
        <f ca="1">'Application For TE&amp;GOTS'!X1912</f>
        <v/>
      </c>
      <c r="C1871" s="10">
        <f>'Application For TE&amp;GOTS'!$D1912</f>
        <v>0</v>
      </c>
      <c r="D1871" s="10" t="str" cm="1">
        <f t="array" aca="1" ref="D1871" ca="1">IFERROR(INDIRECT("'Application For TE&amp;GOTS'!L"&amp;'Application For TE&amp;GOTS'!S1912),"")</f>
        <v/>
      </c>
      <c r="E1871" s="10" t="e">
        <f ca="1">'Application For TE&amp;GOTS'!AF1912</f>
        <v>#VALUE!</v>
      </c>
      <c r="F1871" s="10" t="str">
        <f ca="1">IFERROR(LEFT('Application For TE&amp;GOTS'!AH1912,LEN('Application For TE&amp;GOTS'!AH1912)-2),"")</f>
        <v/>
      </c>
      <c r="G1871" s="10" t="e">
        <f ca="1">'Application For TE&amp;GOTS'!AI1912</f>
        <v>#VALUE!</v>
      </c>
      <c r="AF1871" s="10" t="str">
        <f ca="1">IF(MATCH(B1871,B$1:B1871,0)=ROW(B1871),B1871&amp;";","")</f>
        <v/>
      </c>
      <c r="AG1871" s="10" t="str">
        <f>IF(MATCH(C1871,C$1:C1871,0)=ROW(C1871),C1871&amp;";","")</f>
        <v/>
      </c>
      <c r="AH1871" s="10" t="str">
        <f ca="1">IF(MATCH(D1871,D$1:D1871,0)=ROW(D1871),D1871&amp;";","")</f>
        <v/>
      </c>
      <c r="AI1871" s="10" t="e">
        <f ca="1">IF(MATCH(E1871,E$1:E1871,0)=ROW(E1871),E1871&amp;";","")</f>
        <v>#VALUE!</v>
      </c>
    </row>
    <row r="1872" spans="1:35">
      <c r="A1872" s="10">
        <v>1851</v>
      </c>
      <c r="B1872" s="10" t="str">
        <f ca="1">'Application For TE&amp;GOTS'!X1913</f>
        <v/>
      </c>
      <c r="C1872" s="10">
        <f>'Application For TE&amp;GOTS'!$D1913</f>
        <v>0</v>
      </c>
      <c r="D1872" s="10" t="str" cm="1">
        <f t="array" aca="1" ref="D1872" ca="1">IFERROR(INDIRECT("'Application For TE&amp;GOTS'!L"&amp;'Application For TE&amp;GOTS'!S1913),"")</f>
        <v/>
      </c>
      <c r="E1872" s="10" t="e">
        <f ca="1">'Application For TE&amp;GOTS'!AF1913</f>
        <v>#VALUE!</v>
      </c>
      <c r="F1872" s="10" t="str">
        <f ca="1">IFERROR(LEFT('Application For TE&amp;GOTS'!AH1913,LEN('Application For TE&amp;GOTS'!AH1913)-2),"")</f>
        <v/>
      </c>
      <c r="G1872" s="10" t="e">
        <f ca="1">'Application For TE&amp;GOTS'!AI1913</f>
        <v>#VALUE!</v>
      </c>
      <c r="AF1872" s="10" t="str">
        <f ca="1">IF(MATCH(B1872,B$1:B1872,0)=ROW(B1872),B1872&amp;";","")</f>
        <v/>
      </c>
      <c r="AG1872" s="10" t="str">
        <f>IF(MATCH(C1872,C$1:C1872,0)=ROW(C1872),C1872&amp;";","")</f>
        <v/>
      </c>
      <c r="AH1872" s="10" t="str">
        <f ca="1">IF(MATCH(D1872,D$1:D1872,0)=ROW(D1872),D1872&amp;";","")</f>
        <v/>
      </c>
      <c r="AI1872" s="10" t="e">
        <f ca="1">IF(MATCH(E1872,E$1:E1872,0)=ROW(E1872),E1872&amp;";","")</f>
        <v>#VALUE!</v>
      </c>
    </row>
    <row r="1873" spans="1:35">
      <c r="A1873" s="10">
        <v>1852</v>
      </c>
      <c r="B1873" s="10" t="str">
        <f ca="1">'Application For TE&amp;GOTS'!X1914</f>
        <v/>
      </c>
      <c r="C1873" s="10">
        <f>'Application For TE&amp;GOTS'!$D1914</f>
        <v>0</v>
      </c>
      <c r="D1873" s="10" t="str" cm="1">
        <f t="array" aca="1" ref="D1873" ca="1">IFERROR(INDIRECT("'Application For TE&amp;GOTS'!L"&amp;'Application For TE&amp;GOTS'!S1914),"")</f>
        <v/>
      </c>
      <c r="E1873" s="10" t="e">
        <f ca="1">'Application For TE&amp;GOTS'!AF1914</f>
        <v>#VALUE!</v>
      </c>
      <c r="F1873" s="10" t="str">
        <f ca="1">IFERROR(LEFT('Application For TE&amp;GOTS'!AH1914,LEN('Application For TE&amp;GOTS'!AH1914)-2),"")</f>
        <v/>
      </c>
      <c r="G1873" s="10" t="e">
        <f ca="1">'Application For TE&amp;GOTS'!AI1914</f>
        <v>#VALUE!</v>
      </c>
      <c r="AF1873" s="10" t="str">
        <f ca="1">IF(MATCH(B1873,B$1:B1873,0)=ROW(B1873),B1873&amp;";","")</f>
        <v/>
      </c>
      <c r="AG1873" s="10" t="str">
        <f>IF(MATCH(C1873,C$1:C1873,0)=ROW(C1873),C1873&amp;";","")</f>
        <v/>
      </c>
      <c r="AH1873" s="10" t="str">
        <f ca="1">IF(MATCH(D1873,D$1:D1873,0)=ROW(D1873),D1873&amp;";","")</f>
        <v/>
      </c>
      <c r="AI1873" s="10" t="e">
        <f ca="1">IF(MATCH(E1873,E$1:E1873,0)=ROW(E1873),E1873&amp;";","")</f>
        <v>#VALUE!</v>
      </c>
    </row>
    <row r="1874" spans="1:35">
      <c r="A1874" s="10">
        <v>1853</v>
      </c>
      <c r="B1874" s="10" t="str">
        <f ca="1">'Application For TE&amp;GOTS'!X1915</f>
        <v/>
      </c>
      <c r="C1874" s="10">
        <f>'Application For TE&amp;GOTS'!$D1915</f>
        <v>0</v>
      </c>
      <c r="D1874" s="10" t="str" cm="1">
        <f t="array" aca="1" ref="D1874" ca="1">IFERROR(INDIRECT("'Application For TE&amp;GOTS'!L"&amp;'Application For TE&amp;GOTS'!S1915),"")</f>
        <v/>
      </c>
      <c r="E1874" s="10" t="e">
        <f ca="1">'Application For TE&amp;GOTS'!AF1915</f>
        <v>#VALUE!</v>
      </c>
      <c r="F1874" s="10" t="str">
        <f ca="1">IFERROR(LEFT('Application For TE&amp;GOTS'!AH1915,LEN('Application For TE&amp;GOTS'!AH1915)-2),"")</f>
        <v/>
      </c>
      <c r="G1874" s="10" t="e">
        <f ca="1">'Application For TE&amp;GOTS'!AI1915</f>
        <v>#VALUE!</v>
      </c>
      <c r="AF1874" s="10" t="str">
        <f ca="1">IF(MATCH(B1874,B$1:B1874,0)=ROW(B1874),B1874&amp;";","")</f>
        <v/>
      </c>
      <c r="AG1874" s="10" t="str">
        <f>IF(MATCH(C1874,C$1:C1874,0)=ROW(C1874),C1874&amp;";","")</f>
        <v/>
      </c>
      <c r="AH1874" s="10" t="str">
        <f ca="1">IF(MATCH(D1874,D$1:D1874,0)=ROW(D1874),D1874&amp;";","")</f>
        <v/>
      </c>
      <c r="AI1874" s="10" t="e">
        <f ca="1">IF(MATCH(E1874,E$1:E1874,0)=ROW(E1874),E1874&amp;";","")</f>
        <v>#VALUE!</v>
      </c>
    </row>
    <row r="1875" spans="1:35">
      <c r="A1875" s="10">
        <v>1854</v>
      </c>
      <c r="B1875" s="10" t="str">
        <f ca="1">'Application For TE&amp;GOTS'!X1916</f>
        <v/>
      </c>
      <c r="C1875" s="10">
        <f>'Application For TE&amp;GOTS'!$D1916</f>
        <v>0</v>
      </c>
      <c r="D1875" s="10" t="str" cm="1">
        <f t="array" aca="1" ref="D1875" ca="1">IFERROR(INDIRECT("'Application For TE&amp;GOTS'!L"&amp;'Application For TE&amp;GOTS'!S1916),"")</f>
        <v/>
      </c>
      <c r="E1875" s="10" t="e">
        <f ca="1">'Application For TE&amp;GOTS'!AF1916</f>
        <v>#VALUE!</v>
      </c>
      <c r="F1875" s="10" t="str">
        <f ca="1">IFERROR(LEFT('Application For TE&amp;GOTS'!AH1916,LEN('Application For TE&amp;GOTS'!AH1916)-2),"")</f>
        <v/>
      </c>
      <c r="G1875" s="10" t="e">
        <f ca="1">'Application For TE&amp;GOTS'!AI1916</f>
        <v>#VALUE!</v>
      </c>
      <c r="AF1875" s="10" t="str">
        <f ca="1">IF(MATCH(B1875,B$1:B1875,0)=ROW(B1875),B1875&amp;";","")</f>
        <v/>
      </c>
      <c r="AG1875" s="10" t="str">
        <f>IF(MATCH(C1875,C$1:C1875,0)=ROW(C1875),C1875&amp;";","")</f>
        <v/>
      </c>
      <c r="AH1875" s="10" t="str">
        <f ca="1">IF(MATCH(D1875,D$1:D1875,0)=ROW(D1875),D1875&amp;";","")</f>
        <v/>
      </c>
      <c r="AI1875" s="10" t="e">
        <f ca="1">IF(MATCH(E1875,E$1:E1875,0)=ROW(E1875),E1875&amp;";","")</f>
        <v>#VALUE!</v>
      </c>
    </row>
    <row r="1876" spans="1:35">
      <c r="A1876" s="10">
        <v>1855</v>
      </c>
      <c r="B1876" s="10" t="str">
        <f ca="1">'Application For TE&amp;GOTS'!X1917</f>
        <v/>
      </c>
      <c r="C1876" s="10">
        <f>'Application For TE&amp;GOTS'!$D1917</f>
        <v>0</v>
      </c>
      <c r="D1876" s="10" t="str" cm="1">
        <f t="array" aca="1" ref="D1876" ca="1">IFERROR(INDIRECT("'Application For TE&amp;GOTS'!L"&amp;'Application For TE&amp;GOTS'!S1917),"")</f>
        <v/>
      </c>
      <c r="E1876" s="10" t="e">
        <f ca="1">'Application For TE&amp;GOTS'!AF1917</f>
        <v>#VALUE!</v>
      </c>
      <c r="F1876" s="10" t="str">
        <f ca="1">IFERROR(LEFT('Application For TE&amp;GOTS'!AH1917,LEN('Application For TE&amp;GOTS'!AH1917)-2),"")</f>
        <v/>
      </c>
      <c r="G1876" s="10" t="e">
        <f ca="1">'Application For TE&amp;GOTS'!AI1917</f>
        <v>#VALUE!</v>
      </c>
      <c r="AF1876" s="10" t="str">
        <f ca="1">IF(MATCH(B1876,B$1:B1876,0)=ROW(B1876),B1876&amp;";","")</f>
        <v/>
      </c>
      <c r="AG1876" s="10" t="str">
        <f>IF(MATCH(C1876,C$1:C1876,0)=ROW(C1876),C1876&amp;";","")</f>
        <v/>
      </c>
      <c r="AH1876" s="10" t="str">
        <f ca="1">IF(MATCH(D1876,D$1:D1876,0)=ROW(D1876),D1876&amp;";","")</f>
        <v/>
      </c>
      <c r="AI1876" s="10" t="e">
        <f ca="1">IF(MATCH(E1876,E$1:E1876,0)=ROW(E1876),E1876&amp;";","")</f>
        <v>#VALUE!</v>
      </c>
    </row>
    <row r="1877" spans="1:35">
      <c r="A1877" s="10">
        <v>1856</v>
      </c>
      <c r="B1877" s="10" t="str">
        <f ca="1">'Application For TE&amp;GOTS'!X1918</f>
        <v/>
      </c>
      <c r="C1877" s="10">
        <f>'Application For TE&amp;GOTS'!$D1918</f>
        <v>0</v>
      </c>
      <c r="D1877" s="10" t="str" cm="1">
        <f t="array" aca="1" ref="D1877" ca="1">IFERROR(INDIRECT("'Application For TE&amp;GOTS'!L"&amp;'Application For TE&amp;GOTS'!S1918),"")</f>
        <v/>
      </c>
      <c r="E1877" s="10" t="e">
        <f ca="1">'Application For TE&amp;GOTS'!AF1918</f>
        <v>#VALUE!</v>
      </c>
      <c r="F1877" s="10" t="str">
        <f ca="1">IFERROR(LEFT('Application For TE&amp;GOTS'!AH1918,LEN('Application For TE&amp;GOTS'!AH1918)-2),"")</f>
        <v/>
      </c>
      <c r="G1877" s="10" t="e">
        <f ca="1">'Application For TE&amp;GOTS'!AI1918</f>
        <v>#VALUE!</v>
      </c>
      <c r="AF1877" s="10" t="str">
        <f ca="1">IF(MATCH(B1877,B$1:B1877,0)=ROW(B1877),B1877&amp;";","")</f>
        <v/>
      </c>
      <c r="AG1877" s="10" t="str">
        <f>IF(MATCH(C1877,C$1:C1877,0)=ROW(C1877),C1877&amp;";","")</f>
        <v/>
      </c>
      <c r="AH1877" s="10" t="str">
        <f ca="1">IF(MATCH(D1877,D$1:D1877,0)=ROW(D1877),D1877&amp;";","")</f>
        <v/>
      </c>
      <c r="AI1877" s="10" t="e">
        <f ca="1">IF(MATCH(E1877,E$1:E1877,0)=ROW(E1877),E1877&amp;";","")</f>
        <v>#VALUE!</v>
      </c>
    </row>
    <row r="1878" spans="1:35">
      <c r="A1878" s="10">
        <v>1857</v>
      </c>
      <c r="B1878" s="10" t="str">
        <f ca="1">'Application For TE&amp;GOTS'!X1919</f>
        <v/>
      </c>
      <c r="C1878" s="10">
        <f>'Application For TE&amp;GOTS'!$D1919</f>
        <v>0</v>
      </c>
      <c r="D1878" s="10" t="str" cm="1">
        <f t="array" aca="1" ref="D1878" ca="1">IFERROR(INDIRECT("'Application For TE&amp;GOTS'!L"&amp;'Application For TE&amp;GOTS'!S1919),"")</f>
        <v/>
      </c>
      <c r="E1878" s="10" t="e">
        <f ca="1">'Application For TE&amp;GOTS'!AF1919</f>
        <v>#VALUE!</v>
      </c>
      <c r="F1878" s="10" t="str">
        <f ca="1">IFERROR(LEFT('Application For TE&amp;GOTS'!AH1919,LEN('Application For TE&amp;GOTS'!AH1919)-2),"")</f>
        <v/>
      </c>
      <c r="G1878" s="10" t="e">
        <f ca="1">'Application For TE&amp;GOTS'!AI1919</f>
        <v>#VALUE!</v>
      </c>
      <c r="AF1878" s="10" t="str">
        <f ca="1">IF(MATCH(B1878,B$1:B1878,0)=ROW(B1878),B1878&amp;";","")</f>
        <v/>
      </c>
      <c r="AG1878" s="10" t="str">
        <f>IF(MATCH(C1878,C$1:C1878,0)=ROW(C1878),C1878&amp;";","")</f>
        <v/>
      </c>
      <c r="AH1878" s="10" t="str">
        <f ca="1">IF(MATCH(D1878,D$1:D1878,0)=ROW(D1878),D1878&amp;";","")</f>
        <v/>
      </c>
      <c r="AI1878" s="10" t="e">
        <f ca="1">IF(MATCH(E1878,E$1:E1878,0)=ROW(E1878),E1878&amp;";","")</f>
        <v>#VALUE!</v>
      </c>
    </row>
    <row r="1879" spans="1:35">
      <c r="A1879" s="10">
        <v>1858</v>
      </c>
      <c r="B1879" s="10" t="str">
        <f ca="1">'Application For TE&amp;GOTS'!X1920</f>
        <v/>
      </c>
      <c r="C1879" s="10">
        <f>'Application For TE&amp;GOTS'!$D1920</f>
        <v>0</v>
      </c>
      <c r="D1879" s="10" t="str" cm="1">
        <f t="array" aca="1" ref="D1879" ca="1">IFERROR(INDIRECT("'Application For TE&amp;GOTS'!L"&amp;'Application For TE&amp;GOTS'!S1920),"")</f>
        <v/>
      </c>
      <c r="E1879" s="10" t="e">
        <f ca="1">'Application For TE&amp;GOTS'!AF1920</f>
        <v>#VALUE!</v>
      </c>
      <c r="F1879" s="10" t="str">
        <f ca="1">IFERROR(LEFT('Application For TE&amp;GOTS'!AH1920,LEN('Application For TE&amp;GOTS'!AH1920)-2),"")</f>
        <v/>
      </c>
      <c r="G1879" s="10" t="e">
        <f ca="1">'Application For TE&amp;GOTS'!AI1920</f>
        <v>#VALUE!</v>
      </c>
      <c r="AF1879" s="10" t="str">
        <f ca="1">IF(MATCH(B1879,B$1:B1879,0)=ROW(B1879),B1879&amp;";","")</f>
        <v/>
      </c>
      <c r="AG1879" s="10" t="str">
        <f>IF(MATCH(C1879,C$1:C1879,0)=ROW(C1879),C1879&amp;";","")</f>
        <v/>
      </c>
      <c r="AH1879" s="10" t="str">
        <f ca="1">IF(MATCH(D1879,D$1:D1879,0)=ROW(D1879),D1879&amp;";","")</f>
        <v/>
      </c>
      <c r="AI1879" s="10" t="e">
        <f ca="1">IF(MATCH(E1879,E$1:E1879,0)=ROW(E1879),E1879&amp;";","")</f>
        <v>#VALUE!</v>
      </c>
    </row>
    <row r="1880" spans="1:35">
      <c r="A1880" s="10">
        <v>1859</v>
      </c>
      <c r="B1880" s="10" t="str">
        <f ca="1">'Application For TE&amp;GOTS'!X1921</f>
        <v/>
      </c>
      <c r="C1880" s="10">
        <f>'Application For TE&amp;GOTS'!$D1921</f>
        <v>0</v>
      </c>
      <c r="D1880" s="10" t="str" cm="1">
        <f t="array" aca="1" ref="D1880" ca="1">IFERROR(INDIRECT("'Application For TE&amp;GOTS'!L"&amp;'Application For TE&amp;GOTS'!S1921),"")</f>
        <v/>
      </c>
      <c r="E1880" s="10" t="e">
        <f ca="1">'Application For TE&amp;GOTS'!AF1921</f>
        <v>#VALUE!</v>
      </c>
      <c r="F1880" s="10" t="str">
        <f ca="1">IFERROR(LEFT('Application For TE&amp;GOTS'!AH1921,LEN('Application For TE&amp;GOTS'!AH1921)-2),"")</f>
        <v/>
      </c>
      <c r="G1880" s="10" t="e">
        <f ca="1">'Application For TE&amp;GOTS'!AI1921</f>
        <v>#VALUE!</v>
      </c>
      <c r="AF1880" s="10" t="str">
        <f ca="1">IF(MATCH(B1880,B$1:B1880,0)=ROW(B1880),B1880&amp;";","")</f>
        <v/>
      </c>
      <c r="AG1880" s="10" t="str">
        <f>IF(MATCH(C1880,C$1:C1880,0)=ROW(C1880),C1880&amp;";","")</f>
        <v/>
      </c>
      <c r="AH1880" s="10" t="str">
        <f ca="1">IF(MATCH(D1880,D$1:D1880,0)=ROW(D1880),D1880&amp;";","")</f>
        <v/>
      </c>
      <c r="AI1880" s="10" t="e">
        <f ca="1">IF(MATCH(E1880,E$1:E1880,0)=ROW(E1880),E1880&amp;";","")</f>
        <v>#VALUE!</v>
      </c>
    </row>
    <row r="1881" spans="1:35">
      <c r="A1881" s="10">
        <v>1860</v>
      </c>
      <c r="B1881" s="10" t="str">
        <f ca="1">'Application For TE&amp;GOTS'!X1922</f>
        <v/>
      </c>
      <c r="C1881" s="10">
        <f>'Application For TE&amp;GOTS'!$D1922</f>
        <v>0</v>
      </c>
      <c r="D1881" s="10" t="str" cm="1">
        <f t="array" aca="1" ref="D1881" ca="1">IFERROR(INDIRECT("'Application For TE&amp;GOTS'!L"&amp;'Application For TE&amp;GOTS'!S1922),"")</f>
        <v/>
      </c>
      <c r="E1881" s="10" t="e">
        <f ca="1">'Application For TE&amp;GOTS'!AF1922</f>
        <v>#VALUE!</v>
      </c>
      <c r="F1881" s="10" t="str">
        <f ca="1">IFERROR(LEFT('Application For TE&amp;GOTS'!AH1922,LEN('Application For TE&amp;GOTS'!AH1922)-2),"")</f>
        <v/>
      </c>
      <c r="G1881" s="10" t="e">
        <f ca="1">'Application For TE&amp;GOTS'!AI1922</f>
        <v>#VALUE!</v>
      </c>
      <c r="AF1881" s="10" t="str">
        <f ca="1">IF(MATCH(B1881,B$1:B1881,0)=ROW(B1881),B1881&amp;";","")</f>
        <v/>
      </c>
      <c r="AG1881" s="10" t="str">
        <f>IF(MATCH(C1881,C$1:C1881,0)=ROW(C1881),C1881&amp;";","")</f>
        <v/>
      </c>
      <c r="AH1881" s="10" t="str">
        <f ca="1">IF(MATCH(D1881,D$1:D1881,0)=ROW(D1881),D1881&amp;";","")</f>
        <v/>
      </c>
      <c r="AI1881" s="10" t="e">
        <f ca="1">IF(MATCH(E1881,E$1:E1881,0)=ROW(E1881),E1881&amp;";","")</f>
        <v>#VALUE!</v>
      </c>
    </row>
    <row r="1882" spans="1:35">
      <c r="A1882" s="10">
        <v>1861</v>
      </c>
      <c r="B1882" s="10" t="str">
        <f ca="1">'Application For TE&amp;GOTS'!X1923</f>
        <v/>
      </c>
      <c r="C1882" s="10">
        <f>'Application For TE&amp;GOTS'!$D1923</f>
        <v>0</v>
      </c>
      <c r="D1882" s="10" t="str" cm="1">
        <f t="array" aca="1" ref="D1882" ca="1">IFERROR(INDIRECT("'Application For TE&amp;GOTS'!L"&amp;'Application For TE&amp;GOTS'!S1923),"")</f>
        <v/>
      </c>
      <c r="E1882" s="10" t="e">
        <f ca="1">'Application For TE&amp;GOTS'!AF1923</f>
        <v>#VALUE!</v>
      </c>
      <c r="F1882" s="10" t="str">
        <f ca="1">IFERROR(LEFT('Application For TE&amp;GOTS'!AH1923,LEN('Application For TE&amp;GOTS'!AH1923)-2),"")</f>
        <v/>
      </c>
      <c r="G1882" s="10" t="e">
        <f ca="1">'Application For TE&amp;GOTS'!AI1923</f>
        <v>#VALUE!</v>
      </c>
      <c r="AF1882" s="10" t="str">
        <f ca="1">IF(MATCH(B1882,B$1:B1882,0)=ROW(B1882),B1882&amp;";","")</f>
        <v/>
      </c>
      <c r="AG1882" s="10" t="str">
        <f>IF(MATCH(C1882,C$1:C1882,0)=ROW(C1882),C1882&amp;";","")</f>
        <v/>
      </c>
      <c r="AH1882" s="10" t="str">
        <f ca="1">IF(MATCH(D1882,D$1:D1882,0)=ROW(D1882),D1882&amp;";","")</f>
        <v/>
      </c>
      <c r="AI1882" s="10" t="e">
        <f ca="1">IF(MATCH(E1882,E$1:E1882,0)=ROW(E1882),E1882&amp;";","")</f>
        <v>#VALUE!</v>
      </c>
    </row>
    <row r="1883" spans="1:35">
      <c r="A1883" s="10">
        <v>1862</v>
      </c>
      <c r="B1883" s="10" t="str">
        <f ca="1">'Application For TE&amp;GOTS'!X1924</f>
        <v/>
      </c>
      <c r="C1883" s="10">
        <f>'Application For TE&amp;GOTS'!$D1924</f>
        <v>0</v>
      </c>
      <c r="D1883" s="10" t="str" cm="1">
        <f t="array" aca="1" ref="D1883" ca="1">IFERROR(INDIRECT("'Application For TE&amp;GOTS'!L"&amp;'Application For TE&amp;GOTS'!S1924),"")</f>
        <v/>
      </c>
      <c r="E1883" s="10" t="e">
        <f ca="1">'Application For TE&amp;GOTS'!AF1924</f>
        <v>#VALUE!</v>
      </c>
      <c r="F1883" s="10" t="str">
        <f ca="1">IFERROR(LEFT('Application For TE&amp;GOTS'!AH1924,LEN('Application For TE&amp;GOTS'!AH1924)-2),"")</f>
        <v/>
      </c>
      <c r="G1883" s="10" t="e">
        <f ca="1">'Application For TE&amp;GOTS'!AI1924</f>
        <v>#VALUE!</v>
      </c>
      <c r="AF1883" s="10" t="str">
        <f ca="1">IF(MATCH(B1883,B$1:B1883,0)=ROW(B1883),B1883&amp;";","")</f>
        <v/>
      </c>
      <c r="AG1883" s="10" t="str">
        <f>IF(MATCH(C1883,C$1:C1883,0)=ROW(C1883),C1883&amp;";","")</f>
        <v/>
      </c>
      <c r="AH1883" s="10" t="str">
        <f ca="1">IF(MATCH(D1883,D$1:D1883,0)=ROW(D1883),D1883&amp;";","")</f>
        <v/>
      </c>
      <c r="AI1883" s="10" t="e">
        <f ca="1">IF(MATCH(E1883,E$1:E1883,0)=ROW(E1883),E1883&amp;";","")</f>
        <v>#VALUE!</v>
      </c>
    </row>
    <row r="1884" spans="1:35">
      <c r="A1884" s="10">
        <v>1863</v>
      </c>
      <c r="B1884" s="10" t="str">
        <f ca="1">'Application For TE&amp;GOTS'!X1925</f>
        <v/>
      </c>
      <c r="C1884" s="10">
        <f>'Application For TE&amp;GOTS'!$D1925</f>
        <v>0</v>
      </c>
      <c r="D1884" s="10" t="str" cm="1">
        <f t="array" aca="1" ref="D1884" ca="1">IFERROR(INDIRECT("'Application For TE&amp;GOTS'!L"&amp;'Application For TE&amp;GOTS'!S1925),"")</f>
        <v/>
      </c>
      <c r="E1884" s="10" t="e">
        <f ca="1">'Application For TE&amp;GOTS'!AF1925</f>
        <v>#VALUE!</v>
      </c>
      <c r="F1884" s="10" t="str">
        <f ca="1">IFERROR(LEFT('Application For TE&amp;GOTS'!AH1925,LEN('Application For TE&amp;GOTS'!AH1925)-2),"")</f>
        <v/>
      </c>
      <c r="G1884" s="10" t="e">
        <f ca="1">'Application For TE&amp;GOTS'!AI1925</f>
        <v>#VALUE!</v>
      </c>
      <c r="AF1884" s="10" t="str">
        <f ca="1">IF(MATCH(B1884,B$1:B1884,0)=ROW(B1884),B1884&amp;";","")</f>
        <v/>
      </c>
      <c r="AG1884" s="10" t="str">
        <f>IF(MATCH(C1884,C$1:C1884,0)=ROW(C1884),C1884&amp;";","")</f>
        <v/>
      </c>
      <c r="AH1884" s="10" t="str">
        <f ca="1">IF(MATCH(D1884,D$1:D1884,0)=ROW(D1884),D1884&amp;";","")</f>
        <v/>
      </c>
      <c r="AI1884" s="10" t="e">
        <f ca="1">IF(MATCH(E1884,E$1:E1884,0)=ROW(E1884),E1884&amp;";","")</f>
        <v>#VALUE!</v>
      </c>
    </row>
    <row r="1885" spans="1:35">
      <c r="A1885" s="10">
        <v>1864</v>
      </c>
      <c r="B1885" s="10" t="str">
        <f ca="1">'Application For TE&amp;GOTS'!X1926</f>
        <v/>
      </c>
      <c r="C1885" s="10">
        <f>'Application For TE&amp;GOTS'!$D1926</f>
        <v>0</v>
      </c>
      <c r="D1885" s="10" t="str" cm="1">
        <f t="array" aca="1" ref="D1885" ca="1">IFERROR(INDIRECT("'Application For TE&amp;GOTS'!L"&amp;'Application For TE&amp;GOTS'!S1926),"")</f>
        <v/>
      </c>
      <c r="E1885" s="10" t="e">
        <f ca="1">'Application For TE&amp;GOTS'!AF1926</f>
        <v>#VALUE!</v>
      </c>
      <c r="F1885" s="10" t="str">
        <f ca="1">IFERROR(LEFT('Application For TE&amp;GOTS'!AH1926,LEN('Application For TE&amp;GOTS'!AH1926)-2),"")</f>
        <v/>
      </c>
      <c r="G1885" s="10" t="e">
        <f ca="1">'Application For TE&amp;GOTS'!AI1926</f>
        <v>#VALUE!</v>
      </c>
      <c r="AF1885" s="10" t="str">
        <f ca="1">IF(MATCH(B1885,B$1:B1885,0)=ROW(B1885),B1885&amp;";","")</f>
        <v/>
      </c>
      <c r="AG1885" s="10" t="str">
        <f>IF(MATCH(C1885,C$1:C1885,0)=ROW(C1885),C1885&amp;";","")</f>
        <v/>
      </c>
      <c r="AH1885" s="10" t="str">
        <f ca="1">IF(MATCH(D1885,D$1:D1885,0)=ROW(D1885),D1885&amp;";","")</f>
        <v/>
      </c>
      <c r="AI1885" s="10" t="e">
        <f ca="1">IF(MATCH(E1885,E$1:E1885,0)=ROW(E1885),E1885&amp;";","")</f>
        <v>#VALUE!</v>
      </c>
    </row>
    <row r="1886" spans="1:35">
      <c r="A1886" s="10">
        <v>1865</v>
      </c>
      <c r="B1886" s="10" t="str">
        <f ca="1">'Application For TE&amp;GOTS'!X1927</f>
        <v/>
      </c>
      <c r="C1886" s="10">
        <f>'Application For TE&amp;GOTS'!$D1927</f>
        <v>0</v>
      </c>
      <c r="D1886" s="10" t="str" cm="1">
        <f t="array" aca="1" ref="D1886" ca="1">IFERROR(INDIRECT("'Application For TE&amp;GOTS'!L"&amp;'Application For TE&amp;GOTS'!S1927),"")</f>
        <v/>
      </c>
      <c r="E1886" s="10" t="e">
        <f ca="1">'Application For TE&amp;GOTS'!AF1927</f>
        <v>#VALUE!</v>
      </c>
      <c r="F1886" s="10" t="str">
        <f ca="1">IFERROR(LEFT('Application For TE&amp;GOTS'!AH1927,LEN('Application For TE&amp;GOTS'!AH1927)-2),"")</f>
        <v/>
      </c>
      <c r="G1886" s="10" t="e">
        <f ca="1">'Application For TE&amp;GOTS'!AI1927</f>
        <v>#VALUE!</v>
      </c>
      <c r="AF1886" s="10" t="str">
        <f ca="1">IF(MATCH(B1886,B$1:B1886,0)=ROW(B1886),B1886&amp;";","")</f>
        <v/>
      </c>
      <c r="AG1886" s="10" t="str">
        <f>IF(MATCH(C1886,C$1:C1886,0)=ROW(C1886),C1886&amp;";","")</f>
        <v/>
      </c>
      <c r="AH1886" s="10" t="str">
        <f ca="1">IF(MATCH(D1886,D$1:D1886,0)=ROW(D1886),D1886&amp;";","")</f>
        <v/>
      </c>
      <c r="AI1886" s="10" t="e">
        <f ca="1">IF(MATCH(E1886,E$1:E1886,0)=ROW(E1886),E1886&amp;";","")</f>
        <v>#VALUE!</v>
      </c>
    </row>
    <row r="1887" spans="1:35">
      <c r="A1887" s="10">
        <v>1866</v>
      </c>
      <c r="B1887" s="10" t="str">
        <f ca="1">'Application For TE&amp;GOTS'!X1928</f>
        <v/>
      </c>
      <c r="C1887" s="10">
        <f>'Application For TE&amp;GOTS'!$D1928</f>
        <v>0</v>
      </c>
      <c r="D1887" s="10" t="str" cm="1">
        <f t="array" aca="1" ref="D1887" ca="1">IFERROR(INDIRECT("'Application For TE&amp;GOTS'!L"&amp;'Application For TE&amp;GOTS'!S1928),"")</f>
        <v/>
      </c>
      <c r="E1887" s="10" t="e">
        <f ca="1">'Application For TE&amp;GOTS'!AF1928</f>
        <v>#VALUE!</v>
      </c>
      <c r="F1887" s="10" t="str">
        <f ca="1">IFERROR(LEFT('Application For TE&amp;GOTS'!AH1928,LEN('Application For TE&amp;GOTS'!AH1928)-2),"")</f>
        <v/>
      </c>
      <c r="G1887" s="10" t="e">
        <f ca="1">'Application For TE&amp;GOTS'!AI1928</f>
        <v>#VALUE!</v>
      </c>
      <c r="AF1887" s="10" t="str">
        <f ca="1">IF(MATCH(B1887,B$1:B1887,0)=ROW(B1887),B1887&amp;";","")</f>
        <v/>
      </c>
      <c r="AG1887" s="10" t="str">
        <f>IF(MATCH(C1887,C$1:C1887,0)=ROW(C1887),C1887&amp;";","")</f>
        <v/>
      </c>
      <c r="AH1887" s="10" t="str">
        <f ca="1">IF(MATCH(D1887,D$1:D1887,0)=ROW(D1887),D1887&amp;";","")</f>
        <v/>
      </c>
      <c r="AI1887" s="10" t="e">
        <f ca="1">IF(MATCH(E1887,E$1:E1887,0)=ROW(E1887),E1887&amp;";","")</f>
        <v>#VALUE!</v>
      </c>
    </row>
    <row r="1888" spans="1:35">
      <c r="A1888" s="10">
        <v>1867</v>
      </c>
      <c r="B1888" s="10" t="str">
        <f ca="1">'Application For TE&amp;GOTS'!X1929</f>
        <v/>
      </c>
      <c r="C1888" s="10">
        <f>'Application For TE&amp;GOTS'!$D1929</f>
        <v>0</v>
      </c>
      <c r="D1888" s="10" t="str" cm="1">
        <f t="array" aca="1" ref="D1888" ca="1">IFERROR(INDIRECT("'Application For TE&amp;GOTS'!L"&amp;'Application For TE&amp;GOTS'!S1929),"")</f>
        <v/>
      </c>
      <c r="E1888" s="10" t="e">
        <f ca="1">'Application For TE&amp;GOTS'!AF1929</f>
        <v>#VALUE!</v>
      </c>
      <c r="F1888" s="10" t="str">
        <f ca="1">IFERROR(LEFT('Application For TE&amp;GOTS'!AH1929,LEN('Application For TE&amp;GOTS'!AH1929)-2),"")</f>
        <v/>
      </c>
      <c r="G1888" s="10" t="e">
        <f ca="1">'Application For TE&amp;GOTS'!AI1929</f>
        <v>#VALUE!</v>
      </c>
      <c r="AF1888" s="10" t="str">
        <f ca="1">IF(MATCH(B1888,B$1:B1888,0)=ROW(B1888),B1888&amp;";","")</f>
        <v/>
      </c>
      <c r="AG1888" s="10" t="str">
        <f>IF(MATCH(C1888,C$1:C1888,0)=ROW(C1888),C1888&amp;";","")</f>
        <v/>
      </c>
      <c r="AH1888" s="10" t="str">
        <f ca="1">IF(MATCH(D1888,D$1:D1888,0)=ROW(D1888),D1888&amp;";","")</f>
        <v/>
      </c>
      <c r="AI1888" s="10" t="e">
        <f ca="1">IF(MATCH(E1888,E$1:E1888,0)=ROW(E1888),E1888&amp;";","")</f>
        <v>#VALUE!</v>
      </c>
    </row>
    <row r="1889" spans="1:35">
      <c r="A1889" s="10">
        <v>1868</v>
      </c>
      <c r="B1889" s="10" t="str">
        <f ca="1">'Application For TE&amp;GOTS'!X1930</f>
        <v/>
      </c>
      <c r="C1889" s="10">
        <f>'Application For TE&amp;GOTS'!$D1930</f>
        <v>0</v>
      </c>
      <c r="D1889" s="10" t="str" cm="1">
        <f t="array" aca="1" ref="D1889" ca="1">IFERROR(INDIRECT("'Application For TE&amp;GOTS'!L"&amp;'Application For TE&amp;GOTS'!S1930),"")</f>
        <v/>
      </c>
      <c r="E1889" s="10" t="e">
        <f ca="1">'Application For TE&amp;GOTS'!AF1930</f>
        <v>#VALUE!</v>
      </c>
      <c r="F1889" s="10" t="str">
        <f ca="1">IFERROR(LEFT('Application For TE&amp;GOTS'!AH1930,LEN('Application For TE&amp;GOTS'!AH1930)-2),"")</f>
        <v/>
      </c>
      <c r="G1889" s="10" t="e">
        <f ca="1">'Application For TE&amp;GOTS'!AI1930</f>
        <v>#VALUE!</v>
      </c>
      <c r="AF1889" s="10" t="str">
        <f ca="1">IF(MATCH(B1889,B$1:B1889,0)=ROW(B1889),B1889&amp;";","")</f>
        <v/>
      </c>
      <c r="AG1889" s="10" t="str">
        <f>IF(MATCH(C1889,C$1:C1889,0)=ROW(C1889),C1889&amp;";","")</f>
        <v/>
      </c>
      <c r="AH1889" s="10" t="str">
        <f ca="1">IF(MATCH(D1889,D$1:D1889,0)=ROW(D1889),D1889&amp;";","")</f>
        <v/>
      </c>
      <c r="AI1889" s="10" t="e">
        <f ca="1">IF(MATCH(E1889,E$1:E1889,0)=ROW(E1889),E1889&amp;";","")</f>
        <v>#VALUE!</v>
      </c>
    </row>
    <row r="1890" spans="1:35">
      <c r="A1890" s="10">
        <v>1869</v>
      </c>
      <c r="B1890" s="10" t="str">
        <f ca="1">'Application For TE&amp;GOTS'!X1931</f>
        <v/>
      </c>
      <c r="C1890" s="10">
        <f>'Application For TE&amp;GOTS'!$D1931</f>
        <v>0</v>
      </c>
      <c r="D1890" s="10" t="str" cm="1">
        <f t="array" aca="1" ref="D1890" ca="1">IFERROR(INDIRECT("'Application For TE&amp;GOTS'!L"&amp;'Application For TE&amp;GOTS'!S1931),"")</f>
        <v/>
      </c>
      <c r="E1890" s="10" t="e">
        <f ca="1">'Application For TE&amp;GOTS'!AF1931</f>
        <v>#VALUE!</v>
      </c>
      <c r="F1890" s="10" t="str">
        <f ca="1">IFERROR(LEFT('Application For TE&amp;GOTS'!AH1931,LEN('Application For TE&amp;GOTS'!AH1931)-2),"")</f>
        <v/>
      </c>
      <c r="G1890" s="10" t="e">
        <f ca="1">'Application For TE&amp;GOTS'!AI1931</f>
        <v>#VALUE!</v>
      </c>
      <c r="AF1890" s="10" t="str">
        <f ca="1">IF(MATCH(B1890,B$1:B1890,0)=ROW(B1890),B1890&amp;";","")</f>
        <v/>
      </c>
      <c r="AG1890" s="10" t="str">
        <f>IF(MATCH(C1890,C$1:C1890,0)=ROW(C1890),C1890&amp;";","")</f>
        <v/>
      </c>
      <c r="AH1890" s="10" t="str">
        <f ca="1">IF(MATCH(D1890,D$1:D1890,0)=ROW(D1890),D1890&amp;";","")</f>
        <v/>
      </c>
      <c r="AI1890" s="10" t="e">
        <f ca="1">IF(MATCH(E1890,E$1:E1890,0)=ROW(E1890),E1890&amp;";","")</f>
        <v>#VALUE!</v>
      </c>
    </row>
    <row r="1891" spans="1:35">
      <c r="A1891" s="10">
        <v>1870</v>
      </c>
      <c r="B1891" s="10" t="str">
        <f ca="1">'Application For TE&amp;GOTS'!X1932</f>
        <v/>
      </c>
      <c r="C1891" s="10">
        <f>'Application For TE&amp;GOTS'!$D1932</f>
        <v>0</v>
      </c>
      <c r="D1891" s="10" t="str" cm="1">
        <f t="array" aca="1" ref="D1891" ca="1">IFERROR(INDIRECT("'Application For TE&amp;GOTS'!L"&amp;'Application For TE&amp;GOTS'!S1932),"")</f>
        <v/>
      </c>
      <c r="E1891" s="10" t="e">
        <f ca="1">'Application For TE&amp;GOTS'!AF1932</f>
        <v>#VALUE!</v>
      </c>
      <c r="F1891" s="10" t="str">
        <f ca="1">IFERROR(LEFT('Application For TE&amp;GOTS'!AH1932,LEN('Application For TE&amp;GOTS'!AH1932)-2),"")</f>
        <v/>
      </c>
      <c r="G1891" s="10" t="e">
        <f ca="1">'Application For TE&amp;GOTS'!AI1932</f>
        <v>#VALUE!</v>
      </c>
      <c r="AF1891" s="10" t="str">
        <f ca="1">IF(MATCH(B1891,B$1:B1891,0)=ROW(B1891),B1891&amp;";","")</f>
        <v/>
      </c>
      <c r="AG1891" s="10" t="str">
        <f>IF(MATCH(C1891,C$1:C1891,0)=ROW(C1891),C1891&amp;";","")</f>
        <v/>
      </c>
      <c r="AH1891" s="10" t="str">
        <f ca="1">IF(MATCH(D1891,D$1:D1891,0)=ROW(D1891),D1891&amp;";","")</f>
        <v/>
      </c>
      <c r="AI1891" s="10" t="e">
        <f ca="1">IF(MATCH(E1891,E$1:E1891,0)=ROW(E1891),E1891&amp;";","")</f>
        <v>#VALUE!</v>
      </c>
    </row>
    <row r="1892" spans="1:35">
      <c r="A1892" s="10">
        <v>1871</v>
      </c>
      <c r="B1892" s="10" t="str">
        <f ca="1">'Application For TE&amp;GOTS'!X1933</f>
        <v/>
      </c>
      <c r="C1892" s="10">
        <f>'Application For TE&amp;GOTS'!$D1933</f>
        <v>0</v>
      </c>
      <c r="D1892" s="10" t="str" cm="1">
        <f t="array" aca="1" ref="D1892" ca="1">IFERROR(INDIRECT("'Application For TE&amp;GOTS'!L"&amp;'Application For TE&amp;GOTS'!S1933),"")</f>
        <v/>
      </c>
      <c r="E1892" s="10" t="e">
        <f ca="1">'Application For TE&amp;GOTS'!AF1933</f>
        <v>#VALUE!</v>
      </c>
      <c r="F1892" s="10" t="str">
        <f ca="1">IFERROR(LEFT('Application For TE&amp;GOTS'!AH1933,LEN('Application For TE&amp;GOTS'!AH1933)-2),"")</f>
        <v/>
      </c>
      <c r="G1892" s="10" t="e">
        <f ca="1">'Application For TE&amp;GOTS'!AI1933</f>
        <v>#VALUE!</v>
      </c>
      <c r="AF1892" s="10" t="str">
        <f ca="1">IF(MATCH(B1892,B$1:B1892,0)=ROW(B1892),B1892&amp;";","")</f>
        <v/>
      </c>
      <c r="AG1892" s="10" t="str">
        <f>IF(MATCH(C1892,C$1:C1892,0)=ROW(C1892),C1892&amp;";","")</f>
        <v/>
      </c>
      <c r="AH1892" s="10" t="str">
        <f ca="1">IF(MATCH(D1892,D$1:D1892,0)=ROW(D1892),D1892&amp;";","")</f>
        <v/>
      </c>
      <c r="AI1892" s="10" t="e">
        <f ca="1">IF(MATCH(E1892,E$1:E1892,0)=ROW(E1892),E1892&amp;";","")</f>
        <v>#VALUE!</v>
      </c>
    </row>
    <row r="1893" spans="1:35">
      <c r="A1893" s="10">
        <v>1872</v>
      </c>
      <c r="B1893" s="10" t="str">
        <f ca="1">'Application For TE&amp;GOTS'!X1934</f>
        <v/>
      </c>
      <c r="C1893" s="10">
        <f>'Application For TE&amp;GOTS'!$D1934</f>
        <v>0</v>
      </c>
      <c r="D1893" s="10" t="str" cm="1">
        <f t="array" aca="1" ref="D1893" ca="1">IFERROR(INDIRECT("'Application For TE&amp;GOTS'!L"&amp;'Application For TE&amp;GOTS'!S1934),"")</f>
        <v/>
      </c>
      <c r="E1893" s="10" t="e">
        <f ca="1">'Application For TE&amp;GOTS'!AF1934</f>
        <v>#VALUE!</v>
      </c>
      <c r="F1893" s="10" t="str">
        <f ca="1">IFERROR(LEFT('Application For TE&amp;GOTS'!AH1934,LEN('Application For TE&amp;GOTS'!AH1934)-2),"")</f>
        <v/>
      </c>
      <c r="G1893" s="10" t="e">
        <f ca="1">'Application For TE&amp;GOTS'!AI1934</f>
        <v>#VALUE!</v>
      </c>
      <c r="AF1893" s="10" t="str">
        <f ca="1">IF(MATCH(B1893,B$1:B1893,0)=ROW(B1893),B1893&amp;";","")</f>
        <v/>
      </c>
      <c r="AG1893" s="10" t="str">
        <f>IF(MATCH(C1893,C$1:C1893,0)=ROW(C1893),C1893&amp;";","")</f>
        <v/>
      </c>
      <c r="AH1893" s="10" t="str">
        <f ca="1">IF(MATCH(D1893,D$1:D1893,0)=ROW(D1893),D1893&amp;";","")</f>
        <v/>
      </c>
      <c r="AI1893" s="10" t="e">
        <f ca="1">IF(MATCH(E1893,E$1:E1893,0)=ROW(E1893),E1893&amp;";","")</f>
        <v>#VALUE!</v>
      </c>
    </row>
    <row r="1894" spans="1:35">
      <c r="A1894" s="10">
        <v>1873</v>
      </c>
      <c r="B1894" s="10" t="str">
        <f ca="1">'Application For TE&amp;GOTS'!X1935</f>
        <v/>
      </c>
      <c r="C1894" s="10">
        <f>'Application For TE&amp;GOTS'!$D1935</f>
        <v>0</v>
      </c>
      <c r="D1894" s="10" t="str" cm="1">
        <f t="array" aca="1" ref="D1894" ca="1">IFERROR(INDIRECT("'Application For TE&amp;GOTS'!L"&amp;'Application For TE&amp;GOTS'!S1935),"")</f>
        <v/>
      </c>
      <c r="E1894" s="10" t="e">
        <f ca="1">'Application For TE&amp;GOTS'!AF1935</f>
        <v>#VALUE!</v>
      </c>
      <c r="F1894" s="10" t="str">
        <f ca="1">IFERROR(LEFT('Application For TE&amp;GOTS'!AH1935,LEN('Application For TE&amp;GOTS'!AH1935)-2),"")</f>
        <v/>
      </c>
      <c r="G1894" s="10" t="e">
        <f ca="1">'Application For TE&amp;GOTS'!AI1935</f>
        <v>#VALUE!</v>
      </c>
      <c r="AF1894" s="10" t="str">
        <f ca="1">IF(MATCH(B1894,B$1:B1894,0)=ROW(B1894),B1894&amp;";","")</f>
        <v/>
      </c>
      <c r="AG1894" s="10" t="str">
        <f>IF(MATCH(C1894,C$1:C1894,0)=ROW(C1894),C1894&amp;";","")</f>
        <v/>
      </c>
      <c r="AH1894" s="10" t="str">
        <f ca="1">IF(MATCH(D1894,D$1:D1894,0)=ROW(D1894),D1894&amp;";","")</f>
        <v/>
      </c>
      <c r="AI1894" s="10" t="e">
        <f ca="1">IF(MATCH(E1894,E$1:E1894,0)=ROW(E1894),E1894&amp;";","")</f>
        <v>#VALUE!</v>
      </c>
    </row>
    <row r="1895" spans="1:35">
      <c r="A1895" s="10">
        <v>1874</v>
      </c>
      <c r="B1895" s="10" t="str">
        <f ca="1">'Application For TE&amp;GOTS'!X1936</f>
        <v/>
      </c>
      <c r="C1895" s="10">
        <f>'Application For TE&amp;GOTS'!$D1936</f>
        <v>0</v>
      </c>
      <c r="D1895" s="10" t="str" cm="1">
        <f t="array" aca="1" ref="D1895" ca="1">IFERROR(INDIRECT("'Application For TE&amp;GOTS'!L"&amp;'Application For TE&amp;GOTS'!S1936),"")</f>
        <v/>
      </c>
      <c r="E1895" s="10" t="e">
        <f ca="1">'Application For TE&amp;GOTS'!AF1936</f>
        <v>#VALUE!</v>
      </c>
      <c r="F1895" s="10" t="str">
        <f ca="1">IFERROR(LEFT('Application For TE&amp;GOTS'!AH1936,LEN('Application For TE&amp;GOTS'!AH1936)-2),"")</f>
        <v/>
      </c>
      <c r="G1895" s="10" t="e">
        <f ca="1">'Application For TE&amp;GOTS'!AI1936</f>
        <v>#VALUE!</v>
      </c>
      <c r="AF1895" s="10" t="str">
        <f ca="1">IF(MATCH(B1895,B$1:B1895,0)=ROW(B1895),B1895&amp;";","")</f>
        <v/>
      </c>
      <c r="AG1895" s="10" t="str">
        <f>IF(MATCH(C1895,C$1:C1895,0)=ROW(C1895),C1895&amp;";","")</f>
        <v/>
      </c>
      <c r="AH1895" s="10" t="str">
        <f ca="1">IF(MATCH(D1895,D$1:D1895,0)=ROW(D1895),D1895&amp;";","")</f>
        <v/>
      </c>
      <c r="AI1895" s="10" t="e">
        <f ca="1">IF(MATCH(E1895,E$1:E1895,0)=ROW(E1895),E1895&amp;";","")</f>
        <v>#VALUE!</v>
      </c>
    </row>
    <row r="1896" spans="1:35">
      <c r="A1896" s="10">
        <v>1875</v>
      </c>
      <c r="B1896" s="10" t="str">
        <f ca="1">'Application For TE&amp;GOTS'!X1937</f>
        <v/>
      </c>
      <c r="C1896" s="10">
        <f>'Application For TE&amp;GOTS'!$D1937</f>
        <v>0</v>
      </c>
      <c r="D1896" s="10" t="str" cm="1">
        <f t="array" aca="1" ref="D1896" ca="1">IFERROR(INDIRECT("'Application For TE&amp;GOTS'!L"&amp;'Application For TE&amp;GOTS'!S1937),"")</f>
        <v/>
      </c>
      <c r="E1896" s="10" t="e">
        <f ca="1">'Application For TE&amp;GOTS'!AF1937</f>
        <v>#VALUE!</v>
      </c>
      <c r="F1896" s="10" t="str">
        <f ca="1">IFERROR(LEFT('Application For TE&amp;GOTS'!AH1937,LEN('Application For TE&amp;GOTS'!AH1937)-2),"")</f>
        <v/>
      </c>
      <c r="G1896" s="10" t="e">
        <f ca="1">'Application For TE&amp;GOTS'!AI1937</f>
        <v>#VALUE!</v>
      </c>
      <c r="AF1896" s="10" t="str">
        <f ca="1">IF(MATCH(B1896,B$1:B1896,0)=ROW(B1896),B1896&amp;";","")</f>
        <v/>
      </c>
      <c r="AG1896" s="10" t="str">
        <f>IF(MATCH(C1896,C$1:C1896,0)=ROW(C1896),C1896&amp;";","")</f>
        <v/>
      </c>
      <c r="AH1896" s="10" t="str">
        <f ca="1">IF(MATCH(D1896,D$1:D1896,0)=ROW(D1896),D1896&amp;";","")</f>
        <v/>
      </c>
      <c r="AI1896" s="10" t="e">
        <f ca="1">IF(MATCH(E1896,E$1:E1896,0)=ROW(E1896),E1896&amp;";","")</f>
        <v>#VALUE!</v>
      </c>
    </row>
    <row r="1897" spans="1:35">
      <c r="A1897" s="10">
        <v>1876</v>
      </c>
      <c r="B1897" s="10" t="str">
        <f ca="1">'Application For TE&amp;GOTS'!X1938</f>
        <v/>
      </c>
      <c r="C1897" s="10">
        <f>'Application For TE&amp;GOTS'!$D1938</f>
        <v>0</v>
      </c>
      <c r="D1897" s="10" t="str" cm="1">
        <f t="array" aca="1" ref="D1897" ca="1">IFERROR(INDIRECT("'Application For TE&amp;GOTS'!L"&amp;'Application For TE&amp;GOTS'!S1938),"")</f>
        <v/>
      </c>
      <c r="E1897" s="10" t="e">
        <f ca="1">'Application For TE&amp;GOTS'!AF1938</f>
        <v>#VALUE!</v>
      </c>
      <c r="F1897" s="10" t="str">
        <f ca="1">IFERROR(LEFT('Application For TE&amp;GOTS'!AH1938,LEN('Application For TE&amp;GOTS'!AH1938)-2),"")</f>
        <v/>
      </c>
      <c r="G1897" s="10" t="e">
        <f ca="1">'Application For TE&amp;GOTS'!AI1938</f>
        <v>#VALUE!</v>
      </c>
      <c r="AF1897" s="10" t="str">
        <f ca="1">IF(MATCH(B1897,B$1:B1897,0)=ROW(B1897),B1897&amp;";","")</f>
        <v/>
      </c>
      <c r="AG1897" s="10" t="str">
        <f>IF(MATCH(C1897,C$1:C1897,0)=ROW(C1897),C1897&amp;";","")</f>
        <v/>
      </c>
      <c r="AH1897" s="10" t="str">
        <f ca="1">IF(MATCH(D1897,D$1:D1897,0)=ROW(D1897),D1897&amp;";","")</f>
        <v/>
      </c>
      <c r="AI1897" s="10" t="e">
        <f ca="1">IF(MATCH(E1897,E$1:E1897,0)=ROW(E1897),E1897&amp;";","")</f>
        <v>#VALUE!</v>
      </c>
    </row>
    <row r="1898" spans="1:35">
      <c r="A1898" s="10">
        <v>1877</v>
      </c>
      <c r="B1898" s="10" t="str">
        <f ca="1">'Application For TE&amp;GOTS'!X1939</f>
        <v/>
      </c>
      <c r="C1898" s="10">
        <f>'Application For TE&amp;GOTS'!$D1939</f>
        <v>0</v>
      </c>
      <c r="D1898" s="10" t="str" cm="1">
        <f t="array" aca="1" ref="D1898" ca="1">IFERROR(INDIRECT("'Application For TE&amp;GOTS'!L"&amp;'Application For TE&amp;GOTS'!S1939),"")</f>
        <v/>
      </c>
      <c r="E1898" s="10" t="e">
        <f ca="1">'Application For TE&amp;GOTS'!AF1939</f>
        <v>#VALUE!</v>
      </c>
      <c r="F1898" s="10" t="str">
        <f ca="1">IFERROR(LEFT('Application For TE&amp;GOTS'!AH1939,LEN('Application For TE&amp;GOTS'!AH1939)-2),"")</f>
        <v/>
      </c>
      <c r="G1898" s="10" t="e">
        <f ca="1">'Application For TE&amp;GOTS'!AI1939</f>
        <v>#VALUE!</v>
      </c>
      <c r="AF1898" s="10" t="str">
        <f ca="1">IF(MATCH(B1898,B$1:B1898,0)=ROW(B1898),B1898&amp;";","")</f>
        <v/>
      </c>
      <c r="AG1898" s="10" t="str">
        <f>IF(MATCH(C1898,C$1:C1898,0)=ROW(C1898),C1898&amp;";","")</f>
        <v/>
      </c>
      <c r="AH1898" s="10" t="str">
        <f ca="1">IF(MATCH(D1898,D$1:D1898,0)=ROW(D1898),D1898&amp;";","")</f>
        <v/>
      </c>
      <c r="AI1898" s="10" t="e">
        <f ca="1">IF(MATCH(E1898,E$1:E1898,0)=ROW(E1898),E1898&amp;";","")</f>
        <v>#VALUE!</v>
      </c>
    </row>
    <row r="1899" spans="1:35">
      <c r="A1899" s="10">
        <v>1878</v>
      </c>
      <c r="B1899" s="10" t="str">
        <f ca="1">'Application For TE&amp;GOTS'!X1940</f>
        <v/>
      </c>
      <c r="C1899" s="10">
        <f>'Application For TE&amp;GOTS'!$D1940</f>
        <v>0</v>
      </c>
      <c r="D1899" s="10" t="str" cm="1">
        <f t="array" aca="1" ref="D1899" ca="1">IFERROR(INDIRECT("'Application For TE&amp;GOTS'!L"&amp;'Application For TE&amp;GOTS'!S1940),"")</f>
        <v/>
      </c>
      <c r="E1899" s="10" t="e">
        <f ca="1">'Application For TE&amp;GOTS'!AF1940</f>
        <v>#VALUE!</v>
      </c>
      <c r="F1899" s="10" t="str">
        <f ca="1">IFERROR(LEFT('Application For TE&amp;GOTS'!AH1940,LEN('Application For TE&amp;GOTS'!AH1940)-2),"")</f>
        <v/>
      </c>
      <c r="G1899" s="10" t="e">
        <f ca="1">'Application For TE&amp;GOTS'!AI1940</f>
        <v>#VALUE!</v>
      </c>
      <c r="AF1899" s="10" t="str">
        <f ca="1">IF(MATCH(B1899,B$1:B1899,0)=ROW(B1899),B1899&amp;";","")</f>
        <v/>
      </c>
      <c r="AG1899" s="10" t="str">
        <f>IF(MATCH(C1899,C$1:C1899,0)=ROW(C1899),C1899&amp;";","")</f>
        <v/>
      </c>
      <c r="AH1899" s="10" t="str">
        <f ca="1">IF(MATCH(D1899,D$1:D1899,0)=ROW(D1899),D1899&amp;";","")</f>
        <v/>
      </c>
      <c r="AI1899" s="10" t="e">
        <f ca="1">IF(MATCH(E1899,E$1:E1899,0)=ROW(E1899),E1899&amp;";","")</f>
        <v>#VALUE!</v>
      </c>
    </row>
    <row r="1900" spans="1:35">
      <c r="A1900" s="10">
        <v>1879</v>
      </c>
      <c r="B1900" s="10" t="str">
        <f ca="1">'Application For TE&amp;GOTS'!X1941</f>
        <v/>
      </c>
      <c r="C1900" s="10">
        <f>'Application For TE&amp;GOTS'!$D1941</f>
        <v>0</v>
      </c>
      <c r="D1900" s="10" t="str" cm="1">
        <f t="array" aca="1" ref="D1900" ca="1">IFERROR(INDIRECT("'Application For TE&amp;GOTS'!L"&amp;'Application For TE&amp;GOTS'!S1941),"")</f>
        <v/>
      </c>
      <c r="E1900" s="10" t="e">
        <f ca="1">'Application For TE&amp;GOTS'!AF1941</f>
        <v>#VALUE!</v>
      </c>
      <c r="F1900" s="10" t="str">
        <f ca="1">IFERROR(LEFT('Application For TE&amp;GOTS'!AH1941,LEN('Application For TE&amp;GOTS'!AH1941)-2),"")</f>
        <v/>
      </c>
      <c r="G1900" s="10" t="e">
        <f ca="1">'Application For TE&amp;GOTS'!AI1941</f>
        <v>#VALUE!</v>
      </c>
      <c r="AF1900" s="10" t="str">
        <f ca="1">IF(MATCH(B1900,B$1:B1900,0)=ROW(B1900),B1900&amp;";","")</f>
        <v/>
      </c>
      <c r="AG1900" s="10" t="str">
        <f>IF(MATCH(C1900,C$1:C1900,0)=ROW(C1900),C1900&amp;";","")</f>
        <v/>
      </c>
      <c r="AH1900" s="10" t="str">
        <f ca="1">IF(MATCH(D1900,D$1:D1900,0)=ROW(D1900),D1900&amp;";","")</f>
        <v/>
      </c>
      <c r="AI1900" s="10" t="e">
        <f ca="1">IF(MATCH(E1900,E$1:E1900,0)=ROW(E1900),E1900&amp;";","")</f>
        <v>#VALUE!</v>
      </c>
    </row>
    <row r="1901" spans="1:35">
      <c r="A1901" s="10">
        <v>1880</v>
      </c>
      <c r="B1901" s="10" t="str">
        <f ca="1">'Application For TE&amp;GOTS'!X1942</f>
        <v/>
      </c>
      <c r="C1901" s="10">
        <f>'Application For TE&amp;GOTS'!$D1942</f>
        <v>0</v>
      </c>
      <c r="D1901" s="10" t="str" cm="1">
        <f t="array" aca="1" ref="D1901" ca="1">IFERROR(INDIRECT("'Application For TE&amp;GOTS'!L"&amp;'Application For TE&amp;GOTS'!S1942),"")</f>
        <v/>
      </c>
      <c r="E1901" s="10" t="e">
        <f ca="1">'Application For TE&amp;GOTS'!AF1942</f>
        <v>#VALUE!</v>
      </c>
      <c r="F1901" s="10" t="str">
        <f ca="1">IFERROR(LEFT('Application For TE&amp;GOTS'!AH1942,LEN('Application For TE&amp;GOTS'!AH1942)-2),"")</f>
        <v/>
      </c>
      <c r="G1901" s="10" t="e">
        <f ca="1">'Application For TE&amp;GOTS'!AI1942</f>
        <v>#VALUE!</v>
      </c>
      <c r="AF1901" s="10" t="str">
        <f ca="1">IF(MATCH(B1901,B$1:B1901,0)=ROW(B1901),B1901&amp;";","")</f>
        <v/>
      </c>
      <c r="AG1901" s="10" t="str">
        <f>IF(MATCH(C1901,C$1:C1901,0)=ROW(C1901),C1901&amp;";","")</f>
        <v/>
      </c>
      <c r="AH1901" s="10" t="str">
        <f ca="1">IF(MATCH(D1901,D$1:D1901,0)=ROW(D1901),D1901&amp;";","")</f>
        <v/>
      </c>
      <c r="AI1901" s="10" t="e">
        <f ca="1">IF(MATCH(E1901,E$1:E1901,0)=ROW(E1901),E1901&amp;";","")</f>
        <v>#VALUE!</v>
      </c>
    </row>
    <row r="1902" spans="1:35">
      <c r="A1902" s="10">
        <v>1881</v>
      </c>
      <c r="B1902" s="10" t="str">
        <f ca="1">'Application For TE&amp;GOTS'!X1943</f>
        <v/>
      </c>
      <c r="C1902" s="10">
        <f>'Application For TE&amp;GOTS'!$D1943</f>
        <v>0</v>
      </c>
      <c r="D1902" s="10" t="str" cm="1">
        <f t="array" aca="1" ref="D1902" ca="1">IFERROR(INDIRECT("'Application For TE&amp;GOTS'!L"&amp;'Application For TE&amp;GOTS'!S1943),"")</f>
        <v/>
      </c>
      <c r="E1902" s="10" t="e">
        <f ca="1">'Application For TE&amp;GOTS'!AF1943</f>
        <v>#VALUE!</v>
      </c>
      <c r="F1902" s="10" t="str">
        <f ca="1">IFERROR(LEFT('Application For TE&amp;GOTS'!AH1943,LEN('Application For TE&amp;GOTS'!AH1943)-2),"")</f>
        <v/>
      </c>
      <c r="G1902" s="10" t="e">
        <f ca="1">'Application For TE&amp;GOTS'!AI1943</f>
        <v>#VALUE!</v>
      </c>
      <c r="AF1902" s="10" t="str">
        <f ca="1">IF(MATCH(B1902,B$1:B1902,0)=ROW(B1902),B1902&amp;";","")</f>
        <v/>
      </c>
      <c r="AG1902" s="10" t="str">
        <f>IF(MATCH(C1902,C$1:C1902,0)=ROW(C1902),C1902&amp;";","")</f>
        <v/>
      </c>
      <c r="AH1902" s="10" t="str">
        <f ca="1">IF(MATCH(D1902,D$1:D1902,0)=ROW(D1902),D1902&amp;";","")</f>
        <v/>
      </c>
      <c r="AI1902" s="10" t="e">
        <f ca="1">IF(MATCH(E1902,E$1:E1902,0)=ROW(E1902),E1902&amp;";","")</f>
        <v>#VALUE!</v>
      </c>
    </row>
    <row r="1903" spans="1:35">
      <c r="A1903" s="10">
        <v>1882</v>
      </c>
      <c r="B1903" s="10" t="str">
        <f ca="1">'Application For TE&amp;GOTS'!X1944</f>
        <v/>
      </c>
      <c r="C1903" s="10">
        <f>'Application For TE&amp;GOTS'!$D1944</f>
        <v>0</v>
      </c>
      <c r="D1903" s="10" t="str" cm="1">
        <f t="array" aca="1" ref="D1903" ca="1">IFERROR(INDIRECT("'Application For TE&amp;GOTS'!L"&amp;'Application For TE&amp;GOTS'!S1944),"")</f>
        <v/>
      </c>
      <c r="E1903" s="10" t="e">
        <f ca="1">'Application For TE&amp;GOTS'!AF1944</f>
        <v>#VALUE!</v>
      </c>
      <c r="F1903" s="10" t="str">
        <f ca="1">IFERROR(LEFT('Application For TE&amp;GOTS'!AH1944,LEN('Application For TE&amp;GOTS'!AH1944)-2),"")</f>
        <v/>
      </c>
      <c r="G1903" s="10" t="e">
        <f ca="1">'Application For TE&amp;GOTS'!AI1944</f>
        <v>#VALUE!</v>
      </c>
      <c r="AF1903" s="10" t="str">
        <f ca="1">IF(MATCH(B1903,B$1:B1903,0)=ROW(B1903),B1903&amp;";","")</f>
        <v/>
      </c>
      <c r="AG1903" s="10" t="str">
        <f>IF(MATCH(C1903,C$1:C1903,0)=ROW(C1903),C1903&amp;";","")</f>
        <v/>
      </c>
      <c r="AH1903" s="10" t="str">
        <f ca="1">IF(MATCH(D1903,D$1:D1903,0)=ROW(D1903),D1903&amp;";","")</f>
        <v/>
      </c>
      <c r="AI1903" s="10" t="e">
        <f ca="1">IF(MATCH(E1903,E$1:E1903,0)=ROW(E1903),E1903&amp;";","")</f>
        <v>#VALUE!</v>
      </c>
    </row>
    <row r="1904" spans="1:35">
      <c r="A1904" s="10">
        <v>1883</v>
      </c>
      <c r="B1904" s="10" t="str">
        <f ca="1">'Application For TE&amp;GOTS'!X1945</f>
        <v/>
      </c>
      <c r="C1904" s="10">
        <f>'Application For TE&amp;GOTS'!$D1945</f>
        <v>0</v>
      </c>
      <c r="D1904" s="10" t="str" cm="1">
        <f t="array" aca="1" ref="D1904" ca="1">IFERROR(INDIRECT("'Application For TE&amp;GOTS'!L"&amp;'Application For TE&amp;GOTS'!S1945),"")</f>
        <v/>
      </c>
      <c r="E1904" s="10" t="e">
        <f ca="1">'Application For TE&amp;GOTS'!AF1945</f>
        <v>#VALUE!</v>
      </c>
      <c r="F1904" s="10" t="str">
        <f ca="1">IFERROR(LEFT('Application For TE&amp;GOTS'!AH1945,LEN('Application For TE&amp;GOTS'!AH1945)-2),"")</f>
        <v/>
      </c>
      <c r="G1904" s="10" t="e">
        <f ca="1">'Application For TE&amp;GOTS'!AI1945</f>
        <v>#VALUE!</v>
      </c>
      <c r="AF1904" s="10" t="str">
        <f ca="1">IF(MATCH(B1904,B$1:B1904,0)=ROW(B1904),B1904&amp;";","")</f>
        <v/>
      </c>
      <c r="AG1904" s="10" t="str">
        <f>IF(MATCH(C1904,C$1:C1904,0)=ROW(C1904),C1904&amp;";","")</f>
        <v/>
      </c>
      <c r="AH1904" s="10" t="str">
        <f ca="1">IF(MATCH(D1904,D$1:D1904,0)=ROW(D1904),D1904&amp;";","")</f>
        <v/>
      </c>
      <c r="AI1904" s="10" t="e">
        <f ca="1">IF(MATCH(E1904,E$1:E1904,0)=ROW(E1904),E1904&amp;";","")</f>
        <v>#VALUE!</v>
      </c>
    </row>
    <row r="1905" spans="1:35">
      <c r="A1905" s="10">
        <v>1884</v>
      </c>
      <c r="B1905" s="10" t="str">
        <f ca="1">'Application For TE&amp;GOTS'!X1946</f>
        <v/>
      </c>
      <c r="C1905" s="10">
        <f>'Application For TE&amp;GOTS'!$D1946</f>
        <v>0</v>
      </c>
      <c r="D1905" s="10" t="str" cm="1">
        <f t="array" aca="1" ref="D1905" ca="1">IFERROR(INDIRECT("'Application For TE&amp;GOTS'!L"&amp;'Application For TE&amp;GOTS'!S1946),"")</f>
        <v/>
      </c>
      <c r="E1905" s="10" t="e">
        <f ca="1">'Application For TE&amp;GOTS'!AF1946</f>
        <v>#VALUE!</v>
      </c>
      <c r="F1905" s="10" t="str">
        <f ca="1">IFERROR(LEFT('Application For TE&amp;GOTS'!AH1946,LEN('Application For TE&amp;GOTS'!AH1946)-2),"")</f>
        <v/>
      </c>
      <c r="G1905" s="10" t="e">
        <f ca="1">'Application For TE&amp;GOTS'!AI1946</f>
        <v>#VALUE!</v>
      </c>
      <c r="AF1905" s="10" t="str">
        <f ca="1">IF(MATCH(B1905,B$1:B1905,0)=ROW(B1905),B1905&amp;";","")</f>
        <v/>
      </c>
      <c r="AG1905" s="10" t="str">
        <f>IF(MATCH(C1905,C$1:C1905,0)=ROW(C1905),C1905&amp;";","")</f>
        <v/>
      </c>
      <c r="AH1905" s="10" t="str">
        <f ca="1">IF(MATCH(D1905,D$1:D1905,0)=ROW(D1905),D1905&amp;";","")</f>
        <v/>
      </c>
      <c r="AI1905" s="10" t="e">
        <f ca="1">IF(MATCH(E1905,E$1:E1905,0)=ROW(E1905),E1905&amp;";","")</f>
        <v>#VALUE!</v>
      </c>
    </row>
    <row r="1906" spans="1:35">
      <c r="A1906" s="10">
        <v>1885</v>
      </c>
      <c r="B1906" s="10" t="str">
        <f ca="1">'Application For TE&amp;GOTS'!X1947</f>
        <v/>
      </c>
      <c r="C1906" s="10">
        <f>'Application For TE&amp;GOTS'!$D1947</f>
        <v>0</v>
      </c>
      <c r="D1906" s="10" t="str" cm="1">
        <f t="array" aca="1" ref="D1906" ca="1">IFERROR(INDIRECT("'Application For TE&amp;GOTS'!L"&amp;'Application For TE&amp;GOTS'!S1947),"")</f>
        <v/>
      </c>
      <c r="E1906" s="10" t="e">
        <f ca="1">'Application For TE&amp;GOTS'!AF1947</f>
        <v>#VALUE!</v>
      </c>
      <c r="F1906" s="10" t="str">
        <f ca="1">IFERROR(LEFT('Application For TE&amp;GOTS'!AH1947,LEN('Application For TE&amp;GOTS'!AH1947)-2),"")</f>
        <v/>
      </c>
      <c r="G1906" s="10" t="e">
        <f ca="1">'Application For TE&amp;GOTS'!AI1947</f>
        <v>#VALUE!</v>
      </c>
      <c r="AF1906" s="10" t="str">
        <f ca="1">IF(MATCH(B1906,B$1:B1906,0)=ROW(B1906),B1906&amp;";","")</f>
        <v/>
      </c>
      <c r="AG1906" s="10" t="str">
        <f>IF(MATCH(C1906,C$1:C1906,0)=ROW(C1906),C1906&amp;";","")</f>
        <v/>
      </c>
      <c r="AH1906" s="10" t="str">
        <f ca="1">IF(MATCH(D1906,D$1:D1906,0)=ROW(D1906),D1906&amp;";","")</f>
        <v/>
      </c>
      <c r="AI1906" s="10" t="e">
        <f ca="1">IF(MATCH(E1906,E$1:E1906,0)=ROW(E1906),E1906&amp;";","")</f>
        <v>#VALUE!</v>
      </c>
    </row>
    <row r="1907" spans="1:35">
      <c r="A1907" s="10">
        <v>1886</v>
      </c>
      <c r="B1907" s="10" t="str">
        <f ca="1">'Application For TE&amp;GOTS'!X1948</f>
        <v/>
      </c>
      <c r="C1907" s="10">
        <f>'Application For TE&amp;GOTS'!$D1948</f>
        <v>0</v>
      </c>
      <c r="D1907" s="10" t="str" cm="1">
        <f t="array" aca="1" ref="D1907" ca="1">IFERROR(INDIRECT("'Application For TE&amp;GOTS'!L"&amp;'Application For TE&amp;GOTS'!S1948),"")</f>
        <v/>
      </c>
      <c r="E1907" s="10" t="e">
        <f ca="1">'Application For TE&amp;GOTS'!AF1948</f>
        <v>#VALUE!</v>
      </c>
      <c r="F1907" s="10" t="str">
        <f ca="1">IFERROR(LEFT('Application For TE&amp;GOTS'!AH1948,LEN('Application For TE&amp;GOTS'!AH1948)-2),"")</f>
        <v/>
      </c>
      <c r="G1907" s="10" t="e">
        <f ca="1">'Application For TE&amp;GOTS'!AI1948</f>
        <v>#VALUE!</v>
      </c>
      <c r="AF1907" s="10" t="str">
        <f ca="1">IF(MATCH(B1907,B$1:B1907,0)=ROW(B1907),B1907&amp;";","")</f>
        <v/>
      </c>
      <c r="AG1907" s="10" t="str">
        <f>IF(MATCH(C1907,C$1:C1907,0)=ROW(C1907),C1907&amp;";","")</f>
        <v/>
      </c>
      <c r="AH1907" s="10" t="str">
        <f ca="1">IF(MATCH(D1907,D$1:D1907,0)=ROW(D1907),D1907&amp;";","")</f>
        <v/>
      </c>
      <c r="AI1907" s="10" t="e">
        <f ca="1">IF(MATCH(E1907,E$1:E1907,0)=ROW(E1907),E1907&amp;";","")</f>
        <v>#VALUE!</v>
      </c>
    </row>
    <row r="1908" spans="1:35">
      <c r="A1908" s="10">
        <v>1887</v>
      </c>
      <c r="B1908" s="10" t="str">
        <f ca="1">'Application For TE&amp;GOTS'!X1949</f>
        <v/>
      </c>
      <c r="C1908" s="10">
        <f>'Application For TE&amp;GOTS'!$D1949</f>
        <v>0</v>
      </c>
      <c r="D1908" s="10" t="str" cm="1">
        <f t="array" aca="1" ref="D1908" ca="1">IFERROR(INDIRECT("'Application For TE&amp;GOTS'!L"&amp;'Application For TE&amp;GOTS'!S1949),"")</f>
        <v/>
      </c>
      <c r="E1908" s="10" t="e">
        <f ca="1">'Application For TE&amp;GOTS'!AF1949</f>
        <v>#VALUE!</v>
      </c>
      <c r="F1908" s="10" t="str">
        <f ca="1">IFERROR(LEFT('Application For TE&amp;GOTS'!AH1949,LEN('Application For TE&amp;GOTS'!AH1949)-2),"")</f>
        <v/>
      </c>
      <c r="G1908" s="10" t="e">
        <f ca="1">'Application For TE&amp;GOTS'!AI1949</f>
        <v>#VALUE!</v>
      </c>
      <c r="AF1908" s="10" t="str">
        <f ca="1">IF(MATCH(B1908,B$1:B1908,0)=ROW(B1908),B1908&amp;";","")</f>
        <v/>
      </c>
      <c r="AG1908" s="10" t="str">
        <f>IF(MATCH(C1908,C$1:C1908,0)=ROW(C1908),C1908&amp;";","")</f>
        <v/>
      </c>
      <c r="AH1908" s="10" t="str">
        <f ca="1">IF(MATCH(D1908,D$1:D1908,0)=ROW(D1908),D1908&amp;";","")</f>
        <v/>
      </c>
      <c r="AI1908" s="10" t="e">
        <f ca="1">IF(MATCH(E1908,E$1:E1908,0)=ROW(E1908),E1908&amp;";","")</f>
        <v>#VALUE!</v>
      </c>
    </row>
    <row r="1909" spans="1:35">
      <c r="A1909" s="10">
        <v>1888</v>
      </c>
      <c r="B1909" s="10" t="str">
        <f ca="1">'Application For TE&amp;GOTS'!X1950</f>
        <v/>
      </c>
      <c r="C1909" s="10">
        <f>'Application For TE&amp;GOTS'!$D1950</f>
        <v>0</v>
      </c>
      <c r="D1909" s="10" t="str" cm="1">
        <f t="array" aca="1" ref="D1909" ca="1">IFERROR(INDIRECT("'Application For TE&amp;GOTS'!L"&amp;'Application For TE&amp;GOTS'!S1950),"")</f>
        <v/>
      </c>
      <c r="E1909" s="10" t="e">
        <f ca="1">'Application For TE&amp;GOTS'!AF1950</f>
        <v>#VALUE!</v>
      </c>
      <c r="F1909" s="10" t="str">
        <f ca="1">IFERROR(LEFT('Application For TE&amp;GOTS'!AH1950,LEN('Application For TE&amp;GOTS'!AH1950)-2),"")</f>
        <v/>
      </c>
      <c r="G1909" s="10" t="e">
        <f ca="1">'Application For TE&amp;GOTS'!AI1950</f>
        <v>#VALUE!</v>
      </c>
      <c r="AF1909" s="10" t="str">
        <f ca="1">IF(MATCH(B1909,B$1:B1909,0)=ROW(B1909),B1909&amp;";","")</f>
        <v/>
      </c>
      <c r="AG1909" s="10" t="str">
        <f>IF(MATCH(C1909,C$1:C1909,0)=ROW(C1909),C1909&amp;";","")</f>
        <v/>
      </c>
      <c r="AH1909" s="10" t="str">
        <f ca="1">IF(MATCH(D1909,D$1:D1909,0)=ROW(D1909),D1909&amp;";","")</f>
        <v/>
      </c>
      <c r="AI1909" s="10" t="e">
        <f ca="1">IF(MATCH(E1909,E$1:E1909,0)=ROW(E1909),E1909&amp;";","")</f>
        <v>#VALUE!</v>
      </c>
    </row>
    <row r="1910" spans="1:35">
      <c r="A1910" s="10">
        <v>1889</v>
      </c>
      <c r="B1910" s="10" t="str">
        <f ca="1">'Application For TE&amp;GOTS'!X1951</f>
        <v/>
      </c>
      <c r="C1910" s="10">
        <f>'Application For TE&amp;GOTS'!$D1951</f>
        <v>0</v>
      </c>
      <c r="D1910" s="10" t="str" cm="1">
        <f t="array" aca="1" ref="D1910" ca="1">IFERROR(INDIRECT("'Application For TE&amp;GOTS'!L"&amp;'Application For TE&amp;GOTS'!S1951),"")</f>
        <v/>
      </c>
      <c r="E1910" s="10" t="e">
        <f ca="1">'Application For TE&amp;GOTS'!AF1951</f>
        <v>#VALUE!</v>
      </c>
      <c r="F1910" s="10" t="str">
        <f ca="1">IFERROR(LEFT('Application For TE&amp;GOTS'!AH1951,LEN('Application For TE&amp;GOTS'!AH1951)-2),"")</f>
        <v/>
      </c>
      <c r="G1910" s="10" t="e">
        <f ca="1">'Application For TE&amp;GOTS'!AI1951</f>
        <v>#VALUE!</v>
      </c>
      <c r="AF1910" s="10" t="str">
        <f ca="1">IF(MATCH(B1910,B$1:B1910,0)=ROW(B1910),B1910&amp;";","")</f>
        <v/>
      </c>
      <c r="AG1910" s="10" t="str">
        <f>IF(MATCH(C1910,C$1:C1910,0)=ROW(C1910),C1910&amp;";","")</f>
        <v/>
      </c>
      <c r="AH1910" s="10" t="str">
        <f ca="1">IF(MATCH(D1910,D$1:D1910,0)=ROW(D1910),D1910&amp;";","")</f>
        <v/>
      </c>
      <c r="AI1910" s="10" t="e">
        <f ca="1">IF(MATCH(E1910,E$1:E1910,0)=ROW(E1910),E1910&amp;";","")</f>
        <v>#VALUE!</v>
      </c>
    </row>
    <row r="1911" spans="1:35">
      <c r="A1911" s="10">
        <v>1890</v>
      </c>
      <c r="B1911" s="10" t="str">
        <f ca="1">'Application For TE&amp;GOTS'!X1952</f>
        <v/>
      </c>
      <c r="C1911" s="10">
        <f>'Application For TE&amp;GOTS'!$D1952</f>
        <v>0</v>
      </c>
      <c r="D1911" s="10" t="str" cm="1">
        <f t="array" aca="1" ref="D1911" ca="1">IFERROR(INDIRECT("'Application For TE&amp;GOTS'!L"&amp;'Application For TE&amp;GOTS'!S1952),"")</f>
        <v/>
      </c>
      <c r="E1911" s="10" t="e">
        <f ca="1">'Application For TE&amp;GOTS'!AF1952</f>
        <v>#VALUE!</v>
      </c>
      <c r="F1911" s="10" t="str">
        <f ca="1">IFERROR(LEFT('Application For TE&amp;GOTS'!AH1952,LEN('Application For TE&amp;GOTS'!AH1952)-2),"")</f>
        <v/>
      </c>
      <c r="G1911" s="10" t="e">
        <f ca="1">'Application For TE&amp;GOTS'!AI1952</f>
        <v>#VALUE!</v>
      </c>
      <c r="AF1911" s="10" t="str">
        <f ca="1">IF(MATCH(B1911,B$1:B1911,0)=ROW(B1911),B1911&amp;";","")</f>
        <v/>
      </c>
      <c r="AG1911" s="10" t="str">
        <f>IF(MATCH(C1911,C$1:C1911,0)=ROW(C1911),C1911&amp;";","")</f>
        <v/>
      </c>
      <c r="AH1911" s="10" t="str">
        <f ca="1">IF(MATCH(D1911,D$1:D1911,0)=ROW(D1911),D1911&amp;";","")</f>
        <v/>
      </c>
      <c r="AI1911" s="10" t="e">
        <f ca="1">IF(MATCH(E1911,E$1:E1911,0)=ROW(E1911),E1911&amp;";","")</f>
        <v>#VALUE!</v>
      </c>
    </row>
    <row r="1912" spans="1:35">
      <c r="A1912" s="10">
        <v>1891</v>
      </c>
      <c r="B1912" s="10" t="str">
        <f ca="1">'Application For TE&amp;GOTS'!X1953</f>
        <v/>
      </c>
      <c r="C1912" s="10">
        <f>'Application For TE&amp;GOTS'!$D1953</f>
        <v>0</v>
      </c>
      <c r="D1912" s="10" t="str" cm="1">
        <f t="array" aca="1" ref="D1912" ca="1">IFERROR(INDIRECT("'Application For TE&amp;GOTS'!L"&amp;'Application For TE&amp;GOTS'!S1953),"")</f>
        <v/>
      </c>
      <c r="E1912" s="10" t="e">
        <f ca="1">'Application For TE&amp;GOTS'!AF1953</f>
        <v>#VALUE!</v>
      </c>
      <c r="F1912" s="10" t="str">
        <f ca="1">IFERROR(LEFT('Application For TE&amp;GOTS'!AH1953,LEN('Application For TE&amp;GOTS'!AH1953)-2),"")</f>
        <v/>
      </c>
      <c r="G1912" s="10" t="e">
        <f ca="1">'Application For TE&amp;GOTS'!AI1953</f>
        <v>#VALUE!</v>
      </c>
      <c r="AF1912" s="10" t="str">
        <f ca="1">IF(MATCH(B1912,B$1:B1912,0)=ROW(B1912),B1912&amp;";","")</f>
        <v/>
      </c>
      <c r="AG1912" s="10" t="str">
        <f>IF(MATCH(C1912,C$1:C1912,0)=ROW(C1912),C1912&amp;";","")</f>
        <v/>
      </c>
      <c r="AH1912" s="10" t="str">
        <f ca="1">IF(MATCH(D1912,D$1:D1912,0)=ROW(D1912),D1912&amp;";","")</f>
        <v/>
      </c>
      <c r="AI1912" s="10" t="e">
        <f ca="1">IF(MATCH(E1912,E$1:E1912,0)=ROW(E1912),E1912&amp;";","")</f>
        <v>#VALUE!</v>
      </c>
    </row>
    <row r="1913" spans="1:35">
      <c r="A1913" s="10">
        <v>1892</v>
      </c>
      <c r="B1913" s="10" t="str">
        <f ca="1">'Application For TE&amp;GOTS'!X1954</f>
        <v/>
      </c>
      <c r="C1913" s="10">
        <f>'Application For TE&amp;GOTS'!$D1954</f>
        <v>0</v>
      </c>
      <c r="D1913" s="10" t="str" cm="1">
        <f t="array" aca="1" ref="D1913" ca="1">IFERROR(INDIRECT("'Application For TE&amp;GOTS'!L"&amp;'Application For TE&amp;GOTS'!S1954),"")</f>
        <v/>
      </c>
      <c r="E1913" s="10" t="e">
        <f ca="1">'Application For TE&amp;GOTS'!AF1954</f>
        <v>#VALUE!</v>
      </c>
      <c r="F1913" s="10" t="str">
        <f ca="1">IFERROR(LEFT('Application For TE&amp;GOTS'!AH1954,LEN('Application For TE&amp;GOTS'!AH1954)-2),"")</f>
        <v/>
      </c>
      <c r="G1913" s="10" t="e">
        <f ca="1">'Application For TE&amp;GOTS'!AI1954</f>
        <v>#VALUE!</v>
      </c>
      <c r="AF1913" s="10" t="str">
        <f ca="1">IF(MATCH(B1913,B$1:B1913,0)=ROW(B1913),B1913&amp;";","")</f>
        <v/>
      </c>
      <c r="AG1913" s="10" t="str">
        <f>IF(MATCH(C1913,C$1:C1913,0)=ROW(C1913),C1913&amp;";","")</f>
        <v/>
      </c>
      <c r="AH1913" s="10" t="str">
        <f ca="1">IF(MATCH(D1913,D$1:D1913,0)=ROW(D1913),D1913&amp;";","")</f>
        <v/>
      </c>
      <c r="AI1913" s="10" t="e">
        <f ca="1">IF(MATCH(E1913,E$1:E1913,0)=ROW(E1913),E1913&amp;";","")</f>
        <v>#VALUE!</v>
      </c>
    </row>
    <row r="1914" spans="1:35">
      <c r="A1914" s="10">
        <v>1893</v>
      </c>
      <c r="B1914" s="10" t="str">
        <f ca="1">'Application For TE&amp;GOTS'!X1955</f>
        <v/>
      </c>
      <c r="C1914" s="10">
        <f>'Application For TE&amp;GOTS'!$D1955</f>
        <v>0</v>
      </c>
      <c r="D1914" s="10" t="str" cm="1">
        <f t="array" aca="1" ref="D1914" ca="1">IFERROR(INDIRECT("'Application For TE&amp;GOTS'!L"&amp;'Application For TE&amp;GOTS'!S1955),"")</f>
        <v/>
      </c>
      <c r="E1914" s="10" t="e">
        <f ca="1">'Application For TE&amp;GOTS'!AF1955</f>
        <v>#VALUE!</v>
      </c>
      <c r="F1914" s="10" t="str">
        <f ca="1">IFERROR(LEFT('Application For TE&amp;GOTS'!AH1955,LEN('Application For TE&amp;GOTS'!AH1955)-2),"")</f>
        <v/>
      </c>
      <c r="G1914" s="10" t="e">
        <f ca="1">'Application For TE&amp;GOTS'!AI1955</f>
        <v>#VALUE!</v>
      </c>
      <c r="AF1914" s="10" t="str">
        <f ca="1">IF(MATCH(B1914,B$1:B1914,0)=ROW(B1914),B1914&amp;";","")</f>
        <v/>
      </c>
      <c r="AG1914" s="10" t="str">
        <f>IF(MATCH(C1914,C$1:C1914,0)=ROW(C1914),C1914&amp;";","")</f>
        <v/>
      </c>
      <c r="AH1914" s="10" t="str">
        <f ca="1">IF(MATCH(D1914,D$1:D1914,0)=ROW(D1914),D1914&amp;";","")</f>
        <v/>
      </c>
      <c r="AI1914" s="10" t="e">
        <f ca="1">IF(MATCH(E1914,E$1:E1914,0)=ROW(E1914),E1914&amp;";","")</f>
        <v>#VALUE!</v>
      </c>
    </row>
    <row r="1915" spans="1:35">
      <c r="A1915" s="10">
        <v>1894</v>
      </c>
      <c r="B1915" s="10" t="str">
        <f ca="1">'Application For TE&amp;GOTS'!X1956</f>
        <v/>
      </c>
      <c r="C1915" s="10">
        <f>'Application For TE&amp;GOTS'!$D1956</f>
        <v>0</v>
      </c>
      <c r="D1915" s="10" t="str" cm="1">
        <f t="array" aca="1" ref="D1915" ca="1">IFERROR(INDIRECT("'Application For TE&amp;GOTS'!L"&amp;'Application For TE&amp;GOTS'!S1956),"")</f>
        <v/>
      </c>
      <c r="E1915" s="10" t="e">
        <f ca="1">'Application For TE&amp;GOTS'!AF1956</f>
        <v>#VALUE!</v>
      </c>
      <c r="F1915" s="10" t="str">
        <f ca="1">IFERROR(LEFT('Application For TE&amp;GOTS'!AH1956,LEN('Application For TE&amp;GOTS'!AH1956)-2),"")</f>
        <v/>
      </c>
      <c r="G1915" s="10" t="e">
        <f ca="1">'Application For TE&amp;GOTS'!AI1956</f>
        <v>#VALUE!</v>
      </c>
      <c r="AF1915" s="10" t="str">
        <f ca="1">IF(MATCH(B1915,B$1:B1915,0)=ROW(B1915),B1915&amp;";","")</f>
        <v/>
      </c>
      <c r="AG1915" s="10" t="str">
        <f>IF(MATCH(C1915,C$1:C1915,0)=ROW(C1915),C1915&amp;";","")</f>
        <v/>
      </c>
      <c r="AH1915" s="10" t="str">
        <f ca="1">IF(MATCH(D1915,D$1:D1915,0)=ROW(D1915),D1915&amp;";","")</f>
        <v/>
      </c>
      <c r="AI1915" s="10" t="e">
        <f ca="1">IF(MATCH(E1915,E$1:E1915,0)=ROW(E1915),E1915&amp;";","")</f>
        <v>#VALUE!</v>
      </c>
    </row>
    <row r="1916" spans="1:35">
      <c r="A1916" s="10">
        <v>1895</v>
      </c>
      <c r="B1916" s="10" t="str">
        <f ca="1">'Application For TE&amp;GOTS'!X1957</f>
        <v/>
      </c>
      <c r="C1916" s="10">
        <f>'Application For TE&amp;GOTS'!$D1957</f>
        <v>0</v>
      </c>
      <c r="D1916" s="10" t="str" cm="1">
        <f t="array" aca="1" ref="D1916" ca="1">IFERROR(INDIRECT("'Application For TE&amp;GOTS'!L"&amp;'Application For TE&amp;GOTS'!S1957),"")</f>
        <v/>
      </c>
      <c r="E1916" s="10" t="e">
        <f ca="1">'Application For TE&amp;GOTS'!AF1957</f>
        <v>#VALUE!</v>
      </c>
      <c r="F1916" s="10" t="str">
        <f ca="1">IFERROR(LEFT('Application For TE&amp;GOTS'!AH1957,LEN('Application For TE&amp;GOTS'!AH1957)-2),"")</f>
        <v/>
      </c>
      <c r="G1916" s="10" t="e">
        <f ca="1">'Application For TE&amp;GOTS'!AI1957</f>
        <v>#VALUE!</v>
      </c>
      <c r="AF1916" s="10" t="str">
        <f ca="1">IF(MATCH(B1916,B$1:B1916,0)=ROW(B1916),B1916&amp;";","")</f>
        <v/>
      </c>
      <c r="AG1916" s="10" t="str">
        <f>IF(MATCH(C1916,C$1:C1916,0)=ROW(C1916),C1916&amp;";","")</f>
        <v/>
      </c>
      <c r="AH1916" s="10" t="str">
        <f ca="1">IF(MATCH(D1916,D$1:D1916,0)=ROW(D1916),D1916&amp;";","")</f>
        <v/>
      </c>
      <c r="AI1916" s="10" t="e">
        <f ca="1">IF(MATCH(E1916,E$1:E1916,0)=ROW(E1916),E1916&amp;";","")</f>
        <v>#VALUE!</v>
      </c>
    </row>
    <row r="1917" spans="1:35">
      <c r="A1917" s="10">
        <v>1896</v>
      </c>
      <c r="B1917" s="10" t="str">
        <f ca="1">'Application For TE&amp;GOTS'!X1958</f>
        <v/>
      </c>
      <c r="C1917" s="10">
        <f>'Application For TE&amp;GOTS'!$D1958</f>
        <v>0</v>
      </c>
      <c r="D1917" s="10" t="str" cm="1">
        <f t="array" aca="1" ref="D1917" ca="1">IFERROR(INDIRECT("'Application For TE&amp;GOTS'!L"&amp;'Application For TE&amp;GOTS'!S1958),"")</f>
        <v/>
      </c>
      <c r="E1917" s="10" t="e">
        <f ca="1">'Application For TE&amp;GOTS'!AF1958</f>
        <v>#VALUE!</v>
      </c>
      <c r="F1917" s="10" t="str">
        <f ca="1">IFERROR(LEFT('Application For TE&amp;GOTS'!AH1958,LEN('Application For TE&amp;GOTS'!AH1958)-2),"")</f>
        <v/>
      </c>
      <c r="G1917" s="10" t="e">
        <f ca="1">'Application For TE&amp;GOTS'!AI1958</f>
        <v>#VALUE!</v>
      </c>
      <c r="AF1917" s="10" t="str">
        <f ca="1">IF(MATCH(B1917,B$1:B1917,0)=ROW(B1917),B1917&amp;";","")</f>
        <v/>
      </c>
      <c r="AG1917" s="10" t="str">
        <f>IF(MATCH(C1917,C$1:C1917,0)=ROW(C1917),C1917&amp;";","")</f>
        <v/>
      </c>
      <c r="AH1917" s="10" t="str">
        <f ca="1">IF(MATCH(D1917,D$1:D1917,0)=ROW(D1917),D1917&amp;";","")</f>
        <v/>
      </c>
      <c r="AI1917" s="10" t="e">
        <f ca="1">IF(MATCH(E1917,E$1:E1917,0)=ROW(E1917),E1917&amp;";","")</f>
        <v>#VALUE!</v>
      </c>
    </row>
    <row r="1918" spans="1:35">
      <c r="A1918" s="10">
        <v>1897</v>
      </c>
      <c r="B1918" s="10" t="str">
        <f ca="1">'Application For TE&amp;GOTS'!X1959</f>
        <v/>
      </c>
      <c r="C1918" s="10">
        <f>'Application For TE&amp;GOTS'!$D1959</f>
        <v>0</v>
      </c>
      <c r="D1918" s="10" t="str" cm="1">
        <f t="array" aca="1" ref="D1918" ca="1">IFERROR(INDIRECT("'Application For TE&amp;GOTS'!L"&amp;'Application For TE&amp;GOTS'!S1959),"")</f>
        <v/>
      </c>
      <c r="E1918" s="10" t="e">
        <f ca="1">'Application For TE&amp;GOTS'!AF1959</f>
        <v>#VALUE!</v>
      </c>
      <c r="F1918" s="10" t="str">
        <f ca="1">IFERROR(LEFT('Application For TE&amp;GOTS'!AH1959,LEN('Application For TE&amp;GOTS'!AH1959)-2),"")</f>
        <v/>
      </c>
      <c r="G1918" s="10" t="e">
        <f ca="1">'Application For TE&amp;GOTS'!AI1959</f>
        <v>#VALUE!</v>
      </c>
      <c r="AF1918" s="10" t="str">
        <f ca="1">IF(MATCH(B1918,B$1:B1918,0)=ROW(B1918),B1918&amp;";","")</f>
        <v/>
      </c>
      <c r="AG1918" s="10" t="str">
        <f>IF(MATCH(C1918,C$1:C1918,0)=ROW(C1918),C1918&amp;";","")</f>
        <v/>
      </c>
      <c r="AH1918" s="10" t="str">
        <f ca="1">IF(MATCH(D1918,D$1:D1918,0)=ROW(D1918),D1918&amp;";","")</f>
        <v/>
      </c>
      <c r="AI1918" s="10" t="e">
        <f ca="1">IF(MATCH(E1918,E$1:E1918,0)=ROW(E1918),E1918&amp;";","")</f>
        <v>#VALUE!</v>
      </c>
    </row>
    <row r="1919" spans="1:35">
      <c r="A1919" s="10">
        <v>1898</v>
      </c>
      <c r="B1919" s="10" t="str">
        <f ca="1">'Application For TE&amp;GOTS'!X1960</f>
        <v/>
      </c>
      <c r="C1919" s="10">
        <f>'Application For TE&amp;GOTS'!$D1960</f>
        <v>0</v>
      </c>
      <c r="D1919" s="10" t="str" cm="1">
        <f t="array" aca="1" ref="D1919" ca="1">IFERROR(INDIRECT("'Application For TE&amp;GOTS'!L"&amp;'Application For TE&amp;GOTS'!S1960),"")</f>
        <v/>
      </c>
      <c r="E1919" s="10" t="e">
        <f ca="1">'Application For TE&amp;GOTS'!AF1960</f>
        <v>#VALUE!</v>
      </c>
      <c r="F1919" s="10" t="str">
        <f ca="1">IFERROR(LEFT('Application For TE&amp;GOTS'!AH1960,LEN('Application For TE&amp;GOTS'!AH1960)-2),"")</f>
        <v/>
      </c>
      <c r="G1919" s="10" t="e">
        <f ca="1">'Application For TE&amp;GOTS'!AI1960</f>
        <v>#VALUE!</v>
      </c>
      <c r="AF1919" s="10" t="str">
        <f ca="1">IF(MATCH(B1919,B$1:B1919,0)=ROW(B1919),B1919&amp;";","")</f>
        <v/>
      </c>
      <c r="AG1919" s="10" t="str">
        <f>IF(MATCH(C1919,C$1:C1919,0)=ROW(C1919),C1919&amp;";","")</f>
        <v/>
      </c>
      <c r="AH1919" s="10" t="str">
        <f ca="1">IF(MATCH(D1919,D$1:D1919,0)=ROW(D1919),D1919&amp;";","")</f>
        <v/>
      </c>
      <c r="AI1919" s="10" t="e">
        <f ca="1">IF(MATCH(E1919,E$1:E1919,0)=ROW(E1919),E1919&amp;";","")</f>
        <v>#VALUE!</v>
      </c>
    </row>
    <row r="1920" spans="1:35">
      <c r="A1920" s="10">
        <v>1899</v>
      </c>
      <c r="B1920" s="10" t="str">
        <f ca="1">'Application For TE&amp;GOTS'!X1961</f>
        <v/>
      </c>
      <c r="C1920" s="10">
        <f>'Application For TE&amp;GOTS'!$D1961</f>
        <v>0</v>
      </c>
      <c r="D1920" s="10" t="str" cm="1">
        <f t="array" aca="1" ref="D1920" ca="1">IFERROR(INDIRECT("'Application For TE&amp;GOTS'!L"&amp;'Application For TE&amp;GOTS'!S1961),"")</f>
        <v/>
      </c>
      <c r="E1920" s="10" t="e">
        <f ca="1">'Application For TE&amp;GOTS'!AF1961</f>
        <v>#VALUE!</v>
      </c>
      <c r="F1920" s="10" t="str">
        <f ca="1">IFERROR(LEFT('Application For TE&amp;GOTS'!AH1961,LEN('Application For TE&amp;GOTS'!AH1961)-2),"")</f>
        <v/>
      </c>
      <c r="G1920" s="10" t="e">
        <f ca="1">'Application For TE&amp;GOTS'!AI1961</f>
        <v>#VALUE!</v>
      </c>
      <c r="AF1920" s="10" t="str">
        <f ca="1">IF(MATCH(B1920,B$1:B1920,0)=ROW(B1920),B1920&amp;";","")</f>
        <v/>
      </c>
      <c r="AG1920" s="10" t="str">
        <f>IF(MATCH(C1920,C$1:C1920,0)=ROW(C1920),C1920&amp;";","")</f>
        <v/>
      </c>
      <c r="AH1920" s="10" t="str">
        <f ca="1">IF(MATCH(D1920,D$1:D1920,0)=ROW(D1920),D1920&amp;";","")</f>
        <v/>
      </c>
      <c r="AI1920" s="10" t="e">
        <f ca="1">IF(MATCH(E1920,E$1:E1920,0)=ROW(E1920),E1920&amp;";","")</f>
        <v>#VALUE!</v>
      </c>
    </row>
    <row r="1921" spans="1:35">
      <c r="A1921" s="10">
        <v>1900</v>
      </c>
      <c r="B1921" s="10" t="str">
        <f ca="1">'Application For TE&amp;GOTS'!X1962</f>
        <v/>
      </c>
      <c r="C1921" s="10">
        <f>'Application For TE&amp;GOTS'!$D1962</f>
        <v>0</v>
      </c>
      <c r="D1921" s="10" t="str" cm="1">
        <f t="array" aca="1" ref="D1921" ca="1">IFERROR(INDIRECT("'Application For TE&amp;GOTS'!L"&amp;'Application For TE&amp;GOTS'!S1962),"")</f>
        <v/>
      </c>
      <c r="E1921" s="10" t="e">
        <f ca="1">'Application For TE&amp;GOTS'!AF1962</f>
        <v>#VALUE!</v>
      </c>
      <c r="F1921" s="10" t="str">
        <f ca="1">IFERROR(LEFT('Application For TE&amp;GOTS'!AH1962,LEN('Application For TE&amp;GOTS'!AH1962)-2),"")</f>
        <v/>
      </c>
      <c r="G1921" s="10" t="e">
        <f ca="1">'Application For TE&amp;GOTS'!AI1962</f>
        <v>#VALUE!</v>
      </c>
      <c r="AF1921" s="10" t="str">
        <f ca="1">IF(MATCH(B1921,B$1:B1921,0)=ROW(B1921),B1921&amp;";","")</f>
        <v/>
      </c>
      <c r="AG1921" s="10" t="str">
        <f>IF(MATCH(C1921,C$1:C1921,0)=ROW(C1921),C1921&amp;";","")</f>
        <v/>
      </c>
      <c r="AH1921" s="10" t="str">
        <f ca="1">IF(MATCH(D1921,D$1:D1921,0)=ROW(D1921),D1921&amp;";","")</f>
        <v/>
      </c>
      <c r="AI1921" s="10" t="e">
        <f ca="1">IF(MATCH(E1921,E$1:E1921,0)=ROW(E1921),E1921&amp;";","")</f>
        <v>#VALUE!</v>
      </c>
    </row>
    <row r="1922" spans="1:35">
      <c r="A1922" s="10">
        <v>1901</v>
      </c>
      <c r="B1922" s="10" t="str">
        <f ca="1">'Application For TE&amp;GOTS'!X1963</f>
        <v/>
      </c>
      <c r="C1922" s="10">
        <f>'Application For TE&amp;GOTS'!$D1963</f>
        <v>0</v>
      </c>
      <c r="D1922" s="10" t="str" cm="1">
        <f t="array" aca="1" ref="D1922" ca="1">IFERROR(INDIRECT("'Application For TE&amp;GOTS'!L"&amp;'Application For TE&amp;GOTS'!S1963),"")</f>
        <v/>
      </c>
      <c r="E1922" s="10" t="e">
        <f ca="1">'Application For TE&amp;GOTS'!AF1963</f>
        <v>#VALUE!</v>
      </c>
      <c r="F1922" s="10" t="str">
        <f ca="1">IFERROR(LEFT('Application For TE&amp;GOTS'!AH1963,LEN('Application For TE&amp;GOTS'!AH1963)-2),"")</f>
        <v/>
      </c>
      <c r="G1922" s="10" t="e">
        <f ca="1">'Application For TE&amp;GOTS'!AI1963</f>
        <v>#VALUE!</v>
      </c>
      <c r="AF1922" s="10" t="str">
        <f ca="1">IF(MATCH(B1922,B$1:B1922,0)=ROW(B1922),B1922&amp;";","")</f>
        <v/>
      </c>
      <c r="AG1922" s="10" t="str">
        <f>IF(MATCH(C1922,C$1:C1922,0)=ROW(C1922),C1922&amp;";","")</f>
        <v/>
      </c>
      <c r="AH1922" s="10" t="str">
        <f ca="1">IF(MATCH(D1922,D$1:D1922,0)=ROW(D1922),D1922&amp;";","")</f>
        <v/>
      </c>
      <c r="AI1922" s="10" t="e">
        <f ca="1">IF(MATCH(E1922,E$1:E1922,0)=ROW(E1922),E1922&amp;";","")</f>
        <v>#VALUE!</v>
      </c>
    </row>
    <row r="1923" spans="1:35">
      <c r="A1923" s="10">
        <v>1902</v>
      </c>
      <c r="B1923" s="10" t="str">
        <f ca="1">'Application For TE&amp;GOTS'!X1964</f>
        <v/>
      </c>
      <c r="C1923" s="10">
        <f>'Application For TE&amp;GOTS'!$D1964</f>
        <v>0</v>
      </c>
      <c r="D1923" s="10" t="str" cm="1">
        <f t="array" aca="1" ref="D1923" ca="1">IFERROR(INDIRECT("'Application For TE&amp;GOTS'!L"&amp;'Application For TE&amp;GOTS'!S1964),"")</f>
        <v/>
      </c>
      <c r="E1923" s="10" t="e">
        <f ca="1">'Application For TE&amp;GOTS'!AF1964</f>
        <v>#VALUE!</v>
      </c>
      <c r="F1923" s="10" t="str">
        <f ca="1">IFERROR(LEFT('Application For TE&amp;GOTS'!AH1964,LEN('Application For TE&amp;GOTS'!AH1964)-2),"")</f>
        <v/>
      </c>
      <c r="G1923" s="10" t="e">
        <f ca="1">'Application For TE&amp;GOTS'!AI1964</f>
        <v>#VALUE!</v>
      </c>
      <c r="AF1923" s="10" t="str">
        <f ca="1">IF(MATCH(B1923,B$1:B1923,0)=ROW(B1923),B1923&amp;";","")</f>
        <v/>
      </c>
      <c r="AG1923" s="10" t="str">
        <f>IF(MATCH(C1923,C$1:C1923,0)=ROW(C1923),C1923&amp;";","")</f>
        <v/>
      </c>
      <c r="AH1923" s="10" t="str">
        <f ca="1">IF(MATCH(D1923,D$1:D1923,0)=ROW(D1923),D1923&amp;";","")</f>
        <v/>
      </c>
      <c r="AI1923" s="10" t="e">
        <f ca="1">IF(MATCH(E1923,E$1:E1923,0)=ROW(E1923),E1923&amp;";","")</f>
        <v>#VALUE!</v>
      </c>
    </row>
    <row r="1924" spans="1:35">
      <c r="A1924" s="10">
        <v>1903</v>
      </c>
      <c r="B1924" s="10" t="str">
        <f ca="1">'Application For TE&amp;GOTS'!X1965</f>
        <v/>
      </c>
      <c r="C1924" s="10">
        <f>'Application For TE&amp;GOTS'!$D1965</f>
        <v>0</v>
      </c>
      <c r="D1924" s="10" t="str" cm="1">
        <f t="array" aca="1" ref="D1924" ca="1">IFERROR(INDIRECT("'Application For TE&amp;GOTS'!L"&amp;'Application For TE&amp;GOTS'!S1965),"")</f>
        <v/>
      </c>
      <c r="E1924" s="10" t="e">
        <f ca="1">'Application For TE&amp;GOTS'!AF1965</f>
        <v>#VALUE!</v>
      </c>
      <c r="F1924" s="10" t="str">
        <f ca="1">IFERROR(LEFT('Application For TE&amp;GOTS'!AH1965,LEN('Application For TE&amp;GOTS'!AH1965)-2),"")</f>
        <v/>
      </c>
      <c r="G1924" s="10" t="e">
        <f ca="1">'Application For TE&amp;GOTS'!AI1965</f>
        <v>#VALUE!</v>
      </c>
      <c r="AF1924" s="10" t="str">
        <f ca="1">IF(MATCH(B1924,B$1:B1924,0)=ROW(B1924),B1924&amp;";","")</f>
        <v/>
      </c>
      <c r="AG1924" s="10" t="str">
        <f>IF(MATCH(C1924,C$1:C1924,0)=ROW(C1924),C1924&amp;";","")</f>
        <v/>
      </c>
      <c r="AH1924" s="10" t="str">
        <f ca="1">IF(MATCH(D1924,D$1:D1924,0)=ROW(D1924),D1924&amp;";","")</f>
        <v/>
      </c>
      <c r="AI1924" s="10" t="e">
        <f ca="1">IF(MATCH(E1924,E$1:E1924,0)=ROW(E1924),E1924&amp;";","")</f>
        <v>#VALUE!</v>
      </c>
    </row>
    <row r="1925" spans="1:35">
      <c r="A1925" s="10">
        <v>1904</v>
      </c>
      <c r="B1925" s="10" t="str">
        <f ca="1">'Application For TE&amp;GOTS'!X1966</f>
        <v/>
      </c>
      <c r="C1925" s="10">
        <f>'Application For TE&amp;GOTS'!$D1966</f>
        <v>0</v>
      </c>
      <c r="D1925" s="10" t="str" cm="1">
        <f t="array" aca="1" ref="D1925" ca="1">IFERROR(INDIRECT("'Application For TE&amp;GOTS'!L"&amp;'Application For TE&amp;GOTS'!S1966),"")</f>
        <v/>
      </c>
      <c r="E1925" s="10" t="e">
        <f ca="1">'Application For TE&amp;GOTS'!AF1966</f>
        <v>#VALUE!</v>
      </c>
      <c r="F1925" s="10" t="str">
        <f ca="1">IFERROR(LEFT('Application For TE&amp;GOTS'!AH1966,LEN('Application For TE&amp;GOTS'!AH1966)-2),"")</f>
        <v/>
      </c>
      <c r="G1925" s="10" t="e">
        <f ca="1">'Application For TE&amp;GOTS'!AI1966</f>
        <v>#VALUE!</v>
      </c>
      <c r="AF1925" s="10" t="str">
        <f ca="1">IF(MATCH(B1925,B$1:B1925,0)=ROW(B1925),B1925&amp;";","")</f>
        <v/>
      </c>
      <c r="AG1925" s="10" t="str">
        <f>IF(MATCH(C1925,C$1:C1925,0)=ROW(C1925),C1925&amp;";","")</f>
        <v/>
      </c>
      <c r="AH1925" s="10" t="str">
        <f ca="1">IF(MATCH(D1925,D$1:D1925,0)=ROW(D1925),D1925&amp;";","")</f>
        <v/>
      </c>
      <c r="AI1925" s="10" t="e">
        <f ca="1">IF(MATCH(E1925,E$1:E1925,0)=ROW(E1925),E1925&amp;";","")</f>
        <v>#VALUE!</v>
      </c>
    </row>
    <row r="1926" spans="1:35">
      <c r="A1926" s="10">
        <v>1905</v>
      </c>
      <c r="B1926" s="10" t="str">
        <f ca="1">'Application For TE&amp;GOTS'!X1967</f>
        <v/>
      </c>
      <c r="C1926" s="10">
        <f>'Application For TE&amp;GOTS'!$D1967</f>
        <v>0</v>
      </c>
      <c r="D1926" s="10" t="str" cm="1">
        <f t="array" aca="1" ref="D1926" ca="1">IFERROR(INDIRECT("'Application For TE&amp;GOTS'!L"&amp;'Application For TE&amp;GOTS'!S1967),"")</f>
        <v/>
      </c>
      <c r="E1926" s="10" t="e">
        <f ca="1">'Application For TE&amp;GOTS'!AF1967</f>
        <v>#VALUE!</v>
      </c>
      <c r="F1926" s="10" t="str">
        <f ca="1">IFERROR(LEFT('Application For TE&amp;GOTS'!AH1967,LEN('Application For TE&amp;GOTS'!AH1967)-2),"")</f>
        <v/>
      </c>
      <c r="G1926" s="10" t="e">
        <f ca="1">'Application For TE&amp;GOTS'!AI1967</f>
        <v>#VALUE!</v>
      </c>
      <c r="AF1926" s="10" t="str">
        <f ca="1">IF(MATCH(B1926,B$1:B1926,0)=ROW(B1926),B1926&amp;";","")</f>
        <v/>
      </c>
      <c r="AG1926" s="10" t="str">
        <f>IF(MATCH(C1926,C$1:C1926,0)=ROW(C1926),C1926&amp;";","")</f>
        <v/>
      </c>
      <c r="AH1926" s="10" t="str">
        <f ca="1">IF(MATCH(D1926,D$1:D1926,0)=ROW(D1926),D1926&amp;";","")</f>
        <v/>
      </c>
      <c r="AI1926" s="10" t="e">
        <f ca="1">IF(MATCH(E1926,E$1:E1926,0)=ROW(E1926),E1926&amp;";","")</f>
        <v>#VALUE!</v>
      </c>
    </row>
    <row r="1927" spans="1:35">
      <c r="A1927" s="10">
        <v>1906</v>
      </c>
      <c r="B1927" s="10" t="str">
        <f ca="1">'Application For TE&amp;GOTS'!X1968</f>
        <v/>
      </c>
      <c r="C1927" s="10">
        <f>'Application For TE&amp;GOTS'!$D1968</f>
        <v>0</v>
      </c>
      <c r="D1927" s="10" t="str" cm="1">
        <f t="array" aca="1" ref="D1927" ca="1">IFERROR(INDIRECT("'Application For TE&amp;GOTS'!L"&amp;'Application For TE&amp;GOTS'!S1968),"")</f>
        <v/>
      </c>
      <c r="E1927" s="10" t="e">
        <f ca="1">'Application For TE&amp;GOTS'!AF1968</f>
        <v>#VALUE!</v>
      </c>
      <c r="F1927" s="10" t="str">
        <f ca="1">IFERROR(LEFT('Application For TE&amp;GOTS'!AH1968,LEN('Application For TE&amp;GOTS'!AH1968)-2),"")</f>
        <v/>
      </c>
      <c r="G1927" s="10" t="e">
        <f ca="1">'Application For TE&amp;GOTS'!AI1968</f>
        <v>#VALUE!</v>
      </c>
      <c r="AF1927" s="10" t="str">
        <f ca="1">IF(MATCH(B1927,B$1:B1927,0)=ROW(B1927),B1927&amp;";","")</f>
        <v/>
      </c>
      <c r="AG1927" s="10" t="str">
        <f>IF(MATCH(C1927,C$1:C1927,0)=ROW(C1927),C1927&amp;";","")</f>
        <v/>
      </c>
      <c r="AH1927" s="10" t="str">
        <f ca="1">IF(MATCH(D1927,D$1:D1927,0)=ROW(D1927),D1927&amp;";","")</f>
        <v/>
      </c>
      <c r="AI1927" s="10" t="e">
        <f ca="1">IF(MATCH(E1927,E$1:E1927,0)=ROW(E1927),E1927&amp;";","")</f>
        <v>#VALUE!</v>
      </c>
    </row>
    <row r="1928" spans="1:35">
      <c r="A1928" s="10">
        <v>1907</v>
      </c>
      <c r="B1928" s="10" t="str">
        <f ca="1">'Application For TE&amp;GOTS'!X1969</f>
        <v/>
      </c>
      <c r="C1928" s="10">
        <f>'Application For TE&amp;GOTS'!$D1969</f>
        <v>0</v>
      </c>
      <c r="D1928" s="10" t="str" cm="1">
        <f t="array" aca="1" ref="D1928" ca="1">IFERROR(INDIRECT("'Application For TE&amp;GOTS'!L"&amp;'Application For TE&amp;GOTS'!S1969),"")</f>
        <v/>
      </c>
      <c r="E1928" s="10" t="e">
        <f ca="1">'Application For TE&amp;GOTS'!AF1969</f>
        <v>#VALUE!</v>
      </c>
      <c r="F1928" s="10" t="str">
        <f ca="1">IFERROR(LEFT('Application For TE&amp;GOTS'!AH1969,LEN('Application For TE&amp;GOTS'!AH1969)-2),"")</f>
        <v/>
      </c>
      <c r="G1928" s="10" t="e">
        <f ca="1">'Application For TE&amp;GOTS'!AI1969</f>
        <v>#VALUE!</v>
      </c>
      <c r="AF1928" s="10" t="str">
        <f ca="1">IF(MATCH(B1928,B$1:B1928,0)=ROW(B1928),B1928&amp;";","")</f>
        <v/>
      </c>
      <c r="AG1928" s="10" t="str">
        <f>IF(MATCH(C1928,C$1:C1928,0)=ROW(C1928),C1928&amp;";","")</f>
        <v/>
      </c>
      <c r="AH1928" s="10" t="str">
        <f ca="1">IF(MATCH(D1928,D$1:D1928,0)=ROW(D1928),D1928&amp;";","")</f>
        <v/>
      </c>
      <c r="AI1928" s="10" t="e">
        <f ca="1">IF(MATCH(E1928,E$1:E1928,0)=ROW(E1928),E1928&amp;";","")</f>
        <v>#VALUE!</v>
      </c>
    </row>
    <row r="1929" spans="1:35">
      <c r="A1929" s="10">
        <v>1908</v>
      </c>
      <c r="B1929" s="10" t="str">
        <f ca="1">'Application For TE&amp;GOTS'!X1970</f>
        <v/>
      </c>
      <c r="C1929" s="10">
        <f>'Application For TE&amp;GOTS'!$D1970</f>
        <v>0</v>
      </c>
      <c r="D1929" s="10" t="str" cm="1">
        <f t="array" aca="1" ref="D1929" ca="1">IFERROR(INDIRECT("'Application For TE&amp;GOTS'!L"&amp;'Application For TE&amp;GOTS'!S1970),"")</f>
        <v/>
      </c>
      <c r="E1929" s="10" t="e">
        <f ca="1">'Application For TE&amp;GOTS'!AF1970</f>
        <v>#VALUE!</v>
      </c>
      <c r="F1929" s="10" t="str">
        <f ca="1">IFERROR(LEFT('Application For TE&amp;GOTS'!AH1970,LEN('Application For TE&amp;GOTS'!AH1970)-2),"")</f>
        <v/>
      </c>
      <c r="G1929" s="10" t="e">
        <f ca="1">'Application For TE&amp;GOTS'!AI1970</f>
        <v>#VALUE!</v>
      </c>
      <c r="AF1929" s="10" t="str">
        <f ca="1">IF(MATCH(B1929,B$1:B1929,0)=ROW(B1929),B1929&amp;";","")</f>
        <v/>
      </c>
      <c r="AG1929" s="10" t="str">
        <f>IF(MATCH(C1929,C$1:C1929,0)=ROW(C1929),C1929&amp;";","")</f>
        <v/>
      </c>
      <c r="AH1929" s="10" t="str">
        <f ca="1">IF(MATCH(D1929,D$1:D1929,0)=ROW(D1929),D1929&amp;";","")</f>
        <v/>
      </c>
      <c r="AI1929" s="10" t="e">
        <f ca="1">IF(MATCH(E1929,E$1:E1929,0)=ROW(E1929),E1929&amp;";","")</f>
        <v>#VALUE!</v>
      </c>
    </row>
    <row r="1930" spans="1:35">
      <c r="A1930" s="10">
        <v>1909</v>
      </c>
      <c r="B1930" s="10" t="str">
        <f ca="1">'Application For TE&amp;GOTS'!X1971</f>
        <v/>
      </c>
      <c r="C1930" s="10">
        <f>'Application For TE&amp;GOTS'!$D1971</f>
        <v>0</v>
      </c>
      <c r="D1930" s="10" t="str" cm="1">
        <f t="array" aca="1" ref="D1930" ca="1">IFERROR(INDIRECT("'Application For TE&amp;GOTS'!L"&amp;'Application For TE&amp;GOTS'!S1971),"")</f>
        <v/>
      </c>
      <c r="E1930" s="10" t="e">
        <f ca="1">'Application For TE&amp;GOTS'!AF1971</f>
        <v>#VALUE!</v>
      </c>
      <c r="F1930" s="10" t="str">
        <f ca="1">IFERROR(LEFT('Application For TE&amp;GOTS'!AH1971,LEN('Application For TE&amp;GOTS'!AH1971)-2),"")</f>
        <v/>
      </c>
      <c r="G1930" s="10" t="e">
        <f ca="1">'Application For TE&amp;GOTS'!AI1971</f>
        <v>#VALUE!</v>
      </c>
      <c r="AF1930" s="10" t="str">
        <f ca="1">IF(MATCH(B1930,B$1:B1930,0)=ROW(B1930),B1930&amp;";","")</f>
        <v/>
      </c>
      <c r="AG1930" s="10" t="str">
        <f>IF(MATCH(C1930,C$1:C1930,0)=ROW(C1930),C1930&amp;";","")</f>
        <v/>
      </c>
      <c r="AH1930" s="10" t="str">
        <f ca="1">IF(MATCH(D1930,D$1:D1930,0)=ROW(D1930),D1930&amp;";","")</f>
        <v/>
      </c>
      <c r="AI1930" s="10" t="e">
        <f ca="1">IF(MATCH(E1930,E$1:E1930,0)=ROW(E1930),E1930&amp;";","")</f>
        <v>#VALUE!</v>
      </c>
    </row>
    <row r="1931" spans="1:35">
      <c r="A1931" s="10">
        <v>1910</v>
      </c>
      <c r="B1931" s="10" t="str">
        <f ca="1">'Application For TE&amp;GOTS'!X1972</f>
        <v/>
      </c>
      <c r="C1931" s="10">
        <f>'Application For TE&amp;GOTS'!$D1972</f>
        <v>0</v>
      </c>
      <c r="D1931" s="10" t="str" cm="1">
        <f t="array" aca="1" ref="D1931" ca="1">IFERROR(INDIRECT("'Application For TE&amp;GOTS'!L"&amp;'Application For TE&amp;GOTS'!S1972),"")</f>
        <v/>
      </c>
      <c r="E1931" s="10" t="e">
        <f ca="1">'Application For TE&amp;GOTS'!AF1972</f>
        <v>#VALUE!</v>
      </c>
      <c r="F1931" s="10" t="str">
        <f ca="1">IFERROR(LEFT('Application For TE&amp;GOTS'!AH1972,LEN('Application For TE&amp;GOTS'!AH1972)-2),"")</f>
        <v/>
      </c>
      <c r="G1931" s="10" t="e">
        <f ca="1">'Application For TE&amp;GOTS'!AI1972</f>
        <v>#VALUE!</v>
      </c>
      <c r="AF1931" s="10" t="str">
        <f ca="1">IF(MATCH(B1931,B$1:B1931,0)=ROW(B1931),B1931&amp;";","")</f>
        <v/>
      </c>
      <c r="AG1931" s="10" t="str">
        <f>IF(MATCH(C1931,C$1:C1931,0)=ROW(C1931),C1931&amp;";","")</f>
        <v/>
      </c>
      <c r="AH1931" s="10" t="str">
        <f ca="1">IF(MATCH(D1931,D$1:D1931,0)=ROW(D1931),D1931&amp;";","")</f>
        <v/>
      </c>
      <c r="AI1931" s="10" t="e">
        <f ca="1">IF(MATCH(E1931,E$1:E1931,0)=ROW(E1931),E1931&amp;";","")</f>
        <v>#VALUE!</v>
      </c>
    </row>
    <row r="1932" spans="1:35">
      <c r="A1932" s="10">
        <v>1911</v>
      </c>
      <c r="B1932" s="10" t="str">
        <f ca="1">'Application For TE&amp;GOTS'!X1973</f>
        <v/>
      </c>
      <c r="C1932" s="10">
        <f>'Application For TE&amp;GOTS'!$D1973</f>
        <v>0</v>
      </c>
      <c r="D1932" s="10" t="str" cm="1">
        <f t="array" aca="1" ref="D1932" ca="1">IFERROR(INDIRECT("'Application For TE&amp;GOTS'!L"&amp;'Application For TE&amp;GOTS'!S1973),"")</f>
        <v/>
      </c>
      <c r="E1932" s="10" t="e">
        <f ca="1">'Application For TE&amp;GOTS'!AF1973</f>
        <v>#VALUE!</v>
      </c>
      <c r="F1932" s="10" t="str">
        <f ca="1">IFERROR(LEFT('Application For TE&amp;GOTS'!AH1973,LEN('Application For TE&amp;GOTS'!AH1973)-2),"")</f>
        <v/>
      </c>
      <c r="G1932" s="10" t="e">
        <f ca="1">'Application For TE&amp;GOTS'!AI1973</f>
        <v>#VALUE!</v>
      </c>
      <c r="AF1932" s="10" t="str">
        <f ca="1">IF(MATCH(B1932,B$1:B1932,0)=ROW(B1932),B1932&amp;";","")</f>
        <v/>
      </c>
      <c r="AG1932" s="10" t="str">
        <f>IF(MATCH(C1932,C$1:C1932,0)=ROW(C1932),C1932&amp;";","")</f>
        <v/>
      </c>
      <c r="AH1932" s="10" t="str">
        <f ca="1">IF(MATCH(D1932,D$1:D1932,0)=ROW(D1932),D1932&amp;";","")</f>
        <v/>
      </c>
      <c r="AI1932" s="10" t="e">
        <f ca="1">IF(MATCH(E1932,E$1:E1932,0)=ROW(E1932),E1932&amp;";","")</f>
        <v>#VALUE!</v>
      </c>
    </row>
    <row r="1933" spans="1:35">
      <c r="A1933" s="10">
        <v>1912</v>
      </c>
      <c r="B1933" s="10" t="str">
        <f ca="1">'Application For TE&amp;GOTS'!X1974</f>
        <v/>
      </c>
      <c r="C1933" s="10">
        <f>'Application For TE&amp;GOTS'!$D1974</f>
        <v>0</v>
      </c>
      <c r="D1933" s="10" t="str" cm="1">
        <f t="array" aca="1" ref="D1933" ca="1">IFERROR(INDIRECT("'Application For TE&amp;GOTS'!L"&amp;'Application For TE&amp;GOTS'!S1974),"")</f>
        <v/>
      </c>
      <c r="E1933" s="10" t="e">
        <f ca="1">'Application For TE&amp;GOTS'!AF1974</f>
        <v>#VALUE!</v>
      </c>
      <c r="F1933" s="10" t="str">
        <f ca="1">IFERROR(LEFT('Application For TE&amp;GOTS'!AH1974,LEN('Application For TE&amp;GOTS'!AH1974)-2),"")</f>
        <v/>
      </c>
      <c r="G1933" s="10" t="e">
        <f ca="1">'Application For TE&amp;GOTS'!AI1974</f>
        <v>#VALUE!</v>
      </c>
      <c r="AF1933" s="10" t="str">
        <f ca="1">IF(MATCH(B1933,B$1:B1933,0)=ROW(B1933),B1933&amp;";","")</f>
        <v/>
      </c>
      <c r="AG1933" s="10" t="str">
        <f>IF(MATCH(C1933,C$1:C1933,0)=ROW(C1933),C1933&amp;";","")</f>
        <v/>
      </c>
      <c r="AH1933" s="10" t="str">
        <f ca="1">IF(MATCH(D1933,D$1:D1933,0)=ROW(D1933),D1933&amp;";","")</f>
        <v/>
      </c>
      <c r="AI1933" s="10" t="e">
        <f ca="1">IF(MATCH(E1933,E$1:E1933,0)=ROW(E1933),E1933&amp;";","")</f>
        <v>#VALUE!</v>
      </c>
    </row>
    <row r="1934" spans="1:35">
      <c r="A1934" s="10">
        <v>1913</v>
      </c>
      <c r="B1934" s="10" t="str">
        <f ca="1">'Application For TE&amp;GOTS'!X1975</f>
        <v/>
      </c>
      <c r="C1934" s="10">
        <f>'Application For TE&amp;GOTS'!$D1975</f>
        <v>0</v>
      </c>
      <c r="D1934" s="10" t="str" cm="1">
        <f t="array" aca="1" ref="D1934" ca="1">IFERROR(INDIRECT("'Application For TE&amp;GOTS'!L"&amp;'Application For TE&amp;GOTS'!S1975),"")</f>
        <v/>
      </c>
      <c r="E1934" s="10" t="e">
        <f ca="1">'Application For TE&amp;GOTS'!AF1975</f>
        <v>#VALUE!</v>
      </c>
      <c r="F1934" s="10" t="str">
        <f ca="1">IFERROR(LEFT('Application For TE&amp;GOTS'!AH1975,LEN('Application For TE&amp;GOTS'!AH1975)-2),"")</f>
        <v/>
      </c>
      <c r="G1934" s="10" t="e">
        <f ca="1">'Application For TE&amp;GOTS'!AI1975</f>
        <v>#VALUE!</v>
      </c>
      <c r="AF1934" s="10" t="str">
        <f ca="1">IF(MATCH(B1934,B$1:B1934,0)=ROW(B1934),B1934&amp;";","")</f>
        <v/>
      </c>
      <c r="AG1934" s="10" t="str">
        <f>IF(MATCH(C1934,C$1:C1934,0)=ROW(C1934),C1934&amp;";","")</f>
        <v/>
      </c>
      <c r="AH1934" s="10" t="str">
        <f ca="1">IF(MATCH(D1934,D$1:D1934,0)=ROW(D1934),D1934&amp;";","")</f>
        <v/>
      </c>
      <c r="AI1934" s="10" t="e">
        <f ca="1">IF(MATCH(E1934,E$1:E1934,0)=ROW(E1934),E1934&amp;";","")</f>
        <v>#VALUE!</v>
      </c>
    </row>
    <row r="1935" spans="1:35">
      <c r="A1935" s="10">
        <v>1914</v>
      </c>
      <c r="B1935" s="10" t="str">
        <f ca="1">'Application For TE&amp;GOTS'!X1976</f>
        <v/>
      </c>
      <c r="C1935" s="10">
        <f>'Application For TE&amp;GOTS'!$D1976</f>
        <v>0</v>
      </c>
      <c r="D1935" s="10" t="str" cm="1">
        <f t="array" aca="1" ref="D1935" ca="1">IFERROR(INDIRECT("'Application For TE&amp;GOTS'!L"&amp;'Application For TE&amp;GOTS'!S1976),"")</f>
        <v/>
      </c>
      <c r="E1935" s="10" t="e">
        <f ca="1">'Application For TE&amp;GOTS'!AF1976</f>
        <v>#VALUE!</v>
      </c>
      <c r="F1935" s="10" t="str">
        <f ca="1">IFERROR(LEFT('Application For TE&amp;GOTS'!AH1976,LEN('Application For TE&amp;GOTS'!AH1976)-2),"")</f>
        <v/>
      </c>
      <c r="G1935" s="10" t="e">
        <f ca="1">'Application For TE&amp;GOTS'!AI1976</f>
        <v>#VALUE!</v>
      </c>
      <c r="AF1935" s="10" t="str">
        <f ca="1">IF(MATCH(B1935,B$1:B1935,0)=ROW(B1935),B1935&amp;";","")</f>
        <v/>
      </c>
      <c r="AG1935" s="10" t="str">
        <f>IF(MATCH(C1935,C$1:C1935,0)=ROW(C1935),C1935&amp;";","")</f>
        <v/>
      </c>
      <c r="AH1935" s="10" t="str">
        <f ca="1">IF(MATCH(D1935,D$1:D1935,0)=ROW(D1935),D1935&amp;";","")</f>
        <v/>
      </c>
      <c r="AI1935" s="10" t="e">
        <f ca="1">IF(MATCH(E1935,E$1:E1935,0)=ROW(E1935),E1935&amp;";","")</f>
        <v>#VALUE!</v>
      </c>
    </row>
    <row r="1936" spans="1:35">
      <c r="A1936" s="10">
        <v>1915</v>
      </c>
      <c r="B1936" s="10" t="str">
        <f ca="1">'Application For TE&amp;GOTS'!X1977</f>
        <v/>
      </c>
      <c r="C1936" s="10">
        <f>'Application For TE&amp;GOTS'!$D1977</f>
        <v>0</v>
      </c>
      <c r="D1936" s="10" t="str" cm="1">
        <f t="array" aca="1" ref="D1936" ca="1">IFERROR(INDIRECT("'Application For TE&amp;GOTS'!L"&amp;'Application For TE&amp;GOTS'!S1977),"")</f>
        <v/>
      </c>
      <c r="E1936" s="10" t="e">
        <f ca="1">'Application For TE&amp;GOTS'!AF1977</f>
        <v>#VALUE!</v>
      </c>
      <c r="F1936" s="10" t="str">
        <f ca="1">IFERROR(LEFT('Application For TE&amp;GOTS'!AH1977,LEN('Application For TE&amp;GOTS'!AH1977)-2),"")</f>
        <v/>
      </c>
      <c r="G1936" s="10" t="e">
        <f ca="1">'Application For TE&amp;GOTS'!AI1977</f>
        <v>#VALUE!</v>
      </c>
      <c r="AF1936" s="10" t="str">
        <f ca="1">IF(MATCH(B1936,B$1:B1936,0)=ROW(B1936),B1936&amp;";","")</f>
        <v/>
      </c>
      <c r="AG1936" s="10" t="str">
        <f>IF(MATCH(C1936,C$1:C1936,0)=ROW(C1936),C1936&amp;";","")</f>
        <v/>
      </c>
      <c r="AH1936" s="10" t="str">
        <f ca="1">IF(MATCH(D1936,D$1:D1936,0)=ROW(D1936),D1936&amp;";","")</f>
        <v/>
      </c>
      <c r="AI1936" s="10" t="e">
        <f ca="1">IF(MATCH(E1936,E$1:E1936,0)=ROW(E1936),E1936&amp;";","")</f>
        <v>#VALUE!</v>
      </c>
    </row>
    <row r="1937" spans="1:35">
      <c r="A1937" s="10">
        <v>1916</v>
      </c>
      <c r="B1937" s="10" t="str">
        <f ca="1">'Application For TE&amp;GOTS'!X1978</f>
        <v/>
      </c>
      <c r="C1937" s="10">
        <f>'Application For TE&amp;GOTS'!$D1978</f>
        <v>0</v>
      </c>
      <c r="D1937" s="10" t="str" cm="1">
        <f t="array" aca="1" ref="D1937" ca="1">IFERROR(INDIRECT("'Application For TE&amp;GOTS'!L"&amp;'Application For TE&amp;GOTS'!S1978),"")</f>
        <v/>
      </c>
      <c r="E1937" s="10" t="e">
        <f ca="1">'Application For TE&amp;GOTS'!AF1978</f>
        <v>#VALUE!</v>
      </c>
      <c r="F1937" s="10" t="str">
        <f ca="1">IFERROR(LEFT('Application For TE&amp;GOTS'!AH1978,LEN('Application For TE&amp;GOTS'!AH1978)-2),"")</f>
        <v/>
      </c>
      <c r="G1937" s="10" t="e">
        <f ca="1">'Application For TE&amp;GOTS'!AI1978</f>
        <v>#VALUE!</v>
      </c>
      <c r="AF1937" s="10" t="str">
        <f ca="1">IF(MATCH(B1937,B$1:B1937,0)=ROW(B1937),B1937&amp;";","")</f>
        <v/>
      </c>
      <c r="AG1937" s="10" t="str">
        <f>IF(MATCH(C1937,C$1:C1937,0)=ROW(C1937),C1937&amp;";","")</f>
        <v/>
      </c>
      <c r="AH1937" s="10" t="str">
        <f ca="1">IF(MATCH(D1937,D$1:D1937,0)=ROW(D1937),D1937&amp;";","")</f>
        <v/>
      </c>
      <c r="AI1937" s="10" t="e">
        <f ca="1">IF(MATCH(E1937,E$1:E1937,0)=ROW(E1937),E1937&amp;";","")</f>
        <v>#VALUE!</v>
      </c>
    </row>
    <row r="1938" spans="1:35">
      <c r="A1938" s="10">
        <v>1917</v>
      </c>
      <c r="B1938" s="10" t="str">
        <f ca="1">'Application For TE&amp;GOTS'!X1979</f>
        <v/>
      </c>
      <c r="C1938" s="10">
        <f>'Application For TE&amp;GOTS'!$D1979</f>
        <v>0</v>
      </c>
      <c r="D1938" s="10" t="str" cm="1">
        <f t="array" aca="1" ref="D1938" ca="1">IFERROR(INDIRECT("'Application For TE&amp;GOTS'!L"&amp;'Application For TE&amp;GOTS'!S1979),"")</f>
        <v/>
      </c>
      <c r="E1938" s="10" t="e">
        <f ca="1">'Application For TE&amp;GOTS'!AF1979</f>
        <v>#VALUE!</v>
      </c>
      <c r="F1938" s="10" t="str">
        <f ca="1">IFERROR(LEFT('Application For TE&amp;GOTS'!AH1979,LEN('Application For TE&amp;GOTS'!AH1979)-2),"")</f>
        <v/>
      </c>
      <c r="G1938" s="10" t="e">
        <f ca="1">'Application For TE&amp;GOTS'!AI1979</f>
        <v>#VALUE!</v>
      </c>
      <c r="AF1938" s="10" t="str">
        <f ca="1">IF(MATCH(B1938,B$1:B1938,0)=ROW(B1938),B1938&amp;";","")</f>
        <v/>
      </c>
      <c r="AG1938" s="10" t="str">
        <f>IF(MATCH(C1938,C$1:C1938,0)=ROW(C1938),C1938&amp;";","")</f>
        <v/>
      </c>
      <c r="AH1938" s="10" t="str">
        <f ca="1">IF(MATCH(D1938,D$1:D1938,0)=ROW(D1938),D1938&amp;";","")</f>
        <v/>
      </c>
      <c r="AI1938" s="10" t="e">
        <f ca="1">IF(MATCH(E1938,E$1:E1938,0)=ROW(E1938),E1938&amp;";","")</f>
        <v>#VALUE!</v>
      </c>
    </row>
    <row r="1939" spans="1:35">
      <c r="A1939" s="10">
        <v>1918</v>
      </c>
      <c r="B1939" s="10" t="str">
        <f ca="1">'Application For TE&amp;GOTS'!X1980</f>
        <v/>
      </c>
      <c r="C1939" s="10">
        <f>'Application For TE&amp;GOTS'!$D1980</f>
        <v>0</v>
      </c>
      <c r="D1939" s="10" t="str" cm="1">
        <f t="array" aca="1" ref="D1939" ca="1">IFERROR(INDIRECT("'Application For TE&amp;GOTS'!L"&amp;'Application For TE&amp;GOTS'!S1980),"")</f>
        <v/>
      </c>
      <c r="E1939" s="10" t="e">
        <f ca="1">'Application For TE&amp;GOTS'!AF1980</f>
        <v>#VALUE!</v>
      </c>
      <c r="F1939" s="10" t="str">
        <f ca="1">IFERROR(LEFT('Application For TE&amp;GOTS'!AH1980,LEN('Application For TE&amp;GOTS'!AH1980)-2),"")</f>
        <v/>
      </c>
      <c r="G1939" s="10" t="e">
        <f ca="1">'Application For TE&amp;GOTS'!AI1980</f>
        <v>#VALUE!</v>
      </c>
      <c r="AF1939" s="10" t="str">
        <f ca="1">IF(MATCH(B1939,B$1:B1939,0)=ROW(B1939),B1939&amp;";","")</f>
        <v/>
      </c>
      <c r="AG1939" s="10" t="str">
        <f>IF(MATCH(C1939,C$1:C1939,0)=ROW(C1939),C1939&amp;";","")</f>
        <v/>
      </c>
      <c r="AH1939" s="10" t="str">
        <f ca="1">IF(MATCH(D1939,D$1:D1939,0)=ROW(D1939),D1939&amp;";","")</f>
        <v/>
      </c>
      <c r="AI1939" s="10" t="e">
        <f ca="1">IF(MATCH(E1939,E$1:E1939,0)=ROW(E1939),E1939&amp;";","")</f>
        <v>#VALUE!</v>
      </c>
    </row>
    <row r="1940" spans="1:35">
      <c r="A1940" s="10">
        <v>1919</v>
      </c>
      <c r="B1940" s="10" t="str">
        <f ca="1">'Application For TE&amp;GOTS'!X1981</f>
        <v/>
      </c>
      <c r="C1940" s="10">
        <f>'Application For TE&amp;GOTS'!$D1981</f>
        <v>0</v>
      </c>
      <c r="D1940" s="10" t="str" cm="1">
        <f t="array" aca="1" ref="D1940" ca="1">IFERROR(INDIRECT("'Application For TE&amp;GOTS'!L"&amp;'Application For TE&amp;GOTS'!S1981),"")</f>
        <v/>
      </c>
      <c r="E1940" s="10" t="e">
        <f ca="1">'Application For TE&amp;GOTS'!AF1981</f>
        <v>#VALUE!</v>
      </c>
      <c r="F1940" s="10" t="str">
        <f ca="1">IFERROR(LEFT('Application For TE&amp;GOTS'!AH1981,LEN('Application For TE&amp;GOTS'!AH1981)-2),"")</f>
        <v/>
      </c>
      <c r="G1940" s="10" t="e">
        <f ca="1">'Application For TE&amp;GOTS'!AI1981</f>
        <v>#VALUE!</v>
      </c>
      <c r="AF1940" s="10" t="str">
        <f ca="1">IF(MATCH(B1940,B$1:B1940,0)=ROW(B1940),B1940&amp;";","")</f>
        <v/>
      </c>
      <c r="AG1940" s="10" t="str">
        <f>IF(MATCH(C1940,C$1:C1940,0)=ROW(C1940),C1940&amp;";","")</f>
        <v/>
      </c>
      <c r="AH1940" s="10" t="str">
        <f ca="1">IF(MATCH(D1940,D$1:D1940,0)=ROW(D1940),D1940&amp;";","")</f>
        <v/>
      </c>
      <c r="AI1940" s="10" t="e">
        <f ca="1">IF(MATCH(E1940,E$1:E1940,0)=ROW(E1940),E1940&amp;";","")</f>
        <v>#VALUE!</v>
      </c>
    </row>
    <row r="1941" spans="1:35">
      <c r="A1941" s="10">
        <v>1920</v>
      </c>
      <c r="B1941" s="10" t="str">
        <f ca="1">'Application For TE&amp;GOTS'!X1982</f>
        <v/>
      </c>
      <c r="C1941" s="10">
        <f>'Application For TE&amp;GOTS'!$D1982</f>
        <v>0</v>
      </c>
      <c r="D1941" s="10" t="str" cm="1">
        <f t="array" aca="1" ref="D1941" ca="1">IFERROR(INDIRECT("'Application For TE&amp;GOTS'!L"&amp;'Application For TE&amp;GOTS'!S1982),"")</f>
        <v/>
      </c>
      <c r="E1941" s="10" t="e">
        <f ca="1">'Application For TE&amp;GOTS'!AF1982</f>
        <v>#VALUE!</v>
      </c>
      <c r="F1941" s="10" t="str">
        <f ca="1">IFERROR(LEFT('Application For TE&amp;GOTS'!AH1982,LEN('Application For TE&amp;GOTS'!AH1982)-2),"")</f>
        <v/>
      </c>
      <c r="G1941" s="10" t="e">
        <f ca="1">'Application For TE&amp;GOTS'!AI1982</f>
        <v>#VALUE!</v>
      </c>
      <c r="AF1941" s="10" t="str">
        <f ca="1">IF(MATCH(B1941,B$1:B1941,0)=ROW(B1941),B1941&amp;";","")</f>
        <v/>
      </c>
      <c r="AG1941" s="10" t="str">
        <f>IF(MATCH(C1941,C$1:C1941,0)=ROW(C1941),C1941&amp;";","")</f>
        <v/>
      </c>
      <c r="AH1941" s="10" t="str">
        <f ca="1">IF(MATCH(D1941,D$1:D1941,0)=ROW(D1941),D1941&amp;";","")</f>
        <v/>
      </c>
      <c r="AI1941" s="10" t="e">
        <f ca="1">IF(MATCH(E1941,E$1:E1941,0)=ROW(E1941),E1941&amp;";","")</f>
        <v>#VALUE!</v>
      </c>
    </row>
    <row r="1942" spans="1:35">
      <c r="A1942" s="10">
        <v>1921</v>
      </c>
      <c r="B1942" s="10" t="str">
        <f ca="1">'Application For TE&amp;GOTS'!X1983</f>
        <v/>
      </c>
      <c r="C1942" s="10">
        <f>'Application For TE&amp;GOTS'!$D1983</f>
        <v>0</v>
      </c>
      <c r="D1942" s="10" t="str" cm="1">
        <f t="array" aca="1" ref="D1942" ca="1">IFERROR(INDIRECT("'Application For TE&amp;GOTS'!L"&amp;'Application For TE&amp;GOTS'!S1983),"")</f>
        <v/>
      </c>
      <c r="E1942" s="10" t="e">
        <f ca="1">'Application For TE&amp;GOTS'!AF1983</f>
        <v>#VALUE!</v>
      </c>
      <c r="F1942" s="10" t="str">
        <f ca="1">IFERROR(LEFT('Application For TE&amp;GOTS'!AH1983,LEN('Application For TE&amp;GOTS'!AH1983)-2),"")</f>
        <v/>
      </c>
      <c r="G1942" s="10" t="e">
        <f ca="1">'Application For TE&amp;GOTS'!AI1983</f>
        <v>#VALUE!</v>
      </c>
      <c r="AF1942" s="10" t="str">
        <f ca="1">IF(MATCH(B1942,B$1:B1942,0)=ROW(B1942),B1942&amp;";","")</f>
        <v/>
      </c>
      <c r="AG1942" s="10" t="str">
        <f>IF(MATCH(C1942,C$1:C1942,0)=ROW(C1942),C1942&amp;";","")</f>
        <v/>
      </c>
      <c r="AH1942" s="10" t="str">
        <f ca="1">IF(MATCH(D1942,D$1:D1942,0)=ROW(D1942),D1942&amp;";","")</f>
        <v/>
      </c>
      <c r="AI1942" s="10" t="e">
        <f ca="1">IF(MATCH(E1942,E$1:E1942,0)=ROW(E1942),E1942&amp;";","")</f>
        <v>#VALUE!</v>
      </c>
    </row>
    <row r="1943" spans="1:35">
      <c r="A1943" s="10">
        <v>1922</v>
      </c>
      <c r="B1943" s="10" t="str">
        <f ca="1">'Application For TE&amp;GOTS'!X1984</f>
        <v/>
      </c>
      <c r="C1943" s="10">
        <f>'Application For TE&amp;GOTS'!$D1984</f>
        <v>0</v>
      </c>
      <c r="D1943" s="10" t="str" cm="1">
        <f t="array" aca="1" ref="D1943" ca="1">IFERROR(INDIRECT("'Application For TE&amp;GOTS'!L"&amp;'Application For TE&amp;GOTS'!S1984),"")</f>
        <v/>
      </c>
      <c r="E1943" s="10" t="e">
        <f ca="1">'Application For TE&amp;GOTS'!AF1984</f>
        <v>#VALUE!</v>
      </c>
      <c r="F1943" s="10" t="str">
        <f ca="1">IFERROR(LEFT('Application For TE&amp;GOTS'!AH1984,LEN('Application For TE&amp;GOTS'!AH1984)-2),"")</f>
        <v/>
      </c>
      <c r="G1943" s="10" t="e">
        <f ca="1">'Application For TE&amp;GOTS'!AI1984</f>
        <v>#VALUE!</v>
      </c>
      <c r="AF1943" s="10" t="str">
        <f ca="1">IF(MATCH(B1943,B$1:B1943,0)=ROW(B1943),B1943&amp;";","")</f>
        <v/>
      </c>
      <c r="AG1943" s="10" t="str">
        <f>IF(MATCH(C1943,C$1:C1943,0)=ROW(C1943),C1943&amp;";","")</f>
        <v/>
      </c>
      <c r="AH1943" s="10" t="str">
        <f ca="1">IF(MATCH(D1943,D$1:D1943,0)=ROW(D1943),D1943&amp;";","")</f>
        <v/>
      </c>
      <c r="AI1943" s="10" t="e">
        <f ca="1">IF(MATCH(E1943,E$1:E1943,0)=ROW(E1943),E1943&amp;";","")</f>
        <v>#VALUE!</v>
      </c>
    </row>
    <row r="1944" spans="1:35">
      <c r="A1944" s="10">
        <v>1923</v>
      </c>
      <c r="B1944" s="10" t="str">
        <f ca="1">'Application For TE&amp;GOTS'!X1985</f>
        <v/>
      </c>
      <c r="C1944" s="10">
        <f>'Application For TE&amp;GOTS'!$D1985</f>
        <v>0</v>
      </c>
      <c r="D1944" s="10" t="str" cm="1">
        <f t="array" aca="1" ref="D1944" ca="1">IFERROR(INDIRECT("'Application For TE&amp;GOTS'!L"&amp;'Application For TE&amp;GOTS'!S1985),"")</f>
        <v/>
      </c>
      <c r="E1944" s="10" t="e">
        <f ca="1">'Application For TE&amp;GOTS'!AF1985</f>
        <v>#VALUE!</v>
      </c>
      <c r="F1944" s="10" t="str">
        <f ca="1">IFERROR(LEFT('Application For TE&amp;GOTS'!AH1985,LEN('Application For TE&amp;GOTS'!AH1985)-2),"")</f>
        <v/>
      </c>
      <c r="G1944" s="10" t="e">
        <f ca="1">'Application For TE&amp;GOTS'!AI1985</f>
        <v>#VALUE!</v>
      </c>
      <c r="AF1944" s="10" t="str">
        <f ca="1">IF(MATCH(B1944,B$1:B1944,0)=ROW(B1944),B1944&amp;";","")</f>
        <v/>
      </c>
      <c r="AG1944" s="10" t="str">
        <f>IF(MATCH(C1944,C$1:C1944,0)=ROW(C1944),C1944&amp;";","")</f>
        <v/>
      </c>
      <c r="AH1944" s="10" t="str">
        <f ca="1">IF(MATCH(D1944,D$1:D1944,0)=ROW(D1944),D1944&amp;";","")</f>
        <v/>
      </c>
      <c r="AI1944" s="10" t="e">
        <f ca="1">IF(MATCH(E1944,E$1:E1944,0)=ROW(E1944),E1944&amp;";","")</f>
        <v>#VALUE!</v>
      </c>
    </row>
    <row r="1945" spans="1:35">
      <c r="A1945" s="10">
        <v>1924</v>
      </c>
      <c r="B1945" s="10" t="str">
        <f ca="1">'Application For TE&amp;GOTS'!X1986</f>
        <v/>
      </c>
      <c r="C1945" s="10">
        <f>'Application For TE&amp;GOTS'!$D1986</f>
        <v>0</v>
      </c>
      <c r="D1945" s="10" t="str" cm="1">
        <f t="array" aca="1" ref="D1945" ca="1">IFERROR(INDIRECT("'Application For TE&amp;GOTS'!L"&amp;'Application For TE&amp;GOTS'!S1986),"")</f>
        <v/>
      </c>
      <c r="E1945" s="10" t="e">
        <f ca="1">'Application For TE&amp;GOTS'!AF1986</f>
        <v>#VALUE!</v>
      </c>
      <c r="F1945" s="10" t="str">
        <f ca="1">IFERROR(LEFT('Application For TE&amp;GOTS'!AH1986,LEN('Application For TE&amp;GOTS'!AH1986)-2),"")</f>
        <v/>
      </c>
      <c r="G1945" s="10" t="e">
        <f ca="1">'Application For TE&amp;GOTS'!AI1986</f>
        <v>#VALUE!</v>
      </c>
      <c r="AF1945" s="10" t="str">
        <f ca="1">IF(MATCH(B1945,B$1:B1945,0)=ROW(B1945),B1945&amp;";","")</f>
        <v/>
      </c>
      <c r="AG1945" s="10" t="str">
        <f>IF(MATCH(C1945,C$1:C1945,0)=ROW(C1945),C1945&amp;";","")</f>
        <v/>
      </c>
      <c r="AH1945" s="10" t="str">
        <f ca="1">IF(MATCH(D1945,D$1:D1945,0)=ROW(D1945),D1945&amp;";","")</f>
        <v/>
      </c>
      <c r="AI1945" s="10" t="e">
        <f ca="1">IF(MATCH(E1945,E$1:E1945,0)=ROW(E1945),E1945&amp;";","")</f>
        <v>#VALUE!</v>
      </c>
    </row>
    <row r="1946" spans="1:35">
      <c r="A1946" s="10">
        <v>1925</v>
      </c>
      <c r="B1946" s="10" t="str">
        <f ca="1">'Application For TE&amp;GOTS'!X1987</f>
        <v/>
      </c>
      <c r="C1946" s="10">
        <f>'Application For TE&amp;GOTS'!$D1987</f>
        <v>0</v>
      </c>
      <c r="D1946" s="10" t="str" cm="1">
        <f t="array" aca="1" ref="D1946" ca="1">IFERROR(INDIRECT("'Application For TE&amp;GOTS'!L"&amp;'Application For TE&amp;GOTS'!S1987),"")</f>
        <v/>
      </c>
      <c r="E1946" s="10" t="e">
        <f ca="1">'Application For TE&amp;GOTS'!AF1987</f>
        <v>#VALUE!</v>
      </c>
      <c r="F1946" s="10" t="str">
        <f ca="1">IFERROR(LEFT('Application For TE&amp;GOTS'!AH1987,LEN('Application For TE&amp;GOTS'!AH1987)-2),"")</f>
        <v/>
      </c>
      <c r="G1946" s="10" t="e">
        <f ca="1">'Application For TE&amp;GOTS'!AI1987</f>
        <v>#VALUE!</v>
      </c>
      <c r="AF1946" s="10" t="str">
        <f ca="1">IF(MATCH(B1946,B$1:B1946,0)=ROW(B1946),B1946&amp;";","")</f>
        <v/>
      </c>
      <c r="AG1946" s="10" t="str">
        <f>IF(MATCH(C1946,C$1:C1946,0)=ROW(C1946),C1946&amp;";","")</f>
        <v/>
      </c>
      <c r="AH1946" s="10" t="str">
        <f ca="1">IF(MATCH(D1946,D$1:D1946,0)=ROW(D1946),D1946&amp;";","")</f>
        <v/>
      </c>
      <c r="AI1946" s="10" t="e">
        <f ca="1">IF(MATCH(E1946,E$1:E1946,0)=ROW(E1946),E1946&amp;";","")</f>
        <v>#VALUE!</v>
      </c>
    </row>
    <row r="1947" spans="1:35">
      <c r="A1947" s="10">
        <v>1926</v>
      </c>
      <c r="B1947" s="10" t="str">
        <f ca="1">'Application For TE&amp;GOTS'!X1988</f>
        <v/>
      </c>
      <c r="C1947" s="10">
        <f>'Application For TE&amp;GOTS'!$D1988</f>
        <v>0</v>
      </c>
      <c r="D1947" s="10" t="str" cm="1">
        <f t="array" aca="1" ref="D1947" ca="1">IFERROR(INDIRECT("'Application For TE&amp;GOTS'!L"&amp;'Application For TE&amp;GOTS'!S1988),"")</f>
        <v/>
      </c>
      <c r="E1947" s="10" t="e">
        <f ca="1">'Application For TE&amp;GOTS'!AF1988</f>
        <v>#VALUE!</v>
      </c>
      <c r="F1947" s="10" t="str">
        <f ca="1">IFERROR(LEFT('Application For TE&amp;GOTS'!AH1988,LEN('Application For TE&amp;GOTS'!AH1988)-2),"")</f>
        <v/>
      </c>
      <c r="G1947" s="10" t="e">
        <f ca="1">'Application For TE&amp;GOTS'!AI1988</f>
        <v>#VALUE!</v>
      </c>
      <c r="AF1947" s="10" t="str">
        <f ca="1">IF(MATCH(B1947,B$1:B1947,0)=ROW(B1947),B1947&amp;";","")</f>
        <v/>
      </c>
      <c r="AG1947" s="10" t="str">
        <f>IF(MATCH(C1947,C$1:C1947,0)=ROW(C1947),C1947&amp;";","")</f>
        <v/>
      </c>
      <c r="AH1947" s="10" t="str">
        <f ca="1">IF(MATCH(D1947,D$1:D1947,0)=ROW(D1947),D1947&amp;";","")</f>
        <v/>
      </c>
      <c r="AI1947" s="10" t="e">
        <f ca="1">IF(MATCH(E1947,E$1:E1947,0)=ROW(E1947),E1947&amp;";","")</f>
        <v>#VALUE!</v>
      </c>
    </row>
    <row r="1948" spans="1:35">
      <c r="A1948" s="10">
        <v>1927</v>
      </c>
      <c r="B1948" s="10" t="str">
        <f ca="1">'Application For TE&amp;GOTS'!X1989</f>
        <v/>
      </c>
      <c r="C1948" s="10">
        <f>'Application For TE&amp;GOTS'!$D1989</f>
        <v>0</v>
      </c>
      <c r="D1948" s="10" t="str" cm="1">
        <f t="array" aca="1" ref="D1948" ca="1">IFERROR(INDIRECT("'Application For TE&amp;GOTS'!L"&amp;'Application For TE&amp;GOTS'!S1989),"")</f>
        <v/>
      </c>
      <c r="E1948" s="10" t="e">
        <f ca="1">'Application For TE&amp;GOTS'!AF1989</f>
        <v>#VALUE!</v>
      </c>
      <c r="F1948" s="10" t="str">
        <f ca="1">IFERROR(LEFT('Application For TE&amp;GOTS'!AH1989,LEN('Application For TE&amp;GOTS'!AH1989)-2),"")</f>
        <v/>
      </c>
      <c r="G1948" s="10" t="e">
        <f ca="1">'Application For TE&amp;GOTS'!AI1989</f>
        <v>#VALUE!</v>
      </c>
      <c r="AF1948" s="10" t="str">
        <f ca="1">IF(MATCH(B1948,B$1:B1948,0)=ROW(B1948),B1948&amp;";","")</f>
        <v/>
      </c>
      <c r="AG1948" s="10" t="str">
        <f>IF(MATCH(C1948,C$1:C1948,0)=ROW(C1948),C1948&amp;";","")</f>
        <v/>
      </c>
      <c r="AH1948" s="10" t="str">
        <f ca="1">IF(MATCH(D1948,D$1:D1948,0)=ROW(D1948),D1948&amp;";","")</f>
        <v/>
      </c>
      <c r="AI1948" s="10" t="e">
        <f ca="1">IF(MATCH(E1948,E$1:E1948,0)=ROW(E1948),E1948&amp;";","")</f>
        <v>#VALUE!</v>
      </c>
    </row>
    <row r="1949" spans="1:35">
      <c r="A1949" s="10">
        <v>1928</v>
      </c>
      <c r="B1949" s="10" t="str">
        <f ca="1">'Application For TE&amp;GOTS'!X1990</f>
        <v/>
      </c>
      <c r="C1949" s="10">
        <f>'Application For TE&amp;GOTS'!$D1990</f>
        <v>0</v>
      </c>
      <c r="D1949" s="10" t="str" cm="1">
        <f t="array" aca="1" ref="D1949" ca="1">IFERROR(INDIRECT("'Application For TE&amp;GOTS'!L"&amp;'Application For TE&amp;GOTS'!S1990),"")</f>
        <v/>
      </c>
      <c r="E1949" s="10" t="e">
        <f ca="1">'Application For TE&amp;GOTS'!AF1990</f>
        <v>#VALUE!</v>
      </c>
      <c r="F1949" s="10" t="str">
        <f ca="1">IFERROR(LEFT('Application For TE&amp;GOTS'!AH1990,LEN('Application For TE&amp;GOTS'!AH1990)-2),"")</f>
        <v/>
      </c>
      <c r="G1949" s="10" t="e">
        <f ca="1">'Application For TE&amp;GOTS'!AI1990</f>
        <v>#VALUE!</v>
      </c>
      <c r="AF1949" s="10" t="str">
        <f ca="1">IF(MATCH(B1949,B$1:B1949,0)=ROW(B1949),B1949&amp;";","")</f>
        <v/>
      </c>
      <c r="AG1949" s="10" t="str">
        <f>IF(MATCH(C1949,C$1:C1949,0)=ROW(C1949),C1949&amp;";","")</f>
        <v/>
      </c>
      <c r="AH1949" s="10" t="str">
        <f ca="1">IF(MATCH(D1949,D$1:D1949,0)=ROW(D1949),D1949&amp;";","")</f>
        <v/>
      </c>
      <c r="AI1949" s="10" t="e">
        <f ca="1">IF(MATCH(E1949,E$1:E1949,0)=ROW(E1949),E1949&amp;";","")</f>
        <v>#VALUE!</v>
      </c>
    </row>
    <row r="1950" spans="1:35">
      <c r="A1950" s="10">
        <v>1929</v>
      </c>
      <c r="B1950" s="10" t="str">
        <f ca="1">'Application For TE&amp;GOTS'!X1991</f>
        <v/>
      </c>
      <c r="C1950" s="10">
        <f>'Application For TE&amp;GOTS'!$D1991</f>
        <v>0</v>
      </c>
      <c r="D1950" s="10" t="str" cm="1">
        <f t="array" aca="1" ref="D1950" ca="1">IFERROR(INDIRECT("'Application For TE&amp;GOTS'!L"&amp;'Application For TE&amp;GOTS'!S1991),"")</f>
        <v/>
      </c>
      <c r="E1950" s="10" t="e">
        <f ca="1">'Application For TE&amp;GOTS'!AF1991</f>
        <v>#VALUE!</v>
      </c>
      <c r="F1950" s="10" t="str">
        <f ca="1">IFERROR(LEFT('Application For TE&amp;GOTS'!AH1991,LEN('Application For TE&amp;GOTS'!AH1991)-2),"")</f>
        <v/>
      </c>
      <c r="G1950" s="10" t="e">
        <f ca="1">'Application For TE&amp;GOTS'!AI1991</f>
        <v>#VALUE!</v>
      </c>
      <c r="AF1950" s="10" t="str">
        <f ca="1">IF(MATCH(B1950,B$1:B1950,0)=ROW(B1950),B1950&amp;";","")</f>
        <v/>
      </c>
      <c r="AG1950" s="10" t="str">
        <f>IF(MATCH(C1950,C$1:C1950,0)=ROW(C1950),C1950&amp;";","")</f>
        <v/>
      </c>
      <c r="AH1950" s="10" t="str">
        <f ca="1">IF(MATCH(D1950,D$1:D1950,0)=ROW(D1950),D1950&amp;";","")</f>
        <v/>
      </c>
      <c r="AI1950" s="10" t="e">
        <f ca="1">IF(MATCH(E1950,E$1:E1950,0)=ROW(E1950),E1950&amp;";","")</f>
        <v>#VALUE!</v>
      </c>
    </row>
    <row r="1951" spans="1:35">
      <c r="A1951" s="10">
        <v>1930</v>
      </c>
      <c r="B1951" s="10" t="str">
        <f ca="1">'Application For TE&amp;GOTS'!X1992</f>
        <v/>
      </c>
      <c r="C1951" s="10">
        <f>'Application For TE&amp;GOTS'!$D1992</f>
        <v>0</v>
      </c>
      <c r="D1951" s="10" t="str" cm="1">
        <f t="array" aca="1" ref="D1951" ca="1">IFERROR(INDIRECT("'Application For TE&amp;GOTS'!L"&amp;'Application For TE&amp;GOTS'!S1992),"")</f>
        <v/>
      </c>
      <c r="E1951" s="10" t="e">
        <f ca="1">'Application For TE&amp;GOTS'!AF1992</f>
        <v>#VALUE!</v>
      </c>
      <c r="F1951" s="10" t="str">
        <f ca="1">IFERROR(LEFT('Application For TE&amp;GOTS'!AH1992,LEN('Application For TE&amp;GOTS'!AH1992)-2),"")</f>
        <v/>
      </c>
      <c r="G1951" s="10" t="e">
        <f ca="1">'Application For TE&amp;GOTS'!AI1992</f>
        <v>#VALUE!</v>
      </c>
      <c r="AF1951" s="10" t="str">
        <f ca="1">IF(MATCH(B1951,B$1:B1951,0)=ROW(B1951),B1951&amp;";","")</f>
        <v/>
      </c>
      <c r="AG1951" s="10" t="str">
        <f>IF(MATCH(C1951,C$1:C1951,0)=ROW(C1951),C1951&amp;";","")</f>
        <v/>
      </c>
      <c r="AH1951" s="10" t="str">
        <f ca="1">IF(MATCH(D1951,D$1:D1951,0)=ROW(D1951),D1951&amp;";","")</f>
        <v/>
      </c>
      <c r="AI1951" s="10" t="e">
        <f ca="1">IF(MATCH(E1951,E$1:E1951,0)=ROW(E1951),E1951&amp;";","")</f>
        <v>#VALUE!</v>
      </c>
    </row>
    <row r="1952" spans="1:35">
      <c r="A1952" s="10">
        <v>1931</v>
      </c>
      <c r="B1952" s="10" t="str">
        <f ca="1">'Application For TE&amp;GOTS'!X1993</f>
        <v/>
      </c>
      <c r="C1952" s="10">
        <f>'Application For TE&amp;GOTS'!$D1993</f>
        <v>0</v>
      </c>
      <c r="D1952" s="10" t="str" cm="1">
        <f t="array" aca="1" ref="D1952" ca="1">IFERROR(INDIRECT("'Application For TE&amp;GOTS'!L"&amp;'Application For TE&amp;GOTS'!S1993),"")</f>
        <v/>
      </c>
      <c r="E1952" s="10" t="e">
        <f ca="1">'Application For TE&amp;GOTS'!AF1993</f>
        <v>#VALUE!</v>
      </c>
      <c r="F1952" s="10" t="str">
        <f ca="1">IFERROR(LEFT('Application For TE&amp;GOTS'!AH1993,LEN('Application For TE&amp;GOTS'!AH1993)-2),"")</f>
        <v/>
      </c>
      <c r="G1952" s="10" t="e">
        <f ca="1">'Application For TE&amp;GOTS'!AI1993</f>
        <v>#VALUE!</v>
      </c>
      <c r="AF1952" s="10" t="str">
        <f ca="1">IF(MATCH(B1952,B$1:B1952,0)=ROW(B1952),B1952&amp;";","")</f>
        <v/>
      </c>
      <c r="AG1952" s="10" t="str">
        <f>IF(MATCH(C1952,C$1:C1952,0)=ROW(C1952),C1952&amp;";","")</f>
        <v/>
      </c>
      <c r="AH1952" s="10" t="str">
        <f ca="1">IF(MATCH(D1952,D$1:D1952,0)=ROW(D1952),D1952&amp;";","")</f>
        <v/>
      </c>
      <c r="AI1952" s="10" t="e">
        <f ca="1">IF(MATCH(E1952,E$1:E1952,0)=ROW(E1952),E1952&amp;";","")</f>
        <v>#VALUE!</v>
      </c>
    </row>
    <row r="1953" spans="1:35">
      <c r="A1953" s="10">
        <v>1932</v>
      </c>
      <c r="B1953" s="10" t="str">
        <f ca="1">'Application For TE&amp;GOTS'!X1994</f>
        <v/>
      </c>
      <c r="C1953" s="10">
        <f>'Application For TE&amp;GOTS'!$D1994</f>
        <v>0</v>
      </c>
      <c r="D1953" s="10" t="str" cm="1">
        <f t="array" aca="1" ref="D1953" ca="1">IFERROR(INDIRECT("'Application For TE&amp;GOTS'!L"&amp;'Application For TE&amp;GOTS'!S1994),"")</f>
        <v/>
      </c>
      <c r="E1953" s="10" t="e">
        <f ca="1">'Application For TE&amp;GOTS'!AF1994</f>
        <v>#VALUE!</v>
      </c>
      <c r="F1953" s="10" t="str">
        <f ca="1">IFERROR(LEFT('Application For TE&amp;GOTS'!AH1994,LEN('Application For TE&amp;GOTS'!AH1994)-2),"")</f>
        <v/>
      </c>
      <c r="G1953" s="10" t="e">
        <f ca="1">'Application For TE&amp;GOTS'!AI1994</f>
        <v>#VALUE!</v>
      </c>
      <c r="AF1953" s="10" t="str">
        <f ca="1">IF(MATCH(B1953,B$1:B1953,0)=ROW(B1953),B1953&amp;";","")</f>
        <v/>
      </c>
      <c r="AG1953" s="10" t="str">
        <f>IF(MATCH(C1953,C$1:C1953,0)=ROW(C1953),C1953&amp;";","")</f>
        <v/>
      </c>
      <c r="AH1953" s="10" t="str">
        <f ca="1">IF(MATCH(D1953,D$1:D1953,0)=ROW(D1953),D1953&amp;";","")</f>
        <v/>
      </c>
      <c r="AI1953" s="10" t="e">
        <f ca="1">IF(MATCH(E1953,E$1:E1953,0)=ROW(E1953),E1953&amp;";","")</f>
        <v>#VALUE!</v>
      </c>
    </row>
    <row r="1954" spans="1:35">
      <c r="A1954" s="10">
        <v>1933</v>
      </c>
      <c r="B1954" s="10" t="str">
        <f ca="1">'Application For TE&amp;GOTS'!X1995</f>
        <v/>
      </c>
      <c r="C1954" s="10">
        <f>'Application For TE&amp;GOTS'!$D1995</f>
        <v>0</v>
      </c>
      <c r="D1954" s="10" t="str" cm="1">
        <f t="array" aca="1" ref="D1954" ca="1">IFERROR(INDIRECT("'Application For TE&amp;GOTS'!L"&amp;'Application For TE&amp;GOTS'!S1995),"")</f>
        <v/>
      </c>
      <c r="E1954" s="10" t="e">
        <f ca="1">'Application For TE&amp;GOTS'!AF1995</f>
        <v>#VALUE!</v>
      </c>
      <c r="F1954" s="10" t="str">
        <f ca="1">IFERROR(LEFT('Application For TE&amp;GOTS'!AH1995,LEN('Application For TE&amp;GOTS'!AH1995)-2),"")</f>
        <v/>
      </c>
      <c r="G1954" s="10" t="e">
        <f ca="1">'Application For TE&amp;GOTS'!AI1995</f>
        <v>#VALUE!</v>
      </c>
      <c r="AF1954" s="10" t="str">
        <f ca="1">IF(MATCH(B1954,B$1:B1954,0)=ROW(B1954),B1954&amp;";","")</f>
        <v/>
      </c>
      <c r="AG1954" s="10" t="str">
        <f>IF(MATCH(C1954,C$1:C1954,0)=ROW(C1954),C1954&amp;";","")</f>
        <v/>
      </c>
      <c r="AH1954" s="10" t="str">
        <f ca="1">IF(MATCH(D1954,D$1:D1954,0)=ROW(D1954),D1954&amp;";","")</f>
        <v/>
      </c>
      <c r="AI1954" s="10" t="e">
        <f ca="1">IF(MATCH(E1954,E$1:E1954,0)=ROW(E1954),E1954&amp;";","")</f>
        <v>#VALUE!</v>
      </c>
    </row>
    <row r="1955" spans="1:35">
      <c r="A1955" s="10">
        <v>1934</v>
      </c>
      <c r="B1955" s="10" t="str">
        <f ca="1">'Application For TE&amp;GOTS'!X1996</f>
        <v/>
      </c>
      <c r="C1955" s="10">
        <f>'Application For TE&amp;GOTS'!$D1996</f>
        <v>0</v>
      </c>
      <c r="D1955" s="10" t="str" cm="1">
        <f t="array" aca="1" ref="D1955" ca="1">IFERROR(INDIRECT("'Application For TE&amp;GOTS'!L"&amp;'Application For TE&amp;GOTS'!S1996),"")</f>
        <v/>
      </c>
      <c r="E1955" s="10" t="e">
        <f ca="1">'Application For TE&amp;GOTS'!AF1996</f>
        <v>#VALUE!</v>
      </c>
      <c r="F1955" s="10" t="str">
        <f ca="1">IFERROR(LEFT('Application For TE&amp;GOTS'!AH1996,LEN('Application For TE&amp;GOTS'!AH1996)-2),"")</f>
        <v/>
      </c>
      <c r="G1955" s="10" t="e">
        <f ca="1">'Application For TE&amp;GOTS'!AI1996</f>
        <v>#VALUE!</v>
      </c>
      <c r="AF1955" s="10" t="str">
        <f ca="1">IF(MATCH(B1955,B$1:B1955,0)=ROW(B1955),B1955&amp;";","")</f>
        <v/>
      </c>
      <c r="AG1955" s="10" t="str">
        <f>IF(MATCH(C1955,C$1:C1955,0)=ROW(C1955),C1955&amp;";","")</f>
        <v/>
      </c>
      <c r="AH1955" s="10" t="str">
        <f ca="1">IF(MATCH(D1955,D$1:D1955,0)=ROW(D1955),D1955&amp;";","")</f>
        <v/>
      </c>
      <c r="AI1955" s="10" t="e">
        <f ca="1">IF(MATCH(E1955,E$1:E1955,0)=ROW(E1955),E1955&amp;";","")</f>
        <v>#VALUE!</v>
      </c>
    </row>
    <row r="1956" spans="1:35">
      <c r="A1956" s="10">
        <v>1935</v>
      </c>
      <c r="B1956" s="10" t="str">
        <f ca="1">'Application For TE&amp;GOTS'!X1997</f>
        <v/>
      </c>
      <c r="C1956" s="10">
        <f>'Application For TE&amp;GOTS'!$D1997</f>
        <v>0</v>
      </c>
      <c r="D1956" s="10" t="str" cm="1">
        <f t="array" aca="1" ref="D1956" ca="1">IFERROR(INDIRECT("'Application For TE&amp;GOTS'!L"&amp;'Application For TE&amp;GOTS'!S1997),"")</f>
        <v/>
      </c>
      <c r="E1956" s="10" t="e">
        <f ca="1">'Application For TE&amp;GOTS'!AF1997</f>
        <v>#VALUE!</v>
      </c>
      <c r="F1956" s="10" t="str">
        <f ca="1">IFERROR(LEFT('Application For TE&amp;GOTS'!AH1997,LEN('Application For TE&amp;GOTS'!AH1997)-2),"")</f>
        <v/>
      </c>
      <c r="G1956" s="10" t="e">
        <f ca="1">'Application For TE&amp;GOTS'!AI1997</f>
        <v>#VALUE!</v>
      </c>
      <c r="AF1956" s="10" t="str">
        <f ca="1">IF(MATCH(B1956,B$1:B1956,0)=ROW(B1956),B1956&amp;";","")</f>
        <v/>
      </c>
      <c r="AG1956" s="10" t="str">
        <f>IF(MATCH(C1956,C$1:C1956,0)=ROW(C1956),C1956&amp;";","")</f>
        <v/>
      </c>
      <c r="AH1956" s="10" t="str">
        <f ca="1">IF(MATCH(D1956,D$1:D1956,0)=ROW(D1956),D1956&amp;";","")</f>
        <v/>
      </c>
      <c r="AI1956" s="10" t="e">
        <f ca="1">IF(MATCH(E1956,E$1:E1956,0)=ROW(E1956),E1956&amp;";","")</f>
        <v>#VALUE!</v>
      </c>
    </row>
    <row r="1957" spans="1:35">
      <c r="A1957" s="10">
        <v>1936</v>
      </c>
      <c r="B1957" s="10" t="str">
        <f ca="1">'Application For TE&amp;GOTS'!X1998</f>
        <v/>
      </c>
      <c r="C1957" s="10">
        <f>'Application For TE&amp;GOTS'!$D1998</f>
        <v>0</v>
      </c>
      <c r="D1957" s="10" t="str" cm="1">
        <f t="array" aca="1" ref="D1957" ca="1">IFERROR(INDIRECT("'Application For TE&amp;GOTS'!L"&amp;'Application For TE&amp;GOTS'!S1998),"")</f>
        <v/>
      </c>
      <c r="E1957" s="10" t="e">
        <f ca="1">'Application For TE&amp;GOTS'!AF1998</f>
        <v>#VALUE!</v>
      </c>
      <c r="F1957" s="10" t="str">
        <f ca="1">IFERROR(LEFT('Application For TE&amp;GOTS'!AH1998,LEN('Application For TE&amp;GOTS'!AH1998)-2),"")</f>
        <v/>
      </c>
      <c r="G1957" s="10" t="e">
        <f ca="1">'Application For TE&amp;GOTS'!AI1998</f>
        <v>#VALUE!</v>
      </c>
      <c r="AF1957" s="10" t="str">
        <f ca="1">IF(MATCH(B1957,B$1:B1957,0)=ROW(B1957),B1957&amp;";","")</f>
        <v/>
      </c>
      <c r="AG1957" s="10" t="str">
        <f>IF(MATCH(C1957,C$1:C1957,0)=ROW(C1957),C1957&amp;";","")</f>
        <v/>
      </c>
      <c r="AH1957" s="10" t="str">
        <f ca="1">IF(MATCH(D1957,D$1:D1957,0)=ROW(D1957),D1957&amp;";","")</f>
        <v/>
      </c>
      <c r="AI1957" s="10" t="e">
        <f ca="1">IF(MATCH(E1957,E$1:E1957,0)=ROW(E1957),E1957&amp;";","")</f>
        <v>#VALUE!</v>
      </c>
    </row>
    <row r="1958" spans="1:35">
      <c r="A1958" s="10">
        <v>1937</v>
      </c>
      <c r="B1958" s="10" t="str">
        <f ca="1">'Application For TE&amp;GOTS'!X1999</f>
        <v/>
      </c>
      <c r="C1958" s="10">
        <f>'Application For TE&amp;GOTS'!$D1999</f>
        <v>0</v>
      </c>
      <c r="D1958" s="10" t="str" cm="1">
        <f t="array" aca="1" ref="D1958" ca="1">IFERROR(INDIRECT("'Application For TE&amp;GOTS'!L"&amp;'Application For TE&amp;GOTS'!S1999),"")</f>
        <v/>
      </c>
      <c r="E1958" s="10" t="e">
        <f ca="1">'Application For TE&amp;GOTS'!AF1999</f>
        <v>#VALUE!</v>
      </c>
      <c r="F1958" s="10" t="str">
        <f ca="1">IFERROR(LEFT('Application For TE&amp;GOTS'!AH1999,LEN('Application For TE&amp;GOTS'!AH1999)-2),"")</f>
        <v/>
      </c>
      <c r="G1958" s="10" t="e">
        <f ca="1">'Application For TE&amp;GOTS'!AI1999</f>
        <v>#VALUE!</v>
      </c>
      <c r="AF1958" s="10" t="str">
        <f ca="1">IF(MATCH(B1958,B$1:B1958,0)=ROW(B1958),B1958&amp;";","")</f>
        <v/>
      </c>
      <c r="AG1958" s="10" t="str">
        <f>IF(MATCH(C1958,C$1:C1958,0)=ROW(C1958),C1958&amp;";","")</f>
        <v/>
      </c>
      <c r="AH1958" s="10" t="str">
        <f ca="1">IF(MATCH(D1958,D$1:D1958,0)=ROW(D1958),D1958&amp;";","")</f>
        <v/>
      </c>
      <c r="AI1958" s="10" t="e">
        <f ca="1">IF(MATCH(E1958,E$1:E1958,0)=ROW(E1958),E1958&amp;";","")</f>
        <v>#VALUE!</v>
      </c>
    </row>
    <row r="1959" spans="1:35">
      <c r="A1959" s="10">
        <v>1938</v>
      </c>
      <c r="B1959" s="10" t="str">
        <f ca="1">'Application For TE&amp;GOTS'!X2000</f>
        <v/>
      </c>
      <c r="C1959" s="10">
        <f>'Application For TE&amp;GOTS'!$D2000</f>
        <v>0</v>
      </c>
      <c r="D1959" s="10" t="str" cm="1">
        <f t="array" aca="1" ref="D1959" ca="1">IFERROR(INDIRECT("'Application For TE&amp;GOTS'!L"&amp;'Application For TE&amp;GOTS'!S2000),"")</f>
        <v/>
      </c>
      <c r="E1959" s="10" t="e">
        <f ca="1">'Application For TE&amp;GOTS'!AF2000</f>
        <v>#VALUE!</v>
      </c>
      <c r="F1959" s="10" t="str">
        <f ca="1">IFERROR(LEFT('Application For TE&amp;GOTS'!AH2000,LEN('Application For TE&amp;GOTS'!AH2000)-2),"")</f>
        <v/>
      </c>
      <c r="G1959" s="10" t="e">
        <f ca="1">'Application For TE&amp;GOTS'!AI2000</f>
        <v>#VALUE!</v>
      </c>
      <c r="AF1959" s="10" t="str">
        <f ca="1">IF(MATCH(B1959,B$1:B1959,0)=ROW(B1959),B1959&amp;";","")</f>
        <v/>
      </c>
      <c r="AG1959" s="10" t="str">
        <f>IF(MATCH(C1959,C$1:C1959,0)=ROW(C1959),C1959&amp;";","")</f>
        <v/>
      </c>
      <c r="AH1959" s="10" t="str">
        <f ca="1">IF(MATCH(D1959,D$1:D1959,0)=ROW(D1959),D1959&amp;";","")</f>
        <v/>
      </c>
      <c r="AI1959" s="10" t="e">
        <f ca="1">IF(MATCH(E1959,E$1:E1959,0)=ROW(E1959),E1959&amp;";","")</f>
        <v>#VALUE!</v>
      </c>
    </row>
    <row r="1960" spans="1:35">
      <c r="A1960" s="10">
        <v>1939</v>
      </c>
      <c r="B1960" s="10" t="str">
        <f ca="1">'Application For TE&amp;GOTS'!X2001</f>
        <v/>
      </c>
      <c r="C1960" s="10">
        <f>'Application For TE&amp;GOTS'!$D2001</f>
        <v>0</v>
      </c>
      <c r="D1960" s="10" t="str" cm="1">
        <f t="array" aca="1" ref="D1960" ca="1">IFERROR(INDIRECT("'Application For TE&amp;GOTS'!L"&amp;'Application For TE&amp;GOTS'!S2001),"")</f>
        <v/>
      </c>
      <c r="E1960" s="10" t="e">
        <f ca="1">'Application For TE&amp;GOTS'!AF2001</f>
        <v>#VALUE!</v>
      </c>
      <c r="F1960" s="10" t="str">
        <f ca="1">IFERROR(LEFT('Application For TE&amp;GOTS'!AH2001,LEN('Application For TE&amp;GOTS'!AH2001)-2),"")</f>
        <v/>
      </c>
      <c r="G1960" s="10" t="e">
        <f ca="1">'Application For TE&amp;GOTS'!AI2001</f>
        <v>#VALUE!</v>
      </c>
      <c r="AF1960" s="10" t="str">
        <f ca="1">IF(MATCH(B1960,B$1:B1960,0)=ROW(B1960),B1960&amp;";","")</f>
        <v/>
      </c>
      <c r="AG1960" s="10" t="str">
        <f>IF(MATCH(C1960,C$1:C1960,0)=ROW(C1960),C1960&amp;";","")</f>
        <v/>
      </c>
      <c r="AH1960" s="10" t="str">
        <f ca="1">IF(MATCH(D1960,D$1:D1960,0)=ROW(D1960),D1960&amp;";","")</f>
        <v/>
      </c>
      <c r="AI1960" s="10" t="e">
        <f ca="1">IF(MATCH(E1960,E$1:E1960,0)=ROW(E1960),E1960&amp;";","")</f>
        <v>#VALUE!</v>
      </c>
    </row>
    <row r="1961" spans="1:35">
      <c r="A1961" s="10">
        <v>1940</v>
      </c>
      <c r="B1961" s="10" t="str">
        <f ca="1">'Application For TE&amp;GOTS'!X2002</f>
        <v/>
      </c>
      <c r="C1961" s="10">
        <f>'Application For TE&amp;GOTS'!$D2002</f>
        <v>0</v>
      </c>
      <c r="D1961" s="10" t="str" cm="1">
        <f t="array" aca="1" ref="D1961" ca="1">IFERROR(INDIRECT("'Application For TE&amp;GOTS'!L"&amp;'Application For TE&amp;GOTS'!S2002),"")</f>
        <v/>
      </c>
      <c r="E1961" s="10" t="e">
        <f ca="1">'Application For TE&amp;GOTS'!AF2002</f>
        <v>#VALUE!</v>
      </c>
      <c r="F1961" s="10" t="str">
        <f ca="1">IFERROR(LEFT('Application For TE&amp;GOTS'!AH2002,LEN('Application For TE&amp;GOTS'!AH2002)-2),"")</f>
        <v/>
      </c>
      <c r="G1961" s="10" t="e">
        <f ca="1">'Application For TE&amp;GOTS'!AI2002</f>
        <v>#VALUE!</v>
      </c>
      <c r="AF1961" s="10" t="str">
        <f ca="1">IF(MATCH(B1961,B$1:B1961,0)=ROW(B1961),B1961&amp;";","")</f>
        <v/>
      </c>
      <c r="AG1961" s="10" t="str">
        <f>IF(MATCH(C1961,C$1:C1961,0)=ROW(C1961),C1961&amp;";","")</f>
        <v/>
      </c>
      <c r="AH1961" s="10" t="str">
        <f ca="1">IF(MATCH(D1961,D$1:D1961,0)=ROW(D1961),D1961&amp;";","")</f>
        <v/>
      </c>
      <c r="AI1961" s="10" t="e">
        <f ca="1">IF(MATCH(E1961,E$1:E1961,0)=ROW(E1961),E1961&amp;";","")</f>
        <v>#VALUE!</v>
      </c>
    </row>
    <row r="1962" spans="1:35">
      <c r="A1962" s="10">
        <v>1941</v>
      </c>
      <c r="B1962" s="10" t="str">
        <f ca="1">'Application For TE&amp;GOTS'!X2003</f>
        <v/>
      </c>
      <c r="C1962" s="10">
        <f>'Application For TE&amp;GOTS'!$D2003</f>
        <v>0</v>
      </c>
      <c r="D1962" s="10" t="str" cm="1">
        <f t="array" aca="1" ref="D1962" ca="1">IFERROR(INDIRECT("'Application For TE&amp;GOTS'!L"&amp;'Application For TE&amp;GOTS'!S2003),"")</f>
        <v/>
      </c>
      <c r="E1962" s="10" t="e">
        <f ca="1">'Application For TE&amp;GOTS'!AF2003</f>
        <v>#VALUE!</v>
      </c>
      <c r="F1962" s="10" t="str">
        <f ca="1">IFERROR(LEFT('Application For TE&amp;GOTS'!AH2003,LEN('Application For TE&amp;GOTS'!AH2003)-2),"")</f>
        <v/>
      </c>
      <c r="G1962" s="10" t="e">
        <f ca="1">'Application For TE&amp;GOTS'!AI2003</f>
        <v>#VALUE!</v>
      </c>
      <c r="AF1962" s="10" t="str">
        <f ca="1">IF(MATCH(B1962,B$1:B1962,0)=ROW(B1962),B1962&amp;";","")</f>
        <v/>
      </c>
      <c r="AG1962" s="10" t="str">
        <f>IF(MATCH(C1962,C$1:C1962,0)=ROW(C1962),C1962&amp;";","")</f>
        <v/>
      </c>
      <c r="AH1962" s="10" t="str">
        <f ca="1">IF(MATCH(D1962,D$1:D1962,0)=ROW(D1962),D1962&amp;";","")</f>
        <v/>
      </c>
      <c r="AI1962" s="10" t="e">
        <f ca="1">IF(MATCH(E1962,E$1:E1962,0)=ROW(E1962),E1962&amp;";","")</f>
        <v>#VALUE!</v>
      </c>
    </row>
    <row r="1963" spans="1:35">
      <c r="A1963" s="10">
        <v>1942</v>
      </c>
      <c r="B1963" s="10" t="str">
        <f ca="1">'Application For TE&amp;GOTS'!X2004</f>
        <v/>
      </c>
      <c r="C1963" s="10">
        <f>'Application For TE&amp;GOTS'!$D2004</f>
        <v>0</v>
      </c>
      <c r="D1963" s="10" t="str" cm="1">
        <f t="array" aca="1" ref="D1963" ca="1">IFERROR(INDIRECT("'Application For TE&amp;GOTS'!L"&amp;'Application For TE&amp;GOTS'!S2004),"")</f>
        <v/>
      </c>
      <c r="E1963" s="10" t="e">
        <f ca="1">'Application For TE&amp;GOTS'!AF2004</f>
        <v>#VALUE!</v>
      </c>
      <c r="F1963" s="10" t="str">
        <f ca="1">IFERROR(LEFT('Application For TE&amp;GOTS'!AH2004,LEN('Application For TE&amp;GOTS'!AH2004)-2),"")</f>
        <v/>
      </c>
      <c r="G1963" s="10" t="e">
        <f ca="1">'Application For TE&amp;GOTS'!AI2004</f>
        <v>#VALUE!</v>
      </c>
      <c r="AF1963" s="10" t="str">
        <f ca="1">IF(MATCH(B1963,B$1:B1963,0)=ROW(B1963),B1963&amp;";","")</f>
        <v/>
      </c>
      <c r="AG1963" s="10" t="str">
        <f>IF(MATCH(C1963,C$1:C1963,0)=ROW(C1963),C1963&amp;";","")</f>
        <v/>
      </c>
      <c r="AH1963" s="10" t="str">
        <f ca="1">IF(MATCH(D1963,D$1:D1963,0)=ROW(D1963),D1963&amp;";","")</f>
        <v/>
      </c>
      <c r="AI1963" s="10" t="e">
        <f ca="1">IF(MATCH(E1963,E$1:E1963,0)=ROW(E1963),E1963&amp;";","")</f>
        <v>#VALUE!</v>
      </c>
    </row>
    <row r="1964" spans="1:35">
      <c r="A1964" s="10">
        <v>1943</v>
      </c>
      <c r="B1964" s="10" t="str">
        <f ca="1">'Application For TE&amp;GOTS'!X2005</f>
        <v/>
      </c>
      <c r="C1964" s="10">
        <f>'Application For TE&amp;GOTS'!$D2005</f>
        <v>0</v>
      </c>
      <c r="D1964" s="10" t="str" cm="1">
        <f t="array" aca="1" ref="D1964" ca="1">IFERROR(INDIRECT("'Application For TE&amp;GOTS'!L"&amp;'Application For TE&amp;GOTS'!S2005),"")</f>
        <v/>
      </c>
      <c r="E1964" s="10" t="e">
        <f ca="1">'Application For TE&amp;GOTS'!AF2005</f>
        <v>#VALUE!</v>
      </c>
      <c r="F1964" s="10" t="str">
        <f ca="1">IFERROR(LEFT('Application For TE&amp;GOTS'!AH2005,LEN('Application For TE&amp;GOTS'!AH2005)-2),"")</f>
        <v/>
      </c>
      <c r="G1964" s="10" t="e">
        <f ca="1">'Application For TE&amp;GOTS'!AI2005</f>
        <v>#VALUE!</v>
      </c>
      <c r="AF1964" s="10" t="str">
        <f ca="1">IF(MATCH(B1964,B$1:B1964,0)=ROW(B1964),B1964&amp;";","")</f>
        <v/>
      </c>
      <c r="AG1964" s="10" t="str">
        <f>IF(MATCH(C1964,C$1:C1964,0)=ROW(C1964),C1964&amp;";","")</f>
        <v/>
      </c>
      <c r="AH1964" s="10" t="str">
        <f ca="1">IF(MATCH(D1964,D$1:D1964,0)=ROW(D1964),D1964&amp;";","")</f>
        <v/>
      </c>
      <c r="AI1964" s="10" t="e">
        <f ca="1">IF(MATCH(E1964,E$1:E1964,0)=ROW(E1964),E1964&amp;";","")</f>
        <v>#VALUE!</v>
      </c>
    </row>
    <row r="1965" spans="1:35">
      <c r="A1965" s="10">
        <v>1944</v>
      </c>
      <c r="B1965" s="10" t="str">
        <f ca="1">'Application For TE&amp;GOTS'!X2006</f>
        <v/>
      </c>
      <c r="C1965" s="10">
        <f>'Application For TE&amp;GOTS'!$D2006</f>
        <v>0</v>
      </c>
      <c r="D1965" s="10" t="str" cm="1">
        <f t="array" aca="1" ref="D1965" ca="1">IFERROR(INDIRECT("'Application For TE&amp;GOTS'!L"&amp;'Application For TE&amp;GOTS'!S2006),"")</f>
        <v/>
      </c>
      <c r="E1965" s="10" t="e">
        <f ca="1">'Application For TE&amp;GOTS'!AF2006</f>
        <v>#VALUE!</v>
      </c>
      <c r="F1965" s="10" t="str">
        <f ca="1">IFERROR(LEFT('Application For TE&amp;GOTS'!AH2006,LEN('Application For TE&amp;GOTS'!AH2006)-2),"")</f>
        <v/>
      </c>
      <c r="G1965" s="10" t="e">
        <f ca="1">'Application For TE&amp;GOTS'!AI2006</f>
        <v>#VALUE!</v>
      </c>
      <c r="AF1965" s="10" t="str">
        <f ca="1">IF(MATCH(B1965,B$1:B1965,0)=ROW(B1965),B1965&amp;";","")</f>
        <v/>
      </c>
      <c r="AG1965" s="10" t="str">
        <f>IF(MATCH(C1965,C$1:C1965,0)=ROW(C1965),C1965&amp;";","")</f>
        <v/>
      </c>
      <c r="AH1965" s="10" t="str">
        <f ca="1">IF(MATCH(D1965,D$1:D1965,0)=ROW(D1965),D1965&amp;";","")</f>
        <v/>
      </c>
      <c r="AI1965" s="10" t="e">
        <f ca="1">IF(MATCH(E1965,E$1:E1965,0)=ROW(E1965),E1965&amp;";","")</f>
        <v>#VALUE!</v>
      </c>
    </row>
    <row r="1966" spans="1:35">
      <c r="A1966" s="10">
        <v>1945</v>
      </c>
      <c r="B1966" s="10" t="str">
        <f ca="1">'Application For TE&amp;GOTS'!X2007</f>
        <v/>
      </c>
      <c r="C1966" s="10">
        <f>'Application For TE&amp;GOTS'!$D2007</f>
        <v>0</v>
      </c>
      <c r="D1966" s="10" t="str" cm="1">
        <f t="array" aca="1" ref="D1966" ca="1">IFERROR(INDIRECT("'Application For TE&amp;GOTS'!L"&amp;'Application For TE&amp;GOTS'!S2007),"")</f>
        <v/>
      </c>
      <c r="E1966" s="10" t="e">
        <f ca="1">'Application For TE&amp;GOTS'!AF2007</f>
        <v>#VALUE!</v>
      </c>
      <c r="F1966" s="10" t="str">
        <f ca="1">IFERROR(LEFT('Application For TE&amp;GOTS'!AH2007,LEN('Application For TE&amp;GOTS'!AH2007)-2),"")</f>
        <v/>
      </c>
      <c r="G1966" s="10" t="e">
        <f ca="1">'Application For TE&amp;GOTS'!AI2007</f>
        <v>#VALUE!</v>
      </c>
      <c r="AF1966" s="10" t="str">
        <f ca="1">IF(MATCH(B1966,B$1:B1966,0)=ROW(B1966),B1966&amp;";","")</f>
        <v/>
      </c>
      <c r="AG1966" s="10" t="str">
        <f>IF(MATCH(C1966,C$1:C1966,0)=ROW(C1966),C1966&amp;";","")</f>
        <v/>
      </c>
      <c r="AH1966" s="10" t="str">
        <f ca="1">IF(MATCH(D1966,D$1:D1966,0)=ROW(D1966),D1966&amp;";","")</f>
        <v/>
      </c>
      <c r="AI1966" s="10" t="e">
        <f ca="1">IF(MATCH(E1966,E$1:E1966,0)=ROW(E1966),E1966&amp;";","")</f>
        <v>#VALUE!</v>
      </c>
    </row>
    <row r="1967" spans="1:35">
      <c r="A1967" s="10">
        <v>1946</v>
      </c>
      <c r="B1967" s="10" t="str">
        <f ca="1">'Application For TE&amp;GOTS'!X2008</f>
        <v/>
      </c>
      <c r="C1967" s="10">
        <f>'Application For TE&amp;GOTS'!$D2008</f>
        <v>0</v>
      </c>
      <c r="D1967" s="10" t="str" cm="1">
        <f t="array" aca="1" ref="D1967" ca="1">IFERROR(INDIRECT("'Application For TE&amp;GOTS'!L"&amp;'Application For TE&amp;GOTS'!S2008),"")</f>
        <v/>
      </c>
      <c r="E1967" s="10" t="e">
        <f ca="1">'Application For TE&amp;GOTS'!AF2008</f>
        <v>#VALUE!</v>
      </c>
      <c r="F1967" s="10" t="str">
        <f ca="1">IFERROR(LEFT('Application For TE&amp;GOTS'!AH2008,LEN('Application For TE&amp;GOTS'!AH2008)-2),"")</f>
        <v/>
      </c>
      <c r="G1967" s="10" t="e">
        <f ca="1">'Application For TE&amp;GOTS'!AI2008</f>
        <v>#VALUE!</v>
      </c>
      <c r="AF1967" s="10" t="str">
        <f ca="1">IF(MATCH(B1967,B$1:B1967,0)=ROW(B1967),B1967&amp;";","")</f>
        <v/>
      </c>
      <c r="AG1967" s="10" t="str">
        <f>IF(MATCH(C1967,C$1:C1967,0)=ROW(C1967),C1967&amp;";","")</f>
        <v/>
      </c>
      <c r="AH1967" s="10" t="str">
        <f ca="1">IF(MATCH(D1967,D$1:D1967,0)=ROW(D1967),D1967&amp;";","")</f>
        <v/>
      </c>
      <c r="AI1967" s="10" t="e">
        <f ca="1">IF(MATCH(E1967,E$1:E1967,0)=ROW(E1967),E1967&amp;";","")</f>
        <v>#VALUE!</v>
      </c>
    </row>
    <row r="1968" spans="1:35">
      <c r="A1968" s="10">
        <v>1947</v>
      </c>
      <c r="B1968" s="10" t="str">
        <f ca="1">'Application For TE&amp;GOTS'!X2009</f>
        <v/>
      </c>
      <c r="C1968" s="10">
        <f>'Application For TE&amp;GOTS'!$D2009</f>
        <v>0</v>
      </c>
      <c r="D1968" s="10" t="str" cm="1">
        <f t="array" aca="1" ref="D1968" ca="1">IFERROR(INDIRECT("'Application For TE&amp;GOTS'!L"&amp;'Application For TE&amp;GOTS'!S2009),"")</f>
        <v/>
      </c>
      <c r="E1968" s="10" t="e">
        <f ca="1">'Application For TE&amp;GOTS'!AF2009</f>
        <v>#VALUE!</v>
      </c>
      <c r="F1968" s="10" t="str">
        <f ca="1">IFERROR(LEFT('Application For TE&amp;GOTS'!AH2009,LEN('Application For TE&amp;GOTS'!AH2009)-2),"")</f>
        <v/>
      </c>
      <c r="G1968" s="10" t="e">
        <f ca="1">'Application For TE&amp;GOTS'!AI2009</f>
        <v>#VALUE!</v>
      </c>
      <c r="AF1968" s="10" t="str">
        <f ca="1">IF(MATCH(B1968,B$1:B1968,0)=ROW(B1968),B1968&amp;";","")</f>
        <v/>
      </c>
      <c r="AG1968" s="10" t="str">
        <f>IF(MATCH(C1968,C$1:C1968,0)=ROW(C1968),C1968&amp;";","")</f>
        <v/>
      </c>
      <c r="AH1968" s="10" t="str">
        <f ca="1">IF(MATCH(D1968,D$1:D1968,0)=ROW(D1968),D1968&amp;";","")</f>
        <v/>
      </c>
      <c r="AI1968" s="10" t="e">
        <f ca="1">IF(MATCH(E1968,E$1:E1968,0)=ROW(E1968),E1968&amp;";","")</f>
        <v>#VALUE!</v>
      </c>
    </row>
    <row r="1969" spans="1:35">
      <c r="A1969" s="10">
        <v>1948</v>
      </c>
      <c r="B1969" s="10" t="str">
        <f ca="1">'Application For TE&amp;GOTS'!X2010</f>
        <v/>
      </c>
      <c r="C1969" s="10">
        <f>'Application For TE&amp;GOTS'!$D2010</f>
        <v>0</v>
      </c>
      <c r="D1969" s="10" t="str" cm="1">
        <f t="array" aca="1" ref="D1969" ca="1">IFERROR(INDIRECT("'Application For TE&amp;GOTS'!L"&amp;'Application For TE&amp;GOTS'!S2010),"")</f>
        <v/>
      </c>
      <c r="E1969" s="10" t="e">
        <f ca="1">'Application For TE&amp;GOTS'!AF2010</f>
        <v>#VALUE!</v>
      </c>
      <c r="F1969" s="10" t="str">
        <f ca="1">IFERROR(LEFT('Application For TE&amp;GOTS'!AH2010,LEN('Application For TE&amp;GOTS'!AH2010)-2),"")</f>
        <v/>
      </c>
      <c r="G1969" s="10" t="e">
        <f ca="1">'Application For TE&amp;GOTS'!AI2010</f>
        <v>#VALUE!</v>
      </c>
      <c r="AF1969" s="10" t="str">
        <f ca="1">IF(MATCH(B1969,B$1:B1969,0)=ROW(B1969),B1969&amp;";","")</f>
        <v/>
      </c>
      <c r="AG1969" s="10" t="str">
        <f>IF(MATCH(C1969,C$1:C1969,0)=ROW(C1969),C1969&amp;";","")</f>
        <v/>
      </c>
      <c r="AH1969" s="10" t="str">
        <f ca="1">IF(MATCH(D1969,D$1:D1969,0)=ROW(D1969),D1969&amp;";","")</f>
        <v/>
      </c>
      <c r="AI1969" s="10" t="e">
        <f ca="1">IF(MATCH(E1969,E$1:E1969,0)=ROW(E1969),E1969&amp;";","")</f>
        <v>#VALUE!</v>
      </c>
    </row>
    <row r="1970" spans="1:35">
      <c r="A1970" s="10">
        <v>1949</v>
      </c>
      <c r="B1970" s="10" t="str">
        <f ca="1">'Application For TE&amp;GOTS'!X2011</f>
        <v/>
      </c>
      <c r="C1970" s="10">
        <f>'Application For TE&amp;GOTS'!$D2011</f>
        <v>0</v>
      </c>
      <c r="D1970" s="10" t="str" cm="1">
        <f t="array" aca="1" ref="D1970" ca="1">IFERROR(INDIRECT("'Application For TE&amp;GOTS'!L"&amp;'Application For TE&amp;GOTS'!S2011),"")</f>
        <v/>
      </c>
      <c r="E1970" s="10" t="e">
        <f ca="1">'Application For TE&amp;GOTS'!AF2011</f>
        <v>#VALUE!</v>
      </c>
      <c r="F1970" s="10" t="str">
        <f ca="1">IFERROR(LEFT('Application For TE&amp;GOTS'!AH2011,LEN('Application For TE&amp;GOTS'!AH2011)-2),"")</f>
        <v/>
      </c>
      <c r="G1970" s="10" t="e">
        <f ca="1">'Application For TE&amp;GOTS'!AI2011</f>
        <v>#VALUE!</v>
      </c>
      <c r="AF1970" s="10" t="str">
        <f ca="1">IF(MATCH(B1970,B$1:B1970,0)=ROW(B1970),B1970&amp;";","")</f>
        <v/>
      </c>
      <c r="AG1970" s="10" t="str">
        <f>IF(MATCH(C1970,C$1:C1970,0)=ROW(C1970),C1970&amp;";","")</f>
        <v/>
      </c>
      <c r="AH1970" s="10" t="str">
        <f ca="1">IF(MATCH(D1970,D$1:D1970,0)=ROW(D1970),D1970&amp;";","")</f>
        <v/>
      </c>
      <c r="AI1970" s="10" t="e">
        <f ca="1">IF(MATCH(E1970,E$1:E1970,0)=ROW(E1970),E1970&amp;";","")</f>
        <v>#VALUE!</v>
      </c>
    </row>
    <row r="1971" spans="1:35">
      <c r="A1971" s="10">
        <v>1950</v>
      </c>
      <c r="B1971" s="10" t="str">
        <f ca="1">'Application For TE&amp;GOTS'!X2012</f>
        <v/>
      </c>
      <c r="C1971" s="10">
        <f>'Application For TE&amp;GOTS'!$D2012</f>
        <v>0</v>
      </c>
      <c r="D1971" s="10" t="str" cm="1">
        <f t="array" aca="1" ref="D1971" ca="1">IFERROR(INDIRECT("'Application For TE&amp;GOTS'!L"&amp;'Application For TE&amp;GOTS'!S2012),"")</f>
        <v/>
      </c>
      <c r="E1971" s="10" t="e">
        <f ca="1">'Application For TE&amp;GOTS'!AF2012</f>
        <v>#VALUE!</v>
      </c>
      <c r="F1971" s="10" t="str">
        <f ca="1">IFERROR(LEFT('Application For TE&amp;GOTS'!AH2012,LEN('Application For TE&amp;GOTS'!AH2012)-2),"")</f>
        <v/>
      </c>
      <c r="G1971" s="10" t="e">
        <f ca="1">'Application For TE&amp;GOTS'!AI2012</f>
        <v>#VALUE!</v>
      </c>
      <c r="AF1971" s="10" t="str">
        <f ca="1">IF(MATCH(B1971,B$1:B1971,0)=ROW(B1971),B1971&amp;";","")</f>
        <v/>
      </c>
      <c r="AG1971" s="10" t="str">
        <f>IF(MATCH(C1971,C$1:C1971,0)=ROW(C1971),C1971&amp;";","")</f>
        <v/>
      </c>
      <c r="AH1971" s="10" t="str">
        <f ca="1">IF(MATCH(D1971,D$1:D1971,0)=ROW(D1971),D1971&amp;";","")</f>
        <v/>
      </c>
      <c r="AI1971" s="10" t="e">
        <f ca="1">IF(MATCH(E1971,E$1:E1971,0)=ROW(E1971),E1971&amp;";","")</f>
        <v>#VALUE!</v>
      </c>
    </row>
    <row r="1972" spans="1:35">
      <c r="A1972" s="10">
        <v>1951</v>
      </c>
      <c r="B1972" s="10" t="str">
        <f ca="1">'Application For TE&amp;GOTS'!X2013</f>
        <v/>
      </c>
      <c r="C1972" s="10">
        <f>'Application For TE&amp;GOTS'!$D2013</f>
        <v>0</v>
      </c>
      <c r="D1972" s="10" t="str" cm="1">
        <f t="array" aca="1" ref="D1972" ca="1">IFERROR(INDIRECT("'Application For TE&amp;GOTS'!L"&amp;'Application For TE&amp;GOTS'!S2013),"")</f>
        <v/>
      </c>
      <c r="E1972" s="10" t="e">
        <f ca="1">'Application For TE&amp;GOTS'!AF2013</f>
        <v>#VALUE!</v>
      </c>
      <c r="F1972" s="10" t="str">
        <f ca="1">IFERROR(LEFT('Application For TE&amp;GOTS'!AH2013,LEN('Application For TE&amp;GOTS'!AH2013)-2),"")</f>
        <v/>
      </c>
      <c r="G1972" s="10" t="e">
        <f ca="1">'Application For TE&amp;GOTS'!AI2013</f>
        <v>#VALUE!</v>
      </c>
      <c r="AF1972" s="10" t="str">
        <f ca="1">IF(MATCH(B1972,B$1:B1972,0)=ROW(B1972),B1972&amp;";","")</f>
        <v/>
      </c>
      <c r="AG1972" s="10" t="str">
        <f>IF(MATCH(C1972,C$1:C1972,0)=ROW(C1972),C1972&amp;";","")</f>
        <v/>
      </c>
      <c r="AH1972" s="10" t="str">
        <f ca="1">IF(MATCH(D1972,D$1:D1972,0)=ROW(D1972),D1972&amp;";","")</f>
        <v/>
      </c>
      <c r="AI1972" s="10" t="e">
        <f ca="1">IF(MATCH(E1972,E$1:E1972,0)=ROW(E1972),E1972&amp;";","")</f>
        <v>#VALUE!</v>
      </c>
    </row>
    <row r="1973" spans="1:35">
      <c r="A1973" s="10">
        <v>1952</v>
      </c>
      <c r="B1973" s="10" t="str">
        <f ca="1">'Application For TE&amp;GOTS'!X2014</f>
        <v/>
      </c>
      <c r="C1973" s="10">
        <f>'Application For TE&amp;GOTS'!$D2014</f>
        <v>0</v>
      </c>
      <c r="D1973" s="10" t="str" cm="1">
        <f t="array" aca="1" ref="D1973" ca="1">IFERROR(INDIRECT("'Application For TE&amp;GOTS'!L"&amp;'Application For TE&amp;GOTS'!S2014),"")</f>
        <v/>
      </c>
      <c r="E1973" s="10" t="e">
        <f ca="1">'Application For TE&amp;GOTS'!AF2014</f>
        <v>#VALUE!</v>
      </c>
      <c r="F1973" s="10" t="str">
        <f ca="1">IFERROR(LEFT('Application For TE&amp;GOTS'!AH2014,LEN('Application For TE&amp;GOTS'!AH2014)-2),"")</f>
        <v/>
      </c>
      <c r="G1973" s="10" t="e">
        <f ca="1">'Application For TE&amp;GOTS'!AI2014</f>
        <v>#VALUE!</v>
      </c>
      <c r="AF1973" s="10" t="str">
        <f ca="1">IF(MATCH(B1973,B$1:B1973,0)=ROW(B1973),B1973&amp;";","")</f>
        <v/>
      </c>
      <c r="AG1973" s="10" t="str">
        <f>IF(MATCH(C1973,C$1:C1973,0)=ROW(C1973),C1973&amp;";","")</f>
        <v/>
      </c>
      <c r="AH1973" s="10" t="str">
        <f ca="1">IF(MATCH(D1973,D$1:D1973,0)=ROW(D1973),D1973&amp;";","")</f>
        <v/>
      </c>
      <c r="AI1973" s="10" t="e">
        <f ca="1">IF(MATCH(E1973,E$1:E1973,0)=ROW(E1973),E1973&amp;";","")</f>
        <v>#VALUE!</v>
      </c>
    </row>
    <row r="1974" spans="1:35">
      <c r="A1974" s="10">
        <v>1953</v>
      </c>
      <c r="B1974" s="10" t="str">
        <f ca="1">'Application For TE&amp;GOTS'!X2015</f>
        <v/>
      </c>
      <c r="C1974" s="10">
        <f>'Application For TE&amp;GOTS'!$D2015</f>
        <v>0</v>
      </c>
      <c r="D1974" s="10" t="str" cm="1">
        <f t="array" aca="1" ref="D1974" ca="1">IFERROR(INDIRECT("'Application For TE&amp;GOTS'!L"&amp;'Application For TE&amp;GOTS'!S2015),"")</f>
        <v/>
      </c>
      <c r="E1974" s="10" t="e">
        <f ca="1">'Application For TE&amp;GOTS'!AF2015</f>
        <v>#VALUE!</v>
      </c>
      <c r="F1974" s="10" t="str">
        <f ca="1">IFERROR(LEFT('Application For TE&amp;GOTS'!AH2015,LEN('Application For TE&amp;GOTS'!AH2015)-2),"")</f>
        <v/>
      </c>
      <c r="G1974" s="10" t="e">
        <f ca="1">'Application For TE&amp;GOTS'!AI2015</f>
        <v>#VALUE!</v>
      </c>
      <c r="AF1974" s="10" t="str">
        <f ca="1">IF(MATCH(B1974,B$1:B1974,0)=ROW(B1974),B1974&amp;";","")</f>
        <v/>
      </c>
      <c r="AG1974" s="10" t="str">
        <f>IF(MATCH(C1974,C$1:C1974,0)=ROW(C1974),C1974&amp;";","")</f>
        <v/>
      </c>
      <c r="AH1974" s="10" t="str">
        <f ca="1">IF(MATCH(D1974,D$1:D1974,0)=ROW(D1974),D1974&amp;";","")</f>
        <v/>
      </c>
      <c r="AI1974" s="10" t="e">
        <f ca="1">IF(MATCH(E1974,E$1:E1974,0)=ROW(E1974),E1974&amp;";","")</f>
        <v>#VALUE!</v>
      </c>
    </row>
    <row r="1975" spans="1:35">
      <c r="A1975" s="10">
        <v>1954</v>
      </c>
      <c r="B1975" s="10" t="str">
        <f ca="1">'Application For TE&amp;GOTS'!X2016</f>
        <v/>
      </c>
      <c r="C1975" s="10">
        <f>'Application For TE&amp;GOTS'!$D2016</f>
        <v>0</v>
      </c>
      <c r="D1975" s="10" t="str" cm="1">
        <f t="array" aca="1" ref="D1975" ca="1">IFERROR(INDIRECT("'Application For TE&amp;GOTS'!L"&amp;'Application For TE&amp;GOTS'!S2016),"")</f>
        <v/>
      </c>
      <c r="E1975" s="10" t="e">
        <f ca="1">'Application For TE&amp;GOTS'!AF2016</f>
        <v>#VALUE!</v>
      </c>
      <c r="F1975" s="10" t="str">
        <f ca="1">IFERROR(LEFT('Application For TE&amp;GOTS'!AH2016,LEN('Application For TE&amp;GOTS'!AH2016)-2),"")</f>
        <v/>
      </c>
      <c r="G1975" s="10" t="e">
        <f ca="1">'Application For TE&amp;GOTS'!AI2016</f>
        <v>#VALUE!</v>
      </c>
      <c r="AF1975" s="10" t="str">
        <f ca="1">IF(MATCH(B1975,B$1:B1975,0)=ROW(B1975),B1975&amp;";","")</f>
        <v/>
      </c>
      <c r="AG1975" s="10" t="str">
        <f>IF(MATCH(C1975,C$1:C1975,0)=ROW(C1975),C1975&amp;";","")</f>
        <v/>
      </c>
      <c r="AH1975" s="10" t="str">
        <f ca="1">IF(MATCH(D1975,D$1:D1975,0)=ROW(D1975),D1975&amp;";","")</f>
        <v/>
      </c>
      <c r="AI1975" s="10" t="e">
        <f ca="1">IF(MATCH(E1975,E$1:E1975,0)=ROW(E1975),E1975&amp;";","")</f>
        <v>#VALUE!</v>
      </c>
    </row>
    <row r="1976" spans="1:35">
      <c r="A1976" s="10">
        <v>1955</v>
      </c>
      <c r="B1976" s="10" t="str">
        <f ca="1">'Application For TE&amp;GOTS'!X2017</f>
        <v/>
      </c>
      <c r="C1976" s="10">
        <f>'Application For TE&amp;GOTS'!$D2017</f>
        <v>0</v>
      </c>
      <c r="D1976" s="10" t="str" cm="1">
        <f t="array" aca="1" ref="D1976" ca="1">IFERROR(INDIRECT("'Application For TE&amp;GOTS'!L"&amp;'Application For TE&amp;GOTS'!S2017),"")</f>
        <v/>
      </c>
      <c r="E1976" s="10" t="e">
        <f ca="1">'Application For TE&amp;GOTS'!AF2017</f>
        <v>#VALUE!</v>
      </c>
      <c r="F1976" s="10" t="str">
        <f ca="1">IFERROR(LEFT('Application For TE&amp;GOTS'!AH2017,LEN('Application For TE&amp;GOTS'!AH2017)-2),"")</f>
        <v/>
      </c>
      <c r="G1976" s="10" t="e">
        <f ca="1">'Application For TE&amp;GOTS'!AI2017</f>
        <v>#VALUE!</v>
      </c>
      <c r="AF1976" s="10" t="str">
        <f ca="1">IF(MATCH(B1976,B$1:B1976,0)=ROW(B1976),B1976&amp;";","")</f>
        <v/>
      </c>
      <c r="AG1976" s="10" t="str">
        <f>IF(MATCH(C1976,C$1:C1976,0)=ROW(C1976),C1976&amp;";","")</f>
        <v/>
      </c>
      <c r="AH1976" s="10" t="str">
        <f ca="1">IF(MATCH(D1976,D$1:D1976,0)=ROW(D1976),D1976&amp;";","")</f>
        <v/>
      </c>
      <c r="AI1976" s="10" t="e">
        <f ca="1">IF(MATCH(E1976,E$1:E1976,0)=ROW(E1976),E1976&amp;";","")</f>
        <v>#VALUE!</v>
      </c>
    </row>
    <row r="1977" spans="1:35">
      <c r="A1977" s="10">
        <v>1956</v>
      </c>
      <c r="B1977" s="10" t="str">
        <f ca="1">'Application For TE&amp;GOTS'!X2018</f>
        <v/>
      </c>
      <c r="C1977" s="10">
        <f>'Application For TE&amp;GOTS'!$D2018</f>
        <v>0</v>
      </c>
      <c r="D1977" s="10" t="str" cm="1">
        <f t="array" aca="1" ref="D1977" ca="1">IFERROR(INDIRECT("'Application For TE&amp;GOTS'!L"&amp;'Application For TE&amp;GOTS'!S2018),"")</f>
        <v/>
      </c>
      <c r="E1977" s="10" t="e">
        <f ca="1">'Application For TE&amp;GOTS'!AF2018</f>
        <v>#VALUE!</v>
      </c>
      <c r="F1977" s="10" t="str">
        <f ca="1">IFERROR(LEFT('Application For TE&amp;GOTS'!AH2018,LEN('Application For TE&amp;GOTS'!AH2018)-2),"")</f>
        <v/>
      </c>
      <c r="G1977" s="10" t="e">
        <f ca="1">'Application For TE&amp;GOTS'!AI2018</f>
        <v>#VALUE!</v>
      </c>
      <c r="AF1977" s="10" t="str">
        <f ca="1">IF(MATCH(B1977,B$1:B1977,0)=ROW(B1977),B1977&amp;";","")</f>
        <v/>
      </c>
      <c r="AG1977" s="10" t="str">
        <f>IF(MATCH(C1977,C$1:C1977,0)=ROW(C1977),C1977&amp;";","")</f>
        <v/>
      </c>
      <c r="AH1977" s="10" t="str">
        <f ca="1">IF(MATCH(D1977,D$1:D1977,0)=ROW(D1977),D1977&amp;";","")</f>
        <v/>
      </c>
      <c r="AI1977" s="10" t="e">
        <f ca="1">IF(MATCH(E1977,E$1:E1977,0)=ROW(E1977),E1977&amp;";","")</f>
        <v>#VALUE!</v>
      </c>
    </row>
    <row r="1978" spans="1:35">
      <c r="A1978" s="10">
        <v>1957</v>
      </c>
      <c r="B1978" s="10" t="str">
        <f ca="1">'Application For TE&amp;GOTS'!X2019</f>
        <v/>
      </c>
      <c r="C1978" s="10">
        <f>'Application For TE&amp;GOTS'!$D2019</f>
        <v>0</v>
      </c>
      <c r="D1978" s="10" t="str" cm="1">
        <f t="array" aca="1" ref="D1978" ca="1">IFERROR(INDIRECT("'Application For TE&amp;GOTS'!L"&amp;'Application For TE&amp;GOTS'!S2019),"")</f>
        <v/>
      </c>
      <c r="E1978" s="10" t="e">
        <f ca="1">'Application For TE&amp;GOTS'!AF2019</f>
        <v>#VALUE!</v>
      </c>
      <c r="F1978" s="10" t="str">
        <f ca="1">IFERROR(LEFT('Application For TE&amp;GOTS'!AH2019,LEN('Application For TE&amp;GOTS'!AH2019)-2),"")</f>
        <v/>
      </c>
      <c r="G1978" s="10" t="e">
        <f ca="1">'Application For TE&amp;GOTS'!AI2019</f>
        <v>#VALUE!</v>
      </c>
      <c r="AF1978" s="10" t="str">
        <f ca="1">IF(MATCH(B1978,B$1:B1978,0)=ROW(B1978),B1978&amp;";","")</f>
        <v/>
      </c>
      <c r="AG1978" s="10" t="str">
        <f>IF(MATCH(C1978,C$1:C1978,0)=ROW(C1978),C1978&amp;";","")</f>
        <v/>
      </c>
      <c r="AH1978" s="10" t="str">
        <f ca="1">IF(MATCH(D1978,D$1:D1978,0)=ROW(D1978),D1978&amp;";","")</f>
        <v/>
      </c>
      <c r="AI1978" s="10" t="e">
        <f ca="1">IF(MATCH(E1978,E$1:E1978,0)=ROW(E1978),E1978&amp;";","")</f>
        <v>#VALUE!</v>
      </c>
    </row>
    <row r="1979" spans="1:35">
      <c r="A1979" s="10">
        <v>1958</v>
      </c>
      <c r="B1979" s="10" t="str">
        <f ca="1">'Application For TE&amp;GOTS'!X2020</f>
        <v/>
      </c>
      <c r="C1979" s="10">
        <f>'Application For TE&amp;GOTS'!$D2020</f>
        <v>0</v>
      </c>
      <c r="D1979" s="10" t="str" cm="1">
        <f t="array" aca="1" ref="D1979" ca="1">IFERROR(INDIRECT("'Application For TE&amp;GOTS'!L"&amp;'Application For TE&amp;GOTS'!S2020),"")</f>
        <v/>
      </c>
      <c r="E1979" s="10" t="e">
        <f ca="1">'Application For TE&amp;GOTS'!AF2020</f>
        <v>#VALUE!</v>
      </c>
      <c r="F1979" s="10" t="str">
        <f ca="1">IFERROR(LEFT('Application For TE&amp;GOTS'!AH2020,LEN('Application For TE&amp;GOTS'!AH2020)-2),"")</f>
        <v/>
      </c>
      <c r="G1979" s="10" t="e">
        <f ca="1">'Application For TE&amp;GOTS'!AI2020</f>
        <v>#VALUE!</v>
      </c>
      <c r="AF1979" s="10" t="str">
        <f ca="1">IF(MATCH(B1979,B$1:B1979,0)=ROW(B1979),B1979&amp;";","")</f>
        <v/>
      </c>
      <c r="AG1979" s="10" t="str">
        <f>IF(MATCH(C1979,C$1:C1979,0)=ROW(C1979),C1979&amp;";","")</f>
        <v/>
      </c>
      <c r="AH1979" s="10" t="str">
        <f ca="1">IF(MATCH(D1979,D$1:D1979,0)=ROW(D1979),D1979&amp;";","")</f>
        <v/>
      </c>
      <c r="AI1979" s="10" t="e">
        <f ca="1">IF(MATCH(E1979,E$1:E1979,0)=ROW(E1979),E1979&amp;";","")</f>
        <v>#VALUE!</v>
      </c>
    </row>
    <row r="1980" spans="1:35">
      <c r="A1980" s="10">
        <v>1959</v>
      </c>
      <c r="B1980" s="10" t="str">
        <f ca="1">'Application For TE&amp;GOTS'!X2021</f>
        <v/>
      </c>
      <c r="C1980" s="10">
        <f>'Application For TE&amp;GOTS'!$D2021</f>
        <v>0</v>
      </c>
      <c r="D1980" s="10" t="str" cm="1">
        <f t="array" aca="1" ref="D1980" ca="1">IFERROR(INDIRECT("'Application For TE&amp;GOTS'!L"&amp;'Application For TE&amp;GOTS'!S2021),"")</f>
        <v/>
      </c>
      <c r="E1980" s="10" t="e">
        <f ca="1">'Application For TE&amp;GOTS'!AF2021</f>
        <v>#VALUE!</v>
      </c>
      <c r="F1980" s="10" t="str">
        <f ca="1">IFERROR(LEFT('Application For TE&amp;GOTS'!AH2021,LEN('Application For TE&amp;GOTS'!AH2021)-2),"")</f>
        <v/>
      </c>
      <c r="G1980" s="10" t="e">
        <f ca="1">'Application For TE&amp;GOTS'!AI2021</f>
        <v>#VALUE!</v>
      </c>
      <c r="AF1980" s="10" t="str">
        <f ca="1">IF(MATCH(B1980,B$1:B1980,0)=ROW(B1980),B1980&amp;";","")</f>
        <v/>
      </c>
      <c r="AG1980" s="10" t="str">
        <f>IF(MATCH(C1980,C$1:C1980,0)=ROW(C1980),C1980&amp;";","")</f>
        <v/>
      </c>
      <c r="AH1980" s="10" t="str">
        <f ca="1">IF(MATCH(D1980,D$1:D1980,0)=ROW(D1980),D1980&amp;";","")</f>
        <v/>
      </c>
      <c r="AI1980" s="10" t="e">
        <f ca="1">IF(MATCH(E1980,E$1:E1980,0)=ROW(E1980),E1980&amp;";","")</f>
        <v>#VALUE!</v>
      </c>
    </row>
    <row r="1981" spans="1:35">
      <c r="A1981" s="10">
        <v>1960</v>
      </c>
      <c r="B1981" s="10" t="str">
        <f ca="1">'Application For TE&amp;GOTS'!X2022</f>
        <v/>
      </c>
      <c r="C1981" s="10">
        <f>'Application For TE&amp;GOTS'!$D2022</f>
        <v>0</v>
      </c>
      <c r="D1981" s="10" t="str" cm="1">
        <f t="array" aca="1" ref="D1981" ca="1">IFERROR(INDIRECT("'Application For TE&amp;GOTS'!L"&amp;'Application For TE&amp;GOTS'!S2022),"")</f>
        <v/>
      </c>
      <c r="E1981" s="10" t="e">
        <f ca="1">'Application For TE&amp;GOTS'!AF2022</f>
        <v>#VALUE!</v>
      </c>
      <c r="F1981" s="10" t="str">
        <f ca="1">IFERROR(LEFT('Application For TE&amp;GOTS'!AH2022,LEN('Application For TE&amp;GOTS'!AH2022)-2),"")</f>
        <v/>
      </c>
      <c r="G1981" s="10" t="e">
        <f ca="1">'Application For TE&amp;GOTS'!AI2022</f>
        <v>#VALUE!</v>
      </c>
      <c r="AF1981" s="10" t="str">
        <f ca="1">IF(MATCH(B1981,B$1:B1981,0)=ROW(B1981),B1981&amp;";","")</f>
        <v/>
      </c>
      <c r="AG1981" s="10" t="str">
        <f>IF(MATCH(C1981,C$1:C1981,0)=ROW(C1981),C1981&amp;";","")</f>
        <v/>
      </c>
      <c r="AH1981" s="10" t="str">
        <f ca="1">IF(MATCH(D1981,D$1:D1981,0)=ROW(D1981),D1981&amp;";","")</f>
        <v/>
      </c>
      <c r="AI1981" s="10" t="e">
        <f ca="1">IF(MATCH(E1981,E$1:E1981,0)=ROW(E1981),E1981&amp;";","")</f>
        <v>#VALUE!</v>
      </c>
    </row>
    <row r="1982" spans="1:35">
      <c r="A1982" s="10">
        <v>1961</v>
      </c>
      <c r="B1982" s="10" t="str">
        <f ca="1">'Application For TE&amp;GOTS'!X2023</f>
        <v/>
      </c>
      <c r="C1982" s="10">
        <f>'Application For TE&amp;GOTS'!$D2023</f>
        <v>0</v>
      </c>
      <c r="D1982" s="10" t="str" cm="1">
        <f t="array" aca="1" ref="D1982" ca="1">IFERROR(INDIRECT("'Application For TE&amp;GOTS'!L"&amp;'Application For TE&amp;GOTS'!S2023),"")</f>
        <v/>
      </c>
      <c r="E1982" s="10" t="e">
        <f ca="1">'Application For TE&amp;GOTS'!AF2023</f>
        <v>#VALUE!</v>
      </c>
      <c r="F1982" s="10" t="str">
        <f ca="1">IFERROR(LEFT('Application For TE&amp;GOTS'!AH2023,LEN('Application For TE&amp;GOTS'!AH2023)-2),"")</f>
        <v/>
      </c>
      <c r="G1982" s="10" t="e">
        <f ca="1">'Application For TE&amp;GOTS'!AI2023</f>
        <v>#VALUE!</v>
      </c>
      <c r="AF1982" s="10" t="str">
        <f ca="1">IF(MATCH(B1982,B$1:B1982,0)=ROW(B1982),B1982&amp;";","")</f>
        <v/>
      </c>
      <c r="AG1982" s="10" t="str">
        <f>IF(MATCH(C1982,C$1:C1982,0)=ROW(C1982),C1982&amp;";","")</f>
        <v/>
      </c>
      <c r="AH1982" s="10" t="str">
        <f ca="1">IF(MATCH(D1982,D$1:D1982,0)=ROW(D1982),D1982&amp;";","")</f>
        <v/>
      </c>
      <c r="AI1982" s="10" t="e">
        <f ca="1">IF(MATCH(E1982,E$1:E1982,0)=ROW(E1982),E1982&amp;";","")</f>
        <v>#VALUE!</v>
      </c>
    </row>
    <row r="1983" spans="1:35">
      <c r="A1983" s="10">
        <v>1962</v>
      </c>
      <c r="B1983" s="10" t="str">
        <f ca="1">'Application For TE&amp;GOTS'!X2024</f>
        <v/>
      </c>
      <c r="C1983" s="10">
        <f>'Application For TE&amp;GOTS'!$D2024</f>
        <v>0</v>
      </c>
      <c r="D1983" s="10" t="str" cm="1">
        <f t="array" aca="1" ref="D1983" ca="1">IFERROR(INDIRECT("'Application For TE&amp;GOTS'!L"&amp;'Application For TE&amp;GOTS'!S2024),"")</f>
        <v/>
      </c>
      <c r="E1983" s="10" t="e">
        <f ca="1">'Application For TE&amp;GOTS'!AF2024</f>
        <v>#VALUE!</v>
      </c>
      <c r="F1983" s="10" t="str">
        <f ca="1">IFERROR(LEFT('Application For TE&amp;GOTS'!AH2024,LEN('Application For TE&amp;GOTS'!AH2024)-2),"")</f>
        <v/>
      </c>
      <c r="G1983" s="10" t="e">
        <f ca="1">'Application For TE&amp;GOTS'!AI2024</f>
        <v>#VALUE!</v>
      </c>
      <c r="AF1983" s="10" t="str">
        <f ca="1">IF(MATCH(B1983,B$1:B1983,0)=ROW(B1983),B1983&amp;";","")</f>
        <v/>
      </c>
      <c r="AG1983" s="10" t="str">
        <f>IF(MATCH(C1983,C$1:C1983,0)=ROW(C1983),C1983&amp;";","")</f>
        <v/>
      </c>
      <c r="AH1983" s="10" t="str">
        <f ca="1">IF(MATCH(D1983,D$1:D1983,0)=ROW(D1983),D1983&amp;";","")</f>
        <v/>
      </c>
      <c r="AI1983" s="10" t="e">
        <f ca="1">IF(MATCH(E1983,E$1:E1983,0)=ROW(E1983),E1983&amp;";","")</f>
        <v>#VALUE!</v>
      </c>
    </row>
    <row r="1984" spans="1:35">
      <c r="A1984" s="10">
        <v>1963</v>
      </c>
      <c r="B1984" s="10" t="str">
        <f ca="1">'Application For TE&amp;GOTS'!X2025</f>
        <v/>
      </c>
      <c r="C1984" s="10">
        <f>'Application For TE&amp;GOTS'!$D2025</f>
        <v>0</v>
      </c>
      <c r="D1984" s="10" t="str" cm="1">
        <f t="array" aca="1" ref="D1984" ca="1">IFERROR(INDIRECT("'Application For TE&amp;GOTS'!L"&amp;'Application For TE&amp;GOTS'!S2025),"")</f>
        <v/>
      </c>
      <c r="E1984" s="10" t="e">
        <f ca="1">'Application For TE&amp;GOTS'!AF2025</f>
        <v>#VALUE!</v>
      </c>
      <c r="F1984" s="10" t="str">
        <f ca="1">IFERROR(LEFT('Application For TE&amp;GOTS'!AH2025,LEN('Application For TE&amp;GOTS'!AH2025)-2),"")</f>
        <v/>
      </c>
      <c r="G1984" s="10" t="e">
        <f ca="1">'Application For TE&amp;GOTS'!AI2025</f>
        <v>#VALUE!</v>
      </c>
      <c r="AF1984" s="10" t="str">
        <f ca="1">IF(MATCH(B1984,B$1:B1984,0)=ROW(B1984),B1984&amp;";","")</f>
        <v/>
      </c>
      <c r="AG1984" s="10" t="str">
        <f>IF(MATCH(C1984,C$1:C1984,0)=ROW(C1984),C1984&amp;";","")</f>
        <v/>
      </c>
      <c r="AH1984" s="10" t="str">
        <f ca="1">IF(MATCH(D1984,D$1:D1984,0)=ROW(D1984),D1984&amp;";","")</f>
        <v/>
      </c>
      <c r="AI1984" s="10" t="e">
        <f ca="1">IF(MATCH(E1984,E$1:E1984,0)=ROW(E1984),E1984&amp;";","")</f>
        <v>#VALUE!</v>
      </c>
    </row>
    <row r="1985" spans="1:35">
      <c r="A1985" s="10">
        <v>1964</v>
      </c>
      <c r="B1985" s="10" t="str">
        <f ca="1">'Application For TE&amp;GOTS'!X2026</f>
        <v/>
      </c>
      <c r="C1985" s="10">
        <f>'Application For TE&amp;GOTS'!$D2026</f>
        <v>0</v>
      </c>
      <c r="D1985" s="10" t="str" cm="1">
        <f t="array" aca="1" ref="D1985" ca="1">IFERROR(INDIRECT("'Application For TE&amp;GOTS'!L"&amp;'Application For TE&amp;GOTS'!S2026),"")</f>
        <v/>
      </c>
      <c r="E1985" s="10" t="e">
        <f ca="1">'Application For TE&amp;GOTS'!AF2026</f>
        <v>#VALUE!</v>
      </c>
      <c r="F1985" s="10" t="str">
        <f ca="1">IFERROR(LEFT('Application For TE&amp;GOTS'!AH2026,LEN('Application For TE&amp;GOTS'!AH2026)-2),"")</f>
        <v/>
      </c>
      <c r="G1985" s="10" t="e">
        <f ca="1">'Application For TE&amp;GOTS'!AI2026</f>
        <v>#VALUE!</v>
      </c>
      <c r="AF1985" s="10" t="str">
        <f ca="1">IF(MATCH(B1985,B$1:B1985,0)=ROW(B1985),B1985&amp;";","")</f>
        <v/>
      </c>
      <c r="AG1985" s="10" t="str">
        <f>IF(MATCH(C1985,C$1:C1985,0)=ROW(C1985),C1985&amp;";","")</f>
        <v/>
      </c>
      <c r="AH1985" s="10" t="str">
        <f ca="1">IF(MATCH(D1985,D$1:D1985,0)=ROW(D1985),D1985&amp;";","")</f>
        <v/>
      </c>
      <c r="AI1985" s="10" t="e">
        <f ca="1">IF(MATCH(E1985,E$1:E1985,0)=ROW(E1985),E1985&amp;";","")</f>
        <v>#VALUE!</v>
      </c>
    </row>
    <row r="1986" spans="1:35">
      <c r="A1986" s="10">
        <v>1965</v>
      </c>
      <c r="B1986" s="10" t="str">
        <f ca="1">'Application For TE&amp;GOTS'!X2027</f>
        <v/>
      </c>
      <c r="C1986" s="10">
        <f>'Application For TE&amp;GOTS'!$D2027</f>
        <v>0</v>
      </c>
      <c r="D1986" s="10" t="str" cm="1">
        <f t="array" aca="1" ref="D1986" ca="1">IFERROR(INDIRECT("'Application For TE&amp;GOTS'!L"&amp;'Application For TE&amp;GOTS'!S2027),"")</f>
        <v/>
      </c>
      <c r="E1986" s="10" t="e">
        <f ca="1">'Application For TE&amp;GOTS'!AF2027</f>
        <v>#VALUE!</v>
      </c>
      <c r="F1986" s="10" t="str">
        <f ca="1">IFERROR(LEFT('Application For TE&amp;GOTS'!AH2027,LEN('Application For TE&amp;GOTS'!AH2027)-2),"")</f>
        <v/>
      </c>
      <c r="G1986" s="10" t="e">
        <f ca="1">'Application For TE&amp;GOTS'!AI2027</f>
        <v>#VALUE!</v>
      </c>
      <c r="AF1986" s="10" t="str">
        <f ca="1">IF(MATCH(B1986,B$1:B1986,0)=ROW(B1986),B1986&amp;";","")</f>
        <v/>
      </c>
      <c r="AG1986" s="10" t="str">
        <f>IF(MATCH(C1986,C$1:C1986,0)=ROW(C1986),C1986&amp;";","")</f>
        <v/>
      </c>
      <c r="AH1986" s="10" t="str">
        <f ca="1">IF(MATCH(D1986,D$1:D1986,0)=ROW(D1986),D1986&amp;";","")</f>
        <v/>
      </c>
      <c r="AI1986" s="10" t="e">
        <f ca="1">IF(MATCH(E1986,E$1:E1986,0)=ROW(E1986),E1986&amp;";","")</f>
        <v>#VALUE!</v>
      </c>
    </row>
    <row r="1987" spans="1:35">
      <c r="A1987" s="10">
        <v>1966</v>
      </c>
      <c r="B1987" s="10" t="str">
        <f ca="1">'Application For TE&amp;GOTS'!X2028</f>
        <v/>
      </c>
      <c r="C1987" s="10">
        <f>'Application For TE&amp;GOTS'!$D2028</f>
        <v>0</v>
      </c>
      <c r="D1987" s="10" t="str" cm="1">
        <f t="array" aca="1" ref="D1987" ca="1">IFERROR(INDIRECT("'Application For TE&amp;GOTS'!L"&amp;'Application For TE&amp;GOTS'!S2028),"")</f>
        <v/>
      </c>
      <c r="E1987" s="10" t="e">
        <f ca="1">'Application For TE&amp;GOTS'!AF2028</f>
        <v>#VALUE!</v>
      </c>
      <c r="F1987" s="10" t="str">
        <f ca="1">IFERROR(LEFT('Application For TE&amp;GOTS'!AH2028,LEN('Application For TE&amp;GOTS'!AH2028)-2),"")</f>
        <v/>
      </c>
      <c r="G1987" s="10" t="e">
        <f ca="1">'Application For TE&amp;GOTS'!AI2028</f>
        <v>#VALUE!</v>
      </c>
      <c r="AF1987" s="10" t="str">
        <f ca="1">IF(MATCH(B1987,B$1:B1987,0)=ROW(B1987),B1987&amp;";","")</f>
        <v/>
      </c>
      <c r="AG1987" s="10" t="str">
        <f>IF(MATCH(C1987,C$1:C1987,0)=ROW(C1987),C1987&amp;";","")</f>
        <v/>
      </c>
      <c r="AH1987" s="10" t="str">
        <f ca="1">IF(MATCH(D1987,D$1:D1987,0)=ROW(D1987),D1987&amp;";","")</f>
        <v/>
      </c>
      <c r="AI1987" s="10" t="e">
        <f ca="1">IF(MATCH(E1987,E$1:E1987,0)=ROW(E1987),E1987&amp;";","")</f>
        <v>#VALUE!</v>
      </c>
    </row>
    <row r="1988" spans="1:35">
      <c r="A1988" s="10">
        <v>1967</v>
      </c>
      <c r="B1988" s="10" t="str">
        <f ca="1">'Application For TE&amp;GOTS'!X2029</f>
        <v/>
      </c>
      <c r="C1988" s="10">
        <f>'Application For TE&amp;GOTS'!$D2029</f>
        <v>0</v>
      </c>
      <c r="D1988" s="10" t="str" cm="1">
        <f t="array" aca="1" ref="D1988" ca="1">IFERROR(INDIRECT("'Application For TE&amp;GOTS'!L"&amp;'Application For TE&amp;GOTS'!S2029),"")</f>
        <v/>
      </c>
      <c r="E1988" s="10" t="e">
        <f ca="1">'Application For TE&amp;GOTS'!AF2029</f>
        <v>#VALUE!</v>
      </c>
      <c r="F1988" s="10" t="str">
        <f ca="1">IFERROR(LEFT('Application For TE&amp;GOTS'!AH2029,LEN('Application For TE&amp;GOTS'!AH2029)-2),"")</f>
        <v/>
      </c>
      <c r="G1988" s="10" t="e">
        <f ca="1">'Application For TE&amp;GOTS'!AI2029</f>
        <v>#VALUE!</v>
      </c>
      <c r="AF1988" s="10" t="str">
        <f ca="1">IF(MATCH(B1988,B$1:B1988,0)=ROW(B1988),B1988&amp;";","")</f>
        <v/>
      </c>
      <c r="AG1988" s="10" t="str">
        <f>IF(MATCH(C1988,C$1:C1988,0)=ROW(C1988),C1988&amp;";","")</f>
        <v/>
      </c>
      <c r="AH1988" s="10" t="str">
        <f ca="1">IF(MATCH(D1988,D$1:D1988,0)=ROW(D1988),D1988&amp;";","")</f>
        <v/>
      </c>
      <c r="AI1988" s="10" t="e">
        <f ca="1">IF(MATCH(E1988,E$1:E1988,0)=ROW(E1988),E1988&amp;";","")</f>
        <v>#VALUE!</v>
      </c>
    </row>
    <row r="1989" spans="1:35">
      <c r="A1989" s="10">
        <v>1968</v>
      </c>
      <c r="B1989" s="10" t="str">
        <f ca="1">'Application For TE&amp;GOTS'!X2030</f>
        <v/>
      </c>
      <c r="C1989" s="10">
        <f>'Application For TE&amp;GOTS'!$D2030</f>
        <v>0</v>
      </c>
      <c r="D1989" s="10" t="str" cm="1">
        <f t="array" aca="1" ref="D1989" ca="1">IFERROR(INDIRECT("'Application For TE&amp;GOTS'!L"&amp;'Application For TE&amp;GOTS'!S2030),"")</f>
        <v/>
      </c>
      <c r="E1989" s="10" t="e">
        <f ca="1">'Application For TE&amp;GOTS'!AF2030</f>
        <v>#VALUE!</v>
      </c>
      <c r="F1989" s="10" t="str">
        <f ca="1">IFERROR(LEFT('Application For TE&amp;GOTS'!AH2030,LEN('Application For TE&amp;GOTS'!AH2030)-2),"")</f>
        <v/>
      </c>
      <c r="G1989" s="10" t="e">
        <f ca="1">'Application For TE&amp;GOTS'!AI2030</f>
        <v>#VALUE!</v>
      </c>
      <c r="AF1989" s="10" t="str">
        <f ca="1">IF(MATCH(B1989,B$1:B1989,0)=ROW(B1989),B1989&amp;";","")</f>
        <v/>
      </c>
      <c r="AG1989" s="10" t="str">
        <f>IF(MATCH(C1989,C$1:C1989,0)=ROW(C1989),C1989&amp;";","")</f>
        <v/>
      </c>
      <c r="AH1989" s="10" t="str">
        <f ca="1">IF(MATCH(D1989,D$1:D1989,0)=ROW(D1989),D1989&amp;";","")</f>
        <v/>
      </c>
      <c r="AI1989" s="10" t="e">
        <f ca="1">IF(MATCH(E1989,E$1:E1989,0)=ROW(E1989),E1989&amp;";","")</f>
        <v>#VALUE!</v>
      </c>
    </row>
    <row r="1990" spans="1:35">
      <c r="A1990" s="10">
        <v>1969</v>
      </c>
      <c r="B1990" s="10" t="str">
        <f ca="1">'Application For TE&amp;GOTS'!X2031</f>
        <v/>
      </c>
      <c r="C1990" s="10">
        <f>'Application For TE&amp;GOTS'!$D2031</f>
        <v>0</v>
      </c>
      <c r="D1990" s="10" t="str" cm="1">
        <f t="array" aca="1" ref="D1990" ca="1">IFERROR(INDIRECT("'Application For TE&amp;GOTS'!L"&amp;'Application For TE&amp;GOTS'!S2031),"")</f>
        <v/>
      </c>
      <c r="E1990" s="10" t="e">
        <f ca="1">'Application For TE&amp;GOTS'!AF2031</f>
        <v>#VALUE!</v>
      </c>
      <c r="F1990" s="10" t="str">
        <f ca="1">IFERROR(LEFT('Application For TE&amp;GOTS'!AH2031,LEN('Application For TE&amp;GOTS'!AH2031)-2),"")</f>
        <v/>
      </c>
      <c r="G1990" s="10" t="e">
        <f ca="1">'Application For TE&amp;GOTS'!AI2031</f>
        <v>#VALUE!</v>
      </c>
      <c r="AF1990" s="10" t="str">
        <f ca="1">IF(MATCH(B1990,B$1:B1990,0)=ROW(B1990),B1990&amp;";","")</f>
        <v/>
      </c>
      <c r="AG1990" s="10" t="str">
        <f>IF(MATCH(C1990,C$1:C1990,0)=ROW(C1990),C1990&amp;";","")</f>
        <v/>
      </c>
      <c r="AH1990" s="10" t="str">
        <f ca="1">IF(MATCH(D1990,D$1:D1990,0)=ROW(D1990),D1990&amp;";","")</f>
        <v/>
      </c>
      <c r="AI1990" s="10" t="e">
        <f ca="1">IF(MATCH(E1990,E$1:E1990,0)=ROW(E1990),E1990&amp;";","")</f>
        <v>#VALUE!</v>
      </c>
    </row>
    <row r="1991" spans="1:35">
      <c r="A1991" s="10">
        <v>1970</v>
      </c>
      <c r="B1991" s="10" t="str">
        <f ca="1">'Application For TE&amp;GOTS'!X2032</f>
        <v/>
      </c>
      <c r="C1991" s="10">
        <f>'Application For TE&amp;GOTS'!$D2032</f>
        <v>0</v>
      </c>
      <c r="D1991" s="10" t="str" cm="1">
        <f t="array" aca="1" ref="D1991" ca="1">IFERROR(INDIRECT("'Application For TE&amp;GOTS'!L"&amp;'Application For TE&amp;GOTS'!S2032),"")</f>
        <v/>
      </c>
      <c r="E1991" s="10" t="e">
        <f ca="1">'Application For TE&amp;GOTS'!AF2032</f>
        <v>#VALUE!</v>
      </c>
      <c r="F1991" s="10" t="str">
        <f ca="1">IFERROR(LEFT('Application For TE&amp;GOTS'!AH2032,LEN('Application For TE&amp;GOTS'!AH2032)-2),"")</f>
        <v/>
      </c>
      <c r="G1991" s="10" t="e">
        <f ca="1">'Application For TE&amp;GOTS'!AI2032</f>
        <v>#VALUE!</v>
      </c>
      <c r="AF1991" s="10" t="str">
        <f ca="1">IF(MATCH(B1991,B$1:B1991,0)=ROW(B1991),B1991&amp;";","")</f>
        <v/>
      </c>
      <c r="AG1991" s="10" t="str">
        <f>IF(MATCH(C1991,C$1:C1991,0)=ROW(C1991),C1991&amp;";","")</f>
        <v/>
      </c>
      <c r="AH1991" s="10" t="str">
        <f ca="1">IF(MATCH(D1991,D$1:D1991,0)=ROW(D1991),D1991&amp;";","")</f>
        <v/>
      </c>
      <c r="AI1991" s="10" t="e">
        <f ca="1">IF(MATCH(E1991,E$1:E1991,0)=ROW(E1991),E1991&amp;";","")</f>
        <v>#VALUE!</v>
      </c>
    </row>
    <row r="1992" spans="1:35">
      <c r="A1992" s="10">
        <v>1971</v>
      </c>
      <c r="B1992" s="10" t="str">
        <f ca="1">'Application For TE&amp;GOTS'!X2033</f>
        <v/>
      </c>
      <c r="C1992" s="10">
        <f>'Application For TE&amp;GOTS'!$D2033</f>
        <v>0</v>
      </c>
      <c r="D1992" s="10" t="str" cm="1">
        <f t="array" aca="1" ref="D1992" ca="1">IFERROR(INDIRECT("'Application For TE&amp;GOTS'!L"&amp;'Application For TE&amp;GOTS'!S2033),"")</f>
        <v/>
      </c>
      <c r="E1992" s="10" t="e">
        <f ca="1">'Application For TE&amp;GOTS'!AF2033</f>
        <v>#VALUE!</v>
      </c>
      <c r="F1992" s="10" t="str">
        <f ca="1">IFERROR(LEFT('Application For TE&amp;GOTS'!AH2033,LEN('Application For TE&amp;GOTS'!AH2033)-2),"")</f>
        <v/>
      </c>
      <c r="G1992" s="10" t="e">
        <f ca="1">'Application For TE&amp;GOTS'!AI2033</f>
        <v>#VALUE!</v>
      </c>
      <c r="AF1992" s="10" t="str">
        <f ca="1">IF(MATCH(B1992,B$1:B1992,0)=ROW(B1992),B1992&amp;";","")</f>
        <v/>
      </c>
      <c r="AG1992" s="10" t="str">
        <f>IF(MATCH(C1992,C$1:C1992,0)=ROW(C1992),C1992&amp;";","")</f>
        <v/>
      </c>
      <c r="AH1992" s="10" t="str">
        <f ca="1">IF(MATCH(D1992,D$1:D1992,0)=ROW(D1992),D1992&amp;";","")</f>
        <v/>
      </c>
      <c r="AI1992" s="10" t="e">
        <f ca="1">IF(MATCH(E1992,E$1:E1992,0)=ROW(E1992),E1992&amp;";","")</f>
        <v>#VALUE!</v>
      </c>
    </row>
    <row r="1993" spans="1:35">
      <c r="A1993" s="10">
        <v>1972</v>
      </c>
      <c r="B1993" s="10" t="str">
        <f ca="1">'Application For TE&amp;GOTS'!X2034</f>
        <v/>
      </c>
      <c r="C1993" s="10">
        <f>'Application For TE&amp;GOTS'!$D2034</f>
        <v>0</v>
      </c>
      <c r="D1993" s="10" t="str" cm="1">
        <f t="array" aca="1" ref="D1993" ca="1">IFERROR(INDIRECT("'Application For TE&amp;GOTS'!L"&amp;'Application For TE&amp;GOTS'!S2034),"")</f>
        <v/>
      </c>
      <c r="E1993" s="10" t="e">
        <f ca="1">'Application For TE&amp;GOTS'!AF2034</f>
        <v>#VALUE!</v>
      </c>
      <c r="F1993" s="10" t="str">
        <f ca="1">IFERROR(LEFT('Application For TE&amp;GOTS'!AH2034,LEN('Application For TE&amp;GOTS'!AH2034)-2),"")</f>
        <v/>
      </c>
      <c r="G1993" s="10" t="e">
        <f ca="1">'Application For TE&amp;GOTS'!AI2034</f>
        <v>#VALUE!</v>
      </c>
      <c r="AF1993" s="10" t="str">
        <f ca="1">IF(MATCH(B1993,B$1:B1993,0)=ROW(B1993),B1993&amp;";","")</f>
        <v/>
      </c>
      <c r="AG1993" s="10" t="str">
        <f>IF(MATCH(C1993,C$1:C1993,0)=ROW(C1993),C1993&amp;";","")</f>
        <v/>
      </c>
      <c r="AH1993" s="10" t="str">
        <f ca="1">IF(MATCH(D1993,D$1:D1993,0)=ROW(D1993),D1993&amp;";","")</f>
        <v/>
      </c>
      <c r="AI1993" s="10" t="e">
        <f ca="1">IF(MATCH(E1993,E$1:E1993,0)=ROW(E1993),E1993&amp;";","")</f>
        <v>#VALUE!</v>
      </c>
    </row>
    <row r="1994" spans="1:35">
      <c r="A1994" s="10">
        <v>1973</v>
      </c>
      <c r="B1994" s="10" t="str">
        <f ca="1">'Application For TE&amp;GOTS'!X2035</f>
        <v/>
      </c>
      <c r="C1994" s="10">
        <f>'Application For TE&amp;GOTS'!$D2035</f>
        <v>0</v>
      </c>
      <c r="D1994" s="10" t="str" cm="1">
        <f t="array" aca="1" ref="D1994" ca="1">IFERROR(INDIRECT("'Application For TE&amp;GOTS'!L"&amp;'Application For TE&amp;GOTS'!S2035),"")</f>
        <v/>
      </c>
      <c r="E1994" s="10" t="e">
        <f ca="1">'Application For TE&amp;GOTS'!AF2035</f>
        <v>#VALUE!</v>
      </c>
      <c r="F1994" s="10" t="str">
        <f ca="1">IFERROR(LEFT('Application For TE&amp;GOTS'!AH2035,LEN('Application For TE&amp;GOTS'!AH2035)-2),"")</f>
        <v/>
      </c>
      <c r="G1994" s="10" t="e">
        <f ca="1">'Application For TE&amp;GOTS'!AI2035</f>
        <v>#VALUE!</v>
      </c>
      <c r="AF1994" s="10" t="str">
        <f ca="1">IF(MATCH(B1994,B$1:B1994,0)=ROW(B1994),B1994&amp;";","")</f>
        <v/>
      </c>
      <c r="AG1994" s="10" t="str">
        <f>IF(MATCH(C1994,C$1:C1994,0)=ROW(C1994),C1994&amp;";","")</f>
        <v/>
      </c>
      <c r="AH1994" s="10" t="str">
        <f ca="1">IF(MATCH(D1994,D$1:D1994,0)=ROW(D1994),D1994&amp;";","")</f>
        <v/>
      </c>
      <c r="AI1994" s="10" t="e">
        <f ca="1">IF(MATCH(E1994,E$1:E1994,0)=ROW(E1994),E1994&amp;";","")</f>
        <v>#VALUE!</v>
      </c>
    </row>
    <row r="1995" spans="1:35">
      <c r="A1995" s="10">
        <v>1974</v>
      </c>
      <c r="B1995" s="10" t="str">
        <f ca="1">'Application For TE&amp;GOTS'!X2036</f>
        <v/>
      </c>
      <c r="C1995" s="10">
        <f>'Application For TE&amp;GOTS'!$D2036</f>
        <v>0</v>
      </c>
      <c r="D1995" s="10" t="str" cm="1">
        <f t="array" aca="1" ref="D1995" ca="1">IFERROR(INDIRECT("'Application For TE&amp;GOTS'!L"&amp;'Application For TE&amp;GOTS'!S2036),"")</f>
        <v/>
      </c>
      <c r="E1995" s="10" t="e">
        <f ca="1">'Application For TE&amp;GOTS'!AF2036</f>
        <v>#VALUE!</v>
      </c>
      <c r="F1995" s="10" t="str">
        <f ca="1">IFERROR(LEFT('Application For TE&amp;GOTS'!AH2036,LEN('Application For TE&amp;GOTS'!AH2036)-2),"")</f>
        <v/>
      </c>
      <c r="G1995" s="10" t="e">
        <f ca="1">'Application For TE&amp;GOTS'!AI2036</f>
        <v>#VALUE!</v>
      </c>
      <c r="AF1995" s="10" t="str">
        <f ca="1">IF(MATCH(B1995,B$1:B1995,0)=ROW(B1995),B1995&amp;";","")</f>
        <v/>
      </c>
      <c r="AG1995" s="10" t="str">
        <f>IF(MATCH(C1995,C$1:C1995,0)=ROW(C1995),C1995&amp;";","")</f>
        <v/>
      </c>
      <c r="AH1995" s="10" t="str">
        <f ca="1">IF(MATCH(D1995,D$1:D1995,0)=ROW(D1995),D1995&amp;";","")</f>
        <v/>
      </c>
      <c r="AI1995" s="10" t="e">
        <f ca="1">IF(MATCH(E1995,E$1:E1995,0)=ROW(E1995),E1995&amp;";","")</f>
        <v>#VALUE!</v>
      </c>
    </row>
    <row r="1996" spans="1:35">
      <c r="A1996" s="10">
        <v>1975</v>
      </c>
      <c r="B1996" s="10" t="str">
        <f ca="1">'Application For TE&amp;GOTS'!X2037</f>
        <v/>
      </c>
      <c r="C1996" s="10">
        <f>'Application For TE&amp;GOTS'!$D2037</f>
        <v>0</v>
      </c>
      <c r="D1996" s="10" t="str" cm="1">
        <f t="array" aca="1" ref="D1996" ca="1">IFERROR(INDIRECT("'Application For TE&amp;GOTS'!L"&amp;'Application For TE&amp;GOTS'!S2037),"")</f>
        <v/>
      </c>
      <c r="E1996" s="10" t="e">
        <f ca="1">'Application For TE&amp;GOTS'!AF2037</f>
        <v>#VALUE!</v>
      </c>
      <c r="F1996" s="10" t="str">
        <f ca="1">IFERROR(LEFT('Application For TE&amp;GOTS'!AH2037,LEN('Application For TE&amp;GOTS'!AH2037)-2),"")</f>
        <v/>
      </c>
      <c r="G1996" s="10" t="e">
        <f ca="1">'Application For TE&amp;GOTS'!AI2037</f>
        <v>#VALUE!</v>
      </c>
      <c r="AF1996" s="10" t="str">
        <f ca="1">IF(MATCH(B1996,B$1:B1996,0)=ROW(B1996),B1996&amp;";","")</f>
        <v/>
      </c>
      <c r="AG1996" s="10" t="str">
        <f>IF(MATCH(C1996,C$1:C1996,0)=ROW(C1996),C1996&amp;";","")</f>
        <v/>
      </c>
      <c r="AH1996" s="10" t="str">
        <f ca="1">IF(MATCH(D1996,D$1:D1996,0)=ROW(D1996),D1996&amp;";","")</f>
        <v/>
      </c>
      <c r="AI1996" s="10" t="e">
        <f ca="1">IF(MATCH(E1996,E$1:E1996,0)=ROW(E1996),E1996&amp;";","")</f>
        <v>#VALUE!</v>
      </c>
    </row>
    <row r="1997" spans="1:35">
      <c r="A1997" s="10">
        <v>1976</v>
      </c>
      <c r="B1997" s="10" t="str">
        <f ca="1">'Application For TE&amp;GOTS'!X2038</f>
        <v/>
      </c>
      <c r="C1997" s="10">
        <f>'Application For TE&amp;GOTS'!$D2038</f>
        <v>0</v>
      </c>
      <c r="D1997" s="10" t="str" cm="1">
        <f t="array" aca="1" ref="D1997" ca="1">IFERROR(INDIRECT("'Application For TE&amp;GOTS'!L"&amp;'Application For TE&amp;GOTS'!S2038),"")</f>
        <v/>
      </c>
      <c r="E1997" s="10" t="e">
        <f ca="1">'Application For TE&amp;GOTS'!AF2038</f>
        <v>#VALUE!</v>
      </c>
      <c r="F1997" s="10" t="str">
        <f ca="1">IFERROR(LEFT('Application For TE&amp;GOTS'!AH2038,LEN('Application For TE&amp;GOTS'!AH2038)-2),"")</f>
        <v/>
      </c>
      <c r="G1997" s="10" t="e">
        <f ca="1">'Application For TE&amp;GOTS'!AI2038</f>
        <v>#VALUE!</v>
      </c>
      <c r="AF1997" s="10" t="str">
        <f ca="1">IF(MATCH(B1997,B$1:B1997,0)=ROW(B1997),B1997&amp;";","")</f>
        <v/>
      </c>
      <c r="AG1997" s="10" t="str">
        <f>IF(MATCH(C1997,C$1:C1997,0)=ROW(C1997),C1997&amp;";","")</f>
        <v/>
      </c>
      <c r="AH1997" s="10" t="str">
        <f ca="1">IF(MATCH(D1997,D$1:D1997,0)=ROW(D1997),D1997&amp;";","")</f>
        <v/>
      </c>
      <c r="AI1997" s="10" t="e">
        <f ca="1">IF(MATCH(E1997,E$1:E1997,0)=ROW(E1997),E1997&amp;";","")</f>
        <v>#VALUE!</v>
      </c>
    </row>
    <row r="1998" spans="1:35">
      <c r="A1998" s="10">
        <v>1977</v>
      </c>
      <c r="B1998" s="10" t="str">
        <f ca="1">'Application For TE&amp;GOTS'!X2039</f>
        <v/>
      </c>
      <c r="C1998" s="10">
        <f>'Application For TE&amp;GOTS'!$D2039</f>
        <v>0</v>
      </c>
      <c r="D1998" s="10" t="str" cm="1">
        <f t="array" aca="1" ref="D1998" ca="1">IFERROR(INDIRECT("'Application For TE&amp;GOTS'!L"&amp;'Application For TE&amp;GOTS'!S2039),"")</f>
        <v/>
      </c>
      <c r="E1998" s="10" t="e">
        <f ca="1">'Application For TE&amp;GOTS'!AF2039</f>
        <v>#VALUE!</v>
      </c>
      <c r="F1998" s="10" t="str">
        <f ca="1">IFERROR(LEFT('Application For TE&amp;GOTS'!AH2039,LEN('Application For TE&amp;GOTS'!AH2039)-2),"")</f>
        <v/>
      </c>
      <c r="G1998" s="10" t="e">
        <f ca="1">'Application For TE&amp;GOTS'!AI2039</f>
        <v>#VALUE!</v>
      </c>
      <c r="AF1998" s="10" t="str">
        <f ca="1">IF(MATCH(B1998,B$1:B1998,0)=ROW(B1998),B1998&amp;";","")</f>
        <v/>
      </c>
      <c r="AG1998" s="10" t="str">
        <f>IF(MATCH(C1998,C$1:C1998,0)=ROW(C1998),C1998&amp;";","")</f>
        <v/>
      </c>
      <c r="AH1998" s="10" t="str">
        <f ca="1">IF(MATCH(D1998,D$1:D1998,0)=ROW(D1998),D1998&amp;";","")</f>
        <v/>
      </c>
      <c r="AI1998" s="10" t="e">
        <f ca="1">IF(MATCH(E1998,E$1:E1998,0)=ROW(E1998),E1998&amp;";","")</f>
        <v>#VALUE!</v>
      </c>
    </row>
    <row r="1999" spans="1:35">
      <c r="A1999" s="10">
        <v>1978</v>
      </c>
      <c r="B1999" s="10" t="str">
        <f ca="1">'Application For TE&amp;GOTS'!X2040</f>
        <v/>
      </c>
      <c r="C1999" s="10">
        <f>'Application For TE&amp;GOTS'!$D2040</f>
        <v>0</v>
      </c>
      <c r="D1999" s="10" t="str" cm="1">
        <f t="array" aca="1" ref="D1999" ca="1">IFERROR(INDIRECT("'Application For TE&amp;GOTS'!L"&amp;'Application For TE&amp;GOTS'!S2040),"")</f>
        <v/>
      </c>
      <c r="E1999" s="10" t="e">
        <f ca="1">'Application For TE&amp;GOTS'!AF2040</f>
        <v>#VALUE!</v>
      </c>
      <c r="F1999" s="10" t="str">
        <f ca="1">IFERROR(LEFT('Application For TE&amp;GOTS'!AH2040,LEN('Application For TE&amp;GOTS'!AH2040)-2),"")</f>
        <v/>
      </c>
      <c r="G1999" s="10" t="e">
        <f ca="1">'Application For TE&amp;GOTS'!AI2040</f>
        <v>#VALUE!</v>
      </c>
      <c r="AF1999" s="10" t="str">
        <f ca="1">IF(MATCH(B1999,B$1:B1999,0)=ROW(B1999),B1999&amp;";","")</f>
        <v/>
      </c>
      <c r="AG1999" s="10" t="str">
        <f>IF(MATCH(C1999,C$1:C1999,0)=ROW(C1999),C1999&amp;";","")</f>
        <v/>
      </c>
      <c r="AH1999" s="10" t="str">
        <f ca="1">IF(MATCH(D1999,D$1:D1999,0)=ROW(D1999),D1999&amp;";","")</f>
        <v/>
      </c>
      <c r="AI1999" s="10" t="e">
        <f ca="1">IF(MATCH(E1999,E$1:E1999,0)=ROW(E1999),E1999&amp;";","")</f>
        <v>#VALUE!</v>
      </c>
    </row>
    <row r="2000" spans="1:35">
      <c r="A2000" s="10">
        <v>1979</v>
      </c>
      <c r="B2000" s="10" t="str">
        <f ca="1">'Application For TE&amp;GOTS'!X2041</f>
        <v/>
      </c>
      <c r="C2000" s="10">
        <f>'Application For TE&amp;GOTS'!$D2041</f>
        <v>0</v>
      </c>
      <c r="D2000" s="10" t="str" cm="1">
        <f t="array" aca="1" ref="D2000" ca="1">IFERROR(INDIRECT("'Application For TE&amp;GOTS'!L"&amp;'Application For TE&amp;GOTS'!S2041),"")</f>
        <v/>
      </c>
      <c r="E2000" s="10" t="e">
        <f ca="1">'Application For TE&amp;GOTS'!AF2041</f>
        <v>#VALUE!</v>
      </c>
      <c r="F2000" s="10" t="str">
        <f ca="1">IFERROR(LEFT('Application For TE&amp;GOTS'!AH2041,LEN('Application For TE&amp;GOTS'!AH2041)-2),"")</f>
        <v/>
      </c>
      <c r="G2000" s="10" t="e">
        <f ca="1">'Application For TE&amp;GOTS'!AI2041</f>
        <v>#VALUE!</v>
      </c>
      <c r="AF2000" s="10" t="str">
        <f ca="1">IF(MATCH(B2000,B$1:B2000,0)=ROW(B2000),B2000&amp;";","")</f>
        <v/>
      </c>
      <c r="AG2000" s="10" t="str">
        <f>IF(MATCH(C2000,C$1:C2000,0)=ROW(C2000),C2000&amp;";","")</f>
        <v/>
      </c>
      <c r="AH2000" s="10" t="str">
        <f ca="1">IF(MATCH(D2000,D$1:D2000,0)=ROW(D2000),D2000&amp;";","")</f>
        <v/>
      </c>
      <c r="AI2000" s="10" t="e">
        <f ca="1">IF(MATCH(E2000,E$1:E2000,0)=ROW(E2000),E2000&amp;";","")</f>
        <v>#VALUE!</v>
      </c>
    </row>
    <row r="2001" spans="1:35">
      <c r="A2001" s="10">
        <v>1980</v>
      </c>
      <c r="B2001" s="10" t="str">
        <f ca="1">'Application For TE&amp;GOTS'!X2042</f>
        <v/>
      </c>
      <c r="C2001" s="10">
        <f>'Application For TE&amp;GOTS'!$D2042</f>
        <v>0</v>
      </c>
      <c r="D2001" s="10" t="str" cm="1">
        <f t="array" aca="1" ref="D2001" ca="1">IFERROR(INDIRECT("'Application For TE&amp;GOTS'!L"&amp;'Application For TE&amp;GOTS'!S2042),"")</f>
        <v/>
      </c>
      <c r="E2001" s="10" t="e">
        <f ca="1">'Application For TE&amp;GOTS'!AF2042</f>
        <v>#VALUE!</v>
      </c>
      <c r="F2001" s="10" t="str">
        <f ca="1">IFERROR(LEFT('Application For TE&amp;GOTS'!AH2042,LEN('Application For TE&amp;GOTS'!AH2042)-2),"")</f>
        <v/>
      </c>
      <c r="G2001" s="10" t="e">
        <f ca="1">'Application For TE&amp;GOTS'!AI2042</f>
        <v>#VALUE!</v>
      </c>
      <c r="AF2001" s="10" t="str">
        <f ca="1">IF(MATCH(B2001,B$1:B2001,0)=ROW(B2001),B2001&amp;";","")</f>
        <v/>
      </c>
      <c r="AG2001" s="10" t="str">
        <f>IF(MATCH(C2001,C$1:C2001,0)=ROW(C2001),C2001&amp;";","")</f>
        <v/>
      </c>
      <c r="AH2001" s="10" t="str">
        <f ca="1">IF(MATCH(D2001,D$1:D2001,0)=ROW(D2001),D2001&amp;";","")</f>
        <v/>
      </c>
      <c r="AI2001" s="10" t="e">
        <f ca="1">IF(MATCH(E2001,E$1:E2001,0)=ROW(E2001),E2001&amp;";","")</f>
        <v>#VALUE!</v>
      </c>
    </row>
    <row r="2002" spans="1:35">
      <c r="A2002" s="10">
        <v>1981</v>
      </c>
      <c r="B2002" s="10" t="str">
        <f ca="1">'Application For TE&amp;GOTS'!X2043</f>
        <v/>
      </c>
      <c r="C2002" s="10">
        <f>'Application For TE&amp;GOTS'!$D2043</f>
        <v>0</v>
      </c>
      <c r="D2002" s="10" t="str" cm="1">
        <f t="array" aca="1" ref="D2002" ca="1">IFERROR(INDIRECT("'Application For TE&amp;GOTS'!L"&amp;'Application For TE&amp;GOTS'!S2043),"")</f>
        <v/>
      </c>
      <c r="E2002" s="10" t="e">
        <f ca="1">'Application For TE&amp;GOTS'!AF2043</f>
        <v>#VALUE!</v>
      </c>
      <c r="F2002" s="10" t="str">
        <f ca="1">IFERROR(LEFT('Application For TE&amp;GOTS'!AH2043,LEN('Application For TE&amp;GOTS'!AH2043)-2),"")</f>
        <v/>
      </c>
      <c r="G2002" s="10" t="e">
        <f ca="1">'Application For TE&amp;GOTS'!AI2043</f>
        <v>#VALUE!</v>
      </c>
      <c r="AF2002" s="10" t="str">
        <f ca="1">IF(MATCH(B2002,B$1:B2002,0)=ROW(B2002),B2002&amp;";","")</f>
        <v/>
      </c>
      <c r="AG2002" s="10" t="str">
        <f>IF(MATCH(C2002,C$1:C2002,0)=ROW(C2002),C2002&amp;";","")</f>
        <v/>
      </c>
      <c r="AH2002" s="10" t="str">
        <f ca="1">IF(MATCH(D2002,D$1:D2002,0)=ROW(D2002),D2002&amp;";","")</f>
        <v/>
      </c>
      <c r="AI2002" s="10" t="e">
        <f ca="1">IF(MATCH(E2002,E$1:E2002,0)=ROW(E2002),E2002&amp;";","")</f>
        <v>#VALUE!</v>
      </c>
    </row>
    <row r="2003" spans="1:35">
      <c r="A2003" s="10">
        <v>1982</v>
      </c>
      <c r="B2003" s="10" t="str">
        <f ca="1">'Application For TE&amp;GOTS'!X2044</f>
        <v/>
      </c>
      <c r="C2003" s="10">
        <f>'Application For TE&amp;GOTS'!$D2044</f>
        <v>0</v>
      </c>
      <c r="D2003" s="10" t="str" cm="1">
        <f t="array" aca="1" ref="D2003" ca="1">IFERROR(INDIRECT("'Application For TE&amp;GOTS'!L"&amp;'Application For TE&amp;GOTS'!S2044),"")</f>
        <v/>
      </c>
      <c r="E2003" s="10" t="e">
        <f ca="1">'Application For TE&amp;GOTS'!AF2044</f>
        <v>#VALUE!</v>
      </c>
      <c r="F2003" s="10" t="str">
        <f ca="1">IFERROR(LEFT('Application For TE&amp;GOTS'!AH2044,LEN('Application For TE&amp;GOTS'!AH2044)-2),"")</f>
        <v/>
      </c>
      <c r="G2003" s="10" t="e">
        <f ca="1">'Application For TE&amp;GOTS'!AI2044</f>
        <v>#VALUE!</v>
      </c>
      <c r="AF2003" s="10" t="str">
        <f ca="1">IF(MATCH(B2003,B$1:B2003,0)=ROW(B2003),B2003&amp;";","")</f>
        <v/>
      </c>
      <c r="AG2003" s="10" t="str">
        <f>IF(MATCH(C2003,C$1:C2003,0)=ROW(C2003),C2003&amp;";","")</f>
        <v/>
      </c>
      <c r="AH2003" s="10" t="str">
        <f ca="1">IF(MATCH(D2003,D$1:D2003,0)=ROW(D2003),D2003&amp;";","")</f>
        <v/>
      </c>
      <c r="AI2003" s="10" t="e">
        <f ca="1">IF(MATCH(E2003,E$1:E2003,0)=ROW(E2003),E2003&amp;";","")</f>
        <v>#VALUE!</v>
      </c>
    </row>
    <row r="2004" spans="1:35">
      <c r="A2004" s="10">
        <v>1983</v>
      </c>
      <c r="B2004" s="10" t="str">
        <f ca="1">'Application For TE&amp;GOTS'!X2045</f>
        <v/>
      </c>
      <c r="C2004" s="10">
        <f>'Application For TE&amp;GOTS'!$D2045</f>
        <v>0</v>
      </c>
      <c r="D2004" s="10" t="str" cm="1">
        <f t="array" aca="1" ref="D2004" ca="1">IFERROR(INDIRECT("'Application For TE&amp;GOTS'!L"&amp;'Application For TE&amp;GOTS'!S2045),"")</f>
        <v/>
      </c>
      <c r="E2004" s="10" t="e">
        <f ca="1">'Application For TE&amp;GOTS'!AF2045</f>
        <v>#VALUE!</v>
      </c>
      <c r="F2004" s="10" t="str">
        <f ca="1">IFERROR(LEFT('Application For TE&amp;GOTS'!AH2045,LEN('Application For TE&amp;GOTS'!AH2045)-2),"")</f>
        <v/>
      </c>
      <c r="G2004" s="10" t="e">
        <f ca="1">'Application For TE&amp;GOTS'!AI2045</f>
        <v>#VALUE!</v>
      </c>
      <c r="AF2004" s="10" t="str">
        <f ca="1">IF(MATCH(B2004,B$1:B2004,0)=ROW(B2004),B2004&amp;";","")</f>
        <v/>
      </c>
      <c r="AG2004" s="10" t="str">
        <f>IF(MATCH(C2004,C$1:C2004,0)=ROW(C2004),C2004&amp;";","")</f>
        <v/>
      </c>
      <c r="AH2004" s="10" t="str">
        <f ca="1">IF(MATCH(D2004,D$1:D2004,0)=ROW(D2004),D2004&amp;";","")</f>
        <v/>
      </c>
      <c r="AI2004" s="10" t="e">
        <f ca="1">IF(MATCH(E2004,E$1:E2004,0)=ROW(E2004),E2004&amp;";","")</f>
        <v>#VALUE!</v>
      </c>
    </row>
    <row r="2005" spans="1:35">
      <c r="A2005" s="10">
        <v>1984</v>
      </c>
      <c r="B2005" s="10" t="str">
        <f ca="1">'Application For TE&amp;GOTS'!X2046</f>
        <v/>
      </c>
      <c r="C2005" s="10">
        <f>'Application For TE&amp;GOTS'!$D2046</f>
        <v>0</v>
      </c>
      <c r="D2005" s="10" t="str" cm="1">
        <f t="array" aca="1" ref="D2005" ca="1">IFERROR(INDIRECT("'Application For TE&amp;GOTS'!L"&amp;'Application For TE&amp;GOTS'!S2046),"")</f>
        <v/>
      </c>
      <c r="E2005" s="10" t="e">
        <f ca="1">'Application For TE&amp;GOTS'!AF2046</f>
        <v>#VALUE!</v>
      </c>
      <c r="F2005" s="10" t="str">
        <f ca="1">IFERROR(LEFT('Application For TE&amp;GOTS'!AH2046,LEN('Application For TE&amp;GOTS'!AH2046)-2),"")</f>
        <v/>
      </c>
      <c r="G2005" s="10" t="e">
        <f ca="1">'Application For TE&amp;GOTS'!AI2046</f>
        <v>#VALUE!</v>
      </c>
      <c r="AF2005" s="10" t="str">
        <f ca="1">IF(MATCH(B2005,B$1:B2005,0)=ROW(B2005),B2005&amp;";","")</f>
        <v/>
      </c>
      <c r="AG2005" s="10" t="str">
        <f>IF(MATCH(C2005,C$1:C2005,0)=ROW(C2005),C2005&amp;";","")</f>
        <v/>
      </c>
      <c r="AH2005" s="10" t="str">
        <f ca="1">IF(MATCH(D2005,D$1:D2005,0)=ROW(D2005),D2005&amp;";","")</f>
        <v/>
      </c>
      <c r="AI2005" s="10" t="e">
        <f ca="1">IF(MATCH(E2005,E$1:E2005,0)=ROW(E2005),E2005&amp;";","")</f>
        <v>#VALUE!</v>
      </c>
    </row>
    <row r="2006" spans="1:35">
      <c r="A2006" s="10">
        <v>1985</v>
      </c>
      <c r="B2006" s="10" t="str">
        <f ca="1">'Application For TE&amp;GOTS'!X2047</f>
        <v/>
      </c>
      <c r="C2006" s="10">
        <f>'Application For TE&amp;GOTS'!$D2047</f>
        <v>0</v>
      </c>
      <c r="D2006" s="10" t="str" cm="1">
        <f t="array" aca="1" ref="D2006" ca="1">IFERROR(INDIRECT("'Application For TE&amp;GOTS'!L"&amp;'Application For TE&amp;GOTS'!S2047),"")</f>
        <v/>
      </c>
      <c r="E2006" s="10" t="e">
        <f ca="1">'Application For TE&amp;GOTS'!AF2047</f>
        <v>#VALUE!</v>
      </c>
      <c r="F2006" s="10" t="str">
        <f ca="1">IFERROR(LEFT('Application For TE&amp;GOTS'!AH2047,LEN('Application For TE&amp;GOTS'!AH2047)-2),"")</f>
        <v/>
      </c>
      <c r="G2006" s="10" t="e">
        <f ca="1">'Application For TE&amp;GOTS'!AI2047</f>
        <v>#VALUE!</v>
      </c>
      <c r="AF2006" s="10" t="str">
        <f ca="1">IF(MATCH(B2006,B$1:B2006,0)=ROW(B2006),B2006&amp;";","")</f>
        <v/>
      </c>
      <c r="AG2006" s="10" t="str">
        <f>IF(MATCH(C2006,C$1:C2006,0)=ROW(C2006),C2006&amp;";","")</f>
        <v/>
      </c>
      <c r="AH2006" s="10" t="str">
        <f ca="1">IF(MATCH(D2006,D$1:D2006,0)=ROW(D2006),D2006&amp;";","")</f>
        <v/>
      </c>
      <c r="AI2006" s="10" t="e">
        <f ca="1">IF(MATCH(E2006,E$1:E2006,0)=ROW(E2006),E2006&amp;";","")</f>
        <v>#VALUE!</v>
      </c>
    </row>
    <row r="2007" spans="1:35">
      <c r="A2007" s="10">
        <v>1986</v>
      </c>
      <c r="B2007" s="10" t="str">
        <f ca="1">'Application For TE&amp;GOTS'!X2048</f>
        <v/>
      </c>
      <c r="C2007" s="10">
        <f>'Application For TE&amp;GOTS'!$D2048</f>
        <v>0</v>
      </c>
      <c r="D2007" s="10" t="str" cm="1">
        <f t="array" aca="1" ref="D2007" ca="1">IFERROR(INDIRECT("'Application For TE&amp;GOTS'!L"&amp;'Application For TE&amp;GOTS'!S2048),"")</f>
        <v/>
      </c>
      <c r="E2007" s="10" t="e">
        <f ca="1">'Application For TE&amp;GOTS'!AF2048</f>
        <v>#VALUE!</v>
      </c>
      <c r="F2007" s="10" t="str">
        <f ca="1">IFERROR(LEFT('Application For TE&amp;GOTS'!AH2048,LEN('Application For TE&amp;GOTS'!AH2048)-2),"")</f>
        <v/>
      </c>
      <c r="G2007" s="10" t="e">
        <f ca="1">'Application For TE&amp;GOTS'!AI2048</f>
        <v>#VALUE!</v>
      </c>
      <c r="AF2007" s="10" t="str">
        <f ca="1">IF(MATCH(B2007,B$1:B2007,0)=ROW(B2007),B2007&amp;";","")</f>
        <v/>
      </c>
      <c r="AG2007" s="10" t="str">
        <f>IF(MATCH(C2007,C$1:C2007,0)=ROW(C2007),C2007&amp;";","")</f>
        <v/>
      </c>
      <c r="AH2007" s="10" t="str">
        <f ca="1">IF(MATCH(D2007,D$1:D2007,0)=ROW(D2007),D2007&amp;";","")</f>
        <v/>
      </c>
      <c r="AI2007" s="10" t="e">
        <f ca="1">IF(MATCH(E2007,E$1:E2007,0)=ROW(E2007),E2007&amp;";","")</f>
        <v>#VALUE!</v>
      </c>
    </row>
    <row r="2008" spans="1:35">
      <c r="A2008" s="10">
        <v>1987</v>
      </c>
      <c r="B2008" s="10" t="str">
        <f ca="1">'Application For TE&amp;GOTS'!X2049</f>
        <v/>
      </c>
      <c r="C2008" s="10">
        <f>'Application For TE&amp;GOTS'!$D2049</f>
        <v>0</v>
      </c>
      <c r="D2008" s="10" t="str" cm="1">
        <f t="array" aca="1" ref="D2008" ca="1">IFERROR(INDIRECT("'Application For TE&amp;GOTS'!L"&amp;'Application For TE&amp;GOTS'!S2049),"")</f>
        <v/>
      </c>
      <c r="E2008" s="10" t="e">
        <f ca="1">'Application For TE&amp;GOTS'!AF2049</f>
        <v>#VALUE!</v>
      </c>
      <c r="F2008" s="10" t="str">
        <f ca="1">IFERROR(LEFT('Application For TE&amp;GOTS'!AH2049,LEN('Application For TE&amp;GOTS'!AH2049)-2),"")</f>
        <v/>
      </c>
      <c r="G2008" s="10" t="e">
        <f ca="1">'Application For TE&amp;GOTS'!AI2049</f>
        <v>#VALUE!</v>
      </c>
      <c r="AF2008" s="10" t="str">
        <f ca="1">IF(MATCH(B2008,B$1:B2008,0)=ROW(B2008),B2008&amp;";","")</f>
        <v/>
      </c>
      <c r="AG2008" s="10" t="str">
        <f>IF(MATCH(C2008,C$1:C2008,0)=ROW(C2008),C2008&amp;";","")</f>
        <v/>
      </c>
      <c r="AH2008" s="10" t="str">
        <f ca="1">IF(MATCH(D2008,D$1:D2008,0)=ROW(D2008),D2008&amp;";","")</f>
        <v/>
      </c>
      <c r="AI2008" s="10" t="e">
        <f ca="1">IF(MATCH(E2008,E$1:E2008,0)=ROW(E2008),E2008&amp;";","")</f>
        <v>#VALUE!</v>
      </c>
    </row>
    <row r="2009" spans="1:35">
      <c r="A2009" s="10">
        <v>1988</v>
      </c>
      <c r="B2009" s="10" t="str">
        <f ca="1">'Application For TE&amp;GOTS'!X2050</f>
        <v/>
      </c>
      <c r="C2009" s="10">
        <f>'Application For TE&amp;GOTS'!$D2050</f>
        <v>0</v>
      </c>
      <c r="D2009" s="10" t="str" cm="1">
        <f t="array" aca="1" ref="D2009" ca="1">IFERROR(INDIRECT("'Application For TE&amp;GOTS'!L"&amp;'Application For TE&amp;GOTS'!S2050),"")</f>
        <v/>
      </c>
      <c r="E2009" s="10" t="e">
        <f ca="1">'Application For TE&amp;GOTS'!AF2050</f>
        <v>#VALUE!</v>
      </c>
      <c r="F2009" s="10" t="str">
        <f ca="1">IFERROR(LEFT('Application For TE&amp;GOTS'!AH2050,LEN('Application For TE&amp;GOTS'!AH2050)-2),"")</f>
        <v/>
      </c>
      <c r="G2009" s="10" t="e">
        <f ca="1">'Application For TE&amp;GOTS'!AI2050</f>
        <v>#VALUE!</v>
      </c>
      <c r="AF2009" s="10" t="str">
        <f ca="1">IF(MATCH(B2009,B$1:B2009,0)=ROW(B2009),B2009&amp;";","")</f>
        <v/>
      </c>
      <c r="AG2009" s="10" t="str">
        <f>IF(MATCH(C2009,C$1:C2009,0)=ROW(C2009),C2009&amp;";","")</f>
        <v/>
      </c>
      <c r="AH2009" s="10" t="str">
        <f ca="1">IF(MATCH(D2009,D$1:D2009,0)=ROW(D2009),D2009&amp;";","")</f>
        <v/>
      </c>
      <c r="AI2009" s="10" t="e">
        <f ca="1">IF(MATCH(E2009,E$1:E2009,0)=ROW(E2009),E2009&amp;";","")</f>
        <v>#VALUE!</v>
      </c>
    </row>
    <row r="2010" spans="1:35">
      <c r="A2010" s="10">
        <v>1989</v>
      </c>
      <c r="B2010" s="10" t="str">
        <f ca="1">'Application For TE&amp;GOTS'!X2051</f>
        <v/>
      </c>
      <c r="C2010" s="10">
        <f>'Application For TE&amp;GOTS'!$D2051</f>
        <v>0</v>
      </c>
      <c r="D2010" s="10" t="str" cm="1">
        <f t="array" aca="1" ref="D2010" ca="1">IFERROR(INDIRECT("'Application For TE&amp;GOTS'!L"&amp;'Application For TE&amp;GOTS'!S2051),"")</f>
        <v/>
      </c>
      <c r="E2010" s="10" t="e">
        <f ca="1">'Application For TE&amp;GOTS'!AF2051</f>
        <v>#VALUE!</v>
      </c>
      <c r="F2010" s="10" t="str">
        <f ca="1">IFERROR(LEFT('Application For TE&amp;GOTS'!AH2051,LEN('Application For TE&amp;GOTS'!AH2051)-2),"")</f>
        <v/>
      </c>
      <c r="G2010" s="10" t="e">
        <f ca="1">'Application For TE&amp;GOTS'!AI2051</f>
        <v>#VALUE!</v>
      </c>
      <c r="AF2010" s="10" t="str">
        <f ca="1">IF(MATCH(B2010,B$1:B2010,0)=ROW(B2010),B2010&amp;";","")</f>
        <v/>
      </c>
      <c r="AG2010" s="10" t="str">
        <f>IF(MATCH(C2010,C$1:C2010,0)=ROW(C2010),C2010&amp;";","")</f>
        <v/>
      </c>
      <c r="AH2010" s="10" t="str">
        <f ca="1">IF(MATCH(D2010,D$1:D2010,0)=ROW(D2010),D2010&amp;";","")</f>
        <v/>
      </c>
      <c r="AI2010" s="10" t="e">
        <f ca="1">IF(MATCH(E2010,E$1:E2010,0)=ROW(E2010),E2010&amp;";","")</f>
        <v>#VALUE!</v>
      </c>
    </row>
    <row r="2011" spans="1:35">
      <c r="A2011" s="10">
        <v>1990</v>
      </c>
      <c r="B2011" s="10" t="str">
        <f ca="1">'Application For TE&amp;GOTS'!X2052</f>
        <v/>
      </c>
      <c r="C2011" s="10">
        <f>'Application For TE&amp;GOTS'!$D2052</f>
        <v>0</v>
      </c>
      <c r="D2011" s="10" t="str" cm="1">
        <f t="array" aca="1" ref="D2011" ca="1">IFERROR(INDIRECT("'Application For TE&amp;GOTS'!L"&amp;'Application For TE&amp;GOTS'!S2052),"")</f>
        <v/>
      </c>
      <c r="E2011" s="10" t="e">
        <f ca="1">'Application For TE&amp;GOTS'!AF2052</f>
        <v>#VALUE!</v>
      </c>
      <c r="F2011" s="10" t="str">
        <f ca="1">IFERROR(LEFT('Application For TE&amp;GOTS'!AH2052,LEN('Application For TE&amp;GOTS'!AH2052)-2),"")</f>
        <v/>
      </c>
      <c r="G2011" s="10" t="e">
        <f ca="1">'Application For TE&amp;GOTS'!AI2052</f>
        <v>#VALUE!</v>
      </c>
      <c r="AF2011" s="10" t="str">
        <f ca="1">IF(MATCH(B2011,B$1:B2011,0)=ROW(B2011),B2011&amp;";","")</f>
        <v/>
      </c>
      <c r="AG2011" s="10" t="str">
        <f>IF(MATCH(C2011,C$1:C2011,0)=ROW(C2011),C2011&amp;";","")</f>
        <v/>
      </c>
      <c r="AH2011" s="10" t="str">
        <f ca="1">IF(MATCH(D2011,D$1:D2011,0)=ROW(D2011),D2011&amp;";","")</f>
        <v/>
      </c>
      <c r="AI2011" s="10" t="e">
        <f ca="1">IF(MATCH(E2011,E$1:E2011,0)=ROW(E2011),E2011&amp;";","")</f>
        <v>#VALUE!</v>
      </c>
    </row>
    <row r="2012" spans="1:35">
      <c r="A2012" s="10">
        <v>1991</v>
      </c>
      <c r="B2012" s="10" t="str">
        <f ca="1">'Application For TE&amp;GOTS'!X2053</f>
        <v/>
      </c>
      <c r="C2012" s="10">
        <f>'Application For TE&amp;GOTS'!$D2053</f>
        <v>0</v>
      </c>
      <c r="D2012" s="10" t="str" cm="1">
        <f t="array" aca="1" ref="D2012" ca="1">IFERROR(INDIRECT("'Application For TE&amp;GOTS'!L"&amp;'Application For TE&amp;GOTS'!S2053),"")</f>
        <v/>
      </c>
      <c r="E2012" s="10" t="e">
        <f ca="1">'Application For TE&amp;GOTS'!AF2053</f>
        <v>#VALUE!</v>
      </c>
      <c r="F2012" s="10" t="str">
        <f ca="1">IFERROR(LEFT('Application For TE&amp;GOTS'!AH2053,LEN('Application For TE&amp;GOTS'!AH2053)-2),"")</f>
        <v/>
      </c>
      <c r="G2012" s="10" t="e">
        <f ca="1">'Application For TE&amp;GOTS'!AI2053</f>
        <v>#VALUE!</v>
      </c>
      <c r="AF2012" s="10" t="str">
        <f ca="1">IF(MATCH(B2012,B$1:B2012,0)=ROW(B2012),B2012&amp;";","")</f>
        <v/>
      </c>
      <c r="AG2012" s="10" t="str">
        <f>IF(MATCH(C2012,C$1:C2012,0)=ROW(C2012),C2012&amp;";","")</f>
        <v/>
      </c>
      <c r="AH2012" s="10" t="str">
        <f ca="1">IF(MATCH(D2012,D$1:D2012,0)=ROW(D2012),D2012&amp;";","")</f>
        <v/>
      </c>
      <c r="AI2012" s="10" t="e">
        <f ca="1">IF(MATCH(E2012,E$1:E2012,0)=ROW(E2012),E2012&amp;";","")</f>
        <v>#VALUE!</v>
      </c>
    </row>
    <row r="2013" spans="1:35">
      <c r="A2013" s="10">
        <v>1992</v>
      </c>
      <c r="B2013" s="10" t="str">
        <f ca="1">'Application For TE&amp;GOTS'!X2054</f>
        <v/>
      </c>
      <c r="C2013" s="10">
        <f>'Application For TE&amp;GOTS'!$D2054</f>
        <v>0</v>
      </c>
      <c r="D2013" s="10" t="str" cm="1">
        <f t="array" aca="1" ref="D2013" ca="1">IFERROR(INDIRECT("'Application For TE&amp;GOTS'!L"&amp;'Application For TE&amp;GOTS'!S2054),"")</f>
        <v/>
      </c>
      <c r="E2013" s="10" t="e">
        <f ca="1">'Application For TE&amp;GOTS'!AF2054</f>
        <v>#VALUE!</v>
      </c>
      <c r="F2013" s="10" t="str">
        <f ca="1">IFERROR(LEFT('Application For TE&amp;GOTS'!AH2054,LEN('Application For TE&amp;GOTS'!AH2054)-2),"")</f>
        <v/>
      </c>
      <c r="G2013" s="10" t="e">
        <f ca="1">'Application For TE&amp;GOTS'!AI2054</f>
        <v>#VALUE!</v>
      </c>
      <c r="AF2013" s="10" t="str">
        <f ca="1">IF(MATCH(B2013,B$1:B2013,0)=ROW(B2013),B2013&amp;";","")</f>
        <v/>
      </c>
      <c r="AG2013" s="10" t="str">
        <f>IF(MATCH(C2013,C$1:C2013,0)=ROW(C2013),C2013&amp;";","")</f>
        <v/>
      </c>
      <c r="AH2013" s="10" t="str">
        <f ca="1">IF(MATCH(D2013,D$1:D2013,0)=ROW(D2013),D2013&amp;";","")</f>
        <v/>
      </c>
      <c r="AI2013" s="10" t="e">
        <f ca="1">IF(MATCH(E2013,E$1:E2013,0)=ROW(E2013),E2013&amp;";","")</f>
        <v>#VALUE!</v>
      </c>
    </row>
    <row r="2014" spans="1:35">
      <c r="A2014" s="10">
        <v>1993</v>
      </c>
      <c r="B2014" s="10" t="str">
        <f ca="1">'Application For TE&amp;GOTS'!X2055</f>
        <v/>
      </c>
      <c r="C2014" s="10">
        <f>'Application For TE&amp;GOTS'!$D2055</f>
        <v>0</v>
      </c>
      <c r="D2014" s="10" t="str" cm="1">
        <f t="array" aca="1" ref="D2014" ca="1">IFERROR(INDIRECT("'Application For TE&amp;GOTS'!L"&amp;'Application For TE&amp;GOTS'!S2055),"")</f>
        <v/>
      </c>
      <c r="E2014" s="10" t="e">
        <f ca="1">'Application For TE&amp;GOTS'!AF2055</f>
        <v>#VALUE!</v>
      </c>
      <c r="F2014" s="10" t="str">
        <f ca="1">IFERROR(LEFT('Application For TE&amp;GOTS'!AH2055,LEN('Application For TE&amp;GOTS'!AH2055)-2),"")</f>
        <v/>
      </c>
      <c r="G2014" s="10" t="e">
        <f ca="1">'Application For TE&amp;GOTS'!AI2055</f>
        <v>#VALUE!</v>
      </c>
      <c r="AF2014" s="10" t="str">
        <f ca="1">IF(MATCH(B2014,B$1:B2014,0)=ROW(B2014),B2014&amp;";","")</f>
        <v/>
      </c>
      <c r="AG2014" s="10" t="str">
        <f>IF(MATCH(C2014,C$1:C2014,0)=ROW(C2014),C2014&amp;";","")</f>
        <v/>
      </c>
      <c r="AH2014" s="10" t="str">
        <f ca="1">IF(MATCH(D2014,D$1:D2014,0)=ROW(D2014),D2014&amp;";","")</f>
        <v/>
      </c>
      <c r="AI2014" s="10" t="e">
        <f ca="1">IF(MATCH(E2014,E$1:E2014,0)=ROW(E2014),E2014&amp;";","")</f>
        <v>#VALUE!</v>
      </c>
    </row>
    <row r="2015" spans="1:35">
      <c r="A2015" s="10">
        <v>1994</v>
      </c>
      <c r="B2015" s="10" t="str">
        <f ca="1">'Application For TE&amp;GOTS'!X2056</f>
        <v/>
      </c>
      <c r="C2015" s="10">
        <f>'Application For TE&amp;GOTS'!$D2056</f>
        <v>0</v>
      </c>
      <c r="D2015" s="10" t="str" cm="1">
        <f t="array" aca="1" ref="D2015" ca="1">IFERROR(INDIRECT("'Application For TE&amp;GOTS'!L"&amp;'Application For TE&amp;GOTS'!S2056),"")</f>
        <v/>
      </c>
      <c r="E2015" s="10" t="e">
        <f ca="1">'Application For TE&amp;GOTS'!AF2056</f>
        <v>#VALUE!</v>
      </c>
      <c r="F2015" s="10" t="str">
        <f ca="1">IFERROR(LEFT('Application For TE&amp;GOTS'!AH2056,LEN('Application For TE&amp;GOTS'!AH2056)-2),"")</f>
        <v/>
      </c>
      <c r="G2015" s="10" t="e">
        <f ca="1">'Application For TE&amp;GOTS'!AI2056</f>
        <v>#VALUE!</v>
      </c>
      <c r="AF2015" s="10" t="str">
        <f ca="1">IF(MATCH(B2015,B$1:B2015,0)=ROW(B2015),B2015&amp;";","")</f>
        <v/>
      </c>
      <c r="AG2015" s="10" t="str">
        <f>IF(MATCH(C2015,C$1:C2015,0)=ROW(C2015),C2015&amp;";","")</f>
        <v/>
      </c>
      <c r="AH2015" s="10" t="str">
        <f ca="1">IF(MATCH(D2015,D$1:D2015,0)=ROW(D2015),D2015&amp;";","")</f>
        <v/>
      </c>
      <c r="AI2015" s="10" t="e">
        <f ca="1">IF(MATCH(E2015,E$1:E2015,0)=ROW(E2015),E2015&amp;";","")</f>
        <v>#VALUE!</v>
      </c>
    </row>
    <row r="2016" spans="1:35">
      <c r="A2016" s="10">
        <v>1995</v>
      </c>
      <c r="B2016" s="10" t="str">
        <f ca="1">'Application For TE&amp;GOTS'!X2057</f>
        <v/>
      </c>
      <c r="C2016" s="10">
        <f>'Application For TE&amp;GOTS'!$D2057</f>
        <v>0</v>
      </c>
      <c r="D2016" s="10" t="str" cm="1">
        <f t="array" aca="1" ref="D2016" ca="1">IFERROR(INDIRECT("'Application For TE&amp;GOTS'!L"&amp;'Application For TE&amp;GOTS'!S2057),"")</f>
        <v/>
      </c>
      <c r="E2016" s="10" t="e">
        <f ca="1">'Application For TE&amp;GOTS'!AF2057</f>
        <v>#VALUE!</v>
      </c>
      <c r="F2016" s="10" t="str">
        <f ca="1">IFERROR(LEFT('Application For TE&amp;GOTS'!AH2057,LEN('Application For TE&amp;GOTS'!AH2057)-2),"")</f>
        <v/>
      </c>
      <c r="G2016" s="10" t="e">
        <f ca="1">'Application For TE&amp;GOTS'!AI2057</f>
        <v>#VALUE!</v>
      </c>
      <c r="AF2016" s="10" t="str">
        <f ca="1">IF(MATCH(B2016,B$1:B2016,0)=ROW(B2016),B2016&amp;";","")</f>
        <v/>
      </c>
      <c r="AG2016" s="10" t="str">
        <f>IF(MATCH(C2016,C$1:C2016,0)=ROW(C2016),C2016&amp;";","")</f>
        <v/>
      </c>
      <c r="AH2016" s="10" t="str">
        <f ca="1">IF(MATCH(D2016,D$1:D2016,0)=ROW(D2016),D2016&amp;";","")</f>
        <v/>
      </c>
      <c r="AI2016" s="10" t="e">
        <f ca="1">IF(MATCH(E2016,E$1:E2016,0)=ROW(E2016),E2016&amp;";","")</f>
        <v>#VALUE!</v>
      </c>
    </row>
    <row r="2017" spans="1:35">
      <c r="A2017" s="10">
        <v>1996</v>
      </c>
      <c r="B2017" s="10" t="str">
        <f ca="1">'Application For TE&amp;GOTS'!X2058</f>
        <v/>
      </c>
      <c r="C2017" s="10">
        <f>'Application For TE&amp;GOTS'!$D2058</f>
        <v>0</v>
      </c>
      <c r="D2017" s="10" t="str" cm="1">
        <f t="array" aca="1" ref="D2017" ca="1">IFERROR(INDIRECT("'Application For TE&amp;GOTS'!L"&amp;'Application For TE&amp;GOTS'!S2058),"")</f>
        <v/>
      </c>
      <c r="E2017" s="10" t="e">
        <f ca="1">'Application For TE&amp;GOTS'!AF2058</f>
        <v>#VALUE!</v>
      </c>
      <c r="F2017" s="10" t="str">
        <f ca="1">IFERROR(LEFT('Application For TE&amp;GOTS'!AH2058,LEN('Application For TE&amp;GOTS'!AH2058)-2),"")</f>
        <v/>
      </c>
      <c r="G2017" s="10" t="e">
        <f ca="1">'Application For TE&amp;GOTS'!AI2058</f>
        <v>#VALUE!</v>
      </c>
      <c r="AF2017" s="10" t="str">
        <f ca="1">IF(MATCH(B2017,B$1:B2017,0)=ROW(B2017),B2017&amp;";","")</f>
        <v/>
      </c>
      <c r="AG2017" s="10" t="str">
        <f>IF(MATCH(C2017,C$1:C2017,0)=ROW(C2017),C2017&amp;";","")</f>
        <v/>
      </c>
      <c r="AH2017" s="10" t="str">
        <f ca="1">IF(MATCH(D2017,D$1:D2017,0)=ROW(D2017),D2017&amp;";","")</f>
        <v/>
      </c>
      <c r="AI2017" s="10" t="e">
        <f ca="1">IF(MATCH(E2017,E$1:E2017,0)=ROW(E2017),E2017&amp;";","")</f>
        <v>#VALUE!</v>
      </c>
    </row>
    <row r="2018" spans="1:35">
      <c r="A2018" s="10">
        <v>1997</v>
      </c>
      <c r="B2018" s="10" t="str">
        <f ca="1">'Application For TE&amp;GOTS'!X2059</f>
        <v/>
      </c>
      <c r="C2018" s="10">
        <f>'Application For TE&amp;GOTS'!$D2059</f>
        <v>0</v>
      </c>
      <c r="D2018" s="10" t="str" cm="1">
        <f t="array" aca="1" ref="D2018" ca="1">IFERROR(INDIRECT("'Application For TE&amp;GOTS'!L"&amp;'Application For TE&amp;GOTS'!S2059),"")</f>
        <v/>
      </c>
      <c r="E2018" s="10" t="e">
        <f ca="1">'Application For TE&amp;GOTS'!AF2059</f>
        <v>#VALUE!</v>
      </c>
      <c r="F2018" s="10" t="str">
        <f ca="1">IFERROR(LEFT('Application For TE&amp;GOTS'!AH2059,LEN('Application For TE&amp;GOTS'!AH2059)-2),"")</f>
        <v/>
      </c>
      <c r="G2018" s="10" t="e">
        <f ca="1">'Application For TE&amp;GOTS'!AI2059</f>
        <v>#VALUE!</v>
      </c>
      <c r="AF2018" s="10" t="str">
        <f ca="1">IF(MATCH(B2018,B$1:B2018,0)=ROW(B2018),B2018&amp;";","")</f>
        <v/>
      </c>
      <c r="AG2018" s="10" t="str">
        <f>IF(MATCH(C2018,C$1:C2018,0)=ROW(C2018),C2018&amp;";","")</f>
        <v/>
      </c>
      <c r="AH2018" s="10" t="str">
        <f ca="1">IF(MATCH(D2018,D$1:D2018,0)=ROW(D2018),D2018&amp;";","")</f>
        <v/>
      </c>
      <c r="AI2018" s="10" t="e">
        <f ca="1">IF(MATCH(E2018,E$1:E2018,0)=ROW(E2018),E2018&amp;";","")</f>
        <v>#VALUE!</v>
      </c>
    </row>
    <row r="2019" spans="1:35">
      <c r="A2019" s="10">
        <v>1998</v>
      </c>
      <c r="B2019" s="10" t="str">
        <f ca="1">'Application For TE&amp;GOTS'!X2060</f>
        <v/>
      </c>
      <c r="C2019" s="10">
        <f>'Application For TE&amp;GOTS'!$D2060</f>
        <v>0</v>
      </c>
      <c r="D2019" s="10" t="str" cm="1">
        <f t="array" aca="1" ref="D2019" ca="1">IFERROR(INDIRECT("'Application For TE&amp;GOTS'!L"&amp;'Application For TE&amp;GOTS'!S2060),"")</f>
        <v/>
      </c>
      <c r="E2019" s="10" t="e">
        <f ca="1">'Application For TE&amp;GOTS'!AF2060</f>
        <v>#VALUE!</v>
      </c>
      <c r="F2019" s="10" t="str">
        <f ca="1">IFERROR(LEFT('Application For TE&amp;GOTS'!AH2060,LEN('Application For TE&amp;GOTS'!AH2060)-2),"")</f>
        <v/>
      </c>
      <c r="G2019" s="10" t="e">
        <f ca="1">'Application For TE&amp;GOTS'!AI2060</f>
        <v>#VALUE!</v>
      </c>
      <c r="AF2019" s="10" t="str">
        <f ca="1">IF(MATCH(B2019,B$1:B2019,0)=ROW(B2019),B2019&amp;";","")</f>
        <v/>
      </c>
      <c r="AG2019" s="10" t="str">
        <f>IF(MATCH(C2019,C$1:C2019,0)=ROW(C2019),C2019&amp;";","")</f>
        <v/>
      </c>
      <c r="AH2019" s="10" t="str">
        <f ca="1">IF(MATCH(D2019,D$1:D2019,0)=ROW(D2019),D2019&amp;";","")</f>
        <v/>
      </c>
      <c r="AI2019" s="10" t="e">
        <f ca="1">IF(MATCH(E2019,E$1:E2019,0)=ROW(E2019),E2019&amp;";","")</f>
        <v>#VALUE!</v>
      </c>
    </row>
    <row r="2020" spans="1:35">
      <c r="A2020" s="10">
        <v>1999</v>
      </c>
      <c r="B2020" s="10" t="str">
        <f ca="1">'Application For TE&amp;GOTS'!X2061</f>
        <v/>
      </c>
      <c r="C2020" s="10">
        <f>'Application For TE&amp;GOTS'!$D2061</f>
        <v>0</v>
      </c>
      <c r="D2020" s="10" t="str" cm="1">
        <f t="array" aca="1" ref="D2020" ca="1">IFERROR(INDIRECT("'Application For TE&amp;GOTS'!L"&amp;'Application For TE&amp;GOTS'!S2061),"")</f>
        <v/>
      </c>
      <c r="E2020" s="10" t="e">
        <f ca="1">'Application For TE&amp;GOTS'!AF2061</f>
        <v>#VALUE!</v>
      </c>
      <c r="F2020" s="10" t="str">
        <f ca="1">IFERROR(LEFT('Application For TE&amp;GOTS'!AH2061,LEN('Application For TE&amp;GOTS'!AH2061)-2),"")</f>
        <v/>
      </c>
      <c r="G2020" s="10" t="e">
        <f ca="1">'Application For TE&amp;GOTS'!AI2061</f>
        <v>#VALUE!</v>
      </c>
      <c r="AF2020" s="10" t="str">
        <f ca="1">IF(MATCH(B2020,B$1:B2020,0)=ROW(B2020),B2020&amp;";","")</f>
        <v/>
      </c>
      <c r="AG2020" s="10" t="str">
        <f>IF(MATCH(C2020,C$1:C2020,0)=ROW(C2020),C2020&amp;";","")</f>
        <v/>
      </c>
      <c r="AH2020" s="10" t="str">
        <f ca="1">IF(MATCH(D2020,D$1:D2020,0)=ROW(D2020),D2020&amp;";","")</f>
        <v/>
      </c>
      <c r="AI2020" s="10" t="e">
        <f ca="1">IF(MATCH(E2020,E$1:E2020,0)=ROW(E2020),E2020&amp;";","")</f>
        <v>#VALUE!</v>
      </c>
    </row>
    <row r="2021" spans="1:35">
      <c r="A2021" s="10">
        <v>2000</v>
      </c>
      <c r="B2021" s="10" t="str">
        <f ca="1">'Application For TE&amp;GOTS'!X2062</f>
        <v/>
      </c>
      <c r="C2021" s="10">
        <f>'Application For TE&amp;GOTS'!$D2062</f>
        <v>0</v>
      </c>
      <c r="D2021" s="10" t="str" cm="1">
        <f t="array" aca="1" ref="D2021" ca="1">IFERROR(INDIRECT("'Application For TE&amp;GOTS'!L"&amp;'Application For TE&amp;GOTS'!S2062),"")</f>
        <v/>
      </c>
      <c r="E2021" s="10" t="e">
        <f ca="1">'Application For TE&amp;GOTS'!AF2062</f>
        <v>#VALUE!</v>
      </c>
      <c r="F2021" s="10" t="str">
        <f ca="1">IFERROR(LEFT('Application For TE&amp;GOTS'!AH2062,LEN('Application For TE&amp;GOTS'!AH2062)-2),"")</f>
        <v/>
      </c>
      <c r="G2021" s="10" t="e">
        <f ca="1">'Application For TE&amp;GOTS'!AI2062</f>
        <v>#VALUE!</v>
      </c>
      <c r="AF2021" s="10" t="str">
        <f ca="1">IF(MATCH(B2021,B$1:B2021,0)=ROW(B2021),B2021&amp;";","")</f>
        <v/>
      </c>
      <c r="AG2021" s="10" t="str">
        <f>IF(MATCH(C2021,C$1:C2021,0)=ROW(C2021),C2021&amp;";","")</f>
        <v/>
      </c>
      <c r="AH2021" s="10" t="str">
        <f ca="1">IF(MATCH(D2021,D$1:D2021,0)=ROW(D2021),D2021&amp;";","")</f>
        <v/>
      </c>
      <c r="AI2021" s="10" t="e">
        <f ca="1">IF(MATCH(E2021,E$1:E2021,0)=ROW(E2021),E2021&amp;";","")</f>
        <v>#VALUE!</v>
      </c>
    </row>
    <row r="2022" spans="1:35">
      <c r="A2022" s="10">
        <v>2001</v>
      </c>
      <c r="B2022" s="10" t="str">
        <f ca="1">'Application For TE&amp;GOTS'!X2063</f>
        <v/>
      </c>
      <c r="C2022" s="10">
        <f>'Application For TE&amp;GOTS'!$D2063</f>
        <v>0</v>
      </c>
      <c r="D2022" s="10" t="str" cm="1">
        <f t="array" aca="1" ref="D2022" ca="1">IFERROR(INDIRECT("'Application For TE&amp;GOTS'!L"&amp;'Application For TE&amp;GOTS'!S2063),"")</f>
        <v/>
      </c>
      <c r="E2022" s="10" t="e">
        <f ca="1">'Application For TE&amp;GOTS'!AF2063</f>
        <v>#VALUE!</v>
      </c>
      <c r="F2022" s="10" t="str">
        <f ca="1">IFERROR(LEFT('Application For TE&amp;GOTS'!AH2063,LEN('Application For TE&amp;GOTS'!AH2063)-2),"")</f>
        <v/>
      </c>
      <c r="G2022" s="10" t="e">
        <f ca="1">'Application For TE&amp;GOTS'!AI2063</f>
        <v>#VALUE!</v>
      </c>
      <c r="AF2022" s="10" t="str">
        <f ca="1">IF(MATCH(B2022,B$1:B2022,0)=ROW(B2022),B2022&amp;";","")</f>
        <v/>
      </c>
      <c r="AG2022" s="10" t="str">
        <f>IF(MATCH(C2022,C$1:C2022,0)=ROW(C2022),C2022&amp;";","")</f>
        <v/>
      </c>
      <c r="AH2022" s="10" t="str">
        <f ca="1">IF(MATCH(D2022,D$1:D2022,0)=ROW(D2022),D2022&amp;";","")</f>
        <v/>
      </c>
      <c r="AI2022" s="10" t="e">
        <f ca="1">IF(MATCH(E2022,E$1:E2022,0)=ROW(E2022),E2022&amp;";","")</f>
        <v>#VALUE!</v>
      </c>
    </row>
    <row r="2023" spans="1:35">
      <c r="A2023" s="10">
        <v>2002</v>
      </c>
      <c r="B2023" s="10" t="str">
        <f ca="1">'Application For TE&amp;GOTS'!X2064</f>
        <v/>
      </c>
      <c r="C2023" s="10">
        <f>'Application For TE&amp;GOTS'!$D2064</f>
        <v>0</v>
      </c>
      <c r="D2023" s="10" t="str" cm="1">
        <f t="array" aca="1" ref="D2023" ca="1">IFERROR(INDIRECT("'Application For TE&amp;GOTS'!L"&amp;'Application For TE&amp;GOTS'!S2064),"")</f>
        <v/>
      </c>
      <c r="E2023" s="10" t="e">
        <f ca="1">'Application For TE&amp;GOTS'!AF2064</f>
        <v>#VALUE!</v>
      </c>
      <c r="F2023" s="10" t="str">
        <f ca="1">IFERROR(LEFT('Application For TE&amp;GOTS'!AH2064,LEN('Application For TE&amp;GOTS'!AH2064)-2),"")</f>
        <v/>
      </c>
      <c r="G2023" s="10" t="e">
        <f ca="1">'Application For TE&amp;GOTS'!AI2064</f>
        <v>#VALUE!</v>
      </c>
      <c r="AF2023" s="10" t="str">
        <f ca="1">IF(MATCH(B2023,B$1:B2023,0)=ROW(B2023),B2023&amp;";","")</f>
        <v/>
      </c>
      <c r="AG2023" s="10" t="str">
        <f>IF(MATCH(C2023,C$1:C2023,0)=ROW(C2023),C2023&amp;";","")</f>
        <v/>
      </c>
      <c r="AH2023" s="10" t="str">
        <f ca="1">IF(MATCH(D2023,D$1:D2023,0)=ROW(D2023),D2023&amp;";","")</f>
        <v/>
      </c>
      <c r="AI2023" s="10" t="e">
        <f ca="1">IF(MATCH(E2023,E$1:E2023,0)=ROW(E2023),E2023&amp;";","")</f>
        <v>#VALUE!</v>
      </c>
    </row>
    <row r="2024" spans="1:35">
      <c r="A2024" s="10">
        <v>2003</v>
      </c>
      <c r="B2024" s="10" t="str">
        <f ca="1">'Application For TE&amp;GOTS'!X2065</f>
        <v/>
      </c>
      <c r="C2024" s="10">
        <f>'Application For TE&amp;GOTS'!$D2065</f>
        <v>0</v>
      </c>
      <c r="D2024" s="10" t="str" cm="1">
        <f t="array" aca="1" ref="D2024" ca="1">IFERROR(INDIRECT("'Application For TE&amp;GOTS'!L"&amp;'Application For TE&amp;GOTS'!S2065),"")</f>
        <v/>
      </c>
      <c r="E2024" s="10" t="e">
        <f ca="1">'Application For TE&amp;GOTS'!AF2065</f>
        <v>#VALUE!</v>
      </c>
      <c r="F2024" s="10" t="str">
        <f ca="1">IFERROR(LEFT('Application For TE&amp;GOTS'!AH2065,LEN('Application For TE&amp;GOTS'!AH2065)-2),"")</f>
        <v/>
      </c>
      <c r="G2024" s="10" t="e">
        <f ca="1">'Application For TE&amp;GOTS'!AI2065</f>
        <v>#VALUE!</v>
      </c>
      <c r="AF2024" s="10" t="str">
        <f ca="1">IF(MATCH(B2024,B$1:B2024,0)=ROW(B2024),B2024&amp;";","")</f>
        <v/>
      </c>
      <c r="AG2024" s="10" t="str">
        <f>IF(MATCH(C2024,C$1:C2024,0)=ROW(C2024),C2024&amp;";","")</f>
        <v/>
      </c>
      <c r="AH2024" s="10" t="str">
        <f ca="1">IF(MATCH(D2024,D$1:D2024,0)=ROW(D2024),D2024&amp;";","")</f>
        <v/>
      </c>
      <c r="AI2024" s="10" t="e">
        <f ca="1">IF(MATCH(E2024,E$1:E2024,0)=ROW(E2024),E2024&amp;";","")</f>
        <v>#VALUE!</v>
      </c>
    </row>
    <row r="2025" spans="1:35">
      <c r="A2025" s="10">
        <v>2004</v>
      </c>
      <c r="B2025" s="10" t="str">
        <f ca="1">'Application For TE&amp;GOTS'!X2066</f>
        <v/>
      </c>
      <c r="C2025" s="10">
        <f>'Application For TE&amp;GOTS'!$D2066</f>
        <v>0</v>
      </c>
      <c r="D2025" s="10" t="str" cm="1">
        <f t="array" aca="1" ref="D2025" ca="1">IFERROR(INDIRECT("'Application For TE&amp;GOTS'!L"&amp;'Application For TE&amp;GOTS'!S2066),"")</f>
        <v/>
      </c>
      <c r="E2025" s="10" t="e">
        <f ca="1">'Application For TE&amp;GOTS'!AF2066</f>
        <v>#VALUE!</v>
      </c>
      <c r="F2025" s="10" t="str">
        <f ca="1">IFERROR(LEFT('Application For TE&amp;GOTS'!AH2066,LEN('Application For TE&amp;GOTS'!AH2066)-2),"")</f>
        <v/>
      </c>
      <c r="G2025" s="10" t="e">
        <f ca="1">'Application For TE&amp;GOTS'!AI2066</f>
        <v>#VALUE!</v>
      </c>
      <c r="AF2025" s="10" t="str">
        <f ca="1">IF(MATCH(B2025,B$1:B2025,0)=ROW(B2025),B2025&amp;";","")</f>
        <v/>
      </c>
      <c r="AG2025" s="10" t="str">
        <f>IF(MATCH(C2025,C$1:C2025,0)=ROW(C2025),C2025&amp;";","")</f>
        <v/>
      </c>
      <c r="AH2025" s="10" t="str">
        <f ca="1">IF(MATCH(D2025,D$1:D2025,0)=ROW(D2025),D2025&amp;";","")</f>
        <v/>
      </c>
      <c r="AI2025" s="10" t="e">
        <f ca="1">IF(MATCH(E2025,E$1:E2025,0)=ROW(E2025),E2025&amp;";","")</f>
        <v>#VALUE!</v>
      </c>
    </row>
    <row r="2026" spans="1:35">
      <c r="A2026" s="10">
        <v>2005</v>
      </c>
      <c r="B2026" s="10" t="str">
        <f ca="1">'Application For TE&amp;GOTS'!X2067</f>
        <v/>
      </c>
      <c r="C2026" s="10">
        <f>'Application For TE&amp;GOTS'!$D2067</f>
        <v>0</v>
      </c>
      <c r="D2026" s="10" t="str" cm="1">
        <f t="array" aca="1" ref="D2026" ca="1">IFERROR(INDIRECT("'Application For TE&amp;GOTS'!L"&amp;'Application For TE&amp;GOTS'!S2067),"")</f>
        <v/>
      </c>
      <c r="E2026" s="10" t="e">
        <f ca="1">'Application For TE&amp;GOTS'!AF2067</f>
        <v>#VALUE!</v>
      </c>
      <c r="F2026" s="10" t="str">
        <f ca="1">IFERROR(LEFT('Application For TE&amp;GOTS'!AH2067,LEN('Application For TE&amp;GOTS'!AH2067)-2),"")</f>
        <v/>
      </c>
      <c r="G2026" s="10" t="e">
        <f ca="1">'Application For TE&amp;GOTS'!AI2067</f>
        <v>#VALUE!</v>
      </c>
      <c r="AF2026" s="10" t="str">
        <f ca="1">IF(MATCH(B2026,B$1:B2026,0)=ROW(B2026),B2026&amp;";","")</f>
        <v/>
      </c>
      <c r="AG2026" s="10" t="str">
        <f>IF(MATCH(C2026,C$1:C2026,0)=ROW(C2026),C2026&amp;";","")</f>
        <v/>
      </c>
      <c r="AH2026" s="10" t="str">
        <f ca="1">IF(MATCH(D2026,D$1:D2026,0)=ROW(D2026),D2026&amp;";","")</f>
        <v/>
      </c>
      <c r="AI2026" s="10" t="e">
        <f ca="1">IF(MATCH(E2026,E$1:E2026,0)=ROW(E2026),E2026&amp;";","")</f>
        <v>#VALUE!</v>
      </c>
    </row>
    <row r="2027" spans="1:35">
      <c r="A2027" s="10">
        <v>2006</v>
      </c>
      <c r="B2027" s="10" t="str">
        <f ca="1">'Application For TE&amp;GOTS'!X2068</f>
        <v/>
      </c>
      <c r="C2027" s="10">
        <f>'Application For TE&amp;GOTS'!$D2068</f>
        <v>0</v>
      </c>
      <c r="D2027" s="10" t="str" cm="1">
        <f t="array" aca="1" ref="D2027" ca="1">IFERROR(INDIRECT("'Application For TE&amp;GOTS'!L"&amp;'Application For TE&amp;GOTS'!S2068),"")</f>
        <v/>
      </c>
      <c r="E2027" s="10" t="e">
        <f ca="1">'Application For TE&amp;GOTS'!AF2068</f>
        <v>#VALUE!</v>
      </c>
      <c r="F2027" s="10" t="str">
        <f ca="1">IFERROR(LEFT('Application For TE&amp;GOTS'!AH2068,LEN('Application For TE&amp;GOTS'!AH2068)-2),"")</f>
        <v/>
      </c>
      <c r="G2027" s="10" t="e">
        <f ca="1">'Application For TE&amp;GOTS'!AI2068</f>
        <v>#VALUE!</v>
      </c>
      <c r="AF2027" s="10" t="str">
        <f ca="1">IF(MATCH(B2027,B$1:B2027,0)=ROW(B2027),B2027&amp;";","")</f>
        <v/>
      </c>
      <c r="AG2027" s="10" t="str">
        <f>IF(MATCH(C2027,C$1:C2027,0)=ROW(C2027),C2027&amp;";","")</f>
        <v/>
      </c>
      <c r="AH2027" s="10" t="str">
        <f ca="1">IF(MATCH(D2027,D$1:D2027,0)=ROW(D2027),D2027&amp;";","")</f>
        <v/>
      </c>
      <c r="AI2027" s="10" t="e">
        <f ca="1">IF(MATCH(E2027,E$1:E2027,0)=ROW(E2027),E2027&amp;";","")</f>
        <v>#VALUE!</v>
      </c>
    </row>
    <row r="2028" spans="1:35">
      <c r="A2028" s="10">
        <v>2007</v>
      </c>
      <c r="B2028" s="10" t="str">
        <f ca="1">'Application For TE&amp;GOTS'!X2069</f>
        <v/>
      </c>
      <c r="C2028" s="10">
        <f>'Application For TE&amp;GOTS'!$D2069</f>
        <v>0</v>
      </c>
      <c r="D2028" s="10" t="str" cm="1">
        <f t="array" aca="1" ref="D2028" ca="1">IFERROR(INDIRECT("'Application For TE&amp;GOTS'!L"&amp;'Application For TE&amp;GOTS'!S2069),"")</f>
        <v/>
      </c>
      <c r="E2028" s="10" t="e">
        <f ca="1">'Application For TE&amp;GOTS'!AF2069</f>
        <v>#VALUE!</v>
      </c>
      <c r="F2028" s="10" t="str">
        <f ca="1">IFERROR(LEFT('Application For TE&amp;GOTS'!AH2069,LEN('Application For TE&amp;GOTS'!AH2069)-2),"")</f>
        <v/>
      </c>
      <c r="G2028" s="10" t="e">
        <f ca="1">'Application For TE&amp;GOTS'!AI2069</f>
        <v>#VALUE!</v>
      </c>
      <c r="AF2028" s="10" t="str">
        <f ca="1">IF(MATCH(B2028,B$1:B2028,0)=ROW(B2028),B2028&amp;";","")</f>
        <v/>
      </c>
      <c r="AG2028" s="10" t="str">
        <f>IF(MATCH(C2028,C$1:C2028,0)=ROW(C2028),C2028&amp;";","")</f>
        <v/>
      </c>
      <c r="AH2028" s="10" t="str">
        <f ca="1">IF(MATCH(D2028,D$1:D2028,0)=ROW(D2028),D2028&amp;";","")</f>
        <v/>
      </c>
      <c r="AI2028" s="10" t="e">
        <f ca="1">IF(MATCH(E2028,E$1:E2028,0)=ROW(E2028),E2028&amp;";","")</f>
        <v>#VALUE!</v>
      </c>
    </row>
    <row r="2029" spans="1:35">
      <c r="A2029" s="10">
        <v>2008</v>
      </c>
      <c r="B2029" s="10" t="str">
        <f ca="1">'Application For TE&amp;GOTS'!X2070</f>
        <v/>
      </c>
      <c r="C2029" s="10">
        <f>'Application For TE&amp;GOTS'!$D2070</f>
        <v>0</v>
      </c>
      <c r="D2029" s="10" t="str" cm="1">
        <f t="array" aca="1" ref="D2029" ca="1">IFERROR(INDIRECT("'Application For TE&amp;GOTS'!L"&amp;'Application For TE&amp;GOTS'!S2070),"")</f>
        <v/>
      </c>
      <c r="E2029" s="10" t="e">
        <f ca="1">'Application For TE&amp;GOTS'!AF2070</f>
        <v>#VALUE!</v>
      </c>
      <c r="F2029" s="10" t="str">
        <f ca="1">IFERROR(LEFT('Application For TE&amp;GOTS'!AH2070,LEN('Application For TE&amp;GOTS'!AH2070)-2),"")</f>
        <v/>
      </c>
      <c r="G2029" s="10" t="e">
        <f ca="1">'Application For TE&amp;GOTS'!AI2070</f>
        <v>#VALUE!</v>
      </c>
      <c r="AF2029" s="10" t="str">
        <f ca="1">IF(MATCH(B2029,B$1:B2029,0)=ROW(B2029),B2029&amp;";","")</f>
        <v/>
      </c>
      <c r="AG2029" s="10" t="str">
        <f>IF(MATCH(C2029,C$1:C2029,0)=ROW(C2029),C2029&amp;";","")</f>
        <v/>
      </c>
      <c r="AH2029" s="10" t="str">
        <f ca="1">IF(MATCH(D2029,D$1:D2029,0)=ROW(D2029),D2029&amp;";","")</f>
        <v/>
      </c>
      <c r="AI2029" s="10" t="e">
        <f ca="1">IF(MATCH(E2029,E$1:E2029,0)=ROW(E2029),E2029&amp;";","")</f>
        <v>#VALUE!</v>
      </c>
    </row>
    <row r="2030" spans="1:35">
      <c r="A2030" s="10">
        <v>2009</v>
      </c>
      <c r="B2030" s="10" t="str">
        <f ca="1">'Application For TE&amp;GOTS'!X2071</f>
        <v/>
      </c>
      <c r="C2030" s="10">
        <f>'Application For TE&amp;GOTS'!$D2071</f>
        <v>0</v>
      </c>
      <c r="D2030" s="10" t="str" cm="1">
        <f t="array" aca="1" ref="D2030" ca="1">IFERROR(INDIRECT("'Application For TE&amp;GOTS'!L"&amp;'Application For TE&amp;GOTS'!S2071),"")</f>
        <v/>
      </c>
      <c r="E2030" s="10" t="e">
        <f ca="1">'Application For TE&amp;GOTS'!AF2071</f>
        <v>#VALUE!</v>
      </c>
      <c r="F2030" s="10" t="str">
        <f ca="1">IFERROR(LEFT('Application For TE&amp;GOTS'!AH2071,LEN('Application For TE&amp;GOTS'!AH2071)-2),"")</f>
        <v/>
      </c>
      <c r="G2030" s="10" t="e">
        <f ca="1">'Application For TE&amp;GOTS'!AI2071</f>
        <v>#VALUE!</v>
      </c>
      <c r="AF2030" s="10" t="str">
        <f ca="1">IF(MATCH(B2030,B$1:B2030,0)=ROW(B2030),B2030&amp;";","")</f>
        <v/>
      </c>
      <c r="AG2030" s="10" t="str">
        <f>IF(MATCH(C2030,C$1:C2030,0)=ROW(C2030),C2030&amp;";","")</f>
        <v/>
      </c>
      <c r="AH2030" s="10" t="str">
        <f ca="1">IF(MATCH(D2030,D$1:D2030,0)=ROW(D2030),D2030&amp;";","")</f>
        <v/>
      </c>
      <c r="AI2030" s="10" t="e">
        <f ca="1">IF(MATCH(E2030,E$1:E2030,0)=ROW(E2030),E2030&amp;";","")</f>
        <v>#VALUE!</v>
      </c>
    </row>
    <row r="2031" spans="1:35">
      <c r="A2031" s="10">
        <v>2010</v>
      </c>
      <c r="B2031" s="10" t="str">
        <f ca="1">'Application For TE&amp;GOTS'!X2072</f>
        <v/>
      </c>
      <c r="C2031" s="10">
        <f>'Application For TE&amp;GOTS'!$D2072</f>
        <v>0</v>
      </c>
      <c r="D2031" s="10" t="str" cm="1">
        <f t="array" aca="1" ref="D2031" ca="1">IFERROR(INDIRECT("'Application For TE&amp;GOTS'!L"&amp;'Application For TE&amp;GOTS'!S2072),"")</f>
        <v/>
      </c>
      <c r="E2031" s="10" t="e">
        <f ca="1">'Application For TE&amp;GOTS'!AF2072</f>
        <v>#VALUE!</v>
      </c>
      <c r="F2031" s="10" t="str">
        <f ca="1">IFERROR(LEFT('Application For TE&amp;GOTS'!AH2072,LEN('Application For TE&amp;GOTS'!AH2072)-2),"")</f>
        <v/>
      </c>
      <c r="G2031" s="10" t="e">
        <f ca="1">'Application For TE&amp;GOTS'!AI2072</f>
        <v>#VALUE!</v>
      </c>
      <c r="AF2031" s="10" t="str">
        <f ca="1">IF(MATCH(B2031,B$1:B2031,0)=ROW(B2031),B2031&amp;";","")</f>
        <v/>
      </c>
      <c r="AG2031" s="10" t="str">
        <f>IF(MATCH(C2031,C$1:C2031,0)=ROW(C2031),C2031&amp;";","")</f>
        <v/>
      </c>
      <c r="AH2031" s="10" t="str">
        <f ca="1">IF(MATCH(D2031,D$1:D2031,0)=ROW(D2031),D2031&amp;";","")</f>
        <v/>
      </c>
      <c r="AI2031" s="10" t="e">
        <f ca="1">IF(MATCH(E2031,E$1:E2031,0)=ROW(E2031),E2031&amp;";","")</f>
        <v>#VALUE!</v>
      </c>
    </row>
    <row r="2032" spans="1:35">
      <c r="A2032" s="10">
        <v>2011</v>
      </c>
      <c r="B2032" s="10" t="str">
        <f ca="1">'Application For TE&amp;GOTS'!X2073</f>
        <v/>
      </c>
      <c r="C2032" s="10">
        <f>'Application For TE&amp;GOTS'!$D2073</f>
        <v>0</v>
      </c>
      <c r="D2032" s="10" t="str" cm="1">
        <f t="array" aca="1" ref="D2032" ca="1">IFERROR(INDIRECT("'Application For TE&amp;GOTS'!L"&amp;'Application For TE&amp;GOTS'!S2073),"")</f>
        <v/>
      </c>
      <c r="E2032" s="10" t="e">
        <f ca="1">'Application For TE&amp;GOTS'!AF2073</f>
        <v>#VALUE!</v>
      </c>
      <c r="F2032" s="10" t="str">
        <f ca="1">IFERROR(LEFT('Application For TE&amp;GOTS'!AH2073,LEN('Application For TE&amp;GOTS'!AH2073)-2),"")</f>
        <v/>
      </c>
      <c r="G2032" s="10" t="e">
        <f ca="1">'Application For TE&amp;GOTS'!AI2073</f>
        <v>#VALUE!</v>
      </c>
      <c r="AF2032" s="10" t="str">
        <f ca="1">IF(MATCH(B2032,B$1:B2032,0)=ROW(B2032),B2032&amp;";","")</f>
        <v/>
      </c>
      <c r="AG2032" s="10" t="str">
        <f>IF(MATCH(C2032,C$1:C2032,0)=ROW(C2032),C2032&amp;";","")</f>
        <v/>
      </c>
      <c r="AH2032" s="10" t="str">
        <f ca="1">IF(MATCH(D2032,D$1:D2032,0)=ROW(D2032),D2032&amp;";","")</f>
        <v/>
      </c>
      <c r="AI2032" s="10" t="e">
        <f ca="1">IF(MATCH(E2032,E$1:E2032,0)=ROW(E2032),E2032&amp;";","")</f>
        <v>#VALUE!</v>
      </c>
    </row>
    <row r="2033" spans="1:35">
      <c r="A2033" s="10">
        <v>2012</v>
      </c>
      <c r="B2033" s="10" t="str">
        <f ca="1">'Application For TE&amp;GOTS'!X2074</f>
        <v/>
      </c>
      <c r="C2033" s="10">
        <f>'Application For TE&amp;GOTS'!$D2074</f>
        <v>0</v>
      </c>
      <c r="D2033" s="10" t="str" cm="1">
        <f t="array" aca="1" ref="D2033" ca="1">IFERROR(INDIRECT("'Application For TE&amp;GOTS'!L"&amp;'Application For TE&amp;GOTS'!S2074),"")</f>
        <v/>
      </c>
      <c r="E2033" s="10" t="e">
        <f ca="1">'Application For TE&amp;GOTS'!AF2074</f>
        <v>#VALUE!</v>
      </c>
      <c r="F2033" s="10" t="str">
        <f ca="1">IFERROR(LEFT('Application For TE&amp;GOTS'!AH2074,LEN('Application For TE&amp;GOTS'!AH2074)-2),"")</f>
        <v/>
      </c>
      <c r="G2033" s="10" t="e">
        <f ca="1">'Application For TE&amp;GOTS'!AI2074</f>
        <v>#VALUE!</v>
      </c>
      <c r="AF2033" s="10" t="str">
        <f ca="1">IF(MATCH(B2033,B$1:B2033,0)=ROW(B2033),B2033&amp;";","")</f>
        <v/>
      </c>
      <c r="AG2033" s="10" t="str">
        <f>IF(MATCH(C2033,C$1:C2033,0)=ROW(C2033),C2033&amp;";","")</f>
        <v/>
      </c>
      <c r="AH2033" s="10" t="str">
        <f ca="1">IF(MATCH(D2033,D$1:D2033,0)=ROW(D2033),D2033&amp;";","")</f>
        <v/>
      </c>
      <c r="AI2033" s="10" t="e">
        <f ca="1">IF(MATCH(E2033,E$1:E2033,0)=ROW(E2033),E2033&amp;";","")</f>
        <v>#VALUE!</v>
      </c>
    </row>
    <row r="2034" spans="1:35">
      <c r="A2034" s="10">
        <v>2013</v>
      </c>
      <c r="B2034" s="10" t="str">
        <f ca="1">'Application For TE&amp;GOTS'!X2075</f>
        <v/>
      </c>
      <c r="C2034" s="10">
        <f>'Application For TE&amp;GOTS'!$D2075</f>
        <v>0</v>
      </c>
      <c r="D2034" s="10" t="str" cm="1">
        <f t="array" aca="1" ref="D2034" ca="1">IFERROR(INDIRECT("'Application For TE&amp;GOTS'!L"&amp;'Application For TE&amp;GOTS'!S2075),"")</f>
        <v/>
      </c>
      <c r="E2034" s="10" t="e">
        <f ca="1">'Application For TE&amp;GOTS'!AF2075</f>
        <v>#VALUE!</v>
      </c>
      <c r="F2034" s="10" t="str">
        <f ca="1">IFERROR(LEFT('Application For TE&amp;GOTS'!AH2075,LEN('Application For TE&amp;GOTS'!AH2075)-2),"")</f>
        <v/>
      </c>
      <c r="G2034" s="10" t="e">
        <f ca="1">'Application For TE&amp;GOTS'!AI2075</f>
        <v>#VALUE!</v>
      </c>
      <c r="AF2034" s="10" t="str">
        <f ca="1">IF(MATCH(B2034,B$1:B2034,0)=ROW(B2034),B2034&amp;";","")</f>
        <v/>
      </c>
      <c r="AG2034" s="10" t="str">
        <f>IF(MATCH(C2034,C$1:C2034,0)=ROW(C2034),C2034&amp;";","")</f>
        <v/>
      </c>
      <c r="AH2034" s="10" t="str">
        <f ca="1">IF(MATCH(D2034,D$1:D2034,0)=ROW(D2034),D2034&amp;";","")</f>
        <v/>
      </c>
      <c r="AI2034" s="10" t="e">
        <f ca="1">IF(MATCH(E2034,E$1:E2034,0)=ROW(E2034),E2034&amp;";","")</f>
        <v>#VALUE!</v>
      </c>
    </row>
    <row r="2035" spans="1:35">
      <c r="A2035" s="10">
        <v>2014</v>
      </c>
      <c r="B2035" s="10" t="str">
        <f ca="1">'Application For TE&amp;GOTS'!X2076</f>
        <v/>
      </c>
      <c r="C2035" s="10">
        <f>'Application For TE&amp;GOTS'!$D2076</f>
        <v>0</v>
      </c>
      <c r="D2035" s="10" t="str" cm="1">
        <f t="array" aca="1" ref="D2035" ca="1">IFERROR(INDIRECT("'Application For TE&amp;GOTS'!L"&amp;'Application For TE&amp;GOTS'!S2076),"")</f>
        <v/>
      </c>
      <c r="E2035" s="10" t="e">
        <f ca="1">'Application For TE&amp;GOTS'!AF2076</f>
        <v>#VALUE!</v>
      </c>
      <c r="F2035" s="10" t="str">
        <f ca="1">IFERROR(LEFT('Application For TE&amp;GOTS'!AH2076,LEN('Application For TE&amp;GOTS'!AH2076)-2),"")</f>
        <v/>
      </c>
      <c r="G2035" s="10" t="e">
        <f ca="1">'Application For TE&amp;GOTS'!AI2076</f>
        <v>#VALUE!</v>
      </c>
      <c r="AF2035" s="10" t="str">
        <f ca="1">IF(MATCH(B2035,B$1:B2035,0)=ROW(B2035),B2035&amp;";","")</f>
        <v/>
      </c>
      <c r="AG2035" s="10" t="str">
        <f>IF(MATCH(C2035,C$1:C2035,0)=ROW(C2035),C2035&amp;";","")</f>
        <v/>
      </c>
      <c r="AH2035" s="10" t="str">
        <f ca="1">IF(MATCH(D2035,D$1:D2035,0)=ROW(D2035),D2035&amp;";","")</f>
        <v/>
      </c>
      <c r="AI2035" s="10" t="e">
        <f ca="1">IF(MATCH(E2035,E$1:E2035,0)=ROW(E2035),E2035&amp;";","")</f>
        <v>#VALUE!</v>
      </c>
    </row>
    <row r="2036" spans="1:35">
      <c r="A2036" s="10">
        <v>2015</v>
      </c>
      <c r="B2036" s="10" t="str">
        <f ca="1">'Application For TE&amp;GOTS'!X2077</f>
        <v/>
      </c>
      <c r="C2036" s="10">
        <f>'Application For TE&amp;GOTS'!$D2077</f>
        <v>0</v>
      </c>
      <c r="D2036" s="10" t="str" cm="1">
        <f t="array" aca="1" ref="D2036" ca="1">IFERROR(INDIRECT("'Application For TE&amp;GOTS'!L"&amp;'Application For TE&amp;GOTS'!S2077),"")</f>
        <v/>
      </c>
      <c r="E2036" s="10" t="e">
        <f ca="1">'Application For TE&amp;GOTS'!AF2077</f>
        <v>#VALUE!</v>
      </c>
      <c r="F2036" s="10" t="str">
        <f ca="1">IFERROR(LEFT('Application For TE&amp;GOTS'!AH2077,LEN('Application For TE&amp;GOTS'!AH2077)-2),"")</f>
        <v/>
      </c>
      <c r="G2036" s="10" t="e">
        <f ca="1">'Application For TE&amp;GOTS'!AI2077</f>
        <v>#VALUE!</v>
      </c>
      <c r="AF2036" s="10" t="str">
        <f ca="1">IF(MATCH(B2036,B$1:B2036,0)=ROW(B2036),B2036&amp;";","")</f>
        <v/>
      </c>
      <c r="AG2036" s="10" t="str">
        <f>IF(MATCH(C2036,C$1:C2036,0)=ROW(C2036),C2036&amp;";","")</f>
        <v/>
      </c>
      <c r="AH2036" s="10" t="str">
        <f ca="1">IF(MATCH(D2036,D$1:D2036,0)=ROW(D2036),D2036&amp;";","")</f>
        <v/>
      </c>
      <c r="AI2036" s="10" t="e">
        <f ca="1">IF(MATCH(E2036,E$1:E2036,0)=ROW(E2036),E2036&amp;";","")</f>
        <v>#VALUE!</v>
      </c>
    </row>
    <row r="2037" spans="1:35">
      <c r="A2037" s="10">
        <v>2016</v>
      </c>
      <c r="B2037" s="10" t="str">
        <f ca="1">'Application For TE&amp;GOTS'!X2078</f>
        <v/>
      </c>
      <c r="C2037" s="10">
        <f>'Application For TE&amp;GOTS'!$D2078</f>
        <v>0</v>
      </c>
      <c r="D2037" s="10" t="str" cm="1">
        <f t="array" aca="1" ref="D2037" ca="1">IFERROR(INDIRECT("'Application For TE&amp;GOTS'!L"&amp;'Application For TE&amp;GOTS'!S2078),"")</f>
        <v/>
      </c>
      <c r="E2037" s="10" t="e">
        <f ca="1">'Application For TE&amp;GOTS'!AF2078</f>
        <v>#VALUE!</v>
      </c>
      <c r="F2037" s="10" t="str">
        <f ca="1">IFERROR(LEFT('Application For TE&amp;GOTS'!AH2078,LEN('Application For TE&amp;GOTS'!AH2078)-2),"")</f>
        <v/>
      </c>
      <c r="G2037" s="10" t="e">
        <f ca="1">'Application For TE&amp;GOTS'!AI2078</f>
        <v>#VALUE!</v>
      </c>
      <c r="AF2037" s="10" t="str">
        <f ca="1">IF(MATCH(B2037,B$1:B2037,0)=ROW(B2037),B2037&amp;";","")</f>
        <v/>
      </c>
      <c r="AG2037" s="10" t="str">
        <f>IF(MATCH(C2037,C$1:C2037,0)=ROW(C2037),C2037&amp;";","")</f>
        <v/>
      </c>
      <c r="AH2037" s="10" t="str">
        <f ca="1">IF(MATCH(D2037,D$1:D2037,0)=ROW(D2037),D2037&amp;";","")</f>
        <v/>
      </c>
      <c r="AI2037" s="10" t="e">
        <f ca="1">IF(MATCH(E2037,E$1:E2037,0)=ROW(E2037),E2037&amp;";","")</f>
        <v>#VALUE!</v>
      </c>
    </row>
    <row r="2038" spans="1:35">
      <c r="A2038" s="10">
        <v>2017</v>
      </c>
      <c r="B2038" s="10" t="str">
        <f ca="1">'Application For TE&amp;GOTS'!X2079</f>
        <v/>
      </c>
      <c r="C2038" s="10">
        <f>'Application For TE&amp;GOTS'!$D2079</f>
        <v>0</v>
      </c>
      <c r="D2038" s="10" t="str" cm="1">
        <f t="array" aca="1" ref="D2038" ca="1">IFERROR(INDIRECT("'Application For TE&amp;GOTS'!L"&amp;'Application For TE&amp;GOTS'!S2079),"")</f>
        <v/>
      </c>
      <c r="E2038" s="10" t="e">
        <f ca="1">'Application For TE&amp;GOTS'!AF2079</f>
        <v>#VALUE!</v>
      </c>
      <c r="F2038" s="10" t="str">
        <f ca="1">IFERROR(LEFT('Application For TE&amp;GOTS'!AH2079,LEN('Application For TE&amp;GOTS'!AH2079)-2),"")</f>
        <v/>
      </c>
      <c r="G2038" s="10" t="e">
        <f ca="1">'Application For TE&amp;GOTS'!AI2079</f>
        <v>#VALUE!</v>
      </c>
      <c r="AF2038" s="10" t="str">
        <f ca="1">IF(MATCH(B2038,B$1:B2038,0)=ROW(B2038),B2038&amp;";","")</f>
        <v/>
      </c>
      <c r="AG2038" s="10" t="str">
        <f>IF(MATCH(C2038,C$1:C2038,0)=ROW(C2038),C2038&amp;";","")</f>
        <v/>
      </c>
      <c r="AH2038" s="10" t="str">
        <f ca="1">IF(MATCH(D2038,D$1:D2038,0)=ROW(D2038),D2038&amp;";","")</f>
        <v/>
      </c>
      <c r="AI2038" s="10" t="e">
        <f ca="1">IF(MATCH(E2038,E$1:E2038,0)=ROW(E2038),E2038&amp;";","")</f>
        <v>#VALUE!</v>
      </c>
    </row>
    <row r="2039" spans="1:35">
      <c r="A2039" s="10">
        <v>2018</v>
      </c>
      <c r="B2039" s="10" t="str">
        <f ca="1">'Application For TE&amp;GOTS'!X2080</f>
        <v/>
      </c>
      <c r="C2039" s="10">
        <f>'Application For TE&amp;GOTS'!$D2080</f>
        <v>0</v>
      </c>
      <c r="D2039" s="10" t="str" cm="1">
        <f t="array" aca="1" ref="D2039" ca="1">IFERROR(INDIRECT("'Application For TE&amp;GOTS'!L"&amp;'Application For TE&amp;GOTS'!S2080),"")</f>
        <v/>
      </c>
      <c r="E2039" s="10" t="e">
        <f ca="1">'Application For TE&amp;GOTS'!AF2080</f>
        <v>#VALUE!</v>
      </c>
      <c r="F2039" s="10" t="str">
        <f ca="1">IFERROR(LEFT('Application For TE&amp;GOTS'!AH2080,LEN('Application For TE&amp;GOTS'!AH2080)-2),"")</f>
        <v/>
      </c>
      <c r="G2039" s="10" t="e">
        <f ca="1">'Application For TE&amp;GOTS'!AI2080</f>
        <v>#VALUE!</v>
      </c>
      <c r="AF2039" s="10" t="str">
        <f ca="1">IF(MATCH(B2039,B$1:B2039,0)=ROW(B2039),B2039&amp;";","")</f>
        <v/>
      </c>
      <c r="AG2039" s="10" t="str">
        <f>IF(MATCH(C2039,C$1:C2039,0)=ROW(C2039),C2039&amp;";","")</f>
        <v/>
      </c>
      <c r="AH2039" s="10" t="str">
        <f ca="1">IF(MATCH(D2039,D$1:D2039,0)=ROW(D2039),D2039&amp;";","")</f>
        <v/>
      </c>
      <c r="AI2039" s="10" t="e">
        <f ca="1">IF(MATCH(E2039,E$1:E2039,0)=ROW(E2039),E2039&amp;";","")</f>
        <v>#VALUE!</v>
      </c>
    </row>
    <row r="2040" spans="1:35">
      <c r="A2040" s="10">
        <v>2019</v>
      </c>
      <c r="B2040" s="10" t="str">
        <f ca="1">'Application For TE&amp;GOTS'!X2081</f>
        <v/>
      </c>
      <c r="C2040" s="10">
        <f>'Application For TE&amp;GOTS'!$D2081</f>
        <v>0</v>
      </c>
      <c r="D2040" s="10" t="str" cm="1">
        <f t="array" aca="1" ref="D2040" ca="1">IFERROR(INDIRECT("'Application For TE&amp;GOTS'!L"&amp;'Application For TE&amp;GOTS'!S2081),"")</f>
        <v/>
      </c>
      <c r="E2040" s="10" t="e">
        <f ca="1">'Application For TE&amp;GOTS'!AF2081</f>
        <v>#VALUE!</v>
      </c>
      <c r="F2040" s="10" t="str">
        <f ca="1">IFERROR(LEFT('Application For TE&amp;GOTS'!AH2081,LEN('Application For TE&amp;GOTS'!AH2081)-2),"")</f>
        <v/>
      </c>
      <c r="G2040" s="10" t="e">
        <f ca="1">'Application For TE&amp;GOTS'!AI2081</f>
        <v>#VALUE!</v>
      </c>
      <c r="AF2040" s="10" t="str">
        <f ca="1">IF(MATCH(B2040,B$1:B2040,0)=ROW(B2040),B2040&amp;";","")</f>
        <v/>
      </c>
      <c r="AG2040" s="10" t="str">
        <f>IF(MATCH(C2040,C$1:C2040,0)=ROW(C2040),C2040&amp;";","")</f>
        <v/>
      </c>
      <c r="AH2040" s="10" t="str">
        <f ca="1">IF(MATCH(D2040,D$1:D2040,0)=ROW(D2040),D2040&amp;";","")</f>
        <v/>
      </c>
      <c r="AI2040" s="10" t="e">
        <f ca="1">IF(MATCH(E2040,E$1:E2040,0)=ROW(E2040),E2040&amp;";","")</f>
        <v>#VALUE!</v>
      </c>
    </row>
    <row r="2041" spans="1:35">
      <c r="A2041" s="10">
        <v>2020</v>
      </c>
      <c r="B2041" s="10" t="str">
        <f ca="1">'Application For TE&amp;GOTS'!X2082</f>
        <v/>
      </c>
      <c r="C2041" s="10">
        <f>'Application For TE&amp;GOTS'!$D2082</f>
        <v>0</v>
      </c>
      <c r="D2041" s="10" t="str" cm="1">
        <f t="array" aca="1" ref="D2041" ca="1">IFERROR(INDIRECT("'Application For TE&amp;GOTS'!L"&amp;'Application For TE&amp;GOTS'!S2082),"")</f>
        <v/>
      </c>
      <c r="E2041" s="10" t="e">
        <f ca="1">'Application For TE&amp;GOTS'!AF2082</f>
        <v>#VALUE!</v>
      </c>
      <c r="F2041" s="10" t="str">
        <f ca="1">IFERROR(LEFT('Application For TE&amp;GOTS'!AH2082,LEN('Application For TE&amp;GOTS'!AH2082)-2),"")</f>
        <v/>
      </c>
      <c r="G2041" s="10" t="e">
        <f ca="1">'Application For TE&amp;GOTS'!AI2082</f>
        <v>#VALUE!</v>
      </c>
      <c r="AF2041" s="10" t="str">
        <f ca="1">IF(MATCH(B2041,B$1:B2041,0)=ROW(B2041),B2041&amp;";","")</f>
        <v/>
      </c>
      <c r="AG2041" s="10" t="str">
        <f>IF(MATCH(C2041,C$1:C2041,0)=ROW(C2041),C2041&amp;";","")</f>
        <v/>
      </c>
      <c r="AH2041" s="10" t="str">
        <f ca="1">IF(MATCH(D2041,D$1:D2041,0)=ROW(D2041),D2041&amp;";","")</f>
        <v/>
      </c>
      <c r="AI2041" s="10" t="e">
        <f ca="1">IF(MATCH(E2041,E$1:E2041,0)=ROW(E2041),E2041&amp;";","")</f>
        <v>#VALUE!</v>
      </c>
    </row>
    <row r="2042" spans="1:35">
      <c r="A2042" s="10">
        <v>2021</v>
      </c>
      <c r="B2042" s="10" t="str">
        <f ca="1">'Application For TE&amp;GOTS'!X2083</f>
        <v/>
      </c>
      <c r="C2042" s="10">
        <f>'Application For TE&amp;GOTS'!$D2083</f>
        <v>0</v>
      </c>
      <c r="D2042" s="10" t="str" cm="1">
        <f t="array" aca="1" ref="D2042" ca="1">IFERROR(INDIRECT("'Application For TE&amp;GOTS'!L"&amp;'Application For TE&amp;GOTS'!S2083),"")</f>
        <v/>
      </c>
      <c r="E2042" s="10" t="e">
        <f ca="1">'Application For TE&amp;GOTS'!AF2083</f>
        <v>#VALUE!</v>
      </c>
      <c r="F2042" s="10" t="str">
        <f ca="1">IFERROR(LEFT('Application For TE&amp;GOTS'!AH2083,LEN('Application For TE&amp;GOTS'!AH2083)-2),"")</f>
        <v/>
      </c>
      <c r="G2042" s="10" t="e">
        <f ca="1">'Application For TE&amp;GOTS'!AI2083</f>
        <v>#VALUE!</v>
      </c>
      <c r="AF2042" s="10" t="str">
        <f ca="1">IF(MATCH(B2042,B$1:B2042,0)=ROW(B2042),B2042&amp;";","")</f>
        <v/>
      </c>
      <c r="AG2042" s="10" t="str">
        <f>IF(MATCH(C2042,C$1:C2042,0)=ROW(C2042),C2042&amp;";","")</f>
        <v/>
      </c>
      <c r="AH2042" s="10" t="str">
        <f ca="1">IF(MATCH(D2042,D$1:D2042,0)=ROW(D2042),D2042&amp;";","")</f>
        <v/>
      </c>
      <c r="AI2042" s="10" t="e">
        <f ca="1">IF(MATCH(E2042,E$1:E2042,0)=ROW(E2042),E2042&amp;";","")</f>
        <v>#VALUE!</v>
      </c>
    </row>
    <row r="2043" spans="1:35">
      <c r="A2043" s="10">
        <v>2022</v>
      </c>
      <c r="B2043" s="10" t="str">
        <f ca="1">'Application For TE&amp;GOTS'!X2084</f>
        <v/>
      </c>
      <c r="C2043" s="10">
        <f>'Application For TE&amp;GOTS'!$D2084</f>
        <v>0</v>
      </c>
      <c r="D2043" s="10" t="str" cm="1">
        <f t="array" aca="1" ref="D2043" ca="1">IFERROR(INDIRECT("'Application For TE&amp;GOTS'!L"&amp;'Application For TE&amp;GOTS'!S2084),"")</f>
        <v/>
      </c>
      <c r="E2043" s="10" t="e">
        <f ca="1">'Application For TE&amp;GOTS'!AF2084</f>
        <v>#VALUE!</v>
      </c>
      <c r="F2043" s="10" t="str">
        <f ca="1">IFERROR(LEFT('Application For TE&amp;GOTS'!AH2084,LEN('Application For TE&amp;GOTS'!AH2084)-2),"")</f>
        <v/>
      </c>
      <c r="G2043" s="10" t="e">
        <f ca="1">'Application For TE&amp;GOTS'!AI2084</f>
        <v>#VALUE!</v>
      </c>
      <c r="AF2043" s="10" t="str">
        <f ca="1">IF(MATCH(B2043,B$1:B2043,0)=ROW(B2043),B2043&amp;";","")</f>
        <v/>
      </c>
      <c r="AG2043" s="10" t="str">
        <f>IF(MATCH(C2043,C$1:C2043,0)=ROW(C2043),C2043&amp;";","")</f>
        <v/>
      </c>
      <c r="AH2043" s="10" t="str">
        <f ca="1">IF(MATCH(D2043,D$1:D2043,0)=ROW(D2043),D2043&amp;";","")</f>
        <v/>
      </c>
      <c r="AI2043" s="10" t="e">
        <f ca="1">IF(MATCH(E2043,E$1:E2043,0)=ROW(E2043),E2043&amp;";","")</f>
        <v>#VALUE!</v>
      </c>
    </row>
    <row r="2044" spans="1:35">
      <c r="A2044" s="10">
        <v>2023</v>
      </c>
      <c r="B2044" s="10" t="str">
        <f ca="1">'Application For TE&amp;GOTS'!X2085</f>
        <v/>
      </c>
      <c r="C2044" s="10">
        <f>'Application For TE&amp;GOTS'!$D2085</f>
        <v>0</v>
      </c>
      <c r="D2044" s="10" t="str" cm="1">
        <f t="array" aca="1" ref="D2044" ca="1">IFERROR(INDIRECT("'Application For TE&amp;GOTS'!L"&amp;'Application For TE&amp;GOTS'!S2085),"")</f>
        <v/>
      </c>
      <c r="E2044" s="10" t="e">
        <f ca="1">'Application For TE&amp;GOTS'!AF2085</f>
        <v>#VALUE!</v>
      </c>
      <c r="F2044" s="10" t="str">
        <f ca="1">IFERROR(LEFT('Application For TE&amp;GOTS'!AH2085,LEN('Application For TE&amp;GOTS'!AH2085)-2),"")</f>
        <v/>
      </c>
      <c r="G2044" s="10" t="e">
        <f ca="1">'Application For TE&amp;GOTS'!AI2085</f>
        <v>#VALUE!</v>
      </c>
      <c r="AF2044" s="10" t="str">
        <f ca="1">IF(MATCH(B2044,B$1:B2044,0)=ROW(B2044),B2044&amp;";","")</f>
        <v/>
      </c>
      <c r="AG2044" s="10" t="str">
        <f>IF(MATCH(C2044,C$1:C2044,0)=ROW(C2044),C2044&amp;";","")</f>
        <v/>
      </c>
      <c r="AH2044" s="10" t="str">
        <f ca="1">IF(MATCH(D2044,D$1:D2044,0)=ROW(D2044),D2044&amp;";","")</f>
        <v/>
      </c>
      <c r="AI2044" s="10" t="e">
        <f ca="1">IF(MATCH(E2044,E$1:E2044,0)=ROW(E2044),E2044&amp;";","")</f>
        <v>#VALUE!</v>
      </c>
    </row>
    <row r="2045" spans="1:35">
      <c r="A2045" s="10">
        <v>2024</v>
      </c>
      <c r="B2045" s="10" t="str">
        <f ca="1">'Application For TE&amp;GOTS'!X2086</f>
        <v/>
      </c>
      <c r="C2045" s="10">
        <f>'Application For TE&amp;GOTS'!$D2086</f>
        <v>0</v>
      </c>
      <c r="D2045" s="10" t="str" cm="1">
        <f t="array" aca="1" ref="D2045" ca="1">IFERROR(INDIRECT("'Application For TE&amp;GOTS'!L"&amp;'Application For TE&amp;GOTS'!S2086),"")</f>
        <v/>
      </c>
      <c r="E2045" s="10" t="e">
        <f ca="1">'Application For TE&amp;GOTS'!AF2086</f>
        <v>#VALUE!</v>
      </c>
      <c r="F2045" s="10" t="str">
        <f ca="1">IFERROR(LEFT('Application For TE&amp;GOTS'!AH2086,LEN('Application For TE&amp;GOTS'!AH2086)-2),"")</f>
        <v/>
      </c>
      <c r="G2045" s="10" t="e">
        <f ca="1">'Application For TE&amp;GOTS'!AI2086</f>
        <v>#VALUE!</v>
      </c>
      <c r="AF2045" s="10" t="str">
        <f ca="1">IF(MATCH(B2045,B$1:B2045,0)=ROW(B2045),B2045&amp;";","")</f>
        <v/>
      </c>
      <c r="AG2045" s="10" t="str">
        <f>IF(MATCH(C2045,C$1:C2045,0)=ROW(C2045),C2045&amp;";","")</f>
        <v/>
      </c>
      <c r="AH2045" s="10" t="str">
        <f ca="1">IF(MATCH(D2045,D$1:D2045,0)=ROW(D2045),D2045&amp;";","")</f>
        <v/>
      </c>
      <c r="AI2045" s="10" t="e">
        <f ca="1">IF(MATCH(E2045,E$1:E2045,0)=ROW(E2045),E2045&amp;";","")</f>
        <v>#VALUE!</v>
      </c>
    </row>
    <row r="2046" spans="1:35">
      <c r="A2046" s="10">
        <v>2025</v>
      </c>
      <c r="B2046" s="10" t="str">
        <f ca="1">'Application For TE&amp;GOTS'!X2087</f>
        <v/>
      </c>
      <c r="C2046" s="10">
        <f>'Application For TE&amp;GOTS'!$D2087</f>
        <v>0</v>
      </c>
      <c r="D2046" s="10" t="str" cm="1">
        <f t="array" aca="1" ref="D2046" ca="1">IFERROR(INDIRECT("'Application For TE&amp;GOTS'!L"&amp;'Application For TE&amp;GOTS'!S2087),"")</f>
        <v/>
      </c>
      <c r="E2046" s="10" t="e">
        <f ca="1">'Application For TE&amp;GOTS'!AF2087</f>
        <v>#VALUE!</v>
      </c>
      <c r="F2046" s="10" t="str">
        <f ca="1">IFERROR(LEFT('Application For TE&amp;GOTS'!AH2087,LEN('Application For TE&amp;GOTS'!AH2087)-2),"")</f>
        <v/>
      </c>
      <c r="G2046" s="10" t="e">
        <f ca="1">'Application For TE&amp;GOTS'!AI2087</f>
        <v>#VALUE!</v>
      </c>
      <c r="AF2046" s="10" t="str">
        <f ca="1">IF(MATCH(B2046,B$1:B2046,0)=ROW(B2046),B2046&amp;";","")</f>
        <v/>
      </c>
      <c r="AG2046" s="10" t="str">
        <f>IF(MATCH(C2046,C$1:C2046,0)=ROW(C2046),C2046&amp;";","")</f>
        <v/>
      </c>
      <c r="AH2046" s="10" t="str">
        <f ca="1">IF(MATCH(D2046,D$1:D2046,0)=ROW(D2046),D2046&amp;";","")</f>
        <v/>
      </c>
      <c r="AI2046" s="10" t="e">
        <f ca="1">IF(MATCH(E2046,E$1:E2046,0)=ROW(E2046),E2046&amp;";","")</f>
        <v>#VALUE!</v>
      </c>
    </row>
    <row r="2047" spans="1:35">
      <c r="A2047" s="10">
        <v>2026</v>
      </c>
      <c r="B2047" s="10" t="str">
        <f ca="1">'Application For TE&amp;GOTS'!X2088</f>
        <v/>
      </c>
      <c r="C2047" s="10">
        <f>'Application For TE&amp;GOTS'!$D2088</f>
        <v>0</v>
      </c>
      <c r="D2047" s="10" t="str" cm="1">
        <f t="array" aca="1" ref="D2047" ca="1">IFERROR(INDIRECT("'Application For TE&amp;GOTS'!L"&amp;'Application For TE&amp;GOTS'!S2088),"")</f>
        <v/>
      </c>
      <c r="E2047" s="10" t="e">
        <f ca="1">'Application For TE&amp;GOTS'!AF2088</f>
        <v>#VALUE!</v>
      </c>
      <c r="F2047" s="10" t="str">
        <f ca="1">IFERROR(LEFT('Application For TE&amp;GOTS'!AH2088,LEN('Application For TE&amp;GOTS'!AH2088)-2),"")</f>
        <v/>
      </c>
      <c r="G2047" s="10" t="e">
        <f ca="1">'Application For TE&amp;GOTS'!AI2088</f>
        <v>#VALUE!</v>
      </c>
      <c r="AF2047" s="10" t="str">
        <f ca="1">IF(MATCH(B2047,B$1:B2047,0)=ROW(B2047),B2047&amp;";","")</f>
        <v/>
      </c>
      <c r="AG2047" s="10" t="str">
        <f>IF(MATCH(C2047,C$1:C2047,0)=ROW(C2047),C2047&amp;";","")</f>
        <v/>
      </c>
      <c r="AH2047" s="10" t="str">
        <f ca="1">IF(MATCH(D2047,D$1:D2047,0)=ROW(D2047),D2047&amp;";","")</f>
        <v/>
      </c>
      <c r="AI2047" s="10" t="e">
        <f ca="1">IF(MATCH(E2047,E$1:E2047,0)=ROW(E2047),E2047&amp;";","")</f>
        <v>#VALUE!</v>
      </c>
    </row>
    <row r="2048" spans="1:35">
      <c r="A2048" s="10">
        <v>2027</v>
      </c>
      <c r="B2048" s="10" t="str">
        <f ca="1">'Application For TE&amp;GOTS'!X2089</f>
        <v/>
      </c>
      <c r="C2048" s="10">
        <f>'Application For TE&amp;GOTS'!$D2089</f>
        <v>0</v>
      </c>
      <c r="D2048" s="10" t="str" cm="1">
        <f t="array" aca="1" ref="D2048" ca="1">IFERROR(INDIRECT("'Application For TE&amp;GOTS'!L"&amp;'Application For TE&amp;GOTS'!S2089),"")</f>
        <v/>
      </c>
      <c r="E2048" s="10" t="e">
        <f ca="1">'Application For TE&amp;GOTS'!AF2089</f>
        <v>#VALUE!</v>
      </c>
      <c r="F2048" s="10" t="str">
        <f ca="1">IFERROR(LEFT('Application For TE&amp;GOTS'!AH2089,LEN('Application For TE&amp;GOTS'!AH2089)-2),"")</f>
        <v/>
      </c>
      <c r="G2048" s="10" t="e">
        <f ca="1">'Application For TE&amp;GOTS'!AI2089</f>
        <v>#VALUE!</v>
      </c>
      <c r="AF2048" s="10" t="str">
        <f ca="1">IF(MATCH(B2048,B$1:B2048,0)=ROW(B2048),B2048&amp;";","")</f>
        <v/>
      </c>
      <c r="AG2048" s="10" t="str">
        <f>IF(MATCH(C2048,C$1:C2048,0)=ROW(C2048),C2048&amp;";","")</f>
        <v/>
      </c>
      <c r="AH2048" s="10" t="str">
        <f ca="1">IF(MATCH(D2048,D$1:D2048,0)=ROW(D2048),D2048&amp;";","")</f>
        <v/>
      </c>
      <c r="AI2048" s="10" t="e">
        <f ca="1">IF(MATCH(E2048,E$1:E2048,0)=ROW(E2048),E2048&amp;";","")</f>
        <v>#VALUE!</v>
      </c>
    </row>
    <row r="2049" spans="1:35">
      <c r="A2049" s="10">
        <v>2028</v>
      </c>
      <c r="B2049" s="10" t="str">
        <f ca="1">'Application For TE&amp;GOTS'!X2090</f>
        <v/>
      </c>
      <c r="C2049" s="10">
        <f>'Application For TE&amp;GOTS'!$D2090</f>
        <v>0</v>
      </c>
      <c r="D2049" s="10" t="str" cm="1">
        <f t="array" aca="1" ref="D2049" ca="1">IFERROR(INDIRECT("'Application For TE&amp;GOTS'!L"&amp;'Application For TE&amp;GOTS'!S2090),"")</f>
        <v/>
      </c>
      <c r="E2049" s="10" t="e">
        <f ca="1">'Application For TE&amp;GOTS'!AF2090</f>
        <v>#VALUE!</v>
      </c>
      <c r="F2049" s="10" t="str">
        <f ca="1">IFERROR(LEFT('Application For TE&amp;GOTS'!AH2090,LEN('Application For TE&amp;GOTS'!AH2090)-2),"")</f>
        <v/>
      </c>
      <c r="G2049" s="10" t="e">
        <f ca="1">'Application For TE&amp;GOTS'!AI2090</f>
        <v>#VALUE!</v>
      </c>
      <c r="AF2049" s="10" t="str">
        <f ca="1">IF(MATCH(B2049,B$1:B2049,0)=ROW(B2049),B2049&amp;";","")</f>
        <v/>
      </c>
      <c r="AG2049" s="10" t="str">
        <f>IF(MATCH(C2049,C$1:C2049,0)=ROW(C2049),C2049&amp;";","")</f>
        <v/>
      </c>
      <c r="AH2049" s="10" t="str">
        <f ca="1">IF(MATCH(D2049,D$1:D2049,0)=ROW(D2049),D2049&amp;";","")</f>
        <v/>
      </c>
      <c r="AI2049" s="10" t="e">
        <f ca="1">IF(MATCH(E2049,E$1:E2049,0)=ROW(E2049),E2049&amp;";","")</f>
        <v>#VALUE!</v>
      </c>
    </row>
    <row r="2050" spans="1:35">
      <c r="A2050" s="10">
        <v>2029</v>
      </c>
      <c r="B2050" s="10" t="str">
        <f ca="1">'Application For TE&amp;GOTS'!X2091</f>
        <v/>
      </c>
      <c r="C2050" s="10">
        <f>'Application For TE&amp;GOTS'!$D2091</f>
        <v>0</v>
      </c>
      <c r="D2050" s="10" t="str" cm="1">
        <f t="array" aca="1" ref="D2050" ca="1">IFERROR(INDIRECT("'Application For TE&amp;GOTS'!L"&amp;'Application For TE&amp;GOTS'!S2091),"")</f>
        <v/>
      </c>
      <c r="E2050" s="10" t="e">
        <f ca="1">'Application For TE&amp;GOTS'!AF2091</f>
        <v>#VALUE!</v>
      </c>
      <c r="F2050" s="10" t="str">
        <f ca="1">IFERROR(LEFT('Application For TE&amp;GOTS'!AH2091,LEN('Application For TE&amp;GOTS'!AH2091)-2),"")</f>
        <v/>
      </c>
      <c r="G2050" s="10" t="e">
        <f ca="1">'Application For TE&amp;GOTS'!AI2091</f>
        <v>#VALUE!</v>
      </c>
      <c r="AF2050" s="10" t="str">
        <f ca="1">IF(MATCH(B2050,B$1:B2050,0)=ROW(B2050),B2050&amp;";","")</f>
        <v/>
      </c>
      <c r="AG2050" s="10" t="str">
        <f>IF(MATCH(C2050,C$1:C2050,0)=ROW(C2050),C2050&amp;";","")</f>
        <v/>
      </c>
      <c r="AH2050" s="10" t="str">
        <f ca="1">IF(MATCH(D2050,D$1:D2050,0)=ROW(D2050),D2050&amp;";","")</f>
        <v/>
      </c>
      <c r="AI2050" s="10" t="e">
        <f ca="1">IF(MATCH(E2050,E$1:E2050,0)=ROW(E2050),E2050&amp;";","")</f>
        <v>#VALUE!</v>
      </c>
    </row>
    <row r="2051" spans="1:35">
      <c r="A2051" s="10">
        <v>2030</v>
      </c>
      <c r="B2051" s="10" t="str">
        <f ca="1">'Application For TE&amp;GOTS'!X2092</f>
        <v/>
      </c>
      <c r="C2051" s="10">
        <f>'Application For TE&amp;GOTS'!$D2092</f>
        <v>0</v>
      </c>
      <c r="D2051" s="10" t="str" cm="1">
        <f t="array" aca="1" ref="D2051" ca="1">IFERROR(INDIRECT("'Application For TE&amp;GOTS'!L"&amp;'Application For TE&amp;GOTS'!S2092),"")</f>
        <v/>
      </c>
      <c r="E2051" s="10" t="e">
        <f ca="1">'Application For TE&amp;GOTS'!AF2092</f>
        <v>#VALUE!</v>
      </c>
      <c r="F2051" s="10" t="str">
        <f ca="1">IFERROR(LEFT('Application For TE&amp;GOTS'!AH2092,LEN('Application For TE&amp;GOTS'!AH2092)-2),"")</f>
        <v/>
      </c>
      <c r="G2051" s="10" t="e">
        <f ca="1">'Application For TE&amp;GOTS'!AI2092</f>
        <v>#VALUE!</v>
      </c>
      <c r="AF2051" s="10" t="str">
        <f ca="1">IF(MATCH(B2051,B$1:B2051,0)=ROW(B2051),B2051&amp;";","")</f>
        <v/>
      </c>
      <c r="AG2051" s="10" t="str">
        <f>IF(MATCH(C2051,C$1:C2051,0)=ROW(C2051),C2051&amp;";","")</f>
        <v/>
      </c>
      <c r="AH2051" s="10" t="str">
        <f ca="1">IF(MATCH(D2051,D$1:D2051,0)=ROW(D2051),D2051&amp;";","")</f>
        <v/>
      </c>
      <c r="AI2051" s="10" t="e">
        <f ca="1">IF(MATCH(E2051,E$1:E2051,0)=ROW(E2051),E2051&amp;";","")</f>
        <v>#VALUE!</v>
      </c>
    </row>
    <row r="2052" spans="1:35">
      <c r="A2052" s="10">
        <v>2031</v>
      </c>
      <c r="B2052" s="10" t="str">
        <f ca="1">'Application For TE&amp;GOTS'!X2093</f>
        <v/>
      </c>
      <c r="C2052" s="10">
        <f>'Application For TE&amp;GOTS'!$D2093</f>
        <v>0</v>
      </c>
      <c r="D2052" s="10" t="str" cm="1">
        <f t="array" aca="1" ref="D2052" ca="1">IFERROR(INDIRECT("'Application For TE&amp;GOTS'!L"&amp;'Application For TE&amp;GOTS'!S2093),"")</f>
        <v/>
      </c>
      <c r="E2052" s="10" t="e">
        <f ca="1">'Application For TE&amp;GOTS'!AF2093</f>
        <v>#VALUE!</v>
      </c>
      <c r="F2052" s="10" t="str">
        <f ca="1">IFERROR(LEFT('Application For TE&amp;GOTS'!AH2093,LEN('Application For TE&amp;GOTS'!AH2093)-2),"")</f>
        <v/>
      </c>
      <c r="G2052" s="10" t="e">
        <f ca="1">'Application For TE&amp;GOTS'!AI2093</f>
        <v>#VALUE!</v>
      </c>
      <c r="AF2052" s="10" t="str">
        <f ca="1">IF(MATCH(B2052,B$1:B2052,0)=ROW(B2052),B2052&amp;";","")</f>
        <v/>
      </c>
      <c r="AG2052" s="10" t="str">
        <f>IF(MATCH(C2052,C$1:C2052,0)=ROW(C2052),C2052&amp;";","")</f>
        <v/>
      </c>
      <c r="AH2052" s="10" t="str">
        <f ca="1">IF(MATCH(D2052,D$1:D2052,0)=ROW(D2052),D2052&amp;";","")</f>
        <v/>
      </c>
      <c r="AI2052" s="10" t="e">
        <f ca="1">IF(MATCH(E2052,E$1:E2052,0)=ROW(E2052),E2052&amp;";","")</f>
        <v>#VALUE!</v>
      </c>
    </row>
    <row r="2053" spans="1:35">
      <c r="A2053" s="10">
        <v>2032</v>
      </c>
      <c r="B2053" s="10" t="str">
        <f ca="1">'Application For TE&amp;GOTS'!X2094</f>
        <v/>
      </c>
      <c r="C2053" s="10">
        <f>'Application For TE&amp;GOTS'!$D2094</f>
        <v>0</v>
      </c>
      <c r="D2053" s="10" t="str" cm="1">
        <f t="array" aca="1" ref="D2053" ca="1">IFERROR(INDIRECT("'Application For TE&amp;GOTS'!L"&amp;'Application For TE&amp;GOTS'!S2094),"")</f>
        <v/>
      </c>
      <c r="E2053" s="10" t="e">
        <f ca="1">'Application For TE&amp;GOTS'!AF2094</f>
        <v>#VALUE!</v>
      </c>
      <c r="F2053" s="10" t="str">
        <f ca="1">IFERROR(LEFT('Application For TE&amp;GOTS'!AH2094,LEN('Application For TE&amp;GOTS'!AH2094)-2),"")</f>
        <v/>
      </c>
      <c r="G2053" s="10" t="e">
        <f ca="1">'Application For TE&amp;GOTS'!AI2094</f>
        <v>#VALUE!</v>
      </c>
      <c r="AF2053" s="10" t="str">
        <f ca="1">IF(MATCH(B2053,B$1:B2053,0)=ROW(B2053),B2053&amp;";","")</f>
        <v/>
      </c>
      <c r="AG2053" s="10" t="str">
        <f>IF(MATCH(C2053,C$1:C2053,0)=ROW(C2053),C2053&amp;";","")</f>
        <v/>
      </c>
      <c r="AH2053" s="10" t="str">
        <f ca="1">IF(MATCH(D2053,D$1:D2053,0)=ROW(D2053),D2053&amp;";","")</f>
        <v/>
      </c>
      <c r="AI2053" s="10" t="e">
        <f ca="1">IF(MATCH(E2053,E$1:E2053,0)=ROW(E2053),E2053&amp;";","")</f>
        <v>#VALUE!</v>
      </c>
    </row>
    <row r="2054" spans="1:35">
      <c r="A2054" s="10">
        <v>2033</v>
      </c>
      <c r="B2054" s="10" t="str">
        <f ca="1">'Application For TE&amp;GOTS'!X2095</f>
        <v/>
      </c>
      <c r="C2054" s="10">
        <f>'Application For TE&amp;GOTS'!$D2095</f>
        <v>0</v>
      </c>
      <c r="D2054" s="10" t="str" cm="1">
        <f t="array" aca="1" ref="D2054" ca="1">IFERROR(INDIRECT("'Application For TE&amp;GOTS'!L"&amp;'Application For TE&amp;GOTS'!S2095),"")</f>
        <v/>
      </c>
      <c r="E2054" s="10" t="e">
        <f ca="1">'Application For TE&amp;GOTS'!AF2095</f>
        <v>#VALUE!</v>
      </c>
      <c r="F2054" s="10" t="str">
        <f ca="1">IFERROR(LEFT('Application For TE&amp;GOTS'!AH2095,LEN('Application For TE&amp;GOTS'!AH2095)-2),"")</f>
        <v/>
      </c>
      <c r="G2054" s="10" t="e">
        <f ca="1">'Application For TE&amp;GOTS'!AI2095</f>
        <v>#VALUE!</v>
      </c>
      <c r="AF2054" s="10" t="str">
        <f ca="1">IF(MATCH(B2054,B$1:B2054,0)=ROW(B2054),B2054&amp;";","")</f>
        <v/>
      </c>
      <c r="AG2054" s="10" t="str">
        <f>IF(MATCH(C2054,C$1:C2054,0)=ROW(C2054),C2054&amp;";","")</f>
        <v/>
      </c>
      <c r="AH2054" s="10" t="str">
        <f ca="1">IF(MATCH(D2054,D$1:D2054,0)=ROW(D2054),D2054&amp;";","")</f>
        <v/>
      </c>
      <c r="AI2054" s="10" t="e">
        <f ca="1">IF(MATCH(E2054,E$1:E2054,0)=ROW(E2054),E2054&amp;";","")</f>
        <v>#VALUE!</v>
      </c>
    </row>
    <row r="2055" spans="1:35">
      <c r="A2055" s="10">
        <v>2034</v>
      </c>
      <c r="B2055" s="10" t="str">
        <f ca="1">'Application For TE&amp;GOTS'!X2096</f>
        <v/>
      </c>
      <c r="C2055" s="10">
        <f>'Application For TE&amp;GOTS'!$D2096</f>
        <v>0</v>
      </c>
      <c r="D2055" s="10" t="str" cm="1">
        <f t="array" aca="1" ref="D2055" ca="1">IFERROR(INDIRECT("'Application For TE&amp;GOTS'!L"&amp;'Application For TE&amp;GOTS'!S2096),"")</f>
        <v/>
      </c>
      <c r="E2055" s="10" t="e">
        <f ca="1">'Application For TE&amp;GOTS'!AF2096</f>
        <v>#VALUE!</v>
      </c>
      <c r="F2055" s="10" t="str">
        <f ca="1">IFERROR(LEFT('Application For TE&amp;GOTS'!AH2096,LEN('Application For TE&amp;GOTS'!AH2096)-2),"")</f>
        <v/>
      </c>
      <c r="G2055" s="10" t="e">
        <f ca="1">'Application For TE&amp;GOTS'!AI2096</f>
        <v>#VALUE!</v>
      </c>
      <c r="AF2055" s="10" t="str">
        <f ca="1">IF(MATCH(B2055,B$1:B2055,0)=ROW(B2055),B2055&amp;";","")</f>
        <v/>
      </c>
      <c r="AG2055" s="10" t="str">
        <f>IF(MATCH(C2055,C$1:C2055,0)=ROW(C2055),C2055&amp;";","")</f>
        <v/>
      </c>
      <c r="AH2055" s="10" t="str">
        <f ca="1">IF(MATCH(D2055,D$1:D2055,0)=ROW(D2055),D2055&amp;";","")</f>
        <v/>
      </c>
      <c r="AI2055" s="10" t="e">
        <f ca="1">IF(MATCH(E2055,E$1:E2055,0)=ROW(E2055),E2055&amp;";","")</f>
        <v>#VALUE!</v>
      </c>
    </row>
    <row r="2056" spans="1:35">
      <c r="A2056" s="10">
        <v>2035</v>
      </c>
      <c r="B2056" s="10" t="str">
        <f ca="1">'Application For TE&amp;GOTS'!X2097</f>
        <v/>
      </c>
      <c r="C2056" s="10">
        <f>'Application For TE&amp;GOTS'!$D2097</f>
        <v>0</v>
      </c>
      <c r="D2056" s="10" t="str" cm="1">
        <f t="array" aca="1" ref="D2056" ca="1">IFERROR(INDIRECT("'Application For TE&amp;GOTS'!L"&amp;'Application For TE&amp;GOTS'!S2097),"")</f>
        <v/>
      </c>
      <c r="E2056" s="10" t="e">
        <f ca="1">'Application For TE&amp;GOTS'!AF2097</f>
        <v>#VALUE!</v>
      </c>
      <c r="F2056" s="10" t="str">
        <f ca="1">IFERROR(LEFT('Application For TE&amp;GOTS'!AH2097,LEN('Application For TE&amp;GOTS'!AH2097)-2),"")</f>
        <v/>
      </c>
      <c r="G2056" s="10" t="e">
        <f ca="1">'Application For TE&amp;GOTS'!AI2097</f>
        <v>#VALUE!</v>
      </c>
      <c r="AF2056" s="10" t="str">
        <f ca="1">IF(MATCH(B2056,B$1:B2056,0)=ROW(B2056),B2056&amp;";","")</f>
        <v/>
      </c>
      <c r="AG2056" s="10" t="str">
        <f>IF(MATCH(C2056,C$1:C2056,0)=ROW(C2056),C2056&amp;";","")</f>
        <v/>
      </c>
      <c r="AH2056" s="10" t="str">
        <f ca="1">IF(MATCH(D2056,D$1:D2056,0)=ROW(D2056),D2056&amp;";","")</f>
        <v/>
      </c>
      <c r="AI2056" s="10" t="e">
        <f ca="1">IF(MATCH(E2056,E$1:E2056,0)=ROW(E2056),E2056&amp;";","")</f>
        <v>#VALUE!</v>
      </c>
    </row>
    <row r="2057" spans="1:35">
      <c r="A2057" s="10">
        <v>2036</v>
      </c>
      <c r="B2057" s="10" t="str">
        <f ca="1">'Application For TE&amp;GOTS'!X2098</f>
        <v/>
      </c>
      <c r="C2057" s="10">
        <f>'Application For TE&amp;GOTS'!$D2098</f>
        <v>0</v>
      </c>
      <c r="D2057" s="10" t="str" cm="1">
        <f t="array" aca="1" ref="D2057" ca="1">IFERROR(INDIRECT("'Application For TE&amp;GOTS'!L"&amp;'Application For TE&amp;GOTS'!S2098),"")</f>
        <v/>
      </c>
      <c r="E2057" s="10" t="e">
        <f ca="1">'Application For TE&amp;GOTS'!AF2098</f>
        <v>#VALUE!</v>
      </c>
      <c r="F2057" s="10" t="str">
        <f ca="1">IFERROR(LEFT('Application For TE&amp;GOTS'!AH2098,LEN('Application For TE&amp;GOTS'!AH2098)-2),"")</f>
        <v/>
      </c>
      <c r="G2057" s="10" t="e">
        <f ca="1">'Application For TE&amp;GOTS'!AI2098</f>
        <v>#VALUE!</v>
      </c>
      <c r="AF2057" s="10" t="str">
        <f ca="1">IF(MATCH(B2057,B$1:B2057,0)=ROW(B2057),B2057&amp;";","")</f>
        <v/>
      </c>
      <c r="AG2057" s="10" t="str">
        <f>IF(MATCH(C2057,C$1:C2057,0)=ROW(C2057),C2057&amp;";","")</f>
        <v/>
      </c>
      <c r="AH2057" s="10" t="str">
        <f ca="1">IF(MATCH(D2057,D$1:D2057,0)=ROW(D2057),D2057&amp;";","")</f>
        <v/>
      </c>
      <c r="AI2057" s="10" t="e">
        <f ca="1">IF(MATCH(E2057,E$1:E2057,0)=ROW(E2057),E2057&amp;";","")</f>
        <v>#VALUE!</v>
      </c>
    </row>
    <row r="2058" spans="1:35">
      <c r="A2058" s="10">
        <v>2037</v>
      </c>
      <c r="B2058" s="10" t="str">
        <f ca="1">'Application For TE&amp;GOTS'!X2099</f>
        <v/>
      </c>
      <c r="C2058" s="10">
        <f>'Application For TE&amp;GOTS'!$D2099</f>
        <v>0</v>
      </c>
      <c r="D2058" s="10" t="str" cm="1">
        <f t="array" aca="1" ref="D2058" ca="1">IFERROR(INDIRECT("'Application For TE&amp;GOTS'!L"&amp;'Application For TE&amp;GOTS'!S2099),"")</f>
        <v/>
      </c>
      <c r="E2058" s="10" t="e">
        <f ca="1">'Application For TE&amp;GOTS'!AF2099</f>
        <v>#VALUE!</v>
      </c>
      <c r="F2058" s="10" t="str">
        <f ca="1">IFERROR(LEFT('Application For TE&amp;GOTS'!AH2099,LEN('Application For TE&amp;GOTS'!AH2099)-2),"")</f>
        <v/>
      </c>
      <c r="G2058" s="10" t="e">
        <f ca="1">'Application For TE&amp;GOTS'!AI2099</f>
        <v>#VALUE!</v>
      </c>
      <c r="AF2058" s="10" t="str">
        <f ca="1">IF(MATCH(B2058,B$1:B2058,0)=ROW(B2058),B2058&amp;";","")</f>
        <v/>
      </c>
      <c r="AG2058" s="10" t="str">
        <f>IF(MATCH(C2058,C$1:C2058,0)=ROW(C2058),C2058&amp;";","")</f>
        <v/>
      </c>
      <c r="AH2058" s="10" t="str">
        <f ca="1">IF(MATCH(D2058,D$1:D2058,0)=ROW(D2058),D2058&amp;";","")</f>
        <v/>
      </c>
      <c r="AI2058" s="10" t="e">
        <f ca="1">IF(MATCH(E2058,E$1:E2058,0)=ROW(E2058),E2058&amp;";","")</f>
        <v>#VALUE!</v>
      </c>
    </row>
    <row r="2059" spans="1:35">
      <c r="A2059" s="10">
        <v>2038</v>
      </c>
      <c r="B2059" s="10" t="str">
        <f ca="1">'Application For TE&amp;GOTS'!X2100</f>
        <v/>
      </c>
      <c r="C2059" s="10">
        <f>'Application For TE&amp;GOTS'!$D2100</f>
        <v>0</v>
      </c>
      <c r="D2059" s="10" t="str" cm="1">
        <f t="array" aca="1" ref="D2059" ca="1">IFERROR(INDIRECT("'Application For TE&amp;GOTS'!L"&amp;'Application For TE&amp;GOTS'!S2100),"")</f>
        <v/>
      </c>
      <c r="E2059" s="10" t="e">
        <f ca="1">'Application For TE&amp;GOTS'!AF2100</f>
        <v>#VALUE!</v>
      </c>
      <c r="F2059" s="10" t="str">
        <f ca="1">IFERROR(LEFT('Application For TE&amp;GOTS'!AH2100,LEN('Application For TE&amp;GOTS'!AH2100)-2),"")</f>
        <v/>
      </c>
      <c r="G2059" s="10" t="e">
        <f ca="1">'Application For TE&amp;GOTS'!AI2100</f>
        <v>#VALUE!</v>
      </c>
      <c r="AF2059" s="10" t="str">
        <f ca="1">IF(MATCH(B2059,B$1:B2059,0)=ROW(B2059),B2059&amp;";","")</f>
        <v/>
      </c>
      <c r="AG2059" s="10" t="str">
        <f>IF(MATCH(C2059,C$1:C2059,0)=ROW(C2059),C2059&amp;";","")</f>
        <v/>
      </c>
      <c r="AH2059" s="10" t="str">
        <f ca="1">IF(MATCH(D2059,D$1:D2059,0)=ROW(D2059),D2059&amp;";","")</f>
        <v/>
      </c>
      <c r="AI2059" s="10" t="e">
        <f ca="1">IF(MATCH(E2059,E$1:E2059,0)=ROW(E2059),E2059&amp;";","")</f>
        <v>#VALUE!</v>
      </c>
    </row>
    <row r="2060" spans="1:35">
      <c r="A2060" s="10">
        <v>2039</v>
      </c>
      <c r="B2060" s="10" t="str">
        <f ca="1">'Application For TE&amp;GOTS'!X2101</f>
        <v/>
      </c>
      <c r="C2060" s="10">
        <f>'Application For TE&amp;GOTS'!$D2101</f>
        <v>0</v>
      </c>
      <c r="D2060" s="10" t="str" cm="1">
        <f t="array" aca="1" ref="D2060" ca="1">IFERROR(INDIRECT("'Application For TE&amp;GOTS'!L"&amp;'Application For TE&amp;GOTS'!S2101),"")</f>
        <v/>
      </c>
      <c r="E2060" s="10" t="e">
        <f ca="1">'Application For TE&amp;GOTS'!AF2101</f>
        <v>#VALUE!</v>
      </c>
      <c r="F2060" s="10" t="str">
        <f ca="1">IFERROR(LEFT('Application For TE&amp;GOTS'!AH2101,LEN('Application For TE&amp;GOTS'!AH2101)-2),"")</f>
        <v/>
      </c>
      <c r="G2060" s="10" t="e">
        <f ca="1">'Application For TE&amp;GOTS'!AI2101</f>
        <v>#VALUE!</v>
      </c>
      <c r="AF2060" s="10" t="str">
        <f ca="1">IF(MATCH(B2060,B$1:B2060,0)=ROW(B2060),B2060&amp;";","")</f>
        <v/>
      </c>
      <c r="AG2060" s="10" t="str">
        <f>IF(MATCH(C2060,C$1:C2060,0)=ROW(C2060),C2060&amp;";","")</f>
        <v/>
      </c>
      <c r="AH2060" s="10" t="str">
        <f ca="1">IF(MATCH(D2060,D$1:D2060,0)=ROW(D2060),D2060&amp;";","")</f>
        <v/>
      </c>
      <c r="AI2060" s="10" t="e">
        <f ca="1">IF(MATCH(E2060,E$1:E2060,0)=ROW(E2060),E2060&amp;";","")</f>
        <v>#VALUE!</v>
      </c>
    </row>
    <row r="2061" spans="1:35">
      <c r="A2061" s="10">
        <v>2040</v>
      </c>
      <c r="B2061" s="10" t="str">
        <f ca="1">'Application For TE&amp;GOTS'!X2102</f>
        <v/>
      </c>
      <c r="C2061" s="10">
        <f>'Application For TE&amp;GOTS'!$D2102</f>
        <v>0</v>
      </c>
      <c r="D2061" s="10" t="str" cm="1">
        <f t="array" aca="1" ref="D2061" ca="1">IFERROR(INDIRECT("'Application For TE&amp;GOTS'!L"&amp;'Application For TE&amp;GOTS'!S2102),"")</f>
        <v/>
      </c>
      <c r="E2061" s="10" t="e">
        <f ca="1">'Application For TE&amp;GOTS'!AF2102</f>
        <v>#VALUE!</v>
      </c>
      <c r="F2061" s="10" t="str">
        <f ca="1">IFERROR(LEFT('Application For TE&amp;GOTS'!AH2102,LEN('Application For TE&amp;GOTS'!AH2102)-2),"")</f>
        <v/>
      </c>
      <c r="G2061" s="10" t="e">
        <f ca="1">'Application For TE&amp;GOTS'!AI2102</f>
        <v>#VALUE!</v>
      </c>
      <c r="AF2061" s="10" t="str">
        <f ca="1">IF(MATCH(B2061,B$1:B2061,0)=ROW(B2061),B2061&amp;";","")</f>
        <v/>
      </c>
      <c r="AG2061" s="10" t="str">
        <f>IF(MATCH(C2061,C$1:C2061,0)=ROW(C2061),C2061&amp;";","")</f>
        <v/>
      </c>
      <c r="AH2061" s="10" t="str">
        <f ca="1">IF(MATCH(D2061,D$1:D2061,0)=ROW(D2061),D2061&amp;";","")</f>
        <v/>
      </c>
      <c r="AI2061" s="10" t="e">
        <f ca="1">IF(MATCH(E2061,E$1:E2061,0)=ROW(E2061),E2061&amp;";","")</f>
        <v>#VALUE!</v>
      </c>
    </row>
    <row r="2062" spans="1:35">
      <c r="A2062" s="10">
        <v>2041</v>
      </c>
      <c r="B2062" s="10" t="str">
        <f ca="1">'Application For TE&amp;GOTS'!X2103</f>
        <v/>
      </c>
      <c r="C2062" s="10">
        <f>'Application For TE&amp;GOTS'!$D2103</f>
        <v>0</v>
      </c>
      <c r="D2062" s="10" t="str" cm="1">
        <f t="array" aca="1" ref="D2062" ca="1">IFERROR(INDIRECT("'Application For TE&amp;GOTS'!L"&amp;'Application For TE&amp;GOTS'!S2103),"")</f>
        <v/>
      </c>
      <c r="E2062" s="10" t="e">
        <f ca="1">'Application For TE&amp;GOTS'!AF2103</f>
        <v>#VALUE!</v>
      </c>
      <c r="F2062" s="10" t="str">
        <f ca="1">IFERROR(LEFT('Application For TE&amp;GOTS'!AH2103,LEN('Application For TE&amp;GOTS'!AH2103)-2),"")</f>
        <v/>
      </c>
      <c r="G2062" s="10" t="e">
        <f ca="1">'Application For TE&amp;GOTS'!AI2103</f>
        <v>#VALUE!</v>
      </c>
      <c r="AF2062" s="10" t="str">
        <f ca="1">IF(MATCH(B2062,B$1:B2062,0)=ROW(B2062),B2062&amp;";","")</f>
        <v/>
      </c>
      <c r="AG2062" s="10" t="str">
        <f>IF(MATCH(C2062,C$1:C2062,0)=ROW(C2062),C2062&amp;";","")</f>
        <v/>
      </c>
      <c r="AH2062" s="10" t="str">
        <f ca="1">IF(MATCH(D2062,D$1:D2062,0)=ROW(D2062),D2062&amp;";","")</f>
        <v/>
      </c>
      <c r="AI2062" s="10" t="e">
        <f ca="1">IF(MATCH(E2062,E$1:E2062,0)=ROW(E2062),E2062&amp;";","")</f>
        <v>#VALUE!</v>
      </c>
    </row>
    <row r="2063" spans="1:35">
      <c r="A2063" s="10">
        <v>2042</v>
      </c>
      <c r="B2063" s="10" t="str">
        <f ca="1">'Application For TE&amp;GOTS'!X2104</f>
        <v/>
      </c>
      <c r="C2063" s="10">
        <f>'Application For TE&amp;GOTS'!$D2104</f>
        <v>0</v>
      </c>
      <c r="D2063" s="10" t="str" cm="1">
        <f t="array" aca="1" ref="D2063" ca="1">IFERROR(INDIRECT("'Application For TE&amp;GOTS'!L"&amp;'Application For TE&amp;GOTS'!S2104),"")</f>
        <v/>
      </c>
      <c r="E2063" s="10" t="e">
        <f ca="1">'Application For TE&amp;GOTS'!AF2104</f>
        <v>#VALUE!</v>
      </c>
      <c r="F2063" s="10" t="str">
        <f ca="1">IFERROR(LEFT('Application For TE&amp;GOTS'!AH2104,LEN('Application For TE&amp;GOTS'!AH2104)-2),"")</f>
        <v/>
      </c>
      <c r="G2063" s="10" t="e">
        <f ca="1">'Application For TE&amp;GOTS'!AI2104</f>
        <v>#VALUE!</v>
      </c>
      <c r="AF2063" s="10" t="str">
        <f ca="1">IF(MATCH(B2063,B$1:B2063,0)=ROW(B2063),B2063&amp;";","")</f>
        <v/>
      </c>
      <c r="AG2063" s="10" t="str">
        <f>IF(MATCH(C2063,C$1:C2063,0)=ROW(C2063),C2063&amp;";","")</f>
        <v/>
      </c>
      <c r="AH2063" s="10" t="str">
        <f ca="1">IF(MATCH(D2063,D$1:D2063,0)=ROW(D2063),D2063&amp;";","")</f>
        <v/>
      </c>
      <c r="AI2063" s="10" t="e">
        <f ca="1">IF(MATCH(E2063,E$1:E2063,0)=ROW(E2063),E2063&amp;";","")</f>
        <v>#VALUE!</v>
      </c>
    </row>
    <row r="2064" spans="1:35">
      <c r="A2064" s="10">
        <v>2043</v>
      </c>
      <c r="B2064" s="10" t="str">
        <f ca="1">'Application For TE&amp;GOTS'!X2105</f>
        <v/>
      </c>
      <c r="C2064" s="10">
        <f>'Application For TE&amp;GOTS'!$D2105</f>
        <v>0</v>
      </c>
      <c r="D2064" s="10" t="str" cm="1">
        <f t="array" aca="1" ref="D2064" ca="1">IFERROR(INDIRECT("'Application For TE&amp;GOTS'!L"&amp;'Application For TE&amp;GOTS'!S2105),"")</f>
        <v/>
      </c>
      <c r="E2064" s="10" t="e">
        <f ca="1">'Application For TE&amp;GOTS'!AF2105</f>
        <v>#VALUE!</v>
      </c>
      <c r="F2064" s="10" t="str">
        <f ca="1">IFERROR(LEFT('Application For TE&amp;GOTS'!AH2105,LEN('Application For TE&amp;GOTS'!AH2105)-2),"")</f>
        <v/>
      </c>
      <c r="G2064" s="10" t="e">
        <f ca="1">'Application For TE&amp;GOTS'!AI2105</f>
        <v>#VALUE!</v>
      </c>
      <c r="AF2064" s="10" t="str">
        <f ca="1">IF(MATCH(B2064,B$1:B2064,0)=ROW(B2064),B2064&amp;";","")</f>
        <v/>
      </c>
      <c r="AG2064" s="10" t="str">
        <f>IF(MATCH(C2064,C$1:C2064,0)=ROW(C2064),C2064&amp;";","")</f>
        <v/>
      </c>
      <c r="AH2064" s="10" t="str">
        <f ca="1">IF(MATCH(D2064,D$1:D2064,0)=ROW(D2064),D2064&amp;";","")</f>
        <v/>
      </c>
      <c r="AI2064" s="10" t="e">
        <f ca="1">IF(MATCH(E2064,E$1:E2064,0)=ROW(E2064),E2064&amp;";","")</f>
        <v>#VALUE!</v>
      </c>
    </row>
    <row r="2065" spans="1:35">
      <c r="A2065" s="10">
        <v>2044</v>
      </c>
      <c r="B2065" s="10" t="str">
        <f ca="1">'Application For TE&amp;GOTS'!X2106</f>
        <v/>
      </c>
      <c r="C2065" s="10">
        <f>'Application For TE&amp;GOTS'!$D2106</f>
        <v>0</v>
      </c>
      <c r="D2065" s="10" t="str" cm="1">
        <f t="array" aca="1" ref="D2065" ca="1">IFERROR(INDIRECT("'Application For TE&amp;GOTS'!L"&amp;'Application For TE&amp;GOTS'!S2106),"")</f>
        <v/>
      </c>
      <c r="E2065" s="10" t="e">
        <f ca="1">'Application For TE&amp;GOTS'!AF2106</f>
        <v>#VALUE!</v>
      </c>
      <c r="F2065" s="10" t="str">
        <f ca="1">IFERROR(LEFT('Application For TE&amp;GOTS'!AH2106,LEN('Application For TE&amp;GOTS'!AH2106)-2),"")</f>
        <v/>
      </c>
      <c r="G2065" s="10" t="e">
        <f ca="1">'Application For TE&amp;GOTS'!AI2106</f>
        <v>#VALUE!</v>
      </c>
      <c r="AF2065" s="10" t="str">
        <f ca="1">IF(MATCH(B2065,B$1:B2065,0)=ROW(B2065),B2065&amp;";","")</f>
        <v/>
      </c>
      <c r="AG2065" s="10" t="str">
        <f>IF(MATCH(C2065,C$1:C2065,0)=ROW(C2065),C2065&amp;";","")</f>
        <v/>
      </c>
      <c r="AH2065" s="10" t="str">
        <f ca="1">IF(MATCH(D2065,D$1:D2065,0)=ROW(D2065),D2065&amp;";","")</f>
        <v/>
      </c>
      <c r="AI2065" s="10" t="e">
        <f ca="1">IF(MATCH(E2065,E$1:E2065,0)=ROW(E2065),E2065&amp;";","")</f>
        <v>#VALUE!</v>
      </c>
    </row>
    <row r="2066" spans="1:35">
      <c r="A2066" s="10">
        <v>2045</v>
      </c>
      <c r="B2066" s="10" t="str">
        <f ca="1">'Application For TE&amp;GOTS'!X2107</f>
        <v/>
      </c>
      <c r="C2066" s="10">
        <f>'Application For TE&amp;GOTS'!$D2107</f>
        <v>0</v>
      </c>
      <c r="D2066" s="10" t="str" cm="1">
        <f t="array" aca="1" ref="D2066" ca="1">IFERROR(INDIRECT("'Application For TE&amp;GOTS'!L"&amp;'Application For TE&amp;GOTS'!S2107),"")</f>
        <v/>
      </c>
      <c r="E2066" s="10" t="e">
        <f ca="1">'Application For TE&amp;GOTS'!AF2107</f>
        <v>#VALUE!</v>
      </c>
      <c r="F2066" s="10" t="str">
        <f ca="1">IFERROR(LEFT('Application For TE&amp;GOTS'!AH2107,LEN('Application For TE&amp;GOTS'!AH2107)-2),"")</f>
        <v/>
      </c>
      <c r="G2066" s="10" t="e">
        <f ca="1">'Application For TE&amp;GOTS'!AI2107</f>
        <v>#VALUE!</v>
      </c>
      <c r="AF2066" s="10" t="str">
        <f ca="1">IF(MATCH(B2066,B$1:B2066,0)=ROW(B2066),B2066&amp;";","")</f>
        <v/>
      </c>
      <c r="AG2066" s="10" t="str">
        <f>IF(MATCH(C2066,C$1:C2066,0)=ROW(C2066),C2066&amp;";","")</f>
        <v/>
      </c>
      <c r="AH2066" s="10" t="str">
        <f ca="1">IF(MATCH(D2066,D$1:D2066,0)=ROW(D2066),D2066&amp;";","")</f>
        <v/>
      </c>
      <c r="AI2066" s="10" t="e">
        <f ca="1">IF(MATCH(E2066,E$1:E2066,0)=ROW(E2066),E2066&amp;";","")</f>
        <v>#VALUE!</v>
      </c>
    </row>
    <row r="2067" spans="1:35">
      <c r="A2067" s="10">
        <v>2046</v>
      </c>
      <c r="B2067" s="10" t="str">
        <f ca="1">'Application For TE&amp;GOTS'!X2108</f>
        <v/>
      </c>
      <c r="C2067" s="10">
        <f>'Application For TE&amp;GOTS'!$D2108</f>
        <v>0</v>
      </c>
      <c r="D2067" s="10" t="str" cm="1">
        <f t="array" aca="1" ref="D2067" ca="1">IFERROR(INDIRECT("'Application For TE&amp;GOTS'!L"&amp;'Application For TE&amp;GOTS'!S2108),"")</f>
        <v/>
      </c>
      <c r="E2067" s="10" t="e">
        <f ca="1">'Application For TE&amp;GOTS'!AF2108</f>
        <v>#VALUE!</v>
      </c>
      <c r="F2067" s="10" t="str">
        <f ca="1">IFERROR(LEFT('Application For TE&amp;GOTS'!AH2108,LEN('Application For TE&amp;GOTS'!AH2108)-2),"")</f>
        <v/>
      </c>
      <c r="G2067" s="10" t="e">
        <f ca="1">'Application For TE&amp;GOTS'!AI2108</f>
        <v>#VALUE!</v>
      </c>
      <c r="AF2067" s="10" t="str">
        <f ca="1">IF(MATCH(B2067,B$1:B2067,0)=ROW(B2067),B2067&amp;";","")</f>
        <v/>
      </c>
      <c r="AG2067" s="10" t="str">
        <f>IF(MATCH(C2067,C$1:C2067,0)=ROW(C2067),C2067&amp;";","")</f>
        <v/>
      </c>
      <c r="AH2067" s="10" t="str">
        <f ca="1">IF(MATCH(D2067,D$1:D2067,0)=ROW(D2067),D2067&amp;";","")</f>
        <v/>
      </c>
      <c r="AI2067" s="10" t="e">
        <f ca="1">IF(MATCH(E2067,E$1:E2067,0)=ROW(E2067),E2067&amp;";","")</f>
        <v>#VALUE!</v>
      </c>
    </row>
    <row r="2068" spans="1:35">
      <c r="A2068" s="10">
        <v>2047</v>
      </c>
      <c r="B2068" s="10" t="str">
        <f ca="1">'Application For TE&amp;GOTS'!X2109</f>
        <v/>
      </c>
      <c r="C2068" s="10">
        <f>'Application For TE&amp;GOTS'!$D2109</f>
        <v>0</v>
      </c>
      <c r="D2068" s="10" t="str" cm="1">
        <f t="array" aca="1" ref="D2068" ca="1">IFERROR(INDIRECT("'Application For TE&amp;GOTS'!L"&amp;'Application For TE&amp;GOTS'!S2109),"")</f>
        <v/>
      </c>
      <c r="E2068" s="10" t="e">
        <f ca="1">'Application For TE&amp;GOTS'!AF2109</f>
        <v>#VALUE!</v>
      </c>
      <c r="F2068" s="10" t="str">
        <f ca="1">IFERROR(LEFT('Application For TE&amp;GOTS'!AH2109,LEN('Application For TE&amp;GOTS'!AH2109)-2),"")</f>
        <v/>
      </c>
      <c r="G2068" s="10" t="e">
        <f ca="1">'Application For TE&amp;GOTS'!AI2109</f>
        <v>#VALUE!</v>
      </c>
      <c r="AF2068" s="10" t="str">
        <f ca="1">IF(MATCH(B2068,B$1:B2068,0)=ROW(B2068),B2068&amp;";","")</f>
        <v/>
      </c>
      <c r="AG2068" s="10" t="str">
        <f>IF(MATCH(C2068,C$1:C2068,0)=ROW(C2068),C2068&amp;";","")</f>
        <v/>
      </c>
      <c r="AH2068" s="10" t="str">
        <f ca="1">IF(MATCH(D2068,D$1:D2068,0)=ROW(D2068),D2068&amp;";","")</f>
        <v/>
      </c>
      <c r="AI2068" s="10" t="e">
        <f ca="1">IF(MATCH(E2068,E$1:E2068,0)=ROW(E2068),E2068&amp;";","")</f>
        <v>#VALUE!</v>
      </c>
    </row>
    <row r="2069" spans="1:35">
      <c r="A2069" s="10">
        <v>2048</v>
      </c>
      <c r="B2069" s="10" t="str">
        <f ca="1">'Application For TE&amp;GOTS'!X2110</f>
        <v/>
      </c>
      <c r="C2069" s="10">
        <f>'Application For TE&amp;GOTS'!$D2110</f>
        <v>0</v>
      </c>
      <c r="D2069" s="10" t="str" cm="1">
        <f t="array" aca="1" ref="D2069" ca="1">IFERROR(INDIRECT("'Application For TE&amp;GOTS'!L"&amp;'Application For TE&amp;GOTS'!S2110),"")</f>
        <v/>
      </c>
      <c r="E2069" s="10" t="e">
        <f ca="1">'Application For TE&amp;GOTS'!AF2110</f>
        <v>#VALUE!</v>
      </c>
      <c r="F2069" s="10" t="str">
        <f ca="1">IFERROR(LEFT('Application For TE&amp;GOTS'!AH2110,LEN('Application For TE&amp;GOTS'!AH2110)-2),"")</f>
        <v/>
      </c>
      <c r="G2069" s="10" t="e">
        <f ca="1">'Application For TE&amp;GOTS'!AI2110</f>
        <v>#VALUE!</v>
      </c>
      <c r="AF2069" s="10" t="str">
        <f ca="1">IF(MATCH(B2069,B$1:B2069,0)=ROW(B2069),B2069&amp;";","")</f>
        <v/>
      </c>
      <c r="AG2069" s="10" t="str">
        <f>IF(MATCH(C2069,C$1:C2069,0)=ROW(C2069),C2069&amp;";","")</f>
        <v/>
      </c>
      <c r="AH2069" s="10" t="str">
        <f ca="1">IF(MATCH(D2069,D$1:D2069,0)=ROW(D2069),D2069&amp;";","")</f>
        <v/>
      </c>
      <c r="AI2069" s="10" t="e">
        <f ca="1">IF(MATCH(E2069,E$1:E2069,0)=ROW(E2069),E2069&amp;";","")</f>
        <v>#VALUE!</v>
      </c>
    </row>
    <row r="2070" spans="1:35">
      <c r="A2070" s="10">
        <v>2049</v>
      </c>
      <c r="B2070" s="10" t="str">
        <f ca="1">'Application For TE&amp;GOTS'!X2111</f>
        <v/>
      </c>
      <c r="C2070" s="10">
        <f>'Application For TE&amp;GOTS'!$D2111</f>
        <v>0</v>
      </c>
      <c r="D2070" s="10" t="str" cm="1">
        <f t="array" aca="1" ref="D2070" ca="1">IFERROR(INDIRECT("'Application For TE&amp;GOTS'!L"&amp;'Application For TE&amp;GOTS'!S2111),"")</f>
        <v/>
      </c>
      <c r="E2070" s="10" t="e">
        <f ca="1">'Application For TE&amp;GOTS'!AF2111</f>
        <v>#VALUE!</v>
      </c>
      <c r="F2070" s="10" t="str">
        <f ca="1">IFERROR(LEFT('Application For TE&amp;GOTS'!AH2111,LEN('Application For TE&amp;GOTS'!AH2111)-2),"")</f>
        <v/>
      </c>
      <c r="G2070" s="10" t="e">
        <f ca="1">'Application For TE&amp;GOTS'!AI2111</f>
        <v>#VALUE!</v>
      </c>
      <c r="AF2070" s="10" t="str">
        <f ca="1">IF(MATCH(B2070,B$1:B2070,0)=ROW(B2070),B2070&amp;";","")</f>
        <v/>
      </c>
      <c r="AG2070" s="10" t="str">
        <f>IF(MATCH(C2070,C$1:C2070,0)=ROW(C2070),C2070&amp;";","")</f>
        <v/>
      </c>
      <c r="AH2070" s="10" t="str">
        <f ca="1">IF(MATCH(D2070,D$1:D2070,0)=ROW(D2070),D2070&amp;";","")</f>
        <v/>
      </c>
      <c r="AI2070" s="10" t="e">
        <f ca="1">IF(MATCH(E2070,E$1:E2070,0)=ROW(E2070),E2070&amp;";","")</f>
        <v>#VALUE!</v>
      </c>
    </row>
    <row r="2071" spans="1:35">
      <c r="A2071" s="10">
        <v>2050</v>
      </c>
      <c r="B2071" s="10" t="str">
        <f ca="1">'Application For TE&amp;GOTS'!X2112</f>
        <v/>
      </c>
      <c r="C2071" s="10">
        <f>'Application For TE&amp;GOTS'!$D2112</f>
        <v>0</v>
      </c>
      <c r="D2071" s="10" t="str" cm="1">
        <f t="array" aca="1" ref="D2071" ca="1">IFERROR(INDIRECT("'Application For TE&amp;GOTS'!L"&amp;'Application For TE&amp;GOTS'!S2112),"")</f>
        <v/>
      </c>
      <c r="E2071" s="10" t="e">
        <f ca="1">'Application For TE&amp;GOTS'!AF2112</f>
        <v>#VALUE!</v>
      </c>
      <c r="F2071" s="10" t="str">
        <f ca="1">IFERROR(LEFT('Application For TE&amp;GOTS'!AH2112,LEN('Application For TE&amp;GOTS'!AH2112)-2),"")</f>
        <v/>
      </c>
      <c r="G2071" s="10" t="e">
        <f ca="1">'Application For TE&amp;GOTS'!AI2112</f>
        <v>#VALUE!</v>
      </c>
      <c r="AF2071" s="10" t="str">
        <f ca="1">IF(MATCH(B2071,B$1:B2071,0)=ROW(B2071),B2071&amp;";","")</f>
        <v/>
      </c>
      <c r="AG2071" s="10" t="str">
        <f>IF(MATCH(C2071,C$1:C2071,0)=ROW(C2071),C2071&amp;";","")</f>
        <v/>
      </c>
      <c r="AH2071" s="10" t="str">
        <f ca="1">IF(MATCH(D2071,D$1:D2071,0)=ROW(D2071),D2071&amp;";","")</f>
        <v/>
      </c>
      <c r="AI2071" s="10" t="e">
        <f ca="1">IF(MATCH(E2071,E$1:E2071,0)=ROW(E2071),E2071&amp;";","")</f>
        <v>#VALUE!</v>
      </c>
    </row>
    <row r="2072" spans="1:35">
      <c r="A2072" s="10">
        <v>2051</v>
      </c>
      <c r="B2072" s="10" t="str">
        <f ca="1">'Application For TE&amp;GOTS'!X2113</f>
        <v/>
      </c>
      <c r="C2072" s="10">
        <f>'Application For TE&amp;GOTS'!$D2113</f>
        <v>0</v>
      </c>
      <c r="D2072" s="10" t="str" cm="1">
        <f t="array" aca="1" ref="D2072" ca="1">IFERROR(INDIRECT("'Application For TE&amp;GOTS'!L"&amp;'Application For TE&amp;GOTS'!S2113),"")</f>
        <v/>
      </c>
      <c r="E2072" s="10" t="e">
        <f ca="1">'Application For TE&amp;GOTS'!AF2113</f>
        <v>#VALUE!</v>
      </c>
      <c r="F2072" s="10" t="str">
        <f ca="1">IFERROR(LEFT('Application For TE&amp;GOTS'!AH2113,LEN('Application For TE&amp;GOTS'!AH2113)-2),"")</f>
        <v/>
      </c>
      <c r="G2072" s="10" t="e">
        <f ca="1">'Application For TE&amp;GOTS'!AI2113</f>
        <v>#VALUE!</v>
      </c>
      <c r="AF2072" s="10" t="str">
        <f ca="1">IF(MATCH(B2072,B$1:B2072,0)=ROW(B2072),B2072&amp;";","")</f>
        <v/>
      </c>
      <c r="AG2072" s="10" t="str">
        <f>IF(MATCH(C2072,C$1:C2072,0)=ROW(C2072),C2072&amp;";","")</f>
        <v/>
      </c>
      <c r="AH2072" s="10" t="str">
        <f ca="1">IF(MATCH(D2072,D$1:D2072,0)=ROW(D2072),D2072&amp;";","")</f>
        <v/>
      </c>
      <c r="AI2072" s="10" t="e">
        <f ca="1">IF(MATCH(E2072,E$1:E2072,0)=ROW(E2072),E2072&amp;";","")</f>
        <v>#VALUE!</v>
      </c>
    </row>
    <row r="2073" spans="1:35">
      <c r="A2073" s="10">
        <v>2052</v>
      </c>
      <c r="B2073" s="10" t="str">
        <f ca="1">'Application For TE&amp;GOTS'!X2114</f>
        <v/>
      </c>
      <c r="C2073" s="10">
        <f>'Application For TE&amp;GOTS'!$D2114</f>
        <v>0</v>
      </c>
      <c r="D2073" s="10" t="str" cm="1">
        <f t="array" aca="1" ref="D2073" ca="1">IFERROR(INDIRECT("'Application For TE&amp;GOTS'!L"&amp;'Application For TE&amp;GOTS'!S2114),"")</f>
        <v/>
      </c>
      <c r="E2073" s="10" t="e">
        <f ca="1">'Application For TE&amp;GOTS'!AF2114</f>
        <v>#VALUE!</v>
      </c>
      <c r="F2073" s="10" t="str">
        <f ca="1">IFERROR(LEFT('Application For TE&amp;GOTS'!AH2114,LEN('Application For TE&amp;GOTS'!AH2114)-2),"")</f>
        <v/>
      </c>
      <c r="G2073" s="10" t="e">
        <f ca="1">'Application For TE&amp;GOTS'!AI2114</f>
        <v>#VALUE!</v>
      </c>
      <c r="AF2073" s="10" t="str">
        <f ca="1">IF(MATCH(B2073,B$1:B2073,0)=ROW(B2073),B2073&amp;";","")</f>
        <v/>
      </c>
      <c r="AG2073" s="10" t="str">
        <f>IF(MATCH(C2073,C$1:C2073,0)=ROW(C2073),C2073&amp;";","")</f>
        <v/>
      </c>
      <c r="AH2073" s="10" t="str">
        <f ca="1">IF(MATCH(D2073,D$1:D2073,0)=ROW(D2073),D2073&amp;";","")</f>
        <v/>
      </c>
      <c r="AI2073" s="10" t="e">
        <f ca="1">IF(MATCH(E2073,E$1:E2073,0)=ROW(E2073),E2073&amp;";","")</f>
        <v>#VALUE!</v>
      </c>
    </row>
    <row r="2074" spans="1:35">
      <c r="A2074" s="10">
        <v>2053</v>
      </c>
      <c r="B2074" s="10" t="str">
        <f ca="1">'Application For TE&amp;GOTS'!X2115</f>
        <v/>
      </c>
      <c r="C2074" s="10">
        <f>'Application For TE&amp;GOTS'!$D2115</f>
        <v>0</v>
      </c>
      <c r="D2074" s="10" t="str" cm="1">
        <f t="array" aca="1" ref="D2074" ca="1">IFERROR(INDIRECT("'Application For TE&amp;GOTS'!L"&amp;'Application For TE&amp;GOTS'!S2115),"")</f>
        <v/>
      </c>
      <c r="E2074" s="10" t="e">
        <f ca="1">'Application For TE&amp;GOTS'!AF2115</f>
        <v>#VALUE!</v>
      </c>
      <c r="F2074" s="10" t="str">
        <f ca="1">IFERROR(LEFT('Application For TE&amp;GOTS'!AH2115,LEN('Application For TE&amp;GOTS'!AH2115)-2),"")</f>
        <v/>
      </c>
      <c r="G2074" s="10" t="e">
        <f ca="1">'Application For TE&amp;GOTS'!AI2115</f>
        <v>#VALUE!</v>
      </c>
      <c r="AF2074" s="10" t="str">
        <f ca="1">IF(MATCH(B2074,B$1:B2074,0)=ROW(B2074),B2074&amp;";","")</f>
        <v/>
      </c>
      <c r="AG2074" s="10" t="str">
        <f>IF(MATCH(C2074,C$1:C2074,0)=ROW(C2074),C2074&amp;";","")</f>
        <v/>
      </c>
      <c r="AH2074" s="10" t="str">
        <f ca="1">IF(MATCH(D2074,D$1:D2074,0)=ROW(D2074),D2074&amp;";","")</f>
        <v/>
      </c>
      <c r="AI2074" s="10" t="e">
        <f ca="1">IF(MATCH(E2074,E$1:E2074,0)=ROW(E2074),E2074&amp;";","")</f>
        <v>#VALUE!</v>
      </c>
    </row>
    <row r="2075" spans="1:35">
      <c r="A2075" s="10">
        <v>2054</v>
      </c>
      <c r="B2075" s="10" t="str">
        <f ca="1">'Application For TE&amp;GOTS'!X2116</f>
        <v/>
      </c>
      <c r="C2075" s="10">
        <f>'Application For TE&amp;GOTS'!$D2116</f>
        <v>0</v>
      </c>
      <c r="D2075" s="10" t="str" cm="1">
        <f t="array" aca="1" ref="D2075" ca="1">IFERROR(INDIRECT("'Application For TE&amp;GOTS'!L"&amp;'Application For TE&amp;GOTS'!S2116),"")</f>
        <v/>
      </c>
      <c r="E2075" s="10" t="e">
        <f ca="1">'Application For TE&amp;GOTS'!AF2116</f>
        <v>#VALUE!</v>
      </c>
      <c r="F2075" s="10" t="str">
        <f ca="1">IFERROR(LEFT('Application For TE&amp;GOTS'!AH2116,LEN('Application For TE&amp;GOTS'!AH2116)-2),"")</f>
        <v/>
      </c>
      <c r="G2075" s="10" t="e">
        <f ca="1">'Application For TE&amp;GOTS'!AI2116</f>
        <v>#VALUE!</v>
      </c>
      <c r="AF2075" s="10" t="str">
        <f ca="1">IF(MATCH(B2075,B$1:B2075,0)=ROW(B2075),B2075&amp;";","")</f>
        <v/>
      </c>
      <c r="AG2075" s="10" t="str">
        <f>IF(MATCH(C2075,C$1:C2075,0)=ROW(C2075),C2075&amp;";","")</f>
        <v/>
      </c>
      <c r="AH2075" s="10" t="str">
        <f ca="1">IF(MATCH(D2075,D$1:D2075,0)=ROW(D2075),D2075&amp;";","")</f>
        <v/>
      </c>
      <c r="AI2075" s="10" t="e">
        <f ca="1">IF(MATCH(E2075,E$1:E2075,0)=ROW(E2075),E2075&amp;";","")</f>
        <v>#VALUE!</v>
      </c>
    </row>
    <row r="2076" spans="1:35">
      <c r="A2076" s="10">
        <v>2055</v>
      </c>
      <c r="B2076" s="10" t="str">
        <f ca="1">'Application For TE&amp;GOTS'!X2117</f>
        <v/>
      </c>
      <c r="C2076" s="10">
        <f>'Application For TE&amp;GOTS'!$D2117</f>
        <v>0</v>
      </c>
      <c r="D2076" s="10" t="str" cm="1">
        <f t="array" aca="1" ref="D2076" ca="1">IFERROR(INDIRECT("'Application For TE&amp;GOTS'!L"&amp;'Application For TE&amp;GOTS'!S2117),"")</f>
        <v/>
      </c>
      <c r="E2076" s="10" t="e">
        <f ca="1">'Application For TE&amp;GOTS'!AF2117</f>
        <v>#VALUE!</v>
      </c>
      <c r="F2076" s="10" t="str">
        <f ca="1">IFERROR(LEFT('Application For TE&amp;GOTS'!AH2117,LEN('Application For TE&amp;GOTS'!AH2117)-2),"")</f>
        <v/>
      </c>
      <c r="G2076" s="10" t="e">
        <f ca="1">'Application For TE&amp;GOTS'!AI2117</f>
        <v>#VALUE!</v>
      </c>
      <c r="AF2076" s="10" t="str">
        <f ca="1">IF(MATCH(B2076,B$1:B2076,0)=ROW(B2076),B2076&amp;";","")</f>
        <v/>
      </c>
      <c r="AG2076" s="10" t="str">
        <f>IF(MATCH(C2076,C$1:C2076,0)=ROW(C2076),C2076&amp;";","")</f>
        <v/>
      </c>
      <c r="AH2076" s="10" t="str">
        <f ca="1">IF(MATCH(D2076,D$1:D2076,0)=ROW(D2076),D2076&amp;";","")</f>
        <v/>
      </c>
      <c r="AI2076" s="10" t="e">
        <f ca="1">IF(MATCH(E2076,E$1:E2076,0)=ROW(E2076),E2076&amp;";","")</f>
        <v>#VALUE!</v>
      </c>
    </row>
    <row r="2077" spans="1:35">
      <c r="A2077" s="10">
        <v>2056</v>
      </c>
      <c r="B2077" s="10" t="str">
        <f ca="1">'Application For TE&amp;GOTS'!X2118</f>
        <v/>
      </c>
      <c r="C2077" s="10">
        <f>'Application For TE&amp;GOTS'!$D2118</f>
        <v>0</v>
      </c>
      <c r="D2077" s="10" t="str" cm="1">
        <f t="array" aca="1" ref="D2077" ca="1">IFERROR(INDIRECT("'Application For TE&amp;GOTS'!L"&amp;'Application For TE&amp;GOTS'!S2118),"")</f>
        <v/>
      </c>
      <c r="E2077" s="10" t="e">
        <f ca="1">'Application For TE&amp;GOTS'!AF2118</f>
        <v>#VALUE!</v>
      </c>
      <c r="F2077" s="10" t="str">
        <f ca="1">IFERROR(LEFT('Application For TE&amp;GOTS'!AH2118,LEN('Application For TE&amp;GOTS'!AH2118)-2),"")</f>
        <v/>
      </c>
      <c r="G2077" s="10" t="e">
        <f ca="1">'Application For TE&amp;GOTS'!AI2118</f>
        <v>#VALUE!</v>
      </c>
      <c r="AF2077" s="10" t="str">
        <f ca="1">IF(MATCH(B2077,B$1:B2077,0)=ROW(B2077),B2077&amp;";","")</f>
        <v/>
      </c>
      <c r="AG2077" s="10" t="str">
        <f>IF(MATCH(C2077,C$1:C2077,0)=ROW(C2077),C2077&amp;";","")</f>
        <v/>
      </c>
      <c r="AH2077" s="10" t="str">
        <f ca="1">IF(MATCH(D2077,D$1:D2077,0)=ROW(D2077),D2077&amp;";","")</f>
        <v/>
      </c>
      <c r="AI2077" s="10" t="e">
        <f ca="1">IF(MATCH(E2077,E$1:E2077,0)=ROW(E2077),E2077&amp;";","")</f>
        <v>#VALUE!</v>
      </c>
    </row>
    <row r="2078" spans="1:35">
      <c r="A2078" s="10">
        <v>2057</v>
      </c>
      <c r="B2078" s="10" t="str">
        <f ca="1">'Application For TE&amp;GOTS'!X2119</f>
        <v/>
      </c>
      <c r="C2078" s="10">
        <f>'Application For TE&amp;GOTS'!$D2119</f>
        <v>0</v>
      </c>
      <c r="D2078" s="10" t="str" cm="1">
        <f t="array" aca="1" ref="D2078" ca="1">IFERROR(INDIRECT("'Application For TE&amp;GOTS'!L"&amp;'Application For TE&amp;GOTS'!S2119),"")</f>
        <v/>
      </c>
      <c r="E2078" s="10" t="e">
        <f ca="1">'Application For TE&amp;GOTS'!AF2119</f>
        <v>#VALUE!</v>
      </c>
      <c r="F2078" s="10" t="str">
        <f ca="1">IFERROR(LEFT('Application For TE&amp;GOTS'!AH2119,LEN('Application For TE&amp;GOTS'!AH2119)-2),"")</f>
        <v/>
      </c>
      <c r="G2078" s="10" t="e">
        <f ca="1">'Application For TE&amp;GOTS'!AI2119</f>
        <v>#VALUE!</v>
      </c>
      <c r="AF2078" s="10" t="str">
        <f ca="1">IF(MATCH(B2078,B$1:B2078,0)=ROW(B2078),B2078&amp;";","")</f>
        <v/>
      </c>
      <c r="AG2078" s="10" t="str">
        <f>IF(MATCH(C2078,C$1:C2078,0)=ROW(C2078),C2078&amp;";","")</f>
        <v/>
      </c>
      <c r="AH2078" s="10" t="str">
        <f ca="1">IF(MATCH(D2078,D$1:D2078,0)=ROW(D2078),D2078&amp;";","")</f>
        <v/>
      </c>
      <c r="AI2078" s="10" t="e">
        <f ca="1">IF(MATCH(E2078,E$1:E2078,0)=ROW(E2078),E2078&amp;";","")</f>
        <v>#VALUE!</v>
      </c>
    </row>
    <row r="2079" spans="1:35">
      <c r="A2079" s="10">
        <v>2058</v>
      </c>
      <c r="B2079" s="10" t="str">
        <f ca="1">'Application For TE&amp;GOTS'!X2120</f>
        <v/>
      </c>
      <c r="C2079" s="10">
        <f>'Application For TE&amp;GOTS'!$D2120</f>
        <v>0</v>
      </c>
      <c r="D2079" s="10" t="str" cm="1">
        <f t="array" aca="1" ref="D2079" ca="1">IFERROR(INDIRECT("'Application For TE&amp;GOTS'!L"&amp;'Application For TE&amp;GOTS'!S2120),"")</f>
        <v/>
      </c>
      <c r="E2079" s="10" t="e">
        <f ca="1">'Application For TE&amp;GOTS'!AF2120</f>
        <v>#VALUE!</v>
      </c>
      <c r="F2079" s="10" t="str">
        <f ca="1">IFERROR(LEFT('Application For TE&amp;GOTS'!AH2120,LEN('Application For TE&amp;GOTS'!AH2120)-2),"")</f>
        <v/>
      </c>
      <c r="G2079" s="10" t="e">
        <f ca="1">'Application For TE&amp;GOTS'!AI2120</f>
        <v>#VALUE!</v>
      </c>
      <c r="AF2079" s="10" t="str">
        <f ca="1">IF(MATCH(B2079,B$1:B2079,0)=ROW(B2079),B2079&amp;";","")</f>
        <v/>
      </c>
      <c r="AG2079" s="10" t="str">
        <f>IF(MATCH(C2079,C$1:C2079,0)=ROW(C2079),C2079&amp;";","")</f>
        <v/>
      </c>
      <c r="AH2079" s="10" t="str">
        <f ca="1">IF(MATCH(D2079,D$1:D2079,0)=ROW(D2079),D2079&amp;";","")</f>
        <v/>
      </c>
      <c r="AI2079" s="10" t="e">
        <f ca="1">IF(MATCH(E2079,E$1:E2079,0)=ROW(E2079),E2079&amp;";","")</f>
        <v>#VALUE!</v>
      </c>
    </row>
    <row r="2080" spans="1:35">
      <c r="A2080" s="10">
        <v>2059</v>
      </c>
      <c r="B2080" s="10" t="str">
        <f ca="1">'Application For TE&amp;GOTS'!X2121</f>
        <v/>
      </c>
      <c r="C2080" s="10">
        <f>'Application For TE&amp;GOTS'!$D2121</f>
        <v>0</v>
      </c>
      <c r="D2080" s="10" t="str" cm="1">
        <f t="array" aca="1" ref="D2080" ca="1">IFERROR(INDIRECT("'Application For TE&amp;GOTS'!L"&amp;'Application For TE&amp;GOTS'!S2121),"")</f>
        <v/>
      </c>
      <c r="E2080" s="10" t="e">
        <f ca="1">'Application For TE&amp;GOTS'!AF2121</f>
        <v>#VALUE!</v>
      </c>
      <c r="F2080" s="10" t="str">
        <f ca="1">IFERROR(LEFT('Application For TE&amp;GOTS'!AH2121,LEN('Application For TE&amp;GOTS'!AH2121)-2),"")</f>
        <v/>
      </c>
      <c r="G2080" s="10" t="e">
        <f ca="1">'Application For TE&amp;GOTS'!AI2121</f>
        <v>#VALUE!</v>
      </c>
      <c r="AF2080" s="10" t="str">
        <f ca="1">IF(MATCH(B2080,B$1:B2080,0)=ROW(B2080),B2080&amp;";","")</f>
        <v/>
      </c>
      <c r="AG2080" s="10" t="str">
        <f>IF(MATCH(C2080,C$1:C2080,0)=ROW(C2080),C2080&amp;";","")</f>
        <v/>
      </c>
      <c r="AH2080" s="10" t="str">
        <f ca="1">IF(MATCH(D2080,D$1:D2080,0)=ROW(D2080),D2080&amp;";","")</f>
        <v/>
      </c>
      <c r="AI2080" s="10" t="e">
        <f ca="1">IF(MATCH(E2080,E$1:E2080,0)=ROW(E2080),E2080&amp;";","")</f>
        <v>#VALUE!</v>
      </c>
    </row>
    <row r="2081" spans="1:35">
      <c r="A2081" s="10">
        <v>2060</v>
      </c>
      <c r="B2081" s="10" t="str">
        <f ca="1">'Application For TE&amp;GOTS'!X2122</f>
        <v/>
      </c>
      <c r="C2081" s="10">
        <f>'Application For TE&amp;GOTS'!$D2122</f>
        <v>0</v>
      </c>
      <c r="D2081" s="10" t="str" cm="1">
        <f t="array" aca="1" ref="D2081" ca="1">IFERROR(INDIRECT("'Application For TE&amp;GOTS'!L"&amp;'Application For TE&amp;GOTS'!S2122),"")</f>
        <v/>
      </c>
      <c r="E2081" s="10" t="e">
        <f ca="1">'Application For TE&amp;GOTS'!AF2122</f>
        <v>#VALUE!</v>
      </c>
      <c r="F2081" s="10" t="str">
        <f ca="1">IFERROR(LEFT('Application For TE&amp;GOTS'!AH2122,LEN('Application For TE&amp;GOTS'!AH2122)-2),"")</f>
        <v/>
      </c>
      <c r="G2081" s="10" t="e">
        <f ca="1">'Application For TE&amp;GOTS'!AI2122</f>
        <v>#VALUE!</v>
      </c>
      <c r="AF2081" s="10" t="str">
        <f ca="1">IF(MATCH(B2081,B$1:B2081,0)=ROW(B2081),B2081&amp;";","")</f>
        <v/>
      </c>
      <c r="AG2081" s="10" t="str">
        <f>IF(MATCH(C2081,C$1:C2081,0)=ROW(C2081),C2081&amp;";","")</f>
        <v/>
      </c>
      <c r="AH2081" s="10" t="str">
        <f ca="1">IF(MATCH(D2081,D$1:D2081,0)=ROW(D2081),D2081&amp;";","")</f>
        <v/>
      </c>
      <c r="AI2081" s="10" t="e">
        <f ca="1">IF(MATCH(E2081,E$1:E2081,0)=ROW(E2081),E2081&amp;";","")</f>
        <v>#VALUE!</v>
      </c>
    </row>
    <row r="2082" spans="1:35">
      <c r="A2082" s="10">
        <v>2061</v>
      </c>
      <c r="B2082" s="10" t="str">
        <f ca="1">'Application For TE&amp;GOTS'!X2123</f>
        <v/>
      </c>
      <c r="C2082" s="10">
        <f>'Application For TE&amp;GOTS'!$D2123</f>
        <v>0</v>
      </c>
      <c r="D2082" s="10" t="str" cm="1">
        <f t="array" aca="1" ref="D2082" ca="1">IFERROR(INDIRECT("'Application For TE&amp;GOTS'!L"&amp;'Application For TE&amp;GOTS'!S2123),"")</f>
        <v/>
      </c>
      <c r="E2082" s="10" t="e">
        <f ca="1">'Application For TE&amp;GOTS'!AF2123</f>
        <v>#VALUE!</v>
      </c>
      <c r="F2082" s="10" t="str">
        <f ca="1">IFERROR(LEFT('Application For TE&amp;GOTS'!AH2123,LEN('Application For TE&amp;GOTS'!AH2123)-2),"")</f>
        <v/>
      </c>
      <c r="G2082" s="10" t="e">
        <f ca="1">'Application For TE&amp;GOTS'!AI2123</f>
        <v>#VALUE!</v>
      </c>
      <c r="AF2082" s="10" t="str">
        <f ca="1">IF(MATCH(B2082,B$1:B2082,0)=ROW(B2082),B2082&amp;";","")</f>
        <v/>
      </c>
      <c r="AG2082" s="10" t="str">
        <f>IF(MATCH(C2082,C$1:C2082,0)=ROW(C2082),C2082&amp;";","")</f>
        <v/>
      </c>
      <c r="AH2082" s="10" t="str">
        <f ca="1">IF(MATCH(D2082,D$1:D2082,0)=ROW(D2082),D2082&amp;";","")</f>
        <v/>
      </c>
      <c r="AI2082" s="10" t="e">
        <f ca="1">IF(MATCH(E2082,E$1:E2082,0)=ROW(E2082),E2082&amp;";","")</f>
        <v>#VALUE!</v>
      </c>
    </row>
    <row r="2083" spans="1:35">
      <c r="A2083" s="10">
        <v>2062</v>
      </c>
      <c r="B2083" s="10" t="str">
        <f ca="1">'Application For TE&amp;GOTS'!X2124</f>
        <v/>
      </c>
      <c r="C2083" s="10">
        <f>'Application For TE&amp;GOTS'!$D2124</f>
        <v>0</v>
      </c>
      <c r="D2083" s="10" t="str" cm="1">
        <f t="array" aca="1" ref="D2083" ca="1">IFERROR(INDIRECT("'Application For TE&amp;GOTS'!L"&amp;'Application For TE&amp;GOTS'!S2124),"")</f>
        <v/>
      </c>
      <c r="E2083" s="10" t="e">
        <f ca="1">'Application For TE&amp;GOTS'!AF2124</f>
        <v>#VALUE!</v>
      </c>
      <c r="F2083" s="10" t="str">
        <f ca="1">IFERROR(LEFT('Application For TE&amp;GOTS'!AH2124,LEN('Application For TE&amp;GOTS'!AH2124)-2),"")</f>
        <v/>
      </c>
      <c r="G2083" s="10" t="e">
        <f ca="1">'Application For TE&amp;GOTS'!AI2124</f>
        <v>#VALUE!</v>
      </c>
      <c r="AF2083" s="10" t="str">
        <f ca="1">IF(MATCH(B2083,B$1:B2083,0)=ROW(B2083),B2083&amp;";","")</f>
        <v/>
      </c>
      <c r="AG2083" s="10" t="str">
        <f>IF(MATCH(C2083,C$1:C2083,0)=ROW(C2083),C2083&amp;";","")</f>
        <v/>
      </c>
      <c r="AH2083" s="10" t="str">
        <f ca="1">IF(MATCH(D2083,D$1:D2083,0)=ROW(D2083),D2083&amp;";","")</f>
        <v/>
      </c>
      <c r="AI2083" s="10" t="e">
        <f ca="1">IF(MATCH(E2083,E$1:E2083,0)=ROW(E2083),E2083&amp;";","")</f>
        <v>#VALUE!</v>
      </c>
    </row>
    <row r="2084" spans="1:35">
      <c r="A2084" s="10">
        <v>2063</v>
      </c>
      <c r="B2084" s="10" t="str">
        <f ca="1">'Application For TE&amp;GOTS'!X2125</f>
        <v/>
      </c>
      <c r="C2084" s="10">
        <f>'Application For TE&amp;GOTS'!$D2125</f>
        <v>0</v>
      </c>
      <c r="D2084" s="10" t="str" cm="1">
        <f t="array" aca="1" ref="D2084" ca="1">IFERROR(INDIRECT("'Application For TE&amp;GOTS'!L"&amp;'Application For TE&amp;GOTS'!S2125),"")</f>
        <v/>
      </c>
      <c r="E2084" s="10" t="e">
        <f ca="1">'Application For TE&amp;GOTS'!AF2125</f>
        <v>#VALUE!</v>
      </c>
      <c r="F2084" s="10" t="str">
        <f ca="1">IFERROR(LEFT('Application For TE&amp;GOTS'!AH2125,LEN('Application For TE&amp;GOTS'!AH2125)-2),"")</f>
        <v/>
      </c>
      <c r="G2084" s="10" t="e">
        <f ca="1">'Application For TE&amp;GOTS'!AI2125</f>
        <v>#VALUE!</v>
      </c>
      <c r="AF2084" s="10" t="str">
        <f ca="1">IF(MATCH(B2084,B$1:B2084,0)=ROW(B2084),B2084&amp;";","")</f>
        <v/>
      </c>
      <c r="AG2084" s="10" t="str">
        <f>IF(MATCH(C2084,C$1:C2084,0)=ROW(C2084),C2084&amp;";","")</f>
        <v/>
      </c>
      <c r="AH2084" s="10" t="str">
        <f ca="1">IF(MATCH(D2084,D$1:D2084,0)=ROW(D2084),D2084&amp;";","")</f>
        <v/>
      </c>
      <c r="AI2084" s="10" t="e">
        <f ca="1">IF(MATCH(E2084,E$1:E2084,0)=ROW(E2084),E2084&amp;";","")</f>
        <v>#VALUE!</v>
      </c>
    </row>
    <row r="2085" spans="1:35">
      <c r="A2085" s="10">
        <v>2064</v>
      </c>
      <c r="B2085" s="10" t="str">
        <f ca="1">'Application For TE&amp;GOTS'!X2126</f>
        <v/>
      </c>
      <c r="C2085" s="10">
        <f>'Application For TE&amp;GOTS'!$D2126</f>
        <v>0</v>
      </c>
      <c r="D2085" s="10" t="str" cm="1">
        <f t="array" aca="1" ref="D2085" ca="1">IFERROR(INDIRECT("'Application For TE&amp;GOTS'!L"&amp;'Application For TE&amp;GOTS'!S2126),"")</f>
        <v/>
      </c>
      <c r="E2085" s="10" t="e">
        <f ca="1">'Application For TE&amp;GOTS'!AF2126</f>
        <v>#VALUE!</v>
      </c>
      <c r="F2085" s="10" t="str">
        <f ca="1">IFERROR(LEFT('Application For TE&amp;GOTS'!AH2126,LEN('Application For TE&amp;GOTS'!AH2126)-2),"")</f>
        <v/>
      </c>
      <c r="G2085" s="10" t="e">
        <f ca="1">'Application For TE&amp;GOTS'!AI2126</f>
        <v>#VALUE!</v>
      </c>
      <c r="AF2085" s="10" t="str">
        <f ca="1">IF(MATCH(B2085,B$1:B2085,0)=ROW(B2085),B2085&amp;";","")</f>
        <v/>
      </c>
      <c r="AG2085" s="10" t="str">
        <f>IF(MATCH(C2085,C$1:C2085,0)=ROW(C2085),C2085&amp;";","")</f>
        <v/>
      </c>
      <c r="AH2085" s="10" t="str">
        <f ca="1">IF(MATCH(D2085,D$1:D2085,0)=ROW(D2085),D2085&amp;";","")</f>
        <v/>
      </c>
      <c r="AI2085" s="10" t="e">
        <f ca="1">IF(MATCH(E2085,E$1:E2085,0)=ROW(E2085),E2085&amp;";","")</f>
        <v>#VALUE!</v>
      </c>
    </row>
    <row r="2086" spans="1:35">
      <c r="A2086" s="10">
        <v>2065</v>
      </c>
      <c r="B2086" s="10" t="str">
        <f ca="1">'Application For TE&amp;GOTS'!X2127</f>
        <v/>
      </c>
      <c r="C2086" s="10">
        <f>'Application For TE&amp;GOTS'!$D2127</f>
        <v>0</v>
      </c>
      <c r="D2086" s="10" t="str" cm="1">
        <f t="array" aca="1" ref="D2086" ca="1">IFERROR(INDIRECT("'Application For TE&amp;GOTS'!L"&amp;'Application For TE&amp;GOTS'!S2127),"")</f>
        <v/>
      </c>
      <c r="E2086" s="10" t="e">
        <f ca="1">'Application For TE&amp;GOTS'!AF2127</f>
        <v>#VALUE!</v>
      </c>
      <c r="F2086" s="10" t="str">
        <f ca="1">IFERROR(LEFT('Application For TE&amp;GOTS'!AH2127,LEN('Application For TE&amp;GOTS'!AH2127)-2),"")</f>
        <v/>
      </c>
      <c r="G2086" s="10" t="e">
        <f ca="1">'Application For TE&amp;GOTS'!AI2127</f>
        <v>#VALUE!</v>
      </c>
      <c r="AF2086" s="10" t="str">
        <f ca="1">IF(MATCH(B2086,B$1:B2086,0)=ROW(B2086),B2086&amp;";","")</f>
        <v/>
      </c>
      <c r="AG2086" s="10" t="str">
        <f>IF(MATCH(C2086,C$1:C2086,0)=ROW(C2086),C2086&amp;";","")</f>
        <v/>
      </c>
      <c r="AH2086" s="10" t="str">
        <f ca="1">IF(MATCH(D2086,D$1:D2086,0)=ROW(D2086),D2086&amp;";","")</f>
        <v/>
      </c>
      <c r="AI2086" s="10" t="e">
        <f ca="1">IF(MATCH(E2086,E$1:E2086,0)=ROW(E2086),E2086&amp;";","")</f>
        <v>#VALUE!</v>
      </c>
    </row>
    <row r="2087" spans="1:35">
      <c r="A2087" s="10">
        <v>2066</v>
      </c>
      <c r="B2087" s="10" t="str">
        <f ca="1">'Application For TE&amp;GOTS'!X2128</f>
        <v/>
      </c>
      <c r="C2087" s="10">
        <f>'Application For TE&amp;GOTS'!$D2128</f>
        <v>0</v>
      </c>
      <c r="D2087" s="10" t="str" cm="1">
        <f t="array" aca="1" ref="D2087" ca="1">IFERROR(INDIRECT("'Application For TE&amp;GOTS'!L"&amp;'Application For TE&amp;GOTS'!S2128),"")</f>
        <v/>
      </c>
      <c r="E2087" s="10" t="e">
        <f ca="1">'Application For TE&amp;GOTS'!AF2128</f>
        <v>#VALUE!</v>
      </c>
      <c r="F2087" s="10" t="str">
        <f ca="1">IFERROR(LEFT('Application For TE&amp;GOTS'!AH2128,LEN('Application For TE&amp;GOTS'!AH2128)-2),"")</f>
        <v/>
      </c>
      <c r="G2087" s="10" t="e">
        <f ca="1">'Application For TE&amp;GOTS'!AI2128</f>
        <v>#VALUE!</v>
      </c>
      <c r="AF2087" s="10" t="str">
        <f ca="1">IF(MATCH(B2087,B$1:B2087,0)=ROW(B2087),B2087&amp;";","")</f>
        <v/>
      </c>
      <c r="AG2087" s="10" t="str">
        <f>IF(MATCH(C2087,C$1:C2087,0)=ROW(C2087),C2087&amp;";","")</f>
        <v/>
      </c>
      <c r="AH2087" s="10" t="str">
        <f ca="1">IF(MATCH(D2087,D$1:D2087,0)=ROW(D2087),D2087&amp;";","")</f>
        <v/>
      </c>
      <c r="AI2087" s="10" t="e">
        <f ca="1">IF(MATCH(E2087,E$1:E2087,0)=ROW(E2087),E2087&amp;";","")</f>
        <v>#VALUE!</v>
      </c>
    </row>
    <row r="2088" spans="1:35">
      <c r="A2088" s="10">
        <v>2067</v>
      </c>
      <c r="B2088" s="10" t="str">
        <f ca="1">'Application For TE&amp;GOTS'!X2129</f>
        <v/>
      </c>
      <c r="C2088" s="10">
        <f>'Application For TE&amp;GOTS'!$D2129</f>
        <v>0</v>
      </c>
      <c r="D2088" s="10" t="str" cm="1">
        <f t="array" aca="1" ref="D2088" ca="1">IFERROR(INDIRECT("'Application For TE&amp;GOTS'!L"&amp;'Application For TE&amp;GOTS'!S2129),"")</f>
        <v/>
      </c>
      <c r="E2088" s="10" t="e">
        <f ca="1">'Application For TE&amp;GOTS'!AF2129</f>
        <v>#VALUE!</v>
      </c>
      <c r="F2088" s="10" t="str">
        <f ca="1">IFERROR(LEFT('Application For TE&amp;GOTS'!AH2129,LEN('Application For TE&amp;GOTS'!AH2129)-2),"")</f>
        <v/>
      </c>
      <c r="G2088" s="10" t="e">
        <f ca="1">'Application For TE&amp;GOTS'!AI2129</f>
        <v>#VALUE!</v>
      </c>
      <c r="AF2088" s="10" t="str">
        <f ca="1">IF(MATCH(B2088,B$1:B2088,0)=ROW(B2088),B2088&amp;";","")</f>
        <v/>
      </c>
      <c r="AG2088" s="10" t="str">
        <f>IF(MATCH(C2088,C$1:C2088,0)=ROW(C2088),C2088&amp;";","")</f>
        <v/>
      </c>
      <c r="AH2088" s="10" t="str">
        <f ca="1">IF(MATCH(D2088,D$1:D2088,0)=ROW(D2088),D2088&amp;";","")</f>
        <v/>
      </c>
      <c r="AI2088" s="10" t="e">
        <f ca="1">IF(MATCH(E2088,E$1:E2088,0)=ROW(E2088),E2088&amp;";","")</f>
        <v>#VALUE!</v>
      </c>
    </row>
    <row r="2089" spans="1:35">
      <c r="A2089" s="10">
        <v>2068</v>
      </c>
      <c r="B2089" s="10" t="str">
        <f ca="1">'Application For TE&amp;GOTS'!X2130</f>
        <v/>
      </c>
      <c r="C2089" s="10">
        <f>'Application For TE&amp;GOTS'!$D2130</f>
        <v>0</v>
      </c>
      <c r="D2089" s="10" t="str" cm="1">
        <f t="array" aca="1" ref="D2089" ca="1">IFERROR(INDIRECT("'Application For TE&amp;GOTS'!L"&amp;'Application For TE&amp;GOTS'!S2130),"")</f>
        <v/>
      </c>
      <c r="E2089" s="10" t="e">
        <f ca="1">'Application For TE&amp;GOTS'!AF2130</f>
        <v>#VALUE!</v>
      </c>
      <c r="F2089" s="10" t="str">
        <f ca="1">IFERROR(LEFT('Application For TE&amp;GOTS'!AH2130,LEN('Application For TE&amp;GOTS'!AH2130)-2),"")</f>
        <v/>
      </c>
      <c r="G2089" s="10" t="e">
        <f ca="1">'Application For TE&amp;GOTS'!AI2130</f>
        <v>#VALUE!</v>
      </c>
      <c r="AF2089" s="10" t="str">
        <f ca="1">IF(MATCH(B2089,B$1:B2089,0)=ROW(B2089),B2089&amp;";","")</f>
        <v/>
      </c>
      <c r="AG2089" s="10" t="str">
        <f>IF(MATCH(C2089,C$1:C2089,0)=ROW(C2089),C2089&amp;";","")</f>
        <v/>
      </c>
      <c r="AH2089" s="10" t="str">
        <f ca="1">IF(MATCH(D2089,D$1:D2089,0)=ROW(D2089),D2089&amp;";","")</f>
        <v/>
      </c>
      <c r="AI2089" s="10" t="e">
        <f ca="1">IF(MATCH(E2089,E$1:E2089,0)=ROW(E2089),E2089&amp;";","")</f>
        <v>#VALUE!</v>
      </c>
    </row>
    <row r="2090" spans="1:35">
      <c r="A2090" s="10">
        <v>2069</v>
      </c>
      <c r="B2090" s="10" t="str">
        <f ca="1">'Application For TE&amp;GOTS'!X2131</f>
        <v/>
      </c>
      <c r="C2090" s="10">
        <f>'Application For TE&amp;GOTS'!$D2131</f>
        <v>0</v>
      </c>
      <c r="D2090" s="10" t="str" cm="1">
        <f t="array" aca="1" ref="D2090" ca="1">IFERROR(INDIRECT("'Application For TE&amp;GOTS'!L"&amp;'Application For TE&amp;GOTS'!S2131),"")</f>
        <v/>
      </c>
      <c r="E2090" s="10" t="e">
        <f ca="1">'Application For TE&amp;GOTS'!AF2131</f>
        <v>#VALUE!</v>
      </c>
      <c r="F2090" s="10" t="str">
        <f ca="1">IFERROR(LEFT('Application For TE&amp;GOTS'!AH2131,LEN('Application For TE&amp;GOTS'!AH2131)-2),"")</f>
        <v/>
      </c>
      <c r="G2090" s="10" t="e">
        <f ca="1">'Application For TE&amp;GOTS'!AI2131</f>
        <v>#VALUE!</v>
      </c>
      <c r="AF2090" s="10" t="str">
        <f ca="1">IF(MATCH(B2090,B$1:B2090,0)=ROW(B2090),B2090&amp;";","")</f>
        <v/>
      </c>
      <c r="AG2090" s="10" t="str">
        <f>IF(MATCH(C2090,C$1:C2090,0)=ROW(C2090),C2090&amp;";","")</f>
        <v/>
      </c>
      <c r="AH2090" s="10" t="str">
        <f ca="1">IF(MATCH(D2090,D$1:D2090,0)=ROW(D2090),D2090&amp;";","")</f>
        <v/>
      </c>
      <c r="AI2090" s="10" t="e">
        <f ca="1">IF(MATCH(E2090,E$1:E2090,0)=ROW(E2090),E2090&amp;";","")</f>
        <v>#VALUE!</v>
      </c>
    </row>
    <row r="2091" spans="1:35">
      <c r="A2091" s="10">
        <v>2070</v>
      </c>
      <c r="B2091" s="10" t="str">
        <f ca="1">'Application For TE&amp;GOTS'!X2132</f>
        <v/>
      </c>
      <c r="C2091" s="10">
        <f>'Application For TE&amp;GOTS'!$D2132</f>
        <v>0</v>
      </c>
      <c r="D2091" s="10" t="str" cm="1">
        <f t="array" aca="1" ref="D2091" ca="1">IFERROR(INDIRECT("'Application For TE&amp;GOTS'!L"&amp;'Application For TE&amp;GOTS'!S2132),"")</f>
        <v/>
      </c>
      <c r="E2091" s="10" t="e">
        <f ca="1">'Application For TE&amp;GOTS'!AF2132</f>
        <v>#VALUE!</v>
      </c>
      <c r="F2091" s="10" t="str">
        <f ca="1">IFERROR(LEFT('Application For TE&amp;GOTS'!AH2132,LEN('Application For TE&amp;GOTS'!AH2132)-2),"")</f>
        <v/>
      </c>
      <c r="G2091" s="10" t="e">
        <f ca="1">'Application For TE&amp;GOTS'!AI2132</f>
        <v>#VALUE!</v>
      </c>
      <c r="AF2091" s="10" t="str">
        <f ca="1">IF(MATCH(B2091,B$1:B2091,0)=ROW(B2091),B2091&amp;";","")</f>
        <v/>
      </c>
      <c r="AG2091" s="10" t="str">
        <f>IF(MATCH(C2091,C$1:C2091,0)=ROW(C2091),C2091&amp;";","")</f>
        <v/>
      </c>
      <c r="AH2091" s="10" t="str">
        <f ca="1">IF(MATCH(D2091,D$1:D2091,0)=ROW(D2091),D2091&amp;";","")</f>
        <v/>
      </c>
      <c r="AI2091" s="10" t="e">
        <f ca="1">IF(MATCH(E2091,E$1:E2091,0)=ROW(E2091),E2091&amp;";","")</f>
        <v>#VALUE!</v>
      </c>
    </row>
    <row r="2092" spans="1:35">
      <c r="A2092" s="10">
        <v>2071</v>
      </c>
      <c r="B2092" s="10" t="str">
        <f ca="1">'Application For TE&amp;GOTS'!X2133</f>
        <v/>
      </c>
      <c r="C2092" s="10">
        <f>'Application For TE&amp;GOTS'!$D2133</f>
        <v>0</v>
      </c>
      <c r="D2092" s="10" t="str" cm="1">
        <f t="array" aca="1" ref="D2092" ca="1">IFERROR(INDIRECT("'Application For TE&amp;GOTS'!L"&amp;'Application For TE&amp;GOTS'!S2133),"")</f>
        <v/>
      </c>
      <c r="E2092" s="10" t="e">
        <f ca="1">'Application For TE&amp;GOTS'!AF2133</f>
        <v>#VALUE!</v>
      </c>
      <c r="F2092" s="10" t="str">
        <f ca="1">IFERROR(LEFT('Application For TE&amp;GOTS'!AH2133,LEN('Application For TE&amp;GOTS'!AH2133)-2),"")</f>
        <v/>
      </c>
      <c r="G2092" s="10" t="e">
        <f ca="1">'Application For TE&amp;GOTS'!AI2133</f>
        <v>#VALUE!</v>
      </c>
      <c r="AF2092" s="10" t="str">
        <f ca="1">IF(MATCH(B2092,B$1:B2092,0)=ROW(B2092),B2092&amp;";","")</f>
        <v/>
      </c>
      <c r="AG2092" s="10" t="str">
        <f>IF(MATCH(C2092,C$1:C2092,0)=ROW(C2092),C2092&amp;";","")</f>
        <v/>
      </c>
      <c r="AH2092" s="10" t="str">
        <f ca="1">IF(MATCH(D2092,D$1:D2092,0)=ROW(D2092),D2092&amp;";","")</f>
        <v/>
      </c>
      <c r="AI2092" s="10" t="e">
        <f ca="1">IF(MATCH(E2092,E$1:E2092,0)=ROW(E2092),E2092&amp;";","")</f>
        <v>#VALUE!</v>
      </c>
    </row>
    <row r="2093" spans="1:35">
      <c r="A2093" s="10">
        <v>2072</v>
      </c>
      <c r="B2093" s="10" t="str">
        <f ca="1">'Application For TE&amp;GOTS'!X2134</f>
        <v/>
      </c>
      <c r="C2093" s="10">
        <f>'Application For TE&amp;GOTS'!$D2134</f>
        <v>0</v>
      </c>
      <c r="D2093" s="10" t="str" cm="1">
        <f t="array" aca="1" ref="D2093" ca="1">IFERROR(INDIRECT("'Application For TE&amp;GOTS'!L"&amp;'Application For TE&amp;GOTS'!S2134),"")</f>
        <v/>
      </c>
      <c r="E2093" s="10" t="e">
        <f ca="1">'Application For TE&amp;GOTS'!AF2134</f>
        <v>#VALUE!</v>
      </c>
      <c r="F2093" s="10" t="str">
        <f ca="1">IFERROR(LEFT('Application For TE&amp;GOTS'!AH2134,LEN('Application For TE&amp;GOTS'!AH2134)-2),"")</f>
        <v/>
      </c>
      <c r="G2093" s="10" t="e">
        <f ca="1">'Application For TE&amp;GOTS'!AI2134</f>
        <v>#VALUE!</v>
      </c>
      <c r="AF2093" s="10" t="str">
        <f ca="1">IF(MATCH(B2093,B$1:B2093,0)=ROW(B2093),B2093&amp;";","")</f>
        <v/>
      </c>
      <c r="AG2093" s="10" t="str">
        <f>IF(MATCH(C2093,C$1:C2093,0)=ROW(C2093),C2093&amp;";","")</f>
        <v/>
      </c>
      <c r="AH2093" s="10" t="str">
        <f ca="1">IF(MATCH(D2093,D$1:D2093,0)=ROW(D2093),D2093&amp;";","")</f>
        <v/>
      </c>
      <c r="AI2093" s="10" t="e">
        <f ca="1">IF(MATCH(E2093,E$1:E2093,0)=ROW(E2093),E2093&amp;";","")</f>
        <v>#VALUE!</v>
      </c>
    </row>
    <row r="2094" spans="1:35">
      <c r="A2094" s="10">
        <v>2073</v>
      </c>
      <c r="B2094" s="10" t="str">
        <f ca="1">'Application For TE&amp;GOTS'!X2135</f>
        <v/>
      </c>
      <c r="C2094" s="10">
        <f>'Application For TE&amp;GOTS'!$D2135</f>
        <v>0</v>
      </c>
      <c r="D2094" s="10" t="str" cm="1">
        <f t="array" aca="1" ref="D2094" ca="1">IFERROR(INDIRECT("'Application For TE&amp;GOTS'!L"&amp;'Application For TE&amp;GOTS'!S2135),"")</f>
        <v/>
      </c>
      <c r="E2094" s="10" t="e">
        <f ca="1">'Application For TE&amp;GOTS'!AF2135</f>
        <v>#VALUE!</v>
      </c>
      <c r="F2094" s="10" t="str">
        <f ca="1">IFERROR(LEFT('Application For TE&amp;GOTS'!AH2135,LEN('Application For TE&amp;GOTS'!AH2135)-2),"")</f>
        <v/>
      </c>
      <c r="G2094" s="10" t="e">
        <f ca="1">'Application For TE&amp;GOTS'!AI2135</f>
        <v>#VALUE!</v>
      </c>
      <c r="AF2094" s="10" t="str">
        <f ca="1">IF(MATCH(B2094,B$1:B2094,0)=ROW(B2094),B2094&amp;";","")</f>
        <v/>
      </c>
      <c r="AG2094" s="10" t="str">
        <f>IF(MATCH(C2094,C$1:C2094,0)=ROW(C2094),C2094&amp;";","")</f>
        <v/>
      </c>
      <c r="AH2094" s="10" t="str">
        <f ca="1">IF(MATCH(D2094,D$1:D2094,0)=ROW(D2094),D2094&amp;";","")</f>
        <v/>
      </c>
      <c r="AI2094" s="10" t="e">
        <f ca="1">IF(MATCH(E2094,E$1:E2094,0)=ROW(E2094),E2094&amp;";","")</f>
        <v>#VALUE!</v>
      </c>
    </row>
    <row r="2095" spans="1:35">
      <c r="A2095" s="10">
        <v>2074</v>
      </c>
      <c r="B2095" s="10" t="str">
        <f ca="1">'Application For TE&amp;GOTS'!X2136</f>
        <v/>
      </c>
      <c r="C2095" s="10">
        <f>'Application For TE&amp;GOTS'!$D2136</f>
        <v>0</v>
      </c>
      <c r="D2095" s="10" t="str" cm="1">
        <f t="array" aca="1" ref="D2095" ca="1">IFERROR(INDIRECT("'Application For TE&amp;GOTS'!L"&amp;'Application For TE&amp;GOTS'!S2136),"")</f>
        <v/>
      </c>
      <c r="E2095" s="10" t="e">
        <f ca="1">'Application For TE&amp;GOTS'!AF2136</f>
        <v>#VALUE!</v>
      </c>
      <c r="F2095" s="10" t="str">
        <f ca="1">IFERROR(LEFT('Application For TE&amp;GOTS'!AH2136,LEN('Application For TE&amp;GOTS'!AH2136)-2),"")</f>
        <v/>
      </c>
      <c r="G2095" s="10" t="e">
        <f ca="1">'Application For TE&amp;GOTS'!AI2136</f>
        <v>#VALUE!</v>
      </c>
      <c r="AF2095" s="10" t="str">
        <f ca="1">IF(MATCH(B2095,B$1:B2095,0)=ROW(B2095),B2095&amp;";","")</f>
        <v/>
      </c>
      <c r="AG2095" s="10" t="str">
        <f>IF(MATCH(C2095,C$1:C2095,0)=ROW(C2095),C2095&amp;";","")</f>
        <v/>
      </c>
      <c r="AH2095" s="10" t="str">
        <f ca="1">IF(MATCH(D2095,D$1:D2095,0)=ROW(D2095),D2095&amp;";","")</f>
        <v/>
      </c>
      <c r="AI2095" s="10" t="e">
        <f ca="1">IF(MATCH(E2095,E$1:E2095,0)=ROW(E2095),E2095&amp;";","")</f>
        <v>#VALUE!</v>
      </c>
    </row>
    <row r="2096" spans="1:35">
      <c r="A2096" s="10">
        <v>2075</v>
      </c>
      <c r="B2096" s="10" t="str">
        <f ca="1">'Application For TE&amp;GOTS'!X2137</f>
        <v/>
      </c>
      <c r="C2096" s="10">
        <f>'Application For TE&amp;GOTS'!$D2137</f>
        <v>0</v>
      </c>
      <c r="D2096" s="10" t="str" cm="1">
        <f t="array" aca="1" ref="D2096" ca="1">IFERROR(INDIRECT("'Application For TE&amp;GOTS'!L"&amp;'Application For TE&amp;GOTS'!S2137),"")</f>
        <v/>
      </c>
      <c r="E2096" s="10" t="e">
        <f ca="1">'Application For TE&amp;GOTS'!AF2137</f>
        <v>#VALUE!</v>
      </c>
      <c r="F2096" s="10" t="str">
        <f ca="1">IFERROR(LEFT('Application For TE&amp;GOTS'!AH2137,LEN('Application For TE&amp;GOTS'!AH2137)-2),"")</f>
        <v/>
      </c>
      <c r="G2096" s="10" t="e">
        <f ca="1">'Application For TE&amp;GOTS'!AI2137</f>
        <v>#VALUE!</v>
      </c>
      <c r="AF2096" s="10" t="str">
        <f ca="1">IF(MATCH(B2096,B$1:B2096,0)=ROW(B2096),B2096&amp;";","")</f>
        <v/>
      </c>
      <c r="AG2096" s="10" t="str">
        <f>IF(MATCH(C2096,C$1:C2096,0)=ROW(C2096),C2096&amp;";","")</f>
        <v/>
      </c>
      <c r="AH2096" s="10" t="str">
        <f ca="1">IF(MATCH(D2096,D$1:D2096,0)=ROW(D2096),D2096&amp;";","")</f>
        <v/>
      </c>
      <c r="AI2096" s="10" t="e">
        <f ca="1">IF(MATCH(E2096,E$1:E2096,0)=ROW(E2096),E2096&amp;";","")</f>
        <v>#VALUE!</v>
      </c>
    </row>
    <row r="2097" spans="1:35">
      <c r="A2097" s="10">
        <v>2076</v>
      </c>
      <c r="B2097" s="10" t="str">
        <f ca="1">'Application For TE&amp;GOTS'!X2138</f>
        <v/>
      </c>
      <c r="C2097" s="10">
        <f>'Application For TE&amp;GOTS'!$D2138</f>
        <v>0</v>
      </c>
      <c r="D2097" s="10" t="str" cm="1">
        <f t="array" aca="1" ref="D2097" ca="1">IFERROR(INDIRECT("'Application For TE&amp;GOTS'!L"&amp;'Application For TE&amp;GOTS'!S2138),"")</f>
        <v/>
      </c>
      <c r="E2097" s="10" t="e">
        <f ca="1">'Application For TE&amp;GOTS'!AF2138</f>
        <v>#VALUE!</v>
      </c>
      <c r="F2097" s="10" t="str">
        <f ca="1">IFERROR(LEFT('Application For TE&amp;GOTS'!AH2138,LEN('Application For TE&amp;GOTS'!AH2138)-2),"")</f>
        <v/>
      </c>
      <c r="G2097" s="10" t="e">
        <f ca="1">'Application For TE&amp;GOTS'!AI2138</f>
        <v>#VALUE!</v>
      </c>
      <c r="AF2097" s="10" t="str">
        <f ca="1">IF(MATCH(B2097,B$1:B2097,0)=ROW(B2097),B2097&amp;";","")</f>
        <v/>
      </c>
      <c r="AG2097" s="10" t="str">
        <f>IF(MATCH(C2097,C$1:C2097,0)=ROW(C2097),C2097&amp;";","")</f>
        <v/>
      </c>
      <c r="AH2097" s="10" t="str">
        <f ca="1">IF(MATCH(D2097,D$1:D2097,0)=ROW(D2097),D2097&amp;";","")</f>
        <v/>
      </c>
      <c r="AI2097" s="10" t="e">
        <f ca="1">IF(MATCH(E2097,E$1:E2097,0)=ROW(E2097),E2097&amp;";","")</f>
        <v>#VALUE!</v>
      </c>
    </row>
    <row r="2098" spans="1:35">
      <c r="A2098" s="10">
        <v>2077</v>
      </c>
      <c r="B2098" s="10" t="str">
        <f ca="1">'Application For TE&amp;GOTS'!X2139</f>
        <v/>
      </c>
      <c r="C2098" s="10">
        <f>'Application For TE&amp;GOTS'!$D2139</f>
        <v>0</v>
      </c>
      <c r="D2098" s="10" t="str" cm="1">
        <f t="array" aca="1" ref="D2098" ca="1">IFERROR(INDIRECT("'Application For TE&amp;GOTS'!L"&amp;'Application For TE&amp;GOTS'!S2139),"")</f>
        <v/>
      </c>
      <c r="E2098" s="10" t="e">
        <f ca="1">'Application For TE&amp;GOTS'!AF2139</f>
        <v>#VALUE!</v>
      </c>
      <c r="F2098" s="10" t="str">
        <f ca="1">IFERROR(LEFT('Application For TE&amp;GOTS'!AH2139,LEN('Application For TE&amp;GOTS'!AH2139)-2),"")</f>
        <v/>
      </c>
      <c r="G2098" s="10" t="e">
        <f ca="1">'Application For TE&amp;GOTS'!AI2139</f>
        <v>#VALUE!</v>
      </c>
      <c r="AF2098" s="10" t="str">
        <f ca="1">IF(MATCH(B2098,B$1:B2098,0)=ROW(B2098),B2098&amp;";","")</f>
        <v/>
      </c>
      <c r="AG2098" s="10" t="str">
        <f>IF(MATCH(C2098,C$1:C2098,0)=ROW(C2098),C2098&amp;";","")</f>
        <v/>
      </c>
      <c r="AH2098" s="10" t="str">
        <f ca="1">IF(MATCH(D2098,D$1:D2098,0)=ROW(D2098),D2098&amp;";","")</f>
        <v/>
      </c>
      <c r="AI2098" s="10" t="e">
        <f ca="1">IF(MATCH(E2098,E$1:E2098,0)=ROW(E2098),E2098&amp;";","")</f>
        <v>#VALUE!</v>
      </c>
    </row>
    <row r="2099" spans="1:35">
      <c r="A2099" s="10">
        <v>2078</v>
      </c>
      <c r="B2099" s="10" t="str">
        <f ca="1">'Application For TE&amp;GOTS'!X2140</f>
        <v/>
      </c>
      <c r="C2099" s="10">
        <f>'Application For TE&amp;GOTS'!$D2140</f>
        <v>0</v>
      </c>
      <c r="D2099" s="10" t="str" cm="1">
        <f t="array" aca="1" ref="D2099" ca="1">IFERROR(INDIRECT("'Application For TE&amp;GOTS'!L"&amp;'Application For TE&amp;GOTS'!S2140),"")</f>
        <v/>
      </c>
      <c r="E2099" s="10" t="e">
        <f ca="1">'Application For TE&amp;GOTS'!AF2140</f>
        <v>#VALUE!</v>
      </c>
      <c r="F2099" s="10" t="str">
        <f ca="1">IFERROR(LEFT('Application For TE&amp;GOTS'!AH2140,LEN('Application For TE&amp;GOTS'!AH2140)-2),"")</f>
        <v/>
      </c>
      <c r="G2099" s="10" t="e">
        <f ca="1">'Application For TE&amp;GOTS'!AI2140</f>
        <v>#VALUE!</v>
      </c>
      <c r="AF2099" s="10" t="str">
        <f ca="1">IF(MATCH(B2099,B$1:B2099,0)=ROW(B2099),B2099&amp;";","")</f>
        <v/>
      </c>
      <c r="AG2099" s="10" t="str">
        <f>IF(MATCH(C2099,C$1:C2099,0)=ROW(C2099),C2099&amp;";","")</f>
        <v/>
      </c>
      <c r="AH2099" s="10" t="str">
        <f ca="1">IF(MATCH(D2099,D$1:D2099,0)=ROW(D2099),D2099&amp;";","")</f>
        <v/>
      </c>
      <c r="AI2099" s="10" t="e">
        <f ca="1">IF(MATCH(E2099,E$1:E2099,0)=ROW(E2099),E2099&amp;";","")</f>
        <v>#VALUE!</v>
      </c>
    </row>
    <row r="2100" spans="1:35">
      <c r="A2100" s="10">
        <v>2079</v>
      </c>
      <c r="B2100" s="10" t="str">
        <f ca="1">'Application For TE&amp;GOTS'!X2141</f>
        <v/>
      </c>
      <c r="C2100" s="10">
        <f>'Application For TE&amp;GOTS'!$D2141</f>
        <v>0</v>
      </c>
      <c r="D2100" s="10" t="str" cm="1">
        <f t="array" aca="1" ref="D2100" ca="1">IFERROR(INDIRECT("'Application For TE&amp;GOTS'!L"&amp;'Application For TE&amp;GOTS'!S2141),"")</f>
        <v/>
      </c>
      <c r="E2100" s="10" t="e">
        <f ca="1">'Application For TE&amp;GOTS'!AF2141</f>
        <v>#VALUE!</v>
      </c>
      <c r="F2100" s="10" t="str">
        <f ca="1">IFERROR(LEFT('Application For TE&amp;GOTS'!AH2141,LEN('Application For TE&amp;GOTS'!AH2141)-2),"")</f>
        <v/>
      </c>
      <c r="G2100" s="10" t="e">
        <f ca="1">'Application For TE&amp;GOTS'!AI2141</f>
        <v>#VALUE!</v>
      </c>
      <c r="AF2100" s="10" t="str">
        <f ca="1">IF(MATCH(B2100,B$1:B2100,0)=ROW(B2100),B2100&amp;";","")</f>
        <v/>
      </c>
      <c r="AG2100" s="10" t="str">
        <f>IF(MATCH(C2100,C$1:C2100,0)=ROW(C2100),C2100&amp;";","")</f>
        <v/>
      </c>
      <c r="AH2100" s="10" t="str">
        <f ca="1">IF(MATCH(D2100,D$1:D2100,0)=ROW(D2100),D2100&amp;";","")</f>
        <v/>
      </c>
      <c r="AI2100" s="10" t="e">
        <f ca="1">IF(MATCH(E2100,E$1:E2100,0)=ROW(E2100),E2100&amp;";","")</f>
        <v>#VALUE!</v>
      </c>
    </row>
    <row r="2101" spans="1:35">
      <c r="A2101" s="10">
        <v>2080</v>
      </c>
      <c r="B2101" s="10" t="str">
        <f ca="1">'Application For TE&amp;GOTS'!X2142</f>
        <v/>
      </c>
      <c r="C2101" s="10">
        <f>'Application For TE&amp;GOTS'!$D2142</f>
        <v>0</v>
      </c>
      <c r="D2101" s="10" t="str" cm="1">
        <f t="array" aca="1" ref="D2101" ca="1">IFERROR(INDIRECT("'Application For TE&amp;GOTS'!L"&amp;'Application For TE&amp;GOTS'!S2142),"")</f>
        <v/>
      </c>
      <c r="E2101" s="10" t="e">
        <f ca="1">'Application For TE&amp;GOTS'!AF2142</f>
        <v>#VALUE!</v>
      </c>
      <c r="F2101" s="10" t="str">
        <f ca="1">IFERROR(LEFT('Application For TE&amp;GOTS'!AH2142,LEN('Application For TE&amp;GOTS'!AH2142)-2),"")</f>
        <v/>
      </c>
      <c r="G2101" s="10" t="e">
        <f ca="1">'Application For TE&amp;GOTS'!AI2142</f>
        <v>#VALUE!</v>
      </c>
      <c r="AF2101" s="10" t="str">
        <f ca="1">IF(MATCH(B2101,B$1:B2101,0)=ROW(B2101),B2101&amp;";","")</f>
        <v/>
      </c>
      <c r="AG2101" s="10" t="str">
        <f>IF(MATCH(C2101,C$1:C2101,0)=ROW(C2101),C2101&amp;";","")</f>
        <v/>
      </c>
      <c r="AH2101" s="10" t="str">
        <f ca="1">IF(MATCH(D2101,D$1:D2101,0)=ROW(D2101),D2101&amp;";","")</f>
        <v/>
      </c>
      <c r="AI2101" s="10" t="e">
        <f ca="1">IF(MATCH(E2101,E$1:E2101,0)=ROW(E2101),E2101&amp;";","")</f>
        <v>#VALUE!</v>
      </c>
    </row>
    <row r="2102" spans="1:35">
      <c r="A2102" s="10">
        <v>2081</v>
      </c>
      <c r="B2102" s="10" t="str">
        <f ca="1">'Application For TE&amp;GOTS'!X2143</f>
        <v/>
      </c>
      <c r="C2102" s="10">
        <f>'Application For TE&amp;GOTS'!$D2143</f>
        <v>0</v>
      </c>
      <c r="D2102" s="10" t="str" cm="1">
        <f t="array" aca="1" ref="D2102" ca="1">IFERROR(INDIRECT("'Application For TE&amp;GOTS'!L"&amp;'Application For TE&amp;GOTS'!S2143),"")</f>
        <v/>
      </c>
      <c r="E2102" s="10" t="e">
        <f ca="1">'Application For TE&amp;GOTS'!AF2143</f>
        <v>#VALUE!</v>
      </c>
      <c r="F2102" s="10" t="str">
        <f ca="1">IFERROR(LEFT('Application For TE&amp;GOTS'!AH2143,LEN('Application For TE&amp;GOTS'!AH2143)-2),"")</f>
        <v/>
      </c>
      <c r="G2102" s="10" t="e">
        <f ca="1">'Application For TE&amp;GOTS'!AI2143</f>
        <v>#VALUE!</v>
      </c>
      <c r="AF2102" s="10" t="str">
        <f ca="1">IF(MATCH(B2102,B$1:B2102,0)=ROW(B2102),B2102&amp;";","")</f>
        <v/>
      </c>
      <c r="AG2102" s="10" t="str">
        <f>IF(MATCH(C2102,C$1:C2102,0)=ROW(C2102),C2102&amp;";","")</f>
        <v/>
      </c>
      <c r="AH2102" s="10" t="str">
        <f ca="1">IF(MATCH(D2102,D$1:D2102,0)=ROW(D2102),D2102&amp;";","")</f>
        <v/>
      </c>
      <c r="AI2102" s="10" t="e">
        <f ca="1">IF(MATCH(E2102,E$1:E2102,0)=ROW(E2102),E2102&amp;";","")</f>
        <v>#VALUE!</v>
      </c>
    </row>
    <row r="2103" spans="1:35">
      <c r="A2103" s="10">
        <v>2082</v>
      </c>
      <c r="B2103" s="10" t="str">
        <f ca="1">'Application For TE&amp;GOTS'!X2144</f>
        <v/>
      </c>
      <c r="C2103" s="10">
        <f>'Application For TE&amp;GOTS'!$D2144</f>
        <v>0</v>
      </c>
      <c r="D2103" s="10" t="str" cm="1">
        <f t="array" aca="1" ref="D2103" ca="1">IFERROR(INDIRECT("'Application For TE&amp;GOTS'!L"&amp;'Application For TE&amp;GOTS'!S2144),"")</f>
        <v/>
      </c>
      <c r="E2103" s="10" t="e">
        <f ca="1">'Application For TE&amp;GOTS'!AF2144</f>
        <v>#VALUE!</v>
      </c>
      <c r="F2103" s="10" t="str">
        <f ca="1">IFERROR(LEFT('Application For TE&amp;GOTS'!AH2144,LEN('Application For TE&amp;GOTS'!AH2144)-2),"")</f>
        <v/>
      </c>
      <c r="G2103" s="10" t="e">
        <f ca="1">'Application For TE&amp;GOTS'!AI2144</f>
        <v>#VALUE!</v>
      </c>
      <c r="AF2103" s="10" t="str">
        <f ca="1">IF(MATCH(B2103,B$1:B2103,0)=ROW(B2103),B2103&amp;";","")</f>
        <v/>
      </c>
      <c r="AG2103" s="10" t="str">
        <f>IF(MATCH(C2103,C$1:C2103,0)=ROW(C2103),C2103&amp;";","")</f>
        <v/>
      </c>
      <c r="AH2103" s="10" t="str">
        <f ca="1">IF(MATCH(D2103,D$1:D2103,0)=ROW(D2103),D2103&amp;";","")</f>
        <v/>
      </c>
      <c r="AI2103" s="10" t="e">
        <f ca="1">IF(MATCH(E2103,E$1:E2103,0)=ROW(E2103),E2103&amp;";","")</f>
        <v>#VALUE!</v>
      </c>
    </row>
    <row r="2104" spans="1:35">
      <c r="A2104" s="10">
        <v>2083</v>
      </c>
      <c r="B2104" s="10" t="str">
        <f ca="1">'Application For TE&amp;GOTS'!X2145</f>
        <v/>
      </c>
      <c r="C2104" s="10">
        <f>'Application For TE&amp;GOTS'!$D2145</f>
        <v>0</v>
      </c>
      <c r="D2104" s="10" t="str" cm="1">
        <f t="array" aca="1" ref="D2104" ca="1">IFERROR(INDIRECT("'Application For TE&amp;GOTS'!L"&amp;'Application For TE&amp;GOTS'!S2145),"")</f>
        <v/>
      </c>
      <c r="E2104" s="10" t="e">
        <f ca="1">'Application For TE&amp;GOTS'!AF2145</f>
        <v>#VALUE!</v>
      </c>
      <c r="F2104" s="10" t="str">
        <f ca="1">IFERROR(LEFT('Application For TE&amp;GOTS'!AH2145,LEN('Application For TE&amp;GOTS'!AH2145)-2),"")</f>
        <v/>
      </c>
      <c r="G2104" s="10" t="e">
        <f ca="1">'Application For TE&amp;GOTS'!AI2145</f>
        <v>#VALUE!</v>
      </c>
      <c r="AF2104" s="10" t="str">
        <f ca="1">IF(MATCH(B2104,B$1:B2104,0)=ROW(B2104),B2104&amp;";","")</f>
        <v/>
      </c>
      <c r="AG2104" s="10" t="str">
        <f>IF(MATCH(C2104,C$1:C2104,0)=ROW(C2104),C2104&amp;";","")</f>
        <v/>
      </c>
      <c r="AH2104" s="10" t="str">
        <f ca="1">IF(MATCH(D2104,D$1:D2104,0)=ROW(D2104),D2104&amp;";","")</f>
        <v/>
      </c>
      <c r="AI2104" s="10" t="e">
        <f ca="1">IF(MATCH(E2104,E$1:E2104,0)=ROW(E2104),E2104&amp;";","")</f>
        <v>#VALUE!</v>
      </c>
    </row>
    <row r="2105" spans="1:35">
      <c r="A2105" s="10">
        <v>2084</v>
      </c>
      <c r="B2105" s="10" t="str">
        <f ca="1">'Application For TE&amp;GOTS'!X2146</f>
        <v/>
      </c>
      <c r="C2105" s="10">
        <f>'Application For TE&amp;GOTS'!$D2146</f>
        <v>0</v>
      </c>
      <c r="D2105" s="10" t="str" cm="1">
        <f t="array" aca="1" ref="D2105" ca="1">IFERROR(INDIRECT("'Application For TE&amp;GOTS'!L"&amp;'Application For TE&amp;GOTS'!S2146),"")</f>
        <v/>
      </c>
      <c r="E2105" s="10" t="e">
        <f ca="1">'Application For TE&amp;GOTS'!AF2146</f>
        <v>#VALUE!</v>
      </c>
      <c r="F2105" s="10" t="str">
        <f ca="1">IFERROR(LEFT('Application For TE&amp;GOTS'!AH2146,LEN('Application For TE&amp;GOTS'!AH2146)-2),"")</f>
        <v/>
      </c>
      <c r="G2105" s="10" t="e">
        <f ca="1">'Application For TE&amp;GOTS'!AI2146</f>
        <v>#VALUE!</v>
      </c>
      <c r="AF2105" s="10" t="str">
        <f ca="1">IF(MATCH(B2105,B$1:B2105,0)=ROW(B2105),B2105&amp;";","")</f>
        <v/>
      </c>
      <c r="AG2105" s="10" t="str">
        <f>IF(MATCH(C2105,C$1:C2105,0)=ROW(C2105),C2105&amp;";","")</f>
        <v/>
      </c>
      <c r="AH2105" s="10" t="str">
        <f ca="1">IF(MATCH(D2105,D$1:D2105,0)=ROW(D2105),D2105&amp;";","")</f>
        <v/>
      </c>
      <c r="AI2105" s="10" t="e">
        <f ca="1">IF(MATCH(E2105,E$1:E2105,0)=ROW(E2105),E2105&amp;";","")</f>
        <v>#VALUE!</v>
      </c>
    </row>
    <row r="2106" spans="1:35">
      <c r="A2106" s="10">
        <v>2085</v>
      </c>
      <c r="B2106" s="10" t="str">
        <f ca="1">'Application For TE&amp;GOTS'!X2147</f>
        <v/>
      </c>
      <c r="C2106" s="10">
        <f>'Application For TE&amp;GOTS'!$D2147</f>
        <v>0</v>
      </c>
      <c r="D2106" s="10" t="str" cm="1">
        <f t="array" aca="1" ref="D2106" ca="1">IFERROR(INDIRECT("'Application For TE&amp;GOTS'!L"&amp;'Application For TE&amp;GOTS'!S2147),"")</f>
        <v/>
      </c>
      <c r="E2106" s="10" t="e">
        <f ca="1">'Application For TE&amp;GOTS'!AF2147</f>
        <v>#VALUE!</v>
      </c>
      <c r="F2106" s="10" t="str">
        <f ca="1">IFERROR(LEFT('Application For TE&amp;GOTS'!AH2147,LEN('Application For TE&amp;GOTS'!AH2147)-2),"")</f>
        <v/>
      </c>
      <c r="G2106" s="10" t="e">
        <f ca="1">'Application For TE&amp;GOTS'!AI2147</f>
        <v>#VALUE!</v>
      </c>
      <c r="AF2106" s="10" t="str">
        <f ca="1">IF(MATCH(B2106,B$1:B2106,0)=ROW(B2106),B2106&amp;";","")</f>
        <v/>
      </c>
      <c r="AG2106" s="10" t="str">
        <f>IF(MATCH(C2106,C$1:C2106,0)=ROW(C2106),C2106&amp;";","")</f>
        <v/>
      </c>
      <c r="AH2106" s="10" t="str">
        <f ca="1">IF(MATCH(D2106,D$1:D2106,0)=ROW(D2106),D2106&amp;";","")</f>
        <v/>
      </c>
      <c r="AI2106" s="10" t="e">
        <f ca="1">IF(MATCH(E2106,E$1:E2106,0)=ROW(E2106),E2106&amp;";","")</f>
        <v>#VALUE!</v>
      </c>
    </row>
    <row r="2107" spans="1:35">
      <c r="A2107" s="10">
        <v>2086</v>
      </c>
      <c r="B2107" s="10" t="str">
        <f ca="1">'Application For TE&amp;GOTS'!X2148</f>
        <v/>
      </c>
      <c r="C2107" s="10">
        <f>'Application For TE&amp;GOTS'!$D2148</f>
        <v>0</v>
      </c>
      <c r="D2107" s="10" t="str" cm="1">
        <f t="array" aca="1" ref="D2107" ca="1">IFERROR(INDIRECT("'Application For TE&amp;GOTS'!L"&amp;'Application For TE&amp;GOTS'!S2148),"")</f>
        <v/>
      </c>
      <c r="E2107" s="10" t="e">
        <f ca="1">'Application For TE&amp;GOTS'!AF2148</f>
        <v>#VALUE!</v>
      </c>
      <c r="F2107" s="10" t="str">
        <f ca="1">IFERROR(LEFT('Application For TE&amp;GOTS'!AH2148,LEN('Application For TE&amp;GOTS'!AH2148)-2),"")</f>
        <v/>
      </c>
      <c r="G2107" s="10" t="e">
        <f ca="1">'Application For TE&amp;GOTS'!AI2148</f>
        <v>#VALUE!</v>
      </c>
      <c r="AF2107" s="10" t="str">
        <f ca="1">IF(MATCH(B2107,B$1:B2107,0)=ROW(B2107),B2107&amp;";","")</f>
        <v/>
      </c>
      <c r="AG2107" s="10" t="str">
        <f>IF(MATCH(C2107,C$1:C2107,0)=ROW(C2107),C2107&amp;";","")</f>
        <v/>
      </c>
      <c r="AH2107" s="10" t="str">
        <f ca="1">IF(MATCH(D2107,D$1:D2107,0)=ROW(D2107),D2107&amp;";","")</f>
        <v/>
      </c>
      <c r="AI2107" s="10" t="e">
        <f ca="1">IF(MATCH(E2107,E$1:E2107,0)=ROW(E2107),E2107&amp;";","")</f>
        <v>#VALUE!</v>
      </c>
    </row>
    <row r="2108" spans="1:35">
      <c r="A2108" s="10">
        <v>2087</v>
      </c>
      <c r="B2108" s="10" t="str">
        <f ca="1">'Application For TE&amp;GOTS'!X2149</f>
        <v/>
      </c>
      <c r="C2108" s="10">
        <f>'Application For TE&amp;GOTS'!$D2149</f>
        <v>0</v>
      </c>
      <c r="D2108" s="10" t="str" cm="1">
        <f t="array" aca="1" ref="D2108" ca="1">IFERROR(INDIRECT("'Application For TE&amp;GOTS'!L"&amp;'Application For TE&amp;GOTS'!S2149),"")</f>
        <v/>
      </c>
      <c r="E2108" s="10" t="e">
        <f ca="1">'Application For TE&amp;GOTS'!AF2149</f>
        <v>#VALUE!</v>
      </c>
      <c r="F2108" s="10" t="str">
        <f ca="1">IFERROR(LEFT('Application For TE&amp;GOTS'!AH2149,LEN('Application For TE&amp;GOTS'!AH2149)-2),"")</f>
        <v/>
      </c>
      <c r="G2108" s="10" t="e">
        <f ca="1">'Application For TE&amp;GOTS'!AI2149</f>
        <v>#VALUE!</v>
      </c>
      <c r="AF2108" s="10" t="str">
        <f ca="1">IF(MATCH(B2108,B$1:B2108,0)=ROW(B2108),B2108&amp;";","")</f>
        <v/>
      </c>
      <c r="AG2108" s="10" t="str">
        <f>IF(MATCH(C2108,C$1:C2108,0)=ROW(C2108),C2108&amp;";","")</f>
        <v/>
      </c>
      <c r="AH2108" s="10" t="str">
        <f ca="1">IF(MATCH(D2108,D$1:D2108,0)=ROW(D2108),D2108&amp;";","")</f>
        <v/>
      </c>
      <c r="AI2108" s="10" t="e">
        <f ca="1">IF(MATCH(E2108,E$1:E2108,0)=ROW(E2108),E2108&amp;";","")</f>
        <v>#VALUE!</v>
      </c>
    </row>
    <row r="2109" spans="1:35">
      <c r="A2109" s="10">
        <v>2088</v>
      </c>
      <c r="B2109" s="10" t="str">
        <f ca="1">'Application For TE&amp;GOTS'!X2150</f>
        <v/>
      </c>
      <c r="C2109" s="10">
        <f>'Application For TE&amp;GOTS'!$D2150</f>
        <v>0</v>
      </c>
      <c r="D2109" s="10" t="str" cm="1">
        <f t="array" aca="1" ref="D2109" ca="1">IFERROR(INDIRECT("'Application For TE&amp;GOTS'!L"&amp;'Application For TE&amp;GOTS'!S2150),"")</f>
        <v/>
      </c>
      <c r="E2109" s="10" t="e">
        <f ca="1">'Application For TE&amp;GOTS'!AF2150</f>
        <v>#VALUE!</v>
      </c>
      <c r="F2109" s="10" t="str">
        <f ca="1">IFERROR(LEFT('Application For TE&amp;GOTS'!AH2150,LEN('Application For TE&amp;GOTS'!AH2150)-2),"")</f>
        <v/>
      </c>
      <c r="G2109" s="10" t="e">
        <f ca="1">'Application For TE&amp;GOTS'!AI2150</f>
        <v>#VALUE!</v>
      </c>
      <c r="AF2109" s="10" t="str">
        <f ca="1">IF(MATCH(B2109,B$1:B2109,0)=ROW(B2109),B2109&amp;";","")</f>
        <v/>
      </c>
      <c r="AG2109" s="10" t="str">
        <f>IF(MATCH(C2109,C$1:C2109,0)=ROW(C2109),C2109&amp;";","")</f>
        <v/>
      </c>
      <c r="AH2109" s="10" t="str">
        <f ca="1">IF(MATCH(D2109,D$1:D2109,0)=ROW(D2109),D2109&amp;";","")</f>
        <v/>
      </c>
      <c r="AI2109" s="10" t="e">
        <f ca="1">IF(MATCH(E2109,E$1:E2109,0)=ROW(E2109),E2109&amp;";","")</f>
        <v>#VALUE!</v>
      </c>
    </row>
    <row r="2110" spans="1:35">
      <c r="A2110" s="10">
        <v>2089</v>
      </c>
      <c r="B2110" s="10" t="str">
        <f ca="1">'Application For TE&amp;GOTS'!X2151</f>
        <v/>
      </c>
      <c r="C2110" s="10">
        <f>'Application For TE&amp;GOTS'!$D2151</f>
        <v>0</v>
      </c>
      <c r="D2110" s="10" t="str" cm="1">
        <f t="array" aca="1" ref="D2110" ca="1">IFERROR(INDIRECT("'Application For TE&amp;GOTS'!L"&amp;'Application For TE&amp;GOTS'!S2151),"")</f>
        <v/>
      </c>
      <c r="E2110" s="10" t="e">
        <f ca="1">'Application For TE&amp;GOTS'!AF2151</f>
        <v>#VALUE!</v>
      </c>
      <c r="F2110" s="10" t="str">
        <f ca="1">IFERROR(LEFT('Application For TE&amp;GOTS'!AH2151,LEN('Application For TE&amp;GOTS'!AH2151)-2),"")</f>
        <v/>
      </c>
      <c r="G2110" s="10" t="e">
        <f ca="1">'Application For TE&amp;GOTS'!AI2151</f>
        <v>#VALUE!</v>
      </c>
      <c r="AF2110" s="10" t="str">
        <f ca="1">IF(MATCH(B2110,B$1:B2110,0)=ROW(B2110),B2110&amp;";","")</f>
        <v/>
      </c>
      <c r="AG2110" s="10" t="str">
        <f>IF(MATCH(C2110,C$1:C2110,0)=ROW(C2110),C2110&amp;";","")</f>
        <v/>
      </c>
      <c r="AH2110" s="10" t="str">
        <f ca="1">IF(MATCH(D2110,D$1:D2110,0)=ROW(D2110),D2110&amp;";","")</f>
        <v/>
      </c>
      <c r="AI2110" s="10" t="e">
        <f ca="1">IF(MATCH(E2110,E$1:E2110,0)=ROW(E2110),E2110&amp;";","")</f>
        <v>#VALUE!</v>
      </c>
    </row>
    <row r="2111" spans="1:35">
      <c r="A2111" s="10">
        <v>2090</v>
      </c>
      <c r="B2111" s="10" t="str">
        <f ca="1">'Application For TE&amp;GOTS'!X2152</f>
        <v/>
      </c>
      <c r="C2111" s="10">
        <f>'Application For TE&amp;GOTS'!$D2152</f>
        <v>0</v>
      </c>
      <c r="D2111" s="10" t="str" cm="1">
        <f t="array" aca="1" ref="D2111" ca="1">IFERROR(INDIRECT("'Application For TE&amp;GOTS'!L"&amp;'Application For TE&amp;GOTS'!S2152),"")</f>
        <v/>
      </c>
      <c r="E2111" s="10" t="e">
        <f ca="1">'Application For TE&amp;GOTS'!AF2152</f>
        <v>#VALUE!</v>
      </c>
      <c r="F2111" s="10" t="str">
        <f ca="1">IFERROR(LEFT('Application For TE&amp;GOTS'!AH2152,LEN('Application For TE&amp;GOTS'!AH2152)-2),"")</f>
        <v/>
      </c>
      <c r="G2111" s="10" t="e">
        <f ca="1">'Application For TE&amp;GOTS'!AI2152</f>
        <v>#VALUE!</v>
      </c>
      <c r="AF2111" s="10" t="str">
        <f ca="1">IF(MATCH(B2111,B$1:B2111,0)=ROW(B2111),B2111&amp;";","")</f>
        <v/>
      </c>
      <c r="AG2111" s="10" t="str">
        <f>IF(MATCH(C2111,C$1:C2111,0)=ROW(C2111),C2111&amp;";","")</f>
        <v/>
      </c>
      <c r="AH2111" s="10" t="str">
        <f ca="1">IF(MATCH(D2111,D$1:D2111,0)=ROW(D2111),D2111&amp;";","")</f>
        <v/>
      </c>
      <c r="AI2111" s="10" t="e">
        <f ca="1">IF(MATCH(E2111,E$1:E2111,0)=ROW(E2111),E2111&amp;";","")</f>
        <v>#VALUE!</v>
      </c>
    </row>
    <row r="2112" spans="1:35">
      <c r="A2112" s="10">
        <v>2091</v>
      </c>
      <c r="B2112" s="10" t="str">
        <f ca="1">'Application For TE&amp;GOTS'!X2153</f>
        <v/>
      </c>
      <c r="C2112" s="10">
        <f>'Application For TE&amp;GOTS'!$D2153</f>
        <v>0</v>
      </c>
      <c r="D2112" s="10" t="str" cm="1">
        <f t="array" aca="1" ref="D2112" ca="1">IFERROR(INDIRECT("'Application For TE&amp;GOTS'!L"&amp;'Application For TE&amp;GOTS'!S2153),"")</f>
        <v/>
      </c>
      <c r="E2112" s="10" t="e">
        <f ca="1">'Application For TE&amp;GOTS'!AF2153</f>
        <v>#VALUE!</v>
      </c>
      <c r="F2112" s="10" t="str">
        <f ca="1">IFERROR(LEFT('Application For TE&amp;GOTS'!AH2153,LEN('Application For TE&amp;GOTS'!AH2153)-2),"")</f>
        <v/>
      </c>
      <c r="G2112" s="10" t="e">
        <f ca="1">'Application For TE&amp;GOTS'!AI2153</f>
        <v>#VALUE!</v>
      </c>
      <c r="AF2112" s="10" t="str">
        <f ca="1">IF(MATCH(B2112,B$1:B2112,0)=ROW(B2112),B2112&amp;";","")</f>
        <v/>
      </c>
      <c r="AG2112" s="10" t="str">
        <f>IF(MATCH(C2112,C$1:C2112,0)=ROW(C2112),C2112&amp;";","")</f>
        <v/>
      </c>
      <c r="AH2112" s="10" t="str">
        <f ca="1">IF(MATCH(D2112,D$1:D2112,0)=ROW(D2112),D2112&amp;";","")</f>
        <v/>
      </c>
      <c r="AI2112" s="10" t="e">
        <f ca="1">IF(MATCH(E2112,E$1:E2112,0)=ROW(E2112),E2112&amp;";","")</f>
        <v>#VALUE!</v>
      </c>
    </row>
    <row r="2113" spans="1:35">
      <c r="A2113" s="10">
        <v>2092</v>
      </c>
      <c r="B2113" s="10" t="str">
        <f ca="1">'Application For TE&amp;GOTS'!X2154</f>
        <v/>
      </c>
      <c r="C2113" s="10">
        <f>'Application For TE&amp;GOTS'!$D2154</f>
        <v>0</v>
      </c>
      <c r="D2113" s="10" t="str" cm="1">
        <f t="array" aca="1" ref="D2113" ca="1">IFERROR(INDIRECT("'Application For TE&amp;GOTS'!L"&amp;'Application For TE&amp;GOTS'!S2154),"")</f>
        <v/>
      </c>
      <c r="E2113" s="10" t="e">
        <f ca="1">'Application For TE&amp;GOTS'!AF2154</f>
        <v>#VALUE!</v>
      </c>
      <c r="F2113" s="10" t="str">
        <f ca="1">IFERROR(LEFT('Application For TE&amp;GOTS'!AH2154,LEN('Application For TE&amp;GOTS'!AH2154)-2),"")</f>
        <v/>
      </c>
      <c r="G2113" s="10" t="e">
        <f ca="1">'Application For TE&amp;GOTS'!AI2154</f>
        <v>#VALUE!</v>
      </c>
      <c r="AF2113" s="10" t="str">
        <f ca="1">IF(MATCH(B2113,B$1:B2113,0)=ROW(B2113),B2113&amp;";","")</f>
        <v/>
      </c>
      <c r="AG2113" s="10" t="str">
        <f>IF(MATCH(C2113,C$1:C2113,0)=ROW(C2113),C2113&amp;";","")</f>
        <v/>
      </c>
      <c r="AH2113" s="10" t="str">
        <f ca="1">IF(MATCH(D2113,D$1:D2113,0)=ROW(D2113),D2113&amp;";","")</f>
        <v/>
      </c>
      <c r="AI2113" s="10" t="e">
        <f ca="1">IF(MATCH(E2113,E$1:E2113,0)=ROW(E2113),E2113&amp;";","")</f>
        <v>#VALUE!</v>
      </c>
    </row>
    <row r="2114" spans="1:35">
      <c r="A2114" s="10">
        <v>2093</v>
      </c>
      <c r="B2114" s="10" t="str">
        <f ca="1">'Application For TE&amp;GOTS'!X2155</f>
        <v/>
      </c>
      <c r="C2114" s="10">
        <f>'Application For TE&amp;GOTS'!$D2155</f>
        <v>0</v>
      </c>
      <c r="D2114" s="10" t="str" cm="1">
        <f t="array" aca="1" ref="D2114" ca="1">IFERROR(INDIRECT("'Application For TE&amp;GOTS'!L"&amp;'Application For TE&amp;GOTS'!S2155),"")</f>
        <v/>
      </c>
      <c r="E2114" s="10" t="e">
        <f ca="1">'Application For TE&amp;GOTS'!AF2155</f>
        <v>#VALUE!</v>
      </c>
      <c r="F2114" s="10" t="str">
        <f ca="1">IFERROR(LEFT('Application For TE&amp;GOTS'!AH2155,LEN('Application For TE&amp;GOTS'!AH2155)-2),"")</f>
        <v/>
      </c>
      <c r="G2114" s="10" t="e">
        <f ca="1">'Application For TE&amp;GOTS'!AI2155</f>
        <v>#VALUE!</v>
      </c>
      <c r="AF2114" s="10" t="str">
        <f ca="1">IF(MATCH(B2114,B$1:B2114,0)=ROW(B2114),B2114&amp;";","")</f>
        <v/>
      </c>
      <c r="AG2114" s="10" t="str">
        <f>IF(MATCH(C2114,C$1:C2114,0)=ROW(C2114),C2114&amp;";","")</f>
        <v/>
      </c>
      <c r="AH2114" s="10" t="str">
        <f ca="1">IF(MATCH(D2114,D$1:D2114,0)=ROW(D2114),D2114&amp;";","")</f>
        <v/>
      </c>
      <c r="AI2114" s="10" t="e">
        <f ca="1">IF(MATCH(E2114,E$1:E2114,0)=ROW(E2114),E2114&amp;";","")</f>
        <v>#VALUE!</v>
      </c>
    </row>
    <row r="2115" spans="1:35">
      <c r="A2115" s="10">
        <v>2094</v>
      </c>
      <c r="B2115" s="10" t="str">
        <f ca="1">'Application For TE&amp;GOTS'!X2156</f>
        <v/>
      </c>
      <c r="C2115" s="10">
        <f>'Application For TE&amp;GOTS'!$D2156</f>
        <v>0</v>
      </c>
      <c r="D2115" s="10" t="str" cm="1">
        <f t="array" aca="1" ref="D2115" ca="1">IFERROR(INDIRECT("'Application For TE&amp;GOTS'!L"&amp;'Application For TE&amp;GOTS'!S2156),"")</f>
        <v/>
      </c>
      <c r="E2115" s="10" t="e">
        <f ca="1">'Application For TE&amp;GOTS'!AF2156</f>
        <v>#VALUE!</v>
      </c>
      <c r="F2115" s="10" t="str">
        <f ca="1">IFERROR(LEFT('Application For TE&amp;GOTS'!AH2156,LEN('Application For TE&amp;GOTS'!AH2156)-2),"")</f>
        <v/>
      </c>
      <c r="G2115" s="10" t="e">
        <f ca="1">'Application For TE&amp;GOTS'!AI2156</f>
        <v>#VALUE!</v>
      </c>
      <c r="AF2115" s="10" t="str">
        <f ca="1">IF(MATCH(B2115,B$1:B2115,0)=ROW(B2115),B2115&amp;";","")</f>
        <v/>
      </c>
      <c r="AG2115" s="10" t="str">
        <f>IF(MATCH(C2115,C$1:C2115,0)=ROW(C2115),C2115&amp;";","")</f>
        <v/>
      </c>
      <c r="AH2115" s="10" t="str">
        <f ca="1">IF(MATCH(D2115,D$1:D2115,0)=ROW(D2115),D2115&amp;";","")</f>
        <v/>
      </c>
      <c r="AI2115" s="10" t="e">
        <f ca="1">IF(MATCH(E2115,E$1:E2115,0)=ROW(E2115),E2115&amp;";","")</f>
        <v>#VALUE!</v>
      </c>
    </row>
    <row r="2116" spans="1:35">
      <c r="A2116" s="10">
        <v>2095</v>
      </c>
      <c r="B2116" s="10" t="str">
        <f ca="1">'Application For TE&amp;GOTS'!X2157</f>
        <v/>
      </c>
      <c r="C2116" s="10">
        <f>'Application For TE&amp;GOTS'!$D2157</f>
        <v>0</v>
      </c>
      <c r="D2116" s="10" t="str" cm="1">
        <f t="array" aca="1" ref="D2116" ca="1">IFERROR(INDIRECT("'Application For TE&amp;GOTS'!L"&amp;'Application For TE&amp;GOTS'!S2157),"")</f>
        <v/>
      </c>
      <c r="E2116" s="10" t="e">
        <f ca="1">'Application For TE&amp;GOTS'!AF2157</f>
        <v>#VALUE!</v>
      </c>
      <c r="F2116" s="10" t="str">
        <f ca="1">IFERROR(LEFT('Application For TE&amp;GOTS'!AH2157,LEN('Application For TE&amp;GOTS'!AH2157)-2),"")</f>
        <v/>
      </c>
      <c r="G2116" s="10" t="e">
        <f ca="1">'Application For TE&amp;GOTS'!AI2157</f>
        <v>#VALUE!</v>
      </c>
      <c r="AF2116" s="10" t="str">
        <f ca="1">IF(MATCH(B2116,B$1:B2116,0)=ROW(B2116),B2116&amp;";","")</f>
        <v/>
      </c>
      <c r="AG2116" s="10" t="str">
        <f>IF(MATCH(C2116,C$1:C2116,0)=ROW(C2116),C2116&amp;";","")</f>
        <v/>
      </c>
      <c r="AH2116" s="10" t="str">
        <f ca="1">IF(MATCH(D2116,D$1:D2116,0)=ROW(D2116),D2116&amp;";","")</f>
        <v/>
      </c>
      <c r="AI2116" s="10" t="e">
        <f ca="1">IF(MATCH(E2116,E$1:E2116,0)=ROW(E2116),E2116&amp;";","")</f>
        <v>#VALUE!</v>
      </c>
    </row>
    <row r="2117" spans="1:35">
      <c r="A2117" s="10">
        <v>2096</v>
      </c>
      <c r="B2117" s="10" t="str">
        <f ca="1">'Application For TE&amp;GOTS'!X2158</f>
        <v/>
      </c>
      <c r="C2117" s="10">
        <f>'Application For TE&amp;GOTS'!$D2158</f>
        <v>0</v>
      </c>
      <c r="D2117" s="10" t="str" cm="1">
        <f t="array" aca="1" ref="D2117" ca="1">IFERROR(INDIRECT("'Application For TE&amp;GOTS'!L"&amp;'Application For TE&amp;GOTS'!S2158),"")</f>
        <v/>
      </c>
      <c r="E2117" s="10" t="e">
        <f ca="1">'Application For TE&amp;GOTS'!AF2158</f>
        <v>#VALUE!</v>
      </c>
      <c r="F2117" s="10" t="str">
        <f ca="1">IFERROR(LEFT('Application For TE&amp;GOTS'!AH2158,LEN('Application For TE&amp;GOTS'!AH2158)-2),"")</f>
        <v/>
      </c>
      <c r="G2117" s="10" t="e">
        <f ca="1">'Application For TE&amp;GOTS'!AI2158</f>
        <v>#VALUE!</v>
      </c>
      <c r="AF2117" s="10" t="str">
        <f ca="1">IF(MATCH(B2117,B$1:B2117,0)=ROW(B2117),B2117&amp;";","")</f>
        <v/>
      </c>
      <c r="AG2117" s="10" t="str">
        <f>IF(MATCH(C2117,C$1:C2117,0)=ROW(C2117),C2117&amp;";","")</f>
        <v/>
      </c>
      <c r="AH2117" s="10" t="str">
        <f ca="1">IF(MATCH(D2117,D$1:D2117,0)=ROW(D2117),D2117&amp;";","")</f>
        <v/>
      </c>
      <c r="AI2117" s="10" t="e">
        <f ca="1">IF(MATCH(E2117,E$1:E2117,0)=ROW(E2117),E2117&amp;";","")</f>
        <v>#VALUE!</v>
      </c>
    </row>
    <row r="2118" spans="1:35">
      <c r="A2118" s="10">
        <v>2097</v>
      </c>
      <c r="B2118" s="10" t="str">
        <f ca="1">'Application For TE&amp;GOTS'!X2159</f>
        <v/>
      </c>
      <c r="C2118" s="10">
        <f>'Application For TE&amp;GOTS'!$D2159</f>
        <v>0</v>
      </c>
      <c r="D2118" s="10" t="str" cm="1">
        <f t="array" aca="1" ref="D2118" ca="1">IFERROR(INDIRECT("'Application For TE&amp;GOTS'!L"&amp;'Application For TE&amp;GOTS'!S2159),"")</f>
        <v/>
      </c>
      <c r="E2118" s="10" t="e">
        <f ca="1">'Application For TE&amp;GOTS'!AF2159</f>
        <v>#VALUE!</v>
      </c>
      <c r="F2118" s="10" t="str">
        <f ca="1">IFERROR(LEFT('Application For TE&amp;GOTS'!AH2159,LEN('Application For TE&amp;GOTS'!AH2159)-2),"")</f>
        <v/>
      </c>
      <c r="G2118" s="10" t="e">
        <f ca="1">'Application For TE&amp;GOTS'!AI2159</f>
        <v>#VALUE!</v>
      </c>
      <c r="AF2118" s="10" t="str">
        <f ca="1">IF(MATCH(B2118,B$1:B2118,0)=ROW(B2118),B2118&amp;";","")</f>
        <v/>
      </c>
      <c r="AG2118" s="10" t="str">
        <f>IF(MATCH(C2118,C$1:C2118,0)=ROW(C2118),C2118&amp;";","")</f>
        <v/>
      </c>
      <c r="AH2118" s="10" t="str">
        <f ca="1">IF(MATCH(D2118,D$1:D2118,0)=ROW(D2118),D2118&amp;";","")</f>
        <v/>
      </c>
      <c r="AI2118" s="10" t="e">
        <f ca="1">IF(MATCH(E2118,E$1:E2118,0)=ROW(E2118),E2118&amp;";","")</f>
        <v>#VALUE!</v>
      </c>
    </row>
    <row r="2119" spans="1:35">
      <c r="A2119" s="10">
        <v>2098</v>
      </c>
      <c r="B2119" s="10" t="str">
        <f ca="1">'Application For TE&amp;GOTS'!X2160</f>
        <v/>
      </c>
      <c r="C2119" s="10">
        <f>'Application For TE&amp;GOTS'!$D2160</f>
        <v>0</v>
      </c>
      <c r="D2119" s="10" t="str" cm="1">
        <f t="array" aca="1" ref="D2119" ca="1">IFERROR(INDIRECT("'Application For TE&amp;GOTS'!L"&amp;'Application For TE&amp;GOTS'!S2160),"")</f>
        <v/>
      </c>
      <c r="E2119" s="10" t="e">
        <f ca="1">'Application For TE&amp;GOTS'!AF2160</f>
        <v>#VALUE!</v>
      </c>
      <c r="F2119" s="10" t="str">
        <f ca="1">IFERROR(LEFT('Application For TE&amp;GOTS'!AH2160,LEN('Application For TE&amp;GOTS'!AH2160)-2),"")</f>
        <v/>
      </c>
      <c r="G2119" s="10" t="e">
        <f ca="1">'Application For TE&amp;GOTS'!AI2160</f>
        <v>#VALUE!</v>
      </c>
      <c r="AF2119" s="10" t="str">
        <f ca="1">IF(MATCH(B2119,B$1:B2119,0)=ROW(B2119),B2119&amp;";","")</f>
        <v/>
      </c>
      <c r="AG2119" s="10" t="str">
        <f>IF(MATCH(C2119,C$1:C2119,0)=ROW(C2119),C2119&amp;";","")</f>
        <v/>
      </c>
      <c r="AH2119" s="10" t="str">
        <f ca="1">IF(MATCH(D2119,D$1:D2119,0)=ROW(D2119),D2119&amp;";","")</f>
        <v/>
      </c>
      <c r="AI2119" s="10" t="e">
        <f ca="1">IF(MATCH(E2119,E$1:E2119,0)=ROW(E2119),E2119&amp;";","")</f>
        <v>#VALUE!</v>
      </c>
    </row>
    <row r="2120" spans="1:35">
      <c r="A2120" s="10">
        <v>2099</v>
      </c>
      <c r="B2120" s="10" t="str">
        <f ca="1">'Application For TE&amp;GOTS'!X2161</f>
        <v/>
      </c>
      <c r="C2120" s="10">
        <f>'Application For TE&amp;GOTS'!$D2161</f>
        <v>0</v>
      </c>
      <c r="D2120" s="10" t="str" cm="1">
        <f t="array" aca="1" ref="D2120" ca="1">IFERROR(INDIRECT("'Application For TE&amp;GOTS'!L"&amp;'Application For TE&amp;GOTS'!S2161),"")</f>
        <v/>
      </c>
      <c r="E2120" s="10" t="e">
        <f ca="1">'Application For TE&amp;GOTS'!AF2161</f>
        <v>#VALUE!</v>
      </c>
      <c r="F2120" s="10" t="str">
        <f ca="1">IFERROR(LEFT('Application For TE&amp;GOTS'!AH2161,LEN('Application For TE&amp;GOTS'!AH2161)-2),"")</f>
        <v/>
      </c>
      <c r="G2120" s="10" t="e">
        <f ca="1">'Application For TE&amp;GOTS'!AI2161</f>
        <v>#VALUE!</v>
      </c>
      <c r="AF2120" s="10" t="str">
        <f ca="1">IF(MATCH(B2120,B$1:B2120,0)=ROW(B2120),B2120&amp;";","")</f>
        <v/>
      </c>
      <c r="AG2120" s="10" t="str">
        <f>IF(MATCH(C2120,C$1:C2120,0)=ROW(C2120),C2120&amp;";","")</f>
        <v/>
      </c>
      <c r="AH2120" s="10" t="str">
        <f ca="1">IF(MATCH(D2120,D$1:D2120,0)=ROW(D2120),D2120&amp;";","")</f>
        <v/>
      </c>
      <c r="AI2120" s="10" t="e">
        <f ca="1">IF(MATCH(E2120,E$1:E2120,0)=ROW(E2120),E2120&amp;";","")</f>
        <v>#VALUE!</v>
      </c>
    </row>
    <row r="2121" spans="1:35">
      <c r="A2121" s="10">
        <v>2100</v>
      </c>
      <c r="B2121" s="10" t="str">
        <f ca="1">'Application For TE&amp;GOTS'!X2162</f>
        <v/>
      </c>
      <c r="C2121" s="10">
        <f>'Application For TE&amp;GOTS'!$D2162</f>
        <v>0</v>
      </c>
      <c r="D2121" s="10" t="str" cm="1">
        <f t="array" aca="1" ref="D2121" ca="1">IFERROR(INDIRECT("'Application For TE&amp;GOTS'!L"&amp;'Application For TE&amp;GOTS'!S2162),"")</f>
        <v/>
      </c>
      <c r="E2121" s="10" t="e">
        <f ca="1">'Application For TE&amp;GOTS'!AF2162</f>
        <v>#VALUE!</v>
      </c>
      <c r="F2121" s="10" t="str">
        <f ca="1">IFERROR(LEFT('Application For TE&amp;GOTS'!AH2162,LEN('Application For TE&amp;GOTS'!AH2162)-2),"")</f>
        <v/>
      </c>
      <c r="G2121" s="10" t="e">
        <f ca="1">'Application For TE&amp;GOTS'!AI2162</f>
        <v>#VALUE!</v>
      </c>
      <c r="AF2121" s="10" t="str">
        <f ca="1">IF(MATCH(B2121,B$1:B2121,0)=ROW(B2121),B2121&amp;";","")</f>
        <v/>
      </c>
      <c r="AG2121" s="10" t="str">
        <f>IF(MATCH(C2121,C$1:C2121,0)=ROW(C2121),C2121&amp;";","")</f>
        <v/>
      </c>
      <c r="AH2121" s="10" t="str">
        <f ca="1">IF(MATCH(D2121,D$1:D2121,0)=ROW(D2121),D2121&amp;";","")</f>
        <v/>
      </c>
      <c r="AI2121" s="10" t="e">
        <f ca="1">IF(MATCH(E2121,E$1:E2121,0)=ROW(E2121),E2121&amp;";","")</f>
        <v>#VALUE!</v>
      </c>
    </row>
    <row r="2122" spans="1:35">
      <c r="A2122" s="10">
        <v>2101</v>
      </c>
      <c r="B2122" s="10" t="str">
        <f ca="1">'Application For TE&amp;GOTS'!X2163</f>
        <v/>
      </c>
      <c r="C2122" s="10">
        <f>'Application For TE&amp;GOTS'!$D2163</f>
        <v>0</v>
      </c>
      <c r="D2122" s="10" t="str" cm="1">
        <f t="array" aca="1" ref="D2122" ca="1">IFERROR(INDIRECT("'Application For TE&amp;GOTS'!L"&amp;'Application For TE&amp;GOTS'!S2163),"")</f>
        <v/>
      </c>
      <c r="E2122" s="10" t="e">
        <f ca="1">'Application For TE&amp;GOTS'!AF2163</f>
        <v>#VALUE!</v>
      </c>
      <c r="F2122" s="10" t="str">
        <f ca="1">IFERROR(LEFT('Application For TE&amp;GOTS'!AH2163,LEN('Application For TE&amp;GOTS'!AH2163)-2),"")</f>
        <v/>
      </c>
      <c r="G2122" s="10" t="e">
        <f ca="1">'Application For TE&amp;GOTS'!AI2163</f>
        <v>#VALUE!</v>
      </c>
      <c r="AF2122" s="10" t="str">
        <f ca="1">IF(MATCH(B2122,B$1:B2122,0)=ROW(B2122),B2122&amp;";","")</f>
        <v/>
      </c>
      <c r="AG2122" s="10" t="str">
        <f>IF(MATCH(C2122,C$1:C2122,0)=ROW(C2122),C2122&amp;";","")</f>
        <v/>
      </c>
      <c r="AH2122" s="10" t="str">
        <f ca="1">IF(MATCH(D2122,D$1:D2122,0)=ROW(D2122),D2122&amp;";","")</f>
        <v/>
      </c>
      <c r="AI2122" s="10" t="e">
        <f ca="1">IF(MATCH(E2122,E$1:E2122,0)=ROW(E2122),E2122&amp;";","")</f>
        <v>#VALUE!</v>
      </c>
    </row>
    <row r="2123" spans="1:35">
      <c r="A2123" s="10">
        <v>2102</v>
      </c>
      <c r="B2123" s="10" t="str">
        <f ca="1">'Application For TE&amp;GOTS'!X2164</f>
        <v/>
      </c>
      <c r="C2123" s="10">
        <f>'Application For TE&amp;GOTS'!$D2164</f>
        <v>0</v>
      </c>
      <c r="D2123" s="10" t="str" cm="1">
        <f t="array" aca="1" ref="D2123" ca="1">IFERROR(INDIRECT("'Application For TE&amp;GOTS'!L"&amp;'Application For TE&amp;GOTS'!S2164),"")</f>
        <v/>
      </c>
      <c r="E2123" s="10" t="e">
        <f ca="1">'Application For TE&amp;GOTS'!AF2164</f>
        <v>#VALUE!</v>
      </c>
      <c r="F2123" s="10" t="str">
        <f ca="1">IFERROR(LEFT('Application For TE&amp;GOTS'!AH2164,LEN('Application For TE&amp;GOTS'!AH2164)-2),"")</f>
        <v/>
      </c>
      <c r="G2123" s="10" t="e">
        <f ca="1">'Application For TE&amp;GOTS'!AI2164</f>
        <v>#VALUE!</v>
      </c>
      <c r="AF2123" s="10" t="str">
        <f ca="1">IF(MATCH(B2123,B$1:B2123,0)=ROW(B2123),B2123&amp;";","")</f>
        <v/>
      </c>
      <c r="AG2123" s="10" t="str">
        <f>IF(MATCH(C2123,C$1:C2123,0)=ROW(C2123),C2123&amp;";","")</f>
        <v/>
      </c>
      <c r="AH2123" s="10" t="str">
        <f ca="1">IF(MATCH(D2123,D$1:D2123,0)=ROW(D2123),D2123&amp;";","")</f>
        <v/>
      </c>
      <c r="AI2123" s="10" t="e">
        <f ca="1">IF(MATCH(E2123,E$1:E2123,0)=ROW(E2123),E2123&amp;";","")</f>
        <v>#VALUE!</v>
      </c>
    </row>
    <row r="2124" spans="1:35">
      <c r="A2124" s="10">
        <v>2103</v>
      </c>
      <c r="B2124" s="10" t="str">
        <f ca="1">'Application For TE&amp;GOTS'!X2165</f>
        <v/>
      </c>
      <c r="C2124" s="10">
        <f>'Application For TE&amp;GOTS'!$D2165</f>
        <v>0</v>
      </c>
      <c r="D2124" s="10" t="str" cm="1">
        <f t="array" aca="1" ref="D2124" ca="1">IFERROR(INDIRECT("'Application For TE&amp;GOTS'!L"&amp;'Application For TE&amp;GOTS'!S2165),"")</f>
        <v/>
      </c>
      <c r="E2124" s="10" t="e">
        <f ca="1">'Application For TE&amp;GOTS'!AF2165</f>
        <v>#VALUE!</v>
      </c>
      <c r="F2124" s="10" t="str">
        <f ca="1">IFERROR(LEFT('Application For TE&amp;GOTS'!AH2165,LEN('Application For TE&amp;GOTS'!AH2165)-2),"")</f>
        <v/>
      </c>
      <c r="G2124" s="10" t="e">
        <f ca="1">'Application For TE&amp;GOTS'!AI2165</f>
        <v>#VALUE!</v>
      </c>
      <c r="AF2124" s="10" t="str">
        <f ca="1">IF(MATCH(B2124,B$1:B2124,0)=ROW(B2124),B2124&amp;";","")</f>
        <v/>
      </c>
      <c r="AG2124" s="10" t="str">
        <f>IF(MATCH(C2124,C$1:C2124,0)=ROW(C2124),C2124&amp;";","")</f>
        <v/>
      </c>
      <c r="AH2124" s="10" t="str">
        <f ca="1">IF(MATCH(D2124,D$1:D2124,0)=ROW(D2124),D2124&amp;";","")</f>
        <v/>
      </c>
      <c r="AI2124" s="10" t="e">
        <f ca="1">IF(MATCH(E2124,E$1:E2124,0)=ROW(E2124),E2124&amp;";","")</f>
        <v>#VALUE!</v>
      </c>
    </row>
    <row r="2125" spans="1:35">
      <c r="A2125" s="10">
        <v>2104</v>
      </c>
      <c r="B2125" s="10" t="str">
        <f ca="1">'Application For TE&amp;GOTS'!X2166</f>
        <v/>
      </c>
      <c r="C2125" s="10">
        <f>'Application For TE&amp;GOTS'!$D2166</f>
        <v>0</v>
      </c>
      <c r="D2125" s="10" t="str" cm="1">
        <f t="array" aca="1" ref="D2125" ca="1">IFERROR(INDIRECT("'Application For TE&amp;GOTS'!L"&amp;'Application For TE&amp;GOTS'!S2166),"")</f>
        <v/>
      </c>
      <c r="E2125" s="10" t="e">
        <f ca="1">'Application For TE&amp;GOTS'!AF2166</f>
        <v>#VALUE!</v>
      </c>
      <c r="F2125" s="10" t="str">
        <f ca="1">IFERROR(LEFT('Application For TE&amp;GOTS'!AH2166,LEN('Application For TE&amp;GOTS'!AH2166)-2),"")</f>
        <v/>
      </c>
      <c r="G2125" s="10" t="e">
        <f ca="1">'Application For TE&amp;GOTS'!AI2166</f>
        <v>#VALUE!</v>
      </c>
      <c r="AF2125" s="10" t="str">
        <f ca="1">IF(MATCH(B2125,B$1:B2125,0)=ROW(B2125),B2125&amp;";","")</f>
        <v/>
      </c>
      <c r="AG2125" s="10" t="str">
        <f>IF(MATCH(C2125,C$1:C2125,0)=ROW(C2125),C2125&amp;";","")</f>
        <v/>
      </c>
      <c r="AH2125" s="10" t="str">
        <f ca="1">IF(MATCH(D2125,D$1:D2125,0)=ROW(D2125),D2125&amp;";","")</f>
        <v/>
      </c>
      <c r="AI2125" s="10" t="e">
        <f ca="1">IF(MATCH(E2125,E$1:E2125,0)=ROW(E2125),E2125&amp;";","")</f>
        <v>#VALUE!</v>
      </c>
    </row>
    <row r="2126" spans="1:35">
      <c r="A2126" s="10">
        <v>2105</v>
      </c>
      <c r="B2126" s="10" t="str">
        <f ca="1">'Application For TE&amp;GOTS'!X2167</f>
        <v/>
      </c>
      <c r="C2126" s="10">
        <f>'Application For TE&amp;GOTS'!$D2167</f>
        <v>0</v>
      </c>
      <c r="D2126" s="10" t="str" cm="1">
        <f t="array" aca="1" ref="D2126" ca="1">IFERROR(INDIRECT("'Application For TE&amp;GOTS'!L"&amp;'Application For TE&amp;GOTS'!S2167),"")</f>
        <v/>
      </c>
      <c r="E2126" s="10" t="e">
        <f ca="1">'Application For TE&amp;GOTS'!AF2167</f>
        <v>#VALUE!</v>
      </c>
      <c r="F2126" s="10" t="str">
        <f ca="1">IFERROR(LEFT('Application For TE&amp;GOTS'!AH2167,LEN('Application For TE&amp;GOTS'!AH2167)-2),"")</f>
        <v/>
      </c>
      <c r="G2126" s="10" t="e">
        <f ca="1">'Application For TE&amp;GOTS'!AI2167</f>
        <v>#VALUE!</v>
      </c>
      <c r="AF2126" s="10" t="str">
        <f ca="1">IF(MATCH(B2126,B$1:B2126,0)=ROW(B2126),B2126&amp;";","")</f>
        <v/>
      </c>
      <c r="AG2126" s="10" t="str">
        <f>IF(MATCH(C2126,C$1:C2126,0)=ROW(C2126),C2126&amp;";","")</f>
        <v/>
      </c>
      <c r="AH2126" s="10" t="str">
        <f ca="1">IF(MATCH(D2126,D$1:D2126,0)=ROW(D2126),D2126&amp;";","")</f>
        <v/>
      </c>
      <c r="AI2126" s="10" t="e">
        <f ca="1">IF(MATCH(E2126,E$1:E2126,0)=ROW(E2126),E2126&amp;";","")</f>
        <v>#VALUE!</v>
      </c>
    </row>
    <row r="2127" spans="1:35">
      <c r="A2127" s="10">
        <v>2106</v>
      </c>
      <c r="B2127" s="10" t="str">
        <f ca="1">'Application For TE&amp;GOTS'!X2168</f>
        <v/>
      </c>
      <c r="C2127" s="10">
        <f>'Application For TE&amp;GOTS'!$D2168</f>
        <v>0</v>
      </c>
      <c r="D2127" s="10" t="str" cm="1">
        <f t="array" aca="1" ref="D2127" ca="1">IFERROR(INDIRECT("'Application For TE&amp;GOTS'!L"&amp;'Application For TE&amp;GOTS'!S2168),"")</f>
        <v/>
      </c>
      <c r="E2127" s="10" t="e">
        <f ca="1">'Application For TE&amp;GOTS'!AF2168</f>
        <v>#VALUE!</v>
      </c>
      <c r="F2127" s="10" t="str">
        <f ca="1">IFERROR(LEFT('Application For TE&amp;GOTS'!AH2168,LEN('Application For TE&amp;GOTS'!AH2168)-2),"")</f>
        <v/>
      </c>
      <c r="G2127" s="10" t="e">
        <f ca="1">'Application For TE&amp;GOTS'!AI2168</f>
        <v>#VALUE!</v>
      </c>
      <c r="AF2127" s="10" t="str">
        <f ca="1">IF(MATCH(B2127,B$1:B2127,0)=ROW(B2127),B2127&amp;";","")</f>
        <v/>
      </c>
      <c r="AG2127" s="10" t="str">
        <f>IF(MATCH(C2127,C$1:C2127,0)=ROW(C2127),C2127&amp;";","")</f>
        <v/>
      </c>
      <c r="AH2127" s="10" t="str">
        <f ca="1">IF(MATCH(D2127,D$1:D2127,0)=ROW(D2127),D2127&amp;";","")</f>
        <v/>
      </c>
      <c r="AI2127" s="10" t="e">
        <f ca="1">IF(MATCH(E2127,E$1:E2127,0)=ROW(E2127),E2127&amp;";","")</f>
        <v>#VALUE!</v>
      </c>
    </row>
    <row r="2128" spans="1:35">
      <c r="A2128" s="10">
        <v>2107</v>
      </c>
      <c r="B2128" s="10" t="str">
        <f ca="1">'Application For TE&amp;GOTS'!X2169</f>
        <v/>
      </c>
      <c r="C2128" s="10">
        <f>'Application For TE&amp;GOTS'!$D2169</f>
        <v>0</v>
      </c>
      <c r="D2128" s="10" t="str" cm="1">
        <f t="array" aca="1" ref="D2128" ca="1">IFERROR(INDIRECT("'Application For TE&amp;GOTS'!L"&amp;'Application For TE&amp;GOTS'!S2169),"")</f>
        <v/>
      </c>
      <c r="E2128" s="10" t="e">
        <f ca="1">'Application For TE&amp;GOTS'!AF2169</f>
        <v>#VALUE!</v>
      </c>
      <c r="F2128" s="10" t="str">
        <f ca="1">IFERROR(LEFT('Application For TE&amp;GOTS'!AH2169,LEN('Application For TE&amp;GOTS'!AH2169)-2),"")</f>
        <v/>
      </c>
      <c r="G2128" s="10" t="e">
        <f ca="1">'Application For TE&amp;GOTS'!AI2169</f>
        <v>#VALUE!</v>
      </c>
      <c r="AF2128" s="10" t="str">
        <f ca="1">IF(MATCH(B2128,B$1:B2128,0)=ROW(B2128),B2128&amp;";","")</f>
        <v/>
      </c>
      <c r="AG2128" s="10" t="str">
        <f>IF(MATCH(C2128,C$1:C2128,0)=ROW(C2128),C2128&amp;";","")</f>
        <v/>
      </c>
      <c r="AH2128" s="10" t="str">
        <f ca="1">IF(MATCH(D2128,D$1:D2128,0)=ROW(D2128),D2128&amp;";","")</f>
        <v/>
      </c>
      <c r="AI2128" s="10" t="e">
        <f ca="1">IF(MATCH(E2128,E$1:E2128,0)=ROW(E2128),E2128&amp;";","")</f>
        <v>#VALUE!</v>
      </c>
    </row>
    <row r="2129" spans="1:35">
      <c r="A2129" s="10">
        <v>2108</v>
      </c>
      <c r="B2129" s="10" t="str">
        <f ca="1">'Application For TE&amp;GOTS'!X2170</f>
        <v/>
      </c>
      <c r="C2129" s="10">
        <f>'Application For TE&amp;GOTS'!$D2170</f>
        <v>0</v>
      </c>
      <c r="D2129" s="10" t="str" cm="1">
        <f t="array" aca="1" ref="D2129" ca="1">IFERROR(INDIRECT("'Application For TE&amp;GOTS'!L"&amp;'Application For TE&amp;GOTS'!S2170),"")</f>
        <v/>
      </c>
      <c r="E2129" s="10" t="e">
        <f ca="1">'Application For TE&amp;GOTS'!AF2170</f>
        <v>#VALUE!</v>
      </c>
      <c r="F2129" s="10" t="str">
        <f ca="1">IFERROR(LEFT('Application For TE&amp;GOTS'!AH2170,LEN('Application For TE&amp;GOTS'!AH2170)-2),"")</f>
        <v/>
      </c>
      <c r="G2129" s="10" t="e">
        <f ca="1">'Application For TE&amp;GOTS'!AI2170</f>
        <v>#VALUE!</v>
      </c>
      <c r="AF2129" s="10" t="str">
        <f ca="1">IF(MATCH(B2129,B$1:B2129,0)=ROW(B2129),B2129&amp;";","")</f>
        <v/>
      </c>
      <c r="AG2129" s="10" t="str">
        <f>IF(MATCH(C2129,C$1:C2129,0)=ROW(C2129),C2129&amp;";","")</f>
        <v/>
      </c>
      <c r="AH2129" s="10" t="str">
        <f ca="1">IF(MATCH(D2129,D$1:D2129,0)=ROW(D2129),D2129&amp;";","")</f>
        <v/>
      </c>
      <c r="AI2129" s="10" t="e">
        <f ca="1">IF(MATCH(E2129,E$1:E2129,0)=ROW(E2129),E2129&amp;";","")</f>
        <v>#VALUE!</v>
      </c>
    </row>
    <row r="2130" spans="1:35">
      <c r="A2130" s="10">
        <v>2109</v>
      </c>
      <c r="B2130" s="10" t="str">
        <f ca="1">'Application For TE&amp;GOTS'!X2171</f>
        <v/>
      </c>
      <c r="C2130" s="10">
        <f>'Application For TE&amp;GOTS'!$D2171</f>
        <v>0</v>
      </c>
      <c r="D2130" s="10" t="str" cm="1">
        <f t="array" aca="1" ref="D2130" ca="1">IFERROR(INDIRECT("'Application For TE&amp;GOTS'!L"&amp;'Application For TE&amp;GOTS'!S2171),"")</f>
        <v/>
      </c>
      <c r="E2130" s="10" t="e">
        <f ca="1">'Application For TE&amp;GOTS'!AF2171</f>
        <v>#VALUE!</v>
      </c>
      <c r="F2130" s="10" t="str">
        <f ca="1">IFERROR(LEFT('Application For TE&amp;GOTS'!AH2171,LEN('Application For TE&amp;GOTS'!AH2171)-2),"")</f>
        <v/>
      </c>
      <c r="G2130" s="10" t="e">
        <f ca="1">'Application For TE&amp;GOTS'!AI2171</f>
        <v>#VALUE!</v>
      </c>
      <c r="AF2130" s="10" t="str">
        <f ca="1">IF(MATCH(B2130,B$1:B2130,0)=ROW(B2130),B2130&amp;";","")</f>
        <v/>
      </c>
      <c r="AG2130" s="10" t="str">
        <f>IF(MATCH(C2130,C$1:C2130,0)=ROW(C2130),C2130&amp;";","")</f>
        <v/>
      </c>
      <c r="AH2130" s="10" t="str">
        <f ca="1">IF(MATCH(D2130,D$1:D2130,0)=ROW(D2130),D2130&amp;";","")</f>
        <v/>
      </c>
      <c r="AI2130" s="10" t="e">
        <f ca="1">IF(MATCH(E2130,E$1:E2130,0)=ROW(E2130),E2130&amp;";","")</f>
        <v>#VALUE!</v>
      </c>
    </row>
    <row r="2131" spans="1:35">
      <c r="A2131" s="10">
        <v>2110</v>
      </c>
      <c r="B2131" s="10" t="str">
        <f ca="1">'Application For TE&amp;GOTS'!X2172</f>
        <v/>
      </c>
      <c r="C2131" s="10">
        <f>'Application For TE&amp;GOTS'!$D2172</f>
        <v>0</v>
      </c>
      <c r="D2131" s="10" t="str" cm="1">
        <f t="array" aca="1" ref="D2131" ca="1">IFERROR(INDIRECT("'Application For TE&amp;GOTS'!L"&amp;'Application For TE&amp;GOTS'!S2172),"")</f>
        <v/>
      </c>
      <c r="E2131" s="10" t="e">
        <f ca="1">'Application For TE&amp;GOTS'!AF2172</f>
        <v>#VALUE!</v>
      </c>
      <c r="F2131" s="10" t="str">
        <f ca="1">IFERROR(LEFT('Application For TE&amp;GOTS'!AH2172,LEN('Application For TE&amp;GOTS'!AH2172)-2),"")</f>
        <v/>
      </c>
      <c r="G2131" s="10" t="e">
        <f ca="1">'Application For TE&amp;GOTS'!AI2172</f>
        <v>#VALUE!</v>
      </c>
      <c r="AF2131" s="10" t="str">
        <f ca="1">IF(MATCH(B2131,B$1:B2131,0)=ROW(B2131),B2131&amp;";","")</f>
        <v/>
      </c>
      <c r="AG2131" s="10" t="str">
        <f>IF(MATCH(C2131,C$1:C2131,0)=ROW(C2131),C2131&amp;";","")</f>
        <v/>
      </c>
      <c r="AH2131" s="10" t="str">
        <f ca="1">IF(MATCH(D2131,D$1:D2131,0)=ROW(D2131),D2131&amp;";","")</f>
        <v/>
      </c>
      <c r="AI2131" s="10" t="e">
        <f ca="1">IF(MATCH(E2131,E$1:E2131,0)=ROW(E2131),E2131&amp;";","")</f>
        <v>#VALUE!</v>
      </c>
    </row>
    <row r="2132" spans="1:35">
      <c r="A2132" s="10">
        <v>2111</v>
      </c>
      <c r="B2132" s="10" t="str">
        <f ca="1">'Application For TE&amp;GOTS'!X2173</f>
        <v/>
      </c>
      <c r="C2132" s="10">
        <f>'Application For TE&amp;GOTS'!$D2173</f>
        <v>0</v>
      </c>
      <c r="D2132" s="10" t="str" cm="1">
        <f t="array" aca="1" ref="D2132" ca="1">IFERROR(INDIRECT("'Application For TE&amp;GOTS'!L"&amp;'Application For TE&amp;GOTS'!S2173),"")</f>
        <v/>
      </c>
      <c r="E2132" s="10" t="e">
        <f ca="1">'Application For TE&amp;GOTS'!AF2173</f>
        <v>#VALUE!</v>
      </c>
      <c r="F2132" s="10" t="str">
        <f ca="1">IFERROR(LEFT('Application For TE&amp;GOTS'!AH2173,LEN('Application For TE&amp;GOTS'!AH2173)-2),"")</f>
        <v/>
      </c>
      <c r="G2132" s="10" t="e">
        <f ca="1">'Application For TE&amp;GOTS'!AI2173</f>
        <v>#VALUE!</v>
      </c>
      <c r="AF2132" s="10" t="str">
        <f ca="1">IF(MATCH(B2132,B$1:B2132,0)=ROW(B2132),B2132&amp;";","")</f>
        <v/>
      </c>
      <c r="AG2132" s="10" t="str">
        <f>IF(MATCH(C2132,C$1:C2132,0)=ROW(C2132),C2132&amp;";","")</f>
        <v/>
      </c>
      <c r="AH2132" s="10" t="str">
        <f ca="1">IF(MATCH(D2132,D$1:D2132,0)=ROW(D2132),D2132&amp;";","")</f>
        <v/>
      </c>
      <c r="AI2132" s="10" t="e">
        <f ca="1">IF(MATCH(E2132,E$1:E2132,0)=ROW(E2132),E2132&amp;";","")</f>
        <v>#VALUE!</v>
      </c>
    </row>
    <row r="2133" spans="1:35">
      <c r="A2133" s="10">
        <v>2112</v>
      </c>
      <c r="B2133" s="10" t="str">
        <f ca="1">'Application For TE&amp;GOTS'!X2174</f>
        <v/>
      </c>
      <c r="C2133" s="10">
        <f>'Application For TE&amp;GOTS'!$D2174</f>
        <v>0</v>
      </c>
      <c r="D2133" s="10" t="str" cm="1">
        <f t="array" aca="1" ref="D2133" ca="1">IFERROR(INDIRECT("'Application For TE&amp;GOTS'!L"&amp;'Application For TE&amp;GOTS'!S2174),"")</f>
        <v/>
      </c>
      <c r="E2133" s="10" t="e">
        <f ca="1">'Application For TE&amp;GOTS'!AF2174</f>
        <v>#VALUE!</v>
      </c>
      <c r="F2133" s="10" t="str">
        <f ca="1">IFERROR(LEFT('Application For TE&amp;GOTS'!AH2174,LEN('Application For TE&amp;GOTS'!AH2174)-2),"")</f>
        <v/>
      </c>
      <c r="G2133" s="10" t="e">
        <f ca="1">'Application For TE&amp;GOTS'!AI2174</f>
        <v>#VALUE!</v>
      </c>
      <c r="AF2133" s="10" t="str">
        <f ca="1">IF(MATCH(B2133,B$1:B2133,0)=ROW(B2133),B2133&amp;";","")</f>
        <v/>
      </c>
      <c r="AG2133" s="10" t="str">
        <f>IF(MATCH(C2133,C$1:C2133,0)=ROW(C2133),C2133&amp;";","")</f>
        <v/>
      </c>
      <c r="AH2133" s="10" t="str">
        <f ca="1">IF(MATCH(D2133,D$1:D2133,0)=ROW(D2133),D2133&amp;";","")</f>
        <v/>
      </c>
      <c r="AI2133" s="10" t="e">
        <f ca="1">IF(MATCH(E2133,E$1:E2133,0)=ROW(E2133),E2133&amp;";","")</f>
        <v>#VALUE!</v>
      </c>
    </row>
    <row r="2134" spans="1:35">
      <c r="A2134" s="10">
        <v>2113</v>
      </c>
      <c r="B2134" s="10" t="str">
        <f ca="1">'Application For TE&amp;GOTS'!X2175</f>
        <v/>
      </c>
      <c r="C2134" s="10">
        <f>'Application For TE&amp;GOTS'!$D2175</f>
        <v>0</v>
      </c>
      <c r="D2134" s="10" t="str" cm="1">
        <f t="array" aca="1" ref="D2134" ca="1">IFERROR(INDIRECT("'Application For TE&amp;GOTS'!L"&amp;'Application For TE&amp;GOTS'!S2175),"")</f>
        <v/>
      </c>
      <c r="E2134" s="10" t="e">
        <f ca="1">'Application For TE&amp;GOTS'!AF2175</f>
        <v>#VALUE!</v>
      </c>
      <c r="F2134" s="10" t="str">
        <f ca="1">IFERROR(LEFT('Application For TE&amp;GOTS'!AH2175,LEN('Application For TE&amp;GOTS'!AH2175)-2),"")</f>
        <v/>
      </c>
      <c r="G2134" s="10" t="e">
        <f ca="1">'Application For TE&amp;GOTS'!AI2175</f>
        <v>#VALUE!</v>
      </c>
      <c r="AF2134" s="10" t="str">
        <f ca="1">IF(MATCH(B2134,B$1:B2134,0)=ROW(B2134),B2134&amp;";","")</f>
        <v/>
      </c>
      <c r="AG2134" s="10" t="str">
        <f>IF(MATCH(C2134,C$1:C2134,0)=ROW(C2134),C2134&amp;";","")</f>
        <v/>
      </c>
      <c r="AH2134" s="10" t="str">
        <f ca="1">IF(MATCH(D2134,D$1:D2134,0)=ROW(D2134),D2134&amp;";","")</f>
        <v/>
      </c>
      <c r="AI2134" s="10" t="e">
        <f ca="1">IF(MATCH(E2134,E$1:E2134,0)=ROW(E2134),E2134&amp;";","")</f>
        <v>#VALUE!</v>
      </c>
    </row>
    <row r="2135" spans="1:35">
      <c r="A2135" s="10">
        <v>2114</v>
      </c>
      <c r="B2135" s="10" t="str">
        <f ca="1">'Application For TE&amp;GOTS'!X2176</f>
        <v/>
      </c>
      <c r="C2135" s="10">
        <f>'Application For TE&amp;GOTS'!$D2176</f>
        <v>0</v>
      </c>
      <c r="D2135" s="10" t="str" cm="1">
        <f t="array" aca="1" ref="D2135" ca="1">IFERROR(INDIRECT("'Application For TE&amp;GOTS'!L"&amp;'Application For TE&amp;GOTS'!S2176),"")</f>
        <v/>
      </c>
      <c r="E2135" s="10" t="e">
        <f ca="1">'Application For TE&amp;GOTS'!AF2176</f>
        <v>#VALUE!</v>
      </c>
      <c r="F2135" s="10" t="str">
        <f ca="1">IFERROR(LEFT('Application For TE&amp;GOTS'!AH2176,LEN('Application For TE&amp;GOTS'!AH2176)-2),"")</f>
        <v/>
      </c>
      <c r="G2135" s="10" t="e">
        <f ca="1">'Application For TE&amp;GOTS'!AI2176</f>
        <v>#VALUE!</v>
      </c>
      <c r="AF2135" s="10" t="str">
        <f ca="1">IF(MATCH(B2135,B$1:B2135,0)=ROW(B2135),B2135&amp;";","")</f>
        <v/>
      </c>
      <c r="AG2135" s="10" t="str">
        <f>IF(MATCH(C2135,C$1:C2135,0)=ROW(C2135),C2135&amp;";","")</f>
        <v/>
      </c>
      <c r="AH2135" s="10" t="str">
        <f ca="1">IF(MATCH(D2135,D$1:D2135,0)=ROW(D2135),D2135&amp;";","")</f>
        <v/>
      </c>
      <c r="AI2135" s="10" t="e">
        <f ca="1">IF(MATCH(E2135,E$1:E2135,0)=ROW(E2135),E2135&amp;";","")</f>
        <v>#VALUE!</v>
      </c>
    </row>
    <row r="2136" spans="1:35">
      <c r="A2136" s="10">
        <v>2115</v>
      </c>
      <c r="B2136" s="10" t="str">
        <f ca="1">'Application For TE&amp;GOTS'!X2177</f>
        <v/>
      </c>
      <c r="C2136" s="10">
        <f>'Application For TE&amp;GOTS'!$D2177</f>
        <v>0</v>
      </c>
      <c r="D2136" s="10" t="str" cm="1">
        <f t="array" aca="1" ref="D2136" ca="1">IFERROR(INDIRECT("'Application For TE&amp;GOTS'!L"&amp;'Application For TE&amp;GOTS'!S2177),"")</f>
        <v/>
      </c>
      <c r="E2136" s="10" t="e">
        <f ca="1">'Application For TE&amp;GOTS'!AF2177</f>
        <v>#VALUE!</v>
      </c>
      <c r="F2136" s="10" t="str">
        <f ca="1">IFERROR(LEFT('Application For TE&amp;GOTS'!AH2177,LEN('Application For TE&amp;GOTS'!AH2177)-2),"")</f>
        <v/>
      </c>
      <c r="G2136" s="10" t="e">
        <f ca="1">'Application For TE&amp;GOTS'!AI2177</f>
        <v>#VALUE!</v>
      </c>
      <c r="AF2136" s="10" t="str">
        <f ca="1">IF(MATCH(B2136,B$1:B2136,0)=ROW(B2136),B2136&amp;";","")</f>
        <v/>
      </c>
      <c r="AG2136" s="10" t="str">
        <f>IF(MATCH(C2136,C$1:C2136,0)=ROW(C2136),C2136&amp;";","")</f>
        <v/>
      </c>
      <c r="AH2136" s="10" t="str">
        <f ca="1">IF(MATCH(D2136,D$1:D2136,0)=ROW(D2136),D2136&amp;";","")</f>
        <v/>
      </c>
      <c r="AI2136" s="10" t="e">
        <f ca="1">IF(MATCH(E2136,E$1:E2136,0)=ROW(E2136),E2136&amp;";","")</f>
        <v>#VALUE!</v>
      </c>
    </row>
    <row r="2137" spans="1:35">
      <c r="A2137" s="10">
        <v>2116</v>
      </c>
      <c r="B2137" s="10" t="str">
        <f ca="1">'Application For TE&amp;GOTS'!X2178</f>
        <v/>
      </c>
      <c r="C2137" s="10">
        <f>'Application For TE&amp;GOTS'!$D2178</f>
        <v>0</v>
      </c>
      <c r="D2137" s="10" t="str" cm="1">
        <f t="array" aca="1" ref="D2137" ca="1">IFERROR(INDIRECT("'Application For TE&amp;GOTS'!L"&amp;'Application For TE&amp;GOTS'!S2178),"")</f>
        <v/>
      </c>
      <c r="E2137" s="10" t="e">
        <f ca="1">'Application For TE&amp;GOTS'!AF2178</f>
        <v>#VALUE!</v>
      </c>
      <c r="F2137" s="10" t="str">
        <f ca="1">IFERROR(LEFT('Application For TE&amp;GOTS'!AH2178,LEN('Application For TE&amp;GOTS'!AH2178)-2),"")</f>
        <v/>
      </c>
      <c r="G2137" s="10" t="e">
        <f ca="1">'Application For TE&amp;GOTS'!AI2178</f>
        <v>#VALUE!</v>
      </c>
      <c r="AF2137" s="10" t="str">
        <f ca="1">IF(MATCH(B2137,B$1:B2137,0)=ROW(B2137),B2137&amp;";","")</f>
        <v/>
      </c>
      <c r="AG2137" s="10" t="str">
        <f>IF(MATCH(C2137,C$1:C2137,0)=ROW(C2137),C2137&amp;";","")</f>
        <v/>
      </c>
      <c r="AH2137" s="10" t="str">
        <f ca="1">IF(MATCH(D2137,D$1:D2137,0)=ROW(D2137),D2137&amp;";","")</f>
        <v/>
      </c>
      <c r="AI2137" s="10" t="e">
        <f ca="1">IF(MATCH(E2137,E$1:E2137,0)=ROW(E2137),E2137&amp;";","")</f>
        <v>#VALUE!</v>
      </c>
    </row>
    <row r="2138" spans="1:35">
      <c r="A2138" s="10">
        <v>2117</v>
      </c>
      <c r="B2138" s="10" t="str">
        <f ca="1">'Application For TE&amp;GOTS'!X2179</f>
        <v/>
      </c>
      <c r="C2138" s="10">
        <f>'Application For TE&amp;GOTS'!$D2179</f>
        <v>0</v>
      </c>
      <c r="D2138" s="10" t="str" cm="1">
        <f t="array" aca="1" ref="D2138" ca="1">IFERROR(INDIRECT("'Application For TE&amp;GOTS'!L"&amp;'Application For TE&amp;GOTS'!S2179),"")</f>
        <v/>
      </c>
      <c r="E2138" s="10" t="e">
        <f ca="1">'Application For TE&amp;GOTS'!AF2179</f>
        <v>#VALUE!</v>
      </c>
      <c r="F2138" s="10" t="str">
        <f ca="1">IFERROR(LEFT('Application For TE&amp;GOTS'!AH2179,LEN('Application For TE&amp;GOTS'!AH2179)-2),"")</f>
        <v/>
      </c>
      <c r="G2138" s="10" t="e">
        <f ca="1">'Application For TE&amp;GOTS'!AI2179</f>
        <v>#VALUE!</v>
      </c>
      <c r="AF2138" s="10" t="str">
        <f ca="1">IF(MATCH(B2138,B$1:B2138,0)=ROW(B2138),B2138&amp;";","")</f>
        <v/>
      </c>
      <c r="AG2138" s="10" t="str">
        <f>IF(MATCH(C2138,C$1:C2138,0)=ROW(C2138),C2138&amp;";","")</f>
        <v/>
      </c>
      <c r="AH2138" s="10" t="str">
        <f ca="1">IF(MATCH(D2138,D$1:D2138,0)=ROW(D2138),D2138&amp;";","")</f>
        <v/>
      </c>
      <c r="AI2138" s="10" t="e">
        <f ca="1">IF(MATCH(E2138,E$1:E2138,0)=ROW(E2138),E2138&amp;";","")</f>
        <v>#VALUE!</v>
      </c>
    </row>
    <row r="2139" spans="1:35">
      <c r="A2139" s="10">
        <v>2118</v>
      </c>
      <c r="B2139" s="10" t="str">
        <f ca="1">'Application For TE&amp;GOTS'!X2180</f>
        <v/>
      </c>
      <c r="C2139" s="10">
        <f>'Application For TE&amp;GOTS'!$D2180</f>
        <v>0</v>
      </c>
      <c r="D2139" s="10" t="str" cm="1">
        <f t="array" aca="1" ref="D2139" ca="1">IFERROR(INDIRECT("'Application For TE&amp;GOTS'!L"&amp;'Application For TE&amp;GOTS'!S2180),"")</f>
        <v/>
      </c>
      <c r="E2139" s="10" t="e">
        <f ca="1">'Application For TE&amp;GOTS'!AF2180</f>
        <v>#VALUE!</v>
      </c>
      <c r="F2139" s="10" t="str">
        <f ca="1">IFERROR(LEFT('Application For TE&amp;GOTS'!AH2180,LEN('Application For TE&amp;GOTS'!AH2180)-2),"")</f>
        <v/>
      </c>
      <c r="G2139" s="10" t="e">
        <f ca="1">'Application For TE&amp;GOTS'!AI2180</f>
        <v>#VALUE!</v>
      </c>
      <c r="AF2139" s="10" t="str">
        <f ca="1">IF(MATCH(B2139,B$1:B2139,0)=ROW(B2139),B2139&amp;";","")</f>
        <v/>
      </c>
      <c r="AG2139" s="10" t="str">
        <f>IF(MATCH(C2139,C$1:C2139,0)=ROW(C2139),C2139&amp;";","")</f>
        <v/>
      </c>
      <c r="AH2139" s="10" t="str">
        <f ca="1">IF(MATCH(D2139,D$1:D2139,0)=ROW(D2139),D2139&amp;";","")</f>
        <v/>
      </c>
      <c r="AI2139" s="10" t="e">
        <f ca="1">IF(MATCH(E2139,E$1:E2139,0)=ROW(E2139),E2139&amp;";","")</f>
        <v>#VALUE!</v>
      </c>
    </row>
    <row r="2140" spans="1:35">
      <c r="A2140" s="10">
        <v>2119</v>
      </c>
      <c r="B2140" s="10" t="str">
        <f ca="1">'Application For TE&amp;GOTS'!X2181</f>
        <v/>
      </c>
      <c r="C2140" s="10">
        <f>'Application For TE&amp;GOTS'!$D2181</f>
        <v>0</v>
      </c>
      <c r="D2140" s="10" t="str" cm="1">
        <f t="array" aca="1" ref="D2140" ca="1">IFERROR(INDIRECT("'Application For TE&amp;GOTS'!L"&amp;'Application For TE&amp;GOTS'!S2181),"")</f>
        <v/>
      </c>
      <c r="E2140" s="10" t="e">
        <f ca="1">'Application For TE&amp;GOTS'!AF2181</f>
        <v>#VALUE!</v>
      </c>
      <c r="F2140" s="10" t="str">
        <f ca="1">IFERROR(LEFT('Application For TE&amp;GOTS'!AH2181,LEN('Application For TE&amp;GOTS'!AH2181)-2),"")</f>
        <v/>
      </c>
      <c r="G2140" s="10" t="e">
        <f ca="1">'Application For TE&amp;GOTS'!AI2181</f>
        <v>#VALUE!</v>
      </c>
      <c r="AF2140" s="10" t="str">
        <f ca="1">IF(MATCH(B2140,B$1:B2140,0)=ROW(B2140),B2140&amp;";","")</f>
        <v/>
      </c>
      <c r="AG2140" s="10" t="str">
        <f>IF(MATCH(C2140,C$1:C2140,0)=ROW(C2140),C2140&amp;";","")</f>
        <v/>
      </c>
      <c r="AH2140" s="10" t="str">
        <f ca="1">IF(MATCH(D2140,D$1:D2140,0)=ROW(D2140),D2140&amp;";","")</f>
        <v/>
      </c>
      <c r="AI2140" s="10" t="e">
        <f ca="1">IF(MATCH(E2140,E$1:E2140,0)=ROW(E2140),E2140&amp;";","")</f>
        <v>#VALUE!</v>
      </c>
    </row>
    <row r="2141" spans="1:35">
      <c r="A2141" s="10">
        <v>2120</v>
      </c>
      <c r="B2141" s="10" t="str">
        <f ca="1">'Application For TE&amp;GOTS'!X2182</f>
        <v/>
      </c>
      <c r="C2141" s="10">
        <f>'Application For TE&amp;GOTS'!$D2182</f>
        <v>0</v>
      </c>
      <c r="D2141" s="10" t="str" cm="1">
        <f t="array" aca="1" ref="D2141" ca="1">IFERROR(INDIRECT("'Application For TE&amp;GOTS'!L"&amp;'Application For TE&amp;GOTS'!S2182),"")</f>
        <v/>
      </c>
      <c r="E2141" s="10" t="e">
        <f ca="1">'Application For TE&amp;GOTS'!AF2182</f>
        <v>#VALUE!</v>
      </c>
      <c r="F2141" s="10" t="str">
        <f ca="1">IFERROR(LEFT('Application For TE&amp;GOTS'!AH2182,LEN('Application For TE&amp;GOTS'!AH2182)-2),"")</f>
        <v/>
      </c>
      <c r="G2141" s="10" t="e">
        <f ca="1">'Application For TE&amp;GOTS'!AI2182</f>
        <v>#VALUE!</v>
      </c>
      <c r="AF2141" s="10" t="str">
        <f ca="1">IF(MATCH(B2141,B$1:B2141,0)=ROW(B2141),B2141&amp;";","")</f>
        <v/>
      </c>
      <c r="AG2141" s="10" t="str">
        <f>IF(MATCH(C2141,C$1:C2141,0)=ROW(C2141),C2141&amp;";","")</f>
        <v/>
      </c>
      <c r="AH2141" s="10" t="str">
        <f ca="1">IF(MATCH(D2141,D$1:D2141,0)=ROW(D2141),D2141&amp;";","")</f>
        <v/>
      </c>
      <c r="AI2141" s="10" t="e">
        <f ca="1">IF(MATCH(E2141,E$1:E2141,0)=ROW(E2141),E2141&amp;";","")</f>
        <v>#VALUE!</v>
      </c>
    </row>
    <row r="2142" spans="1:35">
      <c r="A2142" s="10">
        <v>2121</v>
      </c>
      <c r="B2142" s="10" t="str">
        <f ca="1">'Application For TE&amp;GOTS'!X2183</f>
        <v/>
      </c>
      <c r="C2142" s="10">
        <f>'Application For TE&amp;GOTS'!$D2183</f>
        <v>0</v>
      </c>
      <c r="D2142" s="10" t="str" cm="1">
        <f t="array" aca="1" ref="D2142" ca="1">IFERROR(INDIRECT("'Application For TE&amp;GOTS'!L"&amp;'Application For TE&amp;GOTS'!S2183),"")</f>
        <v/>
      </c>
      <c r="E2142" s="10" t="e">
        <f ca="1">'Application For TE&amp;GOTS'!AF2183</f>
        <v>#VALUE!</v>
      </c>
      <c r="F2142" s="10" t="str">
        <f ca="1">IFERROR(LEFT('Application For TE&amp;GOTS'!AH2183,LEN('Application For TE&amp;GOTS'!AH2183)-2),"")</f>
        <v/>
      </c>
      <c r="G2142" s="10" t="e">
        <f ca="1">'Application For TE&amp;GOTS'!AI2183</f>
        <v>#VALUE!</v>
      </c>
      <c r="AF2142" s="10" t="str">
        <f ca="1">IF(MATCH(B2142,B$1:B2142,0)=ROW(B2142),B2142&amp;";","")</f>
        <v/>
      </c>
      <c r="AG2142" s="10" t="str">
        <f>IF(MATCH(C2142,C$1:C2142,0)=ROW(C2142),C2142&amp;";","")</f>
        <v/>
      </c>
      <c r="AH2142" s="10" t="str">
        <f ca="1">IF(MATCH(D2142,D$1:D2142,0)=ROW(D2142),D2142&amp;";","")</f>
        <v/>
      </c>
      <c r="AI2142" s="10" t="e">
        <f ca="1">IF(MATCH(E2142,E$1:E2142,0)=ROW(E2142),E2142&amp;";","")</f>
        <v>#VALUE!</v>
      </c>
    </row>
    <row r="2143" spans="1:35">
      <c r="A2143" s="10">
        <v>2122</v>
      </c>
      <c r="B2143" s="10" t="str">
        <f ca="1">'Application For TE&amp;GOTS'!X2184</f>
        <v/>
      </c>
      <c r="C2143" s="10">
        <f>'Application For TE&amp;GOTS'!$D2184</f>
        <v>0</v>
      </c>
      <c r="D2143" s="10" t="str" cm="1">
        <f t="array" aca="1" ref="D2143" ca="1">IFERROR(INDIRECT("'Application For TE&amp;GOTS'!L"&amp;'Application For TE&amp;GOTS'!S2184),"")</f>
        <v/>
      </c>
      <c r="E2143" s="10" t="e">
        <f ca="1">'Application For TE&amp;GOTS'!AF2184</f>
        <v>#VALUE!</v>
      </c>
      <c r="F2143" s="10" t="str">
        <f ca="1">IFERROR(LEFT('Application For TE&amp;GOTS'!AH2184,LEN('Application For TE&amp;GOTS'!AH2184)-2),"")</f>
        <v/>
      </c>
      <c r="G2143" s="10" t="e">
        <f ca="1">'Application For TE&amp;GOTS'!AI2184</f>
        <v>#VALUE!</v>
      </c>
      <c r="AF2143" s="10" t="str">
        <f ca="1">IF(MATCH(B2143,B$1:B2143,0)=ROW(B2143),B2143&amp;";","")</f>
        <v/>
      </c>
      <c r="AG2143" s="10" t="str">
        <f>IF(MATCH(C2143,C$1:C2143,0)=ROW(C2143),C2143&amp;";","")</f>
        <v/>
      </c>
      <c r="AH2143" s="10" t="str">
        <f ca="1">IF(MATCH(D2143,D$1:D2143,0)=ROW(D2143),D2143&amp;";","")</f>
        <v/>
      </c>
      <c r="AI2143" s="10" t="e">
        <f ca="1">IF(MATCH(E2143,E$1:E2143,0)=ROW(E2143),E2143&amp;";","")</f>
        <v>#VALUE!</v>
      </c>
    </row>
    <row r="2144" spans="1:35">
      <c r="A2144" s="10">
        <v>2123</v>
      </c>
      <c r="B2144" s="10" t="str">
        <f ca="1">'Application For TE&amp;GOTS'!X2185</f>
        <v/>
      </c>
      <c r="C2144" s="10">
        <f>'Application For TE&amp;GOTS'!$D2185</f>
        <v>0</v>
      </c>
      <c r="D2144" s="10" t="str" cm="1">
        <f t="array" aca="1" ref="D2144" ca="1">IFERROR(INDIRECT("'Application For TE&amp;GOTS'!L"&amp;'Application For TE&amp;GOTS'!S2185),"")</f>
        <v/>
      </c>
      <c r="E2144" s="10" t="e">
        <f ca="1">'Application For TE&amp;GOTS'!AF2185</f>
        <v>#VALUE!</v>
      </c>
      <c r="F2144" s="10" t="str">
        <f ca="1">IFERROR(LEFT('Application For TE&amp;GOTS'!AH2185,LEN('Application For TE&amp;GOTS'!AH2185)-2),"")</f>
        <v/>
      </c>
      <c r="G2144" s="10" t="e">
        <f ca="1">'Application For TE&amp;GOTS'!AI2185</f>
        <v>#VALUE!</v>
      </c>
      <c r="AF2144" s="10" t="str">
        <f ca="1">IF(MATCH(B2144,B$1:B2144,0)=ROW(B2144),B2144&amp;";","")</f>
        <v/>
      </c>
      <c r="AG2144" s="10" t="str">
        <f>IF(MATCH(C2144,C$1:C2144,0)=ROW(C2144),C2144&amp;";","")</f>
        <v/>
      </c>
      <c r="AH2144" s="10" t="str">
        <f ca="1">IF(MATCH(D2144,D$1:D2144,0)=ROW(D2144),D2144&amp;";","")</f>
        <v/>
      </c>
      <c r="AI2144" s="10" t="e">
        <f ca="1">IF(MATCH(E2144,E$1:E2144,0)=ROW(E2144),E2144&amp;";","")</f>
        <v>#VALUE!</v>
      </c>
    </row>
    <row r="2145" spans="1:35">
      <c r="A2145" s="10">
        <v>2124</v>
      </c>
      <c r="B2145" s="10" t="str">
        <f ca="1">'Application For TE&amp;GOTS'!X2186</f>
        <v/>
      </c>
      <c r="C2145" s="10">
        <f>'Application For TE&amp;GOTS'!$D2186</f>
        <v>0</v>
      </c>
      <c r="D2145" s="10" t="str" cm="1">
        <f t="array" aca="1" ref="D2145" ca="1">IFERROR(INDIRECT("'Application For TE&amp;GOTS'!L"&amp;'Application For TE&amp;GOTS'!S2186),"")</f>
        <v/>
      </c>
      <c r="E2145" s="10" t="e">
        <f ca="1">'Application For TE&amp;GOTS'!AF2186</f>
        <v>#VALUE!</v>
      </c>
      <c r="F2145" s="10" t="str">
        <f ca="1">IFERROR(LEFT('Application For TE&amp;GOTS'!AH2186,LEN('Application For TE&amp;GOTS'!AH2186)-2),"")</f>
        <v/>
      </c>
      <c r="G2145" s="10" t="e">
        <f ca="1">'Application For TE&amp;GOTS'!AI2186</f>
        <v>#VALUE!</v>
      </c>
      <c r="AF2145" s="10" t="str">
        <f ca="1">IF(MATCH(B2145,B$1:B2145,0)=ROW(B2145),B2145&amp;";","")</f>
        <v/>
      </c>
      <c r="AG2145" s="10" t="str">
        <f>IF(MATCH(C2145,C$1:C2145,0)=ROW(C2145),C2145&amp;";","")</f>
        <v/>
      </c>
      <c r="AH2145" s="10" t="str">
        <f ca="1">IF(MATCH(D2145,D$1:D2145,0)=ROW(D2145),D2145&amp;";","")</f>
        <v/>
      </c>
      <c r="AI2145" s="10" t="e">
        <f ca="1">IF(MATCH(E2145,E$1:E2145,0)=ROW(E2145),E2145&amp;";","")</f>
        <v>#VALUE!</v>
      </c>
    </row>
    <row r="2146" spans="1:35">
      <c r="A2146" s="10">
        <v>2125</v>
      </c>
      <c r="B2146" s="10" t="str">
        <f ca="1">'Application For TE&amp;GOTS'!X2187</f>
        <v/>
      </c>
      <c r="C2146" s="10">
        <f>'Application For TE&amp;GOTS'!$D2187</f>
        <v>0</v>
      </c>
      <c r="D2146" s="10" t="str" cm="1">
        <f t="array" aca="1" ref="D2146" ca="1">IFERROR(INDIRECT("'Application For TE&amp;GOTS'!L"&amp;'Application For TE&amp;GOTS'!S2187),"")</f>
        <v/>
      </c>
      <c r="E2146" s="10" t="e">
        <f ca="1">'Application For TE&amp;GOTS'!AF2187</f>
        <v>#VALUE!</v>
      </c>
      <c r="F2146" s="10" t="str">
        <f ca="1">IFERROR(LEFT('Application For TE&amp;GOTS'!AH2187,LEN('Application For TE&amp;GOTS'!AH2187)-2),"")</f>
        <v/>
      </c>
      <c r="G2146" s="10" t="e">
        <f ca="1">'Application For TE&amp;GOTS'!AI2187</f>
        <v>#VALUE!</v>
      </c>
      <c r="AF2146" s="10" t="str">
        <f ca="1">IF(MATCH(B2146,B$1:B2146,0)=ROW(B2146),B2146&amp;";","")</f>
        <v/>
      </c>
      <c r="AG2146" s="10" t="str">
        <f>IF(MATCH(C2146,C$1:C2146,0)=ROW(C2146),C2146&amp;";","")</f>
        <v/>
      </c>
      <c r="AH2146" s="10" t="str">
        <f ca="1">IF(MATCH(D2146,D$1:D2146,0)=ROW(D2146),D2146&amp;";","")</f>
        <v/>
      </c>
      <c r="AI2146" s="10" t="e">
        <f ca="1">IF(MATCH(E2146,E$1:E2146,0)=ROW(E2146),E2146&amp;";","")</f>
        <v>#VALUE!</v>
      </c>
    </row>
    <row r="2147" spans="1:35">
      <c r="A2147" s="10">
        <v>2126</v>
      </c>
      <c r="B2147" s="10" t="str">
        <f ca="1">'Application For TE&amp;GOTS'!X2188</f>
        <v/>
      </c>
      <c r="C2147" s="10">
        <f>'Application For TE&amp;GOTS'!$D2188</f>
        <v>0</v>
      </c>
      <c r="D2147" s="10" t="str" cm="1">
        <f t="array" aca="1" ref="D2147" ca="1">IFERROR(INDIRECT("'Application For TE&amp;GOTS'!L"&amp;'Application For TE&amp;GOTS'!S2188),"")</f>
        <v/>
      </c>
      <c r="E2147" s="10" t="e">
        <f ca="1">'Application For TE&amp;GOTS'!AF2188</f>
        <v>#VALUE!</v>
      </c>
      <c r="F2147" s="10" t="str">
        <f ca="1">IFERROR(LEFT('Application For TE&amp;GOTS'!AH2188,LEN('Application For TE&amp;GOTS'!AH2188)-2),"")</f>
        <v/>
      </c>
      <c r="G2147" s="10" t="e">
        <f ca="1">'Application For TE&amp;GOTS'!AI2188</f>
        <v>#VALUE!</v>
      </c>
      <c r="AF2147" s="10" t="str">
        <f ca="1">IF(MATCH(B2147,B$1:B2147,0)=ROW(B2147),B2147&amp;";","")</f>
        <v/>
      </c>
      <c r="AG2147" s="10" t="str">
        <f>IF(MATCH(C2147,C$1:C2147,0)=ROW(C2147),C2147&amp;";","")</f>
        <v/>
      </c>
      <c r="AH2147" s="10" t="str">
        <f ca="1">IF(MATCH(D2147,D$1:D2147,0)=ROW(D2147),D2147&amp;";","")</f>
        <v/>
      </c>
      <c r="AI2147" s="10" t="e">
        <f ca="1">IF(MATCH(E2147,E$1:E2147,0)=ROW(E2147),E2147&amp;";","")</f>
        <v>#VALUE!</v>
      </c>
    </row>
    <row r="2148" spans="1:35">
      <c r="A2148" s="10">
        <v>2127</v>
      </c>
      <c r="B2148" s="10" t="str">
        <f ca="1">'Application For TE&amp;GOTS'!X2189</f>
        <v/>
      </c>
      <c r="C2148" s="10">
        <f>'Application For TE&amp;GOTS'!$D2189</f>
        <v>0</v>
      </c>
      <c r="D2148" s="10" t="str" cm="1">
        <f t="array" aca="1" ref="D2148" ca="1">IFERROR(INDIRECT("'Application For TE&amp;GOTS'!L"&amp;'Application For TE&amp;GOTS'!S2189),"")</f>
        <v/>
      </c>
      <c r="E2148" s="10" t="e">
        <f ca="1">'Application For TE&amp;GOTS'!AF2189</f>
        <v>#VALUE!</v>
      </c>
      <c r="F2148" s="10" t="str">
        <f ca="1">IFERROR(LEFT('Application For TE&amp;GOTS'!AH2189,LEN('Application For TE&amp;GOTS'!AH2189)-2),"")</f>
        <v/>
      </c>
      <c r="G2148" s="10" t="e">
        <f ca="1">'Application For TE&amp;GOTS'!AI2189</f>
        <v>#VALUE!</v>
      </c>
      <c r="AF2148" s="10" t="str">
        <f ca="1">IF(MATCH(B2148,B$1:B2148,0)=ROW(B2148),B2148&amp;";","")</f>
        <v/>
      </c>
      <c r="AG2148" s="10" t="str">
        <f>IF(MATCH(C2148,C$1:C2148,0)=ROW(C2148),C2148&amp;";","")</f>
        <v/>
      </c>
      <c r="AH2148" s="10" t="str">
        <f ca="1">IF(MATCH(D2148,D$1:D2148,0)=ROW(D2148),D2148&amp;";","")</f>
        <v/>
      </c>
      <c r="AI2148" s="10" t="e">
        <f ca="1">IF(MATCH(E2148,E$1:E2148,0)=ROW(E2148),E2148&amp;";","")</f>
        <v>#VALUE!</v>
      </c>
    </row>
    <row r="2149" spans="1:35">
      <c r="A2149" s="10">
        <v>2128</v>
      </c>
      <c r="B2149" s="10" t="str">
        <f ca="1">'Application For TE&amp;GOTS'!X2190</f>
        <v/>
      </c>
      <c r="C2149" s="10">
        <f>'Application For TE&amp;GOTS'!$D2190</f>
        <v>0</v>
      </c>
      <c r="D2149" s="10" t="str" cm="1">
        <f t="array" aca="1" ref="D2149" ca="1">IFERROR(INDIRECT("'Application For TE&amp;GOTS'!L"&amp;'Application For TE&amp;GOTS'!S2190),"")</f>
        <v/>
      </c>
      <c r="E2149" s="10" t="e">
        <f ca="1">'Application For TE&amp;GOTS'!AF2190</f>
        <v>#VALUE!</v>
      </c>
      <c r="F2149" s="10" t="str">
        <f ca="1">IFERROR(LEFT('Application For TE&amp;GOTS'!AH2190,LEN('Application For TE&amp;GOTS'!AH2190)-2),"")</f>
        <v/>
      </c>
      <c r="G2149" s="10" t="e">
        <f ca="1">'Application For TE&amp;GOTS'!AI2190</f>
        <v>#VALUE!</v>
      </c>
      <c r="AF2149" s="10" t="str">
        <f ca="1">IF(MATCH(B2149,B$1:B2149,0)=ROW(B2149),B2149&amp;";","")</f>
        <v/>
      </c>
      <c r="AG2149" s="10" t="str">
        <f>IF(MATCH(C2149,C$1:C2149,0)=ROW(C2149),C2149&amp;";","")</f>
        <v/>
      </c>
      <c r="AH2149" s="10" t="str">
        <f ca="1">IF(MATCH(D2149,D$1:D2149,0)=ROW(D2149),D2149&amp;";","")</f>
        <v/>
      </c>
      <c r="AI2149" s="10" t="e">
        <f ca="1">IF(MATCH(E2149,E$1:E2149,0)=ROW(E2149),E2149&amp;";","")</f>
        <v>#VALUE!</v>
      </c>
    </row>
    <row r="2150" spans="1:35">
      <c r="A2150" s="10">
        <v>2129</v>
      </c>
      <c r="B2150" s="10" t="str">
        <f ca="1">'Application For TE&amp;GOTS'!X2191</f>
        <v/>
      </c>
      <c r="C2150" s="10">
        <f>'Application For TE&amp;GOTS'!$D2191</f>
        <v>0</v>
      </c>
      <c r="D2150" s="10" t="str" cm="1">
        <f t="array" aca="1" ref="D2150" ca="1">IFERROR(INDIRECT("'Application For TE&amp;GOTS'!L"&amp;'Application For TE&amp;GOTS'!S2191),"")</f>
        <v/>
      </c>
      <c r="E2150" s="10" t="e">
        <f ca="1">'Application For TE&amp;GOTS'!AF2191</f>
        <v>#VALUE!</v>
      </c>
      <c r="F2150" s="10" t="str">
        <f ca="1">IFERROR(LEFT('Application For TE&amp;GOTS'!AH2191,LEN('Application For TE&amp;GOTS'!AH2191)-2),"")</f>
        <v/>
      </c>
      <c r="G2150" s="10" t="e">
        <f ca="1">'Application For TE&amp;GOTS'!AI2191</f>
        <v>#VALUE!</v>
      </c>
      <c r="AF2150" s="10" t="str">
        <f ca="1">IF(MATCH(B2150,B$1:B2150,0)=ROW(B2150),B2150&amp;";","")</f>
        <v/>
      </c>
      <c r="AG2150" s="10" t="str">
        <f>IF(MATCH(C2150,C$1:C2150,0)=ROW(C2150),C2150&amp;";","")</f>
        <v/>
      </c>
      <c r="AH2150" s="10" t="str">
        <f ca="1">IF(MATCH(D2150,D$1:D2150,0)=ROW(D2150),D2150&amp;";","")</f>
        <v/>
      </c>
      <c r="AI2150" s="10" t="e">
        <f ca="1">IF(MATCH(E2150,E$1:E2150,0)=ROW(E2150),E2150&amp;";","")</f>
        <v>#VALUE!</v>
      </c>
    </row>
    <row r="2151" spans="1:35">
      <c r="A2151" s="10">
        <v>2130</v>
      </c>
      <c r="B2151" s="10" t="str">
        <f ca="1">'Application For TE&amp;GOTS'!X2192</f>
        <v/>
      </c>
      <c r="C2151" s="10">
        <f>'Application For TE&amp;GOTS'!$D2192</f>
        <v>0</v>
      </c>
      <c r="D2151" s="10" t="str" cm="1">
        <f t="array" aca="1" ref="D2151" ca="1">IFERROR(INDIRECT("'Application For TE&amp;GOTS'!L"&amp;'Application For TE&amp;GOTS'!S2192),"")</f>
        <v/>
      </c>
      <c r="E2151" s="10" t="e">
        <f ca="1">'Application For TE&amp;GOTS'!AF2192</f>
        <v>#VALUE!</v>
      </c>
      <c r="F2151" s="10" t="str">
        <f ca="1">IFERROR(LEFT('Application For TE&amp;GOTS'!AH2192,LEN('Application For TE&amp;GOTS'!AH2192)-2),"")</f>
        <v/>
      </c>
      <c r="G2151" s="10" t="e">
        <f ca="1">'Application For TE&amp;GOTS'!AI2192</f>
        <v>#VALUE!</v>
      </c>
      <c r="AF2151" s="10" t="str">
        <f ca="1">IF(MATCH(B2151,B$1:B2151,0)=ROW(B2151),B2151&amp;";","")</f>
        <v/>
      </c>
      <c r="AG2151" s="10" t="str">
        <f>IF(MATCH(C2151,C$1:C2151,0)=ROW(C2151),C2151&amp;";","")</f>
        <v/>
      </c>
      <c r="AH2151" s="10" t="str">
        <f ca="1">IF(MATCH(D2151,D$1:D2151,0)=ROW(D2151),D2151&amp;";","")</f>
        <v/>
      </c>
      <c r="AI2151" s="10" t="e">
        <f ca="1">IF(MATCH(E2151,E$1:E2151,0)=ROW(E2151),E2151&amp;";","")</f>
        <v>#VALUE!</v>
      </c>
    </row>
    <row r="2152" spans="1:35">
      <c r="A2152" s="10">
        <v>2131</v>
      </c>
      <c r="B2152" s="10" t="str">
        <f ca="1">'Application For TE&amp;GOTS'!X2193</f>
        <v/>
      </c>
      <c r="C2152" s="10">
        <f>'Application For TE&amp;GOTS'!$D2193</f>
        <v>0</v>
      </c>
      <c r="D2152" s="10" t="str" cm="1">
        <f t="array" aca="1" ref="D2152" ca="1">IFERROR(INDIRECT("'Application For TE&amp;GOTS'!L"&amp;'Application For TE&amp;GOTS'!S2193),"")</f>
        <v/>
      </c>
      <c r="E2152" s="10" t="e">
        <f ca="1">'Application For TE&amp;GOTS'!AF2193</f>
        <v>#VALUE!</v>
      </c>
      <c r="F2152" s="10" t="str">
        <f ca="1">IFERROR(LEFT('Application For TE&amp;GOTS'!AH2193,LEN('Application For TE&amp;GOTS'!AH2193)-2),"")</f>
        <v/>
      </c>
      <c r="G2152" s="10" t="e">
        <f ca="1">'Application For TE&amp;GOTS'!AI2193</f>
        <v>#VALUE!</v>
      </c>
      <c r="AF2152" s="10" t="str">
        <f ca="1">IF(MATCH(B2152,B$1:B2152,0)=ROW(B2152),B2152&amp;";","")</f>
        <v/>
      </c>
      <c r="AG2152" s="10" t="str">
        <f>IF(MATCH(C2152,C$1:C2152,0)=ROW(C2152),C2152&amp;";","")</f>
        <v/>
      </c>
      <c r="AH2152" s="10" t="str">
        <f ca="1">IF(MATCH(D2152,D$1:D2152,0)=ROW(D2152),D2152&amp;";","")</f>
        <v/>
      </c>
      <c r="AI2152" s="10" t="e">
        <f ca="1">IF(MATCH(E2152,E$1:E2152,0)=ROW(E2152),E2152&amp;";","")</f>
        <v>#VALUE!</v>
      </c>
    </row>
    <row r="2153" spans="1:35">
      <c r="A2153" s="10">
        <v>2132</v>
      </c>
      <c r="B2153" s="10" t="str">
        <f ca="1">'Application For TE&amp;GOTS'!X2194</f>
        <v/>
      </c>
      <c r="C2153" s="10">
        <f>'Application For TE&amp;GOTS'!$D2194</f>
        <v>0</v>
      </c>
      <c r="D2153" s="10" t="str" cm="1">
        <f t="array" aca="1" ref="D2153" ca="1">IFERROR(INDIRECT("'Application For TE&amp;GOTS'!L"&amp;'Application For TE&amp;GOTS'!S2194),"")</f>
        <v/>
      </c>
      <c r="E2153" s="10" t="e">
        <f ca="1">'Application For TE&amp;GOTS'!AF2194</f>
        <v>#VALUE!</v>
      </c>
      <c r="F2153" s="10" t="str">
        <f ca="1">IFERROR(LEFT('Application For TE&amp;GOTS'!AH2194,LEN('Application For TE&amp;GOTS'!AH2194)-2),"")</f>
        <v/>
      </c>
      <c r="G2153" s="10" t="e">
        <f ca="1">'Application For TE&amp;GOTS'!AI2194</f>
        <v>#VALUE!</v>
      </c>
      <c r="AF2153" s="10" t="str">
        <f ca="1">IF(MATCH(B2153,B$1:B2153,0)=ROW(B2153),B2153&amp;";","")</f>
        <v/>
      </c>
      <c r="AG2153" s="10" t="str">
        <f>IF(MATCH(C2153,C$1:C2153,0)=ROW(C2153),C2153&amp;";","")</f>
        <v/>
      </c>
      <c r="AH2153" s="10" t="str">
        <f ca="1">IF(MATCH(D2153,D$1:D2153,0)=ROW(D2153),D2153&amp;";","")</f>
        <v/>
      </c>
      <c r="AI2153" s="10" t="e">
        <f ca="1">IF(MATCH(E2153,E$1:E2153,0)=ROW(E2153),E2153&amp;";","")</f>
        <v>#VALUE!</v>
      </c>
    </row>
    <row r="2154" spans="1:35">
      <c r="A2154" s="10">
        <v>2133</v>
      </c>
      <c r="B2154" s="10" t="str">
        <f ca="1">'Application For TE&amp;GOTS'!X2195</f>
        <v/>
      </c>
      <c r="C2154" s="10">
        <f>'Application For TE&amp;GOTS'!$D2195</f>
        <v>0</v>
      </c>
      <c r="D2154" s="10" t="str" cm="1">
        <f t="array" aca="1" ref="D2154" ca="1">IFERROR(INDIRECT("'Application For TE&amp;GOTS'!L"&amp;'Application For TE&amp;GOTS'!S2195),"")</f>
        <v/>
      </c>
      <c r="E2154" s="10" t="e">
        <f ca="1">'Application For TE&amp;GOTS'!AF2195</f>
        <v>#VALUE!</v>
      </c>
      <c r="F2154" s="10" t="str">
        <f ca="1">IFERROR(LEFT('Application For TE&amp;GOTS'!AH2195,LEN('Application For TE&amp;GOTS'!AH2195)-2),"")</f>
        <v/>
      </c>
      <c r="G2154" s="10" t="e">
        <f ca="1">'Application For TE&amp;GOTS'!AI2195</f>
        <v>#VALUE!</v>
      </c>
      <c r="AF2154" s="10" t="str">
        <f ca="1">IF(MATCH(B2154,B$1:B2154,0)=ROW(B2154),B2154&amp;";","")</f>
        <v/>
      </c>
      <c r="AG2154" s="10" t="str">
        <f>IF(MATCH(C2154,C$1:C2154,0)=ROW(C2154),C2154&amp;";","")</f>
        <v/>
      </c>
      <c r="AH2154" s="10" t="str">
        <f ca="1">IF(MATCH(D2154,D$1:D2154,0)=ROW(D2154),D2154&amp;";","")</f>
        <v/>
      </c>
      <c r="AI2154" s="10" t="e">
        <f ca="1">IF(MATCH(E2154,E$1:E2154,0)=ROW(E2154),E2154&amp;";","")</f>
        <v>#VALUE!</v>
      </c>
    </row>
    <row r="2155" spans="1:35">
      <c r="A2155" s="10">
        <v>2134</v>
      </c>
      <c r="B2155" s="10" t="str">
        <f ca="1">'Application For TE&amp;GOTS'!X2196</f>
        <v/>
      </c>
      <c r="C2155" s="10">
        <f>'Application For TE&amp;GOTS'!$D2196</f>
        <v>0</v>
      </c>
      <c r="D2155" s="10" t="str" cm="1">
        <f t="array" aca="1" ref="D2155" ca="1">IFERROR(INDIRECT("'Application For TE&amp;GOTS'!L"&amp;'Application For TE&amp;GOTS'!S2196),"")</f>
        <v/>
      </c>
      <c r="E2155" s="10" t="e">
        <f ca="1">'Application For TE&amp;GOTS'!AF2196</f>
        <v>#VALUE!</v>
      </c>
      <c r="F2155" s="10" t="str">
        <f ca="1">IFERROR(LEFT('Application For TE&amp;GOTS'!AH2196,LEN('Application For TE&amp;GOTS'!AH2196)-2),"")</f>
        <v/>
      </c>
      <c r="G2155" s="10" t="e">
        <f ca="1">'Application For TE&amp;GOTS'!AI2196</f>
        <v>#VALUE!</v>
      </c>
      <c r="AF2155" s="10" t="str">
        <f ca="1">IF(MATCH(B2155,B$1:B2155,0)=ROW(B2155),B2155&amp;";","")</f>
        <v/>
      </c>
      <c r="AG2155" s="10" t="str">
        <f>IF(MATCH(C2155,C$1:C2155,0)=ROW(C2155),C2155&amp;";","")</f>
        <v/>
      </c>
      <c r="AH2155" s="10" t="str">
        <f ca="1">IF(MATCH(D2155,D$1:D2155,0)=ROW(D2155),D2155&amp;";","")</f>
        <v/>
      </c>
      <c r="AI2155" s="10" t="e">
        <f ca="1">IF(MATCH(E2155,E$1:E2155,0)=ROW(E2155),E2155&amp;";","")</f>
        <v>#VALUE!</v>
      </c>
    </row>
    <row r="2156" spans="1:35">
      <c r="A2156" s="10">
        <v>2135</v>
      </c>
      <c r="B2156" s="10" t="str">
        <f ca="1">'Application For TE&amp;GOTS'!X2197</f>
        <v/>
      </c>
      <c r="C2156" s="10">
        <f>'Application For TE&amp;GOTS'!$D2197</f>
        <v>0</v>
      </c>
      <c r="D2156" s="10" t="str" cm="1">
        <f t="array" aca="1" ref="D2156" ca="1">IFERROR(INDIRECT("'Application For TE&amp;GOTS'!L"&amp;'Application For TE&amp;GOTS'!S2197),"")</f>
        <v/>
      </c>
      <c r="E2156" s="10" t="e">
        <f ca="1">'Application For TE&amp;GOTS'!AF2197</f>
        <v>#VALUE!</v>
      </c>
      <c r="F2156" s="10" t="str">
        <f ca="1">IFERROR(LEFT('Application For TE&amp;GOTS'!AH2197,LEN('Application For TE&amp;GOTS'!AH2197)-2),"")</f>
        <v/>
      </c>
      <c r="G2156" s="10" t="e">
        <f ca="1">'Application For TE&amp;GOTS'!AI2197</f>
        <v>#VALUE!</v>
      </c>
      <c r="AF2156" s="10" t="str">
        <f ca="1">IF(MATCH(B2156,B$1:B2156,0)=ROW(B2156),B2156&amp;";","")</f>
        <v/>
      </c>
      <c r="AG2156" s="10" t="str">
        <f>IF(MATCH(C2156,C$1:C2156,0)=ROW(C2156),C2156&amp;";","")</f>
        <v/>
      </c>
      <c r="AH2156" s="10" t="str">
        <f ca="1">IF(MATCH(D2156,D$1:D2156,0)=ROW(D2156),D2156&amp;";","")</f>
        <v/>
      </c>
      <c r="AI2156" s="10" t="e">
        <f ca="1">IF(MATCH(E2156,E$1:E2156,0)=ROW(E2156),E2156&amp;";","")</f>
        <v>#VALUE!</v>
      </c>
    </row>
    <row r="2157" spans="1:35">
      <c r="A2157" s="10">
        <v>2136</v>
      </c>
      <c r="B2157" s="10" t="str">
        <f ca="1">'Application For TE&amp;GOTS'!X2198</f>
        <v/>
      </c>
      <c r="C2157" s="10">
        <f>'Application For TE&amp;GOTS'!$D2198</f>
        <v>0</v>
      </c>
      <c r="D2157" s="10" t="str" cm="1">
        <f t="array" aca="1" ref="D2157" ca="1">IFERROR(INDIRECT("'Application For TE&amp;GOTS'!L"&amp;'Application For TE&amp;GOTS'!S2198),"")</f>
        <v/>
      </c>
      <c r="E2157" s="10" t="e">
        <f ca="1">'Application For TE&amp;GOTS'!AF2198</f>
        <v>#VALUE!</v>
      </c>
      <c r="F2157" s="10" t="str">
        <f ca="1">IFERROR(LEFT('Application For TE&amp;GOTS'!AH2198,LEN('Application For TE&amp;GOTS'!AH2198)-2),"")</f>
        <v/>
      </c>
      <c r="G2157" s="10" t="e">
        <f ca="1">'Application For TE&amp;GOTS'!AI2198</f>
        <v>#VALUE!</v>
      </c>
      <c r="AF2157" s="10" t="str">
        <f ca="1">IF(MATCH(B2157,B$1:B2157,0)=ROW(B2157),B2157&amp;";","")</f>
        <v/>
      </c>
      <c r="AG2157" s="10" t="str">
        <f>IF(MATCH(C2157,C$1:C2157,0)=ROW(C2157),C2157&amp;";","")</f>
        <v/>
      </c>
      <c r="AH2157" s="10" t="str">
        <f ca="1">IF(MATCH(D2157,D$1:D2157,0)=ROW(D2157),D2157&amp;";","")</f>
        <v/>
      </c>
      <c r="AI2157" s="10" t="e">
        <f ca="1">IF(MATCH(E2157,E$1:E2157,0)=ROW(E2157),E2157&amp;";","")</f>
        <v>#VALUE!</v>
      </c>
    </row>
    <row r="2158" spans="1:35">
      <c r="A2158" s="10">
        <v>2137</v>
      </c>
      <c r="B2158" s="10" t="str">
        <f ca="1">'Application For TE&amp;GOTS'!X2199</f>
        <v/>
      </c>
      <c r="C2158" s="10">
        <f>'Application For TE&amp;GOTS'!$D2199</f>
        <v>0</v>
      </c>
      <c r="D2158" s="10" t="str" cm="1">
        <f t="array" aca="1" ref="D2158" ca="1">IFERROR(INDIRECT("'Application For TE&amp;GOTS'!L"&amp;'Application For TE&amp;GOTS'!S2199),"")</f>
        <v/>
      </c>
      <c r="E2158" s="10" t="e">
        <f ca="1">'Application For TE&amp;GOTS'!AF2199</f>
        <v>#VALUE!</v>
      </c>
      <c r="F2158" s="10" t="str">
        <f ca="1">IFERROR(LEFT('Application For TE&amp;GOTS'!AH2199,LEN('Application For TE&amp;GOTS'!AH2199)-2),"")</f>
        <v/>
      </c>
      <c r="G2158" s="10" t="e">
        <f ca="1">'Application For TE&amp;GOTS'!AI2199</f>
        <v>#VALUE!</v>
      </c>
      <c r="AF2158" s="10" t="str">
        <f ca="1">IF(MATCH(B2158,B$1:B2158,0)=ROW(B2158),B2158&amp;";","")</f>
        <v/>
      </c>
      <c r="AG2158" s="10" t="str">
        <f>IF(MATCH(C2158,C$1:C2158,0)=ROW(C2158),C2158&amp;";","")</f>
        <v/>
      </c>
      <c r="AH2158" s="10" t="str">
        <f ca="1">IF(MATCH(D2158,D$1:D2158,0)=ROW(D2158),D2158&amp;";","")</f>
        <v/>
      </c>
      <c r="AI2158" s="10" t="e">
        <f ca="1">IF(MATCH(E2158,E$1:E2158,0)=ROW(E2158),E2158&amp;";","")</f>
        <v>#VALUE!</v>
      </c>
    </row>
    <row r="2159" spans="1:35">
      <c r="A2159" s="10">
        <v>2138</v>
      </c>
      <c r="B2159" s="10" t="str">
        <f ca="1">'Application For TE&amp;GOTS'!X2200</f>
        <v/>
      </c>
      <c r="C2159" s="10">
        <f>'Application For TE&amp;GOTS'!$D2200</f>
        <v>0</v>
      </c>
      <c r="D2159" s="10" t="str" cm="1">
        <f t="array" aca="1" ref="D2159" ca="1">IFERROR(INDIRECT("'Application For TE&amp;GOTS'!L"&amp;'Application For TE&amp;GOTS'!S2200),"")</f>
        <v/>
      </c>
      <c r="E2159" s="10" t="e">
        <f ca="1">'Application For TE&amp;GOTS'!AF2200</f>
        <v>#VALUE!</v>
      </c>
      <c r="F2159" s="10" t="str">
        <f ca="1">IFERROR(LEFT('Application For TE&amp;GOTS'!AH2200,LEN('Application For TE&amp;GOTS'!AH2200)-2),"")</f>
        <v/>
      </c>
      <c r="G2159" s="10" t="e">
        <f ca="1">'Application For TE&amp;GOTS'!AI2200</f>
        <v>#VALUE!</v>
      </c>
      <c r="AF2159" s="10" t="str">
        <f ca="1">IF(MATCH(B2159,B$1:B2159,0)=ROW(B2159),B2159&amp;";","")</f>
        <v/>
      </c>
      <c r="AG2159" s="10" t="str">
        <f>IF(MATCH(C2159,C$1:C2159,0)=ROW(C2159),C2159&amp;";","")</f>
        <v/>
      </c>
      <c r="AH2159" s="10" t="str">
        <f ca="1">IF(MATCH(D2159,D$1:D2159,0)=ROW(D2159),D2159&amp;";","")</f>
        <v/>
      </c>
      <c r="AI2159" s="10" t="e">
        <f ca="1">IF(MATCH(E2159,E$1:E2159,0)=ROW(E2159),E2159&amp;";","")</f>
        <v>#VALUE!</v>
      </c>
    </row>
    <row r="2160" spans="1:35">
      <c r="A2160" s="10">
        <v>2139</v>
      </c>
      <c r="B2160" s="10" t="str">
        <f ca="1">'Application For TE&amp;GOTS'!X2201</f>
        <v/>
      </c>
      <c r="C2160" s="10">
        <f>'Application For TE&amp;GOTS'!$D2201</f>
        <v>0</v>
      </c>
      <c r="D2160" s="10" t="str" cm="1">
        <f t="array" aca="1" ref="D2160" ca="1">IFERROR(INDIRECT("'Application For TE&amp;GOTS'!L"&amp;'Application For TE&amp;GOTS'!S2201),"")</f>
        <v/>
      </c>
      <c r="E2160" s="10" t="e">
        <f ca="1">'Application For TE&amp;GOTS'!AF2201</f>
        <v>#VALUE!</v>
      </c>
      <c r="F2160" s="10" t="str">
        <f ca="1">IFERROR(LEFT('Application For TE&amp;GOTS'!AH2201,LEN('Application For TE&amp;GOTS'!AH2201)-2),"")</f>
        <v/>
      </c>
      <c r="G2160" s="10" t="e">
        <f ca="1">'Application For TE&amp;GOTS'!AI2201</f>
        <v>#VALUE!</v>
      </c>
      <c r="AF2160" s="10" t="str">
        <f ca="1">IF(MATCH(B2160,B$1:B2160,0)=ROW(B2160),B2160&amp;";","")</f>
        <v/>
      </c>
      <c r="AG2160" s="10" t="str">
        <f>IF(MATCH(C2160,C$1:C2160,0)=ROW(C2160),C2160&amp;";","")</f>
        <v/>
      </c>
      <c r="AH2160" s="10" t="str">
        <f ca="1">IF(MATCH(D2160,D$1:D2160,0)=ROW(D2160),D2160&amp;";","")</f>
        <v/>
      </c>
      <c r="AI2160" s="10" t="e">
        <f ca="1">IF(MATCH(E2160,E$1:E2160,0)=ROW(E2160),E2160&amp;";","")</f>
        <v>#VALUE!</v>
      </c>
    </row>
    <row r="2161" spans="1:35">
      <c r="A2161" s="10">
        <v>2140</v>
      </c>
      <c r="B2161" s="10" t="str">
        <f ca="1">'Application For TE&amp;GOTS'!X2202</f>
        <v/>
      </c>
      <c r="C2161" s="10">
        <f>'Application For TE&amp;GOTS'!$D2202</f>
        <v>0</v>
      </c>
      <c r="D2161" s="10" t="str" cm="1">
        <f t="array" aca="1" ref="D2161" ca="1">IFERROR(INDIRECT("'Application For TE&amp;GOTS'!L"&amp;'Application For TE&amp;GOTS'!S2202),"")</f>
        <v/>
      </c>
      <c r="E2161" s="10" t="e">
        <f ca="1">'Application For TE&amp;GOTS'!AF2202</f>
        <v>#VALUE!</v>
      </c>
      <c r="F2161" s="10" t="str">
        <f ca="1">IFERROR(LEFT('Application For TE&amp;GOTS'!AH2202,LEN('Application For TE&amp;GOTS'!AH2202)-2),"")</f>
        <v/>
      </c>
      <c r="G2161" s="10" t="e">
        <f ca="1">'Application For TE&amp;GOTS'!AI2202</f>
        <v>#VALUE!</v>
      </c>
      <c r="AF2161" s="10" t="str">
        <f ca="1">IF(MATCH(B2161,B$1:B2161,0)=ROW(B2161),B2161&amp;";","")</f>
        <v/>
      </c>
      <c r="AG2161" s="10" t="str">
        <f>IF(MATCH(C2161,C$1:C2161,0)=ROW(C2161),C2161&amp;";","")</f>
        <v/>
      </c>
      <c r="AH2161" s="10" t="str">
        <f ca="1">IF(MATCH(D2161,D$1:D2161,0)=ROW(D2161),D2161&amp;";","")</f>
        <v/>
      </c>
      <c r="AI2161" s="10" t="e">
        <f ca="1">IF(MATCH(E2161,E$1:E2161,0)=ROW(E2161),E2161&amp;";","")</f>
        <v>#VALUE!</v>
      </c>
    </row>
    <row r="2162" spans="1:35">
      <c r="A2162" s="10">
        <v>2141</v>
      </c>
      <c r="B2162" s="10" t="str">
        <f ca="1">'Application For TE&amp;GOTS'!X2203</f>
        <v/>
      </c>
      <c r="C2162" s="10">
        <f>'Application For TE&amp;GOTS'!$D2203</f>
        <v>0</v>
      </c>
      <c r="D2162" s="10" t="str" cm="1">
        <f t="array" aca="1" ref="D2162" ca="1">IFERROR(INDIRECT("'Application For TE&amp;GOTS'!L"&amp;'Application For TE&amp;GOTS'!S2203),"")</f>
        <v/>
      </c>
      <c r="E2162" s="10" t="e">
        <f ca="1">'Application For TE&amp;GOTS'!AF2203</f>
        <v>#VALUE!</v>
      </c>
      <c r="F2162" s="10" t="str">
        <f ca="1">IFERROR(LEFT('Application For TE&amp;GOTS'!AH2203,LEN('Application For TE&amp;GOTS'!AH2203)-2),"")</f>
        <v/>
      </c>
      <c r="G2162" s="10" t="e">
        <f ca="1">'Application For TE&amp;GOTS'!AI2203</f>
        <v>#VALUE!</v>
      </c>
      <c r="AF2162" s="10" t="str">
        <f ca="1">IF(MATCH(B2162,B$1:B2162,0)=ROW(B2162),B2162&amp;";","")</f>
        <v/>
      </c>
      <c r="AG2162" s="10" t="str">
        <f>IF(MATCH(C2162,C$1:C2162,0)=ROW(C2162),C2162&amp;";","")</f>
        <v/>
      </c>
      <c r="AH2162" s="10" t="str">
        <f ca="1">IF(MATCH(D2162,D$1:D2162,0)=ROW(D2162),D2162&amp;";","")</f>
        <v/>
      </c>
      <c r="AI2162" s="10" t="e">
        <f ca="1">IF(MATCH(E2162,E$1:E2162,0)=ROW(E2162),E2162&amp;";","")</f>
        <v>#VALUE!</v>
      </c>
    </row>
    <row r="2163" spans="1:35">
      <c r="A2163" s="10">
        <v>2142</v>
      </c>
      <c r="B2163" s="10" t="str">
        <f ca="1">'Application For TE&amp;GOTS'!X2204</f>
        <v/>
      </c>
      <c r="C2163" s="10">
        <f>'Application For TE&amp;GOTS'!$D2204</f>
        <v>0</v>
      </c>
      <c r="D2163" s="10" t="str" cm="1">
        <f t="array" aca="1" ref="D2163" ca="1">IFERROR(INDIRECT("'Application For TE&amp;GOTS'!L"&amp;'Application For TE&amp;GOTS'!S2204),"")</f>
        <v/>
      </c>
      <c r="E2163" s="10" t="e">
        <f ca="1">'Application For TE&amp;GOTS'!AF2204</f>
        <v>#VALUE!</v>
      </c>
      <c r="F2163" s="10" t="str">
        <f ca="1">IFERROR(LEFT('Application For TE&amp;GOTS'!AH2204,LEN('Application For TE&amp;GOTS'!AH2204)-2),"")</f>
        <v/>
      </c>
      <c r="G2163" s="10" t="e">
        <f ca="1">'Application For TE&amp;GOTS'!AI2204</f>
        <v>#VALUE!</v>
      </c>
      <c r="AF2163" s="10" t="str">
        <f ca="1">IF(MATCH(B2163,B$1:B2163,0)=ROW(B2163),B2163&amp;";","")</f>
        <v/>
      </c>
      <c r="AG2163" s="10" t="str">
        <f>IF(MATCH(C2163,C$1:C2163,0)=ROW(C2163),C2163&amp;";","")</f>
        <v/>
      </c>
      <c r="AH2163" s="10" t="str">
        <f ca="1">IF(MATCH(D2163,D$1:D2163,0)=ROW(D2163),D2163&amp;";","")</f>
        <v/>
      </c>
      <c r="AI2163" s="10" t="e">
        <f ca="1">IF(MATCH(E2163,E$1:E2163,0)=ROW(E2163),E2163&amp;";","")</f>
        <v>#VALUE!</v>
      </c>
    </row>
    <row r="2164" spans="1:35">
      <c r="A2164" s="10">
        <v>2143</v>
      </c>
      <c r="B2164" s="10" t="str">
        <f ca="1">'Application For TE&amp;GOTS'!X2205</f>
        <v/>
      </c>
      <c r="C2164" s="10">
        <f>'Application For TE&amp;GOTS'!$D2205</f>
        <v>0</v>
      </c>
      <c r="D2164" s="10" t="str" cm="1">
        <f t="array" aca="1" ref="D2164" ca="1">IFERROR(INDIRECT("'Application For TE&amp;GOTS'!L"&amp;'Application For TE&amp;GOTS'!S2205),"")</f>
        <v/>
      </c>
      <c r="E2164" s="10" t="e">
        <f ca="1">'Application For TE&amp;GOTS'!AF2205</f>
        <v>#VALUE!</v>
      </c>
      <c r="F2164" s="10" t="str">
        <f ca="1">IFERROR(LEFT('Application For TE&amp;GOTS'!AH2205,LEN('Application For TE&amp;GOTS'!AH2205)-2),"")</f>
        <v/>
      </c>
      <c r="G2164" s="10" t="e">
        <f ca="1">'Application For TE&amp;GOTS'!AI2205</f>
        <v>#VALUE!</v>
      </c>
      <c r="AF2164" s="10" t="str">
        <f ca="1">IF(MATCH(B2164,B$1:B2164,0)=ROW(B2164),B2164&amp;";","")</f>
        <v/>
      </c>
      <c r="AG2164" s="10" t="str">
        <f>IF(MATCH(C2164,C$1:C2164,0)=ROW(C2164),C2164&amp;";","")</f>
        <v/>
      </c>
      <c r="AH2164" s="10" t="str">
        <f ca="1">IF(MATCH(D2164,D$1:D2164,0)=ROW(D2164),D2164&amp;";","")</f>
        <v/>
      </c>
      <c r="AI2164" s="10" t="e">
        <f ca="1">IF(MATCH(E2164,E$1:E2164,0)=ROW(E2164),E2164&amp;";","")</f>
        <v>#VALUE!</v>
      </c>
    </row>
    <row r="2165" spans="1:35">
      <c r="A2165" s="10">
        <v>2144</v>
      </c>
      <c r="B2165" s="10" t="str">
        <f ca="1">'Application For TE&amp;GOTS'!X2206</f>
        <v/>
      </c>
      <c r="C2165" s="10">
        <f>'Application For TE&amp;GOTS'!$D2206</f>
        <v>0</v>
      </c>
      <c r="D2165" s="10" t="str" cm="1">
        <f t="array" aca="1" ref="D2165" ca="1">IFERROR(INDIRECT("'Application For TE&amp;GOTS'!L"&amp;'Application For TE&amp;GOTS'!S2206),"")</f>
        <v/>
      </c>
      <c r="E2165" s="10" t="e">
        <f ca="1">'Application For TE&amp;GOTS'!AF2206</f>
        <v>#VALUE!</v>
      </c>
      <c r="F2165" s="10" t="str">
        <f ca="1">IFERROR(LEFT('Application For TE&amp;GOTS'!AH2206,LEN('Application For TE&amp;GOTS'!AH2206)-2),"")</f>
        <v/>
      </c>
      <c r="G2165" s="10" t="e">
        <f ca="1">'Application For TE&amp;GOTS'!AI2206</f>
        <v>#VALUE!</v>
      </c>
      <c r="AF2165" s="10" t="str">
        <f ca="1">IF(MATCH(B2165,B$1:B2165,0)=ROW(B2165),B2165&amp;";","")</f>
        <v/>
      </c>
      <c r="AG2165" s="10" t="str">
        <f>IF(MATCH(C2165,C$1:C2165,0)=ROW(C2165),C2165&amp;";","")</f>
        <v/>
      </c>
      <c r="AH2165" s="10" t="str">
        <f ca="1">IF(MATCH(D2165,D$1:D2165,0)=ROW(D2165),D2165&amp;";","")</f>
        <v/>
      </c>
      <c r="AI2165" s="10" t="e">
        <f ca="1">IF(MATCH(E2165,E$1:E2165,0)=ROW(E2165),E2165&amp;";","")</f>
        <v>#VALUE!</v>
      </c>
    </row>
    <row r="2166" spans="1:35">
      <c r="A2166" s="10">
        <v>2145</v>
      </c>
      <c r="B2166" s="10" t="str">
        <f ca="1">'Application For TE&amp;GOTS'!X2207</f>
        <v/>
      </c>
      <c r="C2166" s="10">
        <f>'Application For TE&amp;GOTS'!$D2207</f>
        <v>0</v>
      </c>
      <c r="D2166" s="10" t="str" cm="1">
        <f t="array" aca="1" ref="D2166" ca="1">IFERROR(INDIRECT("'Application For TE&amp;GOTS'!L"&amp;'Application For TE&amp;GOTS'!S2207),"")</f>
        <v/>
      </c>
      <c r="E2166" s="10" t="e">
        <f ca="1">'Application For TE&amp;GOTS'!AF2207</f>
        <v>#VALUE!</v>
      </c>
      <c r="F2166" s="10" t="str">
        <f ca="1">IFERROR(LEFT('Application For TE&amp;GOTS'!AH2207,LEN('Application For TE&amp;GOTS'!AH2207)-2),"")</f>
        <v/>
      </c>
      <c r="G2166" s="10" t="e">
        <f ca="1">'Application For TE&amp;GOTS'!AI2207</f>
        <v>#VALUE!</v>
      </c>
      <c r="AF2166" s="10" t="str">
        <f ca="1">IF(MATCH(B2166,B$1:B2166,0)=ROW(B2166),B2166&amp;";","")</f>
        <v/>
      </c>
      <c r="AG2166" s="10" t="str">
        <f>IF(MATCH(C2166,C$1:C2166,0)=ROW(C2166),C2166&amp;";","")</f>
        <v/>
      </c>
      <c r="AH2166" s="10" t="str">
        <f ca="1">IF(MATCH(D2166,D$1:D2166,0)=ROW(D2166),D2166&amp;";","")</f>
        <v/>
      </c>
      <c r="AI2166" s="10" t="e">
        <f ca="1">IF(MATCH(E2166,E$1:E2166,0)=ROW(E2166),E2166&amp;";","")</f>
        <v>#VALUE!</v>
      </c>
    </row>
    <row r="2167" spans="1:35">
      <c r="A2167" s="10">
        <v>2146</v>
      </c>
      <c r="B2167" s="10" t="str">
        <f ca="1">'Application For TE&amp;GOTS'!X2208</f>
        <v/>
      </c>
      <c r="C2167" s="10">
        <f>'Application For TE&amp;GOTS'!$D2208</f>
        <v>0</v>
      </c>
      <c r="D2167" s="10" t="str" cm="1">
        <f t="array" aca="1" ref="D2167" ca="1">IFERROR(INDIRECT("'Application For TE&amp;GOTS'!L"&amp;'Application For TE&amp;GOTS'!S2208),"")</f>
        <v/>
      </c>
      <c r="E2167" s="10" t="e">
        <f ca="1">'Application For TE&amp;GOTS'!AF2208</f>
        <v>#VALUE!</v>
      </c>
      <c r="F2167" s="10" t="str">
        <f ca="1">IFERROR(LEFT('Application For TE&amp;GOTS'!AH2208,LEN('Application For TE&amp;GOTS'!AH2208)-2),"")</f>
        <v/>
      </c>
      <c r="G2167" s="10" t="e">
        <f ca="1">'Application For TE&amp;GOTS'!AI2208</f>
        <v>#VALUE!</v>
      </c>
      <c r="AF2167" s="10" t="str">
        <f ca="1">IF(MATCH(B2167,B$1:B2167,0)=ROW(B2167),B2167&amp;";","")</f>
        <v/>
      </c>
      <c r="AG2167" s="10" t="str">
        <f>IF(MATCH(C2167,C$1:C2167,0)=ROW(C2167),C2167&amp;";","")</f>
        <v/>
      </c>
      <c r="AH2167" s="10" t="str">
        <f ca="1">IF(MATCH(D2167,D$1:D2167,0)=ROW(D2167),D2167&amp;";","")</f>
        <v/>
      </c>
      <c r="AI2167" s="10" t="e">
        <f ca="1">IF(MATCH(E2167,E$1:E2167,0)=ROW(E2167),E2167&amp;";","")</f>
        <v>#VALUE!</v>
      </c>
    </row>
    <row r="2168" spans="1:35">
      <c r="A2168" s="10">
        <v>2147</v>
      </c>
      <c r="B2168" s="10" t="str">
        <f ca="1">'Application For TE&amp;GOTS'!X2209</f>
        <v/>
      </c>
      <c r="C2168" s="10">
        <f>'Application For TE&amp;GOTS'!$D2209</f>
        <v>0</v>
      </c>
      <c r="D2168" s="10" t="str" cm="1">
        <f t="array" aca="1" ref="D2168" ca="1">IFERROR(INDIRECT("'Application For TE&amp;GOTS'!L"&amp;'Application For TE&amp;GOTS'!S2209),"")</f>
        <v/>
      </c>
      <c r="E2168" s="10" t="e">
        <f ca="1">'Application For TE&amp;GOTS'!AF2209</f>
        <v>#VALUE!</v>
      </c>
      <c r="F2168" s="10" t="str">
        <f ca="1">IFERROR(LEFT('Application For TE&amp;GOTS'!AH2209,LEN('Application For TE&amp;GOTS'!AH2209)-2),"")</f>
        <v/>
      </c>
      <c r="G2168" s="10" t="e">
        <f ca="1">'Application For TE&amp;GOTS'!AI2209</f>
        <v>#VALUE!</v>
      </c>
      <c r="AF2168" s="10" t="str">
        <f ca="1">IF(MATCH(B2168,B$1:B2168,0)=ROW(B2168),B2168&amp;";","")</f>
        <v/>
      </c>
      <c r="AG2168" s="10" t="str">
        <f>IF(MATCH(C2168,C$1:C2168,0)=ROW(C2168),C2168&amp;";","")</f>
        <v/>
      </c>
      <c r="AH2168" s="10" t="str">
        <f ca="1">IF(MATCH(D2168,D$1:D2168,0)=ROW(D2168),D2168&amp;";","")</f>
        <v/>
      </c>
      <c r="AI2168" s="10" t="e">
        <f ca="1">IF(MATCH(E2168,E$1:E2168,0)=ROW(E2168),E2168&amp;";","")</f>
        <v>#VALUE!</v>
      </c>
    </row>
    <row r="2169" spans="1:35">
      <c r="A2169" s="10">
        <v>2148</v>
      </c>
      <c r="B2169" s="10" t="str">
        <f ca="1">'Application For TE&amp;GOTS'!X2210</f>
        <v/>
      </c>
      <c r="C2169" s="10">
        <f>'Application For TE&amp;GOTS'!$D2210</f>
        <v>0</v>
      </c>
      <c r="D2169" s="10" t="str" cm="1">
        <f t="array" aca="1" ref="D2169" ca="1">IFERROR(INDIRECT("'Application For TE&amp;GOTS'!L"&amp;'Application For TE&amp;GOTS'!S2210),"")</f>
        <v/>
      </c>
      <c r="E2169" s="10" t="e">
        <f ca="1">'Application For TE&amp;GOTS'!AF2210</f>
        <v>#VALUE!</v>
      </c>
      <c r="F2169" s="10" t="str">
        <f ca="1">IFERROR(LEFT('Application For TE&amp;GOTS'!AH2210,LEN('Application For TE&amp;GOTS'!AH2210)-2),"")</f>
        <v/>
      </c>
      <c r="G2169" s="10" t="e">
        <f ca="1">'Application For TE&amp;GOTS'!AI2210</f>
        <v>#VALUE!</v>
      </c>
      <c r="AF2169" s="10" t="str">
        <f ca="1">IF(MATCH(B2169,B$1:B2169,0)=ROW(B2169),B2169&amp;";","")</f>
        <v/>
      </c>
      <c r="AG2169" s="10" t="str">
        <f>IF(MATCH(C2169,C$1:C2169,0)=ROW(C2169),C2169&amp;";","")</f>
        <v/>
      </c>
      <c r="AH2169" s="10" t="str">
        <f ca="1">IF(MATCH(D2169,D$1:D2169,0)=ROW(D2169),D2169&amp;";","")</f>
        <v/>
      </c>
      <c r="AI2169" s="10" t="e">
        <f ca="1">IF(MATCH(E2169,E$1:E2169,0)=ROW(E2169),E2169&amp;";","")</f>
        <v>#VALUE!</v>
      </c>
    </row>
    <row r="2170" spans="1:35">
      <c r="A2170" s="10">
        <v>2149</v>
      </c>
      <c r="B2170" s="10" t="str">
        <f ca="1">'Application For TE&amp;GOTS'!X2211</f>
        <v/>
      </c>
      <c r="C2170" s="10">
        <f>'Application For TE&amp;GOTS'!$D2211</f>
        <v>0</v>
      </c>
      <c r="D2170" s="10" t="str" cm="1">
        <f t="array" aca="1" ref="D2170" ca="1">IFERROR(INDIRECT("'Application For TE&amp;GOTS'!L"&amp;'Application For TE&amp;GOTS'!S2211),"")</f>
        <v/>
      </c>
      <c r="E2170" s="10" t="e">
        <f ca="1">'Application For TE&amp;GOTS'!AF2211</f>
        <v>#VALUE!</v>
      </c>
      <c r="F2170" s="10" t="str">
        <f ca="1">IFERROR(LEFT('Application For TE&amp;GOTS'!AH2211,LEN('Application For TE&amp;GOTS'!AH2211)-2),"")</f>
        <v/>
      </c>
      <c r="G2170" s="10" t="e">
        <f ca="1">'Application For TE&amp;GOTS'!AI2211</f>
        <v>#VALUE!</v>
      </c>
      <c r="AF2170" s="10" t="str">
        <f ca="1">IF(MATCH(B2170,B$1:B2170,0)=ROW(B2170),B2170&amp;";","")</f>
        <v/>
      </c>
      <c r="AG2170" s="10" t="str">
        <f>IF(MATCH(C2170,C$1:C2170,0)=ROW(C2170),C2170&amp;";","")</f>
        <v/>
      </c>
      <c r="AH2170" s="10" t="str">
        <f ca="1">IF(MATCH(D2170,D$1:D2170,0)=ROW(D2170),D2170&amp;";","")</f>
        <v/>
      </c>
      <c r="AI2170" s="10" t="e">
        <f ca="1">IF(MATCH(E2170,E$1:E2170,0)=ROW(E2170),E2170&amp;";","")</f>
        <v>#VALUE!</v>
      </c>
    </row>
    <row r="2171" spans="1:35">
      <c r="A2171" s="10">
        <v>2150</v>
      </c>
      <c r="B2171" s="10" t="str">
        <f ca="1">'Application For TE&amp;GOTS'!X2212</f>
        <v/>
      </c>
      <c r="C2171" s="10">
        <f>'Application For TE&amp;GOTS'!$D2212</f>
        <v>0</v>
      </c>
      <c r="D2171" s="10" t="str" cm="1">
        <f t="array" aca="1" ref="D2171" ca="1">IFERROR(INDIRECT("'Application For TE&amp;GOTS'!L"&amp;'Application For TE&amp;GOTS'!S2212),"")</f>
        <v/>
      </c>
      <c r="E2171" s="10" t="e">
        <f ca="1">'Application For TE&amp;GOTS'!AF2212</f>
        <v>#VALUE!</v>
      </c>
      <c r="F2171" s="10" t="str">
        <f ca="1">IFERROR(LEFT('Application For TE&amp;GOTS'!AH2212,LEN('Application For TE&amp;GOTS'!AH2212)-2),"")</f>
        <v/>
      </c>
      <c r="G2171" s="10" t="e">
        <f ca="1">'Application For TE&amp;GOTS'!AI2212</f>
        <v>#VALUE!</v>
      </c>
      <c r="AF2171" s="10" t="str">
        <f ca="1">IF(MATCH(B2171,B$1:B2171,0)=ROW(B2171),B2171&amp;";","")</f>
        <v/>
      </c>
      <c r="AG2171" s="10" t="str">
        <f>IF(MATCH(C2171,C$1:C2171,0)=ROW(C2171),C2171&amp;";","")</f>
        <v/>
      </c>
      <c r="AH2171" s="10" t="str">
        <f ca="1">IF(MATCH(D2171,D$1:D2171,0)=ROW(D2171),D2171&amp;";","")</f>
        <v/>
      </c>
      <c r="AI2171" s="10" t="e">
        <f ca="1">IF(MATCH(E2171,E$1:E2171,0)=ROW(E2171),E2171&amp;";","")</f>
        <v>#VALUE!</v>
      </c>
    </row>
    <row r="2172" spans="1:35">
      <c r="A2172" s="10">
        <v>2151</v>
      </c>
      <c r="B2172" s="10" t="str">
        <f ca="1">'Application For TE&amp;GOTS'!X2213</f>
        <v/>
      </c>
      <c r="C2172" s="10">
        <f>'Application For TE&amp;GOTS'!$D2213</f>
        <v>0</v>
      </c>
      <c r="D2172" s="10" t="str" cm="1">
        <f t="array" aca="1" ref="D2172" ca="1">IFERROR(INDIRECT("'Application For TE&amp;GOTS'!L"&amp;'Application For TE&amp;GOTS'!S2213),"")</f>
        <v/>
      </c>
      <c r="E2172" s="10" t="e">
        <f ca="1">'Application For TE&amp;GOTS'!AF2213</f>
        <v>#VALUE!</v>
      </c>
      <c r="F2172" s="10" t="str">
        <f ca="1">IFERROR(LEFT('Application For TE&amp;GOTS'!AH2213,LEN('Application For TE&amp;GOTS'!AH2213)-2),"")</f>
        <v/>
      </c>
      <c r="G2172" s="10" t="e">
        <f ca="1">'Application For TE&amp;GOTS'!AI2213</f>
        <v>#VALUE!</v>
      </c>
      <c r="AF2172" s="10" t="str">
        <f ca="1">IF(MATCH(B2172,B$1:B2172,0)=ROW(B2172),B2172&amp;";","")</f>
        <v/>
      </c>
      <c r="AG2172" s="10" t="str">
        <f>IF(MATCH(C2172,C$1:C2172,0)=ROW(C2172),C2172&amp;";","")</f>
        <v/>
      </c>
      <c r="AH2172" s="10" t="str">
        <f ca="1">IF(MATCH(D2172,D$1:D2172,0)=ROW(D2172),D2172&amp;";","")</f>
        <v/>
      </c>
      <c r="AI2172" s="10" t="e">
        <f ca="1">IF(MATCH(E2172,E$1:E2172,0)=ROW(E2172),E2172&amp;";","")</f>
        <v>#VALUE!</v>
      </c>
    </row>
    <row r="2173" spans="1:35">
      <c r="A2173" s="10">
        <v>2152</v>
      </c>
      <c r="B2173" s="10" t="str">
        <f ca="1">'Application For TE&amp;GOTS'!X2214</f>
        <v/>
      </c>
      <c r="C2173" s="10">
        <f>'Application For TE&amp;GOTS'!$D2214</f>
        <v>0</v>
      </c>
      <c r="D2173" s="10" t="str" cm="1">
        <f t="array" aca="1" ref="D2173" ca="1">IFERROR(INDIRECT("'Application For TE&amp;GOTS'!L"&amp;'Application For TE&amp;GOTS'!S2214),"")</f>
        <v/>
      </c>
      <c r="E2173" s="10" t="e">
        <f ca="1">'Application For TE&amp;GOTS'!AF2214</f>
        <v>#VALUE!</v>
      </c>
      <c r="F2173" s="10" t="str">
        <f ca="1">IFERROR(LEFT('Application For TE&amp;GOTS'!AH2214,LEN('Application For TE&amp;GOTS'!AH2214)-2),"")</f>
        <v/>
      </c>
      <c r="G2173" s="10" t="e">
        <f ca="1">'Application For TE&amp;GOTS'!AI2214</f>
        <v>#VALUE!</v>
      </c>
      <c r="AF2173" s="10" t="str">
        <f ca="1">IF(MATCH(B2173,B$1:B2173,0)=ROW(B2173),B2173&amp;";","")</f>
        <v/>
      </c>
      <c r="AG2173" s="10" t="str">
        <f>IF(MATCH(C2173,C$1:C2173,0)=ROW(C2173),C2173&amp;";","")</f>
        <v/>
      </c>
      <c r="AH2173" s="10" t="str">
        <f ca="1">IF(MATCH(D2173,D$1:D2173,0)=ROW(D2173),D2173&amp;";","")</f>
        <v/>
      </c>
      <c r="AI2173" s="10" t="e">
        <f ca="1">IF(MATCH(E2173,E$1:E2173,0)=ROW(E2173),E2173&amp;";","")</f>
        <v>#VALUE!</v>
      </c>
    </row>
    <row r="2174" spans="1:35">
      <c r="A2174" s="10">
        <v>2153</v>
      </c>
      <c r="B2174" s="10" t="str">
        <f ca="1">'Application For TE&amp;GOTS'!X2215</f>
        <v/>
      </c>
      <c r="C2174" s="10">
        <f>'Application For TE&amp;GOTS'!$D2215</f>
        <v>0</v>
      </c>
      <c r="D2174" s="10" t="str" cm="1">
        <f t="array" aca="1" ref="D2174" ca="1">IFERROR(INDIRECT("'Application For TE&amp;GOTS'!L"&amp;'Application For TE&amp;GOTS'!S2215),"")</f>
        <v/>
      </c>
      <c r="E2174" s="10" t="e">
        <f ca="1">'Application For TE&amp;GOTS'!AF2215</f>
        <v>#VALUE!</v>
      </c>
      <c r="F2174" s="10" t="str">
        <f ca="1">IFERROR(LEFT('Application For TE&amp;GOTS'!AH2215,LEN('Application For TE&amp;GOTS'!AH2215)-2),"")</f>
        <v/>
      </c>
      <c r="G2174" s="10" t="e">
        <f ca="1">'Application For TE&amp;GOTS'!AI2215</f>
        <v>#VALUE!</v>
      </c>
      <c r="AF2174" s="10" t="str">
        <f ca="1">IF(MATCH(B2174,B$1:B2174,0)=ROW(B2174),B2174&amp;";","")</f>
        <v/>
      </c>
      <c r="AG2174" s="10" t="str">
        <f>IF(MATCH(C2174,C$1:C2174,0)=ROW(C2174),C2174&amp;";","")</f>
        <v/>
      </c>
      <c r="AH2174" s="10" t="str">
        <f ca="1">IF(MATCH(D2174,D$1:D2174,0)=ROW(D2174),D2174&amp;";","")</f>
        <v/>
      </c>
      <c r="AI2174" s="10" t="e">
        <f ca="1">IF(MATCH(E2174,E$1:E2174,0)=ROW(E2174),E2174&amp;";","")</f>
        <v>#VALUE!</v>
      </c>
    </row>
    <row r="2175" spans="1:35">
      <c r="A2175" s="10">
        <v>2154</v>
      </c>
      <c r="B2175" s="10" t="str">
        <f ca="1">'Application For TE&amp;GOTS'!X2216</f>
        <v/>
      </c>
      <c r="C2175" s="10">
        <f>'Application For TE&amp;GOTS'!$D2216</f>
        <v>0</v>
      </c>
      <c r="D2175" s="10" t="str" cm="1">
        <f t="array" aca="1" ref="D2175" ca="1">IFERROR(INDIRECT("'Application For TE&amp;GOTS'!L"&amp;'Application For TE&amp;GOTS'!S2216),"")</f>
        <v/>
      </c>
      <c r="E2175" s="10" t="e">
        <f ca="1">'Application For TE&amp;GOTS'!AF2216</f>
        <v>#VALUE!</v>
      </c>
      <c r="F2175" s="10" t="str">
        <f ca="1">IFERROR(LEFT('Application For TE&amp;GOTS'!AH2216,LEN('Application For TE&amp;GOTS'!AH2216)-2),"")</f>
        <v/>
      </c>
      <c r="G2175" s="10" t="e">
        <f ca="1">'Application For TE&amp;GOTS'!AI2216</f>
        <v>#VALUE!</v>
      </c>
      <c r="AF2175" s="10" t="str">
        <f ca="1">IF(MATCH(B2175,B$1:B2175,0)=ROW(B2175),B2175&amp;";","")</f>
        <v/>
      </c>
      <c r="AG2175" s="10" t="str">
        <f>IF(MATCH(C2175,C$1:C2175,0)=ROW(C2175),C2175&amp;";","")</f>
        <v/>
      </c>
      <c r="AH2175" s="10" t="str">
        <f ca="1">IF(MATCH(D2175,D$1:D2175,0)=ROW(D2175),D2175&amp;";","")</f>
        <v/>
      </c>
      <c r="AI2175" s="10" t="e">
        <f ca="1">IF(MATCH(E2175,E$1:E2175,0)=ROW(E2175),E2175&amp;";","")</f>
        <v>#VALUE!</v>
      </c>
    </row>
    <row r="2176" spans="1:35">
      <c r="A2176" s="10">
        <v>2155</v>
      </c>
      <c r="B2176" s="10" t="str">
        <f ca="1">'Application For TE&amp;GOTS'!X2217</f>
        <v/>
      </c>
      <c r="C2176" s="10">
        <f>'Application For TE&amp;GOTS'!$D2217</f>
        <v>0</v>
      </c>
      <c r="D2176" s="10" t="str" cm="1">
        <f t="array" aca="1" ref="D2176" ca="1">IFERROR(INDIRECT("'Application For TE&amp;GOTS'!L"&amp;'Application For TE&amp;GOTS'!S2217),"")</f>
        <v/>
      </c>
      <c r="E2176" s="10" t="e">
        <f ca="1">'Application For TE&amp;GOTS'!AF2217</f>
        <v>#VALUE!</v>
      </c>
      <c r="F2176" s="10" t="str">
        <f ca="1">IFERROR(LEFT('Application For TE&amp;GOTS'!AH2217,LEN('Application For TE&amp;GOTS'!AH2217)-2),"")</f>
        <v/>
      </c>
      <c r="G2176" s="10" t="e">
        <f ca="1">'Application For TE&amp;GOTS'!AI2217</f>
        <v>#VALUE!</v>
      </c>
      <c r="AF2176" s="10" t="str">
        <f ca="1">IF(MATCH(B2176,B$1:B2176,0)=ROW(B2176),B2176&amp;";","")</f>
        <v/>
      </c>
      <c r="AG2176" s="10" t="str">
        <f>IF(MATCH(C2176,C$1:C2176,0)=ROW(C2176),C2176&amp;";","")</f>
        <v/>
      </c>
      <c r="AH2176" s="10" t="str">
        <f ca="1">IF(MATCH(D2176,D$1:D2176,0)=ROW(D2176),D2176&amp;";","")</f>
        <v/>
      </c>
      <c r="AI2176" s="10" t="e">
        <f ca="1">IF(MATCH(E2176,E$1:E2176,0)=ROW(E2176),E2176&amp;";","")</f>
        <v>#VALUE!</v>
      </c>
    </row>
    <row r="2177" spans="1:35">
      <c r="A2177" s="10">
        <v>2156</v>
      </c>
      <c r="B2177" s="10" t="str">
        <f ca="1">'Application For TE&amp;GOTS'!X2218</f>
        <v/>
      </c>
      <c r="C2177" s="10">
        <f>'Application For TE&amp;GOTS'!$D2218</f>
        <v>0</v>
      </c>
      <c r="D2177" s="10" t="str" cm="1">
        <f t="array" aca="1" ref="D2177" ca="1">IFERROR(INDIRECT("'Application For TE&amp;GOTS'!L"&amp;'Application For TE&amp;GOTS'!S2218),"")</f>
        <v/>
      </c>
      <c r="E2177" s="10" t="e">
        <f ca="1">'Application For TE&amp;GOTS'!AF2218</f>
        <v>#VALUE!</v>
      </c>
      <c r="F2177" s="10" t="str">
        <f ca="1">IFERROR(LEFT('Application For TE&amp;GOTS'!AH2218,LEN('Application For TE&amp;GOTS'!AH2218)-2),"")</f>
        <v/>
      </c>
      <c r="G2177" s="10" t="e">
        <f ca="1">'Application For TE&amp;GOTS'!AI2218</f>
        <v>#VALUE!</v>
      </c>
      <c r="AF2177" s="10" t="str">
        <f ca="1">IF(MATCH(B2177,B$1:B2177,0)=ROW(B2177),B2177&amp;";","")</f>
        <v/>
      </c>
      <c r="AG2177" s="10" t="str">
        <f>IF(MATCH(C2177,C$1:C2177,0)=ROW(C2177),C2177&amp;";","")</f>
        <v/>
      </c>
      <c r="AH2177" s="10" t="str">
        <f ca="1">IF(MATCH(D2177,D$1:D2177,0)=ROW(D2177),D2177&amp;";","")</f>
        <v/>
      </c>
      <c r="AI2177" s="10" t="e">
        <f ca="1">IF(MATCH(E2177,E$1:E2177,0)=ROW(E2177),E2177&amp;";","")</f>
        <v>#VALUE!</v>
      </c>
    </row>
    <row r="2178" spans="1:35">
      <c r="A2178" s="10">
        <v>2157</v>
      </c>
      <c r="B2178" s="10" t="str">
        <f ca="1">'Application For TE&amp;GOTS'!X2219</f>
        <v/>
      </c>
      <c r="C2178" s="10">
        <f>'Application For TE&amp;GOTS'!$D2219</f>
        <v>0</v>
      </c>
      <c r="D2178" s="10" t="str" cm="1">
        <f t="array" aca="1" ref="D2178" ca="1">IFERROR(INDIRECT("'Application For TE&amp;GOTS'!L"&amp;'Application For TE&amp;GOTS'!S2219),"")</f>
        <v/>
      </c>
      <c r="E2178" s="10" t="e">
        <f ca="1">'Application For TE&amp;GOTS'!AF2219</f>
        <v>#VALUE!</v>
      </c>
      <c r="F2178" s="10" t="str">
        <f ca="1">IFERROR(LEFT('Application For TE&amp;GOTS'!AH2219,LEN('Application For TE&amp;GOTS'!AH2219)-2),"")</f>
        <v/>
      </c>
      <c r="G2178" s="10" t="e">
        <f ca="1">'Application For TE&amp;GOTS'!AI2219</f>
        <v>#VALUE!</v>
      </c>
      <c r="AF2178" s="10" t="str">
        <f ca="1">IF(MATCH(B2178,B$1:B2178,0)=ROW(B2178),B2178&amp;";","")</f>
        <v/>
      </c>
      <c r="AG2178" s="10" t="str">
        <f>IF(MATCH(C2178,C$1:C2178,0)=ROW(C2178),C2178&amp;";","")</f>
        <v/>
      </c>
      <c r="AH2178" s="10" t="str">
        <f ca="1">IF(MATCH(D2178,D$1:D2178,0)=ROW(D2178),D2178&amp;";","")</f>
        <v/>
      </c>
      <c r="AI2178" s="10" t="e">
        <f ca="1">IF(MATCH(E2178,E$1:E2178,0)=ROW(E2178),E2178&amp;";","")</f>
        <v>#VALUE!</v>
      </c>
    </row>
    <row r="2179" spans="1:35">
      <c r="A2179" s="10">
        <v>2158</v>
      </c>
      <c r="B2179" s="10" t="str">
        <f ca="1">'Application For TE&amp;GOTS'!X2220</f>
        <v/>
      </c>
      <c r="C2179" s="10">
        <f>'Application For TE&amp;GOTS'!$D2220</f>
        <v>0</v>
      </c>
      <c r="D2179" s="10" t="str" cm="1">
        <f t="array" aca="1" ref="D2179" ca="1">IFERROR(INDIRECT("'Application For TE&amp;GOTS'!L"&amp;'Application For TE&amp;GOTS'!S2220),"")</f>
        <v/>
      </c>
      <c r="E2179" s="10" t="e">
        <f ca="1">'Application For TE&amp;GOTS'!AF2220</f>
        <v>#VALUE!</v>
      </c>
      <c r="F2179" s="10" t="str">
        <f ca="1">IFERROR(LEFT('Application For TE&amp;GOTS'!AH2220,LEN('Application For TE&amp;GOTS'!AH2220)-2),"")</f>
        <v/>
      </c>
      <c r="G2179" s="10" t="e">
        <f ca="1">'Application For TE&amp;GOTS'!AI2220</f>
        <v>#VALUE!</v>
      </c>
      <c r="AF2179" s="10" t="str">
        <f ca="1">IF(MATCH(B2179,B$1:B2179,0)=ROW(B2179),B2179&amp;";","")</f>
        <v/>
      </c>
      <c r="AG2179" s="10" t="str">
        <f>IF(MATCH(C2179,C$1:C2179,0)=ROW(C2179),C2179&amp;";","")</f>
        <v/>
      </c>
      <c r="AH2179" s="10" t="str">
        <f ca="1">IF(MATCH(D2179,D$1:D2179,0)=ROW(D2179),D2179&amp;";","")</f>
        <v/>
      </c>
      <c r="AI2179" s="10" t="e">
        <f ca="1">IF(MATCH(E2179,E$1:E2179,0)=ROW(E2179),E2179&amp;";","")</f>
        <v>#VALUE!</v>
      </c>
    </row>
    <row r="2180" spans="1:35">
      <c r="A2180" s="10">
        <v>2159</v>
      </c>
      <c r="B2180" s="10" t="str">
        <f ca="1">'Application For TE&amp;GOTS'!X2221</f>
        <v/>
      </c>
      <c r="C2180" s="10">
        <f>'Application For TE&amp;GOTS'!$D2221</f>
        <v>0</v>
      </c>
      <c r="D2180" s="10" t="str" cm="1">
        <f t="array" aca="1" ref="D2180" ca="1">IFERROR(INDIRECT("'Application For TE&amp;GOTS'!L"&amp;'Application For TE&amp;GOTS'!S2221),"")</f>
        <v/>
      </c>
      <c r="E2180" s="10" t="e">
        <f ca="1">'Application For TE&amp;GOTS'!AF2221</f>
        <v>#VALUE!</v>
      </c>
      <c r="F2180" s="10" t="str">
        <f ca="1">IFERROR(LEFT('Application For TE&amp;GOTS'!AH2221,LEN('Application For TE&amp;GOTS'!AH2221)-2),"")</f>
        <v/>
      </c>
      <c r="G2180" s="10" t="e">
        <f ca="1">'Application For TE&amp;GOTS'!AI2221</f>
        <v>#VALUE!</v>
      </c>
      <c r="AF2180" s="10" t="str">
        <f ca="1">IF(MATCH(B2180,B$1:B2180,0)=ROW(B2180),B2180&amp;";","")</f>
        <v/>
      </c>
      <c r="AG2180" s="10" t="str">
        <f>IF(MATCH(C2180,C$1:C2180,0)=ROW(C2180),C2180&amp;";","")</f>
        <v/>
      </c>
      <c r="AH2180" s="10" t="str">
        <f ca="1">IF(MATCH(D2180,D$1:D2180,0)=ROW(D2180),D2180&amp;";","")</f>
        <v/>
      </c>
      <c r="AI2180" s="10" t="e">
        <f ca="1">IF(MATCH(E2180,E$1:E2180,0)=ROW(E2180),E2180&amp;";","")</f>
        <v>#VALUE!</v>
      </c>
    </row>
    <row r="2181" spans="1:35">
      <c r="A2181" s="10">
        <v>2160</v>
      </c>
      <c r="B2181" s="10" t="str">
        <f ca="1">'Application For TE&amp;GOTS'!X2222</f>
        <v/>
      </c>
      <c r="C2181" s="10">
        <f>'Application For TE&amp;GOTS'!$D2222</f>
        <v>0</v>
      </c>
      <c r="D2181" s="10" t="str" cm="1">
        <f t="array" aca="1" ref="D2181" ca="1">IFERROR(INDIRECT("'Application For TE&amp;GOTS'!L"&amp;'Application For TE&amp;GOTS'!S2222),"")</f>
        <v/>
      </c>
      <c r="E2181" s="10" t="e">
        <f ca="1">'Application For TE&amp;GOTS'!AF2222</f>
        <v>#VALUE!</v>
      </c>
      <c r="F2181" s="10" t="str">
        <f ca="1">IFERROR(LEFT('Application For TE&amp;GOTS'!AH2222,LEN('Application For TE&amp;GOTS'!AH2222)-2),"")</f>
        <v/>
      </c>
      <c r="G2181" s="10" t="e">
        <f ca="1">'Application For TE&amp;GOTS'!AI2222</f>
        <v>#VALUE!</v>
      </c>
      <c r="AF2181" s="10" t="str">
        <f ca="1">IF(MATCH(B2181,B$1:B2181,0)=ROW(B2181),B2181&amp;";","")</f>
        <v/>
      </c>
      <c r="AG2181" s="10" t="str">
        <f>IF(MATCH(C2181,C$1:C2181,0)=ROW(C2181),C2181&amp;";","")</f>
        <v/>
      </c>
      <c r="AH2181" s="10" t="str">
        <f ca="1">IF(MATCH(D2181,D$1:D2181,0)=ROW(D2181),D2181&amp;";","")</f>
        <v/>
      </c>
      <c r="AI2181" s="10" t="e">
        <f ca="1">IF(MATCH(E2181,E$1:E2181,0)=ROW(E2181),E2181&amp;";","")</f>
        <v>#VALUE!</v>
      </c>
    </row>
    <row r="2182" spans="1:35">
      <c r="A2182" s="10">
        <v>2161</v>
      </c>
      <c r="B2182" s="10" t="str">
        <f ca="1">'Application For TE&amp;GOTS'!X2223</f>
        <v/>
      </c>
      <c r="C2182" s="10">
        <f>'Application For TE&amp;GOTS'!$D2223</f>
        <v>0</v>
      </c>
      <c r="D2182" s="10" t="str" cm="1">
        <f t="array" aca="1" ref="D2182" ca="1">IFERROR(INDIRECT("'Application For TE&amp;GOTS'!L"&amp;'Application For TE&amp;GOTS'!S2223),"")</f>
        <v/>
      </c>
      <c r="E2182" s="10" t="e">
        <f ca="1">'Application For TE&amp;GOTS'!AF2223</f>
        <v>#VALUE!</v>
      </c>
      <c r="F2182" s="10" t="str">
        <f ca="1">IFERROR(LEFT('Application For TE&amp;GOTS'!AH2223,LEN('Application For TE&amp;GOTS'!AH2223)-2),"")</f>
        <v/>
      </c>
      <c r="G2182" s="10" t="e">
        <f ca="1">'Application For TE&amp;GOTS'!AI2223</f>
        <v>#VALUE!</v>
      </c>
      <c r="AF2182" s="10" t="str">
        <f ca="1">IF(MATCH(B2182,B$1:B2182,0)=ROW(B2182),B2182&amp;";","")</f>
        <v/>
      </c>
      <c r="AG2182" s="10" t="str">
        <f>IF(MATCH(C2182,C$1:C2182,0)=ROW(C2182),C2182&amp;";","")</f>
        <v/>
      </c>
      <c r="AH2182" s="10" t="str">
        <f ca="1">IF(MATCH(D2182,D$1:D2182,0)=ROW(D2182),D2182&amp;";","")</f>
        <v/>
      </c>
      <c r="AI2182" s="10" t="e">
        <f ca="1">IF(MATCH(E2182,E$1:E2182,0)=ROW(E2182),E2182&amp;";","")</f>
        <v>#VALUE!</v>
      </c>
    </row>
    <row r="2183" spans="1:35">
      <c r="A2183" s="10">
        <v>2162</v>
      </c>
      <c r="B2183" s="10" t="str">
        <f ca="1">'Application For TE&amp;GOTS'!X2224</f>
        <v/>
      </c>
      <c r="C2183" s="10">
        <f>'Application For TE&amp;GOTS'!$D2224</f>
        <v>0</v>
      </c>
      <c r="D2183" s="10" t="str" cm="1">
        <f t="array" aca="1" ref="D2183" ca="1">IFERROR(INDIRECT("'Application For TE&amp;GOTS'!L"&amp;'Application For TE&amp;GOTS'!S2224),"")</f>
        <v/>
      </c>
      <c r="E2183" s="10" t="e">
        <f ca="1">'Application For TE&amp;GOTS'!AF2224</f>
        <v>#VALUE!</v>
      </c>
      <c r="F2183" s="10" t="str">
        <f ca="1">IFERROR(LEFT('Application For TE&amp;GOTS'!AH2224,LEN('Application For TE&amp;GOTS'!AH2224)-2),"")</f>
        <v/>
      </c>
      <c r="G2183" s="10" t="e">
        <f ca="1">'Application For TE&amp;GOTS'!AI2224</f>
        <v>#VALUE!</v>
      </c>
      <c r="AF2183" s="10" t="str">
        <f ca="1">IF(MATCH(B2183,B$1:B2183,0)=ROW(B2183),B2183&amp;";","")</f>
        <v/>
      </c>
      <c r="AG2183" s="10" t="str">
        <f>IF(MATCH(C2183,C$1:C2183,0)=ROW(C2183),C2183&amp;";","")</f>
        <v/>
      </c>
      <c r="AH2183" s="10" t="str">
        <f ca="1">IF(MATCH(D2183,D$1:D2183,0)=ROW(D2183),D2183&amp;";","")</f>
        <v/>
      </c>
      <c r="AI2183" s="10" t="e">
        <f ca="1">IF(MATCH(E2183,E$1:E2183,0)=ROW(E2183),E2183&amp;";","")</f>
        <v>#VALUE!</v>
      </c>
    </row>
    <row r="2184" spans="1:35">
      <c r="A2184" s="10">
        <v>2163</v>
      </c>
      <c r="B2184" s="10" t="str">
        <f ca="1">'Application For TE&amp;GOTS'!X2225</f>
        <v/>
      </c>
      <c r="C2184" s="10">
        <f>'Application For TE&amp;GOTS'!$D2225</f>
        <v>0</v>
      </c>
      <c r="D2184" s="10" t="str" cm="1">
        <f t="array" aca="1" ref="D2184" ca="1">IFERROR(INDIRECT("'Application For TE&amp;GOTS'!L"&amp;'Application For TE&amp;GOTS'!S2225),"")</f>
        <v/>
      </c>
      <c r="E2184" s="10" t="e">
        <f ca="1">'Application For TE&amp;GOTS'!AF2225</f>
        <v>#VALUE!</v>
      </c>
      <c r="F2184" s="10" t="str">
        <f ca="1">IFERROR(LEFT('Application For TE&amp;GOTS'!AH2225,LEN('Application For TE&amp;GOTS'!AH2225)-2),"")</f>
        <v/>
      </c>
      <c r="G2184" s="10" t="e">
        <f ca="1">'Application For TE&amp;GOTS'!AI2225</f>
        <v>#VALUE!</v>
      </c>
      <c r="AF2184" s="10" t="str">
        <f ca="1">IF(MATCH(B2184,B$1:B2184,0)=ROW(B2184),B2184&amp;";","")</f>
        <v/>
      </c>
      <c r="AG2184" s="10" t="str">
        <f>IF(MATCH(C2184,C$1:C2184,0)=ROW(C2184),C2184&amp;";","")</f>
        <v/>
      </c>
      <c r="AH2184" s="10" t="str">
        <f ca="1">IF(MATCH(D2184,D$1:D2184,0)=ROW(D2184),D2184&amp;";","")</f>
        <v/>
      </c>
      <c r="AI2184" s="10" t="e">
        <f ca="1">IF(MATCH(E2184,E$1:E2184,0)=ROW(E2184),E2184&amp;";","")</f>
        <v>#VALUE!</v>
      </c>
    </row>
    <row r="2185" spans="1:35">
      <c r="A2185" s="10">
        <v>2164</v>
      </c>
      <c r="B2185" s="10" t="str">
        <f ca="1">'Application For TE&amp;GOTS'!X2226</f>
        <v/>
      </c>
      <c r="C2185" s="10">
        <f>'Application For TE&amp;GOTS'!$D2226</f>
        <v>0</v>
      </c>
      <c r="D2185" s="10" t="str" cm="1">
        <f t="array" aca="1" ref="D2185" ca="1">IFERROR(INDIRECT("'Application For TE&amp;GOTS'!L"&amp;'Application For TE&amp;GOTS'!S2226),"")</f>
        <v/>
      </c>
      <c r="E2185" s="10" t="e">
        <f ca="1">'Application For TE&amp;GOTS'!AF2226</f>
        <v>#VALUE!</v>
      </c>
      <c r="F2185" s="10" t="str">
        <f ca="1">IFERROR(LEFT('Application For TE&amp;GOTS'!AH2226,LEN('Application For TE&amp;GOTS'!AH2226)-2),"")</f>
        <v/>
      </c>
      <c r="G2185" s="10" t="e">
        <f ca="1">'Application For TE&amp;GOTS'!AI2226</f>
        <v>#VALUE!</v>
      </c>
      <c r="AF2185" s="10" t="str">
        <f ca="1">IF(MATCH(B2185,B$1:B2185,0)=ROW(B2185),B2185&amp;";","")</f>
        <v/>
      </c>
      <c r="AG2185" s="10" t="str">
        <f>IF(MATCH(C2185,C$1:C2185,0)=ROW(C2185),C2185&amp;";","")</f>
        <v/>
      </c>
      <c r="AH2185" s="10" t="str">
        <f ca="1">IF(MATCH(D2185,D$1:D2185,0)=ROW(D2185),D2185&amp;";","")</f>
        <v/>
      </c>
      <c r="AI2185" s="10" t="e">
        <f ca="1">IF(MATCH(E2185,E$1:E2185,0)=ROW(E2185),E2185&amp;";","")</f>
        <v>#VALUE!</v>
      </c>
    </row>
    <row r="2186" spans="1:35">
      <c r="A2186" s="10">
        <v>2165</v>
      </c>
      <c r="B2186" s="10" t="str">
        <f ca="1">'Application For TE&amp;GOTS'!X2227</f>
        <v/>
      </c>
      <c r="C2186" s="10">
        <f>'Application For TE&amp;GOTS'!$D2227</f>
        <v>0</v>
      </c>
      <c r="D2186" s="10" t="str" cm="1">
        <f t="array" aca="1" ref="D2186" ca="1">IFERROR(INDIRECT("'Application For TE&amp;GOTS'!L"&amp;'Application For TE&amp;GOTS'!S2227),"")</f>
        <v/>
      </c>
      <c r="E2186" s="10" t="e">
        <f ca="1">'Application For TE&amp;GOTS'!AF2227</f>
        <v>#VALUE!</v>
      </c>
      <c r="F2186" s="10" t="str">
        <f ca="1">IFERROR(LEFT('Application For TE&amp;GOTS'!AH2227,LEN('Application For TE&amp;GOTS'!AH2227)-2),"")</f>
        <v/>
      </c>
      <c r="G2186" s="10" t="e">
        <f ca="1">'Application For TE&amp;GOTS'!AI2227</f>
        <v>#VALUE!</v>
      </c>
      <c r="AF2186" s="10" t="str">
        <f ca="1">IF(MATCH(B2186,B$1:B2186,0)=ROW(B2186),B2186&amp;";","")</f>
        <v/>
      </c>
      <c r="AG2186" s="10" t="str">
        <f>IF(MATCH(C2186,C$1:C2186,0)=ROW(C2186),C2186&amp;";","")</f>
        <v/>
      </c>
      <c r="AH2186" s="10" t="str">
        <f ca="1">IF(MATCH(D2186,D$1:D2186,0)=ROW(D2186),D2186&amp;";","")</f>
        <v/>
      </c>
      <c r="AI2186" s="10" t="e">
        <f ca="1">IF(MATCH(E2186,E$1:E2186,0)=ROW(E2186),E2186&amp;";","")</f>
        <v>#VALUE!</v>
      </c>
    </row>
    <row r="2187" spans="1:35">
      <c r="A2187" s="10">
        <v>2166</v>
      </c>
      <c r="B2187" s="10" t="str">
        <f ca="1">'Application For TE&amp;GOTS'!X2228</f>
        <v/>
      </c>
      <c r="C2187" s="10">
        <f>'Application For TE&amp;GOTS'!$D2228</f>
        <v>0</v>
      </c>
      <c r="D2187" s="10" t="str" cm="1">
        <f t="array" aca="1" ref="D2187" ca="1">IFERROR(INDIRECT("'Application For TE&amp;GOTS'!L"&amp;'Application For TE&amp;GOTS'!S2228),"")</f>
        <v/>
      </c>
      <c r="E2187" s="10" t="e">
        <f ca="1">'Application For TE&amp;GOTS'!AF2228</f>
        <v>#VALUE!</v>
      </c>
      <c r="F2187" s="10" t="str">
        <f ca="1">IFERROR(LEFT('Application For TE&amp;GOTS'!AH2228,LEN('Application For TE&amp;GOTS'!AH2228)-2),"")</f>
        <v/>
      </c>
      <c r="G2187" s="10" t="e">
        <f ca="1">'Application For TE&amp;GOTS'!AI2228</f>
        <v>#VALUE!</v>
      </c>
      <c r="AF2187" s="10" t="str">
        <f ca="1">IF(MATCH(B2187,B$1:B2187,0)=ROW(B2187),B2187&amp;";","")</f>
        <v/>
      </c>
      <c r="AG2187" s="10" t="str">
        <f>IF(MATCH(C2187,C$1:C2187,0)=ROW(C2187),C2187&amp;";","")</f>
        <v/>
      </c>
      <c r="AH2187" s="10" t="str">
        <f ca="1">IF(MATCH(D2187,D$1:D2187,0)=ROW(D2187),D2187&amp;";","")</f>
        <v/>
      </c>
      <c r="AI2187" s="10" t="e">
        <f ca="1">IF(MATCH(E2187,E$1:E2187,0)=ROW(E2187),E2187&amp;";","")</f>
        <v>#VALUE!</v>
      </c>
    </row>
    <row r="2188" spans="1:35">
      <c r="A2188" s="10">
        <v>2167</v>
      </c>
      <c r="B2188" s="10" t="str">
        <f ca="1">'Application For TE&amp;GOTS'!X2229</f>
        <v/>
      </c>
      <c r="C2188" s="10">
        <f>'Application For TE&amp;GOTS'!$D2229</f>
        <v>0</v>
      </c>
      <c r="D2188" s="10" t="str" cm="1">
        <f t="array" aca="1" ref="D2188" ca="1">IFERROR(INDIRECT("'Application For TE&amp;GOTS'!L"&amp;'Application For TE&amp;GOTS'!S2229),"")</f>
        <v/>
      </c>
      <c r="E2188" s="10" t="e">
        <f ca="1">'Application For TE&amp;GOTS'!AF2229</f>
        <v>#VALUE!</v>
      </c>
      <c r="F2188" s="10" t="str">
        <f ca="1">IFERROR(LEFT('Application For TE&amp;GOTS'!AH2229,LEN('Application For TE&amp;GOTS'!AH2229)-2),"")</f>
        <v/>
      </c>
      <c r="G2188" s="10" t="e">
        <f ca="1">'Application For TE&amp;GOTS'!AI2229</f>
        <v>#VALUE!</v>
      </c>
      <c r="AF2188" s="10" t="str">
        <f ca="1">IF(MATCH(B2188,B$1:B2188,0)=ROW(B2188),B2188&amp;";","")</f>
        <v/>
      </c>
      <c r="AG2188" s="10" t="str">
        <f>IF(MATCH(C2188,C$1:C2188,0)=ROW(C2188),C2188&amp;";","")</f>
        <v/>
      </c>
      <c r="AH2188" s="10" t="str">
        <f ca="1">IF(MATCH(D2188,D$1:D2188,0)=ROW(D2188),D2188&amp;";","")</f>
        <v/>
      </c>
      <c r="AI2188" s="10" t="e">
        <f ca="1">IF(MATCH(E2188,E$1:E2188,0)=ROW(E2188),E2188&amp;";","")</f>
        <v>#VALUE!</v>
      </c>
    </row>
    <row r="2189" spans="1:35">
      <c r="A2189" s="10">
        <v>2168</v>
      </c>
      <c r="B2189" s="10" t="str">
        <f ca="1">'Application For TE&amp;GOTS'!X2230</f>
        <v/>
      </c>
      <c r="C2189" s="10">
        <f>'Application For TE&amp;GOTS'!$D2230</f>
        <v>0</v>
      </c>
      <c r="D2189" s="10" t="str" cm="1">
        <f t="array" aca="1" ref="D2189" ca="1">IFERROR(INDIRECT("'Application For TE&amp;GOTS'!L"&amp;'Application For TE&amp;GOTS'!S2230),"")</f>
        <v/>
      </c>
      <c r="E2189" s="10" t="e">
        <f ca="1">'Application For TE&amp;GOTS'!AF2230</f>
        <v>#VALUE!</v>
      </c>
      <c r="F2189" s="10" t="str">
        <f ca="1">IFERROR(LEFT('Application For TE&amp;GOTS'!AH2230,LEN('Application For TE&amp;GOTS'!AH2230)-2),"")</f>
        <v/>
      </c>
      <c r="G2189" s="10" t="e">
        <f ca="1">'Application For TE&amp;GOTS'!AI2230</f>
        <v>#VALUE!</v>
      </c>
      <c r="AF2189" s="10" t="str">
        <f ca="1">IF(MATCH(B2189,B$1:B2189,0)=ROW(B2189),B2189&amp;";","")</f>
        <v/>
      </c>
      <c r="AG2189" s="10" t="str">
        <f>IF(MATCH(C2189,C$1:C2189,0)=ROW(C2189),C2189&amp;";","")</f>
        <v/>
      </c>
      <c r="AH2189" s="10" t="str">
        <f ca="1">IF(MATCH(D2189,D$1:D2189,0)=ROW(D2189),D2189&amp;";","")</f>
        <v/>
      </c>
      <c r="AI2189" s="10" t="e">
        <f ca="1">IF(MATCH(E2189,E$1:E2189,0)=ROW(E2189),E2189&amp;";","")</f>
        <v>#VALUE!</v>
      </c>
    </row>
    <row r="2190" spans="1:35">
      <c r="A2190" s="10">
        <v>2169</v>
      </c>
      <c r="B2190" s="10" t="str">
        <f ca="1">'Application For TE&amp;GOTS'!X2231</f>
        <v/>
      </c>
      <c r="C2190" s="10">
        <f>'Application For TE&amp;GOTS'!$D2231</f>
        <v>0</v>
      </c>
      <c r="D2190" s="10" t="str" cm="1">
        <f t="array" aca="1" ref="D2190" ca="1">IFERROR(INDIRECT("'Application For TE&amp;GOTS'!L"&amp;'Application For TE&amp;GOTS'!S2231),"")</f>
        <v/>
      </c>
      <c r="E2190" s="10" t="e">
        <f ca="1">'Application For TE&amp;GOTS'!AF2231</f>
        <v>#VALUE!</v>
      </c>
      <c r="F2190" s="10" t="str">
        <f ca="1">IFERROR(LEFT('Application For TE&amp;GOTS'!AH2231,LEN('Application For TE&amp;GOTS'!AH2231)-2),"")</f>
        <v/>
      </c>
      <c r="G2190" s="10" t="e">
        <f ca="1">'Application For TE&amp;GOTS'!AI2231</f>
        <v>#VALUE!</v>
      </c>
      <c r="AF2190" s="10" t="str">
        <f ca="1">IF(MATCH(B2190,B$1:B2190,0)=ROW(B2190),B2190&amp;";","")</f>
        <v/>
      </c>
      <c r="AG2190" s="10" t="str">
        <f>IF(MATCH(C2190,C$1:C2190,0)=ROW(C2190),C2190&amp;";","")</f>
        <v/>
      </c>
      <c r="AH2190" s="10" t="str">
        <f ca="1">IF(MATCH(D2190,D$1:D2190,0)=ROW(D2190),D2190&amp;";","")</f>
        <v/>
      </c>
      <c r="AI2190" s="10" t="e">
        <f ca="1">IF(MATCH(E2190,E$1:E2190,0)=ROW(E2190),E2190&amp;";","")</f>
        <v>#VALUE!</v>
      </c>
    </row>
    <row r="2191" spans="1:35">
      <c r="A2191" s="10">
        <v>2170</v>
      </c>
      <c r="B2191" s="10" t="str">
        <f ca="1">'Application For TE&amp;GOTS'!X2232</f>
        <v/>
      </c>
      <c r="C2191" s="10">
        <f>'Application For TE&amp;GOTS'!$D2232</f>
        <v>0</v>
      </c>
      <c r="D2191" s="10" t="str" cm="1">
        <f t="array" aca="1" ref="D2191" ca="1">IFERROR(INDIRECT("'Application For TE&amp;GOTS'!L"&amp;'Application For TE&amp;GOTS'!S2232),"")</f>
        <v/>
      </c>
      <c r="E2191" s="10" t="e">
        <f ca="1">'Application For TE&amp;GOTS'!AF2232</f>
        <v>#VALUE!</v>
      </c>
      <c r="F2191" s="10" t="str">
        <f ca="1">IFERROR(LEFT('Application For TE&amp;GOTS'!AH2232,LEN('Application For TE&amp;GOTS'!AH2232)-2),"")</f>
        <v/>
      </c>
      <c r="G2191" s="10" t="e">
        <f ca="1">'Application For TE&amp;GOTS'!AI2232</f>
        <v>#VALUE!</v>
      </c>
      <c r="AF2191" s="10" t="str">
        <f ca="1">IF(MATCH(B2191,B$1:B2191,0)=ROW(B2191),B2191&amp;";","")</f>
        <v/>
      </c>
      <c r="AG2191" s="10" t="str">
        <f>IF(MATCH(C2191,C$1:C2191,0)=ROW(C2191),C2191&amp;";","")</f>
        <v/>
      </c>
      <c r="AH2191" s="10" t="str">
        <f ca="1">IF(MATCH(D2191,D$1:D2191,0)=ROW(D2191),D2191&amp;";","")</f>
        <v/>
      </c>
      <c r="AI2191" s="10" t="e">
        <f ca="1">IF(MATCH(E2191,E$1:E2191,0)=ROW(E2191),E2191&amp;";","")</f>
        <v>#VALUE!</v>
      </c>
    </row>
    <row r="2192" spans="1:35">
      <c r="A2192" s="10">
        <v>2171</v>
      </c>
      <c r="B2192" s="10" t="str">
        <f ca="1">'Application For TE&amp;GOTS'!X2233</f>
        <v/>
      </c>
      <c r="C2192" s="10">
        <f>'Application For TE&amp;GOTS'!$D2233</f>
        <v>0</v>
      </c>
      <c r="D2192" s="10" t="str" cm="1">
        <f t="array" aca="1" ref="D2192" ca="1">IFERROR(INDIRECT("'Application For TE&amp;GOTS'!L"&amp;'Application For TE&amp;GOTS'!S2233),"")</f>
        <v/>
      </c>
      <c r="E2192" s="10" t="e">
        <f ca="1">'Application For TE&amp;GOTS'!AF2233</f>
        <v>#VALUE!</v>
      </c>
      <c r="F2192" s="10" t="str">
        <f ca="1">IFERROR(LEFT('Application For TE&amp;GOTS'!AH2233,LEN('Application For TE&amp;GOTS'!AH2233)-2),"")</f>
        <v/>
      </c>
      <c r="G2192" s="10" t="e">
        <f ca="1">'Application For TE&amp;GOTS'!AI2233</f>
        <v>#VALUE!</v>
      </c>
      <c r="AF2192" s="10" t="str">
        <f ca="1">IF(MATCH(B2192,B$1:B2192,0)=ROW(B2192),B2192&amp;";","")</f>
        <v/>
      </c>
      <c r="AG2192" s="10" t="str">
        <f>IF(MATCH(C2192,C$1:C2192,0)=ROW(C2192),C2192&amp;";","")</f>
        <v/>
      </c>
      <c r="AH2192" s="10" t="str">
        <f ca="1">IF(MATCH(D2192,D$1:D2192,0)=ROW(D2192),D2192&amp;";","")</f>
        <v/>
      </c>
      <c r="AI2192" s="10" t="e">
        <f ca="1">IF(MATCH(E2192,E$1:E2192,0)=ROW(E2192),E2192&amp;";","")</f>
        <v>#VALUE!</v>
      </c>
    </row>
    <row r="2193" spans="1:35">
      <c r="A2193" s="10">
        <v>2172</v>
      </c>
      <c r="B2193" s="10" t="str">
        <f ca="1">'Application For TE&amp;GOTS'!X2234</f>
        <v/>
      </c>
      <c r="C2193" s="10">
        <f>'Application For TE&amp;GOTS'!$D2234</f>
        <v>0</v>
      </c>
      <c r="D2193" s="10" t="str" cm="1">
        <f t="array" aca="1" ref="D2193" ca="1">IFERROR(INDIRECT("'Application For TE&amp;GOTS'!L"&amp;'Application For TE&amp;GOTS'!S2234),"")</f>
        <v/>
      </c>
      <c r="E2193" s="10" t="e">
        <f ca="1">'Application For TE&amp;GOTS'!AF2234</f>
        <v>#VALUE!</v>
      </c>
      <c r="F2193" s="10" t="str">
        <f ca="1">IFERROR(LEFT('Application For TE&amp;GOTS'!AH2234,LEN('Application For TE&amp;GOTS'!AH2234)-2),"")</f>
        <v/>
      </c>
      <c r="G2193" s="10" t="e">
        <f ca="1">'Application For TE&amp;GOTS'!AI2234</f>
        <v>#VALUE!</v>
      </c>
      <c r="AF2193" s="10" t="str">
        <f ca="1">IF(MATCH(B2193,B$1:B2193,0)=ROW(B2193),B2193&amp;";","")</f>
        <v/>
      </c>
      <c r="AG2193" s="10" t="str">
        <f>IF(MATCH(C2193,C$1:C2193,0)=ROW(C2193),C2193&amp;";","")</f>
        <v/>
      </c>
      <c r="AH2193" s="10" t="str">
        <f ca="1">IF(MATCH(D2193,D$1:D2193,0)=ROW(D2193),D2193&amp;";","")</f>
        <v/>
      </c>
      <c r="AI2193" s="10" t="e">
        <f ca="1">IF(MATCH(E2193,E$1:E2193,0)=ROW(E2193),E2193&amp;";","")</f>
        <v>#VALUE!</v>
      </c>
    </row>
    <row r="2194" spans="1:35">
      <c r="A2194" s="10">
        <v>2173</v>
      </c>
      <c r="B2194" s="10" t="str">
        <f ca="1">'Application For TE&amp;GOTS'!X2235</f>
        <v/>
      </c>
      <c r="C2194" s="10">
        <f>'Application For TE&amp;GOTS'!$D2235</f>
        <v>0</v>
      </c>
      <c r="D2194" s="10" t="str" cm="1">
        <f t="array" aca="1" ref="D2194" ca="1">IFERROR(INDIRECT("'Application For TE&amp;GOTS'!L"&amp;'Application For TE&amp;GOTS'!S2235),"")</f>
        <v/>
      </c>
      <c r="E2194" s="10" t="e">
        <f ca="1">'Application For TE&amp;GOTS'!AF2235</f>
        <v>#VALUE!</v>
      </c>
      <c r="F2194" s="10" t="str">
        <f ca="1">IFERROR(LEFT('Application For TE&amp;GOTS'!AH2235,LEN('Application For TE&amp;GOTS'!AH2235)-2),"")</f>
        <v/>
      </c>
      <c r="G2194" s="10" t="e">
        <f ca="1">'Application For TE&amp;GOTS'!AI2235</f>
        <v>#VALUE!</v>
      </c>
      <c r="AF2194" s="10" t="str">
        <f ca="1">IF(MATCH(B2194,B$1:B2194,0)=ROW(B2194),B2194&amp;";","")</f>
        <v/>
      </c>
      <c r="AG2194" s="10" t="str">
        <f>IF(MATCH(C2194,C$1:C2194,0)=ROW(C2194),C2194&amp;";","")</f>
        <v/>
      </c>
      <c r="AH2194" s="10" t="str">
        <f ca="1">IF(MATCH(D2194,D$1:D2194,0)=ROW(D2194),D2194&amp;";","")</f>
        <v/>
      </c>
      <c r="AI2194" s="10" t="e">
        <f ca="1">IF(MATCH(E2194,E$1:E2194,0)=ROW(E2194),E2194&amp;";","")</f>
        <v>#VALUE!</v>
      </c>
    </row>
    <row r="2195" spans="1:35">
      <c r="A2195" s="10">
        <v>2174</v>
      </c>
      <c r="B2195" s="10" t="str">
        <f ca="1">'Application For TE&amp;GOTS'!X2236</f>
        <v/>
      </c>
      <c r="C2195" s="10">
        <f>'Application For TE&amp;GOTS'!$D2236</f>
        <v>0</v>
      </c>
      <c r="D2195" s="10" t="str" cm="1">
        <f t="array" aca="1" ref="D2195" ca="1">IFERROR(INDIRECT("'Application For TE&amp;GOTS'!L"&amp;'Application For TE&amp;GOTS'!S2236),"")</f>
        <v/>
      </c>
      <c r="E2195" s="10" t="e">
        <f ca="1">'Application For TE&amp;GOTS'!AF2236</f>
        <v>#VALUE!</v>
      </c>
      <c r="F2195" s="10" t="str">
        <f ca="1">IFERROR(LEFT('Application For TE&amp;GOTS'!AH2236,LEN('Application For TE&amp;GOTS'!AH2236)-2),"")</f>
        <v/>
      </c>
      <c r="G2195" s="10" t="e">
        <f ca="1">'Application For TE&amp;GOTS'!AI2236</f>
        <v>#VALUE!</v>
      </c>
      <c r="AF2195" s="10" t="str">
        <f ca="1">IF(MATCH(B2195,B$1:B2195,0)=ROW(B2195),B2195&amp;";","")</f>
        <v/>
      </c>
      <c r="AG2195" s="10" t="str">
        <f>IF(MATCH(C2195,C$1:C2195,0)=ROW(C2195),C2195&amp;";","")</f>
        <v/>
      </c>
      <c r="AH2195" s="10" t="str">
        <f ca="1">IF(MATCH(D2195,D$1:D2195,0)=ROW(D2195),D2195&amp;";","")</f>
        <v/>
      </c>
      <c r="AI2195" s="10" t="e">
        <f ca="1">IF(MATCH(E2195,E$1:E2195,0)=ROW(E2195),E2195&amp;";","")</f>
        <v>#VALUE!</v>
      </c>
    </row>
    <row r="2196" spans="1:35">
      <c r="A2196" s="10">
        <v>2175</v>
      </c>
      <c r="B2196" s="10" t="str">
        <f ca="1">'Application For TE&amp;GOTS'!X2237</f>
        <v/>
      </c>
      <c r="C2196" s="10">
        <f>'Application For TE&amp;GOTS'!$D2237</f>
        <v>0</v>
      </c>
      <c r="D2196" s="10" t="str" cm="1">
        <f t="array" aca="1" ref="D2196" ca="1">IFERROR(INDIRECT("'Application For TE&amp;GOTS'!L"&amp;'Application For TE&amp;GOTS'!S2237),"")</f>
        <v/>
      </c>
      <c r="E2196" s="10" t="e">
        <f ca="1">'Application For TE&amp;GOTS'!AF2237</f>
        <v>#VALUE!</v>
      </c>
      <c r="F2196" s="10" t="str">
        <f ca="1">IFERROR(LEFT('Application For TE&amp;GOTS'!AH2237,LEN('Application For TE&amp;GOTS'!AH2237)-2),"")</f>
        <v/>
      </c>
      <c r="G2196" s="10" t="e">
        <f ca="1">'Application For TE&amp;GOTS'!AI2237</f>
        <v>#VALUE!</v>
      </c>
      <c r="AF2196" s="10" t="str">
        <f ca="1">IF(MATCH(B2196,B$1:B2196,0)=ROW(B2196),B2196&amp;";","")</f>
        <v/>
      </c>
      <c r="AG2196" s="10" t="str">
        <f>IF(MATCH(C2196,C$1:C2196,0)=ROW(C2196),C2196&amp;";","")</f>
        <v/>
      </c>
      <c r="AH2196" s="10" t="str">
        <f ca="1">IF(MATCH(D2196,D$1:D2196,0)=ROW(D2196),D2196&amp;";","")</f>
        <v/>
      </c>
      <c r="AI2196" s="10" t="e">
        <f ca="1">IF(MATCH(E2196,E$1:E2196,0)=ROW(E2196),E2196&amp;";","")</f>
        <v>#VALUE!</v>
      </c>
    </row>
    <row r="2197" spans="1:35">
      <c r="A2197" s="10">
        <v>2176</v>
      </c>
      <c r="B2197" s="10" t="str">
        <f ca="1">'Application For TE&amp;GOTS'!X2238</f>
        <v/>
      </c>
      <c r="C2197" s="10">
        <f>'Application For TE&amp;GOTS'!$D2238</f>
        <v>0</v>
      </c>
      <c r="D2197" s="10" t="str" cm="1">
        <f t="array" aca="1" ref="D2197" ca="1">IFERROR(INDIRECT("'Application For TE&amp;GOTS'!L"&amp;'Application For TE&amp;GOTS'!S2238),"")</f>
        <v/>
      </c>
      <c r="E2197" s="10" t="e">
        <f ca="1">'Application For TE&amp;GOTS'!AF2238</f>
        <v>#VALUE!</v>
      </c>
      <c r="F2197" s="10" t="str">
        <f ca="1">IFERROR(LEFT('Application For TE&amp;GOTS'!AH2238,LEN('Application For TE&amp;GOTS'!AH2238)-2),"")</f>
        <v/>
      </c>
      <c r="G2197" s="10" t="e">
        <f ca="1">'Application For TE&amp;GOTS'!AI2238</f>
        <v>#VALUE!</v>
      </c>
      <c r="AF2197" s="10" t="str">
        <f ca="1">IF(MATCH(B2197,B$1:B2197,0)=ROW(B2197),B2197&amp;";","")</f>
        <v/>
      </c>
      <c r="AG2197" s="10" t="str">
        <f>IF(MATCH(C2197,C$1:C2197,0)=ROW(C2197),C2197&amp;";","")</f>
        <v/>
      </c>
      <c r="AH2197" s="10" t="str">
        <f ca="1">IF(MATCH(D2197,D$1:D2197,0)=ROW(D2197),D2197&amp;";","")</f>
        <v/>
      </c>
      <c r="AI2197" s="10" t="e">
        <f ca="1">IF(MATCH(E2197,E$1:E2197,0)=ROW(E2197),E2197&amp;";","")</f>
        <v>#VALUE!</v>
      </c>
    </row>
    <row r="2198" spans="1:35">
      <c r="A2198" s="10">
        <v>2177</v>
      </c>
      <c r="B2198" s="10" t="str">
        <f ca="1">'Application For TE&amp;GOTS'!X2239</f>
        <v/>
      </c>
      <c r="C2198" s="10">
        <f>'Application For TE&amp;GOTS'!$D2239</f>
        <v>0</v>
      </c>
      <c r="D2198" s="10" t="str" cm="1">
        <f t="array" aca="1" ref="D2198" ca="1">IFERROR(INDIRECT("'Application For TE&amp;GOTS'!L"&amp;'Application For TE&amp;GOTS'!S2239),"")</f>
        <v/>
      </c>
      <c r="E2198" s="10" t="e">
        <f ca="1">'Application For TE&amp;GOTS'!AF2239</f>
        <v>#VALUE!</v>
      </c>
      <c r="F2198" s="10" t="str">
        <f ca="1">IFERROR(LEFT('Application For TE&amp;GOTS'!AH2239,LEN('Application For TE&amp;GOTS'!AH2239)-2),"")</f>
        <v/>
      </c>
      <c r="G2198" s="10" t="e">
        <f ca="1">'Application For TE&amp;GOTS'!AI2239</f>
        <v>#VALUE!</v>
      </c>
      <c r="AF2198" s="10" t="str">
        <f ca="1">IF(MATCH(B2198,B$1:B2198,0)=ROW(B2198),B2198&amp;";","")</f>
        <v/>
      </c>
      <c r="AG2198" s="10" t="str">
        <f>IF(MATCH(C2198,C$1:C2198,0)=ROW(C2198),C2198&amp;";","")</f>
        <v/>
      </c>
      <c r="AH2198" s="10" t="str">
        <f ca="1">IF(MATCH(D2198,D$1:D2198,0)=ROW(D2198),D2198&amp;";","")</f>
        <v/>
      </c>
      <c r="AI2198" s="10" t="e">
        <f ca="1">IF(MATCH(E2198,E$1:E2198,0)=ROW(E2198),E2198&amp;";","")</f>
        <v>#VALUE!</v>
      </c>
    </row>
    <row r="2199" spans="1:35">
      <c r="A2199" s="10">
        <v>2178</v>
      </c>
      <c r="B2199" s="10" t="str">
        <f ca="1">'Application For TE&amp;GOTS'!X2240</f>
        <v/>
      </c>
      <c r="C2199" s="10">
        <f>'Application For TE&amp;GOTS'!$D2240</f>
        <v>0</v>
      </c>
      <c r="D2199" s="10" t="str" cm="1">
        <f t="array" aca="1" ref="D2199" ca="1">IFERROR(INDIRECT("'Application For TE&amp;GOTS'!L"&amp;'Application For TE&amp;GOTS'!S2240),"")</f>
        <v/>
      </c>
      <c r="E2199" s="10" t="e">
        <f ca="1">'Application For TE&amp;GOTS'!AF2240</f>
        <v>#VALUE!</v>
      </c>
      <c r="F2199" s="10" t="str">
        <f ca="1">IFERROR(LEFT('Application For TE&amp;GOTS'!AH2240,LEN('Application For TE&amp;GOTS'!AH2240)-2),"")</f>
        <v/>
      </c>
      <c r="G2199" s="10" t="e">
        <f ca="1">'Application For TE&amp;GOTS'!AI2240</f>
        <v>#VALUE!</v>
      </c>
      <c r="AF2199" s="10" t="str">
        <f ca="1">IF(MATCH(B2199,B$1:B2199,0)=ROW(B2199),B2199&amp;";","")</f>
        <v/>
      </c>
      <c r="AG2199" s="10" t="str">
        <f>IF(MATCH(C2199,C$1:C2199,0)=ROW(C2199),C2199&amp;";","")</f>
        <v/>
      </c>
      <c r="AH2199" s="10" t="str">
        <f ca="1">IF(MATCH(D2199,D$1:D2199,0)=ROW(D2199),D2199&amp;";","")</f>
        <v/>
      </c>
      <c r="AI2199" s="10" t="e">
        <f ca="1">IF(MATCH(E2199,E$1:E2199,0)=ROW(E2199),E2199&amp;";","")</f>
        <v>#VALUE!</v>
      </c>
    </row>
    <row r="2200" spans="1:35">
      <c r="A2200" s="10">
        <v>2179</v>
      </c>
      <c r="B2200" s="10" t="str">
        <f ca="1">'Application For TE&amp;GOTS'!X2241</f>
        <v/>
      </c>
      <c r="C2200" s="10">
        <f>'Application For TE&amp;GOTS'!$D2241</f>
        <v>0</v>
      </c>
      <c r="D2200" s="10" t="str" cm="1">
        <f t="array" aca="1" ref="D2200" ca="1">IFERROR(INDIRECT("'Application For TE&amp;GOTS'!L"&amp;'Application For TE&amp;GOTS'!S2241),"")</f>
        <v/>
      </c>
      <c r="E2200" s="10" t="e">
        <f ca="1">'Application For TE&amp;GOTS'!AF2241</f>
        <v>#VALUE!</v>
      </c>
      <c r="F2200" s="10" t="str">
        <f ca="1">IFERROR(LEFT('Application For TE&amp;GOTS'!AH2241,LEN('Application For TE&amp;GOTS'!AH2241)-2),"")</f>
        <v/>
      </c>
      <c r="G2200" s="10" t="e">
        <f ca="1">'Application For TE&amp;GOTS'!AI2241</f>
        <v>#VALUE!</v>
      </c>
      <c r="AF2200" s="10" t="str">
        <f ca="1">IF(MATCH(B2200,B$1:B2200,0)=ROW(B2200),B2200&amp;";","")</f>
        <v/>
      </c>
      <c r="AG2200" s="10" t="str">
        <f>IF(MATCH(C2200,C$1:C2200,0)=ROW(C2200),C2200&amp;";","")</f>
        <v/>
      </c>
      <c r="AH2200" s="10" t="str">
        <f ca="1">IF(MATCH(D2200,D$1:D2200,0)=ROW(D2200),D2200&amp;";","")</f>
        <v/>
      </c>
      <c r="AI2200" s="10" t="e">
        <f ca="1">IF(MATCH(E2200,E$1:E2200,0)=ROW(E2200),E2200&amp;";","")</f>
        <v>#VALUE!</v>
      </c>
    </row>
    <row r="2201" spans="1:35">
      <c r="A2201" s="10">
        <v>2180</v>
      </c>
      <c r="B2201" s="10" t="str">
        <f ca="1">'Application For TE&amp;GOTS'!X2242</f>
        <v/>
      </c>
      <c r="C2201" s="10">
        <f>'Application For TE&amp;GOTS'!$D2242</f>
        <v>0</v>
      </c>
      <c r="D2201" s="10" t="str" cm="1">
        <f t="array" aca="1" ref="D2201" ca="1">IFERROR(INDIRECT("'Application For TE&amp;GOTS'!L"&amp;'Application For TE&amp;GOTS'!S2242),"")</f>
        <v/>
      </c>
      <c r="E2201" s="10" t="e">
        <f ca="1">'Application For TE&amp;GOTS'!AF2242</f>
        <v>#VALUE!</v>
      </c>
      <c r="F2201" s="10" t="str">
        <f ca="1">IFERROR(LEFT('Application For TE&amp;GOTS'!AH2242,LEN('Application For TE&amp;GOTS'!AH2242)-2),"")</f>
        <v/>
      </c>
      <c r="G2201" s="10" t="e">
        <f ca="1">'Application For TE&amp;GOTS'!AI2242</f>
        <v>#VALUE!</v>
      </c>
      <c r="AF2201" s="10" t="str">
        <f ca="1">IF(MATCH(B2201,B$1:B2201,0)=ROW(B2201),B2201&amp;";","")</f>
        <v/>
      </c>
      <c r="AG2201" s="10" t="str">
        <f>IF(MATCH(C2201,C$1:C2201,0)=ROW(C2201),C2201&amp;";","")</f>
        <v/>
      </c>
      <c r="AH2201" s="10" t="str">
        <f ca="1">IF(MATCH(D2201,D$1:D2201,0)=ROW(D2201),D2201&amp;";","")</f>
        <v/>
      </c>
      <c r="AI2201" s="10" t="e">
        <f ca="1">IF(MATCH(E2201,E$1:E2201,0)=ROW(E2201),E2201&amp;";","")</f>
        <v>#VALUE!</v>
      </c>
    </row>
    <row r="2202" spans="1:35">
      <c r="A2202" s="10">
        <v>2181</v>
      </c>
      <c r="B2202" s="10" t="str">
        <f ca="1">'Application For TE&amp;GOTS'!X2243</f>
        <v/>
      </c>
      <c r="C2202" s="10">
        <f>'Application For TE&amp;GOTS'!$D2243</f>
        <v>0</v>
      </c>
      <c r="D2202" s="10" t="str" cm="1">
        <f t="array" aca="1" ref="D2202" ca="1">IFERROR(INDIRECT("'Application For TE&amp;GOTS'!L"&amp;'Application For TE&amp;GOTS'!S2243),"")</f>
        <v/>
      </c>
      <c r="E2202" s="10" t="e">
        <f ca="1">'Application For TE&amp;GOTS'!AF2243</f>
        <v>#VALUE!</v>
      </c>
      <c r="F2202" s="10" t="str">
        <f ca="1">IFERROR(LEFT('Application For TE&amp;GOTS'!AH2243,LEN('Application For TE&amp;GOTS'!AH2243)-2),"")</f>
        <v/>
      </c>
      <c r="G2202" s="10" t="e">
        <f ca="1">'Application For TE&amp;GOTS'!AI2243</f>
        <v>#VALUE!</v>
      </c>
      <c r="AF2202" s="10" t="str">
        <f ca="1">IF(MATCH(B2202,B$1:B2202,0)=ROW(B2202),B2202&amp;";","")</f>
        <v/>
      </c>
      <c r="AG2202" s="10" t="str">
        <f>IF(MATCH(C2202,C$1:C2202,0)=ROW(C2202),C2202&amp;";","")</f>
        <v/>
      </c>
      <c r="AH2202" s="10" t="str">
        <f ca="1">IF(MATCH(D2202,D$1:D2202,0)=ROW(D2202),D2202&amp;";","")</f>
        <v/>
      </c>
      <c r="AI2202" s="10" t="e">
        <f ca="1">IF(MATCH(E2202,E$1:E2202,0)=ROW(E2202),E2202&amp;";","")</f>
        <v>#VALUE!</v>
      </c>
    </row>
    <row r="2203" spans="1:35">
      <c r="A2203" s="10">
        <v>2182</v>
      </c>
      <c r="B2203" s="10" t="str">
        <f ca="1">'Application For TE&amp;GOTS'!X2244</f>
        <v/>
      </c>
      <c r="C2203" s="10">
        <f>'Application For TE&amp;GOTS'!$D2244</f>
        <v>0</v>
      </c>
      <c r="D2203" s="10" t="str" cm="1">
        <f t="array" aca="1" ref="D2203" ca="1">IFERROR(INDIRECT("'Application For TE&amp;GOTS'!L"&amp;'Application For TE&amp;GOTS'!S2244),"")</f>
        <v/>
      </c>
      <c r="E2203" s="10" t="e">
        <f ca="1">'Application For TE&amp;GOTS'!AF2244</f>
        <v>#VALUE!</v>
      </c>
      <c r="F2203" s="10" t="str">
        <f ca="1">IFERROR(LEFT('Application For TE&amp;GOTS'!AH2244,LEN('Application For TE&amp;GOTS'!AH2244)-2),"")</f>
        <v/>
      </c>
      <c r="G2203" s="10" t="e">
        <f ca="1">'Application For TE&amp;GOTS'!AI2244</f>
        <v>#VALUE!</v>
      </c>
      <c r="AF2203" s="10" t="str">
        <f ca="1">IF(MATCH(B2203,B$1:B2203,0)=ROW(B2203),B2203&amp;";","")</f>
        <v/>
      </c>
      <c r="AG2203" s="10" t="str">
        <f>IF(MATCH(C2203,C$1:C2203,0)=ROW(C2203),C2203&amp;";","")</f>
        <v/>
      </c>
      <c r="AH2203" s="10" t="str">
        <f ca="1">IF(MATCH(D2203,D$1:D2203,0)=ROW(D2203),D2203&amp;";","")</f>
        <v/>
      </c>
      <c r="AI2203" s="10" t="e">
        <f ca="1">IF(MATCH(E2203,E$1:E2203,0)=ROW(E2203),E2203&amp;";","")</f>
        <v>#VALUE!</v>
      </c>
    </row>
    <row r="2204" spans="1:35">
      <c r="A2204" s="10">
        <v>2183</v>
      </c>
      <c r="B2204" s="10" t="str">
        <f ca="1">'Application For TE&amp;GOTS'!X2245</f>
        <v/>
      </c>
      <c r="C2204" s="10">
        <f>'Application For TE&amp;GOTS'!$D2245</f>
        <v>0</v>
      </c>
      <c r="D2204" s="10" t="str" cm="1">
        <f t="array" aca="1" ref="D2204" ca="1">IFERROR(INDIRECT("'Application For TE&amp;GOTS'!L"&amp;'Application For TE&amp;GOTS'!S2245),"")</f>
        <v/>
      </c>
      <c r="E2204" s="10" t="e">
        <f ca="1">'Application For TE&amp;GOTS'!AF2245</f>
        <v>#VALUE!</v>
      </c>
      <c r="F2204" s="10" t="str">
        <f ca="1">IFERROR(LEFT('Application For TE&amp;GOTS'!AH2245,LEN('Application For TE&amp;GOTS'!AH2245)-2),"")</f>
        <v/>
      </c>
      <c r="G2204" s="10" t="e">
        <f ca="1">'Application For TE&amp;GOTS'!AI2245</f>
        <v>#VALUE!</v>
      </c>
      <c r="AF2204" s="10" t="str">
        <f ca="1">IF(MATCH(B2204,B$1:B2204,0)=ROW(B2204),B2204&amp;";","")</f>
        <v/>
      </c>
      <c r="AG2204" s="10" t="str">
        <f>IF(MATCH(C2204,C$1:C2204,0)=ROW(C2204),C2204&amp;";","")</f>
        <v/>
      </c>
      <c r="AH2204" s="10" t="str">
        <f ca="1">IF(MATCH(D2204,D$1:D2204,0)=ROW(D2204),D2204&amp;";","")</f>
        <v/>
      </c>
      <c r="AI2204" s="10" t="e">
        <f ca="1">IF(MATCH(E2204,E$1:E2204,0)=ROW(E2204),E2204&amp;";","")</f>
        <v>#VALUE!</v>
      </c>
    </row>
    <row r="2205" spans="1:35">
      <c r="A2205" s="10">
        <v>2184</v>
      </c>
      <c r="B2205" s="10" t="str">
        <f ca="1">'Application For TE&amp;GOTS'!X2246</f>
        <v/>
      </c>
      <c r="C2205" s="10">
        <f>'Application For TE&amp;GOTS'!$D2246</f>
        <v>0</v>
      </c>
      <c r="D2205" s="10" t="str" cm="1">
        <f t="array" aca="1" ref="D2205" ca="1">IFERROR(INDIRECT("'Application For TE&amp;GOTS'!L"&amp;'Application For TE&amp;GOTS'!S2246),"")</f>
        <v/>
      </c>
      <c r="E2205" s="10" t="e">
        <f ca="1">'Application For TE&amp;GOTS'!AF2246</f>
        <v>#VALUE!</v>
      </c>
      <c r="F2205" s="10" t="str">
        <f ca="1">IFERROR(LEFT('Application For TE&amp;GOTS'!AH2246,LEN('Application For TE&amp;GOTS'!AH2246)-2),"")</f>
        <v/>
      </c>
      <c r="G2205" s="10" t="e">
        <f ca="1">'Application For TE&amp;GOTS'!AI2246</f>
        <v>#VALUE!</v>
      </c>
      <c r="AF2205" s="10" t="str">
        <f ca="1">IF(MATCH(B2205,B$1:B2205,0)=ROW(B2205),B2205&amp;";","")</f>
        <v/>
      </c>
      <c r="AG2205" s="10" t="str">
        <f>IF(MATCH(C2205,C$1:C2205,0)=ROW(C2205),C2205&amp;";","")</f>
        <v/>
      </c>
      <c r="AH2205" s="10" t="str">
        <f ca="1">IF(MATCH(D2205,D$1:D2205,0)=ROW(D2205),D2205&amp;";","")</f>
        <v/>
      </c>
      <c r="AI2205" s="10" t="e">
        <f ca="1">IF(MATCH(E2205,E$1:E2205,0)=ROW(E2205),E2205&amp;";","")</f>
        <v>#VALUE!</v>
      </c>
    </row>
    <row r="2206" spans="1:35">
      <c r="A2206" s="10">
        <v>2185</v>
      </c>
      <c r="B2206" s="10" t="str">
        <f ca="1">'Application For TE&amp;GOTS'!X2247</f>
        <v/>
      </c>
      <c r="C2206" s="10">
        <f>'Application For TE&amp;GOTS'!$D2247</f>
        <v>0</v>
      </c>
      <c r="D2206" s="10" t="str" cm="1">
        <f t="array" aca="1" ref="D2206" ca="1">IFERROR(INDIRECT("'Application For TE&amp;GOTS'!L"&amp;'Application For TE&amp;GOTS'!S2247),"")</f>
        <v/>
      </c>
      <c r="E2206" s="10" t="e">
        <f ca="1">'Application For TE&amp;GOTS'!AF2247</f>
        <v>#VALUE!</v>
      </c>
      <c r="F2206" s="10" t="str">
        <f ca="1">IFERROR(LEFT('Application For TE&amp;GOTS'!AH2247,LEN('Application For TE&amp;GOTS'!AH2247)-2),"")</f>
        <v/>
      </c>
      <c r="G2206" s="10" t="e">
        <f ca="1">'Application For TE&amp;GOTS'!AI2247</f>
        <v>#VALUE!</v>
      </c>
      <c r="AF2206" s="10" t="str">
        <f ca="1">IF(MATCH(B2206,B$1:B2206,0)=ROW(B2206),B2206&amp;";","")</f>
        <v/>
      </c>
      <c r="AG2206" s="10" t="str">
        <f>IF(MATCH(C2206,C$1:C2206,0)=ROW(C2206),C2206&amp;";","")</f>
        <v/>
      </c>
      <c r="AH2206" s="10" t="str">
        <f ca="1">IF(MATCH(D2206,D$1:D2206,0)=ROW(D2206),D2206&amp;";","")</f>
        <v/>
      </c>
      <c r="AI2206" s="10" t="e">
        <f ca="1">IF(MATCH(E2206,E$1:E2206,0)=ROW(E2206),E2206&amp;";","")</f>
        <v>#VALUE!</v>
      </c>
    </row>
    <row r="2207" spans="1:35">
      <c r="A2207" s="10">
        <v>2186</v>
      </c>
      <c r="B2207" s="10" t="str">
        <f ca="1">'Application For TE&amp;GOTS'!X2248</f>
        <v/>
      </c>
      <c r="C2207" s="10">
        <f>'Application For TE&amp;GOTS'!$D2248</f>
        <v>0</v>
      </c>
      <c r="D2207" s="10" t="str" cm="1">
        <f t="array" aca="1" ref="D2207" ca="1">IFERROR(INDIRECT("'Application For TE&amp;GOTS'!L"&amp;'Application For TE&amp;GOTS'!S2248),"")</f>
        <v/>
      </c>
      <c r="E2207" s="10" t="e">
        <f ca="1">'Application For TE&amp;GOTS'!AF2248</f>
        <v>#VALUE!</v>
      </c>
      <c r="F2207" s="10" t="str">
        <f ca="1">IFERROR(LEFT('Application For TE&amp;GOTS'!AH2248,LEN('Application For TE&amp;GOTS'!AH2248)-2),"")</f>
        <v/>
      </c>
      <c r="G2207" s="10" t="e">
        <f ca="1">'Application For TE&amp;GOTS'!AI2248</f>
        <v>#VALUE!</v>
      </c>
      <c r="AF2207" s="10" t="str">
        <f ca="1">IF(MATCH(B2207,B$1:B2207,0)=ROW(B2207),B2207&amp;";","")</f>
        <v/>
      </c>
      <c r="AG2207" s="10" t="str">
        <f>IF(MATCH(C2207,C$1:C2207,0)=ROW(C2207),C2207&amp;";","")</f>
        <v/>
      </c>
      <c r="AH2207" s="10" t="str">
        <f ca="1">IF(MATCH(D2207,D$1:D2207,0)=ROW(D2207),D2207&amp;";","")</f>
        <v/>
      </c>
      <c r="AI2207" s="10" t="e">
        <f ca="1">IF(MATCH(E2207,E$1:E2207,0)=ROW(E2207),E2207&amp;";","")</f>
        <v>#VALUE!</v>
      </c>
    </row>
    <row r="2208" spans="1:35">
      <c r="A2208" s="10">
        <v>2187</v>
      </c>
      <c r="B2208" s="10" t="str">
        <f ca="1">'Application For TE&amp;GOTS'!X2249</f>
        <v/>
      </c>
      <c r="C2208" s="10">
        <f>'Application For TE&amp;GOTS'!$D2249</f>
        <v>0</v>
      </c>
      <c r="D2208" s="10" t="str" cm="1">
        <f t="array" aca="1" ref="D2208" ca="1">IFERROR(INDIRECT("'Application For TE&amp;GOTS'!L"&amp;'Application For TE&amp;GOTS'!S2249),"")</f>
        <v/>
      </c>
      <c r="E2208" s="10" t="e">
        <f ca="1">'Application For TE&amp;GOTS'!AF2249</f>
        <v>#VALUE!</v>
      </c>
      <c r="F2208" s="10" t="str">
        <f ca="1">IFERROR(LEFT('Application For TE&amp;GOTS'!AH2249,LEN('Application For TE&amp;GOTS'!AH2249)-2),"")</f>
        <v/>
      </c>
      <c r="G2208" s="10" t="e">
        <f ca="1">'Application For TE&amp;GOTS'!AI2249</f>
        <v>#VALUE!</v>
      </c>
      <c r="AF2208" s="10" t="str">
        <f ca="1">IF(MATCH(B2208,B$1:B2208,0)=ROW(B2208),B2208&amp;";","")</f>
        <v/>
      </c>
      <c r="AG2208" s="10" t="str">
        <f>IF(MATCH(C2208,C$1:C2208,0)=ROW(C2208),C2208&amp;";","")</f>
        <v/>
      </c>
      <c r="AH2208" s="10" t="str">
        <f ca="1">IF(MATCH(D2208,D$1:D2208,0)=ROW(D2208),D2208&amp;";","")</f>
        <v/>
      </c>
      <c r="AI2208" s="10" t="e">
        <f ca="1">IF(MATCH(E2208,E$1:E2208,0)=ROW(E2208),E2208&amp;";","")</f>
        <v>#VALUE!</v>
      </c>
    </row>
    <row r="2209" spans="1:35">
      <c r="A2209" s="10">
        <v>2188</v>
      </c>
      <c r="B2209" s="10" t="str">
        <f ca="1">'Application For TE&amp;GOTS'!X2250</f>
        <v/>
      </c>
      <c r="C2209" s="10">
        <f>'Application For TE&amp;GOTS'!$D2250</f>
        <v>0</v>
      </c>
      <c r="D2209" s="10" t="str" cm="1">
        <f t="array" aca="1" ref="D2209" ca="1">IFERROR(INDIRECT("'Application For TE&amp;GOTS'!L"&amp;'Application For TE&amp;GOTS'!S2250),"")</f>
        <v/>
      </c>
      <c r="E2209" s="10" t="e">
        <f ca="1">'Application For TE&amp;GOTS'!AF2250</f>
        <v>#VALUE!</v>
      </c>
      <c r="F2209" s="10" t="str">
        <f ca="1">IFERROR(LEFT('Application For TE&amp;GOTS'!AH2250,LEN('Application For TE&amp;GOTS'!AH2250)-2),"")</f>
        <v/>
      </c>
      <c r="G2209" s="10" t="e">
        <f ca="1">'Application For TE&amp;GOTS'!AI2250</f>
        <v>#VALUE!</v>
      </c>
      <c r="AF2209" s="10" t="str">
        <f ca="1">IF(MATCH(B2209,B$1:B2209,0)=ROW(B2209),B2209&amp;";","")</f>
        <v/>
      </c>
      <c r="AG2209" s="10" t="str">
        <f>IF(MATCH(C2209,C$1:C2209,0)=ROW(C2209),C2209&amp;";","")</f>
        <v/>
      </c>
      <c r="AH2209" s="10" t="str">
        <f ca="1">IF(MATCH(D2209,D$1:D2209,0)=ROW(D2209),D2209&amp;";","")</f>
        <v/>
      </c>
      <c r="AI2209" s="10" t="e">
        <f ca="1">IF(MATCH(E2209,E$1:E2209,0)=ROW(E2209),E2209&amp;";","")</f>
        <v>#VALUE!</v>
      </c>
    </row>
    <row r="2210" spans="1:35">
      <c r="A2210" s="10">
        <v>2189</v>
      </c>
      <c r="B2210" s="10" t="str">
        <f ca="1">'Application For TE&amp;GOTS'!X2251</f>
        <v/>
      </c>
      <c r="C2210" s="10">
        <f>'Application For TE&amp;GOTS'!$D2251</f>
        <v>0</v>
      </c>
      <c r="D2210" s="10" t="str" cm="1">
        <f t="array" aca="1" ref="D2210" ca="1">IFERROR(INDIRECT("'Application For TE&amp;GOTS'!L"&amp;'Application For TE&amp;GOTS'!S2251),"")</f>
        <v/>
      </c>
      <c r="E2210" s="10" t="e">
        <f ca="1">'Application For TE&amp;GOTS'!AF2251</f>
        <v>#VALUE!</v>
      </c>
      <c r="F2210" s="10" t="str">
        <f ca="1">IFERROR(LEFT('Application For TE&amp;GOTS'!AH2251,LEN('Application For TE&amp;GOTS'!AH2251)-2),"")</f>
        <v/>
      </c>
      <c r="G2210" s="10" t="e">
        <f ca="1">'Application For TE&amp;GOTS'!AI2251</f>
        <v>#VALUE!</v>
      </c>
      <c r="AF2210" s="10" t="str">
        <f ca="1">IF(MATCH(B2210,B$1:B2210,0)=ROW(B2210),B2210&amp;";","")</f>
        <v/>
      </c>
      <c r="AG2210" s="10" t="str">
        <f>IF(MATCH(C2210,C$1:C2210,0)=ROW(C2210),C2210&amp;";","")</f>
        <v/>
      </c>
      <c r="AH2210" s="10" t="str">
        <f ca="1">IF(MATCH(D2210,D$1:D2210,0)=ROW(D2210),D2210&amp;";","")</f>
        <v/>
      </c>
      <c r="AI2210" s="10" t="e">
        <f ca="1">IF(MATCH(E2210,E$1:E2210,0)=ROW(E2210),E2210&amp;";","")</f>
        <v>#VALUE!</v>
      </c>
    </row>
    <row r="2211" spans="1:35">
      <c r="A2211" s="10">
        <v>2190</v>
      </c>
      <c r="B2211" s="10" t="str">
        <f ca="1">'Application For TE&amp;GOTS'!X2252</f>
        <v/>
      </c>
      <c r="C2211" s="10">
        <f>'Application For TE&amp;GOTS'!$D2252</f>
        <v>0</v>
      </c>
      <c r="D2211" s="10" t="str" cm="1">
        <f t="array" aca="1" ref="D2211" ca="1">IFERROR(INDIRECT("'Application For TE&amp;GOTS'!L"&amp;'Application For TE&amp;GOTS'!S2252),"")</f>
        <v/>
      </c>
      <c r="E2211" s="10" t="e">
        <f ca="1">'Application For TE&amp;GOTS'!AF2252</f>
        <v>#VALUE!</v>
      </c>
      <c r="F2211" s="10" t="str">
        <f ca="1">IFERROR(LEFT('Application For TE&amp;GOTS'!AH2252,LEN('Application For TE&amp;GOTS'!AH2252)-2),"")</f>
        <v/>
      </c>
      <c r="G2211" s="10" t="e">
        <f ca="1">'Application For TE&amp;GOTS'!AI2252</f>
        <v>#VALUE!</v>
      </c>
      <c r="AF2211" s="10" t="str">
        <f ca="1">IF(MATCH(B2211,B$1:B2211,0)=ROW(B2211),B2211&amp;";","")</f>
        <v/>
      </c>
      <c r="AG2211" s="10" t="str">
        <f>IF(MATCH(C2211,C$1:C2211,0)=ROW(C2211),C2211&amp;";","")</f>
        <v/>
      </c>
      <c r="AH2211" s="10" t="str">
        <f ca="1">IF(MATCH(D2211,D$1:D2211,0)=ROW(D2211),D2211&amp;";","")</f>
        <v/>
      </c>
      <c r="AI2211" s="10" t="e">
        <f ca="1">IF(MATCH(E2211,E$1:E2211,0)=ROW(E2211),E2211&amp;";","")</f>
        <v>#VALUE!</v>
      </c>
    </row>
    <row r="2212" spans="1:35">
      <c r="A2212" s="10">
        <v>2191</v>
      </c>
      <c r="B2212" s="10" t="str">
        <f ca="1">'Application For TE&amp;GOTS'!X2253</f>
        <v/>
      </c>
      <c r="C2212" s="10">
        <f>'Application For TE&amp;GOTS'!$D2253</f>
        <v>0</v>
      </c>
      <c r="D2212" s="10" t="str" cm="1">
        <f t="array" aca="1" ref="D2212" ca="1">IFERROR(INDIRECT("'Application For TE&amp;GOTS'!L"&amp;'Application For TE&amp;GOTS'!S2253),"")</f>
        <v/>
      </c>
      <c r="E2212" s="10" t="e">
        <f ca="1">'Application For TE&amp;GOTS'!AF2253</f>
        <v>#VALUE!</v>
      </c>
      <c r="F2212" s="10" t="str">
        <f ca="1">IFERROR(LEFT('Application For TE&amp;GOTS'!AH2253,LEN('Application For TE&amp;GOTS'!AH2253)-2),"")</f>
        <v/>
      </c>
      <c r="G2212" s="10" t="e">
        <f ca="1">'Application For TE&amp;GOTS'!AI2253</f>
        <v>#VALUE!</v>
      </c>
      <c r="AF2212" s="10" t="str">
        <f ca="1">IF(MATCH(B2212,B$1:B2212,0)=ROW(B2212),B2212&amp;";","")</f>
        <v/>
      </c>
      <c r="AG2212" s="10" t="str">
        <f>IF(MATCH(C2212,C$1:C2212,0)=ROW(C2212),C2212&amp;";","")</f>
        <v/>
      </c>
      <c r="AH2212" s="10" t="str">
        <f ca="1">IF(MATCH(D2212,D$1:D2212,0)=ROW(D2212),D2212&amp;";","")</f>
        <v/>
      </c>
      <c r="AI2212" s="10" t="e">
        <f ca="1">IF(MATCH(E2212,E$1:E2212,0)=ROW(E2212),E2212&amp;";","")</f>
        <v>#VALUE!</v>
      </c>
    </row>
    <row r="2213" spans="1:35">
      <c r="A2213" s="10">
        <v>2192</v>
      </c>
      <c r="B2213" s="10" t="str">
        <f ca="1">'Application For TE&amp;GOTS'!X2254</f>
        <v/>
      </c>
      <c r="C2213" s="10">
        <f>'Application For TE&amp;GOTS'!$D2254</f>
        <v>0</v>
      </c>
      <c r="D2213" s="10" t="str" cm="1">
        <f t="array" aca="1" ref="D2213" ca="1">IFERROR(INDIRECT("'Application For TE&amp;GOTS'!L"&amp;'Application For TE&amp;GOTS'!S2254),"")</f>
        <v/>
      </c>
      <c r="E2213" s="10" t="e">
        <f ca="1">'Application For TE&amp;GOTS'!AF2254</f>
        <v>#VALUE!</v>
      </c>
      <c r="F2213" s="10" t="str">
        <f ca="1">IFERROR(LEFT('Application For TE&amp;GOTS'!AH2254,LEN('Application For TE&amp;GOTS'!AH2254)-2),"")</f>
        <v/>
      </c>
      <c r="G2213" s="10" t="e">
        <f ca="1">'Application For TE&amp;GOTS'!AI2254</f>
        <v>#VALUE!</v>
      </c>
      <c r="AF2213" s="10" t="str">
        <f ca="1">IF(MATCH(B2213,B$1:B2213,0)=ROW(B2213),B2213&amp;";","")</f>
        <v/>
      </c>
      <c r="AG2213" s="10" t="str">
        <f>IF(MATCH(C2213,C$1:C2213,0)=ROW(C2213),C2213&amp;";","")</f>
        <v/>
      </c>
      <c r="AH2213" s="10" t="str">
        <f ca="1">IF(MATCH(D2213,D$1:D2213,0)=ROW(D2213),D2213&amp;";","")</f>
        <v/>
      </c>
      <c r="AI2213" s="10" t="e">
        <f ca="1">IF(MATCH(E2213,E$1:E2213,0)=ROW(E2213),E2213&amp;";","")</f>
        <v>#VALUE!</v>
      </c>
    </row>
    <row r="2214" spans="1:35">
      <c r="A2214" s="10">
        <v>2193</v>
      </c>
      <c r="B2214" s="10" t="str">
        <f ca="1">'Application For TE&amp;GOTS'!X2255</f>
        <v/>
      </c>
      <c r="C2214" s="10">
        <f>'Application For TE&amp;GOTS'!$D2255</f>
        <v>0</v>
      </c>
      <c r="D2214" s="10" t="str" cm="1">
        <f t="array" aca="1" ref="D2214" ca="1">IFERROR(INDIRECT("'Application For TE&amp;GOTS'!L"&amp;'Application For TE&amp;GOTS'!S2255),"")</f>
        <v/>
      </c>
      <c r="E2214" s="10" t="e">
        <f ca="1">'Application For TE&amp;GOTS'!AF2255</f>
        <v>#VALUE!</v>
      </c>
      <c r="F2214" s="10" t="str">
        <f ca="1">IFERROR(LEFT('Application For TE&amp;GOTS'!AH2255,LEN('Application For TE&amp;GOTS'!AH2255)-2),"")</f>
        <v/>
      </c>
      <c r="G2214" s="10" t="e">
        <f ca="1">'Application For TE&amp;GOTS'!AI2255</f>
        <v>#VALUE!</v>
      </c>
      <c r="AF2214" s="10" t="str">
        <f ca="1">IF(MATCH(B2214,B$1:B2214,0)=ROW(B2214),B2214&amp;";","")</f>
        <v/>
      </c>
      <c r="AG2214" s="10" t="str">
        <f>IF(MATCH(C2214,C$1:C2214,0)=ROW(C2214),C2214&amp;";","")</f>
        <v/>
      </c>
      <c r="AH2214" s="10" t="str">
        <f ca="1">IF(MATCH(D2214,D$1:D2214,0)=ROW(D2214),D2214&amp;";","")</f>
        <v/>
      </c>
      <c r="AI2214" s="10" t="e">
        <f ca="1">IF(MATCH(E2214,E$1:E2214,0)=ROW(E2214),E2214&amp;";","")</f>
        <v>#VALUE!</v>
      </c>
    </row>
    <row r="2215" spans="1:35">
      <c r="A2215" s="10">
        <v>2194</v>
      </c>
      <c r="B2215" s="10" t="str">
        <f ca="1">'Application For TE&amp;GOTS'!X2256</f>
        <v/>
      </c>
      <c r="C2215" s="10">
        <f>'Application For TE&amp;GOTS'!$D2256</f>
        <v>0</v>
      </c>
      <c r="D2215" s="10" t="str" cm="1">
        <f t="array" aca="1" ref="D2215" ca="1">IFERROR(INDIRECT("'Application For TE&amp;GOTS'!L"&amp;'Application For TE&amp;GOTS'!S2256),"")</f>
        <v/>
      </c>
      <c r="E2215" s="10" t="e">
        <f ca="1">'Application For TE&amp;GOTS'!AF2256</f>
        <v>#VALUE!</v>
      </c>
      <c r="F2215" s="10" t="str">
        <f ca="1">IFERROR(LEFT('Application For TE&amp;GOTS'!AH2256,LEN('Application For TE&amp;GOTS'!AH2256)-2),"")</f>
        <v/>
      </c>
      <c r="G2215" s="10" t="e">
        <f ca="1">'Application For TE&amp;GOTS'!AI2256</f>
        <v>#VALUE!</v>
      </c>
      <c r="AF2215" s="10" t="str">
        <f ca="1">IF(MATCH(B2215,B$1:B2215,0)=ROW(B2215),B2215&amp;";","")</f>
        <v/>
      </c>
      <c r="AG2215" s="10" t="str">
        <f>IF(MATCH(C2215,C$1:C2215,0)=ROW(C2215),C2215&amp;";","")</f>
        <v/>
      </c>
      <c r="AH2215" s="10" t="str">
        <f ca="1">IF(MATCH(D2215,D$1:D2215,0)=ROW(D2215),D2215&amp;";","")</f>
        <v/>
      </c>
      <c r="AI2215" s="10" t="e">
        <f ca="1">IF(MATCH(E2215,E$1:E2215,0)=ROW(E2215),E2215&amp;";","")</f>
        <v>#VALUE!</v>
      </c>
    </row>
    <row r="2216" spans="1:35">
      <c r="A2216" s="10">
        <v>2195</v>
      </c>
      <c r="B2216" s="10" t="str">
        <f ca="1">'Application For TE&amp;GOTS'!X2257</f>
        <v/>
      </c>
      <c r="C2216" s="10">
        <f>'Application For TE&amp;GOTS'!$D2257</f>
        <v>0</v>
      </c>
      <c r="D2216" s="10" t="str" cm="1">
        <f t="array" aca="1" ref="D2216" ca="1">IFERROR(INDIRECT("'Application For TE&amp;GOTS'!L"&amp;'Application For TE&amp;GOTS'!S2257),"")</f>
        <v/>
      </c>
      <c r="E2216" s="10" t="e">
        <f ca="1">'Application For TE&amp;GOTS'!AF2257</f>
        <v>#VALUE!</v>
      </c>
      <c r="F2216" s="10" t="str">
        <f ca="1">IFERROR(LEFT('Application For TE&amp;GOTS'!AH2257,LEN('Application For TE&amp;GOTS'!AH2257)-2),"")</f>
        <v/>
      </c>
      <c r="G2216" s="10" t="e">
        <f ca="1">'Application For TE&amp;GOTS'!AI2257</f>
        <v>#VALUE!</v>
      </c>
      <c r="AF2216" s="10" t="str">
        <f ca="1">IF(MATCH(B2216,B$1:B2216,0)=ROW(B2216),B2216&amp;";","")</f>
        <v/>
      </c>
      <c r="AG2216" s="10" t="str">
        <f>IF(MATCH(C2216,C$1:C2216,0)=ROW(C2216),C2216&amp;";","")</f>
        <v/>
      </c>
      <c r="AH2216" s="10" t="str">
        <f ca="1">IF(MATCH(D2216,D$1:D2216,0)=ROW(D2216),D2216&amp;";","")</f>
        <v/>
      </c>
      <c r="AI2216" s="10" t="e">
        <f ca="1">IF(MATCH(E2216,E$1:E2216,0)=ROW(E2216),E2216&amp;";","")</f>
        <v>#VALUE!</v>
      </c>
    </row>
    <row r="2217" spans="1:35">
      <c r="A2217" s="10">
        <v>2196</v>
      </c>
      <c r="B2217" s="10" t="str">
        <f ca="1">'Application For TE&amp;GOTS'!X2258</f>
        <v/>
      </c>
      <c r="C2217" s="10">
        <f>'Application For TE&amp;GOTS'!$D2258</f>
        <v>0</v>
      </c>
      <c r="D2217" s="10" t="str" cm="1">
        <f t="array" aca="1" ref="D2217" ca="1">IFERROR(INDIRECT("'Application For TE&amp;GOTS'!L"&amp;'Application For TE&amp;GOTS'!S2258),"")</f>
        <v/>
      </c>
      <c r="E2217" s="10" t="e">
        <f ca="1">'Application For TE&amp;GOTS'!AF2258</f>
        <v>#VALUE!</v>
      </c>
      <c r="F2217" s="10" t="str">
        <f ca="1">IFERROR(LEFT('Application For TE&amp;GOTS'!AH2258,LEN('Application For TE&amp;GOTS'!AH2258)-2),"")</f>
        <v/>
      </c>
      <c r="G2217" s="10" t="e">
        <f ca="1">'Application For TE&amp;GOTS'!AI2258</f>
        <v>#VALUE!</v>
      </c>
      <c r="AF2217" s="10" t="str">
        <f ca="1">IF(MATCH(B2217,B$1:B2217,0)=ROW(B2217),B2217&amp;";","")</f>
        <v/>
      </c>
      <c r="AG2217" s="10" t="str">
        <f>IF(MATCH(C2217,C$1:C2217,0)=ROW(C2217),C2217&amp;";","")</f>
        <v/>
      </c>
      <c r="AH2217" s="10" t="str">
        <f ca="1">IF(MATCH(D2217,D$1:D2217,0)=ROW(D2217),D2217&amp;";","")</f>
        <v/>
      </c>
      <c r="AI2217" s="10" t="e">
        <f ca="1">IF(MATCH(E2217,E$1:E2217,0)=ROW(E2217),E2217&amp;";","")</f>
        <v>#VALUE!</v>
      </c>
    </row>
    <row r="2218" spans="1:35">
      <c r="A2218" s="10">
        <v>2197</v>
      </c>
      <c r="B2218" s="10" t="str">
        <f ca="1">'Application For TE&amp;GOTS'!X2259</f>
        <v/>
      </c>
      <c r="C2218" s="10">
        <f>'Application For TE&amp;GOTS'!$D2259</f>
        <v>0</v>
      </c>
      <c r="D2218" s="10" t="str" cm="1">
        <f t="array" aca="1" ref="D2218" ca="1">IFERROR(INDIRECT("'Application For TE&amp;GOTS'!L"&amp;'Application For TE&amp;GOTS'!S2259),"")</f>
        <v/>
      </c>
      <c r="E2218" s="10" t="e">
        <f ca="1">'Application For TE&amp;GOTS'!AF2259</f>
        <v>#VALUE!</v>
      </c>
      <c r="F2218" s="10" t="str">
        <f ca="1">IFERROR(LEFT('Application For TE&amp;GOTS'!AH2259,LEN('Application For TE&amp;GOTS'!AH2259)-2),"")</f>
        <v/>
      </c>
      <c r="G2218" s="10" t="e">
        <f ca="1">'Application For TE&amp;GOTS'!AI2259</f>
        <v>#VALUE!</v>
      </c>
      <c r="AF2218" s="10" t="str">
        <f ca="1">IF(MATCH(B2218,B$1:B2218,0)=ROW(B2218),B2218&amp;";","")</f>
        <v/>
      </c>
      <c r="AG2218" s="10" t="str">
        <f>IF(MATCH(C2218,C$1:C2218,0)=ROW(C2218),C2218&amp;";","")</f>
        <v/>
      </c>
      <c r="AH2218" s="10" t="str">
        <f ca="1">IF(MATCH(D2218,D$1:D2218,0)=ROW(D2218),D2218&amp;";","")</f>
        <v/>
      </c>
      <c r="AI2218" s="10" t="e">
        <f ca="1">IF(MATCH(E2218,E$1:E2218,0)=ROW(E2218),E2218&amp;";","")</f>
        <v>#VALUE!</v>
      </c>
    </row>
    <row r="2219" spans="1:35">
      <c r="A2219" s="10">
        <v>2198</v>
      </c>
      <c r="B2219" s="10" t="str">
        <f ca="1">'Application For TE&amp;GOTS'!X2260</f>
        <v/>
      </c>
      <c r="C2219" s="10">
        <f>'Application For TE&amp;GOTS'!$D2260</f>
        <v>0</v>
      </c>
      <c r="D2219" s="10" t="str" cm="1">
        <f t="array" aca="1" ref="D2219" ca="1">IFERROR(INDIRECT("'Application For TE&amp;GOTS'!L"&amp;'Application For TE&amp;GOTS'!S2260),"")</f>
        <v/>
      </c>
      <c r="E2219" s="10" t="e">
        <f ca="1">'Application For TE&amp;GOTS'!AF2260</f>
        <v>#VALUE!</v>
      </c>
      <c r="F2219" s="10" t="str">
        <f ca="1">IFERROR(LEFT('Application For TE&amp;GOTS'!AH2260,LEN('Application For TE&amp;GOTS'!AH2260)-2),"")</f>
        <v/>
      </c>
      <c r="G2219" s="10" t="e">
        <f ca="1">'Application For TE&amp;GOTS'!AI2260</f>
        <v>#VALUE!</v>
      </c>
      <c r="AF2219" s="10" t="str">
        <f ca="1">IF(MATCH(B2219,B$1:B2219,0)=ROW(B2219),B2219&amp;";","")</f>
        <v/>
      </c>
      <c r="AG2219" s="10" t="str">
        <f>IF(MATCH(C2219,C$1:C2219,0)=ROW(C2219),C2219&amp;";","")</f>
        <v/>
      </c>
      <c r="AH2219" s="10" t="str">
        <f ca="1">IF(MATCH(D2219,D$1:D2219,0)=ROW(D2219),D2219&amp;";","")</f>
        <v/>
      </c>
      <c r="AI2219" s="10" t="e">
        <f ca="1">IF(MATCH(E2219,E$1:E2219,0)=ROW(E2219),E2219&amp;";","")</f>
        <v>#VALUE!</v>
      </c>
    </row>
    <row r="2220" spans="1:35">
      <c r="A2220" s="10">
        <v>2199</v>
      </c>
      <c r="B2220" s="10" t="str">
        <f ca="1">'Application For TE&amp;GOTS'!X2261</f>
        <v/>
      </c>
      <c r="C2220" s="10">
        <f>'Application For TE&amp;GOTS'!$D2261</f>
        <v>0</v>
      </c>
      <c r="D2220" s="10" t="str" cm="1">
        <f t="array" aca="1" ref="D2220" ca="1">IFERROR(INDIRECT("'Application For TE&amp;GOTS'!L"&amp;'Application For TE&amp;GOTS'!S2261),"")</f>
        <v/>
      </c>
      <c r="E2220" s="10" t="e">
        <f ca="1">'Application For TE&amp;GOTS'!AF2261</f>
        <v>#VALUE!</v>
      </c>
      <c r="F2220" s="10" t="str">
        <f ca="1">IFERROR(LEFT('Application For TE&amp;GOTS'!AH2261,LEN('Application For TE&amp;GOTS'!AH2261)-2),"")</f>
        <v/>
      </c>
      <c r="G2220" s="10" t="e">
        <f ca="1">'Application For TE&amp;GOTS'!AI2261</f>
        <v>#VALUE!</v>
      </c>
      <c r="AF2220" s="10" t="str">
        <f ca="1">IF(MATCH(B2220,B$1:B2220,0)=ROW(B2220),B2220&amp;";","")</f>
        <v/>
      </c>
      <c r="AG2220" s="10" t="str">
        <f>IF(MATCH(C2220,C$1:C2220,0)=ROW(C2220),C2220&amp;";","")</f>
        <v/>
      </c>
      <c r="AH2220" s="10" t="str">
        <f ca="1">IF(MATCH(D2220,D$1:D2220,0)=ROW(D2220),D2220&amp;";","")</f>
        <v/>
      </c>
      <c r="AI2220" s="10" t="e">
        <f ca="1">IF(MATCH(E2220,E$1:E2220,0)=ROW(E2220),E2220&amp;";","")</f>
        <v>#VALUE!</v>
      </c>
    </row>
    <row r="2221" spans="1:35">
      <c r="A2221" s="10">
        <v>2200</v>
      </c>
      <c r="B2221" s="10" t="str">
        <f ca="1">'Application For TE&amp;GOTS'!X2262</f>
        <v/>
      </c>
      <c r="C2221" s="10">
        <f>'Application For TE&amp;GOTS'!$D2262</f>
        <v>0</v>
      </c>
      <c r="D2221" s="10" t="str" cm="1">
        <f t="array" aca="1" ref="D2221" ca="1">IFERROR(INDIRECT("'Application For TE&amp;GOTS'!L"&amp;'Application For TE&amp;GOTS'!S2262),"")</f>
        <v/>
      </c>
      <c r="E2221" s="10" t="e">
        <f ca="1">'Application For TE&amp;GOTS'!AF2262</f>
        <v>#VALUE!</v>
      </c>
      <c r="F2221" s="10" t="str">
        <f ca="1">IFERROR(LEFT('Application For TE&amp;GOTS'!AH2262,LEN('Application For TE&amp;GOTS'!AH2262)-2),"")</f>
        <v/>
      </c>
      <c r="G2221" s="10" t="e">
        <f ca="1">'Application For TE&amp;GOTS'!AI2262</f>
        <v>#VALUE!</v>
      </c>
      <c r="AF2221" s="10" t="str">
        <f ca="1">IF(MATCH(B2221,B$1:B2221,0)=ROW(B2221),B2221&amp;";","")</f>
        <v/>
      </c>
      <c r="AG2221" s="10" t="str">
        <f>IF(MATCH(C2221,C$1:C2221,0)=ROW(C2221),C2221&amp;";","")</f>
        <v/>
      </c>
      <c r="AH2221" s="10" t="str">
        <f ca="1">IF(MATCH(D2221,D$1:D2221,0)=ROW(D2221),D2221&amp;";","")</f>
        <v/>
      </c>
      <c r="AI2221" s="10" t="e">
        <f ca="1">IF(MATCH(E2221,E$1:E2221,0)=ROW(E2221),E2221&amp;";","")</f>
        <v>#VALUE!</v>
      </c>
    </row>
    <row r="2222" spans="1:35">
      <c r="A2222" s="10">
        <v>2201</v>
      </c>
      <c r="B2222" s="10" t="str">
        <f ca="1">'Application For TE&amp;GOTS'!X2263</f>
        <v/>
      </c>
      <c r="C2222" s="10">
        <f>'Application For TE&amp;GOTS'!$D2263</f>
        <v>0</v>
      </c>
      <c r="D2222" s="10" t="str" cm="1">
        <f t="array" aca="1" ref="D2222" ca="1">IFERROR(INDIRECT("'Application For TE&amp;GOTS'!L"&amp;'Application For TE&amp;GOTS'!S2263),"")</f>
        <v/>
      </c>
      <c r="E2222" s="10" t="e">
        <f ca="1">'Application For TE&amp;GOTS'!AF2263</f>
        <v>#VALUE!</v>
      </c>
      <c r="F2222" s="10" t="str">
        <f ca="1">IFERROR(LEFT('Application For TE&amp;GOTS'!AH2263,LEN('Application For TE&amp;GOTS'!AH2263)-2),"")</f>
        <v/>
      </c>
      <c r="G2222" s="10" t="e">
        <f ca="1">'Application For TE&amp;GOTS'!AI2263</f>
        <v>#VALUE!</v>
      </c>
      <c r="AF2222" s="10" t="str">
        <f ca="1">IF(MATCH(B2222,B$1:B2222,0)=ROW(B2222),B2222&amp;";","")</f>
        <v/>
      </c>
      <c r="AG2222" s="10" t="str">
        <f>IF(MATCH(C2222,C$1:C2222,0)=ROW(C2222),C2222&amp;";","")</f>
        <v/>
      </c>
      <c r="AH2222" s="10" t="str">
        <f ca="1">IF(MATCH(D2222,D$1:D2222,0)=ROW(D2222),D2222&amp;";","")</f>
        <v/>
      </c>
      <c r="AI2222" s="10" t="e">
        <f ca="1">IF(MATCH(E2222,E$1:E2222,0)=ROW(E2222),E2222&amp;";","")</f>
        <v>#VALUE!</v>
      </c>
    </row>
    <row r="2223" spans="1:35">
      <c r="A2223" s="10">
        <v>2202</v>
      </c>
      <c r="B2223" s="10" t="str">
        <f ca="1">'Application For TE&amp;GOTS'!X2264</f>
        <v/>
      </c>
      <c r="C2223" s="10">
        <f>'Application For TE&amp;GOTS'!$D2264</f>
        <v>0</v>
      </c>
      <c r="D2223" s="10" t="str" cm="1">
        <f t="array" aca="1" ref="D2223" ca="1">IFERROR(INDIRECT("'Application For TE&amp;GOTS'!L"&amp;'Application For TE&amp;GOTS'!S2264),"")</f>
        <v/>
      </c>
      <c r="E2223" s="10" t="e">
        <f ca="1">'Application For TE&amp;GOTS'!AF2264</f>
        <v>#VALUE!</v>
      </c>
      <c r="F2223" s="10" t="str">
        <f ca="1">IFERROR(LEFT('Application For TE&amp;GOTS'!AH2264,LEN('Application For TE&amp;GOTS'!AH2264)-2),"")</f>
        <v/>
      </c>
      <c r="G2223" s="10" t="e">
        <f ca="1">'Application For TE&amp;GOTS'!AI2264</f>
        <v>#VALUE!</v>
      </c>
      <c r="AF2223" s="10" t="str">
        <f ca="1">IF(MATCH(B2223,B$1:B2223,0)=ROW(B2223),B2223&amp;";","")</f>
        <v/>
      </c>
      <c r="AG2223" s="10" t="str">
        <f>IF(MATCH(C2223,C$1:C2223,0)=ROW(C2223),C2223&amp;";","")</f>
        <v/>
      </c>
      <c r="AH2223" s="10" t="str">
        <f ca="1">IF(MATCH(D2223,D$1:D2223,0)=ROW(D2223),D2223&amp;";","")</f>
        <v/>
      </c>
      <c r="AI2223" s="10" t="e">
        <f ca="1">IF(MATCH(E2223,E$1:E2223,0)=ROW(E2223),E2223&amp;";","")</f>
        <v>#VALUE!</v>
      </c>
    </row>
    <row r="2224" spans="1:35">
      <c r="A2224" s="10">
        <v>2203</v>
      </c>
      <c r="B2224" s="10" t="str">
        <f ca="1">'Application For TE&amp;GOTS'!X2265</f>
        <v/>
      </c>
      <c r="C2224" s="10">
        <f>'Application For TE&amp;GOTS'!$D2265</f>
        <v>0</v>
      </c>
      <c r="D2224" s="10" t="str" cm="1">
        <f t="array" aca="1" ref="D2224" ca="1">IFERROR(INDIRECT("'Application For TE&amp;GOTS'!L"&amp;'Application For TE&amp;GOTS'!S2265),"")</f>
        <v/>
      </c>
      <c r="E2224" s="10" t="e">
        <f ca="1">'Application For TE&amp;GOTS'!AF2265</f>
        <v>#VALUE!</v>
      </c>
      <c r="F2224" s="10" t="str">
        <f ca="1">IFERROR(LEFT('Application For TE&amp;GOTS'!AH2265,LEN('Application For TE&amp;GOTS'!AH2265)-2),"")</f>
        <v/>
      </c>
      <c r="G2224" s="10" t="e">
        <f ca="1">'Application For TE&amp;GOTS'!AI2265</f>
        <v>#VALUE!</v>
      </c>
      <c r="AF2224" s="10" t="str">
        <f ca="1">IF(MATCH(B2224,B$1:B2224,0)=ROW(B2224),B2224&amp;";","")</f>
        <v/>
      </c>
      <c r="AG2224" s="10" t="str">
        <f>IF(MATCH(C2224,C$1:C2224,0)=ROW(C2224),C2224&amp;";","")</f>
        <v/>
      </c>
      <c r="AH2224" s="10" t="str">
        <f ca="1">IF(MATCH(D2224,D$1:D2224,0)=ROW(D2224),D2224&amp;";","")</f>
        <v/>
      </c>
      <c r="AI2224" s="10" t="e">
        <f ca="1">IF(MATCH(E2224,E$1:E2224,0)=ROW(E2224),E2224&amp;";","")</f>
        <v>#VALUE!</v>
      </c>
    </row>
    <row r="2225" spans="1:35">
      <c r="A2225" s="10">
        <v>2204</v>
      </c>
      <c r="B2225" s="10" t="str">
        <f ca="1">'Application For TE&amp;GOTS'!X2266</f>
        <v/>
      </c>
      <c r="C2225" s="10">
        <f>'Application For TE&amp;GOTS'!$D2266</f>
        <v>0</v>
      </c>
      <c r="D2225" s="10" t="str" cm="1">
        <f t="array" aca="1" ref="D2225" ca="1">IFERROR(INDIRECT("'Application For TE&amp;GOTS'!L"&amp;'Application For TE&amp;GOTS'!S2266),"")</f>
        <v/>
      </c>
      <c r="E2225" s="10" t="e">
        <f ca="1">'Application For TE&amp;GOTS'!AF2266</f>
        <v>#VALUE!</v>
      </c>
      <c r="F2225" s="10" t="str">
        <f ca="1">IFERROR(LEFT('Application For TE&amp;GOTS'!AH2266,LEN('Application For TE&amp;GOTS'!AH2266)-2),"")</f>
        <v/>
      </c>
      <c r="G2225" s="10" t="e">
        <f ca="1">'Application For TE&amp;GOTS'!AI2266</f>
        <v>#VALUE!</v>
      </c>
      <c r="AF2225" s="10" t="str">
        <f ca="1">IF(MATCH(B2225,B$1:B2225,0)=ROW(B2225),B2225&amp;";","")</f>
        <v/>
      </c>
      <c r="AG2225" s="10" t="str">
        <f>IF(MATCH(C2225,C$1:C2225,0)=ROW(C2225),C2225&amp;";","")</f>
        <v/>
      </c>
      <c r="AH2225" s="10" t="str">
        <f ca="1">IF(MATCH(D2225,D$1:D2225,0)=ROW(D2225),D2225&amp;";","")</f>
        <v/>
      </c>
      <c r="AI2225" s="10" t="e">
        <f ca="1">IF(MATCH(E2225,E$1:E2225,0)=ROW(E2225),E2225&amp;";","")</f>
        <v>#VALUE!</v>
      </c>
    </row>
    <row r="2226" spans="1:35">
      <c r="A2226" s="10">
        <v>2205</v>
      </c>
      <c r="B2226" s="10" t="str">
        <f ca="1">'Application For TE&amp;GOTS'!X2267</f>
        <v/>
      </c>
      <c r="C2226" s="10">
        <f>'Application For TE&amp;GOTS'!$D2267</f>
        <v>0</v>
      </c>
      <c r="D2226" s="10" t="str" cm="1">
        <f t="array" aca="1" ref="D2226" ca="1">IFERROR(INDIRECT("'Application For TE&amp;GOTS'!L"&amp;'Application For TE&amp;GOTS'!S2267),"")</f>
        <v/>
      </c>
      <c r="E2226" s="10" t="e">
        <f ca="1">'Application For TE&amp;GOTS'!AF2267</f>
        <v>#VALUE!</v>
      </c>
      <c r="F2226" s="10" t="str">
        <f ca="1">IFERROR(LEFT('Application For TE&amp;GOTS'!AH2267,LEN('Application For TE&amp;GOTS'!AH2267)-2),"")</f>
        <v/>
      </c>
      <c r="G2226" s="10" t="e">
        <f ca="1">'Application For TE&amp;GOTS'!AI2267</f>
        <v>#VALUE!</v>
      </c>
      <c r="AF2226" s="10" t="str">
        <f ca="1">IF(MATCH(B2226,B$1:B2226,0)=ROW(B2226),B2226&amp;";","")</f>
        <v/>
      </c>
      <c r="AG2226" s="10" t="str">
        <f>IF(MATCH(C2226,C$1:C2226,0)=ROW(C2226),C2226&amp;";","")</f>
        <v/>
      </c>
      <c r="AH2226" s="10" t="str">
        <f ca="1">IF(MATCH(D2226,D$1:D2226,0)=ROW(D2226),D2226&amp;";","")</f>
        <v/>
      </c>
      <c r="AI2226" s="10" t="e">
        <f ca="1">IF(MATCH(E2226,E$1:E2226,0)=ROW(E2226),E2226&amp;";","")</f>
        <v>#VALUE!</v>
      </c>
    </row>
    <row r="2227" spans="1:35">
      <c r="A2227" s="10">
        <v>2206</v>
      </c>
      <c r="B2227" s="10" t="str">
        <f ca="1">'Application For TE&amp;GOTS'!X2268</f>
        <v/>
      </c>
      <c r="C2227" s="10">
        <f>'Application For TE&amp;GOTS'!$D2268</f>
        <v>0</v>
      </c>
      <c r="D2227" s="10" t="str" cm="1">
        <f t="array" aca="1" ref="D2227" ca="1">IFERROR(INDIRECT("'Application For TE&amp;GOTS'!L"&amp;'Application For TE&amp;GOTS'!S2268),"")</f>
        <v/>
      </c>
      <c r="E2227" s="10" t="e">
        <f ca="1">'Application For TE&amp;GOTS'!AF2268</f>
        <v>#VALUE!</v>
      </c>
      <c r="F2227" s="10" t="str">
        <f ca="1">IFERROR(LEFT('Application For TE&amp;GOTS'!AH2268,LEN('Application For TE&amp;GOTS'!AH2268)-2),"")</f>
        <v/>
      </c>
      <c r="G2227" s="10" t="e">
        <f ca="1">'Application For TE&amp;GOTS'!AI2268</f>
        <v>#VALUE!</v>
      </c>
      <c r="AF2227" s="10" t="str">
        <f ca="1">IF(MATCH(B2227,B$1:B2227,0)=ROW(B2227),B2227&amp;";","")</f>
        <v/>
      </c>
      <c r="AG2227" s="10" t="str">
        <f>IF(MATCH(C2227,C$1:C2227,0)=ROW(C2227),C2227&amp;";","")</f>
        <v/>
      </c>
      <c r="AH2227" s="10" t="str">
        <f ca="1">IF(MATCH(D2227,D$1:D2227,0)=ROW(D2227),D2227&amp;";","")</f>
        <v/>
      </c>
      <c r="AI2227" s="10" t="e">
        <f ca="1">IF(MATCH(E2227,E$1:E2227,0)=ROW(E2227),E2227&amp;";","")</f>
        <v>#VALUE!</v>
      </c>
    </row>
    <row r="2228" spans="1:35">
      <c r="A2228" s="10">
        <v>2207</v>
      </c>
      <c r="B2228" s="10" t="str">
        <f ca="1">'Application For TE&amp;GOTS'!X2269</f>
        <v/>
      </c>
      <c r="C2228" s="10">
        <f>'Application For TE&amp;GOTS'!$D2269</f>
        <v>0</v>
      </c>
      <c r="D2228" s="10" t="str" cm="1">
        <f t="array" aca="1" ref="D2228" ca="1">IFERROR(INDIRECT("'Application For TE&amp;GOTS'!L"&amp;'Application For TE&amp;GOTS'!S2269),"")</f>
        <v/>
      </c>
      <c r="E2228" s="10" t="e">
        <f ca="1">'Application For TE&amp;GOTS'!AF2269</f>
        <v>#VALUE!</v>
      </c>
      <c r="F2228" s="10" t="str">
        <f ca="1">IFERROR(LEFT('Application For TE&amp;GOTS'!AH2269,LEN('Application For TE&amp;GOTS'!AH2269)-2),"")</f>
        <v/>
      </c>
      <c r="G2228" s="10" t="e">
        <f ca="1">'Application For TE&amp;GOTS'!AI2269</f>
        <v>#VALUE!</v>
      </c>
      <c r="AF2228" s="10" t="str">
        <f ca="1">IF(MATCH(B2228,B$1:B2228,0)=ROW(B2228),B2228&amp;";","")</f>
        <v/>
      </c>
      <c r="AG2228" s="10" t="str">
        <f>IF(MATCH(C2228,C$1:C2228,0)=ROW(C2228),C2228&amp;";","")</f>
        <v/>
      </c>
      <c r="AH2228" s="10" t="str">
        <f ca="1">IF(MATCH(D2228,D$1:D2228,0)=ROW(D2228),D2228&amp;";","")</f>
        <v/>
      </c>
      <c r="AI2228" s="10" t="e">
        <f ca="1">IF(MATCH(E2228,E$1:E2228,0)=ROW(E2228),E2228&amp;";","")</f>
        <v>#VALUE!</v>
      </c>
    </row>
    <row r="2229" spans="1:35">
      <c r="A2229" s="10">
        <v>2208</v>
      </c>
      <c r="B2229" s="10" t="str">
        <f ca="1">'Application For TE&amp;GOTS'!X2270</f>
        <v/>
      </c>
      <c r="C2229" s="10">
        <f>'Application For TE&amp;GOTS'!$D2270</f>
        <v>0</v>
      </c>
      <c r="D2229" s="10" t="str" cm="1">
        <f t="array" aca="1" ref="D2229" ca="1">IFERROR(INDIRECT("'Application For TE&amp;GOTS'!L"&amp;'Application For TE&amp;GOTS'!S2270),"")</f>
        <v/>
      </c>
      <c r="E2229" s="10" t="e">
        <f ca="1">'Application For TE&amp;GOTS'!AF2270</f>
        <v>#VALUE!</v>
      </c>
      <c r="F2229" s="10" t="str">
        <f ca="1">IFERROR(LEFT('Application For TE&amp;GOTS'!AH2270,LEN('Application For TE&amp;GOTS'!AH2270)-2),"")</f>
        <v/>
      </c>
      <c r="G2229" s="10" t="e">
        <f ca="1">'Application For TE&amp;GOTS'!AI2270</f>
        <v>#VALUE!</v>
      </c>
      <c r="AF2229" s="10" t="str">
        <f ca="1">IF(MATCH(B2229,B$1:B2229,0)=ROW(B2229),B2229&amp;";","")</f>
        <v/>
      </c>
      <c r="AG2229" s="10" t="str">
        <f>IF(MATCH(C2229,C$1:C2229,0)=ROW(C2229),C2229&amp;";","")</f>
        <v/>
      </c>
      <c r="AH2229" s="10" t="str">
        <f ca="1">IF(MATCH(D2229,D$1:D2229,0)=ROW(D2229),D2229&amp;";","")</f>
        <v/>
      </c>
      <c r="AI2229" s="10" t="e">
        <f ca="1">IF(MATCH(E2229,E$1:E2229,0)=ROW(E2229),E2229&amp;";","")</f>
        <v>#VALUE!</v>
      </c>
    </row>
    <row r="2230" spans="1:35">
      <c r="A2230" s="10">
        <v>2209</v>
      </c>
      <c r="B2230" s="10" t="str">
        <f ca="1">'Application For TE&amp;GOTS'!X2271</f>
        <v/>
      </c>
      <c r="C2230" s="10">
        <f>'Application For TE&amp;GOTS'!$D2271</f>
        <v>0</v>
      </c>
      <c r="D2230" s="10" t="str" cm="1">
        <f t="array" aca="1" ref="D2230" ca="1">IFERROR(INDIRECT("'Application For TE&amp;GOTS'!L"&amp;'Application For TE&amp;GOTS'!S2271),"")</f>
        <v/>
      </c>
      <c r="E2230" s="10" t="e">
        <f ca="1">'Application For TE&amp;GOTS'!AF2271</f>
        <v>#VALUE!</v>
      </c>
      <c r="F2230" s="10" t="str">
        <f ca="1">IFERROR(LEFT('Application For TE&amp;GOTS'!AH2271,LEN('Application For TE&amp;GOTS'!AH2271)-2),"")</f>
        <v/>
      </c>
      <c r="G2230" s="10" t="e">
        <f ca="1">'Application For TE&amp;GOTS'!AI2271</f>
        <v>#VALUE!</v>
      </c>
      <c r="AF2230" s="10" t="str">
        <f ca="1">IF(MATCH(B2230,B$1:B2230,0)=ROW(B2230),B2230&amp;";","")</f>
        <v/>
      </c>
      <c r="AG2230" s="10" t="str">
        <f>IF(MATCH(C2230,C$1:C2230,0)=ROW(C2230),C2230&amp;";","")</f>
        <v/>
      </c>
      <c r="AH2230" s="10" t="str">
        <f ca="1">IF(MATCH(D2230,D$1:D2230,0)=ROW(D2230),D2230&amp;";","")</f>
        <v/>
      </c>
      <c r="AI2230" s="10" t="e">
        <f ca="1">IF(MATCH(E2230,E$1:E2230,0)=ROW(E2230),E2230&amp;";","")</f>
        <v>#VALUE!</v>
      </c>
    </row>
    <row r="2231" spans="1:35">
      <c r="A2231" s="10">
        <v>2210</v>
      </c>
      <c r="B2231" s="10" t="str">
        <f ca="1">'Application For TE&amp;GOTS'!X2272</f>
        <v/>
      </c>
      <c r="C2231" s="10">
        <f>'Application For TE&amp;GOTS'!$D2272</f>
        <v>0</v>
      </c>
      <c r="D2231" s="10" t="str" cm="1">
        <f t="array" aca="1" ref="D2231" ca="1">IFERROR(INDIRECT("'Application For TE&amp;GOTS'!L"&amp;'Application For TE&amp;GOTS'!S2272),"")</f>
        <v/>
      </c>
      <c r="E2231" s="10" t="e">
        <f ca="1">'Application For TE&amp;GOTS'!AF2272</f>
        <v>#VALUE!</v>
      </c>
      <c r="F2231" s="10" t="str">
        <f ca="1">IFERROR(LEFT('Application For TE&amp;GOTS'!AH2272,LEN('Application For TE&amp;GOTS'!AH2272)-2),"")</f>
        <v/>
      </c>
      <c r="G2231" s="10" t="e">
        <f ca="1">'Application For TE&amp;GOTS'!AI2272</f>
        <v>#VALUE!</v>
      </c>
      <c r="AF2231" s="10" t="str">
        <f ca="1">IF(MATCH(B2231,B$1:B2231,0)=ROW(B2231),B2231&amp;";","")</f>
        <v/>
      </c>
      <c r="AG2231" s="10" t="str">
        <f>IF(MATCH(C2231,C$1:C2231,0)=ROW(C2231),C2231&amp;";","")</f>
        <v/>
      </c>
      <c r="AH2231" s="10" t="str">
        <f ca="1">IF(MATCH(D2231,D$1:D2231,0)=ROW(D2231),D2231&amp;";","")</f>
        <v/>
      </c>
      <c r="AI2231" s="10" t="e">
        <f ca="1">IF(MATCH(E2231,E$1:E2231,0)=ROW(E2231),E2231&amp;";","")</f>
        <v>#VALUE!</v>
      </c>
    </row>
    <row r="2232" spans="1:35">
      <c r="A2232" s="10">
        <v>2211</v>
      </c>
      <c r="B2232" s="10" t="str">
        <f ca="1">'Application For TE&amp;GOTS'!X2273</f>
        <v/>
      </c>
      <c r="C2232" s="10">
        <f>'Application For TE&amp;GOTS'!$D2273</f>
        <v>0</v>
      </c>
      <c r="D2232" s="10" t="str" cm="1">
        <f t="array" aca="1" ref="D2232" ca="1">IFERROR(INDIRECT("'Application For TE&amp;GOTS'!L"&amp;'Application For TE&amp;GOTS'!S2273),"")</f>
        <v/>
      </c>
      <c r="E2232" s="10" t="e">
        <f ca="1">'Application For TE&amp;GOTS'!AF2273</f>
        <v>#VALUE!</v>
      </c>
      <c r="F2232" s="10" t="str">
        <f ca="1">IFERROR(LEFT('Application For TE&amp;GOTS'!AH2273,LEN('Application For TE&amp;GOTS'!AH2273)-2),"")</f>
        <v/>
      </c>
      <c r="G2232" s="10" t="e">
        <f ca="1">'Application For TE&amp;GOTS'!AI2273</f>
        <v>#VALUE!</v>
      </c>
      <c r="AF2232" s="10" t="str">
        <f ca="1">IF(MATCH(B2232,B$1:B2232,0)=ROW(B2232),B2232&amp;";","")</f>
        <v/>
      </c>
      <c r="AG2232" s="10" t="str">
        <f>IF(MATCH(C2232,C$1:C2232,0)=ROW(C2232),C2232&amp;";","")</f>
        <v/>
      </c>
      <c r="AH2232" s="10" t="str">
        <f ca="1">IF(MATCH(D2232,D$1:D2232,0)=ROW(D2232),D2232&amp;";","")</f>
        <v/>
      </c>
      <c r="AI2232" s="10" t="e">
        <f ca="1">IF(MATCH(E2232,E$1:E2232,0)=ROW(E2232),E2232&amp;";","")</f>
        <v>#VALUE!</v>
      </c>
    </row>
    <row r="2233" spans="1:35">
      <c r="A2233" s="10">
        <v>2212</v>
      </c>
      <c r="B2233" s="10" t="str">
        <f ca="1">'Application For TE&amp;GOTS'!X2274</f>
        <v/>
      </c>
      <c r="C2233" s="10">
        <f>'Application For TE&amp;GOTS'!$D2274</f>
        <v>0</v>
      </c>
      <c r="D2233" s="10" t="str" cm="1">
        <f t="array" aca="1" ref="D2233" ca="1">IFERROR(INDIRECT("'Application For TE&amp;GOTS'!L"&amp;'Application For TE&amp;GOTS'!S2274),"")</f>
        <v/>
      </c>
      <c r="E2233" s="10" t="e">
        <f ca="1">'Application For TE&amp;GOTS'!AF2274</f>
        <v>#VALUE!</v>
      </c>
      <c r="F2233" s="10" t="str">
        <f ca="1">IFERROR(LEFT('Application For TE&amp;GOTS'!AH2274,LEN('Application For TE&amp;GOTS'!AH2274)-2),"")</f>
        <v/>
      </c>
      <c r="G2233" s="10" t="e">
        <f ca="1">'Application For TE&amp;GOTS'!AI2274</f>
        <v>#VALUE!</v>
      </c>
      <c r="AF2233" s="10" t="str">
        <f ca="1">IF(MATCH(B2233,B$1:B2233,0)=ROW(B2233),B2233&amp;";","")</f>
        <v/>
      </c>
      <c r="AG2233" s="10" t="str">
        <f>IF(MATCH(C2233,C$1:C2233,0)=ROW(C2233),C2233&amp;";","")</f>
        <v/>
      </c>
      <c r="AH2233" s="10" t="str">
        <f ca="1">IF(MATCH(D2233,D$1:D2233,0)=ROW(D2233),D2233&amp;";","")</f>
        <v/>
      </c>
      <c r="AI2233" s="10" t="e">
        <f ca="1">IF(MATCH(E2233,E$1:E2233,0)=ROW(E2233),E2233&amp;";","")</f>
        <v>#VALUE!</v>
      </c>
    </row>
    <row r="2234" spans="1:35">
      <c r="A2234" s="10">
        <v>2213</v>
      </c>
      <c r="B2234" s="10" t="str">
        <f ca="1">'Application For TE&amp;GOTS'!X2275</f>
        <v/>
      </c>
      <c r="C2234" s="10">
        <f>'Application For TE&amp;GOTS'!$D2275</f>
        <v>0</v>
      </c>
      <c r="D2234" s="10" t="str" cm="1">
        <f t="array" aca="1" ref="D2234" ca="1">IFERROR(INDIRECT("'Application For TE&amp;GOTS'!L"&amp;'Application For TE&amp;GOTS'!S2275),"")</f>
        <v/>
      </c>
      <c r="E2234" s="10" t="e">
        <f ca="1">'Application For TE&amp;GOTS'!AF2275</f>
        <v>#VALUE!</v>
      </c>
      <c r="F2234" s="10" t="str">
        <f ca="1">IFERROR(LEFT('Application For TE&amp;GOTS'!AH2275,LEN('Application For TE&amp;GOTS'!AH2275)-2),"")</f>
        <v/>
      </c>
      <c r="G2234" s="10" t="e">
        <f ca="1">'Application For TE&amp;GOTS'!AI2275</f>
        <v>#VALUE!</v>
      </c>
      <c r="AF2234" s="10" t="str">
        <f ca="1">IF(MATCH(B2234,B$1:B2234,0)=ROW(B2234),B2234&amp;";","")</f>
        <v/>
      </c>
      <c r="AG2234" s="10" t="str">
        <f>IF(MATCH(C2234,C$1:C2234,0)=ROW(C2234),C2234&amp;";","")</f>
        <v/>
      </c>
      <c r="AH2234" s="10" t="str">
        <f ca="1">IF(MATCH(D2234,D$1:D2234,0)=ROW(D2234),D2234&amp;";","")</f>
        <v/>
      </c>
      <c r="AI2234" s="10" t="e">
        <f ca="1">IF(MATCH(E2234,E$1:E2234,0)=ROW(E2234),E2234&amp;";","")</f>
        <v>#VALUE!</v>
      </c>
    </row>
    <row r="2235" spans="1:35">
      <c r="A2235" s="10">
        <v>2214</v>
      </c>
      <c r="B2235" s="10" t="str">
        <f ca="1">'Application For TE&amp;GOTS'!X2276</f>
        <v/>
      </c>
      <c r="C2235" s="10">
        <f>'Application For TE&amp;GOTS'!$D2276</f>
        <v>0</v>
      </c>
      <c r="D2235" s="10" t="str" cm="1">
        <f t="array" aca="1" ref="D2235" ca="1">IFERROR(INDIRECT("'Application For TE&amp;GOTS'!L"&amp;'Application For TE&amp;GOTS'!S2276),"")</f>
        <v/>
      </c>
      <c r="E2235" s="10" t="e">
        <f ca="1">'Application For TE&amp;GOTS'!AF2276</f>
        <v>#VALUE!</v>
      </c>
      <c r="F2235" s="10" t="str">
        <f ca="1">IFERROR(LEFT('Application For TE&amp;GOTS'!AH2276,LEN('Application For TE&amp;GOTS'!AH2276)-2),"")</f>
        <v/>
      </c>
      <c r="G2235" s="10" t="e">
        <f ca="1">'Application For TE&amp;GOTS'!AI2276</f>
        <v>#VALUE!</v>
      </c>
      <c r="AF2235" s="10" t="str">
        <f ca="1">IF(MATCH(B2235,B$1:B2235,0)=ROW(B2235),B2235&amp;";","")</f>
        <v/>
      </c>
      <c r="AG2235" s="10" t="str">
        <f>IF(MATCH(C2235,C$1:C2235,0)=ROW(C2235),C2235&amp;";","")</f>
        <v/>
      </c>
      <c r="AH2235" s="10" t="str">
        <f ca="1">IF(MATCH(D2235,D$1:D2235,0)=ROW(D2235),D2235&amp;";","")</f>
        <v/>
      </c>
      <c r="AI2235" s="10" t="e">
        <f ca="1">IF(MATCH(E2235,E$1:E2235,0)=ROW(E2235),E2235&amp;";","")</f>
        <v>#VALUE!</v>
      </c>
    </row>
    <row r="2236" spans="1:35">
      <c r="A2236" s="10">
        <v>2215</v>
      </c>
      <c r="B2236" s="10" t="str">
        <f ca="1">'Application For TE&amp;GOTS'!X2277</f>
        <v/>
      </c>
      <c r="C2236" s="10">
        <f>'Application For TE&amp;GOTS'!$D2277</f>
        <v>0</v>
      </c>
      <c r="D2236" s="10" t="str" cm="1">
        <f t="array" aca="1" ref="D2236" ca="1">IFERROR(INDIRECT("'Application For TE&amp;GOTS'!L"&amp;'Application For TE&amp;GOTS'!S2277),"")</f>
        <v/>
      </c>
      <c r="E2236" s="10" t="e">
        <f ca="1">'Application For TE&amp;GOTS'!AF2277</f>
        <v>#VALUE!</v>
      </c>
      <c r="F2236" s="10" t="str">
        <f ca="1">IFERROR(LEFT('Application For TE&amp;GOTS'!AH2277,LEN('Application For TE&amp;GOTS'!AH2277)-2),"")</f>
        <v/>
      </c>
      <c r="G2236" s="10" t="e">
        <f ca="1">'Application For TE&amp;GOTS'!AI2277</f>
        <v>#VALUE!</v>
      </c>
      <c r="AF2236" s="10" t="str">
        <f ca="1">IF(MATCH(B2236,B$1:B2236,0)=ROW(B2236),B2236&amp;";","")</f>
        <v/>
      </c>
      <c r="AG2236" s="10" t="str">
        <f>IF(MATCH(C2236,C$1:C2236,0)=ROW(C2236),C2236&amp;";","")</f>
        <v/>
      </c>
      <c r="AH2236" s="10" t="str">
        <f ca="1">IF(MATCH(D2236,D$1:D2236,0)=ROW(D2236),D2236&amp;";","")</f>
        <v/>
      </c>
      <c r="AI2236" s="10" t="e">
        <f ca="1">IF(MATCH(E2236,E$1:E2236,0)=ROW(E2236),E2236&amp;";","")</f>
        <v>#VALUE!</v>
      </c>
    </row>
    <row r="2237" spans="1:35">
      <c r="A2237" s="10">
        <v>2216</v>
      </c>
      <c r="B2237" s="10" t="str">
        <f ca="1">'Application For TE&amp;GOTS'!X2278</f>
        <v/>
      </c>
      <c r="C2237" s="10">
        <f>'Application For TE&amp;GOTS'!$D2278</f>
        <v>0</v>
      </c>
      <c r="D2237" s="10" t="str" cm="1">
        <f t="array" aca="1" ref="D2237" ca="1">IFERROR(INDIRECT("'Application For TE&amp;GOTS'!L"&amp;'Application For TE&amp;GOTS'!S2278),"")</f>
        <v/>
      </c>
      <c r="E2237" s="10" t="e">
        <f ca="1">'Application For TE&amp;GOTS'!AF2278</f>
        <v>#VALUE!</v>
      </c>
      <c r="F2237" s="10" t="str">
        <f ca="1">IFERROR(LEFT('Application For TE&amp;GOTS'!AH2278,LEN('Application For TE&amp;GOTS'!AH2278)-2),"")</f>
        <v/>
      </c>
      <c r="G2237" s="10" t="e">
        <f ca="1">'Application For TE&amp;GOTS'!AI2278</f>
        <v>#VALUE!</v>
      </c>
      <c r="AF2237" s="10" t="str">
        <f ca="1">IF(MATCH(B2237,B$1:B2237,0)=ROW(B2237),B2237&amp;";","")</f>
        <v/>
      </c>
      <c r="AG2237" s="10" t="str">
        <f>IF(MATCH(C2237,C$1:C2237,0)=ROW(C2237),C2237&amp;";","")</f>
        <v/>
      </c>
      <c r="AH2237" s="10" t="str">
        <f ca="1">IF(MATCH(D2237,D$1:D2237,0)=ROW(D2237),D2237&amp;";","")</f>
        <v/>
      </c>
      <c r="AI2237" s="10" t="e">
        <f ca="1">IF(MATCH(E2237,E$1:E2237,0)=ROW(E2237),E2237&amp;";","")</f>
        <v>#VALUE!</v>
      </c>
    </row>
    <row r="2238" spans="1:35">
      <c r="A2238" s="10">
        <v>2217</v>
      </c>
      <c r="B2238" s="10" t="str">
        <f ca="1">'Application For TE&amp;GOTS'!X2279</f>
        <v/>
      </c>
      <c r="C2238" s="10">
        <f>'Application For TE&amp;GOTS'!$D2279</f>
        <v>0</v>
      </c>
      <c r="D2238" s="10" t="str" cm="1">
        <f t="array" aca="1" ref="D2238" ca="1">IFERROR(INDIRECT("'Application For TE&amp;GOTS'!L"&amp;'Application For TE&amp;GOTS'!S2279),"")</f>
        <v/>
      </c>
      <c r="E2238" s="10" t="e">
        <f ca="1">'Application For TE&amp;GOTS'!AF2279</f>
        <v>#VALUE!</v>
      </c>
      <c r="F2238" s="10" t="str">
        <f ca="1">IFERROR(LEFT('Application For TE&amp;GOTS'!AH2279,LEN('Application For TE&amp;GOTS'!AH2279)-2),"")</f>
        <v/>
      </c>
      <c r="G2238" s="10" t="e">
        <f ca="1">'Application For TE&amp;GOTS'!AI2279</f>
        <v>#VALUE!</v>
      </c>
      <c r="AF2238" s="10" t="str">
        <f ca="1">IF(MATCH(B2238,B$1:B2238,0)=ROW(B2238),B2238&amp;";","")</f>
        <v/>
      </c>
      <c r="AG2238" s="10" t="str">
        <f>IF(MATCH(C2238,C$1:C2238,0)=ROW(C2238),C2238&amp;";","")</f>
        <v/>
      </c>
      <c r="AH2238" s="10" t="str">
        <f ca="1">IF(MATCH(D2238,D$1:D2238,0)=ROW(D2238),D2238&amp;";","")</f>
        <v/>
      </c>
      <c r="AI2238" s="10" t="e">
        <f ca="1">IF(MATCH(E2238,E$1:E2238,0)=ROW(E2238),E2238&amp;";","")</f>
        <v>#VALUE!</v>
      </c>
    </row>
    <row r="2239" spans="1:35">
      <c r="A2239" s="10">
        <v>2218</v>
      </c>
      <c r="B2239" s="10" t="str">
        <f ca="1">'Application For TE&amp;GOTS'!X2280</f>
        <v/>
      </c>
      <c r="C2239" s="10">
        <f>'Application For TE&amp;GOTS'!$D2280</f>
        <v>0</v>
      </c>
      <c r="D2239" s="10" t="str" cm="1">
        <f t="array" aca="1" ref="D2239" ca="1">IFERROR(INDIRECT("'Application For TE&amp;GOTS'!L"&amp;'Application For TE&amp;GOTS'!S2280),"")</f>
        <v/>
      </c>
      <c r="E2239" s="10" t="e">
        <f ca="1">'Application For TE&amp;GOTS'!AF2280</f>
        <v>#VALUE!</v>
      </c>
      <c r="F2239" s="10" t="str">
        <f ca="1">IFERROR(LEFT('Application For TE&amp;GOTS'!AH2280,LEN('Application For TE&amp;GOTS'!AH2280)-2),"")</f>
        <v/>
      </c>
      <c r="G2239" s="10" t="e">
        <f ca="1">'Application For TE&amp;GOTS'!AI2280</f>
        <v>#VALUE!</v>
      </c>
      <c r="AF2239" s="10" t="str">
        <f ca="1">IF(MATCH(B2239,B$1:B2239,0)=ROW(B2239),B2239&amp;";","")</f>
        <v/>
      </c>
      <c r="AG2239" s="10" t="str">
        <f>IF(MATCH(C2239,C$1:C2239,0)=ROW(C2239),C2239&amp;";","")</f>
        <v/>
      </c>
      <c r="AH2239" s="10" t="str">
        <f ca="1">IF(MATCH(D2239,D$1:D2239,0)=ROW(D2239),D2239&amp;";","")</f>
        <v/>
      </c>
      <c r="AI2239" s="10" t="e">
        <f ca="1">IF(MATCH(E2239,E$1:E2239,0)=ROW(E2239),E2239&amp;";","")</f>
        <v>#VALUE!</v>
      </c>
    </row>
    <row r="2240" spans="1:35">
      <c r="A2240" s="10">
        <v>2219</v>
      </c>
      <c r="B2240" s="10" t="str">
        <f ca="1">'Application For TE&amp;GOTS'!X2281</f>
        <v/>
      </c>
      <c r="C2240" s="10">
        <f>'Application For TE&amp;GOTS'!$D2281</f>
        <v>0</v>
      </c>
      <c r="D2240" s="10" t="str" cm="1">
        <f t="array" aca="1" ref="D2240" ca="1">IFERROR(INDIRECT("'Application For TE&amp;GOTS'!L"&amp;'Application For TE&amp;GOTS'!S2281),"")</f>
        <v/>
      </c>
      <c r="E2240" s="10" t="e">
        <f ca="1">'Application For TE&amp;GOTS'!AF2281</f>
        <v>#VALUE!</v>
      </c>
      <c r="F2240" s="10" t="str">
        <f ca="1">IFERROR(LEFT('Application For TE&amp;GOTS'!AH2281,LEN('Application For TE&amp;GOTS'!AH2281)-2),"")</f>
        <v/>
      </c>
      <c r="G2240" s="10" t="e">
        <f ca="1">'Application For TE&amp;GOTS'!AI2281</f>
        <v>#VALUE!</v>
      </c>
      <c r="AF2240" s="10" t="str">
        <f ca="1">IF(MATCH(B2240,B$1:B2240,0)=ROW(B2240),B2240&amp;";","")</f>
        <v/>
      </c>
      <c r="AG2240" s="10" t="str">
        <f>IF(MATCH(C2240,C$1:C2240,0)=ROW(C2240),C2240&amp;";","")</f>
        <v/>
      </c>
      <c r="AH2240" s="10" t="str">
        <f ca="1">IF(MATCH(D2240,D$1:D2240,0)=ROW(D2240),D2240&amp;";","")</f>
        <v/>
      </c>
      <c r="AI2240" s="10" t="e">
        <f ca="1">IF(MATCH(E2240,E$1:E2240,0)=ROW(E2240),E2240&amp;";","")</f>
        <v>#VALUE!</v>
      </c>
    </row>
    <row r="2241" spans="1:35">
      <c r="A2241" s="10">
        <v>2220</v>
      </c>
      <c r="B2241" s="10" t="str">
        <f ca="1">'Application For TE&amp;GOTS'!X2282</f>
        <v/>
      </c>
      <c r="C2241" s="10">
        <f>'Application For TE&amp;GOTS'!$D2282</f>
        <v>0</v>
      </c>
      <c r="D2241" s="10" t="str" cm="1">
        <f t="array" aca="1" ref="D2241" ca="1">IFERROR(INDIRECT("'Application For TE&amp;GOTS'!L"&amp;'Application For TE&amp;GOTS'!S2282),"")</f>
        <v/>
      </c>
      <c r="E2241" s="10" t="e">
        <f ca="1">'Application For TE&amp;GOTS'!AF2282</f>
        <v>#VALUE!</v>
      </c>
      <c r="F2241" s="10" t="str">
        <f ca="1">IFERROR(LEFT('Application For TE&amp;GOTS'!AH2282,LEN('Application For TE&amp;GOTS'!AH2282)-2),"")</f>
        <v/>
      </c>
      <c r="G2241" s="10" t="e">
        <f ca="1">'Application For TE&amp;GOTS'!AI2282</f>
        <v>#VALUE!</v>
      </c>
      <c r="AF2241" s="10" t="str">
        <f ca="1">IF(MATCH(B2241,B$1:B2241,0)=ROW(B2241),B2241&amp;";","")</f>
        <v/>
      </c>
      <c r="AG2241" s="10" t="str">
        <f>IF(MATCH(C2241,C$1:C2241,0)=ROW(C2241),C2241&amp;";","")</f>
        <v/>
      </c>
      <c r="AH2241" s="10" t="str">
        <f ca="1">IF(MATCH(D2241,D$1:D2241,0)=ROW(D2241),D2241&amp;";","")</f>
        <v/>
      </c>
      <c r="AI2241" s="10" t="e">
        <f ca="1">IF(MATCH(E2241,E$1:E2241,0)=ROW(E2241),E2241&amp;";","")</f>
        <v>#VALUE!</v>
      </c>
    </row>
    <row r="2242" spans="1:35">
      <c r="A2242" s="10">
        <v>2221</v>
      </c>
      <c r="B2242" s="10" t="str">
        <f ca="1">'Application For TE&amp;GOTS'!X2283</f>
        <v/>
      </c>
      <c r="C2242" s="10">
        <f>'Application For TE&amp;GOTS'!$D2283</f>
        <v>0</v>
      </c>
      <c r="D2242" s="10" t="str" cm="1">
        <f t="array" aca="1" ref="D2242" ca="1">IFERROR(INDIRECT("'Application For TE&amp;GOTS'!L"&amp;'Application For TE&amp;GOTS'!S2283),"")</f>
        <v/>
      </c>
      <c r="E2242" s="10" t="e">
        <f ca="1">'Application For TE&amp;GOTS'!AF2283</f>
        <v>#VALUE!</v>
      </c>
      <c r="F2242" s="10" t="str">
        <f ca="1">IFERROR(LEFT('Application For TE&amp;GOTS'!AH2283,LEN('Application For TE&amp;GOTS'!AH2283)-2),"")</f>
        <v/>
      </c>
      <c r="G2242" s="10" t="e">
        <f ca="1">'Application For TE&amp;GOTS'!AI2283</f>
        <v>#VALUE!</v>
      </c>
      <c r="AF2242" s="10" t="str">
        <f ca="1">IF(MATCH(B2242,B$1:B2242,0)=ROW(B2242),B2242&amp;";","")</f>
        <v/>
      </c>
      <c r="AG2242" s="10" t="str">
        <f>IF(MATCH(C2242,C$1:C2242,0)=ROW(C2242),C2242&amp;";","")</f>
        <v/>
      </c>
      <c r="AH2242" s="10" t="str">
        <f ca="1">IF(MATCH(D2242,D$1:D2242,0)=ROW(D2242),D2242&amp;";","")</f>
        <v/>
      </c>
      <c r="AI2242" s="10" t="e">
        <f ca="1">IF(MATCH(E2242,E$1:E2242,0)=ROW(E2242),E2242&amp;";","")</f>
        <v>#VALUE!</v>
      </c>
    </row>
    <row r="2243" spans="1:35">
      <c r="A2243" s="10">
        <v>2222</v>
      </c>
      <c r="B2243" s="10" t="str">
        <f ca="1">'Application For TE&amp;GOTS'!X2284</f>
        <v/>
      </c>
      <c r="C2243" s="10">
        <f>'Application For TE&amp;GOTS'!$D2284</f>
        <v>0</v>
      </c>
      <c r="D2243" s="10" t="str" cm="1">
        <f t="array" aca="1" ref="D2243" ca="1">IFERROR(INDIRECT("'Application For TE&amp;GOTS'!L"&amp;'Application For TE&amp;GOTS'!S2284),"")</f>
        <v/>
      </c>
      <c r="E2243" s="10" t="e">
        <f ca="1">'Application For TE&amp;GOTS'!AF2284</f>
        <v>#VALUE!</v>
      </c>
      <c r="F2243" s="10" t="str">
        <f ca="1">IFERROR(LEFT('Application For TE&amp;GOTS'!AH2284,LEN('Application For TE&amp;GOTS'!AH2284)-2),"")</f>
        <v/>
      </c>
      <c r="G2243" s="10" t="e">
        <f ca="1">'Application For TE&amp;GOTS'!AI2284</f>
        <v>#VALUE!</v>
      </c>
      <c r="AF2243" s="10" t="str">
        <f ca="1">IF(MATCH(B2243,B$1:B2243,0)=ROW(B2243),B2243&amp;";","")</f>
        <v/>
      </c>
      <c r="AG2243" s="10" t="str">
        <f>IF(MATCH(C2243,C$1:C2243,0)=ROW(C2243),C2243&amp;";","")</f>
        <v/>
      </c>
      <c r="AH2243" s="10" t="str">
        <f ca="1">IF(MATCH(D2243,D$1:D2243,0)=ROW(D2243),D2243&amp;";","")</f>
        <v/>
      </c>
      <c r="AI2243" s="10" t="e">
        <f ca="1">IF(MATCH(E2243,E$1:E2243,0)=ROW(E2243),E2243&amp;";","")</f>
        <v>#VALUE!</v>
      </c>
    </row>
    <row r="2244" spans="1:35">
      <c r="A2244" s="10">
        <v>2223</v>
      </c>
      <c r="B2244" s="10" t="str">
        <f ca="1">'Application For TE&amp;GOTS'!X2285</f>
        <v/>
      </c>
      <c r="C2244" s="10">
        <f>'Application For TE&amp;GOTS'!$D2285</f>
        <v>0</v>
      </c>
      <c r="D2244" s="10" t="str" cm="1">
        <f t="array" aca="1" ref="D2244" ca="1">IFERROR(INDIRECT("'Application For TE&amp;GOTS'!L"&amp;'Application For TE&amp;GOTS'!S2285),"")</f>
        <v/>
      </c>
      <c r="E2244" s="10" t="e">
        <f ca="1">'Application For TE&amp;GOTS'!AF2285</f>
        <v>#VALUE!</v>
      </c>
      <c r="F2244" s="10" t="str">
        <f ca="1">IFERROR(LEFT('Application For TE&amp;GOTS'!AH2285,LEN('Application For TE&amp;GOTS'!AH2285)-2),"")</f>
        <v/>
      </c>
      <c r="G2244" s="10" t="e">
        <f ca="1">'Application For TE&amp;GOTS'!AI2285</f>
        <v>#VALUE!</v>
      </c>
      <c r="AF2244" s="10" t="str">
        <f ca="1">IF(MATCH(B2244,B$1:B2244,0)=ROW(B2244),B2244&amp;";","")</f>
        <v/>
      </c>
      <c r="AG2244" s="10" t="str">
        <f>IF(MATCH(C2244,C$1:C2244,0)=ROW(C2244),C2244&amp;";","")</f>
        <v/>
      </c>
      <c r="AH2244" s="10" t="str">
        <f ca="1">IF(MATCH(D2244,D$1:D2244,0)=ROW(D2244),D2244&amp;";","")</f>
        <v/>
      </c>
      <c r="AI2244" s="10" t="e">
        <f ca="1">IF(MATCH(E2244,E$1:E2244,0)=ROW(E2244),E2244&amp;";","")</f>
        <v>#VALUE!</v>
      </c>
    </row>
    <row r="2245" spans="1:35">
      <c r="A2245" s="10">
        <v>2224</v>
      </c>
      <c r="B2245" s="10" t="str">
        <f ca="1">'Application For TE&amp;GOTS'!X2286</f>
        <v/>
      </c>
      <c r="C2245" s="10">
        <f>'Application For TE&amp;GOTS'!$D2286</f>
        <v>0</v>
      </c>
      <c r="D2245" s="10" t="str" cm="1">
        <f t="array" aca="1" ref="D2245" ca="1">IFERROR(INDIRECT("'Application For TE&amp;GOTS'!L"&amp;'Application For TE&amp;GOTS'!S2286),"")</f>
        <v/>
      </c>
      <c r="E2245" s="10" t="e">
        <f ca="1">'Application For TE&amp;GOTS'!AF2286</f>
        <v>#VALUE!</v>
      </c>
      <c r="F2245" s="10" t="str">
        <f ca="1">IFERROR(LEFT('Application For TE&amp;GOTS'!AH2286,LEN('Application For TE&amp;GOTS'!AH2286)-2),"")</f>
        <v/>
      </c>
      <c r="G2245" s="10" t="e">
        <f ca="1">'Application For TE&amp;GOTS'!AI2286</f>
        <v>#VALUE!</v>
      </c>
      <c r="AF2245" s="10" t="str">
        <f ca="1">IF(MATCH(B2245,B$1:B2245,0)=ROW(B2245),B2245&amp;";","")</f>
        <v/>
      </c>
      <c r="AG2245" s="10" t="str">
        <f>IF(MATCH(C2245,C$1:C2245,0)=ROW(C2245),C2245&amp;";","")</f>
        <v/>
      </c>
      <c r="AH2245" s="10" t="str">
        <f ca="1">IF(MATCH(D2245,D$1:D2245,0)=ROW(D2245),D2245&amp;";","")</f>
        <v/>
      </c>
      <c r="AI2245" s="10" t="e">
        <f ca="1">IF(MATCH(E2245,E$1:E2245,0)=ROW(E2245),E2245&amp;";","")</f>
        <v>#VALUE!</v>
      </c>
    </row>
    <row r="2246" spans="1:35">
      <c r="A2246" s="10">
        <v>2225</v>
      </c>
      <c r="B2246" s="10" t="str">
        <f ca="1">'Application For TE&amp;GOTS'!X2287</f>
        <v/>
      </c>
      <c r="C2246" s="10">
        <f>'Application For TE&amp;GOTS'!$D2287</f>
        <v>0</v>
      </c>
      <c r="D2246" s="10" t="str" cm="1">
        <f t="array" aca="1" ref="D2246" ca="1">IFERROR(INDIRECT("'Application For TE&amp;GOTS'!L"&amp;'Application For TE&amp;GOTS'!S2287),"")</f>
        <v/>
      </c>
      <c r="E2246" s="10" t="e">
        <f ca="1">'Application For TE&amp;GOTS'!AF2287</f>
        <v>#VALUE!</v>
      </c>
      <c r="F2246" s="10" t="str">
        <f ca="1">IFERROR(LEFT('Application For TE&amp;GOTS'!AH2287,LEN('Application For TE&amp;GOTS'!AH2287)-2),"")</f>
        <v/>
      </c>
      <c r="G2246" s="10" t="e">
        <f ca="1">'Application For TE&amp;GOTS'!AI2287</f>
        <v>#VALUE!</v>
      </c>
      <c r="AF2246" s="10" t="str">
        <f ca="1">IF(MATCH(B2246,B$1:B2246,0)=ROW(B2246),B2246&amp;";","")</f>
        <v/>
      </c>
      <c r="AG2246" s="10" t="str">
        <f>IF(MATCH(C2246,C$1:C2246,0)=ROW(C2246),C2246&amp;";","")</f>
        <v/>
      </c>
      <c r="AH2246" s="10" t="str">
        <f ca="1">IF(MATCH(D2246,D$1:D2246,0)=ROW(D2246),D2246&amp;";","")</f>
        <v/>
      </c>
      <c r="AI2246" s="10" t="e">
        <f ca="1">IF(MATCH(E2246,E$1:E2246,0)=ROW(E2246),E2246&amp;";","")</f>
        <v>#VALUE!</v>
      </c>
    </row>
    <row r="2247" spans="1:35">
      <c r="A2247" s="10">
        <v>2226</v>
      </c>
      <c r="B2247" s="10" t="str">
        <f ca="1">'Application For TE&amp;GOTS'!X2288</f>
        <v/>
      </c>
      <c r="C2247" s="10">
        <f>'Application For TE&amp;GOTS'!$D2288</f>
        <v>0</v>
      </c>
      <c r="D2247" s="10" t="str" cm="1">
        <f t="array" aca="1" ref="D2247" ca="1">IFERROR(INDIRECT("'Application For TE&amp;GOTS'!L"&amp;'Application For TE&amp;GOTS'!S2288),"")</f>
        <v/>
      </c>
      <c r="E2247" s="10" t="e">
        <f ca="1">'Application For TE&amp;GOTS'!AF2288</f>
        <v>#VALUE!</v>
      </c>
      <c r="F2247" s="10" t="str">
        <f ca="1">IFERROR(LEFT('Application For TE&amp;GOTS'!AH2288,LEN('Application For TE&amp;GOTS'!AH2288)-2),"")</f>
        <v/>
      </c>
      <c r="G2247" s="10" t="e">
        <f ca="1">'Application For TE&amp;GOTS'!AI2288</f>
        <v>#VALUE!</v>
      </c>
      <c r="AF2247" s="10" t="str">
        <f ca="1">IF(MATCH(B2247,B$1:B2247,0)=ROW(B2247),B2247&amp;";","")</f>
        <v/>
      </c>
      <c r="AG2247" s="10" t="str">
        <f>IF(MATCH(C2247,C$1:C2247,0)=ROW(C2247),C2247&amp;";","")</f>
        <v/>
      </c>
      <c r="AH2247" s="10" t="str">
        <f ca="1">IF(MATCH(D2247,D$1:D2247,0)=ROW(D2247),D2247&amp;";","")</f>
        <v/>
      </c>
      <c r="AI2247" s="10" t="e">
        <f ca="1">IF(MATCH(E2247,E$1:E2247,0)=ROW(E2247),E2247&amp;";","")</f>
        <v>#VALUE!</v>
      </c>
    </row>
    <row r="2248" spans="1:35">
      <c r="A2248" s="10">
        <v>2227</v>
      </c>
      <c r="B2248" s="10" t="str">
        <f ca="1">'Application For TE&amp;GOTS'!X2289</f>
        <v/>
      </c>
      <c r="C2248" s="10">
        <f>'Application For TE&amp;GOTS'!$D2289</f>
        <v>0</v>
      </c>
      <c r="D2248" s="10" t="str" cm="1">
        <f t="array" aca="1" ref="D2248" ca="1">IFERROR(INDIRECT("'Application For TE&amp;GOTS'!L"&amp;'Application For TE&amp;GOTS'!S2289),"")</f>
        <v/>
      </c>
      <c r="E2248" s="10" t="e">
        <f ca="1">'Application For TE&amp;GOTS'!AF2289</f>
        <v>#VALUE!</v>
      </c>
      <c r="F2248" s="10" t="str">
        <f ca="1">IFERROR(LEFT('Application For TE&amp;GOTS'!AH2289,LEN('Application For TE&amp;GOTS'!AH2289)-2),"")</f>
        <v/>
      </c>
      <c r="G2248" s="10" t="e">
        <f ca="1">'Application For TE&amp;GOTS'!AI2289</f>
        <v>#VALUE!</v>
      </c>
      <c r="AF2248" s="10" t="str">
        <f ca="1">IF(MATCH(B2248,B$1:B2248,0)=ROW(B2248),B2248&amp;";","")</f>
        <v/>
      </c>
      <c r="AG2248" s="10" t="str">
        <f>IF(MATCH(C2248,C$1:C2248,0)=ROW(C2248),C2248&amp;";","")</f>
        <v/>
      </c>
      <c r="AH2248" s="10" t="str">
        <f ca="1">IF(MATCH(D2248,D$1:D2248,0)=ROW(D2248),D2248&amp;";","")</f>
        <v/>
      </c>
      <c r="AI2248" s="10" t="e">
        <f ca="1">IF(MATCH(E2248,E$1:E2248,0)=ROW(E2248),E2248&amp;";","")</f>
        <v>#VALUE!</v>
      </c>
    </row>
    <row r="2249" spans="1:35">
      <c r="A2249" s="10">
        <v>2228</v>
      </c>
      <c r="B2249" s="10" t="str">
        <f ca="1">'Application For TE&amp;GOTS'!X2290</f>
        <v/>
      </c>
      <c r="C2249" s="10">
        <f>'Application For TE&amp;GOTS'!$D2290</f>
        <v>0</v>
      </c>
      <c r="D2249" s="10" t="str" cm="1">
        <f t="array" aca="1" ref="D2249" ca="1">IFERROR(INDIRECT("'Application For TE&amp;GOTS'!L"&amp;'Application For TE&amp;GOTS'!S2290),"")</f>
        <v/>
      </c>
      <c r="E2249" s="10" t="e">
        <f ca="1">'Application For TE&amp;GOTS'!AF2290</f>
        <v>#VALUE!</v>
      </c>
      <c r="F2249" s="10" t="str">
        <f ca="1">IFERROR(LEFT('Application For TE&amp;GOTS'!AH2290,LEN('Application For TE&amp;GOTS'!AH2290)-2),"")</f>
        <v/>
      </c>
      <c r="G2249" s="10" t="e">
        <f ca="1">'Application For TE&amp;GOTS'!AI2290</f>
        <v>#VALUE!</v>
      </c>
      <c r="AF2249" s="10" t="str">
        <f ca="1">IF(MATCH(B2249,B$1:B2249,0)=ROW(B2249),B2249&amp;";","")</f>
        <v/>
      </c>
      <c r="AG2249" s="10" t="str">
        <f>IF(MATCH(C2249,C$1:C2249,0)=ROW(C2249),C2249&amp;";","")</f>
        <v/>
      </c>
      <c r="AH2249" s="10" t="str">
        <f ca="1">IF(MATCH(D2249,D$1:D2249,0)=ROW(D2249),D2249&amp;";","")</f>
        <v/>
      </c>
      <c r="AI2249" s="10" t="e">
        <f ca="1">IF(MATCH(E2249,E$1:E2249,0)=ROW(E2249),E2249&amp;";","")</f>
        <v>#VALUE!</v>
      </c>
    </row>
    <row r="2250" spans="1:35">
      <c r="A2250" s="10">
        <v>2229</v>
      </c>
      <c r="B2250" s="10" t="str">
        <f ca="1">'Application For TE&amp;GOTS'!X2291</f>
        <v/>
      </c>
      <c r="C2250" s="10">
        <f>'Application For TE&amp;GOTS'!$D2291</f>
        <v>0</v>
      </c>
      <c r="D2250" s="10" t="str" cm="1">
        <f t="array" aca="1" ref="D2250" ca="1">IFERROR(INDIRECT("'Application For TE&amp;GOTS'!L"&amp;'Application For TE&amp;GOTS'!S2291),"")</f>
        <v/>
      </c>
      <c r="E2250" s="10" t="e">
        <f ca="1">'Application For TE&amp;GOTS'!AF2291</f>
        <v>#VALUE!</v>
      </c>
      <c r="F2250" s="10" t="str">
        <f ca="1">IFERROR(LEFT('Application For TE&amp;GOTS'!AH2291,LEN('Application For TE&amp;GOTS'!AH2291)-2),"")</f>
        <v/>
      </c>
      <c r="G2250" s="10" t="e">
        <f ca="1">'Application For TE&amp;GOTS'!AI2291</f>
        <v>#VALUE!</v>
      </c>
      <c r="AF2250" s="10" t="str">
        <f ca="1">IF(MATCH(B2250,B$1:B2250,0)=ROW(B2250),B2250&amp;";","")</f>
        <v/>
      </c>
      <c r="AG2250" s="10" t="str">
        <f>IF(MATCH(C2250,C$1:C2250,0)=ROW(C2250),C2250&amp;";","")</f>
        <v/>
      </c>
      <c r="AH2250" s="10" t="str">
        <f ca="1">IF(MATCH(D2250,D$1:D2250,0)=ROW(D2250),D2250&amp;";","")</f>
        <v/>
      </c>
      <c r="AI2250" s="10" t="e">
        <f ca="1">IF(MATCH(E2250,E$1:E2250,0)=ROW(E2250),E2250&amp;";","")</f>
        <v>#VALUE!</v>
      </c>
    </row>
    <row r="2251" spans="1:35">
      <c r="A2251" s="10">
        <v>2230</v>
      </c>
      <c r="B2251" s="10" t="str">
        <f ca="1">'Application For TE&amp;GOTS'!X2292</f>
        <v/>
      </c>
      <c r="C2251" s="10">
        <f>'Application For TE&amp;GOTS'!$D2292</f>
        <v>0</v>
      </c>
      <c r="D2251" s="10" t="str" cm="1">
        <f t="array" aca="1" ref="D2251" ca="1">IFERROR(INDIRECT("'Application For TE&amp;GOTS'!L"&amp;'Application For TE&amp;GOTS'!S2292),"")</f>
        <v/>
      </c>
      <c r="E2251" s="10" t="e">
        <f ca="1">'Application For TE&amp;GOTS'!AF2292</f>
        <v>#VALUE!</v>
      </c>
      <c r="F2251" s="10" t="str">
        <f ca="1">IFERROR(LEFT('Application For TE&amp;GOTS'!AH2292,LEN('Application For TE&amp;GOTS'!AH2292)-2),"")</f>
        <v/>
      </c>
      <c r="G2251" s="10" t="e">
        <f ca="1">'Application For TE&amp;GOTS'!AI2292</f>
        <v>#VALUE!</v>
      </c>
      <c r="AF2251" s="10" t="str">
        <f ca="1">IF(MATCH(B2251,B$1:B2251,0)=ROW(B2251),B2251&amp;";","")</f>
        <v/>
      </c>
      <c r="AG2251" s="10" t="str">
        <f>IF(MATCH(C2251,C$1:C2251,0)=ROW(C2251),C2251&amp;";","")</f>
        <v/>
      </c>
      <c r="AH2251" s="10" t="str">
        <f ca="1">IF(MATCH(D2251,D$1:D2251,0)=ROW(D2251),D2251&amp;";","")</f>
        <v/>
      </c>
      <c r="AI2251" s="10" t="e">
        <f ca="1">IF(MATCH(E2251,E$1:E2251,0)=ROW(E2251),E2251&amp;";","")</f>
        <v>#VALUE!</v>
      </c>
    </row>
    <row r="2252" spans="1:35">
      <c r="A2252" s="10">
        <v>2231</v>
      </c>
      <c r="B2252" s="10" t="str">
        <f ca="1">'Application For TE&amp;GOTS'!X2293</f>
        <v/>
      </c>
      <c r="C2252" s="10">
        <f>'Application For TE&amp;GOTS'!$D2293</f>
        <v>0</v>
      </c>
      <c r="D2252" s="10" t="str" cm="1">
        <f t="array" aca="1" ref="D2252" ca="1">IFERROR(INDIRECT("'Application For TE&amp;GOTS'!L"&amp;'Application For TE&amp;GOTS'!S2293),"")</f>
        <v/>
      </c>
      <c r="E2252" s="10" t="e">
        <f ca="1">'Application For TE&amp;GOTS'!AF2293</f>
        <v>#VALUE!</v>
      </c>
      <c r="F2252" s="10" t="str">
        <f ca="1">IFERROR(LEFT('Application For TE&amp;GOTS'!AH2293,LEN('Application For TE&amp;GOTS'!AH2293)-2),"")</f>
        <v/>
      </c>
      <c r="G2252" s="10" t="e">
        <f ca="1">'Application For TE&amp;GOTS'!AI2293</f>
        <v>#VALUE!</v>
      </c>
      <c r="AF2252" s="10" t="str">
        <f ca="1">IF(MATCH(B2252,B$1:B2252,0)=ROW(B2252),B2252&amp;";","")</f>
        <v/>
      </c>
      <c r="AG2252" s="10" t="str">
        <f>IF(MATCH(C2252,C$1:C2252,0)=ROW(C2252),C2252&amp;";","")</f>
        <v/>
      </c>
      <c r="AH2252" s="10" t="str">
        <f ca="1">IF(MATCH(D2252,D$1:D2252,0)=ROW(D2252),D2252&amp;";","")</f>
        <v/>
      </c>
      <c r="AI2252" s="10" t="e">
        <f ca="1">IF(MATCH(E2252,E$1:E2252,0)=ROW(E2252),E2252&amp;";","")</f>
        <v>#VALUE!</v>
      </c>
    </row>
    <row r="2253" spans="1:35">
      <c r="A2253" s="10">
        <v>2232</v>
      </c>
      <c r="B2253" s="10" t="str">
        <f ca="1">'Application For TE&amp;GOTS'!X2294</f>
        <v/>
      </c>
      <c r="C2253" s="10">
        <f>'Application For TE&amp;GOTS'!$D2294</f>
        <v>0</v>
      </c>
      <c r="D2253" s="10" t="str" cm="1">
        <f t="array" aca="1" ref="D2253" ca="1">IFERROR(INDIRECT("'Application For TE&amp;GOTS'!L"&amp;'Application For TE&amp;GOTS'!S2294),"")</f>
        <v/>
      </c>
      <c r="E2253" s="10" t="e">
        <f ca="1">'Application For TE&amp;GOTS'!AF2294</f>
        <v>#VALUE!</v>
      </c>
      <c r="F2253" s="10" t="str">
        <f ca="1">IFERROR(LEFT('Application For TE&amp;GOTS'!AH2294,LEN('Application For TE&amp;GOTS'!AH2294)-2),"")</f>
        <v/>
      </c>
      <c r="G2253" s="10" t="e">
        <f ca="1">'Application For TE&amp;GOTS'!AI2294</f>
        <v>#VALUE!</v>
      </c>
      <c r="AF2253" s="10" t="str">
        <f ca="1">IF(MATCH(B2253,B$1:B2253,0)=ROW(B2253),B2253&amp;";","")</f>
        <v/>
      </c>
      <c r="AG2253" s="10" t="str">
        <f>IF(MATCH(C2253,C$1:C2253,0)=ROW(C2253),C2253&amp;";","")</f>
        <v/>
      </c>
      <c r="AH2253" s="10" t="str">
        <f ca="1">IF(MATCH(D2253,D$1:D2253,0)=ROW(D2253),D2253&amp;";","")</f>
        <v/>
      </c>
      <c r="AI2253" s="10" t="e">
        <f ca="1">IF(MATCH(E2253,E$1:E2253,0)=ROW(E2253),E2253&amp;";","")</f>
        <v>#VALUE!</v>
      </c>
    </row>
    <row r="2254" spans="1:35">
      <c r="A2254" s="10">
        <v>2233</v>
      </c>
      <c r="B2254" s="10" t="str">
        <f ca="1">'Application For TE&amp;GOTS'!X2295</f>
        <v/>
      </c>
      <c r="C2254" s="10">
        <f>'Application For TE&amp;GOTS'!$D2295</f>
        <v>0</v>
      </c>
      <c r="D2254" s="10" t="str" cm="1">
        <f t="array" aca="1" ref="D2254" ca="1">IFERROR(INDIRECT("'Application For TE&amp;GOTS'!L"&amp;'Application For TE&amp;GOTS'!S2295),"")</f>
        <v/>
      </c>
      <c r="E2254" s="10" t="e">
        <f ca="1">'Application For TE&amp;GOTS'!AF2295</f>
        <v>#VALUE!</v>
      </c>
      <c r="F2254" s="10" t="str">
        <f ca="1">IFERROR(LEFT('Application For TE&amp;GOTS'!AH2295,LEN('Application For TE&amp;GOTS'!AH2295)-2),"")</f>
        <v/>
      </c>
      <c r="G2254" s="10" t="e">
        <f ca="1">'Application For TE&amp;GOTS'!AI2295</f>
        <v>#VALUE!</v>
      </c>
      <c r="AF2254" s="10" t="str">
        <f ca="1">IF(MATCH(B2254,B$1:B2254,0)=ROW(B2254),B2254&amp;";","")</f>
        <v/>
      </c>
      <c r="AG2254" s="10" t="str">
        <f>IF(MATCH(C2254,C$1:C2254,0)=ROW(C2254),C2254&amp;";","")</f>
        <v/>
      </c>
      <c r="AH2254" s="10" t="str">
        <f ca="1">IF(MATCH(D2254,D$1:D2254,0)=ROW(D2254),D2254&amp;";","")</f>
        <v/>
      </c>
      <c r="AI2254" s="10" t="e">
        <f ca="1">IF(MATCH(E2254,E$1:E2254,0)=ROW(E2254),E2254&amp;";","")</f>
        <v>#VALUE!</v>
      </c>
    </row>
    <row r="2255" spans="1:35">
      <c r="A2255" s="10">
        <v>2234</v>
      </c>
      <c r="B2255" s="10" t="str">
        <f ca="1">'Application For TE&amp;GOTS'!X2296</f>
        <v/>
      </c>
      <c r="C2255" s="10">
        <f>'Application For TE&amp;GOTS'!$D2296</f>
        <v>0</v>
      </c>
      <c r="D2255" s="10" t="str" cm="1">
        <f t="array" aca="1" ref="D2255" ca="1">IFERROR(INDIRECT("'Application For TE&amp;GOTS'!L"&amp;'Application For TE&amp;GOTS'!S2296),"")</f>
        <v/>
      </c>
      <c r="E2255" s="10" t="e">
        <f ca="1">'Application For TE&amp;GOTS'!AF2296</f>
        <v>#VALUE!</v>
      </c>
      <c r="F2255" s="10" t="str">
        <f ca="1">IFERROR(LEFT('Application For TE&amp;GOTS'!AH2296,LEN('Application For TE&amp;GOTS'!AH2296)-2),"")</f>
        <v/>
      </c>
      <c r="G2255" s="10" t="e">
        <f ca="1">'Application For TE&amp;GOTS'!AI2296</f>
        <v>#VALUE!</v>
      </c>
      <c r="AF2255" s="10" t="str">
        <f ca="1">IF(MATCH(B2255,B$1:B2255,0)=ROW(B2255),B2255&amp;";","")</f>
        <v/>
      </c>
      <c r="AG2255" s="10" t="str">
        <f>IF(MATCH(C2255,C$1:C2255,0)=ROW(C2255),C2255&amp;";","")</f>
        <v/>
      </c>
      <c r="AH2255" s="10" t="str">
        <f ca="1">IF(MATCH(D2255,D$1:D2255,0)=ROW(D2255),D2255&amp;";","")</f>
        <v/>
      </c>
      <c r="AI2255" s="10" t="e">
        <f ca="1">IF(MATCH(E2255,E$1:E2255,0)=ROW(E2255),E2255&amp;";","")</f>
        <v>#VALUE!</v>
      </c>
    </row>
    <row r="2256" spans="1:35">
      <c r="A2256" s="10">
        <v>2235</v>
      </c>
      <c r="B2256" s="10" t="str">
        <f ca="1">'Application For TE&amp;GOTS'!X2297</f>
        <v/>
      </c>
      <c r="C2256" s="10">
        <f>'Application For TE&amp;GOTS'!$D2297</f>
        <v>0</v>
      </c>
      <c r="D2256" s="10" t="str" cm="1">
        <f t="array" aca="1" ref="D2256" ca="1">IFERROR(INDIRECT("'Application For TE&amp;GOTS'!L"&amp;'Application For TE&amp;GOTS'!S2297),"")</f>
        <v/>
      </c>
      <c r="E2256" s="10" t="e">
        <f ca="1">'Application For TE&amp;GOTS'!AF2297</f>
        <v>#VALUE!</v>
      </c>
      <c r="F2256" s="10" t="str">
        <f ca="1">IFERROR(LEFT('Application For TE&amp;GOTS'!AH2297,LEN('Application For TE&amp;GOTS'!AH2297)-2),"")</f>
        <v/>
      </c>
      <c r="G2256" s="10" t="e">
        <f ca="1">'Application For TE&amp;GOTS'!AI2297</f>
        <v>#VALUE!</v>
      </c>
      <c r="AF2256" s="10" t="str">
        <f ca="1">IF(MATCH(B2256,B$1:B2256,0)=ROW(B2256),B2256&amp;";","")</f>
        <v/>
      </c>
      <c r="AG2256" s="10" t="str">
        <f>IF(MATCH(C2256,C$1:C2256,0)=ROW(C2256),C2256&amp;";","")</f>
        <v/>
      </c>
      <c r="AH2256" s="10" t="str">
        <f ca="1">IF(MATCH(D2256,D$1:D2256,0)=ROW(D2256),D2256&amp;";","")</f>
        <v/>
      </c>
      <c r="AI2256" s="10" t="e">
        <f ca="1">IF(MATCH(E2256,E$1:E2256,0)=ROW(E2256),E2256&amp;";","")</f>
        <v>#VALUE!</v>
      </c>
    </row>
    <row r="2257" spans="1:35">
      <c r="A2257" s="10">
        <v>2236</v>
      </c>
      <c r="B2257" s="10" t="str">
        <f ca="1">'Application For TE&amp;GOTS'!X2298</f>
        <v/>
      </c>
      <c r="C2257" s="10">
        <f>'Application For TE&amp;GOTS'!$D2298</f>
        <v>0</v>
      </c>
      <c r="D2257" s="10" t="str" cm="1">
        <f t="array" aca="1" ref="D2257" ca="1">IFERROR(INDIRECT("'Application For TE&amp;GOTS'!L"&amp;'Application For TE&amp;GOTS'!S2298),"")</f>
        <v/>
      </c>
      <c r="E2257" s="10" t="e">
        <f ca="1">'Application For TE&amp;GOTS'!AF2298</f>
        <v>#VALUE!</v>
      </c>
      <c r="F2257" s="10" t="str">
        <f ca="1">IFERROR(LEFT('Application For TE&amp;GOTS'!AH2298,LEN('Application For TE&amp;GOTS'!AH2298)-2),"")</f>
        <v/>
      </c>
      <c r="G2257" s="10" t="e">
        <f ca="1">'Application For TE&amp;GOTS'!AI2298</f>
        <v>#VALUE!</v>
      </c>
      <c r="AF2257" s="10" t="str">
        <f ca="1">IF(MATCH(B2257,B$1:B2257,0)=ROW(B2257),B2257&amp;";","")</f>
        <v/>
      </c>
      <c r="AG2257" s="10" t="str">
        <f>IF(MATCH(C2257,C$1:C2257,0)=ROW(C2257),C2257&amp;";","")</f>
        <v/>
      </c>
      <c r="AH2257" s="10" t="str">
        <f ca="1">IF(MATCH(D2257,D$1:D2257,0)=ROW(D2257),D2257&amp;";","")</f>
        <v/>
      </c>
      <c r="AI2257" s="10" t="e">
        <f ca="1">IF(MATCH(E2257,E$1:E2257,0)=ROW(E2257),E2257&amp;";","")</f>
        <v>#VALUE!</v>
      </c>
    </row>
    <row r="2258" spans="1:35">
      <c r="A2258" s="10">
        <v>2237</v>
      </c>
      <c r="B2258" s="10" t="str">
        <f ca="1">'Application For TE&amp;GOTS'!X2299</f>
        <v/>
      </c>
      <c r="C2258" s="10">
        <f>'Application For TE&amp;GOTS'!$D2299</f>
        <v>0</v>
      </c>
      <c r="D2258" s="10" t="str" cm="1">
        <f t="array" aca="1" ref="D2258" ca="1">IFERROR(INDIRECT("'Application For TE&amp;GOTS'!L"&amp;'Application For TE&amp;GOTS'!S2299),"")</f>
        <v/>
      </c>
      <c r="E2258" s="10" t="e">
        <f ca="1">'Application For TE&amp;GOTS'!AF2299</f>
        <v>#VALUE!</v>
      </c>
      <c r="F2258" s="10" t="str">
        <f ca="1">IFERROR(LEFT('Application For TE&amp;GOTS'!AH2299,LEN('Application For TE&amp;GOTS'!AH2299)-2),"")</f>
        <v/>
      </c>
      <c r="G2258" s="10" t="e">
        <f ca="1">'Application For TE&amp;GOTS'!AI2299</f>
        <v>#VALUE!</v>
      </c>
      <c r="AF2258" s="10" t="str">
        <f ca="1">IF(MATCH(B2258,B$1:B2258,0)=ROW(B2258),B2258&amp;";","")</f>
        <v/>
      </c>
      <c r="AG2258" s="10" t="str">
        <f>IF(MATCH(C2258,C$1:C2258,0)=ROW(C2258),C2258&amp;";","")</f>
        <v/>
      </c>
      <c r="AH2258" s="10" t="str">
        <f ca="1">IF(MATCH(D2258,D$1:D2258,0)=ROW(D2258),D2258&amp;";","")</f>
        <v/>
      </c>
      <c r="AI2258" s="10" t="e">
        <f ca="1">IF(MATCH(E2258,E$1:E2258,0)=ROW(E2258),E2258&amp;";","")</f>
        <v>#VALUE!</v>
      </c>
    </row>
    <row r="2259" spans="1:35">
      <c r="A2259" s="10">
        <v>2238</v>
      </c>
      <c r="B2259" s="10" t="str">
        <f ca="1">'Application For TE&amp;GOTS'!X2300</f>
        <v/>
      </c>
      <c r="C2259" s="10">
        <f>'Application For TE&amp;GOTS'!$D2300</f>
        <v>0</v>
      </c>
      <c r="D2259" s="10" t="str" cm="1">
        <f t="array" aca="1" ref="D2259" ca="1">IFERROR(INDIRECT("'Application For TE&amp;GOTS'!L"&amp;'Application For TE&amp;GOTS'!S2300),"")</f>
        <v/>
      </c>
      <c r="E2259" s="10" t="e">
        <f ca="1">'Application For TE&amp;GOTS'!AF2300</f>
        <v>#VALUE!</v>
      </c>
      <c r="F2259" s="10" t="str">
        <f ca="1">IFERROR(LEFT('Application For TE&amp;GOTS'!AH2300,LEN('Application For TE&amp;GOTS'!AH2300)-2),"")</f>
        <v/>
      </c>
      <c r="G2259" s="10" t="e">
        <f ca="1">'Application For TE&amp;GOTS'!AI2300</f>
        <v>#VALUE!</v>
      </c>
      <c r="AF2259" s="10" t="str">
        <f ca="1">IF(MATCH(B2259,B$1:B2259,0)=ROW(B2259),B2259&amp;";","")</f>
        <v/>
      </c>
      <c r="AG2259" s="10" t="str">
        <f>IF(MATCH(C2259,C$1:C2259,0)=ROW(C2259),C2259&amp;";","")</f>
        <v/>
      </c>
      <c r="AH2259" s="10" t="str">
        <f ca="1">IF(MATCH(D2259,D$1:D2259,0)=ROW(D2259),D2259&amp;";","")</f>
        <v/>
      </c>
      <c r="AI2259" s="10" t="e">
        <f ca="1">IF(MATCH(E2259,E$1:E2259,0)=ROW(E2259),E2259&amp;";","")</f>
        <v>#VALUE!</v>
      </c>
    </row>
    <row r="2260" spans="1:35">
      <c r="A2260" s="10">
        <v>2239</v>
      </c>
      <c r="B2260" s="10" t="str">
        <f ca="1">'Application For TE&amp;GOTS'!X2301</f>
        <v/>
      </c>
      <c r="C2260" s="10">
        <f>'Application For TE&amp;GOTS'!$D2301</f>
        <v>0</v>
      </c>
      <c r="D2260" s="10" t="str" cm="1">
        <f t="array" aca="1" ref="D2260" ca="1">IFERROR(INDIRECT("'Application For TE&amp;GOTS'!L"&amp;'Application For TE&amp;GOTS'!S2301),"")</f>
        <v/>
      </c>
      <c r="E2260" s="10" t="e">
        <f ca="1">'Application For TE&amp;GOTS'!AF2301</f>
        <v>#VALUE!</v>
      </c>
      <c r="F2260" s="10" t="str">
        <f ca="1">IFERROR(LEFT('Application For TE&amp;GOTS'!AH2301,LEN('Application For TE&amp;GOTS'!AH2301)-2),"")</f>
        <v/>
      </c>
      <c r="G2260" s="10" t="e">
        <f ca="1">'Application For TE&amp;GOTS'!AI2301</f>
        <v>#VALUE!</v>
      </c>
      <c r="AF2260" s="10" t="str">
        <f ca="1">IF(MATCH(B2260,B$1:B2260,0)=ROW(B2260),B2260&amp;";","")</f>
        <v/>
      </c>
      <c r="AG2260" s="10" t="str">
        <f>IF(MATCH(C2260,C$1:C2260,0)=ROW(C2260),C2260&amp;";","")</f>
        <v/>
      </c>
      <c r="AH2260" s="10" t="str">
        <f ca="1">IF(MATCH(D2260,D$1:D2260,0)=ROW(D2260),D2260&amp;";","")</f>
        <v/>
      </c>
      <c r="AI2260" s="10" t="e">
        <f ca="1">IF(MATCH(E2260,E$1:E2260,0)=ROW(E2260),E2260&amp;";","")</f>
        <v>#VALUE!</v>
      </c>
    </row>
    <row r="2261" spans="1:35">
      <c r="A2261" s="10">
        <v>2240</v>
      </c>
      <c r="B2261" s="10" t="str">
        <f ca="1">'Application For TE&amp;GOTS'!X2302</f>
        <v/>
      </c>
      <c r="C2261" s="10">
        <f>'Application For TE&amp;GOTS'!$D2302</f>
        <v>0</v>
      </c>
      <c r="D2261" s="10" t="str" cm="1">
        <f t="array" aca="1" ref="D2261" ca="1">IFERROR(INDIRECT("'Application For TE&amp;GOTS'!L"&amp;'Application For TE&amp;GOTS'!S2302),"")</f>
        <v/>
      </c>
      <c r="E2261" s="10" t="e">
        <f ca="1">'Application For TE&amp;GOTS'!AF2302</f>
        <v>#VALUE!</v>
      </c>
      <c r="F2261" s="10" t="str">
        <f ca="1">IFERROR(LEFT('Application For TE&amp;GOTS'!AH2302,LEN('Application For TE&amp;GOTS'!AH2302)-2),"")</f>
        <v/>
      </c>
      <c r="G2261" s="10" t="e">
        <f ca="1">'Application For TE&amp;GOTS'!AI2302</f>
        <v>#VALUE!</v>
      </c>
      <c r="AF2261" s="10" t="str">
        <f ca="1">IF(MATCH(B2261,B$1:B2261,0)=ROW(B2261),B2261&amp;";","")</f>
        <v/>
      </c>
      <c r="AG2261" s="10" t="str">
        <f>IF(MATCH(C2261,C$1:C2261,0)=ROW(C2261),C2261&amp;";","")</f>
        <v/>
      </c>
      <c r="AH2261" s="10" t="str">
        <f ca="1">IF(MATCH(D2261,D$1:D2261,0)=ROW(D2261),D2261&amp;";","")</f>
        <v/>
      </c>
      <c r="AI2261" s="10" t="e">
        <f ca="1">IF(MATCH(E2261,E$1:E2261,0)=ROW(E2261),E2261&amp;";","")</f>
        <v>#VALUE!</v>
      </c>
    </row>
    <row r="2262" spans="1:35">
      <c r="A2262" s="10">
        <v>2241</v>
      </c>
      <c r="B2262" s="10" t="str">
        <f ca="1">'Application For TE&amp;GOTS'!X2303</f>
        <v/>
      </c>
      <c r="C2262" s="10">
        <f>'Application For TE&amp;GOTS'!$D2303</f>
        <v>0</v>
      </c>
      <c r="D2262" s="10" t="str" cm="1">
        <f t="array" aca="1" ref="D2262" ca="1">IFERROR(INDIRECT("'Application For TE&amp;GOTS'!L"&amp;'Application For TE&amp;GOTS'!S2303),"")</f>
        <v/>
      </c>
      <c r="E2262" s="10" t="e">
        <f ca="1">'Application For TE&amp;GOTS'!AF2303</f>
        <v>#VALUE!</v>
      </c>
      <c r="F2262" s="10" t="str">
        <f ca="1">IFERROR(LEFT('Application For TE&amp;GOTS'!AH2303,LEN('Application For TE&amp;GOTS'!AH2303)-2),"")</f>
        <v/>
      </c>
      <c r="G2262" s="10" t="e">
        <f ca="1">'Application For TE&amp;GOTS'!AI2303</f>
        <v>#VALUE!</v>
      </c>
      <c r="AF2262" s="10" t="str">
        <f ca="1">IF(MATCH(B2262,B$1:B2262,0)=ROW(B2262),B2262&amp;";","")</f>
        <v/>
      </c>
      <c r="AG2262" s="10" t="str">
        <f>IF(MATCH(C2262,C$1:C2262,0)=ROW(C2262),C2262&amp;";","")</f>
        <v/>
      </c>
      <c r="AH2262" s="10" t="str">
        <f ca="1">IF(MATCH(D2262,D$1:D2262,0)=ROW(D2262),D2262&amp;";","")</f>
        <v/>
      </c>
      <c r="AI2262" s="10" t="e">
        <f ca="1">IF(MATCH(E2262,E$1:E2262,0)=ROW(E2262),E2262&amp;";","")</f>
        <v>#VALUE!</v>
      </c>
    </row>
    <row r="2263" spans="1:35">
      <c r="A2263" s="10">
        <v>2242</v>
      </c>
      <c r="B2263" s="10" t="str">
        <f ca="1">'Application For TE&amp;GOTS'!X2304</f>
        <v/>
      </c>
      <c r="C2263" s="10">
        <f>'Application For TE&amp;GOTS'!$D2304</f>
        <v>0</v>
      </c>
      <c r="D2263" s="10" t="str" cm="1">
        <f t="array" aca="1" ref="D2263" ca="1">IFERROR(INDIRECT("'Application For TE&amp;GOTS'!L"&amp;'Application For TE&amp;GOTS'!S2304),"")</f>
        <v/>
      </c>
      <c r="E2263" s="10" t="e">
        <f ca="1">'Application For TE&amp;GOTS'!AF2304</f>
        <v>#VALUE!</v>
      </c>
      <c r="F2263" s="10" t="str">
        <f ca="1">IFERROR(LEFT('Application For TE&amp;GOTS'!AH2304,LEN('Application For TE&amp;GOTS'!AH2304)-2),"")</f>
        <v/>
      </c>
      <c r="G2263" s="10" t="e">
        <f ca="1">'Application For TE&amp;GOTS'!AI2304</f>
        <v>#VALUE!</v>
      </c>
      <c r="AF2263" s="10" t="str">
        <f ca="1">IF(MATCH(B2263,B$1:B2263,0)=ROW(B2263),B2263&amp;";","")</f>
        <v/>
      </c>
      <c r="AG2263" s="10" t="str">
        <f>IF(MATCH(C2263,C$1:C2263,0)=ROW(C2263),C2263&amp;";","")</f>
        <v/>
      </c>
      <c r="AH2263" s="10" t="str">
        <f ca="1">IF(MATCH(D2263,D$1:D2263,0)=ROW(D2263),D2263&amp;";","")</f>
        <v/>
      </c>
      <c r="AI2263" s="10" t="e">
        <f ca="1">IF(MATCH(E2263,E$1:E2263,0)=ROW(E2263),E2263&amp;";","")</f>
        <v>#VALUE!</v>
      </c>
    </row>
    <row r="2264" spans="1:35">
      <c r="A2264" s="10">
        <v>2243</v>
      </c>
      <c r="B2264" s="10" t="str">
        <f ca="1">'Application For TE&amp;GOTS'!X2305</f>
        <v/>
      </c>
      <c r="C2264" s="10">
        <f>'Application For TE&amp;GOTS'!$D2305</f>
        <v>0</v>
      </c>
      <c r="D2264" s="10" t="str" cm="1">
        <f t="array" aca="1" ref="D2264" ca="1">IFERROR(INDIRECT("'Application For TE&amp;GOTS'!L"&amp;'Application For TE&amp;GOTS'!S2305),"")</f>
        <v/>
      </c>
      <c r="E2264" s="10" t="e">
        <f ca="1">'Application For TE&amp;GOTS'!AF2305</f>
        <v>#VALUE!</v>
      </c>
      <c r="F2264" s="10" t="str">
        <f ca="1">IFERROR(LEFT('Application For TE&amp;GOTS'!AH2305,LEN('Application For TE&amp;GOTS'!AH2305)-2),"")</f>
        <v/>
      </c>
      <c r="G2264" s="10" t="e">
        <f ca="1">'Application For TE&amp;GOTS'!AI2305</f>
        <v>#VALUE!</v>
      </c>
      <c r="AF2264" s="10" t="str">
        <f ca="1">IF(MATCH(B2264,B$1:B2264,0)=ROW(B2264),B2264&amp;";","")</f>
        <v/>
      </c>
      <c r="AG2264" s="10" t="str">
        <f>IF(MATCH(C2264,C$1:C2264,0)=ROW(C2264),C2264&amp;";","")</f>
        <v/>
      </c>
      <c r="AH2264" s="10" t="str">
        <f ca="1">IF(MATCH(D2264,D$1:D2264,0)=ROW(D2264),D2264&amp;";","")</f>
        <v/>
      </c>
      <c r="AI2264" s="10" t="e">
        <f ca="1">IF(MATCH(E2264,E$1:E2264,0)=ROW(E2264),E2264&amp;";","")</f>
        <v>#VALUE!</v>
      </c>
    </row>
    <row r="2265" spans="1:35">
      <c r="A2265" s="10">
        <v>2244</v>
      </c>
      <c r="B2265" s="10" t="str">
        <f ca="1">'Application For TE&amp;GOTS'!X2306</f>
        <v/>
      </c>
      <c r="C2265" s="10">
        <f>'Application For TE&amp;GOTS'!$D2306</f>
        <v>0</v>
      </c>
      <c r="D2265" s="10" t="str" cm="1">
        <f t="array" aca="1" ref="D2265" ca="1">IFERROR(INDIRECT("'Application For TE&amp;GOTS'!L"&amp;'Application For TE&amp;GOTS'!S2306),"")</f>
        <v/>
      </c>
      <c r="E2265" s="10" t="e">
        <f ca="1">'Application For TE&amp;GOTS'!AF2306</f>
        <v>#VALUE!</v>
      </c>
      <c r="F2265" s="10" t="str">
        <f ca="1">IFERROR(LEFT('Application For TE&amp;GOTS'!AH2306,LEN('Application For TE&amp;GOTS'!AH2306)-2),"")</f>
        <v/>
      </c>
      <c r="G2265" s="10" t="e">
        <f ca="1">'Application For TE&amp;GOTS'!AI2306</f>
        <v>#VALUE!</v>
      </c>
      <c r="AF2265" s="10" t="str">
        <f ca="1">IF(MATCH(B2265,B$1:B2265,0)=ROW(B2265),B2265&amp;";","")</f>
        <v/>
      </c>
      <c r="AG2265" s="10" t="str">
        <f>IF(MATCH(C2265,C$1:C2265,0)=ROW(C2265),C2265&amp;";","")</f>
        <v/>
      </c>
      <c r="AH2265" s="10" t="str">
        <f ca="1">IF(MATCH(D2265,D$1:D2265,0)=ROW(D2265),D2265&amp;";","")</f>
        <v/>
      </c>
      <c r="AI2265" s="10" t="e">
        <f ca="1">IF(MATCH(E2265,E$1:E2265,0)=ROW(E2265),E2265&amp;";","")</f>
        <v>#VALUE!</v>
      </c>
    </row>
    <row r="2266" spans="1:35">
      <c r="A2266" s="10">
        <v>2245</v>
      </c>
      <c r="B2266" s="10" t="str">
        <f ca="1">'Application For TE&amp;GOTS'!X2307</f>
        <v/>
      </c>
      <c r="C2266" s="10">
        <f>'Application For TE&amp;GOTS'!$D2307</f>
        <v>0</v>
      </c>
      <c r="D2266" s="10" t="str" cm="1">
        <f t="array" aca="1" ref="D2266" ca="1">IFERROR(INDIRECT("'Application For TE&amp;GOTS'!L"&amp;'Application For TE&amp;GOTS'!S2307),"")</f>
        <v/>
      </c>
      <c r="E2266" s="10" t="e">
        <f ca="1">'Application For TE&amp;GOTS'!AF2307</f>
        <v>#VALUE!</v>
      </c>
      <c r="F2266" s="10" t="str">
        <f ca="1">IFERROR(LEFT('Application For TE&amp;GOTS'!AH2307,LEN('Application For TE&amp;GOTS'!AH2307)-2),"")</f>
        <v/>
      </c>
      <c r="G2266" s="10" t="e">
        <f ca="1">'Application For TE&amp;GOTS'!AI2307</f>
        <v>#VALUE!</v>
      </c>
      <c r="AF2266" s="10" t="str">
        <f ca="1">IF(MATCH(B2266,B$1:B2266,0)=ROW(B2266),B2266&amp;";","")</f>
        <v/>
      </c>
      <c r="AG2266" s="10" t="str">
        <f>IF(MATCH(C2266,C$1:C2266,0)=ROW(C2266),C2266&amp;";","")</f>
        <v/>
      </c>
      <c r="AH2266" s="10" t="str">
        <f ca="1">IF(MATCH(D2266,D$1:D2266,0)=ROW(D2266),D2266&amp;";","")</f>
        <v/>
      </c>
      <c r="AI2266" s="10" t="e">
        <f ca="1">IF(MATCH(E2266,E$1:E2266,0)=ROW(E2266),E2266&amp;";","")</f>
        <v>#VALUE!</v>
      </c>
    </row>
    <row r="2267" spans="1:35">
      <c r="A2267" s="10">
        <v>2246</v>
      </c>
      <c r="B2267" s="10" t="str">
        <f ca="1">'Application For TE&amp;GOTS'!X2308</f>
        <v/>
      </c>
      <c r="C2267" s="10">
        <f>'Application For TE&amp;GOTS'!$D2308</f>
        <v>0</v>
      </c>
      <c r="D2267" s="10" t="str" cm="1">
        <f t="array" aca="1" ref="D2267" ca="1">IFERROR(INDIRECT("'Application For TE&amp;GOTS'!L"&amp;'Application For TE&amp;GOTS'!S2308),"")</f>
        <v/>
      </c>
      <c r="E2267" s="10" t="e">
        <f ca="1">'Application For TE&amp;GOTS'!AF2308</f>
        <v>#VALUE!</v>
      </c>
      <c r="F2267" s="10" t="str">
        <f ca="1">IFERROR(LEFT('Application For TE&amp;GOTS'!AH2308,LEN('Application For TE&amp;GOTS'!AH2308)-2),"")</f>
        <v/>
      </c>
      <c r="G2267" s="10" t="e">
        <f ca="1">'Application For TE&amp;GOTS'!AI2308</f>
        <v>#VALUE!</v>
      </c>
      <c r="AF2267" s="10" t="str">
        <f ca="1">IF(MATCH(B2267,B$1:B2267,0)=ROW(B2267),B2267&amp;";","")</f>
        <v/>
      </c>
      <c r="AG2267" s="10" t="str">
        <f>IF(MATCH(C2267,C$1:C2267,0)=ROW(C2267),C2267&amp;";","")</f>
        <v/>
      </c>
      <c r="AH2267" s="10" t="str">
        <f ca="1">IF(MATCH(D2267,D$1:D2267,0)=ROW(D2267),D2267&amp;";","")</f>
        <v/>
      </c>
      <c r="AI2267" s="10" t="e">
        <f ca="1">IF(MATCH(E2267,E$1:E2267,0)=ROW(E2267),E2267&amp;";","")</f>
        <v>#VALUE!</v>
      </c>
    </row>
    <row r="2268" spans="1:35">
      <c r="A2268" s="10">
        <v>2247</v>
      </c>
      <c r="B2268" s="10" t="str">
        <f ca="1">'Application For TE&amp;GOTS'!X2309</f>
        <v/>
      </c>
      <c r="C2268" s="10">
        <f>'Application For TE&amp;GOTS'!$D2309</f>
        <v>0</v>
      </c>
      <c r="D2268" s="10" t="str" cm="1">
        <f t="array" aca="1" ref="D2268" ca="1">IFERROR(INDIRECT("'Application For TE&amp;GOTS'!L"&amp;'Application For TE&amp;GOTS'!S2309),"")</f>
        <v/>
      </c>
      <c r="E2268" s="10" t="e">
        <f ca="1">'Application For TE&amp;GOTS'!AF2309</f>
        <v>#VALUE!</v>
      </c>
      <c r="F2268" s="10" t="str">
        <f ca="1">IFERROR(LEFT('Application For TE&amp;GOTS'!AH2309,LEN('Application For TE&amp;GOTS'!AH2309)-2),"")</f>
        <v/>
      </c>
      <c r="G2268" s="10" t="e">
        <f ca="1">'Application For TE&amp;GOTS'!AI2309</f>
        <v>#VALUE!</v>
      </c>
      <c r="AF2268" s="10" t="str">
        <f ca="1">IF(MATCH(B2268,B$1:B2268,0)=ROW(B2268),B2268&amp;";","")</f>
        <v/>
      </c>
      <c r="AG2268" s="10" t="str">
        <f>IF(MATCH(C2268,C$1:C2268,0)=ROW(C2268),C2268&amp;";","")</f>
        <v/>
      </c>
      <c r="AH2268" s="10" t="str">
        <f ca="1">IF(MATCH(D2268,D$1:D2268,0)=ROW(D2268),D2268&amp;";","")</f>
        <v/>
      </c>
      <c r="AI2268" s="10" t="e">
        <f ca="1">IF(MATCH(E2268,E$1:E2268,0)=ROW(E2268),E2268&amp;";","")</f>
        <v>#VALUE!</v>
      </c>
    </row>
    <row r="2269" spans="1:35">
      <c r="A2269" s="10">
        <v>2248</v>
      </c>
      <c r="B2269" s="10" t="str">
        <f ca="1">'Application For TE&amp;GOTS'!X2310</f>
        <v/>
      </c>
      <c r="C2269" s="10">
        <f>'Application For TE&amp;GOTS'!$D2310</f>
        <v>0</v>
      </c>
      <c r="D2269" s="10" t="str" cm="1">
        <f t="array" aca="1" ref="D2269" ca="1">IFERROR(INDIRECT("'Application For TE&amp;GOTS'!L"&amp;'Application For TE&amp;GOTS'!S2310),"")</f>
        <v/>
      </c>
      <c r="E2269" s="10" t="e">
        <f ca="1">'Application For TE&amp;GOTS'!AF2310</f>
        <v>#VALUE!</v>
      </c>
      <c r="F2269" s="10" t="str">
        <f ca="1">IFERROR(LEFT('Application For TE&amp;GOTS'!AH2310,LEN('Application For TE&amp;GOTS'!AH2310)-2),"")</f>
        <v/>
      </c>
      <c r="G2269" s="10" t="e">
        <f ca="1">'Application For TE&amp;GOTS'!AI2310</f>
        <v>#VALUE!</v>
      </c>
      <c r="AF2269" s="10" t="str">
        <f ca="1">IF(MATCH(B2269,B$1:B2269,0)=ROW(B2269),B2269&amp;";","")</f>
        <v/>
      </c>
      <c r="AG2269" s="10" t="str">
        <f>IF(MATCH(C2269,C$1:C2269,0)=ROW(C2269),C2269&amp;";","")</f>
        <v/>
      </c>
      <c r="AH2269" s="10" t="str">
        <f ca="1">IF(MATCH(D2269,D$1:D2269,0)=ROW(D2269),D2269&amp;";","")</f>
        <v/>
      </c>
      <c r="AI2269" s="10" t="e">
        <f ca="1">IF(MATCH(E2269,E$1:E2269,0)=ROW(E2269),E2269&amp;";","")</f>
        <v>#VALUE!</v>
      </c>
    </row>
    <row r="2270" spans="1:35">
      <c r="A2270" s="10">
        <v>2249</v>
      </c>
      <c r="B2270" s="10" t="str">
        <f ca="1">'Application For TE&amp;GOTS'!X2311</f>
        <v/>
      </c>
      <c r="C2270" s="10">
        <f>'Application For TE&amp;GOTS'!$D2311</f>
        <v>0</v>
      </c>
      <c r="D2270" s="10" t="str" cm="1">
        <f t="array" aca="1" ref="D2270" ca="1">IFERROR(INDIRECT("'Application For TE&amp;GOTS'!L"&amp;'Application For TE&amp;GOTS'!S2311),"")</f>
        <v/>
      </c>
      <c r="E2270" s="10" t="e">
        <f ca="1">'Application For TE&amp;GOTS'!AF2311</f>
        <v>#VALUE!</v>
      </c>
      <c r="F2270" s="10" t="str">
        <f ca="1">IFERROR(LEFT('Application For TE&amp;GOTS'!AH2311,LEN('Application For TE&amp;GOTS'!AH2311)-2),"")</f>
        <v/>
      </c>
      <c r="G2270" s="10" t="e">
        <f ca="1">'Application For TE&amp;GOTS'!AI2311</f>
        <v>#VALUE!</v>
      </c>
      <c r="AF2270" s="10" t="str">
        <f ca="1">IF(MATCH(B2270,B$1:B2270,0)=ROW(B2270),B2270&amp;";","")</f>
        <v/>
      </c>
      <c r="AG2270" s="10" t="str">
        <f>IF(MATCH(C2270,C$1:C2270,0)=ROW(C2270),C2270&amp;";","")</f>
        <v/>
      </c>
      <c r="AH2270" s="10" t="str">
        <f ca="1">IF(MATCH(D2270,D$1:D2270,0)=ROW(D2270),D2270&amp;";","")</f>
        <v/>
      </c>
      <c r="AI2270" s="10" t="e">
        <f ca="1">IF(MATCH(E2270,E$1:E2270,0)=ROW(E2270),E2270&amp;";","")</f>
        <v>#VALUE!</v>
      </c>
    </row>
    <row r="2271" spans="1:35">
      <c r="A2271" s="10">
        <v>2250</v>
      </c>
      <c r="B2271" s="10" t="str">
        <f ca="1">'Application For TE&amp;GOTS'!X2312</f>
        <v/>
      </c>
      <c r="C2271" s="10">
        <f>'Application For TE&amp;GOTS'!$D2312</f>
        <v>0</v>
      </c>
      <c r="D2271" s="10" t="str" cm="1">
        <f t="array" aca="1" ref="D2271" ca="1">IFERROR(INDIRECT("'Application For TE&amp;GOTS'!L"&amp;'Application For TE&amp;GOTS'!S2312),"")</f>
        <v/>
      </c>
      <c r="E2271" s="10" t="e">
        <f ca="1">'Application For TE&amp;GOTS'!AF2312</f>
        <v>#VALUE!</v>
      </c>
      <c r="F2271" s="10" t="str">
        <f ca="1">IFERROR(LEFT('Application For TE&amp;GOTS'!AH2312,LEN('Application For TE&amp;GOTS'!AH2312)-2),"")</f>
        <v/>
      </c>
      <c r="G2271" s="10" t="e">
        <f ca="1">'Application For TE&amp;GOTS'!AI2312</f>
        <v>#VALUE!</v>
      </c>
      <c r="AF2271" s="10" t="str">
        <f ca="1">IF(MATCH(B2271,B$1:B2271,0)=ROW(B2271),B2271&amp;";","")</f>
        <v/>
      </c>
      <c r="AG2271" s="10" t="str">
        <f>IF(MATCH(C2271,C$1:C2271,0)=ROW(C2271),C2271&amp;";","")</f>
        <v/>
      </c>
      <c r="AH2271" s="10" t="str">
        <f ca="1">IF(MATCH(D2271,D$1:D2271,0)=ROW(D2271),D2271&amp;";","")</f>
        <v/>
      </c>
      <c r="AI2271" s="10" t="e">
        <f ca="1">IF(MATCH(E2271,E$1:E2271,0)=ROW(E2271),E2271&amp;";","")</f>
        <v>#VALUE!</v>
      </c>
    </row>
    <row r="2272" spans="1:35">
      <c r="A2272" s="10">
        <v>2251</v>
      </c>
      <c r="B2272" s="10" t="str">
        <f ca="1">'Application For TE&amp;GOTS'!X2313</f>
        <v/>
      </c>
      <c r="C2272" s="10">
        <f>'Application For TE&amp;GOTS'!$D2313</f>
        <v>0</v>
      </c>
      <c r="D2272" s="10" t="str" cm="1">
        <f t="array" aca="1" ref="D2272" ca="1">IFERROR(INDIRECT("'Application For TE&amp;GOTS'!L"&amp;'Application For TE&amp;GOTS'!S2313),"")</f>
        <v/>
      </c>
      <c r="E2272" s="10" t="e">
        <f ca="1">'Application For TE&amp;GOTS'!AF2313</f>
        <v>#VALUE!</v>
      </c>
      <c r="F2272" s="10" t="str">
        <f ca="1">IFERROR(LEFT('Application For TE&amp;GOTS'!AH2313,LEN('Application For TE&amp;GOTS'!AH2313)-2),"")</f>
        <v/>
      </c>
      <c r="G2272" s="10" t="e">
        <f ca="1">'Application For TE&amp;GOTS'!AI2313</f>
        <v>#VALUE!</v>
      </c>
      <c r="AF2272" s="10" t="str">
        <f ca="1">IF(MATCH(B2272,B$1:B2272,0)=ROW(B2272),B2272&amp;";","")</f>
        <v/>
      </c>
      <c r="AG2272" s="10" t="str">
        <f>IF(MATCH(C2272,C$1:C2272,0)=ROW(C2272),C2272&amp;";","")</f>
        <v/>
      </c>
      <c r="AH2272" s="10" t="str">
        <f ca="1">IF(MATCH(D2272,D$1:D2272,0)=ROW(D2272),D2272&amp;";","")</f>
        <v/>
      </c>
      <c r="AI2272" s="10" t="e">
        <f ca="1">IF(MATCH(E2272,E$1:E2272,0)=ROW(E2272),E2272&amp;";","")</f>
        <v>#VALUE!</v>
      </c>
    </row>
    <row r="2273" spans="1:35">
      <c r="A2273" s="10">
        <v>2252</v>
      </c>
      <c r="B2273" s="10" t="str">
        <f ca="1">'Application For TE&amp;GOTS'!X2314</f>
        <v/>
      </c>
      <c r="C2273" s="10">
        <f>'Application For TE&amp;GOTS'!$D2314</f>
        <v>0</v>
      </c>
      <c r="D2273" s="10" t="str" cm="1">
        <f t="array" aca="1" ref="D2273" ca="1">IFERROR(INDIRECT("'Application For TE&amp;GOTS'!L"&amp;'Application For TE&amp;GOTS'!S2314),"")</f>
        <v/>
      </c>
      <c r="E2273" s="10" t="e">
        <f ca="1">'Application For TE&amp;GOTS'!AF2314</f>
        <v>#VALUE!</v>
      </c>
      <c r="F2273" s="10" t="str">
        <f ca="1">IFERROR(LEFT('Application For TE&amp;GOTS'!AH2314,LEN('Application For TE&amp;GOTS'!AH2314)-2),"")</f>
        <v/>
      </c>
      <c r="G2273" s="10" t="e">
        <f ca="1">'Application For TE&amp;GOTS'!AI2314</f>
        <v>#VALUE!</v>
      </c>
      <c r="AF2273" s="10" t="str">
        <f ca="1">IF(MATCH(B2273,B$1:B2273,0)=ROW(B2273),B2273&amp;";","")</f>
        <v/>
      </c>
      <c r="AG2273" s="10" t="str">
        <f>IF(MATCH(C2273,C$1:C2273,0)=ROW(C2273),C2273&amp;";","")</f>
        <v/>
      </c>
      <c r="AH2273" s="10" t="str">
        <f ca="1">IF(MATCH(D2273,D$1:D2273,0)=ROW(D2273),D2273&amp;";","")</f>
        <v/>
      </c>
      <c r="AI2273" s="10" t="e">
        <f ca="1">IF(MATCH(E2273,E$1:E2273,0)=ROW(E2273),E2273&amp;";","")</f>
        <v>#VALUE!</v>
      </c>
    </row>
    <row r="2274" spans="1:35">
      <c r="A2274" s="10">
        <v>2253</v>
      </c>
      <c r="B2274" s="10" t="str">
        <f ca="1">'Application For TE&amp;GOTS'!X2315</f>
        <v/>
      </c>
      <c r="C2274" s="10">
        <f>'Application For TE&amp;GOTS'!$D2315</f>
        <v>0</v>
      </c>
      <c r="D2274" s="10" t="str" cm="1">
        <f t="array" aca="1" ref="D2274" ca="1">IFERROR(INDIRECT("'Application For TE&amp;GOTS'!L"&amp;'Application For TE&amp;GOTS'!S2315),"")</f>
        <v/>
      </c>
      <c r="E2274" s="10" t="e">
        <f ca="1">'Application For TE&amp;GOTS'!AF2315</f>
        <v>#VALUE!</v>
      </c>
      <c r="F2274" s="10" t="str">
        <f ca="1">IFERROR(LEFT('Application For TE&amp;GOTS'!AH2315,LEN('Application For TE&amp;GOTS'!AH2315)-2),"")</f>
        <v/>
      </c>
      <c r="G2274" s="10" t="e">
        <f ca="1">'Application For TE&amp;GOTS'!AI2315</f>
        <v>#VALUE!</v>
      </c>
      <c r="AF2274" s="10" t="str">
        <f ca="1">IF(MATCH(B2274,B$1:B2274,0)=ROW(B2274),B2274&amp;";","")</f>
        <v/>
      </c>
      <c r="AG2274" s="10" t="str">
        <f>IF(MATCH(C2274,C$1:C2274,0)=ROW(C2274),C2274&amp;";","")</f>
        <v/>
      </c>
      <c r="AH2274" s="10" t="str">
        <f ca="1">IF(MATCH(D2274,D$1:D2274,0)=ROW(D2274),D2274&amp;";","")</f>
        <v/>
      </c>
      <c r="AI2274" s="10" t="e">
        <f ca="1">IF(MATCH(E2274,E$1:E2274,0)=ROW(E2274),E2274&amp;";","")</f>
        <v>#VALUE!</v>
      </c>
    </row>
    <row r="2275" spans="1:35">
      <c r="A2275" s="10">
        <v>2254</v>
      </c>
      <c r="B2275" s="10" t="str">
        <f ca="1">'Application For TE&amp;GOTS'!X2316</f>
        <v/>
      </c>
      <c r="C2275" s="10">
        <f>'Application For TE&amp;GOTS'!$D2316</f>
        <v>0</v>
      </c>
      <c r="D2275" s="10" t="str" cm="1">
        <f t="array" aca="1" ref="D2275" ca="1">IFERROR(INDIRECT("'Application For TE&amp;GOTS'!L"&amp;'Application For TE&amp;GOTS'!S2316),"")</f>
        <v/>
      </c>
      <c r="E2275" s="10" t="e">
        <f ca="1">'Application For TE&amp;GOTS'!AF2316</f>
        <v>#VALUE!</v>
      </c>
      <c r="F2275" s="10" t="str">
        <f ca="1">IFERROR(LEFT('Application For TE&amp;GOTS'!AH2316,LEN('Application For TE&amp;GOTS'!AH2316)-2),"")</f>
        <v/>
      </c>
      <c r="G2275" s="10" t="e">
        <f ca="1">'Application For TE&amp;GOTS'!AI2316</f>
        <v>#VALUE!</v>
      </c>
      <c r="AF2275" s="10" t="str">
        <f ca="1">IF(MATCH(B2275,B$1:B2275,0)=ROW(B2275),B2275&amp;";","")</f>
        <v/>
      </c>
      <c r="AG2275" s="10" t="str">
        <f>IF(MATCH(C2275,C$1:C2275,0)=ROW(C2275),C2275&amp;";","")</f>
        <v/>
      </c>
      <c r="AH2275" s="10" t="str">
        <f ca="1">IF(MATCH(D2275,D$1:D2275,0)=ROW(D2275),D2275&amp;";","")</f>
        <v/>
      </c>
      <c r="AI2275" s="10" t="e">
        <f ca="1">IF(MATCH(E2275,E$1:E2275,0)=ROW(E2275),E2275&amp;";","")</f>
        <v>#VALUE!</v>
      </c>
    </row>
    <row r="2276" spans="1:35">
      <c r="A2276" s="10">
        <v>2255</v>
      </c>
      <c r="B2276" s="10" t="str">
        <f ca="1">'Application For TE&amp;GOTS'!X2317</f>
        <v/>
      </c>
      <c r="C2276" s="10">
        <f>'Application For TE&amp;GOTS'!$D2317</f>
        <v>0</v>
      </c>
      <c r="D2276" s="10" t="str" cm="1">
        <f t="array" aca="1" ref="D2276" ca="1">IFERROR(INDIRECT("'Application For TE&amp;GOTS'!L"&amp;'Application For TE&amp;GOTS'!S2317),"")</f>
        <v/>
      </c>
      <c r="E2276" s="10" t="e">
        <f ca="1">'Application For TE&amp;GOTS'!AF2317</f>
        <v>#VALUE!</v>
      </c>
      <c r="F2276" s="10" t="str">
        <f ca="1">IFERROR(LEFT('Application For TE&amp;GOTS'!AH2317,LEN('Application For TE&amp;GOTS'!AH2317)-2),"")</f>
        <v/>
      </c>
      <c r="G2276" s="10" t="e">
        <f ca="1">'Application For TE&amp;GOTS'!AI2317</f>
        <v>#VALUE!</v>
      </c>
      <c r="AF2276" s="10" t="str">
        <f ca="1">IF(MATCH(B2276,B$1:B2276,0)=ROW(B2276),B2276&amp;";","")</f>
        <v/>
      </c>
      <c r="AG2276" s="10" t="str">
        <f>IF(MATCH(C2276,C$1:C2276,0)=ROW(C2276),C2276&amp;";","")</f>
        <v/>
      </c>
      <c r="AH2276" s="10" t="str">
        <f ca="1">IF(MATCH(D2276,D$1:D2276,0)=ROW(D2276),D2276&amp;";","")</f>
        <v/>
      </c>
      <c r="AI2276" s="10" t="e">
        <f ca="1">IF(MATCH(E2276,E$1:E2276,0)=ROW(E2276),E2276&amp;";","")</f>
        <v>#VALUE!</v>
      </c>
    </row>
    <row r="2277" spans="1:35">
      <c r="A2277" s="10">
        <v>2256</v>
      </c>
      <c r="B2277" s="10" t="str">
        <f ca="1">'Application For TE&amp;GOTS'!X2318</f>
        <v/>
      </c>
      <c r="C2277" s="10">
        <f>'Application For TE&amp;GOTS'!$D2318</f>
        <v>0</v>
      </c>
      <c r="D2277" s="10" t="str" cm="1">
        <f t="array" aca="1" ref="D2277" ca="1">IFERROR(INDIRECT("'Application For TE&amp;GOTS'!L"&amp;'Application For TE&amp;GOTS'!S2318),"")</f>
        <v/>
      </c>
      <c r="E2277" s="10" t="e">
        <f ca="1">'Application For TE&amp;GOTS'!AF2318</f>
        <v>#VALUE!</v>
      </c>
      <c r="F2277" s="10" t="str">
        <f ca="1">IFERROR(LEFT('Application For TE&amp;GOTS'!AH2318,LEN('Application For TE&amp;GOTS'!AH2318)-2),"")</f>
        <v/>
      </c>
      <c r="G2277" s="10" t="e">
        <f ca="1">'Application For TE&amp;GOTS'!AI2318</f>
        <v>#VALUE!</v>
      </c>
      <c r="AF2277" s="10" t="str">
        <f ca="1">IF(MATCH(B2277,B$1:B2277,0)=ROW(B2277),B2277&amp;";","")</f>
        <v/>
      </c>
      <c r="AG2277" s="10" t="str">
        <f>IF(MATCH(C2277,C$1:C2277,0)=ROW(C2277),C2277&amp;";","")</f>
        <v/>
      </c>
      <c r="AH2277" s="10" t="str">
        <f ca="1">IF(MATCH(D2277,D$1:D2277,0)=ROW(D2277),D2277&amp;";","")</f>
        <v/>
      </c>
      <c r="AI2277" s="10" t="e">
        <f ca="1">IF(MATCH(E2277,E$1:E2277,0)=ROW(E2277),E2277&amp;";","")</f>
        <v>#VALUE!</v>
      </c>
    </row>
    <row r="2278" spans="1:35">
      <c r="A2278" s="10">
        <v>2257</v>
      </c>
      <c r="B2278" s="10" t="str">
        <f ca="1">'Application For TE&amp;GOTS'!X2319</f>
        <v/>
      </c>
      <c r="C2278" s="10">
        <f>'Application For TE&amp;GOTS'!$D2319</f>
        <v>0</v>
      </c>
      <c r="D2278" s="10" t="str" cm="1">
        <f t="array" aca="1" ref="D2278" ca="1">IFERROR(INDIRECT("'Application For TE&amp;GOTS'!L"&amp;'Application For TE&amp;GOTS'!S2319),"")</f>
        <v/>
      </c>
      <c r="E2278" s="10" t="e">
        <f ca="1">'Application For TE&amp;GOTS'!AF2319</f>
        <v>#VALUE!</v>
      </c>
      <c r="F2278" s="10" t="str">
        <f ca="1">IFERROR(LEFT('Application For TE&amp;GOTS'!AH2319,LEN('Application For TE&amp;GOTS'!AH2319)-2),"")</f>
        <v/>
      </c>
      <c r="G2278" s="10" t="e">
        <f ca="1">'Application For TE&amp;GOTS'!AI2319</f>
        <v>#VALUE!</v>
      </c>
      <c r="AF2278" s="10" t="str">
        <f ca="1">IF(MATCH(B2278,B$1:B2278,0)=ROW(B2278),B2278&amp;";","")</f>
        <v/>
      </c>
      <c r="AG2278" s="10" t="str">
        <f>IF(MATCH(C2278,C$1:C2278,0)=ROW(C2278),C2278&amp;";","")</f>
        <v/>
      </c>
      <c r="AH2278" s="10" t="str">
        <f ca="1">IF(MATCH(D2278,D$1:D2278,0)=ROW(D2278),D2278&amp;";","")</f>
        <v/>
      </c>
      <c r="AI2278" s="10" t="e">
        <f ca="1">IF(MATCH(E2278,E$1:E2278,0)=ROW(E2278),E2278&amp;";","")</f>
        <v>#VALUE!</v>
      </c>
    </row>
    <row r="2279" spans="1:35">
      <c r="A2279" s="10">
        <v>2258</v>
      </c>
      <c r="B2279" s="10" t="str">
        <f ca="1">'Application For TE&amp;GOTS'!X2320</f>
        <v/>
      </c>
      <c r="C2279" s="10">
        <f>'Application For TE&amp;GOTS'!$D2320</f>
        <v>0</v>
      </c>
      <c r="D2279" s="10" t="str" cm="1">
        <f t="array" aca="1" ref="D2279" ca="1">IFERROR(INDIRECT("'Application For TE&amp;GOTS'!L"&amp;'Application For TE&amp;GOTS'!S2320),"")</f>
        <v/>
      </c>
      <c r="E2279" s="10" t="e">
        <f ca="1">'Application For TE&amp;GOTS'!AF2320</f>
        <v>#VALUE!</v>
      </c>
      <c r="F2279" s="10" t="str">
        <f ca="1">IFERROR(LEFT('Application For TE&amp;GOTS'!AH2320,LEN('Application For TE&amp;GOTS'!AH2320)-2),"")</f>
        <v/>
      </c>
      <c r="G2279" s="10" t="e">
        <f ca="1">'Application For TE&amp;GOTS'!AI2320</f>
        <v>#VALUE!</v>
      </c>
      <c r="AF2279" s="10" t="str">
        <f ca="1">IF(MATCH(B2279,B$1:B2279,0)=ROW(B2279),B2279&amp;";","")</f>
        <v/>
      </c>
      <c r="AG2279" s="10" t="str">
        <f>IF(MATCH(C2279,C$1:C2279,0)=ROW(C2279),C2279&amp;";","")</f>
        <v/>
      </c>
      <c r="AH2279" s="10" t="str">
        <f ca="1">IF(MATCH(D2279,D$1:D2279,0)=ROW(D2279),D2279&amp;";","")</f>
        <v/>
      </c>
      <c r="AI2279" s="10" t="e">
        <f ca="1">IF(MATCH(E2279,E$1:E2279,0)=ROW(E2279),E2279&amp;";","")</f>
        <v>#VALUE!</v>
      </c>
    </row>
    <row r="2280" spans="1:35">
      <c r="A2280" s="10">
        <v>2259</v>
      </c>
      <c r="B2280" s="10" t="str">
        <f ca="1">'Application For TE&amp;GOTS'!X2321</f>
        <v/>
      </c>
      <c r="C2280" s="10">
        <f>'Application For TE&amp;GOTS'!$D2321</f>
        <v>0</v>
      </c>
      <c r="D2280" s="10" t="str" cm="1">
        <f t="array" aca="1" ref="D2280" ca="1">IFERROR(INDIRECT("'Application For TE&amp;GOTS'!L"&amp;'Application For TE&amp;GOTS'!S2321),"")</f>
        <v/>
      </c>
      <c r="E2280" s="10" t="e">
        <f ca="1">'Application For TE&amp;GOTS'!AF2321</f>
        <v>#VALUE!</v>
      </c>
      <c r="F2280" s="10" t="str">
        <f ca="1">IFERROR(LEFT('Application For TE&amp;GOTS'!AH2321,LEN('Application For TE&amp;GOTS'!AH2321)-2),"")</f>
        <v/>
      </c>
      <c r="G2280" s="10" t="e">
        <f ca="1">'Application For TE&amp;GOTS'!AI2321</f>
        <v>#VALUE!</v>
      </c>
      <c r="AF2280" s="10" t="str">
        <f ca="1">IF(MATCH(B2280,B$1:B2280,0)=ROW(B2280),B2280&amp;";","")</f>
        <v/>
      </c>
      <c r="AG2280" s="10" t="str">
        <f>IF(MATCH(C2280,C$1:C2280,0)=ROW(C2280),C2280&amp;";","")</f>
        <v/>
      </c>
      <c r="AH2280" s="10" t="str">
        <f ca="1">IF(MATCH(D2280,D$1:D2280,0)=ROW(D2280),D2280&amp;";","")</f>
        <v/>
      </c>
      <c r="AI2280" s="10" t="e">
        <f ca="1">IF(MATCH(E2280,E$1:E2280,0)=ROW(E2280),E2280&amp;";","")</f>
        <v>#VALUE!</v>
      </c>
    </row>
    <row r="2281" spans="1:35">
      <c r="A2281" s="10">
        <v>2260</v>
      </c>
      <c r="B2281" s="10" t="str">
        <f ca="1">'Application For TE&amp;GOTS'!X2322</f>
        <v/>
      </c>
      <c r="C2281" s="10">
        <f>'Application For TE&amp;GOTS'!$D2322</f>
        <v>0</v>
      </c>
      <c r="D2281" s="10" t="str" cm="1">
        <f t="array" aca="1" ref="D2281" ca="1">IFERROR(INDIRECT("'Application For TE&amp;GOTS'!L"&amp;'Application For TE&amp;GOTS'!S2322),"")</f>
        <v/>
      </c>
      <c r="E2281" s="10" t="e">
        <f ca="1">'Application For TE&amp;GOTS'!AF2322</f>
        <v>#VALUE!</v>
      </c>
      <c r="F2281" s="10" t="str">
        <f ca="1">IFERROR(LEFT('Application For TE&amp;GOTS'!AH2322,LEN('Application For TE&amp;GOTS'!AH2322)-2),"")</f>
        <v/>
      </c>
      <c r="G2281" s="10" t="e">
        <f ca="1">'Application For TE&amp;GOTS'!AI2322</f>
        <v>#VALUE!</v>
      </c>
      <c r="AF2281" s="10" t="str">
        <f ca="1">IF(MATCH(B2281,B$1:B2281,0)=ROW(B2281),B2281&amp;";","")</f>
        <v/>
      </c>
      <c r="AG2281" s="10" t="str">
        <f>IF(MATCH(C2281,C$1:C2281,0)=ROW(C2281),C2281&amp;";","")</f>
        <v/>
      </c>
      <c r="AH2281" s="10" t="str">
        <f ca="1">IF(MATCH(D2281,D$1:D2281,0)=ROW(D2281),D2281&amp;";","")</f>
        <v/>
      </c>
      <c r="AI2281" s="10" t="e">
        <f ca="1">IF(MATCH(E2281,E$1:E2281,0)=ROW(E2281),E2281&amp;";","")</f>
        <v>#VALUE!</v>
      </c>
    </row>
    <row r="2282" spans="1:35">
      <c r="A2282" s="10">
        <v>2261</v>
      </c>
      <c r="B2282" s="10" t="str">
        <f ca="1">'Application For TE&amp;GOTS'!X2323</f>
        <v/>
      </c>
      <c r="C2282" s="10">
        <f>'Application For TE&amp;GOTS'!$D2323</f>
        <v>0</v>
      </c>
      <c r="D2282" s="10" t="str" cm="1">
        <f t="array" aca="1" ref="D2282" ca="1">IFERROR(INDIRECT("'Application For TE&amp;GOTS'!L"&amp;'Application For TE&amp;GOTS'!S2323),"")</f>
        <v/>
      </c>
      <c r="E2282" s="10" t="e">
        <f ca="1">'Application For TE&amp;GOTS'!AF2323</f>
        <v>#VALUE!</v>
      </c>
      <c r="F2282" s="10" t="str">
        <f ca="1">IFERROR(LEFT('Application For TE&amp;GOTS'!AH2323,LEN('Application For TE&amp;GOTS'!AH2323)-2),"")</f>
        <v/>
      </c>
      <c r="G2282" s="10" t="e">
        <f ca="1">'Application For TE&amp;GOTS'!AI2323</f>
        <v>#VALUE!</v>
      </c>
      <c r="AF2282" s="10" t="str">
        <f ca="1">IF(MATCH(B2282,B$1:B2282,0)=ROW(B2282),B2282&amp;";","")</f>
        <v/>
      </c>
      <c r="AG2282" s="10" t="str">
        <f>IF(MATCH(C2282,C$1:C2282,0)=ROW(C2282),C2282&amp;";","")</f>
        <v/>
      </c>
      <c r="AH2282" s="10" t="str">
        <f ca="1">IF(MATCH(D2282,D$1:D2282,0)=ROW(D2282),D2282&amp;";","")</f>
        <v/>
      </c>
      <c r="AI2282" s="10" t="e">
        <f ca="1">IF(MATCH(E2282,E$1:E2282,0)=ROW(E2282),E2282&amp;";","")</f>
        <v>#VALUE!</v>
      </c>
    </row>
    <row r="2283" spans="1:35">
      <c r="A2283" s="10">
        <v>2262</v>
      </c>
      <c r="B2283" s="10" t="str">
        <f ca="1">'Application For TE&amp;GOTS'!X2324</f>
        <v/>
      </c>
      <c r="C2283" s="10">
        <f>'Application For TE&amp;GOTS'!$D2324</f>
        <v>0</v>
      </c>
      <c r="D2283" s="10" t="str" cm="1">
        <f t="array" aca="1" ref="D2283" ca="1">IFERROR(INDIRECT("'Application For TE&amp;GOTS'!L"&amp;'Application For TE&amp;GOTS'!S2324),"")</f>
        <v/>
      </c>
      <c r="E2283" s="10" t="e">
        <f ca="1">'Application For TE&amp;GOTS'!AF2324</f>
        <v>#VALUE!</v>
      </c>
      <c r="F2283" s="10" t="str">
        <f ca="1">IFERROR(LEFT('Application For TE&amp;GOTS'!AH2324,LEN('Application For TE&amp;GOTS'!AH2324)-2),"")</f>
        <v/>
      </c>
      <c r="G2283" s="10" t="e">
        <f ca="1">'Application For TE&amp;GOTS'!AI2324</f>
        <v>#VALUE!</v>
      </c>
      <c r="AF2283" s="10" t="str">
        <f ca="1">IF(MATCH(B2283,B$1:B2283,0)=ROW(B2283),B2283&amp;";","")</f>
        <v/>
      </c>
      <c r="AG2283" s="10" t="str">
        <f>IF(MATCH(C2283,C$1:C2283,0)=ROW(C2283),C2283&amp;";","")</f>
        <v/>
      </c>
      <c r="AH2283" s="10" t="str">
        <f ca="1">IF(MATCH(D2283,D$1:D2283,0)=ROW(D2283),D2283&amp;";","")</f>
        <v/>
      </c>
      <c r="AI2283" s="10" t="e">
        <f ca="1">IF(MATCH(E2283,E$1:E2283,0)=ROW(E2283),E2283&amp;";","")</f>
        <v>#VALUE!</v>
      </c>
    </row>
    <row r="2284" spans="1:35">
      <c r="A2284" s="10">
        <v>2263</v>
      </c>
      <c r="B2284" s="10" t="str">
        <f ca="1">'Application For TE&amp;GOTS'!X2325</f>
        <v/>
      </c>
      <c r="C2284" s="10">
        <f>'Application For TE&amp;GOTS'!$D2325</f>
        <v>0</v>
      </c>
      <c r="D2284" s="10" t="str" cm="1">
        <f t="array" aca="1" ref="D2284" ca="1">IFERROR(INDIRECT("'Application For TE&amp;GOTS'!L"&amp;'Application For TE&amp;GOTS'!S2325),"")</f>
        <v/>
      </c>
      <c r="E2284" s="10" t="e">
        <f ca="1">'Application For TE&amp;GOTS'!AF2325</f>
        <v>#VALUE!</v>
      </c>
      <c r="F2284" s="10" t="str">
        <f ca="1">IFERROR(LEFT('Application For TE&amp;GOTS'!AH2325,LEN('Application For TE&amp;GOTS'!AH2325)-2),"")</f>
        <v/>
      </c>
      <c r="G2284" s="10" t="e">
        <f ca="1">'Application For TE&amp;GOTS'!AI2325</f>
        <v>#VALUE!</v>
      </c>
      <c r="AF2284" s="10" t="str">
        <f ca="1">IF(MATCH(B2284,B$1:B2284,0)=ROW(B2284),B2284&amp;";","")</f>
        <v/>
      </c>
      <c r="AG2284" s="10" t="str">
        <f>IF(MATCH(C2284,C$1:C2284,0)=ROW(C2284),C2284&amp;";","")</f>
        <v/>
      </c>
      <c r="AH2284" s="10" t="str">
        <f ca="1">IF(MATCH(D2284,D$1:D2284,0)=ROW(D2284),D2284&amp;";","")</f>
        <v/>
      </c>
      <c r="AI2284" s="10" t="e">
        <f ca="1">IF(MATCH(E2284,E$1:E2284,0)=ROW(E2284),E2284&amp;";","")</f>
        <v>#VALUE!</v>
      </c>
    </row>
    <row r="2285" spans="1:35">
      <c r="A2285" s="10">
        <v>2264</v>
      </c>
      <c r="B2285" s="10" t="str">
        <f ca="1">'Application For TE&amp;GOTS'!X2326</f>
        <v/>
      </c>
      <c r="C2285" s="10">
        <f>'Application For TE&amp;GOTS'!$D2326</f>
        <v>0</v>
      </c>
      <c r="D2285" s="10" t="str" cm="1">
        <f t="array" aca="1" ref="D2285" ca="1">IFERROR(INDIRECT("'Application For TE&amp;GOTS'!L"&amp;'Application For TE&amp;GOTS'!S2326),"")</f>
        <v/>
      </c>
      <c r="E2285" s="10" t="e">
        <f ca="1">'Application For TE&amp;GOTS'!AF2326</f>
        <v>#VALUE!</v>
      </c>
      <c r="F2285" s="10" t="str">
        <f ca="1">IFERROR(LEFT('Application For TE&amp;GOTS'!AH2326,LEN('Application For TE&amp;GOTS'!AH2326)-2),"")</f>
        <v/>
      </c>
      <c r="G2285" s="10" t="e">
        <f ca="1">'Application For TE&amp;GOTS'!AI2326</f>
        <v>#VALUE!</v>
      </c>
      <c r="AF2285" s="10" t="str">
        <f ca="1">IF(MATCH(B2285,B$1:B2285,0)=ROW(B2285),B2285&amp;";","")</f>
        <v/>
      </c>
      <c r="AG2285" s="10" t="str">
        <f>IF(MATCH(C2285,C$1:C2285,0)=ROW(C2285),C2285&amp;";","")</f>
        <v/>
      </c>
      <c r="AH2285" s="10" t="str">
        <f ca="1">IF(MATCH(D2285,D$1:D2285,0)=ROW(D2285),D2285&amp;";","")</f>
        <v/>
      </c>
      <c r="AI2285" s="10" t="e">
        <f ca="1">IF(MATCH(E2285,E$1:E2285,0)=ROW(E2285),E2285&amp;";","")</f>
        <v>#VALUE!</v>
      </c>
    </row>
    <row r="2286" spans="1:35">
      <c r="A2286" s="10">
        <v>2265</v>
      </c>
      <c r="B2286" s="10" t="str">
        <f ca="1">'Application For TE&amp;GOTS'!X2327</f>
        <v/>
      </c>
      <c r="C2286" s="10">
        <f>'Application For TE&amp;GOTS'!$D2327</f>
        <v>0</v>
      </c>
      <c r="D2286" s="10" t="str" cm="1">
        <f t="array" aca="1" ref="D2286" ca="1">IFERROR(INDIRECT("'Application For TE&amp;GOTS'!L"&amp;'Application For TE&amp;GOTS'!S2327),"")</f>
        <v/>
      </c>
      <c r="E2286" s="10" t="e">
        <f ca="1">'Application For TE&amp;GOTS'!AF2327</f>
        <v>#VALUE!</v>
      </c>
      <c r="F2286" s="10" t="str">
        <f ca="1">IFERROR(LEFT('Application For TE&amp;GOTS'!AH2327,LEN('Application For TE&amp;GOTS'!AH2327)-2),"")</f>
        <v/>
      </c>
      <c r="G2286" s="10" t="e">
        <f ca="1">'Application For TE&amp;GOTS'!AI2327</f>
        <v>#VALUE!</v>
      </c>
      <c r="AF2286" s="10" t="str">
        <f ca="1">IF(MATCH(B2286,B$1:B2286,0)=ROW(B2286),B2286&amp;";","")</f>
        <v/>
      </c>
      <c r="AG2286" s="10" t="str">
        <f>IF(MATCH(C2286,C$1:C2286,0)=ROW(C2286),C2286&amp;";","")</f>
        <v/>
      </c>
      <c r="AH2286" s="10" t="str">
        <f ca="1">IF(MATCH(D2286,D$1:D2286,0)=ROW(D2286),D2286&amp;";","")</f>
        <v/>
      </c>
      <c r="AI2286" s="10" t="e">
        <f ca="1">IF(MATCH(E2286,E$1:E2286,0)=ROW(E2286),E2286&amp;";","")</f>
        <v>#VALUE!</v>
      </c>
    </row>
    <row r="2287" spans="1:35">
      <c r="A2287" s="10">
        <v>2266</v>
      </c>
      <c r="B2287" s="10" t="str">
        <f ca="1">'Application For TE&amp;GOTS'!X2328</f>
        <v/>
      </c>
      <c r="C2287" s="10">
        <f>'Application For TE&amp;GOTS'!$D2328</f>
        <v>0</v>
      </c>
      <c r="D2287" s="10" t="str" cm="1">
        <f t="array" aca="1" ref="D2287" ca="1">IFERROR(INDIRECT("'Application For TE&amp;GOTS'!L"&amp;'Application For TE&amp;GOTS'!S2328),"")</f>
        <v/>
      </c>
      <c r="E2287" s="10" t="e">
        <f ca="1">'Application For TE&amp;GOTS'!AF2328</f>
        <v>#VALUE!</v>
      </c>
      <c r="F2287" s="10" t="str">
        <f ca="1">IFERROR(LEFT('Application For TE&amp;GOTS'!AH2328,LEN('Application For TE&amp;GOTS'!AH2328)-2),"")</f>
        <v/>
      </c>
      <c r="G2287" s="10" t="e">
        <f ca="1">'Application For TE&amp;GOTS'!AI2328</f>
        <v>#VALUE!</v>
      </c>
      <c r="AF2287" s="10" t="str">
        <f ca="1">IF(MATCH(B2287,B$1:B2287,0)=ROW(B2287),B2287&amp;";","")</f>
        <v/>
      </c>
      <c r="AG2287" s="10" t="str">
        <f>IF(MATCH(C2287,C$1:C2287,0)=ROW(C2287),C2287&amp;";","")</f>
        <v/>
      </c>
      <c r="AH2287" s="10" t="str">
        <f ca="1">IF(MATCH(D2287,D$1:D2287,0)=ROW(D2287),D2287&amp;";","")</f>
        <v/>
      </c>
      <c r="AI2287" s="10" t="e">
        <f ca="1">IF(MATCH(E2287,E$1:E2287,0)=ROW(E2287),E2287&amp;";","")</f>
        <v>#VALUE!</v>
      </c>
    </row>
    <row r="2288" spans="1:35">
      <c r="A2288" s="10">
        <v>2267</v>
      </c>
      <c r="B2288" s="10" t="str">
        <f ca="1">'Application For TE&amp;GOTS'!X2329</f>
        <v/>
      </c>
      <c r="C2288" s="10">
        <f>'Application For TE&amp;GOTS'!$D2329</f>
        <v>0</v>
      </c>
      <c r="D2288" s="10" t="str" cm="1">
        <f t="array" aca="1" ref="D2288" ca="1">IFERROR(INDIRECT("'Application For TE&amp;GOTS'!L"&amp;'Application For TE&amp;GOTS'!S2329),"")</f>
        <v/>
      </c>
      <c r="E2288" s="10" t="e">
        <f ca="1">'Application For TE&amp;GOTS'!AF2329</f>
        <v>#VALUE!</v>
      </c>
      <c r="F2288" s="10" t="str">
        <f ca="1">IFERROR(LEFT('Application For TE&amp;GOTS'!AH2329,LEN('Application For TE&amp;GOTS'!AH2329)-2),"")</f>
        <v/>
      </c>
      <c r="G2288" s="10" t="e">
        <f ca="1">'Application For TE&amp;GOTS'!AI2329</f>
        <v>#VALUE!</v>
      </c>
      <c r="AF2288" s="10" t="str">
        <f ca="1">IF(MATCH(B2288,B$1:B2288,0)=ROW(B2288),B2288&amp;";","")</f>
        <v/>
      </c>
      <c r="AG2288" s="10" t="str">
        <f>IF(MATCH(C2288,C$1:C2288,0)=ROW(C2288),C2288&amp;";","")</f>
        <v/>
      </c>
      <c r="AH2288" s="10" t="str">
        <f ca="1">IF(MATCH(D2288,D$1:D2288,0)=ROW(D2288),D2288&amp;";","")</f>
        <v/>
      </c>
      <c r="AI2288" s="10" t="e">
        <f ca="1">IF(MATCH(E2288,E$1:E2288,0)=ROW(E2288),E2288&amp;";","")</f>
        <v>#VALUE!</v>
      </c>
    </row>
    <row r="2289" spans="1:35">
      <c r="A2289" s="10">
        <v>2268</v>
      </c>
      <c r="B2289" s="10" t="str">
        <f ca="1">'Application For TE&amp;GOTS'!X2330</f>
        <v/>
      </c>
      <c r="C2289" s="10">
        <f>'Application For TE&amp;GOTS'!$D2330</f>
        <v>0</v>
      </c>
      <c r="D2289" s="10" t="str" cm="1">
        <f t="array" aca="1" ref="D2289" ca="1">IFERROR(INDIRECT("'Application For TE&amp;GOTS'!L"&amp;'Application For TE&amp;GOTS'!S2330),"")</f>
        <v/>
      </c>
      <c r="E2289" s="10" t="e">
        <f ca="1">'Application For TE&amp;GOTS'!AF2330</f>
        <v>#VALUE!</v>
      </c>
      <c r="F2289" s="10" t="str">
        <f ca="1">IFERROR(LEFT('Application For TE&amp;GOTS'!AH2330,LEN('Application For TE&amp;GOTS'!AH2330)-2),"")</f>
        <v/>
      </c>
      <c r="G2289" s="10" t="e">
        <f ca="1">'Application For TE&amp;GOTS'!AI2330</f>
        <v>#VALUE!</v>
      </c>
      <c r="AF2289" s="10" t="str">
        <f ca="1">IF(MATCH(B2289,B$1:B2289,0)=ROW(B2289),B2289&amp;";","")</f>
        <v/>
      </c>
      <c r="AG2289" s="10" t="str">
        <f>IF(MATCH(C2289,C$1:C2289,0)=ROW(C2289),C2289&amp;";","")</f>
        <v/>
      </c>
      <c r="AH2289" s="10" t="str">
        <f ca="1">IF(MATCH(D2289,D$1:D2289,0)=ROW(D2289),D2289&amp;";","")</f>
        <v/>
      </c>
      <c r="AI2289" s="10" t="e">
        <f ca="1">IF(MATCH(E2289,E$1:E2289,0)=ROW(E2289),E2289&amp;";","")</f>
        <v>#VALUE!</v>
      </c>
    </row>
    <row r="2290" spans="1:35">
      <c r="A2290" s="10">
        <v>2269</v>
      </c>
      <c r="B2290" s="10" t="str">
        <f ca="1">'Application For TE&amp;GOTS'!X2331</f>
        <v/>
      </c>
      <c r="C2290" s="10">
        <f>'Application For TE&amp;GOTS'!$D2331</f>
        <v>0</v>
      </c>
      <c r="D2290" s="10" t="str" cm="1">
        <f t="array" aca="1" ref="D2290" ca="1">IFERROR(INDIRECT("'Application For TE&amp;GOTS'!L"&amp;'Application For TE&amp;GOTS'!S2331),"")</f>
        <v/>
      </c>
      <c r="E2290" s="10" t="e">
        <f ca="1">'Application For TE&amp;GOTS'!AF2331</f>
        <v>#VALUE!</v>
      </c>
      <c r="F2290" s="10" t="str">
        <f ca="1">IFERROR(LEFT('Application For TE&amp;GOTS'!AH2331,LEN('Application For TE&amp;GOTS'!AH2331)-2),"")</f>
        <v/>
      </c>
      <c r="G2290" s="10" t="e">
        <f ca="1">'Application For TE&amp;GOTS'!AI2331</f>
        <v>#VALUE!</v>
      </c>
      <c r="AF2290" s="10" t="str">
        <f ca="1">IF(MATCH(B2290,B$1:B2290,0)=ROW(B2290),B2290&amp;";","")</f>
        <v/>
      </c>
      <c r="AG2290" s="10" t="str">
        <f>IF(MATCH(C2290,C$1:C2290,0)=ROW(C2290),C2290&amp;";","")</f>
        <v/>
      </c>
      <c r="AH2290" s="10" t="str">
        <f ca="1">IF(MATCH(D2290,D$1:D2290,0)=ROW(D2290),D2290&amp;";","")</f>
        <v/>
      </c>
      <c r="AI2290" s="10" t="e">
        <f ca="1">IF(MATCH(E2290,E$1:E2290,0)=ROW(E2290),E2290&amp;";","")</f>
        <v>#VALUE!</v>
      </c>
    </row>
    <row r="2291" spans="1:35">
      <c r="A2291" s="10">
        <v>2270</v>
      </c>
      <c r="B2291" s="10" t="str">
        <f ca="1">'Application For TE&amp;GOTS'!X2332</f>
        <v/>
      </c>
      <c r="C2291" s="10">
        <f>'Application For TE&amp;GOTS'!$D2332</f>
        <v>0</v>
      </c>
      <c r="D2291" s="10" t="str" cm="1">
        <f t="array" aca="1" ref="D2291" ca="1">IFERROR(INDIRECT("'Application For TE&amp;GOTS'!L"&amp;'Application For TE&amp;GOTS'!S2332),"")</f>
        <v/>
      </c>
      <c r="E2291" s="10" t="e">
        <f ca="1">'Application For TE&amp;GOTS'!AF2332</f>
        <v>#VALUE!</v>
      </c>
      <c r="F2291" s="10" t="str">
        <f ca="1">IFERROR(LEFT('Application For TE&amp;GOTS'!AH2332,LEN('Application For TE&amp;GOTS'!AH2332)-2),"")</f>
        <v/>
      </c>
      <c r="G2291" s="10" t="e">
        <f ca="1">'Application For TE&amp;GOTS'!AI2332</f>
        <v>#VALUE!</v>
      </c>
      <c r="AF2291" s="10" t="str">
        <f ca="1">IF(MATCH(B2291,B$1:B2291,0)=ROW(B2291),B2291&amp;";","")</f>
        <v/>
      </c>
      <c r="AG2291" s="10" t="str">
        <f>IF(MATCH(C2291,C$1:C2291,0)=ROW(C2291),C2291&amp;";","")</f>
        <v/>
      </c>
      <c r="AH2291" s="10" t="str">
        <f ca="1">IF(MATCH(D2291,D$1:D2291,0)=ROW(D2291),D2291&amp;";","")</f>
        <v/>
      </c>
      <c r="AI2291" s="10" t="e">
        <f ca="1">IF(MATCH(E2291,E$1:E2291,0)=ROW(E2291),E2291&amp;";","")</f>
        <v>#VALUE!</v>
      </c>
    </row>
    <row r="2292" spans="1:35">
      <c r="A2292" s="10">
        <v>2271</v>
      </c>
      <c r="B2292" s="10" t="str">
        <f ca="1">'Application For TE&amp;GOTS'!X2333</f>
        <v/>
      </c>
      <c r="C2292" s="10">
        <f>'Application For TE&amp;GOTS'!$D2333</f>
        <v>0</v>
      </c>
      <c r="D2292" s="10" t="str" cm="1">
        <f t="array" aca="1" ref="D2292" ca="1">IFERROR(INDIRECT("'Application For TE&amp;GOTS'!L"&amp;'Application For TE&amp;GOTS'!S2333),"")</f>
        <v/>
      </c>
      <c r="E2292" s="10" t="e">
        <f ca="1">'Application For TE&amp;GOTS'!AF2333</f>
        <v>#VALUE!</v>
      </c>
      <c r="F2292" s="10" t="str">
        <f ca="1">IFERROR(LEFT('Application For TE&amp;GOTS'!AH2333,LEN('Application For TE&amp;GOTS'!AH2333)-2),"")</f>
        <v/>
      </c>
      <c r="G2292" s="10" t="e">
        <f ca="1">'Application For TE&amp;GOTS'!AI2333</f>
        <v>#VALUE!</v>
      </c>
      <c r="AF2292" s="10" t="str">
        <f ca="1">IF(MATCH(B2292,B$1:B2292,0)=ROW(B2292),B2292&amp;";","")</f>
        <v/>
      </c>
      <c r="AG2292" s="10" t="str">
        <f>IF(MATCH(C2292,C$1:C2292,0)=ROW(C2292),C2292&amp;";","")</f>
        <v/>
      </c>
      <c r="AH2292" s="10" t="str">
        <f ca="1">IF(MATCH(D2292,D$1:D2292,0)=ROW(D2292),D2292&amp;";","")</f>
        <v/>
      </c>
      <c r="AI2292" s="10" t="e">
        <f ca="1">IF(MATCH(E2292,E$1:E2292,0)=ROW(E2292),E2292&amp;";","")</f>
        <v>#VALUE!</v>
      </c>
    </row>
    <row r="2293" spans="1:35">
      <c r="A2293" s="10">
        <v>2272</v>
      </c>
      <c r="B2293" s="10" t="str">
        <f ca="1">'Application For TE&amp;GOTS'!X2334</f>
        <v/>
      </c>
      <c r="C2293" s="10">
        <f>'Application For TE&amp;GOTS'!$D2334</f>
        <v>0</v>
      </c>
      <c r="D2293" s="10" t="str" cm="1">
        <f t="array" aca="1" ref="D2293" ca="1">IFERROR(INDIRECT("'Application For TE&amp;GOTS'!L"&amp;'Application For TE&amp;GOTS'!S2334),"")</f>
        <v/>
      </c>
      <c r="E2293" s="10" t="e">
        <f ca="1">'Application For TE&amp;GOTS'!AF2334</f>
        <v>#VALUE!</v>
      </c>
      <c r="F2293" s="10" t="str">
        <f ca="1">IFERROR(LEFT('Application For TE&amp;GOTS'!AH2334,LEN('Application For TE&amp;GOTS'!AH2334)-2),"")</f>
        <v/>
      </c>
      <c r="G2293" s="10" t="e">
        <f ca="1">'Application For TE&amp;GOTS'!AI2334</f>
        <v>#VALUE!</v>
      </c>
      <c r="AF2293" s="10" t="str">
        <f ca="1">IF(MATCH(B2293,B$1:B2293,0)=ROW(B2293),B2293&amp;";","")</f>
        <v/>
      </c>
      <c r="AG2293" s="10" t="str">
        <f>IF(MATCH(C2293,C$1:C2293,0)=ROW(C2293),C2293&amp;";","")</f>
        <v/>
      </c>
      <c r="AH2293" s="10" t="str">
        <f ca="1">IF(MATCH(D2293,D$1:D2293,0)=ROW(D2293),D2293&amp;";","")</f>
        <v/>
      </c>
      <c r="AI2293" s="10" t="e">
        <f ca="1">IF(MATCH(E2293,E$1:E2293,0)=ROW(E2293),E2293&amp;";","")</f>
        <v>#VALUE!</v>
      </c>
    </row>
    <row r="2294" spans="1:35">
      <c r="A2294" s="10">
        <v>2273</v>
      </c>
      <c r="B2294" s="10" t="str">
        <f ca="1">'Application For TE&amp;GOTS'!X2335</f>
        <v/>
      </c>
      <c r="C2294" s="10">
        <f>'Application For TE&amp;GOTS'!$D2335</f>
        <v>0</v>
      </c>
      <c r="D2294" s="10" t="str" cm="1">
        <f t="array" aca="1" ref="D2294" ca="1">IFERROR(INDIRECT("'Application For TE&amp;GOTS'!L"&amp;'Application For TE&amp;GOTS'!S2335),"")</f>
        <v/>
      </c>
      <c r="E2294" s="10" t="e">
        <f ca="1">'Application For TE&amp;GOTS'!AF2335</f>
        <v>#VALUE!</v>
      </c>
      <c r="F2294" s="10" t="str">
        <f ca="1">IFERROR(LEFT('Application For TE&amp;GOTS'!AH2335,LEN('Application For TE&amp;GOTS'!AH2335)-2),"")</f>
        <v/>
      </c>
      <c r="G2294" s="10" t="e">
        <f ca="1">'Application For TE&amp;GOTS'!AI2335</f>
        <v>#VALUE!</v>
      </c>
      <c r="AF2294" s="10" t="str">
        <f ca="1">IF(MATCH(B2294,B$1:B2294,0)=ROW(B2294),B2294&amp;";","")</f>
        <v/>
      </c>
      <c r="AG2294" s="10" t="str">
        <f>IF(MATCH(C2294,C$1:C2294,0)=ROW(C2294),C2294&amp;";","")</f>
        <v/>
      </c>
      <c r="AH2294" s="10" t="str">
        <f ca="1">IF(MATCH(D2294,D$1:D2294,0)=ROW(D2294),D2294&amp;";","")</f>
        <v/>
      </c>
      <c r="AI2294" s="10" t="e">
        <f ca="1">IF(MATCH(E2294,E$1:E2294,0)=ROW(E2294),E2294&amp;";","")</f>
        <v>#VALUE!</v>
      </c>
    </row>
    <row r="2295" spans="1:35">
      <c r="A2295" s="10">
        <v>2274</v>
      </c>
      <c r="B2295" s="10" t="str">
        <f ca="1">'Application For TE&amp;GOTS'!X2336</f>
        <v/>
      </c>
      <c r="C2295" s="10">
        <f>'Application For TE&amp;GOTS'!$D2336</f>
        <v>0</v>
      </c>
      <c r="D2295" s="10" t="str" cm="1">
        <f t="array" aca="1" ref="D2295" ca="1">IFERROR(INDIRECT("'Application For TE&amp;GOTS'!L"&amp;'Application For TE&amp;GOTS'!S2336),"")</f>
        <v/>
      </c>
      <c r="E2295" s="10" t="e">
        <f ca="1">'Application For TE&amp;GOTS'!AF2336</f>
        <v>#VALUE!</v>
      </c>
      <c r="F2295" s="10" t="str">
        <f ca="1">IFERROR(LEFT('Application For TE&amp;GOTS'!AH2336,LEN('Application For TE&amp;GOTS'!AH2336)-2),"")</f>
        <v/>
      </c>
      <c r="G2295" s="10" t="e">
        <f ca="1">'Application For TE&amp;GOTS'!AI2336</f>
        <v>#VALUE!</v>
      </c>
      <c r="AF2295" s="10" t="str">
        <f ca="1">IF(MATCH(B2295,B$1:B2295,0)=ROW(B2295),B2295&amp;";","")</f>
        <v/>
      </c>
      <c r="AG2295" s="10" t="str">
        <f>IF(MATCH(C2295,C$1:C2295,0)=ROW(C2295),C2295&amp;";","")</f>
        <v/>
      </c>
      <c r="AH2295" s="10" t="str">
        <f ca="1">IF(MATCH(D2295,D$1:D2295,0)=ROW(D2295),D2295&amp;";","")</f>
        <v/>
      </c>
      <c r="AI2295" s="10" t="e">
        <f ca="1">IF(MATCH(E2295,E$1:E2295,0)=ROW(E2295),E2295&amp;";","")</f>
        <v>#VALUE!</v>
      </c>
    </row>
    <row r="2296" spans="1:35">
      <c r="A2296" s="10">
        <v>2275</v>
      </c>
      <c r="B2296" s="10" t="str">
        <f ca="1">'Application For TE&amp;GOTS'!X2337</f>
        <v/>
      </c>
      <c r="C2296" s="10">
        <f>'Application For TE&amp;GOTS'!$D2337</f>
        <v>0</v>
      </c>
      <c r="D2296" s="10" t="str" cm="1">
        <f t="array" aca="1" ref="D2296" ca="1">IFERROR(INDIRECT("'Application For TE&amp;GOTS'!L"&amp;'Application For TE&amp;GOTS'!S2337),"")</f>
        <v/>
      </c>
      <c r="E2296" s="10" t="e">
        <f ca="1">'Application For TE&amp;GOTS'!AF2337</f>
        <v>#VALUE!</v>
      </c>
      <c r="F2296" s="10" t="str">
        <f ca="1">IFERROR(LEFT('Application For TE&amp;GOTS'!AH2337,LEN('Application For TE&amp;GOTS'!AH2337)-2),"")</f>
        <v/>
      </c>
      <c r="G2296" s="10" t="e">
        <f ca="1">'Application For TE&amp;GOTS'!AI2337</f>
        <v>#VALUE!</v>
      </c>
      <c r="AF2296" s="10" t="str">
        <f ca="1">IF(MATCH(B2296,B$1:B2296,0)=ROW(B2296),B2296&amp;";","")</f>
        <v/>
      </c>
      <c r="AG2296" s="10" t="str">
        <f>IF(MATCH(C2296,C$1:C2296,0)=ROW(C2296),C2296&amp;";","")</f>
        <v/>
      </c>
      <c r="AH2296" s="10" t="str">
        <f ca="1">IF(MATCH(D2296,D$1:D2296,0)=ROW(D2296),D2296&amp;";","")</f>
        <v/>
      </c>
      <c r="AI2296" s="10" t="e">
        <f ca="1">IF(MATCH(E2296,E$1:E2296,0)=ROW(E2296),E2296&amp;";","")</f>
        <v>#VALUE!</v>
      </c>
    </row>
    <row r="2297" spans="1:35">
      <c r="A2297" s="10">
        <v>2276</v>
      </c>
      <c r="B2297" s="10" t="str">
        <f ca="1">'Application For TE&amp;GOTS'!X2338</f>
        <v/>
      </c>
      <c r="C2297" s="10">
        <f>'Application For TE&amp;GOTS'!$D2338</f>
        <v>0</v>
      </c>
      <c r="D2297" s="10" t="str" cm="1">
        <f t="array" aca="1" ref="D2297" ca="1">IFERROR(INDIRECT("'Application For TE&amp;GOTS'!L"&amp;'Application For TE&amp;GOTS'!S2338),"")</f>
        <v/>
      </c>
      <c r="E2297" s="10" t="e">
        <f ca="1">'Application For TE&amp;GOTS'!AF2338</f>
        <v>#VALUE!</v>
      </c>
      <c r="F2297" s="10" t="str">
        <f ca="1">IFERROR(LEFT('Application For TE&amp;GOTS'!AH2338,LEN('Application For TE&amp;GOTS'!AH2338)-2),"")</f>
        <v/>
      </c>
      <c r="G2297" s="10" t="e">
        <f ca="1">'Application For TE&amp;GOTS'!AI2338</f>
        <v>#VALUE!</v>
      </c>
      <c r="AF2297" s="10" t="str">
        <f ca="1">IF(MATCH(B2297,B$1:B2297,0)=ROW(B2297),B2297&amp;";","")</f>
        <v/>
      </c>
      <c r="AG2297" s="10" t="str">
        <f>IF(MATCH(C2297,C$1:C2297,0)=ROW(C2297),C2297&amp;";","")</f>
        <v/>
      </c>
      <c r="AH2297" s="10" t="str">
        <f ca="1">IF(MATCH(D2297,D$1:D2297,0)=ROW(D2297),D2297&amp;";","")</f>
        <v/>
      </c>
      <c r="AI2297" s="10" t="e">
        <f ca="1">IF(MATCH(E2297,E$1:E2297,0)=ROW(E2297),E2297&amp;";","")</f>
        <v>#VALUE!</v>
      </c>
    </row>
    <row r="2298" spans="1:35">
      <c r="A2298" s="10">
        <v>2277</v>
      </c>
      <c r="B2298" s="10" t="str">
        <f ca="1">'Application For TE&amp;GOTS'!X2339</f>
        <v/>
      </c>
      <c r="C2298" s="10">
        <f>'Application For TE&amp;GOTS'!$D2339</f>
        <v>0</v>
      </c>
      <c r="D2298" s="10" t="str" cm="1">
        <f t="array" aca="1" ref="D2298" ca="1">IFERROR(INDIRECT("'Application For TE&amp;GOTS'!L"&amp;'Application For TE&amp;GOTS'!S2339),"")</f>
        <v/>
      </c>
      <c r="E2298" s="10" t="e">
        <f ca="1">'Application For TE&amp;GOTS'!AF2339</f>
        <v>#VALUE!</v>
      </c>
      <c r="F2298" s="10" t="str">
        <f ca="1">IFERROR(LEFT('Application For TE&amp;GOTS'!AH2339,LEN('Application For TE&amp;GOTS'!AH2339)-2),"")</f>
        <v/>
      </c>
      <c r="G2298" s="10" t="e">
        <f ca="1">'Application For TE&amp;GOTS'!AI2339</f>
        <v>#VALUE!</v>
      </c>
      <c r="AF2298" s="10" t="str">
        <f ca="1">IF(MATCH(B2298,B$1:B2298,0)=ROW(B2298),B2298&amp;";","")</f>
        <v/>
      </c>
      <c r="AG2298" s="10" t="str">
        <f>IF(MATCH(C2298,C$1:C2298,0)=ROW(C2298),C2298&amp;";","")</f>
        <v/>
      </c>
      <c r="AH2298" s="10" t="str">
        <f ca="1">IF(MATCH(D2298,D$1:D2298,0)=ROW(D2298),D2298&amp;";","")</f>
        <v/>
      </c>
      <c r="AI2298" s="10" t="e">
        <f ca="1">IF(MATCH(E2298,E$1:E2298,0)=ROW(E2298),E2298&amp;";","")</f>
        <v>#VALUE!</v>
      </c>
    </row>
    <row r="2299" spans="1:35">
      <c r="A2299" s="10">
        <v>2278</v>
      </c>
      <c r="B2299" s="10" t="str">
        <f ca="1">'Application For TE&amp;GOTS'!X2340</f>
        <v/>
      </c>
      <c r="C2299" s="10">
        <f>'Application For TE&amp;GOTS'!$D2340</f>
        <v>0</v>
      </c>
      <c r="D2299" s="10" t="str" cm="1">
        <f t="array" aca="1" ref="D2299" ca="1">IFERROR(INDIRECT("'Application For TE&amp;GOTS'!L"&amp;'Application For TE&amp;GOTS'!S2340),"")</f>
        <v/>
      </c>
      <c r="E2299" s="10" t="e">
        <f ca="1">'Application For TE&amp;GOTS'!AF2340</f>
        <v>#VALUE!</v>
      </c>
      <c r="F2299" s="10" t="str">
        <f ca="1">IFERROR(LEFT('Application For TE&amp;GOTS'!AH2340,LEN('Application For TE&amp;GOTS'!AH2340)-2),"")</f>
        <v/>
      </c>
      <c r="G2299" s="10" t="e">
        <f ca="1">'Application For TE&amp;GOTS'!AI2340</f>
        <v>#VALUE!</v>
      </c>
      <c r="AF2299" s="10" t="str">
        <f ca="1">IF(MATCH(B2299,B$1:B2299,0)=ROW(B2299),B2299&amp;";","")</f>
        <v/>
      </c>
      <c r="AG2299" s="10" t="str">
        <f>IF(MATCH(C2299,C$1:C2299,0)=ROW(C2299),C2299&amp;";","")</f>
        <v/>
      </c>
      <c r="AH2299" s="10" t="str">
        <f ca="1">IF(MATCH(D2299,D$1:D2299,0)=ROW(D2299),D2299&amp;";","")</f>
        <v/>
      </c>
      <c r="AI2299" s="10" t="e">
        <f ca="1">IF(MATCH(E2299,E$1:E2299,0)=ROW(E2299),E2299&amp;";","")</f>
        <v>#VALUE!</v>
      </c>
    </row>
    <row r="2300" spans="1:35">
      <c r="A2300" s="10">
        <v>2279</v>
      </c>
      <c r="B2300" s="10" t="str">
        <f ca="1">'Application For TE&amp;GOTS'!X2341</f>
        <v/>
      </c>
      <c r="C2300" s="10">
        <f>'Application For TE&amp;GOTS'!$D2341</f>
        <v>0</v>
      </c>
      <c r="D2300" s="10" t="str" cm="1">
        <f t="array" aca="1" ref="D2300" ca="1">IFERROR(INDIRECT("'Application For TE&amp;GOTS'!L"&amp;'Application For TE&amp;GOTS'!S2341),"")</f>
        <v/>
      </c>
      <c r="E2300" s="10" t="e">
        <f ca="1">'Application For TE&amp;GOTS'!AF2341</f>
        <v>#VALUE!</v>
      </c>
      <c r="F2300" s="10" t="str">
        <f ca="1">IFERROR(LEFT('Application For TE&amp;GOTS'!AH2341,LEN('Application For TE&amp;GOTS'!AH2341)-2),"")</f>
        <v/>
      </c>
      <c r="G2300" s="10" t="e">
        <f ca="1">'Application For TE&amp;GOTS'!AI2341</f>
        <v>#VALUE!</v>
      </c>
      <c r="AF2300" s="10" t="str">
        <f ca="1">IF(MATCH(B2300,B$1:B2300,0)=ROW(B2300),B2300&amp;";","")</f>
        <v/>
      </c>
      <c r="AG2300" s="10" t="str">
        <f>IF(MATCH(C2300,C$1:C2300,0)=ROW(C2300),C2300&amp;";","")</f>
        <v/>
      </c>
      <c r="AH2300" s="10" t="str">
        <f ca="1">IF(MATCH(D2300,D$1:D2300,0)=ROW(D2300),D2300&amp;";","")</f>
        <v/>
      </c>
      <c r="AI2300" s="10" t="e">
        <f ca="1">IF(MATCH(E2300,E$1:E2300,0)=ROW(E2300),E2300&amp;";","")</f>
        <v>#VALUE!</v>
      </c>
    </row>
    <row r="2301" spans="1:35">
      <c r="A2301" s="10">
        <v>2280</v>
      </c>
      <c r="B2301" s="10" t="str">
        <f ca="1">'Application For TE&amp;GOTS'!X2342</f>
        <v/>
      </c>
      <c r="C2301" s="10">
        <f>'Application For TE&amp;GOTS'!$D2342</f>
        <v>0</v>
      </c>
      <c r="D2301" s="10" t="str" cm="1">
        <f t="array" aca="1" ref="D2301" ca="1">IFERROR(INDIRECT("'Application For TE&amp;GOTS'!L"&amp;'Application For TE&amp;GOTS'!S2342),"")</f>
        <v/>
      </c>
      <c r="E2301" s="10" t="e">
        <f ca="1">'Application For TE&amp;GOTS'!AF2342</f>
        <v>#VALUE!</v>
      </c>
      <c r="F2301" s="10" t="str">
        <f ca="1">IFERROR(LEFT('Application For TE&amp;GOTS'!AH2342,LEN('Application For TE&amp;GOTS'!AH2342)-2),"")</f>
        <v/>
      </c>
      <c r="G2301" s="10" t="e">
        <f ca="1">'Application For TE&amp;GOTS'!AI2342</f>
        <v>#VALUE!</v>
      </c>
      <c r="AF2301" s="10" t="str">
        <f ca="1">IF(MATCH(B2301,B$1:B2301,0)=ROW(B2301),B2301&amp;";","")</f>
        <v/>
      </c>
      <c r="AG2301" s="10" t="str">
        <f>IF(MATCH(C2301,C$1:C2301,0)=ROW(C2301),C2301&amp;";","")</f>
        <v/>
      </c>
      <c r="AH2301" s="10" t="str">
        <f ca="1">IF(MATCH(D2301,D$1:D2301,0)=ROW(D2301),D2301&amp;";","")</f>
        <v/>
      </c>
      <c r="AI2301" s="10" t="e">
        <f ca="1">IF(MATCH(E2301,E$1:E2301,0)=ROW(E2301),E2301&amp;";","")</f>
        <v>#VALUE!</v>
      </c>
    </row>
    <row r="2302" spans="1:35">
      <c r="A2302" s="10">
        <v>2281</v>
      </c>
      <c r="B2302" s="10" t="str">
        <f ca="1">'Application For TE&amp;GOTS'!X2343</f>
        <v/>
      </c>
      <c r="C2302" s="10">
        <f>'Application For TE&amp;GOTS'!$D2343</f>
        <v>0</v>
      </c>
      <c r="D2302" s="10" t="str" cm="1">
        <f t="array" aca="1" ref="D2302" ca="1">IFERROR(INDIRECT("'Application For TE&amp;GOTS'!L"&amp;'Application For TE&amp;GOTS'!S2343),"")</f>
        <v/>
      </c>
      <c r="E2302" s="10" t="e">
        <f ca="1">'Application For TE&amp;GOTS'!AF2343</f>
        <v>#VALUE!</v>
      </c>
      <c r="F2302" s="10" t="str">
        <f ca="1">IFERROR(LEFT('Application For TE&amp;GOTS'!AH2343,LEN('Application For TE&amp;GOTS'!AH2343)-2),"")</f>
        <v/>
      </c>
      <c r="G2302" s="10" t="e">
        <f ca="1">'Application For TE&amp;GOTS'!AI2343</f>
        <v>#VALUE!</v>
      </c>
      <c r="AF2302" s="10" t="str">
        <f ca="1">IF(MATCH(B2302,B$1:B2302,0)=ROW(B2302),B2302&amp;";","")</f>
        <v/>
      </c>
      <c r="AG2302" s="10" t="str">
        <f>IF(MATCH(C2302,C$1:C2302,0)=ROW(C2302),C2302&amp;";","")</f>
        <v/>
      </c>
      <c r="AH2302" s="10" t="str">
        <f ca="1">IF(MATCH(D2302,D$1:D2302,0)=ROW(D2302),D2302&amp;";","")</f>
        <v/>
      </c>
      <c r="AI2302" s="10" t="e">
        <f ca="1">IF(MATCH(E2302,E$1:E2302,0)=ROW(E2302),E2302&amp;";","")</f>
        <v>#VALUE!</v>
      </c>
    </row>
    <row r="2303" spans="1:35">
      <c r="A2303" s="10">
        <v>2282</v>
      </c>
      <c r="B2303" s="10" t="str">
        <f ca="1">'Application For TE&amp;GOTS'!X2344</f>
        <v/>
      </c>
      <c r="C2303" s="10">
        <f>'Application For TE&amp;GOTS'!$D2344</f>
        <v>0</v>
      </c>
      <c r="D2303" s="10" t="str" cm="1">
        <f t="array" aca="1" ref="D2303" ca="1">IFERROR(INDIRECT("'Application For TE&amp;GOTS'!L"&amp;'Application For TE&amp;GOTS'!S2344),"")</f>
        <v/>
      </c>
      <c r="E2303" s="10" t="e">
        <f ca="1">'Application For TE&amp;GOTS'!AF2344</f>
        <v>#VALUE!</v>
      </c>
      <c r="F2303" s="10" t="str">
        <f ca="1">IFERROR(LEFT('Application For TE&amp;GOTS'!AH2344,LEN('Application For TE&amp;GOTS'!AH2344)-2),"")</f>
        <v/>
      </c>
      <c r="G2303" s="10" t="e">
        <f ca="1">'Application For TE&amp;GOTS'!AI2344</f>
        <v>#VALUE!</v>
      </c>
      <c r="AF2303" s="10" t="str">
        <f ca="1">IF(MATCH(B2303,B$1:B2303,0)=ROW(B2303),B2303&amp;";","")</f>
        <v/>
      </c>
      <c r="AG2303" s="10" t="str">
        <f>IF(MATCH(C2303,C$1:C2303,0)=ROW(C2303),C2303&amp;";","")</f>
        <v/>
      </c>
      <c r="AH2303" s="10" t="str">
        <f ca="1">IF(MATCH(D2303,D$1:D2303,0)=ROW(D2303),D2303&amp;";","")</f>
        <v/>
      </c>
      <c r="AI2303" s="10" t="e">
        <f ca="1">IF(MATCH(E2303,E$1:E2303,0)=ROW(E2303),E2303&amp;";","")</f>
        <v>#VALUE!</v>
      </c>
    </row>
    <row r="2304" spans="1:35">
      <c r="A2304" s="10">
        <v>2283</v>
      </c>
      <c r="B2304" s="10" t="str">
        <f ca="1">'Application For TE&amp;GOTS'!X2345</f>
        <v/>
      </c>
      <c r="C2304" s="10">
        <f>'Application For TE&amp;GOTS'!$D2345</f>
        <v>0</v>
      </c>
      <c r="D2304" s="10" t="str" cm="1">
        <f t="array" aca="1" ref="D2304" ca="1">IFERROR(INDIRECT("'Application For TE&amp;GOTS'!L"&amp;'Application For TE&amp;GOTS'!S2345),"")</f>
        <v/>
      </c>
      <c r="E2304" s="10" t="e">
        <f ca="1">'Application For TE&amp;GOTS'!AF2345</f>
        <v>#VALUE!</v>
      </c>
      <c r="F2304" s="10" t="str">
        <f ca="1">IFERROR(LEFT('Application For TE&amp;GOTS'!AH2345,LEN('Application For TE&amp;GOTS'!AH2345)-2),"")</f>
        <v/>
      </c>
      <c r="G2304" s="10" t="e">
        <f ca="1">'Application For TE&amp;GOTS'!AI2345</f>
        <v>#VALUE!</v>
      </c>
      <c r="AF2304" s="10" t="str">
        <f ca="1">IF(MATCH(B2304,B$1:B2304,0)=ROW(B2304),B2304&amp;";","")</f>
        <v/>
      </c>
      <c r="AG2304" s="10" t="str">
        <f>IF(MATCH(C2304,C$1:C2304,0)=ROW(C2304),C2304&amp;";","")</f>
        <v/>
      </c>
      <c r="AH2304" s="10" t="str">
        <f ca="1">IF(MATCH(D2304,D$1:D2304,0)=ROW(D2304),D2304&amp;";","")</f>
        <v/>
      </c>
      <c r="AI2304" s="10" t="e">
        <f ca="1">IF(MATCH(E2304,E$1:E2304,0)=ROW(E2304),E2304&amp;";","")</f>
        <v>#VALUE!</v>
      </c>
    </row>
    <row r="2305" spans="1:35">
      <c r="A2305" s="10">
        <v>2284</v>
      </c>
      <c r="B2305" s="10" t="str">
        <f ca="1">'Application For TE&amp;GOTS'!X2346</f>
        <v/>
      </c>
      <c r="C2305" s="10">
        <f>'Application For TE&amp;GOTS'!$D2346</f>
        <v>0</v>
      </c>
      <c r="D2305" s="10" t="str" cm="1">
        <f t="array" aca="1" ref="D2305" ca="1">IFERROR(INDIRECT("'Application For TE&amp;GOTS'!L"&amp;'Application For TE&amp;GOTS'!S2346),"")</f>
        <v/>
      </c>
      <c r="E2305" s="10" t="e">
        <f ca="1">'Application For TE&amp;GOTS'!AF2346</f>
        <v>#VALUE!</v>
      </c>
      <c r="F2305" s="10" t="str">
        <f ca="1">IFERROR(LEFT('Application For TE&amp;GOTS'!AH2346,LEN('Application For TE&amp;GOTS'!AH2346)-2),"")</f>
        <v/>
      </c>
      <c r="G2305" s="10" t="e">
        <f ca="1">'Application For TE&amp;GOTS'!AI2346</f>
        <v>#VALUE!</v>
      </c>
      <c r="AF2305" s="10" t="str">
        <f ca="1">IF(MATCH(B2305,B$1:B2305,0)=ROW(B2305),B2305&amp;";","")</f>
        <v/>
      </c>
      <c r="AG2305" s="10" t="str">
        <f>IF(MATCH(C2305,C$1:C2305,0)=ROW(C2305),C2305&amp;";","")</f>
        <v/>
      </c>
      <c r="AH2305" s="10" t="str">
        <f ca="1">IF(MATCH(D2305,D$1:D2305,0)=ROW(D2305),D2305&amp;";","")</f>
        <v/>
      </c>
      <c r="AI2305" s="10" t="e">
        <f ca="1">IF(MATCH(E2305,E$1:E2305,0)=ROW(E2305),E2305&amp;";","")</f>
        <v>#VALUE!</v>
      </c>
    </row>
    <row r="2306" spans="1:35">
      <c r="A2306" s="10">
        <v>2285</v>
      </c>
      <c r="B2306" s="10" t="str">
        <f ca="1">'Application For TE&amp;GOTS'!X2347</f>
        <v/>
      </c>
      <c r="C2306" s="10">
        <f>'Application For TE&amp;GOTS'!$D2347</f>
        <v>0</v>
      </c>
      <c r="D2306" s="10" t="str" cm="1">
        <f t="array" aca="1" ref="D2306" ca="1">IFERROR(INDIRECT("'Application For TE&amp;GOTS'!L"&amp;'Application For TE&amp;GOTS'!S2347),"")</f>
        <v/>
      </c>
      <c r="E2306" s="10" t="e">
        <f ca="1">'Application For TE&amp;GOTS'!AF2347</f>
        <v>#VALUE!</v>
      </c>
      <c r="F2306" s="10" t="str">
        <f ca="1">IFERROR(LEFT('Application For TE&amp;GOTS'!AH2347,LEN('Application For TE&amp;GOTS'!AH2347)-2),"")</f>
        <v/>
      </c>
      <c r="G2306" s="10" t="e">
        <f ca="1">'Application For TE&amp;GOTS'!AI2347</f>
        <v>#VALUE!</v>
      </c>
      <c r="AF2306" s="10" t="str">
        <f ca="1">IF(MATCH(B2306,B$1:B2306,0)=ROW(B2306),B2306&amp;";","")</f>
        <v/>
      </c>
      <c r="AG2306" s="10" t="str">
        <f>IF(MATCH(C2306,C$1:C2306,0)=ROW(C2306),C2306&amp;";","")</f>
        <v/>
      </c>
      <c r="AH2306" s="10" t="str">
        <f ca="1">IF(MATCH(D2306,D$1:D2306,0)=ROW(D2306),D2306&amp;";","")</f>
        <v/>
      </c>
      <c r="AI2306" s="10" t="e">
        <f ca="1">IF(MATCH(E2306,E$1:E2306,0)=ROW(E2306),E2306&amp;";","")</f>
        <v>#VALUE!</v>
      </c>
    </row>
    <row r="2307" spans="1:35">
      <c r="A2307" s="10">
        <v>2286</v>
      </c>
      <c r="B2307" s="10" t="str">
        <f ca="1">'Application For TE&amp;GOTS'!X2348</f>
        <v/>
      </c>
      <c r="C2307" s="10">
        <f>'Application For TE&amp;GOTS'!$D2348</f>
        <v>0</v>
      </c>
      <c r="D2307" s="10" t="str" cm="1">
        <f t="array" aca="1" ref="D2307" ca="1">IFERROR(INDIRECT("'Application For TE&amp;GOTS'!L"&amp;'Application For TE&amp;GOTS'!S2348),"")</f>
        <v/>
      </c>
      <c r="E2307" s="10" t="e">
        <f ca="1">'Application For TE&amp;GOTS'!AF2348</f>
        <v>#VALUE!</v>
      </c>
      <c r="F2307" s="10" t="str">
        <f ca="1">IFERROR(LEFT('Application For TE&amp;GOTS'!AH2348,LEN('Application For TE&amp;GOTS'!AH2348)-2),"")</f>
        <v/>
      </c>
      <c r="G2307" s="10" t="e">
        <f ca="1">'Application For TE&amp;GOTS'!AI2348</f>
        <v>#VALUE!</v>
      </c>
      <c r="AF2307" s="10" t="str">
        <f ca="1">IF(MATCH(B2307,B$1:B2307,0)=ROW(B2307),B2307&amp;";","")</f>
        <v/>
      </c>
      <c r="AG2307" s="10" t="str">
        <f>IF(MATCH(C2307,C$1:C2307,0)=ROW(C2307),C2307&amp;";","")</f>
        <v/>
      </c>
      <c r="AH2307" s="10" t="str">
        <f ca="1">IF(MATCH(D2307,D$1:D2307,0)=ROW(D2307),D2307&amp;";","")</f>
        <v/>
      </c>
      <c r="AI2307" s="10" t="e">
        <f ca="1">IF(MATCH(E2307,E$1:E2307,0)=ROW(E2307),E2307&amp;";","")</f>
        <v>#VALUE!</v>
      </c>
    </row>
    <row r="2308" spans="1:35">
      <c r="A2308" s="10">
        <v>2287</v>
      </c>
      <c r="B2308" s="10" t="str">
        <f ca="1">'Application For TE&amp;GOTS'!X2349</f>
        <v/>
      </c>
      <c r="C2308" s="10">
        <f>'Application For TE&amp;GOTS'!$D2349</f>
        <v>0</v>
      </c>
      <c r="D2308" s="10" t="str" cm="1">
        <f t="array" aca="1" ref="D2308" ca="1">IFERROR(INDIRECT("'Application For TE&amp;GOTS'!L"&amp;'Application For TE&amp;GOTS'!S2349),"")</f>
        <v/>
      </c>
      <c r="E2308" s="10" t="e">
        <f ca="1">'Application For TE&amp;GOTS'!AF2349</f>
        <v>#VALUE!</v>
      </c>
      <c r="F2308" s="10" t="str">
        <f ca="1">IFERROR(LEFT('Application For TE&amp;GOTS'!AH2349,LEN('Application For TE&amp;GOTS'!AH2349)-2),"")</f>
        <v/>
      </c>
      <c r="G2308" s="10" t="e">
        <f ca="1">'Application For TE&amp;GOTS'!AI2349</f>
        <v>#VALUE!</v>
      </c>
      <c r="AF2308" s="10" t="str">
        <f ca="1">IF(MATCH(B2308,B$1:B2308,0)=ROW(B2308),B2308&amp;";","")</f>
        <v/>
      </c>
      <c r="AG2308" s="10" t="str">
        <f>IF(MATCH(C2308,C$1:C2308,0)=ROW(C2308),C2308&amp;";","")</f>
        <v/>
      </c>
      <c r="AH2308" s="10" t="str">
        <f ca="1">IF(MATCH(D2308,D$1:D2308,0)=ROW(D2308),D2308&amp;";","")</f>
        <v/>
      </c>
      <c r="AI2308" s="10" t="e">
        <f ca="1">IF(MATCH(E2308,E$1:E2308,0)=ROW(E2308),E2308&amp;";","")</f>
        <v>#VALUE!</v>
      </c>
    </row>
    <row r="2309" spans="1:35">
      <c r="A2309" s="10">
        <v>2288</v>
      </c>
      <c r="B2309" s="10" t="str">
        <f ca="1">'Application For TE&amp;GOTS'!X2350</f>
        <v/>
      </c>
      <c r="C2309" s="10">
        <f>'Application For TE&amp;GOTS'!$D2350</f>
        <v>0</v>
      </c>
      <c r="D2309" s="10" t="str" cm="1">
        <f t="array" aca="1" ref="D2309" ca="1">IFERROR(INDIRECT("'Application For TE&amp;GOTS'!L"&amp;'Application For TE&amp;GOTS'!S2350),"")</f>
        <v/>
      </c>
      <c r="E2309" s="10" t="e">
        <f ca="1">'Application For TE&amp;GOTS'!AF2350</f>
        <v>#VALUE!</v>
      </c>
      <c r="F2309" s="10" t="str">
        <f ca="1">IFERROR(LEFT('Application For TE&amp;GOTS'!AH2350,LEN('Application For TE&amp;GOTS'!AH2350)-2),"")</f>
        <v/>
      </c>
      <c r="G2309" s="10" t="e">
        <f ca="1">'Application For TE&amp;GOTS'!AI2350</f>
        <v>#VALUE!</v>
      </c>
      <c r="AF2309" s="10" t="str">
        <f ca="1">IF(MATCH(B2309,B$1:B2309,0)=ROW(B2309),B2309&amp;";","")</f>
        <v/>
      </c>
      <c r="AG2309" s="10" t="str">
        <f>IF(MATCH(C2309,C$1:C2309,0)=ROW(C2309),C2309&amp;";","")</f>
        <v/>
      </c>
      <c r="AH2309" s="10" t="str">
        <f ca="1">IF(MATCH(D2309,D$1:D2309,0)=ROW(D2309),D2309&amp;";","")</f>
        <v/>
      </c>
      <c r="AI2309" s="10" t="e">
        <f ca="1">IF(MATCH(E2309,E$1:E2309,0)=ROW(E2309),E2309&amp;";","")</f>
        <v>#VALUE!</v>
      </c>
    </row>
    <row r="2310" spans="1:35">
      <c r="A2310" s="10">
        <v>2289</v>
      </c>
      <c r="B2310" s="10" t="str">
        <f ca="1">'Application For TE&amp;GOTS'!X2351</f>
        <v/>
      </c>
      <c r="C2310" s="10">
        <f>'Application For TE&amp;GOTS'!$D2351</f>
        <v>0</v>
      </c>
      <c r="D2310" s="10" t="str" cm="1">
        <f t="array" aca="1" ref="D2310" ca="1">IFERROR(INDIRECT("'Application For TE&amp;GOTS'!L"&amp;'Application For TE&amp;GOTS'!S2351),"")</f>
        <v/>
      </c>
      <c r="E2310" s="10" t="e">
        <f ca="1">'Application For TE&amp;GOTS'!AF2351</f>
        <v>#VALUE!</v>
      </c>
      <c r="F2310" s="10" t="str">
        <f ca="1">IFERROR(LEFT('Application For TE&amp;GOTS'!AH2351,LEN('Application For TE&amp;GOTS'!AH2351)-2),"")</f>
        <v/>
      </c>
      <c r="G2310" s="10" t="e">
        <f ca="1">'Application For TE&amp;GOTS'!AI2351</f>
        <v>#VALUE!</v>
      </c>
      <c r="AF2310" s="10" t="str">
        <f ca="1">IF(MATCH(B2310,B$1:B2310,0)=ROW(B2310),B2310&amp;";","")</f>
        <v/>
      </c>
      <c r="AG2310" s="10" t="str">
        <f>IF(MATCH(C2310,C$1:C2310,0)=ROW(C2310),C2310&amp;";","")</f>
        <v/>
      </c>
      <c r="AH2310" s="10" t="str">
        <f ca="1">IF(MATCH(D2310,D$1:D2310,0)=ROW(D2310),D2310&amp;";","")</f>
        <v/>
      </c>
      <c r="AI2310" s="10" t="e">
        <f ca="1">IF(MATCH(E2310,E$1:E2310,0)=ROW(E2310),E2310&amp;";","")</f>
        <v>#VALUE!</v>
      </c>
    </row>
    <row r="2311" spans="1:35">
      <c r="A2311" s="10">
        <v>2290</v>
      </c>
      <c r="B2311" s="10" t="str">
        <f ca="1">'Application For TE&amp;GOTS'!X2352</f>
        <v/>
      </c>
      <c r="C2311" s="10">
        <f>'Application For TE&amp;GOTS'!$D2352</f>
        <v>0</v>
      </c>
      <c r="D2311" s="10" t="str" cm="1">
        <f t="array" aca="1" ref="D2311" ca="1">IFERROR(INDIRECT("'Application For TE&amp;GOTS'!L"&amp;'Application For TE&amp;GOTS'!S2352),"")</f>
        <v/>
      </c>
      <c r="E2311" s="10" t="e">
        <f ca="1">'Application For TE&amp;GOTS'!AF2352</f>
        <v>#VALUE!</v>
      </c>
      <c r="F2311" s="10" t="str">
        <f ca="1">IFERROR(LEFT('Application For TE&amp;GOTS'!AH2352,LEN('Application For TE&amp;GOTS'!AH2352)-2),"")</f>
        <v/>
      </c>
      <c r="G2311" s="10" t="e">
        <f ca="1">'Application For TE&amp;GOTS'!AI2352</f>
        <v>#VALUE!</v>
      </c>
      <c r="AF2311" s="10" t="str">
        <f ca="1">IF(MATCH(B2311,B$1:B2311,0)=ROW(B2311),B2311&amp;";","")</f>
        <v/>
      </c>
      <c r="AG2311" s="10" t="str">
        <f>IF(MATCH(C2311,C$1:C2311,0)=ROW(C2311),C2311&amp;";","")</f>
        <v/>
      </c>
      <c r="AH2311" s="10" t="str">
        <f ca="1">IF(MATCH(D2311,D$1:D2311,0)=ROW(D2311),D2311&amp;";","")</f>
        <v/>
      </c>
      <c r="AI2311" s="10" t="e">
        <f ca="1">IF(MATCH(E2311,E$1:E2311,0)=ROW(E2311),E2311&amp;";","")</f>
        <v>#VALUE!</v>
      </c>
    </row>
    <row r="2312" spans="1:35">
      <c r="A2312" s="10">
        <v>2291</v>
      </c>
      <c r="B2312" s="10" t="str">
        <f ca="1">'Application For TE&amp;GOTS'!X2353</f>
        <v/>
      </c>
      <c r="C2312" s="10">
        <f>'Application For TE&amp;GOTS'!$D2353</f>
        <v>0</v>
      </c>
      <c r="D2312" s="10" t="str" cm="1">
        <f t="array" aca="1" ref="D2312" ca="1">IFERROR(INDIRECT("'Application For TE&amp;GOTS'!L"&amp;'Application For TE&amp;GOTS'!S2353),"")</f>
        <v/>
      </c>
      <c r="E2312" s="10" t="e">
        <f ca="1">'Application For TE&amp;GOTS'!AF2353</f>
        <v>#VALUE!</v>
      </c>
      <c r="F2312" s="10" t="str">
        <f ca="1">IFERROR(LEFT('Application For TE&amp;GOTS'!AH2353,LEN('Application For TE&amp;GOTS'!AH2353)-2),"")</f>
        <v/>
      </c>
      <c r="G2312" s="10" t="e">
        <f ca="1">'Application For TE&amp;GOTS'!AI2353</f>
        <v>#VALUE!</v>
      </c>
      <c r="AF2312" s="10" t="str">
        <f ca="1">IF(MATCH(B2312,B$1:B2312,0)=ROW(B2312),B2312&amp;";","")</f>
        <v/>
      </c>
      <c r="AG2312" s="10" t="str">
        <f>IF(MATCH(C2312,C$1:C2312,0)=ROW(C2312),C2312&amp;";","")</f>
        <v/>
      </c>
      <c r="AH2312" s="10" t="str">
        <f ca="1">IF(MATCH(D2312,D$1:D2312,0)=ROW(D2312),D2312&amp;";","")</f>
        <v/>
      </c>
      <c r="AI2312" s="10" t="e">
        <f ca="1">IF(MATCH(E2312,E$1:E2312,0)=ROW(E2312),E2312&amp;";","")</f>
        <v>#VALUE!</v>
      </c>
    </row>
    <row r="2313" spans="1:35">
      <c r="A2313" s="10">
        <v>2292</v>
      </c>
      <c r="B2313" s="10" t="str">
        <f ca="1">'Application For TE&amp;GOTS'!X2354</f>
        <v/>
      </c>
      <c r="C2313" s="10">
        <f>'Application For TE&amp;GOTS'!$D2354</f>
        <v>0</v>
      </c>
      <c r="D2313" s="10" t="str" cm="1">
        <f t="array" aca="1" ref="D2313" ca="1">IFERROR(INDIRECT("'Application For TE&amp;GOTS'!L"&amp;'Application For TE&amp;GOTS'!S2354),"")</f>
        <v/>
      </c>
      <c r="E2313" s="10" t="e">
        <f ca="1">'Application For TE&amp;GOTS'!AF2354</f>
        <v>#VALUE!</v>
      </c>
      <c r="F2313" s="10" t="str">
        <f ca="1">IFERROR(LEFT('Application For TE&amp;GOTS'!AH2354,LEN('Application For TE&amp;GOTS'!AH2354)-2),"")</f>
        <v/>
      </c>
      <c r="G2313" s="10" t="e">
        <f ca="1">'Application For TE&amp;GOTS'!AI2354</f>
        <v>#VALUE!</v>
      </c>
      <c r="AF2313" s="10" t="str">
        <f ca="1">IF(MATCH(B2313,B$1:B2313,0)=ROW(B2313),B2313&amp;";","")</f>
        <v/>
      </c>
      <c r="AG2313" s="10" t="str">
        <f>IF(MATCH(C2313,C$1:C2313,0)=ROW(C2313),C2313&amp;";","")</f>
        <v/>
      </c>
      <c r="AH2313" s="10" t="str">
        <f ca="1">IF(MATCH(D2313,D$1:D2313,0)=ROW(D2313),D2313&amp;";","")</f>
        <v/>
      </c>
      <c r="AI2313" s="10" t="e">
        <f ca="1">IF(MATCH(E2313,E$1:E2313,0)=ROW(E2313),E2313&amp;";","")</f>
        <v>#VALUE!</v>
      </c>
    </row>
    <row r="2314" spans="1:35">
      <c r="A2314" s="10">
        <v>2293</v>
      </c>
      <c r="B2314" s="10" t="str">
        <f ca="1">'Application For TE&amp;GOTS'!X2355</f>
        <v/>
      </c>
      <c r="C2314" s="10">
        <f>'Application For TE&amp;GOTS'!$D2355</f>
        <v>0</v>
      </c>
      <c r="D2314" s="10" t="str" cm="1">
        <f t="array" aca="1" ref="D2314" ca="1">IFERROR(INDIRECT("'Application For TE&amp;GOTS'!L"&amp;'Application For TE&amp;GOTS'!S2355),"")</f>
        <v/>
      </c>
      <c r="E2314" s="10" t="e">
        <f ca="1">'Application For TE&amp;GOTS'!AF2355</f>
        <v>#VALUE!</v>
      </c>
      <c r="F2314" s="10" t="str">
        <f ca="1">IFERROR(LEFT('Application For TE&amp;GOTS'!AH2355,LEN('Application For TE&amp;GOTS'!AH2355)-2),"")</f>
        <v/>
      </c>
      <c r="G2314" s="10" t="e">
        <f ca="1">'Application For TE&amp;GOTS'!AI2355</f>
        <v>#VALUE!</v>
      </c>
      <c r="AF2314" s="10" t="str">
        <f ca="1">IF(MATCH(B2314,B$1:B2314,0)=ROW(B2314),B2314&amp;";","")</f>
        <v/>
      </c>
      <c r="AG2314" s="10" t="str">
        <f>IF(MATCH(C2314,C$1:C2314,0)=ROW(C2314),C2314&amp;";","")</f>
        <v/>
      </c>
      <c r="AH2314" s="10" t="str">
        <f ca="1">IF(MATCH(D2314,D$1:D2314,0)=ROW(D2314),D2314&amp;";","")</f>
        <v/>
      </c>
      <c r="AI2314" s="10" t="e">
        <f ca="1">IF(MATCH(E2314,E$1:E2314,0)=ROW(E2314),E2314&amp;";","")</f>
        <v>#VALUE!</v>
      </c>
    </row>
    <row r="2315" spans="1:35">
      <c r="A2315" s="10">
        <v>2294</v>
      </c>
      <c r="B2315" s="10" t="str">
        <f ca="1">'Application For TE&amp;GOTS'!X2356</f>
        <v/>
      </c>
      <c r="C2315" s="10">
        <f>'Application For TE&amp;GOTS'!$D2356</f>
        <v>0</v>
      </c>
      <c r="D2315" s="10" t="str" cm="1">
        <f t="array" aca="1" ref="D2315" ca="1">IFERROR(INDIRECT("'Application For TE&amp;GOTS'!L"&amp;'Application For TE&amp;GOTS'!S2356),"")</f>
        <v/>
      </c>
      <c r="E2315" s="10" t="e">
        <f ca="1">'Application For TE&amp;GOTS'!AF2356</f>
        <v>#VALUE!</v>
      </c>
      <c r="F2315" s="10" t="str">
        <f ca="1">IFERROR(LEFT('Application For TE&amp;GOTS'!AH2356,LEN('Application For TE&amp;GOTS'!AH2356)-2),"")</f>
        <v/>
      </c>
      <c r="G2315" s="10" t="e">
        <f ca="1">'Application For TE&amp;GOTS'!AI2356</f>
        <v>#VALUE!</v>
      </c>
      <c r="AF2315" s="10" t="str">
        <f ca="1">IF(MATCH(B2315,B$1:B2315,0)=ROW(B2315),B2315&amp;";","")</f>
        <v/>
      </c>
      <c r="AG2315" s="10" t="str">
        <f>IF(MATCH(C2315,C$1:C2315,0)=ROW(C2315),C2315&amp;";","")</f>
        <v/>
      </c>
      <c r="AH2315" s="10" t="str">
        <f ca="1">IF(MATCH(D2315,D$1:D2315,0)=ROW(D2315),D2315&amp;";","")</f>
        <v/>
      </c>
      <c r="AI2315" s="10" t="e">
        <f ca="1">IF(MATCH(E2315,E$1:E2315,0)=ROW(E2315),E2315&amp;";","")</f>
        <v>#VALUE!</v>
      </c>
    </row>
    <row r="2316" spans="1:35">
      <c r="A2316" s="10">
        <v>2295</v>
      </c>
      <c r="B2316" s="10" t="str">
        <f ca="1">'Application For TE&amp;GOTS'!X2357</f>
        <v/>
      </c>
      <c r="C2316" s="10">
        <f>'Application For TE&amp;GOTS'!$D2357</f>
        <v>0</v>
      </c>
      <c r="D2316" s="10" t="str" cm="1">
        <f t="array" aca="1" ref="D2316" ca="1">IFERROR(INDIRECT("'Application For TE&amp;GOTS'!L"&amp;'Application For TE&amp;GOTS'!S2357),"")</f>
        <v/>
      </c>
      <c r="E2316" s="10" t="e">
        <f ca="1">'Application For TE&amp;GOTS'!AF2357</f>
        <v>#VALUE!</v>
      </c>
      <c r="F2316" s="10" t="str">
        <f ca="1">IFERROR(LEFT('Application For TE&amp;GOTS'!AH2357,LEN('Application For TE&amp;GOTS'!AH2357)-2),"")</f>
        <v/>
      </c>
      <c r="G2316" s="10" t="e">
        <f ca="1">'Application For TE&amp;GOTS'!AI2357</f>
        <v>#VALUE!</v>
      </c>
      <c r="AF2316" s="10" t="str">
        <f ca="1">IF(MATCH(B2316,B$1:B2316,0)=ROW(B2316),B2316&amp;";","")</f>
        <v/>
      </c>
      <c r="AG2316" s="10" t="str">
        <f>IF(MATCH(C2316,C$1:C2316,0)=ROW(C2316),C2316&amp;";","")</f>
        <v/>
      </c>
      <c r="AH2316" s="10" t="str">
        <f ca="1">IF(MATCH(D2316,D$1:D2316,0)=ROW(D2316),D2316&amp;";","")</f>
        <v/>
      </c>
      <c r="AI2316" s="10" t="e">
        <f ca="1">IF(MATCH(E2316,E$1:E2316,0)=ROW(E2316),E2316&amp;";","")</f>
        <v>#VALUE!</v>
      </c>
    </row>
    <row r="2317" spans="1:35">
      <c r="A2317" s="10">
        <v>2296</v>
      </c>
      <c r="B2317" s="10" t="str">
        <f ca="1">'Application For TE&amp;GOTS'!X2358</f>
        <v/>
      </c>
      <c r="C2317" s="10">
        <f>'Application For TE&amp;GOTS'!$D2358</f>
        <v>0</v>
      </c>
      <c r="D2317" s="10" t="str" cm="1">
        <f t="array" aca="1" ref="D2317" ca="1">IFERROR(INDIRECT("'Application For TE&amp;GOTS'!L"&amp;'Application For TE&amp;GOTS'!S2358),"")</f>
        <v/>
      </c>
      <c r="E2317" s="10" t="e">
        <f ca="1">'Application For TE&amp;GOTS'!AF2358</f>
        <v>#VALUE!</v>
      </c>
      <c r="F2317" s="10" t="str">
        <f ca="1">IFERROR(LEFT('Application For TE&amp;GOTS'!AH2358,LEN('Application For TE&amp;GOTS'!AH2358)-2),"")</f>
        <v/>
      </c>
      <c r="G2317" s="10" t="e">
        <f ca="1">'Application For TE&amp;GOTS'!AI2358</f>
        <v>#VALUE!</v>
      </c>
      <c r="AF2317" s="10" t="str">
        <f ca="1">IF(MATCH(B2317,B$1:B2317,0)=ROW(B2317),B2317&amp;";","")</f>
        <v/>
      </c>
      <c r="AG2317" s="10" t="str">
        <f>IF(MATCH(C2317,C$1:C2317,0)=ROW(C2317),C2317&amp;";","")</f>
        <v/>
      </c>
      <c r="AH2317" s="10" t="str">
        <f ca="1">IF(MATCH(D2317,D$1:D2317,0)=ROW(D2317),D2317&amp;";","")</f>
        <v/>
      </c>
      <c r="AI2317" s="10" t="e">
        <f ca="1">IF(MATCH(E2317,E$1:E2317,0)=ROW(E2317),E2317&amp;";","")</f>
        <v>#VALUE!</v>
      </c>
    </row>
    <row r="2318" spans="1:35">
      <c r="A2318" s="10">
        <v>2297</v>
      </c>
      <c r="B2318" s="10" t="str">
        <f ca="1">'Application For TE&amp;GOTS'!X2359</f>
        <v/>
      </c>
      <c r="C2318" s="10">
        <f>'Application For TE&amp;GOTS'!$D2359</f>
        <v>0</v>
      </c>
      <c r="D2318" s="10" t="str" cm="1">
        <f t="array" aca="1" ref="D2318" ca="1">IFERROR(INDIRECT("'Application For TE&amp;GOTS'!L"&amp;'Application For TE&amp;GOTS'!S2359),"")</f>
        <v/>
      </c>
      <c r="E2318" s="10" t="e">
        <f ca="1">'Application For TE&amp;GOTS'!AF2359</f>
        <v>#VALUE!</v>
      </c>
      <c r="F2318" s="10" t="str">
        <f ca="1">IFERROR(LEFT('Application For TE&amp;GOTS'!AH2359,LEN('Application For TE&amp;GOTS'!AH2359)-2),"")</f>
        <v/>
      </c>
      <c r="G2318" s="10" t="e">
        <f ca="1">'Application For TE&amp;GOTS'!AI2359</f>
        <v>#VALUE!</v>
      </c>
      <c r="AF2318" s="10" t="str">
        <f ca="1">IF(MATCH(B2318,B$1:B2318,0)=ROW(B2318),B2318&amp;";","")</f>
        <v/>
      </c>
      <c r="AG2318" s="10" t="str">
        <f>IF(MATCH(C2318,C$1:C2318,0)=ROW(C2318),C2318&amp;";","")</f>
        <v/>
      </c>
      <c r="AH2318" s="10" t="str">
        <f ca="1">IF(MATCH(D2318,D$1:D2318,0)=ROW(D2318),D2318&amp;";","")</f>
        <v/>
      </c>
      <c r="AI2318" s="10" t="e">
        <f ca="1">IF(MATCH(E2318,E$1:E2318,0)=ROW(E2318),E2318&amp;";","")</f>
        <v>#VALUE!</v>
      </c>
    </row>
    <row r="2319" spans="1:35">
      <c r="A2319" s="10">
        <v>2298</v>
      </c>
      <c r="B2319" s="10" t="str">
        <f ca="1">'Application For TE&amp;GOTS'!X2360</f>
        <v/>
      </c>
      <c r="C2319" s="10">
        <f>'Application For TE&amp;GOTS'!$D2360</f>
        <v>0</v>
      </c>
      <c r="D2319" s="10" t="str" cm="1">
        <f t="array" aca="1" ref="D2319" ca="1">IFERROR(INDIRECT("'Application For TE&amp;GOTS'!L"&amp;'Application For TE&amp;GOTS'!S2360),"")</f>
        <v/>
      </c>
      <c r="E2319" s="10" t="e">
        <f ca="1">'Application For TE&amp;GOTS'!AF2360</f>
        <v>#VALUE!</v>
      </c>
      <c r="F2319" s="10" t="str">
        <f ca="1">IFERROR(LEFT('Application For TE&amp;GOTS'!AH2360,LEN('Application For TE&amp;GOTS'!AH2360)-2),"")</f>
        <v/>
      </c>
      <c r="G2319" s="10" t="e">
        <f ca="1">'Application For TE&amp;GOTS'!AI2360</f>
        <v>#VALUE!</v>
      </c>
      <c r="AF2319" s="10" t="str">
        <f ca="1">IF(MATCH(B2319,B$1:B2319,0)=ROW(B2319),B2319&amp;";","")</f>
        <v/>
      </c>
      <c r="AG2319" s="10" t="str">
        <f>IF(MATCH(C2319,C$1:C2319,0)=ROW(C2319),C2319&amp;";","")</f>
        <v/>
      </c>
      <c r="AH2319" s="10" t="str">
        <f ca="1">IF(MATCH(D2319,D$1:D2319,0)=ROW(D2319),D2319&amp;";","")</f>
        <v/>
      </c>
      <c r="AI2319" s="10" t="e">
        <f ca="1">IF(MATCH(E2319,E$1:E2319,0)=ROW(E2319),E2319&amp;";","")</f>
        <v>#VALUE!</v>
      </c>
    </row>
    <row r="2320" spans="1:35">
      <c r="A2320" s="10">
        <v>2299</v>
      </c>
      <c r="B2320" s="10" t="str">
        <f ca="1">'Application For TE&amp;GOTS'!X2361</f>
        <v/>
      </c>
      <c r="C2320" s="10">
        <f>'Application For TE&amp;GOTS'!$D2361</f>
        <v>0</v>
      </c>
      <c r="D2320" s="10" t="str" cm="1">
        <f t="array" aca="1" ref="D2320" ca="1">IFERROR(INDIRECT("'Application For TE&amp;GOTS'!L"&amp;'Application For TE&amp;GOTS'!S2361),"")</f>
        <v/>
      </c>
      <c r="E2320" s="10" t="e">
        <f ca="1">'Application For TE&amp;GOTS'!AF2361</f>
        <v>#VALUE!</v>
      </c>
      <c r="F2320" s="10" t="str">
        <f ca="1">IFERROR(LEFT('Application For TE&amp;GOTS'!AH2361,LEN('Application For TE&amp;GOTS'!AH2361)-2),"")</f>
        <v/>
      </c>
      <c r="G2320" s="10" t="e">
        <f ca="1">'Application For TE&amp;GOTS'!AI2361</f>
        <v>#VALUE!</v>
      </c>
      <c r="AF2320" s="10" t="str">
        <f ca="1">IF(MATCH(B2320,B$1:B2320,0)=ROW(B2320),B2320&amp;";","")</f>
        <v/>
      </c>
      <c r="AG2320" s="10" t="str">
        <f>IF(MATCH(C2320,C$1:C2320,0)=ROW(C2320),C2320&amp;";","")</f>
        <v/>
      </c>
      <c r="AH2320" s="10" t="str">
        <f ca="1">IF(MATCH(D2320,D$1:D2320,0)=ROW(D2320),D2320&amp;";","")</f>
        <v/>
      </c>
      <c r="AI2320" s="10" t="e">
        <f ca="1">IF(MATCH(E2320,E$1:E2320,0)=ROW(E2320),E2320&amp;";","")</f>
        <v>#VALUE!</v>
      </c>
    </row>
    <row r="2321" spans="1:35">
      <c r="A2321" s="10">
        <v>2300</v>
      </c>
      <c r="B2321" s="10" t="str">
        <f ca="1">'Application For TE&amp;GOTS'!X2362</f>
        <v/>
      </c>
      <c r="C2321" s="10">
        <f>'Application For TE&amp;GOTS'!$D2362</f>
        <v>0</v>
      </c>
      <c r="D2321" s="10" t="str" cm="1">
        <f t="array" aca="1" ref="D2321" ca="1">IFERROR(INDIRECT("'Application For TE&amp;GOTS'!L"&amp;'Application For TE&amp;GOTS'!S2362),"")</f>
        <v/>
      </c>
      <c r="E2321" s="10" t="e">
        <f ca="1">'Application For TE&amp;GOTS'!AF2362</f>
        <v>#VALUE!</v>
      </c>
      <c r="F2321" s="10" t="str">
        <f ca="1">IFERROR(LEFT('Application For TE&amp;GOTS'!AH2362,LEN('Application For TE&amp;GOTS'!AH2362)-2),"")</f>
        <v/>
      </c>
      <c r="G2321" s="10" t="e">
        <f ca="1">'Application For TE&amp;GOTS'!AI2362</f>
        <v>#VALUE!</v>
      </c>
      <c r="AF2321" s="10" t="str">
        <f ca="1">IF(MATCH(B2321,B$1:B2321,0)=ROW(B2321),B2321&amp;";","")</f>
        <v/>
      </c>
      <c r="AG2321" s="10" t="str">
        <f>IF(MATCH(C2321,C$1:C2321,0)=ROW(C2321),C2321&amp;";","")</f>
        <v/>
      </c>
      <c r="AH2321" s="10" t="str">
        <f ca="1">IF(MATCH(D2321,D$1:D2321,0)=ROW(D2321),D2321&amp;";","")</f>
        <v/>
      </c>
      <c r="AI2321" s="10" t="e">
        <f ca="1">IF(MATCH(E2321,E$1:E2321,0)=ROW(E2321),E2321&amp;";","")</f>
        <v>#VALUE!</v>
      </c>
    </row>
    <row r="2322" spans="1:35">
      <c r="A2322" s="10">
        <v>2301</v>
      </c>
      <c r="B2322" s="10" t="str">
        <f ca="1">'Application For TE&amp;GOTS'!X2363</f>
        <v/>
      </c>
      <c r="C2322" s="10">
        <f>'Application For TE&amp;GOTS'!$D2363</f>
        <v>0</v>
      </c>
      <c r="D2322" s="10" t="str" cm="1">
        <f t="array" aca="1" ref="D2322" ca="1">IFERROR(INDIRECT("'Application For TE&amp;GOTS'!L"&amp;'Application For TE&amp;GOTS'!S2363),"")</f>
        <v/>
      </c>
      <c r="E2322" s="10" t="e">
        <f ca="1">'Application For TE&amp;GOTS'!AF2363</f>
        <v>#VALUE!</v>
      </c>
      <c r="F2322" s="10" t="str">
        <f ca="1">IFERROR(LEFT('Application For TE&amp;GOTS'!AH2363,LEN('Application For TE&amp;GOTS'!AH2363)-2),"")</f>
        <v/>
      </c>
      <c r="G2322" s="10" t="e">
        <f ca="1">'Application For TE&amp;GOTS'!AI2363</f>
        <v>#VALUE!</v>
      </c>
      <c r="AF2322" s="10" t="str">
        <f ca="1">IF(MATCH(B2322,B$1:B2322,0)=ROW(B2322),B2322&amp;";","")</f>
        <v/>
      </c>
      <c r="AG2322" s="10" t="str">
        <f>IF(MATCH(C2322,C$1:C2322,0)=ROW(C2322),C2322&amp;";","")</f>
        <v/>
      </c>
      <c r="AH2322" s="10" t="str">
        <f ca="1">IF(MATCH(D2322,D$1:D2322,0)=ROW(D2322),D2322&amp;";","")</f>
        <v/>
      </c>
      <c r="AI2322" s="10" t="e">
        <f ca="1">IF(MATCH(E2322,E$1:E2322,0)=ROW(E2322),E2322&amp;";","")</f>
        <v>#VALUE!</v>
      </c>
    </row>
    <row r="2323" spans="1:35">
      <c r="A2323" s="10">
        <v>2302</v>
      </c>
      <c r="B2323" s="10" t="str">
        <f ca="1">'Application For TE&amp;GOTS'!X2364</f>
        <v/>
      </c>
      <c r="C2323" s="10">
        <f>'Application For TE&amp;GOTS'!$D2364</f>
        <v>0</v>
      </c>
      <c r="D2323" s="10" t="str" cm="1">
        <f t="array" aca="1" ref="D2323" ca="1">IFERROR(INDIRECT("'Application For TE&amp;GOTS'!L"&amp;'Application For TE&amp;GOTS'!S2364),"")</f>
        <v/>
      </c>
      <c r="E2323" s="10" t="e">
        <f ca="1">'Application For TE&amp;GOTS'!AF2364</f>
        <v>#VALUE!</v>
      </c>
      <c r="F2323" s="10" t="str">
        <f ca="1">IFERROR(LEFT('Application For TE&amp;GOTS'!AH2364,LEN('Application For TE&amp;GOTS'!AH2364)-2),"")</f>
        <v/>
      </c>
      <c r="G2323" s="10" t="e">
        <f ca="1">'Application For TE&amp;GOTS'!AI2364</f>
        <v>#VALUE!</v>
      </c>
      <c r="AF2323" s="10" t="str">
        <f ca="1">IF(MATCH(B2323,B$1:B2323,0)=ROW(B2323),B2323&amp;";","")</f>
        <v/>
      </c>
      <c r="AG2323" s="10" t="str">
        <f>IF(MATCH(C2323,C$1:C2323,0)=ROW(C2323),C2323&amp;";","")</f>
        <v/>
      </c>
      <c r="AH2323" s="10" t="str">
        <f ca="1">IF(MATCH(D2323,D$1:D2323,0)=ROW(D2323),D2323&amp;";","")</f>
        <v/>
      </c>
      <c r="AI2323" s="10" t="e">
        <f ca="1">IF(MATCH(E2323,E$1:E2323,0)=ROW(E2323),E2323&amp;";","")</f>
        <v>#VALUE!</v>
      </c>
    </row>
    <row r="2324" spans="1:35">
      <c r="A2324" s="10">
        <v>2303</v>
      </c>
      <c r="B2324" s="10" t="str">
        <f ca="1">'Application For TE&amp;GOTS'!X2365</f>
        <v/>
      </c>
      <c r="C2324" s="10">
        <f>'Application For TE&amp;GOTS'!$D2365</f>
        <v>0</v>
      </c>
      <c r="D2324" s="10" t="str" cm="1">
        <f t="array" aca="1" ref="D2324" ca="1">IFERROR(INDIRECT("'Application For TE&amp;GOTS'!L"&amp;'Application For TE&amp;GOTS'!S2365),"")</f>
        <v/>
      </c>
      <c r="E2324" s="10" t="e">
        <f ca="1">'Application For TE&amp;GOTS'!AF2365</f>
        <v>#VALUE!</v>
      </c>
      <c r="F2324" s="10" t="str">
        <f ca="1">IFERROR(LEFT('Application For TE&amp;GOTS'!AH2365,LEN('Application For TE&amp;GOTS'!AH2365)-2),"")</f>
        <v/>
      </c>
      <c r="G2324" s="10" t="e">
        <f ca="1">'Application For TE&amp;GOTS'!AI2365</f>
        <v>#VALUE!</v>
      </c>
      <c r="AF2324" s="10" t="str">
        <f ca="1">IF(MATCH(B2324,B$1:B2324,0)=ROW(B2324),B2324&amp;";","")</f>
        <v/>
      </c>
      <c r="AG2324" s="10" t="str">
        <f>IF(MATCH(C2324,C$1:C2324,0)=ROW(C2324),C2324&amp;";","")</f>
        <v/>
      </c>
      <c r="AH2324" s="10" t="str">
        <f ca="1">IF(MATCH(D2324,D$1:D2324,0)=ROW(D2324),D2324&amp;";","")</f>
        <v/>
      </c>
      <c r="AI2324" s="10" t="e">
        <f ca="1">IF(MATCH(E2324,E$1:E2324,0)=ROW(E2324),E2324&amp;";","")</f>
        <v>#VALUE!</v>
      </c>
    </row>
    <row r="2325" spans="1:35">
      <c r="A2325" s="10">
        <v>2304</v>
      </c>
      <c r="B2325" s="10" t="str">
        <f ca="1">'Application For TE&amp;GOTS'!X2366</f>
        <v/>
      </c>
      <c r="C2325" s="10">
        <f>'Application For TE&amp;GOTS'!$D2366</f>
        <v>0</v>
      </c>
      <c r="D2325" s="10" t="str" cm="1">
        <f t="array" aca="1" ref="D2325" ca="1">IFERROR(INDIRECT("'Application For TE&amp;GOTS'!L"&amp;'Application For TE&amp;GOTS'!S2366),"")</f>
        <v/>
      </c>
      <c r="E2325" s="10" t="e">
        <f ca="1">'Application For TE&amp;GOTS'!AF2366</f>
        <v>#VALUE!</v>
      </c>
      <c r="F2325" s="10" t="str">
        <f ca="1">IFERROR(LEFT('Application For TE&amp;GOTS'!AH2366,LEN('Application For TE&amp;GOTS'!AH2366)-2),"")</f>
        <v/>
      </c>
      <c r="G2325" s="10" t="e">
        <f ca="1">'Application For TE&amp;GOTS'!AI2366</f>
        <v>#VALUE!</v>
      </c>
      <c r="AF2325" s="10" t="str">
        <f ca="1">IF(MATCH(B2325,B$1:B2325,0)=ROW(B2325),B2325&amp;";","")</f>
        <v/>
      </c>
      <c r="AG2325" s="10" t="str">
        <f>IF(MATCH(C2325,C$1:C2325,0)=ROW(C2325),C2325&amp;";","")</f>
        <v/>
      </c>
      <c r="AH2325" s="10" t="str">
        <f ca="1">IF(MATCH(D2325,D$1:D2325,0)=ROW(D2325),D2325&amp;";","")</f>
        <v/>
      </c>
      <c r="AI2325" s="10" t="e">
        <f ca="1">IF(MATCH(E2325,E$1:E2325,0)=ROW(E2325),E2325&amp;";","")</f>
        <v>#VALUE!</v>
      </c>
    </row>
    <row r="2326" spans="1:35">
      <c r="A2326" s="10">
        <v>2305</v>
      </c>
      <c r="B2326" s="10" t="str">
        <f ca="1">'Application For TE&amp;GOTS'!X2367</f>
        <v/>
      </c>
      <c r="C2326" s="10">
        <f>'Application For TE&amp;GOTS'!$D2367</f>
        <v>0</v>
      </c>
      <c r="D2326" s="10" t="str" cm="1">
        <f t="array" aca="1" ref="D2326" ca="1">IFERROR(INDIRECT("'Application For TE&amp;GOTS'!L"&amp;'Application For TE&amp;GOTS'!S2367),"")</f>
        <v/>
      </c>
      <c r="E2326" s="10" t="e">
        <f ca="1">'Application For TE&amp;GOTS'!AF2367</f>
        <v>#VALUE!</v>
      </c>
      <c r="F2326" s="10" t="str">
        <f ca="1">IFERROR(LEFT('Application For TE&amp;GOTS'!AH2367,LEN('Application For TE&amp;GOTS'!AH2367)-2),"")</f>
        <v/>
      </c>
      <c r="G2326" s="10" t="e">
        <f ca="1">'Application For TE&amp;GOTS'!AI2367</f>
        <v>#VALUE!</v>
      </c>
      <c r="AF2326" s="10" t="str">
        <f ca="1">IF(MATCH(B2326,B$1:B2326,0)=ROW(B2326),B2326&amp;";","")</f>
        <v/>
      </c>
      <c r="AG2326" s="10" t="str">
        <f>IF(MATCH(C2326,C$1:C2326,0)=ROW(C2326),C2326&amp;";","")</f>
        <v/>
      </c>
      <c r="AH2326" s="10" t="str">
        <f ca="1">IF(MATCH(D2326,D$1:D2326,0)=ROW(D2326),D2326&amp;";","")</f>
        <v/>
      </c>
      <c r="AI2326" s="10" t="e">
        <f ca="1">IF(MATCH(E2326,E$1:E2326,0)=ROW(E2326),E2326&amp;";","")</f>
        <v>#VALUE!</v>
      </c>
    </row>
    <row r="2327" spans="1:35">
      <c r="A2327" s="10">
        <v>2306</v>
      </c>
      <c r="B2327" s="10" t="str">
        <f ca="1">'Application For TE&amp;GOTS'!X2368</f>
        <v/>
      </c>
      <c r="C2327" s="10">
        <f>'Application For TE&amp;GOTS'!$D2368</f>
        <v>0</v>
      </c>
      <c r="D2327" s="10" t="str" cm="1">
        <f t="array" aca="1" ref="D2327" ca="1">IFERROR(INDIRECT("'Application For TE&amp;GOTS'!L"&amp;'Application For TE&amp;GOTS'!S2368),"")</f>
        <v/>
      </c>
      <c r="E2327" s="10" t="e">
        <f ca="1">'Application For TE&amp;GOTS'!AF2368</f>
        <v>#VALUE!</v>
      </c>
      <c r="F2327" s="10" t="str">
        <f ca="1">IFERROR(LEFT('Application For TE&amp;GOTS'!AH2368,LEN('Application For TE&amp;GOTS'!AH2368)-2),"")</f>
        <v/>
      </c>
      <c r="G2327" s="10" t="e">
        <f ca="1">'Application For TE&amp;GOTS'!AI2368</f>
        <v>#VALUE!</v>
      </c>
      <c r="AF2327" s="10" t="str">
        <f ca="1">IF(MATCH(B2327,B$1:B2327,0)=ROW(B2327),B2327&amp;";","")</f>
        <v/>
      </c>
      <c r="AG2327" s="10" t="str">
        <f>IF(MATCH(C2327,C$1:C2327,0)=ROW(C2327),C2327&amp;";","")</f>
        <v/>
      </c>
      <c r="AH2327" s="10" t="str">
        <f ca="1">IF(MATCH(D2327,D$1:D2327,0)=ROW(D2327),D2327&amp;";","")</f>
        <v/>
      </c>
      <c r="AI2327" s="10" t="e">
        <f ca="1">IF(MATCH(E2327,E$1:E2327,0)=ROW(E2327),E2327&amp;";","")</f>
        <v>#VALUE!</v>
      </c>
    </row>
    <row r="2328" spans="1:35">
      <c r="A2328" s="10">
        <v>2307</v>
      </c>
      <c r="B2328" s="10" t="str">
        <f ca="1">'Application For TE&amp;GOTS'!X2369</f>
        <v/>
      </c>
      <c r="C2328" s="10">
        <f>'Application For TE&amp;GOTS'!$D2369</f>
        <v>0</v>
      </c>
      <c r="D2328" s="10" t="str" cm="1">
        <f t="array" aca="1" ref="D2328" ca="1">IFERROR(INDIRECT("'Application For TE&amp;GOTS'!L"&amp;'Application For TE&amp;GOTS'!S2369),"")</f>
        <v/>
      </c>
      <c r="E2328" s="10" t="e">
        <f ca="1">'Application For TE&amp;GOTS'!AF2369</f>
        <v>#VALUE!</v>
      </c>
      <c r="F2328" s="10" t="str">
        <f ca="1">IFERROR(LEFT('Application For TE&amp;GOTS'!AH2369,LEN('Application For TE&amp;GOTS'!AH2369)-2),"")</f>
        <v/>
      </c>
      <c r="G2328" s="10" t="e">
        <f ca="1">'Application For TE&amp;GOTS'!AI2369</f>
        <v>#VALUE!</v>
      </c>
      <c r="AF2328" s="10" t="str">
        <f ca="1">IF(MATCH(B2328,B$1:B2328,0)=ROW(B2328),B2328&amp;";","")</f>
        <v/>
      </c>
      <c r="AG2328" s="10" t="str">
        <f>IF(MATCH(C2328,C$1:C2328,0)=ROW(C2328),C2328&amp;";","")</f>
        <v/>
      </c>
      <c r="AH2328" s="10" t="str">
        <f ca="1">IF(MATCH(D2328,D$1:D2328,0)=ROW(D2328),D2328&amp;";","")</f>
        <v/>
      </c>
      <c r="AI2328" s="10" t="e">
        <f ca="1">IF(MATCH(E2328,E$1:E2328,0)=ROW(E2328),E2328&amp;";","")</f>
        <v>#VALUE!</v>
      </c>
    </row>
    <row r="2329" spans="1:35">
      <c r="A2329" s="10">
        <v>2308</v>
      </c>
      <c r="B2329" s="10" t="str">
        <f ca="1">'Application For TE&amp;GOTS'!X2370</f>
        <v/>
      </c>
      <c r="C2329" s="10">
        <f>'Application For TE&amp;GOTS'!$D2370</f>
        <v>0</v>
      </c>
      <c r="D2329" s="10" t="str" cm="1">
        <f t="array" aca="1" ref="D2329" ca="1">IFERROR(INDIRECT("'Application For TE&amp;GOTS'!L"&amp;'Application For TE&amp;GOTS'!S2370),"")</f>
        <v/>
      </c>
      <c r="E2329" s="10" t="e">
        <f ca="1">'Application For TE&amp;GOTS'!AF2370</f>
        <v>#VALUE!</v>
      </c>
      <c r="F2329" s="10" t="str">
        <f ca="1">IFERROR(LEFT('Application For TE&amp;GOTS'!AH2370,LEN('Application For TE&amp;GOTS'!AH2370)-2),"")</f>
        <v/>
      </c>
      <c r="G2329" s="10" t="e">
        <f ca="1">'Application For TE&amp;GOTS'!AI2370</f>
        <v>#VALUE!</v>
      </c>
      <c r="AF2329" s="10" t="str">
        <f ca="1">IF(MATCH(B2329,B$1:B2329,0)=ROW(B2329),B2329&amp;";","")</f>
        <v/>
      </c>
      <c r="AG2329" s="10" t="str">
        <f>IF(MATCH(C2329,C$1:C2329,0)=ROW(C2329),C2329&amp;";","")</f>
        <v/>
      </c>
      <c r="AH2329" s="10" t="str">
        <f ca="1">IF(MATCH(D2329,D$1:D2329,0)=ROW(D2329),D2329&amp;";","")</f>
        <v/>
      </c>
      <c r="AI2329" s="10" t="e">
        <f ca="1">IF(MATCH(E2329,E$1:E2329,0)=ROW(E2329),E2329&amp;";","")</f>
        <v>#VALUE!</v>
      </c>
    </row>
    <row r="2330" spans="1:35">
      <c r="A2330" s="10">
        <v>2309</v>
      </c>
      <c r="B2330" s="10" t="str">
        <f ca="1">'Application For TE&amp;GOTS'!X2371</f>
        <v/>
      </c>
      <c r="C2330" s="10">
        <f>'Application For TE&amp;GOTS'!$D2371</f>
        <v>0</v>
      </c>
      <c r="D2330" s="10" t="str" cm="1">
        <f t="array" aca="1" ref="D2330" ca="1">IFERROR(INDIRECT("'Application For TE&amp;GOTS'!L"&amp;'Application For TE&amp;GOTS'!S2371),"")</f>
        <v/>
      </c>
      <c r="E2330" s="10" t="e">
        <f ca="1">'Application For TE&amp;GOTS'!AF2371</f>
        <v>#VALUE!</v>
      </c>
      <c r="F2330" s="10" t="str">
        <f ca="1">IFERROR(LEFT('Application For TE&amp;GOTS'!AH2371,LEN('Application For TE&amp;GOTS'!AH2371)-2),"")</f>
        <v/>
      </c>
      <c r="G2330" s="10" t="e">
        <f ca="1">'Application For TE&amp;GOTS'!AI2371</f>
        <v>#VALUE!</v>
      </c>
      <c r="AF2330" s="10" t="str">
        <f ca="1">IF(MATCH(B2330,B$1:B2330,0)=ROW(B2330),B2330&amp;";","")</f>
        <v/>
      </c>
      <c r="AG2330" s="10" t="str">
        <f>IF(MATCH(C2330,C$1:C2330,0)=ROW(C2330),C2330&amp;";","")</f>
        <v/>
      </c>
      <c r="AH2330" s="10" t="str">
        <f ca="1">IF(MATCH(D2330,D$1:D2330,0)=ROW(D2330),D2330&amp;";","")</f>
        <v/>
      </c>
      <c r="AI2330" s="10" t="e">
        <f ca="1">IF(MATCH(E2330,E$1:E2330,0)=ROW(E2330),E2330&amp;";","")</f>
        <v>#VALUE!</v>
      </c>
    </row>
    <row r="2331" spans="1:35">
      <c r="A2331" s="10">
        <v>2310</v>
      </c>
      <c r="B2331" s="10" t="str">
        <f ca="1">'Application For TE&amp;GOTS'!X2372</f>
        <v/>
      </c>
      <c r="C2331" s="10">
        <f>'Application For TE&amp;GOTS'!$D2372</f>
        <v>0</v>
      </c>
      <c r="D2331" s="10" t="str" cm="1">
        <f t="array" aca="1" ref="D2331" ca="1">IFERROR(INDIRECT("'Application For TE&amp;GOTS'!L"&amp;'Application For TE&amp;GOTS'!S2372),"")</f>
        <v/>
      </c>
      <c r="E2331" s="10" t="e">
        <f ca="1">'Application For TE&amp;GOTS'!AF2372</f>
        <v>#VALUE!</v>
      </c>
      <c r="F2331" s="10" t="str">
        <f ca="1">IFERROR(LEFT('Application For TE&amp;GOTS'!AH2372,LEN('Application For TE&amp;GOTS'!AH2372)-2),"")</f>
        <v/>
      </c>
      <c r="G2331" s="10" t="e">
        <f ca="1">'Application For TE&amp;GOTS'!AI2372</f>
        <v>#VALUE!</v>
      </c>
      <c r="AF2331" s="10" t="str">
        <f ca="1">IF(MATCH(B2331,B$1:B2331,0)=ROW(B2331),B2331&amp;";","")</f>
        <v/>
      </c>
      <c r="AG2331" s="10" t="str">
        <f>IF(MATCH(C2331,C$1:C2331,0)=ROW(C2331),C2331&amp;";","")</f>
        <v/>
      </c>
      <c r="AH2331" s="10" t="str">
        <f ca="1">IF(MATCH(D2331,D$1:D2331,0)=ROW(D2331),D2331&amp;";","")</f>
        <v/>
      </c>
      <c r="AI2331" s="10" t="e">
        <f ca="1">IF(MATCH(E2331,E$1:E2331,0)=ROW(E2331),E2331&amp;";","")</f>
        <v>#VALUE!</v>
      </c>
    </row>
    <row r="2332" spans="1:35">
      <c r="A2332" s="10">
        <v>2311</v>
      </c>
      <c r="B2332" s="10" t="str">
        <f ca="1">'Application For TE&amp;GOTS'!X2373</f>
        <v/>
      </c>
      <c r="C2332" s="10">
        <f>'Application For TE&amp;GOTS'!$D2373</f>
        <v>0</v>
      </c>
      <c r="D2332" s="10" t="str" cm="1">
        <f t="array" aca="1" ref="D2332" ca="1">IFERROR(INDIRECT("'Application For TE&amp;GOTS'!L"&amp;'Application For TE&amp;GOTS'!S2373),"")</f>
        <v/>
      </c>
      <c r="E2332" s="10" t="e">
        <f ca="1">'Application For TE&amp;GOTS'!AF2373</f>
        <v>#VALUE!</v>
      </c>
      <c r="F2332" s="10" t="str">
        <f ca="1">IFERROR(LEFT('Application For TE&amp;GOTS'!AH2373,LEN('Application For TE&amp;GOTS'!AH2373)-2),"")</f>
        <v/>
      </c>
      <c r="G2332" s="10" t="e">
        <f ca="1">'Application For TE&amp;GOTS'!AI2373</f>
        <v>#VALUE!</v>
      </c>
      <c r="AF2332" s="10" t="str">
        <f ca="1">IF(MATCH(B2332,B$1:B2332,0)=ROW(B2332),B2332&amp;";","")</f>
        <v/>
      </c>
      <c r="AG2332" s="10" t="str">
        <f>IF(MATCH(C2332,C$1:C2332,0)=ROW(C2332),C2332&amp;";","")</f>
        <v/>
      </c>
      <c r="AH2332" s="10" t="str">
        <f ca="1">IF(MATCH(D2332,D$1:D2332,0)=ROW(D2332),D2332&amp;";","")</f>
        <v/>
      </c>
      <c r="AI2332" s="10" t="e">
        <f ca="1">IF(MATCH(E2332,E$1:E2332,0)=ROW(E2332),E2332&amp;";","")</f>
        <v>#VALUE!</v>
      </c>
    </row>
    <row r="2333" spans="1:35">
      <c r="A2333" s="10">
        <v>2312</v>
      </c>
      <c r="B2333" s="10" t="str">
        <f ca="1">'Application For TE&amp;GOTS'!X2374</f>
        <v/>
      </c>
      <c r="C2333" s="10">
        <f>'Application For TE&amp;GOTS'!$D2374</f>
        <v>0</v>
      </c>
      <c r="D2333" s="10" t="str" cm="1">
        <f t="array" aca="1" ref="D2333" ca="1">IFERROR(INDIRECT("'Application For TE&amp;GOTS'!L"&amp;'Application For TE&amp;GOTS'!S2374),"")</f>
        <v/>
      </c>
      <c r="E2333" s="10" t="e">
        <f ca="1">'Application For TE&amp;GOTS'!AF2374</f>
        <v>#VALUE!</v>
      </c>
      <c r="F2333" s="10" t="str">
        <f ca="1">IFERROR(LEFT('Application For TE&amp;GOTS'!AH2374,LEN('Application For TE&amp;GOTS'!AH2374)-2),"")</f>
        <v/>
      </c>
      <c r="G2333" s="10" t="e">
        <f ca="1">'Application For TE&amp;GOTS'!AI2374</f>
        <v>#VALUE!</v>
      </c>
      <c r="AF2333" s="10" t="str">
        <f ca="1">IF(MATCH(B2333,B$1:B2333,0)=ROW(B2333),B2333&amp;";","")</f>
        <v/>
      </c>
      <c r="AG2333" s="10" t="str">
        <f>IF(MATCH(C2333,C$1:C2333,0)=ROW(C2333),C2333&amp;";","")</f>
        <v/>
      </c>
      <c r="AH2333" s="10" t="str">
        <f ca="1">IF(MATCH(D2333,D$1:D2333,0)=ROW(D2333),D2333&amp;";","")</f>
        <v/>
      </c>
      <c r="AI2333" s="10" t="e">
        <f ca="1">IF(MATCH(E2333,E$1:E2333,0)=ROW(E2333),E2333&amp;";","")</f>
        <v>#VALUE!</v>
      </c>
    </row>
    <row r="2334" spans="1:35">
      <c r="A2334" s="10">
        <v>2313</v>
      </c>
      <c r="B2334" s="10" t="str">
        <f ca="1">'Application For TE&amp;GOTS'!X2375</f>
        <v/>
      </c>
      <c r="C2334" s="10">
        <f>'Application For TE&amp;GOTS'!$D2375</f>
        <v>0</v>
      </c>
      <c r="D2334" s="10" t="str" cm="1">
        <f t="array" aca="1" ref="D2334" ca="1">IFERROR(INDIRECT("'Application For TE&amp;GOTS'!L"&amp;'Application For TE&amp;GOTS'!S2375),"")</f>
        <v/>
      </c>
      <c r="E2334" s="10" t="e">
        <f ca="1">'Application For TE&amp;GOTS'!AF2375</f>
        <v>#VALUE!</v>
      </c>
      <c r="F2334" s="10" t="str">
        <f ca="1">IFERROR(LEFT('Application For TE&amp;GOTS'!AH2375,LEN('Application For TE&amp;GOTS'!AH2375)-2),"")</f>
        <v/>
      </c>
      <c r="G2334" s="10" t="e">
        <f ca="1">'Application For TE&amp;GOTS'!AI2375</f>
        <v>#VALUE!</v>
      </c>
      <c r="AF2334" s="10" t="str">
        <f ca="1">IF(MATCH(B2334,B$1:B2334,0)=ROW(B2334),B2334&amp;";","")</f>
        <v/>
      </c>
      <c r="AG2334" s="10" t="str">
        <f>IF(MATCH(C2334,C$1:C2334,0)=ROW(C2334),C2334&amp;";","")</f>
        <v/>
      </c>
      <c r="AH2334" s="10" t="str">
        <f ca="1">IF(MATCH(D2334,D$1:D2334,0)=ROW(D2334),D2334&amp;";","")</f>
        <v/>
      </c>
      <c r="AI2334" s="10" t="e">
        <f ca="1">IF(MATCH(E2334,E$1:E2334,0)=ROW(E2334),E2334&amp;";","")</f>
        <v>#VALUE!</v>
      </c>
    </row>
    <row r="2335" spans="1:35">
      <c r="A2335" s="10">
        <v>2314</v>
      </c>
      <c r="B2335" s="10" t="str">
        <f ca="1">'Application For TE&amp;GOTS'!X2376</f>
        <v/>
      </c>
      <c r="C2335" s="10">
        <f>'Application For TE&amp;GOTS'!$D2376</f>
        <v>0</v>
      </c>
      <c r="D2335" s="10" t="str" cm="1">
        <f t="array" aca="1" ref="D2335" ca="1">IFERROR(INDIRECT("'Application For TE&amp;GOTS'!L"&amp;'Application For TE&amp;GOTS'!S2376),"")</f>
        <v/>
      </c>
      <c r="E2335" s="10" t="e">
        <f ca="1">'Application For TE&amp;GOTS'!AF2376</f>
        <v>#VALUE!</v>
      </c>
      <c r="F2335" s="10" t="str">
        <f ca="1">IFERROR(LEFT('Application For TE&amp;GOTS'!AH2376,LEN('Application For TE&amp;GOTS'!AH2376)-2),"")</f>
        <v/>
      </c>
      <c r="G2335" s="10" t="e">
        <f ca="1">'Application For TE&amp;GOTS'!AI2376</f>
        <v>#VALUE!</v>
      </c>
      <c r="AF2335" s="10" t="str">
        <f ca="1">IF(MATCH(B2335,B$1:B2335,0)=ROW(B2335),B2335&amp;";","")</f>
        <v/>
      </c>
      <c r="AG2335" s="10" t="str">
        <f>IF(MATCH(C2335,C$1:C2335,0)=ROW(C2335),C2335&amp;";","")</f>
        <v/>
      </c>
      <c r="AH2335" s="10" t="str">
        <f ca="1">IF(MATCH(D2335,D$1:D2335,0)=ROW(D2335),D2335&amp;";","")</f>
        <v/>
      </c>
      <c r="AI2335" s="10" t="e">
        <f ca="1">IF(MATCH(E2335,E$1:E2335,0)=ROW(E2335),E2335&amp;";","")</f>
        <v>#VALUE!</v>
      </c>
    </row>
    <row r="2336" spans="1:35">
      <c r="A2336" s="10">
        <v>2315</v>
      </c>
      <c r="B2336" s="10" t="str">
        <f ca="1">'Application For TE&amp;GOTS'!X2377</f>
        <v/>
      </c>
      <c r="C2336" s="10">
        <f>'Application For TE&amp;GOTS'!$D2377</f>
        <v>0</v>
      </c>
      <c r="D2336" s="10" t="str" cm="1">
        <f t="array" aca="1" ref="D2336" ca="1">IFERROR(INDIRECT("'Application For TE&amp;GOTS'!L"&amp;'Application For TE&amp;GOTS'!S2377),"")</f>
        <v/>
      </c>
      <c r="E2336" s="10" t="e">
        <f ca="1">'Application For TE&amp;GOTS'!AF2377</f>
        <v>#VALUE!</v>
      </c>
      <c r="F2336" s="10" t="str">
        <f ca="1">IFERROR(LEFT('Application For TE&amp;GOTS'!AH2377,LEN('Application For TE&amp;GOTS'!AH2377)-2),"")</f>
        <v/>
      </c>
      <c r="G2336" s="10" t="e">
        <f ca="1">'Application For TE&amp;GOTS'!AI2377</f>
        <v>#VALUE!</v>
      </c>
      <c r="AF2336" s="10" t="str">
        <f ca="1">IF(MATCH(B2336,B$1:B2336,0)=ROW(B2336),B2336&amp;";","")</f>
        <v/>
      </c>
      <c r="AG2336" s="10" t="str">
        <f>IF(MATCH(C2336,C$1:C2336,0)=ROW(C2336),C2336&amp;";","")</f>
        <v/>
      </c>
      <c r="AH2336" s="10" t="str">
        <f ca="1">IF(MATCH(D2336,D$1:D2336,0)=ROW(D2336),D2336&amp;";","")</f>
        <v/>
      </c>
      <c r="AI2336" s="10" t="e">
        <f ca="1">IF(MATCH(E2336,E$1:E2336,0)=ROW(E2336),E2336&amp;";","")</f>
        <v>#VALUE!</v>
      </c>
    </row>
    <row r="2337" spans="1:35">
      <c r="A2337" s="10">
        <v>2316</v>
      </c>
      <c r="B2337" s="10" t="str">
        <f ca="1">'Application For TE&amp;GOTS'!X2378</f>
        <v/>
      </c>
      <c r="C2337" s="10">
        <f>'Application For TE&amp;GOTS'!$D2378</f>
        <v>0</v>
      </c>
      <c r="D2337" s="10" t="str" cm="1">
        <f t="array" aca="1" ref="D2337" ca="1">IFERROR(INDIRECT("'Application For TE&amp;GOTS'!L"&amp;'Application For TE&amp;GOTS'!S2378),"")</f>
        <v/>
      </c>
      <c r="E2337" s="10" t="e">
        <f ca="1">'Application For TE&amp;GOTS'!AF2378</f>
        <v>#VALUE!</v>
      </c>
      <c r="F2337" s="10" t="str">
        <f ca="1">IFERROR(LEFT('Application For TE&amp;GOTS'!AH2378,LEN('Application For TE&amp;GOTS'!AH2378)-2),"")</f>
        <v/>
      </c>
      <c r="G2337" s="10" t="e">
        <f ca="1">'Application For TE&amp;GOTS'!AI2378</f>
        <v>#VALUE!</v>
      </c>
      <c r="AF2337" s="10" t="str">
        <f ca="1">IF(MATCH(B2337,B$1:B2337,0)=ROW(B2337),B2337&amp;";","")</f>
        <v/>
      </c>
      <c r="AG2337" s="10" t="str">
        <f>IF(MATCH(C2337,C$1:C2337,0)=ROW(C2337),C2337&amp;";","")</f>
        <v/>
      </c>
      <c r="AH2337" s="10" t="str">
        <f ca="1">IF(MATCH(D2337,D$1:D2337,0)=ROW(D2337),D2337&amp;";","")</f>
        <v/>
      </c>
      <c r="AI2337" s="10" t="e">
        <f ca="1">IF(MATCH(E2337,E$1:E2337,0)=ROW(E2337),E2337&amp;";","")</f>
        <v>#VALUE!</v>
      </c>
    </row>
    <row r="2338" spans="1:35">
      <c r="A2338" s="10">
        <v>2317</v>
      </c>
      <c r="B2338" s="10" t="str">
        <f ca="1">'Application For TE&amp;GOTS'!X2379</f>
        <v/>
      </c>
      <c r="C2338" s="10">
        <f>'Application For TE&amp;GOTS'!$D2379</f>
        <v>0</v>
      </c>
      <c r="D2338" s="10" t="str" cm="1">
        <f t="array" aca="1" ref="D2338" ca="1">IFERROR(INDIRECT("'Application For TE&amp;GOTS'!L"&amp;'Application For TE&amp;GOTS'!S2379),"")</f>
        <v/>
      </c>
      <c r="E2338" s="10" t="e">
        <f ca="1">'Application For TE&amp;GOTS'!AF2379</f>
        <v>#VALUE!</v>
      </c>
      <c r="F2338" s="10" t="str">
        <f ca="1">IFERROR(LEFT('Application For TE&amp;GOTS'!AH2379,LEN('Application For TE&amp;GOTS'!AH2379)-2),"")</f>
        <v/>
      </c>
      <c r="G2338" s="10" t="e">
        <f ca="1">'Application For TE&amp;GOTS'!AI2379</f>
        <v>#VALUE!</v>
      </c>
      <c r="AF2338" s="10" t="str">
        <f ca="1">IF(MATCH(B2338,B$1:B2338,0)=ROW(B2338),B2338&amp;";","")</f>
        <v/>
      </c>
      <c r="AG2338" s="10" t="str">
        <f>IF(MATCH(C2338,C$1:C2338,0)=ROW(C2338),C2338&amp;";","")</f>
        <v/>
      </c>
      <c r="AH2338" s="10" t="str">
        <f ca="1">IF(MATCH(D2338,D$1:D2338,0)=ROW(D2338),D2338&amp;";","")</f>
        <v/>
      </c>
      <c r="AI2338" s="10" t="e">
        <f ca="1">IF(MATCH(E2338,E$1:E2338,0)=ROW(E2338),E2338&amp;";","")</f>
        <v>#VALUE!</v>
      </c>
    </row>
    <row r="2339" spans="1:35">
      <c r="A2339" s="10">
        <v>2318</v>
      </c>
      <c r="B2339" s="10" t="str">
        <f ca="1">'Application For TE&amp;GOTS'!X2380</f>
        <v/>
      </c>
      <c r="C2339" s="10">
        <f>'Application For TE&amp;GOTS'!$D2380</f>
        <v>0</v>
      </c>
      <c r="D2339" s="10" t="str" cm="1">
        <f t="array" aca="1" ref="D2339" ca="1">IFERROR(INDIRECT("'Application For TE&amp;GOTS'!L"&amp;'Application For TE&amp;GOTS'!S2380),"")</f>
        <v/>
      </c>
      <c r="E2339" s="10" t="e">
        <f ca="1">'Application For TE&amp;GOTS'!AF2380</f>
        <v>#VALUE!</v>
      </c>
      <c r="F2339" s="10" t="str">
        <f ca="1">IFERROR(LEFT('Application For TE&amp;GOTS'!AH2380,LEN('Application For TE&amp;GOTS'!AH2380)-2),"")</f>
        <v/>
      </c>
      <c r="G2339" s="10" t="e">
        <f ca="1">'Application For TE&amp;GOTS'!AI2380</f>
        <v>#VALUE!</v>
      </c>
      <c r="AF2339" s="10" t="str">
        <f ca="1">IF(MATCH(B2339,B$1:B2339,0)=ROW(B2339),B2339&amp;";","")</f>
        <v/>
      </c>
      <c r="AG2339" s="10" t="str">
        <f>IF(MATCH(C2339,C$1:C2339,0)=ROW(C2339),C2339&amp;";","")</f>
        <v/>
      </c>
      <c r="AH2339" s="10" t="str">
        <f ca="1">IF(MATCH(D2339,D$1:D2339,0)=ROW(D2339),D2339&amp;";","")</f>
        <v/>
      </c>
      <c r="AI2339" s="10" t="e">
        <f ca="1">IF(MATCH(E2339,E$1:E2339,0)=ROW(E2339),E2339&amp;";","")</f>
        <v>#VALUE!</v>
      </c>
    </row>
    <row r="2340" spans="1:35">
      <c r="A2340" s="10">
        <v>2319</v>
      </c>
      <c r="B2340" s="10" t="str">
        <f ca="1">'Application For TE&amp;GOTS'!X2381</f>
        <v/>
      </c>
      <c r="C2340" s="10">
        <f>'Application For TE&amp;GOTS'!$D2381</f>
        <v>0</v>
      </c>
      <c r="D2340" s="10" t="str" cm="1">
        <f t="array" aca="1" ref="D2340" ca="1">IFERROR(INDIRECT("'Application For TE&amp;GOTS'!L"&amp;'Application For TE&amp;GOTS'!S2381),"")</f>
        <v/>
      </c>
      <c r="E2340" s="10" t="e">
        <f ca="1">'Application For TE&amp;GOTS'!AF2381</f>
        <v>#VALUE!</v>
      </c>
      <c r="F2340" s="10" t="str">
        <f ca="1">IFERROR(LEFT('Application For TE&amp;GOTS'!AH2381,LEN('Application For TE&amp;GOTS'!AH2381)-2),"")</f>
        <v/>
      </c>
      <c r="G2340" s="10" t="e">
        <f ca="1">'Application For TE&amp;GOTS'!AI2381</f>
        <v>#VALUE!</v>
      </c>
      <c r="AF2340" s="10" t="str">
        <f ca="1">IF(MATCH(B2340,B$1:B2340,0)=ROW(B2340),B2340&amp;";","")</f>
        <v/>
      </c>
      <c r="AG2340" s="10" t="str">
        <f>IF(MATCH(C2340,C$1:C2340,0)=ROW(C2340),C2340&amp;";","")</f>
        <v/>
      </c>
      <c r="AH2340" s="10" t="str">
        <f ca="1">IF(MATCH(D2340,D$1:D2340,0)=ROW(D2340),D2340&amp;";","")</f>
        <v/>
      </c>
      <c r="AI2340" s="10" t="e">
        <f ca="1">IF(MATCH(E2340,E$1:E2340,0)=ROW(E2340),E2340&amp;";","")</f>
        <v>#VALUE!</v>
      </c>
    </row>
    <row r="2341" spans="1:35">
      <c r="A2341" s="10">
        <v>2320</v>
      </c>
      <c r="B2341" s="10" t="str">
        <f ca="1">'Application For TE&amp;GOTS'!X2382</f>
        <v/>
      </c>
      <c r="C2341" s="10">
        <f>'Application For TE&amp;GOTS'!$D2382</f>
        <v>0</v>
      </c>
      <c r="D2341" s="10" t="str" cm="1">
        <f t="array" aca="1" ref="D2341" ca="1">IFERROR(INDIRECT("'Application For TE&amp;GOTS'!L"&amp;'Application For TE&amp;GOTS'!S2382),"")</f>
        <v/>
      </c>
      <c r="E2341" s="10" t="e">
        <f ca="1">'Application For TE&amp;GOTS'!AF2382</f>
        <v>#VALUE!</v>
      </c>
      <c r="F2341" s="10" t="str">
        <f ca="1">IFERROR(LEFT('Application For TE&amp;GOTS'!AH2382,LEN('Application For TE&amp;GOTS'!AH2382)-2),"")</f>
        <v/>
      </c>
      <c r="G2341" s="10" t="e">
        <f ca="1">'Application For TE&amp;GOTS'!AI2382</f>
        <v>#VALUE!</v>
      </c>
      <c r="AF2341" s="10" t="str">
        <f ca="1">IF(MATCH(B2341,B$1:B2341,0)=ROW(B2341),B2341&amp;";","")</f>
        <v/>
      </c>
      <c r="AG2341" s="10" t="str">
        <f>IF(MATCH(C2341,C$1:C2341,0)=ROW(C2341),C2341&amp;";","")</f>
        <v/>
      </c>
      <c r="AH2341" s="10" t="str">
        <f ca="1">IF(MATCH(D2341,D$1:D2341,0)=ROW(D2341),D2341&amp;";","")</f>
        <v/>
      </c>
      <c r="AI2341" s="10" t="e">
        <f ca="1">IF(MATCH(E2341,E$1:E2341,0)=ROW(E2341),E2341&amp;";","")</f>
        <v>#VALUE!</v>
      </c>
    </row>
    <row r="2342" spans="1:35">
      <c r="A2342" s="10">
        <v>2321</v>
      </c>
      <c r="B2342" s="10" t="str">
        <f ca="1">'Application For TE&amp;GOTS'!X2383</f>
        <v/>
      </c>
      <c r="C2342" s="10">
        <f>'Application For TE&amp;GOTS'!$D2383</f>
        <v>0</v>
      </c>
      <c r="D2342" s="10" t="str" cm="1">
        <f t="array" aca="1" ref="D2342" ca="1">IFERROR(INDIRECT("'Application For TE&amp;GOTS'!L"&amp;'Application For TE&amp;GOTS'!S2383),"")</f>
        <v/>
      </c>
      <c r="E2342" s="10" t="e">
        <f ca="1">'Application For TE&amp;GOTS'!AF2383</f>
        <v>#VALUE!</v>
      </c>
      <c r="F2342" s="10" t="str">
        <f ca="1">IFERROR(LEFT('Application For TE&amp;GOTS'!AH2383,LEN('Application For TE&amp;GOTS'!AH2383)-2),"")</f>
        <v/>
      </c>
      <c r="G2342" s="10" t="e">
        <f ca="1">'Application For TE&amp;GOTS'!AI2383</f>
        <v>#VALUE!</v>
      </c>
      <c r="AF2342" s="10" t="str">
        <f ca="1">IF(MATCH(B2342,B$1:B2342,0)=ROW(B2342),B2342&amp;";","")</f>
        <v/>
      </c>
      <c r="AG2342" s="10" t="str">
        <f>IF(MATCH(C2342,C$1:C2342,0)=ROW(C2342),C2342&amp;";","")</f>
        <v/>
      </c>
      <c r="AH2342" s="10" t="str">
        <f ca="1">IF(MATCH(D2342,D$1:D2342,0)=ROW(D2342),D2342&amp;";","")</f>
        <v/>
      </c>
      <c r="AI2342" s="10" t="e">
        <f ca="1">IF(MATCH(E2342,E$1:E2342,0)=ROW(E2342),E2342&amp;";","")</f>
        <v>#VALUE!</v>
      </c>
    </row>
    <row r="2343" spans="1:35">
      <c r="A2343" s="10">
        <v>2322</v>
      </c>
      <c r="B2343" s="10" t="str">
        <f ca="1">'Application For TE&amp;GOTS'!X2384</f>
        <v/>
      </c>
      <c r="C2343" s="10">
        <f>'Application For TE&amp;GOTS'!$D2384</f>
        <v>0</v>
      </c>
      <c r="D2343" s="10" t="str" cm="1">
        <f t="array" aca="1" ref="D2343" ca="1">IFERROR(INDIRECT("'Application For TE&amp;GOTS'!L"&amp;'Application For TE&amp;GOTS'!S2384),"")</f>
        <v/>
      </c>
      <c r="E2343" s="10" t="e">
        <f ca="1">'Application For TE&amp;GOTS'!AF2384</f>
        <v>#VALUE!</v>
      </c>
      <c r="F2343" s="10" t="str">
        <f ca="1">IFERROR(LEFT('Application For TE&amp;GOTS'!AH2384,LEN('Application For TE&amp;GOTS'!AH2384)-2),"")</f>
        <v/>
      </c>
      <c r="G2343" s="10" t="e">
        <f ca="1">'Application For TE&amp;GOTS'!AI2384</f>
        <v>#VALUE!</v>
      </c>
      <c r="AF2343" s="10" t="str">
        <f ca="1">IF(MATCH(B2343,B$1:B2343,0)=ROW(B2343),B2343&amp;";","")</f>
        <v/>
      </c>
      <c r="AG2343" s="10" t="str">
        <f>IF(MATCH(C2343,C$1:C2343,0)=ROW(C2343),C2343&amp;";","")</f>
        <v/>
      </c>
      <c r="AH2343" s="10" t="str">
        <f ca="1">IF(MATCH(D2343,D$1:D2343,0)=ROW(D2343),D2343&amp;";","")</f>
        <v/>
      </c>
      <c r="AI2343" s="10" t="e">
        <f ca="1">IF(MATCH(E2343,E$1:E2343,0)=ROW(E2343),E2343&amp;";","")</f>
        <v>#VALUE!</v>
      </c>
    </row>
    <row r="2344" spans="1:35">
      <c r="A2344" s="10">
        <v>2323</v>
      </c>
      <c r="B2344" s="10" t="str">
        <f ca="1">'Application For TE&amp;GOTS'!X2385</f>
        <v/>
      </c>
      <c r="C2344" s="10">
        <f>'Application For TE&amp;GOTS'!$D2385</f>
        <v>0</v>
      </c>
      <c r="D2344" s="10" t="str" cm="1">
        <f t="array" aca="1" ref="D2344" ca="1">IFERROR(INDIRECT("'Application For TE&amp;GOTS'!L"&amp;'Application For TE&amp;GOTS'!S2385),"")</f>
        <v/>
      </c>
      <c r="E2344" s="10" t="e">
        <f ca="1">'Application For TE&amp;GOTS'!AF2385</f>
        <v>#VALUE!</v>
      </c>
      <c r="F2344" s="10" t="str">
        <f ca="1">IFERROR(LEFT('Application For TE&amp;GOTS'!AH2385,LEN('Application For TE&amp;GOTS'!AH2385)-2),"")</f>
        <v/>
      </c>
      <c r="G2344" s="10" t="e">
        <f ca="1">'Application For TE&amp;GOTS'!AI2385</f>
        <v>#VALUE!</v>
      </c>
      <c r="AF2344" s="10" t="str">
        <f ca="1">IF(MATCH(B2344,B$1:B2344,0)=ROW(B2344),B2344&amp;";","")</f>
        <v/>
      </c>
      <c r="AG2344" s="10" t="str">
        <f>IF(MATCH(C2344,C$1:C2344,0)=ROW(C2344),C2344&amp;";","")</f>
        <v/>
      </c>
      <c r="AH2344" s="10" t="str">
        <f ca="1">IF(MATCH(D2344,D$1:D2344,0)=ROW(D2344),D2344&amp;";","")</f>
        <v/>
      </c>
      <c r="AI2344" s="10" t="e">
        <f ca="1">IF(MATCH(E2344,E$1:E2344,0)=ROW(E2344),E2344&amp;";","")</f>
        <v>#VALUE!</v>
      </c>
    </row>
    <row r="2345" spans="1:35">
      <c r="A2345" s="10">
        <v>2324</v>
      </c>
      <c r="B2345" s="10" t="str">
        <f ca="1">'Application For TE&amp;GOTS'!X2386</f>
        <v/>
      </c>
      <c r="C2345" s="10">
        <f>'Application For TE&amp;GOTS'!$D2386</f>
        <v>0</v>
      </c>
      <c r="D2345" s="10" t="str" cm="1">
        <f t="array" aca="1" ref="D2345" ca="1">IFERROR(INDIRECT("'Application For TE&amp;GOTS'!L"&amp;'Application For TE&amp;GOTS'!S2386),"")</f>
        <v/>
      </c>
      <c r="E2345" s="10" t="e">
        <f ca="1">'Application For TE&amp;GOTS'!AF2386</f>
        <v>#VALUE!</v>
      </c>
      <c r="F2345" s="10" t="str">
        <f ca="1">IFERROR(LEFT('Application For TE&amp;GOTS'!AH2386,LEN('Application For TE&amp;GOTS'!AH2386)-2),"")</f>
        <v/>
      </c>
      <c r="G2345" s="10" t="e">
        <f ca="1">'Application For TE&amp;GOTS'!AI2386</f>
        <v>#VALUE!</v>
      </c>
      <c r="AF2345" s="10" t="str">
        <f ca="1">IF(MATCH(B2345,B$1:B2345,0)=ROW(B2345),B2345&amp;";","")</f>
        <v/>
      </c>
      <c r="AG2345" s="10" t="str">
        <f>IF(MATCH(C2345,C$1:C2345,0)=ROW(C2345),C2345&amp;";","")</f>
        <v/>
      </c>
      <c r="AH2345" s="10" t="str">
        <f ca="1">IF(MATCH(D2345,D$1:D2345,0)=ROW(D2345),D2345&amp;";","")</f>
        <v/>
      </c>
      <c r="AI2345" s="10" t="e">
        <f ca="1">IF(MATCH(E2345,E$1:E2345,0)=ROW(E2345),E2345&amp;";","")</f>
        <v>#VALUE!</v>
      </c>
    </row>
    <row r="2346" spans="1:35">
      <c r="A2346" s="10">
        <v>2325</v>
      </c>
      <c r="B2346" s="10" t="str">
        <f ca="1">'Application For TE&amp;GOTS'!X2387</f>
        <v/>
      </c>
      <c r="C2346" s="10">
        <f>'Application For TE&amp;GOTS'!$D2387</f>
        <v>0</v>
      </c>
      <c r="D2346" s="10" t="str" cm="1">
        <f t="array" aca="1" ref="D2346" ca="1">IFERROR(INDIRECT("'Application For TE&amp;GOTS'!L"&amp;'Application For TE&amp;GOTS'!S2387),"")</f>
        <v/>
      </c>
      <c r="E2346" s="10" t="e">
        <f ca="1">'Application For TE&amp;GOTS'!AF2387</f>
        <v>#VALUE!</v>
      </c>
      <c r="F2346" s="10" t="str">
        <f ca="1">IFERROR(LEFT('Application For TE&amp;GOTS'!AH2387,LEN('Application For TE&amp;GOTS'!AH2387)-2),"")</f>
        <v/>
      </c>
      <c r="G2346" s="10" t="e">
        <f ca="1">'Application For TE&amp;GOTS'!AI2387</f>
        <v>#VALUE!</v>
      </c>
      <c r="AF2346" s="10" t="str">
        <f ca="1">IF(MATCH(B2346,B$1:B2346,0)=ROW(B2346),B2346&amp;";","")</f>
        <v/>
      </c>
      <c r="AG2346" s="10" t="str">
        <f>IF(MATCH(C2346,C$1:C2346,0)=ROW(C2346),C2346&amp;";","")</f>
        <v/>
      </c>
      <c r="AH2346" s="10" t="str">
        <f ca="1">IF(MATCH(D2346,D$1:D2346,0)=ROW(D2346),D2346&amp;";","")</f>
        <v/>
      </c>
      <c r="AI2346" s="10" t="e">
        <f ca="1">IF(MATCH(E2346,E$1:E2346,0)=ROW(E2346),E2346&amp;";","")</f>
        <v>#VALUE!</v>
      </c>
    </row>
    <row r="2347" spans="1:35">
      <c r="A2347" s="10">
        <v>2326</v>
      </c>
      <c r="B2347" s="10" t="str">
        <f ca="1">'Application For TE&amp;GOTS'!X2388</f>
        <v/>
      </c>
      <c r="C2347" s="10">
        <f>'Application For TE&amp;GOTS'!$D2388</f>
        <v>0</v>
      </c>
      <c r="D2347" s="10" t="str" cm="1">
        <f t="array" aca="1" ref="D2347" ca="1">IFERROR(INDIRECT("'Application For TE&amp;GOTS'!L"&amp;'Application For TE&amp;GOTS'!S2388),"")</f>
        <v/>
      </c>
      <c r="E2347" s="10" t="e">
        <f ca="1">'Application For TE&amp;GOTS'!AF2388</f>
        <v>#VALUE!</v>
      </c>
      <c r="F2347" s="10" t="str">
        <f ca="1">IFERROR(LEFT('Application For TE&amp;GOTS'!AH2388,LEN('Application For TE&amp;GOTS'!AH2388)-2),"")</f>
        <v/>
      </c>
      <c r="G2347" s="10" t="e">
        <f ca="1">'Application For TE&amp;GOTS'!AI2388</f>
        <v>#VALUE!</v>
      </c>
      <c r="AF2347" s="10" t="str">
        <f ca="1">IF(MATCH(B2347,B$1:B2347,0)=ROW(B2347),B2347&amp;";","")</f>
        <v/>
      </c>
      <c r="AG2347" s="10" t="str">
        <f>IF(MATCH(C2347,C$1:C2347,0)=ROW(C2347),C2347&amp;";","")</f>
        <v/>
      </c>
      <c r="AH2347" s="10" t="str">
        <f ca="1">IF(MATCH(D2347,D$1:D2347,0)=ROW(D2347),D2347&amp;";","")</f>
        <v/>
      </c>
      <c r="AI2347" s="10" t="e">
        <f ca="1">IF(MATCH(E2347,E$1:E2347,0)=ROW(E2347),E2347&amp;";","")</f>
        <v>#VALUE!</v>
      </c>
    </row>
    <row r="2348" spans="1:35">
      <c r="A2348" s="10">
        <v>2327</v>
      </c>
      <c r="B2348" s="10" t="str">
        <f ca="1">'Application For TE&amp;GOTS'!X2389</f>
        <v/>
      </c>
      <c r="C2348" s="10">
        <f>'Application For TE&amp;GOTS'!$D2389</f>
        <v>0</v>
      </c>
      <c r="D2348" s="10" t="str" cm="1">
        <f t="array" aca="1" ref="D2348" ca="1">IFERROR(INDIRECT("'Application For TE&amp;GOTS'!L"&amp;'Application For TE&amp;GOTS'!S2389),"")</f>
        <v/>
      </c>
      <c r="E2348" s="10" t="e">
        <f ca="1">'Application For TE&amp;GOTS'!AF2389</f>
        <v>#VALUE!</v>
      </c>
      <c r="F2348" s="10" t="str">
        <f ca="1">IFERROR(LEFT('Application For TE&amp;GOTS'!AH2389,LEN('Application For TE&amp;GOTS'!AH2389)-2),"")</f>
        <v/>
      </c>
      <c r="G2348" s="10" t="e">
        <f ca="1">'Application For TE&amp;GOTS'!AI2389</f>
        <v>#VALUE!</v>
      </c>
      <c r="AF2348" s="10" t="str">
        <f ca="1">IF(MATCH(B2348,B$1:B2348,0)=ROW(B2348),B2348&amp;";","")</f>
        <v/>
      </c>
      <c r="AG2348" s="10" t="str">
        <f>IF(MATCH(C2348,C$1:C2348,0)=ROW(C2348),C2348&amp;";","")</f>
        <v/>
      </c>
      <c r="AH2348" s="10" t="str">
        <f ca="1">IF(MATCH(D2348,D$1:D2348,0)=ROW(D2348),D2348&amp;";","")</f>
        <v/>
      </c>
      <c r="AI2348" s="10" t="e">
        <f ca="1">IF(MATCH(E2348,E$1:E2348,0)=ROW(E2348),E2348&amp;";","")</f>
        <v>#VALUE!</v>
      </c>
    </row>
    <row r="2349" spans="1:35">
      <c r="A2349" s="10">
        <v>2328</v>
      </c>
      <c r="B2349" s="10" t="str">
        <f ca="1">'Application For TE&amp;GOTS'!X2390</f>
        <v/>
      </c>
      <c r="C2349" s="10">
        <f>'Application For TE&amp;GOTS'!$D2390</f>
        <v>0</v>
      </c>
      <c r="D2349" s="10" t="str" cm="1">
        <f t="array" aca="1" ref="D2349" ca="1">IFERROR(INDIRECT("'Application For TE&amp;GOTS'!L"&amp;'Application For TE&amp;GOTS'!S2390),"")</f>
        <v/>
      </c>
      <c r="E2349" s="10" t="e">
        <f ca="1">'Application For TE&amp;GOTS'!AF2390</f>
        <v>#VALUE!</v>
      </c>
      <c r="F2349" s="10" t="str">
        <f ca="1">IFERROR(LEFT('Application For TE&amp;GOTS'!AH2390,LEN('Application For TE&amp;GOTS'!AH2390)-2),"")</f>
        <v/>
      </c>
      <c r="G2349" s="10" t="e">
        <f ca="1">'Application For TE&amp;GOTS'!AI2390</f>
        <v>#VALUE!</v>
      </c>
      <c r="AF2349" s="10" t="str">
        <f ca="1">IF(MATCH(B2349,B$1:B2349,0)=ROW(B2349),B2349&amp;";","")</f>
        <v/>
      </c>
      <c r="AG2349" s="10" t="str">
        <f>IF(MATCH(C2349,C$1:C2349,0)=ROW(C2349),C2349&amp;";","")</f>
        <v/>
      </c>
      <c r="AH2349" s="10" t="str">
        <f ca="1">IF(MATCH(D2349,D$1:D2349,0)=ROW(D2349),D2349&amp;";","")</f>
        <v/>
      </c>
      <c r="AI2349" s="10" t="e">
        <f ca="1">IF(MATCH(E2349,E$1:E2349,0)=ROW(E2349),E2349&amp;";","")</f>
        <v>#VALUE!</v>
      </c>
    </row>
    <row r="2350" spans="1:35">
      <c r="A2350" s="10">
        <v>2329</v>
      </c>
      <c r="B2350" s="10" t="str">
        <f ca="1">'Application For TE&amp;GOTS'!X2391</f>
        <v/>
      </c>
      <c r="C2350" s="10">
        <f>'Application For TE&amp;GOTS'!$D2391</f>
        <v>0</v>
      </c>
      <c r="D2350" s="10" t="str" cm="1">
        <f t="array" aca="1" ref="D2350" ca="1">IFERROR(INDIRECT("'Application For TE&amp;GOTS'!L"&amp;'Application For TE&amp;GOTS'!S2391),"")</f>
        <v/>
      </c>
      <c r="E2350" s="10" t="e">
        <f ca="1">'Application For TE&amp;GOTS'!AF2391</f>
        <v>#VALUE!</v>
      </c>
      <c r="F2350" s="10" t="str">
        <f ca="1">IFERROR(LEFT('Application For TE&amp;GOTS'!AH2391,LEN('Application For TE&amp;GOTS'!AH2391)-2),"")</f>
        <v/>
      </c>
      <c r="G2350" s="10" t="e">
        <f ca="1">'Application For TE&amp;GOTS'!AI2391</f>
        <v>#VALUE!</v>
      </c>
      <c r="AF2350" s="10" t="str">
        <f ca="1">IF(MATCH(B2350,B$1:B2350,0)=ROW(B2350),B2350&amp;";","")</f>
        <v/>
      </c>
      <c r="AG2350" s="10" t="str">
        <f>IF(MATCH(C2350,C$1:C2350,0)=ROW(C2350),C2350&amp;";","")</f>
        <v/>
      </c>
      <c r="AH2350" s="10" t="str">
        <f ca="1">IF(MATCH(D2350,D$1:D2350,0)=ROW(D2350),D2350&amp;";","")</f>
        <v/>
      </c>
      <c r="AI2350" s="10" t="e">
        <f ca="1">IF(MATCH(E2350,E$1:E2350,0)=ROW(E2350),E2350&amp;";","")</f>
        <v>#VALUE!</v>
      </c>
    </row>
    <row r="2351" spans="1:35">
      <c r="A2351" s="10">
        <v>2330</v>
      </c>
      <c r="B2351" s="10" t="str">
        <f ca="1">'Application For TE&amp;GOTS'!X2392</f>
        <v/>
      </c>
      <c r="C2351" s="10">
        <f>'Application For TE&amp;GOTS'!$D2392</f>
        <v>0</v>
      </c>
      <c r="D2351" s="10" t="str" cm="1">
        <f t="array" aca="1" ref="D2351" ca="1">IFERROR(INDIRECT("'Application For TE&amp;GOTS'!L"&amp;'Application For TE&amp;GOTS'!S2392),"")</f>
        <v/>
      </c>
      <c r="E2351" s="10" t="e">
        <f ca="1">'Application For TE&amp;GOTS'!AF2392</f>
        <v>#VALUE!</v>
      </c>
      <c r="F2351" s="10" t="str">
        <f ca="1">IFERROR(LEFT('Application For TE&amp;GOTS'!AH2392,LEN('Application For TE&amp;GOTS'!AH2392)-2),"")</f>
        <v/>
      </c>
      <c r="G2351" s="10" t="e">
        <f ca="1">'Application For TE&amp;GOTS'!AI2392</f>
        <v>#VALUE!</v>
      </c>
      <c r="AF2351" s="10" t="str">
        <f ca="1">IF(MATCH(B2351,B$1:B2351,0)=ROW(B2351),B2351&amp;";","")</f>
        <v/>
      </c>
      <c r="AG2351" s="10" t="str">
        <f>IF(MATCH(C2351,C$1:C2351,0)=ROW(C2351),C2351&amp;";","")</f>
        <v/>
      </c>
      <c r="AH2351" s="10" t="str">
        <f ca="1">IF(MATCH(D2351,D$1:D2351,0)=ROW(D2351),D2351&amp;";","")</f>
        <v/>
      </c>
      <c r="AI2351" s="10" t="e">
        <f ca="1">IF(MATCH(E2351,E$1:E2351,0)=ROW(E2351),E2351&amp;";","")</f>
        <v>#VALUE!</v>
      </c>
    </row>
    <row r="2352" spans="1:35">
      <c r="A2352" s="10">
        <v>2331</v>
      </c>
      <c r="B2352" s="10" t="str">
        <f ca="1">'Application For TE&amp;GOTS'!X2393</f>
        <v/>
      </c>
      <c r="C2352" s="10">
        <f>'Application For TE&amp;GOTS'!$D2393</f>
        <v>0</v>
      </c>
      <c r="D2352" s="10" t="str" cm="1">
        <f t="array" aca="1" ref="D2352" ca="1">IFERROR(INDIRECT("'Application For TE&amp;GOTS'!L"&amp;'Application For TE&amp;GOTS'!S2393),"")</f>
        <v/>
      </c>
      <c r="E2352" s="10" t="e">
        <f ca="1">'Application For TE&amp;GOTS'!AF2393</f>
        <v>#VALUE!</v>
      </c>
      <c r="F2352" s="10" t="str">
        <f ca="1">IFERROR(LEFT('Application For TE&amp;GOTS'!AH2393,LEN('Application For TE&amp;GOTS'!AH2393)-2),"")</f>
        <v/>
      </c>
      <c r="G2352" s="10" t="e">
        <f ca="1">'Application For TE&amp;GOTS'!AI2393</f>
        <v>#VALUE!</v>
      </c>
      <c r="AF2352" s="10" t="str">
        <f ca="1">IF(MATCH(B2352,B$1:B2352,0)=ROW(B2352),B2352&amp;";","")</f>
        <v/>
      </c>
      <c r="AG2352" s="10" t="str">
        <f>IF(MATCH(C2352,C$1:C2352,0)=ROW(C2352),C2352&amp;";","")</f>
        <v/>
      </c>
      <c r="AH2352" s="10" t="str">
        <f ca="1">IF(MATCH(D2352,D$1:D2352,0)=ROW(D2352),D2352&amp;";","")</f>
        <v/>
      </c>
      <c r="AI2352" s="10" t="e">
        <f ca="1">IF(MATCH(E2352,E$1:E2352,0)=ROW(E2352),E2352&amp;";","")</f>
        <v>#VALUE!</v>
      </c>
    </row>
    <row r="2353" spans="1:35">
      <c r="A2353" s="10">
        <v>2332</v>
      </c>
      <c r="B2353" s="10" t="str">
        <f ca="1">'Application For TE&amp;GOTS'!X2394</f>
        <v/>
      </c>
      <c r="C2353" s="10">
        <f>'Application For TE&amp;GOTS'!$D2394</f>
        <v>0</v>
      </c>
      <c r="D2353" s="10" t="str" cm="1">
        <f t="array" aca="1" ref="D2353" ca="1">IFERROR(INDIRECT("'Application For TE&amp;GOTS'!L"&amp;'Application For TE&amp;GOTS'!S2394),"")</f>
        <v/>
      </c>
      <c r="E2353" s="10" t="e">
        <f ca="1">'Application For TE&amp;GOTS'!AF2394</f>
        <v>#VALUE!</v>
      </c>
      <c r="F2353" s="10" t="str">
        <f ca="1">IFERROR(LEFT('Application For TE&amp;GOTS'!AH2394,LEN('Application For TE&amp;GOTS'!AH2394)-2),"")</f>
        <v/>
      </c>
      <c r="G2353" s="10" t="e">
        <f ca="1">'Application For TE&amp;GOTS'!AI2394</f>
        <v>#VALUE!</v>
      </c>
      <c r="AF2353" s="10" t="str">
        <f ca="1">IF(MATCH(B2353,B$1:B2353,0)=ROW(B2353),B2353&amp;";","")</f>
        <v/>
      </c>
      <c r="AG2353" s="10" t="str">
        <f>IF(MATCH(C2353,C$1:C2353,0)=ROW(C2353),C2353&amp;";","")</f>
        <v/>
      </c>
      <c r="AH2353" s="10" t="str">
        <f ca="1">IF(MATCH(D2353,D$1:D2353,0)=ROW(D2353),D2353&amp;";","")</f>
        <v/>
      </c>
      <c r="AI2353" s="10" t="e">
        <f ca="1">IF(MATCH(E2353,E$1:E2353,0)=ROW(E2353),E2353&amp;";","")</f>
        <v>#VALUE!</v>
      </c>
    </row>
    <row r="2354" spans="1:35">
      <c r="A2354" s="10">
        <v>2333</v>
      </c>
      <c r="B2354" s="10" t="str">
        <f ca="1">'Application For TE&amp;GOTS'!X2395</f>
        <v/>
      </c>
      <c r="C2354" s="10">
        <f>'Application For TE&amp;GOTS'!$D2395</f>
        <v>0</v>
      </c>
      <c r="D2354" s="10" t="str" cm="1">
        <f t="array" aca="1" ref="D2354" ca="1">IFERROR(INDIRECT("'Application For TE&amp;GOTS'!L"&amp;'Application For TE&amp;GOTS'!S2395),"")</f>
        <v/>
      </c>
      <c r="E2354" s="10" t="e">
        <f ca="1">'Application For TE&amp;GOTS'!AF2395</f>
        <v>#VALUE!</v>
      </c>
      <c r="F2354" s="10" t="str">
        <f ca="1">IFERROR(LEFT('Application For TE&amp;GOTS'!AH2395,LEN('Application For TE&amp;GOTS'!AH2395)-2),"")</f>
        <v/>
      </c>
      <c r="G2354" s="10" t="e">
        <f ca="1">'Application For TE&amp;GOTS'!AI2395</f>
        <v>#VALUE!</v>
      </c>
      <c r="AF2354" s="10" t="str">
        <f ca="1">IF(MATCH(B2354,B$1:B2354,0)=ROW(B2354),B2354&amp;";","")</f>
        <v/>
      </c>
      <c r="AG2354" s="10" t="str">
        <f>IF(MATCH(C2354,C$1:C2354,0)=ROW(C2354),C2354&amp;";","")</f>
        <v/>
      </c>
      <c r="AH2354" s="10" t="str">
        <f ca="1">IF(MATCH(D2354,D$1:D2354,0)=ROW(D2354),D2354&amp;";","")</f>
        <v/>
      </c>
      <c r="AI2354" s="10" t="e">
        <f ca="1">IF(MATCH(E2354,E$1:E2354,0)=ROW(E2354),E2354&amp;";","")</f>
        <v>#VALUE!</v>
      </c>
    </row>
    <row r="2355" spans="1:35">
      <c r="A2355" s="10">
        <v>2334</v>
      </c>
      <c r="B2355" s="10" t="str">
        <f ca="1">'Application For TE&amp;GOTS'!X2396</f>
        <v/>
      </c>
      <c r="C2355" s="10">
        <f>'Application For TE&amp;GOTS'!$D2396</f>
        <v>0</v>
      </c>
      <c r="D2355" s="10" t="str" cm="1">
        <f t="array" aca="1" ref="D2355" ca="1">IFERROR(INDIRECT("'Application For TE&amp;GOTS'!L"&amp;'Application For TE&amp;GOTS'!S2396),"")</f>
        <v/>
      </c>
      <c r="E2355" s="10" t="e">
        <f ca="1">'Application For TE&amp;GOTS'!AF2396</f>
        <v>#VALUE!</v>
      </c>
      <c r="F2355" s="10" t="str">
        <f ca="1">IFERROR(LEFT('Application For TE&amp;GOTS'!AH2396,LEN('Application For TE&amp;GOTS'!AH2396)-2),"")</f>
        <v/>
      </c>
      <c r="G2355" s="10" t="e">
        <f ca="1">'Application For TE&amp;GOTS'!AI2396</f>
        <v>#VALUE!</v>
      </c>
      <c r="AF2355" s="10" t="str">
        <f ca="1">IF(MATCH(B2355,B$1:B2355,0)=ROW(B2355),B2355&amp;";","")</f>
        <v/>
      </c>
      <c r="AG2355" s="10" t="str">
        <f>IF(MATCH(C2355,C$1:C2355,0)=ROW(C2355),C2355&amp;";","")</f>
        <v/>
      </c>
      <c r="AH2355" s="10" t="str">
        <f ca="1">IF(MATCH(D2355,D$1:D2355,0)=ROW(D2355),D2355&amp;";","")</f>
        <v/>
      </c>
      <c r="AI2355" s="10" t="e">
        <f ca="1">IF(MATCH(E2355,E$1:E2355,0)=ROW(E2355),E2355&amp;";","")</f>
        <v>#VALUE!</v>
      </c>
    </row>
    <row r="2356" spans="1:35">
      <c r="A2356" s="10">
        <v>2335</v>
      </c>
      <c r="B2356" s="10" t="str">
        <f ca="1">'Application For TE&amp;GOTS'!X2397</f>
        <v/>
      </c>
      <c r="C2356" s="10">
        <f>'Application For TE&amp;GOTS'!$D2397</f>
        <v>0</v>
      </c>
      <c r="D2356" s="10" t="str" cm="1">
        <f t="array" aca="1" ref="D2356" ca="1">IFERROR(INDIRECT("'Application For TE&amp;GOTS'!L"&amp;'Application For TE&amp;GOTS'!S2397),"")</f>
        <v/>
      </c>
      <c r="E2356" s="10" t="e">
        <f ca="1">'Application For TE&amp;GOTS'!AF2397</f>
        <v>#VALUE!</v>
      </c>
      <c r="F2356" s="10" t="str">
        <f ca="1">IFERROR(LEFT('Application For TE&amp;GOTS'!AH2397,LEN('Application For TE&amp;GOTS'!AH2397)-2),"")</f>
        <v/>
      </c>
      <c r="G2356" s="10" t="e">
        <f ca="1">'Application For TE&amp;GOTS'!AI2397</f>
        <v>#VALUE!</v>
      </c>
      <c r="AF2356" s="10" t="str">
        <f ca="1">IF(MATCH(B2356,B$1:B2356,0)=ROW(B2356),B2356&amp;";","")</f>
        <v/>
      </c>
      <c r="AG2356" s="10" t="str">
        <f>IF(MATCH(C2356,C$1:C2356,0)=ROW(C2356),C2356&amp;";","")</f>
        <v/>
      </c>
      <c r="AH2356" s="10" t="str">
        <f ca="1">IF(MATCH(D2356,D$1:D2356,0)=ROW(D2356),D2356&amp;";","")</f>
        <v/>
      </c>
      <c r="AI2356" s="10" t="e">
        <f ca="1">IF(MATCH(E2356,E$1:E2356,0)=ROW(E2356),E2356&amp;";","")</f>
        <v>#VALUE!</v>
      </c>
    </row>
    <row r="2357" spans="1:35">
      <c r="A2357" s="10">
        <v>2336</v>
      </c>
      <c r="B2357" s="10" t="str">
        <f ca="1">'Application For TE&amp;GOTS'!X2398</f>
        <v/>
      </c>
      <c r="C2357" s="10">
        <f>'Application For TE&amp;GOTS'!$D2398</f>
        <v>0</v>
      </c>
      <c r="D2357" s="10" t="str" cm="1">
        <f t="array" aca="1" ref="D2357" ca="1">IFERROR(INDIRECT("'Application For TE&amp;GOTS'!L"&amp;'Application For TE&amp;GOTS'!S2398),"")</f>
        <v/>
      </c>
      <c r="E2357" s="10" t="e">
        <f ca="1">'Application For TE&amp;GOTS'!AF2398</f>
        <v>#VALUE!</v>
      </c>
      <c r="F2357" s="10" t="str">
        <f ca="1">IFERROR(LEFT('Application For TE&amp;GOTS'!AH2398,LEN('Application For TE&amp;GOTS'!AH2398)-2),"")</f>
        <v/>
      </c>
      <c r="G2357" s="10" t="e">
        <f ca="1">'Application For TE&amp;GOTS'!AI2398</f>
        <v>#VALUE!</v>
      </c>
      <c r="AF2357" s="10" t="str">
        <f ca="1">IF(MATCH(B2357,B$1:B2357,0)=ROW(B2357),B2357&amp;";","")</f>
        <v/>
      </c>
      <c r="AG2357" s="10" t="str">
        <f>IF(MATCH(C2357,C$1:C2357,0)=ROW(C2357),C2357&amp;";","")</f>
        <v/>
      </c>
      <c r="AH2357" s="10" t="str">
        <f ca="1">IF(MATCH(D2357,D$1:D2357,0)=ROW(D2357),D2357&amp;";","")</f>
        <v/>
      </c>
      <c r="AI2357" s="10" t="e">
        <f ca="1">IF(MATCH(E2357,E$1:E2357,0)=ROW(E2357),E2357&amp;";","")</f>
        <v>#VALUE!</v>
      </c>
    </row>
    <row r="2358" spans="1:35">
      <c r="A2358" s="10">
        <v>2337</v>
      </c>
      <c r="B2358" s="10" t="str">
        <f ca="1">'Application For TE&amp;GOTS'!X2399</f>
        <v/>
      </c>
      <c r="C2358" s="10">
        <f>'Application For TE&amp;GOTS'!$D2399</f>
        <v>0</v>
      </c>
      <c r="D2358" s="10" t="str" cm="1">
        <f t="array" aca="1" ref="D2358" ca="1">IFERROR(INDIRECT("'Application For TE&amp;GOTS'!L"&amp;'Application For TE&amp;GOTS'!S2399),"")</f>
        <v/>
      </c>
      <c r="E2358" s="10" t="e">
        <f ca="1">'Application For TE&amp;GOTS'!AF2399</f>
        <v>#VALUE!</v>
      </c>
      <c r="F2358" s="10" t="str">
        <f ca="1">IFERROR(LEFT('Application For TE&amp;GOTS'!AH2399,LEN('Application For TE&amp;GOTS'!AH2399)-2),"")</f>
        <v/>
      </c>
      <c r="G2358" s="10" t="e">
        <f ca="1">'Application For TE&amp;GOTS'!AI2399</f>
        <v>#VALUE!</v>
      </c>
      <c r="AF2358" s="10" t="str">
        <f ca="1">IF(MATCH(B2358,B$1:B2358,0)=ROW(B2358),B2358&amp;";","")</f>
        <v/>
      </c>
      <c r="AG2358" s="10" t="str">
        <f>IF(MATCH(C2358,C$1:C2358,0)=ROW(C2358),C2358&amp;";","")</f>
        <v/>
      </c>
      <c r="AH2358" s="10" t="str">
        <f ca="1">IF(MATCH(D2358,D$1:D2358,0)=ROW(D2358),D2358&amp;";","")</f>
        <v/>
      </c>
      <c r="AI2358" s="10" t="e">
        <f ca="1">IF(MATCH(E2358,E$1:E2358,0)=ROW(E2358),E2358&amp;";","")</f>
        <v>#VALUE!</v>
      </c>
    </row>
    <row r="2359" spans="1:35">
      <c r="A2359" s="10">
        <v>2338</v>
      </c>
      <c r="B2359" s="10" t="str">
        <f ca="1">'Application For TE&amp;GOTS'!X2400</f>
        <v/>
      </c>
      <c r="C2359" s="10">
        <f>'Application For TE&amp;GOTS'!$D2400</f>
        <v>0</v>
      </c>
      <c r="D2359" s="10" t="str" cm="1">
        <f t="array" aca="1" ref="D2359" ca="1">IFERROR(INDIRECT("'Application For TE&amp;GOTS'!L"&amp;'Application For TE&amp;GOTS'!S2400),"")</f>
        <v/>
      </c>
      <c r="E2359" s="10" t="e">
        <f ca="1">'Application For TE&amp;GOTS'!AF2400</f>
        <v>#VALUE!</v>
      </c>
      <c r="F2359" s="10" t="str">
        <f ca="1">IFERROR(LEFT('Application For TE&amp;GOTS'!AH2400,LEN('Application For TE&amp;GOTS'!AH2400)-2),"")</f>
        <v/>
      </c>
      <c r="G2359" s="10" t="e">
        <f ca="1">'Application For TE&amp;GOTS'!AI2400</f>
        <v>#VALUE!</v>
      </c>
      <c r="AF2359" s="10" t="str">
        <f ca="1">IF(MATCH(B2359,B$1:B2359,0)=ROW(B2359),B2359&amp;";","")</f>
        <v/>
      </c>
      <c r="AG2359" s="10" t="str">
        <f>IF(MATCH(C2359,C$1:C2359,0)=ROW(C2359),C2359&amp;";","")</f>
        <v/>
      </c>
      <c r="AH2359" s="10" t="str">
        <f ca="1">IF(MATCH(D2359,D$1:D2359,0)=ROW(D2359),D2359&amp;";","")</f>
        <v/>
      </c>
      <c r="AI2359" s="10" t="e">
        <f ca="1">IF(MATCH(E2359,E$1:E2359,0)=ROW(E2359),E2359&amp;";","")</f>
        <v>#VALUE!</v>
      </c>
    </row>
    <row r="2360" spans="1:35">
      <c r="A2360" s="10">
        <v>2339</v>
      </c>
      <c r="B2360" s="10" t="str">
        <f ca="1">'Application For TE&amp;GOTS'!X2401</f>
        <v/>
      </c>
      <c r="C2360" s="10">
        <f>'Application For TE&amp;GOTS'!$D2401</f>
        <v>0</v>
      </c>
      <c r="D2360" s="10" t="str" cm="1">
        <f t="array" aca="1" ref="D2360" ca="1">IFERROR(INDIRECT("'Application For TE&amp;GOTS'!L"&amp;'Application For TE&amp;GOTS'!S2401),"")</f>
        <v/>
      </c>
      <c r="E2360" s="10" t="e">
        <f ca="1">'Application For TE&amp;GOTS'!AF2401</f>
        <v>#VALUE!</v>
      </c>
      <c r="F2360" s="10" t="str">
        <f ca="1">IFERROR(LEFT('Application For TE&amp;GOTS'!AH2401,LEN('Application For TE&amp;GOTS'!AH2401)-2),"")</f>
        <v/>
      </c>
      <c r="G2360" s="10" t="e">
        <f ca="1">'Application For TE&amp;GOTS'!AI2401</f>
        <v>#VALUE!</v>
      </c>
      <c r="AF2360" s="10" t="str">
        <f ca="1">IF(MATCH(B2360,B$1:B2360,0)=ROW(B2360),B2360&amp;";","")</f>
        <v/>
      </c>
      <c r="AG2360" s="10" t="str">
        <f>IF(MATCH(C2360,C$1:C2360,0)=ROW(C2360),C2360&amp;";","")</f>
        <v/>
      </c>
      <c r="AH2360" s="10" t="str">
        <f ca="1">IF(MATCH(D2360,D$1:D2360,0)=ROW(D2360),D2360&amp;";","")</f>
        <v/>
      </c>
      <c r="AI2360" s="10" t="e">
        <f ca="1">IF(MATCH(E2360,E$1:E2360,0)=ROW(E2360),E2360&amp;";","")</f>
        <v>#VALUE!</v>
      </c>
    </row>
    <row r="2361" spans="1:35">
      <c r="A2361" s="10">
        <v>2340</v>
      </c>
      <c r="B2361" s="10" t="str">
        <f ca="1">'Application For TE&amp;GOTS'!X2402</f>
        <v/>
      </c>
      <c r="C2361" s="10">
        <f>'Application For TE&amp;GOTS'!$D2402</f>
        <v>0</v>
      </c>
      <c r="D2361" s="10" t="str" cm="1">
        <f t="array" aca="1" ref="D2361" ca="1">IFERROR(INDIRECT("'Application For TE&amp;GOTS'!L"&amp;'Application For TE&amp;GOTS'!S2402),"")</f>
        <v/>
      </c>
      <c r="E2361" s="10" t="e">
        <f ca="1">'Application For TE&amp;GOTS'!AF2402</f>
        <v>#VALUE!</v>
      </c>
      <c r="F2361" s="10" t="str">
        <f ca="1">IFERROR(LEFT('Application For TE&amp;GOTS'!AH2402,LEN('Application For TE&amp;GOTS'!AH2402)-2),"")</f>
        <v/>
      </c>
      <c r="G2361" s="10" t="e">
        <f ca="1">'Application For TE&amp;GOTS'!AI2402</f>
        <v>#VALUE!</v>
      </c>
      <c r="AF2361" s="10" t="str">
        <f ca="1">IF(MATCH(B2361,B$1:B2361,0)=ROW(B2361),B2361&amp;";","")</f>
        <v/>
      </c>
      <c r="AG2361" s="10" t="str">
        <f>IF(MATCH(C2361,C$1:C2361,0)=ROW(C2361),C2361&amp;";","")</f>
        <v/>
      </c>
      <c r="AH2361" s="10" t="str">
        <f ca="1">IF(MATCH(D2361,D$1:D2361,0)=ROW(D2361),D2361&amp;";","")</f>
        <v/>
      </c>
      <c r="AI2361" s="10" t="e">
        <f ca="1">IF(MATCH(E2361,E$1:E2361,0)=ROW(E2361),E2361&amp;";","")</f>
        <v>#VALUE!</v>
      </c>
    </row>
    <row r="2362" spans="1:35">
      <c r="A2362" s="10">
        <v>2341</v>
      </c>
      <c r="B2362" s="10" t="str">
        <f ca="1">'Application For TE&amp;GOTS'!X2403</f>
        <v/>
      </c>
      <c r="C2362" s="10">
        <f>'Application For TE&amp;GOTS'!$D2403</f>
        <v>0</v>
      </c>
      <c r="D2362" s="10" t="str" cm="1">
        <f t="array" aca="1" ref="D2362" ca="1">IFERROR(INDIRECT("'Application For TE&amp;GOTS'!L"&amp;'Application For TE&amp;GOTS'!S2403),"")</f>
        <v/>
      </c>
      <c r="E2362" s="10" t="e">
        <f ca="1">'Application For TE&amp;GOTS'!AF2403</f>
        <v>#VALUE!</v>
      </c>
      <c r="F2362" s="10" t="str">
        <f ca="1">IFERROR(LEFT('Application For TE&amp;GOTS'!AH2403,LEN('Application For TE&amp;GOTS'!AH2403)-2),"")</f>
        <v/>
      </c>
      <c r="G2362" s="10" t="e">
        <f ca="1">'Application For TE&amp;GOTS'!AI2403</f>
        <v>#VALUE!</v>
      </c>
      <c r="AF2362" s="10" t="str">
        <f ca="1">IF(MATCH(B2362,B$1:B2362,0)=ROW(B2362),B2362&amp;";","")</f>
        <v/>
      </c>
      <c r="AG2362" s="10" t="str">
        <f>IF(MATCH(C2362,C$1:C2362,0)=ROW(C2362),C2362&amp;";","")</f>
        <v/>
      </c>
      <c r="AH2362" s="10" t="str">
        <f ca="1">IF(MATCH(D2362,D$1:D2362,0)=ROW(D2362),D2362&amp;";","")</f>
        <v/>
      </c>
      <c r="AI2362" s="10" t="e">
        <f ca="1">IF(MATCH(E2362,E$1:E2362,0)=ROW(E2362),E2362&amp;";","")</f>
        <v>#VALUE!</v>
      </c>
    </row>
    <row r="2363" spans="1:35">
      <c r="A2363" s="10">
        <v>2342</v>
      </c>
      <c r="B2363" s="10" t="str">
        <f ca="1">'Application For TE&amp;GOTS'!X2404</f>
        <v/>
      </c>
      <c r="C2363" s="10">
        <f>'Application For TE&amp;GOTS'!$D2404</f>
        <v>0</v>
      </c>
      <c r="D2363" s="10" t="str" cm="1">
        <f t="array" aca="1" ref="D2363" ca="1">IFERROR(INDIRECT("'Application For TE&amp;GOTS'!L"&amp;'Application For TE&amp;GOTS'!S2404),"")</f>
        <v/>
      </c>
      <c r="E2363" s="10" t="e">
        <f ca="1">'Application For TE&amp;GOTS'!AF2404</f>
        <v>#VALUE!</v>
      </c>
      <c r="F2363" s="10" t="str">
        <f ca="1">IFERROR(LEFT('Application For TE&amp;GOTS'!AH2404,LEN('Application For TE&amp;GOTS'!AH2404)-2),"")</f>
        <v/>
      </c>
      <c r="G2363" s="10" t="e">
        <f ca="1">'Application For TE&amp;GOTS'!AI2404</f>
        <v>#VALUE!</v>
      </c>
      <c r="AF2363" s="10" t="str">
        <f ca="1">IF(MATCH(B2363,B$1:B2363,0)=ROW(B2363),B2363&amp;";","")</f>
        <v/>
      </c>
      <c r="AG2363" s="10" t="str">
        <f>IF(MATCH(C2363,C$1:C2363,0)=ROW(C2363),C2363&amp;";","")</f>
        <v/>
      </c>
      <c r="AH2363" s="10" t="str">
        <f ca="1">IF(MATCH(D2363,D$1:D2363,0)=ROW(D2363),D2363&amp;";","")</f>
        <v/>
      </c>
      <c r="AI2363" s="10" t="e">
        <f ca="1">IF(MATCH(E2363,E$1:E2363,0)=ROW(E2363),E2363&amp;";","")</f>
        <v>#VALUE!</v>
      </c>
    </row>
    <row r="2364" spans="1:35">
      <c r="A2364" s="10">
        <v>2343</v>
      </c>
      <c r="B2364" s="10" t="str">
        <f ca="1">'Application For TE&amp;GOTS'!X2405</f>
        <v/>
      </c>
      <c r="C2364" s="10">
        <f>'Application For TE&amp;GOTS'!$D2405</f>
        <v>0</v>
      </c>
      <c r="D2364" s="10" t="str" cm="1">
        <f t="array" aca="1" ref="D2364" ca="1">IFERROR(INDIRECT("'Application For TE&amp;GOTS'!L"&amp;'Application For TE&amp;GOTS'!S2405),"")</f>
        <v/>
      </c>
      <c r="E2364" s="10" t="e">
        <f ca="1">'Application For TE&amp;GOTS'!AF2405</f>
        <v>#VALUE!</v>
      </c>
      <c r="F2364" s="10" t="str">
        <f ca="1">IFERROR(LEFT('Application For TE&amp;GOTS'!AH2405,LEN('Application For TE&amp;GOTS'!AH2405)-2),"")</f>
        <v/>
      </c>
      <c r="G2364" s="10" t="e">
        <f ca="1">'Application For TE&amp;GOTS'!AI2405</f>
        <v>#VALUE!</v>
      </c>
      <c r="AF2364" s="10" t="str">
        <f ca="1">IF(MATCH(B2364,B$1:B2364,0)=ROW(B2364),B2364&amp;";","")</f>
        <v/>
      </c>
      <c r="AG2364" s="10" t="str">
        <f>IF(MATCH(C2364,C$1:C2364,0)=ROW(C2364),C2364&amp;";","")</f>
        <v/>
      </c>
      <c r="AH2364" s="10" t="str">
        <f ca="1">IF(MATCH(D2364,D$1:D2364,0)=ROW(D2364),D2364&amp;";","")</f>
        <v/>
      </c>
      <c r="AI2364" s="10" t="e">
        <f ca="1">IF(MATCH(E2364,E$1:E2364,0)=ROW(E2364),E2364&amp;";","")</f>
        <v>#VALUE!</v>
      </c>
    </row>
    <row r="2365" spans="1:35">
      <c r="A2365" s="10">
        <v>2344</v>
      </c>
      <c r="B2365" s="10" t="str">
        <f ca="1">'Application For TE&amp;GOTS'!X2406</f>
        <v/>
      </c>
      <c r="C2365" s="10">
        <f>'Application For TE&amp;GOTS'!$D2406</f>
        <v>0</v>
      </c>
      <c r="D2365" s="10" t="str" cm="1">
        <f t="array" aca="1" ref="D2365" ca="1">IFERROR(INDIRECT("'Application For TE&amp;GOTS'!L"&amp;'Application For TE&amp;GOTS'!S2406),"")</f>
        <v/>
      </c>
      <c r="E2365" s="10" t="e">
        <f ca="1">'Application For TE&amp;GOTS'!AF2406</f>
        <v>#VALUE!</v>
      </c>
      <c r="F2365" s="10" t="str">
        <f ca="1">IFERROR(LEFT('Application For TE&amp;GOTS'!AH2406,LEN('Application For TE&amp;GOTS'!AH2406)-2),"")</f>
        <v/>
      </c>
      <c r="G2365" s="10" t="e">
        <f ca="1">'Application For TE&amp;GOTS'!AI2406</f>
        <v>#VALUE!</v>
      </c>
      <c r="AF2365" s="10" t="str">
        <f ca="1">IF(MATCH(B2365,B$1:B2365,0)=ROW(B2365),B2365&amp;";","")</f>
        <v/>
      </c>
      <c r="AG2365" s="10" t="str">
        <f>IF(MATCH(C2365,C$1:C2365,0)=ROW(C2365),C2365&amp;";","")</f>
        <v/>
      </c>
      <c r="AH2365" s="10" t="str">
        <f ca="1">IF(MATCH(D2365,D$1:D2365,0)=ROW(D2365),D2365&amp;";","")</f>
        <v/>
      </c>
      <c r="AI2365" s="10" t="e">
        <f ca="1">IF(MATCH(E2365,E$1:E2365,0)=ROW(E2365),E2365&amp;";","")</f>
        <v>#VALUE!</v>
      </c>
    </row>
    <row r="2366" spans="1:35">
      <c r="A2366" s="10">
        <v>2345</v>
      </c>
      <c r="B2366" s="10" t="str">
        <f ca="1">'Application For TE&amp;GOTS'!X2407</f>
        <v/>
      </c>
      <c r="C2366" s="10">
        <f>'Application For TE&amp;GOTS'!$D2407</f>
        <v>0</v>
      </c>
      <c r="D2366" s="10" t="str" cm="1">
        <f t="array" aca="1" ref="D2366" ca="1">IFERROR(INDIRECT("'Application For TE&amp;GOTS'!L"&amp;'Application For TE&amp;GOTS'!S2407),"")</f>
        <v/>
      </c>
      <c r="E2366" s="10" t="e">
        <f ca="1">'Application For TE&amp;GOTS'!AF2407</f>
        <v>#VALUE!</v>
      </c>
      <c r="F2366" s="10" t="str">
        <f ca="1">IFERROR(LEFT('Application For TE&amp;GOTS'!AH2407,LEN('Application For TE&amp;GOTS'!AH2407)-2),"")</f>
        <v/>
      </c>
      <c r="G2366" s="10" t="e">
        <f ca="1">'Application For TE&amp;GOTS'!AI2407</f>
        <v>#VALUE!</v>
      </c>
      <c r="AF2366" s="10" t="str">
        <f ca="1">IF(MATCH(B2366,B$1:B2366,0)=ROW(B2366),B2366&amp;";","")</f>
        <v/>
      </c>
      <c r="AG2366" s="10" t="str">
        <f>IF(MATCH(C2366,C$1:C2366,0)=ROW(C2366),C2366&amp;";","")</f>
        <v/>
      </c>
      <c r="AH2366" s="10" t="str">
        <f ca="1">IF(MATCH(D2366,D$1:D2366,0)=ROW(D2366),D2366&amp;";","")</f>
        <v/>
      </c>
      <c r="AI2366" s="10" t="e">
        <f ca="1">IF(MATCH(E2366,E$1:E2366,0)=ROW(E2366),E2366&amp;";","")</f>
        <v>#VALUE!</v>
      </c>
    </row>
    <row r="2367" spans="1:35">
      <c r="A2367" s="10">
        <v>2346</v>
      </c>
      <c r="B2367" s="10" t="str">
        <f ca="1">'Application For TE&amp;GOTS'!X2408</f>
        <v/>
      </c>
      <c r="C2367" s="10">
        <f>'Application For TE&amp;GOTS'!$D2408</f>
        <v>0</v>
      </c>
      <c r="D2367" s="10" t="str" cm="1">
        <f t="array" aca="1" ref="D2367" ca="1">IFERROR(INDIRECT("'Application For TE&amp;GOTS'!L"&amp;'Application For TE&amp;GOTS'!S2408),"")</f>
        <v/>
      </c>
      <c r="E2367" s="10" t="e">
        <f ca="1">'Application For TE&amp;GOTS'!AF2408</f>
        <v>#VALUE!</v>
      </c>
      <c r="F2367" s="10" t="str">
        <f ca="1">IFERROR(LEFT('Application For TE&amp;GOTS'!AH2408,LEN('Application For TE&amp;GOTS'!AH2408)-2),"")</f>
        <v/>
      </c>
      <c r="G2367" s="10" t="e">
        <f ca="1">'Application For TE&amp;GOTS'!AI2408</f>
        <v>#VALUE!</v>
      </c>
      <c r="AF2367" s="10" t="str">
        <f ca="1">IF(MATCH(B2367,B$1:B2367,0)=ROW(B2367),B2367&amp;";","")</f>
        <v/>
      </c>
      <c r="AG2367" s="10" t="str">
        <f>IF(MATCH(C2367,C$1:C2367,0)=ROW(C2367),C2367&amp;";","")</f>
        <v/>
      </c>
      <c r="AH2367" s="10" t="str">
        <f ca="1">IF(MATCH(D2367,D$1:D2367,0)=ROW(D2367),D2367&amp;";","")</f>
        <v/>
      </c>
      <c r="AI2367" s="10" t="e">
        <f ca="1">IF(MATCH(E2367,E$1:E2367,0)=ROW(E2367),E2367&amp;";","")</f>
        <v>#VALUE!</v>
      </c>
    </row>
    <row r="2368" spans="1:35">
      <c r="A2368" s="10">
        <v>2347</v>
      </c>
      <c r="B2368" s="10" t="str">
        <f ca="1">'Application For TE&amp;GOTS'!X2409</f>
        <v/>
      </c>
      <c r="C2368" s="10">
        <f>'Application For TE&amp;GOTS'!$D2409</f>
        <v>0</v>
      </c>
      <c r="D2368" s="10" t="str" cm="1">
        <f t="array" aca="1" ref="D2368" ca="1">IFERROR(INDIRECT("'Application For TE&amp;GOTS'!L"&amp;'Application For TE&amp;GOTS'!S2409),"")</f>
        <v/>
      </c>
      <c r="E2368" s="10" t="e">
        <f ca="1">'Application For TE&amp;GOTS'!AF2409</f>
        <v>#VALUE!</v>
      </c>
      <c r="F2368" s="10" t="str">
        <f ca="1">IFERROR(LEFT('Application For TE&amp;GOTS'!AH2409,LEN('Application For TE&amp;GOTS'!AH2409)-2),"")</f>
        <v/>
      </c>
      <c r="G2368" s="10" t="e">
        <f ca="1">'Application For TE&amp;GOTS'!AI2409</f>
        <v>#VALUE!</v>
      </c>
      <c r="AF2368" s="10" t="str">
        <f ca="1">IF(MATCH(B2368,B$1:B2368,0)=ROW(B2368),B2368&amp;";","")</f>
        <v/>
      </c>
      <c r="AG2368" s="10" t="str">
        <f>IF(MATCH(C2368,C$1:C2368,0)=ROW(C2368),C2368&amp;";","")</f>
        <v/>
      </c>
      <c r="AH2368" s="10" t="str">
        <f ca="1">IF(MATCH(D2368,D$1:D2368,0)=ROW(D2368),D2368&amp;";","")</f>
        <v/>
      </c>
      <c r="AI2368" s="10" t="e">
        <f ca="1">IF(MATCH(E2368,E$1:E2368,0)=ROW(E2368),E2368&amp;";","")</f>
        <v>#VALUE!</v>
      </c>
    </row>
    <row r="2369" spans="1:35">
      <c r="A2369" s="10">
        <v>2348</v>
      </c>
      <c r="B2369" s="10" t="str">
        <f ca="1">'Application For TE&amp;GOTS'!X2410</f>
        <v/>
      </c>
      <c r="C2369" s="10">
        <f>'Application For TE&amp;GOTS'!$D2410</f>
        <v>0</v>
      </c>
      <c r="D2369" s="10" t="str" cm="1">
        <f t="array" aca="1" ref="D2369" ca="1">IFERROR(INDIRECT("'Application For TE&amp;GOTS'!L"&amp;'Application For TE&amp;GOTS'!S2410),"")</f>
        <v/>
      </c>
      <c r="E2369" s="10" t="e">
        <f ca="1">'Application For TE&amp;GOTS'!AF2410</f>
        <v>#VALUE!</v>
      </c>
      <c r="F2369" s="10" t="str">
        <f ca="1">IFERROR(LEFT('Application For TE&amp;GOTS'!AH2410,LEN('Application For TE&amp;GOTS'!AH2410)-2),"")</f>
        <v/>
      </c>
      <c r="G2369" s="10" t="e">
        <f ca="1">'Application For TE&amp;GOTS'!AI2410</f>
        <v>#VALUE!</v>
      </c>
      <c r="AF2369" s="10" t="str">
        <f ca="1">IF(MATCH(B2369,B$1:B2369,0)=ROW(B2369),B2369&amp;";","")</f>
        <v/>
      </c>
      <c r="AG2369" s="10" t="str">
        <f>IF(MATCH(C2369,C$1:C2369,0)=ROW(C2369),C2369&amp;";","")</f>
        <v/>
      </c>
      <c r="AH2369" s="10" t="str">
        <f ca="1">IF(MATCH(D2369,D$1:D2369,0)=ROW(D2369),D2369&amp;";","")</f>
        <v/>
      </c>
      <c r="AI2369" s="10" t="e">
        <f ca="1">IF(MATCH(E2369,E$1:E2369,0)=ROW(E2369),E2369&amp;";","")</f>
        <v>#VALUE!</v>
      </c>
    </row>
    <row r="2370" spans="1:35">
      <c r="A2370" s="10">
        <v>2349</v>
      </c>
      <c r="B2370" s="10" t="str">
        <f ca="1">'Application For TE&amp;GOTS'!X2411</f>
        <v/>
      </c>
      <c r="C2370" s="10">
        <f>'Application For TE&amp;GOTS'!$D2411</f>
        <v>0</v>
      </c>
      <c r="D2370" s="10" t="str" cm="1">
        <f t="array" aca="1" ref="D2370" ca="1">IFERROR(INDIRECT("'Application For TE&amp;GOTS'!L"&amp;'Application For TE&amp;GOTS'!S2411),"")</f>
        <v/>
      </c>
      <c r="E2370" s="10" t="e">
        <f ca="1">'Application For TE&amp;GOTS'!AF2411</f>
        <v>#VALUE!</v>
      </c>
      <c r="F2370" s="10" t="str">
        <f ca="1">IFERROR(LEFT('Application For TE&amp;GOTS'!AH2411,LEN('Application For TE&amp;GOTS'!AH2411)-2),"")</f>
        <v/>
      </c>
      <c r="G2370" s="10" t="e">
        <f ca="1">'Application For TE&amp;GOTS'!AI2411</f>
        <v>#VALUE!</v>
      </c>
      <c r="AF2370" s="10" t="str">
        <f ca="1">IF(MATCH(B2370,B$1:B2370,0)=ROW(B2370),B2370&amp;";","")</f>
        <v/>
      </c>
      <c r="AG2370" s="10" t="str">
        <f>IF(MATCH(C2370,C$1:C2370,0)=ROW(C2370),C2370&amp;";","")</f>
        <v/>
      </c>
      <c r="AH2370" s="10" t="str">
        <f ca="1">IF(MATCH(D2370,D$1:D2370,0)=ROW(D2370),D2370&amp;";","")</f>
        <v/>
      </c>
      <c r="AI2370" s="10" t="e">
        <f ca="1">IF(MATCH(E2370,E$1:E2370,0)=ROW(E2370),E2370&amp;";","")</f>
        <v>#VALUE!</v>
      </c>
    </row>
    <row r="2371" spans="1:35">
      <c r="A2371" s="10">
        <v>2350</v>
      </c>
      <c r="B2371" s="10" t="str">
        <f ca="1">'Application For TE&amp;GOTS'!X2412</f>
        <v/>
      </c>
      <c r="C2371" s="10">
        <f>'Application For TE&amp;GOTS'!$D2412</f>
        <v>0</v>
      </c>
      <c r="D2371" s="10" t="str" cm="1">
        <f t="array" aca="1" ref="D2371" ca="1">IFERROR(INDIRECT("'Application For TE&amp;GOTS'!L"&amp;'Application For TE&amp;GOTS'!S2412),"")</f>
        <v/>
      </c>
      <c r="E2371" s="10" t="e">
        <f ca="1">'Application For TE&amp;GOTS'!AF2412</f>
        <v>#VALUE!</v>
      </c>
      <c r="F2371" s="10" t="str">
        <f ca="1">IFERROR(LEFT('Application For TE&amp;GOTS'!AH2412,LEN('Application For TE&amp;GOTS'!AH2412)-2),"")</f>
        <v/>
      </c>
      <c r="G2371" s="10" t="e">
        <f ca="1">'Application For TE&amp;GOTS'!AI2412</f>
        <v>#VALUE!</v>
      </c>
      <c r="AF2371" s="10" t="str">
        <f ca="1">IF(MATCH(B2371,B$1:B2371,0)=ROW(B2371),B2371&amp;";","")</f>
        <v/>
      </c>
      <c r="AG2371" s="10" t="str">
        <f>IF(MATCH(C2371,C$1:C2371,0)=ROW(C2371),C2371&amp;";","")</f>
        <v/>
      </c>
      <c r="AH2371" s="10" t="str">
        <f ca="1">IF(MATCH(D2371,D$1:D2371,0)=ROW(D2371),D2371&amp;";","")</f>
        <v/>
      </c>
      <c r="AI2371" s="10" t="e">
        <f ca="1">IF(MATCH(E2371,E$1:E2371,0)=ROW(E2371),E2371&amp;";","")</f>
        <v>#VALUE!</v>
      </c>
    </row>
    <row r="2372" spans="1:35">
      <c r="A2372" s="10">
        <v>2351</v>
      </c>
      <c r="B2372" s="10" t="str">
        <f ca="1">'Application For TE&amp;GOTS'!X2413</f>
        <v/>
      </c>
      <c r="C2372" s="10">
        <f>'Application For TE&amp;GOTS'!$D2413</f>
        <v>0</v>
      </c>
      <c r="D2372" s="10" t="str" cm="1">
        <f t="array" aca="1" ref="D2372" ca="1">IFERROR(INDIRECT("'Application For TE&amp;GOTS'!L"&amp;'Application For TE&amp;GOTS'!S2413),"")</f>
        <v/>
      </c>
      <c r="E2372" s="10" t="e">
        <f ca="1">'Application For TE&amp;GOTS'!AF2413</f>
        <v>#VALUE!</v>
      </c>
      <c r="F2372" s="10" t="str">
        <f ca="1">IFERROR(LEFT('Application For TE&amp;GOTS'!AH2413,LEN('Application For TE&amp;GOTS'!AH2413)-2),"")</f>
        <v/>
      </c>
      <c r="G2372" s="10" t="e">
        <f ca="1">'Application For TE&amp;GOTS'!AI2413</f>
        <v>#VALUE!</v>
      </c>
      <c r="AF2372" s="10" t="str">
        <f ca="1">IF(MATCH(B2372,B$1:B2372,0)=ROW(B2372),B2372&amp;";","")</f>
        <v/>
      </c>
      <c r="AG2372" s="10" t="str">
        <f>IF(MATCH(C2372,C$1:C2372,0)=ROW(C2372),C2372&amp;";","")</f>
        <v/>
      </c>
      <c r="AH2372" s="10" t="str">
        <f ca="1">IF(MATCH(D2372,D$1:D2372,0)=ROW(D2372),D2372&amp;";","")</f>
        <v/>
      </c>
      <c r="AI2372" s="10" t="e">
        <f ca="1">IF(MATCH(E2372,E$1:E2372,0)=ROW(E2372),E2372&amp;";","")</f>
        <v>#VALUE!</v>
      </c>
    </row>
    <row r="2373" spans="1:35">
      <c r="A2373" s="10">
        <v>2352</v>
      </c>
      <c r="B2373" s="10" t="str">
        <f ca="1">'Application For TE&amp;GOTS'!X2414</f>
        <v/>
      </c>
      <c r="C2373" s="10">
        <f>'Application For TE&amp;GOTS'!$D2414</f>
        <v>0</v>
      </c>
      <c r="D2373" s="10" t="str" cm="1">
        <f t="array" aca="1" ref="D2373" ca="1">IFERROR(INDIRECT("'Application For TE&amp;GOTS'!L"&amp;'Application For TE&amp;GOTS'!S2414),"")</f>
        <v/>
      </c>
      <c r="E2373" s="10" t="e">
        <f ca="1">'Application For TE&amp;GOTS'!AF2414</f>
        <v>#VALUE!</v>
      </c>
      <c r="F2373" s="10" t="str">
        <f ca="1">IFERROR(LEFT('Application For TE&amp;GOTS'!AH2414,LEN('Application For TE&amp;GOTS'!AH2414)-2),"")</f>
        <v/>
      </c>
      <c r="G2373" s="10" t="e">
        <f ca="1">'Application For TE&amp;GOTS'!AI2414</f>
        <v>#VALUE!</v>
      </c>
      <c r="AF2373" s="10" t="str">
        <f ca="1">IF(MATCH(B2373,B$1:B2373,0)=ROW(B2373),B2373&amp;";","")</f>
        <v/>
      </c>
      <c r="AG2373" s="10" t="str">
        <f>IF(MATCH(C2373,C$1:C2373,0)=ROW(C2373),C2373&amp;";","")</f>
        <v/>
      </c>
      <c r="AH2373" s="10" t="str">
        <f ca="1">IF(MATCH(D2373,D$1:D2373,0)=ROW(D2373),D2373&amp;";","")</f>
        <v/>
      </c>
      <c r="AI2373" s="10" t="e">
        <f ca="1">IF(MATCH(E2373,E$1:E2373,0)=ROW(E2373),E2373&amp;";","")</f>
        <v>#VALUE!</v>
      </c>
    </row>
    <row r="2374" spans="1:35">
      <c r="A2374" s="10">
        <v>2353</v>
      </c>
      <c r="B2374" s="10" t="str">
        <f ca="1">'Application For TE&amp;GOTS'!X2415</f>
        <v/>
      </c>
      <c r="C2374" s="10">
        <f>'Application For TE&amp;GOTS'!$D2415</f>
        <v>0</v>
      </c>
      <c r="D2374" s="10" t="str" cm="1">
        <f t="array" aca="1" ref="D2374" ca="1">IFERROR(INDIRECT("'Application For TE&amp;GOTS'!L"&amp;'Application For TE&amp;GOTS'!S2415),"")</f>
        <v/>
      </c>
      <c r="E2374" s="10" t="e">
        <f ca="1">'Application For TE&amp;GOTS'!AF2415</f>
        <v>#VALUE!</v>
      </c>
      <c r="F2374" s="10" t="str">
        <f ca="1">IFERROR(LEFT('Application For TE&amp;GOTS'!AH2415,LEN('Application For TE&amp;GOTS'!AH2415)-2),"")</f>
        <v/>
      </c>
      <c r="G2374" s="10" t="e">
        <f ca="1">'Application For TE&amp;GOTS'!AI2415</f>
        <v>#VALUE!</v>
      </c>
      <c r="AF2374" s="10" t="str">
        <f ca="1">IF(MATCH(B2374,B$1:B2374,0)=ROW(B2374),B2374&amp;";","")</f>
        <v/>
      </c>
      <c r="AG2374" s="10" t="str">
        <f>IF(MATCH(C2374,C$1:C2374,0)=ROW(C2374),C2374&amp;";","")</f>
        <v/>
      </c>
      <c r="AH2374" s="10" t="str">
        <f ca="1">IF(MATCH(D2374,D$1:D2374,0)=ROW(D2374),D2374&amp;";","")</f>
        <v/>
      </c>
      <c r="AI2374" s="10" t="e">
        <f ca="1">IF(MATCH(E2374,E$1:E2374,0)=ROW(E2374),E2374&amp;";","")</f>
        <v>#VALUE!</v>
      </c>
    </row>
    <row r="2375" spans="1:35">
      <c r="A2375" s="10">
        <v>2354</v>
      </c>
      <c r="B2375" s="10" t="str">
        <f ca="1">'Application For TE&amp;GOTS'!X2416</f>
        <v/>
      </c>
      <c r="C2375" s="10">
        <f>'Application For TE&amp;GOTS'!$D2416</f>
        <v>0</v>
      </c>
      <c r="D2375" s="10" t="str" cm="1">
        <f t="array" aca="1" ref="D2375" ca="1">IFERROR(INDIRECT("'Application For TE&amp;GOTS'!L"&amp;'Application For TE&amp;GOTS'!S2416),"")</f>
        <v/>
      </c>
      <c r="E2375" s="10" t="e">
        <f ca="1">'Application For TE&amp;GOTS'!AF2416</f>
        <v>#VALUE!</v>
      </c>
      <c r="F2375" s="10" t="str">
        <f ca="1">IFERROR(LEFT('Application For TE&amp;GOTS'!AH2416,LEN('Application For TE&amp;GOTS'!AH2416)-2),"")</f>
        <v/>
      </c>
      <c r="G2375" s="10" t="e">
        <f ca="1">'Application For TE&amp;GOTS'!AI2416</f>
        <v>#VALUE!</v>
      </c>
      <c r="AF2375" s="10" t="str">
        <f ca="1">IF(MATCH(B2375,B$1:B2375,0)=ROW(B2375),B2375&amp;";","")</f>
        <v/>
      </c>
      <c r="AG2375" s="10" t="str">
        <f>IF(MATCH(C2375,C$1:C2375,0)=ROW(C2375),C2375&amp;";","")</f>
        <v/>
      </c>
      <c r="AH2375" s="10" t="str">
        <f ca="1">IF(MATCH(D2375,D$1:D2375,0)=ROW(D2375),D2375&amp;";","")</f>
        <v/>
      </c>
      <c r="AI2375" s="10" t="e">
        <f ca="1">IF(MATCH(E2375,E$1:E2375,0)=ROW(E2375),E2375&amp;";","")</f>
        <v>#VALUE!</v>
      </c>
    </row>
    <row r="2376" spans="1:35">
      <c r="A2376" s="10">
        <v>2355</v>
      </c>
      <c r="B2376" s="10" t="str">
        <f ca="1">'Application For TE&amp;GOTS'!X2417</f>
        <v/>
      </c>
      <c r="C2376" s="10">
        <f>'Application For TE&amp;GOTS'!$D2417</f>
        <v>0</v>
      </c>
      <c r="D2376" s="10" t="str" cm="1">
        <f t="array" aca="1" ref="D2376" ca="1">IFERROR(INDIRECT("'Application For TE&amp;GOTS'!L"&amp;'Application For TE&amp;GOTS'!S2417),"")</f>
        <v/>
      </c>
      <c r="E2376" s="10" t="e">
        <f ca="1">'Application For TE&amp;GOTS'!AF2417</f>
        <v>#VALUE!</v>
      </c>
      <c r="F2376" s="10" t="str">
        <f ca="1">IFERROR(LEFT('Application For TE&amp;GOTS'!AH2417,LEN('Application For TE&amp;GOTS'!AH2417)-2),"")</f>
        <v/>
      </c>
      <c r="G2376" s="10" t="e">
        <f ca="1">'Application For TE&amp;GOTS'!AI2417</f>
        <v>#VALUE!</v>
      </c>
      <c r="AF2376" s="10" t="str">
        <f ca="1">IF(MATCH(B2376,B$1:B2376,0)=ROW(B2376),B2376&amp;";","")</f>
        <v/>
      </c>
      <c r="AG2376" s="10" t="str">
        <f>IF(MATCH(C2376,C$1:C2376,0)=ROW(C2376),C2376&amp;";","")</f>
        <v/>
      </c>
      <c r="AH2376" s="10" t="str">
        <f ca="1">IF(MATCH(D2376,D$1:D2376,0)=ROW(D2376),D2376&amp;";","")</f>
        <v/>
      </c>
      <c r="AI2376" s="10" t="e">
        <f ca="1">IF(MATCH(E2376,E$1:E2376,0)=ROW(E2376),E2376&amp;";","")</f>
        <v>#VALUE!</v>
      </c>
    </row>
    <row r="2377" spans="1:35">
      <c r="A2377" s="10">
        <v>2356</v>
      </c>
      <c r="B2377" s="10" t="str">
        <f ca="1">'Application For TE&amp;GOTS'!X2418</f>
        <v/>
      </c>
      <c r="C2377" s="10">
        <f>'Application For TE&amp;GOTS'!$D2418</f>
        <v>0</v>
      </c>
      <c r="D2377" s="10" t="str" cm="1">
        <f t="array" aca="1" ref="D2377" ca="1">IFERROR(INDIRECT("'Application For TE&amp;GOTS'!L"&amp;'Application For TE&amp;GOTS'!S2418),"")</f>
        <v/>
      </c>
      <c r="E2377" s="10" t="e">
        <f ca="1">'Application For TE&amp;GOTS'!AF2418</f>
        <v>#VALUE!</v>
      </c>
      <c r="F2377" s="10" t="str">
        <f ca="1">IFERROR(LEFT('Application For TE&amp;GOTS'!AH2418,LEN('Application For TE&amp;GOTS'!AH2418)-2),"")</f>
        <v/>
      </c>
      <c r="G2377" s="10" t="e">
        <f ca="1">'Application For TE&amp;GOTS'!AI2418</f>
        <v>#VALUE!</v>
      </c>
      <c r="AF2377" s="10" t="str">
        <f ca="1">IF(MATCH(B2377,B$1:B2377,0)=ROW(B2377),B2377&amp;";","")</f>
        <v/>
      </c>
      <c r="AG2377" s="10" t="str">
        <f>IF(MATCH(C2377,C$1:C2377,0)=ROW(C2377),C2377&amp;";","")</f>
        <v/>
      </c>
      <c r="AH2377" s="10" t="str">
        <f ca="1">IF(MATCH(D2377,D$1:D2377,0)=ROW(D2377),D2377&amp;";","")</f>
        <v/>
      </c>
      <c r="AI2377" s="10" t="e">
        <f ca="1">IF(MATCH(E2377,E$1:E2377,0)=ROW(E2377),E2377&amp;";","")</f>
        <v>#VALUE!</v>
      </c>
    </row>
    <row r="2378" spans="1:35">
      <c r="A2378" s="10">
        <v>2357</v>
      </c>
      <c r="B2378" s="10" t="str">
        <f ca="1">'Application For TE&amp;GOTS'!X2419</f>
        <v/>
      </c>
      <c r="C2378" s="10">
        <f>'Application For TE&amp;GOTS'!$D2419</f>
        <v>0</v>
      </c>
      <c r="D2378" s="10" t="str" cm="1">
        <f t="array" aca="1" ref="D2378" ca="1">IFERROR(INDIRECT("'Application For TE&amp;GOTS'!L"&amp;'Application For TE&amp;GOTS'!S2419),"")</f>
        <v/>
      </c>
      <c r="E2378" s="10" t="e">
        <f ca="1">'Application For TE&amp;GOTS'!AF2419</f>
        <v>#VALUE!</v>
      </c>
      <c r="F2378" s="10" t="str">
        <f ca="1">IFERROR(LEFT('Application For TE&amp;GOTS'!AH2419,LEN('Application For TE&amp;GOTS'!AH2419)-2),"")</f>
        <v/>
      </c>
      <c r="G2378" s="10" t="e">
        <f ca="1">'Application For TE&amp;GOTS'!AI2419</f>
        <v>#VALUE!</v>
      </c>
      <c r="AF2378" s="10" t="str">
        <f ca="1">IF(MATCH(B2378,B$1:B2378,0)=ROW(B2378),B2378&amp;";","")</f>
        <v/>
      </c>
      <c r="AG2378" s="10" t="str">
        <f>IF(MATCH(C2378,C$1:C2378,0)=ROW(C2378),C2378&amp;";","")</f>
        <v/>
      </c>
      <c r="AH2378" s="10" t="str">
        <f ca="1">IF(MATCH(D2378,D$1:D2378,0)=ROW(D2378),D2378&amp;";","")</f>
        <v/>
      </c>
      <c r="AI2378" s="10" t="e">
        <f ca="1">IF(MATCH(E2378,E$1:E2378,0)=ROW(E2378),E2378&amp;";","")</f>
        <v>#VALUE!</v>
      </c>
    </row>
    <row r="2379" spans="1:35">
      <c r="A2379" s="10">
        <v>2358</v>
      </c>
      <c r="B2379" s="10" t="str">
        <f ca="1">'Application For TE&amp;GOTS'!X2420</f>
        <v/>
      </c>
      <c r="C2379" s="10">
        <f>'Application For TE&amp;GOTS'!$D2420</f>
        <v>0</v>
      </c>
      <c r="D2379" s="10" t="str" cm="1">
        <f t="array" aca="1" ref="D2379" ca="1">IFERROR(INDIRECT("'Application For TE&amp;GOTS'!L"&amp;'Application For TE&amp;GOTS'!S2420),"")</f>
        <v/>
      </c>
      <c r="E2379" s="10" t="e">
        <f ca="1">'Application For TE&amp;GOTS'!AF2420</f>
        <v>#VALUE!</v>
      </c>
      <c r="F2379" s="10" t="str">
        <f ca="1">IFERROR(LEFT('Application For TE&amp;GOTS'!AH2420,LEN('Application For TE&amp;GOTS'!AH2420)-2),"")</f>
        <v/>
      </c>
      <c r="G2379" s="10" t="e">
        <f ca="1">'Application For TE&amp;GOTS'!AI2420</f>
        <v>#VALUE!</v>
      </c>
      <c r="AF2379" s="10" t="str">
        <f ca="1">IF(MATCH(B2379,B$1:B2379,0)=ROW(B2379),B2379&amp;";","")</f>
        <v/>
      </c>
      <c r="AG2379" s="10" t="str">
        <f>IF(MATCH(C2379,C$1:C2379,0)=ROW(C2379),C2379&amp;";","")</f>
        <v/>
      </c>
      <c r="AH2379" s="10" t="str">
        <f ca="1">IF(MATCH(D2379,D$1:D2379,0)=ROW(D2379),D2379&amp;";","")</f>
        <v/>
      </c>
      <c r="AI2379" s="10" t="e">
        <f ca="1">IF(MATCH(E2379,E$1:E2379,0)=ROW(E2379),E2379&amp;";","")</f>
        <v>#VALUE!</v>
      </c>
    </row>
    <row r="2380" spans="1:35">
      <c r="A2380" s="10">
        <v>2359</v>
      </c>
      <c r="B2380" s="10" t="str">
        <f ca="1">'Application For TE&amp;GOTS'!X2421</f>
        <v/>
      </c>
      <c r="C2380" s="10">
        <f>'Application For TE&amp;GOTS'!$D2421</f>
        <v>0</v>
      </c>
      <c r="D2380" s="10" t="str" cm="1">
        <f t="array" aca="1" ref="D2380" ca="1">IFERROR(INDIRECT("'Application For TE&amp;GOTS'!L"&amp;'Application For TE&amp;GOTS'!S2421),"")</f>
        <v/>
      </c>
      <c r="E2380" s="10" t="e">
        <f ca="1">'Application For TE&amp;GOTS'!AF2421</f>
        <v>#VALUE!</v>
      </c>
      <c r="F2380" s="10" t="str">
        <f ca="1">IFERROR(LEFT('Application For TE&amp;GOTS'!AH2421,LEN('Application For TE&amp;GOTS'!AH2421)-2),"")</f>
        <v/>
      </c>
      <c r="G2380" s="10" t="e">
        <f ca="1">'Application For TE&amp;GOTS'!AI2421</f>
        <v>#VALUE!</v>
      </c>
      <c r="AF2380" s="10" t="str">
        <f ca="1">IF(MATCH(B2380,B$1:B2380,0)=ROW(B2380),B2380&amp;";","")</f>
        <v/>
      </c>
      <c r="AG2380" s="10" t="str">
        <f>IF(MATCH(C2380,C$1:C2380,0)=ROW(C2380),C2380&amp;";","")</f>
        <v/>
      </c>
      <c r="AH2380" s="10" t="str">
        <f ca="1">IF(MATCH(D2380,D$1:D2380,0)=ROW(D2380),D2380&amp;";","")</f>
        <v/>
      </c>
      <c r="AI2380" s="10" t="e">
        <f ca="1">IF(MATCH(E2380,E$1:E2380,0)=ROW(E2380),E2380&amp;";","")</f>
        <v>#VALUE!</v>
      </c>
    </row>
    <row r="2381" spans="1:35">
      <c r="A2381" s="10">
        <v>2360</v>
      </c>
      <c r="B2381" s="10" t="str">
        <f ca="1">'Application For TE&amp;GOTS'!X2422</f>
        <v/>
      </c>
      <c r="C2381" s="10">
        <f>'Application For TE&amp;GOTS'!$D2422</f>
        <v>0</v>
      </c>
      <c r="D2381" s="10" t="str" cm="1">
        <f t="array" aca="1" ref="D2381" ca="1">IFERROR(INDIRECT("'Application For TE&amp;GOTS'!L"&amp;'Application For TE&amp;GOTS'!S2422),"")</f>
        <v/>
      </c>
      <c r="E2381" s="10" t="e">
        <f ca="1">'Application For TE&amp;GOTS'!AF2422</f>
        <v>#VALUE!</v>
      </c>
      <c r="F2381" s="10" t="str">
        <f ca="1">IFERROR(LEFT('Application For TE&amp;GOTS'!AH2422,LEN('Application For TE&amp;GOTS'!AH2422)-2),"")</f>
        <v/>
      </c>
      <c r="G2381" s="10" t="e">
        <f ca="1">'Application For TE&amp;GOTS'!AI2422</f>
        <v>#VALUE!</v>
      </c>
      <c r="AF2381" s="10" t="str">
        <f ca="1">IF(MATCH(B2381,B$1:B2381,0)=ROW(B2381),B2381&amp;";","")</f>
        <v/>
      </c>
      <c r="AG2381" s="10" t="str">
        <f>IF(MATCH(C2381,C$1:C2381,0)=ROW(C2381),C2381&amp;";","")</f>
        <v/>
      </c>
      <c r="AH2381" s="10" t="str">
        <f ca="1">IF(MATCH(D2381,D$1:D2381,0)=ROW(D2381),D2381&amp;";","")</f>
        <v/>
      </c>
      <c r="AI2381" s="10" t="e">
        <f ca="1">IF(MATCH(E2381,E$1:E2381,0)=ROW(E2381),E2381&amp;";","")</f>
        <v>#VALUE!</v>
      </c>
    </row>
    <row r="2382" spans="1:35">
      <c r="A2382" s="10">
        <v>2361</v>
      </c>
      <c r="B2382" s="10" t="str">
        <f ca="1">'Application For TE&amp;GOTS'!X2423</f>
        <v/>
      </c>
      <c r="C2382" s="10">
        <f>'Application For TE&amp;GOTS'!$D2423</f>
        <v>0</v>
      </c>
      <c r="D2382" s="10" t="str" cm="1">
        <f t="array" aca="1" ref="D2382" ca="1">IFERROR(INDIRECT("'Application For TE&amp;GOTS'!L"&amp;'Application For TE&amp;GOTS'!S2423),"")</f>
        <v/>
      </c>
      <c r="E2382" s="10" t="e">
        <f ca="1">'Application For TE&amp;GOTS'!AF2423</f>
        <v>#VALUE!</v>
      </c>
      <c r="F2382" s="10" t="str">
        <f ca="1">IFERROR(LEFT('Application For TE&amp;GOTS'!AH2423,LEN('Application For TE&amp;GOTS'!AH2423)-2),"")</f>
        <v/>
      </c>
      <c r="G2382" s="10" t="e">
        <f ca="1">'Application For TE&amp;GOTS'!AI2423</f>
        <v>#VALUE!</v>
      </c>
      <c r="AF2382" s="10" t="str">
        <f ca="1">IF(MATCH(B2382,B$1:B2382,0)=ROW(B2382),B2382&amp;";","")</f>
        <v/>
      </c>
      <c r="AG2382" s="10" t="str">
        <f>IF(MATCH(C2382,C$1:C2382,0)=ROW(C2382),C2382&amp;";","")</f>
        <v/>
      </c>
      <c r="AH2382" s="10" t="str">
        <f ca="1">IF(MATCH(D2382,D$1:D2382,0)=ROW(D2382),D2382&amp;";","")</f>
        <v/>
      </c>
      <c r="AI2382" s="10" t="e">
        <f ca="1">IF(MATCH(E2382,E$1:E2382,0)=ROW(E2382),E2382&amp;";","")</f>
        <v>#VALUE!</v>
      </c>
    </row>
    <row r="2383" spans="1:35">
      <c r="A2383" s="10">
        <v>2362</v>
      </c>
      <c r="B2383" s="10" t="str">
        <f ca="1">'Application For TE&amp;GOTS'!X2424</f>
        <v/>
      </c>
      <c r="C2383" s="10">
        <f>'Application For TE&amp;GOTS'!$D2424</f>
        <v>0</v>
      </c>
      <c r="D2383" s="10" t="str" cm="1">
        <f t="array" aca="1" ref="D2383" ca="1">IFERROR(INDIRECT("'Application For TE&amp;GOTS'!L"&amp;'Application For TE&amp;GOTS'!S2424),"")</f>
        <v/>
      </c>
      <c r="E2383" s="10" t="e">
        <f ca="1">'Application For TE&amp;GOTS'!AF2424</f>
        <v>#VALUE!</v>
      </c>
      <c r="F2383" s="10" t="str">
        <f ca="1">IFERROR(LEFT('Application For TE&amp;GOTS'!AH2424,LEN('Application For TE&amp;GOTS'!AH2424)-2),"")</f>
        <v/>
      </c>
      <c r="G2383" s="10" t="e">
        <f ca="1">'Application For TE&amp;GOTS'!AI2424</f>
        <v>#VALUE!</v>
      </c>
      <c r="AF2383" s="10" t="str">
        <f ca="1">IF(MATCH(B2383,B$1:B2383,0)=ROW(B2383),B2383&amp;";","")</f>
        <v/>
      </c>
      <c r="AG2383" s="10" t="str">
        <f>IF(MATCH(C2383,C$1:C2383,0)=ROW(C2383),C2383&amp;";","")</f>
        <v/>
      </c>
      <c r="AH2383" s="10" t="str">
        <f ca="1">IF(MATCH(D2383,D$1:D2383,0)=ROW(D2383),D2383&amp;";","")</f>
        <v/>
      </c>
      <c r="AI2383" s="10" t="e">
        <f ca="1">IF(MATCH(E2383,E$1:E2383,0)=ROW(E2383),E2383&amp;";","")</f>
        <v>#VALUE!</v>
      </c>
    </row>
    <row r="2384" spans="1:35">
      <c r="A2384" s="10">
        <v>2363</v>
      </c>
      <c r="B2384" s="10" t="str">
        <f ca="1">'Application For TE&amp;GOTS'!X2425</f>
        <v/>
      </c>
      <c r="C2384" s="10">
        <f>'Application For TE&amp;GOTS'!$D2425</f>
        <v>0</v>
      </c>
      <c r="D2384" s="10" t="str" cm="1">
        <f t="array" aca="1" ref="D2384" ca="1">IFERROR(INDIRECT("'Application For TE&amp;GOTS'!L"&amp;'Application For TE&amp;GOTS'!S2425),"")</f>
        <v/>
      </c>
      <c r="E2384" s="10" t="e">
        <f ca="1">'Application For TE&amp;GOTS'!AF2425</f>
        <v>#VALUE!</v>
      </c>
      <c r="F2384" s="10" t="str">
        <f ca="1">IFERROR(LEFT('Application For TE&amp;GOTS'!AH2425,LEN('Application For TE&amp;GOTS'!AH2425)-2),"")</f>
        <v/>
      </c>
      <c r="G2384" s="10" t="e">
        <f ca="1">'Application For TE&amp;GOTS'!AI2425</f>
        <v>#VALUE!</v>
      </c>
      <c r="AF2384" s="10" t="str">
        <f ca="1">IF(MATCH(B2384,B$1:B2384,0)=ROW(B2384),B2384&amp;";","")</f>
        <v/>
      </c>
      <c r="AG2384" s="10" t="str">
        <f>IF(MATCH(C2384,C$1:C2384,0)=ROW(C2384),C2384&amp;";","")</f>
        <v/>
      </c>
      <c r="AH2384" s="10" t="str">
        <f ca="1">IF(MATCH(D2384,D$1:D2384,0)=ROW(D2384),D2384&amp;";","")</f>
        <v/>
      </c>
      <c r="AI2384" s="10" t="e">
        <f ca="1">IF(MATCH(E2384,E$1:E2384,0)=ROW(E2384),E2384&amp;";","")</f>
        <v>#VALUE!</v>
      </c>
    </row>
    <row r="2385" spans="1:35">
      <c r="A2385" s="10">
        <v>2364</v>
      </c>
      <c r="B2385" s="10" t="str">
        <f ca="1">'Application For TE&amp;GOTS'!X2426</f>
        <v/>
      </c>
      <c r="C2385" s="10">
        <f>'Application For TE&amp;GOTS'!$D2426</f>
        <v>0</v>
      </c>
      <c r="D2385" s="10" t="str" cm="1">
        <f t="array" aca="1" ref="D2385" ca="1">IFERROR(INDIRECT("'Application For TE&amp;GOTS'!L"&amp;'Application For TE&amp;GOTS'!S2426),"")</f>
        <v/>
      </c>
      <c r="E2385" s="10" t="e">
        <f ca="1">'Application For TE&amp;GOTS'!AF2426</f>
        <v>#VALUE!</v>
      </c>
      <c r="F2385" s="10" t="str">
        <f ca="1">IFERROR(LEFT('Application For TE&amp;GOTS'!AH2426,LEN('Application For TE&amp;GOTS'!AH2426)-2),"")</f>
        <v/>
      </c>
      <c r="G2385" s="10" t="e">
        <f ca="1">'Application For TE&amp;GOTS'!AI2426</f>
        <v>#VALUE!</v>
      </c>
      <c r="AF2385" s="10" t="str">
        <f ca="1">IF(MATCH(B2385,B$1:B2385,0)=ROW(B2385),B2385&amp;";","")</f>
        <v/>
      </c>
      <c r="AG2385" s="10" t="str">
        <f>IF(MATCH(C2385,C$1:C2385,0)=ROW(C2385),C2385&amp;";","")</f>
        <v/>
      </c>
      <c r="AH2385" s="10" t="str">
        <f ca="1">IF(MATCH(D2385,D$1:D2385,0)=ROW(D2385),D2385&amp;";","")</f>
        <v/>
      </c>
      <c r="AI2385" s="10" t="e">
        <f ca="1">IF(MATCH(E2385,E$1:E2385,0)=ROW(E2385),E2385&amp;";","")</f>
        <v>#VALUE!</v>
      </c>
    </row>
    <row r="2386" spans="1:35">
      <c r="A2386" s="10">
        <v>2365</v>
      </c>
      <c r="B2386" s="10" t="str">
        <f ca="1">'Application For TE&amp;GOTS'!X2427</f>
        <v/>
      </c>
      <c r="C2386" s="10">
        <f>'Application For TE&amp;GOTS'!$D2427</f>
        <v>0</v>
      </c>
      <c r="D2386" s="10" t="str" cm="1">
        <f t="array" aca="1" ref="D2386" ca="1">IFERROR(INDIRECT("'Application For TE&amp;GOTS'!L"&amp;'Application For TE&amp;GOTS'!S2427),"")</f>
        <v/>
      </c>
      <c r="E2386" s="10" t="e">
        <f ca="1">'Application For TE&amp;GOTS'!AF2427</f>
        <v>#VALUE!</v>
      </c>
      <c r="F2386" s="10" t="str">
        <f ca="1">IFERROR(LEFT('Application For TE&amp;GOTS'!AH2427,LEN('Application For TE&amp;GOTS'!AH2427)-2),"")</f>
        <v/>
      </c>
      <c r="G2386" s="10" t="e">
        <f ca="1">'Application For TE&amp;GOTS'!AI2427</f>
        <v>#VALUE!</v>
      </c>
      <c r="AF2386" s="10" t="str">
        <f ca="1">IF(MATCH(B2386,B$1:B2386,0)=ROW(B2386),B2386&amp;";","")</f>
        <v/>
      </c>
      <c r="AG2386" s="10" t="str">
        <f>IF(MATCH(C2386,C$1:C2386,0)=ROW(C2386),C2386&amp;";","")</f>
        <v/>
      </c>
      <c r="AH2386" s="10" t="str">
        <f ca="1">IF(MATCH(D2386,D$1:D2386,0)=ROW(D2386),D2386&amp;";","")</f>
        <v/>
      </c>
      <c r="AI2386" s="10" t="e">
        <f ca="1">IF(MATCH(E2386,E$1:E2386,0)=ROW(E2386),E2386&amp;";","")</f>
        <v>#VALUE!</v>
      </c>
    </row>
    <row r="2387" spans="1:35">
      <c r="A2387" s="10">
        <v>2366</v>
      </c>
      <c r="B2387" s="10" t="str">
        <f ca="1">'Application For TE&amp;GOTS'!X2428</f>
        <v/>
      </c>
      <c r="C2387" s="10">
        <f>'Application For TE&amp;GOTS'!$D2428</f>
        <v>0</v>
      </c>
      <c r="D2387" s="10" t="str" cm="1">
        <f t="array" aca="1" ref="D2387" ca="1">IFERROR(INDIRECT("'Application For TE&amp;GOTS'!L"&amp;'Application For TE&amp;GOTS'!S2428),"")</f>
        <v/>
      </c>
      <c r="E2387" s="10" t="e">
        <f ca="1">'Application For TE&amp;GOTS'!AF2428</f>
        <v>#VALUE!</v>
      </c>
      <c r="F2387" s="10" t="str">
        <f ca="1">IFERROR(LEFT('Application For TE&amp;GOTS'!AH2428,LEN('Application For TE&amp;GOTS'!AH2428)-2),"")</f>
        <v/>
      </c>
      <c r="G2387" s="10" t="e">
        <f ca="1">'Application For TE&amp;GOTS'!AI2428</f>
        <v>#VALUE!</v>
      </c>
      <c r="AF2387" s="10" t="str">
        <f ca="1">IF(MATCH(B2387,B$1:B2387,0)=ROW(B2387),B2387&amp;";","")</f>
        <v/>
      </c>
      <c r="AG2387" s="10" t="str">
        <f>IF(MATCH(C2387,C$1:C2387,0)=ROW(C2387),C2387&amp;";","")</f>
        <v/>
      </c>
      <c r="AH2387" s="10" t="str">
        <f ca="1">IF(MATCH(D2387,D$1:D2387,0)=ROW(D2387),D2387&amp;";","")</f>
        <v/>
      </c>
      <c r="AI2387" s="10" t="e">
        <f ca="1">IF(MATCH(E2387,E$1:E2387,0)=ROW(E2387),E2387&amp;";","")</f>
        <v>#VALUE!</v>
      </c>
    </row>
    <row r="2388" spans="1:35">
      <c r="A2388" s="10">
        <v>2367</v>
      </c>
      <c r="B2388" s="10" t="str">
        <f ca="1">'Application For TE&amp;GOTS'!X2429</f>
        <v/>
      </c>
      <c r="C2388" s="10">
        <f>'Application For TE&amp;GOTS'!$D2429</f>
        <v>0</v>
      </c>
      <c r="D2388" s="10" t="str" cm="1">
        <f t="array" aca="1" ref="D2388" ca="1">IFERROR(INDIRECT("'Application For TE&amp;GOTS'!L"&amp;'Application For TE&amp;GOTS'!S2429),"")</f>
        <v/>
      </c>
      <c r="E2388" s="10" t="e">
        <f ca="1">'Application For TE&amp;GOTS'!AF2429</f>
        <v>#VALUE!</v>
      </c>
      <c r="F2388" s="10" t="str">
        <f ca="1">IFERROR(LEFT('Application For TE&amp;GOTS'!AH2429,LEN('Application For TE&amp;GOTS'!AH2429)-2),"")</f>
        <v/>
      </c>
      <c r="G2388" s="10" t="e">
        <f ca="1">'Application For TE&amp;GOTS'!AI2429</f>
        <v>#VALUE!</v>
      </c>
      <c r="AF2388" s="10" t="str">
        <f ca="1">IF(MATCH(B2388,B$1:B2388,0)=ROW(B2388),B2388&amp;";","")</f>
        <v/>
      </c>
      <c r="AG2388" s="10" t="str">
        <f>IF(MATCH(C2388,C$1:C2388,0)=ROW(C2388),C2388&amp;";","")</f>
        <v/>
      </c>
      <c r="AH2388" s="10" t="str">
        <f ca="1">IF(MATCH(D2388,D$1:D2388,0)=ROW(D2388),D2388&amp;";","")</f>
        <v/>
      </c>
      <c r="AI2388" s="10" t="e">
        <f ca="1">IF(MATCH(E2388,E$1:E2388,0)=ROW(E2388),E2388&amp;";","")</f>
        <v>#VALUE!</v>
      </c>
    </row>
    <row r="2389" spans="1:35">
      <c r="A2389" s="10">
        <v>2368</v>
      </c>
      <c r="B2389" s="10" t="str">
        <f ca="1">'Application For TE&amp;GOTS'!X2430</f>
        <v/>
      </c>
      <c r="C2389" s="10">
        <f>'Application For TE&amp;GOTS'!$D2430</f>
        <v>0</v>
      </c>
      <c r="D2389" s="10" t="str" cm="1">
        <f t="array" aca="1" ref="D2389" ca="1">IFERROR(INDIRECT("'Application For TE&amp;GOTS'!L"&amp;'Application For TE&amp;GOTS'!S2430),"")</f>
        <v/>
      </c>
      <c r="E2389" s="10" t="e">
        <f ca="1">'Application For TE&amp;GOTS'!AF2430</f>
        <v>#VALUE!</v>
      </c>
      <c r="F2389" s="10" t="str">
        <f ca="1">IFERROR(LEFT('Application For TE&amp;GOTS'!AH2430,LEN('Application For TE&amp;GOTS'!AH2430)-2),"")</f>
        <v/>
      </c>
      <c r="G2389" s="10" t="e">
        <f ca="1">'Application For TE&amp;GOTS'!AI2430</f>
        <v>#VALUE!</v>
      </c>
      <c r="AF2389" s="10" t="str">
        <f ca="1">IF(MATCH(B2389,B$1:B2389,0)=ROW(B2389),B2389&amp;";","")</f>
        <v/>
      </c>
      <c r="AG2389" s="10" t="str">
        <f>IF(MATCH(C2389,C$1:C2389,0)=ROW(C2389),C2389&amp;";","")</f>
        <v/>
      </c>
      <c r="AH2389" s="10" t="str">
        <f ca="1">IF(MATCH(D2389,D$1:D2389,0)=ROW(D2389),D2389&amp;";","")</f>
        <v/>
      </c>
      <c r="AI2389" s="10" t="e">
        <f ca="1">IF(MATCH(E2389,E$1:E2389,0)=ROW(E2389),E2389&amp;";","")</f>
        <v>#VALUE!</v>
      </c>
    </row>
    <row r="2390" spans="1:35">
      <c r="A2390" s="10">
        <v>2369</v>
      </c>
      <c r="B2390" s="10" t="str">
        <f ca="1">'Application For TE&amp;GOTS'!X2431</f>
        <v/>
      </c>
      <c r="C2390" s="10">
        <f>'Application For TE&amp;GOTS'!$D2431</f>
        <v>0</v>
      </c>
      <c r="D2390" s="10" t="str" cm="1">
        <f t="array" aca="1" ref="D2390" ca="1">IFERROR(INDIRECT("'Application For TE&amp;GOTS'!L"&amp;'Application For TE&amp;GOTS'!S2431),"")</f>
        <v/>
      </c>
      <c r="E2390" s="10" t="e">
        <f ca="1">'Application For TE&amp;GOTS'!AF2431</f>
        <v>#VALUE!</v>
      </c>
      <c r="F2390" s="10" t="str">
        <f ca="1">IFERROR(LEFT('Application For TE&amp;GOTS'!AH2431,LEN('Application For TE&amp;GOTS'!AH2431)-2),"")</f>
        <v/>
      </c>
      <c r="G2390" s="10" t="e">
        <f ca="1">'Application For TE&amp;GOTS'!AI2431</f>
        <v>#VALUE!</v>
      </c>
      <c r="AF2390" s="10" t="str">
        <f ca="1">IF(MATCH(B2390,B$1:B2390,0)=ROW(B2390),B2390&amp;";","")</f>
        <v/>
      </c>
      <c r="AG2390" s="10" t="str">
        <f>IF(MATCH(C2390,C$1:C2390,0)=ROW(C2390),C2390&amp;";","")</f>
        <v/>
      </c>
      <c r="AH2390" s="10" t="str">
        <f ca="1">IF(MATCH(D2390,D$1:D2390,0)=ROW(D2390),D2390&amp;";","")</f>
        <v/>
      </c>
      <c r="AI2390" s="10" t="e">
        <f ca="1">IF(MATCH(E2390,E$1:E2390,0)=ROW(E2390),E2390&amp;";","")</f>
        <v>#VALUE!</v>
      </c>
    </row>
    <row r="2391" spans="1:35">
      <c r="A2391" s="10">
        <v>2370</v>
      </c>
      <c r="B2391" s="10" t="str">
        <f ca="1">'Application For TE&amp;GOTS'!X2432</f>
        <v/>
      </c>
      <c r="C2391" s="10">
        <f>'Application For TE&amp;GOTS'!$D2432</f>
        <v>0</v>
      </c>
      <c r="D2391" s="10" t="str" cm="1">
        <f t="array" aca="1" ref="D2391" ca="1">IFERROR(INDIRECT("'Application For TE&amp;GOTS'!L"&amp;'Application For TE&amp;GOTS'!S2432),"")</f>
        <v/>
      </c>
      <c r="E2391" s="10" t="e">
        <f ca="1">'Application For TE&amp;GOTS'!AF2432</f>
        <v>#VALUE!</v>
      </c>
      <c r="F2391" s="10" t="str">
        <f ca="1">IFERROR(LEFT('Application For TE&amp;GOTS'!AH2432,LEN('Application For TE&amp;GOTS'!AH2432)-2),"")</f>
        <v/>
      </c>
      <c r="G2391" s="10" t="e">
        <f ca="1">'Application For TE&amp;GOTS'!AI2432</f>
        <v>#VALUE!</v>
      </c>
      <c r="AF2391" s="10" t="str">
        <f ca="1">IF(MATCH(B2391,B$1:B2391,0)=ROW(B2391),B2391&amp;";","")</f>
        <v/>
      </c>
      <c r="AG2391" s="10" t="str">
        <f>IF(MATCH(C2391,C$1:C2391,0)=ROW(C2391),C2391&amp;";","")</f>
        <v/>
      </c>
      <c r="AH2391" s="10" t="str">
        <f ca="1">IF(MATCH(D2391,D$1:D2391,0)=ROW(D2391),D2391&amp;";","")</f>
        <v/>
      </c>
      <c r="AI2391" s="10" t="e">
        <f ca="1">IF(MATCH(E2391,E$1:E2391,0)=ROW(E2391),E2391&amp;";","")</f>
        <v>#VALUE!</v>
      </c>
    </row>
    <row r="2392" spans="1:35">
      <c r="A2392" s="10">
        <v>2371</v>
      </c>
      <c r="B2392" s="10" t="str">
        <f ca="1">'Application For TE&amp;GOTS'!X2433</f>
        <v/>
      </c>
      <c r="C2392" s="10">
        <f>'Application For TE&amp;GOTS'!$D2433</f>
        <v>0</v>
      </c>
      <c r="D2392" s="10" t="str" cm="1">
        <f t="array" aca="1" ref="D2392" ca="1">IFERROR(INDIRECT("'Application For TE&amp;GOTS'!L"&amp;'Application For TE&amp;GOTS'!S2433),"")</f>
        <v/>
      </c>
      <c r="E2392" s="10" t="e">
        <f ca="1">'Application For TE&amp;GOTS'!AF2433</f>
        <v>#VALUE!</v>
      </c>
      <c r="F2392" s="10" t="str">
        <f ca="1">IFERROR(LEFT('Application For TE&amp;GOTS'!AH2433,LEN('Application For TE&amp;GOTS'!AH2433)-2),"")</f>
        <v/>
      </c>
      <c r="G2392" s="10" t="e">
        <f ca="1">'Application For TE&amp;GOTS'!AI2433</f>
        <v>#VALUE!</v>
      </c>
      <c r="AF2392" s="10" t="str">
        <f ca="1">IF(MATCH(B2392,B$1:B2392,0)=ROW(B2392),B2392&amp;";","")</f>
        <v/>
      </c>
      <c r="AG2392" s="10" t="str">
        <f>IF(MATCH(C2392,C$1:C2392,0)=ROW(C2392),C2392&amp;";","")</f>
        <v/>
      </c>
      <c r="AH2392" s="10" t="str">
        <f ca="1">IF(MATCH(D2392,D$1:D2392,0)=ROW(D2392),D2392&amp;";","")</f>
        <v/>
      </c>
      <c r="AI2392" s="10" t="e">
        <f ca="1">IF(MATCH(E2392,E$1:E2392,0)=ROW(E2392),E2392&amp;";","")</f>
        <v>#VALUE!</v>
      </c>
    </row>
    <row r="2393" spans="1:35">
      <c r="A2393" s="10">
        <v>2372</v>
      </c>
      <c r="B2393" s="10" t="str">
        <f ca="1">'Application For TE&amp;GOTS'!X2434</f>
        <v/>
      </c>
      <c r="C2393" s="10">
        <f>'Application For TE&amp;GOTS'!$D2434</f>
        <v>0</v>
      </c>
      <c r="D2393" s="10" t="str" cm="1">
        <f t="array" aca="1" ref="D2393" ca="1">IFERROR(INDIRECT("'Application For TE&amp;GOTS'!L"&amp;'Application For TE&amp;GOTS'!S2434),"")</f>
        <v/>
      </c>
      <c r="E2393" s="10" t="e">
        <f ca="1">'Application For TE&amp;GOTS'!AF2434</f>
        <v>#VALUE!</v>
      </c>
      <c r="F2393" s="10" t="str">
        <f ca="1">IFERROR(LEFT('Application For TE&amp;GOTS'!AH2434,LEN('Application For TE&amp;GOTS'!AH2434)-2),"")</f>
        <v/>
      </c>
      <c r="G2393" s="10" t="e">
        <f ca="1">'Application For TE&amp;GOTS'!AI2434</f>
        <v>#VALUE!</v>
      </c>
      <c r="AF2393" s="10" t="str">
        <f ca="1">IF(MATCH(B2393,B$1:B2393,0)=ROW(B2393),B2393&amp;";","")</f>
        <v/>
      </c>
      <c r="AG2393" s="10" t="str">
        <f>IF(MATCH(C2393,C$1:C2393,0)=ROW(C2393),C2393&amp;";","")</f>
        <v/>
      </c>
      <c r="AH2393" s="10" t="str">
        <f ca="1">IF(MATCH(D2393,D$1:D2393,0)=ROW(D2393),D2393&amp;";","")</f>
        <v/>
      </c>
      <c r="AI2393" s="10" t="e">
        <f ca="1">IF(MATCH(E2393,E$1:E2393,0)=ROW(E2393),E2393&amp;";","")</f>
        <v>#VALUE!</v>
      </c>
    </row>
    <row r="2394" spans="1:35">
      <c r="A2394" s="10">
        <v>2373</v>
      </c>
      <c r="B2394" s="10" t="str">
        <f ca="1">'Application For TE&amp;GOTS'!X2435</f>
        <v/>
      </c>
      <c r="C2394" s="10">
        <f>'Application For TE&amp;GOTS'!$D2435</f>
        <v>0</v>
      </c>
      <c r="D2394" s="10" t="str" cm="1">
        <f t="array" aca="1" ref="D2394" ca="1">IFERROR(INDIRECT("'Application For TE&amp;GOTS'!L"&amp;'Application For TE&amp;GOTS'!S2435),"")</f>
        <v/>
      </c>
      <c r="E2394" s="10" t="e">
        <f ca="1">'Application For TE&amp;GOTS'!AF2435</f>
        <v>#VALUE!</v>
      </c>
      <c r="F2394" s="10" t="str">
        <f ca="1">IFERROR(LEFT('Application For TE&amp;GOTS'!AH2435,LEN('Application For TE&amp;GOTS'!AH2435)-2),"")</f>
        <v/>
      </c>
      <c r="G2394" s="10" t="e">
        <f ca="1">'Application For TE&amp;GOTS'!AI2435</f>
        <v>#VALUE!</v>
      </c>
      <c r="AF2394" s="10" t="str">
        <f ca="1">IF(MATCH(B2394,B$1:B2394,0)=ROW(B2394),B2394&amp;";","")</f>
        <v/>
      </c>
      <c r="AG2394" s="10" t="str">
        <f>IF(MATCH(C2394,C$1:C2394,0)=ROW(C2394),C2394&amp;";","")</f>
        <v/>
      </c>
      <c r="AH2394" s="10" t="str">
        <f ca="1">IF(MATCH(D2394,D$1:D2394,0)=ROW(D2394),D2394&amp;";","")</f>
        <v/>
      </c>
      <c r="AI2394" s="10" t="e">
        <f ca="1">IF(MATCH(E2394,E$1:E2394,0)=ROW(E2394),E2394&amp;";","")</f>
        <v>#VALUE!</v>
      </c>
    </row>
    <row r="2395" spans="1:35">
      <c r="A2395" s="10">
        <v>2374</v>
      </c>
      <c r="B2395" s="10" t="str">
        <f ca="1">'Application For TE&amp;GOTS'!X2436</f>
        <v/>
      </c>
      <c r="C2395" s="10">
        <f>'Application For TE&amp;GOTS'!$D2436</f>
        <v>0</v>
      </c>
      <c r="D2395" s="10" t="str" cm="1">
        <f t="array" aca="1" ref="D2395" ca="1">IFERROR(INDIRECT("'Application For TE&amp;GOTS'!L"&amp;'Application For TE&amp;GOTS'!S2436),"")</f>
        <v/>
      </c>
      <c r="E2395" s="10" t="e">
        <f ca="1">'Application For TE&amp;GOTS'!AF2436</f>
        <v>#VALUE!</v>
      </c>
      <c r="F2395" s="10" t="str">
        <f ca="1">IFERROR(LEFT('Application For TE&amp;GOTS'!AH2436,LEN('Application For TE&amp;GOTS'!AH2436)-2),"")</f>
        <v/>
      </c>
      <c r="G2395" s="10" t="e">
        <f ca="1">'Application For TE&amp;GOTS'!AI2436</f>
        <v>#VALUE!</v>
      </c>
      <c r="AF2395" s="10" t="str">
        <f ca="1">IF(MATCH(B2395,B$1:B2395,0)=ROW(B2395),B2395&amp;";","")</f>
        <v/>
      </c>
      <c r="AG2395" s="10" t="str">
        <f>IF(MATCH(C2395,C$1:C2395,0)=ROW(C2395),C2395&amp;";","")</f>
        <v/>
      </c>
      <c r="AH2395" s="10" t="str">
        <f ca="1">IF(MATCH(D2395,D$1:D2395,0)=ROW(D2395),D2395&amp;";","")</f>
        <v/>
      </c>
      <c r="AI2395" s="10" t="e">
        <f ca="1">IF(MATCH(E2395,E$1:E2395,0)=ROW(E2395),E2395&amp;";","")</f>
        <v>#VALUE!</v>
      </c>
    </row>
    <row r="2396" spans="1:35">
      <c r="A2396" s="10">
        <v>2375</v>
      </c>
      <c r="B2396" s="10" t="str">
        <f ca="1">'Application For TE&amp;GOTS'!X2437</f>
        <v/>
      </c>
      <c r="C2396" s="10">
        <f>'Application For TE&amp;GOTS'!$D2437</f>
        <v>0</v>
      </c>
      <c r="D2396" s="10" t="str" cm="1">
        <f t="array" aca="1" ref="D2396" ca="1">IFERROR(INDIRECT("'Application For TE&amp;GOTS'!L"&amp;'Application For TE&amp;GOTS'!S2437),"")</f>
        <v/>
      </c>
      <c r="E2396" s="10" t="e">
        <f ca="1">'Application For TE&amp;GOTS'!AF2437</f>
        <v>#VALUE!</v>
      </c>
      <c r="F2396" s="10" t="str">
        <f ca="1">IFERROR(LEFT('Application For TE&amp;GOTS'!AH2437,LEN('Application For TE&amp;GOTS'!AH2437)-2),"")</f>
        <v/>
      </c>
      <c r="G2396" s="10" t="e">
        <f ca="1">'Application For TE&amp;GOTS'!AI2437</f>
        <v>#VALUE!</v>
      </c>
      <c r="AF2396" s="10" t="str">
        <f ca="1">IF(MATCH(B2396,B$1:B2396,0)=ROW(B2396),B2396&amp;";","")</f>
        <v/>
      </c>
      <c r="AG2396" s="10" t="str">
        <f>IF(MATCH(C2396,C$1:C2396,0)=ROW(C2396),C2396&amp;";","")</f>
        <v/>
      </c>
      <c r="AH2396" s="10" t="str">
        <f ca="1">IF(MATCH(D2396,D$1:D2396,0)=ROW(D2396),D2396&amp;";","")</f>
        <v/>
      </c>
      <c r="AI2396" s="10" t="e">
        <f ca="1">IF(MATCH(E2396,E$1:E2396,0)=ROW(E2396),E2396&amp;";","")</f>
        <v>#VALUE!</v>
      </c>
    </row>
    <row r="2397" spans="1:35">
      <c r="A2397" s="10">
        <v>2376</v>
      </c>
      <c r="B2397" s="10" t="str">
        <f ca="1">'Application For TE&amp;GOTS'!X2438</f>
        <v/>
      </c>
      <c r="C2397" s="10">
        <f>'Application For TE&amp;GOTS'!$D2438</f>
        <v>0</v>
      </c>
      <c r="D2397" s="10" t="str" cm="1">
        <f t="array" aca="1" ref="D2397" ca="1">IFERROR(INDIRECT("'Application For TE&amp;GOTS'!L"&amp;'Application For TE&amp;GOTS'!S2438),"")</f>
        <v/>
      </c>
      <c r="E2397" s="10" t="e">
        <f ca="1">'Application For TE&amp;GOTS'!AF2438</f>
        <v>#VALUE!</v>
      </c>
      <c r="F2397" s="10" t="str">
        <f ca="1">IFERROR(LEFT('Application For TE&amp;GOTS'!AH2438,LEN('Application For TE&amp;GOTS'!AH2438)-2),"")</f>
        <v/>
      </c>
      <c r="G2397" s="10" t="e">
        <f ca="1">'Application For TE&amp;GOTS'!AI2438</f>
        <v>#VALUE!</v>
      </c>
      <c r="AF2397" s="10" t="str">
        <f ca="1">IF(MATCH(B2397,B$1:B2397,0)=ROW(B2397),B2397&amp;";","")</f>
        <v/>
      </c>
      <c r="AG2397" s="10" t="str">
        <f>IF(MATCH(C2397,C$1:C2397,0)=ROW(C2397),C2397&amp;";","")</f>
        <v/>
      </c>
      <c r="AH2397" s="10" t="str">
        <f ca="1">IF(MATCH(D2397,D$1:D2397,0)=ROW(D2397),D2397&amp;";","")</f>
        <v/>
      </c>
      <c r="AI2397" s="10" t="e">
        <f ca="1">IF(MATCH(E2397,E$1:E2397,0)=ROW(E2397),E2397&amp;";","")</f>
        <v>#VALUE!</v>
      </c>
    </row>
    <row r="2398" spans="1:35">
      <c r="A2398" s="10">
        <v>2377</v>
      </c>
      <c r="B2398" s="10" t="str">
        <f ca="1">'Application For TE&amp;GOTS'!X2439</f>
        <v/>
      </c>
      <c r="C2398" s="10">
        <f>'Application For TE&amp;GOTS'!$D2439</f>
        <v>0</v>
      </c>
      <c r="D2398" s="10" t="str" cm="1">
        <f t="array" aca="1" ref="D2398" ca="1">IFERROR(INDIRECT("'Application For TE&amp;GOTS'!L"&amp;'Application For TE&amp;GOTS'!S2439),"")</f>
        <v/>
      </c>
      <c r="E2398" s="10" t="e">
        <f ca="1">'Application For TE&amp;GOTS'!AF2439</f>
        <v>#VALUE!</v>
      </c>
      <c r="F2398" s="10" t="str">
        <f ca="1">IFERROR(LEFT('Application For TE&amp;GOTS'!AH2439,LEN('Application For TE&amp;GOTS'!AH2439)-2),"")</f>
        <v/>
      </c>
      <c r="G2398" s="10" t="e">
        <f ca="1">'Application For TE&amp;GOTS'!AI2439</f>
        <v>#VALUE!</v>
      </c>
      <c r="AF2398" s="10" t="str">
        <f ca="1">IF(MATCH(B2398,B$1:B2398,0)=ROW(B2398),B2398&amp;";","")</f>
        <v/>
      </c>
      <c r="AG2398" s="10" t="str">
        <f>IF(MATCH(C2398,C$1:C2398,0)=ROW(C2398),C2398&amp;";","")</f>
        <v/>
      </c>
      <c r="AH2398" s="10" t="str">
        <f ca="1">IF(MATCH(D2398,D$1:D2398,0)=ROW(D2398),D2398&amp;";","")</f>
        <v/>
      </c>
      <c r="AI2398" s="10" t="e">
        <f ca="1">IF(MATCH(E2398,E$1:E2398,0)=ROW(E2398),E2398&amp;";","")</f>
        <v>#VALUE!</v>
      </c>
    </row>
    <row r="2399" spans="1:35">
      <c r="A2399" s="10">
        <v>2378</v>
      </c>
      <c r="B2399" s="10" t="str">
        <f ca="1">'Application For TE&amp;GOTS'!X2440</f>
        <v/>
      </c>
      <c r="C2399" s="10">
        <f>'Application For TE&amp;GOTS'!$D2440</f>
        <v>0</v>
      </c>
      <c r="D2399" s="10" t="str" cm="1">
        <f t="array" aca="1" ref="D2399" ca="1">IFERROR(INDIRECT("'Application For TE&amp;GOTS'!L"&amp;'Application For TE&amp;GOTS'!S2440),"")</f>
        <v/>
      </c>
      <c r="E2399" s="10" t="e">
        <f ca="1">'Application For TE&amp;GOTS'!AF2440</f>
        <v>#VALUE!</v>
      </c>
      <c r="F2399" s="10" t="str">
        <f ca="1">IFERROR(LEFT('Application For TE&amp;GOTS'!AH2440,LEN('Application For TE&amp;GOTS'!AH2440)-2),"")</f>
        <v/>
      </c>
      <c r="G2399" s="10" t="e">
        <f ca="1">'Application For TE&amp;GOTS'!AI2440</f>
        <v>#VALUE!</v>
      </c>
      <c r="AF2399" s="10" t="str">
        <f ca="1">IF(MATCH(B2399,B$1:B2399,0)=ROW(B2399),B2399&amp;";","")</f>
        <v/>
      </c>
      <c r="AG2399" s="10" t="str">
        <f>IF(MATCH(C2399,C$1:C2399,0)=ROW(C2399),C2399&amp;";","")</f>
        <v/>
      </c>
      <c r="AH2399" s="10" t="str">
        <f ca="1">IF(MATCH(D2399,D$1:D2399,0)=ROW(D2399),D2399&amp;";","")</f>
        <v/>
      </c>
      <c r="AI2399" s="10" t="e">
        <f ca="1">IF(MATCH(E2399,E$1:E2399,0)=ROW(E2399),E2399&amp;";","")</f>
        <v>#VALUE!</v>
      </c>
    </row>
    <row r="2400" spans="1:35">
      <c r="A2400" s="10">
        <v>2379</v>
      </c>
      <c r="B2400" s="10" t="str">
        <f ca="1">'Application For TE&amp;GOTS'!X2441</f>
        <v/>
      </c>
      <c r="C2400" s="10">
        <f>'Application For TE&amp;GOTS'!$D2441</f>
        <v>0</v>
      </c>
      <c r="D2400" s="10" t="str" cm="1">
        <f t="array" aca="1" ref="D2400" ca="1">IFERROR(INDIRECT("'Application For TE&amp;GOTS'!L"&amp;'Application For TE&amp;GOTS'!S2441),"")</f>
        <v/>
      </c>
      <c r="E2400" s="10" t="e">
        <f ca="1">'Application For TE&amp;GOTS'!AF2441</f>
        <v>#VALUE!</v>
      </c>
      <c r="F2400" s="10" t="str">
        <f ca="1">IFERROR(LEFT('Application For TE&amp;GOTS'!AH2441,LEN('Application For TE&amp;GOTS'!AH2441)-2),"")</f>
        <v/>
      </c>
      <c r="G2400" s="10" t="e">
        <f ca="1">'Application For TE&amp;GOTS'!AI2441</f>
        <v>#VALUE!</v>
      </c>
      <c r="AF2400" s="10" t="str">
        <f ca="1">IF(MATCH(B2400,B$1:B2400,0)=ROW(B2400),B2400&amp;";","")</f>
        <v/>
      </c>
      <c r="AG2400" s="10" t="str">
        <f>IF(MATCH(C2400,C$1:C2400,0)=ROW(C2400),C2400&amp;";","")</f>
        <v/>
      </c>
      <c r="AH2400" s="10" t="str">
        <f ca="1">IF(MATCH(D2400,D$1:D2400,0)=ROW(D2400),D2400&amp;";","")</f>
        <v/>
      </c>
      <c r="AI2400" s="10" t="e">
        <f ca="1">IF(MATCH(E2400,E$1:E2400,0)=ROW(E2400),E2400&amp;";","")</f>
        <v>#VALUE!</v>
      </c>
    </row>
    <row r="2401" spans="1:35">
      <c r="A2401" s="10">
        <v>2380</v>
      </c>
      <c r="B2401" s="10" t="str">
        <f ca="1">'Application For TE&amp;GOTS'!X2442</f>
        <v/>
      </c>
      <c r="C2401" s="10">
        <f>'Application For TE&amp;GOTS'!$D2442</f>
        <v>0</v>
      </c>
      <c r="D2401" s="10" t="str" cm="1">
        <f t="array" aca="1" ref="D2401" ca="1">IFERROR(INDIRECT("'Application For TE&amp;GOTS'!L"&amp;'Application For TE&amp;GOTS'!S2442),"")</f>
        <v/>
      </c>
      <c r="E2401" s="10" t="e">
        <f ca="1">'Application For TE&amp;GOTS'!AF2442</f>
        <v>#VALUE!</v>
      </c>
      <c r="F2401" s="10" t="str">
        <f ca="1">IFERROR(LEFT('Application For TE&amp;GOTS'!AH2442,LEN('Application For TE&amp;GOTS'!AH2442)-2),"")</f>
        <v/>
      </c>
      <c r="G2401" s="10" t="e">
        <f ca="1">'Application For TE&amp;GOTS'!AI2442</f>
        <v>#VALUE!</v>
      </c>
      <c r="AF2401" s="10" t="str">
        <f ca="1">IF(MATCH(B2401,B$1:B2401,0)=ROW(B2401),B2401&amp;";","")</f>
        <v/>
      </c>
      <c r="AG2401" s="10" t="str">
        <f>IF(MATCH(C2401,C$1:C2401,0)=ROW(C2401),C2401&amp;";","")</f>
        <v/>
      </c>
      <c r="AH2401" s="10" t="str">
        <f ca="1">IF(MATCH(D2401,D$1:D2401,0)=ROW(D2401),D2401&amp;";","")</f>
        <v/>
      </c>
      <c r="AI2401" s="10" t="e">
        <f ca="1">IF(MATCH(E2401,E$1:E2401,0)=ROW(E2401),E2401&amp;";","")</f>
        <v>#VALUE!</v>
      </c>
    </row>
    <row r="2402" spans="1:35">
      <c r="A2402" s="10">
        <v>2381</v>
      </c>
      <c r="B2402" s="10" t="str">
        <f ca="1">'Application For TE&amp;GOTS'!X2443</f>
        <v/>
      </c>
      <c r="C2402" s="10">
        <f>'Application For TE&amp;GOTS'!$D2443</f>
        <v>0</v>
      </c>
      <c r="D2402" s="10" t="str" cm="1">
        <f t="array" aca="1" ref="D2402" ca="1">IFERROR(INDIRECT("'Application For TE&amp;GOTS'!L"&amp;'Application For TE&amp;GOTS'!S2443),"")</f>
        <v/>
      </c>
      <c r="E2402" s="10" t="e">
        <f ca="1">'Application For TE&amp;GOTS'!AF2443</f>
        <v>#VALUE!</v>
      </c>
      <c r="F2402" s="10" t="str">
        <f ca="1">IFERROR(LEFT('Application For TE&amp;GOTS'!AH2443,LEN('Application For TE&amp;GOTS'!AH2443)-2),"")</f>
        <v/>
      </c>
      <c r="G2402" s="10" t="e">
        <f ca="1">'Application For TE&amp;GOTS'!AI2443</f>
        <v>#VALUE!</v>
      </c>
      <c r="AF2402" s="10" t="str">
        <f ca="1">IF(MATCH(B2402,B$1:B2402,0)=ROW(B2402),B2402&amp;";","")</f>
        <v/>
      </c>
      <c r="AG2402" s="10" t="str">
        <f>IF(MATCH(C2402,C$1:C2402,0)=ROW(C2402),C2402&amp;";","")</f>
        <v/>
      </c>
      <c r="AH2402" s="10" t="str">
        <f ca="1">IF(MATCH(D2402,D$1:D2402,0)=ROW(D2402),D2402&amp;";","")</f>
        <v/>
      </c>
      <c r="AI2402" s="10" t="e">
        <f ca="1">IF(MATCH(E2402,E$1:E2402,0)=ROW(E2402),E2402&amp;";","")</f>
        <v>#VALUE!</v>
      </c>
    </row>
    <row r="2403" spans="1:35">
      <c r="A2403" s="10">
        <v>2382</v>
      </c>
      <c r="B2403" s="10" t="str">
        <f ca="1">'Application For TE&amp;GOTS'!X2444</f>
        <v/>
      </c>
      <c r="C2403" s="10">
        <f>'Application For TE&amp;GOTS'!$D2444</f>
        <v>0</v>
      </c>
      <c r="D2403" s="10" t="str" cm="1">
        <f t="array" aca="1" ref="D2403" ca="1">IFERROR(INDIRECT("'Application For TE&amp;GOTS'!L"&amp;'Application For TE&amp;GOTS'!S2444),"")</f>
        <v/>
      </c>
      <c r="E2403" s="10" t="e">
        <f ca="1">'Application For TE&amp;GOTS'!AF2444</f>
        <v>#VALUE!</v>
      </c>
      <c r="F2403" s="10" t="str">
        <f ca="1">IFERROR(LEFT('Application For TE&amp;GOTS'!AH2444,LEN('Application For TE&amp;GOTS'!AH2444)-2),"")</f>
        <v/>
      </c>
      <c r="G2403" s="10" t="e">
        <f ca="1">'Application For TE&amp;GOTS'!AI2444</f>
        <v>#VALUE!</v>
      </c>
      <c r="AF2403" s="10" t="str">
        <f ca="1">IF(MATCH(B2403,B$1:B2403,0)=ROW(B2403),B2403&amp;";","")</f>
        <v/>
      </c>
      <c r="AG2403" s="10" t="str">
        <f>IF(MATCH(C2403,C$1:C2403,0)=ROW(C2403),C2403&amp;";","")</f>
        <v/>
      </c>
      <c r="AH2403" s="10" t="str">
        <f ca="1">IF(MATCH(D2403,D$1:D2403,0)=ROW(D2403),D2403&amp;";","")</f>
        <v/>
      </c>
      <c r="AI2403" s="10" t="e">
        <f ca="1">IF(MATCH(E2403,E$1:E2403,0)=ROW(E2403),E2403&amp;";","")</f>
        <v>#VALUE!</v>
      </c>
    </row>
    <row r="2404" spans="1:35">
      <c r="A2404" s="10">
        <v>2383</v>
      </c>
      <c r="B2404" s="10" t="str">
        <f ca="1">'Application For TE&amp;GOTS'!X2445</f>
        <v/>
      </c>
      <c r="C2404" s="10">
        <f>'Application For TE&amp;GOTS'!$D2445</f>
        <v>0</v>
      </c>
      <c r="D2404" s="10" t="str" cm="1">
        <f t="array" aca="1" ref="D2404" ca="1">IFERROR(INDIRECT("'Application For TE&amp;GOTS'!L"&amp;'Application For TE&amp;GOTS'!S2445),"")</f>
        <v/>
      </c>
      <c r="E2404" s="10" t="e">
        <f ca="1">'Application For TE&amp;GOTS'!AF2445</f>
        <v>#VALUE!</v>
      </c>
      <c r="F2404" s="10" t="str">
        <f ca="1">IFERROR(LEFT('Application For TE&amp;GOTS'!AH2445,LEN('Application For TE&amp;GOTS'!AH2445)-2),"")</f>
        <v/>
      </c>
      <c r="G2404" s="10" t="e">
        <f ca="1">'Application For TE&amp;GOTS'!AI2445</f>
        <v>#VALUE!</v>
      </c>
      <c r="AF2404" s="10" t="str">
        <f ca="1">IF(MATCH(B2404,B$1:B2404,0)=ROW(B2404),B2404&amp;";","")</f>
        <v/>
      </c>
      <c r="AG2404" s="10" t="str">
        <f>IF(MATCH(C2404,C$1:C2404,0)=ROW(C2404),C2404&amp;";","")</f>
        <v/>
      </c>
      <c r="AH2404" s="10" t="str">
        <f ca="1">IF(MATCH(D2404,D$1:D2404,0)=ROW(D2404),D2404&amp;";","")</f>
        <v/>
      </c>
      <c r="AI2404" s="10" t="e">
        <f ca="1">IF(MATCH(E2404,E$1:E2404,0)=ROW(E2404),E2404&amp;";","")</f>
        <v>#VALUE!</v>
      </c>
    </row>
    <row r="2405" spans="1:35">
      <c r="A2405" s="10">
        <v>2384</v>
      </c>
      <c r="B2405" s="10" t="str">
        <f ca="1">'Application For TE&amp;GOTS'!X2446</f>
        <v/>
      </c>
      <c r="C2405" s="10">
        <f>'Application For TE&amp;GOTS'!$D2446</f>
        <v>0</v>
      </c>
      <c r="D2405" s="10" t="str" cm="1">
        <f t="array" aca="1" ref="D2405" ca="1">IFERROR(INDIRECT("'Application For TE&amp;GOTS'!L"&amp;'Application For TE&amp;GOTS'!S2446),"")</f>
        <v/>
      </c>
      <c r="E2405" s="10" t="e">
        <f ca="1">'Application For TE&amp;GOTS'!AF2446</f>
        <v>#VALUE!</v>
      </c>
      <c r="F2405" s="10" t="str">
        <f ca="1">IFERROR(LEFT('Application For TE&amp;GOTS'!AH2446,LEN('Application For TE&amp;GOTS'!AH2446)-2),"")</f>
        <v/>
      </c>
      <c r="G2405" s="10" t="e">
        <f ca="1">'Application For TE&amp;GOTS'!AI2446</f>
        <v>#VALUE!</v>
      </c>
      <c r="AF2405" s="10" t="str">
        <f ca="1">IF(MATCH(B2405,B$1:B2405,0)=ROW(B2405),B2405&amp;";","")</f>
        <v/>
      </c>
      <c r="AG2405" s="10" t="str">
        <f>IF(MATCH(C2405,C$1:C2405,0)=ROW(C2405),C2405&amp;";","")</f>
        <v/>
      </c>
      <c r="AH2405" s="10" t="str">
        <f ca="1">IF(MATCH(D2405,D$1:D2405,0)=ROW(D2405),D2405&amp;";","")</f>
        <v/>
      </c>
      <c r="AI2405" s="10" t="e">
        <f ca="1">IF(MATCH(E2405,E$1:E2405,0)=ROW(E2405),E2405&amp;";","")</f>
        <v>#VALUE!</v>
      </c>
    </row>
    <row r="2406" spans="1:35">
      <c r="A2406" s="10">
        <v>2385</v>
      </c>
      <c r="B2406" s="10" t="str">
        <f ca="1">'Application For TE&amp;GOTS'!X2447</f>
        <v/>
      </c>
      <c r="C2406" s="10">
        <f>'Application For TE&amp;GOTS'!$D2447</f>
        <v>0</v>
      </c>
      <c r="D2406" s="10" t="str" cm="1">
        <f t="array" aca="1" ref="D2406" ca="1">IFERROR(INDIRECT("'Application For TE&amp;GOTS'!L"&amp;'Application For TE&amp;GOTS'!S2447),"")</f>
        <v/>
      </c>
      <c r="E2406" s="10" t="e">
        <f ca="1">'Application For TE&amp;GOTS'!AF2447</f>
        <v>#VALUE!</v>
      </c>
      <c r="F2406" s="10" t="str">
        <f ca="1">IFERROR(LEFT('Application For TE&amp;GOTS'!AH2447,LEN('Application For TE&amp;GOTS'!AH2447)-2),"")</f>
        <v/>
      </c>
      <c r="G2406" s="10" t="e">
        <f ca="1">'Application For TE&amp;GOTS'!AI2447</f>
        <v>#VALUE!</v>
      </c>
      <c r="AF2406" s="10" t="str">
        <f ca="1">IF(MATCH(B2406,B$1:B2406,0)=ROW(B2406),B2406&amp;";","")</f>
        <v/>
      </c>
      <c r="AG2406" s="10" t="str">
        <f>IF(MATCH(C2406,C$1:C2406,0)=ROW(C2406),C2406&amp;";","")</f>
        <v/>
      </c>
      <c r="AH2406" s="10" t="str">
        <f ca="1">IF(MATCH(D2406,D$1:D2406,0)=ROW(D2406),D2406&amp;";","")</f>
        <v/>
      </c>
      <c r="AI2406" s="10" t="e">
        <f ca="1">IF(MATCH(E2406,E$1:E2406,0)=ROW(E2406),E2406&amp;";","")</f>
        <v>#VALUE!</v>
      </c>
    </row>
    <row r="2407" spans="1:35">
      <c r="A2407" s="10">
        <v>2386</v>
      </c>
      <c r="B2407" s="10" t="str">
        <f ca="1">'Application For TE&amp;GOTS'!X2448</f>
        <v/>
      </c>
      <c r="C2407" s="10">
        <f>'Application For TE&amp;GOTS'!$D2448</f>
        <v>0</v>
      </c>
      <c r="D2407" s="10" t="str" cm="1">
        <f t="array" aca="1" ref="D2407" ca="1">IFERROR(INDIRECT("'Application For TE&amp;GOTS'!L"&amp;'Application For TE&amp;GOTS'!S2448),"")</f>
        <v/>
      </c>
      <c r="E2407" s="10" t="e">
        <f ca="1">'Application For TE&amp;GOTS'!AF2448</f>
        <v>#VALUE!</v>
      </c>
      <c r="F2407" s="10" t="str">
        <f ca="1">IFERROR(LEFT('Application For TE&amp;GOTS'!AH2448,LEN('Application For TE&amp;GOTS'!AH2448)-2),"")</f>
        <v/>
      </c>
      <c r="G2407" s="10" t="e">
        <f ca="1">'Application For TE&amp;GOTS'!AI2448</f>
        <v>#VALUE!</v>
      </c>
      <c r="AF2407" s="10" t="str">
        <f ca="1">IF(MATCH(B2407,B$1:B2407,0)=ROW(B2407),B2407&amp;";","")</f>
        <v/>
      </c>
      <c r="AG2407" s="10" t="str">
        <f>IF(MATCH(C2407,C$1:C2407,0)=ROW(C2407),C2407&amp;";","")</f>
        <v/>
      </c>
      <c r="AH2407" s="10" t="str">
        <f ca="1">IF(MATCH(D2407,D$1:D2407,0)=ROW(D2407),D2407&amp;";","")</f>
        <v/>
      </c>
      <c r="AI2407" s="10" t="e">
        <f ca="1">IF(MATCH(E2407,E$1:E2407,0)=ROW(E2407),E2407&amp;";","")</f>
        <v>#VALUE!</v>
      </c>
    </row>
    <row r="2408" spans="1:35">
      <c r="A2408" s="10">
        <v>2387</v>
      </c>
      <c r="B2408" s="10" t="str">
        <f ca="1">'Application For TE&amp;GOTS'!X2449</f>
        <v/>
      </c>
      <c r="C2408" s="10">
        <f>'Application For TE&amp;GOTS'!$D2449</f>
        <v>0</v>
      </c>
      <c r="D2408" s="10" t="str" cm="1">
        <f t="array" aca="1" ref="D2408" ca="1">IFERROR(INDIRECT("'Application For TE&amp;GOTS'!L"&amp;'Application For TE&amp;GOTS'!S2449),"")</f>
        <v/>
      </c>
      <c r="E2408" s="10" t="e">
        <f ca="1">'Application For TE&amp;GOTS'!AF2449</f>
        <v>#VALUE!</v>
      </c>
      <c r="F2408" s="10" t="str">
        <f ca="1">IFERROR(LEFT('Application For TE&amp;GOTS'!AH2449,LEN('Application For TE&amp;GOTS'!AH2449)-2),"")</f>
        <v/>
      </c>
      <c r="G2408" s="10" t="e">
        <f ca="1">'Application For TE&amp;GOTS'!AI2449</f>
        <v>#VALUE!</v>
      </c>
      <c r="AF2408" s="10" t="str">
        <f ca="1">IF(MATCH(B2408,B$1:B2408,0)=ROW(B2408),B2408&amp;";","")</f>
        <v/>
      </c>
      <c r="AG2408" s="10" t="str">
        <f>IF(MATCH(C2408,C$1:C2408,0)=ROW(C2408),C2408&amp;";","")</f>
        <v/>
      </c>
      <c r="AH2408" s="10" t="str">
        <f ca="1">IF(MATCH(D2408,D$1:D2408,0)=ROW(D2408),D2408&amp;";","")</f>
        <v/>
      </c>
      <c r="AI2408" s="10" t="e">
        <f ca="1">IF(MATCH(E2408,E$1:E2408,0)=ROW(E2408),E2408&amp;";","")</f>
        <v>#VALUE!</v>
      </c>
    </row>
    <row r="2409" spans="1:35">
      <c r="A2409" s="10">
        <v>2388</v>
      </c>
      <c r="B2409" s="10" t="str">
        <f ca="1">'Application For TE&amp;GOTS'!X2450</f>
        <v/>
      </c>
      <c r="C2409" s="10">
        <f>'Application For TE&amp;GOTS'!$D2450</f>
        <v>0</v>
      </c>
      <c r="D2409" s="10" t="str" cm="1">
        <f t="array" aca="1" ref="D2409" ca="1">IFERROR(INDIRECT("'Application For TE&amp;GOTS'!L"&amp;'Application For TE&amp;GOTS'!S2450),"")</f>
        <v/>
      </c>
      <c r="E2409" s="10" t="e">
        <f ca="1">'Application For TE&amp;GOTS'!AF2450</f>
        <v>#VALUE!</v>
      </c>
      <c r="F2409" s="10" t="str">
        <f ca="1">IFERROR(LEFT('Application For TE&amp;GOTS'!AH2450,LEN('Application For TE&amp;GOTS'!AH2450)-2),"")</f>
        <v/>
      </c>
      <c r="G2409" s="10" t="e">
        <f ca="1">'Application For TE&amp;GOTS'!AI2450</f>
        <v>#VALUE!</v>
      </c>
      <c r="AF2409" s="10" t="str">
        <f ca="1">IF(MATCH(B2409,B$1:B2409,0)=ROW(B2409),B2409&amp;";","")</f>
        <v/>
      </c>
      <c r="AG2409" s="10" t="str">
        <f>IF(MATCH(C2409,C$1:C2409,0)=ROW(C2409),C2409&amp;";","")</f>
        <v/>
      </c>
      <c r="AH2409" s="10" t="str">
        <f ca="1">IF(MATCH(D2409,D$1:D2409,0)=ROW(D2409),D2409&amp;";","")</f>
        <v/>
      </c>
      <c r="AI2409" s="10" t="e">
        <f ca="1">IF(MATCH(E2409,E$1:E2409,0)=ROW(E2409),E2409&amp;";","")</f>
        <v>#VALUE!</v>
      </c>
    </row>
    <row r="2410" spans="1:35">
      <c r="A2410" s="10">
        <v>2389</v>
      </c>
      <c r="B2410" s="10" t="str">
        <f ca="1">'Application For TE&amp;GOTS'!X2451</f>
        <v/>
      </c>
      <c r="C2410" s="10">
        <f>'Application For TE&amp;GOTS'!$D2451</f>
        <v>0</v>
      </c>
      <c r="D2410" s="10" t="str" cm="1">
        <f t="array" aca="1" ref="D2410" ca="1">IFERROR(INDIRECT("'Application For TE&amp;GOTS'!L"&amp;'Application For TE&amp;GOTS'!S2451),"")</f>
        <v/>
      </c>
      <c r="E2410" s="10" t="e">
        <f ca="1">'Application For TE&amp;GOTS'!AF2451</f>
        <v>#VALUE!</v>
      </c>
      <c r="F2410" s="10" t="str">
        <f ca="1">IFERROR(LEFT('Application For TE&amp;GOTS'!AH2451,LEN('Application For TE&amp;GOTS'!AH2451)-2),"")</f>
        <v/>
      </c>
      <c r="G2410" s="10" t="e">
        <f ca="1">'Application For TE&amp;GOTS'!AI2451</f>
        <v>#VALUE!</v>
      </c>
      <c r="AF2410" s="10" t="str">
        <f ca="1">IF(MATCH(B2410,B$1:B2410,0)=ROW(B2410),B2410&amp;";","")</f>
        <v/>
      </c>
      <c r="AG2410" s="10" t="str">
        <f>IF(MATCH(C2410,C$1:C2410,0)=ROW(C2410),C2410&amp;";","")</f>
        <v/>
      </c>
      <c r="AH2410" s="10" t="str">
        <f ca="1">IF(MATCH(D2410,D$1:D2410,0)=ROW(D2410),D2410&amp;";","")</f>
        <v/>
      </c>
      <c r="AI2410" s="10" t="e">
        <f ca="1">IF(MATCH(E2410,E$1:E2410,0)=ROW(E2410),E2410&amp;";","")</f>
        <v>#VALUE!</v>
      </c>
    </row>
    <row r="2411" spans="1:35">
      <c r="A2411" s="10">
        <v>2390</v>
      </c>
      <c r="B2411" s="10" t="str">
        <f ca="1">'Application For TE&amp;GOTS'!X2452</f>
        <v/>
      </c>
      <c r="C2411" s="10">
        <f>'Application For TE&amp;GOTS'!$D2452</f>
        <v>0</v>
      </c>
      <c r="D2411" s="10" t="str" cm="1">
        <f t="array" aca="1" ref="D2411" ca="1">IFERROR(INDIRECT("'Application For TE&amp;GOTS'!L"&amp;'Application For TE&amp;GOTS'!S2452),"")</f>
        <v/>
      </c>
      <c r="E2411" s="10" t="e">
        <f ca="1">'Application For TE&amp;GOTS'!AF2452</f>
        <v>#VALUE!</v>
      </c>
      <c r="F2411" s="10" t="str">
        <f ca="1">IFERROR(LEFT('Application For TE&amp;GOTS'!AH2452,LEN('Application For TE&amp;GOTS'!AH2452)-2),"")</f>
        <v/>
      </c>
      <c r="G2411" s="10" t="e">
        <f ca="1">'Application For TE&amp;GOTS'!AI2452</f>
        <v>#VALUE!</v>
      </c>
      <c r="AF2411" s="10" t="str">
        <f ca="1">IF(MATCH(B2411,B$1:B2411,0)=ROW(B2411),B2411&amp;";","")</f>
        <v/>
      </c>
      <c r="AG2411" s="10" t="str">
        <f>IF(MATCH(C2411,C$1:C2411,0)=ROW(C2411),C2411&amp;";","")</f>
        <v/>
      </c>
      <c r="AH2411" s="10" t="str">
        <f ca="1">IF(MATCH(D2411,D$1:D2411,0)=ROW(D2411),D2411&amp;";","")</f>
        <v/>
      </c>
      <c r="AI2411" s="10" t="e">
        <f ca="1">IF(MATCH(E2411,E$1:E2411,0)=ROW(E2411),E2411&amp;";","")</f>
        <v>#VALUE!</v>
      </c>
    </row>
    <row r="2412" spans="1:35">
      <c r="A2412" s="10">
        <v>2391</v>
      </c>
      <c r="B2412" s="10" t="str">
        <f ca="1">'Application For TE&amp;GOTS'!X2453</f>
        <v/>
      </c>
      <c r="C2412" s="10">
        <f>'Application For TE&amp;GOTS'!$D2453</f>
        <v>0</v>
      </c>
      <c r="D2412" s="10" t="str" cm="1">
        <f t="array" aca="1" ref="D2412" ca="1">IFERROR(INDIRECT("'Application For TE&amp;GOTS'!L"&amp;'Application For TE&amp;GOTS'!S2453),"")</f>
        <v/>
      </c>
      <c r="E2412" s="10" t="e">
        <f ca="1">'Application For TE&amp;GOTS'!AF2453</f>
        <v>#VALUE!</v>
      </c>
      <c r="F2412" s="10" t="str">
        <f ca="1">IFERROR(LEFT('Application For TE&amp;GOTS'!AH2453,LEN('Application For TE&amp;GOTS'!AH2453)-2),"")</f>
        <v/>
      </c>
      <c r="G2412" s="10" t="e">
        <f ca="1">'Application For TE&amp;GOTS'!AI2453</f>
        <v>#VALUE!</v>
      </c>
      <c r="AF2412" s="10" t="str">
        <f ca="1">IF(MATCH(B2412,B$1:B2412,0)=ROW(B2412),B2412&amp;";","")</f>
        <v/>
      </c>
      <c r="AG2412" s="10" t="str">
        <f>IF(MATCH(C2412,C$1:C2412,0)=ROW(C2412),C2412&amp;";","")</f>
        <v/>
      </c>
      <c r="AH2412" s="10" t="str">
        <f ca="1">IF(MATCH(D2412,D$1:D2412,0)=ROW(D2412),D2412&amp;";","")</f>
        <v/>
      </c>
      <c r="AI2412" s="10" t="e">
        <f ca="1">IF(MATCH(E2412,E$1:E2412,0)=ROW(E2412),E2412&amp;";","")</f>
        <v>#VALUE!</v>
      </c>
    </row>
    <row r="2413" spans="1:35">
      <c r="A2413" s="10">
        <v>2392</v>
      </c>
      <c r="B2413" s="10" t="str">
        <f ca="1">'Application For TE&amp;GOTS'!X2454</f>
        <v/>
      </c>
      <c r="C2413" s="10">
        <f>'Application For TE&amp;GOTS'!$D2454</f>
        <v>0</v>
      </c>
      <c r="D2413" s="10" t="str" cm="1">
        <f t="array" aca="1" ref="D2413" ca="1">IFERROR(INDIRECT("'Application For TE&amp;GOTS'!L"&amp;'Application For TE&amp;GOTS'!S2454),"")</f>
        <v/>
      </c>
      <c r="E2413" s="10" t="e">
        <f ca="1">'Application For TE&amp;GOTS'!AF2454</f>
        <v>#VALUE!</v>
      </c>
      <c r="F2413" s="10" t="str">
        <f ca="1">IFERROR(LEFT('Application For TE&amp;GOTS'!AH2454,LEN('Application For TE&amp;GOTS'!AH2454)-2),"")</f>
        <v/>
      </c>
      <c r="G2413" s="10" t="e">
        <f ca="1">'Application For TE&amp;GOTS'!AI2454</f>
        <v>#VALUE!</v>
      </c>
      <c r="AF2413" s="10" t="str">
        <f ca="1">IF(MATCH(B2413,B$1:B2413,0)=ROW(B2413),B2413&amp;";","")</f>
        <v/>
      </c>
      <c r="AG2413" s="10" t="str">
        <f>IF(MATCH(C2413,C$1:C2413,0)=ROW(C2413),C2413&amp;";","")</f>
        <v/>
      </c>
      <c r="AH2413" s="10" t="str">
        <f ca="1">IF(MATCH(D2413,D$1:D2413,0)=ROW(D2413),D2413&amp;";","")</f>
        <v/>
      </c>
      <c r="AI2413" s="10" t="e">
        <f ca="1">IF(MATCH(E2413,E$1:E2413,0)=ROW(E2413),E2413&amp;";","")</f>
        <v>#VALUE!</v>
      </c>
    </row>
    <row r="2414" spans="1:35">
      <c r="A2414" s="10">
        <v>2393</v>
      </c>
      <c r="B2414" s="10" t="str">
        <f ca="1">'Application For TE&amp;GOTS'!X2455</f>
        <v/>
      </c>
      <c r="C2414" s="10">
        <f>'Application For TE&amp;GOTS'!$D2455</f>
        <v>0</v>
      </c>
      <c r="D2414" s="10" t="str" cm="1">
        <f t="array" aca="1" ref="D2414" ca="1">IFERROR(INDIRECT("'Application For TE&amp;GOTS'!L"&amp;'Application For TE&amp;GOTS'!S2455),"")</f>
        <v/>
      </c>
      <c r="E2414" s="10" t="e">
        <f ca="1">'Application For TE&amp;GOTS'!AF2455</f>
        <v>#VALUE!</v>
      </c>
      <c r="F2414" s="10" t="str">
        <f ca="1">IFERROR(LEFT('Application For TE&amp;GOTS'!AH2455,LEN('Application For TE&amp;GOTS'!AH2455)-2),"")</f>
        <v/>
      </c>
      <c r="G2414" s="10" t="e">
        <f ca="1">'Application For TE&amp;GOTS'!AI2455</f>
        <v>#VALUE!</v>
      </c>
      <c r="AF2414" s="10" t="str">
        <f ca="1">IF(MATCH(B2414,B$1:B2414,0)=ROW(B2414),B2414&amp;";","")</f>
        <v/>
      </c>
      <c r="AG2414" s="10" t="str">
        <f>IF(MATCH(C2414,C$1:C2414,0)=ROW(C2414),C2414&amp;";","")</f>
        <v/>
      </c>
      <c r="AH2414" s="10" t="str">
        <f ca="1">IF(MATCH(D2414,D$1:D2414,0)=ROW(D2414),D2414&amp;";","")</f>
        <v/>
      </c>
      <c r="AI2414" s="10" t="e">
        <f ca="1">IF(MATCH(E2414,E$1:E2414,0)=ROW(E2414),E2414&amp;";","")</f>
        <v>#VALUE!</v>
      </c>
    </row>
    <row r="2415" spans="1:35">
      <c r="A2415" s="10">
        <v>2394</v>
      </c>
      <c r="B2415" s="10" t="str">
        <f ca="1">'Application For TE&amp;GOTS'!X2456</f>
        <v/>
      </c>
      <c r="C2415" s="10">
        <f>'Application For TE&amp;GOTS'!$D2456</f>
        <v>0</v>
      </c>
      <c r="D2415" s="10" t="str" cm="1">
        <f t="array" aca="1" ref="D2415" ca="1">IFERROR(INDIRECT("'Application For TE&amp;GOTS'!L"&amp;'Application For TE&amp;GOTS'!S2456),"")</f>
        <v/>
      </c>
      <c r="E2415" s="10" t="e">
        <f ca="1">'Application For TE&amp;GOTS'!AF2456</f>
        <v>#VALUE!</v>
      </c>
      <c r="F2415" s="10" t="str">
        <f ca="1">IFERROR(LEFT('Application For TE&amp;GOTS'!AH2456,LEN('Application For TE&amp;GOTS'!AH2456)-2),"")</f>
        <v/>
      </c>
      <c r="G2415" s="10" t="e">
        <f ca="1">'Application For TE&amp;GOTS'!AI2456</f>
        <v>#VALUE!</v>
      </c>
      <c r="AF2415" s="10" t="str">
        <f ca="1">IF(MATCH(B2415,B$1:B2415,0)=ROW(B2415),B2415&amp;";","")</f>
        <v/>
      </c>
      <c r="AG2415" s="10" t="str">
        <f>IF(MATCH(C2415,C$1:C2415,0)=ROW(C2415),C2415&amp;";","")</f>
        <v/>
      </c>
      <c r="AH2415" s="10" t="str">
        <f ca="1">IF(MATCH(D2415,D$1:D2415,0)=ROW(D2415),D2415&amp;";","")</f>
        <v/>
      </c>
      <c r="AI2415" s="10" t="e">
        <f ca="1">IF(MATCH(E2415,E$1:E2415,0)=ROW(E2415),E2415&amp;";","")</f>
        <v>#VALUE!</v>
      </c>
    </row>
    <row r="2416" spans="1:35">
      <c r="A2416" s="10">
        <v>2395</v>
      </c>
      <c r="B2416" s="10" t="str">
        <f ca="1">'Application For TE&amp;GOTS'!X2457</f>
        <v/>
      </c>
      <c r="C2416" s="10">
        <f>'Application For TE&amp;GOTS'!$D2457</f>
        <v>0</v>
      </c>
      <c r="D2416" s="10" t="str" cm="1">
        <f t="array" aca="1" ref="D2416" ca="1">IFERROR(INDIRECT("'Application For TE&amp;GOTS'!L"&amp;'Application For TE&amp;GOTS'!S2457),"")</f>
        <v/>
      </c>
      <c r="E2416" s="10" t="e">
        <f ca="1">'Application For TE&amp;GOTS'!AF2457</f>
        <v>#VALUE!</v>
      </c>
      <c r="F2416" s="10" t="str">
        <f ca="1">IFERROR(LEFT('Application For TE&amp;GOTS'!AH2457,LEN('Application For TE&amp;GOTS'!AH2457)-2),"")</f>
        <v/>
      </c>
      <c r="G2416" s="10" t="e">
        <f ca="1">'Application For TE&amp;GOTS'!AI2457</f>
        <v>#VALUE!</v>
      </c>
      <c r="AF2416" s="10" t="str">
        <f ca="1">IF(MATCH(B2416,B$1:B2416,0)=ROW(B2416),B2416&amp;";","")</f>
        <v/>
      </c>
      <c r="AG2416" s="10" t="str">
        <f>IF(MATCH(C2416,C$1:C2416,0)=ROW(C2416),C2416&amp;";","")</f>
        <v/>
      </c>
      <c r="AH2416" s="10" t="str">
        <f ca="1">IF(MATCH(D2416,D$1:D2416,0)=ROW(D2416),D2416&amp;";","")</f>
        <v/>
      </c>
      <c r="AI2416" s="10" t="e">
        <f ca="1">IF(MATCH(E2416,E$1:E2416,0)=ROW(E2416),E2416&amp;";","")</f>
        <v>#VALUE!</v>
      </c>
    </row>
    <row r="2417" spans="1:35">
      <c r="A2417" s="10">
        <v>2396</v>
      </c>
      <c r="B2417" s="10" t="str">
        <f ca="1">'Application For TE&amp;GOTS'!X2458</f>
        <v/>
      </c>
      <c r="C2417" s="10">
        <f>'Application For TE&amp;GOTS'!$D2458</f>
        <v>0</v>
      </c>
      <c r="D2417" s="10" t="str" cm="1">
        <f t="array" aca="1" ref="D2417" ca="1">IFERROR(INDIRECT("'Application For TE&amp;GOTS'!L"&amp;'Application For TE&amp;GOTS'!S2458),"")</f>
        <v/>
      </c>
      <c r="E2417" s="10" t="e">
        <f ca="1">'Application For TE&amp;GOTS'!AF2458</f>
        <v>#VALUE!</v>
      </c>
      <c r="F2417" s="10" t="str">
        <f ca="1">IFERROR(LEFT('Application For TE&amp;GOTS'!AH2458,LEN('Application For TE&amp;GOTS'!AH2458)-2),"")</f>
        <v/>
      </c>
      <c r="G2417" s="10" t="e">
        <f ca="1">'Application For TE&amp;GOTS'!AI2458</f>
        <v>#VALUE!</v>
      </c>
      <c r="AF2417" s="10" t="str">
        <f ca="1">IF(MATCH(B2417,B$1:B2417,0)=ROW(B2417),B2417&amp;";","")</f>
        <v/>
      </c>
      <c r="AG2417" s="10" t="str">
        <f>IF(MATCH(C2417,C$1:C2417,0)=ROW(C2417),C2417&amp;";","")</f>
        <v/>
      </c>
      <c r="AH2417" s="10" t="str">
        <f ca="1">IF(MATCH(D2417,D$1:D2417,0)=ROW(D2417),D2417&amp;";","")</f>
        <v/>
      </c>
      <c r="AI2417" s="10" t="e">
        <f ca="1">IF(MATCH(E2417,E$1:E2417,0)=ROW(E2417),E2417&amp;";","")</f>
        <v>#VALUE!</v>
      </c>
    </row>
    <row r="2418" spans="1:35">
      <c r="A2418" s="10">
        <v>2397</v>
      </c>
      <c r="B2418" s="10" t="str">
        <f ca="1">'Application For TE&amp;GOTS'!X2459</f>
        <v/>
      </c>
      <c r="C2418" s="10">
        <f>'Application For TE&amp;GOTS'!$D2459</f>
        <v>0</v>
      </c>
      <c r="D2418" s="10" t="str" cm="1">
        <f t="array" aca="1" ref="D2418" ca="1">IFERROR(INDIRECT("'Application For TE&amp;GOTS'!L"&amp;'Application For TE&amp;GOTS'!S2459),"")</f>
        <v/>
      </c>
      <c r="E2418" s="10" t="e">
        <f ca="1">'Application For TE&amp;GOTS'!AF2459</f>
        <v>#VALUE!</v>
      </c>
      <c r="F2418" s="10" t="str">
        <f ca="1">IFERROR(LEFT('Application For TE&amp;GOTS'!AH2459,LEN('Application For TE&amp;GOTS'!AH2459)-2),"")</f>
        <v/>
      </c>
      <c r="G2418" s="10" t="e">
        <f ca="1">'Application For TE&amp;GOTS'!AI2459</f>
        <v>#VALUE!</v>
      </c>
      <c r="AF2418" s="10" t="str">
        <f ca="1">IF(MATCH(B2418,B$1:B2418,0)=ROW(B2418),B2418&amp;";","")</f>
        <v/>
      </c>
      <c r="AG2418" s="10" t="str">
        <f>IF(MATCH(C2418,C$1:C2418,0)=ROW(C2418),C2418&amp;";","")</f>
        <v/>
      </c>
      <c r="AH2418" s="10" t="str">
        <f ca="1">IF(MATCH(D2418,D$1:D2418,0)=ROW(D2418),D2418&amp;";","")</f>
        <v/>
      </c>
      <c r="AI2418" s="10" t="e">
        <f ca="1">IF(MATCH(E2418,E$1:E2418,0)=ROW(E2418),E2418&amp;";","")</f>
        <v>#VALUE!</v>
      </c>
    </row>
    <row r="2419" spans="1:35">
      <c r="A2419" s="10">
        <v>2398</v>
      </c>
      <c r="B2419" s="10" t="str">
        <f ca="1">'Application For TE&amp;GOTS'!X2460</f>
        <v/>
      </c>
      <c r="C2419" s="10">
        <f>'Application For TE&amp;GOTS'!$D2460</f>
        <v>0</v>
      </c>
      <c r="D2419" s="10" t="str" cm="1">
        <f t="array" aca="1" ref="D2419" ca="1">IFERROR(INDIRECT("'Application For TE&amp;GOTS'!L"&amp;'Application For TE&amp;GOTS'!S2460),"")</f>
        <v/>
      </c>
      <c r="E2419" s="10" t="e">
        <f ca="1">'Application For TE&amp;GOTS'!AF2460</f>
        <v>#VALUE!</v>
      </c>
      <c r="F2419" s="10" t="str">
        <f ca="1">IFERROR(LEFT('Application For TE&amp;GOTS'!AH2460,LEN('Application For TE&amp;GOTS'!AH2460)-2),"")</f>
        <v/>
      </c>
      <c r="G2419" s="10" t="e">
        <f ca="1">'Application For TE&amp;GOTS'!AI2460</f>
        <v>#VALUE!</v>
      </c>
      <c r="AF2419" s="10" t="str">
        <f ca="1">IF(MATCH(B2419,B$1:B2419,0)=ROW(B2419),B2419&amp;";","")</f>
        <v/>
      </c>
      <c r="AG2419" s="10" t="str">
        <f>IF(MATCH(C2419,C$1:C2419,0)=ROW(C2419),C2419&amp;";","")</f>
        <v/>
      </c>
      <c r="AH2419" s="10" t="str">
        <f ca="1">IF(MATCH(D2419,D$1:D2419,0)=ROW(D2419),D2419&amp;";","")</f>
        <v/>
      </c>
      <c r="AI2419" s="10" t="e">
        <f ca="1">IF(MATCH(E2419,E$1:E2419,0)=ROW(E2419),E2419&amp;";","")</f>
        <v>#VALUE!</v>
      </c>
    </row>
    <row r="2420" spans="1:35">
      <c r="A2420" s="10">
        <v>2399</v>
      </c>
      <c r="B2420" s="10" t="str">
        <f ca="1">'Application For TE&amp;GOTS'!X2461</f>
        <v/>
      </c>
      <c r="C2420" s="10">
        <f>'Application For TE&amp;GOTS'!$D2461</f>
        <v>0</v>
      </c>
      <c r="D2420" s="10" t="str" cm="1">
        <f t="array" aca="1" ref="D2420" ca="1">IFERROR(INDIRECT("'Application For TE&amp;GOTS'!L"&amp;'Application For TE&amp;GOTS'!S2461),"")</f>
        <v/>
      </c>
      <c r="E2420" s="10" t="e">
        <f ca="1">'Application For TE&amp;GOTS'!AF2461</f>
        <v>#VALUE!</v>
      </c>
      <c r="F2420" s="10" t="str">
        <f ca="1">IFERROR(LEFT('Application For TE&amp;GOTS'!AH2461,LEN('Application For TE&amp;GOTS'!AH2461)-2),"")</f>
        <v/>
      </c>
      <c r="G2420" s="10" t="e">
        <f ca="1">'Application For TE&amp;GOTS'!AI2461</f>
        <v>#VALUE!</v>
      </c>
      <c r="AF2420" s="10" t="str">
        <f ca="1">IF(MATCH(B2420,B$1:B2420,0)=ROW(B2420),B2420&amp;";","")</f>
        <v/>
      </c>
      <c r="AG2420" s="10" t="str">
        <f>IF(MATCH(C2420,C$1:C2420,0)=ROW(C2420),C2420&amp;";","")</f>
        <v/>
      </c>
      <c r="AH2420" s="10" t="str">
        <f ca="1">IF(MATCH(D2420,D$1:D2420,0)=ROW(D2420),D2420&amp;";","")</f>
        <v/>
      </c>
      <c r="AI2420" s="10" t="e">
        <f ca="1">IF(MATCH(E2420,E$1:E2420,0)=ROW(E2420),E2420&amp;";","")</f>
        <v>#VALUE!</v>
      </c>
    </row>
    <row r="2421" spans="1:35">
      <c r="A2421" s="10">
        <v>2400</v>
      </c>
      <c r="B2421" s="10" t="str">
        <f ca="1">'Application For TE&amp;GOTS'!X2462</f>
        <v/>
      </c>
      <c r="C2421" s="10">
        <f>'Application For TE&amp;GOTS'!$D2462</f>
        <v>0</v>
      </c>
      <c r="D2421" s="10" t="str" cm="1">
        <f t="array" aca="1" ref="D2421" ca="1">IFERROR(INDIRECT("'Application For TE&amp;GOTS'!L"&amp;'Application For TE&amp;GOTS'!S2462),"")</f>
        <v/>
      </c>
      <c r="E2421" s="10" t="e">
        <f ca="1">'Application For TE&amp;GOTS'!AF2462</f>
        <v>#VALUE!</v>
      </c>
      <c r="F2421" s="10" t="str">
        <f ca="1">IFERROR(LEFT('Application For TE&amp;GOTS'!AH2462,LEN('Application For TE&amp;GOTS'!AH2462)-2),"")</f>
        <v/>
      </c>
      <c r="G2421" s="10" t="e">
        <f ca="1">'Application For TE&amp;GOTS'!AI2462</f>
        <v>#VALUE!</v>
      </c>
      <c r="AF2421" s="10" t="str">
        <f ca="1">IF(MATCH(B2421,B$1:B2421,0)=ROW(B2421),B2421&amp;";","")</f>
        <v/>
      </c>
      <c r="AG2421" s="10" t="str">
        <f>IF(MATCH(C2421,C$1:C2421,0)=ROW(C2421),C2421&amp;";","")</f>
        <v/>
      </c>
      <c r="AH2421" s="10" t="str">
        <f ca="1">IF(MATCH(D2421,D$1:D2421,0)=ROW(D2421),D2421&amp;";","")</f>
        <v/>
      </c>
      <c r="AI2421" s="10" t="e">
        <f ca="1">IF(MATCH(E2421,E$1:E2421,0)=ROW(E2421),E2421&amp;";","")</f>
        <v>#VALUE!</v>
      </c>
    </row>
    <row r="2422" spans="1:35">
      <c r="A2422" s="10">
        <v>2401</v>
      </c>
      <c r="B2422" s="10" t="str">
        <f ca="1">'Application For TE&amp;GOTS'!X2463</f>
        <v/>
      </c>
      <c r="C2422" s="10">
        <f>'Application For TE&amp;GOTS'!$D2463</f>
        <v>0</v>
      </c>
      <c r="D2422" s="10" t="str" cm="1">
        <f t="array" aca="1" ref="D2422" ca="1">IFERROR(INDIRECT("'Application For TE&amp;GOTS'!L"&amp;'Application For TE&amp;GOTS'!S2463),"")</f>
        <v/>
      </c>
      <c r="E2422" s="10" t="e">
        <f ca="1">'Application For TE&amp;GOTS'!AF2463</f>
        <v>#VALUE!</v>
      </c>
      <c r="F2422" s="10" t="str">
        <f ca="1">IFERROR(LEFT('Application For TE&amp;GOTS'!AH2463,LEN('Application For TE&amp;GOTS'!AH2463)-2),"")</f>
        <v/>
      </c>
      <c r="G2422" s="10" t="e">
        <f ca="1">'Application For TE&amp;GOTS'!AI2463</f>
        <v>#VALUE!</v>
      </c>
      <c r="AF2422" s="10" t="str">
        <f ca="1">IF(MATCH(B2422,B$1:B2422,0)=ROW(B2422),B2422&amp;";","")</f>
        <v/>
      </c>
      <c r="AG2422" s="10" t="str">
        <f>IF(MATCH(C2422,C$1:C2422,0)=ROW(C2422),C2422&amp;";","")</f>
        <v/>
      </c>
      <c r="AH2422" s="10" t="str">
        <f ca="1">IF(MATCH(D2422,D$1:D2422,0)=ROW(D2422),D2422&amp;";","")</f>
        <v/>
      </c>
      <c r="AI2422" s="10" t="e">
        <f ca="1">IF(MATCH(E2422,E$1:E2422,0)=ROW(E2422),E2422&amp;";","")</f>
        <v>#VALUE!</v>
      </c>
    </row>
    <row r="2423" spans="1:35">
      <c r="A2423" s="10">
        <v>2402</v>
      </c>
      <c r="B2423" s="10" t="str">
        <f ca="1">'Application For TE&amp;GOTS'!X2464</f>
        <v/>
      </c>
      <c r="C2423" s="10">
        <f>'Application For TE&amp;GOTS'!$D2464</f>
        <v>0</v>
      </c>
      <c r="D2423" s="10" t="str" cm="1">
        <f t="array" aca="1" ref="D2423" ca="1">IFERROR(INDIRECT("'Application For TE&amp;GOTS'!L"&amp;'Application For TE&amp;GOTS'!S2464),"")</f>
        <v/>
      </c>
      <c r="E2423" s="10" t="e">
        <f ca="1">'Application For TE&amp;GOTS'!AF2464</f>
        <v>#VALUE!</v>
      </c>
      <c r="F2423" s="10" t="str">
        <f ca="1">IFERROR(LEFT('Application For TE&amp;GOTS'!AH2464,LEN('Application For TE&amp;GOTS'!AH2464)-2),"")</f>
        <v/>
      </c>
      <c r="G2423" s="10" t="e">
        <f ca="1">'Application For TE&amp;GOTS'!AI2464</f>
        <v>#VALUE!</v>
      </c>
      <c r="AF2423" s="10" t="str">
        <f ca="1">IF(MATCH(B2423,B$1:B2423,0)=ROW(B2423),B2423&amp;";","")</f>
        <v/>
      </c>
      <c r="AG2423" s="10" t="str">
        <f>IF(MATCH(C2423,C$1:C2423,0)=ROW(C2423),C2423&amp;";","")</f>
        <v/>
      </c>
      <c r="AH2423" s="10" t="str">
        <f ca="1">IF(MATCH(D2423,D$1:D2423,0)=ROW(D2423),D2423&amp;";","")</f>
        <v/>
      </c>
      <c r="AI2423" s="10" t="e">
        <f ca="1">IF(MATCH(E2423,E$1:E2423,0)=ROW(E2423),E2423&amp;";","")</f>
        <v>#VALUE!</v>
      </c>
    </row>
    <row r="2424" spans="1:35">
      <c r="A2424" s="10">
        <v>2403</v>
      </c>
      <c r="B2424" s="10" t="str">
        <f ca="1">'Application For TE&amp;GOTS'!X2465</f>
        <v/>
      </c>
      <c r="C2424" s="10">
        <f>'Application For TE&amp;GOTS'!$D2465</f>
        <v>0</v>
      </c>
      <c r="D2424" s="10" t="str" cm="1">
        <f t="array" aca="1" ref="D2424" ca="1">IFERROR(INDIRECT("'Application For TE&amp;GOTS'!L"&amp;'Application For TE&amp;GOTS'!S2465),"")</f>
        <v/>
      </c>
      <c r="E2424" s="10" t="e">
        <f ca="1">'Application For TE&amp;GOTS'!AF2465</f>
        <v>#VALUE!</v>
      </c>
      <c r="F2424" s="10" t="str">
        <f ca="1">IFERROR(LEFT('Application For TE&amp;GOTS'!AH2465,LEN('Application For TE&amp;GOTS'!AH2465)-2),"")</f>
        <v/>
      </c>
      <c r="G2424" s="10" t="e">
        <f ca="1">'Application For TE&amp;GOTS'!AI2465</f>
        <v>#VALUE!</v>
      </c>
      <c r="AF2424" s="10" t="str">
        <f ca="1">IF(MATCH(B2424,B$1:B2424,0)=ROW(B2424),B2424&amp;";","")</f>
        <v/>
      </c>
      <c r="AG2424" s="10" t="str">
        <f>IF(MATCH(C2424,C$1:C2424,0)=ROW(C2424),C2424&amp;";","")</f>
        <v/>
      </c>
      <c r="AH2424" s="10" t="str">
        <f ca="1">IF(MATCH(D2424,D$1:D2424,0)=ROW(D2424),D2424&amp;";","")</f>
        <v/>
      </c>
      <c r="AI2424" s="10" t="e">
        <f ca="1">IF(MATCH(E2424,E$1:E2424,0)=ROW(E2424),E2424&amp;";","")</f>
        <v>#VALUE!</v>
      </c>
    </row>
    <row r="2425" spans="1:35">
      <c r="A2425" s="10">
        <v>2404</v>
      </c>
      <c r="B2425" s="10" t="str">
        <f ca="1">'Application For TE&amp;GOTS'!X2466</f>
        <v/>
      </c>
      <c r="C2425" s="10">
        <f>'Application For TE&amp;GOTS'!$D2466</f>
        <v>0</v>
      </c>
      <c r="D2425" s="10" t="str" cm="1">
        <f t="array" aca="1" ref="D2425" ca="1">IFERROR(INDIRECT("'Application For TE&amp;GOTS'!L"&amp;'Application For TE&amp;GOTS'!S2466),"")</f>
        <v/>
      </c>
      <c r="E2425" s="10" t="e">
        <f ca="1">'Application For TE&amp;GOTS'!AF2466</f>
        <v>#VALUE!</v>
      </c>
      <c r="F2425" s="10" t="str">
        <f ca="1">IFERROR(LEFT('Application For TE&amp;GOTS'!AH2466,LEN('Application For TE&amp;GOTS'!AH2466)-2),"")</f>
        <v/>
      </c>
      <c r="G2425" s="10" t="e">
        <f ca="1">'Application For TE&amp;GOTS'!AI2466</f>
        <v>#VALUE!</v>
      </c>
      <c r="AF2425" s="10" t="str">
        <f ca="1">IF(MATCH(B2425,B$1:B2425,0)=ROW(B2425),B2425&amp;";","")</f>
        <v/>
      </c>
      <c r="AG2425" s="10" t="str">
        <f>IF(MATCH(C2425,C$1:C2425,0)=ROW(C2425),C2425&amp;";","")</f>
        <v/>
      </c>
      <c r="AH2425" s="10" t="str">
        <f ca="1">IF(MATCH(D2425,D$1:D2425,0)=ROW(D2425),D2425&amp;";","")</f>
        <v/>
      </c>
      <c r="AI2425" s="10" t="e">
        <f ca="1">IF(MATCH(E2425,E$1:E2425,0)=ROW(E2425),E2425&amp;";","")</f>
        <v>#VALUE!</v>
      </c>
    </row>
    <row r="2426" spans="1:35">
      <c r="A2426" s="10">
        <v>2405</v>
      </c>
      <c r="B2426" s="10" t="str">
        <f ca="1">'Application For TE&amp;GOTS'!X2467</f>
        <v/>
      </c>
      <c r="C2426" s="10">
        <f>'Application For TE&amp;GOTS'!$D2467</f>
        <v>0</v>
      </c>
      <c r="D2426" s="10" t="str" cm="1">
        <f t="array" aca="1" ref="D2426" ca="1">IFERROR(INDIRECT("'Application For TE&amp;GOTS'!L"&amp;'Application For TE&amp;GOTS'!S2467),"")</f>
        <v/>
      </c>
      <c r="E2426" s="10" t="e">
        <f ca="1">'Application For TE&amp;GOTS'!AF2467</f>
        <v>#VALUE!</v>
      </c>
      <c r="F2426" s="10" t="str">
        <f ca="1">IFERROR(LEFT('Application For TE&amp;GOTS'!AH2467,LEN('Application For TE&amp;GOTS'!AH2467)-2),"")</f>
        <v/>
      </c>
      <c r="G2426" s="10" t="e">
        <f ca="1">'Application For TE&amp;GOTS'!AI2467</f>
        <v>#VALUE!</v>
      </c>
      <c r="AF2426" s="10" t="str">
        <f ca="1">IF(MATCH(B2426,B$1:B2426,0)=ROW(B2426),B2426&amp;";","")</f>
        <v/>
      </c>
      <c r="AG2426" s="10" t="str">
        <f>IF(MATCH(C2426,C$1:C2426,0)=ROW(C2426),C2426&amp;";","")</f>
        <v/>
      </c>
      <c r="AH2426" s="10" t="str">
        <f ca="1">IF(MATCH(D2426,D$1:D2426,0)=ROW(D2426),D2426&amp;";","")</f>
        <v/>
      </c>
      <c r="AI2426" s="10" t="e">
        <f ca="1">IF(MATCH(E2426,E$1:E2426,0)=ROW(E2426),E2426&amp;";","")</f>
        <v>#VALUE!</v>
      </c>
    </row>
    <row r="2427" spans="1:35">
      <c r="A2427" s="10">
        <v>2406</v>
      </c>
      <c r="B2427" s="10" t="str">
        <f ca="1">'Application For TE&amp;GOTS'!X2468</f>
        <v/>
      </c>
      <c r="C2427" s="10">
        <f>'Application For TE&amp;GOTS'!$D2468</f>
        <v>0</v>
      </c>
      <c r="D2427" s="10" t="str" cm="1">
        <f t="array" aca="1" ref="D2427" ca="1">IFERROR(INDIRECT("'Application For TE&amp;GOTS'!L"&amp;'Application For TE&amp;GOTS'!S2468),"")</f>
        <v/>
      </c>
      <c r="E2427" s="10" t="e">
        <f ca="1">'Application For TE&amp;GOTS'!AF2468</f>
        <v>#VALUE!</v>
      </c>
      <c r="F2427" s="10" t="str">
        <f ca="1">IFERROR(LEFT('Application For TE&amp;GOTS'!AH2468,LEN('Application For TE&amp;GOTS'!AH2468)-2),"")</f>
        <v/>
      </c>
      <c r="G2427" s="10" t="e">
        <f ca="1">'Application For TE&amp;GOTS'!AI2468</f>
        <v>#VALUE!</v>
      </c>
      <c r="AF2427" s="10" t="str">
        <f ca="1">IF(MATCH(B2427,B$1:B2427,0)=ROW(B2427),B2427&amp;";","")</f>
        <v/>
      </c>
      <c r="AG2427" s="10" t="str">
        <f>IF(MATCH(C2427,C$1:C2427,0)=ROW(C2427),C2427&amp;";","")</f>
        <v/>
      </c>
      <c r="AH2427" s="10" t="str">
        <f ca="1">IF(MATCH(D2427,D$1:D2427,0)=ROW(D2427),D2427&amp;";","")</f>
        <v/>
      </c>
      <c r="AI2427" s="10" t="e">
        <f ca="1">IF(MATCH(E2427,E$1:E2427,0)=ROW(E2427),E2427&amp;";","")</f>
        <v>#VALUE!</v>
      </c>
    </row>
    <row r="2428" spans="1:35">
      <c r="A2428" s="10">
        <v>2407</v>
      </c>
      <c r="B2428" s="10" t="str">
        <f ca="1">'Application For TE&amp;GOTS'!X2469</f>
        <v/>
      </c>
      <c r="C2428" s="10">
        <f>'Application For TE&amp;GOTS'!$D2469</f>
        <v>0</v>
      </c>
      <c r="D2428" s="10" t="str" cm="1">
        <f t="array" aca="1" ref="D2428" ca="1">IFERROR(INDIRECT("'Application For TE&amp;GOTS'!L"&amp;'Application For TE&amp;GOTS'!S2469),"")</f>
        <v/>
      </c>
      <c r="E2428" s="10" t="e">
        <f ca="1">'Application For TE&amp;GOTS'!AF2469</f>
        <v>#VALUE!</v>
      </c>
      <c r="F2428" s="10" t="str">
        <f ca="1">IFERROR(LEFT('Application For TE&amp;GOTS'!AH2469,LEN('Application For TE&amp;GOTS'!AH2469)-2),"")</f>
        <v/>
      </c>
      <c r="G2428" s="10" t="e">
        <f ca="1">'Application For TE&amp;GOTS'!AI2469</f>
        <v>#VALUE!</v>
      </c>
      <c r="AF2428" s="10" t="str">
        <f ca="1">IF(MATCH(B2428,B$1:B2428,0)=ROW(B2428),B2428&amp;";","")</f>
        <v/>
      </c>
      <c r="AG2428" s="10" t="str">
        <f>IF(MATCH(C2428,C$1:C2428,0)=ROW(C2428),C2428&amp;";","")</f>
        <v/>
      </c>
      <c r="AH2428" s="10" t="str">
        <f ca="1">IF(MATCH(D2428,D$1:D2428,0)=ROW(D2428),D2428&amp;";","")</f>
        <v/>
      </c>
      <c r="AI2428" s="10" t="e">
        <f ca="1">IF(MATCH(E2428,E$1:E2428,0)=ROW(E2428),E2428&amp;";","")</f>
        <v>#VALUE!</v>
      </c>
    </row>
    <row r="2429" spans="1:35">
      <c r="A2429" s="10">
        <v>2408</v>
      </c>
      <c r="B2429" s="10" t="str">
        <f ca="1">'Application For TE&amp;GOTS'!X2470</f>
        <v/>
      </c>
      <c r="C2429" s="10">
        <f>'Application For TE&amp;GOTS'!$D2470</f>
        <v>0</v>
      </c>
      <c r="D2429" s="10" t="str" cm="1">
        <f t="array" aca="1" ref="D2429" ca="1">IFERROR(INDIRECT("'Application For TE&amp;GOTS'!L"&amp;'Application For TE&amp;GOTS'!S2470),"")</f>
        <v/>
      </c>
      <c r="E2429" s="10" t="e">
        <f ca="1">'Application For TE&amp;GOTS'!AF2470</f>
        <v>#VALUE!</v>
      </c>
      <c r="F2429" s="10" t="str">
        <f ca="1">IFERROR(LEFT('Application For TE&amp;GOTS'!AH2470,LEN('Application For TE&amp;GOTS'!AH2470)-2),"")</f>
        <v/>
      </c>
      <c r="G2429" s="10" t="e">
        <f ca="1">'Application For TE&amp;GOTS'!AI2470</f>
        <v>#VALUE!</v>
      </c>
      <c r="AF2429" s="10" t="str">
        <f ca="1">IF(MATCH(B2429,B$1:B2429,0)=ROW(B2429),B2429&amp;";","")</f>
        <v/>
      </c>
      <c r="AG2429" s="10" t="str">
        <f>IF(MATCH(C2429,C$1:C2429,0)=ROW(C2429),C2429&amp;";","")</f>
        <v/>
      </c>
      <c r="AH2429" s="10" t="str">
        <f ca="1">IF(MATCH(D2429,D$1:D2429,0)=ROW(D2429),D2429&amp;";","")</f>
        <v/>
      </c>
      <c r="AI2429" s="10" t="e">
        <f ca="1">IF(MATCH(E2429,E$1:E2429,0)=ROW(E2429),E2429&amp;";","")</f>
        <v>#VALUE!</v>
      </c>
    </row>
    <row r="2430" spans="1:35">
      <c r="A2430" s="10">
        <v>2409</v>
      </c>
      <c r="B2430" s="10" t="str">
        <f ca="1">'Application For TE&amp;GOTS'!X2471</f>
        <v/>
      </c>
      <c r="C2430" s="10">
        <f>'Application For TE&amp;GOTS'!$D2471</f>
        <v>0</v>
      </c>
      <c r="D2430" s="10" t="str" cm="1">
        <f t="array" aca="1" ref="D2430" ca="1">IFERROR(INDIRECT("'Application For TE&amp;GOTS'!L"&amp;'Application For TE&amp;GOTS'!S2471),"")</f>
        <v/>
      </c>
      <c r="E2430" s="10" t="e">
        <f ca="1">'Application For TE&amp;GOTS'!AF2471</f>
        <v>#VALUE!</v>
      </c>
      <c r="F2430" s="10" t="str">
        <f ca="1">IFERROR(LEFT('Application For TE&amp;GOTS'!AH2471,LEN('Application For TE&amp;GOTS'!AH2471)-2),"")</f>
        <v/>
      </c>
      <c r="G2430" s="10" t="e">
        <f ca="1">'Application For TE&amp;GOTS'!AI2471</f>
        <v>#VALUE!</v>
      </c>
      <c r="AF2430" s="10" t="str">
        <f ca="1">IF(MATCH(B2430,B$1:B2430,0)=ROW(B2430),B2430&amp;";","")</f>
        <v/>
      </c>
      <c r="AG2430" s="10" t="str">
        <f>IF(MATCH(C2430,C$1:C2430,0)=ROW(C2430),C2430&amp;";","")</f>
        <v/>
      </c>
      <c r="AH2430" s="10" t="str">
        <f ca="1">IF(MATCH(D2430,D$1:D2430,0)=ROW(D2430),D2430&amp;";","")</f>
        <v/>
      </c>
      <c r="AI2430" s="10" t="e">
        <f ca="1">IF(MATCH(E2430,E$1:E2430,0)=ROW(E2430),E2430&amp;";","")</f>
        <v>#VALUE!</v>
      </c>
    </row>
    <row r="2431" spans="1:35">
      <c r="A2431" s="10">
        <v>2410</v>
      </c>
      <c r="B2431" s="10" t="str">
        <f ca="1">'Application For TE&amp;GOTS'!X2472</f>
        <v/>
      </c>
      <c r="C2431" s="10">
        <f>'Application For TE&amp;GOTS'!$D2472</f>
        <v>0</v>
      </c>
      <c r="D2431" s="10" t="str" cm="1">
        <f t="array" aca="1" ref="D2431" ca="1">IFERROR(INDIRECT("'Application For TE&amp;GOTS'!L"&amp;'Application For TE&amp;GOTS'!S2472),"")</f>
        <v/>
      </c>
      <c r="E2431" s="10" t="e">
        <f ca="1">'Application For TE&amp;GOTS'!AF2472</f>
        <v>#VALUE!</v>
      </c>
      <c r="F2431" s="10" t="str">
        <f ca="1">IFERROR(LEFT('Application For TE&amp;GOTS'!AH2472,LEN('Application For TE&amp;GOTS'!AH2472)-2),"")</f>
        <v/>
      </c>
      <c r="G2431" s="10" t="e">
        <f ca="1">'Application For TE&amp;GOTS'!AI2472</f>
        <v>#VALUE!</v>
      </c>
      <c r="AF2431" s="10" t="str">
        <f ca="1">IF(MATCH(B2431,B$1:B2431,0)=ROW(B2431),B2431&amp;";","")</f>
        <v/>
      </c>
      <c r="AG2431" s="10" t="str">
        <f>IF(MATCH(C2431,C$1:C2431,0)=ROW(C2431),C2431&amp;";","")</f>
        <v/>
      </c>
      <c r="AH2431" s="10" t="str">
        <f ca="1">IF(MATCH(D2431,D$1:D2431,0)=ROW(D2431),D2431&amp;";","")</f>
        <v/>
      </c>
      <c r="AI2431" s="10" t="e">
        <f ca="1">IF(MATCH(E2431,E$1:E2431,0)=ROW(E2431),E2431&amp;";","")</f>
        <v>#VALUE!</v>
      </c>
    </row>
    <row r="2432" spans="1:35">
      <c r="A2432" s="10">
        <v>2411</v>
      </c>
      <c r="B2432" s="10" t="str">
        <f ca="1">'Application For TE&amp;GOTS'!X2473</f>
        <v/>
      </c>
      <c r="C2432" s="10">
        <f>'Application For TE&amp;GOTS'!$D2473</f>
        <v>0</v>
      </c>
      <c r="D2432" s="10" t="str" cm="1">
        <f t="array" aca="1" ref="D2432" ca="1">IFERROR(INDIRECT("'Application For TE&amp;GOTS'!L"&amp;'Application For TE&amp;GOTS'!S2473),"")</f>
        <v/>
      </c>
      <c r="E2432" s="10" t="e">
        <f ca="1">'Application For TE&amp;GOTS'!AF2473</f>
        <v>#VALUE!</v>
      </c>
      <c r="F2432" s="10" t="str">
        <f ca="1">IFERROR(LEFT('Application For TE&amp;GOTS'!AH2473,LEN('Application For TE&amp;GOTS'!AH2473)-2),"")</f>
        <v/>
      </c>
      <c r="G2432" s="10" t="e">
        <f ca="1">'Application For TE&amp;GOTS'!AI2473</f>
        <v>#VALUE!</v>
      </c>
      <c r="AF2432" s="10" t="str">
        <f ca="1">IF(MATCH(B2432,B$1:B2432,0)=ROW(B2432),B2432&amp;";","")</f>
        <v/>
      </c>
      <c r="AG2432" s="10" t="str">
        <f>IF(MATCH(C2432,C$1:C2432,0)=ROW(C2432),C2432&amp;";","")</f>
        <v/>
      </c>
      <c r="AH2432" s="10" t="str">
        <f ca="1">IF(MATCH(D2432,D$1:D2432,0)=ROW(D2432),D2432&amp;";","")</f>
        <v/>
      </c>
      <c r="AI2432" s="10" t="e">
        <f ca="1">IF(MATCH(E2432,E$1:E2432,0)=ROW(E2432),E2432&amp;";","")</f>
        <v>#VALUE!</v>
      </c>
    </row>
    <row r="2433" spans="1:35">
      <c r="A2433" s="10">
        <v>2412</v>
      </c>
      <c r="B2433" s="10" t="str">
        <f ca="1">'Application For TE&amp;GOTS'!X2474</f>
        <v/>
      </c>
      <c r="C2433" s="10">
        <f>'Application For TE&amp;GOTS'!$D2474</f>
        <v>0</v>
      </c>
      <c r="D2433" s="10" t="str" cm="1">
        <f t="array" aca="1" ref="D2433" ca="1">IFERROR(INDIRECT("'Application For TE&amp;GOTS'!L"&amp;'Application For TE&amp;GOTS'!S2474),"")</f>
        <v/>
      </c>
      <c r="E2433" s="10" t="e">
        <f ca="1">'Application For TE&amp;GOTS'!AF2474</f>
        <v>#VALUE!</v>
      </c>
      <c r="F2433" s="10" t="str">
        <f ca="1">IFERROR(LEFT('Application For TE&amp;GOTS'!AH2474,LEN('Application For TE&amp;GOTS'!AH2474)-2),"")</f>
        <v/>
      </c>
      <c r="G2433" s="10" t="e">
        <f ca="1">'Application For TE&amp;GOTS'!AI2474</f>
        <v>#VALUE!</v>
      </c>
      <c r="AF2433" s="10" t="str">
        <f ca="1">IF(MATCH(B2433,B$1:B2433,0)=ROW(B2433),B2433&amp;";","")</f>
        <v/>
      </c>
      <c r="AG2433" s="10" t="str">
        <f>IF(MATCH(C2433,C$1:C2433,0)=ROW(C2433),C2433&amp;";","")</f>
        <v/>
      </c>
      <c r="AH2433" s="10" t="str">
        <f ca="1">IF(MATCH(D2433,D$1:D2433,0)=ROW(D2433),D2433&amp;";","")</f>
        <v/>
      </c>
      <c r="AI2433" s="10" t="e">
        <f ca="1">IF(MATCH(E2433,E$1:E2433,0)=ROW(E2433),E2433&amp;";","")</f>
        <v>#VALUE!</v>
      </c>
    </row>
    <row r="2434" spans="1:35">
      <c r="A2434" s="10">
        <v>2413</v>
      </c>
      <c r="B2434" s="10" t="str">
        <f ca="1">'Application For TE&amp;GOTS'!X2475</f>
        <v/>
      </c>
      <c r="C2434" s="10">
        <f>'Application For TE&amp;GOTS'!$D2475</f>
        <v>0</v>
      </c>
      <c r="D2434" s="10" t="str" cm="1">
        <f t="array" aca="1" ref="D2434" ca="1">IFERROR(INDIRECT("'Application For TE&amp;GOTS'!L"&amp;'Application For TE&amp;GOTS'!S2475),"")</f>
        <v/>
      </c>
      <c r="E2434" s="10" t="e">
        <f ca="1">'Application For TE&amp;GOTS'!AF2475</f>
        <v>#VALUE!</v>
      </c>
      <c r="F2434" s="10" t="str">
        <f ca="1">IFERROR(LEFT('Application For TE&amp;GOTS'!AH2475,LEN('Application For TE&amp;GOTS'!AH2475)-2),"")</f>
        <v/>
      </c>
      <c r="G2434" s="10" t="e">
        <f ca="1">'Application For TE&amp;GOTS'!AI2475</f>
        <v>#VALUE!</v>
      </c>
      <c r="AF2434" s="10" t="str">
        <f ca="1">IF(MATCH(B2434,B$1:B2434,0)=ROW(B2434),B2434&amp;";","")</f>
        <v/>
      </c>
      <c r="AG2434" s="10" t="str">
        <f>IF(MATCH(C2434,C$1:C2434,0)=ROW(C2434),C2434&amp;";","")</f>
        <v/>
      </c>
      <c r="AH2434" s="10" t="str">
        <f ca="1">IF(MATCH(D2434,D$1:D2434,0)=ROW(D2434),D2434&amp;";","")</f>
        <v/>
      </c>
      <c r="AI2434" s="10" t="e">
        <f ca="1">IF(MATCH(E2434,E$1:E2434,0)=ROW(E2434),E2434&amp;";","")</f>
        <v>#VALUE!</v>
      </c>
    </row>
    <row r="2435" spans="1:35">
      <c r="A2435" s="10">
        <v>2414</v>
      </c>
      <c r="B2435" s="10" t="str">
        <f ca="1">'Application For TE&amp;GOTS'!X2476</f>
        <v/>
      </c>
      <c r="C2435" s="10">
        <f>'Application For TE&amp;GOTS'!$D2476</f>
        <v>0</v>
      </c>
      <c r="D2435" s="10" t="str" cm="1">
        <f t="array" aca="1" ref="D2435" ca="1">IFERROR(INDIRECT("'Application For TE&amp;GOTS'!L"&amp;'Application For TE&amp;GOTS'!S2476),"")</f>
        <v/>
      </c>
      <c r="E2435" s="10" t="e">
        <f ca="1">'Application For TE&amp;GOTS'!AF2476</f>
        <v>#VALUE!</v>
      </c>
      <c r="F2435" s="10" t="str">
        <f ca="1">IFERROR(LEFT('Application For TE&amp;GOTS'!AH2476,LEN('Application For TE&amp;GOTS'!AH2476)-2),"")</f>
        <v/>
      </c>
      <c r="G2435" s="10" t="e">
        <f ca="1">'Application For TE&amp;GOTS'!AI2476</f>
        <v>#VALUE!</v>
      </c>
      <c r="AF2435" s="10" t="str">
        <f ca="1">IF(MATCH(B2435,B$1:B2435,0)=ROW(B2435),B2435&amp;";","")</f>
        <v/>
      </c>
      <c r="AG2435" s="10" t="str">
        <f>IF(MATCH(C2435,C$1:C2435,0)=ROW(C2435),C2435&amp;";","")</f>
        <v/>
      </c>
      <c r="AH2435" s="10" t="str">
        <f ca="1">IF(MATCH(D2435,D$1:D2435,0)=ROW(D2435),D2435&amp;";","")</f>
        <v/>
      </c>
      <c r="AI2435" s="10" t="e">
        <f ca="1">IF(MATCH(E2435,E$1:E2435,0)=ROW(E2435),E2435&amp;";","")</f>
        <v>#VALUE!</v>
      </c>
    </row>
    <row r="2436" spans="1:35">
      <c r="A2436" s="10">
        <v>2415</v>
      </c>
      <c r="B2436" s="10" t="str">
        <f ca="1">'Application For TE&amp;GOTS'!X2477</f>
        <v/>
      </c>
      <c r="C2436" s="10">
        <f>'Application For TE&amp;GOTS'!$D2477</f>
        <v>0</v>
      </c>
      <c r="D2436" s="10" t="str" cm="1">
        <f t="array" aca="1" ref="D2436" ca="1">IFERROR(INDIRECT("'Application For TE&amp;GOTS'!L"&amp;'Application For TE&amp;GOTS'!S2477),"")</f>
        <v/>
      </c>
      <c r="E2436" s="10" t="e">
        <f ca="1">'Application For TE&amp;GOTS'!AF2477</f>
        <v>#VALUE!</v>
      </c>
      <c r="F2436" s="10" t="str">
        <f ca="1">IFERROR(LEFT('Application For TE&amp;GOTS'!AH2477,LEN('Application For TE&amp;GOTS'!AH2477)-2),"")</f>
        <v/>
      </c>
      <c r="G2436" s="10" t="e">
        <f ca="1">'Application For TE&amp;GOTS'!AI2477</f>
        <v>#VALUE!</v>
      </c>
      <c r="AF2436" s="10" t="str">
        <f ca="1">IF(MATCH(B2436,B$1:B2436,0)=ROW(B2436),B2436&amp;";","")</f>
        <v/>
      </c>
      <c r="AG2436" s="10" t="str">
        <f>IF(MATCH(C2436,C$1:C2436,0)=ROW(C2436),C2436&amp;";","")</f>
        <v/>
      </c>
      <c r="AH2436" s="10" t="str">
        <f ca="1">IF(MATCH(D2436,D$1:D2436,0)=ROW(D2436),D2436&amp;";","")</f>
        <v/>
      </c>
      <c r="AI2436" s="10" t="e">
        <f ca="1">IF(MATCH(E2436,E$1:E2436,0)=ROW(E2436),E2436&amp;";","")</f>
        <v>#VALUE!</v>
      </c>
    </row>
    <row r="2437" spans="1:35">
      <c r="A2437" s="10">
        <v>2416</v>
      </c>
      <c r="B2437" s="10" t="str">
        <f ca="1">'Application For TE&amp;GOTS'!X2478</f>
        <v/>
      </c>
      <c r="C2437" s="10">
        <f>'Application For TE&amp;GOTS'!$D2478</f>
        <v>0</v>
      </c>
      <c r="D2437" s="10" t="str" cm="1">
        <f t="array" aca="1" ref="D2437" ca="1">IFERROR(INDIRECT("'Application For TE&amp;GOTS'!L"&amp;'Application For TE&amp;GOTS'!S2478),"")</f>
        <v/>
      </c>
      <c r="E2437" s="10" t="e">
        <f ca="1">'Application For TE&amp;GOTS'!AF2478</f>
        <v>#VALUE!</v>
      </c>
      <c r="F2437" s="10" t="str">
        <f ca="1">IFERROR(LEFT('Application For TE&amp;GOTS'!AH2478,LEN('Application For TE&amp;GOTS'!AH2478)-2),"")</f>
        <v/>
      </c>
      <c r="G2437" s="10" t="e">
        <f ca="1">'Application For TE&amp;GOTS'!AI2478</f>
        <v>#VALUE!</v>
      </c>
      <c r="AF2437" s="10" t="str">
        <f ca="1">IF(MATCH(B2437,B$1:B2437,0)=ROW(B2437),B2437&amp;";","")</f>
        <v/>
      </c>
      <c r="AG2437" s="10" t="str">
        <f>IF(MATCH(C2437,C$1:C2437,0)=ROW(C2437),C2437&amp;";","")</f>
        <v/>
      </c>
      <c r="AH2437" s="10" t="str">
        <f ca="1">IF(MATCH(D2437,D$1:D2437,0)=ROW(D2437),D2437&amp;";","")</f>
        <v/>
      </c>
      <c r="AI2437" s="10" t="e">
        <f ca="1">IF(MATCH(E2437,E$1:E2437,0)=ROW(E2437),E2437&amp;";","")</f>
        <v>#VALUE!</v>
      </c>
    </row>
    <row r="2438" spans="1:35">
      <c r="A2438" s="10">
        <v>2417</v>
      </c>
      <c r="B2438" s="10" t="str">
        <f ca="1">'Application For TE&amp;GOTS'!X2479</f>
        <v/>
      </c>
      <c r="C2438" s="10">
        <f>'Application For TE&amp;GOTS'!$D2479</f>
        <v>0</v>
      </c>
      <c r="D2438" s="10" t="str" cm="1">
        <f t="array" aca="1" ref="D2438" ca="1">IFERROR(INDIRECT("'Application For TE&amp;GOTS'!L"&amp;'Application For TE&amp;GOTS'!S2479),"")</f>
        <v/>
      </c>
      <c r="E2438" s="10" t="e">
        <f ca="1">'Application For TE&amp;GOTS'!AF2479</f>
        <v>#VALUE!</v>
      </c>
      <c r="F2438" s="10" t="str">
        <f ca="1">IFERROR(LEFT('Application For TE&amp;GOTS'!AH2479,LEN('Application For TE&amp;GOTS'!AH2479)-2),"")</f>
        <v/>
      </c>
      <c r="G2438" s="10" t="e">
        <f ca="1">'Application For TE&amp;GOTS'!AI2479</f>
        <v>#VALUE!</v>
      </c>
      <c r="AF2438" s="10" t="str">
        <f ca="1">IF(MATCH(B2438,B$1:B2438,0)=ROW(B2438),B2438&amp;";","")</f>
        <v/>
      </c>
      <c r="AG2438" s="10" t="str">
        <f>IF(MATCH(C2438,C$1:C2438,0)=ROW(C2438),C2438&amp;";","")</f>
        <v/>
      </c>
      <c r="AH2438" s="10" t="str">
        <f ca="1">IF(MATCH(D2438,D$1:D2438,0)=ROW(D2438),D2438&amp;";","")</f>
        <v/>
      </c>
      <c r="AI2438" s="10" t="e">
        <f ca="1">IF(MATCH(E2438,E$1:E2438,0)=ROW(E2438),E2438&amp;";","")</f>
        <v>#VALUE!</v>
      </c>
    </row>
    <row r="2439" spans="1:35">
      <c r="A2439" s="10">
        <v>2418</v>
      </c>
      <c r="B2439" s="10" t="str">
        <f ca="1">'Application For TE&amp;GOTS'!X2480</f>
        <v/>
      </c>
      <c r="C2439" s="10">
        <f>'Application For TE&amp;GOTS'!$D2480</f>
        <v>0</v>
      </c>
      <c r="D2439" s="10" t="str" cm="1">
        <f t="array" aca="1" ref="D2439" ca="1">IFERROR(INDIRECT("'Application For TE&amp;GOTS'!L"&amp;'Application For TE&amp;GOTS'!S2480),"")</f>
        <v/>
      </c>
      <c r="E2439" s="10" t="e">
        <f ca="1">'Application For TE&amp;GOTS'!AF2480</f>
        <v>#VALUE!</v>
      </c>
      <c r="F2439" s="10" t="str">
        <f ca="1">IFERROR(LEFT('Application For TE&amp;GOTS'!AH2480,LEN('Application For TE&amp;GOTS'!AH2480)-2),"")</f>
        <v/>
      </c>
      <c r="G2439" s="10" t="e">
        <f ca="1">'Application For TE&amp;GOTS'!AI2480</f>
        <v>#VALUE!</v>
      </c>
      <c r="AF2439" s="10" t="str">
        <f ca="1">IF(MATCH(B2439,B$1:B2439,0)=ROW(B2439),B2439&amp;";","")</f>
        <v/>
      </c>
      <c r="AG2439" s="10" t="str">
        <f>IF(MATCH(C2439,C$1:C2439,0)=ROW(C2439),C2439&amp;";","")</f>
        <v/>
      </c>
      <c r="AH2439" s="10" t="str">
        <f ca="1">IF(MATCH(D2439,D$1:D2439,0)=ROW(D2439),D2439&amp;";","")</f>
        <v/>
      </c>
      <c r="AI2439" s="10" t="e">
        <f ca="1">IF(MATCH(E2439,E$1:E2439,0)=ROW(E2439),E2439&amp;";","")</f>
        <v>#VALUE!</v>
      </c>
    </row>
    <row r="2440" spans="1:35">
      <c r="A2440" s="10">
        <v>2419</v>
      </c>
      <c r="B2440" s="10" t="str">
        <f ca="1">'Application For TE&amp;GOTS'!X2481</f>
        <v/>
      </c>
      <c r="C2440" s="10">
        <f>'Application For TE&amp;GOTS'!$D2481</f>
        <v>0</v>
      </c>
      <c r="D2440" s="10" t="str" cm="1">
        <f t="array" aca="1" ref="D2440" ca="1">IFERROR(INDIRECT("'Application For TE&amp;GOTS'!L"&amp;'Application For TE&amp;GOTS'!S2481),"")</f>
        <v/>
      </c>
      <c r="E2440" s="10" t="e">
        <f ca="1">'Application For TE&amp;GOTS'!AF2481</f>
        <v>#VALUE!</v>
      </c>
      <c r="F2440" s="10" t="str">
        <f ca="1">IFERROR(LEFT('Application For TE&amp;GOTS'!AH2481,LEN('Application For TE&amp;GOTS'!AH2481)-2),"")</f>
        <v/>
      </c>
      <c r="G2440" s="10" t="e">
        <f ca="1">'Application For TE&amp;GOTS'!AI2481</f>
        <v>#VALUE!</v>
      </c>
      <c r="AF2440" s="10" t="str">
        <f ca="1">IF(MATCH(B2440,B$1:B2440,0)=ROW(B2440),B2440&amp;";","")</f>
        <v/>
      </c>
      <c r="AG2440" s="10" t="str">
        <f>IF(MATCH(C2440,C$1:C2440,0)=ROW(C2440),C2440&amp;";","")</f>
        <v/>
      </c>
      <c r="AH2440" s="10" t="str">
        <f ca="1">IF(MATCH(D2440,D$1:D2440,0)=ROW(D2440),D2440&amp;";","")</f>
        <v/>
      </c>
      <c r="AI2440" s="10" t="e">
        <f ca="1">IF(MATCH(E2440,E$1:E2440,0)=ROW(E2440),E2440&amp;";","")</f>
        <v>#VALUE!</v>
      </c>
    </row>
    <row r="2441" spans="1:35">
      <c r="A2441" s="10">
        <v>2420</v>
      </c>
      <c r="B2441" s="10" t="str">
        <f ca="1">'Application For TE&amp;GOTS'!X2482</f>
        <v/>
      </c>
      <c r="C2441" s="10">
        <f>'Application For TE&amp;GOTS'!$D2482</f>
        <v>0</v>
      </c>
      <c r="D2441" s="10" t="str" cm="1">
        <f t="array" aca="1" ref="D2441" ca="1">IFERROR(INDIRECT("'Application For TE&amp;GOTS'!L"&amp;'Application For TE&amp;GOTS'!S2482),"")</f>
        <v/>
      </c>
      <c r="E2441" s="10" t="e">
        <f ca="1">'Application For TE&amp;GOTS'!AF2482</f>
        <v>#VALUE!</v>
      </c>
      <c r="F2441" s="10" t="str">
        <f ca="1">IFERROR(LEFT('Application For TE&amp;GOTS'!AH2482,LEN('Application For TE&amp;GOTS'!AH2482)-2),"")</f>
        <v/>
      </c>
      <c r="G2441" s="10" t="e">
        <f ca="1">'Application For TE&amp;GOTS'!AI2482</f>
        <v>#VALUE!</v>
      </c>
      <c r="AF2441" s="10" t="str">
        <f ca="1">IF(MATCH(B2441,B$1:B2441,0)=ROW(B2441),B2441&amp;";","")</f>
        <v/>
      </c>
      <c r="AG2441" s="10" t="str">
        <f>IF(MATCH(C2441,C$1:C2441,0)=ROW(C2441),C2441&amp;";","")</f>
        <v/>
      </c>
      <c r="AH2441" s="10" t="str">
        <f ca="1">IF(MATCH(D2441,D$1:D2441,0)=ROW(D2441),D2441&amp;";","")</f>
        <v/>
      </c>
      <c r="AI2441" s="10" t="e">
        <f ca="1">IF(MATCH(E2441,E$1:E2441,0)=ROW(E2441),E2441&amp;";","")</f>
        <v>#VALUE!</v>
      </c>
    </row>
    <row r="2442" spans="1:35">
      <c r="A2442" s="10">
        <v>2421</v>
      </c>
      <c r="B2442" s="10" t="str">
        <f ca="1">'Application For TE&amp;GOTS'!X2483</f>
        <v/>
      </c>
      <c r="C2442" s="10">
        <f>'Application For TE&amp;GOTS'!$D2483</f>
        <v>0</v>
      </c>
      <c r="D2442" s="10" t="str" cm="1">
        <f t="array" aca="1" ref="D2442" ca="1">IFERROR(INDIRECT("'Application For TE&amp;GOTS'!L"&amp;'Application For TE&amp;GOTS'!S2483),"")</f>
        <v/>
      </c>
      <c r="E2442" s="10" t="e">
        <f ca="1">'Application For TE&amp;GOTS'!AF2483</f>
        <v>#VALUE!</v>
      </c>
      <c r="F2442" s="10" t="str">
        <f ca="1">IFERROR(LEFT('Application For TE&amp;GOTS'!AH2483,LEN('Application For TE&amp;GOTS'!AH2483)-2),"")</f>
        <v/>
      </c>
      <c r="G2442" s="10" t="e">
        <f ca="1">'Application For TE&amp;GOTS'!AI2483</f>
        <v>#VALUE!</v>
      </c>
      <c r="AF2442" s="10" t="str">
        <f ca="1">IF(MATCH(B2442,B$1:B2442,0)=ROW(B2442),B2442&amp;";","")</f>
        <v/>
      </c>
      <c r="AG2442" s="10" t="str">
        <f>IF(MATCH(C2442,C$1:C2442,0)=ROW(C2442),C2442&amp;";","")</f>
        <v/>
      </c>
      <c r="AH2442" s="10" t="str">
        <f ca="1">IF(MATCH(D2442,D$1:D2442,0)=ROW(D2442),D2442&amp;";","")</f>
        <v/>
      </c>
      <c r="AI2442" s="10" t="e">
        <f ca="1">IF(MATCH(E2442,E$1:E2442,0)=ROW(E2442),E2442&amp;";","")</f>
        <v>#VALUE!</v>
      </c>
    </row>
    <row r="2443" spans="1:35">
      <c r="A2443" s="10">
        <v>2422</v>
      </c>
      <c r="B2443" s="10" t="str">
        <f ca="1">'Application For TE&amp;GOTS'!X2484</f>
        <v/>
      </c>
      <c r="C2443" s="10">
        <f>'Application For TE&amp;GOTS'!$D2484</f>
        <v>0</v>
      </c>
      <c r="D2443" s="10" t="str" cm="1">
        <f t="array" aca="1" ref="D2443" ca="1">IFERROR(INDIRECT("'Application For TE&amp;GOTS'!L"&amp;'Application For TE&amp;GOTS'!S2484),"")</f>
        <v/>
      </c>
      <c r="E2443" s="10" t="e">
        <f ca="1">'Application For TE&amp;GOTS'!AF2484</f>
        <v>#VALUE!</v>
      </c>
      <c r="F2443" s="10" t="str">
        <f ca="1">IFERROR(LEFT('Application For TE&amp;GOTS'!AH2484,LEN('Application For TE&amp;GOTS'!AH2484)-2),"")</f>
        <v/>
      </c>
      <c r="G2443" s="10" t="e">
        <f ca="1">'Application For TE&amp;GOTS'!AI2484</f>
        <v>#VALUE!</v>
      </c>
      <c r="AF2443" s="10" t="str">
        <f ca="1">IF(MATCH(B2443,B$1:B2443,0)=ROW(B2443),B2443&amp;";","")</f>
        <v/>
      </c>
      <c r="AG2443" s="10" t="str">
        <f>IF(MATCH(C2443,C$1:C2443,0)=ROW(C2443),C2443&amp;";","")</f>
        <v/>
      </c>
      <c r="AH2443" s="10" t="str">
        <f ca="1">IF(MATCH(D2443,D$1:D2443,0)=ROW(D2443),D2443&amp;";","")</f>
        <v/>
      </c>
      <c r="AI2443" s="10" t="e">
        <f ca="1">IF(MATCH(E2443,E$1:E2443,0)=ROW(E2443),E2443&amp;";","")</f>
        <v>#VALUE!</v>
      </c>
    </row>
    <row r="2444" spans="1:35">
      <c r="A2444" s="10">
        <v>2423</v>
      </c>
      <c r="B2444" s="10" t="str">
        <f ca="1">'Application For TE&amp;GOTS'!X2485</f>
        <v/>
      </c>
      <c r="C2444" s="10">
        <f>'Application For TE&amp;GOTS'!$D2485</f>
        <v>0</v>
      </c>
      <c r="D2444" s="10" t="str" cm="1">
        <f t="array" aca="1" ref="D2444" ca="1">IFERROR(INDIRECT("'Application For TE&amp;GOTS'!L"&amp;'Application For TE&amp;GOTS'!S2485),"")</f>
        <v/>
      </c>
      <c r="E2444" s="10" t="e">
        <f ca="1">'Application For TE&amp;GOTS'!AF2485</f>
        <v>#VALUE!</v>
      </c>
      <c r="F2444" s="10" t="str">
        <f ca="1">IFERROR(LEFT('Application For TE&amp;GOTS'!AH2485,LEN('Application For TE&amp;GOTS'!AH2485)-2),"")</f>
        <v/>
      </c>
      <c r="G2444" s="10" t="e">
        <f ca="1">'Application For TE&amp;GOTS'!AI2485</f>
        <v>#VALUE!</v>
      </c>
      <c r="AF2444" s="10" t="str">
        <f ca="1">IF(MATCH(B2444,B$1:B2444,0)=ROW(B2444),B2444&amp;";","")</f>
        <v/>
      </c>
      <c r="AG2444" s="10" t="str">
        <f>IF(MATCH(C2444,C$1:C2444,0)=ROW(C2444),C2444&amp;";","")</f>
        <v/>
      </c>
      <c r="AH2444" s="10" t="str">
        <f ca="1">IF(MATCH(D2444,D$1:D2444,0)=ROW(D2444),D2444&amp;";","")</f>
        <v/>
      </c>
      <c r="AI2444" s="10" t="e">
        <f ca="1">IF(MATCH(E2444,E$1:E2444,0)=ROW(E2444),E2444&amp;";","")</f>
        <v>#VALUE!</v>
      </c>
    </row>
    <row r="2445" spans="1:35">
      <c r="A2445" s="10">
        <v>2424</v>
      </c>
      <c r="B2445" s="10" t="str">
        <f ca="1">'Application For TE&amp;GOTS'!X2486</f>
        <v/>
      </c>
      <c r="C2445" s="10">
        <f>'Application For TE&amp;GOTS'!$D2486</f>
        <v>0</v>
      </c>
      <c r="D2445" s="10" t="str" cm="1">
        <f t="array" aca="1" ref="D2445" ca="1">IFERROR(INDIRECT("'Application For TE&amp;GOTS'!L"&amp;'Application For TE&amp;GOTS'!S2486),"")</f>
        <v/>
      </c>
      <c r="E2445" s="10" t="e">
        <f ca="1">'Application For TE&amp;GOTS'!AF2486</f>
        <v>#VALUE!</v>
      </c>
      <c r="F2445" s="10" t="str">
        <f ca="1">IFERROR(LEFT('Application For TE&amp;GOTS'!AH2486,LEN('Application For TE&amp;GOTS'!AH2486)-2),"")</f>
        <v/>
      </c>
      <c r="G2445" s="10" t="e">
        <f ca="1">'Application For TE&amp;GOTS'!AI2486</f>
        <v>#VALUE!</v>
      </c>
      <c r="AF2445" s="10" t="str">
        <f ca="1">IF(MATCH(B2445,B$1:B2445,0)=ROW(B2445),B2445&amp;";","")</f>
        <v/>
      </c>
      <c r="AG2445" s="10" t="str">
        <f>IF(MATCH(C2445,C$1:C2445,0)=ROW(C2445),C2445&amp;";","")</f>
        <v/>
      </c>
      <c r="AH2445" s="10" t="str">
        <f ca="1">IF(MATCH(D2445,D$1:D2445,0)=ROW(D2445),D2445&amp;";","")</f>
        <v/>
      </c>
      <c r="AI2445" s="10" t="e">
        <f ca="1">IF(MATCH(E2445,E$1:E2445,0)=ROW(E2445),E2445&amp;";","")</f>
        <v>#VALUE!</v>
      </c>
    </row>
    <row r="2446" spans="1:35">
      <c r="A2446" s="10">
        <v>2425</v>
      </c>
      <c r="B2446" s="10" t="str">
        <f ca="1">'Application For TE&amp;GOTS'!X2487</f>
        <v/>
      </c>
      <c r="C2446" s="10">
        <f>'Application For TE&amp;GOTS'!$D2487</f>
        <v>0</v>
      </c>
      <c r="D2446" s="10" t="str" cm="1">
        <f t="array" aca="1" ref="D2446" ca="1">IFERROR(INDIRECT("'Application For TE&amp;GOTS'!L"&amp;'Application For TE&amp;GOTS'!S2487),"")</f>
        <v/>
      </c>
      <c r="E2446" s="10" t="e">
        <f ca="1">'Application For TE&amp;GOTS'!AF2487</f>
        <v>#VALUE!</v>
      </c>
      <c r="F2446" s="10" t="str">
        <f ca="1">IFERROR(LEFT('Application For TE&amp;GOTS'!AH2487,LEN('Application For TE&amp;GOTS'!AH2487)-2),"")</f>
        <v/>
      </c>
      <c r="G2446" s="10" t="e">
        <f ca="1">'Application For TE&amp;GOTS'!AI2487</f>
        <v>#VALUE!</v>
      </c>
      <c r="AF2446" s="10" t="str">
        <f ca="1">IF(MATCH(B2446,B$1:B2446,0)=ROW(B2446),B2446&amp;";","")</f>
        <v/>
      </c>
      <c r="AG2446" s="10" t="str">
        <f>IF(MATCH(C2446,C$1:C2446,0)=ROW(C2446),C2446&amp;";","")</f>
        <v/>
      </c>
      <c r="AH2446" s="10" t="str">
        <f ca="1">IF(MATCH(D2446,D$1:D2446,0)=ROW(D2446),D2446&amp;";","")</f>
        <v/>
      </c>
      <c r="AI2446" s="10" t="e">
        <f ca="1">IF(MATCH(E2446,E$1:E2446,0)=ROW(E2446),E2446&amp;";","")</f>
        <v>#VALUE!</v>
      </c>
    </row>
    <row r="2447" spans="1:35">
      <c r="A2447" s="10">
        <v>2426</v>
      </c>
      <c r="B2447" s="10" t="str">
        <f ca="1">'Application For TE&amp;GOTS'!X2488</f>
        <v/>
      </c>
      <c r="C2447" s="10">
        <f>'Application For TE&amp;GOTS'!$D2488</f>
        <v>0</v>
      </c>
      <c r="D2447" s="10" t="str" cm="1">
        <f t="array" aca="1" ref="D2447" ca="1">IFERROR(INDIRECT("'Application For TE&amp;GOTS'!L"&amp;'Application For TE&amp;GOTS'!S2488),"")</f>
        <v/>
      </c>
      <c r="E2447" s="10" t="e">
        <f ca="1">'Application For TE&amp;GOTS'!AF2488</f>
        <v>#VALUE!</v>
      </c>
      <c r="F2447" s="10" t="str">
        <f ca="1">IFERROR(LEFT('Application For TE&amp;GOTS'!AH2488,LEN('Application For TE&amp;GOTS'!AH2488)-2),"")</f>
        <v/>
      </c>
      <c r="G2447" s="10" t="e">
        <f ca="1">'Application For TE&amp;GOTS'!AI2488</f>
        <v>#VALUE!</v>
      </c>
      <c r="AF2447" s="10" t="str">
        <f ca="1">IF(MATCH(B2447,B$1:B2447,0)=ROW(B2447),B2447&amp;";","")</f>
        <v/>
      </c>
      <c r="AG2447" s="10" t="str">
        <f>IF(MATCH(C2447,C$1:C2447,0)=ROW(C2447),C2447&amp;";","")</f>
        <v/>
      </c>
      <c r="AH2447" s="10" t="str">
        <f ca="1">IF(MATCH(D2447,D$1:D2447,0)=ROW(D2447),D2447&amp;";","")</f>
        <v/>
      </c>
      <c r="AI2447" s="10" t="e">
        <f ca="1">IF(MATCH(E2447,E$1:E2447,0)=ROW(E2447),E2447&amp;";","")</f>
        <v>#VALUE!</v>
      </c>
    </row>
    <row r="2448" spans="1:35">
      <c r="A2448" s="10">
        <v>2427</v>
      </c>
      <c r="B2448" s="10" t="str">
        <f ca="1">'Application For TE&amp;GOTS'!X2489</f>
        <v/>
      </c>
      <c r="C2448" s="10">
        <f>'Application For TE&amp;GOTS'!$D2489</f>
        <v>0</v>
      </c>
      <c r="D2448" s="10" t="str" cm="1">
        <f t="array" aca="1" ref="D2448" ca="1">IFERROR(INDIRECT("'Application For TE&amp;GOTS'!L"&amp;'Application For TE&amp;GOTS'!S2489),"")</f>
        <v/>
      </c>
      <c r="E2448" s="10" t="e">
        <f ca="1">'Application For TE&amp;GOTS'!AF2489</f>
        <v>#VALUE!</v>
      </c>
      <c r="F2448" s="10" t="str">
        <f ca="1">IFERROR(LEFT('Application For TE&amp;GOTS'!AH2489,LEN('Application For TE&amp;GOTS'!AH2489)-2),"")</f>
        <v/>
      </c>
      <c r="G2448" s="10" t="e">
        <f ca="1">'Application For TE&amp;GOTS'!AI2489</f>
        <v>#VALUE!</v>
      </c>
      <c r="AF2448" s="10" t="str">
        <f ca="1">IF(MATCH(B2448,B$1:B2448,0)=ROW(B2448),B2448&amp;";","")</f>
        <v/>
      </c>
      <c r="AG2448" s="10" t="str">
        <f>IF(MATCH(C2448,C$1:C2448,0)=ROW(C2448),C2448&amp;";","")</f>
        <v/>
      </c>
      <c r="AH2448" s="10" t="str">
        <f ca="1">IF(MATCH(D2448,D$1:D2448,0)=ROW(D2448),D2448&amp;";","")</f>
        <v/>
      </c>
      <c r="AI2448" s="10" t="e">
        <f ca="1">IF(MATCH(E2448,E$1:E2448,0)=ROW(E2448),E2448&amp;";","")</f>
        <v>#VALUE!</v>
      </c>
    </row>
    <row r="2449" spans="1:35">
      <c r="A2449" s="10">
        <v>2428</v>
      </c>
      <c r="B2449" s="10" t="str">
        <f ca="1">'Application For TE&amp;GOTS'!X2490</f>
        <v/>
      </c>
      <c r="C2449" s="10">
        <f>'Application For TE&amp;GOTS'!$D2490</f>
        <v>0</v>
      </c>
      <c r="D2449" s="10" t="str" cm="1">
        <f t="array" aca="1" ref="D2449" ca="1">IFERROR(INDIRECT("'Application For TE&amp;GOTS'!L"&amp;'Application For TE&amp;GOTS'!S2490),"")</f>
        <v/>
      </c>
      <c r="E2449" s="10" t="e">
        <f ca="1">'Application For TE&amp;GOTS'!AF2490</f>
        <v>#VALUE!</v>
      </c>
      <c r="F2449" s="10" t="str">
        <f ca="1">IFERROR(LEFT('Application For TE&amp;GOTS'!AH2490,LEN('Application For TE&amp;GOTS'!AH2490)-2),"")</f>
        <v/>
      </c>
      <c r="G2449" s="10" t="e">
        <f ca="1">'Application For TE&amp;GOTS'!AI2490</f>
        <v>#VALUE!</v>
      </c>
      <c r="AF2449" s="10" t="str">
        <f ca="1">IF(MATCH(B2449,B$1:B2449,0)=ROW(B2449),B2449&amp;";","")</f>
        <v/>
      </c>
      <c r="AG2449" s="10" t="str">
        <f>IF(MATCH(C2449,C$1:C2449,0)=ROW(C2449),C2449&amp;";","")</f>
        <v/>
      </c>
      <c r="AH2449" s="10" t="str">
        <f ca="1">IF(MATCH(D2449,D$1:D2449,0)=ROW(D2449),D2449&amp;";","")</f>
        <v/>
      </c>
      <c r="AI2449" s="10" t="e">
        <f ca="1">IF(MATCH(E2449,E$1:E2449,0)=ROW(E2449),E2449&amp;";","")</f>
        <v>#VALUE!</v>
      </c>
    </row>
    <row r="2450" spans="1:35">
      <c r="A2450" s="10">
        <v>2429</v>
      </c>
      <c r="B2450" s="10" t="str">
        <f ca="1">'Application For TE&amp;GOTS'!X2491</f>
        <v/>
      </c>
      <c r="C2450" s="10">
        <f>'Application For TE&amp;GOTS'!$D2491</f>
        <v>0</v>
      </c>
      <c r="D2450" s="10" t="str" cm="1">
        <f t="array" aca="1" ref="D2450" ca="1">IFERROR(INDIRECT("'Application For TE&amp;GOTS'!L"&amp;'Application For TE&amp;GOTS'!S2491),"")</f>
        <v/>
      </c>
      <c r="E2450" s="10" t="e">
        <f ca="1">'Application For TE&amp;GOTS'!AF2491</f>
        <v>#VALUE!</v>
      </c>
      <c r="F2450" s="10" t="str">
        <f ca="1">IFERROR(LEFT('Application For TE&amp;GOTS'!AH2491,LEN('Application For TE&amp;GOTS'!AH2491)-2),"")</f>
        <v/>
      </c>
      <c r="G2450" s="10" t="e">
        <f ca="1">'Application For TE&amp;GOTS'!AI2491</f>
        <v>#VALUE!</v>
      </c>
      <c r="AF2450" s="10" t="str">
        <f ca="1">IF(MATCH(B2450,B$1:B2450,0)=ROW(B2450),B2450&amp;";","")</f>
        <v/>
      </c>
      <c r="AG2450" s="10" t="str">
        <f>IF(MATCH(C2450,C$1:C2450,0)=ROW(C2450),C2450&amp;";","")</f>
        <v/>
      </c>
      <c r="AH2450" s="10" t="str">
        <f ca="1">IF(MATCH(D2450,D$1:D2450,0)=ROW(D2450),D2450&amp;";","")</f>
        <v/>
      </c>
      <c r="AI2450" s="10" t="e">
        <f ca="1">IF(MATCH(E2450,E$1:E2450,0)=ROW(E2450),E2450&amp;";","")</f>
        <v>#VALUE!</v>
      </c>
    </row>
    <row r="2451" spans="1:35">
      <c r="A2451" s="10">
        <v>2430</v>
      </c>
      <c r="B2451" s="10" t="str">
        <f ca="1">'Application For TE&amp;GOTS'!X2492</f>
        <v/>
      </c>
      <c r="C2451" s="10">
        <f>'Application For TE&amp;GOTS'!$D2492</f>
        <v>0</v>
      </c>
      <c r="D2451" s="10" t="str" cm="1">
        <f t="array" aca="1" ref="D2451" ca="1">IFERROR(INDIRECT("'Application For TE&amp;GOTS'!L"&amp;'Application For TE&amp;GOTS'!S2492),"")</f>
        <v/>
      </c>
      <c r="E2451" s="10" t="e">
        <f ca="1">'Application For TE&amp;GOTS'!AF2492</f>
        <v>#VALUE!</v>
      </c>
      <c r="F2451" s="10" t="str">
        <f ca="1">IFERROR(LEFT('Application For TE&amp;GOTS'!AH2492,LEN('Application For TE&amp;GOTS'!AH2492)-2),"")</f>
        <v/>
      </c>
      <c r="G2451" s="10" t="e">
        <f ca="1">'Application For TE&amp;GOTS'!AI2492</f>
        <v>#VALUE!</v>
      </c>
      <c r="AF2451" s="10" t="str">
        <f ca="1">IF(MATCH(B2451,B$1:B2451,0)=ROW(B2451),B2451&amp;";","")</f>
        <v/>
      </c>
      <c r="AG2451" s="10" t="str">
        <f>IF(MATCH(C2451,C$1:C2451,0)=ROW(C2451),C2451&amp;";","")</f>
        <v/>
      </c>
      <c r="AH2451" s="10" t="str">
        <f ca="1">IF(MATCH(D2451,D$1:D2451,0)=ROW(D2451),D2451&amp;";","")</f>
        <v/>
      </c>
      <c r="AI2451" s="10" t="e">
        <f ca="1">IF(MATCH(E2451,E$1:E2451,0)=ROW(E2451),E2451&amp;";","")</f>
        <v>#VALUE!</v>
      </c>
    </row>
    <row r="2452" spans="1:35">
      <c r="A2452" s="10">
        <v>2431</v>
      </c>
      <c r="B2452" s="10" t="str">
        <f ca="1">'Application For TE&amp;GOTS'!X2493</f>
        <v/>
      </c>
      <c r="C2452" s="10">
        <f>'Application For TE&amp;GOTS'!$D2493</f>
        <v>0</v>
      </c>
      <c r="D2452" s="10" t="str" cm="1">
        <f t="array" aca="1" ref="D2452" ca="1">IFERROR(INDIRECT("'Application For TE&amp;GOTS'!L"&amp;'Application For TE&amp;GOTS'!S2493),"")</f>
        <v/>
      </c>
      <c r="E2452" s="10" t="e">
        <f ca="1">'Application For TE&amp;GOTS'!AF2493</f>
        <v>#VALUE!</v>
      </c>
      <c r="F2452" s="10" t="str">
        <f ca="1">IFERROR(LEFT('Application For TE&amp;GOTS'!AH2493,LEN('Application For TE&amp;GOTS'!AH2493)-2),"")</f>
        <v/>
      </c>
      <c r="G2452" s="10" t="e">
        <f ca="1">'Application For TE&amp;GOTS'!AI2493</f>
        <v>#VALUE!</v>
      </c>
      <c r="AF2452" s="10" t="str">
        <f ca="1">IF(MATCH(B2452,B$1:B2452,0)=ROW(B2452),B2452&amp;";","")</f>
        <v/>
      </c>
      <c r="AG2452" s="10" t="str">
        <f>IF(MATCH(C2452,C$1:C2452,0)=ROW(C2452),C2452&amp;";","")</f>
        <v/>
      </c>
      <c r="AH2452" s="10" t="str">
        <f ca="1">IF(MATCH(D2452,D$1:D2452,0)=ROW(D2452),D2452&amp;";","")</f>
        <v/>
      </c>
      <c r="AI2452" s="10" t="e">
        <f ca="1">IF(MATCH(E2452,E$1:E2452,0)=ROW(E2452),E2452&amp;";","")</f>
        <v>#VALUE!</v>
      </c>
    </row>
    <row r="2453" spans="1:35">
      <c r="A2453" s="10">
        <v>2432</v>
      </c>
      <c r="B2453" s="10" t="str">
        <f ca="1">'Application For TE&amp;GOTS'!X2494</f>
        <v/>
      </c>
      <c r="C2453" s="10">
        <f>'Application For TE&amp;GOTS'!$D2494</f>
        <v>0</v>
      </c>
      <c r="D2453" s="10" t="str" cm="1">
        <f t="array" aca="1" ref="D2453" ca="1">IFERROR(INDIRECT("'Application For TE&amp;GOTS'!L"&amp;'Application For TE&amp;GOTS'!S2494),"")</f>
        <v/>
      </c>
      <c r="E2453" s="10" t="e">
        <f ca="1">'Application For TE&amp;GOTS'!AF2494</f>
        <v>#VALUE!</v>
      </c>
      <c r="F2453" s="10" t="str">
        <f ca="1">IFERROR(LEFT('Application For TE&amp;GOTS'!AH2494,LEN('Application For TE&amp;GOTS'!AH2494)-2),"")</f>
        <v/>
      </c>
      <c r="G2453" s="10" t="e">
        <f ca="1">'Application For TE&amp;GOTS'!AI2494</f>
        <v>#VALUE!</v>
      </c>
      <c r="AF2453" s="10" t="str">
        <f ca="1">IF(MATCH(B2453,B$1:B2453,0)=ROW(B2453),B2453&amp;";","")</f>
        <v/>
      </c>
      <c r="AG2453" s="10" t="str">
        <f>IF(MATCH(C2453,C$1:C2453,0)=ROW(C2453),C2453&amp;";","")</f>
        <v/>
      </c>
      <c r="AH2453" s="10" t="str">
        <f ca="1">IF(MATCH(D2453,D$1:D2453,0)=ROW(D2453),D2453&amp;";","")</f>
        <v/>
      </c>
      <c r="AI2453" s="10" t="e">
        <f ca="1">IF(MATCH(E2453,E$1:E2453,0)=ROW(E2453),E2453&amp;";","")</f>
        <v>#VALUE!</v>
      </c>
    </row>
    <row r="2454" spans="1:35">
      <c r="A2454" s="10">
        <v>2433</v>
      </c>
      <c r="B2454" s="10" t="str">
        <f ca="1">'Application For TE&amp;GOTS'!X2495</f>
        <v/>
      </c>
      <c r="C2454" s="10">
        <f>'Application For TE&amp;GOTS'!$D2495</f>
        <v>0</v>
      </c>
      <c r="D2454" s="10" t="str" cm="1">
        <f t="array" aca="1" ref="D2454" ca="1">IFERROR(INDIRECT("'Application For TE&amp;GOTS'!L"&amp;'Application For TE&amp;GOTS'!S2495),"")</f>
        <v/>
      </c>
      <c r="E2454" s="10" t="e">
        <f ca="1">'Application For TE&amp;GOTS'!AF2495</f>
        <v>#VALUE!</v>
      </c>
      <c r="F2454" s="10" t="str">
        <f ca="1">IFERROR(LEFT('Application For TE&amp;GOTS'!AH2495,LEN('Application For TE&amp;GOTS'!AH2495)-2),"")</f>
        <v/>
      </c>
      <c r="G2454" s="10" t="e">
        <f ca="1">'Application For TE&amp;GOTS'!AI2495</f>
        <v>#VALUE!</v>
      </c>
      <c r="AF2454" s="10" t="str">
        <f ca="1">IF(MATCH(B2454,B$1:B2454,0)=ROW(B2454),B2454&amp;";","")</f>
        <v/>
      </c>
      <c r="AG2454" s="10" t="str">
        <f>IF(MATCH(C2454,C$1:C2454,0)=ROW(C2454),C2454&amp;";","")</f>
        <v/>
      </c>
      <c r="AH2454" s="10" t="str">
        <f ca="1">IF(MATCH(D2454,D$1:D2454,0)=ROW(D2454),D2454&amp;";","")</f>
        <v/>
      </c>
      <c r="AI2454" s="10" t="e">
        <f ca="1">IF(MATCH(E2454,E$1:E2454,0)=ROW(E2454),E2454&amp;";","")</f>
        <v>#VALUE!</v>
      </c>
    </row>
    <row r="2455" spans="1:35">
      <c r="A2455" s="10">
        <v>2434</v>
      </c>
      <c r="B2455" s="10" t="str">
        <f ca="1">'Application For TE&amp;GOTS'!X2496</f>
        <v/>
      </c>
      <c r="C2455" s="10">
        <f>'Application For TE&amp;GOTS'!$D2496</f>
        <v>0</v>
      </c>
      <c r="D2455" s="10" t="str" cm="1">
        <f t="array" aca="1" ref="D2455" ca="1">IFERROR(INDIRECT("'Application For TE&amp;GOTS'!L"&amp;'Application For TE&amp;GOTS'!S2496),"")</f>
        <v/>
      </c>
      <c r="E2455" s="10" t="e">
        <f ca="1">'Application For TE&amp;GOTS'!AF2496</f>
        <v>#VALUE!</v>
      </c>
      <c r="F2455" s="10" t="str">
        <f ca="1">IFERROR(LEFT('Application For TE&amp;GOTS'!AH2496,LEN('Application For TE&amp;GOTS'!AH2496)-2),"")</f>
        <v/>
      </c>
      <c r="G2455" s="10" t="e">
        <f ca="1">'Application For TE&amp;GOTS'!AI2496</f>
        <v>#VALUE!</v>
      </c>
      <c r="AF2455" s="10" t="str">
        <f ca="1">IF(MATCH(B2455,B$1:B2455,0)=ROW(B2455),B2455&amp;";","")</f>
        <v/>
      </c>
      <c r="AG2455" s="10" t="str">
        <f>IF(MATCH(C2455,C$1:C2455,0)=ROW(C2455),C2455&amp;";","")</f>
        <v/>
      </c>
      <c r="AH2455" s="10" t="str">
        <f ca="1">IF(MATCH(D2455,D$1:D2455,0)=ROW(D2455),D2455&amp;";","")</f>
        <v/>
      </c>
      <c r="AI2455" s="10" t="e">
        <f ca="1">IF(MATCH(E2455,E$1:E2455,0)=ROW(E2455),E2455&amp;";","")</f>
        <v>#VALUE!</v>
      </c>
    </row>
    <row r="2456" spans="1:35">
      <c r="A2456" s="10">
        <v>2435</v>
      </c>
      <c r="B2456" s="10" t="str">
        <f ca="1">'Application For TE&amp;GOTS'!X2497</f>
        <v/>
      </c>
      <c r="C2456" s="10">
        <f>'Application For TE&amp;GOTS'!$D2497</f>
        <v>0</v>
      </c>
      <c r="D2456" s="10" t="str" cm="1">
        <f t="array" aca="1" ref="D2456" ca="1">IFERROR(INDIRECT("'Application For TE&amp;GOTS'!L"&amp;'Application For TE&amp;GOTS'!S2497),"")</f>
        <v/>
      </c>
      <c r="E2456" s="10" t="e">
        <f ca="1">'Application For TE&amp;GOTS'!AF2497</f>
        <v>#VALUE!</v>
      </c>
      <c r="F2456" s="10" t="str">
        <f ca="1">IFERROR(LEFT('Application For TE&amp;GOTS'!AH2497,LEN('Application For TE&amp;GOTS'!AH2497)-2),"")</f>
        <v/>
      </c>
      <c r="G2456" s="10" t="e">
        <f ca="1">'Application For TE&amp;GOTS'!AI2497</f>
        <v>#VALUE!</v>
      </c>
      <c r="AF2456" s="10" t="str">
        <f ca="1">IF(MATCH(B2456,B$1:B2456,0)=ROW(B2456),B2456&amp;";","")</f>
        <v/>
      </c>
      <c r="AG2456" s="10" t="str">
        <f>IF(MATCH(C2456,C$1:C2456,0)=ROW(C2456),C2456&amp;";","")</f>
        <v/>
      </c>
      <c r="AH2456" s="10" t="str">
        <f ca="1">IF(MATCH(D2456,D$1:D2456,0)=ROW(D2456),D2456&amp;";","")</f>
        <v/>
      </c>
      <c r="AI2456" s="10" t="e">
        <f ca="1">IF(MATCH(E2456,E$1:E2456,0)=ROW(E2456),E2456&amp;";","")</f>
        <v>#VALUE!</v>
      </c>
    </row>
    <row r="2457" spans="1:35">
      <c r="A2457" s="10">
        <v>2436</v>
      </c>
      <c r="B2457" s="10" t="str">
        <f ca="1">'Application For TE&amp;GOTS'!X2498</f>
        <v/>
      </c>
      <c r="C2457" s="10">
        <f>'Application For TE&amp;GOTS'!$D2498</f>
        <v>0</v>
      </c>
      <c r="D2457" s="10" t="str" cm="1">
        <f t="array" aca="1" ref="D2457" ca="1">IFERROR(INDIRECT("'Application For TE&amp;GOTS'!L"&amp;'Application For TE&amp;GOTS'!S2498),"")</f>
        <v/>
      </c>
      <c r="E2457" s="10" t="e">
        <f ca="1">'Application For TE&amp;GOTS'!AF2498</f>
        <v>#VALUE!</v>
      </c>
      <c r="F2457" s="10" t="str">
        <f ca="1">IFERROR(LEFT('Application For TE&amp;GOTS'!AH2498,LEN('Application For TE&amp;GOTS'!AH2498)-2),"")</f>
        <v/>
      </c>
      <c r="G2457" s="10" t="e">
        <f ca="1">'Application For TE&amp;GOTS'!AI2498</f>
        <v>#VALUE!</v>
      </c>
      <c r="AF2457" s="10" t="str">
        <f ca="1">IF(MATCH(B2457,B$1:B2457,0)=ROW(B2457),B2457&amp;";","")</f>
        <v/>
      </c>
      <c r="AG2457" s="10" t="str">
        <f>IF(MATCH(C2457,C$1:C2457,0)=ROW(C2457),C2457&amp;";","")</f>
        <v/>
      </c>
      <c r="AH2457" s="10" t="str">
        <f ca="1">IF(MATCH(D2457,D$1:D2457,0)=ROW(D2457),D2457&amp;";","")</f>
        <v/>
      </c>
      <c r="AI2457" s="10" t="e">
        <f ca="1">IF(MATCH(E2457,E$1:E2457,0)=ROW(E2457),E2457&amp;";","")</f>
        <v>#VALUE!</v>
      </c>
    </row>
    <row r="2458" spans="1:35">
      <c r="A2458" s="10">
        <v>2437</v>
      </c>
      <c r="B2458" s="10" t="str">
        <f ca="1">'Application For TE&amp;GOTS'!X2499</f>
        <v/>
      </c>
      <c r="C2458" s="10">
        <f>'Application For TE&amp;GOTS'!$D2499</f>
        <v>0</v>
      </c>
      <c r="D2458" s="10" t="str" cm="1">
        <f t="array" aca="1" ref="D2458" ca="1">IFERROR(INDIRECT("'Application For TE&amp;GOTS'!L"&amp;'Application For TE&amp;GOTS'!S2499),"")</f>
        <v/>
      </c>
      <c r="E2458" s="10" t="e">
        <f ca="1">'Application For TE&amp;GOTS'!AF2499</f>
        <v>#VALUE!</v>
      </c>
      <c r="F2458" s="10" t="str">
        <f ca="1">IFERROR(LEFT('Application For TE&amp;GOTS'!AH2499,LEN('Application For TE&amp;GOTS'!AH2499)-2),"")</f>
        <v/>
      </c>
      <c r="G2458" s="10" t="e">
        <f ca="1">'Application For TE&amp;GOTS'!AI2499</f>
        <v>#VALUE!</v>
      </c>
      <c r="AF2458" s="10" t="str">
        <f ca="1">IF(MATCH(B2458,B$1:B2458,0)=ROW(B2458),B2458&amp;";","")</f>
        <v/>
      </c>
      <c r="AG2458" s="10" t="str">
        <f>IF(MATCH(C2458,C$1:C2458,0)=ROW(C2458),C2458&amp;";","")</f>
        <v/>
      </c>
      <c r="AH2458" s="10" t="str">
        <f ca="1">IF(MATCH(D2458,D$1:D2458,0)=ROW(D2458),D2458&amp;";","")</f>
        <v/>
      </c>
      <c r="AI2458" s="10" t="e">
        <f ca="1">IF(MATCH(E2458,E$1:E2458,0)=ROW(E2458),E2458&amp;";","")</f>
        <v>#VALUE!</v>
      </c>
    </row>
    <row r="2459" spans="1:35">
      <c r="A2459" s="10">
        <v>2438</v>
      </c>
      <c r="B2459" s="10" t="str">
        <f ca="1">'Application For TE&amp;GOTS'!X2500</f>
        <v/>
      </c>
      <c r="C2459" s="10">
        <f>'Application For TE&amp;GOTS'!$D2500</f>
        <v>0</v>
      </c>
      <c r="D2459" s="10" t="str" cm="1">
        <f t="array" aca="1" ref="D2459" ca="1">IFERROR(INDIRECT("'Application For TE&amp;GOTS'!L"&amp;'Application For TE&amp;GOTS'!S2500),"")</f>
        <v/>
      </c>
      <c r="E2459" s="10" t="e">
        <f ca="1">'Application For TE&amp;GOTS'!AF2500</f>
        <v>#VALUE!</v>
      </c>
      <c r="F2459" s="10" t="str">
        <f ca="1">IFERROR(LEFT('Application For TE&amp;GOTS'!AH2500,LEN('Application For TE&amp;GOTS'!AH2500)-2),"")</f>
        <v/>
      </c>
      <c r="G2459" s="10" t="e">
        <f ca="1">'Application For TE&amp;GOTS'!AI2500</f>
        <v>#VALUE!</v>
      </c>
      <c r="AF2459" s="10" t="str">
        <f ca="1">IF(MATCH(B2459,B$1:B2459,0)=ROW(B2459),B2459&amp;";","")</f>
        <v/>
      </c>
      <c r="AG2459" s="10" t="str">
        <f>IF(MATCH(C2459,C$1:C2459,0)=ROW(C2459),C2459&amp;";","")</f>
        <v/>
      </c>
      <c r="AH2459" s="10" t="str">
        <f ca="1">IF(MATCH(D2459,D$1:D2459,0)=ROW(D2459),D2459&amp;";","")</f>
        <v/>
      </c>
      <c r="AI2459" s="10" t="e">
        <f ca="1">IF(MATCH(E2459,E$1:E2459,0)=ROW(E2459),E2459&amp;";","")</f>
        <v>#VALUE!</v>
      </c>
    </row>
    <row r="2460" spans="1:35">
      <c r="A2460" s="10">
        <v>2439</v>
      </c>
      <c r="B2460" s="10" t="str">
        <f ca="1">'Application For TE&amp;GOTS'!X2501</f>
        <v/>
      </c>
      <c r="C2460" s="10">
        <f>'Application For TE&amp;GOTS'!$D2501</f>
        <v>0</v>
      </c>
      <c r="D2460" s="10" t="str" cm="1">
        <f t="array" aca="1" ref="D2460" ca="1">IFERROR(INDIRECT("'Application For TE&amp;GOTS'!L"&amp;'Application For TE&amp;GOTS'!S2501),"")</f>
        <v/>
      </c>
      <c r="E2460" s="10" t="e">
        <f ca="1">'Application For TE&amp;GOTS'!AF2501</f>
        <v>#VALUE!</v>
      </c>
      <c r="F2460" s="10" t="str">
        <f ca="1">IFERROR(LEFT('Application For TE&amp;GOTS'!AH2501,LEN('Application For TE&amp;GOTS'!AH2501)-2),"")</f>
        <v/>
      </c>
      <c r="G2460" s="10" t="e">
        <f ca="1">'Application For TE&amp;GOTS'!AI2501</f>
        <v>#VALUE!</v>
      </c>
      <c r="AF2460" s="10" t="str">
        <f ca="1">IF(MATCH(B2460,B$1:B2460,0)=ROW(B2460),B2460&amp;";","")</f>
        <v/>
      </c>
      <c r="AG2460" s="10" t="str">
        <f>IF(MATCH(C2460,C$1:C2460,0)=ROW(C2460),C2460&amp;";","")</f>
        <v/>
      </c>
      <c r="AH2460" s="10" t="str">
        <f ca="1">IF(MATCH(D2460,D$1:D2460,0)=ROW(D2460),D2460&amp;";","")</f>
        <v/>
      </c>
      <c r="AI2460" s="10" t="e">
        <f ca="1">IF(MATCH(E2460,E$1:E2460,0)=ROW(E2460),E2460&amp;";","")</f>
        <v>#VALUE!</v>
      </c>
    </row>
    <row r="2461" spans="1:35">
      <c r="A2461" s="10">
        <v>2440</v>
      </c>
      <c r="B2461" s="10" t="str">
        <f ca="1">'Application For TE&amp;GOTS'!X2502</f>
        <v/>
      </c>
      <c r="C2461" s="10">
        <f>'Application For TE&amp;GOTS'!$D2502</f>
        <v>0</v>
      </c>
      <c r="D2461" s="10" t="str" cm="1">
        <f t="array" aca="1" ref="D2461" ca="1">IFERROR(INDIRECT("'Application For TE&amp;GOTS'!L"&amp;'Application For TE&amp;GOTS'!S2502),"")</f>
        <v/>
      </c>
      <c r="E2461" s="10" t="e">
        <f ca="1">'Application For TE&amp;GOTS'!AF2502</f>
        <v>#VALUE!</v>
      </c>
      <c r="F2461" s="10" t="str">
        <f ca="1">IFERROR(LEFT('Application For TE&amp;GOTS'!AH2502,LEN('Application For TE&amp;GOTS'!AH2502)-2),"")</f>
        <v/>
      </c>
      <c r="G2461" s="10" t="e">
        <f ca="1">'Application For TE&amp;GOTS'!AI2502</f>
        <v>#VALUE!</v>
      </c>
      <c r="AF2461" s="10" t="str">
        <f ca="1">IF(MATCH(B2461,B$1:B2461,0)=ROW(B2461),B2461&amp;";","")</f>
        <v/>
      </c>
      <c r="AG2461" s="10" t="str">
        <f>IF(MATCH(C2461,C$1:C2461,0)=ROW(C2461),C2461&amp;";","")</f>
        <v/>
      </c>
      <c r="AH2461" s="10" t="str">
        <f ca="1">IF(MATCH(D2461,D$1:D2461,0)=ROW(D2461),D2461&amp;";","")</f>
        <v/>
      </c>
      <c r="AI2461" s="10" t="e">
        <f ca="1">IF(MATCH(E2461,E$1:E2461,0)=ROW(E2461),E2461&amp;";","")</f>
        <v>#VALUE!</v>
      </c>
    </row>
    <row r="2462" spans="1:35">
      <c r="A2462" s="10">
        <v>2441</v>
      </c>
      <c r="B2462" s="10" t="str">
        <f ca="1">'Application For TE&amp;GOTS'!X2503</f>
        <v/>
      </c>
      <c r="C2462" s="10">
        <f>'Application For TE&amp;GOTS'!$D2503</f>
        <v>0</v>
      </c>
      <c r="D2462" s="10" t="str" cm="1">
        <f t="array" aca="1" ref="D2462" ca="1">IFERROR(INDIRECT("'Application For TE&amp;GOTS'!L"&amp;'Application For TE&amp;GOTS'!S2503),"")</f>
        <v/>
      </c>
      <c r="E2462" s="10" t="e">
        <f ca="1">'Application For TE&amp;GOTS'!AF2503</f>
        <v>#VALUE!</v>
      </c>
      <c r="F2462" s="10" t="str">
        <f ca="1">IFERROR(LEFT('Application For TE&amp;GOTS'!AH2503,LEN('Application For TE&amp;GOTS'!AH2503)-2),"")</f>
        <v/>
      </c>
      <c r="G2462" s="10" t="e">
        <f ca="1">'Application For TE&amp;GOTS'!AI2503</f>
        <v>#VALUE!</v>
      </c>
      <c r="AF2462" s="10" t="str">
        <f ca="1">IF(MATCH(B2462,B$1:B2462,0)=ROW(B2462),B2462&amp;";","")</f>
        <v/>
      </c>
      <c r="AG2462" s="10" t="str">
        <f>IF(MATCH(C2462,C$1:C2462,0)=ROW(C2462),C2462&amp;";","")</f>
        <v/>
      </c>
      <c r="AH2462" s="10" t="str">
        <f ca="1">IF(MATCH(D2462,D$1:D2462,0)=ROW(D2462),D2462&amp;";","")</f>
        <v/>
      </c>
      <c r="AI2462" s="10" t="e">
        <f ca="1">IF(MATCH(E2462,E$1:E2462,0)=ROW(E2462),E2462&amp;";","")</f>
        <v>#VALUE!</v>
      </c>
    </row>
    <row r="2463" spans="1:35">
      <c r="A2463" s="10">
        <v>2442</v>
      </c>
      <c r="B2463" s="10" t="str">
        <f ca="1">'Application For TE&amp;GOTS'!X2504</f>
        <v/>
      </c>
      <c r="C2463" s="10">
        <f>'Application For TE&amp;GOTS'!$D2504</f>
        <v>0</v>
      </c>
      <c r="D2463" s="10" t="str" cm="1">
        <f t="array" aca="1" ref="D2463" ca="1">IFERROR(INDIRECT("'Application For TE&amp;GOTS'!L"&amp;'Application For TE&amp;GOTS'!S2504),"")</f>
        <v/>
      </c>
      <c r="E2463" s="10" t="e">
        <f ca="1">'Application For TE&amp;GOTS'!AF2504</f>
        <v>#VALUE!</v>
      </c>
      <c r="F2463" s="10" t="str">
        <f ca="1">IFERROR(LEFT('Application For TE&amp;GOTS'!AH2504,LEN('Application For TE&amp;GOTS'!AH2504)-2),"")</f>
        <v/>
      </c>
      <c r="G2463" s="10" t="e">
        <f ca="1">'Application For TE&amp;GOTS'!AI2504</f>
        <v>#VALUE!</v>
      </c>
      <c r="AF2463" s="10" t="str">
        <f ca="1">IF(MATCH(B2463,B$1:B2463,0)=ROW(B2463),B2463&amp;";","")</f>
        <v/>
      </c>
      <c r="AG2463" s="10" t="str">
        <f>IF(MATCH(C2463,C$1:C2463,0)=ROW(C2463),C2463&amp;";","")</f>
        <v/>
      </c>
      <c r="AH2463" s="10" t="str">
        <f ca="1">IF(MATCH(D2463,D$1:D2463,0)=ROW(D2463),D2463&amp;";","")</f>
        <v/>
      </c>
      <c r="AI2463" s="10" t="e">
        <f ca="1">IF(MATCH(E2463,E$1:E2463,0)=ROW(E2463),E2463&amp;";","")</f>
        <v>#VALUE!</v>
      </c>
    </row>
    <row r="2464" spans="1:35">
      <c r="A2464" s="10">
        <v>2443</v>
      </c>
      <c r="B2464" s="10" t="str">
        <f ca="1">'Application For TE&amp;GOTS'!X2505</f>
        <v/>
      </c>
      <c r="C2464" s="10">
        <f>'Application For TE&amp;GOTS'!$D2505</f>
        <v>0</v>
      </c>
      <c r="D2464" s="10" t="str" cm="1">
        <f t="array" aca="1" ref="D2464" ca="1">IFERROR(INDIRECT("'Application For TE&amp;GOTS'!L"&amp;'Application For TE&amp;GOTS'!S2505),"")</f>
        <v/>
      </c>
      <c r="E2464" s="10" t="e">
        <f ca="1">'Application For TE&amp;GOTS'!AF2505</f>
        <v>#VALUE!</v>
      </c>
      <c r="F2464" s="10" t="str">
        <f ca="1">IFERROR(LEFT('Application For TE&amp;GOTS'!AH2505,LEN('Application For TE&amp;GOTS'!AH2505)-2),"")</f>
        <v/>
      </c>
      <c r="G2464" s="10" t="e">
        <f ca="1">'Application For TE&amp;GOTS'!AI2505</f>
        <v>#VALUE!</v>
      </c>
      <c r="AF2464" s="10" t="str">
        <f ca="1">IF(MATCH(B2464,B$1:B2464,0)=ROW(B2464),B2464&amp;";","")</f>
        <v/>
      </c>
      <c r="AG2464" s="10" t="str">
        <f>IF(MATCH(C2464,C$1:C2464,0)=ROW(C2464),C2464&amp;";","")</f>
        <v/>
      </c>
      <c r="AH2464" s="10" t="str">
        <f ca="1">IF(MATCH(D2464,D$1:D2464,0)=ROW(D2464),D2464&amp;";","")</f>
        <v/>
      </c>
      <c r="AI2464" s="10" t="e">
        <f ca="1">IF(MATCH(E2464,E$1:E2464,0)=ROW(E2464),E2464&amp;";","")</f>
        <v>#VALUE!</v>
      </c>
    </row>
    <row r="2465" spans="1:35">
      <c r="A2465" s="10">
        <v>2444</v>
      </c>
      <c r="B2465" s="10" t="str">
        <f ca="1">'Application For TE&amp;GOTS'!X2506</f>
        <v/>
      </c>
      <c r="C2465" s="10">
        <f>'Application For TE&amp;GOTS'!$D2506</f>
        <v>0</v>
      </c>
      <c r="D2465" s="10" t="str" cm="1">
        <f t="array" aca="1" ref="D2465" ca="1">IFERROR(INDIRECT("'Application For TE&amp;GOTS'!L"&amp;'Application For TE&amp;GOTS'!S2506),"")</f>
        <v/>
      </c>
      <c r="E2465" s="10" t="e">
        <f ca="1">'Application For TE&amp;GOTS'!AF2506</f>
        <v>#VALUE!</v>
      </c>
      <c r="F2465" s="10" t="str">
        <f ca="1">IFERROR(LEFT('Application For TE&amp;GOTS'!AH2506,LEN('Application For TE&amp;GOTS'!AH2506)-2),"")</f>
        <v/>
      </c>
      <c r="G2465" s="10" t="e">
        <f ca="1">'Application For TE&amp;GOTS'!AI2506</f>
        <v>#VALUE!</v>
      </c>
      <c r="AF2465" s="10" t="str">
        <f ca="1">IF(MATCH(B2465,B$1:B2465,0)=ROW(B2465),B2465&amp;";","")</f>
        <v/>
      </c>
      <c r="AG2465" s="10" t="str">
        <f>IF(MATCH(C2465,C$1:C2465,0)=ROW(C2465),C2465&amp;";","")</f>
        <v/>
      </c>
      <c r="AH2465" s="10" t="str">
        <f ca="1">IF(MATCH(D2465,D$1:D2465,0)=ROW(D2465),D2465&amp;";","")</f>
        <v/>
      </c>
      <c r="AI2465" s="10" t="e">
        <f ca="1">IF(MATCH(E2465,E$1:E2465,0)=ROW(E2465),E2465&amp;";","")</f>
        <v>#VALUE!</v>
      </c>
    </row>
    <row r="2466" spans="1:35">
      <c r="A2466" s="10">
        <v>2445</v>
      </c>
      <c r="B2466" s="10" t="str">
        <f ca="1">'Application For TE&amp;GOTS'!X2507</f>
        <v/>
      </c>
      <c r="C2466" s="10">
        <f>'Application For TE&amp;GOTS'!$D2507</f>
        <v>0</v>
      </c>
      <c r="D2466" s="10" t="str" cm="1">
        <f t="array" aca="1" ref="D2466" ca="1">IFERROR(INDIRECT("'Application For TE&amp;GOTS'!L"&amp;'Application For TE&amp;GOTS'!S2507),"")</f>
        <v/>
      </c>
      <c r="E2466" s="10" t="e">
        <f ca="1">'Application For TE&amp;GOTS'!AF2507</f>
        <v>#VALUE!</v>
      </c>
      <c r="F2466" s="10" t="str">
        <f ca="1">IFERROR(LEFT('Application For TE&amp;GOTS'!AH2507,LEN('Application For TE&amp;GOTS'!AH2507)-2),"")</f>
        <v/>
      </c>
      <c r="G2466" s="10" t="e">
        <f ca="1">'Application For TE&amp;GOTS'!AI2507</f>
        <v>#VALUE!</v>
      </c>
      <c r="AF2466" s="10" t="str">
        <f ca="1">IF(MATCH(B2466,B$1:B2466,0)=ROW(B2466),B2466&amp;";","")</f>
        <v/>
      </c>
      <c r="AG2466" s="10" t="str">
        <f>IF(MATCH(C2466,C$1:C2466,0)=ROW(C2466),C2466&amp;";","")</f>
        <v/>
      </c>
      <c r="AH2466" s="10" t="str">
        <f ca="1">IF(MATCH(D2466,D$1:D2466,0)=ROW(D2466),D2466&amp;";","")</f>
        <v/>
      </c>
      <c r="AI2466" s="10" t="e">
        <f ca="1">IF(MATCH(E2466,E$1:E2466,0)=ROW(E2466),E2466&amp;";","")</f>
        <v>#VALUE!</v>
      </c>
    </row>
    <row r="2467" spans="1:35">
      <c r="A2467" s="10">
        <v>2446</v>
      </c>
      <c r="B2467" s="10" t="str">
        <f ca="1">'Application For TE&amp;GOTS'!X2508</f>
        <v/>
      </c>
      <c r="C2467" s="10">
        <f>'Application For TE&amp;GOTS'!$D2508</f>
        <v>0</v>
      </c>
      <c r="D2467" s="10" t="str" cm="1">
        <f t="array" aca="1" ref="D2467" ca="1">IFERROR(INDIRECT("'Application For TE&amp;GOTS'!L"&amp;'Application For TE&amp;GOTS'!S2508),"")</f>
        <v/>
      </c>
      <c r="E2467" s="10" t="e">
        <f ca="1">'Application For TE&amp;GOTS'!AF2508</f>
        <v>#VALUE!</v>
      </c>
      <c r="F2467" s="10" t="str">
        <f ca="1">IFERROR(LEFT('Application For TE&amp;GOTS'!AH2508,LEN('Application For TE&amp;GOTS'!AH2508)-2),"")</f>
        <v/>
      </c>
      <c r="G2467" s="10" t="e">
        <f ca="1">'Application For TE&amp;GOTS'!AI2508</f>
        <v>#VALUE!</v>
      </c>
      <c r="AF2467" s="10" t="str">
        <f ca="1">IF(MATCH(B2467,B$1:B2467,0)=ROW(B2467),B2467&amp;";","")</f>
        <v/>
      </c>
      <c r="AG2467" s="10" t="str">
        <f>IF(MATCH(C2467,C$1:C2467,0)=ROW(C2467),C2467&amp;";","")</f>
        <v/>
      </c>
      <c r="AH2467" s="10" t="str">
        <f ca="1">IF(MATCH(D2467,D$1:D2467,0)=ROW(D2467),D2467&amp;";","")</f>
        <v/>
      </c>
      <c r="AI2467" s="10" t="e">
        <f ca="1">IF(MATCH(E2467,E$1:E2467,0)=ROW(E2467),E2467&amp;";","")</f>
        <v>#VALUE!</v>
      </c>
    </row>
    <row r="2468" spans="1:35">
      <c r="A2468" s="10">
        <v>2447</v>
      </c>
      <c r="B2468" s="10" t="str">
        <f ca="1">'Application For TE&amp;GOTS'!X2509</f>
        <v/>
      </c>
      <c r="C2468" s="10">
        <f>'Application For TE&amp;GOTS'!$D2509</f>
        <v>0</v>
      </c>
      <c r="D2468" s="10" t="str" cm="1">
        <f t="array" aca="1" ref="D2468" ca="1">IFERROR(INDIRECT("'Application For TE&amp;GOTS'!L"&amp;'Application For TE&amp;GOTS'!S2509),"")</f>
        <v/>
      </c>
      <c r="E2468" s="10" t="e">
        <f ca="1">'Application For TE&amp;GOTS'!AF2509</f>
        <v>#VALUE!</v>
      </c>
      <c r="F2468" s="10" t="str">
        <f ca="1">IFERROR(LEFT('Application For TE&amp;GOTS'!AH2509,LEN('Application For TE&amp;GOTS'!AH2509)-2),"")</f>
        <v/>
      </c>
      <c r="G2468" s="10" t="e">
        <f ca="1">'Application For TE&amp;GOTS'!AI2509</f>
        <v>#VALUE!</v>
      </c>
      <c r="AF2468" s="10" t="str">
        <f ca="1">IF(MATCH(B2468,B$1:B2468,0)=ROW(B2468),B2468&amp;";","")</f>
        <v/>
      </c>
      <c r="AG2468" s="10" t="str">
        <f>IF(MATCH(C2468,C$1:C2468,0)=ROW(C2468),C2468&amp;";","")</f>
        <v/>
      </c>
      <c r="AH2468" s="10" t="str">
        <f ca="1">IF(MATCH(D2468,D$1:D2468,0)=ROW(D2468),D2468&amp;";","")</f>
        <v/>
      </c>
      <c r="AI2468" s="10" t="e">
        <f ca="1">IF(MATCH(E2468,E$1:E2468,0)=ROW(E2468),E2468&amp;";","")</f>
        <v>#VALUE!</v>
      </c>
    </row>
    <row r="2469" spans="1:35">
      <c r="A2469" s="10">
        <v>2448</v>
      </c>
      <c r="B2469" s="10" t="str">
        <f ca="1">'Application For TE&amp;GOTS'!X2510</f>
        <v/>
      </c>
      <c r="C2469" s="10">
        <f>'Application For TE&amp;GOTS'!$D2510</f>
        <v>0</v>
      </c>
      <c r="D2469" s="10" t="str" cm="1">
        <f t="array" aca="1" ref="D2469" ca="1">IFERROR(INDIRECT("'Application For TE&amp;GOTS'!L"&amp;'Application For TE&amp;GOTS'!S2510),"")</f>
        <v/>
      </c>
      <c r="E2469" s="10" t="e">
        <f ca="1">'Application For TE&amp;GOTS'!AF2510</f>
        <v>#VALUE!</v>
      </c>
      <c r="F2469" s="10" t="str">
        <f ca="1">IFERROR(LEFT('Application For TE&amp;GOTS'!AH2510,LEN('Application For TE&amp;GOTS'!AH2510)-2),"")</f>
        <v/>
      </c>
      <c r="G2469" s="10" t="e">
        <f ca="1">'Application For TE&amp;GOTS'!AI2510</f>
        <v>#VALUE!</v>
      </c>
      <c r="AF2469" s="10" t="str">
        <f ca="1">IF(MATCH(B2469,B$1:B2469,0)=ROW(B2469),B2469&amp;";","")</f>
        <v/>
      </c>
      <c r="AG2469" s="10" t="str">
        <f>IF(MATCH(C2469,C$1:C2469,0)=ROW(C2469),C2469&amp;";","")</f>
        <v/>
      </c>
      <c r="AH2469" s="10" t="str">
        <f ca="1">IF(MATCH(D2469,D$1:D2469,0)=ROW(D2469),D2469&amp;";","")</f>
        <v/>
      </c>
      <c r="AI2469" s="10" t="e">
        <f ca="1">IF(MATCH(E2469,E$1:E2469,0)=ROW(E2469),E2469&amp;";","")</f>
        <v>#VALUE!</v>
      </c>
    </row>
    <row r="2470" spans="1:35">
      <c r="A2470" s="10">
        <v>2449</v>
      </c>
      <c r="B2470" s="10" t="str">
        <f ca="1">'Application For TE&amp;GOTS'!X2511</f>
        <v/>
      </c>
      <c r="C2470" s="10">
        <f>'Application For TE&amp;GOTS'!$D2511</f>
        <v>0</v>
      </c>
      <c r="D2470" s="10" t="str" cm="1">
        <f t="array" aca="1" ref="D2470" ca="1">IFERROR(INDIRECT("'Application For TE&amp;GOTS'!L"&amp;'Application For TE&amp;GOTS'!S2511),"")</f>
        <v/>
      </c>
      <c r="E2470" s="10" t="e">
        <f ca="1">'Application For TE&amp;GOTS'!AF2511</f>
        <v>#VALUE!</v>
      </c>
      <c r="F2470" s="10" t="str">
        <f ca="1">IFERROR(LEFT('Application For TE&amp;GOTS'!AH2511,LEN('Application For TE&amp;GOTS'!AH2511)-2),"")</f>
        <v/>
      </c>
      <c r="G2470" s="10" t="e">
        <f ca="1">'Application For TE&amp;GOTS'!AI2511</f>
        <v>#VALUE!</v>
      </c>
      <c r="AF2470" s="10" t="str">
        <f ca="1">IF(MATCH(B2470,B$1:B2470,0)=ROW(B2470),B2470&amp;";","")</f>
        <v/>
      </c>
      <c r="AG2470" s="10" t="str">
        <f>IF(MATCH(C2470,C$1:C2470,0)=ROW(C2470),C2470&amp;";","")</f>
        <v/>
      </c>
      <c r="AH2470" s="10" t="str">
        <f ca="1">IF(MATCH(D2470,D$1:D2470,0)=ROW(D2470),D2470&amp;";","")</f>
        <v/>
      </c>
      <c r="AI2470" s="10" t="e">
        <f ca="1">IF(MATCH(E2470,E$1:E2470,0)=ROW(E2470),E2470&amp;";","")</f>
        <v>#VALUE!</v>
      </c>
    </row>
    <row r="2471" spans="1:35">
      <c r="A2471" s="10">
        <v>2450</v>
      </c>
      <c r="B2471" s="10" t="str">
        <f ca="1">'Application For TE&amp;GOTS'!X2512</f>
        <v/>
      </c>
      <c r="C2471" s="10">
        <f>'Application For TE&amp;GOTS'!$D2512</f>
        <v>0</v>
      </c>
      <c r="D2471" s="10" t="str" cm="1">
        <f t="array" aca="1" ref="D2471" ca="1">IFERROR(INDIRECT("'Application For TE&amp;GOTS'!L"&amp;'Application For TE&amp;GOTS'!S2512),"")</f>
        <v/>
      </c>
      <c r="E2471" s="10" t="e">
        <f ca="1">'Application For TE&amp;GOTS'!AF2512</f>
        <v>#VALUE!</v>
      </c>
      <c r="F2471" s="10" t="str">
        <f ca="1">IFERROR(LEFT('Application For TE&amp;GOTS'!AH2512,LEN('Application For TE&amp;GOTS'!AH2512)-2),"")</f>
        <v/>
      </c>
      <c r="G2471" s="10" t="e">
        <f ca="1">'Application For TE&amp;GOTS'!AI2512</f>
        <v>#VALUE!</v>
      </c>
      <c r="AF2471" s="10" t="str">
        <f ca="1">IF(MATCH(B2471,B$1:B2471,0)=ROW(B2471),B2471&amp;";","")</f>
        <v/>
      </c>
      <c r="AG2471" s="10" t="str">
        <f>IF(MATCH(C2471,C$1:C2471,0)=ROW(C2471),C2471&amp;";","")</f>
        <v/>
      </c>
      <c r="AH2471" s="10" t="str">
        <f ca="1">IF(MATCH(D2471,D$1:D2471,0)=ROW(D2471),D2471&amp;";","")</f>
        <v/>
      </c>
      <c r="AI2471" s="10" t="e">
        <f ca="1">IF(MATCH(E2471,E$1:E2471,0)=ROW(E2471),E2471&amp;";","")</f>
        <v>#VALUE!</v>
      </c>
    </row>
    <row r="2472" spans="1:35">
      <c r="A2472" s="10">
        <v>2451</v>
      </c>
      <c r="B2472" s="10" t="str">
        <f ca="1">'Application For TE&amp;GOTS'!X2513</f>
        <v/>
      </c>
      <c r="C2472" s="10">
        <f>'Application For TE&amp;GOTS'!$D2513</f>
        <v>0</v>
      </c>
      <c r="D2472" s="10" t="str" cm="1">
        <f t="array" aca="1" ref="D2472" ca="1">IFERROR(INDIRECT("'Application For TE&amp;GOTS'!L"&amp;'Application For TE&amp;GOTS'!S2513),"")</f>
        <v/>
      </c>
      <c r="E2472" s="10" t="e">
        <f ca="1">'Application For TE&amp;GOTS'!AF2513</f>
        <v>#VALUE!</v>
      </c>
      <c r="F2472" s="10" t="str">
        <f ca="1">IFERROR(LEFT('Application For TE&amp;GOTS'!AH2513,LEN('Application For TE&amp;GOTS'!AH2513)-2),"")</f>
        <v/>
      </c>
      <c r="G2472" s="10" t="e">
        <f ca="1">'Application For TE&amp;GOTS'!AI2513</f>
        <v>#VALUE!</v>
      </c>
      <c r="AF2472" s="10" t="str">
        <f ca="1">IF(MATCH(B2472,B$1:B2472,0)=ROW(B2472),B2472&amp;";","")</f>
        <v/>
      </c>
      <c r="AG2472" s="10" t="str">
        <f>IF(MATCH(C2472,C$1:C2472,0)=ROW(C2472),C2472&amp;";","")</f>
        <v/>
      </c>
      <c r="AH2472" s="10" t="str">
        <f ca="1">IF(MATCH(D2472,D$1:D2472,0)=ROW(D2472),D2472&amp;";","")</f>
        <v/>
      </c>
      <c r="AI2472" s="10" t="e">
        <f ca="1">IF(MATCH(E2472,E$1:E2472,0)=ROW(E2472),E2472&amp;";","")</f>
        <v>#VALUE!</v>
      </c>
    </row>
    <row r="2473" spans="1:35">
      <c r="A2473" s="10">
        <v>2452</v>
      </c>
      <c r="B2473" s="10" t="str">
        <f ca="1">'Application For TE&amp;GOTS'!X2514</f>
        <v/>
      </c>
      <c r="C2473" s="10">
        <f>'Application For TE&amp;GOTS'!$D2514</f>
        <v>0</v>
      </c>
      <c r="D2473" s="10" t="str" cm="1">
        <f t="array" aca="1" ref="D2473" ca="1">IFERROR(INDIRECT("'Application For TE&amp;GOTS'!L"&amp;'Application For TE&amp;GOTS'!S2514),"")</f>
        <v/>
      </c>
      <c r="E2473" s="10" t="e">
        <f ca="1">'Application For TE&amp;GOTS'!AF2514</f>
        <v>#VALUE!</v>
      </c>
      <c r="F2473" s="10" t="str">
        <f ca="1">IFERROR(LEFT('Application For TE&amp;GOTS'!AH2514,LEN('Application For TE&amp;GOTS'!AH2514)-2),"")</f>
        <v/>
      </c>
      <c r="G2473" s="10" t="e">
        <f ca="1">'Application For TE&amp;GOTS'!AI2514</f>
        <v>#VALUE!</v>
      </c>
      <c r="AF2473" s="10" t="str">
        <f ca="1">IF(MATCH(B2473,B$1:B2473,0)=ROW(B2473),B2473&amp;";","")</f>
        <v/>
      </c>
      <c r="AG2473" s="10" t="str">
        <f>IF(MATCH(C2473,C$1:C2473,0)=ROW(C2473),C2473&amp;";","")</f>
        <v/>
      </c>
      <c r="AH2473" s="10" t="str">
        <f ca="1">IF(MATCH(D2473,D$1:D2473,0)=ROW(D2473),D2473&amp;";","")</f>
        <v/>
      </c>
      <c r="AI2473" s="10" t="e">
        <f ca="1">IF(MATCH(E2473,E$1:E2473,0)=ROW(E2473),E2473&amp;";","")</f>
        <v>#VALUE!</v>
      </c>
    </row>
    <row r="2474" spans="1:35">
      <c r="A2474" s="10">
        <v>2453</v>
      </c>
      <c r="B2474" s="10" t="str">
        <f ca="1">'Application For TE&amp;GOTS'!X2515</f>
        <v/>
      </c>
      <c r="C2474" s="10">
        <f>'Application For TE&amp;GOTS'!$D2515</f>
        <v>0</v>
      </c>
      <c r="D2474" s="10" t="str" cm="1">
        <f t="array" aca="1" ref="D2474" ca="1">IFERROR(INDIRECT("'Application For TE&amp;GOTS'!L"&amp;'Application For TE&amp;GOTS'!S2515),"")</f>
        <v/>
      </c>
      <c r="E2474" s="10" t="e">
        <f ca="1">'Application For TE&amp;GOTS'!AF2515</f>
        <v>#VALUE!</v>
      </c>
      <c r="F2474" s="10" t="str">
        <f ca="1">IFERROR(LEFT('Application For TE&amp;GOTS'!AH2515,LEN('Application For TE&amp;GOTS'!AH2515)-2),"")</f>
        <v/>
      </c>
      <c r="G2474" s="10" t="e">
        <f ca="1">'Application For TE&amp;GOTS'!AI2515</f>
        <v>#VALUE!</v>
      </c>
      <c r="AF2474" s="10" t="str">
        <f ca="1">IF(MATCH(B2474,B$1:B2474,0)=ROW(B2474),B2474&amp;";","")</f>
        <v/>
      </c>
      <c r="AG2474" s="10" t="str">
        <f>IF(MATCH(C2474,C$1:C2474,0)=ROW(C2474),C2474&amp;";","")</f>
        <v/>
      </c>
      <c r="AH2474" s="10" t="str">
        <f ca="1">IF(MATCH(D2474,D$1:D2474,0)=ROW(D2474),D2474&amp;";","")</f>
        <v/>
      </c>
      <c r="AI2474" s="10" t="e">
        <f ca="1">IF(MATCH(E2474,E$1:E2474,0)=ROW(E2474),E2474&amp;";","")</f>
        <v>#VALUE!</v>
      </c>
    </row>
    <row r="2475" spans="1:35">
      <c r="A2475" s="10">
        <v>2454</v>
      </c>
      <c r="B2475" s="10" t="str">
        <f ca="1">'Application For TE&amp;GOTS'!X2516</f>
        <v/>
      </c>
      <c r="C2475" s="10">
        <f>'Application For TE&amp;GOTS'!$D2516</f>
        <v>0</v>
      </c>
      <c r="D2475" s="10" t="str" cm="1">
        <f t="array" aca="1" ref="D2475" ca="1">IFERROR(INDIRECT("'Application For TE&amp;GOTS'!L"&amp;'Application For TE&amp;GOTS'!S2516),"")</f>
        <v/>
      </c>
      <c r="E2475" s="10" t="e">
        <f ca="1">'Application For TE&amp;GOTS'!AF2516</f>
        <v>#VALUE!</v>
      </c>
      <c r="F2475" s="10" t="str">
        <f ca="1">IFERROR(LEFT('Application For TE&amp;GOTS'!AH2516,LEN('Application For TE&amp;GOTS'!AH2516)-2),"")</f>
        <v/>
      </c>
      <c r="G2475" s="10" t="e">
        <f ca="1">'Application For TE&amp;GOTS'!AI2516</f>
        <v>#VALUE!</v>
      </c>
      <c r="AF2475" s="10" t="str">
        <f ca="1">IF(MATCH(B2475,B$1:B2475,0)=ROW(B2475),B2475&amp;";","")</f>
        <v/>
      </c>
      <c r="AG2475" s="10" t="str">
        <f>IF(MATCH(C2475,C$1:C2475,0)=ROW(C2475),C2475&amp;";","")</f>
        <v/>
      </c>
      <c r="AH2475" s="10" t="str">
        <f ca="1">IF(MATCH(D2475,D$1:D2475,0)=ROW(D2475),D2475&amp;";","")</f>
        <v/>
      </c>
      <c r="AI2475" s="10" t="e">
        <f ca="1">IF(MATCH(E2475,E$1:E2475,0)=ROW(E2475),E2475&amp;";","")</f>
        <v>#VALUE!</v>
      </c>
    </row>
    <row r="2476" spans="1:35">
      <c r="A2476" s="10">
        <v>2455</v>
      </c>
      <c r="B2476" s="10" t="str">
        <f ca="1">'Application For TE&amp;GOTS'!X2517</f>
        <v/>
      </c>
      <c r="C2476" s="10">
        <f>'Application For TE&amp;GOTS'!$D2517</f>
        <v>0</v>
      </c>
      <c r="D2476" s="10" t="str" cm="1">
        <f t="array" aca="1" ref="D2476" ca="1">IFERROR(INDIRECT("'Application For TE&amp;GOTS'!L"&amp;'Application For TE&amp;GOTS'!S2517),"")</f>
        <v/>
      </c>
      <c r="E2476" s="10" t="e">
        <f ca="1">'Application For TE&amp;GOTS'!AF2517</f>
        <v>#VALUE!</v>
      </c>
      <c r="F2476" s="10" t="str">
        <f ca="1">IFERROR(LEFT('Application For TE&amp;GOTS'!AH2517,LEN('Application For TE&amp;GOTS'!AH2517)-2),"")</f>
        <v/>
      </c>
      <c r="G2476" s="10" t="e">
        <f ca="1">'Application For TE&amp;GOTS'!AI2517</f>
        <v>#VALUE!</v>
      </c>
      <c r="AF2476" s="10" t="str">
        <f ca="1">IF(MATCH(B2476,B$1:B2476,0)=ROW(B2476),B2476&amp;";","")</f>
        <v/>
      </c>
      <c r="AG2476" s="10" t="str">
        <f>IF(MATCH(C2476,C$1:C2476,0)=ROW(C2476),C2476&amp;";","")</f>
        <v/>
      </c>
      <c r="AH2476" s="10" t="str">
        <f ca="1">IF(MATCH(D2476,D$1:D2476,0)=ROW(D2476),D2476&amp;";","")</f>
        <v/>
      </c>
      <c r="AI2476" s="10" t="e">
        <f ca="1">IF(MATCH(E2476,E$1:E2476,0)=ROW(E2476),E2476&amp;";","")</f>
        <v>#VALUE!</v>
      </c>
    </row>
    <row r="2477" spans="1:35">
      <c r="A2477" s="10">
        <v>2456</v>
      </c>
      <c r="B2477" s="10" t="str">
        <f ca="1">'Application For TE&amp;GOTS'!X2518</f>
        <v/>
      </c>
      <c r="C2477" s="10">
        <f>'Application For TE&amp;GOTS'!$D2518</f>
        <v>0</v>
      </c>
      <c r="D2477" s="10" t="str" cm="1">
        <f t="array" aca="1" ref="D2477" ca="1">IFERROR(INDIRECT("'Application For TE&amp;GOTS'!L"&amp;'Application For TE&amp;GOTS'!S2518),"")</f>
        <v/>
      </c>
      <c r="E2477" s="10" t="e">
        <f ca="1">'Application For TE&amp;GOTS'!AF2518</f>
        <v>#VALUE!</v>
      </c>
      <c r="F2477" s="10" t="str">
        <f ca="1">IFERROR(LEFT('Application For TE&amp;GOTS'!AH2518,LEN('Application For TE&amp;GOTS'!AH2518)-2),"")</f>
        <v/>
      </c>
      <c r="G2477" s="10" t="e">
        <f ca="1">'Application For TE&amp;GOTS'!AI2518</f>
        <v>#VALUE!</v>
      </c>
      <c r="AF2477" s="10" t="str">
        <f ca="1">IF(MATCH(B2477,B$1:B2477,0)=ROW(B2477),B2477&amp;";","")</f>
        <v/>
      </c>
      <c r="AG2477" s="10" t="str">
        <f>IF(MATCH(C2477,C$1:C2477,0)=ROW(C2477),C2477&amp;";","")</f>
        <v/>
      </c>
      <c r="AH2477" s="10" t="str">
        <f ca="1">IF(MATCH(D2477,D$1:D2477,0)=ROW(D2477),D2477&amp;";","")</f>
        <v/>
      </c>
      <c r="AI2477" s="10" t="e">
        <f ca="1">IF(MATCH(E2477,E$1:E2477,0)=ROW(E2477),E2477&amp;";","")</f>
        <v>#VALUE!</v>
      </c>
    </row>
    <row r="2478" spans="1:35">
      <c r="A2478" s="10">
        <v>2457</v>
      </c>
      <c r="B2478" s="10" t="str">
        <f ca="1">'Application For TE&amp;GOTS'!X2519</f>
        <v/>
      </c>
      <c r="C2478" s="10">
        <f>'Application For TE&amp;GOTS'!$D2519</f>
        <v>0</v>
      </c>
      <c r="D2478" s="10" t="str" cm="1">
        <f t="array" aca="1" ref="D2478" ca="1">IFERROR(INDIRECT("'Application For TE&amp;GOTS'!L"&amp;'Application For TE&amp;GOTS'!S2519),"")</f>
        <v/>
      </c>
      <c r="E2478" s="10" t="e">
        <f ca="1">'Application For TE&amp;GOTS'!AF2519</f>
        <v>#VALUE!</v>
      </c>
      <c r="F2478" s="10" t="str">
        <f ca="1">IFERROR(LEFT('Application For TE&amp;GOTS'!AH2519,LEN('Application For TE&amp;GOTS'!AH2519)-2),"")</f>
        <v/>
      </c>
      <c r="G2478" s="10" t="e">
        <f ca="1">'Application For TE&amp;GOTS'!AI2519</f>
        <v>#VALUE!</v>
      </c>
      <c r="AF2478" s="10" t="str">
        <f ca="1">IF(MATCH(B2478,B$1:B2478,0)=ROW(B2478),B2478&amp;";","")</f>
        <v/>
      </c>
      <c r="AG2478" s="10" t="str">
        <f>IF(MATCH(C2478,C$1:C2478,0)=ROW(C2478),C2478&amp;";","")</f>
        <v/>
      </c>
      <c r="AH2478" s="10" t="str">
        <f ca="1">IF(MATCH(D2478,D$1:D2478,0)=ROW(D2478),D2478&amp;";","")</f>
        <v/>
      </c>
      <c r="AI2478" s="10" t="e">
        <f ca="1">IF(MATCH(E2478,E$1:E2478,0)=ROW(E2478),E2478&amp;";","")</f>
        <v>#VALUE!</v>
      </c>
    </row>
    <row r="2479" spans="1:35">
      <c r="A2479" s="10">
        <v>2458</v>
      </c>
      <c r="B2479" s="10" t="str">
        <f ca="1">'Application For TE&amp;GOTS'!X2520</f>
        <v/>
      </c>
      <c r="C2479" s="10">
        <f>'Application For TE&amp;GOTS'!$D2520</f>
        <v>0</v>
      </c>
      <c r="D2479" s="10" t="str" cm="1">
        <f t="array" aca="1" ref="D2479" ca="1">IFERROR(INDIRECT("'Application For TE&amp;GOTS'!L"&amp;'Application For TE&amp;GOTS'!S2520),"")</f>
        <v/>
      </c>
      <c r="E2479" s="10" t="e">
        <f ca="1">'Application For TE&amp;GOTS'!AF2520</f>
        <v>#VALUE!</v>
      </c>
      <c r="F2479" s="10" t="str">
        <f ca="1">IFERROR(LEFT('Application For TE&amp;GOTS'!AH2520,LEN('Application For TE&amp;GOTS'!AH2520)-2),"")</f>
        <v/>
      </c>
      <c r="G2479" s="10" t="e">
        <f ca="1">'Application For TE&amp;GOTS'!AI2520</f>
        <v>#VALUE!</v>
      </c>
      <c r="AF2479" s="10" t="str">
        <f ca="1">IF(MATCH(B2479,B$1:B2479,0)=ROW(B2479),B2479&amp;";","")</f>
        <v/>
      </c>
      <c r="AG2479" s="10" t="str">
        <f>IF(MATCH(C2479,C$1:C2479,0)=ROW(C2479),C2479&amp;";","")</f>
        <v/>
      </c>
      <c r="AH2479" s="10" t="str">
        <f ca="1">IF(MATCH(D2479,D$1:D2479,0)=ROW(D2479),D2479&amp;";","")</f>
        <v/>
      </c>
      <c r="AI2479" s="10" t="e">
        <f ca="1">IF(MATCH(E2479,E$1:E2479,0)=ROW(E2479),E2479&amp;";","")</f>
        <v>#VALUE!</v>
      </c>
    </row>
    <row r="2480" spans="1:35">
      <c r="A2480" s="10">
        <v>2459</v>
      </c>
      <c r="B2480" s="10" t="str">
        <f ca="1">'Application For TE&amp;GOTS'!X2521</f>
        <v/>
      </c>
      <c r="C2480" s="10">
        <f>'Application For TE&amp;GOTS'!$D2521</f>
        <v>0</v>
      </c>
      <c r="D2480" s="10" t="str" cm="1">
        <f t="array" aca="1" ref="D2480" ca="1">IFERROR(INDIRECT("'Application For TE&amp;GOTS'!L"&amp;'Application For TE&amp;GOTS'!S2521),"")</f>
        <v/>
      </c>
      <c r="E2480" s="10" t="e">
        <f ca="1">'Application For TE&amp;GOTS'!AF2521</f>
        <v>#VALUE!</v>
      </c>
      <c r="F2480" s="10" t="str">
        <f ca="1">IFERROR(LEFT('Application For TE&amp;GOTS'!AH2521,LEN('Application For TE&amp;GOTS'!AH2521)-2),"")</f>
        <v/>
      </c>
      <c r="G2480" s="10" t="e">
        <f ca="1">'Application For TE&amp;GOTS'!AI2521</f>
        <v>#VALUE!</v>
      </c>
      <c r="AF2480" s="10" t="str">
        <f ca="1">IF(MATCH(B2480,B$1:B2480,0)=ROW(B2480),B2480&amp;";","")</f>
        <v/>
      </c>
      <c r="AG2480" s="10" t="str">
        <f>IF(MATCH(C2480,C$1:C2480,0)=ROW(C2480),C2480&amp;";","")</f>
        <v/>
      </c>
      <c r="AH2480" s="10" t="str">
        <f ca="1">IF(MATCH(D2480,D$1:D2480,0)=ROW(D2480),D2480&amp;";","")</f>
        <v/>
      </c>
      <c r="AI2480" s="10" t="e">
        <f ca="1">IF(MATCH(E2480,E$1:E2480,0)=ROW(E2480),E2480&amp;";","")</f>
        <v>#VALUE!</v>
      </c>
    </row>
    <row r="2481" spans="1:35">
      <c r="A2481" s="10">
        <v>2460</v>
      </c>
      <c r="B2481" s="10" t="str">
        <f ca="1">'Application For TE&amp;GOTS'!X2522</f>
        <v/>
      </c>
      <c r="C2481" s="10">
        <f>'Application For TE&amp;GOTS'!$D2522</f>
        <v>0</v>
      </c>
      <c r="D2481" s="10" t="str" cm="1">
        <f t="array" aca="1" ref="D2481" ca="1">IFERROR(INDIRECT("'Application For TE&amp;GOTS'!L"&amp;'Application For TE&amp;GOTS'!S2522),"")</f>
        <v/>
      </c>
      <c r="E2481" s="10" t="e">
        <f ca="1">'Application For TE&amp;GOTS'!AF2522</f>
        <v>#VALUE!</v>
      </c>
      <c r="F2481" s="10" t="str">
        <f ca="1">IFERROR(LEFT('Application For TE&amp;GOTS'!AH2522,LEN('Application For TE&amp;GOTS'!AH2522)-2),"")</f>
        <v/>
      </c>
      <c r="G2481" s="10" t="e">
        <f ca="1">'Application For TE&amp;GOTS'!AI2522</f>
        <v>#VALUE!</v>
      </c>
      <c r="AF2481" s="10" t="str">
        <f ca="1">IF(MATCH(B2481,B$1:B2481,0)=ROW(B2481),B2481&amp;";","")</f>
        <v/>
      </c>
      <c r="AG2481" s="10" t="str">
        <f>IF(MATCH(C2481,C$1:C2481,0)=ROW(C2481),C2481&amp;";","")</f>
        <v/>
      </c>
      <c r="AH2481" s="10" t="str">
        <f ca="1">IF(MATCH(D2481,D$1:D2481,0)=ROW(D2481),D2481&amp;";","")</f>
        <v/>
      </c>
      <c r="AI2481" s="10" t="e">
        <f ca="1">IF(MATCH(E2481,E$1:E2481,0)=ROW(E2481),E2481&amp;";","")</f>
        <v>#VALUE!</v>
      </c>
    </row>
    <row r="2482" spans="1:35">
      <c r="A2482" s="10">
        <v>2461</v>
      </c>
      <c r="B2482" s="10" t="str">
        <f ca="1">'Application For TE&amp;GOTS'!X2523</f>
        <v/>
      </c>
      <c r="C2482" s="10">
        <f>'Application For TE&amp;GOTS'!$D2523</f>
        <v>0</v>
      </c>
      <c r="D2482" s="10" t="str" cm="1">
        <f t="array" aca="1" ref="D2482" ca="1">IFERROR(INDIRECT("'Application For TE&amp;GOTS'!L"&amp;'Application For TE&amp;GOTS'!S2523),"")</f>
        <v/>
      </c>
      <c r="E2482" s="10" t="e">
        <f ca="1">'Application For TE&amp;GOTS'!AF2523</f>
        <v>#VALUE!</v>
      </c>
      <c r="F2482" s="10" t="str">
        <f ca="1">IFERROR(LEFT('Application For TE&amp;GOTS'!AH2523,LEN('Application For TE&amp;GOTS'!AH2523)-2),"")</f>
        <v/>
      </c>
      <c r="G2482" s="10" t="e">
        <f ca="1">'Application For TE&amp;GOTS'!AI2523</f>
        <v>#VALUE!</v>
      </c>
      <c r="AF2482" s="10" t="str">
        <f ca="1">IF(MATCH(B2482,B$1:B2482,0)=ROW(B2482),B2482&amp;";","")</f>
        <v/>
      </c>
      <c r="AG2482" s="10" t="str">
        <f>IF(MATCH(C2482,C$1:C2482,0)=ROW(C2482),C2482&amp;";","")</f>
        <v/>
      </c>
      <c r="AH2482" s="10" t="str">
        <f ca="1">IF(MATCH(D2482,D$1:D2482,0)=ROW(D2482),D2482&amp;";","")</f>
        <v/>
      </c>
      <c r="AI2482" s="10" t="e">
        <f ca="1">IF(MATCH(E2482,E$1:E2482,0)=ROW(E2482),E2482&amp;";","")</f>
        <v>#VALUE!</v>
      </c>
    </row>
    <row r="2483" spans="1:35">
      <c r="A2483" s="10">
        <v>2462</v>
      </c>
      <c r="B2483" s="10" t="str">
        <f ca="1">'Application For TE&amp;GOTS'!X2524</f>
        <v/>
      </c>
      <c r="C2483" s="10">
        <f>'Application For TE&amp;GOTS'!$D2524</f>
        <v>0</v>
      </c>
      <c r="D2483" s="10" t="str" cm="1">
        <f t="array" aca="1" ref="D2483" ca="1">IFERROR(INDIRECT("'Application For TE&amp;GOTS'!L"&amp;'Application For TE&amp;GOTS'!S2524),"")</f>
        <v/>
      </c>
      <c r="E2483" s="10" t="e">
        <f ca="1">'Application For TE&amp;GOTS'!AF2524</f>
        <v>#VALUE!</v>
      </c>
      <c r="F2483" s="10" t="str">
        <f ca="1">IFERROR(LEFT('Application For TE&amp;GOTS'!AH2524,LEN('Application For TE&amp;GOTS'!AH2524)-2),"")</f>
        <v/>
      </c>
      <c r="G2483" s="10" t="e">
        <f ca="1">'Application For TE&amp;GOTS'!AI2524</f>
        <v>#VALUE!</v>
      </c>
      <c r="AF2483" s="10" t="str">
        <f ca="1">IF(MATCH(B2483,B$1:B2483,0)=ROW(B2483),B2483&amp;";","")</f>
        <v/>
      </c>
      <c r="AG2483" s="10" t="str">
        <f>IF(MATCH(C2483,C$1:C2483,0)=ROW(C2483),C2483&amp;";","")</f>
        <v/>
      </c>
      <c r="AH2483" s="10" t="str">
        <f ca="1">IF(MATCH(D2483,D$1:D2483,0)=ROW(D2483),D2483&amp;";","")</f>
        <v/>
      </c>
      <c r="AI2483" s="10" t="e">
        <f ca="1">IF(MATCH(E2483,E$1:E2483,0)=ROW(E2483),E2483&amp;";","")</f>
        <v>#VALUE!</v>
      </c>
    </row>
    <row r="2484" spans="1:35">
      <c r="A2484" s="10">
        <v>2463</v>
      </c>
      <c r="B2484" s="10" t="str">
        <f ca="1">'Application For TE&amp;GOTS'!X2525</f>
        <v/>
      </c>
      <c r="C2484" s="10">
        <f>'Application For TE&amp;GOTS'!$D2525</f>
        <v>0</v>
      </c>
      <c r="D2484" s="10" t="str" cm="1">
        <f t="array" aca="1" ref="D2484" ca="1">IFERROR(INDIRECT("'Application For TE&amp;GOTS'!L"&amp;'Application For TE&amp;GOTS'!S2525),"")</f>
        <v/>
      </c>
      <c r="E2484" s="10" t="e">
        <f ca="1">'Application For TE&amp;GOTS'!AF2525</f>
        <v>#VALUE!</v>
      </c>
      <c r="F2484" s="10" t="str">
        <f ca="1">IFERROR(LEFT('Application For TE&amp;GOTS'!AH2525,LEN('Application For TE&amp;GOTS'!AH2525)-2),"")</f>
        <v/>
      </c>
      <c r="G2484" s="10" t="e">
        <f ca="1">'Application For TE&amp;GOTS'!AI2525</f>
        <v>#VALUE!</v>
      </c>
      <c r="AF2484" s="10" t="str">
        <f ca="1">IF(MATCH(B2484,B$1:B2484,0)=ROW(B2484),B2484&amp;";","")</f>
        <v/>
      </c>
      <c r="AG2484" s="10" t="str">
        <f>IF(MATCH(C2484,C$1:C2484,0)=ROW(C2484),C2484&amp;";","")</f>
        <v/>
      </c>
      <c r="AH2484" s="10" t="str">
        <f ca="1">IF(MATCH(D2484,D$1:D2484,0)=ROW(D2484),D2484&amp;";","")</f>
        <v/>
      </c>
      <c r="AI2484" s="10" t="e">
        <f ca="1">IF(MATCH(E2484,E$1:E2484,0)=ROW(E2484),E2484&amp;";","")</f>
        <v>#VALUE!</v>
      </c>
    </row>
    <row r="2485" spans="1:35">
      <c r="A2485" s="10">
        <v>2464</v>
      </c>
      <c r="B2485" s="10" t="str">
        <f ca="1">'Application For TE&amp;GOTS'!X2526</f>
        <v/>
      </c>
      <c r="C2485" s="10">
        <f>'Application For TE&amp;GOTS'!$D2526</f>
        <v>0</v>
      </c>
      <c r="D2485" s="10" t="str" cm="1">
        <f t="array" aca="1" ref="D2485" ca="1">IFERROR(INDIRECT("'Application For TE&amp;GOTS'!L"&amp;'Application For TE&amp;GOTS'!S2526),"")</f>
        <v/>
      </c>
      <c r="E2485" s="10" t="e">
        <f ca="1">'Application For TE&amp;GOTS'!AF2526</f>
        <v>#VALUE!</v>
      </c>
      <c r="F2485" s="10" t="str">
        <f ca="1">IFERROR(LEFT('Application For TE&amp;GOTS'!AH2526,LEN('Application For TE&amp;GOTS'!AH2526)-2),"")</f>
        <v/>
      </c>
      <c r="G2485" s="10" t="e">
        <f ca="1">'Application For TE&amp;GOTS'!AI2526</f>
        <v>#VALUE!</v>
      </c>
      <c r="AF2485" s="10" t="str">
        <f ca="1">IF(MATCH(B2485,B$1:B2485,0)=ROW(B2485),B2485&amp;";","")</f>
        <v/>
      </c>
      <c r="AG2485" s="10" t="str">
        <f>IF(MATCH(C2485,C$1:C2485,0)=ROW(C2485),C2485&amp;";","")</f>
        <v/>
      </c>
      <c r="AH2485" s="10" t="str">
        <f ca="1">IF(MATCH(D2485,D$1:D2485,0)=ROW(D2485),D2485&amp;";","")</f>
        <v/>
      </c>
      <c r="AI2485" s="10" t="e">
        <f ca="1">IF(MATCH(E2485,E$1:E2485,0)=ROW(E2485),E2485&amp;";","")</f>
        <v>#VALUE!</v>
      </c>
    </row>
    <row r="2486" spans="1:35">
      <c r="A2486" s="10">
        <v>2465</v>
      </c>
      <c r="B2486" s="10" t="str">
        <f ca="1">'Application For TE&amp;GOTS'!X2527</f>
        <v/>
      </c>
      <c r="C2486" s="10">
        <f>'Application For TE&amp;GOTS'!$D2527</f>
        <v>0</v>
      </c>
      <c r="D2486" s="10" t="str" cm="1">
        <f t="array" aca="1" ref="D2486" ca="1">IFERROR(INDIRECT("'Application For TE&amp;GOTS'!L"&amp;'Application For TE&amp;GOTS'!S2527),"")</f>
        <v/>
      </c>
      <c r="E2486" s="10" t="e">
        <f ca="1">'Application For TE&amp;GOTS'!AF2527</f>
        <v>#VALUE!</v>
      </c>
      <c r="F2486" s="10" t="str">
        <f ca="1">IFERROR(LEFT('Application For TE&amp;GOTS'!AH2527,LEN('Application For TE&amp;GOTS'!AH2527)-2),"")</f>
        <v/>
      </c>
      <c r="G2486" s="10" t="e">
        <f ca="1">'Application For TE&amp;GOTS'!AI2527</f>
        <v>#VALUE!</v>
      </c>
      <c r="AF2486" s="10" t="str">
        <f ca="1">IF(MATCH(B2486,B$1:B2486,0)=ROW(B2486),B2486&amp;";","")</f>
        <v/>
      </c>
      <c r="AG2486" s="10" t="str">
        <f>IF(MATCH(C2486,C$1:C2486,0)=ROW(C2486),C2486&amp;";","")</f>
        <v/>
      </c>
      <c r="AH2486" s="10" t="str">
        <f ca="1">IF(MATCH(D2486,D$1:D2486,0)=ROW(D2486),D2486&amp;";","")</f>
        <v/>
      </c>
      <c r="AI2486" s="10" t="e">
        <f ca="1">IF(MATCH(E2486,E$1:E2486,0)=ROW(E2486),E2486&amp;";","")</f>
        <v>#VALUE!</v>
      </c>
    </row>
    <row r="2487" spans="1:35">
      <c r="A2487" s="10">
        <v>2466</v>
      </c>
      <c r="B2487" s="10" t="str">
        <f ca="1">'Application For TE&amp;GOTS'!X2528</f>
        <v/>
      </c>
      <c r="C2487" s="10">
        <f>'Application For TE&amp;GOTS'!$D2528</f>
        <v>0</v>
      </c>
      <c r="D2487" s="10" t="str" cm="1">
        <f t="array" aca="1" ref="D2487" ca="1">IFERROR(INDIRECT("'Application For TE&amp;GOTS'!L"&amp;'Application For TE&amp;GOTS'!S2528),"")</f>
        <v/>
      </c>
      <c r="E2487" s="10" t="e">
        <f ca="1">'Application For TE&amp;GOTS'!AF2528</f>
        <v>#VALUE!</v>
      </c>
      <c r="F2487" s="10" t="str">
        <f ca="1">IFERROR(LEFT('Application For TE&amp;GOTS'!AH2528,LEN('Application For TE&amp;GOTS'!AH2528)-2),"")</f>
        <v/>
      </c>
      <c r="G2487" s="10" t="e">
        <f ca="1">'Application For TE&amp;GOTS'!AI2528</f>
        <v>#VALUE!</v>
      </c>
      <c r="AF2487" s="10" t="str">
        <f ca="1">IF(MATCH(B2487,B$1:B2487,0)=ROW(B2487),B2487&amp;";","")</f>
        <v/>
      </c>
      <c r="AG2487" s="10" t="str">
        <f>IF(MATCH(C2487,C$1:C2487,0)=ROW(C2487),C2487&amp;";","")</f>
        <v/>
      </c>
      <c r="AH2487" s="10" t="str">
        <f ca="1">IF(MATCH(D2487,D$1:D2487,0)=ROW(D2487),D2487&amp;";","")</f>
        <v/>
      </c>
      <c r="AI2487" s="10" t="e">
        <f ca="1">IF(MATCH(E2487,E$1:E2487,0)=ROW(E2487),E2487&amp;";","")</f>
        <v>#VALUE!</v>
      </c>
    </row>
    <row r="2488" spans="1:35">
      <c r="A2488" s="10">
        <v>2467</v>
      </c>
      <c r="B2488" s="10" t="str">
        <f ca="1">'Application For TE&amp;GOTS'!X2529</f>
        <v/>
      </c>
      <c r="C2488" s="10">
        <f>'Application For TE&amp;GOTS'!$D2529</f>
        <v>0</v>
      </c>
      <c r="D2488" s="10" t="str" cm="1">
        <f t="array" aca="1" ref="D2488" ca="1">IFERROR(INDIRECT("'Application For TE&amp;GOTS'!L"&amp;'Application For TE&amp;GOTS'!S2529),"")</f>
        <v/>
      </c>
      <c r="E2488" s="10" t="e">
        <f ca="1">'Application For TE&amp;GOTS'!AF2529</f>
        <v>#VALUE!</v>
      </c>
      <c r="F2488" s="10" t="str">
        <f ca="1">IFERROR(LEFT('Application For TE&amp;GOTS'!AH2529,LEN('Application For TE&amp;GOTS'!AH2529)-2),"")</f>
        <v/>
      </c>
      <c r="G2488" s="10" t="e">
        <f ca="1">'Application For TE&amp;GOTS'!AI2529</f>
        <v>#VALUE!</v>
      </c>
      <c r="AF2488" s="10" t="str">
        <f ca="1">IF(MATCH(B2488,B$1:B2488,0)=ROW(B2488),B2488&amp;";","")</f>
        <v/>
      </c>
      <c r="AG2488" s="10" t="str">
        <f>IF(MATCH(C2488,C$1:C2488,0)=ROW(C2488),C2488&amp;";","")</f>
        <v/>
      </c>
      <c r="AH2488" s="10" t="str">
        <f ca="1">IF(MATCH(D2488,D$1:D2488,0)=ROW(D2488),D2488&amp;";","")</f>
        <v/>
      </c>
      <c r="AI2488" s="10" t="e">
        <f ca="1">IF(MATCH(E2488,E$1:E2488,0)=ROW(E2488),E2488&amp;";","")</f>
        <v>#VALUE!</v>
      </c>
    </row>
    <row r="2489" spans="1:35">
      <c r="A2489" s="10">
        <v>2468</v>
      </c>
      <c r="B2489" s="10" t="str">
        <f ca="1">'Application For TE&amp;GOTS'!X2530</f>
        <v/>
      </c>
      <c r="C2489" s="10">
        <f>'Application For TE&amp;GOTS'!$D2530</f>
        <v>0</v>
      </c>
      <c r="D2489" s="10" t="str" cm="1">
        <f t="array" aca="1" ref="D2489" ca="1">IFERROR(INDIRECT("'Application For TE&amp;GOTS'!L"&amp;'Application For TE&amp;GOTS'!S2530),"")</f>
        <v/>
      </c>
      <c r="E2489" s="10" t="e">
        <f ca="1">'Application For TE&amp;GOTS'!AF2530</f>
        <v>#VALUE!</v>
      </c>
      <c r="F2489" s="10" t="str">
        <f ca="1">IFERROR(LEFT('Application For TE&amp;GOTS'!AH2530,LEN('Application For TE&amp;GOTS'!AH2530)-2),"")</f>
        <v/>
      </c>
      <c r="G2489" s="10" t="e">
        <f ca="1">'Application For TE&amp;GOTS'!AI2530</f>
        <v>#VALUE!</v>
      </c>
      <c r="AF2489" s="10" t="str">
        <f ca="1">IF(MATCH(B2489,B$1:B2489,0)=ROW(B2489),B2489&amp;";","")</f>
        <v/>
      </c>
      <c r="AG2489" s="10" t="str">
        <f>IF(MATCH(C2489,C$1:C2489,0)=ROW(C2489),C2489&amp;";","")</f>
        <v/>
      </c>
      <c r="AH2489" s="10" t="str">
        <f ca="1">IF(MATCH(D2489,D$1:D2489,0)=ROW(D2489),D2489&amp;";","")</f>
        <v/>
      </c>
      <c r="AI2489" s="10" t="e">
        <f ca="1">IF(MATCH(E2489,E$1:E2489,0)=ROW(E2489),E2489&amp;";","")</f>
        <v>#VALUE!</v>
      </c>
    </row>
    <row r="2490" spans="1:35">
      <c r="A2490" s="10">
        <v>2469</v>
      </c>
      <c r="B2490" s="10" t="str">
        <f ca="1">'Application For TE&amp;GOTS'!X2531</f>
        <v/>
      </c>
      <c r="C2490" s="10">
        <f>'Application For TE&amp;GOTS'!$D2531</f>
        <v>0</v>
      </c>
      <c r="D2490" s="10" t="str" cm="1">
        <f t="array" aca="1" ref="D2490" ca="1">IFERROR(INDIRECT("'Application For TE&amp;GOTS'!L"&amp;'Application For TE&amp;GOTS'!S2531),"")</f>
        <v/>
      </c>
      <c r="E2490" s="10" t="e">
        <f ca="1">'Application For TE&amp;GOTS'!AF2531</f>
        <v>#VALUE!</v>
      </c>
      <c r="F2490" s="10" t="str">
        <f ca="1">IFERROR(LEFT('Application For TE&amp;GOTS'!AH2531,LEN('Application For TE&amp;GOTS'!AH2531)-2),"")</f>
        <v/>
      </c>
      <c r="G2490" s="10" t="e">
        <f ca="1">'Application For TE&amp;GOTS'!AI2531</f>
        <v>#VALUE!</v>
      </c>
      <c r="AF2490" s="10" t="str">
        <f ca="1">IF(MATCH(B2490,B$1:B2490,0)=ROW(B2490),B2490&amp;";","")</f>
        <v/>
      </c>
      <c r="AG2490" s="10" t="str">
        <f>IF(MATCH(C2490,C$1:C2490,0)=ROW(C2490),C2490&amp;";","")</f>
        <v/>
      </c>
      <c r="AH2490" s="10" t="str">
        <f ca="1">IF(MATCH(D2490,D$1:D2490,0)=ROW(D2490),D2490&amp;";","")</f>
        <v/>
      </c>
      <c r="AI2490" s="10" t="e">
        <f ca="1">IF(MATCH(E2490,E$1:E2490,0)=ROW(E2490),E2490&amp;";","")</f>
        <v>#VALUE!</v>
      </c>
    </row>
    <row r="2491" spans="1:35">
      <c r="A2491" s="10">
        <v>2470</v>
      </c>
      <c r="B2491" s="10" t="str">
        <f ca="1">'Application For TE&amp;GOTS'!X2532</f>
        <v/>
      </c>
      <c r="C2491" s="10">
        <f>'Application For TE&amp;GOTS'!$D2532</f>
        <v>0</v>
      </c>
      <c r="D2491" s="10" t="str" cm="1">
        <f t="array" aca="1" ref="D2491" ca="1">IFERROR(INDIRECT("'Application For TE&amp;GOTS'!L"&amp;'Application For TE&amp;GOTS'!S2532),"")</f>
        <v/>
      </c>
      <c r="E2491" s="10" t="e">
        <f ca="1">'Application For TE&amp;GOTS'!AF2532</f>
        <v>#VALUE!</v>
      </c>
      <c r="F2491" s="10" t="str">
        <f ca="1">IFERROR(LEFT('Application For TE&amp;GOTS'!AH2532,LEN('Application For TE&amp;GOTS'!AH2532)-2),"")</f>
        <v/>
      </c>
      <c r="G2491" s="10" t="e">
        <f ca="1">'Application For TE&amp;GOTS'!AI2532</f>
        <v>#VALUE!</v>
      </c>
      <c r="AF2491" s="10" t="str">
        <f ca="1">IF(MATCH(B2491,B$1:B2491,0)=ROW(B2491),B2491&amp;";","")</f>
        <v/>
      </c>
      <c r="AG2491" s="10" t="str">
        <f>IF(MATCH(C2491,C$1:C2491,0)=ROW(C2491),C2491&amp;";","")</f>
        <v/>
      </c>
      <c r="AH2491" s="10" t="str">
        <f ca="1">IF(MATCH(D2491,D$1:D2491,0)=ROW(D2491),D2491&amp;";","")</f>
        <v/>
      </c>
      <c r="AI2491" s="10" t="e">
        <f ca="1">IF(MATCH(E2491,E$1:E2491,0)=ROW(E2491),E2491&amp;";","")</f>
        <v>#VALUE!</v>
      </c>
    </row>
    <row r="2492" spans="1:35">
      <c r="A2492" s="10">
        <v>2471</v>
      </c>
      <c r="B2492" s="10" t="str">
        <f ca="1">'Application For TE&amp;GOTS'!X2533</f>
        <v/>
      </c>
      <c r="C2492" s="10">
        <f>'Application For TE&amp;GOTS'!$D2533</f>
        <v>0</v>
      </c>
      <c r="D2492" s="10" t="str" cm="1">
        <f t="array" aca="1" ref="D2492" ca="1">IFERROR(INDIRECT("'Application For TE&amp;GOTS'!L"&amp;'Application For TE&amp;GOTS'!S2533),"")</f>
        <v/>
      </c>
      <c r="E2492" s="10" t="e">
        <f ca="1">'Application For TE&amp;GOTS'!AF2533</f>
        <v>#VALUE!</v>
      </c>
      <c r="F2492" s="10" t="str">
        <f ca="1">IFERROR(LEFT('Application For TE&amp;GOTS'!AH2533,LEN('Application For TE&amp;GOTS'!AH2533)-2),"")</f>
        <v/>
      </c>
      <c r="G2492" s="10" t="e">
        <f ca="1">'Application For TE&amp;GOTS'!AI2533</f>
        <v>#VALUE!</v>
      </c>
      <c r="AF2492" s="10" t="str">
        <f ca="1">IF(MATCH(B2492,B$1:B2492,0)=ROW(B2492),B2492&amp;";","")</f>
        <v/>
      </c>
      <c r="AG2492" s="10" t="str">
        <f>IF(MATCH(C2492,C$1:C2492,0)=ROW(C2492),C2492&amp;";","")</f>
        <v/>
      </c>
      <c r="AH2492" s="10" t="str">
        <f ca="1">IF(MATCH(D2492,D$1:D2492,0)=ROW(D2492),D2492&amp;";","")</f>
        <v/>
      </c>
      <c r="AI2492" s="10" t="e">
        <f ca="1">IF(MATCH(E2492,E$1:E2492,0)=ROW(E2492),E2492&amp;";","")</f>
        <v>#VALUE!</v>
      </c>
    </row>
    <row r="2493" spans="1:35">
      <c r="A2493" s="10">
        <v>2472</v>
      </c>
      <c r="B2493" s="10" t="str">
        <f ca="1">'Application For TE&amp;GOTS'!X2534</f>
        <v/>
      </c>
      <c r="C2493" s="10">
        <f>'Application For TE&amp;GOTS'!$D2534</f>
        <v>0</v>
      </c>
      <c r="D2493" s="10" t="str" cm="1">
        <f t="array" aca="1" ref="D2493" ca="1">IFERROR(INDIRECT("'Application For TE&amp;GOTS'!L"&amp;'Application For TE&amp;GOTS'!S2534),"")</f>
        <v/>
      </c>
      <c r="E2493" s="10" t="e">
        <f ca="1">'Application For TE&amp;GOTS'!AF2534</f>
        <v>#VALUE!</v>
      </c>
      <c r="F2493" s="10" t="str">
        <f ca="1">IFERROR(LEFT('Application For TE&amp;GOTS'!AH2534,LEN('Application For TE&amp;GOTS'!AH2534)-2),"")</f>
        <v/>
      </c>
      <c r="G2493" s="10" t="e">
        <f ca="1">'Application For TE&amp;GOTS'!AI2534</f>
        <v>#VALUE!</v>
      </c>
      <c r="AF2493" s="10" t="str">
        <f ca="1">IF(MATCH(B2493,B$1:B2493,0)=ROW(B2493),B2493&amp;";","")</f>
        <v/>
      </c>
      <c r="AG2493" s="10" t="str">
        <f>IF(MATCH(C2493,C$1:C2493,0)=ROW(C2493),C2493&amp;";","")</f>
        <v/>
      </c>
      <c r="AH2493" s="10" t="str">
        <f ca="1">IF(MATCH(D2493,D$1:D2493,0)=ROW(D2493),D2493&amp;";","")</f>
        <v/>
      </c>
      <c r="AI2493" s="10" t="e">
        <f ca="1">IF(MATCH(E2493,E$1:E2493,0)=ROW(E2493),E2493&amp;";","")</f>
        <v>#VALUE!</v>
      </c>
    </row>
    <row r="2494" spans="1:35">
      <c r="A2494" s="10">
        <v>2473</v>
      </c>
      <c r="B2494" s="10" t="str">
        <f ca="1">'Application For TE&amp;GOTS'!X2535</f>
        <v/>
      </c>
      <c r="C2494" s="10">
        <f>'Application For TE&amp;GOTS'!$D2535</f>
        <v>0</v>
      </c>
      <c r="D2494" s="10" t="str" cm="1">
        <f t="array" aca="1" ref="D2494" ca="1">IFERROR(INDIRECT("'Application For TE&amp;GOTS'!L"&amp;'Application For TE&amp;GOTS'!S2535),"")</f>
        <v/>
      </c>
      <c r="E2494" s="10" t="e">
        <f ca="1">'Application For TE&amp;GOTS'!AF2535</f>
        <v>#VALUE!</v>
      </c>
      <c r="F2494" s="10" t="str">
        <f ca="1">IFERROR(LEFT('Application For TE&amp;GOTS'!AH2535,LEN('Application For TE&amp;GOTS'!AH2535)-2),"")</f>
        <v/>
      </c>
      <c r="G2494" s="10" t="e">
        <f ca="1">'Application For TE&amp;GOTS'!AI2535</f>
        <v>#VALUE!</v>
      </c>
      <c r="AF2494" s="10" t="str">
        <f ca="1">IF(MATCH(B2494,B$1:B2494,0)=ROW(B2494),B2494&amp;";","")</f>
        <v/>
      </c>
      <c r="AG2494" s="10" t="str">
        <f>IF(MATCH(C2494,C$1:C2494,0)=ROW(C2494),C2494&amp;";","")</f>
        <v/>
      </c>
      <c r="AH2494" s="10" t="str">
        <f ca="1">IF(MATCH(D2494,D$1:D2494,0)=ROW(D2494),D2494&amp;";","")</f>
        <v/>
      </c>
      <c r="AI2494" s="10" t="e">
        <f ca="1">IF(MATCH(E2494,E$1:E2494,0)=ROW(E2494),E2494&amp;";","")</f>
        <v>#VALUE!</v>
      </c>
    </row>
    <row r="2495" spans="1:35">
      <c r="A2495" s="10">
        <v>2474</v>
      </c>
      <c r="B2495" s="10" t="str">
        <f ca="1">'Application For TE&amp;GOTS'!X2536</f>
        <v/>
      </c>
      <c r="C2495" s="10">
        <f>'Application For TE&amp;GOTS'!$D2536</f>
        <v>0</v>
      </c>
      <c r="D2495" s="10" t="str" cm="1">
        <f t="array" aca="1" ref="D2495" ca="1">IFERROR(INDIRECT("'Application For TE&amp;GOTS'!L"&amp;'Application For TE&amp;GOTS'!S2536),"")</f>
        <v/>
      </c>
      <c r="E2495" s="10" t="e">
        <f ca="1">'Application For TE&amp;GOTS'!AF2536</f>
        <v>#VALUE!</v>
      </c>
      <c r="F2495" s="10" t="str">
        <f ca="1">IFERROR(LEFT('Application For TE&amp;GOTS'!AH2536,LEN('Application For TE&amp;GOTS'!AH2536)-2),"")</f>
        <v/>
      </c>
      <c r="G2495" s="10" t="e">
        <f ca="1">'Application For TE&amp;GOTS'!AI2536</f>
        <v>#VALUE!</v>
      </c>
      <c r="AF2495" s="10" t="str">
        <f ca="1">IF(MATCH(B2495,B$1:B2495,0)=ROW(B2495),B2495&amp;";","")</f>
        <v/>
      </c>
      <c r="AG2495" s="10" t="str">
        <f>IF(MATCH(C2495,C$1:C2495,0)=ROW(C2495),C2495&amp;";","")</f>
        <v/>
      </c>
      <c r="AH2495" s="10" t="str">
        <f ca="1">IF(MATCH(D2495,D$1:D2495,0)=ROW(D2495),D2495&amp;";","")</f>
        <v/>
      </c>
      <c r="AI2495" s="10" t="e">
        <f ca="1">IF(MATCH(E2495,E$1:E2495,0)=ROW(E2495),E2495&amp;";","")</f>
        <v>#VALUE!</v>
      </c>
    </row>
    <row r="2496" spans="1:35">
      <c r="A2496" s="10">
        <v>2475</v>
      </c>
      <c r="B2496" s="10" t="str">
        <f ca="1">'Application For TE&amp;GOTS'!X2537</f>
        <v/>
      </c>
      <c r="C2496" s="10">
        <f>'Application For TE&amp;GOTS'!$D2537</f>
        <v>0</v>
      </c>
      <c r="D2496" s="10" t="str" cm="1">
        <f t="array" aca="1" ref="D2496" ca="1">IFERROR(INDIRECT("'Application For TE&amp;GOTS'!L"&amp;'Application For TE&amp;GOTS'!S2537),"")</f>
        <v/>
      </c>
      <c r="E2496" s="10" t="e">
        <f ca="1">'Application For TE&amp;GOTS'!AF2537</f>
        <v>#VALUE!</v>
      </c>
      <c r="F2496" s="10" t="str">
        <f ca="1">IFERROR(LEFT('Application For TE&amp;GOTS'!AH2537,LEN('Application For TE&amp;GOTS'!AH2537)-2),"")</f>
        <v/>
      </c>
      <c r="G2496" s="10" t="e">
        <f ca="1">'Application For TE&amp;GOTS'!AI2537</f>
        <v>#VALUE!</v>
      </c>
      <c r="AF2496" s="10" t="str">
        <f ca="1">IF(MATCH(B2496,B$1:B2496,0)=ROW(B2496),B2496&amp;";","")</f>
        <v/>
      </c>
      <c r="AG2496" s="10" t="str">
        <f>IF(MATCH(C2496,C$1:C2496,0)=ROW(C2496),C2496&amp;";","")</f>
        <v/>
      </c>
      <c r="AH2496" s="10" t="str">
        <f ca="1">IF(MATCH(D2496,D$1:D2496,0)=ROW(D2496),D2496&amp;";","")</f>
        <v/>
      </c>
      <c r="AI2496" s="10" t="e">
        <f ca="1">IF(MATCH(E2496,E$1:E2496,0)=ROW(E2496),E2496&amp;";","")</f>
        <v>#VALUE!</v>
      </c>
    </row>
    <row r="2497" spans="1:35">
      <c r="A2497" s="10">
        <v>2476</v>
      </c>
      <c r="B2497" s="10" t="str">
        <f ca="1">'Application For TE&amp;GOTS'!X2538</f>
        <v/>
      </c>
      <c r="C2497" s="10">
        <f>'Application For TE&amp;GOTS'!$D2538</f>
        <v>0</v>
      </c>
      <c r="D2497" s="10" t="str" cm="1">
        <f t="array" aca="1" ref="D2497" ca="1">IFERROR(INDIRECT("'Application For TE&amp;GOTS'!L"&amp;'Application For TE&amp;GOTS'!S2538),"")</f>
        <v/>
      </c>
      <c r="E2497" s="10" t="e">
        <f ca="1">'Application For TE&amp;GOTS'!AF2538</f>
        <v>#VALUE!</v>
      </c>
      <c r="F2497" s="10" t="str">
        <f ca="1">IFERROR(LEFT('Application For TE&amp;GOTS'!AH2538,LEN('Application For TE&amp;GOTS'!AH2538)-2),"")</f>
        <v/>
      </c>
      <c r="G2497" s="10" t="e">
        <f ca="1">'Application For TE&amp;GOTS'!AI2538</f>
        <v>#VALUE!</v>
      </c>
      <c r="AF2497" s="10" t="str">
        <f ca="1">IF(MATCH(B2497,B$1:B2497,0)=ROW(B2497),B2497&amp;";","")</f>
        <v/>
      </c>
      <c r="AG2497" s="10" t="str">
        <f>IF(MATCH(C2497,C$1:C2497,0)=ROW(C2497),C2497&amp;";","")</f>
        <v/>
      </c>
      <c r="AH2497" s="10" t="str">
        <f ca="1">IF(MATCH(D2497,D$1:D2497,0)=ROW(D2497),D2497&amp;";","")</f>
        <v/>
      </c>
      <c r="AI2497" s="10" t="e">
        <f ca="1">IF(MATCH(E2497,E$1:E2497,0)=ROW(E2497),E2497&amp;";","")</f>
        <v>#VALUE!</v>
      </c>
    </row>
    <row r="2498" spans="1:35">
      <c r="A2498" s="10">
        <v>2477</v>
      </c>
      <c r="B2498" s="10" t="str">
        <f ca="1">'Application For TE&amp;GOTS'!X2539</f>
        <v/>
      </c>
      <c r="C2498" s="10">
        <f>'Application For TE&amp;GOTS'!$D2539</f>
        <v>0</v>
      </c>
      <c r="D2498" s="10" t="str" cm="1">
        <f t="array" aca="1" ref="D2498" ca="1">IFERROR(INDIRECT("'Application For TE&amp;GOTS'!L"&amp;'Application For TE&amp;GOTS'!S2539),"")</f>
        <v/>
      </c>
      <c r="E2498" s="10" t="e">
        <f ca="1">'Application For TE&amp;GOTS'!AF2539</f>
        <v>#VALUE!</v>
      </c>
      <c r="F2498" s="10" t="str">
        <f ca="1">IFERROR(LEFT('Application For TE&amp;GOTS'!AH2539,LEN('Application For TE&amp;GOTS'!AH2539)-2),"")</f>
        <v/>
      </c>
      <c r="G2498" s="10" t="e">
        <f ca="1">'Application For TE&amp;GOTS'!AI2539</f>
        <v>#VALUE!</v>
      </c>
      <c r="AF2498" s="10" t="str">
        <f ca="1">IF(MATCH(B2498,B$1:B2498,0)=ROW(B2498),B2498&amp;";","")</f>
        <v/>
      </c>
      <c r="AG2498" s="10" t="str">
        <f>IF(MATCH(C2498,C$1:C2498,0)=ROW(C2498),C2498&amp;";","")</f>
        <v/>
      </c>
      <c r="AH2498" s="10" t="str">
        <f ca="1">IF(MATCH(D2498,D$1:D2498,0)=ROW(D2498),D2498&amp;";","")</f>
        <v/>
      </c>
      <c r="AI2498" s="10" t="e">
        <f ca="1">IF(MATCH(E2498,E$1:E2498,0)=ROW(E2498),E2498&amp;";","")</f>
        <v>#VALUE!</v>
      </c>
    </row>
    <row r="2499" spans="1:35">
      <c r="A2499" s="10">
        <v>2478</v>
      </c>
      <c r="B2499" s="10" t="str">
        <f ca="1">'Application For TE&amp;GOTS'!X2540</f>
        <v/>
      </c>
      <c r="C2499" s="10">
        <f>'Application For TE&amp;GOTS'!$D2540</f>
        <v>0</v>
      </c>
      <c r="D2499" s="10" t="str" cm="1">
        <f t="array" aca="1" ref="D2499" ca="1">IFERROR(INDIRECT("'Application For TE&amp;GOTS'!L"&amp;'Application For TE&amp;GOTS'!S2540),"")</f>
        <v/>
      </c>
      <c r="E2499" s="10" t="e">
        <f ca="1">'Application For TE&amp;GOTS'!AF2540</f>
        <v>#VALUE!</v>
      </c>
      <c r="F2499" s="10" t="str">
        <f ca="1">IFERROR(LEFT('Application For TE&amp;GOTS'!AH2540,LEN('Application For TE&amp;GOTS'!AH2540)-2),"")</f>
        <v/>
      </c>
      <c r="G2499" s="10" t="e">
        <f ca="1">'Application For TE&amp;GOTS'!AI2540</f>
        <v>#VALUE!</v>
      </c>
      <c r="AF2499" s="10" t="str">
        <f ca="1">IF(MATCH(B2499,B$1:B2499,0)=ROW(B2499),B2499&amp;";","")</f>
        <v/>
      </c>
      <c r="AG2499" s="10" t="str">
        <f>IF(MATCH(C2499,C$1:C2499,0)=ROW(C2499),C2499&amp;";","")</f>
        <v/>
      </c>
      <c r="AH2499" s="10" t="str">
        <f ca="1">IF(MATCH(D2499,D$1:D2499,0)=ROW(D2499),D2499&amp;";","")</f>
        <v/>
      </c>
      <c r="AI2499" s="10" t="e">
        <f ca="1">IF(MATCH(E2499,E$1:E2499,0)=ROW(E2499),E2499&amp;";","")</f>
        <v>#VALUE!</v>
      </c>
    </row>
    <row r="2500" spans="1:35">
      <c r="A2500" s="10">
        <v>2479</v>
      </c>
      <c r="B2500" s="10" t="str">
        <f ca="1">'Application For TE&amp;GOTS'!X2541</f>
        <v/>
      </c>
      <c r="C2500" s="10">
        <f>'Application For TE&amp;GOTS'!$D2541</f>
        <v>0</v>
      </c>
      <c r="D2500" s="10" t="str" cm="1">
        <f t="array" aca="1" ref="D2500" ca="1">IFERROR(INDIRECT("'Application For TE&amp;GOTS'!L"&amp;'Application For TE&amp;GOTS'!S2541),"")</f>
        <v/>
      </c>
      <c r="E2500" s="10" t="e">
        <f ca="1">'Application For TE&amp;GOTS'!AF2541</f>
        <v>#VALUE!</v>
      </c>
      <c r="F2500" s="10" t="str">
        <f ca="1">IFERROR(LEFT('Application For TE&amp;GOTS'!AH2541,LEN('Application For TE&amp;GOTS'!AH2541)-2),"")</f>
        <v/>
      </c>
      <c r="G2500" s="10" t="e">
        <f ca="1">'Application For TE&amp;GOTS'!AI2541</f>
        <v>#VALUE!</v>
      </c>
      <c r="AF2500" s="10" t="str">
        <f ca="1">IF(MATCH(B2500,B$1:B2500,0)=ROW(B2500),B2500&amp;";","")</f>
        <v/>
      </c>
      <c r="AG2500" s="10" t="str">
        <f>IF(MATCH(C2500,C$1:C2500,0)=ROW(C2500),C2500&amp;";","")</f>
        <v/>
      </c>
      <c r="AH2500" s="10" t="str">
        <f ca="1">IF(MATCH(D2500,D$1:D2500,0)=ROW(D2500),D2500&amp;";","")</f>
        <v/>
      </c>
      <c r="AI2500" s="10" t="e">
        <f ca="1">IF(MATCH(E2500,E$1:E2500,0)=ROW(E2500),E2500&amp;";","")</f>
        <v>#VALUE!</v>
      </c>
    </row>
    <row r="2501" spans="1:35">
      <c r="A2501" s="10">
        <v>2480</v>
      </c>
      <c r="B2501" s="10" t="str">
        <f ca="1">'Application For TE&amp;GOTS'!X2542</f>
        <v/>
      </c>
      <c r="C2501" s="10">
        <f>'Application For TE&amp;GOTS'!$D2542</f>
        <v>0</v>
      </c>
      <c r="D2501" s="10" t="str" cm="1">
        <f t="array" aca="1" ref="D2501" ca="1">IFERROR(INDIRECT("'Application For TE&amp;GOTS'!L"&amp;'Application For TE&amp;GOTS'!S2542),"")</f>
        <v/>
      </c>
      <c r="E2501" s="10" t="e">
        <f ca="1">'Application For TE&amp;GOTS'!AF2542</f>
        <v>#VALUE!</v>
      </c>
      <c r="F2501" s="10" t="str">
        <f ca="1">IFERROR(LEFT('Application For TE&amp;GOTS'!AH2542,LEN('Application For TE&amp;GOTS'!AH2542)-2),"")</f>
        <v/>
      </c>
      <c r="G2501" s="10" t="e">
        <f ca="1">'Application For TE&amp;GOTS'!AI2542</f>
        <v>#VALUE!</v>
      </c>
      <c r="AF2501" s="10" t="str">
        <f ca="1">IF(MATCH(B2501,B$1:B2501,0)=ROW(B2501),B2501&amp;";","")</f>
        <v/>
      </c>
      <c r="AG2501" s="10" t="str">
        <f>IF(MATCH(C2501,C$1:C2501,0)=ROW(C2501),C2501&amp;";","")</f>
        <v/>
      </c>
      <c r="AH2501" s="10" t="str">
        <f ca="1">IF(MATCH(D2501,D$1:D2501,0)=ROW(D2501),D2501&amp;";","")</f>
        <v/>
      </c>
      <c r="AI2501" s="10" t="e">
        <f ca="1">IF(MATCH(E2501,E$1:E2501,0)=ROW(E2501),E2501&amp;";","")</f>
        <v>#VALUE!</v>
      </c>
    </row>
    <row r="2502" spans="1:35">
      <c r="A2502" s="10">
        <v>2481</v>
      </c>
      <c r="B2502" s="10" t="str">
        <f ca="1">'Application For TE&amp;GOTS'!X2543</f>
        <v/>
      </c>
      <c r="C2502" s="10">
        <f>'Application For TE&amp;GOTS'!$D2543</f>
        <v>0</v>
      </c>
      <c r="D2502" s="10" t="str" cm="1">
        <f t="array" aca="1" ref="D2502" ca="1">IFERROR(INDIRECT("'Application For TE&amp;GOTS'!L"&amp;'Application For TE&amp;GOTS'!S2543),"")</f>
        <v/>
      </c>
      <c r="E2502" s="10" t="e">
        <f ca="1">'Application For TE&amp;GOTS'!AF2543</f>
        <v>#VALUE!</v>
      </c>
      <c r="F2502" s="10" t="str">
        <f ca="1">IFERROR(LEFT('Application For TE&amp;GOTS'!AH2543,LEN('Application For TE&amp;GOTS'!AH2543)-2),"")</f>
        <v/>
      </c>
      <c r="G2502" s="10" t="e">
        <f ca="1">'Application For TE&amp;GOTS'!AI2543</f>
        <v>#VALUE!</v>
      </c>
      <c r="AF2502" s="10" t="str">
        <f ca="1">IF(MATCH(B2502,B$1:B2502,0)=ROW(B2502),B2502&amp;";","")</f>
        <v/>
      </c>
      <c r="AG2502" s="10" t="str">
        <f>IF(MATCH(C2502,C$1:C2502,0)=ROW(C2502),C2502&amp;";","")</f>
        <v/>
      </c>
      <c r="AH2502" s="10" t="str">
        <f ca="1">IF(MATCH(D2502,D$1:D2502,0)=ROW(D2502),D2502&amp;";","")</f>
        <v/>
      </c>
      <c r="AI2502" s="10" t="e">
        <f ca="1">IF(MATCH(E2502,E$1:E2502,0)=ROW(E2502),E2502&amp;";","")</f>
        <v>#VALUE!</v>
      </c>
    </row>
    <row r="2503" spans="1:35">
      <c r="A2503" s="10">
        <v>2482</v>
      </c>
      <c r="B2503" s="10" t="str">
        <f ca="1">'Application For TE&amp;GOTS'!X2544</f>
        <v/>
      </c>
      <c r="C2503" s="10">
        <f>'Application For TE&amp;GOTS'!$D2544</f>
        <v>0</v>
      </c>
      <c r="D2503" s="10" t="str" cm="1">
        <f t="array" aca="1" ref="D2503" ca="1">IFERROR(INDIRECT("'Application For TE&amp;GOTS'!L"&amp;'Application For TE&amp;GOTS'!S2544),"")</f>
        <v/>
      </c>
      <c r="E2503" s="10" t="e">
        <f ca="1">'Application For TE&amp;GOTS'!AF2544</f>
        <v>#VALUE!</v>
      </c>
      <c r="F2503" s="10" t="str">
        <f ca="1">IFERROR(LEFT('Application For TE&amp;GOTS'!AH2544,LEN('Application For TE&amp;GOTS'!AH2544)-2),"")</f>
        <v/>
      </c>
      <c r="G2503" s="10" t="e">
        <f ca="1">'Application For TE&amp;GOTS'!AI2544</f>
        <v>#VALUE!</v>
      </c>
      <c r="AF2503" s="10" t="str">
        <f ca="1">IF(MATCH(B2503,B$1:B2503,0)=ROW(B2503),B2503&amp;";","")</f>
        <v/>
      </c>
      <c r="AG2503" s="10" t="str">
        <f>IF(MATCH(C2503,C$1:C2503,0)=ROW(C2503),C2503&amp;";","")</f>
        <v/>
      </c>
      <c r="AH2503" s="10" t="str">
        <f ca="1">IF(MATCH(D2503,D$1:D2503,0)=ROW(D2503),D2503&amp;";","")</f>
        <v/>
      </c>
      <c r="AI2503" s="10" t="e">
        <f ca="1">IF(MATCH(E2503,E$1:E2503,0)=ROW(E2503),E2503&amp;";","")</f>
        <v>#VALUE!</v>
      </c>
    </row>
    <row r="2504" spans="1:35">
      <c r="A2504" s="10">
        <v>2483</v>
      </c>
      <c r="B2504" s="10" t="str">
        <f ca="1">'Application For TE&amp;GOTS'!X2545</f>
        <v/>
      </c>
      <c r="C2504" s="10">
        <f>'Application For TE&amp;GOTS'!$D2545</f>
        <v>0</v>
      </c>
      <c r="D2504" s="10" t="str" cm="1">
        <f t="array" aca="1" ref="D2504" ca="1">IFERROR(INDIRECT("'Application For TE&amp;GOTS'!L"&amp;'Application For TE&amp;GOTS'!S2545),"")</f>
        <v/>
      </c>
      <c r="E2504" s="10" t="e">
        <f ca="1">'Application For TE&amp;GOTS'!AF2545</f>
        <v>#VALUE!</v>
      </c>
      <c r="F2504" s="10" t="str">
        <f ca="1">IFERROR(LEFT('Application For TE&amp;GOTS'!AH2545,LEN('Application For TE&amp;GOTS'!AH2545)-2),"")</f>
        <v/>
      </c>
      <c r="G2504" s="10" t="e">
        <f ca="1">'Application For TE&amp;GOTS'!AI2545</f>
        <v>#VALUE!</v>
      </c>
      <c r="AF2504" s="10" t="str">
        <f ca="1">IF(MATCH(B2504,B$1:B2504,0)=ROW(B2504),B2504&amp;";","")</f>
        <v/>
      </c>
      <c r="AG2504" s="10" t="str">
        <f>IF(MATCH(C2504,C$1:C2504,0)=ROW(C2504),C2504&amp;";","")</f>
        <v/>
      </c>
      <c r="AH2504" s="10" t="str">
        <f ca="1">IF(MATCH(D2504,D$1:D2504,0)=ROW(D2504),D2504&amp;";","")</f>
        <v/>
      </c>
      <c r="AI2504" s="10" t="e">
        <f ca="1">IF(MATCH(E2504,E$1:E2504,0)=ROW(E2504),E2504&amp;";","")</f>
        <v>#VALUE!</v>
      </c>
    </row>
    <row r="2505" spans="1:35">
      <c r="A2505" s="10">
        <v>2484</v>
      </c>
      <c r="B2505" s="10" t="str">
        <f ca="1">'Application For TE&amp;GOTS'!X2546</f>
        <v/>
      </c>
      <c r="C2505" s="10">
        <f>'Application For TE&amp;GOTS'!$D2546</f>
        <v>0</v>
      </c>
      <c r="D2505" s="10" t="str" cm="1">
        <f t="array" aca="1" ref="D2505" ca="1">IFERROR(INDIRECT("'Application For TE&amp;GOTS'!L"&amp;'Application For TE&amp;GOTS'!S2546),"")</f>
        <v/>
      </c>
      <c r="E2505" s="10" t="e">
        <f ca="1">'Application For TE&amp;GOTS'!AF2546</f>
        <v>#VALUE!</v>
      </c>
      <c r="F2505" s="10" t="str">
        <f ca="1">IFERROR(LEFT('Application For TE&amp;GOTS'!AH2546,LEN('Application For TE&amp;GOTS'!AH2546)-2),"")</f>
        <v/>
      </c>
      <c r="G2505" s="10" t="e">
        <f ca="1">'Application For TE&amp;GOTS'!AI2546</f>
        <v>#VALUE!</v>
      </c>
      <c r="AF2505" s="10" t="str">
        <f ca="1">IF(MATCH(B2505,B$1:B2505,0)=ROW(B2505),B2505&amp;";","")</f>
        <v/>
      </c>
      <c r="AG2505" s="10" t="str">
        <f>IF(MATCH(C2505,C$1:C2505,0)=ROW(C2505),C2505&amp;";","")</f>
        <v/>
      </c>
      <c r="AH2505" s="10" t="str">
        <f ca="1">IF(MATCH(D2505,D$1:D2505,0)=ROW(D2505),D2505&amp;";","")</f>
        <v/>
      </c>
      <c r="AI2505" s="10" t="e">
        <f ca="1">IF(MATCH(E2505,E$1:E2505,0)=ROW(E2505),E2505&amp;";","")</f>
        <v>#VALUE!</v>
      </c>
    </row>
    <row r="2506" spans="1:35">
      <c r="A2506" s="10">
        <v>2485</v>
      </c>
      <c r="B2506" s="10" t="str">
        <f ca="1">'Application For TE&amp;GOTS'!X2547</f>
        <v/>
      </c>
      <c r="C2506" s="10">
        <f>'Application For TE&amp;GOTS'!$D2547</f>
        <v>0</v>
      </c>
      <c r="D2506" s="10" t="str" cm="1">
        <f t="array" aca="1" ref="D2506" ca="1">IFERROR(INDIRECT("'Application For TE&amp;GOTS'!L"&amp;'Application For TE&amp;GOTS'!S2547),"")</f>
        <v/>
      </c>
      <c r="E2506" s="10" t="e">
        <f ca="1">'Application For TE&amp;GOTS'!AF2547</f>
        <v>#VALUE!</v>
      </c>
      <c r="F2506" s="10" t="str">
        <f ca="1">IFERROR(LEFT('Application For TE&amp;GOTS'!AH2547,LEN('Application For TE&amp;GOTS'!AH2547)-2),"")</f>
        <v/>
      </c>
      <c r="G2506" s="10" t="e">
        <f ca="1">'Application For TE&amp;GOTS'!AI2547</f>
        <v>#VALUE!</v>
      </c>
      <c r="AF2506" s="10" t="str">
        <f ca="1">IF(MATCH(B2506,B$1:B2506,0)=ROW(B2506),B2506&amp;";","")</f>
        <v/>
      </c>
      <c r="AG2506" s="10" t="str">
        <f>IF(MATCH(C2506,C$1:C2506,0)=ROW(C2506),C2506&amp;";","")</f>
        <v/>
      </c>
      <c r="AH2506" s="10" t="str">
        <f ca="1">IF(MATCH(D2506,D$1:D2506,0)=ROW(D2506),D2506&amp;";","")</f>
        <v/>
      </c>
      <c r="AI2506" s="10" t="e">
        <f ca="1">IF(MATCH(E2506,E$1:E2506,0)=ROW(E2506),E2506&amp;";","")</f>
        <v>#VALUE!</v>
      </c>
    </row>
    <row r="2507" spans="1:35">
      <c r="A2507" s="10">
        <v>2486</v>
      </c>
      <c r="B2507" s="10" t="str">
        <f ca="1">'Application For TE&amp;GOTS'!X2548</f>
        <v/>
      </c>
      <c r="C2507" s="10">
        <f>'Application For TE&amp;GOTS'!$D2548</f>
        <v>0</v>
      </c>
      <c r="D2507" s="10" t="str" cm="1">
        <f t="array" aca="1" ref="D2507" ca="1">IFERROR(INDIRECT("'Application For TE&amp;GOTS'!L"&amp;'Application For TE&amp;GOTS'!S2548),"")</f>
        <v/>
      </c>
      <c r="E2507" s="10" t="e">
        <f ca="1">'Application For TE&amp;GOTS'!AF2548</f>
        <v>#VALUE!</v>
      </c>
      <c r="F2507" s="10" t="str">
        <f ca="1">IFERROR(LEFT('Application For TE&amp;GOTS'!AH2548,LEN('Application For TE&amp;GOTS'!AH2548)-2),"")</f>
        <v/>
      </c>
      <c r="G2507" s="10" t="e">
        <f ca="1">'Application For TE&amp;GOTS'!AI2548</f>
        <v>#VALUE!</v>
      </c>
      <c r="AF2507" s="10" t="str">
        <f ca="1">IF(MATCH(B2507,B$1:B2507,0)=ROW(B2507),B2507&amp;";","")</f>
        <v/>
      </c>
      <c r="AG2507" s="10" t="str">
        <f>IF(MATCH(C2507,C$1:C2507,0)=ROW(C2507),C2507&amp;";","")</f>
        <v/>
      </c>
      <c r="AH2507" s="10" t="str">
        <f ca="1">IF(MATCH(D2507,D$1:D2507,0)=ROW(D2507),D2507&amp;";","")</f>
        <v/>
      </c>
      <c r="AI2507" s="10" t="e">
        <f ca="1">IF(MATCH(E2507,E$1:E2507,0)=ROW(E2507),E2507&amp;";","")</f>
        <v>#VALUE!</v>
      </c>
    </row>
    <row r="2508" spans="1:35">
      <c r="A2508" s="10">
        <v>2487</v>
      </c>
      <c r="B2508" s="10" t="str">
        <f ca="1">'Application For TE&amp;GOTS'!X2549</f>
        <v/>
      </c>
      <c r="C2508" s="10">
        <f>'Application For TE&amp;GOTS'!$D2549</f>
        <v>0</v>
      </c>
      <c r="D2508" s="10" t="str" cm="1">
        <f t="array" aca="1" ref="D2508" ca="1">IFERROR(INDIRECT("'Application For TE&amp;GOTS'!L"&amp;'Application For TE&amp;GOTS'!S2549),"")</f>
        <v/>
      </c>
      <c r="E2508" s="10" t="e">
        <f ca="1">'Application For TE&amp;GOTS'!AF2549</f>
        <v>#VALUE!</v>
      </c>
      <c r="F2508" s="10" t="str">
        <f ca="1">IFERROR(LEFT('Application For TE&amp;GOTS'!AH2549,LEN('Application For TE&amp;GOTS'!AH2549)-2),"")</f>
        <v/>
      </c>
      <c r="G2508" s="10" t="e">
        <f ca="1">'Application For TE&amp;GOTS'!AI2549</f>
        <v>#VALUE!</v>
      </c>
      <c r="AF2508" s="10" t="str">
        <f ca="1">IF(MATCH(B2508,B$1:B2508,0)=ROW(B2508),B2508&amp;";","")</f>
        <v/>
      </c>
      <c r="AG2508" s="10" t="str">
        <f>IF(MATCH(C2508,C$1:C2508,0)=ROW(C2508),C2508&amp;";","")</f>
        <v/>
      </c>
      <c r="AH2508" s="10" t="str">
        <f ca="1">IF(MATCH(D2508,D$1:D2508,0)=ROW(D2508),D2508&amp;";","")</f>
        <v/>
      </c>
      <c r="AI2508" s="10" t="e">
        <f ca="1">IF(MATCH(E2508,E$1:E2508,0)=ROW(E2508),E2508&amp;";","")</f>
        <v>#VALUE!</v>
      </c>
    </row>
    <row r="2509" spans="1:35">
      <c r="A2509" s="10">
        <v>2488</v>
      </c>
      <c r="B2509" s="10" t="str">
        <f ca="1">'Application For TE&amp;GOTS'!X2550</f>
        <v/>
      </c>
      <c r="C2509" s="10">
        <f>'Application For TE&amp;GOTS'!$D2550</f>
        <v>0</v>
      </c>
      <c r="D2509" s="10" t="str" cm="1">
        <f t="array" aca="1" ref="D2509" ca="1">IFERROR(INDIRECT("'Application For TE&amp;GOTS'!L"&amp;'Application For TE&amp;GOTS'!S2550),"")</f>
        <v/>
      </c>
      <c r="E2509" s="10" t="e">
        <f ca="1">'Application For TE&amp;GOTS'!AF2550</f>
        <v>#VALUE!</v>
      </c>
      <c r="F2509" s="10" t="str">
        <f ca="1">IFERROR(LEFT('Application For TE&amp;GOTS'!AH2550,LEN('Application For TE&amp;GOTS'!AH2550)-2),"")</f>
        <v/>
      </c>
      <c r="G2509" s="10" t="e">
        <f ca="1">'Application For TE&amp;GOTS'!AI2550</f>
        <v>#VALUE!</v>
      </c>
      <c r="AF2509" s="10" t="str">
        <f ca="1">IF(MATCH(B2509,B$1:B2509,0)=ROW(B2509),B2509&amp;";","")</f>
        <v/>
      </c>
      <c r="AG2509" s="10" t="str">
        <f>IF(MATCH(C2509,C$1:C2509,0)=ROW(C2509),C2509&amp;";","")</f>
        <v/>
      </c>
      <c r="AH2509" s="10" t="str">
        <f ca="1">IF(MATCH(D2509,D$1:D2509,0)=ROW(D2509),D2509&amp;";","")</f>
        <v/>
      </c>
      <c r="AI2509" s="10" t="e">
        <f ca="1">IF(MATCH(E2509,E$1:E2509,0)=ROW(E2509),E2509&amp;";","")</f>
        <v>#VALUE!</v>
      </c>
    </row>
    <row r="2510" spans="1:35">
      <c r="A2510" s="10">
        <v>2489</v>
      </c>
      <c r="B2510" s="10" t="str">
        <f ca="1">'Application For TE&amp;GOTS'!X2551</f>
        <v/>
      </c>
      <c r="C2510" s="10">
        <f>'Application For TE&amp;GOTS'!$D2551</f>
        <v>0</v>
      </c>
      <c r="D2510" s="10" t="str" cm="1">
        <f t="array" aca="1" ref="D2510" ca="1">IFERROR(INDIRECT("'Application For TE&amp;GOTS'!L"&amp;'Application For TE&amp;GOTS'!S2551),"")</f>
        <v/>
      </c>
      <c r="E2510" s="10" t="e">
        <f ca="1">'Application For TE&amp;GOTS'!AF2551</f>
        <v>#VALUE!</v>
      </c>
      <c r="F2510" s="10" t="str">
        <f ca="1">IFERROR(LEFT('Application For TE&amp;GOTS'!AH2551,LEN('Application For TE&amp;GOTS'!AH2551)-2),"")</f>
        <v/>
      </c>
      <c r="G2510" s="10" t="e">
        <f ca="1">'Application For TE&amp;GOTS'!AI2551</f>
        <v>#VALUE!</v>
      </c>
      <c r="AF2510" s="10" t="str">
        <f ca="1">IF(MATCH(B2510,B$1:B2510,0)=ROW(B2510),B2510&amp;";","")</f>
        <v/>
      </c>
      <c r="AG2510" s="10" t="str">
        <f>IF(MATCH(C2510,C$1:C2510,0)=ROW(C2510),C2510&amp;";","")</f>
        <v/>
      </c>
      <c r="AH2510" s="10" t="str">
        <f ca="1">IF(MATCH(D2510,D$1:D2510,0)=ROW(D2510),D2510&amp;";","")</f>
        <v/>
      </c>
      <c r="AI2510" s="10" t="e">
        <f ca="1">IF(MATCH(E2510,E$1:E2510,0)=ROW(E2510),E2510&amp;";","")</f>
        <v>#VALUE!</v>
      </c>
    </row>
    <row r="2511" spans="1:35">
      <c r="A2511" s="10">
        <v>2490</v>
      </c>
      <c r="B2511" s="10" t="str">
        <f ca="1">'Application For TE&amp;GOTS'!X2552</f>
        <v/>
      </c>
      <c r="C2511" s="10">
        <f>'Application For TE&amp;GOTS'!$D2552</f>
        <v>0</v>
      </c>
      <c r="D2511" s="10" t="str" cm="1">
        <f t="array" aca="1" ref="D2511" ca="1">IFERROR(INDIRECT("'Application For TE&amp;GOTS'!L"&amp;'Application For TE&amp;GOTS'!S2552),"")</f>
        <v/>
      </c>
      <c r="E2511" s="10" t="e">
        <f ca="1">'Application For TE&amp;GOTS'!AF2552</f>
        <v>#VALUE!</v>
      </c>
      <c r="F2511" s="10" t="str">
        <f ca="1">IFERROR(LEFT('Application For TE&amp;GOTS'!AH2552,LEN('Application For TE&amp;GOTS'!AH2552)-2),"")</f>
        <v/>
      </c>
      <c r="G2511" s="10" t="e">
        <f ca="1">'Application For TE&amp;GOTS'!AI2552</f>
        <v>#VALUE!</v>
      </c>
      <c r="AF2511" s="10" t="str">
        <f ca="1">IF(MATCH(B2511,B$1:B2511,0)=ROW(B2511),B2511&amp;";","")</f>
        <v/>
      </c>
      <c r="AG2511" s="10" t="str">
        <f>IF(MATCH(C2511,C$1:C2511,0)=ROW(C2511),C2511&amp;";","")</f>
        <v/>
      </c>
      <c r="AH2511" s="10" t="str">
        <f ca="1">IF(MATCH(D2511,D$1:D2511,0)=ROW(D2511),D2511&amp;";","")</f>
        <v/>
      </c>
      <c r="AI2511" s="10" t="e">
        <f ca="1">IF(MATCH(E2511,E$1:E2511,0)=ROW(E2511),E2511&amp;";","")</f>
        <v>#VALUE!</v>
      </c>
    </row>
    <row r="2512" spans="1:35">
      <c r="A2512" s="10">
        <v>2491</v>
      </c>
      <c r="B2512" s="10" t="str">
        <f ca="1">'Application For TE&amp;GOTS'!X2553</f>
        <v/>
      </c>
      <c r="C2512" s="10">
        <f>'Application For TE&amp;GOTS'!$D2553</f>
        <v>0</v>
      </c>
      <c r="D2512" s="10" t="str" cm="1">
        <f t="array" aca="1" ref="D2512" ca="1">IFERROR(INDIRECT("'Application For TE&amp;GOTS'!L"&amp;'Application For TE&amp;GOTS'!S2553),"")</f>
        <v/>
      </c>
      <c r="E2512" s="10" t="e">
        <f ca="1">'Application For TE&amp;GOTS'!AF2553</f>
        <v>#VALUE!</v>
      </c>
      <c r="F2512" s="10" t="str">
        <f ca="1">IFERROR(LEFT('Application For TE&amp;GOTS'!AH2553,LEN('Application For TE&amp;GOTS'!AH2553)-2),"")</f>
        <v/>
      </c>
      <c r="G2512" s="10" t="e">
        <f ca="1">'Application For TE&amp;GOTS'!AI2553</f>
        <v>#VALUE!</v>
      </c>
      <c r="AF2512" s="10" t="str">
        <f ca="1">IF(MATCH(B2512,B$1:B2512,0)=ROW(B2512),B2512&amp;";","")</f>
        <v/>
      </c>
      <c r="AG2512" s="10" t="str">
        <f>IF(MATCH(C2512,C$1:C2512,0)=ROW(C2512),C2512&amp;";","")</f>
        <v/>
      </c>
      <c r="AH2512" s="10" t="str">
        <f ca="1">IF(MATCH(D2512,D$1:D2512,0)=ROW(D2512),D2512&amp;";","")</f>
        <v/>
      </c>
      <c r="AI2512" s="10" t="e">
        <f ca="1">IF(MATCH(E2512,E$1:E2512,0)=ROW(E2512),E2512&amp;";","")</f>
        <v>#VALUE!</v>
      </c>
    </row>
    <row r="2513" spans="1:35">
      <c r="A2513" s="10">
        <v>2492</v>
      </c>
      <c r="B2513" s="10" t="str">
        <f ca="1">'Application For TE&amp;GOTS'!X2554</f>
        <v/>
      </c>
      <c r="C2513" s="10">
        <f>'Application For TE&amp;GOTS'!$D2554</f>
        <v>0</v>
      </c>
      <c r="D2513" s="10" t="str" cm="1">
        <f t="array" aca="1" ref="D2513" ca="1">IFERROR(INDIRECT("'Application For TE&amp;GOTS'!L"&amp;'Application For TE&amp;GOTS'!S2554),"")</f>
        <v/>
      </c>
      <c r="E2513" s="10" t="e">
        <f ca="1">'Application For TE&amp;GOTS'!AF2554</f>
        <v>#VALUE!</v>
      </c>
      <c r="F2513" s="10" t="str">
        <f ca="1">IFERROR(LEFT('Application For TE&amp;GOTS'!AH2554,LEN('Application For TE&amp;GOTS'!AH2554)-2),"")</f>
        <v/>
      </c>
      <c r="G2513" s="10" t="e">
        <f ca="1">'Application For TE&amp;GOTS'!AI2554</f>
        <v>#VALUE!</v>
      </c>
      <c r="AF2513" s="10" t="str">
        <f ca="1">IF(MATCH(B2513,B$1:B2513,0)=ROW(B2513),B2513&amp;";","")</f>
        <v/>
      </c>
      <c r="AG2513" s="10" t="str">
        <f>IF(MATCH(C2513,C$1:C2513,0)=ROW(C2513),C2513&amp;";","")</f>
        <v/>
      </c>
      <c r="AH2513" s="10" t="str">
        <f ca="1">IF(MATCH(D2513,D$1:D2513,0)=ROW(D2513),D2513&amp;";","")</f>
        <v/>
      </c>
      <c r="AI2513" s="10" t="e">
        <f ca="1">IF(MATCH(E2513,E$1:E2513,0)=ROW(E2513),E2513&amp;";","")</f>
        <v>#VALUE!</v>
      </c>
    </row>
    <row r="2514" spans="1:35">
      <c r="A2514" s="10">
        <v>2493</v>
      </c>
      <c r="B2514" s="10" t="str">
        <f ca="1">'Application For TE&amp;GOTS'!X2555</f>
        <v/>
      </c>
      <c r="C2514" s="10">
        <f>'Application For TE&amp;GOTS'!$D2555</f>
        <v>0</v>
      </c>
      <c r="D2514" s="10" t="str" cm="1">
        <f t="array" aca="1" ref="D2514" ca="1">IFERROR(INDIRECT("'Application For TE&amp;GOTS'!L"&amp;'Application For TE&amp;GOTS'!S2555),"")</f>
        <v/>
      </c>
      <c r="E2514" s="10" t="e">
        <f ca="1">'Application For TE&amp;GOTS'!AF2555</f>
        <v>#VALUE!</v>
      </c>
      <c r="F2514" s="10" t="str">
        <f ca="1">IFERROR(LEFT('Application For TE&amp;GOTS'!AH2555,LEN('Application For TE&amp;GOTS'!AH2555)-2),"")</f>
        <v/>
      </c>
      <c r="G2514" s="10" t="e">
        <f ca="1">'Application For TE&amp;GOTS'!AI2555</f>
        <v>#VALUE!</v>
      </c>
      <c r="AF2514" s="10" t="str">
        <f ca="1">IF(MATCH(B2514,B$1:B2514,0)=ROW(B2514),B2514&amp;";","")</f>
        <v/>
      </c>
      <c r="AG2514" s="10" t="str">
        <f>IF(MATCH(C2514,C$1:C2514,0)=ROW(C2514),C2514&amp;";","")</f>
        <v/>
      </c>
      <c r="AH2514" s="10" t="str">
        <f ca="1">IF(MATCH(D2514,D$1:D2514,0)=ROW(D2514),D2514&amp;";","")</f>
        <v/>
      </c>
      <c r="AI2514" s="10" t="e">
        <f ca="1">IF(MATCH(E2514,E$1:E2514,0)=ROW(E2514),E2514&amp;";","")</f>
        <v>#VALUE!</v>
      </c>
    </row>
    <row r="2515" spans="1:35">
      <c r="A2515" s="10">
        <v>2494</v>
      </c>
      <c r="B2515" s="10" t="str">
        <f ca="1">'Application For TE&amp;GOTS'!X2556</f>
        <v/>
      </c>
      <c r="C2515" s="10">
        <f>'Application For TE&amp;GOTS'!$D2556</f>
        <v>0</v>
      </c>
      <c r="D2515" s="10" t="str" cm="1">
        <f t="array" aca="1" ref="D2515" ca="1">IFERROR(INDIRECT("'Application For TE&amp;GOTS'!L"&amp;'Application For TE&amp;GOTS'!S2556),"")</f>
        <v/>
      </c>
      <c r="E2515" s="10" t="e">
        <f ca="1">'Application For TE&amp;GOTS'!AF2556</f>
        <v>#VALUE!</v>
      </c>
      <c r="F2515" s="10" t="str">
        <f ca="1">IFERROR(LEFT('Application For TE&amp;GOTS'!AH2556,LEN('Application For TE&amp;GOTS'!AH2556)-2),"")</f>
        <v/>
      </c>
      <c r="G2515" s="10" t="e">
        <f ca="1">'Application For TE&amp;GOTS'!AI2556</f>
        <v>#VALUE!</v>
      </c>
      <c r="AF2515" s="10" t="str">
        <f ca="1">IF(MATCH(B2515,B$1:B2515,0)=ROW(B2515),B2515&amp;";","")</f>
        <v/>
      </c>
      <c r="AG2515" s="10" t="str">
        <f>IF(MATCH(C2515,C$1:C2515,0)=ROW(C2515),C2515&amp;";","")</f>
        <v/>
      </c>
      <c r="AH2515" s="10" t="str">
        <f ca="1">IF(MATCH(D2515,D$1:D2515,0)=ROW(D2515),D2515&amp;";","")</f>
        <v/>
      </c>
      <c r="AI2515" s="10" t="e">
        <f ca="1">IF(MATCH(E2515,E$1:E2515,0)=ROW(E2515),E2515&amp;";","")</f>
        <v>#VALUE!</v>
      </c>
    </row>
    <row r="2516" spans="1:35">
      <c r="A2516" s="10">
        <v>2495</v>
      </c>
      <c r="B2516" s="10" t="str">
        <f ca="1">'Application For TE&amp;GOTS'!X2557</f>
        <v/>
      </c>
      <c r="C2516" s="10">
        <f>'Application For TE&amp;GOTS'!$D2557</f>
        <v>0</v>
      </c>
      <c r="D2516" s="10" t="str" cm="1">
        <f t="array" aca="1" ref="D2516" ca="1">IFERROR(INDIRECT("'Application For TE&amp;GOTS'!L"&amp;'Application For TE&amp;GOTS'!S2557),"")</f>
        <v/>
      </c>
      <c r="E2516" s="10" t="e">
        <f ca="1">'Application For TE&amp;GOTS'!AF2557</f>
        <v>#VALUE!</v>
      </c>
      <c r="F2516" s="10" t="str">
        <f ca="1">IFERROR(LEFT('Application For TE&amp;GOTS'!AH2557,LEN('Application For TE&amp;GOTS'!AH2557)-2),"")</f>
        <v/>
      </c>
      <c r="G2516" s="10" t="e">
        <f ca="1">'Application For TE&amp;GOTS'!AI2557</f>
        <v>#VALUE!</v>
      </c>
      <c r="AF2516" s="10" t="str">
        <f ca="1">IF(MATCH(B2516,B$1:B2516,0)=ROW(B2516),B2516&amp;";","")</f>
        <v/>
      </c>
      <c r="AG2516" s="10" t="str">
        <f>IF(MATCH(C2516,C$1:C2516,0)=ROW(C2516),C2516&amp;";","")</f>
        <v/>
      </c>
      <c r="AH2516" s="10" t="str">
        <f ca="1">IF(MATCH(D2516,D$1:D2516,0)=ROW(D2516),D2516&amp;";","")</f>
        <v/>
      </c>
      <c r="AI2516" s="10" t="e">
        <f ca="1">IF(MATCH(E2516,E$1:E2516,0)=ROW(E2516),E2516&amp;";","")</f>
        <v>#VALUE!</v>
      </c>
    </row>
    <row r="2517" spans="1:35">
      <c r="A2517" s="10">
        <v>2496</v>
      </c>
      <c r="B2517" s="10" t="str">
        <f ca="1">'Application For TE&amp;GOTS'!X2558</f>
        <v/>
      </c>
      <c r="C2517" s="10">
        <f>'Application For TE&amp;GOTS'!$D2558</f>
        <v>0</v>
      </c>
      <c r="D2517" s="10" t="str" cm="1">
        <f t="array" aca="1" ref="D2517" ca="1">IFERROR(INDIRECT("'Application For TE&amp;GOTS'!L"&amp;'Application For TE&amp;GOTS'!S2558),"")</f>
        <v/>
      </c>
      <c r="E2517" s="10" t="e">
        <f ca="1">'Application For TE&amp;GOTS'!AF2558</f>
        <v>#VALUE!</v>
      </c>
      <c r="F2517" s="10" t="str">
        <f ca="1">IFERROR(LEFT('Application For TE&amp;GOTS'!AH2558,LEN('Application For TE&amp;GOTS'!AH2558)-2),"")</f>
        <v/>
      </c>
      <c r="G2517" s="10" t="e">
        <f ca="1">'Application For TE&amp;GOTS'!AI2558</f>
        <v>#VALUE!</v>
      </c>
      <c r="AF2517" s="10" t="str">
        <f ca="1">IF(MATCH(B2517,B$1:B2517,0)=ROW(B2517),B2517&amp;";","")</f>
        <v/>
      </c>
      <c r="AG2517" s="10" t="str">
        <f>IF(MATCH(C2517,C$1:C2517,0)=ROW(C2517),C2517&amp;";","")</f>
        <v/>
      </c>
      <c r="AH2517" s="10" t="str">
        <f ca="1">IF(MATCH(D2517,D$1:D2517,0)=ROW(D2517),D2517&amp;";","")</f>
        <v/>
      </c>
      <c r="AI2517" s="10" t="e">
        <f ca="1">IF(MATCH(E2517,E$1:E2517,0)=ROW(E2517),E2517&amp;";","")</f>
        <v>#VALUE!</v>
      </c>
    </row>
    <row r="2518" spans="1:35">
      <c r="A2518" s="10">
        <v>2497</v>
      </c>
      <c r="B2518" s="10" t="str">
        <f ca="1">'Application For TE&amp;GOTS'!X2559</f>
        <v/>
      </c>
      <c r="C2518" s="10">
        <f>'Application For TE&amp;GOTS'!$D2559</f>
        <v>0</v>
      </c>
      <c r="D2518" s="10" t="str" cm="1">
        <f t="array" aca="1" ref="D2518" ca="1">IFERROR(INDIRECT("'Application For TE&amp;GOTS'!L"&amp;'Application For TE&amp;GOTS'!S2559),"")</f>
        <v/>
      </c>
      <c r="E2518" s="10" t="e">
        <f ca="1">'Application For TE&amp;GOTS'!AF2559</f>
        <v>#VALUE!</v>
      </c>
      <c r="F2518" s="10" t="str">
        <f ca="1">IFERROR(LEFT('Application For TE&amp;GOTS'!AH2559,LEN('Application For TE&amp;GOTS'!AH2559)-2),"")</f>
        <v/>
      </c>
      <c r="G2518" s="10" t="e">
        <f ca="1">'Application For TE&amp;GOTS'!AI2559</f>
        <v>#VALUE!</v>
      </c>
      <c r="AF2518" s="10" t="str">
        <f ca="1">IF(MATCH(B2518,B$1:B2518,0)=ROW(B2518),B2518&amp;";","")</f>
        <v/>
      </c>
      <c r="AG2518" s="10" t="str">
        <f>IF(MATCH(C2518,C$1:C2518,0)=ROW(C2518),C2518&amp;";","")</f>
        <v/>
      </c>
      <c r="AH2518" s="10" t="str">
        <f ca="1">IF(MATCH(D2518,D$1:D2518,0)=ROW(D2518),D2518&amp;";","")</f>
        <v/>
      </c>
      <c r="AI2518" s="10" t="e">
        <f ca="1">IF(MATCH(E2518,E$1:E2518,0)=ROW(E2518),E2518&amp;";","")</f>
        <v>#VALUE!</v>
      </c>
    </row>
    <row r="2519" spans="1:35">
      <c r="A2519" s="10">
        <v>2498</v>
      </c>
      <c r="B2519" s="10" t="str">
        <f ca="1">'Application For TE&amp;GOTS'!X2560</f>
        <v/>
      </c>
      <c r="C2519" s="10">
        <f>'Application For TE&amp;GOTS'!$D2560</f>
        <v>0</v>
      </c>
      <c r="D2519" s="10" t="str" cm="1">
        <f t="array" aca="1" ref="D2519" ca="1">IFERROR(INDIRECT("'Application For TE&amp;GOTS'!L"&amp;'Application For TE&amp;GOTS'!S2560),"")</f>
        <v/>
      </c>
      <c r="E2519" s="10" t="e">
        <f ca="1">'Application For TE&amp;GOTS'!AF2560</f>
        <v>#VALUE!</v>
      </c>
      <c r="F2519" s="10" t="str">
        <f ca="1">IFERROR(LEFT('Application For TE&amp;GOTS'!AH2560,LEN('Application For TE&amp;GOTS'!AH2560)-2),"")</f>
        <v/>
      </c>
      <c r="G2519" s="10" t="e">
        <f ca="1">'Application For TE&amp;GOTS'!AI2560</f>
        <v>#VALUE!</v>
      </c>
      <c r="AF2519" s="10" t="str">
        <f ca="1">IF(MATCH(B2519,B$1:B2519,0)=ROW(B2519),B2519&amp;";","")</f>
        <v/>
      </c>
      <c r="AG2519" s="10" t="str">
        <f>IF(MATCH(C2519,C$1:C2519,0)=ROW(C2519),C2519&amp;";","")</f>
        <v/>
      </c>
      <c r="AH2519" s="10" t="str">
        <f ca="1">IF(MATCH(D2519,D$1:D2519,0)=ROW(D2519),D2519&amp;";","")</f>
        <v/>
      </c>
      <c r="AI2519" s="10" t="e">
        <f ca="1">IF(MATCH(E2519,E$1:E2519,0)=ROW(E2519),E2519&amp;";","")</f>
        <v>#VALUE!</v>
      </c>
    </row>
    <row r="2520" spans="1:35">
      <c r="A2520" s="10">
        <v>2499</v>
      </c>
      <c r="B2520" s="10" t="str">
        <f ca="1">'Application For TE&amp;GOTS'!X2561</f>
        <v/>
      </c>
      <c r="C2520" s="10">
        <f>'Application For TE&amp;GOTS'!$D2561</f>
        <v>0</v>
      </c>
      <c r="D2520" s="10" t="str" cm="1">
        <f t="array" aca="1" ref="D2520" ca="1">IFERROR(INDIRECT("'Application For TE&amp;GOTS'!L"&amp;'Application For TE&amp;GOTS'!S2561),"")</f>
        <v/>
      </c>
      <c r="E2520" s="10" t="e">
        <f ca="1">'Application For TE&amp;GOTS'!AF2561</f>
        <v>#VALUE!</v>
      </c>
      <c r="F2520" s="10" t="str">
        <f ca="1">IFERROR(LEFT('Application For TE&amp;GOTS'!AH2561,LEN('Application For TE&amp;GOTS'!AH2561)-2),"")</f>
        <v/>
      </c>
      <c r="G2520" s="10" t="e">
        <f ca="1">'Application For TE&amp;GOTS'!AI2561</f>
        <v>#VALUE!</v>
      </c>
      <c r="AF2520" s="10" t="str">
        <f ca="1">IF(MATCH(B2520,B$1:B2520,0)=ROW(B2520),B2520&amp;";","")</f>
        <v/>
      </c>
      <c r="AG2520" s="10" t="str">
        <f>IF(MATCH(C2520,C$1:C2520,0)=ROW(C2520),C2520&amp;";","")</f>
        <v/>
      </c>
      <c r="AH2520" s="10" t="str">
        <f ca="1">IF(MATCH(D2520,D$1:D2520,0)=ROW(D2520),D2520&amp;";","")</f>
        <v/>
      </c>
      <c r="AI2520" s="10" t="e">
        <f ca="1">IF(MATCH(E2520,E$1:E2520,0)=ROW(E2520),E2520&amp;";","")</f>
        <v>#VALUE!</v>
      </c>
    </row>
    <row r="2521" spans="1:35">
      <c r="A2521" s="10">
        <v>2500</v>
      </c>
      <c r="B2521" s="10" t="str">
        <f ca="1">'Application For TE&amp;GOTS'!X2562</f>
        <v/>
      </c>
      <c r="C2521" s="10">
        <f>'Application For TE&amp;GOTS'!$D2562</f>
        <v>0</v>
      </c>
      <c r="D2521" s="10" t="str" cm="1">
        <f t="array" aca="1" ref="D2521" ca="1">IFERROR(INDIRECT("'Application For TE&amp;GOTS'!L"&amp;'Application For TE&amp;GOTS'!S2562),"")</f>
        <v/>
      </c>
      <c r="E2521" s="10" t="e">
        <f ca="1">'Application For TE&amp;GOTS'!AF2562</f>
        <v>#VALUE!</v>
      </c>
      <c r="F2521" s="10" t="str">
        <f ca="1">IFERROR(LEFT('Application For TE&amp;GOTS'!AH2562,LEN('Application For TE&amp;GOTS'!AH2562)-2),"")</f>
        <v/>
      </c>
      <c r="G2521" s="10" t="e">
        <f ca="1">'Application For TE&amp;GOTS'!AI2562</f>
        <v>#VALUE!</v>
      </c>
      <c r="AF2521" s="10" t="str">
        <f ca="1">IF(MATCH(B2521,B$1:B2521,0)=ROW(B2521),B2521&amp;";","")</f>
        <v/>
      </c>
      <c r="AG2521" s="10" t="str">
        <f>IF(MATCH(C2521,C$1:C2521,0)=ROW(C2521),C2521&amp;";","")</f>
        <v/>
      </c>
      <c r="AH2521" s="10" t="str">
        <f ca="1">IF(MATCH(D2521,D$1:D2521,0)=ROW(D2521),D2521&amp;";","")</f>
        <v/>
      </c>
      <c r="AI2521" s="10" t="e">
        <f ca="1">IF(MATCH(E2521,E$1:E2521,0)=ROW(E2521),E2521&amp;";","")</f>
        <v>#VALUE!</v>
      </c>
    </row>
    <row r="2522" spans="1:35">
      <c r="A2522" s="10">
        <v>2501</v>
      </c>
      <c r="B2522" s="10" t="str">
        <f ca="1">'Application For TE&amp;GOTS'!X2563</f>
        <v/>
      </c>
      <c r="C2522" s="10">
        <f>'Application For TE&amp;GOTS'!$D2563</f>
        <v>0</v>
      </c>
      <c r="D2522" s="10" t="str" cm="1">
        <f t="array" aca="1" ref="D2522" ca="1">IFERROR(INDIRECT("'Application For TE&amp;GOTS'!L"&amp;'Application For TE&amp;GOTS'!S2563),"")</f>
        <v/>
      </c>
      <c r="E2522" s="10" t="e">
        <f ca="1">'Application For TE&amp;GOTS'!AF2563</f>
        <v>#VALUE!</v>
      </c>
      <c r="F2522" s="10" t="str">
        <f ca="1">IFERROR(LEFT('Application For TE&amp;GOTS'!AH2563,LEN('Application For TE&amp;GOTS'!AH2563)-2),"")</f>
        <v/>
      </c>
      <c r="G2522" s="10" t="e">
        <f ca="1">'Application For TE&amp;GOTS'!AI2563</f>
        <v>#VALUE!</v>
      </c>
      <c r="AF2522" s="10" t="str">
        <f ca="1">IF(MATCH(B2522,B$1:B2522,0)=ROW(B2522),B2522&amp;";","")</f>
        <v/>
      </c>
      <c r="AG2522" s="10" t="str">
        <f>IF(MATCH(C2522,C$1:C2522,0)=ROW(C2522),C2522&amp;";","")</f>
        <v/>
      </c>
      <c r="AH2522" s="10" t="str">
        <f ca="1">IF(MATCH(D2522,D$1:D2522,0)=ROW(D2522),D2522&amp;";","")</f>
        <v/>
      </c>
      <c r="AI2522" s="10" t="e">
        <f ca="1">IF(MATCH(E2522,E$1:E2522,0)=ROW(E2522),E2522&amp;";","")</f>
        <v>#VALUE!</v>
      </c>
    </row>
    <row r="2523" spans="1:35">
      <c r="A2523" s="10">
        <v>2502</v>
      </c>
      <c r="B2523" s="10" t="str">
        <f ca="1">'Application For TE&amp;GOTS'!X2564</f>
        <v/>
      </c>
      <c r="C2523" s="10">
        <f>'Application For TE&amp;GOTS'!$D2564</f>
        <v>0</v>
      </c>
      <c r="D2523" s="10" t="str" cm="1">
        <f t="array" aca="1" ref="D2523" ca="1">IFERROR(INDIRECT("'Application For TE&amp;GOTS'!L"&amp;'Application For TE&amp;GOTS'!S2564),"")</f>
        <v/>
      </c>
      <c r="E2523" s="10" t="e">
        <f ca="1">'Application For TE&amp;GOTS'!AF2564</f>
        <v>#VALUE!</v>
      </c>
      <c r="F2523" s="10" t="str">
        <f ca="1">IFERROR(LEFT('Application For TE&amp;GOTS'!AH2564,LEN('Application For TE&amp;GOTS'!AH2564)-2),"")</f>
        <v/>
      </c>
      <c r="G2523" s="10" t="e">
        <f ca="1">'Application For TE&amp;GOTS'!AI2564</f>
        <v>#VALUE!</v>
      </c>
      <c r="AF2523" s="10" t="str">
        <f ca="1">IF(MATCH(B2523,B$1:B2523,0)=ROW(B2523),B2523&amp;";","")</f>
        <v/>
      </c>
      <c r="AG2523" s="10" t="str">
        <f>IF(MATCH(C2523,C$1:C2523,0)=ROW(C2523),C2523&amp;";","")</f>
        <v/>
      </c>
      <c r="AH2523" s="10" t="str">
        <f ca="1">IF(MATCH(D2523,D$1:D2523,0)=ROW(D2523),D2523&amp;";","")</f>
        <v/>
      </c>
      <c r="AI2523" s="10" t="e">
        <f ca="1">IF(MATCH(E2523,E$1:E2523,0)=ROW(E2523),E2523&amp;";","")</f>
        <v>#VALUE!</v>
      </c>
    </row>
    <row r="2524" spans="1:35">
      <c r="A2524" s="10">
        <v>2503</v>
      </c>
      <c r="B2524" s="10" t="str">
        <f ca="1">'Application For TE&amp;GOTS'!X2565</f>
        <v/>
      </c>
      <c r="C2524" s="10">
        <f>'Application For TE&amp;GOTS'!$D2565</f>
        <v>0</v>
      </c>
      <c r="D2524" s="10" t="str" cm="1">
        <f t="array" aca="1" ref="D2524" ca="1">IFERROR(INDIRECT("'Application For TE&amp;GOTS'!L"&amp;'Application For TE&amp;GOTS'!S2565),"")</f>
        <v/>
      </c>
      <c r="E2524" s="10" t="e">
        <f ca="1">'Application For TE&amp;GOTS'!AF2565</f>
        <v>#VALUE!</v>
      </c>
      <c r="F2524" s="10" t="str">
        <f ca="1">IFERROR(LEFT('Application For TE&amp;GOTS'!AH2565,LEN('Application For TE&amp;GOTS'!AH2565)-2),"")</f>
        <v/>
      </c>
      <c r="G2524" s="10" t="e">
        <f ca="1">'Application For TE&amp;GOTS'!AI2565</f>
        <v>#VALUE!</v>
      </c>
      <c r="AF2524" s="10" t="str">
        <f ca="1">IF(MATCH(B2524,B$1:B2524,0)=ROW(B2524),B2524&amp;";","")</f>
        <v/>
      </c>
      <c r="AG2524" s="10" t="str">
        <f>IF(MATCH(C2524,C$1:C2524,0)=ROW(C2524),C2524&amp;";","")</f>
        <v/>
      </c>
      <c r="AH2524" s="10" t="str">
        <f ca="1">IF(MATCH(D2524,D$1:D2524,0)=ROW(D2524),D2524&amp;";","")</f>
        <v/>
      </c>
      <c r="AI2524" s="10" t="e">
        <f ca="1">IF(MATCH(E2524,E$1:E2524,0)=ROW(E2524),E2524&amp;";","")</f>
        <v>#VALUE!</v>
      </c>
    </row>
    <row r="2525" spans="1:35">
      <c r="A2525" s="10">
        <v>2504</v>
      </c>
      <c r="B2525" s="10" t="str">
        <f ca="1">'Application For TE&amp;GOTS'!X2566</f>
        <v/>
      </c>
      <c r="C2525" s="10">
        <f>'Application For TE&amp;GOTS'!$D2566</f>
        <v>0</v>
      </c>
      <c r="D2525" s="10" t="str" cm="1">
        <f t="array" aca="1" ref="D2525" ca="1">IFERROR(INDIRECT("'Application For TE&amp;GOTS'!L"&amp;'Application For TE&amp;GOTS'!S2566),"")</f>
        <v/>
      </c>
      <c r="E2525" s="10" t="e">
        <f ca="1">'Application For TE&amp;GOTS'!AF2566</f>
        <v>#VALUE!</v>
      </c>
      <c r="F2525" s="10" t="str">
        <f ca="1">IFERROR(LEFT('Application For TE&amp;GOTS'!AH2566,LEN('Application For TE&amp;GOTS'!AH2566)-2),"")</f>
        <v/>
      </c>
      <c r="G2525" s="10" t="e">
        <f ca="1">'Application For TE&amp;GOTS'!AI2566</f>
        <v>#VALUE!</v>
      </c>
      <c r="AF2525" s="10" t="str">
        <f ca="1">IF(MATCH(B2525,B$1:B2525,0)=ROW(B2525),B2525&amp;";","")</f>
        <v/>
      </c>
      <c r="AG2525" s="10" t="str">
        <f>IF(MATCH(C2525,C$1:C2525,0)=ROW(C2525),C2525&amp;";","")</f>
        <v/>
      </c>
      <c r="AH2525" s="10" t="str">
        <f ca="1">IF(MATCH(D2525,D$1:D2525,0)=ROW(D2525),D2525&amp;";","")</f>
        <v/>
      </c>
      <c r="AI2525" s="10" t="e">
        <f ca="1">IF(MATCH(E2525,E$1:E2525,0)=ROW(E2525),E2525&amp;";","")</f>
        <v>#VALUE!</v>
      </c>
    </row>
    <row r="2526" spans="1:35">
      <c r="A2526" s="10">
        <v>2505</v>
      </c>
      <c r="B2526" s="10" t="str">
        <f ca="1">'Application For TE&amp;GOTS'!X2567</f>
        <v/>
      </c>
      <c r="C2526" s="10">
        <f>'Application For TE&amp;GOTS'!$D2567</f>
        <v>0</v>
      </c>
      <c r="D2526" s="10" t="str" cm="1">
        <f t="array" aca="1" ref="D2526" ca="1">IFERROR(INDIRECT("'Application For TE&amp;GOTS'!L"&amp;'Application For TE&amp;GOTS'!S2567),"")</f>
        <v/>
      </c>
      <c r="E2526" s="10" t="e">
        <f ca="1">'Application For TE&amp;GOTS'!AF2567</f>
        <v>#VALUE!</v>
      </c>
      <c r="F2526" s="10" t="str">
        <f ca="1">IFERROR(LEFT('Application For TE&amp;GOTS'!AH2567,LEN('Application For TE&amp;GOTS'!AH2567)-2),"")</f>
        <v/>
      </c>
      <c r="G2526" s="10" t="e">
        <f ca="1">'Application For TE&amp;GOTS'!AI2567</f>
        <v>#VALUE!</v>
      </c>
      <c r="AF2526" s="10" t="str">
        <f ca="1">IF(MATCH(B2526,B$1:B2526,0)=ROW(B2526),B2526&amp;";","")</f>
        <v/>
      </c>
      <c r="AG2526" s="10" t="str">
        <f>IF(MATCH(C2526,C$1:C2526,0)=ROW(C2526),C2526&amp;";","")</f>
        <v/>
      </c>
      <c r="AH2526" s="10" t="str">
        <f ca="1">IF(MATCH(D2526,D$1:D2526,0)=ROW(D2526),D2526&amp;";","")</f>
        <v/>
      </c>
      <c r="AI2526" s="10" t="e">
        <f ca="1">IF(MATCH(E2526,E$1:E2526,0)=ROW(E2526),E2526&amp;";","")</f>
        <v>#VALUE!</v>
      </c>
    </row>
    <row r="2527" spans="1:35">
      <c r="A2527" s="10">
        <v>2506</v>
      </c>
      <c r="B2527" s="10" t="str">
        <f ca="1">'Application For TE&amp;GOTS'!X2568</f>
        <v/>
      </c>
      <c r="C2527" s="10">
        <f>'Application For TE&amp;GOTS'!$D2568</f>
        <v>0</v>
      </c>
      <c r="D2527" s="10" t="str" cm="1">
        <f t="array" aca="1" ref="D2527" ca="1">IFERROR(INDIRECT("'Application For TE&amp;GOTS'!L"&amp;'Application For TE&amp;GOTS'!S2568),"")</f>
        <v/>
      </c>
      <c r="E2527" s="10" t="e">
        <f ca="1">'Application For TE&amp;GOTS'!AF2568</f>
        <v>#VALUE!</v>
      </c>
      <c r="F2527" s="10" t="str">
        <f ca="1">IFERROR(LEFT('Application For TE&amp;GOTS'!AH2568,LEN('Application For TE&amp;GOTS'!AH2568)-2),"")</f>
        <v/>
      </c>
      <c r="G2527" s="10" t="e">
        <f ca="1">'Application For TE&amp;GOTS'!AI2568</f>
        <v>#VALUE!</v>
      </c>
      <c r="AF2527" s="10" t="str">
        <f ca="1">IF(MATCH(B2527,B$1:B2527,0)=ROW(B2527),B2527&amp;";","")</f>
        <v/>
      </c>
      <c r="AG2527" s="10" t="str">
        <f>IF(MATCH(C2527,C$1:C2527,0)=ROW(C2527),C2527&amp;";","")</f>
        <v/>
      </c>
      <c r="AH2527" s="10" t="str">
        <f ca="1">IF(MATCH(D2527,D$1:D2527,0)=ROW(D2527),D2527&amp;";","")</f>
        <v/>
      </c>
      <c r="AI2527" s="10" t="e">
        <f ca="1">IF(MATCH(E2527,E$1:E2527,0)=ROW(E2527),E2527&amp;";","")</f>
        <v>#VALUE!</v>
      </c>
    </row>
    <row r="2528" spans="1:35">
      <c r="A2528" s="10">
        <v>2507</v>
      </c>
      <c r="B2528" s="10" t="str">
        <f ca="1">'Application For TE&amp;GOTS'!X2569</f>
        <v/>
      </c>
      <c r="C2528" s="10">
        <f>'Application For TE&amp;GOTS'!$D2569</f>
        <v>0</v>
      </c>
      <c r="D2528" s="10" t="str" cm="1">
        <f t="array" aca="1" ref="D2528" ca="1">IFERROR(INDIRECT("'Application For TE&amp;GOTS'!L"&amp;'Application For TE&amp;GOTS'!S2569),"")</f>
        <v/>
      </c>
      <c r="E2528" s="10" t="e">
        <f ca="1">'Application For TE&amp;GOTS'!AF2569</f>
        <v>#VALUE!</v>
      </c>
      <c r="F2528" s="10" t="str">
        <f ca="1">IFERROR(LEFT('Application For TE&amp;GOTS'!AH2569,LEN('Application For TE&amp;GOTS'!AH2569)-2),"")</f>
        <v/>
      </c>
      <c r="G2528" s="10" t="e">
        <f ca="1">'Application For TE&amp;GOTS'!AI2569</f>
        <v>#VALUE!</v>
      </c>
      <c r="AF2528" s="10" t="str">
        <f ca="1">IF(MATCH(B2528,B$1:B2528,0)=ROW(B2528),B2528&amp;";","")</f>
        <v/>
      </c>
      <c r="AG2528" s="10" t="str">
        <f>IF(MATCH(C2528,C$1:C2528,0)=ROW(C2528),C2528&amp;";","")</f>
        <v/>
      </c>
      <c r="AH2528" s="10" t="str">
        <f ca="1">IF(MATCH(D2528,D$1:D2528,0)=ROW(D2528),D2528&amp;";","")</f>
        <v/>
      </c>
      <c r="AI2528" s="10" t="e">
        <f ca="1">IF(MATCH(E2528,E$1:E2528,0)=ROW(E2528),E2528&amp;";","")</f>
        <v>#VALUE!</v>
      </c>
    </row>
    <row r="2529" spans="1:35">
      <c r="A2529" s="10">
        <v>2508</v>
      </c>
      <c r="B2529" s="10" t="str">
        <f ca="1">'Application For TE&amp;GOTS'!X2570</f>
        <v/>
      </c>
      <c r="C2529" s="10">
        <f>'Application For TE&amp;GOTS'!$D2570</f>
        <v>0</v>
      </c>
      <c r="D2529" s="10" t="str" cm="1">
        <f t="array" aca="1" ref="D2529" ca="1">IFERROR(INDIRECT("'Application For TE&amp;GOTS'!L"&amp;'Application For TE&amp;GOTS'!S2570),"")</f>
        <v/>
      </c>
      <c r="E2529" s="10" t="e">
        <f ca="1">'Application For TE&amp;GOTS'!AF2570</f>
        <v>#VALUE!</v>
      </c>
      <c r="F2529" s="10" t="str">
        <f ca="1">IFERROR(LEFT('Application For TE&amp;GOTS'!AH2570,LEN('Application For TE&amp;GOTS'!AH2570)-2),"")</f>
        <v/>
      </c>
      <c r="G2529" s="10" t="e">
        <f ca="1">'Application For TE&amp;GOTS'!AI2570</f>
        <v>#VALUE!</v>
      </c>
      <c r="AF2529" s="10" t="str">
        <f ca="1">IF(MATCH(B2529,B$1:B2529,0)=ROW(B2529),B2529&amp;";","")</f>
        <v/>
      </c>
      <c r="AG2529" s="10" t="str">
        <f>IF(MATCH(C2529,C$1:C2529,0)=ROW(C2529),C2529&amp;";","")</f>
        <v/>
      </c>
      <c r="AH2529" s="10" t="str">
        <f ca="1">IF(MATCH(D2529,D$1:D2529,0)=ROW(D2529),D2529&amp;";","")</f>
        <v/>
      </c>
      <c r="AI2529" s="10" t="e">
        <f ca="1">IF(MATCH(E2529,E$1:E2529,0)=ROW(E2529),E2529&amp;";","")</f>
        <v>#VALUE!</v>
      </c>
    </row>
    <row r="2530" spans="1:35">
      <c r="A2530" s="10">
        <v>2509</v>
      </c>
      <c r="B2530" s="10" t="str">
        <f ca="1">'Application For TE&amp;GOTS'!X2571</f>
        <v/>
      </c>
      <c r="C2530" s="10">
        <f>'Application For TE&amp;GOTS'!$D2571</f>
        <v>0</v>
      </c>
      <c r="D2530" s="10" t="str" cm="1">
        <f t="array" aca="1" ref="D2530" ca="1">IFERROR(INDIRECT("'Application For TE&amp;GOTS'!L"&amp;'Application For TE&amp;GOTS'!S2571),"")</f>
        <v/>
      </c>
      <c r="E2530" s="10" t="e">
        <f ca="1">'Application For TE&amp;GOTS'!AF2571</f>
        <v>#VALUE!</v>
      </c>
      <c r="F2530" s="10" t="str">
        <f ca="1">IFERROR(LEFT('Application For TE&amp;GOTS'!AH2571,LEN('Application For TE&amp;GOTS'!AH2571)-2),"")</f>
        <v/>
      </c>
      <c r="G2530" s="10" t="e">
        <f ca="1">'Application For TE&amp;GOTS'!AI2571</f>
        <v>#VALUE!</v>
      </c>
      <c r="AF2530" s="10" t="str">
        <f ca="1">IF(MATCH(B2530,B$1:B2530,0)=ROW(B2530),B2530&amp;";","")</f>
        <v/>
      </c>
      <c r="AG2530" s="10" t="str">
        <f>IF(MATCH(C2530,C$1:C2530,0)=ROW(C2530),C2530&amp;";","")</f>
        <v/>
      </c>
      <c r="AH2530" s="10" t="str">
        <f ca="1">IF(MATCH(D2530,D$1:D2530,0)=ROW(D2530),D2530&amp;";","")</f>
        <v/>
      </c>
      <c r="AI2530" s="10" t="e">
        <f ca="1">IF(MATCH(E2530,E$1:E2530,0)=ROW(E2530),E2530&amp;";","")</f>
        <v>#VALUE!</v>
      </c>
    </row>
    <row r="2531" spans="1:35">
      <c r="A2531" s="10">
        <v>2510</v>
      </c>
      <c r="B2531" s="10" t="str">
        <f ca="1">'Application For TE&amp;GOTS'!X2572</f>
        <v/>
      </c>
      <c r="C2531" s="10">
        <f>'Application For TE&amp;GOTS'!$D2572</f>
        <v>0</v>
      </c>
      <c r="D2531" s="10" t="str" cm="1">
        <f t="array" aca="1" ref="D2531" ca="1">IFERROR(INDIRECT("'Application For TE&amp;GOTS'!L"&amp;'Application For TE&amp;GOTS'!S2572),"")</f>
        <v/>
      </c>
      <c r="E2531" s="10" t="e">
        <f ca="1">'Application For TE&amp;GOTS'!AF2572</f>
        <v>#VALUE!</v>
      </c>
      <c r="F2531" s="10" t="str">
        <f ca="1">IFERROR(LEFT('Application For TE&amp;GOTS'!AH2572,LEN('Application For TE&amp;GOTS'!AH2572)-2),"")</f>
        <v/>
      </c>
      <c r="G2531" s="10" t="e">
        <f ca="1">'Application For TE&amp;GOTS'!AI2572</f>
        <v>#VALUE!</v>
      </c>
      <c r="AF2531" s="10" t="str">
        <f ca="1">IF(MATCH(B2531,B$1:B2531,0)=ROW(B2531),B2531&amp;";","")</f>
        <v/>
      </c>
      <c r="AG2531" s="10" t="str">
        <f>IF(MATCH(C2531,C$1:C2531,0)=ROW(C2531),C2531&amp;";","")</f>
        <v/>
      </c>
      <c r="AH2531" s="10" t="str">
        <f ca="1">IF(MATCH(D2531,D$1:D2531,0)=ROW(D2531),D2531&amp;";","")</f>
        <v/>
      </c>
      <c r="AI2531" s="10" t="e">
        <f ca="1">IF(MATCH(E2531,E$1:E2531,0)=ROW(E2531),E2531&amp;";","")</f>
        <v>#VALUE!</v>
      </c>
    </row>
    <row r="2532" spans="1:35">
      <c r="A2532" s="10">
        <v>2511</v>
      </c>
      <c r="B2532" s="10" t="str">
        <f ca="1">'Application For TE&amp;GOTS'!X2573</f>
        <v/>
      </c>
      <c r="C2532" s="10">
        <f>'Application For TE&amp;GOTS'!$D2573</f>
        <v>0</v>
      </c>
      <c r="D2532" s="10" t="str" cm="1">
        <f t="array" aca="1" ref="D2532" ca="1">IFERROR(INDIRECT("'Application For TE&amp;GOTS'!L"&amp;'Application For TE&amp;GOTS'!S2573),"")</f>
        <v/>
      </c>
      <c r="E2532" s="10" t="e">
        <f ca="1">'Application For TE&amp;GOTS'!AF2573</f>
        <v>#VALUE!</v>
      </c>
      <c r="F2532" s="10" t="str">
        <f ca="1">IFERROR(LEFT('Application For TE&amp;GOTS'!AH2573,LEN('Application For TE&amp;GOTS'!AH2573)-2),"")</f>
        <v/>
      </c>
      <c r="G2532" s="10" t="e">
        <f ca="1">'Application For TE&amp;GOTS'!AI2573</f>
        <v>#VALUE!</v>
      </c>
      <c r="AF2532" s="10" t="str">
        <f ca="1">IF(MATCH(B2532,B$1:B2532,0)=ROW(B2532),B2532&amp;";","")</f>
        <v/>
      </c>
      <c r="AG2532" s="10" t="str">
        <f>IF(MATCH(C2532,C$1:C2532,0)=ROW(C2532),C2532&amp;";","")</f>
        <v/>
      </c>
      <c r="AH2532" s="10" t="str">
        <f ca="1">IF(MATCH(D2532,D$1:D2532,0)=ROW(D2532),D2532&amp;";","")</f>
        <v/>
      </c>
      <c r="AI2532" s="10" t="e">
        <f ca="1">IF(MATCH(E2532,E$1:E2532,0)=ROW(E2532),E2532&amp;";","")</f>
        <v>#VALUE!</v>
      </c>
    </row>
    <row r="2533" spans="1:35">
      <c r="A2533" s="10">
        <v>2512</v>
      </c>
      <c r="B2533" s="10" t="str">
        <f ca="1">'Application For TE&amp;GOTS'!X2574</f>
        <v/>
      </c>
      <c r="C2533" s="10">
        <f>'Application For TE&amp;GOTS'!$D2574</f>
        <v>0</v>
      </c>
      <c r="D2533" s="10" t="str" cm="1">
        <f t="array" aca="1" ref="D2533" ca="1">IFERROR(INDIRECT("'Application For TE&amp;GOTS'!L"&amp;'Application For TE&amp;GOTS'!S2574),"")</f>
        <v/>
      </c>
      <c r="E2533" s="10" t="e">
        <f ca="1">'Application For TE&amp;GOTS'!AF2574</f>
        <v>#VALUE!</v>
      </c>
      <c r="F2533" s="10" t="str">
        <f ca="1">IFERROR(LEFT('Application For TE&amp;GOTS'!AH2574,LEN('Application For TE&amp;GOTS'!AH2574)-2),"")</f>
        <v/>
      </c>
      <c r="G2533" s="10" t="e">
        <f ca="1">'Application For TE&amp;GOTS'!AI2574</f>
        <v>#VALUE!</v>
      </c>
      <c r="AF2533" s="10" t="str">
        <f ca="1">IF(MATCH(B2533,B$1:B2533,0)=ROW(B2533),B2533&amp;";","")</f>
        <v/>
      </c>
      <c r="AG2533" s="10" t="str">
        <f>IF(MATCH(C2533,C$1:C2533,0)=ROW(C2533),C2533&amp;";","")</f>
        <v/>
      </c>
      <c r="AH2533" s="10" t="str">
        <f ca="1">IF(MATCH(D2533,D$1:D2533,0)=ROW(D2533),D2533&amp;";","")</f>
        <v/>
      </c>
      <c r="AI2533" s="10" t="e">
        <f ca="1">IF(MATCH(E2533,E$1:E2533,0)=ROW(E2533),E2533&amp;";","")</f>
        <v>#VALUE!</v>
      </c>
    </row>
    <row r="2534" spans="1:35">
      <c r="A2534" s="10">
        <v>2513</v>
      </c>
      <c r="B2534" s="10" t="str">
        <f ca="1">'Application For TE&amp;GOTS'!X2575</f>
        <v/>
      </c>
      <c r="C2534" s="10">
        <f>'Application For TE&amp;GOTS'!$D2575</f>
        <v>0</v>
      </c>
      <c r="D2534" s="10" t="str" cm="1">
        <f t="array" aca="1" ref="D2534" ca="1">IFERROR(INDIRECT("'Application For TE&amp;GOTS'!L"&amp;'Application For TE&amp;GOTS'!S2575),"")</f>
        <v/>
      </c>
      <c r="E2534" s="10" t="e">
        <f ca="1">'Application For TE&amp;GOTS'!AF2575</f>
        <v>#VALUE!</v>
      </c>
      <c r="F2534" s="10" t="str">
        <f ca="1">IFERROR(LEFT('Application For TE&amp;GOTS'!AH2575,LEN('Application For TE&amp;GOTS'!AH2575)-2),"")</f>
        <v/>
      </c>
      <c r="G2534" s="10" t="e">
        <f ca="1">'Application For TE&amp;GOTS'!AI2575</f>
        <v>#VALUE!</v>
      </c>
      <c r="AF2534" s="10" t="str">
        <f ca="1">IF(MATCH(B2534,B$1:B2534,0)=ROW(B2534),B2534&amp;";","")</f>
        <v/>
      </c>
      <c r="AG2534" s="10" t="str">
        <f>IF(MATCH(C2534,C$1:C2534,0)=ROW(C2534),C2534&amp;";","")</f>
        <v/>
      </c>
      <c r="AH2534" s="10" t="str">
        <f ca="1">IF(MATCH(D2534,D$1:D2534,0)=ROW(D2534),D2534&amp;";","")</f>
        <v/>
      </c>
      <c r="AI2534" s="10" t="e">
        <f ca="1">IF(MATCH(E2534,E$1:E2534,0)=ROW(E2534),E2534&amp;";","")</f>
        <v>#VALUE!</v>
      </c>
    </row>
    <row r="2535" spans="1:35">
      <c r="A2535" s="10">
        <v>2514</v>
      </c>
      <c r="B2535" s="10" t="str">
        <f ca="1">'Application For TE&amp;GOTS'!X2576</f>
        <v/>
      </c>
      <c r="C2535" s="10">
        <f>'Application For TE&amp;GOTS'!$D2576</f>
        <v>0</v>
      </c>
      <c r="D2535" s="10" t="str" cm="1">
        <f t="array" aca="1" ref="D2535" ca="1">IFERROR(INDIRECT("'Application For TE&amp;GOTS'!L"&amp;'Application For TE&amp;GOTS'!S2576),"")</f>
        <v/>
      </c>
      <c r="E2535" s="10" t="e">
        <f ca="1">'Application For TE&amp;GOTS'!AF2576</f>
        <v>#VALUE!</v>
      </c>
      <c r="F2535" s="10" t="str">
        <f ca="1">IFERROR(LEFT('Application For TE&amp;GOTS'!AH2576,LEN('Application For TE&amp;GOTS'!AH2576)-2),"")</f>
        <v/>
      </c>
      <c r="G2535" s="10" t="e">
        <f ca="1">'Application For TE&amp;GOTS'!AI2576</f>
        <v>#VALUE!</v>
      </c>
      <c r="AF2535" s="10" t="str">
        <f ca="1">IF(MATCH(B2535,B$1:B2535,0)=ROW(B2535),B2535&amp;";","")</f>
        <v/>
      </c>
      <c r="AG2535" s="10" t="str">
        <f>IF(MATCH(C2535,C$1:C2535,0)=ROW(C2535),C2535&amp;";","")</f>
        <v/>
      </c>
      <c r="AH2535" s="10" t="str">
        <f ca="1">IF(MATCH(D2535,D$1:D2535,0)=ROW(D2535),D2535&amp;";","")</f>
        <v/>
      </c>
      <c r="AI2535" s="10" t="e">
        <f ca="1">IF(MATCH(E2535,E$1:E2535,0)=ROW(E2535),E2535&amp;";","")</f>
        <v>#VALUE!</v>
      </c>
    </row>
    <row r="2536" spans="1:35">
      <c r="A2536" s="10">
        <v>2515</v>
      </c>
      <c r="B2536" s="10" t="str">
        <f ca="1">'Application For TE&amp;GOTS'!X2577</f>
        <v/>
      </c>
      <c r="C2536" s="10">
        <f>'Application For TE&amp;GOTS'!$D2577</f>
        <v>0</v>
      </c>
      <c r="D2536" s="10" t="str" cm="1">
        <f t="array" aca="1" ref="D2536" ca="1">IFERROR(INDIRECT("'Application For TE&amp;GOTS'!L"&amp;'Application For TE&amp;GOTS'!S2577),"")</f>
        <v/>
      </c>
      <c r="E2536" s="10" t="e">
        <f ca="1">'Application For TE&amp;GOTS'!AF2577</f>
        <v>#VALUE!</v>
      </c>
      <c r="F2536" s="10" t="str">
        <f ca="1">IFERROR(LEFT('Application For TE&amp;GOTS'!AH2577,LEN('Application For TE&amp;GOTS'!AH2577)-2),"")</f>
        <v/>
      </c>
      <c r="G2536" s="10" t="e">
        <f ca="1">'Application For TE&amp;GOTS'!AI2577</f>
        <v>#VALUE!</v>
      </c>
      <c r="AF2536" s="10" t="str">
        <f ca="1">IF(MATCH(B2536,B$1:B2536,0)=ROW(B2536),B2536&amp;";","")</f>
        <v/>
      </c>
      <c r="AG2536" s="10" t="str">
        <f>IF(MATCH(C2536,C$1:C2536,0)=ROW(C2536),C2536&amp;";","")</f>
        <v/>
      </c>
      <c r="AH2536" s="10" t="str">
        <f ca="1">IF(MATCH(D2536,D$1:D2536,0)=ROW(D2536),D2536&amp;";","")</f>
        <v/>
      </c>
      <c r="AI2536" s="10" t="e">
        <f ca="1">IF(MATCH(E2536,E$1:E2536,0)=ROW(E2536),E2536&amp;";","")</f>
        <v>#VALUE!</v>
      </c>
    </row>
    <row r="2537" spans="1:35">
      <c r="A2537" s="10">
        <v>2516</v>
      </c>
      <c r="B2537" s="10" t="str">
        <f ca="1">'Application For TE&amp;GOTS'!X2578</f>
        <v/>
      </c>
      <c r="C2537" s="10">
        <f>'Application For TE&amp;GOTS'!$D2578</f>
        <v>0</v>
      </c>
      <c r="D2537" s="10" t="str" cm="1">
        <f t="array" aca="1" ref="D2537" ca="1">IFERROR(INDIRECT("'Application For TE&amp;GOTS'!L"&amp;'Application For TE&amp;GOTS'!S2578),"")</f>
        <v/>
      </c>
      <c r="E2537" s="10" t="e">
        <f ca="1">'Application For TE&amp;GOTS'!AF2578</f>
        <v>#VALUE!</v>
      </c>
      <c r="F2537" s="10" t="str">
        <f ca="1">IFERROR(LEFT('Application For TE&amp;GOTS'!AH2578,LEN('Application For TE&amp;GOTS'!AH2578)-2),"")</f>
        <v/>
      </c>
      <c r="G2537" s="10" t="e">
        <f ca="1">'Application For TE&amp;GOTS'!AI2578</f>
        <v>#VALUE!</v>
      </c>
      <c r="AF2537" s="10" t="str">
        <f ca="1">IF(MATCH(B2537,B$1:B2537,0)=ROW(B2537),B2537&amp;";","")</f>
        <v/>
      </c>
      <c r="AG2537" s="10" t="str">
        <f>IF(MATCH(C2537,C$1:C2537,0)=ROW(C2537),C2537&amp;";","")</f>
        <v/>
      </c>
      <c r="AH2537" s="10" t="str">
        <f ca="1">IF(MATCH(D2537,D$1:D2537,0)=ROW(D2537),D2537&amp;";","")</f>
        <v/>
      </c>
      <c r="AI2537" s="10" t="e">
        <f ca="1">IF(MATCH(E2537,E$1:E2537,0)=ROW(E2537),E2537&amp;";","")</f>
        <v>#VALUE!</v>
      </c>
    </row>
    <row r="2538" spans="1:35">
      <c r="A2538" s="10">
        <v>2517</v>
      </c>
      <c r="B2538" s="10" t="str">
        <f ca="1">'Application For TE&amp;GOTS'!X2579</f>
        <v/>
      </c>
      <c r="C2538" s="10">
        <f>'Application For TE&amp;GOTS'!$D2579</f>
        <v>0</v>
      </c>
      <c r="D2538" s="10" t="str" cm="1">
        <f t="array" aca="1" ref="D2538" ca="1">IFERROR(INDIRECT("'Application For TE&amp;GOTS'!L"&amp;'Application For TE&amp;GOTS'!S2579),"")</f>
        <v/>
      </c>
      <c r="E2538" s="10" t="e">
        <f ca="1">'Application For TE&amp;GOTS'!AF2579</f>
        <v>#VALUE!</v>
      </c>
      <c r="F2538" s="10" t="str">
        <f ca="1">IFERROR(LEFT('Application For TE&amp;GOTS'!AH2579,LEN('Application For TE&amp;GOTS'!AH2579)-2),"")</f>
        <v/>
      </c>
      <c r="G2538" s="10" t="e">
        <f ca="1">'Application For TE&amp;GOTS'!AI2579</f>
        <v>#VALUE!</v>
      </c>
      <c r="AF2538" s="10" t="str">
        <f ca="1">IF(MATCH(B2538,B$1:B2538,0)=ROW(B2538),B2538&amp;";","")</f>
        <v/>
      </c>
      <c r="AG2538" s="10" t="str">
        <f>IF(MATCH(C2538,C$1:C2538,0)=ROW(C2538),C2538&amp;";","")</f>
        <v/>
      </c>
      <c r="AH2538" s="10" t="str">
        <f ca="1">IF(MATCH(D2538,D$1:D2538,0)=ROW(D2538),D2538&amp;";","")</f>
        <v/>
      </c>
      <c r="AI2538" s="10" t="e">
        <f ca="1">IF(MATCH(E2538,E$1:E2538,0)=ROW(E2538),E2538&amp;";","")</f>
        <v>#VALUE!</v>
      </c>
    </row>
    <row r="2539" spans="1:35">
      <c r="A2539" s="10">
        <v>2518</v>
      </c>
      <c r="B2539" s="10" t="str">
        <f ca="1">'Application For TE&amp;GOTS'!X2580</f>
        <v/>
      </c>
      <c r="C2539" s="10">
        <f>'Application For TE&amp;GOTS'!$D2580</f>
        <v>0</v>
      </c>
      <c r="D2539" s="10" t="str" cm="1">
        <f t="array" aca="1" ref="D2539" ca="1">IFERROR(INDIRECT("'Application For TE&amp;GOTS'!L"&amp;'Application For TE&amp;GOTS'!S2580),"")</f>
        <v/>
      </c>
      <c r="E2539" s="10" t="e">
        <f ca="1">'Application For TE&amp;GOTS'!AF2580</f>
        <v>#VALUE!</v>
      </c>
      <c r="F2539" s="10" t="str">
        <f ca="1">IFERROR(LEFT('Application For TE&amp;GOTS'!AH2580,LEN('Application For TE&amp;GOTS'!AH2580)-2),"")</f>
        <v/>
      </c>
      <c r="G2539" s="10" t="e">
        <f ca="1">'Application For TE&amp;GOTS'!AI2580</f>
        <v>#VALUE!</v>
      </c>
      <c r="AF2539" s="10" t="str">
        <f ca="1">IF(MATCH(B2539,B$1:B2539,0)=ROW(B2539),B2539&amp;";","")</f>
        <v/>
      </c>
      <c r="AG2539" s="10" t="str">
        <f>IF(MATCH(C2539,C$1:C2539,0)=ROW(C2539),C2539&amp;";","")</f>
        <v/>
      </c>
      <c r="AH2539" s="10" t="str">
        <f ca="1">IF(MATCH(D2539,D$1:D2539,0)=ROW(D2539),D2539&amp;";","")</f>
        <v/>
      </c>
      <c r="AI2539" s="10" t="e">
        <f ca="1">IF(MATCH(E2539,E$1:E2539,0)=ROW(E2539),E2539&amp;";","")</f>
        <v>#VALUE!</v>
      </c>
    </row>
    <row r="2540" spans="1:35">
      <c r="A2540" s="10">
        <v>2519</v>
      </c>
      <c r="B2540" s="10" t="str">
        <f ca="1">'Application For TE&amp;GOTS'!X2581</f>
        <v/>
      </c>
      <c r="C2540" s="10">
        <f>'Application For TE&amp;GOTS'!$D2581</f>
        <v>0</v>
      </c>
      <c r="D2540" s="10" t="str" cm="1">
        <f t="array" aca="1" ref="D2540" ca="1">IFERROR(INDIRECT("'Application For TE&amp;GOTS'!L"&amp;'Application For TE&amp;GOTS'!S2581),"")</f>
        <v/>
      </c>
      <c r="E2540" s="10" t="e">
        <f ca="1">'Application For TE&amp;GOTS'!AF2581</f>
        <v>#VALUE!</v>
      </c>
      <c r="F2540" s="10" t="str">
        <f ca="1">IFERROR(LEFT('Application For TE&amp;GOTS'!AH2581,LEN('Application For TE&amp;GOTS'!AH2581)-2),"")</f>
        <v/>
      </c>
      <c r="G2540" s="10" t="e">
        <f ca="1">'Application For TE&amp;GOTS'!AI2581</f>
        <v>#VALUE!</v>
      </c>
      <c r="AF2540" s="10" t="str">
        <f ca="1">IF(MATCH(B2540,B$1:B2540,0)=ROW(B2540),B2540&amp;";","")</f>
        <v/>
      </c>
      <c r="AG2540" s="10" t="str">
        <f>IF(MATCH(C2540,C$1:C2540,0)=ROW(C2540),C2540&amp;";","")</f>
        <v/>
      </c>
      <c r="AH2540" s="10" t="str">
        <f ca="1">IF(MATCH(D2540,D$1:D2540,0)=ROW(D2540),D2540&amp;";","")</f>
        <v/>
      </c>
      <c r="AI2540" s="10" t="e">
        <f ca="1">IF(MATCH(E2540,E$1:E2540,0)=ROW(E2540),E2540&amp;";","")</f>
        <v>#VALUE!</v>
      </c>
    </row>
    <row r="2541" spans="1:35">
      <c r="A2541" s="10">
        <v>2520</v>
      </c>
      <c r="B2541" s="10" t="str">
        <f ca="1">'Application For TE&amp;GOTS'!X2582</f>
        <v/>
      </c>
      <c r="C2541" s="10">
        <f>'Application For TE&amp;GOTS'!$D2582</f>
        <v>0</v>
      </c>
      <c r="D2541" s="10" t="str" cm="1">
        <f t="array" aca="1" ref="D2541" ca="1">IFERROR(INDIRECT("'Application For TE&amp;GOTS'!L"&amp;'Application For TE&amp;GOTS'!S2582),"")</f>
        <v/>
      </c>
      <c r="E2541" s="10" t="e">
        <f ca="1">'Application For TE&amp;GOTS'!AF2582</f>
        <v>#VALUE!</v>
      </c>
      <c r="F2541" s="10" t="str">
        <f ca="1">IFERROR(LEFT('Application For TE&amp;GOTS'!AH2582,LEN('Application For TE&amp;GOTS'!AH2582)-2),"")</f>
        <v/>
      </c>
      <c r="G2541" s="10" t="e">
        <f ca="1">'Application For TE&amp;GOTS'!AI2582</f>
        <v>#VALUE!</v>
      </c>
      <c r="AF2541" s="10" t="str">
        <f ca="1">IF(MATCH(B2541,B$1:B2541,0)=ROW(B2541),B2541&amp;";","")</f>
        <v/>
      </c>
      <c r="AG2541" s="10" t="str">
        <f>IF(MATCH(C2541,C$1:C2541,0)=ROW(C2541),C2541&amp;";","")</f>
        <v/>
      </c>
      <c r="AH2541" s="10" t="str">
        <f ca="1">IF(MATCH(D2541,D$1:D2541,0)=ROW(D2541),D2541&amp;";","")</f>
        <v/>
      </c>
      <c r="AI2541" s="10" t="e">
        <f ca="1">IF(MATCH(E2541,E$1:E2541,0)=ROW(E2541),E2541&amp;";","")</f>
        <v>#VALUE!</v>
      </c>
    </row>
    <row r="2542" spans="1:35">
      <c r="A2542" s="10">
        <v>2521</v>
      </c>
      <c r="B2542" s="10" t="str">
        <f ca="1">'Application For TE&amp;GOTS'!X2583</f>
        <v/>
      </c>
      <c r="C2542" s="10">
        <f>'Application For TE&amp;GOTS'!$D2583</f>
        <v>0</v>
      </c>
      <c r="D2542" s="10" t="str" cm="1">
        <f t="array" aca="1" ref="D2542" ca="1">IFERROR(INDIRECT("'Application For TE&amp;GOTS'!L"&amp;'Application For TE&amp;GOTS'!S2583),"")</f>
        <v/>
      </c>
      <c r="E2542" s="10" t="e">
        <f ca="1">'Application For TE&amp;GOTS'!AF2583</f>
        <v>#VALUE!</v>
      </c>
      <c r="F2542" s="10" t="str">
        <f ca="1">IFERROR(LEFT('Application For TE&amp;GOTS'!AH2583,LEN('Application For TE&amp;GOTS'!AH2583)-2),"")</f>
        <v/>
      </c>
      <c r="G2542" s="10" t="e">
        <f ca="1">'Application For TE&amp;GOTS'!AI2583</f>
        <v>#VALUE!</v>
      </c>
      <c r="AF2542" s="10" t="str">
        <f ca="1">IF(MATCH(B2542,B$1:B2542,0)=ROW(B2542),B2542&amp;";","")</f>
        <v/>
      </c>
      <c r="AG2542" s="10" t="str">
        <f>IF(MATCH(C2542,C$1:C2542,0)=ROW(C2542),C2542&amp;";","")</f>
        <v/>
      </c>
      <c r="AH2542" s="10" t="str">
        <f ca="1">IF(MATCH(D2542,D$1:D2542,0)=ROW(D2542),D2542&amp;";","")</f>
        <v/>
      </c>
      <c r="AI2542" s="10" t="e">
        <f ca="1">IF(MATCH(E2542,E$1:E2542,0)=ROW(E2542),E2542&amp;";","")</f>
        <v>#VALUE!</v>
      </c>
    </row>
    <row r="2543" spans="1:35">
      <c r="A2543" s="10">
        <v>2522</v>
      </c>
      <c r="B2543" s="10" t="str">
        <f ca="1">'Application For TE&amp;GOTS'!X2584</f>
        <v/>
      </c>
      <c r="C2543" s="10">
        <f>'Application For TE&amp;GOTS'!$D2584</f>
        <v>0</v>
      </c>
      <c r="D2543" s="10" t="str" cm="1">
        <f t="array" aca="1" ref="D2543" ca="1">IFERROR(INDIRECT("'Application For TE&amp;GOTS'!L"&amp;'Application For TE&amp;GOTS'!S2584),"")</f>
        <v/>
      </c>
      <c r="E2543" s="10" t="e">
        <f ca="1">'Application For TE&amp;GOTS'!AF2584</f>
        <v>#VALUE!</v>
      </c>
      <c r="F2543" s="10" t="str">
        <f ca="1">IFERROR(LEFT('Application For TE&amp;GOTS'!AH2584,LEN('Application For TE&amp;GOTS'!AH2584)-2),"")</f>
        <v/>
      </c>
      <c r="G2543" s="10" t="e">
        <f ca="1">'Application For TE&amp;GOTS'!AI2584</f>
        <v>#VALUE!</v>
      </c>
      <c r="AF2543" s="10" t="str">
        <f ca="1">IF(MATCH(B2543,B$1:B2543,0)=ROW(B2543),B2543&amp;";","")</f>
        <v/>
      </c>
      <c r="AG2543" s="10" t="str">
        <f>IF(MATCH(C2543,C$1:C2543,0)=ROW(C2543),C2543&amp;";","")</f>
        <v/>
      </c>
      <c r="AH2543" s="10" t="str">
        <f ca="1">IF(MATCH(D2543,D$1:D2543,0)=ROW(D2543),D2543&amp;";","")</f>
        <v/>
      </c>
      <c r="AI2543" s="10" t="e">
        <f ca="1">IF(MATCH(E2543,E$1:E2543,0)=ROW(E2543),E2543&amp;";","")</f>
        <v>#VALUE!</v>
      </c>
    </row>
    <row r="2544" spans="1:35">
      <c r="A2544" s="10">
        <v>2523</v>
      </c>
      <c r="B2544" s="10" t="str">
        <f ca="1">'Application For TE&amp;GOTS'!X2585</f>
        <v/>
      </c>
      <c r="C2544" s="10">
        <f>'Application For TE&amp;GOTS'!$D2585</f>
        <v>0</v>
      </c>
      <c r="D2544" s="10" t="str" cm="1">
        <f t="array" aca="1" ref="D2544" ca="1">IFERROR(INDIRECT("'Application For TE&amp;GOTS'!L"&amp;'Application For TE&amp;GOTS'!S2585),"")</f>
        <v/>
      </c>
      <c r="E2544" s="10" t="e">
        <f ca="1">'Application For TE&amp;GOTS'!AF2585</f>
        <v>#VALUE!</v>
      </c>
      <c r="F2544" s="10" t="str">
        <f ca="1">IFERROR(LEFT('Application For TE&amp;GOTS'!AH2585,LEN('Application For TE&amp;GOTS'!AH2585)-2),"")</f>
        <v/>
      </c>
      <c r="G2544" s="10" t="e">
        <f ca="1">'Application For TE&amp;GOTS'!AI2585</f>
        <v>#VALUE!</v>
      </c>
      <c r="AF2544" s="10" t="str">
        <f ca="1">IF(MATCH(B2544,B$1:B2544,0)=ROW(B2544),B2544&amp;";","")</f>
        <v/>
      </c>
      <c r="AG2544" s="10" t="str">
        <f>IF(MATCH(C2544,C$1:C2544,0)=ROW(C2544),C2544&amp;";","")</f>
        <v/>
      </c>
      <c r="AH2544" s="10" t="str">
        <f ca="1">IF(MATCH(D2544,D$1:D2544,0)=ROW(D2544),D2544&amp;";","")</f>
        <v/>
      </c>
      <c r="AI2544" s="10" t="e">
        <f ca="1">IF(MATCH(E2544,E$1:E2544,0)=ROW(E2544),E2544&amp;";","")</f>
        <v>#VALUE!</v>
      </c>
    </row>
    <row r="2545" spans="1:35">
      <c r="A2545" s="10">
        <v>2524</v>
      </c>
      <c r="B2545" s="10" t="str">
        <f ca="1">'Application For TE&amp;GOTS'!X2586</f>
        <v/>
      </c>
      <c r="C2545" s="10">
        <f>'Application For TE&amp;GOTS'!$D2586</f>
        <v>0</v>
      </c>
      <c r="D2545" s="10" t="str" cm="1">
        <f t="array" aca="1" ref="D2545" ca="1">IFERROR(INDIRECT("'Application For TE&amp;GOTS'!L"&amp;'Application For TE&amp;GOTS'!S2586),"")</f>
        <v/>
      </c>
      <c r="E2545" s="10" t="e">
        <f ca="1">'Application For TE&amp;GOTS'!AF2586</f>
        <v>#VALUE!</v>
      </c>
      <c r="F2545" s="10" t="str">
        <f ca="1">IFERROR(LEFT('Application For TE&amp;GOTS'!AH2586,LEN('Application For TE&amp;GOTS'!AH2586)-2),"")</f>
        <v/>
      </c>
      <c r="G2545" s="10" t="e">
        <f ca="1">'Application For TE&amp;GOTS'!AI2586</f>
        <v>#VALUE!</v>
      </c>
      <c r="AF2545" s="10" t="str">
        <f ca="1">IF(MATCH(B2545,B$1:B2545,0)=ROW(B2545),B2545&amp;";","")</f>
        <v/>
      </c>
      <c r="AG2545" s="10" t="str">
        <f>IF(MATCH(C2545,C$1:C2545,0)=ROW(C2545),C2545&amp;";","")</f>
        <v/>
      </c>
      <c r="AH2545" s="10" t="str">
        <f ca="1">IF(MATCH(D2545,D$1:D2545,0)=ROW(D2545),D2545&amp;";","")</f>
        <v/>
      </c>
      <c r="AI2545" s="10" t="e">
        <f ca="1">IF(MATCH(E2545,E$1:E2545,0)=ROW(E2545),E2545&amp;";","")</f>
        <v>#VALUE!</v>
      </c>
    </row>
    <row r="2546" spans="1:35">
      <c r="A2546" s="10">
        <v>2525</v>
      </c>
      <c r="B2546" s="10" t="str">
        <f ca="1">'Application For TE&amp;GOTS'!X2587</f>
        <v/>
      </c>
      <c r="C2546" s="10">
        <f>'Application For TE&amp;GOTS'!$D2587</f>
        <v>0</v>
      </c>
      <c r="D2546" s="10" t="str" cm="1">
        <f t="array" aca="1" ref="D2546" ca="1">IFERROR(INDIRECT("'Application For TE&amp;GOTS'!L"&amp;'Application For TE&amp;GOTS'!S2587),"")</f>
        <v/>
      </c>
      <c r="E2546" s="10" t="e">
        <f ca="1">'Application For TE&amp;GOTS'!AF2587</f>
        <v>#VALUE!</v>
      </c>
      <c r="F2546" s="10" t="str">
        <f ca="1">IFERROR(LEFT('Application For TE&amp;GOTS'!AH2587,LEN('Application For TE&amp;GOTS'!AH2587)-2),"")</f>
        <v/>
      </c>
      <c r="G2546" s="10" t="e">
        <f ca="1">'Application For TE&amp;GOTS'!AI2587</f>
        <v>#VALUE!</v>
      </c>
      <c r="AF2546" s="10" t="str">
        <f ca="1">IF(MATCH(B2546,B$1:B2546,0)=ROW(B2546),B2546&amp;";","")</f>
        <v/>
      </c>
      <c r="AG2546" s="10" t="str">
        <f>IF(MATCH(C2546,C$1:C2546,0)=ROW(C2546),C2546&amp;";","")</f>
        <v/>
      </c>
      <c r="AH2546" s="10" t="str">
        <f ca="1">IF(MATCH(D2546,D$1:D2546,0)=ROW(D2546),D2546&amp;";","")</f>
        <v/>
      </c>
      <c r="AI2546" s="10" t="e">
        <f ca="1">IF(MATCH(E2546,E$1:E2546,0)=ROW(E2546),E2546&amp;";","")</f>
        <v>#VALUE!</v>
      </c>
    </row>
    <row r="2547" spans="1:35">
      <c r="A2547" s="10">
        <v>2526</v>
      </c>
      <c r="B2547" s="10" t="str">
        <f ca="1">'Application For TE&amp;GOTS'!X2588</f>
        <v/>
      </c>
      <c r="C2547" s="10">
        <f>'Application For TE&amp;GOTS'!$D2588</f>
        <v>0</v>
      </c>
      <c r="D2547" s="10" t="str" cm="1">
        <f t="array" aca="1" ref="D2547" ca="1">IFERROR(INDIRECT("'Application For TE&amp;GOTS'!L"&amp;'Application For TE&amp;GOTS'!S2588),"")</f>
        <v/>
      </c>
      <c r="E2547" s="10" t="e">
        <f ca="1">'Application For TE&amp;GOTS'!AF2588</f>
        <v>#VALUE!</v>
      </c>
      <c r="F2547" s="10" t="str">
        <f ca="1">IFERROR(LEFT('Application For TE&amp;GOTS'!AH2588,LEN('Application For TE&amp;GOTS'!AH2588)-2),"")</f>
        <v/>
      </c>
      <c r="G2547" s="10" t="e">
        <f ca="1">'Application For TE&amp;GOTS'!AI2588</f>
        <v>#VALUE!</v>
      </c>
      <c r="AF2547" s="10" t="str">
        <f ca="1">IF(MATCH(B2547,B$1:B2547,0)=ROW(B2547),B2547&amp;";","")</f>
        <v/>
      </c>
      <c r="AG2547" s="10" t="str">
        <f>IF(MATCH(C2547,C$1:C2547,0)=ROW(C2547),C2547&amp;";","")</f>
        <v/>
      </c>
      <c r="AH2547" s="10" t="str">
        <f ca="1">IF(MATCH(D2547,D$1:D2547,0)=ROW(D2547),D2547&amp;";","")</f>
        <v/>
      </c>
      <c r="AI2547" s="10" t="e">
        <f ca="1">IF(MATCH(E2547,E$1:E2547,0)=ROW(E2547),E2547&amp;";","")</f>
        <v>#VALUE!</v>
      </c>
    </row>
    <row r="2548" spans="1:35">
      <c r="A2548" s="10">
        <v>2527</v>
      </c>
      <c r="B2548" s="10" t="str">
        <f ca="1">'Application For TE&amp;GOTS'!X2589</f>
        <v/>
      </c>
      <c r="C2548" s="10">
        <f>'Application For TE&amp;GOTS'!$D2589</f>
        <v>0</v>
      </c>
      <c r="D2548" s="10" t="str" cm="1">
        <f t="array" aca="1" ref="D2548" ca="1">IFERROR(INDIRECT("'Application For TE&amp;GOTS'!L"&amp;'Application For TE&amp;GOTS'!S2589),"")</f>
        <v/>
      </c>
      <c r="E2548" s="10" t="e">
        <f ca="1">'Application For TE&amp;GOTS'!AF2589</f>
        <v>#VALUE!</v>
      </c>
      <c r="F2548" s="10" t="str">
        <f ca="1">IFERROR(LEFT('Application For TE&amp;GOTS'!AH2589,LEN('Application For TE&amp;GOTS'!AH2589)-2),"")</f>
        <v/>
      </c>
      <c r="G2548" s="10" t="e">
        <f ca="1">'Application For TE&amp;GOTS'!AI2589</f>
        <v>#VALUE!</v>
      </c>
      <c r="AF2548" s="10" t="str">
        <f ca="1">IF(MATCH(B2548,B$1:B2548,0)=ROW(B2548),B2548&amp;";","")</f>
        <v/>
      </c>
      <c r="AG2548" s="10" t="str">
        <f>IF(MATCH(C2548,C$1:C2548,0)=ROW(C2548),C2548&amp;";","")</f>
        <v/>
      </c>
      <c r="AH2548" s="10" t="str">
        <f ca="1">IF(MATCH(D2548,D$1:D2548,0)=ROW(D2548),D2548&amp;";","")</f>
        <v/>
      </c>
      <c r="AI2548" s="10" t="e">
        <f ca="1">IF(MATCH(E2548,E$1:E2548,0)=ROW(E2548),E2548&amp;";","")</f>
        <v>#VALUE!</v>
      </c>
    </row>
    <row r="2549" spans="1:35">
      <c r="A2549" s="10">
        <v>2528</v>
      </c>
      <c r="B2549" s="10" t="str">
        <f ca="1">'Application For TE&amp;GOTS'!X2590</f>
        <v/>
      </c>
      <c r="C2549" s="10">
        <f>'Application For TE&amp;GOTS'!$D2590</f>
        <v>0</v>
      </c>
      <c r="D2549" s="10" t="str" cm="1">
        <f t="array" aca="1" ref="D2549" ca="1">IFERROR(INDIRECT("'Application For TE&amp;GOTS'!L"&amp;'Application For TE&amp;GOTS'!S2590),"")</f>
        <v/>
      </c>
      <c r="E2549" s="10" t="e">
        <f ca="1">'Application For TE&amp;GOTS'!AF2590</f>
        <v>#VALUE!</v>
      </c>
      <c r="F2549" s="10" t="str">
        <f ca="1">IFERROR(LEFT('Application For TE&amp;GOTS'!AH2590,LEN('Application For TE&amp;GOTS'!AH2590)-2),"")</f>
        <v/>
      </c>
      <c r="G2549" s="10" t="e">
        <f ca="1">'Application For TE&amp;GOTS'!AI2590</f>
        <v>#VALUE!</v>
      </c>
      <c r="AF2549" s="10" t="str">
        <f ca="1">IF(MATCH(B2549,B$1:B2549,0)=ROW(B2549),B2549&amp;";","")</f>
        <v/>
      </c>
      <c r="AG2549" s="10" t="str">
        <f>IF(MATCH(C2549,C$1:C2549,0)=ROW(C2549),C2549&amp;";","")</f>
        <v/>
      </c>
      <c r="AH2549" s="10" t="str">
        <f ca="1">IF(MATCH(D2549,D$1:D2549,0)=ROW(D2549),D2549&amp;";","")</f>
        <v/>
      </c>
      <c r="AI2549" s="10" t="e">
        <f ca="1">IF(MATCH(E2549,E$1:E2549,0)=ROW(E2549),E2549&amp;";","")</f>
        <v>#VALUE!</v>
      </c>
    </row>
    <row r="2550" spans="1:35">
      <c r="A2550" s="10">
        <v>2529</v>
      </c>
      <c r="B2550" s="10" t="str">
        <f ca="1">'Application For TE&amp;GOTS'!X2591</f>
        <v/>
      </c>
      <c r="C2550" s="10">
        <f>'Application For TE&amp;GOTS'!$D2591</f>
        <v>0</v>
      </c>
      <c r="D2550" s="10" t="str" cm="1">
        <f t="array" aca="1" ref="D2550" ca="1">IFERROR(INDIRECT("'Application For TE&amp;GOTS'!L"&amp;'Application For TE&amp;GOTS'!S2591),"")</f>
        <v/>
      </c>
      <c r="E2550" s="10" t="e">
        <f ca="1">'Application For TE&amp;GOTS'!AF2591</f>
        <v>#VALUE!</v>
      </c>
      <c r="F2550" s="10" t="str">
        <f ca="1">IFERROR(LEFT('Application For TE&amp;GOTS'!AH2591,LEN('Application For TE&amp;GOTS'!AH2591)-2),"")</f>
        <v/>
      </c>
      <c r="G2550" s="10" t="e">
        <f ca="1">'Application For TE&amp;GOTS'!AI2591</f>
        <v>#VALUE!</v>
      </c>
      <c r="AF2550" s="10" t="str">
        <f ca="1">IF(MATCH(B2550,B$1:B2550,0)=ROW(B2550),B2550&amp;";","")</f>
        <v/>
      </c>
      <c r="AG2550" s="10" t="str">
        <f>IF(MATCH(C2550,C$1:C2550,0)=ROW(C2550),C2550&amp;";","")</f>
        <v/>
      </c>
      <c r="AH2550" s="10" t="str">
        <f ca="1">IF(MATCH(D2550,D$1:D2550,0)=ROW(D2550),D2550&amp;";","")</f>
        <v/>
      </c>
      <c r="AI2550" s="10" t="e">
        <f ca="1">IF(MATCH(E2550,E$1:E2550,0)=ROW(E2550),E2550&amp;";","")</f>
        <v>#VALUE!</v>
      </c>
    </row>
    <row r="2551" spans="1:35">
      <c r="A2551" s="10">
        <v>2530</v>
      </c>
      <c r="B2551" s="10" t="str">
        <f ca="1">'Application For TE&amp;GOTS'!X2592</f>
        <v/>
      </c>
      <c r="C2551" s="10">
        <f>'Application For TE&amp;GOTS'!$D2592</f>
        <v>0</v>
      </c>
      <c r="D2551" s="10" t="str" cm="1">
        <f t="array" aca="1" ref="D2551" ca="1">IFERROR(INDIRECT("'Application For TE&amp;GOTS'!L"&amp;'Application For TE&amp;GOTS'!S2592),"")</f>
        <v/>
      </c>
      <c r="E2551" s="10" t="e">
        <f ca="1">'Application For TE&amp;GOTS'!AF2592</f>
        <v>#VALUE!</v>
      </c>
      <c r="F2551" s="10" t="str">
        <f ca="1">IFERROR(LEFT('Application For TE&amp;GOTS'!AH2592,LEN('Application For TE&amp;GOTS'!AH2592)-2),"")</f>
        <v/>
      </c>
      <c r="G2551" s="10" t="e">
        <f ca="1">'Application For TE&amp;GOTS'!AI2592</f>
        <v>#VALUE!</v>
      </c>
      <c r="AF2551" s="10" t="str">
        <f ca="1">IF(MATCH(B2551,B$1:B2551,0)=ROW(B2551),B2551&amp;";","")</f>
        <v/>
      </c>
      <c r="AG2551" s="10" t="str">
        <f>IF(MATCH(C2551,C$1:C2551,0)=ROW(C2551),C2551&amp;";","")</f>
        <v/>
      </c>
      <c r="AH2551" s="10" t="str">
        <f ca="1">IF(MATCH(D2551,D$1:D2551,0)=ROW(D2551),D2551&amp;";","")</f>
        <v/>
      </c>
      <c r="AI2551" s="10" t="e">
        <f ca="1">IF(MATCH(E2551,E$1:E2551,0)=ROW(E2551),E2551&amp;";","")</f>
        <v>#VALUE!</v>
      </c>
    </row>
    <row r="2552" spans="1:35">
      <c r="A2552" s="10">
        <v>2531</v>
      </c>
      <c r="B2552" s="10" t="str">
        <f ca="1">'Application For TE&amp;GOTS'!X2593</f>
        <v/>
      </c>
      <c r="C2552" s="10">
        <f>'Application For TE&amp;GOTS'!$D2593</f>
        <v>0</v>
      </c>
      <c r="D2552" s="10" t="str" cm="1">
        <f t="array" aca="1" ref="D2552" ca="1">IFERROR(INDIRECT("'Application For TE&amp;GOTS'!L"&amp;'Application For TE&amp;GOTS'!S2593),"")</f>
        <v/>
      </c>
      <c r="E2552" s="10" t="e">
        <f ca="1">'Application For TE&amp;GOTS'!AF2593</f>
        <v>#VALUE!</v>
      </c>
      <c r="F2552" s="10" t="str">
        <f ca="1">IFERROR(LEFT('Application For TE&amp;GOTS'!AH2593,LEN('Application For TE&amp;GOTS'!AH2593)-2),"")</f>
        <v/>
      </c>
      <c r="G2552" s="10" t="e">
        <f ca="1">'Application For TE&amp;GOTS'!AI2593</f>
        <v>#VALUE!</v>
      </c>
      <c r="AF2552" s="10" t="str">
        <f ca="1">IF(MATCH(B2552,B$1:B2552,0)=ROW(B2552),B2552&amp;";","")</f>
        <v/>
      </c>
      <c r="AG2552" s="10" t="str">
        <f>IF(MATCH(C2552,C$1:C2552,0)=ROW(C2552),C2552&amp;";","")</f>
        <v/>
      </c>
      <c r="AH2552" s="10" t="str">
        <f ca="1">IF(MATCH(D2552,D$1:D2552,0)=ROW(D2552),D2552&amp;";","")</f>
        <v/>
      </c>
      <c r="AI2552" s="10" t="e">
        <f ca="1">IF(MATCH(E2552,E$1:E2552,0)=ROW(E2552),E2552&amp;";","")</f>
        <v>#VALUE!</v>
      </c>
    </row>
    <row r="2553" spans="1:35">
      <c r="A2553" s="10">
        <v>2532</v>
      </c>
      <c r="B2553" s="10" t="str">
        <f ca="1">'Application For TE&amp;GOTS'!X2594</f>
        <v/>
      </c>
      <c r="C2553" s="10">
        <f>'Application For TE&amp;GOTS'!$D2594</f>
        <v>0</v>
      </c>
      <c r="D2553" s="10" t="str" cm="1">
        <f t="array" aca="1" ref="D2553" ca="1">IFERROR(INDIRECT("'Application For TE&amp;GOTS'!L"&amp;'Application For TE&amp;GOTS'!S2594),"")</f>
        <v/>
      </c>
      <c r="E2553" s="10" t="e">
        <f ca="1">'Application For TE&amp;GOTS'!AF2594</f>
        <v>#VALUE!</v>
      </c>
      <c r="F2553" s="10" t="str">
        <f ca="1">IFERROR(LEFT('Application For TE&amp;GOTS'!AH2594,LEN('Application For TE&amp;GOTS'!AH2594)-2),"")</f>
        <v/>
      </c>
      <c r="G2553" s="10" t="e">
        <f ca="1">'Application For TE&amp;GOTS'!AI2594</f>
        <v>#VALUE!</v>
      </c>
      <c r="AF2553" s="10" t="str">
        <f ca="1">IF(MATCH(B2553,B$1:B2553,0)=ROW(B2553),B2553&amp;";","")</f>
        <v/>
      </c>
      <c r="AG2553" s="10" t="str">
        <f>IF(MATCH(C2553,C$1:C2553,0)=ROW(C2553),C2553&amp;";","")</f>
        <v/>
      </c>
      <c r="AH2553" s="10" t="str">
        <f ca="1">IF(MATCH(D2553,D$1:D2553,0)=ROW(D2553),D2553&amp;";","")</f>
        <v/>
      </c>
      <c r="AI2553" s="10" t="e">
        <f ca="1">IF(MATCH(E2553,E$1:E2553,0)=ROW(E2553),E2553&amp;";","")</f>
        <v>#VALUE!</v>
      </c>
    </row>
    <row r="2554" spans="1:35">
      <c r="A2554" s="10">
        <v>2533</v>
      </c>
      <c r="B2554" s="10" t="str">
        <f ca="1">'Application For TE&amp;GOTS'!X2595</f>
        <v/>
      </c>
      <c r="C2554" s="10">
        <f>'Application For TE&amp;GOTS'!$D2595</f>
        <v>0</v>
      </c>
      <c r="D2554" s="10" t="str" cm="1">
        <f t="array" aca="1" ref="D2554" ca="1">IFERROR(INDIRECT("'Application For TE&amp;GOTS'!L"&amp;'Application For TE&amp;GOTS'!S2595),"")</f>
        <v/>
      </c>
      <c r="E2554" s="10" t="e">
        <f ca="1">'Application For TE&amp;GOTS'!AF2595</f>
        <v>#VALUE!</v>
      </c>
      <c r="F2554" s="10" t="str">
        <f ca="1">IFERROR(LEFT('Application For TE&amp;GOTS'!AH2595,LEN('Application For TE&amp;GOTS'!AH2595)-2),"")</f>
        <v/>
      </c>
      <c r="G2554" s="10" t="e">
        <f ca="1">'Application For TE&amp;GOTS'!AI2595</f>
        <v>#VALUE!</v>
      </c>
      <c r="AF2554" s="10" t="str">
        <f ca="1">IF(MATCH(B2554,B$1:B2554,0)=ROW(B2554),B2554&amp;";","")</f>
        <v/>
      </c>
      <c r="AG2554" s="10" t="str">
        <f>IF(MATCH(C2554,C$1:C2554,0)=ROW(C2554),C2554&amp;";","")</f>
        <v/>
      </c>
      <c r="AH2554" s="10" t="str">
        <f ca="1">IF(MATCH(D2554,D$1:D2554,0)=ROW(D2554),D2554&amp;";","")</f>
        <v/>
      </c>
      <c r="AI2554" s="10" t="e">
        <f ca="1">IF(MATCH(E2554,E$1:E2554,0)=ROW(E2554),E2554&amp;";","")</f>
        <v>#VALUE!</v>
      </c>
    </row>
    <row r="2555" spans="1:35">
      <c r="A2555" s="10">
        <v>2534</v>
      </c>
      <c r="B2555" s="10" t="str">
        <f ca="1">'Application For TE&amp;GOTS'!X2596</f>
        <v/>
      </c>
      <c r="C2555" s="10">
        <f>'Application For TE&amp;GOTS'!$D2596</f>
        <v>0</v>
      </c>
      <c r="D2555" s="10" t="str" cm="1">
        <f t="array" aca="1" ref="D2555" ca="1">IFERROR(INDIRECT("'Application For TE&amp;GOTS'!L"&amp;'Application For TE&amp;GOTS'!S2596),"")</f>
        <v/>
      </c>
      <c r="E2555" s="10" t="e">
        <f ca="1">'Application For TE&amp;GOTS'!AF2596</f>
        <v>#VALUE!</v>
      </c>
      <c r="F2555" s="10" t="str">
        <f ca="1">IFERROR(LEFT('Application For TE&amp;GOTS'!AH2596,LEN('Application For TE&amp;GOTS'!AH2596)-2),"")</f>
        <v/>
      </c>
      <c r="G2555" s="10" t="e">
        <f ca="1">'Application For TE&amp;GOTS'!AI2596</f>
        <v>#VALUE!</v>
      </c>
      <c r="AF2555" s="10" t="str">
        <f ca="1">IF(MATCH(B2555,B$1:B2555,0)=ROW(B2555),B2555&amp;";","")</f>
        <v/>
      </c>
      <c r="AG2555" s="10" t="str">
        <f>IF(MATCH(C2555,C$1:C2555,0)=ROW(C2555),C2555&amp;";","")</f>
        <v/>
      </c>
      <c r="AH2555" s="10" t="str">
        <f ca="1">IF(MATCH(D2555,D$1:D2555,0)=ROW(D2555),D2555&amp;";","")</f>
        <v/>
      </c>
      <c r="AI2555" s="10" t="e">
        <f ca="1">IF(MATCH(E2555,E$1:E2555,0)=ROW(E2555),E2555&amp;";","")</f>
        <v>#VALUE!</v>
      </c>
    </row>
    <row r="2556" spans="1:35">
      <c r="A2556" s="10">
        <v>2535</v>
      </c>
      <c r="B2556" s="10" t="str">
        <f ca="1">'Application For TE&amp;GOTS'!X2597</f>
        <v/>
      </c>
      <c r="C2556" s="10">
        <f>'Application For TE&amp;GOTS'!$D2597</f>
        <v>0</v>
      </c>
      <c r="D2556" s="10" t="str" cm="1">
        <f t="array" aca="1" ref="D2556" ca="1">IFERROR(INDIRECT("'Application For TE&amp;GOTS'!L"&amp;'Application For TE&amp;GOTS'!S2597),"")</f>
        <v/>
      </c>
      <c r="E2556" s="10" t="e">
        <f ca="1">'Application For TE&amp;GOTS'!AF2597</f>
        <v>#VALUE!</v>
      </c>
      <c r="F2556" s="10" t="str">
        <f ca="1">IFERROR(LEFT('Application For TE&amp;GOTS'!AH2597,LEN('Application For TE&amp;GOTS'!AH2597)-2),"")</f>
        <v/>
      </c>
      <c r="G2556" s="10" t="e">
        <f ca="1">'Application For TE&amp;GOTS'!AI2597</f>
        <v>#VALUE!</v>
      </c>
      <c r="AF2556" s="10" t="str">
        <f ca="1">IF(MATCH(B2556,B$1:B2556,0)=ROW(B2556),B2556&amp;";","")</f>
        <v/>
      </c>
      <c r="AG2556" s="10" t="str">
        <f>IF(MATCH(C2556,C$1:C2556,0)=ROW(C2556),C2556&amp;";","")</f>
        <v/>
      </c>
      <c r="AH2556" s="10" t="str">
        <f ca="1">IF(MATCH(D2556,D$1:D2556,0)=ROW(D2556),D2556&amp;";","")</f>
        <v/>
      </c>
      <c r="AI2556" s="10" t="e">
        <f ca="1">IF(MATCH(E2556,E$1:E2556,0)=ROW(E2556),E2556&amp;";","")</f>
        <v>#VALUE!</v>
      </c>
    </row>
    <row r="2557" spans="1:35">
      <c r="A2557" s="10">
        <v>2536</v>
      </c>
      <c r="B2557" s="10" t="str">
        <f ca="1">'Application For TE&amp;GOTS'!X2598</f>
        <v/>
      </c>
      <c r="C2557" s="10">
        <f>'Application For TE&amp;GOTS'!$D2598</f>
        <v>0</v>
      </c>
      <c r="D2557" s="10" t="str" cm="1">
        <f t="array" aca="1" ref="D2557" ca="1">IFERROR(INDIRECT("'Application For TE&amp;GOTS'!L"&amp;'Application For TE&amp;GOTS'!S2598),"")</f>
        <v/>
      </c>
      <c r="E2557" s="10" t="e">
        <f ca="1">'Application For TE&amp;GOTS'!AF2598</f>
        <v>#VALUE!</v>
      </c>
      <c r="F2557" s="10" t="str">
        <f ca="1">IFERROR(LEFT('Application For TE&amp;GOTS'!AH2598,LEN('Application For TE&amp;GOTS'!AH2598)-2),"")</f>
        <v/>
      </c>
      <c r="G2557" s="10" t="e">
        <f ca="1">'Application For TE&amp;GOTS'!AI2598</f>
        <v>#VALUE!</v>
      </c>
      <c r="AF2557" s="10" t="str">
        <f ca="1">IF(MATCH(B2557,B$1:B2557,0)=ROW(B2557),B2557&amp;";","")</f>
        <v/>
      </c>
      <c r="AG2557" s="10" t="str">
        <f>IF(MATCH(C2557,C$1:C2557,0)=ROW(C2557),C2557&amp;";","")</f>
        <v/>
      </c>
      <c r="AH2557" s="10" t="str">
        <f ca="1">IF(MATCH(D2557,D$1:D2557,0)=ROW(D2557),D2557&amp;";","")</f>
        <v/>
      </c>
      <c r="AI2557" s="10" t="e">
        <f ca="1">IF(MATCH(E2557,E$1:E2557,0)=ROW(E2557),E2557&amp;";","")</f>
        <v>#VALUE!</v>
      </c>
    </row>
    <row r="2558" spans="1:35">
      <c r="A2558" s="10">
        <v>2537</v>
      </c>
      <c r="B2558" s="10" t="str">
        <f ca="1">'Application For TE&amp;GOTS'!X2599</f>
        <v/>
      </c>
      <c r="C2558" s="10">
        <f>'Application For TE&amp;GOTS'!$D2599</f>
        <v>0</v>
      </c>
      <c r="D2558" s="10" t="str" cm="1">
        <f t="array" aca="1" ref="D2558" ca="1">IFERROR(INDIRECT("'Application For TE&amp;GOTS'!L"&amp;'Application For TE&amp;GOTS'!S2599),"")</f>
        <v/>
      </c>
      <c r="E2558" s="10" t="e">
        <f ca="1">'Application For TE&amp;GOTS'!AF2599</f>
        <v>#VALUE!</v>
      </c>
      <c r="F2558" s="10" t="str">
        <f ca="1">IFERROR(LEFT('Application For TE&amp;GOTS'!AH2599,LEN('Application For TE&amp;GOTS'!AH2599)-2),"")</f>
        <v/>
      </c>
      <c r="G2558" s="10" t="e">
        <f ca="1">'Application For TE&amp;GOTS'!AI2599</f>
        <v>#VALUE!</v>
      </c>
      <c r="AF2558" s="10" t="str">
        <f ca="1">IF(MATCH(B2558,B$1:B2558,0)=ROW(B2558),B2558&amp;";","")</f>
        <v/>
      </c>
      <c r="AG2558" s="10" t="str">
        <f>IF(MATCH(C2558,C$1:C2558,0)=ROW(C2558),C2558&amp;";","")</f>
        <v/>
      </c>
      <c r="AH2558" s="10" t="str">
        <f ca="1">IF(MATCH(D2558,D$1:D2558,0)=ROW(D2558),D2558&amp;";","")</f>
        <v/>
      </c>
      <c r="AI2558" s="10" t="e">
        <f ca="1">IF(MATCH(E2558,E$1:E2558,0)=ROW(E2558),E2558&amp;";","")</f>
        <v>#VALUE!</v>
      </c>
    </row>
    <row r="2559" spans="1:35">
      <c r="A2559" s="10">
        <v>2538</v>
      </c>
      <c r="B2559" s="10" t="str">
        <f ca="1">'Application For TE&amp;GOTS'!X2600</f>
        <v/>
      </c>
      <c r="C2559" s="10">
        <f>'Application For TE&amp;GOTS'!$D2600</f>
        <v>0</v>
      </c>
      <c r="D2559" s="10" t="str" cm="1">
        <f t="array" aca="1" ref="D2559" ca="1">IFERROR(INDIRECT("'Application For TE&amp;GOTS'!L"&amp;'Application For TE&amp;GOTS'!S2600),"")</f>
        <v/>
      </c>
      <c r="E2559" s="10" t="e">
        <f ca="1">'Application For TE&amp;GOTS'!AF2600</f>
        <v>#VALUE!</v>
      </c>
      <c r="F2559" s="10" t="str">
        <f ca="1">IFERROR(LEFT('Application For TE&amp;GOTS'!AH2600,LEN('Application For TE&amp;GOTS'!AH2600)-2),"")</f>
        <v/>
      </c>
      <c r="G2559" s="10" t="e">
        <f ca="1">'Application For TE&amp;GOTS'!AI2600</f>
        <v>#VALUE!</v>
      </c>
      <c r="AF2559" s="10" t="str">
        <f ca="1">IF(MATCH(B2559,B$1:B2559,0)=ROW(B2559),B2559&amp;";","")</f>
        <v/>
      </c>
      <c r="AG2559" s="10" t="str">
        <f>IF(MATCH(C2559,C$1:C2559,0)=ROW(C2559),C2559&amp;";","")</f>
        <v/>
      </c>
      <c r="AH2559" s="10" t="str">
        <f ca="1">IF(MATCH(D2559,D$1:D2559,0)=ROW(D2559),D2559&amp;";","")</f>
        <v/>
      </c>
      <c r="AI2559" s="10" t="e">
        <f ca="1">IF(MATCH(E2559,E$1:E2559,0)=ROW(E2559),E2559&amp;";","")</f>
        <v>#VALUE!</v>
      </c>
    </row>
    <row r="2560" spans="1:35">
      <c r="A2560" s="10">
        <v>2539</v>
      </c>
      <c r="B2560" s="10" t="str">
        <f ca="1">'Application For TE&amp;GOTS'!X2601</f>
        <v/>
      </c>
      <c r="C2560" s="10">
        <f>'Application For TE&amp;GOTS'!$D2601</f>
        <v>0</v>
      </c>
      <c r="D2560" s="10" t="str" cm="1">
        <f t="array" aca="1" ref="D2560" ca="1">IFERROR(INDIRECT("'Application For TE&amp;GOTS'!L"&amp;'Application For TE&amp;GOTS'!S2601),"")</f>
        <v/>
      </c>
      <c r="E2560" s="10" t="e">
        <f ca="1">'Application For TE&amp;GOTS'!AF2601</f>
        <v>#VALUE!</v>
      </c>
      <c r="F2560" s="10" t="str">
        <f ca="1">IFERROR(LEFT('Application For TE&amp;GOTS'!AH2601,LEN('Application For TE&amp;GOTS'!AH2601)-2),"")</f>
        <v/>
      </c>
      <c r="G2560" s="10" t="e">
        <f ca="1">'Application For TE&amp;GOTS'!AI2601</f>
        <v>#VALUE!</v>
      </c>
      <c r="AF2560" s="10" t="str">
        <f ca="1">IF(MATCH(B2560,B$1:B2560,0)=ROW(B2560),B2560&amp;";","")</f>
        <v/>
      </c>
      <c r="AG2560" s="10" t="str">
        <f>IF(MATCH(C2560,C$1:C2560,0)=ROW(C2560),C2560&amp;";","")</f>
        <v/>
      </c>
      <c r="AH2560" s="10" t="str">
        <f ca="1">IF(MATCH(D2560,D$1:D2560,0)=ROW(D2560),D2560&amp;";","")</f>
        <v/>
      </c>
      <c r="AI2560" s="10" t="e">
        <f ca="1">IF(MATCH(E2560,E$1:E2560,0)=ROW(E2560),E2560&amp;";","")</f>
        <v>#VALUE!</v>
      </c>
    </row>
    <row r="2561" spans="1:35">
      <c r="A2561" s="10">
        <v>2540</v>
      </c>
      <c r="B2561" s="10" t="str">
        <f ca="1">'Application For TE&amp;GOTS'!X2602</f>
        <v/>
      </c>
      <c r="C2561" s="10">
        <f>'Application For TE&amp;GOTS'!$D2602</f>
        <v>0</v>
      </c>
      <c r="D2561" s="10" t="str" cm="1">
        <f t="array" aca="1" ref="D2561" ca="1">IFERROR(INDIRECT("'Application For TE&amp;GOTS'!L"&amp;'Application For TE&amp;GOTS'!S2602),"")</f>
        <v/>
      </c>
      <c r="E2561" s="10" t="e">
        <f ca="1">'Application For TE&amp;GOTS'!AF2602</f>
        <v>#VALUE!</v>
      </c>
      <c r="F2561" s="10" t="str">
        <f ca="1">IFERROR(LEFT('Application For TE&amp;GOTS'!AH2602,LEN('Application For TE&amp;GOTS'!AH2602)-2),"")</f>
        <v/>
      </c>
      <c r="G2561" s="10" t="e">
        <f ca="1">'Application For TE&amp;GOTS'!AI2602</f>
        <v>#VALUE!</v>
      </c>
      <c r="AF2561" s="10" t="str">
        <f ca="1">IF(MATCH(B2561,B$1:B2561,0)=ROW(B2561),B2561&amp;";","")</f>
        <v/>
      </c>
      <c r="AG2561" s="10" t="str">
        <f>IF(MATCH(C2561,C$1:C2561,0)=ROW(C2561),C2561&amp;";","")</f>
        <v/>
      </c>
      <c r="AH2561" s="10" t="str">
        <f ca="1">IF(MATCH(D2561,D$1:D2561,0)=ROW(D2561),D2561&amp;";","")</f>
        <v/>
      </c>
      <c r="AI2561" s="10" t="e">
        <f ca="1">IF(MATCH(E2561,E$1:E2561,0)=ROW(E2561),E2561&amp;";","")</f>
        <v>#VALUE!</v>
      </c>
    </row>
    <row r="2562" spans="1:35">
      <c r="A2562" s="10">
        <v>2541</v>
      </c>
      <c r="B2562" s="10" t="str">
        <f ca="1">'Application For TE&amp;GOTS'!X2603</f>
        <v/>
      </c>
      <c r="C2562" s="10">
        <f>'Application For TE&amp;GOTS'!$D2603</f>
        <v>0</v>
      </c>
      <c r="D2562" s="10" t="str" cm="1">
        <f t="array" aca="1" ref="D2562" ca="1">IFERROR(INDIRECT("'Application For TE&amp;GOTS'!L"&amp;'Application For TE&amp;GOTS'!S2603),"")</f>
        <v/>
      </c>
      <c r="E2562" s="10" t="e">
        <f ca="1">'Application For TE&amp;GOTS'!AF2603</f>
        <v>#VALUE!</v>
      </c>
      <c r="F2562" s="10" t="str">
        <f ca="1">IFERROR(LEFT('Application For TE&amp;GOTS'!AH2603,LEN('Application For TE&amp;GOTS'!AH2603)-2),"")</f>
        <v/>
      </c>
      <c r="G2562" s="10" t="e">
        <f ca="1">'Application For TE&amp;GOTS'!AI2603</f>
        <v>#VALUE!</v>
      </c>
      <c r="AF2562" s="10" t="str">
        <f ca="1">IF(MATCH(B2562,B$1:B2562,0)=ROW(B2562),B2562&amp;";","")</f>
        <v/>
      </c>
      <c r="AG2562" s="10" t="str">
        <f>IF(MATCH(C2562,C$1:C2562,0)=ROW(C2562),C2562&amp;";","")</f>
        <v/>
      </c>
      <c r="AH2562" s="10" t="str">
        <f ca="1">IF(MATCH(D2562,D$1:D2562,0)=ROW(D2562),D2562&amp;";","")</f>
        <v/>
      </c>
      <c r="AI2562" s="10" t="e">
        <f ca="1">IF(MATCH(E2562,E$1:E2562,0)=ROW(E2562),E2562&amp;";","")</f>
        <v>#VALUE!</v>
      </c>
    </row>
    <row r="2563" spans="1:35">
      <c r="A2563" s="10">
        <v>2542</v>
      </c>
      <c r="B2563" s="10" t="str">
        <f ca="1">'Application For TE&amp;GOTS'!X2604</f>
        <v/>
      </c>
      <c r="C2563" s="10">
        <f>'Application For TE&amp;GOTS'!$D2604</f>
        <v>0</v>
      </c>
      <c r="D2563" s="10" t="str" cm="1">
        <f t="array" aca="1" ref="D2563" ca="1">IFERROR(INDIRECT("'Application For TE&amp;GOTS'!L"&amp;'Application For TE&amp;GOTS'!S2604),"")</f>
        <v/>
      </c>
      <c r="E2563" s="10" t="e">
        <f ca="1">'Application For TE&amp;GOTS'!AF2604</f>
        <v>#VALUE!</v>
      </c>
      <c r="F2563" s="10" t="str">
        <f ca="1">IFERROR(LEFT('Application For TE&amp;GOTS'!AH2604,LEN('Application For TE&amp;GOTS'!AH2604)-2),"")</f>
        <v/>
      </c>
      <c r="G2563" s="10" t="e">
        <f ca="1">'Application For TE&amp;GOTS'!AI2604</f>
        <v>#VALUE!</v>
      </c>
      <c r="AF2563" s="10" t="str">
        <f ca="1">IF(MATCH(B2563,B$1:B2563,0)=ROW(B2563),B2563&amp;";","")</f>
        <v/>
      </c>
      <c r="AG2563" s="10" t="str">
        <f>IF(MATCH(C2563,C$1:C2563,0)=ROW(C2563),C2563&amp;";","")</f>
        <v/>
      </c>
      <c r="AH2563" s="10" t="str">
        <f ca="1">IF(MATCH(D2563,D$1:D2563,0)=ROW(D2563),D2563&amp;";","")</f>
        <v/>
      </c>
      <c r="AI2563" s="10" t="e">
        <f ca="1">IF(MATCH(E2563,E$1:E2563,0)=ROW(E2563),E2563&amp;";","")</f>
        <v>#VALUE!</v>
      </c>
    </row>
    <row r="2564" spans="1:35">
      <c r="A2564" s="10">
        <v>2543</v>
      </c>
      <c r="B2564" s="10" t="str">
        <f ca="1">'Application For TE&amp;GOTS'!X2605</f>
        <v/>
      </c>
      <c r="C2564" s="10">
        <f>'Application For TE&amp;GOTS'!$D2605</f>
        <v>0</v>
      </c>
      <c r="D2564" s="10" t="str" cm="1">
        <f t="array" aca="1" ref="D2564" ca="1">IFERROR(INDIRECT("'Application For TE&amp;GOTS'!L"&amp;'Application For TE&amp;GOTS'!S2605),"")</f>
        <v/>
      </c>
      <c r="E2564" s="10" t="e">
        <f ca="1">'Application For TE&amp;GOTS'!AF2605</f>
        <v>#VALUE!</v>
      </c>
      <c r="F2564" s="10" t="str">
        <f ca="1">IFERROR(LEFT('Application For TE&amp;GOTS'!AH2605,LEN('Application For TE&amp;GOTS'!AH2605)-2),"")</f>
        <v/>
      </c>
      <c r="G2564" s="10" t="e">
        <f ca="1">'Application For TE&amp;GOTS'!AI2605</f>
        <v>#VALUE!</v>
      </c>
      <c r="AF2564" s="10" t="str">
        <f ca="1">IF(MATCH(B2564,B$1:B2564,0)=ROW(B2564),B2564&amp;";","")</f>
        <v/>
      </c>
      <c r="AG2564" s="10" t="str">
        <f>IF(MATCH(C2564,C$1:C2564,0)=ROW(C2564),C2564&amp;";","")</f>
        <v/>
      </c>
      <c r="AH2564" s="10" t="str">
        <f ca="1">IF(MATCH(D2564,D$1:D2564,0)=ROW(D2564),D2564&amp;";","")</f>
        <v/>
      </c>
      <c r="AI2564" s="10" t="e">
        <f ca="1">IF(MATCH(E2564,E$1:E2564,0)=ROW(E2564),E2564&amp;";","")</f>
        <v>#VALUE!</v>
      </c>
    </row>
    <row r="2565" spans="1:35">
      <c r="A2565" s="10">
        <v>2544</v>
      </c>
      <c r="B2565" s="10" t="str">
        <f ca="1">'Application For TE&amp;GOTS'!X2606</f>
        <v/>
      </c>
      <c r="C2565" s="10">
        <f>'Application For TE&amp;GOTS'!$D2606</f>
        <v>0</v>
      </c>
      <c r="D2565" s="10" t="str" cm="1">
        <f t="array" aca="1" ref="D2565" ca="1">IFERROR(INDIRECT("'Application For TE&amp;GOTS'!L"&amp;'Application For TE&amp;GOTS'!S2606),"")</f>
        <v/>
      </c>
      <c r="E2565" s="10" t="e">
        <f ca="1">'Application For TE&amp;GOTS'!AF2606</f>
        <v>#VALUE!</v>
      </c>
      <c r="F2565" s="10" t="str">
        <f ca="1">IFERROR(LEFT('Application For TE&amp;GOTS'!AH2606,LEN('Application For TE&amp;GOTS'!AH2606)-2),"")</f>
        <v/>
      </c>
      <c r="G2565" s="10" t="e">
        <f ca="1">'Application For TE&amp;GOTS'!AI2606</f>
        <v>#VALUE!</v>
      </c>
      <c r="AF2565" s="10" t="str">
        <f ca="1">IF(MATCH(B2565,B$1:B2565,0)=ROW(B2565),B2565&amp;";","")</f>
        <v/>
      </c>
      <c r="AG2565" s="10" t="str">
        <f>IF(MATCH(C2565,C$1:C2565,0)=ROW(C2565),C2565&amp;";","")</f>
        <v/>
      </c>
      <c r="AH2565" s="10" t="str">
        <f ca="1">IF(MATCH(D2565,D$1:D2565,0)=ROW(D2565),D2565&amp;";","")</f>
        <v/>
      </c>
      <c r="AI2565" s="10" t="e">
        <f ca="1">IF(MATCH(E2565,E$1:E2565,0)=ROW(E2565),E2565&amp;";","")</f>
        <v>#VALUE!</v>
      </c>
    </row>
    <row r="2566" spans="1:35">
      <c r="A2566" s="10">
        <v>2545</v>
      </c>
      <c r="B2566" s="10" t="str">
        <f ca="1">'Application For TE&amp;GOTS'!X2607</f>
        <v/>
      </c>
      <c r="C2566" s="10">
        <f>'Application For TE&amp;GOTS'!$D2607</f>
        <v>0</v>
      </c>
      <c r="D2566" s="10" t="str" cm="1">
        <f t="array" aca="1" ref="D2566" ca="1">IFERROR(INDIRECT("'Application For TE&amp;GOTS'!L"&amp;'Application For TE&amp;GOTS'!S2607),"")</f>
        <v/>
      </c>
      <c r="E2566" s="10" t="e">
        <f ca="1">'Application For TE&amp;GOTS'!AF2607</f>
        <v>#VALUE!</v>
      </c>
      <c r="F2566" s="10" t="str">
        <f ca="1">IFERROR(LEFT('Application For TE&amp;GOTS'!AH2607,LEN('Application For TE&amp;GOTS'!AH2607)-2),"")</f>
        <v/>
      </c>
      <c r="G2566" s="10" t="e">
        <f ca="1">'Application For TE&amp;GOTS'!AI2607</f>
        <v>#VALUE!</v>
      </c>
      <c r="AF2566" s="10" t="str">
        <f ca="1">IF(MATCH(B2566,B$1:B2566,0)=ROW(B2566),B2566&amp;";","")</f>
        <v/>
      </c>
      <c r="AG2566" s="10" t="str">
        <f>IF(MATCH(C2566,C$1:C2566,0)=ROW(C2566),C2566&amp;";","")</f>
        <v/>
      </c>
      <c r="AH2566" s="10" t="str">
        <f ca="1">IF(MATCH(D2566,D$1:D2566,0)=ROW(D2566),D2566&amp;";","")</f>
        <v/>
      </c>
      <c r="AI2566" s="10" t="e">
        <f ca="1">IF(MATCH(E2566,E$1:E2566,0)=ROW(E2566),E2566&amp;";","")</f>
        <v>#VALUE!</v>
      </c>
    </row>
    <row r="2567" spans="1:35">
      <c r="A2567" s="10">
        <v>2546</v>
      </c>
      <c r="B2567" s="10" t="str">
        <f ca="1">'Application For TE&amp;GOTS'!X2608</f>
        <v/>
      </c>
      <c r="C2567" s="10">
        <f>'Application For TE&amp;GOTS'!$D2608</f>
        <v>0</v>
      </c>
      <c r="D2567" s="10" t="str" cm="1">
        <f t="array" aca="1" ref="D2567" ca="1">IFERROR(INDIRECT("'Application For TE&amp;GOTS'!L"&amp;'Application For TE&amp;GOTS'!S2608),"")</f>
        <v/>
      </c>
      <c r="E2567" s="10" t="e">
        <f ca="1">'Application For TE&amp;GOTS'!AF2608</f>
        <v>#VALUE!</v>
      </c>
      <c r="F2567" s="10" t="str">
        <f ca="1">IFERROR(LEFT('Application For TE&amp;GOTS'!AH2608,LEN('Application For TE&amp;GOTS'!AH2608)-2),"")</f>
        <v/>
      </c>
      <c r="G2567" s="10" t="e">
        <f ca="1">'Application For TE&amp;GOTS'!AI2608</f>
        <v>#VALUE!</v>
      </c>
      <c r="AF2567" s="10" t="str">
        <f ca="1">IF(MATCH(B2567,B$1:B2567,0)=ROW(B2567),B2567&amp;";","")</f>
        <v/>
      </c>
      <c r="AG2567" s="10" t="str">
        <f>IF(MATCH(C2567,C$1:C2567,0)=ROW(C2567),C2567&amp;";","")</f>
        <v/>
      </c>
      <c r="AH2567" s="10" t="str">
        <f ca="1">IF(MATCH(D2567,D$1:D2567,0)=ROW(D2567),D2567&amp;";","")</f>
        <v/>
      </c>
      <c r="AI2567" s="10" t="e">
        <f ca="1">IF(MATCH(E2567,E$1:E2567,0)=ROW(E2567),E2567&amp;";","")</f>
        <v>#VALUE!</v>
      </c>
    </row>
    <row r="2568" spans="1:35">
      <c r="A2568" s="10">
        <v>2547</v>
      </c>
      <c r="B2568" s="10" t="str">
        <f ca="1">'Application For TE&amp;GOTS'!X2609</f>
        <v/>
      </c>
      <c r="C2568" s="10">
        <f>'Application For TE&amp;GOTS'!$D2609</f>
        <v>0</v>
      </c>
      <c r="D2568" s="10" t="str" cm="1">
        <f t="array" aca="1" ref="D2568" ca="1">IFERROR(INDIRECT("'Application For TE&amp;GOTS'!L"&amp;'Application For TE&amp;GOTS'!S2609),"")</f>
        <v/>
      </c>
      <c r="E2568" s="10" t="e">
        <f ca="1">'Application For TE&amp;GOTS'!AF2609</f>
        <v>#VALUE!</v>
      </c>
      <c r="F2568" s="10" t="str">
        <f ca="1">IFERROR(LEFT('Application For TE&amp;GOTS'!AH2609,LEN('Application For TE&amp;GOTS'!AH2609)-2),"")</f>
        <v/>
      </c>
      <c r="G2568" s="10" t="e">
        <f ca="1">'Application For TE&amp;GOTS'!AI2609</f>
        <v>#VALUE!</v>
      </c>
      <c r="AF2568" s="10" t="str">
        <f ca="1">IF(MATCH(B2568,B$1:B2568,0)=ROW(B2568),B2568&amp;";","")</f>
        <v/>
      </c>
      <c r="AG2568" s="10" t="str">
        <f>IF(MATCH(C2568,C$1:C2568,0)=ROW(C2568),C2568&amp;";","")</f>
        <v/>
      </c>
      <c r="AH2568" s="10" t="str">
        <f ca="1">IF(MATCH(D2568,D$1:D2568,0)=ROW(D2568),D2568&amp;";","")</f>
        <v/>
      </c>
      <c r="AI2568" s="10" t="e">
        <f ca="1">IF(MATCH(E2568,E$1:E2568,0)=ROW(E2568),E2568&amp;";","")</f>
        <v>#VALUE!</v>
      </c>
    </row>
    <row r="2569" spans="1:35">
      <c r="A2569" s="10">
        <v>2548</v>
      </c>
      <c r="B2569" s="10" t="str">
        <f ca="1">'Application For TE&amp;GOTS'!X2610</f>
        <v/>
      </c>
      <c r="C2569" s="10">
        <f>'Application For TE&amp;GOTS'!$D2610</f>
        <v>0</v>
      </c>
      <c r="D2569" s="10" t="str" cm="1">
        <f t="array" aca="1" ref="D2569" ca="1">IFERROR(INDIRECT("'Application For TE&amp;GOTS'!L"&amp;'Application For TE&amp;GOTS'!S2610),"")</f>
        <v/>
      </c>
      <c r="E2569" s="10" t="e">
        <f ca="1">'Application For TE&amp;GOTS'!AF2610</f>
        <v>#VALUE!</v>
      </c>
      <c r="F2569" s="10" t="str">
        <f ca="1">IFERROR(LEFT('Application For TE&amp;GOTS'!AH2610,LEN('Application For TE&amp;GOTS'!AH2610)-2),"")</f>
        <v/>
      </c>
      <c r="G2569" s="10" t="e">
        <f ca="1">'Application For TE&amp;GOTS'!AI2610</f>
        <v>#VALUE!</v>
      </c>
      <c r="AF2569" s="10" t="str">
        <f ca="1">IF(MATCH(B2569,B$1:B2569,0)=ROW(B2569),B2569&amp;";","")</f>
        <v/>
      </c>
      <c r="AG2569" s="10" t="str">
        <f>IF(MATCH(C2569,C$1:C2569,0)=ROW(C2569),C2569&amp;";","")</f>
        <v/>
      </c>
      <c r="AH2569" s="10" t="str">
        <f ca="1">IF(MATCH(D2569,D$1:D2569,0)=ROW(D2569),D2569&amp;";","")</f>
        <v/>
      </c>
      <c r="AI2569" s="10" t="e">
        <f ca="1">IF(MATCH(E2569,E$1:E2569,0)=ROW(E2569),E2569&amp;";","")</f>
        <v>#VALUE!</v>
      </c>
    </row>
    <row r="2570" spans="1:35">
      <c r="A2570" s="10">
        <v>2549</v>
      </c>
      <c r="B2570" s="10" t="str">
        <f ca="1">'Application For TE&amp;GOTS'!X2611</f>
        <v/>
      </c>
      <c r="C2570" s="10">
        <f>'Application For TE&amp;GOTS'!$D2611</f>
        <v>0</v>
      </c>
      <c r="D2570" s="10" t="str" cm="1">
        <f t="array" aca="1" ref="D2570" ca="1">IFERROR(INDIRECT("'Application For TE&amp;GOTS'!L"&amp;'Application For TE&amp;GOTS'!S2611),"")</f>
        <v/>
      </c>
      <c r="E2570" s="10" t="e">
        <f ca="1">'Application For TE&amp;GOTS'!AF2611</f>
        <v>#VALUE!</v>
      </c>
      <c r="F2570" s="10" t="str">
        <f ca="1">IFERROR(LEFT('Application For TE&amp;GOTS'!AH2611,LEN('Application For TE&amp;GOTS'!AH2611)-2),"")</f>
        <v/>
      </c>
      <c r="G2570" s="10" t="e">
        <f ca="1">'Application For TE&amp;GOTS'!AI2611</f>
        <v>#VALUE!</v>
      </c>
      <c r="AF2570" s="10" t="str">
        <f ca="1">IF(MATCH(B2570,B$1:B2570,0)=ROW(B2570),B2570&amp;";","")</f>
        <v/>
      </c>
      <c r="AG2570" s="10" t="str">
        <f>IF(MATCH(C2570,C$1:C2570,0)=ROW(C2570),C2570&amp;";","")</f>
        <v/>
      </c>
      <c r="AH2570" s="10" t="str">
        <f ca="1">IF(MATCH(D2570,D$1:D2570,0)=ROW(D2570),D2570&amp;";","")</f>
        <v/>
      </c>
      <c r="AI2570" s="10" t="e">
        <f ca="1">IF(MATCH(E2570,E$1:E2570,0)=ROW(E2570),E2570&amp;";","")</f>
        <v>#VALUE!</v>
      </c>
    </row>
    <row r="2571" spans="1:35">
      <c r="A2571" s="10">
        <v>2550</v>
      </c>
      <c r="B2571" s="10" t="str">
        <f ca="1">'Application For TE&amp;GOTS'!X2612</f>
        <v/>
      </c>
      <c r="C2571" s="10">
        <f>'Application For TE&amp;GOTS'!$D2612</f>
        <v>0</v>
      </c>
      <c r="D2571" s="10" t="str" cm="1">
        <f t="array" aca="1" ref="D2571" ca="1">IFERROR(INDIRECT("'Application For TE&amp;GOTS'!L"&amp;'Application For TE&amp;GOTS'!S2612),"")</f>
        <v/>
      </c>
      <c r="E2571" s="10" t="e">
        <f ca="1">'Application For TE&amp;GOTS'!AF2612</f>
        <v>#VALUE!</v>
      </c>
      <c r="F2571" s="10" t="str">
        <f ca="1">IFERROR(LEFT('Application For TE&amp;GOTS'!AH2612,LEN('Application For TE&amp;GOTS'!AH2612)-2),"")</f>
        <v/>
      </c>
      <c r="G2571" s="10" t="e">
        <f ca="1">'Application For TE&amp;GOTS'!AI2612</f>
        <v>#VALUE!</v>
      </c>
      <c r="AF2571" s="10" t="str">
        <f ca="1">IF(MATCH(B2571,B$1:B2571,0)=ROW(B2571),B2571&amp;";","")</f>
        <v/>
      </c>
      <c r="AG2571" s="10" t="str">
        <f>IF(MATCH(C2571,C$1:C2571,0)=ROW(C2571),C2571&amp;";","")</f>
        <v/>
      </c>
      <c r="AH2571" s="10" t="str">
        <f ca="1">IF(MATCH(D2571,D$1:D2571,0)=ROW(D2571),D2571&amp;";","")</f>
        <v/>
      </c>
      <c r="AI2571" s="10" t="e">
        <f ca="1">IF(MATCH(E2571,E$1:E2571,0)=ROW(E2571),E2571&amp;";","")</f>
        <v>#VALUE!</v>
      </c>
    </row>
    <row r="2572" spans="1:35">
      <c r="A2572" s="10">
        <v>2551</v>
      </c>
      <c r="B2572" s="10" t="str">
        <f ca="1">'Application For TE&amp;GOTS'!X2613</f>
        <v/>
      </c>
      <c r="C2572" s="10">
        <f>'Application For TE&amp;GOTS'!$D2613</f>
        <v>0</v>
      </c>
      <c r="D2572" s="10" t="str" cm="1">
        <f t="array" aca="1" ref="D2572" ca="1">IFERROR(INDIRECT("'Application For TE&amp;GOTS'!L"&amp;'Application For TE&amp;GOTS'!S2613),"")</f>
        <v/>
      </c>
      <c r="E2572" s="10" t="e">
        <f ca="1">'Application For TE&amp;GOTS'!AF2613</f>
        <v>#VALUE!</v>
      </c>
      <c r="F2572" s="10" t="str">
        <f ca="1">IFERROR(LEFT('Application For TE&amp;GOTS'!AH2613,LEN('Application For TE&amp;GOTS'!AH2613)-2),"")</f>
        <v/>
      </c>
      <c r="G2572" s="10" t="e">
        <f ca="1">'Application For TE&amp;GOTS'!AI2613</f>
        <v>#VALUE!</v>
      </c>
      <c r="AF2572" s="10" t="str">
        <f ca="1">IF(MATCH(B2572,B$1:B2572,0)=ROW(B2572),B2572&amp;";","")</f>
        <v/>
      </c>
      <c r="AG2572" s="10" t="str">
        <f>IF(MATCH(C2572,C$1:C2572,0)=ROW(C2572),C2572&amp;";","")</f>
        <v/>
      </c>
      <c r="AH2572" s="10" t="str">
        <f ca="1">IF(MATCH(D2572,D$1:D2572,0)=ROW(D2572),D2572&amp;";","")</f>
        <v/>
      </c>
      <c r="AI2572" s="10" t="e">
        <f ca="1">IF(MATCH(E2572,E$1:E2572,0)=ROW(E2572),E2572&amp;";","")</f>
        <v>#VALUE!</v>
      </c>
    </row>
    <row r="2573" spans="1:35">
      <c r="A2573" s="10">
        <v>2552</v>
      </c>
      <c r="B2573" s="10" t="str">
        <f ca="1">'Application For TE&amp;GOTS'!X2614</f>
        <v/>
      </c>
      <c r="C2573" s="10">
        <f>'Application For TE&amp;GOTS'!$D2614</f>
        <v>0</v>
      </c>
      <c r="D2573" s="10" t="str" cm="1">
        <f t="array" aca="1" ref="D2573" ca="1">IFERROR(INDIRECT("'Application For TE&amp;GOTS'!L"&amp;'Application For TE&amp;GOTS'!S2614),"")</f>
        <v/>
      </c>
      <c r="E2573" s="10" t="e">
        <f ca="1">'Application For TE&amp;GOTS'!AF2614</f>
        <v>#VALUE!</v>
      </c>
      <c r="F2573" s="10" t="str">
        <f ca="1">IFERROR(LEFT('Application For TE&amp;GOTS'!AH2614,LEN('Application For TE&amp;GOTS'!AH2614)-2),"")</f>
        <v/>
      </c>
      <c r="G2573" s="10" t="e">
        <f ca="1">'Application For TE&amp;GOTS'!AI2614</f>
        <v>#VALUE!</v>
      </c>
      <c r="AF2573" s="10" t="str">
        <f ca="1">IF(MATCH(B2573,B$1:B2573,0)=ROW(B2573),B2573&amp;";","")</f>
        <v/>
      </c>
      <c r="AG2573" s="10" t="str">
        <f>IF(MATCH(C2573,C$1:C2573,0)=ROW(C2573),C2573&amp;";","")</f>
        <v/>
      </c>
      <c r="AH2573" s="10" t="str">
        <f ca="1">IF(MATCH(D2573,D$1:D2573,0)=ROW(D2573),D2573&amp;";","")</f>
        <v/>
      </c>
      <c r="AI2573" s="10" t="e">
        <f ca="1">IF(MATCH(E2573,E$1:E2573,0)=ROW(E2573),E2573&amp;";","")</f>
        <v>#VALUE!</v>
      </c>
    </row>
    <row r="2574" spans="1:35">
      <c r="A2574" s="10">
        <v>2553</v>
      </c>
      <c r="B2574" s="10" t="str">
        <f ca="1">'Application For TE&amp;GOTS'!X2615</f>
        <v/>
      </c>
      <c r="C2574" s="10">
        <f>'Application For TE&amp;GOTS'!$D2615</f>
        <v>0</v>
      </c>
      <c r="D2574" s="10" t="str" cm="1">
        <f t="array" aca="1" ref="D2574" ca="1">IFERROR(INDIRECT("'Application For TE&amp;GOTS'!L"&amp;'Application For TE&amp;GOTS'!S2615),"")</f>
        <v/>
      </c>
      <c r="E2574" s="10" t="e">
        <f ca="1">'Application For TE&amp;GOTS'!AF2615</f>
        <v>#VALUE!</v>
      </c>
      <c r="F2574" s="10" t="str">
        <f ca="1">IFERROR(LEFT('Application For TE&amp;GOTS'!AH2615,LEN('Application For TE&amp;GOTS'!AH2615)-2),"")</f>
        <v/>
      </c>
      <c r="G2574" s="10" t="e">
        <f ca="1">'Application For TE&amp;GOTS'!AI2615</f>
        <v>#VALUE!</v>
      </c>
      <c r="AF2574" s="10" t="str">
        <f ca="1">IF(MATCH(B2574,B$1:B2574,0)=ROW(B2574),B2574&amp;";","")</f>
        <v/>
      </c>
      <c r="AG2574" s="10" t="str">
        <f>IF(MATCH(C2574,C$1:C2574,0)=ROW(C2574),C2574&amp;";","")</f>
        <v/>
      </c>
      <c r="AH2574" s="10" t="str">
        <f ca="1">IF(MATCH(D2574,D$1:D2574,0)=ROW(D2574),D2574&amp;";","")</f>
        <v/>
      </c>
      <c r="AI2574" s="10" t="e">
        <f ca="1">IF(MATCH(E2574,E$1:E2574,0)=ROW(E2574),E2574&amp;";","")</f>
        <v>#VALUE!</v>
      </c>
    </row>
    <row r="2575" spans="1:35">
      <c r="A2575" s="10">
        <v>2554</v>
      </c>
      <c r="B2575" s="10" t="str">
        <f ca="1">'Application For TE&amp;GOTS'!X2616</f>
        <v/>
      </c>
      <c r="C2575" s="10">
        <f>'Application For TE&amp;GOTS'!$D2616</f>
        <v>0</v>
      </c>
      <c r="D2575" s="10" t="str" cm="1">
        <f t="array" aca="1" ref="D2575" ca="1">IFERROR(INDIRECT("'Application For TE&amp;GOTS'!L"&amp;'Application For TE&amp;GOTS'!S2616),"")</f>
        <v/>
      </c>
      <c r="E2575" s="10" t="e">
        <f ca="1">'Application For TE&amp;GOTS'!AF2616</f>
        <v>#VALUE!</v>
      </c>
      <c r="F2575" s="10" t="str">
        <f ca="1">IFERROR(LEFT('Application For TE&amp;GOTS'!AH2616,LEN('Application For TE&amp;GOTS'!AH2616)-2),"")</f>
        <v/>
      </c>
      <c r="G2575" s="10" t="e">
        <f ca="1">'Application For TE&amp;GOTS'!AI2616</f>
        <v>#VALUE!</v>
      </c>
      <c r="AF2575" s="10" t="str">
        <f ca="1">IF(MATCH(B2575,B$1:B2575,0)=ROW(B2575),B2575&amp;";","")</f>
        <v/>
      </c>
      <c r="AG2575" s="10" t="str">
        <f>IF(MATCH(C2575,C$1:C2575,0)=ROW(C2575),C2575&amp;";","")</f>
        <v/>
      </c>
      <c r="AH2575" s="10" t="str">
        <f ca="1">IF(MATCH(D2575,D$1:D2575,0)=ROW(D2575),D2575&amp;";","")</f>
        <v/>
      </c>
      <c r="AI2575" s="10" t="e">
        <f ca="1">IF(MATCH(E2575,E$1:E2575,0)=ROW(E2575),E2575&amp;";","")</f>
        <v>#VALUE!</v>
      </c>
    </row>
    <row r="2576" spans="1:35">
      <c r="A2576" s="10">
        <v>2555</v>
      </c>
      <c r="B2576" s="10" t="str">
        <f ca="1">'Application For TE&amp;GOTS'!X2617</f>
        <v/>
      </c>
      <c r="C2576" s="10">
        <f>'Application For TE&amp;GOTS'!$D2617</f>
        <v>0</v>
      </c>
      <c r="D2576" s="10" t="str" cm="1">
        <f t="array" aca="1" ref="D2576" ca="1">IFERROR(INDIRECT("'Application For TE&amp;GOTS'!L"&amp;'Application For TE&amp;GOTS'!S2617),"")</f>
        <v/>
      </c>
      <c r="E2576" s="10" t="e">
        <f ca="1">'Application For TE&amp;GOTS'!AF2617</f>
        <v>#VALUE!</v>
      </c>
      <c r="F2576" s="10" t="str">
        <f ca="1">IFERROR(LEFT('Application For TE&amp;GOTS'!AH2617,LEN('Application For TE&amp;GOTS'!AH2617)-2),"")</f>
        <v/>
      </c>
      <c r="G2576" s="10" t="e">
        <f ca="1">'Application For TE&amp;GOTS'!AI2617</f>
        <v>#VALUE!</v>
      </c>
      <c r="AF2576" s="10" t="str">
        <f ca="1">IF(MATCH(B2576,B$1:B2576,0)=ROW(B2576),B2576&amp;";","")</f>
        <v/>
      </c>
      <c r="AG2576" s="10" t="str">
        <f>IF(MATCH(C2576,C$1:C2576,0)=ROW(C2576),C2576&amp;";","")</f>
        <v/>
      </c>
      <c r="AH2576" s="10" t="str">
        <f ca="1">IF(MATCH(D2576,D$1:D2576,0)=ROW(D2576),D2576&amp;";","")</f>
        <v/>
      </c>
      <c r="AI2576" s="10" t="e">
        <f ca="1">IF(MATCH(E2576,E$1:E2576,0)=ROW(E2576),E2576&amp;";","")</f>
        <v>#VALUE!</v>
      </c>
    </row>
    <row r="2577" spans="1:35">
      <c r="A2577" s="10">
        <v>2556</v>
      </c>
      <c r="B2577" s="10" t="str">
        <f ca="1">'Application For TE&amp;GOTS'!X2618</f>
        <v/>
      </c>
      <c r="C2577" s="10">
        <f>'Application For TE&amp;GOTS'!$D2618</f>
        <v>0</v>
      </c>
      <c r="D2577" s="10" t="str" cm="1">
        <f t="array" aca="1" ref="D2577" ca="1">IFERROR(INDIRECT("'Application For TE&amp;GOTS'!L"&amp;'Application For TE&amp;GOTS'!S2618),"")</f>
        <v/>
      </c>
      <c r="E2577" s="10" t="e">
        <f ca="1">'Application For TE&amp;GOTS'!AF2618</f>
        <v>#VALUE!</v>
      </c>
      <c r="F2577" s="10" t="str">
        <f ca="1">IFERROR(LEFT('Application For TE&amp;GOTS'!AH2618,LEN('Application For TE&amp;GOTS'!AH2618)-2),"")</f>
        <v/>
      </c>
      <c r="G2577" s="10" t="e">
        <f ca="1">'Application For TE&amp;GOTS'!AI2618</f>
        <v>#VALUE!</v>
      </c>
      <c r="AF2577" s="10" t="str">
        <f ca="1">IF(MATCH(B2577,B$1:B2577,0)=ROW(B2577),B2577&amp;";","")</f>
        <v/>
      </c>
      <c r="AG2577" s="10" t="str">
        <f>IF(MATCH(C2577,C$1:C2577,0)=ROW(C2577),C2577&amp;";","")</f>
        <v/>
      </c>
      <c r="AH2577" s="10" t="str">
        <f ca="1">IF(MATCH(D2577,D$1:D2577,0)=ROW(D2577),D2577&amp;";","")</f>
        <v/>
      </c>
      <c r="AI2577" s="10" t="e">
        <f ca="1">IF(MATCH(E2577,E$1:E2577,0)=ROW(E2577),E2577&amp;";","")</f>
        <v>#VALUE!</v>
      </c>
    </row>
    <row r="2578" spans="1:35">
      <c r="A2578" s="10">
        <v>2557</v>
      </c>
      <c r="B2578" s="10" t="str">
        <f ca="1">'Application For TE&amp;GOTS'!X2619</f>
        <v/>
      </c>
      <c r="C2578" s="10">
        <f>'Application For TE&amp;GOTS'!$D2619</f>
        <v>0</v>
      </c>
      <c r="D2578" s="10" t="str" cm="1">
        <f t="array" aca="1" ref="D2578" ca="1">IFERROR(INDIRECT("'Application For TE&amp;GOTS'!L"&amp;'Application For TE&amp;GOTS'!S2619),"")</f>
        <v/>
      </c>
      <c r="E2578" s="10" t="e">
        <f ca="1">'Application For TE&amp;GOTS'!AF2619</f>
        <v>#VALUE!</v>
      </c>
      <c r="F2578" s="10" t="str">
        <f ca="1">IFERROR(LEFT('Application For TE&amp;GOTS'!AH2619,LEN('Application For TE&amp;GOTS'!AH2619)-2),"")</f>
        <v/>
      </c>
      <c r="G2578" s="10" t="e">
        <f ca="1">'Application For TE&amp;GOTS'!AI2619</f>
        <v>#VALUE!</v>
      </c>
      <c r="AF2578" s="10" t="str">
        <f ca="1">IF(MATCH(B2578,B$1:B2578,0)=ROW(B2578),B2578&amp;";","")</f>
        <v/>
      </c>
      <c r="AG2578" s="10" t="str">
        <f>IF(MATCH(C2578,C$1:C2578,0)=ROW(C2578),C2578&amp;";","")</f>
        <v/>
      </c>
      <c r="AH2578" s="10" t="str">
        <f ca="1">IF(MATCH(D2578,D$1:D2578,0)=ROW(D2578),D2578&amp;";","")</f>
        <v/>
      </c>
      <c r="AI2578" s="10" t="e">
        <f ca="1">IF(MATCH(E2578,E$1:E2578,0)=ROW(E2578),E2578&amp;";","")</f>
        <v>#VALUE!</v>
      </c>
    </row>
    <row r="2579" spans="1:35">
      <c r="A2579" s="10">
        <v>2558</v>
      </c>
      <c r="B2579" s="10" t="str">
        <f ca="1">'Application For TE&amp;GOTS'!X2620</f>
        <v/>
      </c>
      <c r="C2579" s="10">
        <f>'Application For TE&amp;GOTS'!$D2620</f>
        <v>0</v>
      </c>
      <c r="D2579" s="10" t="str" cm="1">
        <f t="array" aca="1" ref="D2579" ca="1">IFERROR(INDIRECT("'Application For TE&amp;GOTS'!L"&amp;'Application For TE&amp;GOTS'!S2620),"")</f>
        <v/>
      </c>
      <c r="E2579" s="10" t="e">
        <f ca="1">'Application For TE&amp;GOTS'!AF2620</f>
        <v>#VALUE!</v>
      </c>
      <c r="F2579" s="10" t="str">
        <f ca="1">IFERROR(LEFT('Application For TE&amp;GOTS'!AH2620,LEN('Application For TE&amp;GOTS'!AH2620)-2),"")</f>
        <v/>
      </c>
      <c r="G2579" s="10" t="e">
        <f ca="1">'Application For TE&amp;GOTS'!AI2620</f>
        <v>#VALUE!</v>
      </c>
      <c r="AF2579" s="10" t="str">
        <f ca="1">IF(MATCH(B2579,B$1:B2579,0)=ROW(B2579),B2579&amp;";","")</f>
        <v/>
      </c>
      <c r="AG2579" s="10" t="str">
        <f>IF(MATCH(C2579,C$1:C2579,0)=ROW(C2579),C2579&amp;";","")</f>
        <v/>
      </c>
      <c r="AH2579" s="10" t="str">
        <f ca="1">IF(MATCH(D2579,D$1:D2579,0)=ROW(D2579),D2579&amp;";","")</f>
        <v/>
      </c>
      <c r="AI2579" s="10" t="e">
        <f ca="1">IF(MATCH(E2579,E$1:E2579,0)=ROW(E2579),E2579&amp;";","")</f>
        <v>#VALUE!</v>
      </c>
    </row>
    <row r="2580" spans="1:35">
      <c r="A2580" s="10">
        <v>2559</v>
      </c>
      <c r="B2580" s="10" t="str">
        <f ca="1">'Application For TE&amp;GOTS'!X2621</f>
        <v/>
      </c>
      <c r="C2580" s="10">
        <f>'Application For TE&amp;GOTS'!$D2621</f>
        <v>0</v>
      </c>
      <c r="D2580" s="10" t="str" cm="1">
        <f t="array" aca="1" ref="D2580" ca="1">IFERROR(INDIRECT("'Application For TE&amp;GOTS'!L"&amp;'Application For TE&amp;GOTS'!S2621),"")</f>
        <v/>
      </c>
      <c r="E2580" s="10" t="e">
        <f ca="1">'Application For TE&amp;GOTS'!AF2621</f>
        <v>#VALUE!</v>
      </c>
      <c r="F2580" s="10" t="str">
        <f ca="1">IFERROR(LEFT('Application For TE&amp;GOTS'!AH2621,LEN('Application For TE&amp;GOTS'!AH2621)-2),"")</f>
        <v/>
      </c>
      <c r="G2580" s="10" t="e">
        <f ca="1">'Application For TE&amp;GOTS'!AI2621</f>
        <v>#VALUE!</v>
      </c>
      <c r="AF2580" s="10" t="str">
        <f ca="1">IF(MATCH(B2580,B$1:B2580,0)=ROW(B2580),B2580&amp;";","")</f>
        <v/>
      </c>
      <c r="AG2580" s="10" t="str">
        <f>IF(MATCH(C2580,C$1:C2580,0)=ROW(C2580),C2580&amp;";","")</f>
        <v/>
      </c>
      <c r="AH2580" s="10" t="str">
        <f ca="1">IF(MATCH(D2580,D$1:D2580,0)=ROW(D2580),D2580&amp;";","")</f>
        <v/>
      </c>
      <c r="AI2580" s="10" t="e">
        <f ca="1">IF(MATCH(E2580,E$1:E2580,0)=ROW(E2580),E2580&amp;";","")</f>
        <v>#VALUE!</v>
      </c>
    </row>
    <row r="2581" spans="1:35">
      <c r="A2581" s="10">
        <v>2560</v>
      </c>
      <c r="B2581" s="10" t="str">
        <f ca="1">'Application For TE&amp;GOTS'!X2622</f>
        <v/>
      </c>
      <c r="C2581" s="10">
        <f>'Application For TE&amp;GOTS'!$D2622</f>
        <v>0</v>
      </c>
      <c r="D2581" s="10" t="str" cm="1">
        <f t="array" aca="1" ref="D2581" ca="1">IFERROR(INDIRECT("'Application For TE&amp;GOTS'!L"&amp;'Application For TE&amp;GOTS'!S2622),"")</f>
        <v/>
      </c>
      <c r="E2581" s="10" t="e">
        <f ca="1">'Application For TE&amp;GOTS'!AF2622</f>
        <v>#VALUE!</v>
      </c>
      <c r="F2581" s="10" t="str">
        <f ca="1">IFERROR(LEFT('Application For TE&amp;GOTS'!AH2622,LEN('Application For TE&amp;GOTS'!AH2622)-2),"")</f>
        <v/>
      </c>
      <c r="G2581" s="10" t="e">
        <f ca="1">'Application For TE&amp;GOTS'!AI2622</f>
        <v>#VALUE!</v>
      </c>
      <c r="AF2581" s="10" t="str">
        <f ca="1">IF(MATCH(B2581,B$1:B2581,0)=ROW(B2581),B2581&amp;";","")</f>
        <v/>
      </c>
      <c r="AG2581" s="10" t="str">
        <f>IF(MATCH(C2581,C$1:C2581,0)=ROW(C2581),C2581&amp;";","")</f>
        <v/>
      </c>
      <c r="AH2581" s="10" t="str">
        <f ca="1">IF(MATCH(D2581,D$1:D2581,0)=ROW(D2581),D2581&amp;";","")</f>
        <v/>
      </c>
      <c r="AI2581" s="10" t="e">
        <f ca="1">IF(MATCH(E2581,E$1:E2581,0)=ROW(E2581),E2581&amp;";","")</f>
        <v>#VALUE!</v>
      </c>
    </row>
    <row r="2582" spans="1:35">
      <c r="A2582" s="10">
        <v>2561</v>
      </c>
      <c r="B2582" s="10" t="str">
        <f ca="1">'Application For TE&amp;GOTS'!X2623</f>
        <v/>
      </c>
      <c r="C2582" s="10">
        <f>'Application For TE&amp;GOTS'!$D2623</f>
        <v>0</v>
      </c>
      <c r="D2582" s="10" t="str" cm="1">
        <f t="array" aca="1" ref="D2582" ca="1">IFERROR(INDIRECT("'Application For TE&amp;GOTS'!L"&amp;'Application For TE&amp;GOTS'!S2623),"")</f>
        <v/>
      </c>
      <c r="E2582" s="10" t="e">
        <f ca="1">'Application For TE&amp;GOTS'!AF2623</f>
        <v>#VALUE!</v>
      </c>
      <c r="F2582" s="10" t="str">
        <f ca="1">IFERROR(LEFT('Application For TE&amp;GOTS'!AH2623,LEN('Application For TE&amp;GOTS'!AH2623)-2),"")</f>
        <v/>
      </c>
      <c r="G2582" s="10" t="e">
        <f ca="1">'Application For TE&amp;GOTS'!AI2623</f>
        <v>#VALUE!</v>
      </c>
      <c r="AF2582" s="10" t="str">
        <f ca="1">IF(MATCH(B2582,B$1:B2582,0)=ROW(B2582),B2582&amp;";","")</f>
        <v/>
      </c>
      <c r="AG2582" s="10" t="str">
        <f>IF(MATCH(C2582,C$1:C2582,0)=ROW(C2582),C2582&amp;";","")</f>
        <v/>
      </c>
      <c r="AH2582" s="10" t="str">
        <f ca="1">IF(MATCH(D2582,D$1:D2582,0)=ROW(D2582),D2582&amp;";","")</f>
        <v/>
      </c>
      <c r="AI2582" s="10" t="e">
        <f ca="1">IF(MATCH(E2582,E$1:E2582,0)=ROW(E2582),E2582&amp;";","")</f>
        <v>#VALUE!</v>
      </c>
    </row>
    <row r="2583" spans="1:35">
      <c r="A2583" s="10">
        <v>2562</v>
      </c>
      <c r="B2583" s="10" t="str">
        <f ca="1">'Application For TE&amp;GOTS'!X2624</f>
        <v/>
      </c>
      <c r="C2583" s="10">
        <f>'Application For TE&amp;GOTS'!$D2624</f>
        <v>0</v>
      </c>
      <c r="D2583" s="10" t="str" cm="1">
        <f t="array" aca="1" ref="D2583" ca="1">IFERROR(INDIRECT("'Application For TE&amp;GOTS'!L"&amp;'Application For TE&amp;GOTS'!S2624),"")</f>
        <v/>
      </c>
      <c r="E2583" s="10" t="e">
        <f ca="1">'Application For TE&amp;GOTS'!AF2624</f>
        <v>#VALUE!</v>
      </c>
      <c r="F2583" s="10" t="str">
        <f ca="1">IFERROR(LEFT('Application For TE&amp;GOTS'!AH2624,LEN('Application For TE&amp;GOTS'!AH2624)-2),"")</f>
        <v/>
      </c>
      <c r="G2583" s="10" t="e">
        <f ca="1">'Application For TE&amp;GOTS'!AI2624</f>
        <v>#VALUE!</v>
      </c>
      <c r="AF2583" s="10" t="str">
        <f ca="1">IF(MATCH(B2583,B$1:B2583,0)=ROW(B2583),B2583&amp;";","")</f>
        <v/>
      </c>
      <c r="AG2583" s="10" t="str">
        <f>IF(MATCH(C2583,C$1:C2583,0)=ROW(C2583),C2583&amp;";","")</f>
        <v/>
      </c>
      <c r="AH2583" s="10" t="str">
        <f ca="1">IF(MATCH(D2583,D$1:D2583,0)=ROW(D2583),D2583&amp;";","")</f>
        <v/>
      </c>
      <c r="AI2583" s="10" t="e">
        <f ca="1">IF(MATCH(E2583,E$1:E2583,0)=ROW(E2583),E2583&amp;";","")</f>
        <v>#VALUE!</v>
      </c>
    </row>
    <row r="2584" spans="1:35">
      <c r="A2584" s="10">
        <v>2563</v>
      </c>
      <c r="B2584" s="10" t="str">
        <f ca="1">'Application For TE&amp;GOTS'!X2625</f>
        <v/>
      </c>
      <c r="C2584" s="10">
        <f>'Application For TE&amp;GOTS'!$D2625</f>
        <v>0</v>
      </c>
      <c r="D2584" s="10" t="str" cm="1">
        <f t="array" aca="1" ref="D2584" ca="1">IFERROR(INDIRECT("'Application For TE&amp;GOTS'!L"&amp;'Application For TE&amp;GOTS'!S2625),"")</f>
        <v/>
      </c>
      <c r="E2584" s="10" t="e">
        <f ca="1">'Application For TE&amp;GOTS'!AF2625</f>
        <v>#VALUE!</v>
      </c>
      <c r="F2584" s="10" t="str">
        <f ca="1">IFERROR(LEFT('Application For TE&amp;GOTS'!AH2625,LEN('Application For TE&amp;GOTS'!AH2625)-2),"")</f>
        <v/>
      </c>
      <c r="G2584" s="10" t="e">
        <f ca="1">'Application For TE&amp;GOTS'!AI2625</f>
        <v>#VALUE!</v>
      </c>
      <c r="AF2584" s="10" t="str">
        <f ca="1">IF(MATCH(B2584,B$1:B2584,0)=ROW(B2584),B2584&amp;";","")</f>
        <v/>
      </c>
      <c r="AG2584" s="10" t="str">
        <f>IF(MATCH(C2584,C$1:C2584,0)=ROW(C2584),C2584&amp;";","")</f>
        <v/>
      </c>
      <c r="AH2584" s="10" t="str">
        <f ca="1">IF(MATCH(D2584,D$1:D2584,0)=ROW(D2584),D2584&amp;";","")</f>
        <v/>
      </c>
      <c r="AI2584" s="10" t="e">
        <f ca="1">IF(MATCH(E2584,E$1:E2584,0)=ROW(E2584),E2584&amp;";","")</f>
        <v>#VALUE!</v>
      </c>
    </row>
    <row r="2585" spans="1:35">
      <c r="A2585" s="10">
        <v>2564</v>
      </c>
      <c r="B2585" s="10" t="str">
        <f ca="1">'Application For TE&amp;GOTS'!X2626</f>
        <v/>
      </c>
      <c r="C2585" s="10">
        <f>'Application For TE&amp;GOTS'!$D2626</f>
        <v>0</v>
      </c>
      <c r="D2585" s="10" t="str" cm="1">
        <f t="array" aca="1" ref="D2585" ca="1">IFERROR(INDIRECT("'Application For TE&amp;GOTS'!L"&amp;'Application For TE&amp;GOTS'!S2626),"")</f>
        <v/>
      </c>
      <c r="E2585" s="10" t="e">
        <f ca="1">'Application For TE&amp;GOTS'!AF2626</f>
        <v>#VALUE!</v>
      </c>
      <c r="F2585" s="10" t="str">
        <f ca="1">IFERROR(LEFT('Application For TE&amp;GOTS'!AH2626,LEN('Application For TE&amp;GOTS'!AH2626)-2),"")</f>
        <v/>
      </c>
      <c r="G2585" s="10" t="e">
        <f ca="1">'Application For TE&amp;GOTS'!AI2626</f>
        <v>#VALUE!</v>
      </c>
      <c r="AF2585" s="10" t="str">
        <f ca="1">IF(MATCH(B2585,B$1:B2585,0)=ROW(B2585),B2585&amp;";","")</f>
        <v/>
      </c>
      <c r="AG2585" s="10" t="str">
        <f>IF(MATCH(C2585,C$1:C2585,0)=ROW(C2585),C2585&amp;";","")</f>
        <v/>
      </c>
      <c r="AH2585" s="10" t="str">
        <f ca="1">IF(MATCH(D2585,D$1:D2585,0)=ROW(D2585),D2585&amp;";","")</f>
        <v/>
      </c>
      <c r="AI2585" s="10" t="e">
        <f ca="1">IF(MATCH(E2585,E$1:E2585,0)=ROW(E2585),E2585&amp;";","")</f>
        <v>#VALUE!</v>
      </c>
    </row>
    <row r="2586" spans="1:35">
      <c r="A2586" s="10">
        <v>2565</v>
      </c>
      <c r="B2586" s="10" t="str">
        <f ca="1">'Application For TE&amp;GOTS'!X2627</f>
        <v/>
      </c>
      <c r="C2586" s="10">
        <f>'Application For TE&amp;GOTS'!$D2627</f>
        <v>0</v>
      </c>
      <c r="D2586" s="10" t="str" cm="1">
        <f t="array" aca="1" ref="D2586" ca="1">IFERROR(INDIRECT("'Application For TE&amp;GOTS'!L"&amp;'Application For TE&amp;GOTS'!S2627),"")</f>
        <v/>
      </c>
      <c r="E2586" s="10" t="e">
        <f ca="1">'Application For TE&amp;GOTS'!AF2627</f>
        <v>#VALUE!</v>
      </c>
      <c r="F2586" s="10" t="str">
        <f ca="1">IFERROR(LEFT('Application For TE&amp;GOTS'!AH2627,LEN('Application For TE&amp;GOTS'!AH2627)-2),"")</f>
        <v/>
      </c>
      <c r="G2586" s="10" t="e">
        <f ca="1">'Application For TE&amp;GOTS'!AI2627</f>
        <v>#VALUE!</v>
      </c>
      <c r="AF2586" s="10" t="str">
        <f ca="1">IF(MATCH(B2586,B$1:B2586,0)=ROW(B2586),B2586&amp;";","")</f>
        <v/>
      </c>
      <c r="AG2586" s="10" t="str">
        <f>IF(MATCH(C2586,C$1:C2586,0)=ROW(C2586),C2586&amp;";","")</f>
        <v/>
      </c>
      <c r="AH2586" s="10" t="str">
        <f ca="1">IF(MATCH(D2586,D$1:D2586,0)=ROW(D2586),D2586&amp;";","")</f>
        <v/>
      </c>
      <c r="AI2586" s="10" t="e">
        <f ca="1">IF(MATCH(E2586,E$1:E2586,0)=ROW(E2586),E2586&amp;";","")</f>
        <v>#VALUE!</v>
      </c>
    </row>
    <row r="2587" spans="1:35">
      <c r="A2587" s="10">
        <v>2566</v>
      </c>
      <c r="B2587" s="10" t="str">
        <f ca="1">'Application For TE&amp;GOTS'!X2628</f>
        <v/>
      </c>
      <c r="C2587" s="10">
        <f>'Application For TE&amp;GOTS'!$D2628</f>
        <v>0</v>
      </c>
      <c r="D2587" s="10" t="str" cm="1">
        <f t="array" aca="1" ref="D2587" ca="1">IFERROR(INDIRECT("'Application For TE&amp;GOTS'!L"&amp;'Application For TE&amp;GOTS'!S2628),"")</f>
        <v/>
      </c>
      <c r="E2587" s="10" t="e">
        <f ca="1">'Application For TE&amp;GOTS'!AF2628</f>
        <v>#VALUE!</v>
      </c>
      <c r="F2587" s="10" t="str">
        <f ca="1">IFERROR(LEFT('Application For TE&amp;GOTS'!AH2628,LEN('Application For TE&amp;GOTS'!AH2628)-2),"")</f>
        <v/>
      </c>
      <c r="G2587" s="10" t="e">
        <f ca="1">'Application For TE&amp;GOTS'!AI2628</f>
        <v>#VALUE!</v>
      </c>
      <c r="AF2587" s="10" t="str">
        <f ca="1">IF(MATCH(B2587,B$1:B2587,0)=ROW(B2587),B2587&amp;";","")</f>
        <v/>
      </c>
      <c r="AG2587" s="10" t="str">
        <f>IF(MATCH(C2587,C$1:C2587,0)=ROW(C2587),C2587&amp;";","")</f>
        <v/>
      </c>
      <c r="AH2587" s="10" t="str">
        <f ca="1">IF(MATCH(D2587,D$1:D2587,0)=ROW(D2587),D2587&amp;";","")</f>
        <v/>
      </c>
      <c r="AI2587" s="10" t="e">
        <f ca="1">IF(MATCH(E2587,E$1:E2587,0)=ROW(E2587),E2587&amp;";","")</f>
        <v>#VALUE!</v>
      </c>
    </row>
    <row r="2588" spans="1:35">
      <c r="A2588" s="10">
        <v>2567</v>
      </c>
      <c r="B2588" s="10" t="str">
        <f ca="1">'Application For TE&amp;GOTS'!X2629</f>
        <v/>
      </c>
      <c r="C2588" s="10">
        <f>'Application For TE&amp;GOTS'!$D2629</f>
        <v>0</v>
      </c>
      <c r="D2588" s="10" t="str" cm="1">
        <f t="array" aca="1" ref="D2588" ca="1">IFERROR(INDIRECT("'Application For TE&amp;GOTS'!L"&amp;'Application For TE&amp;GOTS'!S2629),"")</f>
        <v/>
      </c>
      <c r="E2588" s="10" t="e">
        <f ca="1">'Application For TE&amp;GOTS'!AF2629</f>
        <v>#VALUE!</v>
      </c>
      <c r="F2588" s="10" t="str">
        <f ca="1">IFERROR(LEFT('Application For TE&amp;GOTS'!AH2629,LEN('Application For TE&amp;GOTS'!AH2629)-2),"")</f>
        <v/>
      </c>
      <c r="G2588" s="10" t="e">
        <f ca="1">'Application For TE&amp;GOTS'!AI2629</f>
        <v>#VALUE!</v>
      </c>
      <c r="AF2588" s="10" t="str">
        <f ca="1">IF(MATCH(B2588,B$1:B2588,0)=ROW(B2588),B2588&amp;";","")</f>
        <v/>
      </c>
      <c r="AG2588" s="10" t="str">
        <f>IF(MATCH(C2588,C$1:C2588,0)=ROW(C2588),C2588&amp;";","")</f>
        <v/>
      </c>
      <c r="AH2588" s="10" t="str">
        <f ca="1">IF(MATCH(D2588,D$1:D2588,0)=ROW(D2588),D2588&amp;";","")</f>
        <v/>
      </c>
      <c r="AI2588" s="10" t="e">
        <f ca="1">IF(MATCH(E2588,E$1:E2588,0)=ROW(E2588),E2588&amp;";","")</f>
        <v>#VALUE!</v>
      </c>
    </row>
    <row r="2589" spans="1:35">
      <c r="A2589" s="10">
        <v>2568</v>
      </c>
      <c r="B2589" s="10" t="str">
        <f ca="1">'Application For TE&amp;GOTS'!X2630</f>
        <v/>
      </c>
      <c r="C2589" s="10">
        <f>'Application For TE&amp;GOTS'!$D2630</f>
        <v>0</v>
      </c>
      <c r="D2589" s="10" t="str" cm="1">
        <f t="array" aca="1" ref="D2589" ca="1">IFERROR(INDIRECT("'Application For TE&amp;GOTS'!L"&amp;'Application For TE&amp;GOTS'!S2630),"")</f>
        <v/>
      </c>
      <c r="E2589" s="10" t="e">
        <f ca="1">'Application For TE&amp;GOTS'!AF2630</f>
        <v>#VALUE!</v>
      </c>
      <c r="F2589" s="10" t="str">
        <f ca="1">IFERROR(LEFT('Application For TE&amp;GOTS'!AH2630,LEN('Application For TE&amp;GOTS'!AH2630)-2),"")</f>
        <v/>
      </c>
      <c r="G2589" s="10" t="e">
        <f ca="1">'Application For TE&amp;GOTS'!AI2630</f>
        <v>#VALUE!</v>
      </c>
      <c r="AF2589" s="10" t="str">
        <f ca="1">IF(MATCH(B2589,B$1:B2589,0)=ROW(B2589),B2589&amp;";","")</f>
        <v/>
      </c>
      <c r="AG2589" s="10" t="str">
        <f>IF(MATCH(C2589,C$1:C2589,0)=ROW(C2589),C2589&amp;";","")</f>
        <v/>
      </c>
      <c r="AH2589" s="10" t="str">
        <f ca="1">IF(MATCH(D2589,D$1:D2589,0)=ROW(D2589),D2589&amp;";","")</f>
        <v/>
      </c>
      <c r="AI2589" s="10" t="e">
        <f ca="1">IF(MATCH(E2589,E$1:E2589,0)=ROW(E2589),E2589&amp;";","")</f>
        <v>#VALUE!</v>
      </c>
    </row>
    <row r="2590" spans="1:35">
      <c r="A2590" s="10">
        <v>2569</v>
      </c>
      <c r="B2590" s="10" t="str">
        <f ca="1">'Application For TE&amp;GOTS'!X2631</f>
        <v/>
      </c>
      <c r="C2590" s="10">
        <f>'Application For TE&amp;GOTS'!$D2631</f>
        <v>0</v>
      </c>
      <c r="D2590" s="10" t="str" cm="1">
        <f t="array" aca="1" ref="D2590" ca="1">IFERROR(INDIRECT("'Application For TE&amp;GOTS'!L"&amp;'Application For TE&amp;GOTS'!S2631),"")</f>
        <v/>
      </c>
      <c r="E2590" s="10" t="e">
        <f ca="1">'Application For TE&amp;GOTS'!AF2631</f>
        <v>#VALUE!</v>
      </c>
      <c r="F2590" s="10" t="str">
        <f ca="1">IFERROR(LEFT('Application For TE&amp;GOTS'!AH2631,LEN('Application For TE&amp;GOTS'!AH2631)-2),"")</f>
        <v/>
      </c>
      <c r="G2590" s="10" t="e">
        <f ca="1">'Application For TE&amp;GOTS'!AI2631</f>
        <v>#VALUE!</v>
      </c>
      <c r="AF2590" s="10" t="str">
        <f ca="1">IF(MATCH(B2590,B$1:B2590,0)=ROW(B2590),B2590&amp;";","")</f>
        <v/>
      </c>
      <c r="AG2590" s="10" t="str">
        <f>IF(MATCH(C2590,C$1:C2590,0)=ROW(C2590),C2590&amp;";","")</f>
        <v/>
      </c>
      <c r="AH2590" s="10" t="str">
        <f ca="1">IF(MATCH(D2590,D$1:D2590,0)=ROW(D2590),D2590&amp;";","")</f>
        <v/>
      </c>
      <c r="AI2590" s="10" t="e">
        <f ca="1">IF(MATCH(E2590,E$1:E2590,0)=ROW(E2590),E2590&amp;";","")</f>
        <v>#VALUE!</v>
      </c>
    </row>
    <row r="2591" spans="1:35">
      <c r="A2591" s="10">
        <v>2570</v>
      </c>
      <c r="B2591" s="10" t="str">
        <f ca="1">'Application For TE&amp;GOTS'!X2632</f>
        <v/>
      </c>
      <c r="C2591" s="10">
        <f>'Application For TE&amp;GOTS'!$D2632</f>
        <v>0</v>
      </c>
      <c r="D2591" s="10" t="str" cm="1">
        <f t="array" aca="1" ref="D2591" ca="1">IFERROR(INDIRECT("'Application For TE&amp;GOTS'!L"&amp;'Application For TE&amp;GOTS'!S2632),"")</f>
        <v/>
      </c>
      <c r="E2591" s="10" t="e">
        <f ca="1">'Application For TE&amp;GOTS'!AF2632</f>
        <v>#VALUE!</v>
      </c>
      <c r="F2591" s="10" t="str">
        <f ca="1">IFERROR(LEFT('Application For TE&amp;GOTS'!AH2632,LEN('Application For TE&amp;GOTS'!AH2632)-2),"")</f>
        <v/>
      </c>
      <c r="G2591" s="10" t="e">
        <f ca="1">'Application For TE&amp;GOTS'!AI2632</f>
        <v>#VALUE!</v>
      </c>
      <c r="AF2591" s="10" t="str">
        <f ca="1">IF(MATCH(B2591,B$1:B2591,0)=ROW(B2591),B2591&amp;";","")</f>
        <v/>
      </c>
      <c r="AG2591" s="10" t="str">
        <f>IF(MATCH(C2591,C$1:C2591,0)=ROW(C2591),C2591&amp;";","")</f>
        <v/>
      </c>
      <c r="AH2591" s="10" t="str">
        <f ca="1">IF(MATCH(D2591,D$1:D2591,0)=ROW(D2591),D2591&amp;";","")</f>
        <v/>
      </c>
      <c r="AI2591" s="10" t="e">
        <f ca="1">IF(MATCH(E2591,E$1:E2591,0)=ROW(E2591),E2591&amp;";","")</f>
        <v>#VALUE!</v>
      </c>
    </row>
    <row r="2592" spans="1:35">
      <c r="A2592" s="10">
        <v>2571</v>
      </c>
      <c r="B2592" s="10" t="str">
        <f ca="1">'Application For TE&amp;GOTS'!X2633</f>
        <v/>
      </c>
      <c r="C2592" s="10">
        <f>'Application For TE&amp;GOTS'!$D2633</f>
        <v>0</v>
      </c>
      <c r="D2592" s="10" t="str" cm="1">
        <f t="array" aca="1" ref="D2592" ca="1">IFERROR(INDIRECT("'Application For TE&amp;GOTS'!L"&amp;'Application For TE&amp;GOTS'!S2633),"")</f>
        <v/>
      </c>
      <c r="E2592" s="10" t="e">
        <f ca="1">'Application For TE&amp;GOTS'!AF2633</f>
        <v>#VALUE!</v>
      </c>
      <c r="F2592" s="10" t="str">
        <f ca="1">IFERROR(LEFT('Application For TE&amp;GOTS'!AH2633,LEN('Application For TE&amp;GOTS'!AH2633)-2),"")</f>
        <v/>
      </c>
      <c r="G2592" s="10" t="e">
        <f ca="1">'Application For TE&amp;GOTS'!AI2633</f>
        <v>#VALUE!</v>
      </c>
      <c r="AF2592" s="10" t="str">
        <f ca="1">IF(MATCH(B2592,B$1:B2592,0)=ROW(B2592),B2592&amp;";","")</f>
        <v/>
      </c>
      <c r="AG2592" s="10" t="str">
        <f>IF(MATCH(C2592,C$1:C2592,0)=ROW(C2592),C2592&amp;";","")</f>
        <v/>
      </c>
      <c r="AH2592" s="10" t="str">
        <f ca="1">IF(MATCH(D2592,D$1:D2592,0)=ROW(D2592),D2592&amp;";","")</f>
        <v/>
      </c>
      <c r="AI2592" s="10" t="e">
        <f ca="1">IF(MATCH(E2592,E$1:E2592,0)=ROW(E2592),E2592&amp;";","")</f>
        <v>#VALUE!</v>
      </c>
    </row>
    <row r="2593" spans="1:35">
      <c r="A2593" s="10">
        <v>2572</v>
      </c>
      <c r="B2593" s="10" t="str">
        <f ca="1">'Application For TE&amp;GOTS'!X2634</f>
        <v/>
      </c>
      <c r="C2593" s="10">
        <f>'Application For TE&amp;GOTS'!$D2634</f>
        <v>0</v>
      </c>
      <c r="D2593" s="10" t="str" cm="1">
        <f t="array" aca="1" ref="D2593" ca="1">IFERROR(INDIRECT("'Application For TE&amp;GOTS'!L"&amp;'Application For TE&amp;GOTS'!S2634),"")</f>
        <v/>
      </c>
      <c r="E2593" s="10" t="e">
        <f ca="1">'Application For TE&amp;GOTS'!AF2634</f>
        <v>#VALUE!</v>
      </c>
      <c r="F2593" s="10" t="str">
        <f ca="1">IFERROR(LEFT('Application For TE&amp;GOTS'!AH2634,LEN('Application For TE&amp;GOTS'!AH2634)-2),"")</f>
        <v/>
      </c>
      <c r="G2593" s="10" t="e">
        <f ca="1">'Application For TE&amp;GOTS'!AI2634</f>
        <v>#VALUE!</v>
      </c>
      <c r="AF2593" s="10" t="str">
        <f ca="1">IF(MATCH(B2593,B$1:B2593,0)=ROW(B2593),B2593&amp;";","")</f>
        <v/>
      </c>
      <c r="AG2593" s="10" t="str">
        <f>IF(MATCH(C2593,C$1:C2593,0)=ROW(C2593),C2593&amp;";","")</f>
        <v/>
      </c>
      <c r="AH2593" s="10" t="str">
        <f ca="1">IF(MATCH(D2593,D$1:D2593,0)=ROW(D2593),D2593&amp;";","")</f>
        <v/>
      </c>
      <c r="AI2593" s="10" t="e">
        <f ca="1">IF(MATCH(E2593,E$1:E2593,0)=ROW(E2593),E2593&amp;";","")</f>
        <v>#VALUE!</v>
      </c>
    </row>
    <row r="2594" spans="1:35">
      <c r="A2594" s="10">
        <v>2573</v>
      </c>
      <c r="B2594" s="10" t="str">
        <f ca="1">'Application For TE&amp;GOTS'!X2635</f>
        <v/>
      </c>
      <c r="C2594" s="10">
        <f>'Application For TE&amp;GOTS'!$D2635</f>
        <v>0</v>
      </c>
      <c r="D2594" s="10" t="str" cm="1">
        <f t="array" aca="1" ref="D2594" ca="1">IFERROR(INDIRECT("'Application For TE&amp;GOTS'!L"&amp;'Application For TE&amp;GOTS'!S2635),"")</f>
        <v/>
      </c>
      <c r="E2594" s="10" t="e">
        <f ca="1">'Application For TE&amp;GOTS'!AF2635</f>
        <v>#VALUE!</v>
      </c>
      <c r="F2594" s="10" t="str">
        <f ca="1">IFERROR(LEFT('Application For TE&amp;GOTS'!AH2635,LEN('Application For TE&amp;GOTS'!AH2635)-2),"")</f>
        <v/>
      </c>
      <c r="G2594" s="10" t="e">
        <f ca="1">'Application For TE&amp;GOTS'!AI2635</f>
        <v>#VALUE!</v>
      </c>
      <c r="AF2594" s="10" t="str">
        <f ca="1">IF(MATCH(B2594,B$1:B2594,0)=ROW(B2594),B2594&amp;";","")</f>
        <v/>
      </c>
      <c r="AG2594" s="10" t="str">
        <f>IF(MATCH(C2594,C$1:C2594,0)=ROW(C2594),C2594&amp;";","")</f>
        <v/>
      </c>
      <c r="AH2594" s="10" t="str">
        <f ca="1">IF(MATCH(D2594,D$1:D2594,0)=ROW(D2594),D2594&amp;";","")</f>
        <v/>
      </c>
      <c r="AI2594" s="10" t="e">
        <f ca="1">IF(MATCH(E2594,E$1:E2594,0)=ROW(E2594),E2594&amp;";","")</f>
        <v>#VALUE!</v>
      </c>
    </row>
    <row r="2595" spans="1:35">
      <c r="A2595" s="10">
        <v>2574</v>
      </c>
      <c r="B2595" s="10" t="str">
        <f ca="1">'Application For TE&amp;GOTS'!X2636</f>
        <v/>
      </c>
      <c r="C2595" s="10">
        <f>'Application For TE&amp;GOTS'!$D2636</f>
        <v>0</v>
      </c>
      <c r="D2595" s="10" t="str" cm="1">
        <f t="array" aca="1" ref="D2595" ca="1">IFERROR(INDIRECT("'Application For TE&amp;GOTS'!L"&amp;'Application For TE&amp;GOTS'!S2636),"")</f>
        <v/>
      </c>
      <c r="E2595" s="10" t="e">
        <f ca="1">'Application For TE&amp;GOTS'!AF2636</f>
        <v>#VALUE!</v>
      </c>
      <c r="F2595" s="10" t="str">
        <f ca="1">IFERROR(LEFT('Application For TE&amp;GOTS'!AH2636,LEN('Application For TE&amp;GOTS'!AH2636)-2),"")</f>
        <v/>
      </c>
      <c r="G2595" s="10" t="e">
        <f ca="1">'Application For TE&amp;GOTS'!AI2636</f>
        <v>#VALUE!</v>
      </c>
      <c r="AF2595" s="10" t="str">
        <f ca="1">IF(MATCH(B2595,B$1:B2595,0)=ROW(B2595),B2595&amp;";","")</f>
        <v/>
      </c>
      <c r="AG2595" s="10" t="str">
        <f>IF(MATCH(C2595,C$1:C2595,0)=ROW(C2595),C2595&amp;";","")</f>
        <v/>
      </c>
      <c r="AH2595" s="10" t="str">
        <f ca="1">IF(MATCH(D2595,D$1:D2595,0)=ROW(D2595),D2595&amp;";","")</f>
        <v/>
      </c>
      <c r="AI2595" s="10" t="e">
        <f ca="1">IF(MATCH(E2595,E$1:E2595,0)=ROW(E2595),E2595&amp;";","")</f>
        <v>#VALUE!</v>
      </c>
    </row>
    <row r="2596" spans="1:35">
      <c r="A2596" s="10">
        <v>2575</v>
      </c>
      <c r="B2596" s="10" t="str">
        <f ca="1">'Application For TE&amp;GOTS'!X2637</f>
        <v/>
      </c>
      <c r="C2596" s="10">
        <f>'Application For TE&amp;GOTS'!$D2637</f>
        <v>0</v>
      </c>
      <c r="D2596" s="10" t="str" cm="1">
        <f t="array" aca="1" ref="D2596" ca="1">IFERROR(INDIRECT("'Application For TE&amp;GOTS'!L"&amp;'Application For TE&amp;GOTS'!S2637),"")</f>
        <v/>
      </c>
      <c r="E2596" s="10" t="e">
        <f ca="1">'Application For TE&amp;GOTS'!AF2637</f>
        <v>#VALUE!</v>
      </c>
      <c r="F2596" s="10" t="str">
        <f ca="1">IFERROR(LEFT('Application For TE&amp;GOTS'!AH2637,LEN('Application For TE&amp;GOTS'!AH2637)-2),"")</f>
        <v/>
      </c>
      <c r="G2596" s="10" t="e">
        <f ca="1">'Application For TE&amp;GOTS'!AI2637</f>
        <v>#VALUE!</v>
      </c>
      <c r="AF2596" s="10" t="str">
        <f ca="1">IF(MATCH(B2596,B$1:B2596,0)=ROW(B2596),B2596&amp;";","")</f>
        <v/>
      </c>
      <c r="AG2596" s="10" t="str">
        <f>IF(MATCH(C2596,C$1:C2596,0)=ROW(C2596),C2596&amp;";","")</f>
        <v/>
      </c>
      <c r="AH2596" s="10" t="str">
        <f ca="1">IF(MATCH(D2596,D$1:D2596,0)=ROW(D2596),D2596&amp;";","")</f>
        <v/>
      </c>
      <c r="AI2596" s="10" t="e">
        <f ca="1">IF(MATCH(E2596,E$1:E2596,0)=ROW(E2596),E2596&amp;";","")</f>
        <v>#VALUE!</v>
      </c>
    </row>
    <row r="2597" spans="1:35">
      <c r="A2597" s="10">
        <v>2576</v>
      </c>
      <c r="B2597" s="10" t="str">
        <f ca="1">'Application For TE&amp;GOTS'!X2638</f>
        <v/>
      </c>
      <c r="C2597" s="10">
        <f>'Application For TE&amp;GOTS'!$D2638</f>
        <v>0</v>
      </c>
      <c r="D2597" s="10" t="str" cm="1">
        <f t="array" aca="1" ref="D2597" ca="1">IFERROR(INDIRECT("'Application For TE&amp;GOTS'!L"&amp;'Application For TE&amp;GOTS'!S2638),"")</f>
        <v/>
      </c>
      <c r="E2597" s="10" t="e">
        <f ca="1">'Application For TE&amp;GOTS'!AF2638</f>
        <v>#VALUE!</v>
      </c>
      <c r="F2597" s="10" t="str">
        <f ca="1">IFERROR(LEFT('Application For TE&amp;GOTS'!AH2638,LEN('Application For TE&amp;GOTS'!AH2638)-2),"")</f>
        <v/>
      </c>
      <c r="G2597" s="10" t="e">
        <f ca="1">'Application For TE&amp;GOTS'!AI2638</f>
        <v>#VALUE!</v>
      </c>
      <c r="AF2597" s="10" t="str">
        <f ca="1">IF(MATCH(B2597,B$1:B2597,0)=ROW(B2597),B2597&amp;";","")</f>
        <v/>
      </c>
      <c r="AG2597" s="10" t="str">
        <f>IF(MATCH(C2597,C$1:C2597,0)=ROW(C2597),C2597&amp;";","")</f>
        <v/>
      </c>
      <c r="AH2597" s="10" t="str">
        <f ca="1">IF(MATCH(D2597,D$1:D2597,0)=ROW(D2597),D2597&amp;";","")</f>
        <v/>
      </c>
      <c r="AI2597" s="10" t="e">
        <f ca="1">IF(MATCH(E2597,E$1:E2597,0)=ROW(E2597),E2597&amp;";","")</f>
        <v>#VALUE!</v>
      </c>
    </row>
    <row r="2598" spans="1:35">
      <c r="A2598" s="10">
        <v>2577</v>
      </c>
      <c r="B2598" s="10" t="str">
        <f ca="1">'Application For TE&amp;GOTS'!X2639</f>
        <v/>
      </c>
      <c r="C2598" s="10">
        <f>'Application For TE&amp;GOTS'!$D2639</f>
        <v>0</v>
      </c>
      <c r="D2598" s="10" t="str" cm="1">
        <f t="array" aca="1" ref="D2598" ca="1">IFERROR(INDIRECT("'Application For TE&amp;GOTS'!L"&amp;'Application For TE&amp;GOTS'!S2639),"")</f>
        <v/>
      </c>
      <c r="E2598" s="10" t="e">
        <f ca="1">'Application For TE&amp;GOTS'!AF2639</f>
        <v>#VALUE!</v>
      </c>
      <c r="F2598" s="10" t="str">
        <f ca="1">IFERROR(LEFT('Application For TE&amp;GOTS'!AH2639,LEN('Application For TE&amp;GOTS'!AH2639)-2),"")</f>
        <v/>
      </c>
      <c r="G2598" s="10" t="e">
        <f ca="1">'Application For TE&amp;GOTS'!AI2639</f>
        <v>#VALUE!</v>
      </c>
      <c r="AF2598" s="10" t="str">
        <f ca="1">IF(MATCH(B2598,B$1:B2598,0)=ROW(B2598),B2598&amp;";","")</f>
        <v/>
      </c>
      <c r="AG2598" s="10" t="str">
        <f>IF(MATCH(C2598,C$1:C2598,0)=ROW(C2598),C2598&amp;";","")</f>
        <v/>
      </c>
      <c r="AH2598" s="10" t="str">
        <f ca="1">IF(MATCH(D2598,D$1:D2598,0)=ROW(D2598),D2598&amp;";","")</f>
        <v/>
      </c>
      <c r="AI2598" s="10" t="e">
        <f ca="1">IF(MATCH(E2598,E$1:E2598,0)=ROW(E2598),E2598&amp;";","")</f>
        <v>#VALUE!</v>
      </c>
    </row>
    <row r="2599" spans="1:35">
      <c r="A2599" s="10">
        <v>2578</v>
      </c>
      <c r="B2599" s="10" t="str">
        <f ca="1">'Application For TE&amp;GOTS'!X2640</f>
        <v/>
      </c>
      <c r="C2599" s="10">
        <f>'Application For TE&amp;GOTS'!$D2640</f>
        <v>0</v>
      </c>
      <c r="D2599" s="10" t="str" cm="1">
        <f t="array" aca="1" ref="D2599" ca="1">IFERROR(INDIRECT("'Application For TE&amp;GOTS'!L"&amp;'Application For TE&amp;GOTS'!S2640),"")</f>
        <v/>
      </c>
      <c r="E2599" s="10" t="e">
        <f ca="1">'Application For TE&amp;GOTS'!AF2640</f>
        <v>#VALUE!</v>
      </c>
      <c r="F2599" s="10" t="str">
        <f ca="1">IFERROR(LEFT('Application For TE&amp;GOTS'!AH2640,LEN('Application For TE&amp;GOTS'!AH2640)-2),"")</f>
        <v/>
      </c>
      <c r="G2599" s="10" t="e">
        <f ca="1">'Application For TE&amp;GOTS'!AI2640</f>
        <v>#VALUE!</v>
      </c>
      <c r="AF2599" s="10" t="str">
        <f ca="1">IF(MATCH(B2599,B$1:B2599,0)=ROW(B2599),B2599&amp;";","")</f>
        <v/>
      </c>
      <c r="AG2599" s="10" t="str">
        <f>IF(MATCH(C2599,C$1:C2599,0)=ROW(C2599),C2599&amp;";","")</f>
        <v/>
      </c>
      <c r="AH2599" s="10" t="str">
        <f ca="1">IF(MATCH(D2599,D$1:D2599,0)=ROW(D2599),D2599&amp;";","")</f>
        <v/>
      </c>
      <c r="AI2599" s="10" t="e">
        <f ca="1">IF(MATCH(E2599,E$1:E2599,0)=ROW(E2599),E2599&amp;";","")</f>
        <v>#VALUE!</v>
      </c>
    </row>
    <row r="2600" spans="1:35">
      <c r="A2600" s="10">
        <v>2579</v>
      </c>
      <c r="B2600" s="10" t="str">
        <f ca="1">'Application For TE&amp;GOTS'!X2641</f>
        <v/>
      </c>
      <c r="C2600" s="10">
        <f>'Application For TE&amp;GOTS'!$D2641</f>
        <v>0</v>
      </c>
      <c r="D2600" s="10" t="str" cm="1">
        <f t="array" aca="1" ref="D2600" ca="1">IFERROR(INDIRECT("'Application For TE&amp;GOTS'!L"&amp;'Application For TE&amp;GOTS'!S2641),"")</f>
        <v/>
      </c>
      <c r="E2600" s="10" t="e">
        <f ca="1">'Application For TE&amp;GOTS'!AF2641</f>
        <v>#VALUE!</v>
      </c>
      <c r="F2600" s="10" t="str">
        <f ca="1">IFERROR(LEFT('Application For TE&amp;GOTS'!AH2641,LEN('Application For TE&amp;GOTS'!AH2641)-2),"")</f>
        <v/>
      </c>
      <c r="G2600" s="10" t="e">
        <f ca="1">'Application For TE&amp;GOTS'!AI2641</f>
        <v>#VALUE!</v>
      </c>
      <c r="AF2600" s="10" t="str">
        <f ca="1">IF(MATCH(B2600,B$1:B2600,0)=ROW(B2600),B2600&amp;";","")</f>
        <v/>
      </c>
      <c r="AG2600" s="10" t="str">
        <f>IF(MATCH(C2600,C$1:C2600,0)=ROW(C2600),C2600&amp;";","")</f>
        <v/>
      </c>
      <c r="AH2600" s="10" t="str">
        <f ca="1">IF(MATCH(D2600,D$1:D2600,0)=ROW(D2600),D2600&amp;";","")</f>
        <v/>
      </c>
      <c r="AI2600" s="10" t="e">
        <f ca="1">IF(MATCH(E2600,E$1:E2600,0)=ROW(E2600),E2600&amp;";","")</f>
        <v>#VALUE!</v>
      </c>
    </row>
    <row r="2601" spans="1:35">
      <c r="A2601" s="10">
        <v>2580</v>
      </c>
      <c r="B2601" s="10" t="str">
        <f ca="1">'Application For TE&amp;GOTS'!X2642</f>
        <v/>
      </c>
      <c r="C2601" s="10">
        <f>'Application For TE&amp;GOTS'!$D2642</f>
        <v>0</v>
      </c>
      <c r="D2601" s="10" t="str" cm="1">
        <f t="array" aca="1" ref="D2601" ca="1">IFERROR(INDIRECT("'Application For TE&amp;GOTS'!L"&amp;'Application For TE&amp;GOTS'!S2642),"")</f>
        <v/>
      </c>
      <c r="E2601" s="10" t="e">
        <f ca="1">'Application For TE&amp;GOTS'!AF2642</f>
        <v>#VALUE!</v>
      </c>
      <c r="F2601" s="10" t="str">
        <f ca="1">IFERROR(LEFT('Application For TE&amp;GOTS'!AH2642,LEN('Application For TE&amp;GOTS'!AH2642)-2),"")</f>
        <v/>
      </c>
      <c r="G2601" s="10" t="e">
        <f ca="1">'Application For TE&amp;GOTS'!AI2642</f>
        <v>#VALUE!</v>
      </c>
      <c r="AF2601" s="10" t="str">
        <f ca="1">IF(MATCH(B2601,B$1:B2601,0)=ROW(B2601),B2601&amp;";","")</f>
        <v/>
      </c>
      <c r="AG2601" s="10" t="str">
        <f>IF(MATCH(C2601,C$1:C2601,0)=ROW(C2601),C2601&amp;";","")</f>
        <v/>
      </c>
      <c r="AH2601" s="10" t="str">
        <f ca="1">IF(MATCH(D2601,D$1:D2601,0)=ROW(D2601),D2601&amp;";","")</f>
        <v/>
      </c>
      <c r="AI2601" s="10" t="e">
        <f ca="1">IF(MATCH(E2601,E$1:E2601,0)=ROW(E2601),E2601&amp;";","")</f>
        <v>#VALUE!</v>
      </c>
    </row>
    <row r="2602" spans="1:35">
      <c r="A2602" s="10">
        <v>2581</v>
      </c>
      <c r="B2602" s="10" t="str">
        <f ca="1">'Application For TE&amp;GOTS'!X2643</f>
        <v/>
      </c>
      <c r="C2602" s="10">
        <f>'Application For TE&amp;GOTS'!$D2643</f>
        <v>0</v>
      </c>
      <c r="D2602" s="10" t="str" cm="1">
        <f t="array" aca="1" ref="D2602" ca="1">IFERROR(INDIRECT("'Application For TE&amp;GOTS'!L"&amp;'Application For TE&amp;GOTS'!S2643),"")</f>
        <v/>
      </c>
      <c r="E2602" s="10" t="e">
        <f ca="1">'Application For TE&amp;GOTS'!AF2643</f>
        <v>#VALUE!</v>
      </c>
      <c r="F2602" s="10" t="str">
        <f ca="1">IFERROR(LEFT('Application For TE&amp;GOTS'!AH2643,LEN('Application For TE&amp;GOTS'!AH2643)-2),"")</f>
        <v/>
      </c>
      <c r="G2602" s="10" t="e">
        <f ca="1">'Application For TE&amp;GOTS'!AI2643</f>
        <v>#VALUE!</v>
      </c>
      <c r="AF2602" s="10" t="str">
        <f ca="1">IF(MATCH(B2602,B$1:B2602,0)=ROW(B2602),B2602&amp;";","")</f>
        <v/>
      </c>
      <c r="AG2602" s="10" t="str">
        <f>IF(MATCH(C2602,C$1:C2602,0)=ROW(C2602),C2602&amp;";","")</f>
        <v/>
      </c>
      <c r="AH2602" s="10" t="str">
        <f ca="1">IF(MATCH(D2602,D$1:D2602,0)=ROW(D2602),D2602&amp;";","")</f>
        <v/>
      </c>
      <c r="AI2602" s="10" t="e">
        <f ca="1">IF(MATCH(E2602,E$1:E2602,0)=ROW(E2602),E2602&amp;";","")</f>
        <v>#VALUE!</v>
      </c>
    </row>
    <row r="2603" spans="1:35">
      <c r="A2603" s="10">
        <v>2582</v>
      </c>
      <c r="B2603" s="10" t="str">
        <f ca="1">'Application For TE&amp;GOTS'!X2644</f>
        <v/>
      </c>
      <c r="C2603" s="10">
        <f>'Application For TE&amp;GOTS'!$D2644</f>
        <v>0</v>
      </c>
      <c r="D2603" s="10" t="str" cm="1">
        <f t="array" aca="1" ref="D2603" ca="1">IFERROR(INDIRECT("'Application For TE&amp;GOTS'!L"&amp;'Application For TE&amp;GOTS'!S2644),"")</f>
        <v/>
      </c>
      <c r="E2603" s="10" t="e">
        <f ca="1">'Application For TE&amp;GOTS'!AF2644</f>
        <v>#VALUE!</v>
      </c>
      <c r="F2603" s="10" t="str">
        <f ca="1">IFERROR(LEFT('Application For TE&amp;GOTS'!AH2644,LEN('Application For TE&amp;GOTS'!AH2644)-2),"")</f>
        <v/>
      </c>
      <c r="G2603" s="10" t="e">
        <f ca="1">'Application For TE&amp;GOTS'!AI2644</f>
        <v>#VALUE!</v>
      </c>
      <c r="AF2603" s="10" t="str">
        <f ca="1">IF(MATCH(B2603,B$1:B2603,0)=ROW(B2603),B2603&amp;";","")</f>
        <v/>
      </c>
      <c r="AG2603" s="10" t="str">
        <f>IF(MATCH(C2603,C$1:C2603,0)=ROW(C2603),C2603&amp;";","")</f>
        <v/>
      </c>
      <c r="AH2603" s="10" t="str">
        <f ca="1">IF(MATCH(D2603,D$1:D2603,0)=ROW(D2603),D2603&amp;";","")</f>
        <v/>
      </c>
      <c r="AI2603" s="10" t="e">
        <f ca="1">IF(MATCH(E2603,E$1:E2603,0)=ROW(E2603),E2603&amp;";","")</f>
        <v>#VALUE!</v>
      </c>
    </row>
    <row r="2604" spans="1:35">
      <c r="A2604" s="10">
        <v>2583</v>
      </c>
      <c r="B2604" s="10" t="str">
        <f ca="1">'Application For TE&amp;GOTS'!X2645</f>
        <v/>
      </c>
      <c r="C2604" s="10">
        <f>'Application For TE&amp;GOTS'!$D2645</f>
        <v>0</v>
      </c>
      <c r="D2604" s="10" t="str" cm="1">
        <f t="array" aca="1" ref="D2604" ca="1">IFERROR(INDIRECT("'Application For TE&amp;GOTS'!L"&amp;'Application For TE&amp;GOTS'!S2645),"")</f>
        <v/>
      </c>
      <c r="E2604" s="10" t="e">
        <f ca="1">'Application For TE&amp;GOTS'!AF2645</f>
        <v>#VALUE!</v>
      </c>
      <c r="F2604" s="10" t="str">
        <f ca="1">IFERROR(LEFT('Application For TE&amp;GOTS'!AH2645,LEN('Application For TE&amp;GOTS'!AH2645)-2),"")</f>
        <v/>
      </c>
      <c r="G2604" s="10" t="e">
        <f ca="1">'Application For TE&amp;GOTS'!AI2645</f>
        <v>#VALUE!</v>
      </c>
      <c r="AF2604" s="10" t="str">
        <f ca="1">IF(MATCH(B2604,B$1:B2604,0)=ROW(B2604),B2604&amp;";","")</f>
        <v/>
      </c>
      <c r="AG2604" s="10" t="str">
        <f>IF(MATCH(C2604,C$1:C2604,0)=ROW(C2604),C2604&amp;";","")</f>
        <v/>
      </c>
      <c r="AH2604" s="10" t="str">
        <f ca="1">IF(MATCH(D2604,D$1:D2604,0)=ROW(D2604),D2604&amp;";","")</f>
        <v/>
      </c>
      <c r="AI2604" s="10" t="e">
        <f ca="1">IF(MATCH(E2604,E$1:E2604,0)=ROW(E2604),E2604&amp;";","")</f>
        <v>#VALUE!</v>
      </c>
    </row>
    <row r="2605" spans="1:35">
      <c r="A2605" s="10">
        <v>2584</v>
      </c>
      <c r="B2605" s="10" t="str">
        <f ca="1">'Application For TE&amp;GOTS'!X2646</f>
        <v/>
      </c>
      <c r="C2605" s="10">
        <f>'Application For TE&amp;GOTS'!$D2646</f>
        <v>0</v>
      </c>
      <c r="D2605" s="10" t="str" cm="1">
        <f t="array" aca="1" ref="D2605" ca="1">IFERROR(INDIRECT("'Application For TE&amp;GOTS'!L"&amp;'Application For TE&amp;GOTS'!S2646),"")</f>
        <v/>
      </c>
      <c r="E2605" s="10" t="e">
        <f ca="1">'Application For TE&amp;GOTS'!AF2646</f>
        <v>#VALUE!</v>
      </c>
      <c r="F2605" s="10" t="str">
        <f ca="1">IFERROR(LEFT('Application For TE&amp;GOTS'!AH2646,LEN('Application For TE&amp;GOTS'!AH2646)-2),"")</f>
        <v/>
      </c>
      <c r="G2605" s="10" t="e">
        <f ca="1">'Application For TE&amp;GOTS'!AI2646</f>
        <v>#VALUE!</v>
      </c>
      <c r="AF2605" s="10" t="str">
        <f ca="1">IF(MATCH(B2605,B$1:B2605,0)=ROW(B2605),B2605&amp;";","")</f>
        <v/>
      </c>
      <c r="AG2605" s="10" t="str">
        <f>IF(MATCH(C2605,C$1:C2605,0)=ROW(C2605),C2605&amp;";","")</f>
        <v/>
      </c>
      <c r="AH2605" s="10" t="str">
        <f ca="1">IF(MATCH(D2605,D$1:D2605,0)=ROW(D2605),D2605&amp;";","")</f>
        <v/>
      </c>
      <c r="AI2605" s="10" t="e">
        <f ca="1">IF(MATCH(E2605,E$1:E2605,0)=ROW(E2605),E2605&amp;";","")</f>
        <v>#VALUE!</v>
      </c>
    </row>
    <row r="2606" spans="1:35">
      <c r="A2606" s="10">
        <v>2585</v>
      </c>
      <c r="B2606" s="10" t="str">
        <f ca="1">'Application For TE&amp;GOTS'!X2647</f>
        <v/>
      </c>
      <c r="C2606" s="10">
        <f>'Application For TE&amp;GOTS'!$D2647</f>
        <v>0</v>
      </c>
      <c r="D2606" s="10" t="str" cm="1">
        <f t="array" aca="1" ref="D2606" ca="1">IFERROR(INDIRECT("'Application For TE&amp;GOTS'!L"&amp;'Application For TE&amp;GOTS'!S2647),"")</f>
        <v/>
      </c>
      <c r="E2606" s="10" t="e">
        <f ca="1">'Application For TE&amp;GOTS'!AF2647</f>
        <v>#VALUE!</v>
      </c>
      <c r="F2606" s="10" t="str">
        <f ca="1">IFERROR(LEFT('Application For TE&amp;GOTS'!AH2647,LEN('Application For TE&amp;GOTS'!AH2647)-2),"")</f>
        <v/>
      </c>
      <c r="G2606" s="10" t="e">
        <f ca="1">'Application For TE&amp;GOTS'!AI2647</f>
        <v>#VALUE!</v>
      </c>
      <c r="AF2606" s="10" t="str">
        <f ca="1">IF(MATCH(B2606,B$1:B2606,0)=ROW(B2606),B2606&amp;";","")</f>
        <v/>
      </c>
      <c r="AG2606" s="10" t="str">
        <f>IF(MATCH(C2606,C$1:C2606,0)=ROW(C2606),C2606&amp;";","")</f>
        <v/>
      </c>
      <c r="AH2606" s="10" t="str">
        <f ca="1">IF(MATCH(D2606,D$1:D2606,0)=ROW(D2606),D2606&amp;";","")</f>
        <v/>
      </c>
      <c r="AI2606" s="10" t="e">
        <f ca="1">IF(MATCH(E2606,E$1:E2606,0)=ROW(E2606),E2606&amp;";","")</f>
        <v>#VALUE!</v>
      </c>
    </row>
    <row r="2607" spans="1:35">
      <c r="A2607" s="10">
        <v>2586</v>
      </c>
      <c r="B2607" s="10" t="str">
        <f ca="1">'Application For TE&amp;GOTS'!X2648</f>
        <v/>
      </c>
      <c r="C2607" s="10">
        <f>'Application For TE&amp;GOTS'!$D2648</f>
        <v>0</v>
      </c>
      <c r="D2607" s="10" t="str" cm="1">
        <f t="array" aca="1" ref="D2607" ca="1">IFERROR(INDIRECT("'Application For TE&amp;GOTS'!L"&amp;'Application For TE&amp;GOTS'!S2648),"")</f>
        <v/>
      </c>
      <c r="E2607" s="10" t="e">
        <f ca="1">'Application For TE&amp;GOTS'!AF2648</f>
        <v>#VALUE!</v>
      </c>
      <c r="F2607" s="10" t="str">
        <f ca="1">IFERROR(LEFT('Application For TE&amp;GOTS'!AH2648,LEN('Application For TE&amp;GOTS'!AH2648)-2),"")</f>
        <v/>
      </c>
      <c r="G2607" s="10" t="e">
        <f ca="1">'Application For TE&amp;GOTS'!AI2648</f>
        <v>#VALUE!</v>
      </c>
      <c r="AF2607" s="10" t="str">
        <f ca="1">IF(MATCH(B2607,B$1:B2607,0)=ROW(B2607),B2607&amp;";","")</f>
        <v/>
      </c>
      <c r="AG2607" s="10" t="str">
        <f>IF(MATCH(C2607,C$1:C2607,0)=ROW(C2607),C2607&amp;";","")</f>
        <v/>
      </c>
      <c r="AH2607" s="10" t="str">
        <f ca="1">IF(MATCH(D2607,D$1:D2607,0)=ROW(D2607),D2607&amp;";","")</f>
        <v/>
      </c>
      <c r="AI2607" s="10" t="e">
        <f ca="1">IF(MATCH(E2607,E$1:E2607,0)=ROW(E2607),E2607&amp;";","")</f>
        <v>#VALUE!</v>
      </c>
    </row>
    <row r="2608" spans="1:35">
      <c r="A2608" s="10">
        <v>2587</v>
      </c>
      <c r="B2608" s="10" t="str">
        <f ca="1">'Application For TE&amp;GOTS'!X2649</f>
        <v/>
      </c>
      <c r="C2608" s="10">
        <f>'Application For TE&amp;GOTS'!$D2649</f>
        <v>0</v>
      </c>
      <c r="D2608" s="10" t="str" cm="1">
        <f t="array" aca="1" ref="D2608" ca="1">IFERROR(INDIRECT("'Application For TE&amp;GOTS'!L"&amp;'Application For TE&amp;GOTS'!S2649),"")</f>
        <v/>
      </c>
      <c r="E2608" s="10" t="e">
        <f ca="1">'Application For TE&amp;GOTS'!AF2649</f>
        <v>#VALUE!</v>
      </c>
      <c r="F2608" s="10" t="str">
        <f ca="1">IFERROR(LEFT('Application For TE&amp;GOTS'!AH2649,LEN('Application For TE&amp;GOTS'!AH2649)-2),"")</f>
        <v/>
      </c>
      <c r="G2608" s="10" t="e">
        <f ca="1">'Application For TE&amp;GOTS'!AI2649</f>
        <v>#VALUE!</v>
      </c>
      <c r="AF2608" s="10" t="str">
        <f ca="1">IF(MATCH(B2608,B$1:B2608,0)=ROW(B2608),B2608&amp;";","")</f>
        <v/>
      </c>
      <c r="AG2608" s="10" t="str">
        <f>IF(MATCH(C2608,C$1:C2608,0)=ROW(C2608),C2608&amp;";","")</f>
        <v/>
      </c>
      <c r="AH2608" s="10" t="str">
        <f ca="1">IF(MATCH(D2608,D$1:D2608,0)=ROW(D2608),D2608&amp;";","")</f>
        <v/>
      </c>
      <c r="AI2608" s="10" t="e">
        <f ca="1">IF(MATCH(E2608,E$1:E2608,0)=ROW(E2608),E2608&amp;";","")</f>
        <v>#VALUE!</v>
      </c>
    </row>
    <row r="2609" spans="1:35">
      <c r="A2609" s="10">
        <v>2588</v>
      </c>
      <c r="B2609" s="10" t="str">
        <f ca="1">'Application For TE&amp;GOTS'!X2650</f>
        <v/>
      </c>
      <c r="C2609" s="10">
        <f>'Application For TE&amp;GOTS'!$D2650</f>
        <v>0</v>
      </c>
      <c r="D2609" s="10" t="str" cm="1">
        <f t="array" aca="1" ref="D2609" ca="1">IFERROR(INDIRECT("'Application For TE&amp;GOTS'!L"&amp;'Application For TE&amp;GOTS'!S2650),"")</f>
        <v/>
      </c>
      <c r="E2609" s="10" t="e">
        <f ca="1">'Application For TE&amp;GOTS'!AF2650</f>
        <v>#VALUE!</v>
      </c>
      <c r="F2609" s="10" t="str">
        <f ca="1">IFERROR(LEFT('Application For TE&amp;GOTS'!AH2650,LEN('Application For TE&amp;GOTS'!AH2650)-2),"")</f>
        <v/>
      </c>
      <c r="G2609" s="10" t="e">
        <f ca="1">'Application For TE&amp;GOTS'!AI2650</f>
        <v>#VALUE!</v>
      </c>
      <c r="AF2609" s="10" t="str">
        <f ca="1">IF(MATCH(B2609,B$1:B2609,0)=ROW(B2609),B2609&amp;";","")</f>
        <v/>
      </c>
      <c r="AG2609" s="10" t="str">
        <f>IF(MATCH(C2609,C$1:C2609,0)=ROW(C2609),C2609&amp;";","")</f>
        <v/>
      </c>
      <c r="AH2609" s="10" t="str">
        <f ca="1">IF(MATCH(D2609,D$1:D2609,0)=ROW(D2609),D2609&amp;";","")</f>
        <v/>
      </c>
      <c r="AI2609" s="10" t="e">
        <f ca="1">IF(MATCH(E2609,E$1:E2609,0)=ROW(E2609),E2609&amp;";","")</f>
        <v>#VALUE!</v>
      </c>
    </row>
    <row r="2610" spans="1:35">
      <c r="A2610" s="10">
        <v>2589</v>
      </c>
      <c r="B2610" s="10" t="str">
        <f ca="1">'Application For TE&amp;GOTS'!X2651</f>
        <v/>
      </c>
      <c r="C2610" s="10">
        <f>'Application For TE&amp;GOTS'!$D2651</f>
        <v>0</v>
      </c>
      <c r="D2610" s="10" t="str" cm="1">
        <f t="array" aca="1" ref="D2610" ca="1">IFERROR(INDIRECT("'Application For TE&amp;GOTS'!L"&amp;'Application For TE&amp;GOTS'!S2651),"")</f>
        <v/>
      </c>
      <c r="E2610" s="10" t="e">
        <f ca="1">'Application For TE&amp;GOTS'!AF2651</f>
        <v>#VALUE!</v>
      </c>
      <c r="F2610" s="10" t="str">
        <f ca="1">IFERROR(LEFT('Application For TE&amp;GOTS'!AH2651,LEN('Application For TE&amp;GOTS'!AH2651)-2),"")</f>
        <v/>
      </c>
      <c r="G2610" s="10" t="e">
        <f ca="1">'Application For TE&amp;GOTS'!AI2651</f>
        <v>#VALUE!</v>
      </c>
      <c r="AF2610" s="10" t="str">
        <f ca="1">IF(MATCH(B2610,B$1:B2610,0)=ROW(B2610),B2610&amp;";","")</f>
        <v/>
      </c>
      <c r="AG2610" s="10" t="str">
        <f>IF(MATCH(C2610,C$1:C2610,0)=ROW(C2610),C2610&amp;";","")</f>
        <v/>
      </c>
      <c r="AH2610" s="10" t="str">
        <f ca="1">IF(MATCH(D2610,D$1:D2610,0)=ROW(D2610),D2610&amp;";","")</f>
        <v/>
      </c>
      <c r="AI2610" s="10" t="e">
        <f ca="1">IF(MATCH(E2610,E$1:E2610,0)=ROW(E2610),E2610&amp;";","")</f>
        <v>#VALUE!</v>
      </c>
    </row>
    <row r="2611" spans="1:35">
      <c r="A2611" s="10">
        <v>2590</v>
      </c>
      <c r="B2611" s="10" t="str">
        <f ca="1">'Application For TE&amp;GOTS'!X2652</f>
        <v/>
      </c>
      <c r="C2611" s="10">
        <f>'Application For TE&amp;GOTS'!$D2652</f>
        <v>0</v>
      </c>
      <c r="D2611" s="10" t="str" cm="1">
        <f t="array" aca="1" ref="D2611" ca="1">IFERROR(INDIRECT("'Application For TE&amp;GOTS'!L"&amp;'Application For TE&amp;GOTS'!S2652),"")</f>
        <v/>
      </c>
      <c r="E2611" s="10" t="e">
        <f ca="1">'Application For TE&amp;GOTS'!AF2652</f>
        <v>#VALUE!</v>
      </c>
      <c r="F2611" s="10" t="str">
        <f ca="1">IFERROR(LEFT('Application For TE&amp;GOTS'!AH2652,LEN('Application For TE&amp;GOTS'!AH2652)-2),"")</f>
        <v/>
      </c>
      <c r="G2611" s="10" t="e">
        <f ca="1">'Application For TE&amp;GOTS'!AI2652</f>
        <v>#VALUE!</v>
      </c>
      <c r="AF2611" s="10" t="str">
        <f ca="1">IF(MATCH(B2611,B$1:B2611,0)=ROW(B2611),B2611&amp;";","")</f>
        <v/>
      </c>
      <c r="AG2611" s="10" t="str">
        <f>IF(MATCH(C2611,C$1:C2611,0)=ROW(C2611),C2611&amp;";","")</f>
        <v/>
      </c>
      <c r="AH2611" s="10" t="str">
        <f ca="1">IF(MATCH(D2611,D$1:D2611,0)=ROW(D2611),D2611&amp;";","")</f>
        <v/>
      </c>
      <c r="AI2611" s="10" t="e">
        <f ca="1">IF(MATCH(E2611,E$1:E2611,0)=ROW(E2611),E2611&amp;";","")</f>
        <v>#VALUE!</v>
      </c>
    </row>
    <row r="2612" spans="1:35">
      <c r="A2612" s="10">
        <v>2591</v>
      </c>
      <c r="B2612" s="10" t="str">
        <f ca="1">'Application For TE&amp;GOTS'!X2653</f>
        <v/>
      </c>
      <c r="C2612" s="10">
        <f>'Application For TE&amp;GOTS'!$D2653</f>
        <v>0</v>
      </c>
      <c r="D2612" s="10" t="str" cm="1">
        <f t="array" aca="1" ref="D2612" ca="1">IFERROR(INDIRECT("'Application For TE&amp;GOTS'!L"&amp;'Application For TE&amp;GOTS'!S2653),"")</f>
        <v/>
      </c>
      <c r="E2612" s="10" t="e">
        <f ca="1">'Application For TE&amp;GOTS'!AF2653</f>
        <v>#VALUE!</v>
      </c>
      <c r="F2612" s="10" t="str">
        <f ca="1">IFERROR(LEFT('Application For TE&amp;GOTS'!AH2653,LEN('Application For TE&amp;GOTS'!AH2653)-2),"")</f>
        <v/>
      </c>
      <c r="G2612" s="10" t="e">
        <f ca="1">'Application For TE&amp;GOTS'!AI2653</f>
        <v>#VALUE!</v>
      </c>
      <c r="AF2612" s="10" t="str">
        <f ca="1">IF(MATCH(B2612,B$1:B2612,0)=ROW(B2612),B2612&amp;";","")</f>
        <v/>
      </c>
      <c r="AG2612" s="10" t="str">
        <f>IF(MATCH(C2612,C$1:C2612,0)=ROW(C2612),C2612&amp;";","")</f>
        <v/>
      </c>
      <c r="AH2612" s="10" t="str">
        <f ca="1">IF(MATCH(D2612,D$1:D2612,0)=ROW(D2612),D2612&amp;";","")</f>
        <v/>
      </c>
      <c r="AI2612" s="10" t="e">
        <f ca="1">IF(MATCH(E2612,E$1:E2612,0)=ROW(E2612),E2612&amp;";","")</f>
        <v>#VALUE!</v>
      </c>
    </row>
    <row r="2613" spans="1:35">
      <c r="A2613" s="10">
        <v>2592</v>
      </c>
      <c r="B2613" s="10" t="str">
        <f ca="1">'Application For TE&amp;GOTS'!X2654</f>
        <v/>
      </c>
      <c r="C2613" s="10">
        <f>'Application For TE&amp;GOTS'!$D2654</f>
        <v>0</v>
      </c>
      <c r="D2613" s="10" t="str" cm="1">
        <f t="array" aca="1" ref="D2613" ca="1">IFERROR(INDIRECT("'Application For TE&amp;GOTS'!L"&amp;'Application For TE&amp;GOTS'!S2654),"")</f>
        <v/>
      </c>
      <c r="E2613" s="10" t="e">
        <f ca="1">'Application For TE&amp;GOTS'!AF2654</f>
        <v>#VALUE!</v>
      </c>
      <c r="F2613" s="10" t="str">
        <f ca="1">IFERROR(LEFT('Application For TE&amp;GOTS'!AH2654,LEN('Application For TE&amp;GOTS'!AH2654)-2),"")</f>
        <v/>
      </c>
      <c r="G2613" s="10" t="e">
        <f ca="1">'Application For TE&amp;GOTS'!AI2654</f>
        <v>#VALUE!</v>
      </c>
      <c r="AF2613" s="10" t="str">
        <f ca="1">IF(MATCH(B2613,B$1:B2613,0)=ROW(B2613),B2613&amp;";","")</f>
        <v/>
      </c>
      <c r="AG2613" s="10" t="str">
        <f>IF(MATCH(C2613,C$1:C2613,0)=ROW(C2613),C2613&amp;";","")</f>
        <v/>
      </c>
      <c r="AH2613" s="10" t="str">
        <f ca="1">IF(MATCH(D2613,D$1:D2613,0)=ROW(D2613),D2613&amp;";","")</f>
        <v/>
      </c>
      <c r="AI2613" s="10" t="e">
        <f ca="1">IF(MATCH(E2613,E$1:E2613,0)=ROW(E2613),E2613&amp;";","")</f>
        <v>#VALUE!</v>
      </c>
    </row>
    <row r="2614" spans="1:35">
      <c r="A2614" s="10">
        <v>2593</v>
      </c>
      <c r="B2614" s="10" t="str">
        <f ca="1">'Application For TE&amp;GOTS'!X2655</f>
        <v/>
      </c>
      <c r="C2614" s="10">
        <f>'Application For TE&amp;GOTS'!$D2655</f>
        <v>0</v>
      </c>
      <c r="D2614" s="10" t="str" cm="1">
        <f t="array" aca="1" ref="D2614" ca="1">IFERROR(INDIRECT("'Application For TE&amp;GOTS'!L"&amp;'Application For TE&amp;GOTS'!S2655),"")</f>
        <v/>
      </c>
      <c r="E2614" s="10" t="e">
        <f ca="1">'Application For TE&amp;GOTS'!AF2655</f>
        <v>#VALUE!</v>
      </c>
      <c r="F2614" s="10" t="str">
        <f ca="1">IFERROR(LEFT('Application For TE&amp;GOTS'!AH2655,LEN('Application For TE&amp;GOTS'!AH2655)-2),"")</f>
        <v/>
      </c>
      <c r="G2614" s="10" t="e">
        <f ca="1">'Application For TE&amp;GOTS'!AI2655</f>
        <v>#VALUE!</v>
      </c>
      <c r="AF2614" s="10" t="str">
        <f ca="1">IF(MATCH(B2614,B$1:B2614,0)=ROW(B2614),B2614&amp;";","")</f>
        <v/>
      </c>
      <c r="AG2614" s="10" t="str">
        <f>IF(MATCH(C2614,C$1:C2614,0)=ROW(C2614),C2614&amp;";","")</f>
        <v/>
      </c>
      <c r="AH2614" s="10" t="str">
        <f ca="1">IF(MATCH(D2614,D$1:D2614,0)=ROW(D2614),D2614&amp;";","")</f>
        <v/>
      </c>
      <c r="AI2614" s="10" t="e">
        <f ca="1">IF(MATCH(E2614,E$1:E2614,0)=ROW(E2614),E2614&amp;";","")</f>
        <v>#VALUE!</v>
      </c>
    </row>
    <row r="2615" spans="1:35">
      <c r="A2615" s="10">
        <v>2594</v>
      </c>
      <c r="B2615" s="10" t="str">
        <f ca="1">'Application For TE&amp;GOTS'!X2656</f>
        <v/>
      </c>
      <c r="C2615" s="10">
        <f>'Application For TE&amp;GOTS'!$D2656</f>
        <v>0</v>
      </c>
      <c r="D2615" s="10" t="str" cm="1">
        <f t="array" aca="1" ref="D2615" ca="1">IFERROR(INDIRECT("'Application For TE&amp;GOTS'!L"&amp;'Application For TE&amp;GOTS'!S2656),"")</f>
        <v/>
      </c>
      <c r="E2615" s="10" t="e">
        <f ca="1">'Application For TE&amp;GOTS'!AF2656</f>
        <v>#VALUE!</v>
      </c>
      <c r="F2615" s="10" t="str">
        <f ca="1">IFERROR(LEFT('Application For TE&amp;GOTS'!AH2656,LEN('Application For TE&amp;GOTS'!AH2656)-2),"")</f>
        <v/>
      </c>
      <c r="G2615" s="10" t="e">
        <f ca="1">'Application For TE&amp;GOTS'!AI2656</f>
        <v>#VALUE!</v>
      </c>
      <c r="AF2615" s="10" t="str">
        <f ca="1">IF(MATCH(B2615,B$1:B2615,0)=ROW(B2615),B2615&amp;";","")</f>
        <v/>
      </c>
      <c r="AG2615" s="10" t="str">
        <f>IF(MATCH(C2615,C$1:C2615,0)=ROW(C2615),C2615&amp;";","")</f>
        <v/>
      </c>
      <c r="AH2615" s="10" t="str">
        <f ca="1">IF(MATCH(D2615,D$1:D2615,0)=ROW(D2615),D2615&amp;";","")</f>
        <v/>
      </c>
      <c r="AI2615" s="10" t="e">
        <f ca="1">IF(MATCH(E2615,E$1:E2615,0)=ROW(E2615),E2615&amp;";","")</f>
        <v>#VALUE!</v>
      </c>
    </row>
    <row r="2616" spans="1:35">
      <c r="A2616" s="10">
        <v>2595</v>
      </c>
      <c r="B2616" s="10" t="str">
        <f ca="1">'Application For TE&amp;GOTS'!X2657</f>
        <v/>
      </c>
      <c r="C2616" s="10">
        <f>'Application For TE&amp;GOTS'!$D2657</f>
        <v>0</v>
      </c>
      <c r="D2616" s="10" t="str" cm="1">
        <f t="array" aca="1" ref="D2616" ca="1">IFERROR(INDIRECT("'Application For TE&amp;GOTS'!L"&amp;'Application For TE&amp;GOTS'!S2657),"")</f>
        <v/>
      </c>
      <c r="E2616" s="10" t="e">
        <f ca="1">'Application For TE&amp;GOTS'!AF2657</f>
        <v>#VALUE!</v>
      </c>
      <c r="F2616" s="10" t="str">
        <f ca="1">IFERROR(LEFT('Application For TE&amp;GOTS'!AH2657,LEN('Application For TE&amp;GOTS'!AH2657)-2),"")</f>
        <v/>
      </c>
      <c r="G2616" s="10" t="e">
        <f ca="1">'Application For TE&amp;GOTS'!AI2657</f>
        <v>#VALUE!</v>
      </c>
      <c r="AF2616" s="10" t="str">
        <f ca="1">IF(MATCH(B2616,B$1:B2616,0)=ROW(B2616),B2616&amp;";","")</f>
        <v/>
      </c>
      <c r="AG2616" s="10" t="str">
        <f>IF(MATCH(C2616,C$1:C2616,0)=ROW(C2616),C2616&amp;";","")</f>
        <v/>
      </c>
      <c r="AH2616" s="10" t="str">
        <f ca="1">IF(MATCH(D2616,D$1:D2616,0)=ROW(D2616),D2616&amp;";","")</f>
        <v/>
      </c>
      <c r="AI2616" s="10" t="e">
        <f ca="1">IF(MATCH(E2616,E$1:E2616,0)=ROW(E2616),E2616&amp;";","")</f>
        <v>#VALUE!</v>
      </c>
    </row>
    <row r="2617" spans="1:35">
      <c r="A2617" s="10">
        <v>2596</v>
      </c>
      <c r="B2617" s="10" t="str">
        <f ca="1">'Application For TE&amp;GOTS'!X2658</f>
        <v/>
      </c>
      <c r="C2617" s="10">
        <f>'Application For TE&amp;GOTS'!$D2658</f>
        <v>0</v>
      </c>
      <c r="D2617" s="10" t="str" cm="1">
        <f t="array" aca="1" ref="D2617" ca="1">IFERROR(INDIRECT("'Application For TE&amp;GOTS'!L"&amp;'Application For TE&amp;GOTS'!S2658),"")</f>
        <v/>
      </c>
      <c r="E2617" s="10" t="e">
        <f ca="1">'Application For TE&amp;GOTS'!AF2658</f>
        <v>#VALUE!</v>
      </c>
      <c r="F2617" s="10" t="str">
        <f ca="1">IFERROR(LEFT('Application For TE&amp;GOTS'!AH2658,LEN('Application For TE&amp;GOTS'!AH2658)-2),"")</f>
        <v/>
      </c>
      <c r="G2617" s="10" t="e">
        <f ca="1">'Application For TE&amp;GOTS'!AI2658</f>
        <v>#VALUE!</v>
      </c>
      <c r="AF2617" s="10" t="str">
        <f ca="1">IF(MATCH(B2617,B$1:B2617,0)=ROW(B2617),B2617&amp;";","")</f>
        <v/>
      </c>
      <c r="AG2617" s="10" t="str">
        <f>IF(MATCH(C2617,C$1:C2617,0)=ROW(C2617),C2617&amp;";","")</f>
        <v/>
      </c>
      <c r="AH2617" s="10" t="str">
        <f ca="1">IF(MATCH(D2617,D$1:D2617,0)=ROW(D2617),D2617&amp;";","")</f>
        <v/>
      </c>
      <c r="AI2617" s="10" t="e">
        <f ca="1">IF(MATCH(E2617,E$1:E2617,0)=ROW(E2617),E2617&amp;";","")</f>
        <v>#VALUE!</v>
      </c>
    </row>
    <row r="2618" spans="1:35">
      <c r="A2618" s="10">
        <v>2597</v>
      </c>
      <c r="B2618" s="10" t="str">
        <f ca="1">'Application For TE&amp;GOTS'!X2659</f>
        <v/>
      </c>
      <c r="C2618" s="10">
        <f>'Application For TE&amp;GOTS'!$D2659</f>
        <v>0</v>
      </c>
      <c r="D2618" s="10" t="str" cm="1">
        <f t="array" aca="1" ref="D2618" ca="1">IFERROR(INDIRECT("'Application For TE&amp;GOTS'!L"&amp;'Application For TE&amp;GOTS'!S2659),"")</f>
        <v/>
      </c>
      <c r="E2618" s="10" t="e">
        <f ca="1">'Application For TE&amp;GOTS'!AF2659</f>
        <v>#VALUE!</v>
      </c>
      <c r="F2618" s="10" t="str">
        <f ca="1">IFERROR(LEFT('Application For TE&amp;GOTS'!AH2659,LEN('Application For TE&amp;GOTS'!AH2659)-2),"")</f>
        <v/>
      </c>
      <c r="G2618" s="10" t="e">
        <f ca="1">'Application For TE&amp;GOTS'!AI2659</f>
        <v>#VALUE!</v>
      </c>
      <c r="AF2618" s="10" t="str">
        <f ca="1">IF(MATCH(B2618,B$1:B2618,0)=ROW(B2618),B2618&amp;";","")</f>
        <v/>
      </c>
      <c r="AG2618" s="10" t="str">
        <f>IF(MATCH(C2618,C$1:C2618,0)=ROW(C2618),C2618&amp;";","")</f>
        <v/>
      </c>
      <c r="AH2618" s="10" t="str">
        <f ca="1">IF(MATCH(D2618,D$1:D2618,0)=ROW(D2618),D2618&amp;";","")</f>
        <v/>
      </c>
      <c r="AI2618" s="10" t="e">
        <f ca="1">IF(MATCH(E2618,E$1:E2618,0)=ROW(E2618),E2618&amp;";","")</f>
        <v>#VALUE!</v>
      </c>
    </row>
    <row r="2619" spans="1:35">
      <c r="A2619" s="10">
        <v>2598</v>
      </c>
      <c r="B2619" s="10" t="str">
        <f ca="1">'Application For TE&amp;GOTS'!X2660</f>
        <v/>
      </c>
      <c r="C2619" s="10">
        <f>'Application For TE&amp;GOTS'!$D2660</f>
        <v>0</v>
      </c>
      <c r="D2619" s="10" t="str" cm="1">
        <f t="array" aca="1" ref="D2619" ca="1">IFERROR(INDIRECT("'Application For TE&amp;GOTS'!L"&amp;'Application For TE&amp;GOTS'!S2660),"")</f>
        <v/>
      </c>
      <c r="E2619" s="10" t="e">
        <f ca="1">'Application For TE&amp;GOTS'!AF2660</f>
        <v>#VALUE!</v>
      </c>
      <c r="F2619" s="10" t="str">
        <f ca="1">IFERROR(LEFT('Application For TE&amp;GOTS'!AH2660,LEN('Application For TE&amp;GOTS'!AH2660)-2),"")</f>
        <v/>
      </c>
      <c r="G2619" s="10" t="e">
        <f ca="1">'Application For TE&amp;GOTS'!AI2660</f>
        <v>#VALUE!</v>
      </c>
      <c r="AF2619" s="10" t="str">
        <f ca="1">IF(MATCH(B2619,B$1:B2619,0)=ROW(B2619),B2619&amp;";","")</f>
        <v/>
      </c>
      <c r="AG2619" s="10" t="str">
        <f>IF(MATCH(C2619,C$1:C2619,0)=ROW(C2619),C2619&amp;";","")</f>
        <v/>
      </c>
      <c r="AH2619" s="10" t="str">
        <f ca="1">IF(MATCH(D2619,D$1:D2619,0)=ROW(D2619),D2619&amp;";","")</f>
        <v/>
      </c>
      <c r="AI2619" s="10" t="e">
        <f ca="1">IF(MATCH(E2619,E$1:E2619,0)=ROW(E2619),E2619&amp;";","")</f>
        <v>#VALUE!</v>
      </c>
    </row>
    <row r="2620" spans="1:35">
      <c r="A2620" s="10">
        <v>2599</v>
      </c>
      <c r="B2620" s="10" t="str">
        <f ca="1">'Application For TE&amp;GOTS'!X2661</f>
        <v/>
      </c>
      <c r="C2620" s="10">
        <f>'Application For TE&amp;GOTS'!$D2661</f>
        <v>0</v>
      </c>
      <c r="D2620" s="10" t="str" cm="1">
        <f t="array" aca="1" ref="D2620" ca="1">IFERROR(INDIRECT("'Application For TE&amp;GOTS'!L"&amp;'Application For TE&amp;GOTS'!S2661),"")</f>
        <v/>
      </c>
      <c r="E2620" s="10" t="e">
        <f ca="1">'Application For TE&amp;GOTS'!AF2661</f>
        <v>#VALUE!</v>
      </c>
      <c r="F2620" s="10" t="str">
        <f ca="1">IFERROR(LEFT('Application For TE&amp;GOTS'!AH2661,LEN('Application For TE&amp;GOTS'!AH2661)-2),"")</f>
        <v/>
      </c>
      <c r="G2620" s="10" t="e">
        <f ca="1">'Application For TE&amp;GOTS'!AI2661</f>
        <v>#VALUE!</v>
      </c>
      <c r="AF2620" s="10" t="str">
        <f ca="1">IF(MATCH(B2620,B$1:B2620,0)=ROW(B2620),B2620&amp;";","")</f>
        <v/>
      </c>
      <c r="AG2620" s="10" t="str">
        <f>IF(MATCH(C2620,C$1:C2620,0)=ROW(C2620),C2620&amp;";","")</f>
        <v/>
      </c>
      <c r="AH2620" s="10" t="str">
        <f ca="1">IF(MATCH(D2620,D$1:D2620,0)=ROW(D2620),D2620&amp;";","")</f>
        <v/>
      </c>
      <c r="AI2620" s="10" t="e">
        <f ca="1">IF(MATCH(E2620,E$1:E2620,0)=ROW(E2620),E2620&amp;";","")</f>
        <v>#VALUE!</v>
      </c>
    </row>
    <row r="2621" spans="1:35">
      <c r="A2621" s="10">
        <v>2600</v>
      </c>
      <c r="B2621" s="10" t="str">
        <f ca="1">'Application For TE&amp;GOTS'!X2662</f>
        <v/>
      </c>
      <c r="C2621" s="10">
        <f>'Application For TE&amp;GOTS'!$D2662</f>
        <v>0</v>
      </c>
      <c r="D2621" s="10" t="str" cm="1">
        <f t="array" aca="1" ref="D2621" ca="1">IFERROR(INDIRECT("'Application For TE&amp;GOTS'!L"&amp;'Application For TE&amp;GOTS'!S2662),"")</f>
        <v/>
      </c>
      <c r="E2621" s="10" t="e">
        <f ca="1">'Application For TE&amp;GOTS'!AF2662</f>
        <v>#VALUE!</v>
      </c>
      <c r="F2621" s="10" t="str">
        <f ca="1">IFERROR(LEFT('Application For TE&amp;GOTS'!AH2662,LEN('Application For TE&amp;GOTS'!AH2662)-2),"")</f>
        <v/>
      </c>
      <c r="G2621" s="10" t="e">
        <f ca="1">'Application For TE&amp;GOTS'!AI2662</f>
        <v>#VALUE!</v>
      </c>
      <c r="AF2621" s="10" t="str">
        <f ca="1">IF(MATCH(B2621,B$1:B2621,0)=ROW(B2621),B2621&amp;";","")</f>
        <v/>
      </c>
      <c r="AG2621" s="10" t="str">
        <f>IF(MATCH(C2621,C$1:C2621,0)=ROW(C2621),C2621&amp;";","")</f>
        <v/>
      </c>
      <c r="AH2621" s="10" t="str">
        <f ca="1">IF(MATCH(D2621,D$1:D2621,0)=ROW(D2621),D2621&amp;";","")</f>
        <v/>
      </c>
      <c r="AI2621" s="10" t="e">
        <f ca="1">IF(MATCH(E2621,E$1:E2621,0)=ROW(E2621),E2621&amp;";","")</f>
        <v>#VALUE!</v>
      </c>
    </row>
    <row r="2622" spans="1:35">
      <c r="A2622" s="10">
        <v>2601</v>
      </c>
      <c r="B2622" s="10" t="str">
        <f ca="1">'Application For TE&amp;GOTS'!X2663</f>
        <v/>
      </c>
      <c r="C2622" s="10">
        <f>'Application For TE&amp;GOTS'!$D2663</f>
        <v>0</v>
      </c>
      <c r="D2622" s="10" t="str" cm="1">
        <f t="array" aca="1" ref="D2622" ca="1">IFERROR(INDIRECT("'Application For TE&amp;GOTS'!L"&amp;'Application For TE&amp;GOTS'!S2663),"")</f>
        <v/>
      </c>
      <c r="E2622" s="10" t="e">
        <f ca="1">'Application For TE&amp;GOTS'!AF2663</f>
        <v>#VALUE!</v>
      </c>
      <c r="F2622" s="10" t="str">
        <f ca="1">IFERROR(LEFT('Application For TE&amp;GOTS'!AH2663,LEN('Application For TE&amp;GOTS'!AH2663)-2),"")</f>
        <v/>
      </c>
      <c r="G2622" s="10" t="e">
        <f ca="1">'Application For TE&amp;GOTS'!AI2663</f>
        <v>#VALUE!</v>
      </c>
      <c r="AF2622" s="10" t="str">
        <f ca="1">IF(MATCH(B2622,B$1:B2622,0)=ROW(B2622),B2622&amp;";","")</f>
        <v/>
      </c>
      <c r="AG2622" s="10" t="str">
        <f>IF(MATCH(C2622,C$1:C2622,0)=ROW(C2622),C2622&amp;";","")</f>
        <v/>
      </c>
      <c r="AH2622" s="10" t="str">
        <f ca="1">IF(MATCH(D2622,D$1:D2622,0)=ROW(D2622),D2622&amp;";","")</f>
        <v/>
      </c>
      <c r="AI2622" s="10" t="e">
        <f ca="1">IF(MATCH(E2622,E$1:E2622,0)=ROW(E2622),E2622&amp;";","")</f>
        <v>#VALUE!</v>
      </c>
    </row>
    <row r="2623" spans="1:35">
      <c r="A2623" s="10">
        <v>2602</v>
      </c>
      <c r="B2623" s="10" t="str">
        <f ca="1">'Application For TE&amp;GOTS'!X2664</f>
        <v/>
      </c>
      <c r="C2623" s="10">
        <f>'Application For TE&amp;GOTS'!$D2664</f>
        <v>0</v>
      </c>
      <c r="D2623" s="10" t="str" cm="1">
        <f t="array" aca="1" ref="D2623" ca="1">IFERROR(INDIRECT("'Application For TE&amp;GOTS'!L"&amp;'Application For TE&amp;GOTS'!S2664),"")</f>
        <v/>
      </c>
      <c r="E2623" s="10" t="e">
        <f ca="1">'Application For TE&amp;GOTS'!AF2664</f>
        <v>#VALUE!</v>
      </c>
      <c r="F2623" s="10" t="str">
        <f ca="1">IFERROR(LEFT('Application For TE&amp;GOTS'!AH2664,LEN('Application For TE&amp;GOTS'!AH2664)-2),"")</f>
        <v/>
      </c>
      <c r="G2623" s="10" t="e">
        <f ca="1">'Application For TE&amp;GOTS'!AI2664</f>
        <v>#VALUE!</v>
      </c>
      <c r="AF2623" s="10" t="str">
        <f ca="1">IF(MATCH(B2623,B$1:B2623,0)=ROW(B2623),B2623&amp;";","")</f>
        <v/>
      </c>
      <c r="AG2623" s="10" t="str">
        <f>IF(MATCH(C2623,C$1:C2623,0)=ROW(C2623),C2623&amp;";","")</f>
        <v/>
      </c>
      <c r="AH2623" s="10" t="str">
        <f ca="1">IF(MATCH(D2623,D$1:D2623,0)=ROW(D2623),D2623&amp;";","")</f>
        <v/>
      </c>
      <c r="AI2623" s="10" t="e">
        <f ca="1">IF(MATCH(E2623,E$1:E2623,0)=ROW(E2623),E2623&amp;";","")</f>
        <v>#VALUE!</v>
      </c>
    </row>
    <row r="2624" spans="1:35">
      <c r="A2624" s="10">
        <v>2603</v>
      </c>
      <c r="B2624" s="10" t="str">
        <f ca="1">'Application For TE&amp;GOTS'!X2665</f>
        <v/>
      </c>
      <c r="C2624" s="10">
        <f>'Application For TE&amp;GOTS'!$D2665</f>
        <v>0</v>
      </c>
      <c r="D2624" s="10" t="str" cm="1">
        <f t="array" aca="1" ref="D2624" ca="1">IFERROR(INDIRECT("'Application For TE&amp;GOTS'!L"&amp;'Application For TE&amp;GOTS'!S2665),"")</f>
        <v/>
      </c>
      <c r="E2624" s="10" t="e">
        <f ca="1">'Application For TE&amp;GOTS'!AF2665</f>
        <v>#VALUE!</v>
      </c>
      <c r="F2624" s="10" t="str">
        <f ca="1">IFERROR(LEFT('Application For TE&amp;GOTS'!AH2665,LEN('Application For TE&amp;GOTS'!AH2665)-2),"")</f>
        <v/>
      </c>
      <c r="G2624" s="10" t="e">
        <f ca="1">'Application For TE&amp;GOTS'!AI2665</f>
        <v>#VALUE!</v>
      </c>
      <c r="AF2624" s="10" t="str">
        <f ca="1">IF(MATCH(B2624,B$1:B2624,0)=ROW(B2624),B2624&amp;";","")</f>
        <v/>
      </c>
      <c r="AG2624" s="10" t="str">
        <f>IF(MATCH(C2624,C$1:C2624,0)=ROW(C2624),C2624&amp;";","")</f>
        <v/>
      </c>
      <c r="AH2624" s="10" t="str">
        <f ca="1">IF(MATCH(D2624,D$1:D2624,0)=ROW(D2624),D2624&amp;";","")</f>
        <v/>
      </c>
      <c r="AI2624" s="10" t="e">
        <f ca="1">IF(MATCH(E2624,E$1:E2624,0)=ROW(E2624),E2624&amp;";","")</f>
        <v>#VALUE!</v>
      </c>
    </row>
    <row r="2625" spans="1:35">
      <c r="A2625" s="10">
        <v>2604</v>
      </c>
      <c r="B2625" s="10" t="str">
        <f ca="1">'Application For TE&amp;GOTS'!X2666</f>
        <v/>
      </c>
      <c r="C2625" s="10">
        <f>'Application For TE&amp;GOTS'!$D2666</f>
        <v>0</v>
      </c>
      <c r="D2625" s="10" t="str" cm="1">
        <f t="array" aca="1" ref="D2625" ca="1">IFERROR(INDIRECT("'Application For TE&amp;GOTS'!L"&amp;'Application For TE&amp;GOTS'!S2666),"")</f>
        <v/>
      </c>
      <c r="E2625" s="10" t="e">
        <f ca="1">'Application For TE&amp;GOTS'!AF2666</f>
        <v>#VALUE!</v>
      </c>
      <c r="F2625" s="10" t="str">
        <f ca="1">IFERROR(LEFT('Application For TE&amp;GOTS'!AH2666,LEN('Application For TE&amp;GOTS'!AH2666)-2),"")</f>
        <v/>
      </c>
      <c r="G2625" s="10" t="e">
        <f ca="1">'Application For TE&amp;GOTS'!AI2666</f>
        <v>#VALUE!</v>
      </c>
      <c r="AF2625" s="10" t="str">
        <f ca="1">IF(MATCH(B2625,B$1:B2625,0)=ROW(B2625),B2625&amp;";","")</f>
        <v/>
      </c>
      <c r="AG2625" s="10" t="str">
        <f>IF(MATCH(C2625,C$1:C2625,0)=ROW(C2625),C2625&amp;";","")</f>
        <v/>
      </c>
      <c r="AH2625" s="10" t="str">
        <f ca="1">IF(MATCH(D2625,D$1:D2625,0)=ROW(D2625),D2625&amp;";","")</f>
        <v/>
      </c>
      <c r="AI2625" s="10" t="e">
        <f ca="1">IF(MATCH(E2625,E$1:E2625,0)=ROW(E2625),E2625&amp;";","")</f>
        <v>#VALUE!</v>
      </c>
    </row>
    <row r="2626" spans="1:35">
      <c r="A2626" s="10">
        <v>2605</v>
      </c>
      <c r="B2626" s="10" t="str">
        <f ca="1">'Application For TE&amp;GOTS'!X2667</f>
        <v/>
      </c>
      <c r="C2626" s="10">
        <f>'Application For TE&amp;GOTS'!$D2667</f>
        <v>0</v>
      </c>
      <c r="D2626" s="10" t="str" cm="1">
        <f t="array" aca="1" ref="D2626" ca="1">IFERROR(INDIRECT("'Application For TE&amp;GOTS'!L"&amp;'Application For TE&amp;GOTS'!S2667),"")</f>
        <v/>
      </c>
      <c r="E2626" s="10" t="e">
        <f ca="1">'Application For TE&amp;GOTS'!AF2667</f>
        <v>#VALUE!</v>
      </c>
      <c r="F2626" s="10" t="str">
        <f ca="1">IFERROR(LEFT('Application For TE&amp;GOTS'!AH2667,LEN('Application For TE&amp;GOTS'!AH2667)-2),"")</f>
        <v/>
      </c>
      <c r="G2626" s="10" t="e">
        <f ca="1">'Application For TE&amp;GOTS'!AI2667</f>
        <v>#VALUE!</v>
      </c>
      <c r="AF2626" s="10" t="str">
        <f ca="1">IF(MATCH(B2626,B$1:B2626,0)=ROW(B2626),B2626&amp;";","")</f>
        <v/>
      </c>
      <c r="AG2626" s="10" t="str">
        <f>IF(MATCH(C2626,C$1:C2626,0)=ROW(C2626),C2626&amp;";","")</f>
        <v/>
      </c>
      <c r="AH2626" s="10" t="str">
        <f ca="1">IF(MATCH(D2626,D$1:D2626,0)=ROW(D2626),D2626&amp;";","")</f>
        <v/>
      </c>
      <c r="AI2626" s="10" t="e">
        <f ca="1">IF(MATCH(E2626,E$1:E2626,0)=ROW(E2626),E2626&amp;";","")</f>
        <v>#VALUE!</v>
      </c>
    </row>
    <row r="2627" spans="1:35">
      <c r="A2627" s="10">
        <v>2606</v>
      </c>
      <c r="B2627" s="10" t="str">
        <f ca="1">'Application For TE&amp;GOTS'!X2668</f>
        <v/>
      </c>
      <c r="C2627" s="10">
        <f>'Application For TE&amp;GOTS'!$D2668</f>
        <v>0</v>
      </c>
      <c r="D2627" s="10" t="str" cm="1">
        <f t="array" aca="1" ref="D2627" ca="1">IFERROR(INDIRECT("'Application For TE&amp;GOTS'!L"&amp;'Application For TE&amp;GOTS'!S2668),"")</f>
        <v/>
      </c>
      <c r="E2627" s="10" t="e">
        <f ca="1">'Application For TE&amp;GOTS'!AF2668</f>
        <v>#VALUE!</v>
      </c>
      <c r="F2627" s="10" t="str">
        <f ca="1">IFERROR(LEFT('Application For TE&amp;GOTS'!AH2668,LEN('Application For TE&amp;GOTS'!AH2668)-2),"")</f>
        <v/>
      </c>
      <c r="G2627" s="10" t="e">
        <f ca="1">'Application For TE&amp;GOTS'!AI2668</f>
        <v>#VALUE!</v>
      </c>
      <c r="AF2627" s="10" t="str">
        <f ca="1">IF(MATCH(B2627,B$1:B2627,0)=ROW(B2627),B2627&amp;";","")</f>
        <v/>
      </c>
      <c r="AG2627" s="10" t="str">
        <f>IF(MATCH(C2627,C$1:C2627,0)=ROW(C2627),C2627&amp;";","")</f>
        <v/>
      </c>
      <c r="AH2627" s="10" t="str">
        <f ca="1">IF(MATCH(D2627,D$1:D2627,0)=ROW(D2627),D2627&amp;";","")</f>
        <v/>
      </c>
      <c r="AI2627" s="10" t="e">
        <f ca="1">IF(MATCH(E2627,E$1:E2627,0)=ROW(E2627),E2627&amp;";","")</f>
        <v>#VALUE!</v>
      </c>
    </row>
    <row r="2628" spans="1:35">
      <c r="A2628" s="10">
        <v>2607</v>
      </c>
      <c r="B2628" s="10" t="str">
        <f ca="1">'Application For TE&amp;GOTS'!X2669</f>
        <v/>
      </c>
      <c r="C2628" s="10">
        <f>'Application For TE&amp;GOTS'!$D2669</f>
        <v>0</v>
      </c>
      <c r="D2628" s="10" t="str" cm="1">
        <f t="array" aca="1" ref="D2628" ca="1">IFERROR(INDIRECT("'Application For TE&amp;GOTS'!L"&amp;'Application For TE&amp;GOTS'!S2669),"")</f>
        <v/>
      </c>
      <c r="E2628" s="10" t="e">
        <f ca="1">'Application For TE&amp;GOTS'!AF2669</f>
        <v>#VALUE!</v>
      </c>
      <c r="F2628" s="10" t="str">
        <f ca="1">IFERROR(LEFT('Application For TE&amp;GOTS'!AH2669,LEN('Application For TE&amp;GOTS'!AH2669)-2),"")</f>
        <v/>
      </c>
      <c r="G2628" s="10" t="e">
        <f ca="1">'Application For TE&amp;GOTS'!AI2669</f>
        <v>#VALUE!</v>
      </c>
      <c r="AF2628" s="10" t="str">
        <f ca="1">IF(MATCH(B2628,B$1:B2628,0)=ROW(B2628),B2628&amp;";","")</f>
        <v/>
      </c>
      <c r="AG2628" s="10" t="str">
        <f>IF(MATCH(C2628,C$1:C2628,0)=ROW(C2628),C2628&amp;";","")</f>
        <v/>
      </c>
      <c r="AH2628" s="10" t="str">
        <f ca="1">IF(MATCH(D2628,D$1:D2628,0)=ROW(D2628),D2628&amp;";","")</f>
        <v/>
      </c>
      <c r="AI2628" s="10" t="e">
        <f ca="1">IF(MATCH(E2628,E$1:E2628,0)=ROW(E2628),E2628&amp;";","")</f>
        <v>#VALUE!</v>
      </c>
    </row>
    <row r="2629" spans="1:35">
      <c r="A2629" s="10">
        <v>2608</v>
      </c>
      <c r="B2629" s="10" t="str">
        <f ca="1">'Application For TE&amp;GOTS'!X2670</f>
        <v/>
      </c>
      <c r="C2629" s="10">
        <f>'Application For TE&amp;GOTS'!$D2670</f>
        <v>0</v>
      </c>
      <c r="D2629" s="10" t="str" cm="1">
        <f t="array" aca="1" ref="D2629" ca="1">IFERROR(INDIRECT("'Application For TE&amp;GOTS'!L"&amp;'Application For TE&amp;GOTS'!S2670),"")</f>
        <v/>
      </c>
      <c r="E2629" s="10" t="e">
        <f ca="1">'Application For TE&amp;GOTS'!AF2670</f>
        <v>#VALUE!</v>
      </c>
      <c r="F2629" s="10" t="str">
        <f ca="1">IFERROR(LEFT('Application For TE&amp;GOTS'!AH2670,LEN('Application For TE&amp;GOTS'!AH2670)-2),"")</f>
        <v/>
      </c>
      <c r="G2629" s="10" t="e">
        <f ca="1">'Application For TE&amp;GOTS'!AI2670</f>
        <v>#VALUE!</v>
      </c>
      <c r="AF2629" s="10" t="str">
        <f ca="1">IF(MATCH(B2629,B$1:B2629,0)=ROW(B2629),B2629&amp;";","")</f>
        <v/>
      </c>
      <c r="AG2629" s="10" t="str">
        <f>IF(MATCH(C2629,C$1:C2629,0)=ROW(C2629),C2629&amp;";","")</f>
        <v/>
      </c>
      <c r="AH2629" s="10" t="str">
        <f ca="1">IF(MATCH(D2629,D$1:D2629,0)=ROW(D2629),D2629&amp;";","")</f>
        <v/>
      </c>
      <c r="AI2629" s="10" t="e">
        <f ca="1">IF(MATCH(E2629,E$1:E2629,0)=ROW(E2629),E2629&amp;";","")</f>
        <v>#VALUE!</v>
      </c>
    </row>
    <row r="2630" spans="1:35">
      <c r="A2630" s="10">
        <v>2609</v>
      </c>
      <c r="B2630" s="10" t="str">
        <f ca="1">'Application For TE&amp;GOTS'!X2671</f>
        <v/>
      </c>
      <c r="C2630" s="10">
        <f>'Application For TE&amp;GOTS'!$D2671</f>
        <v>0</v>
      </c>
      <c r="D2630" s="10" t="str" cm="1">
        <f t="array" aca="1" ref="D2630" ca="1">IFERROR(INDIRECT("'Application For TE&amp;GOTS'!L"&amp;'Application For TE&amp;GOTS'!S2671),"")</f>
        <v/>
      </c>
      <c r="E2630" s="10" t="e">
        <f ca="1">'Application For TE&amp;GOTS'!AF2671</f>
        <v>#VALUE!</v>
      </c>
      <c r="F2630" s="10" t="str">
        <f ca="1">IFERROR(LEFT('Application For TE&amp;GOTS'!AH2671,LEN('Application For TE&amp;GOTS'!AH2671)-2),"")</f>
        <v/>
      </c>
      <c r="G2630" s="10" t="e">
        <f ca="1">'Application For TE&amp;GOTS'!AI2671</f>
        <v>#VALUE!</v>
      </c>
      <c r="AF2630" s="10" t="str">
        <f ca="1">IF(MATCH(B2630,B$1:B2630,0)=ROW(B2630),B2630&amp;";","")</f>
        <v/>
      </c>
      <c r="AG2630" s="10" t="str">
        <f>IF(MATCH(C2630,C$1:C2630,0)=ROW(C2630),C2630&amp;";","")</f>
        <v/>
      </c>
      <c r="AH2630" s="10" t="str">
        <f ca="1">IF(MATCH(D2630,D$1:D2630,0)=ROW(D2630),D2630&amp;";","")</f>
        <v/>
      </c>
      <c r="AI2630" s="10" t="e">
        <f ca="1">IF(MATCH(E2630,E$1:E2630,0)=ROW(E2630),E2630&amp;";","")</f>
        <v>#VALUE!</v>
      </c>
    </row>
    <row r="2631" spans="1:35">
      <c r="A2631" s="10">
        <v>2610</v>
      </c>
      <c r="B2631" s="10" t="str">
        <f ca="1">'Application For TE&amp;GOTS'!X2672</f>
        <v/>
      </c>
      <c r="C2631" s="10">
        <f>'Application For TE&amp;GOTS'!$D2672</f>
        <v>0</v>
      </c>
      <c r="D2631" s="10" t="str" cm="1">
        <f t="array" aca="1" ref="D2631" ca="1">IFERROR(INDIRECT("'Application For TE&amp;GOTS'!L"&amp;'Application For TE&amp;GOTS'!S2672),"")</f>
        <v/>
      </c>
      <c r="E2631" s="10" t="e">
        <f ca="1">'Application For TE&amp;GOTS'!AF2672</f>
        <v>#VALUE!</v>
      </c>
      <c r="F2631" s="10" t="str">
        <f ca="1">IFERROR(LEFT('Application For TE&amp;GOTS'!AH2672,LEN('Application For TE&amp;GOTS'!AH2672)-2),"")</f>
        <v/>
      </c>
      <c r="G2631" s="10" t="e">
        <f ca="1">'Application For TE&amp;GOTS'!AI2672</f>
        <v>#VALUE!</v>
      </c>
      <c r="AF2631" s="10" t="str">
        <f ca="1">IF(MATCH(B2631,B$1:B2631,0)=ROW(B2631),B2631&amp;";","")</f>
        <v/>
      </c>
      <c r="AG2631" s="10" t="str">
        <f>IF(MATCH(C2631,C$1:C2631,0)=ROW(C2631),C2631&amp;";","")</f>
        <v/>
      </c>
      <c r="AH2631" s="10" t="str">
        <f ca="1">IF(MATCH(D2631,D$1:D2631,0)=ROW(D2631),D2631&amp;";","")</f>
        <v/>
      </c>
      <c r="AI2631" s="10" t="e">
        <f ca="1">IF(MATCH(E2631,E$1:E2631,0)=ROW(E2631),E2631&amp;";","")</f>
        <v>#VALUE!</v>
      </c>
    </row>
    <row r="2632" spans="1:35">
      <c r="A2632" s="10">
        <v>2611</v>
      </c>
      <c r="B2632" s="10" t="str">
        <f ca="1">'Application For TE&amp;GOTS'!X2673</f>
        <v/>
      </c>
      <c r="C2632" s="10">
        <f>'Application For TE&amp;GOTS'!$D2673</f>
        <v>0</v>
      </c>
      <c r="D2632" s="10" t="str" cm="1">
        <f t="array" aca="1" ref="D2632" ca="1">IFERROR(INDIRECT("'Application For TE&amp;GOTS'!L"&amp;'Application For TE&amp;GOTS'!S2673),"")</f>
        <v/>
      </c>
      <c r="E2632" s="10" t="e">
        <f ca="1">'Application For TE&amp;GOTS'!AF2673</f>
        <v>#VALUE!</v>
      </c>
      <c r="F2632" s="10" t="str">
        <f ca="1">IFERROR(LEFT('Application For TE&amp;GOTS'!AH2673,LEN('Application For TE&amp;GOTS'!AH2673)-2),"")</f>
        <v/>
      </c>
      <c r="G2632" s="10" t="e">
        <f ca="1">'Application For TE&amp;GOTS'!AI2673</f>
        <v>#VALUE!</v>
      </c>
      <c r="AF2632" s="10" t="str">
        <f ca="1">IF(MATCH(B2632,B$1:B2632,0)=ROW(B2632),B2632&amp;";","")</f>
        <v/>
      </c>
      <c r="AG2632" s="10" t="str">
        <f>IF(MATCH(C2632,C$1:C2632,0)=ROW(C2632),C2632&amp;";","")</f>
        <v/>
      </c>
      <c r="AH2632" s="10" t="str">
        <f ca="1">IF(MATCH(D2632,D$1:D2632,0)=ROW(D2632),D2632&amp;";","")</f>
        <v/>
      </c>
      <c r="AI2632" s="10" t="e">
        <f ca="1">IF(MATCH(E2632,E$1:E2632,0)=ROW(E2632),E2632&amp;";","")</f>
        <v>#VALUE!</v>
      </c>
    </row>
    <row r="2633" spans="1:35">
      <c r="A2633" s="10">
        <v>2612</v>
      </c>
      <c r="B2633" s="10" t="str">
        <f ca="1">'Application For TE&amp;GOTS'!X2674</f>
        <v/>
      </c>
      <c r="C2633" s="10">
        <f>'Application For TE&amp;GOTS'!$D2674</f>
        <v>0</v>
      </c>
      <c r="D2633" s="10" t="str" cm="1">
        <f t="array" aca="1" ref="D2633" ca="1">IFERROR(INDIRECT("'Application For TE&amp;GOTS'!L"&amp;'Application For TE&amp;GOTS'!S2674),"")</f>
        <v/>
      </c>
      <c r="E2633" s="10" t="e">
        <f ca="1">'Application For TE&amp;GOTS'!AF2674</f>
        <v>#VALUE!</v>
      </c>
      <c r="F2633" s="10" t="str">
        <f ca="1">IFERROR(LEFT('Application For TE&amp;GOTS'!AH2674,LEN('Application For TE&amp;GOTS'!AH2674)-2),"")</f>
        <v/>
      </c>
      <c r="G2633" s="10" t="e">
        <f ca="1">'Application For TE&amp;GOTS'!AI2674</f>
        <v>#VALUE!</v>
      </c>
      <c r="AF2633" s="10" t="str">
        <f ca="1">IF(MATCH(B2633,B$1:B2633,0)=ROW(B2633),B2633&amp;";","")</f>
        <v/>
      </c>
      <c r="AG2633" s="10" t="str">
        <f>IF(MATCH(C2633,C$1:C2633,0)=ROW(C2633),C2633&amp;";","")</f>
        <v/>
      </c>
      <c r="AH2633" s="10" t="str">
        <f ca="1">IF(MATCH(D2633,D$1:D2633,0)=ROW(D2633),D2633&amp;";","")</f>
        <v/>
      </c>
      <c r="AI2633" s="10" t="e">
        <f ca="1">IF(MATCH(E2633,E$1:E2633,0)=ROW(E2633),E2633&amp;";","")</f>
        <v>#VALUE!</v>
      </c>
    </row>
    <row r="2634" spans="1:35">
      <c r="A2634" s="10">
        <v>2613</v>
      </c>
      <c r="B2634" s="10" t="str">
        <f ca="1">'Application For TE&amp;GOTS'!X2675</f>
        <v/>
      </c>
      <c r="C2634" s="10">
        <f>'Application For TE&amp;GOTS'!$D2675</f>
        <v>0</v>
      </c>
      <c r="D2634" s="10" t="str" cm="1">
        <f t="array" aca="1" ref="D2634" ca="1">IFERROR(INDIRECT("'Application For TE&amp;GOTS'!L"&amp;'Application For TE&amp;GOTS'!S2675),"")</f>
        <v/>
      </c>
      <c r="E2634" s="10" t="e">
        <f ca="1">'Application For TE&amp;GOTS'!AF2675</f>
        <v>#VALUE!</v>
      </c>
      <c r="F2634" s="10" t="str">
        <f ca="1">IFERROR(LEFT('Application For TE&amp;GOTS'!AH2675,LEN('Application For TE&amp;GOTS'!AH2675)-2),"")</f>
        <v/>
      </c>
      <c r="G2634" s="10" t="e">
        <f ca="1">'Application For TE&amp;GOTS'!AI2675</f>
        <v>#VALUE!</v>
      </c>
      <c r="AF2634" s="10" t="str">
        <f ca="1">IF(MATCH(B2634,B$1:B2634,0)=ROW(B2634),B2634&amp;";","")</f>
        <v/>
      </c>
      <c r="AG2634" s="10" t="str">
        <f>IF(MATCH(C2634,C$1:C2634,0)=ROW(C2634),C2634&amp;";","")</f>
        <v/>
      </c>
      <c r="AH2634" s="10" t="str">
        <f ca="1">IF(MATCH(D2634,D$1:D2634,0)=ROW(D2634),D2634&amp;";","")</f>
        <v/>
      </c>
      <c r="AI2634" s="10" t="e">
        <f ca="1">IF(MATCH(E2634,E$1:E2634,0)=ROW(E2634),E2634&amp;";","")</f>
        <v>#VALUE!</v>
      </c>
    </row>
    <row r="2635" spans="1:35">
      <c r="A2635" s="10">
        <v>2614</v>
      </c>
      <c r="B2635" s="10" t="str">
        <f ca="1">'Application For TE&amp;GOTS'!X2676</f>
        <v/>
      </c>
      <c r="C2635" s="10">
        <f>'Application For TE&amp;GOTS'!$D2676</f>
        <v>0</v>
      </c>
      <c r="D2635" s="10" t="str" cm="1">
        <f t="array" aca="1" ref="D2635" ca="1">IFERROR(INDIRECT("'Application For TE&amp;GOTS'!L"&amp;'Application For TE&amp;GOTS'!S2676),"")</f>
        <v/>
      </c>
      <c r="E2635" s="10" t="e">
        <f ca="1">'Application For TE&amp;GOTS'!AF2676</f>
        <v>#VALUE!</v>
      </c>
      <c r="F2635" s="10" t="str">
        <f ca="1">IFERROR(LEFT('Application For TE&amp;GOTS'!AH2676,LEN('Application For TE&amp;GOTS'!AH2676)-2),"")</f>
        <v/>
      </c>
      <c r="G2635" s="10" t="e">
        <f ca="1">'Application For TE&amp;GOTS'!AI2676</f>
        <v>#VALUE!</v>
      </c>
      <c r="AF2635" s="10" t="str">
        <f ca="1">IF(MATCH(B2635,B$1:B2635,0)=ROW(B2635),B2635&amp;";","")</f>
        <v/>
      </c>
      <c r="AG2635" s="10" t="str">
        <f>IF(MATCH(C2635,C$1:C2635,0)=ROW(C2635),C2635&amp;";","")</f>
        <v/>
      </c>
      <c r="AH2635" s="10" t="str">
        <f ca="1">IF(MATCH(D2635,D$1:D2635,0)=ROW(D2635),D2635&amp;";","")</f>
        <v/>
      </c>
      <c r="AI2635" s="10" t="e">
        <f ca="1">IF(MATCH(E2635,E$1:E2635,0)=ROW(E2635),E2635&amp;";","")</f>
        <v>#VALUE!</v>
      </c>
    </row>
    <row r="2636" spans="1:35">
      <c r="A2636" s="10">
        <v>2615</v>
      </c>
      <c r="B2636" s="10" t="str">
        <f ca="1">'Application For TE&amp;GOTS'!X2677</f>
        <v/>
      </c>
      <c r="C2636" s="10">
        <f>'Application For TE&amp;GOTS'!$D2677</f>
        <v>0</v>
      </c>
      <c r="D2636" s="10" t="str" cm="1">
        <f t="array" aca="1" ref="D2636" ca="1">IFERROR(INDIRECT("'Application For TE&amp;GOTS'!L"&amp;'Application For TE&amp;GOTS'!S2677),"")</f>
        <v/>
      </c>
      <c r="E2636" s="10" t="e">
        <f ca="1">'Application For TE&amp;GOTS'!AF2677</f>
        <v>#VALUE!</v>
      </c>
      <c r="F2636" s="10" t="str">
        <f ca="1">IFERROR(LEFT('Application For TE&amp;GOTS'!AH2677,LEN('Application For TE&amp;GOTS'!AH2677)-2),"")</f>
        <v/>
      </c>
      <c r="G2636" s="10" t="e">
        <f ca="1">'Application For TE&amp;GOTS'!AI2677</f>
        <v>#VALUE!</v>
      </c>
      <c r="AF2636" s="10" t="str">
        <f ca="1">IF(MATCH(B2636,B$1:B2636,0)=ROW(B2636),B2636&amp;";","")</f>
        <v/>
      </c>
      <c r="AG2636" s="10" t="str">
        <f>IF(MATCH(C2636,C$1:C2636,0)=ROW(C2636),C2636&amp;";","")</f>
        <v/>
      </c>
      <c r="AH2636" s="10" t="str">
        <f ca="1">IF(MATCH(D2636,D$1:D2636,0)=ROW(D2636),D2636&amp;";","")</f>
        <v/>
      </c>
      <c r="AI2636" s="10" t="e">
        <f ca="1">IF(MATCH(E2636,E$1:E2636,0)=ROW(E2636),E2636&amp;";","")</f>
        <v>#VALUE!</v>
      </c>
    </row>
    <row r="2637" spans="1:35">
      <c r="A2637" s="10">
        <v>2616</v>
      </c>
      <c r="B2637" s="10" t="str">
        <f ca="1">'Application For TE&amp;GOTS'!X2678</f>
        <v/>
      </c>
      <c r="C2637" s="10">
        <f>'Application For TE&amp;GOTS'!$D2678</f>
        <v>0</v>
      </c>
      <c r="D2637" s="10" t="str" cm="1">
        <f t="array" aca="1" ref="D2637" ca="1">IFERROR(INDIRECT("'Application For TE&amp;GOTS'!L"&amp;'Application For TE&amp;GOTS'!S2678),"")</f>
        <v/>
      </c>
      <c r="E2637" s="10" t="e">
        <f ca="1">'Application For TE&amp;GOTS'!AF2678</f>
        <v>#VALUE!</v>
      </c>
      <c r="F2637" s="10" t="str">
        <f ca="1">IFERROR(LEFT('Application For TE&amp;GOTS'!AH2678,LEN('Application For TE&amp;GOTS'!AH2678)-2),"")</f>
        <v/>
      </c>
      <c r="G2637" s="10" t="e">
        <f ca="1">'Application For TE&amp;GOTS'!AI2678</f>
        <v>#VALUE!</v>
      </c>
      <c r="AF2637" s="10" t="str">
        <f ca="1">IF(MATCH(B2637,B$1:B2637,0)=ROW(B2637),B2637&amp;";","")</f>
        <v/>
      </c>
      <c r="AG2637" s="10" t="str">
        <f>IF(MATCH(C2637,C$1:C2637,0)=ROW(C2637),C2637&amp;";","")</f>
        <v/>
      </c>
      <c r="AH2637" s="10" t="str">
        <f ca="1">IF(MATCH(D2637,D$1:D2637,0)=ROW(D2637),D2637&amp;";","")</f>
        <v/>
      </c>
      <c r="AI2637" s="10" t="e">
        <f ca="1">IF(MATCH(E2637,E$1:E2637,0)=ROW(E2637),E2637&amp;";","")</f>
        <v>#VALUE!</v>
      </c>
    </row>
    <row r="2638" spans="1:35">
      <c r="A2638" s="10">
        <v>2617</v>
      </c>
      <c r="B2638" s="10" t="str">
        <f ca="1">'Application For TE&amp;GOTS'!X2679</f>
        <v/>
      </c>
      <c r="C2638" s="10">
        <f>'Application For TE&amp;GOTS'!$D2679</f>
        <v>0</v>
      </c>
      <c r="D2638" s="10" t="str" cm="1">
        <f t="array" aca="1" ref="D2638" ca="1">IFERROR(INDIRECT("'Application For TE&amp;GOTS'!L"&amp;'Application For TE&amp;GOTS'!S2679),"")</f>
        <v/>
      </c>
      <c r="E2638" s="10" t="e">
        <f ca="1">'Application For TE&amp;GOTS'!AF2679</f>
        <v>#VALUE!</v>
      </c>
      <c r="F2638" s="10" t="str">
        <f ca="1">IFERROR(LEFT('Application For TE&amp;GOTS'!AH2679,LEN('Application For TE&amp;GOTS'!AH2679)-2),"")</f>
        <v/>
      </c>
      <c r="G2638" s="10" t="e">
        <f ca="1">'Application For TE&amp;GOTS'!AI2679</f>
        <v>#VALUE!</v>
      </c>
      <c r="AF2638" s="10" t="str">
        <f ca="1">IF(MATCH(B2638,B$1:B2638,0)=ROW(B2638),B2638&amp;";","")</f>
        <v/>
      </c>
      <c r="AG2638" s="10" t="str">
        <f>IF(MATCH(C2638,C$1:C2638,0)=ROW(C2638),C2638&amp;";","")</f>
        <v/>
      </c>
      <c r="AH2638" s="10" t="str">
        <f ca="1">IF(MATCH(D2638,D$1:D2638,0)=ROW(D2638),D2638&amp;";","")</f>
        <v/>
      </c>
      <c r="AI2638" s="10" t="e">
        <f ca="1">IF(MATCH(E2638,E$1:E2638,0)=ROW(E2638),E2638&amp;";","")</f>
        <v>#VALUE!</v>
      </c>
    </row>
    <row r="2639" spans="1:35">
      <c r="A2639" s="10">
        <v>2618</v>
      </c>
      <c r="B2639" s="10" t="str">
        <f ca="1">'Application For TE&amp;GOTS'!X2680</f>
        <v/>
      </c>
      <c r="C2639" s="10">
        <f>'Application For TE&amp;GOTS'!$D2680</f>
        <v>0</v>
      </c>
      <c r="D2639" s="10" t="str" cm="1">
        <f t="array" aca="1" ref="D2639" ca="1">IFERROR(INDIRECT("'Application For TE&amp;GOTS'!L"&amp;'Application For TE&amp;GOTS'!S2680),"")</f>
        <v/>
      </c>
      <c r="E2639" s="10" t="e">
        <f ca="1">'Application For TE&amp;GOTS'!AF2680</f>
        <v>#VALUE!</v>
      </c>
      <c r="F2639" s="10" t="str">
        <f ca="1">IFERROR(LEFT('Application For TE&amp;GOTS'!AH2680,LEN('Application For TE&amp;GOTS'!AH2680)-2),"")</f>
        <v/>
      </c>
      <c r="G2639" s="10" t="e">
        <f ca="1">'Application For TE&amp;GOTS'!AI2680</f>
        <v>#VALUE!</v>
      </c>
      <c r="AF2639" s="10" t="str">
        <f ca="1">IF(MATCH(B2639,B$1:B2639,0)=ROW(B2639),B2639&amp;";","")</f>
        <v/>
      </c>
      <c r="AG2639" s="10" t="str">
        <f>IF(MATCH(C2639,C$1:C2639,0)=ROW(C2639),C2639&amp;";","")</f>
        <v/>
      </c>
      <c r="AH2639" s="10" t="str">
        <f ca="1">IF(MATCH(D2639,D$1:D2639,0)=ROW(D2639),D2639&amp;";","")</f>
        <v/>
      </c>
      <c r="AI2639" s="10" t="e">
        <f ca="1">IF(MATCH(E2639,E$1:E2639,0)=ROW(E2639),E2639&amp;";","")</f>
        <v>#VALUE!</v>
      </c>
    </row>
    <row r="2640" spans="1:35">
      <c r="A2640" s="10">
        <v>2619</v>
      </c>
      <c r="B2640" s="10" t="str">
        <f ca="1">'Application For TE&amp;GOTS'!X2681</f>
        <v/>
      </c>
      <c r="C2640" s="10">
        <f>'Application For TE&amp;GOTS'!$D2681</f>
        <v>0</v>
      </c>
      <c r="D2640" s="10" t="str" cm="1">
        <f t="array" aca="1" ref="D2640" ca="1">IFERROR(INDIRECT("'Application For TE&amp;GOTS'!L"&amp;'Application For TE&amp;GOTS'!S2681),"")</f>
        <v/>
      </c>
      <c r="E2640" s="10" t="e">
        <f ca="1">'Application For TE&amp;GOTS'!AF2681</f>
        <v>#VALUE!</v>
      </c>
      <c r="F2640" s="10" t="str">
        <f ca="1">IFERROR(LEFT('Application For TE&amp;GOTS'!AH2681,LEN('Application For TE&amp;GOTS'!AH2681)-2),"")</f>
        <v/>
      </c>
      <c r="G2640" s="10" t="e">
        <f ca="1">'Application For TE&amp;GOTS'!AI2681</f>
        <v>#VALUE!</v>
      </c>
      <c r="AF2640" s="10" t="str">
        <f ca="1">IF(MATCH(B2640,B$1:B2640,0)=ROW(B2640),B2640&amp;";","")</f>
        <v/>
      </c>
      <c r="AG2640" s="10" t="str">
        <f>IF(MATCH(C2640,C$1:C2640,0)=ROW(C2640),C2640&amp;";","")</f>
        <v/>
      </c>
      <c r="AH2640" s="10" t="str">
        <f ca="1">IF(MATCH(D2640,D$1:D2640,0)=ROW(D2640),D2640&amp;";","")</f>
        <v/>
      </c>
      <c r="AI2640" s="10" t="e">
        <f ca="1">IF(MATCH(E2640,E$1:E2640,0)=ROW(E2640),E2640&amp;";","")</f>
        <v>#VALUE!</v>
      </c>
    </row>
    <row r="2641" spans="1:35">
      <c r="A2641" s="10">
        <v>2620</v>
      </c>
      <c r="B2641" s="10" t="str">
        <f ca="1">'Application For TE&amp;GOTS'!X2682</f>
        <v/>
      </c>
      <c r="C2641" s="10">
        <f>'Application For TE&amp;GOTS'!$D2682</f>
        <v>0</v>
      </c>
      <c r="D2641" s="10" t="str" cm="1">
        <f t="array" aca="1" ref="D2641" ca="1">IFERROR(INDIRECT("'Application For TE&amp;GOTS'!L"&amp;'Application For TE&amp;GOTS'!S2682),"")</f>
        <v/>
      </c>
      <c r="E2641" s="10" t="e">
        <f ca="1">'Application For TE&amp;GOTS'!AF2682</f>
        <v>#VALUE!</v>
      </c>
      <c r="F2641" s="10" t="str">
        <f ca="1">IFERROR(LEFT('Application For TE&amp;GOTS'!AH2682,LEN('Application For TE&amp;GOTS'!AH2682)-2),"")</f>
        <v/>
      </c>
      <c r="G2641" s="10" t="e">
        <f ca="1">'Application For TE&amp;GOTS'!AI2682</f>
        <v>#VALUE!</v>
      </c>
      <c r="AF2641" s="10" t="str">
        <f ca="1">IF(MATCH(B2641,B$1:B2641,0)=ROW(B2641),B2641&amp;";","")</f>
        <v/>
      </c>
      <c r="AG2641" s="10" t="str">
        <f>IF(MATCH(C2641,C$1:C2641,0)=ROW(C2641),C2641&amp;";","")</f>
        <v/>
      </c>
      <c r="AH2641" s="10" t="str">
        <f ca="1">IF(MATCH(D2641,D$1:D2641,0)=ROW(D2641),D2641&amp;";","")</f>
        <v/>
      </c>
      <c r="AI2641" s="10" t="e">
        <f ca="1">IF(MATCH(E2641,E$1:E2641,0)=ROW(E2641),E2641&amp;";","")</f>
        <v>#VALUE!</v>
      </c>
    </row>
    <row r="2642" spans="1:35">
      <c r="A2642" s="10">
        <v>2621</v>
      </c>
      <c r="B2642" s="10" t="str">
        <f ca="1">'Application For TE&amp;GOTS'!X2683</f>
        <v/>
      </c>
      <c r="C2642" s="10">
        <f>'Application For TE&amp;GOTS'!$D2683</f>
        <v>0</v>
      </c>
      <c r="D2642" s="10" t="str" cm="1">
        <f t="array" aca="1" ref="D2642" ca="1">IFERROR(INDIRECT("'Application For TE&amp;GOTS'!L"&amp;'Application For TE&amp;GOTS'!S2683),"")</f>
        <v/>
      </c>
      <c r="E2642" s="10" t="e">
        <f ca="1">'Application For TE&amp;GOTS'!AF2683</f>
        <v>#VALUE!</v>
      </c>
      <c r="F2642" s="10" t="str">
        <f ca="1">IFERROR(LEFT('Application For TE&amp;GOTS'!AH2683,LEN('Application For TE&amp;GOTS'!AH2683)-2),"")</f>
        <v/>
      </c>
      <c r="G2642" s="10" t="e">
        <f ca="1">'Application For TE&amp;GOTS'!AI2683</f>
        <v>#VALUE!</v>
      </c>
      <c r="AF2642" s="10" t="str">
        <f ca="1">IF(MATCH(B2642,B$1:B2642,0)=ROW(B2642),B2642&amp;";","")</f>
        <v/>
      </c>
      <c r="AG2642" s="10" t="str">
        <f>IF(MATCH(C2642,C$1:C2642,0)=ROW(C2642),C2642&amp;";","")</f>
        <v/>
      </c>
      <c r="AH2642" s="10" t="str">
        <f ca="1">IF(MATCH(D2642,D$1:D2642,0)=ROW(D2642),D2642&amp;";","")</f>
        <v/>
      </c>
      <c r="AI2642" s="10" t="e">
        <f ca="1">IF(MATCH(E2642,E$1:E2642,0)=ROW(E2642),E2642&amp;";","")</f>
        <v>#VALUE!</v>
      </c>
    </row>
    <row r="2643" spans="1:35">
      <c r="A2643" s="10">
        <v>2622</v>
      </c>
      <c r="B2643" s="10" t="str">
        <f ca="1">'Application For TE&amp;GOTS'!X2684</f>
        <v/>
      </c>
      <c r="C2643" s="10">
        <f>'Application For TE&amp;GOTS'!$D2684</f>
        <v>0</v>
      </c>
      <c r="D2643" s="10" t="str" cm="1">
        <f t="array" aca="1" ref="D2643" ca="1">IFERROR(INDIRECT("'Application For TE&amp;GOTS'!L"&amp;'Application For TE&amp;GOTS'!S2684),"")</f>
        <v/>
      </c>
      <c r="E2643" s="10" t="e">
        <f ca="1">'Application For TE&amp;GOTS'!AF2684</f>
        <v>#VALUE!</v>
      </c>
      <c r="F2643" s="10" t="str">
        <f ca="1">IFERROR(LEFT('Application For TE&amp;GOTS'!AH2684,LEN('Application For TE&amp;GOTS'!AH2684)-2),"")</f>
        <v/>
      </c>
      <c r="G2643" s="10" t="e">
        <f ca="1">'Application For TE&amp;GOTS'!AI2684</f>
        <v>#VALUE!</v>
      </c>
      <c r="AF2643" s="10" t="str">
        <f ca="1">IF(MATCH(B2643,B$1:B2643,0)=ROW(B2643),B2643&amp;";","")</f>
        <v/>
      </c>
      <c r="AG2643" s="10" t="str">
        <f>IF(MATCH(C2643,C$1:C2643,0)=ROW(C2643),C2643&amp;";","")</f>
        <v/>
      </c>
      <c r="AH2643" s="10" t="str">
        <f ca="1">IF(MATCH(D2643,D$1:D2643,0)=ROW(D2643),D2643&amp;";","")</f>
        <v/>
      </c>
      <c r="AI2643" s="10" t="e">
        <f ca="1">IF(MATCH(E2643,E$1:E2643,0)=ROW(E2643),E2643&amp;";","")</f>
        <v>#VALUE!</v>
      </c>
    </row>
    <row r="2644" spans="1:35">
      <c r="A2644" s="10">
        <v>2623</v>
      </c>
      <c r="B2644" s="10" t="str">
        <f ca="1">'Application For TE&amp;GOTS'!X2685</f>
        <v/>
      </c>
      <c r="C2644" s="10">
        <f>'Application For TE&amp;GOTS'!$D2685</f>
        <v>0</v>
      </c>
      <c r="D2644" s="10" t="str" cm="1">
        <f t="array" aca="1" ref="D2644" ca="1">IFERROR(INDIRECT("'Application For TE&amp;GOTS'!L"&amp;'Application For TE&amp;GOTS'!S2685),"")</f>
        <v/>
      </c>
      <c r="E2644" s="10" t="e">
        <f ca="1">'Application For TE&amp;GOTS'!AF2685</f>
        <v>#VALUE!</v>
      </c>
      <c r="F2644" s="10" t="str">
        <f ca="1">IFERROR(LEFT('Application For TE&amp;GOTS'!AH2685,LEN('Application For TE&amp;GOTS'!AH2685)-2),"")</f>
        <v/>
      </c>
      <c r="G2644" s="10" t="e">
        <f ca="1">'Application For TE&amp;GOTS'!AI2685</f>
        <v>#VALUE!</v>
      </c>
      <c r="AF2644" s="10" t="str">
        <f ca="1">IF(MATCH(B2644,B$1:B2644,0)=ROW(B2644),B2644&amp;";","")</f>
        <v/>
      </c>
      <c r="AG2644" s="10" t="str">
        <f>IF(MATCH(C2644,C$1:C2644,0)=ROW(C2644),C2644&amp;";","")</f>
        <v/>
      </c>
      <c r="AH2644" s="10" t="str">
        <f ca="1">IF(MATCH(D2644,D$1:D2644,0)=ROW(D2644),D2644&amp;";","")</f>
        <v/>
      </c>
      <c r="AI2644" s="10" t="e">
        <f ca="1">IF(MATCH(E2644,E$1:E2644,0)=ROW(E2644),E2644&amp;";","")</f>
        <v>#VALUE!</v>
      </c>
    </row>
    <row r="2645" spans="1:35">
      <c r="A2645" s="10">
        <v>2624</v>
      </c>
      <c r="B2645" s="10" t="str">
        <f ca="1">'Application For TE&amp;GOTS'!X2686</f>
        <v/>
      </c>
      <c r="C2645" s="10">
        <f>'Application For TE&amp;GOTS'!$D2686</f>
        <v>0</v>
      </c>
      <c r="D2645" s="10" t="str" cm="1">
        <f t="array" aca="1" ref="D2645" ca="1">IFERROR(INDIRECT("'Application For TE&amp;GOTS'!L"&amp;'Application For TE&amp;GOTS'!S2686),"")</f>
        <v/>
      </c>
      <c r="E2645" s="10" t="e">
        <f ca="1">'Application For TE&amp;GOTS'!AF2686</f>
        <v>#VALUE!</v>
      </c>
      <c r="F2645" s="10" t="str">
        <f ca="1">IFERROR(LEFT('Application For TE&amp;GOTS'!AH2686,LEN('Application For TE&amp;GOTS'!AH2686)-2),"")</f>
        <v/>
      </c>
      <c r="G2645" s="10" t="e">
        <f ca="1">'Application For TE&amp;GOTS'!AI2686</f>
        <v>#VALUE!</v>
      </c>
      <c r="AF2645" s="10" t="str">
        <f ca="1">IF(MATCH(B2645,B$1:B2645,0)=ROW(B2645),B2645&amp;";","")</f>
        <v/>
      </c>
      <c r="AG2645" s="10" t="str">
        <f>IF(MATCH(C2645,C$1:C2645,0)=ROW(C2645),C2645&amp;";","")</f>
        <v/>
      </c>
      <c r="AH2645" s="10" t="str">
        <f ca="1">IF(MATCH(D2645,D$1:D2645,0)=ROW(D2645),D2645&amp;";","")</f>
        <v/>
      </c>
      <c r="AI2645" s="10" t="e">
        <f ca="1">IF(MATCH(E2645,E$1:E2645,0)=ROW(E2645),E2645&amp;";","")</f>
        <v>#VALUE!</v>
      </c>
    </row>
    <row r="2646" spans="1:35">
      <c r="A2646" s="10">
        <v>2625</v>
      </c>
      <c r="B2646" s="10" t="str">
        <f ca="1">'Application For TE&amp;GOTS'!X2687</f>
        <v/>
      </c>
      <c r="C2646" s="10">
        <f>'Application For TE&amp;GOTS'!$D2687</f>
        <v>0</v>
      </c>
      <c r="D2646" s="10" t="str" cm="1">
        <f t="array" aca="1" ref="D2646" ca="1">IFERROR(INDIRECT("'Application For TE&amp;GOTS'!L"&amp;'Application For TE&amp;GOTS'!S2687),"")</f>
        <v/>
      </c>
      <c r="E2646" s="10" t="e">
        <f ca="1">'Application For TE&amp;GOTS'!AF2687</f>
        <v>#VALUE!</v>
      </c>
      <c r="F2646" s="10" t="str">
        <f ca="1">IFERROR(LEFT('Application For TE&amp;GOTS'!AH2687,LEN('Application For TE&amp;GOTS'!AH2687)-2),"")</f>
        <v/>
      </c>
      <c r="G2646" s="10" t="e">
        <f ca="1">'Application For TE&amp;GOTS'!AI2687</f>
        <v>#VALUE!</v>
      </c>
      <c r="AF2646" s="10" t="str">
        <f ca="1">IF(MATCH(B2646,B$1:B2646,0)=ROW(B2646),B2646&amp;";","")</f>
        <v/>
      </c>
      <c r="AG2646" s="10" t="str">
        <f>IF(MATCH(C2646,C$1:C2646,0)=ROW(C2646),C2646&amp;";","")</f>
        <v/>
      </c>
      <c r="AH2646" s="10" t="str">
        <f ca="1">IF(MATCH(D2646,D$1:D2646,0)=ROW(D2646),D2646&amp;";","")</f>
        <v/>
      </c>
      <c r="AI2646" s="10" t="e">
        <f ca="1">IF(MATCH(E2646,E$1:E2646,0)=ROW(E2646),E2646&amp;";","")</f>
        <v>#VALUE!</v>
      </c>
    </row>
    <row r="2647" spans="1:35">
      <c r="A2647" s="10">
        <v>2626</v>
      </c>
      <c r="B2647" s="10" t="str">
        <f ca="1">'Application For TE&amp;GOTS'!X2688</f>
        <v/>
      </c>
      <c r="C2647" s="10">
        <f>'Application For TE&amp;GOTS'!$D2688</f>
        <v>0</v>
      </c>
      <c r="D2647" s="10" t="str" cm="1">
        <f t="array" aca="1" ref="D2647" ca="1">IFERROR(INDIRECT("'Application For TE&amp;GOTS'!L"&amp;'Application For TE&amp;GOTS'!S2688),"")</f>
        <v/>
      </c>
      <c r="E2647" s="10" t="e">
        <f ca="1">'Application For TE&amp;GOTS'!AF2688</f>
        <v>#VALUE!</v>
      </c>
      <c r="F2647" s="10" t="str">
        <f ca="1">IFERROR(LEFT('Application For TE&amp;GOTS'!AH2688,LEN('Application For TE&amp;GOTS'!AH2688)-2),"")</f>
        <v/>
      </c>
      <c r="G2647" s="10" t="e">
        <f ca="1">'Application For TE&amp;GOTS'!AI2688</f>
        <v>#VALUE!</v>
      </c>
      <c r="AF2647" s="10" t="str">
        <f ca="1">IF(MATCH(B2647,B$1:B2647,0)=ROW(B2647),B2647&amp;";","")</f>
        <v/>
      </c>
      <c r="AG2647" s="10" t="str">
        <f>IF(MATCH(C2647,C$1:C2647,0)=ROW(C2647),C2647&amp;";","")</f>
        <v/>
      </c>
      <c r="AH2647" s="10" t="str">
        <f ca="1">IF(MATCH(D2647,D$1:D2647,0)=ROW(D2647),D2647&amp;";","")</f>
        <v/>
      </c>
      <c r="AI2647" s="10" t="e">
        <f ca="1">IF(MATCH(E2647,E$1:E2647,0)=ROW(E2647),E2647&amp;";","")</f>
        <v>#VALUE!</v>
      </c>
    </row>
    <row r="2648" spans="1:35">
      <c r="A2648" s="10">
        <v>2627</v>
      </c>
      <c r="B2648" s="10" t="str">
        <f ca="1">'Application For TE&amp;GOTS'!X2689</f>
        <v/>
      </c>
      <c r="C2648" s="10">
        <f>'Application For TE&amp;GOTS'!$D2689</f>
        <v>0</v>
      </c>
      <c r="D2648" s="10" t="str" cm="1">
        <f t="array" aca="1" ref="D2648" ca="1">IFERROR(INDIRECT("'Application For TE&amp;GOTS'!L"&amp;'Application For TE&amp;GOTS'!S2689),"")</f>
        <v/>
      </c>
      <c r="E2648" s="10" t="e">
        <f ca="1">'Application For TE&amp;GOTS'!AF2689</f>
        <v>#VALUE!</v>
      </c>
      <c r="F2648" s="10" t="str">
        <f ca="1">IFERROR(LEFT('Application For TE&amp;GOTS'!AH2689,LEN('Application For TE&amp;GOTS'!AH2689)-2),"")</f>
        <v/>
      </c>
      <c r="G2648" s="10" t="e">
        <f ca="1">'Application For TE&amp;GOTS'!AI2689</f>
        <v>#VALUE!</v>
      </c>
      <c r="AF2648" s="10" t="str">
        <f ca="1">IF(MATCH(B2648,B$1:B2648,0)=ROW(B2648),B2648&amp;";","")</f>
        <v/>
      </c>
      <c r="AG2648" s="10" t="str">
        <f>IF(MATCH(C2648,C$1:C2648,0)=ROW(C2648),C2648&amp;";","")</f>
        <v/>
      </c>
      <c r="AH2648" s="10" t="str">
        <f ca="1">IF(MATCH(D2648,D$1:D2648,0)=ROW(D2648),D2648&amp;";","")</f>
        <v/>
      </c>
      <c r="AI2648" s="10" t="e">
        <f ca="1">IF(MATCH(E2648,E$1:E2648,0)=ROW(E2648),E2648&amp;";","")</f>
        <v>#VALUE!</v>
      </c>
    </row>
    <row r="2649" spans="1:35">
      <c r="A2649" s="10">
        <v>2628</v>
      </c>
      <c r="B2649" s="10" t="str">
        <f ca="1">'Application For TE&amp;GOTS'!X2690</f>
        <v/>
      </c>
      <c r="C2649" s="10">
        <f>'Application For TE&amp;GOTS'!$D2690</f>
        <v>0</v>
      </c>
      <c r="D2649" s="10" t="str" cm="1">
        <f t="array" aca="1" ref="D2649" ca="1">IFERROR(INDIRECT("'Application For TE&amp;GOTS'!L"&amp;'Application For TE&amp;GOTS'!S2690),"")</f>
        <v/>
      </c>
      <c r="E2649" s="10" t="e">
        <f ca="1">'Application For TE&amp;GOTS'!AF2690</f>
        <v>#VALUE!</v>
      </c>
      <c r="F2649" s="10" t="str">
        <f ca="1">IFERROR(LEFT('Application For TE&amp;GOTS'!AH2690,LEN('Application For TE&amp;GOTS'!AH2690)-2),"")</f>
        <v/>
      </c>
      <c r="G2649" s="10" t="e">
        <f ca="1">'Application For TE&amp;GOTS'!AI2690</f>
        <v>#VALUE!</v>
      </c>
      <c r="AF2649" s="10" t="str">
        <f ca="1">IF(MATCH(B2649,B$1:B2649,0)=ROW(B2649),B2649&amp;";","")</f>
        <v/>
      </c>
      <c r="AG2649" s="10" t="str">
        <f>IF(MATCH(C2649,C$1:C2649,0)=ROW(C2649),C2649&amp;";","")</f>
        <v/>
      </c>
      <c r="AH2649" s="10" t="str">
        <f ca="1">IF(MATCH(D2649,D$1:D2649,0)=ROW(D2649),D2649&amp;";","")</f>
        <v/>
      </c>
      <c r="AI2649" s="10" t="e">
        <f ca="1">IF(MATCH(E2649,E$1:E2649,0)=ROW(E2649),E2649&amp;";","")</f>
        <v>#VALUE!</v>
      </c>
    </row>
    <row r="2650" spans="1:35">
      <c r="A2650" s="10">
        <v>2629</v>
      </c>
      <c r="B2650" s="10" t="str">
        <f ca="1">'Application For TE&amp;GOTS'!X2691</f>
        <v/>
      </c>
      <c r="C2650" s="10">
        <f>'Application For TE&amp;GOTS'!$D2691</f>
        <v>0</v>
      </c>
      <c r="D2650" s="10" t="str" cm="1">
        <f t="array" aca="1" ref="D2650" ca="1">IFERROR(INDIRECT("'Application For TE&amp;GOTS'!L"&amp;'Application For TE&amp;GOTS'!S2691),"")</f>
        <v/>
      </c>
      <c r="E2650" s="10" t="e">
        <f ca="1">'Application For TE&amp;GOTS'!AF2691</f>
        <v>#VALUE!</v>
      </c>
      <c r="F2650" s="10" t="str">
        <f ca="1">IFERROR(LEFT('Application For TE&amp;GOTS'!AH2691,LEN('Application For TE&amp;GOTS'!AH2691)-2),"")</f>
        <v/>
      </c>
      <c r="G2650" s="10" t="e">
        <f ca="1">'Application For TE&amp;GOTS'!AI2691</f>
        <v>#VALUE!</v>
      </c>
      <c r="AF2650" s="10" t="str">
        <f ca="1">IF(MATCH(B2650,B$1:B2650,0)=ROW(B2650),B2650&amp;";","")</f>
        <v/>
      </c>
      <c r="AG2650" s="10" t="str">
        <f>IF(MATCH(C2650,C$1:C2650,0)=ROW(C2650),C2650&amp;";","")</f>
        <v/>
      </c>
      <c r="AH2650" s="10" t="str">
        <f ca="1">IF(MATCH(D2650,D$1:D2650,0)=ROW(D2650),D2650&amp;";","")</f>
        <v/>
      </c>
      <c r="AI2650" s="10" t="e">
        <f ca="1">IF(MATCH(E2650,E$1:E2650,0)=ROW(E2650),E2650&amp;";","")</f>
        <v>#VALUE!</v>
      </c>
    </row>
    <row r="2651" spans="1:35">
      <c r="A2651" s="10">
        <v>2630</v>
      </c>
      <c r="B2651" s="10" t="str">
        <f ca="1">'Application For TE&amp;GOTS'!X2692</f>
        <v/>
      </c>
      <c r="C2651" s="10">
        <f>'Application For TE&amp;GOTS'!$D2692</f>
        <v>0</v>
      </c>
      <c r="D2651" s="10" t="str" cm="1">
        <f t="array" aca="1" ref="D2651" ca="1">IFERROR(INDIRECT("'Application For TE&amp;GOTS'!L"&amp;'Application For TE&amp;GOTS'!S2692),"")</f>
        <v/>
      </c>
      <c r="E2651" s="10" t="e">
        <f ca="1">'Application For TE&amp;GOTS'!AF2692</f>
        <v>#VALUE!</v>
      </c>
      <c r="F2651" s="10" t="str">
        <f ca="1">IFERROR(LEFT('Application For TE&amp;GOTS'!AH2692,LEN('Application For TE&amp;GOTS'!AH2692)-2),"")</f>
        <v/>
      </c>
      <c r="G2651" s="10" t="e">
        <f ca="1">'Application For TE&amp;GOTS'!AI2692</f>
        <v>#VALUE!</v>
      </c>
      <c r="AF2651" s="10" t="str">
        <f ca="1">IF(MATCH(B2651,B$1:B2651,0)=ROW(B2651),B2651&amp;";","")</f>
        <v/>
      </c>
      <c r="AG2651" s="10" t="str">
        <f>IF(MATCH(C2651,C$1:C2651,0)=ROW(C2651),C2651&amp;";","")</f>
        <v/>
      </c>
      <c r="AH2651" s="10" t="str">
        <f ca="1">IF(MATCH(D2651,D$1:D2651,0)=ROW(D2651),D2651&amp;";","")</f>
        <v/>
      </c>
      <c r="AI2651" s="10" t="e">
        <f ca="1">IF(MATCH(E2651,E$1:E2651,0)=ROW(E2651),E2651&amp;";","")</f>
        <v>#VALUE!</v>
      </c>
    </row>
    <row r="2652" spans="1:35">
      <c r="A2652" s="10">
        <v>2631</v>
      </c>
      <c r="B2652" s="10" t="str">
        <f ca="1">'Application For TE&amp;GOTS'!X2693</f>
        <v/>
      </c>
      <c r="C2652" s="10">
        <f>'Application For TE&amp;GOTS'!$D2693</f>
        <v>0</v>
      </c>
      <c r="D2652" s="10" t="str" cm="1">
        <f t="array" aca="1" ref="D2652" ca="1">IFERROR(INDIRECT("'Application For TE&amp;GOTS'!L"&amp;'Application For TE&amp;GOTS'!S2693),"")</f>
        <v/>
      </c>
      <c r="E2652" s="10" t="e">
        <f ca="1">'Application For TE&amp;GOTS'!AF2693</f>
        <v>#VALUE!</v>
      </c>
      <c r="F2652" s="10" t="str">
        <f ca="1">IFERROR(LEFT('Application For TE&amp;GOTS'!AH2693,LEN('Application For TE&amp;GOTS'!AH2693)-2),"")</f>
        <v/>
      </c>
      <c r="G2652" s="10" t="e">
        <f ca="1">'Application For TE&amp;GOTS'!AI2693</f>
        <v>#VALUE!</v>
      </c>
      <c r="AF2652" s="10" t="str">
        <f ca="1">IF(MATCH(B2652,B$1:B2652,0)=ROW(B2652),B2652&amp;";","")</f>
        <v/>
      </c>
      <c r="AG2652" s="10" t="str">
        <f>IF(MATCH(C2652,C$1:C2652,0)=ROW(C2652),C2652&amp;";","")</f>
        <v/>
      </c>
      <c r="AH2652" s="10" t="str">
        <f ca="1">IF(MATCH(D2652,D$1:D2652,0)=ROW(D2652),D2652&amp;";","")</f>
        <v/>
      </c>
      <c r="AI2652" s="10" t="e">
        <f ca="1">IF(MATCH(E2652,E$1:E2652,0)=ROW(E2652),E2652&amp;";","")</f>
        <v>#VALUE!</v>
      </c>
    </row>
    <row r="2653" spans="1:35">
      <c r="A2653" s="10">
        <v>2632</v>
      </c>
      <c r="B2653" s="10" t="str">
        <f ca="1">'Application For TE&amp;GOTS'!X2694</f>
        <v/>
      </c>
      <c r="C2653" s="10">
        <f>'Application For TE&amp;GOTS'!$D2694</f>
        <v>0</v>
      </c>
      <c r="D2653" s="10" t="str" cm="1">
        <f t="array" aca="1" ref="D2653" ca="1">IFERROR(INDIRECT("'Application For TE&amp;GOTS'!L"&amp;'Application For TE&amp;GOTS'!S2694),"")</f>
        <v/>
      </c>
      <c r="E2653" s="10" t="e">
        <f ca="1">'Application For TE&amp;GOTS'!AF2694</f>
        <v>#VALUE!</v>
      </c>
      <c r="F2653" s="10" t="str">
        <f ca="1">IFERROR(LEFT('Application For TE&amp;GOTS'!AH2694,LEN('Application For TE&amp;GOTS'!AH2694)-2),"")</f>
        <v/>
      </c>
      <c r="G2653" s="10" t="e">
        <f ca="1">'Application For TE&amp;GOTS'!AI2694</f>
        <v>#VALUE!</v>
      </c>
      <c r="AF2653" s="10" t="str">
        <f ca="1">IF(MATCH(B2653,B$1:B2653,0)=ROW(B2653),B2653&amp;";","")</f>
        <v/>
      </c>
      <c r="AG2653" s="10" t="str">
        <f>IF(MATCH(C2653,C$1:C2653,0)=ROW(C2653),C2653&amp;";","")</f>
        <v/>
      </c>
      <c r="AH2653" s="10" t="str">
        <f ca="1">IF(MATCH(D2653,D$1:D2653,0)=ROW(D2653),D2653&amp;";","")</f>
        <v/>
      </c>
      <c r="AI2653" s="10" t="e">
        <f ca="1">IF(MATCH(E2653,E$1:E2653,0)=ROW(E2653),E2653&amp;";","")</f>
        <v>#VALUE!</v>
      </c>
    </row>
    <row r="2654" spans="1:35">
      <c r="A2654" s="10">
        <v>2633</v>
      </c>
      <c r="B2654" s="10" t="str">
        <f ca="1">'Application For TE&amp;GOTS'!X2695</f>
        <v/>
      </c>
      <c r="C2654" s="10">
        <f>'Application For TE&amp;GOTS'!$D2695</f>
        <v>0</v>
      </c>
      <c r="D2654" s="10" t="str" cm="1">
        <f t="array" aca="1" ref="D2654" ca="1">IFERROR(INDIRECT("'Application For TE&amp;GOTS'!L"&amp;'Application For TE&amp;GOTS'!S2695),"")</f>
        <v/>
      </c>
      <c r="E2654" s="10" t="e">
        <f ca="1">'Application For TE&amp;GOTS'!AF2695</f>
        <v>#VALUE!</v>
      </c>
      <c r="F2654" s="10" t="str">
        <f ca="1">IFERROR(LEFT('Application For TE&amp;GOTS'!AH2695,LEN('Application For TE&amp;GOTS'!AH2695)-2),"")</f>
        <v/>
      </c>
      <c r="G2654" s="10" t="e">
        <f ca="1">'Application For TE&amp;GOTS'!AI2695</f>
        <v>#VALUE!</v>
      </c>
      <c r="AF2654" s="10" t="str">
        <f ca="1">IF(MATCH(B2654,B$1:B2654,0)=ROW(B2654),B2654&amp;";","")</f>
        <v/>
      </c>
      <c r="AG2654" s="10" t="str">
        <f>IF(MATCH(C2654,C$1:C2654,0)=ROW(C2654),C2654&amp;";","")</f>
        <v/>
      </c>
      <c r="AH2654" s="10" t="str">
        <f ca="1">IF(MATCH(D2654,D$1:D2654,0)=ROW(D2654),D2654&amp;";","")</f>
        <v/>
      </c>
      <c r="AI2654" s="10" t="e">
        <f ca="1">IF(MATCH(E2654,E$1:E2654,0)=ROW(E2654),E2654&amp;";","")</f>
        <v>#VALUE!</v>
      </c>
    </row>
    <row r="2655" spans="1:35">
      <c r="A2655" s="10">
        <v>2634</v>
      </c>
      <c r="B2655" s="10" t="str">
        <f ca="1">'Application For TE&amp;GOTS'!X2696</f>
        <v/>
      </c>
      <c r="C2655" s="10">
        <f>'Application For TE&amp;GOTS'!$D2696</f>
        <v>0</v>
      </c>
      <c r="D2655" s="10" t="str" cm="1">
        <f t="array" aca="1" ref="D2655" ca="1">IFERROR(INDIRECT("'Application For TE&amp;GOTS'!L"&amp;'Application For TE&amp;GOTS'!S2696),"")</f>
        <v/>
      </c>
      <c r="E2655" s="10" t="e">
        <f ca="1">'Application For TE&amp;GOTS'!AF2696</f>
        <v>#VALUE!</v>
      </c>
      <c r="F2655" s="10" t="str">
        <f ca="1">IFERROR(LEFT('Application For TE&amp;GOTS'!AH2696,LEN('Application For TE&amp;GOTS'!AH2696)-2),"")</f>
        <v/>
      </c>
      <c r="G2655" s="10" t="e">
        <f ca="1">'Application For TE&amp;GOTS'!AI2696</f>
        <v>#VALUE!</v>
      </c>
      <c r="AF2655" s="10" t="str">
        <f ca="1">IF(MATCH(B2655,B$1:B2655,0)=ROW(B2655),B2655&amp;";","")</f>
        <v/>
      </c>
      <c r="AG2655" s="10" t="str">
        <f>IF(MATCH(C2655,C$1:C2655,0)=ROW(C2655),C2655&amp;";","")</f>
        <v/>
      </c>
      <c r="AH2655" s="10" t="str">
        <f ca="1">IF(MATCH(D2655,D$1:D2655,0)=ROW(D2655),D2655&amp;";","")</f>
        <v/>
      </c>
      <c r="AI2655" s="10" t="e">
        <f ca="1">IF(MATCH(E2655,E$1:E2655,0)=ROW(E2655),E2655&amp;";","")</f>
        <v>#VALUE!</v>
      </c>
    </row>
    <row r="2656" spans="1:35">
      <c r="A2656" s="10">
        <v>2635</v>
      </c>
      <c r="B2656" s="10" t="str">
        <f ca="1">'Application For TE&amp;GOTS'!X2697</f>
        <v/>
      </c>
      <c r="C2656" s="10">
        <f>'Application For TE&amp;GOTS'!$D2697</f>
        <v>0</v>
      </c>
      <c r="D2656" s="10" t="str" cm="1">
        <f t="array" aca="1" ref="D2656" ca="1">IFERROR(INDIRECT("'Application For TE&amp;GOTS'!L"&amp;'Application For TE&amp;GOTS'!S2697),"")</f>
        <v/>
      </c>
      <c r="E2656" s="10" t="e">
        <f ca="1">'Application For TE&amp;GOTS'!AF2697</f>
        <v>#VALUE!</v>
      </c>
      <c r="F2656" s="10" t="str">
        <f ca="1">IFERROR(LEFT('Application For TE&amp;GOTS'!AH2697,LEN('Application For TE&amp;GOTS'!AH2697)-2),"")</f>
        <v/>
      </c>
      <c r="G2656" s="10" t="e">
        <f ca="1">'Application For TE&amp;GOTS'!AI2697</f>
        <v>#VALUE!</v>
      </c>
      <c r="AF2656" s="10" t="str">
        <f ca="1">IF(MATCH(B2656,B$1:B2656,0)=ROW(B2656),B2656&amp;";","")</f>
        <v/>
      </c>
      <c r="AG2656" s="10" t="str">
        <f>IF(MATCH(C2656,C$1:C2656,0)=ROW(C2656),C2656&amp;";","")</f>
        <v/>
      </c>
      <c r="AH2656" s="10" t="str">
        <f ca="1">IF(MATCH(D2656,D$1:D2656,0)=ROW(D2656),D2656&amp;";","")</f>
        <v/>
      </c>
      <c r="AI2656" s="10" t="e">
        <f ca="1">IF(MATCH(E2656,E$1:E2656,0)=ROW(E2656),E2656&amp;";","")</f>
        <v>#VALUE!</v>
      </c>
    </row>
    <row r="2657" spans="1:35">
      <c r="A2657" s="10">
        <v>2636</v>
      </c>
      <c r="B2657" s="10" t="str">
        <f ca="1">'Application For TE&amp;GOTS'!X2698</f>
        <v/>
      </c>
      <c r="C2657" s="10">
        <f>'Application For TE&amp;GOTS'!$D2698</f>
        <v>0</v>
      </c>
      <c r="D2657" s="10" t="str" cm="1">
        <f t="array" aca="1" ref="D2657" ca="1">IFERROR(INDIRECT("'Application For TE&amp;GOTS'!L"&amp;'Application For TE&amp;GOTS'!S2698),"")</f>
        <v/>
      </c>
      <c r="E2657" s="10" t="e">
        <f ca="1">'Application For TE&amp;GOTS'!AF2698</f>
        <v>#VALUE!</v>
      </c>
      <c r="F2657" s="10" t="str">
        <f ca="1">IFERROR(LEFT('Application For TE&amp;GOTS'!AH2698,LEN('Application For TE&amp;GOTS'!AH2698)-2),"")</f>
        <v/>
      </c>
      <c r="G2657" s="10" t="e">
        <f ca="1">'Application For TE&amp;GOTS'!AI2698</f>
        <v>#VALUE!</v>
      </c>
      <c r="AF2657" s="10" t="str">
        <f ca="1">IF(MATCH(B2657,B$1:B2657,0)=ROW(B2657),B2657&amp;";","")</f>
        <v/>
      </c>
      <c r="AG2657" s="10" t="str">
        <f>IF(MATCH(C2657,C$1:C2657,0)=ROW(C2657),C2657&amp;";","")</f>
        <v/>
      </c>
      <c r="AH2657" s="10" t="str">
        <f ca="1">IF(MATCH(D2657,D$1:D2657,0)=ROW(D2657),D2657&amp;";","")</f>
        <v/>
      </c>
      <c r="AI2657" s="10" t="e">
        <f ca="1">IF(MATCH(E2657,E$1:E2657,0)=ROW(E2657),E2657&amp;";","")</f>
        <v>#VALUE!</v>
      </c>
    </row>
    <row r="2658" spans="1:35">
      <c r="A2658" s="10">
        <v>2637</v>
      </c>
      <c r="B2658" s="10" t="str">
        <f ca="1">'Application For TE&amp;GOTS'!X2699</f>
        <v/>
      </c>
      <c r="C2658" s="10">
        <f>'Application For TE&amp;GOTS'!$D2699</f>
        <v>0</v>
      </c>
      <c r="D2658" s="10" t="str" cm="1">
        <f t="array" aca="1" ref="D2658" ca="1">IFERROR(INDIRECT("'Application For TE&amp;GOTS'!L"&amp;'Application For TE&amp;GOTS'!S2699),"")</f>
        <v/>
      </c>
      <c r="E2658" s="10" t="e">
        <f ca="1">'Application For TE&amp;GOTS'!AF2699</f>
        <v>#VALUE!</v>
      </c>
      <c r="F2658" s="10" t="str">
        <f ca="1">IFERROR(LEFT('Application For TE&amp;GOTS'!AH2699,LEN('Application For TE&amp;GOTS'!AH2699)-2),"")</f>
        <v/>
      </c>
      <c r="G2658" s="10" t="e">
        <f ca="1">'Application For TE&amp;GOTS'!AI2699</f>
        <v>#VALUE!</v>
      </c>
      <c r="AF2658" s="10" t="str">
        <f ca="1">IF(MATCH(B2658,B$1:B2658,0)=ROW(B2658),B2658&amp;";","")</f>
        <v/>
      </c>
      <c r="AG2658" s="10" t="str">
        <f>IF(MATCH(C2658,C$1:C2658,0)=ROW(C2658),C2658&amp;";","")</f>
        <v/>
      </c>
      <c r="AH2658" s="10" t="str">
        <f ca="1">IF(MATCH(D2658,D$1:D2658,0)=ROW(D2658),D2658&amp;";","")</f>
        <v/>
      </c>
      <c r="AI2658" s="10" t="e">
        <f ca="1">IF(MATCH(E2658,E$1:E2658,0)=ROW(E2658),E2658&amp;";","")</f>
        <v>#VALUE!</v>
      </c>
    </row>
    <row r="2659" spans="1:35">
      <c r="A2659" s="10">
        <v>2638</v>
      </c>
      <c r="B2659" s="10" t="str">
        <f ca="1">'Application For TE&amp;GOTS'!X2700</f>
        <v/>
      </c>
      <c r="C2659" s="10">
        <f>'Application For TE&amp;GOTS'!$D2700</f>
        <v>0</v>
      </c>
      <c r="D2659" s="10" t="str" cm="1">
        <f t="array" aca="1" ref="D2659" ca="1">IFERROR(INDIRECT("'Application For TE&amp;GOTS'!L"&amp;'Application For TE&amp;GOTS'!S2700),"")</f>
        <v/>
      </c>
      <c r="E2659" s="10" t="e">
        <f ca="1">'Application For TE&amp;GOTS'!AF2700</f>
        <v>#VALUE!</v>
      </c>
      <c r="F2659" s="10" t="str">
        <f ca="1">IFERROR(LEFT('Application For TE&amp;GOTS'!AH2700,LEN('Application For TE&amp;GOTS'!AH2700)-2),"")</f>
        <v/>
      </c>
      <c r="G2659" s="10" t="e">
        <f ca="1">'Application For TE&amp;GOTS'!AI2700</f>
        <v>#VALUE!</v>
      </c>
      <c r="AF2659" s="10" t="str">
        <f ca="1">IF(MATCH(B2659,B$1:B2659,0)=ROW(B2659),B2659&amp;";","")</f>
        <v/>
      </c>
      <c r="AG2659" s="10" t="str">
        <f>IF(MATCH(C2659,C$1:C2659,0)=ROW(C2659),C2659&amp;";","")</f>
        <v/>
      </c>
      <c r="AH2659" s="10" t="str">
        <f ca="1">IF(MATCH(D2659,D$1:D2659,0)=ROW(D2659),D2659&amp;";","")</f>
        <v/>
      </c>
      <c r="AI2659" s="10" t="e">
        <f ca="1">IF(MATCH(E2659,E$1:E2659,0)=ROW(E2659),E2659&amp;";","")</f>
        <v>#VALUE!</v>
      </c>
    </row>
    <row r="2660" spans="1:35">
      <c r="A2660" s="10">
        <v>2639</v>
      </c>
      <c r="B2660" s="10" t="str">
        <f ca="1">'Application For TE&amp;GOTS'!X2701</f>
        <v/>
      </c>
      <c r="C2660" s="10">
        <f>'Application For TE&amp;GOTS'!$D2701</f>
        <v>0</v>
      </c>
      <c r="D2660" s="10" t="str" cm="1">
        <f t="array" aca="1" ref="D2660" ca="1">IFERROR(INDIRECT("'Application For TE&amp;GOTS'!L"&amp;'Application For TE&amp;GOTS'!S2701),"")</f>
        <v/>
      </c>
      <c r="E2660" s="10" t="e">
        <f ca="1">'Application For TE&amp;GOTS'!AF2701</f>
        <v>#VALUE!</v>
      </c>
      <c r="F2660" s="10" t="str">
        <f ca="1">IFERROR(LEFT('Application For TE&amp;GOTS'!AH2701,LEN('Application For TE&amp;GOTS'!AH2701)-2),"")</f>
        <v/>
      </c>
      <c r="G2660" s="10" t="e">
        <f ca="1">'Application For TE&amp;GOTS'!AI2701</f>
        <v>#VALUE!</v>
      </c>
      <c r="AF2660" s="10" t="str">
        <f ca="1">IF(MATCH(B2660,B$1:B2660,0)=ROW(B2660),B2660&amp;";","")</f>
        <v/>
      </c>
      <c r="AG2660" s="10" t="str">
        <f>IF(MATCH(C2660,C$1:C2660,0)=ROW(C2660),C2660&amp;";","")</f>
        <v/>
      </c>
      <c r="AH2660" s="10" t="str">
        <f ca="1">IF(MATCH(D2660,D$1:D2660,0)=ROW(D2660),D2660&amp;";","")</f>
        <v/>
      </c>
      <c r="AI2660" s="10" t="e">
        <f ca="1">IF(MATCH(E2660,E$1:E2660,0)=ROW(E2660),E2660&amp;";","")</f>
        <v>#VALUE!</v>
      </c>
    </row>
    <row r="2661" spans="1:35">
      <c r="A2661" s="10">
        <v>2640</v>
      </c>
      <c r="B2661" s="10" t="str">
        <f ca="1">'Application For TE&amp;GOTS'!X2702</f>
        <v/>
      </c>
      <c r="C2661" s="10">
        <f>'Application For TE&amp;GOTS'!$D2702</f>
        <v>0</v>
      </c>
      <c r="D2661" s="10" t="str" cm="1">
        <f t="array" aca="1" ref="D2661" ca="1">IFERROR(INDIRECT("'Application For TE&amp;GOTS'!L"&amp;'Application For TE&amp;GOTS'!S2702),"")</f>
        <v/>
      </c>
      <c r="E2661" s="10" t="e">
        <f ca="1">'Application For TE&amp;GOTS'!AF2702</f>
        <v>#VALUE!</v>
      </c>
      <c r="F2661" s="10" t="str">
        <f ca="1">IFERROR(LEFT('Application For TE&amp;GOTS'!AH2702,LEN('Application For TE&amp;GOTS'!AH2702)-2),"")</f>
        <v/>
      </c>
      <c r="G2661" s="10" t="e">
        <f ca="1">'Application For TE&amp;GOTS'!AI2702</f>
        <v>#VALUE!</v>
      </c>
      <c r="AF2661" s="10" t="str">
        <f ca="1">IF(MATCH(B2661,B$1:B2661,0)=ROW(B2661),B2661&amp;";","")</f>
        <v/>
      </c>
      <c r="AG2661" s="10" t="str">
        <f>IF(MATCH(C2661,C$1:C2661,0)=ROW(C2661),C2661&amp;";","")</f>
        <v/>
      </c>
      <c r="AH2661" s="10" t="str">
        <f ca="1">IF(MATCH(D2661,D$1:D2661,0)=ROW(D2661),D2661&amp;";","")</f>
        <v/>
      </c>
      <c r="AI2661" s="10" t="e">
        <f ca="1">IF(MATCH(E2661,E$1:E2661,0)=ROW(E2661),E2661&amp;";","")</f>
        <v>#VALUE!</v>
      </c>
    </row>
    <row r="2662" spans="1:35">
      <c r="A2662" s="10">
        <v>2641</v>
      </c>
      <c r="B2662" s="10" t="str">
        <f ca="1">'Application For TE&amp;GOTS'!X2703</f>
        <v/>
      </c>
      <c r="C2662" s="10">
        <f>'Application For TE&amp;GOTS'!$D2703</f>
        <v>0</v>
      </c>
      <c r="D2662" s="10" t="str" cm="1">
        <f t="array" aca="1" ref="D2662" ca="1">IFERROR(INDIRECT("'Application For TE&amp;GOTS'!L"&amp;'Application For TE&amp;GOTS'!S2703),"")</f>
        <v/>
      </c>
      <c r="E2662" s="10" t="e">
        <f ca="1">'Application For TE&amp;GOTS'!AF2703</f>
        <v>#VALUE!</v>
      </c>
      <c r="F2662" s="10" t="str">
        <f ca="1">IFERROR(LEFT('Application For TE&amp;GOTS'!AH2703,LEN('Application For TE&amp;GOTS'!AH2703)-2),"")</f>
        <v/>
      </c>
      <c r="G2662" s="10" t="e">
        <f ca="1">'Application For TE&amp;GOTS'!AI2703</f>
        <v>#VALUE!</v>
      </c>
      <c r="AF2662" s="10" t="str">
        <f ca="1">IF(MATCH(B2662,B$1:B2662,0)=ROW(B2662),B2662&amp;";","")</f>
        <v/>
      </c>
      <c r="AG2662" s="10" t="str">
        <f>IF(MATCH(C2662,C$1:C2662,0)=ROW(C2662),C2662&amp;";","")</f>
        <v/>
      </c>
      <c r="AH2662" s="10" t="str">
        <f ca="1">IF(MATCH(D2662,D$1:D2662,0)=ROW(D2662),D2662&amp;";","")</f>
        <v/>
      </c>
      <c r="AI2662" s="10" t="e">
        <f ca="1">IF(MATCH(E2662,E$1:E2662,0)=ROW(E2662),E2662&amp;";","")</f>
        <v>#VALUE!</v>
      </c>
    </row>
    <row r="2663" spans="1:35">
      <c r="A2663" s="10">
        <v>2642</v>
      </c>
      <c r="B2663" s="10" t="str">
        <f ca="1">'Application For TE&amp;GOTS'!X2704</f>
        <v/>
      </c>
      <c r="C2663" s="10">
        <f>'Application For TE&amp;GOTS'!$D2704</f>
        <v>0</v>
      </c>
      <c r="D2663" s="10" t="str" cm="1">
        <f t="array" aca="1" ref="D2663" ca="1">IFERROR(INDIRECT("'Application For TE&amp;GOTS'!L"&amp;'Application For TE&amp;GOTS'!S2704),"")</f>
        <v/>
      </c>
      <c r="E2663" s="10" t="e">
        <f ca="1">'Application For TE&amp;GOTS'!AF2704</f>
        <v>#VALUE!</v>
      </c>
      <c r="F2663" s="10" t="str">
        <f ca="1">IFERROR(LEFT('Application For TE&amp;GOTS'!AH2704,LEN('Application For TE&amp;GOTS'!AH2704)-2),"")</f>
        <v/>
      </c>
      <c r="G2663" s="10" t="e">
        <f ca="1">'Application For TE&amp;GOTS'!AI2704</f>
        <v>#VALUE!</v>
      </c>
      <c r="AF2663" s="10" t="str">
        <f ca="1">IF(MATCH(B2663,B$1:B2663,0)=ROW(B2663),B2663&amp;";","")</f>
        <v/>
      </c>
      <c r="AG2663" s="10" t="str">
        <f>IF(MATCH(C2663,C$1:C2663,0)=ROW(C2663),C2663&amp;";","")</f>
        <v/>
      </c>
      <c r="AH2663" s="10" t="str">
        <f ca="1">IF(MATCH(D2663,D$1:D2663,0)=ROW(D2663),D2663&amp;";","")</f>
        <v/>
      </c>
      <c r="AI2663" s="10" t="e">
        <f ca="1">IF(MATCH(E2663,E$1:E2663,0)=ROW(E2663),E2663&amp;";","")</f>
        <v>#VALUE!</v>
      </c>
    </row>
    <row r="2664" spans="1:35">
      <c r="A2664" s="10">
        <v>2643</v>
      </c>
      <c r="B2664" s="10" t="str">
        <f ca="1">'Application For TE&amp;GOTS'!X2705</f>
        <v/>
      </c>
      <c r="C2664" s="10">
        <f>'Application For TE&amp;GOTS'!$D2705</f>
        <v>0</v>
      </c>
      <c r="D2664" s="10" t="str" cm="1">
        <f t="array" aca="1" ref="D2664" ca="1">IFERROR(INDIRECT("'Application For TE&amp;GOTS'!L"&amp;'Application For TE&amp;GOTS'!S2705),"")</f>
        <v/>
      </c>
      <c r="E2664" s="10" t="e">
        <f ca="1">'Application For TE&amp;GOTS'!AF2705</f>
        <v>#VALUE!</v>
      </c>
      <c r="F2664" s="10" t="str">
        <f ca="1">IFERROR(LEFT('Application For TE&amp;GOTS'!AH2705,LEN('Application For TE&amp;GOTS'!AH2705)-2),"")</f>
        <v/>
      </c>
      <c r="G2664" s="10" t="e">
        <f ca="1">'Application For TE&amp;GOTS'!AI2705</f>
        <v>#VALUE!</v>
      </c>
      <c r="AF2664" s="10" t="str">
        <f ca="1">IF(MATCH(B2664,B$1:B2664,0)=ROW(B2664),B2664&amp;";","")</f>
        <v/>
      </c>
      <c r="AG2664" s="10" t="str">
        <f>IF(MATCH(C2664,C$1:C2664,0)=ROW(C2664),C2664&amp;";","")</f>
        <v/>
      </c>
      <c r="AH2664" s="10" t="str">
        <f ca="1">IF(MATCH(D2664,D$1:D2664,0)=ROW(D2664),D2664&amp;";","")</f>
        <v/>
      </c>
      <c r="AI2664" s="10" t="e">
        <f ca="1">IF(MATCH(E2664,E$1:E2664,0)=ROW(E2664),E2664&amp;";","")</f>
        <v>#VALUE!</v>
      </c>
    </row>
    <row r="2665" spans="1:35">
      <c r="A2665" s="10">
        <v>2644</v>
      </c>
      <c r="B2665" s="10" t="str">
        <f ca="1">'Application For TE&amp;GOTS'!X2706</f>
        <v/>
      </c>
      <c r="C2665" s="10">
        <f>'Application For TE&amp;GOTS'!$D2706</f>
        <v>0</v>
      </c>
      <c r="D2665" s="10" t="str" cm="1">
        <f t="array" aca="1" ref="D2665" ca="1">IFERROR(INDIRECT("'Application For TE&amp;GOTS'!L"&amp;'Application For TE&amp;GOTS'!S2706),"")</f>
        <v/>
      </c>
      <c r="E2665" s="10" t="e">
        <f ca="1">'Application For TE&amp;GOTS'!AF2706</f>
        <v>#VALUE!</v>
      </c>
      <c r="F2665" s="10" t="str">
        <f ca="1">IFERROR(LEFT('Application For TE&amp;GOTS'!AH2706,LEN('Application For TE&amp;GOTS'!AH2706)-2),"")</f>
        <v/>
      </c>
      <c r="G2665" s="10" t="e">
        <f ca="1">'Application For TE&amp;GOTS'!AI2706</f>
        <v>#VALUE!</v>
      </c>
      <c r="AF2665" s="10" t="str">
        <f ca="1">IF(MATCH(B2665,B$1:B2665,0)=ROW(B2665),B2665&amp;";","")</f>
        <v/>
      </c>
      <c r="AG2665" s="10" t="str">
        <f>IF(MATCH(C2665,C$1:C2665,0)=ROW(C2665),C2665&amp;";","")</f>
        <v/>
      </c>
      <c r="AH2665" s="10" t="str">
        <f ca="1">IF(MATCH(D2665,D$1:D2665,0)=ROW(D2665),D2665&amp;";","")</f>
        <v/>
      </c>
      <c r="AI2665" s="10" t="e">
        <f ca="1">IF(MATCH(E2665,E$1:E2665,0)=ROW(E2665),E2665&amp;";","")</f>
        <v>#VALUE!</v>
      </c>
    </row>
    <row r="2666" spans="1:35">
      <c r="A2666" s="10">
        <v>2645</v>
      </c>
      <c r="B2666" s="10" t="str">
        <f ca="1">'Application For TE&amp;GOTS'!X2707</f>
        <v/>
      </c>
      <c r="C2666" s="10">
        <f>'Application For TE&amp;GOTS'!$D2707</f>
        <v>0</v>
      </c>
      <c r="D2666" s="10" t="str" cm="1">
        <f t="array" aca="1" ref="D2666" ca="1">IFERROR(INDIRECT("'Application For TE&amp;GOTS'!L"&amp;'Application For TE&amp;GOTS'!S2707),"")</f>
        <v/>
      </c>
      <c r="E2666" s="10" t="e">
        <f ca="1">'Application For TE&amp;GOTS'!AF2707</f>
        <v>#VALUE!</v>
      </c>
      <c r="F2666" s="10" t="str">
        <f ca="1">IFERROR(LEFT('Application For TE&amp;GOTS'!AH2707,LEN('Application For TE&amp;GOTS'!AH2707)-2),"")</f>
        <v/>
      </c>
      <c r="G2666" s="10" t="e">
        <f ca="1">'Application For TE&amp;GOTS'!AI2707</f>
        <v>#VALUE!</v>
      </c>
      <c r="AF2666" s="10" t="str">
        <f ca="1">IF(MATCH(B2666,B$1:B2666,0)=ROW(B2666),B2666&amp;";","")</f>
        <v/>
      </c>
      <c r="AG2666" s="10" t="str">
        <f>IF(MATCH(C2666,C$1:C2666,0)=ROW(C2666),C2666&amp;";","")</f>
        <v/>
      </c>
      <c r="AH2666" s="10" t="str">
        <f ca="1">IF(MATCH(D2666,D$1:D2666,0)=ROW(D2666),D2666&amp;";","")</f>
        <v/>
      </c>
      <c r="AI2666" s="10" t="e">
        <f ca="1">IF(MATCH(E2666,E$1:E2666,0)=ROW(E2666),E2666&amp;";","")</f>
        <v>#VALUE!</v>
      </c>
    </row>
    <row r="2667" spans="1:35">
      <c r="A2667" s="10">
        <v>2646</v>
      </c>
      <c r="B2667" s="10" t="str">
        <f ca="1">'Application For TE&amp;GOTS'!X2708</f>
        <v/>
      </c>
      <c r="C2667" s="10">
        <f>'Application For TE&amp;GOTS'!$D2708</f>
        <v>0</v>
      </c>
      <c r="D2667" s="10" t="str" cm="1">
        <f t="array" aca="1" ref="D2667" ca="1">IFERROR(INDIRECT("'Application For TE&amp;GOTS'!L"&amp;'Application For TE&amp;GOTS'!S2708),"")</f>
        <v/>
      </c>
      <c r="E2667" s="10" t="e">
        <f ca="1">'Application For TE&amp;GOTS'!AF2708</f>
        <v>#VALUE!</v>
      </c>
      <c r="F2667" s="10" t="str">
        <f ca="1">IFERROR(LEFT('Application For TE&amp;GOTS'!AH2708,LEN('Application For TE&amp;GOTS'!AH2708)-2),"")</f>
        <v/>
      </c>
      <c r="G2667" s="10" t="e">
        <f ca="1">'Application For TE&amp;GOTS'!AI2708</f>
        <v>#VALUE!</v>
      </c>
      <c r="AF2667" s="10" t="str">
        <f ca="1">IF(MATCH(B2667,B$1:B2667,0)=ROW(B2667),B2667&amp;";","")</f>
        <v/>
      </c>
      <c r="AG2667" s="10" t="str">
        <f>IF(MATCH(C2667,C$1:C2667,0)=ROW(C2667),C2667&amp;";","")</f>
        <v/>
      </c>
      <c r="AH2667" s="10" t="str">
        <f ca="1">IF(MATCH(D2667,D$1:D2667,0)=ROW(D2667),D2667&amp;";","")</f>
        <v/>
      </c>
      <c r="AI2667" s="10" t="e">
        <f ca="1">IF(MATCH(E2667,E$1:E2667,0)=ROW(E2667),E2667&amp;";","")</f>
        <v>#VALUE!</v>
      </c>
    </row>
    <row r="2668" spans="1:35">
      <c r="A2668" s="10">
        <v>2647</v>
      </c>
      <c r="B2668" s="10" t="str">
        <f ca="1">'Application For TE&amp;GOTS'!X2709</f>
        <v/>
      </c>
      <c r="C2668" s="10">
        <f>'Application For TE&amp;GOTS'!$D2709</f>
        <v>0</v>
      </c>
      <c r="D2668" s="10" t="str" cm="1">
        <f t="array" aca="1" ref="D2668" ca="1">IFERROR(INDIRECT("'Application For TE&amp;GOTS'!L"&amp;'Application For TE&amp;GOTS'!S2709),"")</f>
        <v/>
      </c>
      <c r="E2668" s="10" t="e">
        <f ca="1">'Application For TE&amp;GOTS'!AF2709</f>
        <v>#VALUE!</v>
      </c>
      <c r="F2668" s="10" t="str">
        <f ca="1">IFERROR(LEFT('Application For TE&amp;GOTS'!AH2709,LEN('Application For TE&amp;GOTS'!AH2709)-2),"")</f>
        <v/>
      </c>
      <c r="G2668" s="10" t="e">
        <f ca="1">'Application For TE&amp;GOTS'!AI2709</f>
        <v>#VALUE!</v>
      </c>
      <c r="AF2668" s="10" t="str">
        <f ca="1">IF(MATCH(B2668,B$1:B2668,0)=ROW(B2668),B2668&amp;";","")</f>
        <v/>
      </c>
      <c r="AG2668" s="10" t="str">
        <f>IF(MATCH(C2668,C$1:C2668,0)=ROW(C2668),C2668&amp;";","")</f>
        <v/>
      </c>
      <c r="AH2668" s="10" t="str">
        <f ca="1">IF(MATCH(D2668,D$1:D2668,0)=ROW(D2668),D2668&amp;";","")</f>
        <v/>
      </c>
      <c r="AI2668" s="10" t="e">
        <f ca="1">IF(MATCH(E2668,E$1:E2668,0)=ROW(E2668),E2668&amp;";","")</f>
        <v>#VALUE!</v>
      </c>
    </row>
    <row r="2669" spans="1:35">
      <c r="A2669" s="10">
        <v>2648</v>
      </c>
      <c r="B2669" s="10" t="str">
        <f ca="1">'Application For TE&amp;GOTS'!X2710</f>
        <v/>
      </c>
      <c r="C2669" s="10">
        <f>'Application For TE&amp;GOTS'!$D2710</f>
        <v>0</v>
      </c>
      <c r="D2669" s="10" t="str" cm="1">
        <f t="array" aca="1" ref="D2669" ca="1">IFERROR(INDIRECT("'Application For TE&amp;GOTS'!L"&amp;'Application For TE&amp;GOTS'!S2710),"")</f>
        <v/>
      </c>
      <c r="E2669" s="10" t="e">
        <f ca="1">'Application For TE&amp;GOTS'!AF2710</f>
        <v>#VALUE!</v>
      </c>
      <c r="F2669" s="10" t="str">
        <f ca="1">IFERROR(LEFT('Application For TE&amp;GOTS'!AH2710,LEN('Application For TE&amp;GOTS'!AH2710)-2),"")</f>
        <v/>
      </c>
      <c r="G2669" s="10" t="e">
        <f ca="1">'Application For TE&amp;GOTS'!AI2710</f>
        <v>#VALUE!</v>
      </c>
      <c r="AF2669" s="10" t="str">
        <f ca="1">IF(MATCH(B2669,B$1:B2669,0)=ROW(B2669),B2669&amp;";","")</f>
        <v/>
      </c>
      <c r="AG2669" s="10" t="str">
        <f>IF(MATCH(C2669,C$1:C2669,0)=ROW(C2669),C2669&amp;";","")</f>
        <v/>
      </c>
      <c r="AH2669" s="10" t="str">
        <f ca="1">IF(MATCH(D2669,D$1:D2669,0)=ROW(D2669),D2669&amp;";","")</f>
        <v/>
      </c>
      <c r="AI2669" s="10" t="e">
        <f ca="1">IF(MATCH(E2669,E$1:E2669,0)=ROW(E2669),E2669&amp;";","")</f>
        <v>#VALUE!</v>
      </c>
    </row>
    <row r="2670" spans="1:35">
      <c r="A2670" s="10">
        <v>2649</v>
      </c>
      <c r="B2670" s="10" t="str">
        <f ca="1">'Application For TE&amp;GOTS'!X2711</f>
        <v/>
      </c>
      <c r="C2670" s="10">
        <f>'Application For TE&amp;GOTS'!$D2711</f>
        <v>0</v>
      </c>
      <c r="D2670" s="10" t="str" cm="1">
        <f t="array" aca="1" ref="D2670" ca="1">IFERROR(INDIRECT("'Application For TE&amp;GOTS'!L"&amp;'Application For TE&amp;GOTS'!S2711),"")</f>
        <v/>
      </c>
      <c r="E2670" s="10" t="e">
        <f ca="1">'Application For TE&amp;GOTS'!AF2711</f>
        <v>#VALUE!</v>
      </c>
      <c r="F2670" s="10" t="str">
        <f ca="1">IFERROR(LEFT('Application For TE&amp;GOTS'!AH2711,LEN('Application For TE&amp;GOTS'!AH2711)-2),"")</f>
        <v/>
      </c>
      <c r="G2670" s="10" t="e">
        <f ca="1">'Application For TE&amp;GOTS'!AI2711</f>
        <v>#VALUE!</v>
      </c>
      <c r="AF2670" s="10" t="str">
        <f ca="1">IF(MATCH(B2670,B$1:B2670,0)=ROW(B2670),B2670&amp;";","")</f>
        <v/>
      </c>
      <c r="AG2670" s="10" t="str">
        <f>IF(MATCH(C2670,C$1:C2670,0)=ROW(C2670),C2670&amp;";","")</f>
        <v/>
      </c>
      <c r="AH2670" s="10" t="str">
        <f ca="1">IF(MATCH(D2670,D$1:D2670,0)=ROW(D2670),D2670&amp;";","")</f>
        <v/>
      </c>
      <c r="AI2670" s="10" t="e">
        <f ca="1">IF(MATCH(E2670,E$1:E2670,0)=ROW(E2670),E2670&amp;";","")</f>
        <v>#VALUE!</v>
      </c>
    </row>
    <row r="2671" spans="1:35">
      <c r="A2671" s="10">
        <v>2650</v>
      </c>
      <c r="B2671" s="10" t="str">
        <f ca="1">'Application For TE&amp;GOTS'!X2712</f>
        <v/>
      </c>
      <c r="C2671" s="10">
        <f>'Application For TE&amp;GOTS'!$D2712</f>
        <v>0</v>
      </c>
      <c r="D2671" s="10" t="str" cm="1">
        <f t="array" aca="1" ref="D2671" ca="1">IFERROR(INDIRECT("'Application For TE&amp;GOTS'!L"&amp;'Application For TE&amp;GOTS'!S2712),"")</f>
        <v/>
      </c>
      <c r="E2671" s="10" t="e">
        <f ca="1">'Application For TE&amp;GOTS'!AF2712</f>
        <v>#VALUE!</v>
      </c>
      <c r="F2671" s="10" t="str">
        <f ca="1">IFERROR(LEFT('Application For TE&amp;GOTS'!AH2712,LEN('Application For TE&amp;GOTS'!AH2712)-2),"")</f>
        <v/>
      </c>
      <c r="G2671" s="10" t="e">
        <f ca="1">'Application For TE&amp;GOTS'!AI2712</f>
        <v>#VALUE!</v>
      </c>
      <c r="AF2671" s="10" t="str">
        <f ca="1">IF(MATCH(B2671,B$1:B2671,0)=ROW(B2671),B2671&amp;";","")</f>
        <v/>
      </c>
      <c r="AG2671" s="10" t="str">
        <f>IF(MATCH(C2671,C$1:C2671,0)=ROW(C2671),C2671&amp;";","")</f>
        <v/>
      </c>
      <c r="AH2671" s="10" t="str">
        <f ca="1">IF(MATCH(D2671,D$1:D2671,0)=ROW(D2671),D2671&amp;";","")</f>
        <v/>
      </c>
      <c r="AI2671" s="10" t="e">
        <f ca="1">IF(MATCH(E2671,E$1:E2671,0)=ROW(E2671),E2671&amp;";","")</f>
        <v>#VALUE!</v>
      </c>
    </row>
    <row r="2672" spans="1:35">
      <c r="A2672" s="10">
        <v>2651</v>
      </c>
      <c r="B2672" s="10" t="str">
        <f ca="1">'Application For TE&amp;GOTS'!X2713</f>
        <v/>
      </c>
      <c r="C2672" s="10">
        <f>'Application For TE&amp;GOTS'!$D2713</f>
        <v>0</v>
      </c>
      <c r="D2672" s="10" t="str" cm="1">
        <f t="array" aca="1" ref="D2672" ca="1">IFERROR(INDIRECT("'Application For TE&amp;GOTS'!L"&amp;'Application For TE&amp;GOTS'!S2713),"")</f>
        <v/>
      </c>
      <c r="E2672" s="10" t="e">
        <f ca="1">'Application For TE&amp;GOTS'!AF2713</f>
        <v>#VALUE!</v>
      </c>
      <c r="F2672" s="10" t="str">
        <f ca="1">IFERROR(LEFT('Application For TE&amp;GOTS'!AH2713,LEN('Application For TE&amp;GOTS'!AH2713)-2),"")</f>
        <v/>
      </c>
      <c r="G2672" s="10" t="e">
        <f ca="1">'Application For TE&amp;GOTS'!AI2713</f>
        <v>#VALUE!</v>
      </c>
      <c r="AF2672" s="10" t="str">
        <f ca="1">IF(MATCH(B2672,B$1:B2672,0)=ROW(B2672),B2672&amp;";","")</f>
        <v/>
      </c>
      <c r="AG2672" s="10" t="str">
        <f>IF(MATCH(C2672,C$1:C2672,0)=ROW(C2672),C2672&amp;";","")</f>
        <v/>
      </c>
      <c r="AH2672" s="10" t="str">
        <f ca="1">IF(MATCH(D2672,D$1:D2672,0)=ROW(D2672),D2672&amp;";","")</f>
        <v/>
      </c>
      <c r="AI2672" s="10" t="e">
        <f ca="1">IF(MATCH(E2672,E$1:E2672,0)=ROW(E2672),E2672&amp;";","")</f>
        <v>#VALUE!</v>
      </c>
    </row>
    <row r="2673" spans="1:35">
      <c r="A2673" s="10">
        <v>2652</v>
      </c>
      <c r="B2673" s="10" t="str">
        <f ca="1">'Application For TE&amp;GOTS'!X2714</f>
        <v/>
      </c>
      <c r="C2673" s="10">
        <f>'Application For TE&amp;GOTS'!$D2714</f>
        <v>0</v>
      </c>
      <c r="D2673" s="10" t="str" cm="1">
        <f t="array" aca="1" ref="D2673" ca="1">IFERROR(INDIRECT("'Application For TE&amp;GOTS'!L"&amp;'Application For TE&amp;GOTS'!S2714),"")</f>
        <v/>
      </c>
      <c r="E2673" s="10" t="e">
        <f ca="1">'Application For TE&amp;GOTS'!AF2714</f>
        <v>#VALUE!</v>
      </c>
      <c r="F2673" s="10" t="str">
        <f ca="1">IFERROR(LEFT('Application For TE&amp;GOTS'!AH2714,LEN('Application For TE&amp;GOTS'!AH2714)-2),"")</f>
        <v/>
      </c>
      <c r="G2673" s="10" t="e">
        <f ca="1">'Application For TE&amp;GOTS'!AI2714</f>
        <v>#VALUE!</v>
      </c>
      <c r="AF2673" s="10" t="str">
        <f ca="1">IF(MATCH(B2673,B$1:B2673,0)=ROW(B2673),B2673&amp;";","")</f>
        <v/>
      </c>
      <c r="AG2673" s="10" t="str">
        <f>IF(MATCH(C2673,C$1:C2673,0)=ROW(C2673),C2673&amp;";","")</f>
        <v/>
      </c>
      <c r="AH2673" s="10" t="str">
        <f ca="1">IF(MATCH(D2673,D$1:D2673,0)=ROW(D2673),D2673&amp;";","")</f>
        <v/>
      </c>
      <c r="AI2673" s="10" t="e">
        <f ca="1">IF(MATCH(E2673,E$1:E2673,0)=ROW(E2673),E2673&amp;";","")</f>
        <v>#VALUE!</v>
      </c>
    </row>
    <row r="2674" spans="1:35">
      <c r="A2674" s="10">
        <v>2653</v>
      </c>
      <c r="B2674" s="10" t="str">
        <f ca="1">'Application For TE&amp;GOTS'!X2715</f>
        <v/>
      </c>
      <c r="C2674" s="10">
        <f>'Application For TE&amp;GOTS'!$D2715</f>
        <v>0</v>
      </c>
      <c r="D2674" s="10" t="str" cm="1">
        <f t="array" aca="1" ref="D2674" ca="1">IFERROR(INDIRECT("'Application For TE&amp;GOTS'!L"&amp;'Application For TE&amp;GOTS'!S2715),"")</f>
        <v/>
      </c>
      <c r="E2674" s="10" t="e">
        <f ca="1">'Application For TE&amp;GOTS'!AF2715</f>
        <v>#VALUE!</v>
      </c>
      <c r="F2674" s="10" t="str">
        <f ca="1">IFERROR(LEFT('Application For TE&amp;GOTS'!AH2715,LEN('Application For TE&amp;GOTS'!AH2715)-2),"")</f>
        <v/>
      </c>
      <c r="G2674" s="10" t="e">
        <f ca="1">'Application For TE&amp;GOTS'!AI2715</f>
        <v>#VALUE!</v>
      </c>
      <c r="AF2674" s="10" t="str">
        <f ca="1">IF(MATCH(B2674,B$1:B2674,0)=ROW(B2674),B2674&amp;";","")</f>
        <v/>
      </c>
      <c r="AG2674" s="10" t="str">
        <f>IF(MATCH(C2674,C$1:C2674,0)=ROW(C2674),C2674&amp;";","")</f>
        <v/>
      </c>
      <c r="AH2674" s="10" t="str">
        <f ca="1">IF(MATCH(D2674,D$1:D2674,0)=ROW(D2674),D2674&amp;";","")</f>
        <v/>
      </c>
      <c r="AI2674" s="10" t="e">
        <f ca="1">IF(MATCH(E2674,E$1:E2674,0)=ROW(E2674),E2674&amp;";","")</f>
        <v>#VALUE!</v>
      </c>
    </row>
    <row r="2675" spans="1:35">
      <c r="A2675" s="10">
        <v>2654</v>
      </c>
      <c r="B2675" s="10" t="str">
        <f ca="1">'Application For TE&amp;GOTS'!X2716</f>
        <v/>
      </c>
      <c r="C2675" s="10">
        <f>'Application For TE&amp;GOTS'!$D2716</f>
        <v>0</v>
      </c>
      <c r="D2675" s="10" t="str" cm="1">
        <f t="array" aca="1" ref="D2675" ca="1">IFERROR(INDIRECT("'Application For TE&amp;GOTS'!L"&amp;'Application For TE&amp;GOTS'!S2716),"")</f>
        <v/>
      </c>
      <c r="E2675" s="10" t="e">
        <f ca="1">'Application For TE&amp;GOTS'!AF2716</f>
        <v>#VALUE!</v>
      </c>
      <c r="F2675" s="10" t="str">
        <f ca="1">IFERROR(LEFT('Application For TE&amp;GOTS'!AH2716,LEN('Application For TE&amp;GOTS'!AH2716)-2),"")</f>
        <v/>
      </c>
      <c r="G2675" s="10" t="e">
        <f ca="1">'Application For TE&amp;GOTS'!AI2716</f>
        <v>#VALUE!</v>
      </c>
      <c r="AF2675" s="10" t="str">
        <f ca="1">IF(MATCH(B2675,B$1:B2675,0)=ROW(B2675),B2675&amp;";","")</f>
        <v/>
      </c>
      <c r="AG2675" s="10" t="str">
        <f>IF(MATCH(C2675,C$1:C2675,0)=ROW(C2675),C2675&amp;";","")</f>
        <v/>
      </c>
      <c r="AH2675" s="10" t="str">
        <f ca="1">IF(MATCH(D2675,D$1:D2675,0)=ROW(D2675),D2675&amp;";","")</f>
        <v/>
      </c>
      <c r="AI2675" s="10" t="e">
        <f ca="1">IF(MATCH(E2675,E$1:E2675,0)=ROW(E2675),E2675&amp;";","")</f>
        <v>#VALUE!</v>
      </c>
    </row>
    <row r="2676" spans="1:35">
      <c r="A2676" s="10">
        <v>2655</v>
      </c>
      <c r="B2676" s="10" t="str">
        <f ca="1">'Application For TE&amp;GOTS'!X2717</f>
        <v/>
      </c>
      <c r="C2676" s="10">
        <f>'Application For TE&amp;GOTS'!$D2717</f>
        <v>0</v>
      </c>
      <c r="D2676" s="10" t="str" cm="1">
        <f t="array" aca="1" ref="D2676" ca="1">IFERROR(INDIRECT("'Application For TE&amp;GOTS'!L"&amp;'Application For TE&amp;GOTS'!S2717),"")</f>
        <v/>
      </c>
      <c r="E2676" s="10" t="e">
        <f ca="1">'Application For TE&amp;GOTS'!AF2717</f>
        <v>#VALUE!</v>
      </c>
      <c r="F2676" s="10" t="str">
        <f ca="1">IFERROR(LEFT('Application For TE&amp;GOTS'!AH2717,LEN('Application For TE&amp;GOTS'!AH2717)-2),"")</f>
        <v/>
      </c>
      <c r="G2676" s="10" t="e">
        <f ca="1">'Application For TE&amp;GOTS'!AI2717</f>
        <v>#VALUE!</v>
      </c>
      <c r="AF2676" s="10" t="str">
        <f ca="1">IF(MATCH(B2676,B$1:B2676,0)=ROW(B2676),B2676&amp;";","")</f>
        <v/>
      </c>
      <c r="AG2676" s="10" t="str">
        <f>IF(MATCH(C2676,C$1:C2676,0)=ROW(C2676),C2676&amp;";","")</f>
        <v/>
      </c>
      <c r="AH2676" s="10" t="str">
        <f ca="1">IF(MATCH(D2676,D$1:D2676,0)=ROW(D2676),D2676&amp;";","")</f>
        <v/>
      </c>
      <c r="AI2676" s="10" t="e">
        <f ca="1">IF(MATCH(E2676,E$1:E2676,0)=ROW(E2676),E2676&amp;";","")</f>
        <v>#VALUE!</v>
      </c>
    </row>
    <row r="2677" spans="1:35">
      <c r="A2677" s="10">
        <v>2656</v>
      </c>
      <c r="B2677" s="10" t="str">
        <f ca="1">'Application For TE&amp;GOTS'!X2718</f>
        <v/>
      </c>
      <c r="C2677" s="10">
        <f>'Application For TE&amp;GOTS'!$D2718</f>
        <v>0</v>
      </c>
      <c r="D2677" s="10" t="str" cm="1">
        <f t="array" aca="1" ref="D2677" ca="1">IFERROR(INDIRECT("'Application For TE&amp;GOTS'!L"&amp;'Application For TE&amp;GOTS'!S2718),"")</f>
        <v/>
      </c>
      <c r="E2677" s="10" t="e">
        <f ca="1">'Application For TE&amp;GOTS'!AF2718</f>
        <v>#VALUE!</v>
      </c>
      <c r="F2677" s="10" t="str">
        <f ca="1">IFERROR(LEFT('Application For TE&amp;GOTS'!AH2718,LEN('Application For TE&amp;GOTS'!AH2718)-2),"")</f>
        <v/>
      </c>
      <c r="G2677" s="10" t="e">
        <f ca="1">'Application For TE&amp;GOTS'!AI2718</f>
        <v>#VALUE!</v>
      </c>
      <c r="AF2677" s="10" t="str">
        <f ca="1">IF(MATCH(B2677,B$1:B2677,0)=ROW(B2677),B2677&amp;";","")</f>
        <v/>
      </c>
      <c r="AG2677" s="10" t="str">
        <f>IF(MATCH(C2677,C$1:C2677,0)=ROW(C2677),C2677&amp;";","")</f>
        <v/>
      </c>
      <c r="AH2677" s="10" t="str">
        <f ca="1">IF(MATCH(D2677,D$1:D2677,0)=ROW(D2677),D2677&amp;";","")</f>
        <v/>
      </c>
      <c r="AI2677" s="10" t="e">
        <f ca="1">IF(MATCH(E2677,E$1:E2677,0)=ROW(E2677),E2677&amp;";","")</f>
        <v>#VALUE!</v>
      </c>
    </row>
    <row r="2678" spans="1:35">
      <c r="A2678" s="10">
        <v>2657</v>
      </c>
      <c r="B2678" s="10" t="str">
        <f ca="1">'Application For TE&amp;GOTS'!X2719</f>
        <v/>
      </c>
      <c r="C2678" s="10">
        <f>'Application For TE&amp;GOTS'!$D2719</f>
        <v>0</v>
      </c>
      <c r="D2678" s="10" t="str" cm="1">
        <f t="array" aca="1" ref="D2678" ca="1">IFERROR(INDIRECT("'Application For TE&amp;GOTS'!L"&amp;'Application For TE&amp;GOTS'!S2719),"")</f>
        <v/>
      </c>
      <c r="E2678" s="10" t="e">
        <f ca="1">'Application For TE&amp;GOTS'!AF2719</f>
        <v>#VALUE!</v>
      </c>
      <c r="F2678" s="10" t="str">
        <f ca="1">IFERROR(LEFT('Application For TE&amp;GOTS'!AH2719,LEN('Application For TE&amp;GOTS'!AH2719)-2),"")</f>
        <v/>
      </c>
      <c r="G2678" s="10" t="e">
        <f ca="1">'Application For TE&amp;GOTS'!AI2719</f>
        <v>#VALUE!</v>
      </c>
      <c r="AF2678" s="10" t="str">
        <f ca="1">IF(MATCH(B2678,B$1:B2678,0)=ROW(B2678),B2678&amp;";","")</f>
        <v/>
      </c>
      <c r="AG2678" s="10" t="str">
        <f>IF(MATCH(C2678,C$1:C2678,0)=ROW(C2678),C2678&amp;";","")</f>
        <v/>
      </c>
      <c r="AH2678" s="10" t="str">
        <f ca="1">IF(MATCH(D2678,D$1:D2678,0)=ROW(D2678),D2678&amp;";","")</f>
        <v/>
      </c>
      <c r="AI2678" s="10" t="e">
        <f ca="1">IF(MATCH(E2678,E$1:E2678,0)=ROW(E2678),E2678&amp;";","")</f>
        <v>#VALUE!</v>
      </c>
    </row>
    <row r="2679" spans="1:35">
      <c r="A2679" s="10">
        <v>2658</v>
      </c>
      <c r="B2679" s="10" t="str">
        <f ca="1">'Application For TE&amp;GOTS'!X2720</f>
        <v/>
      </c>
      <c r="C2679" s="10">
        <f>'Application For TE&amp;GOTS'!$D2720</f>
        <v>0</v>
      </c>
      <c r="D2679" s="10" t="str" cm="1">
        <f t="array" aca="1" ref="D2679" ca="1">IFERROR(INDIRECT("'Application For TE&amp;GOTS'!L"&amp;'Application For TE&amp;GOTS'!S2720),"")</f>
        <v/>
      </c>
      <c r="E2679" s="10" t="e">
        <f ca="1">'Application For TE&amp;GOTS'!AF2720</f>
        <v>#VALUE!</v>
      </c>
      <c r="F2679" s="10" t="str">
        <f ca="1">IFERROR(LEFT('Application For TE&amp;GOTS'!AH2720,LEN('Application For TE&amp;GOTS'!AH2720)-2),"")</f>
        <v/>
      </c>
      <c r="G2679" s="10" t="e">
        <f ca="1">'Application For TE&amp;GOTS'!AI2720</f>
        <v>#VALUE!</v>
      </c>
      <c r="AF2679" s="10" t="str">
        <f ca="1">IF(MATCH(B2679,B$1:B2679,0)=ROW(B2679),B2679&amp;";","")</f>
        <v/>
      </c>
      <c r="AG2679" s="10" t="str">
        <f>IF(MATCH(C2679,C$1:C2679,0)=ROW(C2679),C2679&amp;";","")</f>
        <v/>
      </c>
      <c r="AH2679" s="10" t="str">
        <f ca="1">IF(MATCH(D2679,D$1:D2679,0)=ROW(D2679),D2679&amp;";","")</f>
        <v/>
      </c>
      <c r="AI2679" s="10" t="e">
        <f ca="1">IF(MATCH(E2679,E$1:E2679,0)=ROW(E2679),E2679&amp;";","")</f>
        <v>#VALUE!</v>
      </c>
    </row>
    <row r="2680" spans="1:35">
      <c r="A2680" s="10">
        <v>2659</v>
      </c>
      <c r="B2680" s="10" t="str">
        <f ca="1">'Application For TE&amp;GOTS'!X2721</f>
        <v/>
      </c>
      <c r="C2680" s="10">
        <f>'Application For TE&amp;GOTS'!$D2721</f>
        <v>0</v>
      </c>
      <c r="D2680" s="10" t="str" cm="1">
        <f t="array" aca="1" ref="D2680" ca="1">IFERROR(INDIRECT("'Application For TE&amp;GOTS'!L"&amp;'Application For TE&amp;GOTS'!S2721),"")</f>
        <v/>
      </c>
      <c r="E2680" s="10" t="e">
        <f ca="1">'Application For TE&amp;GOTS'!AF2721</f>
        <v>#VALUE!</v>
      </c>
      <c r="F2680" s="10" t="str">
        <f ca="1">IFERROR(LEFT('Application For TE&amp;GOTS'!AH2721,LEN('Application For TE&amp;GOTS'!AH2721)-2),"")</f>
        <v/>
      </c>
      <c r="G2680" s="10" t="e">
        <f ca="1">'Application For TE&amp;GOTS'!AI2721</f>
        <v>#VALUE!</v>
      </c>
      <c r="AF2680" s="10" t="str">
        <f ca="1">IF(MATCH(B2680,B$1:B2680,0)=ROW(B2680),B2680&amp;";","")</f>
        <v/>
      </c>
      <c r="AG2680" s="10" t="str">
        <f>IF(MATCH(C2680,C$1:C2680,0)=ROW(C2680),C2680&amp;";","")</f>
        <v/>
      </c>
      <c r="AH2680" s="10" t="str">
        <f ca="1">IF(MATCH(D2680,D$1:D2680,0)=ROW(D2680),D2680&amp;";","")</f>
        <v/>
      </c>
      <c r="AI2680" s="10" t="e">
        <f ca="1">IF(MATCH(E2680,E$1:E2680,0)=ROW(E2680),E2680&amp;";","")</f>
        <v>#VALUE!</v>
      </c>
    </row>
    <row r="2681" spans="1:35">
      <c r="A2681" s="10">
        <v>2660</v>
      </c>
      <c r="B2681" s="10" t="str">
        <f ca="1">'Application For TE&amp;GOTS'!X2722</f>
        <v/>
      </c>
      <c r="C2681" s="10">
        <f>'Application For TE&amp;GOTS'!$D2722</f>
        <v>0</v>
      </c>
      <c r="D2681" s="10" t="str" cm="1">
        <f t="array" aca="1" ref="D2681" ca="1">IFERROR(INDIRECT("'Application For TE&amp;GOTS'!L"&amp;'Application For TE&amp;GOTS'!S2722),"")</f>
        <v/>
      </c>
      <c r="E2681" s="10" t="e">
        <f ca="1">'Application For TE&amp;GOTS'!AF2722</f>
        <v>#VALUE!</v>
      </c>
      <c r="F2681" s="10" t="str">
        <f ca="1">IFERROR(LEFT('Application For TE&amp;GOTS'!AH2722,LEN('Application For TE&amp;GOTS'!AH2722)-2),"")</f>
        <v/>
      </c>
      <c r="G2681" s="10" t="e">
        <f ca="1">'Application For TE&amp;GOTS'!AI2722</f>
        <v>#VALUE!</v>
      </c>
      <c r="AF2681" s="10" t="str">
        <f ca="1">IF(MATCH(B2681,B$1:B2681,0)=ROW(B2681),B2681&amp;";","")</f>
        <v/>
      </c>
      <c r="AG2681" s="10" t="str">
        <f>IF(MATCH(C2681,C$1:C2681,0)=ROW(C2681),C2681&amp;";","")</f>
        <v/>
      </c>
      <c r="AH2681" s="10" t="str">
        <f ca="1">IF(MATCH(D2681,D$1:D2681,0)=ROW(D2681),D2681&amp;";","")</f>
        <v/>
      </c>
      <c r="AI2681" s="10" t="e">
        <f ca="1">IF(MATCH(E2681,E$1:E2681,0)=ROW(E2681),E2681&amp;";","")</f>
        <v>#VALUE!</v>
      </c>
    </row>
    <row r="2682" spans="1:35">
      <c r="A2682" s="10">
        <v>2661</v>
      </c>
      <c r="B2682" s="10" t="str">
        <f ca="1">'Application For TE&amp;GOTS'!X2723</f>
        <v/>
      </c>
      <c r="C2682" s="10">
        <f>'Application For TE&amp;GOTS'!$D2723</f>
        <v>0</v>
      </c>
      <c r="D2682" s="10" t="str" cm="1">
        <f t="array" aca="1" ref="D2682" ca="1">IFERROR(INDIRECT("'Application For TE&amp;GOTS'!L"&amp;'Application For TE&amp;GOTS'!S2723),"")</f>
        <v/>
      </c>
      <c r="E2682" s="10" t="e">
        <f ca="1">'Application For TE&amp;GOTS'!AF2723</f>
        <v>#VALUE!</v>
      </c>
      <c r="F2682" s="10" t="str">
        <f ca="1">IFERROR(LEFT('Application For TE&amp;GOTS'!AH2723,LEN('Application For TE&amp;GOTS'!AH2723)-2),"")</f>
        <v/>
      </c>
      <c r="G2682" s="10" t="e">
        <f ca="1">'Application For TE&amp;GOTS'!AI2723</f>
        <v>#VALUE!</v>
      </c>
      <c r="AF2682" s="10" t="str">
        <f ca="1">IF(MATCH(B2682,B$1:B2682,0)=ROW(B2682),B2682&amp;";","")</f>
        <v/>
      </c>
      <c r="AG2682" s="10" t="str">
        <f>IF(MATCH(C2682,C$1:C2682,0)=ROW(C2682),C2682&amp;";","")</f>
        <v/>
      </c>
      <c r="AH2682" s="10" t="str">
        <f ca="1">IF(MATCH(D2682,D$1:D2682,0)=ROW(D2682),D2682&amp;";","")</f>
        <v/>
      </c>
      <c r="AI2682" s="10" t="e">
        <f ca="1">IF(MATCH(E2682,E$1:E2682,0)=ROW(E2682),E2682&amp;";","")</f>
        <v>#VALUE!</v>
      </c>
    </row>
    <row r="2683" spans="1:35">
      <c r="A2683" s="10">
        <v>2662</v>
      </c>
      <c r="B2683" s="10" t="str">
        <f ca="1">'Application For TE&amp;GOTS'!X2724</f>
        <v/>
      </c>
      <c r="C2683" s="10">
        <f>'Application For TE&amp;GOTS'!$D2724</f>
        <v>0</v>
      </c>
      <c r="D2683" s="10" t="str" cm="1">
        <f t="array" aca="1" ref="D2683" ca="1">IFERROR(INDIRECT("'Application For TE&amp;GOTS'!L"&amp;'Application For TE&amp;GOTS'!S2724),"")</f>
        <v/>
      </c>
      <c r="E2683" s="10" t="e">
        <f ca="1">'Application For TE&amp;GOTS'!AF2724</f>
        <v>#VALUE!</v>
      </c>
      <c r="F2683" s="10" t="str">
        <f ca="1">IFERROR(LEFT('Application For TE&amp;GOTS'!AH2724,LEN('Application For TE&amp;GOTS'!AH2724)-2),"")</f>
        <v/>
      </c>
      <c r="G2683" s="10" t="e">
        <f ca="1">'Application For TE&amp;GOTS'!AI2724</f>
        <v>#VALUE!</v>
      </c>
      <c r="AF2683" s="10" t="str">
        <f ca="1">IF(MATCH(B2683,B$1:B2683,0)=ROW(B2683),B2683&amp;";","")</f>
        <v/>
      </c>
      <c r="AG2683" s="10" t="str">
        <f>IF(MATCH(C2683,C$1:C2683,0)=ROW(C2683),C2683&amp;";","")</f>
        <v/>
      </c>
      <c r="AH2683" s="10" t="str">
        <f ca="1">IF(MATCH(D2683,D$1:D2683,0)=ROW(D2683),D2683&amp;";","")</f>
        <v/>
      </c>
      <c r="AI2683" s="10" t="e">
        <f ca="1">IF(MATCH(E2683,E$1:E2683,0)=ROW(E2683),E2683&amp;";","")</f>
        <v>#VALUE!</v>
      </c>
    </row>
    <row r="2684" spans="1:35">
      <c r="A2684" s="10">
        <v>2663</v>
      </c>
      <c r="B2684" s="10" t="str">
        <f ca="1">'Application For TE&amp;GOTS'!X2725</f>
        <v/>
      </c>
      <c r="C2684" s="10">
        <f>'Application For TE&amp;GOTS'!$D2725</f>
        <v>0</v>
      </c>
      <c r="D2684" s="10" t="str" cm="1">
        <f t="array" aca="1" ref="D2684" ca="1">IFERROR(INDIRECT("'Application For TE&amp;GOTS'!L"&amp;'Application For TE&amp;GOTS'!S2725),"")</f>
        <v/>
      </c>
      <c r="E2684" s="10" t="e">
        <f ca="1">'Application For TE&amp;GOTS'!AF2725</f>
        <v>#VALUE!</v>
      </c>
      <c r="F2684" s="10" t="str">
        <f ca="1">IFERROR(LEFT('Application For TE&amp;GOTS'!AH2725,LEN('Application For TE&amp;GOTS'!AH2725)-2),"")</f>
        <v/>
      </c>
      <c r="G2684" s="10" t="e">
        <f ca="1">'Application For TE&amp;GOTS'!AI2725</f>
        <v>#VALUE!</v>
      </c>
      <c r="AF2684" s="10" t="str">
        <f ca="1">IF(MATCH(B2684,B$1:B2684,0)=ROW(B2684),B2684&amp;";","")</f>
        <v/>
      </c>
      <c r="AG2684" s="10" t="str">
        <f>IF(MATCH(C2684,C$1:C2684,0)=ROW(C2684),C2684&amp;";","")</f>
        <v/>
      </c>
      <c r="AH2684" s="10" t="str">
        <f ca="1">IF(MATCH(D2684,D$1:D2684,0)=ROW(D2684),D2684&amp;";","")</f>
        <v/>
      </c>
      <c r="AI2684" s="10" t="e">
        <f ca="1">IF(MATCH(E2684,E$1:E2684,0)=ROW(E2684),E2684&amp;";","")</f>
        <v>#VALUE!</v>
      </c>
    </row>
    <row r="2685" spans="1:35">
      <c r="A2685" s="10">
        <v>2664</v>
      </c>
      <c r="B2685" s="10" t="str">
        <f ca="1">'Application For TE&amp;GOTS'!X2726</f>
        <v/>
      </c>
      <c r="C2685" s="10">
        <f>'Application For TE&amp;GOTS'!$D2726</f>
        <v>0</v>
      </c>
      <c r="D2685" s="10" t="str" cm="1">
        <f t="array" aca="1" ref="D2685" ca="1">IFERROR(INDIRECT("'Application For TE&amp;GOTS'!L"&amp;'Application For TE&amp;GOTS'!S2726),"")</f>
        <v/>
      </c>
      <c r="E2685" s="10" t="e">
        <f ca="1">'Application For TE&amp;GOTS'!AF2726</f>
        <v>#VALUE!</v>
      </c>
      <c r="F2685" s="10" t="str">
        <f ca="1">IFERROR(LEFT('Application For TE&amp;GOTS'!AH2726,LEN('Application For TE&amp;GOTS'!AH2726)-2),"")</f>
        <v/>
      </c>
      <c r="G2685" s="10" t="e">
        <f ca="1">'Application For TE&amp;GOTS'!AI2726</f>
        <v>#VALUE!</v>
      </c>
      <c r="AF2685" s="10" t="str">
        <f ca="1">IF(MATCH(B2685,B$1:B2685,0)=ROW(B2685),B2685&amp;";","")</f>
        <v/>
      </c>
      <c r="AG2685" s="10" t="str">
        <f>IF(MATCH(C2685,C$1:C2685,0)=ROW(C2685),C2685&amp;";","")</f>
        <v/>
      </c>
      <c r="AH2685" s="10" t="str">
        <f ca="1">IF(MATCH(D2685,D$1:D2685,0)=ROW(D2685),D2685&amp;";","")</f>
        <v/>
      </c>
      <c r="AI2685" s="10" t="e">
        <f ca="1">IF(MATCH(E2685,E$1:E2685,0)=ROW(E2685),E2685&amp;";","")</f>
        <v>#VALUE!</v>
      </c>
    </row>
    <row r="2686" spans="1:35">
      <c r="A2686" s="10">
        <v>2665</v>
      </c>
      <c r="B2686" s="10" t="str">
        <f ca="1">'Application For TE&amp;GOTS'!X2727</f>
        <v/>
      </c>
      <c r="C2686" s="10">
        <f>'Application For TE&amp;GOTS'!$D2727</f>
        <v>0</v>
      </c>
      <c r="D2686" s="10" t="str" cm="1">
        <f t="array" aca="1" ref="D2686" ca="1">IFERROR(INDIRECT("'Application For TE&amp;GOTS'!L"&amp;'Application For TE&amp;GOTS'!S2727),"")</f>
        <v/>
      </c>
      <c r="E2686" s="10" t="e">
        <f ca="1">'Application For TE&amp;GOTS'!AF2727</f>
        <v>#VALUE!</v>
      </c>
      <c r="F2686" s="10" t="str">
        <f ca="1">IFERROR(LEFT('Application For TE&amp;GOTS'!AH2727,LEN('Application For TE&amp;GOTS'!AH2727)-2),"")</f>
        <v/>
      </c>
      <c r="G2686" s="10" t="e">
        <f ca="1">'Application For TE&amp;GOTS'!AI2727</f>
        <v>#VALUE!</v>
      </c>
      <c r="AF2686" s="10" t="str">
        <f ca="1">IF(MATCH(B2686,B$1:B2686,0)=ROW(B2686),B2686&amp;";","")</f>
        <v/>
      </c>
      <c r="AG2686" s="10" t="str">
        <f>IF(MATCH(C2686,C$1:C2686,0)=ROW(C2686),C2686&amp;";","")</f>
        <v/>
      </c>
      <c r="AH2686" s="10" t="str">
        <f ca="1">IF(MATCH(D2686,D$1:D2686,0)=ROW(D2686),D2686&amp;";","")</f>
        <v/>
      </c>
      <c r="AI2686" s="10" t="e">
        <f ca="1">IF(MATCH(E2686,E$1:E2686,0)=ROW(E2686),E2686&amp;";","")</f>
        <v>#VALUE!</v>
      </c>
    </row>
    <row r="2687" spans="1:35">
      <c r="A2687" s="10">
        <v>2666</v>
      </c>
      <c r="B2687" s="10" t="str">
        <f ca="1">'Application For TE&amp;GOTS'!X2728</f>
        <v/>
      </c>
      <c r="C2687" s="10">
        <f>'Application For TE&amp;GOTS'!$D2728</f>
        <v>0</v>
      </c>
      <c r="D2687" s="10" t="str" cm="1">
        <f t="array" aca="1" ref="D2687" ca="1">IFERROR(INDIRECT("'Application For TE&amp;GOTS'!L"&amp;'Application For TE&amp;GOTS'!S2728),"")</f>
        <v/>
      </c>
      <c r="E2687" s="10" t="e">
        <f ca="1">'Application For TE&amp;GOTS'!AF2728</f>
        <v>#VALUE!</v>
      </c>
      <c r="F2687" s="10" t="str">
        <f ca="1">IFERROR(LEFT('Application For TE&amp;GOTS'!AH2728,LEN('Application For TE&amp;GOTS'!AH2728)-2),"")</f>
        <v/>
      </c>
      <c r="G2687" s="10" t="e">
        <f ca="1">'Application For TE&amp;GOTS'!AI2728</f>
        <v>#VALUE!</v>
      </c>
      <c r="AF2687" s="10" t="str">
        <f ca="1">IF(MATCH(B2687,B$1:B2687,0)=ROW(B2687),B2687&amp;";","")</f>
        <v/>
      </c>
      <c r="AG2687" s="10" t="str">
        <f>IF(MATCH(C2687,C$1:C2687,0)=ROW(C2687),C2687&amp;";","")</f>
        <v/>
      </c>
      <c r="AH2687" s="10" t="str">
        <f ca="1">IF(MATCH(D2687,D$1:D2687,0)=ROW(D2687),D2687&amp;";","")</f>
        <v/>
      </c>
      <c r="AI2687" s="10" t="e">
        <f ca="1">IF(MATCH(E2687,E$1:E2687,0)=ROW(E2687),E2687&amp;";","")</f>
        <v>#VALUE!</v>
      </c>
    </row>
    <row r="2688" spans="1:35">
      <c r="A2688" s="10">
        <v>2667</v>
      </c>
      <c r="B2688" s="10" t="str">
        <f ca="1">'Application For TE&amp;GOTS'!X2729</f>
        <v/>
      </c>
      <c r="C2688" s="10">
        <f>'Application For TE&amp;GOTS'!$D2729</f>
        <v>0</v>
      </c>
      <c r="D2688" s="10" t="str" cm="1">
        <f t="array" aca="1" ref="D2688" ca="1">IFERROR(INDIRECT("'Application For TE&amp;GOTS'!L"&amp;'Application For TE&amp;GOTS'!S2729),"")</f>
        <v/>
      </c>
      <c r="E2688" s="10" t="e">
        <f ca="1">'Application For TE&amp;GOTS'!AF2729</f>
        <v>#VALUE!</v>
      </c>
      <c r="F2688" s="10" t="str">
        <f ca="1">IFERROR(LEFT('Application For TE&amp;GOTS'!AH2729,LEN('Application For TE&amp;GOTS'!AH2729)-2),"")</f>
        <v/>
      </c>
      <c r="G2688" s="10" t="e">
        <f ca="1">'Application For TE&amp;GOTS'!AI2729</f>
        <v>#VALUE!</v>
      </c>
      <c r="AF2688" s="10" t="str">
        <f ca="1">IF(MATCH(B2688,B$1:B2688,0)=ROW(B2688),B2688&amp;";","")</f>
        <v/>
      </c>
      <c r="AG2688" s="10" t="str">
        <f>IF(MATCH(C2688,C$1:C2688,0)=ROW(C2688),C2688&amp;";","")</f>
        <v/>
      </c>
      <c r="AH2688" s="10" t="str">
        <f ca="1">IF(MATCH(D2688,D$1:D2688,0)=ROW(D2688),D2688&amp;";","")</f>
        <v/>
      </c>
      <c r="AI2688" s="10" t="e">
        <f ca="1">IF(MATCH(E2688,E$1:E2688,0)=ROW(E2688),E2688&amp;";","")</f>
        <v>#VALUE!</v>
      </c>
    </row>
    <row r="2689" spans="1:35">
      <c r="A2689" s="10">
        <v>2668</v>
      </c>
      <c r="B2689" s="10" t="str">
        <f ca="1">'Application For TE&amp;GOTS'!X2730</f>
        <v/>
      </c>
      <c r="C2689" s="10">
        <f>'Application For TE&amp;GOTS'!$D2730</f>
        <v>0</v>
      </c>
      <c r="D2689" s="10" t="str" cm="1">
        <f t="array" aca="1" ref="D2689" ca="1">IFERROR(INDIRECT("'Application For TE&amp;GOTS'!L"&amp;'Application For TE&amp;GOTS'!S2730),"")</f>
        <v/>
      </c>
      <c r="E2689" s="10" t="e">
        <f ca="1">'Application For TE&amp;GOTS'!AF2730</f>
        <v>#VALUE!</v>
      </c>
      <c r="F2689" s="10" t="str">
        <f ca="1">IFERROR(LEFT('Application For TE&amp;GOTS'!AH2730,LEN('Application For TE&amp;GOTS'!AH2730)-2),"")</f>
        <v/>
      </c>
      <c r="G2689" s="10" t="e">
        <f ca="1">'Application For TE&amp;GOTS'!AI2730</f>
        <v>#VALUE!</v>
      </c>
      <c r="AF2689" s="10" t="str">
        <f ca="1">IF(MATCH(B2689,B$1:B2689,0)=ROW(B2689),B2689&amp;";","")</f>
        <v/>
      </c>
      <c r="AG2689" s="10" t="str">
        <f>IF(MATCH(C2689,C$1:C2689,0)=ROW(C2689),C2689&amp;";","")</f>
        <v/>
      </c>
      <c r="AH2689" s="10" t="str">
        <f ca="1">IF(MATCH(D2689,D$1:D2689,0)=ROW(D2689),D2689&amp;";","")</f>
        <v/>
      </c>
      <c r="AI2689" s="10" t="e">
        <f ca="1">IF(MATCH(E2689,E$1:E2689,0)=ROW(E2689),E2689&amp;";","")</f>
        <v>#VALUE!</v>
      </c>
    </row>
    <row r="2690" spans="1:35">
      <c r="A2690" s="10">
        <v>2669</v>
      </c>
      <c r="B2690" s="10" t="str">
        <f ca="1">'Application For TE&amp;GOTS'!X2731</f>
        <v/>
      </c>
      <c r="C2690" s="10">
        <f>'Application For TE&amp;GOTS'!$D2731</f>
        <v>0</v>
      </c>
      <c r="D2690" s="10" t="str" cm="1">
        <f t="array" aca="1" ref="D2690" ca="1">IFERROR(INDIRECT("'Application For TE&amp;GOTS'!L"&amp;'Application For TE&amp;GOTS'!S2731),"")</f>
        <v/>
      </c>
      <c r="E2690" s="10" t="e">
        <f ca="1">'Application For TE&amp;GOTS'!AF2731</f>
        <v>#VALUE!</v>
      </c>
      <c r="F2690" s="10" t="str">
        <f ca="1">IFERROR(LEFT('Application For TE&amp;GOTS'!AH2731,LEN('Application For TE&amp;GOTS'!AH2731)-2),"")</f>
        <v/>
      </c>
      <c r="G2690" s="10" t="e">
        <f ca="1">'Application For TE&amp;GOTS'!AI2731</f>
        <v>#VALUE!</v>
      </c>
      <c r="AF2690" s="10" t="str">
        <f ca="1">IF(MATCH(B2690,B$1:B2690,0)=ROW(B2690),B2690&amp;";","")</f>
        <v/>
      </c>
      <c r="AG2690" s="10" t="str">
        <f>IF(MATCH(C2690,C$1:C2690,0)=ROW(C2690),C2690&amp;";","")</f>
        <v/>
      </c>
      <c r="AH2690" s="10" t="str">
        <f ca="1">IF(MATCH(D2690,D$1:D2690,0)=ROW(D2690),D2690&amp;";","")</f>
        <v/>
      </c>
      <c r="AI2690" s="10" t="e">
        <f ca="1">IF(MATCH(E2690,E$1:E2690,0)=ROW(E2690),E2690&amp;";","")</f>
        <v>#VALUE!</v>
      </c>
    </row>
    <row r="2691" spans="1:35">
      <c r="A2691" s="10">
        <v>2670</v>
      </c>
      <c r="B2691" s="10" t="str">
        <f ca="1">'Application For TE&amp;GOTS'!X2732</f>
        <v/>
      </c>
      <c r="C2691" s="10">
        <f>'Application For TE&amp;GOTS'!$D2732</f>
        <v>0</v>
      </c>
      <c r="D2691" s="10" t="str" cm="1">
        <f t="array" aca="1" ref="D2691" ca="1">IFERROR(INDIRECT("'Application For TE&amp;GOTS'!L"&amp;'Application For TE&amp;GOTS'!S2732),"")</f>
        <v/>
      </c>
      <c r="E2691" s="10" t="e">
        <f ca="1">'Application For TE&amp;GOTS'!AF2732</f>
        <v>#VALUE!</v>
      </c>
      <c r="F2691" s="10" t="str">
        <f ca="1">IFERROR(LEFT('Application For TE&amp;GOTS'!AH2732,LEN('Application For TE&amp;GOTS'!AH2732)-2),"")</f>
        <v/>
      </c>
      <c r="G2691" s="10" t="e">
        <f ca="1">'Application For TE&amp;GOTS'!AI2732</f>
        <v>#VALUE!</v>
      </c>
      <c r="AF2691" s="10" t="str">
        <f ca="1">IF(MATCH(B2691,B$1:B2691,0)=ROW(B2691),B2691&amp;";","")</f>
        <v/>
      </c>
      <c r="AG2691" s="10" t="str">
        <f>IF(MATCH(C2691,C$1:C2691,0)=ROW(C2691),C2691&amp;";","")</f>
        <v/>
      </c>
      <c r="AH2691" s="10" t="str">
        <f ca="1">IF(MATCH(D2691,D$1:D2691,0)=ROW(D2691),D2691&amp;";","")</f>
        <v/>
      </c>
      <c r="AI2691" s="10" t="e">
        <f ca="1">IF(MATCH(E2691,E$1:E2691,0)=ROW(E2691),E2691&amp;";","")</f>
        <v>#VALUE!</v>
      </c>
    </row>
    <row r="2692" spans="1:35">
      <c r="A2692" s="10">
        <v>2671</v>
      </c>
      <c r="B2692" s="10" t="str">
        <f ca="1">'Application For TE&amp;GOTS'!X2733</f>
        <v/>
      </c>
      <c r="C2692" s="10">
        <f>'Application For TE&amp;GOTS'!$D2733</f>
        <v>0</v>
      </c>
      <c r="D2692" s="10" t="str" cm="1">
        <f t="array" aca="1" ref="D2692" ca="1">IFERROR(INDIRECT("'Application For TE&amp;GOTS'!L"&amp;'Application For TE&amp;GOTS'!S2733),"")</f>
        <v/>
      </c>
      <c r="E2692" s="10" t="e">
        <f ca="1">'Application For TE&amp;GOTS'!AF2733</f>
        <v>#VALUE!</v>
      </c>
      <c r="F2692" s="10" t="str">
        <f ca="1">IFERROR(LEFT('Application For TE&amp;GOTS'!AH2733,LEN('Application For TE&amp;GOTS'!AH2733)-2),"")</f>
        <v/>
      </c>
      <c r="G2692" s="10" t="e">
        <f ca="1">'Application For TE&amp;GOTS'!AI2733</f>
        <v>#VALUE!</v>
      </c>
      <c r="AF2692" s="10" t="str">
        <f ca="1">IF(MATCH(B2692,B$1:B2692,0)=ROW(B2692),B2692&amp;";","")</f>
        <v/>
      </c>
      <c r="AG2692" s="10" t="str">
        <f>IF(MATCH(C2692,C$1:C2692,0)=ROW(C2692),C2692&amp;";","")</f>
        <v/>
      </c>
      <c r="AH2692" s="10" t="str">
        <f ca="1">IF(MATCH(D2692,D$1:D2692,0)=ROW(D2692),D2692&amp;";","")</f>
        <v/>
      </c>
      <c r="AI2692" s="10" t="e">
        <f ca="1">IF(MATCH(E2692,E$1:E2692,0)=ROW(E2692),E2692&amp;";","")</f>
        <v>#VALUE!</v>
      </c>
    </row>
    <row r="2693" spans="1:35">
      <c r="A2693" s="10">
        <v>2672</v>
      </c>
      <c r="B2693" s="10" t="str">
        <f ca="1">'Application For TE&amp;GOTS'!X2734</f>
        <v/>
      </c>
      <c r="C2693" s="10">
        <f>'Application For TE&amp;GOTS'!$D2734</f>
        <v>0</v>
      </c>
      <c r="D2693" s="10" t="str" cm="1">
        <f t="array" aca="1" ref="D2693" ca="1">IFERROR(INDIRECT("'Application For TE&amp;GOTS'!L"&amp;'Application For TE&amp;GOTS'!S2734),"")</f>
        <v/>
      </c>
      <c r="E2693" s="10" t="e">
        <f ca="1">'Application For TE&amp;GOTS'!AF2734</f>
        <v>#VALUE!</v>
      </c>
      <c r="F2693" s="10" t="str">
        <f ca="1">IFERROR(LEFT('Application For TE&amp;GOTS'!AH2734,LEN('Application For TE&amp;GOTS'!AH2734)-2),"")</f>
        <v/>
      </c>
      <c r="G2693" s="10" t="e">
        <f ca="1">'Application For TE&amp;GOTS'!AI2734</f>
        <v>#VALUE!</v>
      </c>
      <c r="AF2693" s="10" t="str">
        <f ca="1">IF(MATCH(B2693,B$1:B2693,0)=ROW(B2693),B2693&amp;";","")</f>
        <v/>
      </c>
      <c r="AG2693" s="10" t="str">
        <f>IF(MATCH(C2693,C$1:C2693,0)=ROW(C2693),C2693&amp;";","")</f>
        <v/>
      </c>
      <c r="AH2693" s="10" t="str">
        <f ca="1">IF(MATCH(D2693,D$1:D2693,0)=ROW(D2693),D2693&amp;";","")</f>
        <v/>
      </c>
      <c r="AI2693" s="10" t="e">
        <f ca="1">IF(MATCH(E2693,E$1:E2693,0)=ROW(E2693),E2693&amp;";","")</f>
        <v>#VALUE!</v>
      </c>
    </row>
    <row r="2694" spans="1:35">
      <c r="A2694" s="10">
        <v>2673</v>
      </c>
      <c r="B2694" s="10" t="str">
        <f ca="1">'Application For TE&amp;GOTS'!X2735</f>
        <v/>
      </c>
      <c r="C2694" s="10">
        <f>'Application For TE&amp;GOTS'!$D2735</f>
        <v>0</v>
      </c>
      <c r="D2694" s="10" t="str" cm="1">
        <f t="array" aca="1" ref="D2694" ca="1">IFERROR(INDIRECT("'Application For TE&amp;GOTS'!L"&amp;'Application For TE&amp;GOTS'!S2735),"")</f>
        <v/>
      </c>
      <c r="E2694" s="10" t="e">
        <f ca="1">'Application For TE&amp;GOTS'!AF2735</f>
        <v>#VALUE!</v>
      </c>
      <c r="F2694" s="10" t="str">
        <f ca="1">IFERROR(LEFT('Application For TE&amp;GOTS'!AH2735,LEN('Application For TE&amp;GOTS'!AH2735)-2),"")</f>
        <v/>
      </c>
      <c r="G2694" s="10" t="e">
        <f ca="1">'Application For TE&amp;GOTS'!AI2735</f>
        <v>#VALUE!</v>
      </c>
      <c r="AF2694" s="10" t="str">
        <f ca="1">IF(MATCH(B2694,B$1:B2694,0)=ROW(B2694),B2694&amp;";","")</f>
        <v/>
      </c>
      <c r="AG2694" s="10" t="str">
        <f>IF(MATCH(C2694,C$1:C2694,0)=ROW(C2694),C2694&amp;";","")</f>
        <v/>
      </c>
      <c r="AH2694" s="10" t="str">
        <f ca="1">IF(MATCH(D2694,D$1:D2694,0)=ROW(D2694),D2694&amp;";","")</f>
        <v/>
      </c>
      <c r="AI2694" s="10" t="e">
        <f ca="1">IF(MATCH(E2694,E$1:E2694,0)=ROW(E2694),E2694&amp;";","")</f>
        <v>#VALUE!</v>
      </c>
    </row>
    <row r="2695" spans="1:35">
      <c r="A2695" s="10">
        <v>2674</v>
      </c>
      <c r="B2695" s="10" t="str">
        <f ca="1">'Application For TE&amp;GOTS'!X2736</f>
        <v/>
      </c>
      <c r="C2695" s="10">
        <f>'Application For TE&amp;GOTS'!$D2736</f>
        <v>0</v>
      </c>
      <c r="D2695" s="10" t="str" cm="1">
        <f t="array" aca="1" ref="D2695" ca="1">IFERROR(INDIRECT("'Application For TE&amp;GOTS'!L"&amp;'Application For TE&amp;GOTS'!S2736),"")</f>
        <v/>
      </c>
      <c r="E2695" s="10" t="e">
        <f ca="1">'Application For TE&amp;GOTS'!AF2736</f>
        <v>#VALUE!</v>
      </c>
      <c r="F2695" s="10" t="str">
        <f ca="1">IFERROR(LEFT('Application For TE&amp;GOTS'!AH2736,LEN('Application For TE&amp;GOTS'!AH2736)-2),"")</f>
        <v/>
      </c>
      <c r="G2695" s="10" t="e">
        <f ca="1">'Application For TE&amp;GOTS'!AI2736</f>
        <v>#VALUE!</v>
      </c>
      <c r="AF2695" s="10" t="str">
        <f ca="1">IF(MATCH(B2695,B$1:B2695,0)=ROW(B2695),B2695&amp;";","")</f>
        <v/>
      </c>
      <c r="AG2695" s="10" t="str">
        <f>IF(MATCH(C2695,C$1:C2695,0)=ROW(C2695),C2695&amp;";","")</f>
        <v/>
      </c>
      <c r="AH2695" s="10" t="str">
        <f ca="1">IF(MATCH(D2695,D$1:D2695,0)=ROW(D2695),D2695&amp;";","")</f>
        <v/>
      </c>
      <c r="AI2695" s="10" t="e">
        <f ca="1">IF(MATCH(E2695,E$1:E2695,0)=ROW(E2695),E2695&amp;";","")</f>
        <v>#VALUE!</v>
      </c>
    </row>
    <row r="2696" spans="1:35">
      <c r="A2696" s="10">
        <v>2675</v>
      </c>
      <c r="B2696" s="10" t="str">
        <f ca="1">'Application For TE&amp;GOTS'!X2737</f>
        <v/>
      </c>
      <c r="C2696" s="10">
        <f>'Application For TE&amp;GOTS'!$D2737</f>
        <v>0</v>
      </c>
      <c r="D2696" s="10" t="str" cm="1">
        <f t="array" aca="1" ref="D2696" ca="1">IFERROR(INDIRECT("'Application For TE&amp;GOTS'!L"&amp;'Application For TE&amp;GOTS'!S2737),"")</f>
        <v/>
      </c>
      <c r="E2696" s="10" t="e">
        <f ca="1">'Application For TE&amp;GOTS'!AF2737</f>
        <v>#VALUE!</v>
      </c>
      <c r="F2696" s="10" t="str">
        <f ca="1">IFERROR(LEFT('Application For TE&amp;GOTS'!AH2737,LEN('Application For TE&amp;GOTS'!AH2737)-2),"")</f>
        <v/>
      </c>
      <c r="G2696" s="10" t="e">
        <f ca="1">'Application For TE&amp;GOTS'!AI2737</f>
        <v>#VALUE!</v>
      </c>
      <c r="AF2696" s="10" t="str">
        <f ca="1">IF(MATCH(B2696,B$1:B2696,0)=ROW(B2696),B2696&amp;";","")</f>
        <v/>
      </c>
      <c r="AG2696" s="10" t="str">
        <f>IF(MATCH(C2696,C$1:C2696,0)=ROW(C2696),C2696&amp;";","")</f>
        <v/>
      </c>
      <c r="AH2696" s="10" t="str">
        <f ca="1">IF(MATCH(D2696,D$1:D2696,0)=ROW(D2696),D2696&amp;";","")</f>
        <v/>
      </c>
      <c r="AI2696" s="10" t="e">
        <f ca="1">IF(MATCH(E2696,E$1:E2696,0)=ROW(E2696),E2696&amp;";","")</f>
        <v>#VALUE!</v>
      </c>
    </row>
    <row r="2697" spans="1:35">
      <c r="A2697" s="10">
        <v>2676</v>
      </c>
      <c r="B2697" s="10" t="str">
        <f ca="1">'Application For TE&amp;GOTS'!X2738</f>
        <v/>
      </c>
      <c r="C2697" s="10">
        <f>'Application For TE&amp;GOTS'!$D2738</f>
        <v>0</v>
      </c>
      <c r="D2697" s="10" t="str" cm="1">
        <f t="array" aca="1" ref="D2697" ca="1">IFERROR(INDIRECT("'Application For TE&amp;GOTS'!L"&amp;'Application For TE&amp;GOTS'!S2738),"")</f>
        <v/>
      </c>
      <c r="E2697" s="10" t="e">
        <f ca="1">'Application For TE&amp;GOTS'!AF2738</f>
        <v>#VALUE!</v>
      </c>
      <c r="F2697" s="10" t="str">
        <f ca="1">IFERROR(LEFT('Application For TE&amp;GOTS'!AH2738,LEN('Application For TE&amp;GOTS'!AH2738)-2),"")</f>
        <v/>
      </c>
      <c r="G2697" s="10" t="e">
        <f ca="1">'Application For TE&amp;GOTS'!AI2738</f>
        <v>#VALUE!</v>
      </c>
      <c r="AF2697" s="10" t="str">
        <f ca="1">IF(MATCH(B2697,B$1:B2697,0)=ROW(B2697),B2697&amp;";","")</f>
        <v/>
      </c>
      <c r="AG2697" s="10" t="str">
        <f>IF(MATCH(C2697,C$1:C2697,0)=ROW(C2697),C2697&amp;";","")</f>
        <v/>
      </c>
      <c r="AH2697" s="10" t="str">
        <f ca="1">IF(MATCH(D2697,D$1:D2697,0)=ROW(D2697),D2697&amp;";","")</f>
        <v/>
      </c>
      <c r="AI2697" s="10" t="e">
        <f ca="1">IF(MATCH(E2697,E$1:E2697,0)=ROW(E2697),E2697&amp;";","")</f>
        <v>#VALUE!</v>
      </c>
    </row>
    <row r="2698" spans="1:35">
      <c r="A2698" s="10">
        <v>2677</v>
      </c>
      <c r="B2698" s="10" t="str">
        <f ca="1">'Application For TE&amp;GOTS'!X2739</f>
        <v/>
      </c>
      <c r="C2698" s="10">
        <f>'Application For TE&amp;GOTS'!$D2739</f>
        <v>0</v>
      </c>
      <c r="D2698" s="10" t="str" cm="1">
        <f t="array" aca="1" ref="D2698" ca="1">IFERROR(INDIRECT("'Application For TE&amp;GOTS'!L"&amp;'Application For TE&amp;GOTS'!S2739),"")</f>
        <v/>
      </c>
      <c r="E2698" s="10" t="e">
        <f ca="1">'Application For TE&amp;GOTS'!AF2739</f>
        <v>#VALUE!</v>
      </c>
      <c r="F2698" s="10" t="str">
        <f ca="1">IFERROR(LEFT('Application For TE&amp;GOTS'!AH2739,LEN('Application For TE&amp;GOTS'!AH2739)-2),"")</f>
        <v/>
      </c>
      <c r="G2698" s="10" t="e">
        <f ca="1">'Application For TE&amp;GOTS'!AI2739</f>
        <v>#VALUE!</v>
      </c>
      <c r="AF2698" s="10" t="str">
        <f ca="1">IF(MATCH(B2698,B$1:B2698,0)=ROW(B2698),B2698&amp;";","")</f>
        <v/>
      </c>
      <c r="AG2698" s="10" t="str">
        <f>IF(MATCH(C2698,C$1:C2698,0)=ROW(C2698),C2698&amp;";","")</f>
        <v/>
      </c>
      <c r="AH2698" s="10" t="str">
        <f ca="1">IF(MATCH(D2698,D$1:D2698,0)=ROW(D2698),D2698&amp;";","")</f>
        <v/>
      </c>
      <c r="AI2698" s="10" t="e">
        <f ca="1">IF(MATCH(E2698,E$1:E2698,0)=ROW(E2698),E2698&amp;";","")</f>
        <v>#VALUE!</v>
      </c>
    </row>
    <row r="2699" spans="1:35">
      <c r="A2699" s="10">
        <v>2678</v>
      </c>
      <c r="B2699" s="10" t="str">
        <f ca="1">'Application For TE&amp;GOTS'!X2740</f>
        <v/>
      </c>
      <c r="C2699" s="10">
        <f>'Application For TE&amp;GOTS'!$D2740</f>
        <v>0</v>
      </c>
      <c r="D2699" s="10" t="str" cm="1">
        <f t="array" aca="1" ref="D2699" ca="1">IFERROR(INDIRECT("'Application For TE&amp;GOTS'!L"&amp;'Application For TE&amp;GOTS'!S2740),"")</f>
        <v/>
      </c>
      <c r="E2699" s="10" t="e">
        <f ca="1">'Application For TE&amp;GOTS'!AF2740</f>
        <v>#VALUE!</v>
      </c>
      <c r="F2699" s="10" t="str">
        <f ca="1">IFERROR(LEFT('Application For TE&amp;GOTS'!AH2740,LEN('Application For TE&amp;GOTS'!AH2740)-2),"")</f>
        <v/>
      </c>
      <c r="G2699" s="10" t="e">
        <f ca="1">'Application For TE&amp;GOTS'!AI2740</f>
        <v>#VALUE!</v>
      </c>
      <c r="AF2699" s="10" t="str">
        <f ca="1">IF(MATCH(B2699,B$1:B2699,0)=ROW(B2699),B2699&amp;";","")</f>
        <v/>
      </c>
      <c r="AG2699" s="10" t="str">
        <f>IF(MATCH(C2699,C$1:C2699,0)=ROW(C2699),C2699&amp;";","")</f>
        <v/>
      </c>
      <c r="AH2699" s="10" t="str">
        <f ca="1">IF(MATCH(D2699,D$1:D2699,0)=ROW(D2699),D2699&amp;";","")</f>
        <v/>
      </c>
      <c r="AI2699" s="10" t="e">
        <f ca="1">IF(MATCH(E2699,E$1:E2699,0)=ROW(E2699),E2699&amp;";","")</f>
        <v>#VALUE!</v>
      </c>
    </row>
    <row r="2700" spans="1:35">
      <c r="A2700" s="10">
        <v>2679</v>
      </c>
      <c r="B2700" s="10" t="str">
        <f ca="1">'Application For TE&amp;GOTS'!X2741</f>
        <v/>
      </c>
      <c r="C2700" s="10">
        <f>'Application For TE&amp;GOTS'!$D2741</f>
        <v>0</v>
      </c>
      <c r="D2700" s="10" t="str" cm="1">
        <f t="array" aca="1" ref="D2700" ca="1">IFERROR(INDIRECT("'Application For TE&amp;GOTS'!L"&amp;'Application For TE&amp;GOTS'!S2741),"")</f>
        <v/>
      </c>
      <c r="E2700" s="10" t="e">
        <f ca="1">'Application For TE&amp;GOTS'!AF2741</f>
        <v>#VALUE!</v>
      </c>
      <c r="F2700" s="10" t="str">
        <f ca="1">IFERROR(LEFT('Application For TE&amp;GOTS'!AH2741,LEN('Application For TE&amp;GOTS'!AH2741)-2),"")</f>
        <v/>
      </c>
      <c r="G2700" s="10" t="e">
        <f ca="1">'Application For TE&amp;GOTS'!AI2741</f>
        <v>#VALUE!</v>
      </c>
      <c r="AF2700" s="10" t="str">
        <f ca="1">IF(MATCH(B2700,B$1:B2700,0)=ROW(B2700),B2700&amp;";","")</f>
        <v/>
      </c>
      <c r="AG2700" s="10" t="str">
        <f>IF(MATCH(C2700,C$1:C2700,0)=ROW(C2700),C2700&amp;";","")</f>
        <v/>
      </c>
      <c r="AH2700" s="10" t="str">
        <f ca="1">IF(MATCH(D2700,D$1:D2700,0)=ROW(D2700),D2700&amp;";","")</f>
        <v/>
      </c>
      <c r="AI2700" s="10" t="e">
        <f ca="1">IF(MATCH(E2700,E$1:E2700,0)=ROW(E2700),E2700&amp;";","")</f>
        <v>#VALUE!</v>
      </c>
    </row>
    <row r="2701" spans="1:35">
      <c r="A2701" s="10">
        <v>2680</v>
      </c>
      <c r="B2701" s="10" t="str">
        <f ca="1">'Application For TE&amp;GOTS'!X2742</f>
        <v/>
      </c>
      <c r="C2701" s="10">
        <f>'Application For TE&amp;GOTS'!$D2742</f>
        <v>0</v>
      </c>
      <c r="D2701" s="10" t="str" cm="1">
        <f t="array" aca="1" ref="D2701" ca="1">IFERROR(INDIRECT("'Application For TE&amp;GOTS'!L"&amp;'Application For TE&amp;GOTS'!S2742),"")</f>
        <v/>
      </c>
      <c r="E2701" s="10" t="e">
        <f ca="1">'Application For TE&amp;GOTS'!AF2742</f>
        <v>#VALUE!</v>
      </c>
      <c r="F2701" s="10" t="str">
        <f ca="1">IFERROR(LEFT('Application For TE&amp;GOTS'!AH2742,LEN('Application For TE&amp;GOTS'!AH2742)-2),"")</f>
        <v/>
      </c>
      <c r="G2701" s="10" t="e">
        <f ca="1">'Application For TE&amp;GOTS'!AI2742</f>
        <v>#VALUE!</v>
      </c>
      <c r="AF2701" s="10" t="str">
        <f ca="1">IF(MATCH(B2701,B$1:B2701,0)=ROW(B2701),B2701&amp;";","")</f>
        <v/>
      </c>
      <c r="AG2701" s="10" t="str">
        <f>IF(MATCH(C2701,C$1:C2701,0)=ROW(C2701),C2701&amp;";","")</f>
        <v/>
      </c>
      <c r="AH2701" s="10" t="str">
        <f ca="1">IF(MATCH(D2701,D$1:D2701,0)=ROW(D2701),D2701&amp;";","")</f>
        <v/>
      </c>
      <c r="AI2701" s="10" t="e">
        <f ca="1">IF(MATCH(E2701,E$1:E2701,0)=ROW(E2701),E2701&amp;";","")</f>
        <v>#VALUE!</v>
      </c>
    </row>
    <row r="2702" spans="1:35">
      <c r="A2702" s="10">
        <v>2681</v>
      </c>
      <c r="B2702" s="10" t="str">
        <f ca="1">'Application For TE&amp;GOTS'!X2743</f>
        <v/>
      </c>
      <c r="C2702" s="10">
        <f>'Application For TE&amp;GOTS'!$D2743</f>
        <v>0</v>
      </c>
      <c r="D2702" s="10" t="str" cm="1">
        <f t="array" aca="1" ref="D2702" ca="1">IFERROR(INDIRECT("'Application For TE&amp;GOTS'!L"&amp;'Application For TE&amp;GOTS'!S2743),"")</f>
        <v/>
      </c>
      <c r="E2702" s="10" t="e">
        <f ca="1">'Application For TE&amp;GOTS'!AF2743</f>
        <v>#VALUE!</v>
      </c>
      <c r="F2702" s="10" t="str">
        <f ca="1">IFERROR(LEFT('Application For TE&amp;GOTS'!AH2743,LEN('Application For TE&amp;GOTS'!AH2743)-2),"")</f>
        <v/>
      </c>
      <c r="G2702" s="10" t="e">
        <f ca="1">'Application For TE&amp;GOTS'!AI2743</f>
        <v>#VALUE!</v>
      </c>
      <c r="AF2702" s="10" t="str">
        <f ca="1">IF(MATCH(B2702,B$1:B2702,0)=ROW(B2702),B2702&amp;";","")</f>
        <v/>
      </c>
      <c r="AG2702" s="10" t="str">
        <f>IF(MATCH(C2702,C$1:C2702,0)=ROW(C2702),C2702&amp;";","")</f>
        <v/>
      </c>
      <c r="AH2702" s="10" t="str">
        <f ca="1">IF(MATCH(D2702,D$1:D2702,0)=ROW(D2702),D2702&amp;";","")</f>
        <v/>
      </c>
      <c r="AI2702" s="10" t="e">
        <f ca="1">IF(MATCH(E2702,E$1:E2702,0)=ROW(E2702),E2702&amp;";","")</f>
        <v>#VALUE!</v>
      </c>
    </row>
    <row r="2703" spans="1:35">
      <c r="A2703" s="10">
        <v>2682</v>
      </c>
      <c r="B2703" s="10" t="str">
        <f ca="1">'Application For TE&amp;GOTS'!X2744</f>
        <v/>
      </c>
      <c r="C2703" s="10">
        <f>'Application For TE&amp;GOTS'!$D2744</f>
        <v>0</v>
      </c>
      <c r="D2703" s="10" t="str" cm="1">
        <f t="array" aca="1" ref="D2703" ca="1">IFERROR(INDIRECT("'Application For TE&amp;GOTS'!L"&amp;'Application For TE&amp;GOTS'!S2744),"")</f>
        <v/>
      </c>
      <c r="E2703" s="10" t="e">
        <f ca="1">'Application For TE&amp;GOTS'!AF2744</f>
        <v>#VALUE!</v>
      </c>
      <c r="F2703" s="10" t="str">
        <f ca="1">IFERROR(LEFT('Application For TE&amp;GOTS'!AH2744,LEN('Application For TE&amp;GOTS'!AH2744)-2),"")</f>
        <v/>
      </c>
      <c r="G2703" s="10" t="e">
        <f ca="1">'Application For TE&amp;GOTS'!AI2744</f>
        <v>#VALUE!</v>
      </c>
      <c r="AF2703" s="10" t="str">
        <f ca="1">IF(MATCH(B2703,B$1:B2703,0)=ROW(B2703),B2703&amp;";","")</f>
        <v/>
      </c>
      <c r="AG2703" s="10" t="str">
        <f>IF(MATCH(C2703,C$1:C2703,0)=ROW(C2703),C2703&amp;";","")</f>
        <v/>
      </c>
      <c r="AH2703" s="10" t="str">
        <f ca="1">IF(MATCH(D2703,D$1:D2703,0)=ROW(D2703),D2703&amp;";","")</f>
        <v/>
      </c>
      <c r="AI2703" s="10" t="e">
        <f ca="1">IF(MATCH(E2703,E$1:E2703,0)=ROW(E2703),E2703&amp;";","")</f>
        <v>#VALUE!</v>
      </c>
    </row>
    <row r="2704" spans="1:35">
      <c r="A2704" s="10">
        <v>2683</v>
      </c>
      <c r="B2704" s="10" t="str">
        <f ca="1">'Application For TE&amp;GOTS'!X2745</f>
        <v/>
      </c>
      <c r="C2704" s="10">
        <f>'Application For TE&amp;GOTS'!$D2745</f>
        <v>0</v>
      </c>
      <c r="D2704" s="10" t="str" cm="1">
        <f t="array" aca="1" ref="D2704" ca="1">IFERROR(INDIRECT("'Application For TE&amp;GOTS'!L"&amp;'Application For TE&amp;GOTS'!S2745),"")</f>
        <v/>
      </c>
      <c r="E2704" s="10" t="e">
        <f ca="1">'Application For TE&amp;GOTS'!AF2745</f>
        <v>#VALUE!</v>
      </c>
      <c r="F2704" s="10" t="str">
        <f ca="1">IFERROR(LEFT('Application For TE&amp;GOTS'!AH2745,LEN('Application For TE&amp;GOTS'!AH2745)-2),"")</f>
        <v/>
      </c>
      <c r="G2704" s="10" t="e">
        <f ca="1">'Application For TE&amp;GOTS'!AI2745</f>
        <v>#VALUE!</v>
      </c>
      <c r="AF2704" s="10" t="str">
        <f ca="1">IF(MATCH(B2704,B$1:B2704,0)=ROW(B2704),B2704&amp;";","")</f>
        <v/>
      </c>
      <c r="AG2704" s="10" t="str">
        <f>IF(MATCH(C2704,C$1:C2704,0)=ROW(C2704),C2704&amp;";","")</f>
        <v/>
      </c>
      <c r="AH2704" s="10" t="str">
        <f ca="1">IF(MATCH(D2704,D$1:D2704,0)=ROW(D2704),D2704&amp;";","")</f>
        <v/>
      </c>
      <c r="AI2704" s="10" t="e">
        <f ca="1">IF(MATCH(E2704,E$1:E2704,0)=ROW(E2704),E2704&amp;";","")</f>
        <v>#VALUE!</v>
      </c>
    </row>
    <row r="2705" spans="1:35">
      <c r="A2705" s="10">
        <v>2684</v>
      </c>
      <c r="B2705" s="10" t="str">
        <f ca="1">'Application For TE&amp;GOTS'!X2746</f>
        <v/>
      </c>
      <c r="C2705" s="10">
        <f>'Application For TE&amp;GOTS'!$D2746</f>
        <v>0</v>
      </c>
      <c r="D2705" s="10" t="str" cm="1">
        <f t="array" aca="1" ref="D2705" ca="1">IFERROR(INDIRECT("'Application For TE&amp;GOTS'!L"&amp;'Application For TE&amp;GOTS'!S2746),"")</f>
        <v/>
      </c>
      <c r="E2705" s="10" t="e">
        <f ca="1">'Application For TE&amp;GOTS'!AF2746</f>
        <v>#VALUE!</v>
      </c>
      <c r="F2705" s="10" t="str">
        <f ca="1">IFERROR(LEFT('Application For TE&amp;GOTS'!AH2746,LEN('Application For TE&amp;GOTS'!AH2746)-2),"")</f>
        <v/>
      </c>
      <c r="G2705" s="10" t="e">
        <f ca="1">'Application For TE&amp;GOTS'!AI2746</f>
        <v>#VALUE!</v>
      </c>
      <c r="AF2705" s="10" t="str">
        <f ca="1">IF(MATCH(B2705,B$1:B2705,0)=ROW(B2705),B2705&amp;";","")</f>
        <v/>
      </c>
      <c r="AG2705" s="10" t="str">
        <f>IF(MATCH(C2705,C$1:C2705,0)=ROW(C2705),C2705&amp;";","")</f>
        <v/>
      </c>
      <c r="AH2705" s="10" t="str">
        <f ca="1">IF(MATCH(D2705,D$1:D2705,0)=ROW(D2705),D2705&amp;";","")</f>
        <v/>
      </c>
      <c r="AI2705" s="10" t="e">
        <f ca="1">IF(MATCH(E2705,E$1:E2705,0)=ROW(E2705),E2705&amp;";","")</f>
        <v>#VALUE!</v>
      </c>
    </row>
    <row r="2706" spans="1:35">
      <c r="A2706" s="10">
        <v>2685</v>
      </c>
      <c r="B2706" s="10" t="str">
        <f ca="1">'Application For TE&amp;GOTS'!X2747</f>
        <v/>
      </c>
      <c r="C2706" s="10">
        <f>'Application For TE&amp;GOTS'!$D2747</f>
        <v>0</v>
      </c>
      <c r="D2706" s="10" t="str" cm="1">
        <f t="array" aca="1" ref="D2706" ca="1">IFERROR(INDIRECT("'Application For TE&amp;GOTS'!L"&amp;'Application For TE&amp;GOTS'!S2747),"")</f>
        <v/>
      </c>
      <c r="E2706" s="10" t="e">
        <f ca="1">'Application For TE&amp;GOTS'!AF2747</f>
        <v>#VALUE!</v>
      </c>
      <c r="F2706" s="10" t="str">
        <f ca="1">IFERROR(LEFT('Application For TE&amp;GOTS'!AH2747,LEN('Application For TE&amp;GOTS'!AH2747)-2),"")</f>
        <v/>
      </c>
      <c r="G2706" s="10" t="e">
        <f ca="1">'Application For TE&amp;GOTS'!AI2747</f>
        <v>#VALUE!</v>
      </c>
      <c r="AF2706" s="10" t="str">
        <f ca="1">IF(MATCH(B2706,B$1:B2706,0)=ROW(B2706),B2706&amp;";","")</f>
        <v/>
      </c>
      <c r="AG2706" s="10" t="str">
        <f>IF(MATCH(C2706,C$1:C2706,0)=ROW(C2706),C2706&amp;";","")</f>
        <v/>
      </c>
      <c r="AH2706" s="10" t="str">
        <f ca="1">IF(MATCH(D2706,D$1:D2706,0)=ROW(D2706),D2706&amp;";","")</f>
        <v/>
      </c>
      <c r="AI2706" s="10" t="e">
        <f ca="1">IF(MATCH(E2706,E$1:E2706,0)=ROW(E2706),E2706&amp;";","")</f>
        <v>#VALUE!</v>
      </c>
    </row>
    <row r="2707" spans="1:35">
      <c r="A2707" s="10">
        <v>2686</v>
      </c>
      <c r="B2707" s="10" t="str">
        <f ca="1">'Application For TE&amp;GOTS'!X2748</f>
        <v/>
      </c>
      <c r="C2707" s="10">
        <f>'Application For TE&amp;GOTS'!$D2748</f>
        <v>0</v>
      </c>
      <c r="D2707" s="10" t="str" cm="1">
        <f t="array" aca="1" ref="D2707" ca="1">IFERROR(INDIRECT("'Application For TE&amp;GOTS'!L"&amp;'Application For TE&amp;GOTS'!S2748),"")</f>
        <v/>
      </c>
      <c r="E2707" s="10" t="e">
        <f ca="1">'Application For TE&amp;GOTS'!AF2748</f>
        <v>#VALUE!</v>
      </c>
      <c r="F2707" s="10" t="str">
        <f ca="1">IFERROR(LEFT('Application For TE&amp;GOTS'!AH2748,LEN('Application For TE&amp;GOTS'!AH2748)-2),"")</f>
        <v/>
      </c>
      <c r="G2707" s="10" t="e">
        <f ca="1">'Application For TE&amp;GOTS'!AI2748</f>
        <v>#VALUE!</v>
      </c>
      <c r="AF2707" s="10" t="str">
        <f ca="1">IF(MATCH(B2707,B$1:B2707,0)=ROW(B2707),B2707&amp;";","")</f>
        <v/>
      </c>
      <c r="AG2707" s="10" t="str">
        <f>IF(MATCH(C2707,C$1:C2707,0)=ROW(C2707),C2707&amp;";","")</f>
        <v/>
      </c>
      <c r="AH2707" s="10" t="str">
        <f ca="1">IF(MATCH(D2707,D$1:D2707,0)=ROW(D2707),D2707&amp;";","")</f>
        <v/>
      </c>
      <c r="AI2707" s="10" t="e">
        <f ca="1">IF(MATCH(E2707,E$1:E2707,0)=ROW(E2707),E2707&amp;";","")</f>
        <v>#VALUE!</v>
      </c>
    </row>
    <row r="2708" spans="1:35">
      <c r="A2708" s="10">
        <v>2687</v>
      </c>
      <c r="B2708" s="10" t="str">
        <f ca="1">'Application For TE&amp;GOTS'!X2749</f>
        <v/>
      </c>
      <c r="C2708" s="10">
        <f>'Application For TE&amp;GOTS'!$D2749</f>
        <v>0</v>
      </c>
      <c r="D2708" s="10" t="str" cm="1">
        <f t="array" aca="1" ref="D2708" ca="1">IFERROR(INDIRECT("'Application For TE&amp;GOTS'!L"&amp;'Application For TE&amp;GOTS'!S2749),"")</f>
        <v/>
      </c>
      <c r="E2708" s="10" t="e">
        <f ca="1">'Application For TE&amp;GOTS'!AF2749</f>
        <v>#VALUE!</v>
      </c>
      <c r="F2708" s="10" t="str">
        <f ca="1">IFERROR(LEFT('Application For TE&amp;GOTS'!AH2749,LEN('Application For TE&amp;GOTS'!AH2749)-2),"")</f>
        <v/>
      </c>
      <c r="G2708" s="10" t="e">
        <f ca="1">'Application For TE&amp;GOTS'!AI2749</f>
        <v>#VALUE!</v>
      </c>
      <c r="AF2708" s="10" t="str">
        <f ca="1">IF(MATCH(B2708,B$1:B2708,0)=ROW(B2708),B2708&amp;";","")</f>
        <v/>
      </c>
      <c r="AG2708" s="10" t="str">
        <f>IF(MATCH(C2708,C$1:C2708,0)=ROW(C2708),C2708&amp;";","")</f>
        <v/>
      </c>
      <c r="AH2708" s="10" t="str">
        <f ca="1">IF(MATCH(D2708,D$1:D2708,0)=ROW(D2708),D2708&amp;";","")</f>
        <v/>
      </c>
      <c r="AI2708" s="10" t="e">
        <f ca="1">IF(MATCH(E2708,E$1:E2708,0)=ROW(E2708),E2708&amp;";","")</f>
        <v>#VALUE!</v>
      </c>
    </row>
    <row r="2709" spans="1:35">
      <c r="A2709" s="10">
        <v>2688</v>
      </c>
      <c r="B2709" s="10" t="str">
        <f ca="1">'Application For TE&amp;GOTS'!X2750</f>
        <v/>
      </c>
      <c r="C2709" s="10">
        <f>'Application For TE&amp;GOTS'!$D2750</f>
        <v>0</v>
      </c>
      <c r="D2709" s="10" t="str" cm="1">
        <f t="array" aca="1" ref="D2709" ca="1">IFERROR(INDIRECT("'Application For TE&amp;GOTS'!L"&amp;'Application For TE&amp;GOTS'!S2750),"")</f>
        <v/>
      </c>
      <c r="E2709" s="10" t="e">
        <f ca="1">'Application For TE&amp;GOTS'!AF2750</f>
        <v>#VALUE!</v>
      </c>
      <c r="F2709" s="10" t="str">
        <f ca="1">IFERROR(LEFT('Application For TE&amp;GOTS'!AH2750,LEN('Application For TE&amp;GOTS'!AH2750)-2),"")</f>
        <v/>
      </c>
      <c r="G2709" s="10" t="e">
        <f ca="1">'Application For TE&amp;GOTS'!AI2750</f>
        <v>#VALUE!</v>
      </c>
      <c r="AF2709" s="10" t="str">
        <f ca="1">IF(MATCH(B2709,B$1:B2709,0)=ROW(B2709),B2709&amp;";","")</f>
        <v/>
      </c>
      <c r="AG2709" s="10" t="str">
        <f>IF(MATCH(C2709,C$1:C2709,0)=ROW(C2709),C2709&amp;";","")</f>
        <v/>
      </c>
      <c r="AH2709" s="10" t="str">
        <f ca="1">IF(MATCH(D2709,D$1:D2709,0)=ROW(D2709),D2709&amp;";","")</f>
        <v/>
      </c>
      <c r="AI2709" s="10" t="e">
        <f ca="1">IF(MATCH(E2709,E$1:E2709,0)=ROW(E2709),E2709&amp;";","")</f>
        <v>#VALUE!</v>
      </c>
    </row>
    <row r="2710" spans="1:35">
      <c r="A2710" s="10">
        <v>2689</v>
      </c>
      <c r="B2710" s="10" t="str">
        <f ca="1">'Application For TE&amp;GOTS'!X2751</f>
        <v/>
      </c>
      <c r="C2710" s="10">
        <f>'Application For TE&amp;GOTS'!$D2751</f>
        <v>0</v>
      </c>
      <c r="D2710" s="10" t="str" cm="1">
        <f t="array" aca="1" ref="D2710" ca="1">IFERROR(INDIRECT("'Application For TE&amp;GOTS'!L"&amp;'Application For TE&amp;GOTS'!S2751),"")</f>
        <v/>
      </c>
      <c r="E2710" s="10" t="e">
        <f ca="1">'Application For TE&amp;GOTS'!AF2751</f>
        <v>#VALUE!</v>
      </c>
      <c r="F2710" s="10" t="str">
        <f ca="1">IFERROR(LEFT('Application For TE&amp;GOTS'!AH2751,LEN('Application For TE&amp;GOTS'!AH2751)-2),"")</f>
        <v/>
      </c>
      <c r="G2710" s="10" t="e">
        <f ca="1">'Application For TE&amp;GOTS'!AI2751</f>
        <v>#VALUE!</v>
      </c>
      <c r="AF2710" s="10" t="str">
        <f ca="1">IF(MATCH(B2710,B$1:B2710,0)=ROW(B2710),B2710&amp;";","")</f>
        <v/>
      </c>
      <c r="AG2710" s="10" t="str">
        <f>IF(MATCH(C2710,C$1:C2710,0)=ROW(C2710),C2710&amp;";","")</f>
        <v/>
      </c>
      <c r="AH2710" s="10" t="str">
        <f ca="1">IF(MATCH(D2710,D$1:D2710,0)=ROW(D2710),D2710&amp;";","")</f>
        <v/>
      </c>
      <c r="AI2710" s="10" t="e">
        <f ca="1">IF(MATCH(E2710,E$1:E2710,0)=ROW(E2710),E2710&amp;";","")</f>
        <v>#VALUE!</v>
      </c>
    </row>
    <row r="2711" spans="1:35">
      <c r="A2711" s="10">
        <v>2690</v>
      </c>
      <c r="B2711" s="10" t="str">
        <f ca="1">'Application For TE&amp;GOTS'!X2752</f>
        <v/>
      </c>
      <c r="C2711" s="10">
        <f>'Application For TE&amp;GOTS'!$D2752</f>
        <v>0</v>
      </c>
      <c r="D2711" s="10" t="str" cm="1">
        <f t="array" aca="1" ref="D2711" ca="1">IFERROR(INDIRECT("'Application For TE&amp;GOTS'!L"&amp;'Application For TE&amp;GOTS'!S2752),"")</f>
        <v/>
      </c>
      <c r="E2711" s="10" t="e">
        <f ca="1">'Application For TE&amp;GOTS'!AF2752</f>
        <v>#VALUE!</v>
      </c>
      <c r="F2711" s="10" t="str">
        <f ca="1">IFERROR(LEFT('Application For TE&amp;GOTS'!AH2752,LEN('Application For TE&amp;GOTS'!AH2752)-2),"")</f>
        <v/>
      </c>
      <c r="G2711" s="10" t="e">
        <f ca="1">'Application For TE&amp;GOTS'!AI2752</f>
        <v>#VALUE!</v>
      </c>
      <c r="AF2711" s="10" t="str">
        <f ca="1">IF(MATCH(B2711,B$1:B2711,0)=ROW(B2711),B2711&amp;";","")</f>
        <v/>
      </c>
      <c r="AG2711" s="10" t="str">
        <f>IF(MATCH(C2711,C$1:C2711,0)=ROW(C2711),C2711&amp;";","")</f>
        <v/>
      </c>
      <c r="AH2711" s="10" t="str">
        <f ca="1">IF(MATCH(D2711,D$1:D2711,0)=ROW(D2711),D2711&amp;";","")</f>
        <v/>
      </c>
      <c r="AI2711" s="10" t="e">
        <f ca="1">IF(MATCH(E2711,E$1:E2711,0)=ROW(E2711),E2711&amp;";","")</f>
        <v>#VALUE!</v>
      </c>
    </row>
    <row r="2712" spans="1:35">
      <c r="A2712" s="10">
        <v>2691</v>
      </c>
      <c r="B2712" s="10" t="str">
        <f ca="1">'Application For TE&amp;GOTS'!X2753</f>
        <v/>
      </c>
      <c r="C2712" s="10">
        <f>'Application For TE&amp;GOTS'!$D2753</f>
        <v>0</v>
      </c>
      <c r="D2712" s="10" t="str" cm="1">
        <f t="array" aca="1" ref="D2712" ca="1">IFERROR(INDIRECT("'Application For TE&amp;GOTS'!L"&amp;'Application For TE&amp;GOTS'!S2753),"")</f>
        <v/>
      </c>
      <c r="E2712" s="10" t="e">
        <f ca="1">'Application For TE&amp;GOTS'!AF2753</f>
        <v>#VALUE!</v>
      </c>
      <c r="F2712" s="10" t="str">
        <f ca="1">IFERROR(LEFT('Application For TE&amp;GOTS'!AH2753,LEN('Application For TE&amp;GOTS'!AH2753)-2),"")</f>
        <v/>
      </c>
      <c r="G2712" s="10" t="e">
        <f ca="1">'Application For TE&amp;GOTS'!AI2753</f>
        <v>#VALUE!</v>
      </c>
      <c r="AF2712" s="10" t="str">
        <f ca="1">IF(MATCH(B2712,B$1:B2712,0)=ROW(B2712),B2712&amp;";","")</f>
        <v/>
      </c>
      <c r="AG2712" s="10" t="str">
        <f>IF(MATCH(C2712,C$1:C2712,0)=ROW(C2712),C2712&amp;";","")</f>
        <v/>
      </c>
      <c r="AH2712" s="10" t="str">
        <f ca="1">IF(MATCH(D2712,D$1:D2712,0)=ROW(D2712),D2712&amp;";","")</f>
        <v/>
      </c>
      <c r="AI2712" s="10" t="e">
        <f ca="1">IF(MATCH(E2712,E$1:E2712,0)=ROW(E2712),E2712&amp;";","")</f>
        <v>#VALUE!</v>
      </c>
    </row>
    <row r="2713" spans="1:35">
      <c r="A2713" s="10">
        <v>2692</v>
      </c>
      <c r="B2713" s="10" t="str">
        <f ca="1">'Application For TE&amp;GOTS'!X2754</f>
        <v/>
      </c>
      <c r="C2713" s="10">
        <f>'Application For TE&amp;GOTS'!$D2754</f>
        <v>0</v>
      </c>
      <c r="D2713" s="10" t="str" cm="1">
        <f t="array" aca="1" ref="D2713" ca="1">IFERROR(INDIRECT("'Application For TE&amp;GOTS'!L"&amp;'Application For TE&amp;GOTS'!S2754),"")</f>
        <v/>
      </c>
      <c r="E2713" s="10" t="e">
        <f ca="1">'Application For TE&amp;GOTS'!AF2754</f>
        <v>#VALUE!</v>
      </c>
      <c r="F2713" s="10" t="str">
        <f ca="1">IFERROR(LEFT('Application For TE&amp;GOTS'!AH2754,LEN('Application For TE&amp;GOTS'!AH2754)-2),"")</f>
        <v/>
      </c>
      <c r="G2713" s="10" t="e">
        <f ca="1">'Application For TE&amp;GOTS'!AI2754</f>
        <v>#VALUE!</v>
      </c>
      <c r="AF2713" s="10" t="str">
        <f ca="1">IF(MATCH(B2713,B$1:B2713,0)=ROW(B2713),B2713&amp;";","")</f>
        <v/>
      </c>
      <c r="AG2713" s="10" t="str">
        <f>IF(MATCH(C2713,C$1:C2713,0)=ROW(C2713),C2713&amp;";","")</f>
        <v/>
      </c>
      <c r="AH2713" s="10" t="str">
        <f ca="1">IF(MATCH(D2713,D$1:D2713,0)=ROW(D2713),D2713&amp;";","")</f>
        <v/>
      </c>
      <c r="AI2713" s="10" t="e">
        <f ca="1">IF(MATCH(E2713,E$1:E2713,0)=ROW(E2713),E2713&amp;";","")</f>
        <v>#VALUE!</v>
      </c>
    </row>
    <row r="2714" spans="1:35">
      <c r="A2714" s="10">
        <v>2693</v>
      </c>
      <c r="B2714" s="10" t="str">
        <f ca="1">'Application For TE&amp;GOTS'!X2755</f>
        <v/>
      </c>
      <c r="C2714" s="10">
        <f>'Application For TE&amp;GOTS'!$D2755</f>
        <v>0</v>
      </c>
      <c r="D2714" s="10" t="str" cm="1">
        <f t="array" aca="1" ref="D2714" ca="1">IFERROR(INDIRECT("'Application For TE&amp;GOTS'!L"&amp;'Application For TE&amp;GOTS'!S2755),"")</f>
        <v/>
      </c>
      <c r="E2714" s="10" t="e">
        <f ca="1">'Application For TE&amp;GOTS'!AF2755</f>
        <v>#VALUE!</v>
      </c>
      <c r="F2714" s="10" t="str">
        <f ca="1">IFERROR(LEFT('Application For TE&amp;GOTS'!AH2755,LEN('Application For TE&amp;GOTS'!AH2755)-2),"")</f>
        <v/>
      </c>
      <c r="G2714" s="10" t="e">
        <f ca="1">'Application For TE&amp;GOTS'!AI2755</f>
        <v>#VALUE!</v>
      </c>
      <c r="AF2714" s="10" t="str">
        <f ca="1">IF(MATCH(B2714,B$1:B2714,0)=ROW(B2714),B2714&amp;";","")</f>
        <v/>
      </c>
      <c r="AG2714" s="10" t="str">
        <f>IF(MATCH(C2714,C$1:C2714,0)=ROW(C2714),C2714&amp;";","")</f>
        <v/>
      </c>
      <c r="AH2714" s="10" t="str">
        <f ca="1">IF(MATCH(D2714,D$1:D2714,0)=ROW(D2714),D2714&amp;";","")</f>
        <v/>
      </c>
      <c r="AI2714" s="10" t="e">
        <f ca="1">IF(MATCH(E2714,E$1:E2714,0)=ROW(E2714),E2714&amp;";","")</f>
        <v>#VALUE!</v>
      </c>
    </row>
    <row r="2715" spans="1:35">
      <c r="A2715" s="10">
        <v>2694</v>
      </c>
      <c r="B2715" s="10" t="str">
        <f ca="1">'Application For TE&amp;GOTS'!X2756</f>
        <v/>
      </c>
      <c r="C2715" s="10">
        <f>'Application For TE&amp;GOTS'!$D2756</f>
        <v>0</v>
      </c>
      <c r="D2715" s="10" t="str" cm="1">
        <f t="array" aca="1" ref="D2715" ca="1">IFERROR(INDIRECT("'Application For TE&amp;GOTS'!L"&amp;'Application For TE&amp;GOTS'!S2756),"")</f>
        <v/>
      </c>
      <c r="E2715" s="10" t="e">
        <f ca="1">'Application For TE&amp;GOTS'!AF2756</f>
        <v>#VALUE!</v>
      </c>
      <c r="F2715" s="10" t="str">
        <f ca="1">IFERROR(LEFT('Application For TE&amp;GOTS'!AH2756,LEN('Application For TE&amp;GOTS'!AH2756)-2),"")</f>
        <v/>
      </c>
      <c r="G2715" s="10" t="e">
        <f ca="1">'Application For TE&amp;GOTS'!AI2756</f>
        <v>#VALUE!</v>
      </c>
      <c r="AF2715" s="10" t="str">
        <f ca="1">IF(MATCH(B2715,B$1:B2715,0)=ROW(B2715),B2715&amp;";","")</f>
        <v/>
      </c>
      <c r="AG2715" s="10" t="str">
        <f>IF(MATCH(C2715,C$1:C2715,0)=ROW(C2715),C2715&amp;";","")</f>
        <v/>
      </c>
      <c r="AH2715" s="10" t="str">
        <f ca="1">IF(MATCH(D2715,D$1:D2715,0)=ROW(D2715),D2715&amp;";","")</f>
        <v/>
      </c>
      <c r="AI2715" s="10" t="e">
        <f ca="1">IF(MATCH(E2715,E$1:E2715,0)=ROW(E2715),E2715&amp;";","")</f>
        <v>#VALUE!</v>
      </c>
    </row>
    <row r="2716" spans="1:35">
      <c r="A2716" s="10">
        <v>2695</v>
      </c>
      <c r="B2716" s="10" t="str">
        <f ca="1">'Application For TE&amp;GOTS'!X2757</f>
        <v/>
      </c>
      <c r="C2716" s="10">
        <f>'Application For TE&amp;GOTS'!$D2757</f>
        <v>0</v>
      </c>
      <c r="D2716" s="10" t="str" cm="1">
        <f t="array" aca="1" ref="D2716" ca="1">IFERROR(INDIRECT("'Application For TE&amp;GOTS'!L"&amp;'Application For TE&amp;GOTS'!S2757),"")</f>
        <v/>
      </c>
      <c r="E2716" s="10" t="e">
        <f ca="1">'Application For TE&amp;GOTS'!AF2757</f>
        <v>#VALUE!</v>
      </c>
      <c r="F2716" s="10" t="str">
        <f ca="1">IFERROR(LEFT('Application For TE&amp;GOTS'!AH2757,LEN('Application For TE&amp;GOTS'!AH2757)-2),"")</f>
        <v/>
      </c>
      <c r="G2716" s="10" t="e">
        <f ca="1">'Application For TE&amp;GOTS'!AI2757</f>
        <v>#VALUE!</v>
      </c>
      <c r="AF2716" s="10" t="str">
        <f ca="1">IF(MATCH(B2716,B$1:B2716,0)=ROW(B2716),B2716&amp;";","")</f>
        <v/>
      </c>
      <c r="AG2716" s="10" t="str">
        <f>IF(MATCH(C2716,C$1:C2716,0)=ROW(C2716),C2716&amp;";","")</f>
        <v/>
      </c>
      <c r="AH2716" s="10" t="str">
        <f ca="1">IF(MATCH(D2716,D$1:D2716,0)=ROW(D2716),D2716&amp;";","")</f>
        <v/>
      </c>
      <c r="AI2716" s="10" t="e">
        <f ca="1">IF(MATCH(E2716,E$1:E2716,0)=ROW(E2716),E2716&amp;";","")</f>
        <v>#VALUE!</v>
      </c>
    </row>
    <row r="2717" spans="1:35">
      <c r="A2717" s="10">
        <v>2696</v>
      </c>
      <c r="B2717" s="10" t="str">
        <f ca="1">'Application For TE&amp;GOTS'!X2758</f>
        <v/>
      </c>
      <c r="C2717" s="10">
        <f>'Application For TE&amp;GOTS'!$D2758</f>
        <v>0</v>
      </c>
      <c r="D2717" s="10" t="str" cm="1">
        <f t="array" aca="1" ref="D2717" ca="1">IFERROR(INDIRECT("'Application For TE&amp;GOTS'!L"&amp;'Application For TE&amp;GOTS'!S2758),"")</f>
        <v/>
      </c>
      <c r="E2717" s="10" t="e">
        <f ca="1">'Application For TE&amp;GOTS'!AF2758</f>
        <v>#VALUE!</v>
      </c>
      <c r="F2717" s="10" t="str">
        <f ca="1">IFERROR(LEFT('Application For TE&amp;GOTS'!AH2758,LEN('Application For TE&amp;GOTS'!AH2758)-2),"")</f>
        <v/>
      </c>
      <c r="G2717" s="10" t="e">
        <f ca="1">'Application For TE&amp;GOTS'!AI2758</f>
        <v>#VALUE!</v>
      </c>
      <c r="AF2717" s="10" t="str">
        <f ca="1">IF(MATCH(B2717,B$1:B2717,0)=ROW(B2717),B2717&amp;";","")</f>
        <v/>
      </c>
      <c r="AG2717" s="10" t="str">
        <f>IF(MATCH(C2717,C$1:C2717,0)=ROW(C2717),C2717&amp;";","")</f>
        <v/>
      </c>
      <c r="AH2717" s="10" t="str">
        <f ca="1">IF(MATCH(D2717,D$1:D2717,0)=ROW(D2717),D2717&amp;";","")</f>
        <v/>
      </c>
      <c r="AI2717" s="10" t="e">
        <f ca="1">IF(MATCH(E2717,E$1:E2717,0)=ROW(E2717),E2717&amp;";","")</f>
        <v>#VALUE!</v>
      </c>
    </row>
    <row r="2718" spans="1:35">
      <c r="A2718" s="10">
        <v>2697</v>
      </c>
      <c r="B2718" s="10" t="str">
        <f ca="1">'Application For TE&amp;GOTS'!X2759</f>
        <v/>
      </c>
      <c r="C2718" s="10">
        <f>'Application For TE&amp;GOTS'!$D2759</f>
        <v>0</v>
      </c>
      <c r="D2718" s="10" t="str" cm="1">
        <f t="array" aca="1" ref="D2718" ca="1">IFERROR(INDIRECT("'Application For TE&amp;GOTS'!L"&amp;'Application For TE&amp;GOTS'!S2759),"")</f>
        <v/>
      </c>
      <c r="E2718" s="10" t="e">
        <f ca="1">'Application For TE&amp;GOTS'!AF2759</f>
        <v>#VALUE!</v>
      </c>
      <c r="F2718" s="10" t="str">
        <f ca="1">IFERROR(LEFT('Application For TE&amp;GOTS'!AH2759,LEN('Application For TE&amp;GOTS'!AH2759)-2),"")</f>
        <v/>
      </c>
      <c r="G2718" s="10" t="e">
        <f ca="1">'Application For TE&amp;GOTS'!AI2759</f>
        <v>#VALUE!</v>
      </c>
      <c r="AF2718" s="10" t="str">
        <f ca="1">IF(MATCH(B2718,B$1:B2718,0)=ROW(B2718),B2718&amp;";","")</f>
        <v/>
      </c>
      <c r="AG2718" s="10" t="str">
        <f>IF(MATCH(C2718,C$1:C2718,0)=ROW(C2718),C2718&amp;";","")</f>
        <v/>
      </c>
      <c r="AH2718" s="10" t="str">
        <f ca="1">IF(MATCH(D2718,D$1:D2718,0)=ROW(D2718),D2718&amp;";","")</f>
        <v/>
      </c>
      <c r="AI2718" s="10" t="e">
        <f ca="1">IF(MATCH(E2718,E$1:E2718,0)=ROW(E2718),E2718&amp;";","")</f>
        <v>#VALUE!</v>
      </c>
    </row>
    <row r="2719" spans="1:35">
      <c r="A2719" s="10">
        <v>2698</v>
      </c>
      <c r="B2719" s="10" t="str">
        <f ca="1">'Application For TE&amp;GOTS'!X2760</f>
        <v/>
      </c>
      <c r="C2719" s="10">
        <f>'Application For TE&amp;GOTS'!$D2760</f>
        <v>0</v>
      </c>
      <c r="D2719" s="10" t="str" cm="1">
        <f t="array" aca="1" ref="D2719" ca="1">IFERROR(INDIRECT("'Application For TE&amp;GOTS'!L"&amp;'Application For TE&amp;GOTS'!S2760),"")</f>
        <v/>
      </c>
      <c r="E2719" s="10" t="e">
        <f ca="1">'Application For TE&amp;GOTS'!AF2760</f>
        <v>#VALUE!</v>
      </c>
      <c r="F2719" s="10" t="str">
        <f ca="1">IFERROR(LEFT('Application For TE&amp;GOTS'!AH2760,LEN('Application For TE&amp;GOTS'!AH2760)-2),"")</f>
        <v/>
      </c>
      <c r="G2719" s="10" t="e">
        <f ca="1">'Application For TE&amp;GOTS'!AI2760</f>
        <v>#VALUE!</v>
      </c>
      <c r="AF2719" s="10" t="str">
        <f ca="1">IF(MATCH(B2719,B$1:B2719,0)=ROW(B2719),B2719&amp;";","")</f>
        <v/>
      </c>
      <c r="AG2719" s="10" t="str">
        <f>IF(MATCH(C2719,C$1:C2719,0)=ROW(C2719),C2719&amp;";","")</f>
        <v/>
      </c>
      <c r="AH2719" s="10" t="str">
        <f ca="1">IF(MATCH(D2719,D$1:D2719,0)=ROW(D2719),D2719&amp;";","")</f>
        <v/>
      </c>
      <c r="AI2719" s="10" t="e">
        <f ca="1">IF(MATCH(E2719,E$1:E2719,0)=ROW(E2719),E2719&amp;";","")</f>
        <v>#VALUE!</v>
      </c>
    </row>
    <row r="2720" spans="1:35">
      <c r="A2720" s="10">
        <v>2699</v>
      </c>
      <c r="B2720" s="10" t="str">
        <f ca="1">'Application For TE&amp;GOTS'!X2761</f>
        <v/>
      </c>
      <c r="C2720" s="10">
        <f>'Application For TE&amp;GOTS'!$D2761</f>
        <v>0</v>
      </c>
      <c r="D2720" s="10" t="str" cm="1">
        <f t="array" aca="1" ref="D2720" ca="1">IFERROR(INDIRECT("'Application For TE&amp;GOTS'!L"&amp;'Application For TE&amp;GOTS'!S2761),"")</f>
        <v/>
      </c>
      <c r="E2720" s="10" t="e">
        <f ca="1">'Application For TE&amp;GOTS'!AF2761</f>
        <v>#VALUE!</v>
      </c>
      <c r="F2720" s="10" t="str">
        <f ca="1">IFERROR(LEFT('Application For TE&amp;GOTS'!AH2761,LEN('Application For TE&amp;GOTS'!AH2761)-2),"")</f>
        <v/>
      </c>
      <c r="G2720" s="10" t="e">
        <f ca="1">'Application For TE&amp;GOTS'!AI2761</f>
        <v>#VALUE!</v>
      </c>
      <c r="AF2720" s="10" t="str">
        <f ca="1">IF(MATCH(B2720,B$1:B2720,0)=ROW(B2720),B2720&amp;";","")</f>
        <v/>
      </c>
      <c r="AG2720" s="10" t="str">
        <f>IF(MATCH(C2720,C$1:C2720,0)=ROW(C2720),C2720&amp;";","")</f>
        <v/>
      </c>
      <c r="AH2720" s="10" t="str">
        <f ca="1">IF(MATCH(D2720,D$1:D2720,0)=ROW(D2720),D2720&amp;";","")</f>
        <v/>
      </c>
      <c r="AI2720" s="10" t="e">
        <f ca="1">IF(MATCH(E2720,E$1:E2720,0)=ROW(E2720),E2720&amp;";","")</f>
        <v>#VALUE!</v>
      </c>
    </row>
    <row r="2721" spans="1:35">
      <c r="A2721" s="10">
        <v>2700</v>
      </c>
      <c r="B2721" s="10" t="str">
        <f ca="1">'Application For TE&amp;GOTS'!X2762</f>
        <v/>
      </c>
      <c r="C2721" s="10">
        <f>'Application For TE&amp;GOTS'!$D2762</f>
        <v>0</v>
      </c>
      <c r="D2721" s="10" t="str" cm="1">
        <f t="array" aca="1" ref="D2721" ca="1">IFERROR(INDIRECT("'Application For TE&amp;GOTS'!L"&amp;'Application For TE&amp;GOTS'!S2762),"")</f>
        <v/>
      </c>
      <c r="E2721" s="10" t="e">
        <f ca="1">'Application For TE&amp;GOTS'!AF2762</f>
        <v>#VALUE!</v>
      </c>
      <c r="F2721" s="10" t="str">
        <f ca="1">IFERROR(LEFT('Application For TE&amp;GOTS'!AH2762,LEN('Application For TE&amp;GOTS'!AH2762)-2),"")</f>
        <v/>
      </c>
      <c r="G2721" s="10" t="e">
        <f ca="1">'Application For TE&amp;GOTS'!AI2762</f>
        <v>#VALUE!</v>
      </c>
      <c r="AF2721" s="10" t="str">
        <f ca="1">IF(MATCH(B2721,B$1:B2721,0)=ROW(B2721),B2721&amp;";","")</f>
        <v/>
      </c>
      <c r="AG2721" s="10" t="str">
        <f>IF(MATCH(C2721,C$1:C2721,0)=ROW(C2721),C2721&amp;";","")</f>
        <v/>
      </c>
      <c r="AH2721" s="10" t="str">
        <f ca="1">IF(MATCH(D2721,D$1:D2721,0)=ROW(D2721),D2721&amp;";","")</f>
        <v/>
      </c>
      <c r="AI2721" s="10" t="e">
        <f ca="1">IF(MATCH(E2721,E$1:E2721,0)=ROW(E2721),E2721&amp;";","")</f>
        <v>#VALUE!</v>
      </c>
    </row>
    <row r="2722" spans="1:35">
      <c r="A2722" s="10">
        <v>2701</v>
      </c>
      <c r="B2722" s="10" t="str">
        <f ca="1">'Application For TE&amp;GOTS'!X2763</f>
        <v/>
      </c>
      <c r="C2722" s="10">
        <f>'Application For TE&amp;GOTS'!$D2763</f>
        <v>0</v>
      </c>
      <c r="D2722" s="10" t="str" cm="1">
        <f t="array" aca="1" ref="D2722" ca="1">IFERROR(INDIRECT("'Application For TE&amp;GOTS'!L"&amp;'Application For TE&amp;GOTS'!S2763),"")</f>
        <v/>
      </c>
      <c r="E2722" s="10" t="e">
        <f ca="1">'Application For TE&amp;GOTS'!AF2763</f>
        <v>#VALUE!</v>
      </c>
      <c r="F2722" s="10" t="str">
        <f ca="1">IFERROR(LEFT('Application For TE&amp;GOTS'!AH2763,LEN('Application For TE&amp;GOTS'!AH2763)-2),"")</f>
        <v/>
      </c>
      <c r="G2722" s="10" t="e">
        <f ca="1">'Application For TE&amp;GOTS'!AI2763</f>
        <v>#VALUE!</v>
      </c>
      <c r="AF2722" s="10" t="str">
        <f ca="1">IF(MATCH(B2722,B$1:B2722,0)=ROW(B2722),B2722&amp;";","")</f>
        <v/>
      </c>
      <c r="AG2722" s="10" t="str">
        <f>IF(MATCH(C2722,C$1:C2722,0)=ROW(C2722),C2722&amp;";","")</f>
        <v/>
      </c>
      <c r="AH2722" s="10" t="str">
        <f ca="1">IF(MATCH(D2722,D$1:D2722,0)=ROW(D2722),D2722&amp;";","")</f>
        <v/>
      </c>
      <c r="AI2722" s="10" t="e">
        <f ca="1">IF(MATCH(E2722,E$1:E2722,0)=ROW(E2722),E2722&amp;";","")</f>
        <v>#VALUE!</v>
      </c>
    </row>
    <row r="2723" spans="1:35">
      <c r="A2723" s="10">
        <v>2702</v>
      </c>
      <c r="B2723" s="10" t="str">
        <f ca="1">'Application For TE&amp;GOTS'!X2764</f>
        <v/>
      </c>
      <c r="C2723" s="10">
        <f>'Application For TE&amp;GOTS'!$D2764</f>
        <v>0</v>
      </c>
      <c r="D2723" s="10" t="str" cm="1">
        <f t="array" aca="1" ref="D2723" ca="1">IFERROR(INDIRECT("'Application For TE&amp;GOTS'!L"&amp;'Application For TE&amp;GOTS'!S2764),"")</f>
        <v/>
      </c>
      <c r="E2723" s="10" t="e">
        <f ca="1">'Application For TE&amp;GOTS'!AF2764</f>
        <v>#VALUE!</v>
      </c>
      <c r="F2723" s="10" t="str">
        <f ca="1">IFERROR(LEFT('Application For TE&amp;GOTS'!AH2764,LEN('Application For TE&amp;GOTS'!AH2764)-2),"")</f>
        <v/>
      </c>
      <c r="G2723" s="10" t="e">
        <f ca="1">'Application For TE&amp;GOTS'!AI2764</f>
        <v>#VALUE!</v>
      </c>
      <c r="AF2723" s="10" t="str">
        <f ca="1">IF(MATCH(B2723,B$1:B2723,0)=ROW(B2723),B2723&amp;";","")</f>
        <v/>
      </c>
      <c r="AG2723" s="10" t="str">
        <f>IF(MATCH(C2723,C$1:C2723,0)=ROW(C2723),C2723&amp;";","")</f>
        <v/>
      </c>
      <c r="AH2723" s="10" t="str">
        <f ca="1">IF(MATCH(D2723,D$1:D2723,0)=ROW(D2723),D2723&amp;";","")</f>
        <v/>
      </c>
      <c r="AI2723" s="10" t="e">
        <f ca="1">IF(MATCH(E2723,E$1:E2723,0)=ROW(E2723),E2723&amp;";","")</f>
        <v>#VALUE!</v>
      </c>
    </row>
    <row r="2724" spans="1:35">
      <c r="A2724" s="10">
        <v>2703</v>
      </c>
      <c r="B2724" s="10" t="str">
        <f ca="1">'Application For TE&amp;GOTS'!X2765</f>
        <v/>
      </c>
      <c r="C2724" s="10">
        <f>'Application For TE&amp;GOTS'!$D2765</f>
        <v>0</v>
      </c>
      <c r="D2724" s="10" t="str" cm="1">
        <f t="array" aca="1" ref="D2724" ca="1">IFERROR(INDIRECT("'Application For TE&amp;GOTS'!L"&amp;'Application For TE&amp;GOTS'!S2765),"")</f>
        <v/>
      </c>
      <c r="E2724" s="10" t="e">
        <f ca="1">'Application For TE&amp;GOTS'!AF2765</f>
        <v>#VALUE!</v>
      </c>
      <c r="F2724" s="10" t="str">
        <f ca="1">IFERROR(LEFT('Application For TE&amp;GOTS'!AH2765,LEN('Application For TE&amp;GOTS'!AH2765)-2),"")</f>
        <v/>
      </c>
      <c r="G2724" s="10" t="e">
        <f ca="1">'Application For TE&amp;GOTS'!AI2765</f>
        <v>#VALUE!</v>
      </c>
      <c r="AF2724" s="10" t="str">
        <f ca="1">IF(MATCH(B2724,B$1:B2724,0)=ROW(B2724),B2724&amp;";","")</f>
        <v/>
      </c>
      <c r="AG2724" s="10" t="str">
        <f>IF(MATCH(C2724,C$1:C2724,0)=ROW(C2724),C2724&amp;";","")</f>
        <v/>
      </c>
      <c r="AH2724" s="10" t="str">
        <f ca="1">IF(MATCH(D2724,D$1:D2724,0)=ROW(D2724),D2724&amp;";","")</f>
        <v/>
      </c>
      <c r="AI2724" s="10" t="e">
        <f ca="1">IF(MATCH(E2724,E$1:E2724,0)=ROW(E2724),E2724&amp;";","")</f>
        <v>#VALUE!</v>
      </c>
    </row>
    <row r="2725" spans="1:35">
      <c r="A2725" s="10">
        <v>2704</v>
      </c>
      <c r="B2725" s="10" t="str">
        <f ca="1">'Application For TE&amp;GOTS'!X2766</f>
        <v/>
      </c>
      <c r="C2725" s="10">
        <f>'Application For TE&amp;GOTS'!$D2766</f>
        <v>0</v>
      </c>
      <c r="D2725" s="10" t="str" cm="1">
        <f t="array" aca="1" ref="D2725" ca="1">IFERROR(INDIRECT("'Application For TE&amp;GOTS'!L"&amp;'Application For TE&amp;GOTS'!S2766),"")</f>
        <v/>
      </c>
      <c r="E2725" s="10" t="e">
        <f ca="1">'Application For TE&amp;GOTS'!AF2766</f>
        <v>#VALUE!</v>
      </c>
      <c r="F2725" s="10" t="str">
        <f ca="1">IFERROR(LEFT('Application For TE&amp;GOTS'!AH2766,LEN('Application For TE&amp;GOTS'!AH2766)-2),"")</f>
        <v/>
      </c>
      <c r="G2725" s="10" t="e">
        <f ca="1">'Application For TE&amp;GOTS'!AI2766</f>
        <v>#VALUE!</v>
      </c>
      <c r="AF2725" s="10" t="str">
        <f ca="1">IF(MATCH(B2725,B$1:B2725,0)=ROW(B2725),B2725&amp;";","")</f>
        <v/>
      </c>
      <c r="AG2725" s="10" t="str">
        <f>IF(MATCH(C2725,C$1:C2725,0)=ROW(C2725),C2725&amp;";","")</f>
        <v/>
      </c>
      <c r="AH2725" s="10" t="str">
        <f ca="1">IF(MATCH(D2725,D$1:D2725,0)=ROW(D2725),D2725&amp;";","")</f>
        <v/>
      </c>
      <c r="AI2725" s="10" t="e">
        <f ca="1">IF(MATCH(E2725,E$1:E2725,0)=ROW(E2725),E2725&amp;";","")</f>
        <v>#VALUE!</v>
      </c>
    </row>
    <row r="2726" spans="1:35">
      <c r="A2726" s="10">
        <v>2705</v>
      </c>
      <c r="B2726" s="10" t="str">
        <f ca="1">'Application For TE&amp;GOTS'!X2767</f>
        <v/>
      </c>
      <c r="C2726" s="10">
        <f>'Application For TE&amp;GOTS'!$D2767</f>
        <v>0</v>
      </c>
      <c r="D2726" s="10" t="str" cm="1">
        <f t="array" aca="1" ref="D2726" ca="1">IFERROR(INDIRECT("'Application For TE&amp;GOTS'!L"&amp;'Application For TE&amp;GOTS'!S2767),"")</f>
        <v/>
      </c>
      <c r="E2726" s="10" t="e">
        <f ca="1">'Application For TE&amp;GOTS'!AF2767</f>
        <v>#VALUE!</v>
      </c>
      <c r="F2726" s="10" t="str">
        <f ca="1">IFERROR(LEFT('Application For TE&amp;GOTS'!AH2767,LEN('Application For TE&amp;GOTS'!AH2767)-2),"")</f>
        <v/>
      </c>
      <c r="G2726" s="10" t="e">
        <f ca="1">'Application For TE&amp;GOTS'!AI2767</f>
        <v>#VALUE!</v>
      </c>
      <c r="AF2726" s="10" t="str">
        <f ca="1">IF(MATCH(B2726,B$1:B2726,0)=ROW(B2726),B2726&amp;";","")</f>
        <v/>
      </c>
      <c r="AG2726" s="10" t="str">
        <f>IF(MATCH(C2726,C$1:C2726,0)=ROW(C2726),C2726&amp;";","")</f>
        <v/>
      </c>
      <c r="AH2726" s="10" t="str">
        <f ca="1">IF(MATCH(D2726,D$1:D2726,0)=ROW(D2726),D2726&amp;";","")</f>
        <v/>
      </c>
      <c r="AI2726" s="10" t="e">
        <f ca="1">IF(MATCH(E2726,E$1:E2726,0)=ROW(E2726),E2726&amp;";","")</f>
        <v>#VALUE!</v>
      </c>
    </row>
    <row r="2727" spans="1:35">
      <c r="A2727" s="10">
        <v>2706</v>
      </c>
      <c r="B2727" s="10" t="str">
        <f ca="1">'Application For TE&amp;GOTS'!X2768</f>
        <v/>
      </c>
      <c r="C2727" s="10">
        <f>'Application For TE&amp;GOTS'!$D2768</f>
        <v>0</v>
      </c>
      <c r="D2727" s="10" t="str" cm="1">
        <f t="array" aca="1" ref="D2727" ca="1">IFERROR(INDIRECT("'Application For TE&amp;GOTS'!L"&amp;'Application For TE&amp;GOTS'!S2768),"")</f>
        <v/>
      </c>
      <c r="E2727" s="10" t="e">
        <f ca="1">'Application For TE&amp;GOTS'!AF2768</f>
        <v>#VALUE!</v>
      </c>
      <c r="F2727" s="10" t="str">
        <f ca="1">IFERROR(LEFT('Application For TE&amp;GOTS'!AH2768,LEN('Application For TE&amp;GOTS'!AH2768)-2),"")</f>
        <v/>
      </c>
      <c r="G2727" s="10" t="e">
        <f ca="1">'Application For TE&amp;GOTS'!AI2768</f>
        <v>#VALUE!</v>
      </c>
      <c r="AF2727" s="10" t="str">
        <f ca="1">IF(MATCH(B2727,B$1:B2727,0)=ROW(B2727),B2727&amp;";","")</f>
        <v/>
      </c>
      <c r="AG2727" s="10" t="str">
        <f>IF(MATCH(C2727,C$1:C2727,0)=ROW(C2727),C2727&amp;";","")</f>
        <v/>
      </c>
      <c r="AH2727" s="10" t="str">
        <f ca="1">IF(MATCH(D2727,D$1:D2727,0)=ROW(D2727),D2727&amp;";","")</f>
        <v/>
      </c>
      <c r="AI2727" s="10" t="e">
        <f ca="1">IF(MATCH(E2727,E$1:E2727,0)=ROW(E2727),E2727&amp;";","")</f>
        <v>#VALUE!</v>
      </c>
    </row>
    <row r="2728" spans="1:35">
      <c r="A2728" s="10">
        <v>2707</v>
      </c>
      <c r="B2728" s="10" t="str">
        <f ca="1">'Application For TE&amp;GOTS'!X2769</f>
        <v/>
      </c>
      <c r="C2728" s="10">
        <f>'Application For TE&amp;GOTS'!$D2769</f>
        <v>0</v>
      </c>
      <c r="D2728" s="10" t="str" cm="1">
        <f t="array" aca="1" ref="D2728" ca="1">IFERROR(INDIRECT("'Application For TE&amp;GOTS'!L"&amp;'Application For TE&amp;GOTS'!S2769),"")</f>
        <v/>
      </c>
      <c r="E2728" s="10" t="e">
        <f ca="1">'Application For TE&amp;GOTS'!AF2769</f>
        <v>#VALUE!</v>
      </c>
      <c r="F2728" s="10" t="str">
        <f ca="1">IFERROR(LEFT('Application For TE&amp;GOTS'!AH2769,LEN('Application For TE&amp;GOTS'!AH2769)-2),"")</f>
        <v/>
      </c>
      <c r="G2728" s="10" t="e">
        <f ca="1">'Application For TE&amp;GOTS'!AI2769</f>
        <v>#VALUE!</v>
      </c>
      <c r="AF2728" s="10" t="str">
        <f ca="1">IF(MATCH(B2728,B$1:B2728,0)=ROW(B2728),B2728&amp;";","")</f>
        <v/>
      </c>
      <c r="AG2728" s="10" t="str">
        <f>IF(MATCH(C2728,C$1:C2728,0)=ROW(C2728),C2728&amp;";","")</f>
        <v/>
      </c>
      <c r="AH2728" s="10" t="str">
        <f ca="1">IF(MATCH(D2728,D$1:D2728,0)=ROW(D2728),D2728&amp;";","")</f>
        <v/>
      </c>
      <c r="AI2728" s="10" t="e">
        <f ca="1">IF(MATCH(E2728,E$1:E2728,0)=ROW(E2728),E2728&amp;";","")</f>
        <v>#VALUE!</v>
      </c>
    </row>
    <row r="2729" spans="1:35">
      <c r="A2729" s="10">
        <v>2708</v>
      </c>
      <c r="B2729" s="10" t="str">
        <f ca="1">'Application For TE&amp;GOTS'!X2770</f>
        <v/>
      </c>
      <c r="C2729" s="10">
        <f>'Application For TE&amp;GOTS'!$D2770</f>
        <v>0</v>
      </c>
      <c r="D2729" s="10" t="str" cm="1">
        <f t="array" aca="1" ref="D2729" ca="1">IFERROR(INDIRECT("'Application For TE&amp;GOTS'!L"&amp;'Application For TE&amp;GOTS'!S2770),"")</f>
        <v/>
      </c>
      <c r="E2729" s="10" t="e">
        <f ca="1">'Application For TE&amp;GOTS'!AF2770</f>
        <v>#VALUE!</v>
      </c>
      <c r="F2729" s="10" t="str">
        <f ca="1">IFERROR(LEFT('Application For TE&amp;GOTS'!AH2770,LEN('Application For TE&amp;GOTS'!AH2770)-2),"")</f>
        <v/>
      </c>
      <c r="G2729" s="10" t="e">
        <f ca="1">'Application For TE&amp;GOTS'!AI2770</f>
        <v>#VALUE!</v>
      </c>
      <c r="AF2729" s="10" t="str">
        <f ca="1">IF(MATCH(B2729,B$1:B2729,0)=ROW(B2729),B2729&amp;";","")</f>
        <v/>
      </c>
      <c r="AG2729" s="10" t="str">
        <f>IF(MATCH(C2729,C$1:C2729,0)=ROW(C2729),C2729&amp;";","")</f>
        <v/>
      </c>
      <c r="AH2729" s="10" t="str">
        <f ca="1">IF(MATCH(D2729,D$1:D2729,0)=ROW(D2729),D2729&amp;";","")</f>
        <v/>
      </c>
      <c r="AI2729" s="10" t="e">
        <f ca="1">IF(MATCH(E2729,E$1:E2729,0)=ROW(E2729),E2729&amp;";","")</f>
        <v>#VALUE!</v>
      </c>
    </row>
    <row r="2730" spans="1:35">
      <c r="A2730" s="10">
        <v>2709</v>
      </c>
      <c r="B2730" s="10" t="str">
        <f ca="1">'Application For TE&amp;GOTS'!X2771</f>
        <v/>
      </c>
      <c r="C2730" s="10">
        <f>'Application For TE&amp;GOTS'!$D2771</f>
        <v>0</v>
      </c>
      <c r="D2730" s="10" t="str" cm="1">
        <f t="array" aca="1" ref="D2730" ca="1">IFERROR(INDIRECT("'Application For TE&amp;GOTS'!L"&amp;'Application For TE&amp;GOTS'!S2771),"")</f>
        <v/>
      </c>
      <c r="E2730" s="10" t="e">
        <f ca="1">'Application For TE&amp;GOTS'!AF2771</f>
        <v>#VALUE!</v>
      </c>
      <c r="F2730" s="10" t="str">
        <f ca="1">IFERROR(LEFT('Application For TE&amp;GOTS'!AH2771,LEN('Application For TE&amp;GOTS'!AH2771)-2),"")</f>
        <v/>
      </c>
      <c r="G2730" s="10" t="e">
        <f ca="1">'Application For TE&amp;GOTS'!AI2771</f>
        <v>#VALUE!</v>
      </c>
      <c r="AF2730" s="10" t="str">
        <f ca="1">IF(MATCH(B2730,B$1:B2730,0)=ROW(B2730),B2730&amp;";","")</f>
        <v/>
      </c>
      <c r="AG2730" s="10" t="str">
        <f>IF(MATCH(C2730,C$1:C2730,0)=ROW(C2730),C2730&amp;";","")</f>
        <v/>
      </c>
      <c r="AH2730" s="10" t="str">
        <f ca="1">IF(MATCH(D2730,D$1:D2730,0)=ROW(D2730),D2730&amp;";","")</f>
        <v/>
      </c>
      <c r="AI2730" s="10" t="e">
        <f ca="1">IF(MATCH(E2730,E$1:E2730,0)=ROW(E2730),E2730&amp;";","")</f>
        <v>#VALUE!</v>
      </c>
    </row>
    <row r="2731" spans="1:35">
      <c r="A2731" s="10">
        <v>2710</v>
      </c>
      <c r="B2731" s="10" t="str">
        <f ca="1">'Application For TE&amp;GOTS'!X2772</f>
        <v/>
      </c>
      <c r="C2731" s="10">
        <f>'Application For TE&amp;GOTS'!$D2772</f>
        <v>0</v>
      </c>
      <c r="D2731" s="10" t="str" cm="1">
        <f t="array" aca="1" ref="D2731" ca="1">IFERROR(INDIRECT("'Application For TE&amp;GOTS'!L"&amp;'Application For TE&amp;GOTS'!S2772),"")</f>
        <v/>
      </c>
      <c r="E2731" s="10" t="e">
        <f ca="1">'Application For TE&amp;GOTS'!AF2772</f>
        <v>#VALUE!</v>
      </c>
      <c r="F2731" s="10" t="str">
        <f ca="1">IFERROR(LEFT('Application For TE&amp;GOTS'!AH2772,LEN('Application For TE&amp;GOTS'!AH2772)-2),"")</f>
        <v/>
      </c>
      <c r="G2731" s="10" t="e">
        <f ca="1">'Application For TE&amp;GOTS'!AI2772</f>
        <v>#VALUE!</v>
      </c>
      <c r="AF2731" s="10" t="str">
        <f ca="1">IF(MATCH(B2731,B$1:B2731,0)=ROW(B2731),B2731&amp;";","")</f>
        <v/>
      </c>
      <c r="AG2731" s="10" t="str">
        <f>IF(MATCH(C2731,C$1:C2731,0)=ROW(C2731),C2731&amp;";","")</f>
        <v/>
      </c>
      <c r="AH2731" s="10" t="str">
        <f ca="1">IF(MATCH(D2731,D$1:D2731,0)=ROW(D2731),D2731&amp;";","")</f>
        <v/>
      </c>
      <c r="AI2731" s="10" t="e">
        <f ca="1">IF(MATCH(E2731,E$1:E2731,0)=ROW(E2731),E2731&amp;";","")</f>
        <v>#VALUE!</v>
      </c>
    </row>
    <row r="2732" spans="1:35">
      <c r="A2732" s="10">
        <v>2711</v>
      </c>
      <c r="B2732" s="10" t="str">
        <f ca="1">'Application For TE&amp;GOTS'!X2773</f>
        <v/>
      </c>
      <c r="C2732" s="10">
        <f>'Application For TE&amp;GOTS'!$D2773</f>
        <v>0</v>
      </c>
      <c r="D2732" s="10" t="str" cm="1">
        <f t="array" aca="1" ref="D2732" ca="1">IFERROR(INDIRECT("'Application For TE&amp;GOTS'!L"&amp;'Application For TE&amp;GOTS'!S2773),"")</f>
        <v/>
      </c>
      <c r="E2732" s="10" t="e">
        <f ca="1">'Application For TE&amp;GOTS'!AF2773</f>
        <v>#VALUE!</v>
      </c>
      <c r="F2732" s="10" t="str">
        <f ca="1">IFERROR(LEFT('Application For TE&amp;GOTS'!AH2773,LEN('Application For TE&amp;GOTS'!AH2773)-2),"")</f>
        <v/>
      </c>
      <c r="G2732" s="10" t="e">
        <f ca="1">'Application For TE&amp;GOTS'!AI2773</f>
        <v>#VALUE!</v>
      </c>
      <c r="AF2732" s="10" t="str">
        <f ca="1">IF(MATCH(B2732,B$1:B2732,0)=ROW(B2732),B2732&amp;";","")</f>
        <v/>
      </c>
      <c r="AG2732" s="10" t="str">
        <f>IF(MATCH(C2732,C$1:C2732,0)=ROW(C2732),C2732&amp;";","")</f>
        <v/>
      </c>
      <c r="AH2732" s="10" t="str">
        <f ca="1">IF(MATCH(D2732,D$1:D2732,0)=ROW(D2732),D2732&amp;";","")</f>
        <v/>
      </c>
      <c r="AI2732" s="10" t="e">
        <f ca="1">IF(MATCH(E2732,E$1:E2732,0)=ROW(E2732),E2732&amp;";","")</f>
        <v>#VALUE!</v>
      </c>
    </row>
    <row r="2733" spans="1:35">
      <c r="A2733" s="10">
        <v>2712</v>
      </c>
      <c r="B2733" s="10" t="str">
        <f ca="1">'Application For TE&amp;GOTS'!X2774</f>
        <v/>
      </c>
      <c r="C2733" s="10">
        <f>'Application For TE&amp;GOTS'!$D2774</f>
        <v>0</v>
      </c>
      <c r="D2733" s="10" t="str" cm="1">
        <f t="array" aca="1" ref="D2733" ca="1">IFERROR(INDIRECT("'Application For TE&amp;GOTS'!L"&amp;'Application For TE&amp;GOTS'!S2774),"")</f>
        <v/>
      </c>
      <c r="E2733" s="10" t="e">
        <f ca="1">'Application For TE&amp;GOTS'!AF2774</f>
        <v>#VALUE!</v>
      </c>
      <c r="F2733" s="10" t="str">
        <f ca="1">IFERROR(LEFT('Application For TE&amp;GOTS'!AH2774,LEN('Application For TE&amp;GOTS'!AH2774)-2),"")</f>
        <v/>
      </c>
      <c r="G2733" s="10" t="e">
        <f ca="1">'Application For TE&amp;GOTS'!AI2774</f>
        <v>#VALUE!</v>
      </c>
      <c r="AF2733" s="10" t="str">
        <f ca="1">IF(MATCH(B2733,B$1:B2733,0)=ROW(B2733),B2733&amp;";","")</f>
        <v/>
      </c>
      <c r="AG2733" s="10" t="str">
        <f>IF(MATCH(C2733,C$1:C2733,0)=ROW(C2733),C2733&amp;";","")</f>
        <v/>
      </c>
      <c r="AH2733" s="10" t="str">
        <f ca="1">IF(MATCH(D2733,D$1:D2733,0)=ROW(D2733),D2733&amp;";","")</f>
        <v/>
      </c>
      <c r="AI2733" s="10" t="e">
        <f ca="1">IF(MATCH(E2733,E$1:E2733,0)=ROW(E2733),E2733&amp;";","")</f>
        <v>#VALUE!</v>
      </c>
    </row>
    <row r="2734" spans="1:35">
      <c r="A2734" s="10">
        <v>2713</v>
      </c>
      <c r="B2734" s="10" t="str">
        <f ca="1">'Application For TE&amp;GOTS'!X2775</f>
        <v/>
      </c>
      <c r="C2734" s="10">
        <f>'Application For TE&amp;GOTS'!$D2775</f>
        <v>0</v>
      </c>
      <c r="D2734" s="10" t="str" cm="1">
        <f t="array" aca="1" ref="D2734" ca="1">IFERROR(INDIRECT("'Application For TE&amp;GOTS'!L"&amp;'Application For TE&amp;GOTS'!S2775),"")</f>
        <v/>
      </c>
      <c r="E2734" s="10" t="e">
        <f ca="1">'Application For TE&amp;GOTS'!AF2775</f>
        <v>#VALUE!</v>
      </c>
      <c r="F2734" s="10" t="str">
        <f ca="1">IFERROR(LEFT('Application For TE&amp;GOTS'!AH2775,LEN('Application For TE&amp;GOTS'!AH2775)-2),"")</f>
        <v/>
      </c>
      <c r="G2734" s="10" t="e">
        <f ca="1">'Application For TE&amp;GOTS'!AI2775</f>
        <v>#VALUE!</v>
      </c>
      <c r="AF2734" s="10" t="str">
        <f ca="1">IF(MATCH(B2734,B$1:B2734,0)=ROW(B2734),B2734&amp;";","")</f>
        <v/>
      </c>
      <c r="AG2734" s="10" t="str">
        <f>IF(MATCH(C2734,C$1:C2734,0)=ROW(C2734),C2734&amp;";","")</f>
        <v/>
      </c>
      <c r="AH2734" s="10" t="str">
        <f ca="1">IF(MATCH(D2734,D$1:D2734,0)=ROW(D2734),D2734&amp;";","")</f>
        <v/>
      </c>
      <c r="AI2734" s="10" t="e">
        <f ca="1">IF(MATCH(E2734,E$1:E2734,0)=ROW(E2734),E2734&amp;";","")</f>
        <v>#VALUE!</v>
      </c>
    </row>
    <row r="2735" spans="1:35">
      <c r="A2735" s="10">
        <v>2714</v>
      </c>
      <c r="B2735" s="10" t="str">
        <f ca="1">'Application For TE&amp;GOTS'!X2776</f>
        <v/>
      </c>
      <c r="C2735" s="10">
        <f>'Application For TE&amp;GOTS'!$D2776</f>
        <v>0</v>
      </c>
      <c r="D2735" s="10" t="str" cm="1">
        <f t="array" aca="1" ref="D2735" ca="1">IFERROR(INDIRECT("'Application For TE&amp;GOTS'!L"&amp;'Application For TE&amp;GOTS'!S2776),"")</f>
        <v/>
      </c>
      <c r="E2735" s="10" t="e">
        <f ca="1">'Application For TE&amp;GOTS'!AF2776</f>
        <v>#VALUE!</v>
      </c>
      <c r="F2735" s="10" t="str">
        <f ca="1">IFERROR(LEFT('Application For TE&amp;GOTS'!AH2776,LEN('Application For TE&amp;GOTS'!AH2776)-2),"")</f>
        <v/>
      </c>
      <c r="G2735" s="10" t="e">
        <f ca="1">'Application For TE&amp;GOTS'!AI2776</f>
        <v>#VALUE!</v>
      </c>
      <c r="AF2735" s="10" t="str">
        <f ca="1">IF(MATCH(B2735,B$1:B2735,0)=ROW(B2735),B2735&amp;";","")</f>
        <v/>
      </c>
      <c r="AG2735" s="10" t="str">
        <f>IF(MATCH(C2735,C$1:C2735,0)=ROW(C2735),C2735&amp;";","")</f>
        <v/>
      </c>
      <c r="AH2735" s="10" t="str">
        <f ca="1">IF(MATCH(D2735,D$1:D2735,0)=ROW(D2735),D2735&amp;";","")</f>
        <v/>
      </c>
      <c r="AI2735" s="10" t="e">
        <f ca="1">IF(MATCH(E2735,E$1:E2735,0)=ROW(E2735),E2735&amp;";","")</f>
        <v>#VALUE!</v>
      </c>
    </row>
    <row r="2736" spans="1:35">
      <c r="A2736" s="10">
        <v>2715</v>
      </c>
      <c r="B2736" s="10" t="str">
        <f ca="1">'Application For TE&amp;GOTS'!X2777</f>
        <v/>
      </c>
      <c r="C2736" s="10">
        <f>'Application For TE&amp;GOTS'!$D2777</f>
        <v>0</v>
      </c>
      <c r="D2736" s="10" t="str" cm="1">
        <f t="array" aca="1" ref="D2736" ca="1">IFERROR(INDIRECT("'Application For TE&amp;GOTS'!L"&amp;'Application For TE&amp;GOTS'!S2777),"")</f>
        <v/>
      </c>
      <c r="E2736" s="10" t="e">
        <f ca="1">'Application For TE&amp;GOTS'!AF2777</f>
        <v>#VALUE!</v>
      </c>
      <c r="F2736" s="10" t="str">
        <f ca="1">IFERROR(LEFT('Application For TE&amp;GOTS'!AH2777,LEN('Application For TE&amp;GOTS'!AH2777)-2),"")</f>
        <v/>
      </c>
      <c r="G2736" s="10" t="e">
        <f ca="1">'Application For TE&amp;GOTS'!AI2777</f>
        <v>#VALUE!</v>
      </c>
      <c r="AF2736" s="10" t="str">
        <f ca="1">IF(MATCH(B2736,B$1:B2736,0)=ROW(B2736),B2736&amp;";","")</f>
        <v/>
      </c>
      <c r="AG2736" s="10" t="str">
        <f>IF(MATCH(C2736,C$1:C2736,0)=ROW(C2736),C2736&amp;";","")</f>
        <v/>
      </c>
      <c r="AH2736" s="10" t="str">
        <f ca="1">IF(MATCH(D2736,D$1:D2736,0)=ROW(D2736),D2736&amp;";","")</f>
        <v/>
      </c>
      <c r="AI2736" s="10" t="e">
        <f ca="1">IF(MATCH(E2736,E$1:E2736,0)=ROW(E2736),E2736&amp;";","")</f>
        <v>#VALUE!</v>
      </c>
    </row>
    <row r="2737" spans="1:35">
      <c r="A2737" s="10">
        <v>2716</v>
      </c>
      <c r="B2737" s="10" t="str">
        <f ca="1">'Application For TE&amp;GOTS'!X2778</f>
        <v/>
      </c>
      <c r="C2737" s="10">
        <f>'Application For TE&amp;GOTS'!$D2778</f>
        <v>0</v>
      </c>
      <c r="D2737" s="10" t="str" cm="1">
        <f t="array" aca="1" ref="D2737" ca="1">IFERROR(INDIRECT("'Application For TE&amp;GOTS'!L"&amp;'Application For TE&amp;GOTS'!S2778),"")</f>
        <v/>
      </c>
      <c r="E2737" s="10" t="e">
        <f ca="1">'Application For TE&amp;GOTS'!AF2778</f>
        <v>#VALUE!</v>
      </c>
      <c r="F2737" s="10" t="str">
        <f ca="1">IFERROR(LEFT('Application For TE&amp;GOTS'!AH2778,LEN('Application For TE&amp;GOTS'!AH2778)-2),"")</f>
        <v/>
      </c>
      <c r="G2737" s="10" t="e">
        <f ca="1">'Application For TE&amp;GOTS'!AI2778</f>
        <v>#VALUE!</v>
      </c>
      <c r="AF2737" s="10" t="str">
        <f ca="1">IF(MATCH(B2737,B$1:B2737,0)=ROW(B2737),B2737&amp;";","")</f>
        <v/>
      </c>
      <c r="AG2737" s="10" t="str">
        <f>IF(MATCH(C2737,C$1:C2737,0)=ROW(C2737),C2737&amp;";","")</f>
        <v/>
      </c>
      <c r="AH2737" s="10" t="str">
        <f ca="1">IF(MATCH(D2737,D$1:D2737,0)=ROW(D2737),D2737&amp;";","")</f>
        <v/>
      </c>
      <c r="AI2737" s="10" t="e">
        <f ca="1">IF(MATCH(E2737,E$1:E2737,0)=ROW(E2737),E2737&amp;";","")</f>
        <v>#VALUE!</v>
      </c>
    </row>
    <row r="2738" spans="1:35">
      <c r="A2738" s="10">
        <v>2717</v>
      </c>
      <c r="B2738" s="10" t="str">
        <f ca="1">'Application For TE&amp;GOTS'!X2779</f>
        <v/>
      </c>
      <c r="C2738" s="10">
        <f>'Application For TE&amp;GOTS'!$D2779</f>
        <v>0</v>
      </c>
      <c r="D2738" s="10" t="str" cm="1">
        <f t="array" aca="1" ref="D2738" ca="1">IFERROR(INDIRECT("'Application For TE&amp;GOTS'!L"&amp;'Application For TE&amp;GOTS'!S2779),"")</f>
        <v/>
      </c>
      <c r="E2738" s="10" t="e">
        <f ca="1">'Application For TE&amp;GOTS'!AF2779</f>
        <v>#VALUE!</v>
      </c>
      <c r="F2738" s="10" t="str">
        <f ca="1">IFERROR(LEFT('Application For TE&amp;GOTS'!AH2779,LEN('Application For TE&amp;GOTS'!AH2779)-2),"")</f>
        <v/>
      </c>
      <c r="G2738" s="10" t="e">
        <f ca="1">'Application For TE&amp;GOTS'!AI2779</f>
        <v>#VALUE!</v>
      </c>
      <c r="AF2738" s="10" t="str">
        <f ca="1">IF(MATCH(B2738,B$1:B2738,0)=ROW(B2738),B2738&amp;";","")</f>
        <v/>
      </c>
      <c r="AG2738" s="10" t="str">
        <f>IF(MATCH(C2738,C$1:C2738,0)=ROW(C2738),C2738&amp;";","")</f>
        <v/>
      </c>
      <c r="AH2738" s="10" t="str">
        <f ca="1">IF(MATCH(D2738,D$1:D2738,0)=ROW(D2738),D2738&amp;";","")</f>
        <v/>
      </c>
      <c r="AI2738" s="10" t="e">
        <f ca="1">IF(MATCH(E2738,E$1:E2738,0)=ROW(E2738),E2738&amp;";","")</f>
        <v>#VALUE!</v>
      </c>
    </row>
    <row r="2739" spans="1:35">
      <c r="A2739" s="10">
        <v>2718</v>
      </c>
      <c r="B2739" s="10" t="str">
        <f ca="1">'Application For TE&amp;GOTS'!X2780</f>
        <v/>
      </c>
      <c r="C2739" s="10">
        <f>'Application For TE&amp;GOTS'!$D2780</f>
        <v>0</v>
      </c>
      <c r="D2739" s="10" t="str" cm="1">
        <f t="array" aca="1" ref="D2739" ca="1">IFERROR(INDIRECT("'Application For TE&amp;GOTS'!L"&amp;'Application For TE&amp;GOTS'!S2780),"")</f>
        <v/>
      </c>
      <c r="E2739" s="10" t="e">
        <f ca="1">'Application For TE&amp;GOTS'!AF2780</f>
        <v>#VALUE!</v>
      </c>
      <c r="F2739" s="10" t="str">
        <f ca="1">IFERROR(LEFT('Application For TE&amp;GOTS'!AH2780,LEN('Application For TE&amp;GOTS'!AH2780)-2),"")</f>
        <v/>
      </c>
      <c r="G2739" s="10" t="e">
        <f ca="1">'Application For TE&amp;GOTS'!AI2780</f>
        <v>#VALUE!</v>
      </c>
      <c r="AF2739" s="10" t="str">
        <f ca="1">IF(MATCH(B2739,B$1:B2739,0)=ROW(B2739),B2739&amp;";","")</f>
        <v/>
      </c>
      <c r="AG2739" s="10" t="str">
        <f>IF(MATCH(C2739,C$1:C2739,0)=ROW(C2739),C2739&amp;";","")</f>
        <v/>
      </c>
      <c r="AH2739" s="10" t="str">
        <f ca="1">IF(MATCH(D2739,D$1:D2739,0)=ROW(D2739),D2739&amp;";","")</f>
        <v/>
      </c>
      <c r="AI2739" s="10" t="e">
        <f ca="1">IF(MATCH(E2739,E$1:E2739,0)=ROW(E2739),E2739&amp;";","")</f>
        <v>#VALUE!</v>
      </c>
    </row>
    <row r="2740" spans="1:35">
      <c r="A2740" s="10">
        <v>2719</v>
      </c>
      <c r="B2740" s="10" t="str">
        <f ca="1">'Application For TE&amp;GOTS'!X2781</f>
        <v/>
      </c>
      <c r="C2740" s="10">
        <f>'Application For TE&amp;GOTS'!$D2781</f>
        <v>0</v>
      </c>
      <c r="D2740" s="10" t="str" cm="1">
        <f t="array" aca="1" ref="D2740" ca="1">IFERROR(INDIRECT("'Application For TE&amp;GOTS'!L"&amp;'Application For TE&amp;GOTS'!S2781),"")</f>
        <v/>
      </c>
      <c r="E2740" s="10" t="e">
        <f ca="1">'Application For TE&amp;GOTS'!AF2781</f>
        <v>#VALUE!</v>
      </c>
      <c r="F2740" s="10" t="str">
        <f ca="1">IFERROR(LEFT('Application For TE&amp;GOTS'!AH2781,LEN('Application For TE&amp;GOTS'!AH2781)-2),"")</f>
        <v/>
      </c>
      <c r="G2740" s="10" t="e">
        <f ca="1">'Application For TE&amp;GOTS'!AI2781</f>
        <v>#VALUE!</v>
      </c>
      <c r="AF2740" s="10" t="str">
        <f ca="1">IF(MATCH(B2740,B$1:B2740,0)=ROW(B2740),B2740&amp;";","")</f>
        <v/>
      </c>
      <c r="AG2740" s="10" t="str">
        <f>IF(MATCH(C2740,C$1:C2740,0)=ROW(C2740),C2740&amp;";","")</f>
        <v/>
      </c>
      <c r="AH2740" s="10" t="str">
        <f ca="1">IF(MATCH(D2740,D$1:D2740,0)=ROW(D2740),D2740&amp;";","")</f>
        <v/>
      </c>
      <c r="AI2740" s="10" t="e">
        <f ca="1">IF(MATCH(E2740,E$1:E2740,0)=ROW(E2740),E2740&amp;";","")</f>
        <v>#VALUE!</v>
      </c>
    </row>
    <row r="2741" spans="1:35">
      <c r="A2741" s="10">
        <v>2720</v>
      </c>
      <c r="B2741" s="10" t="str">
        <f ca="1">'Application For TE&amp;GOTS'!X2782</f>
        <v/>
      </c>
      <c r="C2741" s="10">
        <f>'Application For TE&amp;GOTS'!$D2782</f>
        <v>0</v>
      </c>
      <c r="D2741" s="10" t="str" cm="1">
        <f t="array" aca="1" ref="D2741" ca="1">IFERROR(INDIRECT("'Application For TE&amp;GOTS'!L"&amp;'Application For TE&amp;GOTS'!S2782),"")</f>
        <v/>
      </c>
      <c r="E2741" s="10" t="e">
        <f ca="1">'Application For TE&amp;GOTS'!AF2782</f>
        <v>#VALUE!</v>
      </c>
      <c r="F2741" s="10" t="str">
        <f ca="1">IFERROR(LEFT('Application For TE&amp;GOTS'!AH2782,LEN('Application For TE&amp;GOTS'!AH2782)-2),"")</f>
        <v/>
      </c>
      <c r="G2741" s="10" t="e">
        <f ca="1">'Application For TE&amp;GOTS'!AI2782</f>
        <v>#VALUE!</v>
      </c>
      <c r="AF2741" s="10" t="str">
        <f ca="1">IF(MATCH(B2741,B$1:B2741,0)=ROW(B2741),B2741&amp;";","")</f>
        <v/>
      </c>
      <c r="AG2741" s="10" t="str">
        <f>IF(MATCH(C2741,C$1:C2741,0)=ROW(C2741),C2741&amp;";","")</f>
        <v/>
      </c>
      <c r="AH2741" s="10" t="str">
        <f ca="1">IF(MATCH(D2741,D$1:D2741,0)=ROW(D2741),D2741&amp;";","")</f>
        <v/>
      </c>
      <c r="AI2741" s="10" t="e">
        <f ca="1">IF(MATCH(E2741,E$1:E2741,0)=ROW(E2741),E2741&amp;";","")</f>
        <v>#VALUE!</v>
      </c>
    </row>
    <row r="2742" spans="1:35">
      <c r="A2742" s="10">
        <v>2721</v>
      </c>
      <c r="B2742" s="10" t="str">
        <f ca="1">'Application For TE&amp;GOTS'!X2783</f>
        <v/>
      </c>
      <c r="C2742" s="10">
        <f>'Application For TE&amp;GOTS'!$D2783</f>
        <v>0</v>
      </c>
      <c r="D2742" s="10" t="str" cm="1">
        <f t="array" aca="1" ref="D2742" ca="1">IFERROR(INDIRECT("'Application For TE&amp;GOTS'!L"&amp;'Application For TE&amp;GOTS'!S2783),"")</f>
        <v/>
      </c>
      <c r="E2742" s="10" t="e">
        <f ca="1">'Application For TE&amp;GOTS'!AF2783</f>
        <v>#VALUE!</v>
      </c>
      <c r="F2742" s="10" t="str">
        <f ca="1">IFERROR(LEFT('Application For TE&amp;GOTS'!AH2783,LEN('Application For TE&amp;GOTS'!AH2783)-2),"")</f>
        <v/>
      </c>
      <c r="G2742" s="10" t="e">
        <f ca="1">'Application For TE&amp;GOTS'!AI2783</f>
        <v>#VALUE!</v>
      </c>
      <c r="AF2742" s="10" t="str">
        <f ca="1">IF(MATCH(B2742,B$1:B2742,0)=ROW(B2742),B2742&amp;";","")</f>
        <v/>
      </c>
      <c r="AG2742" s="10" t="str">
        <f>IF(MATCH(C2742,C$1:C2742,0)=ROW(C2742),C2742&amp;";","")</f>
        <v/>
      </c>
      <c r="AH2742" s="10" t="str">
        <f ca="1">IF(MATCH(D2742,D$1:D2742,0)=ROW(D2742),D2742&amp;";","")</f>
        <v/>
      </c>
      <c r="AI2742" s="10" t="e">
        <f ca="1">IF(MATCH(E2742,E$1:E2742,0)=ROW(E2742),E2742&amp;";","")</f>
        <v>#VALUE!</v>
      </c>
    </row>
    <row r="2743" spans="1:35">
      <c r="A2743" s="10">
        <v>2722</v>
      </c>
      <c r="B2743" s="10" t="str">
        <f ca="1">'Application For TE&amp;GOTS'!X2784</f>
        <v/>
      </c>
      <c r="C2743" s="10">
        <f>'Application For TE&amp;GOTS'!$D2784</f>
        <v>0</v>
      </c>
      <c r="D2743" s="10" t="str" cm="1">
        <f t="array" aca="1" ref="D2743" ca="1">IFERROR(INDIRECT("'Application For TE&amp;GOTS'!L"&amp;'Application For TE&amp;GOTS'!S2784),"")</f>
        <v/>
      </c>
      <c r="E2743" s="10" t="e">
        <f ca="1">'Application For TE&amp;GOTS'!AF2784</f>
        <v>#VALUE!</v>
      </c>
      <c r="F2743" s="10" t="str">
        <f ca="1">IFERROR(LEFT('Application For TE&amp;GOTS'!AH2784,LEN('Application For TE&amp;GOTS'!AH2784)-2),"")</f>
        <v/>
      </c>
      <c r="G2743" s="10" t="e">
        <f ca="1">'Application For TE&amp;GOTS'!AI2784</f>
        <v>#VALUE!</v>
      </c>
      <c r="AF2743" s="10" t="str">
        <f ca="1">IF(MATCH(B2743,B$1:B2743,0)=ROW(B2743),B2743&amp;";","")</f>
        <v/>
      </c>
      <c r="AG2743" s="10" t="str">
        <f>IF(MATCH(C2743,C$1:C2743,0)=ROW(C2743),C2743&amp;";","")</f>
        <v/>
      </c>
      <c r="AH2743" s="10" t="str">
        <f ca="1">IF(MATCH(D2743,D$1:D2743,0)=ROW(D2743),D2743&amp;";","")</f>
        <v/>
      </c>
      <c r="AI2743" s="10" t="e">
        <f ca="1">IF(MATCH(E2743,E$1:E2743,0)=ROW(E2743),E2743&amp;";","")</f>
        <v>#VALUE!</v>
      </c>
    </row>
    <row r="2744" spans="1:35">
      <c r="A2744" s="10">
        <v>2723</v>
      </c>
      <c r="B2744" s="10" t="str">
        <f ca="1">'Application For TE&amp;GOTS'!X2785</f>
        <v/>
      </c>
      <c r="C2744" s="10">
        <f>'Application For TE&amp;GOTS'!$D2785</f>
        <v>0</v>
      </c>
      <c r="D2744" s="10" t="str" cm="1">
        <f t="array" aca="1" ref="D2744" ca="1">IFERROR(INDIRECT("'Application For TE&amp;GOTS'!L"&amp;'Application For TE&amp;GOTS'!S2785),"")</f>
        <v/>
      </c>
      <c r="E2744" s="10" t="e">
        <f ca="1">'Application For TE&amp;GOTS'!AF2785</f>
        <v>#VALUE!</v>
      </c>
      <c r="F2744" s="10" t="str">
        <f ca="1">IFERROR(LEFT('Application For TE&amp;GOTS'!AH2785,LEN('Application For TE&amp;GOTS'!AH2785)-2),"")</f>
        <v/>
      </c>
      <c r="G2744" s="10" t="e">
        <f ca="1">'Application For TE&amp;GOTS'!AI2785</f>
        <v>#VALUE!</v>
      </c>
      <c r="AF2744" s="10" t="str">
        <f ca="1">IF(MATCH(B2744,B$1:B2744,0)=ROW(B2744),B2744&amp;";","")</f>
        <v/>
      </c>
      <c r="AG2744" s="10" t="str">
        <f>IF(MATCH(C2744,C$1:C2744,0)=ROW(C2744),C2744&amp;";","")</f>
        <v/>
      </c>
      <c r="AH2744" s="10" t="str">
        <f ca="1">IF(MATCH(D2744,D$1:D2744,0)=ROW(D2744),D2744&amp;";","")</f>
        <v/>
      </c>
      <c r="AI2744" s="10" t="e">
        <f ca="1">IF(MATCH(E2744,E$1:E2744,0)=ROW(E2744),E2744&amp;";","")</f>
        <v>#VALUE!</v>
      </c>
    </row>
    <row r="2745" spans="1:35">
      <c r="A2745" s="10">
        <v>2724</v>
      </c>
      <c r="B2745" s="10" t="str">
        <f ca="1">'Application For TE&amp;GOTS'!X2786</f>
        <v/>
      </c>
      <c r="C2745" s="10">
        <f>'Application For TE&amp;GOTS'!$D2786</f>
        <v>0</v>
      </c>
      <c r="D2745" s="10" t="str" cm="1">
        <f t="array" aca="1" ref="D2745" ca="1">IFERROR(INDIRECT("'Application For TE&amp;GOTS'!L"&amp;'Application For TE&amp;GOTS'!S2786),"")</f>
        <v/>
      </c>
      <c r="E2745" s="10" t="e">
        <f ca="1">'Application For TE&amp;GOTS'!AF2786</f>
        <v>#VALUE!</v>
      </c>
      <c r="F2745" s="10" t="str">
        <f ca="1">IFERROR(LEFT('Application For TE&amp;GOTS'!AH2786,LEN('Application For TE&amp;GOTS'!AH2786)-2),"")</f>
        <v/>
      </c>
      <c r="G2745" s="10" t="e">
        <f ca="1">'Application For TE&amp;GOTS'!AI2786</f>
        <v>#VALUE!</v>
      </c>
      <c r="AF2745" s="10" t="str">
        <f ca="1">IF(MATCH(B2745,B$1:B2745,0)=ROW(B2745),B2745&amp;";","")</f>
        <v/>
      </c>
      <c r="AG2745" s="10" t="str">
        <f>IF(MATCH(C2745,C$1:C2745,0)=ROW(C2745),C2745&amp;";","")</f>
        <v/>
      </c>
      <c r="AH2745" s="10" t="str">
        <f ca="1">IF(MATCH(D2745,D$1:D2745,0)=ROW(D2745),D2745&amp;";","")</f>
        <v/>
      </c>
      <c r="AI2745" s="10" t="e">
        <f ca="1">IF(MATCH(E2745,E$1:E2745,0)=ROW(E2745),E2745&amp;";","")</f>
        <v>#VALUE!</v>
      </c>
    </row>
    <row r="2746" spans="1:35">
      <c r="A2746" s="10">
        <v>2725</v>
      </c>
      <c r="B2746" s="10" t="str">
        <f ca="1">'Application For TE&amp;GOTS'!X2787</f>
        <v/>
      </c>
      <c r="C2746" s="10">
        <f>'Application For TE&amp;GOTS'!$D2787</f>
        <v>0</v>
      </c>
      <c r="D2746" s="10" t="str" cm="1">
        <f t="array" aca="1" ref="D2746" ca="1">IFERROR(INDIRECT("'Application For TE&amp;GOTS'!L"&amp;'Application For TE&amp;GOTS'!S2787),"")</f>
        <v/>
      </c>
      <c r="E2746" s="10" t="e">
        <f ca="1">'Application For TE&amp;GOTS'!AF2787</f>
        <v>#VALUE!</v>
      </c>
      <c r="F2746" s="10" t="str">
        <f ca="1">IFERROR(LEFT('Application For TE&amp;GOTS'!AH2787,LEN('Application For TE&amp;GOTS'!AH2787)-2),"")</f>
        <v/>
      </c>
      <c r="G2746" s="10" t="e">
        <f ca="1">'Application For TE&amp;GOTS'!AI2787</f>
        <v>#VALUE!</v>
      </c>
      <c r="AF2746" s="10" t="str">
        <f ca="1">IF(MATCH(B2746,B$1:B2746,0)=ROW(B2746),B2746&amp;";","")</f>
        <v/>
      </c>
      <c r="AG2746" s="10" t="str">
        <f>IF(MATCH(C2746,C$1:C2746,0)=ROW(C2746),C2746&amp;";","")</f>
        <v/>
      </c>
      <c r="AH2746" s="10" t="str">
        <f ca="1">IF(MATCH(D2746,D$1:D2746,0)=ROW(D2746),D2746&amp;";","")</f>
        <v/>
      </c>
      <c r="AI2746" s="10" t="e">
        <f ca="1">IF(MATCH(E2746,E$1:E2746,0)=ROW(E2746),E2746&amp;";","")</f>
        <v>#VALUE!</v>
      </c>
    </row>
    <row r="2747" spans="1:35">
      <c r="A2747" s="10">
        <v>2726</v>
      </c>
      <c r="B2747" s="10" t="str">
        <f ca="1">'Application For TE&amp;GOTS'!X2788</f>
        <v/>
      </c>
      <c r="C2747" s="10">
        <f>'Application For TE&amp;GOTS'!$D2788</f>
        <v>0</v>
      </c>
      <c r="D2747" s="10" t="str" cm="1">
        <f t="array" aca="1" ref="D2747" ca="1">IFERROR(INDIRECT("'Application For TE&amp;GOTS'!L"&amp;'Application For TE&amp;GOTS'!S2788),"")</f>
        <v/>
      </c>
      <c r="E2747" s="10" t="e">
        <f ca="1">'Application For TE&amp;GOTS'!AF2788</f>
        <v>#VALUE!</v>
      </c>
      <c r="F2747" s="10" t="str">
        <f ca="1">IFERROR(LEFT('Application For TE&amp;GOTS'!AH2788,LEN('Application For TE&amp;GOTS'!AH2788)-2),"")</f>
        <v/>
      </c>
      <c r="G2747" s="10" t="e">
        <f ca="1">'Application For TE&amp;GOTS'!AI2788</f>
        <v>#VALUE!</v>
      </c>
      <c r="AF2747" s="10" t="str">
        <f ca="1">IF(MATCH(B2747,B$1:B2747,0)=ROW(B2747),B2747&amp;";","")</f>
        <v/>
      </c>
      <c r="AG2747" s="10" t="str">
        <f>IF(MATCH(C2747,C$1:C2747,0)=ROW(C2747),C2747&amp;";","")</f>
        <v/>
      </c>
      <c r="AH2747" s="10" t="str">
        <f ca="1">IF(MATCH(D2747,D$1:D2747,0)=ROW(D2747),D2747&amp;";","")</f>
        <v/>
      </c>
      <c r="AI2747" s="10" t="e">
        <f ca="1">IF(MATCH(E2747,E$1:E2747,0)=ROW(E2747),E2747&amp;";","")</f>
        <v>#VALUE!</v>
      </c>
    </row>
    <row r="2748" spans="1:35">
      <c r="A2748" s="10">
        <v>2727</v>
      </c>
      <c r="B2748" s="10" t="str">
        <f ca="1">'Application For TE&amp;GOTS'!X2789</f>
        <v/>
      </c>
      <c r="C2748" s="10">
        <f>'Application For TE&amp;GOTS'!$D2789</f>
        <v>0</v>
      </c>
      <c r="D2748" s="10" t="str" cm="1">
        <f t="array" aca="1" ref="D2748" ca="1">IFERROR(INDIRECT("'Application For TE&amp;GOTS'!L"&amp;'Application For TE&amp;GOTS'!S2789),"")</f>
        <v/>
      </c>
      <c r="E2748" s="10" t="e">
        <f ca="1">'Application For TE&amp;GOTS'!AF2789</f>
        <v>#VALUE!</v>
      </c>
      <c r="F2748" s="10" t="str">
        <f ca="1">IFERROR(LEFT('Application For TE&amp;GOTS'!AH2789,LEN('Application For TE&amp;GOTS'!AH2789)-2),"")</f>
        <v/>
      </c>
      <c r="G2748" s="10" t="e">
        <f ca="1">'Application For TE&amp;GOTS'!AI2789</f>
        <v>#VALUE!</v>
      </c>
      <c r="AF2748" s="10" t="str">
        <f ca="1">IF(MATCH(B2748,B$1:B2748,0)=ROW(B2748),B2748&amp;";","")</f>
        <v/>
      </c>
      <c r="AG2748" s="10" t="str">
        <f>IF(MATCH(C2748,C$1:C2748,0)=ROW(C2748),C2748&amp;";","")</f>
        <v/>
      </c>
      <c r="AH2748" s="10" t="str">
        <f ca="1">IF(MATCH(D2748,D$1:D2748,0)=ROW(D2748),D2748&amp;";","")</f>
        <v/>
      </c>
      <c r="AI2748" s="10" t="e">
        <f ca="1">IF(MATCH(E2748,E$1:E2748,0)=ROW(E2748),E2748&amp;";","")</f>
        <v>#VALUE!</v>
      </c>
    </row>
    <row r="2749" spans="1:35">
      <c r="A2749" s="10">
        <v>2728</v>
      </c>
      <c r="B2749" s="10" t="str">
        <f ca="1">'Application For TE&amp;GOTS'!X2790</f>
        <v/>
      </c>
      <c r="C2749" s="10">
        <f>'Application For TE&amp;GOTS'!$D2790</f>
        <v>0</v>
      </c>
      <c r="D2749" s="10" t="str" cm="1">
        <f t="array" aca="1" ref="D2749" ca="1">IFERROR(INDIRECT("'Application For TE&amp;GOTS'!L"&amp;'Application For TE&amp;GOTS'!S2790),"")</f>
        <v/>
      </c>
      <c r="E2749" s="10" t="e">
        <f ca="1">'Application For TE&amp;GOTS'!AF2790</f>
        <v>#VALUE!</v>
      </c>
      <c r="F2749" s="10" t="str">
        <f ca="1">IFERROR(LEFT('Application For TE&amp;GOTS'!AH2790,LEN('Application For TE&amp;GOTS'!AH2790)-2),"")</f>
        <v/>
      </c>
      <c r="G2749" s="10" t="e">
        <f ca="1">'Application For TE&amp;GOTS'!AI2790</f>
        <v>#VALUE!</v>
      </c>
      <c r="AF2749" s="10" t="str">
        <f ca="1">IF(MATCH(B2749,B$1:B2749,0)=ROW(B2749),B2749&amp;";","")</f>
        <v/>
      </c>
      <c r="AG2749" s="10" t="str">
        <f>IF(MATCH(C2749,C$1:C2749,0)=ROW(C2749),C2749&amp;";","")</f>
        <v/>
      </c>
      <c r="AH2749" s="10" t="str">
        <f ca="1">IF(MATCH(D2749,D$1:D2749,0)=ROW(D2749),D2749&amp;";","")</f>
        <v/>
      </c>
      <c r="AI2749" s="10" t="e">
        <f ca="1">IF(MATCH(E2749,E$1:E2749,0)=ROW(E2749),E2749&amp;";","")</f>
        <v>#VALUE!</v>
      </c>
    </row>
    <row r="2750" spans="1:35">
      <c r="A2750" s="10">
        <v>2729</v>
      </c>
      <c r="B2750" s="10" t="str">
        <f ca="1">'Application For TE&amp;GOTS'!X2791</f>
        <v/>
      </c>
      <c r="C2750" s="10">
        <f>'Application For TE&amp;GOTS'!$D2791</f>
        <v>0</v>
      </c>
      <c r="D2750" s="10" t="str" cm="1">
        <f t="array" aca="1" ref="D2750" ca="1">IFERROR(INDIRECT("'Application For TE&amp;GOTS'!L"&amp;'Application For TE&amp;GOTS'!S2791),"")</f>
        <v/>
      </c>
      <c r="E2750" s="10" t="e">
        <f ca="1">'Application For TE&amp;GOTS'!AF2791</f>
        <v>#VALUE!</v>
      </c>
      <c r="F2750" s="10" t="str">
        <f ca="1">IFERROR(LEFT('Application For TE&amp;GOTS'!AH2791,LEN('Application For TE&amp;GOTS'!AH2791)-2),"")</f>
        <v/>
      </c>
      <c r="G2750" s="10" t="e">
        <f ca="1">'Application For TE&amp;GOTS'!AI2791</f>
        <v>#VALUE!</v>
      </c>
      <c r="AF2750" s="10" t="str">
        <f ca="1">IF(MATCH(B2750,B$1:B2750,0)=ROW(B2750),B2750&amp;";","")</f>
        <v/>
      </c>
      <c r="AG2750" s="10" t="str">
        <f>IF(MATCH(C2750,C$1:C2750,0)=ROW(C2750),C2750&amp;";","")</f>
        <v/>
      </c>
      <c r="AH2750" s="10" t="str">
        <f ca="1">IF(MATCH(D2750,D$1:D2750,0)=ROW(D2750),D2750&amp;";","")</f>
        <v/>
      </c>
      <c r="AI2750" s="10" t="e">
        <f ca="1">IF(MATCH(E2750,E$1:E2750,0)=ROW(E2750),E2750&amp;";","")</f>
        <v>#VALUE!</v>
      </c>
    </row>
    <row r="2751" spans="1:35">
      <c r="A2751" s="10">
        <v>2730</v>
      </c>
      <c r="B2751" s="10" t="str">
        <f ca="1">'Application For TE&amp;GOTS'!X2792</f>
        <v/>
      </c>
      <c r="C2751" s="10">
        <f>'Application For TE&amp;GOTS'!$D2792</f>
        <v>0</v>
      </c>
      <c r="D2751" s="10" t="str" cm="1">
        <f t="array" aca="1" ref="D2751" ca="1">IFERROR(INDIRECT("'Application For TE&amp;GOTS'!L"&amp;'Application For TE&amp;GOTS'!S2792),"")</f>
        <v/>
      </c>
      <c r="E2751" s="10" t="e">
        <f ca="1">'Application For TE&amp;GOTS'!AF2792</f>
        <v>#VALUE!</v>
      </c>
      <c r="F2751" s="10" t="str">
        <f ca="1">IFERROR(LEFT('Application For TE&amp;GOTS'!AH2792,LEN('Application For TE&amp;GOTS'!AH2792)-2),"")</f>
        <v/>
      </c>
      <c r="G2751" s="10" t="e">
        <f ca="1">'Application For TE&amp;GOTS'!AI2792</f>
        <v>#VALUE!</v>
      </c>
      <c r="AF2751" s="10" t="str">
        <f ca="1">IF(MATCH(B2751,B$1:B2751,0)=ROW(B2751),B2751&amp;";","")</f>
        <v/>
      </c>
      <c r="AG2751" s="10" t="str">
        <f>IF(MATCH(C2751,C$1:C2751,0)=ROW(C2751),C2751&amp;";","")</f>
        <v/>
      </c>
      <c r="AH2751" s="10" t="str">
        <f ca="1">IF(MATCH(D2751,D$1:D2751,0)=ROW(D2751),D2751&amp;";","")</f>
        <v/>
      </c>
      <c r="AI2751" s="10" t="e">
        <f ca="1">IF(MATCH(E2751,E$1:E2751,0)=ROW(E2751),E2751&amp;";","")</f>
        <v>#VALUE!</v>
      </c>
    </row>
    <row r="2752" spans="1:35">
      <c r="A2752" s="10">
        <v>2731</v>
      </c>
      <c r="B2752" s="10" t="str">
        <f ca="1">'Application For TE&amp;GOTS'!X2793</f>
        <v/>
      </c>
      <c r="C2752" s="10">
        <f>'Application For TE&amp;GOTS'!$D2793</f>
        <v>0</v>
      </c>
      <c r="D2752" s="10" t="str" cm="1">
        <f t="array" aca="1" ref="D2752" ca="1">IFERROR(INDIRECT("'Application For TE&amp;GOTS'!L"&amp;'Application For TE&amp;GOTS'!S2793),"")</f>
        <v/>
      </c>
      <c r="E2752" s="10" t="e">
        <f ca="1">'Application For TE&amp;GOTS'!AF2793</f>
        <v>#VALUE!</v>
      </c>
      <c r="F2752" s="10" t="str">
        <f ca="1">IFERROR(LEFT('Application For TE&amp;GOTS'!AH2793,LEN('Application For TE&amp;GOTS'!AH2793)-2),"")</f>
        <v/>
      </c>
      <c r="G2752" s="10" t="e">
        <f ca="1">'Application For TE&amp;GOTS'!AI2793</f>
        <v>#VALUE!</v>
      </c>
      <c r="AF2752" s="10" t="str">
        <f ca="1">IF(MATCH(B2752,B$1:B2752,0)=ROW(B2752),B2752&amp;";","")</f>
        <v/>
      </c>
      <c r="AG2752" s="10" t="str">
        <f>IF(MATCH(C2752,C$1:C2752,0)=ROW(C2752),C2752&amp;";","")</f>
        <v/>
      </c>
      <c r="AH2752" s="10" t="str">
        <f ca="1">IF(MATCH(D2752,D$1:D2752,0)=ROW(D2752),D2752&amp;";","")</f>
        <v/>
      </c>
      <c r="AI2752" s="10" t="e">
        <f ca="1">IF(MATCH(E2752,E$1:E2752,0)=ROW(E2752),E2752&amp;";","")</f>
        <v>#VALUE!</v>
      </c>
    </row>
    <row r="2753" spans="1:35">
      <c r="A2753" s="10">
        <v>2732</v>
      </c>
      <c r="B2753" s="10" t="str">
        <f ca="1">'Application For TE&amp;GOTS'!X2794</f>
        <v/>
      </c>
      <c r="C2753" s="10">
        <f>'Application For TE&amp;GOTS'!$D2794</f>
        <v>0</v>
      </c>
      <c r="D2753" s="10" t="str" cm="1">
        <f t="array" aca="1" ref="D2753" ca="1">IFERROR(INDIRECT("'Application For TE&amp;GOTS'!L"&amp;'Application For TE&amp;GOTS'!S2794),"")</f>
        <v/>
      </c>
      <c r="E2753" s="10" t="e">
        <f ca="1">'Application For TE&amp;GOTS'!AF2794</f>
        <v>#VALUE!</v>
      </c>
      <c r="F2753" s="10" t="str">
        <f ca="1">IFERROR(LEFT('Application For TE&amp;GOTS'!AH2794,LEN('Application For TE&amp;GOTS'!AH2794)-2),"")</f>
        <v/>
      </c>
      <c r="G2753" s="10" t="e">
        <f ca="1">'Application For TE&amp;GOTS'!AI2794</f>
        <v>#VALUE!</v>
      </c>
      <c r="AF2753" s="10" t="str">
        <f ca="1">IF(MATCH(B2753,B$1:B2753,0)=ROW(B2753),B2753&amp;";","")</f>
        <v/>
      </c>
      <c r="AG2753" s="10" t="str">
        <f>IF(MATCH(C2753,C$1:C2753,0)=ROW(C2753),C2753&amp;";","")</f>
        <v/>
      </c>
      <c r="AH2753" s="10" t="str">
        <f ca="1">IF(MATCH(D2753,D$1:D2753,0)=ROW(D2753),D2753&amp;";","")</f>
        <v/>
      </c>
      <c r="AI2753" s="10" t="e">
        <f ca="1">IF(MATCH(E2753,E$1:E2753,0)=ROW(E2753),E2753&amp;";","")</f>
        <v>#VALUE!</v>
      </c>
    </row>
    <row r="2754" spans="1:35">
      <c r="A2754" s="10">
        <v>2733</v>
      </c>
      <c r="B2754" s="10" t="str">
        <f ca="1">'Application For TE&amp;GOTS'!X2795</f>
        <v/>
      </c>
      <c r="C2754" s="10">
        <f>'Application For TE&amp;GOTS'!$D2795</f>
        <v>0</v>
      </c>
      <c r="D2754" s="10" t="str" cm="1">
        <f t="array" aca="1" ref="D2754" ca="1">IFERROR(INDIRECT("'Application For TE&amp;GOTS'!L"&amp;'Application For TE&amp;GOTS'!S2795),"")</f>
        <v/>
      </c>
      <c r="E2754" s="10" t="e">
        <f ca="1">'Application For TE&amp;GOTS'!AF2795</f>
        <v>#VALUE!</v>
      </c>
      <c r="F2754" s="10" t="str">
        <f ca="1">IFERROR(LEFT('Application For TE&amp;GOTS'!AH2795,LEN('Application For TE&amp;GOTS'!AH2795)-2),"")</f>
        <v/>
      </c>
      <c r="G2754" s="10" t="e">
        <f ca="1">'Application For TE&amp;GOTS'!AI2795</f>
        <v>#VALUE!</v>
      </c>
      <c r="AF2754" s="10" t="str">
        <f ca="1">IF(MATCH(B2754,B$1:B2754,0)=ROW(B2754),B2754&amp;";","")</f>
        <v/>
      </c>
      <c r="AG2754" s="10" t="str">
        <f>IF(MATCH(C2754,C$1:C2754,0)=ROW(C2754),C2754&amp;";","")</f>
        <v/>
      </c>
      <c r="AH2754" s="10" t="str">
        <f ca="1">IF(MATCH(D2754,D$1:D2754,0)=ROW(D2754),D2754&amp;";","")</f>
        <v/>
      </c>
      <c r="AI2754" s="10" t="e">
        <f ca="1">IF(MATCH(E2754,E$1:E2754,0)=ROW(E2754),E2754&amp;";","")</f>
        <v>#VALUE!</v>
      </c>
    </row>
    <row r="2755" spans="1:35">
      <c r="A2755" s="10">
        <v>2734</v>
      </c>
      <c r="B2755" s="10" t="str">
        <f ca="1">'Application For TE&amp;GOTS'!X2796</f>
        <v/>
      </c>
      <c r="C2755" s="10">
        <f>'Application For TE&amp;GOTS'!$D2796</f>
        <v>0</v>
      </c>
      <c r="D2755" s="10" t="str" cm="1">
        <f t="array" aca="1" ref="D2755" ca="1">IFERROR(INDIRECT("'Application For TE&amp;GOTS'!L"&amp;'Application For TE&amp;GOTS'!S2796),"")</f>
        <v/>
      </c>
      <c r="E2755" s="10" t="e">
        <f ca="1">'Application For TE&amp;GOTS'!AF2796</f>
        <v>#VALUE!</v>
      </c>
      <c r="F2755" s="10" t="str">
        <f ca="1">IFERROR(LEFT('Application For TE&amp;GOTS'!AH2796,LEN('Application For TE&amp;GOTS'!AH2796)-2),"")</f>
        <v/>
      </c>
      <c r="G2755" s="10" t="e">
        <f ca="1">'Application For TE&amp;GOTS'!AI2796</f>
        <v>#VALUE!</v>
      </c>
      <c r="AF2755" s="10" t="str">
        <f ca="1">IF(MATCH(B2755,B$1:B2755,0)=ROW(B2755),B2755&amp;";","")</f>
        <v/>
      </c>
      <c r="AG2755" s="10" t="str">
        <f>IF(MATCH(C2755,C$1:C2755,0)=ROW(C2755),C2755&amp;";","")</f>
        <v/>
      </c>
      <c r="AH2755" s="10" t="str">
        <f ca="1">IF(MATCH(D2755,D$1:D2755,0)=ROW(D2755),D2755&amp;";","")</f>
        <v/>
      </c>
      <c r="AI2755" s="10" t="e">
        <f ca="1">IF(MATCH(E2755,E$1:E2755,0)=ROW(E2755),E2755&amp;";","")</f>
        <v>#VALUE!</v>
      </c>
    </row>
    <row r="2756" spans="1:35">
      <c r="A2756" s="10">
        <v>2735</v>
      </c>
      <c r="B2756" s="10" t="str">
        <f ca="1">'Application For TE&amp;GOTS'!X2797</f>
        <v/>
      </c>
      <c r="C2756" s="10">
        <f>'Application For TE&amp;GOTS'!$D2797</f>
        <v>0</v>
      </c>
      <c r="D2756" s="10" t="str" cm="1">
        <f t="array" aca="1" ref="D2756" ca="1">IFERROR(INDIRECT("'Application For TE&amp;GOTS'!L"&amp;'Application For TE&amp;GOTS'!S2797),"")</f>
        <v/>
      </c>
      <c r="E2756" s="10" t="e">
        <f ca="1">'Application For TE&amp;GOTS'!AF2797</f>
        <v>#VALUE!</v>
      </c>
      <c r="F2756" s="10" t="str">
        <f ca="1">IFERROR(LEFT('Application For TE&amp;GOTS'!AH2797,LEN('Application For TE&amp;GOTS'!AH2797)-2),"")</f>
        <v/>
      </c>
      <c r="G2756" s="10" t="e">
        <f ca="1">'Application For TE&amp;GOTS'!AI2797</f>
        <v>#VALUE!</v>
      </c>
      <c r="AF2756" s="10" t="str">
        <f ca="1">IF(MATCH(B2756,B$1:B2756,0)=ROW(B2756),B2756&amp;";","")</f>
        <v/>
      </c>
      <c r="AG2756" s="10" t="str">
        <f>IF(MATCH(C2756,C$1:C2756,0)=ROW(C2756),C2756&amp;";","")</f>
        <v/>
      </c>
      <c r="AH2756" s="10" t="str">
        <f ca="1">IF(MATCH(D2756,D$1:D2756,0)=ROW(D2756),D2756&amp;";","")</f>
        <v/>
      </c>
      <c r="AI2756" s="10" t="e">
        <f ca="1">IF(MATCH(E2756,E$1:E2756,0)=ROW(E2756),E2756&amp;";","")</f>
        <v>#VALUE!</v>
      </c>
    </row>
    <row r="2757" spans="1:35">
      <c r="A2757" s="10">
        <v>2736</v>
      </c>
      <c r="B2757" s="10" t="str">
        <f ca="1">'Application For TE&amp;GOTS'!X2798</f>
        <v/>
      </c>
      <c r="C2757" s="10">
        <f>'Application For TE&amp;GOTS'!$D2798</f>
        <v>0</v>
      </c>
      <c r="D2757" s="10" t="str" cm="1">
        <f t="array" aca="1" ref="D2757" ca="1">IFERROR(INDIRECT("'Application For TE&amp;GOTS'!L"&amp;'Application For TE&amp;GOTS'!S2798),"")</f>
        <v/>
      </c>
      <c r="E2757" s="10" t="e">
        <f ca="1">'Application For TE&amp;GOTS'!AF2798</f>
        <v>#VALUE!</v>
      </c>
      <c r="F2757" s="10" t="str">
        <f ca="1">IFERROR(LEFT('Application For TE&amp;GOTS'!AH2798,LEN('Application For TE&amp;GOTS'!AH2798)-2),"")</f>
        <v/>
      </c>
      <c r="G2757" s="10" t="e">
        <f ca="1">'Application For TE&amp;GOTS'!AI2798</f>
        <v>#VALUE!</v>
      </c>
      <c r="AF2757" s="10" t="str">
        <f ca="1">IF(MATCH(B2757,B$1:B2757,0)=ROW(B2757),B2757&amp;";","")</f>
        <v/>
      </c>
      <c r="AG2757" s="10" t="str">
        <f>IF(MATCH(C2757,C$1:C2757,0)=ROW(C2757),C2757&amp;";","")</f>
        <v/>
      </c>
      <c r="AH2757" s="10" t="str">
        <f ca="1">IF(MATCH(D2757,D$1:D2757,0)=ROW(D2757),D2757&amp;";","")</f>
        <v/>
      </c>
      <c r="AI2757" s="10" t="e">
        <f ca="1">IF(MATCH(E2757,E$1:E2757,0)=ROW(E2757),E2757&amp;";","")</f>
        <v>#VALUE!</v>
      </c>
    </row>
    <row r="2758" spans="1:35">
      <c r="A2758" s="10">
        <v>2737</v>
      </c>
      <c r="B2758" s="10" t="str">
        <f ca="1">'Application For TE&amp;GOTS'!X2799</f>
        <v/>
      </c>
      <c r="C2758" s="10">
        <f>'Application For TE&amp;GOTS'!$D2799</f>
        <v>0</v>
      </c>
      <c r="D2758" s="10" t="str" cm="1">
        <f t="array" aca="1" ref="D2758" ca="1">IFERROR(INDIRECT("'Application For TE&amp;GOTS'!L"&amp;'Application For TE&amp;GOTS'!S2799),"")</f>
        <v/>
      </c>
      <c r="E2758" s="10" t="e">
        <f ca="1">'Application For TE&amp;GOTS'!AF2799</f>
        <v>#VALUE!</v>
      </c>
      <c r="F2758" s="10" t="str">
        <f ca="1">IFERROR(LEFT('Application For TE&amp;GOTS'!AH2799,LEN('Application For TE&amp;GOTS'!AH2799)-2),"")</f>
        <v/>
      </c>
      <c r="G2758" s="10" t="e">
        <f ca="1">'Application For TE&amp;GOTS'!AI2799</f>
        <v>#VALUE!</v>
      </c>
      <c r="AF2758" s="10" t="str">
        <f ca="1">IF(MATCH(B2758,B$1:B2758,0)=ROW(B2758),B2758&amp;";","")</f>
        <v/>
      </c>
      <c r="AG2758" s="10" t="str">
        <f>IF(MATCH(C2758,C$1:C2758,0)=ROW(C2758),C2758&amp;";","")</f>
        <v/>
      </c>
      <c r="AH2758" s="10" t="str">
        <f ca="1">IF(MATCH(D2758,D$1:D2758,0)=ROW(D2758),D2758&amp;";","")</f>
        <v/>
      </c>
      <c r="AI2758" s="10" t="e">
        <f ca="1">IF(MATCH(E2758,E$1:E2758,0)=ROW(E2758),E2758&amp;";","")</f>
        <v>#VALUE!</v>
      </c>
    </row>
    <row r="2759" spans="1:35">
      <c r="A2759" s="10">
        <v>2738</v>
      </c>
      <c r="B2759" s="10" t="str">
        <f ca="1">'Application For TE&amp;GOTS'!X2800</f>
        <v/>
      </c>
      <c r="C2759" s="10">
        <f>'Application For TE&amp;GOTS'!$D2800</f>
        <v>0</v>
      </c>
      <c r="D2759" s="10" t="str" cm="1">
        <f t="array" aca="1" ref="D2759" ca="1">IFERROR(INDIRECT("'Application For TE&amp;GOTS'!L"&amp;'Application For TE&amp;GOTS'!S2800),"")</f>
        <v/>
      </c>
      <c r="E2759" s="10" t="e">
        <f ca="1">'Application For TE&amp;GOTS'!AF2800</f>
        <v>#VALUE!</v>
      </c>
      <c r="F2759" s="10" t="str">
        <f ca="1">IFERROR(LEFT('Application For TE&amp;GOTS'!AH2800,LEN('Application For TE&amp;GOTS'!AH2800)-2),"")</f>
        <v/>
      </c>
      <c r="G2759" s="10" t="e">
        <f ca="1">'Application For TE&amp;GOTS'!AI2800</f>
        <v>#VALUE!</v>
      </c>
      <c r="AF2759" s="10" t="str">
        <f ca="1">IF(MATCH(B2759,B$1:B2759,0)=ROW(B2759),B2759&amp;";","")</f>
        <v/>
      </c>
      <c r="AG2759" s="10" t="str">
        <f>IF(MATCH(C2759,C$1:C2759,0)=ROW(C2759),C2759&amp;";","")</f>
        <v/>
      </c>
      <c r="AH2759" s="10" t="str">
        <f ca="1">IF(MATCH(D2759,D$1:D2759,0)=ROW(D2759),D2759&amp;";","")</f>
        <v/>
      </c>
      <c r="AI2759" s="10" t="e">
        <f ca="1">IF(MATCH(E2759,E$1:E2759,0)=ROW(E2759),E2759&amp;";","")</f>
        <v>#VALUE!</v>
      </c>
    </row>
    <row r="2760" spans="1:35">
      <c r="A2760" s="10">
        <v>2739</v>
      </c>
      <c r="B2760" s="10" t="str">
        <f ca="1">'Application For TE&amp;GOTS'!X2801</f>
        <v/>
      </c>
      <c r="C2760" s="10">
        <f>'Application For TE&amp;GOTS'!$D2801</f>
        <v>0</v>
      </c>
      <c r="D2760" s="10" t="str" cm="1">
        <f t="array" aca="1" ref="D2760" ca="1">IFERROR(INDIRECT("'Application For TE&amp;GOTS'!L"&amp;'Application For TE&amp;GOTS'!S2801),"")</f>
        <v/>
      </c>
      <c r="E2760" s="10" t="e">
        <f ca="1">'Application For TE&amp;GOTS'!AF2801</f>
        <v>#VALUE!</v>
      </c>
      <c r="F2760" s="10" t="str">
        <f ca="1">IFERROR(LEFT('Application For TE&amp;GOTS'!AH2801,LEN('Application For TE&amp;GOTS'!AH2801)-2),"")</f>
        <v/>
      </c>
      <c r="G2760" s="10" t="e">
        <f ca="1">'Application For TE&amp;GOTS'!AI2801</f>
        <v>#VALUE!</v>
      </c>
      <c r="AF2760" s="10" t="str">
        <f ca="1">IF(MATCH(B2760,B$1:B2760,0)=ROW(B2760),B2760&amp;";","")</f>
        <v/>
      </c>
      <c r="AG2760" s="10" t="str">
        <f>IF(MATCH(C2760,C$1:C2760,0)=ROW(C2760),C2760&amp;";","")</f>
        <v/>
      </c>
      <c r="AH2760" s="10" t="str">
        <f ca="1">IF(MATCH(D2760,D$1:D2760,0)=ROW(D2760),D2760&amp;";","")</f>
        <v/>
      </c>
      <c r="AI2760" s="10" t="e">
        <f ca="1">IF(MATCH(E2760,E$1:E2760,0)=ROW(E2760),E2760&amp;";","")</f>
        <v>#VALUE!</v>
      </c>
    </row>
    <row r="2761" spans="1:35">
      <c r="A2761" s="10">
        <v>2740</v>
      </c>
      <c r="B2761" s="10" t="str">
        <f ca="1">'Application For TE&amp;GOTS'!X2802</f>
        <v/>
      </c>
      <c r="C2761" s="10">
        <f>'Application For TE&amp;GOTS'!$D2802</f>
        <v>0</v>
      </c>
      <c r="D2761" s="10" t="str" cm="1">
        <f t="array" aca="1" ref="D2761" ca="1">IFERROR(INDIRECT("'Application For TE&amp;GOTS'!L"&amp;'Application For TE&amp;GOTS'!S2802),"")</f>
        <v/>
      </c>
      <c r="E2761" s="10" t="e">
        <f ca="1">'Application For TE&amp;GOTS'!AF2802</f>
        <v>#VALUE!</v>
      </c>
      <c r="F2761" s="10" t="str">
        <f ca="1">IFERROR(LEFT('Application For TE&amp;GOTS'!AH2802,LEN('Application For TE&amp;GOTS'!AH2802)-2),"")</f>
        <v/>
      </c>
      <c r="G2761" s="10" t="e">
        <f ca="1">'Application For TE&amp;GOTS'!AI2802</f>
        <v>#VALUE!</v>
      </c>
      <c r="AF2761" s="10" t="str">
        <f ca="1">IF(MATCH(B2761,B$1:B2761,0)=ROW(B2761),B2761&amp;";","")</f>
        <v/>
      </c>
      <c r="AG2761" s="10" t="str">
        <f>IF(MATCH(C2761,C$1:C2761,0)=ROW(C2761),C2761&amp;";","")</f>
        <v/>
      </c>
      <c r="AH2761" s="10" t="str">
        <f ca="1">IF(MATCH(D2761,D$1:D2761,0)=ROW(D2761),D2761&amp;";","")</f>
        <v/>
      </c>
      <c r="AI2761" s="10" t="e">
        <f ca="1">IF(MATCH(E2761,E$1:E2761,0)=ROW(E2761),E2761&amp;";","")</f>
        <v>#VALUE!</v>
      </c>
    </row>
    <row r="2762" spans="1:35">
      <c r="A2762" s="10">
        <v>2741</v>
      </c>
      <c r="B2762" s="10" t="str">
        <f ca="1">'Application For TE&amp;GOTS'!X2803</f>
        <v/>
      </c>
      <c r="C2762" s="10">
        <f>'Application For TE&amp;GOTS'!$D2803</f>
        <v>0</v>
      </c>
      <c r="D2762" s="10" t="str" cm="1">
        <f t="array" aca="1" ref="D2762" ca="1">IFERROR(INDIRECT("'Application For TE&amp;GOTS'!L"&amp;'Application For TE&amp;GOTS'!S2803),"")</f>
        <v/>
      </c>
      <c r="E2762" s="10" t="e">
        <f ca="1">'Application For TE&amp;GOTS'!AF2803</f>
        <v>#VALUE!</v>
      </c>
      <c r="F2762" s="10" t="str">
        <f ca="1">IFERROR(LEFT('Application For TE&amp;GOTS'!AH2803,LEN('Application For TE&amp;GOTS'!AH2803)-2),"")</f>
        <v/>
      </c>
      <c r="G2762" s="10" t="e">
        <f ca="1">'Application For TE&amp;GOTS'!AI2803</f>
        <v>#VALUE!</v>
      </c>
      <c r="AF2762" s="10" t="str">
        <f ca="1">IF(MATCH(B2762,B$1:B2762,0)=ROW(B2762),B2762&amp;";","")</f>
        <v/>
      </c>
      <c r="AG2762" s="10" t="str">
        <f>IF(MATCH(C2762,C$1:C2762,0)=ROW(C2762),C2762&amp;";","")</f>
        <v/>
      </c>
      <c r="AH2762" s="10" t="str">
        <f ca="1">IF(MATCH(D2762,D$1:D2762,0)=ROW(D2762),D2762&amp;";","")</f>
        <v/>
      </c>
      <c r="AI2762" s="10" t="e">
        <f ca="1">IF(MATCH(E2762,E$1:E2762,0)=ROW(E2762),E2762&amp;";","")</f>
        <v>#VALUE!</v>
      </c>
    </row>
    <row r="2763" spans="1:35">
      <c r="A2763" s="10">
        <v>2742</v>
      </c>
      <c r="B2763" s="10" t="str">
        <f ca="1">'Application For TE&amp;GOTS'!X2804</f>
        <v/>
      </c>
      <c r="C2763" s="10">
        <f>'Application For TE&amp;GOTS'!$D2804</f>
        <v>0</v>
      </c>
      <c r="D2763" s="10" t="str" cm="1">
        <f t="array" aca="1" ref="D2763" ca="1">IFERROR(INDIRECT("'Application For TE&amp;GOTS'!L"&amp;'Application For TE&amp;GOTS'!S2804),"")</f>
        <v/>
      </c>
      <c r="E2763" s="10" t="e">
        <f ca="1">'Application For TE&amp;GOTS'!AF2804</f>
        <v>#VALUE!</v>
      </c>
      <c r="F2763" s="10" t="str">
        <f ca="1">IFERROR(LEFT('Application For TE&amp;GOTS'!AH2804,LEN('Application For TE&amp;GOTS'!AH2804)-2),"")</f>
        <v/>
      </c>
      <c r="G2763" s="10" t="e">
        <f ca="1">'Application For TE&amp;GOTS'!AI2804</f>
        <v>#VALUE!</v>
      </c>
      <c r="AF2763" s="10" t="str">
        <f ca="1">IF(MATCH(B2763,B$1:B2763,0)=ROW(B2763),B2763&amp;";","")</f>
        <v/>
      </c>
      <c r="AG2763" s="10" t="str">
        <f>IF(MATCH(C2763,C$1:C2763,0)=ROW(C2763),C2763&amp;";","")</f>
        <v/>
      </c>
      <c r="AH2763" s="10" t="str">
        <f ca="1">IF(MATCH(D2763,D$1:D2763,0)=ROW(D2763),D2763&amp;";","")</f>
        <v/>
      </c>
      <c r="AI2763" s="10" t="e">
        <f ca="1">IF(MATCH(E2763,E$1:E2763,0)=ROW(E2763),E2763&amp;";","")</f>
        <v>#VALUE!</v>
      </c>
    </row>
    <row r="2764" spans="1:35">
      <c r="A2764" s="10">
        <v>2743</v>
      </c>
      <c r="B2764" s="10" t="str">
        <f ca="1">'Application For TE&amp;GOTS'!X2805</f>
        <v/>
      </c>
      <c r="C2764" s="10">
        <f>'Application For TE&amp;GOTS'!$D2805</f>
        <v>0</v>
      </c>
      <c r="D2764" s="10" t="str" cm="1">
        <f t="array" aca="1" ref="D2764" ca="1">IFERROR(INDIRECT("'Application For TE&amp;GOTS'!L"&amp;'Application For TE&amp;GOTS'!S2805),"")</f>
        <v/>
      </c>
      <c r="E2764" s="10" t="e">
        <f ca="1">'Application For TE&amp;GOTS'!AF2805</f>
        <v>#VALUE!</v>
      </c>
      <c r="F2764" s="10" t="str">
        <f ca="1">IFERROR(LEFT('Application For TE&amp;GOTS'!AH2805,LEN('Application For TE&amp;GOTS'!AH2805)-2),"")</f>
        <v/>
      </c>
      <c r="G2764" s="10" t="e">
        <f ca="1">'Application For TE&amp;GOTS'!AI2805</f>
        <v>#VALUE!</v>
      </c>
      <c r="AF2764" s="10" t="str">
        <f ca="1">IF(MATCH(B2764,B$1:B2764,0)=ROW(B2764),B2764&amp;";","")</f>
        <v/>
      </c>
      <c r="AG2764" s="10" t="str">
        <f>IF(MATCH(C2764,C$1:C2764,0)=ROW(C2764),C2764&amp;";","")</f>
        <v/>
      </c>
      <c r="AH2764" s="10" t="str">
        <f ca="1">IF(MATCH(D2764,D$1:D2764,0)=ROW(D2764),D2764&amp;";","")</f>
        <v/>
      </c>
      <c r="AI2764" s="10" t="e">
        <f ca="1">IF(MATCH(E2764,E$1:E2764,0)=ROW(E2764),E2764&amp;";","")</f>
        <v>#VALUE!</v>
      </c>
    </row>
    <row r="2765" spans="1:35">
      <c r="A2765" s="10">
        <v>2744</v>
      </c>
      <c r="B2765" s="10" t="str">
        <f ca="1">'Application For TE&amp;GOTS'!X2806</f>
        <v/>
      </c>
      <c r="C2765" s="10">
        <f>'Application For TE&amp;GOTS'!$D2806</f>
        <v>0</v>
      </c>
      <c r="D2765" s="10" t="str" cm="1">
        <f t="array" aca="1" ref="D2765" ca="1">IFERROR(INDIRECT("'Application For TE&amp;GOTS'!L"&amp;'Application For TE&amp;GOTS'!S2806),"")</f>
        <v/>
      </c>
      <c r="E2765" s="10" t="e">
        <f ca="1">'Application For TE&amp;GOTS'!AF2806</f>
        <v>#VALUE!</v>
      </c>
      <c r="F2765" s="10" t="str">
        <f ca="1">IFERROR(LEFT('Application For TE&amp;GOTS'!AH2806,LEN('Application For TE&amp;GOTS'!AH2806)-2),"")</f>
        <v/>
      </c>
      <c r="G2765" s="10" t="e">
        <f ca="1">'Application For TE&amp;GOTS'!AI2806</f>
        <v>#VALUE!</v>
      </c>
      <c r="AF2765" s="10" t="str">
        <f ca="1">IF(MATCH(B2765,B$1:B2765,0)=ROW(B2765),B2765&amp;";","")</f>
        <v/>
      </c>
      <c r="AG2765" s="10" t="str">
        <f>IF(MATCH(C2765,C$1:C2765,0)=ROW(C2765),C2765&amp;";","")</f>
        <v/>
      </c>
      <c r="AH2765" s="10" t="str">
        <f ca="1">IF(MATCH(D2765,D$1:D2765,0)=ROW(D2765),D2765&amp;";","")</f>
        <v/>
      </c>
      <c r="AI2765" s="10" t="e">
        <f ca="1">IF(MATCH(E2765,E$1:E2765,0)=ROW(E2765),E2765&amp;";","")</f>
        <v>#VALUE!</v>
      </c>
    </row>
    <row r="2766" spans="1:35">
      <c r="A2766" s="10">
        <v>2745</v>
      </c>
      <c r="B2766" s="10" t="str">
        <f ca="1">'Application For TE&amp;GOTS'!X2807</f>
        <v/>
      </c>
      <c r="C2766" s="10">
        <f>'Application For TE&amp;GOTS'!$D2807</f>
        <v>0</v>
      </c>
      <c r="D2766" s="10" t="str" cm="1">
        <f t="array" aca="1" ref="D2766" ca="1">IFERROR(INDIRECT("'Application For TE&amp;GOTS'!L"&amp;'Application For TE&amp;GOTS'!S2807),"")</f>
        <v/>
      </c>
      <c r="E2766" s="10" t="e">
        <f ca="1">'Application For TE&amp;GOTS'!AF2807</f>
        <v>#VALUE!</v>
      </c>
      <c r="F2766" s="10" t="str">
        <f ca="1">IFERROR(LEFT('Application For TE&amp;GOTS'!AH2807,LEN('Application For TE&amp;GOTS'!AH2807)-2),"")</f>
        <v/>
      </c>
      <c r="G2766" s="10" t="e">
        <f ca="1">'Application For TE&amp;GOTS'!AI2807</f>
        <v>#VALUE!</v>
      </c>
      <c r="AF2766" s="10" t="str">
        <f ca="1">IF(MATCH(B2766,B$1:B2766,0)=ROW(B2766),B2766&amp;";","")</f>
        <v/>
      </c>
      <c r="AG2766" s="10" t="str">
        <f>IF(MATCH(C2766,C$1:C2766,0)=ROW(C2766),C2766&amp;";","")</f>
        <v/>
      </c>
      <c r="AH2766" s="10" t="str">
        <f ca="1">IF(MATCH(D2766,D$1:D2766,0)=ROW(D2766),D2766&amp;";","")</f>
        <v/>
      </c>
      <c r="AI2766" s="10" t="e">
        <f ca="1">IF(MATCH(E2766,E$1:E2766,0)=ROW(E2766),E2766&amp;";","")</f>
        <v>#VALUE!</v>
      </c>
    </row>
    <row r="2767" spans="1:35">
      <c r="A2767" s="10">
        <v>2746</v>
      </c>
      <c r="B2767" s="10" t="str">
        <f ca="1">'Application For TE&amp;GOTS'!X2808</f>
        <v/>
      </c>
      <c r="C2767" s="10">
        <f>'Application For TE&amp;GOTS'!$D2808</f>
        <v>0</v>
      </c>
      <c r="D2767" s="10" t="str" cm="1">
        <f t="array" aca="1" ref="D2767" ca="1">IFERROR(INDIRECT("'Application For TE&amp;GOTS'!L"&amp;'Application For TE&amp;GOTS'!S2808),"")</f>
        <v/>
      </c>
      <c r="E2767" s="10" t="e">
        <f ca="1">'Application For TE&amp;GOTS'!AF2808</f>
        <v>#VALUE!</v>
      </c>
      <c r="F2767" s="10" t="str">
        <f ca="1">IFERROR(LEFT('Application For TE&amp;GOTS'!AH2808,LEN('Application For TE&amp;GOTS'!AH2808)-2),"")</f>
        <v/>
      </c>
      <c r="G2767" s="10" t="e">
        <f ca="1">'Application For TE&amp;GOTS'!AI2808</f>
        <v>#VALUE!</v>
      </c>
      <c r="AF2767" s="10" t="str">
        <f ca="1">IF(MATCH(B2767,B$1:B2767,0)=ROW(B2767),B2767&amp;";","")</f>
        <v/>
      </c>
      <c r="AG2767" s="10" t="str">
        <f>IF(MATCH(C2767,C$1:C2767,0)=ROW(C2767),C2767&amp;";","")</f>
        <v/>
      </c>
      <c r="AH2767" s="10" t="str">
        <f ca="1">IF(MATCH(D2767,D$1:D2767,0)=ROW(D2767),D2767&amp;";","")</f>
        <v/>
      </c>
      <c r="AI2767" s="10" t="e">
        <f ca="1">IF(MATCH(E2767,E$1:E2767,0)=ROW(E2767),E2767&amp;";","")</f>
        <v>#VALUE!</v>
      </c>
    </row>
    <row r="2768" spans="1:35">
      <c r="A2768" s="10">
        <v>2747</v>
      </c>
      <c r="B2768" s="10" t="str">
        <f ca="1">'Application For TE&amp;GOTS'!X2809</f>
        <v/>
      </c>
      <c r="C2768" s="10">
        <f>'Application For TE&amp;GOTS'!$D2809</f>
        <v>0</v>
      </c>
      <c r="D2768" s="10" t="str" cm="1">
        <f t="array" aca="1" ref="D2768" ca="1">IFERROR(INDIRECT("'Application For TE&amp;GOTS'!L"&amp;'Application For TE&amp;GOTS'!S2809),"")</f>
        <v/>
      </c>
      <c r="E2768" s="10" t="e">
        <f ca="1">'Application For TE&amp;GOTS'!AF2809</f>
        <v>#VALUE!</v>
      </c>
      <c r="F2768" s="10" t="str">
        <f ca="1">IFERROR(LEFT('Application For TE&amp;GOTS'!AH2809,LEN('Application For TE&amp;GOTS'!AH2809)-2),"")</f>
        <v/>
      </c>
      <c r="G2768" s="10" t="e">
        <f ca="1">'Application For TE&amp;GOTS'!AI2809</f>
        <v>#VALUE!</v>
      </c>
      <c r="AF2768" s="10" t="str">
        <f ca="1">IF(MATCH(B2768,B$1:B2768,0)=ROW(B2768),B2768&amp;";","")</f>
        <v/>
      </c>
      <c r="AG2768" s="10" t="str">
        <f>IF(MATCH(C2768,C$1:C2768,0)=ROW(C2768),C2768&amp;";","")</f>
        <v/>
      </c>
      <c r="AH2768" s="10" t="str">
        <f ca="1">IF(MATCH(D2768,D$1:D2768,0)=ROW(D2768),D2768&amp;";","")</f>
        <v/>
      </c>
      <c r="AI2768" s="10" t="e">
        <f ca="1">IF(MATCH(E2768,E$1:E2768,0)=ROW(E2768),E2768&amp;";","")</f>
        <v>#VALUE!</v>
      </c>
    </row>
    <row r="2769" spans="1:35">
      <c r="A2769" s="10">
        <v>2748</v>
      </c>
      <c r="B2769" s="10" t="str">
        <f ca="1">'Application For TE&amp;GOTS'!X2810</f>
        <v/>
      </c>
      <c r="C2769" s="10">
        <f>'Application For TE&amp;GOTS'!$D2810</f>
        <v>0</v>
      </c>
      <c r="D2769" s="10" t="str" cm="1">
        <f t="array" aca="1" ref="D2769" ca="1">IFERROR(INDIRECT("'Application For TE&amp;GOTS'!L"&amp;'Application For TE&amp;GOTS'!S2810),"")</f>
        <v/>
      </c>
      <c r="E2769" s="10" t="e">
        <f ca="1">'Application For TE&amp;GOTS'!AF2810</f>
        <v>#VALUE!</v>
      </c>
      <c r="F2769" s="10" t="str">
        <f ca="1">IFERROR(LEFT('Application For TE&amp;GOTS'!AH2810,LEN('Application For TE&amp;GOTS'!AH2810)-2),"")</f>
        <v/>
      </c>
      <c r="G2769" s="10" t="e">
        <f ca="1">'Application For TE&amp;GOTS'!AI2810</f>
        <v>#VALUE!</v>
      </c>
      <c r="AF2769" s="10" t="str">
        <f ca="1">IF(MATCH(B2769,B$1:B2769,0)=ROW(B2769),B2769&amp;";","")</f>
        <v/>
      </c>
      <c r="AG2769" s="10" t="str">
        <f>IF(MATCH(C2769,C$1:C2769,0)=ROW(C2769),C2769&amp;";","")</f>
        <v/>
      </c>
      <c r="AH2769" s="10" t="str">
        <f ca="1">IF(MATCH(D2769,D$1:D2769,0)=ROW(D2769),D2769&amp;";","")</f>
        <v/>
      </c>
      <c r="AI2769" s="10" t="e">
        <f ca="1">IF(MATCH(E2769,E$1:E2769,0)=ROW(E2769),E2769&amp;";","")</f>
        <v>#VALUE!</v>
      </c>
    </row>
    <row r="2770" spans="1:35">
      <c r="A2770" s="10">
        <v>2749</v>
      </c>
      <c r="B2770" s="10" t="str">
        <f ca="1">'Application For TE&amp;GOTS'!X2811</f>
        <v/>
      </c>
      <c r="C2770" s="10">
        <f>'Application For TE&amp;GOTS'!$D2811</f>
        <v>0</v>
      </c>
      <c r="D2770" s="10" t="str" cm="1">
        <f t="array" aca="1" ref="D2770" ca="1">IFERROR(INDIRECT("'Application For TE&amp;GOTS'!L"&amp;'Application For TE&amp;GOTS'!S2811),"")</f>
        <v/>
      </c>
      <c r="E2770" s="10" t="e">
        <f ca="1">'Application For TE&amp;GOTS'!AF2811</f>
        <v>#VALUE!</v>
      </c>
      <c r="F2770" s="10" t="str">
        <f ca="1">IFERROR(LEFT('Application For TE&amp;GOTS'!AH2811,LEN('Application For TE&amp;GOTS'!AH2811)-2),"")</f>
        <v/>
      </c>
      <c r="G2770" s="10" t="e">
        <f ca="1">'Application For TE&amp;GOTS'!AI2811</f>
        <v>#VALUE!</v>
      </c>
      <c r="AF2770" s="10" t="str">
        <f ca="1">IF(MATCH(B2770,B$1:B2770,0)=ROW(B2770),B2770&amp;";","")</f>
        <v/>
      </c>
      <c r="AG2770" s="10" t="str">
        <f>IF(MATCH(C2770,C$1:C2770,0)=ROW(C2770),C2770&amp;";","")</f>
        <v/>
      </c>
      <c r="AH2770" s="10" t="str">
        <f ca="1">IF(MATCH(D2770,D$1:D2770,0)=ROW(D2770),D2770&amp;";","")</f>
        <v/>
      </c>
      <c r="AI2770" s="10" t="e">
        <f ca="1">IF(MATCH(E2770,E$1:E2770,0)=ROW(E2770),E2770&amp;";","")</f>
        <v>#VALUE!</v>
      </c>
    </row>
    <row r="2771" spans="1:35">
      <c r="A2771" s="10">
        <v>2750</v>
      </c>
      <c r="B2771" s="10" t="str">
        <f ca="1">'Application For TE&amp;GOTS'!X2812</f>
        <v/>
      </c>
      <c r="C2771" s="10">
        <f>'Application For TE&amp;GOTS'!$D2812</f>
        <v>0</v>
      </c>
      <c r="D2771" s="10" t="str" cm="1">
        <f t="array" aca="1" ref="D2771" ca="1">IFERROR(INDIRECT("'Application For TE&amp;GOTS'!L"&amp;'Application For TE&amp;GOTS'!S2812),"")</f>
        <v/>
      </c>
      <c r="E2771" s="10" t="e">
        <f ca="1">'Application For TE&amp;GOTS'!AF2812</f>
        <v>#VALUE!</v>
      </c>
      <c r="F2771" s="10" t="str">
        <f ca="1">IFERROR(LEFT('Application For TE&amp;GOTS'!AH2812,LEN('Application For TE&amp;GOTS'!AH2812)-2),"")</f>
        <v/>
      </c>
      <c r="G2771" s="10" t="e">
        <f ca="1">'Application For TE&amp;GOTS'!AI2812</f>
        <v>#VALUE!</v>
      </c>
      <c r="AF2771" s="10" t="str">
        <f ca="1">IF(MATCH(B2771,B$1:B2771,0)=ROW(B2771),B2771&amp;";","")</f>
        <v/>
      </c>
      <c r="AG2771" s="10" t="str">
        <f>IF(MATCH(C2771,C$1:C2771,0)=ROW(C2771),C2771&amp;";","")</f>
        <v/>
      </c>
      <c r="AH2771" s="10" t="str">
        <f ca="1">IF(MATCH(D2771,D$1:D2771,0)=ROW(D2771),D2771&amp;";","")</f>
        <v/>
      </c>
      <c r="AI2771" s="10" t="e">
        <f ca="1">IF(MATCH(E2771,E$1:E2771,0)=ROW(E2771),E2771&amp;";","")</f>
        <v>#VALUE!</v>
      </c>
    </row>
    <row r="2772" spans="1:35">
      <c r="A2772" s="10">
        <v>2751</v>
      </c>
      <c r="B2772" s="10" t="str">
        <f ca="1">'Application For TE&amp;GOTS'!X2813</f>
        <v/>
      </c>
      <c r="C2772" s="10">
        <f>'Application For TE&amp;GOTS'!$D2813</f>
        <v>0</v>
      </c>
      <c r="D2772" s="10" t="str" cm="1">
        <f t="array" aca="1" ref="D2772" ca="1">IFERROR(INDIRECT("'Application For TE&amp;GOTS'!L"&amp;'Application For TE&amp;GOTS'!S2813),"")</f>
        <v/>
      </c>
      <c r="E2772" s="10" t="e">
        <f ca="1">'Application For TE&amp;GOTS'!AF2813</f>
        <v>#VALUE!</v>
      </c>
      <c r="F2772" s="10" t="str">
        <f ca="1">IFERROR(LEFT('Application For TE&amp;GOTS'!AH2813,LEN('Application For TE&amp;GOTS'!AH2813)-2),"")</f>
        <v/>
      </c>
      <c r="G2772" s="10" t="e">
        <f ca="1">'Application For TE&amp;GOTS'!AI2813</f>
        <v>#VALUE!</v>
      </c>
      <c r="AF2772" s="10" t="str">
        <f ca="1">IF(MATCH(B2772,B$1:B2772,0)=ROW(B2772),B2772&amp;";","")</f>
        <v/>
      </c>
      <c r="AG2772" s="10" t="str">
        <f>IF(MATCH(C2772,C$1:C2772,0)=ROW(C2772),C2772&amp;";","")</f>
        <v/>
      </c>
      <c r="AH2772" s="10" t="str">
        <f ca="1">IF(MATCH(D2772,D$1:D2772,0)=ROW(D2772),D2772&amp;";","")</f>
        <v/>
      </c>
      <c r="AI2772" s="10" t="e">
        <f ca="1">IF(MATCH(E2772,E$1:E2772,0)=ROW(E2772),E2772&amp;";","")</f>
        <v>#VALUE!</v>
      </c>
    </row>
    <row r="2773" spans="1:35">
      <c r="A2773" s="10">
        <v>2752</v>
      </c>
      <c r="B2773" s="10" t="str">
        <f ca="1">'Application For TE&amp;GOTS'!X2814</f>
        <v/>
      </c>
      <c r="C2773" s="10">
        <f>'Application For TE&amp;GOTS'!$D2814</f>
        <v>0</v>
      </c>
      <c r="D2773" s="10" t="str" cm="1">
        <f t="array" aca="1" ref="D2773" ca="1">IFERROR(INDIRECT("'Application For TE&amp;GOTS'!L"&amp;'Application For TE&amp;GOTS'!S2814),"")</f>
        <v/>
      </c>
      <c r="E2773" s="10" t="e">
        <f ca="1">'Application For TE&amp;GOTS'!AF2814</f>
        <v>#VALUE!</v>
      </c>
      <c r="F2773" s="10" t="str">
        <f ca="1">IFERROR(LEFT('Application For TE&amp;GOTS'!AH2814,LEN('Application For TE&amp;GOTS'!AH2814)-2),"")</f>
        <v/>
      </c>
      <c r="G2773" s="10" t="e">
        <f ca="1">'Application For TE&amp;GOTS'!AI2814</f>
        <v>#VALUE!</v>
      </c>
      <c r="AF2773" s="10" t="str">
        <f ca="1">IF(MATCH(B2773,B$1:B2773,0)=ROW(B2773),B2773&amp;";","")</f>
        <v/>
      </c>
      <c r="AG2773" s="10" t="str">
        <f>IF(MATCH(C2773,C$1:C2773,0)=ROW(C2773),C2773&amp;";","")</f>
        <v/>
      </c>
      <c r="AH2773" s="10" t="str">
        <f ca="1">IF(MATCH(D2773,D$1:D2773,0)=ROW(D2773),D2773&amp;";","")</f>
        <v/>
      </c>
      <c r="AI2773" s="10" t="e">
        <f ca="1">IF(MATCH(E2773,E$1:E2773,0)=ROW(E2773),E2773&amp;";","")</f>
        <v>#VALUE!</v>
      </c>
    </row>
    <row r="2774" spans="1:35">
      <c r="A2774" s="10">
        <v>2753</v>
      </c>
      <c r="B2774" s="10" t="str">
        <f ca="1">'Application For TE&amp;GOTS'!X2815</f>
        <v/>
      </c>
      <c r="C2774" s="10">
        <f>'Application For TE&amp;GOTS'!$D2815</f>
        <v>0</v>
      </c>
      <c r="D2774" s="10" t="str" cm="1">
        <f t="array" aca="1" ref="D2774" ca="1">IFERROR(INDIRECT("'Application For TE&amp;GOTS'!L"&amp;'Application For TE&amp;GOTS'!S2815),"")</f>
        <v/>
      </c>
      <c r="E2774" s="10" t="e">
        <f ca="1">'Application For TE&amp;GOTS'!AF2815</f>
        <v>#VALUE!</v>
      </c>
      <c r="F2774" s="10" t="str">
        <f ca="1">IFERROR(LEFT('Application For TE&amp;GOTS'!AH2815,LEN('Application For TE&amp;GOTS'!AH2815)-2),"")</f>
        <v/>
      </c>
      <c r="G2774" s="10" t="e">
        <f ca="1">'Application For TE&amp;GOTS'!AI2815</f>
        <v>#VALUE!</v>
      </c>
      <c r="AF2774" s="10" t="str">
        <f ca="1">IF(MATCH(B2774,B$1:B2774,0)=ROW(B2774),B2774&amp;";","")</f>
        <v/>
      </c>
      <c r="AG2774" s="10" t="str">
        <f>IF(MATCH(C2774,C$1:C2774,0)=ROW(C2774),C2774&amp;";","")</f>
        <v/>
      </c>
      <c r="AH2774" s="10" t="str">
        <f ca="1">IF(MATCH(D2774,D$1:D2774,0)=ROW(D2774),D2774&amp;";","")</f>
        <v/>
      </c>
      <c r="AI2774" s="10" t="e">
        <f ca="1">IF(MATCH(E2774,E$1:E2774,0)=ROW(E2774),E2774&amp;";","")</f>
        <v>#VALUE!</v>
      </c>
    </row>
    <row r="2775" spans="1:35">
      <c r="A2775" s="10">
        <v>2754</v>
      </c>
      <c r="B2775" s="10" t="str">
        <f ca="1">'Application For TE&amp;GOTS'!X2816</f>
        <v/>
      </c>
      <c r="C2775" s="10">
        <f>'Application For TE&amp;GOTS'!$D2816</f>
        <v>0</v>
      </c>
      <c r="D2775" s="10" t="str" cm="1">
        <f t="array" aca="1" ref="D2775" ca="1">IFERROR(INDIRECT("'Application For TE&amp;GOTS'!L"&amp;'Application For TE&amp;GOTS'!S2816),"")</f>
        <v/>
      </c>
      <c r="E2775" s="10" t="e">
        <f ca="1">'Application For TE&amp;GOTS'!AF2816</f>
        <v>#VALUE!</v>
      </c>
      <c r="F2775" s="10" t="str">
        <f ca="1">IFERROR(LEFT('Application For TE&amp;GOTS'!AH2816,LEN('Application For TE&amp;GOTS'!AH2816)-2),"")</f>
        <v/>
      </c>
      <c r="G2775" s="10" t="e">
        <f ca="1">'Application For TE&amp;GOTS'!AI2816</f>
        <v>#VALUE!</v>
      </c>
      <c r="AF2775" s="10" t="str">
        <f ca="1">IF(MATCH(B2775,B$1:B2775,0)=ROW(B2775),B2775&amp;";","")</f>
        <v/>
      </c>
      <c r="AG2775" s="10" t="str">
        <f>IF(MATCH(C2775,C$1:C2775,0)=ROW(C2775),C2775&amp;";","")</f>
        <v/>
      </c>
      <c r="AH2775" s="10" t="str">
        <f ca="1">IF(MATCH(D2775,D$1:D2775,0)=ROW(D2775),D2775&amp;";","")</f>
        <v/>
      </c>
      <c r="AI2775" s="10" t="e">
        <f ca="1">IF(MATCH(E2775,E$1:E2775,0)=ROW(E2775),E2775&amp;";","")</f>
        <v>#VALUE!</v>
      </c>
    </row>
    <row r="2776" spans="1:35">
      <c r="A2776" s="10">
        <v>2755</v>
      </c>
      <c r="B2776" s="10" t="str">
        <f ca="1">'Application For TE&amp;GOTS'!X2817</f>
        <v/>
      </c>
      <c r="C2776" s="10">
        <f>'Application For TE&amp;GOTS'!$D2817</f>
        <v>0</v>
      </c>
      <c r="D2776" s="10" t="str" cm="1">
        <f t="array" aca="1" ref="D2776" ca="1">IFERROR(INDIRECT("'Application For TE&amp;GOTS'!L"&amp;'Application For TE&amp;GOTS'!S2817),"")</f>
        <v/>
      </c>
      <c r="E2776" s="10" t="e">
        <f ca="1">'Application For TE&amp;GOTS'!AF2817</f>
        <v>#VALUE!</v>
      </c>
      <c r="F2776" s="10" t="str">
        <f ca="1">IFERROR(LEFT('Application For TE&amp;GOTS'!AH2817,LEN('Application For TE&amp;GOTS'!AH2817)-2),"")</f>
        <v/>
      </c>
      <c r="G2776" s="10" t="e">
        <f ca="1">'Application For TE&amp;GOTS'!AI2817</f>
        <v>#VALUE!</v>
      </c>
      <c r="AF2776" s="10" t="str">
        <f ca="1">IF(MATCH(B2776,B$1:B2776,0)=ROW(B2776),B2776&amp;";","")</f>
        <v/>
      </c>
      <c r="AG2776" s="10" t="str">
        <f>IF(MATCH(C2776,C$1:C2776,0)=ROW(C2776),C2776&amp;";","")</f>
        <v/>
      </c>
      <c r="AH2776" s="10" t="str">
        <f ca="1">IF(MATCH(D2776,D$1:D2776,0)=ROW(D2776),D2776&amp;";","")</f>
        <v/>
      </c>
      <c r="AI2776" s="10" t="e">
        <f ca="1">IF(MATCH(E2776,E$1:E2776,0)=ROW(E2776),E2776&amp;";","")</f>
        <v>#VALUE!</v>
      </c>
    </row>
    <row r="2777" spans="1:35">
      <c r="A2777" s="10">
        <v>2756</v>
      </c>
      <c r="B2777" s="10" t="str">
        <f ca="1">'Application For TE&amp;GOTS'!X2818</f>
        <v/>
      </c>
      <c r="C2777" s="10">
        <f>'Application For TE&amp;GOTS'!$D2818</f>
        <v>0</v>
      </c>
      <c r="D2777" s="10" t="str" cm="1">
        <f t="array" aca="1" ref="D2777" ca="1">IFERROR(INDIRECT("'Application For TE&amp;GOTS'!L"&amp;'Application For TE&amp;GOTS'!S2818),"")</f>
        <v/>
      </c>
      <c r="E2777" s="10" t="e">
        <f ca="1">'Application For TE&amp;GOTS'!AF2818</f>
        <v>#VALUE!</v>
      </c>
      <c r="F2777" s="10" t="str">
        <f ca="1">IFERROR(LEFT('Application For TE&amp;GOTS'!AH2818,LEN('Application For TE&amp;GOTS'!AH2818)-2),"")</f>
        <v/>
      </c>
      <c r="G2777" s="10" t="e">
        <f ca="1">'Application For TE&amp;GOTS'!AI2818</f>
        <v>#VALUE!</v>
      </c>
      <c r="AF2777" s="10" t="str">
        <f ca="1">IF(MATCH(B2777,B$1:B2777,0)=ROW(B2777),B2777&amp;";","")</f>
        <v/>
      </c>
      <c r="AG2777" s="10" t="str">
        <f>IF(MATCH(C2777,C$1:C2777,0)=ROW(C2777),C2777&amp;";","")</f>
        <v/>
      </c>
      <c r="AH2777" s="10" t="str">
        <f ca="1">IF(MATCH(D2777,D$1:D2777,0)=ROW(D2777),D2777&amp;";","")</f>
        <v/>
      </c>
      <c r="AI2777" s="10" t="e">
        <f ca="1">IF(MATCH(E2777,E$1:E2777,0)=ROW(E2777),E2777&amp;";","")</f>
        <v>#VALUE!</v>
      </c>
    </row>
    <row r="2778" spans="1:35">
      <c r="A2778" s="10">
        <v>2757</v>
      </c>
      <c r="B2778" s="10" t="str">
        <f ca="1">'Application For TE&amp;GOTS'!X2819</f>
        <v/>
      </c>
      <c r="C2778" s="10">
        <f>'Application For TE&amp;GOTS'!$D2819</f>
        <v>0</v>
      </c>
      <c r="D2778" s="10" t="str" cm="1">
        <f t="array" aca="1" ref="D2778" ca="1">IFERROR(INDIRECT("'Application For TE&amp;GOTS'!L"&amp;'Application For TE&amp;GOTS'!S2819),"")</f>
        <v/>
      </c>
      <c r="E2778" s="10" t="e">
        <f ca="1">'Application For TE&amp;GOTS'!AF2819</f>
        <v>#VALUE!</v>
      </c>
      <c r="F2778" s="10" t="str">
        <f ca="1">IFERROR(LEFT('Application For TE&amp;GOTS'!AH2819,LEN('Application For TE&amp;GOTS'!AH2819)-2),"")</f>
        <v/>
      </c>
      <c r="G2778" s="10" t="e">
        <f ca="1">'Application For TE&amp;GOTS'!AI2819</f>
        <v>#VALUE!</v>
      </c>
      <c r="AF2778" s="10" t="str">
        <f ca="1">IF(MATCH(B2778,B$1:B2778,0)=ROW(B2778),B2778&amp;";","")</f>
        <v/>
      </c>
      <c r="AG2778" s="10" t="str">
        <f>IF(MATCH(C2778,C$1:C2778,0)=ROW(C2778),C2778&amp;";","")</f>
        <v/>
      </c>
      <c r="AH2778" s="10" t="str">
        <f ca="1">IF(MATCH(D2778,D$1:D2778,0)=ROW(D2778),D2778&amp;";","")</f>
        <v/>
      </c>
      <c r="AI2778" s="10" t="e">
        <f ca="1">IF(MATCH(E2778,E$1:E2778,0)=ROW(E2778),E2778&amp;";","")</f>
        <v>#VALUE!</v>
      </c>
    </row>
    <row r="2779" spans="1:35">
      <c r="A2779" s="10">
        <v>2758</v>
      </c>
      <c r="B2779" s="10" t="str">
        <f ca="1">'Application For TE&amp;GOTS'!X2820</f>
        <v/>
      </c>
      <c r="C2779" s="10">
        <f>'Application For TE&amp;GOTS'!$D2820</f>
        <v>0</v>
      </c>
      <c r="D2779" s="10" t="str" cm="1">
        <f t="array" aca="1" ref="D2779" ca="1">IFERROR(INDIRECT("'Application For TE&amp;GOTS'!L"&amp;'Application For TE&amp;GOTS'!S2820),"")</f>
        <v/>
      </c>
      <c r="E2779" s="10" t="e">
        <f ca="1">'Application For TE&amp;GOTS'!AF2820</f>
        <v>#VALUE!</v>
      </c>
      <c r="F2779" s="10" t="str">
        <f ca="1">IFERROR(LEFT('Application For TE&amp;GOTS'!AH2820,LEN('Application For TE&amp;GOTS'!AH2820)-2),"")</f>
        <v/>
      </c>
      <c r="G2779" s="10" t="e">
        <f ca="1">'Application For TE&amp;GOTS'!AI2820</f>
        <v>#VALUE!</v>
      </c>
      <c r="AF2779" s="10" t="str">
        <f ca="1">IF(MATCH(B2779,B$1:B2779,0)=ROW(B2779),B2779&amp;";","")</f>
        <v/>
      </c>
      <c r="AG2779" s="10" t="str">
        <f>IF(MATCH(C2779,C$1:C2779,0)=ROW(C2779),C2779&amp;";","")</f>
        <v/>
      </c>
      <c r="AH2779" s="10" t="str">
        <f ca="1">IF(MATCH(D2779,D$1:D2779,0)=ROW(D2779),D2779&amp;";","")</f>
        <v/>
      </c>
      <c r="AI2779" s="10" t="e">
        <f ca="1">IF(MATCH(E2779,E$1:E2779,0)=ROW(E2779),E2779&amp;";","")</f>
        <v>#VALUE!</v>
      </c>
    </row>
    <row r="2780" spans="1:35">
      <c r="A2780" s="10">
        <v>2759</v>
      </c>
      <c r="B2780" s="10" t="str">
        <f ca="1">'Application For TE&amp;GOTS'!X2821</f>
        <v/>
      </c>
      <c r="C2780" s="10">
        <f>'Application For TE&amp;GOTS'!$D2821</f>
        <v>0</v>
      </c>
      <c r="D2780" s="10" t="str" cm="1">
        <f t="array" aca="1" ref="D2780" ca="1">IFERROR(INDIRECT("'Application For TE&amp;GOTS'!L"&amp;'Application For TE&amp;GOTS'!S2821),"")</f>
        <v/>
      </c>
      <c r="E2780" s="10" t="e">
        <f ca="1">'Application For TE&amp;GOTS'!AF2821</f>
        <v>#VALUE!</v>
      </c>
      <c r="F2780" s="10" t="str">
        <f ca="1">IFERROR(LEFT('Application For TE&amp;GOTS'!AH2821,LEN('Application For TE&amp;GOTS'!AH2821)-2),"")</f>
        <v/>
      </c>
      <c r="G2780" s="10" t="e">
        <f ca="1">'Application For TE&amp;GOTS'!AI2821</f>
        <v>#VALUE!</v>
      </c>
      <c r="AF2780" s="10" t="str">
        <f ca="1">IF(MATCH(B2780,B$1:B2780,0)=ROW(B2780),B2780&amp;";","")</f>
        <v/>
      </c>
      <c r="AG2780" s="10" t="str">
        <f>IF(MATCH(C2780,C$1:C2780,0)=ROW(C2780),C2780&amp;";","")</f>
        <v/>
      </c>
      <c r="AH2780" s="10" t="str">
        <f ca="1">IF(MATCH(D2780,D$1:D2780,0)=ROW(D2780),D2780&amp;";","")</f>
        <v/>
      </c>
      <c r="AI2780" s="10" t="e">
        <f ca="1">IF(MATCH(E2780,E$1:E2780,0)=ROW(E2780),E2780&amp;";","")</f>
        <v>#VALUE!</v>
      </c>
    </row>
    <row r="2781" spans="1:35">
      <c r="A2781" s="10">
        <v>2760</v>
      </c>
      <c r="B2781" s="10" t="str">
        <f ca="1">'Application For TE&amp;GOTS'!X2822</f>
        <v/>
      </c>
      <c r="C2781" s="10">
        <f>'Application For TE&amp;GOTS'!$D2822</f>
        <v>0</v>
      </c>
      <c r="D2781" s="10" t="str" cm="1">
        <f t="array" aca="1" ref="D2781" ca="1">IFERROR(INDIRECT("'Application For TE&amp;GOTS'!L"&amp;'Application For TE&amp;GOTS'!S2822),"")</f>
        <v/>
      </c>
      <c r="E2781" s="10" t="e">
        <f ca="1">'Application For TE&amp;GOTS'!AF2822</f>
        <v>#VALUE!</v>
      </c>
      <c r="F2781" s="10" t="str">
        <f ca="1">IFERROR(LEFT('Application For TE&amp;GOTS'!AH2822,LEN('Application For TE&amp;GOTS'!AH2822)-2),"")</f>
        <v/>
      </c>
      <c r="G2781" s="10" t="e">
        <f ca="1">'Application For TE&amp;GOTS'!AI2822</f>
        <v>#VALUE!</v>
      </c>
      <c r="AF2781" s="10" t="str">
        <f ca="1">IF(MATCH(B2781,B$1:B2781,0)=ROW(B2781),B2781&amp;";","")</f>
        <v/>
      </c>
      <c r="AG2781" s="10" t="str">
        <f>IF(MATCH(C2781,C$1:C2781,0)=ROW(C2781),C2781&amp;";","")</f>
        <v/>
      </c>
      <c r="AH2781" s="10" t="str">
        <f ca="1">IF(MATCH(D2781,D$1:D2781,0)=ROW(D2781),D2781&amp;";","")</f>
        <v/>
      </c>
      <c r="AI2781" s="10" t="e">
        <f ca="1">IF(MATCH(E2781,E$1:E2781,0)=ROW(E2781),E2781&amp;";","")</f>
        <v>#VALUE!</v>
      </c>
    </row>
    <row r="2782" spans="1:35">
      <c r="A2782" s="10">
        <v>2761</v>
      </c>
      <c r="B2782" s="10" t="str">
        <f ca="1">'Application For TE&amp;GOTS'!X2823</f>
        <v/>
      </c>
      <c r="C2782" s="10">
        <f>'Application For TE&amp;GOTS'!$D2823</f>
        <v>0</v>
      </c>
      <c r="D2782" s="10" t="str" cm="1">
        <f t="array" aca="1" ref="D2782" ca="1">IFERROR(INDIRECT("'Application For TE&amp;GOTS'!L"&amp;'Application For TE&amp;GOTS'!S2823),"")</f>
        <v/>
      </c>
      <c r="E2782" s="10" t="e">
        <f ca="1">'Application For TE&amp;GOTS'!AF2823</f>
        <v>#VALUE!</v>
      </c>
      <c r="F2782" s="10" t="str">
        <f ca="1">IFERROR(LEFT('Application For TE&amp;GOTS'!AH2823,LEN('Application For TE&amp;GOTS'!AH2823)-2),"")</f>
        <v/>
      </c>
      <c r="G2782" s="10" t="e">
        <f ca="1">'Application For TE&amp;GOTS'!AI2823</f>
        <v>#VALUE!</v>
      </c>
      <c r="AF2782" s="10" t="str">
        <f ca="1">IF(MATCH(B2782,B$1:B2782,0)=ROW(B2782),B2782&amp;";","")</f>
        <v/>
      </c>
      <c r="AG2782" s="10" t="str">
        <f>IF(MATCH(C2782,C$1:C2782,0)=ROW(C2782),C2782&amp;";","")</f>
        <v/>
      </c>
      <c r="AH2782" s="10" t="str">
        <f ca="1">IF(MATCH(D2782,D$1:D2782,0)=ROW(D2782),D2782&amp;";","")</f>
        <v/>
      </c>
      <c r="AI2782" s="10" t="e">
        <f ca="1">IF(MATCH(E2782,E$1:E2782,0)=ROW(E2782),E2782&amp;";","")</f>
        <v>#VALUE!</v>
      </c>
    </row>
    <row r="2783" spans="1:35">
      <c r="A2783" s="10">
        <v>2762</v>
      </c>
      <c r="B2783" s="10" t="str">
        <f ca="1">'Application For TE&amp;GOTS'!X2824</f>
        <v/>
      </c>
      <c r="C2783" s="10">
        <f>'Application For TE&amp;GOTS'!$D2824</f>
        <v>0</v>
      </c>
      <c r="D2783" s="10" t="str" cm="1">
        <f t="array" aca="1" ref="D2783" ca="1">IFERROR(INDIRECT("'Application For TE&amp;GOTS'!L"&amp;'Application For TE&amp;GOTS'!S2824),"")</f>
        <v/>
      </c>
      <c r="E2783" s="10" t="e">
        <f ca="1">'Application For TE&amp;GOTS'!AF2824</f>
        <v>#VALUE!</v>
      </c>
      <c r="F2783" s="10" t="str">
        <f ca="1">IFERROR(LEFT('Application For TE&amp;GOTS'!AH2824,LEN('Application For TE&amp;GOTS'!AH2824)-2),"")</f>
        <v/>
      </c>
      <c r="G2783" s="10" t="e">
        <f ca="1">'Application For TE&amp;GOTS'!AI2824</f>
        <v>#VALUE!</v>
      </c>
      <c r="AF2783" s="10" t="str">
        <f ca="1">IF(MATCH(B2783,B$1:B2783,0)=ROW(B2783),B2783&amp;";","")</f>
        <v/>
      </c>
      <c r="AG2783" s="10" t="str">
        <f>IF(MATCH(C2783,C$1:C2783,0)=ROW(C2783),C2783&amp;";","")</f>
        <v/>
      </c>
      <c r="AH2783" s="10" t="str">
        <f ca="1">IF(MATCH(D2783,D$1:D2783,0)=ROW(D2783),D2783&amp;";","")</f>
        <v/>
      </c>
      <c r="AI2783" s="10" t="e">
        <f ca="1">IF(MATCH(E2783,E$1:E2783,0)=ROW(E2783),E2783&amp;";","")</f>
        <v>#VALUE!</v>
      </c>
    </row>
    <row r="2784" spans="1:35">
      <c r="A2784" s="10">
        <v>2763</v>
      </c>
      <c r="B2784" s="10" t="str">
        <f ca="1">'Application For TE&amp;GOTS'!X2825</f>
        <v/>
      </c>
      <c r="C2784" s="10">
        <f>'Application For TE&amp;GOTS'!$D2825</f>
        <v>0</v>
      </c>
      <c r="D2784" s="10" t="str" cm="1">
        <f t="array" aca="1" ref="D2784" ca="1">IFERROR(INDIRECT("'Application For TE&amp;GOTS'!L"&amp;'Application For TE&amp;GOTS'!S2825),"")</f>
        <v/>
      </c>
      <c r="E2784" s="10" t="e">
        <f ca="1">'Application For TE&amp;GOTS'!AF2825</f>
        <v>#VALUE!</v>
      </c>
      <c r="F2784" s="10" t="str">
        <f ca="1">IFERROR(LEFT('Application For TE&amp;GOTS'!AH2825,LEN('Application For TE&amp;GOTS'!AH2825)-2),"")</f>
        <v/>
      </c>
      <c r="G2784" s="10" t="e">
        <f ca="1">'Application For TE&amp;GOTS'!AI2825</f>
        <v>#VALUE!</v>
      </c>
      <c r="AF2784" s="10" t="str">
        <f ca="1">IF(MATCH(B2784,B$1:B2784,0)=ROW(B2784),B2784&amp;";","")</f>
        <v/>
      </c>
      <c r="AG2784" s="10" t="str">
        <f>IF(MATCH(C2784,C$1:C2784,0)=ROW(C2784),C2784&amp;";","")</f>
        <v/>
      </c>
      <c r="AH2784" s="10" t="str">
        <f ca="1">IF(MATCH(D2784,D$1:D2784,0)=ROW(D2784),D2784&amp;";","")</f>
        <v/>
      </c>
      <c r="AI2784" s="10" t="e">
        <f ca="1">IF(MATCH(E2784,E$1:E2784,0)=ROW(E2784),E2784&amp;";","")</f>
        <v>#VALUE!</v>
      </c>
    </row>
    <row r="2785" spans="1:35">
      <c r="A2785" s="10">
        <v>2764</v>
      </c>
      <c r="B2785" s="10" t="str">
        <f ca="1">'Application For TE&amp;GOTS'!X2826</f>
        <v/>
      </c>
      <c r="C2785" s="10">
        <f>'Application For TE&amp;GOTS'!$D2826</f>
        <v>0</v>
      </c>
      <c r="D2785" s="10" t="str" cm="1">
        <f t="array" aca="1" ref="D2785" ca="1">IFERROR(INDIRECT("'Application For TE&amp;GOTS'!L"&amp;'Application For TE&amp;GOTS'!S2826),"")</f>
        <v/>
      </c>
      <c r="E2785" s="10" t="e">
        <f ca="1">'Application For TE&amp;GOTS'!AF2826</f>
        <v>#VALUE!</v>
      </c>
      <c r="F2785" s="10" t="str">
        <f ca="1">IFERROR(LEFT('Application For TE&amp;GOTS'!AH2826,LEN('Application For TE&amp;GOTS'!AH2826)-2),"")</f>
        <v/>
      </c>
      <c r="G2785" s="10" t="e">
        <f ca="1">'Application For TE&amp;GOTS'!AI2826</f>
        <v>#VALUE!</v>
      </c>
      <c r="AF2785" s="10" t="str">
        <f ca="1">IF(MATCH(B2785,B$1:B2785,0)=ROW(B2785),B2785&amp;";","")</f>
        <v/>
      </c>
      <c r="AG2785" s="10" t="str">
        <f>IF(MATCH(C2785,C$1:C2785,0)=ROW(C2785),C2785&amp;";","")</f>
        <v/>
      </c>
      <c r="AH2785" s="10" t="str">
        <f ca="1">IF(MATCH(D2785,D$1:D2785,0)=ROW(D2785),D2785&amp;";","")</f>
        <v/>
      </c>
      <c r="AI2785" s="10" t="e">
        <f ca="1">IF(MATCH(E2785,E$1:E2785,0)=ROW(E2785),E2785&amp;";","")</f>
        <v>#VALUE!</v>
      </c>
    </row>
    <row r="2786" spans="1:35">
      <c r="A2786" s="10">
        <v>2765</v>
      </c>
      <c r="B2786" s="10" t="str">
        <f ca="1">'Application For TE&amp;GOTS'!X2827</f>
        <v/>
      </c>
      <c r="C2786" s="10">
        <f>'Application For TE&amp;GOTS'!$D2827</f>
        <v>0</v>
      </c>
      <c r="D2786" s="10" t="str" cm="1">
        <f t="array" aca="1" ref="D2786" ca="1">IFERROR(INDIRECT("'Application For TE&amp;GOTS'!L"&amp;'Application For TE&amp;GOTS'!S2827),"")</f>
        <v/>
      </c>
      <c r="E2786" s="10" t="e">
        <f ca="1">'Application For TE&amp;GOTS'!AF2827</f>
        <v>#VALUE!</v>
      </c>
      <c r="F2786" s="10" t="str">
        <f ca="1">IFERROR(LEFT('Application For TE&amp;GOTS'!AH2827,LEN('Application For TE&amp;GOTS'!AH2827)-2),"")</f>
        <v/>
      </c>
      <c r="G2786" s="10" t="e">
        <f ca="1">'Application For TE&amp;GOTS'!AI2827</f>
        <v>#VALUE!</v>
      </c>
      <c r="AF2786" s="10" t="str">
        <f ca="1">IF(MATCH(B2786,B$1:B2786,0)=ROW(B2786),B2786&amp;";","")</f>
        <v/>
      </c>
      <c r="AG2786" s="10" t="str">
        <f>IF(MATCH(C2786,C$1:C2786,0)=ROW(C2786),C2786&amp;";","")</f>
        <v/>
      </c>
      <c r="AH2786" s="10" t="str">
        <f ca="1">IF(MATCH(D2786,D$1:D2786,0)=ROW(D2786),D2786&amp;";","")</f>
        <v/>
      </c>
      <c r="AI2786" s="10" t="e">
        <f ca="1">IF(MATCH(E2786,E$1:E2786,0)=ROW(E2786),E2786&amp;";","")</f>
        <v>#VALUE!</v>
      </c>
    </row>
    <row r="2787" spans="1:35">
      <c r="A2787" s="10">
        <v>2766</v>
      </c>
      <c r="B2787" s="10" t="str">
        <f ca="1">'Application For TE&amp;GOTS'!X2828</f>
        <v/>
      </c>
      <c r="C2787" s="10">
        <f>'Application For TE&amp;GOTS'!$D2828</f>
        <v>0</v>
      </c>
      <c r="D2787" s="10" t="str" cm="1">
        <f t="array" aca="1" ref="D2787" ca="1">IFERROR(INDIRECT("'Application For TE&amp;GOTS'!L"&amp;'Application For TE&amp;GOTS'!S2828),"")</f>
        <v/>
      </c>
      <c r="E2787" s="10" t="e">
        <f ca="1">'Application For TE&amp;GOTS'!AF2828</f>
        <v>#VALUE!</v>
      </c>
      <c r="F2787" s="10" t="str">
        <f ca="1">IFERROR(LEFT('Application For TE&amp;GOTS'!AH2828,LEN('Application For TE&amp;GOTS'!AH2828)-2),"")</f>
        <v/>
      </c>
      <c r="G2787" s="10" t="e">
        <f ca="1">'Application For TE&amp;GOTS'!AI2828</f>
        <v>#VALUE!</v>
      </c>
      <c r="AF2787" s="10" t="str">
        <f ca="1">IF(MATCH(B2787,B$1:B2787,0)=ROW(B2787),B2787&amp;";","")</f>
        <v/>
      </c>
      <c r="AG2787" s="10" t="str">
        <f>IF(MATCH(C2787,C$1:C2787,0)=ROW(C2787),C2787&amp;";","")</f>
        <v/>
      </c>
      <c r="AH2787" s="10" t="str">
        <f ca="1">IF(MATCH(D2787,D$1:D2787,0)=ROW(D2787),D2787&amp;";","")</f>
        <v/>
      </c>
      <c r="AI2787" s="10" t="e">
        <f ca="1">IF(MATCH(E2787,E$1:E2787,0)=ROW(E2787),E2787&amp;";","")</f>
        <v>#VALUE!</v>
      </c>
    </row>
    <row r="2788" spans="1:35">
      <c r="A2788" s="10">
        <v>2767</v>
      </c>
      <c r="B2788" s="10" t="str">
        <f ca="1">'Application For TE&amp;GOTS'!X2829</f>
        <v/>
      </c>
      <c r="C2788" s="10">
        <f>'Application For TE&amp;GOTS'!$D2829</f>
        <v>0</v>
      </c>
      <c r="D2788" s="10" t="str" cm="1">
        <f t="array" aca="1" ref="D2788" ca="1">IFERROR(INDIRECT("'Application For TE&amp;GOTS'!L"&amp;'Application For TE&amp;GOTS'!S2829),"")</f>
        <v/>
      </c>
      <c r="E2788" s="10" t="e">
        <f ca="1">'Application For TE&amp;GOTS'!AF2829</f>
        <v>#VALUE!</v>
      </c>
      <c r="F2788" s="10" t="str">
        <f ca="1">IFERROR(LEFT('Application For TE&amp;GOTS'!AH2829,LEN('Application For TE&amp;GOTS'!AH2829)-2),"")</f>
        <v/>
      </c>
      <c r="G2788" s="10" t="e">
        <f ca="1">'Application For TE&amp;GOTS'!AI2829</f>
        <v>#VALUE!</v>
      </c>
      <c r="AF2788" s="10" t="str">
        <f ca="1">IF(MATCH(B2788,B$1:B2788,0)=ROW(B2788),B2788&amp;";","")</f>
        <v/>
      </c>
      <c r="AG2788" s="10" t="str">
        <f>IF(MATCH(C2788,C$1:C2788,0)=ROW(C2788),C2788&amp;";","")</f>
        <v/>
      </c>
      <c r="AH2788" s="10" t="str">
        <f ca="1">IF(MATCH(D2788,D$1:D2788,0)=ROW(D2788),D2788&amp;";","")</f>
        <v/>
      </c>
      <c r="AI2788" s="10" t="e">
        <f ca="1">IF(MATCH(E2788,E$1:E2788,0)=ROW(E2788),E2788&amp;";","")</f>
        <v>#VALUE!</v>
      </c>
    </row>
    <row r="2789" spans="1:35">
      <c r="A2789" s="10">
        <v>2768</v>
      </c>
      <c r="B2789" s="10" t="str">
        <f ca="1">'Application For TE&amp;GOTS'!X2830</f>
        <v/>
      </c>
      <c r="C2789" s="10">
        <f>'Application For TE&amp;GOTS'!$D2830</f>
        <v>0</v>
      </c>
      <c r="D2789" s="10" t="str" cm="1">
        <f t="array" aca="1" ref="D2789" ca="1">IFERROR(INDIRECT("'Application For TE&amp;GOTS'!L"&amp;'Application For TE&amp;GOTS'!S2830),"")</f>
        <v/>
      </c>
      <c r="E2789" s="10" t="e">
        <f ca="1">'Application For TE&amp;GOTS'!AF2830</f>
        <v>#VALUE!</v>
      </c>
      <c r="F2789" s="10" t="str">
        <f ca="1">IFERROR(LEFT('Application For TE&amp;GOTS'!AH2830,LEN('Application For TE&amp;GOTS'!AH2830)-2),"")</f>
        <v/>
      </c>
      <c r="G2789" s="10" t="e">
        <f ca="1">'Application For TE&amp;GOTS'!AI2830</f>
        <v>#VALUE!</v>
      </c>
      <c r="AF2789" s="10" t="str">
        <f ca="1">IF(MATCH(B2789,B$1:B2789,0)=ROW(B2789),B2789&amp;";","")</f>
        <v/>
      </c>
      <c r="AG2789" s="10" t="str">
        <f>IF(MATCH(C2789,C$1:C2789,0)=ROW(C2789),C2789&amp;";","")</f>
        <v/>
      </c>
      <c r="AH2789" s="10" t="str">
        <f ca="1">IF(MATCH(D2789,D$1:D2789,0)=ROW(D2789),D2789&amp;";","")</f>
        <v/>
      </c>
      <c r="AI2789" s="10" t="e">
        <f ca="1">IF(MATCH(E2789,E$1:E2789,0)=ROW(E2789),E2789&amp;";","")</f>
        <v>#VALUE!</v>
      </c>
    </row>
    <row r="2790" spans="1:35">
      <c r="A2790" s="10">
        <v>2769</v>
      </c>
      <c r="B2790" s="10" t="str">
        <f ca="1">'Application For TE&amp;GOTS'!X2831</f>
        <v/>
      </c>
      <c r="C2790" s="10">
        <f>'Application For TE&amp;GOTS'!$D2831</f>
        <v>0</v>
      </c>
      <c r="D2790" s="10" t="str" cm="1">
        <f t="array" aca="1" ref="D2790" ca="1">IFERROR(INDIRECT("'Application For TE&amp;GOTS'!L"&amp;'Application For TE&amp;GOTS'!S2831),"")</f>
        <v/>
      </c>
      <c r="E2790" s="10" t="e">
        <f ca="1">'Application For TE&amp;GOTS'!AF2831</f>
        <v>#VALUE!</v>
      </c>
      <c r="F2790" s="10" t="str">
        <f ca="1">IFERROR(LEFT('Application For TE&amp;GOTS'!AH2831,LEN('Application For TE&amp;GOTS'!AH2831)-2),"")</f>
        <v/>
      </c>
      <c r="G2790" s="10" t="e">
        <f ca="1">'Application For TE&amp;GOTS'!AI2831</f>
        <v>#VALUE!</v>
      </c>
      <c r="AF2790" s="10" t="str">
        <f ca="1">IF(MATCH(B2790,B$1:B2790,0)=ROW(B2790),B2790&amp;";","")</f>
        <v/>
      </c>
      <c r="AG2790" s="10" t="str">
        <f>IF(MATCH(C2790,C$1:C2790,0)=ROW(C2790),C2790&amp;";","")</f>
        <v/>
      </c>
      <c r="AH2790" s="10" t="str">
        <f ca="1">IF(MATCH(D2790,D$1:D2790,0)=ROW(D2790),D2790&amp;";","")</f>
        <v/>
      </c>
      <c r="AI2790" s="10" t="e">
        <f ca="1">IF(MATCH(E2790,E$1:E2790,0)=ROW(E2790),E2790&amp;";","")</f>
        <v>#VALUE!</v>
      </c>
    </row>
    <row r="2791" spans="1:35">
      <c r="A2791" s="10">
        <v>2770</v>
      </c>
      <c r="B2791" s="10" t="str">
        <f ca="1">'Application For TE&amp;GOTS'!X2832</f>
        <v/>
      </c>
      <c r="C2791" s="10">
        <f>'Application For TE&amp;GOTS'!$D2832</f>
        <v>0</v>
      </c>
      <c r="D2791" s="10" t="str" cm="1">
        <f t="array" aca="1" ref="D2791" ca="1">IFERROR(INDIRECT("'Application For TE&amp;GOTS'!L"&amp;'Application For TE&amp;GOTS'!S2832),"")</f>
        <v/>
      </c>
      <c r="E2791" s="10" t="e">
        <f ca="1">'Application For TE&amp;GOTS'!AF2832</f>
        <v>#VALUE!</v>
      </c>
      <c r="F2791" s="10" t="str">
        <f ca="1">IFERROR(LEFT('Application For TE&amp;GOTS'!AH2832,LEN('Application For TE&amp;GOTS'!AH2832)-2),"")</f>
        <v/>
      </c>
      <c r="G2791" s="10" t="e">
        <f ca="1">'Application For TE&amp;GOTS'!AI2832</f>
        <v>#VALUE!</v>
      </c>
      <c r="AF2791" s="10" t="str">
        <f ca="1">IF(MATCH(B2791,B$1:B2791,0)=ROW(B2791),B2791&amp;";","")</f>
        <v/>
      </c>
      <c r="AG2791" s="10" t="str">
        <f>IF(MATCH(C2791,C$1:C2791,0)=ROW(C2791),C2791&amp;";","")</f>
        <v/>
      </c>
      <c r="AH2791" s="10" t="str">
        <f ca="1">IF(MATCH(D2791,D$1:D2791,0)=ROW(D2791),D2791&amp;";","")</f>
        <v/>
      </c>
      <c r="AI2791" s="10" t="e">
        <f ca="1">IF(MATCH(E2791,E$1:E2791,0)=ROW(E2791),E2791&amp;";","")</f>
        <v>#VALUE!</v>
      </c>
    </row>
    <row r="2792" spans="1:35">
      <c r="A2792" s="10">
        <v>2771</v>
      </c>
      <c r="B2792" s="10" t="str">
        <f ca="1">'Application For TE&amp;GOTS'!X2833</f>
        <v/>
      </c>
      <c r="C2792" s="10">
        <f>'Application For TE&amp;GOTS'!$D2833</f>
        <v>0</v>
      </c>
      <c r="D2792" s="10" t="str" cm="1">
        <f t="array" aca="1" ref="D2792" ca="1">IFERROR(INDIRECT("'Application For TE&amp;GOTS'!L"&amp;'Application For TE&amp;GOTS'!S2833),"")</f>
        <v/>
      </c>
      <c r="E2792" s="10" t="e">
        <f ca="1">'Application For TE&amp;GOTS'!AF2833</f>
        <v>#VALUE!</v>
      </c>
      <c r="F2792" s="10" t="str">
        <f ca="1">IFERROR(LEFT('Application For TE&amp;GOTS'!AH2833,LEN('Application For TE&amp;GOTS'!AH2833)-2),"")</f>
        <v/>
      </c>
      <c r="G2792" s="10" t="e">
        <f ca="1">'Application For TE&amp;GOTS'!AI2833</f>
        <v>#VALUE!</v>
      </c>
      <c r="AF2792" s="10" t="str">
        <f ca="1">IF(MATCH(B2792,B$1:B2792,0)=ROW(B2792),B2792&amp;";","")</f>
        <v/>
      </c>
      <c r="AG2792" s="10" t="str">
        <f>IF(MATCH(C2792,C$1:C2792,0)=ROW(C2792),C2792&amp;";","")</f>
        <v/>
      </c>
      <c r="AH2792" s="10" t="str">
        <f ca="1">IF(MATCH(D2792,D$1:D2792,0)=ROW(D2792),D2792&amp;";","")</f>
        <v/>
      </c>
      <c r="AI2792" s="10" t="e">
        <f ca="1">IF(MATCH(E2792,E$1:E2792,0)=ROW(E2792),E2792&amp;";","")</f>
        <v>#VALUE!</v>
      </c>
    </row>
    <row r="2793" spans="1:35">
      <c r="A2793" s="10">
        <v>2772</v>
      </c>
      <c r="B2793" s="10" t="str">
        <f ca="1">'Application For TE&amp;GOTS'!X2834</f>
        <v/>
      </c>
      <c r="C2793" s="10">
        <f>'Application For TE&amp;GOTS'!$D2834</f>
        <v>0</v>
      </c>
      <c r="D2793" s="10" t="str" cm="1">
        <f t="array" aca="1" ref="D2793" ca="1">IFERROR(INDIRECT("'Application For TE&amp;GOTS'!L"&amp;'Application For TE&amp;GOTS'!S2834),"")</f>
        <v/>
      </c>
      <c r="E2793" s="10" t="e">
        <f ca="1">'Application For TE&amp;GOTS'!AF2834</f>
        <v>#VALUE!</v>
      </c>
      <c r="F2793" s="10" t="str">
        <f ca="1">IFERROR(LEFT('Application For TE&amp;GOTS'!AH2834,LEN('Application For TE&amp;GOTS'!AH2834)-2),"")</f>
        <v/>
      </c>
      <c r="G2793" s="10" t="e">
        <f ca="1">'Application For TE&amp;GOTS'!AI2834</f>
        <v>#VALUE!</v>
      </c>
      <c r="AF2793" s="10" t="str">
        <f ca="1">IF(MATCH(B2793,B$1:B2793,0)=ROW(B2793),B2793&amp;";","")</f>
        <v/>
      </c>
      <c r="AG2793" s="10" t="str">
        <f>IF(MATCH(C2793,C$1:C2793,0)=ROW(C2793),C2793&amp;";","")</f>
        <v/>
      </c>
      <c r="AH2793" s="10" t="str">
        <f ca="1">IF(MATCH(D2793,D$1:D2793,0)=ROW(D2793),D2793&amp;";","")</f>
        <v/>
      </c>
      <c r="AI2793" s="10" t="e">
        <f ca="1">IF(MATCH(E2793,E$1:E2793,0)=ROW(E2793),E2793&amp;";","")</f>
        <v>#VALUE!</v>
      </c>
    </row>
    <row r="2794" spans="1:35">
      <c r="A2794" s="10">
        <v>2773</v>
      </c>
      <c r="B2794" s="10" t="str">
        <f ca="1">'Application For TE&amp;GOTS'!X2835</f>
        <v/>
      </c>
      <c r="C2794" s="10">
        <f>'Application For TE&amp;GOTS'!$D2835</f>
        <v>0</v>
      </c>
      <c r="D2794" s="10" t="str" cm="1">
        <f t="array" aca="1" ref="D2794" ca="1">IFERROR(INDIRECT("'Application For TE&amp;GOTS'!L"&amp;'Application For TE&amp;GOTS'!S2835),"")</f>
        <v/>
      </c>
      <c r="E2794" s="10" t="e">
        <f ca="1">'Application For TE&amp;GOTS'!AF2835</f>
        <v>#VALUE!</v>
      </c>
      <c r="F2794" s="10" t="str">
        <f ca="1">IFERROR(LEFT('Application For TE&amp;GOTS'!AH2835,LEN('Application For TE&amp;GOTS'!AH2835)-2),"")</f>
        <v/>
      </c>
      <c r="G2794" s="10" t="e">
        <f ca="1">'Application For TE&amp;GOTS'!AI2835</f>
        <v>#VALUE!</v>
      </c>
      <c r="AF2794" s="10" t="str">
        <f ca="1">IF(MATCH(B2794,B$1:B2794,0)=ROW(B2794),B2794&amp;";","")</f>
        <v/>
      </c>
      <c r="AG2794" s="10" t="str">
        <f>IF(MATCH(C2794,C$1:C2794,0)=ROW(C2794),C2794&amp;";","")</f>
        <v/>
      </c>
      <c r="AH2794" s="10" t="str">
        <f ca="1">IF(MATCH(D2794,D$1:D2794,0)=ROW(D2794),D2794&amp;";","")</f>
        <v/>
      </c>
      <c r="AI2794" s="10" t="e">
        <f ca="1">IF(MATCH(E2794,E$1:E2794,0)=ROW(E2794),E2794&amp;";","")</f>
        <v>#VALUE!</v>
      </c>
    </row>
    <row r="2795" spans="1:35">
      <c r="A2795" s="10">
        <v>2774</v>
      </c>
      <c r="B2795" s="10" t="str">
        <f ca="1">'Application For TE&amp;GOTS'!X2836</f>
        <v/>
      </c>
      <c r="C2795" s="10">
        <f>'Application For TE&amp;GOTS'!$D2836</f>
        <v>0</v>
      </c>
      <c r="D2795" s="10" t="str" cm="1">
        <f t="array" aca="1" ref="D2795" ca="1">IFERROR(INDIRECT("'Application For TE&amp;GOTS'!L"&amp;'Application For TE&amp;GOTS'!S2836),"")</f>
        <v/>
      </c>
      <c r="E2795" s="10" t="e">
        <f ca="1">'Application For TE&amp;GOTS'!AF2836</f>
        <v>#VALUE!</v>
      </c>
      <c r="F2795" s="10" t="str">
        <f ca="1">IFERROR(LEFT('Application For TE&amp;GOTS'!AH2836,LEN('Application For TE&amp;GOTS'!AH2836)-2),"")</f>
        <v/>
      </c>
      <c r="G2795" s="10" t="e">
        <f ca="1">'Application For TE&amp;GOTS'!AI2836</f>
        <v>#VALUE!</v>
      </c>
      <c r="AF2795" s="10" t="str">
        <f ca="1">IF(MATCH(B2795,B$1:B2795,0)=ROW(B2795),B2795&amp;";","")</f>
        <v/>
      </c>
      <c r="AG2795" s="10" t="str">
        <f>IF(MATCH(C2795,C$1:C2795,0)=ROW(C2795),C2795&amp;";","")</f>
        <v/>
      </c>
      <c r="AH2795" s="10" t="str">
        <f ca="1">IF(MATCH(D2795,D$1:D2795,0)=ROW(D2795),D2795&amp;";","")</f>
        <v/>
      </c>
      <c r="AI2795" s="10" t="e">
        <f ca="1">IF(MATCH(E2795,E$1:E2795,0)=ROW(E2795),E2795&amp;";","")</f>
        <v>#VALUE!</v>
      </c>
    </row>
    <row r="2796" spans="1:35">
      <c r="A2796" s="10">
        <v>2775</v>
      </c>
      <c r="B2796" s="10" t="str">
        <f ca="1">'Application For TE&amp;GOTS'!X2837</f>
        <v/>
      </c>
      <c r="C2796" s="10">
        <f>'Application For TE&amp;GOTS'!$D2837</f>
        <v>0</v>
      </c>
      <c r="D2796" s="10" t="str" cm="1">
        <f t="array" aca="1" ref="D2796" ca="1">IFERROR(INDIRECT("'Application For TE&amp;GOTS'!L"&amp;'Application For TE&amp;GOTS'!S2837),"")</f>
        <v/>
      </c>
      <c r="E2796" s="10" t="e">
        <f ca="1">'Application For TE&amp;GOTS'!AF2837</f>
        <v>#VALUE!</v>
      </c>
      <c r="F2796" s="10" t="str">
        <f ca="1">IFERROR(LEFT('Application For TE&amp;GOTS'!AH2837,LEN('Application For TE&amp;GOTS'!AH2837)-2),"")</f>
        <v/>
      </c>
      <c r="G2796" s="10" t="e">
        <f ca="1">'Application For TE&amp;GOTS'!AI2837</f>
        <v>#VALUE!</v>
      </c>
      <c r="AF2796" s="10" t="str">
        <f ca="1">IF(MATCH(B2796,B$1:B2796,0)=ROW(B2796),B2796&amp;";","")</f>
        <v/>
      </c>
      <c r="AG2796" s="10" t="str">
        <f>IF(MATCH(C2796,C$1:C2796,0)=ROW(C2796),C2796&amp;";","")</f>
        <v/>
      </c>
      <c r="AH2796" s="10" t="str">
        <f ca="1">IF(MATCH(D2796,D$1:D2796,0)=ROW(D2796),D2796&amp;";","")</f>
        <v/>
      </c>
      <c r="AI2796" s="10" t="e">
        <f ca="1">IF(MATCH(E2796,E$1:E2796,0)=ROW(E2796),E2796&amp;";","")</f>
        <v>#VALUE!</v>
      </c>
    </row>
    <row r="2797" spans="1:35">
      <c r="A2797" s="10">
        <v>2776</v>
      </c>
      <c r="B2797" s="10" t="str">
        <f ca="1">'Application For TE&amp;GOTS'!X2838</f>
        <v/>
      </c>
      <c r="C2797" s="10">
        <f>'Application For TE&amp;GOTS'!$D2838</f>
        <v>0</v>
      </c>
      <c r="D2797" s="10" t="str" cm="1">
        <f t="array" aca="1" ref="D2797" ca="1">IFERROR(INDIRECT("'Application For TE&amp;GOTS'!L"&amp;'Application For TE&amp;GOTS'!S2838),"")</f>
        <v/>
      </c>
      <c r="E2797" s="10" t="e">
        <f ca="1">'Application For TE&amp;GOTS'!AF2838</f>
        <v>#VALUE!</v>
      </c>
      <c r="F2797" s="10" t="str">
        <f ca="1">IFERROR(LEFT('Application For TE&amp;GOTS'!AH2838,LEN('Application For TE&amp;GOTS'!AH2838)-2),"")</f>
        <v/>
      </c>
      <c r="G2797" s="10" t="e">
        <f ca="1">'Application For TE&amp;GOTS'!AI2838</f>
        <v>#VALUE!</v>
      </c>
      <c r="AF2797" s="10" t="str">
        <f ca="1">IF(MATCH(B2797,B$1:B2797,0)=ROW(B2797),B2797&amp;";","")</f>
        <v/>
      </c>
      <c r="AG2797" s="10" t="str">
        <f>IF(MATCH(C2797,C$1:C2797,0)=ROW(C2797),C2797&amp;";","")</f>
        <v/>
      </c>
      <c r="AH2797" s="10" t="str">
        <f ca="1">IF(MATCH(D2797,D$1:D2797,0)=ROW(D2797),D2797&amp;";","")</f>
        <v/>
      </c>
      <c r="AI2797" s="10" t="e">
        <f ca="1">IF(MATCH(E2797,E$1:E2797,0)=ROW(E2797),E2797&amp;";","")</f>
        <v>#VALUE!</v>
      </c>
    </row>
    <row r="2798" spans="1:35">
      <c r="A2798" s="10">
        <v>2777</v>
      </c>
      <c r="B2798" s="10" t="str">
        <f ca="1">'Application For TE&amp;GOTS'!X2839</f>
        <v/>
      </c>
      <c r="C2798" s="10">
        <f>'Application For TE&amp;GOTS'!$D2839</f>
        <v>0</v>
      </c>
      <c r="D2798" s="10" t="str" cm="1">
        <f t="array" aca="1" ref="D2798" ca="1">IFERROR(INDIRECT("'Application For TE&amp;GOTS'!L"&amp;'Application For TE&amp;GOTS'!S2839),"")</f>
        <v/>
      </c>
      <c r="E2798" s="10" t="e">
        <f ca="1">'Application For TE&amp;GOTS'!AF2839</f>
        <v>#VALUE!</v>
      </c>
      <c r="F2798" s="10" t="str">
        <f ca="1">IFERROR(LEFT('Application For TE&amp;GOTS'!AH2839,LEN('Application For TE&amp;GOTS'!AH2839)-2),"")</f>
        <v/>
      </c>
      <c r="G2798" s="10" t="e">
        <f ca="1">'Application For TE&amp;GOTS'!AI2839</f>
        <v>#VALUE!</v>
      </c>
      <c r="AF2798" s="10" t="str">
        <f ca="1">IF(MATCH(B2798,B$1:B2798,0)=ROW(B2798),B2798&amp;";","")</f>
        <v/>
      </c>
      <c r="AG2798" s="10" t="str">
        <f>IF(MATCH(C2798,C$1:C2798,0)=ROW(C2798),C2798&amp;";","")</f>
        <v/>
      </c>
      <c r="AH2798" s="10" t="str">
        <f ca="1">IF(MATCH(D2798,D$1:D2798,0)=ROW(D2798),D2798&amp;";","")</f>
        <v/>
      </c>
      <c r="AI2798" s="10" t="e">
        <f ca="1">IF(MATCH(E2798,E$1:E2798,0)=ROW(E2798),E2798&amp;";","")</f>
        <v>#VALUE!</v>
      </c>
    </row>
    <row r="2799" spans="1:35">
      <c r="A2799" s="10">
        <v>2778</v>
      </c>
      <c r="B2799" s="10" t="str">
        <f ca="1">'Application For TE&amp;GOTS'!X2840</f>
        <v/>
      </c>
      <c r="C2799" s="10">
        <f>'Application For TE&amp;GOTS'!$D2840</f>
        <v>0</v>
      </c>
      <c r="D2799" s="10" t="str" cm="1">
        <f t="array" aca="1" ref="D2799" ca="1">IFERROR(INDIRECT("'Application For TE&amp;GOTS'!L"&amp;'Application For TE&amp;GOTS'!S2840),"")</f>
        <v/>
      </c>
      <c r="E2799" s="10" t="e">
        <f ca="1">'Application For TE&amp;GOTS'!AF2840</f>
        <v>#VALUE!</v>
      </c>
      <c r="F2799" s="10" t="str">
        <f ca="1">IFERROR(LEFT('Application For TE&amp;GOTS'!AH2840,LEN('Application For TE&amp;GOTS'!AH2840)-2),"")</f>
        <v/>
      </c>
      <c r="G2799" s="10" t="e">
        <f ca="1">'Application For TE&amp;GOTS'!AI2840</f>
        <v>#VALUE!</v>
      </c>
      <c r="AF2799" s="10" t="str">
        <f ca="1">IF(MATCH(B2799,B$1:B2799,0)=ROW(B2799),B2799&amp;";","")</f>
        <v/>
      </c>
      <c r="AG2799" s="10" t="str">
        <f>IF(MATCH(C2799,C$1:C2799,0)=ROW(C2799),C2799&amp;";","")</f>
        <v/>
      </c>
      <c r="AH2799" s="10" t="str">
        <f ca="1">IF(MATCH(D2799,D$1:D2799,0)=ROW(D2799),D2799&amp;";","")</f>
        <v/>
      </c>
      <c r="AI2799" s="10" t="e">
        <f ca="1">IF(MATCH(E2799,E$1:E2799,0)=ROW(E2799),E2799&amp;";","")</f>
        <v>#VALUE!</v>
      </c>
    </row>
    <row r="2800" spans="1:35">
      <c r="A2800" s="10">
        <v>2779</v>
      </c>
      <c r="B2800" s="10" t="str">
        <f ca="1">'Application For TE&amp;GOTS'!X2841</f>
        <v/>
      </c>
      <c r="C2800" s="10">
        <f>'Application For TE&amp;GOTS'!$D2841</f>
        <v>0</v>
      </c>
      <c r="D2800" s="10" t="str" cm="1">
        <f t="array" aca="1" ref="D2800" ca="1">IFERROR(INDIRECT("'Application For TE&amp;GOTS'!L"&amp;'Application For TE&amp;GOTS'!S2841),"")</f>
        <v/>
      </c>
      <c r="E2800" s="10" t="e">
        <f ca="1">'Application For TE&amp;GOTS'!AF2841</f>
        <v>#VALUE!</v>
      </c>
      <c r="F2800" s="10" t="str">
        <f ca="1">IFERROR(LEFT('Application For TE&amp;GOTS'!AH2841,LEN('Application For TE&amp;GOTS'!AH2841)-2),"")</f>
        <v/>
      </c>
      <c r="G2800" s="10" t="e">
        <f ca="1">'Application For TE&amp;GOTS'!AI2841</f>
        <v>#VALUE!</v>
      </c>
      <c r="AF2800" s="10" t="str">
        <f ca="1">IF(MATCH(B2800,B$1:B2800,0)=ROW(B2800),B2800&amp;";","")</f>
        <v/>
      </c>
      <c r="AG2800" s="10" t="str">
        <f>IF(MATCH(C2800,C$1:C2800,0)=ROW(C2800),C2800&amp;";","")</f>
        <v/>
      </c>
      <c r="AH2800" s="10" t="str">
        <f ca="1">IF(MATCH(D2800,D$1:D2800,0)=ROW(D2800),D2800&amp;";","")</f>
        <v/>
      </c>
      <c r="AI2800" s="10" t="e">
        <f ca="1">IF(MATCH(E2800,E$1:E2800,0)=ROW(E2800),E2800&amp;";","")</f>
        <v>#VALUE!</v>
      </c>
    </row>
    <row r="2801" spans="1:35">
      <c r="A2801" s="10">
        <v>2780</v>
      </c>
      <c r="B2801" s="10" t="str">
        <f ca="1">'Application For TE&amp;GOTS'!X2842</f>
        <v/>
      </c>
      <c r="C2801" s="10">
        <f>'Application For TE&amp;GOTS'!$D2842</f>
        <v>0</v>
      </c>
      <c r="D2801" s="10" t="str" cm="1">
        <f t="array" aca="1" ref="D2801" ca="1">IFERROR(INDIRECT("'Application For TE&amp;GOTS'!L"&amp;'Application For TE&amp;GOTS'!S2842),"")</f>
        <v/>
      </c>
      <c r="E2801" s="10" t="e">
        <f ca="1">'Application For TE&amp;GOTS'!AF2842</f>
        <v>#VALUE!</v>
      </c>
      <c r="F2801" s="10" t="str">
        <f ca="1">IFERROR(LEFT('Application For TE&amp;GOTS'!AH2842,LEN('Application For TE&amp;GOTS'!AH2842)-2),"")</f>
        <v/>
      </c>
      <c r="G2801" s="10" t="e">
        <f ca="1">'Application For TE&amp;GOTS'!AI2842</f>
        <v>#VALUE!</v>
      </c>
      <c r="AF2801" s="10" t="str">
        <f ca="1">IF(MATCH(B2801,B$1:B2801,0)=ROW(B2801),B2801&amp;";","")</f>
        <v/>
      </c>
      <c r="AG2801" s="10" t="str">
        <f>IF(MATCH(C2801,C$1:C2801,0)=ROW(C2801),C2801&amp;";","")</f>
        <v/>
      </c>
      <c r="AH2801" s="10" t="str">
        <f ca="1">IF(MATCH(D2801,D$1:D2801,0)=ROW(D2801),D2801&amp;";","")</f>
        <v/>
      </c>
      <c r="AI2801" s="10" t="e">
        <f ca="1">IF(MATCH(E2801,E$1:E2801,0)=ROW(E2801),E2801&amp;";","")</f>
        <v>#VALUE!</v>
      </c>
    </row>
    <row r="2802" spans="1:35">
      <c r="A2802" s="10">
        <v>2781</v>
      </c>
      <c r="B2802" s="10" t="str">
        <f ca="1">'Application For TE&amp;GOTS'!X2843</f>
        <v/>
      </c>
      <c r="C2802" s="10">
        <f>'Application For TE&amp;GOTS'!$D2843</f>
        <v>0</v>
      </c>
      <c r="D2802" s="10" t="str" cm="1">
        <f t="array" aca="1" ref="D2802" ca="1">IFERROR(INDIRECT("'Application For TE&amp;GOTS'!L"&amp;'Application For TE&amp;GOTS'!S2843),"")</f>
        <v/>
      </c>
      <c r="E2802" s="10" t="e">
        <f ca="1">'Application For TE&amp;GOTS'!AF2843</f>
        <v>#VALUE!</v>
      </c>
      <c r="F2802" s="10" t="str">
        <f ca="1">IFERROR(LEFT('Application For TE&amp;GOTS'!AH2843,LEN('Application For TE&amp;GOTS'!AH2843)-2),"")</f>
        <v/>
      </c>
      <c r="G2802" s="10" t="e">
        <f ca="1">'Application For TE&amp;GOTS'!AI2843</f>
        <v>#VALUE!</v>
      </c>
      <c r="AF2802" s="10" t="str">
        <f ca="1">IF(MATCH(B2802,B$1:B2802,0)=ROW(B2802),B2802&amp;";","")</f>
        <v/>
      </c>
      <c r="AG2802" s="10" t="str">
        <f>IF(MATCH(C2802,C$1:C2802,0)=ROW(C2802),C2802&amp;";","")</f>
        <v/>
      </c>
      <c r="AH2802" s="10" t="str">
        <f ca="1">IF(MATCH(D2802,D$1:D2802,0)=ROW(D2802),D2802&amp;";","")</f>
        <v/>
      </c>
      <c r="AI2802" s="10" t="e">
        <f ca="1">IF(MATCH(E2802,E$1:E2802,0)=ROW(E2802),E2802&amp;";","")</f>
        <v>#VALUE!</v>
      </c>
    </row>
    <row r="2803" spans="1:35">
      <c r="A2803" s="10">
        <v>2782</v>
      </c>
      <c r="B2803" s="10" t="str">
        <f ca="1">'Application For TE&amp;GOTS'!X2844</f>
        <v/>
      </c>
      <c r="C2803" s="10">
        <f>'Application For TE&amp;GOTS'!$D2844</f>
        <v>0</v>
      </c>
      <c r="D2803" s="10" t="str" cm="1">
        <f t="array" aca="1" ref="D2803" ca="1">IFERROR(INDIRECT("'Application For TE&amp;GOTS'!L"&amp;'Application For TE&amp;GOTS'!S2844),"")</f>
        <v/>
      </c>
      <c r="E2803" s="10" t="e">
        <f ca="1">'Application For TE&amp;GOTS'!AF2844</f>
        <v>#VALUE!</v>
      </c>
      <c r="F2803" s="10" t="str">
        <f ca="1">IFERROR(LEFT('Application For TE&amp;GOTS'!AH2844,LEN('Application For TE&amp;GOTS'!AH2844)-2),"")</f>
        <v/>
      </c>
      <c r="G2803" s="10" t="e">
        <f ca="1">'Application For TE&amp;GOTS'!AI2844</f>
        <v>#VALUE!</v>
      </c>
      <c r="AF2803" s="10" t="str">
        <f ca="1">IF(MATCH(B2803,B$1:B2803,0)=ROW(B2803),B2803&amp;";","")</f>
        <v/>
      </c>
      <c r="AG2803" s="10" t="str">
        <f>IF(MATCH(C2803,C$1:C2803,0)=ROW(C2803),C2803&amp;";","")</f>
        <v/>
      </c>
      <c r="AH2803" s="10" t="str">
        <f ca="1">IF(MATCH(D2803,D$1:D2803,0)=ROW(D2803),D2803&amp;";","")</f>
        <v/>
      </c>
      <c r="AI2803" s="10" t="e">
        <f ca="1">IF(MATCH(E2803,E$1:E2803,0)=ROW(E2803),E2803&amp;";","")</f>
        <v>#VALUE!</v>
      </c>
    </row>
    <row r="2804" spans="1:35">
      <c r="A2804" s="10">
        <v>2783</v>
      </c>
      <c r="B2804" s="10" t="str">
        <f ca="1">'Application For TE&amp;GOTS'!X2845</f>
        <v/>
      </c>
      <c r="C2804" s="10">
        <f>'Application For TE&amp;GOTS'!$D2845</f>
        <v>0</v>
      </c>
      <c r="D2804" s="10" t="str" cm="1">
        <f t="array" aca="1" ref="D2804" ca="1">IFERROR(INDIRECT("'Application For TE&amp;GOTS'!L"&amp;'Application For TE&amp;GOTS'!S2845),"")</f>
        <v/>
      </c>
      <c r="E2804" s="10" t="e">
        <f ca="1">'Application For TE&amp;GOTS'!AF2845</f>
        <v>#VALUE!</v>
      </c>
      <c r="F2804" s="10" t="str">
        <f ca="1">IFERROR(LEFT('Application For TE&amp;GOTS'!AH2845,LEN('Application For TE&amp;GOTS'!AH2845)-2),"")</f>
        <v/>
      </c>
      <c r="G2804" s="10" t="e">
        <f ca="1">'Application For TE&amp;GOTS'!AI2845</f>
        <v>#VALUE!</v>
      </c>
      <c r="AF2804" s="10" t="str">
        <f ca="1">IF(MATCH(B2804,B$1:B2804,0)=ROW(B2804),B2804&amp;";","")</f>
        <v/>
      </c>
      <c r="AG2804" s="10" t="str">
        <f>IF(MATCH(C2804,C$1:C2804,0)=ROW(C2804),C2804&amp;";","")</f>
        <v/>
      </c>
      <c r="AH2804" s="10" t="str">
        <f ca="1">IF(MATCH(D2804,D$1:D2804,0)=ROW(D2804),D2804&amp;";","")</f>
        <v/>
      </c>
      <c r="AI2804" s="10" t="e">
        <f ca="1">IF(MATCH(E2804,E$1:E2804,0)=ROW(E2804),E2804&amp;";","")</f>
        <v>#VALUE!</v>
      </c>
    </row>
    <row r="2805" spans="1:35">
      <c r="A2805" s="10">
        <v>2784</v>
      </c>
      <c r="B2805" s="10" t="str">
        <f ca="1">'Application For TE&amp;GOTS'!X2846</f>
        <v/>
      </c>
      <c r="C2805" s="10">
        <f>'Application For TE&amp;GOTS'!$D2846</f>
        <v>0</v>
      </c>
      <c r="D2805" s="10" t="str" cm="1">
        <f t="array" aca="1" ref="D2805" ca="1">IFERROR(INDIRECT("'Application For TE&amp;GOTS'!L"&amp;'Application For TE&amp;GOTS'!S2846),"")</f>
        <v/>
      </c>
      <c r="E2805" s="10" t="e">
        <f ca="1">'Application For TE&amp;GOTS'!AF2846</f>
        <v>#VALUE!</v>
      </c>
      <c r="F2805" s="10" t="str">
        <f ca="1">IFERROR(LEFT('Application For TE&amp;GOTS'!AH2846,LEN('Application For TE&amp;GOTS'!AH2846)-2),"")</f>
        <v/>
      </c>
      <c r="G2805" s="10" t="e">
        <f ca="1">'Application For TE&amp;GOTS'!AI2846</f>
        <v>#VALUE!</v>
      </c>
      <c r="AF2805" s="10" t="str">
        <f ca="1">IF(MATCH(B2805,B$1:B2805,0)=ROW(B2805),B2805&amp;";","")</f>
        <v/>
      </c>
      <c r="AG2805" s="10" t="str">
        <f>IF(MATCH(C2805,C$1:C2805,0)=ROW(C2805),C2805&amp;";","")</f>
        <v/>
      </c>
      <c r="AH2805" s="10" t="str">
        <f ca="1">IF(MATCH(D2805,D$1:D2805,0)=ROW(D2805),D2805&amp;";","")</f>
        <v/>
      </c>
      <c r="AI2805" s="10" t="e">
        <f ca="1">IF(MATCH(E2805,E$1:E2805,0)=ROW(E2805),E2805&amp;";","")</f>
        <v>#VALUE!</v>
      </c>
    </row>
    <row r="2806" spans="1:35">
      <c r="A2806" s="10">
        <v>2785</v>
      </c>
      <c r="B2806" s="10" t="str">
        <f ca="1">'Application For TE&amp;GOTS'!X2847</f>
        <v/>
      </c>
      <c r="C2806" s="10">
        <f>'Application For TE&amp;GOTS'!$D2847</f>
        <v>0</v>
      </c>
      <c r="D2806" s="10" t="str" cm="1">
        <f t="array" aca="1" ref="D2806" ca="1">IFERROR(INDIRECT("'Application For TE&amp;GOTS'!L"&amp;'Application For TE&amp;GOTS'!S2847),"")</f>
        <v/>
      </c>
      <c r="E2806" s="10" t="e">
        <f ca="1">'Application For TE&amp;GOTS'!AF2847</f>
        <v>#VALUE!</v>
      </c>
      <c r="F2806" s="10" t="str">
        <f ca="1">IFERROR(LEFT('Application For TE&amp;GOTS'!AH2847,LEN('Application For TE&amp;GOTS'!AH2847)-2),"")</f>
        <v/>
      </c>
      <c r="G2806" s="10" t="e">
        <f ca="1">'Application For TE&amp;GOTS'!AI2847</f>
        <v>#VALUE!</v>
      </c>
      <c r="AF2806" s="10" t="str">
        <f ca="1">IF(MATCH(B2806,B$1:B2806,0)=ROW(B2806),B2806&amp;";","")</f>
        <v/>
      </c>
      <c r="AG2806" s="10" t="str">
        <f>IF(MATCH(C2806,C$1:C2806,0)=ROW(C2806),C2806&amp;";","")</f>
        <v/>
      </c>
      <c r="AH2806" s="10" t="str">
        <f ca="1">IF(MATCH(D2806,D$1:D2806,0)=ROW(D2806),D2806&amp;";","")</f>
        <v/>
      </c>
      <c r="AI2806" s="10" t="e">
        <f ca="1">IF(MATCH(E2806,E$1:E2806,0)=ROW(E2806),E2806&amp;";","")</f>
        <v>#VALUE!</v>
      </c>
    </row>
    <row r="2807" spans="1:35">
      <c r="A2807" s="10">
        <v>2786</v>
      </c>
      <c r="B2807" s="10" t="str">
        <f ca="1">'Application For TE&amp;GOTS'!X2848</f>
        <v/>
      </c>
      <c r="C2807" s="10">
        <f>'Application For TE&amp;GOTS'!$D2848</f>
        <v>0</v>
      </c>
      <c r="D2807" s="10" t="str" cm="1">
        <f t="array" aca="1" ref="D2807" ca="1">IFERROR(INDIRECT("'Application For TE&amp;GOTS'!L"&amp;'Application For TE&amp;GOTS'!S2848),"")</f>
        <v/>
      </c>
      <c r="E2807" s="10" t="e">
        <f ca="1">'Application For TE&amp;GOTS'!AF2848</f>
        <v>#VALUE!</v>
      </c>
      <c r="F2807" s="10" t="str">
        <f ca="1">IFERROR(LEFT('Application For TE&amp;GOTS'!AH2848,LEN('Application For TE&amp;GOTS'!AH2848)-2),"")</f>
        <v/>
      </c>
      <c r="G2807" s="10" t="e">
        <f ca="1">'Application For TE&amp;GOTS'!AI2848</f>
        <v>#VALUE!</v>
      </c>
      <c r="AF2807" s="10" t="str">
        <f ca="1">IF(MATCH(B2807,B$1:B2807,0)=ROW(B2807),B2807&amp;";","")</f>
        <v/>
      </c>
      <c r="AG2807" s="10" t="str">
        <f>IF(MATCH(C2807,C$1:C2807,0)=ROW(C2807),C2807&amp;";","")</f>
        <v/>
      </c>
      <c r="AH2807" s="10" t="str">
        <f ca="1">IF(MATCH(D2807,D$1:D2807,0)=ROW(D2807),D2807&amp;";","")</f>
        <v/>
      </c>
      <c r="AI2807" s="10" t="e">
        <f ca="1">IF(MATCH(E2807,E$1:E2807,0)=ROW(E2807),E2807&amp;";","")</f>
        <v>#VALUE!</v>
      </c>
    </row>
    <row r="2808" spans="1:35">
      <c r="A2808" s="10">
        <v>2787</v>
      </c>
      <c r="B2808" s="10" t="str">
        <f ca="1">'Application For TE&amp;GOTS'!X2849</f>
        <v/>
      </c>
      <c r="C2808" s="10">
        <f>'Application For TE&amp;GOTS'!$D2849</f>
        <v>0</v>
      </c>
      <c r="D2808" s="10" t="str" cm="1">
        <f t="array" aca="1" ref="D2808" ca="1">IFERROR(INDIRECT("'Application For TE&amp;GOTS'!L"&amp;'Application For TE&amp;GOTS'!S2849),"")</f>
        <v/>
      </c>
      <c r="E2808" s="10" t="e">
        <f ca="1">'Application For TE&amp;GOTS'!AF2849</f>
        <v>#VALUE!</v>
      </c>
      <c r="F2808" s="10" t="str">
        <f ca="1">IFERROR(LEFT('Application For TE&amp;GOTS'!AH2849,LEN('Application For TE&amp;GOTS'!AH2849)-2),"")</f>
        <v/>
      </c>
      <c r="G2808" s="10" t="e">
        <f ca="1">'Application For TE&amp;GOTS'!AI2849</f>
        <v>#VALUE!</v>
      </c>
      <c r="AF2808" s="10" t="str">
        <f ca="1">IF(MATCH(B2808,B$1:B2808,0)=ROW(B2808),B2808&amp;";","")</f>
        <v/>
      </c>
      <c r="AG2808" s="10" t="str">
        <f>IF(MATCH(C2808,C$1:C2808,0)=ROW(C2808),C2808&amp;";","")</f>
        <v/>
      </c>
      <c r="AH2808" s="10" t="str">
        <f ca="1">IF(MATCH(D2808,D$1:D2808,0)=ROW(D2808),D2808&amp;";","")</f>
        <v/>
      </c>
      <c r="AI2808" s="10" t="e">
        <f ca="1">IF(MATCH(E2808,E$1:E2808,0)=ROW(E2808),E2808&amp;";","")</f>
        <v>#VALUE!</v>
      </c>
    </row>
    <row r="2809" spans="1:35">
      <c r="A2809" s="10">
        <v>2788</v>
      </c>
      <c r="B2809" s="10" t="str">
        <f ca="1">'Application For TE&amp;GOTS'!X2850</f>
        <v/>
      </c>
      <c r="C2809" s="10">
        <f>'Application For TE&amp;GOTS'!$D2850</f>
        <v>0</v>
      </c>
      <c r="D2809" s="10" t="str" cm="1">
        <f t="array" aca="1" ref="D2809" ca="1">IFERROR(INDIRECT("'Application For TE&amp;GOTS'!L"&amp;'Application For TE&amp;GOTS'!S2850),"")</f>
        <v/>
      </c>
      <c r="E2809" s="10" t="e">
        <f ca="1">'Application For TE&amp;GOTS'!AF2850</f>
        <v>#VALUE!</v>
      </c>
      <c r="F2809" s="10" t="str">
        <f ca="1">IFERROR(LEFT('Application For TE&amp;GOTS'!AH2850,LEN('Application For TE&amp;GOTS'!AH2850)-2),"")</f>
        <v/>
      </c>
      <c r="G2809" s="10" t="e">
        <f ca="1">'Application For TE&amp;GOTS'!AI2850</f>
        <v>#VALUE!</v>
      </c>
      <c r="AF2809" s="10" t="str">
        <f ca="1">IF(MATCH(B2809,B$1:B2809,0)=ROW(B2809),B2809&amp;";","")</f>
        <v/>
      </c>
      <c r="AG2809" s="10" t="str">
        <f>IF(MATCH(C2809,C$1:C2809,0)=ROW(C2809),C2809&amp;";","")</f>
        <v/>
      </c>
      <c r="AH2809" s="10" t="str">
        <f ca="1">IF(MATCH(D2809,D$1:D2809,0)=ROW(D2809),D2809&amp;";","")</f>
        <v/>
      </c>
      <c r="AI2809" s="10" t="e">
        <f ca="1">IF(MATCH(E2809,E$1:E2809,0)=ROW(E2809),E2809&amp;";","")</f>
        <v>#VALUE!</v>
      </c>
    </row>
    <row r="2810" spans="1:35">
      <c r="A2810" s="10">
        <v>2789</v>
      </c>
      <c r="B2810" s="10" t="str">
        <f ca="1">'Application For TE&amp;GOTS'!X2851</f>
        <v/>
      </c>
      <c r="C2810" s="10">
        <f>'Application For TE&amp;GOTS'!$D2851</f>
        <v>0</v>
      </c>
      <c r="D2810" s="10" t="str" cm="1">
        <f t="array" aca="1" ref="D2810" ca="1">IFERROR(INDIRECT("'Application For TE&amp;GOTS'!L"&amp;'Application For TE&amp;GOTS'!S2851),"")</f>
        <v/>
      </c>
      <c r="E2810" s="10" t="e">
        <f ca="1">'Application For TE&amp;GOTS'!AF2851</f>
        <v>#VALUE!</v>
      </c>
      <c r="F2810" s="10" t="str">
        <f ca="1">IFERROR(LEFT('Application For TE&amp;GOTS'!AH2851,LEN('Application For TE&amp;GOTS'!AH2851)-2),"")</f>
        <v/>
      </c>
      <c r="G2810" s="10" t="e">
        <f ca="1">'Application For TE&amp;GOTS'!AI2851</f>
        <v>#VALUE!</v>
      </c>
      <c r="AF2810" s="10" t="str">
        <f ca="1">IF(MATCH(B2810,B$1:B2810,0)=ROW(B2810),B2810&amp;";","")</f>
        <v/>
      </c>
      <c r="AG2810" s="10" t="str">
        <f>IF(MATCH(C2810,C$1:C2810,0)=ROW(C2810),C2810&amp;";","")</f>
        <v/>
      </c>
      <c r="AH2810" s="10" t="str">
        <f ca="1">IF(MATCH(D2810,D$1:D2810,0)=ROW(D2810),D2810&amp;";","")</f>
        <v/>
      </c>
      <c r="AI2810" s="10" t="e">
        <f ca="1">IF(MATCH(E2810,E$1:E2810,0)=ROW(E2810),E2810&amp;";","")</f>
        <v>#VALUE!</v>
      </c>
    </row>
    <row r="2811" spans="1:35">
      <c r="A2811" s="10">
        <v>2790</v>
      </c>
      <c r="B2811" s="10" t="str">
        <f ca="1">'Application For TE&amp;GOTS'!X2852</f>
        <v/>
      </c>
      <c r="C2811" s="10">
        <f>'Application For TE&amp;GOTS'!$D2852</f>
        <v>0</v>
      </c>
      <c r="D2811" s="10" t="str" cm="1">
        <f t="array" aca="1" ref="D2811" ca="1">IFERROR(INDIRECT("'Application For TE&amp;GOTS'!L"&amp;'Application For TE&amp;GOTS'!S2852),"")</f>
        <v/>
      </c>
      <c r="E2811" s="10" t="e">
        <f ca="1">'Application For TE&amp;GOTS'!AF2852</f>
        <v>#VALUE!</v>
      </c>
      <c r="F2811" s="10" t="str">
        <f ca="1">IFERROR(LEFT('Application For TE&amp;GOTS'!AH2852,LEN('Application For TE&amp;GOTS'!AH2852)-2),"")</f>
        <v/>
      </c>
      <c r="G2811" s="10" t="e">
        <f ca="1">'Application For TE&amp;GOTS'!AI2852</f>
        <v>#VALUE!</v>
      </c>
      <c r="AF2811" s="10" t="str">
        <f ca="1">IF(MATCH(B2811,B$1:B2811,0)=ROW(B2811),B2811&amp;";","")</f>
        <v/>
      </c>
      <c r="AG2811" s="10" t="str">
        <f>IF(MATCH(C2811,C$1:C2811,0)=ROW(C2811),C2811&amp;";","")</f>
        <v/>
      </c>
      <c r="AH2811" s="10" t="str">
        <f ca="1">IF(MATCH(D2811,D$1:D2811,0)=ROW(D2811),D2811&amp;";","")</f>
        <v/>
      </c>
      <c r="AI2811" s="10" t="e">
        <f ca="1">IF(MATCH(E2811,E$1:E2811,0)=ROW(E2811),E2811&amp;";","")</f>
        <v>#VALUE!</v>
      </c>
    </row>
    <row r="2812" spans="1:35">
      <c r="A2812" s="10">
        <v>2791</v>
      </c>
      <c r="B2812" s="10" t="str">
        <f ca="1">'Application For TE&amp;GOTS'!X2853</f>
        <v/>
      </c>
      <c r="C2812" s="10">
        <f>'Application For TE&amp;GOTS'!$D2853</f>
        <v>0</v>
      </c>
      <c r="D2812" s="10" t="str" cm="1">
        <f t="array" aca="1" ref="D2812" ca="1">IFERROR(INDIRECT("'Application For TE&amp;GOTS'!L"&amp;'Application For TE&amp;GOTS'!S2853),"")</f>
        <v/>
      </c>
      <c r="E2812" s="10" t="e">
        <f ca="1">'Application For TE&amp;GOTS'!AF2853</f>
        <v>#VALUE!</v>
      </c>
      <c r="F2812" s="10" t="str">
        <f ca="1">IFERROR(LEFT('Application For TE&amp;GOTS'!AH2853,LEN('Application For TE&amp;GOTS'!AH2853)-2),"")</f>
        <v/>
      </c>
      <c r="G2812" s="10" t="e">
        <f ca="1">'Application For TE&amp;GOTS'!AI2853</f>
        <v>#VALUE!</v>
      </c>
      <c r="AF2812" s="10" t="str">
        <f ca="1">IF(MATCH(B2812,B$1:B2812,0)=ROW(B2812),B2812&amp;";","")</f>
        <v/>
      </c>
      <c r="AG2812" s="10" t="str">
        <f>IF(MATCH(C2812,C$1:C2812,0)=ROW(C2812),C2812&amp;";","")</f>
        <v/>
      </c>
      <c r="AH2812" s="10" t="str">
        <f ca="1">IF(MATCH(D2812,D$1:D2812,0)=ROW(D2812),D2812&amp;";","")</f>
        <v/>
      </c>
      <c r="AI2812" s="10" t="e">
        <f ca="1">IF(MATCH(E2812,E$1:E2812,0)=ROW(E2812),E2812&amp;";","")</f>
        <v>#VALUE!</v>
      </c>
    </row>
    <row r="2813" spans="1:35">
      <c r="A2813" s="10">
        <v>2792</v>
      </c>
      <c r="B2813" s="10" t="str">
        <f ca="1">'Application For TE&amp;GOTS'!X2854</f>
        <v/>
      </c>
      <c r="C2813" s="10">
        <f>'Application For TE&amp;GOTS'!$D2854</f>
        <v>0</v>
      </c>
      <c r="D2813" s="10" t="str" cm="1">
        <f t="array" aca="1" ref="D2813" ca="1">IFERROR(INDIRECT("'Application For TE&amp;GOTS'!L"&amp;'Application For TE&amp;GOTS'!S2854),"")</f>
        <v/>
      </c>
      <c r="E2813" s="10" t="e">
        <f ca="1">'Application For TE&amp;GOTS'!AF2854</f>
        <v>#VALUE!</v>
      </c>
      <c r="F2813" s="10" t="str">
        <f ca="1">IFERROR(LEFT('Application For TE&amp;GOTS'!AH2854,LEN('Application For TE&amp;GOTS'!AH2854)-2),"")</f>
        <v/>
      </c>
      <c r="G2813" s="10" t="e">
        <f ca="1">'Application For TE&amp;GOTS'!AI2854</f>
        <v>#VALUE!</v>
      </c>
      <c r="AF2813" s="10" t="str">
        <f ca="1">IF(MATCH(B2813,B$1:B2813,0)=ROW(B2813),B2813&amp;";","")</f>
        <v/>
      </c>
      <c r="AG2813" s="10" t="str">
        <f>IF(MATCH(C2813,C$1:C2813,0)=ROW(C2813),C2813&amp;";","")</f>
        <v/>
      </c>
      <c r="AH2813" s="10" t="str">
        <f ca="1">IF(MATCH(D2813,D$1:D2813,0)=ROW(D2813),D2813&amp;";","")</f>
        <v/>
      </c>
      <c r="AI2813" s="10" t="e">
        <f ca="1">IF(MATCH(E2813,E$1:E2813,0)=ROW(E2813),E2813&amp;";","")</f>
        <v>#VALUE!</v>
      </c>
    </row>
    <row r="2814" spans="1:35">
      <c r="A2814" s="10">
        <v>2793</v>
      </c>
      <c r="B2814" s="10" t="str">
        <f ca="1">'Application For TE&amp;GOTS'!X2855</f>
        <v/>
      </c>
      <c r="C2814" s="10">
        <f>'Application For TE&amp;GOTS'!$D2855</f>
        <v>0</v>
      </c>
      <c r="D2814" s="10" t="str" cm="1">
        <f t="array" aca="1" ref="D2814" ca="1">IFERROR(INDIRECT("'Application For TE&amp;GOTS'!L"&amp;'Application For TE&amp;GOTS'!S2855),"")</f>
        <v/>
      </c>
      <c r="E2814" s="10" t="e">
        <f ca="1">'Application For TE&amp;GOTS'!AF2855</f>
        <v>#VALUE!</v>
      </c>
      <c r="F2814" s="10" t="str">
        <f ca="1">IFERROR(LEFT('Application For TE&amp;GOTS'!AH2855,LEN('Application For TE&amp;GOTS'!AH2855)-2),"")</f>
        <v/>
      </c>
      <c r="G2814" s="10" t="e">
        <f ca="1">'Application For TE&amp;GOTS'!AI2855</f>
        <v>#VALUE!</v>
      </c>
      <c r="AF2814" s="10" t="str">
        <f ca="1">IF(MATCH(B2814,B$1:B2814,0)=ROW(B2814),B2814&amp;";","")</f>
        <v/>
      </c>
      <c r="AG2814" s="10" t="str">
        <f>IF(MATCH(C2814,C$1:C2814,0)=ROW(C2814),C2814&amp;";","")</f>
        <v/>
      </c>
      <c r="AH2814" s="10" t="str">
        <f ca="1">IF(MATCH(D2814,D$1:D2814,0)=ROW(D2814),D2814&amp;";","")</f>
        <v/>
      </c>
      <c r="AI2814" s="10" t="e">
        <f ca="1">IF(MATCH(E2814,E$1:E2814,0)=ROW(E2814),E2814&amp;";","")</f>
        <v>#VALUE!</v>
      </c>
    </row>
    <row r="2815" spans="1:35">
      <c r="A2815" s="10">
        <v>2794</v>
      </c>
      <c r="B2815" s="10" t="str">
        <f ca="1">'Application For TE&amp;GOTS'!X2856</f>
        <v/>
      </c>
      <c r="C2815" s="10">
        <f>'Application For TE&amp;GOTS'!$D2856</f>
        <v>0</v>
      </c>
      <c r="D2815" s="10" t="str" cm="1">
        <f t="array" aca="1" ref="D2815" ca="1">IFERROR(INDIRECT("'Application For TE&amp;GOTS'!L"&amp;'Application For TE&amp;GOTS'!S2856),"")</f>
        <v/>
      </c>
      <c r="E2815" s="10" t="e">
        <f ca="1">'Application For TE&amp;GOTS'!AF2856</f>
        <v>#VALUE!</v>
      </c>
      <c r="F2815" s="10" t="str">
        <f ca="1">IFERROR(LEFT('Application For TE&amp;GOTS'!AH2856,LEN('Application For TE&amp;GOTS'!AH2856)-2),"")</f>
        <v/>
      </c>
      <c r="G2815" s="10" t="e">
        <f ca="1">'Application For TE&amp;GOTS'!AI2856</f>
        <v>#VALUE!</v>
      </c>
      <c r="AF2815" s="10" t="str">
        <f ca="1">IF(MATCH(B2815,B$1:B2815,0)=ROW(B2815),B2815&amp;";","")</f>
        <v/>
      </c>
      <c r="AG2815" s="10" t="str">
        <f>IF(MATCH(C2815,C$1:C2815,0)=ROW(C2815),C2815&amp;";","")</f>
        <v/>
      </c>
      <c r="AH2815" s="10" t="str">
        <f ca="1">IF(MATCH(D2815,D$1:D2815,0)=ROW(D2815),D2815&amp;";","")</f>
        <v/>
      </c>
      <c r="AI2815" s="10" t="e">
        <f ca="1">IF(MATCH(E2815,E$1:E2815,0)=ROW(E2815),E2815&amp;";","")</f>
        <v>#VALUE!</v>
      </c>
    </row>
    <row r="2816" spans="1:35">
      <c r="A2816" s="10">
        <v>2795</v>
      </c>
      <c r="B2816" s="10" t="str">
        <f ca="1">'Application For TE&amp;GOTS'!X2857</f>
        <v/>
      </c>
      <c r="C2816" s="10">
        <f>'Application For TE&amp;GOTS'!$D2857</f>
        <v>0</v>
      </c>
      <c r="D2816" s="10" t="str" cm="1">
        <f t="array" aca="1" ref="D2816" ca="1">IFERROR(INDIRECT("'Application For TE&amp;GOTS'!L"&amp;'Application For TE&amp;GOTS'!S2857),"")</f>
        <v/>
      </c>
      <c r="E2816" s="10" t="e">
        <f ca="1">'Application For TE&amp;GOTS'!AF2857</f>
        <v>#VALUE!</v>
      </c>
      <c r="F2816" s="10" t="str">
        <f ca="1">IFERROR(LEFT('Application For TE&amp;GOTS'!AH2857,LEN('Application For TE&amp;GOTS'!AH2857)-2),"")</f>
        <v/>
      </c>
      <c r="G2816" s="10" t="e">
        <f ca="1">'Application For TE&amp;GOTS'!AI2857</f>
        <v>#VALUE!</v>
      </c>
      <c r="AF2816" s="10" t="str">
        <f ca="1">IF(MATCH(B2816,B$1:B2816,0)=ROW(B2816),B2816&amp;";","")</f>
        <v/>
      </c>
      <c r="AG2816" s="10" t="str">
        <f>IF(MATCH(C2816,C$1:C2816,0)=ROW(C2816),C2816&amp;";","")</f>
        <v/>
      </c>
      <c r="AH2816" s="10" t="str">
        <f ca="1">IF(MATCH(D2816,D$1:D2816,0)=ROW(D2816),D2816&amp;";","")</f>
        <v/>
      </c>
      <c r="AI2816" s="10" t="e">
        <f ca="1">IF(MATCH(E2816,E$1:E2816,0)=ROW(E2816),E2816&amp;";","")</f>
        <v>#VALUE!</v>
      </c>
    </row>
    <row r="2817" spans="1:35">
      <c r="A2817" s="10">
        <v>2796</v>
      </c>
      <c r="B2817" s="10" t="str">
        <f ca="1">'Application For TE&amp;GOTS'!X2858</f>
        <v/>
      </c>
      <c r="C2817" s="10">
        <f>'Application For TE&amp;GOTS'!$D2858</f>
        <v>0</v>
      </c>
      <c r="D2817" s="10" t="str" cm="1">
        <f t="array" aca="1" ref="D2817" ca="1">IFERROR(INDIRECT("'Application For TE&amp;GOTS'!L"&amp;'Application For TE&amp;GOTS'!S2858),"")</f>
        <v/>
      </c>
      <c r="E2817" s="10" t="e">
        <f ca="1">'Application For TE&amp;GOTS'!AF2858</f>
        <v>#VALUE!</v>
      </c>
      <c r="F2817" s="10" t="str">
        <f ca="1">IFERROR(LEFT('Application For TE&amp;GOTS'!AH2858,LEN('Application For TE&amp;GOTS'!AH2858)-2),"")</f>
        <v/>
      </c>
      <c r="G2817" s="10" t="e">
        <f ca="1">'Application For TE&amp;GOTS'!AI2858</f>
        <v>#VALUE!</v>
      </c>
      <c r="AF2817" s="10" t="str">
        <f ca="1">IF(MATCH(B2817,B$1:B2817,0)=ROW(B2817),B2817&amp;";","")</f>
        <v/>
      </c>
      <c r="AG2817" s="10" t="str">
        <f>IF(MATCH(C2817,C$1:C2817,0)=ROW(C2817),C2817&amp;";","")</f>
        <v/>
      </c>
      <c r="AH2817" s="10" t="str">
        <f ca="1">IF(MATCH(D2817,D$1:D2817,0)=ROW(D2817),D2817&amp;";","")</f>
        <v/>
      </c>
      <c r="AI2817" s="10" t="e">
        <f ca="1">IF(MATCH(E2817,E$1:E2817,0)=ROW(E2817),E2817&amp;";","")</f>
        <v>#VALUE!</v>
      </c>
    </row>
    <row r="2818" spans="1:35">
      <c r="A2818" s="10">
        <v>2797</v>
      </c>
      <c r="B2818" s="10" t="str">
        <f ca="1">'Application For TE&amp;GOTS'!X2859</f>
        <v/>
      </c>
      <c r="C2818" s="10">
        <f>'Application For TE&amp;GOTS'!$D2859</f>
        <v>0</v>
      </c>
      <c r="D2818" s="10" t="str" cm="1">
        <f t="array" aca="1" ref="D2818" ca="1">IFERROR(INDIRECT("'Application For TE&amp;GOTS'!L"&amp;'Application For TE&amp;GOTS'!S2859),"")</f>
        <v/>
      </c>
      <c r="E2818" s="10" t="e">
        <f ca="1">'Application For TE&amp;GOTS'!AF2859</f>
        <v>#VALUE!</v>
      </c>
      <c r="F2818" s="10" t="str">
        <f ca="1">IFERROR(LEFT('Application For TE&amp;GOTS'!AH2859,LEN('Application For TE&amp;GOTS'!AH2859)-2),"")</f>
        <v/>
      </c>
      <c r="G2818" s="10" t="e">
        <f ca="1">'Application For TE&amp;GOTS'!AI2859</f>
        <v>#VALUE!</v>
      </c>
      <c r="AF2818" s="10" t="str">
        <f ca="1">IF(MATCH(B2818,B$1:B2818,0)=ROW(B2818),B2818&amp;";","")</f>
        <v/>
      </c>
      <c r="AG2818" s="10" t="str">
        <f>IF(MATCH(C2818,C$1:C2818,0)=ROW(C2818),C2818&amp;";","")</f>
        <v/>
      </c>
      <c r="AH2818" s="10" t="str">
        <f ca="1">IF(MATCH(D2818,D$1:D2818,0)=ROW(D2818),D2818&amp;";","")</f>
        <v/>
      </c>
      <c r="AI2818" s="10" t="e">
        <f ca="1">IF(MATCH(E2818,E$1:E2818,0)=ROW(E2818),E2818&amp;";","")</f>
        <v>#VALUE!</v>
      </c>
    </row>
    <row r="2819" spans="1:35">
      <c r="A2819" s="10">
        <v>2798</v>
      </c>
      <c r="B2819" s="10" t="str">
        <f ca="1">'Application For TE&amp;GOTS'!X2860</f>
        <v/>
      </c>
      <c r="C2819" s="10">
        <f>'Application For TE&amp;GOTS'!$D2860</f>
        <v>0</v>
      </c>
      <c r="D2819" s="10" t="str" cm="1">
        <f t="array" aca="1" ref="D2819" ca="1">IFERROR(INDIRECT("'Application For TE&amp;GOTS'!L"&amp;'Application For TE&amp;GOTS'!S2860),"")</f>
        <v/>
      </c>
      <c r="E2819" s="10" t="e">
        <f ca="1">'Application For TE&amp;GOTS'!AF2860</f>
        <v>#VALUE!</v>
      </c>
      <c r="F2819" s="10" t="str">
        <f ca="1">IFERROR(LEFT('Application For TE&amp;GOTS'!AH2860,LEN('Application For TE&amp;GOTS'!AH2860)-2),"")</f>
        <v/>
      </c>
      <c r="G2819" s="10" t="e">
        <f ca="1">'Application For TE&amp;GOTS'!AI2860</f>
        <v>#VALUE!</v>
      </c>
      <c r="AF2819" s="10" t="str">
        <f ca="1">IF(MATCH(B2819,B$1:B2819,0)=ROW(B2819),B2819&amp;";","")</f>
        <v/>
      </c>
      <c r="AG2819" s="10" t="str">
        <f>IF(MATCH(C2819,C$1:C2819,0)=ROW(C2819),C2819&amp;";","")</f>
        <v/>
      </c>
      <c r="AH2819" s="10" t="str">
        <f ca="1">IF(MATCH(D2819,D$1:D2819,0)=ROW(D2819),D2819&amp;";","")</f>
        <v/>
      </c>
      <c r="AI2819" s="10" t="e">
        <f ca="1">IF(MATCH(E2819,E$1:E2819,0)=ROW(E2819),E2819&amp;";","")</f>
        <v>#VALUE!</v>
      </c>
    </row>
    <row r="2820" spans="1:35">
      <c r="A2820" s="10">
        <v>2799</v>
      </c>
      <c r="B2820" s="10" t="str">
        <f ca="1">'Application For TE&amp;GOTS'!X2861</f>
        <v/>
      </c>
      <c r="C2820" s="10">
        <f>'Application For TE&amp;GOTS'!$D2861</f>
        <v>0</v>
      </c>
      <c r="D2820" s="10" t="str" cm="1">
        <f t="array" aca="1" ref="D2820" ca="1">IFERROR(INDIRECT("'Application For TE&amp;GOTS'!L"&amp;'Application For TE&amp;GOTS'!S2861),"")</f>
        <v/>
      </c>
      <c r="E2820" s="10" t="e">
        <f ca="1">'Application For TE&amp;GOTS'!AF2861</f>
        <v>#VALUE!</v>
      </c>
      <c r="F2820" s="10" t="str">
        <f ca="1">IFERROR(LEFT('Application For TE&amp;GOTS'!AH2861,LEN('Application For TE&amp;GOTS'!AH2861)-2),"")</f>
        <v/>
      </c>
      <c r="G2820" s="10" t="e">
        <f ca="1">'Application For TE&amp;GOTS'!AI2861</f>
        <v>#VALUE!</v>
      </c>
      <c r="AF2820" s="10" t="str">
        <f ca="1">IF(MATCH(B2820,B$1:B2820,0)=ROW(B2820),B2820&amp;";","")</f>
        <v/>
      </c>
      <c r="AG2820" s="10" t="str">
        <f>IF(MATCH(C2820,C$1:C2820,0)=ROW(C2820),C2820&amp;";","")</f>
        <v/>
      </c>
      <c r="AH2820" s="10" t="str">
        <f ca="1">IF(MATCH(D2820,D$1:D2820,0)=ROW(D2820),D2820&amp;";","")</f>
        <v/>
      </c>
      <c r="AI2820" s="10" t="e">
        <f ca="1">IF(MATCH(E2820,E$1:E2820,0)=ROW(E2820),E2820&amp;";","")</f>
        <v>#VALUE!</v>
      </c>
    </row>
    <row r="2821" spans="1:35">
      <c r="A2821" s="10">
        <v>2800</v>
      </c>
      <c r="B2821" s="10" t="str">
        <f ca="1">'Application For TE&amp;GOTS'!X2862</f>
        <v/>
      </c>
      <c r="C2821" s="10">
        <f>'Application For TE&amp;GOTS'!$D2862</f>
        <v>0</v>
      </c>
      <c r="D2821" s="10" t="str" cm="1">
        <f t="array" aca="1" ref="D2821" ca="1">IFERROR(INDIRECT("'Application For TE&amp;GOTS'!L"&amp;'Application For TE&amp;GOTS'!S2862),"")</f>
        <v/>
      </c>
      <c r="E2821" s="10" t="e">
        <f ca="1">'Application For TE&amp;GOTS'!AF2862</f>
        <v>#VALUE!</v>
      </c>
      <c r="F2821" s="10" t="str">
        <f ca="1">IFERROR(LEFT('Application For TE&amp;GOTS'!AH2862,LEN('Application For TE&amp;GOTS'!AH2862)-2),"")</f>
        <v/>
      </c>
      <c r="G2821" s="10" t="e">
        <f ca="1">'Application For TE&amp;GOTS'!AI2862</f>
        <v>#VALUE!</v>
      </c>
      <c r="AF2821" s="10" t="str">
        <f ca="1">IF(MATCH(B2821,B$1:B2821,0)=ROW(B2821),B2821&amp;";","")</f>
        <v/>
      </c>
      <c r="AG2821" s="10" t="str">
        <f>IF(MATCH(C2821,C$1:C2821,0)=ROW(C2821),C2821&amp;";","")</f>
        <v/>
      </c>
      <c r="AH2821" s="10" t="str">
        <f ca="1">IF(MATCH(D2821,D$1:D2821,0)=ROW(D2821),D2821&amp;";","")</f>
        <v/>
      </c>
      <c r="AI2821" s="10" t="e">
        <f ca="1">IF(MATCH(E2821,E$1:E2821,0)=ROW(E2821),E2821&amp;";","")</f>
        <v>#VALUE!</v>
      </c>
    </row>
    <row r="2822" spans="1:35">
      <c r="A2822" s="10">
        <v>2801</v>
      </c>
      <c r="B2822" s="10" t="str">
        <f ca="1">'Application For TE&amp;GOTS'!X2863</f>
        <v/>
      </c>
      <c r="C2822" s="10">
        <f>'Application For TE&amp;GOTS'!$D2863</f>
        <v>0</v>
      </c>
      <c r="D2822" s="10" t="str" cm="1">
        <f t="array" aca="1" ref="D2822" ca="1">IFERROR(INDIRECT("'Application For TE&amp;GOTS'!L"&amp;'Application For TE&amp;GOTS'!S2863),"")</f>
        <v/>
      </c>
      <c r="E2822" s="10" t="e">
        <f ca="1">'Application For TE&amp;GOTS'!AF2863</f>
        <v>#VALUE!</v>
      </c>
      <c r="F2822" s="10" t="str">
        <f ca="1">IFERROR(LEFT('Application For TE&amp;GOTS'!AH2863,LEN('Application For TE&amp;GOTS'!AH2863)-2),"")</f>
        <v/>
      </c>
      <c r="G2822" s="10" t="e">
        <f ca="1">'Application For TE&amp;GOTS'!AI2863</f>
        <v>#VALUE!</v>
      </c>
      <c r="AF2822" s="10" t="str">
        <f ca="1">IF(MATCH(B2822,B$1:B2822,0)=ROW(B2822),B2822&amp;";","")</f>
        <v/>
      </c>
      <c r="AG2822" s="10" t="str">
        <f>IF(MATCH(C2822,C$1:C2822,0)=ROW(C2822),C2822&amp;";","")</f>
        <v/>
      </c>
      <c r="AH2822" s="10" t="str">
        <f ca="1">IF(MATCH(D2822,D$1:D2822,0)=ROW(D2822),D2822&amp;";","")</f>
        <v/>
      </c>
      <c r="AI2822" s="10" t="e">
        <f ca="1">IF(MATCH(E2822,E$1:E2822,0)=ROW(E2822),E2822&amp;";","")</f>
        <v>#VALUE!</v>
      </c>
    </row>
    <row r="2823" spans="1:35">
      <c r="A2823" s="10">
        <v>2802</v>
      </c>
      <c r="B2823" s="10" t="str">
        <f ca="1">'Application For TE&amp;GOTS'!X2864</f>
        <v/>
      </c>
      <c r="C2823" s="10">
        <f>'Application For TE&amp;GOTS'!$D2864</f>
        <v>0</v>
      </c>
      <c r="D2823" s="10" t="str" cm="1">
        <f t="array" aca="1" ref="D2823" ca="1">IFERROR(INDIRECT("'Application For TE&amp;GOTS'!L"&amp;'Application For TE&amp;GOTS'!S2864),"")</f>
        <v/>
      </c>
      <c r="E2823" s="10" t="e">
        <f ca="1">'Application For TE&amp;GOTS'!AF2864</f>
        <v>#VALUE!</v>
      </c>
      <c r="F2823" s="10" t="str">
        <f ca="1">IFERROR(LEFT('Application For TE&amp;GOTS'!AH2864,LEN('Application For TE&amp;GOTS'!AH2864)-2),"")</f>
        <v/>
      </c>
      <c r="G2823" s="10" t="e">
        <f ca="1">'Application For TE&amp;GOTS'!AI2864</f>
        <v>#VALUE!</v>
      </c>
      <c r="AF2823" s="10" t="str">
        <f ca="1">IF(MATCH(B2823,B$1:B2823,0)=ROW(B2823),B2823&amp;";","")</f>
        <v/>
      </c>
      <c r="AG2823" s="10" t="str">
        <f>IF(MATCH(C2823,C$1:C2823,0)=ROW(C2823),C2823&amp;";","")</f>
        <v/>
      </c>
      <c r="AH2823" s="10" t="str">
        <f ca="1">IF(MATCH(D2823,D$1:D2823,0)=ROW(D2823),D2823&amp;";","")</f>
        <v/>
      </c>
      <c r="AI2823" s="10" t="e">
        <f ca="1">IF(MATCH(E2823,E$1:E2823,0)=ROW(E2823),E2823&amp;";","")</f>
        <v>#VALUE!</v>
      </c>
    </row>
    <row r="2824" spans="1:35">
      <c r="A2824" s="10">
        <v>2803</v>
      </c>
      <c r="B2824" s="10" t="str">
        <f ca="1">'Application For TE&amp;GOTS'!X2865</f>
        <v/>
      </c>
      <c r="C2824" s="10">
        <f>'Application For TE&amp;GOTS'!$D2865</f>
        <v>0</v>
      </c>
      <c r="D2824" s="10" t="str" cm="1">
        <f t="array" aca="1" ref="D2824" ca="1">IFERROR(INDIRECT("'Application For TE&amp;GOTS'!L"&amp;'Application For TE&amp;GOTS'!S2865),"")</f>
        <v/>
      </c>
      <c r="E2824" s="10" t="e">
        <f ca="1">'Application For TE&amp;GOTS'!AF2865</f>
        <v>#VALUE!</v>
      </c>
      <c r="F2824" s="10" t="str">
        <f ca="1">IFERROR(LEFT('Application For TE&amp;GOTS'!AH2865,LEN('Application For TE&amp;GOTS'!AH2865)-2),"")</f>
        <v/>
      </c>
      <c r="G2824" s="10" t="e">
        <f ca="1">'Application For TE&amp;GOTS'!AI2865</f>
        <v>#VALUE!</v>
      </c>
      <c r="AF2824" s="10" t="str">
        <f ca="1">IF(MATCH(B2824,B$1:B2824,0)=ROW(B2824),B2824&amp;";","")</f>
        <v/>
      </c>
      <c r="AG2824" s="10" t="str">
        <f>IF(MATCH(C2824,C$1:C2824,0)=ROW(C2824),C2824&amp;";","")</f>
        <v/>
      </c>
      <c r="AH2824" s="10" t="str">
        <f ca="1">IF(MATCH(D2824,D$1:D2824,0)=ROW(D2824),D2824&amp;";","")</f>
        <v/>
      </c>
      <c r="AI2824" s="10" t="e">
        <f ca="1">IF(MATCH(E2824,E$1:E2824,0)=ROW(E2824),E2824&amp;";","")</f>
        <v>#VALUE!</v>
      </c>
    </row>
    <row r="2825" spans="1:35">
      <c r="A2825" s="10">
        <v>2804</v>
      </c>
      <c r="B2825" s="10" t="str">
        <f ca="1">'Application For TE&amp;GOTS'!X2866</f>
        <v/>
      </c>
      <c r="C2825" s="10">
        <f>'Application For TE&amp;GOTS'!$D2866</f>
        <v>0</v>
      </c>
      <c r="D2825" s="10" t="str" cm="1">
        <f t="array" aca="1" ref="D2825" ca="1">IFERROR(INDIRECT("'Application For TE&amp;GOTS'!L"&amp;'Application For TE&amp;GOTS'!S2866),"")</f>
        <v/>
      </c>
      <c r="E2825" s="10" t="e">
        <f ca="1">'Application For TE&amp;GOTS'!AF2866</f>
        <v>#VALUE!</v>
      </c>
      <c r="F2825" s="10" t="str">
        <f ca="1">IFERROR(LEFT('Application For TE&amp;GOTS'!AH2866,LEN('Application For TE&amp;GOTS'!AH2866)-2),"")</f>
        <v/>
      </c>
      <c r="G2825" s="10" t="e">
        <f ca="1">'Application For TE&amp;GOTS'!AI2866</f>
        <v>#VALUE!</v>
      </c>
      <c r="AF2825" s="10" t="str">
        <f ca="1">IF(MATCH(B2825,B$1:B2825,0)=ROW(B2825),B2825&amp;";","")</f>
        <v/>
      </c>
      <c r="AG2825" s="10" t="str">
        <f>IF(MATCH(C2825,C$1:C2825,0)=ROW(C2825),C2825&amp;";","")</f>
        <v/>
      </c>
      <c r="AH2825" s="10" t="str">
        <f ca="1">IF(MATCH(D2825,D$1:D2825,0)=ROW(D2825),D2825&amp;";","")</f>
        <v/>
      </c>
      <c r="AI2825" s="10" t="e">
        <f ca="1">IF(MATCH(E2825,E$1:E2825,0)=ROW(E2825),E2825&amp;";","")</f>
        <v>#VALUE!</v>
      </c>
    </row>
    <row r="2826" spans="1:35">
      <c r="A2826" s="10">
        <v>2805</v>
      </c>
      <c r="B2826" s="10" t="str">
        <f ca="1">'Application For TE&amp;GOTS'!X2867</f>
        <v/>
      </c>
      <c r="C2826" s="10">
        <f>'Application For TE&amp;GOTS'!$D2867</f>
        <v>0</v>
      </c>
      <c r="D2826" s="10" t="str" cm="1">
        <f t="array" aca="1" ref="D2826" ca="1">IFERROR(INDIRECT("'Application For TE&amp;GOTS'!L"&amp;'Application For TE&amp;GOTS'!S2867),"")</f>
        <v/>
      </c>
      <c r="E2826" s="10" t="e">
        <f ca="1">'Application For TE&amp;GOTS'!AF2867</f>
        <v>#VALUE!</v>
      </c>
      <c r="F2826" s="10" t="str">
        <f ca="1">IFERROR(LEFT('Application For TE&amp;GOTS'!AH2867,LEN('Application For TE&amp;GOTS'!AH2867)-2),"")</f>
        <v/>
      </c>
      <c r="G2826" s="10" t="e">
        <f ca="1">'Application For TE&amp;GOTS'!AI2867</f>
        <v>#VALUE!</v>
      </c>
      <c r="AF2826" s="10" t="str">
        <f ca="1">IF(MATCH(B2826,B$1:B2826,0)=ROW(B2826),B2826&amp;";","")</f>
        <v/>
      </c>
      <c r="AG2826" s="10" t="str">
        <f>IF(MATCH(C2826,C$1:C2826,0)=ROW(C2826),C2826&amp;";","")</f>
        <v/>
      </c>
      <c r="AH2826" s="10" t="str">
        <f ca="1">IF(MATCH(D2826,D$1:D2826,0)=ROW(D2826),D2826&amp;";","")</f>
        <v/>
      </c>
      <c r="AI2826" s="10" t="e">
        <f ca="1">IF(MATCH(E2826,E$1:E2826,0)=ROW(E2826),E2826&amp;";","")</f>
        <v>#VALUE!</v>
      </c>
    </row>
    <row r="2827" spans="1:35">
      <c r="A2827" s="10">
        <v>2806</v>
      </c>
      <c r="B2827" s="10" t="str">
        <f ca="1">'Application For TE&amp;GOTS'!X2868</f>
        <v/>
      </c>
      <c r="C2827" s="10">
        <f>'Application For TE&amp;GOTS'!$D2868</f>
        <v>0</v>
      </c>
      <c r="D2827" s="10" t="str" cm="1">
        <f t="array" aca="1" ref="D2827" ca="1">IFERROR(INDIRECT("'Application For TE&amp;GOTS'!L"&amp;'Application For TE&amp;GOTS'!S2868),"")</f>
        <v/>
      </c>
      <c r="E2827" s="10" t="e">
        <f ca="1">'Application For TE&amp;GOTS'!AF2868</f>
        <v>#VALUE!</v>
      </c>
      <c r="F2827" s="10" t="str">
        <f ca="1">IFERROR(LEFT('Application For TE&amp;GOTS'!AH2868,LEN('Application For TE&amp;GOTS'!AH2868)-2),"")</f>
        <v/>
      </c>
      <c r="G2827" s="10" t="e">
        <f ca="1">'Application For TE&amp;GOTS'!AI2868</f>
        <v>#VALUE!</v>
      </c>
      <c r="AF2827" s="10" t="str">
        <f ca="1">IF(MATCH(B2827,B$1:B2827,0)=ROW(B2827),B2827&amp;";","")</f>
        <v/>
      </c>
      <c r="AG2827" s="10" t="str">
        <f>IF(MATCH(C2827,C$1:C2827,0)=ROW(C2827),C2827&amp;";","")</f>
        <v/>
      </c>
      <c r="AH2827" s="10" t="str">
        <f ca="1">IF(MATCH(D2827,D$1:D2827,0)=ROW(D2827),D2827&amp;";","")</f>
        <v/>
      </c>
      <c r="AI2827" s="10" t="e">
        <f ca="1">IF(MATCH(E2827,E$1:E2827,0)=ROW(E2827),E2827&amp;";","")</f>
        <v>#VALUE!</v>
      </c>
    </row>
    <row r="2828" spans="1:35">
      <c r="A2828" s="10">
        <v>2807</v>
      </c>
      <c r="B2828" s="10" t="str">
        <f ca="1">'Application For TE&amp;GOTS'!X2869</f>
        <v/>
      </c>
      <c r="C2828" s="10">
        <f>'Application For TE&amp;GOTS'!$D2869</f>
        <v>0</v>
      </c>
      <c r="D2828" s="10" t="str" cm="1">
        <f t="array" aca="1" ref="D2828" ca="1">IFERROR(INDIRECT("'Application For TE&amp;GOTS'!L"&amp;'Application For TE&amp;GOTS'!S2869),"")</f>
        <v/>
      </c>
      <c r="E2828" s="10" t="e">
        <f ca="1">'Application For TE&amp;GOTS'!AF2869</f>
        <v>#VALUE!</v>
      </c>
      <c r="F2828" s="10" t="str">
        <f ca="1">IFERROR(LEFT('Application For TE&amp;GOTS'!AH2869,LEN('Application For TE&amp;GOTS'!AH2869)-2),"")</f>
        <v/>
      </c>
      <c r="G2828" s="10" t="e">
        <f ca="1">'Application For TE&amp;GOTS'!AI2869</f>
        <v>#VALUE!</v>
      </c>
      <c r="AF2828" s="10" t="str">
        <f ca="1">IF(MATCH(B2828,B$1:B2828,0)=ROW(B2828),B2828&amp;";","")</f>
        <v/>
      </c>
      <c r="AG2828" s="10" t="str">
        <f>IF(MATCH(C2828,C$1:C2828,0)=ROW(C2828),C2828&amp;";","")</f>
        <v/>
      </c>
      <c r="AH2828" s="10" t="str">
        <f ca="1">IF(MATCH(D2828,D$1:D2828,0)=ROW(D2828),D2828&amp;";","")</f>
        <v/>
      </c>
      <c r="AI2828" s="10" t="e">
        <f ca="1">IF(MATCH(E2828,E$1:E2828,0)=ROW(E2828),E2828&amp;";","")</f>
        <v>#VALUE!</v>
      </c>
    </row>
    <row r="2829" spans="1:35">
      <c r="A2829" s="10">
        <v>2808</v>
      </c>
      <c r="B2829" s="10" t="str">
        <f ca="1">'Application For TE&amp;GOTS'!X2870</f>
        <v/>
      </c>
      <c r="C2829" s="10">
        <f>'Application For TE&amp;GOTS'!$D2870</f>
        <v>0</v>
      </c>
      <c r="D2829" s="10" t="str" cm="1">
        <f t="array" aca="1" ref="D2829" ca="1">IFERROR(INDIRECT("'Application For TE&amp;GOTS'!L"&amp;'Application For TE&amp;GOTS'!S2870),"")</f>
        <v/>
      </c>
      <c r="E2829" s="10" t="e">
        <f ca="1">'Application For TE&amp;GOTS'!AF2870</f>
        <v>#VALUE!</v>
      </c>
      <c r="F2829" s="10" t="str">
        <f ca="1">IFERROR(LEFT('Application For TE&amp;GOTS'!AH2870,LEN('Application For TE&amp;GOTS'!AH2870)-2),"")</f>
        <v/>
      </c>
      <c r="G2829" s="10" t="e">
        <f ca="1">'Application For TE&amp;GOTS'!AI2870</f>
        <v>#VALUE!</v>
      </c>
      <c r="AF2829" s="10" t="str">
        <f ca="1">IF(MATCH(B2829,B$1:B2829,0)=ROW(B2829),B2829&amp;";","")</f>
        <v/>
      </c>
      <c r="AG2829" s="10" t="str">
        <f>IF(MATCH(C2829,C$1:C2829,0)=ROW(C2829),C2829&amp;";","")</f>
        <v/>
      </c>
      <c r="AH2829" s="10" t="str">
        <f ca="1">IF(MATCH(D2829,D$1:D2829,0)=ROW(D2829),D2829&amp;";","")</f>
        <v/>
      </c>
      <c r="AI2829" s="10" t="e">
        <f ca="1">IF(MATCH(E2829,E$1:E2829,0)=ROW(E2829),E2829&amp;";","")</f>
        <v>#VALUE!</v>
      </c>
    </row>
    <row r="2830" spans="1:35">
      <c r="A2830" s="10">
        <v>2809</v>
      </c>
      <c r="B2830" s="10" t="str">
        <f ca="1">'Application For TE&amp;GOTS'!X2871</f>
        <v/>
      </c>
      <c r="C2830" s="10">
        <f>'Application For TE&amp;GOTS'!$D2871</f>
        <v>0</v>
      </c>
      <c r="D2830" s="10" t="str" cm="1">
        <f t="array" aca="1" ref="D2830" ca="1">IFERROR(INDIRECT("'Application For TE&amp;GOTS'!L"&amp;'Application For TE&amp;GOTS'!S2871),"")</f>
        <v/>
      </c>
      <c r="E2830" s="10" t="e">
        <f ca="1">'Application For TE&amp;GOTS'!AF2871</f>
        <v>#VALUE!</v>
      </c>
      <c r="F2830" s="10" t="str">
        <f ca="1">IFERROR(LEFT('Application For TE&amp;GOTS'!AH2871,LEN('Application For TE&amp;GOTS'!AH2871)-2),"")</f>
        <v/>
      </c>
      <c r="G2830" s="10" t="e">
        <f ca="1">'Application For TE&amp;GOTS'!AI2871</f>
        <v>#VALUE!</v>
      </c>
      <c r="AF2830" s="10" t="str">
        <f ca="1">IF(MATCH(B2830,B$1:B2830,0)=ROW(B2830),B2830&amp;";","")</f>
        <v/>
      </c>
      <c r="AG2830" s="10" t="str">
        <f>IF(MATCH(C2830,C$1:C2830,0)=ROW(C2830),C2830&amp;";","")</f>
        <v/>
      </c>
      <c r="AH2830" s="10" t="str">
        <f ca="1">IF(MATCH(D2830,D$1:D2830,0)=ROW(D2830),D2830&amp;";","")</f>
        <v/>
      </c>
      <c r="AI2830" s="10" t="e">
        <f ca="1">IF(MATCH(E2830,E$1:E2830,0)=ROW(E2830),E2830&amp;";","")</f>
        <v>#VALUE!</v>
      </c>
    </row>
    <row r="2831" spans="1:35">
      <c r="A2831" s="10">
        <v>2810</v>
      </c>
      <c r="B2831" s="10" t="str">
        <f ca="1">'Application For TE&amp;GOTS'!X2872</f>
        <v/>
      </c>
      <c r="C2831" s="10">
        <f>'Application For TE&amp;GOTS'!$D2872</f>
        <v>0</v>
      </c>
      <c r="D2831" s="10" t="str" cm="1">
        <f t="array" aca="1" ref="D2831" ca="1">IFERROR(INDIRECT("'Application For TE&amp;GOTS'!L"&amp;'Application For TE&amp;GOTS'!S2872),"")</f>
        <v/>
      </c>
      <c r="E2831" s="10" t="e">
        <f ca="1">'Application For TE&amp;GOTS'!AF2872</f>
        <v>#VALUE!</v>
      </c>
      <c r="F2831" s="10" t="str">
        <f ca="1">IFERROR(LEFT('Application For TE&amp;GOTS'!AH2872,LEN('Application For TE&amp;GOTS'!AH2872)-2),"")</f>
        <v/>
      </c>
      <c r="G2831" s="10" t="e">
        <f ca="1">'Application For TE&amp;GOTS'!AI2872</f>
        <v>#VALUE!</v>
      </c>
      <c r="AF2831" s="10" t="str">
        <f ca="1">IF(MATCH(B2831,B$1:B2831,0)=ROW(B2831),B2831&amp;";","")</f>
        <v/>
      </c>
      <c r="AG2831" s="10" t="str">
        <f>IF(MATCH(C2831,C$1:C2831,0)=ROW(C2831),C2831&amp;";","")</f>
        <v/>
      </c>
      <c r="AH2831" s="10" t="str">
        <f ca="1">IF(MATCH(D2831,D$1:D2831,0)=ROW(D2831),D2831&amp;";","")</f>
        <v/>
      </c>
      <c r="AI2831" s="10" t="e">
        <f ca="1">IF(MATCH(E2831,E$1:E2831,0)=ROW(E2831),E2831&amp;";","")</f>
        <v>#VALUE!</v>
      </c>
    </row>
    <row r="2832" spans="1:35">
      <c r="A2832" s="10">
        <v>2811</v>
      </c>
      <c r="B2832" s="10" t="str">
        <f ca="1">'Application For TE&amp;GOTS'!X2873</f>
        <v/>
      </c>
      <c r="C2832" s="10">
        <f>'Application For TE&amp;GOTS'!$D2873</f>
        <v>0</v>
      </c>
      <c r="D2832" s="10" t="str" cm="1">
        <f t="array" aca="1" ref="D2832" ca="1">IFERROR(INDIRECT("'Application For TE&amp;GOTS'!L"&amp;'Application For TE&amp;GOTS'!S2873),"")</f>
        <v/>
      </c>
      <c r="E2832" s="10" t="e">
        <f ca="1">'Application For TE&amp;GOTS'!AF2873</f>
        <v>#VALUE!</v>
      </c>
      <c r="F2832" s="10" t="str">
        <f ca="1">IFERROR(LEFT('Application For TE&amp;GOTS'!AH2873,LEN('Application For TE&amp;GOTS'!AH2873)-2),"")</f>
        <v/>
      </c>
      <c r="G2832" s="10" t="e">
        <f ca="1">'Application For TE&amp;GOTS'!AI2873</f>
        <v>#VALUE!</v>
      </c>
      <c r="AF2832" s="10" t="str">
        <f ca="1">IF(MATCH(B2832,B$1:B2832,0)=ROW(B2832),B2832&amp;";","")</f>
        <v/>
      </c>
      <c r="AG2832" s="10" t="str">
        <f>IF(MATCH(C2832,C$1:C2832,0)=ROW(C2832),C2832&amp;";","")</f>
        <v/>
      </c>
      <c r="AH2832" s="10" t="str">
        <f ca="1">IF(MATCH(D2832,D$1:D2832,0)=ROW(D2832),D2832&amp;";","")</f>
        <v/>
      </c>
      <c r="AI2832" s="10" t="e">
        <f ca="1">IF(MATCH(E2832,E$1:E2832,0)=ROW(E2832),E2832&amp;";","")</f>
        <v>#VALUE!</v>
      </c>
    </row>
    <row r="2833" spans="1:35">
      <c r="A2833" s="10">
        <v>2812</v>
      </c>
      <c r="B2833" s="10" t="str">
        <f ca="1">'Application For TE&amp;GOTS'!X2874</f>
        <v/>
      </c>
      <c r="C2833" s="10">
        <f>'Application For TE&amp;GOTS'!$D2874</f>
        <v>0</v>
      </c>
      <c r="D2833" s="10" t="str" cm="1">
        <f t="array" aca="1" ref="D2833" ca="1">IFERROR(INDIRECT("'Application For TE&amp;GOTS'!L"&amp;'Application For TE&amp;GOTS'!S2874),"")</f>
        <v/>
      </c>
      <c r="E2833" s="10" t="e">
        <f ca="1">'Application For TE&amp;GOTS'!AF2874</f>
        <v>#VALUE!</v>
      </c>
      <c r="F2833" s="10" t="str">
        <f ca="1">IFERROR(LEFT('Application For TE&amp;GOTS'!AH2874,LEN('Application For TE&amp;GOTS'!AH2874)-2),"")</f>
        <v/>
      </c>
      <c r="G2833" s="10" t="e">
        <f ca="1">'Application For TE&amp;GOTS'!AI2874</f>
        <v>#VALUE!</v>
      </c>
      <c r="AF2833" s="10" t="str">
        <f ca="1">IF(MATCH(B2833,B$1:B2833,0)=ROW(B2833),B2833&amp;";","")</f>
        <v/>
      </c>
      <c r="AG2833" s="10" t="str">
        <f>IF(MATCH(C2833,C$1:C2833,0)=ROW(C2833),C2833&amp;";","")</f>
        <v/>
      </c>
      <c r="AH2833" s="10" t="str">
        <f ca="1">IF(MATCH(D2833,D$1:D2833,0)=ROW(D2833),D2833&amp;";","")</f>
        <v/>
      </c>
      <c r="AI2833" s="10" t="e">
        <f ca="1">IF(MATCH(E2833,E$1:E2833,0)=ROW(E2833),E2833&amp;";","")</f>
        <v>#VALUE!</v>
      </c>
    </row>
    <row r="2834" spans="1:35">
      <c r="A2834" s="10">
        <v>2813</v>
      </c>
      <c r="B2834" s="10" t="str">
        <f ca="1">'Application For TE&amp;GOTS'!X2875</f>
        <v/>
      </c>
      <c r="C2834" s="10">
        <f>'Application For TE&amp;GOTS'!$D2875</f>
        <v>0</v>
      </c>
      <c r="D2834" s="10" t="str" cm="1">
        <f t="array" aca="1" ref="D2834" ca="1">IFERROR(INDIRECT("'Application For TE&amp;GOTS'!L"&amp;'Application For TE&amp;GOTS'!S2875),"")</f>
        <v/>
      </c>
      <c r="E2834" s="10" t="e">
        <f ca="1">'Application For TE&amp;GOTS'!AF2875</f>
        <v>#VALUE!</v>
      </c>
      <c r="F2834" s="10" t="str">
        <f ca="1">IFERROR(LEFT('Application For TE&amp;GOTS'!AH2875,LEN('Application For TE&amp;GOTS'!AH2875)-2),"")</f>
        <v/>
      </c>
      <c r="G2834" s="10" t="e">
        <f ca="1">'Application For TE&amp;GOTS'!AI2875</f>
        <v>#VALUE!</v>
      </c>
      <c r="AF2834" s="10" t="str">
        <f ca="1">IF(MATCH(B2834,B$1:B2834,0)=ROW(B2834),B2834&amp;";","")</f>
        <v/>
      </c>
      <c r="AG2834" s="10" t="str">
        <f>IF(MATCH(C2834,C$1:C2834,0)=ROW(C2834),C2834&amp;";","")</f>
        <v/>
      </c>
      <c r="AH2834" s="10" t="str">
        <f ca="1">IF(MATCH(D2834,D$1:D2834,0)=ROW(D2834),D2834&amp;";","")</f>
        <v/>
      </c>
      <c r="AI2834" s="10" t="e">
        <f ca="1">IF(MATCH(E2834,E$1:E2834,0)=ROW(E2834),E2834&amp;";","")</f>
        <v>#VALUE!</v>
      </c>
    </row>
    <row r="2835" spans="1:35">
      <c r="A2835" s="10">
        <v>2814</v>
      </c>
      <c r="B2835" s="10" t="str">
        <f ca="1">'Application For TE&amp;GOTS'!X2876</f>
        <v/>
      </c>
      <c r="C2835" s="10">
        <f>'Application For TE&amp;GOTS'!$D2876</f>
        <v>0</v>
      </c>
      <c r="D2835" s="10" t="str" cm="1">
        <f t="array" aca="1" ref="D2835" ca="1">IFERROR(INDIRECT("'Application For TE&amp;GOTS'!L"&amp;'Application For TE&amp;GOTS'!S2876),"")</f>
        <v/>
      </c>
      <c r="E2835" s="10" t="e">
        <f ca="1">'Application For TE&amp;GOTS'!AF2876</f>
        <v>#VALUE!</v>
      </c>
      <c r="F2835" s="10" t="str">
        <f ca="1">IFERROR(LEFT('Application For TE&amp;GOTS'!AH2876,LEN('Application For TE&amp;GOTS'!AH2876)-2),"")</f>
        <v/>
      </c>
      <c r="G2835" s="10" t="e">
        <f ca="1">'Application For TE&amp;GOTS'!AI2876</f>
        <v>#VALUE!</v>
      </c>
      <c r="AF2835" s="10" t="str">
        <f ca="1">IF(MATCH(B2835,B$1:B2835,0)=ROW(B2835),B2835&amp;";","")</f>
        <v/>
      </c>
      <c r="AG2835" s="10" t="str">
        <f>IF(MATCH(C2835,C$1:C2835,0)=ROW(C2835),C2835&amp;";","")</f>
        <v/>
      </c>
      <c r="AH2835" s="10" t="str">
        <f ca="1">IF(MATCH(D2835,D$1:D2835,0)=ROW(D2835),D2835&amp;";","")</f>
        <v/>
      </c>
      <c r="AI2835" s="10" t="e">
        <f ca="1">IF(MATCH(E2835,E$1:E2835,0)=ROW(E2835),E2835&amp;";","")</f>
        <v>#VALUE!</v>
      </c>
    </row>
    <row r="2836" spans="1:35">
      <c r="A2836" s="10">
        <v>2815</v>
      </c>
      <c r="B2836" s="10" t="str">
        <f ca="1">'Application For TE&amp;GOTS'!X2877</f>
        <v/>
      </c>
      <c r="C2836" s="10">
        <f>'Application For TE&amp;GOTS'!$D2877</f>
        <v>0</v>
      </c>
      <c r="D2836" s="10" t="str" cm="1">
        <f t="array" aca="1" ref="D2836" ca="1">IFERROR(INDIRECT("'Application For TE&amp;GOTS'!L"&amp;'Application For TE&amp;GOTS'!S2877),"")</f>
        <v/>
      </c>
      <c r="E2836" s="10" t="e">
        <f ca="1">'Application For TE&amp;GOTS'!AF2877</f>
        <v>#VALUE!</v>
      </c>
      <c r="F2836" s="10" t="str">
        <f ca="1">IFERROR(LEFT('Application For TE&amp;GOTS'!AH2877,LEN('Application For TE&amp;GOTS'!AH2877)-2),"")</f>
        <v/>
      </c>
      <c r="G2836" s="10" t="e">
        <f ca="1">'Application For TE&amp;GOTS'!AI2877</f>
        <v>#VALUE!</v>
      </c>
      <c r="AF2836" s="10" t="str">
        <f ca="1">IF(MATCH(B2836,B$1:B2836,0)=ROW(B2836),B2836&amp;";","")</f>
        <v/>
      </c>
      <c r="AG2836" s="10" t="str">
        <f>IF(MATCH(C2836,C$1:C2836,0)=ROW(C2836),C2836&amp;";","")</f>
        <v/>
      </c>
      <c r="AH2836" s="10" t="str">
        <f ca="1">IF(MATCH(D2836,D$1:D2836,0)=ROW(D2836),D2836&amp;";","")</f>
        <v/>
      </c>
      <c r="AI2836" s="10" t="e">
        <f ca="1">IF(MATCH(E2836,E$1:E2836,0)=ROW(E2836),E2836&amp;";","")</f>
        <v>#VALUE!</v>
      </c>
    </row>
    <row r="2837" spans="1:35">
      <c r="A2837" s="10">
        <v>2816</v>
      </c>
      <c r="B2837" s="10" t="str">
        <f ca="1">'Application For TE&amp;GOTS'!X2878</f>
        <v/>
      </c>
      <c r="C2837" s="10">
        <f>'Application For TE&amp;GOTS'!$D2878</f>
        <v>0</v>
      </c>
      <c r="D2837" s="10" t="str" cm="1">
        <f t="array" aca="1" ref="D2837" ca="1">IFERROR(INDIRECT("'Application For TE&amp;GOTS'!L"&amp;'Application For TE&amp;GOTS'!S2878),"")</f>
        <v/>
      </c>
      <c r="E2837" s="10" t="e">
        <f ca="1">'Application For TE&amp;GOTS'!AF2878</f>
        <v>#VALUE!</v>
      </c>
      <c r="F2837" s="10" t="str">
        <f ca="1">IFERROR(LEFT('Application For TE&amp;GOTS'!AH2878,LEN('Application For TE&amp;GOTS'!AH2878)-2),"")</f>
        <v/>
      </c>
      <c r="G2837" s="10" t="e">
        <f ca="1">'Application For TE&amp;GOTS'!AI2878</f>
        <v>#VALUE!</v>
      </c>
      <c r="AF2837" s="10" t="str">
        <f ca="1">IF(MATCH(B2837,B$1:B2837,0)=ROW(B2837),B2837&amp;";","")</f>
        <v/>
      </c>
      <c r="AG2837" s="10" t="str">
        <f>IF(MATCH(C2837,C$1:C2837,0)=ROW(C2837),C2837&amp;";","")</f>
        <v/>
      </c>
      <c r="AH2837" s="10" t="str">
        <f ca="1">IF(MATCH(D2837,D$1:D2837,0)=ROW(D2837),D2837&amp;";","")</f>
        <v/>
      </c>
      <c r="AI2837" s="10" t="e">
        <f ca="1">IF(MATCH(E2837,E$1:E2837,0)=ROW(E2837),E2837&amp;";","")</f>
        <v>#VALUE!</v>
      </c>
    </row>
    <row r="2838" spans="1:35">
      <c r="A2838" s="10">
        <v>2817</v>
      </c>
      <c r="B2838" s="10" t="str">
        <f ca="1">'Application For TE&amp;GOTS'!X2879</f>
        <v/>
      </c>
      <c r="C2838" s="10">
        <f>'Application For TE&amp;GOTS'!$D2879</f>
        <v>0</v>
      </c>
      <c r="D2838" s="10" t="str" cm="1">
        <f t="array" aca="1" ref="D2838" ca="1">IFERROR(INDIRECT("'Application For TE&amp;GOTS'!L"&amp;'Application For TE&amp;GOTS'!S2879),"")</f>
        <v/>
      </c>
      <c r="E2838" s="10" t="e">
        <f ca="1">'Application For TE&amp;GOTS'!AF2879</f>
        <v>#VALUE!</v>
      </c>
      <c r="F2838" s="10" t="str">
        <f ca="1">IFERROR(LEFT('Application For TE&amp;GOTS'!AH2879,LEN('Application For TE&amp;GOTS'!AH2879)-2),"")</f>
        <v/>
      </c>
      <c r="G2838" s="10" t="e">
        <f ca="1">'Application For TE&amp;GOTS'!AI2879</f>
        <v>#VALUE!</v>
      </c>
      <c r="AF2838" s="10" t="str">
        <f ca="1">IF(MATCH(B2838,B$1:B2838,0)=ROW(B2838),B2838&amp;";","")</f>
        <v/>
      </c>
      <c r="AG2838" s="10" t="str">
        <f>IF(MATCH(C2838,C$1:C2838,0)=ROW(C2838),C2838&amp;";","")</f>
        <v/>
      </c>
      <c r="AH2838" s="10" t="str">
        <f ca="1">IF(MATCH(D2838,D$1:D2838,0)=ROW(D2838),D2838&amp;";","")</f>
        <v/>
      </c>
      <c r="AI2838" s="10" t="e">
        <f ca="1">IF(MATCH(E2838,E$1:E2838,0)=ROW(E2838),E2838&amp;";","")</f>
        <v>#VALUE!</v>
      </c>
    </row>
    <row r="2839" spans="1:35">
      <c r="A2839" s="10">
        <v>2818</v>
      </c>
      <c r="B2839" s="10" t="str">
        <f ca="1">'Application For TE&amp;GOTS'!X2880</f>
        <v/>
      </c>
      <c r="C2839" s="10">
        <f>'Application For TE&amp;GOTS'!$D2880</f>
        <v>0</v>
      </c>
      <c r="D2839" s="10" t="str" cm="1">
        <f t="array" aca="1" ref="D2839" ca="1">IFERROR(INDIRECT("'Application For TE&amp;GOTS'!L"&amp;'Application For TE&amp;GOTS'!S2880),"")</f>
        <v/>
      </c>
      <c r="E2839" s="10" t="e">
        <f ca="1">'Application For TE&amp;GOTS'!AF2880</f>
        <v>#VALUE!</v>
      </c>
      <c r="F2839" s="10" t="str">
        <f ca="1">IFERROR(LEFT('Application For TE&amp;GOTS'!AH2880,LEN('Application For TE&amp;GOTS'!AH2880)-2),"")</f>
        <v/>
      </c>
      <c r="G2839" s="10" t="e">
        <f ca="1">'Application For TE&amp;GOTS'!AI2880</f>
        <v>#VALUE!</v>
      </c>
      <c r="AF2839" s="10" t="str">
        <f ca="1">IF(MATCH(B2839,B$1:B2839,0)=ROW(B2839),B2839&amp;";","")</f>
        <v/>
      </c>
      <c r="AG2839" s="10" t="str">
        <f>IF(MATCH(C2839,C$1:C2839,0)=ROW(C2839),C2839&amp;";","")</f>
        <v/>
      </c>
      <c r="AH2839" s="10" t="str">
        <f ca="1">IF(MATCH(D2839,D$1:D2839,0)=ROW(D2839),D2839&amp;";","")</f>
        <v/>
      </c>
      <c r="AI2839" s="10" t="e">
        <f ca="1">IF(MATCH(E2839,E$1:E2839,0)=ROW(E2839),E2839&amp;";","")</f>
        <v>#VALUE!</v>
      </c>
    </row>
    <row r="2840" spans="1:35">
      <c r="A2840" s="10">
        <v>2819</v>
      </c>
      <c r="B2840" s="10" t="str">
        <f ca="1">'Application For TE&amp;GOTS'!X2881</f>
        <v/>
      </c>
      <c r="C2840" s="10">
        <f>'Application For TE&amp;GOTS'!$D2881</f>
        <v>0</v>
      </c>
      <c r="D2840" s="10" t="str" cm="1">
        <f t="array" aca="1" ref="D2840" ca="1">IFERROR(INDIRECT("'Application For TE&amp;GOTS'!L"&amp;'Application For TE&amp;GOTS'!S2881),"")</f>
        <v/>
      </c>
      <c r="E2840" s="10" t="e">
        <f ca="1">'Application For TE&amp;GOTS'!AF2881</f>
        <v>#VALUE!</v>
      </c>
      <c r="F2840" s="10" t="str">
        <f ca="1">IFERROR(LEFT('Application For TE&amp;GOTS'!AH2881,LEN('Application For TE&amp;GOTS'!AH2881)-2),"")</f>
        <v/>
      </c>
      <c r="G2840" s="10" t="e">
        <f ca="1">'Application For TE&amp;GOTS'!AI2881</f>
        <v>#VALUE!</v>
      </c>
      <c r="AF2840" s="10" t="str">
        <f ca="1">IF(MATCH(B2840,B$1:B2840,0)=ROW(B2840),B2840&amp;";","")</f>
        <v/>
      </c>
      <c r="AG2840" s="10" t="str">
        <f>IF(MATCH(C2840,C$1:C2840,0)=ROW(C2840),C2840&amp;";","")</f>
        <v/>
      </c>
      <c r="AH2840" s="10" t="str">
        <f ca="1">IF(MATCH(D2840,D$1:D2840,0)=ROW(D2840),D2840&amp;";","")</f>
        <v/>
      </c>
      <c r="AI2840" s="10" t="e">
        <f ca="1">IF(MATCH(E2840,E$1:E2840,0)=ROW(E2840),E2840&amp;";","")</f>
        <v>#VALUE!</v>
      </c>
    </row>
    <row r="2841" spans="1:35">
      <c r="A2841" s="10">
        <v>2820</v>
      </c>
      <c r="B2841" s="10" t="str">
        <f ca="1">'Application For TE&amp;GOTS'!X2882</f>
        <v/>
      </c>
      <c r="C2841" s="10">
        <f>'Application For TE&amp;GOTS'!$D2882</f>
        <v>0</v>
      </c>
      <c r="D2841" s="10" t="str" cm="1">
        <f t="array" aca="1" ref="D2841" ca="1">IFERROR(INDIRECT("'Application For TE&amp;GOTS'!L"&amp;'Application For TE&amp;GOTS'!S2882),"")</f>
        <v/>
      </c>
      <c r="E2841" s="10" t="e">
        <f ca="1">'Application For TE&amp;GOTS'!AF2882</f>
        <v>#VALUE!</v>
      </c>
      <c r="F2841" s="10" t="str">
        <f ca="1">IFERROR(LEFT('Application For TE&amp;GOTS'!AH2882,LEN('Application For TE&amp;GOTS'!AH2882)-2),"")</f>
        <v/>
      </c>
      <c r="G2841" s="10" t="e">
        <f ca="1">'Application For TE&amp;GOTS'!AI2882</f>
        <v>#VALUE!</v>
      </c>
      <c r="AF2841" s="10" t="str">
        <f ca="1">IF(MATCH(B2841,B$1:B2841,0)=ROW(B2841),B2841&amp;";","")</f>
        <v/>
      </c>
      <c r="AG2841" s="10" t="str">
        <f>IF(MATCH(C2841,C$1:C2841,0)=ROW(C2841),C2841&amp;";","")</f>
        <v/>
      </c>
      <c r="AH2841" s="10" t="str">
        <f ca="1">IF(MATCH(D2841,D$1:D2841,0)=ROW(D2841),D2841&amp;";","")</f>
        <v/>
      </c>
      <c r="AI2841" s="10" t="e">
        <f ca="1">IF(MATCH(E2841,E$1:E2841,0)=ROW(E2841),E2841&amp;";","")</f>
        <v>#VALUE!</v>
      </c>
    </row>
    <row r="2842" spans="1:35">
      <c r="A2842" s="10">
        <v>2821</v>
      </c>
      <c r="B2842" s="10" t="str">
        <f ca="1">'Application For TE&amp;GOTS'!X2883</f>
        <v/>
      </c>
      <c r="C2842" s="10">
        <f>'Application For TE&amp;GOTS'!$D2883</f>
        <v>0</v>
      </c>
      <c r="D2842" s="10" t="str" cm="1">
        <f t="array" aca="1" ref="D2842" ca="1">IFERROR(INDIRECT("'Application For TE&amp;GOTS'!L"&amp;'Application For TE&amp;GOTS'!S2883),"")</f>
        <v/>
      </c>
      <c r="E2842" s="10" t="e">
        <f ca="1">'Application For TE&amp;GOTS'!AF2883</f>
        <v>#VALUE!</v>
      </c>
      <c r="F2842" s="10" t="str">
        <f ca="1">IFERROR(LEFT('Application For TE&amp;GOTS'!AH2883,LEN('Application For TE&amp;GOTS'!AH2883)-2),"")</f>
        <v/>
      </c>
      <c r="G2842" s="10" t="e">
        <f ca="1">'Application For TE&amp;GOTS'!AI2883</f>
        <v>#VALUE!</v>
      </c>
      <c r="AF2842" s="10" t="str">
        <f ca="1">IF(MATCH(B2842,B$1:B2842,0)=ROW(B2842),B2842&amp;";","")</f>
        <v/>
      </c>
      <c r="AG2842" s="10" t="str">
        <f>IF(MATCH(C2842,C$1:C2842,0)=ROW(C2842),C2842&amp;";","")</f>
        <v/>
      </c>
      <c r="AH2842" s="10" t="str">
        <f ca="1">IF(MATCH(D2842,D$1:D2842,0)=ROW(D2842),D2842&amp;";","")</f>
        <v/>
      </c>
      <c r="AI2842" s="10" t="e">
        <f ca="1">IF(MATCH(E2842,E$1:E2842,0)=ROW(E2842),E2842&amp;";","")</f>
        <v>#VALUE!</v>
      </c>
    </row>
    <row r="2843" spans="1:35">
      <c r="A2843" s="10">
        <v>2822</v>
      </c>
      <c r="B2843" s="10" t="str">
        <f ca="1">'Application For TE&amp;GOTS'!X2884</f>
        <v/>
      </c>
      <c r="C2843" s="10">
        <f>'Application For TE&amp;GOTS'!$D2884</f>
        <v>0</v>
      </c>
      <c r="D2843" s="10" t="str" cm="1">
        <f t="array" aca="1" ref="D2843" ca="1">IFERROR(INDIRECT("'Application For TE&amp;GOTS'!L"&amp;'Application For TE&amp;GOTS'!S2884),"")</f>
        <v/>
      </c>
      <c r="E2843" s="10" t="e">
        <f ca="1">'Application For TE&amp;GOTS'!AF2884</f>
        <v>#VALUE!</v>
      </c>
      <c r="F2843" s="10" t="str">
        <f ca="1">IFERROR(LEFT('Application For TE&amp;GOTS'!AH2884,LEN('Application For TE&amp;GOTS'!AH2884)-2),"")</f>
        <v/>
      </c>
      <c r="G2843" s="10" t="e">
        <f ca="1">'Application For TE&amp;GOTS'!AI2884</f>
        <v>#VALUE!</v>
      </c>
      <c r="AF2843" s="10" t="str">
        <f ca="1">IF(MATCH(B2843,B$1:B2843,0)=ROW(B2843),B2843&amp;";","")</f>
        <v/>
      </c>
      <c r="AG2843" s="10" t="str">
        <f>IF(MATCH(C2843,C$1:C2843,0)=ROW(C2843),C2843&amp;";","")</f>
        <v/>
      </c>
      <c r="AH2843" s="10" t="str">
        <f ca="1">IF(MATCH(D2843,D$1:D2843,0)=ROW(D2843),D2843&amp;";","")</f>
        <v/>
      </c>
      <c r="AI2843" s="10" t="e">
        <f ca="1">IF(MATCH(E2843,E$1:E2843,0)=ROW(E2843),E2843&amp;";","")</f>
        <v>#VALUE!</v>
      </c>
    </row>
    <row r="2844" spans="1:35">
      <c r="A2844" s="10">
        <v>2823</v>
      </c>
      <c r="B2844" s="10" t="str">
        <f ca="1">'Application For TE&amp;GOTS'!X2885</f>
        <v/>
      </c>
      <c r="C2844" s="10">
        <f>'Application For TE&amp;GOTS'!$D2885</f>
        <v>0</v>
      </c>
      <c r="D2844" s="10" t="str" cm="1">
        <f t="array" aca="1" ref="D2844" ca="1">IFERROR(INDIRECT("'Application For TE&amp;GOTS'!L"&amp;'Application For TE&amp;GOTS'!S2885),"")</f>
        <v/>
      </c>
      <c r="E2844" s="10" t="e">
        <f ca="1">'Application For TE&amp;GOTS'!AF2885</f>
        <v>#VALUE!</v>
      </c>
      <c r="F2844" s="10" t="str">
        <f ca="1">IFERROR(LEFT('Application For TE&amp;GOTS'!AH2885,LEN('Application For TE&amp;GOTS'!AH2885)-2),"")</f>
        <v/>
      </c>
      <c r="G2844" s="10" t="e">
        <f ca="1">'Application For TE&amp;GOTS'!AI2885</f>
        <v>#VALUE!</v>
      </c>
      <c r="AF2844" s="10" t="str">
        <f ca="1">IF(MATCH(B2844,B$1:B2844,0)=ROW(B2844),B2844&amp;";","")</f>
        <v/>
      </c>
      <c r="AG2844" s="10" t="str">
        <f>IF(MATCH(C2844,C$1:C2844,0)=ROW(C2844),C2844&amp;";","")</f>
        <v/>
      </c>
      <c r="AH2844" s="10" t="str">
        <f ca="1">IF(MATCH(D2844,D$1:D2844,0)=ROW(D2844),D2844&amp;";","")</f>
        <v/>
      </c>
      <c r="AI2844" s="10" t="e">
        <f ca="1">IF(MATCH(E2844,E$1:E2844,0)=ROW(E2844),E2844&amp;";","")</f>
        <v>#VALUE!</v>
      </c>
    </row>
    <row r="2845" spans="1:35">
      <c r="A2845" s="10">
        <v>2824</v>
      </c>
      <c r="B2845" s="10" t="str">
        <f ca="1">'Application For TE&amp;GOTS'!X2886</f>
        <v/>
      </c>
      <c r="C2845" s="10">
        <f>'Application For TE&amp;GOTS'!$D2886</f>
        <v>0</v>
      </c>
      <c r="D2845" s="10" t="str" cm="1">
        <f t="array" aca="1" ref="D2845" ca="1">IFERROR(INDIRECT("'Application For TE&amp;GOTS'!L"&amp;'Application For TE&amp;GOTS'!S2886),"")</f>
        <v/>
      </c>
      <c r="E2845" s="10" t="e">
        <f ca="1">'Application For TE&amp;GOTS'!AF2886</f>
        <v>#VALUE!</v>
      </c>
      <c r="F2845" s="10" t="str">
        <f ca="1">IFERROR(LEFT('Application For TE&amp;GOTS'!AH2886,LEN('Application For TE&amp;GOTS'!AH2886)-2),"")</f>
        <v/>
      </c>
      <c r="G2845" s="10" t="e">
        <f ca="1">'Application For TE&amp;GOTS'!AI2886</f>
        <v>#VALUE!</v>
      </c>
      <c r="AF2845" s="10" t="str">
        <f ca="1">IF(MATCH(B2845,B$1:B2845,0)=ROW(B2845),B2845&amp;";","")</f>
        <v/>
      </c>
      <c r="AG2845" s="10" t="str">
        <f>IF(MATCH(C2845,C$1:C2845,0)=ROW(C2845),C2845&amp;";","")</f>
        <v/>
      </c>
      <c r="AH2845" s="10" t="str">
        <f ca="1">IF(MATCH(D2845,D$1:D2845,0)=ROW(D2845),D2845&amp;";","")</f>
        <v/>
      </c>
      <c r="AI2845" s="10" t="e">
        <f ca="1">IF(MATCH(E2845,E$1:E2845,0)=ROW(E2845),E2845&amp;";","")</f>
        <v>#VALUE!</v>
      </c>
    </row>
    <row r="2846" spans="1:35">
      <c r="A2846" s="10">
        <v>2825</v>
      </c>
      <c r="B2846" s="10" t="str">
        <f ca="1">'Application For TE&amp;GOTS'!X2887</f>
        <v/>
      </c>
      <c r="C2846" s="10">
        <f>'Application For TE&amp;GOTS'!$D2887</f>
        <v>0</v>
      </c>
      <c r="D2846" s="10" t="str" cm="1">
        <f t="array" aca="1" ref="D2846" ca="1">IFERROR(INDIRECT("'Application For TE&amp;GOTS'!L"&amp;'Application For TE&amp;GOTS'!S2887),"")</f>
        <v/>
      </c>
      <c r="E2846" s="10" t="e">
        <f ca="1">'Application For TE&amp;GOTS'!AF2887</f>
        <v>#VALUE!</v>
      </c>
      <c r="F2846" s="10" t="str">
        <f ca="1">IFERROR(LEFT('Application For TE&amp;GOTS'!AH2887,LEN('Application For TE&amp;GOTS'!AH2887)-2),"")</f>
        <v/>
      </c>
      <c r="G2846" s="10" t="e">
        <f ca="1">'Application For TE&amp;GOTS'!AI2887</f>
        <v>#VALUE!</v>
      </c>
      <c r="AF2846" s="10" t="str">
        <f ca="1">IF(MATCH(B2846,B$1:B2846,0)=ROW(B2846),B2846&amp;";","")</f>
        <v/>
      </c>
      <c r="AG2846" s="10" t="str">
        <f>IF(MATCH(C2846,C$1:C2846,0)=ROW(C2846),C2846&amp;";","")</f>
        <v/>
      </c>
      <c r="AH2846" s="10" t="str">
        <f ca="1">IF(MATCH(D2846,D$1:D2846,0)=ROW(D2846),D2846&amp;";","")</f>
        <v/>
      </c>
      <c r="AI2846" s="10" t="e">
        <f ca="1">IF(MATCH(E2846,E$1:E2846,0)=ROW(E2846),E2846&amp;";","")</f>
        <v>#VALUE!</v>
      </c>
    </row>
    <row r="2847" spans="1:35">
      <c r="A2847" s="10">
        <v>2826</v>
      </c>
      <c r="B2847" s="10" t="str">
        <f ca="1">'Application For TE&amp;GOTS'!X2888</f>
        <v/>
      </c>
      <c r="C2847" s="10">
        <f>'Application For TE&amp;GOTS'!$D2888</f>
        <v>0</v>
      </c>
      <c r="D2847" s="10" t="str" cm="1">
        <f t="array" aca="1" ref="D2847" ca="1">IFERROR(INDIRECT("'Application For TE&amp;GOTS'!L"&amp;'Application For TE&amp;GOTS'!S2888),"")</f>
        <v/>
      </c>
      <c r="E2847" s="10" t="e">
        <f ca="1">'Application For TE&amp;GOTS'!AF2888</f>
        <v>#VALUE!</v>
      </c>
      <c r="F2847" s="10" t="str">
        <f ca="1">IFERROR(LEFT('Application For TE&amp;GOTS'!AH2888,LEN('Application For TE&amp;GOTS'!AH2888)-2),"")</f>
        <v/>
      </c>
      <c r="G2847" s="10" t="e">
        <f ca="1">'Application For TE&amp;GOTS'!AI2888</f>
        <v>#VALUE!</v>
      </c>
      <c r="AF2847" s="10" t="str">
        <f ca="1">IF(MATCH(B2847,B$1:B2847,0)=ROW(B2847),B2847&amp;";","")</f>
        <v/>
      </c>
      <c r="AG2847" s="10" t="str">
        <f>IF(MATCH(C2847,C$1:C2847,0)=ROW(C2847),C2847&amp;";","")</f>
        <v/>
      </c>
      <c r="AH2847" s="10" t="str">
        <f ca="1">IF(MATCH(D2847,D$1:D2847,0)=ROW(D2847),D2847&amp;";","")</f>
        <v/>
      </c>
      <c r="AI2847" s="10" t="e">
        <f ca="1">IF(MATCH(E2847,E$1:E2847,0)=ROW(E2847),E2847&amp;";","")</f>
        <v>#VALUE!</v>
      </c>
    </row>
    <row r="2848" spans="1:35">
      <c r="A2848" s="10">
        <v>2827</v>
      </c>
      <c r="B2848" s="10" t="str">
        <f ca="1">'Application For TE&amp;GOTS'!X2889</f>
        <v/>
      </c>
      <c r="C2848" s="10">
        <f>'Application For TE&amp;GOTS'!$D2889</f>
        <v>0</v>
      </c>
      <c r="D2848" s="10" t="str" cm="1">
        <f t="array" aca="1" ref="D2848" ca="1">IFERROR(INDIRECT("'Application For TE&amp;GOTS'!L"&amp;'Application For TE&amp;GOTS'!S2889),"")</f>
        <v/>
      </c>
      <c r="E2848" s="10" t="e">
        <f ca="1">'Application For TE&amp;GOTS'!AF2889</f>
        <v>#VALUE!</v>
      </c>
      <c r="F2848" s="10" t="str">
        <f ca="1">IFERROR(LEFT('Application For TE&amp;GOTS'!AH2889,LEN('Application For TE&amp;GOTS'!AH2889)-2),"")</f>
        <v/>
      </c>
      <c r="G2848" s="10" t="e">
        <f ca="1">'Application For TE&amp;GOTS'!AI2889</f>
        <v>#VALUE!</v>
      </c>
      <c r="AF2848" s="10" t="str">
        <f ca="1">IF(MATCH(B2848,B$1:B2848,0)=ROW(B2848),B2848&amp;";","")</f>
        <v/>
      </c>
      <c r="AG2848" s="10" t="str">
        <f>IF(MATCH(C2848,C$1:C2848,0)=ROW(C2848),C2848&amp;";","")</f>
        <v/>
      </c>
      <c r="AH2848" s="10" t="str">
        <f ca="1">IF(MATCH(D2848,D$1:D2848,0)=ROW(D2848),D2848&amp;";","")</f>
        <v/>
      </c>
      <c r="AI2848" s="10" t="e">
        <f ca="1">IF(MATCH(E2848,E$1:E2848,0)=ROW(E2848),E2848&amp;";","")</f>
        <v>#VALUE!</v>
      </c>
    </row>
    <row r="2849" spans="1:35">
      <c r="A2849" s="10">
        <v>2828</v>
      </c>
      <c r="B2849" s="10" t="str">
        <f ca="1">'Application For TE&amp;GOTS'!X2890</f>
        <v/>
      </c>
      <c r="C2849" s="10">
        <f>'Application For TE&amp;GOTS'!$D2890</f>
        <v>0</v>
      </c>
      <c r="D2849" s="10" t="str" cm="1">
        <f t="array" aca="1" ref="D2849" ca="1">IFERROR(INDIRECT("'Application For TE&amp;GOTS'!L"&amp;'Application For TE&amp;GOTS'!S2890),"")</f>
        <v/>
      </c>
      <c r="E2849" s="10" t="e">
        <f ca="1">'Application For TE&amp;GOTS'!AF2890</f>
        <v>#VALUE!</v>
      </c>
      <c r="F2849" s="10" t="str">
        <f ca="1">IFERROR(LEFT('Application For TE&amp;GOTS'!AH2890,LEN('Application For TE&amp;GOTS'!AH2890)-2),"")</f>
        <v/>
      </c>
      <c r="G2849" s="10" t="e">
        <f ca="1">'Application For TE&amp;GOTS'!AI2890</f>
        <v>#VALUE!</v>
      </c>
      <c r="AF2849" s="10" t="str">
        <f ca="1">IF(MATCH(B2849,B$1:B2849,0)=ROW(B2849),B2849&amp;";","")</f>
        <v/>
      </c>
      <c r="AG2849" s="10" t="str">
        <f>IF(MATCH(C2849,C$1:C2849,0)=ROW(C2849),C2849&amp;";","")</f>
        <v/>
      </c>
      <c r="AH2849" s="10" t="str">
        <f ca="1">IF(MATCH(D2849,D$1:D2849,0)=ROW(D2849),D2849&amp;";","")</f>
        <v/>
      </c>
      <c r="AI2849" s="10" t="e">
        <f ca="1">IF(MATCH(E2849,E$1:E2849,0)=ROW(E2849),E2849&amp;";","")</f>
        <v>#VALUE!</v>
      </c>
    </row>
    <row r="2850" spans="1:35">
      <c r="A2850" s="10">
        <v>2829</v>
      </c>
      <c r="B2850" s="10" t="str">
        <f ca="1">'Application For TE&amp;GOTS'!X2891</f>
        <v/>
      </c>
      <c r="C2850" s="10">
        <f>'Application For TE&amp;GOTS'!$D2891</f>
        <v>0</v>
      </c>
      <c r="D2850" s="10" t="str" cm="1">
        <f t="array" aca="1" ref="D2850" ca="1">IFERROR(INDIRECT("'Application For TE&amp;GOTS'!L"&amp;'Application For TE&amp;GOTS'!S2891),"")</f>
        <v/>
      </c>
      <c r="E2850" s="10" t="e">
        <f ca="1">'Application For TE&amp;GOTS'!AF2891</f>
        <v>#VALUE!</v>
      </c>
      <c r="F2850" s="10" t="str">
        <f ca="1">IFERROR(LEFT('Application For TE&amp;GOTS'!AH2891,LEN('Application For TE&amp;GOTS'!AH2891)-2),"")</f>
        <v/>
      </c>
      <c r="G2850" s="10" t="e">
        <f ca="1">'Application For TE&amp;GOTS'!AI2891</f>
        <v>#VALUE!</v>
      </c>
      <c r="AF2850" s="10" t="str">
        <f ca="1">IF(MATCH(B2850,B$1:B2850,0)=ROW(B2850),B2850&amp;";","")</f>
        <v/>
      </c>
      <c r="AG2850" s="10" t="str">
        <f>IF(MATCH(C2850,C$1:C2850,0)=ROW(C2850),C2850&amp;";","")</f>
        <v/>
      </c>
      <c r="AH2850" s="10" t="str">
        <f ca="1">IF(MATCH(D2850,D$1:D2850,0)=ROW(D2850),D2850&amp;";","")</f>
        <v/>
      </c>
      <c r="AI2850" s="10" t="e">
        <f ca="1">IF(MATCH(E2850,E$1:E2850,0)=ROW(E2850),E2850&amp;";","")</f>
        <v>#VALUE!</v>
      </c>
    </row>
    <row r="2851" spans="1:35">
      <c r="A2851" s="10">
        <v>2830</v>
      </c>
      <c r="B2851" s="10" t="str">
        <f ca="1">'Application For TE&amp;GOTS'!X2892</f>
        <v/>
      </c>
      <c r="C2851" s="10">
        <f>'Application For TE&amp;GOTS'!$D2892</f>
        <v>0</v>
      </c>
      <c r="D2851" s="10" t="str" cm="1">
        <f t="array" aca="1" ref="D2851" ca="1">IFERROR(INDIRECT("'Application For TE&amp;GOTS'!L"&amp;'Application For TE&amp;GOTS'!S2892),"")</f>
        <v/>
      </c>
      <c r="E2851" s="10" t="e">
        <f ca="1">'Application For TE&amp;GOTS'!AF2892</f>
        <v>#VALUE!</v>
      </c>
      <c r="F2851" s="10" t="str">
        <f ca="1">IFERROR(LEFT('Application For TE&amp;GOTS'!AH2892,LEN('Application For TE&amp;GOTS'!AH2892)-2),"")</f>
        <v/>
      </c>
      <c r="G2851" s="10" t="e">
        <f ca="1">'Application For TE&amp;GOTS'!AI2892</f>
        <v>#VALUE!</v>
      </c>
      <c r="AF2851" s="10" t="str">
        <f ca="1">IF(MATCH(B2851,B$1:B2851,0)=ROW(B2851),B2851&amp;";","")</f>
        <v/>
      </c>
      <c r="AG2851" s="10" t="str">
        <f>IF(MATCH(C2851,C$1:C2851,0)=ROW(C2851),C2851&amp;";","")</f>
        <v/>
      </c>
      <c r="AH2851" s="10" t="str">
        <f ca="1">IF(MATCH(D2851,D$1:D2851,0)=ROW(D2851),D2851&amp;";","")</f>
        <v/>
      </c>
      <c r="AI2851" s="10" t="e">
        <f ca="1">IF(MATCH(E2851,E$1:E2851,0)=ROW(E2851),E2851&amp;";","")</f>
        <v>#VALUE!</v>
      </c>
    </row>
    <row r="2852" spans="1:35">
      <c r="A2852" s="10">
        <v>2831</v>
      </c>
      <c r="B2852" s="10" t="str">
        <f ca="1">'Application For TE&amp;GOTS'!X2893</f>
        <v/>
      </c>
      <c r="C2852" s="10">
        <f>'Application For TE&amp;GOTS'!$D2893</f>
        <v>0</v>
      </c>
      <c r="D2852" s="10" t="str" cm="1">
        <f t="array" aca="1" ref="D2852" ca="1">IFERROR(INDIRECT("'Application For TE&amp;GOTS'!L"&amp;'Application For TE&amp;GOTS'!S2893),"")</f>
        <v/>
      </c>
      <c r="E2852" s="10" t="e">
        <f ca="1">'Application For TE&amp;GOTS'!AF2893</f>
        <v>#VALUE!</v>
      </c>
      <c r="F2852" s="10" t="str">
        <f ca="1">IFERROR(LEFT('Application For TE&amp;GOTS'!AH2893,LEN('Application For TE&amp;GOTS'!AH2893)-2),"")</f>
        <v/>
      </c>
      <c r="G2852" s="10" t="e">
        <f ca="1">'Application For TE&amp;GOTS'!AI2893</f>
        <v>#VALUE!</v>
      </c>
      <c r="AF2852" s="10" t="str">
        <f ca="1">IF(MATCH(B2852,B$1:B2852,0)=ROW(B2852),B2852&amp;";","")</f>
        <v/>
      </c>
      <c r="AG2852" s="10" t="str">
        <f>IF(MATCH(C2852,C$1:C2852,0)=ROW(C2852),C2852&amp;";","")</f>
        <v/>
      </c>
      <c r="AH2852" s="10" t="str">
        <f ca="1">IF(MATCH(D2852,D$1:D2852,0)=ROW(D2852),D2852&amp;";","")</f>
        <v/>
      </c>
      <c r="AI2852" s="10" t="e">
        <f ca="1">IF(MATCH(E2852,E$1:E2852,0)=ROW(E2852),E2852&amp;";","")</f>
        <v>#VALUE!</v>
      </c>
    </row>
    <row r="2853" spans="1:35">
      <c r="A2853" s="10">
        <v>2832</v>
      </c>
      <c r="B2853" s="10" t="str">
        <f ca="1">'Application For TE&amp;GOTS'!X2894</f>
        <v/>
      </c>
      <c r="C2853" s="10">
        <f>'Application For TE&amp;GOTS'!$D2894</f>
        <v>0</v>
      </c>
      <c r="D2853" s="10" t="str" cm="1">
        <f t="array" aca="1" ref="D2853" ca="1">IFERROR(INDIRECT("'Application For TE&amp;GOTS'!L"&amp;'Application For TE&amp;GOTS'!S2894),"")</f>
        <v/>
      </c>
      <c r="E2853" s="10" t="e">
        <f ca="1">'Application For TE&amp;GOTS'!AF2894</f>
        <v>#VALUE!</v>
      </c>
      <c r="F2853" s="10" t="str">
        <f ca="1">IFERROR(LEFT('Application For TE&amp;GOTS'!AH2894,LEN('Application For TE&amp;GOTS'!AH2894)-2),"")</f>
        <v/>
      </c>
      <c r="G2853" s="10" t="e">
        <f ca="1">'Application For TE&amp;GOTS'!AI2894</f>
        <v>#VALUE!</v>
      </c>
      <c r="AF2853" s="10" t="str">
        <f ca="1">IF(MATCH(B2853,B$1:B2853,0)=ROW(B2853),B2853&amp;";","")</f>
        <v/>
      </c>
      <c r="AG2853" s="10" t="str">
        <f>IF(MATCH(C2853,C$1:C2853,0)=ROW(C2853),C2853&amp;";","")</f>
        <v/>
      </c>
      <c r="AH2853" s="10" t="str">
        <f ca="1">IF(MATCH(D2853,D$1:D2853,0)=ROW(D2853),D2853&amp;";","")</f>
        <v/>
      </c>
      <c r="AI2853" s="10" t="e">
        <f ca="1">IF(MATCH(E2853,E$1:E2853,0)=ROW(E2853),E2853&amp;";","")</f>
        <v>#VALUE!</v>
      </c>
    </row>
    <row r="2854" spans="1:35">
      <c r="A2854" s="10">
        <v>2833</v>
      </c>
      <c r="B2854" s="10" t="str">
        <f ca="1">'Application For TE&amp;GOTS'!X2895</f>
        <v/>
      </c>
      <c r="C2854" s="10">
        <f>'Application For TE&amp;GOTS'!$D2895</f>
        <v>0</v>
      </c>
      <c r="D2854" s="10" t="str" cm="1">
        <f t="array" aca="1" ref="D2854" ca="1">IFERROR(INDIRECT("'Application For TE&amp;GOTS'!L"&amp;'Application For TE&amp;GOTS'!S2895),"")</f>
        <v/>
      </c>
      <c r="E2854" s="10" t="e">
        <f ca="1">'Application For TE&amp;GOTS'!AF2895</f>
        <v>#VALUE!</v>
      </c>
      <c r="F2854" s="10" t="str">
        <f ca="1">IFERROR(LEFT('Application For TE&amp;GOTS'!AH2895,LEN('Application For TE&amp;GOTS'!AH2895)-2),"")</f>
        <v/>
      </c>
      <c r="G2854" s="10" t="e">
        <f ca="1">'Application For TE&amp;GOTS'!AI2895</f>
        <v>#VALUE!</v>
      </c>
      <c r="AF2854" s="10" t="str">
        <f ca="1">IF(MATCH(B2854,B$1:B2854,0)=ROW(B2854),B2854&amp;";","")</f>
        <v/>
      </c>
      <c r="AG2854" s="10" t="str">
        <f>IF(MATCH(C2854,C$1:C2854,0)=ROW(C2854),C2854&amp;";","")</f>
        <v/>
      </c>
      <c r="AH2854" s="10" t="str">
        <f ca="1">IF(MATCH(D2854,D$1:D2854,0)=ROW(D2854),D2854&amp;";","")</f>
        <v/>
      </c>
      <c r="AI2854" s="10" t="e">
        <f ca="1">IF(MATCH(E2854,E$1:E2854,0)=ROW(E2854),E2854&amp;";","")</f>
        <v>#VALUE!</v>
      </c>
    </row>
    <row r="2855" spans="1:35">
      <c r="A2855" s="10">
        <v>2834</v>
      </c>
      <c r="B2855" s="10" t="str">
        <f ca="1">'Application For TE&amp;GOTS'!X2896</f>
        <v/>
      </c>
      <c r="C2855" s="10">
        <f>'Application For TE&amp;GOTS'!$D2896</f>
        <v>0</v>
      </c>
      <c r="D2855" s="10" t="str" cm="1">
        <f t="array" aca="1" ref="D2855" ca="1">IFERROR(INDIRECT("'Application For TE&amp;GOTS'!L"&amp;'Application For TE&amp;GOTS'!S2896),"")</f>
        <v/>
      </c>
      <c r="E2855" s="10" t="e">
        <f ca="1">'Application For TE&amp;GOTS'!AF2896</f>
        <v>#VALUE!</v>
      </c>
      <c r="F2855" s="10" t="str">
        <f ca="1">IFERROR(LEFT('Application For TE&amp;GOTS'!AH2896,LEN('Application For TE&amp;GOTS'!AH2896)-2),"")</f>
        <v/>
      </c>
      <c r="G2855" s="10" t="e">
        <f ca="1">'Application For TE&amp;GOTS'!AI2896</f>
        <v>#VALUE!</v>
      </c>
      <c r="AF2855" s="10" t="str">
        <f ca="1">IF(MATCH(B2855,B$1:B2855,0)=ROW(B2855),B2855&amp;";","")</f>
        <v/>
      </c>
      <c r="AG2855" s="10" t="str">
        <f>IF(MATCH(C2855,C$1:C2855,0)=ROW(C2855),C2855&amp;";","")</f>
        <v/>
      </c>
      <c r="AH2855" s="10" t="str">
        <f ca="1">IF(MATCH(D2855,D$1:D2855,0)=ROW(D2855),D2855&amp;";","")</f>
        <v/>
      </c>
      <c r="AI2855" s="10" t="e">
        <f ca="1">IF(MATCH(E2855,E$1:E2855,0)=ROW(E2855),E2855&amp;";","")</f>
        <v>#VALUE!</v>
      </c>
    </row>
    <row r="2856" spans="1:35">
      <c r="A2856" s="10">
        <v>2835</v>
      </c>
      <c r="B2856" s="10" t="str">
        <f ca="1">'Application For TE&amp;GOTS'!X2897</f>
        <v/>
      </c>
      <c r="C2856" s="10">
        <f>'Application For TE&amp;GOTS'!$D2897</f>
        <v>0</v>
      </c>
      <c r="D2856" s="10" t="str" cm="1">
        <f t="array" aca="1" ref="D2856" ca="1">IFERROR(INDIRECT("'Application For TE&amp;GOTS'!L"&amp;'Application For TE&amp;GOTS'!S2897),"")</f>
        <v/>
      </c>
      <c r="E2856" s="10" t="e">
        <f ca="1">'Application For TE&amp;GOTS'!AF2897</f>
        <v>#VALUE!</v>
      </c>
      <c r="F2856" s="10" t="str">
        <f ca="1">IFERROR(LEFT('Application For TE&amp;GOTS'!AH2897,LEN('Application For TE&amp;GOTS'!AH2897)-2),"")</f>
        <v/>
      </c>
      <c r="G2856" s="10" t="e">
        <f ca="1">'Application For TE&amp;GOTS'!AI2897</f>
        <v>#VALUE!</v>
      </c>
      <c r="AF2856" s="10" t="str">
        <f ca="1">IF(MATCH(B2856,B$1:B2856,0)=ROW(B2856),B2856&amp;";","")</f>
        <v/>
      </c>
      <c r="AG2856" s="10" t="str">
        <f>IF(MATCH(C2856,C$1:C2856,0)=ROW(C2856),C2856&amp;";","")</f>
        <v/>
      </c>
      <c r="AH2856" s="10" t="str">
        <f ca="1">IF(MATCH(D2856,D$1:D2856,0)=ROW(D2856),D2856&amp;";","")</f>
        <v/>
      </c>
      <c r="AI2856" s="10" t="e">
        <f ca="1">IF(MATCH(E2856,E$1:E2856,0)=ROW(E2856),E2856&amp;";","")</f>
        <v>#VALUE!</v>
      </c>
    </row>
    <row r="2857" spans="1:35">
      <c r="A2857" s="10">
        <v>2836</v>
      </c>
      <c r="B2857" s="10" t="str">
        <f ca="1">'Application For TE&amp;GOTS'!X2898</f>
        <v/>
      </c>
      <c r="C2857" s="10">
        <f>'Application For TE&amp;GOTS'!$D2898</f>
        <v>0</v>
      </c>
      <c r="D2857" s="10" t="str" cm="1">
        <f t="array" aca="1" ref="D2857" ca="1">IFERROR(INDIRECT("'Application For TE&amp;GOTS'!L"&amp;'Application For TE&amp;GOTS'!S2898),"")</f>
        <v/>
      </c>
      <c r="E2857" s="10" t="e">
        <f ca="1">'Application For TE&amp;GOTS'!AF2898</f>
        <v>#VALUE!</v>
      </c>
      <c r="F2857" s="10" t="str">
        <f ca="1">IFERROR(LEFT('Application For TE&amp;GOTS'!AH2898,LEN('Application For TE&amp;GOTS'!AH2898)-2),"")</f>
        <v/>
      </c>
      <c r="G2857" s="10" t="e">
        <f ca="1">'Application For TE&amp;GOTS'!AI2898</f>
        <v>#VALUE!</v>
      </c>
      <c r="AF2857" s="10" t="str">
        <f ca="1">IF(MATCH(B2857,B$1:B2857,0)=ROW(B2857),B2857&amp;";","")</f>
        <v/>
      </c>
      <c r="AG2857" s="10" t="str">
        <f>IF(MATCH(C2857,C$1:C2857,0)=ROW(C2857),C2857&amp;";","")</f>
        <v/>
      </c>
      <c r="AH2857" s="10" t="str">
        <f ca="1">IF(MATCH(D2857,D$1:D2857,0)=ROW(D2857),D2857&amp;";","")</f>
        <v/>
      </c>
      <c r="AI2857" s="10" t="e">
        <f ca="1">IF(MATCH(E2857,E$1:E2857,0)=ROW(E2857),E2857&amp;";","")</f>
        <v>#VALUE!</v>
      </c>
    </row>
    <row r="2858" spans="1:35">
      <c r="A2858" s="10">
        <v>2837</v>
      </c>
      <c r="B2858" s="10" t="str">
        <f ca="1">'Application For TE&amp;GOTS'!X2899</f>
        <v/>
      </c>
      <c r="C2858" s="10">
        <f>'Application For TE&amp;GOTS'!$D2899</f>
        <v>0</v>
      </c>
      <c r="D2858" s="10" t="str" cm="1">
        <f t="array" aca="1" ref="D2858" ca="1">IFERROR(INDIRECT("'Application For TE&amp;GOTS'!L"&amp;'Application For TE&amp;GOTS'!S2899),"")</f>
        <v/>
      </c>
      <c r="E2858" s="10" t="e">
        <f ca="1">'Application For TE&amp;GOTS'!AF2899</f>
        <v>#VALUE!</v>
      </c>
      <c r="F2858" s="10" t="str">
        <f ca="1">IFERROR(LEFT('Application For TE&amp;GOTS'!AH2899,LEN('Application For TE&amp;GOTS'!AH2899)-2),"")</f>
        <v/>
      </c>
      <c r="G2858" s="10" t="e">
        <f ca="1">'Application For TE&amp;GOTS'!AI2899</f>
        <v>#VALUE!</v>
      </c>
      <c r="AF2858" s="10" t="str">
        <f ca="1">IF(MATCH(B2858,B$1:B2858,0)=ROW(B2858),B2858&amp;";","")</f>
        <v/>
      </c>
      <c r="AG2858" s="10" t="str">
        <f>IF(MATCH(C2858,C$1:C2858,0)=ROW(C2858),C2858&amp;";","")</f>
        <v/>
      </c>
      <c r="AH2858" s="10" t="str">
        <f ca="1">IF(MATCH(D2858,D$1:D2858,0)=ROW(D2858),D2858&amp;";","")</f>
        <v/>
      </c>
      <c r="AI2858" s="10" t="e">
        <f ca="1">IF(MATCH(E2858,E$1:E2858,0)=ROW(E2858),E2858&amp;";","")</f>
        <v>#VALUE!</v>
      </c>
    </row>
    <row r="2859" spans="1:35">
      <c r="A2859" s="10">
        <v>2838</v>
      </c>
      <c r="B2859" s="10" t="str">
        <f ca="1">'Application For TE&amp;GOTS'!X2900</f>
        <v/>
      </c>
      <c r="C2859" s="10">
        <f>'Application For TE&amp;GOTS'!$D2900</f>
        <v>0</v>
      </c>
      <c r="D2859" s="10" t="str" cm="1">
        <f t="array" aca="1" ref="D2859" ca="1">IFERROR(INDIRECT("'Application For TE&amp;GOTS'!L"&amp;'Application For TE&amp;GOTS'!S2900),"")</f>
        <v/>
      </c>
      <c r="E2859" s="10" t="e">
        <f ca="1">'Application For TE&amp;GOTS'!AF2900</f>
        <v>#VALUE!</v>
      </c>
      <c r="F2859" s="10" t="str">
        <f ca="1">IFERROR(LEFT('Application For TE&amp;GOTS'!AH2900,LEN('Application For TE&amp;GOTS'!AH2900)-2),"")</f>
        <v/>
      </c>
      <c r="G2859" s="10" t="e">
        <f ca="1">'Application For TE&amp;GOTS'!AI2900</f>
        <v>#VALUE!</v>
      </c>
      <c r="AF2859" s="10" t="str">
        <f ca="1">IF(MATCH(B2859,B$1:B2859,0)=ROW(B2859),B2859&amp;";","")</f>
        <v/>
      </c>
      <c r="AG2859" s="10" t="str">
        <f>IF(MATCH(C2859,C$1:C2859,0)=ROW(C2859),C2859&amp;";","")</f>
        <v/>
      </c>
      <c r="AH2859" s="10" t="str">
        <f ca="1">IF(MATCH(D2859,D$1:D2859,0)=ROW(D2859),D2859&amp;";","")</f>
        <v/>
      </c>
      <c r="AI2859" s="10" t="e">
        <f ca="1">IF(MATCH(E2859,E$1:E2859,0)=ROW(E2859),E2859&amp;";","")</f>
        <v>#VALUE!</v>
      </c>
    </row>
    <row r="2860" spans="1:35">
      <c r="A2860" s="10">
        <v>2839</v>
      </c>
      <c r="B2860" s="10" t="str">
        <f ca="1">'Application For TE&amp;GOTS'!X2901</f>
        <v/>
      </c>
      <c r="C2860" s="10">
        <f>'Application For TE&amp;GOTS'!$D2901</f>
        <v>0</v>
      </c>
      <c r="D2860" s="10" t="str" cm="1">
        <f t="array" aca="1" ref="D2860" ca="1">IFERROR(INDIRECT("'Application For TE&amp;GOTS'!L"&amp;'Application For TE&amp;GOTS'!S2901),"")</f>
        <v/>
      </c>
      <c r="E2860" s="10" t="e">
        <f ca="1">'Application For TE&amp;GOTS'!AF2901</f>
        <v>#VALUE!</v>
      </c>
      <c r="F2860" s="10" t="str">
        <f ca="1">IFERROR(LEFT('Application For TE&amp;GOTS'!AH2901,LEN('Application For TE&amp;GOTS'!AH2901)-2),"")</f>
        <v/>
      </c>
      <c r="G2860" s="10" t="e">
        <f ca="1">'Application For TE&amp;GOTS'!AI2901</f>
        <v>#VALUE!</v>
      </c>
      <c r="AF2860" s="10" t="str">
        <f ca="1">IF(MATCH(B2860,B$1:B2860,0)=ROW(B2860),B2860&amp;";","")</f>
        <v/>
      </c>
      <c r="AG2860" s="10" t="str">
        <f>IF(MATCH(C2860,C$1:C2860,0)=ROW(C2860),C2860&amp;";","")</f>
        <v/>
      </c>
      <c r="AH2860" s="10" t="str">
        <f ca="1">IF(MATCH(D2860,D$1:D2860,0)=ROW(D2860),D2860&amp;";","")</f>
        <v/>
      </c>
      <c r="AI2860" s="10" t="e">
        <f ca="1">IF(MATCH(E2860,E$1:E2860,0)=ROW(E2860),E2860&amp;";","")</f>
        <v>#VALUE!</v>
      </c>
    </row>
    <row r="2861" spans="1:35">
      <c r="A2861" s="10">
        <v>2840</v>
      </c>
      <c r="B2861" s="10" t="str">
        <f ca="1">'Application For TE&amp;GOTS'!X2902</f>
        <v/>
      </c>
      <c r="C2861" s="10">
        <f>'Application For TE&amp;GOTS'!$D2902</f>
        <v>0</v>
      </c>
      <c r="D2861" s="10" t="str" cm="1">
        <f t="array" aca="1" ref="D2861" ca="1">IFERROR(INDIRECT("'Application For TE&amp;GOTS'!L"&amp;'Application For TE&amp;GOTS'!S2902),"")</f>
        <v/>
      </c>
      <c r="E2861" s="10" t="e">
        <f ca="1">'Application For TE&amp;GOTS'!AF2902</f>
        <v>#VALUE!</v>
      </c>
      <c r="F2861" s="10" t="str">
        <f ca="1">IFERROR(LEFT('Application For TE&amp;GOTS'!AH2902,LEN('Application For TE&amp;GOTS'!AH2902)-2),"")</f>
        <v/>
      </c>
      <c r="G2861" s="10" t="e">
        <f ca="1">'Application For TE&amp;GOTS'!AI2902</f>
        <v>#VALUE!</v>
      </c>
      <c r="AF2861" s="10" t="str">
        <f ca="1">IF(MATCH(B2861,B$1:B2861,0)=ROW(B2861),B2861&amp;";","")</f>
        <v/>
      </c>
      <c r="AG2861" s="10" t="str">
        <f>IF(MATCH(C2861,C$1:C2861,0)=ROW(C2861),C2861&amp;";","")</f>
        <v/>
      </c>
      <c r="AH2861" s="10" t="str">
        <f ca="1">IF(MATCH(D2861,D$1:D2861,0)=ROW(D2861),D2861&amp;";","")</f>
        <v/>
      </c>
      <c r="AI2861" s="10" t="e">
        <f ca="1">IF(MATCH(E2861,E$1:E2861,0)=ROW(E2861),E2861&amp;";","")</f>
        <v>#VALUE!</v>
      </c>
    </row>
    <row r="2862" spans="1:35">
      <c r="A2862" s="10">
        <v>2841</v>
      </c>
      <c r="B2862" s="10" t="str">
        <f ca="1">'Application For TE&amp;GOTS'!X2903</f>
        <v/>
      </c>
      <c r="C2862" s="10">
        <f>'Application For TE&amp;GOTS'!$D2903</f>
        <v>0</v>
      </c>
      <c r="D2862" s="10" t="str" cm="1">
        <f t="array" aca="1" ref="D2862" ca="1">IFERROR(INDIRECT("'Application For TE&amp;GOTS'!L"&amp;'Application For TE&amp;GOTS'!S2903),"")</f>
        <v/>
      </c>
      <c r="E2862" s="10" t="e">
        <f ca="1">'Application For TE&amp;GOTS'!AF2903</f>
        <v>#VALUE!</v>
      </c>
      <c r="F2862" s="10" t="str">
        <f ca="1">IFERROR(LEFT('Application For TE&amp;GOTS'!AH2903,LEN('Application For TE&amp;GOTS'!AH2903)-2),"")</f>
        <v/>
      </c>
      <c r="G2862" s="10" t="e">
        <f ca="1">'Application For TE&amp;GOTS'!AI2903</f>
        <v>#VALUE!</v>
      </c>
      <c r="AF2862" s="10" t="str">
        <f ca="1">IF(MATCH(B2862,B$1:B2862,0)=ROW(B2862),B2862&amp;";","")</f>
        <v/>
      </c>
      <c r="AG2862" s="10" t="str">
        <f>IF(MATCH(C2862,C$1:C2862,0)=ROW(C2862),C2862&amp;";","")</f>
        <v/>
      </c>
      <c r="AH2862" s="10" t="str">
        <f ca="1">IF(MATCH(D2862,D$1:D2862,0)=ROW(D2862),D2862&amp;";","")</f>
        <v/>
      </c>
      <c r="AI2862" s="10" t="e">
        <f ca="1">IF(MATCH(E2862,E$1:E2862,0)=ROW(E2862),E2862&amp;";","")</f>
        <v>#VALUE!</v>
      </c>
    </row>
    <row r="2863" spans="1:35">
      <c r="A2863" s="10">
        <v>2842</v>
      </c>
      <c r="B2863" s="10" t="str">
        <f ca="1">'Application For TE&amp;GOTS'!X2904</f>
        <v/>
      </c>
      <c r="C2863" s="10">
        <f>'Application For TE&amp;GOTS'!$D2904</f>
        <v>0</v>
      </c>
      <c r="D2863" s="10" t="str" cm="1">
        <f t="array" aca="1" ref="D2863" ca="1">IFERROR(INDIRECT("'Application For TE&amp;GOTS'!L"&amp;'Application For TE&amp;GOTS'!S2904),"")</f>
        <v/>
      </c>
      <c r="E2863" s="10" t="e">
        <f ca="1">'Application For TE&amp;GOTS'!AF2904</f>
        <v>#VALUE!</v>
      </c>
      <c r="F2863" s="10" t="str">
        <f ca="1">IFERROR(LEFT('Application For TE&amp;GOTS'!AH2904,LEN('Application For TE&amp;GOTS'!AH2904)-2),"")</f>
        <v/>
      </c>
      <c r="G2863" s="10" t="e">
        <f ca="1">'Application For TE&amp;GOTS'!AI2904</f>
        <v>#VALUE!</v>
      </c>
      <c r="AF2863" s="10" t="str">
        <f ca="1">IF(MATCH(B2863,B$1:B2863,0)=ROW(B2863),B2863&amp;";","")</f>
        <v/>
      </c>
      <c r="AG2863" s="10" t="str">
        <f>IF(MATCH(C2863,C$1:C2863,0)=ROW(C2863),C2863&amp;";","")</f>
        <v/>
      </c>
      <c r="AH2863" s="10" t="str">
        <f ca="1">IF(MATCH(D2863,D$1:D2863,0)=ROW(D2863),D2863&amp;";","")</f>
        <v/>
      </c>
      <c r="AI2863" s="10" t="e">
        <f ca="1">IF(MATCH(E2863,E$1:E2863,0)=ROW(E2863),E2863&amp;";","")</f>
        <v>#VALUE!</v>
      </c>
    </row>
    <row r="2864" spans="1:35">
      <c r="A2864" s="10">
        <v>2843</v>
      </c>
      <c r="B2864" s="10" t="str">
        <f ca="1">'Application For TE&amp;GOTS'!X2905</f>
        <v/>
      </c>
      <c r="C2864" s="10">
        <f>'Application For TE&amp;GOTS'!$D2905</f>
        <v>0</v>
      </c>
      <c r="D2864" s="10" t="str" cm="1">
        <f t="array" aca="1" ref="D2864" ca="1">IFERROR(INDIRECT("'Application For TE&amp;GOTS'!L"&amp;'Application For TE&amp;GOTS'!S2905),"")</f>
        <v/>
      </c>
      <c r="E2864" s="10" t="e">
        <f ca="1">'Application For TE&amp;GOTS'!AF2905</f>
        <v>#VALUE!</v>
      </c>
      <c r="F2864" s="10" t="str">
        <f ca="1">IFERROR(LEFT('Application For TE&amp;GOTS'!AH2905,LEN('Application For TE&amp;GOTS'!AH2905)-2),"")</f>
        <v/>
      </c>
      <c r="G2864" s="10" t="e">
        <f ca="1">'Application For TE&amp;GOTS'!AI2905</f>
        <v>#VALUE!</v>
      </c>
      <c r="AF2864" s="10" t="str">
        <f ca="1">IF(MATCH(B2864,B$1:B2864,0)=ROW(B2864),B2864&amp;";","")</f>
        <v/>
      </c>
      <c r="AG2864" s="10" t="str">
        <f>IF(MATCH(C2864,C$1:C2864,0)=ROW(C2864),C2864&amp;";","")</f>
        <v/>
      </c>
      <c r="AH2864" s="10" t="str">
        <f ca="1">IF(MATCH(D2864,D$1:D2864,0)=ROW(D2864),D2864&amp;";","")</f>
        <v/>
      </c>
      <c r="AI2864" s="10" t="e">
        <f ca="1">IF(MATCH(E2864,E$1:E2864,0)=ROW(E2864),E2864&amp;";","")</f>
        <v>#VALUE!</v>
      </c>
    </row>
    <row r="2865" spans="1:35">
      <c r="A2865" s="10">
        <v>2844</v>
      </c>
      <c r="B2865" s="10" t="str">
        <f ca="1">'Application For TE&amp;GOTS'!X2906</f>
        <v/>
      </c>
      <c r="C2865" s="10">
        <f>'Application For TE&amp;GOTS'!$D2906</f>
        <v>0</v>
      </c>
      <c r="D2865" s="10" t="str" cm="1">
        <f t="array" aca="1" ref="D2865" ca="1">IFERROR(INDIRECT("'Application For TE&amp;GOTS'!L"&amp;'Application For TE&amp;GOTS'!S2906),"")</f>
        <v/>
      </c>
      <c r="E2865" s="10" t="e">
        <f ca="1">'Application For TE&amp;GOTS'!AF2906</f>
        <v>#VALUE!</v>
      </c>
      <c r="F2865" s="10" t="str">
        <f ca="1">IFERROR(LEFT('Application For TE&amp;GOTS'!AH2906,LEN('Application For TE&amp;GOTS'!AH2906)-2),"")</f>
        <v/>
      </c>
      <c r="G2865" s="10" t="e">
        <f ca="1">'Application For TE&amp;GOTS'!AI2906</f>
        <v>#VALUE!</v>
      </c>
      <c r="AF2865" s="10" t="str">
        <f ca="1">IF(MATCH(B2865,B$1:B2865,0)=ROW(B2865),B2865&amp;";","")</f>
        <v/>
      </c>
      <c r="AG2865" s="10" t="str">
        <f>IF(MATCH(C2865,C$1:C2865,0)=ROW(C2865),C2865&amp;";","")</f>
        <v/>
      </c>
      <c r="AH2865" s="10" t="str">
        <f ca="1">IF(MATCH(D2865,D$1:D2865,0)=ROW(D2865),D2865&amp;";","")</f>
        <v/>
      </c>
      <c r="AI2865" s="10" t="e">
        <f ca="1">IF(MATCH(E2865,E$1:E2865,0)=ROW(E2865),E2865&amp;";","")</f>
        <v>#VALUE!</v>
      </c>
    </row>
    <row r="2866" spans="1:35">
      <c r="A2866" s="10">
        <v>2845</v>
      </c>
      <c r="B2866" s="10" t="str">
        <f ca="1">'Application For TE&amp;GOTS'!X2907</f>
        <v/>
      </c>
      <c r="C2866" s="10">
        <f>'Application For TE&amp;GOTS'!$D2907</f>
        <v>0</v>
      </c>
      <c r="D2866" s="10" t="str" cm="1">
        <f t="array" aca="1" ref="D2866" ca="1">IFERROR(INDIRECT("'Application For TE&amp;GOTS'!L"&amp;'Application For TE&amp;GOTS'!S2907),"")</f>
        <v/>
      </c>
      <c r="E2866" s="10" t="e">
        <f ca="1">'Application For TE&amp;GOTS'!AF2907</f>
        <v>#VALUE!</v>
      </c>
      <c r="F2866" s="10" t="str">
        <f ca="1">IFERROR(LEFT('Application For TE&amp;GOTS'!AH2907,LEN('Application For TE&amp;GOTS'!AH2907)-2),"")</f>
        <v/>
      </c>
      <c r="G2866" s="10" t="e">
        <f ca="1">'Application For TE&amp;GOTS'!AI2907</f>
        <v>#VALUE!</v>
      </c>
      <c r="AF2866" s="10" t="str">
        <f ca="1">IF(MATCH(B2866,B$1:B2866,0)=ROW(B2866),B2866&amp;";","")</f>
        <v/>
      </c>
      <c r="AG2866" s="10" t="str">
        <f>IF(MATCH(C2866,C$1:C2866,0)=ROW(C2866),C2866&amp;";","")</f>
        <v/>
      </c>
      <c r="AH2866" s="10" t="str">
        <f ca="1">IF(MATCH(D2866,D$1:D2866,0)=ROW(D2866),D2866&amp;";","")</f>
        <v/>
      </c>
      <c r="AI2866" s="10" t="e">
        <f ca="1">IF(MATCH(E2866,E$1:E2866,0)=ROW(E2866),E2866&amp;";","")</f>
        <v>#VALUE!</v>
      </c>
    </row>
    <row r="2867" spans="1:35">
      <c r="A2867" s="10">
        <v>2846</v>
      </c>
      <c r="B2867" s="10" t="str">
        <f ca="1">'Application For TE&amp;GOTS'!X2908</f>
        <v/>
      </c>
      <c r="C2867" s="10">
        <f>'Application For TE&amp;GOTS'!$D2908</f>
        <v>0</v>
      </c>
      <c r="D2867" s="10" t="str" cm="1">
        <f t="array" aca="1" ref="D2867" ca="1">IFERROR(INDIRECT("'Application For TE&amp;GOTS'!L"&amp;'Application For TE&amp;GOTS'!S2908),"")</f>
        <v/>
      </c>
      <c r="E2867" s="10" t="e">
        <f ca="1">'Application For TE&amp;GOTS'!AF2908</f>
        <v>#VALUE!</v>
      </c>
      <c r="F2867" s="10" t="str">
        <f ca="1">IFERROR(LEFT('Application For TE&amp;GOTS'!AH2908,LEN('Application For TE&amp;GOTS'!AH2908)-2),"")</f>
        <v/>
      </c>
      <c r="G2867" s="10" t="e">
        <f ca="1">'Application For TE&amp;GOTS'!AI2908</f>
        <v>#VALUE!</v>
      </c>
      <c r="AF2867" s="10" t="str">
        <f ca="1">IF(MATCH(B2867,B$1:B2867,0)=ROW(B2867),B2867&amp;";","")</f>
        <v/>
      </c>
      <c r="AG2867" s="10" t="str">
        <f>IF(MATCH(C2867,C$1:C2867,0)=ROW(C2867),C2867&amp;";","")</f>
        <v/>
      </c>
      <c r="AH2867" s="10" t="str">
        <f ca="1">IF(MATCH(D2867,D$1:D2867,0)=ROW(D2867),D2867&amp;";","")</f>
        <v/>
      </c>
      <c r="AI2867" s="10" t="e">
        <f ca="1">IF(MATCH(E2867,E$1:E2867,0)=ROW(E2867),E2867&amp;";","")</f>
        <v>#VALUE!</v>
      </c>
    </row>
    <row r="2868" spans="1:35">
      <c r="A2868" s="10">
        <v>2847</v>
      </c>
      <c r="B2868" s="10" t="str">
        <f ca="1">'Application For TE&amp;GOTS'!X2909</f>
        <v/>
      </c>
      <c r="C2868" s="10">
        <f>'Application For TE&amp;GOTS'!$D2909</f>
        <v>0</v>
      </c>
      <c r="D2868" s="10" t="str" cm="1">
        <f t="array" aca="1" ref="D2868" ca="1">IFERROR(INDIRECT("'Application For TE&amp;GOTS'!L"&amp;'Application For TE&amp;GOTS'!S2909),"")</f>
        <v/>
      </c>
      <c r="E2868" s="10" t="e">
        <f ca="1">'Application For TE&amp;GOTS'!AF2909</f>
        <v>#VALUE!</v>
      </c>
      <c r="F2868" s="10" t="str">
        <f ca="1">IFERROR(LEFT('Application For TE&amp;GOTS'!AH2909,LEN('Application For TE&amp;GOTS'!AH2909)-2),"")</f>
        <v/>
      </c>
      <c r="G2868" s="10" t="e">
        <f ca="1">'Application For TE&amp;GOTS'!AI2909</f>
        <v>#VALUE!</v>
      </c>
      <c r="AF2868" s="10" t="str">
        <f ca="1">IF(MATCH(B2868,B$1:B2868,0)=ROW(B2868),B2868&amp;";","")</f>
        <v/>
      </c>
      <c r="AG2868" s="10" t="str">
        <f>IF(MATCH(C2868,C$1:C2868,0)=ROW(C2868),C2868&amp;";","")</f>
        <v/>
      </c>
      <c r="AH2868" s="10" t="str">
        <f ca="1">IF(MATCH(D2868,D$1:D2868,0)=ROW(D2868),D2868&amp;";","")</f>
        <v/>
      </c>
      <c r="AI2868" s="10" t="e">
        <f ca="1">IF(MATCH(E2868,E$1:E2868,0)=ROW(E2868),E2868&amp;";","")</f>
        <v>#VALUE!</v>
      </c>
    </row>
    <row r="2869" spans="1:35">
      <c r="A2869" s="10">
        <v>2848</v>
      </c>
      <c r="B2869" s="10" t="str">
        <f ca="1">'Application For TE&amp;GOTS'!X2910</f>
        <v/>
      </c>
      <c r="C2869" s="10">
        <f>'Application For TE&amp;GOTS'!$D2910</f>
        <v>0</v>
      </c>
      <c r="D2869" s="10" t="str" cm="1">
        <f t="array" aca="1" ref="D2869" ca="1">IFERROR(INDIRECT("'Application For TE&amp;GOTS'!L"&amp;'Application For TE&amp;GOTS'!S2910),"")</f>
        <v/>
      </c>
      <c r="E2869" s="10" t="e">
        <f ca="1">'Application For TE&amp;GOTS'!AF2910</f>
        <v>#VALUE!</v>
      </c>
      <c r="F2869" s="10" t="str">
        <f ca="1">IFERROR(LEFT('Application For TE&amp;GOTS'!AH2910,LEN('Application For TE&amp;GOTS'!AH2910)-2),"")</f>
        <v/>
      </c>
      <c r="G2869" s="10" t="e">
        <f ca="1">'Application For TE&amp;GOTS'!AI2910</f>
        <v>#VALUE!</v>
      </c>
      <c r="AF2869" s="10" t="str">
        <f ca="1">IF(MATCH(B2869,B$1:B2869,0)=ROW(B2869),B2869&amp;";","")</f>
        <v/>
      </c>
      <c r="AG2869" s="10" t="str">
        <f>IF(MATCH(C2869,C$1:C2869,0)=ROW(C2869),C2869&amp;";","")</f>
        <v/>
      </c>
      <c r="AH2869" s="10" t="str">
        <f ca="1">IF(MATCH(D2869,D$1:D2869,0)=ROW(D2869),D2869&amp;";","")</f>
        <v/>
      </c>
      <c r="AI2869" s="10" t="e">
        <f ca="1">IF(MATCH(E2869,E$1:E2869,0)=ROW(E2869),E2869&amp;";","")</f>
        <v>#VALUE!</v>
      </c>
    </row>
    <row r="2870" spans="1:35">
      <c r="A2870" s="10">
        <v>2849</v>
      </c>
      <c r="B2870" s="10" t="str">
        <f ca="1">'Application For TE&amp;GOTS'!X2911</f>
        <v/>
      </c>
      <c r="C2870" s="10">
        <f>'Application For TE&amp;GOTS'!$D2911</f>
        <v>0</v>
      </c>
      <c r="D2870" s="10" t="str" cm="1">
        <f t="array" aca="1" ref="D2870" ca="1">IFERROR(INDIRECT("'Application For TE&amp;GOTS'!L"&amp;'Application For TE&amp;GOTS'!S2911),"")</f>
        <v/>
      </c>
      <c r="E2870" s="10" t="e">
        <f ca="1">'Application For TE&amp;GOTS'!AF2911</f>
        <v>#VALUE!</v>
      </c>
      <c r="F2870" s="10" t="str">
        <f ca="1">IFERROR(LEFT('Application For TE&amp;GOTS'!AH2911,LEN('Application For TE&amp;GOTS'!AH2911)-2),"")</f>
        <v/>
      </c>
      <c r="G2870" s="10" t="e">
        <f ca="1">'Application For TE&amp;GOTS'!AI2911</f>
        <v>#VALUE!</v>
      </c>
      <c r="AF2870" s="10" t="str">
        <f ca="1">IF(MATCH(B2870,B$1:B2870,0)=ROW(B2870),B2870&amp;";","")</f>
        <v/>
      </c>
      <c r="AG2870" s="10" t="str">
        <f>IF(MATCH(C2870,C$1:C2870,0)=ROW(C2870),C2870&amp;";","")</f>
        <v/>
      </c>
      <c r="AH2870" s="10" t="str">
        <f ca="1">IF(MATCH(D2870,D$1:D2870,0)=ROW(D2870),D2870&amp;";","")</f>
        <v/>
      </c>
      <c r="AI2870" s="10" t="e">
        <f ca="1">IF(MATCH(E2870,E$1:E2870,0)=ROW(E2870),E2870&amp;";","")</f>
        <v>#VALUE!</v>
      </c>
    </row>
    <row r="2871" spans="1:35">
      <c r="A2871" s="10">
        <v>2850</v>
      </c>
      <c r="B2871" s="10" t="str">
        <f ca="1">'Application For TE&amp;GOTS'!X2912</f>
        <v/>
      </c>
      <c r="C2871" s="10">
        <f>'Application For TE&amp;GOTS'!$D2912</f>
        <v>0</v>
      </c>
      <c r="D2871" s="10" t="str" cm="1">
        <f t="array" aca="1" ref="D2871" ca="1">IFERROR(INDIRECT("'Application For TE&amp;GOTS'!L"&amp;'Application For TE&amp;GOTS'!S2912),"")</f>
        <v/>
      </c>
      <c r="E2871" s="10" t="e">
        <f ca="1">'Application For TE&amp;GOTS'!AF2912</f>
        <v>#VALUE!</v>
      </c>
      <c r="F2871" s="10" t="str">
        <f ca="1">IFERROR(LEFT('Application For TE&amp;GOTS'!AH2912,LEN('Application For TE&amp;GOTS'!AH2912)-2),"")</f>
        <v/>
      </c>
      <c r="G2871" s="10" t="e">
        <f ca="1">'Application For TE&amp;GOTS'!AI2912</f>
        <v>#VALUE!</v>
      </c>
      <c r="AF2871" s="10" t="str">
        <f ca="1">IF(MATCH(B2871,B$1:B2871,0)=ROW(B2871),B2871&amp;";","")</f>
        <v/>
      </c>
      <c r="AG2871" s="10" t="str">
        <f>IF(MATCH(C2871,C$1:C2871,0)=ROW(C2871),C2871&amp;";","")</f>
        <v/>
      </c>
      <c r="AH2871" s="10" t="str">
        <f ca="1">IF(MATCH(D2871,D$1:D2871,0)=ROW(D2871),D2871&amp;";","")</f>
        <v/>
      </c>
      <c r="AI2871" s="10" t="e">
        <f ca="1">IF(MATCH(E2871,E$1:E2871,0)=ROW(E2871),E2871&amp;";","")</f>
        <v>#VALUE!</v>
      </c>
    </row>
    <row r="2872" spans="1:35">
      <c r="A2872" s="10">
        <v>2851</v>
      </c>
      <c r="B2872" s="10" t="str">
        <f ca="1">'Application For TE&amp;GOTS'!X2913</f>
        <v/>
      </c>
      <c r="C2872" s="10">
        <f>'Application For TE&amp;GOTS'!$D2913</f>
        <v>0</v>
      </c>
      <c r="D2872" s="10" t="str" cm="1">
        <f t="array" aca="1" ref="D2872" ca="1">IFERROR(INDIRECT("'Application For TE&amp;GOTS'!L"&amp;'Application For TE&amp;GOTS'!S2913),"")</f>
        <v/>
      </c>
      <c r="E2872" s="10" t="e">
        <f ca="1">'Application For TE&amp;GOTS'!AF2913</f>
        <v>#VALUE!</v>
      </c>
      <c r="F2872" s="10" t="str">
        <f ca="1">IFERROR(LEFT('Application For TE&amp;GOTS'!AH2913,LEN('Application For TE&amp;GOTS'!AH2913)-2),"")</f>
        <v/>
      </c>
      <c r="G2872" s="10" t="e">
        <f ca="1">'Application For TE&amp;GOTS'!AI2913</f>
        <v>#VALUE!</v>
      </c>
      <c r="AF2872" s="10" t="str">
        <f ca="1">IF(MATCH(B2872,B$1:B2872,0)=ROW(B2872),B2872&amp;";","")</f>
        <v/>
      </c>
      <c r="AG2872" s="10" t="str">
        <f>IF(MATCH(C2872,C$1:C2872,0)=ROW(C2872),C2872&amp;";","")</f>
        <v/>
      </c>
      <c r="AH2872" s="10" t="str">
        <f ca="1">IF(MATCH(D2872,D$1:D2872,0)=ROW(D2872),D2872&amp;";","")</f>
        <v/>
      </c>
      <c r="AI2872" s="10" t="e">
        <f ca="1">IF(MATCH(E2872,E$1:E2872,0)=ROW(E2872),E2872&amp;";","")</f>
        <v>#VALUE!</v>
      </c>
    </row>
    <row r="2873" spans="1:35">
      <c r="A2873" s="10">
        <v>2852</v>
      </c>
      <c r="B2873" s="10" t="str">
        <f ca="1">'Application For TE&amp;GOTS'!X2914</f>
        <v/>
      </c>
      <c r="C2873" s="10">
        <f>'Application For TE&amp;GOTS'!$D2914</f>
        <v>0</v>
      </c>
      <c r="D2873" s="10" t="str" cm="1">
        <f t="array" aca="1" ref="D2873" ca="1">IFERROR(INDIRECT("'Application For TE&amp;GOTS'!L"&amp;'Application For TE&amp;GOTS'!S2914),"")</f>
        <v/>
      </c>
      <c r="E2873" s="10" t="e">
        <f ca="1">'Application For TE&amp;GOTS'!AF2914</f>
        <v>#VALUE!</v>
      </c>
      <c r="F2873" s="10" t="str">
        <f ca="1">IFERROR(LEFT('Application For TE&amp;GOTS'!AH2914,LEN('Application For TE&amp;GOTS'!AH2914)-2),"")</f>
        <v/>
      </c>
      <c r="G2873" s="10" t="e">
        <f ca="1">'Application For TE&amp;GOTS'!AI2914</f>
        <v>#VALUE!</v>
      </c>
      <c r="AF2873" s="10" t="str">
        <f ca="1">IF(MATCH(B2873,B$1:B2873,0)=ROW(B2873),B2873&amp;";","")</f>
        <v/>
      </c>
      <c r="AG2873" s="10" t="str">
        <f>IF(MATCH(C2873,C$1:C2873,0)=ROW(C2873),C2873&amp;";","")</f>
        <v/>
      </c>
      <c r="AH2873" s="10" t="str">
        <f ca="1">IF(MATCH(D2873,D$1:D2873,0)=ROW(D2873),D2873&amp;";","")</f>
        <v/>
      </c>
      <c r="AI2873" s="10" t="e">
        <f ca="1">IF(MATCH(E2873,E$1:E2873,0)=ROW(E2873),E2873&amp;";","")</f>
        <v>#VALUE!</v>
      </c>
    </row>
    <row r="2874" spans="1:35">
      <c r="A2874" s="10">
        <v>2853</v>
      </c>
      <c r="B2874" s="10" t="str">
        <f ca="1">'Application For TE&amp;GOTS'!X2915</f>
        <v/>
      </c>
      <c r="C2874" s="10">
        <f>'Application For TE&amp;GOTS'!$D2915</f>
        <v>0</v>
      </c>
      <c r="D2874" s="10" t="str" cm="1">
        <f t="array" aca="1" ref="D2874" ca="1">IFERROR(INDIRECT("'Application For TE&amp;GOTS'!L"&amp;'Application For TE&amp;GOTS'!S2915),"")</f>
        <v/>
      </c>
      <c r="E2874" s="10" t="e">
        <f ca="1">'Application For TE&amp;GOTS'!AF2915</f>
        <v>#VALUE!</v>
      </c>
      <c r="F2874" s="10" t="str">
        <f ca="1">IFERROR(LEFT('Application For TE&amp;GOTS'!AH2915,LEN('Application For TE&amp;GOTS'!AH2915)-2),"")</f>
        <v/>
      </c>
      <c r="G2874" s="10" t="e">
        <f ca="1">'Application For TE&amp;GOTS'!AI2915</f>
        <v>#VALUE!</v>
      </c>
      <c r="AF2874" s="10" t="str">
        <f ca="1">IF(MATCH(B2874,B$1:B2874,0)=ROW(B2874),B2874&amp;";","")</f>
        <v/>
      </c>
      <c r="AG2874" s="10" t="str">
        <f>IF(MATCH(C2874,C$1:C2874,0)=ROW(C2874),C2874&amp;";","")</f>
        <v/>
      </c>
      <c r="AH2874" s="10" t="str">
        <f ca="1">IF(MATCH(D2874,D$1:D2874,0)=ROW(D2874),D2874&amp;";","")</f>
        <v/>
      </c>
      <c r="AI2874" s="10" t="e">
        <f ca="1">IF(MATCH(E2874,E$1:E2874,0)=ROW(E2874),E2874&amp;";","")</f>
        <v>#VALUE!</v>
      </c>
    </row>
    <row r="2875" spans="1:35">
      <c r="A2875" s="10">
        <v>2854</v>
      </c>
      <c r="B2875" s="10" t="str">
        <f ca="1">'Application For TE&amp;GOTS'!X2916</f>
        <v/>
      </c>
      <c r="C2875" s="10">
        <f>'Application For TE&amp;GOTS'!$D2916</f>
        <v>0</v>
      </c>
      <c r="D2875" s="10" t="str" cm="1">
        <f t="array" aca="1" ref="D2875" ca="1">IFERROR(INDIRECT("'Application For TE&amp;GOTS'!L"&amp;'Application For TE&amp;GOTS'!S2916),"")</f>
        <v/>
      </c>
      <c r="E2875" s="10" t="e">
        <f ca="1">'Application For TE&amp;GOTS'!AF2916</f>
        <v>#VALUE!</v>
      </c>
      <c r="F2875" s="10" t="str">
        <f ca="1">IFERROR(LEFT('Application For TE&amp;GOTS'!AH2916,LEN('Application For TE&amp;GOTS'!AH2916)-2),"")</f>
        <v/>
      </c>
      <c r="G2875" s="10" t="e">
        <f ca="1">'Application For TE&amp;GOTS'!AI2916</f>
        <v>#VALUE!</v>
      </c>
      <c r="AF2875" s="10" t="str">
        <f ca="1">IF(MATCH(B2875,B$1:B2875,0)=ROW(B2875),B2875&amp;";","")</f>
        <v/>
      </c>
      <c r="AG2875" s="10" t="str">
        <f>IF(MATCH(C2875,C$1:C2875,0)=ROW(C2875),C2875&amp;";","")</f>
        <v/>
      </c>
      <c r="AH2875" s="10" t="str">
        <f ca="1">IF(MATCH(D2875,D$1:D2875,0)=ROW(D2875),D2875&amp;";","")</f>
        <v/>
      </c>
      <c r="AI2875" s="10" t="e">
        <f ca="1">IF(MATCH(E2875,E$1:E2875,0)=ROW(E2875),E2875&amp;";","")</f>
        <v>#VALUE!</v>
      </c>
    </row>
    <row r="2876" spans="1:35">
      <c r="A2876" s="10">
        <v>2855</v>
      </c>
      <c r="B2876" s="10" t="str">
        <f ca="1">'Application For TE&amp;GOTS'!X2917</f>
        <v/>
      </c>
      <c r="C2876" s="10">
        <f>'Application For TE&amp;GOTS'!$D2917</f>
        <v>0</v>
      </c>
      <c r="D2876" s="10" t="str" cm="1">
        <f t="array" aca="1" ref="D2876" ca="1">IFERROR(INDIRECT("'Application For TE&amp;GOTS'!L"&amp;'Application For TE&amp;GOTS'!S2917),"")</f>
        <v/>
      </c>
      <c r="E2876" s="10" t="e">
        <f ca="1">'Application For TE&amp;GOTS'!AF2917</f>
        <v>#VALUE!</v>
      </c>
      <c r="F2876" s="10" t="str">
        <f ca="1">IFERROR(LEFT('Application For TE&amp;GOTS'!AH2917,LEN('Application For TE&amp;GOTS'!AH2917)-2),"")</f>
        <v/>
      </c>
      <c r="G2876" s="10" t="e">
        <f ca="1">'Application For TE&amp;GOTS'!AI2917</f>
        <v>#VALUE!</v>
      </c>
      <c r="AF2876" s="10" t="str">
        <f ca="1">IF(MATCH(B2876,B$1:B2876,0)=ROW(B2876),B2876&amp;";","")</f>
        <v/>
      </c>
      <c r="AG2876" s="10" t="str">
        <f>IF(MATCH(C2876,C$1:C2876,0)=ROW(C2876),C2876&amp;";","")</f>
        <v/>
      </c>
      <c r="AH2876" s="10" t="str">
        <f ca="1">IF(MATCH(D2876,D$1:D2876,0)=ROW(D2876),D2876&amp;";","")</f>
        <v/>
      </c>
      <c r="AI2876" s="10" t="e">
        <f ca="1">IF(MATCH(E2876,E$1:E2876,0)=ROW(E2876),E2876&amp;";","")</f>
        <v>#VALUE!</v>
      </c>
    </row>
    <row r="2877" spans="1:35">
      <c r="A2877" s="10">
        <v>2856</v>
      </c>
      <c r="B2877" s="10" t="str">
        <f ca="1">'Application For TE&amp;GOTS'!X2918</f>
        <v/>
      </c>
      <c r="C2877" s="10">
        <f>'Application For TE&amp;GOTS'!$D2918</f>
        <v>0</v>
      </c>
      <c r="D2877" s="10" t="str" cm="1">
        <f t="array" aca="1" ref="D2877" ca="1">IFERROR(INDIRECT("'Application For TE&amp;GOTS'!L"&amp;'Application For TE&amp;GOTS'!S2918),"")</f>
        <v/>
      </c>
      <c r="E2877" s="10" t="e">
        <f ca="1">'Application For TE&amp;GOTS'!AF2918</f>
        <v>#VALUE!</v>
      </c>
      <c r="F2877" s="10" t="str">
        <f ca="1">IFERROR(LEFT('Application For TE&amp;GOTS'!AH2918,LEN('Application For TE&amp;GOTS'!AH2918)-2),"")</f>
        <v/>
      </c>
      <c r="G2877" s="10" t="e">
        <f ca="1">'Application For TE&amp;GOTS'!AI2918</f>
        <v>#VALUE!</v>
      </c>
      <c r="AF2877" s="10" t="str">
        <f ca="1">IF(MATCH(B2877,B$1:B2877,0)=ROW(B2877),B2877&amp;";","")</f>
        <v/>
      </c>
      <c r="AG2877" s="10" t="str">
        <f>IF(MATCH(C2877,C$1:C2877,0)=ROW(C2877),C2877&amp;";","")</f>
        <v/>
      </c>
      <c r="AH2877" s="10" t="str">
        <f ca="1">IF(MATCH(D2877,D$1:D2877,0)=ROW(D2877),D2877&amp;";","")</f>
        <v/>
      </c>
      <c r="AI2877" s="10" t="e">
        <f ca="1">IF(MATCH(E2877,E$1:E2877,0)=ROW(E2877),E2877&amp;";","")</f>
        <v>#VALUE!</v>
      </c>
    </row>
    <row r="2878" spans="1:35">
      <c r="A2878" s="10">
        <v>2857</v>
      </c>
      <c r="B2878" s="10" t="str">
        <f ca="1">'Application For TE&amp;GOTS'!X2919</f>
        <v/>
      </c>
      <c r="C2878" s="10">
        <f>'Application For TE&amp;GOTS'!$D2919</f>
        <v>0</v>
      </c>
      <c r="D2878" s="10" t="str" cm="1">
        <f t="array" aca="1" ref="D2878" ca="1">IFERROR(INDIRECT("'Application For TE&amp;GOTS'!L"&amp;'Application For TE&amp;GOTS'!S2919),"")</f>
        <v/>
      </c>
      <c r="E2878" s="10" t="e">
        <f ca="1">'Application For TE&amp;GOTS'!AF2919</f>
        <v>#VALUE!</v>
      </c>
      <c r="F2878" s="10" t="str">
        <f ca="1">IFERROR(LEFT('Application For TE&amp;GOTS'!AH2919,LEN('Application For TE&amp;GOTS'!AH2919)-2),"")</f>
        <v/>
      </c>
      <c r="G2878" s="10" t="e">
        <f ca="1">'Application For TE&amp;GOTS'!AI2919</f>
        <v>#VALUE!</v>
      </c>
      <c r="AF2878" s="10" t="str">
        <f ca="1">IF(MATCH(B2878,B$1:B2878,0)=ROW(B2878),B2878&amp;";","")</f>
        <v/>
      </c>
      <c r="AG2878" s="10" t="str">
        <f>IF(MATCH(C2878,C$1:C2878,0)=ROW(C2878),C2878&amp;";","")</f>
        <v/>
      </c>
      <c r="AH2878" s="10" t="str">
        <f ca="1">IF(MATCH(D2878,D$1:D2878,0)=ROW(D2878),D2878&amp;";","")</f>
        <v/>
      </c>
      <c r="AI2878" s="10" t="e">
        <f ca="1">IF(MATCH(E2878,E$1:E2878,0)=ROW(E2878),E2878&amp;";","")</f>
        <v>#VALUE!</v>
      </c>
    </row>
    <row r="2879" spans="1:35">
      <c r="A2879" s="10">
        <v>2858</v>
      </c>
      <c r="B2879" s="10" t="str">
        <f ca="1">'Application For TE&amp;GOTS'!X2920</f>
        <v/>
      </c>
      <c r="C2879" s="10">
        <f>'Application For TE&amp;GOTS'!$D2920</f>
        <v>0</v>
      </c>
      <c r="D2879" s="10" t="str" cm="1">
        <f t="array" aca="1" ref="D2879" ca="1">IFERROR(INDIRECT("'Application For TE&amp;GOTS'!L"&amp;'Application For TE&amp;GOTS'!S2920),"")</f>
        <v/>
      </c>
      <c r="E2879" s="10" t="e">
        <f ca="1">'Application For TE&amp;GOTS'!AF2920</f>
        <v>#VALUE!</v>
      </c>
      <c r="F2879" s="10" t="str">
        <f ca="1">IFERROR(LEFT('Application For TE&amp;GOTS'!AH2920,LEN('Application For TE&amp;GOTS'!AH2920)-2),"")</f>
        <v/>
      </c>
      <c r="G2879" s="10" t="e">
        <f ca="1">'Application For TE&amp;GOTS'!AI2920</f>
        <v>#VALUE!</v>
      </c>
      <c r="AF2879" s="10" t="str">
        <f ca="1">IF(MATCH(B2879,B$1:B2879,0)=ROW(B2879),B2879&amp;";","")</f>
        <v/>
      </c>
      <c r="AG2879" s="10" t="str">
        <f>IF(MATCH(C2879,C$1:C2879,0)=ROW(C2879),C2879&amp;";","")</f>
        <v/>
      </c>
      <c r="AH2879" s="10" t="str">
        <f ca="1">IF(MATCH(D2879,D$1:D2879,0)=ROW(D2879),D2879&amp;";","")</f>
        <v/>
      </c>
      <c r="AI2879" s="10" t="e">
        <f ca="1">IF(MATCH(E2879,E$1:E2879,0)=ROW(E2879),E2879&amp;";","")</f>
        <v>#VALUE!</v>
      </c>
    </row>
    <row r="2880" spans="1:35">
      <c r="A2880" s="10">
        <v>2859</v>
      </c>
      <c r="B2880" s="10" t="str">
        <f ca="1">'Application For TE&amp;GOTS'!X2921</f>
        <v/>
      </c>
      <c r="C2880" s="10">
        <f>'Application For TE&amp;GOTS'!$D2921</f>
        <v>0</v>
      </c>
      <c r="D2880" s="10" t="str" cm="1">
        <f t="array" aca="1" ref="D2880" ca="1">IFERROR(INDIRECT("'Application For TE&amp;GOTS'!L"&amp;'Application For TE&amp;GOTS'!S2921),"")</f>
        <v/>
      </c>
      <c r="E2880" s="10" t="e">
        <f ca="1">'Application For TE&amp;GOTS'!AF2921</f>
        <v>#VALUE!</v>
      </c>
      <c r="F2880" s="10" t="str">
        <f ca="1">IFERROR(LEFT('Application For TE&amp;GOTS'!AH2921,LEN('Application For TE&amp;GOTS'!AH2921)-2),"")</f>
        <v/>
      </c>
      <c r="G2880" s="10" t="e">
        <f ca="1">'Application For TE&amp;GOTS'!AI2921</f>
        <v>#VALUE!</v>
      </c>
      <c r="AF2880" s="10" t="str">
        <f ca="1">IF(MATCH(B2880,B$1:B2880,0)=ROW(B2880),B2880&amp;";","")</f>
        <v/>
      </c>
      <c r="AG2880" s="10" t="str">
        <f>IF(MATCH(C2880,C$1:C2880,0)=ROW(C2880),C2880&amp;";","")</f>
        <v/>
      </c>
      <c r="AH2880" s="10" t="str">
        <f ca="1">IF(MATCH(D2880,D$1:D2880,0)=ROW(D2880),D2880&amp;";","")</f>
        <v/>
      </c>
      <c r="AI2880" s="10" t="e">
        <f ca="1">IF(MATCH(E2880,E$1:E2880,0)=ROW(E2880),E2880&amp;";","")</f>
        <v>#VALUE!</v>
      </c>
    </row>
    <row r="2881" spans="1:35">
      <c r="A2881" s="10">
        <v>2860</v>
      </c>
      <c r="B2881" s="10" t="str">
        <f ca="1">'Application For TE&amp;GOTS'!X2922</f>
        <v/>
      </c>
      <c r="C2881" s="10">
        <f>'Application For TE&amp;GOTS'!$D2922</f>
        <v>0</v>
      </c>
      <c r="D2881" s="10" t="str" cm="1">
        <f t="array" aca="1" ref="D2881" ca="1">IFERROR(INDIRECT("'Application For TE&amp;GOTS'!L"&amp;'Application For TE&amp;GOTS'!S2922),"")</f>
        <v/>
      </c>
      <c r="E2881" s="10" t="e">
        <f ca="1">'Application For TE&amp;GOTS'!AF2922</f>
        <v>#VALUE!</v>
      </c>
      <c r="F2881" s="10" t="str">
        <f ca="1">IFERROR(LEFT('Application For TE&amp;GOTS'!AH2922,LEN('Application For TE&amp;GOTS'!AH2922)-2),"")</f>
        <v/>
      </c>
      <c r="G2881" s="10" t="e">
        <f ca="1">'Application For TE&amp;GOTS'!AI2922</f>
        <v>#VALUE!</v>
      </c>
      <c r="AF2881" s="10" t="str">
        <f ca="1">IF(MATCH(B2881,B$1:B2881,0)=ROW(B2881),B2881&amp;";","")</f>
        <v/>
      </c>
      <c r="AG2881" s="10" t="str">
        <f>IF(MATCH(C2881,C$1:C2881,0)=ROW(C2881),C2881&amp;";","")</f>
        <v/>
      </c>
      <c r="AH2881" s="10" t="str">
        <f ca="1">IF(MATCH(D2881,D$1:D2881,0)=ROW(D2881),D2881&amp;";","")</f>
        <v/>
      </c>
      <c r="AI2881" s="10" t="e">
        <f ca="1">IF(MATCH(E2881,E$1:E2881,0)=ROW(E2881),E2881&amp;";","")</f>
        <v>#VALUE!</v>
      </c>
    </row>
    <row r="2882" spans="1:35">
      <c r="A2882" s="10">
        <v>2861</v>
      </c>
      <c r="B2882" s="10" t="str">
        <f ca="1">'Application For TE&amp;GOTS'!X2923</f>
        <v/>
      </c>
      <c r="C2882" s="10">
        <f>'Application For TE&amp;GOTS'!$D2923</f>
        <v>0</v>
      </c>
      <c r="D2882" s="10" t="str" cm="1">
        <f t="array" aca="1" ref="D2882" ca="1">IFERROR(INDIRECT("'Application For TE&amp;GOTS'!L"&amp;'Application For TE&amp;GOTS'!S2923),"")</f>
        <v/>
      </c>
      <c r="E2882" s="10" t="e">
        <f ca="1">'Application For TE&amp;GOTS'!AF2923</f>
        <v>#VALUE!</v>
      </c>
      <c r="F2882" s="10" t="str">
        <f ca="1">IFERROR(LEFT('Application For TE&amp;GOTS'!AH2923,LEN('Application For TE&amp;GOTS'!AH2923)-2),"")</f>
        <v/>
      </c>
      <c r="G2882" s="10" t="e">
        <f ca="1">'Application For TE&amp;GOTS'!AI2923</f>
        <v>#VALUE!</v>
      </c>
      <c r="AF2882" s="10" t="str">
        <f ca="1">IF(MATCH(B2882,B$1:B2882,0)=ROW(B2882),B2882&amp;";","")</f>
        <v/>
      </c>
      <c r="AG2882" s="10" t="str">
        <f>IF(MATCH(C2882,C$1:C2882,0)=ROW(C2882),C2882&amp;";","")</f>
        <v/>
      </c>
      <c r="AH2882" s="10" t="str">
        <f ca="1">IF(MATCH(D2882,D$1:D2882,0)=ROW(D2882),D2882&amp;";","")</f>
        <v/>
      </c>
      <c r="AI2882" s="10" t="e">
        <f ca="1">IF(MATCH(E2882,E$1:E2882,0)=ROW(E2882),E2882&amp;";","")</f>
        <v>#VALUE!</v>
      </c>
    </row>
    <row r="2883" spans="1:35">
      <c r="A2883" s="10">
        <v>2862</v>
      </c>
      <c r="B2883" s="10" t="str">
        <f ca="1">'Application For TE&amp;GOTS'!X2924</f>
        <v/>
      </c>
      <c r="C2883" s="10">
        <f>'Application For TE&amp;GOTS'!$D2924</f>
        <v>0</v>
      </c>
      <c r="D2883" s="10" t="str" cm="1">
        <f t="array" aca="1" ref="D2883" ca="1">IFERROR(INDIRECT("'Application For TE&amp;GOTS'!L"&amp;'Application For TE&amp;GOTS'!S2924),"")</f>
        <v/>
      </c>
      <c r="E2883" s="10" t="e">
        <f ca="1">'Application For TE&amp;GOTS'!AF2924</f>
        <v>#VALUE!</v>
      </c>
      <c r="F2883" s="10" t="str">
        <f ca="1">IFERROR(LEFT('Application For TE&amp;GOTS'!AH2924,LEN('Application For TE&amp;GOTS'!AH2924)-2),"")</f>
        <v/>
      </c>
      <c r="G2883" s="10" t="e">
        <f ca="1">'Application For TE&amp;GOTS'!AI2924</f>
        <v>#VALUE!</v>
      </c>
      <c r="AF2883" s="10" t="str">
        <f ca="1">IF(MATCH(B2883,B$1:B2883,0)=ROW(B2883),B2883&amp;";","")</f>
        <v/>
      </c>
      <c r="AG2883" s="10" t="str">
        <f>IF(MATCH(C2883,C$1:C2883,0)=ROW(C2883),C2883&amp;";","")</f>
        <v/>
      </c>
      <c r="AH2883" s="10" t="str">
        <f ca="1">IF(MATCH(D2883,D$1:D2883,0)=ROW(D2883),D2883&amp;";","")</f>
        <v/>
      </c>
      <c r="AI2883" s="10" t="e">
        <f ca="1">IF(MATCH(E2883,E$1:E2883,0)=ROW(E2883),E2883&amp;";","")</f>
        <v>#VALUE!</v>
      </c>
    </row>
    <row r="2884" spans="1:35">
      <c r="A2884" s="10">
        <v>2863</v>
      </c>
      <c r="B2884" s="10" t="str">
        <f ca="1">'Application For TE&amp;GOTS'!X2925</f>
        <v/>
      </c>
      <c r="C2884" s="10">
        <f>'Application For TE&amp;GOTS'!$D2925</f>
        <v>0</v>
      </c>
      <c r="D2884" s="10" t="str" cm="1">
        <f t="array" aca="1" ref="D2884" ca="1">IFERROR(INDIRECT("'Application For TE&amp;GOTS'!L"&amp;'Application For TE&amp;GOTS'!S2925),"")</f>
        <v/>
      </c>
      <c r="E2884" s="10" t="e">
        <f ca="1">'Application For TE&amp;GOTS'!AF2925</f>
        <v>#VALUE!</v>
      </c>
      <c r="F2884" s="10" t="str">
        <f ca="1">IFERROR(LEFT('Application For TE&amp;GOTS'!AH2925,LEN('Application For TE&amp;GOTS'!AH2925)-2),"")</f>
        <v/>
      </c>
      <c r="G2884" s="10" t="e">
        <f ca="1">'Application For TE&amp;GOTS'!AI2925</f>
        <v>#VALUE!</v>
      </c>
      <c r="AF2884" s="10" t="str">
        <f ca="1">IF(MATCH(B2884,B$1:B2884,0)=ROW(B2884),B2884&amp;";","")</f>
        <v/>
      </c>
      <c r="AG2884" s="10" t="str">
        <f>IF(MATCH(C2884,C$1:C2884,0)=ROW(C2884),C2884&amp;";","")</f>
        <v/>
      </c>
      <c r="AH2884" s="10" t="str">
        <f ca="1">IF(MATCH(D2884,D$1:D2884,0)=ROW(D2884),D2884&amp;";","")</f>
        <v/>
      </c>
      <c r="AI2884" s="10" t="e">
        <f ca="1">IF(MATCH(E2884,E$1:E2884,0)=ROW(E2884),E2884&amp;";","")</f>
        <v>#VALUE!</v>
      </c>
    </row>
    <row r="2885" spans="1:35">
      <c r="A2885" s="10">
        <v>2864</v>
      </c>
      <c r="B2885" s="10" t="str">
        <f ca="1">'Application For TE&amp;GOTS'!X2926</f>
        <v/>
      </c>
      <c r="C2885" s="10">
        <f>'Application For TE&amp;GOTS'!$D2926</f>
        <v>0</v>
      </c>
      <c r="D2885" s="10" t="str" cm="1">
        <f t="array" aca="1" ref="D2885" ca="1">IFERROR(INDIRECT("'Application For TE&amp;GOTS'!L"&amp;'Application For TE&amp;GOTS'!S2926),"")</f>
        <v/>
      </c>
      <c r="E2885" s="10" t="e">
        <f ca="1">'Application For TE&amp;GOTS'!AF2926</f>
        <v>#VALUE!</v>
      </c>
      <c r="F2885" s="10" t="str">
        <f ca="1">IFERROR(LEFT('Application For TE&amp;GOTS'!AH2926,LEN('Application For TE&amp;GOTS'!AH2926)-2),"")</f>
        <v/>
      </c>
      <c r="G2885" s="10" t="e">
        <f ca="1">'Application For TE&amp;GOTS'!AI2926</f>
        <v>#VALUE!</v>
      </c>
      <c r="AF2885" s="10" t="str">
        <f ca="1">IF(MATCH(B2885,B$1:B2885,0)=ROW(B2885),B2885&amp;";","")</f>
        <v/>
      </c>
      <c r="AG2885" s="10" t="str">
        <f>IF(MATCH(C2885,C$1:C2885,0)=ROW(C2885),C2885&amp;";","")</f>
        <v/>
      </c>
      <c r="AH2885" s="10" t="str">
        <f ca="1">IF(MATCH(D2885,D$1:D2885,0)=ROW(D2885),D2885&amp;";","")</f>
        <v/>
      </c>
      <c r="AI2885" s="10" t="e">
        <f ca="1">IF(MATCH(E2885,E$1:E2885,0)=ROW(E2885),E2885&amp;";","")</f>
        <v>#VALUE!</v>
      </c>
    </row>
    <row r="2886" spans="1:35">
      <c r="A2886" s="10">
        <v>2865</v>
      </c>
      <c r="B2886" s="10" t="str">
        <f ca="1">'Application For TE&amp;GOTS'!X2927</f>
        <v/>
      </c>
      <c r="C2886" s="10">
        <f>'Application For TE&amp;GOTS'!$D2927</f>
        <v>0</v>
      </c>
      <c r="D2886" s="10" t="str" cm="1">
        <f t="array" aca="1" ref="D2886" ca="1">IFERROR(INDIRECT("'Application For TE&amp;GOTS'!L"&amp;'Application For TE&amp;GOTS'!S2927),"")</f>
        <v/>
      </c>
      <c r="E2886" s="10" t="e">
        <f ca="1">'Application For TE&amp;GOTS'!AF2927</f>
        <v>#VALUE!</v>
      </c>
      <c r="F2886" s="10" t="str">
        <f ca="1">IFERROR(LEFT('Application For TE&amp;GOTS'!AH2927,LEN('Application For TE&amp;GOTS'!AH2927)-2),"")</f>
        <v/>
      </c>
      <c r="G2886" s="10" t="e">
        <f ca="1">'Application For TE&amp;GOTS'!AI2927</f>
        <v>#VALUE!</v>
      </c>
      <c r="AF2886" s="10" t="str">
        <f ca="1">IF(MATCH(B2886,B$1:B2886,0)=ROW(B2886),B2886&amp;";","")</f>
        <v/>
      </c>
      <c r="AG2886" s="10" t="str">
        <f>IF(MATCH(C2886,C$1:C2886,0)=ROW(C2886),C2886&amp;";","")</f>
        <v/>
      </c>
      <c r="AH2886" s="10" t="str">
        <f ca="1">IF(MATCH(D2886,D$1:D2886,0)=ROW(D2886),D2886&amp;";","")</f>
        <v/>
      </c>
      <c r="AI2886" s="10" t="e">
        <f ca="1">IF(MATCH(E2886,E$1:E2886,0)=ROW(E2886),E2886&amp;";","")</f>
        <v>#VALUE!</v>
      </c>
    </row>
    <row r="2887" spans="1:35">
      <c r="A2887" s="10">
        <v>2866</v>
      </c>
      <c r="B2887" s="10" t="str">
        <f ca="1">'Application For TE&amp;GOTS'!X2928</f>
        <v/>
      </c>
      <c r="C2887" s="10">
        <f>'Application For TE&amp;GOTS'!$D2928</f>
        <v>0</v>
      </c>
      <c r="D2887" s="10" t="str" cm="1">
        <f t="array" aca="1" ref="D2887" ca="1">IFERROR(INDIRECT("'Application For TE&amp;GOTS'!L"&amp;'Application For TE&amp;GOTS'!S2928),"")</f>
        <v/>
      </c>
      <c r="E2887" s="10" t="e">
        <f ca="1">'Application For TE&amp;GOTS'!AF2928</f>
        <v>#VALUE!</v>
      </c>
      <c r="F2887" s="10" t="str">
        <f ca="1">IFERROR(LEFT('Application For TE&amp;GOTS'!AH2928,LEN('Application For TE&amp;GOTS'!AH2928)-2),"")</f>
        <v/>
      </c>
      <c r="G2887" s="10" t="e">
        <f ca="1">'Application For TE&amp;GOTS'!AI2928</f>
        <v>#VALUE!</v>
      </c>
      <c r="AF2887" s="10" t="str">
        <f ca="1">IF(MATCH(B2887,B$1:B2887,0)=ROW(B2887),B2887&amp;";","")</f>
        <v/>
      </c>
      <c r="AG2887" s="10" t="str">
        <f>IF(MATCH(C2887,C$1:C2887,0)=ROW(C2887),C2887&amp;";","")</f>
        <v/>
      </c>
      <c r="AH2887" s="10" t="str">
        <f ca="1">IF(MATCH(D2887,D$1:D2887,0)=ROW(D2887),D2887&amp;";","")</f>
        <v/>
      </c>
      <c r="AI2887" s="10" t="e">
        <f ca="1">IF(MATCH(E2887,E$1:E2887,0)=ROW(E2887),E2887&amp;";","")</f>
        <v>#VALUE!</v>
      </c>
    </row>
    <row r="2888" spans="1:35">
      <c r="A2888" s="10">
        <v>2867</v>
      </c>
      <c r="B2888" s="10" t="str">
        <f ca="1">'Application For TE&amp;GOTS'!X2929</f>
        <v/>
      </c>
      <c r="C2888" s="10">
        <f>'Application For TE&amp;GOTS'!$D2929</f>
        <v>0</v>
      </c>
      <c r="D2888" s="10" t="str" cm="1">
        <f t="array" aca="1" ref="D2888" ca="1">IFERROR(INDIRECT("'Application For TE&amp;GOTS'!L"&amp;'Application For TE&amp;GOTS'!S2929),"")</f>
        <v/>
      </c>
      <c r="E2888" s="10" t="e">
        <f ca="1">'Application For TE&amp;GOTS'!AF2929</f>
        <v>#VALUE!</v>
      </c>
      <c r="F2888" s="10" t="str">
        <f ca="1">IFERROR(LEFT('Application For TE&amp;GOTS'!AH2929,LEN('Application For TE&amp;GOTS'!AH2929)-2),"")</f>
        <v/>
      </c>
      <c r="G2888" s="10" t="e">
        <f ca="1">'Application For TE&amp;GOTS'!AI2929</f>
        <v>#VALUE!</v>
      </c>
      <c r="AF2888" s="10" t="str">
        <f ca="1">IF(MATCH(B2888,B$1:B2888,0)=ROW(B2888),B2888&amp;";","")</f>
        <v/>
      </c>
      <c r="AG2888" s="10" t="str">
        <f>IF(MATCH(C2888,C$1:C2888,0)=ROW(C2888),C2888&amp;";","")</f>
        <v/>
      </c>
      <c r="AH2888" s="10" t="str">
        <f ca="1">IF(MATCH(D2888,D$1:D2888,0)=ROW(D2888),D2888&amp;";","")</f>
        <v/>
      </c>
      <c r="AI2888" s="10" t="e">
        <f ca="1">IF(MATCH(E2888,E$1:E2888,0)=ROW(E2888),E2888&amp;";","")</f>
        <v>#VALUE!</v>
      </c>
    </row>
    <row r="2889" spans="1:35">
      <c r="A2889" s="10">
        <v>2868</v>
      </c>
      <c r="B2889" s="10" t="str">
        <f ca="1">'Application For TE&amp;GOTS'!X2930</f>
        <v/>
      </c>
      <c r="C2889" s="10">
        <f>'Application For TE&amp;GOTS'!$D2930</f>
        <v>0</v>
      </c>
      <c r="D2889" s="10" t="str" cm="1">
        <f t="array" aca="1" ref="D2889" ca="1">IFERROR(INDIRECT("'Application For TE&amp;GOTS'!L"&amp;'Application For TE&amp;GOTS'!S2930),"")</f>
        <v/>
      </c>
      <c r="E2889" s="10" t="e">
        <f ca="1">'Application For TE&amp;GOTS'!AF2930</f>
        <v>#VALUE!</v>
      </c>
      <c r="F2889" s="10" t="str">
        <f ca="1">IFERROR(LEFT('Application For TE&amp;GOTS'!AH2930,LEN('Application For TE&amp;GOTS'!AH2930)-2),"")</f>
        <v/>
      </c>
      <c r="G2889" s="10" t="e">
        <f ca="1">'Application For TE&amp;GOTS'!AI2930</f>
        <v>#VALUE!</v>
      </c>
      <c r="AF2889" s="10" t="str">
        <f ca="1">IF(MATCH(B2889,B$1:B2889,0)=ROW(B2889),B2889&amp;";","")</f>
        <v/>
      </c>
      <c r="AG2889" s="10" t="str">
        <f>IF(MATCH(C2889,C$1:C2889,0)=ROW(C2889),C2889&amp;";","")</f>
        <v/>
      </c>
      <c r="AH2889" s="10" t="str">
        <f ca="1">IF(MATCH(D2889,D$1:D2889,0)=ROW(D2889),D2889&amp;";","")</f>
        <v/>
      </c>
      <c r="AI2889" s="10" t="e">
        <f ca="1">IF(MATCH(E2889,E$1:E2889,0)=ROW(E2889),E2889&amp;";","")</f>
        <v>#VALUE!</v>
      </c>
    </row>
    <row r="2890" spans="1:35">
      <c r="A2890" s="10">
        <v>2869</v>
      </c>
      <c r="B2890" s="10" t="str">
        <f ca="1">'Application For TE&amp;GOTS'!X2931</f>
        <v/>
      </c>
      <c r="C2890" s="10">
        <f>'Application For TE&amp;GOTS'!$D2931</f>
        <v>0</v>
      </c>
      <c r="D2890" s="10" t="str" cm="1">
        <f t="array" aca="1" ref="D2890" ca="1">IFERROR(INDIRECT("'Application For TE&amp;GOTS'!L"&amp;'Application For TE&amp;GOTS'!S2931),"")</f>
        <v/>
      </c>
      <c r="E2890" s="10" t="e">
        <f ca="1">'Application For TE&amp;GOTS'!AF2931</f>
        <v>#VALUE!</v>
      </c>
      <c r="F2890" s="10" t="str">
        <f ca="1">IFERROR(LEFT('Application For TE&amp;GOTS'!AH2931,LEN('Application For TE&amp;GOTS'!AH2931)-2),"")</f>
        <v/>
      </c>
      <c r="G2890" s="10" t="e">
        <f ca="1">'Application For TE&amp;GOTS'!AI2931</f>
        <v>#VALUE!</v>
      </c>
      <c r="AF2890" s="10" t="str">
        <f ca="1">IF(MATCH(B2890,B$1:B2890,0)=ROW(B2890),B2890&amp;";","")</f>
        <v/>
      </c>
      <c r="AG2890" s="10" t="str">
        <f>IF(MATCH(C2890,C$1:C2890,0)=ROW(C2890),C2890&amp;";","")</f>
        <v/>
      </c>
      <c r="AH2890" s="10" t="str">
        <f ca="1">IF(MATCH(D2890,D$1:D2890,0)=ROW(D2890),D2890&amp;";","")</f>
        <v/>
      </c>
      <c r="AI2890" s="10" t="e">
        <f ca="1">IF(MATCH(E2890,E$1:E2890,0)=ROW(E2890),E2890&amp;";","")</f>
        <v>#VALUE!</v>
      </c>
    </row>
    <row r="2891" spans="1:35">
      <c r="A2891" s="10">
        <v>2870</v>
      </c>
      <c r="B2891" s="10" t="str">
        <f ca="1">'Application For TE&amp;GOTS'!X2932</f>
        <v/>
      </c>
      <c r="C2891" s="10">
        <f>'Application For TE&amp;GOTS'!$D2932</f>
        <v>0</v>
      </c>
      <c r="D2891" s="10" t="str" cm="1">
        <f t="array" aca="1" ref="D2891" ca="1">IFERROR(INDIRECT("'Application For TE&amp;GOTS'!L"&amp;'Application For TE&amp;GOTS'!S2932),"")</f>
        <v/>
      </c>
      <c r="E2891" s="10" t="e">
        <f ca="1">'Application For TE&amp;GOTS'!AF2932</f>
        <v>#VALUE!</v>
      </c>
      <c r="F2891" s="10" t="str">
        <f ca="1">IFERROR(LEFT('Application For TE&amp;GOTS'!AH2932,LEN('Application For TE&amp;GOTS'!AH2932)-2),"")</f>
        <v/>
      </c>
      <c r="G2891" s="10" t="e">
        <f ca="1">'Application For TE&amp;GOTS'!AI2932</f>
        <v>#VALUE!</v>
      </c>
      <c r="AF2891" s="10" t="str">
        <f ca="1">IF(MATCH(B2891,B$1:B2891,0)=ROW(B2891),B2891&amp;";","")</f>
        <v/>
      </c>
      <c r="AG2891" s="10" t="str">
        <f>IF(MATCH(C2891,C$1:C2891,0)=ROW(C2891),C2891&amp;";","")</f>
        <v/>
      </c>
      <c r="AH2891" s="10" t="str">
        <f ca="1">IF(MATCH(D2891,D$1:D2891,0)=ROW(D2891),D2891&amp;";","")</f>
        <v/>
      </c>
      <c r="AI2891" s="10" t="e">
        <f ca="1">IF(MATCH(E2891,E$1:E2891,0)=ROW(E2891),E2891&amp;";","")</f>
        <v>#VALUE!</v>
      </c>
    </row>
    <row r="2892" spans="1:35">
      <c r="A2892" s="10">
        <v>2871</v>
      </c>
      <c r="B2892" s="10" t="str">
        <f ca="1">'Application For TE&amp;GOTS'!X2933</f>
        <v/>
      </c>
      <c r="C2892" s="10">
        <f>'Application For TE&amp;GOTS'!$D2933</f>
        <v>0</v>
      </c>
      <c r="D2892" s="10" t="str" cm="1">
        <f t="array" aca="1" ref="D2892" ca="1">IFERROR(INDIRECT("'Application For TE&amp;GOTS'!L"&amp;'Application For TE&amp;GOTS'!S2933),"")</f>
        <v/>
      </c>
      <c r="E2892" s="10" t="e">
        <f ca="1">'Application For TE&amp;GOTS'!AF2933</f>
        <v>#VALUE!</v>
      </c>
      <c r="F2892" s="10" t="str">
        <f ca="1">IFERROR(LEFT('Application For TE&amp;GOTS'!AH2933,LEN('Application For TE&amp;GOTS'!AH2933)-2),"")</f>
        <v/>
      </c>
      <c r="G2892" s="10" t="e">
        <f ca="1">'Application For TE&amp;GOTS'!AI2933</f>
        <v>#VALUE!</v>
      </c>
      <c r="AF2892" s="10" t="str">
        <f ca="1">IF(MATCH(B2892,B$1:B2892,0)=ROW(B2892),B2892&amp;";","")</f>
        <v/>
      </c>
      <c r="AG2892" s="10" t="str">
        <f>IF(MATCH(C2892,C$1:C2892,0)=ROW(C2892),C2892&amp;";","")</f>
        <v/>
      </c>
      <c r="AH2892" s="10" t="str">
        <f ca="1">IF(MATCH(D2892,D$1:D2892,0)=ROW(D2892),D2892&amp;";","")</f>
        <v/>
      </c>
      <c r="AI2892" s="10" t="e">
        <f ca="1">IF(MATCH(E2892,E$1:E2892,0)=ROW(E2892),E2892&amp;";","")</f>
        <v>#VALUE!</v>
      </c>
    </row>
    <row r="2893" spans="1:35">
      <c r="A2893" s="10">
        <v>2872</v>
      </c>
      <c r="B2893" s="10" t="str">
        <f ca="1">'Application For TE&amp;GOTS'!X2934</f>
        <v/>
      </c>
      <c r="C2893" s="10">
        <f>'Application For TE&amp;GOTS'!$D2934</f>
        <v>0</v>
      </c>
      <c r="D2893" s="10" t="str" cm="1">
        <f t="array" aca="1" ref="D2893" ca="1">IFERROR(INDIRECT("'Application For TE&amp;GOTS'!L"&amp;'Application For TE&amp;GOTS'!S2934),"")</f>
        <v/>
      </c>
      <c r="E2893" s="10" t="e">
        <f ca="1">'Application For TE&amp;GOTS'!AF2934</f>
        <v>#VALUE!</v>
      </c>
      <c r="F2893" s="10" t="str">
        <f ca="1">IFERROR(LEFT('Application For TE&amp;GOTS'!AH2934,LEN('Application For TE&amp;GOTS'!AH2934)-2),"")</f>
        <v/>
      </c>
      <c r="G2893" s="10" t="e">
        <f ca="1">'Application For TE&amp;GOTS'!AI2934</f>
        <v>#VALUE!</v>
      </c>
      <c r="AF2893" s="10" t="str">
        <f ca="1">IF(MATCH(B2893,B$1:B2893,0)=ROW(B2893),B2893&amp;";","")</f>
        <v/>
      </c>
      <c r="AG2893" s="10" t="str">
        <f>IF(MATCH(C2893,C$1:C2893,0)=ROW(C2893),C2893&amp;";","")</f>
        <v/>
      </c>
      <c r="AH2893" s="10" t="str">
        <f ca="1">IF(MATCH(D2893,D$1:D2893,0)=ROW(D2893),D2893&amp;";","")</f>
        <v/>
      </c>
      <c r="AI2893" s="10" t="e">
        <f ca="1">IF(MATCH(E2893,E$1:E2893,0)=ROW(E2893),E2893&amp;";","")</f>
        <v>#VALUE!</v>
      </c>
    </row>
    <row r="2894" spans="1:35">
      <c r="A2894" s="10">
        <v>2873</v>
      </c>
      <c r="B2894" s="10" t="str">
        <f ca="1">'Application For TE&amp;GOTS'!X2935</f>
        <v/>
      </c>
      <c r="C2894" s="10">
        <f>'Application For TE&amp;GOTS'!$D2935</f>
        <v>0</v>
      </c>
      <c r="D2894" s="10" t="str" cm="1">
        <f t="array" aca="1" ref="D2894" ca="1">IFERROR(INDIRECT("'Application For TE&amp;GOTS'!L"&amp;'Application For TE&amp;GOTS'!S2935),"")</f>
        <v/>
      </c>
      <c r="E2894" s="10" t="e">
        <f ca="1">'Application For TE&amp;GOTS'!AF2935</f>
        <v>#VALUE!</v>
      </c>
      <c r="F2894" s="10" t="str">
        <f ca="1">IFERROR(LEFT('Application For TE&amp;GOTS'!AH2935,LEN('Application For TE&amp;GOTS'!AH2935)-2),"")</f>
        <v/>
      </c>
      <c r="G2894" s="10" t="e">
        <f ca="1">'Application For TE&amp;GOTS'!AI2935</f>
        <v>#VALUE!</v>
      </c>
      <c r="AF2894" s="10" t="str">
        <f ca="1">IF(MATCH(B2894,B$1:B2894,0)=ROW(B2894),B2894&amp;";","")</f>
        <v/>
      </c>
      <c r="AG2894" s="10" t="str">
        <f>IF(MATCH(C2894,C$1:C2894,0)=ROW(C2894),C2894&amp;";","")</f>
        <v/>
      </c>
      <c r="AH2894" s="10" t="str">
        <f ca="1">IF(MATCH(D2894,D$1:D2894,0)=ROW(D2894),D2894&amp;";","")</f>
        <v/>
      </c>
      <c r="AI2894" s="10" t="e">
        <f ca="1">IF(MATCH(E2894,E$1:E2894,0)=ROW(E2894),E2894&amp;";","")</f>
        <v>#VALUE!</v>
      </c>
    </row>
    <row r="2895" spans="1:35">
      <c r="A2895" s="10">
        <v>2874</v>
      </c>
      <c r="B2895" s="10" t="str">
        <f ca="1">'Application For TE&amp;GOTS'!X2936</f>
        <v/>
      </c>
      <c r="C2895" s="10">
        <f>'Application For TE&amp;GOTS'!$D2936</f>
        <v>0</v>
      </c>
      <c r="D2895" s="10" t="str" cm="1">
        <f t="array" aca="1" ref="D2895" ca="1">IFERROR(INDIRECT("'Application For TE&amp;GOTS'!L"&amp;'Application For TE&amp;GOTS'!S2936),"")</f>
        <v/>
      </c>
      <c r="E2895" s="10" t="e">
        <f ca="1">'Application For TE&amp;GOTS'!AF2936</f>
        <v>#VALUE!</v>
      </c>
      <c r="F2895" s="10" t="str">
        <f ca="1">IFERROR(LEFT('Application For TE&amp;GOTS'!AH2936,LEN('Application For TE&amp;GOTS'!AH2936)-2),"")</f>
        <v/>
      </c>
      <c r="G2895" s="10" t="e">
        <f ca="1">'Application For TE&amp;GOTS'!AI2936</f>
        <v>#VALUE!</v>
      </c>
      <c r="AF2895" s="10" t="str">
        <f ca="1">IF(MATCH(B2895,B$1:B2895,0)=ROW(B2895),B2895&amp;";","")</f>
        <v/>
      </c>
      <c r="AG2895" s="10" t="str">
        <f>IF(MATCH(C2895,C$1:C2895,0)=ROW(C2895),C2895&amp;";","")</f>
        <v/>
      </c>
      <c r="AH2895" s="10" t="str">
        <f ca="1">IF(MATCH(D2895,D$1:D2895,0)=ROW(D2895),D2895&amp;";","")</f>
        <v/>
      </c>
      <c r="AI2895" s="10" t="e">
        <f ca="1">IF(MATCH(E2895,E$1:E2895,0)=ROW(E2895),E2895&amp;";","")</f>
        <v>#VALUE!</v>
      </c>
    </row>
    <row r="2896" spans="1:35">
      <c r="A2896" s="10">
        <v>2875</v>
      </c>
      <c r="B2896" s="10" t="str">
        <f ca="1">'Application For TE&amp;GOTS'!X2937</f>
        <v/>
      </c>
      <c r="C2896" s="10">
        <f>'Application For TE&amp;GOTS'!$D2937</f>
        <v>0</v>
      </c>
      <c r="D2896" s="10" t="str" cm="1">
        <f t="array" aca="1" ref="D2896" ca="1">IFERROR(INDIRECT("'Application For TE&amp;GOTS'!L"&amp;'Application For TE&amp;GOTS'!S2937),"")</f>
        <v/>
      </c>
      <c r="E2896" s="10" t="e">
        <f ca="1">'Application For TE&amp;GOTS'!AF2937</f>
        <v>#VALUE!</v>
      </c>
      <c r="F2896" s="10" t="str">
        <f ca="1">IFERROR(LEFT('Application For TE&amp;GOTS'!AH2937,LEN('Application For TE&amp;GOTS'!AH2937)-2),"")</f>
        <v/>
      </c>
      <c r="G2896" s="10" t="e">
        <f ca="1">'Application For TE&amp;GOTS'!AI2937</f>
        <v>#VALUE!</v>
      </c>
      <c r="AF2896" s="10" t="str">
        <f ca="1">IF(MATCH(B2896,B$1:B2896,0)=ROW(B2896),B2896&amp;";","")</f>
        <v/>
      </c>
      <c r="AG2896" s="10" t="str">
        <f>IF(MATCH(C2896,C$1:C2896,0)=ROW(C2896),C2896&amp;";","")</f>
        <v/>
      </c>
      <c r="AH2896" s="10" t="str">
        <f ca="1">IF(MATCH(D2896,D$1:D2896,0)=ROW(D2896),D2896&amp;";","")</f>
        <v/>
      </c>
      <c r="AI2896" s="10" t="e">
        <f ca="1">IF(MATCH(E2896,E$1:E2896,0)=ROW(E2896),E2896&amp;";","")</f>
        <v>#VALUE!</v>
      </c>
    </row>
    <row r="2897" spans="1:35">
      <c r="A2897" s="10">
        <v>2876</v>
      </c>
      <c r="B2897" s="10" t="str">
        <f ca="1">'Application For TE&amp;GOTS'!X2938</f>
        <v/>
      </c>
      <c r="C2897" s="10">
        <f>'Application For TE&amp;GOTS'!$D2938</f>
        <v>0</v>
      </c>
      <c r="D2897" s="10" t="str" cm="1">
        <f t="array" aca="1" ref="D2897" ca="1">IFERROR(INDIRECT("'Application For TE&amp;GOTS'!L"&amp;'Application For TE&amp;GOTS'!S2938),"")</f>
        <v/>
      </c>
      <c r="E2897" s="10" t="e">
        <f ca="1">'Application For TE&amp;GOTS'!AF2938</f>
        <v>#VALUE!</v>
      </c>
      <c r="F2897" s="10" t="str">
        <f ca="1">IFERROR(LEFT('Application For TE&amp;GOTS'!AH2938,LEN('Application For TE&amp;GOTS'!AH2938)-2),"")</f>
        <v/>
      </c>
      <c r="G2897" s="10" t="e">
        <f ca="1">'Application For TE&amp;GOTS'!AI2938</f>
        <v>#VALUE!</v>
      </c>
      <c r="AF2897" s="10" t="str">
        <f ca="1">IF(MATCH(B2897,B$1:B2897,0)=ROW(B2897),B2897&amp;";","")</f>
        <v/>
      </c>
      <c r="AG2897" s="10" t="str">
        <f>IF(MATCH(C2897,C$1:C2897,0)=ROW(C2897),C2897&amp;";","")</f>
        <v/>
      </c>
      <c r="AH2897" s="10" t="str">
        <f ca="1">IF(MATCH(D2897,D$1:D2897,0)=ROW(D2897),D2897&amp;";","")</f>
        <v/>
      </c>
      <c r="AI2897" s="10" t="e">
        <f ca="1">IF(MATCH(E2897,E$1:E2897,0)=ROW(E2897),E2897&amp;";","")</f>
        <v>#VALUE!</v>
      </c>
    </row>
    <row r="2898" spans="1:35">
      <c r="A2898" s="10">
        <v>2877</v>
      </c>
      <c r="B2898" s="10" t="str">
        <f ca="1">'Application For TE&amp;GOTS'!X2939</f>
        <v/>
      </c>
      <c r="C2898" s="10">
        <f>'Application For TE&amp;GOTS'!$D2939</f>
        <v>0</v>
      </c>
      <c r="D2898" s="10" t="str" cm="1">
        <f t="array" aca="1" ref="D2898" ca="1">IFERROR(INDIRECT("'Application For TE&amp;GOTS'!L"&amp;'Application For TE&amp;GOTS'!S2939),"")</f>
        <v/>
      </c>
      <c r="E2898" s="10" t="e">
        <f ca="1">'Application For TE&amp;GOTS'!AF2939</f>
        <v>#VALUE!</v>
      </c>
      <c r="F2898" s="10" t="str">
        <f ca="1">IFERROR(LEFT('Application For TE&amp;GOTS'!AH2939,LEN('Application For TE&amp;GOTS'!AH2939)-2),"")</f>
        <v/>
      </c>
      <c r="G2898" s="10" t="e">
        <f ca="1">'Application For TE&amp;GOTS'!AI2939</f>
        <v>#VALUE!</v>
      </c>
      <c r="AF2898" s="10" t="str">
        <f ca="1">IF(MATCH(B2898,B$1:B2898,0)=ROW(B2898),B2898&amp;";","")</f>
        <v/>
      </c>
      <c r="AG2898" s="10" t="str">
        <f>IF(MATCH(C2898,C$1:C2898,0)=ROW(C2898),C2898&amp;";","")</f>
        <v/>
      </c>
      <c r="AH2898" s="10" t="str">
        <f ca="1">IF(MATCH(D2898,D$1:D2898,0)=ROW(D2898),D2898&amp;";","")</f>
        <v/>
      </c>
      <c r="AI2898" s="10" t="e">
        <f ca="1">IF(MATCH(E2898,E$1:E2898,0)=ROW(E2898),E2898&amp;";","")</f>
        <v>#VALUE!</v>
      </c>
    </row>
    <row r="2899" spans="1:35">
      <c r="A2899" s="10">
        <v>2878</v>
      </c>
      <c r="B2899" s="10" t="str">
        <f ca="1">'Application For TE&amp;GOTS'!X2940</f>
        <v/>
      </c>
      <c r="C2899" s="10">
        <f>'Application For TE&amp;GOTS'!$D2940</f>
        <v>0</v>
      </c>
      <c r="D2899" s="10" t="str" cm="1">
        <f t="array" aca="1" ref="D2899" ca="1">IFERROR(INDIRECT("'Application For TE&amp;GOTS'!L"&amp;'Application For TE&amp;GOTS'!S2940),"")</f>
        <v/>
      </c>
      <c r="E2899" s="10" t="e">
        <f ca="1">'Application For TE&amp;GOTS'!AF2940</f>
        <v>#VALUE!</v>
      </c>
      <c r="F2899" s="10" t="str">
        <f ca="1">IFERROR(LEFT('Application For TE&amp;GOTS'!AH2940,LEN('Application For TE&amp;GOTS'!AH2940)-2),"")</f>
        <v/>
      </c>
      <c r="G2899" s="10" t="e">
        <f ca="1">'Application For TE&amp;GOTS'!AI2940</f>
        <v>#VALUE!</v>
      </c>
      <c r="AF2899" s="10" t="str">
        <f ca="1">IF(MATCH(B2899,B$1:B2899,0)=ROW(B2899),B2899&amp;";","")</f>
        <v/>
      </c>
      <c r="AG2899" s="10" t="str">
        <f>IF(MATCH(C2899,C$1:C2899,0)=ROW(C2899),C2899&amp;";","")</f>
        <v/>
      </c>
      <c r="AH2899" s="10" t="str">
        <f ca="1">IF(MATCH(D2899,D$1:D2899,0)=ROW(D2899),D2899&amp;";","")</f>
        <v/>
      </c>
      <c r="AI2899" s="10" t="e">
        <f ca="1">IF(MATCH(E2899,E$1:E2899,0)=ROW(E2899),E2899&amp;";","")</f>
        <v>#VALUE!</v>
      </c>
    </row>
    <row r="2900" spans="1:35">
      <c r="A2900" s="10">
        <v>2879</v>
      </c>
      <c r="B2900" s="10" t="str">
        <f ca="1">'Application For TE&amp;GOTS'!X2941</f>
        <v/>
      </c>
      <c r="C2900" s="10">
        <f>'Application For TE&amp;GOTS'!$D2941</f>
        <v>0</v>
      </c>
      <c r="D2900" s="10" t="str" cm="1">
        <f t="array" aca="1" ref="D2900" ca="1">IFERROR(INDIRECT("'Application For TE&amp;GOTS'!L"&amp;'Application For TE&amp;GOTS'!S2941),"")</f>
        <v/>
      </c>
      <c r="E2900" s="10" t="e">
        <f ca="1">'Application For TE&amp;GOTS'!AF2941</f>
        <v>#VALUE!</v>
      </c>
      <c r="F2900" s="10" t="str">
        <f ca="1">IFERROR(LEFT('Application For TE&amp;GOTS'!AH2941,LEN('Application For TE&amp;GOTS'!AH2941)-2),"")</f>
        <v/>
      </c>
      <c r="G2900" s="10" t="e">
        <f ca="1">'Application For TE&amp;GOTS'!AI2941</f>
        <v>#VALUE!</v>
      </c>
      <c r="AF2900" s="10" t="str">
        <f ca="1">IF(MATCH(B2900,B$1:B2900,0)=ROW(B2900),B2900&amp;";","")</f>
        <v/>
      </c>
      <c r="AG2900" s="10" t="str">
        <f>IF(MATCH(C2900,C$1:C2900,0)=ROW(C2900),C2900&amp;";","")</f>
        <v/>
      </c>
      <c r="AH2900" s="10" t="str">
        <f ca="1">IF(MATCH(D2900,D$1:D2900,0)=ROW(D2900),D2900&amp;";","")</f>
        <v/>
      </c>
      <c r="AI2900" s="10" t="e">
        <f ca="1">IF(MATCH(E2900,E$1:E2900,0)=ROW(E2900),E2900&amp;";","")</f>
        <v>#VALUE!</v>
      </c>
    </row>
    <row r="2901" spans="1:35">
      <c r="A2901" s="10">
        <v>2880</v>
      </c>
      <c r="B2901" s="10" t="str">
        <f ca="1">'Application For TE&amp;GOTS'!X2942</f>
        <v/>
      </c>
      <c r="C2901" s="10">
        <f>'Application For TE&amp;GOTS'!$D2942</f>
        <v>0</v>
      </c>
      <c r="D2901" s="10" t="str" cm="1">
        <f t="array" aca="1" ref="D2901" ca="1">IFERROR(INDIRECT("'Application For TE&amp;GOTS'!L"&amp;'Application For TE&amp;GOTS'!S2942),"")</f>
        <v/>
      </c>
      <c r="E2901" s="10" t="e">
        <f ca="1">'Application For TE&amp;GOTS'!AF2942</f>
        <v>#VALUE!</v>
      </c>
      <c r="F2901" s="10" t="str">
        <f ca="1">IFERROR(LEFT('Application For TE&amp;GOTS'!AH2942,LEN('Application For TE&amp;GOTS'!AH2942)-2),"")</f>
        <v/>
      </c>
      <c r="G2901" s="10" t="e">
        <f ca="1">'Application For TE&amp;GOTS'!AI2942</f>
        <v>#VALUE!</v>
      </c>
      <c r="AF2901" s="10" t="str">
        <f ca="1">IF(MATCH(B2901,B$1:B2901,0)=ROW(B2901),B2901&amp;";","")</f>
        <v/>
      </c>
      <c r="AG2901" s="10" t="str">
        <f>IF(MATCH(C2901,C$1:C2901,0)=ROW(C2901),C2901&amp;";","")</f>
        <v/>
      </c>
      <c r="AH2901" s="10" t="str">
        <f ca="1">IF(MATCH(D2901,D$1:D2901,0)=ROW(D2901),D2901&amp;";","")</f>
        <v/>
      </c>
      <c r="AI2901" s="10" t="e">
        <f ca="1">IF(MATCH(E2901,E$1:E2901,0)=ROW(E2901),E2901&amp;";","")</f>
        <v>#VALUE!</v>
      </c>
    </row>
    <row r="2902" spans="1:35">
      <c r="A2902" s="10">
        <v>2881</v>
      </c>
      <c r="B2902" s="10" t="str">
        <f ca="1">'Application For TE&amp;GOTS'!X2943</f>
        <v/>
      </c>
      <c r="C2902" s="10">
        <f>'Application For TE&amp;GOTS'!$D2943</f>
        <v>0</v>
      </c>
      <c r="D2902" s="10" t="str" cm="1">
        <f t="array" aca="1" ref="D2902" ca="1">IFERROR(INDIRECT("'Application For TE&amp;GOTS'!L"&amp;'Application For TE&amp;GOTS'!S2943),"")</f>
        <v/>
      </c>
      <c r="E2902" s="10" t="e">
        <f ca="1">'Application For TE&amp;GOTS'!AF2943</f>
        <v>#VALUE!</v>
      </c>
      <c r="F2902" s="10" t="str">
        <f ca="1">IFERROR(LEFT('Application For TE&amp;GOTS'!AH2943,LEN('Application For TE&amp;GOTS'!AH2943)-2),"")</f>
        <v/>
      </c>
      <c r="G2902" s="10" t="e">
        <f ca="1">'Application For TE&amp;GOTS'!AI2943</f>
        <v>#VALUE!</v>
      </c>
      <c r="AF2902" s="10" t="str">
        <f ca="1">IF(MATCH(B2902,B$1:B2902,0)=ROW(B2902),B2902&amp;";","")</f>
        <v/>
      </c>
      <c r="AG2902" s="10" t="str">
        <f>IF(MATCH(C2902,C$1:C2902,0)=ROW(C2902),C2902&amp;";","")</f>
        <v/>
      </c>
      <c r="AH2902" s="10" t="str">
        <f ca="1">IF(MATCH(D2902,D$1:D2902,0)=ROW(D2902),D2902&amp;";","")</f>
        <v/>
      </c>
      <c r="AI2902" s="10" t="e">
        <f ca="1">IF(MATCH(E2902,E$1:E2902,0)=ROW(E2902),E2902&amp;";","")</f>
        <v>#VALUE!</v>
      </c>
    </row>
    <row r="2903" spans="1:35">
      <c r="A2903" s="10">
        <v>2882</v>
      </c>
      <c r="B2903" s="10" t="str">
        <f ca="1">'Application For TE&amp;GOTS'!X2944</f>
        <v/>
      </c>
      <c r="C2903" s="10">
        <f>'Application For TE&amp;GOTS'!$D2944</f>
        <v>0</v>
      </c>
      <c r="D2903" s="10" t="str" cm="1">
        <f t="array" aca="1" ref="D2903" ca="1">IFERROR(INDIRECT("'Application For TE&amp;GOTS'!L"&amp;'Application For TE&amp;GOTS'!S2944),"")</f>
        <v/>
      </c>
      <c r="E2903" s="10" t="e">
        <f ca="1">'Application For TE&amp;GOTS'!AF2944</f>
        <v>#VALUE!</v>
      </c>
      <c r="F2903" s="10" t="str">
        <f ca="1">IFERROR(LEFT('Application For TE&amp;GOTS'!AH2944,LEN('Application For TE&amp;GOTS'!AH2944)-2),"")</f>
        <v/>
      </c>
      <c r="G2903" s="10" t="e">
        <f ca="1">'Application For TE&amp;GOTS'!AI2944</f>
        <v>#VALUE!</v>
      </c>
      <c r="AF2903" s="10" t="str">
        <f ca="1">IF(MATCH(B2903,B$1:B2903,0)=ROW(B2903),B2903&amp;";","")</f>
        <v/>
      </c>
      <c r="AG2903" s="10" t="str">
        <f>IF(MATCH(C2903,C$1:C2903,0)=ROW(C2903),C2903&amp;";","")</f>
        <v/>
      </c>
      <c r="AH2903" s="10" t="str">
        <f ca="1">IF(MATCH(D2903,D$1:D2903,0)=ROW(D2903),D2903&amp;";","")</f>
        <v/>
      </c>
      <c r="AI2903" s="10" t="e">
        <f ca="1">IF(MATCH(E2903,E$1:E2903,0)=ROW(E2903),E2903&amp;";","")</f>
        <v>#VALUE!</v>
      </c>
    </row>
    <row r="2904" spans="1:35">
      <c r="A2904" s="10">
        <v>2883</v>
      </c>
      <c r="B2904" s="10" t="str">
        <f ca="1">'Application For TE&amp;GOTS'!X2945</f>
        <v/>
      </c>
      <c r="C2904" s="10">
        <f>'Application For TE&amp;GOTS'!$D2945</f>
        <v>0</v>
      </c>
      <c r="D2904" s="10" t="str" cm="1">
        <f t="array" aca="1" ref="D2904" ca="1">IFERROR(INDIRECT("'Application For TE&amp;GOTS'!L"&amp;'Application For TE&amp;GOTS'!S2945),"")</f>
        <v/>
      </c>
      <c r="E2904" s="10" t="e">
        <f ca="1">'Application For TE&amp;GOTS'!AF2945</f>
        <v>#VALUE!</v>
      </c>
      <c r="F2904" s="10" t="str">
        <f ca="1">IFERROR(LEFT('Application For TE&amp;GOTS'!AH2945,LEN('Application For TE&amp;GOTS'!AH2945)-2),"")</f>
        <v/>
      </c>
      <c r="G2904" s="10" t="e">
        <f ca="1">'Application For TE&amp;GOTS'!AI2945</f>
        <v>#VALUE!</v>
      </c>
      <c r="AF2904" s="10" t="str">
        <f ca="1">IF(MATCH(B2904,B$1:B2904,0)=ROW(B2904),B2904&amp;";","")</f>
        <v/>
      </c>
      <c r="AG2904" s="10" t="str">
        <f>IF(MATCH(C2904,C$1:C2904,0)=ROW(C2904),C2904&amp;";","")</f>
        <v/>
      </c>
      <c r="AH2904" s="10" t="str">
        <f ca="1">IF(MATCH(D2904,D$1:D2904,0)=ROW(D2904),D2904&amp;";","")</f>
        <v/>
      </c>
      <c r="AI2904" s="10" t="e">
        <f ca="1">IF(MATCH(E2904,E$1:E2904,0)=ROW(E2904),E2904&amp;";","")</f>
        <v>#VALUE!</v>
      </c>
    </row>
    <row r="2905" spans="1:35">
      <c r="A2905" s="10">
        <v>2884</v>
      </c>
      <c r="B2905" s="10" t="str">
        <f ca="1">'Application For TE&amp;GOTS'!X2946</f>
        <v/>
      </c>
      <c r="C2905" s="10">
        <f>'Application For TE&amp;GOTS'!$D2946</f>
        <v>0</v>
      </c>
      <c r="D2905" s="10" t="str" cm="1">
        <f t="array" aca="1" ref="D2905" ca="1">IFERROR(INDIRECT("'Application For TE&amp;GOTS'!L"&amp;'Application For TE&amp;GOTS'!S2946),"")</f>
        <v/>
      </c>
      <c r="E2905" s="10" t="e">
        <f ca="1">'Application For TE&amp;GOTS'!AF2946</f>
        <v>#VALUE!</v>
      </c>
      <c r="F2905" s="10" t="str">
        <f ca="1">IFERROR(LEFT('Application For TE&amp;GOTS'!AH2946,LEN('Application For TE&amp;GOTS'!AH2946)-2),"")</f>
        <v/>
      </c>
      <c r="G2905" s="10" t="e">
        <f ca="1">'Application For TE&amp;GOTS'!AI2946</f>
        <v>#VALUE!</v>
      </c>
      <c r="AF2905" s="10" t="str">
        <f ca="1">IF(MATCH(B2905,B$1:B2905,0)=ROW(B2905),B2905&amp;";","")</f>
        <v/>
      </c>
      <c r="AG2905" s="10" t="str">
        <f>IF(MATCH(C2905,C$1:C2905,0)=ROW(C2905),C2905&amp;";","")</f>
        <v/>
      </c>
      <c r="AH2905" s="10" t="str">
        <f ca="1">IF(MATCH(D2905,D$1:D2905,0)=ROW(D2905),D2905&amp;";","")</f>
        <v/>
      </c>
      <c r="AI2905" s="10" t="e">
        <f ca="1">IF(MATCH(E2905,E$1:E2905,0)=ROW(E2905),E2905&amp;";","")</f>
        <v>#VALUE!</v>
      </c>
    </row>
    <row r="2906" spans="1:35">
      <c r="A2906" s="10">
        <v>2885</v>
      </c>
      <c r="B2906" s="10" t="str">
        <f ca="1">'Application For TE&amp;GOTS'!X2947</f>
        <v/>
      </c>
      <c r="C2906" s="10">
        <f>'Application For TE&amp;GOTS'!$D2947</f>
        <v>0</v>
      </c>
      <c r="D2906" s="10" t="str" cm="1">
        <f t="array" aca="1" ref="D2906" ca="1">IFERROR(INDIRECT("'Application For TE&amp;GOTS'!L"&amp;'Application For TE&amp;GOTS'!S2947),"")</f>
        <v/>
      </c>
      <c r="E2906" s="10" t="e">
        <f ca="1">'Application For TE&amp;GOTS'!AF2947</f>
        <v>#VALUE!</v>
      </c>
      <c r="F2906" s="10" t="str">
        <f ca="1">IFERROR(LEFT('Application For TE&amp;GOTS'!AH2947,LEN('Application For TE&amp;GOTS'!AH2947)-2),"")</f>
        <v/>
      </c>
      <c r="G2906" s="10" t="e">
        <f ca="1">'Application For TE&amp;GOTS'!AI2947</f>
        <v>#VALUE!</v>
      </c>
      <c r="AF2906" s="10" t="str">
        <f ca="1">IF(MATCH(B2906,B$1:B2906,0)=ROW(B2906),B2906&amp;";","")</f>
        <v/>
      </c>
      <c r="AG2906" s="10" t="str">
        <f>IF(MATCH(C2906,C$1:C2906,0)=ROW(C2906),C2906&amp;";","")</f>
        <v/>
      </c>
      <c r="AH2906" s="10" t="str">
        <f ca="1">IF(MATCH(D2906,D$1:D2906,0)=ROW(D2906),D2906&amp;";","")</f>
        <v/>
      </c>
      <c r="AI2906" s="10" t="e">
        <f ca="1">IF(MATCH(E2906,E$1:E2906,0)=ROW(E2906),E2906&amp;";","")</f>
        <v>#VALUE!</v>
      </c>
    </row>
    <row r="2907" spans="1:35">
      <c r="A2907" s="10">
        <v>2886</v>
      </c>
      <c r="B2907" s="10" t="str">
        <f ca="1">'Application For TE&amp;GOTS'!X2948</f>
        <v/>
      </c>
      <c r="C2907" s="10">
        <f>'Application For TE&amp;GOTS'!$D2948</f>
        <v>0</v>
      </c>
      <c r="D2907" s="10" t="str" cm="1">
        <f t="array" aca="1" ref="D2907" ca="1">IFERROR(INDIRECT("'Application For TE&amp;GOTS'!L"&amp;'Application For TE&amp;GOTS'!S2948),"")</f>
        <v/>
      </c>
      <c r="E2907" s="10" t="e">
        <f ca="1">'Application For TE&amp;GOTS'!AF2948</f>
        <v>#VALUE!</v>
      </c>
      <c r="F2907" s="10" t="str">
        <f ca="1">IFERROR(LEFT('Application For TE&amp;GOTS'!AH2948,LEN('Application For TE&amp;GOTS'!AH2948)-2),"")</f>
        <v/>
      </c>
      <c r="G2907" s="10" t="e">
        <f ca="1">'Application For TE&amp;GOTS'!AI2948</f>
        <v>#VALUE!</v>
      </c>
      <c r="AF2907" s="10" t="str">
        <f ca="1">IF(MATCH(B2907,B$1:B2907,0)=ROW(B2907),B2907&amp;";","")</f>
        <v/>
      </c>
      <c r="AG2907" s="10" t="str">
        <f>IF(MATCH(C2907,C$1:C2907,0)=ROW(C2907),C2907&amp;";","")</f>
        <v/>
      </c>
      <c r="AH2907" s="10" t="str">
        <f ca="1">IF(MATCH(D2907,D$1:D2907,0)=ROW(D2907),D2907&amp;";","")</f>
        <v/>
      </c>
      <c r="AI2907" s="10" t="e">
        <f ca="1">IF(MATCH(E2907,E$1:E2907,0)=ROW(E2907),E2907&amp;";","")</f>
        <v>#VALUE!</v>
      </c>
    </row>
    <row r="2908" spans="1:35">
      <c r="A2908" s="10">
        <v>2887</v>
      </c>
      <c r="B2908" s="10" t="str">
        <f ca="1">'Application For TE&amp;GOTS'!X2949</f>
        <v/>
      </c>
      <c r="C2908" s="10">
        <f>'Application For TE&amp;GOTS'!$D2949</f>
        <v>0</v>
      </c>
      <c r="D2908" s="10" t="str" cm="1">
        <f t="array" aca="1" ref="D2908" ca="1">IFERROR(INDIRECT("'Application For TE&amp;GOTS'!L"&amp;'Application For TE&amp;GOTS'!S2949),"")</f>
        <v/>
      </c>
      <c r="E2908" s="10" t="e">
        <f ca="1">'Application For TE&amp;GOTS'!AF2949</f>
        <v>#VALUE!</v>
      </c>
      <c r="F2908" s="10" t="str">
        <f ca="1">IFERROR(LEFT('Application For TE&amp;GOTS'!AH2949,LEN('Application For TE&amp;GOTS'!AH2949)-2),"")</f>
        <v/>
      </c>
      <c r="G2908" s="10" t="e">
        <f ca="1">'Application For TE&amp;GOTS'!AI2949</f>
        <v>#VALUE!</v>
      </c>
      <c r="AF2908" s="10" t="str">
        <f ca="1">IF(MATCH(B2908,B$1:B2908,0)=ROW(B2908),B2908&amp;";","")</f>
        <v/>
      </c>
      <c r="AG2908" s="10" t="str">
        <f>IF(MATCH(C2908,C$1:C2908,0)=ROW(C2908),C2908&amp;";","")</f>
        <v/>
      </c>
      <c r="AH2908" s="10" t="str">
        <f ca="1">IF(MATCH(D2908,D$1:D2908,0)=ROW(D2908),D2908&amp;";","")</f>
        <v/>
      </c>
      <c r="AI2908" s="10" t="e">
        <f ca="1">IF(MATCH(E2908,E$1:E2908,0)=ROW(E2908),E2908&amp;";","")</f>
        <v>#VALUE!</v>
      </c>
    </row>
    <row r="2909" spans="1:35">
      <c r="A2909" s="10">
        <v>2888</v>
      </c>
      <c r="B2909" s="10" t="str">
        <f ca="1">'Application For TE&amp;GOTS'!X2950</f>
        <v/>
      </c>
      <c r="C2909" s="10">
        <f>'Application For TE&amp;GOTS'!$D2950</f>
        <v>0</v>
      </c>
      <c r="D2909" s="10" t="str" cm="1">
        <f t="array" aca="1" ref="D2909" ca="1">IFERROR(INDIRECT("'Application For TE&amp;GOTS'!L"&amp;'Application For TE&amp;GOTS'!S2950),"")</f>
        <v/>
      </c>
      <c r="E2909" s="10" t="e">
        <f ca="1">'Application For TE&amp;GOTS'!AF2950</f>
        <v>#VALUE!</v>
      </c>
      <c r="F2909" s="10" t="str">
        <f ca="1">IFERROR(LEFT('Application For TE&amp;GOTS'!AH2950,LEN('Application For TE&amp;GOTS'!AH2950)-2),"")</f>
        <v/>
      </c>
      <c r="G2909" s="10" t="e">
        <f ca="1">'Application For TE&amp;GOTS'!AI2950</f>
        <v>#VALUE!</v>
      </c>
      <c r="AF2909" s="10" t="str">
        <f ca="1">IF(MATCH(B2909,B$1:B2909,0)=ROW(B2909),B2909&amp;";","")</f>
        <v/>
      </c>
      <c r="AG2909" s="10" t="str">
        <f>IF(MATCH(C2909,C$1:C2909,0)=ROW(C2909),C2909&amp;";","")</f>
        <v/>
      </c>
      <c r="AH2909" s="10" t="str">
        <f ca="1">IF(MATCH(D2909,D$1:D2909,0)=ROW(D2909),D2909&amp;";","")</f>
        <v/>
      </c>
      <c r="AI2909" s="10" t="e">
        <f ca="1">IF(MATCH(E2909,E$1:E2909,0)=ROW(E2909),E2909&amp;";","")</f>
        <v>#VALUE!</v>
      </c>
    </row>
    <row r="2910" spans="1:35">
      <c r="A2910" s="10">
        <v>2889</v>
      </c>
      <c r="B2910" s="10" t="str">
        <f ca="1">'Application For TE&amp;GOTS'!X2951</f>
        <v/>
      </c>
      <c r="C2910" s="10">
        <f>'Application For TE&amp;GOTS'!$D2951</f>
        <v>0</v>
      </c>
      <c r="D2910" s="10" t="str" cm="1">
        <f t="array" aca="1" ref="D2910" ca="1">IFERROR(INDIRECT("'Application For TE&amp;GOTS'!L"&amp;'Application For TE&amp;GOTS'!S2951),"")</f>
        <v/>
      </c>
      <c r="E2910" s="10" t="e">
        <f ca="1">'Application For TE&amp;GOTS'!AF2951</f>
        <v>#VALUE!</v>
      </c>
      <c r="F2910" s="10" t="str">
        <f ca="1">IFERROR(LEFT('Application For TE&amp;GOTS'!AH2951,LEN('Application For TE&amp;GOTS'!AH2951)-2),"")</f>
        <v/>
      </c>
      <c r="G2910" s="10" t="e">
        <f ca="1">'Application For TE&amp;GOTS'!AI2951</f>
        <v>#VALUE!</v>
      </c>
      <c r="AF2910" s="10" t="str">
        <f ca="1">IF(MATCH(B2910,B$1:B2910,0)=ROW(B2910),B2910&amp;";","")</f>
        <v/>
      </c>
      <c r="AG2910" s="10" t="str">
        <f>IF(MATCH(C2910,C$1:C2910,0)=ROW(C2910),C2910&amp;";","")</f>
        <v/>
      </c>
      <c r="AH2910" s="10" t="str">
        <f ca="1">IF(MATCH(D2910,D$1:D2910,0)=ROW(D2910),D2910&amp;";","")</f>
        <v/>
      </c>
      <c r="AI2910" s="10" t="e">
        <f ca="1">IF(MATCH(E2910,E$1:E2910,0)=ROW(E2910),E2910&amp;";","")</f>
        <v>#VALUE!</v>
      </c>
    </row>
    <row r="2911" spans="1:35">
      <c r="A2911" s="10">
        <v>2890</v>
      </c>
      <c r="B2911" s="10" t="str">
        <f ca="1">'Application For TE&amp;GOTS'!X2952</f>
        <v/>
      </c>
      <c r="C2911" s="10">
        <f>'Application For TE&amp;GOTS'!$D2952</f>
        <v>0</v>
      </c>
      <c r="D2911" s="10" t="str" cm="1">
        <f t="array" aca="1" ref="D2911" ca="1">IFERROR(INDIRECT("'Application For TE&amp;GOTS'!L"&amp;'Application For TE&amp;GOTS'!S2952),"")</f>
        <v/>
      </c>
      <c r="E2911" s="10" t="e">
        <f ca="1">'Application For TE&amp;GOTS'!AF2952</f>
        <v>#VALUE!</v>
      </c>
      <c r="F2911" s="10" t="str">
        <f ca="1">IFERROR(LEFT('Application For TE&amp;GOTS'!AH2952,LEN('Application For TE&amp;GOTS'!AH2952)-2),"")</f>
        <v/>
      </c>
      <c r="G2911" s="10" t="e">
        <f ca="1">'Application For TE&amp;GOTS'!AI2952</f>
        <v>#VALUE!</v>
      </c>
      <c r="AF2911" s="10" t="str">
        <f ca="1">IF(MATCH(B2911,B$1:B2911,0)=ROW(B2911),B2911&amp;";","")</f>
        <v/>
      </c>
      <c r="AG2911" s="10" t="str">
        <f>IF(MATCH(C2911,C$1:C2911,0)=ROW(C2911),C2911&amp;";","")</f>
        <v/>
      </c>
      <c r="AH2911" s="10" t="str">
        <f ca="1">IF(MATCH(D2911,D$1:D2911,0)=ROW(D2911),D2911&amp;";","")</f>
        <v/>
      </c>
      <c r="AI2911" s="10" t="e">
        <f ca="1">IF(MATCH(E2911,E$1:E2911,0)=ROW(E2911),E2911&amp;";","")</f>
        <v>#VALUE!</v>
      </c>
    </row>
    <row r="2912" spans="1:35">
      <c r="A2912" s="10">
        <v>2891</v>
      </c>
      <c r="B2912" s="10" t="str">
        <f ca="1">'Application For TE&amp;GOTS'!X2953</f>
        <v/>
      </c>
      <c r="C2912" s="10">
        <f>'Application For TE&amp;GOTS'!$D2953</f>
        <v>0</v>
      </c>
      <c r="D2912" s="10" t="str" cm="1">
        <f t="array" aca="1" ref="D2912" ca="1">IFERROR(INDIRECT("'Application For TE&amp;GOTS'!L"&amp;'Application For TE&amp;GOTS'!S2953),"")</f>
        <v/>
      </c>
      <c r="E2912" s="10" t="e">
        <f ca="1">'Application For TE&amp;GOTS'!AF2953</f>
        <v>#VALUE!</v>
      </c>
      <c r="F2912" s="10" t="str">
        <f ca="1">IFERROR(LEFT('Application For TE&amp;GOTS'!AH2953,LEN('Application For TE&amp;GOTS'!AH2953)-2),"")</f>
        <v/>
      </c>
      <c r="G2912" s="10" t="e">
        <f ca="1">'Application For TE&amp;GOTS'!AI2953</f>
        <v>#VALUE!</v>
      </c>
      <c r="AF2912" s="10" t="str">
        <f ca="1">IF(MATCH(B2912,B$1:B2912,0)=ROW(B2912),B2912&amp;";","")</f>
        <v/>
      </c>
      <c r="AG2912" s="10" t="str">
        <f>IF(MATCH(C2912,C$1:C2912,0)=ROW(C2912),C2912&amp;";","")</f>
        <v/>
      </c>
      <c r="AH2912" s="10" t="str">
        <f ca="1">IF(MATCH(D2912,D$1:D2912,0)=ROW(D2912),D2912&amp;";","")</f>
        <v/>
      </c>
      <c r="AI2912" s="10" t="e">
        <f ca="1">IF(MATCH(E2912,E$1:E2912,0)=ROW(E2912),E2912&amp;";","")</f>
        <v>#VALUE!</v>
      </c>
    </row>
    <row r="2913" spans="1:35">
      <c r="A2913" s="10">
        <v>2892</v>
      </c>
      <c r="B2913" s="10" t="str">
        <f ca="1">'Application For TE&amp;GOTS'!X2954</f>
        <v/>
      </c>
      <c r="C2913" s="10">
        <f>'Application For TE&amp;GOTS'!$D2954</f>
        <v>0</v>
      </c>
      <c r="D2913" s="10" t="str" cm="1">
        <f t="array" aca="1" ref="D2913" ca="1">IFERROR(INDIRECT("'Application For TE&amp;GOTS'!L"&amp;'Application For TE&amp;GOTS'!S2954),"")</f>
        <v/>
      </c>
      <c r="E2913" s="10" t="e">
        <f ca="1">'Application For TE&amp;GOTS'!AF2954</f>
        <v>#VALUE!</v>
      </c>
      <c r="F2913" s="10" t="str">
        <f ca="1">IFERROR(LEFT('Application For TE&amp;GOTS'!AH2954,LEN('Application For TE&amp;GOTS'!AH2954)-2),"")</f>
        <v/>
      </c>
      <c r="G2913" s="10" t="e">
        <f ca="1">'Application For TE&amp;GOTS'!AI2954</f>
        <v>#VALUE!</v>
      </c>
      <c r="AF2913" s="10" t="str">
        <f ca="1">IF(MATCH(B2913,B$1:B2913,0)=ROW(B2913),B2913&amp;";","")</f>
        <v/>
      </c>
      <c r="AG2913" s="10" t="str">
        <f>IF(MATCH(C2913,C$1:C2913,0)=ROW(C2913),C2913&amp;";","")</f>
        <v/>
      </c>
      <c r="AH2913" s="10" t="str">
        <f ca="1">IF(MATCH(D2913,D$1:D2913,0)=ROW(D2913),D2913&amp;";","")</f>
        <v/>
      </c>
      <c r="AI2913" s="10" t="e">
        <f ca="1">IF(MATCH(E2913,E$1:E2913,0)=ROW(E2913),E2913&amp;";","")</f>
        <v>#VALUE!</v>
      </c>
    </row>
    <row r="2914" spans="1:35">
      <c r="A2914" s="10">
        <v>2893</v>
      </c>
      <c r="B2914" s="10" t="str">
        <f ca="1">'Application For TE&amp;GOTS'!X2955</f>
        <v/>
      </c>
      <c r="C2914" s="10">
        <f>'Application For TE&amp;GOTS'!$D2955</f>
        <v>0</v>
      </c>
      <c r="D2914" s="10" t="str" cm="1">
        <f t="array" aca="1" ref="D2914" ca="1">IFERROR(INDIRECT("'Application For TE&amp;GOTS'!L"&amp;'Application For TE&amp;GOTS'!S2955),"")</f>
        <v/>
      </c>
      <c r="E2914" s="10" t="e">
        <f ca="1">'Application For TE&amp;GOTS'!AF2955</f>
        <v>#VALUE!</v>
      </c>
      <c r="F2914" s="10" t="str">
        <f ca="1">IFERROR(LEFT('Application For TE&amp;GOTS'!AH2955,LEN('Application For TE&amp;GOTS'!AH2955)-2),"")</f>
        <v/>
      </c>
      <c r="G2914" s="10" t="e">
        <f ca="1">'Application For TE&amp;GOTS'!AI2955</f>
        <v>#VALUE!</v>
      </c>
      <c r="AF2914" s="10" t="str">
        <f ca="1">IF(MATCH(B2914,B$1:B2914,0)=ROW(B2914),B2914&amp;";","")</f>
        <v/>
      </c>
      <c r="AG2914" s="10" t="str">
        <f>IF(MATCH(C2914,C$1:C2914,0)=ROW(C2914),C2914&amp;";","")</f>
        <v/>
      </c>
      <c r="AH2914" s="10" t="str">
        <f ca="1">IF(MATCH(D2914,D$1:D2914,0)=ROW(D2914),D2914&amp;";","")</f>
        <v/>
      </c>
      <c r="AI2914" s="10" t="e">
        <f ca="1">IF(MATCH(E2914,E$1:E2914,0)=ROW(E2914),E2914&amp;";","")</f>
        <v>#VALUE!</v>
      </c>
    </row>
    <row r="2915" spans="1:35">
      <c r="A2915" s="10">
        <v>2894</v>
      </c>
      <c r="B2915" s="10" t="str">
        <f ca="1">'Application For TE&amp;GOTS'!X2956</f>
        <v/>
      </c>
      <c r="C2915" s="10">
        <f>'Application For TE&amp;GOTS'!$D2956</f>
        <v>0</v>
      </c>
      <c r="D2915" s="10" t="str" cm="1">
        <f t="array" aca="1" ref="D2915" ca="1">IFERROR(INDIRECT("'Application For TE&amp;GOTS'!L"&amp;'Application For TE&amp;GOTS'!S2956),"")</f>
        <v/>
      </c>
      <c r="E2915" s="10" t="e">
        <f ca="1">'Application For TE&amp;GOTS'!AF2956</f>
        <v>#VALUE!</v>
      </c>
      <c r="F2915" s="10" t="str">
        <f ca="1">IFERROR(LEFT('Application For TE&amp;GOTS'!AH2956,LEN('Application For TE&amp;GOTS'!AH2956)-2),"")</f>
        <v/>
      </c>
      <c r="G2915" s="10" t="e">
        <f ca="1">'Application For TE&amp;GOTS'!AI2956</f>
        <v>#VALUE!</v>
      </c>
      <c r="AF2915" s="10" t="str">
        <f ca="1">IF(MATCH(B2915,B$1:B2915,0)=ROW(B2915),B2915&amp;";","")</f>
        <v/>
      </c>
      <c r="AG2915" s="10" t="str">
        <f>IF(MATCH(C2915,C$1:C2915,0)=ROW(C2915),C2915&amp;";","")</f>
        <v/>
      </c>
      <c r="AH2915" s="10" t="str">
        <f ca="1">IF(MATCH(D2915,D$1:D2915,0)=ROW(D2915),D2915&amp;";","")</f>
        <v/>
      </c>
      <c r="AI2915" s="10" t="e">
        <f ca="1">IF(MATCH(E2915,E$1:E2915,0)=ROW(E2915),E2915&amp;";","")</f>
        <v>#VALUE!</v>
      </c>
    </row>
    <row r="2916" spans="1:35">
      <c r="A2916" s="10">
        <v>2895</v>
      </c>
      <c r="B2916" s="10" t="str">
        <f ca="1">'Application For TE&amp;GOTS'!X2957</f>
        <v/>
      </c>
      <c r="C2916" s="10">
        <f>'Application For TE&amp;GOTS'!$D2957</f>
        <v>0</v>
      </c>
      <c r="D2916" s="10" t="str" cm="1">
        <f t="array" aca="1" ref="D2916" ca="1">IFERROR(INDIRECT("'Application For TE&amp;GOTS'!L"&amp;'Application For TE&amp;GOTS'!S2957),"")</f>
        <v/>
      </c>
      <c r="E2916" s="10" t="e">
        <f ca="1">'Application For TE&amp;GOTS'!AF2957</f>
        <v>#VALUE!</v>
      </c>
      <c r="F2916" s="10" t="str">
        <f ca="1">IFERROR(LEFT('Application For TE&amp;GOTS'!AH2957,LEN('Application For TE&amp;GOTS'!AH2957)-2),"")</f>
        <v/>
      </c>
      <c r="G2916" s="10" t="e">
        <f ca="1">'Application For TE&amp;GOTS'!AI2957</f>
        <v>#VALUE!</v>
      </c>
      <c r="AF2916" s="10" t="str">
        <f ca="1">IF(MATCH(B2916,B$1:B2916,0)=ROW(B2916),B2916&amp;";","")</f>
        <v/>
      </c>
      <c r="AG2916" s="10" t="str">
        <f>IF(MATCH(C2916,C$1:C2916,0)=ROW(C2916),C2916&amp;";","")</f>
        <v/>
      </c>
      <c r="AH2916" s="10" t="str">
        <f ca="1">IF(MATCH(D2916,D$1:D2916,0)=ROW(D2916),D2916&amp;";","")</f>
        <v/>
      </c>
      <c r="AI2916" s="10" t="e">
        <f ca="1">IF(MATCH(E2916,E$1:E2916,0)=ROW(E2916),E2916&amp;";","")</f>
        <v>#VALUE!</v>
      </c>
    </row>
    <row r="2917" spans="1:35">
      <c r="A2917" s="10">
        <v>2896</v>
      </c>
      <c r="B2917" s="10" t="str">
        <f ca="1">'Application For TE&amp;GOTS'!X2958</f>
        <v/>
      </c>
      <c r="C2917" s="10">
        <f>'Application For TE&amp;GOTS'!$D2958</f>
        <v>0</v>
      </c>
      <c r="D2917" s="10" t="str" cm="1">
        <f t="array" aca="1" ref="D2917" ca="1">IFERROR(INDIRECT("'Application For TE&amp;GOTS'!L"&amp;'Application For TE&amp;GOTS'!S2958),"")</f>
        <v/>
      </c>
      <c r="E2917" s="10" t="e">
        <f ca="1">'Application For TE&amp;GOTS'!AF2958</f>
        <v>#VALUE!</v>
      </c>
      <c r="F2917" s="10" t="str">
        <f ca="1">IFERROR(LEFT('Application For TE&amp;GOTS'!AH2958,LEN('Application For TE&amp;GOTS'!AH2958)-2),"")</f>
        <v/>
      </c>
      <c r="G2917" s="10" t="e">
        <f ca="1">'Application For TE&amp;GOTS'!AI2958</f>
        <v>#VALUE!</v>
      </c>
      <c r="AF2917" s="10" t="str">
        <f ca="1">IF(MATCH(B2917,B$1:B2917,0)=ROW(B2917),B2917&amp;";","")</f>
        <v/>
      </c>
      <c r="AG2917" s="10" t="str">
        <f>IF(MATCH(C2917,C$1:C2917,0)=ROW(C2917),C2917&amp;";","")</f>
        <v/>
      </c>
      <c r="AH2917" s="10" t="str">
        <f ca="1">IF(MATCH(D2917,D$1:D2917,0)=ROW(D2917),D2917&amp;";","")</f>
        <v/>
      </c>
      <c r="AI2917" s="10" t="e">
        <f ca="1">IF(MATCH(E2917,E$1:E2917,0)=ROW(E2917),E2917&amp;";","")</f>
        <v>#VALUE!</v>
      </c>
    </row>
    <row r="2918" spans="1:35">
      <c r="A2918" s="10">
        <v>2897</v>
      </c>
      <c r="B2918" s="10" t="str">
        <f ca="1">'Application For TE&amp;GOTS'!X2959</f>
        <v/>
      </c>
      <c r="C2918" s="10">
        <f>'Application For TE&amp;GOTS'!$D2959</f>
        <v>0</v>
      </c>
      <c r="D2918" s="10" t="str" cm="1">
        <f t="array" aca="1" ref="D2918" ca="1">IFERROR(INDIRECT("'Application For TE&amp;GOTS'!L"&amp;'Application For TE&amp;GOTS'!S2959),"")</f>
        <v/>
      </c>
      <c r="E2918" s="10" t="e">
        <f ca="1">'Application For TE&amp;GOTS'!AF2959</f>
        <v>#VALUE!</v>
      </c>
      <c r="F2918" s="10" t="str">
        <f ca="1">IFERROR(LEFT('Application For TE&amp;GOTS'!AH2959,LEN('Application For TE&amp;GOTS'!AH2959)-2),"")</f>
        <v/>
      </c>
      <c r="G2918" s="10" t="e">
        <f ca="1">'Application For TE&amp;GOTS'!AI2959</f>
        <v>#VALUE!</v>
      </c>
      <c r="AF2918" s="10" t="str">
        <f ca="1">IF(MATCH(B2918,B$1:B2918,0)=ROW(B2918),B2918&amp;";","")</f>
        <v/>
      </c>
      <c r="AG2918" s="10" t="str">
        <f>IF(MATCH(C2918,C$1:C2918,0)=ROW(C2918),C2918&amp;";","")</f>
        <v/>
      </c>
      <c r="AH2918" s="10" t="str">
        <f ca="1">IF(MATCH(D2918,D$1:D2918,0)=ROW(D2918),D2918&amp;";","")</f>
        <v/>
      </c>
      <c r="AI2918" s="10" t="e">
        <f ca="1">IF(MATCH(E2918,E$1:E2918,0)=ROW(E2918),E2918&amp;";","")</f>
        <v>#VALUE!</v>
      </c>
    </row>
    <row r="2919" spans="1:35">
      <c r="A2919" s="10">
        <v>2898</v>
      </c>
      <c r="B2919" s="10" t="str">
        <f ca="1">'Application For TE&amp;GOTS'!X2960</f>
        <v/>
      </c>
      <c r="C2919" s="10">
        <f>'Application For TE&amp;GOTS'!$D2960</f>
        <v>0</v>
      </c>
      <c r="D2919" s="10" t="str" cm="1">
        <f t="array" aca="1" ref="D2919" ca="1">IFERROR(INDIRECT("'Application For TE&amp;GOTS'!L"&amp;'Application For TE&amp;GOTS'!S2960),"")</f>
        <v/>
      </c>
      <c r="E2919" s="10" t="e">
        <f ca="1">'Application For TE&amp;GOTS'!AF2960</f>
        <v>#VALUE!</v>
      </c>
      <c r="F2919" s="10" t="str">
        <f ca="1">IFERROR(LEFT('Application For TE&amp;GOTS'!AH2960,LEN('Application For TE&amp;GOTS'!AH2960)-2),"")</f>
        <v/>
      </c>
      <c r="G2919" s="10" t="e">
        <f ca="1">'Application For TE&amp;GOTS'!AI2960</f>
        <v>#VALUE!</v>
      </c>
      <c r="AF2919" s="10" t="str">
        <f ca="1">IF(MATCH(B2919,B$1:B2919,0)=ROW(B2919),B2919&amp;";","")</f>
        <v/>
      </c>
      <c r="AG2919" s="10" t="str">
        <f>IF(MATCH(C2919,C$1:C2919,0)=ROW(C2919),C2919&amp;";","")</f>
        <v/>
      </c>
      <c r="AH2919" s="10" t="str">
        <f ca="1">IF(MATCH(D2919,D$1:D2919,0)=ROW(D2919),D2919&amp;";","")</f>
        <v/>
      </c>
      <c r="AI2919" s="10" t="e">
        <f ca="1">IF(MATCH(E2919,E$1:E2919,0)=ROW(E2919),E2919&amp;";","")</f>
        <v>#VALUE!</v>
      </c>
    </row>
    <row r="2920" spans="1:35">
      <c r="A2920" s="10">
        <v>2899</v>
      </c>
      <c r="B2920" s="10" t="str">
        <f ca="1">'Application For TE&amp;GOTS'!X2961</f>
        <v/>
      </c>
      <c r="C2920" s="10">
        <f>'Application For TE&amp;GOTS'!$D2961</f>
        <v>0</v>
      </c>
      <c r="D2920" s="10" t="str" cm="1">
        <f t="array" aca="1" ref="D2920" ca="1">IFERROR(INDIRECT("'Application For TE&amp;GOTS'!L"&amp;'Application For TE&amp;GOTS'!S2961),"")</f>
        <v/>
      </c>
      <c r="E2920" s="10" t="e">
        <f ca="1">'Application For TE&amp;GOTS'!AF2961</f>
        <v>#VALUE!</v>
      </c>
      <c r="F2920" s="10" t="str">
        <f ca="1">IFERROR(LEFT('Application For TE&amp;GOTS'!AH2961,LEN('Application For TE&amp;GOTS'!AH2961)-2),"")</f>
        <v/>
      </c>
      <c r="G2920" s="10" t="e">
        <f ca="1">'Application For TE&amp;GOTS'!AI2961</f>
        <v>#VALUE!</v>
      </c>
      <c r="AF2920" s="10" t="str">
        <f ca="1">IF(MATCH(B2920,B$1:B2920,0)=ROW(B2920),B2920&amp;";","")</f>
        <v/>
      </c>
      <c r="AG2920" s="10" t="str">
        <f>IF(MATCH(C2920,C$1:C2920,0)=ROW(C2920),C2920&amp;";","")</f>
        <v/>
      </c>
      <c r="AH2920" s="10" t="str">
        <f ca="1">IF(MATCH(D2920,D$1:D2920,0)=ROW(D2920),D2920&amp;";","")</f>
        <v/>
      </c>
      <c r="AI2920" s="10" t="e">
        <f ca="1">IF(MATCH(E2920,E$1:E2920,0)=ROW(E2920),E2920&amp;";","")</f>
        <v>#VALUE!</v>
      </c>
    </row>
    <row r="2921" spans="1:35">
      <c r="A2921" s="10">
        <v>2900</v>
      </c>
      <c r="B2921" s="10" t="str">
        <f ca="1">'Application For TE&amp;GOTS'!X2962</f>
        <v/>
      </c>
      <c r="C2921" s="10">
        <f>'Application For TE&amp;GOTS'!$D2962</f>
        <v>0</v>
      </c>
      <c r="D2921" s="10" t="str" cm="1">
        <f t="array" aca="1" ref="D2921" ca="1">IFERROR(INDIRECT("'Application For TE&amp;GOTS'!L"&amp;'Application For TE&amp;GOTS'!S2962),"")</f>
        <v/>
      </c>
      <c r="E2921" s="10" t="e">
        <f ca="1">'Application For TE&amp;GOTS'!AF2962</f>
        <v>#VALUE!</v>
      </c>
      <c r="F2921" s="10" t="str">
        <f ca="1">IFERROR(LEFT('Application For TE&amp;GOTS'!AH2962,LEN('Application For TE&amp;GOTS'!AH2962)-2),"")</f>
        <v/>
      </c>
      <c r="G2921" s="10" t="e">
        <f ca="1">'Application For TE&amp;GOTS'!AI2962</f>
        <v>#VALUE!</v>
      </c>
      <c r="AF2921" s="10" t="str">
        <f ca="1">IF(MATCH(B2921,B$1:B2921,0)=ROW(B2921),B2921&amp;";","")</f>
        <v/>
      </c>
      <c r="AG2921" s="10" t="str">
        <f>IF(MATCH(C2921,C$1:C2921,0)=ROW(C2921),C2921&amp;";","")</f>
        <v/>
      </c>
      <c r="AH2921" s="10" t="str">
        <f ca="1">IF(MATCH(D2921,D$1:D2921,0)=ROW(D2921),D2921&amp;";","")</f>
        <v/>
      </c>
      <c r="AI2921" s="10" t="e">
        <f ca="1">IF(MATCH(E2921,E$1:E2921,0)=ROW(E2921),E2921&amp;";","")</f>
        <v>#VALUE!</v>
      </c>
    </row>
    <row r="2922" spans="1:35">
      <c r="A2922" s="10">
        <v>2901</v>
      </c>
      <c r="B2922" s="10" t="str">
        <f ca="1">'Application For TE&amp;GOTS'!X2963</f>
        <v/>
      </c>
      <c r="C2922" s="10">
        <f>'Application For TE&amp;GOTS'!$D2963</f>
        <v>0</v>
      </c>
      <c r="D2922" s="10" t="str" cm="1">
        <f t="array" aca="1" ref="D2922" ca="1">IFERROR(INDIRECT("'Application For TE&amp;GOTS'!L"&amp;'Application For TE&amp;GOTS'!S2963),"")</f>
        <v/>
      </c>
      <c r="E2922" s="10" t="e">
        <f ca="1">'Application For TE&amp;GOTS'!AF2963</f>
        <v>#VALUE!</v>
      </c>
      <c r="F2922" s="10" t="str">
        <f ca="1">IFERROR(LEFT('Application For TE&amp;GOTS'!AH2963,LEN('Application For TE&amp;GOTS'!AH2963)-2),"")</f>
        <v/>
      </c>
      <c r="G2922" s="10" t="e">
        <f ca="1">'Application For TE&amp;GOTS'!AI2963</f>
        <v>#VALUE!</v>
      </c>
      <c r="AF2922" s="10" t="str">
        <f ca="1">IF(MATCH(B2922,B$1:B2922,0)=ROW(B2922),B2922&amp;";","")</f>
        <v/>
      </c>
      <c r="AG2922" s="10" t="str">
        <f>IF(MATCH(C2922,C$1:C2922,0)=ROW(C2922),C2922&amp;";","")</f>
        <v/>
      </c>
      <c r="AH2922" s="10" t="str">
        <f ca="1">IF(MATCH(D2922,D$1:D2922,0)=ROW(D2922),D2922&amp;";","")</f>
        <v/>
      </c>
      <c r="AI2922" s="10" t="e">
        <f ca="1">IF(MATCH(E2922,E$1:E2922,0)=ROW(E2922),E2922&amp;";","")</f>
        <v>#VALUE!</v>
      </c>
    </row>
    <row r="2923" spans="1:35">
      <c r="A2923" s="10">
        <v>2902</v>
      </c>
      <c r="B2923" s="10" t="str">
        <f ca="1">'Application For TE&amp;GOTS'!X2964</f>
        <v/>
      </c>
      <c r="C2923" s="10">
        <f>'Application For TE&amp;GOTS'!$D2964</f>
        <v>0</v>
      </c>
      <c r="D2923" s="10" t="str" cm="1">
        <f t="array" aca="1" ref="D2923" ca="1">IFERROR(INDIRECT("'Application For TE&amp;GOTS'!L"&amp;'Application For TE&amp;GOTS'!S2964),"")</f>
        <v/>
      </c>
      <c r="E2923" s="10" t="e">
        <f ca="1">'Application For TE&amp;GOTS'!AF2964</f>
        <v>#VALUE!</v>
      </c>
      <c r="F2923" s="10" t="str">
        <f ca="1">IFERROR(LEFT('Application For TE&amp;GOTS'!AH2964,LEN('Application For TE&amp;GOTS'!AH2964)-2),"")</f>
        <v/>
      </c>
      <c r="G2923" s="10" t="e">
        <f ca="1">'Application For TE&amp;GOTS'!AI2964</f>
        <v>#VALUE!</v>
      </c>
      <c r="AF2923" s="10" t="str">
        <f ca="1">IF(MATCH(B2923,B$1:B2923,0)=ROW(B2923),B2923&amp;";","")</f>
        <v/>
      </c>
      <c r="AG2923" s="10" t="str">
        <f>IF(MATCH(C2923,C$1:C2923,0)=ROW(C2923),C2923&amp;";","")</f>
        <v/>
      </c>
      <c r="AH2923" s="10" t="str">
        <f ca="1">IF(MATCH(D2923,D$1:D2923,0)=ROW(D2923),D2923&amp;";","")</f>
        <v/>
      </c>
      <c r="AI2923" s="10" t="e">
        <f ca="1">IF(MATCH(E2923,E$1:E2923,0)=ROW(E2923),E2923&amp;";","")</f>
        <v>#VALUE!</v>
      </c>
    </row>
    <row r="2924" spans="1:35">
      <c r="A2924" s="10">
        <v>2903</v>
      </c>
      <c r="B2924" s="10" t="str">
        <f ca="1">'Application For TE&amp;GOTS'!X2965</f>
        <v/>
      </c>
      <c r="C2924" s="10">
        <f>'Application For TE&amp;GOTS'!$D2965</f>
        <v>0</v>
      </c>
      <c r="D2924" s="10" t="str" cm="1">
        <f t="array" aca="1" ref="D2924" ca="1">IFERROR(INDIRECT("'Application For TE&amp;GOTS'!L"&amp;'Application For TE&amp;GOTS'!S2965),"")</f>
        <v/>
      </c>
      <c r="E2924" s="10" t="e">
        <f ca="1">'Application For TE&amp;GOTS'!AF2965</f>
        <v>#VALUE!</v>
      </c>
      <c r="F2924" s="10" t="str">
        <f ca="1">IFERROR(LEFT('Application For TE&amp;GOTS'!AH2965,LEN('Application For TE&amp;GOTS'!AH2965)-2),"")</f>
        <v/>
      </c>
      <c r="G2924" s="10" t="e">
        <f ca="1">'Application For TE&amp;GOTS'!AI2965</f>
        <v>#VALUE!</v>
      </c>
      <c r="AF2924" s="10" t="str">
        <f ca="1">IF(MATCH(B2924,B$1:B2924,0)=ROW(B2924),B2924&amp;";","")</f>
        <v/>
      </c>
      <c r="AG2924" s="10" t="str">
        <f>IF(MATCH(C2924,C$1:C2924,0)=ROW(C2924),C2924&amp;";","")</f>
        <v/>
      </c>
      <c r="AH2924" s="10" t="str">
        <f ca="1">IF(MATCH(D2924,D$1:D2924,0)=ROW(D2924),D2924&amp;";","")</f>
        <v/>
      </c>
      <c r="AI2924" s="10" t="e">
        <f ca="1">IF(MATCH(E2924,E$1:E2924,0)=ROW(E2924),E2924&amp;";","")</f>
        <v>#VALUE!</v>
      </c>
    </row>
    <row r="2925" spans="1:35">
      <c r="A2925" s="10">
        <v>2904</v>
      </c>
      <c r="B2925" s="10" t="str">
        <f ca="1">'Application For TE&amp;GOTS'!X2966</f>
        <v/>
      </c>
      <c r="C2925" s="10">
        <f>'Application For TE&amp;GOTS'!$D2966</f>
        <v>0</v>
      </c>
      <c r="D2925" s="10" t="str" cm="1">
        <f t="array" aca="1" ref="D2925" ca="1">IFERROR(INDIRECT("'Application For TE&amp;GOTS'!L"&amp;'Application For TE&amp;GOTS'!S2966),"")</f>
        <v/>
      </c>
      <c r="E2925" s="10" t="e">
        <f ca="1">'Application For TE&amp;GOTS'!AF2966</f>
        <v>#VALUE!</v>
      </c>
      <c r="F2925" s="10" t="str">
        <f ca="1">IFERROR(LEFT('Application For TE&amp;GOTS'!AH2966,LEN('Application For TE&amp;GOTS'!AH2966)-2),"")</f>
        <v/>
      </c>
      <c r="G2925" s="10" t="e">
        <f ca="1">'Application For TE&amp;GOTS'!AI2966</f>
        <v>#VALUE!</v>
      </c>
      <c r="AF2925" s="10" t="str">
        <f ca="1">IF(MATCH(B2925,B$1:B2925,0)=ROW(B2925),B2925&amp;";","")</f>
        <v/>
      </c>
      <c r="AG2925" s="10" t="str">
        <f>IF(MATCH(C2925,C$1:C2925,0)=ROW(C2925),C2925&amp;";","")</f>
        <v/>
      </c>
      <c r="AH2925" s="10" t="str">
        <f ca="1">IF(MATCH(D2925,D$1:D2925,0)=ROW(D2925),D2925&amp;";","")</f>
        <v/>
      </c>
      <c r="AI2925" s="10" t="e">
        <f ca="1">IF(MATCH(E2925,E$1:E2925,0)=ROW(E2925),E2925&amp;";","")</f>
        <v>#VALUE!</v>
      </c>
    </row>
    <row r="2926" spans="1:35">
      <c r="A2926" s="10">
        <v>2905</v>
      </c>
      <c r="B2926" s="10" t="str">
        <f ca="1">'Application For TE&amp;GOTS'!X2967</f>
        <v/>
      </c>
      <c r="C2926" s="10">
        <f>'Application For TE&amp;GOTS'!$D2967</f>
        <v>0</v>
      </c>
      <c r="D2926" s="10" t="str" cm="1">
        <f t="array" aca="1" ref="D2926" ca="1">IFERROR(INDIRECT("'Application For TE&amp;GOTS'!L"&amp;'Application For TE&amp;GOTS'!S2967),"")</f>
        <v/>
      </c>
      <c r="E2926" s="10" t="e">
        <f ca="1">'Application For TE&amp;GOTS'!AF2967</f>
        <v>#VALUE!</v>
      </c>
      <c r="F2926" s="10" t="str">
        <f ca="1">IFERROR(LEFT('Application For TE&amp;GOTS'!AH2967,LEN('Application For TE&amp;GOTS'!AH2967)-2),"")</f>
        <v/>
      </c>
      <c r="G2926" s="10" t="e">
        <f ca="1">'Application For TE&amp;GOTS'!AI2967</f>
        <v>#VALUE!</v>
      </c>
      <c r="AF2926" s="10" t="str">
        <f ca="1">IF(MATCH(B2926,B$1:B2926,0)=ROW(B2926),B2926&amp;";","")</f>
        <v/>
      </c>
      <c r="AG2926" s="10" t="str">
        <f>IF(MATCH(C2926,C$1:C2926,0)=ROW(C2926),C2926&amp;";","")</f>
        <v/>
      </c>
      <c r="AH2926" s="10" t="str">
        <f ca="1">IF(MATCH(D2926,D$1:D2926,0)=ROW(D2926),D2926&amp;";","")</f>
        <v/>
      </c>
      <c r="AI2926" s="10" t="e">
        <f ca="1">IF(MATCH(E2926,E$1:E2926,0)=ROW(E2926),E2926&amp;";","")</f>
        <v>#VALUE!</v>
      </c>
    </row>
    <row r="2927" spans="1:35">
      <c r="A2927" s="10">
        <v>2906</v>
      </c>
      <c r="B2927" s="10" t="str">
        <f ca="1">'Application For TE&amp;GOTS'!X2968</f>
        <v/>
      </c>
      <c r="C2927" s="10">
        <f>'Application For TE&amp;GOTS'!$D2968</f>
        <v>0</v>
      </c>
      <c r="D2927" s="10" t="str" cm="1">
        <f t="array" aca="1" ref="D2927" ca="1">IFERROR(INDIRECT("'Application For TE&amp;GOTS'!L"&amp;'Application For TE&amp;GOTS'!S2968),"")</f>
        <v/>
      </c>
      <c r="E2927" s="10" t="e">
        <f ca="1">'Application For TE&amp;GOTS'!AF2968</f>
        <v>#VALUE!</v>
      </c>
      <c r="F2927" s="10" t="str">
        <f ca="1">IFERROR(LEFT('Application For TE&amp;GOTS'!AH2968,LEN('Application For TE&amp;GOTS'!AH2968)-2),"")</f>
        <v/>
      </c>
      <c r="G2927" s="10" t="e">
        <f ca="1">'Application For TE&amp;GOTS'!AI2968</f>
        <v>#VALUE!</v>
      </c>
      <c r="AF2927" s="10" t="str">
        <f ca="1">IF(MATCH(B2927,B$1:B2927,0)=ROW(B2927),B2927&amp;";","")</f>
        <v/>
      </c>
      <c r="AG2927" s="10" t="str">
        <f>IF(MATCH(C2927,C$1:C2927,0)=ROW(C2927),C2927&amp;";","")</f>
        <v/>
      </c>
      <c r="AH2927" s="10" t="str">
        <f ca="1">IF(MATCH(D2927,D$1:D2927,0)=ROW(D2927),D2927&amp;";","")</f>
        <v/>
      </c>
      <c r="AI2927" s="10" t="e">
        <f ca="1">IF(MATCH(E2927,E$1:E2927,0)=ROW(E2927),E2927&amp;";","")</f>
        <v>#VALUE!</v>
      </c>
    </row>
    <row r="2928" spans="1:35">
      <c r="A2928" s="10">
        <v>2907</v>
      </c>
      <c r="B2928" s="10" t="str">
        <f ca="1">'Application For TE&amp;GOTS'!X2969</f>
        <v/>
      </c>
      <c r="C2928" s="10">
        <f>'Application For TE&amp;GOTS'!$D2969</f>
        <v>0</v>
      </c>
      <c r="D2928" s="10" t="str" cm="1">
        <f t="array" aca="1" ref="D2928" ca="1">IFERROR(INDIRECT("'Application For TE&amp;GOTS'!L"&amp;'Application For TE&amp;GOTS'!S2969),"")</f>
        <v/>
      </c>
      <c r="E2928" s="10" t="e">
        <f ca="1">'Application For TE&amp;GOTS'!AF2969</f>
        <v>#VALUE!</v>
      </c>
      <c r="F2928" s="10" t="str">
        <f ca="1">IFERROR(LEFT('Application For TE&amp;GOTS'!AH2969,LEN('Application For TE&amp;GOTS'!AH2969)-2),"")</f>
        <v/>
      </c>
      <c r="G2928" s="10" t="e">
        <f ca="1">'Application For TE&amp;GOTS'!AI2969</f>
        <v>#VALUE!</v>
      </c>
      <c r="AF2928" s="10" t="str">
        <f ca="1">IF(MATCH(B2928,B$1:B2928,0)=ROW(B2928),B2928&amp;";","")</f>
        <v/>
      </c>
      <c r="AG2928" s="10" t="str">
        <f>IF(MATCH(C2928,C$1:C2928,0)=ROW(C2928),C2928&amp;";","")</f>
        <v/>
      </c>
      <c r="AH2928" s="10" t="str">
        <f ca="1">IF(MATCH(D2928,D$1:D2928,0)=ROW(D2928),D2928&amp;";","")</f>
        <v/>
      </c>
      <c r="AI2928" s="10" t="e">
        <f ca="1">IF(MATCH(E2928,E$1:E2928,0)=ROW(E2928),E2928&amp;";","")</f>
        <v>#VALUE!</v>
      </c>
    </row>
    <row r="2929" spans="1:35">
      <c r="A2929" s="10">
        <v>2908</v>
      </c>
      <c r="B2929" s="10" t="str">
        <f ca="1">'Application For TE&amp;GOTS'!X2970</f>
        <v/>
      </c>
      <c r="C2929" s="10">
        <f>'Application For TE&amp;GOTS'!$D2970</f>
        <v>0</v>
      </c>
      <c r="D2929" s="10" t="str" cm="1">
        <f t="array" aca="1" ref="D2929" ca="1">IFERROR(INDIRECT("'Application For TE&amp;GOTS'!L"&amp;'Application For TE&amp;GOTS'!S2970),"")</f>
        <v/>
      </c>
      <c r="E2929" s="10" t="e">
        <f ca="1">'Application For TE&amp;GOTS'!AF2970</f>
        <v>#VALUE!</v>
      </c>
      <c r="F2929" s="10" t="str">
        <f ca="1">IFERROR(LEFT('Application For TE&amp;GOTS'!AH2970,LEN('Application For TE&amp;GOTS'!AH2970)-2),"")</f>
        <v/>
      </c>
      <c r="G2929" s="10" t="e">
        <f ca="1">'Application For TE&amp;GOTS'!AI2970</f>
        <v>#VALUE!</v>
      </c>
      <c r="AF2929" s="10" t="str">
        <f ca="1">IF(MATCH(B2929,B$1:B2929,0)=ROW(B2929),B2929&amp;";","")</f>
        <v/>
      </c>
      <c r="AG2929" s="10" t="str">
        <f>IF(MATCH(C2929,C$1:C2929,0)=ROW(C2929),C2929&amp;";","")</f>
        <v/>
      </c>
      <c r="AH2929" s="10" t="str">
        <f ca="1">IF(MATCH(D2929,D$1:D2929,0)=ROW(D2929),D2929&amp;";","")</f>
        <v/>
      </c>
      <c r="AI2929" s="10" t="e">
        <f ca="1">IF(MATCH(E2929,E$1:E2929,0)=ROW(E2929),E2929&amp;";","")</f>
        <v>#VALUE!</v>
      </c>
    </row>
    <row r="2930" spans="1:35">
      <c r="A2930" s="10">
        <v>2909</v>
      </c>
      <c r="B2930" s="10" t="str">
        <f ca="1">'Application For TE&amp;GOTS'!X2971</f>
        <v/>
      </c>
      <c r="C2930" s="10">
        <f>'Application For TE&amp;GOTS'!$D2971</f>
        <v>0</v>
      </c>
      <c r="D2930" s="10" t="str" cm="1">
        <f t="array" aca="1" ref="D2930" ca="1">IFERROR(INDIRECT("'Application For TE&amp;GOTS'!L"&amp;'Application For TE&amp;GOTS'!S2971),"")</f>
        <v/>
      </c>
      <c r="E2930" s="10" t="e">
        <f ca="1">'Application For TE&amp;GOTS'!AF2971</f>
        <v>#VALUE!</v>
      </c>
      <c r="F2930" s="10" t="str">
        <f ca="1">IFERROR(LEFT('Application For TE&amp;GOTS'!AH2971,LEN('Application For TE&amp;GOTS'!AH2971)-2),"")</f>
        <v/>
      </c>
      <c r="G2930" s="10" t="e">
        <f ca="1">'Application For TE&amp;GOTS'!AI2971</f>
        <v>#VALUE!</v>
      </c>
      <c r="AF2930" s="10" t="str">
        <f ca="1">IF(MATCH(B2930,B$1:B2930,0)=ROW(B2930),B2930&amp;";","")</f>
        <v/>
      </c>
      <c r="AG2930" s="10" t="str">
        <f>IF(MATCH(C2930,C$1:C2930,0)=ROW(C2930),C2930&amp;";","")</f>
        <v/>
      </c>
      <c r="AH2930" s="10" t="str">
        <f ca="1">IF(MATCH(D2930,D$1:D2930,0)=ROW(D2930),D2930&amp;";","")</f>
        <v/>
      </c>
      <c r="AI2930" s="10" t="e">
        <f ca="1">IF(MATCH(E2930,E$1:E2930,0)=ROW(E2930),E2930&amp;";","")</f>
        <v>#VALUE!</v>
      </c>
    </row>
    <row r="2931" spans="1:35">
      <c r="A2931" s="10">
        <v>2910</v>
      </c>
      <c r="B2931" s="10" t="str">
        <f ca="1">'Application For TE&amp;GOTS'!X2972</f>
        <v/>
      </c>
      <c r="C2931" s="10">
        <f>'Application For TE&amp;GOTS'!$D2972</f>
        <v>0</v>
      </c>
      <c r="D2931" s="10" t="str" cm="1">
        <f t="array" aca="1" ref="D2931" ca="1">IFERROR(INDIRECT("'Application For TE&amp;GOTS'!L"&amp;'Application For TE&amp;GOTS'!S2972),"")</f>
        <v/>
      </c>
      <c r="E2931" s="10" t="e">
        <f ca="1">'Application For TE&amp;GOTS'!AF2972</f>
        <v>#VALUE!</v>
      </c>
      <c r="F2931" s="10" t="str">
        <f ca="1">IFERROR(LEFT('Application For TE&amp;GOTS'!AH2972,LEN('Application For TE&amp;GOTS'!AH2972)-2),"")</f>
        <v/>
      </c>
      <c r="G2931" s="10" t="e">
        <f ca="1">'Application For TE&amp;GOTS'!AI2972</f>
        <v>#VALUE!</v>
      </c>
      <c r="AF2931" s="10" t="str">
        <f ca="1">IF(MATCH(B2931,B$1:B2931,0)=ROW(B2931),B2931&amp;";","")</f>
        <v/>
      </c>
      <c r="AG2931" s="10" t="str">
        <f>IF(MATCH(C2931,C$1:C2931,0)=ROW(C2931),C2931&amp;";","")</f>
        <v/>
      </c>
      <c r="AH2931" s="10" t="str">
        <f ca="1">IF(MATCH(D2931,D$1:D2931,0)=ROW(D2931),D2931&amp;";","")</f>
        <v/>
      </c>
      <c r="AI2931" s="10" t="e">
        <f ca="1">IF(MATCH(E2931,E$1:E2931,0)=ROW(E2931),E2931&amp;";","")</f>
        <v>#VALUE!</v>
      </c>
    </row>
    <row r="2932" spans="1:35">
      <c r="A2932" s="10">
        <v>2911</v>
      </c>
      <c r="B2932" s="10" t="str">
        <f ca="1">'Application For TE&amp;GOTS'!X2973</f>
        <v/>
      </c>
      <c r="C2932" s="10">
        <f>'Application For TE&amp;GOTS'!$D2973</f>
        <v>0</v>
      </c>
      <c r="D2932" s="10" t="str" cm="1">
        <f t="array" aca="1" ref="D2932" ca="1">IFERROR(INDIRECT("'Application For TE&amp;GOTS'!L"&amp;'Application For TE&amp;GOTS'!S2973),"")</f>
        <v/>
      </c>
      <c r="E2932" s="10" t="e">
        <f ca="1">'Application For TE&amp;GOTS'!AF2973</f>
        <v>#VALUE!</v>
      </c>
      <c r="F2932" s="10" t="str">
        <f ca="1">IFERROR(LEFT('Application For TE&amp;GOTS'!AH2973,LEN('Application For TE&amp;GOTS'!AH2973)-2),"")</f>
        <v/>
      </c>
      <c r="G2932" s="10" t="e">
        <f ca="1">'Application For TE&amp;GOTS'!AI2973</f>
        <v>#VALUE!</v>
      </c>
      <c r="AF2932" s="10" t="str">
        <f ca="1">IF(MATCH(B2932,B$1:B2932,0)=ROW(B2932),B2932&amp;";","")</f>
        <v/>
      </c>
      <c r="AG2932" s="10" t="str">
        <f>IF(MATCH(C2932,C$1:C2932,0)=ROW(C2932),C2932&amp;";","")</f>
        <v/>
      </c>
      <c r="AH2932" s="10" t="str">
        <f ca="1">IF(MATCH(D2932,D$1:D2932,0)=ROW(D2932),D2932&amp;";","")</f>
        <v/>
      </c>
      <c r="AI2932" s="10" t="e">
        <f ca="1">IF(MATCH(E2932,E$1:E2932,0)=ROW(E2932),E2932&amp;";","")</f>
        <v>#VALUE!</v>
      </c>
    </row>
    <row r="2933" spans="1:35">
      <c r="A2933" s="10">
        <v>2912</v>
      </c>
      <c r="B2933" s="10" t="str">
        <f ca="1">'Application For TE&amp;GOTS'!X2974</f>
        <v/>
      </c>
      <c r="C2933" s="10">
        <f>'Application For TE&amp;GOTS'!$D2974</f>
        <v>0</v>
      </c>
      <c r="D2933" s="10" t="str" cm="1">
        <f t="array" aca="1" ref="D2933" ca="1">IFERROR(INDIRECT("'Application For TE&amp;GOTS'!L"&amp;'Application For TE&amp;GOTS'!S2974),"")</f>
        <v/>
      </c>
      <c r="E2933" s="10" t="e">
        <f ca="1">'Application For TE&amp;GOTS'!AF2974</f>
        <v>#VALUE!</v>
      </c>
      <c r="F2933" s="10" t="str">
        <f ca="1">IFERROR(LEFT('Application For TE&amp;GOTS'!AH2974,LEN('Application For TE&amp;GOTS'!AH2974)-2),"")</f>
        <v/>
      </c>
      <c r="G2933" s="10" t="e">
        <f ca="1">'Application For TE&amp;GOTS'!AI2974</f>
        <v>#VALUE!</v>
      </c>
      <c r="AF2933" s="10" t="str">
        <f ca="1">IF(MATCH(B2933,B$1:B2933,0)=ROW(B2933),B2933&amp;";","")</f>
        <v/>
      </c>
      <c r="AG2933" s="10" t="str">
        <f>IF(MATCH(C2933,C$1:C2933,0)=ROW(C2933),C2933&amp;";","")</f>
        <v/>
      </c>
      <c r="AH2933" s="10" t="str">
        <f ca="1">IF(MATCH(D2933,D$1:D2933,0)=ROW(D2933),D2933&amp;";","")</f>
        <v/>
      </c>
      <c r="AI2933" s="10" t="e">
        <f ca="1">IF(MATCH(E2933,E$1:E2933,0)=ROW(E2933),E2933&amp;";","")</f>
        <v>#VALUE!</v>
      </c>
    </row>
    <row r="2934" spans="1:35">
      <c r="A2934" s="10">
        <v>2913</v>
      </c>
      <c r="B2934" s="10" t="str">
        <f ca="1">'Application For TE&amp;GOTS'!X2975</f>
        <v/>
      </c>
      <c r="C2934" s="10">
        <f>'Application For TE&amp;GOTS'!$D2975</f>
        <v>0</v>
      </c>
      <c r="D2934" s="10" t="str" cm="1">
        <f t="array" aca="1" ref="D2934" ca="1">IFERROR(INDIRECT("'Application For TE&amp;GOTS'!L"&amp;'Application For TE&amp;GOTS'!S2975),"")</f>
        <v/>
      </c>
      <c r="E2934" s="10" t="e">
        <f ca="1">'Application For TE&amp;GOTS'!AF2975</f>
        <v>#VALUE!</v>
      </c>
      <c r="F2934" s="10" t="str">
        <f ca="1">IFERROR(LEFT('Application For TE&amp;GOTS'!AH2975,LEN('Application For TE&amp;GOTS'!AH2975)-2),"")</f>
        <v/>
      </c>
      <c r="G2934" s="10" t="e">
        <f ca="1">'Application For TE&amp;GOTS'!AI2975</f>
        <v>#VALUE!</v>
      </c>
      <c r="AF2934" s="10" t="str">
        <f ca="1">IF(MATCH(B2934,B$1:B2934,0)=ROW(B2934),B2934&amp;";","")</f>
        <v/>
      </c>
      <c r="AG2934" s="10" t="str">
        <f>IF(MATCH(C2934,C$1:C2934,0)=ROW(C2934),C2934&amp;";","")</f>
        <v/>
      </c>
      <c r="AH2934" s="10" t="str">
        <f ca="1">IF(MATCH(D2934,D$1:D2934,0)=ROW(D2934),D2934&amp;";","")</f>
        <v/>
      </c>
      <c r="AI2934" s="10" t="e">
        <f ca="1">IF(MATCH(E2934,E$1:E2934,0)=ROW(E2934),E2934&amp;";","")</f>
        <v>#VALUE!</v>
      </c>
    </row>
    <row r="2935" spans="1:35">
      <c r="A2935" s="10">
        <v>2914</v>
      </c>
      <c r="B2935" s="10" t="str">
        <f ca="1">'Application For TE&amp;GOTS'!X2976</f>
        <v/>
      </c>
      <c r="C2935" s="10">
        <f>'Application For TE&amp;GOTS'!$D2976</f>
        <v>0</v>
      </c>
      <c r="D2935" s="10" t="str" cm="1">
        <f t="array" aca="1" ref="D2935" ca="1">IFERROR(INDIRECT("'Application For TE&amp;GOTS'!L"&amp;'Application For TE&amp;GOTS'!S2976),"")</f>
        <v/>
      </c>
      <c r="E2935" s="10" t="e">
        <f ca="1">'Application For TE&amp;GOTS'!AF2976</f>
        <v>#VALUE!</v>
      </c>
      <c r="F2935" s="10" t="str">
        <f ca="1">IFERROR(LEFT('Application For TE&amp;GOTS'!AH2976,LEN('Application For TE&amp;GOTS'!AH2976)-2),"")</f>
        <v/>
      </c>
      <c r="G2935" s="10" t="e">
        <f ca="1">'Application For TE&amp;GOTS'!AI2976</f>
        <v>#VALUE!</v>
      </c>
      <c r="AF2935" s="10" t="str">
        <f ca="1">IF(MATCH(B2935,B$1:B2935,0)=ROW(B2935),B2935&amp;";","")</f>
        <v/>
      </c>
      <c r="AG2935" s="10" t="str">
        <f>IF(MATCH(C2935,C$1:C2935,0)=ROW(C2935),C2935&amp;";","")</f>
        <v/>
      </c>
      <c r="AH2935" s="10" t="str">
        <f ca="1">IF(MATCH(D2935,D$1:D2935,0)=ROW(D2935),D2935&amp;";","")</f>
        <v/>
      </c>
      <c r="AI2935" s="10" t="e">
        <f ca="1">IF(MATCH(E2935,E$1:E2935,0)=ROW(E2935),E2935&amp;";","")</f>
        <v>#VALUE!</v>
      </c>
    </row>
    <row r="2936" spans="1:35">
      <c r="A2936" s="10">
        <v>2915</v>
      </c>
      <c r="B2936" s="10" t="str">
        <f ca="1">'Application For TE&amp;GOTS'!X2977</f>
        <v/>
      </c>
      <c r="C2936" s="10">
        <f>'Application For TE&amp;GOTS'!$D2977</f>
        <v>0</v>
      </c>
      <c r="D2936" s="10" t="str" cm="1">
        <f t="array" aca="1" ref="D2936" ca="1">IFERROR(INDIRECT("'Application For TE&amp;GOTS'!L"&amp;'Application For TE&amp;GOTS'!S2977),"")</f>
        <v/>
      </c>
      <c r="E2936" s="10" t="e">
        <f ca="1">'Application For TE&amp;GOTS'!AF2977</f>
        <v>#VALUE!</v>
      </c>
      <c r="F2936" s="10" t="str">
        <f ca="1">IFERROR(LEFT('Application For TE&amp;GOTS'!AH2977,LEN('Application For TE&amp;GOTS'!AH2977)-2),"")</f>
        <v/>
      </c>
      <c r="G2936" s="10" t="e">
        <f ca="1">'Application For TE&amp;GOTS'!AI2977</f>
        <v>#VALUE!</v>
      </c>
      <c r="AF2936" s="10" t="str">
        <f ca="1">IF(MATCH(B2936,B$1:B2936,0)=ROW(B2936),B2936&amp;";","")</f>
        <v/>
      </c>
      <c r="AG2936" s="10" t="str">
        <f>IF(MATCH(C2936,C$1:C2936,0)=ROW(C2936),C2936&amp;";","")</f>
        <v/>
      </c>
      <c r="AH2936" s="10" t="str">
        <f ca="1">IF(MATCH(D2936,D$1:D2936,0)=ROW(D2936),D2936&amp;";","")</f>
        <v/>
      </c>
      <c r="AI2936" s="10" t="e">
        <f ca="1">IF(MATCH(E2936,E$1:E2936,0)=ROW(E2936),E2936&amp;";","")</f>
        <v>#VALUE!</v>
      </c>
    </row>
    <row r="2937" spans="1:35">
      <c r="A2937" s="10">
        <v>2916</v>
      </c>
      <c r="B2937" s="10" t="str">
        <f ca="1">'Application For TE&amp;GOTS'!X2978</f>
        <v/>
      </c>
      <c r="C2937" s="10">
        <f>'Application For TE&amp;GOTS'!$D2978</f>
        <v>0</v>
      </c>
      <c r="D2937" s="10" t="str" cm="1">
        <f t="array" aca="1" ref="D2937" ca="1">IFERROR(INDIRECT("'Application For TE&amp;GOTS'!L"&amp;'Application For TE&amp;GOTS'!S2978),"")</f>
        <v/>
      </c>
      <c r="E2937" s="10" t="e">
        <f ca="1">'Application For TE&amp;GOTS'!AF2978</f>
        <v>#VALUE!</v>
      </c>
      <c r="F2937" s="10" t="str">
        <f ca="1">IFERROR(LEFT('Application For TE&amp;GOTS'!AH2978,LEN('Application For TE&amp;GOTS'!AH2978)-2),"")</f>
        <v/>
      </c>
      <c r="G2937" s="10" t="e">
        <f ca="1">'Application For TE&amp;GOTS'!AI2978</f>
        <v>#VALUE!</v>
      </c>
      <c r="AF2937" s="10" t="str">
        <f ca="1">IF(MATCH(B2937,B$1:B2937,0)=ROW(B2937),B2937&amp;";","")</f>
        <v/>
      </c>
      <c r="AG2937" s="10" t="str">
        <f>IF(MATCH(C2937,C$1:C2937,0)=ROW(C2937),C2937&amp;";","")</f>
        <v/>
      </c>
      <c r="AH2937" s="10" t="str">
        <f ca="1">IF(MATCH(D2937,D$1:D2937,0)=ROW(D2937),D2937&amp;";","")</f>
        <v/>
      </c>
      <c r="AI2937" s="10" t="e">
        <f ca="1">IF(MATCH(E2937,E$1:E2937,0)=ROW(E2937),E2937&amp;";","")</f>
        <v>#VALUE!</v>
      </c>
    </row>
    <row r="2938" spans="1:35">
      <c r="A2938" s="10">
        <v>2917</v>
      </c>
      <c r="B2938" s="10" t="str">
        <f ca="1">'Application For TE&amp;GOTS'!X2979</f>
        <v/>
      </c>
      <c r="C2938" s="10">
        <f>'Application For TE&amp;GOTS'!$D2979</f>
        <v>0</v>
      </c>
      <c r="D2938" s="10" t="str" cm="1">
        <f t="array" aca="1" ref="D2938" ca="1">IFERROR(INDIRECT("'Application For TE&amp;GOTS'!L"&amp;'Application For TE&amp;GOTS'!S2979),"")</f>
        <v/>
      </c>
      <c r="E2938" s="10" t="e">
        <f ca="1">'Application For TE&amp;GOTS'!AF2979</f>
        <v>#VALUE!</v>
      </c>
      <c r="F2938" s="10" t="str">
        <f ca="1">IFERROR(LEFT('Application For TE&amp;GOTS'!AH2979,LEN('Application For TE&amp;GOTS'!AH2979)-2),"")</f>
        <v/>
      </c>
      <c r="G2938" s="10" t="e">
        <f ca="1">'Application For TE&amp;GOTS'!AI2979</f>
        <v>#VALUE!</v>
      </c>
      <c r="AF2938" s="10" t="str">
        <f ca="1">IF(MATCH(B2938,B$1:B2938,0)=ROW(B2938),B2938&amp;";","")</f>
        <v/>
      </c>
      <c r="AG2938" s="10" t="str">
        <f>IF(MATCH(C2938,C$1:C2938,0)=ROW(C2938),C2938&amp;";","")</f>
        <v/>
      </c>
      <c r="AH2938" s="10" t="str">
        <f ca="1">IF(MATCH(D2938,D$1:D2938,0)=ROW(D2938),D2938&amp;";","")</f>
        <v/>
      </c>
      <c r="AI2938" s="10" t="e">
        <f ca="1">IF(MATCH(E2938,E$1:E2938,0)=ROW(E2938),E2938&amp;";","")</f>
        <v>#VALUE!</v>
      </c>
    </row>
    <row r="2939" spans="1:35">
      <c r="A2939" s="10">
        <v>2918</v>
      </c>
      <c r="B2939" s="10" t="str">
        <f ca="1">'Application For TE&amp;GOTS'!X2980</f>
        <v/>
      </c>
      <c r="C2939" s="10">
        <f>'Application For TE&amp;GOTS'!$D2980</f>
        <v>0</v>
      </c>
      <c r="D2939" s="10" t="str" cm="1">
        <f t="array" aca="1" ref="D2939" ca="1">IFERROR(INDIRECT("'Application For TE&amp;GOTS'!L"&amp;'Application For TE&amp;GOTS'!S2980),"")</f>
        <v/>
      </c>
      <c r="E2939" s="10" t="e">
        <f ca="1">'Application For TE&amp;GOTS'!AF2980</f>
        <v>#VALUE!</v>
      </c>
      <c r="F2939" s="10" t="str">
        <f ca="1">IFERROR(LEFT('Application For TE&amp;GOTS'!AH2980,LEN('Application For TE&amp;GOTS'!AH2980)-2),"")</f>
        <v/>
      </c>
      <c r="G2939" s="10" t="e">
        <f ca="1">'Application For TE&amp;GOTS'!AI2980</f>
        <v>#VALUE!</v>
      </c>
      <c r="AF2939" s="10" t="str">
        <f ca="1">IF(MATCH(B2939,B$1:B2939,0)=ROW(B2939),B2939&amp;";","")</f>
        <v/>
      </c>
      <c r="AG2939" s="10" t="str">
        <f>IF(MATCH(C2939,C$1:C2939,0)=ROW(C2939),C2939&amp;";","")</f>
        <v/>
      </c>
      <c r="AH2939" s="10" t="str">
        <f ca="1">IF(MATCH(D2939,D$1:D2939,0)=ROW(D2939),D2939&amp;";","")</f>
        <v/>
      </c>
      <c r="AI2939" s="10" t="e">
        <f ca="1">IF(MATCH(E2939,E$1:E2939,0)=ROW(E2939),E2939&amp;";","")</f>
        <v>#VALUE!</v>
      </c>
    </row>
    <row r="2940" spans="1:35">
      <c r="A2940" s="10">
        <v>2919</v>
      </c>
      <c r="B2940" s="10" t="str">
        <f ca="1">'Application For TE&amp;GOTS'!X2981</f>
        <v/>
      </c>
      <c r="C2940" s="10">
        <f>'Application For TE&amp;GOTS'!$D2981</f>
        <v>0</v>
      </c>
      <c r="D2940" s="10" t="str" cm="1">
        <f t="array" aca="1" ref="D2940" ca="1">IFERROR(INDIRECT("'Application For TE&amp;GOTS'!L"&amp;'Application For TE&amp;GOTS'!S2981),"")</f>
        <v/>
      </c>
      <c r="E2940" s="10" t="e">
        <f ca="1">'Application For TE&amp;GOTS'!AF2981</f>
        <v>#VALUE!</v>
      </c>
      <c r="F2940" s="10" t="str">
        <f ca="1">IFERROR(LEFT('Application For TE&amp;GOTS'!AH2981,LEN('Application For TE&amp;GOTS'!AH2981)-2),"")</f>
        <v/>
      </c>
      <c r="G2940" s="10" t="e">
        <f ca="1">'Application For TE&amp;GOTS'!AI2981</f>
        <v>#VALUE!</v>
      </c>
      <c r="AF2940" s="10" t="str">
        <f ca="1">IF(MATCH(B2940,B$1:B2940,0)=ROW(B2940),B2940&amp;";","")</f>
        <v/>
      </c>
      <c r="AG2940" s="10" t="str">
        <f>IF(MATCH(C2940,C$1:C2940,0)=ROW(C2940),C2940&amp;";","")</f>
        <v/>
      </c>
      <c r="AH2940" s="10" t="str">
        <f ca="1">IF(MATCH(D2940,D$1:D2940,0)=ROW(D2940),D2940&amp;";","")</f>
        <v/>
      </c>
      <c r="AI2940" s="10" t="e">
        <f ca="1">IF(MATCH(E2940,E$1:E2940,0)=ROW(E2940),E2940&amp;";","")</f>
        <v>#VALUE!</v>
      </c>
    </row>
    <row r="2941" spans="1:35">
      <c r="A2941" s="10">
        <v>2920</v>
      </c>
      <c r="B2941" s="10" t="str">
        <f ca="1">'Application For TE&amp;GOTS'!X2982</f>
        <v/>
      </c>
      <c r="C2941" s="10">
        <f>'Application For TE&amp;GOTS'!$D2982</f>
        <v>0</v>
      </c>
      <c r="D2941" s="10" t="str" cm="1">
        <f t="array" aca="1" ref="D2941" ca="1">IFERROR(INDIRECT("'Application For TE&amp;GOTS'!L"&amp;'Application For TE&amp;GOTS'!S2982),"")</f>
        <v/>
      </c>
      <c r="E2941" s="10" t="e">
        <f ca="1">'Application For TE&amp;GOTS'!AF2982</f>
        <v>#VALUE!</v>
      </c>
      <c r="F2941" s="10" t="str">
        <f ca="1">IFERROR(LEFT('Application For TE&amp;GOTS'!AH2982,LEN('Application For TE&amp;GOTS'!AH2982)-2),"")</f>
        <v/>
      </c>
      <c r="G2941" s="10" t="e">
        <f ca="1">'Application For TE&amp;GOTS'!AI2982</f>
        <v>#VALUE!</v>
      </c>
      <c r="AF2941" s="10" t="str">
        <f ca="1">IF(MATCH(B2941,B$1:B2941,0)=ROW(B2941),B2941&amp;";","")</f>
        <v/>
      </c>
      <c r="AG2941" s="10" t="str">
        <f>IF(MATCH(C2941,C$1:C2941,0)=ROW(C2941),C2941&amp;";","")</f>
        <v/>
      </c>
      <c r="AH2941" s="10" t="str">
        <f ca="1">IF(MATCH(D2941,D$1:D2941,0)=ROW(D2941),D2941&amp;";","")</f>
        <v/>
      </c>
      <c r="AI2941" s="10" t="e">
        <f ca="1">IF(MATCH(E2941,E$1:E2941,0)=ROW(E2941),E2941&amp;";","")</f>
        <v>#VALUE!</v>
      </c>
    </row>
    <row r="2942" spans="1:35">
      <c r="A2942" s="10">
        <v>2921</v>
      </c>
      <c r="B2942" s="10" t="str">
        <f ca="1">'Application For TE&amp;GOTS'!X2983</f>
        <v/>
      </c>
      <c r="C2942" s="10">
        <f>'Application For TE&amp;GOTS'!$D2983</f>
        <v>0</v>
      </c>
      <c r="D2942" s="10" t="str" cm="1">
        <f t="array" aca="1" ref="D2942" ca="1">IFERROR(INDIRECT("'Application For TE&amp;GOTS'!L"&amp;'Application For TE&amp;GOTS'!S2983),"")</f>
        <v/>
      </c>
      <c r="E2942" s="10" t="e">
        <f ca="1">'Application For TE&amp;GOTS'!AF2983</f>
        <v>#VALUE!</v>
      </c>
      <c r="F2942" s="10" t="str">
        <f ca="1">IFERROR(LEFT('Application For TE&amp;GOTS'!AH2983,LEN('Application For TE&amp;GOTS'!AH2983)-2),"")</f>
        <v/>
      </c>
      <c r="G2942" s="10" t="e">
        <f ca="1">'Application For TE&amp;GOTS'!AI2983</f>
        <v>#VALUE!</v>
      </c>
      <c r="AF2942" s="10" t="str">
        <f ca="1">IF(MATCH(B2942,B$1:B2942,0)=ROW(B2942),B2942&amp;";","")</f>
        <v/>
      </c>
      <c r="AG2942" s="10" t="str">
        <f>IF(MATCH(C2942,C$1:C2942,0)=ROW(C2942),C2942&amp;";","")</f>
        <v/>
      </c>
      <c r="AH2942" s="10" t="str">
        <f ca="1">IF(MATCH(D2942,D$1:D2942,0)=ROW(D2942),D2942&amp;";","")</f>
        <v/>
      </c>
      <c r="AI2942" s="10" t="e">
        <f ca="1">IF(MATCH(E2942,E$1:E2942,0)=ROW(E2942),E2942&amp;";","")</f>
        <v>#VALUE!</v>
      </c>
    </row>
    <row r="2943" spans="1:35">
      <c r="A2943" s="10">
        <v>2922</v>
      </c>
      <c r="B2943" s="10" t="str">
        <f ca="1">'Application For TE&amp;GOTS'!X2984</f>
        <v/>
      </c>
      <c r="C2943" s="10">
        <f>'Application For TE&amp;GOTS'!$D2984</f>
        <v>0</v>
      </c>
      <c r="D2943" s="10" t="str" cm="1">
        <f t="array" aca="1" ref="D2943" ca="1">IFERROR(INDIRECT("'Application For TE&amp;GOTS'!L"&amp;'Application For TE&amp;GOTS'!S2984),"")</f>
        <v/>
      </c>
      <c r="E2943" s="10" t="e">
        <f ca="1">'Application For TE&amp;GOTS'!AF2984</f>
        <v>#VALUE!</v>
      </c>
      <c r="F2943" s="10" t="str">
        <f ca="1">IFERROR(LEFT('Application For TE&amp;GOTS'!AH2984,LEN('Application For TE&amp;GOTS'!AH2984)-2),"")</f>
        <v/>
      </c>
      <c r="G2943" s="10" t="e">
        <f ca="1">'Application For TE&amp;GOTS'!AI2984</f>
        <v>#VALUE!</v>
      </c>
      <c r="AF2943" s="10" t="str">
        <f ca="1">IF(MATCH(B2943,B$1:B2943,0)=ROW(B2943),B2943&amp;";","")</f>
        <v/>
      </c>
      <c r="AG2943" s="10" t="str">
        <f>IF(MATCH(C2943,C$1:C2943,0)=ROW(C2943),C2943&amp;";","")</f>
        <v/>
      </c>
      <c r="AH2943" s="10" t="str">
        <f ca="1">IF(MATCH(D2943,D$1:D2943,0)=ROW(D2943),D2943&amp;";","")</f>
        <v/>
      </c>
      <c r="AI2943" s="10" t="e">
        <f ca="1">IF(MATCH(E2943,E$1:E2943,0)=ROW(E2943),E2943&amp;";","")</f>
        <v>#VALUE!</v>
      </c>
    </row>
    <row r="2944" spans="1:35">
      <c r="A2944" s="10">
        <v>2923</v>
      </c>
      <c r="B2944" s="10" t="str">
        <f ca="1">'Application For TE&amp;GOTS'!X2985</f>
        <v/>
      </c>
      <c r="C2944" s="10">
        <f>'Application For TE&amp;GOTS'!$D2985</f>
        <v>0</v>
      </c>
      <c r="D2944" s="10" t="str" cm="1">
        <f t="array" aca="1" ref="D2944" ca="1">IFERROR(INDIRECT("'Application For TE&amp;GOTS'!L"&amp;'Application For TE&amp;GOTS'!S2985),"")</f>
        <v/>
      </c>
      <c r="E2944" s="10" t="e">
        <f ca="1">'Application For TE&amp;GOTS'!AF2985</f>
        <v>#VALUE!</v>
      </c>
      <c r="F2944" s="10" t="str">
        <f ca="1">IFERROR(LEFT('Application For TE&amp;GOTS'!AH2985,LEN('Application For TE&amp;GOTS'!AH2985)-2),"")</f>
        <v/>
      </c>
      <c r="G2944" s="10" t="e">
        <f ca="1">'Application For TE&amp;GOTS'!AI2985</f>
        <v>#VALUE!</v>
      </c>
      <c r="AF2944" s="10" t="str">
        <f ca="1">IF(MATCH(B2944,B$1:B2944,0)=ROW(B2944),B2944&amp;";","")</f>
        <v/>
      </c>
      <c r="AG2944" s="10" t="str">
        <f>IF(MATCH(C2944,C$1:C2944,0)=ROW(C2944),C2944&amp;";","")</f>
        <v/>
      </c>
      <c r="AH2944" s="10" t="str">
        <f ca="1">IF(MATCH(D2944,D$1:D2944,0)=ROW(D2944),D2944&amp;";","")</f>
        <v/>
      </c>
      <c r="AI2944" s="10" t="e">
        <f ca="1">IF(MATCH(E2944,E$1:E2944,0)=ROW(E2944),E2944&amp;";","")</f>
        <v>#VALUE!</v>
      </c>
    </row>
    <row r="2945" spans="1:35">
      <c r="A2945" s="10">
        <v>2924</v>
      </c>
      <c r="B2945" s="10" t="str">
        <f ca="1">'Application For TE&amp;GOTS'!X2986</f>
        <v/>
      </c>
      <c r="C2945" s="10">
        <f>'Application For TE&amp;GOTS'!$D2986</f>
        <v>0</v>
      </c>
      <c r="D2945" s="10" t="str" cm="1">
        <f t="array" aca="1" ref="D2945" ca="1">IFERROR(INDIRECT("'Application For TE&amp;GOTS'!L"&amp;'Application For TE&amp;GOTS'!S2986),"")</f>
        <v/>
      </c>
      <c r="E2945" s="10" t="e">
        <f ca="1">'Application For TE&amp;GOTS'!AF2986</f>
        <v>#VALUE!</v>
      </c>
      <c r="F2945" s="10" t="str">
        <f ca="1">IFERROR(LEFT('Application For TE&amp;GOTS'!AH2986,LEN('Application For TE&amp;GOTS'!AH2986)-2),"")</f>
        <v/>
      </c>
      <c r="G2945" s="10" t="e">
        <f ca="1">'Application For TE&amp;GOTS'!AI2986</f>
        <v>#VALUE!</v>
      </c>
      <c r="AF2945" s="10" t="str">
        <f ca="1">IF(MATCH(B2945,B$1:B2945,0)=ROW(B2945),B2945&amp;";","")</f>
        <v/>
      </c>
      <c r="AG2945" s="10" t="str">
        <f>IF(MATCH(C2945,C$1:C2945,0)=ROW(C2945),C2945&amp;";","")</f>
        <v/>
      </c>
      <c r="AH2945" s="10" t="str">
        <f ca="1">IF(MATCH(D2945,D$1:D2945,0)=ROW(D2945),D2945&amp;";","")</f>
        <v/>
      </c>
      <c r="AI2945" s="10" t="e">
        <f ca="1">IF(MATCH(E2945,E$1:E2945,0)=ROW(E2945),E2945&amp;";","")</f>
        <v>#VALUE!</v>
      </c>
    </row>
    <row r="2946" spans="1:35">
      <c r="A2946" s="10">
        <v>2925</v>
      </c>
      <c r="B2946" s="10" t="str">
        <f ca="1">'Application For TE&amp;GOTS'!X2987</f>
        <v/>
      </c>
      <c r="C2946" s="10">
        <f>'Application For TE&amp;GOTS'!$D2987</f>
        <v>0</v>
      </c>
      <c r="D2946" s="10" t="str" cm="1">
        <f t="array" aca="1" ref="D2946" ca="1">IFERROR(INDIRECT("'Application For TE&amp;GOTS'!L"&amp;'Application For TE&amp;GOTS'!S2987),"")</f>
        <v/>
      </c>
      <c r="E2946" s="10" t="e">
        <f ca="1">'Application For TE&amp;GOTS'!AF2987</f>
        <v>#VALUE!</v>
      </c>
      <c r="F2946" s="10" t="str">
        <f ca="1">IFERROR(LEFT('Application For TE&amp;GOTS'!AH2987,LEN('Application For TE&amp;GOTS'!AH2987)-2),"")</f>
        <v/>
      </c>
      <c r="G2946" s="10" t="e">
        <f ca="1">'Application For TE&amp;GOTS'!AI2987</f>
        <v>#VALUE!</v>
      </c>
      <c r="AF2946" s="10" t="str">
        <f ca="1">IF(MATCH(B2946,B$1:B2946,0)=ROW(B2946),B2946&amp;";","")</f>
        <v/>
      </c>
      <c r="AG2946" s="10" t="str">
        <f>IF(MATCH(C2946,C$1:C2946,0)=ROW(C2946),C2946&amp;";","")</f>
        <v/>
      </c>
      <c r="AH2946" s="10" t="str">
        <f ca="1">IF(MATCH(D2946,D$1:D2946,0)=ROW(D2946),D2946&amp;";","")</f>
        <v/>
      </c>
      <c r="AI2946" s="10" t="e">
        <f ca="1">IF(MATCH(E2946,E$1:E2946,0)=ROW(E2946),E2946&amp;";","")</f>
        <v>#VALUE!</v>
      </c>
    </row>
    <row r="2947" spans="1:35">
      <c r="A2947" s="10">
        <v>2926</v>
      </c>
      <c r="B2947" s="10" t="str">
        <f ca="1">'Application For TE&amp;GOTS'!X2988</f>
        <v/>
      </c>
      <c r="C2947" s="10">
        <f>'Application For TE&amp;GOTS'!$D2988</f>
        <v>0</v>
      </c>
      <c r="D2947" s="10" t="str" cm="1">
        <f t="array" aca="1" ref="D2947" ca="1">IFERROR(INDIRECT("'Application For TE&amp;GOTS'!L"&amp;'Application For TE&amp;GOTS'!S2988),"")</f>
        <v/>
      </c>
      <c r="E2947" s="10" t="e">
        <f ca="1">'Application For TE&amp;GOTS'!AF2988</f>
        <v>#VALUE!</v>
      </c>
      <c r="F2947" s="10" t="str">
        <f ca="1">IFERROR(LEFT('Application For TE&amp;GOTS'!AH2988,LEN('Application For TE&amp;GOTS'!AH2988)-2),"")</f>
        <v/>
      </c>
      <c r="G2947" s="10" t="e">
        <f ca="1">'Application For TE&amp;GOTS'!AI2988</f>
        <v>#VALUE!</v>
      </c>
      <c r="AF2947" s="10" t="str">
        <f ca="1">IF(MATCH(B2947,B$1:B2947,0)=ROW(B2947),B2947&amp;";","")</f>
        <v/>
      </c>
      <c r="AG2947" s="10" t="str">
        <f>IF(MATCH(C2947,C$1:C2947,0)=ROW(C2947),C2947&amp;";","")</f>
        <v/>
      </c>
      <c r="AH2947" s="10" t="str">
        <f ca="1">IF(MATCH(D2947,D$1:D2947,0)=ROW(D2947),D2947&amp;";","")</f>
        <v/>
      </c>
      <c r="AI2947" s="10" t="e">
        <f ca="1">IF(MATCH(E2947,E$1:E2947,0)=ROW(E2947),E2947&amp;";","")</f>
        <v>#VALUE!</v>
      </c>
    </row>
    <row r="2948" spans="1:35">
      <c r="A2948" s="10">
        <v>2927</v>
      </c>
      <c r="B2948" s="10" t="str">
        <f ca="1">'Application For TE&amp;GOTS'!X2989</f>
        <v/>
      </c>
      <c r="C2948" s="10">
        <f>'Application For TE&amp;GOTS'!$D2989</f>
        <v>0</v>
      </c>
      <c r="D2948" s="10" t="str" cm="1">
        <f t="array" aca="1" ref="D2948" ca="1">IFERROR(INDIRECT("'Application For TE&amp;GOTS'!L"&amp;'Application For TE&amp;GOTS'!S2989),"")</f>
        <v/>
      </c>
      <c r="E2948" s="10" t="e">
        <f ca="1">'Application For TE&amp;GOTS'!AF2989</f>
        <v>#VALUE!</v>
      </c>
      <c r="F2948" s="10" t="str">
        <f ca="1">IFERROR(LEFT('Application For TE&amp;GOTS'!AH2989,LEN('Application For TE&amp;GOTS'!AH2989)-2),"")</f>
        <v/>
      </c>
      <c r="G2948" s="10" t="e">
        <f ca="1">'Application For TE&amp;GOTS'!AI2989</f>
        <v>#VALUE!</v>
      </c>
      <c r="AF2948" s="10" t="str">
        <f ca="1">IF(MATCH(B2948,B$1:B2948,0)=ROW(B2948),B2948&amp;";","")</f>
        <v/>
      </c>
      <c r="AG2948" s="10" t="str">
        <f>IF(MATCH(C2948,C$1:C2948,0)=ROW(C2948),C2948&amp;";","")</f>
        <v/>
      </c>
      <c r="AH2948" s="10" t="str">
        <f ca="1">IF(MATCH(D2948,D$1:D2948,0)=ROW(D2948),D2948&amp;";","")</f>
        <v/>
      </c>
      <c r="AI2948" s="10" t="e">
        <f ca="1">IF(MATCH(E2948,E$1:E2948,0)=ROW(E2948),E2948&amp;";","")</f>
        <v>#VALUE!</v>
      </c>
    </row>
    <row r="2949" spans="1:35">
      <c r="A2949" s="10">
        <v>2928</v>
      </c>
      <c r="B2949" s="10" t="str">
        <f ca="1">'Application For TE&amp;GOTS'!X2990</f>
        <v/>
      </c>
      <c r="C2949" s="10">
        <f>'Application For TE&amp;GOTS'!$D2990</f>
        <v>0</v>
      </c>
      <c r="D2949" s="10" t="str" cm="1">
        <f t="array" aca="1" ref="D2949" ca="1">IFERROR(INDIRECT("'Application For TE&amp;GOTS'!L"&amp;'Application For TE&amp;GOTS'!S2990),"")</f>
        <v/>
      </c>
      <c r="E2949" s="10" t="e">
        <f ca="1">'Application For TE&amp;GOTS'!AF2990</f>
        <v>#VALUE!</v>
      </c>
      <c r="F2949" s="10" t="str">
        <f ca="1">IFERROR(LEFT('Application For TE&amp;GOTS'!AH2990,LEN('Application For TE&amp;GOTS'!AH2990)-2),"")</f>
        <v/>
      </c>
      <c r="G2949" s="10" t="e">
        <f ca="1">'Application For TE&amp;GOTS'!AI2990</f>
        <v>#VALUE!</v>
      </c>
      <c r="AF2949" s="10" t="str">
        <f ca="1">IF(MATCH(B2949,B$1:B2949,0)=ROW(B2949),B2949&amp;";","")</f>
        <v/>
      </c>
      <c r="AG2949" s="10" t="str">
        <f>IF(MATCH(C2949,C$1:C2949,0)=ROW(C2949),C2949&amp;";","")</f>
        <v/>
      </c>
      <c r="AH2949" s="10" t="str">
        <f ca="1">IF(MATCH(D2949,D$1:D2949,0)=ROW(D2949),D2949&amp;";","")</f>
        <v/>
      </c>
      <c r="AI2949" s="10" t="e">
        <f ca="1">IF(MATCH(E2949,E$1:E2949,0)=ROW(E2949),E2949&amp;";","")</f>
        <v>#VALUE!</v>
      </c>
    </row>
    <row r="2950" spans="1:35">
      <c r="A2950" s="10">
        <v>2929</v>
      </c>
      <c r="B2950" s="10" t="str">
        <f ca="1">'Application For TE&amp;GOTS'!X2991</f>
        <v/>
      </c>
      <c r="C2950" s="10">
        <f>'Application For TE&amp;GOTS'!$D2991</f>
        <v>0</v>
      </c>
      <c r="D2950" s="10" t="str" cm="1">
        <f t="array" aca="1" ref="D2950" ca="1">IFERROR(INDIRECT("'Application For TE&amp;GOTS'!L"&amp;'Application For TE&amp;GOTS'!S2991),"")</f>
        <v/>
      </c>
      <c r="E2950" s="10" t="e">
        <f ca="1">'Application For TE&amp;GOTS'!AF2991</f>
        <v>#VALUE!</v>
      </c>
      <c r="F2950" s="10" t="str">
        <f ca="1">IFERROR(LEFT('Application For TE&amp;GOTS'!AH2991,LEN('Application For TE&amp;GOTS'!AH2991)-2),"")</f>
        <v/>
      </c>
      <c r="G2950" s="10" t="e">
        <f ca="1">'Application For TE&amp;GOTS'!AI2991</f>
        <v>#VALUE!</v>
      </c>
      <c r="AF2950" s="10" t="str">
        <f ca="1">IF(MATCH(B2950,B$1:B2950,0)=ROW(B2950),B2950&amp;";","")</f>
        <v/>
      </c>
      <c r="AG2950" s="10" t="str">
        <f>IF(MATCH(C2950,C$1:C2950,0)=ROW(C2950),C2950&amp;";","")</f>
        <v/>
      </c>
      <c r="AH2950" s="10" t="str">
        <f ca="1">IF(MATCH(D2950,D$1:D2950,0)=ROW(D2950),D2950&amp;";","")</f>
        <v/>
      </c>
      <c r="AI2950" s="10" t="e">
        <f ca="1">IF(MATCH(E2950,E$1:E2950,0)=ROW(E2950),E2950&amp;";","")</f>
        <v>#VALUE!</v>
      </c>
    </row>
    <row r="2951" spans="1:35">
      <c r="A2951" s="10">
        <v>2930</v>
      </c>
      <c r="B2951" s="10" t="str">
        <f ca="1">'Application For TE&amp;GOTS'!X2992</f>
        <v/>
      </c>
      <c r="C2951" s="10">
        <f>'Application For TE&amp;GOTS'!$D2992</f>
        <v>0</v>
      </c>
      <c r="D2951" s="10" t="str" cm="1">
        <f t="array" aca="1" ref="D2951" ca="1">IFERROR(INDIRECT("'Application For TE&amp;GOTS'!L"&amp;'Application For TE&amp;GOTS'!S2992),"")</f>
        <v/>
      </c>
      <c r="E2951" s="10" t="e">
        <f ca="1">'Application For TE&amp;GOTS'!AF2992</f>
        <v>#VALUE!</v>
      </c>
      <c r="F2951" s="10" t="str">
        <f ca="1">IFERROR(LEFT('Application For TE&amp;GOTS'!AH2992,LEN('Application For TE&amp;GOTS'!AH2992)-2),"")</f>
        <v/>
      </c>
      <c r="G2951" s="10" t="e">
        <f ca="1">'Application For TE&amp;GOTS'!AI2992</f>
        <v>#VALUE!</v>
      </c>
      <c r="AF2951" s="10" t="str">
        <f ca="1">IF(MATCH(B2951,B$1:B2951,0)=ROW(B2951),B2951&amp;";","")</f>
        <v/>
      </c>
      <c r="AG2951" s="10" t="str">
        <f>IF(MATCH(C2951,C$1:C2951,0)=ROW(C2951),C2951&amp;";","")</f>
        <v/>
      </c>
      <c r="AH2951" s="10" t="str">
        <f ca="1">IF(MATCH(D2951,D$1:D2951,0)=ROW(D2951),D2951&amp;";","")</f>
        <v/>
      </c>
      <c r="AI2951" s="10" t="e">
        <f ca="1">IF(MATCH(E2951,E$1:E2951,0)=ROW(E2951),E2951&amp;";","")</f>
        <v>#VALUE!</v>
      </c>
    </row>
    <row r="2952" spans="1:35">
      <c r="A2952" s="10">
        <v>2931</v>
      </c>
      <c r="B2952" s="10" t="str">
        <f ca="1">'Application For TE&amp;GOTS'!X2993</f>
        <v/>
      </c>
      <c r="C2952" s="10">
        <f>'Application For TE&amp;GOTS'!$D2993</f>
        <v>0</v>
      </c>
      <c r="D2952" s="10" t="str" cm="1">
        <f t="array" aca="1" ref="D2952" ca="1">IFERROR(INDIRECT("'Application For TE&amp;GOTS'!L"&amp;'Application For TE&amp;GOTS'!S2993),"")</f>
        <v/>
      </c>
      <c r="E2952" s="10" t="e">
        <f ca="1">'Application For TE&amp;GOTS'!AF2993</f>
        <v>#VALUE!</v>
      </c>
      <c r="F2952" s="10" t="str">
        <f ca="1">IFERROR(LEFT('Application For TE&amp;GOTS'!AH2993,LEN('Application For TE&amp;GOTS'!AH2993)-2),"")</f>
        <v/>
      </c>
      <c r="G2952" s="10" t="e">
        <f ca="1">'Application For TE&amp;GOTS'!AI2993</f>
        <v>#VALUE!</v>
      </c>
      <c r="AF2952" s="10" t="str">
        <f ca="1">IF(MATCH(B2952,B$1:B2952,0)=ROW(B2952),B2952&amp;";","")</f>
        <v/>
      </c>
      <c r="AG2952" s="10" t="str">
        <f>IF(MATCH(C2952,C$1:C2952,0)=ROW(C2952),C2952&amp;";","")</f>
        <v/>
      </c>
      <c r="AH2952" s="10" t="str">
        <f ca="1">IF(MATCH(D2952,D$1:D2952,0)=ROW(D2952),D2952&amp;";","")</f>
        <v/>
      </c>
      <c r="AI2952" s="10" t="e">
        <f ca="1">IF(MATCH(E2952,E$1:E2952,0)=ROW(E2952),E2952&amp;";","")</f>
        <v>#VALUE!</v>
      </c>
    </row>
    <row r="2953" spans="1:35">
      <c r="A2953" s="10">
        <v>2932</v>
      </c>
      <c r="B2953" s="10" t="str">
        <f ca="1">'Application For TE&amp;GOTS'!X2994</f>
        <v/>
      </c>
      <c r="C2953" s="10">
        <f>'Application For TE&amp;GOTS'!$D2994</f>
        <v>0</v>
      </c>
      <c r="D2953" s="10" t="str" cm="1">
        <f t="array" aca="1" ref="D2953" ca="1">IFERROR(INDIRECT("'Application For TE&amp;GOTS'!L"&amp;'Application For TE&amp;GOTS'!S2994),"")</f>
        <v/>
      </c>
      <c r="E2953" s="10" t="e">
        <f ca="1">'Application For TE&amp;GOTS'!AF2994</f>
        <v>#VALUE!</v>
      </c>
      <c r="F2953" s="10" t="str">
        <f ca="1">IFERROR(LEFT('Application For TE&amp;GOTS'!AH2994,LEN('Application For TE&amp;GOTS'!AH2994)-2),"")</f>
        <v/>
      </c>
      <c r="G2953" s="10" t="e">
        <f ca="1">'Application For TE&amp;GOTS'!AI2994</f>
        <v>#VALUE!</v>
      </c>
      <c r="AF2953" s="10" t="str">
        <f ca="1">IF(MATCH(B2953,B$1:B2953,0)=ROW(B2953),B2953&amp;";","")</f>
        <v/>
      </c>
      <c r="AG2953" s="10" t="str">
        <f>IF(MATCH(C2953,C$1:C2953,0)=ROW(C2953),C2953&amp;";","")</f>
        <v/>
      </c>
      <c r="AH2953" s="10" t="str">
        <f ca="1">IF(MATCH(D2953,D$1:D2953,0)=ROW(D2953),D2953&amp;";","")</f>
        <v/>
      </c>
      <c r="AI2953" s="10" t="e">
        <f ca="1">IF(MATCH(E2953,E$1:E2953,0)=ROW(E2953),E2953&amp;";","")</f>
        <v>#VALUE!</v>
      </c>
    </row>
    <row r="2954" spans="1:35">
      <c r="A2954" s="10">
        <v>2933</v>
      </c>
      <c r="B2954" s="10" t="str">
        <f ca="1">'Application For TE&amp;GOTS'!X2995</f>
        <v/>
      </c>
      <c r="C2954" s="10">
        <f>'Application For TE&amp;GOTS'!$D2995</f>
        <v>0</v>
      </c>
      <c r="D2954" s="10" t="str" cm="1">
        <f t="array" aca="1" ref="D2954" ca="1">IFERROR(INDIRECT("'Application For TE&amp;GOTS'!L"&amp;'Application For TE&amp;GOTS'!S2995),"")</f>
        <v/>
      </c>
      <c r="E2954" s="10" t="e">
        <f ca="1">'Application For TE&amp;GOTS'!AF2995</f>
        <v>#VALUE!</v>
      </c>
      <c r="F2954" s="10" t="str">
        <f ca="1">IFERROR(LEFT('Application For TE&amp;GOTS'!AH2995,LEN('Application For TE&amp;GOTS'!AH2995)-2),"")</f>
        <v/>
      </c>
      <c r="G2954" s="10" t="e">
        <f ca="1">'Application For TE&amp;GOTS'!AI2995</f>
        <v>#VALUE!</v>
      </c>
      <c r="AF2954" s="10" t="str">
        <f ca="1">IF(MATCH(B2954,B$1:B2954,0)=ROW(B2954),B2954&amp;";","")</f>
        <v/>
      </c>
      <c r="AG2954" s="10" t="str">
        <f>IF(MATCH(C2954,C$1:C2954,0)=ROW(C2954),C2954&amp;";","")</f>
        <v/>
      </c>
      <c r="AH2954" s="10" t="str">
        <f ca="1">IF(MATCH(D2954,D$1:D2954,0)=ROW(D2954),D2954&amp;";","")</f>
        <v/>
      </c>
      <c r="AI2954" s="10" t="e">
        <f ca="1">IF(MATCH(E2954,E$1:E2954,0)=ROW(E2954),E2954&amp;";","")</f>
        <v>#VALUE!</v>
      </c>
    </row>
    <row r="2955" spans="1:35">
      <c r="A2955" s="10">
        <v>2934</v>
      </c>
      <c r="B2955" s="10" t="str">
        <f ca="1">'Application For TE&amp;GOTS'!X2996</f>
        <v/>
      </c>
      <c r="C2955" s="10">
        <f>'Application For TE&amp;GOTS'!$D2996</f>
        <v>0</v>
      </c>
      <c r="D2955" s="10" t="str" cm="1">
        <f t="array" aca="1" ref="D2955" ca="1">IFERROR(INDIRECT("'Application For TE&amp;GOTS'!L"&amp;'Application For TE&amp;GOTS'!S2996),"")</f>
        <v/>
      </c>
      <c r="E2955" s="10" t="e">
        <f ca="1">'Application For TE&amp;GOTS'!AF2996</f>
        <v>#VALUE!</v>
      </c>
      <c r="F2955" s="10" t="str">
        <f ca="1">IFERROR(LEFT('Application For TE&amp;GOTS'!AH2996,LEN('Application For TE&amp;GOTS'!AH2996)-2),"")</f>
        <v/>
      </c>
      <c r="G2955" s="10" t="e">
        <f ca="1">'Application For TE&amp;GOTS'!AI2996</f>
        <v>#VALUE!</v>
      </c>
      <c r="AF2955" s="10" t="str">
        <f ca="1">IF(MATCH(B2955,B$1:B2955,0)=ROW(B2955),B2955&amp;";","")</f>
        <v/>
      </c>
      <c r="AG2955" s="10" t="str">
        <f>IF(MATCH(C2955,C$1:C2955,0)=ROW(C2955),C2955&amp;";","")</f>
        <v/>
      </c>
      <c r="AH2955" s="10" t="str">
        <f ca="1">IF(MATCH(D2955,D$1:D2955,0)=ROW(D2955),D2955&amp;";","")</f>
        <v/>
      </c>
      <c r="AI2955" s="10" t="e">
        <f ca="1">IF(MATCH(E2955,E$1:E2955,0)=ROW(E2955),E2955&amp;";","")</f>
        <v>#VALUE!</v>
      </c>
    </row>
    <row r="2956" spans="1:35">
      <c r="A2956" s="10">
        <v>2935</v>
      </c>
      <c r="B2956" s="10" t="str">
        <f ca="1">'Application For TE&amp;GOTS'!X2997</f>
        <v/>
      </c>
      <c r="C2956" s="10">
        <f>'Application For TE&amp;GOTS'!$D2997</f>
        <v>0</v>
      </c>
      <c r="D2956" s="10" t="str" cm="1">
        <f t="array" aca="1" ref="D2956" ca="1">IFERROR(INDIRECT("'Application For TE&amp;GOTS'!L"&amp;'Application For TE&amp;GOTS'!S2997),"")</f>
        <v/>
      </c>
      <c r="E2956" s="10" t="e">
        <f ca="1">'Application For TE&amp;GOTS'!AF2997</f>
        <v>#VALUE!</v>
      </c>
      <c r="F2956" s="10" t="str">
        <f ca="1">IFERROR(LEFT('Application For TE&amp;GOTS'!AH2997,LEN('Application For TE&amp;GOTS'!AH2997)-2),"")</f>
        <v/>
      </c>
      <c r="G2956" s="10" t="e">
        <f ca="1">'Application For TE&amp;GOTS'!AI2997</f>
        <v>#VALUE!</v>
      </c>
      <c r="AF2956" s="10" t="str">
        <f ca="1">IF(MATCH(B2956,B$1:B2956,0)=ROW(B2956),B2956&amp;";","")</f>
        <v/>
      </c>
      <c r="AG2956" s="10" t="str">
        <f>IF(MATCH(C2956,C$1:C2956,0)=ROW(C2956),C2956&amp;";","")</f>
        <v/>
      </c>
      <c r="AH2956" s="10" t="str">
        <f ca="1">IF(MATCH(D2956,D$1:D2956,0)=ROW(D2956),D2956&amp;";","")</f>
        <v/>
      </c>
      <c r="AI2956" s="10" t="e">
        <f ca="1">IF(MATCH(E2956,E$1:E2956,0)=ROW(E2956),E2956&amp;";","")</f>
        <v>#VALUE!</v>
      </c>
    </row>
    <row r="2957" spans="1:35">
      <c r="A2957" s="10">
        <v>2936</v>
      </c>
      <c r="B2957" s="10" t="str">
        <f ca="1">'Application For TE&amp;GOTS'!X2998</f>
        <v/>
      </c>
      <c r="C2957" s="10">
        <f>'Application For TE&amp;GOTS'!$D2998</f>
        <v>0</v>
      </c>
      <c r="D2957" s="10" t="str" cm="1">
        <f t="array" aca="1" ref="D2957" ca="1">IFERROR(INDIRECT("'Application For TE&amp;GOTS'!L"&amp;'Application For TE&amp;GOTS'!S2998),"")</f>
        <v/>
      </c>
      <c r="E2957" s="10" t="e">
        <f ca="1">'Application For TE&amp;GOTS'!AF2998</f>
        <v>#VALUE!</v>
      </c>
      <c r="F2957" s="10" t="str">
        <f ca="1">IFERROR(LEFT('Application For TE&amp;GOTS'!AH2998,LEN('Application For TE&amp;GOTS'!AH2998)-2),"")</f>
        <v/>
      </c>
      <c r="G2957" s="10" t="e">
        <f ca="1">'Application For TE&amp;GOTS'!AI2998</f>
        <v>#VALUE!</v>
      </c>
      <c r="AF2957" s="10" t="str">
        <f ca="1">IF(MATCH(B2957,B$1:B2957,0)=ROW(B2957),B2957&amp;";","")</f>
        <v/>
      </c>
      <c r="AG2957" s="10" t="str">
        <f>IF(MATCH(C2957,C$1:C2957,0)=ROW(C2957),C2957&amp;";","")</f>
        <v/>
      </c>
      <c r="AH2957" s="10" t="str">
        <f ca="1">IF(MATCH(D2957,D$1:D2957,0)=ROW(D2957),D2957&amp;";","")</f>
        <v/>
      </c>
      <c r="AI2957" s="10" t="e">
        <f ca="1">IF(MATCH(E2957,E$1:E2957,0)=ROW(E2957),E2957&amp;";","")</f>
        <v>#VALUE!</v>
      </c>
    </row>
    <row r="2958" spans="1:35">
      <c r="A2958" s="10">
        <v>2937</v>
      </c>
      <c r="B2958" s="10" t="str">
        <f ca="1">'Application For TE&amp;GOTS'!X2999</f>
        <v/>
      </c>
      <c r="C2958" s="10">
        <f>'Application For TE&amp;GOTS'!$D2999</f>
        <v>0</v>
      </c>
      <c r="D2958" s="10" t="str" cm="1">
        <f t="array" aca="1" ref="D2958" ca="1">IFERROR(INDIRECT("'Application For TE&amp;GOTS'!L"&amp;'Application For TE&amp;GOTS'!S2999),"")</f>
        <v/>
      </c>
      <c r="E2958" s="10" t="e">
        <f ca="1">'Application For TE&amp;GOTS'!AF2999</f>
        <v>#VALUE!</v>
      </c>
      <c r="F2958" s="10" t="str">
        <f ca="1">IFERROR(LEFT('Application For TE&amp;GOTS'!AH2999,LEN('Application For TE&amp;GOTS'!AH2999)-2),"")</f>
        <v/>
      </c>
      <c r="G2958" s="10" t="e">
        <f ca="1">'Application For TE&amp;GOTS'!AI2999</f>
        <v>#VALUE!</v>
      </c>
      <c r="AF2958" s="10" t="str">
        <f ca="1">IF(MATCH(B2958,B$1:B2958,0)=ROW(B2958),B2958&amp;";","")</f>
        <v/>
      </c>
      <c r="AG2958" s="10" t="str">
        <f>IF(MATCH(C2958,C$1:C2958,0)=ROW(C2958),C2958&amp;";","")</f>
        <v/>
      </c>
      <c r="AH2958" s="10" t="str">
        <f ca="1">IF(MATCH(D2958,D$1:D2958,0)=ROW(D2958),D2958&amp;";","")</f>
        <v/>
      </c>
      <c r="AI2958" s="10" t="e">
        <f ca="1">IF(MATCH(E2958,E$1:E2958,0)=ROW(E2958),E2958&amp;";","")</f>
        <v>#VALUE!</v>
      </c>
    </row>
    <row r="2959" spans="1:35">
      <c r="A2959" s="10">
        <v>2938</v>
      </c>
      <c r="B2959" s="10" t="str">
        <f ca="1">'Application For TE&amp;GOTS'!X3000</f>
        <v/>
      </c>
      <c r="C2959" s="10">
        <f>'Application For TE&amp;GOTS'!$D3000</f>
        <v>0</v>
      </c>
      <c r="D2959" s="10" t="str" cm="1">
        <f t="array" aca="1" ref="D2959" ca="1">IFERROR(INDIRECT("'Application For TE&amp;GOTS'!L"&amp;'Application For TE&amp;GOTS'!S3000),"")</f>
        <v/>
      </c>
      <c r="E2959" s="10" t="e">
        <f ca="1">'Application For TE&amp;GOTS'!AF3000</f>
        <v>#VALUE!</v>
      </c>
      <c r="F2959" s="10" t="str">
        <f ca="1">IFERROR(LEFT('Application For TE&amp;GOTS'!AH3000,LEN('Application For TE&amp;GOTS'!AH3000)-2),"")</f>
        <v/>
      </c>
      <c r="G2959" s="10" t="e">
        <f ca="1">'Application For TE&amp;GOTS'!AI3000</f>
        <v>#VALUE!</v>
      </c>
      <c r="AF2959" s="10" t="str">
        <f ca="1">IF(MATCH(B2959,B$1:B2959,0)=ROW(B2959),B2959&amp;";","")</f>
        <v/>
      </c>
      <c r="AG2959" s="10" t="str">
        <f>IF(MATCH(C2959,C$1:C2959,0)=ROW(C2959),C2959&amp;";","")</f>
        <v/>
      </c>
      <c r="AH2959" s="10" t="str">
        <f ca="1">IF(MATCH(D2959,D$1:D2959,0)=ROW(D2959),D2959&amp;";","")</f>
        <v/>
      </c>
      <c r="AI2959" s="10" t="e">
        <f ca="1">IF(MATCH(E2959,E$1:E2959,0)=ROW(E2959),E2959&amp;";","")</f>
        <v>#VALUE!</v>
      </c>
    </row>
    <row r="2960" spans="1:35">
      <c r="A2960" s="10">
        <v>2939</v>
      </c>
      <c r="B2960" s="10" t="str">
        <f ca="1">'Application For TE&amp;GOTS'!X3001</f>
        <v/>
      </c>
      <c r="C2960" s="10">
        <f>'Application For TE&amp;GOTS'!$D3001</f>
        <v>0</v>
      </c>
      <c r="D2960" s="10" t="str" cm="1">
        <f t="array" aca="1" ref="D2960" ca="1">IFERROR(INDIRECT("'Application For TE&amp;GOTS'!L"&amp;'Application For TE&amp;GOTS'!S3001),"")</f>
        <v/>
      </c>
      <c r="E2960" s="10" t="e">
        <f ca="1">'Application For TE&amp;GOTS'!AF3001</f>
        <v>#VALUE!</v>
      </c>
      <c r="F2960" s="10" t="str">
        <f ca="1">IFERROR(LEFT('Application For TE&amp;GOTS'!AH3001,LEN('Application For TE&amp;GOTS'!AH3001)-2),"")</f>
        <v/>
      </c>
      <c r="G2960" s="10" t="e">
        <f ca="1">'Application For TE&amp;GOTS'!AI3001</f>
        <v>#VALUE!</v>
      </c>
      <c r="AF2960" s="10" t="str">
        <f ca="1">IF(MATCH(B2960,B$1:B2960,0)=ROW(B2960),B2960&amp;";","")</f>
        <v/>
      </c>
      <c r="AG2960" s="10" t="str">
        <f>IF(MATCH(C2960,C$1:C2960,0)=ROW(C2960),C2960&amp;";","")</f>
        <v/>
      </c>
      <c r="AH2960" s="10" t="str">
        <f ca="1">IF(MATCH(D2960,D$1:D2960,0)=ROW(D2960),D2960&amp;";","")</f>
        <v/>
      </c>
      <c r="AI2960" s="10" t="e">
        <f ca="1">IF(MATCH(E2960,E$1:E2960,0)=ROW(E2960),E2960&amp;";","")</f>
        <v>#VALUE!</v>
      </c>
    </row>
    <row r="2961" spans="1:35">
      <c r="A2961" s="10">
        <v>2940</v>
      </c>
      <c r="B2961" s="10" t="str">
        <f ca="1">'Application For TE&amp;GOTS'!X3002</f>
        <v/>
      </c>
      <c r="C2961" s="10">
        <f>'Application For TE&amp;GOTS'!$D3002</f>
        <v>0</v>
      </c>
      <c r="D2961" s="10" t="str" cm="1">
        <f t="array" aca="1" ref="D2961" ca="1">IFERROR(INDIRECT("'Application For TE&amp;GOTS'!L"&amp;'Application For TE&amp;GOTS'!S3002),"")</f>
        <v/>
      </c>
      <c r="E2961" s="10" t="e">
        <f ca="1">'Application For TE&amp;GOTS'!AF3002</f>
        <v>#VALUE!</v>
      </c>
      <c r="F2961" s="10" t="str">
        <f ca="1">IFERROR(LEFT('Application For TE&amp;GOTS'!AH3002,LEN('Application For TE&amp;GOTS'!AH3002)-2),"")</f>
        <v/>
      </c>
      <c r="G2961" s="10" t="e">
        <f ca="1">'Application For TE&amp;GOTS'!AI3002</f>
        <v>#VALUE!</v>
      </c>
      <c r="AF2961" s="10" t="str">
        <f ca="1">IF(MATCH(B2961,B$1:B2961,0)=ROW(B2961),B2961&amp;";","")</f>
        <v/>
      </c>
      <c r="AG2961" s="10" t="str">
        <f>IF(MATCH(C2961,C$1:C2961,0)=ROW(C2961),C2961&amp;";","")</f>
        <v/>
      </c>
      <c r="AH2961" s="10" t="str">
        <f ca="1">IF(MATCH(D2961,D$1:D2961,0)=ROW(D2961),D2961&amp;";","")</f>
        <v/>
      </c>
      <c r="AI2961" s="10" t="e">
        <f ca="1">IF(MATCH(E2961,E$1:E2961,0)=ROW(E2961),E2961&amp;";","")</f>
        <v>#VALUE!</v>
      </c>
    </row>
    <row r="2962" spans="1:35">
      <c r="A2962" s="10">
        <v>2941</v>
      </c>
      <c r="B2962" s="10" t="str">
        <f ca="1">'Application For TE&amp;GOTS'!X3003</f>
        <v/>
      </c>
      <c r="C2962" s="10">
        <f>'Application For TE&amp;GOTS'!$D3003</f>
        <v>0</v>
      </c>
      <c r="D2962" s="10" t="str" cm="1">
        <f t="array" aca="1" ref="D2962" ca="1">IFERROR(INDIRECT("'Application For TE&amp;GOTS'!L"&amp;'Application For TE&amp;GOTS'!S3003),"")</f>
        <v/>
      </c>
      <c r="E2962" s="10" t="e">
        <f ca="1">'Application For TE&amp;GOTS'!AF3003</f>
        <v>#VALUE!</v>
      </c>
      <c r="F2962" s="10" t="str">
        <f ca="1">IFERROR(LEFT('Application For TE&amp;GOTS'!AH3003,LEN('Application For TE&amp;GOTS'!AH3003)-2),"")</f>
        <v/>
      </c>
      <c r="G2962" s="10" t="e">
        <f ca="1">'Application For TE&amp;GOTS'!AI3003</f>
        <v>#VALUE!</v>
      </c>
      <c r="AF2962" s="10" t="str">
        <f ca="1">IF(MATCH(B2962,B$1:B2962,0)=ROW(B2962),B2962&amp;";","")</f>
        <v/>
      </c>
      <c r="AG2962" s="10" t="str">
        <f>IF(MATCH(C2962,C$1:C2962,0)=ROW(C2962),C2962&amp;";","")</f>
        <v/>
      </c>
      <c r="AH2962" s="10" t="str">
        <f ca="1">IF(MATCH(D2962,D$1:D2962,0)=ROW(D2962),D2962&amp;";","")</f>
        <v/>
      </c>
      <c r="AI2962" s="10" t="e">
        <f ca="1">IF(MATCH(E2962,E$1:E2962,0)=ROW(E2962),E2962&amp;";","")</f>
        <v>#VALUE!</v>
      </c>
    </row>
    <row r="2963" spans="1:35">
      <c r="A2963" s="10">
        <v>2942</v>
      </c>
      <c r="B2963" s="10" t="str">
        <f ca="1">'Application For TE&amp;GOTS'!X3004</f>
        <v/>
      </c>
      <c r="C2963" s="10">
        <f>'Application For TE&amp;GOTS'!$D3004</f>
        <v>0</v>
      </c>
      <c r="D2963" s="10" t="str" cm="1">
        <f t="array" aca="1" ref="D2963" ca="1">IFERROR(INDIRECT("'Application For TE&amp;GOTS'!L"&amp;'Application For TE&amp;GOTS'!S3004),"")</f>
        <v/>
      </c>
      <c r="E2963" s="10" t="e">
        <f ca="1">'Application For TE&amp;GOTS'!AF3004</f>
        <v>#VALUE!</v>
      </c>
      <c r="F2963" s="10" t="str">
        <f ca="1">IFERROR(LEFT('Application For TE&amp;GOTS'!AH3004,LEN('Application For TE&amp;GOTS'!AH3004)-2),"")</f>
        <v/>
      </c>
      <c r="G2963" s="10" t="e">
        <f ca="1">'Application For TE&amp;GOTS'!AI3004</f>
        <v>#VALUE!</v>
      </c>
      <c r="AF2963" s="10" t="str">
        <f ca="1">IF(MATCH(B2963,B$1:B2963,0)=ROW(B2963),B2963&amp;";","")</f>
        <v/>
      </c>
      <c r="AG2963" s="10" t="str">
        <f>IF(MATCH(C2963,C$1:C2963,0)=ROW(C2963),C2963&amp;";","")</f>
        <v/>
      </c>
      <c r="AH2963" s="10" t="str">
        <f ca="1">IF(MATCH(D2963,D$1:D2963,0)=ROW(D2963),D2963&amp;";","")</f>
        <v/>
      </c>
      <c r="AI2963" s="10" t="e">
        <f ca="1">IF(MATCH(E2963,E$1:E2963,0)=ROW(E2963),E2963&amp;";","")</f>
        <v>#VALUE!</v>
      </c>
    </row>
    <row r="2964" spans="1:35">
      <c r="A2964" s="10">
        <v>2943</v>
      </c>
      <c r="B2964" s="10" t="str">
        <f ca="1">'Application For TE&amp;GOTS'!X3005</f>
        <v/>
      </c>
      <c r="C2964" s="10">
        <f>'Application For TE&amp;GOTS'!$D3005</f>
        <v>0</v>
      </c>
      <c r="D2964" s="10" t="str" cm="1">
        <f t="array" aca="1" ref="D2964" ca="1">IFERROR(INDIRECT("'Application For TE&amp;GOTS'!L"&amp;'Application For TE&amp;GOTS'!S3005),"")</f>
        <v/>
      </c>
      <c r="E2964" s="10" t="e">
        <f ca="1">'Application For TE&amp;GOTS'!AF3005</f>
        <v>#VALUE!</v>
      </c>
      <c r="F2964" s="10" t="str">
        <f ca="1">IFERROR(LEFT('Application For TE&amp;GOTS'!AH3005,LEN('Application For TE&amp;GOTS'!AH3005)-2),"")</f>
        <v/>
      </c>
      <c r="G2964" s="10" t="e">
        <f ca="1">'Application For TE&amp;GOTS'!AI3005</f>
        <v>#VALUE!</v>
      </c>
      <c r="AF2964" s="10" t="str">
        <f ca="1">IF(MATCH(B2964,B$1:B2964,0)=ROW(B2964),B2964&amp;";","")</f>
        <v/>
      </c>
      <c r="AG2964" s="10" t="str">
        <f>IF(MATCH(C2964,C$1:C2964,0)=ROW(C2964),C2964&amp;";","")</f>
        <v/>
      </c>
      <c r="AH2964" s="10" t="str">
        <f ca="1">IF(MATCH(D2964,D$1:D2964,0)=ROW(D2964),D2964&amp;";","")</f>
        <v/>
      </c>
      <c r="AI2964" s="10" t="e">
        <f ca="1">IF(MATCH(E2964,E$1:E2964,0)=ROW(E2964),E2964&amp;";","")</f>
        <v>#VALUE!</v>
      </c>
    </row>
    <row r="2965" spans="1:35">
      <c r="A2965" s="10">
        <v>2944</v>
      </c>
      <c r="B2965" s="10" t="str">
        <f ca="1">'Application For TE&amp;GOTS'!X3006</f>
        <v/>
      </c>
      <c r="C2965" s="10">
        <f>'Application For TE&amp;GOTS'!$D3006</f>
        <v>0</v>
      </c>
      <c r="D2965" s="10" t="str" cm="1">
        <f t="array" aca="1" ref="D2965" ca="1">IFERROR(INDIRECT("'Application For TE&amp;GOTS'!L"&amp;'Application For TE&amp;GOTS'!S3006),"")</f>
        <v/>
      </c>
      <c r="E2965" s="10" t="e">
        <f ca="1">'Application For TE&amp;GOTS'!AF3006</f>
        <v>#VALUE!</v>
      </c>
      <c r="F2965" s="10" t="str">
        <f ca="1">IFERROR(LEFT('Application For TE&amp;GOTS'!AH3006,LEN('Application For TE&amp;GOTS'!AH3006)-2),"")</f>
        <v/>
      </c>
      <c r="G2965" s="10" t="e">
        <f ca="1">'Application For TE&amp;GOTS'!AI3006</f>
        <v>#VALUE!</v>
      </c>
      <c r="AF2965" s="10" t="str">
        <f ca="1">IF(MATCH(B2965,B$1:B2965,0)=ROW(B2965),B2965&amp;";","")</f>
        <v/>
      </c>
      <c r="AG2965" s="10" t="str">
        <f>IF(MATCH(C2965,C$1:C2965,0)=ROW(C2965),C2965&amp;";","")</f>
        <v/>
      </c>
      <c r="AH2965" s="10" t="str">
        <f ca="1">IF(MATCH(D2965,D$1:D2965,0)=ROW(D2965),D2965&amp;";","")</f>
        <v/>
      </c>
      <c r="AI2965" s="10" t="e">
        <f ca="1">IF(MATCH(E2965,E$1:E2965,0)=ROW(E2965),E2965&amp;";","")</f>
        <v>#VALUE!</v>
      </c>
    </row>
    <row r="2966" spans="1:35">
      <c r="A2966" s="10">
        <v>2945</v>
      </c>
      <c r="B2966" s="10" t="str">
        <f ca="1">'Application For TE&amp;GOTS'!X3007</f>
        <v/>
      </c>
      <c r="C2966" s="10">
        <f>'Application For TE&amp;GOTS'!$D3007</f>
        <v>0</v>
      </c>
      <c r="D2966" s="10" t="str" cm="1">
        <f t="array" aca="1" ref="D2966" ca="1">IFERROR(INDIRECT("'Application For TE&amp;GOTS'!L"&amp;'Application For TE&amp;GOTS'!S3007),"")</f>
        <v/>
      </c>
      <c r="E2966" s="10" t="e">
        <f ca="1">'Application For TE&amp;GOTS'!AF3007</f>
        <v>#VALUE!</v>
      </c>
      <c r="F2966" s="10" t="str">
        <f ca="1">IFERROR(LEFT('Application For TE&amp;GOTS'!AH3007,LEN('Application For TE&amp;GOTS'!AH3007)-2),"")</f>
        <v/>
      </c>
      <c r="G2966" s="10" t="e">
        <f ca="1">'Application For TE&amp;GOTS'!AI3007</f>
        <v>#VALUE!</v>
      </c>
      <c r="AF2966" s="10" t="str">
        <f ca="1">IF(MATCH(B2966,B$1:B2966,0)=ROW(B2966),B2966&amp;";","")</f>
        <v/>
      </c>
      <c r="AG2966" s="10" t="str">
        <f>IF(MATCH(C2966,C$1:C2966,0)=ROW(C2966),C2966&amp;";","")</f>
        <v/>
      </c>
      <c r="AH2966" s="10" t="str">
        <f ca="1">IF(MATCH(D2966,D$1:D2966,0)=ROW(D2966),D2966&amp;";","")</f>
        <v/>
      </c>
      <c r="AI2966" s="10" t="e">
        <f ca="1">IF(MATCH(E2966,E$1:E2966,0)=ROW(E2966),E2966&amp;";","")</f>
        <v>#VALUE!</v>
      </c>
    </row>
    <row r="2967" spans="1:35">
      <c r="A2967" s="10">
        <v>2946</v>
      </c>
      <c r="B2967" s="10" t="str">
        <f ca="1">'Application For TE&amp;GOTS'!X3008</f>
        <v/>
      </c>
      <c r="C2967" s="10">
        <f>'Application For TE&amp;GOTS'!$D3008</f>
        <v>0</v>
      </c>
      <c r="D2967" s="10" t="str" cm="1">
        <f t="array" aca="1" ref="D2967" ca="1">IFERROR(INDIRECT("'Application For TE&amp;GOTS'!L"&amp;'Application For TE&amp;GOTS'!S3008),"")</f>
        <v/>
      </c>
      <c r="E2967" s="10" t="e">
        <f ca="1">'Application For TE&amp;GOTS'!AF3008</f>
        <v>#VALUE!</v>
      </c>
      <c r="F2967" s="10" t="str">
        <f ca="1">IFERROR(LEFT('Application For TE&amp;GOTS'!AH3008,LEN('Application For TE&amp;GOTS'!AH3008)-2),"")</f>
        <v/>
      </c>
      <c r="G2967" s="10" t="e">
        <f ca="1">'Application For TE&amp;GOTS'!AI3008</f>
        <v>#VALUE!</v>
      </c>
      <c r="AF2967" s="10" t="str">
        <f ca="1">IF(MATCH(B2967,B$1:B2967,0)=ROW(B2967),B2967&amp;";","")</f>
        <v/>
      </c>
      <c r="AG2967" s="10" t="str">
        <f>IF(MATCH(C2967,C$1:C2967,0)=ROW(C2967),C2967&amp;";","")</f>
        <v/>
      </c>
      <c r="AH2967" s="10" t="str">
        <f ca="1">IF(MATCH(D2967,D$1:D2967,0)=ROW(D2967),D2967&amp;";","")</f>
        <v/>
      </c>
      <c r="AI2967" s="10" t="e">
        <f ca="1">IF(MATCH(E2967,E$1:E2967,0)=ROW(E2967),E2967&amp;";","")</f>
        <v>#VALUE!</v>
      </c>
    </row>
    <row r="2968" spans="1:35">
      <c r="A2968" s="10">
        <v>2947</v>
      </c>
      <c r="B2968" s="10" t="str">
        <f ca="1">'Application For TE&amp;GOTS'!X3009</f>
        <v/>
      </c>
      <c r="C2968" s="10">
        <f>'Application For TE&amp;GOTS'!$D3009</f>
        <v>0</v>
      </c>
      <c r="D2968" s="10" t="str" cm="1">
        <f t="array" aca="1" ref="D2968" ca="1">IFERROR(INDIRECT("'Application For TE&amp;GOTS'!L"&amp;'Application For TE&amp;GOTS'!S3009),"")</f>
        <v/>
      </c>
      <c r="E2968" s="10" t="e">
        <f ca="1">'Application For TE&amp;GOTS'!AF3009</f>
        <v>#VALUE!</v>
      </c>
      <c r="F2968" s="10" t="str">
        <f ca="1">IFERROR(LEFT('Application For TE&amp;GOTS'!AH3009,LEN('Application For TE&amp;GOTS'!AH3009)-2),"")</f>
        <v/>
      </c>
      <c r="G2968" s="10" t="e">
        <f ca="1">'Application For TE&amp;GOTS'!AI3009</f>
        <v>#VALUE!</v>
      </c>
      <c r="AF2968" s="10" t="str">
        <f ca="1">IF(MATCH(B2968,B$1:B2968,0)=ROW(B2968),B2968&amp;";","")</f>
        <v/>
      </c>
      <c r="AG2968" s="10" t="str">
        <f>IF(MATCH(C2968,C$1:C2968,0)=ROW(C2968),C2968&amp;";","")</f>
        <v/>
      </c>
      <c r="AH2968" s="10" t="str">
        <f ca="1">IF(MATCH(D2968,D$1:D2968,0)=ROW(D2968),D2968&amp;";","")</f>
        <v/>
      </c>
      <c r="AI2968" s="10" t="e">
        <f ca="1">IF(MATCH(E2968,E$1:E2968,0)=ROW(E2968),E2968&amp;";","")</f>
        <v>#VALUE!</v>
      </c>
    </row>
    <row r="2969" spans="1:35">
      <c r="A2969" s="10">
        <v>2948</v>
      </c>
      <c r="B2969" s="10" t="str">
        <f ca="1">'Application For TE&amp;GOTS'!X3010</f>
        <v/>
      </c>
      <c r="C2969" s="10">
        <f>'Application For TE&amp;GOTS'!$D3010</f>
        <v>0</v>
      </c>
      <c r="D2969" s="10" t="str" cm="1">
        <f t="array" aca="1" ref="D2969" ca="1">IFERROR(INDIRECT("'Application For TE&amp;GOTS'!L"&amp;'Application For TE&amp;GOTS'!S3010),"")</f>
        <v/>
      </c>
      <c r="E2969" s="10" t="e">
        <f ca="1">'Application For TE&amp;GOTS'!AF3010</f>
        <v>#VALUE!</v>
      </c>
      <c r="F2969" s="10" t="str">
        <f ca="1">IFERROR(LEFT('Application For TE&amp;GOTS'!AH3010,LEN('Application For TE&amp;GOTS'!AH3010)-2),"")</f>
        <v/>
      </c>
      <c r="G2969" s="10" t="e">
        <f ca="1">'Application For TE&amp;GOTS'!AI3010</f>
        <v>#VALUE!</v>
      </c>
      <c r="AF2969" s="10" t="str">
        <f ca="1">IF(MATCH(B2969,B$1:B2969,0)=ROW(B2969),B2969&amp;";","")</f>
        <v/>
      </c>
      <c r="AG2969" s="10" t="str">
        <f>IF(MATCH(C2969,C$1:C2969,0)=ROW(C2969),C2969&amp;";","")</f>
        <v/>
      </c>
      <c r="AH2969" s="10" t="str">
        <f ca="1">IF(MATCH(D2969,D$1:D2969,0)=ROW(D2969),D2969&amp;";","")</f>
        <v/>
      </c>
      <c r="AI2969" s="10" t="e">
        <f ca="1">IF(MATCH(E2969,E$1:E2969,0)=ROW(E2969),E2969&amp;";","")</f>
        <v>#VALUE!</v>
      </c>
    </row>
    <row r="2970" spans="1:35">
      <c r="A2970" s="10">
        <v>2949</v>
      </c>
      <c r="B2970" s="10" t="str">
        <f ca="1">'Application For TE&amp;GOTS'!X3011</f>
        <v/>
      </c>
      <c r="C2970" s="10">
        <f>'Application For TE&amp;GOTS'!$D3011</f>
        <v>0</v>
      </c>
      <c r="D2970" s="10" t="str" cm="1">
        <f t="array" aca="1" ref="D2970" ca="1">IFERROR(INDIRECT("'Application For TE&amp;GOTS'!L"&amp;'Application For TE&amp;GOTS'!S3011),"")</f>
        <v/>
      </c>
      <c r="E2970" s="10" t="e">
        <f ca="1">'Application For TE&amp;GOTS'!AF3011</f>
        <v>#VALUE!</v>
      </c>
      <c r="F2970" s="10" t="str">
        <f ca="1">IFERROR(LEFT('Application For TE&amp;GOTS'!AH3011,LEN('Application For TE&amp;GOTS'!AH3011)-2),"")</f>
        <v/>
      </c>
      <c r="G2970" s="10" t="e">
        <f ca="1">'Application For TE&amp;GOTS'!AI3011</f>
        <v>#VALUE!</v>
      </c>
      <c r="AF2970" s="10" t="str">
        <f ca="1">IF(MATCH(B2970,B$1:B2970,0)=ROW(B2970),B2970&amp;";","")</f>
        <v/>
      </c>
      <c r="AG2970" s="10" t="str">
        <f>IF(MATCH(C2970,C$1:C2970,0)=ROW(C2970),C2970&amp;";","")</f>
        <v/>
      </c>
      <c r="AH2970" s="10" t="str">
        <f ca="1">IF(MATCH(D2970,D$1:D2970,0)=ROW(D2970),D2970&amp;";","")</f>
        <v/>
      </c>
      <c r="AI2970" s="10" t="e">
        <f ca="1">IF(MATCH(E2970,E$1:E2970,0)=ROW(E2970),E2970&amp;";","")</f>
        <v>#VALUE!</v>
      </c>
    </row>
    <row r="2971" spans="1:35">
      <c r="A2971" s="10">
        <v>2950</v>
      </c>
      <c r="B2971" s="10" t="str">
        <f ca="1">'Application For TE&amp;GOTS'!X3012</f>
        <v/>
      </c>
      <c r="C2971" s="10">
        <f>'Application For TE&amp;GOTS'!$D3012</f>
        <v>0</v>
      </c>
      <c r="D2971" s="10" t="str" cm="1">
        <f t="array" aca="1" ref="D2971" ca="1">IFERROR(INDIRECT("'Application For TE&amp;GOTS'!L"&amp;'Application For TE&amp;GOTS'!S3012),"")</f>
        <v/>
      </c>
      <c r="E2971" s="10" t="e">
        <f ca="1">'Application For TE&amp;GOTS'!AF3012</f>
        <v>#VALUE!</v>
      </c>
      <c r="F2971" s="10" t="str">
        <f ca="1">IFERROR(LEFT('Application For TE&amp;GOTS'!AH3012,LEN('Application For TE&amp;GOTS'!AH3012)-2),"")</f>
        <v/>
      </c>
      <c r="G2971" s="10" t="e">
        <f ca="1">'Application For TE&amp;GOTS'!AI3012</f>
        <v>#VALUE!</v>
      </c>
      <c r="AF2971" s="10" t="str">
        <f ca="1">IF(MATCH(B2971,B$1:B2971,0)=ROW(B2971),B2971&amp;";","")</f>
        <v/>
      </c>
      <c r="AG2971" s="10" t="str">
        <f>IF(MATCH(C2971,C$1:C2971,0)=ROW(C2971),C2971&amp;";","")</f>
        <v/>
      </c>
      <c r="AH2971" s="10" t="str">
        <f ca="1">IF(MATCH(D2971,D$1:D2971,0)=ROW(D2971),D2971&amp;";","")</f>
        <v/>
      </c>
      <c r="AI2971" s="10" t="e">
        <f ca="1">IF(MATCH(E2971,E$1:E2971,0)=ROW(E2971),E2971&amp;";","")</f>
        <v>#VALUE!</v>
      </c>
    </row>
    <row r="2972" spans="1:35">
      <c r="A2972" s="10">
        <v>2951</v>
      </c>
      <c r="B2972" s="10" t="str">
        <f ca="1">'Application For TE&amp;GOTS'!X3013</f>
        <v/>
      </c>
      <c r="C2972" s="10">
        <f>'Application For TE&amp;GOTS'!$D3013</f>
        <v>0</v>
      </c>
      <c r="D2972" s="10" t="str" cm="1">
        <f t="array" aca="1" ref="D2972" ca="1">IFERROR(INDIRECT("'Application For TE&amp;GOTS'!L"&amp;'Application For TE&amp;GOTS'!S3013),"")</f>
        <v/>
      </c>
      <c r="E2972" s="10" t="e">
        <f ca="1">'Application For TE&amp;GOTS'!AF3013</f>
        <v>#VALUE!</v>
      </c>
      <c r="F2972" s="10" t="str">
        <f ca="1">IFERROR(LEFT('Application For TE&amp;GOTS'!AH3013,LEN('Application For TE&amp;GOTS'!AH3013)-2),"")</f>
        <v/>
      </c>
      <c r="G2972" s="10" t="e">
        <f ca="1">'Application For TE&amp;GOTS'!AI3013</f>
        <v>#VALUE!</v>
      </c>
      <c r="AF2972" s="10" t="str">
        <f ca="1">IF(MATCH(B2972,B$1:B2972,0)=ROW(B2972),B2972&amp;";","")</f>
        <v/>
      </c>
      <c r="AG2972" s="10" t="str">
        <f>IF(MATCH(C2972,C$1:C2972,0)=ROW(C2972),C2972&amp;";","")</f>
        <v/>
      </c>
      <c r="AH2972" s="10" t="str">
        <f ca="1">IF(MATCH(D2972,D$1:D2972,0)=ROW(D2972),D2972&amp;";","")</f>
        <v/>
      </c>
      <c r="AI2972" s="10" t="e">
        <f ca="1">IF(MATCH(E2972,E$1:E2972,0)=ROW(E2972),E2972&amp;";","")</f>
        <v>#VALUE!</v>
      </c>
    </row>
    <row r="2973" spans="1:35">
      <c r="A2973" s="10">
        <v>2952</v>
      </c>
      <c r="B2973" s="10" t="str">
        <f ca="1">'Application For TE&amp;GOTS'!X3014</f>
        <v/>
      </c>
      <c r="C2973" s="10">
        <f>'Application For TE&amp;GOTS'!$D3014</f>
        <v>0</v>
      </c>
      <c r="D2973" s="10" t="str" cm="1">
        <f t="array" aca="1" ref="D2973" ca="1">IFERROR(INDIRECT("'Application For TE&amp;GOTS'!L"&amp;'Application For TE&amp;GOTS'!S3014),"")</f>
        <v/>
      </c>
      <c r="E2973" s="10" t="e">
        <f ca="1">'Application For TE&amp;GOTS'!AF3014</f>
        <v>#VALUE!</v>
      </c>
      <c r="F2973" s="10" t="str">
        <f ca="1">IFERROR(LEFT('Application For TE&amp;GOTS'!AH3014,LEN('Application For TE&amp;GOTS'!AH3014)-2),"")</f>
        <v/>
      </c>
      <c r="G2973" s="10" t="e">
        <f ca="1">'Application For TE&amp;GOTS'!AI3014</f>
        <v>#VALUE!</v>
      </c>
      <c r="AF2973" s="10" t="str">
        <f ca="1">IF(MATCH(B2973,B$1:B2973,0)=ROW(B2973),B2973&amp;";","")</f>
        <v/>
      </c>
      <c r="AG2973" s="10" t="str">
        <f>IF(MATCH(C2973,C$1:C2973,0)=ROW(C2973),C2973&amp;";","")</f>
        <v/>
      </c>
      <c r="AH2973" s="10" t="str">
        <f ca="1">IF(MATCH(D2973,D$1:D2973,0)=ROW(D2973),D2973&amp;";","")</f>
        <v/>
      </c>
      <c r="AI2973" s="10" t="e">
        <f ca="1">IF(MATCH(E2973,E$1:E2973,0)=ROW(E2973),E2973&amp;";","")</f>
        <v>#VALUE!</v>
      </c>
    </row>
    <row r="2974" spans="1:35">
      <c r="A2974" s="10">
        <v>2953</v>
      </c>
      <c r="B2974" s="10" t="str">
        <f ca="1">'Application For TE&amp;GOTS'!X3015</f>
        <v/>
      </c>
      <c r="C2974" s="10">
        <f>'Application For TE&amp;GOTS'!$D3015</f>
        <v>0</v>
      </c>
      <c r="D2974" s="10" t="str" cm="1">
        <f t="array" aca="1" ref="D2974" ca="1">IFERROR(INDIRECT("'Application For TE&amp;GOTS'!L"&amp;'Application For TE&amp;GOTS'!S3015),"")</f>
        <v/>
      </c>
      <c r="E2974" s="10" t="e">
        <f ca="1">'Application For TE&amp;GOTS'!AF3015</f>
        <v>#VALUE!</v>
      </c>
      <c r="F2974" s="10" t="str">
        <f ca="1">IFERROR(LEFT('Application For TE&amp;GOTS'!AH3015,LEN('Application For TE&amp;GOTS'!AH3015)-2),"")</f>
        <v/>
      </c>
      <c r="G2974" s="10" t="e">
        <f ca="1">'Application For TE&amp;GOTS'!AI3015</f>
        <v>#VALUE!</v>
      </c>
      <c r="AF2974" s="10" t="str">
        <f ca="1">IF(MATCH(B2974,B$1:B2974,0)=ROW(B2974),B2974&amp;";","")</f>
        <v/>
      </c>
      <c r="AG2974" s="10" t="str">
        <f>IF(MATCH(C2974,C$1:C2974,0)=ROW(C2974),C2974&amp;";","")</f>
        <v/>
      </c>
      <c r="AH2974" s="10" t="str">
        <f ca="1">IF(MATCH(D2974,D$1:D2974,0)=ROW(D2974),D2974&amp;";","")</f>
        <v/>
      </c>
      <c r="AI2974" s="10" t="e">
        <f ca="1">IF(MATCH(E2974,E$1:E2974,0)=ROW(E2974),E2974&amp;";","")</f>
        <v>#VALUE!</v>
      </c>
    </row>
    <row r="2975" spans="1:35">
      <c r="A2975" s="10">
        <v>2954</v>
      </c>
      <c r="B2975" s="10" t="str">
        <f ca="1">'Application For TE&amp;GOTS'!X3016</f>
        <v/>
      </c>
      <c r="C2975" s="10">
        <f>'Application For TE&amp;GOTS'!$D3016</f>
        <v>0</v>
      </c>
      <c r="D2975" s="10" t="str" cm="1">
        <f t="array" aca="1" ref="D2975" ca="1">IFERROR(INDIRECT("'Application For TE&amp;GOTS'!L"&amp;'Application For TE&amp;GOTS'!S3016),"")</f>
        <v/>
      </c>
      <c r="E2975" s="10" t="e">
        <f ca="1">'Application For TE&amp;GOTS'!AF3016</f>
        <v>#VALUE!</v>
      </c>
      <c r="F2975" s="10" t="str">
        <f ca="1">IFERROR(LEFT('Application For TE&amp;GOTS'!AH3016,LEN('Application For TE&amp;GOTS'!AH3016)-2),"")</f>
        <v/>
      </c>
      <c r="G2975" s="10" t="e">
        <f ca="1">'Application For TE&amp;GOTS'!AI3016</f>
        <v>#VALUE!</v>
      </c>
      <c r="AF2975" s="10" t="str">
        <f ca="1">IF(MATCH(B2975,B$1:B2975,0)=ROW(B2975),B2975&amp;";","")</f>
        <v/>
      </c>
      <c r="AG2975" s="10" t="str">
        <f>IF(MATCH(C2975,C$1:C2975,0)=ROW(C2975),C2975&amp;";","")</f>
        <v/>
      </c>
      <c r="AH2975" s="10" t="str">
        <f ca="1">IF(MATCH(D2975,D$1:D2975,0)=ROW(D2975),D2975&amp;";","")</f>
        <v/>
      </c>
      <c r="AI2975" s="10" t="e">
        <f ca="1">IF(MATCH(E2975,E$1:E2975,0)=ROW(E2975),E2975&amp;";","")</f>
        <v>#VALUE!</v>
      </c>
    </row>
    <row r="2976" spans="1:35">
      <c r="A2976" s="10">
        <v>2955</v>
      </c>
      <c r="B2976" s="10" t="str">
        <f ca="1">'Application For TE&amp;GOTS'!X3017</f>
        <v/>
      </c>
      <c r="C2976" s="10">
        <f>'Application For TE&amp;GOTS'!$D3017</f>
        <v>0</v>
      </c>
      <c r="D2976" s="10" t="str" cm="1">
        <f t="array" aca="1" ref="D2976" ca="1">IFERROR(INDIRECT("'Application For TE&amp;GOTS'!L"&amp;'Application For TE&amp;GOTS'!S3017),"")</f>
        <v/>
      </c>
      <c r="E2976" s="10" t="e">
        <f ca="1">'Application For TE&amp;GOTS'!AF3017</f>
        <v>#VALUE!</v>
      </c>
      <c r="F2976" s="10" t="str">
        <f ca="1">IFERROR(LEFT('Application For TE&amp;GOTS'!AH3017,LEN('Application For TE&amp;GOTS'!AH3017)-2),"")</f>
        <v/>
      </c>
      <c r="G2976" s="10" t="e">
        <f ca="1">'Application For TE&amp;GOTS'!AI3017</f>
        <v>#VALUE!</v>
      </c>
      <c r="AF2976" s="10" t="str">
        <f ca="1">IF(MATCH(B2976,B$1:B2976,0)=ROW(B2976),B2976&amp;";","")</f>
        <v/>
      </c>
      <c r="AG2976" s="10" t="str">
        <f>IF(MATCH(C2976,C$1:C2976,0)=ROW(C2976),C2976&amp;";","")</f>
        <v/>
      </c>
      <c r="AH2976" s="10" t="str">
        <f ca="1">IF(MATCH(D2976,D$1:D2976,0)=ROW(D2976),D2976&amp;";","")</f>
        <v/>
      </c>
      <c r="AI2976" s="10" t="e">
        <f ca="1">IF(MATCH(E2976,E$1:E2976,0)=ROW(E2976),E2976&amp;";","")</f>
        <v>#VALUE!</v>
      </c>
    </row>
    <row r="2977" spans="1:35">
      <c r="A2977" s="10">
        <v>2956</v>
      </c>
      <c r="B2977" s="10" t="str">
        <f ca="1">'Application For TE&amp;GOTS'!X3018</f>
        <v/>
      </c>
      <c r="C2977" s="10">
        <f>'Application For TE&amp;GOTS'!$D3018</f>
        <v>0</v>
      </c>
      <c r="D2977" s="10" t="str" cm="1">
        <f t="array" aca="1" ref="D2977" ca="1">IFERROR(INDIRECT("'Application For TE&amp;GOTS'!L"&amp;'Application For TE&amp;GOTS'!S3018),"")</f>
        <v/>
      </c>
      <c r="E2977" s="10" t="e">
        <f ca="1">'Application For TE&amp;GOTS'!AF3018</f>
        <v>#VALUE!</v>
      </c>
      <c r="F2977" s="10" t="str">
        <f ca="1">IFERROR(LEFT('Application For TE&amp;GOTS'!AH3018,LEN('Application For TE&amp;GOTS'!AH3018)-2),"")</f>
        <v/>
      </c>
      <c r="G2977" s="10" t="e">
        <f ca="1">'Application For TE&amp;GOTS'!AI3018</f>
        <v>#VALUE!</v>
      </c>
      <c r="AF2977" s="10" t="str">
        <f ca="1">IF(MATCH(B2977,B$1:B2977,0)=ROW(B2977),B2977&amp;";","")</f>
        <v/>
      </c>
      <c r="AG2977" s="10" t="str">
        <f>IF(MATCH(C2977,C$1:C2977,0)=ROW(C2977),C2977&amp;";","")</f>
        <v/>
      </c>
      <c r="AH2977" s="10" t="str">
        <f ca="1">IF(MATCH(D2977,D$1:D2977,0)=ROW(D2977),D2977&amp;";","")</f>
        <v/>
      </c>
      <c r="AI2977" s="10" t="e">
        <f ca="1">IF(MATCH(E2977,E$1:E2977,0)=ROW(E2977),E2977&amp;";","")</f>
        <v>#VALUE!</v>
      </c>
    </row>
    <row r="2978" spans="1:35">
      <c r="A2978" s="10">
        <v>2957</v>
      </c>
      <c r="B2978" s="10" t="str">
        <f ca="1">'Application For TE&amp;GOTS'!X3019</f>
        <v/>
      </c>
      <c r="C2978" s="10">
        <f>'Application For TE&amp;GOTS'!$D3019</f>
        <v>0</v>
      </c>
      <c r="D2978" s="10" t="str" cm="1">
        <f t="array" aca="1" ref="D2978" ca="1">IFERROR(INDIRECT("'Application For TE&amp;GOTS'!L"&amp;'Application For TE&amp;GOTS'!S3019),"")</f>
        <v/>
      </c>
      <c r="E2978" s="10" t="e">
        <f ca="1">'Application For TE&amp;GOTS'!AF3019</f>
        <v>#VALUE!</v>
      </c>
      <c r="F2978" s="10" t="str">
        <f ca="1">IFERROR(LEFT('Application For TE&amp;GOTS'!AH3019,LEN('Application For TE&amp;GOTS'!AH3019)-2),"")</f>
        <v/>
      </c>
      <c r="G2978" s="10" t="e">
        <f ca="1">'Application For TE&amp;GOTS'!AI3019</f>
        <v>#VALUE!</v>
      </c>
      <c r="AF2978" s="10" t="str">
        <f ca="1">IF(MATCH(B2978,B$1:B2978,0)=ROW(B2978),B2978&amp;";","")</f>
        <v/>
      </c>
      <c r="AG2978" s="10" t="str">
        <f>IF(MATCH(C2978,C$1:C2978,0)=ROW(C2978),C2978&amp;";","")</f>
        <v/>
      </c>
      <c r="AH2978" s="10" t="str">
        <f ca="1">IF(MATCH(D2978,D$1:D2978,0)=ROW(D2978),D2978&amp;";","")</f>
        <v/>
      </c>
      <c r="AI2978" s="10" t="e">
        <f ca="1">IF(MATCH(E2978,E$1:E2978,0)=ROW(E2978),E2978&amp;";","")</f>
        <v>#VALUE!</v>
      </c>
    </row>
    <row r="2979" spans="1:35">
      <c r="A2979" s="10">
        <v>2958</v>
      </c>
      <c r="B2979" s="10" t="str">
        <f ca="1">'Application For TE&amp;GOTS'!X3020</f>
        <v/>
      </c>
      <c r="C2979" s="10">
        <f>'Application For TE&amp;GOTS'!$D3020</f>
        <v>0</v>
      </c>
      <c r="D2979" s="10" t="str" cm="1">
        <f t="array" aca="1" ref="D2979" ca="1">IFERROR(INDIRECT("'Application For TE&amp;GOTS'!L"&amp;'Application For TE&amp;GOTS'!S3020),"")</f>
        <v/>
      </c>
      <c r="E2979" s="10" t="e">
        <f ca="1">'Application For TE&amp;GOTS'!AF3020</f>
        <v>#VALUE!</v>
      </c>
      <c r="F2979" s="10" t="str">
        <f ca="1">IFERROR(LEFT('Application For TE&amp;GOTS'!AH3020,LEN('Application For TE&amp;GOTS'!AH3020)-2),"")</f>
        <v/>
      </c>
      <c r="G2979" s="10" t="e">
        <f ca="1">'Application For TE&amp;GOTS'!AI3020</f>
        <v>#VALUE!</v>
      </c>
      <c r="AF2979" s="10" t="str">
        <f ca="1">IF(MATCH(B2979,B$1:B2979,0)=ROW(B2979),B2979&amp;";","")</f>
        <v/>
      </c>
      <c r="AG2979" s="10" t="str">
        <f>IF(MATCH(C2979,C$1:C2979,0)=ROW(C2979),C2979&amp;";","")</f>
        <v/>
      </c>
      <c r="AH2979" s="10" t="str">
        <f ca="1">IF(MATCH(D2979,D$1:D2979,0)=ROW(D2979),D2979&amp;";","")</f>
        <v/>
      </c>
      <c r="AI2979" s="10" t="e">
        <f ca="1">IF(MATCH(E2979,E$1:E2979,0)=ROW(E2979),E2979&amp;";","")</f>
        <v>#VALUE!</v>
      </c>
    </row>
    <row r="2980" spans="1:35">
      <c r="A2980" s="10">
        <v>2959</v>
      </c>
      <c r="B2980" s="10" t="str">
        <f ca="1">'Application For TE&amp;GOTS'!X3021</f>
        <v/>
      </c>
      <c r="C2980" s="10">
        <f>'Application For TE&amp;GOTS'!$D3021</f>
        <v>0</v>
      </c>
      <c r="D2980" s="10" t="str" cm="1">
        <f t="array" aca="1" ref="D2980" ca="1">IFERROR(INDIRECT("'Application For TE&amp;GOTS'!L"&amp;'Application For TE&amp;GOTS'!S3021),"")</f>
        <v/>
      </c>
      <c r="E2980" s="10" t="e">
        <f ca="1">'Application For TE&amp;GOTS'!AF3021</f>
        <v>#VALUE!</v>
      </c>
      <c r="F2980" s="10" t="str">
        <f ca="1">IFERROR(LEFT('Application For TE&amp;GOTS'!AH3021,LEN('Application For TE&amp;GOTS'!AH3021)-2),"")</f>
        <v/>
      </c>
      <c r="G2980" s="10" t="e">
        <f ca="1">'Application For TE&amp;GOTS'!AI3021</f>
        <v>#VALUE!</v>
      </c>
      <c r="AF2980" s="10" t="str">
        <f ca="1">IF(MATCH(B2980,B$1:B2980,0)=ROW(B2980),B2980&amp;";","")</f>
        <v/>
      </c>
      <c r="AG2980" s="10" t="str">
        <f>IF(MATCH(C2980,C$1:C2980,0)=ROW(C2980),C2980&amp;";","")</f>
        <v/>
      </c>
      <c r="AH2980" s="10" t="str">
        <f ca="1">IF(MATCH(D2980,D$1:D2980,0)=ROW(D2980),D2980&amp;";","")</f>
        <v/>
      </c>
      <c r="AI2980" s="10" t="e">
        <f ca="1">IF(MATCH(E2980,E$1:E2980,0)=ROW(E2980),E2980&amp;";","")</f>
        <v>#VALUE!</v>
      </c>
    </row>
    <row r="2981" spans="1:35">
      <c r="A2981" s="10">
        <v>2960</v>
      </c>
      <c r="B2981" s="10" t="str">
        <f ca="1">'Application For TE&amp;GOTS'!X3022</f>
        <v/>
      </c>
      <c r="C2981" s="10">
        <f>'Application For TE&amp;GOTS'!$D3022</f>
        <v>0</v>
      </c>
      <c r="D2981" s="10" t="str" cm="1">
        <f t="array" aca="1" ref="D2981" ca="1">IFERROR(INDIRECT("'Application For TE&amp;GOTS'!L"&amp;'Application For TE&amp;GOTS'!S3022),"")</f>
        <v/>
      </c>
      <c r="E2981" s="10" t="e">
        <f ca="1">'Application For TE&amp;GOTS'!AF3022</f>
        <v>#VALUE!</v>
      </c>
      <c r="F2981" s="10" t="str">
        <f ca="1">IFERROR(LEFT('Application For TE&amp;GOTS'!AH3022,LEN('Application For TE&amp;GOTS'!AH3022)-2),"")</f>
        <v/>
      </c>
      <c r="G2981" s="10" t="e">
        <f ca="1">'Application For TE&amp;GOTS'!AI3022</f>
        <v>#VALUE!</v>
      </c>
      <c r="AF2981" s="10" t="str">
        <f ca="1">IF(MATCH(B2981,B$1:B2981,0)=ROW(B2981),B2981&amp;";","")</f>
        <v/>
      </c>
      <c r="AG2981" s="10" t="str">
        <f>IF(MATCH(C2981,C$1:C2981,0)=ROW(C2981),C2981&amp;";","")</f>
        <v/>
      </c>
      <c r="AH2981" s="10" t="str">
        <f ca="1">IF(MATCH(D2981,D$1:D2981,0)=ROW(D2981),D2981&amp;";","")</f>
        <v/>
      </c>
      <c r="AI2981" s="10" t="e">
        <f ca="1">IF(MATCH(E2981,E$1:E2981,0)=ROW(E2981),E2981&amp;";","")</f>
        <v>#VALUE!</v>
      </c>
    </row>
    <row r="2982" spans="1:35">
      <c r="A2982" s="10">
        <v>2961</v>
      </c>
      <c r="B2982" s="10" t="str">
        <f ca="1">'Application For TE&amp;GOTS'!X3023</f>
        <v/>
      </c>
      <c r="C2982" s="10">
        <f>'Application For TE&amp;GOTS'!$D3023</f>
        <v>0</v>
      </c>
      <c r="D2982" s="10" t="str" cm="1">
        <f t="array" aca="1" ref="D2982" ca="1">IFERROR(INDIRECT("'Application For TE&amp;GOTS'!L"&amp;'Application For TE&amp;GOTS'!S3023),"")</f>
        <v/>
      </c>
      <c r="E2982" s="10" t="e">
        <f ca="1">'Application For TE&amp;GOTS'!AF3023</f>
        <v>#VALUE!</v>
      </c>
      <c r="F2982" s="10" t="str">
        <f ca="1">IFERROR(LEFT('Application For TE&amp;GOTS'!AH3023,LEN('Application For TE&amp;GOTS'!AH3023)-2),"")</f>
        <v/>
      </c>
      <c r="G2982" s="10" t="e">
        <f ca="1">'Application For TE&amp;GOTS'!AI3023</f>
        <v>#VALUE!</v>
      </c>
      <c r="AF2982" s="10" t="str">
        <f ca="1">IF(MATCH(B2982,B$1:B2982,0)=ROW(B2982),B2982&amp;";","")</f>
        <v/>
      </c>
      <c r="AG2982" s="10" t="str">
        <f>IF(MATCH(C2982,C$1:C2982,0)=ROW(C2982),C2982&amp;";","")</f>
        <v/>
      </c>
      <c r="AH2982" s="10" t="str">
        <f ca="1">IF(MATCH(D2982,D$1:D2982,0)=ROW(D2982),D2982&amp;";","")</f>
        <v/>
      </c>
      <c r="AI2982" s="10" t="e">
        <f ca="1">IF(MATCH(E2982,E$1:E2982,0)=ROW(E2982),E2982&amp;";","")</f>
        <v>#VALUE!</v>
      </c>
    </row>
    <row r="2983" spans="1:35">
      <c r="A2983" s="10">
        <v>2962</v>
      </c>
      <c r="B2983" s="10" t="str">
        <f ca="1">'Application For TE&amp;GOTS'!X3024</f>
        <v/>
      </c>
      <c r="C2983" s="10">
        <f>'Application For TE&amp;GOTS'!$D3024</f>
        <v>0</v>
      </c>
      <c r="D2983" s="10" t="str" cm="1">
        <f t="array" aca="1" ref="D2983" ca="1">IFERROR(INDIRECT("'Application For TE&amp;GOTS'!L"&amp;'Application For TE&amp;GOTS'!S3024),"")</f>
        <v/>
      </c>
      <c r="E2983" s="10" t="e">
        <f ca="1">'Application For TE&amp;GOTS'!AF3024</f>
        <v>#VALUE!</v>
      </c>
      <c r="F2983" s="10" t="str">
        <f ca="1">IFERROR(LEFT('Application For TE&amp;GOTS'!AH3024,LEN('Application For TE&amp;GOTS'!AH3024)-2),"")</f>
        <v/>
      </c>
      <c r="G2983" s="10" t="e">
        <f ca="1">'Application For TE&amp;GOTS'!AI3024</f>
        <v>#VALUE!</v>
      </c>
      <c r="AF2983" s="10" t="str">
        <f ca="1">IF(MATCH(B2983,B$1:B2983,0)=ROW(B2983),B2983&amp;";","")</f>
        <v/>
      </c>
      <c r="AG2983" s="10" t="str">
        <f>IF(MATCH(C2983,C$1:C2983,0)=ROW(C2983),C2983&amp;";","")</f>
        <v/>
      </c>
      <c r="AH2983" s="10" t="str">
        <f ca="1">IF(MATCH(D2983,D$1:D2983,0)=ROW(D2983),D2983&amp;";","")</f>
        <v/>
      </c>
      <c r="AI2983" s="10" t="e">
        <f ca="1">IF(MATCH(E2983,E$1:E2983,0)=ROW(E2983),E2983&amp;";","")</f>
        <v>#VALUE!</v>
      </c>
    </row>
    <row r="2984" spans="1:35">
      <c r="A2984" s="10">
        <v>2963</v>
      </c>
      <c r="B2984" s="10" t="str">
        <f ca="1">'Application For TE&amp;GOTS'!X3025</f>
        <v/>
      </c>
      <c r="C2984" s="10">
        <f>'Application For TE&amp;GOTS'!$D3025</f>
        <v>0</v>
      </c>
      <c r="D2984" s="10" t="str" cm="1">
        <f t="array" aca="1" ref="D2984" ca="1">IFERROR(INDIRECT("'Application For TE&amp;GOTS'!L"&amp;'Application For TE&amp;GOTS'!S3025),"")</f>
        <v/>
      </c>
      <c r="E2984" s="10" t="e">
        <f ca="1">'Application For TE&amp;GOTS'!AF3025</f>
        <v>#VALUE!</v>
      </c>
      <c r="F2984" s="10" t="str">
        <f ca="1">IFERROR(LEFT('Application For TE&amp;GOTS'!AH3025,LEN('Application For TE&amp;GOTS'!AH3025)-2),"")</f>
        <v/>
      </c>
      <c r="G2984" s="10" t="e">
        <f ca="1">'Application For TE&amp;GOTS'!AI3025</f>
        <v>#VALUE!</v>
      </c>
      <c r="AF2984" s="10" t="str">
        <f ca="1">IF(MATCH(B2984,B$1:B2984,0)=ROW(B2984),B2984&amp;";","")</f>
        <v/>
      </c>
      <c r="AG2984" s="10" t="str">
        <f>IF(MATCH(C2984,C$1:C2984,0)=ROW(C2984),C2984&amp;";","")</f>
        <v/>
      </c>
      <c r="AH2984" s="10" t="str">
        <f ca="1">IF(MATCH(D2984,D$1:D2984,0)=ROW(D2984),D2984&amp;";","")</f>
        <v/>
      </c>
      <c r="AI2984" s="10" t="e">
        <f ca="1">IF(MATCH(E2984,E$1:E2984,0)=ROW(E2984),E2984&amp;";","")</f>
        <v>#VALUE!</v>
      </c>
    </row>
    <row r="2985" spans="1:35">
      <c r="A2985" s="10">
        <v>2964</v>
      </c>
      <c r="B2985" s="10" t="str">
        <f ca="1">'Application For TE&amp;GOTS'!X3026</f>
        <v/>
      </c>
      <c r="C2985" s="10">
        <f>'Application For TE&amp;GOTS'!$D3026</f>
        <v>0</v>
      </c>
      <c r="D2985" s="10" t="str" cm="1">
        <f t="array" aca="1" ref="D2985" ca="1">IFERROR(INDIRECT("'Application For TE&amp;GOTS'!L"&amp;'Application For TE&amp;GOTS'!S3026),"")</f>
        <v/>
      </c>
      <c r="E2985" s="10" t="e">
        <f ca="1">'Application For TE&amp;GOTS'!AF3026</f>
        <v>#VALUE!</v>
      </c>
      <c r="F2985" s="10" t="str">
        <f ca="1">IFERROR(LEFT('Application For TE&amp;GOTS'!AH3026,LEN('Application For TE&amp;GOTS'!AH3026)-2),"")</f>
        <v/>
      </c>
      <c r="G2985" s="10" t="e">
        <f ca="1">'Application For TE&amp;GOTS'!AI3026</f>
        <v>#VALUE!</v>
      </c>
      <c r="AF2985" s="10" t="str">
        <f ca="1">IF(MATCH(B2985,B$1:B2985,0)=ROW(B2985),B2985&amp;";","")</f>
        <v/>
      </c>
      <c r="AG2985" s="10" t="str">
        <f>IF(MATCH(C2985,C$1:C2985,0)=ROW(C2985),C2985&amp;";","")</f>
        <v/>
      </c>
      <c r="AH2985" s="10" t="str">
        <f ca="1">IF(MATCH(D2985,D$1:D2985,0)=ROW(D2985),D2985&amp;";","")</f>
        <v/>
      </c>
      <c r="AI2985" s="10" t="e">
        <f ca="1">IF(MATCH(E2985,E$1:E2985,0)=ROW(E2985),E2985&amp;";","")</f>
        <v>#VALUE!</v>
      </c>
    </row>
    <row r="2986" spans="1:35">
      <c r="A2986" s="10">
        <v>2965</v>
      </c>
      <c r="B2986" s="10" t="str">
        <f ca="1">'Application For TE&amp;GOTS'!X3027</f>
        <v/>
      </c>
      <c r="C2986" s="10">
        <f>'Application For TE&amp;GOTS'!$D3027</f>
        <v>0</v>
      </c>
      <c r="D2986" s="10" t="str" cm="1">
        <f t="array" aca="1" ref="D2986" ca="1">IFERROR(INDIRECT("'Application For TE&amp;GOTS'!L"&amp;'Application For TE&amp;GOTS'!S3027),"")</f>
        <v/>
      </c>
      <c r="E2986" s="10" t="e">
        <f ca="1">'Application For TE&amp;GOTS'!AF3027</f>
        <v>#VALUE!</v>
      </c>
      <c r="F2986" s="10" t="str">
        <f ca="1">IFERROR(LEFT('Application For TE&amp;GOTS'!AH3027,LEN('Application For TE&amp;GOTS'!AH3027)-2),"")</f>
        <v/>
      </c>
      <c r="G2986" s="10" t="e">
        <f ca="1">'Application For TE&amp;GOTS'!AI3027</f>
        <v>#VALUE!</v>
      </c>
      <c r="AF2986" s="10" t="str">
        <f ca="1">IF(MATCH(B2986,B$1:B2986,0)=ROW(B2986),B2986&amp;";","")</f>
        <v/>
      </c>
      <c r="AG2986" s="10" t="str">
        <f>IF(MATCH(C2986,C$1:C2986,0)=ROW(C2986),C2986&amp;";","")</f>
        <v/>
      </c>
      <c r="AH2986" s="10" t="str">
        <f ca="1">IF(MATCH(D2986,D$1:D2986,0)=ROW(D2986),D2986&amp;";","")</f>
        <v/>
      </c>
      <c r="AI2986" s="10" t="e">
        <f ca="1">IF(MATCH(E2986,E$1:E2986,0)=ROW(E2986),E2986&amp;";","")</f>
        <v>#VALUE!</v>
      </c>
    </row>
    <row r="2987" spans="1:35">
      <c r="A2987" s="10">
        <v>2966</v>
      </c>
      <c r="B2987" s="10" t="str">
        <f ca="1">'Application For TE&amp;GOTS'!X3028</f>
        <v/>
      </c>
      <c r="C2987" s="10">
        <f>'Application For TE&amp;GOTS'!$D3028</f>
        <v>0</v>
      </c>
      <c r="D2987" s="10" t="str" cm="1">
        <f t="array" aca="1" ref="D2987" ca="1">IFERROR(INDIRECT("'Application For TE&amp;GOTS'!L"&amp;'Application For TE&amp;GOTS'!S3028),"")</f>
        <v/>
      </c>
      <c r="E2987" s="10" t="e">
        <f ca="1">'Application For TE&amp;GOTS'!AF3028</f>
        <v>#VALUE!</v>
      </c>
      <c r="F2987" s="10" t="str">
        <f ca="1">IFERROR(LEFT('Application For TE&amp;GOTS'!AH3028,LEN('Application For TE&amp;GOTS'!AH3028)-2),"")</f>
        <v/>
      </c>
      <c r="G2987" s="10" t="e">
        <f ca="1">'Application For TE&amp;GOTS'!AI3028</f>
        <v>#VALUE!</v>
      </c>
      <c r="AF2987" s="10" t="str">
        <f ca="1">IF(MATCH(B2987,B$1:B2987,0)=ROW(B2987),B2987&amp;";","")</f>
        <v/>
      </c>
      <c r="AG2987" s="10" t="str">
        <f>IF(MATCH(C2987,C$1:C2987,0)=ROW(C2987),C2987&amp;";","")</f>
        <v/>
      </c>
      <c r="AH2987" s="10" t="str">
        <f ca="1">IF(MATCH(D2987,D$1:D2987,0)=ROW(D2987),D2987&amp;";","")</f>
        <v/>
      </c>
      <c r="AI2987" s="10" t="e">
        <f ca="1">IF(MATCH(E2987,E$1:E2987,0)=ROW(E2987),E2987&amp;";","")</f>
        <v>#VALUE!</v>
      </c>
    </row>
    <row r="2988" spans="1:35">
      <c r="A2988" s="10">
        <v>2967</v>
      </c>
      <c r="B2988" s="10" t="str">
        <f ca="1">'Application For TE&amp;GOTS'!X3029</f>
        <v/>
      </c>
      <c r="C2988" s="10">
        <f>'Application For TE&amp;GOTS'!$D3029</f>
        <v>0</v>
      </c>
      <c r="D2988" s="10" t="str" cm="1">
        <f t="array" aca="1" ref="D2988" ca="1">IFERROR(INDIRECT("'Application For TE&amp;GOTS'!L"&amp;'Application For TE&amp;GOTS'!S3029),"")</f>
        <v/>
      </c>
      <c r="E2988" s="10" t="e">
        <f ca="1">'Application For TE&amp;GOTS'!AF3029</f>
        <v>#VALUE!</v>
      </c>
      <c r="F2988" s="10" t="str">
        <f ca="1">IFERROR(LEFT('Application For TE&amp;GOTS'!AH3029,LEN('Application For TE&amp;GOTS'!AH3029)-2),"")</f>
        <v/>
      </c>
      <c r="G2988" s="10" t="e">
        <f ca="1">'Application For TE&amp;GOTS'!AI3029</f>
        <v>#VALUE!</v>
      </c>
      <c r="AF2988" s="10" t="str">
        <f ca="1">IF(MATCH(B2988,B$1:B2988,0)=ROW(B2988),B2988&amp;";","")</f>
        <v/>
      </c>
      <c r="AG2988" s="10" t="str">
        <f>IF(MATCH(C2988,C$1:C2988,0)=ROW(C2988),C2988&amp;";","")</f>
        <v/>
      </c>
      <c r="AH2988" s="10" t="str">
        <f ca="1">IF(MATCH(D2988,D$1:D2988,0)=ROW(D2988),D2988&amp;";","")</f>
        <v/>
      </c>
      <c r="AI2988" s="10" t="e">
        <f ca="1">IF(MATCH(E2988,E$1:E2988,0)=ROW(E2988),E2988&amp;";","")</f>
        <v>#VALUE!</v>
      </c>
    </row>
    <row r="2989" spans="1:35">
      <c r="A2989" s="10">
        <v>2968</v>
      </c>
      <c r="B2989" s="10" t="str">
        <f ca="1">'Application For TE&amp;GOTS'!X3030</f>
        <v/>
      </c>
      <c r="C2989" s="10">
        <f>'Application For TE&amp;GOTS'!$D3030</f>
        <v>0</v>
      </c>
      <c r="D2989" s="10" t="str" cm="1">
        <f t="array" aca="1" ref="D2989" ca="1">IFERROR(INDIRECT("'Application For TE&amp;GOTS'!L"&amp;'Application For TE&amp;GOTS'!S3030),"")</f>
        <v/>
      </c>
      <c r="E2989" s="10" t="e">
        <f ca="1">'Application For TE&amp;GOTS'!AF3030</f>
        <v>#VALUE!</v>
      </c>
      <c r="F2989" s="10" t="str">
        <f ca="1">IFERROR(LEFT('Application For TE&amp;GOTS'!AH3030,LEN('Application For TE&amp;GOTS'!AH3030)-2),"")</f>
        <v/>
      </c>
      <c r="G2989" s="10" t="e">
        <f ca="1">'Application For TE&amp;GOTS'!AI3030</f>
        <v>#VALUE!</v>
      </c>
      <c r="AF2989" s="10" t="str">
        <f ca="1">IF(MATCH(B2989,B$1:B2989,0)=ROW(B2989),B2989&amp;";","")</f>
        <v/>
      </c>
      <c r="AG2989" s="10" t="str">
        <f>IF(MATCH(C2989,C$1:C2989,0)=ROW(C2989),C2989&amp;";","")</f>
        <v/>
      </c>
      <c r="AH2989" s="10" t="str">
        <f ca="1">IF(MATCH(D2989,D$1:D2989,0)=ROW(D2989),D2989&amp;";","")</f>
        <v/>
      </c>
      <c r="AI2989" s="10" t="e">
        <f ca="1">IF(MATCH(E2989,E$1:E2989,0)=ROW(E2989),E2989&amp;";","")</f>
        <v>#VALUE!</v>
      </c>
    </row>
    <row r="2990" spans="1:35">
      <c r="A2990" s="10">
        <v>2969</v>
      </c>
      <c r="B2990" s="10" t="str">
        <f ca="1">'Application For TE&amp;GOTS'!X3031</f>
        <v/>
      </c>
      <c r="C2990" s="10">
        <f>'Application For TE&amp;GOTS'!$D3031</f>
        <v>0</v>
      </c>
      <c r="D2990" s="10" t="str" cm="1">
        <f t="array" aca="1" ref="D2990" ca="1">IFERROR(INDIRECT("'Application For TE&amp;GOTS'!L"&amp;'Application For TE&amp;GOTS'!S3031),"")</f>
        <v/>
      </c>
      <c r="E2990" s="10" t="e">
        <f ca="1">'Application For TE&amp;GOTS'!AF3031</f>
        <v>#VALUE!</v>
      </c>
      <c r="F2990" s="10" t="str">
        <f ca="1">IFERROR(LEFT('Application For TE&amp;GOTS'!AH3031,LEN('Application For TE&amp;GOTS'!AH3031)-2),"")</f>
        <v/>
      </c>
      <c r="G2990" s="10" t="e">
        <f ca="1">'Application For TE&amp;GOTS'!AI3031</f>
        <v>#VALUE!</v>
      </c>
      <c r="AF2990" s="10" t="str">
        <f ca="1">IF(MATCH(B2990,B$1:B2990,0)=ROW(B2990),B2990&amp;";","")</f>
        <v/>
      </c>
      <c r="AG2990" s="10" t="str">
        <f>IF(MATCH(C2990,C$1:C2990,0)=ROW(C2990),C2990&amp;";","")</f>
        <v/>
      </c>
      <c r="AH2990" s="10" t="str">
        <f ca="1">IF(MATCH(D2990,D$1:D2990,0)=ROW(D2990),D2990&amp;";","")</f>
        <v/>
      </c>
      <c r="AI2990" s="10" t="e">
        <f ca="1">IF(MATCH(E2990,E$1:E2990,0)=ROW(E2990),E2990&amp;";","")</f>
        <v>#VALUE!</v>
      </c>
    </row>
    <row r="2991" spans="1:35">
      <c r="A2991" s="10">
        <v>2970</v>
      </c>
      <c r="B2991" s="10" t="str">
        <f ca="1">'Application For TE&amp;GOTS'!X3032</f>
        <v/>
      </c>
      <c r="C2991" s="10">
        <f>'Application For TE&amp;GOTS'!$D3032</f>
        <v>0</v>
      </c>
      <c r="D2991" s="10" t="str" cm="1">
        <f t="array" aca="1" ref="D2991" ca="1">IFERROR(INDIRECT("'Application For TE&amp;GOTS'!L"&amp;'Application For TE&amp;GOTS'!S3032),"")</f>
        <v/>
      </c>
      <c r="E2991" s="10" t="e">
        <f ca="1">'Application For TE&amp;GOTS'!AF3032</f>
        <v>#VALUE!</v>
      </c>
      <c r="F2991" s="10" t="str">
        <f ca="1">IFERROR(LEFT('Application For TE&amp;GOTS'!AH3032,LEN('Application For TE&amp;GOTS'!AH3032)-2),"")</f>
        <v/>
      </c>
      <c r="G2991" s="10" t="e">
        <f ca="1">'Application For TE&amp;GOTS'!AI3032</f>
        <v>#VALUE!</v>
      </c>
      <c r="AF2991" s="10" t="str">
        <f ca="1">IF(MATCH(B2991,B$1:B2991,0)=ROW(B2991),B2991&amp;";","")</f>
        <v/>
      </c>
      <c r="AG2991" s="10" t="str">
        <f>IF(MATCH(C2991,C$1:C2991,0)=ROW(C2991),C2991&amp;";","")</f>
        <v/>
      </c>
      <c r="AH2991" s="10" t="str">
        <f ca="1">IF(MATCH(D2991,D$1:D2991,0)=ROW(D2991),D2991&amp;";","")</f>
        <v/>
      </c>
      <c r="AI2991" s="10" t="e">
        <f ca="1">IF(MATCH(E2991,E$1:E2991,0)=ROW(E2991),E2991&amp;";","")</f>
        <v>#VALUE!</v>
      </c>
    </row>
    <row r="2992" spans="1:35">
      <c r="A2992" s="10">
        <v>2971</v>
      </c>
      <c r="B2992" s="10" t="str">
        <f ca="1">'Application For TE&amp;GOTS'!X3033</f>
        <v/>
      </c>
      <c r="C2992" s="10">
        <f>'Application For TE&amp;GOTS'!$D3033</f>
        <v>0</v>
      </c>
      <c r="D2992" s="10" t="str" cm="1">
        <f t="array" aca="1" ref="D2992" ca="1">IFERROR(INDIRECT("'Application For TE&amp;GOTS'!L"&amp;'Application For TE&amp;GOTS'!S3033),"")</f>
        <v/>
      </c>
      <c r="E2992" s="10" t="e">
        <f ca="1">'Application For TE&amp;GOTS'!AF3033</f>
        <v>#VALUE!</v>
      </c>
      <c r="F2992" s="10" t="str">
        <f ca="1">IFERROR(LEFT('Application For TE&amp;GOTS'!AH3033,LEN('Application For TE&amp;GOTS'!AH3033)-2),"")</f>
        <v/>
      </c>
      <c r="G2992" s="10" t="e">
        <f ca="1">'Application For TE&amp;GOTS'!AI3033</f>
        <v>#VALUE!</v>
      </c>
      <c r="AF2992" s="10" t="str">
        <f ca="1">IF(MATCH(B2992,B$1:B2992,0)=ROW(B2992),B2992&amp;";","")</f>
        <v/>
      </c>
      <c r="AG2992" s="10" t="str">
        <f>IF(MATCH(C2992,C$1:C2992,0)=ROW(C2992),C2992&amp;";","")</f>
        <v/>
      </c>
      <c r="AH2992" s="10" t="str">
        <f ca="1">IF(MATCH(D2992,D$1:D2992,0)=ROW(D2992),D2992&amp;";","")</f>
        <v/>
      </c>
      <c r="AI2992" s="10" t="e">
        <f ca="1">IF(MATCH(E2992,E$1:E2992,0)=ROW(E2992),E2992&amp;";","")</f>
        <v>#VALUE!</v>
      </c>
    </row>
    <row r="2993" spans="1:35">
      <c r="A2993" s="10">
        <v>2972</v>
      </c>
      <c r="B2993" s="10" t="str">
        <f ca="1">'Application For TE&amp;GOTS'!X3034</f>
        <v/>
      </c>
      <c r="C2993" s="10">
        <f>'Application For TE&amp;GOTS'!$D3034</f>
        <v>0</v>
      </c>
      <c r="D2993" s="10" t="str" cm="1">
        <f t="array" aca="1" ref="D2993" ca="1">IFERROR(INDIRECT("'Application For TE&amp;GOTS'!L"&amp;'Application For TE&amp;GOTS'!S3034),"")</f>
        <v/>
      </c>
      <c r="E2993" s="10" t="e">
        <f ca="1">'Application For TE&amp;GOTS'!AF3034</f>
        <v>#VALUE!</v>
      </c>
      <c r="F2993" s="10" t="str">
        <f ca="1">IFERROR(LEFT('Application For TE&amp;GOTS'!AH3034,LEN('Application For TE&amp;GOTS'!AH3034)-2),"")</f>
        <v/>
      </c>
      <c r="G2993" s="10" t="e">
        <f ca="1">'Application For TE&amp;GOTS'!AI3034</f>
        <v>#VALUE!</v>
      </c>
      <c r="AF2993" s="10" t="str">
        <f ca="1">IF(MATCH(B2993,B$1:B2993,0)=ROW(B2993),B2993&amp;";","")</f>
        <v/>
      </c>
      <c r="AG2993" s="10" t="str">
        <f>IF(MATCH(C2993,C$1:C2993,0)=ROW(C2993),C2993&amp;";","")</f>
        <v/>
      </c>
      <c r="AH2993" s="10" t="str">
        <f ca="1">IF(MATCH(D2993,D$1:D2993,0)=ROW(D2993),D2993&amp;";","")</f>
        <v/>
      </c>
      <c r="AI2993" s="10" t="e">
        <f ca="1">IF(MATCH(E2993,E$1:E2993,0)=ROW(E2993),E2993&amp;";","")</f>
        <v>#VALUE!</v>
      </c>
    </row>
    <row r="2994" spans="1:35">
      <c r="A2994" s="10">
        <v>2973</v>
      </c>
      <c r="B2994" s="10" t="str">
        <f ca="1">'Application For TE&amp;GOTS'!X3035</f>
        <v/>
      </c>
      <c r="C2994" s="10">
        <f>'Application For TE&amp;GOTS'!$D3035</f>
        <v>0</v>
      </c>
      <c r="D2994" s="10" t="str" cm="1">
        <f t="array" aca="1" ref="D2994" ca="1">IFERROR(INDIRECT("'Application For TE&amp;GOTS'!L"&amp;'Application For TE&amp;GOTS'!S3035),"")</f>
        <v/>
      </c>
      <c r="E2994" s="10" t="e">
        <f ca="1">'Application For TE&amp;GOTS'!AF3035</f>
        <v>#VALUE!</v>
      </c>
      <c r="F2994" s="10" t="str">
        <f ca="1">IFERROR(LEFT('Application For TE&amp;GOTS'!AH3035,LEN('Application For TE&amp;GOTS'!AH3035)-2),"")</f>
        <v/>
      </c>
      <c r="G2994" s="10" t="e">
        <f ca="1">'Application For TE&amp;GOTS'!AI3035</f>
        <v>#VALUE!</v>
      </c>
      <c r="AF2994" s="10" t="str">
        <f ca="1">IF(MATCH(B2994,B$1:B2994,0)=ROW(B2994),B2994&amp;";","")</f>
        <v/>
      </c>
      <c r="AG2994" s="10" t="str">
        <f>IF(MATCH(C2994,C$1:C2994,0)=ROW(C2994),C2994&amp;";","")</f>
        <v/>
      </c>
      <c r="AH2994" s="10" t="str">
        <f ca="1">IF(MATCH(D2994,D$1:D2994,0)=ROW(D2994),D2994&amp;";","")</f>
        <v/>
      </c>
      <c r="AI2994" s="10" t="e">
        <f ca="1">IF(MATCH(E2994,E$1:E2994,0)=ROW(E2994),E2994&amp;";","")</f>
        <v>#VALUE!</v>
      </c>
    </row>
    <row r="2995" spans="1:35">
      <c r="A2995" s="10">
        <v>2974</v>
      </c>
      <c r="B2995" s="10" t="str">
        <f ca="1">'Application For TE&amp;GOTS'!X3036</f>
        <v/>
      </c>
      <c r="C2995" s="10">
        <f>'Application For TE&amp;GOTS'!$D3036</f>
        <v>0</v>
      </c>
      <c r="D2995" s="10" t="str" cm="1">
        <f t="array" aca="1" ref="D2995" ca="1">IFERROR(INDIRECT("'Application For TE&amp;GOTS'!L"&amp;'Application For TE&amp;GOTS'!S3036),"")</f>
        <v/>
      </c>
      <c r="E2995" s="10" t="e">
        <f ca="1">'Application For TE&amp;GOTS'!AF3036</f>
        <v>#VALUE!</v>
      </c>
      <c r="F2995" s="10" t="str">
        <f ca="1">IFERROR(LEFT('Application For TE&amp;GOTS'!AH3036,LEN('Application For TE&amp;GOTS'!AH3036)-2),"")</f>
        <v/>
      </c>
      <c r="G2995" s="10" t="e">
        <f ca="1">'Application For TE&amp;GOTS'!AI3036</f>
        <v>#VALUE!</v>
      </c>
      <c r="AF2995" s="10" t="str">
        <f ca="1">IF(MATCH(B2995,B$1:B2995,0)=ROW(B2995),B2995&amp;";","")</f>
        <v/>
      </c>
      <c r="AG2995" s="10" t="str">
        <f>IF(MATCH(C2995,C$1:C2995,0)=ROW(C2995),C2995&amp;";","")</f>
        <v/>
      </c>
      <c r="AH2995" s="10" t="str">
        <f ca="1">IF(MATCH(D2995,D$1:D2995,0)=ROW(D2995),D2995&amp;";","")</f>
        <v/>
      </c>
      <c r="AI2995" s="10" t="e">
        <f ca="1">IF(MATCH(E2995,E$1:E2995,0)=ROW(E2995),E2995&amp;";","")</f>
        <v>#VALUE!</v>
      </c>
    </row>
    <row r="2996" spans="1:35">
      <c r="A2996" s="10">
        <v>2975</v>
      </c>
      <c r="B2996" s="10" t="str">
        <f ca="1">'Application For TE&amp;GOTS'!X3037</f>
        <v/>
      </c>
      <c r="C2996" s="10">
        <f>'Application For TE&amp;GOTS'!$D3037</f>
        <v>0</v>
      </c>
      <c r="D2996" s="10" t="str" cm="1">
        <f t="array" aca="1" ref="D2996" ca="1">IFERROR(INDIRECT("'Application For TE&amp;GOTS'!L"&amp;'Application For TE&amp;GOTS'!S3037),"")</f>
        <v/>
      </c>
      <c r="E2996" s="10" t="e">
        <f ca="1">'Application For TE&amp;GOTS'!AF3037</f>
        <v>#VALUE!</v>
      </c>
      <c r="F2996" s="10" t="str">
        <f ca="1">IFERROR(LEFT('Application For TE&amp;GOTS'!AH3037,LEN('Application For TE&amp;GOTS'!AH3037)-2),"")</f>
        <v/>
      </c>
      <c r="G2996" s="10" t="e">
        <f ca="1">'Application For TE&amp;GOTS'!AI3037</f>
        <v>#VALUE!</v>
      </c>
      <c r="AF2996" s="10" t="str">
        <f ca="1">IF(MATCH(B2996,B$1:B2996,0)=ROW(B2996),B2996&amp;";","")</f>
        <v/>
      </c>
      <c r="AG2996" s="10" t="str">
        <f>IF(MATCH(C2996,C$1:C2996,0)=ROW(C2996),C2996&amp;";","")</f>
        <v/>
      </c>
      <c r="AH2996" s="10" t="str">
        <f ca="1">IF(MATCH(D2996,D$1:D2996,0)=ROW(D2996),D2996&amp;";","")</f>
        <v/>
      </c>
      <c r="AI2996" s="10" t="e">
        <f ca="1">IF(MATCH(E2996,E$1:E2996,0)=ROW(E2996),E2996&amp;";","")</f>
        <v>#VALUE!</v>
      </c>
    </row>
    <row r="2997" spans="1:35">
      <c r="A2997" s="10">
        <v>2976</v>
      </c>
      <c r="B2997" s="10" t="str">
        <f ca="1">'Application For TE&amp;GOTS'!X3038</f>
        <v/>
      </c>
      <c r="C2997" s="10">
        <f>'Application For TE&amp;GOTS'!$D3038</f>
        <v>0</v>
      </c>
      <c r="D2997" s="10" t="str" cm="1">
        <f t="array" aca="1" ref="D2997" ca="1">IFERROR(INDIRECT("'Application For TE&amp;GOTS'!L"&amp;'Application For TE&amp;GOTS'!S3038),"")</f>
        <v/>
      </c>
      <c r="E2997" s="10" t="e">
        <f ca="1">'Application For TE&amp;GOTS'!AF3038</f>
        <v>#VALUE!</v>
      </c>
      <c r="F2997" s="10" t="str">
        <f ca="1">IFERROR(LEFT('Application For TE&amp;GOTS'!AH3038,LEN('Application For TE&amp;GOTS'!AH3038)-2),"")</f>
        <v/>
      </c>
      <c r="G2997" s="10" t="e">
        <f ca="1">'Application For TE&amp;GOTS'!AI3038</f>
        <v>#VALUE!</v>
      </c>
      <c r="AF2997" s="10" t="str">
        <f ca="1">IF(MATCH(B2997,B$1:B2997,0)=ROW(B2997),B2997&amp;";","")</f>
        <v/>
      </c>
      <c r="AG2997" s="10" t="str">
        <f>IF(MATCH(C2997,C$1:C2997,0)=ROW(C2997),C2997&amp;";","")</f>
        <v/>
      </c>
      <c r="AH2997" s="10" t="str">
        <f ca="1">IF(MATCH(D2997,D$1:D2997,0)=ROW(D2997),D2997&amp;";","")</f>
        <v/>
      </c>
      <c r="AI2997" s="10" t="e">
        <f ca="1">IF(MATCH(E2997,E$1:E2997,0)=ROW(E2997),E2997&amp;";","")</f>
        <v>#VALUE!</v>
      </c>
    </row>
    <row r="2998" spans="1:35">
      <c r="A2998" s="10">
        <v>2977</v>
      </c>
      <c r="B2998" s="10" t="str">
        <f ca="1">'Application For TE&amp;GOTS'!X3039</f>
        <v/>
      </c>
      <c r="C2998" s="10">
        <f>'Application For TE&amp;GOTS'!$D3039</f>
        <v>0</v>
      </c>
      <c r="D2998" s="10" t="str" cm="1">
        <f t="array" aca="1" ref="D2998" ca="1">IFERROR(INDIRECT("'Application For TE&amp;GOTS'!L"&amp;'Application For TE&amp;GOTS'!S3039),"")</f>
        <v/>
      </c>
      <c r="E2998" s="10" t="e">
        <f ca="1">'Application For TE&amp;GOTS'!AF3039</f>
        <v>#VALUE!</v>
      </c>
      <c r="F2998" s="10" t="str">
        <f ca="1">IFERROR(LEFT('Application For TE&amp;GOTS'!AH3039,LEN('Application For TE&amp;GOTS'!AH3039)-2),"")</f>
        <v/>
      </c>
      <c r="G2998" s="10" t="e">
        <f ca="1">'Application For TE&amp;GOTS'!AI3039</f>
        <v>#VALUE!</v>
      </c>
      <c r="AF2998" s="10" t="str">
        <f ca="1">IF(MATCH(B2998,B$1:B2998,0)=ROW(B2998),B2998&amp;";","")</f>
        <v/>
      </c>
      <c r="AG2998" s="10" t="str">
        <f>IF(MATCH(C2998,C$1:C2998,0)=ROW(C2998),C2998&amp;";","")</f>
        <v/>
      </c>
      <c r="AH2998" s="10" t="str">
        <f ca="1">IF(MATCH(D2998,D$1:D2998,0)=ROW(D2998),D2998&amp;";","")</f>
        <v/>
      </c>
      <c r="AI2998" s="10" t="e">
        <f ca="1">IF(MATCH(E2998,E$1:E2998,0)=ROW(E2998),E2998&amp;";","")</f>
        <v>#VALUE!</v>
      </c>
    </row>
    <row r="2999" spans="1:35">
      <c r="A2999" s="10">
        <v>2978</v>
      </c>
      <c r="B2999" s="10" t="str">
        <f ca="1">'Application For TE&amp;GOTS'!X3040</f>
        <v/>
      </c>
      <c r="C2999" s="10">
        <f>'Application For TE&amp;GOTS'!$D3040</f>
        <v>0</v>
      </c>
      <c r="D2999" s="10" t="str" cm="1">
        <f t="array" aca="1" ref="D2999" ca="1">IFERROR(INDIRECT("'Application For TE&amp;GOTS'!L"&amp;'Application For TE&amp;GOTS'!S3040),"")</f>
        <v/>
      </c>
      <c r="E2999" s="10" t="e">
        <f ca="1">'Application For TE&amp;GOTS'!AF3040</f>
        <v>#VALUE!</v>
      </c>
      <c r="F2999" s="10" t="str">
        <f ca="1">IFERROR(LEFT('Application For TE&amp;GOTS'!AH3040,LEN('Application For TE&amp;GOTS'!AH3040)-2),"")</f>
        <v/>
      </c>
      <c r="G2999" s="10" t="e">
        <f ca="1">'Application For TE&amp;GOTS'!AI3040</f>
        <v>#VALUE!</v>
      </c>
      <c r="AF2999" s="10" t="str">
        <f ca="1">IF(MATCH(B2999,B$1:B2999,0)=ROW(B2999),B2999&amp;";","")</f>
        <v/>
      </c>
      <c r="AG2999" s="10" t="str">
        <f>IF(MATCH(C2999,C$1:C2999,0)=ROW(C2999),C2999&amp;";","")</f>
        <v/>
      </c>
      <c r="AH2999" s="10" t="str">
        <f ca="1">IF(MATCH(D2999,D$1:D2999,0)=ROW(D2999),D2999&amp;";","")</f>
        <v/>
      </c>
      <c r="AI2999" s="10" t="e">
        <f ca="1">IF(MATCH(E2999,E$1:E2999,0)=ROW(E2999),E2999&amp;";","")</f>
        <v>#VALUE!</v>
      </c>
    </row>
    <row r="3000" spans="1:35">
      <c r="A3000" s="10">
        <v>2979</v>
      </c>
      <c r="B3000" s="10" t="str">
        <f ca="1">'Application For TE&amp;GOTS'!X3041</f>
        <v/>
      </c>
      <c r="C3000" s="10">
        <f>'Application For TE&amp;GOTS'!$D3041</f>
        <v>0</v>
      </c>
      <c r="D3000" s="10" t="str" cm="1">
        <f t="array" aca="1" ref="D3000" ca="1">IFERROR(INDIRECT("'Application For TE&amp;GOTS'!L"&amp;'Application For TE&amp;GOTS'!S3041),"")</f>
        <v/>
      </c>
      <c r="E3000" s="10" t="e">
        <f ca="1">'Application For TE&amp;GOTS'!AF3041</f>
        <v>#VALUE!</v>
      </c>
      <c r="F3000" s="10" t="str">
        <f ca="1">IFERROR(LEFT('Application For TE&amp;GOTS'!AH3041,LEN('Application For TE&amp;GOTS'!AH3041)-2),"")</f>
        <v/>
      </c>
      <c r="G3000" s="10" t="e">
        <f ca="1">'Application For TE&amp;GOTS'!AI3041</f>
        <v>#VALUE!</v>
      </c>
      <c r="AF3000" s="10" t="str">
        <f ca="1">IF(MATCH(B3000,B$1:B3000,0)=ROW(B3000),B3000&amp;";","")</f>
        <v/>
      </c>
      <c r="AG3000" s="10" t="str">
        <f>IF(MATCH(C3000,C$1:C3000,0)=ROW(C3000),C3000&amp;";","")</f>
        <v/>
      </c>
      <c r="AH3000" s="10" t="str">
        <f ca="1">IF(MATCH(D3000,D$1:D3000,0)=ROW(D3000),D3000&amp;";","")</f>
        <v/>
      </c>
      <c r="AI3000" s="10" t="e">
        <f ca="1">IF(MATCH(E3000,E$1:E3000,0)=ROW(E3000),E3000&amp;";","")</f>
        <v>#VALUE!</v>
      </c>
    </row>
    <row r="3001" spans="1:35">
      <c r="A3001" s="10">
        <v>2980</v>
      </c>
      <c r="B3001" s="10" t="str">
        <f ca="1">'Application For TE&amp;GOTS'!X3042</f>
        <v/>
      </c>
      <c r="C3001" s="10">
        <f>'Application For TE&amp;GOTS'!$D3042</f>
        <v>0</v>
      </c>
      <c r="D3001" s="10" t="str" cm="1">
        <f t="array" aca="1" ref="D3001" ca="1">IFERROR(INDIRECT("'Application For TE&amp;GOTS'!L"&amp;'Application For TE&amp;GOTS'!S3042),"")</f>
        <v/>
      </c>
      <c r="E3001" s="10" t="e">
        <f ca="1">'Application For TE&amp;GOTS'!AF3042</f>
        <v>#VALUE!</v>
      </c>
      <c r="F3001" s="10" t="str">
        <f ca="1">IFERROR(LEFT('Application For TE&amp;GOTS'!AH3042,LEN('Application For TE&amp;GOTS'!AH3042)-2),"")</f>
        <v/>
      </c>
      <c r="G3001" s="10" t="e">
        <f ca="1">'Application For TE&amp;GOTS'!AI3042</f>
        <v>#VALUE!</v>
      </c>
      <c r="AF3001" s="10" t="str">
        <f ca="1">IF(MATCH(B3001,B$1:B3001,0)=ROW(B3001),B3001&amp;";","")</f>
        <v/>
      </c>
      <c r="AG3001" s="10" t="str">
        <f>IF(MATCH(C3001,C$1:C3001,0)=ROW(C3001),C3001&amp;";","")</f>
        <v/>
      </c>
      <c r="AH3001" s="10" t="str">
        <f ca="1">IF(MATCH(D3001,D$1:D3001,0)=ROW(D3001),D3001&amp;";","")</f>
        <v/>
      </c>
      <c r="AI3001" s="10" t="e">
        <f ca="1">IF(MATCH(E3001,E$1:E3001,0)=ROW(E3001),E3001&amp;";","")</f>
        <v>#VALUE!</v>
      </c>
    </row>
    <row r="3002" spans="1:35">
      <c r="A3002" s="10">
        <v>2981</v>
      </c>
      <c r="B3002" s="10" t="str">
        <f ca="1">'Application For TE&amp;GOTS'!X3043</f>
        <v/>
      </c>
      <c r="C3002" s="10">
        <f>'Application For TE&amp;GOTS'!$D3043</f>
        <v>0</v>
      </c>
      <c r="D3002" s="10" t="str" cm="1">
        <f t="array" aca="1" ref="D3002" ca="1">IFERROR(INDIRECT("'Application For TE&amp;GOTS'!L"&amp;'Application For TE&amp;GOTS'!S3043),"")</f>
        <v/>
      </c>
      <c r="E3002" s="10" t="e">
        <f ca="1">'Application For TE&amp;GOTS'!AF3043</f>
        <v>#VALUE!</v>
      </c>
      <c r="F3002" s="10" t="str">
        <f ca="1">IFERROR(LEFT('Application For TE&amp;GOTS'!AH3043,LEN('Application For TE&amp;GOTS'!AH3043)-2),"")</f>
        <v/>
      </c>
      <c r="G3002" s="10" t="e">
        <f ca="1">'Application For TE&amp;GOTS'!AI3043</f>
        <v>#VALUE!</v>
      </c>
      <c r="AF3002" s="10" t="str">
        <f ca="1">IF(MATCH(B3002,B$1:B3002,0)=ROW(B3002),B3002&amp;";","")</f>
        <v/>
      </c>
      <c r="AG3002" s="10" t="str">
        <f>IF(MATCH(C3002,C$1:C3002,0)=ROW(C3002),C3002&amp;";","")</f>
        <v/>
      </c>
      <c r="AH3002" s="10" t="str">
        <f ca="1">IF(MATCH(D3002,D$1:D3002,0)=ROW(D3002),D3002&amp;";","")</f>
        <v/>
      </c>
      <c r="AI3002" s="10" t="e">
        <f ca="1">IF(MATCH(E3002,E$1:E3002,0)=ROW(E3002),E3002&amp;";","")</f>
        <v>#VALUE!</v>
      </c>
    </row>
    <row r="3003" spans="1:35">
      <c r="A3003" s="10">
        <v>2982</v>
      </c>
      <c r="B3003" s="10" t="str">
        <f ca="1">'Application For TE&amp;GOTS'!X3044</f>
        <v/>
      </c>
      <c r="C3003" s="10">
        <f>'Application For TE&amp;GOTS'!$D3044</f>
        <v>0</v>
      </c>
      <c r="D3003" s="10" t="str" cm="1">
        <f t="array" aca="1" ref="D3003" ca="1">IFERROR(INDIRECT("'Application For TE&amp;GOTS'!L"&amp;'Application For TE&amp;GOTS'!S3044),"")</f>
        <v/>
      </c>
      <c r="E3003" s="10" t="e">
        <f ca="1">'Application For TE&amp;GOTS'!AF3044</f>
        <v>#VALUE!</v>
      </c>
      <c r="F3003" s="10" t="str">
        <f ca="1">IFERROR(LEFT('Application For TE&amp;GOTS'!AH3044,LEN('Application For TE&amp;GOTS'!AH3044)-2),"")</f>
        <v/>
      </c>
      <c r="G3003" s="10" t="e">
        <f ca="1">'Application For TE&amp;GOTS'!AI3044</f>
        <v>#VALUE!</v>
      </c>
      <c r="AF3003" s="10" t="str">
        <f ca="1">IF(MATCH(B3003,B$1:B3003,0)=ROW(B3003),B3003&amp;";","")</f>
        <v/>
      </c>
      <c r="AG3003" s="10" t="str">
        <f>IF(MATCH(C3003,C$1:C3003,0)=ROW(C3003),C3003&amp;";","")</f>
        <v/>
      </c>
      <c r="AH3003" s="10" t="str">
        <f ca="1">IF(MATCH(D3003,D$1:D3003,0)=ROW(D3003),D3003&amp;";","")</f>
        <v/>
      </c>
      <c r="AI3003" s="10" t="e">
        <f ca="1">IF(MATCH(E3003,E$1:E3003,0)=ROW(E3003),E3003&amp;";","")</f>
        <v>#VALUE!</v>
      </c>
    </row>
    <row r="3004" spans="1:35">
      <c r="A3004" s="10">
        <v>2983</v>
      </c>
      <c r="B3004" s="10" t="str">
        <f ca="1">'Application For TE&amp;GOTS'!X3045</f>
        <v/>
      </c>
      <c r="C3004" s="10">
        <f>'Application For TE&amp;GOTS'!$D3045</f>
        <v>0</v>
      </c>
      <c r="D3004" s="10" t="str" cm="1">
        <f t="array" aca="1" ref="D3004" ca="1">IFERROR(INDIRECT("'Application For TE&amp;GOTS'!L"&amp;'Application For TE&amp;GOTS'!S3045),"")</f>
        <v/>
      </c>
      <c r="E3004" s="10" t="e">
        <f ca="1">'Application For TE&amp;GOTS'!AF3045</f>
        <v>#VALUE!</v>
      </c>
      <c r="F3004" s="10" t="str">
        <f ca="1">IFERROR(LEFT('Application For TE&amp;GOTS'!AH3045,LEN('Application For TE&amp;GOTS'!AH3045)-2),"")</f>
        <v/>
      </c>
      <c r="G3004" s="10" t="e">
        <f ca="1">'Application For TE&amp;GOTS'!AI3045</f>
        <v>#VALUE!</v>
      </c>
      <c r="AF3004" s="10" t="str">
        <f ca="1">IF(MATCH(B3004,B$1:B3004,0)=ROW(B3004),B3004&amp;";","")</f>
        <v/>
      </c>
      <c r="AG3004" s="10" t="str">
        <f>IF(MATCH(C3004,C$1:C3004,0)=ROW(C3004),C3004&amp;";","")</f>
        <v/>
      </c>
      <c r="AH3004" s="10" t="str">
        <f ca="1">IF(MATCH(D3004,D$1:D3004,0)=ROW(D3004),D3004&amp;";","")</f>
        <v/>
      </c>
      <c r="AI3004" s="10" t="e">
        <f ca="1">IF(MATCH(E3004,E$1:E3004,0)=ROW(E3004),E3004&amp;";","")</f>
        <v>#VALUE!</v>
      </c>
    </row>
    <row r="3005" spans="1:35">
      <c r="A3005" s="10">
        <v>2984</v>
      </c>
      <c r="B3005" s="10" t="str">
        <f ca="1">'Application For TE&amp;GOTS'!X3046</f>
        <v/>
      </c>
      <c r="C3005" s="10">
        <f>'Application For TE&amp;GOTS'!$D3046</f>
        <v>0</v>
      </c>
      <c r="D3005" s="10" t="str" cm="1">
        <f t="array" aca="1" ref="D3005" ca="1">IFERROR(INDIRECT("'Application For TE&amp;GOTS'!L"&amp;'Application For TE&amp;GOTS'!S3046),"")</f>
        <v/>
      </c>
      <c r="E3005" s="10" t="e">
        <f ca="1">'Application For TE&amp;GOTS'!AF3046</f>
        <v>#VALUE!</v>
      </c>
      <c r="F3005" s="10" t="str">
        <f ca="1">IFERROR(LEFT('Application For TE&amp;GOTS'!AH3046,LEN('Application For TE&amp;GOTS'!AH3046)-2),"")</f>
        <v/>
      </c>
      <c r="G3005" s="10" t="e">
        <f ca="1">'Application For TE&amp;GOTS'!AI3046</f>
        <v>#VALUE!</v>
      </c>
      <c r="AF3005" s="10" t="str">
        <f ca="1">IF(MATCH(B3005,B$1:B3005,0)=ROW(B3005),B3005&amp;";","")</f>
        <v/>
      </c>
      <c r="AG3005" s="10" t="str">
        <f>IF(MATCH(C3005,C$1:C3005,0)=ROW(C3005),C3005&amp;";","")</f>
        <v/>
      </c>
      <c r="AH3005" s="10" t="str">
        <f ca="1">IF(MATCH(D3005,D$1:D3005,0)=ROW(D3005),D3005&amp;";","")</f>
        <v/>
      </c>
      <c r="AI3005" s="10" t="e">
        <f ca="1">IF(MATCH(E3005,E$1:E3005,0)=ROW(E3005),E3005&amp;";","")</f>
        <v>#VALUE!</v>
      </c>
    </row>
    <row r="3006" spans="1:35">
      <c r="A3006" s="10">
        <v>2985</v>
      </c>
      <c r="B3006" s="10" t="str">
        <f ca="1">'Application For TE&amp;GOTS'!X3047</f>
        <v/>
      </c>
      <c r="C3006" s="10">
        <f>'Application For TE&amp;GOTS'!$D3047</f>
        <v>0</v>
      </c>
      <c r="D3006" s="10" t="str" cm="1">
        <f t="array" aca="1" ref="D3006" ca="1">IFERROR(INDIRECT("'Application For TE&amp;GOTS'!L"&amp;'Application For TE&amp;GOTS'!S3047),"")</f>
        <v/>
      </c>
      <c r="E3006" s="10" t="e">
        <f ca="1">'Application For TE&amp;GOTS'!AF3047</f>
        <v>#VALUE!</v>
      </c>
      <c r="F3006" s="10" t="str">
        <f ca="1">IFERROR(LEFT('Application For TE&amp;GOTS'!AH3047,LEN('Application For TE&amp;GOTS'!AH3047)-2),"")</f>
        <v/>
      </c>
      <c r="G3006" s="10" t="e">
        <f ca="1">'Application For TE&amp;GOTS'!AI3047</f>
        <v>#VALUE!</v>
      </c>
      <c r="AF3006" s="10" t="str">
        <f ca="1">IF(MATCH(B3006,B$1:B3006,0)=ROW(B3006),B3006&amp;";","")</f>
        <v/>
      </c>
      <c r="AG3006" s="10" t="str">
        <f>IF(MATCH(C3006,C$1:C3006,0)=ROW(C3006),C3006&amp;";","")</f>
        <v/>
      </c>
      <c r="AH3006" s="10" t="str">
        <f ca="1">IF(MATCH(D3006,D$1:D3006,0)=ROW(D3006),D3006&amp;";","")</f>
        <v/>
      </c>
      <c r="AI3006" s="10" t="e">
        <f ca="1">IF(MATCH(E3006,E$1:E3006,0)=ROW(E3006),E3006&amp;";","")</f>
        <v>#VALUE!</v>
      </c>
    </row>
    <row r="3007" spans="1:35">
      <c r="A3007" s="10">
        <v>2986</v>
      </c>
      <c r="B3007" s="10" t="str">
        <f ca="1">'Application For TE&amp;GOTS'!X3048</f>
        <v/>
      </c>
      <c r="C3007" s="10">
        <f>'Application For TE&amp;GOTS'!$D3048</f>
        <v>0</v>
      </c>
      <c r="D3007" s="10" t="str" cm="1">
        <f t="array" aca="1" ref="D3007" ca="1">IFERROR(INDIRECT("'Application For TE&amp;GOTS'!L"&amp;'Application For TE&amp;GOTS'!S3048),"")</f>
        <v/>
      </c>
      <c r="E3007" s="10" t="e">
        <f ca="1">'Application For TE&amp;GOTS'!AF3048</f>
        <v>#VALUE!</v>
      </c>
      <c r="F3007" s="10" t="str">
        <f ca="1">IFERROR(LEFT('Application For TE&amp;GOTS'!AH3048,LEN('Application For TE&amp;GOTS'!AH3048)-2),"")</f>
        <v/>
      </c>
      <c r="G3007" s="10" t="e">
        <f ca="1">'Application For TE&amp;GOTS'!AI3048</f>
        <v>#VALUE!</v>
      </c>
      <c r="AF3007" s="10" t="str">
        <f ca="1">IF(MATCH(B3007,B$1:B3007,0)=ROW(B3007),B3007&amp;";","")</f>
        <v/>
      </c>
      <c r="AG3007" s="10" t="str">
        <f>IF(MATCH(C3007,C$1:C3007,0)=ROW(C3007),C3007&amp;";","")</f>
        <v/>
      </c>
      <c r="AH3007" s="10" t="str">
        <f ca="1">IF(MATCH(D3007,D$1:D3007,0)=ROW(D3007),D3007&amp;";","")</f>
        <v/>
      </c>
      <c r="AI3007" s="10" t="e">
        <f ca="1">IF(MATCH(E3007,E$1:E3007,0)=ROW(E3007),E3007&amp;";","")</f>
        <v>#VALUE!</v>
      </c>
    </row>
    <row r="3008" spans="1:35">
      <c r="A3008" s="10">
        <v>2987</v>
      </c>
      <c r="B3008" s="10" t="str">
        <f ca="1">'Application For TE&amp;GOTS'!X3049</f>
        <v/>
      </c>
      <c r="C3008" s="10">
        <f>'Application For TE&amp;GOTS'!$D3049</f>
        <v>0</v>
      </c>
      <c r="D3008" s="10" t="str" cm="1">
        <f t="array" aca="1" ref="D3008" ca="1">IFERROR(INDIRECT("'Application For TE&amp;GOTS'!L"&amp;'Application For TE&amp;GOTS'!S3049),"")</f>
        <v/>
      </c>
      <c r="E3008" s="10" t="e">
        <f ca="1">'Application For TE&amp;GOTS'!AF3049</f>
        <v>#VALUE!</v>
      </c>
      <c r="F3008" s="10" t="str">
        <f ca="1">IFERROR(LEFT('Application For TE&amp;GOTS'!AH3049,LEN('Application For TE&amp;GOTS'!AH3049)-2),"")</f>
        <v/>
      </c>
      <c r="G3008" s="10" t="e">
        <f ca="1">'Application For TE&amp;GOTS'!AI3049</f>
        <v>#VALUE!</v>
      </c>
      <c r="AF3008" s="10" t="str">
        <f ca="1">IF(MATCH(B3008,B$1:B3008,0)=ROW(B3008),B3008&amp;";","")</f>
        <v/>
      </c>
      <c r="AG3008" s="10" t="str">
        <f>IF(MATCH(C3008,C$1:C3008,0)=ROW(C3008),C3008&amp;";","")</f>
        <v/>
      </c>
      <c r="AH3008" s="10" t="str">
        <f ca="1">IF(MATCH(D3008,D$1:D3008,0)=ROW(D3008),D3008&amp;";","")</f>
        <v/>
      </c>
      <c r="AI3008" s="10" t="e">
        <f ca="1">IF(MATCH(E3008,E$1:E3008,0)=ROW(E3008),E3008&amp;";","")</f>
        <v>#VALUE!</v>
      </c>
    </row>
    <row r="3009" spans="1:35">
      <c r="A3009" s="10">
        <v>2988</v>
      </c>
      <c r="B3009" s="10" t="str">
        <f ca="1">'Application For TE&amp;GOTS'!X3050</f>
        <v/>
      </c>
      <c r="C3009" s="10">
        <f>'Application For TE&amp;GOTS'!$D3050</f>
        <v>0</v>
      </c>
      <c r="D3009" s="10" t="str" cm="1">
        <f t="array" aca="1" ref="D3009" ca="1">IFERROR(INDIRECT("'Application For TE&amp;GOTS'!L"&amp;'Application For TE&amp;GOTS'!S3050),"")</f>
        <v/>
      </c>
      <c r="E3009" s="10" t="e">
        <f ca="1">'Application For TE&amp;GOTS'!AF3050</f>
        <v>#VALUE!</v>
      </c>
      <c r="F3009" s="10" t="str">
        <f ca="1">IFERROR(LEFT('Application For TE&amp;GOTS'!AH3050,LEN('Application For TE&amp;GOTS'!AH3050)-2),"")</f>
        <v/>
      </c>
      <c r="G3009" s="10" t="e">
        <f ca="1">'Application For TE&amp;GOTS'!AI3050</f>
        <v>#VALUE!</v>
      </c>
      <c r="AF3009" s="10" t="str">
        <f ca="1">IF(MATCH(B3009,B$1:B3009,0)=ROW(B3009),B3009&amp;";","")</f>
        <v/>
      </c>
      <c r="AG3009" s="10" t="str">
        <f>IF(MATCH(C3009,C$1:C3009,0)=ROW(C3009),C3009&amp;";","")</f>
        <v/>
      </c>
      <c r="AH3009" s="10" t="str">
        <f ca="1">IF(MATCH(D3009,D$1:D3009,0)=ROW(D3009),D3009&amp;";","")</f>
        <v/>
      </c>
      <c r="AI3009" s="10" t="e">
        <f ca="1">IF(MATCH(E3009,E$1:E3009,0)=ROW(E3009),E3009&amp;";","")</f>
        <v>#VALUE!</v>
      </c>
    </row>
    <row r="3010" spans="1:35">
      <c r="A3010" s="10">
        <v>2989</v>
      </c>
      <c r="B3010" s="10" t="str">
        <f ca="1">'Application For TE&amp;GOTS'!X3051</f>
        <v/>
      </c>
      <c r="C3010" s="10">
        <f>'Application For TE&amp;GOTS'!$D3051</f>
        <v>0</v>
      </c>
      <c r="D3010" s="10" t="str" cm="1">
        <f t="array" aca="1" ref="D3010" ca="1">IFERROR(INDIRECT("'Application For TE&amp;GOTS'!L"&amp;'Application For TE&amp;GOTS'!S3051),"")</f>
        <v/>
      </c>
      <c r="E3010" s="10" t="e">
        <f ca="1">'Application For TE&amp;GOTS'!AF3051</f>
        <v>#VALUE!</v>
      </c>
      <c r="F3010" s="10" t="str">
        <f ca="1">IFERROR(LEFT('Application For TE&amp;GOTS'!AH3051,LEN('Application For TE&amp;GOTS'!AH3051)-2),"")</f>
        <v/>
      </c>
      <c r="G3010" s="10" t="e">
        <f ca="1">'Application For TE&amp;GOTS'!AI3051</f>
        <v>#VALUE!</v>
      </c>
      <c r="AF3010" s="10" t="str">
        <f ca="1">IF(MATCH(B3010,B$1:B3010,0)=ROW(B3010),B3010&amp;";","")</f>
        <v/>
      </c>
      <c r="AG3010" s="10" t="str">
        <f>IF(MATCH(C3010,C$1:C3010,0)=ROW(C3010),C3010&amp;";","")</f>
        <v/>
      </c>
      <c r="AH3010" s="10" t="str">
        <f ca="1">IF(MATCH(D3010,D$1:D3010,0)=ROW(D3010),D3010&amp;";","")</f>
        <v/>
      </c>
      <c r="AI3010" s="10" t="e">
        <f ca="1">IF(MATCH(E3010,E$1:E3010,0)=ROW(E3010),E3010&amp;";","")</f>
        <v>#VALUE!</v>
      </c>
    </row>
    <row r="3011" spans="1:35">
      <c r="A3011" s="10">
        <v>2990</v>
      </c>
      <c r="B3011" s="10" t="str">
        <f ca="1">'Application For TE&amp;GOTS'!X3052</f>
        <v/>
      </c>
      <c r="C3011" s="10">
        <f>'Application For TE&amp;GOTS'!$D3052</f>
        <v>0</v>
      </c>
      <c r="D3011" s="10" t="str" cm="1">
        <f t="array" aca="1" ref="D3011" ca="1">IFERROR(INDIRECT("'Application For TE&amp;GOTS'!L"&amp;'Application For TE&amp;GOTS'!S3052),"")</f>
        <v/>
      </c>
      <c r="E3011" s="10" t="e">
        <f ca="1">'Application For TE&amp;GOTS'!AF3052</f>
        <v>#VALUE!</v>
      </c>
      <c r="F3011" s="10" t="str">
        <f ca="1">IFERROR(LEFT('Application For TE&amp;GOTS'!AH3052,LEN('Application For TE&amp;GOTS'!AH3052)-2),"")</f>
        <v/>
      </c>
      <c r="G3011" s="10" t="e">
        <f ca="1">'Application For TE&amp;GOTS'!AI3052</f>
        <v>#VALUE!</v>
      </c>
      <c r="AF3011" s="10" t="str">
        <f ca="1">IF(MATCH(B3011,B$1:B3011,0)=ROW(B3011),B3011&amp;";","")</f>
        <v/>
      </c>
      <c r="AG3011" s="10" t="str">
        <f>IF(MATCH(C3011,C$1:C3011,0)=ROW(C3011),C3011&amp;";","")</f>
        <v/>
      </c>
      <c r="AH3011" s="10" t="str">
        <f ca="1">IF(MATCH(D3011,D$1:D3011,0)=ROW(D3011),D3011&amp;";","")</f>
        <v/>
      </c>
      <c r="AI3011" s="10" t="e">
        <f ca="1">IF(MATCH(E3011,E$1:E3011,0)=ROW(E3011),E3011&amp;";","")</f>
        <v>#VALUE!</v>
      </c>
    </row>
    <row r="3012" spans="1:35">
      <c r="A3012" s="10">
        <v>2991</v>
      </c>
      <c r="B3012" s="10" t="str">
        <f ca="1">'Application For TE&amp;GOTS'!X3053</f>
        <v/>
      </c>
      <c r="C3012" s="10">
        <f>'Application For TE&amp;GOTS'!$D3053</f>
        <v>0</v>
      </c>
      <c r="D3012" s="10" t="str" cm="1">
        <f t="array" aca="1" ref="D3012" ca="1">IFERROR(INDIRECT("'Application For TE&amp;GOTS'!L"&amp;'Application For TE&amp;GOTS'!S3053),"")</f>
        <v/>
      </c>
      <c r="E3012" s="10" t="e">
        <f ca="1">'Application For TE&amp;GOTS'!AF3053</f>
        <v>#VALUE!</v>
      </c>
      <c r="F3012" s="10" t="str">
        <f ca="1">IFERROR(LEFT('Application For TE&amp;GOTS'!AH3053,LEN('Application For TE&amp;GOTS'!AH3053)-2),"")</f>
        <v/>
      </c>
      <c r="G3012" s="10" t="e">
        <f ca="1">'Application For TE&amp;GOTS'!AI3053</f>
        <v>#VALUE!</v>
      </c>
      <c r="AF3012" s="10" t="str">
        <f ca="1">IF(MATCH(B3012,B$1:B3012,0)=ROW(B3012),B3012&amp;";","")</f>
        <v/>
      </c>
      <c r="AG3012" s="10" t="str">
        <f>IF(MATCH(C3012,C$1:C3012,0)=ROW(C3012),C3012&amp;";","")</f>
        <v/>
      </c>
      <c r="AH3012" s="10" t="str">
        <f ca="1">IF(MATCH(D3012,D$1:D3012,0)=ROW(D3012),D3012&amp;";","")</f>
        <v/>
      </c>
      <c r="AI3012" s="10" t="e">
        <f ca="1">IF(MATCH(E3012,E$1:E3012,0)=ROW(E3012),E3012&amp;";","")</f>
        <v>#VALUE!</v>
      </c>
    </row>
    <row r="3013" spans="1:35">
      <c r="A3013" s="10">
        <v>2992</v>
      </c>
      <c r="B3013" s="10" t="str">
        <f ca="1">'Application For TE&amp;GOTS'!X3054</f>
        <v/>
      </c>
      <c r="C3013" s="10">
        <f>'Application For TE&amp;GOTS'!$D3054</f>
        <v>0</v>
      </c>
      <c r="D3013" s="10" t="str" cm="1">
        <f t="array" aca="1" ref="D3013" ca="1">IFERROR(INDIRECT("'Application For TE&amp;GOTS'!L"&amp;'Application For TE&amp;GOTS'!S3054),"")</f>
        <v/>
      </c>
      <c r="E3013" s="10" t="e">
        <f ca="1">'Application For TE&amp;GOTS'!AF3054</f>
        <v>#VALUE!</v>
      </c>
      <c r="F3013" s="10" t="str">
        <f ca="1">IFERROR(LEFT('Application For TE&amp;GOTS'!AH3054,LEN('Application For TE&amp;GOTS'!AH3054)-2),"")</f>
        <v/>
      </c>
      <c r="G3013" s="10" t="e">
        <f ca="1">'Application For TE&amp;GOTS'!AI3054</f>
        <v>#VALUE!</v>
      </c>
      <c r="AF3013" s="10" t="str">
        <f ca="1">IF(MATCH(B3013,B$1:B3013,0)=ROW(B3013),B3013&amp;";","")</f>
        <v/>
      </c>
      <c r="AG3013" s="10" t="str">
        <f>IF(MATCH(C3013,C$1:C3013,0)=ROW(C3013),C3013&amp;";","")</f>
        <v/>
      </c>
      <c r="AH3013" s="10" t="str">
        <f ca="1">IF(MATCH(D3013,D$1:D3013,0)=ROW(D3013),D3013&amp;";","")</f>
        <v/>
      </c>
      <c r="AI3013" s="10" t="e">
        <f ca="1">IF(MATCH(E3013,E$1:E3013,0)=ROW(E3013),E3013&amp;";","")</f>
        <v>#VALUE!</v>
      </c>
    </row>
    <row r="3014" spans="1:35">
      <c r="A3014" s="10">
        <v>2993</v>
      </c>
      <c r="B3014" s="10" t="str">
        <f ca="1">'Application For TE&amp;GOTS'!X3055</f>
        <v/>
      </c>
      <c r="C3014" s="10">
        <f>'Application For TE&amp;GOTS'!$D3055</f>
        <v>0</v>
      </c>
      <c r="D3014" s="10" t="str" cm="1">
        <f t="array" aca="1" ref="D3014" ca="1">IFERROR(INDIRECT("'Application For TE&amp;GOTS'!L"&amp;'Application For TE&amp;GOTS'!S3055),"")</f>
        <v/>
      </c>
      <c r="E3014" s="10" t="e">
        <f ca="1">'Application For TE&amp;GOTS'!AF3055</f>
        <v>#VALUE!</v>
      </c>
      <c r="F3014" s="10" t="str">
        <f ca="1">IFERROR(LEFT('Application For TE&amp;GOTS'!AH3055,LEN('Application For TE&amp;GOTS'!AH3055)-2),"")</f>
        <v/>
      </c>
      <c r="G3014" s="10" t="e">
        <f ca="1">'Application For TE&amp;GOTS'!AI3055</f>
        <v>#VALUE!</v>
      </c>
      <c r="AF3014" s="10" t="str">
        <f ca="1">IF(MATCH(B3014,B$1:B3014,0)=ROW(B3014),B3014&amp;";","")</f>
        <v/>
      </c>
      <c r="AG3014" s="10" t="str">
        <f>IF(MATCH(C3014,C$1:C3014,0)=ROW(C3014),C3014&amp;";","")</f>
        <v/>
      </c>
      <c r="AH3014" s="10" t="str">
        <f ca="1">IF(MATCH(D3014,D$1:D3014,0)=ROW(D3014),D3014&amp;";","")</f>
        <v/>
      </c>
      <c r="AI3014" s="10" t="e">
        <f ca="1">IF(MATCH(E3014,E$1:E3014,0)=ROW(E3014),E3014&amp;";","")</f>
        <v>#VALUE!</v>
      </c>
    </row>
    <row r="3015" spans="1:35">
      <c r="A3015" s="10">
        <v>2994</v>
      </c>
      <c r="B3015" s="10" t="str">
        <f ca="1">'Application For TE&amp;GOTS'!X3056</f>
        <v/>
      </c>
      <c r="C3015" s="10">
        <f>'Application For TE&amp;GOTS'!$D3056</f>
        <v>0</v>
      </c>
      <c r="D3015" s="10" t="str" cm="1">
        <f t="array" aca="1" ref="D3015" ca="1">IFERROR(INDIRECT("'Application For TE&amp;GOTS'!L"&amp;'Application For TE&amp;GOTS'!S3056),"")</f>
        <v/>
      </c>
      <c r="E3015" s="10" t="e">
        <f ca="1">'Application For TE&amp;GOTS'!AF3056</f>
        <v>#VALUE!</v>
      </c>
      <c r="F3015" s="10" t="str">
        <f ca="1">IFERROR(LEFT('Application For TE&amp;GOTS'!AH3056,LEN('Application For TE&amp;GOTS'!AH3056)-2),"")</f>
        <v/>
      </c>
      <c r="G3015" s="10" t="e">
        <f ca="1">'Application For TE&amp;GOTS'!AI3056</f>
        <v>#VALUE!</v>
      </c>
      <c r="AF3015" s="10" t="str">
        <f ca="1">IF(MATCH(B3015,B$1:B3015,0)=ROW(B3015),B3015&amp;";","")</f>
        <v/>
      </c>
      <c r="AG3015" s="10" t="str">
        <f>IF(MATCH(C3015,C$1:C3015,0)=ROW(C3015),C3015&amp;";","")</f>
        <v/>
      </c>
      <c r="AH3015" s="10" t="str">
        <f ca="1">IF(MATCH(D3015,D$1:D3015,0)=ROW(D3015),D3015&amp;";","")</f>
        <v/>
      </c>
      <c r="AI3015" s="10" t="e">
        <f ca="1">IF(MATCH(E3015,E$1:E3015,0)=ROW(E3015),E3015&amp;";","")</f>
        <v>#VALUE!</v>
      </c>
    </row>
    <row r="3016" spans="1:35">
      <c r="A3016" s="10">
        <v>2995</v>
      </c>
      <c r="B3016" s="10" t="str">
        <f ca="1">'Application For TE&amp;GOTS'!X3057</f>
        <v/>
      </c>
      <c r="C3016" s="10">
        <f>'Application For TE&amp;GOTS'!$D3057</f>
        <v>0</v>
      </c>
      <c r="D3016" s="10" t="str" cm="1">
        <f t="array" aca="1" ref="D3016" ca="1">IFERROR(INDIRECT("'Application For TE&amp;GOTS'!L"&amp;'Application For TE&amp;GOTS'!S3057),"")</f>
        <v/>
      </c>
      <c r="E3016" s="10" t="e">
        <f ca="1">'Application For TE&amp;GOTS'!AF3057</f>
        <v>#VALUE!</v>
      </c>
      <c r="F3016" s="10" t="str">
        <f ca="1">IFERROR(LEFT('Application For TE&amp;GOTS'!AH3057,LEN('Application For TE&amp;GOTS'!AH3057)-2),"")</f>
        <v/>
      </c>
      <c r="G3016" s="10" t="e">
        <f ca="1">'Application For TE&amp;GOTS'!AI3057</f>
        <v>#VALUE!</v>
      </c>
      <c r="AF3016" s="10" t="str">
        <f ca="1">IF(MATCH(B3016,B$1:B3016,0)=ROW(B3016),B3016&amp;";","")</f>
        <v/>
      </c>
      <c r="AG3016" s="10" t="str">
        <f>IF(MATCH(C3016,C$1:C3016,0)=ROW(C3016),C3016&amp;";","")</f>
        <v/>
      </c>
      <c r="AH3016" s="10" t="str">
        <f ca="1">IF(MATCH(D3016,D$1:D3016,0)=ROW(D3016),D3016&amp;";","")</f>
        <v/>
      </c>
      <c r="AI3016" s="10" t="e">
        <f ca="1">IF(MATCH(E3016,E$1:E3016,0)=ROW(E3016),E3016&amp;";","")</f>
        <v>#VALUE!</v>
      </c>
    </row>
    <row r="3017" spans="1:35">
      <c r="A3017" s="10">
        <v>2996</v>
      </c>
      <c r="B3017" s="10" t="str">
        <f ca="1">'Application For TE&amp;GOTS'!X3058</f>
        <v/>
      </c>
      <c r="C3017" s="10">
        <f>'Application For TE&amp;GOTS'!$D3058</f>
        <v>0</v>
      </c>
      <c r="D3017" s="10" t="str" cm="1">
        <f t="array" aca="1" ref="D3017" ca="1">IFERROR(INDIRECT("'Application For TE&amp;GOTS'!L"&amp;'Application For TE&amp;GOTS'!S3058),"")</f>
        <v/>
      </c>
      <c r="E3017" s="10" t="e">
        <f ca="1">'Application For TE&amp;GOTS'!AF3058</f>
        <v>#VALUE!</v>
      </c>
      <c r="F3017" s="10" t="str">
        <f ca="1">IFERROR(LEFT('Application For TE&amp;GOTS'!AH3058,LEN('Application For TE&amp;GOTS'!AH3058)-2),"")</f>
        <v/>
      </c>
      <c r="G3017" s="10" t="e">
        <f ca="1">'Application For TE&amp;GOTS'!AI3058</f>
        <v>#VALUE!</v>
      </c>
      <c r="AF3017" s="10" t="str">
        <f ca="1">IF(MATCH(B3017,B$1:B3017,0)=ROW(B3017),B3017&amp;";","")</f>
        <v/>
      </c>
      <c r="AG3017" s="10" t="str">
        <f>IF(MATCH(C3017,C$1:C3017,0)=ROW(C3017),C3017&amp;";","")</f>
        <v/>
      </c>
      <c r="AH3017" s="10" t="str">
        <f ca="1">IF(MATCH(D3017,D$1:D3017,0)=ROW(D3017),D3017&amp;";","")</f>
        <v/>
      </c>
      <c r="AI3017" s="10" t="e">
        <f ca="1">IF(MATCH(E3017,E$1:E3017,0)=ROW(E3017),E3017&amp;";","")</f>
        <v>#VALUE!</v>
      </c>
    </row>
    <row r="3018" spans="1:35">
      <c r="A3018" s="10">
        <v>2997</v>
      </c>
      <c r="B3018" s="10" t="str">
        <f ca="1">'Application For TE&amp;GOTS'!X3059</f>
        <v/>
      </c>
      <c r="C3018" s="10">
        <f>'Application For TE&amp;GOTS'!$D3059</f>
        <v>0</v>
      </c>
      <c r="D3018" s="10" t="str" cm="1">
        <f t="array" aca="1" ref="D3018" ca="1">IFERROR(INDIRECT("'Application For TE&amp;GOTS'!L"&amp;'Application For TE&amp;GOTS'!S3059),"")</f>
        <v/>
      </c>
      <c r="E3018" s="10" t="e">
        <f ca="1">'Application For TE&amp;GOTS'!AF3059</f>
        <v>#VALUE!</v>
      </c>
      <c r="F3018" s="10" t="str">
        <f ca="1">IFERROR(LEFT('Application For TE&amp;GOTS'!AH3059,LEN('Application For TE&amp;GOTS'!AH3059)-2),"")</f>
        <v/>
      </c>
      <c r="G3018" s="10" t="e">
        <f ca="1">'Application For TE&amp;GOTS'!AI3059</f>
        <v>#VALUE!</v>
      </c>
      <c r="AF3018" s="10" t="str">
        <f ca="1">IF(MATCH(B3018,B$1:B3018,0)=ROW(B3018),B3018&amp;";","")</f>
        <v/>
      </c>
      <c r="AG3018" s="10" t="str">
        <f>IF(MATCH(C3018,C$1:C3018,0)=ROW(C3018),C3018&amp;";","")</f>
        <v/>
      </c>
      <c r="AH3018" s="10" t="str">
        <f ca="1">IF(MATCH(D3018,D$1:D3018,0)=ROW(D3018),D3018&amp;";","")</f>
        <v/>
      </c>
      <c r="AI3018" s="10" t="e">
        <f ca="1">IF(MATCH(E3018,E$1:E3018,0)=ROW(E3018),E3018&amp;";","")</f>
        <v>#VALUE!</v>
      </c>
    </row>
    <row r="3019" spans="1:35">
      <c r="A3019" s="10">
        <v>2998</v>
      </c>
      <c r="B3019" s="10" t="str">
        <f ca="1">'Application For TE&amp;GOTS'!X3060</f>
        <v/>
      </c>
      <c r="C3019" s="10">
        <f>'Application For TE&amp;GOTS'!$D3060</f>
        <v>0</v>
      </c>
      <c r="D3019" s="10" t="str" cm="1">
        <f t="array" aca="1" ref="D3019" ca="1">IFERROR(INDIRECT("'Application For TE&amp;GOTS'!L"&amp;'Application For TE&amp;GOTS'!S3060),"")</f>
        <v/>
      </c>
      <c r="E3019" s="10" t="e">
        <f ca="1">'Application For TE&amp;GOTS'!AF3060</f>
        <v>#VALUE!</v>
      </c>
      <c r="F3019" s="10" t="str">
        <f ca="1">IFERROR(LEFT('Application For TE&amp;GOTS'!AH3060,LEN('Application For TE&amp;GOTS'!AH3060)-2),"")</f>
        <v/>
      </c>
      <c r="G3019" s="10" t="e">
        <f ca="1">'Application For TE&amp;GOTS'!AI3060</f>
        <v>#VALUE!</v>
      </c>
      <c r="AF3019" s="10" t="str">
        <f ca="1">IF(MATCH(B3019,B$1:B3019,0)=ROW(B3019),B3019&amp;";","")</f>
        <v/>
      </c>
      <c r="AG3019" s="10" t="str">
        <f>IF(MATCH(C3019,C$1:C3019,0)=ROW(C3019),C3019&amp;";","")</f>
        <v/>
      </c>
      <c r="AH3019" s="10" t="str">
        <f ca="1">IF(MATCH(D3019,D$1:D3019,0)=ROW(D3019),D3019&amp;";","")</f>
        <v/>
      </c>
      <c r="AI3019" s="10" t="e">
        <f ca="1">IF(MATCH(E3019,E$1:E3019,0)=ROW(E3019),E3019&amp;";","")</f>
        <v>#VALUE!</v>
      </c>
    </row>
    <row r="3020" spans="1:35">
      <c r="A3020" s="10">
        <v>2999</v>
      </c>
      <c r="B3020" s="10" t="str">
        <f ca="1">'Application For TE&amp;GOTS'!X3061</f>
        <v/>
      </c>
      <c r="C3020" s="10">
        <f>'Application For TE&amp;GOTS'!$D3061</f>
        <v>0</v>
      </c>
      <c r="D3020" s="10" t="str" cm="1">
        <f t="array" aca="1" ref="D3020" ca="1">IFERROR(INDIRECT("'Application For TE&amp;GOTS'!L"&amp;'Application For TE&amp;GOTS'!S3061),"")</f>
        <v/>
      </c>
      <c r="E3020" s="10" t="e">
        <f ca="1">'Application For TE&amp;GOTS'!AF3061</f>
        <v>#VALUE!</v>
      </c>
      <c r="F3020" s="10" t="str">
        <f ca="1">IFERROR(LEFT('Application For TE&amp;GOTS'!AH3061,LEN('Application For TE&amp;GOTS'!AH3061)-2),"")</f>
        <v/>
      </c>
      <c r="G3020" s="10" t="e">
        <f ca="1">'Application For TE&amp;GOTS'!AI3061</f>
        <v>#VALUE!</v>
      </c>
      <c r="AF3020" s="10" t="str">
        <f ca="1">IF(MATCH(B3020,B$1:B3020,0)=ROW(B3020),B3020&amp;";","")</f>
        <v/>
      </c>
      <c r="AG3020" s="10" t="str">
        <f>IF(MATCH(C3020,C$1:C3020,0)=ROW(C3020),C3020&amp;";","")</f>
        <v/>
      </c>
      <c r="AH3020" s="10" t="str">
        <f ca="1">IF(MATCH(D3020,D$1:D3020,0)=ROW(D3020),D3020&amp;";","")</f>
        <v/>
      </c>
      <c r="AI3020" s="10" t="e">
        <f ca="1">IF(MATCH(E3020,E$1:E3020,0)=ROW(E3020),E3020&amp;";","")</f>
        <v>#VALUE!</v>
      </c>
    </row>
    <row r="3021" spans="1:35">
      <c r="A3021" s="10">
        <v>3000</v>
      </c>
      <c r="B3021" s="10" t="str">
        <f ca="1">'Application For TE&amp;GOTS'!X3062</f>
        <v/>
      </c>
      <c r="C3021" s="10">
        <f>'Application For TE&amp;GOTS'!$D3062</f>
        <v>0</v>
      </c>
      <c r="D3021" s="10" t="str" cm="1">
        <f t="array" aca="1" ref="D3021" ca="1">IFERROR(INDIRECT("'Application For TE&amp;GOTS'!L"&amp;'Application For TE&amp;GOTS'!S3062),"")</f>
        <v/>
      </c>
      <c r="E3021" s="10" t="e">
        <f ca="1">'Application For TE&amp;GOTS'!AF3062</f>
        <v>#VALUE!</v>
      </c>
      <c r="F3021" s="10" t="str">
        <f ca="1">IFERROR(LEFT('Application For TE&amp;GOTS'!AH3062,LEN('Application For TE&amp;GOTS'!AH3062)-2),"")</f>
        <v/>
      </c>
      <c r="G3021" s="10" t="e">
        <f ca="1">'Application For TE&amp;GOTS'!AI3062</f>
        <v>#VALUE!</v>
      </c>
      <c r="AF3021" s="10" t="str">
        <f ca="1">IF(MATCH(B3021,B$1:B3021,0)=ROW(B3021),B3021&amp;";","")</f>
        <v/>
      </c>
      <c r="AG3021" s="10" t="str">
        <f>IF(MATCH(C3021,C$1:C3021,0)=ROW(C3021),C3021&amp;";","")</f>
        <v/>
      </c>
      <c r="AH3021" s="10" t="str">
        <f ca="1">IF(MATCH(D3021,D$1:D3021,0)=ROW(D3021),D3021&amp;";","")</f>
        <v/>
      </c>
      <c r="AI3021" s="10" t="e">
        <f ca="1">IF(MATCH(E3021,E$1:E3021,0)=ROW(E3021),E3021&amp;";","")</f>
        <v>#VALUE!</v>
      </c>
    </row>
  </sheetData>
  <sheetProtection algorithmName="SHA-512" hashValue="F4jQ6T1z6ZEglUSkk0BN56TRcliP1t4F/zW5yvmSxO59RRz4URMxIQttfOLbq1p7IkVP2N+nUcQAMxOX/q2tSQ==" saltValue="MXEWAA/dAdd3vpJBrpNFHQ==" spinCount="100000" sheet="1" formatCells="0" formatColumns="0" formatRows="0" autoFilter="0"/>
  <autoFilter ref="A21:G3021" xr:uid="{00000000-0001-0000-0100-000000000000}"/>
  <mergeCells count="10">
    <mergeCell ref="AE2:AE3"/>
    <mergeCell ref="B20:F20"/>
    <mergeCell ref="A4:E4"/>
    <mergeCell ref="A1:B1"/>
    <mergeCell ref="C1:E1"/>
    <mergeCell ref="A3:B3"/>
    <mergeCell ref="A2:B2"/>
    <mergeCell ref="C2:E2"/>
    <mergeCell ref="C3:E3"/>
    <mergeCell ref="C19:F19"/>
  </mergeCells>
  <phoneticPr fontId="4" type="noConversion"/>
  <conditionalFormatting sqref="D1:D1048576">
    <cfRule type="containsText" dxfId="3" priority="1" operator="containsText" text="Other (PR0034)">
      <formula>NOT(ISERROR(SEARCH("Other (PR0034)",D1)))</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81CE5-B5F0-4AB9-B08F-64BDBC6778CB}">
  <sheetPr codeName="Sayfa1"/>
  <dimension ref="A1:AG51"/>
  <sheetViews>
    <sheetView topLeftCell="M1" zoomScale="115" zoomScaleNormal="115" workbookViewId="0">
      <selection activeCell="AF2" sqref="AF2"/>
    </sheetView>
  </sheetViews>
  <sheetFormatPr defaultColWidth="9.140625" defaultRowHeight="15"/>
  <cols>
    <col min="1" max="1" width="13.5703125" style="32" bestFit="1" customWidth="1"/>
    <col min="2" max="2" width="16.5703125" style="75" customWidth="1"/>
    <col min="3" max="3" width="17.7109375" style="32" customWidth="1"/>
    <col min="4" max="4" width="17.42578125" style="75" customWidth="1"/>
    <col min="5" max="5" width="9.140625" style="32"/>
    <col min="6" max="6" width="13.140625" style="32" bestFit="1" customWidth="1"/>
    <col min="7" max="7" width="13.140625" style="32" customWidth="1"/>
    <col min="8" max="8" width="9.140625" style="32"/>
    <col min="9" max="9" width="12.7109375" style="32" bestFit="1" customWidth="1"/>
    <col min="10" max="10" width="12.7109375" style="32" customWidth="1"/>
    <col min="11" max="31" width="9.140625" style="32"/>
    <col min="32" max="32" width="40.42578125" style="32" customWidth="1"/>
    <col min="33" max="16384" width="9.140625" style="32"/>
  </cols>
  <sheetData>
    <row r="1" spans="1:33" s="79" customFormat="1" ht="47.25" customHeight="1" thickBot="1">
      <c r="A1" s="78" t="s">
        <v>4674</v>
      </c>
      <c r="B1" s="78" t="s">
        <v>4675</v>
      </c>
      <c r="C1" s="78" t="s">
        <v>4676</v>
      </c>
      <c r="D1" s="78" t="s">
        <v>4677</v>
      </c>
      <c r="E1" s="78" t="s">
        <v>4668</v>
      </c>
      <c r="F1" s="78" t="s">
        <v>4669</v>
      </c>
      <c r="G1" s="78" t="s">
        <v>4824</v>
      </c>
      <c r="H1" s="78" t="s">
        <v>4670</v>
      </c>
      <c r="I1" s="78" t="s">
        <v>4663</v>
      </c>
      <c r="J1" s="78" t="s">
        <v>5048</v>
      </c>
      <c r="K1" s="78" t="s">
        <v>4662</v>
      </c>
      <c r="L1" s="78" t="s">
        <v>4822</v>
      </c>
      <c r="M1" s="78" t="s">
        <v>4671</v>
      </c>
      <c r="N1" s="78" t="s">
        <v>5049</v>
      </c>
      <c r="O1" s="78" t="s">
        <v>4672</v>
      </c>
      <c r="P1" s="78" t="s">
        <v>5050</v>
      </c>
      <c r="Q1" s="78" t="s">
        <v>4673</v>
      </c>
      <c r="R1" s="78" t="s">
        <v>5051</v>
      </c>
      <c r="S1" s="78" t="s">
        <v>4830</v>
      </c>
      <c r="T1" s="78" t="s">
        <v>5052</v>
      </c>
    </row>
    <row r="2" spans="1:33" ht="15.75" thickBot="1">
      <c r="A2" s="76" t="s">
        <v>4814</v>
      </c>
      <c r="B2" s="76" t="s">
        <v>4678</v>
      </c>
      <c r="C2" s="76" t="s">
        <v>4814</v>
      </c>
      <c r="D2" s="76" t="s">
        <v>4678</v>
      </c>
      <c r="E2" s="76" t="s">
        <v>4814</v>
      </c>
      <c r="F2" s="76" t="s">
        <v>4815</v>
      </c>
      <c r="G2" s="76" t="s">
        <v>4814</v>
      </c>
      <c r="H2" s="76" t="s">
        <v>4814</v>
      </c>
      <c r="I2" s="76" t="s">
        <v>4815</v>
      </c>
      <c r="J2" s="76" t="s">
        <v>4814</v>
      </c>
      <c r="K2" s="76" t="s">
        <v>4814</v>
      </c>
      <c r="L2" s="76" t="s">
        <v>4834</v>
      </c>
      <c r="M2" s="76" t="s">
        <v>4814</v>
      </c>
      <c r="N2" s="76" t="s">
        <v>4681</v>
      </c>
      <c r="O2" s="76" t="s">
        <v>4814</v>
      </c>
      <c r="P2" s="76" t="s">
        <v>4681</v>
      </c>
      <c r="Q2" s="76" t="s">
        <v>4814</v>
      </c>
      <c r="R2" s="76" t="s">
        <v>4681</v>
      </c>
      <c r="S2" s="76" t="s">
        <v>4814</v>
      </c>
      <c r="T2" s="76" t="s">
        <v>4681</v>
      </c>
      <c r="AF2" s="32" t="str" cm="1">
        <f t="array" aca="1" ref="AF2" ca="1">SUBSTITUTE(CONCATENATE(INDIRECT("'Sub-unit Info'!U"&amp;$AG2),INDIRECT("'Sub-unit Info'!V"&amp;$AG2),INDIRECT("'Sub-unit Info'!W"&amp;$AG2),INDIRECT("'Sub-unit Info'!U"&amp;$AG2+1),INDIRECT("'Sub-unit Info'!V"&amp;$AG2+1),INDIRECT("'Sub-unit Info'!W"&amp;$AG2+1),INDIRECT("'Sub-unit Info'!U"&amp;$AG2+2),INDIRECT("'Sub-unit Info'!V"&amp;$AG2+2),INDIRECT("'Sub-unit Info'!W"&amp;$AG2+2)),")","); ")</f>
        <v/>
      </c>
      <c r="AG2" s="32">
        <v>5</v>
      </c>
    </row>
    <row r="3" spans="1:33" ht="15.75" thickBot="1">
      <c r="A3" s="76" t="s">
        <v>4679</v>
      </c>
      <c r="B3" s="76" t="s">
        <v>5079</v>
      </c>
      <c r="C3" s="76" t="s">
        <v>4679</v>
      </c>
      <c r="D3" s="76" t="s">
        <v>5079</v>
      </c>
      <c r="E3" s="76" t="s">
        <v>4679</v>
      </c>
      <c r="F3" s="33" t="s">
        <v>4816</v>
      </c>
      <c r="G3" s="76" t="s">
        <v>4681</v>
      </c>
      <c r="H3" s="76" t="s">
        <v>4679</v>
      </c>
      <c r="I3" s="33" t="s">
        <v>4816</v>
      </c>
      <c r="J3" s="76" t="s">
        <v>4681</v>
      </c>
      <c r="K3" s="33" t="s">
        <v>4837</v>
      </c>
      <c r="L3" s="33" t="s">
        <v>4835</v>
      </c>
      <c r="M3" s="76" t="s">
        <v>4681</v>
      </c>
      <c r="N3" s="33" t="s">
        <v>4684</v>
      </c>
      <c r="O3" s="76" t="s">
        <v>4681</v>
      </c>
      <c r="P3" s="33" t="s">
        <v>4684</v>
      </c>
      <c r="Q3" s="76" t="s">
        <v>4681</v>
      </c>
      <c r="R3" s="33" t="s">
        <v>4684</v>
      </c>
      <c r="S3" s="76" t="s">
        <v>4681</v>
      </c>
      <c r="T3" s="33" t="s">
        <v>4684</v>
      </c>
      <c r="AF3" s="32" t="str" cm="1">
        <f t="array" aca="1" ref="AF3" ca="1">SUBSTITUTE(CONCATENATE(INDIRECT("'Sub-unit Info'!U"&amp;$AG3),INDIRECT("'Sub-unit Info'!V"&amp;$AG3),INDIRECT("'Sub-unit Info'!W"&amp;$AG3),INDIRECT("'Sub-unit Info'!U"&amp;$AG3+1),INDIRECT("'Sub-unit Info'!V"&amp;$AG3+1),INDIRECT("'Sub-unit Info'!W"&amp;$AG3+1),INDIRECT("'Sub-unit Info'!U"&amp;$AG3+2),INDIRECT("'Sub-unit Info'!V"&amp;$AG3+2),INDIRECT("'Sub-unit Info'!W"&amp;$AG3+2)),")","); ")</f>
        <v/>
      </c>
      <c r="AG3" s="32">
        <v>9</v>
      </c>
    </row>
    <row r="4" spans="1:33" ht="15.75" thickBot="1">
      <c r="A4" s="33" t="s">
        <v>4683</v>
      </c>
      <c r="B4" s="76" t="s">
        <v>4682</v>
      </c>
      <c r="C4" s="33" t="s">
        <v>4683</v>
      </c>
      <c r="D4" s="76" t="s">
        <v>4682</v>
      </c>
      <c r="E4" s="33" t="s">
        <v>4683</v>
      </c>
      <c r="F4" s="33" t="s">
        <v>4684</v>
      </c>
      <c r="G4" s="33" t="s">
        <v>4684</v>
      </c>
      <c r="H4" s="33" t="s">
        <v>4683</v>
      </c>
      <c r="I4" s="33" t="s">
        <v>4684</v>
      </c>
      <c r="J4" s="33" t="s">
        <v>4684</v>
      </c>
      <c r="K4" s="33" t="s">
        <v>4828</v>
      </c>
      <c r="L4" s="33" t="s">
        <v>4817</v>
      </c>
      <c r="M4" s="33" t="s">
        <v>4684</v>
      </c>
      <c r="N4" s="33"/>
      <c r="O4" s="33" t="s">
        <v>4684</v>
      </c>
      <c r="P4" s="33"/>
      <c r="Q4" s="33" t="s">
        <v>4684</v>
      </c>
      <c r="R4" s="33"/>
      <c r="S4" s="33" t="s">
        <v>4684</v>
      </c>
      <c r="T4" s="33"/>
      <c r="AF4" s="32" t="str" cm="1">
        <f t="array" aca="1" ref="AF4" ca="1">SUBSTITUTE(CONCATENATE(INDIRECT("'Sub-unit Info'!U"&amp;$AG4),INDIRECT("'Sub-unit Info'!V"&amp;$AG4),INDIRECT("'Sub-unit Info'!W"&amp;$AG4),INDIRECT("'Sub-unit Info'!U"&amp;$AG4+1),INDIRECT("'Sub-unit Info'!V"&amp;$AG4+1),INDIRECT("'Sub-unit Info'!W"&amp;$AG4+1),INDIRECT("'Sub-unit Info'!U"&amp;$AG4+2),INDIRECT("'Sub-unit Info'!V"&amp;$AG4+2),INDIRECT("'Sub-unit Info'!W"&amp;$AG4+2)),")","); ")</f>
        <v/>
      </c>
      <c r="AG4" s="32">
        <v>13</v>
      </c>
    </row>
    <row r="5" spans="1:33" ht="15.75" thickBot="1">
      <c r="A5" s="33"/>
      <c r="B5" s="33" t="s">
        <v>4823</v>
      </c>
      <c r="C5" s="33"/>
      <c r="D5" s="33" t="s">
        <v>4823</v>
      </c>
      <c r="E5" s="33"/>
      <c r="F5" s="33"/>
      <c r="G5" s="33"/>
      <c r="H5" s="33"/>
      <c r="I5" s="33"/>
      <c r="J5" s="33"/>
      <c r="K5" s="33"/>
      <c r="L5" s="33"/>
      <c r="M5" s="33"/>
      <c r="N5" s="33"/>
      <c r="O5" s="33"/>
      <c r="P5" s="33"/>
      <c r="Q5" s="33"/>
      <c r="R5" s="33"/>
      <c r="S5" s="33"/>
      <c r="T5" s="33"/>
      <c r="AF5" s="32" t="str" cm="1">
        <f t="array" aca="1" ref="AF5" ca="1">SUBSTITUTE(CONCATENATE(INDIRECT("'Sub-unit Info'!U"&amp;$AG5),INDIRECT("'Sub-unit Info'!V"&amp;$AG5),INDIRECT("'Sub-unit Info'!W"&amp;$AG5),INDIRECT("'Sub-unit Info'!U"&amp;$AG5+1),INDIRECT("'Sub-unit Info'!V"&amp;$AG5+1),INDIRECT("'Sub-unit Info'!W"&amp;$AG5+1),INDIRECT("'Sub-unit Info'!U"&amp;$AG5+2),INDIRECT("'Sub-unit Info'!V"&amp;$AG5+2),INDIRECT("'Sub-unit Info'!W"&amp;$AG5+2)),")","); ")</f>
        <v/>
      </c>
      <c r="AG5" s="32">
        <v>17</v>
      </c>
    </row>
    <row r="6" spans="1:33" ht="15.75" thickBot="1">
      <c r="A6" s="33"/>
      <c r="B6" s="33" t="s">
        <v>4829</v>
      </c>
      <c r="C6" s="33"/>
      <c r="D6" s="33" t="s">
        <v>4829</v>
      </c>
      <c r="E6" s="33"/>
      <c r="F6" s="33"/>
      <c r="G6" s="33"/>
      <c r="H6" s="33"/>
      <c r="I6" s="33"/>
      <c r="J6" s="33"/>
      <c r="K6" s="33"/>
      <c r="L6" s="34"/>
      <c r="M6" s="33"/>
      <c r="N6" s="33"/>
      <c r="O6" s="33"/>
      <c r="P6" s="33"/>
      <c r="Q6" s="33"/>
      <c r="R6" s="33"/>
      <c r="S6" s="33"/>
      <c r="T6" s="33"/>
      <c r="AF6" s="32" t="str" cm="1">
        <f t="array" aca="1" ref="AF6" ca="1">SUBSTITUTE(CONCATENATE(INDIRECT("'Sub-unit Info'!U"&amp;$AG6),INDIRECT("'Sub-unit Info'!V"&amp;$AG6),INDIRECT("'Sub-unit Info'!W"&amp;$AG6),INDIRECT("'Sub-unit Info'!U"&amp;$AG6+1),INDIRECT("'Sub-unit Info'!V"&amp;$AG6+1),INDIRECT("'Sub-unit Info'!W"&amp;$AG6+1),INDIRECT("'Sub-unit Info'!U"&amp;$AG6+2),INDIRECT("'Sub-unit Info'!V"&amp;$AG6+2),INDIRECT("'Sub-unit Info'!W"&amp;$AG6+2)),")","); ")</f>
        <v/>
      </c>
      <c r="AG6" s="32">
        <v>21</v>
      </c>
    </row>
    <row r="7" spans="1:33" ht="15.75" thickBot="1">
      <c r="A7" s="33"/>
      <c r="B7" s="33" t="s">
        <v>4680</v>
      </c>
      <c r="C7" s="33"/>
      <c r="D7" s="33" t="s">
        <v>4680</v>
      </c>
      <c r="E7" s="33"/>
      <c r="F7" s="33"/>
      <c r="G7" s="33"/>
      <c r="H7" s="33"/>
      <c r="I7" s="33"/>
      <c r="J7" s="33"/>
      <c r="K7" s="33"/>
      <c r="L7" s="33"/>
      <c r="M7" s="33"/>
      <c r="N7" s="33"/>
      <c r="O7" s="33"/>
      <c r="P7" s="33"/>
      <c r="Q7" s="33"/>
      <c r="R7" s="33"/>
      <c r="S7" s="34"/>
      <c r="T7" s="34"/>
      <c r="AF7" s="32" t="str" cm="1">
        <f t="array" aca="1" ref="AF7" ca="1">SUBSTITUTE(CONCATENATE(INDIRECT("'Sub-unit Info'!U"&amp;$AG7),INDIRECT("'Sub-unit Info'!V"&amp;$AG7),INDIRECT("'Sub-unit Info'!W"&amp;$AG7),INDIRECT("'Sub-unit Info'!U"&amp;$AG7+1),INDIRECT("'Sub-unit Info'!V"&amp;$AG7+1),INDIRECT("'Sub-unit Info'!W"&amp;$AG7+1),INDIRECT("'Sub-unit Info'!U"&amp;$AG7+2),INDIRECT("'Sub-unit Info'!V"&amp;$AG7+2),INDIRECT("'Sub-unit Info'!W"&amp;$AG7+2)),")","); ")</f>
        <v/>
      </c>
      <c r="AG7" s="32">
        <v>25</v>
      </c>
    </row>
    <row r="8" spans="1:33" ht="15.75" thickBot="1">
      <c r="A8" s="33"/>
      <c r="B8" s="33" t="s">
        <v>4821</v>
      </c>
      <c r="C8" s="33"/>
      <c r="D8" s="33" t="s">
        <v>4821</v>
      </c>
      <c r="E8" s="33"/>
      <c r="F8" s="33"/>
      <c r="G8" s="33"/>
      <c r="H8" s="33"/>
      <c r="I8" s="33"/>
      <c r="J8" s="33"/>
      <c r="K8" s="33"/>
      <c r="L8" s="33"/>
      <c r="M8" s="33"/>
      <c r="N8" s="33"/>
      <c r="O8" s="33"/>
      <c r="P8" s="33"/>
      <c r="Q8" s="33"/>
      <c r="R8" s="33"/>
      <c r="S8" s="34"/>
      <c r="T8" s="34"/>
      <c r="AF8" s="32" t="str" cm="1">
        <f t="array" aca="1" ref="AF8" ca="1">SUBSTITUTE(CONCATENATE(INDIRECT("'Sub-unit Info'!U"&amp;$AG8),INDIRECT("'Sub-unit Info'!V"&amp;$AG8),INDIRECT("'Sub-unit Info'!W"&amp;$AG8),INDIRECT("'Sub-unit Info'!U"&amp;$AG8+1),INDIRECT("'Sub-unit Info'!V"&amp;$AG8+1),INDIRECT("'Sub-unit Info'!W"&amp;$AG8+1),INDIRECT("'Sub-unit Info'!U"&amp;$AG8+2),INDIRECT("'Sub-unit Info'!V"&amp;$AG8+2),INDIRECT("'Sub-unit Info'!W"&amp;$AG8+2)),")","); ")</f>
        <v/>
      </c>
      <c r="AG8" s="32">
        <v>29</v>
      </c>
    </row>
    <row r="9" spans="1:33" ht="15.75" thickBot="1">
      <c r="A9" s="34"/>
      <c r="B9" s="77" t="s">
        <v>5080</v>
      </c>
      <c r="C9" s="34"/>
      <c r="D9" s="77" t="s">
        <v>5080</v>
      </c>
      <c r="E9" s="34"/>
      <c r="F9" s="34"/>
      <c r="G9" s="34"/>
      <c r="H9" s="34"/>
      <c r="I9" s="34"/>
      <c r="J9" s="33"/>
      <c r="K9" s="34"/>
      <c r="L9" s="34"/>
      <c r="M9" s="34"/>
      <c r="N9" s="34"/>
      <c r="O9" s="34"/>
      <c r="P9" s="34"/>
      <c r="Q9" s="34"/>
      <c r="R9" s="34"/>
      <c r="S9" s="34"/>
      <c r="T9" s="34"/>
      <c r="AF9" s="32" t="str" cm="1">
        <f t="array" aca="1" ref="AF9" ca="1">SUBSTITUTE(CONCATENATE(INDIRECT("'Sub-unit Info'!U"&amp;$AG9),INDIRECT("'Sub-unit Info'!V"&amp;$AG9),INDIRECT("'Sub-unit Info'!W"&amp;$AG9),INDIRECT("'Sub-unit Info'!U"&amp;$AG9+1),INDIRECT("'Sub-unit Info'!V"&amp;$AG9+1),INDIRECT("'Sub-unit Info'!W"&amp;$AG9+1),INDIRECT("'Sub-unit Info'!U"&amp;$AG9+2),INDIRECT("'Sub-unit Info'!V"&amp;$AG9+2),INDIRECT("'Sub-unit Info'!W"&amp;$AG9+2)),")","); ")</f>
        <v/>
      </c>
      <c r="AG9" s="32">
        <v>33</v>
      </c>
    </row>
    <row r="10" spans="1:33" ht="15.75" thickBot="1">
      <c r="A10" s="34"/>
      <c r="B10" s="77" t="s">
        <v>5081</v>
      </c>
      <c r="C10" s="34"/>
      <c r="D10" s="77" t="s">
        <v>5081</v>
      </c>
      <c r="E10" s="34"/>
      <c r="F10" s="34"/>
      <c r="G10" s="34"/>
      <c r="H10" s="34"/>
      <c r="I10" s="34"/>
      <c r="J10" s="34"/>
      <c r="K10" s="34"/>
      <c r="L10" s="34"/>
      <c r="M10" s="34"/>
      <c r="N10" s="34"/>
      <c r="O10" s="34"/>
      <c r="P10" s="34"/>
      <c r="Q10" s="34"/>
      <c r="R10" s="34"/>
      <c r="S10" s="34"/>
      <c r="T10" s="34"/>
      <c r="AF10" s="32" t="str" cm="1">
        <f t="array" aca="1" ref="AF10" ca="1">SUBSTITUTE(CONCATENATE(INDIRECT("'Sub-unit Info'!U"&amp;$AG10),INDIRECT("'Sub-unit Info'!V"&amp;$AG10),INDIRECT("'Sub-unit Info'!W"&amp;$AG10),INDIRECT("'Sub-unit Info'!U"&amp;$AG10+1),INDIRECT("'Sub-unit Info'!V"&amp;$AG10+1),INDIRECT("'Sub-unit Info'!W"&amp;$AG10+1),INDIRECT("'Sub-unit Info'!U"&amp;$AG10+2),INDIRECT("'Sub-unit Info'!V"&amp;$AG10+2),INDIRECT("'Sub-unit Info'!W"&amp;$AG10+2)),")","); ")</f>
        <v/>
      </c>
      <c r="AG10" s="32">
        <v>37</v>
      </c>
    </row>
    <row r="11" spans="1:33">
      <c r="AF11" s="32" t="str" cm="1">
        <f t="array" aca="1" ref="AF11" ca="1">SUBSTITUTE(CONCATENATE(INDIRECT("'Sub-unit Info'!U"&amp;$AG11),INDIRECT("'Sub-unit Info'!V"&amp;$AG11),INDIRECT("'Sub-unit Info'!W"&amp;$AG11),INDIRECT("'Sub-unit Info'!U"&amp;$AG11+1),INDIRECT("'Sub-unit Info'!V"&amp;$AG11+1),INDIRECT("'Sub-unit Info'!W"&amp;$AG11+1),INDIRECT("'Sub-unit Info'!U"&amp;$AG11+2),INDIRECT("'Sub-unit Info'!V"&amp;$AG11+2),INDIRECT("'Sub-unit Info'!W"&amp;$AG11+2)),")","); ")</f>
        <v/>
      </c>
      <c r="AG11" s="32">
        <v>41</v>
      </c>
    </row>
    <row r="12" spans="1:33">
      <c r="AF12" s="32" t="str" cm="1">
        <f t="array" aca="1" ref="AF12" ca="1">SUBSTITUTE(CONCATENATE(INDIRECT("'Sub-unit Info'!U"&amp;$AG12),INDIRECT("'Sub-unit Info'!V"&amp;$AG12),INDIRECT("'Sub-unit Info'!W"&amp;$AG12),INDIRECT("'Sub-unit Info'!U"&amp;$AG12+1),INDIRECT("'Sub-unit Info'!V"&amp;$AG12+1),INDIRECT("'Sub-unit Info'!W"&amp;$AG12+1),INDIRECT("'Sub-unit Info'!U"&amp;$AG12+2),INDIRECT("'Sub-unit Info'!V"&amp;$AG12+2),INDIRECT("'Sub-unit Info'!W"&amp;$AG12+2)),")","); ")</f>
        <v/>
      </c>
      <c r="AG12" s="32">
        <v>45</v>
      </c>
    </row>
    <row r="13" spans="1:33">
      <c r="AF13" s="32" t="str" cm="1">
        <f t="array" aca="1" ref="AF13" ca="1">SUBSTITUTE(CONCATENATE(INDIRECT("'Sub-unit Info'!U"&amp;$AG13),INDIRECT("'Sub-unit Info'!V"&amp;$AG13),INDIRECT("'Sub-unit Info'!W"&amp;$AG13),INDIRECT("'Sub-unit Info'!U"&amp;$AG13+1),INDIRECT("'Sub-unit Info'!V"&amp;$AG13+1),INDIRECT("'Sub-unit Info'!W"&amp;$AG13+1),INDIRECT("'Sub-unit Info'!U"&amp;$AG13+2),INDIRECT("'Sub-unit Info'!V"&amp;$AG13+2),INDIRECT("'Sub-unit Info'!W"&amp;$AG13+2)),")","); ")</f>
        <v/>
      </c>
      <c r="AG13" s="32">
        <v>49</v>
      </c>
    </row>
    <row r="14" spans="1:33">
      <c r="AF14" s="32" t="str" cm="1">
        <f t="array" aca="1" ref="AF14" ca="1">SUBSTITUTE(CONCATENATE(INDIRECT("'Sub-unit Info'!U"&amp;$AG14),INDIRECT("'Sub-unit Info'!V"&amp;$AG14),INDIRECT("'Sub-unit Info'!W"&amp;$AG14),INDIRECT("'Sub-unit Info'!U"&amp;$AG14+1),INDIRECT("'Sub-unit Info'!V"&amp;$AG14+1),INDIRECT("'Sub-unit Info'!W"&amp;$AG14+1),INDIRECT("'Sub-unit Info'!U"&amp;$AG14+2),INDIRECT("'Sub-unit Info'!V"&amp;$AG14+2),INDIRECT("'Sub-unit Info'!W"&amp;$AG14+2)),")","); ")</f>
        <v/>
      </c>
      <c r="AG14" s="32">
        <v>53</v>
      </c>
    </row>
    <row r="15" spans="1:33">
      <c r="AF15" s="32" t="str" cm="1">
        <f t="array" aca="1" ref="AF15" ca="1">SUBSTITUTE(CONCATENATE(INDIRECT("'Sub-unit Info'!U"&amp;$AG15),INDIRECT("'Sub-unit Info'!V"&amp;$AG15),INDIRECT("'Sub-unit Info'!W"&amp;$AG15),INDIRECT("'Sub-unit Info'!U"&amp;$AG15+1),INDIRECT("'Sub-unit Info'!V"&amp;$AG15+1),INDIRECT("'Sub-unit Info'!W"&amp;$AG15+1),INDIRECT("'Sub-unit Info'!U"&amp;$AG15+2),INDIRECT("'Sub-unit Info'!V"&amp;$AG15+2),INDIRECT("'Sub-unit Info'!W"&amp;$AG15+2)),")","); ")</f>
        <v/>
      </c>
      <c r="AG15" s="32">
        <v>57</v>
      </c>
    </row>
    <row r="16" spans="1:33">
      <c r="AF16" s="32" t="str" cm="1">
        <f t="array" aca="1" ref="AF16" ca="1">SUBSTITUTE(CONCATENATE(INDIRECT("'Sub-unit Info'!U"&amp;$AG16),INDIRECT("'Sub-unit Info'!V"&amp;$AG16),INDIRECT("'Sub-unit Info'!W"&amp;$AG16),INDIRECT("'Sub-unit Info'!U"&amp;$AG16+1),INDIRECT("'Sub-unit Info'!V"&amp;$AG16+1),INDIRECT("'Sub-unit Info'!W"&amp;$AG16+1),INDIRECT("'Sub-unit Info'!U"&amp;$AG16+2),INDIRECT("'Sub-unit Info'!V"&amp;$AG16+2),INDIRECT("'Sub-unit Info'!W"&amp;$AG16+2)),")","); ")</f>
        <v/>
      </c>
      <c r="AG16" s="32">
        <v>61</v>
      </c>
    </row>
    <row r="17" spans="32:33">
      <c r="AF17" s="32" t="str" cm="1">
        <f t="array" aca="1" ref="AF17" ca="1">SUBSTITUTE(CONCATENATE(INDIRECT("'Sub-unit Info'!U"&amp;$AG17),INDIRECT("'Sub-unit Info'!V"&amp;$AG17),INDIRECT("'Sub-unit Info'!W"&amp;$AG17),INDIRECT("'Sub-unit Info'!U"&amp;$AG17+1),INDIRECT("'Sub-unit Info'!V"&amp;$AG17+1),INDIRECT("'Sub-unit Info'!W"&amp;$AG17+1),INDIRECT("'Sub-unit Info'!U"&amp;$AG17+2),INDIRECT("'Sub-unit Info'!V"&amp;$AG17+2),INDIRECT("'Sub-unit Info'!W"&amp;$AG17+2)),")","); ")</f>
        <v/>
      </c>
      <c r="AG17" s="32">
        <v>65</v>
      </c>
    </row>
    <row r="18" spans="32:33">
      <c r="AF18" s="32" t="str" cm="1">
        <f t="array" aca="1" ref="AF18" ca="1">SUBSTITUTE(CONCATENATE(INDIRECT("'Sub-unit Info'!U"&amp;$AG18),INDIRECT("'Sub-unit Info'!V"&amp;$AG18),INDIRECT("'Sub-unit Info'!W"&amp;$AG18),INDIRECT("'Sub-unit Info'!U"&amp;$AG18+1),INDIRECT("'Sub-unit Info'!V"&amp;$AG18+1),INDIRECT("'Sub-unit Info'!W"&amp;$AG18+1),INDIRECT("'Sub-unit Info'!U"&amp;$AG18+2),INDIRECT("'Sub-unit Info'!V"&amp;$AG18+2),INDIRECT("'Sub-unit Info'!W"&amp;$AG18+2)),")","); ")</f>
        <v/>
      </c>
      <c r="AG18" s="32">
        <v>69</v>
      </c>
    </row>
    <row r="19" spans="32:33">
      <c r="AF19" s="32" t="str" cm="1">
        <f t="array" aca="1" ref="AF19" ca="1">SUBSTITUTE(CONCATENATE(INDIRECT("'Sub-unit Info'!U"&amp;$AG19),INDIRECT("'Sub-unit Info'!V"&amp;$AG19),INDIRECT("'Sub-unit Info'!W"&amp;$AG19),INDIRECT("'Sub-unit Info'!U"&amp;$AG19+1),INDIRECT("'Sub-unit Info'!V"&amp;$AG19+1),INDIRECT("'Sub-unit Info'!W"&amp;$AG19+1),INDIRECT("'Sub-unit Info'!U"&amp;$AG19+2),INDIRECT("'Sub-unit Info'!V"&amp;$AG19+2),INDIRECT("'Sub-unit Info'!W"&amp;$AG19+2)),")","); ")</f>
        <v/>
      </c>
      <c r="AG19" s="32">
        <v>73</v>
      </c>
    </row>
    <row r="20" spans="32:33">
      <c r="AF20" s="32" t="str" cm="1">
        <f t="array" aca="1" ref="AF20" ca="1">SUBSTITUTE(CONCATENATE(INDIRECT("'Sub-unit Info'!U"&amp;$AG20),INDIRECT("'Sub-unit Info'!V"&amp;$AG20),INDIRECT("'Sub-unit Info'!W"&amp;$AG20),INDIRECT("'Sub-unit Info'!U"&amp;$AG20+1),INDIRECT("'Sub-unit Info'!V"&amp;$AG20+1),INDIRECT("'Sub-unit Info'!W"&amp;$AG20+1),INDIRECT("'Sub-unit Info'!U"&amp;$AG20+2),INDIRECT("'Sub-unit Info'!V"&amp;$AG20+2),INDIRECT("'Sub-unit Info'!W"&amp;$AG20+2)),")","); ")</f>
        <v/>
      </c>
      <c r="AG20" s="32">
        <v>77</v>
      </c>
    </row>
    <row r="21" spans="32:33">
      <c r="AF21" s="32" t="str" cm="1">
        <f t="array" aca="1" ref="AF21" ca="1">SUBSTITUTE(CONCATENATE(INDIRECT("'Sub-unit Info'!U"&amp;$AG21),INDIRECT("'Sub-unit Info'!V"&amp;$AG21),INDIRECT("'Sub-unit Info'!W"&amp;$AG21),INDIRECT("'Sub-unit Info'!U"&amp;$AG21+1),INDIRECT("'Sub-unit Info'!V"&amp;$AG21+1),INDIRECT("'Sub-unit Info'!W"&amp;$AG21+1),INDIRECT("'Sub-unit Info'!U"&amp;$AG21+2),INDIRECT("'Sub-unit Info'!V"&amp;$AG21+2),INDIRECT("'Sub-unit Info'!W"&amp;$AG21+2)),")","); ")</f>
        <v/>
      </c>
      <c r="AG21" s="32">
        <v>81</v>
      </c>
    </row>
    <row r="22" spans="32:33">
      <c r="AF22" s="32" t="str" cm="1">
        <f t="array" aca="1" ref="AF22" ca="1">SUBSTITUTE(CONCATENATE(INDIRECT("'Sub-unit Info'!U"&amp;$AG22),INDIRECT("'Sub-unit Info'!V"&amp;$AG22),INDIRECT("'Sub-unit Info'!W"&amp;$AG22),INDIRECT("'Sub-unit Info'!U"&amp;$AG22+1),INDIRECT("'Sub-unit Info'!V"&amp;$AG22+1),INDIRECT("'Sub-unit Info'!W"&amp;$AG22+1),INDIRECT("'Sub-unit Info'!U"&amp;$AG22+2),INDIRECT("'Sub-unit Info'!V"&amp;$AG22+2),INDIRECT("'Sub-unit Info'!W"&amp;$AG22+2)),")","); ")</f>
        <v/>
      </c>
      <c r="AG22" s="32">
        <v>85</v>
      </c>
    </row>
    <row r="23" spans="32:33">
      <c r="AF23" s="32" t="str" cm="1">
        <f t="array" aca="1" ref="AF23" ca="1">SUBSTITUTE(CONCATENATE(INDIRECT("'Sub-unit Info'!U"&amp;$AG23),INDIRECT("'Sub-unit Info'!V"&amp;$AG23),INDIRECT("'Sub-unit Info'!W"&amp;$AG23),INDIRECT("'Sub-unit Info'!U"&amp;$AG23+1),INDIRECT("'Sub-unit Info'!V"&amp;$AG23+1),INDIRECT("'Sub-unit Info'!W"&amp;$AG23+1),INDIRECT("'Sub-unit Info'!U"&amp;$AG23+2),INDIRECT("'Sub-unit Info'!V"&amp;$AG23+2),INDIRECT("'Sub-unit Info'!W"&amp;$AG23+2)),")","); ")</f>
        <v/>
      </c>
      <c r="AG23" s="32">
        <v>89</v>
      </c>
    </row>
    <row r="24" spans="32:33">
      <c r="AF24" s="32" t="str" cm="1">
        <f t="array" aca="1" ref="AF24" ca="1">SUBSTITUTE(CONCATENATE(INDIRECT("'Sub-unit Info'!U"&amp;$AG24),INDIRECT("'Sub-unit Info'!V"&amp;$AG24),INDIRECT("'Sub-unit Info'!W"&amp;$AG24),INDIRECT("'Sub-unit Info'!U"&amp;$AG24+1),INDIRECT("'Sub-unit Info'!V"&amp;$AG24+1),INDIRECT("'Sub-unit Info'!W"&amp;$AG24+1),INDIRECT("'Sub-unit Info'!U"&amp;$AG24+2),INDIRECT("'Sub-unit Info'!V"&amp;$AG24+2),INDIRECT("'Sub-unit Info'!W"&amp;$AG24+2)),")","); ")</f>
        <v/>
      </c>
      <c r="AG24" s="32">
        <v>93</v>
      </c>
    </row>
    <row r="25" spans="32:33">
      <c r="AF25" s="32" t="str" cm="1">
        <f t="array" aca="1" ref="AF25" ca="1">SUBSTITUTE(CONCATENATE(INDIRECT("'Sub-unit Info'!U"&amp;$AG25),INDIRECT("'Sub-unit Info'!V"&amp;$AG25),INDIRECT("'Sub-unit Info'!W"&amp;$AG25),INDIRECT("'Sub-unit Info'!U"&amp;$AG25+1),INDIRECT("'Sub-unit Info'!V"&amp;$AG25+1),INDIRECT("'Sub-unit Info'!W"&amp;$AG25+1),INDIRECT("'Sub-unit Info'!U"&amp;$AG25+2),INDIRECT("'Sub-unit Info'!V"&amp;$AG25+2),INDIRECT("'Sub-unit Info'!W"&amp;$AG25+2)),")","); ")</f>
        <v/>
      </c>
      <c r="AG25" s="32">
        <v>97</v>
      </c>
    </row>
    <row r="26" spans="32:33">
      <c r="AF26" s="32" t="str" cm="1">
        <f t="array" aca="1" ref="AF26" ca="1">SUBSTITUTE(CONCATENATE(INDIRECT("'Sub-unit Info'!U"&amp;$AG26),INDIRECT("'Sub-unit Info'!V"&amp;$AG26),INDIRECT("'Sub-unit Info'!W"&amp;$AG26),INDIRECT("'Sub-unit Info'!U"&amp;$AG26+1),INDIRECT("'Sub-unit Info'!V"&amp;$AG26+1),INDIRECT("'Sub-unit Info'!W"&amp;$AG26+1),INDIRECT("'Sub-unit Info'!U"&amp;$AG26+2),INDIRECT("'Sub-unit Info'!V"&amp;$AG26+2),INDIRECT("'Sub-unit Info'!W"&amp;$AG26+2)),")","); ")</f>
        <v/>
      </c>
      <c r="AG26" s="32">
        <v>101</v>
      </c>
    </row>
    <row r="27" spans="32:33">
      <c r="AF27" s="32" t="str" cm="1">
        <f t="array" aca="1" ref="AF27" ca="1">SUBSTITUTE(CONCATENATE(INDIRECT("'Sub-unit Info'!U"&amp;$AG27),INDIRECT("'Sub-unit Info'!V"&amp;$AG27),INDIRECT("'Sub-unit Info'!W"&amp;$AG27),INDIRECT("'Sub-unit Info'!U"&amp;$AG27+1),INDIRECT("'Sub-unit Info'!V"&amp;$AG27+1),INDIRECT("'Sub-unit Info'!W"&amp;$AG27+1),INDIRECT("'Sub-unit Info'!U"&amp;$AG27+2),INDIRECT("'Sub-unit Info'!V"&amp;$AG27+2),INDIRECT("'Sub-unit Info'!W"&amp;$AG27+2)),")","); ")</f>
        <v/>
      </c>
      <c r="AG27" s="32">
        <v>105</v>
      </c>
    </row>
    <row r="28" spans="32:33">
      <c r="AF28" s="32" t="str" cm="1">
        <f t="array" aca="1" ref="AF28" ca="1">SUBSTITUTE(CONCATENATE(INDIRECT("'Sub-unit Info'!U"&amp;$AG28),INDIRECT("'Sub-unit Info'!V"&amp;$AG28),INDIRECT("'Sub-unit Info'!W"&amp;$AG28),INDIRECT("'Sub-unit Info'!U"&amp;$AG28+1),INDIRECT("'Sub-unit Info'!V"&amp;$AG28+1),INDIRECT("'Sub-unit Info'!W"&amp;$AG28+1),INDIRECT("'Sub-unit Info'!U"&amp;$AG28+2),INDIRECT("'Sub-unit Info'!V"&amp;$AG28+2),INDIRECT("'Sub-unit Info'!W"&amp;$AG28+2)),")","); ")</f>
        <v/>
      </c>
      <c r="AG28" s="32">
        <v>109</v>
      </c>
    </row>
    <row r="29" spans="32:33">
      <c r="AF29" s="32" t="str" cm="1">
        <f t="array" aca="1" ref="AF29" ca="1">SUBSTITUTE(CONCATENATE(INDIRECT("'Sub-unit Info'!U"&amp;$AG29),INDIRECT("'Sub-unit Info'!V"&amp;$AG29),INDIRECT("'Sub-unit Info'!W"&amp;$AG29),INDIRECT("'Sub-unit Info'!U"&amp;$AG29+1),INDIRECT("'Sub-unit Info'!V"&amp;$AG29+1),INDIRECT("'Sub-unit Info'!W"&amp;$AG29+1),INDIRECT("'Sub-unit Info'!U"&amp;$AG29+2),INDIRECT("'Sub-unit Info'!V"&amp;$AG29+2),INDIRECT("'Sub-unit Info'!W"&amp;$AG29+2)),")","); ")</f>
        <v/>
      </c>
      <c r="AG29" s="32">
        <v>113</v>
      </c>
    </row>
    <row r="30" spans="32:33">
      <c r="AF30" s="32" t="str" cm="1">
        <f t="array" aca="1" ref="AF30" ca="1">SUBSTITUTE(CONCATENATE(INDIRECT("'Sub-unit Info'!U"&amp;$AG30),INDIRECT("'Sub-unit Info'!V"&amp;$AG30),INDIRECT("'Sub-unit Info'!W"&amp;$AG30),INDIRECT("'Sub-unit Info'!U"&amp;$AG30+1),INDIRECT("'Sub-unit Info'!V"&amp;$AG30+1),INDIRECT("'Sub-unit Info'!W"&amp;$AG30+1),INDIRECT("'Sub-unit Info'!U"&amp;$AG30+2),INDIRECT("'Sub-unit Info'!V"&amp;$AG30+2),INDIRECT("'Sub-unit Info'!W"&amp;$AG30+2)),")","); ")</f>
        <v/>
      </c>
      <c r="AG30" s="32">
        <v>117</v>
      </c>
    </row>
    <row r="31" spans="32:33">
      <c r="AF31" s="32" t="str" cm="1">
        <f t="array" aca="1" ref="AF31" ca="1">SUBSTITUTE(CONCATENATE(INDIRECT("'Sub-unit Info'!U"&amp;$AG31),INDIRECT("'Sub-unit Info'!V"&amp;$AG31),INDIRECT("'Sub-unit Info'!W"&amp;$AG31),INDIRECT("'Sub-unit Info'!U"&amp;$AG31+1),INDIRECT("'Sub-unit Info'!V"&amp;$AG31+1),INDIRECT("'Sub-unit Info'!W"&amp;$AG31+1),INDIRECT("'Sub-unit Info'!U"&amp;$AG31+2),INDIRECT("'Sub-unit Info'!V"&amp;$AG31+2),INDIRECT("'Sub-unit Info'!W"&amp;$AG31+2)),")","); ")</f>
        <v/>
      </c>
      <c r="AG31" s="32">
        <v>121</v>
      </c>
    </row>
    <row r="32" spans="32:33">
      <c r="AF32" s="32" t="str" cm="1">
        <f t="array" aca="1" ref="AF32" ca="1">SUBSTITUTE(CONCATENATE(INDIRECT("'Sub-unit Info'!U"&amp;$AG32),INDIRECT("'Sub-unit Info'!V"&amp;$AG32),INDIRECT("'Sub-unit Info'!W"&amp;$AG32),INDIRECT("'Sub-unit Info'!U"&amp;$AG32+1),INDIRECT("'Sub-unit Info'!V"&amp;$AG32+1),INDIRECT("'Sub-unit Info'!W"&amp;$AG32+1),INDIRECT("'Sub-unit Info'!U"&amp;$AG32+2),INDIRECT("'Sub-unit Info'!V"&amp;$AG32+2),INDIRECT("'Sub-unit Info'!W"&amp;$AG32+2)),")","); ")</f>
        <v/>
      </c>
      <c r="AG32" s="32">
        <v>125</v>
      </c>
    </row>
    <row r="33" spans="32:33">
      <c r="AF33" s="32" t="str" cm="1">
        <f t="array" aca="1" ref="AF33" ca="1">SUBSTITUTE(CONCATENATE(INDIRECT("'Sub-unit Info'!U"&amp;$AG33),INDIRECT("'Sub-unit Info'!V"&amp;$AG33),INDIRECT("'Sub-unit Info'!W"&amp;$AG33),INDIRECT("'Sub-unit Info'!U"&amp;$AG33+1),INDIRECT("'Sub-unit Info'!V"&amp;$AG33+1),INDIRECT("'Sub-unit Info'!W"&amp;$AG33+1),INDIRECT("'Sub-unit Info'!U"&amp;$AG33+2),INDIRECT("'Sub-unit Info'!V"&amp;$AG33+2),INDIRECT("'Sub-unit Info'!W"&amp;$AG33+2)),")","); ")</f>
        <v/>
      </c>
      <c r="AG33" s="32">
        <v>129</v>
      </c>
    </row>
    <row r="34" spans="32:33">
      <c r="AF34" s="32" t="str" cm="1">
        <f t="array" aca="1" ref="AF34" ca="1">SUBSTITUTE(CONCATENATE(INDIRECT("'Sub-unit Info'!U"&amp;$AG34),INDIRECT("'Sub-unit Info'!V"&amp;$AG34),INDIRECT("'Sub-unit Info'!W"&amp;$AG34),INDIRECT("'Sub-unit Info'!U"&amp;$AG34+1),INDIRECT("'Sub-unit Info'!V"&amp;$AG34+1),INDIRECT("'Sub-unit Info'!W"&amp;$AG34+1),INDIRECT("'Sub-unit Info'!U"&amp;$AG34+2),INDIRECT("'Sub-unit Info'!V"&amp;$AG34+2),INDIRECT("'Sub-unit Info'!W"&amp;$AG34+2)),")","); ")</f>
        <v/>
      </c>
      <c r="AG34" s="32">
        <v>133</v>
      </c>
    </row>
    <row r="35" spans="32:33">
      <c r="AF35" s="32" t="str" cm="1">
        <f t="array" aca="1" ref="AF35" ca="1">SUBSTITUTE(CONCATENATE(INDIRECT("'Sub-unit Info'!U"&amp;$AG35),INDIRECT("'Sub-unit Info'!V"&amp;$AG35),INDIRECT("'Sub-unit Info'!W"&amp;$AG35),INDIRECT("'Sub-unit Info'!U"&amp;$AG35+1),INDIRECT("'Sub-unit Info'!V"&amp;$AG35+1),INDIRECT("'Sub-unit Info'!W"&amp;$AG35+1),INDIRECT("'Sub-unit Info'!U"&amp;$AG35+2),INDIRECT("'Sub-unit Info'!V"&amp;$AG35+2),INDIRECT("'Sub-unit Info'!W"&amp;$AG35+2)),")","); ")</f>
        <v/>
      </c>
      <c r="AG35" s="32">
        <v>137</v>
      </c>
    </row>
    <row r="36" spans="32:33">
      <c r="AF36" s="32" t="str" cm="1">
        <f t="array" aca="1" ref="AF36" ca="1">SUBSTITUTE(CONCATENATE(INDIRECT("'Sub-unit Info'!U"&amp;$AG36),INDIRECT("'Sub-unit Info'!V"&amp;$AG36),INDIRECT("'Sub-unit Info'!W"&amp;$AG36),INDIRECT("'Sub-unit Info'!U"&amp;$AG36+1),INDIRECT("'Sub-unit Info'!V"&amp;$AG36+1),INDIRECT("'Sub-unit Info'!W"&amp;$AG36+1),INDIRECT("'Sub-unit Info'!U"&amp;$AG36+2),INDIRECT("'Sub-unit Info'!V"&amp;$AG36+2),INDIRECT("'Sub-unit Info'!W"&amp;$AG36+2)),")","); ")</f>
        <v/>
      </c>
      <c r="AG36" s="32">
        <v>141</v>
      </c>
    </row>
    <row r="37" spans="32:33">
      <c r="AF37" s="32" t="str" cm="1">
        <f t="array" aca="1" ref="AF37" ca="1">SUBSTITUTE(CONCATENATE(INDIRECT("'Sub-unit Info'!U"&amp;$AG37),INDIRECT("'Sub-unit Info'!V"&amp;$AG37),INDIRECT("'Sub-unit Info'!W"&amp;$AG37),INDIRECT("'Sub-unit Info'!U"&amp;$AG37+1),INDIRECT("'Sub-unit Info'!V"&amp;$AG37+1),INDIRECT("'Sub-unit Info'!W"&amp;$AG37+1),INDIRECT("'Sub-unit Info'!U"&amp;$AG37+2),INDIRECT("'Sub-unit Info'!V"&amp;$AG37+2),INDIRECT("'Sub-unit Info'!W"&amp;$AG37+2)),")","); ")</f>
        <v/>
      </c>
      <c r="AG37" s="32">
        <v>145</v>
      </c>
    </row>
    <row r="38" spans="32:33">
      <c r="AF38" s="32" t="str" cm="1">
        <f t="array" aca="1" ref="AF38" ca="1">SUBSTITUTE(CONCATENATE(INDIRECT("'Sub-unit Info'!U"&amp;$AG38),INDIRECT("'Sub-unit Info'!V"&amp;$AG38),INDIRECT("'Sub-unit Info'!W"&amp;$AG38),INDIRECT("'Sub-unit Info'!U"&amp;$AG38+1),INDIRECT("'Sub-unit Info'!V"&amp;$AG38+1),INDIRECT("'Sub-unit Info'!W"&amp;$AG38+1),INDIRECT("'Sub-unit Info'!U"&amp;$AG38+2),INDIRECT("'Sub-unit Info'!V"&amp;$AG38+2),INDIRECT("'Sub-unit Info'!W"&amp;$AG38+2)),")","); ")</f>
        <v/>
      </c>
      <c r="AG38" s="32">
        <v>149</v>
      </c>
    </row>
    <row r="39" spans="32:33">
      <c r="AF39" s="32" t="str" cm="1">
        <f t="array" aca="1" ref="AF39" ca="1">SUBSTITUTE(CONCATENATE(INDIRECT("'Sub-unit Info'!U"&amp;$AG39),INDIRECT("'Sub-unit Info'!V"&amp;$AG39),INDIRECT("'Sub-unit Info'!W"&amp;$AG39),INDIRECT("'Sub-unit Info'!U"&amp;$AG39+1),INDIRECT("'Sub-unit Info'!V"&amp;$AG39+1),INDIRECT("'Sub-unit Info'!W"&amp;$AG39+1),INDIRECT("'Sub-unit Info'!U"&amp;$AG39+2),INDIRECT("'Sub-unit Info'!V"&amp;$AG39+2),INDIRECT("'Sub-unit Info'!W"&amp;$AG39+2)),")","); ")</f>
        <v/>
      </c>
      <c r="AG39" s="32">
        <v>153</v>
      </c>
    </row>
    <row r="40" spans="32:33">
      <c r="AF40" s="32" t="str" cm="1">
        <f t="array" aca="1" ref="AF40" ca="1">SUBSTITUTE(CONCATENATE(INDIRECT("'Sub-unit Info'!U"&amp;$AG40),INDIRECT("'Sub-unit Info'!V"&amp;$AG40),INDIRECT("'Sub-unit Info'!W"&amp;$AG40),INDIRECT("'Sub-unit Info'!U"&amp;$AG40+1),INDIRECT("'Sub-unit Info'!V"&amp;$AG40+1),INDIRECT("'Sub-unit Info'!W"&amp;$AG40+1),INDIRECT("'Sub-unit Info'!U"&amp;$AG40+2),INDIRECT("'Sub-unit Info'!V"&amp;$AG40+2),INDIRECT("'Sub-unit Info'!W"&amp;$AG40+2)),")","); ")</f>
        <v/>
      </c>
      <c r="AG40" s="32">
        <v>157</v>
      </c>
    </row>
    <row r="41" spans="32:33">
      <c r="AF41" s="32" t="str" cm="1">
        <f t="array" aca="1" ref="AF41" ca="1">SUBSTITUTE(CONCATENATE(INDIRECT("'Sub-unit Info'!U"&amp;$AG41),INDIRECT("'Sub-unit Info'!V"&amp;$AG41),INDIRECT("'Sub-unit Info'!W"&amp;$AG41),INDIRECT("'Sub-unit Info'!U"&amp;$AG41+1),INDIRECT("'Sub-unit Info'!V"&amp;$AG41+1),INDIRECT("'Sub-unit Info'!W"&amp;$AG41+1),INDIRECT("'Sub-unit Info'!U"&amp;$AG41+2),INDIRECT("'Sub-unit Info'!V"&amp;$AG41+2),INDIRECT("'Sub-unit Info'!W"&amp;$AG41+2)),")","); ")</f>
        <v/>
      </c>
      <c r="AG41" s="32">
        <v>161</v>
      </c>
    </row>
    <row r="42" spans="32:33">
      <c r="AF42" s="32" t="str" cm="1">
        <f t="array" aca="1" ref="AF42" ca="1">SUBSTITUTE(CONCATENATE(INDIRECT("'Sub-unit Info'!U"&amp;$AG42),INDIRECT("'Sub-unit Info'!V"&amp;$AG42),INDIRECT("'Sub-unit Info'!W"&amp;$AG42),INDIRECT("'Sub-unit Info'!U"&amp;$AG42+1),INDIRECT("'Sub-unit Info'!V"&amp;$AG42+1),INDIRECT("'Sub-unit Info'!W"&amp;$AG42+1),INDIRECT("'Sub-unit Info'!U"&amp;$AG42+2),INDIRECT("'Sub-unit Info'!V"&amp;$AG42+2),INDIRECT("'Sub-unit Info'!W"&amp;$AG42+2)),")","); ")</f>
        <v/>
      </c>
      <c r="AG42" s="32">
        <v>165</v>
      </c>
    </row>
    <row r="43" spans="32:33">
      <c r="AF43" s="32" t="str" cm="1">
        <f t="array" aca="1" ref="AF43" ca="1">SUBSTITUTE(CONCATENATE(INDIRECT("'Sub-unit Info'!U"&amp;$AG43),INDIRECT("'Sub-unit Info'!V"&amp;$AG43),INDIRECT("'Sub-unit Info'!W"&amp;$AG43),INDIRECT("'Sub-unit Info'!U"&amp;$AG43+1),INDIRECT("'Sub-unit Info'!V"&amp;$AG43+1),INDIRECT("'Sub-unit Info'!W"&amp;$AG43+1),INDIRECT("'Sub-unit Info'!U"&amp;$AG43+2),INDIRECT("'Sub-unit Info'!V"&amp;$AG43+2),INDIRECT("'Sub-unit Info'!W"&amp;$AG43+2)),")","); ")</f>
        <v/>
      </c>
      <c r="AG43" s="32">
        <v>169</v>
      </c>
    </row>
    <row r="44" spans="32:33">
      <c r="AF44" s="32" t="str" cm="1">
        <f t="array" aca="1" ref="AF44" ca="1">SUBSTITUTE(CONCATENATE(INDIRECT("'Sub-unit Info'!U"&amp;$AG44),INDIRECT("'Sub-unit Info'!V"&amp;$AG44),INDIRECT("'Sub-unit Info'!W"&amp;$AG44),INDIRECT("'Sub-unit Info'!U"&amp;$AG44+1),INDIRECT("'Sub-unit Info'!V"&amp;$AG44+1),INDIRECT("'Sub-unit Info'!W"&amp;$AG44+1),INDIRECT("'Sub-unit Info'!U"&amp;$AG44+2),INDIRECT("'Sub-unit Info'!V"&amp;$AG44+2),INDIRECT("'Sub-unit Info'!W"&amp;$AG44+2)),")","); ")</f>
        <v/>
      </c>
      <c r="AG44" s="32">
        <v>173</v>
      </c>
    </row>
    <row r="45" spans="32:33">
      <c r="AF45" s="32" t="str" cm="1">
        <f t="array" aca="1" ref="AF45" ca="1">SUBSTITUTE(CONCATENATE(INDIRECT("'Sub-unit Info'!U"&amp;$AG45),INDIRECT("'Sub-unit Info'!V"&amp;$AG45),INDIRECT("'Sub-unit Info'!W"&amp;$AG45),INDIRECT("'Sub-unit Info'!U"&amp;$AG45+1),INDIRECT("'Sub-unit Info'!V"&amp;$AG45+1),INDIRECT("'Sub-unit Info'!W"&amp;$AG45+1),INDIRECT("'Sub-unit Info'!U"&amp;$AG45+2),INDIRECT("'Sub-unit Info'!V"&amp;$AG45+2),INDIRECT("'Sub-unit Info'!W"&amp;$AG45+2)),")","); ")</f>
        <v/>
      </c>
      <c r="AG45" s="32">
        <v>177</v>
      </c>
    </row>
    <row r="46" spans="32:33">
      <c r="AF46" s="32" t="str" cm="1">
        <f t="array" aca="1" ref="AF46" ca="1">SUBSTITUTE(CONCATENATE(INDIRECT("'Sub-unit Info'!U"&amp;$AG46),INDIRECT("'Sub-unit Info'!V"&amp;$AG46),INDIRECT("'Sub-unit Info'!W"&amp;$AG46),INDIRECT("'Sub-unit Info'!U"&amp;$AG46+1),INDIRECT("'Sub-unit Info'!V"&amp;$AG46+1),INDIRECT("'Sub-unit Info'!W"&amp;$AG46+1),INDIRECT("'Sub-unit Info'!U"&amp;$AG46+2),INDIRECT("'Sub-unit Info'!V"&amp;$AG46+2),INDIRECT("'Sub-unit Info'!W"&amp;$AG46+2)),")","); ")</f>
        <v/>
      </c>
      <c r="AG46" s="32">
        <v>181</v>
      </c>
    </row>
    <row r="47" spans="32:33">
      <c r="AF47" s="32" t="str" cm="1">
        <f t="array" aca="1" ref="AF47" ca="1">SUBSTITUTE(CONCATENATE(INDIRECT("'Sub-unit Info'!U"&amp;$AG47),INDIRECT("'Sub-unit Info'!V"&amp;$AG47),INDIRECT("'Sub-unit Info'!W"&amp;$AG47),INDIRECT("'Sub-unit Info'!U"&amp;$AG47+1),INDIRECT("'Sub-unit Info'!V"&amp;$AG47+1),INDIRECT("'Sub-unit Info'!W"&amp;$AG47+1),INDIRECT("'Sub-unit Info'!U"&amp;$AG47+2),INDIRECT("'Sub-unit Info'!V"&amp;$AG47+2),INDIRECT("'Sub-unit Info'!W"&amp;$AG47+2)),")","); ")</f>
        <v/>
      </c>
      <c r="AG47" s="32">
        <v>185</v>
      </c>
    </row>
    <row r="48" spans="32:33">
      <c r="AF48" s="32" t="str" cm="1">
        <f t="array" aca="1" ref="AF48" ca="1">SUBSTITUTE(CONCATENATE(INDIRECT("'Sub-unit Info'!U"&amp;$AG48),INDIRECT("'Sub-unit Info'!V"&amp;$AG48),INDIRECT("'Sub-unit Info'!W"&amp;$AG48),INDIRECT("'Sub-unit Info'!U"&amp;$AG48+1),INDIRECT("'Sub-unit Info'!V"&amp;$AG48+1),INDIRECT("'Sub-unit Info'!W"&amp;$AG48+1),INDIRECT("'Sub-unit Info'!U"&amp;$AG48+2),INDIRECT("'Sub-unit Info'!V"&amp;$AG48+2),INDIRECT("'Sub-unit Info'!W"&amp;$AG48+2)),")","); ")</f>
        <v/>
      </c>
      <c r="AG48" s="32">
        <v>189</v>
      </c>
    </row>
    <row r="49" spans="32:33">
      <c r="AF49" s="32" t="str" cm="1">
        <f t="array" aca="1" ref="AF49" ca="1">SUBSTITUTE(CONCATENATE(INDIRECT("'Sub-unit Info'!U"&amp;$AG49),INDIRECT("'Sub-unit Info'!V"&amp;$AG49),INDIRECT("'Sub-unit Info'!W"&amp;$AG49),INDIRECT("'Sub-unit Info'!U"&amp;$AG49+1),INDIRECT("'Sub-unit Info'!V"&amp;$AG49+1),INDIRECT("'Sub-unit Info'!W"&amp;$AG49+1),INDIRECT("'Sub-unit Info'!U"&amp;$AG49+2),INDIRECT("'Sub-unit Info'!V"&amp;$AG49+2),INDIRECT("'Sub-unit Info'!W"&amp;$AG49+2)),")","); ")</f>
        <v/>
      </c>
      <c r="AG49" s="32">
        <v>193</v>
      </c>
    </row>
    <row r="50" spans="32:33">
      <c r="AF50" s="32" t="str" cm="1">
        <f t="array" aca="1" ref="AF50" ca="1">SUBSTITUTE(CONCATENATE(INDIRECT("'Sub-unit Info'!U"&amp;$AG50),INDIRECT("'Sub-unit Info'!V"&amp;$AG50),INDIRECT("'Sub-unit Info'!W"&amp;$AG50),INDIRECT("'Sub-unit Info'!U"&amp;$AG50+1),INDIRECT("'Sub-unit Info'!V"&amp;$AG50+1),INDIRECT("'Sub-unit Info'!W"&amp;$AG50+1),INDIRECT("'Sub-unit Info'!U"&amp;$AG50+2),INDIRECT("'Sub-unit Info'!V"&amp;$AG50+2),INDIRECT("'Sub-unit Info'!W"&amp;$AG50+2)),")","); ")</f>
        <v/>
      </c>
      <c r="AG50" s="32">
        <v>197</v>
      </c>
    </row>
    <row r="51" spans="32:33">
      <c r="AF51" s="32" t="str" cm="1">
        <f t="array" aca="1" ref="AF51" ca="1">SUBSTITUTE(CONCATENATE(INDIRECT("'Sub-unit Info'!U"&amp;$AG51),INDIRECT("'Sub-unit Info'!V"&amp;$AG51),INDIRECT("'Sub-unit Info'!W"&amp;$AG51),INDIRECT("'Sub-unit Info'!U"&amp;$AG51+1),INDIRECT("'Sub-unit Info'!V"&amp;$AG51+1),INDIRECT("'Sub-unit Info'!W"&amp;$AG51+1),INDIRECT("'Sub-unit Info'!U"&amp;$AG51+2),INDIRECT("'Sub-unit Info'!V"&amp;$AG51+2),INDIRECT("'Sub-unit Info'!W"&amp;$AG51+2)),")","); ")</f>
        <v/>
      </c>
      <c r="AG51" s="32">
        <v>201</v>
      </c>
    </row>
  </sheetData>
  <sheetProtection algorithmName="SHA-512" hashValue="JYzbOTih++hHcJSMP84NMvs5zFBDsgAdL2Co1qugjn+BiQOtQnP9+1oxYskTEGp1ccs75UIB49FZ1vmpZgnykg==" saltValue="KUU9JFjd6LFndWHDXS9HiQ==" spinCount="100000" sheet="1" objects="1" scenarios="1"/>
  <phoneticPr fontId="1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V46"/>
  <sheetViews>
    <sheetView topLeftCell="AI1" zoomScale="85" zoomScaleNormal="85" workbookViewId="0">
      <selection activeCell="AS11" sqref="AS11"/>
    </sheetView>
  </sheetViews>
  <sheetFormatPr defaultColWidth="9" defaultRowHeight="15"/>
  <cols>
    <col min="1" max="4" width="15.42578125" style="4" customWidth="1"/>
    <col min="5" max="5" width="15.42578125" style="3" customWidth="1"/>
    <col min="6" max="45" width="15.42578125" style="4" customWidth="1"/>
    <col min="46" max="46" width="15.42578125" style="3" customWidth="1"/>
    <col min="47" max="47" width="9" style="3"/>
    <col min="48" max="48" width="41.5703125" customWidth="1"/>
    <col min="49" max="16384" width="9" style="3"/>
  </cols>
  <sheetData>
    <row r="1" spans="1:48">
      <c r="A1" s="5" t="s">
        <v>265</v>
      </c>
      <c r="B1" s="5" t="s">
        <v>4906</v>
      </c>
      <c r="C1" s="5" t="s">
        <v>4910</v>
      </c>
      <c r="D1" s="5" t="s">
        <v>4913</v>
      </c>
      <c r="E1" s="5" t="s">
        <v>273</v>
      </c>
      <c r="F1" s="5" t="s">
        <v>274</v>
      </c>
      <c r="G1" s="5" t="s">
        <v>277</v>
      </c>
      <c r="H1" s="5" t="s">
        <v>628</v>
      </c>
      <c r="I1" s="5" t="s">
        <v>271</v>
      </c>
      <c r="J1" s="5" t="s">
        <v>629</v>
      </c>
      <c r="K1" s="5" t="s">
        <v>278</v>
      </c>
      <c r="L1" s="5" t="s">
        <v>651</v>
      </c>
      <c r="M1" s="5" t="s">
        <v>630</v>
      </c>
      <c r="N1" s="5" t="s">
        <v>652</v>
      </c>
      <c r="O1" s="5" t="s">
        <v>276</v>
      </c>
      <c r="P1" s="5" t="s">
        <v>631</v>
      </c>
      <c r="Q1" s="5" t="s">
        <v>941</v>
      </c>
      <c r="R1" s="5" t="s">
        <v>272</v>
      </c>
      <c r="S1" s="5" t="s">
        <v>632</v>
      </c>
      <c r="T1" s="5" t="s">
        <v>633</v>
      </c>
      <c r="U1" s="5" t="s">
        <v>634</v>
      </c>
      <c r="V1" s="5" t="s">
        <v>4852</v>
      </c>
      <c r="W1" s="5" t="s">
        <v>4853</v>
      </c>
      <c r="X1" s="5" t="s">
        <v>635</v>
      </c>
      <c r="Y1" s="5" t="s">
        <v>636</v>
      </c>
      <c r="Z1" s="5" t="s">
        <v>275</v>
      </c>
      <c r="AA1" s="5" t="s">
        <v>4854</v>
      </c>
      <c r="AB1" s="5" t="s">
        <v>4855</v>
      </c>
      <c r="AC1" s="5" t="s">
        <v>653</v>
      </c>
      <c r="AD1" s="5" t="s">
        <v>637</v>
      </c>
      <c r="AE1" s="5" t="s">
        <v>4856</v>
      </c>
      <c r="AF1" s="5" t="s">
        <v>4857</v>
      </c>
      <c r="AG1" s="5" t="s">
        <v>638</v>
      </c>
      <c r="AH1" s="5" t="s">
        <v>639</v>
      </c>
      <c r="AI1" s="5" t="s">
        <v>640</v>
      </c>
      <c r="AJ1" s="5" t="s">
        <v>641</v>
      </c>
      <c r="AK1" s="5" t="s">
        <v>645</v>
      </c>
      <c r="AL1" s="5" t="s">
        <v>646</v>
      </c>
      <c r="AM1" s="5" t="s">
        <v>647</v>
      </c>
      <c r="AN1" s="5" t="s">
        <v>648</v>
      </c>
      <c r="AO1" s="5" t="s">
        <v>649</v>
      </c>
      <c r="AP1" s="5" t="s">
        <v>650</v>
      </c>
      <c r="AQ1" s="5" t="s">
        <v>642</v>
      </c>
      <c r="AR1" s="5" t="s">
        <v>643</v>
      </c>
      <c r="AS1" s="5" t="s">
        <v>644</v>
      </c>
      <c r="AV1" s="5" t="s">
        <v>628</v>
      </c>
    </row>
    <row r="2" spans="1:48" s="1" customFormat="1" ht="33.75">
      <c r="A2" s="7" t="s">
        <v>94</v>
      </c>
      <c r="B2" s="7" t="s">
        <v>4907</v>
      </c>
      <c r="C2" s="7" t="s">
        <v>4911</v>
      </c>
      <c r="D2" s="7" t="s">
        <v>4915</v>
      </c>
      <c r="E2" s="5" t="s">
        <v>50</v>
      </c>
      <c r="F2" s="6" t="s">
        <v>55</v>
      </c>
      <c r="G2" s="7" t="s">
        <v>61</v>
      </c>
      <c r="H2" s="6" t="s">
        <v>41</v>
      </c>
      <c r="I2" s="6" t="s">
        <v>42</v>
      </c>
      <c r="J2" s="6" t="s">
        <v>43</v>
      </c>
      <c r="K2" s="6" t="s">
        <v>62</v>
      </c>
      <c r="L2" s="7" t="s">
        <v>55</v>
      </c>
      <c r="M2" s="6" t="s">
        <v>52</v>
      </c>
      <c r="N2" s="7" t="s">
        <v>49</v>
      </c>
      <c r="O2" s="6" t="s">
        <v>58</v>
      </c>
      <c r="P2" s="6" t="s">
        <v>45</v>
      </c>
      <c r="Q2" s="6" t="s">
        <v>45</v>
      </c>
      <c r="R2" s="7" t="s">
        <v>48</v>
      </c>
      <c r="S2" s="7" t="s">
        <v>45</v>
      </c>
      <c r="T2" s="6" t="s">
        <v>45</v>
      </c>
      <c r="U2" s="7" t="s">
        <v>59</v>
      </c>
      <c r="V2" s="7" t="s">
        <v>60</v>
      </c>
      <c r="W2" s="6" t="s">
        <v>60</v>
      </c>
      <c r="X2" s="7" t="s">
        <v>64</v>
      </c>
      <c r="Y2" s="7" t="s">
        <v>51</v>
      </c>
      <c r="Z2" s="6" t="s">
        <v>57</v>
      </c>
      <c r="AA2" s="7" t="s">
        <v>49</v>
      </c>
      <c r="AB2" s="7" t="s">
        <v>49</v>
      </c>
      <c r="AC2" s="7" t="s">
        <v>54</v>
      </c>
      <c r="AD2" s="6" t="s">
        <v>53</v>
      </c>
      <c r="AE2" s="7" t="s">
        <v>63</v>
      </c>
      <c r="AF2" s="6" t="s">
        <v>63</v>
      </c>
      <c r="AG2" s="6" t="s">
        <v>46</v>
      </c>
      <c r="AH2" s="6" t="s">
        <v>44</v>
      </c>
      <c r="AI2" s="7" t="s">
        <v>44</v>
      </c>
      <c r="AJ2" s="6" t="s">
        <v>46</v>
      </c>
      <c r="AK2" s="6" t="s">
        <v>44</v>
      </c>
      <c r="AL2" s="6" t="s">
        <v>44</v>
      </c>
      <c r="AM2" s="7" t="s">
        <v>44</v>
      </c>
      <c r="AN2" s="7" t="s">
        <v>44</v>
      </c>
      <c r="AO2" s="7" t="s">
        <v>44</v>
      </c>
      <c r="AP2" s="7" t="s">
        <v>44</v>
      </c>
      <c r="AQ2" s="6" t="s">
        <v>47</v>
      </c>
      <c r="AR2" s="7" t="s">
        <v>47</v>
      </c>
      <c r="AS2" s="6" t="s">
        <v>47</v>
      </c>
      <c r="AV2" s="5" t="s">
        <v>271</v>
      </c>
    </row>
    <row r="3" spans="1:48" s="1" customFormat="1" ht="33.75">
      <c r="A3" s="6"/>
      <c r="B3" s="6"/>
      <c r="C3" s="6"/>
      <c r="D3" s="6"/>
      <c r="E3" s="8" t="s">
        <v>4851</v>
      </c>
      <c r="F3" s="8" t="s">
        <v>4851</v>
      </c>
      <c r="G3" s="8" t="s">
        <v>4851</v>
      </c>
      <c r="H3" s="7" t="s">
        <v>65</v>
      </c>
      <c r="I3" s="7" t="s">
        <v>66</v>
      </c>
      <c r="J3" s="7" t="s">
        <v>67</v>
      </c>
      <c r="K3" s="7" t="s">
        <v>83</v>
      </c>
      <c r="L3" s="6" t="s">
        <v>80</v>
      </c>
      <c r="M3" s="7" t="s">
        <v>75</v>
      </c>
      <c r="N3" s="6" t="s">
        <v>73</v>
      </c>
      <c r="O3" s="7" t="s">
        <v>59</v>
      </c>
      <c r="P3" s="7" t="s">
        <v>69</v>
      </c>
      <c r="Q3" s="7" t="s">
        <v>69</v>
      </c>
      <c r="R3" s="6" t="s">
        <v>72</v>
      </c>
      <c r="S3" s="6" t="s">
        <v>69</v>
      </c>
      <c r="T3" s="7" t="s">
        <v>69</v>
      </c>
      <c r="U3" s="6" t="s">
        <v>79</v>
      </c>
      <c r="V3" s="6" t="s">
        <v>82</v>
      </c>
      <c r="W3" s="7" t="s">
        <v>82</v>
      </c>
      <c r="X3" s="6" t="s">
        <v>85</v>
      </c>
      <c r="Y3" s="6" t="s">
        <v>74</v>
      </c>
      <c r="Z3" s="7" t="s">
        <v>54</v>
      </c>
      <c r="AA3" s="6" t="s">
        <v>81</v>
      </c>
      <c r="AB3" s="6" t="s">
        <v>81</v>
      </c>
      <c r="AC3" s="6" t="s">
        <v>77</v>
      </c>
      <c r="AD3" s="7" t="s">
        <v>76</v>
      </c>
      <c r="AE3" s="6" t="s">
        <v>84</v>
      </c>
      <c r="AF3" s="7" t="s">
        <v>84</v>
      </c>
      <c r="AG3" s="7" t="s">
        <v>70</v>
      </c>
      <c r="AH3" s="7" t="s">
        <v>68</v>
      </c>
      <c r="AI3" s="6" t="s">
        <v>68</v>
      </c>
      <c r="AJ3" s="7" t="s">
        <v>70</v>
      </c>
      <c r="AK3" s="7" t="s">
        <v>68</v>
      </c>
      <c r="AL3" s="7" t="s">
        <v>68</v>
      </c>
      <c r="AM3" s="6" t="s">
        <v>68</v>
      </c>
      <c r="AN3" s="6" t="s">
        <v>68</v>
      </c>
      <c r="AO3" s="6" t="s">
        <v>68</v>
      </c>
      <c r="AP3" s="6" t="s">
        <v>68</v>
      </c>
      <c r="AQ3" s="7" t="s">
        <v>71</v>
      </c>
      <c r="AR3" s="6" t="s">
        <v>71</v>
      </c>
      <c r="AS3" s="7" t="s">
        <v>71</v>
      </c>
      <c r="AV3" s="5" t="s">
        <v>629</v>
      </c>
    </row>
    <row r="4" spans="1:48" s="1" customFormat="1" ht="33.75">
      <c r="A4" s="7"/>
      <c r="B4" s="7"/>
      <c r="C4" s="7"/>
      <c r="D4" s="7"/>
      <c r="E4" s="8"/>
      <c r="F4" s="9"/>
      <c r="G4" s="9"/>
      <c r="H4" s="8" t="s">
        <v>4851</v>
      </c>
      <c r="I4" s="8" t="s">
        <v>4851</v>
      </c>
      <c r="J4" s="8" t="s">
        <v>4851</v>
      </c>
      <c r="K4" s="8" t="s">
        <v>4851</v>
      </c>
      <c r="L4" s="8" t="s">
        <v>4851</v>
      </c>
      <c r="M4" s="8" t="s">
        <v>4851</v>
      </c>
      <c r="N4" s="7" t="s">
        <v>91</v>
      </c>
      <c r="O4" s="6" t="s">
        <v>96</v>
      </c>
      <c r="P4" s="6" t="s">
        <v>87</v>
      </c>
      <c r="Q4" s="6" t="s">
        <v>87</v>
      </c>
      <c r="R4" s="7" t="s">
        <v>90</v>
      </c>
      <c r="S4" s="7" t="s">
        <v>87</v>
      </c>
      <c r="T4" s="6" t="s">
        <v>87</v>
      </c>
      <c r="U4" s="7" t="s">
        <v>97</v>
      </c>
      <c r="V4" s="7" t="s">
        <v>99</v>
      </c>
      <c r="W4" s="6" t="s">
        <v>99</v>
      </c>
      <c r="X4" s="7" t="s">
        <v>101</v>
      </c>
      <c r="Y4" s="7" t="s">
        <v>58</v>
      </c>
      <c r="Z4" s="6" t="s">
        <v>95</v>
      </c>
      <c r="AA4" s="7" t="s">
        <v>98</v>
      </c>
      <c r="AB4" s="7" t="s">
        <v>98</v>
      </c>
      <c r="AC4" s="7" t="s">
        <v>93</v>
      </c>
      <c r="AD4" s="6" t="s">
        <v>92</v>
      </c>
      <c r="AE4" s="7" t="s">
        <v>100</v>
      </c>
      <c r="AF4" s="6" t="s">
        <v>100</v>
      </c>
      <c r="AG4" s="6" t="s">
        <v>88</v>
      </c>
      <c r="AH4" s="6" t="s">
        <v>86</v>
      </c>
      <c r="AI4" s="7" t="s">
        <v>86</v>
      </c>
      <c r="AJ4" s="6" t="s">
        <v>88</v>
      </c>
      <c r="AK4" s="6" t="s">
        <v>86</v>
      </c>
      <c r="AL4" s="6" t="s">
        <v>86</v>
      </c>
      <c r="AM4" s="7" t="s">
        <v>86</v>
      </c>
      <c r="AN4" s="7" t="s">
        <v>86</v>
      </c>
      <c r="AO4" s="7" t="s">
        <v>86</v>
      </c>
      <c r="AP4" s="7" t="s">
        <v>86</v>
      </c>
      <c r="AQ4" s="6" t="s">
        <v>89</v>
      </c>
      <c r="AR4" s="7" t="s">
        <v>89</v>
      </c>
      <c r="AS4" s="6" t="s">
        <v>89</v>
      </c>
      <c r="AV4" s="5" t="s">
        <v>645</v>
      </c>
    </row>
    <row r="5" spans="1:48" s="1" customFormat="1" ht="22.5">
      <c r="A5" s="8"/>
      <c r="B5" s="8"/>
      <c r="C5" s="8"/>
      <c r="D5" s="8"/>
      <c r="E5" s="8"/>
      <c r="F5" s="9"/>
      <c r="G5" s="9"/>
      <c r="H5" s="9"/>
      <c r="I5" s="9"/>
      <c r="J5" s="9"/>
      <c r="K5" s="9"/>
      <c r="L5" s="9"/>
      <c r="M5" s="9"/>
      <c r="N5" s="8" t="s">
        <v>4851</v>
      </c>
      <c r="O5" s="8" t="s">
        <v>4851</v>
      </c>
      <c r="P5" s="7" t="s">
        <v>103</v>
      </c>
      <c r="Q5" s="7" t="s">
        <v>103</v>
      </c>
      <c r="R5" s="6" t="s">
        <v>106</v>
      </c>
      <c r="S5" s="6" t="s">
        <v>103</v>
      </c>
      <c r="T5" s="7" t="s">
        <v>103</v>
      </c>
      <c r="U5" s="6" t="s">
        <v>58</v>
      </c>
      <c r="V5" s="6" t="s">
        <v>110</v>
      </c>
      <c r="W5" s="7" t="s">
        <v>110</v>
      </c>
      <c r="X5" s="6" t="s">
        <v>112</v>
      </c>
      <c r="Y5" s="6" t="s">
        <v>107</v>
      </c>
      <c r="Z5" s="7" t="s">
        <v>66</v>
      </c>
      <c r="AA5" s="6" t="s">
        <v>109</v>
      </c>
      <c r="AB5" s="6" t="s">
        <v>109</v>
      </c>
      <c r="AC5" s="8" t="s">
        <v>4899</v>
      </c>
      <c r="AD5" s="7" t="s">
        <v>108</v>
      </c>
      <c r="AE5" s="6" t="s">
        <v>111</v>
      </c>
      <c r="AF5" s="7" t="s">
        <v>111</v>
      </c>
      <c r="AG5" s="7" t="s">
        <v>104</v>
      </c>
      <c r="AH5" s="7" t="s">
        <v>102</v>
      </c>
      <c r="AI5" s="6" t="s">
        <v>102</v>
      </c>
      <c r="AJ5" s="7" t="s">
        <v>104</v>
      </c>
      <c r="AK5" s="7" t="s">
        <v>102</v>
      </c>
      <c r="AL5" s="7" t="s">
        <v>102</v>
      </c>
      <c r="AM5" s="6" t="s">
        <v>102</v>
      </c>
      <c r="AN5" s="6" t="s">
        <v>102</v>
      </c>
      <c r="AO5" s="6" t="s">
        <v>102</v>
      </c>
      <c r="AP5" s="6" t="s">
        <v>102</v>
      </c>
      <c r="AQ5" s="7" t="s">
        <v>105</v>
      </c>
      <c r="AR5" s="6" t="s">
        <v>105</v>
      </c>
      <c r="AS5" s="7" t="s">
        <v>105</v>
      </c>
      <c r="AV5" s="5" t="s">
        <v>646</v>
      </c>
    </row>
    <row r="6" spans="1:48" s="1" customFormat="1" ht="33.75">
      <c r="A6" s="9"/>
      <c r="B6" s="9"/>
      <c r="C6" s="9"/>
      <c r="D6" s="9"/>
      <c r="E6" s="8"/>
      <c r="F6" s="9"/>
      <c r="G6" s="9"/>
      <c r="H6" s="9"/>
      <c r="I6" s="9"/>
      <c r="J6" s="9"/>
      <c r="K6" s="9"/>
      <c r="L6" s="9"/>
      <c r="M6" s="9"/>
      <c r="N6" s="9"/>
      <c r="O6" s="9"/>
      <c r="P6" s="8" t="s">
        <v>4851</v>
      </c>
      <c r="Q6" s="8" t="s">
        <v>4851</v>
      </c>
      <c r="R6" s="8" t="s">
        <v>4851</v>
      </c>
      <c r="S6" s="8" t="s">
        <v>4851</v>
      </c>
      <c r="T6" s="8" t="s">
        <v>4851</v>
      </c>
      <c r="U6" s="8" t="s">
        <v>4851</v>
      </c>
      <c r="V6" s="7" t="s">
        <v>119</v>
      </c>
      <c r="W6" s="6" t="s">
        <v>119</v>
      </c>
      <c r="X6" s="7" t="s">
        <v>121</v>
      </c>
      <c r="Y6" s="7" t="s">
        <v>116</v>
      </c>
      <c r="Z6" s="6" t="s">
        <v>67</v>
      </c>
      <c r="AA6" s="7" t="s">
        <v>118</v>
      </c>
      <c r="AB6" s="7" t="s">
        <v>118</v>
      </c>
      <c r="AC6" s="9" t="s">
        <v>4900</v>
      </c>
      <c r="AD6" s="6" t="s">
        <v>117</v>
      </c>
      <c r="AE6" s="7" t="s">
        <v>120</v>
      </c>
      <c r="AF6" s="6" t="s">
        <v>120</v>
      </c>
      <c r="AG6" s="6" t="s">
        <v>114</v>
      </c>
      <c r="AH6" s="6" t="s">
        <v>113</v>
      </c>
      <c r="AI6" s="7" t="s">
        <v>113</v>
      </c>
      <c r="AJ6" s="6" t="s">
        <v>114</v>
      </c>
      <c r="AK6" s="6" t="s">
        <v>113</v>
      </c>
      <c r="AL6" s="6" t="s">
        <v>113</v>
      </c>
      <c r="AM6" s="7" t="s">
        <v>113</v>
      </c>
      <c r="AN6" s="7" t="s">
        <v>113</v>
      </c>
      <c r="AO6" s="7" t="s">
        <v>113</v>
      </c>
      <c r="AP6" s="7" t="s">
        <v>113</v>
      </c>
      <c r="AQ6" s="6" t="s">
        <v>115</v>
      </c>
      <c r="AR6" s="7" t="s">
        <v>115</v>
      </c>
      <c r="AS6" s="6" t="s">
        <v>115</v>
      </c>
      <c r="AV6" s="5" t="s">
        <v>4912</v>
      </c>
    </row>
    <row r="7" spans="1:48" s="1" customFormat="1" ht="33.75">
      <c r="A7" s="9"/>
      <c r="B7" s="9"/>
      <c r="C7" s="9"/>
      <c r="D7" s="9"/>
      <c r="E7" s="8"/>
      <c r="F7" s="9"/>
      <c r="G7" s="9"/>
      <c r="H7" s="9"/>
      <c r="I7" s="9"/>
      <c r="J7" s="9"/>
      <c r="K7" s="9"/>
      <c r="L7" s="9"/>
      <c r="M7" s="9"/>
      <c r="N7" s="9"/>
      <c r="O7" s="9"/>
      <c r="P7" s="9"/>
      <c r="Q7" s="9"/>
      <c r="R7" s="9"/>
      <c r="S7" s="9"/>
      <c r="T7" s="9"/>
      <c r="U7" s="9"/>
      <c r="V7" s="8" t="s">
        <v>78</v>
      </c>
      <c r="W7" s="8" t="s">
        <v>78</v>
      </c>
      <c r="X7" s="7" t="s">
        <v>56</v>
      </c>
      <c r="Y7" s="6" t="s">
        <v>125</v>
      </c>
      <c r="Z7" s="7" t="s">
        <v>43</v>
      </c>
      <c r="AA7" s="6" t="s">
        <v>120</v>
      </c>
      <c r="AB7" s="6" t="s">
        <v>120</v>
      </c>
      <c r="AC7" s="9" t="s">
        <v>4901</v>
      </c>
      <c r="AD7" s="7" t="s">
        <v>126</v>
      </c>
      <c r="AE7" s="6" t="s">
        <v>127</v>
      </c>
      <c r="AF7" s="7" t="s">
        <v>127</v>
      </c>
      <c r="AG7" s="7" t="s">
        <v>123</v>
      </c>
      <c r="AH7" s="7" t="s">
        <v>122</v>
      </c>
      <c r="AI7" s="6" t="s">
        <v>122</v>
      </c>
      <c r="AJ7" s="7" t="s">
        <v>123</v>
      </c>
      <c r="AK7" s="7" t="s">
        <v>122</v>
      </c>
      <c r="AL7" s="7" t="s">
        <v>122</v>
      </c>
      <c r="AM7" s="6" t="s">
        <v>122</v>
      </c>
      <c r="AN7" s="6" t="s">
        <v>122</v>
      </c>
      <c r="AO7" s="6" t="s">
        <v>122</v>
      </c>
      <c r="AP7" s="6" t="s">
        <v>122</v>
      </c>
      <c r="AQ7" s="7" t="s">
        <v>124</v>
      </c>
      <c r="AR7" s="6" t="s">
        <v>124</v>
      </c>
      <c r="AS7" s="7" t="s">
        <v>124</v>
      </c>
      <c r="AV7" s="5" t="s">
        <v>631</v>
      </c>
    </row>
    <row r="8" spans="1:48" s="1" customFormat="1" ht="22.5">
      <c r="A8" s="9"/>
      <c r="B8" s="9"/>
      <c r="C8" s="9"/>
      <c r="D8" s="9"/>
      <c r="E8" s="8"/>
      <c r="F8" s="9"/>
      <c r="G8" s="9"/>
      <c r="H8" s="9"/>
      <c r="I8" s="9"/>
      <c r="J8" s="9"/>
      <c r="K8" s="9"/>
      <c r="L8" s="9"/>
      <c r="M8" s="9"/>
      <c r="N8" s="9"/>
      <c r="O8" s="9"/>
      <c r="P8" s="9"/>
      <c r="Q8" s="9"/>
      <c r="R8" s="9"/>
      <c r="S8" s="9"/>
      <c r="T8" s="9"/>
      <c r="U8" s="9"/>
      <c r="V8" s="8" t="s">
        <v>4851</v>
      </c>
      <c r="W8" s="8" t="s">
        <v>4851</v>
      </c>
      <c r="X8" s="8" t="s">
        <v>4851</v>
      </c>
      <c r="Y8" s="8" t="s">
        <v>4851</v>
      </c>
      <c r="Z8" s="8" t="s">
        <v>4851</v>
      </c>
      <c r="AA8" s="8" t="s">
        <v>4851</v>
      </c>
      <c r="AB8" s="8" t="s">
        <v>4851</v>
      </c>
      <c r="AC8" s="9" t="s">
        <v>4902</v>
      </c>
      <c r="AD8" s="6" t="s">
        <v>131</v>
      </c>
      <c r="AE8" s="7" t="s">
        <v>109</v>
      </c>
      <c r="AF8" s="6" t="s">
        <v>109</v>
      </c>
      <c r="AG8" s="6" t="s">
        <v>129</v>
      </c>
      <c r="AH8" s="6" t="s">
        <v>128</v>
      </c>
      <c r="AI8" s="7" t="s">
        <v>128</v>
      </c>
      <c r="AJ8" s="6" t="s">
        <v>129</v>
      </c>
      <c r="AK8" s="6" t="s">
        <v>128</v>
      </c>
      <c r="AL8" s="6" t="s">
        <v>128</v>
      </c>
      <c r="AM8" s="7" t="s">
        <v>128</v>
      </c>
      <c r="AN8" s="7" t="s">
        <v>128</v>
      </c>
      <c r="AO8" s="7" t="s">
        <v>128</v>
      </c>
      <c r="AP8" s="7" t="s">
        <v>128</v>
      </c>
      <c r="AQ8" s="6" t="s">
        <v>130</v>
      </c>
      <c r="AR8" s="7" t="s">
        <v>130</v>
      </c>
      <c r="AS8" s="6" t="s">
        <v>130</v>
      </c>
      <c r="AV8" s="5" t="s">
        <v>638</v>
      </c>
    </row>
    <row r="9" spans="1:48" s="1" customFormat="1" ht="22.5">
      <c r="A9" s="9"/>
      <c r="B9" s="9"/>
      <c r="C9" s="9"/>
      <c r="D9" s="9"/>
      <c r="E9" s="8"/>
      <c r="F9" s="9"/>
      <c r="G9" s="9"/>
      <c r="H9" s="9"/>
      <c r="I9" s="9"/>
      <c r="J9" s="9"/>
      <c r="K9" s="9"/>
      <c r="L9" s="9"/>
      <c r="M9" s="9"/>
      <c r="N9" s="9"/>
      <c r="O9" s="9"/>
      <c r="P9" s="9"/>
      <c r="Q9" s="9"/>
      <c r="R9" s="9"/>
      <c r="S9" s="9"/>
      <c r="T9" s="9"/>
      <c r="U9" s="9"/>
      <c r="V9" s="9"/>
      <c r="W9" s="9"/>
      <c r="X9" s="9"/>
      <c r="Y9" s="9"/>
      <c r="Z9" s="9"/>
      <c r="AA9" s="9"/>
      <c r="AB9" s="9"/>
      <c r="AC9" s="9" t="s">
        <v>4903</v>
      </c>
      <c r="AD9" s="7" t="s">
        <v>134</v>
      </c>
      <c r="AE9" s="6" t="s">
        <v>49</v>
      </c>
      <c r="AF9" s="7" t="s">
        <v>49</v>
      </c>
      <c r="AG9" s="7" t="s">
        <v>133</v>
      </c>
      <c r="AH9" s="7" t="s">
        <v>132</v>
      </c>
      <c r="AI9" s="6" t="s">
        <v>132</v>
      </c>
      <c r="AJ9" s="7" t="s">
        <v>133</v>
      </c>
      <c r="AK9" s="7" t="s">
        <v>132</v>
      </c>
      <c r="AL9" s="7" t="s">
        <v>132</v>
      </c>
      <c r="AM9" s="6" t="s">
        <v>132</v>
      </c>
      <c r="AN9" s="6" t="s">
        <v>132</v>
      </c>
      <c r="AO9" s="6" t="s">
        <v>132</v>
      </c>
      <c r="AP9" s="6" t="s">
        <v>132</v>
      </c>
      <c r="AQ9" s="7" t="s">
        <v>125</v>
      </c>
      <c r="AR9" s="6" t="s">
        <v>125</v>
      </c>
      <c r="AS9" s="7" t="s">
        <v>125</v>
      </c>
      <c r="AV9" s="5" t="s">
        <v>642</v>
      </c>
    </row>
    <row r="10" spans="1:48" s="1" customFormat="1" ht="22.5">
      <c r="A10" s="9"/>
      <c r="B10" s="9"/>
      <c r="C10" s="9"/>
      <c r="D10" s="9"/>
      <c r="E10" s="8"/>
      <c r="F10" s="9"/>
      <c r="G10" s="9"/>
      <c r="H10" s="9"/>
      <c r="I10" s="9"/>
      <c r="J10" s="9"/>
      <c r="K10" s="9"/>
      <c r="L10" s="9"/>
      <c r="M10" s="9"/>
      <c r="N10" s="9"/>
      <c r="O10" s="9"/>
      <c r="P10" s="9"/>
      <c r="Q10" s="9"/>
      <c r="R10" s="9"/>
      <c r="S10" s="9"/>
      <c r="T10" s="9"/>
      <c r="U10" s="9"/>
      <c r="V10" s="9"/>
      <c r="W10" s="9"/>
      <c r="X10" s="9"/>
      <c r="Y10" s="9"/>
      <c r="Z10" s="9"/>
      <c r="AA10" s="9"/>
      <c r="AB10" s="9"/>
      <c r="AC10" s="9" t="s">
        <v>94</v>
      </c>
      <c r="AD10" s="6" t="s">
        <v>42</v>
      </c>
      <c r="AE10" s="7" t="s">
        <v>118</v>
      </c>
      <c r="AF10" s="6" t="s">
        <v>118</v>
      </c>
      <c r="AG10" s="6" t="s">
        <v>136</v>
      </c>
      <c r="AH10" s="6" t="s">
        <v>135</v>
      </c>
      <c r="AI10" s="7" t="s">
        <v>135</v>
      </c>
      <c r="AJ10" s="6" t="s">
        <v>136</v>
      </c>
      <c r="AK10" s="6" t="s">
        <v>135</v>
      </c>
      <c r="AL10" s="6" t="s">
        <v>135</v>
      </c>
      <c r="AM10" s="7" t="s">
        <v>135</v>
      </c>
      <c r="AN10" s="7" t="s">
        <v>135</v>
      </c>
      <c r="AO10" s="7" t="s">
        <v>135</v>
      </c>
      <c r="AP10" s="7" t="s">
        <v>135</v>
      </c>
      <c r="AQ10" s="6" t="s">
        <v>137</v>
      </c>
      <c r="AR10" s="7" t="s">
        <v>137</v>
      </c>
      <c r="AS10" s="6" t="s">
        <v>137</v>
      </c>
      <c r="AV10" s="5" t="s">
        <v>272</v>
      </c>
    </row>
    <row r="11" spans="1:48" s="1" customFormat="1" ht="22.5">
      <c r="A11" s="9"/>
      <c r="B11" s="9"/>
      <c r="C11" s="9"/>
      <c r="D11" s="9"/>
      <c r="E11" s="8"/>
      <c r="F11" s="9"/>
      <c r="G11" s="9"/>
      <c r="H11" s="9"/>
      <c r="I11" s="9"/>
      <c r="J11" s="9"/>
      <c r="K11" s="9"/>
      <c r="L11" s="9"/>
      <c r="M11" s="9"/>
      <c r="N11" s="9"/>
      <c r="O11" s="9"/>
      <c r="P11" s="9"/>
      <c r="Q11" s="9"/>
      <c r="R11" s="9"/>
      <c r="S11" s="9"/>
      <c r="T11" s="9"/>
      <c r="U11" s="9"/>
      <c r="V11" s="9"/>
      <c r="W11" s="9"/>
      <c r="X11" s="9"/>
      <c r="Y11" s="9"/>
      <c r="Z11" s="9"/>
      <c r="AA11" s="9"/>
      <c r="AB11" s="9"/>
      <c r="AC11" s="9"/>
      <c r="AD11" s="8" t="s">
        <v>4851</v>
      </c>
      <c r="AE11" s="8" t="s">
        <v>4851</v>
      </c>
      <c r="AF11" s="8" t="s">
        <v>4851</v>
      </c>
      <c r="AG11" s="7" t="s">
        <v>105</v>
      </c>
      <c r="AH11" s="7" t="s">
        <v>138</v>
      </c>
      <c r="AI11" s="6" t="s">
        <v>138</v>
      </c>
      <c r="AJ11" s="7" t="s">
        <v>140</v>
      </c>
      <c r="AK11" s="7" t="s">
        <v>138</v>
      </c>
      <c r="AL11" s="7" t="s">
        <v>138</v>
      </c>
      <c r="AM11" s="6" t="s">
        <v>138</v>
      </c>
      <c r="AN11" s="6" t="s">
        <v>138</v>
      </c>
      <c r="AO11" s="6" t="s">
        <v>138</v>
      </c>
      <c r="AP11" s="6" t="s">
        <v>138</v>
      </c>
      <c r="AQ11" s="7" t="s">
        <v>139</v>
      </c>
      <c r="AR11" s="6" t="s">
        <v>139</v>
      </c>
      <c r="AS11" s="7" t="s">
        <v>139</v>
      </c>
      <c r="AV11" s="5" t="s">
        <v>652</v>
      </c>
    </row>
    <row r="12" spans="1:48" s="1" customFormat="1" ht="22.5">
      <c r="A12" s="9"/>
      <c r="B12" s="9"/>
      <c r="C12" s="9"/>
      <c r="D12" s="9"/>
      <c r="E12" s="8"/>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8" t="s">
        <v>4851</v>
      </c>
      <c r="AH12" s="8" t="s">
        <v>4851</v>
      </c>
      <c r="AI12" s="8" t="s">
        <v>4851</v>
      </c>
      <c r="AJ12" s="8" t="s">
        <v>4851</v>
      </c>
      <c r="AK12" s="6" t="s">
        <v>141</v>
      </c>
      <c r="AL12" s="6" t="s">
        <v>141</v>
      </c>
      <c r="AM12" s="7" t="s">
        <v>141</v>
      </c>
      <c r="AN12" s="7" t="s">
        <v>141</v>
      </c>
      <c r="AO12" s="7" t="s">
        <v>141</v>
      </c>
      <c r="AP12" s="7" t="s">
        <v>141</v>
      </c>
      <c r="AQ12" s="6" t="s">
        <v>142</v>
      </c>
      <c r="AR12" s="7" t="s">
        <v>142</v>
      </c>
      <c r="AS12" s="6" t="s">
        <v>142</v>
      </c>
      <c r="AV12" s="5" t="s">
        <v>273</v>
      </c>
    </row>
    <row r="13" spans="1:48" s="1" customFormat="1" ht="33.75">
      <c r="A13" s="9"/>
      <c r="B13" s="9"/>
      <c r="C13" s="9"/>
      <c r="D13" s="9"/>
      <c r="E13" s="8"/>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7" t="s">
        <v>143</v>
      </c>
      <c r="AL13" s="7" t="s">
        <v>143</v>
      </c>
      <c r="AM13" s="6" t="s">
        <v>143</v>
      </c>
      <c r="AN13" s="6" t="s">
        <v>143</v>
      </c>
      <c r="AO13" s="6" t="s">
        <v>143</v>
      </c>
      <c r="AP13" s="6" t="s">
        <v>143</v>
      </c>
      <c r="AQ13" s="8" t="s">
        <v>4896</v>
      </c>
      <c r="AR13" s="8" t="s">
        <v>4896</v>
      </c>
      <c r="AS13" s="8" t="s">
        <v>4896</v>
      </c>
      <c r="AV13" s="5" t="s">
        <v>636</v>
      </c>
    </row>
    <row r="14" spans="1:48" s="1" customFormat="1" ht="11.25">
      <c r="A14" s="9"/>
      <c r="B14" s="9"/>
      <c r="C14" s="9"/>
      <c r="D14" s="9"/>
      <c r="E14" s="8"/>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8" t="s">
        <v>4851</v>
      </c>
      <c r="AL14" s="8" t="s">
        <v>4851</v>
      </c>
      <c r="AM14" s="8" t="s">
        <v>4851</v>
      </c>
      <c r="AN14" s="8" t="s">
        <v>4851</v>
      </c>
      <c r="AO14" s="8" t="s">
        <v>4851</v>
      </c>
      <c r="AP14" s="8" t="s">
        <v>4851</v>
      </c>
      <c r="AQ14" s="8" t="s">
        <v>4897</v>
      </c>
      <c r="AR14" s="8" t="s">
        <v>4897</v>
      </c>
      <c r="AS14" s="8" t="s">
        <v>4897</v>
      </c>
      <c r="AV14" s="5" t="s">
        <v>4905</v>
      </c>
    </row>
    <row r="15" spans="1:48" s="1" customFormat="1" ht="11.25">
      <c r="A15" s="9"/>
      <c r="B15" s="9"/>
      <c r="C15" s="9"/>
      <c r="D15" s="9"/>
      <c r="E15" s="8"/>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8"/>
      <c r="AL15" s="8"/>
      <c r="AM15" s="8"/>
      <c r="AN15" s="8"/>
      <c r="AO15" s="8"/>
      <c r="AP15" s="8"/>
      <c r="AQ15" s="8" t="s">
        <v>4898</v>
      </c>
      <c r="AR15" s="8" t="s">
        <v>4898</v>
      </c>
      <c r="AS15" s="8" t="s">
        <v>4898</v>
      </c>
      <c r="AV15" s="5" t="s">
        <v>632</v>
      </c>
    </row>
    <row r="16" spans="1:48" s="1" customFormat="1" ht="11.25">
      <c r="A16" s="9"/>
      <c r="B16" s="9"/>
      <c r="C16" s="9"/>
      <c r="D16" s="9"/>
      <c r="E16" s="8"/>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8"/>
      <c r="AL16" s="8"/>
      <c r="AM16" s="8"/>
      <c r="AN16" s="8"/>
      <c r="AO16" s="8"/>
      <c r="AP16" s="8"/>
      <c r="AQ16" s="8" t="s">
        <v>94</v>
      </c>
      <c r="AR16" s="8" t="s">
        <v>94</v>
      </c>
      <c r="AS16" s="8" t="s">
        <v>94</v>
      </c>
      <c r="AV16" s="5" t="s">
        <v>643</v>
      </c>
    </row>
    <row r="17" spans="1:48" s="1" customFormat="1" ht="11.25">
      <c r="A17" s="9"/>
      <c r="B17" s="9"/>
      <c r="C17" s="9"/>
      <c r="D17" s="9"/>
      <c r="E17" s="8"/>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8"/>
      <c r="AL17" s="8"/>
      <c r="AM17" s="8"/>
      <c r="AN17" s="8"/>
      <c r="AO17" s="8"/>
      <c r="AP17" s="8"/>
      <c r="AQ17" s="8"/>
      <c r="AR17" s="8"/>
      <c r="AS17" s="8"/>
      <c r="AV17" s="5" t="s">
        <v>630</v>
      </c>
    </row>
    <row r="18" spans="1:48" s="1" customFormat="1" ht="11.25">
      <c r="A18" s="9"/>
      <c r="B18" s="9"/>
      <c r="C18" s="9"/>
      <c r="D18" s="9"/>
      <c r="E18" s="8"/>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7"/>
      <c r="AL18" s="7"/>
      <c r="AM18" s="6"/>
      <c r="AN18" s="6"/>
      <c r="AO18" s="6"/>
      <c r="AP18" s="6"/>
      <c r="AQ18" s="9"/>
      <c r="AR18" s="9"/>
      <c r="AS18" s="9"/>
      <c r="AV18" s="5" t="s">
        <v>637</v>
      </c>
    </row>
    <row r="19" spans="1:48" s="1" customFormat="1" ht="45">
      <c r="A19" s="7" t="s">
        <v>20</v>
      </c>
      <c r="B19" s="7" t="s">
        <v>4904</v>
      </c>
      <c r="C19" s="7" t="s">
        <v>4908</v>
      </c>
      <c r="D19" s="7" t="s">
        <v>4914</v>
      </c>
      <c r="E19" s="5" t="s">
        <v>10</v>
      </c>
      <c r="F19" s="6" t="s">
        <v>17</v>
      </c>
      <c r="G19" s="7" t="s">
        <v>29</v>
      </c>
      <c r="H19" s="7" t="s">
        <v>0</v>
      </c>
      <c r="I19" s="6" t="s">
        <v>1</v>
      </c>
      <c r="J19" s="6" t="s">
        <v>2</v>
      </c>
      <c r="K19" s="6" t="s">
        <v>30</v>
      </c>
      <c r="L19" s="7" t="s">
        <v>24</v>
      </c>
      <c r="M19" s="6" t="s">
        <v>14</v>
      </c>
      <c r="N19" s="7" t="s">
        <v>9</v>
      </c>
      <c r="O19" s="6" t="s">
        <v>22</v>
      </c>
      <c r="P19" s="6" t="s">
        <v>5</v>
      </c>
      <c r="Q19" s="6" t="s">
        <v>942</v>
      </c>
      <c r="R19" s="7" t="s">
        <v>8</v>
      </c>
      <c r="S19" s="7" t="s">
        <v>12</v>
      </c>
      <c r="T19" s="6" t="s">
        <v>31</v>
      </c>
      <c r="U19" s="7" t="s">
        <v>23</v>
      </c>
      <c r="V19" s="7" t="s">
        <v>27</v>
      </c>
      <c r="W19" s="6" t="s">
        <v>28</v>
      </c>
      <c r="X19" s="7" t="s">
        <v>40</v>
      </c>
      <c r="Y19" s="7" t="s">
        <v>11</v>
      </c>
      <c r="Z19" s="6" t="s">
        <v>21</v>
      </c>
      <c r="AA19" s="7" t="s">
        <v>25</v>
      </c>
      <c r="AB19" s="7" t="s">
        <v>26</v>
      </c>
      <c r="AC19" s="7" t="s">
        <v>16</v>
      </c>
      <c r="AD19" s="6" t="s">
        <v>15</v>
      </c>
      <c r="AE19" s="7" t="s">
        <v>36</v>
      </c>
      <c r="AF19" s="6" t="s">
        <v>37</v>
      </c>
      <c r="AG19" s="6" t="s">
        <v>6</v>
      </c>
      <c r="AH19" s="7" t="s">
        <v>18</v>
      </c>
      <c r="AI19" s="7" t="s">
        <v>19</v>
      </c>
      <c r="AJ19" s="6" t="s">
        <v>32</v>
      </c>
      <c r="AK19" s="6" t="s">
        <v>3</v>
      </c>
      <c r="AL19" s="6" t="s">
        <v>4</v>
      </c>
      <c r="AM19" s="7" t="s">
        <v>34</v>
      </c>
      <c r="AN19" s="7" t="s">
        <v>35</v>
      </c>
      <c r="AO19" s="7" t="s">
        <v>38</v>
      </c>
      <c r="AP19" s="7" t="s">
        <v>39</v>
      </c>
      <c r="AQ19" s="6" t="s">
        <v>7</v>
      </c>
      <c r="AR19" s="7" t="s">
        <v>13</v>
      </c>
      <c r="AS19" s="6" t="s">
        <v>33</v>
      </c>
      <c r="AV19" s="5" t="s">
        <v>653</v>
      </c>
    </row>
    <row r="20" spans="1:48" s="1" customFormat="1" ht="11.25">
      <c r="A20" s="2"/>
      <c r="B20" s="2"/>
      <c r="C20" s="2"/>
      <c r="D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V20" s="5" t="s">
        <v>4909</v>
      </c>
    </row>
    <row r="21" spans="1:48" s="1" customFormat="1" ht="11.25">
      <c r="A21" s="2"/>
      <c r="B21" s="2"/>
      <c r="C21" s="2"/>
      <c r="D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V21" s="5" t="s">
        <v>274</v>
      </c>
    </row>
    <row r="22" spans="1:48" s="1" customFormat="1" ht="11.25">
      <c r="A22" s="2"/>
      <c r="B22" s="2"/>
      <c r="C22" s="2"/>
      <c r="D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V22" s="5" t="s">
        <v>639</v>
      </c>
    </row>
    <row r="23" spans="1:48" s="1" customFormat="1" ht="11.25">
      <c r="A23" s="2"/>
      <c r="B23" s="2"/>
      <c r="C23" s="2"/>
      <c r="D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V23" s="5" t="s">
        <v>640</v>
      </c>
    </row>
    <row r="24" spans="1:48">
      <c r="AV24" s="5" t="s">
        <v>275</v>
      </c>
    </row>
    <row r="25" spans="1:48">
      <c r="AV25" s="5" t="s">
        <v>276</v>
      </c>
    </row>
    <row r="26" spans="1:48">
      <c r="AV26" s="5" t="s">
        <v>634</v>
      </c>
    </row>
    <row r="27" spans="1:48">
      <c r="AV27" s="5" t="s">
        <v>651</v>
      </c>
    </row>
    <row r="28" spans="1:48">
      <c r="AV28" s="5" t="s">
        <v>4858</v>
      </c>
    </row>
    <row r="29" spans="1:48">
      <c r="AV29" s="5" t="s">
        <v>4854</v>
      </c>
    </row>
    <row r="30" spans="1:48">
      <c r="AV30" s="5" t="s">
        <v>4855</v>
      </c>
    </row>
    <row r="31" spans="1:48">
      <c r="AV31" s="5" t="s">
        <v>4852</v>
      </c>
    </row>
    <row r="32" spans="1:48">
      <c r="AV32" s="5" t="s">
        <v>4853</v>
      </c>
    </row>
    <row r="33" spans="48:48">
      <c r="AV33" s="5" t="s">
        <v>277</v>
      </c>
    </row>
    <row r="34" spans="48:48">
      <c r="AV34" s="5" t="s">
        <v>278</v>
      </c>
    </row>
    <row r="35" spans="48:48">
      <c r="AV35" s="5" t="s">
        <v>633</v>
      </c>
    </row>
    <row r="36" spans="48:48">
      <c r="AV36" s="5" t="s">
        <v>641</v>
      </c>
    </row>
    <row r="37" spans="48:48">
      <c r="AV37" s="5" t="s">
        <v>644</v>
      </c>
    </row>
    <row r="38" spans="48:48">
      <c r="AV38" s="5" t="s">
        <v>647</v>
      </c>
    </row>
    <row r="39" spans="48:48">
      <c r="AV39" s="5" t="s">
        <v>648</v>
      </c>
    </row>
    <row r="40" spans="48:48">
      <c r="AV40" s="5" t="s">
        <v>4856</v>
      </c>
    </row>
    <row r="41" spans="48:48">
      <c r="AV41" s="5" t="s">
        <v>4857</v>
      </c>
    </row>
    <row r="42" spans="48:48">
      <c r="AV42" s="5" t="s">
        <v>649</v>
      </c>
    </row>
    <row r="43" spans="48:48">
      <c r="AV43" s="5" t="s">
        <v>650</v>
      </c>
    </row>
    <row r="44" spans="48:48">
      <c r="AV44" s="5" t="s">
        <v>635</v>
      </c>
    </row>
    <row r="45" spans="48:48">
      <c r="AV45" s="5" t="s">
        <v>265</v>
      </c>
    </row>
    <row r="46" spans="48:48">
      <c r="AV46" s="3"/>
    </row>
  </sheetData>
  <sheetProtection selectLockedCells="1"/>
  <phoneticPr fontId="4" type="noConversion"/>
  <conditionalFormatting sqref="A1:AS19 AV1:AV45">
    <cfRule type="containsBlanks" dxfId="2" priority="3">
      <formula>LEN(TRIM(A1))=0</formula>
    </cfRule>
  </conditionalFormatting>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D53"/>
  <sheetViews>
    <sheetView topLeftCell="A37" workbookViewId="0">
      <selection activeCell="G52" sqref="G52"/>
    </sheetView>
  </sheetViews>
  <sheetFormatPr defaultRowHeight="15"/>
  <cols>
    <col min="1" max="1" width="15.140625" customWidth="1"/>
  </cols>
  <sheetData>
    <row r="1" spans="1:4">
      <c r="A1" t="s">
        <v>144</v>
      </c>
      <c r="B1" t="s">
        <v>145</v>
      </c>
      <c r="C1" t="s">
        <v>146</v>
      </c>
    </row>
    <row r="2" spans="1:4">
      <c r="A2" t="s">
        <v>147</v>
      </c>
      <c r="B2" t="s">
        <v>148</v>
      </c>
      <c r="C2" t="s">
        <v>149</v>
      </c>
    </row>
    <row r="3" spans="1:4" ht="75">
      <c r="A3" s="48" t="s">
        <v>4870</v>
      </c>
      <c r="B3" s="49" t="s">
        <v>4867</v>
      </c>
      <c r="C3" s="48" t="s">
        <v>4871</v>
      </c>
    </row>
    <row r="4" spans="1:4">
      <c r="A4" t="s">
        <v>150</v>
      </c>
      <c r="B4" t="s">
        <v>151</v>
      </c>
      <c r="C4" t="s">
        <v>152</v>
      </c>
    </row>
    <row r="5" spans="1:4">
      <c r="A5" t="s">
        <v>153</v>
      </c>
      <c r="B5" t="s">
        <v>154</v>
      </c>
      <c r="C5" t="s">
        <v>155</v>
      </c>
    </row>
    <row r="6" spans="1:4">
      <c r="A6" t="s">
        <v>156</v>
      </c>
      <c r="B6" t="s">
        <v>157</v>
      </c>
      <c r="C6" t="s">
        <v>158</v>
      </c>
    </row>
    <row r="7" spans="1:4">
      <c r="A7" t="s">
        <v>159</v>
      </c>
      <c r="B7" t="s">
        <v>160</v>
      </c>
      <c r="C7" t="s">
        <v>161</v>
      </c>
    </row>
    <row r="8" spans="1:4">
      <c r="A8" t="s">
        <v>4859</v>
      </c>
      <c r="B8" t="s">
        <v>4860</v>
      </c>
      <c r="C8" t="s">
        <v>4861</v>
      </c>
    </row>
    <row r="9" spans="1:4">
      <c r="A9" t="s">
        <v>162</v>
      </c>
      <c r="B9" t="s">
        <v>163</v>
      </c>
      <c r="C9" t="s">
        <v>164</v>
      </c>
    </row>
    <row r="10" spans="1:4" ht="30">
      <c r="A10" s="48" t="s">
        <v>4869</v>
      </c>
      <c r="B10" s="49" t="s">
        <v>4868</v>
      </c>
      <c r="C10" s="49" t="s">
        <v>4872</v>
      </c>
      <c r="D10" s="49"/>
    </row>
    <row r="11" spans="1:4">
      <c r="A11" t="s">
        <v>165</v>
      </c>
      <c r="B11" t="s">
        <v>166</v>
      </c>
      <c r="C11" t="s">
        <v>167</v>
      </c>
    </row>
    <row r="12" spans="1:4">
      <c r="A12" t="s">
        <v>168</v>
      </c>
      <c r="B12" t="s">
        <v>169</v>
      </c>
      <c r="C12" t="s">
        <v>170</v>
      </c>
    </row>
    <row r="13" spans="1:4">
      <c r="A13" t="s">
        <v>171</v>
      </c>
      <c r="B13" t="s">
        <v>172</v>
      </c>
      <c r="C13" t="s">
        <v>173</v>
      </c>
    </row>
    <row r="14" spans="1:4">
      <c r="A14" t="s">
        <v>174</v>
      </c>
      <c r="B14" t="s">
        <v>175</v>
      </c>
      <c r="C14" t="s">
        <v>176</v>
      </c>
    </row>
    <row r="15" spans="1:4">
      <c r="A15" t="s">
        <v>177</v>
      </c>
      <c r="B15" t="s">
        <v>178</v>
      </c>
      <c r="C15" t="s">
        <v>179</v>
      </c>
    </row>
    <row r="16" spans="1:4">
      <c r="A16" t="s">
        <v>180</v>
      </c>
      <c r="B16" t="s">
        <v>181</v>
      </c>
      <c r="C16" t="s">
        <v>182</v>
      </c>
    </row>
    <row r="17" spans="1:4">
      <c r="A17" s="49" t="s">
        <v>4873</v>
      </c>
      <c r="B17" s="49" t="s">
        <v>4874</v>
      </c>
      <c r="C17" s="49" t="s">
        <v>4875</v>
      </c>
    </row>
    <row r="18" spans="1:4">
      <c r="A18" t="s">
        <v>183</v>
      </c>
      <c r="B18" t="s">
        <v>184</v>
      </c>
      <c r="C18" t="s">
        <v>185</v>
      </c>
    </row>
    <row r="19" spans="1:4">
      <c r="A19" t="s">
        <v>186</v>
      </c>
      <c r="B19" t="s">
        <v>187</v>
      </c>
      <c r="C19" t="s">
        <v>188</v>
      </c>
    </row>
    <row r="20" spans="1:4">
      <c r="A20" t="s">
        <v>189</v>
      </c>
      <c r="B20" t="s">
        <v>190</v>
      </c>
      <c r="C20" t="s">
        <v>191</v>
      </c>
    </row>
    <row r="21" spans="1:4">
      <c r="A21" t="s">
        <v>192</v>
      </c>
      <c r="B21" t="s">
        <v>193</v>
      </c>
      <c r="C21" t="s">
        <v>194</v>
      </c>
    </row>
    <row r="22" spans="1:4">
      <c r="A22" t="s">
        <v>195</v>
      </c>
      <c r="B22" t="s">
        <v>196</v>
      </c>
      <c r="C22" t="s">
        <v>197</v>
      </c>
    </row>
    <row r="23" spans="1:4">
      <c r="A23" t="s">
        <v>198</v>
      </c>
      <c r="B23" t="s">
        <v>199</v>
      </c>
      <c r="C23" t="s">
        <v>200</v>
      </c>
    </row>
    <row r="24" spans="1:4">
      <c r="A24" t="s">
        <v>201</v>
      </c>
      <c r="B24" t="s">
        <v>202</v>
      </c>
      <c r="C24" t="s">
        <v>203</v>
      </c>
    </row>
    <row r="25" spans="1:4">
      <c r="A25" t="s">
        <v>204</v>
      </c>
      <c r="B25" t="s">
        <v>205</v>
      </c>
      <c r="C25" t="s">
        <v>206</v>
      </c>
    </row>
    <row r="26" spans="1:4">
      <c r="A26" t="s">
        <v>207</v>
      </c>
      <c r="B26" t="s">
        <v>208</v>
      </c>
      <c r="C26" t="s">
        <v>209</v>
      </c>
    </row>
    <row r="27" spans="1:4">
      <c r="A27" t="s">
        <v>210</v>
      </c>
      <c r="B27" t="s">
        <v>211</v>
      </c>
      <c r="C27" t="s">
        <v>212</v>
      </c>
    </row>
    <row r="28" spans="1:4">
      <c r="A28" s="49" t="s">
        <v>4876</v>
      </c>
      <c r="B28" s="49" t="s">
        <v>4877</v>
      </c>
      <c r="C28" s="49" t="s">
        <v>4878</v>
      </c>
      <c r="D28" s="49"/>
    </row>
    <row r="29" spans="1:4">
      <c r="A29" t="s">
        <v>213</v>
      </c>
      <c r="B29" t="s">
        <v>214</v>
      </c>
      <c r="C29" t="s">
        <v>215</v>
      </c>
    </row>
    <row r="30" spans="1:4">
      <c r="A30" t="s">
        <v>216</v>
      </c>
      <c r="B30" t="s">
        <v>217</v>
      </c>
      <c r="C30" t="s">
        <v>218</v>
      </c>
    </row>
    <row r="31" spans="1:4">
      <c r="A31" s="49" t="s">
        <v>4879</v>
      </c>
      <c r="B31" s="49" t="s">
        <v>4880</v>
      </c>
      <c r="C31" s="49" t="s">
        <v>4881</v>
      </c>
      <c r="D31" s="49"/>
    </row>
    <row r="32" spans="1:4">
      <c r="A32" t="s">
        <v>219</v>
      </c>
      <c r="B32" t="s">
        <v>220</v>
      </c>
      <c r="C32" t="s">
        <v>221</v>
      </c>
    </row>
    <row r="33" spans="1:4">
      <c r="A33" t="s">
        <v>222</v>
      </c>
      <c r="B33" t="s">
        <v>223</v>
      </c>
      <c r="C33" t="s">
        <v>224</v>
      </c>
    </row>
    <row r="34" spans="1:4">
      <c r="A34" t="s">
        <v>225</v>
      </c>
      <c r="B34" t="s">
        <v>226</v>
      </c>
      <c r="C34" t="s">
        <v>227</v>
      </c>
    </row>
    <row r="35" spans="1:4">
      <c r="A35" t="s">
        <v>228</v>
      </c>
      <c r="B35" t="s">
        <v>229</v>
      </c>
      <c r="C35" t="s">
        <v>230</v>
      </c>
    </row>
    <row r="36" spans="1:4">
      <c r="A36" t="s">
        <v>231</v>
      </c>
      <c r="B36" t="s">
        <v>232</v>
      </c>
      <c r="C36" t="s">
        <v>233</v>
      </c>
    </row>
    <row r="37" spans="1:4">
      <c r="A37" s="49" t="s">
        <v>4882</v>
      </c>
      <c r="B37" s="49" t="s">
        <v>4883</v>
      </c>
      <c r="C37" s="49" t="s">
        <v>4884</v>
      </c>
    </row>
    <row r="38" spans="1:4">
      <c r="A38" t="s">
        <v>234</v>
      </c>
      <c r="B38" t="s">
        <v>235</v>
      </c>
      <c r="C38" t="s">
        <v>236</v>
      </c>
    </row>
    <row r="39" spans="1:4">
      <c r="A39" t="s">
        <v>237</v>
      </c>
      <c r="B39" t="s">
        <v>238</v>
      </c>
      <c r="C39" t="s">
        <v>239</v>
      </c>
    </row>
    <row r="40" spans="1:4">
      <c r="A40" t="s">
        <v>240</v>
      </c>
      <c r="B40" t="s">
        <v>241</v>
      </c>
      <c r="C40" t="s">
        <v>242</v>
      </c>
    </row>
    <row r="41" spans="1:4">
      <c r="A41" t="s">
        <v>243</v>
      </c>
      <c r="B41" t="s">
        <v>244</v>
      </c>
      <c r="C41" t="s">
        <v>245</v>
      </c>
    </row>
    <row r="42" spans="1:4">
      <c r="A42" t="s">
        <v>246</v>
      </c>
      <c r="B42" t="s">
        <v>247</v>
      </c>
      <c r="C42" t="s">
        <v>248</v>
      </c>
    </row>
    <row r="43" spans="1:4">
      <c r="A43" t="s">
        <v>249</v>
      </c>
      <c r="B43" t="s">
        <v>250</v>
      </c>
      <c r="C43" t="s">
        <v>251</v>
      </c>
    </row>
    <row r="44" spans="1:4">
      <c r="A44" s="49" t="s">
        <v>4885</v>
      </c>
      <c r="B44" s="49" t="s">
        <v>4886</v>
      </c>
      <c r="C44" s="49" t="s">
        <v>4887</v>
      </c>
      <c r="D44" s="49"/>
    </row>
    <row r="45" spans="1:4">
      <c r="A45" t="s">
        <v>252</v>
      </c>
      <c r="B45" t="s">
        <v>253</v>
      </c>
      <c r="C45" t="s">
        <v>254</v>
      </c>
    </row>
    <row r="46" spans="1:4">
      <c r="A46" t="s">
        <v>255</v>
      </c>
      <c r="B46" t="s">
        <v>256</v>
      </c>
      <c r="C46" t="s">
        <v>257</v>
      </c>
    </row>
    <row r="47" spans="1:4">
      <c r="A47" s="49" t="s">
        <v>4889</v>
      </c>
      <c r="B47" s="49" t="s">
        <v>4888</v>
      </c>
      <c r="C47" s="49" t="s">
        <v>4890</v>
      </c>
    </row>
    <row r="48" spans="1:4" ht="45">
      <c r="A48" s="48" t="s">
        <v>4893</v>
      </c>
      <c r="B48" s="49" t="s">
        <v>4891</v>
      </c>
      <c r="C48" s="49" t="s">
        <v>4892</v>
      </c>
    </row>
    <row r="49" spans="1:3">
      <c r="A49" s="49" t="s">
        <v>4894</v>
      </c>
      <c r="B49" s="49" t="s">
        <v>258</v>
      </c>
      <c r="C49" s="49" t="s">
        <v>4895</v>
      </c>
    </row>
    <row r="50" spans="1:3">
      <c r="A50" t="s">
        <v>259</v>
      </c>
      <c r="B50" t="s">
        <v>260</v>
      </c>
      <c r="C50" t="s">
        <v>261</v>
      </c>
    </row>
    <row r="51" spans="1:3">
      <c r="A51" t="s">
        <v>262</v>
      </c>
      <c r="B51" t="s">
        <v>263</v>
      </c>
      <c r="C51" t="s">
        <v>264</v>
      </c>
    </row>
    <row r="52" spans="1:3">
      <c r="A52" t="s">
        <v>265</v>
      </c>
      <c r="B52" t="s">
        <v>266</v>
      </c>
      <c r="C52" t="s">
        <v>267</v>
      </c>
    </row>
    <row r="53" spans="1:3">
      <c r="A53" t="s">
        <v>268</v>
      </c>
      <c r="B53" t="s">
        <v>269</v>
      </c>
      <c r="C53" t="s">
        <v>270</v>
      </c>
    </row>
  </sheetData>
  <sheetProtection selectLockedCells="1"/>
  <phoneticPr fontId="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ayfa2"/>
  <dimension ref="A1:GT250"/>
  <sheetViews>
    <sheetView topLeftCell="FT2" zoomScale="80" zoomScaleNormal="80" workbookViewId="0">
      <selection activeCell="A2" sqref="A2:A250"/>
    </sheetView>
  </sheetViews>
  <sheetFormatPr defaultRowHeight="15"/>
  <cols>
    <col min="1" max="1" width="21.7109375" customWidth="1"/>
    <col min="2" max="2" width="18.42578125" customWidth="1"/>
    <col min="3" max="3" width="15" customWidth="1"/>
    <col min="98" max="98" width="14.140625" customWidth="1"/>
    <col min="202" max="202" width="22.85546875" customWidth="1"/>
  </cols>
  <sheetData>
    <row r="1" spans="1:202">
      <c r="A1" s="15" t="s">
        <v>943</v>
      </c>
      <c r="C1" s="15" t="s">
        <v>944</v>
      </c>
      <c r="D1" s="15" t="s">
        <v>945</v>
      </c>
      <c r="E1" s="15" t="s">
        <v>946</v>
      </c>
      <c r="F1" s="15" t="s">
        <v>947</v>
      </c>
      <c r="G1" s="15" t="s">
        <v>948</v>
      </c>
      <c r="H1" s="15" t="s">
        <v>949</v>
      </c>
      <c r="I1" s="15" t="s">
        <v>950</v>
      </c>
      <c r="J1" s="15" t="s">
        <v>951</v>
      </c>
      <c r="K1" s="15" t="s">
        <v>952</v>
      </c>
      <c r="L1" s="15" t="s">
        <v>953</v>
      </c>
      <c r="M1" s="15" t="s">
        <v>954</v>
      </c>
      <c r="N1" s="15" t="s">
        <v>955</v>
      </c>
      <c r="O1" s="15" t="s">
        <v>956</v>
      </c>
      <c r="P1" s="15" t="s">
        <v>957</v>
      </c>
      <c r="Q1" s="15" t="s">
        <v>958</v>
      </c>
      <c r="R1" s="15" t="s">
        <v>959</v>
      </c>
      <c r="S1" s="15" t="s">
        <v>960</v>
      </c>
      <c r="T1" s="15" t="s">
        <v>961</v>
      </c>
      <c r="U1" s="15" t="s">
        <v>962</v>
      </c>
      <c r="V1" s="15" t="s">
        <v>963</v>
      </c>
      <c r="W1" s="15" t="s">
        <v>964</v>
      </c>
      <c r="X1" s="15" t="s">
        <v>965</v>
      </c>
      <c r="Y1" s="15" t="s">
        <v>966</v>
      </c>
      <c r="Z1" s="15" t="s">
        <v>967</v>
      </c>
      <c r="AA1" s="15" t="s">
        <v>968</v>
      </c>
      <c r="AB1" s="15" t="s">
        <v>969</v>
      </c>
      <c r="AC1" s="15" t="s">
        <v>970</v>
      </c>
      <c r="AD1" s="15" t="s">
        <v>971</v>
      </c>
      <c r="AE1" s="15" t="s">
        <v>972</v>
      </c>
      <c r="AF1" s="15" t="s">
        <v>973</v>
      </c>
      <c r="AG1" s="15" t="s">
        <v>974</v>
      </c>
      <c r="AH1" s="15" t="s">
        <v>975</v>
      </c>
      <c r="AI1" s="15" t="s">
        <v>976</v>
      </c>
      <c r="AJ1" s="15" t="s">
        <v>977</v>
      </c>
      <c r="AK1" s="15" t="s">
        <v>978</v>
      </c>
      <c r="AL1" s="15" t="s">
        <v>979</v>
      </c>
      <c r="AM1" s="15" t="s">
        <v>980</v>
      </c>
      <c r="AN1" s="15" t="s">
        <v>981</v>
      </c>
      <c r="AO1" s="15" t="s">
        <v>982</v>
      </c>
      <c r="AP1" s="15" t="s">
        <v>983</v>
      </c>
      <c r="AQ1" s="15" t="s">
        <v>984</v>
      </c>
      <c r="AR1" s="15" t="s">
        <v>985</v>
      </c>
      <c r="AS1" s="15" t="s">
        <v>986</v>
      </c>
      <c r="AT1" s="15" t="s">
        <v>987</v>
      </c>
      <c r="AU1" s="15" t="s">
        <v>988</v>
      </c>
      <c r="AV1" s="15" t="s">
        <v>989</v>
      </c>
      <c r="AW1" s="15" t="s">
        <v>990</v>
      </c>
      <c r="AX1" s="15" t="s">
        <v>991</v>
      </c>
      <c r="AY1" s="15" t="s">
        <v>992</v>
      </c>
      <c r="AZ1" s="15" t="s">
        <v>993</v>
      </c>
      <c r="BA1" s="15" t="s">
        <v>994</v>
      </c>
      <c r="BB1" s="15" t="s">
        <v>995</v>
      </c>
      <c r="BC1" s="15" t="s">
        <v>996</v>
      </c>
      <c r="BD1" s="15" t="s">
        <v>997</v>
      </c>
      <c r="BE1" s="15" t="s">
        <v>998</v>
      </c>
      <c r="BF1" s="15" t="s">
        <v>999</v>
      </c>
      <c r="BG1" s="15" t="s">
        <v>1000</v>
      </c>
      <c r="BH1" s="15" t="s">
        <v>1001</v>
      </c>
      <c r="BI1" s="15" t="s">
        <v>1002</v>
      </c>
      <c r="BJ1" s="15" t="s">
        <v>1003</v>
      </c>
      <c r="BK1" s="15" t="s">
        <v>1004</v>
      </c>
      <c r="BL1" s="15" t="s">
        <v>1005</v>
      </c>
      <c r="BM1" s="15" t="s">
        <v>1006</v>
      </c>
      <c r="BN1" s="15" t="s">
        <v>1007</v>
      </c>
      <c r="BO1" s="15" t="s">
        <v>1008</v>
      </c>
      <c r="BP1" s="15" t="s">
        <v>1009</v>
      </c>
      <c r="BQ1" s="15" t="s">
        <v>1010</v>
      </c>
      <c r="BR1" s="15" t="s">
        <v>1011</v>
      </c>
      <c r="BS1" s="15" t="s">
        <v>1012</v>
      </c>
      <c r="BT1" s="15" t="s">
        <v>1013</v>
      </c>
      <c r="BU1" s="15" t="s">
        <v>1014</v>
      </c>
      <c r="BV1" s="15" t="s">
        <v>1015</v>
      </c>
      <c r="BW1" s="15" t="s">
        <v>1016</v>
      </c>
      <c r="BX1" s="15" t="s">
        <v>1017</v>
      </c>
      <c r="BY1" s="15" t="s">
        <v>1018</v>
      </c>
      <c r="BZ1" s="15" t="s">
        <v>1019</v>
      </c>
      <c r="CA1" s="15" t="s">
        <v>1020</v>
      </c>
      <c r="CB1" s="15" t="s">
        <v>1021</v>
      </c>
      <c r="CC1" s="15" t="s">
        <v>1022</v>
      </c>
      <c r="CD1" s="15" t="s">
        <v>1023</v>
      </c>
      <c r="CE1" s="15" t="s">
        <v>1024</v>
      </c>
      <c r="CF1" s="15" t="s">
        <v>1025</v>
      </c>
      <c r="CG1" s="15" t="s">
        <v>1026</v>
      </c>
      <c r="CH1" s="15" t="s">
        <v>1027</v>
      </c>
      <c r="CI1" s="15" t="s">
        <v>1028</v>
      </c>
      <c r="CJ1" s="15" t="s">
        <v>1029</v>
      </c>
      <c r="CK1" s="15" t="s">
        <v>1030</v>
      </c>
      <c r="CL1" s="15" t="s">
        <v>1031</v>
      </c>
      <c r="CM1" s="15" t="s">
        <v>1032</v>
      </c>
      <c r="CN1" s="15" t="s">
        <v>1033</v>
      </c>
      <c r="CO1" s="15" t="s">
        <v>1034</v>
      </c>
      <c r="CP1" s="15" t="s">
        <v>1035</v>
      </c>
      <c r="CQ1" s="15" t="s">
        <v>1036</v>
      </c>
      <c r="CR1" s="15" t="s">
        <v>1037</v>
      </c>
      <c r="CS1" s="15" t="s">
        <v>1038</v>
      </c>
      <c r="CT1" s="15" t="s">
        <v>1039</v>
      </c>
      <c r="CU1" s="15" t="s">
        <v>1040</v>
      </c>
      <c r="CV1" s="15" t="s">
        <v>1041</v>
      </c>
      <c r="CW1" s="15" t="s">
        <v>1042</v>
      </c>
      <c r="CX1" s="15" t="s">
        <v>1043</v>
      </c>
      <c r="CY1" s="15" t="s">
        <v>1044</v>
      </c>
      <c r="CZ1" s="15" t="s">
        <v>1045</v>
      </c>
      <c r="DA1" s="15" t="s">
        <v>1046</v>
      </c>
      <c r="DB1" s="15" t="s">
        <v>1047</v>
      </c>
      <c r="DC1" s="15" t="s">
        <v>1048</v>
      </c>
      <c r="DD1" s="16" t="s">
        <v>1049</v>
      </c>
      <c r="DE1" s="15" t="s">
        <v>1050</v>
      </c>
      <c r="DF1" s="15" t="s">
        <v>1051</v>
      </c>
      <c r="DG1" s="15" t="s">
        <v>1052</v>
      </c>
      <c r="DH1" s="15" t="s">
        <v>1053</v>
      </c>
      <c r="DI1" s="15" t="s">
        <v>1054</v>
      </c>
      <c r="DJ1" s="15" t="s">
        <v>1055</v>
      </c>
      <c r="DK1" s="15" t="s">
        <v>1056</v>
      </c>
      <c r="DL1" s="15" t="s">
        <v>1057</v>
      </c>
      <c r="DM1" s="15" t="s">
        <v>1058</v>
      </c>
      <c r="DN1" s="15" t="s">
        <v>1059</v>
      </c>
      <c r="DO1" s="15" t="s">
        <v>1060</v>
      </c>
      <c r="DP1" s="15" t="s">
        <v>1061</v>
      </c>
      <c r="DQ1" s="15" t="s">
        <v>1062</v>
      </c>
      <c r="DR1" s="15" t="s">
        <v>1063</v>
      </c>
      <c r="DS1" s="15" t="s">
        <v>1064</v>
      </c>
      <c r="DT1" s="15" t="s">
        <v>1065</v>
      </c>
      <c r="DU1" s="15" t="s">
        <v>1066</v>
      </c>
      <c r="DV1" s="15" t="s">
        <v>1067</v>
      </c>
      <c r="DW1" s="15" t="s">
        <v>1068</v>
      </c>
      <c r="DX1" s="15" t="s">
        <v>1069</v>
      </c>
      <c r="DY1" s="15" t="s">
        <v>1070</v>
      </c>
      <c r="DZ1" s="15" t="s">
        <v>1071</v>
      </c>
      <c r="EA1" s="15" t="s">
        <v>1072</v>
      </c>
      <c r="EB1" s="15" t="s">
        <v>1073</v>
      </c>
      <c r="EC1" s="15" t="s">
        <v>1074</v>
      </c>
      <c r="ED1" s="15" t="s">
        <v>1075</v>
      </c>
      <c r="EE1" s="15" t="s">
        <v>1076</v>
      </c>
      <c r="EF1" s="15" t="s">
        <v>1077</v>
      </c>
      <c r="EG1" s="15" t="s">
        <v>1078</v>
      </c>
      <c r="EH1" s="15" t="s">
        <v>1079</v>
      </c>
      <c r="EI1" s="15" t="s">
        <v>1080</v>
      </c>
      <c r="EJ1" s="15" t="s">
        <v>1081</v>
      </c>
      <c r="EK1" s="15" t="s">
        <v>1082</v>
      </c>
      <c r="EL1" s="15" t="s">
        <v>1083</v>
      </c>
      <c r="EM1" s="15" t="s">
        <v>1084</v>
      </c>
      <c r="EN1" s="15" t="s">
        <v>1085</v>
      </c>
      <c r="EO1" s="15" t="s">
        <v>1086</v>
      </c>
      <c r="EP1" s="15" t="s">
        <v>1087</v>
      </c>
      <c r="EQ1" s="15" t="s">
        <v>1088</v>
      </c>
      <c r="ER1" s="15" t="s">
        <v>1089</v>
      </c>
      <c r="ES1" s="15" t="s">
        <v>1090</v>
      </c>
      <c r="ET1" s="15" t="s">
        <v>1091</v>
      </c>
      <c r="EU1" s="15" t="s">
        <v>1092</v>
      </c>
      <c r="EV1" s="15" t="s">
        <v>1093</v>
      </c>
      <c r="EW1" s="15" t="s">
        <v>1094</v>
      </c>
      <c r="EX1" s="15" t="s">
        <v>1095</v>
      </c>
      <c r="EY1" s="15" t="s">
        <v>1096</v>
      </c>
      <c r="EZ1" s="15" t="s">
        <v>1097</v>
      </c>
      <c r="FA1" s="15" t="s">
        <v>1098</v>
      </c>
      <c r="FB1" s="15" t="s">
        <v>1099</v>
      </c>
      <c r="FC1" s="15" t="s">
        <v>1100</v>
      </c>
      <c r="FD1" s="15" t="s">
        <v>1101</v>
      </c>
      <c r="FE1" s="15" t="s">
        <v>1102</v>
      </c>
      <c r="FF1" s="15" t="s">
        <v>1103</v>
      </c>
      <c r="FG1" s="15" t="s">
        <v>1104</v>
      </c>
      <c r="FH1" s="15" t="s">
        <v>1105</v>
      </c>
      <c r="FI1" s="15" t="s">
        <v>1106</v>
      </c>
      <c r="FJ1" s="15" t="s">
        <v>1107</v>
      </c>
      <c r="FK1" s="15" t="s">
        <v>1108</v>
      </c>
      <c r="FL1" s="15" t="s">
        <v>1109</v>
      </c>
      <c r="FM1" s="15" t="s">
        <v>1110</v>
      </c>
      <c r="FN1" s="15" t="s">
        <v>1111</v>
      </c>
      <c r="FO1" s="15" t="s">
        <v>1112</v>
      </c>
      <c r="FP1" s="15" t="s">
        <v>1113</v>
      </c>
      <c r="FQ1" s="15" t="s">
        <v>1114</v>
      </c>
      <c r="FR1" s="15" t="s">
        <v>1115</v>
      </c>
      <c r="FS1" s="15" t="s">
        <v>1116</v>
      </c>
      <c r="FT1" s="15" t="s">
        <v>1117</v>
      </c>
      <c r="FU1" s="15" t="s">
        <v>1118</v>
      </c>
      <c r="FV1" s="15" t="s">
        <v>1119</v>
      </c>
      <c r="FW1" s="15" t="s">
        <v>1120</v>
      </c>
      <c r="FX1" s="15" t="s">
        <v>1121</v>
      </c>
      <c r="FY1" s="15" t="s">
        <v>1122</v>
      </c>
      <c r="FZ1" s="15" t="s">
        <v>1123</v>
      </c>
      <c r="GA1" s="15" t="s">
        <v>1124</v>
      </c>
      <c r="GB1" s="15" t="s">
        <v>1125</v>
      </c>
      <c r="GC1" s="15" t="s">
        <v>1126</v>
      </c>
      <c r="GD1" s="15" t="s">
        <v>1127</v>
      </c>
      <c r="GE1" s="15" t="s">
        <v>1128</v>
      </c>
      <c r="GF1" s="15" t="s">
        <v>1129</v>
      </c>
      <c r="GG1" s="15" t="s">
        <v>1130</v>
      </c>
      <c r="GH1" s="15" t="s">
        <v>1131</v>
      </c>
      <c r="GI1" s="15" t="s">
        <v>1132</v>
      </c>
      <c r="GJ1" s="15" t="s">
        <v>1133</v>
      </c>
      <c r="GK1" s="15" t="s">
        <v>1134</v>
      </c>
      <c r="GL1" s="15" t="s">
        <v>1135</v>
      </c>
      <c r="GM1" s="15" t="s">
        <v>1136</v>
      </c>
      <c r="GN1" s="15" t="s">
        <v>1137</v>
      </c>
      <c r="GO1" s="15" t="s">
        <v>1138</v>
      </c>
      <c r="GP1" s="15" t="s">
        <v>1139</v>
      </c>
      <c r="GQ1" s="15" t="s">
        <v>1140</v>
      </c>
      <c r="GR1" s="15" t="s">
        <v>1141</v>
      </c>
      <c r="GS1" s="15" t="s">
        <v>1142</v>
      </c>
      <c r="GT1" s="15" t="s">
        <v>1143</v>
      </c>
    </row>
    <row r="2" spans="1:202">
      <c r="A2" t="s">
        <v>1141</v>
      </c>
      <c r="C2" t="s">
        <v>1144</v>
      </c>
      <c r="D2" t="s">
        <v>1145</v>
      </c>
      <c r="E2" t="s">
        <v>1146</v>
      </c>
      <c r="F2" t="s">
        <v>1147</v>
      </c>
      <c r="G2" t="s">
        <v>1148</v>
      </c>
      <c r="H2" t="s">
        <v>1149</v>
      </c>
      <c r="I2" t="s">
        <v>1150</v>
      </c>
      <c r="J2" t="s">
        <v>1151</v>
      </c>
      <c r="K2" t="s">
        <v>1152</v>
      </c>
      <c r="L2" t="s">
        <v>1153</v>
      </c>
      <c r="M2" t="s">
        <v>1154</v>
      </c>
      <c r="N2" t="s">
        <v>1155</v>
      </c>
      <c r="O2" t="s">
        <v>1156</v>
      </c>
      <c r="P2" t="s">
        <v>1157</v>
      </c>
      <c r="Q2" t="s">
        <v>1158</v>
      </c>
      <c r="R2" t="s">
        <v>1159</v>
      </c>
      <c r="S2" t="s">
        <v>1160</v>
      </c>
      <c r="T2" t="s">
        <v>1161</v>
      </c>
      <c r="U2" t="s">
        <v>1162</v>
      </c>
      <c r="V2" t="s">
        <v>1163</v>
      </c>
      <c r="W2" t="s">
        <v>1164</v>
      </c>
      <c r="X2" t="s">
        <v>1165</v>
      </c>
      <c r="Y2" t="s">
        <v>1161</v>
      </c>
      <c r="Z2" t="s">
        <v>1166</v>
      </c>
      <c r="AA2" t="s">
        <v>1167</v>
      </c>
      <c r="AB2" t="s">
        <v>1168</v>
      </c>
      <c r="AC2" t="s">
        <v>1169</v>
      </c>
      <c r="AD2" t="s">
        <v>1170</v>
      </c>
      <c r="AE2" t="s">
        <v>1171</v>
      </c>
      <c r="AF2" t="s">
        <v>973</v>
      </c>
      <c r="AG2" t="s">
        <v>1172</v>
      </c>
      <c r="AH2" t="s">
        <v>975</v>
      </c>
      <c r="AI2" t="s">
        <v>1173</v>
      </c>
      <c r="AJ2" t="s">
        <v>1174</v>
      </c>
      <c r="AK2" t="s">
        <v>1175</v>
      </c>
      <c r="AL2" t="s">
        <v>1176</v>
      </c>
      <c r="AM2" t="s">
        <v>1177</v>
      </c>
      <c r="AN2" t="s">
        <v>1178</v>
      </c>
      <c r="AO2" t="s">
        <v>1179</v>
      </c>
      <c r="AP2" t="s">
        <v>1180</v>
      </c>
      <c r="AQ2" t="s">
        <v>1181</v>
      </c>
      <c r="AR2" t="s">
        <v>1182</v>
      </c>
      <c r="AS2" t="s">
        <v>1183</v>
      </c>
      <c r="AT2" t="s">
        <v>1184</v>
      </c>
      <c r="AU2" t="s">
        <v>1185</v>
      </c>
      <c r="AV2" t="s">
        <v>1186</v>
      </c>
      <c r="AW2" t="s">
        <v>1187</v>
      </c>
      <c r="AX2" t="s">
        <v>1188</v>
      </c>
      <c r="AY2" t="s">
        <v>1189</v>
      </c>
      <c r="AZ2" t="s">
        <v>1190</v>
      </c>
      <c r="BA2" t="s">
        <v>1191</v>
      </c>
      <c r="BB2" t="s">
        <v>1192</v>
      </c>
      <c r="BC2" t="s">
        <v>1193</v>
      </c>
      <c r="BD2" t="s">
        <v>1194</v>
      </c>
      <c r="BE2" t="s">
        <v>1195</v>
      </c>
      <c r="BF2" t="s">
        <v>1196</v>
      </c>
      <c r="BG2" t="s">
        <v>1197</v>
      </c>
      <c r="BH2" t="s">
        <v>1198</v>
      </c>
      <c r="BI2" t="s">
        <v>1199</v>
      </c>
      <c r="BJ2" t="s">
        <v>1200</v>
      </c>
      <c r="BK2" t="s">
        <v>1201</v>
      </c>
      <c r="BL2" t="s">
        <v>1202</v>
      </c>
      <c r="BM2" t="s">
        <v>1203</v>
      </c>
      <c r="BN2" t="s">
        <v>1204</v>
      </c>
      <c r="BO2" t="s">
        <v>1205</v>
      </c>
      <c r="BP2" t="s">
        <v>1206</v>
      </c>
      <c r="BQ2" t="s">
        <v>1207</v>
      </c>
      <c r="BR2" t="s">
        <v>1208</v>
      </c>
      <c r="BS2" t="s">
        <v>1184</v>
      </c>
      <c r="BT2" t="s">
        <v>1209</v>
      </c>
      <c r="BU2" t="s">
        <v>1210</v>
      </c>
      <c r="BV2" t="s">
        <v>1211</v>
      </c>
      <c r="BW2" t="s">
        <v>1212</v>
      </c>
      <c r="BX2" t="s">
        <v>1213</v>
      </c>
      <c r="BY2" t="s">
        <v>1214</v>
      </c>
      <c r="BZ2" t="s">
        <v>1215</v>
      </c>
      <c r="CA2" t="s">
        <v>1161</v>
      </c>
      <c r="CB2" t="s">
        <v>1216</v>
      </c>
      <c r="CC2" t="s">
        <v>1217</v>
      </c>
      <c r="CD2" t="s">
        <v>1218</v>
      </c>
      <c r="CE2" t="s">
        <v>1219</v>
      </c>
      <c r="CF2" t="s">
        <v>1220</v>
      </c>
      <c r="CG2" t="s">
        <v>1221</v>
      </c>
      <c r="CH2" t="s">
        <v>1222</v>
      </c>
      <c r="CI2" t="s">
        <v>1223</v>
      </c>
      <c r="CJ2" t="s">
        <v>1224</v>
      </c>
      <c r="CK2" t="s">
        <v>1225</v>
      </c>
      <c r="CL2" t="s">
        <v>1226</v>
      </c>
      <c r="CM2" t="s">
        <v>1227</v>
      </c>
      <c r="CN2" t="s">
        <v>1228</v>
      </c>
      <c r="CO2" t="s">
        <v>1229</v>
      </c>
      <c r="CP2" t="s">
        <v>1230</v>
      </c>
      <c r="CQ2" t="s">
        <v>1231</v>
      </c>
      <c r="CR2" t="s">
        <v>1232</v>
      </c>
      <c r="CS2" t="s">
        <v>1233</v>
      </c>
      <c r="CT2" t="s">
        <v>1234</v>
      </c>
      <c r="CU2" t="s">
        <v>1235</v>
      </c>
      <c r="CV2" t="s">
        <v>1236</v>
      </c>
      <c r="CW2" t="s">
        <v>1237</v>
      </c>
      <c r="CX2" t="s">
        <v>1238</v>
      </c>
      <c r="CY2" t="s">
        <v>1239</v>
      </c>
      <c r="CZ2" t="s">
        <v>1240</v>
      </c>
      <c r="DA2" t="s">
        <v>1241</v>
      </c>
      <c r="DB2" t="s">
        <v>1242</v>
      </c>
      <c r="DC2" t="s">
        <v>1243</v>
      </c>
      <c r="DD2" t="s">
        <v>1244</v>
      </c>
      <c r="DE2" t="s">
        <v>1245</v>
      </c>
      <c r="DF2" t="s">
        <v>1246</v>
      </c>
      <c r="DG2" t="s">
        <v>1247</v>
      </c>
      <c r="DH2" t="s">
        <v>1248</v>
      </c>
      <c r="DI2" t="s">
        <v>1249</v>
      </c>
      <c r="DJ2" t="s">
        <v>1250</v>
      </c>
      <c r="DK2" t="s">
        <v>1251</v>
      </c>
      <c r="DL2" t="s">
        <v>1252</v>
      </c>
      <c r="DM2" t="s">
        <v>1253</v>
      </c>
      <c r="DN2" t="s">
        <v>1254</v>
      </c>
      <c r="DO2" t="s">
        <v>1255</v>
      </c>
      <c r="DP2" t="s">
        <v>1256</v>
      </c>
      <c r="DQ2" t="s">
        <v>1257</v>
      </c>
      <c r="DR2" t="s">
        <v>1258</v>
      </c>
      <c r="DS2" t="s">
        <v>1259</v>
      </c>
      <c r="DT2" t="s">
        <v>1161</v>
      </c>
      <c r="DU2" t="s">
        <v>1260</v>
      </c>
      <c r="DV2" t="s">
        <v>1261</v>
      </c>
      <c r="DW2" t="s">
        <v>1262</v>
      </c>
      <c r="DX2" t="s">
        <v>1263</v>
      </c>
      <c r="DY2" t="s">
        <v>1264</v>
      </c>
      <c r="DZ2" t="s">
        <v>1265</v>
      </c>
      <c r="EA2" t="s">
        <v>1266</v>
      </c>
      <c r="EB2" t="s">
        <v>1267</v>
      </c>
      <c r="EC2" t="s">
        <v>1268</v>
      </c>
      <c r="ED2" t="s">
        <v>1269</v>
      </c>
      <c r="EE2" t="s">
        <v>1270</v>
      </c>
      <c r="EF2" t="s">
        <v>1271</v>
      </c>
      <c r="EG2" t="s">
        <v>1272</v>
      </c>
      <c r="EH2" t="s">
        <v>1273</v>
      </c>
      <c r="EI2" t="s">
        <v>1274</v>
      </c>
      <c r="EJ2" t="s">
        <v>1275</v>
      </c>
      <c r="EK2" t="s">
        <v>1276</v>
      </c>
      <c r="EL2" t="s">
        <v>1277</v>
      </c>
      <c r="EM2" t="s">
        <v>1278</v>
      </c>
      <c r="EN2" t="s">
        <v>1279</v>
      </c>
      <c r="EO2" t="s">
        <v>1280</v>
      </c>
      <c r="EP2" t="s">
        <v>1281</v>
      </c>
      <c r="EQ2" t="s">
        <v>1282</v>
      </c>
      <c r="ER2" t="s">
        <v>1283</v>
      </c>
      <c r="ES2" t="s">
        <v>1284</v>
      </c>
      <c r="ET2" t="s">
        <v>1285</v>
      </c>
      <c r="EU2" t="s">
        <v>1286</v>
      </c>
      <c r="EV2" t="s">
        <v>1287</v>
      </c>
      <c r="EW2" t="s">
        <v>1288</v>
      </c>
      <c r="EX2" t="s">
        <v>1289</v>
      </c>
      <c r="EY2" t="s">
        <v>1290</v>
      </c>
      <c r="EZ2" t="s">
        <v>1291</v>
      </c>
      <c r="FA2" t="s">
        <v>1292</v>
      </c>
      <c r="FB2" t="s">
        <v>1293</v>
      </c>
      <c r="FC2" t="s">
        <v>1294</v>
      </c>
      <c r="FD2" t="s">
        <v>1295</v>
      </c>
      <c r="FE2" t="s">
        <v>1296</v>
      </c>
      <c r="FF2" t="s">
        <v>1297</v>
      </c>
      <c r="FG2" t="s">
        <v>1298</v>
      </c>
      <c r="FH2" t="s">
        <v>1299</v>
      </c>
      <c r="FI2" t="s">
        <v>1300</v>
      </c>
      <c r="FJ2" t="s">
        <v>1301</v>
      </c>
      <c r="FK2" t="s">
        <v>1302</v>
      </c>
      <c r="FL2" t="s">
        <v>1303</v>
      </c>
      <c r="FM2" t="s">
        <v>1304</v>
      </c>
      <c r="FN2" t="s">
        <v>1305</v>
      </c>
      <c r="FO2" t="s">
        <v>1306</v>
      </c>
      <c r="FP2" t="s">
        <v>1307</v>
      </c>
      <c r="FQ2" t="s">
        <v>1308</v>
      </c>
      <c r="FR2" t="s">
        <v>1309</v>
      </c>
      <c r="FS2" t="s">
        <v>1310</v>
      </c>
      <c r="FT2" t="s">
        <v>1311</v>
      </c>
      <c r="FU2" t="s">
        <v>1312</v>
      </c>
      <c r="FV2" t="s">
        <v>1313</v>
      </c>
      <c r="FW2" t="s">
        <v>1314</v>
      </c>
      <c r="FX2" t="s">
        <v>1315</v>
      </c>
      <c r="FY2" t="s">
        <v>1316</v>
      </c>
      <c r="FZ2" t="s">
        <v>1317</v>
      </c>
      <c r="GA2" t="s">
        <v>1318</v>
      </c>
      <c r="GB2" t="s">
        <v>1319</v>
      </c>
      <c r="GC2" t="s">
        <v>1320</v>
      </c>
      <c r="GD2" t="s">
        <v>1321</v>
      </c>
      <c r="GE2" t="s">
        <v>1322</v>
      </c>
      <c r="GF2" t="s">
        <v>1323</v>
      </c>
      <c r="GG2" t="s">
        <v>1324</v>
      </c>
      <c r="GH2" t="s">
        <v>1325</v>
      </c>
      <c r="GI2" t="s">
        <v>1326</v>
      </c>
      <c r="GJ2" t="s">
        <v>1327</v>
      </c>
      <c r="GK2" t="s">
        <v>1328</v>
      </c>
      <c r="GL2" t="s">
        <v>1329</v>
      </c>
      <c r="GM2" t="s">
        <v>1330</v>
      </c>
      <c r="GN2" t="s">
        <v>1331</v>
      </c>
      <c r="GO2" t="s">
        <v>1332</v>
      </c>
      <c r="GP2" t="s">
        <v>1333</v>
      </c>
      <c r="GQ2" t="s">
        <v>1334</v>
      </c>
      <c r="GR2" t="s">
        <v>1335</v>
      </c>
      <c r="GS2" t="s">
        <v>1336</v>
      </c>
      <c r="GT2" t="s">
        <v>1337</v>
      </c>
    </row>
    <row r="3" spans="1:202">
      <c r="A3" t="s">
        <v>4842</v>
      </c>
      <c r="B3">
        <f>MATCH("A"&amp;"*",'Geographic Classification'!$A$4:$A$250,0)</f>
        <v>1</v>
      </c>
      <c r="C3" t="s">
        <v>1339</v>
      </c>
      <c r="D3" t="s">
        <v>1340</v>
      </c>
      <c r="E3" t="s">
        <v>1341</v>
      </c>
      <c r="F3" t="s">
        <v>1342</v>
      </c>
      <c r="G3" t="s">
        <v>1343</v>
      </c>
      <c r="H3" t="s">
        <v>1344</v>
      </c>
      <c r="I3" t="s">
        <v>1345</v>
      </c>
      <c r="J3" t="s">
        <v>1346</v>
      </c>
      <c r="K3" t="s">
        <v>1347</v>
      </c>
      <c r="L3" t="s">
        <v>1348</v>
      </c>
      <c r="M3" t="s">
        <v>1349</v>
      </c>
      <c r="N3" t="s">
        <v>1350</v>
      </c>
      <c r="O3" t="s">
        <v>1351</v>
      </c>
      <c r="P3" t="s">
        <v>1352</v>
      </c>
      <c r="Q3" t="s">
        <v>1353</v>
      </c>
      <c r="R3" t="s">
        <v>1354</v>
      </c>
      <c r="S3" t="s">
        <v>1355</v>
      </c>
      <c r="T3" t="s">
        <v>1167</v>
      </c>
      <c r="U3" t="s">
        <v>1356</v>
      </c>
      <c r="V3" t="s">
        <v>1357</v>
      </c>
      <c r="W3" t="s">
        <v>1161</v>
      </c>
      <c r="X3" t="s">
        <v>1358</v>
      </c>
      <c r="Y3" t="s">
        <v>1359</v>
      </c>
      <c r="Z3" t="s">
        <v>1167</v>
      </c>
      <c r="AA3" t="s">
        <v>1360</v>
      </c>
      <c r="AB3" t="s">
        <v>1361</v>
      </c>
      <c r="AC3" t="s">
        <v>1362</v>
      </c>
      <c r="AD3" t="s">
        <v>1363</v>
      </c>
      <c r="AE3" t="s">
        <v>1364</v>
      </c>
      <c r="AF3" t="s">
        <v>1365</v>
      </c>
      <c r="AG3" t="s">
        <v>1366</v>
      </c>
      <c r="AH3" t="s">
        <v>1367</v>
      </c>
      <c r="AI3" t="s">
        <v>1368</v>
      </c>
      <c r="AJ3" t="s">
        <v>1369</v>
      </c>
      <c r="AK3" t="s">
        <v>1370</v>
      </c>
      <c r="AL3" t="s">
        <v>1371</v>
      </c>
      <c r="AM3" t="s">
        <v>1372</v>
      </c>
      <c r="AN3" t="s">
        <v>1184</v>
      </c>
      <c r="AO3" t="s">
        <v>1373</v>
      </c>
      <c r="AP3" t="s">
        <v>1374</v>
      </c>
      <c r="AQ3" t="s">
        <v>1375</v>
      </c>
      <c r="AR3" t="s">
        <v>1376</v>
      </c>
      <c r="AS3" t="s">
        <v>1377</v>
      </c>
      <c r="AT3" t="s">
        <v>1378</v>
      </c>
      <c r="AU3" t="s">
        <v>1379</v>
      </c>
      <c r="AV3" t="s">
        <v>1380</v>
      </c>
      <c r="AW3" t="s">
        <v>1381</v>
      </c>
      <c r="AX3" t="s">
        <v>1382</v>
      </c>
      <c r="AY3" t="s">
        <v>1383</v>
      </c>
      <c r="AZ3" t="s">
        <v>1384</v>
      </c>
      <c r="BA3" t="s">
        <v>1385</v>
      </c>
      <c r="BB3" t="s">
        <v>1386</v>
      </c>
      <c r="BC3" t="s">
        <v>1387</v>
      </c>
      <c r="BD3" t="s">
        <v>1388</v>
      </c>
      <c r="BE3" t="s">
        <v>1389</v>
      </c>
      <c r="BF3" t="s">
        <v>1390</v>
      </c>
      <c r="BG3" t="s">
        <v>1391</v>
      </c>
      <c r="BH3" t="s">
        <v>1392</v>
      </c>
      <c r="BI3" t="s">
        <v>1393</v>
      </c>
      <c r="BJ3" t="s">
        <v>1394</v>
      </c>
      <c r="BK3" t="s">
        <v>1395</v>
      </c>
      <c r="BL3" t="s">
        <v>1396</v>
      </c>
      <c r="BM3" t="s">
        <v>1397</v>
      </c>
      <c r="BN3" t="s">
        <v>1398</v>
      </c>
      <c r="BO3" t="s">
        <v>1399</v>
      </c>
      <c r="BP3" t="s">
        <v>1400</v>
      </c>
      <c r="BQ3" t="s">
        <v>1401</v>
      </c>
      <c r="BR3" t="s">
        <v>1402</v>
      </c>
      <c r="BS3" t="s">
        <v>1378</v>
      </c>
      <c r="BT3" t="s">
        <v>1403</v>
      </c>
      <c r="BU3" t="s">
        <v>1404</v>
      </c>
      <c r="BV3" t="s">
        <v>1405</v>
      </c>
      <c r="BW3" t="s">
        <v>1402</v>
      </c>
      <c r="BX3" t="s">
        <v>1406</v>
      </c>
      <c r="BY3" t="s">
        <v>1407</v>
      </c>
      <c r="BZ3" t="s">
        <v>1408</v>
      </c>
      <c r="CA3" t="s">
        <v>1409</v>
      </c>
      <c r="CB3" t="s">
        <v>1410</v>
      </c>
      <c r="CC3" t="s">
        <v>1411</v>
      </c>
      <c r="CD3" t="s">
        <v>1161</v>
      </c>
      <c r="CE3" t="s">
        <v>1412</v>
      </c>
      <c r="CF3" t="s">
        <v>1413</v>
      </c>
      <c r="CG3" t="s">
        <v>1184</v>
      </c>
      <c r="CH3" t="s">
        <v>1414</v>
      </c>
      <c r="CI3" t="s">
        <v>1415</v>
      </c>
      <c r="CJ3" t="s">
        <v>1416</v>
      </c>
      <c r="CK3" t="s">
        <v>1417</v>
      </c>
      <c r="CL3" t="s">
        <v>1418</v>
      </c>
      <c r="CM3" t="s">
        <v>1419</v>
      </c>
      <c r="CN3" t="s">
        <v>1420</v>
      </c>
      <c r="CO3" t="s">
        <v>1421</v>
      </c>
      <c r="CP3" t="s">
        <v>1422</v>
      </c>
      <c r="CQ3" t="s">
        <v>1423</v>
      </c>
      <c r="CR3" t="s">
        <v>1424</v>
      </c>
      <c r="CS3" t="s">
        <v>1425</v>
      </c>
      <c r="CT3" t="s">
        <v>1426</v>
      </c>
      <c r="CU3" t="s">
        <v>1427</v>
      </c>
      <c r="CV3" t="s">
        <v>1428</v>
      </c>
      <c r="CW3" t="s">
        <v>1429</v>
      </c>
      <c r="CX3" t="s">
        <v>1430</v>
      </c>
      <c r="CY3" t="s">
        <v>1431</v>
      </c>
      <c r="CZ3" t="s">
        <v>1432</v>
      </c>
      <c r="DA3" t="s">
        <v>1433</v>
      </c>
      <c r="DB3" t="s">
        <v>1434</v>
      </c>
      <c r="DC3" t="s">
        <v>1435</v>
      </c>
      <c r="DD3" t="s">
        <v>1436</v>
      </c>
      <c r="DE3" t="s">
        <v>1437</v>
      </c>
      <c r="DF3" t="s">
        <v>1438</v>
      </c>
      <c r="DG3" t="s">
        <v>1439</v>
      </c>
      <c r="DH3" t="s">
        <v>1440</v>
      </c>
      <c r="DI3" t="s">
        <v>1184</v>
      </c>
      <c r="DJ3" t="s">
        <v>1441</v>
      </c>
      <c r="DK3" t="s">
        <v>1442</v>
      </c>
      <c r="DL3" t="s">
        <v>1443</v>
      </c>
      <c r="DM3" t="s">
        <v>1444</v>
      </c>
      <c r="DN3" t="s">
        <v>1445</v>
      </c>
      <c r="DO3" t="s">
        <v>1446</v>
      </c>
      <c r="DP3" t="s">
        <v>1447</v>
      </c>
      <c r="DQ3" t="s">
        <v>1448</v>
      </c>
      <c r="DR3" t="s">
        <v>1449</v>
      </c>
      <c r="DS3" t="s">
        <v>1450</v>
      </c>
      <c r="DT3" t="s">
        <v>1451</v>
      </c>
      <c r="DU3" t="s">
        <v>1452</v>
      </c>
      <c r="DV3" t="s">
        <v>1453</v>
      </c>
      <c r="DW3" t="s">
        <v>1454</v>
      </c>
      <c r="DX3" t="s">
        <v>1455</v>
      </c>
      <c r="DY3" t="s">
        <v>1456</v>
      </c>
      <c r="DZ3" t="s">
        <v>1457</v>
      </c>
      <c r="EA3" t="s">
        <v>1458</v>
      </c>
      <c r="EB3" t="s">
        <v>1459</v>
      </c>
      <c r="EC3" t="s">
        <v>1460</v>
      </c>
      <c r="ED3" t="s">
        <v>1461</v>
      </c>
      <c r="EE3" t="s">
        <v>1462</v>
      </c>
      <c r="EF3" t="s">
        <v>1463</v>
      </c>
      <c r="EG3" t="s">
        <v>1464</v>
      </c>
      <c r="EH3" t="s">
        <v>1465</v>
      </c>
      <c r="EI3" t="s">
        <v>1466</v>
      </c>
      <c r="EJ3" t="s">
        <v>1467</v>
      </c>
      <c r="EK3" t="s">
        <v>1468</v>
      </c>
      <c r="EL3" t="s">
        <v>1469</v>
      </c>
      <c r="EM3" t="s">
        <v>1470</v>
      </c>
      <c r="EN3" t="s">
        <v>1471</v>
      </c>
      <c r="EO3" t="s">
        <v>1472</v>
      </c>
      <c r="EP3" t="s">
        <v>1473</v>
      </c>
      <c r="EQ3" t="s">
        <v>1474</v>
      </c>
      <c r="ER3" t="s">
        <v>1475</v>
      </c>
      <c r="ES3" t="s">
        <v>1476</v>
      </c>
      <c r="ET3" t="s">
        <v>1477</v>
      </c>
      <c r="EU3" t="s">
        <v>1478</v>
      </c>
      <c r="EV3" t="s">
        <v>1479</v>
      </c>
      <c r="EW3" t="s">
        <v>1480</v>
      </c>
      <c r="EX3" t="s">
        <v>1481</v>
      </c>
      <c r="EY3" t="s">
        <v>1482</v>
      </c>
      <c r="EZ3" t="s">
        <v>1483</v>
      </c>
      <c r="FA3" t="s">
        <v>1484</v>
      </c>
      <c r="FB3" t="s">
        <v>1485</v>
      </c>
      <c r="FC3" t="s">
        <v>1486</v>
      </c>
      <c r="FD3" t="s">
        <v>1487</v>
      </c>
      <c r="FE3" t="s">
        <v>1488</v>
      </c>
      <c r="FF3" t="s">
        <v>1489</v>
      </c>
      <c r="FG3" t="s">
        <v>1490</v>
      </c>
      <c r="FH3" t="s">
        <v>1491</v>
      </c>
      <c r="FI3" t="s">
        <v>1492</v>
      </c>
      <c r="FJ3" t="s">
        <v>1493</v>
      </c>
      <c r="FK3" t="s">
        <v>1494</v>
      </c>
      <c r="FL3" t="s">
        <v>1495</v>
      </c>
      <c r="FM3" t="s">
        <v>1496</v>
      </c>
      <c r="FN3" t="s">
        <v>1497</v>
      </c>
      <c r="FO3" t="s">
        <v>1498</v>
      </c>
      <c r="FP3" t="s">
        <v>1499</v>
      </c>
      <c r="FQ3" t="s">
        <v>1500</v>
      </c>
      <c r="FR3" t="s">
        <v>1501</v>
      </c>
      <c r="FS3" t="s">
        <v>1502</v>
      </c>
      <c r="FT3" t="s">
        <v>1503</v>
      </c>
      <c r="FU3" t="s">
        <v>1504</v>
      </c>
      <c r="FV3" t="s">
        <v>1505</v>
      </c>
      <c r="FW3" t="s">
        <v>1506</v>
      </c>
      <c r="FX3" t="s">
        <v>1507</v>
      </c>
      <c r="FY3" t="s">
        <v>1508</v>
      </c>
      <c r="FZ3" t="s">
        <v>1509</v>
      </c>
      <c r="GA3" t="s">
        <v>1510</v>
      </c>
      <c r="GB3" t="s">
        <v>1306</v>
      </c>
      <c r="GC3" t="s">
        <v>1511</v>
      </c>
      <c r="GD3" t="s">
        <v>1512</v>
      </c>
      <c r="GE3" t="s">
        <v>1513</v>
      </c>
      <c r="GF3" t="s">
        <v>1514</v>
      </c>
      <c r="GG3" t="s">
        <v>1515</v>
      </c>
      <c r="GH3" t="s">
        <v>1516</v>
      </c>
      <c r="GI3" t="s">
        <v>1517</v>
      </c>
      <c r="GJ3" t="s">
        <v>1518</v>
      </c>
      <c r="GK3" t="s">
        <v>1519</v>
      </c>
      <c r="GL3" t="s">
        <v>1520</v>
      </c>
      <c r="GM3" t="s">
        <v>1521</v>
      </c>
      <c r="GN3" t="s">
        <v>1522</v>
      </c>
      <c r="GO3" t="s">
        <v>1523</v>
      </c>
      <c r="GP3" t="s">
        <v>1524</v>
      </c>
      <c r="GQ3" t="s">
        <v>1525</v>
      </c>
      <c r="GR3" t="s">
        <v>1526</v>
      </c>
      <c r="GS3" t="s">
        <v>1527</v>
      </c>
      <c r="GT3" t="s">
        <v>1528</v>
      </c>
    </row>
    <row r="4" spans="1:202">
      <c r="A4" s="17" t="s">
        <v>1126</v>
      </c>
      <c r="B4" t="str" cm="1">
        <f t="array" aca="1" ref="B4:B16" ca="1">OFFSET('Geographic Classification'!$A$2,MATCH("t"&amp;"*",'Geographic Classification'!$A$4:$A$250,0),0,COUNTIF('Geographic Classification'!$A$4:$A$250,"t"&amp;"*"),1)</f>
        <v>Syrian_Arab_Republic</v>
      </c>
      <c r="F4" t="s">
        <v>1529</v>
      </c>
      <c r="G4" t="s">
        <v>1530</v>
      </c>
      <c r="H4" t="s">
        <v>1531</v>
      </c>
      <c r="I4" t="s">
        <v>1532</v>
      </c>
      <c r="J4" t="s">
        <v>1533</v>
      </c>
      <c r="K4" t="s">
        <v>1534</v>
      </c>
      <c r="L4" t="s">
        <v>1535</v>
      </c>
      <c r="M4" t="s">
        <v>1536</v>
      </c>
      <c r="N4" t="s">
        <v>1537</v>
      </c>
      <c r="O4" t="s">
        <v>1538</v>
      </c>
      <c r="P4" t="s">
        <v>1539</v>
      </c>
      <c r="Q4" t="s">
        <v>1540</v>
      </c>
      <c r="R4" t="s">
        <v>1541</v>
      </c>
      <c r="S4" t="s">
        <v>1542</v>
      </c>
      <c r="T4" t="s">
        <v>1360</v>
      </c>
      <c r="U4" t="s">
        <v>1543</v>
      </c>
      <c r="V4" t="s">
        <v>1544</v>
      </c>
      <c r="W4" t="s">
        <v>1167</v>
      </c>
      <c r="X4" t="s">
        <v>1545</v>
      </c>
      <c r="Y4" t="s">
        <v>1218</v>
      </c>
      <c r="Z4" t="s">
        <v>1360</v>
      </c>
      <c r="AA4" t="s">
        <v>1546</v>
      </c>
      <c r="AB4" t="s">
        <v>1547</v>
      </c>
      <c r="AC4" t="s">
        <v>1548</v>
      </c>
      <c r="AD4" t="s">
        <v>1549</v>
      </c>
      <c r="AE4" t="s">
        <v>1550</v>
      </c>
      <c r="AF4" t="s">
        <v>1551</v>
      </c>
      <c r="AG4" t="s">
        <v>1552</v>
      </c>
      <c r="AH4" t="s">
        <v>1553</v>
      </c>
      <c r="AI4" t="s">
        <v>1554</v>
      </c>
      <c r="AJ4" t="s">
        <v>1555</v>
      </c>
      <c r="AK4" t="s">
        <v>1556</v>
      </c>
      <c r="AL4" t="s">
        <v>1557</v>
      </c>
      <c r="AM4" t="s">
        <v>1558</v>
      </c>
      <c r="AN4" t="s">
        <v>1378</v>
      </c>
      <c r="AO4" t="s">
        <v>1559</v>
      </c>
      <c r="AP4" t="s">
        <v>1560</v>
      </c>
      <c r="AQ4" t="s">
        <v>1561</v>
      </c>
      <c r="AR4" t="s">
        <v>1562</v>
      </c>
      <c r="AS4" t="s">
        <v>1563</v>
      </c>
      <c r="AT4" t="s">
        <v>1189</v>
      </c>
      <c r="AU4" t="s">
        <v>1564</v>
      </c>
      <c r="AV4" t="s">
        <v>1565</v>
      </c>
      <c r="AW4" t="s">
        <v>1566</v>
      </c>
      <c r="AX4" t="s">
        <v>1567</v>
      </c>
      <c r="AY4" t="s">
        <v>1568</v>
      </c>
      <c r="AZ4" t="s">
        <v>1569</v>
      </c>
      <c r="BA4" t="s">
        <v>1570</v>
      </c>
      <c r="BB4" t="s">
        <v>1571</v>
      </c>
      <c r="BC4" t="s">
        <v>1572</v>
      </c>
      <c r="BD4" t="s">
        <v>1573</v>
      </c>
      <c r="BE4" t="s">
        <v>1574</v>
      </c>
      <c r="BF4" t="s">
        <v>1575</v>
      </c>
      <c r="BG4" t="s">
        <v>1576</v>
      </c>
      <c r="BH4" t="s">
        <v>1577</v>
      </c>
      <c r="BI4" t="s">
        <v>1578</v>
      </c>
      <c r="BJ4" t="s">
        <v>1579</v>
      </c>
      <c r="BK4" t="s">
        <v>1580</v>
      </c>
      <c r="BL4" t="s">
        <v>1581</v>
      </c>
      <c r="BM4" t="s">
        <v>1582</v>
      </c>
      <c r="BN4" t="s">
        <v>1583</v>
      </c>
      <c r="BO4" t="s">
        <v>1584</v>
      </c>
      <c r="BP4" t="s">
        <v>1585</v>
      </c>
      <c r="BQ4" t="s">
        <v>1586</v>
      </c>
      <c r="BR4" t="s">
        <v>1587</v>
      </c>
      <c r="BS4" t="s">
        <v>1189</v>
      </c>
      <c r="BT4" t="s">
        <v>1588</v>
      </c>
      <c r="BU4" t="s">
        <v>1589</v>
      </c>
      <c r="BV4" t="s">
        <v>1590</v>
      </c>
      <c r="BW4" t="s">
        <v>1591</v>
      </c>
      <c r="BX4" t="s">
        <v>1592</v>
      </c>
      <c r="BY4" t="s">
        <v>1593</v>
      </c>
      <c r="BZ4" t="s">
        <v>1409</v>
      </c>
      <c r="CA4" t="s">
        <v>1594</v>
      </c>
      <c r="CB4" t="s">
        <v>1595</v>
      </c>
      <c r="CC4" t="s">
        <v>1596</v>
      </c>
      <c r="CD4" t="s">
        <v>1167</v>
      </c>
      <c r="CE4" t="s">
        <v>1597</v>
      </c>
      <c r="CF4" t="s">
        <v>1598</v>
      </c>
      <c r="CG4" t="s">
        <v>1189</v>
      </c>
      <c r="CH4" t="s">
        <v>1599</v>
      </c>
      <c r="CI4" t="s">
        <v>1600</v>
      </c>
      <c r="CJ4" t="s">
        <v>1601</v>
      </c>
      <c r="CK4" t="s">
        <v>1602</v>
      </c>
      <c r="CL4" t="s">
        <v>1603</v>
      </c>
      <c r="CM4" t="s">
        <v>1604</v>
      </c>
      <c r="CN4" t="s">
        <v>1605</v>
      </c>
      <c r="CO4" t="s">
        <v>1606</v>
      </c>
      <c r="CP4" t="s">
        <v>1607</v>
      </c>
      <c r="CQ4" t="s">
        <v>1608</v>
      </c>
      <c r="CR4" t="s">
        <v>1609</v>
      </c>
      <c r="CS4" t="s">
        <v>1610</v>
      </c>
      <c r="CT4" t="s">
        <v>1611</v>
      </c>
      <c r="CU4" t="s">
        <v>1612</v>
      </c>
      <c r="CV4" t="s">
        <v>1613</v>
      </c>
      <c r="CW4" t="s">
        <v>1614</v>
      </c>
      <c r="CX4" t="s">
        <v>1615</v>
      </c>
      <c r="CY4" t="s">
        <v>1402</v>
      </c>
      <c r="CZ4" t="s">
        <v>1616</v>
      </c>
      <c r="DA4" t="s">
        <v>1617</v>
      </c>
      <c r="DB4" t="s">
        <v>1618</v>
      </c>
      <c r="DC4" t="s">
        <v>1619</v>
      </c>
      <c r="DD4" t="s">
        <v>1620</v>
      </c>
      <c r="DE4" t="s">
        <v>1621</v>
      </c>
      <c r="DF4" t="s">
        <v>1622</v>
      </c>
      <c r="DG4" t="s">
        <v>1623</v>
      </c>
      <c r="DH4" t="s">
        <v>1624</v>
      </c>
      <c r="DI4" t="s">
        <v>1625</v>
      </c>
      <c r="DJ4" t="s">
        <v>1626</v>
      </c>
      <c r="DK4" t="s">
        <v>1627</v>
      </c>
      <c r="DL4" t="s">
        <v>1628</v>
      </c>
      <c r="DM4" t="s">
        <v>1629</v>
      </c>
      <c r="DN4" t="s">
        <v>1630</v>
      </c>
      <c r="DO4" t="s">
        <v>1631</v>
      </c>
      <c r="DP4" t="s">
        <v>1632</v>
      </c>
      <c r="DQ4" t="s">
        <v>1633</v>
      </c>
      <c r="DR4" t="s">
        <v>1634</v>
      </c>
      <c r="DS4" t="s">
        <v>1635</v>
      </c>
      <c r="DT4" t="s">
        <v>1636</v>
      </c>
      <c r="DU4" t="s">
        <v>1637</v>
      </c>
      <c r="DV4" t="s">
        <v>1638</v>
      </c>
      <c r="DW4" t="s">
        <v>1639</v>
      </c>
      <c r="DX4" t="s">
        <v>1640</v>
      </c>
      <c r="DY4" t="s">
        <v>1641</v>
      </c>
      <c r="DZ4" t="s">
        <v>1642</v>
      </c>
      <c r="EA4" t="s">
        <v>1602</v>
      </c>
      <c r="EB4" t="s">
        <v>1643</v>
      </c>
      <c r="EC4" t="s">
        <v>1608</v>
      </c>
      <c r="ED4" t="s">
        <v>1644</v>
      </c>
      <c r="EE4" t="s">
        <v>1645</v>
      </c>
      <c r="EF4" t="s">
        <v>1646</v>
      </c>
      <c r="EG4" t="s">
        <v>1647</v>
      </c>
      <c r="EH4" t="s">
        <v>1648</v>
      </c>
      <c r="EI4" t="s">
        <v>1649</v>
      </c>
      <c r="EJ4" t="s">
        <v>1650</v>
      </c>
      <c r="EK4" t="s">
        <v>1651</v>
      </c>
      <c r="EL4" t="s">
        <v>1652</v>
      </c>
      <c r="EM4" t="s">
        <v>1653</v>
      </c>
      <c r="EN4" t="s">
        <v>1654</v>
      </c>
      <c r="EO4" t="s">
        <v>1161</v>
      </c>
      <c r="EP4" t="s">
        <v>1655</v>
      </c>
      <c r="EQ4" t="s">
        <v>1656</v>
      </c>
      <c r="ER4" t="s">
        <v>1657</v>
      </c>
      <c r="ES4" t="s">
        <v>1658</v>
      </c>
      <c r="ET4" t="s">
        <v>1659</v>
      </c>
      <c r="EU4" t="s">
        <v>1660</v>
      </c>
      <c r="EV4" t="s">
        <v>1661</v>
      </c>
      <c r="EW4" t="s">
        <v>1662</v>
      </c>
      <c r="EX4" t="s">
        <v>1663</v>
      </c>
      <c r="EY4" t="s">
        <v>1664</v>
      </c>
      <c r="EZ4" t="s">
        <v>1665</v>
      </c>
      <c r="FA4" t="s">
        <v>1666</v>
      </c>
      <c r="FB4" t="s">
        <v>1667</v>
      </c>
      <c r="FC4" t="s">
        <v>1668</v>
      </c>
      <c r="FD4" t="s">
        <v>1161</v>
      </c>
      <c r="FE4" t="s">
        <v>1669</v>
      </c>
      <c r="FF4" t="s">
        <v>1670</v>
      </c>
      <c r="FG4" t="s">
        <v>1671</v>
      </c>
      <c r="FH4" t="s">
        <v>1672</v>
      </c>
      <c r="FI4" t="s">
        <v>1673</v>
      </c>
      <c r="FJ4" t="s">
        <v>1674</v>
      </c>
      <c r="FK4" t="s">
        <v>1675</v>
      </c>
      <c r="FL4" t="s">
        <v>1676</v>
      </c>
      <c r="FM4" t="s">
        <v>1677</v>
      </c>
      <c r="FN4" t="s">
        <v>1678</v>
      </c>
      <c r="FO4" t="s">
        <v>1679</v>
      </c>
      <c r="FP4" t="s">
        <v>1680</v>
      </c>
      <c r="FQ4" t="s">
        <v>1306</v>
      </c>
      <c r="FR4" t="s">
        <v>1681</v>
      </c>
      <c r="FS4" t="s">
        <v>1682</v>
      </c>
      <c r="FT4" t="s">
        <v>1683</v>
      </c>
      <c r="FU4" t="s">
        <v>1684</v>
      </c>
      <c r="FV4" t="s">
        <v>1685</v>
      </c>
      <c r="FW4" t="s">
        <v>1686</v>
      </c>
      <c r="FX4" t="s">
        <v>1687</v>
      </c>
      <c r="FY4" t="s">
        <v>1688</v>
      </c>
      <c r="FZ4" t="s">
        <v>1689</v>
      </c>
      <c r="GA4" t="s">
        <v>1690</v>
      </c>
      <c r="GB4" t="s">
        <v>1691</v>
      </c>
      <c r="GC4" t="s">
        <v>1692</v>
      </c>
      <c r="GD4" t="s">
        <v>1693</v>
      </c>
      <c r="GE4" t="s">
        <v>1694</v>
      </c>
      <c r="GF4" t="s">
        <v>1695</v>
      </c>
      <c r="GG4" t="s">
        <v>1696</v>
      </c>
      <c r="GH4" t="s">
        <v>1697</v>
      </c>
      <c r="GI4" t="s">
        <v>1698</v>
      </c>
      <c r="GJ4" t="s">
        <v>1699</v>
      </c>
      <c r="GK4" t="s">
        <v>1700</v>
      </c>
      <c r="GL4" t="s">
        <v>1701</v>
      </c>
      <c r="GM4" t="s">
        <v>1702</v>
      </c>
      <c r="GN4" t="s">
        <v>1703</v>
      </c>
      <c r="GO4" t="s">
        <v>1704</v>
      </c>
      <c r="GP4" t="s">
        <v>1705</v>
      </c>
      <c r="GQ4" t="s">
        <v>1706</v>
      </c>
      <c r="GR4" t="s">
        <v>1707</v>
      </c>
      <c r="GS4" t="s">
        <v>1708</v>
      </c>
      <c r="GT4" t="s">
        <v>1709</v>
      </c>
    </row>
    <row r="5" spans="1:202">
      <c r="A5" t="s">
        <v>1338</v>
      </c>
      <c r="B5" t="str">
        <f ca="1"/>
        <v>Taiwan</v>
      </c>
      <c r="O5" t="s">
        <v>1710</v>
      </c>
      <c r="P5" t="s">
        <v>1711</v>
      </c>
      <c r="Q5" t="s">
        <v>1712</v>
      </c>
      <c r="R5" t="s">
        <v>1713</v>
      </c>
      <c r="S5" t="s">
        <v>1714</v>
      </c>
      <c r="T5" t="s">
        <v>1218</v>
      </c>
      <c r="U5" t="s">
        <v>1715</v>
      </c>
      <c r="V5" t="s">
        <v>1716</v>
      </c>
      <c r="W5" t="s">
        <v>1360</v>
      </c>
      <c r="X5" t="s">
        <v>1717</v>
      </c>
      <c r="Y5" t="s">
        <v>1167</v>
      </c>
      <c r="Z5" t="s">
        <v>1218</v>
      </c>
      <c r="AA5" t="s">
        <v>1718</v>
      </c>
      <c r="AB5" t="s">
        <v>1719</v>
      </c>
      <c r="AC5" t="s">
        <v>1720</v>
      </c>
      <c r="AD5" t="s">
        <v>1721</v>
      </c>
      <c r="AE5" t="s">
        <v>1722</v>
      </c>
      <c r="AF5" t="s">
        <v>1723</v>
      </c>
      <c r="AG5" t="s">
        <v>1724</v>
      </c>
      <c r="AH5" t="s">
        <v>1725</v>
      </c>
      <c r="AI5" t="s">
        <v>1726</v>
      </c>
      <c r="AJ5" t="s">
        <v>1727</v>
      </c>
      <c r="AK5" t="s">
        <v>1728</v>
      </c>
      <c r="AL5" t="s">
        <v>1729</v>
      </c>
      <c r="AM5" t="s">
        <v>1730</v>
      </c>
      <c r="AN5" t="s">
        <v>1189</v>
      </c>
      <c r="AO5" t="s">
        <v>1731</v>
      </c>
      <c r="AP5" t="s">
        <v>1732</v>
      </c>
      <c r="AQ5" t="s">
        <v>1733</v>
      </c>
      <c r="AR5" t="s">
        <v>1734</v>
      </c>
      <c r="AS5" t="s">
        <v>1735</v>
      </c>
      <c r="AT5" t="s">
        <v>1383</v>
      </c>
      <c r="AU5" t="s">
        <v>1736</v>
      </c>
      <c r="AV5" t="s">
        <v>1737</v>
      </c>
      <c r="AW5" t="s">
        <v>1738</v>
      </c>
      <c r="AX5" t="s">
        <v>1739</v>
      </c>
      <c r="AY5" t="s">
        <v>1740</v>
      </c>
      <c r="AZ5" t="s">
        <v>1741</v>
      </c>
      <c r="BA5" t="s">
        <v>1742</v>
      </c>
      <c r="BB5" t="s">
        <v>1743</v>
      </c>
      <c r="BC5" t="s">
        <v>1744</v>
      </c>
      <c r="BD5" t="s">
        <v>1745</v>
      </c>
      <c r="BE5" t="s">
        <v>1746</v>
      </c>
      <c r="BF5" t="s">
        <v>1747</v>
      </c>
      <c r="BG5" t="s">
        <v>1748</v>
      </c>
      <c r="BH5" t="s">
        <v>1749</v>
      </c>
      <c r="BI5" t="s">
        <v>1750</v>
      </c>
      <c r="BJ5" t="s">
        <v>1751</v>
      </c>
      <c r="BK5" t="s">
        <v>1752</v>
      </c>
      <c r="BL5" t="s">
        <v>1753</v>
      </c>
      <c r="BM5" t="s">
        <v>1754</v>
      </c>
      <c r="BN5" t="s">
        <v>1755</v>
      </c>
      <c r="BO5" t="s">
        <v>1756</v>
      </c>
      <c r="BP5" t="s">
        <v>1757</v>
      </c>
      <c r="BQ5" t="s">
        <v>1758</v>
      </c>
      <c r="BR5" t="s">
        <v>1759</v>
      </c>
      <c r="BS5" t="s">
        <v>1383</v>
      </c>
      <c r="BT5" t="s">
        <v>1760</v>
      </c>
      <c r="BU5" t="s">
        <v>1761</v>
      </c>
      <c r="BV5" t="s">
        <v>1762</v>
      </c>
      <c r="BW5" t="s">
        <v>1763</v>
      </c>
      <c r="BX5" t="s">
        <v>1764</v>
      </c>
      <c r="BY5" t="s">
        <v>1765</v>
      </c>
      <c r="BZ5" t="s">
        <v>1766</v>
      </c>
      <c r="CA5" t="s">
        <v>1767</v>
      </c>
      <c r="CB5" t="s">
        <v>1768</v>
      </c>
      <c r="CC5" t="s">
        <v>1769</v>
      </c>
      <c r="CD5" t="s">
        <v>1770</v>
      </c>
      <c r="CE5" t="s">
        <v>1771</v>
      </c>
      <c r="CF5" t="s">
        <v>1772</v>
      </c>
      <c r="CG5" t="s">
        <v>1773</v>
      </c>
      <c r="CH5" t="s">
        <v>1774</v>
      </c>
      <c r="CI5" t="s">
        <v>1775</v>
      </c>
      <c r="CJ5" t="s">
        <v>1776</v>
      </c>
      <c r="CK5" t="s">
        <v>1777</v>
      </c>
      <c r="CL5" t="s">
        <v>1778</v>
      </c>
      <c r="CM5" t="s">
        <v>1779</v>
      </c>
      <c r="CN5" t="s">
        <v>1780</v>
      </c>
      <c r="CO5" t="s">
        <v>1781</v>
      </c>
      <c r="CP5" t="s">
        <v>1782</v>
      </c>
      <c r="CQ5" t="s">
        <v>1721</v>
      </c>
      <c r="CR5" t="s">
        <v>1783</v>
      </c>
      <c r="CS5" t="s">
        <v>1784</v>
      </c>
      <c r="CT5" t="s">
        <v>1785</v>
      </c>
      <c r="CU5" t="s">
        <v>1786</v>
      </c>
      <c r="CV5" t="s">
        <v>1787</v>
      </c>
      <c r="CW5" t="s">
        <v>1788</v>
      </c>
      <c r="CX5" t="s">
        <v>1789</v>
      </c>
      <c r="CY5" t="s">
        <v>1790</v>
      </c>
      <c r="CZ5" t="s">
        <v>1791</v>
      </c>
      <c r="DA5" t="s">
        <v>1652</v>
      </c>
      <c r="DB5" t="s">
        <v>1792</v>
      </c>
      <c r="DC5" t="s">
        <v>1793</v>
      </c>
      <c r="DD5" t="s">
        <v>1794</v>
      </c>
      <c r="DE5" t="s">
        <v>1795</v>
      </c>
      <c r="DF5" t="s">
        <v>1796</v>
      </c>
      <c r="DG5" t="s">
        <v>1797</v>
      </c>
      <c r="DH5" t="s">
        <v>1798</v>
      </c>
      <c r="DI5" t="s">
        <v>1799</v>
      </c>
      <c r="DJ5" t="s">
        <v>1800</v>
      </c>
      <c r="DK5" t="s">
        <v>1801</v>
      </c>
      <c r="DL5" t="s">
        <v>1802</v>
      </c>
      <c r="DM5" t="s">
        <v>1803</v>
      </c>
      <c r="DN5" t="s">
        <v>1804</v>
      </c>
      <c r="DO5" t="s">
        <v>1805</v>
      </c>
      <c r="DP5" t="s">
        <v>1806</v>
      </c>
      <c r="DQ5" t="s">
        <v>1807</v>
      </c>
      <c r="DR5" t="s">
        <v>1808</v>
      </c>
      <c r="DS5" t="s">
        <v>1809</v>
      </c>
      <c r="DT5" t="s">
        <v>1810</v>
      </c>
      <c r="DU5" t="s">
        <v>1811</v>
      </c>
      <c r="DV5" t="s">
        <v>1812</v>
      </c>
      <c r="DW5" t="s">
        <v>1813</v>
      </c>
      <c r="DX5" t="s">
        <v>1814</v>
      </c>
      <c r="DY5" t="s">
        <v>1815</v>
      </c>
      <c r="DZ5" t="s">
        <v>1816</v>
      </c>
      <c r="EA5" t="s">
        <v>1817</v>
      </c>
      <c r="EB5" t="s">
        <v>1818</v>
      </c>
      <c r="EC5" t="s">
        <v>1819</v>
      </c>
      <c r="ED5" t="s">
        <v>1820</v>
      </c>
      <c r="EE5" t="s">
        <v>1821</v>
      </c>
      <c r="EF5" t="s">
        <v>1822</v>
      </c>
      <c r="EG5" t="s">
        <v>1823</v>
      </c>
      <c r="EH5" t="s">
        <v>1824</v>
      </c>
      <c r="EI5" t="s">
        <v>1825</v>
      </c>
      <c r="EJ5" t="s">
        <v>1826</v>
      </c>
      <c r="EK5" t="s">
        <v>1827</v>
      </c>
      <c r="EL5" t="s">
        <v>1828</v>
      </c>
      <c r="EM5" t="s">
        <v>1829</v>
      </c>
      <c r="EN5" t="s">
        <v>1830</v>
      </c>
      <c r="EO5" t="s">
        <v>1831</v>
      </c>
      <c r="EP5" t="s">
        <v>1832</v>
      </c>
      <c r="EQ5" t="s">
        <v>1833</v>
      </c>
      <c r="ER5" t="s">
        <v>1834</v>
      </c>
      <c r="ES5" t="s">
        <v>1835</v>
      </c>
      <c r="ET5" t="s">
        <v>1836</v>
      </c>
      <c r="EU5" t="s">
        <v>1837</v>
      </c>
      <c r="EV5" t="s">
        <v>1838</v>
      </c>
      <c r="EW5" t="s">
        <v>1839</v>
      </c>
      <c r="EX5" t="s">
        <v>1840</v>
      </c>
      <c r="EY5" t="s">
        <v>1841</v>
      </c>
      <c r="EZ5" t="s">
        <v>1842</v>
      </c>
      <c r="FA5" t="s">
        <v>1843</v>
      </c>
      <c r="FB5" t="s">
        <v>1844</v>
      </c>
      <c r="FC5" t="s">
        <v>1845</v>
      </c>
      <c r="FD5" t="s">
        <v>1846</v>
      </c>
      <c r="FE5" t="s">
        <v>1847</v>
      </c>
      <c r="FF5" t="s">
        <v>1848</v>
      </c>
      <c r="FG5" t="s">
        <v>1849</v>
      </c>
      <c r="FH5" t="s">
        <v>1850</v>
      </c>
      <c r="FI5" t="s">
        <v>1851</v>
      </c>
      <c r="FJ5" t="s">
        <v>1852</v>
      </c>
      <c r="FK5" t="s">
        <v>1853</v>
      </c>
      <c r="FL5" t="s">
        <v>1854</v>
      </c>
      <c r="FM5" t="s">
        <v>1855</v>
      </c>
      <c r="FN5" t="s">
        <v>1856</v>
      </c>
      <c r="FO5" t="s">
        <v>1857</v>
      </c>
      <c r="FP5" t="s">
        <v>1858</v>
      </c>
      <c r="FQ5" t="s">
        <v>1859</v>
      </c>
      <c r="FR5" t="s">
        <v>1860</v>
      </c>
      <c r="FS5" t="s">
        <v>1861</v>
      </c>
      <c r="FT5" t="s">
        <v>1862</v>
      </c>
      <c r="FU5" t="s">
        <v>1863</v>
      </c>
      <c r="FV5" t="s">
        <v>1864</v>
      </c>
      <c r="FW5" t="s">
        <v>1865</v>
      </c>
      <c r="FX5" t="s">
        <v>1866</v>
      </c>
      <c r="FY5" t="s">
        <v>1867</v>
      </c>
      <c r="FZ5" t="s">
        <v>1868</v>
      </c>
      <c r="GA5" t="s">
        <v>1869</v>
      </c>
      <c r="GB5" t="s">
        <v>1870</v>
      </c>
      <c r="GC5" t="s">
        <v>1871</v>
      </c>
      <c r="GD5" t="s">
        <v>1872</v>
      </c>
      <c r="GE5" t="s">
        <v>1873</v>
      </c>
      <c r="GF5" t="s">
        <v>1874</v>
      </c>
      <c r="GG5" t="s">
        <v>1875</v>
      </c>
      <c r="GH5" t="s">
        <v>1876</v>
      </c>
      <c r="GI5" t="s">
        <v>1877</v>
      </c>
      <c r="GJ5" t="s">
        <v>1878</v>
      </c>
      <c r="GK5" t="s">
        <v>1879</v>
      </c>
      <c r="GL5" t="s">
        <v>1880</v>
      </c>
      <c r="GM5" t="s">
        <v>1881</v>
      </c>
      <c r="GN5" t="s">
        <v>1882</v>
      </c>
      <c r="GO5" t="s">
        <v>1883</v>
      </c>
      <c r="GP5" t="s">
        <v>1884</v>
      </c>
      <c r="GQ5" t="s">
        <v>1885</v>
      </c>
      <c r="GR5" t="s">
        <v>1886</v>
      </c>
      <c r="GS5" t="s">
        <v>1887</v>
      </c>
      <c r="GT5" t="s">
        <v>1888</v>
      </c>
    </row>
    <row r="6" spans="1:202">
      <c r="A6" t="s">
        <v>1034</v>
      </c>
      <c r="B6" t="str">
        <f ca="1"/>
        <v>Tajikistan</v>
      </c>
      <c r="V6" t="s">
        <v>1890</v>
      </c>
      <c r="W6" t="s">
        <v>1218</v>
      </c>
      <c r="X6" t="s">
        <v>1891</v>
      </c>
      <c r="Y6" t="s">
        <v>1892</v>
      </c>
      <c r="Z6" t="s">
        <v>1718</v>
      </c>
      <c r="AA6" t="s">
        <v>1893</v>
      </c>
      <c r="AB6" t="s">
        <v>1894</v>
      </c>
      <c r="AC6" t="s">
        <v>1895</v>
      </c>
      <c r="AD6" t="s">
        <v>1896</v>
      </c>
      <c r="AE6" t="s">
        <v>1897</v>
      </c>
      <c r="AF6" t="s">
        <v>1898</v>
      </c>
      <c r="AG6" t="s">
        <v>1899</v>
      </c>
      <c r="AH6" t="s">
        <v>1900</v>
      </c>
      <c r="AI6" t="s">
        <v>1901</v>
      </c>
      <c r="AJ6" t="s">
        <v>1902</v>
      </c>
      <c r="AK6" t="s">
        <v>1903</v>
      </c>
      <c r="AL6" t="s">
        <v>1904</v>
      </c>
      <c r="AM6" t="s">
        <v>1905</v>
      </c>
      <c r="AN6" t="s">
        <v>1906</v>
      </c>
      <c r="AO6" t="s">
        <v>1907</v>
      </c>
      <c r="AP6" t="s">
        <v>1908</v>
      </c>
      <c r="AQ6" t="s">
        <v>1909</v>
      </c>
      <c r="AR6" t="s">
        <v>1910</v>
      </c>
      <c r="AS6" t="s">
        <v>1911</v>
      </c>
      <c r="AT6" t="s">
        <v>1912</v>
      </c>
      <c r="AU6" t="s">
        <v>1913</v>
      </c>
      <c r="AV6" t="s">
        <v>1914</v>
      </c>
      <c r="AW6" t="s">
        <v>1915</v>
      </c>
      <c r="AX6" t="s">
        <v>1916</v>
      </c>
      <c r="AY6" t="s">
        <v>1917</v>
      </c>
      <c r="AZ6" t="s">
        <v>1918</v>
      </c>
      <c r="BA6" t="s">
        <v>1919</v>
      </c>
      <c r="BB6" t="s">
        <v>1920</v>
      </c>
      <c r="BC6" t="s">
        <v>1921</v>
      </c>
      <c r="BD6" t="s">
        <v>1922</v>
      </c>
      <c r="BE6" t="s">
        <v>1923</v>
      </c>
      <c r="BF6" t="s">
        <v>1924</v>
      </c>
      <c r="BG6" t="s">
        <v>1925</v>
      </c>
      <c r="BH6" t="s">
        <v>1926</v>
      </c>
      <c r="BI6" t="s">
        <v>1927</v>
      </c>
      <c r="BJ6" t="s">
        <v>1928</v>
      </c>
      <c r="BK6" t="s">
        <v>1929</v>
      </c>
      <c r="BL6" t="s">
        <v>1930</v>
      </c>
      <c r="BM6" t="s">
        <v>1931</v>
      </c>
      <c r="BN6" t="s">
        <v>1932</v>
      </c>
      <c r="BO6" t="s">
        <v>1933</v>
      </c>
      <c r="BP6" t="s">
        <v>1934</v>
      </c>
      <c r="BQ6" t="s">
        <v>1935</v>
      </c>
      <c r="BR6" t="s">
        <v>1936</v>
      </c>
      <c r="BS6" t="s">
        <v>1937</v>
      </c>
      <c r="BT6" t="s">
        <v>1938</v>
      </c>
      <c r="BU6" t="s">
        <v>1939</v>
      </c>
      <c r="BV6" t="s">
        <v>1940</v>
      </c>
      <c r="BW6" t="s">
        <v>1941</v>
      </c>
      <c r="BX6" t="s">
        <v>1942</v>
      </c>
      <c r="BY6" t="s">
        <v>1943</v>
      </c>
      <c r="BZ6" t="s">
        <v>1944</v>
      </c>
      <c r="CA6" t="s">
        <v>1945</v>
      </c>
      <c r="CB6" t="s">
        <v>1946</v>
      </c>
      <c r="CC6" t="s">
        <v>1947</v>
      </c>
      <c r="CD6" t="s">
        <v>1360</v>
      </c>
      <c r="CE6" t="s">
        <v>1948</v>
      </c>
      <c r="CF6" t="s">
        <v>1949</v>
      </c>
      <c r="CG6" t="s">
        <v>1383</v>
      </c>
      <c r="CH6" t="s">
        <v>1950</v>
      </c>
      <c r="CI6" t="s">
        <v>1951</v>
      </c>
      <c r="CJ6" t="s">
        <v>1952</v>
      </c>
      <c r="CK6" t="s">
        <v>1953</v>
      </c>
      <c r="CL6" t="s">
        <v>1954</v>
      </c>
      <c r="CM6" t="s">
        <v>1955</v>
      </c>
      <c r="CN6" t="s">
        <v>1956</v>
      </c>
      <c r="CO6" t="s">
        <v>1957</v>
      </c>
      <c r="CP6" t="s">
        <v>1958</v>
      </c>
      <c r="CQ6" t="s">
        <v>1959</v>
      </c>
      <c r="CR6" t="s">
        <v>1960</v>
      </c>
      <c r="CS6" t="s">
        <v>1961</v>
      </c>
      <c r="CT6" t="s">
        <v>1962</v>
      </c>
      <c r="CU6" t="s">
        <v>1963</v>
      </c>
      <c r="CV6" t="s">
        <v>1964</v>
      </c>
      <c r="CW6" t="s">
        <v>1965</v>
      </c>
      <c r="CX6" t="s">
        <v>1966</v>
      </c>
      <c r="CY6" t="s">
        <v>1967</v>
      </c>
      <c r="CZ6" t="s">
        <v>1968</v>
      </c>
      <c r="DA6" t="s">
        <v>1969</v>
      </c>
      <c r="DB6" t="s">
        <v>1970</v>
      </c>
      <c r="DC6" t="s">
        <v>1971</v>
      </c>
      <c r="DD6" t="s">
        <v>1972</v>
      </c>
      <c r="DE6" t="s">
        <v>1973</v>
      </c>
      <c r="DF6" t="s">
        <v>1974</v>
      </c>
      <c r="DG6" t="s">
        <v>1975</v>
      </c>
      <c r="DH6" t="s">
        <v>1976</v>
      </c>
      <c r="DI6" t="s">
        <v>1568</v>
      </c>
      <c r="DJ6" t="s">
        <v>1977</v>
      </c>
      <c r="DK6" t="s">
        <v>1978</v>
      </c>
      <c r="DL6" t="s">
        <v>1979</v>
      </c>
      <c r="DM6" t="s">
        <v>1980</v>
      </c>
      <c r="DN6" t="s">
        <v>1981</v>
      </c>
      <c r="DO6" t="s">
        <v>1982</v>
      </c>
      <c r="DP6" t="s">
        <v>1983</v>
      </c>
      <c r="DQ6" t="s">
        <v>1984</v>
      </c>
      <c r="DR6" t="s">
        <v>1985</v>
      </c>
      <c r="DS6" t="s">
        <v>1986</v>
      </c>
      <c r="DT6" t="s">
        <v>1987</v>
      </c>
      <c r="DU6" t="s">
        <v>1988</v>
      </c>
      <c r="DV6" t="s">
        <v>1989</v>
      </c>
      <c r="DW6" t="s">
        <v>1990</v>
      </c>
      <c r="DX6" t="s">
        <v>1991</v>
      </c>
      <c r="DY6" t="s">
        <v>1992</v>
      </c>
      <c r="DZ6" t="s">
        <v>1993</v>
      </c>
      <c r="EA6" t="s">
        <v>1994</v>
      </c>
      <c r="EB6" t="s">
        <v>1995</v>
      </c>
      <c r="EC6" t="s">
        <v>1996</v>
      </c>
      <c r="ED6" t="s">
        <v>1997</v>
      </c>
      <c r="EE6" t="s">
        <v>1998</v>
      </c>
      <c r="EF6" t="s">
        <v>1999</v>
      </c>
      <c r="EG6" t="s">
        <v>2000</v>
      </c>
      <c r="EH6" t="s">
        <v>2001</v>
      </c>
      <c r="EI6" t="s">
        <v>2002</v>
      </c>
      <c r="EJ6" t="s">
        <v>2003</v>
      </c>
      <c r="EK6" t="s">
        <v>2004</v>
      </c>
      <c r="EL6" t="s">
        <v>2005</v>
      </c>
      <c r="EM6" t="s">
        <v>2006</v>
      </c>
      <c r="EN6" t="s">
        <v>2007</v>
      </c>
      <c r="EO6" t="s">
        <v>2008</v>
      </c>
      <c r="EP6" t="s">
        <v>2009</v>
      </c>
      <c r="EQ6" t="s">
        <v>2010</v>
      </c>
      <c r="ER6" t="s">
        <v>2011</v>
      </c>
      <c r="ES6" t="s">
        <v>2012</v>
      </c>
      <c r="ET6" t="s">
        <v>2013</v>
      </c>
      <c r="EU6" t="s">
        <v>2014</v>
      </c>
      <c r="EV6" t="s">
        <v>2015</v>
      </c>
      <c r="EW6" t="s">
        <v>2016</v>
      </c>
      <c r="EX6" t="s">
        <v>2017</v>
      </c>
      <c r="EY6" t="s">
        <v>2018</v>
      </c>
      <c r="EZ6" t="s">
        <v>2019</v>
      </c>
      <c r="FA6" t="s">
        <v>2020</v>
      </c>
      <c r="FB6" t="s">
        <v>2021</v>
      </c>
      <c r="FC6" t="s">
        <v>2022</v>
      </c>
      <c r="FD6" t="s">
        <v>2023</v>
      </c>
      <c r="FE6" t="s">
        <v>1296</v>
      </c>
      <c r="FF6" t="s">
        <v>2024</v>
      </c>
      <c r="FG6" t="s">
        <v>2025</v>
      </c>
      <c r="FH6" t="s">
        <v>2026</v>
      </c>
      <c r="FI6" t="s">
        <v>2027</v>
      </c>
      <c r="FJ6" t="s">
        <v>2028</v>
      </c>
      <c r="FK6" t="s">
        <v>2029</v>
      </c>
      <c r="FL6" t="s">
        <v>2030</v>
      </c>
      <c r="FM6" t="s">
        <v>2031</v>
      </c>
      <c r="FN6" t="s">
        <v>2032</v>
      </c>
      <c r="FO6" t="s">
        <v>2033</v>
      </c>
      <c r="FP6" t="s">
        <v>2034</v>
      </c>
      <c r="FQ6" t="s">
        <v>2035</v>
      </c>
      <c r="FR6" t="s">
        <v>2036</v>
      </c>
      <c r="FS6" t="s">
        <v>2037</v>
      </c>
      <c r="FT6" t="s">
        <v>2038</v>
      </c>
      <c r="FU6" t="s">
        <v>2039</v>
      </c>
      <c r="FV6" t="s">
        <v>2040</v>
      </c>
      <c r="FW6" t="s">
        <v>2041</v>
      </c>
      <c r="FX6" t="s">
        <v>2042</v>
      </c>
      <c r="FY6" t="s">
        <v>2043</v>
      </c>
      <c r="FZ6" t="s">
        <v>2044</v>
      </c>
      <c r="GA6" t="s">
        <v>2045</v>
      </c>
      <c r="GB6" t="s">
        <v>2046</v>
      </c>
      <c r="GC6" t="s">
        <v>2047</v>
      </c>
      <c r="GD6" t="s">
        <v>2048</v>
      </c>
      <c r="GE6" t="s">
        <v>2049</v>
      </c>
      <c r="GF6" t="s">
        <v>2050</v>
      </c>
      <c r="GG6" t="s">
        <v>2051</v>
      </c>
      <c r="GH6" t="s">
        <v>2052</v>
      </c>
      <c r="GI6" t="s">
        <v>2053</v>
      </c>
      <c r="GJ6" t="s">
        <v>2054</v>
      </c>
      <c r="GK6" t="s">
        <v>2055</v>
      </c>
      <c r="GL6" t="s">
        <v>2056</v>
      </c>
      <c r="GM6" t="s">
        <v>2057</v>
      </c>
      <c r="GN6" t="s">
        <v>2058</v>
      </c>
      <c r="GO6" t="s">
        <v>2059</v>
      </c>
      <c r="GP6" t="s">
        <v>2060</v>
      </c>
      <c r="GQ6" t="s">
        <v>2061</v>
      </c>
      <c r="GR6" t="s">
        <v>2062</v>
      </c>
      <c r="GS6" t="s">
        <v>2063</v>
      </c>
      <c r="GT6" t="s">
        <v>2064</v>
      </c>
    </row>
    <row r="7" spans="1:202">
      <c r="A7" t="s">
        <v>1134</v>
      </c>
      <c r="B7" t="str">
        <f ca="1"/>
        <v>Tanzania</v>
      </c>
      <c r="AF7" t="s">
        <v>2065</v>
      </c>
      <c r="AG7" t="s">
        <v>2066</v>
      </c>
      <c r="AH7" t="s">
        <v>2067</v>
      </c>
      <c r="AI7" t="s">
        <v>2068</v>
      </c>
      <c r="AJ7" t="s">
        <v>1218</v>
      </c>
      <c r="AK7" t="s">
        <v>2069</v>
      </c>
      <c r="AL7" t="s">
        <v>2070</v>
      </c>
      <c r="AM7" t="s">
        <v>2071</v>
      </c>
      <c r="AN7" t="s">
        <v>2072</v>
      </c>
      <c r="AO7" t="s">
        <v>2073</v>
      </c>
      <c r="AP7" t="s">
        <v>2074</v>
      </c>
      <c r="AQ7" t="s">
        <v>2075</v>
      </c>
      <c r="AR7" t="s">
        <v>2076</v>
      </c>
      <c r="AS7" t="s">
        <v>2077</v>
      </c>
      <c r="AT7" t="s">
        <v>1906</v>
      </c>
      <c r="AU7" t="s">
        <v>2078</v>
      </c>
      <c r="AV7" t="s">
        <v>2079</v>
      </c>
      <c r="AW7" t="s">
        <v>2080</v>
      </c>
      <c r="AX7" t="s">
        <v>2081</v>
      </c>
      <c r="AY7" t="s">
        <v>2082</v>
      </c>
      <c r="AZ7" t="s">
        <v>2083</v>
      </c>
      <c r="BA7" t="s">
        <v>2084</v>
      </c>
      <c r="BB7" t="s">
        <v>2085</v>
      </c>
      <c r="BC7" t="s">
        <v>2086</v>
      </c>
      <c r="BD7" t="s">
        <v>2087</v>
      </c>
      <c r="BE7" t="s">
        <v>2088</v>
      </c>
      <c r="BF7" t="s">
        <v>2089</v>
      </c>
      <c r="BG7" t="s">
        <v>2090</v>
      </c>
      <c r="BH7" t="s">
        <v>2091</v>
      </c>
      <c r="BI7" t="s">
        <v>2092</v>
      </c>
      <c r="BJ7" t="s">
        <v>2093</v>
      </c>
      <c r="BK7" t="s">
        <v>2094</v>
      </c>
      <c r="BL7" t="s">
        <v>2095</v>
      </c>
      <c r="BM7" t="s">
        <v>2096</v>
      </c>
      <c r="BN7" t="s">
        <v>2097</v>
      </c>
      <c r="BO7" t="s">
        <v>2098</v>
      </c>
      <c r="BP7" t="s">
        <v>2099</v>
      </c>
      <c r="BQ7" t="s">
        <v>2100</v>
      </c>
      <c r="BR7" t="s">
        <v>2101</v>
      </c>
      <c r="BS7" t="s">
        <v>2102</v>
      </c>
      <c r="BT7" t="s">
        <v>2103</v>
      </c>
      <c r="BU7" t="s">
        <v>2104</v>
      </c>
      <c r="BV7" t="s">
        <v>2105</v>
      </c>
      <c r="BW7" t="s">
        <v>2106</v>
      </c>
      <c r="BX7" t="s">
        <v>2107</v>
      </c>
      <c r="BY7" t="s">
        <v>2108</v>
      </c>
      <c r="BZ7" t="s">
        <v>2109</v>
      </c>
      <c r="CA7" t="s">
        <v>2110</v>
      </c>
      <c r="CB7" t="s">
        <v>2111</v>
      </c>
      <c r="CC7" t="s">
        <v>2112</v>
      </c>
      <c r="CD7" t="s">
        <v>2113</v>
      </c>
      <c r="CE7" t="s">
        <v>2114</v>
      </c>
      <c r="CF7" t="s">
        <v>2115</v>
      </c>
      <c r="CG7" t="s">
        <v>1937</v>
      </c>
      <c r="CH7" t="s">
        <v>2116</v>
      </c>
      <c r="CI7" t="s">
        <v>2117</v>
      </c>
      <c r="CJ7" t="s">
        <v>2118</v>
      </c>
      <c r="CK7" t="s">
        <v>2119</v>
      </c>
      <c r="CL7" t="s">
        <v>2120</v>
      </c>
      <c r="CM7" t="s">
        <v>2121</v>
      </c>
      <c r="CN7" t="s">
        <v>2122</v>
      </c>
      <c r="CO7" t="s">
        <v>2123</v>
      </c>
      <c r="CP7" t="s">
        <v>2124</v>
      </c>
      <c r="CQ7" t="s">
        <v>2125</v>
      </c>
      <c r="CR7" t="s">
        <v>2126</v>
      </c>
      <c r="CS7" t="s">
        <v>2127</v>
      </c>
      <c r="CT7" t="s">
        <v>2128</v>
      </c>
      <c r="CU7" t="s">
        <v>2129</v>
      </c>
      <c r="CV7" t="s">
        <v>2130</v>
      </c>
      <c r="CW7" t="s">
        <v>2131</v>
      </c>
      <c r="CX7" t="s">
        <v>2132</v>
      </c>
      <c r="CY7" t="s">
        <v>2133</v>
      </c>
      <c r="CZ7" t="s">
        <v>2134</v>
      </c>
      <c r="DA7" t="s">
        <v>2135</v>
      </c>
      <c r="DB7" t="s">
        <v>2136</v>
      </c>
      <c r="DC7" t="s">
        <v>2137</v>
      </c>
      <c r="DD7" t="s">
        <v>2138</v>
      </c>
      <c r="DE7" t="s">
        <v>2139</v>
      </c>
      <c r="DF7" t="s">
        <v>2140</v>
      </c>
      <c r="DG7" t="s">
        <v>2141</v>
      </c>
      <c r="DH7" t="s">
        <v>2142</v>
      </c>
      <c r="DI7" t="s">
        <v>2143</v>
      </c>
      <c r="DJ7" t="s">
        <v>2144</v>
      </c>
      <c r="DK7" t="s">
        <v>2145</v>
      </c>
      <c r="DL7" t="s">
        <v>2146</v>
      </c>
      <c r="DM7" t="s">
        <v>2147</v>
      </c>
      <c r="DN7" t="s">
        <v>2148</v>
      </c>
      <c r="DO7" t="s">
        <v>2149</v>
      </c>
      <c r="DP7" t="s">
        <v>2150</v>
      </c>
      <c r="DQ7" t="s">
        <v>2151</v>
      </c>
      <c r="DR7" t="s">
        <v>2152</v>
      </c>
      <c r="DS7" t="s">
        <v>2153</v>
      </c>
      <c r="DT7" t="s">
        <v>2154</v>
      </c>
      <c r="DU7" t="s">
        <v>2155</v>
      </c>
      <c r="DV7" t="s">
        <v>2156</v>
      </c>
      <c r="DW7" t="s">
        <v>2157</v>
      </c>
      <c r="DX7" t="s">
        <v>1161</v>
      </c>
      <c r="DY7" t="s">
        <v>2158</v>
      </c>
      <c r="DZ7" t="s">
        <v>2159</v>
      </c>
      <c r="EA7" t="s">
        <v>2160</v>
      </c>
      <c r="EB7" t="s">
        <v>2161</v>
      </c>
      <c r="EC7" t="s">
        <v>2162</v>
      </c>
      <c r="ED7" t="s">
        <v>2163</v>
      </c>
      <c r="EE7" t="s">
        <v>2164</v>
      </c>
      <c r="EF7" t="s">
        <v>2165</v>
      </c>
      <c r="EG7" t="s">
        <v>2166</v>
      </c>
      <c r="EH7" t="s">
        <v>2167</v>
      </c>
      <c r="EI7" t="s">
        <v>2168</v>
      </c>
      <c r="EJ7" t="s">
        <v>2169</v>
      </c>
      <c r="EK7" t="s">
        <v>2170</v>
      </c>
      <c r="EL7" t="s">
        <v>2171</v>
      </c>
      <c r="EM7" t="s">
        <v>2172</v>
      </c>
      <c r="EN7" t="s">
        <v>2173</v>
      </c>
      <c r="EO7" t="s">
        <v>2174</v>
      </c>
      <c r="EP7" t="s">
        <v>2175</v>
      </c>
      <c r="EQ7" t="s">
        <v>2176</v>
      </c>
      <c r="ER7" t="s">
        <v>2177</v>
      </c>
      <c r="ES7" t="s">
        <v>2178</v>
      </c>
      <c r="ET7" t="s">
        <v>2179</v>
      </c>
      <c r="EU7" t="s">
        <v>2180</v>
      </c>
      <c r="EV7" t="s">
        <v>2181</v>
      </c>
      <c r="EW7" t="s">
        <v>2182</v>
      </c>
      <c r="EX7" t="s">
        <v>2183</v>
      </c>
      <c r="EY7" t="s">
        <v>2184</v>
      </c>
      <c r="EZ7" t="s">
        <v>2185</v>
      </c>
      <c r="FA7" t="s">
        <v>1098</v>
      </c>
      <c r="FB7" t="s">
        <v>2186</v>
      </c>
      <c r="FC7" t="s">
        <v>2187</v>
      </c>
      <c r="FD7" t="s">
        <v>2188</v>
      </c>
      <c r="FE7" t="s">
        <v>1488</v>
      </c>
      <c r="FF7" t="s">
        <v>2189</v>
      </c>
      <c r="FG7" t="s">
        <v>2190</v>
      </c>
      <c r="FH7" t="s">
        <v>2191</v>
      </c>
      <c r="FI7" t="s">
        <v>2192</v>
      </c>
      <c r="FJ7" t="s">
        <v>2193</v>
      </c>
      <c r="FK7" t="s">
        <v>2194</v>
      </c>
      <c r="FL7" t="s">
        <v>2195</v>
      </c>
      <c r="FM7" t="s">
        <v>1492</v>
      </c>
      <c r="FN7" t="s">
        <v>2196</v>
      </c>
      <c r="FO7" t="s">
        <v>2197</v>
      </c>
      <c r="FP7" t="s">
        <v>2198</v>
      </c>
      <c r="FQ7" t="s">
        <v>2199</v>
      </c>
      <c r="FR7" t="s">
        <v>2200</v>
      </c>
      <c r="FS7" t="s">
        <v>2201</v>
      </c>
      <c r="FT7" t="s">
        <v>2202</v>
      </c>
      <c r="FU7" t="s">
        <v>2203</v>
      </c>
      <c r="FV7" t="s">
        <v>2204</v>
      </c>
      <c r="FW7" t="s">
        <v>2205</v>
      </c>
      <c r="FX7" t="s">
        <v>2206</v>
      </c>
      <c r="FY7" t="s">
        <v>2207</v>
      </c>
      <c r="FZ7" t="s">
        <v>2208</v>
      </c>
      <c r="GA7" t="s">
        <v>2209</v>
      </c>
      <c r="GB7" t="s">
        <v>1492</v>
      </c>
      <c r="GC7" t="s">
        <v>2210</v>
      </c>
      <c r="GD7" t="s">
        <v>2211</v>
      </c>
      <c r="GE7" t="s">
        <v>2212</v>
      </c>
      <c r="GF7" t="s">
        <v>2213</v>
      </c>
      <c r="GG7" t="s">
        <v>2214</v>
      </c>
      <c r="GH7" t="s">
        <v>2215</v>
      </c>
      <c r="GI7" t="s">
        <v>2216</v>
      </c>
      <c r="GJ7" t="s">
        <v>2217</v>
      </c>
      <c r="GK7" t="s">
        <v>2218</v>
      </c>
      <c r="GL7" t="s">
        <v>2219</v>
      </c>
      <c r="GM7" t="s">
        <v>2220</v>
      </c>
      <c r="GN7" t="s">
        <v>2221</v>
      </c>
      <c r="GO7" t="s">
        <v>2222</v>
      </c>
      <c r="GP7" t="s">
        <v>2223</v>
      </c>
      <c r="GQ7" t="s">
        <v>2224</v>
      </c>
      <c r="GR7" t="s">
        <v>2225</v>
      </c>
      <c r="GS7" t="s">
        <v>2226</v>
      </c>
      <c r="GT7" t="s">
        <v>2227</v>
      </c>
    </row>
    <row r="8" spans="1:202">
      <c r="A8" t="s">
        <v>1889</v>
      </c>
      <c r="B8" t="str">
        <f ca="1"/>
        <v>Thailand</v>
      </c>
      <c r="AQ8" t="s">
        <v>2228</v>
      </c>
      <c r="AR8" t="s">
        <v>2229</v>
      </c>
      <c r="AS8" t="s">
        <v>2230</v>
      </c>
      <c r="AT8" t="s">
        <v>2231</v>
      </c>
      <c r="AU8" t="s">
        <v>2232</v>
      </c>
      <c r="AV8" t="s">
        <v>2233</v>
      </c>
      <c r="AW8" t="s">
        <v>2234</v>
      </c>
      <c r="AX8" t="s">
        <v>2235</v>
      </c>
      <c r="AY8" t="s">
        <v>2236</v>
      </c>
      <c r="AZ8" t="s">
        <v>2237</v>
      </c>
      <c r="BA8" t="s">
        <v>2238</v>
      </c>
      <c r="BB8" t="s">
        <v>2239</v>
      </c>
      <c r="BC8" t="s">
        <v>2240</v>
      </c>
      <c r="BD8" t="s">
        <v>2241</v>
      </c>
      <c r="BE8" t="s">
        <v>2242</v>
      </c>
      <c r="BF8" t="s">
        <v>2243</v>
      </c>
      <c r="BG8" t="s">
        <v>2244</v>
      </c>
      <c r="BH8" t="s">
        <v>2245</v>
      </c>
      <c r="BI8" t="s">
        <v>2246</v>
      </c>
      <c r="BJ8" t="s">
        <v>2247</v>
      </c>
      <c r="BK8" t="s">
        <v>2248</v>
      </c>
      <c r="BL8" t="s">
        <v>2249</v>
      </c>
      <c r="BM8" t="s">
        <v>2250</v>
      </c>
      <c r="BN8" t="s">
        <v>2251</v>
      </c>
      <c r="BO8" t="s">
        <v>2252</v>
      </c>
      <c r="BP8" t="s">
        <v>2253</v>
      </c>
      <c r="BQ8" t="s">
        <v>2254</v>
      </c>
      <c r="BR8" t="s">
        <v>2255</v>
      </c>
      <c r="BS8" t="s">
        <v>1912</v>
      </c>
      <c r="BT8" t="s">
        <v>2256</v>
      </c>
      <c r="BU8" t="s">
        <v>2257</v>
      </c>
      <c r="BV8" t="s">
        <v>2258</v>
      </c>
      <c r="BW8" t="s">
        <v>2259</v>
      </c>
      <c r="BX8" t="s">
        <v>2260</v>
      </c>
      <c r="BY8" t="s">
        <v>2261</v>
      </c>
      <c r="BZ8" t="s">
        <v>2262</v>
      </c>
      <c r="CA8" t="s">
        <v>2263</v>
      </c>
      <c r="CB8" t="s">
        <v>2264</v>
      </c>
      <c r="CC8" t="s">
        <v>2265</v>
      </c>
      <c r="CD8" t="s">
        <v>1718</v>
      </c>
      <c r="CE8" t="s">
        <v>2266</v>
      </c>
      <c r="CF8" t="s">
        <v>2267</v>
      </c>
      <c r="CG8" t="s">
        <v>2268</v>
      </c>
      <c r="CH8" t="s">
        <v>2269</v>
      </c>
      <c r="CI8" t="s">
        <v>2270</v>
      </c>
      <c r="CJ8" t="s">
        <v>2271</v>
      </c>
      <c r="CK8" t="s">
        <v>2272</v>
      </c>
      <c r="CL8" t="s">
        <v>2273</v>
      </c>
      <c r="CM8" t="s">
        <v>2274</v>
      </c>
      <c r="CN8" t="s">
        <v>2275</v>
      </c>
      <c r="CO8" t="s">
        <v>2276</v>
      </c>
      <c r="CP8" t="s">
        <v>2277</v>
      </c>
      <c r="CQ8" t="s">
        <v>2278</v>
      </c>
      <c r="CR8" t="s">
        <v>2279</v>
      </c>
      <c r="CS8" t="s">
        <v>2280</v>
      </c>
      <c r="CT8" t="s">
        <v>2281</v>
      </c>
      <c r="CU8" t="s">
        <v>1040</v>
      </c>
      <c r="CV8" t="s">
        <v>2282</v>
      </c>
      <c r="CW8" t="s">
        <v>2283</v>
      </c>
      <c r="CX8" t="s">
        <v>2284</v>
      </c>
      <c r="CY8" t="s">
        <v>2285</v>
      </c>
      <c r="CZ8" t="s">
        <v>2286</v>
      </c>
      <c r="DA8" t="s">
        <v>2287</v>
      </c>
      <c r="DB8" t="s">
        <v>2288</v>
      </c>
      <c r="DC8" t="s">
        <v>2289</v>
      </c>
      <c r="DD8" t="s">
        <v>2290</v>
      </c>
      <c r="DE8" t="s">
        <v>2291</v>
      </c>
      <c r="DF8" t="s">
        <v>1751</v>
      </c>
      <c r="DG8" t="s">
        <v>2292</v>
      </c>
      <c r="DH8" t="s">
        <v>2293</v>
      </c>
      <c r="DI8" t="s">
        <v>2294</v>
      </c>
      <c r="DJ8" t="s">
        <v>2295</v>
      </c>
      <c r="DK8" t="s">
        <v>2296</v>
      </c>
      <c r="DL8" t="s">
        <v>2297</v>
      </c>
      <c r="DM8" t="s">
        <v>2298</v>
      </c>
      <c r="DN8" t="s">
        <v>2299</v>
      </c>
      <c r="DO8" t="s">
        <v>2300</v>
      </c>
      <c r="DP8" t="s">
        <v>2301</v>
      </c>
      <c r="DQ8" t="s">
        <v>1328</v>
      </c>
      <c r="DR8" t="s">
        <v>2302</v>
      </c>
      <c r="DS8" t="s">
        <v>2303</v>
      </c>
      <c r="DT8" t="s">
        <v>2304</v>
      </c>
      <c r="DU8" t="s">
        <v>2305</v>
      </c>
      <c r="DV8" t="s">
        <v>2306</v>
      </c>
      <c r="DW8" t="s">
        <v>2307</v>
      </c>
      <c r="DX8" t="s">
        <v>1167</v>
      </c>
      <c r="DY8" t="s">
        <v>2308</v>
      </c>
      <c r="DZ8" t="s">
        <v>2309</v>
      </c>
      <c r="EA8" t="s">
        <v>2310</v>
      </c>
      <c r="EB8" t="s">
        <v>2311</v>
      </c>
      <c r="EC8" t="s">
        <v>2312</v>
      </c>
      <c r="ED8" t="s">
        <v>2313</v>
      </c>
      <c r="EE8" t="s">
        <v>2314</v>
      </c>
      <c r="EF8" t="s">
        <v>2315</v>
      </c>
      <c r="EG8" t="s">
        <v>2316</v>
      </c>
      <c r="EH8" t="s">
        <v>2317</v>
      </c>
      <c r="EI8" t="s">
        <v>2318</v>
      </c>
      <c r="EJ8" t="s">
        <v>2319</v>
      </c>
      <c r="EK8" t="s">
        <v>2320</v>
      </c>
      <c r="EL8" t="s">
        <v>2321</v>
      </c>
      <c r="EM8" t="s">
        <v>2322</v>
      </c>
      <c r="EN8" t="s">
        <v>2323</v>
      </c>
      <c r="EO8" t="s">
        <v>2324</v>
      </c>
      <c r="EP8" t="s">
        <v>2325</v>
      </c>
      <c r="EQ8" t="s">
        <v>2326</v>
      </c>
      <c r="ER8" t="s">
        <v>2327</v>
      </c>
      <c r="ES8" t="s">
        <v>2328</v>
      </c>
      <c r="ET8" t="s">
        <v>2329</v>
      </c>
      <c r="EU8" t="s">
        <v>2330</v>
      </c>
      <c r="EV8" t="s">
        <v>2331</v>
      </c>
      <c r="EW8" t="s">
        <v>2332</v>
      </c>
      <c r="EX8" t="s">
        <v>2333</v>
      </c>
      <c r="EY8" t="s">
        <v>2334</v>
      </c>
      <c r="EZ8" t="s">
        <v>2335</v>
      </c>
      <c r="FA8" t="s">
        <v>2336</v>
      </c>
      <c r="FB8" t="s">
        <v>2337</v>
      </c>
      <c r="FC8" t="s">
        <v>2338</v>
      </c>
      <c r="FD8" t="s">
        <v>2339</v>
      </c>
      <c r="FE8" t="s">
        <v>2340</v>
      </c>
      <c r="FF8" t="s">
        <v>2341</v>
      </c>
      <c r="FG8" t="s">
        <v>2342</v>
      </c>
      <c r="FH8" t="s">
        <v>2343</v>
      </c>
      <c r="FI8" t="s">
        <v>2344</v>
      </c>
      <c r="FJ8" t="s">
        <v>2345</v>
      </c>
      <c r="FK8" t="s">
        <v>2346</v>
      </c>
      <c r="FL8" t="s">
        <v>2347</v>
      </c>
      <c r="FM8" t="s">
        <v>2348</v>
      </c>
      <c r="FN8" t="s">
        <v>2349</v>
      </c>
      <c r="FO8" t="s">
        <v>2350</v>
      </c>
      <c r="FP8" t="s">
        <v>2351</v>
      </c>
      <c r="FQ8" t="s">
        <v>2352</v>
      </c>
      <c r="FR8" t="s">
        <v>2353</v>
      </c>
      <c r="FS8" t="s">
        <v>2354</v>
      </c>
      <c r="FT8" t="s">
        <v>2355</v>
      </c>
      <c r="FU8" t="s">
        <v>2356</v>
      </c>
      <c r="FV8" t="s">
        <v>2357</v>
      </c>
      <c r="FW8" t="s">
        <v>2358</v>
      </c>
      <c r="FX8" t="s">
        <v>2359</v>
      </c>
      <c r="FY8" t="s">
        <v>2360</v>
      </c>
      <c r="FZ8" t="s">
        <v>2361</v>
      </c>
      <c r="GA8" t="s">
        <v>2362</v>
      </c>
      <c r="GB8" t="s">
        <v>2363</v>
      </c>
      <c r="GC8" t="s">
        <v>2364</v>
      </c>
      <c r="GD8" t="s">
        <v>2365</v>
      </c>
      <c r="GE8" t="s">
        <v>2366</v>
      </c>
      <c r="GF8" t="s">
        <v>2367</v>
      </c>
      <c r="GG8" t="s">
        <v>2368</v>
      </c>
      <c r="GH8" t="s">
        <v>2369</v>
      </c>
      <c r="GI8" t="s">
        <v>2370</v>
      </c>
      <c r="GJ8" t="s">
        <v>2371</v>
      </c>
      <c r="GK8" t="s">
        <v>2372</v>
      </c>
      <c r="GL8" t="s">
        <v>2373</v>
      </c>
      <c r="GM8" t="s">
        <v>2374</v>
      </c>
      <c r="GN8" t="s">
        <v>2375</v>
      </c>
      <c r="GO8" t="s">
        <v>2376</v>
      </c>
      <c r="GP8" t="s">
        <v>2377</v>
      </c>
      <c r="GQ8" t="s">
        <v>2378</v>
      </c>
      <c r="GR8" t="s">
        <v>2379</v>
      </c>
      <c r="GS8" t="s">
        <v>2380</v>
      </c>
      <c r="GT8" t="s">
        <v>2381</v>
      </c>
    </row>
    <row r="9" spans="1:202">
      <c r="A9" t="s">
        <v>984</v>
      </c>
      <c r="B9" t="str">
        <f ca="1"/>
        <v>Timor_Leste</v>
      </c>
      <c r="AY9" t="s">
        <v>2383</v>
      </c>
      <c r="AZ9" t="s">
        <v>2384</v>
      </c>
      <c r="BA9" t="s">
        <v>2385</v>
      </c>
      <c r="BB9" t="s">
        <v>2386</v>
      </c>
      <c r="BC9" t="s">
        <v>2387</v>
      </c>
      <c r="BD9" t="s">
        <v>2388</v>
      </c>
      <c r="BE9" t="s">
        <v>2389</v>
      </c>
      <c r="BF9" t="s">
        <v>2390</v>
      </c>
      <c r="BG9" t="s">
        <v>2391</v>
      </c>
      <c r="BH9" t="s">
        <v>2392</v>
      </c>
      <c r="BI9" t="s">
        <v>2393</v>
      </c>
      <c r="BJ9" t="s">
        <v>2394</v>
      </c>
      <c r="BK9" t="s">
        <v>2395</v>
      </c>
      <c r="BL9" t="s">
        <v>2396</v>
      </c>
      <c r="BM9" t="s">
        <v>2397</v>
      </c>
      <c r="BN9" t="s">
        <v>2398</v>
      </c>
      <c r="BO9" t="s">
        <v>2255</v>
      </c>
      <c r="BP9" t="s">
        <v>2399</v>
      </c>
      <c r="BQ9" t="s">
        <v>2400</v>
      </c>
      <c r="BR9" t="s">
        <v>2401</v>
      </c>
      <c r="BS9" t="s">
        <v>1906</v>
      </c>
      <c r="BT9" t="s">
        <v>2402</v>
      </c>
      <c r="BU9" t="s">
        <v>2403</v>
      </c>
      <c r="BV9" t="s">
        <v>2404</v>
      </c>
      <c r="BW9" t="s">
        <v>2405</v>
      </c>
      <c r="BX9" t="s">
        <v>2406</v>
      </c>
      <c r="BY9" t="s">
        <v>2407</v>
      </c>
      <c r="BZ9" t="s">
        <v>2408</v>
      </c>
      <c r="CA9" t="s">
        <v>2409</v>
      </c>
      <c r="CB9" t="s">
        <v>2410</v>
      </c>
      <c r="CC9" t="s">
        <v>2411</v>
      </c>
      <c r="CD9" t="s">
        <v>2412</v>
      </c>
      <c r="CE9" t="s">
        <v>2413</v>
      </c>
      <c r="CF9" t="s">
        <v>2414</v>
      </c>
      <c r="CG9" t="s">
        <v>2415</v>
      </c>
      <c r="CH9" t="s">
        <v>2416</v>
      </c>
      <c r="CI9" t="s">
        <v>2417</v>
      </c>
      <c r="CJ9" t="s">
        <v>2418</v>
      </c>
      <c r="CK9" t="s">
        <v>2419</v>
      </c>
      <c r="CL9" t="s">
        <v>2420</v>
      </c>
      <c r="CM9" t="s">
        <v>2421</v>
      </c>
      <c r="CN9" t="s">
        <v>2422</v>
      </c>
      <c r="CO9" t="s">
        <v>2423</v>
      </c>
      <c r="CP9" t="s">
        <v>2424</v>
      </c>
      <c r="CQ9" t="s">
        <v>2425</v>
      </c>
      <c r="CR9" t="s">
        <v>2426</v>
      </c>
      <c r="CS9" t="s">
        <v>2427</v>
      </c>
      <c r="CT9" t="s">
        <v>2428</v>
      </c>
      <c r="CU9" t="s">
        <v>2429</v>
      </c>
      <c r="CV9" t="s">
        <v>2430</v>
      </c>
      <c r="CW9" t="s">
        <v>2431</v>
      </c>
      <c r="CX9" t="s">
        <v>2432</v>
      </c>
      <c r="CY9" t="s">
        <v>2433</v>
      </c>
      <c r="CZ9" t="s">
        <v>2434</v>
      </c>
      <c r="DA9" t="s">
        <v>2435</v>
      </c>
      <c r="DB9" t="s">
        <v>2436</v>
      </c>
      <c r="DC9" t="s">
        <v>2437</v>
      </c>
      <c r="DD9" t="s">
        <v>2438</v>
      </c>
      <c r="DE9" t="s">
        <v>2439</v>
      </c>
      <c r="DF9" t="s">
        <v>2440</v>
      </c>
      <c r="DG9" t="s">
        <v>2441</v>
      </c>
      <c r="DH9" t="s">
        <v>2442</v>
      </c>
      <c r="DI9" t="s">
        <v>1773</v>
      </c>
      <c r="DJ9" t="s">
        <v>2443</v>
      </c>
      <c r="DK9" t="s">
        <v>2444</v>
      </c>
      <c r="DL9" t="s">
        <v>2445</v>
      </c>
      <c r="DM9" t="s">
        <v>2446</v>
      </c>
      <c r="DN9" t="s">
        <v>2447</v>
      </c>
      <c r="DO9" t="s">
        <v>2448</v>
      </c>
      <c r="DP9" t="s">
        <v>2449</v>
      </c>
      <c r="DQ9" t="s">
        <v>2450</v>
      </c>
      <c r="DR9" t="s">
        <v>2451</v>
      </c>
      <c r="DS9" t="s">
        <v>2452</v>
      </c>
      <c r="DT9" t="s">
        <v>2453</v>
      </c>
      <c r="DU9" t="s">
        <v>2454</v>
      </c>
      <c r="DV9" t="s">
        <v>2455</v>
      </c>
      <c r="DW9" t="s">
        <v>2456</v>
      </c>
      <c r="DX9" t="s">
        <v>1361</v>
      </c>
      <c r="DY9" t="s">
        <v>2457</v>
      </c>
      <c r="DZ9" t="s">
        <v>2458</v>
      </c>
      <c r="EA9" t="s">
        <v>2459</v>
      </c>
      <c r="EB9" t="s">
        <v>2460</v>
      </c>
      <c r="EC9" t="s">
        <v>2461</v>
      </c>
      <c r="ED9" t="s">
        <v>2462</v>
      </c>
      <c r="EE9" t="s">
        <v>2463</v>
      </c>
      <c r="EF9" t="s">
        <v>2464</v>
      </c>
      <c r="EG9" t="s">
        <v>2465</v>
      </c>
      <c r="EH9" t="s">
        <v>2466</v>
      </c>
      <c r="EI9" t="s">
        <v>2467</v>
      </c>
      <c r="EJ9" t="s">
        <v>2468</v>
      </c>
      <c r="EK9" t="s">
        <v>2469</v>
      </c>
      <c r="EL9" t="s">
        <v>2470</v>
      </c>
      <c r="EM9" t="s">
        <v>2471</v>
      </c>
      <c r="EN9" t="s">
        <v>2472</v>
      </c>
      <c r="EO9" t="s">
        <v>2473</v>
      </c>
      <c r="EP9" t="s">
        <v>2474</v>
      </c>
      <c r="EQ9" t="s">
        <v>2475</v>
      </c>
      <c r="ER9" t="s">
        <v>2476</v>
      </c>
      <c r="ES9" t="s">
        <v>2477</v>
      </c>
      <c r="ET9" t="s">
        <v>2478</v>
      </c>
      <c r="EU9" t="s">
        <v>2479</v>
      </c>
      <c r="EV9" t="s">
        <v>2480</v>
      </c>
      <c r="EW9" t="s">
        <v>2481</v>
      </c>
      <c r="EX9" t="s">
        <v>2482</v>
      </c>
      <c r="EY9" t="s">
        <v>2483</v>
      </c>
      <c r="EZ9" t="s">
        <v>2484</v>
      </c>
      <c r="FA9" t="s">
        <v>2485</v>
      </c>
      <c r="FB9" t="s">
        <v>2486</v>
      </c>
      <c r="FC9" t="s">
        <v>2487</v>
      </c>
      <c r="FD9" t="s">
        <v>2488</v>
      </c>
      <c r="FE9" t="s">
        <v>2489</v>
      </c>
      <c r="FF9" t="s">
        <v>2490</v>
      </c>
      <c r="FG9" t="s">
        <v>2491</v>
      </c>
      <c r="FH9" t="s">
        <v>2492</v>
      </c>
      <c r="FI9" t="s">
        <v>2493</v>
      </c>
      <c r="FJ9" t="s">
        <v>2494</v>
      </c>
      <c r="FK9" t="s">
        <v>2495</v>
      </c>
      <c r="FL9" t="s">
        <v>2496</v>
      </c>
      <c r="FM9" t="s">
        <v>2497</v>
      </c>
      <c r="FN9" t="s">
        <v>2498</v>
      </c>
      <c r="FO9" t="s">
        <v>2499</v>
      </c>
      <c r="FP9" t="s">
        <v>2500</v>
      </c>
      <c r="FQ9" t="s">
        <v>2501</v>
      </c>
      <c r="FR9" t="s">
        <v>2502</v>
      </c>
      <c r="FS9" t="s">
        <v>2503</v>
      </c>
      <c r="FT9" t="s">
        <v>2504</v>
      </c>
      <c r="FU9" t="s">
        <v>2505</v>
      </c>
      <c r="FV9" t="s">
        <v>2506</v>
      </c>
      <c r="FW9" t="s">
        <v>2507</v>
      </c>
      <c r="FX9" t="s">
        <v>2508</v>
      </c>
      <c r="FY9" t="s">
        <v>2509</v>
      </c>
      <c r="FZ9" t="s">
        <v>2510</v>
      </c>
      <c r="GA9" t="s">
        <v>2511</v>
      </c>
      <c r="GB9" t="s">
        <v>2512</v>
      </c>
      <c r="GC9" t="s">
        <v>2513</v>
      </c>
      <c r="GD9" t="s">
        <v>2514</v>
      </c>
      <c r="GE9" t="s">
        <v>2515</v>
      </c>
      <c r="GF9" t="s">
        <v>2516</v>
      </c>
      <c r="GG9" t="s">
        <v>2517</v>
      </c>
      <c r="GH9" t="s">
        <v>2518</v>
      </c>
      <c r="GI9" t="s">
        <v>2519</v>
      </c>
      <c r="GJ9" t="s">
        <v>2520</v>
      </c>
      <c r="GK9" t="s">
        <v>2521</v>
      </c>
      <c r="GL9" t="s">
        <v>2522</v>
      </c>
      <c r="GM9" t="s">
        <v>2523</v>
      </c>
      <c r="GN9" t="s">
        <v>2524</v>
      </c>
      <c r="GO9" t="s">
        <v>2525</v>
      </c>
      <c r="GP9" t="s">
        <v>2526</v>
      </c>
      <c r="GQ9" t="s">
        <v>2527</v>
      </c>
      <c r="GR9" t="s">
        <v>2528</v>
      </c>
      <c r="GS9" t="s">
        <v>2529</v>
      </c>
      <c r="GT9" t="s">
        <v>2530</v>
      </c>
    </row>
    <row r="10" spans="1:202">
      <c r="A10" t="s">
        <v>1081</v>
      </c>
      <c r="B10" t="str">
        <f ca="1"/>
        <v>Togo</v>
      </c>
      <c r="BI10" t="s">
        <v>2532</v>
      </c>
      <c r="BJ10" t="s">
        <v>2533</v>
      </c>
      <c r="BK10" t="s">
        <v>2534</v>
      </c>
      <c r="BL10" t="s">
        <v>2535</v>
      </c>
      <c r="BM10" t="s">
        <v>2536</v>
      </c>
      <c r="BN10" t="s">
        <v>2537</v>
      </c>
      <c r="BO10" t="s">
        <v>2538</v>
      </c>
      <c r="BP10" t="s">
        <v>2539</v>
      </c>
      <c r="BQ10" t="s">
        <v>2540</v>
      </c>
      <c r="BR10" t="s">
        <v>2541</v>
      </c>
      <c r="BS10" t="s">
        <v>1740</v>
      </c>
      <c r="BT10" t="s">
        <v>2542</v>
      </c>
      <c r="BU10" t="s">
        <v>1936</v>
      </c>
      <c r="BV10" t="s">
        <v>2543</v>
      </c>
      <c r="BW10" t="s">
        <v>2544</v>
      </c>
      <c r="BX10" t="s">
        <v>2545</v>
      </c>
      <c r="BY10" t="s">
        <v>2546</v>
      </c>
      <c r="BZ10" t="s">
        <v>2547</v>
      </c>
      <c r="CA10" t="s">
        <v>2548</v>
      </c>
      <c r="CB10" t="s">
        <v>2549</v>
      </c>
      <c r="CC10" t="s">
        <v>2550</v>
      </c>
      <c r="CD10" t="s">
        <v>2551</v>
      </c>
      <c r="CE10" t="s">
        <v>2552</v>
      </c>
      <c r="CF10" t="s">
        <v>2553</v>
      </c>
      <c r="CG10" t="s">
        <v>1917</v>
      </c>
      <c r="CH10" t="s">
        <v>2554</v>
      </c>
      <c r="CI10" t="s">
        <v>2555</v>
      </c>
      <c r="CJ10" t="s">
        <v>2556</v>
      </c>
      <c r="CK10" t="s">
        <v>2557</v>
      </c>
      <c r="CL10" t="s">
        <v>2558</v>
      </c>
      <c r="CM10" t="s">
        <v>2559</v>
      </c>
      <c r="CN10" t="s">
        <v>2560</v>
      </c>
      <c r="CO10" t="s">
        <v>2561</v>
      </c>
      <c r="CP10" t="s">
        <v>2562</v>
      </c>
      <c r="CQ10" t="s">
        <v>2563</v>
      </c>
      <c r="CR10" t="s">
        <v>2564</v>
      </c>
      <c r="CS10" t="s">
        <v>2565</v>
      </c>
      <c r="CT10" t="s">
        <v>2566</v>
      </c>
      <c r="CU10" t="s">
        <v>2567</v>
      </c>
      <c r="CV10" t="s">
        <v>2568</v>
      </c>
      <c r="CW10" t="s">
        <v>2569</v>
      </c>
      <c r="CX10" t="s">
        <v>2570</v>
      </c>
      <c r="CY10" t="s">
        <v>2571</v>
      </c>
      <c r="CZ10" t="s">
        <v>2572</v>
      </c>
      <c r="DA10" t="s">
        <v>2573</v>
      </c>
      <c r="DB10" t="s">
        <v>2574</v>
      </c>
      <c r="DC10" t="s">
        <v>2575</v>
      </c>
      <c r="DD10" t="s">
        <v>2576</v>
      </c>
      <c r="DE10" t="s">
        <v>2577</v>
      </c>
      <c r="DF10" t="s">
        <v>2578</v>
      </c>
      <c r="DG10" t="s">
        <v>2579</v>
      </c>
      <c r="DH10" t="s">
        <v>2580</v>
      </c>
      <c r="DI10" t="s">
        <v>2581</v>
      </c>
      <c r="DJ10" t="s">
        <v>2582</v>
      </c>
      <c r="DK10" t="s">
        <v>2583</v>
      </c>
      <c r="DL10" t="s">
        <v>2584</v>
      </c>
      <c r="DM10" t="s">
        <v>2585</v>
      </c>
      <c r="DN10" t="s">
        <v>2586</v>
      </c>
      <c r="DO10" t="s">
        <v>2587</v>
      </c>
      <c r="DP10" t="s">
        <v>2588</v>
      </c>
      <c r="DQ10" t="s">
        <v>2589</v>
      </c>
      <c r="DR10" t="s">
        <v>2590</v>
      </c>
      <c r="DS10" t="s">
        <v>2591</v>
      </c>
      <c r="DT10" t="s">
        <v>2592</v>
      </c>
      <c r="DU10" t="s">
        <v>2593</v>
      </c>
      <c r="DV10" t="s">
        <v>2594</v>
      </c>
      <c r="DW10" t="s">
        <v>2595</v>
      </c>
      <c r="DX10" t="s">
        <v>1360</v>
      </c>
      <c r="DY10" t="s">
        <v>2596</v>
      </c>
      <c r="DZ10" t="s">
        <v>2597</v>
      </c>
      <c r="EA10" t="s">
        <v>2598</v>
      </c>
      <c r="EB10" t="s">
        <v>2599</v>
      </c>
      <c r="EC10" t="s">
        <v>2600</v>
      </c>
      <c r="ED10" t="s">
        <v>2601</v>
      </c>
      <c r="EE10" t="s">
        <v>2602</v>
      </c>
      <c r="EF10" t="s">
        <v>2603</v>
      </c>
      <c r="EG10" t="s">
        <v>2604</v>
      </c>
      <c r="EH10" t="s">
        <v>2605</v>
      </c>
      <c r="EI10" t="s">
        <v>2606</v>
      </c>
      <c r="EJ10" t="s">
        <v>2607</v>
      </c>
      <c r="EK10" t="s">
        <v>2608</v>
      </c>
      <c r="EL10" t="s">
        <v>2609</v>
      </c>
      <c r="EM10" t="s">
        <v>2610</v>
      </c>
      <c r="EN10" t="s">
        <v>2611</v>
      </c>
      <c r="EO10" t="s">
        <v>2612</v>
      </c>
      <c r="EP10" t="s">
        <v>2613</v>
      </c>
      <c r="EQ10" t="s">
        <v>2614</v>
      </c>
      <c r="ER10" t="s">
        <v>2615</v>
      </c>
      <c r="ES10" t="s">
        <v>2616</v>
      </c>
      <c r="ET10" t="s">
        <v>2617</v>
      </c>
      <c r="EU10" t="s">
        <v>2618</v>
      </c>
      <c r="EV10" t="s">
        <v>2619</v>
      </c>
      <c r="EW10" t="s">
        <v>2620</v>
      </c>
      <c r="EX10" t="s">
        <v>2621</v>
      </c>
      <c r="EY10" t="s">
        <v>2622</v>
      </c>
      <c r="EZ10" t="s">
        <v>2623</v>
      </c>
      <c r="FA10" t="s">
        <v>2624</v>
      </c>
      <c r="FB10" t="s">
        <v>2625</v>
      </c>
      <c r="FC10" t="s">
        <v>2626</v>
      </c>
      <c r="FD10" t="s">
        <v>2627</v>
      </c>
      <c r="FE10" t="s">
        <v>2628</v>
      </c>
      <c r="FF10" t="s">
        <v>2629</v>
      </c>
      <c r="FG10" t="s">
        <v>2630</v>
      </c>
      <c r="FH10" t="s">
        <v>2631</v>
      </c>
      <c r="FI10" t="s">
        <v>2632</v>
      </c>
      <c r="FJ10" t="s">
        <v>2633</v>
      </c>
      <c r="FK10" t="s">
        <v>2634</v>
      </c>
      <c r="FL10" t="s">
        <v>2635</v>
      </c>
      <c r="FM10" t="s">
        <v>2636</v>
      </c>
      <c r="FN10" t="s">
        <v>2637</v>
      </c>
      <c r="FO10" t="s">
        <v>2638</v>
      </c>
      <c r="FP10" t="s">
        <v>2639</v>
      </c>
      <c r="FQ10" t="s">
        <v>2640</v>
      </c>
      <c r="FR10" t="s">
        <v>2641</v>
      </c>
      <c r="FS10" t="s">
        <v>2642</v>
      </c>
      <c r="FT10" t="s">
        <v>2643</v>
      </c>
      <c r="FU10" t="s">
        <v>2644</v>
      </c>
      <c r="FV10" t="s">
        <v>2645</v>
      </c>
      <c r="FW10" t="s">
        <v>2646</v>
      </c>
      <c r="FX10" t="s">
        <v>2647</v>
      </c>
      <c r="FY10" t="s">
        <v>2648</v>
      </c>
      <c r="FZ10" t="s">
        <v>2649</v>
      </c>
      <c r="GA10" t="s">
        <v>2650</v>
      </c>
      <c r="GB10" t="s">
        <v>2651</v>
      </c>
      <c r="GC10" t="s">
        <v>2652</v>
      </c>
      <c r="GD10" t="s">
        <v>2653</v>
      </c>
      <c r="GE10" t="s">
        <v>2654</v>
      </c>
      <c r="GF10" t="s">
        <v>2655</v>
      </c>
      <c r="GG10" t="s">
        <v>2656</v>
      </c>
      <c r="GH10" t="s">
        <v>2657</v>
      </c>
      <c r="GI10" t="s">
        <v>2658</v>
      </c>
      <c r="GJ10" t="s">
        <v>2659</v>
      </c>
      <c r="GK10" t="s">
        <v>2660</v>
      </c>
      <c r="GL10" t="s">
        <v>2179</v>
      </c>
      <c r="GM10" t="s">
        <v>2661</v>
      </c>
      <c r="GN10" t="s">
        <v>2662</v>
      </c>
      <c r="GO10" t="s">
        <v>2663</v>
      </c>
      <c r="GP10" t="s">
        <v>2664</v>
      </c>
      <c r="GQ10" t="s">
        <v>2665</v>
      </c>
      <c r="GR10" t="s">
        <v>2666</v>
      </c>
      <c r="GS10" t="s">
        <v>2667</v>
      </c>
      <c r="GT10" t="s">
        <v>2668</v>
      </c>
    </row>
    <row r="11" spans="1:202">
      <c r="A11" t="s">
        <v>2382</v>
      </c>
      <c r="B11" t="str">
        <f ca="1"/>
        <v>Tokelau</v>
      </c>
      <c r="BR11" t="s">
        <v>2669</v>
      </c>
      <c r="BS11" t="s">
        <v>1917</v>
      </c>
      <c r="BT11" t="s">
        <v>2670</v>
      </c>
      <c r="BU11" t="s">
        <v>2671</v>
      </c>
      <c r="BV11" t="s">
        <v>2672</v>
      </c>
      <c r="BW11" t="s">
        <v>2673</v>
      </c>
      <c r="BX11" t="s">
        <v>2674</v>
      </c>
      <c r="BY11" t="s">
        <v>2675</v>
      </c>
      <c r="BZ11" t="s">
        <v>2676</v>
      </c>
      <c r="CA11" t="s">
        <v>1218</v>
      </c>
      <c r="CB11" t="s">
        <v>2677</v>
      </c>
      <c r="CC11" t="s">
        <v>2678</v>
      </c>
      <c r="CD11" t="s">
        <v>2679</v>
      </c>
      <c r="CE11" t="s">
        <v>2680</v>
      </c>
      <c r="CF11" t="s">
        <v>2681</v>
      </c>
      <c r="CG11" t="s">
        <v>2082</v>
      </c>
      <c r="CH11" t="s">
        <v>2682</v>
      </c>
      <c r="CI11" t="s">
        <v>2683</v>
      </c>
      <c r="CJ11" t="s">
        <v>2684</v>
      </c>
      <c r="CK11" t="s">
        <v>2685</v>
      </c>
      <c r="CL11" t="s">
        <v>2686</v>
      </c>
      <c r="CM11" t="s">
        <v>2687</v>
      </c>
      <c r="CN11" t="s">
        <v>2688</v>
      </c>
      <c r="CO11" t="s">
        <v>2689</v>
      </c>
      <c r="CP11" t="s">
        <v>2690</v>
      </c>
      <c r="CQ11" t="s">
        <v>2691</v>
      </c>
      <c r="CR11" t="s">
        <v>2692</v>
      </c>
      <c r="CS11" t="s">
        <v>2693</v>
      </c>
      <c r="CT11" t="s">
        <v>2694</v>
      </c>
      <c r="CU11" t="s">
        <v>2695</v>
      </c>
      <c r="CV11" t="s">
        <v>2696</v>
      </c>
      <c r="CW11" t="s">
        <v>2697</v>
      </c>
      <c r="CX11" t="s">
        <v>2698</v>
      </c>
      <c r="CY11" t="s">
        <v>1763</v>
      </c>
      <c r="CZ11" t="s">
        <v>2699</v>
      </c>
      <c r="DA11" t="s">
        <v>2700</v>
      </c>
      <c r="DB11" t="s">
        <v>2701</v>
      </c>
      <c r="DC11" t="s">
        <v>2702</v>
      </c>
      <c r="DD11" t="s">
        <v>2703</v>
      </c>
      <c r="DE11" t="s">
        <v>2704</v>
      </c>
      <c r="DF11" t="s">
        <v>2705</v>
      </c>
      <c r="DG11" t="s">
        <v>2706</v>
      </c>
      <c r="DH11" t="s">
        <v>2707</v>
      </c>
      <c r="DI11" t="s">
        <v>2708</v>
      </c>
      <c r="DJ11" t="s">
        <v>2709</v>
      </c>
      <c r="DK11" t="s">
        <v>2710</v>
      </c>
      <c r="DL11" t="s">
        <v>2711</v>
      </c>
      <c r="DM11" t="s">
        <v>2712</v>
      </c>
      <c r="DN11" t="s">
        <v>2713</v>
      </c>
      <c r="DO11" t="s">
        <v>2714</v>
      </c>
      <c r="DP11" t="s">
        <v>2715</v>
      </c>
      <c r="DQ11" t="s">
        <v>2716</v>
      </c>
      <c r="DR11" t="s">
        <v>2717</v>
      </c>
      <c r="DS11" t="s">
        <v>2718</v>
      </c>
      <c r="DT11" t="s">
        <v>2719</v>
      </c>
      <c r="DU11" t="s">
        <v>2720</v>
      </c>
      <c r="DV11" t="s">
        <v>2721</v>
      </c>
      <c r="DW11" t="s">
        <v>2722</v>
      </c>
      <c r="DX11" t="s">
        <v>2723</v>
      </c>
      <c r="DY11" t="s">
        <v>2724</v>
      </c>
      <c r="DZ11" t="s">
        <v>2725</v>
      </c>
      <c r="EA11" t="s">
        <v>2726</v>
      </c>
      <c r="EB11" t="s">
        <v>2727</v>
      </c>
      <c r="EC11" t="s">
        <v>2728</v>
      </c>
      <c r="ED11" t="s">
        <v>2729</v>
      </c>
      <c r="EE11" t="s">
        <v>2730</v>
      </c>
      <c r="EF11" t="s">
        <v>2731</v>
      </c>
      <c r="EG11" t="s">
        <v>2732</v>
      </c>
      <c r="EH11" t="s">
        <v>2733</v>
      </c>
      <c r="EI11" t="s">
        <v>2734</v>
      </c>
      <c r="EJ11" t="s">
        <v>2735</v>
      </c>
      <c r="EK11" t="s">
        <v>2736</v>
      </c>
      <c r="EL11" t="s">
        <v>2737</v>
      </c>
      <c r="EM11" t="s">
        <v>2738</v>
      </c>
      <c r="EN11" t="s">
        <v>2739</v>
      </c>
      <c r="EO11" t="s">
        <v>2740</v>
      </c>
      <c r="EP11" t="s">
        <v>2741</v>
      </c>
      <c r="EQ11" t="s">
        <v>2742</v>
      </c>
      <c r="ER11" t="s">
        <v>2743</v>
      </c>
      <c r="ES11" t="s">
        <v>2744</v>
      </c>
      <c r="ET11" t="s">
        <v>2745</v>
      </c>
      <c r="EU11" t="s">
        <v>2746</v>
      </c>
      <c r="EV11" t="s">
        <v>2747</v>
      </c>
      <c r="EW11" t="s">
        <v>2748</v>
      </c>
      <c r="EX11" t="s">
        <v>2749</v>
      </c>
      <c r="EY11" t="s">
        <v>2750</v>
      </c>
      <c r="EZ11" t="s">
        <v>2751</v>
      </c>
      <c r="FA11" t="s">
        <v>2752</v>
      </c>
      <c r="FB11" t="s">
        <v>2753</v>
      </c>
      <c r="FC11" t="s">
        <v>2754</v>
      </c>
      <c r="FD11" t="s">
        <v>2755</v>
      </c>
      <c r="FE11" t="s">
        <v>2756</v>
      </c>
      <c r="FF11" t="s">
        <v>2757</v>
      </c>
      <c r="FG11" t="s">
        <v>2758</v>
      </c>
      <c r="FH11" t="s">
        <v>2759</v>
      </c>
      <c r="FI11" t="s">
        <v>2760</v>
      </c>
      <c r="FJ11" t="s">
        <v>2761</v>
      </c>
      <c r="FK11" t="s">
        <v>2762</v>
      </c>
      <c r="FL11" t="s">
        <v>2763</v>
      </c>
      <c r="FM11" t="s">
        <v>2764</v>
      </c>
      <c r="FN11" t="s">
        <v>2765</v>
      </c>
      <c r="FO11" t="s">
        <v>2766</v>
      </c>
      <c r="FP11" t="s">
        <v>2767</v>
      </c>
      <c r="FQ11" t="s">
        <v>2768</v>
      </c>
      <c r="FR11" t="s">
        <v>2769</v>
      </c>
      <c r="FS11" t="s">
        <v>2770</v>
      </c>
      <c r="FT11" t="s">
        <v>2771</v>
      </c>
      <c r="FU11" t="s">
        <v>2772</v>
      </c>
      <c r="FV11" t="s">
        <v>2773</v>
      </c>
      <c r="FW11" t="s">
        <v>2774</v>
      </c>
      <c r="FX11" t="s">
        <v>2775</v>
      </c>
      <c r="FY11" t="s">
        <v>2776</v>
      </c>
      <c r="FZ11" t="s">
        <v>2777</v>
      </c>
      <c r="GA11" t="s">
        <v>2778</v>
      </c>
      <c r="GB11" t="s">
        <v>2779</v>
      </c>
      <c r="GC11" t="s">
        <v>2780</v>
      </c>
      <c r="GD11" t="s">
        <v>2781</v>
      </c>
      <c r="GE11" t="s">
        <v>2782</v>
      </c>
      <c r="GF11" t="s">
        <v>2783</v>
      </c>
      <c r="GG11" t="s">
        <v>2784</v>
      </c>
      <c r="GH11" t="s">
        <v>2785</v>
      </c>
      <c r="GI11" t="s">
        <v>2786</v>
      </c>
      <c r="GJ11" t="s">
        <v>2787</v>
      </c>
      <c r="GK11" t="s">
        <v>2788</v>
      </c>
      <c r="GL11" t="s">
        <v>1037</v>
      </c>
      <c r="GM11" t="s">
        <v>2789</v>
      </c>
      <c r="GN11" t="s">
        <v>2790</v>
      </c>
      <c r="GO11" t="s">
        <v>2791</v>
      </c>
      <c r="GP11" t="s">
        <v>2792</v>
      </c>
      <c r="GQ11" t="s">
        <v>2793</v>
      </c>
      <c r="GR11" t="s">
        <v>2794</v>
      </c>
      <c r="GS11" t="s">
        <v>2795</v>
      </c>
      <c r="GT11" t="s">
        <v>2796</v>
      </c>
    </row>
    <row r="12" spans="1:202">
      <c r="A12" t="s">
        <v>2531</v>
      </c>
      <c r="B12" t="str">
        <f ca="1"/>
        <v>Tonga</v>
      </c>
      <c r="CF12" t="s">
        <v>2797</v>
      </c>
      <c r="CG12" t="s">
        <v>1625</v>
      </c>
      <c r="CH12" t="s">
        <v>2798</v>
      </c>
      <c r="CI12" t="s">
        <v>2799</v>
      </c>
      <c r="CJ12" t="s">
        <v>2800</v>
      </c>
      <c r="CK12" t="s">
        <v>1953</v>
      </c>
      <c r="CL12" t="s">
        <v>2801</v>
      </c>
      <c r="CM12" t="s">
        <v>2802</v>
      </c>
      <c r="CN12" t="s">
        <v>2803</v>
      </c>
      <c r="CO12" t="s">
        <v>2804</v>
      </c>
      <c r="CP12" t="s">
        <v>2805</v>
      </c>
      <c r="CQ12" t="s">
        <v>2806</v>
      </c>
      <c r="CR12" t="s">
        <v>2807</v>
      </c>
      <c r="CS12" t="s">
        <v>2808</v>
      </c>
      <c r="CT12" t="s">
        <v>2809</v>
      </c>
      <c r="CU12" t="s">
        <v>2810</v>
      </c>
      <c r="CV12" t="s">
        <v>2811</v>
      </c>
      <c r="CW12" t="s">
        <v>2812</v>
      </c>
      <c r="CX12" t="s">
        <v>2813</v>
      </c>
      <c r="CY12" t="s">
        <v>2814</v>
      </c>
      <c r="CZ12" t="s">
        <v>2815</v>
      </c>
      <c r="DA12" t="s">
        <v>2816</v>
      </c>
      <c r="DB12" t="s">
        <v>2817</v>
      </c>
      <c r="DC12" t="s">
        <v>2818</v>
      </c>
      <c r="DD12" t="s">
        <v>1896</v>
      </c>
      <c r="DE12" t="s">
        <v>2819</v>
      </c>
      <c r="DF12" t="s">
        <v>2820</v>
      </c>
      <c r="DG12" t="s">
        <v>2821</v>
      </c>
      <c r="DH12" t="s">
        <v>2822</v>
      </c>
      <c r="DI12" t="s">
        <v>2823</v>
      </c>
      <c r="DJ12" t="s">
        <v>2824</v>
      </c>
      <c r="DK12" t="s">
        <v>2825</v>
      </c>
      <c r="DL12" t="s">
        <v>2826</v>
      </c>
      <c r="DM12" t="s">
        <v>2827</v>
      </c>
      <c r="DN12" t="s">
        <v>2828</v>
      </c>
      <c r="DO12" t="s">
        <v>2829</v>
      </c>
      <c r="DP12" t="s">
        <v>2830</v>
      </c>
      <c r="DQ12" t="s">
        <v>2831</v>
      </c>
      <c r="DR12" t="s">
        <v>2832</v>
      </c>
      <c r="DS12" t="s">
        <v>2833</v>
      </c>
      <c r="DT12" t="s">
        <v>1361</v>
      </c>
      <c r="DU12" t="s">
        <v>2834</v>
      </c>
      <c r="DV12" t="s">
        <v>2835</v>
      </c>
      <c r="DW12" t="s">
        <v>2836</v>
      </c>
      <c r="DX12" t="s">
        <v>2837</v>
      </c>
      <c r="DY12" t="s">
        <v>2838</v>
      </c>
      <c r="DZ12" t="s">
        <v>2839</v>
      </c>
      <c r="EA12" t="s">
        <v>2840</v>
      </c>
      <c r="EB12" t="s">
        <v>2841</v>
      </c>
      <c r="EC12" t="s">
        <v>2842</v>
      </c>
      <c r="ED12" t="s">
        <v>2843</v>
      </c>
      <c r="EE12" t="s">
        <v>2844</v>
      </c>
      <c r="EF12" t="s">
        <v>2845</v>
      </c>
      <c r="EG12" t="s">
        <v>2846</v>
      </c>
      <c r="EH12" t="s">
        <v>2847</v>
      </c>
      <c r="EI12" t="s">
        <v>2848</v>
      </c>
      <c r="EJ12" t="s">
        <v>2849</v>
      </c>
      <c r="EK12" t="s">
        <v>2850</v>
      </c>
      <c r="EL12" t="s">
        <v>2851</v>
      </c>
      <c r="EM12" t="s">
        <v>2852</v>
      </c>
      <c r="EN12" t="s">
        <v>2853</v>
      </c>
      <c r="EO12" t="s">
        <v>2854</v>
      </c>
      <c r="EP12" t="s">
        <v>2855</v>
      </c>
      <c r="EQ12" t="s">
        <v>2856</v>
      </c>
      <c r="ER12" t="s">
        <v>2857</v>
      </c>
      <c r="ES12" t="s">
        <v>2858</v>
      </c>
      <c r="ET12" t="s">
        <v>2859</v>
      </c>
      <c r="EU12" t="s">
        <v>2860</v>
      </c>
      <c r="EV12" t="s">
        <v>2861</v>
      </c>
      <c r="EW12" t="s">
        <v>2862</v>
      </c>
      <c r="EX12" t="s">
        <v>2863</v>
      </c>
      <c r="EY12" t="s">
        <v>2864</v>
      </c>
      <c r="EZ12" t="s">
        <v>2865</v>
      </c>
      <c r="FA12" t="s">
        <v>2866</v>
      </c>
      <c r="FB12" t="s">
        <v>2867</v>
      </c>
      <c r="FC12" t="s">
        <v>2868</v>
      </c>
      <c r="FD12" t="s">
        <v>2869</v>
      </c>
      <c r="FE12" t="s">
        <v>2870</v>
      </c>
      <c r="FF12" t="s">
        <v>2871</v>
      </c>
      <c r="FG12" t="s">
        <v>2872</v>
      </c>
      <c r="FH12" t="s">
        <v>2873</v>
      </c>
      <c r="FI12" t="s">
        <v>2874</v>
      </c>
      <c r="FJ12" t="s">
        <v>2875</v>
      </c>
      <c r="FK12" t="s">
        <v>2876</v>
      </c>
      <c r="FL12" t="s">
        <v>2877</v>
      </c>
      <c r="FM12" t="s">
        <v>2878</v>
      </c>
      <c r="FN12" t="s">
        <v>2879</v>
      </c>
      <c r="FO12" t="s">
        <v>2880</v>
      </c>
      <c r="FP12" t="s">
        <v>2881</v>
      </c>
      <c r="FQ12" t="s">
        <v>2882</v>
      </c>
      <c r="FR12" t="s">
        <v>2883</v>
      </c>
      <c r="FS12" t="s">
        <v>2884</v>
      </c>
      <c r="FT12" t="s">
        <v>2885</v>
      </c>
      <c r="FU12" t="s">
        <v>2886</v>
      </c>
      <c r="FV12" t="s">
        <v>2887</v>
      </c>
      <c r="FW12" t="s">
        <v>2888</v>
      </c>
      <c r="FX12" t="s">
        <v>2889</v>
      </c>
      <c r="FY12" t="s">
        <v>2890</v>
      </c>
      <c r="FZ12" t="s">
        <v>2891</v>
      </c>
      <c r="GA12" t="s">
        <v>2892</v>
      </c>
      <c r="GB12" t="s">
        <v>2893</v>
      </c>
      <c r="GC12" t="s">
        <v>2894</v>
      </c>
      <c r="GD12" t="s">
        <v>2895</v>
      </c>
      <c r="GE12" t="s">
        <v>2896</v>
      </c>
      <c r="GF12" t="s">
        <v>2897</v>
      </c>
      <c r="GG12" t="s">
        <v>2898</v>
      </c>
      <c r="GH12" t="s">
        <v>2899</v>
      </c>
      <c r="GI12" t="s">
        <v>2900</v>
      </c>
      <c r="GJ12" t="s">
        <v>2901</v>
      </c>
      <c r="GK12" t="s">
        <v>2902</v>
      </c>
      <c r="GL12" t="s">
        <v>2903</v>
      </c>
      <c r="GM12" t="s">
        <v>2904</v>
      </c>
      <c r="GN12" t="s">
        <v>2905</v>
      </c>
      <c r="GO12" t="s">
        <v>2906</v>
      </c>
      <c r="GP12" t="s">
        <v>2907</v>
      </c>
      <c r="GQ12" t="s">
        <v>2908</v>
      </c>
      <c r="GR12" t="s">
        <v>2909</v>
      </c>
      <c r="GS12" t="s">
        <v>2910</v>
      </c>
      <c r="GT12" t="s">
        <v>2911</v>
      </c>
    </row>
    <row r="13" spans="1:202">
      <c r="A13" t="s">
        <v>992</v>
      </c>
      <c r="B13" t="str">
        <f ca="1"/>
        <v>Trinidad_and_Tobago</v>
      </c>
      <c r="CO13" t="s">
        <v>2912</v>
      </c>
      <c r="CP13" t="s">
        <v>2913</v>
      </c>
      <c r="CQ13" t="s">
        <v>2914</v>
      </c>
      <c r="CR13" t="s">
        <v>2915</v>
      </c>
      <c r="CS13" t="s">
        <v>2916</v>
      </c>
      <c r="CT13" t="s">
        <v>2917</v>
      </c>
      <c r="CU13" t="s">
        <v>2918</v>
      </c>
      <c r="CV13" t="s">
        <v>2919</v>
      </c>
      <c r="CW13" t="s">
        <v>2920</v>
      </c>
      <c r="CX13" t="s">
        <v>2921</v>
      </c>
      <c r="CY13" t="s">
        <v>2922</v>
      </c>
      <c r="CZ13" t="s">
        <v>2923</v>
      </c>
      <c r="DA13" t="s">
        <v>2924</v>
      </c>
      <c r="DB13" t="s">
        <v>2871</v>
      </c>
      <c r="DC13" t="s">
        <v>2925</v>
      </c>
      <c r="DD13" t="s">
        <v>2926</v>
      </c>
      <c r="DE13" t="s">
        <v>2927</v>
      </c>
      <c r="DF13" t="s">
        <v>2928</v>
      </c>
      <c r="DG13" t="s">
        <v>2929</v>
      </c>
      <c r="DH13" t="s">
        <v>2930</v>
      </c>
      <c r="DI13" t="s">
        <v>2931</v>
      </c>
      <c r="DJ13" t="s">
        <v>2932</v>
      </c>
      <c r="DK13" t="s">
        <v>2933</v>
      </c>
      <c r="DL13" t="s">
        <v>2934</v>
      </c>
      <c r="DM13" t="s">
        <v>2935</v>
      </c>
      <c r="DN13" t="s">
        <v>2936</v>
      </c>
      <c r="DO13" t="s">
        <v>2937</v>
      </c>
      <c r="DP13" t="s">
        <v>2938</v>
      </c>
      <c r="DQ13" t="s">
        <v>2939</v>
      </c>
      <c r="DR13" t="s">
        <v>2940</v>
      </c>
      <c r="DS13" t="s">
        <v>2941</v>
      </c>
      <c r="DT13" t="s">
        <v>1361</v>
      </c>
      <c r="DU13" t="s">
        <v>2942</v>
      </c>
      <c r="DV13" t="s">
        <v>2943</v>
      </c>
      <c r="DW13" t="s">
        <v>2944</v>
      </c>
      <c r="DX13" t="s">
        <v>2945</v>
      </c>
      <c r="DY13" t="s">
        <v>2946</v>
      </c>
      <c r="DZ13" t="s">
        <v>2947</v>
      </c>
      <c r="EA13" t="s">
        <v>2948</v>
      </c>
      <c r="EB13" t="s">
        <v>2949</v>
      </c>
      <c r="EC13" t="s">
        <v>2950</v>
      </c>
      <c r="ED13" t="s">
        <v>2951</v>
      </c>
      <c r="EE13" t="s">
        <v>2952</v>
      </c>
      <c r="EF13" t="s">
        <v>2953</v>
      </c>
      <c r="EG13" t="s">
        <v>2954</v>
      </c>
      <c r="EH13" t="s">
        <v>2955</v>
      </c>
      <c r="EI13" t="s">
        <v>2956</v>
      </c>
      <c r="EJ13" t="s">
        <v>2957</v>
      </c>
      <c r="EK13" t="s">
        <v>2958</v>
      </c>
      <c r="EL13" t="s">
        <v>2959</v>
      </c>
      <c r="EM13" t="s">
        <v>2960</v>
      </c>
      <c r="EN13" t="s">
        <v>2961</v>
      </c>
      <c r="EO13" t="s">
        <v>2962</v>
      </c>
      <c r="EP13" t="s">
        <v>2963</v>
      </c>
      <c r="EQ13" t="s">
        <v>2964</v>
      </c>
      <c r="ER13" t="s">
        <v>2965</v>
      </c>
      <c r="ES13" t="s">
        <v>2966</v>
      </c>
      <c r="ET13" t="s">
        <v>2967</v>
      </c>
      <c r="EU13" t="s">
        <v>2968</v>
      </c>
      <c r="EV13" t="s">
        <v>2969</v>
      </c>
      <c r="EW13" t="s">
        <v>2970</v>
      </c>
      <c r="EX13" t="s">
        <v>2971</v>
      </c>
      <c r="EY13" t="s">
        <v>2972</v>
      </c>
      <c r="EZ13" t="s">
        <v>2973</v>
      </c>
      <c r="FA13" t="s">
        <v>2974</v>
      </c>
      <c r="FB13" t="s">
        <v>2975</v>
      </c>
      <c r="FC13" t="s">
        <v>2976</v>
      </c>
      <c r="FD13" t="s">
        <v>2977</v>
      </c>
      <c r="FE13" t="s">
        <v>2978</v>
      </c>
      <c r="FF13" t="s">
        <v>2979</v>
      </c>
      <c r="FG13" t="s">
        <v>2980</v>
      </c>
      <c r="FH13" t="s">
        <v>2981</v>
      </c>
      <c r="FI13" t="s">
        <v>2982</v>
      </c>
      <c r="FJ13" t="s">
        <v>2983</v>
      </c>
      <c r="FK13" t="s">
        <v>2984</v>
      </c>
      <c r="FL13" t="s">
        <v>2985</v>
      </c>
      <c r="FM13" t="s">
        <v>2986</v>
      </c>
      <c r="FN13" t="s">
        <v>2987</v>
      </c>
      <c r="FO13" t="s">
        <v>2988</v>
      </c>
      <c r="FP13" t="s">
        <v>2989</v>
      </c>
      <c r="FQ13" t="s">
        <v>2990</v>
      </c>
      <c r="FR13" t="s">
        <v>2991</v>
      </c>
      <c r="FS13" t="s">
        <v>2992</v>
      </c>
      <c r="FT13" t="s">
        <v>2993</v>
      </c>
      <c r="FU13" t="s">
        <v>2994</v>
      </c>
      <c r="FV13" t="s">
        <v>2995</v>
      </c>
      <c r="FW13" t="s">
        <v>2996</v>
      </c>
      <c r="FX13" t="s">
        <v>2997</v>
      </c>
      <c r="FY13" t="s">
        <v>2998</v>
      </c>
      <c r="FZ13" t="s">
        <v>2999</v>
      </c>
      <c r="GA13" t="s">
        <v>3000</v>
      </c>
      <c r="GB13" t="s">
        <v>3001</v>
      </c>
      <c r="GC13" t="s">
        <v>3002</v>
      </c>
      <c r="GD13" t="s">
        <v>3003</v>
      </c>
      <c r="GE13" t="s">
        <v>3004</v>
      </c>
      <c r="GF13" t="s">
        <v>3005</v>
      </c>
      <c r="GG13" t="s">
        <v>3006</v>
      </c>
      <c r="GH13" t="s">
        <v>3007</v>
      </c>
      <c r="GI13" t="s">
        <v>3008</v>
      </c>
      <c r="GJ13" t="s">
        <v>3009</v>
      </c>
      <c r="GK13" t="s">
        <v>3010</v>
      </c>
      <c r="GL13" t="s">
        <v>3011</v>
      </c>
      <c r="GM13" t="s">
        <v>3012</v>
      </c>
      <c r="GN13" t="s">
        <v>3013</v>
      </c>
      <c r="GO13" t="s">
        <v>3014</v>
      </c>
      <c r="GP13" t="s">
        <v>3015</v>
      </c>
      <c r="GQ13" t="s">
        <v>3016</v>
      </c>
      <c r="GR13" t="s">
        <v>3017</v>
      </c>
      <c r="GS13" t="s">
        <v>3018</v>
      </c>
      <c r="GT13" t="s">
        <v>3019</v>
      </c>
    </row>
    <row r="14" spans="1:202">
      <c r="A14" t="s">
        <v>1105</v>
      </c>
      <c r="B14" t="str">
        <f ca="1"/>
        <v>Tunisia</v>
      </c>
      <c r="CY14" t="s">
        <v>3021</v>
      </c>
      <c r="CZ14" t="s">
        <v>3022</v>
      </c>
      <c r="DA14" t="s">
        <v>3023</v>
      </c>
      <c r="DB14" t="s">
        <v>3024</v>
      </c>
      <c r="DC14" t="s">
        <v>3025</v>
      </c>
      <c r="DD14" t="s">
        <v>3026</v>
      </c>
      <c r="DE14" t="s">
        <v>3027</v>
      </c>
      <c r="DF14" t="s">
        <v>3028</v>
      </c>
      <c r="DG14" t="s">
        <v>3029</v>
      </c>
      <c r="DH14" t="s">
        <v>3030</v>
      </c>
      <c r="DI14" t="s">
        <v>3031</v>
      </c>
      <c r="DJ14" t="s">
        <v>3032</v>
      </c>
      <c r="DK14" t="s">
        <v>3033</v>
      </c>
      <c r="DL14" t="s">
        <v>3034</v>
      </c>
      <c r="DM14" t="s">
        <v>3035</v>
      </c>
      <c r="DN14" t="s">
        <v>2936</v>
      </c>
      <c r="DO14" t="s">
        <v>3036</v>
      </c>
      <c r="DP14" t="s">
        <v>3037</v>
      </c>
      <c r="DQ14" t="s">
        <v>3038</v>
      </c>
      <c r="DR14" t="s">
        <v>3039</v>
      </c>
      <c r="DS14" t="s">
        <v>3040</v>
      </c>
      <c r="DT14" t="s">
        <v>1719</v>
      </c>
      <c r="DU14" t="s">
        <v>3041</v>
      </c>
      <c r="DV14" t="s">
        <v>3042</v>
      </c>
      <c r="DW14" t="s">
        <v>3043</v>
      </c>
      <c r="DX14" t="s">
        <v>3044</v>
      </c>
      <c r="DY14" t="s">
        <v>3045</v>
      </c>
      <c r="DZ14" t="s">
        <v>3046</v>
      </c>
      <c r="EA14" t="s">
        <v>3047</v>
      </c>
      <c r="EB14" t="s">
        <v>3048</v>
      </c>
      <c r="EC14" t="s">
        <v>3049</v>
      </c>
      <c r="ED14" t="s">
        <v>3050</v>
      </c>
      <c r="EE14" t="s">
        <v>3051</v>
      </c>
      <c r="EF14" t="s">
        <v>3052</v>
      </c>
      <c r="EG14" t="s">
        <v>3053</v>
      </c>
      <c r="EH14" t="s">
        <v>3054</v>
      </c>
      <c r="EI14" t="s">
        <v>3055</v>
      </c>
      <c r="EJ14" t="s">
        <v>3056</v>
      </c>
      <c r="EK14" t="s">
        <v>3057</v>
      </c>
      <c r="EL14" t="s">
        <v>1751</v>
      </c>
      <c r="EM14" t="s">
        <v>3058</v>
      </c>
      <c r="EN14" t="s">
        <v>3059</v>
      </c>
      <c r="EO14" t="s">
        <v>3060</v>
      </c>
      <c r="EP14" t="s">
        <v>3061</v>
      </c>
      <c r="EQ14" t="s">
        <v>3062</v>
      </c>
      <c r="ER14" t="s">
        <v>3063</v>
      </c>
      <c r="ES14" t="s">
        <v>3064</v>
      </c>
      <c r="ET14" t="s">
        <v>3065</v>
      </c>
      <c r="EU14" t="s">
        <v>3066</v>
      </c>
      <c r="EV14" t="s">
        <v>3067</v>
      </c>
      <c r="EW14" t="s">
        <v>3068</v>
      </c>
      <c r="EX14" t="s">
        <v>3069</v>
      </c>
      <c r="EY14" t="s">
        <v>3070</v>
      </c>
      <c r="EZ14" t="s">
        <v>3071</v>
      </c>
      <c r="FA14" t="s">
        <v>3072</v>
      </c>
      <c r="FB14" t="s">
        <v>3073</v>
      </c>
      <c r="FC14" t="s">
        <v>3074</v>
      </c>
      <c r="FD14" t="s">
        <v>3075</v>
      </c>
      <c r="FE14" t="s">
        <v>3076</v>
      </c>
      <c r="FF14" t="s">
        <v>3077</v>
      </c>
      <c r="FG14" t="s">
        <v>3078</v>
      </c>
      <c r="FH14" t="s">
        <v>3079</v>
      </c>
      <c r="FI14" t="s">
        <v>3080</v>
      </c>
      <c r="FJ14" t="s">
        <v>3081</v>
      </c>
      <c r="FK14" t="s">
        <v>3082</v>
      </c>
      <c r="FL14" t="s">
        <v>3083</v>
      </c>
      <c r="FM14" t="s">
        <v>3084</v>
      </c>
      <c r="FN14" t="s">
        <v>3085</v>
      </c>
      <c r="FO14" t="s">
        <v>1974</v>
      </c>
      <c r="FP14" t="s">
        <v>3086</v>
      </c>
      <c r="FQ14" t="s">
        <v>3087</v>
      </c>
      <c r="FR14" t="s">
        <v>3088</v>
      </c>
      <c r="FS14" t="s">
        <v>3089</v>
      </c>
      <c r="FT14" t="s">
        <v>3090</v>
      </c>
      <c r="FU14" t="s">
        <v>3091</v>
      </c>
      <c r="FV14" t="s">
        <v>3092</v>
      </c>
      <c r="FW14" t="s">
        <v>3093</v>
      </c>
      <c r="FX14" t="s">
        <v>3094</v>
      </c>
      <c r="FY14" t="s">
        <v>3095</v>
      </c>
      <c r="FZ14" t="s">
        <v>3096</v>
      </c>
      <c r="GA14" t="s">
        <v>3097</v>
      </c>
      <c r="GB14" t="s">
        <v>3098</v>
      </c>
      <c r="GC14" t="s">
        <v>3099</v>
      </c>
      <c r="GD14" t="s">
        <v>3100</v>
      </c>
      <c r="GE14" t="s">
        <v>3101</v>
      </c>
      <c r="GF14" t="s">
        <v>3102</v>
      </c>
      <c r="GG14" t="s">
        <v>2654</v>
      </c>
      <c r="GH14" t="s">
        <v>3103</v>
      </c>
      <c r="GI14" t="s">
        <v>3104</v>
      </c>
      <c r="GJ14" t="s">
        <v>3105</v>
      </c>
      <c r="GK14" t="s">
        <v>3106</v>
      </c>
      <c r="GL14" t="s">
        <v>3107</v>
      </c>
      <c r="GM14" t="s">
        <v>3108</v>
      </c>
      <c r="GN14" t="s">
        <v>3109</v>
      </c>
      <c r="GO14" t="s">
        <v>3110</v>
      </c>
      <c r="GP14" t="s">
        <v>3111</v>
      </c>
      <c r="GQ14" t="s">
        <v>3112</v>
      </c>
      <c r="GR14" t="s">
        <v>3113</v>
      </c>
      <c r="GS14" t="s">
        <v>3114</v>
      </c>
      <c r="GT14" t="s">
        <v>3115</v>
      </c>
    </row>
    <row r="15" spans="1:202">
      <c r="A15" t="s">
        <v>1025</v>
      </c>
      <c r="B15" t="str">
        <f ca="1"/>
        <v>Turkmenistan</v>
      </c>
      <c r="G15" t="s">
        <v>4661</v>
      </c>
      <c r="DD15" t="s">
        <v>3116</v>
      </c>
      <c r="DE15" t="s">
        <v>3117</v>
      </c>
      <c r="DF15" t="s">
        <v>3118</v>
      </c>
      <c r="DG15" t="s">
        <v>3119</v>
      </c>
      <c r="DH15" t="s">
        <v>3120</v>
      </c>
      <c r="DI15" t="s">
        <v>3121</v>
      </c>
      <c r="DJ15" t="s">
        <v>3122</v>
      </c>
      <c r="DK15" t="s">
        <v>3123</v>
      </c>
      <c r="DL15" t="s">
        <v>3124</v>
      </c>
      <c r="DM15" t="s">
        <v>3125</v>
      </c>
      <c r="DN15" t="s">
        <v>3126</v>
      </c>
      <c r="DO15" t="s">
        <v>3127</v>
      </c>
      <c r="DP15" t="s">
        <v>3128</v>
      </c>
      <c r="DQ15" t="s">
        <v>3129</v>
      </c>
      <c r="DR15" t="s">
        <v>3130</v>
      </c>
      <c r="DS15" t="s">
        <v>3131</v>
      </c>
      <c r="DT15" t="s">
        <v>1718</v>
      </c>
      <c r="DU15" t="s">
        <v>3132</v>
      </c>
      <c r="DV15" t="s">
        <v>3133</v>
      </c>
      <c r="DW15" t="s">
        <v>3134</v>
      </c>
      <c r="DX15" t="s">
        <v>3135</v>
      </c>
      <c r="DY15" t="s">
        <v>3136</v>
      </c>
      <c r="DZ15" t="s">
        <v>3137</v>
      </c>
      <c r="EA15" t="s">
        <v>3138</v>
      </c>
      <c r="EB15" t="s">
        <v>3139</v>
      </c>
      <c r="EC15" t="s">
        <v>3140</v>
      </c>
      <c r="ED15" t="s">
        <v>3141</v>
      </c>
      <c r="EE15" t="s">
        <v>3142</v>
      </c>
      <c r="EF15" t="s">
        <v>3143</v>
      </c>
      <c r="EG15" t="s">
        <v>3144</v>
      </c>
      <c r="EH15" t="s">
        <v>3145</v>
      </c>
      <c r="EI15" t="s">
        <v>3146</v>
      </c>
      <c r="EJ15" t="s">
        <v>3147</v>
      </c>
      <c r="EK15" t="s">
        <v>3148</v>
      </c>
      <c r="EL15" t="s">
        <v>3149</v>
      </c>
      <c r="EM15" t="s">
        <v>3150</v>
      </c>
      <c r="EN15" t="s">
        <v>1279</v>
      </c>
      <c r="EO15" t="s">
        <v>3151</v>
      </c>
      <c r="EP15" t="s">
        <v>3152</v>
      </c>
      <c r="EQ15" t="s">
        <v>1360</v>
      </c>
      <c r="ER15" t="s">
        <v>3153</v>
      </c>
      <c r="ES15" t="s">
        <v>3154</v>
      </c>
      <c r="ET15" t="s">
        <v>3155</v>
      </c>
      <c r="EU15" t="s">
        <v>3156</v>
      </c>
      <c r="EV15" t="s">
        <v>3157</v>
      </c>
      <c r="EW15" t="s">
        <v>3158</v>
      </c>
      <c r="EX15" t="s">
        <v>3159</v>
      </c>
      <c r="EY15" t="s">
        <v>3160</v>
      </c>
      <c r="EZ15" t="s">
        <v>3161</v>
      </c>
      <c r="FA15" t="s">
        <v>3162</v>
      </c>
      <c r="FB15" t="s">
        <v>3163</v>
      </c>
      <c r="FC15" t="s">
        <v>3164</v>
      </c>
      <c r="FD15" t="s">
        <v>3165</v>
      </c>
      <c r="FE15" t="s">
        <v>3166</v>
      </c>
      <c r="FF15" t="s">
        <v>3167</v>
      </c>
      <c r="FG15" t="s">
        <v>3168</v>
      </c>
      <c r="FH15" t="s">
        <v>3169</v>
      </c>
      <c r="FI15" t="s">
        <v>3170</v>
      </c>
      <c r="FJ15" t="s">
        <v>3171</v>
      </c>
      <c r="FK15" t="s">
        <v>3172</v>
      </c>
      <c r="FL15" t="s">
        <v>3173</v>
      </c>
      <c r="FM15" t="s">
        <v>3174</v>
      </c>
      <c r="FN15" t="s">
        <v>3175</v>
      </c>
      <c r="FO15" t="s">
        <v>3176</v>
      </c>
      <c r="FP15" t="s">
        <v>3177</v>
      </c>
      <c r="FQ15" t="s">
        <v>2265</v>
      </c>
      <c r="FR15" t="s">
        <v>3178</v>
      </c>
      <c r="FS15" t="s">
        <v>3179</v>
      </c>
      <c r="FT15" t="s">
        <v>3180</v>
      </c>
      <c r="FU15" t="s">
        <v>3181</v>
      </c>
      <c r="FV15" t="s">
        <v>3182</v>
      </c>
      <c r="FW15" t="s">
        <v>3183</v>
      </c>
      <c r="FX15" t="s">
        <v>3184</v>
      </c>
      <c r="FY15" t="s">
        <v>3185</v>
      </c>
      <c r="FZ15" t="s">
        <v>3186</v>
      </c>
      <c r="GA15" t="s">
        <v>3187</v>
      </c>
      <c r="GB15" t="s">
        <v>3188</v>
      </c>
      <c r="GC15" t="s">
        <v>3189</v>
      </c>
      <c r="GD15" t="s">
        <v>3190</v>
      </c>
      <c r="GE15" t="s">
        <v>3191</v>
      </c>
      <c r="GF15" t="s">
        <v>3192</v>
      </c>
      <c r="GG15" t="s">
        <v>3193</v>
      </c>
      <c r="GH15" t="s">
        <v>3194</v>
      </c>
      <c r="GI15" t="s">
        <v>3195</v>
      </c>
      <c r="GJ15" t="s">
        <v>3196</v>
      </c>
      <c r="GK15" t="s">
        <v>3197</v>
      </c>
      <c r="GL15" t="s">
        <v>3198</v>
      </c>
      <c r="GM15" t="s">
        <v>3199</v>
      </c>
      <c r="GN15" t="s">
        <v>3200</v>
      </c>
      <c r="GO15" t="s">
        <v>3201</v>
      </c>
      <c r="GP15" t="s">
        <v>3202</v>
      </c>
      <c r="GQ15" t="s">
        <v>3203</v>
      </c>
      <c r="GR15" t="s">
        <v>3204</v>
      </c>
      <c r="GS15" t="s">
        <v>3205</v>
      </c>
      <c r="GT15" t="s">
        <v>3206</v>
      </c>
    </row>
    <row r="16" spans="1:202">
      <c r="A16" t="s">
        <v>3020</v>
      </c>
      <c r="B16" t="str">
        <f ca="1"/>
        <v>Turks and Caicos Islands</v>
      </c>
      <c r="DO16" t="s">
        <v>3207</v>
      </c>
      <c r="DP16" t="s">
        <v>3208</v>
      </c>
      <c r="DQ16" t="s">
        <v>3209</v>
      </c>
      <c r="DR16" t="s">
        <v>3210</v>
      </c>
      <c r="DS16" t="s">
        <v>3211</v>
      </c>
      <c r="DT16" t="s">
        <v>3212</v>
      </c>
      <c r="DU16" t="s">
        <v>3213</v>
      </c>
      <c r="DV16" t="s">
        <v>3214</v>
      </c>
      <c r="DW16" t="s">
        <v>3215</v>
      </c>
      <c r="DX16" t="s">
        <v>3216</v>
      </c>
      <c r="DY16" t="s">
        <v>3217</v>
      </c>
      <c r="DZ16" t="s">
        <v>3218</v>
      </c>
      <c r="EA16" t="s">
        <v>3219</v>
      </c>
      <c r="EB16" t="s">
        <v>3220</v>
      </c>
      <c r="EC16" t="s">
        <v>3221</v>
      </c>
      <c r="ED16" t="s">
        <v>3222</v>
      </c>
      <c r="EE16" t="s">
        <v>3223</v>
      </c>
      <c r="EF16" t="s">
        <v>3224</v>
      </c>
      <c r="EG16" t="s">
        <v>3225</v>
      </c>
      <c r="EH16" t="s">
        <v>3226</v>
      </c>
      <c r="EI16" t="s">
        <v>3227</v>
      </c>
      <c r="EJ16" t="s">
        <v>3228</v>
      </c>
      <c r="EK16" t="s">
        <v>3229</v>
      </c>
      <c r="EL16" t="s">
        <v>3230</v>
      </c>
      <c r="EM16" t="s">
        <v>3231</v>
      </c>
      <c r="EN16" t="s">
        <v>3232</v>
      </c>
      <c r="EO16" t="s">
        <v>3233</v>
      </c>
      <c r="EP16" t="s">
        <v>3234</v>
      </c>
      <c r="EQ16" t="s">
        <v>3235</v>
      </c>
      <c r="ER16" t="s">
        <v>3236</v>
      </c>
      <c r="ES16" t="s">
        <v>3237</v>
      </c>
      <c r="ET16" t="s">
        <v>3238</v>
      </c>
      <c r="EU16" t="s">
        <v>3239</v>
      </c>
      <c r="EV16" t="s">
        <v>3240</v>
      </c>
      <c r="EW16" t="s">
        <v>3241</v>
      </c>
      <c r="EX16" t="s">
        <v>3242</v>
      </c>
      <c r="EY16" t="s">
        <v>3243</v>
      </c>
      <c r="EZ16" t="s">
        <v>3244</v>
      </c>
      <c r="FA16" t="s">
        <v>3245</v>
      </c>
      <c r="FB16" t="s">
        <v>3246</v>
      </c>
      <c r="FC16" t="s">
        <v>3247</v>
      </c>
      <c r="FD16" t="s">
        <v>3248</v>
      </c>
      <c r="FE16" t="s">
        <v>3249</v>
      </c>
      <c r="FF16" t="s">
        <v>3250</v>
      </c>
      <c r="FG16" t="s">
        <v>3251</v>
      </c>
      <c r="FH16" t="s">
        <v>3252</v>
      </c>
      <c r="FI16" t="s">
        <v>2720</v>
      </c>
      <c r="FJ16" t="s">
        <v>3253</v>
      </c>
      <c r="FK16" t="s">
        <v>3254</v>
      </c>
      <c r="FL16" t="s">
        <v>3255</v>
      </c>
      <c r="FM16" t="s">
        <v>3256</v>
      </c>
      <c r="FN16" t="s">
        <v>3257</v>
      </c>
      <c r="FO16" t="s">
        <v>3258</v>
      </c>
      <c r="FP16" t="s">
        <v>3259</v>
      </c>
      <c r="FQ16" t="s">
        <v>3260</v>
      </c>
      <c r="FR16" t="s">
        <v>3261</v>
      </c>
      <c r="FS16" t="s">
        <v>3262</v>
      </c>
      <c r="FT16" t="s">
        <v>3263</v>
      </c>
      <c r="FU16" t="s">
        <v>3264</v>
      </c>
      <c r="FV16" t="s">
        <v>3265</v>
      </c>
      <c r="FW16" t="s">
        <v>3266</v>
      </c>
      <c r="FX16" t="s">
        <v>3267</v>
      </c>
      <c r="FY16" t="s">
        <v>3268</v>
      </c>
      <c r="FZ16" t="s">
        <v>3269</v>
      </c>
      <c r="GA16" t="s">
        <v>3270</v>
      </c>
      <c r="GB16" t="s">
        <v>3271</v>
      </c>
      <c r="GC16" t="s">
        <v>3272</v>
      </c>
      <c r="GD16" t="s">
        <v>3273</v>
      </c>
      <c r="GE16" t="s">
        <v>3274</v>
      </c>
      <c r="GF16" t="s">
        <v>3275</v>
      </c>
      <c r="GG16" t="s">
        <v>3276</v>
      </c>
      <c r="GH16" t="s">
        <v>3277</v>
      </c>
      <c r="GI16" t="s">
        <v>3278</v>
      </c>
      <c r="GJ16" t="s">
        <v>3279</v>
      </c>
      <c r="GK16" t="s">
        <v>3280</v>
      </c>
      <c r="GL16" t="s">
        <v>3281</v>
      </c>
      <c r="GM16" t="s">
        <v>3282</v>
      </c>
      <c r="GN16" t="s">
        <v>3283</v>
      </c>
      <c r="GO16" t="s">
        <v>3284</v>
      </c>
      <c r="GP16" t="s">
        <v>3285</v>
      </c>
      <c r="GQ16" t="s">
        <v>3286</v>
      </c>
      <c r="GR16" t="s">
        <v>3287</v>
      </c>
      <c r="GS16" t="s">
        <v>3288</v>
      </c>
      <c r="GT16" t="s">
        <v>3289</v>
      </c>
    </row>
    <row r="17" spans="1:202">
      <c r="A17" t="s">
        <v>993</v>
      </c>
      <c r="DT17" t="s">
        <v>3290</v>
      </c>
      <c r="DU17" t="s">
        <v>3291</v>
      </c>
      <c r="DV17" t="s">
        <v>3292</v>
      </c>
      <c r="DW17" t="s">
        <v>3293</v>
      </c>
      <c r="DX17" t="s">
        <v>1218</v>
      </c>
      <c r="DY17" t="s">
        <v>3294</v>
      </c>
      <c r="DZ17" t="s">
        <v>3295</v>
      </c>
      <c r="EA17" t="s">
        <v>3296</v>
      </c>
      <c r="EB17" t="s">
        <v>3297</v>
      </c>
      <c r="EC17" t="s">
        <v>3298</v>
      </c>
      <c r="ED17" t="s">
        <v>3299</v>
      </c>
      <c r="EE17" t="s">
        <v>3300</v>
      </c>
      <c r="EF17" t="s">
        <v>3301</v>
      </c>
      <c r="EG17" t="s">
        <v>3302</v>
      </c>
      <c r="EH17" t="s">
        <v>3303</v>
      </c>
      <c r="EI17" t="s">
        <v>3304</v>
      </c>
      <c r="EJ17" t="s">
        <v>3305</v>
      </c>
      <c r="EK17" t="s">
        <v>3306</v>
      </c>
      <c r="EL17" t="s">
        <v>3307</v>
      </c>
      <c r="EM17" t="s">
        <v>3308</v>
      </c>
      <c r="EN17" t="s">
        <v>3309</v>
      </c>
      <c r="EO17" t="s">
        <v>3079</v>
      </c>
      <c r="EP17" t="s">
        <v>3310</v>
      </c>
      <c r="EQ17" t="s">
        <v>3311</v>
      </c>
      <c r="ER17" t="s">
        <v>3312</v>
      </c>
      <c r="ES17" t="s">
        <v>3313</v>
      </c>
      <c r="ET17" t="s">
        <v>2230</v>
      </c>
      <c r="EU17" t="s">
        <v>3314</v>
      </c>
      <c r="EV17" t="s">
        <v>3315</v>
      </c>
      <c r="EW17" t="s">
        <v>3316</v>
      </c>
      <c r="EX17" t="s">
        <v>3317</v>
      </c>
      <c r="EY17" t="s">
        <v>3318</v>
      </c>
      <c r="EZ17" t="s">
        <v>3319</v>
      </c>
      <c r="FA17" t="s">
        <v>3320</v>
      </c>
      <c r="FB17" t="s">
        <v>3321</v>
      </c>
      <c r="FC17" t="s">
        <v>3322</v>
      </c>
      <c r="FD17" t="s">
        <v>1360</v>
      </c>
      <c r="FE17" t="s">
        <v>3323</v>
      </c>
      <c r="FF17" t="s">
        <v>3324</v>
      </c>
      <c r="FG17" t="s">
        <v>3325</v>
      </c>
      <c r="FH17" t="s">
        <v>2967</v>
      </c>
      <c r="FI17" t="s">
        <v>3326</v>
      </c>
      <c r="FJ17" t="s">
        <v>3327</v>
      </c>
      <c r="FK17" t="s">
        <v>3328</v>
      </c>
      <c r="FL17" t="s">
        <v>3329</v>
      </c>
      <c r="FM17" t="s">
        <v>3330</v>
      </c>
      <c r="FN17" t="s">
        <v>3331</v>
      </c>
      <c r="FO17" t="s">
        <v>3332</v>
      </c>
      <c r="FP17" t="s">
        <v>3333</v>
      </c>
      <c r="FQ17" t="s">
        <v>3334</v>
      </c>
      <c r="FR17" t="s">
        <v>3335</v>
      </c>
      <c r="FS17" t="s">
        <v>3336</v>
      </c>
      <c r="FT17" t="s">
        <v>3337</v>
      </c>
      <c r="FU17" t="s">
        <v>3338</v>
      </c>
      <c r="FV17" t="s">
        <v>3339</v>
      </c>
      <c r="FW17" t="s">
        <v>3340</v>
      </c>
      <c r="FX17" t="s">
        <v>3341</v>
      </c>
      <c r="FY17" t="s">
        <v>3342</v>
      </c>
      <c r="FZ17" t="s">
        <v>3343</v>
      </c>
      <c r="GA17" t="s">
        <v>3344</v>
      </c>
      <c r="GB17" t="s">
        <v>3345</v>
      </c>
      <c r="GC17" t="s">
        <v>3346</v>
      </c>
      <c r="GD17" t="s">
        <v>3347</v>
      </c>
      <c r="GE17" t="s">
        <v>3348</v>
      </c>
      <c r="GF17" t="s">
        <v>3349</v>
      </c>
      <c r="GG17" t="s">
        <v>3350</v>
      </c>
      <c r="GH17" t="s">
        <v>3351</v>
      </c>
      <c r="GI17" t="s">
        <v>3352</v>
      </c>
      <c r="GJ17" t="s">
        <v>3353</v>
      </c>
      <c r="GK17" t="s">
        <v>3354</v>
      </c>
      <c r="GL17" t="s">
        <v>3355</v>
      </c>
      <c r="GM17" t="s">
        <v>3356</v>
      </c>
      <c r="GN17" t="s">
        <v>3357</v>
      </c>
      <c r="GO17" t="s">
        <v>3358</v>
      </c>
      <c r="GP17" t="s">
        <v>3359</v>
      </c>
      <c r="GQ17" t="s">
        <v>3360</v>
      </c>
      <c r="GR17" t="s">
        <v>3361</v>
      </c>
      <c r="GS17" t="s">
        <v>3362</v>
      </c>
      <c r="GT17" t="s">
        <v>3363</v>
      </c>
    </row>
    <row r="18" spans="1:202">
      <c r="A18" t="s">
        <v>1002</v>
      </c>
      <c r="EC18" t="s">
        <v>3364</v>
      </c>
      <c r="ED18" t="s">
        <v>3365</v>
      </c>
      <c r="EE18" t="s">
        <v>3366</v>
      </c>
      <c r="EF18" t="s">
        <v>3367</v>
      </c>
      <c r="EG18" t="s">
        <v>3368</v>
      </c>
      <c r="EH18" t="s">
        <v>3369</v>
      </c>
      <c r="EI18" t="s">
        <v>3370</v>
      </c>
      <c r="EJ18" t="s">
        <v>3371</v>
      </c>
      <c r="EK18" t="s">
        <v>3372</v>
      </c>
      <c r="EL18" t="s">
        <v>3373</v>
      </c>
      <c r="EM18" t="s">
        <v>3374</v>
      </c>
      <c r="EN18" t="s">
        <v>3375</v>
      </c>
      <c r="EO18" t="s">
        <v>3376</v>
      </c>
      <c r="EP18" t="s">
        <v>3377</v>
      </c>
      <c r="EQ18" t="s">
        <v>1860</v>
      </c>
      <c r="ER18" t="s">
        <v>3378</v>
      </c>
      <c r="ES18" t="s">
        <v>3379</v>
      </c>
      <c r="ET18" t="s">
        <v>3380</v>
      </c>
      <c r="EU18" t="s">
        <v>3381</v>
      </c>
      <c r="EV18" t="s">
        <v>3382</v>
      </c>
      <c r="EW18" t="s">
        <v>3383</v>
      </c>
      <c r="EX18" t="s">
        <v>3384</v>
      </c>
      <c r="EY18" t="s">
        <v>3385</v>
      </c>
      <c r="EZ18" t="s">
        <v>3386</v>
      </c>
      <c r="FA18" t="s">
        <v>3387</v>
      </c>
      <c r="FB18" t="s">
        <v>3388</v>
      </c>
      <c r="FC18" t="s">
        <v>3389</v>
      </c>
      <c r="FD18" t="s">
        <v>3390</v>
      </c>
      <c r="FE18" t="s">
        <v>3391</v>
      </c>
      <c r="FF18" t="s">
        <v>3392</v>
      </c>
      <c r="FG18" t="s">
        <v>3393</v>
      </c>
      <c r="FH18" t="s">
        <v>3394</v>
      </c>
      <c r="FI18" t="s">
        <v>3395</v>
      </c>
      <c r="FJ18" t="s">
        <v>3396</v>
      </c>
      <c r="FK18" t="s">
        <v>3397</v>
      </c>
      <c r="FL18" t="s">
        <v>3398</v>
      </c>
      <c r="FM18" t="s">
        <v>3399</v>
      </c>
      <c r="FN18" t="s">
        <v>3400</v>
      </c>
      <c r="FO18" t="s">
        <v>3401</v>
      </c>
      <c r="FP18" t="s">
        <v>3402</v>
      </c>
      <c r="FQ18" t="s">
        <v>3403</v>
      </c>
      <c r="FR18" t="s">
        <v>3404</v>
      </c>
      <c r="FS18" t="s">
        <v>3405</v>
      </c>
      <c r="FT18" t="s">
        <v>3406</v>
      </c>
      <c r="FU18" t="s">
        <v>3407</v>
      </c>
      <c r="FV18" t="s">
        <v>3408</v>
      </c>
      <c r="FW18" t="s">
        <v>3409</v>
      </c>
      <c r="FX18" t="s">
        <v>3410</v>
      </c>
      <c r="FY18" t="s">
        <v>3411</v>
      </c>
      <c r="FZ18" t="s">
        <v>3412</v>
      </c>
      <c r="GA18" t="s">
        <v>3413</v>
      </c>
      <c r="GB18" t="s">
        <v>3414</v>
      </c>
      <c r="GC18" t="s">
        <v>3415</v>
      </c>
      <c r="GD18" t="s">
        <v>3416</v>
      </c>
      <c r="GE18" t="s">
        <v>3417</v>
      </c>
      <c r="GF18" t="s">
        <v>3418</v>
      </c>
      <c r="GG18" t="s">
        <v>3419</v>
      </c>
      <c r="GH18" t="s">
        <v>3420</v>
      </c>
      <c r="GI18" t="s">
        <v>3421</v>
      </c>
      <c r="GJ18" t="s">
        <v>3422</v>
      </c>
      <c r="GK18" t="s">
        <v>3423</v>
      </c>
      <c r="GL18" t="s">
        <v>3424</v>
      </c>
      <c r="GM18" t="s">
        <v>3425</v>
      </c>
      <c r="GN18" t="s">
        <v>3426</v>
      </c>
      <c r="GO18" t="s">
        <v>3427</v>
      </c>
      <c r="GP18" t="s">
        <v>3428</v>
      </c>
      <c r="GQ18" t="s">
        <v>3429</v>
      </c>
      <c r="GR18" t="s">
        <v>3430</v>
      </c>
      <c r="GS18" t="s">
        <v>3431</v>
      </c>
      <c r="GT18" t="s">
        <v>3432</v>
      </c>
    </row>
    <row r="19" spans="1:202">
      <c r="A19" t="s">
        <v>1138</v>
      </c>
      <c r="EJ19" t="s">
        <v>3433</v>
      </c>
      <c r="EK19" t="s">
        <v>3434</v>
      </c>
      <c r="EL19" t="s">
        <v>3435</v>
      </c>
      <c r="EM19" t="s">
        <v>3436</v>
      </c>
      <c r="EN19" t="s">
        <v>3437</v>
      </c>
      <c r="EO19" t="s">
        <v>3438</v>
      </c>
      <c r="EP19" t="s">
        <v>3439</v>
      </c>
      <c r="EQ19" t="s">
        <v>3440</v>
      </c>
      <c r="ER19" t="s">
        <v>3441</v>
      </c>
      <c r="ES19" t="s">
        <v>2191</v>
      </c>
      <c r="ET19" t="s">
        <v>3442</v>
      </c>
      <c r="EU19" t="s">
        <v>3443</v>
      </c>
      <c r="EV19" t="s">
        <v>3444</v>
      </c>
      <c r="EW19" t="s">
        <v>3445</v>
      </c>
      <c r="EX19" t="s">
        <v>3446</v>
      </c>
      <c r="EY19" t="s">
        <v>3447</v>
      </c>
      <c r="EZ19" t="s">
        <v>3448</v>
      </c>
      <c r="FA19" t="s">
        <v>3449</v>
      </c>
      <c r="FB19" t="s">
        <v>3450</v>
      </c>
      <c r="FC19" t="s">
        <v>3451</v>
      </c>
      <c r="FD19" t="s">
        <v>3452</v>
      </c>
      <c r="FE19" t="s">
        <v>3453</v>
      </c>
      <c r="FF19" t="s">
        <v>3454</v>
      </c>
      <c r="FG19" t="s">
        <v>3455</v>
      </c>
      <c r="FH19" t="s">
        <v>3456</v>
      </c>
      <c r="FI19" t="s">
        <v>3457</v>
      </c>
      <c r="FJ19" t="s">
        <v>3458</v>
      </c>
      <c r="FK19" t="s">
        <v>3459</v>
      </c>
      <c r="FL19" t="s">
        <v>3460</v>
      </c>
      <c r="FM19" t="s">
        <v>3461</v>
      </c>
      <c r="FN19" t="s">
        <v>3462</v>
      </c>
      <c r="FO19" t="s">
        <v>3463</v>
      </c>
      <c r="FP19" t="s">
        <v>3464</v>
      </c>
      <c r="FQ19" t="s">
        <v>3465</v>
      </c>
      <c r="FR19" t="s">
        <v>3466</v>
      </c>
      <c r="FS19" t="s">
        <v>3467</v>
      </c>
      <c r="FT19" t="s">
        <v>3468</v>
      </c>
      <c r="FU19" t="s">
        <v>3469</v>
      </c>
      <c r="FV19" t="s">
        <v>3470</v>
      </c>
      <c r="FW19" t="s">
        <v>3471</v>
      </c>
      <c r="FX19" t="s">
        <v>3472</v>
      </c>
      <c r="FY19" t="s">
        <v>3473</v>
      </c>
      <c r="FZ19" t="s">
        <v>3474</v>
      </c>
      <c r="GA19" t="s">
        <v>3475</v>
      </c>
      <c r="GB19" t="s">
        <v>3476</v>
      </c>
      <c r="GC19" t="s">
        <v>3477</v>
      </c>
      <c r="GD19" t="s">
        <v>3478</v>
      </c>
      <c r="GE19" t="s">
        <v>3479</v>
      </c>
      <c r="GF19" t="s">
        <v>3480</v>
      </c>
      <c r="GG19" t="s">
        <v>3481</v>
      </c>
      <c r="GH19" t="s">
        <v>3482</v>
      </c>
      <c r="GI19" t="s">
        <v>3483</v>
      </c>
      <c r="GJ19" t="s">
        <v>3484</v>
      </c>
      <c r="GK19" t="s">
        <v>3485</v>
      </c>
      <c r="GL19" t="s">
        <v>3486</v>
      </c>
      <c r="GM19" t="s">
        <v>3487</v>
      </c>
      <c r="GN19" t="s">
        <v>3488</v>
      </c>
      <c r="GO19" t="s">
        <v>3489</v>
      </c>
      <c r="GP19" t="s">
        <v>3490</v>
      </c>
      <c r="GQ19" t="s">
        <v>3491</v>
      </c>
      <c r="GR19" t="s">
        <v>3492</v>
      </c>
      <c r="GS19" t="s">
        <v>3493</v>
      </c>
      <c r="GT19" t="s">
        <v>3494</v>
      </c>
    </row>
    <row r="20" spans="1:202">
      <c r="A20" t="s">
        <v>1123</v>
      </c>
      <c r="ER20" t="s">
        <v>3495</v>
      </c>
      <c r="ES20" t="s">
        <v>3496</v>
      </c>
      <c r="ET20" t="s">
        <v>3497</v>
      </c>
      <c r="EU20" t="s">
        <v>3498</v>
      </c>
      <c r="EV20" t="s">
        <v>3499</v>
      </c>
      <c r="EW20" t="s">
        <v>3500</v>
      </c>
      <c r="EX20" t="s">
        <v>3501</v>
      </c>
      <c r="EY20" t="s">
        <v>3502</v>
      </c>
      <c r="EZ20" t="s">
        <v>3503</v>
      </c>
      <c r="FA20" t="s">
        <v>3504</v>
      </c>
      <c r="FB20" t="s">
        <v>3505</v>
      </c>
      <c r="FC20" t="s">
        <v>3506</v>
      </c>
      <c r="FD20" t="s">
        <v>3507</v>
      </c>
      <c r="FE20" t="s">
        <v>3508</v>
      </c>
      <c r="FF20" t="s">
        <v>3509</v>
      </c>
      <c r="FG20" t="s">
        <v>3510</v>
      </c>
      <c r="FH20" t="s">
        <v>3511</v>
      </c>
      <c r="FI20" t="s">
        <v>3512</v>
      </c>
      <c r="FJ20" t="s">
        <v>3513</v>
      </c>
      <c r="FK20" t="s">
        <v>3514</v>
      </c>
      <c r="FL20" t="s">
        <v>3515</v>
      </c>
      <c r="FM20" t="s">
        <v>3516</v>
      </c>
      <c r="FN20" t="s">
        <v>3517</v>
      </c>
      <c r="FO20" t="s">
        <v>3518</v>
      </c>
      <c r="FP20" t="s">
        <v>3519</v>
      </c>
      <c r="FQ20" t="s">
        <v>3520</v>
      </c>
      <c r="FR20" t="s">
        <v>3521</v>
      </c>
      <c r="FS20" t="s">
        <v>3522</v>
      </c>
      <c r="FT20" t="s">
        <v>3523</v>
      </c>
      <c r="FU20" t="s">
        <v>3524</v>
      </c>
      <c r="FV20" t="s">
        <v>3525</v>
      </c>
      <c r="FW20" t="s">
        <v>3526</v>
      </c>
      <c r="FX20" t="s">
        <v>3527</v>
      </c>
      <c r="FY20" t="s">
        <v>3528</v>
      </c>
      <c r="FZ20" t="s">
        <v>3529</v>
      </c>
      <c r="GA20" t="s">
        <v>3530</v>
      </c>
      <c r="GB20" t="s">
        <v>3531</v>
      </c>
      <c r="GC20" t="s">
        <v>3532</v>
      </c>
      <c r="GD20" t="s">
        <v>3533</v>
      </c>
      <c r="GE20" t="s">
        <v>3534</v>
      </c>
      <c r="GF20" t="s">
        <v>3535</v>
      </c>
      <c r="GG20" t="s">
        <v>3536</v>
      </c>
      <c r="GH20" t="s">
        <v>3537</v>
      </c>
      <c r="GI20" t="s">
        <v>3538</v>
      </c>
      <c r="GJ20" t="s">
        <v>3539</v>
      </c>
      <c r="GK20" t="s">
        <v>3540</v>
      </c>
      <c r="GL20" t="s">
        <v>3541</v>
      </c>
      <c r="GM20" t="s">
        <v>3542</v>
      </c>
      <c r="GN20" t="s">
        <v>3543</v>
      </c>
      <c r="GO20" t="s">
        <v>3544</v>
      </c>
      <c r="GP20" t="s">
        <v>3545</v>
      </c>
      <c r="GQ20" t="s">
        <v>3546</v>
      </c>
      <c r="GR20" t="s">
        <v>3547</v>
      </c>
      <c r="GS20" t="s">
        <v>3548</v>
      </c>
      <c r="GT20" t="s">
        <v>3549</v>
      </c>
    </row>
    <row r="21" spans="1:202">
      <c r="A21" t="s">
        <v>956</v>
      </c>
      <c r="EU21" t="s">
        <v>3550</v>
      </c>
      <c r="EV21" t="s">
        <v>3551</v>
      </c>
      <c r="EW21" t="s">
        <v>3552</v>
      </c>
      <c r="EX21" t="s">
        <v>3553</v>
      </c>
      <c r="EY21" t="s">
        <v>3554</v>
      </c>
      <c r="EZ21" t="s">
        <v>3555</v>
      </c>
      <c r="FA21" t="s">
        <v>3556</v>
      </c>
      <c r="FB21" t="s">
        <v>3557</v>
      </c>
      <c r="FC21" t="s">
        <v>3558</v>
      </c>
      <c r="FD21" t="s">
        <v>3559</v>
      </c>
      <c r="FE21" t="s">
        <v>3560</v>
      </c>
      <c r="FF21" t="s">
        <v>3561</v>
      </c>
      <c r="FG21" t="s">
        <v>3562</v>
      </c>
      <c r="FH21" t="s">
        <v>3563</v>
      </c>
      <c r="FI21" t="s">
        <v>3564</v>
      </c>
      <c r="FJ21" t="s">
        <v>3565</v>
      </c>
      <c r="FK21" t="s">
        <v>3566</v>
      </c>
      <c r="FL21" t="s">
        <v>3567</v>
      </c>
      <c r="FM21" t="s">
        <v>3568</v>
      </c>
      <c r="FN21" t="s">
        <v>3569</v>
      </c>
      <c r="FO21" t="s">
        <v>3570</v>
      </c>
      <c r="FP21" t="s">
        <v>3571</v>
      </c>
      <c r="FQ21" t="s">
        <v>3572</v>
      </c>
      <c r="FR21" t="s">
        <v>3573</v>
      </c>
      <c r="FS21" t="s">
        <v>3574</v>
      </c>
      <c r="FT21" t="s">
        <v>3575</v>
      </c>
      <c r="FU21" t="s">
        <v>3576</v>
      </c>
      <c r="FV21" t="s">
        <v>3577</v>
      </c>
      <c r="FW21" t="s">
        <v>3578</v>
      </c>
      <c r="FX21" t="s">
        <v>3579</v>
      </c>
      <c r="FY21" t="s">
        <v>3580</v>
      </c>
      <c r="FZ21" t="s">
        <v>3581</v>
      </c>
      <c r="GA21" t="s">
        <v>3582</v>
      </c>
      <c r="GB21" t="s">
        <v>3583</v>
      </c>
      <c r="GC21" t="s">
        <v>3584</v>
      </c>
      <c r="GD21" t="s">
        <v>2079</v>
      </c>
      <c r="GE21" t="s">
        <v>3585</v>
      </c>
      <c r="GF21" t="s">
        <v>3586</v>
      </c>
      <c r="GG21" t="s">
        <v>3587</v>
      </c>
      <c r="GH21" t="s">
        <v>3588</v>
      </c>
      <c r="GI21" t="s">
        <v>3589</v>
      </c>
      <c r="GJ21" t="s">
        <v>3590</v>
      </c>
      <c r="GK21" t="s">
        <v>3591</v>
      </c>
      <c r="GL21" t="s">
        <v>2830</v>
      </c>
      <c r="GM21" t="s">
        <v>3592</v>
      </c>
      <c r="GN21" t="s">
        <v>3593</v>
      </c>
      <c r="GO21" t="s">
        <v>3594</v>
      </c>
      <c r="GP21" t="s">
        <v>3595</v>
      </c>
      <c r="GQ21" t="s">
        <v>3596</v>
      </c>
      <c r="GR21" t="s">
        <v>3597</v>
      </c>
      <c r="GS21" t="s">
        <v>3598</v>
      </c>
      <c r="GT21" t="s">
        <v>3599</v>
      </c>
    </row>
    <row r="22" spans="1:202">
      <c r="A22" t="s">
        <v>994</v>
      </c>
      <c r="EX22" t="s">
        <v>3600</v>
      </c>
      <c r="EY22" t="s">
        <v>3601</v>
      </c>
      <c r="EZ22" t="s">
        <v>3602</v>
      </c>
      <c r="FA22" t="s">
        <v>3603</v>
      </c>
      <c r="FB22" t="s">
        <v>3604</v>
      </c>
      <c r="FC22" t="s">
        <v>3605</v>
      </c>
      <c r="FD22" t="s">
        <v>1218</v>
      </c>
      <c r="FE22" t="s">
        <v>3606</v>
      </c>
      <c r="FF22" t="s">
        <v>3607</v>
      </c>
      <c r="FG22" t="s">
        <v>3608</v>
      </c>
      <c r="FH22" t="s">
        <v>3609</v>
      </c>
      <c r="FI22" t="s">
        <v>3610</v>
      </c>
      <c r="FJ22" t="s">
        <v>3611</v>
      </c>
      <c r="FK22" t="s">
        <v>3612</v>
      </c>
      <c r="FL22" t="s">
        <v>3613</v>
      </c>
      <c r="FM22" t="s">
        <v>3614</v>
      </c>
      <c r="FN22" t="s">
        <v>3615</v>
      </c>
      <c r="FO22" t="s">
        <v>3616</v>
      </c>
      <c r="FP22" t="s">
        <v>3617</v>
      </c>
      <c r="FQ22" t="s">
        <v>3618</v>
      </c>
      <c r="FR22" t="s">
        <v>3619</v>
      </c>
      <c r="FS22" t="s">
        <v>3620</v>
      </c>
      <c r="FT22" t="s">
        <v>3621</v>
      </c>
      <c r="FU22" t="s">
        <v>3622</v>
      </c>
      <c r="FV22" t="s">
        <v>3623</v>
      </c>
      <c r="FW22" t="s">
        <v>3624</v>
      </c>
      <c r="FX22" t="s">
        <v>3625</v>
      </c>
      <c r="FY22" t="s">
        <v>3626</v>
      </c>
      <c r="FZ22" t="s">
        <v>3627</v>
      </c>
      <c r="GA22" t="s">
        <v>3628</v>
      </c>
      <c r="GB22" t="s">
        <v>3629</v>
      </c>
      <c r="GC22" t="s">
        <v>3630</v>
      </c>
      <c r="GD22" t="s">
        <v>3631</v>
      </c>
      <c r="GE22" t="s">
        <v>3632</v>
      </c>
      <c r="GF22" t="s">
        <v>3633</v>
      </c>
      <c r="GG22" t="s">
        <v>3634</v>
      </c>
      <c r="GH22" t="s">
        <v>3635</v>
      </c>
      <c r="GI22" t="s">
        <v>3636</v>
      </c>
      <c r="GJ22" t="s">
        <v>3637</v>
      </c>
      <c r="GK22" t="s">
        <v>3638</v>
      </c>
      <c r="GL22" t="s">
        <v>3639</v>
      </c>
      <c r="GM22" t="s">
        <v>3640</v>
      </c>
      <c r="GN22" t="s">
        <v>3641</v>
      </c>
      <c r="GO22" t="s">
        <v>3642</v>
      </c>
      <c r="GP22" t="s">
        <v>3643</v>
      </c>
      <c r="GQ22" t="s">
        <v>3644</v>
      </c>
      <c r="GR22" t="s">
        <v>3645</v>
      </c>
      <c r="GS22" t="s">
        <v>3646</v>
      </c>
      <c r="GT22" t="s">
        <v>3647</v>
      </c>
    </row>
    <row r="23" spans="1:202">
      <c r="A23" t="s">
        <v>1026</v>
      </c>
      <c r="FA23" t="s">
        <v>3648</v>
      </c>
      <c r="FB23" t="s">
        <v>3649</v>
      </c>
      <c r="FC23" t="s">
        <v>3650</v>
      </c>
      <c r="FD23" t="s">
        <v>3651</v>
      </c>
      <c r="FE23" t="s">
        <v>3652</v>
      </c>
      <c r="FF23" t="s">
        <v>3653</v>
      </c>
      <c r="FG23" t="s">
        <v>3654</v>
      </c>
      <c r="FH23" t="s">
        <v>3188</v>
      </c>
      <c r="FI23" t="s">
        <v>3655</v>
      </c>
      <c r="FJ23" t="s">
        <v>3656</v>
      </c>
      <c r="FK23" t="s">
        <v>3657</v>
      </c>
      <c r="FL23" t="s">
        <v>3658</v>
      </c>
      <c r="FM23" t="s">
        <v>3659</v>
      </c>
      <c r="FN23" t="s">
        <v>3660</v>
      </c>
      <c r="FO23" t="s">
        <v>3661</v>
      </c>
      <c r="FP23" t="s">
        <v>3662</v>
      </c>
      <c r="FQ23" t="s">
        <v>3663</v>
      </c>
      <c r="FR23" t="s">
        <v>3664</v>
      </c>
      <c r="FS23" t="s">
        <v>3665</v>
      </c>
      <c r="FT23" t="s">
        <v>3666</v>
      </c>
      <c r="FU23" t="s">
        <v>3667</v>
      </c>
      <c r="FV23" t="s">
        <v>3668</v>
      </c>
      <c r="FW23" t="s">
        <v>3669</v>
      </c>
      <c r="FX23" t="s">
        <v>3670</v>
      </c>
      <c r="FY23" t="s">
        <v>3671</v>
      </c>
      <c r="FZ23" t="s">
        <v>3672</v>
      </c>
      <c r="GA23" t="s">
        <v>3673</v>
      </c>
      <c r="GB23" t="s">
        <v>3674</v>
      </c>
      <c r="GC23" t="s">
        <v>3675</v>
      </c>
      <c r="GD23" t="s">
        <v>3676</v>
      </c>
      <c r="GE23" t="s">
        <v>3677</v>
      </c>
      <c r="GF23" t="s">
        <v>3678</v>
      </c>
      <c r="GG23" t="s">
        <v>3679</v>
      </c>
      <c r="GH23" t="s">
        <v>3680</v>
      </c>
      <c r="GI23" t="s">
        <v>3681</v>
      </c>
      <c r="GJ23" t="s">
        <v>3682</v>
      </c>
      <c r="GK23" t="s">
        <v>3683</v>
      </c>
      <c r="GL23" t="s">
        <v>3684</v>
      </c>
      <c r="GM23" t="s">
        <v>3685</v>
      </c>
      <c r="GN23" t="s">
        <v>3686</v>
      </c>
      <c r="GO23" t="s">
        <v>3687</v>
      </c>
      <c r="GP23" t="s">
        <v>3688</v>
      </c>
      <c r="GQ23" t="s">
        <v>3689</v>
      </c>
      <c r="GR23" t="s">
        <v>3690</v>
      </c>
      <c r="GS23" t="s">
        <v>3691</v>
      </c>
      <c r="GT23" t="s">
        <v>3692</v>
      </c>
    </row>
    <row r="24" spans="1:202">
      <c r="A24" t="s">
        <v>985</v>
      </c>
      <c r="FG24" t="s">
        <v>3693</v>
      </c>
      <c r="FH24" t="s">
        <v>3694</v>
      </c>
      <c r="FI24" t="s">
        <v>3695</v>
      </c>
      <c r="FJ24" t="s">
        <v>3696</v>
      </c>
      <c r="FK24" t="s">
        <v>3697</v>
      </c>
      <c r="FL24" t="s">
        <v>3698</v>
      </c>
      <c r="FM24" t="s">
        <v>3699</v>
      </c>
      <c r="FN24" t="s">
        <v>3700</v>
      </c>
      <c r="FO24" t="s">
        <v>3701</v>
      </c>
      <c r="FP24" t="s">
        <v>3702</v>
      </c>
      <c r="FQ24" t="s">
        <v>3703</v>
      </c>
      <c r="FR24" t="s">
        <v>3704</v>
      </c>
      <c r="FS24" t="s">
        <v>3705</v>
      </c>
      <c r="FT24" t="s">
        <v>3706</v>
      </c>
      <c r="FU24" t="s">
        <v>3707</v>
      </c>
      <c r="FV24" t="s">
        <v>3708</v>
      </c>
      <c r="FW24" t="s">
        <v>3709</v>
      </c>
      <c r="FX24" t="s">
        <v>3710</v>
      </c>
      <c r="FY24" t="s">
        <v>3711</v>
      </c>
      <c r="FZ24" t="s">
        <v>3712</v>
      </c>
      <c r="GA24" t="s">
        <v>3713</v>
      </c>
      <c r="GB24" t="s">
        <v>3714</v>
      </c>
      <c r="GC24" t="s">
        <v>3715</v>
      </c>
      <c r="GD24" t="s">
        <v>3716</v>
      </c>
      <c r="GE24" t="s">
        <v>3717</v>
      </c>
      <c r="GF24" t="s">
        <v>3718</v>
      </c>
      <c r="GG24" t="s">
        <v>3719</v>
      </c>
      <c r="GH24" t="s">
        <v>3720</v>
      </c>
      <c r="GI24" t="s">
        <v>3721</v>
      </c>
      <c r="GJ24" t="s">
        <v>3722</v>
      </c>
      <c r="GK24" t="s">
        <v>3723</v>
      </c>
      <c r="GL24" t="s">
        <v>3724</v>
      </c>
      <c r="GM24" t="s">
        <v>3725</v>
      </c>
      <c r="GN24" t="s">
        <v>3726</v>
      </c>
      <c r="GO24" t="s">
        <v>3727</v>
      </c>
      <c r="GP24" t="s">
        <v>3728</v>
      </c>
      <c r="GQ24" t="s">
        <v>3729</v>
      </c>
      <c r="GR24" t="s">
        <v>3730</v>
      </c>
      <c r="GS24" t="s">
        <v>3731</v>
      </c>
      <c r="GT24" t="s">
        <v>3732</v>
      </c>
    </row>
    <row r="25" spans="1:202">
      <c r="A25" t="s">
        <v>947</v>
      </c>
      <c r="FH25" t="s">
        <v>2394</v>
      </c>
      <c r="FI25" t="s">
        <v>3733</v>
      </c>
      <c r="FJ25" t="s">
        <v>3734</v>
      </c>
      <c r="FK25" t="s">
        <v>3735</v>
      </c>
      <c r="FL25" t="s">
        <v>3736</v>
      </c>
      <c r="FM25" t="s">
        <v>3737</v>
      </c>
      <c r="FN25" t="s">
        <v>3738</v>
      </c>
      <c r="FO25" t="s">
        <v>3739</v>
      </c>
      <c r="FP25" t="s">
        <v>3740</v>
      </c>
      <c r="FQ25" t="s">
        <v>3741</v>
      </c>
      <c r="FR25" t="s">
        <v>3742</v>
      </c>
      <c r="FS25" t="s">
        <v>3743</v>
      </c>
      <c r="FT25" t="s">
        <v>3744</v>
      </c>
      <c r="FU25" t="s">
        <v>3745</v>
      </c>
      <c r="FV25" t="s">
        <v>3746</v>
      </c>
      <c r="FW25" t="s">
        <v>3747</v>
      </c>
      <c r="FX25" t="s">
        <v>3748</v>
      </c>
      <c r="FY25" t="s">
        <v>3749</v>
      </c>
      <c r="FZ25" t="s">
        <v>3750</v>
      </c>
      <c r="GA25" t="s">
        <v>3751</v>
      </c>
      <c r="GB25" t="s">
        <v>3752</v>
      </c>
      <c r="GC25" t="s">
        <v>3753</v>
      </c>
      <c r="GD25" t="s">
        <v>3754</v>
      </c>
      <c r="GE25" t="s">
        <v>3755</v>
      </c>
      <c r="GF25" t="s">
        <v>3756</v>
      </c>
      <c r="GG25" t="s">
        <v>3757</v>
      </c>
      <c r="GH25" t="s">
        <v>3758</v>
      </c>
      <c r="GI25" t="s">
        <v>3759</v>
      </c>
      <c r="GJ25" t="s">
        <v>3760</v>
      </c>
      <c r="GK25" t="s">
        <v>3761</v>
      </c>
      <c r="GL25" t="s">
        <v>3762</v>
      </c>
      <c r="GM25" t="s">
        <v>3763</v>
      </c>
      <c r="GN25" t="s">
        <v>3764</v>
      </c>
      <c r="GO25" t="s">
        <v>3765</v>
      </c>
      <c r="GP25" t="s">
        <v>3766</v>
      </c>
      <c r="GQ25" t="s">
        <v>3767</v>
      </c>
      <c r="GR25" t="s">
        <v>3768</v>
      </c>
      <c r="GS25" t="s">
        <v>3769</v>
      </c>
      <c r="GT25" t="s">
        <v>3770</v>
      </c>
    </row>
    <row r="26" spans="1:202">
      <c r="A26" t="s">
        <v>973</v>
      </c>
      <c r="FL26" t="s">
        <v>3772</v>
      </c>
      <c r="FM26" t="s">
        <v>1306</v>
      </c>
      <c r="FN26" t="s">
        <v>3773</v>
      </c>
      <c r="FO26" t="s">
        <v>3774</v>
      </c>
      <c r="FP26" t="s">
        <v>3775</v>
      </c>
      <c r="FQ26" t="s">
        <v>3776</v>
      </c>
      <c r="FR26" t="s">
        <v>3777</v>
      </c>
      <c r="FS26" t="s">
        <v>3778</v>
      </c>
      <c r="FT26" t="s">
        <v>3779</v>
      </c>
      <c r="FU26" t="s">
        <v>3780</v>
      </c>
      <c r="FV26" t="s">
        <v>3781</v>
      </c>
      <c r="FW26" t="s">
        <v>3782</v>
      </c>
      <c r="FX26" t="s">
        <v>3783</v>
      </c>
      <c r="FY26" t="s">
        <v>3784</v>
      </c>
      <c r="FZ26" t="s">
        <v>3785</v>
      </c>
      <c r="GA26" t="s">
        <v>3786</v>
      </c>
      <c r="GB26" t="s">
        <v>3787</v>
      </c>
      <c r="GC26" t="s">
        <v>3788</v>
      </c>
      <c r="GD26" t="s">
        <v>3789</v>
      </c>
      <c r="GE26" t="s">
        <v>3790</v>
      </c>
      <c r="GF26" t="s">
        <v>3791</v>
      </c>
      <c r="GG26" t="s">
        <v>3792</v>
      </c>
      <c r="GH26" t="s">
        <v>3793</v>
      </c>
      <c r="GI26" t="s">
        <v>3794</v>
      </c>
      <c r="GJ26" t="s">
        <v>3795</v>
      </c>
      <c r="GK26" t="s">
        <v>3796</v>
      </c>
      <c r="GL26" t="s">
        <v>3797</v>
      </c>
      <c r="GM26" t="s">
        <v>3798</v>
      </c>
      <c r="GN26" t="s">
        <v>3799</v>
      </c>
      <c r="GO26" t="s">
        <v>3800</v>
      </c>
      <c r="GP26" t="s">
        <v>3801</v>
      </c>
      <c r="GQ26" t="s">
        <v>3802</v>
      </c>
      <c r="GR26" t="s">
        <v>3803</v>
      </c>
      <c r="GS26" t="s">
        <v>3804</v>
      </c>
      <c r="GT26" t="s">
        <v>3805</v>
      </c>
    </row>
    <row r="27" spans="1:202">
      <c r="A27" t="s">
        <v>1035</v>
      </c>
      <c r="FN27" t="s">
        <v>3806</v>
      </c>
      <c r="FO27" t="s">
        <v>3807</v>
      </c>
      <c r="FP27" t="s">
        <v>3808</v>
      </c>
      <c r="FQ27" t="s">
        <v>3809</v>
      </c>
      <c r="FR27" t="s">
        <v>3810</v>
      </c>
      <c r="FS27" t="s">
        <v>3811</v>
      </c>
      <c r="FT27" t="s">
        <v>3812</v>
      </c>
      <c r="FU27" t="s">
        <v>3813</v>
      </c>
      <c r="FV27" t="s">
        <v>3814</v>
      </c>
      <c r="FW27" t="s">
        <v>3815</v>
      </c>
      <c r="FX27" t="s">
        <v>3816</v>
      </c>
      <c r="FY27" t="s">
        <v>3817</v>
      </c>
      <c r="FZ27" t="s">
        <v>3818</v>
      </c>
      <c r="GA27" t="s">
        <v>3819</v>
      </c>
      <c r="GB27" t="s">
        <v>3820</v>
      </c>
      <c r="GC27" t="s">
        <v>3821</v>
      </c>
      <c r="GD27" t="s">
        <v>3822</v>
      </c>
      <c r="GE27" t="s">
        <v>3823</v>
      </c>
      <c r="GF27" t="s">
        <v>3824</v>
      </c>
      <c r="GG27" t="s">
        <v>3825</v>
      </c>
      <c r="GH27" t="s">
        <v>3826</v>
      </c>
      <c r="GI27" t="s">
        <v>3827</v>
      </c>
      <c r="GJ27" t="s">
        <v>3828</v>
      </c>
      <c r="GK27" t="s">
        <v>3829</v>
      </c>
      <c r="GL27" t="s">
        <v>2994</v>
      </c>
      <c r="GM27" t="s">
        <v>3830</v>
      </c>
      <c r="GN27" t="s">
        <v>3831</v>
      </c>
      <c r="GO27" t="s">
        <v>3832</v>
      </c>
      <c r="GP27" t="s">
        <v>3833</v>
      </c>
      <c r="GQ27" t="s">
        <v>3834</v>
      </c>
      <c r="GR27" t="s">
        <v>3835</v>
      </c>
      <c r="GS27" t="s">
        <v>3836</v>
      </c>
      <c r="GT27" t="s">
        <v>3837</v>
      </c>
    </row>
    <row r="28" spans="1:202">
      <c r="A28" t="s">
        <v>3771</v>
      </c>
      <c r="FQ28" t="s">
        <v>3838</v>
      </c>
      <c r="FR28" t="s">
        <v>3839</v>
      </c>
      <c r="FS28" t="s">
        <v>3840</v>
      </c>
      <c r="FT28" t="s">
        <v>3841</v>
      </c>
      <c r="FU28" t="s">
        <v>3842</v>
      </c>
      <c r="FV28" t="s">
        <v>3843</v>
      </c>
      <c r="FW28" t="s">
        <v>3844</v>
      </c>
      <c r="FX28" t="s">
        <v>3845</v>
      </c>
      <c r="FY28" t="s">
        <v>3846</v>
      </c>
      <c r="FZ28" t="s">
        <v>3847</v>
      </c>
      <c r="GA28" t="s">
        <v>3848</v>
      </c>
      <c r="GB28" t="s">
        <v>3849</v>
      </c>
      <c r="GC28" t="s">
        <v>3850</v>
      </c>
      <c r="GD28" t="s">
        <v>3851</v>
      </c>
      <c r="GE28" t="s">
        <v>3852</v>
      </c>
      <c r="GF28" t="s">
        <v>998</v>
      </c>
      <c r="GG28" t="s">
        <v>3853</v>
      </c>
      <c r="GH28" t="s">
        <v>3854</v>
      </c>
      <c r="GI28" t="s">
        <v>3855</v>
      </c>
      <c r="GJ28" t="s">
        <v>3856</v>
      </c>
      <c r="GK28" t="s">
        <v>3857</v>
      </c>
      <c r="GL28" t="s">
        <v>3858</v>
      </c>
      <c r="GM28" t="s">
        <v>3859</v>
      </c>
      <c r="GN28" t="s">
        <v>3860</v>
      </c>
      <c r="GO28" t="s">
        <v>3861</v>
      </c>
      <c r="GP28" t="s">
        <v>3862</v>
      </c>
      <c r="GQ28" t="s">
        <v>3863</v>
      </c>
      <c r="GR28" t="s">
        <v>3864</v>
      </c>
      <c r="GS28" t="s">
        <v>3865</v>
      </c>
      <c r="GT28" t="s">
        <v>3866</v>
      </c>
    </row>
    <row r="29" spans="1:202">
      <c r="A29" t="s">
        <v>1092</v>
      </c>
      <c r="FU29" t="s">
        <v>3867</v>
      </c>
      <c r="FV29" t="s">
        <v>3868</v>
      </c>
      <c r="FW29" t="s">
        <v>3869</v>
      </c>
      <c r="FX29" t="s">
        <v>3870</v>
      </c>
      <c r="FY29" t="s">
        <v>3871</v>
      </c>
      <c r="FZ29" t="s">
        <v>3872</v>
      </c>
      <c r="GA29" t="s">
        <v>3873</v>
      </c>
      <c r="GB29" t="s">
        <v>3874</v>
      </c>
      <c r="GC29" t="s">
        <v>3875</v>
      </c>
      <c r="GD29" t="s">
        <v>3876</v>
      </c>
      <c r="GE29" t="s">
        <v>3877</v>
      </c>
      <c r="GF29" t="s">
        <v>3878</v>
      </c>
      <c r="GG29" t="s">
        <v>3879</v>
      </c>
      <c r="GH29" t="s">
        <v>3880</v>
      </c>
      <c r="GI29" t="s">
        <v>3881</v>
      </c>
      <c r="GJ29" t="s">
        <v>3882</v>
      </c>
      <c r="GK29" t="s">
        <v>3883</v>
      </c>
      <c r="GL29" t="s">
        <v>3884</v>
      </c>
      <c r="GM29" t="s">
        <v>3885</v>
      </c>
      <c r="GN29" t="s">
        <v>3886</v>
      </c>
      <c r="GO29" t="s">
        <v>3887</v>
      </c>
      <c r="GP29" t="s">
        <v>3888</v>
      </c>
      <c r="GQ29" t="s">
        <v>3889</v>
      </c>
      <c r="GR29" t="s">
        <v>3890</v>
      </c>
      <c r="GS29" t="s">
        <v>3891</v>
      </c>
      <c r="GT29" t="s">
        <v>3892</v>
      </c>
    </row>
    <row r="30" spans="1:202">
      <c r="A30" t="s">
        <v>1003</v>
      </c>
      <c r="FV30" t="s">
        <v>3893</v>
      </c>
      <c r="FW30" t="s">
        <v>3894</v>
      </c>
      <c r="FX30" t="s">
        <v>3895</v>
      </c>
      <c r="FY30" t="s">
        <v>3896</v>
      </c>
      <c r="FZ30" t="s">
        <v>3897</v>
      </c>
      <c r="GA30" t="s">
        <v>3898</v>
      </c>
      <c r="GB30" t="s">
        <v>3399</v>
      </c>
      <c r="GC30" t="s">
        <v>3899</v>
      </c>
      <c r="GD30" t="s">
        <v>3900</v>
      </c>
      <c r="GE30" t="s">
        <v>3901</v>
      </c>
      <c r="GF30" t="s">
        <v>3902</v>
      </c>
      <c r="GG30" t="s">
        <v>3903</v>
      </c>
      <c r="GH30" t="s">
        <v>3904</v>
      </c>
      <c r="GI30" t="s">
        <v>3905</v>
      </c>
      <c r="GJ30" t="s">
        <v>3906</v>
      </c>
      <c r="GK30" t="s">
        <v>3907</v>
      </c>
      <c r="GL30" t="s">
        <v>3908</v>
      </c>
      <c r="GM30" t="s">
        <v>3909</v>
      </c>
      <c r="GN30" t="s">
        <v>3910</v>
      </c>
      <c r="GO30" t="s">
        <v>3911</v>
      </c>
      <c r="GP30" t="s">
        <v>3912</v>
      </c>
      <c r="GQ30" t="s">
        <v>3913</v>
      </c>
      <c r="GR30" t="s">
        <v>3914</v>
      </c>
      <c r="GS30" t="s">
        <v>3915</v>
      </c>
      <c r="GT30" t="s">
        <v>3916</v>
      </c>
    </row>
    <row r="31" spans="1:202">
      <c r="A31" t="s">
        <v>948</v>
      </c>
      <c r="FV31" t="s">
        <v>3917</v>
      </c>
      <c r="FW31" t="s">
        <v>3918</v>
      </c>
      <c r="FX31" t="s">
        <v>3919</v>
      </c>
      <c r="FY31" t="s">
        <v>3920</v>
      </c>
      <c r="FZ31" t="s">
        <v>2820</v>
      </c>
      <c r="GA31" t="s">
        <v>3921</v>
      </c>
      <c r="GB31" t="s">
        <v>3922</v>
      </c>
      <c r="GC31" t="s">
        <v>3923</v>
      </c>
      <c r="GD31" t="s">
        <v>3924</v>
      </c>
      <c r="GE31" t="s">
        <v>3925</v>
      </c>
      <c r="GF31" t="s">
        <v>3926</v>
      </c>
      <c r="GG31" t="s">
        <v>3927</v>
      </c>
      <c r="GH31" t="s">
        <v>3928</v>
      </c>
      <c r="GI31" t="s">
        <v>3929</v>
      </c>
      <c r="GJ31" t="s">
        <v>3930</v>
      </c>
      <c r="GK31" t="s">
        <v>3931</v>
      </c>
      <c r="GL31" t="s">
        <v>3932</v>
      </c>
      <c r="GM31" t="s">
        <v>3933</v>
      </c>
      <c r="GN31" t="s">
        <v>3934</v>
      </c>
      <c r="GO31" t="s">
        <v>3935</v>
      </c>
      <c r="GP31" t="s">
        <v>3936</v>
      </c>
      <c r="GQ31" t="s">
        <v>3937</v>
      </c>
      <c r="GR31" t="s">
        <v>3938</v>
      </c>
      <c r="GS31" t="s">
        <v>3939</v>
      </c>
      <c r="GT31" t="s">
        <v>3940</v>
      </c>
    </row>
    <row r="32" spans="1:202">
      <c r="A32" t="s">
        <v>949</v>
      </c>
      <c r="FW32" t="s">
        <v>3942</v>
      </c>
      <c r="FX32" t="s">
        <v>3943</v>
      </c>
      <c r="FY32" t="s">
        <v>3944</v>
      </c>
      <c r="FZ32" t="s">
        <v>3945</v>
      </c>
      <c r="GA32" t="s">
        <v>3946</v>
      </c>
      <c r="GB32" t="s">
        <v>3947</v>
      </c>
      <c r="GC32" t="s">
        <v>3948</v>
      </c>
      <c r="GD32" t="s">
        <v>3949</v>
      </c>
      <c r="GE32" t="s">
        <v>3950</v>
      </c>
      <c r="GF32" t="s">
        <v>3951</v>
      </c>
      <c r="GG32" t="s">
        <v>3952</v>
      </c>
      <c r="GH32" t="s">
        <v>3953</v>
      </c>
      <c r="GI32" t="s">
        <v>3954</v>
      </c>
      <c r="GJ32" t="s">
        <v>3955</v>
      </c>
      <c r="GK32" t="s">
        <v>3956</v>
      </c>
      <c r="GL32" t="s">
        <v>3957</v>
      </c>
      <c r="GM32" t="s">
        <v>3958</v>
      </c>
      <c r="GN32" t="s">
        <v>3959</v>
      </c>
      <c r="GO32" t="s">
        <v>3960</v>
      </c>
      <c r="GP32" t="s">
        <v>3961</v>
      </c>
      <c r="GQ32" t="s">
        <v>3962</v>
      </c>
      <c r="GR32" t="s">
        <v>3963</v>
      </c>
      <c r="GS32" t="s">
        <v>3964</v>
      </c>
      <c r="GT32" t="s">
        <v>3965</v>
      </c>
    </row>
    <row r="33" spans="1:202">
      <c r="A33" t="s">
        <v>1065</v>
      </c>
      <c r="FZ33" t="s">
        <v>3966</v>
      </c>
      <c r="GA33" t="s">
        <v>3967</v>
      </c>
      <c r="GB33" t="s">
        <v>3968</v>
      </c>
      <c r="GC33" t="s">
        <v>3969</v>
      </c>
      <c r="GD33" t="s">
        <v>3970</v>
      </c>
      <c r="GE33" t="s">
        <v>3971</v>
      </c>
      <c r="GF33" t="s">
        <v>2805</v>
      </c>
      <c r="GG33" t="s">
        <v>3972</v>
      </c>
      <c r="GH33" t="s">
        <v>3973</v>
      </c>
      <c r="GI33" t="s">
        <v>3974</v>
      </c>
      <c r="GJ33" t="s">
        <v>3975</v>
      </c>
      <c r="GK33" t="s">
        <v>3976</v>
      </c>
      <c r="GL33" t="s">
        <v>3977</v>
      </c>
      <c r="GM33" t="s">
        <v>3978</v>
      </c>
      <c r="GN33" t="s">
        <v>3979</v>
      </c>
      <c r="GO33" t="s">
        <v>3980</v>
      </c>
      <c r="GP33" t="s">
        <v>3981</v>
      </c>
      <c r="GQ33" t="s">
        <v>3982</v>
      </c>
      <c r="GR33" t="s">
        <v>3983</v>
      </c>
      <c r="GS33" t="s">
        <v>3984</v>
      </c>
      <c r="GT33" t="s">
        <v>3985</v>
      </c>
    </row>
    <row r="34" spans="1:202">
      <c r="A34" t="s">
        <v>3941</v>
      </c>
      <c r="GB34" t="s">
        <v>3987</v>
      </c>
      <c r="GC34" t="s">
        <v>3988</v>
      </c>
      <c r="GD34" t="s">
        <v>3989</v>
      </c>
      <c r="GE34" t="s">
        <v>3990</v>
      </c>
      <c r="GF34" t="s">
        <v>3991</v>
      </c>
      <c r="GG34" t="s">
        <v>3992</v>
      </c>
      <c r="GH34" t="s">
        <v>3993</v>
      </c>
      <c r="GI34" t="s">
        <v>3994</v>
      </c>
      <c r="GJ34" t="s">
        <v>3995</v>
      </c>
      <c r="GK34" t="s">
        <v>3996</v>
      </c>
      <c r="GL34" t="s">
        <v>3997</v>
      </c>
      <c r="GM34" t="s">
        <v>3998</v>
      </c>
      <c r="GN34" t="s">
        <v>3999</v>
      </c>
      <c r="GO34" t="s">
        <v>4000</v>
      </c>
      <c r="GP34" t="s">
        <v>4001</v>
      </c>
      <c r="GQ34" t="s">
        <v>4002</v>
      </c>
      <c r="GR34" t="s">
        <v>4003</v>
      </c>
      <c r="GS34" t="s">
        <v>4004</v>
      </c>
      <c r="GT34" t="s">
        <v>4005</v>
      </c>
    </row>
    <row r="35" spans="1:202">
      <c r="A35" t="s">
        <v>1114</v>
      </c>
      <c r="GC35" t="s">
        <v>4006</v>
      </c>
      <c r="GD35" t="s">
        <v>4007</v>
      </c>
      <c r="GE35" t="s">
        <v>4008</v>
      </c>
      <c r="GF35" t="s">
        <v>4009</v>
      </c>
      <c r="GG35" t="s">
        <v>4010</v>
      </c>
      <c r="GH35" t="s">
        <v>4011</v>
      </c>
      <c r="GI35" t="s">
        <v>4012</v>
      </c>
      <c r="GJ35" t="s">
        <v>4013</v>
      </c>
      <c r="GK35" t="s">
        <v>4014</v>
      </c>
      <c r="GL35" t="s">
        <v>4015</v>
      </c>
      <c r="GM35" t="s">
        <v>4016</v>
      </c>
      <c r="GN35" t="s">
        <v>4017</v>
      </c>
      <c r="GO35" t="s">
        <v>4018</v>
      </c>
      <c r="GP35" t="s">
        <v>4019</v>
      </c>
      <c r="GQ35" t="s">
        <v>4020</v>
      </c>
      <c r="GR35" t="s">
        <v>4021</v>
      </c>
      <c r="GS35" t="s">
        <v>4022</v>
      </c>
      <c r="GT35" t="s">
        <v>4023</v>
      </c>
    </row>
    <row r="36" spans="1:202">
      <c r="A36" t="s">
        <v>3986</v>
      </c>
      <c r="GD36" t="s">
        <v>4024</v>
      </c>
      <c r="GE36" t="s">
        <v>4025</v>
      </c>
      <c r="GF36" t="s">
        <v>4026</v>
      </c>
      <c r="GG36" t="s">
        <v>4027</v>
      </c>
      <c r="GH36" t="s">
        <v>4028</v>
      </c>
      <c r="GI36" t="s">
        <v>4029</v>
      </c>
      <c r="GJ36" t="s">
        <v>4030</v>
      </c>
      <c r="GK36" t="s">
        <v>4031</v>
      </c>
      <c r="GL36" t="s">
        <v>4032</v>
      </c>
      <c r="GM36" t="s">
        <v>4033</v>
      </c>
      <c r="GN36" t="s">
        <v>4034</v>
      </c>
      <c r="GO36" t="s">
        <v>4035</v>
      </c>
      <c r="GP36" t="s">
        <v>4036</v>
      </c>
      <c r="GQ36" t="s">
        <v>4037</v>
      </c>
      <c r="GR36" t="s">
        <v>4038</v>
      </c>
      <c r="GS36" t="s">
        <v>4039</v>
      </c>
      <c r="GT36" t="s">
        <v>4040</v>
      </c>
    </row>
    <row r="37" spans="1:202">
      <c r="A37" t="s">
        <v>957</v>
      </c>
      <c r="GD37" t="s">
        <v>4041</v>
      </c>
      <c r="GE37" t="s">
        <v>4042</v>
      </c>
      <c r="GF37" t="s">
        <v>4043</v>
      </c>
      <c r="GG37" t="s">
        <v>4044</v>
      </c>
      <c r="GH37" t="s">
        <v>4045</v>
      </c>
      <c r="GI37" t="s">
        <v>4046</v>
      </c>
      <c r="GJ37" t="s">
        <v>4047</v>
      </c>
      <c r="GK37" t="s">
        <v>4048</v>
      </c>
      <c r="GL37" t="s">
        <v>4049</v>
      </c>
      <c r="GM37" t="s">
        <v>4050</v>
      </c>
      <c r="GN37" t="s">
        <v>4051</v>
      </c>
      <c r="GO37" t="s">
        <v>4052</v>
      </c>
      <c r="GP37" t="s">
        <v>4053</v>
      </c>
      <c r="GQ37" t="s">
        <v>4054</v>
      </c>
      <c r="GR37" t="s">
        <v>4055</v>
      </c>
      <c r="GS37" t="s">
        <v>4056</v>
      </c>
      <c r="GT37" t="s">
        <v>4057</v>
      </c>
    </row>
    <row r="38" spans="1:202">
      <c r="A38" t="s">
        <v>1118</v>
      </c>
      <c r="GE38" t="s">
        <v>4058</v>
      </c>
      <c r="GF38" t="s">
        <v>4059</v>
      </c>
      <c r="GG38" t="s">
        <v>4060</v>
      </c>
      <c r="GH38" t="s">
        <v>4061</v>
      </c>
      <c r="GI38" t="s">
        <v>4062</v>
      </c>
      <c r="GJ38" t="s">
        <v>4063</v>
      </c>
      <c r="GK38" t="s">
        <v>4064</v>
      </c>
      <c r="GL38" t="s">
        <v>4065</v>
      </c>
      <c r="GM38" t="s">
        <v>4066</v>
      </c>
      <c r="GN38" t="s">
        <v>4067</v>
      </c>
      <c r="GO38" t="s">
        <v>4068</v>
      </c>
      <c r="GP38" t="s">
        <v>4069</v>
      </c>
      <c r="GQ38" t="s">
        <v>4070</v>
      </c>
      <c r="GR38" t="s">
        <v>4071</v>
      </c>
      <c r="GS38" t="s">
        <v>4072</v>
      </c>
      <c r="GT38" t="s">
        <v>4073</v>
      </c>
    </row>
    <row r="39" spans="1:202">
      <c r="A39" t="s">
        <v>1044</v>
      </c>
      <c r="GG39" t="s">
        <v>4074</v>
      </c>
      <c r="GH39" t="s">
        <v>4075</v>
      </c>
      <c r="GI39" t="s">
        <v>4076</v>
      </c>
      <c r="GJ39" t="s">
        <v>4077</v>
      </c>
      <c r="GK39" t="s">
        <v>4078</v>
      </c>
      <c r="GL39" t="s">
        <v>4079</v>
      </c>
      <c r="GM39" t="s">
        <v>4080</v>
      </c>
      <c r="GN39" t="s">
        <v>4081</v>
      </c>
      <c r="GO39" t="s">
        <v>4082</v>
      </c>
      <c r="GP39" t="s">
        <v>4083</v>
      </c>
      <c r="GQ39" t="s">
        <v>4084</v>
      </c>
      <c r="GR39" t="s">
        <v>4085</v>
      </c>
      <c r="GS39" t="s">
        <v>4086</v>
      </c>
      <c r="GT39" t="s">
        <v>4087</v>
      </c>
    </row>
    <row r="40" spans="1:202">
      <c r="A40" t="s">
        <v>1082</v>
      </c>
      <c r="GG40" t="s">
        <v>4088</v>
      </c>
      <c r="GH40" t="s">
        <v>4089</v>
      </c>
      <c r="GI40" t="s">
        <v>4090</v>
      </c>
      <c r="GJ40" t="s">
        <v>4091</v>
      </c>
      <c r="GK40" t="s">
        <v>4092</v>
      </c>
      <c r="GL40" t="s">
        <v>4093</v>
      </c>
      <c r="GM40" t="s">
        <v>4094</v>
      </c>
      <c r="GN40" t="s">
        <v>4095</v>
      </c>
      <c r="GO40" t="s">
        <v>4096</v>
      </c>
      <c r="GP40" t="s">
        <v>4097</v>
      </c>
      <c r="GQ40" t="s">
        <v>4098</v>
      </c>
      <c r="GR40" t="s">
        <v>4099</v>
      </c>
      <c r="GS40" t="s">
        <v>4100</v>
      </c>
      <c r="GT40" t="s">
        <v>4101</v>
      </c>
    </row>
    <row r="41" spans="1:202">
      <c r="A41" t="s">
        <v>944</v>
      </c>
      <c r="GG41" t="s">
        <v>4102</v>
      </c>
      <c r="GH41" t="s">
        <v>4103</v>
      </c>
      <c r="GI41" t="s">
        <v>4104</v>
      </c>
      <c r="GJ41" t="s">
        <v>4105</v>
      </c>
      <c r="GK41" t="s">
        <v>4106</v>
      </c>
      <c r="GL41" t="s">
        <v>4107</v>
      </c>
      <c r="GM41" t="s">
        <v>4108</v>
      </c>
      <c r="GN41" t="s">
        <v>4109</v>
      </c>
      <c r="GO41" t="s">
        <v>4096</v>
      </c>
      <c r="GP41" t="s">
        <v>4110</v>
      </c>
      <c r="GQ41" t="s">
        <v>4111</v>
      </c>
      <c r="GR41" t="s">
        <v>4112</v>
      </c>
      <c r="GS41" t="s">
        <v>4113</v>
      </c>
      <c r="GT41" t="s">
        <v>4114</v>
      </c>
    </row>
    <row r="42" spans="1:202">
      <c r="A42" t="s">
        <v>1109</v>
      </c>
      <c r="GG42" t="s">
        <v>4115</v>
      </c>
      <c r="GH42" t="s">
        <v>4116</v>
      </c>
      <c r="GI42" t="s">
        <v>4117</v>
      </c>
      <c r="GJ42" t="s">
        <v>4118</v>
      </c>
      <c r="GK42" t="s">
        <v>4119</v>
      </c>
      <c r="GL42" t="s">
        <v>4120</v>
      </c>
      <c r="GM42" t="s">
        <v>4121</v>
      </c>
      <c r="GN42" t="s">
        <v>4122</v>
      </c>
      <c r="GO42" t="s">
        <v>4123</v>
      </c>
      <c r="GP42" t="s">
        <v>4124</v>
      </c>
      <c r="GQ42" t="s">
        <v>4125</v>
      </c>
      <c r="GR42" t="s">
        <v>4126</v>
      </c>
      <c r="GS42" t="s">
        <v>4127</v>
      </c>
      <c r="GT42" t="s">
        <v>4128</v>
      </c>
    </row>
    <row r="43" spans="1:202">
      <c r="A43" t="s">
        <v>1011</v>
      </c>
      <c r="GG43" t="s">
        <v>4130</v>
      </c>
      <c r="GH43" t="s">
        <v>3720</v>
      </c>
      <c r="GI43" t="s">
        <v>4131</v>
      </c>
      <c r="GJ43" t="s">
        <v>4132</v>
      </c>
      <c r="GK43" t="s">
        <v>4133</v>
      </c>
      <c r="GL43" t="s">
        <v>4134</v>
      </c>
      <c r="GM43" t="s">
        <v>4135</v>
      </c>
      <c r="GN43" t="s">
        <v>4136</v>
      </c>
      <c r="GO43" t="s">
        <v>4137</v>
      </c>
      <c r="GP43" t="s">
        <v>4138</v>
      </c>
      <c r="GQ43" t="s">
        <v>4139</v>
      </c>
      <c r="GR43" t="s">
        <v>4140</v>
      </c>
      <c r="GS43" t="s">
        <v>4141</v>
      </c>
      <c r="GT43" t="s">
        <v>4142</v>
      </c>
    </row>
    <row r="44" spans="1:202">
      <c r="A44" t="s">
        <v>1045</v>
      </c>
      <c r="GH44" t="s">
        <v>4143</v>
      </c>
      <c r="GI44" t="s">
        <v>4144</v>
      </c>
      <c r="GJ44" t="s">
        <v>4145</v>
      </c>
      <c r="GK44" t="s">
        <v>4146</v>
      </c>
      <c r="GL44" t="s">
        <v>4147</v>
      </c>
      <c r="GM44" t="s">
        <v>4148</v>
      </c>
      <c r="GN44" t="s">
        <v>4149</v>
      </c>
      <c r="GO44" t="s">
        <v>4150</v>
      </c>
      <c r="GP44" t="s">
        <v>4151</v>
      </c>
      <c r="GQ44" t="s">
        <v>4152</v>
      </c>
      <c r="GR44" t="s">
        <v>4153</v>
      </c>
      <c r="GS44" t="s">
        <v>4154</v>
      </c>
      <c r="GT44" t="s">
        <v>4155</v>
      </c>
    </row>
    <row r="45" spans="1:202">
      <c r="A45" t="s">
        <v>4129</v>
      </c>
      <c r="GI45" t="s">
        <v>4156</v>
      </c>
      <c r="GJ45" t="s">
        <v>4157</v>
      </c>
      <c r="GK45" t="s">
        <v>4158</v>
      </c>
      <c r="GL45" t="s">
        <v>4159</v>
      </c>
      <c r="GM45" t="s">
        <v>4160</v>
      </c>
      <c r="GN45" t="s">
        <v>4161</v>
      </c>
      <c r="GO45" t="s">
        <v>4162</v>
      </c>
      <c r="GP45" t="s">
        <v>4163</v>
      </c>
      <c r="GQ45" t="s">
        <v>4164</v>
      </c>
      <c r="GR45" t="s">
        <v>4165</v>
      </c>
      <c r="GS45" t="s">
        <v>4166</v>
      </c>
      <c r="GT45" t="s">
        <v>4167</v>
      </c>
    </row>
    <row r="46" spans="1:202">
      <c r="A46" t="s">
        <v>1074</v>
      </c>
      <c r="GI46" t="s">
        <v>4168</v>
      </c>
      <c r="GJ46" t="s">
        <v>4169</v>
      </c>
      <c r="GK46" t="s">
        <v>4170</v>
      </c>
      <c r="GL46" t="s">
        <v>4171</v>
      </c>
      <c r="GM46" t="s">
        <v>4172</v>
      </c>
      <c r="GN46" t="s">
        <v>4173</v>
      </c>
      <c r="GO46" t="s">
        <v>4174</v>
      </c>
      <c r="GP46" t="s">
        <v>4175</v>
      </c>
      <c r="GQ46" t="s">
        <v>4176</v>
      </c>
      <c r="GR46" t="s">
        <v>4177</v>
      </c>
      <c r="GS46" t="s">
        <v>4178</v>
      </c>
      <c r="GT46" t="s">
        <v>4179</v>
      </c>
    </row>
    <row r="47" spans="1:202">
      <c r="A47" t="s">
        <v>1104</v>
      </c>
      <c r="GI47" t="s">
        <v>4180</v>
      </c>
      <c r="GJ47" t="s">
        <v>4181</v>
      </c>
      <c r="GK47" t="s">
        <v>4182</v>
      </c>
      <c r="GL47" t="s">
        <v>4183</v>
      </c>
      <c r="GM47" t="s">
        <v>4184</v>
      </c>
      <c r="GN47" t="s">
        <v>4185</v>
      </c>
      <c r="GO47" t="s">
        <v>4186</v>
      </c>
      <c r="GP47" t="s">
        <v>4187</v>
      </c>
      <c r="GQ47" t="s">
        <v>4188</v>
      </c>
      <c r="GR47" t="s">
        <v>4189</v>
      </c>
      <c r="GS47" t="s">
        <v>4190</v>
      </c>
      <c r="GT47" t="s">
        <v>4191</v>
      </c>
    </row>
    <row r="48" spans="1:202">
      <c r="A48" t="s">
        <v>1066</v>
      </c>
      <c r="GI48" t="s">
        <v>4193</v>
      </c>
      <c r="GJ48" t="s">
        <v>4194</v>
      </c>
      <c r="GK48" t="s">
        <v>4195</v>
      </c>
      <c r="GL48" t="s">
        <v>4196</v>
      </c>
      <c r="GM48" t="s">
        <v>4197</v>
      </c>
      <c r="GN48" t="s">
        <v>4198</v>
      </c>
      <c r="GO48" t="s">
        <v>4199</v>
      </c>
      <c r="GP48" t="s">
        <v>4200</v>
      </c>
      <c r="GQ48" t="s">
        <v>4201</v>
      </c>
      <c r="GR48" t="s">
        <v>4202</v>
      </c>
      <c r="GS48" t="s">
        <v>4203</v>
      </c>
      <c r="GT48" t="s">
        <v>4204</v>
      </c>
    </row>
    <row r="49" spans="1:202">
      <c r="A49" t="s">
        <v>4192</v>
      </c>
      <c r="GK49" t="s">
        <v>4206</v>
      </c>
      <c r="GL49" t="s">
        <v>4207</v>
      </c>
      <c r="GM49" t="s">
        <v>4208</v>
      </c>
      <c r="GN49" t="s">
        <v>4209</v>
      </c>
      <c r="GO49" t="s">
        <v>4210</v>
      </c>
      <c r="GP49" t="s">
        <v>4211</v>
      </c>
      <c r="GQ49" t="s">
        <v>4212</v>
      </c>
      <c r="GR49" t="s">
        <v>4213</v>
      </c>
      <c r="GS49" t="s">
        <v>4214</v>
      </c>
      <c r="GT49" t="s">
        <v>4215</v>
      </c>
    </row>
    <row r="50" spans="1:202">
      <c r="A50" t="s">
        <v>4205</v>
      </c>
      <c r="GL50" t="s">
        <v>4216</v>
      </c>
      <c r="GM50" t="s">
        <v>4217</v>
      </c>
      <c r="GN50" t="s">
        <v>1383</v>
      </c>
      <c r="GO50" t="s">
        <v>4218</v>
      </c>
      <c r="GP50" t="s">
        <v>4219</v>
      </c>
      <c r="GQ50" t="s">
        <v>4220</v>
      </c>
      <c r="GR50" t="s">
        <v>4221</v>
      </c>
      <c r="GS50" t="s">
        <v>4222</v>
      </c>
      <c r="GT50" t="s">
        <v>4223</v>
      </c>
    </row>
    <row r="51" spans="1:202">
      <c r="A51" t="s">
        <v>1125</v>
      </c>
      <c r="GL51" t="s">
        <v>4224</v>
      </c>
      <c r="GM51" t="s">
        <v>4225</v>
      </c>
      <c r="GN51" t="s">
        <v>4226</v>
      </c>
      <c r="GO51" t="s">
        <v>4227</v>
      </c>
      <c r="GP51" t="s">
        <v>4228</v>
      </c>
      <c r="GQ51" t="s">
        <v>4229</v>
      </c>
      <c r="GR51" t="s">
        <v>4230</v>
      </c>
      <c r="GS51" t="s">
        <v>4231</v>
      </c>
      <c r="GT51" t="s">
        <v>4232</v>
      </c>
    </row>
    <row r="52" spans="1:202">
      <c r="A52" t="s">
        <v>950</v>
      </c>
      <c r="GL52" t="s">
        <v>4233</v>
      </c>
      <c r="GM52" t="s">
        <v>4234</v>
      </c>
      <c r="GN52" t="s">
        <v>4235</v>
      </c>
      <c r="GO52" t="s">
        <v>4236</v>
      </c>
      <c r="GP52" t="s">
        <v>4237</v>
      </c>
      <c r="GQ52" t="s">
        <v>4238</v>
      </c>
      <c r="GR52" t="s">
        <v>4239</v>
      </c>
      <c r="GS52" t="s">
        <v>4240</v>
      </c>
      <c r="GT52" t="s">
        <v>4241</v>
      </c>
    </row>
    <row r="53" spans="1:202">
      <c r="A53" t="s">
        <v>1036</v>
      </c>
      <c r="GM53" t="s">
        <v>4242</v>
      </c>
      <c r="GN53" t="s">
        <v>4243</v>
      </c>
      <c r="GO53" t="s">
        <v>4244</v>
      </c>
      <c r="GP53" t="s">
        <v>4245</v>
      </c>
      <c r="GQ53" t="s">
        <v>4246</v>
      </c>
      <c r="GR53" t="s">
        <v>4247</v>
      </c>
      <c r="GS53" t="s">
        <v>4248</v>
      </c>
      <c r="GT53" t="s">
        <v>4249</v>
      </c>
    </row>
    <row r="54" spans="1:202">
      <c r="A54" t="s">
        <v>1111</v>
      </c>
      <c r="GM54" t="s">
        <v>4251</v>
      </c>
      <c r="GN54" t="s">
        <v>4252</v>
      </c>
      <c r="GO54" t="s">
        <v>4253</v>
      </c>
      <c r="GP54" t="s">
        <v>4254</v>
      </c>
      <c r="GQ54" t="s">
        <v>4255</v>
      </c>
      <c r="GR54" t="s">
        <v>4256</v>
      </c>
      <c r="GS54" t="s">
        <v>4257</v>
      </c>
      <c r="GT54" t="s">
        <v>4258</v>
      </c>
    </row>
    <row r="55" spans="1:202">
      <c r="A55" t="s">
        <v>4250</v>
      </c>
      <c r="GM55" t="s">
        <v>4259</v>
      </c>
      <c r="GN55" t="s">
        <v>4260</v>
      </c>
      <c r="GO55" t="s">
        <v>4261</v>
      </c>
      <c r="GP55" t="s">
        <v>4262</v>
      </c>
      <c r="GQ55" t="s">
        <v>4263</v>
      </c>
      <c r="GR55" t="s">
        <v>4264</v>
      </c>
      <c r="GS55" t="s">
        <v>4265</v>
      </c>
      <c r="GT55" t="s">
        <v>4266</v>
      </c>
    </row>
    <row r="56" spans="1:202">
      <c r="A56" t="s">
        <v>986</v>
      </c>
      <c r="GM56" t="s">
        <v>4267</v>
      </c>
      <c r="GN56" t="s">
        <v>4268</v>
      </c>
      <c r="GO56" t="s">
        <v>4269</v>
      </c>
      <c r="GP56" t="s">
        <v>4270</v>
      </c>
      <c r="GQ56" t="s">
        <v>4271</v>
      </c>
      <c r="GR56" t="s">
        <v>4272</v>
      </c>
      <c r="GS56" t="s">
        <v>4273</v>
      </c>
      <c r="GT56" t="s">
        <v>4274</v>
      </c>
    </row>
    <row r="57" spans="1:202">
      <c r="A57" t="s">
        <v>1049</v>
      </c>
      <c r="GM57" t="s">
        <v>4275</v>
      </c>
      <c r="GN57" t="s">
        <v>4276</v>
      </c>
      <c r="GO57" t="s">
        <v>4277</v>
      </c>
      <c r="GP57" t="s">
        <v>4278</v>
      </c>
      <c r="GQ57" t="s">
        <v>4279</v>
      </c>
      <c r="GR57" t="s">
        <v>4280</v>
      </c>
      <c r="GS57" t="s">
        <v>4281</v>
      </c>
      <c r="GT57" t="s">
        <v>4282</v>
      </c>
    </row>
    <row r="58" spans="1:202">
      <c r="A58" t="s">
        <v>1095</v>
      </c>
      <c r="GM58" t="s">
        <v>4283</v>
      </c>
      <c r="GN58" t="s">
        <v>4284</v>
      </c>
      <c r="GO58" t="s">
        <v>4253</v>
      </c>
      <c r="GP58" t="s">
        <v>4285</v>
      </c>
      <c r="GQ58" t="s">
        <v>4286</v>
      </c>
      <c r="GR58" t="s">
        <v>4287</v>
      </c>
      <c r="GS58" t="s">
        <v>4288</v>
      </c>
      <c r="GT58" t="s">
        <v>4289</v>
      </c>
    </row>
    <row r="59" spans="1:202">
      <c r="A59" t="s">
        <v>1067</v>
      </c>
      <c r="GM59" t="s">
        <v>4291</v>
      </c>
      <c r="GN59" t="s">
        <v>4292</v>
      </c>
      <c r="GO59" t="s">
        <v>4293</v>
      </c>
      <c r="GP59" t="s">
        <v>4294</v>
      </c>
      <c r="GQ59" t="s">
        <v>4295</v>
      </c>
      <c r="GR59" t="s">
        <v>4296</v>
      </c>
      <c r="GS59" t="s">
        <v>4297</v>
      </c>
      <c r="GT59" t="s">
        <v>4298</v>
      </c>
    </row>
    <row r="60" spans="1:202">
      <c r="A60" t="s">
        <v>4290</v>
      </c>
      <c r="GM60" t="s">
        <v>4299</v>
      </c>
      <c r="GN60" t="s">
        <v>4300</v>
      </c>
      <c r="GO60" t="s">
        <v>4301</v>
      </c>
      <c r="GP60" t="s">
        <v>4302</v>
      </c>
      <c r="GQ60" t="s">
        <v>4303</v>
      </c>
      <c r="GR60" t="s">
        <v>4304</v>
      </c>
      <c r="GS60" t="s">
        <v>4305</v>
      </c>
      <c r="GT60" t="s">
        <v>4306</v>
      </c>
    </row>
    <row r="61" spans="1:202">
      <c r="A61" t="s">
        <v>974</v>
      </c>
      <c r="GM61" t="s">
        <v>4307</v>
      </c>
      <c r="GN61" t="s">
        <v>4308</v>
      </c>
      <c r="GO61" t="s">
        <v>4309</v>
      </c>
      <c r="GP61" t="s">
        <v>4310</v>
      </c>
      <c r="GQ61" t="s">
        <v>4311</v>
      </c>
      <c r="GR61" t="s">
        <v>4312</v>
      </c>
      <c r="GS61" t="s">
        <v>4313</v>
      </c>
      <c r="GT61" t="s">
        <v>4314</v>
      </c>
    </row>
    <row r="62" spans="1:202">
      <c r="A62" t="s">
        <v>1050</v>
      </c>
      <c r="GM62" t="s">
        <v>4315</v>
      </c>
      <c r="GN62" t="s">
        <v>4316</v>
      </c>
      <c r="GO62" t="s">
        <v>4317</v>
      </c>
      <c r="GP62" t="s">
        <v>4318</v>
      </c>
      <c r="GQ62" t="s">
        <v>4319</v>
      </c>
      <c r="GR62" t="s">
        <v>4320</v>
      </c>
      <c r="GS62" t="s">
        <v>4321</v>
      </c>
      <c r="GT62" t="s">
        <v>4322</v>
      </c>
    </row>
    <row r="63" spans="1:202">
      <c r="A63" s="17" t="s">
        <v>963</v>
      </c>
      <c r="GM63" t="s">
        <v>4323</v>
      </c>
      <c r="GN63" t="s">
        <v>4324</v>
      </c>
      <c r="GO63" t="s">
        <v>4325</v>
      </c>
      <c r="GP63" t="s">
        <v>4326</v>
      </c>
      <c r="GQ63" t="s">
        <v>4327</v>
      </c>
      <c r="GR63" t="s">
        <v>4328</v>
      </c>
      <c r="GS63" t="s">
        <v>4329</v>
      </c>
      <c r="GT63" t="s">
        <v>4330</v>
      </c>
    </row>
    <row r="64" spans="1:202">
      <c r="A64" t="s">
        <v>975</v>
      </c>
      <c r="GM64" t="s">
        <v>4331</v>
      </c>
      <c r="GN64" t="s">
        <v>4332</v>
      </c>
      <c r="GO64" t="s">
        <v>4333</v>
      </c>
      <c r="GP64" t="s">
        <v>4334</v>
      </c>
      <c r="GQ64" t="s">
        <v>4335</v>
      </c>
      <c r="GR64" t="s">
        <v>4336</v>
      </c>
      <c r="GS64" t="s">
        <v>4337</v>
      </c>
      <c r="GT64" t="s">
        <v>4338</v>
      </c>
    </row>
    <row r="65" spans="1:202">
      <c r="A65" t="s">
        <v>1012</v>
      </c>
      <c r="GN65" t="s">
        <v>4339</v>
      </c>
      <c r="GO65" t="s">
        <v>4340</v>
      </c>
      <c r="GP65" t="s">
        <v>4341</v>
      </c>
      <c r="GQ65" t="s">
        <v>4342</v>
      </c>
      <c r="GR65" t="s">
        <v>4343</v>
      </c>
      <c r="GS65" t="s">
        <v>4344</v>
      </c>
      <c r="GT65" t="s">
        <v>4345</v>
      </c>
    </row>
    <row r="66" spans="1:202">
      <c r="A66" t="s">
        <v>1013</v>
      </c>
      <c r="GN66" t="s">
        <v>4346</v>
      </c>
      <c r="GO66" t="s">
        <v>4347</v>
      </c>
      <c r="GP66" t="s">
        <v>4348</v>
      </c>
      <c r="GQ66" t="s">
        <v>4349</v>
      </c>
      <c r="GR66" t="s">
        <v>4350</v>
      </c>
      <c r="GS66" t="s">
        <v>4351</v>
      </c>
      <c r="GT66" t="s">
        <v>4352</v>
      </c>
    </row>
    <row r="67" spans="1:202">
      <c r="A67" t="s">
        <v>1106</v>
      </c>
      <c r="GN67" t="s">
        <v>4353</v>
      </c>
      <c r="GO67" t="s">
        <v>4354</v>
      </c>
      <c r="GP67" t="s">
        <v>4355</v>
      </c>
      <c r="GQ67" t="s">
        <v>4356</v>
      </c>
      <c r="GR67" t="s">
        <v>4357</v>
      </c>
      <c r="GS67" t="s">
        <v>4358</v>
      </c>
      <c r="GT67" t="s">
        <v>4359</v>
      </c>
    </row>
    <row r="68" spans="1:202">
      <c r="A68" t="s">
        <v>1115</v>
      </c>
      <c r="GN68" t="s">
        <v>4360</v>
      </c>
      <c r="GO68" t="s">
        <v>4361</v>
      </c>
      <c r="GP68" t="s">
        <v>4362</v>
      </c>
      <c r="GQ68" t="s">
        <v>4363</v>
      </c>
      <c r="GR68" t="s">
        <v>4364</v>
      </c>
      <c r="GS68" t="s">
        <v>4365</v>
      </c>
      <c r="GT68" t="s">
        <v>4366</v>
      </c>
    </row>
    <row r="69" spans="1:202">
      <c r="A69" t="s">
        <v>1051</v>
      </c>
      <c r="GN69" t="s">
        <v>4367</v>
      </c>
      <c r="GO69" t="s">
        <v>4368</v>
      </c>
      <c r="GP69" t="s">
        <v>4369</v>
      </c>
      <c r="GQ69" t="s">
        <v>4370</v>
      </c>
      <c r="GR69" t="s">
        <v>4371</v>
      </c>
      <c r="GS69" t="s">
        <v>4372</v>
      </c>
      <c r="GT69" t="s">
        <v>4373</v>
      </c>
    </row>
    <row r="70" spans="1:202">
      <c r="A70" t="s">
        <v>1014</v>
      </c>
      <c r="GO70" t="s">
        <v>4374</v>
      </c>
      <c r="GP70" t="s">
        <v>4375</v>
      </c>
      <c r="GQ70" t="s">
        <v>4376</v>
      </c>
      <c r="GR70" t="s">
        <v>4377</v>
      </c>
      <c r="GS70" t="s">
        <v>4378</v>
      </c>
      <c r="GT70" t="s">
        <v>4379</v>
      </c>
    </row>
    <row r="71" spans="1:202">
      <c r="A71" t="s">
        <v>976</v>
      </c>
      <c r="GO71" t="s">
        <v>4380</v>
      </c>
      <c r="GP71" t="s">
        <v>4381</v>
      </c>
      <c r="GQ71" t="s">
        <v>4382</v>
      </c>
      <c r="GR71" t="s">
        <v>4383</v>
      </c>
      <c r="GS71" t="s">
        <v>4384</v>
      </c>
      <c r="GT71" t="s">
        <v>4385</v>
      </c>
    </row>
    <row r="72" spans="1:202">
      <c r="A72" t="s">
        <v>1060</v>
      </c>
      <c r="GO72" t="s">
        <v>4386</v>
      </c>
      <c r="GP72" t="s">
        <v>4387</v>
      </c>
      <c r="GQ72" t="s">
        <v>4388</v>
      </c>
      <c r="GR72" t="s">
        <v>4389</v>
      </c>
      <c r="GS72" t="s">
        <v>4390</v>
      </c>
      <c r="GT72" t="s">
        <v>4391</v>
      </c>
    </row>
    <row r="73" spans="1:202">
      <c r="A73" t="s">
        <v>958</v>
      </c>
      <c r="GO73" t="s">
        <v>4392</v>
      </c>
      <c r="GP73" t="s">
        <v>4393</v>
      </c>
      <c r="GQ73" t="s">
        <v>4394</v>
      </c>
      <c r="GR73" t="s">
        <v>4395</v>
      </c>
      <c r="GS73" t="s">
        <v>4396</v>
      </c>
      <c r="GT73" t="s">
        <v>4397</v>
      </c>
    </row>
    <row r="74" spans="1:202">
      <c r="A74" t="s">
        <v>1027</v>
      </c>
      <c r="GO74" t="s">
        <v>4399</v>
      </c>
      <c r="GP74" t="s">
        <v>4400</v>
      </c>
      <c r="GQ74" t="s">
        <v>4401</v>
      </c>
      <c r="GR74" t="s">
        <v>4402</v>
      </c>
      <c r="GS74" t="s">
        <v>4403</v>
      </c>
      <c r="GT74" t="s">
        <v>4404</v>
      </c>
    </row>
    <row r="75" spans="1:202">
      <c r="A75" t="s">
        <v>4398</v>
      </c>
      <c r="GO75" t="s">
        <v>2906</v>
      </c>
      <c r="GP75" t="s">
        <v>4406</v>
      </c>
      <c r="GQ75" t="s">
        <v>4407</v>
      </c>
      <c r="GR75" t="s">
        <v>4408</v>
      </c>
      <c r="GS75" t="s">
        <v>4409</v>
      </c>
      <c r="GT75" t="s">
        <v>4410</v>
      </c>
    </row>
    <row r="76" spans="1:202">
      <c r="A76" t="s">
        <v>4405</v>
      </c>
      <c r="GO76" t="s">
        <v>4411</v>
      </c>
      <c r="GP76" t="s">
        <v>4412</v>
      </c>
      <c r="GQ76" t="s">
        <v>4413</v>
      </c>
      <c r="GR76" t="s">
        <v>4414</v>
      </c>
      <c r="GS76" t="s">
        <v>4415</v>
      </c>
      <c r="GT76" t="s">
        <v>4416</v>
      </c>
    </row>
    <row r="77" spans="1:202">
      <c r="A77" t="s">
        <v>964</v>
      </c>
      <c r="GO77" t="s">
        <v>4417</v>
      </c>
      <c r="GP77" t="s">
        <v>4418</v>
      </c>
      <c r="GQ77" t="s">
        <v>4419</v>
      </c>
      <c r="GR77" t="s">
        <v>4420</v>
      </c>
      <c r="GS77" t="s">
        <v>4421</v>
      </c>
      <c r="GT77" t="s">
        <v>4422</v>
      </c>
    </row>
    <row r="78" spans="1:202">
      <c r="A78" t="s">
        <v>1089</v>
      </c>
      <c r="GO78" t="s">
        <v>4423</v>
      </c>
      <c r="GP78" t="s">
        <v>4424</v>
      </c>
      <c r="GQ78" t="s">
        <v>4425</v>
      </c>
      <c r="GR78" t="s">
        <v>4426</v>
      </c>
      <c r="GS78" t="s">
        <v>4427</v>
      </c>
      <c r="GT78" t="s">
        <v>4428</v>
      </c>
    </row>
    <row r="79" spans="1:202">
      <c r="A79" t="s">
        <v>1052</v>
      </c>
      <c r="GP79" t="s">
        <v>4430</v>
      </c>
      <c r="GQ79" t="s">
        <v>4431</v>
      </c>
      <c r="GR79" t="s">
        <v>4432</v>
      </c>
      <c r="GS79" t="s">
        <v>4433</v>
      </c>
      <c r="GT79" t="s">
        <v>4434</v>
      </c>
    </row>
    <row r="80" spans="1:202">
      <c r="A80" t="s">
        <v>4429</v>
      </c>
      <c r="GQ80" t="s">
        <v>4436</v>
      </c>
      <c r="GR80" t="s">
        <v>4437</v>
      </c>
      <c r="GS80" t="s">
        <v>4438</v>
      </c>
      <c r="GT80" t="s">
        <v>4439</v>
      </c>
    </row>
    <row r="81" spans="1:202">
      <c r="A81" t="s">
        <v>4435</v>
      </c>
      <c r="GQ81" t="s">
        <v>4441</v>
      </c>
      <c r="GR81" t="s">
        <v>4442</v>
      </c>
      <c r="GS81" t="s">
        <v>4443</v>
      </c>
      <c r="GT81" t="s">
        <v>4444</v>
      </c>
    </row>
    <row r="82" spans="1:202">
      <c r="A82" t="s">
        <v>4440</v>
      </c>
      <c r="GR82" t="s">
        <v>4445</v>
      </c>
      <c r="GS82" t="s">
        <v>4446</v>
      </c>
      <c r="GT82" t="s">
        <v>4447</v>
      </c>
    </row>
    <row r="83" spans="1:202">
      <c r="A83" t="s">
        <v>1004</v>
      </c>
      <c r="GS83" t="s">
        <v>4448</v>
      </c>
      <c r="GT83" t="s">
        <v>4449</v>
      </c>
    </row>
    <row r="84" spans="1:202">
      <c r="A84" t="s">
        <v>977</v>
      </c>
      <c r="GS84" t="s">
        <v>4450</v>
      </c>
      <c r="GT84" t="s">
        <v>4451</v>
      </c>
    </row>
    <row r="85" spans="1:202">
      <c r="A85" t="s">
        <v>1037</v>
      </c>
      <c r="GT85" t="s">
        <v>4452</v>
      </c>
    </row>
    <row r="86" spans="1:202">
      <c r="A86" t="s">
        <v>1068</v>
      </c>
      <c r="GT86" t="s">
        <v>4453</v>
      </c>
    </row>
    <row r="87" spans="1:202">
      <c r="A87" t="s">
        <v>1069</v>
      </c>
      <c r="GT87" t="s">
        <v>4455</v>
      </c>
    </row>
    <row r="88" spans="1:202">
      <c r="A88" t="s">
        <v>4454</v>
      </c>
      <c r="GT88" t="s">
        <v>4456</v>
      </c>
    </row>
    <row r="89" spans="1:202">
      <c r="A89" t="s">
        <v>1053</v>
      </c>
      <c r="GT89" t="s">
        <v>4457</v>
      </c>
    </row>
    <row r="90" spans="1:202">
      <c r="A90" t="s">
        <v>965</v>
      </c>
      <c r="GT90" t="s">
        <v>4458</v>
      </c>
    </row>
    <row r="91" spans="1:202">
      <c r="A91" t="s">
        <v>987</v>
      </c>
      <c r="GT91" t="s">
        <v>4460</v>
      </c>
    </row>
    <row r="92" spans="1:202">
      <c r="A92" t="s">
        <v>4459</v>
      </c>
      <c r="GT92" t="s">
        <v>4462</v>
      </c>
    </row>
    <row r="93" spans="1:202">
      <c r="A93" t="s">
        <v>4461</v>
      </c>
      <c r="GT93" t="s">
        <v>4463</v>
      </c>
    </row>
    <row r="94" spans="1:202">
      <c r="A94" t="s">
        <v>1098</v>
      </c>
      <c r="GT94" t="s">
        <v>4465</v>
      </c>
    </row>
    <row r="95" spans="1:202">
      <c r="A95" t="s">
        <v>4464</v>
      </c>
      <c r="GT95" t="s">
        <v>4466</v>
      </c>
    </row>
    <row r="96" spans="1:202">
      <c r="A96" t="s">
        <v>995</v>
      </c>
      <c r="GT96" t="s">
        <v>4467</v>
      </c>
    </row>
    <row r="97" spans="1:202">
      <c r="A97" t="s">
        <v>951</v>
      </c>
      <c r="GT97" t="s">
        <v>4468</v>
      </c>
    </row>
    <row r="98" spans="1:202">
      <c r="A98" t="s">
        <v>1015</v>
      </c>
      <c r="GT98" t="s">
        <v>4469</v>
      </c>
    </row>
    <row r="99" spans="1:202">
      <c r="A99" t="s">
        <v>1016</v>
      </c>
      <c r="GT99" t="s">
        <v>4471</v>
      </c>
    </row>
    <row r="100" spans="1:202">
      <c r="A100" t="s">
        <v>4470</v>
      </c>
      <c r="GT100" t="s">
        <v>4473</v>
      </c>
    </row>
    <row r="101" spans="1:202">
      <c r="A101" t="s">
        <v>4472</v>
      </c>
      <c r="GT101" t="s">
        <v>4474</v>
      </c>
    </row>
    <row r="102" spans="1:202">
      <c r="A102" t="s">
        <v>1083</v>
      </c>
      <c r="GT102" t="s">
        <v>4476</v>
      </c>
    </row>
    <row r="103" spans="1:202">
      <c r="A103" t="s">
        <v>4475</v>
      </c>
      <c r="GT103" t="s">
        <v>4477</v>
      </c>
    </row>
    <row r="104" spans="1:202">
      <c r="A104" t="s">
        <v>1131</v>
      </c>
      <c r="GT104" t="s">
        <v>4478</v>
      </c>
    </row>
    <row r="105" spans="1:202">
      <c r="A105" t="s">
        <v>996</v>
      </c>
      <c r="GT105" t="s">
        <v>4479</v>
      </c>
    </row>
    <row r="106" spans="1:202">
      <c r="A106" t="s">
        <v>1127</v>
      </c>
      <c r="GT106" t="s">
        <v>4480</v>
      </c>
    </row>
    <row r="107" spans="1:202">
      <c r="A107" t="s">
        <v>988</v>
      </c>
      <c r="GT107" t="s">
        <v>4481</v>
      </c>
    </row>
    <row r="108" spans="1:202">
      <c r="A108" t="s">
        <v>1121</v>
      </c>
      <c r="GT108" t="s">
        <v>4482</v>
      </c>
    </row>
    <row r="109" spans="1:202">
      <c r="A109" t="s">
        <v>1084</v>
      </c>
      <c r="GT109" t="s">
        <v>4483</v>
      </c>
    </row>
    <row r="110" spans="1:202">
      <c r="A110" t="s">
        <v>959</v>
      </c>
      <c r="GT110" t="s">
        <v>4485</v>
      </c>
    </row>
    <row r="111" spans="1:202">
      <c r="A111" t="s">
        <v>4484</v>
      </c>
      <c r="GT111" t="s">
        <v>4486</v>
      </c>
    </row>
    <row r="112" spans="1:202">
      <c r="A112" t="s">
        <v>978</v>
      </c>
      <c r="GT112" t="s">
        <v>4487</v>
      </c>
    </row>
    <row r="113" spans="1:202">
      <c r="A113" t="s">
        <v>1093</v>
      </c>
      <c r="GT113" t="s">
        <v>4488</v>
      </c>
    </row>
    <row r="114" spans="1:202">
      <c r="A114" t="s">
        <v>1054</v>
      </c>
      <c r="GT114" t="s">
        <v>4489</v>
      </c>
    </row>
    <row r="115" spans="1:202">
      <c r="A115" t="s">
        <v>1132</v>
      </c>
      <c r="GT115" t="s">
        <v>4491</v>
      </c>
    </row>
    <row r="116" spans="1:202">
      <c r="A116" t="s">
        <v>4490</v>
      </c>
      <c r="GT116" t="s">
        <v>4492</v>
      </c>
    </row>
    <row r="117" spans="1:202">
      <c r="A117" t="s">
        <v>1038</v>
      </c>
      <c r="GT117" t="s">
        <v>4493</v>
      </c>
    </row>
    <row r="118" spans="1:202">
      <c r="A118" t="s">
        <v>1075</v>
      </c>
      <c r="GT118" t="s">
        <v>4494</v>
      </c>
    </row>
    <row r="119" spans="1:202">
      <c r="A119" t="s">
        <v>1133</v>
      </c>
      <c r="GT119" t="s">
        <v>4495</v>
      </c>
    </row>
    <row r="120" spans="1:202">
      <c r="A120" t="s">
        <v>952</v>
      </c>
      <c r="GT120" t="s">
        <v>4496</v>
      </c>
    </row>
    <row r="121" spans="1:202">
      <c r="A121" t="s">
        <v>979</v>
      </c>
      <c r="GT121" t="s">
        <v>4497</v>
      </c>
    </row>
    <row r="122" spans="1:202">
      <c r="A122" t="s">
        <v>1005</v>
      </c>
      <c r="GT122" t="s">
        <v>4498</v>
      </c>
    </row>
    <row r="123" spans="1:202">
      <c r="A123" t="s">
        <v>1085</v>
      </c>
      <c r="GT123" t="s">
        <v>4499</v>
      </c>
    </row>
    <row r="124" spans="1:202">
      <c r="A124" t="s">
        <v>1006</v>
      </c>
      <c r="GT124" t="s">
        <v>4500</v>
      </c>
    </row>
    <row r="125" spans="1:202">
      <c r="A125" t="s">
        <v>997</v>
      </c>
      <c r="GT125" t="s">
        <v>4501</v>
      </c>
    </row>
    <row r="126" spans="1:202">
      <c r="A126" t="s">
        <v>1017</v>
      </c>
      <c r="GT126" t="s">
        <v>4502</v>
      </c>
    </row>
    <row r="127" spans="1:202">
      <c r="A127" t="s">
        <v>1061</v>
      </c>
      <c r="GT127" t="s">
        <v>4503</v>
      </c>
    </row>
    <row r="128" spans="1:202">
      <c r="A128" t="s">
        <v>1099</v>
      </c>
      <c r="GT128" t="s">
        <v>4504</v>
      </c>
    </row>
    <row r="129" spans="1:202">
      <c r="A129" t="s">
        <v>1028</v>
      </c>
      <c r="GT129" t="s">
        <v>4505</v>
      </c>
    </row>
    <row r="130" spans="1:202">
      <c r="A130" t="s">
        <v>1018</v>
      </c>
      <c r="GT130" t="s">
        <v>4506</v>
      </c>
    </row>
    <row r="131" spans="1:202">
      <c r="A131" t="s">
        <v>1040</v>
      </c>
      <c r="GT131" t="s">
        <v>4508</v>
      </c>
    </row>
    <row r="132" spans="1:202">
      <c r="A132" t="s">
        <v>4507</v>
      </c>
      <c r="GT132" t="s">
        <v>4509</v>
      </c>
    </row>
    <row r="133" spans="1:202">
      <c r="A133" t="s">
        <v>980</v>
      </c>
      <c r="GT133" t="s">
        <v>4510</v>
      </c>
    </row>
    <row r="134" spans="1:202">
      <c r="A134" t="s">
        <v>953</v>
      </c>
      <c r="GT134" t="s">
        <v>4511</v>
      </c>
    </row>
    <row r="135" spans="1:202">
      <c r="A135" t="s">
        <v>1070</v>
      </c>
      <c r="GT135" t="s">
        <v>4512</v>
      </c>
    </row>
    <row r="136" spans="1:202">
      <c r="A136" t="s">
        <v>1096</v>
      </c>
      <c r="GT136" t="s">
        <v>4513</v>
      </c>
    </row>
    <row r="137" spans="1:202">
      <c r="A137" t="s">
        <v>1029</v>
      </c>
      <c r="GT137" t="s">
        <v>4514</v>
      </c>
    </row>
    <row r="138" spans="1:202">
      <c r="A138" t="s">
        <v>1137</v>
      </c>
      <c r="GT138" t="s">
        <v>4515</v>
      </c>
    </row>
    <row r="139" spans="1:202">
      <c r="A139" t="s">
        <v>945</v>
      </c>
      <c r="GT139" t="s">
        <v>4517</v>
      </c>
    </row>
    <row r="140" spans="1:202">
      <c r="A140" t="s">
        <v>4516</v>
      </c>
      <c r="GT140" t="s">
        <v>4518</v>
      </c>
    </row>
    <row r="141" spans="1:202">
      <c r="A141" t="s">
        <v>1062</v>
      </c>
      <c r="GT141" t="s">
        <v>4519</v>
      </c>
    </row>
    <row r="142" spans="1:202">
      <c r="A142" t="s">
        <v>1041</v>
      </c>
      <c r="GT142" t="s">
        <v>4521</v>
      </c>
    </row>
    <row r="143" spans="1:202">
      <c r="A143" t="s">
        <v>4520</v>
      </c>
      <c r="GT143" t="s">
        <v>4522</v>
      </c>
    </row>
    <row r="144" spans="1:202">
      <c r="A144" t="s">
        <v>1124</v>
      </c>
      <c r="GT144" t="s">
        <v>4523</v>
      </c>
    </row>
    <row r="145" spans="1:202">
      <c r="A145" t="s">
        <v>960</v>
      </c>
      <c r="GT145" t="s">
        <v>4524</v>
      </c>
    </row>
    <row r="146" spans="1:202">
      <c r="A146" t="s">
        <v>1128</v>
      </c>
      <c r="GT146" t="s">
        <v>4525</v>
      </c>
    </row>
    <row r="147" spans="1:202">
      <c r="A147" t="s">
        <v>1077</v>
      </c>
      <c r="GT147" t="s">
        <v>4526</v>
      </c>
    </row>
    <row r="148" spans="1:202">
      <c r="A148" t="s">
        <v>1100</v>
      </c>
      <c r="GT148" t="s">
        <v>4527</v>
      </c>
    </row>
    <row r="149" spans="1:202">
      <c r="A149" t="s">
        <v>1107</v>
      </c>
      <c r="GT149" t="s">
        <v>4529</v>
      </c>
    </row>
    <row r="150" spans="1:202">
      <c r="A150" t="s">
        <v>4528</v>
      </c>
      <c r="GT150" t="s">
        <v>4530</v>
      </c>
    </row>
    <row r="151" spans="1:202">
      <c r="A151" t="s">
        <v>1042</v>
      </c>
      <c r="GT151" t="s">
        <v>4531</v>
      </c>
    </row>
    <row r="152" spans="1:202">
      <c r="A152" t="s">
        <v>1030</v>
      </c>
      <c r="GT152" t="s">
        <v>4532</v>
      </c>
    </row>
    <row r="153" spans="1:202">
      <c r="A153" t="s">
        <v>1063</v>
      </c>
      <c r="GT153" t="s">
        <v>4533</v>
      </c>
    </row>
    <row r="154" spans="1:202">
      <c r="A154" t="s">
        <v>1055</v>
      </c>
      <c r="GT154" t="s">
        <v>4534</v>
      </c>
    </row>
    <row r="155" spans="1:202">
      <c r="A155" t="s">
        <v>1056</v>
      </c>
      <c r="GT155" t="s">
        <v>4535</v>
      </c>
    </row>
    <row r="156" spans="1:202">
      <c r="A156" t="s">
        <v>966</v>
      </c>
      <c r="GT156" t="s">
        <v>4536</v>
      </c>
    </row>
    <row r="157" spans="1:202">
      <c r="A157" t="s">
        <v>1043</v>
      </c>
      <c r="GT157" t="s">
        <v>4538</v>
      </c>
    </row>
    <row r="158" spans="1:202">
      <c r="A158" t="s">
        <v>4537</v>
      </c>
      <c r="GT158" t="s">
        <v>4539</v>
      </c>
    </row>
    <row r="159" spans="1:202">
      <c r="A159" t="s">
        <v>1078</v>
      </c>
      <c r="GT159" t="s">
        <v>4540</v>
      </c>
    </row>
    <row r="160" spans="1:202">
      <c r="A160" t="s">
        <v>1079</v>
      </c>
      <c r="GT160" t="s">
        <v>4541</v>
      </c>
    </row>
    <row r="161" spans="1:202">
      <c r="A161" t="s">
        <v>998</v>
      </c>
      <c r="GT161" t="s">
        <v>4542</v>
      </c>
    </row>
    <row r="162" spans="1:202">
      <c r="A162" t="s">
        <v>1129</v>
      </c>
      <c r="GT162" t="s">
        <v>4544</v>
      </c>
    </row>
    <row r="163" spans="1:202">
      <c r="A163" t="s">
        <v>4543</v>
      </c>
      <c r="GT163" t="s">
        <v>4546</v>
      </c>
    </row>
    <row r="164" spans="1:202">
      <c r="A164" t="s">
        <v>4545</v>
      </c>
      <c r="GT164" t="s">
        <v>4547</v>
      </c>
    </row>
    <row r="165" spans="1:202">
      <c r="A165" s="17" t="s">
        <v>1039</v>
      </c>
      <c r="GT165" t="s">
        <v>4548</v>
      </c>
    </row>
    <row r="166" spans="1:202">
      <c r="A166" t="s">
        <v>1140</v>
      </c>
      <c r="GT166" t="s">
        <v>4550</v>
      </c>
    </row>
    <row r="167" spans="1:202">
      <c r="A167" t="s">
        <v>4549</v>
      </c>
      <c r="GT167" t="s">
        <v>4551</v>
      </c>
    </row>
    <row r="168" spans="1:202">
      <c r="A168" t="s">
        <v>1031</v>
      </c>
      <c r="GT168" t="s">
        <v>4552</v>
      </c>
    </row>
    <row r="169" spans="1:202">
      <c r="A169" t="s">
        <v>1032</v>
      </c>
      <c r="GT169" t="s">
        <v>4553</v>
      </c>
    </row>
    <row r="170" spans="1:202">
      <c r="A170" t="s">
        <v>989</v>
      </c>
      <c r="GT170" t="s">
        <v>4554</v>
      </c>
    </row>
    <row r="171" spans="1:202">
      <c r="A171" t="s">
        <v>1071</v>
      </c>
      <c r="GT171" t="s">
        <v>4555</v>
      </c>
    </row>
    <row r="172" spans="1:202">
      <c r="A172" t="s">
        <v>1072</v>
      </c>
      <c r="GT172" t="s">
        <v>4556</v>
      </c>
    </row>
    <row r="173" spans="1:202">
      <c r="A173" t="s">
        <v>1046</v>
      </c>
      <c r="GT173" t="s">
        <v>4557</v>
      </c>
    </row>
    <row r="174" spans="1:202">
      <c r="A174" t="s">
        <v>1101</v>
      </c>
      <c r="GT174" t="s">
        <v>4558</v>
      </c>
    </row>
    <row r="175" spans="1:202">
      <c r="A175" t="s">
        <v>1086</v>
      </c>
      <c r="GT175" t="s">
        <v>4559</v>
      </c>
    </row>
    <row r="176" spans="1:202">
      <c r="A176" t="s">
        <v>1112</v>
      </c>
      <c r="GT176" t="s">
        <v>4560</v>
      </c>
    </row>
    <row r="177" spans="1:202">
      <c r="A177" t="s">
        <v>1080</v>
      </c>
      <c r="GT177" t="s">
        <v>4562</v>
      </c>
    </row>
    <row r="178" spans="1:202">
      <c r="A178" t="s">
        <v>4561</v>
      </c>
      <c r="GT178" t="s">
        <v>4563</v>
      </c>
    </row>
    <row r="179" spans="1:202">
      <c r="A179" t="s">
        <v>1073</v>
      </c>
      <c r="GT179" t="s">
        <v>4564</v>
      </c>
    </row>
    <row r="180" spans="1:202">
      <c r="A180" t="s">
        <v>1094</v>
      </c>
      <c r="GT180" t="s">
        <v>4566</v>
      </c>
    </row>
    <row r="181" spans="1:202">
      <c r="A181" t="s">
        <v>4565</v>
      </c>
      <c r="GT181" t="s">
        <v>4567</v>
      </c>
    </row>
    <row r="182" spans="1:202">
      <c r="A182" t="s">
        <v>999</v>
      </c>
      <c r="GT182" t="s">
        <v>4569</v>
      </c>
    </row>
    <row r="183" spans="1:202">
      <c r="A183" t="s">
        <v>4568</v>
      </c>
      <c r="GT183" t="s">
        <v>4570</v>
      </c>
    </row>
    <row r="184" spans="1:202">
      <c r="A184" t="s">
        <v>1130</v>
      </c>
      <c r="GT184" t="s">
        <v>4571</v>
      </c>
    </row>
    <row r="185" spans="1:202">
      <c r="A185" t="s">
        <v>1142</v>
      </c>
      <c r="GT185" t="s">
        <v>4572</v>
      </c>
    </row>
    <row r="186" spans="1:202">
      <c r="A186" t="s">
        <v>967</v>
      </c>
      <c r="GT186" t="s">
        <v>4574</v>
      </c>
    </row>
    <row r="187" spans="1:202">
      <c r="A187" t="s">
        <v>4573</v>
      </c>
      <c r="GT187" t="s">
        <v>4576</v>
      </c>
    </row>
    <row r="188" spans="1:202">
      <c r="A188" t="s">
        <v>4575</v>
      </c>
      <c r="GT188" t="s">
        <v>4578</v>
      </c>
    </row>
    <row r="189" spans="1:202">
      <c r="A189" t="s">
        <v>4577</v>
      </c>
      <c r="GT189" t="s">
        <v>4579</v>
      </c>
    </row>
    <row r="190" spans="1:202">
      <c r="A190" t="s">
        <v>954</v>
      </c>
      <c r="GT190" t="s">
        <v>4580</v>
      </c>
    </row>
    <row r="191" spans="1:202">
      <c r="A191" t="s">
        <v>946</v>
      </c>
      <c r="GT191" t="s">
        <v>4581</v>
      </c>
    </row>
    <row r="192" spans="1:202">
      <c r="A192" t="s">
        <v>1019</v>
      </c>
      <c r="GT192" t="s">
        <v>4582</v>
      </c>
    </row>
    <row r="193" spans="1:202">
      <c r="A193" t="s">
        <v>981</v>
      </c>
      <c r="GT193" t="s">
        <v>4583</v>
      </c>
    </row>
    <row r="194" spans="1:202">
      <c r="A194" t="s">
        <v>1033</v>
      </c>
      <c r="GT194" t="s">
        <v>4584</v>
      </c>
    </row>
    <row r="195" spans="1:202">
      <c r="A195" t="s">
        <v>1007</v>
      </c>
      <c r="GT195" t="s">
        <v>4585</v>
      </c>
    </row>
    <row r="196" spans="1:202">
      <c r="A196" t="s">
        <v>990</v>
      </c>
      <c r="GT196" t="s">
        <v>4586</v>
      </c>
    </row>
    <row r="197" spans="1:202">
      <c r="A197" t="s">
        <v>1047</v>
      </c>
      <c r="GT197" t="s">
        <v>4587</v>
      </c>
    </row>
    <row r="198" spans="1:202">
      <c r="A198" t="s">
        <v>1057</v>
      </c>
      <c r="GT198" t="s">
        <v>4588</v>
      </c>
    </row>
    <row r="199" spans="1:202">
      <c r="A199" t="s">
        <v>1119</v>
      </c>
      <c r="GT199" t="s">
        <v>4589</v>
      </c>
    </row>
    <row r="200" spans="1:202">
      <c r="A200" t="s">
        <v>1116</v>
      </c>
      <c r="GT200" t="s">
        <v>4590</v>
      </c>
    </row>
    <row r="201" spans="1:202">
      <c r="A201" t="s">
        <v>968</v>
      </c>
      <c r="GT201" t="s">
        <v>4591</v>
      </c>
    </row>
    <row r="202" spans="1:202">
      <c r="A202" t="s">
        <v>969</v>
      </c>
      <c r="GT202" t="s">
        <v>4593</v>
      </c>
    </row>
    <row r="203" spans="1:202">
      <c r="A203" t="s">
        <v>4592</v>
      </c>
      <c r="GT203" t="s">
        <v>4594</v>
      </c>
    </row>
    <row r="204" spans="1:202">
      <c r="A204" t="s">
        <v>1000</v>
      </c>
      <c r="GT204" t="s">
        <v>4595</v>
      </c>
    </row>
    <row r="205" spans="1:202">
      <c r="A205" t="s">
        <v>1143</v>
      </c>
      <c r="GT205" t="s">
        <v>4596</v>
      </c>
    </row>
    <row r="206" spans="1:202">
      <c r="A206" t="s">
        <v>1020</v>
      </c>
      <c r="GT206" t="s">
        <v>4597</v>
      </c>
    </row>
    <row r="207" spans="1:202">
      <c r="A207" t="s">
        <v>1087</v>
      </c>
      <c r="GT207" t="s">
        <v>4599</v>
      </c>
    </row>
    <row r="208" spans="1:202">
      <c r="A208" t="s">
        <v>4598</v>
      </c>
      <c r="GT208" t="s">
        <v>4600</v>
      </c>
    </row>
    <row r="209" spans="1:202">
      <c r="A209" t="s">
        <v>1008</v>
      </c>
      <c r="GT209" t="s">
        <v>4601</v>
      </c>
    </row>
    <row r="210" spans="1:202">
      <c r="A210" t="s">
        <v>1076</v>
      </c>
      <c r="GT210" t="s">
        <v>4602</v>
      </c>
    </row>
    <row r="211" spans="1:202">
      <c r="A211" t="s">
        <v>1021</v>
      </c>
      <c r="GT211" t="s">
        <v>4603</v>
      </c>
    </row>
    <row r="212" spans="1:202">
      <c r="A212" t="s">
        <v>1090</v>
      </c>
      <c r="GT212" t="s">
        <v>4604</v>
      </c>
    </row>
    <row r="213" spans="1:202">
      <c r="A213" t="s">
        <v>1009</v>
      </c>
      <c r="GT213" t="s">
        <v>4605</v>
      </c>
    </row>
    <row r="214" spans="1:202">
      <c r="A214" t="s">
        <v>1088</v>
      </c>
      <c r="C214" s="15" t="s">
        <v>4606</v>
      </c>
      <c r="D214" s="15" t="s">
        <v>4607</v>
      </c>
      <c r="E214" s="15" t="s">
        <v>4608</v>
      </c>
      <c r="F214" s="15" t="s">
        <v>947</v>
      </c>
      <c r="G214" s="15" t="s">
        <v>4609</v>
      </c>
      <c r="H214" s="15" t="s">
        <v>4610</v>
      </c>
      <c r="I214" s="15" t="s">
        <v>950</v>
      </c>
      <c r="J214" s="15" t="s">
        <v>4611</v>
      </c>
      <c r="K214" s="15" t="s">
        <v>952</v>
      </c>
      <c r="L214" s="15" t="s">
        <v>953</v>
      </c>
      <c r="M214" s="15" t="s">
        <v>4612</v>
      </c>
      <c r="N214" s="15" t="s">
        <v>4613</v>
      </c>
      <c r="O214" s="15" t="s">
        <v>956</v>
      </c>
      <c r="P214" s="15" t="s">
        <v>4614</v>
      </c>
      <c r="Q214" s="15" t="s">
        <v>958</v>
      </c>
      <c r="R214" s="15" t="s">
        <v>959</v>
      </c>
      <c r="S214" s="15" t="s">
        <v>960</v>
      </c>
      <c r="T214" s="15" t="s">
        <v>961</v>
      </c>
      <c r="U214" s="15" t="s">
        <v>4615</v>
      </c>
      <c r="V214" s="15" t="s">
        <v>963</v>
      </c>
      <c r="W214" s="15" t="s">
        <v>964</v>
      </c>
      <c r="X214" s="15" t="s">
        <v>965</v>
      </c>
      <c r="Y214" s="15" t="s">
        <v>966</v>
      </c>
      <c r="Z214" s="15" t="s">
        <v>967</v>
      </c>
      <c r="AA214" s="15" t="s">
        <v>4616</v>
      </c>
      <c r="AB214" s="15" t="s">
        <v>969</v>
      </c>
      <c r="AC214" s="15" t="s">
        <v>970</v>
      </c>
      <c r="AD214" s="15" t="s">
        <v>971</v>
      </c>
      <c r="AE214" s="15" t="s">
        <v>972</v>
      </c>
      <c r="AF214" s="15" t="s">
        <v>973</v>
      </c>
      <c r="AG214" s="15" t="s">
        <v>974</v>
      </c>
      <c r="AH214" s="15" t="s">
        <v>975</v>
      </c>
      <c r="AI214" s="15" t="s">
        <v>976</v>
      </c>
      <c r="AJ214" s="15" t="s">
        <v>977</v>
      </c>
      <c r="AK214" s="15" t="s">
        <v>978</v>
      </c>
      <c r="AL214" s="15" t="s">
        <v>979</v>
      </c>
      <c r="AM214" s="15" t="s">
        <v>980</v>
      </c>
      <c r="AN214" s="15" t="s">
        <v>4617</v>
      </c>
      <c r="AO214" s="15" t="s">
        <v>982</v>
      </c>
      <c r="AP214" s="15" t="s">
        <v>983</v>
      </c>
      <c r="AQ214" s="15" t="s">
        <v>984</v>
      </c>
      <c r="AR214" s="15" t="s">
        <v>985</v>
      </c>
      <c r="AS214" s="15" t="s">
        <v>4618</v>
      </c>
      <c r="AT214" s="15" t="s">
        <v>987</v>
      </c>
      <c r="AU214" s="15" t="s">
        <v>988</v>
      </c>
      <c r="AV214" s="15" t="s">
        <v>989</v>
      </c>
      <c r="AW214" s="15" t="s">
        <v>4619</v>
      </c>
      <c r="AX214" s="15" t="s">
        <v>4620</v>
      </c>
      <c r="AY214" s="15" t="s">
        <v>4621</v>
      </c>
      <c r="AZ214" s="15" t="s">
        <v>993</v>
      </c>
      <c r="BA214" s="15" t="s">
        <v>994</v>
      </c>
      <c r="BB214" s="15" t="s">
        <v>995</v>
      </c>
      <c r="BC214" s="15" t="s">
        <v>996</v>
      </c>
      <c r="BD214" s="15" t="s">
        <v>997</v>
      </c>
      <c r="BE214" s="15" t="s">
        <v>998</v>
      </c>
      <c r="BF214" s="15" t="s">
        <v>999</v>
      </c>
      <c r="BG214" s="15" t="s">
        <v>1000</v>
      </c>
      <c r="BH214" s="15" t="s">
        <v>1001</v>
      </c>
      <c r="BI214" s="15" t="s">
        <v>1002</v>
      </c>
      <c r="BJ214" s="15" t="s">
        <v>1003</v>
      </c>
      <c r="BK214" s="15" t="s">
        <v>1004</v>
      </c>
      <c r="BL214" s="15" t="s">
        <v>1005</v>
      </c>
      <c r="BM214" s="15" t="s">
        <v>1006</v>
      </c>
      <c r="BN214" s="15" t="s">
        <v>4622</v>
      </c>
      <c r="BO214" s="15" t="s">
        <v>4623</v>
      </c>
      <c r="BP214" s="15" t="s">
        <v>4624</v>
      </c>
      <c r="BQ214" s="15" t="s">
        <v>4625</v>
      </c>
      <c r="BR214" s="15" t="s">
        <v>1011</v>
      </c>
      <c r="BS214" s="15" t="s">
        <v>1012</v>
      </c>
      <c r="BT214" s="15" t="s">
        <v>4626</v>
      </c>
      <c r="BU214" s="15" t="s">
        <v>4627</v>
      </c>
      <c r="BV214" s="15" t="s">
        <v>1015</v>
      </c>
      <c r="BW214" s="15" t="s">
        <v>1016</v>
      </c>
      <c r="BX214" s="15" t="s">
        <v>1017</v>
      </c>
      <c r="BY214" s="15" t="s">
        <v>1018</v>
      </c>
      <c r="BZ214" s="15" t="s">
        <v>4628</v>
      </c>
      <c r="CA214" s="15" t="s">
        <v>4629</v>
      </c>
      <c r="CB214" s="15" t="s">
        <v>4630</v>
      </c>
      <c r="CC214" s="15" t="s">
        <v>1022</v>
      </c>
      <c r="CD214" s="15" t="s">
        <v>1023</v>
      </c>
      <c r="CE214" s="15" t="s">
        <v>1024</v>
      </c>
      <c r="CF214" s="15" t="s">
        <v>1025</v>
      </c>
      <c r="CG214" s="15" t="s">
        <v>1026</v>
      </c>
      <c r="CH214" s="15" t="s">
        <v>1027</v>
      </c>
      <c r="CI214" s="15" t="s">
        <v>1028</v>
      </c>
      <c r="CJ214" s="15" t="s">
        <v>1029</v>
      </c>
      <c r="CK214" s="15" t="s">
        <v>1030</v>
      </c>
      <c r="CL214" s="15" t="s">
        <v>1031</v>
      </c>
      <c r="CM214" s="15" t="s">
        <v>1032</v>
      </c>
      <c r="CN214" s="15" t="s">
        <v>1033</v>
      </c>
      <c r="CO214" s="15" t="s">
        <v>1034</v>
      </c>
      <c r="CP214" s="15" t="s">
        <v>1035</v>
      </c>
      <c r="CQ214" s="15" t="s">
        <v>1036</v>
      </c>
      <c r="CR214" s="15" t="s">
        <v>1037</v>
      </c>
      <c r="CS214" s="15" t="s">
        <v>1038</v>
      </c>
      <c r="CT214" s="15" t="s">
        <v>4631</v>
      </c>
      <c r="CU214" s="15" t="s">
        <v>1040</v>
      </c>
      <c r="CV214" s="15" t="s">
        <v>1041</v>
      </c>
      <c r="CW214" s="15" t="s">
        <v>1042</v>
      </c>
      <c r="CX214" s="15" t="s">
        <v>1043</v>
      </c>
      <c r="CY214" s="15" t="s">
        <v>4632</v>
      </c>
      <c r="CZ214" s="15" t="s">
        <v>1045</v>
      </c>
      <c r="DA214" s="15" t="s">
        <v>1046</v>
      </c>
      <c r="DB214" s="15" t="s">
        <v>4633</v>
      </c>
      <c r="DC214" s="15" t="s">
        <v>4634</v>
      </c>
      <c r="DD214" s="15" t="s">
        <v>4635</v>
      </c>
      <c r="DE214" s="15" t="s">
        <v>1050</v>
      </c>
      <c r="DF214" s="15" t="s">
        <v>4636</v>
      </c>
      <c r="DG214" s="15" t="s">
        <v>1052</v>
      </c>
      <c r="DH214" s="15" t="s">
        <v>1053</v>
      </c>
      <c r="DI214" s="15" t="s">
        <v>1054</v>
      </c>
      <c r="DJ214" s="15" t="s">
        <v>1055</v>
      </c>
      <c r="DK214" s="15" t="s">
        <v>1056</v>
      </c>
      <c r="DL214" s="15" t="s">
        <v>1057</v>
      </c>
      <c r="DM214" s="15" t="s">
        <v>4637</v>
      </c>
      <c r="DN214" s="15" t="s">
        <v>1059</v>
      </c>
      <c r="DO214" s="15" t="s">
        <v>1060</v>
      </c>
      <c r="DP214" s="15" t="s">
        <v>1061</v>
      </c>
      <c r="DQ214" s="15" t="s">
        <v>1062</v>
      </c>
      <c r="DR214" s="15" t="s">
        <v>1063</v>
      </c>
      <c r="DS214" s="15" t="s">
        <v>4638</v>
      </c>
      <c r="DT214" s="15" t="s">
        <v>1065</v>
      </c>
      <c r="DU214" s="15" t="s">
        <v>1066</v>
      </c>
      <c r="DV214" s="15" t="s">
        <v>1067</v>
      </c>
      <c r="DW214" s="15" t="s">
        <v>1068</v>
      </c>
      <c r="DX214" s="15" t="s">
        <v>1069</v>
      </c>
      <c r="DY214" s="15" t="s">
        <v>1070</v>
      </c>
      <c r="DZ214" s="15" t="s">
        <v>1071</v>
      </c>
      <c r="EA214" s="15" t="s">
        <v>1072</v>
      </c>
      <c r="EB214" s="15" t="s">
        <v>1073</v>
      </c>
      <c r="EC214" s="15" t="s">
        <v>4639</v>
      </c>
      <c r="ED214" s="15" t="s">
        <v>1075</v>
      </c>
      <c r="EE214" s="15" t="s">
        <v>4640</v>
      </c>
      <c r="EF214" s="15" t="s">
        <v>1077</v>
      </c>
      <c r="EG214" s="15" t="s">
        <v>4641</v>
      </c>
      <c r="EH214" s="15" t="s">
        <v>1079</v>
      </c>
      <c r="EI214" s="15" t="s">
        <v>1080</v>
      </c>
      <c r="EJ214" s="15" t="s">
        <v>1081</v>
      </c>
      <c r="EK214" s="15" t="s">
        <v>1082</v>
      </c>
      <c r="EL214" s="15" t="s">
        <v>1083</v>
      </c>
      <c r="EM214" s="15" t="s">
        <v>1084</v>
      </c>
      <c r="EN214" s="15" t="s">
        <v>1085</v>
      </c>
      <c r="EO214" s="15" t="s">
        <v>1086</v>
      </c>
      <c r="EP214" s="15" t="s">
        <v>1087</v>
      </c>
      <c r="EQ214" s="15" t="s">
        <v>1088</v>
      </c>
      <c r="ER214" s="15" t="s">
        <v>1089</v>
      </c>
      <c r="ES214" s="15" t="s">
        <v>1090</v>
      </c>
      <c r="ET214" s="15" t="s">
        <v>1091</v>
      </c>
      <c r="EU214" s="15" t="s">
        <v>1092</v>
      </c>
      <c r="EV214" s="15" t="s">
        <v>1093</v>
      </c>
      <c r="EW214" s="15" t="s">
        <v>1094</v>
      </c>
      <c r="EX214" s="15" t="s">
        <v>1095</v>
      </c>
      <c r="EY214" s="15" t="s">
        <v>1096</v>
      </c>
      <c r="EZ214" s="15" t="s">
        <v>1097</v>
      </c>
      <c r="FA214" s="15" t="s">
        <v>1098</v>
      </c>
      <c r="FB214" s="15" t="s">
        <v>1099</v>
      </c>
      <c r="FC214" s="15" t="s">
        <v>1100</v>
      </c>
      <c r="FD214" s="15" t="s">
        <v>4642</v>
      </c>
      <c r="FE214" s="15" t="s">
        <v>1102</v>
      </c>
      <c r="FF214" s="15" t="s">
        <v>1103</v>
      </c>
      <c r="FG214" s="15" t="s">
        <v>1104</v>
      </c>
      <c r="FH214" s="15" t="s">
        <v>1105</v>
      </c>
      <c r="FI214" s="15" t="s">
        <v>1106</v>
      </c>
      <c r="FJ214" s="15" t="s">
        <v>1107</v>
      </c>
      <c r="FK214" s="15" t="s">
        <v>1108</v>
      </c>
      <c r="FL214" s="15" t="s">
        <v>1109</v>
      </c>
      <c r="FM214" s="15" t="s">
        <v>1110</v>
      </c>
      <c r="FN214" s="15" t="s">
        <v>4643</v>
      </c>
      <c r="FO214" s="15" t="s">
        <v>1112</v>
      </c>
      <c r="FP214" s="15" t="s">
        <v>1113</v>
      </c>
      <c r="FQ214" s="15" t="s">
        <v>1114</v>
      </c>
      <c r="FR214" s="15" t="s">
        <v>1115</v>
      </c>
      <c r="FS214" s="15" t="s">
        <v>1116</v>
      </c>
      <c r="FT214" s="15" t="s">
        <v>1117</v>
      </c>
      <c r="FU214" s="15" t="s">
        <v>1118</v>
      </c>
      <c r="FV214" s="15" t="s">
        <v>1119</v>
      </c>
      <c r="FW214" s="15" t="s">
        <v>1120</v>
      </c>
      <c r="FX214" s="15" t="s">
        <v>1121</v>
      </c>
      <c r="FY214" s="15" t="s">
        <v>1122</v>
      </c>
      <c r="FZ214" s="15" t="s">
        <v>1123</v>
      </c>
      <c r="GA214" s="15" t="s">
        <v>1124</v>
      </c>
      <c r="GB214" s="15" t="s">
        <v>1125</v>
      </c>
      <c r="GC214" s="15" t="s">
        <v>1126</v>
      </c>
      <c r="GD214" s="15" t="s">
        <v>1127</v>
      </c>
      <c r="GE214" s="15" t="s">
        <v>1128</v>
      </c>
      <c r="GF214" s="15" t="s">
        <v>1129</v>
      </c>
      <c r="GG214" s="15" t="s">
        <v>1130</v>
      </c>
      <c r="GH214" s="15" t="s">
        <v>1131</v>
      </c>
      <c r="GI214" s="15" t="s">
        <v>1132</v>
      </c>
      <c r="GJ214" s="15" t="s">
        <v>1133</v>
      </c>
      <c r="GK214" s="15" t="s">
        <v>1134</v>
      </c>
      <c r="GL214" s="15" t="s">
        <v>4644</v>
      </c>
      <c r="GM214" s="15" t="s">
        <v>1136</v>
      </c>
      <c r="GN214" s="15" t="s">
        <v>1137</v>
      </c>
      <c r="GO214" s="15" t="s">
        <v>1138</v>
      </c>
      <c r="GP214" s="15" t="s">
        <v>1139</v>
      </c>
      <c r="GQ214" s="15" t="s">
        <v>4645</v>
      </c>
      <c r="GR214" s="15" t="s">
        <v>1141</v>
      </c>
      <c r="GS214" s="15" t="s">
        <v>4646</v>
      </c>
      <c r="GT214" s="15" t="s">
        <v>1143</v>
      </c>
    </row>
    <row r="215" spans="1:202">
      <c r="A215" s="18" t="s">
        <v>1022</v>
      </c>
    </row>
    <row r="216" spans="1:202">
      <c r="A216" t="s">
        <v>4647</v>
      </c>
    </row>
    <row r="217" spans="1:202">
      <c r="A217" t="s">
        <v>1097</v>
      </c>
    </row>
    <row r="218" spans="1:202">
      <c r="A218" t="s">
        <v>1113</v>
      </c>
    </row>
    <row r="219" spans="1:202">
      <c r="A219" t="s">
        <v>1058</v>
      </c>
    </row>
    <row r="220" spans="1:202">
      <c r="A220" t="s">
        <v>1102</v>
      </c>
    </row>
    <row r="221" spans="1:202">
      <c r="A221" t="s">
        <v>970</v>
      </c>
    </row>
    <row r="222" spans="1:202">
      <c r="A222" t="s">
        <v>1122</v>
      </c>
    </row>
    <row r="223" spans="1:202">
      <c r="A223" t="s">
        <v>1139</v>
      </c>
    </row>
    <row r="224" spans="1:202">
      <c r="A224" t="s">
        <v>1048</v>
      </c>
    </row>
    <row r="225" spans="1:1">
      <c r="A225" t="s">
        <v>971</v>
      </c>
    </row>
    <row r="226" spans="1:1">
      <c r="A226" t="s">
        <v>4648</v>
      </c>
    </row>
    <row r="227" spans="1:1">
      <c r="A227" t="s">
        <v>972</v>
      </c>
    </row>
    <row r="228" spans="1:1">
      <c r="A228" t="s">
        <v>1064</v>
      </c>
    </row>
    <row r="229" spans="1:1">
      <c r="A229" t="s">
        <v>1108</v>
      </c>
    </row>
    <row r="230" spans="1:1">
      <c r="A230" t="s">
        <v>982</v>
      </c>
    </row>
    <row r="231" spans="1:1">
      <c r="A231" t="s">
        <v>4649</v>
      </c>
    </row>
    <row r="232" spans="1:1">
      <c r="A232" t="s">
        <v>1001</v>
      </c>
    </row>
    <row r="233" spans="1:1">
      <c r="A233" s="17" t="s">
        <v>961</v>
      </c>
    </row>
    <row r="234" spans="1:1">
      <c r="A234" t="s">
        <v>1117</v>
      </c>
    </row>
    <row r="235" spans="1:1">
      <c r="A235" t="s">
        <v>991</v>
      </c>
    </row>
    <row r="236" spans="1:1">
      <c r="A236" t="s">
        <v>962</v>
      </c>
    </row>
    <row r="237" spans="1:1">
      <c r="A237" t="s">
        <v>1135</v>
      </c>
    </row>
    <row r="238" spans="1:1">
      <c r="A238" t="s">
        <v>1010</v>
      </c>
    </row>
    <row r="239" spans="1:1">
      <c r="A239" t="s">
        <v>1091</v>
      </c>
    </row>
    <row r="240" spans="1:1">
      <c r="A240" t="s">
        <v>1059</v>
      </c>
    </row>
    <row r="241" spans="1:1">
      <c r="A241" t="s">
        <v>983</v>
      </c>
    </row>
    <row r="242" spans="1:1">
      <c r="A242" t="s">
        <v>1110</v>
      </c>
    </row>
    <row r="243" spans="1:1">
      <c r="A243" t="s">
        <v>1136</v>
      </c>
    </row>
    <row r="244" spans="1:1">
      <c r="A244" t="s">
        <v>4650</v>
      </c>
    </row>
    <row r="245" spans="1:1">
      <c r="A245" t="s">
        <v>4651</v>
      </c>
    </row>
    <row r="246" spans="1:1">
      <c r="A246" t="s">
        <v>955</v>
      </c>
    </row>
    <row r="247" spans="1:1">
      <c r="A247" t="s">
        <v>4652</v>
      </c>
    </row>
    <row r="248" spans="1:1">
      <c r="A248" t="s">
        <v>1103</v>
      </c>
    </row>
    <row r="249" spans="1:1">
      <c r="A249" t="s">
        <v>1023</v>
      </c>
    </row>
    <row r="250" spans="1:1">
      <c r="A250" t="s">
        <v>1024</v>
      </c>
    </row>
  </sheetData>
  <sheetProtection selectLockedCells="1"/>
  <phoneticPr fontId="4" type="noConversion"/>
  <conditionalFormatting sqref="A5:A27">
    <cfRule type="containsBlanks" dxfId="1" priority="1">
      <formula>LEN(TRIM(A5))=0</formula>
    </cfRule>
  </conditionalFormatting>
  <conditionalFormatting sqref="C1:GT40 D41:GT42 A41:A60 D43 F43:GT43 D44:GT46 D47:F47 H47:GT47 D48:GT75 C76:GT214">
    <cfRule type="containsBlanks" dxfId="0" priority="4">
      <formula>LEN(TRIM(A1))=0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BF88"/>
  <sheetViews>
    <sheetView topLeftCell="AU1" zoomScaleNormal="100" workbookViewId="0">
      <pane ySplit="1" topLeftCell="A2" activePane="bottomLeft" state="frozen"/>
      <selection activeCell="L1" sqref="L1"/>
      <selection pane="bottomLeft" activeCell="BF2" sqref="BF2:BF3"/>
    </sheetView>
  </sheetViews>
  <sheetFormatPr defaultRowHeight="15"/>
  <cols>
    <col min="1" max="1" width="21.42578125" customWidth="1"/>
    <col min="2" max="10" width="15.42578125" customWidth="1"/>
    <col min="13" max="19" width="15.42578125" style="12" customWidth="1"/>
    <col min="32" max="37" width="20.140625" customWidth="1"/>
    <col min="52" max="52" width="20.140625" customWidth="1"/>
  </cols>
  <sheetData>
    <row r="1" spans="1:58" ht="60">
      <c r="A1" t="s">
        <v>279</v>
      </c>
      <c r="B1" t="s">
        <v>280</v>
      </c>
      <c r="C1" t="s">
        <v>281</v>
      </c>
      <c r="D1" t="s">
        <v>282</v>
      </c>
      <c r="E1" t="s">
        <v>283</v>
      </c>
      <c r="F1" t="s">
        <v>284</v>
      </c>
      <c r="G1" t="s">
        <v>285</v>
      </c>
      <c r="H1" t="s">
        <v>286</v>
      </c>
      <c r="I1" t="s">
        <v>287</v>
      </c>
      <c r="J1" t="s">
        <v>288</v>
      </c>
      <c r="M1" s="12" t="s">
        <v>282</v>
      </c>
      <c r="N1" s="12" t="s">
        <v>4841</v>
      </c>
      <c r="O1" s="12" t="s">
        <v>4838</v>
      </c>
      <c r="P1" s="12" t="s">
        <v>4839</v>
      </c>
      <c r="Q1" s="12" t="s">
        <v>4685</v>
      </c>
      <c r="R1" s="12" t="s">
        <v>4840</v>
      </c>
      <c r="S1" s="12" t="s">
        <v>286</v>
      </c>
      <c r="V1" s="12" t="s">
        <v>4838</v>
      </c>
      <c r="W1" s="12" t="s">
        <v>4839</v>
      </c>
      <c r="X1" s="12" t="s">
        <v>282</v>
      </c>
      <c r="Y1" s="12" t="s">
        <v>4685</v>
      </c>
      <c r="Z1" s="12" t="s">
        <v>4840</v>
      </c>
      <c r="AA1" s="12" t="s">
        <v>286</v>
      </c>
      <c r="AF1" s="23" t="s">
        <v>282</v>
      </c>
      <c r="AG1" s="24" t="s">
        <v>283</v>
      </c>
      <c r="AH1" s="24" t="s">
        <v>4991</v>
      </c>
      <c r="AI1" s="24" t="s">
        <v>281</v>
      </c>
      <c r="AJ1" s="23" t="s">
        <v>4992</v>
      </c>
      <c r="AK1" s="23" t="s">
        <v>287</v>
      </c>
      <c r="AM1" s="12" t="s">
        <v>282</v>
      </c>
      <c r="AN1" s="12" t="s">
        <v>4838</v>
      </c>
      <c r="AO1" s="12" t="s">
        <v>4839</v>
      </c>
      <c r="AP1" s="12" t="s">
        <v>4685</v>
      </c>
      <c r="AQ1" s="12" t="s">
        <v>4840</v>
      </c>
      <c r="AR1" s="12" t="s">
        <v>286</v>
      </c>
      <c r="AU1" s="23" t="s">
        <v>282</v>
      </c>
      <c r="AV1" s="24" t="s">
        <v>4841</v>
      </c>
      <c r="AW1" s="24" t="s">
        <v>4991</v>
      </c>
      <c r="AX1" s="23" t="s">
        <v>4685</v>
      </c>
      <c r="AY1" s="24" t="s">
        <v>4840</v>
      </c>
      <c r="AZ1" s="23" t="s">
        <v>4832</v>
      </c>
    </row>
    <row r="2" spans="1:58" ht="33.75">
      <c r="A2" t="s">
        <v>289</v>
      </c>
      <c r="B2" t="s">
        <v>290</v>
      </c>
      <c r="C2" t="s">
        <v>291</v>
      </c>
      <c r="D2" t="s">
        <v>291</v>
      </c>
      <c r="E2" t="s">
        <v>292</v>
      </c>
      <c r="F2" t="s">
        <v>293</v>
      </c>
      <c r="G2" t="s">
        <v>294</v>
      </c>
      <c r="H2" t="s">
        <v>291</v>
      </c>
      <c r="I2" t="s">
        <v>291</v>
      </c>
      <c r="J2" t="s">
        <v>291</v>
      </c>
      <c r="M2" s="12" t="s">
        <v>750</v>
      </c>
      <c r="N2" s="12" t="s">
        <v>777</v>
      </c>
      <c r="O2" s="12" t="s">
        <v>828</v>
      </c>
      <c r="P2" s="12" t="s">
        <v>879</v>
      </c>
      <c r="Q2" s="12" t="s">
        <v>672</v>
      </c>
      <c r="R2" s="12" t="s">
        <v>723</v>
      </c>
      <c r="S2" s="12" t="s">
        <v>930</v>
      </c>
      <c r="V2" s="22"/>
      <c r="W2" s="22"/>
      <c r="X2" s="22"/>
      <c r="Y2" s="12"/>
      <c r="Z2" s="22"/>
      <c r="AA2" s="22"/>
      <c r="AF2" s="25" t="s">
        <v>750</v>
      </c>
      <c r="AG2" s="25" t="s">
        <v>788</v>
      </c>
      <c r="AH2" s="25" t="s">
        <v>4993</v>
      </c>
      <c r="AI2" s="25" t="s">
        <v>723</v>
      </c>
      <c r="AJ2" s="25" t="s">
        <v>674</v>
      </c>
      <c r="AK2" s="25" t="s">
        <v>4833</v>
      </c>
      <c r="AU2" s="25" t="s">
        <v>750</v>
      </c>
      <c r="AV2" s="25" t="s">
        <v>788</v>
      </c>
      <c r="AW2" s="25" t="s">
        <v>4993</v>
      </c>
      <c r="AX2" s="25" t="s">
        <v>674</v>
      </c>
      <c r="AY2" s="25" t="s">
        <v>723</v>
      </c>
      <c r="AZ2" s="25" t="s">
        <v>4833</v>
      </c>
      <c r="BF2" t="s">
        <v>5129</v>
      </c>
    </row>
    <row r="3" spans="1:58" ht="45">
      <c r="A3" t="s">
        <v>295</v>
      </c>
      <c r="B3" t="s">
        <v>291</v>
      </c>
      <c r="C3" t="s">
        <v>291</v>
      </c>
      <c r="D3" t="s">
        <v>291</v>
      </c>
      <c r="E3" t="s">
        <v>291</v>
      </c>
      <c r="F3" t="s">
        <v>4686</v>
      </c>
      <c r="G3" t="s">
        <v>4687</v>
      </c>
      <c r="H3" t="s">
        <v>291</v>
      </c>
      <c r="I3" t="s">
        <v>291</v>
      </c>
      <c r="J3" t="s">
        <v>291</v>
      </c>
      <c r="M3" s="12" t="s">
        <v>751</v>
      </c>
      <c r="N3" s="12" t="s">
        <v>778</v>
      </c>
      <c r="O3" s="12" t="s">
        <v>4688</v>
      </c>
      <c r="P3" s="12" t="s">
        <v>4689</v>
      </c>
      <c r="Q3" s="12" t="s">
        <v>673</v>
      </c>
      <c r="R3" s="12" t="s">
        <v>724</v>
      </c>
      <c r="S3" s="12" t="s">
        <v>931</v>
      </c>
      <c r="V3" s="22"/>
      <c r="W3" s="22"/>
      <c r="X3" s="22"/>
      <c r="Y3" s="22"/>
      <c r="Z3" s="22"/>
      <c r="AA3" s="22"/>
      <c r="AF3" s="25" t="s">
        <v>751</v>
      </c>
      <c r="AG3" s="25" t="s">
        <v>4713</v>
      </c>
      <c r="AH3" s="25" t="s">
        <v>4994</v>
      </c>
      <c r="AI3" s="25" t="s">
        <v>724</v>
      </c>
      <c r="AJ3" s="25" t="s">
        <v>676</v>
      </c>
      <c r="AK3" s="26"/>
      <c r="AU3" s="25" t="s">
        <v>751</v>
      </c>
      <c r="AV3" s="25" t="s">
        <v>4713</v>
      </c>
      <c r="AW3" s="25" t="s">
        <v>4994</v>
      </c>
      <c r="AX3" s="25" t="s">
        <v>676</v>
      </c>
      <c r="AY3" s="25" t="s">
        <v>724</v>
      </c>
      <c r="AZ3" s="26"/>
      <c r="BF3" t="s">
        <v>5130</v>
      </c>
    </row>
    <row r="4" spans="1:58" ht="33.75">
      <c r="A4" t="s">
        <v>296</v>
      </c>
      <c r="B4" t="s">
        <v>297</v>
      </c>
      <c r="C4" t="s">
        <v>291</v>
      </c>
      <c r="D4" t="s">
        <v>291</v>
      </c>
      <c r="E4" t="s">
        <v>298</v>
      </c>
      <c r="F4" t="s">
        <v>299</v>
      </c>
      <c r="G4" t="s">
        <v>300</v>
      </c>
      <c r="H4" t="s">
        <v>291</v>
      </c>
      <c r="I4" t="s">
        <v>291</v>
      </c>
      <c r="J4" t="s">
        <v>291</v>
      </c>
      <c r="M4" s="12" t="s">
        <v>752</v>
      </c>
      <c r="N4" s="12" t="s">
        <v>4690</v>
      </c>
      <c r="O4" s="12" t="s">
        <v>829</v>
      </c>
      <c r="P4" s="12" t="s">
        <v>880</v>
      </c>
      <c r="Q4" s="12" t="s">
        <v>4691</v>
      </c>
      <c r="R4" s="12" t="s">
        <v>725</v>
      </c>
      <c r="S4" s="12" t="s">
        <v>4692</v>
      </c>
      <c r="V4" s="12"/>
      <c r="W4" s="12"/>
      <c r="X4" s="12"/>
      <c r="Y4" s="12"/>
      <c r="Z4" s="12"/>
      <c r="AA4" s="22"/>
      <c r="AF4" s="25" t="s">
        <v>752</v>
      </c>
      <c r="AG4" s="25" t="s">
        <v>800</v>
      </c>
      <c r="AH4" s="25" t="s">
        <v>5006</v>
      </c>
      <c r="AI4" s="25" t="s">
        <v>725</v>
      </c>
      <c r="AJ4" s="25" t="s">
        <v>677</v>
      </c>
      <c r="AK4" s="26"/>
      <c r="AU4" s="25" t="s">
        <v>752</v>
      </c>
      <c r="AV4" s="25" t="s">
        <v>800</v>
      </c>
      <c r="AW4" s="25" t="s">
        <v>5006</v>
      </c>
      <c r="AX4" s="25" t="s">
        <v>677</v>
      </c>
      <c r="AY4" s="25" t="s">
        <v>725</v>
      </c>
      <c r="AZ4" s="26"/>
    </row>
    <row r="5" spans="1:58" ht="33.75">
      <c r="A5" t="s">
        <v>301</v>
      </c>
      <c r="B5" t="s">
        <v>4693</v>
      </c>
      <c r="C5" t="s">
        <v>291</v>
      </c>
      <c r="D5" t="s">
        <v>291</v>
      </c>
      <c r="E5" t="s">
        <v>4694</v>
      </c>
      <c r="F5" t="s">
        <v>4695</v>
      </c>
      <c r="G5" t="s">
        <v>4696</v>
      </c>
      <c r="H5" t="s">
        <v>291</v>
      </c>
      <c r="I5" t="s">
        <v>291</v>
      </c>
      <c r="J5" t="s">
        <v>291</v>
      </c>
      <c r="M5" s="12" t="s">
        <v>753</v>
      </c>
      <c r="N5" s="12" t="s">
        <v>779</v>
      </c>
      <c r="O5" s="12" t="s">
        <v>4697</v>
      </c>
      <c r="P5" s="12" t="s">
        <v>4698</v>
      </c>
      <c r="Q5" s="12" t="s">
        <v>674</v>
      </c>
      <c r="R5" s="12" t="s">
        <v>726</v>
      </c>
      <c r="S5" s="12" t="s">
        <v>932</v>
      </c>
      <c r="V5" s="22"/>
      <c r="W5" s="22"/>
      <c r="X5" s="22"/>
      <c r="Y5" s="22"/>
      <c r="Z5" s="22"/>
      <c r="AA5" s="22"/>
      <c r="AF5" s="25" t="s">
        <v>753</v>
      </c>
      <c r="AG5" s="25" t="s">
        <v>810</v>
      </c>
      <c r="AH5" s="25" t="s">
        <v>4995</v>
      </c>
      <c r="AI5" s="25" t="s">
        <v>726</v>
      </c>
      <c r="AJ5" s="25" t="s">
        <v>678</v>
      </c>
      <c r="AK5" s="26"/>
      <c r="AU5" s="25" t="s">
        <v>753</v>
      </c>
      <c r="AV5" s="25" t="s">
        <v>810</v>
      </c>
      <c r="AW5" s="25" t="s">
        <v>4995</v>
      </c>
      <c r="AX5" s="25" t="s">
        <v>678</v>
      </c>
      <c r="AY5" s="25" t="s">
        <v>726</v>
      </c>
      <c r="AZ5" s="26"/>
    </row>
    <row r="6" spans="1:58" ht="45">
      <c r="A6" t="s">
        <v>302</v>
      </c>
      <c r="B6" t="s">
        <v>303</v>
      </c>
      <c r="C6" t="s">
        <v>304</v>
      </c>
      <c r="D6" t="s">
        <v>305</v>
      </c>
      <c r="E6" t="s">
        <v>306</v>
      </c>
      <c r="F6" t="s">
        <v>307</v>
      </c>
      <c r="G6" t="s">
        <v>308</v>
      </c>
      <c r="H6" t="s">
        <v>309</v>
      </c>
      <c r="I6" t="s">
        <v>291</v>
      </c>
      <c r="J6" t="s">
        <v>291</v>
      </c>
      <c r="M6" s="12" t="s">
        <v>754</v>
      </c>
      <c r="N6" s="12" t="s">
        <v>780</v>
      </c>
      <c r="O6" s="12" t="s">
        <v>830</v>
      </c>
      <c r="P6" s="12" t="s">
        <v>881</v>
      </c>
      <c r="Q6" s="12" t="s">
        <v>675</v>
      </c>
      <c r="R6" s="12" t="s">
        <v>727</v>
      </c>
      <c r="S6" s="12" t="s">
        <v>4699</v>
      </c>
      <c r="V6" s="12" t="s">
        <v>282</v>
      </c>
      <c r="W6" s="12" t="s">
        <v>4838</v>
      </c>
      <c r="X6" s="12" t="s">
        <v>4839</v>
      </c>
      <c r="Y6" s="12" t="s">
        <v>4685</v>
      </c>
      <c r="Z6" s="12" t="s">
        <v>4840</v>
      </c>
      <c r="AA6" s="12" t="s">
        <v>286</v>
      </c>
      <c r="AB6" s="12" t="s">
        <v>4826</v>
      </c>
      <c r="AF6" s="25" t="s">
        <v>754</v>
      </c>
      <c r="AG6" s="25" t="s">
        <v>811</v>
      </c>
      <c r="AH6" s="25" t="s">
        <v>4996</v>
      </c>
      <c r="AI6" s="25" t="s">
        <v>727</v>
      </c>
      <c r="AJ6" s="25" t="s">
        <v>679</v>
      </c>
      <c r="AK6" s="26"/>
      <c r="AU6" s="25" t="s">
        <v>754</v>
      </c>
      <c r="AV6" s="25" t="s">
        <v>811</v>
      </c>
      <c r="AW6" s="25" t="s">
        <v>4996</v>
      </c>
      <c r="AX6" s="25" t="s">
        <v>679</v>
      </c>
      <c r="AY6" s="25" t="s">
        <v>727</v>
      </c>
      <c r="AZ6" s="26"/>
    </row>
    <row r="7" spans="1:58" ht="22.5">
      <c r="A7" t="s">
        <v>310</v>
      </c>
      <c r="B7" t="s">
        <v>311</v>
      </c>
      <c r="C7" t="s">
        <v>312</v>
      </c>
      <c r="D7" t="s">
        <v>313</v>
      </c>
      <c r="E7" t="s">
        <v>314</v>
      </c>
      <c r="F7" t="s">
        <v>315</v>
      </c>
      <c r="G7" t="s">
        <v>316</v>
      </c>
      <c r="H7" t="s">
        <v>291</v>
      </c>
      <c r="I7" t="s">
        <v>291</v>
      </c>
      <c r="J7" t="s">
        <v>291</v>
      </c>
      <c r="M7" s="12" t="s">
        <v>755</v>
      </c>
      <c r="N7" s="12" t="s">
        <v>781</v>
      </c>
      <c r="O7" s="12" t="s">
        <v>831</v>
      </c>
      <c r="P7" s="12" t="s">
        <v>882</v>
      </c>
      <c r="Q7" s="12" t="s">
        <v>676</v>
      </c>
      <c r="R7" s="12" t="s">
        <v>728</v>
      </c>
      <c r="S7" s="12" t="s">
        <v>933</v>
      </c>
      <c r="V7" s="22"/>
      <c r="W7" s="22"/>
      <c r="X7" s="22"/>
      <c r="Y7" s="22"/>
      <c r="Z7" s="22"/>
      <c r="AA7" s="22"/>
      <c r="AF7" s="25" t="s">
        <v>755</v>
      </c>
      <c r="AG7" s="25" t="s">
        <v>4831</v>
      </c>
      <c r="AH7" s="25" t="s">
        <v>5007</v>
      </c>
      <c r="AI7" s="25" t="s">
        <v>728</v>
      </c>
      <c r="AJ7" s="25" t="s">
        <v>682</v>
      </c>
      <c r="AK7" s="26"/>
      <c r="AU7" s="25" t="s">
        <v>755</v>
      </c>
      <c r="AV7" s="25" t="s">
        <v>4831</v>
      </c>
      <c r="AW7" s="25" t="s">
        <v>5007</v>
      </c>
      <c r="AX7" s="25" t="s">
        <v>682</v>
      </c>
      <c r="AY7" s="25" t="s">
        <v>728</v>
      </c>
      <c r="AZ7" s="26"/>
    </row>
    <row r="8" spans="1:58" ht="45">
      <c r="A8" t="s">
        <v>317</v>
      </c>
      <c r="B8" t="s">
        <v>318</v>
      </c>
      <c r="C8" t="s">
        <v>319</v>
      </c>
      <c r="D8" t="s">
        <v>320</v>
      </c>
      <c r="E8" t="s">
        <v>321</v>
      </c>
      <c r="F8" t="s">
        <v>322</v>
      </c>
      <c r="G8" t="s">
        <v>323</v>
      </c>
      <c r="H8" t="s">
        <v>291</v>
      </c>
      <c r="I8" t="s">
        <v>291</v>
      </c>
      <c r="J8" t="s">
        <v>291</v>
      </c>
      <c r="M8" s="12" t="s">
        <v>756</v>
      </c>
      <c r="N8" s="12" t="s">
        <v>782</v>
      </c>
      <c r="O8" s="12" t="s">
        <v>832</v>
      </c>
      <c r="P8" s="12" t="s">
        <v>883</v>
      </c>
      <c r="Q8" s="12" t="s">
        <v>677</v>
      </c>
      <c r="R8" s="12" t="s">
        <v>729</v>
      </c>
      <c r="S8" s="12" t="s">
        <v>934</v>
      </c>
      <c r="V8" s="12" t="s">
        <v>282</v>
      </c>
      <c r="W8" s="12" t="s">
        <v>4841</v>
      </c>
      <c r="X8" s="12" t="s">
        <v>4838</v>
      </c>
      <c r="Y8" s="12" t="s">
        <v>4839</v>
      </c>
      <c r="Z8" s="12" t="s">
        <v>4685</v>
      </c>
      <c r="AA8" s="12" t="s">
        <v>4840</v>
      </c>
      <c r="AB8" s="12" t="s">
        <v>286</v>
      </c>
      <c r="AF8" s="25" t="s">
        <v>756</v>
      </c>
      <c r="AG8" s="25" t="s">
        <v>815</v>
      </c>
      <c r="AH8" s="25" t="s">
        <v>5008</v>
      </c>
      <c r="AI8" s="25" t="s">
        <v>729</v>
      </c>
      <c r="AJ8" s="25" t="s">
        <v>683</v>
      </c>
      <c r="AK8" s="26"/>
      <c r="AU8" s="25" t="s">
        <v>756</v>
      </c>
      <c r="AV8" s="25" t="s">
        <v>815</v>
      </c>
      <c r="AW8" s="25" t="s">
        <v>5008</v>
      </c>
      <c r="AX8" s="25" t="s">
        <v>683</v>
      </c>
      <c r="AY8" s="25" t="s">
        <v>729</v>
      </c>
      <c r="AZ8" s="26"/>
    </row>
    <row r="9" spans="1:58" ht="45">
      <c r="A9" t="s">
        <v>324</v>
      </c>
      <c r="B9" t="s">
        <v>325</v>
      </c>
      <c r="C9" t="s">
        <v>326</v>
      </c>
      <c r="D9" t="s">
        <v>327</v>
      </c>
      <c r="E9" t="s">
        <v>328</v>
      </c>
      <c r="F9" t="s">
        <v>329</v>
      </c>
      <c r="G9" t="s">
        <v>330</v>
      </c>
      <c r="H9" t="s">
        <v>291</v>
      </c>
      <c r="I9" t="s">
        <v>291</v>
      </c>
      <c r="J9" t="s">
        <v>291</v>
      </c>
      <c r="M9" s="12" t="s">
        <v>757</v>
      </c>
      <c r="N9" s="12" t="s">
        <v>783</v>
      </c>
      <c r="O9" s="12" t="s">
        <v>833</v>
      </c>
      <c r="P9" s="12" t="s">
        <v>884</v>
      </c>
      <c r="Q9" s="12" t="s">
        <v>678</v>
      </c>
      <c r="R9" s="12" t="s">
        <v>730</v>
      </c>
      <c r="S9" s="12" t="s">
        <v>4922</v>
      </c>
      <c r="V9" s="22"/>
      <c r="W9" s="22"/>
      <c r="X9" s="22"/>
      <c r="Y9" s="22"/>
      <c r="Z9" s="22"/>
      <c r="AA9" s="22"/>
      <c r="AF9" s="25" t="s">
        <v>757</v>
      </c>
      <c r="AG9" s="26"/>
      <c r="AH9" s="25" t="s">
        <v>4997</v>
      </c>
      <c r="AI9" s="25" t="s">
        <v>730</v>
      </c>
      <c r="AJ9" s="25" t="s">
        <v>4714</v>
      </c>
      <c r="AK9" s="26"/>
      <c r="AU9" s="25" t="s">
        <v>757</v>
      </c>
      <c r="AV9" s="26"/>
      <c r="AW9" s="25" t="s">
        <v>4997</v>
      </c>
      <c r="AX9" s="25" t="s">
        <v>4714</v>
      </c>
      <c r="AY9" s="25" t="s">
        <v>730</v>
      </c>
      <c r="AZ9" s="26"/>
    </row>
    <row r="10" spans="1:58" ht="45">
      <c r="A10" t="s">
        <v>331</v>
      </c>
      <c r="B10" t="s">
        <v>332</v>
      </c>
      <c r="C10" t="s">
        <v>333</v>
      </c>
      <c r="D10" t="s">
        <v>334</v>
      </c>
      <c r="E10" t="s">
        <v>335</v>
      </c>
      <c r="F10" t="s">
        <v>336</v>
      </c>
      <c r="G10" t="s">
        <v>337</v>
      </c>
      <c r="H10" t="s">
        <v>291</v>
      </c>
      <c r="I10" t="s">
        <v>291</v>
      </c>
      <c r="J10" t="s">
        <v>4700</v>
      </c>
      <c r="M10" s="12" t="s">
        <v>758</v>
      </c>
      <c r="N10" s="12" t="s">
        <v>784</v>
      </c>
      <c r="O10" s="12" t="s">
        <v>834</v>
      </c>
      <c r="P10" s="12" t="s">
        <v>885</v>
      </c>
      <c r="Q10" s="12" t="s">
        <v>679</v>
      </c>
      <c r="R10" s="12" t="s">
        <v>731</v>
      </c>
      <c r="S10" s="12" t="s">
        <v>4929</v>
      </c>
      <c r="U10" s="12"/>
      <c r="V10" s="12" t="s">
        <v>286</v>
      </c>
      <c r="W10" s="12" t="s">
        <v>282</v>
      </c>
      <c r="X10" s="12" t="s">
        <v>4838</v>
      </c>
      <c r="Y10" s="12" t="s">
        <v>4839</v>
      </c>
      <c r="Z10" s="12" t="s">
        <v>4685</v>
      </c>
      <c r="AA10" s="12" t="s">
        <v>4840</v>
      </c>
      <c r="AB10" s="12"/>
      <c r="AC10" s="12" t="s">
        <v>4825</v>
      </c>
      <c r="AF10" s="25" t="s">
        <v>758</v>
      </c>
      <c r="AG10" s="26"/>
      <c r="AH10" s="25" t="s">
        <v>4998</v>
      </c>
      <c r="AI10" s="25" t="s">
        <v>731</v>
      </c>
      <c r="AJ10" s="25" t="s">
        <v>685</v>
      </c>
      <c r="AK10" s="26"/>
      <c r="AU10" s="25" t="s">
        <v>758</v>
      </c>
      <c r="AV10" s="26"/>
      <c r="AW10" s="25" t="s">
        <v>4998</v>
      </c>
      <c r="AX10" s="25" t="s">
        <v>685</v>
      </c>
      <c r="AY10" s="25" t="s">
        <v>731</v>
      </c>
      <c r="AZ10" s="26"/>
    </row>
    <row r="11" spans="1:58" ht="22.5">
      <c r="A11" t="s">
        <v>338</v>
      </c>
      <c r="B11" t="s">
        <v>339</v>
      </c>
      <c r="C11" t="s">
        <v>340</v>
      </c>
      <c r="D11" t="s">
        <v>341</v>
      </c>
      <c r="E11" t="s">
        <v>342</v>
      </c>
      <c r="F11" t="s">
        <v>343</v>
      </c>
      <c r="G11" t="s">
        <v>344</v>
      </c>
      <c r="H11" t="s">
        <v>291</v>
      </c>
      <c r="I11" t="s">
        <v>291</v>
      </c>
      <c r="J11" t="s">
        <v>291</v>
      </c>
      <c r="M11" s="12" t="s">
        <v>759</v>
      </c>
      <c r="N11" s="12" t="s">
        <v>4701</v>
      </c>
      <c r="O11" s="12" t="s">
        <v>835</v>
      </c>
      <c r="P11" s="12" t="s">
        <v>886</v>
      </c>
      <c r="Q11" s="12" t="s">
        <v>4702</v>
      </c>
      <c r="R11" s="12" t="s">
        <v>732</v>
      </c>
      <c r="S11" s="12" t="s">
        <v>4930</v>
      </c>
      <c r="V11" s="22"/>
      <c r="W11" s="22"/>
      <c r="X11" s="22"/>
      <c r="Y11" s="22"/>
      <c r="Z11" s="22"/>
      <c r="AA11" s="22"/>
      <c r="AF11" s="25" t="s">
        <v>759</v>
      </c>
      <c r="AG11" s="26"/>
      <c r="AH11" s="25" t="s">
        <v>5009</v>
      </c>
      <c r="AI11" s="25" t="s">
        <v>732</v>
      </c>
      <c r="AJ11" s="25" t="s">
        <v>686</v>
      </c>
      <c r="AK11" s="26"/>
      <c r="AU11" s="25" t="s">
        <v>759</v>
      </c>
      <c r="AV11" s="26"/>
      <c r="AW11" s="25" t="s">
        <v>5009</v>
      </c>
      <c r="AX11" s="25" t="s">
        <v>686</v>
      </c>
      <c r="AY11" s="25" t="s">
        <v>732</v>
      </c>
      <c r="AZ11" s="26"/>
    </row>
    <row r="12" spans="1:58" ht="22.5">
      <c r="A12" t="s">
        <v>345</v>
      </c>
      <c r="B12" t="s">
        <v>4703</v>
      </c>
      <c r="C12" t="s">
        <v>291</v>
      </c>
      <c r="D12" t="s">
        <v>291</v>
      </c>
      <c r="E12" t="s">
        <v>4704</v>
      </c>
      <c r="F12" t="s">
        <v>4705</v>
      </c>
      <c r="G12" t="s">
        <v>4706</v>
      </c>
      <c r="H12" t="s">
        <v>291</v>
      </c>
      <c r="I12" t="s">
        <v>291</v>
      </c>
      <c r="J12" t="s">
        <v>291</v>
      </c>
      <c r="M12" s="12" t="s">
        <v>760</v>
      </c>
      <c r="N12" s="12" t="s">
        <v>785</v>
      </c>
      <c r="O12" s="12" t="s">
        <v>4707</v>
      </c>
      <c r="P12" s="12" t="s">
        <v>4708</v>
      </c>
      <c r="Q12" s="12" t="s">
        <v>680</v>
      </c>
      <c r="R12" s="12" t="s">
        <v>733</v>
      </c>
      <c r="S12" s="12" t="s">
        <v>4947</v>
      </c>
      <c r="V12" s="22"/>
      <c r="W12" s="22"/>
      <c r="X12" s="22"/>
      <c r="Y12" s="22"/>
      <c r="Z12" s="22"/>
      <c r="AA12" s="22"/>
      <c r="AF12" s="25" t="s">
        <v>760</v>
      </c>
      <c r="AG12" s="26"/>
      <c r="AH12" s="25" t="s">
        <v>4999</v>
      </c>
      <c r="AI12" s="25" t="s">
        <v>733</v>
      </c>
      <c r="AJ12" s="25" t="s">
        <v>689</v>
      </c>
      <c r="AK12" s="26"/>
      <c r="AU12" s="25" t="s">
        <v>760</v>
      </c>
      <c r="AV12" s="26"/>
      <c r="AW12" s="25" t="s">
        <v>4999</v>
      </c>
      <c r="AX12" s="25" t="s">
        <v>689</v>
      </c>
      <c r="AY12" s="25" t="s">
        <v>733</v>
      </c>
      <c r="AZ12" s="26"/>
    </row>
    <row r="13" spans="1:58" ht="22.5">
      <c r="A13" t="s">
        <v>346</v>
      </c>
      <c r="B13" t="s">
        <v>347</v>
      </c>
      <c r="C13" t="s">
        <v>348</v>
      </c>
      <c r="D13" t="s">
        <v>349</v>
      </c>
      <c r="E13" t="s">
        <v>350</v>
      </c>
      <c r="F13" t="s">
        <v>351</v>
      </c>
      <c r="G13" t="s">
        <v>352</v>
      </c>
      <c r="H13" t="s">
        <v>291</v>
      </c>
      <c r="I13" t="s">
        <v>291</v>
      </c>
      <c r="J13" t="s">
        <v>291</v>
      </c>
      <c r="M13" s="12" t="s">
        <v>761</v>
      </c>
      <c r="N13" s="12" t="s">
        <v>786</v>
      </c>
      <c r="O13" s="12" t="s">
        <v>836</v>
      </c>
      <c r="P13" s="12" t="s">
        <v>887</v>
      </c>
      <c r="Q13" s="12" t="s">
        <v>681</v>
      </c>
      <c r="R13" s="12" t="s">
        <v>734</v>
      </c>
      <c r="S13" s="12" t="s">
        <v>4954</v>
      </c>
      <c r="V13" s="22"/>
      <c r="W13" s="22"/>
      <c r="X13" s="22"/>
      <c r="Y13" s="22"/>
      <c r="Z13" s="22"/>
      <c r="AA13" s="22"/>
      <c r="AF13" s="25" t="s">
        <v>761</v>
      </c>
      <c r="AG13" s="26"/>
      <c r="AH13" s="25" t="s">
        <v>5010</v>
      </c>
      <c r="AI13" s="25" t="s">
        <v>734</v>
      </c>
      <c r="AJ13" s="25" t="s">
        <v>690</v>
      </c>
      <c r="AK13" s="26"/>
      <c r="AU13" s="25" t="s">
        <v>761</v>
      </c>
      <c r="AV13" s="26"/>
      <c r="AW13" s="25" t="s">
        <v>5010</v>
      </c>
      <c r="AX13" s="25" t="s">
        <v>690</v>
      </c>
      <c r="AY13" s="25" t="s">
        <v>734</v>
      </c>
      <c r="AZ13" s="26"/>
    </row>
    <row r="14" spans="1:58" ht="22.5">
      <c r="A14" t="s">
        <v>353</v>
      </c>
      <c r="B14" t="s">
        <v>354</v>
      </c>
      <c r="C14" t="s">
        <v>291</v>
      </c>
      <c r="D14" t="s">
        <v>291</v>
      </c>
      <c r="E14" t="s">
        <v>355</v>
      </c>
      <c r="F14" t="s">
        <v>356</v>
      </c>
      <c r="G14" t="s">
        <v>357</v>
      </c>
      <c r="H14" t="s">
        <v>291</v>
      </c>
      <c r="I14" t="s">
        <v>291</v>
      </c>
      <c r="J14" t="s">
        <v>291</v>
      </c>
      <c r="M14" s="12" t="s">
        <v>762</v>
      </c>
      <c r="N14" s="12" t="s">
        <v>787</v>
      </c>
      <c r="O14" s="12" t="s">
        <v>837</v>
      </c>
      <c r="P14" s="12" t="s">
        <v>888</v>
      </c>
      <c r="Q14" s="12" t="s">
        <v>682</v>
      </c>
      <c r="R14" s="12" t="s">
        <v>735</v>
      </c>
      <c r="S14" s="12" t="s">
        <v>4961</v>
      </c>
      <c r="V14" s="22"/>
      <c r="W14" s="22"/>
      <c r="X14" s="22"/>
      <c r="Y14" s="22"/>
      <c r="Z14" s="22"/>
      <c r="AA14" s="22"/>
      <c r="AF14" s="25" t="s">
        <v>762</v>
      </c>
      <c r="AG14" s="26"/>
      <c r="AH14" s="25" t="s">
        <v>5011</v>
      </c>
      <c r="AI14" s="25" t="s">
        <v>735</v>
      </c>
      <c r="AJ14" s="25" t="s">
        <v>691</v>
      </c>
      <c r="AK14" s="26"/>
      <c r="AU14" s="25" t="s">
        <v>762</v>
      </c>
      <c r="AV14" s="26"/>
      <c r="AW14" s="25" t="s">
        <v>5011</v>
      </c>
      <c r="AX14" s="25" t="s">
        <v>691</v>
      </c>
      <c r="AY14" s="25" t="s">
        <v>735</v>
      </c>
      <c r="AZ14" s="26"/>
    </row>
    <row r="15" spans="1:58" ht="22.5">
      <c r="A15" t="s">
        <v>358</v>
      </c>
      <c r="B15" t="s">
        <v>291</v>
      </c>
      <c r="C15" t="s">
        <v>291</v>
      </c>
      <c r="D15" t="s">
        <v>291</v>
      </c>
      <c r="E15" t="s">
        <v>291</v>
      </c>
      <c r="F15" t="s">
        <v>4709</v>
      </c>
      <c r="G15" t="s">
        <v>4710</v>
      </c>
      <c r="H15" t="s">
        <v>291</v>
      </c>
      <c r="I15" t="s">
        <v>291</v>
      </c>
      <c r="J15" t="s">
        <v>291</v>
      </c>
      <c r="M15" s="12" t="s">
        <v>763</v>
      </c>
      <c r="N15" s="12" t="s">
        <v>788</v>
      </c>
      <c r="O15" s="12" t="s">
        <v>4711</v>
      </c>
      <c r="P15" s="12" t="s">
        <v>4712</v>
      </c>
      <c r="Q15" s="12" t="s">
        <v>683</v>
      </c>
      <c r="R15" s="12" t="s">
        <v>736</v>
      </c>
      <c r="S15" s="12" t="s">
        <v>4968</v>
      </c>
      <c r="V15" s="22"/>
      <c r="W15" s="22"/>
      <c r="X15" s="22"/>
      <c r="Y15" s="22"/>
      <c r="Z15" s="22"/>
      <c r="AA15" s="22"/>
      <c r="AF15" s="25" t="s">
        <v>763</v>
      </c>
      <c r="AG15" s="26"/>
      <c r="AH15" s="25" t="s">
        <v>5012</v>
      </c>
      <c r="AI15" s="25" t="s">
        <v>736</v>
      </c>
      <c r="AJ15" s="25" t="s">
        <v>692</v>
      </c>
      <c r="AK15" s="26"/>
      <c r="AU15" s="25" t="s">
        <v>763</v>
      </c>
      <c r="AV15" s="26"/>
      <c r="AW15" s="25" t="s">
        <v>5012</v>
      </c>
      <c r="AX15" s="25" t="s">
        <v>692</v>
      </c>
      <c r="AY15" s="25" t="s">
        <v>736</v>
      </c>
      <c r="AZ15" s="26"/>
    </row>
    <row r="16" spans="1:58" ht="33.75">
      <c r="A16" t="s">
        <v>359</v>
      </c>
      <c r="B16" t="s">
        <v>360</v>
      </c>
      <c r="C16" t="s">
        <v>361</v>
      </c>
      <c r="D16" t="s">
        <v>362</v>
      </c>
      <c r="E16" t="s">
        <v>363</v>
      </c>
      <c r="F16" t="s">
        <v>364</v>
      </c>
      <c r="G16" t="s">
        <v>365</v>
      </c>
      <c r="H16" t="s">
        <v>366</v>
      </c>
      <c r="I16" t="s">
        <v>291</v>
      </c>
      <c r="J16" t="s">
        <v>291</v>
      </c>
      <c r="M16" s="12" t="s">
        <v>764</v>
      </c>
      <c r="N16" s="12" t="s">
        <v>4713</v>
      </c>
      <c r="O16" s="12" t="s">
        <v>838</v>
      </c>
      <c r="P16" s="12" t="s">
        <v>889</v>
      </c>
      <c r="Q16" s="12" t="s">
        <v>4714</v>
      </c>
      <c r="R16" s="12" t="s">
        <v>737</v>
      </c>
      <c r="S16" s="12" t="s">
        <v>4975</v>
      </c>
      <c r="V16" s="22"/>
      <c r="W16" s="22"/>
      <c r="X16" s="22"/>
      <c r="Y16" s="22"/>
      <c r="Z16" s="22"/>
      <c r="AA16" s="22"/>
      <c r="AF16" s="25" t="s">
        <v>764</v>
      </c>
      <c r="AG16" s="26"/>
      <c r="AH16" s="25" t="s">
        <v>5000</v>
      </c>
      <c r="AI16" s="25" t="s">
        <v>737</v>
      </c>
      <c r="AJ16" s="25" t="s">
        <v>693</v>
      </c>
      <c r="AK16" s="26"/>
      <c r="AU16" s="25" t="s">
        <v>764</v>
      </c>
      <c r="AV16" s="26"/>
      <c r="AW16" s="25" t="s">
        <v>5000</v>
      </c>
      <c r="AX16" s="25" t="s">
        <v>693</v>
      </c>
      <c r="AY16" s="25" t="s">
        <v>737</v>
      </c>
      <c r="AZ16" s="26"/>
    </row>
    <row r="17" spans="1:52" ht="22.5">
      <c r="A17" t="s">
        <v>367</v>
      </c>
      <c r="B17" t="s">
        <v>291</v>
      </c>
      <c r="C17" t="s">
        <v>291</v>
      </c>
      <c r="D17" t="s">
        <v>291</v>
      </c>
      <c r="E17" t="s">
        <v>291</v>
      </c>
      <c r="F17" t="s">
        <v>291</v>
      </c>
      <c r="G17" t="s">
        <v>291</v>
      </c>
      <c r="H17" t="s">
        <v>4715</v>
      </c>
      <c r="I17" t="s">
        <v>291</v>
      </c>
      <c r="J17" t="s">
        <v>291</v>
      </c>
      <c r="M17" s="12" t="s">
        <v>765</v>
      </c>
      <c r="N17" s="12" t="s">
        <v>789</v>
      </c>
      <c r="O17" s="12" t="s">
        <v>839</v>
      </c>
      <c r="P17" s="12" t="s">
        <v>890</v>
      </c>
      <c r="Q17" s="12" t="s">
        <v>684</v>
      </c>
      <c r="R17" s="12" t="s">
        <v>738</v>
      </c>
      <c r="S17" s="12" t="s">
        <v>4982</v>
      </c>
      <c r="V17" s="22"/>
      <c r="W17" s="22"/>
      <c r="X17" s="22"/>
      <c r="Y17" s="22"/>
      <c r="Z17" s="22"/>
      <c r="AA17" s="22"/>
      <c r="AF17" s="25" t="s">
        <v>765</v>
      </c>
      <c r="AG17" s="26"/>
      <c r="AH17" s="25" t="s">
        <v>5017</v>
      </c>
      <c r="AI17" s="25" t="s">
        <v>738</v>
      </c>
      <c r="AJ17" s="25" t="s">
        <v>694</v>
      </c>
      <c r="AK17" s="26"/>
      <c r="AU17" s="25" t="s">
        <v>765</v>
      </c>
      <c r="AV17" s="26"/>
      <c r="AW17" s="25" t="s">
        <v>5017</v>
      </c>
      <c r="AX17" s="25" t="s">
        <v>694</v>
      </c>
      <c r="AY17" s="25" t="s">
        <v>738</v>
      </c>
      <c r="AZ17" s="26"/>
    </row>
    <row r="18" spans="1:52" ht="22.5">
      <c r="A18" t="s">
        <v>368</v>
      </c>
      <c r="B18" t="s">
        <v>369</v>
      </c>
      <c r="C18" t="s">
        <v>291</v>
      </c>
      <c r="D18" t="s">
        <v>291</v>
      </c>
      <c r="E18" t="s">
        <v>370</v>
      </c>
      <c r="F18" t="s">
        <v>371</v>
      </c>
      <c r="G18" t="s">
        <v>372</v>
      </c>
      <c r="H18" t="s">
        <v>291</v>
      </c>
      <c r="I18" t="s">
        <v>291</v>
      </c>
      <c r="J18" t="s">
        <v>291</v>
      </c>
      <c r="M18" s="12" t="s">
        <v>766</v>
      </c>
      <c r="N18" s="12" t="s">
        <v>790</v>
      </c>
      <c r="O18" s="12" t="s">
        <v>4716</v>
      </c>
      <c r="P18" s="12" t="s">
        <v>4717</v>
      </c>
      <c r="Q18" s="12" t="s">
        <v>685</v>
      </c>
      <c r="R18" s="12" t="s">
        <v>739</v>
      </c>
      <c r="V18" s="22"/>
      <c r="W18" s="22"/>
      <c r="X18" s="22"/>
      <c r="Y18" s="22"/>
      <c r="Z18" s="22"/>
      <c r="AA18" s="22"/>
      <c r="AF18" s="25" t="s">
        <v>766</v>
      </c>
      <c r="AG18" s="26"/>
      <c r="AH18" s="25" t="s">
        <v>5001</v>
      </c>
      <c r="AI18" s="25" t="s">
        <v>739</v>
      </c>
      <c r="AJ18" s="25" t="s">
        <v>695</v>
      </c>
      <c r="AK18" s="26"/>
      <c r="AU18" s="25" t="s">
        <v>766</v>
      </c>
      <c r="AV18" s="26"/>
      <c r="AW18" s="25" t="s">
        <v>5001</v>
      </c>
      <c r="AX18" s="25" t="s">
        <v>695</v>
      </c>
      <c r="AY18" s="25" t="s">
        <v>739</v>
      </c>
      <c r="AZ18" s="26"/>
    </row>
    <row r="19" spans="1:52" ht="33.75">
      <c r="A19" t="s">
        <v>373</v>
      </c>
      <c r="B19" t="s">
        <v>291</v>
      </c>
      <c r="C19" t="s">
        <v>291</v>
      </c>
      <c r="D19" t="s">
        <v>291</v>
      </c>
      <c r="E19" t="s">
        <v>291</v>
      </c>
      <c r="F19" t="s">
        <v>4718</v>
      </c>
      <c r="G19" t="s">
        <v>4719</v>
      </c>
      <c r="H19" t="s">
        <v>291</v>
      </c>
      <c r="I19" t="s">
        <v>291</v>
      </c>
      <c r="J19" t="s">
        <v>291</v>
      </c>
      <c r="M19" s="12" t="s">
        <v>767</v>
      </c>
      <c r="N19" s="12" t="s">
        <v>791</v>
      </c>
      <c r="O19" s="12" t="s">
        <v>4720</v>
      </c>
      <c r="P19" s="12" t="s">
        <v>4721</v>
      </c>
      <c r="Q19" s="12" t="s">
        <v>686</v>
      </c>
      <c r="R19" s="12" t="s">
        <v>740</v>
      </c>
      <c r="V19" s="22"/>
      <c r="W19" s="22"/>
      <c r="X19" s="22"/>
      <c r="Y19" s="22"/>
      <c r="Z19" s="22"/>
      <c r="AA19" s="22"/>
      <c r="AF19" s="25" t="s">
        <v>767</v>
      </c>
      <c r="AG19" s="26"/>
      <c r="AH19" s="25" t="s">
        <v>5013</v>
      </c>
      <c r="AI19" s="25" t="s">
        <v>740</v>
      </c>
      <c r="AJ19" s="25" t="s">
        <v>697</v>
      </c>
      <c r="AK19" s="26"/>
      <c r="AU19" s="25" t="s">
        <v>767</v>
      </c>
      <c r="AV19" s="26"/>
      <c r="AW19" s="25" t="s">
        <v>5013</v>
      </c>
      <c r="AX19" s="25" t="s">
        <v>697</v>
      </c>
      <c r="AY19" s="25" t="s">
        <v>740</v>
      </c>
      <c r="AZ19" s="26"/>
    </row>
    <row r="20" spans="1:52" ht="33.75">
      <c r="A20" t="s">
        <v>4722</v>
      </c>
      <c r="B20" t="s">
        <v>374</v>
      </c>
      <c r="C20" t="s">
        <v>291</v>
      </c>
      <c r="D20" t="s">
        <v>291</v>
      </c>
      <c r="E20" t="s">
        <v>375</v>
      </c>
      <c r="F20" t="s">
        <v>376</v>
      </c>
      <c r="G20" t="s">
        <v>377</v>
      </c>
      <c r="H20" t="s">
        <v>291</v>
      </c>
      <c r="I20" t="s">
        <v>291</v>
      </c>
      <c r="J20" t="s">
        <v>291</v>
      </c>
      <c r="M20" s="12" t="s">
        <v>768</v>
      </c>
      <c r="N20" s="12" t="s">
        <v>792</v>
      </c>
      <c r="O20" s="12" t="s">
        <v>4723</v>
      </c>
      <c r="P20" s="12" t="s">
        <v>4724</v>
      </c>
      <c r="Q20" s="12" t="s">
        <v>687</v>
      </c>
      <c r="R20" s="12" t="s">
        <v>741</v>
      </c>
      <c r="V20" s="22"/>
      <c r="W20" s="22"/>
      <c r="X20" s="22"/>
      <c r="Y20" s="22"/>
      <c r="Z20" s="22"/>
      <c r="AA20" s="22"/>
      <c r="AF20" s="25" t="s">
        <v>768</v>
      </c>
      <c r="AG20" s="26"/>
      <c r="AH20" s="25" t="s">
        <v>5014</v>
      </c>
      <c r="AI20" s="25" t="s">
        <v>741</v>
      </c>
      <c r="AJ20" s="25" t="s">
        <v>698</v>
      </c>
      <c r="AK20" s="26"/>
      <c r="AU20" s="25" t="s">
        <v>768</v>
      </c>
      <c r="AV20" s="26"/>
      <c r="AW20" s="25" t="s">
        <v>5014</v>
      </c>
      <c r="AX20" s="25" t="s">
        <v>698</v>
      </c>
      <c r="AY20" s="25" t="s">
        <v>741</v>
      </c>
      <c r="AZ20" s="26"/>
    </row>
    <row r="21" spans="1:52" ht="22.5">
      <c r="A21" t="s">
        <v>4725</v>
      </c>
      <c r="B21" t="s">
        <v>291</v>
      </c>
      <c r="C21" t="s">
        <v>291</v>
      </c>
      <c r="D21" t="s">
        <v>291</v>
      </c>
      <c r="E21" t="s">
        <v>291</v>
      </c>
      <c r="F21" t="s">
        <v>4726</v>
      </c>
      <c r="G21" t="s">
        <v>4727</v>
      </c>
      <c r="M21" s="12" t="s">
        <v>769</v>
      </c>
      <c r="N21" s="12" t="s">
        <v>793</v>
      </c>
      <c r="O21" s="12" t="s">
        <v>840</v>
      </c>
      <c r="P21" s="12" t="s">
        <v>891</v>
      </c>
      <c r="Q21" s="12" t="s">
        <v>688</v>
      </c>
      <c r="R21" s="12" t="s">
        <v>742</v>
      </c>
      <c r="V21" s="22"/>
      <c r="W21" s="22"/>
      <c r="X21" s="22"/>
      <c r="Y21" s="22"/>
      <c r="Z21" s="22"/>
      <c r="AA21" s="22"/>
      <c r="AF21" s="25" t="s">
        <v>769</v>
      </c>
      <c r="AG21" s="26"/>
      <c r="AH21" s="25" t="s">
        <v>5015</v>
      </c>
      <c r="AI21" s="25" t="s">
        <v>742</v>
      </c>
      <c r="AJ21" s="25" t="s">
        <v>700</v>
      </c>
      <c r="AK21" s="26"/>
      <c r="AU21" s="25" t="s">
        <v>769</v>
      </c>
      <c r="AV21" s="26"/>
      <c r="AW21" s="25" t="s">
        <v>5015</v>
      </c>
      <c r="AX21" s="25" t="s">
        <v>700</v>
      </c>
      <c r="AY21" s="25" t="s">
        <v>742</v>
      </c>
      <c r="AZ21" s="26"/>
    </row>
    <row r="22" spans="1:52" ht="22.5">
      <c r="A22" t="s">
        <v>378</v>
      </c>
      <c r="B22" t="s">
        <v>379</v>
      </c>
      <c r="C22" t="s">
        <v>291</v>
      </c>
      <c r="D22" t="s">
        <v>291</v>
      </c>
      <c r="E22" t="s">
        <v>380</v>
      </c>
      <c r="F22" t="s">
        <v>381</v>
      </c>
      <c r="G22" t="s">
        <v>382</v>
      </c>
      <c r="H22" t="s">
        <v>291</v>
      </c>
      <c r="I22" t="s">
        <v>291</v>
      </c>
      <c r="J22" t="s">
        <v>291</v>
      </c>
      <c r="M22" s="12" t="s">
        <v>770</v>
      </c>
      <c r="N22" s="12" t="s">
        <v>794</v>
      </c>
      <c r="O22" s="12" t="s">
        <v>841</v>
      </c>
      <c r="P22" s="12" t="s">
        <v>892</v>
      </c>
      <c r="Q22" s="12" t="s">
        <v>689</v>
      </c>
      <c r="R22" s="12" t="s">
        <v>743</v>
      </c>
      <c r="V22" s="22"/>
      <c r="W22" s="22"/>
      <c r="X22" s="22"/>
      <c r="Y22" s="22"/>
      <c r="Z22" s="22"/>
      <c r="AA22" s="22"/>
      <c r="AF22" s="25" t="s">
        <v>770</v>
      </c>
      <c r="AG22" s="26"/>
      <c r="AH22" s="25" t="s">
        <v>5002</v>
      </c>
      <c r="AI22" s="25" t="s">
        <v>743</v>
      </c>
      <c r="AJ22" s="25" t="s">
        <v>701</v>
      </c>
      <c r="AK22" s="26"/>
      <c r="AU22" s="25" t="s">
        <v>770</v>
      </c>
      <c r="AV22" s="26"/>
      <c r="AW22" s="25" t="s">
        <v>5002</v>
      </c>
      <c r="AX22" s="25" t="s">
        <v>701</v>
      </c>
      <c r="AY22" s="25" t="s">
        <v>743</v>
      </c>
      <c r="AZ22" s="26"/>
    </row>
    <row r="23" spans="1:52" ht="33.75">
      <c r="A23" t="s">
        <v>383</v>
      </c>
      <c r="B23" t="s">
        <v>384</v>
      </c>
      <c r="C23" t="s">
        <v>385</v>
      </c>
      <c r="D23" t="s">
        <v>386</v>
      </c>
      <c r="E23" t="s">
        <v>387</v>
      </c>
      <c r="F23" t="s">
        <v>388</v>
      </c>
      <c r="G23" t="s">
        <v>389</v>
      </c>
      <c r="H23" t="s">
        <v>390</v>
      </c>
      <c r="I23" t="s">
        <v>291</v>
      </c>
      <c r="J23" t="s">
        <v>291</v>
      </c>
      <c r="M23" s="12" t="s">
        <v>771</v>
      </c>
      <c r="N23" s="12" t="s">
        <v>4728</v>
      </c>
      <c r="O23" s="12" t="s">
        <v>842</v>
      </c>
      <c r="P23" s="12" t="s">
        <v>893</v>
      </c>
      <c r="Q23" s="12" t="s">
        <v>4729</v>
      </c>
      <c r="R23" s="12" t="s">
        <v>744</v>
      </c>
      <c r="V23" s="22"/>
      <c r="W23" s="22"/>
      <c r="X23" s="22"/>
      <c r="Y23" s="22"/>
      <c r="Z23" s="22"/>
      <c r="AA23" s="22"/>
      <c r="AF23" s="25" t="s">
        <v>771</v>
      </c>
      <c r="AG23" s="26"/>
      <c r="AH23" s="25" t="s">
        <v>5016</v>
      </c>
      <c r="AI23" s="25" t="s">
        <v>744</v>
      </c>
      <c r="AJ23" s="25" t="s">
        <v>702</v>
      </c>
      <c r="AK23" s="26"/>
      <c r="AU23" s="25" t="s">
        <v>771</v>
      </c>
      <c r="AV23" s="26"/>
      <c r="AW23" s="25" t="s">
        <v>5016</v>
      </c>
      <c r="AX23" s="25" t="s">
        <v>702</v>
      </c>
      <c r="AY23" s="25" t="s">
        <v>744</v>
      </c>
      <c r="AZ23" s="26"/>
    </row>
    <row r="24" spans="1:52" ht="22.5">
      <c r="A24" t="s">
        <v>391</v>
      </c>
      <c r="B24" t="s">
        <v>291</v>
      </c>
      <c r="C24" t="s">
        <v>291</v>
      </c>
      <c r="D24" t="s">
        <v>291</v>
      </c>
      <c r="E24" t="s">
        <v>291</v>
      </c>
      <c r="F24" t="s">
        <v>291</v>
      </c>
      <c r="G24" t="s">
        <v>291</v>
      </c>
      <c r="H24" t="s">
        <v>4730</v>
      </c>
      <c r="I24" t="s">
        <v>291</v>
      </c>
      <c r="J24" t="s">
        <v>291</v>
      </c>
      <c r="M24" s="12" t="s">
        <v>772</v>
      </c>
      <c r="N24" s="12" t="s">
        <v>795</v>
      </c>
      <c r="O24" s="12" t="s">
        <v>843</v>
      </c>
      <c r="P24" s="12" t="s">
        <v>894</v>
      </c>
      <c r="Q24" s="12" t="s">
        <v>690</v>
      </c>
      <c r="R24" s="12" t="s">
        <v>745</v>
      </c>
      <c r="V24" s="22"/>
      <c r="W24" s="22"/>
      <c r="X24" s="22"/>
      <c r="Y24" s="22"/>
      <c r="Z24" s="22"/>
      <c r="AA24" s="22"/>
      <c r="AF24" s="25" t="s">
        <v>772</v>
      </c>
      <c r="AG24" s="26"/>
      <c r="AH24" s="25" t="s">
        <v>5003</v>
      </c>
      <c r="AI24" s="25" t="s">
        <v>745</v>
      </c>
      <c r="AJ24" s="25" t="s">
        <v>704</v>
      </c>
      <c r="AK24" s="26"/>
      <c r="AU24" s="25" t="s">
        <v>772</v>
      </c>
      <c r="AV24" s="26"/>
      <c r="AW24" s="25" t="s">
        <v>5003</v>
      </c>
      <c r="AX24" s="25" t="s">
        <v>704</v>
      </c>
      <c r="AY24" s="25" t="s">
        <v>745</v>
      </c>
      <c r="AZ24" s="26"/>
    </row>
    <row r="25" spans="1:52" ht="33.75">
      <c r="A25" t="s">
        <v>392</v>
      </c>
      <c r="B25" t="s">
        <v>393</v>
      </c>
      <c r="C25" t="s">
        <v>394</v>
      </c>
      <c r="D25" t="s">
        <v>395</v>
      </c>
      <c r="E25" t="s">
        <v>396</v>
      </c>
      <c r="F25" t="s">
        <v>397</v>
      </c>
      <c r="G25" t="s">
        <v>398</v>
      </c>
      <c r="H25" t="s">
        <v>291</v>
      </c>
      <c r="I25" t="s">
        <v>291</v>
      </c>
      <c r="J25" t="s">
        <v>291</v>
      </c>
      <c r="M25" s="12" t="s">
        <v>773</v>
      </c>
      <c r="N25" s="12" t="s">
        <v>796</v>
      </c>
      <c r="O25" s="12" t="s">
        <v>844</v>
      </c>
      <c r="P25" s="12" t="s">
        <v>895</v>
      </c>
      <c r="Q25" s="12" t="s">
        <v>691</v>
      </c>
      <c r="R25" s="12" t="s">
        <v>746</v>
      </c>
      <c r="V25" s="22"/>
      <c r="W25" s="22"/>
      <c r="X25" s="22"/>
      <c r="Y25" s="22"/>
      <c r="Z25" s="22"/>
      <c r="AA25" s="22"/>
      <c r="AF25" s="25" t="s">
        <v>773</v>
      </c>
      <c r="AG25" s="26"/>
      <c r="AH25" s="25" t="s">
        <v>5004</v>
      </c>
      <c r="AI25" s="25" t="s">
        <v>746</v>
      </c>
      <c r="AJ25" s="25" t="s">
        <v>705</v>
      </c>
      <c r="AK25" s="26"/>
      <c r="AU25" s="25" t="s">
        <v>773</v>
      </c>
      <c r="AV25" s="26"/>
      <c r="AW25" s="25" t="s">
        <v>5004</v>
      </c>
      <c r="AX25" s="25" t="s">
        <v>705</v>
      </c>
      <c r="AY25" s="25" t="s">
        <v>746</v>
      </c>
      <c r="AZ25" s="26"/>
    </row>
    <row r="26" spans="1:52" ht="33.75">
      <c r="A26" t="s">
        <v>399</v>
      </c>
      <c r="B26" t="s">
        <v>400</v>
      </c>
      <c r="C26" t="s">
        <v>291</v>
      </c>
      <c r="D26" t="s">
        <v>291</v>
      </c>
      <c r="E26" t="s">
        <v>401</v>
      </c>
      <c r="F26" t="s">
        <v>402</v>
      </c>
      <c r="G26" t="s">
        <v>403</v>
      </c>
      <c r="H26" t="s">
        <v>291</v>
      </c>
      <c r="I26" t="s">
        <v>291</v>
      </c>
      <c r="J26" t="s">
        <v>291</v>
      </c>
      <c r="M26" s="12" t="s">
        <v>774</v>
      </c>
      <c r="N26" s="12" t="s">
        <v>797</v>
      </c>
      <c r="O26" s="12" t="s">
        <v>845</v>
      </c>
      <c r="P26" s="12" t="s">
        <v>896</v>
      </c>
      <c r="Q26" s="12" t="s">
        <v>692</v>
      </c>
      <c r="R26" s="12" t="s">
        <v>747</v>
      </c>
      <c r="V26" s="22"/>
      <c r="W26" s="22"/>
      <c r="X26" s="22"/>
      <c r="Y26" s="22"/>
      <c r="Z26" s="22"/>
      <c r="AA26" s="22"/>
      <c r="AF26" s="25" t="s">
        <v>774</v>
      </c>
      <c r="AG26" s="26"/>
      <c r="AH26" s="25" t="s">
        <v>5005</v>
      </c>
      <c r="AI26" s="25" t="s">
        <v>747</v>
      </c>
      <c r="AJ26" s="25" t="s">
        <v>710</v>
      </c>
      <c r="AK26" s="26"/>
      <c r="AU26" s="25" t="s">
        <v>774</v>
      </c>
      <c r="AV26" s="26"/>
      <c r="AW26" s="25" t="s">
        <v>5005</v>
      </c>
      <c r="AX26" s="25" t="s">
        <v>710</v>
      </c>
      <c r="AY26" s="25" t="s">
        <v>747</v>
      </c>
      <c r="AZ26" s="26"/>
    </row>
    <row r="27" spans="1:52" ht="33.75">
      <c r="A27" t="s">
        <v>404</v>
      </c>
      <c r="B27" t="s">
        <v>405</v>
      </c>
      <c r="C27" t="s">
        <v>406</v>
      </c>
      <c r="D27" t="s">
        <v>407</v>
      </c>
      <c r="E27" t="s">
        <v>408</v>
      </c>
      <c r="F27" t="s">
        <v>409</v>
      </c>
      <c r="G27" t="s">
        <v>410</v>
      </c>
      <c r="H27" t="s">
        <v>291</v>
      </c>
      <c r="I27" t="s">
        <v>291</v>
      </c>
      <c r="J27" t="s">
        <v>291</v>
      </c>
      <c r="M27" s="12" t="s">
        <v>775</v>
      </c>
      <c r="N27" s="12" t="s">
        <v>798</v>
      </c>
      <c r="O27" s="12" t="s">
        <v>4731</v>
      </c>
      <c r="P27" s="12" t="s">
        <v>4732</v>
      </c>
      <c r="Q27" s="12" t="s">
        <v>693</v>
      </c>
      <c r="R27" s="12" t="s">
        <v>748</v>
      </c>
      <c r="V27" s="22"/>
      <c r="W27" s="22"/>
      <c r="X27" s="22"/>
      <c r="Y27" s="22"/>
      <c r="Z27" s="22"/>
      <c r="AA27" s="22"/>
      <c r="AF27" s="25" t="s">
        <v>775</v>
      </c>
      <c r="AG27" s="26"/>
      <c r="AH27" s="26"/>
      <c r="AI27" s="25" t="s">
        <v>748</v>
      </c>
      <c r="AJ27" s="25" t="s">
        <v>712</v>
      </c>
      <c r="AK27" s="26"/>
      <c r="AU27" s="25" t="s">
        <v>775</v>
      </c>
      <c r="AV27" s="26"/>
      <c r="AW27" s="26"/>
      <c r="AX27" s="25" t="s">
        <v>712</v>
      </c>
      <c r="AY27" s="25" t="s">
        <v>748</v>
      </c>
      <c r="AZ27" s="26"/>
    </row>
    <row r="28" spans="1:52" ht="22.5">
      <c r="A28" t="s">
        <v>411</v>
      </c>
      <c r="B28" t="s">
        <v>412</v>
      </c>
      <c r="C28" t="s">
        <v>413</v>
      </c>
      <c r="D28" t="s">
        <v>414</v>
      </c>
      <c r="E28" t="s">
        <v>415</v>
      </c>
      <c r="F28" t="s">
        <v>416</v>
      </c>
      <c r="G28" t="s">
        <v>417</v>
      </c>
      <c r="H28" t="s">
        <v>291</v>
      </c>
      <c r="I28" t="s">
        <v>291</v>
      </c>
      <c r="J28" t="s">
        <v>291</v>
      </c>
      <c r="M28" s="12" t="s">
        <v>776</v>
      </c>
      <c r="N28" s="12" t="s">
        <v>799</v>
      </c>
      <c r="O28" s="12" t="s">
        <v>846</v>
      </c>
      <c r="P28" s="12" t="s">
        <v>897</v>
      </c>
      <c r="Q28" s="12" t="s">
        <v>694</v>
      </c>
      <c r="R28" s="12" t="s">
        <v>749</v>
      </c>
      <c r="V28" s="22"/>
      <c r="W28" s="22"/>
      <c r="X28" s="22"/>
      <c r="Y28" s="22"/>
      <c r="Z28" s="22"/>
      <c r="AA28" s="22"/>
      <c r="AF28" s="25" t="s">
        <v>776</v>
      </c>
      <c r="AG28" s="26"/>
      <c r="AH28" s="26"/>
      <c r="AI28" s="25" t="s">
        <v>749</v>
      </c>
      <c r="AJ28" s="25" t="s">
        <v>713</v>
      </c>
      <c r="AK28" s="26"/>
      <c r="AU28" s="25" t="s">
        <v>776</v>
      </c>
      <c r="AV28" s="26"/>
      <c r="AW28" s="26"/>
      <c r="AX28" s="25" t="s">
        <v>713</v>
      </c>
      <c r="AY28" s="25" t="s">
        <v>749</v>
      </c>
      <c r="AZ28" s="26"/>
    </row>
    <row r="29" spans="1:52" ht="22.5">
      <c r="A29" t="s">
        <v>418</v>
      </c>
      <c r="B29" t="s">
        <v>4733</v>
      </c>
      <c r="C29" t="s">
        <v>291</v>
      </c>
      <c r="D29" t="s">
        <v>291</v>
      </c>
      <c r="E29" t="s">
        <v>4734</v>
      </c>
      <c r="F29" t="s">
        <v>4735</v>
      </c>
      <c r="G29" t="s">
        <v>4736</v>
      </c>
      <c r="H29" t="s">
        <v>291</v>
      </c>
      <c r="I29" t="s">
        <v>291</v>
      </c>
      <c r="J29" t="s">
        <v>291</v>
      </c>
      <c r="M29" s="12" t="s">
        <v>4916</v>
      </c>
      <c r="N29" s="12" t="s">
        <v>800</v>
      </c>
      <c r="O29" s="12" t="s">
        <v>847</v>
      </c>
      <c r="P29" s="12" t="s">
        <v>898</v>
      </c>
      <c r="Q29" s="12" t="s">
        <v>695</v>
      </c>
      <c r="R29" s="12" t="s">
        <v>4921</v>
      </c>
      <c r="V29" s="22"/>
      <c r="W29" s="22"/>
      <c r="X29" s="22"/>
      <c r="Y29" s="22"/>
      <c r="Z29" s="22"/>
      <c r="AA29" s="22"/>
      <c r="AF29" s="26"/>
      <c r="AG29" s="26"/>
      <c r="AH29" s="26"/>
      <c r="AI29" s="26"/>
      <c r="AJ29" s="25" t="s">
        <v>714</v>
      </c>
      <c r="AK29" s="26"/>
      <c r="AU29" s="26"/>
      <c r="AV29" s="26"/>
      <c r="AW29" s="26"/>
      <c r="AX29" s="25" t="s">
        <v>714</v>
      </c>
      <c r="AY29" s="26"/>
      <c r="AZ29" s="26"/>
    </row>
    <row r="30" spans="1:52" ht="33.75">
      <c r="A30" t="s">
        <v>419</v>
      </c>
      <c r="B30" t="s">
        <v>420</v>
      </c>
      <c r="C30" t="s">
        <v>421</v>
      </c>
      <c r="D30" t="s">
        <v>422</v>
      </c>
      <c r="E30" t="s">
        <v>423</v>
      </c>
      <c r="F30" t="s">
        <v>424</v>
      </c>
      <c r="G30" t="s">
        <v>425</v>
      </c>
      <c r="H30" t="s">
        <v>291</v>
      </c>
      <c r="I30" t="s">
        <v>291</v>
      </c>
      <c r="J30" t="s">
        <v>291</v>
      </c>
      <c r="M30" s="12" t="s">
        <v>4925</v>
      </c>
      <c r="N30" s="12" t="s">
        <v>801</v>
      </c>
      <c r="O30" s="12" t="s">
        <v>848</v>
      </c>
      <c r="P30" s="12" t="s">
        <v>899</v>
      </c>
      <c r="Q30" s="12" t="s">
        <v>696</v>
      </c>
      <c r="R30" s="12" t="s">
        <v>4924</v>
      </c>
      <c r="V30" s="22"/>
      <c r="W30" s="22"/>
      <c r="X30" s="22"/>
      <c r="Y30" s="22"/>
      <c r="Z30" s="22"/>
      <c r="AA30" s="22"/>
      <c r="AF30" s="26"/>
      <c r="AG30" s="26"/>
      <c r="AH30" s="26"/>
      <c r="AI30" s="26"/>
      <c r="AJ30" s="25" t="s">
        <v>715</v>
      </c>
      <c r="AK30" s="26"/>
      <c r="AU30" s="26"/>
      <c r="AV30" s="26"/>
      <c r="AW30" s="26"/>
      <c r="AX30" s="25" t="s">
        <v>715</v>
      </c>
      <c r="AY30" s="26"/>
      <c r="AZ30" s="26"/>
    </row>
    <row r="31" spans="1:52" ht="33.75">
      <c r="A31" t="s">
        <v>426</v>
      </c>
      <c r="B31" t="s">
        <v>427</v>
      </c>
      <c r="C31" t="s">
        <v>428</v>
      </c>
      <c r="D31" t="s">
        <v>429</v>
      </c>
      <c r="E31" t="s">
        <v>430</v>
      </c>
      <c r="F31" t="s">
        <v>431</v>
      </c>
      <c r="G31" t="s">
        <v>432</v>
      </c>
      <c r="H31" t="s">
        <v>291</v>
      </c>
      <c r="I31" t="s">
        <v>291</v>
      </c>
      <c r="J31" t="s">
        <v>291</v>
      </c>
      <c r="M31" s="12" t="s">
        <v>4936</v>
      </c>
      <c r="N31" s="12" t="s">
        <v>802</v>
      </c>
      <c r="O31" s="12" t="s">
        <v>849</v>
      </c>
      <c r="P31" s="12" t="s">
        <v>900</v>
      </c>
      <c r="Q31" s="12" t="s">
        <v>697</v>
      </c>
      <c r="R31" s="12" t="s">
        <v>4931</v>
      </c>
      <c r="V31" s="22"/>
      <c r="W31" s="22"/>
      <c r="X31" s="22"/>
      <c r="Y31" s="22"/>
      <c r="Z31" s="22"/>
      <c r="AA31" s="22"/>
      <c r="AF31" s="26"/>
      <c r="AG31" s="26"/>
      <c r="AH31" s="26"/>
      <c r="AI31" s="26"/>
      <c r="AJ31" s="25" t="s">
        <v>719</v>
      </c>
      <c r="AK31" s="26"/>
      <c r="AU31" s="26"/>
      <c r="AV31" s="26"/>
      <c r="AW31" s="26"/>
      <c r="AX31" s="25" t="s">
        <v>719</v>
      </c>
      <c r="AY31" s="26"/>
      <c r="AZ31" s="26"/>
    </row>
    <row r="32" spans="1:52" ht="22.5">
      <c r="A32" t="s">
        <v>433</v>
      </c>
      <c r="B32" t="s">
        <v>434</v>
      </c>
      <c r="C32" t="s">
        <v>435</v>
      </c>
      <c r="D32" t="s">
        <v>436</v>
      </c>
      <c r="E32" t="s">
        <v>437</v>
      </c>
      <c r="F32" t="s">
        <v>438</v>
      </c>
      <c r="G32" t="s">
        <v>439</v>
      </c>
      <c r="H32" t="s">
        <v>291</v>
      </c>
      <c r="I32" t="s">
        <v>291</v>
      </c>
      <c r="J32" t="s">
        <v>291</v>
      </c>
      <c r="M32" s="12" t="s">
        <v>4943</v>
      </c>
      <c r="N32" s="12" t="s">
        <v>803</v>
      </c>
      <c r="O32" s="12" t="s">
        <v>850</v>
      </c>
      <c r="P32" s="12" t="s">
        <v>901</v>
      </c>
      <c r="Q32" s="12" t="s">
        <v>698</v>
      </c>
      <c r="R32" s="12" t="s">
        <v>4942</v>
      </c>
      <c r="V32" s="22"/>
      <c r="W32" s="22"/>
      <c r="X32" s="22"/>
      <c r="Y32" s="22"/>
      <c r="Z32" s="22"/>
      <c r="AA32" s="22"/>
      <c r="AF32" s="26"/>
      <c r="AG32" s="26"/>
      <c r="AH32" s="26"/>
      <c r="AI32" s="26"/>
      <c r="AJ32" s="25" t="s">
        <v>721</v>
      </c>
      <c r="AK32" s="26"/>
      <c r="AU32" s="26"/>
      <c r="AV32" s="26"/>
      <c r="AW32" s="26"/>
      <c r="AX32" s="25" t="s">
        <v>721</v>
      </c>
      <c r="AY32" s="26"/>
      <c r="AZ32" s="26"/>
    </row>
    <row r="33" spans="1:52" ht="22.5">
      <c r="A33" t="s">
        <v>440</v>
      </c>
      <c r="B33" t="s">
        <v>441</v>
      </c>
      <c r="C33" t="s">
        <v>442</v>
      </c>
      <c r="D33" t="s">
        <v>443</v>
      </c>
      <c r="E33" t="s">
        <v>444</v>
      </c>
      <c r="F33" t="s">
        <v>445</v>
      </c>
      <c r="G33" t="s">
        <v>446</v>
      </c>
      <c r="H33" t="s">
        <v>291</v>
      </c>
      <c r="I33" t="s">
        <v>291</v>
      </c>
      <c r="J33" t="s">
        <v>291</v>
      </c>
      <c r="M33" s="12" t="s">
        <v>4950</v>
      </c>
      <c r="N33" s="12" t="s">
        <v>804</v>
      </c>
      <c r="O33" s="12" t="s">
        <v>851</v>
      </c>
      <c r="P33" s="12" t="s">
        <v>902</v>
      </c>
      <c r="Q33" s="12" t="s">
        <v>699</v>
      </c>
      <c r="R33" s="12" t="s">
        <v>4949</v>
      </c>
      <c r="V33" s="22"/>
      <c r="W33" s="22"/>
      <c r="X33" s="22"/>
      <c r="Y33" s="22"/>
      <c r="Z33" s="22"/>
      <c r="AA33" s="22"/>
      <c r="AF33" s="26"/>
      <c r="AG33" s="26"/>
      <c r="AH33" s="26"/>
      <c r="AI33" s="26"/>
      <c r="AJ33" s="25" t="s">
        <v>722</v>
      </c>
      <c r="AK33" s="26"/>
      <c r="AU33" s="26"/>
      <c r="AV33" s="26"/>
      <c r="AW33" s="26"/>
      <c r="AX33" s="25" t="s">
        <v>722</v>
      </c>
      <c r="AY33" s="26"/>
      <c r="AZ33" s="26"/>
    </row>
    <row r="34" spans="1:52" ht="22.5">
      <c r="A34" t="s">
        <v>447</v>
      </c>
      <c r="B34" t="s">
        <v>448</v>
      </c>
      <c r="C34" t="s">
        <v>449</v>
      </c>
      <c r="D34" t="s">
        <v>450</v>
      </c>
      <c r="E34" t="s">
        <v>451</v>
      </c>
      <c r="F34" t="s">
        <v>452</v>
      </c>
      <c r="G34" t="s">
        <v>453</v>
      </c>
      <c r="H34" t="s">
        <v>291</v>
      </c>
      <c r="I34" t="s">
        <v>291</v>
      </c>
      <c r="J34" t="s">
        <v>291</v>
      </c>
      <c r="M34" s="12" t="s">
        <v>4957</v>
      </c>
      <c r="N34" s="12" t="s">
        <v>805</v>
      </c>
      <c r="O34" s="12" t="s">
        <v>4737</v>
      </c>
      <c r="P34" s="12" t="s">
        <v>4738</v>
      </c>
      <c r="Q34" s="12" t="s">
        <v>700</v>
      </c>
      <c r="R34" s="12" t="s">
        <v>4956</v>
      </c>
      <c r="V34" s="22"/>
      <c r="W34" s="22"/>
      <c r="X34" s="22"/>
      <c r="Y34" s="22"/>
      <c r="Z34" s="22"/>
      <c r="AA34" s="22"/>
      <c r="AF34" s="26"/>
      <c r="AG34" s="26"/>
      <c r="AH34" s="26"/>
      <c r="AI34" s="26"/>
      <c r="AJ34" s="26"/>
      <c r="AK34" s="26"/>
      <c r="AU34" s="26"/>
      <c r="AV34" s="26"/>
      <c r="AW34" s="26"/>
      <c r="AX34" s="26"/>
      <c r="AY34" s="26"/>
      <c r="AZ34" s="26"/>
    </row>
    <row r="35" spans="1:52" ht="22.5">
      <c r="A35" t="s">
        <v>454</v>
      </c>
      <c r="B35" t="s">
        <v>455</v>
      </c>
      <c r="C35" t="s">
        <v>291</v>
      </c>
      <c r="D35" t="s">
        <v>291</v>
      </c>
      <c r="E35" t="s">
        <v>456</v>
      </c>
      <c r="F35" t="s">
        <v>457</v>
      </c>
      <c r="G35" t="s">
        <v>458</v>
      </c>
      <c r="H35" t="s">
        <v>291</v>
      </c>
      <c r="I35" t="s">
        <v>4739</v>
      </c>
      <c r="J35" t="s">
        <v>291</v>
      </c>
      <c r="M35" s="12" t="s">
        <v>4964</v>
      </c>
      <c r="N35" s="12" t="s">
        <v>806</v>
      </c>
      <c r="O35" s="12" t="s">
        <v>852</v>
      </c>
      <c r="P35" s="12" t="s">
        <v>903</v>
      </c>
      <c r="Q35" s="12" t="s">
        <v>701</v>
      </c>
      <c r="R35" s="12" t="s">
        <v>4963</v>
      </c>
      <c r="V35" s="22"/>
      <c r="W35" s="22"/>
      <c r="X35" s="22"/>
      <c r="Y35" s="22"/>
      <c r="Z35" s="22"/>
      <c r="AA35" s="22"/>
      <c r="AF35" s="26"/>
      <c r="AG35" s="26"/>
      <c r="AH35" s="26"/>
      <c r="AI35" s="26"/>
      <c r="AJ35" s="26"/>
      <c r="AK35" s="26"/>
      <c r="AU35" s="26"/>
      <c r="AV35" s="26"/>
      <c r="AW35" s="26"/>
      <c r="AX35" s="26"/>
      <c r="AY35" s="26"/>
      <c r="AZ35" s="26"/>
    </row>
    <row r="36" spans="1:52" ht="22.5">
      <c r="A36" t="s">
        <v>459</v>
      </c>
      <c r="B36" t="s">
        <v>291</v>
      </c>
      <c r="C36" t="s">
        <v>291</v>
      </c>
      <c r="D36" t="s">
        <v>291</v>
      </c>
      <c r="E36" t="s">
        <v>291</v>
      </c>
      <c r="F36" t="s">
        <v>4740</v>
      </c>
      <c r="G36" t="s">
        <v>4741</v>
      </c>
      <c r="H36" t="s">
        <v>291</v>
      </c>
      <c r="I36" t="s">
        <v>291</v>
      </c>
      <c r="J36" t="s">
        <v>291</v>
      </c>
      <c r="M36" s="12" t="s">
        <v>4971</v>
      </c>
      <c r="N36" s="12" t="s">
        <v>807</v>
      </c>
      <c r="O36" s="12" t="s">
        <v>853</v>
      </c>
      <c r="P36" s="12" t="s">
        <v>904</v>
      </c>
      <c r="Q36" s="12" t="s">
        <v>702</v>
      </c>
      <c r="R36" s="12" t="s">
        <v>4970</v>
      </c>
      <c r="V36" s="22"/>
      <c r="W36" s="22"/>
      <c r="X36" s="22"/>
      <c r="Y36" s="22"/>
      <c r="Z36" s="22"/>
      <c r="AA36" s="22"/>
      <c r="AF36" s="26"/>
      <c r="AG36" s="26"/>
      <c r="AH36" s="26"/>
      <c r="AI36" s="26"/>
      <c r="AJ36" s="26"/>
      <c r="AK36" s="26"/>
      <c r="AU36" s="26"/>
      <c r="AV36" s="26"/>
      <c r="AW36" s="26"/>
      <c r="AX36" s="26"/>
      <c r="AY36" s="26"/>
      <c r="AZ36" s="26"/>
    </row>
    <row r="37" spans="1:52" ht="22.5">
      <c r="A37" t="s">
        <v>460</v>
      </c>
      <c r="B37" t="s">
        <v>461</v>
      </c>
      <c r="C37" t="s">
        <v>291</v>
      </c>
      <c r="D37" t="s">
        <v>291</v>
      </c>
      <c r="E37" t="s">
        <v>462</v>
      </c>
      <c r="F37" t="s">
        <v>463</v>
      </c>
      <c r="G37" t="s">
        <v>464</v>
      </c>
      <c r="H37" t="s">
        <v>291</v>
      </c>
      <c r="I37" t="s">
        <v>291</v>
      </c>
      <c r="J37" t="s">
        <v>291</v>
      </c>
      <c r="M37" s="12" t="s">
        <v>4978</v>
      </c>
      <c r="N37" s="12" t="s">
        <v>808</v>
      </c>
      <c r="O37" s="12" t="s">
        <v>854</v>
      </c>
      <c r="P37" s="12" t="s">
        <v>905</v>
      </c>
      <c r="Q37" s="12" t="s">
        <v>703</v>
      </c>
      <c r="R37" s="12" t="s">
        <v>4977</v>
      </c>
      <c r="V37" s="22"/>
      <c r="W37" s="22"/>
      <c r="X37" s="22"/>
      <c r="Y37" s="22"/>
      <c r="Z37" s="22"/>
      <c r="AA37" s="22"/>
      <c r="AF37" s="26"/>
      <c r="AG37" s="26"/>
      <c r="AH37" s="26"/>
      <c r="AI37" s="26"/>
      <c r="AJ37" s="26"/>
      <c r="AK37" s="26"/>
      <c r="AU37" s="26"/>
      <c r="AV37" s="26"/>
      <c r="AW37" s="26"/>
      <c r="AX37" s="26"/>
      <c r="AY37" s="26"/>
      <c r="AZ37" s="26"/>
    </row>
    <row r="38" spans="1:52" ht="22.5">
      <c r="A38" t="s">
        <v>465</v>
      </c>
      <c r="B38" t="s">
        <v>466</v>
      </c>
      <c r="C38" t="s">
        <v>291</v>
      </c>
      <c r="D38" t="s">
        <v>291</v>
      </c>
      <c r="E38" t="s">
        <v>467</v>
      </c>
      <c r="F38" t="s">
        <v>468</v>
      </c>
      <c r="G38" t="s">
        <v>469</v>
      </c>
      <c r="H38" t="s">
        <v>291</v>
      </c>
      <c r="I38" t="s">
        <v>291</v>
      </c>
      <c r="J38" t="s">
        <v>291</v>
      </c>
      <c r="N38" s="12" t="s">
        <v>809</v>
      </c>
      <c r="O38" s="12" t="s">
        <v>855</v>
      </c>
      <c r="P38" s="12" t="s">
        <v>906</v>
      </c>
      <c r="Q38" s="12" t="s">
        <v>704</v>
      </c>
      <c r="V38" s="22"/>
      <c r="W38" s="22"/>
      <c r="X38" s="22"/>
      <c r="Y38" s="22"/>
      <c r="Z38" s="22"/>
      <c r="AA38" s="22"/>
      <c r="AF38" s="26"/>
      <c r="AG38" s="26"/>
      <c r="AH38" s="26"/>
      <c r="AI38" s="26"/>
      <c r="AJ38" s="26"/>
      <c r="AK38" s="26"/>
      <c r="AU38" s="26"/>
      <c r="AV38" s="26"/>
      <c r="AW38" s="26"/>
      <c r="AX38" s="26"/>
      <c r="AY38" s="26"/>
      <c r="AZ38" s="26"/>
    </row>
    <row r="39" spans="1:52" ht="22.5">
      <c r="A39" t="s">
        <v>470</v>
      </c>
      <c r="B39" t="s">
        <v>471</v>
      </c>
      <c r="C39" t="s">
        <v>291</v>
      </c>
      <c r="D39" t="s">
        <v>291</v>
      </c>
      <c r="E39" t="s">
        <v>472</v>
      </c>
      <c r="F39" t="s">
        <v>473</v>
      </c>
      <c r="G39" t="s">
        <v>474</v>
      </c>
      <c r="H39" t="s">
        <v>291</v>
      </c>
      <c r="I39" t="s">
        <v>291</v>
      </c>
      <c r="J39" t="s">
        <v>291</v>
      </c>
      <c r="N39" s="12" t="s">
        <v>810</v>
      </c>
      <c r="O39" s="12" t="s">
        <v>856</v>
      </c>
      <c r="P39" s="12" t="s">
        <v>907</v>
      </c>
      <c r="Q39" s="12" t="s">
        <v>705</v>
      </c>
      <c r="V39" s="22"/>
      <c r="W39" s="22"/>
      <c r="X39" s="22"/>
      <c r="Y39" s="22"/>
      <c r="Z39" s="22"/>
      <c r="AA39" s="22"/>
      <c r="AF39" s="26"/>
      <c r="AG39" s="26"/>
      <c r="AH39" s="26"/>
      <c r="AI39" s="26"/>
      <c r="AJ39" s="26"/>
      <c r="AK39" s="26"/>
      <c r="AU39" s="26"/>
      <c r="AV39" s="26"/>
      <c r="AW39" s="26"/>
      <c r="AX39" s="26"/>
      <c r="AY39" s="26"/>
      <c r="AZ39" s="26"/>
    </row>
    <row r="40" spans="1:52" ht="22.5">
      <c r="A40" t="s">
        <v>475</v>
      </c>
      <c r="B40" t="s">
        <v>476</v>
      </c>
      <c r="C40" t="s">
        <v>291</v>
      </c>
      <c r="D40" t="s">
        <v>291</v>
      </c>
      <c r="E40" t="s">
        <v>477</v>
      </c>
      <c r="F40" t="s">
        <v>478</v>
      </c>
      <c r="G40" t="s">
        <v>479</v>
      </c>
      <c r="H40" t="s">
        <v>291</v>
      </c>
      <c r="I40" t="s">
        <v>291</v>
      </c>
      <c r="J40" t="s">
        <v>291</v>
      </c>
      <c r="N40" s="12" t="s">
        <v>4742</v>
      </c>
      <c r="O40" s="12" t="s">
        <v>4743</v>
      </c>
      <c r="P40" s="12" t="s">
        <v>4744</v>
      </c>
      <c r="Q40" s="12" t="s">
        <v>4745</v>
      </c>
      <c r="V40" s="22"/>
      <c r="W40" s="22"/>
      <c r="X40" s="22"/>
      <c r="Y40" s="22"/>
      <c r="Z40" s="22"/>
      <c r="AA40" s="22"/>
      <c r="AF40" s="26"/>
      <c r="AG40" s="26"/>
      <c r="AH40" s="26"/>
      <c r="AI40" s="26"/>
      <c r="AJ40" s="26"/>
      <c r="AK40" s="26"/>
      <c r="AU40" s="26"/>
      <c r="AV40" s="26"/>
      <c r="AW40" s="26"/>
      <c r="AX40" s="26"/>
      <c r="AY40" s="26"/>
      <c r="AZ40" s="26"/>
    </row>
    <row r="41" spans="1:52" ht="45">
      <c r="A41" t="s">
        <v>480</v>
      </c>
      <c r="B41" t="s">
        <v>481</v>
      </c>
      <c r="C41" t="s">
        <v>291</v>
      </c>
      <c r="D41" t="s">
        <v>291</v>
      </c>
      <c r="E41" t="s">
        <v>482</v>
      </c>
      <c r="F41" t="s">
        <v>483</v>
      </c>
      <c r="G41" t="s">
        <v>484</v>
      </c>
      <c r="H41" t="s">
        <v>291</v>
      </c>
      <c r="I41" t="s">
        <v>291</v>
      </c>
      <c r="J41" t="s">
        <v>291</v>
      </c>
      <c r="N41" s="12" t="s">
        <v>4746</v>
      </c>
      <c r="O41" s="12" t="s">
        <v>857</v>
      </c>
      <c r="P41" s="12" t="s">
        <v>908</v>
      </c>
      <c r="Q41" s="12" t="s">
        <v>4747</v>
      </c>
      <c r="V41" s="22"/>
      <c r="W41" s="22"/>
      <c r="X41" s="22"/>
      <c r="Y41" s="22"/>
      <c r="Z41" s="22"/>
      <c r="AA41" s="22"/>
    </row>
    <row r="42" spans="1:52" ht="22.5">
      <c r="A42" t="s">
        <v>485</v>
      </c>
      <c r="B42" t="s">
        <v>291</v>
      </c>
      <c r="C42" t="s">
        <v>291</v>
      </c>
      <c r="D42" t="s">
        <v>291</v>
      </c>
      <c r="E42" t="s">
        <v>291</v>
      </c>
      <c r="F42" t="s">
        <v>4748</v>
      </c>
      <c r="G42" t="s">
        <v>4749</v>
      </c>
      <c r="H42" t="s">
        <v>291</v>
      </c>
      <c r="I42" t="s">
        <v>291</v>
      </c>
      <c r="J42" t="s">
        <v>291</v>
      </c>
      <c r="N42" s="12" t="s">
        <v>811</v>
      </c>
      <c r="O42" s="12" t="s">
        <v>858</v>
      </c>
      <c r="P42" s="12" t="s">
        <v>909</v>
      </c>
      <c r="Q42" s="12" t="s">
        <v>706</v>
      </c>
      <c r="V42" s="22"/>
      <c r="W42" s="22"/>
      <c r="X42" s="22"/>
      <c r="Y42" s="22"/>
      <c r="Z42" s="22"/>
      <c r="AA42" s="22"/>
    </row>
    <row r="43" spans="1:52" ht="22.5">
      <c r="A43" t="s">
        <v>486</v>
      </c>
      <c r="B43" t="s">
        <v>487</v>
      </c>
      <c r="C43" t="s">
        <v>488</v>
      </c>
      <c r="D43" t="s">
        <v>489</v>
      </c>
      <c r="E43" t="s">
        <v>490</v>
      </c>
      <c r="F43" t="s">
        <v>491</v>
      </c>
      <c r="G43" t="s">
        <v>492</v>
      </c>
      <c r="H43" t="s">
        <v>493</v>
      </c>
      <c r="I43" t="s">
        <v>291</v>
      </c>
      <c r="J43" t="s">
        <v>291</v>
      </c>
      <c r="N43" s="12" t="s">
        <v>812</v>
      </c>
      <c r="O43" s="12" t="s">
        <v>859</v>
      </c>
      <c r="P43" s="12" t="s">
        <v>910</v>
      </c>
      <c r="Q43" s="12" t="s">
        <v>707</v>
      </c>
      <c r="V43" s="22"/>
      <c r="W43" s="22"/>
      <c r="X43" s="22"/>
      <c r="Y43" s="22"/>
      <c r="Z43" s="22"/>
      <c r="AA43" s="22"/>
    </row>
    <row r="44" spans="1:52" ht="33.75">
      <c r="A44" t="s">
        <v>494</v>
      </c>
      <c r="B44" t="s">
        <v>495</v>
      </c>
      <c r="C44" t="s">
        <v>496</v>
      </c>
      <c r="D44" t="s">
        <v>497</v>
      </c>
      <c r="E44" t="s">
        <v>498</v>
      </c>
      <c r="F44" t="s">
        <v>499</v>
      </c>
      <c r="G44" t="s">
        <v>500</v>
      </c>
      <c r="H44" t="s">
        <v>291</v>
      </c>
      <c r="I44" t="s">
        <v>291</v>
      </c>
      <c r="J44" t="s">
        <v>291</v>
      </c>
      <c r="N44" s="12" t="s">
        <v>813</v>
      </c>
      <c r="O44" s="12" t="s">
        <v>860</v>
      </c>
      <c r="P44" s="12" t="s">
        <v>911</v>
      </c>
      <c r="Q44" s="12" t="s">
        <v>708</v>
      </c>
      <c r="V44" s="22"/>
      <c r="W44" s="22"/>
      <c r="X44" s="22"/>
      <c r="Y44" s="22"/>
      <c r="Z44" s="22"/>
      <c r="AA44" s="22"/>
    </row>
    <row r="45" spans="1:52" ht="22.5">
      <c r="A45" t="s">
        <v>501</v>
      </c>
      <c r="B45" t="s">
        <v>502</v>
      </c>
      <c r="C45" t="s">
        <v>503</v>
      </c>
      <c r="D45" t="s">
        <v>504</v>
      </c>
      <c r="E45" t="s">
        <v>505</v>
      </c>
      <c r="F45" t="s">
        <v>506</v>
      </c>
      <c r="G45" t="s">
        <v>507</v>
      </c>
      <c r="H45" t="s">
        <v>291</v>
      </c>
      <c r="I45" t="s">
        <v>291</v>
      </c>
      <c r="J45" t="s">
        <v>291</v>
      </c>
      <c r="N45" s="12" t="s">
        <v>814</v>
      </c>
      <c r="O45" s="12" t="s">
        <v>861</v>
      </c>
      <c r="P45" s="12" t="s">
        <v>912</v>
      </c>
      <c r="Q45" s="12" t="s">
        <v>709</v>
      </c>
      <c r="V45" s="22"/>
      <c r="W45" s="22"/>
      <c r="X45" s="22"/>
      <c r="Y45" s="22"/>
      <c r="Z45" s="22"/>
      <c r="AA45" s="22"/>
    </row>
    <row r="46" spans="1:52" ht="22.5">
      <c r="A46" t="s">
        <v>265</v>
      </c>
      <c r="B46" t="s">
        <v>508</v>
      </c>
      <c r="C46" t="s">
        <v>509</v>
      </c>
      <c r="D46" t="s">
        <v>510</v>
      </c>
      <c r="E46" t="s">
        <v>511</v>
      </c>
      <c r="F46" t="s">
        <v>512</v>
      </c>
      <c r="G46" t="s">
        <v>513</v>
      </c>
      <c r="H46" t="s">
        <v>291</v>
      </c>
      <c r="I46" t="s">
        <v>291</v>
      </c>
      <c r="J46" t="s">
        <v>291</v>
      </c>
      <c r="N46" s="12" t="s">
        <v>815</v>
      </c>
      <c r="O46" s="12" t="s">
        <v>4750</v>
      </c>
      <c r="P46" s="12" t="s">
        <v>4751</v>
      </c>
      <c r="Q46" s="12" t="s">
        <v>710</v>
      </c>
      <c r="V46" s="22"/>
      <c r="W46" s="22"/>
      <c r="X46" s="22"/>
      <c r="Y46" s="22"/>
      <c r="Z46" s="22"/>
      <c r="AA46" s="22"/>
    </row>
    <row r="47" spans="1:52" ht="22.5">
      <c r="A47" t="s">
        <v>514</v>
      </c>
      <c r="B47" t="s">
        <v>515</v>
      </c>
      <c r="C47" t="s">
        <v>291</v>
      </c>
      <c r="D47" t="s">
        <v>291</v>
      </c>
      <c r="E47" t="s">
        <v>516</v>
      </c>
      <c r="F47" t="s">
        <v>517</v>
      </c>
      <c r="G47" t="s">
        <v>518</v>
      </c>
      <c r="H47" t="s">
        <v>291</v>
      </c>
      <c r="I47" t="s">
        <v>291</v>
      </c>
      <c r="J47" t="s">
        <v>291</v>
      </c>
      <c r="N47" s="12" t="s">
        <v>816</v>
      </c>
      <c r="O47" s="12" t="s">
        <v>4752</v>
      </c>
      <c r="P47" s="12" t="s">
        <v>4753</v>
      </c>
      <c r="Q47" s="12" t="s">
        <v>711</v>
      </c>
      <c r="V47" s="22"/>
      <c r="W47" s="22"/>
      <c r="X47" s="22"/>
      <c r="Y47" s="22"/>
      <c r="Z47" s="22"/>
      <c r="AA47" s="22"/>
    </row>
    <row r="48" spans="1:52" ht="45">
      <c r="A48" t="s">
        <v>519</v>
      </c>
      <c r="B48" t="s">
        <v>291</v>
      </c>
      <c r="C48" t="s">
        <v>291</v>
      </c>
      <c r="D48" t="s">
        <v>291</v>
      </c>
      <c r="E48" t="s">
        <v>291</v>
      </c>
      <c r="F48" t="s">
        <v>4754</v>
      </c>
      <c r="G48" t="s">
        <v>4755</v>
      </c>
      <c r="H48" t="s">
        <v>291</v>
      </c>
      <c r="I48" t="s">
        <v>291</v>
      </c>
      <c r="J48" t="s">
        <v>291</v>
      </c>
      <c r="N48" s="12" t="s">
        <v>817</v>
      </c>
      <c r="O48" s="12" t="s">
        <v>4756</v>
      </c>
      <c r="P48" s="12" t="s">
        <v>4757</v>
      </c>
      <c r="Q48" s="12" t="s">
        <v>712</v>
      </c>
      <c r="V48" s="22"/>
      <c r="W48" s="22"/>
      <c r="X48" s="22"/>
      <c r="Y48" s="22"/>
      <c r="Z48" s="22"/>
      <c r="AA48" s="22"/>
    </row>
    <row r="49" spans="1:27">
      <c r="A49" t="s">
        <v>520</v>
      </c>
      <c r="B49" t="s">
        <v>4758</v>
      </c>
      <c r="C49" t="s">
        <v>291</v>
      </c>
      <c r="D49" t="s">
        <v>291</v>
      </c>
      <c r="E49" t="s">
        <v>4759</v>
      </c>
      <c r="F49" t="s">
        <v>4760</v>
      </c>
      <c r="G49" t="s">
        <v>4761</v>
      </c>
      <c r="H49" t="s">
        <v>291</v>
      </c>
      <c r="I49" t="s">
        <v>291</v>
      </c>
      <c r="J49" t="s">
        <v>291</v>
      </c>
      <c r="N49" s="12" t="s">
        <v>818</v>
      </c>
      <c r="O49" s="12" t="s">
        <v>862</v>
      </c>
      <c r="P49" s="12" t="s">
        <v>913</v>
      </c>
      <c r="Q49" s="12" t="s">
        <v>713</v>
      </c>
      <c r="V49" s="22"/>
      <c r="W49" s="22"/>
      <c r="X49" s="22"/>
      <c r="Y49" s="22"/>
      <c r="Z49" s="22"/>
      <c r="AA49" s="22"/>
    </row>
    <row r="50" spans="1:27" ht="22.5">
      <c r="A50" t="s">
        <v>521</v>
      </c>
      <c r="B50" t="s">
        <v>4762</v>
      </c>
      <c r="C50" t="s">
        <v>291</v>
      </c>
      <c r="D50" t="s">
        <v>291</v>
      </c>
      <c r="E50" t="s">
        <v>4763</v>
      </c>
      <c r="F50" t="s">
        <v>4764</v>
      </c>
      <c r="G50" t="s">
        <v>4765</v>
      </c>
      <c r="H50" t="s">
        <v>291</v>
      </c>
      <c r="I50" t="s">
        <v>291</v>
      </c>
      <c r="J50" t="s">
        <v>291</v>
      </c>
      <c r="N50" s="12" t="s">
        <v>819</v>
      </c>
      <c r="O50" s="12" t="s">
        <v>4766</v>
      </c>
      <c r="P50" s="12" t="s">
        <v>4767</v>
      </c>
      <c r="Q50" s="12" t="s">
        <v>714</v>
      </c>
      <c r="V50" s="22"/>
      <c r="W50" s="22"/>
      <c r="X50" s="22"/>
      <c r="Y50" s="22"/>
      <c r="Z50" s="22"/>
      <c r="AA50" s="22"/>
    </row>
    <row r="51" spans="1:27" ht="22.5">
      <c r="A51" t="s">
        <v>522</v>
      </c>
      <c r="B51" t="s">
        <v>523</v>
      </c>
      <c r="C51" t="s">
        <v>291</v>
      </c>
      <c r="D51" t="s">
        <v>291</v>
      </c>
      <c r="E51" t="s">
        <v>524</v>
      </c>
      <c r="F51" t="s">
        <v>525</v>
      </c>
      <c r="G51" t="s">
        <v>526</v>
      </c>
      <c r="H51" t="s">
        <v>291</v>
      </c>
      <c r="I51" t="s">
        <v>291</v>
      </c>
      <c r="J51" t="s">
        <v>291</v>
      </c>
      <c r="N51" s="12" t="s">
        <v>820</v>
      </c>
      <c r="O51" s="12" t="s">
        <v>863</v>
      </c>
      <c r="P51" s="12" t="s">
        <v>914</v>
      </c>
      <c r="Q51" s="12" t="s">
        <v>715</v>
      </c>
      <c r="V51" s="22"/>
      <c r="W51" s="22"/>
      <c r="X51" s="22"/>
      <c r="Y51" s="22"/>
      <c r="Z51" s="22"/>
      <c r="AA51" s="22"/>
    </row>
    <row r="52" spans="1:27" ht="33.75">
      <c r="A52" t="s">
        <v>527</v>
      </c>
      <c r="B52" t="s">
        <v>291</v>
      </c>
      <c r="C52" t="s">
        <v>291</v>
      </c>
      <c r="D52" t="s">
        <v>291</v>
      </c>
      <c r="E52" t="s">
        <v>291</v>
      </c>
      <c r="F52" t="s">
        <v>4768</v>
      </c>
      <c r="G52" t="s">
        <v>4769</v>
      </c>
      <c r="H52" t="s">
        <v>291</v>
      </c>
      <c r="I52" t="s">
        <v>291</v>
      </c>
      <c r="J52" t="s">
        <v>291</v>
      </c>
      <c r="N52" s="12" t="s">
        <v>821</v>
      </c>
      <c r="O52" s="12" t="s">
        <v>864</v>
      </c>
      <c r="P52" s="12" t="s">
        <v>915</v>
      </c>
      <c r="Q52" s="12" t="s">
        <v>716</v>
      </c>
      <c r="V52" s="22"/>
      <c r="W52" s="22"/>
      <c r="X52" s="22"/>
      <c r="Y52" s="22"/>
      <c r="Z52" s="22"/>
      <c r="AA52" s="22"/>
    </row>
    <row r="53" spans="1:27" ht="33.75">
      <c r="A53" t="s">
        <v>528</v>
      </c>
      <c r="B53" t="s">
        <v>529</v>
      </c>
      <c r="C53" t="s">
        <v>291</v>
      </c>
      <c r="D53" t="s">
        <v>291</v>
      </c>
      <c r="E53" t="s">
        <v>530</v>
      </c>
      <c r="F53" t="s">
        <v>531</v>
      </c>
      <c r="G53" t="s">
        <v>532</v>
      </c>
      <c r="H53" t="s">
        <v>291</v>
      </c>
      <c r="I53" t="s">
        <v>291</v>
      </c>
      <c r="J53" t="s">
        <v>291</v>
      </c>
      <c r="N53" s="12" t="s">
        <v>4770</v>
      </c>
      <c r="O53" s="12" t="s">
        <v>4771</v>
      </c>
      <c r="P53" s="12" t="s">
        <v>4772</v>
      </c>
      <c r="Q53" s="12" t="s">
        <v>4773</v>
      </c>
      <c r="V53" s="22"/>
      <c r="W53" s="22"/>
      <c r="X53" s="22"/>
      <c r="Y53" s="22"/>
      <c r="Z53" s="22"/>
      <c r="AA53" s="22"/>
    </row>
    <row r="54" spans="1:27" ht="33.75">
      <c r="A54" t="s">
        <v>533</v>
      </c>
      <c r="B54" t="s">
        <v>534</v>
      </c>
      <c r="C54" t="s">
        <v>291</v>
      </c>
      <c r="D54" t="s">
        <v>291</v>
      </c>
      <c r="E54" t="s">
        <v>535</v>
      </c>
      <c r="F54" t="s">
        <v>536</v>
      </c>
      <c r="G54" t="s">
        <v>537</v>
      </c>
      <c r="H54" t="s">
        <v>291</v>
      </c>
      <c r="I54" t="s">
        <v>291</v>
      </c>
      <c r="J54" t="s">
        <v>291</v>
      </c>
      <c r="N54" s="12" t="s">
        <v>4774</v>
      </c>
      <c r="O54" s="12" t="s">
        <v>865</v>
      </c>
      <c r="P54" s="12" t="s">
        <v>916</v>
      </c>
      <c r="Q54" s="12" t="s">
        <v>4775</v>
      </c>
      <c r="V54" s="22"/>
      <c r="W54" s="22"/>
      <c r="X54" s="22"/>
      <c r="Y54" s="22"/>
      <c r="Z54" s="22"/>
      <c r="AA54" s="22"/>
    </row>
    <row r="55" spans="1:27" ht="33.75">
      <c r="A55" t="s">
        <v>538</v>
      </c>
      <c r="B55" t="s">
        <v>291</v>
      </c>
      <c r="C55" t="s">
        <v>291</v>
      </c>
      <c r="D55" t="s">
        <v>291</v>
      </c>
      <c r="E55" t="s">
        <v>291</v>
      </c>
      <c r="F55" t="s">
        <v>4776</v>
      </c>
      <c r="G55" t="s">
        <v>4777</v>
      </c>
      <c r="H55" t="s">
        <v>291</v>
      </c>
      <c r="I55" t="s">
        <v>291</v>
      </c>
      <c r="J55" t="s">
        <v>291</v>
      </c>
      <c r="N55" s="12" t="s">
        <v>4778</v>
      </c>
      <c r="O55" s="12" t="s">
        <v>866</v>
      </c>
      <c r="P55" s="12" t="s">
        <v>917</v>
      </c>
      <c r="Q55" s="12" t="s">
        <v>4779</v>
      </c>
      <c r="V55" s="22"/>
      <c r="W55" s="22"/>
      <c r="X55" s="22"/>
      <c r="Y55" s="22"/>
      <c r="Z55" s="22"/>
      <c r="AA55" s="22"/>
    </row>
    <row r="56" spans="1:27" ht="22.5">
      <c r="A56" t="s">
        <v>539</v>
      </c>
      <c r="B56" t="s">
        <v>540</v>
      </c>
      <c r="C56" t="s">
        <v>291</v>
      </c>
      <c r="D56" t="s">
        <v>291</v>
      </c>
      <c r="E56" t="s">
        <v>541</v>
      </c>
      <c r="F56" t="s">
        <v>542</v>
      </c>
      <c r="G56" t="s">
        <v>543</v>
      </c>
      <c r="H56" t="s">
        <v>291</v>
      </c>
      <c r="I56" t="s">
        <v>291</v>
      </c>
      <c r="J56" t="s">
        <v>291</v>
      </c>
      <c r="N56" s="12" t="s">
        <v>822</v>
      </c>
      <c r="O56" s="12" t="s">
        <v>867</v>
      </c>
      <c r="P56" s="12" t="s">
        <v>918</v>
      </c>
      <c r="Q56" s="12" t="s">
        <v>717</v>
      </c>
      <c r="V56" s="22"/>
      <c r="W56" s="22"/>
      <c r="X56" s="22"/>
      <c r="Y56" s="22"/>
      <c r="Z56" s="22"/>
      <c r="AA56" s="22"/>
    </row>
    <row r="57" spans="1:27" ht="22.5">
      <c r="A57" t="s">
        <v>544</v>
      </c>
      <c r="B57" t="s">
        <v>545</v>
      </c>
      <c r="C57" t="s">
        <v>291</v>
      </c>
      <c r="D57" t="s">
        <v>291</v>
      </c>
      <c r="E57" t="s">
        <v>546</v>
      </c>
      <c r="F57" t="s">
        <v>547</v>
      </c>
      <c r="G57" t="s">
        <v>548</v>
      </c>
      <c r="H57" t="s">
        <v>291</v>
      </c>
      <c r="I57" t="s">
        <v>291</v>
      </c>
      <c r="J57" t="s">
        <v>291</v>
      </c>
      <c r="N57" s="12" t="s">
        <v>823</v>
      </c>
      <c r="O57" s="12" t="s">
        <v>868</v>
      </c>
      <c r="P57" s="12" t="s">
        <v>919</v>
      </c>
      <c r="Q57" s="12" t="s">
        <v>718</v>
      </c>
      <c r="V57" s="22"/>
      <c r="W57" s="22"/>
      <c r="X57" s="22"/>
      <c r="Y57" s="22"/>
      <c r="Z57" s="22"/>
      <c r="AA57" s="22"/>
    </row>
    <row r="58" spans="1:27" ht="22.5">
      <c r="A58" t="s">
        <v>549</v>
      </c>
      <c r="B58" t="s">
        <v>550</v>
      </c>
      <c r="C58" t="s">
        <v>291</v>
      </c>
      <c r="D58" t="s">
        <v>291</v>
      </c>
      <c r="E58" t="s">
        <v>551</v>
      </c>
      <c r="F58" t="s">
        <v>552</v>
      </c>
      <c r="G58" t="s">
        <v>553</v>
      </c>
      <c r="H58" t="s">
        <v>291</v>
      </c>
      <c r="I58" t="s">
        <v>291</v>
      </c>
      <c r="J58" t="s">
        <v>291</v>
      </c>
      <c r="N58" s="12" t="s">
        <v>824</v>
      </c>
      <c r="O58" s="12" t="s">
        <v>869</v>
      </c>
      <c r="P58" s="12" t="s">
        <v>920</v>
      </c>
      <c r="Q58" s="12" t="s">
        <v>719</v>
      </c>
      <c r="V58" s="22"/>
      <c r="W58" s="22"/>
      <c r="X58" s="22"/>
      <c r="Y58" s="22"/>
      <c r="Z58" s="22"/>
      <c r="AA58" s="22"/>
    </row>
    <row r="59" spans="1:27">
      <c r="A59" t="s">
        <v>554</v>
      </c>
      <c r="B59" t="s">
        <v>555</v>
      </c>
      <c r="C59" t="s">
        <v>291</v>
      </c>
      <c r="D59" t="s">
        <v>291</v>
      </c>
      <c r="E59" t="s">
        <v>556</v>
      </c>
      <c r="F59" t="s">
        <v>557</v>
      </c>
      <c r="G59" t="s">
        <v>558</v>
      </c>
      <c r="H59" t="s">
        <v>291</v>
      </c>
      <c r="I59" t="s">
        <v>291</v>
      </c>
      <c r="J59" t="s">
        <v>291</v>
      </c>
      <c r="N59" s="12" t="s">
        <v>825</v>
      </c>
      <c r="O59" s="12" t="s">
        <v>870</v>
      </c>
      <c r="P59" s="12" t="s">
        <v>921</v>
      </c>
      <c r="Q59" s="12" t="s">
        <v>720</v>
      </c>
      <c r="V59" s="22"/>
      <c r="W59" s="22"/>
      <c r="X59" s="22"/>
      <c r="Y59" s="22"/>
      <c r="Z59" s="22"/>
      <c r="AA59" s="22"/>
    </row>
    <row r="60" spans="1:27">
      <c r="A60" t="s">
        <v>559</v>
      </c>
      <c r="B60" t="s">
        <v>560</v>
      </c>
      <c r="C60" t="s">
        <v>291</v>
      </c>
      <c r="D60" t="s">
        <v>291</v>
      </c>
      <c r="E60" t="s">
        <v>561</v>
      </c>
      <c r="F60" t="s">
        <v>562</v>
      </c>
      <c r="G60" t="s">
        <v>563</v>
      </c>
      <c r="H60" t="s">
        <v>291</v>
      </c>
      <c r="I60" t="s">
        <v>291</v>
      </c>
      <c r="J60" t="s">
        <v>291</v>
      </c>
      <c r="N60" s="12" t="s">
        <v>826</v>
      </c>
      <c r="O60" s="12" t="s">
        <v>871</v>
      </c>
      <c r="P60" s="12" t="s">
        <v>922</v>
      </c>
      <c r="Q60" s="12" t="s">
        <v>721</v>
      </c>
      <c r="V60" s="22"/>
      <c r="W60" s="22"/>
      <c r="X60" s="22"/>
      <c r="Y60" s="22"/>
      <c r="Z60" s="22"/>
      <c r="AA60" s="22"/>
    </row>
    <row r="61" spans="1:27">
      <c r="A61" t="s">
        <v>564</v>
      </c>
      <c r="B61" t="s">
        <v>565</v>
      </c>
      <c r="C61" t="s">
        <v>566</v>
      </c>
      <c r="D61" t="s">
        <v>567</v>
      </c>
      <c r="E61" t="s">
        <v>568</v>
      </c>
      <c r="F61" t="s">
        <v>569</v>
      </c>
      <c r="G61" t="s">
        <v>570</v>
      </c>
      <c r="H61" t="s">
        <v>291</v>
      </c>
      <c r="I61" t="s">
        <v>291</v>
      </c>
      <c r="J61" t="s">
        <v>291</v>
      </c>
      <c r="N61" s="12" t="s">
        <v>827</v>
      </c>
      <c r="O61" s="12" t="s">
        <v>872</v>
      </c>
      <c r="P61" s="12" t="s">
        <v>923</v>
      </c>
      <c r="Q61" s="12" t="s">
        <v>722</v>
      </c>
      <c r="V61" s="22"/>
      <c r="W61" s="22"/>
      <c r="X61" s="22"/>
      <c r="Y61" s="22"/>
      <c r="Z61" s="22"/>
      <c r="AA61" s="22"/>
    </row>
    <row r="62" spans="1:27" ht="22.5">
      <c r="A62" t="s">
        <v>571</v>
      </c>
      <c r="B62" t="s">
        <v>572</v>
      </c>
      <c r="C62" t="s">
        <v>573</v>
      </c>
      <c r="D62" t="s">
        <v>574</v>
      </c>
      <c r="E62" t="s">
        <v>575</v>
      </c>
      <c r="F62" t="s">
        <v>576</v>
      </c>
      <c r="G62" t="s">
        <v>577</v>
      </c>
      <c r="H62" t="s">
        <v>291</v>
      </c>
      <c r="I62" t="s">
        <v>291</v>
      </c>
      <c r="J62" t="s">
        <v>291</v>
      </c>
      <c r="N62" s="12" t="s">
        <v>4780</v>
      </c>
      <c r="O62" s="12" t="s">
        <v>4781</v>
      </c>
      <c r="P62" s="12" t="s">
        <v>4782</v>
      </c>
      <c r="Q62" s="12" t="s">
        <v>4783</v>
      </c>
      <c r="V62" s="22"/>
      <c r="W62" s="22"/>
      <c r="X62" s="22"/>
      <c r="Y62" s="22"/>
      <c r="Z62" s="22"/>
      <c r="AA62" s="22"/>
    </row>
    <row r="63" spans="1:27" ht="33.75">
      <c r="A63" t="s">
        <v>578</v>
      </c>
      <c r="B63" t="s">
        <v>579</v>
      </c>
      <c r="C63" t="s">
        <v>580</v>
      </c>
      <c r="D63" t="s">
        <v>581</v>
      </c>
      <c r="E63" t="s">
        <v>582</v>
      </c>
      <c r="F63" t="s">
        <v>583</v>
      </c>
      <c r="G63" t="s">
        <v>584</v>
      </c>
      <c r="H63" t="s">
        <v>291</v>
      </c>
      <c r="I63" t="s">
        <v>291</v>
      </c>
      <c r="J63" t="s">
        <v>291</v>
      </c>
      <c r="N63" s="12" t="s">
        <v>4917</v>
      </c>
      <c r="O63" s="12" t="s">
        <v>4784</v>
      </c>
      <c r="P63" s="12" t="s">
        <v>4785</v>
      </c>
      <c r="Q63" s="12" t="s">
        <v>4920</v>
      </c>
      <c r="V63" s="22"/>
      <c r="W63" s="22"/>
      <c r="X63" s="22"/>
      <c r="Y63" s="22"/>
      <c r="Z63" s="22"/>
      <c r="AA63" s="22"/>
    </row>
    <row r="64" spans="1:27" ht="33.75">
      <c r="A64" t="s">
        <v>585</v>
      </c>
      <c r="B64" t="s">
        <v>4786</v>
      </c>
      <c r="C64" t="s">
        <v>291</v>
      </c>
      <c r="D64" t="s">
        <v>291</v>
      </c>
      <c r="E64" t="s">
        <v>4787</v>
      </c>
      <c r="F64" t="s">
        <v>4788</v>
      </c>
      <c r="G64" t="s">
        <v>4789</v>
      </c>
      <c r="H64" t="s">
        <v>291</v>
      </c>
      <c r="I64" t="s">
        <v>291</v>
      </c>
      <c r="J64" t="s">
        <v>291</v>
      </c>
      <c r="N64" s="12" t="s">
        <v>4926</v>
      </c>
      <c r="O64" s="12" t="s">
        <v>4790</v>
      </c>
      <c r="P64" s="12" t="s">
        <v>4791</v>
      </c>
      <c r="Q64" s="12" t="s">
        <v>4923</v>
      </c>
      <c r="V64" s="22"/>
      <c r="W64" s="22"/>
      <c r="X64" s="22"/>
      <c r="Y64" s="22"/>
      <c r="Z64" s="22"/>
      <c r="AA64" s="22"/>
    </row>
    <row r="65" spans="1:27" ht="22.5">
      <c r="A65" t="s">
        <v>586</v>
      </c>
      <c r="B65" t="s">
        <v>4792</v>
      </c>
      <c r="C65" t="s">
        <v>291</v>
      </c>
      <c r="D65" t="s">
        <v>291</v>
      </c>
      <c r="E65" t="s">
        <v>4793</v>
      </c>
      <c r="F65" t="s">
        <v>4794</v>
      </c>
      <c r="G65" t="s">
        <v>4795</v>
      </c>
      <c r="H65" t="s">
        <v>291</v>
      </c>
      <c r="I65" t="s">
        <v>291</v>
      </c>
      <c r="J65" t="s">
        <v>291</v>
      </c>
      <c r="N65" s="12" t="s">
        <v>4935</v>
      </c>
      <c r="O65" s="12" t="s">
        <v>873</v>
      </c>
      <c r="P65" s="12" t="s">
        <v>924</v>
      </c>
      <c r="Q65" s="12" t="s">
        <v>4932</v>
      </c>
      <c r="V65" s="22"/>
      <c r="W65" s="22"/>
      <c r="X65" s="22"/>
      <c r="Y65" s="22"/>
      <c r="Z65" s="22"/>
      <c r="AA65" s="22"/>
    </row>
    <row r="66" spans="1:27" ht="22.5">
      <c r="A66" t="s">
        <v>587</v>
      </c>
      <c r="B66" t="s">
        <v>4796</v>
      </c>
      <c r="C66" t="s">
        <v>291</v>
      </c>
      <c r="D66" t="s">
        <v>291</v>
      </c>
      <c r="E66" t="s">
        <v>4797</v>
      </c>
      <c r="F66" t="s">
        <v>4798</v>
      </c>
      <c r="G66" t="s">
        <v>4799</v>
      </c>
      <c r="H66" t="s">
        <v>291</v>
      </c>
      <c r="I66" t="s">
        <v>291</v>
      </c>
      <c r="J66" t="s">
        <v>291</v>
      </c>
      <c r="N66" s="12" t="s">
        <v>4944</v>
      </c>
      <c r="O66" s="12" t="s">
        <v>4800</v>
      </c>
      <c r="P66" s="12" t="s">
        <v>4801</v>
      </c>
      <c r="Q66" s="12" t="s">
        <v>4941</v>
      </c>
      <c r="V66" s="22"/>
      <c r="W66" s="22"/>
      <c r="X66" s="22"/>
      <c r="Y66" s="22"/>
      <c r="Z66" s="22"/>
      <c r="AA66" s="22"/>
    </row>
    <row r="67" spans="1:27" ht="22.5">
      <c r="A67" t="s">
        <v>588</v>
      </c>
      <c r="B67" t="s">
        <v>589</v>
      </c>
      <c r="C67" t="s">
        <v>291</v>
      </c>
      <c r="D67" t="s">
        <v>291</v>
      </c>
      <c r="E67" t="s">
        <v>590</v>
      </c>
      <c r="F67" t="s">
        <v>591</v>
      </c>
      <c r="G67" t="s">
        <v>592</v>
      </c>
      <c r="H67" t="s">
        <v>291</v>
      </c>
      <c r="I67" t="s">
        <v>291</v>
      </c>
      <c r="J67" t="s">
        <v>291</v>
      </c>
      <c r="N67" s="12" t="s">
        <v>4951</v>
      </c>
      <c r="O67" s="12" t="s">
        <v>874</v>
      </c>
      <c r="P67" s="12" t="s">
        <v>925</v>
      </c>
      <c r="Q67" s="12" t="s">
        <v>4948</v>
      </c>
      <c r="V67" s="22"/>
      <c r="W67" s="22"/>
      <c r="X67" s="22"/>
      <c r="Y67" s="22"/>
      <c r="Z67" s="22"/>
      <c r="AA67" s="22"/>
    </row>
    <row r="68" spans="1:27" ht="22.5">
      <c r="A68" t="s">
        <v>593</v>
      </c>
      <c r="B68" t="s">
        <v>291</v>
      </c>
      <c r="C68" t="s">
        <v>291</v>
      </c>
      <c r="D68" t="s">
        <v>291</v>
      </c>
      <c r="E68" t="s">
        <v>291</v>
      </c>
      <c r="F68" t="s">
        <v>4802</v>
      </c>
      <c r="G68" t="s">
        <v>4803</v>
      </c>
      <c r="H68" t="s">
        <v>291</v>
      </c>
      <c r="I68" t="s">
        <v>291</v>
      </c>
      <c r="J68" t="s">
        <v>291</v>
      </c>
      <c r="N68" s="12" t="s">
        <v>4958</v>
      </c>
      <c r="O68" s="12" t="s">
        <v>875</v>
      </c>
      <c r="P68" s="12" t="s">
        <v>926</v>
      </c>
      <c r="Q68" s="12" t="s">
        <v>4955</v>
      </c>
      <c r="V68" s="22"/>
      <c r="W68" s="22"/>
      <c r="X68" s="22"/>
      <c r="Y68" s="22"/>
      <c r="Z68" s="22"/>
      <c r="AA68" s="22"/>
    </row>
    <row r="69" spans="1:27" ht="22.5">
      <c r="A69" t="s">
        <v>594</v>
      </c>
      <c r="B69" t="s">
        <v>595</v>
      </c>
      <c r="C69" t="s">
        <v>596</v>
      </c>
      <c r="D69" t="s">
        <v>597</v>
      </c>
      <c r="E69" t="s">
        <v>598</v>
      </c>
      <c r="F69" t="s">
        <v>599</v>
      </c>
      <c r="G69" t="s">
        <v>600</v>
      </c>
      <c r="H69" t="s">
        <v>291</v>
      </c>
      <c r="I69" t="s">
        <v>291</v>
      </c>
      <c r="J69" t="s">
        <v>291</v>
      </c>
      <c r="N69" s="12" t="s">
        <v>4965</v>
      </c>
      <c r="O69" s="12" t="s">
        <v>4804</v>
      </c>
      <c r="P69" s="12" t="s">
        <v>4805</v>
      </c>
      <c r="Q69" s="12" t="s">
        <v>4962</v>
      </c>
      <c r="V69" s="22"/>
      <c r="W69" s="22"/>
      <c r="X69" s="22"/>
      <c r="Y69" s="22"/>
      <c r="Z69" s="22"/>
      <c r="AA69" s="22"/>
    </row>
    <row r="70" spans="1:27">
      <c r="A70" t="s">
        <v>601</v>
      </c>
      <c r="B70" t="s">
        <v>602</v>
      </c>
      <c r="C70" t="s">
        <v>291</v>
      </c>
      <c r="D70" t="s">
        <v>291</v>
      </c>
      <c r="E70" t="s">
        <v>603</v>
      </c>
      <c r="F70" t="s">
        <v>604</v>
      </c>
      <c r="G70" t="s">
        <v>605</v>
      </c>
      <c r="H70" t="s">
        <v>291</v>
      </c>
      <c r="I70" t="s">
        <v>291</v>
      </c>
      <c r="J70" t="s">
        <v>291</v>
      </c>
      <c r="N70" s="12" t="s">
        <v>4972</v>
      </c>
      <c r="O70" s="12" t="s">
        <v>876</v>
      </c>
      <c r="P70" s="12" t="s">
        <v>927</v>
      </c>
      <c r="Q70" s="12" t="s">
        <v>4969</v>
      </c>
      <c r="V70" s="22"/>
      <c r="W70" s="22"/>
      <c r="X70" s="22"/>
      <c r="Y70" s="22"/>
      <c r="Z70" s="22"/>
      <c r="AA70" s="22"/>
    </row>
    <row r="71" spans="1:27" ht="22.5">
      <c r="A71" t="s">
        <v>606</v>
      </c>
      <c r="B71" t="s">
        <v>291</v>
      </c>
      <c r="C71" t="s">
        <v>291</v>
      </c>
      <c r="D71" t="s">
        <v>291</v>
      </c>
      <c r="E71" t="s">
        <v>291</v>
      </c>
      <c r="F71" t="s">
        <v>4806</v>
      </c>
      <c r="G71" t="s">
        <v>4807</v>
      </c>
      <c r="H71" t="s">
        <v>291</v>
      </c>
      <c r="I71" t="s">
        <v>291</v>
      </c>
      <c r="J71" t="s">
        <v>291</v>
      </c>
      <c r="N71" s="12" t="s">
        <v>4979</v>
      </c>
      <c r="O71" s="12" t="s">
        <v>877</v>
      </c>
      <c r="P71" s="12" t="s">
        <v>928</v>
      </c>
      <c r="Q71" s="12" t="s">
        <v>4976</v>
      </c>
      <c r="V71" s="22"/>
      <c r="W71" s="22"/>
      <c r="X71" s="22"/>
      <c r="Y71" s="22"/>
      <c r="Z71" s="22"/>
      <c r="AA71" s="22"/>
    </row>
    <row r="72" spans="1:27" ht="33.75">
      <c r="A72" t="s">
        <v>607</v>
      </c>
      <c r="B72" t="s">
        <v>608</v>
      </c>
      <c r="C72" t="s">
        <v>291</v>
      </c>
      <c r="D72" t="s">
        <v>291</v>
      </c>
      <c r="E72" t="s">
        <v>609</v>
      </c>
      <c r="F72" t="s">
        <v>610</v>
      </c>
      <c r="G72" t="s">
        <v>611</v>
      </c>
      <c r="H72" t="s">
        <v>291</v>
      </c>
      <c r="I72" t="s">
        <v>291</v>
      </c>
      <c r="J72" t="s">
        <v>291</v>
      </c>
      <c r="N72" s="12" t="s">
        <v>4984</v>
      </c>
      <c r="O72" s="12" t="s">
        <v>878</v>
      </c>
      <c r="P72" s="12" t="s">
        <v>929</v>
      </c>
      <c r="Q72" s="12" t="s">
        <v>4983</v>
      </c>
      <c r="V72" s="22"/>
      <c r="W72" s="22"/>
      <c r="X72" s="22"/>
      <c r="Y72" s="22"/>
      <c r="Z72" s="22"/>
      <c r="AA72" s="22"/>
    </row>
    <row r="73" spans="1:27">
      <c r="A73" t="s">
        <v>612</v>
      </c>
      <c r="B73" t="s">
        <v>613</v>
      </c>
      <c r="C73" t="s">
        <v>614</v>
      </c>
      <c r="D73" t="s">
        <v>615</v>
      </c>
      <c r="E73" t="s">
        <v>616</v>
      </c>
      <c r="F73" t="s">
        <v>617</v>
      </c>
      <c r="G73" t="s">
        <v>618</v>
      </c>
      <c r="H73" t="s">
        <v>619</v>
      </c>
      <c r="I73" t="s">
        <v>291</v>
      </c>
      <c r="J73" t="s">
        <v>291</v>
      </c>
      <c r="N73" s="12" t="s">
        <v>4988</v>
      </c>
      <c r="O73" s="12" t="s">
        <v>4808</v>
      </c>
      <c r="P73" s="12" t="s">
        <v>4809</v>
      </c>
      <c r="Q73" s="12" t="s">
        <v>4987</v>
      </c>
      <c r="V73" s="22"/>
      <c r="W73" s="22"/>
      <c r="X73" s="22"/>
      <c r="Y73" s="22"/>
      <c r="Z73" s="22"/>
      <c r="AA73" s="22"/>
    </row>
    <row r="74" spans="1:27">
      <c r="O74" s="12" t="s">
        <v>4918</v>
      </c>
      <c r="P74" s="12" t="s">
        <v>4919</v>
      </c>
      <c r="V74" s="22"/>
      <c r="W74" s="22"/>
      <c r="X74" s="22"/>
      <c r="Y74" s="22"/>
      <c r="Z74" s="22"/>
      <c r="AA74" s="22"/>
    </row>
    <row r="75" spans="1:27" ht="33.75">
      <c r="O75" s="12" t="s">
        <v>4927</v>
      </c>
      <c r="P75" s="12" t="s">
        <v>4928</v>
      </c>
      <c r="V75" s="22"/>
      <c r="W75" s="22"/>
      <c r="X75" s="22"/>
      <c r="Y75" s="22"/>
      <c r="Z75" s="22"/>
      <c r="AA75" s="22"/>
    </row>
    <row r="76" spans="1:27" ht="22.5">
      <c r="O76" s="12" t="s">
        <v>4934</v>
      </c>
      <c r="P76" s="12" t="s">
        <v>4933</v>
      </c>
      <c r="V76" s="22"/>
      <c r="W76" s="22"/>
      <c r="X76" s="22"/>
      <c r="Y76" s="22"/>
      <c r="Z76" s="22"/>
      <c r="AA76" s="22"/>
    </row>
    <row r="77" spans="1:27" ht="22.5">
      <c r="O77" s="12" t="s">
        <v>4945</v>
      </c>
      <c r="P77" s="12" t="s">
        <v>4946</v>
      </c>
      <c r="V77" s="22"/>
      <c r="W77" s="22"/>
      <c r="X77" s="22"/>
      <c r="Y77" s="22"/>
      <c r="Z77" s="22"/>
      <c r="AA77" s="22"/>
    </row>
    <row r="78" spans="1:27" ht="22.5">
      <c r="O78" s="12" t="s">
        <v>4952</v>
      </c>
      <c r="P78" s="12" t="s">
        <v>4953</v>
      </c>
      <c r="V78" s="22"/>
      <c r="W78" s="22"/>
      <c r="X78" s="22"/>
      <c r="Y78" s="22"/>
      <c r="Z78" s="22"/>
      <c r="AA78" s="22"/>
    </row>
    <row r="79" spans="1:27" ht="22.5">
      <c r="O79" s="12" t="s">
        <v>4959</v>
      </c>
      <c r="P79" s="12" t="s">
        <v>4960</v>
      </c>
      <c r="V79" s="22"/>
      <c r="W79" s="22"/>
      <c r="X79" s="22"/>
      <c r="Y79" s="22"/>
      <c r="Z79" s="22"/>
      <c r="AA79" s="22"/>
    </row>
    <row r="80" spans="1:27" ht="22.5">
      <c r="O80" s="12" t="s">
        <v>4966</v>
      </c>
      <c r="P80" s="12" t="s">
        <v>4967</v>
      </c>
      <c r="V80" s="22"/>
      <c r="W80" s="22"/>
      <c r="X80" s="22"/>
      <c r="Y80" s="22"/>
      <c r="Z80" s="22"/>
      <c r="AA80" s="22"/>
    </row>
    <row r="81" spans="1:27">
      <c r="O81" s="12" t="s">
        <v>4973</v>
      </c>
      <c r="P81" s="12" t="s">
        <v>4974</v>
      </c>
      <c r="V81" s="22"/>
      <c r="W81" s="22"/>
      <c r="X81" s="22"/>
      <c r="Y81" s="22"/>
      <c r="Z81" s="22"/>
      <c r="AA81" s="22"/>
    </row>
    <row r="82" spans="1:27" ht="22.5">
      <c r="O82" s="12" t="s">
        <v>4980</v>
      </c>
      <c r="P82" s="12" t="s">
        <v>4981</v>
      </c>
      <c r="V82" s="22"/>
      <c r="W82" s="22"/>
      <c r="X82" s="22"/>
      <c r="Y82" s="22"/>
      <c r="Z82" s="22"/>
      <c r="AA82" s="22"/>
    </row>
    <row r="83" spans="1:27" ht="33.75">
      <c r="O83" s="12" t="s">
        <v>4985</v>
      </c>
      <c r="P83" s="12" t="s">
        <v>4986</v>
      </c>
      <c r="V83" s="22"/>
      <c r="W83" s="22"/>
      <c r="X83" s="22"/>
      <c r="Y83" s="22"/>
      <c r="Z83" s="22"/>
      <c r="AA83" s="22"/>
    </row>
    <row r="84" spans="1:27" ht="33.75">
      <c r="O84" s="12" t="s">
        <v>4937</v>
      </c>
      <c r="P84" s="12" t="s">
        <v>4938</v>
      </c>
      <c r="V84" s="22"/>
      <c r="W84" s="22"/>
      <c r="X84" s="22"/>
      <c r="Y84" s="22"/>
      <c r="Z84" s="22"/>
      <c r="AA84" s="22"/>
    </row>
    <row r="85" spans="1:27">
      <c r="O85" s="12" t="s">
        <v>4989</v>
      </c>
      <c r="P85" s="12" t="s">
        <v>4990</v>
      </c>
      <c r="V85" s="22"/>
      <c r="W85" s="22"/>
      <c r="X85" s="22"/>
      <c r="Y85" s="22"/>
      <c r="Z85" s="22"/>
      <c r="AA85" s="22"/>
    </row>
    <row r="86" spans="1:27" ht="22.5">
      <c r="O86" s="12" t="s">
        <v>4939</v>
      </c>
      <c r="P86" s="12" t="s">
        <v>4940</v>
      </c>
      <c r="V86" s="22"/>
      <c r="W86" s="22"/>
      <c r="X86" s="22"/>
      <c r="Y86" s="22"/>
      <c r="Z86" s="22"/>
      <c r="AA86" s="22"/>
    </row>
    <row r="87" spans="1:27">
      <c r="A87" t="s">
        <v>620</v>
      </c>
      <c r="B87" t="s">
        <v>621</v>
      </c>
      <c r="C87" t="s">
        <v>622</v>
      </c>
      <c r="D87" t="s">
        <v>623</v>
      </c>
      <c r="E87" t="s">
        <v>624</v>
      </c>
      <c r="F87" t="s">
        <v>625</v>
      </c>
      <c r="G87" t="s">
        <v>626</v>
      </c>
      <c r="H87" t="s">
        <v>291</v>
      </c>
      <c r="I87" t="s">
        <v>291</v>
      </c>
      <c r="J87" t="s">
        <v>291</v>
      </c>
    </row>
    <row r="88" spans="1:27" ht="22.5">
      <c r="A88" t="s">
        <v>627</v>
      </c>
      <c r="B88" t="s">
        <v>4810</v>
      </c>
      <c r="C88" t="s">
        <v>291</v>
      </c>
      <c r="D88" t="s">
        <v>291</v>
      </c>
      <c r="E88" t="s">
        <v>4811</v>
      </c>
      <c r="F88" t="s">
        <v>4812</v>
      </c>
      <c r="G88" t="s">
        <v>4813</v>
      </c>
      <c r="H88" t="s">
        <v>291</v>
      </c>
      <c r="I88" t="s">
        <v>291</v>
      </c>
      <c r="J88" t="s">
        <v>291</v>
      </c>
      <c r="M88" s="12" t="s">
        <v>282</v>
      </c>
      <c r="N88" s="12" t="s">
        <v>935</v>
      </c>
      <c r="O88" s="12" t="s">
        <v>936</v>
      </c>
      <c r="P88" s="12" t="s">
        <v>937</v>
      </c>
      <c r="Q88" s="12" t="s">
        <v>938</v>
      </c>
      <c r="R88" s="12" t="s">
        <v>281</v>
      </c>
      <c r="S88" s="12" t="s">
        <v>286</v>
      </c>
    </row>
  </sheetData>
  <sheetProtection selectLockedCells="1"/>
  <phoneticPr fontId="4"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b 3 c 6 W B b 5 A c e k A A A A 9 g A A A B I A H A B D b 2 5 m a W c v U G F j a 2 F n Z S 5 4 b W w g o h g A K K A U A A A A A A A A A A A A A A A A A A A A A A A A A A A A h Y 8 x D o I w G I W v Q r r T l m o M I T 9 l c J X E q D G u T a n Q C M X Q Y r m b g 0 f y C m I U d X N 8 3 / u G 9 + 7 X G 2 R D U w c X 1 V n d m h R F m K J A G d k W 2 p Q p 6 t 0 x j F H G Y S 3 k S Z Q q G G V j k 8 E W K a q c O y e E e O + x n + G 2 K w m j N C K H f L W V l W o E + s j 6 v x x q Y 5 0 w U i E O + 9 c Y z n D E 5 n j B Y k y B T B B y b b 4 C G / c + 2 x 8 I y 7 5 2 f a e 4 6 8 L d B s g U g b w / 8 A d Q S w M E F A A C A A g A b 3 c 6 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9 3 O l g o i k e 4 D g A A A B E A A A A T A B w A R m 9 y b X V s Y X M v U 2 V j d G l v b j E u b S C i G A A o o B Q A A A A A A A A A A A A A A A A A A A A A A A A A A A A r T k 0 u y c z P U w i G 0 I b W A F B L A Q I t A B Q A A g A I A G 9 3 O l g W + Q H H p A A A A P Y A A A A S A A A A A A A A A A A A A A A A A A A A A A B D b 2 5 m a W c v U G F j a 2 F n Z S 5 4 b W x Q S w E C L Q A U A A I A C A B v d z p Y D 8 r p q 6 Q A A A D p A A A A E w A A A A A A A A A A A A A A A A D w A A A A W 0 N v b n R l b n R f V H l w Z X N d L n h t b F B L A Q I t A B Q A A g A I A G 9 3 O l 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7 t N b x t / G H T I p F g o L L l O j B A A A A A A I A A A A A A B B m A A A A A Q A A I A A A A J 8 g E n a V 3 R Y M O m G o F J b w J i 5 S m N B 2 M E 7 L W Y 7 n c C T 6 P / h 7 A A A A A A 6 A A A A A A g A A I A A A A E 9 5 P 2 q R V f h i 3 A X y w t X l l I P + P l M b f 8 g 4 / w 1 G O q + l 0 b t 7 U A A A A B 3 g 1 R 4 A I b 7 Q 9 9 h L c 2 p N D j d G E 6 4 r 1 8 B 0 9 c W B M z f N p p I a U R a / a h B V N S e f U E 5 H F Q m C e 5 o t w M U e h 9 q y 4 J C 0 R R p L 7 n A a M 9 S T u d 5 u X M d 3 j D A t x c I W Q A A A A O p H 2 v H e v 2 4 j U d R A Y L r o p E x 7 R g 0 X C 2 M F j u R z V B 7 c Q E Q Z s a i o K s 9 R 9 R r U l h 2 e a b o y c w A 6 B D 0 x N + K K 6 r b x G 9 2 G 6 J Y = < / D a t a M a s h u p > 
</file>

<file path=customXml/itemProps1.xml><?xml version="1.0" encoding="utf-8"?>
<ds:datastoreItem xmlns:ds="http://schemas.openxmlformats.org/officeDocument/2006/customXml" ds:itemID="{965D906A-3395-4AA2-A451-BAF0FA34156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8</vt:i4>
      </vt:variant>
      <vt:variant>
        <vt:lpstr>Adlandırılmış Aralıklar</vt:lpstr>
      </vt:variant>
      <vt:variant>
        <vt:i4>298</vt:i4>
      </vt:variant>
    </vt:vector>
  </HeadingPairs>
  <TitlesOfParts>
    <vt:vector size="306" baseType="lpstr">
      <vt:lpstr>Application For TE&amp;GOTS</vt:lpstr>
      <vt:lpstr>Sub-unit Info</vt:lpstr>
      <vt:lpstr>Extracted info for SC</vt:lpstr>
      <vt:lpstr>PERCENTAGES</vt:lpstr>
      <vt:lpstr>PC&amp;PD</vt:lpstr>
      <vt:lpstr>Process Category</vt:lpstr>
      <vt:lpstr>Geographic Classification</vt:lpstr>
      <vt:lpstr>Raw Material</vt:lpstr>
      <vt:lpstr>Afghanistan</vt:lpstr>
      <vt:lpstr>Albania</vt:lpstr>
      <vt:lpstr>Algeria</vt:lpstr>
      <vt:lpstr>Andorra</vt:lpstr>
      <vt:lpstr>Angola</vt:lpstr>
      <vt:lpstr>Antigua_and_Barbuda</vt:lpstr>
      <vt:lpstr>Argentina</vt:lpstr>
      <vt:lpstr>Armenia</vt:lpstr>
      <vt:lpstr>Australia</vt:lpstr>
      <vt:lpstr>Austria</vt:lpstr>
      <vt:lpstr>Azerbaijan</vt:lpstr>
      <vt:lpstr>Babies_apparel</vt:lpstr>
      <vt:lpstr>Bahamas</vt:lpstr>
      <vt:lpstr>Bahrain</vt:lpstr>
      <vt:lpstr>Bangladesh</vt:lpstr>
      <vt:lpstr>Barbados</vt:lpstr>
      <vt:lpstr>Bedding</vt:lpstr>
      <vt:lpstr>Belarus</vt:lpstr>
      <vt:lpstr>Belgium</vt:lpstr>
      <vt:lpstr>Belize</vt:lpstr>
      <vt:lpstr>Benin</vt:lpstr>
      <vt:lpstr>Bhutan</vt:lpstr>
      <vt:lpstr>Bolivia</vt:lpstr>
      <vt:lpstr>Bonaire_Sint_Eustatius_and_Saba</vt:lpstr>
      <vt:lpstr>Bosnia_and_Herzegovina</vt:lpstr>
      <vt:lpstr>Botswana</vt:lpstr>
      <vt:lpstr>Brazil</vt:lpstr>
      <vt:lpstr>Brunei_Darussalam</vt:lpstr>
      <vt:lpstr>Bulgaria</vt:lpstr>
      <vt:lpstr>Burkina_Faso</vt:lpstr>
      <vt:lpstr>Burundi</vt:lpstr>
      <vt:lpstr>Cabo_Verde</vt:lpstr>
      <vt:lpstr>Cambodia</vt:lpstr>
      <vt:lpstr>Cameroon</vt:lpstr>
      <vt:lpstr>Canada</vt:lpstr>
      <vt:lpstr>Carried_accessories</vt:lpstr>
      <vt:lpstr>Central_African_Republic</vt:lpstr>
      <vt:lpstr>Chad</vt:lpstr>
      <vt:lpstr>Children_apparel</vt:lpstr>
      <vt:lpstr>Children_denim_apparel</vt:lpstr>
      <vt:lpstr>Chile</vt:lpstr>
      <vt:lpstr>China</vt:lpstr>
      <vt:lpstr>Colombia</vt:lpstr>
      <vt:lpstr>Comoros</vt:lpstr>
      <vt:lpstr>Congo</vt:lpstr>
      <vt:lpstr>Congo_Democratic_Republic_of_the</vt:lpstr>
      <vt:lpstr>Costa_Rica</vt:lpstr>
      <vt:lpstr>Cote_d_Ivoire</vt:lpstr>
      <vt:lpstr>Côte_d_Ivoire</vt:lpstr>
      <vt:lpstr>Countrylist</vt:lpstr>
      <vt:lpstr>Croatia</vt:lpstr>
      <vt:lpstr>Cuba</vt:lpstr>
      <vt:lpstr>Cyprus</vt:lpstr>
      <vt:lpstr>Czechia</vt:lpstr>
      <vt:lpstr>DELETERM</vt:lpstr>
      <vt:lpstr>Denmark</vt:lpstr>
      <vt:lpstr>Djibouti</vt:lpstr>
      <vt:lpstr>Dominica</vt:lpstr>
      <vt:lpstr>Dominican_Republic</vt:lpstr>
      <vt:lpstr>Dummy</vt:lpstr>
      <vt:lpstr>Dyed_fabrics</vt:lpstr>
      <vt:lpstr>Dyed_fibers</vt:lpstr>
      <vt:lpstr>Dyed_yarns</vt:lpstr>
      <vt:lpstr>Ecuador</vt:lpstr>
      <vt:lpstr>Egypt</vt:lpstr>
      <vt:lpstr>El_Salvador</vt:lpstr>
      <vt:lpstr>Equatorial_Guinea</vt:lpstr>
      <vt:lpstr>Eritrea</vt:lpstr>
      <vt:lpstr>Estonia</vt:lpstr>
      <vt:lpstr>Eswatini</vt:lpstr>
      <vt:lpstr>Ethiopia</vt:lpstr>
      <vt:lpstr>Fabrics</vt:lpstr>
      <vt:lpstr>Fiji</vt:lpstr>
      <vt:lpstr>Filling_stuffing</vt:lpstr>
      <vt:lpstr>Finland</vt:lpstr>
      <vt:lpstr>Footwear</vt:lpstr>
      <vt:lpstr>France</vt:lpstr>
      <vt:lpstr>Functional_accessories</vt:lpstr>
      <vt:lpstr>Gabon</vt:lpstr>
      <vt:lpstr>Gambia</vt:lpstr>
      <vt:lpstr>Georgia</vt:lpstr>
      <vt:lpstr>Germany</vt:lpstr>
      <vt:lpstr>Ghana</vt:lpstr>
      <vt:lpstr>GOTS_conventional</vt:lpstr>
      <vt:lpstr>GOTS_in_conversion</vt:lpstr>
      <vt:lpstr>GOTS_Made_with_organic</vt:lpstr>
      <vt:lpstr>GOTS_Made_with_organic_in_conversion</vt:lpstr>
      <vt:lpstr>GOTS_Organic</vt:lpstr>
      <vt:lpstr>GOTS_Organic_in_conversion</vt:lpstr>
      <vt:lpstr>GOTS_Organic_raw</vt:lpstr>
      <vt:lpstr>GOTS_pre_post</vt:lpstr>
      <vt:lpstr>GOTS_recycled_organic</vt:lpstr>
      <vt:lpstr>GOTS_Responsible</vt:lpstr>
      <vt:lpstr>GOTS_RM</vt:lpstr>
      <vt:lpstr>GOTS_RM_conversion</vt:lpstr>
      <vt:lpstr>GOTS_Sustainably</vt:lpstr>
      <vt:lpstr>Grease</vt:lpstr>
      <vt:lpstr>Greece</vt:lpstr>
      <vt:lpstr>Greenland</vt:lpstr>
      <vt:lpstr>Greige_fabrics</vt:lpstr>
      <vt:lpstr>Greige_yarns</vt:lpstr>
      <vt:lpstr>Grenada</vt:lpstr>
      <vt:lpstr>GRS</vt:lpstr>
      <vt:lpstr>GRS_No_Label</vt:lpstr>
      <vt:lpstr>GRS_RCS_RM</vt:lpstr>
      <vt:lpstr>Guatemala</vt:lpstr>
      <vt:lpstr>Guinea</vt:lpstr>
      <vt:lpstr>Guinea_Bissau</vt:lpstr>
      <vt:lpstr>Guyana</vt:lpstr>
      <vt:lpstr>Haiti</vt:lpstr>
      <vt:lpstr>Hard_goods</vt:lpstr>
      <vt:lpstr>Home_textiles</vt:lpstr>
      <vt:lpstr>Honduras</vt:lpstr>
      <vt:lpstr>Hungary</vt:lpstr>
      <vt:lpstr>Iceland</vt:lpstr>
      <vt:lpstr>In_Conversion</vt:lpstr>
      <vt:lpstr>India</vt:lpstr>
      <vt:lpstr>Indonesia</vt:lpstr>
      <vt:lpstr>Industrial_technical</vt:lpstr>
      <vt:lpstr>Iran</vt:lpstr>
      <vt:lpstr>Iraq</vt:lpstr>
      <vt:lpstr>Ireland</vt:lpstr>
      <vt:lpstr>Israel</vt:lpstr>
      <vt:lpstr>Italy</vt:lpstr>
      <vt:lpstr>Jamaica</vt:lpstr>
      <vt:lpstr>Japan</vt:lpstr>
      <vt:lpstr>Jordan</vt:lpstr>
      <vt:lpstr>Kazakhstan</vt:lpstr>
      <vt:lpstr>Kenya</vt:lpstr>
      <vt:lpstr>Kiribati</vt:lpstr>
      <vt:lpstr>Korea_North_Democratic_People’s_Republic_of</vt:lpstr>
      <vt:lpstr>Krung_Thep_Maha_Nakhon</vt:lpstr>
      <vt:lpstr>Kuwait</vt:lpstr>
      <vt:lpstr>Kyrgyzstan</vt:lpstr>
      <vt:lpstr>LabelGrades</vt:lpstr>
      <vt:lpstr>Laos</vt:lpstr>
      <vt:lpstr>Latex_and_rubber_material</vt:lpstr>
      <vt:lpstr>Latvia</vt:lpstr>
      <vt:lpstr>Lebanon</vt:lpstr>
      <vt:lpstr>Lesotho</vt:lpstr>
      <vt:lpstr>Liberia</vt:lpstr>
      <vt:lpstr>Libya</vt:lpstr>
      <vt:lpstr>Liechtenstein</vt:lpstr>
      <vt:lpstr>Lithuania</vt:lpstr>
      <vt:lpstr>Luxembourg</vt:lpstr>
      <vt:lpstr>Madagascar</vt:lpstr>
      <vt:lpstr>Malawi</vt:lpstr>
      <vt:lpstr>Malaysia</vt:lpstr>
      <vt:lpstr>Maldives</vt:lpstr>
      <vt:lpstr>Mali</vt:lpstr>
      <vt:lpstr>Malta</vt:lpstr>
      <vt:lpstr>Marshall_Islands</vt:lpstr>
      <vt:lpstr>Mauritania</vt:lpstr>
      <vt:lpstr>Mauritius</vt:lpstr>
      <vt:lpstr>Medical</vt:lpstr>
      <vt:lpstr>Men_apparel</vt:lpstr>
      <vt:lpstr>Men_denim_apparel</vt:lpstr>
      <vt:lpstr>Mexico</vt:lpstr>
      <vt:lpstr>Micronesia</vt:lpstr>
      <vt:lpstr>Moldova</vt:lpstr>
      <vt:lpstr>Monaco</vt:lpstr>
      <vt:lpstr>Mongolia</vt:lpstr>
      <vt:lpstr>Montenegro</vt:lpstr>
      <vt:lpstr>Morocco</vt:lpstr>
      <vt:lpstr>Mozambique</vt:lpstr>
      <vt:lpstr>Myanmar</vt:lpstr>
      <vt:lpstr>Namibia</vt:lpstr>
      <vt:lpstr>Nauru</vt:lpstr>
      <vt:lpstr>Nepal</vt:lpstr>
      <vt:lpstr>Netherlands</vt:lpstr>
      <vt:lpstr>New_Zealand</vt:lpstr>
      <vt:lpstr>Nicaragua</vt:lpstr>
      <vt:lpstr>Niger</vt:lpstr>
      <vt:lpstr>Nigeria</vt:lpstr>
      <vt:lpstr>No_Attribute__Conventional</vt:lpstr>
      <vt:lpstr>No_attribute_Conventional</vt:lpstr>
      <vt:lpstr>North_Korea</vt:lpstr>
      <vt:lpstr>North_Macedonia </vt:lpstr>
      <vt:lpstr>Norway</vt:lpstr>
      <vt:lpstr>OCS_100</vt:lpstr>
      <vt:lpstr>OCS_Blended</vt:lpstr>
      <vt:lpstr>OCS_Conversion_RM</vt:lpstr>
      <vt:lpstr>OCS_No_Label</vt:lpstr>
      <vt:lpstr>OCS_RM</vt:lpstr>
      <vt:lpstr>Oman</vt:lpstr>
      <vt:lpstr>Organic</vt:lpstr>
      <vt:lpstr>Other</vt:lpstr>
      <vt:lpstr>Outdoor</vt:lpstr>
      <vt:lpstr>Packaging</vt:lpstr>
      <vt:lpstr>Pakistan</vt:lpstr>
      <vt:lpstr>Palau</vt:lpstr>
      <vt:lpstr>Palestine</vt:lpstr>
      <vt:lpstr>Panama</vt:lpstr>
      <vt:lpstr>Paper_products</vt:lpstr>
      <vt:lpstr>Papua_New_Guinea</vt:lpstr>
      <vt:lpstr>Paraguay</vt:lpstr>
      <vt:lpstr>PC表头</vt:lpstr>
      <vt:lpstr>Personal_care_hygiene</vt:lpstr>
      <vt:lpstr>Peru</vt:lpstr>
      <vt:lpstr>Philippines</vt:lpstr>
      <vt:lpstr>Poland</vt:lpstr>
      <vt:lpstr>Portugal</vt:lpstr>
      <vt:lpstr>Printed_fabrics</vt:lpstr>
      <vt:lpstr>Processed_post_consumer_materials</vt:lpstr>
      <vt:lpstr>Processed_pre_consumer_materials</vt:lpstr>
      <vt:lpstr>Qatar</vt:lpstr>
      <vt:lpstr>RAS</vt:lpstr>
      <vt:lpstr>RAS_No_Label</vt:lpstr>
      <vt:lpstr>RCS_100</vt:lpstr>
      <vt:lpstr>RCS_Blended</vt:lpstr>
      <vt:lpstr>RCS_No_Label</vt:lpstr>
      <vt:lpstr>RDS</vt:lpstr>
      <vt:lpstr>RDS_No_Label</vt:lpstr>
      <vt:lpstr>Reclaimed_post_consumer_materials</vt:lpstr>
      <vt:lpstr>Reclaimed_pre_consumer_materials</vt:lpstr>
      <vt:lpstr>Recycled_Post_Consumer</vt:lpstr>
      <vt:lpstr>Recycled_Pre_Consumer</vt:lpstr>
      <vt:lpstr>Recycled_Pre_Post_Consumer</vt:lpstr>
      <vt:lpstr>Responsible</vt:lpstr>
      <vt:lpstr>Responsible_RM</vt:lpstr>
      <vt:lpstr>RM</vt:lpstr>
      <vt:lpstr>RMS</vt:lpstr>
      <vt:lpstr>RMS_No_Label</vt:lpstr>
      <vt:lpstr>Romania</vt:lpstr>
      <vt:lpstr>Russian_Federation</vt:lpstr>
      <vt:lpstr>Rwanda</vt:lpstr>
      <vt:lpstr>RWS</vt:lpstr>
      <vt:lpstr>RWS_No_Label</vt:lpstr>
      <vt:lpstr>Saint_Helena_Ascension_and_Tristan_da_Cunha</vt:lpstr>
      <vt:lpstr>Saint_Kitts_and_Nevis</vt:lpstr>
      <vt:lpstr>Saint_Lucia</vt:lpstr>
      <vt:lpstr>Saint_Vincent_and_the_Grenadines</vt:lpstr>
      <vt:lpstr>Samoa</vt:lpstr>
      <vt:lpstr>San_Marino</vt:lpstr>
      <vt:lpstr>Sao_Tome_and_Principe</vt:lpstr>
      <vt:lpstr>Saudi_Arabia</vt:lpstr>
      <vt:lpstr>Senegal</vt:lpstr>
      <vt:lpstr>Serbia</vt:lpstr>
      <vt:lpstr>Seychelles</vt:lpstr>
      <vt:lpstr>Sierra_Leone</vt:lpstr>
      <vt:lpstr>Singapore</vt:lpstr>
      <vt:lpstr>Slovakia</vt:lpstr>
      <vt:lpstr>Slovenia</vt:lpstr>
      <vt:lpstr>Solomon_Islands</vt:lpstr>
      <vt:lpstr>Somalia</vt:lpstr>
      <vt:lpstr>South_Africa</vt:lpstr>
      <vt:lpstr>South_Korea</vt:lpstr>
      <vt:lpstr>South_Sudan</vt:lpstr>
      <vt:lpstr>Spain</vt:lpstr>
      <vt:lpstr>Sri_Lanka</vt:lpstr>
      <vt:lpstr>SubunitPage</vt:lpstr>
      <vt:lpstr>Sudan</vt:lpstr>
      <vt:lpstr>Suriname</vt:lpstr>
      <vt:lpstr>Sustainably_sourced</vt:lpstr>
      <vt:lpstr>Sweden</vt:lpstr>
      <vt:lpstr>Switzerland</vt:lpstr>
      <vt:lpstr>Syrian_Arab_Republic</vt:lpstr>
      <vt:lpstr>Taiwan</vt:lpstr>
      <vt:lpstr>Tajikistan</vt:lpstr>
      <vt:lpstr>Tanzania</vt:lpstr>
      <vt:lpstr>Thailand</vt:lpstr>
      <vt:lpstr>Timor_Leste</vt:lpstr>
      <vt:lpstr>Togo</vt:lpstr>
      <vt:lpstr>Tonga</vt:lpstr>
      <vt:lpstr>Tops</vt:lpstr>
      <vt:lpstr>Toys</vt:lpstr>
      <vt:lpstr>Trinidad_and_Tobago</vt:lpstr>
      <vt:lpstr>Tunisia</vt:lpstr>
      <vt:lpstr>Turkey</vt:lpstr>
      <vt:lpstr>Turkmenistan</vt:lpstr>
      <vt:lpstr>Tuvalu</vt:lpstr>
      <vt:lpstr>Uganda</vt:lpstr>
      <vt:lpstr>Ukraine</vt:lpstr>
      <vt:lpstr>Undyed_fabrics</vt:lpstr>
      <vt:lpstr>Undyed_fibers</vt:lpstr>
      <vt:lpstr>Undyed_yarns</vt:lpstr>
      <vt:lpstr>Unisex_apparel</vt:lpstr>
      <vt:lpstr>Unisex_denim_apparel</vt:lpstr>
      <vt:lpstr>United_Arab_Emirates</vt:lpstr>
      <vt:lpstr>United_Kingdom</vt:lpstr>
      <vt:lpstr>United_States</vt:lpstr>
      <vt:lpstr>United_States_Minor_Outlying_Islands_</vt:lpstr>
      <vt:lpstr>Unprocessed_post_consumer_fibers_materials</vt:lpstr>
      <vt:lpstr>Unprocessed_pre_consumer_fibers_materials</vt:lpstr>
      <vt:lpstr>Uruguay</vt:lpstr>
      <vt:lpstr>Uzbekistan</vt:lpstr>
      <vt:lpstr>Vanuatu</vt:lpstr>
      <vt:lpstr>Venezuela</vt:lpstr>
      <vt:lpstr>Vietnam</vt:lpstr>
      <vt:lpstr>Wallis_and_Futuna</vt:lpstr>
      <vt:lpstr>Women_apparel</vt:lpstr>
      <vt:lpstr>Women_denim_apparel</vt:lpstr>
      <vt:lpstr>Worn_accessories</vt:lpstr>
      <vt:lpstr>'Application For TE&amp;GOTS'!Yazdırma_Alanı</vt:lpstr>
      <vt:lpstr>'Sub-unit Info'!Yazdırma_Alanı</vt:lpstr>
      <vt:lpstr>Yemen</vt:lpstr>
      <vt:lpstr>Zambia</vt:lpstr>
      <vt:lpstr>Zimbabwe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Sun</dc:creator>
  <cp:lastModifiedBy>Arda Damgacı</cp:lastModifiedBy>
  <cp:lastPrinted>2023-11-03T12:44:23Z</cp:lastPrinted>
  <dcterms:created xsi:type="dcterms:W3CDTF">2021-09-22T05:23:11Z</dcterms:created>
  <dcterms:modified xsi:type="dcterms:W3CDTF">2024-07-11T07:36:02Z</dcterms:modified>
</cp:coreProperties>
</file>